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455" windowWidth="20115" windowHeight="6615" tabRatio="774" activeTab="8"/>
  </bookViews>
  <sheets>
    <sheet name="Jan'19 (2)" sheetId="2" r:id="rId1"/>
    <sheet name="Feb'19" sheetId="1" r:id="rId2"/>
    <sheet name="Maret'19 (2)" sheetId="4" r:id="rId3"/>
    <sheet name="April'19 (4)" sheetId="8" r:id="rId4"/>
    <sheet name="Mei'19 (4)" sheetId="14" r:id="rId5"/>
    <sheet name="Juni'19 (4)" sheetId="15" r:id="rId6"/>
    <sheet name="Juli'19" sheetId="16" r:id="rId7"/>
    <sheet name="Agustus" sheetId="17" r:id="rId8"/>
    <sheet name="Pembayaran ke SBY" sheetId="6" r:id="rId9"/>
    <sheet name="KWITANSI TERBUKA" sheetId="12" r:id="rId10"/>
    <sheet name="Sheet1" sheetId="13" r:id="rId11"/>
  </sheets>
  <definedNames>
    <definedName name="_xlnm.Print_Area" localSheetId="3">'April''19 (4)'!$A$44:$AF$71</definedName>
    <definedName name="_xlnm.Print_Area" localSheetId="1">'Feb''19'!$A$44:$AF$71</definedName>
    <definedName name="_xlnm.Print_Area" localSheetId="0">'Jan''19 (2)'!$A$185:$Q$224</definedName>
    <definedName name="_xlnm.Print_Area" localSheetId="5">'Juni''19 (4)'!#REF!</definedName>
    <definedName name="_xlnm.Print_Area" localSheetId="9">'KWITANSI TERBUKA'!$A$1:$AH$830</definedName>
    <definedName name="_xlnm.Print_Area" localSheetId="2">'Maret''19 (2)'!$A$44:$AF$71</definedName>
    <definedName name="_xlnm.Print_Area" localSheetId="4">'Mei''19 (4)'!$A$59:$AE$86</definedName>
    <definedName name="_xlnm.Print_Area" localSheetId="8">'Pembayaran ke SBY'!$A$1:$BQ$1557</definedName>
  </definedNames>
  <calcPr calcId="144525"/>
</workbook>
</file>

<file path=xl/calcChain.xml><?xml version="1.0" encoding="utf-8"?>
<calcChain xmlns="http://schemas.openxmlformats.org/spreadsheetml/2006/main">
  <c r="O1715" i="6" l="1"/>
  <c r="F1718" i="6"/>
  <c r="N1605" i="6"/>
  <c r="P1605" i="6" s="1"/>
  <c r="M1605" i="6"/>
  <c r="K1605" i="6"/>
  <c r="I1605" i="6"/>
  <c r="G1605" i="6"/>
  <c r="N1604" i="6"/>
  <c r="P1604" i="6" s="1"/>
  <c r="M1604" i="6"/>
  <c r="K1604" i="6"/>
  <c r="I1604" i="6"/>
  <c r="G1604" i="6"/>
  <c r="N1603" i="6"/>
  <c r="P1603" i="6" s="1"/>
  <c r="M1603" i="6"/>
  <c r="K1603" i="6"/>
  <c r="I1603" i="6"/>
  <c r="G1603" i="6"/>
  <c r="N1602" i="6"/>
  <c r="P1602" i="6" s="1"/>
  <c r="M1602" i="6"/>
  <c r="K1602" i="6"/>
  <c r="I1602" i="6"/>
  <c r="G1602" i="6"/>
  <c r="O1602" i="6" s="1"/>
  <c r="N1601" i="6"/>
  <c r="P1601" i="6" s="1"/>
  <c r="M1601" i="6"/>
  <c r="K1601" i="6"/>
  <c r="I1601" i="6"/>
  <c r="G1601" i="6"/>
  <c r="N1600" i="6"/>
  <c r="P1600" i="6" s="1"/>
  <c r="M1600" i="6"/>
  <c r="K1600" i="6"/>
  <c r="I1600" i="6"/>
  <c r="G1600" i="6"/>
  <c r="C1600" i="6"/>
  <c r="C1601" i="6" s="1"/>
  <c r="C1602" i="6" s="1"/>
  <c r="C1603" i="6" s="1"/>
  <c r="C1604" i="6" s="1"/>
  <c r="C1605" i="6" s="1"/>
  <c r="N1599" i="6"/>
  <c r="P1599" i="6" s="1"/>
  <c r="M1599" i="6"/>
  <c r="K1599" i="6"/>
  <c r="I1599" i="6"/>
  <c r="G1599" i="6"/>
  <c r="O1599" i="6" s="1"/>
  <c r="N1598" i="6"/>
  <c r="P1598" i="6" s="1"/>
  <c r="M1598" i="6"/>
  <c r="K1598" i="6"/>
  <c r="I1598" i="6"/>
  <c r="O1598" i="6" s="1"/>
  <c r="G1598" i="6"/>
  <c r="N1597" i="6"/>
  <c r="P1597" i="6" s="1"/>
  <c r="M1597" i="6"/>
  <c r="K1597" i="6"/>
  <c r="I1597" i="6"/>
  <c r="G1597" i="6"/>
  <c r="N1596" i="6"/>
  <c r="P1596" i="6" s="1"/>
  <c r="M1596" i="6"/>
  <c r="K1596" i="6"/>
  <c r="I1596" i="6"/>
  <c r="G1596" i="6"/>
  <c r="N1595" i="6"/>
  <c r="P1595" i="6" s="1"/>
  <c r="M1595" i="6"/>
  <c r="K1595" i="6"/>
  <c r="I1595" i="6"/>
  <c r="G1595" i="6"/>
  <c r="N1594" i="6"/>
  <c r="P1594" i="6" s="1"/>
  <c r="M1594" i="6"/>
  <c r="K1594" i="6"/>
  <c r="I1594" i="6"/>
  <c r="G1594" i="6"/>
  <c r="N1593" i="6"/>
  <c r="P1593" i="6" s="1"/>
  <c r="M1593" i="6"/>
  <c r="K1593" i="6"/>
  <c r="I1593" i="6"/>
  <c r="G1593" i="6"/>
  <c r="O1593" i="6" s="1"/>
  <c r="C1593" i="6"/>
  <c r="N1592" i="6"/>
  <c r="P1592" i="6" s="1"/>
  <c r="M1592" i="6"/>
  <c r="K1592" i="6"/>
  <c r="I1592" i="6"/>
  <c r="G1592" i="6"/>
  <c r="N1591" i="6"/>
  <c r="P1591" i="6" s="1"/>
  <c r="M1591" i="6"/>
  <c r="K1591" i="6"/>
  <c r="I1591" i="6"/>
  <c r="G1591" i="6"/>
  <c r="N1590" i="6"/>
  <c r="P1590" i="6" s="1"/>
  <c r="M1590" i="6"/>
  <c r="K1590" i="6"/>
  <c r="I1590" i="6"/>
  <c r="G1590" i="6"/>
  <c r="O1590" i="6" s="1"/>
  <c r="C1590" i="6"/>
  <c r="N1589" i="6"/>
  <c r="P1589" i="6" s="1"/>
  <c r="M1589" i="6"/>
  <c r="K1589" i="6"/>
  <c r="I1589" i="6"/>
  <c r="G1589" i="6"/>
  <c r="N1588" i="6"/>
  <c r="P1588" i="6" s="1"/>
  <c r="M1588" i="6"/>
  <c r="K1588" i="6"/>
  <c r="I1588" i="6"/>
  <c r="G1588" i="6"/>
  <c r="C1588" i="6"/>
  <c r="N1587" i="6"/>
  <c r="P1587" i="6" s="1"/>
  <c r="M1587" i="6"/>
  <c r="K1587" i="6"/>
  <c r="I1587" i="6"/>
  <c r="G1587" i="6"/>
  <c r="N1586" i="6"/>
  <c r="P1586" i="6" s="1"/>
  <c r="M1586" i="6"/>
  <c r="K1586" i="6"/>
  <c r="I1586" i="6"/>
  <c r="G1586" i="6"/>
  <c r="N1585" i="6"/>
  <c r="P1585" i="6" s="1"/>
  <c r="M1585" i="6"/>
  <c r="K1585" i="6"/>
  <c r="I1585" i="6"/>
  <c r="G1585" i="6"/>
  <c r="N1584" i="6"/>
  <c r="P1584" i="6" s="1"/>
  <c r="M1584" i="6"/>
  <c r="K1584" i="6"/>
  <c r="I1584" i="6"/>
  <c r="G1584" i="6"/>
  <c r="N1583" i="6"/>
  <c r="P1583" i="6" s="1"/>
  <c r="M1583" i="6"/>
  <c r="K1583" i="6"/>
  <c r="I1583" i="6"/>
  <c r="G1583" i="6"/>
  <c r="N1582" i="6"/>
  <c r="P1582" i="6" s="1"/>
  <c r="M1582" i="6"/>
  <c r="K1582" i="6"/>
  <c r="I1582" i="6"/>
  <c r="G1582" i="6"/>
  <c r="N1581" i="6"/>
  <c r="P1581" i="6" s="1"/>
  <c r="M1581" i="6"/>
  <c r="K1581" i="6"/>
  <c r="I1581" i="6"/>
  <c r="G1581" i="6"/>
  <c r="N1580" i="6"/>
  <c r="P1580" i="6" s="1"/>
  <c r="M1580" i="6"/>
  <c r="K1580" i="6"/>
  <c r="I1580" i="6"/>
  <c r="G1580" i="6"/>
  <c r="N1579" i="6"/>
  <c r="P1579" i="6" s="1"/>
  <c r="M1579" i="6"/>
  <c r="K1579" i="6"/>
  <c r="I1579" i="6"/>
  <c r="G1579" i="6"/>
  <c r="N1578" i="6"/>
  <c r="P1578" i="6" s="1"/>
  <c r="M1578" i="6"/>
  <c r="K1578" i="6"/>
  <c r="I1578" i="6"/>
  <c r="G1578" i="6"/>
  <c r="N1577" i="6"/>
  <c r="P1577" i="6" s="1"/>
  <c r="M1577" i="6"/>
  <c r="K1577" i="6"/>
  <c r="I1577" i="6"/>
  <c r="G1577" i="6"/>
  <c r="N1576" i="6"/>
  <c r="P1576" i="6" s="1"/>
  <c r="M1576" i="6"/>
  <c r="K1576" i="6"/>
  <c r="I1576" i="6"/>
  <c r="G1576" i="6"/>
  <c r="N1575" i="6"/>
  <c r="P1575" i="6" s="1"/>
  <c r="M1575" i="6"/>
  <c r="K1575" i="6"/>
  <c r="I1575" i="6"/>
  <c r="G1575" i="6"/>
  <c r="N1574" i="6"/>
  <c r="P1574" i="6" s="1"/>
  <c r="M1574" i="6"/>
  <c r="K1574" i="6"/>
  <c r="I1574" i="6"/>
  <c r="G1574" i="6"/>
  <c r="N1573" i="6"/>
  <c r="P1573" i="6" s="1"/>
  <c r="M1573" i="6"/>
  <c r="K1573" i="6"/>
  <c r="I1573" i="6"/>
  <c r="G1573" i="6"/>
  <c r="N1572" i="6"/>
  <c r="P1572" i="6" s="1"/>
  <c r="M1572" i="6"/>
  <c r="K1572" i="6"/>
  <c r="I1572" i="6"/>
  <c r="G1572" i="6"/>
  <c r="O1572" i="6" s="1"/>
  <c r="N1571" i="6"/>
  <c r="P1571" i="6" s="1"/>
  <c r="M1571" i="6"/>
  <c r="K1571" i="6"/>
  <c r="I1571" i="6"/>
  <c r="G1571" i="6"/>
  <c r="N1570" i="6"/>
  <c r="P1570" i="6" s="1"/>
  <c r="M1570" i="6"/>
  <c r="K1570" i="6"/>
  <c r="I1570" i="6"/>
  <c r="G1570" i="6"/>
  <c r="N1569" i="6"/>
  <c r="P1569" i="6" s="1"/>
  <c r="M1569" i="6"/>
  <c r="K1569" i="6"/>
  <c r="I1569" i="6"/>
  <c r="G1569" i="6"/>
  <c r="N1568" i="6"/>
  <c r="P1568" i="6" s="1"/>
  <c r="M1568" i="6"/>
  <c r="K1568" i="6"/>
  <c r="I1568" i="6"/>
  <c r="G1568" i="6"/>
  <c r="O1568" i="6" s="1"/>
  <c r="N1567" i="6"/>
  <c r="P1567" i="6" s="1"/>
  <c r="M1567" i="6"/>
  <c r="K1567" i="6"/>
  <c r="I1567" i="6"/>
  <c r="G1567" i="6"/>
  <c r="N1566" i="6"/>
  <c r="P1566" i="6" s="1"/>
  <c r="M1566" i="6"/>
  <c r="K1566" i="6"/>
  <c r="I1566" i="6"/>
  <c r="G1566" i="6"/>
  <c r="N1565" i="6"/>
  <c r="P1565" i="6" s="1"/>
  <c r="M1565" i="6"/>
  <c r="K1565" i="6"/>
  <c r="I1565" i="6"/>
  <c r="G1565" i="6"/>
  <c r="P1564" i="6"/>
  <c r="N1564" i="6"/>
  <c r="M1564" i="6"/>
  <c r="K1564" i="6"/>
  <c r="I1564" i="6"/>
  <c r="G1564" i="6"/>
  <c r="N1563" i="6"/>
  <c r="P1563" i="6" s="1"/>
  <c r="M1563" i="6"/>
  <c r="K1563" i="6"/>
  <c r="I1563" i="6"/>
  <c r="G1563" i="6"/>
  <c r="P1562" i="6"/>
  <c r="N1562" i="6"/>
  <c r="M1562" i="6"/>
  <c r="K1562" i="6"/>
  <c r="I1562" i="6"/>
  <c r="G1562" i="6"/>
  <c r="N1561" i="6"/>
  <c r="P1561" i="6" s="1"/>
  <c r="M1561" i="6"/>
  <c r="K1561" i="6"/>
  <c r="I1561" i="6"/>
  <c r="G1561" i="6"/>
  <c r="P1560" i="6"/>
  <c r="N1560" i="6"/>
  <c r="M1560" i="6"/>
  <c r="K1560" i="6"/>
  <c r="I1560" i="6"/>
  <c r="G1560" i="6"/>
  <c r="N1559" i="6"/>
  <c r="P1559" i="6" s="1"/>
  <c r="M1559" i="6"/>
  <c r="K1559" i="6"/>
  <c r="I1559" i="6"/>
  <c r="G1559" i="6"/>
  <c r="P1558" i="6"/>
  <c r="N1558" i="6"/>
  <c r="M1558" i="6"/>
  <c r="K1558" i="6"/>
  <c r="I1558" i="6"/>
  <c r="G1558" i="6"/>
  <c r="N1557" i="6"/>
  <c r="P1557" i="6" s="1"/>
  <c r="M1557" i="6"/>
  <c r="K1557" i="6"/>
  <c r="I1557" i="6"/>
  <c r="G1557" i="6"/>
  <c r="N1556" i="6"/>
  <c r="P1556" i="6" s="1"/>
  <c r="M1556" i="6"/>
  <c r="K1556" i="6"/>
  <c r="I1556" i="6"/>
  <c r="G1556" i="6"/>
  <c r="N1555" i="6"/>
  <c r="P1555" i="6" s="1"/>
  <c r="M1555" i="6"/>
  <c r="K1555" i="6"/>
  <c r="I1555" i="6"/>
  <c r="G1555" i="6"/>
  <c r="N1554" i="6"/>
  <c r="P1554" i="6" s="1"/>
  <c r="M1554" i="6"/>
  <c r="K1554" i="6"/>
  <c r="I1554" i="6"/>
  <c r="G1554" i="6"/>
  <c r="N1553" i="6"/>
  <c r="P1553" i="6" s="1"/>
  <c r="M1553" i="6"/>
  <c r="K1553" i="6"/>
  <c r="I1553" i="6"/>
  <c r="G1553" i="6"/>
  <c r="O1553" i="6" s="1"/>
  <c r="N1552" i="6"/>
  <c r="P1552" i="6" s="1"/>
  <c r="M1552" i="6"/>
  <c r="K1552" i="6"/>
  <c r="I1552" i="6"/>
  <c r="G1552" i="6"/>
  <c r="N1551" i="6"/>
  <c r="P1551" i="6" s="1"/>
  <c r="M1551" i="6"/>
  <c r="K1551" i="6"/>
  <c r="I1551" i="6"/>
  <c r="G1551" i="6"/>
  <c r="N1550" i="6"/>
  <c r="P1550" i="6" s="1"/>
  <c r="M1550" i="6"/>
  <c r="K1550" i="6"/>
  <c r="I1550" i="6"/>
  <c r="G1550" i="6"/>
  <c r="N1549" i="6"/>
  <c r="P1549" i="6" s="1"/>
  <c r="M1549" i="6"/>
  <c r="K1549" i="6"/>
  <c r="I1549" i="6"/>
  <c r="G1549" i="6"/>
  <c r="N1548" i="6"/>
  <c r="P1548" i="6" s="1"/>
  <c r="M1548" i="6"/>
  <c r="K1548" i="6"/>
  <c r="I1548" i="6"/>
  <c r="G1548" i="6"/>
  <c r="N1547" i="6"/>
  <c r="P1547" i="6" s="1"/>
  <c r="M1547" i="6"/>
  <c r="K1547" i="6"/>
  <c r="I1547" i="6"/>
  <c r="G1547" i="6"/>
  <c r="N1546" i="6"/>
  <c r="P1546" i="6" s="1"/>
  <c r="M1546" i="6"/>
  <c r="K1546" i="6"/>
  <c r="I1546" i="6"/>
  <c r="G1546" i="6"/>
  <c r="N1545" i="6"/>
  <c r="P1545" i="6" s="1"/>
  <c r="M1545" i="6"/>
  <c r="K1545" i="6"/>
  <c r="I1545" i="6"/>
  <c r="G1545" i="6"/>
  <c r="N1544" i="6"/>
  <c r="P1544" i="6" s="1"/>
  <c r="M1544" i="6"/>
  <c r="K1544" i="6"/>
  <c r="I1544" i="6"/>
  <c r="G1544" i="6"/>
  <c r="N1543" i="6"/>
  <c r="P1543" i="6" s="1"/>
  <c r="M1543" i="6"/>
  <c r="K1543" i="6"/>
  <c r="I1543" i="6"/>
  <c r="G1543" i="6"/>
  <c r="N1542" i="6"/>
  <c r="P1542" i="6" s="1"/>
  <c r="M1542" i="6"/>
  <c r="K1542" i="6"/>
  <c r="I1542" i="6"/>
  <c r="G1542" i="6"/>
  <c r="N1541" i="6"/>
  <c r="P1541" i="6" s="1"/>
  <c r="M1541" i="6"/>
  <c r="K1541" i="6"/>
  <c r="I1541" i="6"/>
  <c r="G1541" i="6"/>
  <c r="N1540" i="6"/>
  <c r="P1540" i="6" s="1"/>
  <c r="M1540" i="6"/>
  <c r="K1540" i="6"/>
  <c r="I1540" i="6"/>
  <c r="G1540" i="6"/>
  <c r="N1539" i="6"/>
  <c r="P1539" i="6" s="1"/>
  <c r="M1539" i="6"/>
  <c r="K1539" i="6"/>
  <c r="I1539" i="6"/>
  <c r="G1539" i="6"/>
  <c r="N1538" i="6"/>
  <c r="P1538" i="6" s="1"/>
  <c r="M1538" i="6"/>
  <c r="K1538" i="6"/>
  <c r="I1538" i="6"/>
  <c r="G1538" i="6"/>
  <c r="N1537" i="6"/>
  <c r="P1537" i="6" s="1"/>
  <c r="M1537" i="6"/>
  <c r="K1537" i="6"/>
  <c r="I1537" i="6"/>
  <c r="G1537" i="6"/>
  <c r="N1536" i="6"/>
  <c r="P1536" i="6" s="1"/>
  <c r="M1536" i="6"/>
  <c r="K1536" i="6"/>
  <c r="I1536" i="6"/>
  <c r="G1536" i="6"/>
  <c r="N1535" i="6"/>
  <c r="P1535" i="6" s="1"/>
  <c r="M1535" i="6"/>
  <c r="K1535" i="6"/>
  <c r="I1535" i="6"/>
  <c r="G1535" i="6"/>
  <c r="N1534" i="6"/>
  <c r="P1534" i="6" s="1"/>
  <c r="M1534" i="6"/>
  <c r="K1534" i="6"/>
  <c r="I1534" i="6"/>
  <c r="G1534" i="6"/>
  <c r="N1533" i="6"/>
  <c r="P1533" i="6" s="1"/>
  <c r="M1533" i="6"/>
  <c r="K1533" i="6"/>
  <c r="I1533" i="6"/>
  <c r="G1533" i="6"/>
  <c r="O1533" i="6" s="1"/>
  <c r="N1532" i="6"/>
  <c r="P1532" i="6" s="1"/>
  <c r="M1532" i="6"/>
  <c r="K1532" i="6"/>
  <c r="I1532" i="6"/>
  <c r="G1532" i="6"/>
  <c r="N1531" i="6"/>
  <c r="P1531" i="6" s="1"/>
  <c r="M1531" i="6"/>
  <c r="K1531" i="6"/>
  <c r="I1531" i="6"/>
  <c r="G1531" i="6"/>
  <c r="N1530" i="6"/>
  <c r="P1530" i="6" s="1"/>
  <c r="M1530" i="6"/>
  <c r="K1530" i="6"/>
  <c r="I1530" i="6"/>
  <c r="G1530" i="6"/>
  <c r="N1529" i="6"/>
  <c r="P1529" i="6" s="1"/>
  <c r="M1529" i="6"/>
  <c r="K1529" i="6"/>
  <c r="I1529" i="6"/>
  <c r="G1529" i="6"/>
  <c r="O1529" i="6" s="1"/>
  <c r="N1528" i="6"/>
  <c r="P1528" i="6" s="1"/>
  <c r="M1528" i="6"/>
  <c r="K1528" i="6"/>
  <c r="I1528" i="6"/>
  <c r="G1528" i="6"/>
  <c r="N1527" i="6"/>
  <c r="P1527" i="6" s="1"/>
  <c r="M1527" i="6"/>
  <c r="K1527" i="6"/>
  <c r="I1527" i="6"/>
  <c r="G1527" i="6"/>
  <c r="N1526" i="6"/>
  <c r="P1526" i="6" s="1"/>
  <c r="M1526" i="6"/>
  <c r="K1526" i="6"/>
  <c r="I1526" i="6"/>
  <c r="G1526" i="6"/>
  <c r="N1525" i="6"/>
  <c r="P1525" i="6" s="1"/>
  <c r="M1525" i="6"/>
  <c r="K1525" i="6"/>
  <c r="I1525" i="6"/>
  <c r="G1525" i="6"/>
  <c r="N1524" i="6"/>
  <c r="P1524" i="6" s="1"/>
  <c r="M1524" i="6"/>
  <c r="K1524" i="6"/>
  <c r="I1524" i="6"/>
  <c r="G1524" i="6"/>
  <c r="N1523" i="6"/>
  <c r="P1523" i="6" s="1"/>
  <c r="M1523" i="6"/>
  <c r="K1523" i="6"/>
  <c r="I1523" i="6"/>
  <c r="G1523" i="6"/>
  <c r="N1522" i="6"/>
  <c r="P1522" i="6" s="1"/>
  <c r="M1522" i="6"/>
  <c r="K1522" i="6"/>
  <c r="I1522" i="6"/>
  <c r="G1522" i="6"/>
  <c r="N1521" i="6"/>
  <c r="P1521" i="6" s="1"/>
  <c r="M1521" i="6"/>
  <c r="K1521" i="6"/>
  <c r="I1521" i="6"/>
  <c r="G1521" i="6"/>
  <c r="N1520" i="6"/>
  <c r="P1520" i="6" s="1"/>
  <c r="M1520" i="6"/>
  <c r="K1520" i="6"/>
  <c r="I1520" i="6"/>
  <c r="G1520" i="6"/>
  <c r="N1519" i="6"/>
  <c r="P1519" i="6" s="1"/>
  <c r="M1519" i="6"/>
  <c r="K1519" i="6"/>
  <c r="I1519" i="6"/>
  <c r="G1519" i="6"/>
  <c r="N1518" i="6"/>
  <c r="P1518" i="6" s="1"/>
  <c r="M1518" i="6"/>
  <c r="K1518" i="6"/>
  <c r="I1518" i="6"/>
  <c r="G1518" i="6"/>
  <c r="C1518" i="6"/>
  <c r="C1519" i="6" s="1"/>
  <c r="C1520" i="6" s="1"/>
  <c r="C1521" i="6" s="1"/>
  <c r="C1522" i="6" s="1"/>
  <c r="C1523" i="6" s="1"/>
  <c r="C1524" i="6" s="1"/>
  <c r="C1525" i="6" s="1"/>
  <c r="C1526" i="6" s="1"/>
  <c r="C1527" i="6" s="1"/>
  <c r="C1528" i="6" s="1"/>
  <c r="C1529" i="6" s="1"/>
  <c r="C1530" i="6" s="1"/>
  <c r="C1531" i="6" s="1"/>
  <c r="C1532" i="6" s="1"/>
  <c r="C1533" i="6" s="1"/>
  <c r="C1534" i="6" s="1"/>
  <c r="C1535" i="6" s="1"/>
  <c r="C1536" i="6" s="1"/>
  <c r="C1537" i="6" s="1"/>
  <c r="C1538" i="6" s="1"/>
  <c r="C1539" i="6" s="1"/>
  <c r="C1540" i="6" s="1"/>
  <c r="C1541" i="6" s="1"/>
  <c r="C1542" i="6" s="1"/>
  <c r="C1543" i="6" s="1"/>
  <c r="C1544" i="6" s="1"/>
  <c r="C1545" i="6" s="1"/>
  <c r="C1546" i="6" s="1"/>
  <c r="C1547" i="6" s="1"/>
  <c r="C1548" i="6" s="1"/>
  <c r="C1549" i="6" s="1"/>
  <c r="C1550" i="6" s="1"/>
  <c r="C1551" i="6" s="1"/>
  <c r="C1552" i="6" s="1"/>
  <c r="C1553" i="6" s="1"/>
  <c r="C1554" i="6" s="1"/>
  <c r="C1555" i="6" s="1"/>
  <c r="C1556" i="6" s="1"/>
  <c r="C1557" i="6" s="1"/>
  <c r="C1558" i="6" s="1"/>
  <c r="C1559" i="6" s="1"/>
  <c r="C1560" i="6" s="1"/>
  <c r="C1561" i="6" s="1"/>
  <c r="C1562" i="6" s="1"/>
  <c r="C1563" i="6" s="1"/>
  <c r="C1564" i="6" s="1"/>
  <c r="C1565" i="6" s="1"/>
  <c r="C1566" i="6" s="1"/>
  <c r="C1567" i="6" s="1"/>
  <c r="C1568" i="6" s="1"/>
  <c r="C1569" i="6" s="1"/>
  <c r="C1570" i="6" s="1"/>
  <c r="C1571" i="6" s="1"/>
  <c r="C1572" i="6" s="1"/>
  <c r="C1573" i="6" s="1"/>
  <c r="C1574" i="6" s="1"/>
  <c r="C1575" i="6" s="1"/>
  <c r="C1576" i="6" s="1"/>
  <c r="C1577" i="6" s="1"/>
  <c r="C1578" i="6" s="1"/>
  <c r="C1579" i="6" s="1"/>
  <c r="C1580" i="6" s="1"/>
  <c r="C1581" i="6" s="1"/>
  <c r="C1582" i="6" s="1"/>
  <c r="C1583" i="6" s="1"/>
  <c r="C1584" i="6" s="1"/>
  <c r="C1585" i="6" s="1"/>
  <c r="C1586" i="6" s="1"/>
  <c r="C1587" i="6" s="1"/>
  <c r="N1517" i="6"/>
  <c r="P1517" i="6" s="1"/>
  <c r="M1517" i="6"/>
  <c r="K1517" i="6"/>
  <c r="I1517" i="6"/>
  <c r="G1517" i="6"/>
  <c r="N1516" i="6"/>
  <c r="P1516" i="6" s="1"/>
  <c r="M1516" i="6"/>
  <c r="K1516" i="6"/>
  <c r="I1516" i="6"/>
  <c r="G1516" i="6"/>
  <c r="N1515" i="6"/>
  <c r="P1515" i="6" s="1"/>
  <c r="M1515" i="6"/>
  <c r="K1515" i="6"/>
  <c r="I1515" i="6"/>
  <c r="G1515" i="6"/>
  <c r="O1515" i="6" s="1"/>
  <c r="C1515" i="6"/>
  <c r="N1514" i="6"/>
  <c r="P1514" i="6" s="1"/>
  <c r="M1514" i="6"/>
  <c r="K1514" i="6"/>
  <c r="I1514" i="6"/>
  <c r="G1514" i="6"/>
  <c r="N1513" i="6"/>
  <c r="P1513" i="6" s="1"/>
  <c r="M1513" i="6"/>
  <c r="K1513" i="6"/>
  <c r="I1513" i="6"/>
  <c r="G1513" i="6"/>
  <c r="N1512" i="6"/>
  <c r="P1512" i="6" s="1"/>
  <c r="M1512" i="6"/>
  <c r="K1512" i="6"/>
  <c r="I1512" i="6"/>
  <c r="G1512" i="6"/>
  <c r="N1511" i="6"/>
  <c r="P1511" i="6" s="1"/>
  <c r="M1511" i="6"/>
  <c r="K1511" i="6"/>
  <c r="I1511" i="6"/>
  <c r="G1511" i="6"/>
  <c r="N1510" i="6"/>
  <c r="P1510" i="6" s="1"/>
  <c r="M1510" i="6"/>
  <c r="K1510" i="6"/>
  <c r="I1510" i="6"/>
  <c r="G1510" i="6"/>
  <c r="N1509" i="6"/>
  <c r="P1509" i="6" s="1"/>
  <c r="M1509" i="6"/>
  <c r="K1509" i="6"/>
  <c r="I1509" i="6"/>
  <c r="G1509" i="6"/>
  <c r="N1508" i="6"/>
  <c r="P1508" i="6" s="1"/>
  <c r="M1508" i="6"/>
  <c r="K1508" i="6"/>
  <c r="I1508" i="6"/>
  <c r="G1508" i="6"/>
  <c r="N1507" i="6"/>
  <c r="P1507" i="6" s="1"/>
  <c r="M1507" i="6"/>
  <c r="K1507" i="6"/>
  <c r="I1507" i="6"/>
  <c r="G1507" i="6"/>
  <c r="N1506" i="6"/>
  <c r="P1506" i="6" s="1"/>
  <c r="M1506" i="6"/>
  <c r="K1506" i="6"/>
  <c r="I1506" i="6"/>
  <c r="G1506" i="6"/>
  <c r="N1505" i="6"/>
  <c r="P1505" i="6" s="1"/>
  <c r="M1505" i="6"/>
  <c r="K1505" i="6"/>
  <c r="I1505" i="6"/>
  <c r="G1505" i="6"/>
  <c r="N1504" i="6"/>
  <c r="P1504" i="6" s="1"/>
  <c r="M1504" i="6"/>
  <c r="K1504" i="6"/>
  <c r="I1504" i="6"/>
  <c r="G1504" i="6"/>
  <c r="N1503" i="6"/>
  <c r="P1503" i="6" s="1"/>
  <c r="M1503" i="6"/>
  <c r="K1503" i="6"/>
  <c r="I1503" i="6"/>
  <c r="G1503" i="6"/>
  <c r="N1502" i="6"/>
  <c r="P1502" i="6" s="1"/>
  <c r="M1502" i="6"/>
  <c r="K1502" i="6"/>
  <c r="I1502" i="6"/>
  <c r="G1502" i="6"/>
  <c r="N1501" i="6"/>
  <c r="P1501" i="6" s="1"/>
  <c r="M1501" i="6"/>
  <c r="K1501" i="6"/>
  <c r="I1501" i="6"/>
  <c r="G1501" i="6"/>
  <c r="N1500" i="6"/>
  <c r="P1500" i="6" s="1"/>
  <c r="M1500" i="6"/>
  <c r="K1500" i="6"/>
  <c r="I1500" i="6"/>
  <c r="G1500" i="6"/>
  <c r="N1499" i="6"/>
  <c r="P1499" i="6" s="1"/>
  <c r="M1499" i="6"/>
  <c r="K1499" i="6"/>
  <c r="I1499" i="6"/>
  <c r="G1499" i="6"/>
  <c r="N1498" i="6"/>
  <c r="P1498" i="6" s="1"/>
  <c r="M1498" i="6"/>
  <c r="K1498" i="6"/>
  <c r="I1498" i="6"/>
  <c r="G1498" i="6"/>
  <c r="N1497" i="6"/>
  <c r="P1497" i="6" s="1"/>
  <c r="M1497" i="6"/>
  <c r="K1497" i="6"/>
  <c r="I1497" i="6"/>
  <c r="G1497" i="6"/>
  <c r="N1496" i="6"/>
  <c r="P1496" i="6" s="1"/>
  <c r="M1496" i="6"/>
  <c r="K1496" i="6"/>
  <c r="I1496" i="6"/>
  <c r="G1496" i="6"/>
  <c r="C1496" i="6"/>
  <c r="C1497" i="6" s="1"/>
  <c r="C1498" i="6" s="1"/>
  <c r="C1499" i="6" s="1"/>
  <c r="C1500" i="6" s="1"/>
  <c r="C1501" i="6" s="1"/>
  <c r="C1502" i="6" s="1"/>
  <c r="C1503" i="6" s="1"/>
  <c r="C1504" i="6" s="1"/>
  <c r="C1505" i="6" s="1"/>
  <c r="C1506" i="6" s="1"/>
  <c r="C1507" i="6" s="1"/>
  <c r="C1509" i="6" s="1"/>
  <c r="C1510" i="6" s="1"/>
  <c r="N1495" i="6"/>
  <c r="P1495" i="6" s="1"/>
  <c r="M1495" i="6"/>
  <c r="K1495" i="6"/>
  <c r="I1495" i="6"/>
  <c r="G1495" i="6"/>
  <c r="N1494" i="6"/>
  <c r="P1494" i="6" s="1"/>
  <c r="M1494" i="6"/>
  <c r="K1494" i="6"/>
  <c r="I1494" i="6"/>
  <c r="G1494" i="6"/>
  <c r="N1493" i="6"/>
  <c r="P1493" i="6" s="1"/>
  <c r="M1493" i="6"/>
  <c r="K1493" i="6"/>
  <c r="I1493" i="6"/>
  <c r="G1493" i="6"/>
  <c r="N1492" i="6"/>
  <c r="P1492" i="6" s="1"/>
  <c r="M1492" i="6"/>
  <c r="K1492" i="6"/>
  <c r="I1492" i="6"/>
  <c r="G1492" i="6"/>
  <c r="N1491" i="6"/>
  <c r="P1491" i="6" s="1"/>
  <c r="M1491" i="6"/>
  <c r="K1491" i="6"/>
  <c r="I1491" i="6"/>
  <c r="G1491" i="6"/>
  <c r="N1490" i="6"/>
  <c r="P1490" i="6" s="1"/>
  <c r="M1490" i="6"/>
  <c r="K1490" i="6"/>
  <c r="I1490" i="6"/>
  <c r="G1490" i="6"/>
  <c r="N1489" i="6"/>
  <c r="P1489" i="6" s="1"/>
  <c r="M1489" i="6"/>
  <c r="K1489" i="6"/>
  <c r="I1489" i="6"/>
  <c r="G1489" i="6"/>
  <c r="N1488" i="6"/>
  <c r="P1488" i="6" s="1"/>
  <c r="M1488" i="6"/>
  <c r="K1488" i="6"/>
  <c r="I1488" i="6"/>
  <c r="G1488" i="6"/>
  <c r="N1487" i="6"/>
  <c r="P1487" i="6" s="1"/>
  <c r="M1487" i="6"/>
  <c r="K1487" i="6"/>
  <c r="I1487" i="6"/>
  <c r="G1487" i="6"/>
  <c r="N1486" i="6"/>
  <c r="P1486" i="6" s="1"/>
  <c r="M1486" i="6"/>
  <c r="K1486" i="6"/>
  <c r="I1486" i="6"/>
  <c r="G1486" i="6"/>
  <c r="N1485" i="6"/>
  <c r="P1485" i="6" s="1"/>
  <c r="M1485" i="6"/>
  <c r="K1485" i="6"/>
  <c r="I1485" i="6"/>
  <c r="G1485" i="6"/>
  <c r="N1484" i="6"/>
  <c r="P1484" i="6" s="1"/>
  <c r="M1484" i="6"/>
  <c r="K1484" i="6"/>
  <c r="I1484" i="6"/>
  <c r="G1484" i="6"/>
  <c r="N1483" i="6"/>
  <c r="P1483" i="6" s="1"/>
  <c r="M1483" i="6"/>
  <c r="K1483" i="6"/>
  <c r="I1483" i="6"/>
  <c r="G1483" i="6"/>
  <c r="N1482" i="6"/>
  <c r="P1482" i="6" s="1"/>
  <c r="M1482" i="6"/>
  <c r="K1482" i="6"/>
  <c r="I1482" i="6"/>
  <c r="G1482" i="6"/>
  <c r="N1481" i="6"/>
  <c r="P1481" i="6" s="1"/>
  <c r="M1481" i="6"/>
  <c r="K1481" i="6"/>
  <c r="I1481" i="6"/>
  <c r="G1481" i="6"/>
  <c r="N1480" i="6"/>
  <c r="P1480" i="6" s="1"/>
  <c r="M1480" i="6"/>
  <c r="K1480" i="6"/>
  <c r="I1480" i="6"/>
  <c r="G1480" i="6"/>
  <c r="N1479" i="6"/>
  <c r="P1479" i="6" s="1"/>
  <c r="M1479" i="6"/>
  <c r="K1479" i="6"/>
  <c r="I1479" i="6"/>
  <c r="G1479" i="6"/>
  <c r="N1478" i="6"/>
  <c r="P1478" i="6" s="1"/>
  <c r="M1478" i="6"/>
  <c r="K1478" i="6"/>
  <c r="I1478" i="6"/>
  <c r="G1478" i="6"/>
  <c r="N1477" i="6"/>
  <c r="P1477" i="6" s="1"/>
  <c r="M1477" i="6"/>
  <c r="K1477" i="6"/>
  <c r="I1477" i="6"/>
  <c r="G1477" i="6"/>
  <c r="N1476" i="6"/>
  <c r="P1476" i="6" s="1"/>
  <c r="M1476" i="6"/>
  <c r="K1476" i="6"/>
  <c r="I1476" i="6"/>
  <c r="G1476" i="6"/>
  <c r="N1475" i="6"/>
  <c r="P1475" i="6" s="1"/>
  <c r="M1475" i="6"/>
  <c r="K1475" i="6"/>
  <c r="I1475" i="6"/>
  <c r="G1475" i="6"/>
  <c r="C1475" i="6"/>
  <c r="C1476" i="6" s="1"/>
  <c r="C1477" i="6" s="1"/>
  <c r="C1478" i="6" s="1"/>
  <c r="C1479" i="6" s="1"/>
  <c r="C1480" i="6" s="1"/>
  <c r="C1481" i="6" s="1"/>
  <c r="C1482" i="6" s="1"/>
  <c r="C1483" i="6" s="1"/>
  <c r="C1484" i="6" s="1"/>
  <c r="C1485" i="6" s="1"/>
  <c r="C1486" i="6" s="1"/>
  <c r="C1487" i="6" s="1"/>
  <c r="C1488" i="6" s="1"/>
  <c r="C1489" i="6" s="1"/>
  <c r="C1490" i="6" s="1"/>
  <c r="C1491" i="6" s="1"/>
  <c r="C1492" i="6" s="1"/>
  <c r="C1493" i="6" s="1"/>
  <c r="N1474" i="6"/>
  <c r="P1474" i="6" s="1"/>
  <c r="M1474" i="6"/>
  <c r="K1474" i="6"/>
  <c r="I1474" i="6"/>
  <c r="G1474" i="6"/>
  <c r="N1473" i="6"/>
  <c r="P1473" i="6" s="1"/>
  <c r="M1473" i="6"/>
  <c r="K1473" i="6"/>
  <c r="I1473" i="6"/>
  <c r="G1473" i="6"/>
  <c r="N1472" i="6"/>
  <c r="P1472" i="6" s="1"/>
  <c r="M1472" i="6"/>
  <c r="K1472" i="6"/>
  <c r="I1472" i="6"/>
  <c r="G1472" i="6"/>
  <c r="N1471" i="6"/>
  <c r="P1471" i="6" s="1"/>
  <c r="M1471" i="6"/>
  <c r="K1471" i="6"/>
  <c r="I1471" i="6"/>
  <c r="G1471" i="6"/>
  <c r="N1470" i="6"/>
  <c r="P1470" i="6" s="1"/>
  <c r="M1470" i="6"/>
  <c r="K1470" i="6"/>
  <c r="I1470" i="6"/>
  <c r="G1470" i="6"/>
  <c r="N1469" i="6"/>
  <c r="P1469" i="6" s="1"/>
  <c r="M1469" i="6"/>
  <c r="K1469" i="6"/>
  <c r="I1469" i="6"/>
  <c r="G1469" i="6"/>
  <c r="N1468" i="6"/>
  <c r="P1468" i="6" s="1"/>
  <c r="M1468" i="6"/>
  <c r="K1468" i="6"/>
  <c r="I1468" i="6"/>
  <c r="G1468" i="6"/>
  <c r="N1467" i="6"/>
  <c r="P1467" i="6" s="1"/>
  <c r="M1467" i="6"/>
  <c r="K1467" i="6"/>
  <c r="I1467" i="6"/>
  <c r="G1467" i="6"/>
  <c r="C1467" i="6"/>
  <c r="C1468" i="6" s="1"/>
  <c r="C1469" i="6" s="1"/>
  <c r="C1470" i="6" s="1"/>
  <c r="C1471" i="6" s="1"/>
  <c r="N1466" i="6"/>
  <c r="P1466" i="6" s="1"/>
  <c r="M1466" i="6"/>
  <c r="K1466" i="6"/>
  <c r="I1466" i="6"/>
  <c r="G1466" i="6"/>
  <c r="N1465" i="6"/>
  <c r="P1465" i="6" s="1"/>
  <c r="M1465" i="6"/>
  <c r="K1465" i="6"/>
  <c r="I1465" i="6"/>
  <c r="G1465" i="6"/>
  <c r="N1464" i="6"/>
  <c r="P1464" i="6" s="1"/>
  <c r="M1464" i="6"/>
  <c r="K1464" i="6"/>
  <c r="I1464" i="6"/>
  <c r="G1464" i="6"/>
  <c r="N1463" i="6"/>
  <c r="P1463" i="6" s="1"/>
  <c r="M1463" i="6"/>
  <c r="K1463" i="6"/>
  <c r="I1463" i="6"/>
  <c r="G1463" i="6"/>
  <c r="N1462" i="6"/>
  <c r="P1462" i="6" s="1"/>
  <c r="M1462" i="6"/>
  <c r="K1462" i="6"/>
  <c r="I1462" i="6"/>
  <c r="G1462" i="6"/>
  <c r="N1461" i="6"/>
  <c r="P1461" i="6" s="1"/>
  <c r="M1461" i="6"/>
  <c r="K1461" i="6"/>
  <c r="I1461" i="6"/>
  <c r="G1461" i="6"/>
  <c r="N1460" i="6"/>
  <c r="P1460" i="6" s="1"/>
  <c r="M1460" i="6"/>
  <c r="K1460" i="6"/>
  <c r="I1460" i="6"/>
  <c r="G1460" i="6"/>
  <c r="N1459" i="6"/>
  <c r="P1459" i="6" s="1"/>
  <c r="M1459" i="6"/>
  <c r="K1459" i="6"/>
  <c r="I1459" i="6"/>
  <c r="G1459" i="6"/>
  <c r="N1458" i="6"/>
  <c r="P1458" i="6" s="1"/>
  <c r="M1458" i="6"/>
  <c r="K1458" i="6"/>
  <c r="I1458" i="6"/>
  <c r="G1458" i="6"/>
  <c r="N1457" i="6"/>
  <c r="P1457" i="6" s="1"/>
  <c r="M1457" i="6"/>
  <c r="K1457" i="6"/>
  <c r="I1457" i="6"/>
  <c r="G1457" i="6"/>
  <c r="N1456" i="6"/>
  <c r="P1456" i="6" s="1"/>
  <c r="M1456" i="6"/>
  <c r="K1456" i="6"/>
  <c r="I1456" i="6"/>
  <c r="G1456" i="6"/>
  <c r="N1455" i="6"/>
  <c r="P1455" i="6" s="1"/>
  <c r="M1455" i="6"/>
  <c r="K1455" i="6"/>
  <c r="I1455" i="6"/>
  <c r="G1455" i="6"/>
  <c r="N1454" i="6"/>
  <c r="P1454" i="6" s="1"/>
  <c r="M1454" i="6"/>
  <c r="K1454" i="6"/>
  <c r="I1454" i="6"/>
  <c r="G1454" i="6"/>
  <c r="N1453" i="6"/>
  <c r="P1453" i="6" s="1"/>
  <c r="M1453" i="6"/>
  <c r="K1453" i="6"/>
  <c r="I1453" i="6"/>
  <c r="G1453" i="6"/>
  <c r="N1452" i="6"/>
  <c r="P1452" i="6" s="1"/>
  <c r="M1452" i="6"/>
  <c r="K1452" i="6"/>
  <c r="I1452" i="6"/>
  <c r="G1452" i="6"/>
  <c r="N1451" i="6"/>
  <c r="P1451" i="6" s="1"/>
  <c r="M1451" i="6"/>
  <c r="K1451" i="6"/>
  <c r="I1451" i="6"/>
  <c r="G1451" i="6"/>
  <c r="N1450" i="6"/>
  <c r="P1450" i="6" s="1"/>
  <c r="M1450" i="6"/>
  <c r="K1450" i="6"/>
  <c r="I1450" i="6"/>
  <c r="G1450" i="6"/>
  <c r="N1449" i="6"/>
  <c r="P1449" i="6" s="1"/>
  <c r="M1449" i="6"/>
  <c r="K1449" i="6"/>
  <c r="I1449" i="6"/>
  <c r="G1449" i="6"/>
  <c r="N1448" i="6"/>
  <c r="P1448" i="6" s="1"/>
  <c r="M1448" i="6"/>
  <c r="K1448" i="6"/>
  <c r="I1448" i="6"/>
  <c r="G1448" i="6"/>
  <c r="N1447" i="6"/>
  <c r="P1447" i="6" s="1"/>
  <c r="M1447" i="6"/>
  <c r="K1447" i="6"/>
  <c r="I1447" i="6"/>
  <c r="G1447" i="6"/>
  <c r="N1446" i="6"/>
  <c r="P1446" i="6" s="1"/>
  <c r="M1446" i="6"/>
  <c r="K1446" i="6"/>
  <c r="I1446" i="6"/>
  <c r="G1446" i="6"/>
  <c r="N1445" i="6"/>
  <c r="P1445" i="6" s="1"/>
  <c r="M1445" i="6"/>
  <c r="K1445" i="6"/>
  <c r="I1445" i="6"/>
  <c r="G1445" i="6"/>
  <c r="P1444" i="6"/>
  <c r="N1444" i="6"/>
  <c r="M1444" i="6"/>
  <c r="K1444" i="6"/>
  <c r="I1444" i="6"/>
  <c r="O1444" i="6" s="1"/>
  <c r="G1444" i="6"/>
  <c r="N1443" i="6"/>
  <c r="P1443" i="6" s="1"/>
  <c r="M1443" i="6"/>
  <c r="K1443" i="6"/>
  <c r="I1443" i="6"/>
  <c r="G1443" i="6"/>
  <c r="N1442" i="6"/>
  <c r="P1442" i="6" s="1"/>
  <c r="M1442" i="6"/>
  <c r="K1442" i="6"/>
  <c r="I1442" i="6"/>
  <c r="G1442" i="6"/>
  <c r="N1441" i="6"/>
  <c r="P1441" i="6" s="1"/>
  <c r="M1441" i="6"/>
  <c r="K1441" i="6"/>
  <c r="I1441" i="6"/>
  <c r="G1441" i="6"/>
  <c r="P1440" i="6"/>
  <c r="N1440" i="6"/>
  <c r="M1440" i="6"/>
  <c r="K1440" i="6"/>
  <c r="I1440" i="6"/>
  <c r="G1440" i="6"/>
  <c r="N1439" i="6"/>
  <c r="P1439" i="6" s="1"/>
  <c r="M1439" i="6"/>
  <c r="K1439" i="6"/>
  <c r="I1439" i="6"/>
  <c r="G1439" i="6"/>
  <c r="N1438" i="6"/>
  <c r="P1438" i="6" s="1"/>
  <c r="M1438" i="6"/>
  <c r="K1438" i="6"/>
  <c r="I1438" i="6"/>
  <c r="G1438" i="6"/>
  <c r="N1437" i="6"/>
  <c r="P1437" i="6" s="1"/>
  <c r="M1437" i="6"/>
  <c r="K1437" i="6"/>
  <c r="I1437" i="6"/>
  <c r="G1437" i="6"/>
  <c r="N1436" i="6"/>
  <c r="P1436" i="6" s="1"/>
  <c r="M1436" i="6"/>
  <c r="K1436" i="6"/>
  <c r="I1436" i="6"/>
  <c r="G1436" i="6"/>
  <c r="N1435" i="6"/>
  <c r="P1435" i="6" s="1"/>
  <c r="M1435" i="6"/>
  <c r="K1435" i="6"/>
  <c r="I1435" i="6"/>
  <c r="G1435" i="6"/>
  <c r="N1434" i="6"/>
  <c r="P1434" i="6" s="1"/>
  <c r="M1434" i="6"/>
  <c r="K1434" i="6"/>
  <c r="I1434" i="6"/>
  <c r="G1434" i="6"/>
  <c r="N1433" i="6"/>
  <c r="P1433" i="6" s="1"/>
  <c r="M1433" i="6"/>
  <c r="K1433" i="6"/>
  <c r="I1433" i="6"/>
  <c r="G1433" i="6"/>
  <c r="N1432" i="6"/>
  <c r="P1432" i="6" s="1"/>
  <c r="M1432" i="6"/>
  <c r="K1432" i="6"/>
  <c r="I1432" i="6"/>
  <c r="G1432" i="6"/>
  <c r="N1431" i="6"/>
  <c r="P1431" i="6" s="1"/>
  <c r="M1431" i="6"/>
  <c r="K1431" i="6"/>
  <c r="I1431" i="6"/>
  <c r="G1431" i="6"/>
  <c r="N1430" i="6"/>
  <c r="P1430" i="6" s="1"/>
  <c r="M1430" i="6"/>
  <c r="K1430" i="6"/>
  <c r="I1430" i="6"/>
  <c r="G1430" i="6"/>
  <c r="O1430" i="6" s="1"/>
  <c r="N1429" i="6"/>
  <c r="P1429" i="6" s="1"/>
  <c r="M1429" i="6"/>
  <c r="K1429" i="6"/>
  <c r="I1429" i="6"/>
  <c r="G1429" i="6"/>
  <c r="N1428" i="6"/>
  <c r="P1428" i="6" s="1"/>
  <c r="M1428" i="6"/>
  <c r="K1428" i="6"/>
  <c r="I1428" i="6"/>
  <c r="G1428" i="6"/>
  <c r="N1427" i="6"/>
  <c r="P1427" i="6" s="1"/>
  <c r="M1427" i="6"/>
  <c r="K1427" i="6"/>
  <c r="I1427" i="6"/>
  <c r="G1427" i="6"/>
  <c r="N1426" i="6"/>
  <c r="P1426" i="6" s="1"/>
  <c r="M1426" i="6"/>
  <c r="K1426" i="6"/>
  <c r="I1426" i="6"/>
  <c r="G1426" i="6"/>
  <c r="O1426" i="6" s="1"/>
  <c r="N1425" i="6"/>
  <c r="P1425" i="6" s="1"/>
  <c r="M1425" i="6"/>
  <c r="K1425" i="6"/>
  <c r="I1425" i="6"/>
  <c r="G1425" i="6"/>
  <c r="N1424" i="6"/>
  <c r="P1424" i="6" s="1"/>
  <c r="M1424" i="6"/>
  <c r="K1424" i="6"/>
  <c r="I1424" i="6"/>
  <c r="G1424" i="6"/>
  <c r="N1423" i="6"/>
  <c r="P1423" i="6" s="1"/>
  <c r="M1423" i="6"/>
  <c r="K1423" i="6"/>
  <c r="I1423" i="6"/>
  <c r="G1423" i="6"/>
  <c r="N1422" i="6"/>
  <c r="P1422" i="6" s="1"/>
  <c r="M1422" i="6"/>
  <c r="K1422" i="6"/>
  <c r="I1422" i="6"/>
  <c r="G1422" i="6"/>
  <c r="O1422" i="6" s="1"/>
  <c r="N1421" i="6"/>
  <c r="P1421" i="6" s="1"/>
  <c r="M1421" i="6"/>
  <c r="K1421" i="6"/>
  <c r="I1421" i="6"/>
  <c r="G1421" i="6"/>
  <c r="N1420" i="6"/>
  <c r="P1420" i="6" s="1"/>
  <c r="M1420" i="6"/>
  <c r="K1420" i="6"/>
  <c r="I1420" i="6"/>
  <c r="G1420" i="6"/>
  <c r="N1419" i="6"/>
  <c r="P1419" i="6" s="1"/>
  <c r="M1419" i="6"/>
  <c r="K1419" i="6"/>
  <c r="I1419" i="6"/>
  <c r="G1419" i="6"/>
  <c r="N1418" i="6"/>
  <c r="P1418" i="6" s="1"/>
  <c r="M1418" i="6"/>
  <c r="K1418" i="6"/>
  <c r="I1418" i="6"/>
  <c r="G1418" i="6"/>
  <c r="P1417" i="6"/>
  <c r="N1417" i="6"/>
  <c r="M1417" i="6"/>
  <c r="K1417" i="6"/>
  <c r="I1417" i="6"/>
  <c r="G1417" i="6"/>
  <c r="N1416" i="6"/>
  <c r="P1416" i="6" s="1"/>
  <c r="M1416" i="6"/>
  <c r="K1416" i="6"/>
  <c r="I1416" i="6"/>
  <c r="G1416" i="6"/>
  <c r="N1415" i="6"/>
  <c r="P1415" i="6" s="1"/>
  <c r="M1415" i="6"/>
  <c r="K1415" i="6"/>
  <c r="I1415" i="6"/>
  <c r="G1415" i="6"/>
  <c r="N1414" i="6"/>
  <c r="P1414" i="6" s="1"/>
  <c r="M1414" i="6"/>
  <c r="K1414" i="6"/>
  <c r="I1414" i="6"/>
  <c r="G1414" i="6"/>
  <c r="N1413" i="6"/>
  <c r="P1413" i="6" s="1"/>
  <c r="M1413" i="6"/>
  <c r="K1413" i="6"/>
  <c r="I1413" i="6"/>
  <c r="G1413" i="6"/>
  <c r="N1412" i="6"/>
  <c r="P1412" i="6" s="1"/>
  <c r="M1412" i="6"/>
  <c r="K1412" i="6"/>
  <c r="I1412" i="6"/>
  <c r="G1412" i="6"/>
  <c r="N1411" i="6"/>
  <c r="P1411" i="6" s="1"/>
  <c r="M1411" i="6"/>
  <c r="K1411" i="6"/>
  <c r="I1411" i="6"/>
  <c r="G1411" i="6"/>
  <c r="N1410" i="6"/>
  <c r="P1410" i="6" s="1"/>
  <c r="M1410" i="6"/>
  <c r="K1410" i="6"/>
  <c r="I1410" i="6"/>
  <c r="G1410" i="6"/>
  <c r="N1409" i="6"/>
  <c r="P1409" i="6" s="1"/>
  <c r="M1409" i="6"/>
  <c r="K1409" i="6"/>
  <c r="I1409" i="6"/>
  <c r="G1409" i="6"/>
  <c r="N1408" i="6"/>
  <c r="P1408" i="6" s="1"/>
  <c r="M1408" i="6"/>
  <c r="K1408" i="6"/>
  <c r="I1408" i="6"/>
  <c r="G1408" i="6"/>
  <c r="N1407" i="6"/>
  <c r="P1407" i="6" s="1"/>
  <c r="M1407" i="6"/>
  <c r="K1407" i="6"/>
  <c r="I1407" i="6"/>
  <c r="G1407" i="6"/>
  <c r="N1406" i="6"/>
  <c r="P1406" i="6" s="1"/>
  <c r="M1406" i="6"/>
  <c r="K1406" i="6"/>
  <c r="I1406" i="6"/>
  <c r="G1406" i="6"/>
  <c r="N1405" i="6"/>
  <c r="P1405" i="6" s="1"/>
  <c r="M1405" i="6"/>
  <c r="K1405" i="6"/>
  <c r="I1405" i="6"/>
  <c r="G1405" i="6"/>
  <c r="N1404" i="6"/>
  <c r="P1404" i="6" s="1"/>
  <c r="M1404" i="6"/>
  <c r="K1404" i="6"/>
  <c r="I1404" i="6"/>
  <c r="G1404" i="6"/>
  <c r="N1403" i="6"/>
  <c r="P1403" i="6" s="1"/>
  <c r="M1403" i="6"/>
  <c r="K1403" i="6"/>
  <c r="I1403" i="6"/>
  <c r="G1403" i="6"/>
  <c r="N1402" i="6"/>
  <c r="P1402" i="6" s="1"/>
  <c r="M1402" i="6"/>
  <c r="K1402" i="6"/>
  <c r="I1402" i="6"/>
  <c r="G1402" i="6"/>
  <c r="N1401" i="6"/>
  <c r="P1401" i="6" s="1"/>
  <c r="M1401" i="6"/>
  <c r="K1401" i="6"/>
  <c r="I1401" i="6"/>
  <c r="G1401" i="6"/>
  <c r="N1400" i="6"/>
  <c r="P1400" i="6" s="1"/>
  <c r="M1400" i="6"/>
  <c r="K1400" i="6"/>
  <c r="I1400" i="6"/>
  <c r="G1400" i="6"/>
  <c r="N1399" i="6"/>
  <c r="P1399" i="6" s="1"/>
  <c r="M1399" i="6"/>
  <c r="K1399" i="6"/>
  <c r="I1399" i="6"/>
  <c r="G1399" i="6"/>
  <c r="N1398" i="6"/>
  <c r="P1398" i="6" s="1"/>
  <c r="M1398" i="6"/>
  <c r="K1398" i="6"/>
  <c r="I1398" i="6"/>
  <c r="G1398" i="6"/>
  <c r="N1397" i="6"/>
  <c r="P1397" i="6" s="1"/>
  <c r="M1397" i="6"/>
  <c r="K1397" i="6"/>
  <c r="I1397" i="6"/>
  <c r="G1397" i="6"/>
  <c r="N1396" i="6"/>
  <c r="P1396" i="6" s="1"/>
  <c r="M1396" i="6"/>
  <c r="K1396" i="6"/>
  <c r="I1396" i="6"/>
  <c r="G1396" i="6"/>
  <c r="O1396" i="6" s="1"/>
  <c r="N1395" i="6"/>
  <c r="P1395" i="6" s="1"/>
  <c r="M1395" i="6"/>
  <c r="K1395" i="6"/>
  <c r="I1395" i="6"/>
  <c r="G1395" i="6"/>
  <c r="N1394" i="6"/>
  <c r="P1394" i="6" s="1"/>
  <c r="M1394" i="6"/>
  <c r="K1394" i="6"/>
  <c r="I1394" i="6"/>
  <c r="G1394" i="6"/>
  <c r="N1393" i="6"/>
  <c r="P1393" i="6" s="1"/>
  <c r="M1393" i="6"/>
  <c r="K1393" i="6"/>
  <c r="I1393" i="6"/>
  <c r="G1393" i="6"/>
  <c r="N1392" i="6"/>
  <c r="P1392" i="6" s="1"/>
  <c r="M1392" i="6"/>
  <c r="K1392" i="6"/>
  <c r="I1392" i="6"/>
  <c r="G1392" i="6"/>
  <c r="O1392" i="6" s="1"/>
  <c r="N1391" i="6"/>
  <c r="P1391" i="6" s="1"/>
  <c r="M1391" i="6"/>
  <c r="K1391" i="6"/>
  <c r="I1391" i="6"/>
  <c r="G1391" i="6"/>
  <c r="N1390" i="6"/>
  <c r="P1390" i="6" s="1"/>
  <c r="M1390" i="6"/>
  <c r="K1390" i="6"/>
  <c r="I1390" i="6"/>
  <c r="G1390" i="6"/>
  <c r="N1389" i="6"/>
  <c r="P1389" i="6" s="1"/>
  <c r="M1389" i="6"/>
  <c r="K1389" i="6"/>
  <c r="I1389" i="6"/>
  <c r="G1389" i="6"/>
  <c r="N1388" i="6"/>
  <c r="P1388" i="6" s="1"/>
  <c r="M1388" i="6"/>
  <c r="K1388" i="6"/>
  <c r="I1388" i="6"/>
  <c r="G1388" i="6"/>
  <c r="N1387" i="6"/>
  <c r="P1387" i="6" s="1"/>
  <c r="M1387" i="6"/>
  <c r="K1387" i="6"/>
  <c r="I1387" i="6"/>
  <c r="G1387" i="6"/>
  <c r="N1386" i="6"/>
  <c r="P1386" i="6" s="1"/>
  <c r="M1386" i="6"/>
  <c r="K1386" i="6"/>
  <c r="I1386" i="6"/>
  <c r="G1386" i="6"/>
  <c r="N1385" i="6"/>
  <c r="P1385" i="6" s="1"/>
  <c r="M1385" i="6"/>
  <c r="K1385" i="6"/>
  <c r="I1385" i="6"/>
  <c r="G1385" i="6"/>
  <c r="N1384" i="6"/>
  <c r="P1384" i="6" s="1"/>
  <c r="M1384" i="6"/>
  <c r="K1384" i="6"/>
  <c r="I1384" i="6"/>
  <c r="G1384" i="6"/>
  <c r="N1383" i="6"/>
  <c r="P1383" i="6" s="1"/>
  <c r="M1383" i="6"/>
  <c r="K1383" i="6"/>
  <c r="I1383" i="6"/>
  <c r="G1383" i="6"/>
  <c r="N1382" i="6"/>
  <c r="P1382" i="6" s="1"/>
  <c r="M1382" i="6"/>
  <c r="K1382" i="6"/>
  <c r="I1382" i="6"/>
  <c r="G1382" i="6"/>
  <c r="N1381" i="6"/>
  <c r="P1381" i="6" s="1"/>
  <c r="M1381" i="6"/>
  <c r="K1381" i="6"/>
  <c r="I1381" i="6"/>
  <c r="G1381" i="6"/>
  <c r="N1380" i="6"/>
  <c r="P1380" i="6" s="1"/>
  <c r="M1380" i="6"/>
  <c r="K1380" i="6"/>
  <c r="I1380" i="6"/>
  <c r="G1380" i="6"/>
  <c r="N1379" i="6"/>
  <c r="P1379" i="6" s="1"/>
  <c r="M1379" i="6"/>
  <c r="K1379" i="6"/>
  <c r="I1379" i="6"/>
  <c r="G1379" i="6"/>
  <c r="N1378" i="6"/>
  <c r="P1378" i="6" s="1"/>
  <c r="M1378" i="6"/>
  <c r="K1378" i="6"/>
  <c r="I1378" i="6"/>
  <c r="G1378" i="6"/>
  <c r="C1378" i="6"/>
  <c r="C1379" i="6" s="1"/>
  <c r="C1380" i="6" s="1"/>
  <c r="C1381" i="6" s="1"/>
  <c r="C1382" i="6" s="1"/>
  <c r="C1383" i="6" s="1"/>
  <c r="C1384" i="6" s="1"/>
  <c r="C1385" i="6" s="1"/>
  <c r="C1386" i="6" s="1"/>
  <c r="C1387" i="6" s="1"/>
  <c r="C1388" i="6" s="1"/>
  <c r="C1389" i="6" s="1"/>
  <c r="C1390" i="6" s="1"/>
  <c r="C1391" i="6" s="1"/>
  <c r="C1392" i="6" s="1"/>
  <c r="C1393" i="6" s="1"/>
  <c r="C1394" i="6" s="1"/>
  <c r="C1395" i="6" s="1"/>
  <c r="C1396" i="6" s="1"/>
  <c r="C1397" i="6" s="1"/>
  <c r="C1398" i="6" s="1"/>
  <c r="C1399" i="6" s="1"/>
  <c r="C1400" i="6" s="1"/>
  <c r="C1401" i="6" s="1"/>
  <c r="C1402" i="6" s="1"/>
  <c r="C1403" i="6" s="1"/>
  <c r="C1404" i="6" s="1"/>
  <c r="C1405" i="6" s="1"/>
  <c r="C1406" i="6" s="1"/>
  <c r="C1407" i="6" s="1"/>
  <c r="C1408" i="6" s="1"/>
  <c r="C1409" i="6" s="1"/>
  <c r="C1410" i="6" s="1"/>
  <c r="C1411" i="6" s="1"/>
  <c r="C1412" i="6" s="1"/>
  <c r="C1413" i="6" s="1"/>
  <c r="C1414" i="6" s="1"/>
  <c r="C1415" i="6" s="1"/>
  <c r="C1416" i="6" s="1"/>
  <c r="C1417" i="6" s="1"/>
  <c r="C1418" i="6" s="1"/>
  <c r="C1419" i="6" s="1"/>
  <c r="C1420" i="6" s="1"/>
  <c r="C1421" i="6" s="1"/>
  <c r="C1422" i="6" s="1"/>
  <c r="C1423" i="6" s="1"/>
  <c r="C1424" i="6" s="1"/>
  <c r="C1425" i="6" s="1"/>
  <c r="C1426" i="6" s="1"/>
  <c r="C1427" i="6" s="1"/>
  <c r="C1428" i="6" s="1"/>
  <c r="C1429" i="6" s="1"/>
  <c r="C1430" i="6" s="1"/>
  <c r="C1431" i="6" s="1"/>
  <c r="C1432" i="6" s="1"/>
  <c r="C1433" i="6" s="1"/>
  <c r="C1434" i="6" s="1"/>
  <c r="C1435" i="6" s="1"/>
  <c r="C1436" i="6" s="1"/>
  <c r="C1437" i="6" s="1"/>
  <c r="C1438" i="6" s="1"/>
  <c r="C1439" i="6" s="1"/>
  <c r="C1440" i="6" s="1"/>
  <c r="C1441" i="6" s="1"/>
  <c r="C1442" i="6" s="1"/>
  <c r="C1443" i="6" s="1"/>
  <c r="C1444" i="6" s="1"/>
  <c r="C1445" i="6" s="1"/>
  <c r="C1446" i="6" s="1"/>
  <c r="C1447" i="6" s="1"/>
  <c r="C1448" i="6" s="1"/>
  <c r="C1449" i="6" s="1"/>
  <c r="C1450" i="6" s="1"/>
  <c r="C1451" i="6" s="1"/>
  <c r="C1452" i="6" s="1"/>
  <c r="C1453" i="6" s="1"/>
  <c r="C1454" i="6" s="1"/>
  <c r="C1455" i="6" s="1"/>
  <c r="C1456" i="6" s="1"/>
  <c r="C1457" i="6" s="1"/>
  <c r="C1458" i="6" s="1"/>
  <c r="C1459" i="6" s="1"/>
  <c r="C1460" i="6" s="1"/>
  <c r="C1461" i="6" s="1"/>
  <c r="C1462" i="6" s="1"/>
  <c r="C1463" i="6" s="1"/>
  <c r="C1464" i="6" s="1"/>
  <c r="N1377" i="6"/>
  <c r="P1377" i="6" s="1"/>
  <c r="M1377" i="6"/>
  <c r="K1377" i="6"/>
  <c r="I1377" i="6"/>
  <c r="G1377" i="6"/>
  <c r="N1376" i="6"/>
  <c r="P1376" i="6" s="1"/>
  <c r="M1376" i="6"/>
  <c r="K1376" i="6"/>
  <c r="I1376" i="6"/>
  <c r="G1376" i="6"/>
  <c r="N1375" i="6"/>
  <c r="P1375" i="6" s="1"/>
  <c r="M1375" i="6"/>
  <c r="K1375" i="6"/>
  <c r="I1375" i="6"/>
  <c r="G1375" i="6"/>
  <c r="N1374" i="6"/>
  <c r="P1374" i="6" s="1"/>
  <c r="M1374" i="6"/>
  <c r="K1374" i="6"/>
  <c r="I1374" i="6"/>
  <c r="G1374" i="6"/>
  <c r="O1374" i="6" s="1"/>
  <c r="N1373" i="6"/>
  <c r="P1373" i="6" s="1"/>
  <c r="M1373" i="6"/>
  <c r="K1373" i="6"/>
  <c r="I1373" i="6"/>
  <c r="G1373" i="6"/>
  <c r="C1373" i="6"/>
  <c r="C1374" i="6" s="1"/>
  <c r="C1375" i="6" s="1"/>
  <c r="N1372" i="6"/>
  <c r="P1372" i="6" s="1"/>
  <c r="M1372" i="6"/>
  <c r="K1372" i="6"/>
  <c r="I1372" i="6"/>
  <c r="G1372" i="6"/>
  <c r="N1371" i="6"/>
  <c r="P1371" i="6" s="1"/>
  <c r="M1371" i="6"/>
  <c r="K1371" i="6"/>
  <c r="I1371" i="6"/>
  <c r="G1371" i="6"/>
  <c r="N1370" i="6"/>
  <c r="P1370" i="6" s="1"/>
  <c r="M1370" i="6"/>
  <c r="K1370" i="6"/>
  <c r="I1370" i="6"/>
  <c r="G1370" i="6"/>
  <c r="N1369" i="6"/>
  <c r="P1369" i="6" s="1"/>
  <c r="M1369" i="6"/>
  <c r="K1369" i="6"/>
  <c r="I1369" i="6"/>
  <c r="G1369" i="6"/>
  <c r="N1368" i="6"/>
  <c r="P1368" i="6" s="1"/>
  <c r="M1368" i="6"/>
  <c r="K1368" i="6"/>
  <c r="I1368" i="6"/>
  <c r="G1368" i="6"/>
  <c r="N1367" i="6"/>
  <c r="P1367" i="6" s="1"/>
  <c r="M1367" i="6"/>
  <c r="K1367" i="6"/>
  <c r="I1367" i="6"/>
  <c r="G1367" i="6"/>
  <c r="O1367" i="6" s="1"/>
  <c r="N1366" i="6"/>
  <c r="P1366" i="6" s="1"/>
  <c r="M1366" i="6"/>
  <c r="K1366" i="6"/>
  <c r="I1366" i="6"/>
  <c r="G1366" i="6"/>
  <c r="N1365" i="6"/>
  <c r="P1365" i="6" s="1"/>
  <c r="M1365" i="6"/>
  <c r="K1365" i="6"/>
  <c r="I1365" i="6"/>
  <c r="G1365" i="6"/>
  <c r="N1364" i="6"/>
  <c r="P1364" i="6" s="1"/>
  <c r="M1364" i="6"/>
  <c r="K1364" i="6"/>
  <c r="I1364" i="6"/>
  <c r="G1364" i="6"/>
  <c r="N1363" i="6"/>
  <c r="P1363" i="6" s="1"/>
  <c r="M1363" i="6"/>
  <c r="K1363" i="6"/>
  <c r="I1363" i="6"/>
  <c r="G1363" i="6"/>
  <c r="N1362" i="6"/>
  <c r="P1362" i="6" s="1"/>
  <c r="M1362" i="6"/>
  <c r="K1362" i="6"/>
  <c r="I1362" i="6"/>
  <c r="O1362" i="6" s="1"/>
  <c r="G1362" i="6"/>
  <c r="N1361" i="6"/>
  <c r="P1361" i="6" s="1"/>
  <c r="M1361" i="6"/>
  <c r="K1361" i="6"/>
  <c r="I1361" i="6"/>
  <c r="G1361" i="6"/>
  <c r="N1360" i="6"/>
  <c r="P1360" i="6" s="1"/>
  <c r="M1360" i="6"/>
  <c r="K1360" i="6"/>
  <c r="I1360" i="6"/>
  <c r="G1360" i="6"/>
  <c r="N1359" i="6"/>
  <c r="P1359" i="6" s="1"/>
  <c r="M1359" i="6"/>
  <c r="K1359" i="6"/>
  <c r="I1359" i="6"/>
  <c r="G1359" i="6"/>
  <c r="N1358" i="6"/>
  <c r="P1358" i="6" s="1"/>
  <c r="M1358" i="6"/>
  <c r="K1358" i="6"/>
  <c r="I1358" i="6"/>
  <c r="G1358" i="6"/>
  <c r="N1357" i="6"/>
  <c r="P1357" i="6" s="1"/>
  <c r="M1357" i="6"/>
  <c r="K1357" i="6"/>
  <c r="I1357" i="6"/>
  <c r="G1357" i="6"/>
  <c r="N1356" i="6"/>
  <c r="P1356" i="6" s="1"/>
  <c r="M1356" i="6"/>
  <c r="K1356" i="6"/>
  <c r="I1356" i="6"/>
  <c r="G1356" i="6"/>
  <c r="N1355" i="6"/>
  <c r="P1355" i="6" s="1"/>
  <c r="M1355" i="6"/>
  <c r="K1355" i="6"/>
  <c r="I1355" i="6"/>
  <c r="G1355" i="6"/>
  <c r="N1354" i="6"/>
  <c r="P1354" i="6" s="1"/>
  <c r="M1354" i="6"/>
  <c r="K1354" i="6"/>
  <c r="I1354" i="6"/>
  <c r="O1354" i="6" s="1"/>
  <c r="G1354" i="6"/>
  <c r="N1353" i="6"/>
  <c r="P1353" i="6" s="1"/>
  <c r="M1353" i="6"/>
  <c r="K1353" i="6"/>
  <c r="I1353" i="6"/>
  <c r="G1353" i="6"/>
  <c r="N1352" i="6"/>
  <c r="P1352" i="6" s="1"/>
  <c r="M1352" i="6"/>
  <c r="K1352" i="6"/>
  <c r="I1352" i="6"/>
  <c r="G1352" i="6"/>
  <c r="N1351" i="6"/>
  <c r="P1351" i="6" s="1"/>
  <c r="M1351" i="6"/>
  <c r="K1351" i="6"/>
  <c r="I1351" i="6"/>
  <c r="G1351" i="6"/>
  <c r="O1351" i="6" s="1"/>
  <c r="N1350" i="6"/>
  <c r="P1350" i="6" s="1"/>
  <c r="M1350" i="6"/>
  <c r="K1350" i="6"/>
  <c r="I1350" i="6"/>
  <c r="G1350" i="6"/>
  <c r="N1349" i="6"/>
  <c r="P1349" i="6" s="1"/>
  <c r="M1349" i="6"/>
  <c r="K1349" i="6"/>
  <c r="I1349" i="6"/>
  <c r="G1349" i="6"/>
  <c r="N1348" i="6"/>
  <c r="P1348" i="6" s="1"/>
  <c r="M1348" i="6"/>
  <c r="K1348" i="6"/>
  <c r="I1348" i="6"/>
  <c r="G1348" i="6"/>
  <c r="N1347" i="6"/>
  <c r="P1347" i="6" s="1"/>
  <c r="M1347" i="6"/>
  <c r="K1347" i="6"/>
  <c r="I1347" i="6"/>
  <c r="G1347" i="6"/>
  <c r="N1346" i="6"/>
  <c r="P1346" i="6" s="1"/>
  <c r="M1346" i="6"/>
  <c r="K1346" i="6"/>
  <c r="I1346" i="6"/>
  <c r="G1346" i="6"/>
  <c r="N1345" i="6"/>
  <c r="P1345" i="6" s="1"/>
  <c r="M1345" i="6"/>
  <c r="K1345" i="6"/>
  <c r="I1345" i="6"/>
  <c r="G1345" i="6"/>
  <c r="N1344" i="6"/>
  <c r="P1344" i="6" s="1"/>
  <c r="M1344" i="6"/>
  <c r="K1344" i="6"/>
  <c r="I1344" i="6"/>
  <c r="G1344" i="6"/>
  <c r="N1343" i="6"/>
  <c r="P1343" i="6" s="1"/>
  <c r="M1343" i="6"/>
  <c r="K1343" i="6"/>
  <c r="I1343" i="6"/>
  <c r="G1343" i="6"/>
  <c r="N1342" i="6"/>
  <c r="P1342" i="6" s="1"/>
  <c r="M1342" i="6"/>
  <c r="K1342" i="6"/>
  <c r="I1342" i="6"/>
  <c r="G1342" i="6"/>
  <c r="N1341" i="6"/>
  <c r="P1341" i="6" s="1"/>
  <c r="M1341" i="6"/>
  <c r="K1341" i="6"/>
  <c r="I1341" i="6"/>
  <c r="G1341" i="6"/>
  <c r="N1340" i="6"/>
  <c r="P1340" i="6" s="1"/>
  <c r="M1340" i="6"/>
  <c r="K1340" i="6"/>
  <c r="I1340" i="6"/>
  <c r="G1340" i="6"/>
  <c r="N1339" i="6"/>
  <c r="P1339" i="6" s="1"/>
  <c r="M1339" i="6"/>
  <c r="K1339" i="6"/>
  <c r="I1339" i="6"/>
  <c r="G1339" i="6"/>
  <c r="N1338" i="6"/>
  <c r="P1338" i="6" s="1"/>
  <c r="M1338" i="6"/>
  <c r="K1338" i="6"/>
  <c r="I1338" i="6"/>
  <c r="G1338" i="6"/>
  <c r="N1337" i="6"/>
  <c r="P1337" i="6" s="1"/>
  <c r="M1337" i="6"/>
  <c r="K1337" i="6"/>
  <c r="I1337" i="6"/>
  <c r="G1337" i="6"/>
  <c r="N1336" i="6"/>
  <c r="P1336" i="6" s="1"/>
  <c r="M1336" i="6"/>
  <c r="K1336" i="6"/>
  <c r="I1336" i="6"/>
  <c r="G1336" i="6"/>
  <c r="N1335" i="6"/>
  <c r="P1335" i="6" s="1"/>
  <c r="M1335" i="6"/>
  <c r="K1335" i="6"/>
  <c r="I1335" i="6"/>
  <c r="G1335" i="6"/>
  <c r="N1334" i="6"/>
  <c r="P1334" i="6" s="1"/>
  <c r="M1334" i="6"/>
  <c r="K1334" i="6"/>
  <c r="I1334" i="6"/>
  <c r="G1334" i="6"/>
  <c r="N1333" i="6"/>
  <c r="P1333" i="6" s="1"/>
  <c r="M1333" i="6"/>
  <c r="K1333" i="6"/>
  <c r="I1333" i="6"/>
  <c r="G1333" i="6"/>
  <c r="N1332" i="6"/>
  <c r="P1332" i="6" s="1"/>
  <c r="M1332" i="6"/>
  <c r="K1332" i="6"/>
  <c r="I1332" i="6"/>
  <c r="G1332" i="6"/>
  <c r="N1331" i="6"/>
  <c r="P1331" i="6" s="1"/>
  <c r="M1331" i="6"/>
  <c r="K1331" i="6"/>
  <c r="I1331" i="6"/>
  <c r="G1331" i="6"/>
  <c r="O1331" i="6" s="1"/>
  <c r="N1330" i="6"/>
  <c r="P1330" i="6" s="1"/>
  <c r="M1330" i="6"/>
  <c r="K1330" i="6"/>
  <c r="I1330" i="6"/>
  <c r="G1330" i="6"/>
  <c r="N1329" i="6"/>
  <c r="P1329" i="6" s="1"/>
  <c r="M1329" i="6"/>
  <c r="K1329" i="6"/>
  <c r="I1329" i="6"/>
  <c r="G1329" i="6"/>
  <c r="N1328" i="6"/>
  <c r="P1328" i="6" s="1"/>
  <c r="M1328" i="6"/>
  <c r="K1328" i="6"/>
  <c r="I1328" i="6"/>
  <c r="G1328" i="6"/>
  <c r="N1327" i="6"/>
  <c r="P1327" i="6" s="1"/>
  <c r="M1327" i="6"/>
  <c r="K1327" i="6"/>
  <c r="I1327" i="6"/>
  <c r="G1327" i="6"/>
  <c r="O1327" i="6" s="1"/>
  <c r="N1326" i="6"/>
  <c r="P1326" i="6" s="1"/>
  <c r="M1326" i="6"/>
  <c r="K1326" i="6"/>
  <c r="I1326" i="6"/>
  <c r="G1326" i="6"/>
  <c r="N1325" i="6"/>
  <c r="P1325" i="6" s="1"/>
  <c r="M1325" i="6"/>
  <c r="K1325" i="6"/>
  <c r="I1325" i="6"/>
  <c r="G1325" i="6"/>
  <c r="N1324" i="6"/>
  <c r="P1324" i="6" s="1"/>
  <c r="M1324" i="6"/>
  <c r="K1324" i="6"/>
  <c r="I1324" i="6"/>
  <c r="G1324" i="6"/>
  <c r="N1323" i="6"/>
  <c r="P1323" i="6" s="1"/>
  <c r="M1323" i="6"/>
  <c r="K1323" i="6"/>
  <c r="I1323" i="6"/>
  <c r="G1323" i="6"/>
  <c r="N1322" i="6"/>
  <c r="P1322" i="6" s="1"/>
  <c r="M1322" i="6"/>
  <c r="K1322" i="6"/>
  <c r="I1322" i="6"/>
  <c r="G1322" i="6"/>
  <c r="N1321" i="6"/>
  <c r="P1321" i="6" s="1"/>
  <c r="M1321" i="6"/>
  <c r="K1321" i="6"/>
  <c r="I1321" i="6"/>
  <c r="G1321" i="6"/>
  <c r="N1320" i="6"/>
  <c r="P1320" i="6" s="1"/>
  <c r="M1320" i="6"/>
  <c r="K1320" i="6"/>
  <c r="I1320" i="6"/>
  <c r="G1320" i="6"/>
  <c r="C1320" i="6"/>
  <c r="C1321" i="6" s="1"/>
  <c r="C1322" i="6" s="1"/>
  <c r="C1323" i="6" s="1"/>
  <c r="C1324" i="6" s="1"/>
  <c r="C1325" i="6" s="1"/>
  <c r="C1326" i="6" s="1"/>
  <c r="C1327" i="6" s="1"/>
  <c r="C1328" i="6" s="1"/>
  <c r="C1329" i="6" s="1"/>
  <c r="C1330" i="6" s="1"/>
  <c r="C1331" i="6" s="1"/>
  <c r="C1332" i="6" s="1"/>
  <c r="C1333" i="6" s="1"/>
  <c r="C1334" i="6" s="1"/>
  <c r="C1335" i="6" s="1"/>
  <c r="C1336" i="6" s="1"/>
  <c r="C1337" i="6" s="1"/>
  <c r="C1338" i="6" s="1"/>
  <c r="C1339" i="6" s="1"/>
  <c r="C1340" i="6" s="1"/>
  <c r="C1341" i="6" s="1"/>
  <c r="C1342" i="6" s="1"/>
  <c r="C1343" i="6" s="1"/>
  <c r="C1344" i="6" s="1"/>
  <c r="C1345" i="6" s="1"/>
  <c r="C1346" i="6" s="1"/>
  <c r="C1347" i="6" s="1"/>
  <c r="C1348" i="6" s="1"/>
  <c r="C1349" i="6" s="1"/>
  <c r="C1350" i="6" s="1"/>
  <c r="C1351" i="6" s="1"/>
  <c r="C1352" i="6" s="1"/>
  <c r="C1353" i="6" s="1"/>
  <c r="C1354" i="6" s="1"/>
  <c r="C1355" i="6" s="1"/>
  <c r="C1356" i="6" s="1"/>
  <c r="C1357" i="6" s="1"/>
  <c r="C1358" i="6" s="1"/>
  <c r="C1359" i="6" s="1"/>
  <c r="C1360" i="6" s="1"/>
  <c r="C1361" i="6" s="1"/>
  <c r="C1362" i="6" s="1"/>
  <c r="C1363" i="6" s="1"/>
  <c r="C1364" i="6" s="1"/>
  <c r="C1365" i="6" s="1"/>
  <c r="C1366" i="6" s="1"/>
  <c r="C1367" i="6" s="1"/>
  <c r="C1368" i="6" s="1"/>
  <c r="C1369" i="6" s="1"/>
  <c r="C1370" i="6" s="1"/>
  <c r="N1319" i="6"/>
  <c r="P1319" i="6" s="1"/>
  <c r="M1319" i="6"/>
  <c r="K1319" i="6"/>
  <c r="I1319" i="6"/>
  <c r="G1319" i="6"/>
  <c r="N1318" i="6"/>
  <c r="P1318" i="6" s="1"/>
  <c r="M1318" i="6"/>
  <c r="K1318" i="6"/>
  <c r="I1318" i="6"/>
  <c r="G1318" i="6"/>
  <c r="N1317" i="6"/>
  <c r="P1317" i="6" s="1"/>
  <c r="M1317" i="6"/>
  <c r="K1317" i="6"/>
  <c r="I1317" i="6"/>
  <c r="G1317" i="6"/>
  <c r="N1316" i="6"/>
  <c r="P1316" i="6" s="1"/>
  <c r="M1316" i="6"/>
  <c r="K1316" i="6"/>
  <c r="I1316" i="6"/>
  <c r="G1316" i="6"/>
  <c r="C1316" i="6"/>
  <c r="C1317" i="6" s="1"/>
  <c r="N1315" i="6"/>
  <c r="P1315" i="6" s="1"/>
  <c r="M1315" i="6"/>
  <c r="K1315" i="6"/>
  <c r="I1315" i="6"/>
  <c r="G1315" i="6"/>
  <c r="N1314" i="6"/>
  <c r="P1314" i="6" s="1"/>
  <c r="M1314" i="6"/>
  <c r="K1314" i="6"/>
  <c r="I1314" i="6"/>
  <c r="G1314" i="6"/>
  <c r="N1313" i="6"/>
  <c r="P1313" i="6" s="1"/>
  <c r="M1313" i="6"/>
  <c r="K1313" i="6"/>
  <c r="I1313" i="6"/>
  <c r="G1313" i="6"/>
  <c r="N1312" i="6"/>
  <c r="P1312" i="6" s="1"/>
  <c r="M1312" i="6"/>
  <c r="K1312" i="6"/>
  <c r="I1312" i="6"/>
  <c r="G1312" i="6"/>
  <c r="N1311" i="6"/>
  <c r="P1311" i="6" s="1"/>
  <c r="M1311" i="6"/>
  <c r="K1311" i="6"/>
  <c r="I1311" i="6"/>
  <c r="G1311" i="6"/>
  <c r="N1310" i="6"/>
  <c r="P1310" i="6" s="1"/>
  <c r="M1310" i="6"/>
  <c r="K1310" i="6"/>
  <c r="I1310" i="6"/>
  <c r="G1310" i="6"/>
  <c r="N1309" i="6"/>
  <c r="P1309" i="6" s="1"/>
  <c r="M1309" i="6"/>
  <c r="K1309" i="6"/>
  <c r="I1309" i="6"/>
  <c r="G1309" i="6"/>
  <c r="N1308" i="6"/>
  <c r="P1308" i="6" s="1"/>
  <c r="M1308" i="6"/>
  <c r="K1308" i="6"/>
  <c r="I1308" i="6"/>
  <c r="G1308" i="6"/>
  <c r="N1307" i="6"/>
  <c r="P1307" i="6" s="1"/>
  <c r="M1307" i="6"/>
  <c r="K1307" i="6"/>
  <c r="I1307" i="6"/>
  <c r="G1307" i="6"/>
  <c r="N1306" i="6"/>
  <c r="P1306" i="6" s="1"/>
  <c r="M1306" i="6"/>
  <c r="K1306" i="6"/>
  <c r="I1306" i="6"/>
  <c r="G1306" i="6"/>
  <c r="N1305" i="6"/>
  <c r="P1305" i="6" s="1"/>
  <c r="M1305" i="6"/>
  <c r="K1305" i="6"/>
  <c r="I1305" i="6"/>
  <c r="G1305" i="6"/>
  <c r="N1304" i="6"/>
  <c r="P1304" i="6" s="1"/>
  <c r="M1304" i="6"/>
  <c r="K1304" i="6"/>
  <c r="I1304" i="6"/>
  <c r="G1304" i="6"/>
  <c r="N1303" i="6"/>
  <c r="P1303" i="6" s="1"/>
  <c r="M1303" i="6"/>
  <c r="K1303" i="6"/>
  <c r="I1303" i="6"/>
  <c r="G1303" i="6"/>
  <c r="N1302" i="6"/>
  <c r="P1302" i="6" s="1"/>
  <c r="M1302" i="6"/>
  <c r="K1302" i="6"/>
  <c r="I1302" i="6"/>
  <c r="G1302" i="6"/>
  <c r="N1301" i="6"/>
  <c r="P1301" i="6" s="1"/>
  <c r="M1301" i="6"/>
  <c r="K1301" i="6"/>
  <c r="I1301" i="6"/>
  <c r="G1301" i="6"/>
  <c r="N1300" i="6"/>
  <c r="P1300" i="6" s="1"/>
  <c r="M1300" i="6"/>
  <c r="K1300" i="6"/>
  <c r="I1300" i="6"/>
  <c r="G1300" i="6"/>
  <c r="N1299" i="6"/>
  <c r="P1299" i="6" s="1"/>
  <c r="M1299" i="6"/>
  <c r="K1299" i="6"/>
  <c r="I1299" i="6"/>
  <c r="G1299" i="6"/>
  <c r="N1298" i="6"/>
  <c r="P1298" i="6" s="1"/>
  <c r="M1298" i="6"/>
  <c r="K1298" i="6"/>
  <c r="I1298" i="6"/>
  <c r="G1298" i="6"/>
  <c r="N1297" i="6"/>
  <c r="P1297" i="6" s="1"/>
  <c r="M1297" i="6"/>
  <c r="K1297" i="6"/>
  <c r="I1297" i="6"/>
  <c r="G1297" i="6"/>
  <c r="N1296" i="6"/>
  <c r="P1296" i="6" s="1"/>
  <c r="M1296" i="6"/>
  <c r="K1296" i="6"/>
  <c r="I1296" i="6"/>
  <c r="G1296" i="6"/>
  <c r="N1295" i="6"/>
  <c r="P1295" i="6" s="1"/>
  <c r="M1295" i="6"/>
  <c r="K1295" i="6"/>
  <c r="I1295" i="6"/>
  <c r="G1295" i="6"/>
  <c r="N1294" i="6"/>
  <c r="P1294" i="6" s="1"/>
  <c r="M1294" i="6"/>
  <c r="K1294" i="6"/>
  <c r="I1294" i="6"/>
  <c r="G1294" i="6"/>
  <c r="N1293" i="6"/>
  <c r="P1293" i="6" s="1"/>
  <c r="M1293" i="6"/>
  <c r="K1293" i="6"/>
  <c r="I1293" i="6"/>
  <c r="G1293" i="6"/>
  <c r="N1292" i="6"/>
  <c r="P1292" i="6" s="1"/>
  <c r="M1292" i="6"/>
  <c r="K1292" i="6"/>
  <c r="I1292" i="6"/>
  <c r="G1292" i="6"/>
  <c r="N1291" i="6"/>
  <c r="P1291" i="6" s="1"/>
  <c r="M1291" i="6"/>
  <c r="K1291" i="6"/>
  <c r="I1291" i="6"/>
  <c r="G1291" i="6"/>
  <c r="N1290" i="6"/>
  <c r="P1290" i="6" s="1"/>
  <c r="M1290" i="6"/>
  <c r="K1290" i="6"/>
  <c r="I1290" i="6"/>
  <c r="G1290" i="6"/>
  <c r="N1289" i="6"/>
  <c r="P1289" i="6" s="1"/>
  <c r="M1289" i="6"/>
  <c r="K1289" i="6"/>
  <c r="I1289" i="6"/>
  <c r="G1289" i="6"/>
  <c r="N1288" i="6"/>
  <c r="P1288" i="6" s="1"/>
  <c r="M1288" i="6"/>
  <c r="K1288" i="6"/>
  <c r="I1288" i="6"/>
  <c r="G1288" i="6"/>
  <c r="N1287" i="6"/>
  <c r="P1287" i="6" s="1"/>
  <c r="M1287" i="6"/>
  <c r="K1287" i="6"/>
  <c r="I1287" i="6"/>
  <c r="G1287" i="6"/>
  <c r="N1286" i="6"/>
  <c r="P1286" i="6" s="1"/>
  <c r="M1286" i="6"/>
  <c r="K1286" i="6"/>
  <c r="I1286" i="6"/>
  <c r="G1286" i="6"/>
  <c r="N1285" i="6"/>
  <c r="P1285" i="6" s="1"/>
  <c r="M1285" i="6"/>
  <c r="K1285" i="6"/>
  <c r="I1285" i="6"/>
  <c r="G1285" i="6"/>
  <c r="N1284" i="6"/>
  <c r="P1284" i="6" s="1"/>
  <c r="M1284" i="6"/>
  <c r="K1284" i="6"/>
  <c r="I1284" i="6"/>
  <c r="G1284" i="6"/>
  <c r="N1283" i="6"/>
  <c r="P1283" i="6" s="1"/>
  <c r="M1283" i="6"/>
  <c r="K1283" i="6"/>
  <c r="I1283" i="6"/>
  <c r="G1283" i="6"/>
  <c r="N1282" i="6"/>
  <c r="P1282" i="6" s="1"/>
  <c r="M1282" i="6"/>
  <c r="K1282" i="6"/>
  <c r="I1282" i="6"/>
  <c r="G1282" i="6"/>
  <c r="N1281" i="6"/>
  <c r="P1281" i="6" s="1"/>
  <c r="M1281" i="6"/>
  <c r="K1281" i="6"/>
  <c r="I1281" i="6"/>
  <c r="G1281" i="6"/>
  <c r="N1280" i="6"/>
  <c r="P1280" i="6" s="1"/>
  <c r="M1280" i="6"/>
  <c r="K1280" i="6"/>
  <c r="I1280" i="6"/>
  <c r="G1280" i="6"/>
  <c r="N1279" i="6"/>
  <c r="P1279" i="6" s="1"/>
  <c r="M1279" i="6"/>
  <c r="K1279" i="6"/>
  <c r="I1279" i="6"/>
  <c r="G1279" i="6"/>
  <c r="N1278" i="6"/>
  <c r="P1278" i="6" s="1"/>
  <c r="M1278" i="6"/>
  <c r="K1278" i="6"/>
  <c r="I1278" i="6"/>
  <c r="G1278" i="6"/>
  <c r="N1277" i="6"/>
  <c r="P1277" i="6" s="1"/>
  <c r="M1277" i="6"/>
  <c r="K1277" i="6"/>
  <c r="I1277" i="6"/>
  <c r="G1277" i="6"/>
  <c r="N1276" i="6"/>
  <c r="P1276" i="6" s="1"/>
  <c r="M1276" i="6"/>
  <c r="K1276" i="6"/>
  <c r="I1276" i="6"/>
  <c r="G1276" i="6"/>
  <c r="N1275" i="6"/>
  <c r="P1275" i="6" s="1"/>
  <c r="M1275" i="6"/>
  <c r="K1275" i="6"/>
  <c r="I1275" i="6"/>
  <c r="G1275" i="6"/>
  <c r="C1275" i="6"/>
  <c r="C1276" i="6" s="1"/>
  <c r="C1277" i="6" s="1"/>
  <c r="C1278" i="6" s="1"/>
  <c r="C1279" i="6" s="1"/>
  <c r="C1280" i="6" s="1"/>
  <c r="C1281" i="6" s="1"/>
  <c r="C1282" i="6" s="1"/>
  <c r="C1283" i="6" s="1"/>
  <c r="C1284" i="6" s="1"/>
  <c r="C1285" i="6" s="1"/>
  <c r="C1286" i="6" s="1"/>
  <c r="C1287" i="6" s="1"/>
  <c r="C1288" i="6" s="1"/>
  <c r="C1289" i="6" s="1"/>
  <c r="C1290" i="6" s="1"/>
  <c r="C1291" i="6" s="1"/>
  <c r="C1292" i="6" s="1"/>
  <c r="C1293" i="6" s="1"/>
  <c r="C1294" i="6" s="1"/>
  <c r="C1295" i="6" s="1"/>
  <c r="C1296" i="6" s="1"/>
  <c r="C1297" i="6" s="1"/>
  <c r="C1298" i="6" s="1"/>
  <c r="C1299" i="6" s="1"/>
  <c r="C1300" i="6" s="1"/>
  <c r="C1301" i="6" s="1"/>
  <c r="C1302" i="6" s="1"/>
  <c r="C1303" i="6" s="1"/>
  <c r="C1304" i="6" s="1"/>
  <c r="C1305" i="6" s="1"/>
  <c r="C1306" i="6" s="1"/>
  <c r="C1307" i="6" s="1"/>
  <c r="C1308" i="6" s="1"/>
  <c r="C1309" i="6" s="1"/>
  <c r="C1310" i="6" s="1"/>
  <c r="C1311" i="6" s="1"/>
  <c r="C1312" i="6" s="1"/>
  <c r="C1313" i="6" s="1"/>
  <c r="N1274" i="6"/>
  <c r="P1274" i="6" s="1"/>
  <c r="M1274" i="6"/>
  <c r="K1274" i="6"/>
  <c r="I1274" i="6"/>
  <c r="G1274" i="6"/>
  <c r="N1273" i="6"/>
  <c r="P1273" i="6" s="1"/>
  <c r="M1273" i="6"/>
  <c r="K1273" i="6"/>
  <c r="I1273" i="6"/>
  <c r="G1273" i="6"/>
  <c r="N1272" i="6"/>
  <c r="P1272" i="6" s="1"/>
  <c r="M1272" i="6"/>
  <c r="K1272" i="6"/>
  <c r="I1272" i="6"/>
  <c r="G1272" i="6"/>
  <c r="N1271" i="6"/>
  <c r="P1271" i="6" s="1"/>
  <c r="M1271" i="6"/>
  <c r="K1271" i="6"/>
  <c r="I1271" i="6"/>
  <c r="G1271" i="6"/>
  <c r="N1270" i="6"/>
  <c r="P1270" i="6" s="1"/>
  <c r="M1270" i="6"/>
  <c r="K1270" i="6"/>
  <c r="I1270" i="6"/>
  <c r="G1270" i="6"/>
  <c r="N1269" i="6"/>
  <c r="P1269" i="6" s="1"/>
  <c r="M1269" i="6"/>
  <c r="K1269" i="6"/>
  <c r="I1269" i="6"/>
  <c r="G1269" i="6"/>
  <c r="N1268" i="6"/>
  <c r="P1268" i="6" s="1"/>
  <c r="M1268" i="6"/>
  <c r="K1268" i="6"/>
  <c r="I1268" i="6"/>
  <c r="G1268" i="6"/>
  <c r="N1267" i="6"/>
  <c r="P1267" i="6" s="1"/>
  <c r="M1267" i="6"/>
  <c r="K1267" i="6"/>
  <c r="I1267" i="6"/>
  <c r="G1267" i="6"/>
  <c r="N1266" i="6"/>
  <c r="P1266" i="6" s="1"/>
  <c r="M1266" i="6"/>
  <c r="K1266" i="6"/>
  <c r="I1266" i="6"/>
  <c r="G1266" i="6"/>
  <c r="N1265" i="6"/>
  <c r="P1265" i="6" s="1"/>
  <c r="M1265" i="6"/>
  <c r="K1265" i="6"/>
  <c r="I1265" i="6"/>
  <c r="G1265" i="6"/>
  <c r="N1264" i="6"/>
  <c r="P1264" i="6" s="1"/>
  <c r="M1264" i="6"/>
  <c r="K1264" i="6"/>
  <c r="I1264" i="6"/>
  <c r="G1264" i="6"/>
  <c r="N1263" i="6"/>
  <c r="P1263" i="6" s="1"/>
  <c r="M1263" i="6"/>
  <c r="K1263" i="6"/>
  <c r="I1263" i="6"/>
  <c r="G1263" i="6"/>
  <c r="N1262" i="6"/>
  <c r="P1262" i="6" s="1"/>
  <c r="M1262" i="6"/>
  <c r="K1262" i="6"/>
  <c r="I1262" i="6"/>
  <c r="G1262" i="6"/>
  <c r="N1261" i="6"/>
  <c r="P1261" i="6" s="1"/>
  <c r="M1261" i="6"/>
  <c r="K1261" i="6"/>
  <c r="I1261" i="6"/>
  <c r="G1261" i="6"/>
  <c r="N1260" i="6"/>
  <c r="P1260" i="6" s="1"/>
  <c r="M1260" i="6"/>
  <c r="K1260" i="6"/>
  <c r="I1260" i="6"/>
  <c r="G1260" i="6"/>
  <c r="N1259" i="6"/>
  <c r="P1259" i="6" s="1"/>
  <c r="M1259" i="6"/>
  <c r="K1259" i="6"/>
  <c r="I1259" i="6"/>
  <c r="G1259" i="6"/>
  <c r="N1258" i="6"/>
  <c r="P1258" i="6" s="1"/>
  <c r="M1258" i="6"/>
  <c r="K1258" i="6"/>
  <c r="I1258" i="6"/>
  <c r="G1258" i="6"/>
  <c r="N1257" i="6"/>
  <c r="P1257" i="6" s="1"/>
  <c r="M1257" i="6"/>
  <c r="K1257" i="6"/>
  <c r="I1257" i="6"/>
  <c r="G1257" i="6"/>
  <c r="N1256" i="6"/>
  <c r="P1256" i="6" s="1"/>
  <c r="M1256" i="6"/>
  <c r="K1256" i="6"/>
  <c r="I1256" i="6"/>
  <c r="G1256" i="6"/>
  <c r="N1255" i="6"/>
  <c r="P1255" i="6" s="1"/>
  <c r="M1255" i="6"/>
  <c r="K1255" i="6"/>
  <c r="I1255" i="6"/>
  <c r="G1255" i="6"/>
  <c r="N1254" i="6"/>
  <c r="P1254" i="6" s="1"/>
  <c r="M1254" i="6"/>
  <c r="K1254" i="6"/>
  <c r="I1254" i="6"/>
  <c r="G1254" i="6"/>
  <c r="N1253" i="6"/>
  <c r="P1253" i="6" s="1"/>
  <c r="M1253" i="6"/>
  <c r="K1253" i="6"/>
  <c r="I1253" i="6"/>
  <c r="G1253" i="6"/>
  <c r="N1252" i="6"/>
  <c r="P1252" i="6" s="1"/>
  <c r="M1252" i="6"/>
  <c r="K1252" i="6"/>
  <c r="I1252" i="6"/>
  <c r="G1252" i="6"/>
  <c r="N1251" i="6"/>
  <c r="P1251" i="6" s="1"/>
  <c r="M1251" i="6"/>
  <c r="K1251" i="6"/>
  <c r="I1251" i="6"/>
  <c r="G1251" i="6"/>
  <c r="N1250" i="6"/>
  <c r="P1250" i="6" s="1"/>
  <c r="M1250" i="6"/>
  <c r="K1250" i="6"/>
  <c r="I1250" i="6"/>
  <c r="G1250" i="6"/>
  <c r="N1249" i="6"/>
  <c r="P1249" i="6" s="1"/>
  <c r="M1249" i="6"/>
  <c r="K1249" i="6"/>
  <c r="I1249" i="6"/>
  <c r="G1249" i="6"/>
  <c r="N1248" i="6"/>
  <c r="P1248" i="6" s="1"/>
  <c r="M1248" i="6"/>
  <c r="K1248" i="6"/>
  <c r="I1248" i="6"/>
  <c r="G1248" i="6"/>
  <c r="N1247" i="6"/>
  <c r="P1247" i="6" s="1"/>
  <c r="M1247" i="6"/>
  <c r="K1247" i="6"/>
  <c r="I1247" i="6"/>
  <c r="G1247" i="6"/>
  <c r="N1246" i="6"/>
  <c r="P1246" i="6" s="1"/>
  <c r="M1246" i="6"/>
  <c r="K1246" i="6"/>
  <c r="I1246" i="6"/>
  <c r="G1246" i="6"/>
  <c r="N1245" i="6"/>
  <c r="P1245" i="6" s="1"/>
  <c r="M1245" i="6"/>
  <c r="K1245" i="6"/>
  <c r="I1245" i="6"/>
  <c r="G1245" i="6"/>
  <c r="N1244" i="6"/>
  <c r="P1244" i="6" s="1"/>
  <c r="M1244" i="6"/>
  <c r="K1244" i="6"/>
  <c r="I1244" i="6"/>
  <c r="G1244" i="6"/>
  <c r="N1243" i="6"/>
  <c r="P1243" i="6" s="1"/>
  <c r="M1243" i="6"/>
  <c r="K1243" i="6"/>
  <c r="I1243" i="6"/>
  <c r="G1243" i="6"/>
  <c r="N1242" i="6"/>
  <c r="P1242" i="6" s="1"/>
  <c r="M1242" i="6"/>
  <c r="K1242" i="6"/>
  <c r="I1242" i="6"/>
  <c r="G1242" i="6"/>
  <c r="N1241" i="6"/>
  <c r="P1241" i="6" s="1"/>
  <c r="M1241" i="6"/>
  <c r="K1241" i="6"/>
  <c r="I1241" i="6"/>
  <c r="G1241" i="6"/>
  <c r="N1240" i="6"/>
  <c r="P1240" i="6" s="1"/>
  <c r="M1240" i="6"/>
  <c r="K1240" i="6"/>
  <c r="I1240" i="6"/>
  <c r="G1240" i="6"/>
  <c r="N1239" i="6"/>
  <c r="P1239" i="6" s="1"/>
  <c r="M1239" i="6"/>
  <c r="K1239" i="6"/>
  <c r="I1239" i="6"/>
  <c r="G1239" i="6"/>
  <c r="N1238" i="6"/>
  <c r="P1238" i="6" s="1"/>
  <c r="M1238" i="6"/>
  <c r="K1238" i="6"/>
  <c r="I1238" i="6"/>
  <c r="G1238" i="6"/>
  <c r="N1237" i="6"/>
  <c r="P1237" i="6" s="1"/>
  <c r="M1237" i="6"/>
  <c r="K1237" i="6"/>
  <c r="I1237" i="6"/>
  <c r="G1237" i="6"/>
  <c r="N1236" i="6"/>
  <c r="P1236" i="6" s="1"/>
  <c r="M1236" i="6"/>
  <c r="K1236" i="6"/>
  <c r="I1236" i="6"/>
  <c r="G1236" i="6"/>
  <c r="N1235" i="6"/>
  <c r="P1235" i="6" s="1"/>
  <c r="M1235" i="6"/>
  <c r="K1235" i="6"/>
  <c r="I1235" i="6"/>
  <c r="G1235" i="6"/>
  <c r="N1234" i="6"/>
  <c r="P1234" i="6" s="1"/>
  <c r="M1234" i="6"/>
  <c r="K1234" i="6"/>
  <c r="I1234" i="6"/>
  <c r="G1234" i="6"/>
  <c r="N1233" i="6"/>
  <c r="P1233" i="6" s="1"/>
  <c r="M1233" i="6"/>
  <c r="K1233" i="6"/>
  <c r="I1233" i="6"/>
  <c r="G1233" i="6"/>
  <c r="N1232" i="6"/>
  <c r="P1232" i="6" s="1"/>
  <c r="M1232" i="6"/>
  <c r="K1232" i="6"/>
  <c r="I1232" i="6"/>
  <c r="G1232" i="6"/>
  <c r="N1231" i="6"/>
  <c r="P1231" i="6" s="1"/>
  <c r="M1231" i="6"/>
  <c r="K1231" i="6"/>
  <c r="I1231" i="6"/>
  <c r="G1231" i="6"/>
  <c r="N1230" i="6"/>
  <c r="P1230" i="6" s="1"/>
  <c r="M1230" i="6"/>
  <c r="K1230" i="6"/>
  <c r="I1230" i="6"/>
  <c r="G1230" i="6"/>
  <c r="N1229" i="6"/>
  <c r="P1229" i="6" s="1"/>
  <c r="M1229" i="6"/>
  <c r="K1229" i="6"/>
  <c r="I1229" i="6"/>
  <c r="G1229" i="6"/>
  <c r="N1228" i="6"/>
  <c r="P1228" i="6" s="1"/>
  <c r="M1228" i="6"/>
  <c r="K1228" i="6"/>
  <c r="I1228" i="6"/>
  <c r="G1228" i="6"/>
  <c r="N1227" i="6"/>
  <c r="P1227" i="6" s="1"/>
  <c r="M1227" i="6"/>
  <c r="K1227" i="6"/>
  <c r="I1227" i="6"/>
  <c r="G1227" i="6"/>
  <c r="N1226" i="6"/>
  <c r="P1226" i="6" s="1"/>
  <c r="M1226" i="6"/>
  <c r="K1226" i="6"/>
  <c r="I1226" i="6"/>
  <c r="G1226" i="6"/>
  <c r="N1225" i="6"/>
  <c r="P1225" i="6" s="1"/>
  <c r="M1225" i="6"/>
  <c r="K1225" i="6"/>
  <c r="I1225" i="6"/>
  <c r="G1225" i="6"/>
  <c r="N1224" i="6"/>
  <c r="P1224" i="6" s="1"/>
  <c r="M1224" i="6"/>
  <c r="K1224" i="6"/>
  <c r="I1224" i="6"/>
  <c r="G1224" i="6"/>
  <c r="P1223" i="6"/>
  <c r="N1223" i="6"/>
  <c r="M1223" i="6"/>
  <c r="K1223" i="6"/>
  <c r="I1223" i="6"/>
  <c r="G1223" i="6"/>
  <c r="N1222" i="6"/>
  <c r="P1222" i="6" s="1"/>
  <c r="M1222" i="6"/>
  <c r="K1222" i="6"/>
  <c r="I1222" i="6"/>
  <c r="G1222" i="6"/>
  <c r="N1221" i="6"/>
  <c r="P1221" i="6" s="1"/>
  <c r="M1221" i="6"/>
  <c r="K1221" i="6"/>
  <c r="I1221" i="6"/>
  <c r="G1221" i="6"/>
  <c r="C1221" i="6"/>
  <c r="C1222" i="6" s="1"/>
  <c r="C1223" i="6" s="1"/>
  <c r="C1224" i="6" s="1"/>
  <c r="C1225" i="6" s="1"/>
  <c r="C1226" i="6" s="1"/>
  <c r="C1227" i="6" s="1"/>
  <c r="C1228" i="6" s="1"/>
  <c r="C1229" i="6" s="1"/>
  <c r="C1230" i="6" s="1"/>
  <c r="C1231" i="6" s="1"/>
  <c r="C1232" i="6" s="1"/>
  <c r="C1233" i="6" s="1"/>
  <c r="C1234" i="6" s="1"/>
  <c r="C1235" i="6" s="1"/>
  <c r="C1236" i="6" s="1"/>
  <c r="C1237" i="6" s="1"/>
  <c r="C1238" i="6" s="1"/>
  <c r="C1239" i="6" s="1"/>
  <c r="C1240" i="6" s="1"/>
  <c r="C1241" i="6" s="1"/>
  <c r="C1242" i="6" s="1"/>
  <c r="C1243" i="6" s="1"/>
  <c r="C1244" i="6" s="1"/>
  <c r="C1245" i="6" s="1"/>
  <c r="C1246" i="6" s="1"/>
  <c r="C1247" i="6" s="1"/>
  <c r="C1248" i="6" s="1"/>
  <c r="C1249" i="6" s="1"/>
  <c r="C1250" i="6" s="1"/>
  <c r="C1251" i="6" s="1"/>
  <c r="C1252" i="6" s="1"/>
  <c r="C1253" i="6" s="1"/>
  <c r="C1254" i="6" s="1"/>
  <c r="C1255" i="6" s="1"/>
  <c r="C1256" i="6" s="1"/>
  <c r="C1257" i="6" s="1"/>
  <c r="C1258" i="6" s="1"/>
  <c r="C1259" i="6" s="1"/>
  <c r="C1260" i="6" s="1"/>
  <c r="C1261" i="6" s="1"/>
  <c r="C1262" i="6" s="1"/>
  <c r="C1263" i="6" s="1"/>
  <c r="C1264" i="6" s="1"/>
  <c r="C1265" i="6" s="1"/>
  <c r="C1266" i="6" s="1"/>
  <c r="C1267" i="6" s="1"/>
  <c r="C1268" i="6" s="1"/>
  <c r="C1269" i="6" s="1"/>
  <c r="C1270" i="6" s="1"/>
  <c r="C1271" i="6" s="1"/>
  <c r="C1272" i="6" s="1"/>
  <c r="N1220" i="6"/>
  <c r="P1220" i="6" s="1"/>
  <c r="M1220" i="6"/>
  <c r="K1220" i="6"/>
  <c r="I1220" i="6"/>
  <c r="G1220" i="6"/>
  <c r="N1219" i="6"/>
  <c r="P1219" i="6" s="1"/>
  <c r="M1219" i="6"/>
  <c r="K1219" i="6"/>
  <c r="I1219" i="6"/>
  <c r="G1219" i="6"/>
  <c r="N1218" i="6"/>
  <c r="P1218" i="6" s="1"/>
  <c r="M1218" i="6"/>
  <c r="K1218" i="6"/>
  <c r="I1218" i="6"/>
  <c r="G1218" i="6"/>
  <c r="N1217" i="6"/>
  <c r="P1217" i="6" s="1"/>
  <c r="M1217" i="6"/>
  <c r="K1217" i="6"/>
  <c r="I1217" i="6"/>
  <c r="G1217" i="6"/>
  <c r="N1216" i="6"/>
  <c r="P1216" i="6" s="1"/>
  <c r="M1216" i="6"/>
  <c r="K1216" i="6"/>
  <c r="I1216" i="6"/>
  <c r="G1216" i="6"/>
  <c r="N1215" i="6"/>
  <c r="P1215" i="6" s="1"/>
  <c r="M1215" i="6"/>
  <c r="K1215" i="6"/>
  <c r="I1215" i="6"/>
  <c r="G1215" i="6"/>
  <c r="N1214" i="6"/>
  <c r="P1214" i="6" s="1"/>
  <c r="M1214" i="6"/>
  <c r="K1214" i="6"/>
  <c r="I1214" i="6"/>
  <c r="G1214" i="6"/>
  <c r="P1213" i="6"/>
  <c r="N1213" i="6"/>
  <c r="M1213" i="6"/>
  <c r="K1213" i="6"/>
  <c r="I1213" i="6"/>
  <c r="G1213" i="6"/>
  <c r="N1212" i="6"/>
  <c r="P1212" i="6" s="1"/>
  <c r="M1212" i="6"/>
  <c r="K1212" i="6"/>
  <c r="I1212" i="6"/>
  <c r="G1212" i="6"/>
  <c r="N1211" i="6"/>
  <c r="P1211" i="6" s="1"/>
  <c r="M1211" i="6"/>
  <c r="K1211" i="6"/>
  <c r="I1211" i="6"/>
  <c r="G1211" i="6"/>
  <c r="N1210" i="6"/>
  <c r="P1210" i="6" s="1"/>
  <c r="M1210" i="6"/>
  <c r="K1210" i="6"/>
  <c r="I1210" i="6"/>
  <c r="G1210" i="6"/>
  <c r="N1209" i="6"/>
  <c r="P1209" i="6" s="1"/>
  <c r="M1209" i="6"/>
  <c r="K1209" i="6"/>
  <c r="I1209" i="6"/>
  <c r="G1209" i="6"/>
  <c r="N1208" i="6"/>
  <c r="P1208" i="6" s="1"/>
  <c r="M1208" i="6"/>
  <c r="K1208" i="6"/>
  <c r="I1208" i="6"/>
  <c r="G1208" i="6"/>
  <c r="N1207" i="6"/>
  <c r="P1207" i="6" s="1"/>
  <c r="M1207" i="6"/>
  <c r="K1207" i="6"/>
  <c r="I1207" i="6"/>
  <c r="G1207" i="6"/>
  <c r="N1206" i="6"/>
  <c r="P1206" i="6" s="1"/>
  <c r="M1206" i="6"/>
  <c r="K1206" i="6"/>
  <c r="I1206" i="6"/>
  <c r="G1206" i="6"/>
  <c r="N1205" i="6"/>
  <c r="P1205" i="6" s="1"/>
  <c r="M1205" i="6"/>
  <c r="K1205" i="6"/>
  <c r="I1205" i="6"/>
  <c r="G1205" i="6"/>
  <c r="N1204" i="6"/>
  <c r="P1204" i="6" s="1"/>
  <c r="M1204" i="6"/>
  <c r="K1204" i="6"/>
  <c r="I1204" i="6"/>
  <c r="G1204" i="6"/>
  <c r="N1203" i="6"/>
  <c r="P1203" i="6" s="1"/>
  <c r="M1203" i="6"/>
  <c r="K1203" i="6"/>
  <c r="I1203" i="6"/>
  <c r="G1203" i="6"/>
  <c r="N1202" i="6"/>
  <c r="P1202" i="6" s="1"/>
  <c r="M1202" i="6"/>
  <c r="K1202" i="6"/>
  <c r="I1202" i="6"/>
  <c r="G1202" i="6"/>
  <c r="N1201" i="6"/>
  <c r="P1201" i="6" s="1"/>
  <c r="M1201" i="6"/>
  <c r="K1201" i="6"/>
  <c r="I1201" i="6"/>
  <c r="G1201" i="6"/>
  <c r="N1200" i="6"/>
  <c r="P1200" i="6" s="1"/>
  <c r="M1200" i="6"/>
  <c r="K1200" i="6"/>
  <c r="I1200" i="6"/>
  <c r="G1200" i="6"/>
  <c r="N1199" i="6"/>
  <c r="P1199" i="6" s="1"/>
  <c r="M1199" i="6"/>
  <c r="K1199" i="6"/>
  <c r="I1199" i="6"/>
  <c r="G1199" i="6"/>
  <c r="N1198" i="6"/>
  <c r="P1198" i="6" s="1"/>
  <c r="M1198" i="6"/>
  <c r="K1198" i="6"/>
  <c r="I1198" i="6"/>
  <c r="G1198" i="6"/>
  <c r="N1197" i="6"/>
  <c r="P1197" i="6" s="1"/>
  <c r="M1197" i="6"/>
  <c r="K1197" i="6"/>
  <c r="I1197" i="6"/>
  <c r="G1197" i="6"/>
  <c r="N1196" i="6"/>
  <c r="P1196" i="6" s="1"/>
  <c r="M1196" i="6"/>
  <c r="K1196" i="6"/>
  <c r="I1196" i="6"/>
  <c r="G1196" i="6"/>
  <c r="N1195" i="6"/>
  <c r="P1195" i="6" s="1"/>
  <c r="M1195" i="6"/>
  <c r="K1195" i="6"/>
  <c r="I1195" i="6"/>
  <c r="G1195" i="6"/>
  <c r="N1194" i="6"/>
  <c r="P1194" i="6" s="1"/>
  <c r="M1194" i="6"/>
  <c r="K1194" i="6"/>
  <c r="I1194" i="6"/>
  <c r="G1194" i="6"/>
  <c r="N1193" i="6"/>
  <c r="P1193" i="6" s="1"/>
  <c r="M1193" i="6"/>
  <c r="K1193" i="6"/>
  <c r="I1193" i="6"/>
  <c r="G1193" i="6"/>
  <c r="N1192" i="6"/>
  <c r="P1192" i="6" s="1"/>
  <c r="M1192" i="6"/>
  <c r="K1192" i="6"/>
  <c r="I1192" i="6"/>
  <c r="G1192" i="6"/>
  <c r="N1191" i="6"/>
  <c r="P1191" i="6" s="1"/>
  <c r="M1191" i="6"/>
  <c r="K1191" i="6"/>
  <c r="I1191" i="6"/>
  <c r="G1191" i="6"/>
  <c r="N1190" i="6"/>
  <c r="P1190" i="6" s="1"/>
  <c r="M1190" i="6"/>
  <c r="K1190" i="6"/>
  <c r="I1190" i="6"/>
  <c r="G1190" i="6"/>
  <c r="N1189" i="6"/>
  <c r="P1189" i="6" s="1"/>
  <c r="M1189" i="6"/>
  <c r="K1189" i="6"/>
  <c r="I1189" i="6"/>
  <c r="G1189" i="6"/>
  <c r="N1188" i="6"/>
  <c r="P1188" i="6" s="1"/>
  <c r="M1188" i="6"/>
  <c r="K1188" i="6"/>
  <c r="I1188" i="6"/>
  <c r="G1188" i="6"/>
  <c r="N1187" i="6"/>
  <c r="P1187" i="6" s="1"/>
  <c r="M1187" i="6"/>
  <c r="K1187" i="6"/>
  <c r="I1187" i="6"/>
  <c r="G1187" i="6"/>
  <c r="N1186" i="6"/>
  <c r="P1186" i="6" s="1"/>
  <c r="M1186" i="6"/>
  <c r="K1186" i="6"/>
  <c r="I1186" i="6"/>
  <c r="G1186" i="6"/>
  <c r="N1185" i="6"/>
  <c r="P1185" i="6" s="1"/>
  <c r="M1185" i="6"/>
  <c r="K1185" i="6"/>
  <c r="I1185" i="6"/>
  <c r="G1185" i="6"/>
  <c r="N1184" i="6"/>
  <c r="P1184" i="6" s="1"/>
  <c r="M1184" i="6"/>
  <c r="K1184" i="6"/>
  <c r="I1184" i="6"/>
  <c r="G1184" i="6"/>
  <c r="N1183" i="6"/>
  <c r="P1183" i="6" s="1"/>
  <c r="M1183" i="6"/>
  <c r="K1183" i="6"/>
  <c r="I1183" i="6"/>
  <c r="G1183" i="6"/>
  <c r="N1182" i="6"/>
  <c r="P1182" i="6" s="1"/>
  <c r="M1182" i="6"/>
  <c r="K1182" i="6"/>
  <c r="I1182" i="6"/>
  <c r="G1182" i="6"/>
  <c r="N1181" i="6"/>
  <c r="P1181" i="6" s="1"/>
  <c r="M1181" i="6"/>
  <c r="K1181" i="6"/>
  <c r="I1181" i="6"/>
  <c r="G1181" i="6"/>
  <c r="N1180" i="6"/>
  <c r="P1180" i="6" s="1"/>
  <c r="M1180" i="6"/>
  <c r="K1180" i="6"/>
  <c r="I1180" i="6"/>
  <c r="G1180" i="6"/>
  <c r="N1179" i="6"/>
  <c r="P1179" i="6" s="1"/>
  <c r="M1179" i="6"/>
  <c r="K1179" i="6"/>
  <c r="I1179" i="6"/>
  <c r="G1179" i="6"/>
  <c r="N1178" i="6"/>
  <c r="P1178" i="6" s="1"/>
  <c r="M1178" i="6"/>
  <c r="K1178" i="6"/>
  <c r="I1178" i="6"/>
  <c r="G1178" i="6"/>
  <c r="N1177" i="6"/>
  <c r="P1177" i="6" s="1"/>
  <c r="M1177" i="6"/>
  <c r="K1177" i="6"/>
  <c r="I1177" i="6"/>
  <c r="G1177" i="6"/>
  <c r="N1176" i="6"/>
  <c r="P1176" i="6" s="1"/>
  <c r="M1176" i="6"/>
  <c r="K1176" i="6"/>
  <c r="I1176" i="6"/>
  <c r="G1176" i="6"/>
  <c r="N1175" i="6"/>
  <c r="P1175" i="6" s="1"/>
  <c r="M1175" i="6"/>
  <c r="K1175" i="6"/>
  <c r="I1175" i="6"/>
  <c r="G1175" i="6"/>
  <c r="N1174" i="6"/>
  <c r="P1174" i="6" s="1"/>
  <c r="M1174" i="6"/>
  <c r="K1174" i="6"/>
  <c r="I1174" i="6"/>
  <c r="G1174" i="6"/>
  <c r="N1173" i="6"/>
  <c r="P1173" i="6" s="1"/>
  <c r="M1173" i="6"/>
  <c r="K1173" i="6"/>
  <c r="I1173" i="6"/>
  <c r="G1173" i="6"/>
  <c r="N1172" i="6"/>
  <c r="P1172" i="6" s="1"/>
  <c r="M1172" i="6"/>
  <c r="K1172" i="6"/>
  <c r="I1172" i="6"/>
  <c r="G1172" i="6"/>
  <c r="N1171" i="6"/>
  <c r="P1171" i="6" s="1"/>
  <c r="M1171" i="6"/>
  <c r="K1171" i="6"/>
  <c r="I1171" i="6"/>
  <c r="G1171" i="6"/>
  <c r="N1170" i="6"/>
  <c r="P1170" i="6" s="1"/>
  <c r="M1170" i="6"/>
  <c r="K1170" i="6"/>
  <c r="I1170" i="6"/>
  <c r="G1170" i="6"/>
  <c r="N1169" i="6"/>
  <c r="P1169" i="6" s="1"/>
  <c r="M1169" i="6"/>
  <c r="K1169" i="6"/>
  <c r="I1169" i="6"/>
  <c r="G1169" i="6"/>
  <c r="N1168" i="6"/>
  <c r="P1168" i="6" s="1"/>
  <c r="M1168" i="6"/>
  <c r="K1168" i="6"/>
  <c r="I1168" i="6"/>
  <c r="G1168" i="6"/>
  <c r="N1167" i="6"/>
  <c r="P1167" i="6" s="1"/>
  <c r="M1167" i="6"/>
  <c r="K1167" i="6"/>
  <c r="I1167" i="6"/>
  <c r="G1167" i="6"/>
  <c r="N1166" i="6"/>
  <c r="P1166" i="6" s="1"/>
  <c r="M1166" i="6"/>
  <c r="K1166" i="6"/>
  <c r="I1166" i="6"/>
  <c r="G1166" i="6"/>
  <c r="N1165" i="6"/>
  <c r="P1165" i="6" s="1"/>
  <c r="M1165" i="6"/>
  <c r="K1165" i="6"/>
  <c r="I1165" i="6"/>
  <c r="G1165" i="6"/>
  <c r="N1164" i="6"/>
  <c r="P1164" i="6" s="1"/>
  <c r="M1164" i="6"/>
  <c r="K1164" i="6"/>
  <c r="I1164" i="6"/>
  <c r="G1164" i="6"/>
  <c r="N1163" i="6"/>
  <c r="P1163" i="6" s="1"/>
  <c r="M1163" i="6"/>
  <c r="K1163" i="6"/>
  <c r="I1163" i="6"/>
  <c r="G1163" i="6"/>
  <c r="N1162" i="6"/>
  <c r="P1162" i="6" s="1"/>
  <c r="M1162" i="6"/>
  <c r="K1162" i="6"/>
  <c r="I1162" i="6"/>
  <c r="G1162" i="6"/>
  <c r="N1161" i="6"/>
  <c r="P1161" i="6" s="1"/>
  <c r="M1161" i="6"/>
  <c r="K1161" i="6"/>
  <c r="I1161" i="6"/>
  <c r="G1161" i="6"/>
  <c r="N1160" i="6"/>
  <c r="P1160" i="6" s="1"/>
  <c r="M1160" i="6"/>
  <c r="K1160" i="6"/>
  <c r="I1160" i="6"/>
  <c r="G1160" i="6"/>
  <c r="N1159" i="6"/>
  <c r="P1159" i="6" s="1"/>
  <c r="M1159" i="6"/>
  <c r="K1159" i="6"/>
  <c r="I1159" i="6"/>
  <c r="G1159" i="6"/>
  <c r="N1158" i="6"/>
  <c r="P1158" i="6" s="1"/>
  <c r="M1158" i="6"/>
  <c r="K1158" i="6"/>
  <c r="I1158" i="6"/>
  <c r="G1158" i="6"/>
  <c r="N1157" i="6"/>
  <c r="P1157" i="6" s="1"/>
  <c r="M1157" i="6"/>
  <c r="K1157" i="6"/>
  <c r="I1157" i="6"/>
  <c r="G1157" i="6"/>
  <c r="N1156" i="6"/>
  <c r="P1156" i="6" s="1"/>
  <c r="M1156" i="6"/>
  <c r="K1156" i="6"/>
  <c r="I1156" i="6"/>
  <c r="G1156" i="6"/>
  <c r="N1155" i="6"/>
  <c r="P1155" i="6" s="1"/>
  <c r="M1155" i="6"/>
  <c r="K1155" i="6"/>
  <c r="I1155" i="6"/>
  <c r="G1155" i="6"/>
  <c r="N1154" i="6"/>
  <c r="P1154" i="6" s="1"/>
  <c r="M1154" i="6"/>
  <c r="K1154" i="6"/>
  <c r="I1154" i="6"/>
  <c r="G1154" i="6"/>
  <c r="N1153" i="6"/>
  <c r="P1153" i="6" s="1"/>
  <c r="M1153" i="6"/>
  <c r="K1153" i="6"/>
  <c r="I1153" i="6"/>
  <c r="G1153" i="6"/>
  <c r="N1152" i="6"/>
  <c r="P1152" i="6" s="1"/>
  <c r="M1152" i="6"/>
  <c r="K1152" i="6"/>
  <c r="I1152" i="6"/>
  <c r="G1152" i="6"/>
  <c r="N1151" i="6"/>
  <c r="P1151" i="6" s="1"/>
  <c r="M1151" i="6"/>
  <c r="K1151" i="6"/>
  <c r="I1151" i="6"/>
  <c r="G1151" i="6"/>
  <c r="N1150" i="6"/>
  <c r="P1150" i="6" s="1"/>
  <c r="M1150" i="6"/>
  <c r="K1150" i="6"/>
  <c r="I1150" i="6"/>
  <c r="G1150" i="6"/>
  <c r="N1149" i="6"/>
  <c r="P1149" i="6" s="1"/>
  <c r="M1149" i="6"/>
  <c r="K1149" i="6"/>
  <c r="I1149" i="6"/>
  <c r="G1149" i="6"/>
  <c r="N1148" i="6"/>
  <c r="P1148" i="6" s="1"/>
  <c r="M1148" i="6"/>
  <c r="K1148" i="6"/>
  <c r="I1148" i="6"/>
  <c r="G1148" i="6"/>
  <c r="N1147" i="6"/>
  <c r="P1147" i="6" s="1"/>
  <c r="M1147" i="6"/>
  <c r="K1147" i="6"/>
  <c r="I1147" i="6"/>
  <c r="G1147" i="6"/>
  <c r="N1146" i="6"/>
  <c r="P1146" i="6" s="1"/>
  <c r="M1146" i="6"/>
  <c r="K1146" i="6"/>
  <c r="I1146" i="6"/>
  <c r="G1146" i="6"/>
  <c r="N1145" i="6"/>
  <c r="P1145" i="6" s="1"/>
  <c r="M1145" i="6"/>
  <c r="K1145" i="6"/>
  <c r="I1145" i="6"/>
  <c r="G1145" i="6"/>
  <c r="N1144" i="6"/>
  <c r="P1144" i="6" s="1"/>
  <c r="M1144" i="6"/>
  <c r="K1144" i="6"/>
  <c r="I1144" i="6"/>
  <c r="G1144" i="6"/>
  <c r="N1143" i="6"/>
  <c r="P1143" i="6" s="1"/>
  <c r="M1143" i="6"/>
  <c r="K1143" i="6"/>
  <c r="I1143" i="6"/>
  <c r="G1143" i="6"/>
  <c r="N1142" i="6"/>
  <c r="P1142" i="6" s="1"/>
  <c r="M1142" i="6"/>
  <c r="K1142" i="6"/>
  <c r="I1142" i="6"/>
  <c r="G1142" i="6"/>
  <c r="N1141" i="6"/>
  <c r="P1141" i="6" s="1"/>
  <c r="M1141" i="6"/>
  <c r="K1141" i="6"/>
  <c r="I1141" i="6"/>
  <c r="G1141" i="6"/>
  <c r="N1140" i="6"/>
  <c r="P1140" i="6" s="1"/>
  <c r="M1140" i="6"/>
  <c r="K1140" i="6"/>
  <c r="I1140" i="6"/>
  <c r="G1140" i="6"/>
  <c r="N1139" i="6"/>
  <c r="P1139" i="6" s="1"/>
  <c r="M1139" i="6"/>
  <c r="K1139" i="6"/>
  <c r="I1139" i="6"/>
  <c r="G1139" i="6"/>
  <c r="N1138" i="6"/>
  <c r="P1138" i="6" s="1"/>
  <c r="M1138" i="6"/>
  <c r="K1138" i="6"/>
  <c r="I1138" i="6"/>
  <c r="G1138" i="6"/>
  <c r="N1137" i="6"/>
  <c r="P1137" i="6" s="1"/>
  <c r="M1137" i="6"/>
  <c r="K1137" i="6"/>
  <c r="I1137" i="6"/>
  <c r="G1137" i="6"/>
  <c r="N1136" i="6"/>
  <c r="P1136" i="6" s="1"/>
  <c r="M1136" i="6"/>
  <c r="K1136" i="6"/>
  <c r="I1136" i="6"/>
  <c r="G1136" i="6"/>
  <c r="N1135" i="6"/>
  <c r="P1135" i="6" s="1"/>
  <c r="M1135" i="6"/>
  <c r="K1135" i="6"/>
  <c r="I1135" i="6"/>
  <c r="G1135" i="6"/>
  <c r="N1134" i="6"/>
  <c r="P1134" i="6" s="1"/>
  <c r="M1134" i="6"/>
  <c r="K1134" i="6"/>
  <c r="I1134" i="6"/>
  <c r="G1134" i="6"/>
  <c r="N1133" i="6"/>
  <c r="P1133" i="6" s="1"/>
  <c r="M1133" i="6"/>
  <c r="K1133" i="6"/>
  <c r="I1133" i="6"/>
  <c r="G1133" i="6"/>
  <c r="N1132" i="6"/>
  <c r="P1132" i="6" s="1"/>
  <c r="M1132" i="6"/>
  <c r="K1132" i="6"/>
  <c r="I1132" i="6"/>
  <c r="G1132" i="6"/>
  <c r="N1131" i="6"/>
  <c r="P1131" i="6" s="1"/>
  <c r="M1131" i="6"/>
  <c r="K1131" i="6"/>
  <c r="I1131" i="6"/>
  <c r="G1131" i="6"/>
  <c r="N1130" i="6"/>
  <c r="P1130" i="6" s="1"/>
  <c r="M1130" i="6"/>
  <c r="K1130" i="6"/>
  <c r="I1130" i="6"/>
  <c r="G1130" i="6"/>
  <c r="N1129" i="6"/>
  <c r="P1129" i="6" s="1"/>
  <c r="M1129" i="6"/>
  <c r="K1129" i="6"/>
  <c r="I1129" i="6"/>
  <c r="G1129" i="6"/>
  <c r="N1128" i="6"/>
  <c r="P1128" i="6" s="1"/>
  <c r="M1128" i="6"/>
  <c r="K1128" i="6"/>
  <c r="I1128" i="6"/>
  <c r="G1128" i="6"/>
  <c r="N1127" i="6"/>
  <c r="P1127" i="6" s="1"/>
  <c r="M1127" i="6"/>
  <c r="K1127" i="6"/>
  <c r="I1127" i="6"/>
  <c r="G1127" i="6"/>
  <c r="N1126" i="6"/>
  <c r="P1126" i="6" s="1"/>
  <c r="M1126" i="6"/>
  <c r="K1126" i="6"/>
  <c r="I1126" i="6"/>
  <c r="G1126" i="6"/>
  <c r="N1125" i="6"/>
  <c r="P1125" i="6" s="1"/>
  <c r="M1125" i="6"/>
  <c r="K1125" i="6"/>
  <c r="I1125" i="6"/>
  <c r="G1125" i="6"/>
  <c r="N1124" i="6"/>
  <c r="P1124" i="6" s="1"/>
  <c r="M1124" i="6"/>
  <c r="K1124" i="6"/>
  <c r="I1124" i="6"/>
  <c r="G1124" i="6"/>
  <c r="N1123" i="6"/>
  <c r="P1123" i="6" s="1"/>
  <c r="M1123" i="6"/>
  <c r="K1123" i="6"/>
  <c r="I1123" i="6"/>
  <c r="G1123" i="6"/>
  <c r="C1123" i="6"/>
  <c r="C1124" i="6" s="1"/>
  <c r="C1125" i="6" s="1"/>
  <c r="C1126" i="6" s="1"/>
  <c r="C1127" i="6" s="1"/>
  <c r="C1128" i="6" s="1"/>
  <c r="C1129" i="6" s="1"/>
  <c r="C1130" i="6" s="1"/>
  <c r="C1131" i="6" s="1"/>
  <c r="C1132" i="6" s="1"/>
  <c r="C1133" i="6" s="1"/>
  <c r="C1134" i="6" s="1"/>
  <c r="C1135" i="6" s="1"/>
  <c r="C1136" i="6" s="1"/>
  <c r="C1137" i="6" s="1"/>
  <c r="C1138" i="6" s="1"/>
  <c r="C1139" i="6" s="1"/>
  <c r="C1140" i="6" s="1"/>
  <c r="C1141" i="6" s="1"/>
  <c r="C1142" i="6" s="1"/>
  <c r="C1143" i="6" s="1"/>
  <c r="C1144" i="6" s="1"/>
  <c r="C1145" i="6" s="1"/>
  <c r="C1146" i="6" s="1"/>
  <c r="C1147" i="6" s="1"/>
  <c r="C1148" i="6" s="1"/>
  <c r="C1149" i="6" s="1"/>
  <c r="C1150" i="6" s="1"/>
  <c r="C1151" i="6" s="1"/>
  <c r="C1152" i="6" s="1"/>
  <c r="C1153" i="6" s="1"/>
  <c r="C1154" i="6" s="1"/>
  <c r="C1155" i="6" s="1"/>
  <c r="C1156" i="6" s="1"/>
  <c r="C1157" i="6" s="1"/>
  <c r="C1158" i="6" s="1"/>
  <c r="C1159" i="6" s="1"/>
  <c r="C1160" i="6" s="1"/>
  <c r="C1161" i="6" s="1"/>
  <c r="C1162" i="6" s="1"/>
  <c r="C1163" i="6" s="1"/>
  <c r="C1164" i="6" s="1"/>
  <c r="C1165" i="6" s="1"/>
  <c r="C1166" i="6" s="1"/>
  <c r="C1167" i="6" s="1"/>
  <c r="C1168" i="6" s="1"/>
  <c r="C1169" i="6" s="1"/>
  <c r="C1170" i="6" s="1"/>
  <c r="C1171" i="6" s="1"/>
  <c r="C1172" i="6" s="1"/>
  <c r="C1173" i="6" s="1"/>
  <c r="C1174" i="6" s="1"/>
  <c r="C1175" i="6" s="1"/>
  <c r="C1176" i="6" s="1"/>
  <c r="C1177" i="6" s="1"/>
  <c r="C1178" i="6" s="1"/>
  <c r="C1179" i="6" s="1"/>
  <c r="C1180" i="6" s="1"/>
  <c r="C1181" i="6" s="1"/>
  <c r="C1182" i="6" s="1"/>
  <c r="C1183" i="6" s="1"/>
  <c r="C1184" i="6" s="1"/>
  <c r="C1185" i="6" s="1"/>
  <c r="C1186" i="6" s="1"/>
  <c r="C1187" i="6" s="1"/>
  <c r="C1188" i="6" s="1"/>
  <c r="C1189" i="6" s="1"/>
  <c r="C1190" i="6" s="1"/>
  <c r="C1191" i="6" s="1"/>
  <c r="C1192" i="6" s="1"/>
  <c r="C1193" i="6" s="1"/>
  <c r="C1194" i="6" s="1"/>
  <c r="C1195" i="6" s="1"/>
  <c r="C1196" i="6" s="1"/>
  <c r="C1197" i="6" s="1"/>
  <c r="C1198" i="6" s="1"/>
  <c r="C1199" i="6" s="1"/>
  <c r="C1200" i="6" s="1"/>
  <c r="C1201" i="6" s="1"/>
  <c r="C1202" i="6" s="1"/>
  <c r="C1203" i="6" s="1"/>
  <c r="C1204" i="6" s="1"/>
  <c r="C1205" i="6" s="1"/>
  <c r="C1206" i="6" s="1"/>
  <c r="C1207" i="6" s="1"/>
  <c r="C1208" i="6" s="1"/>
  <c r="C1209" i="6" s="1"/>
  <c r="C1210" i="6" s="1"/>
  <c r="C1211" i="6" s="1"/>
  <c r="C1212" i="6" s="1"/>
  <c r="C1213" i="6" s="1"/>
  <c r="C1214" i="6" s="1"/>
  <c r="C1215" i="6" s="1"/>
  <c r="C1216" i="6" s="1"/>
  <c r="N1122" i="6"/>
  <c r="P1122" i="6" s="1"/>
  <c r="M1122" i="6"/>
  <c r="K1122" i="6"/>
  <c r="I1122" i="6"/>
  <c r="G1122" i="6"/>
  <c r="N1121" i="6"/>
  <c r="P1121" i="6" s="1"/>
  <c r="M1121" i="6"/>
  <c r="K1121" i="6"/>
  <c r="I1121" i="6"/>
  <c r="G1121" i="6"/>
  <c r="N1120" i="6"/>
  <c r="P1120" i="6" s="1"/>
  <c r="M1120" i="6"/>
  <c r="K1120" i="6"/>
  <c r="I1120" i="6"/>
  <c r="G1120" i="6"/>
  <c r="P1119" i="6"/>
  <c r="N1119" i="6"/>
  <c r="M1119" i="6"/>
  <c r="K1119" i="6"/>
  <c r="I1119" i="6"/>
  <c r="G1119" i="6"/>
  <c r="N1118" i="6"/>
  <c r="P1118" i="6" s="1"/>
  <c r="M1118" i="6"/>
  <c r="K1118" i="6"/>
  <c r="I1118" i="6"/>
  <c r="G1118" i="6"/>
  <c r="N1117" i="6"/>
  <c r="P1117" i="6" s="1"/>
  <c r="M1117" i="6"/>
  <c r="K1117" i="6"/>
  <c r="I1117" i="6"/>
  <c r="G1117" i="6"/>
  <c r="P1116" i="6"/>
  <c r="N1116" i="6"/>
  <c r="M1116" i="6"/>
  <c r="K1116" i="6"/>
  <c r="I1116" i="6"/>
  <c r="G1116" i="6"/>
  <c r="N1115" i="6"/>
  <c r="P1115" i="6" s="1"/>
  <c r="M1115" i="6"/>
  <c r="K1115" i="6"/>
  <c r="I1115" i="6"/>
  <c r="G1115" i="6"/>
  <c r="N1114" i="6"/>
  <c r="P1114" i="6" s="1"/>
  <c r="M1114" i="6"/>
  <c r="K1114" i="6"/>
  <c r="I1114" i="6"/>
  <c r="G1114" i="6"/>
  <c r="N1113" i="6"/>
  <c r="P1113" i="6" s="1"/>
  <c r="M1113" i="6"/>
  <c r="K1113" i="6"/>
  <c r="I1113" i="6"/>
  <c r="G1113" i="6"/>
  <c r="N1112" i="6"/>
  <c r="P1112" i="6" s="1"/>
  <c r="M1112" i="6"/>
  <c r="K1112" i="6"/>
  <c r="I1112" i="6"/>
  <c r="G1112" i="6"/>
  <c r="N1111" i="6"/>
  <c r="P1111" i="6" s="1"/>
  <c r="M1111" i="6"/>
  <c r="K1111" i="6"/>
  <c r="I1111" i="6"/>
  <c r="G1111" i="6"/>
  <c r="N1110" i="6"/>
  <c r="P1110" i="6" s="1"/>
  <c r="M1110" i="6"/>
  <c r="K1110" i="6"/>
  <c r="I1110" i="6"/>
  <c r="G1110" i="6"/>
  <c r="N1109" i="6"/>
  <c r="P1109" i="6" s="1"/>
  <c r="M1109" i="6"/>
  <c r="K1109" i="6"/>
  <c r="I1109" i="6"/>
  <c r="G1109" i="6"/>
  <c r="N1108" i="6"/>
  <c r="P1108" i="6" s="1"/>
  <c r="M1108" i="6"/>
  <c r="K1108" i="6"/>
  <c r="I1108" i="6"/>
  <c r="G1108" i="6"/>
  <c r="N1107" i="6"/>
  <c r="P1107" i="6" s="1"/>
  <c r="M1107" i="6"/>
  <c r="K1107" i="6"/>
  <c r="I1107" i="6"/>
  <c r="G1107" i="6"/>
  <c r="N1106" i="6"/>
  <c r="P1106" i="6" s="1"/>
  <c r="M1106" i="6"/>
  <c r="K1106" i="6"/>
  <c r="I1106" i="6"/>
  <c r="G1106" i="6"/>
  <c r="N1105" i="6"/>
  <c r="P1105" i="6" s="1"/>
  <c r="M1105" i="6"/>
  <c r="K1105" i="6"/>
  <c r="I1105" i="6"/>
  <c r="G1105" i="6"/>
  <c r="N1104" i="6"/>
  <c r="P1104" i="6" s="1"/>
  <c r="M1104" i="6"/>
  <c r="K1104" i="6"/>
  <c r="I1104" i="6"/>
  <c r="G1104" i="6"/>
  <c r="N1103" i="6"/>
  <c r="P1103" i="6" s="1"/>
  <c r="M1103" i="6"/>
  <c r="K1103" i="6"/>
  <c r="I1103" i="6"/>
  <c r="G1103" i="6"/>
  <c r="N1102" i="6"/>
  <c r="P1102" i="6" s="1"/>
  <c r="M1102" i="6"/>
  <c r="K1102" i="6"/>
  <c r="I1102" i="6"/>
  <c r="G1102" i="6"/>
  <c r="N1101" i="6"/>
  <c r="P1101" i="6" s="1"/>
  <c r="M1101" i="6"/>
  <c r="K1101" i="6"/>
  <c r="I1101" i="6"/>
  <c r="G1101" i="6"/>
  <c r="N1100" i="6"/>
  <c r="P1100" i="6" s="1"/>
  <c r="M1100" i="6"/>
  <c r="K1100" i="6"/>
  <c r="I1100" i="6"/>
  <c r="G1100" i="6"/>
  <c r="N1099" i="6"/>
  <c r="P1099" i="6" s="1"/>
  <c r="M1099" i="6"/>
  <c r="K1099" i="6"/>
  <c r="I1099" i="6"/>
  <c r="G1099" i="6"/>
  <c r="N1098" i="6"/>
  <c r="P1098" i="6" s="1"/>
  <c r="M1098" i="6"/>
  <c r="K1098" i="6"/>
  <c r="I1098" i="6"/>
  <c r="G1098" i="6"/>
  <c r="N1097" i="6"/>
  <c r="P1097" i="6" s="1"/>
  <c r="M1097" i="6"/>
  <c r="K1097" i="6"/>
  <c r="I1097" i="6"/>
  <c r="G1097" i="6"/>
  <c r="N1096" i="6"/>
  <c r="P1096" i="6" s="1"/>
  <c r="M1096" i="6"/>
  <c r="K1096" i="6"/>
  <c r="I1096" i="6"/>
  <c r="G1096" i="6"/>
  <c r="N1095" i="6"/>
  <c r="P1095" i="6" s="1"/>
  <c r="M1095" i="6"/>
  <c r="K1095" i="6"/>
  <c r="I1095" i="6"/>
  <c r="G1095" i="6"/>
  <c r="N1094" i="6"/>
  <c r="P1094" i="6" s="1"/>
  <c r="M1094" i="6"/>
  <c r="K1094" i="6"/>
  <c r="I1094" i="6"/>
  <c r="G1094" i="6"/>
  <c r="N1093" i="6"/>
  <c r="P1093" i="6" s="1"/>
  <c r="M1093" i="6"/>
  <c r="K1093" i="6"/>
  <c r="I1093" i="6"/>
  <c r="G1093" i="6"/>
  <c r="N1092" i="6"/>
  <c r="P1092" i="6" s="1"/>
  <c r="M1092" i="6"/>
  <c r="K1092" i="6"/>
  <c r="I1092" i="6"/>
  <c r="G1092" i="6"/>
  <c r="N1091" i="6"/>
  <c r="P1091" i="6" s="1"/>
  <c r="M1091" i="6"/>
  <c r="K1091" i="6"/>
  <c r="I1091" i="6"/>
  <c r="G1091" i="6"/>
  <c r="N1090" i="6"/>
  <c r="P1090" i="6" s="1"/>
  <c r="M1090" i="6"/>
  <c r="K1090" i="6"/>
  <c r="I1090" i="6"/>
  <c r="G1090" i="6"/>
  <c r="N1089" i="6"/>
  <c r="P1089" i="6" s="1"/>
  <c r="M1089" i="6"/>
  <c r="K1089" i="6"/>
  <c r="I1089" i="6"/>
  <c r="G1089" i="6"/>
  <c r="N1088" i="6"/>
  <c r="P1088" i="6" s="1"/>
  <c r="M1088" i="6"/>
  <c r="K1088" i="6"/>
  <c r="I1088" i="6"/>
  <c r="G1088" i="6"/>
  <c r="N1087" i="6"/>
  <c r="P1087" i="6" s="1"/>
  <c r="M1087" i="6"/>
  <c r="K1087" i="6"/>
  <c r="I1087" i="6"/>
  <c r="G1087" i="6"/>
  <c r="N1086" i="6"/>
  <c r="P1086" i="6" s="1"/>
  <c r="M1086" i="6"/>
  <c r="K1086" i="6"/>
  <c r="I1086" i="6"/>
  <c r="G1086" i="6"/>
  <c r="N1085" i="6"/>
  <c r="P1085" i="6" s="1"/>
  <c r="M1085" i="6"/>
  <c r="K1085" i="6"/>
  <c r="I1085" i="6"/>
  <c r="G1085" i="6"/>
  <c r="N1084" i="6"/>
  <c r="P1084" i="6" s="1"/>
  <c r="M1084" i="6"/>
  <c r="K1084" i="6"/>
  <c r="I1084" i="6"/>
  <c r="G1084" i="6"/>
  <c r="N1083" i="6"/>
  <c r="P1083" i="6" s="1"/>
  <c r="M1083" i="6"/>
  <c r="K1083" i="6"/>
  <c r="I1083" i="6"/>
  <c r="G1083" i="6"/>
  <c r="N1082" i="6"/>
  <c r="P1082" i="6" s="1"/>
  <c r="M1082" i="6"/>
  <c r="K1082" i="6"/>
  <c r="I1082" i="6"/>
  <c r="G1082" i="6"/>
  <c r="N1081" i="6"/>
  <c r="P1081" i="6" s="1"/>
  <c r="M1081" i="6"/>
  <c r="K1081" i="6"/>
  <c r="I1081" i="6"/>
  <c r="G1081" i="6"/>
  <c r="N1080" i="6"/>
  <c r="P1080" i="6" s="1"/>
  <c r="M1080" i="6"/>
  <c r="K1080" i="6"/>
  <c r="I1080" i="6"/>
  <c r="G1080" i="6"/>
  <c r="N1079" i="6"/>
  <c r="P1079" i="6" s="1"/>
  <c r="M1079" i="6"/>
  <c r="K1079" i="6"/>
  <c r="I1079" i="6"/>
  <c r="G1079" i="6"/>
  <c r="N1078" i="6"/>
  <c r="P1078" i="6" s="1"/>
  <c r="M1078" i="6"/>
  <c r="K1078" i="6"/>
  <c r="I1078" i="6"/>
  <c r="G1078" i="6"/>
  <c r="N1077" i="6"/>
  <c r="P1077" i="6" s="1"/>
  <c r="M1077" i="6"/>
  <c r="K1077" i="6"/>
  <c r="I1077" i="6"/>
  <c r="G1077" i="6"/>
  <c r="N1076" i="6"/>
  <c r="P1076" i="6" s="1"/>
  <c r="M1076" i="6"/>
  <c r="K1076" i="6"/>
  <c r="I1076" i="6"/>
  <c r="G1076" i="6"/>
  <c r="N1075" i="6"/>
  <c r="P1075" i="6" s="1"/>
  <c r="M1075" i="6"/>
  <c r="K1075" i="6"/>
  <c r="I1075" i="6"/>
  <c r="G1075" i="6"/>
  <c r="N1074" i="6"/>
  <c r="P1074" i="6" s="1"/>
  <c r="M1074" i="6"/>
  <c r="K1074" i="6"/>
  <c r="I1074" i="6"/>
  <c r="G1074" i="6"/>
  <c r="N1073" i="6"/>
  <c r="P1073" i="6" s="1"/>
  <c r="M1073" i="6"/>
  <c r="K1073" i="6"/>
  <c r="I1073" i="6"/>
  <c r="G1073" i="6"/>
  <c r="N1072" i="6"/>
  <c r="P1072" i="6" s="1"/>
  <c r="M1072" i="6"/>
  <c r="K1072" i="6"/>
  <c r="I1072" i="6"/>
  <c r="G1072" i="6"/>
  <c r="N1071" i="6"/>
  <c r="P1071" i="6" s="1"/>
  <c r="M1071" i="6"/>
  <c r="K1071" i="6"/>
  <c r="I1071" i="6"/>
  <c r="G1071" i="6"/>
  <c r="N1070" i="6"/>
  <c r="P1070" i="6" s="1"/>
  <c r="M1070" i="6"/>
  <c r="K1070" i="6"/>
  <c r="I1070" i="6"/>
  <c r="G1070" i="6"/>
  <c r="N1069" i="6"/>
  <c r="P1069" i="6" s="1"/>
  <c r="M1069" i="6"/>
  <c r="K1069" i="6"/>
  <c r="I1069" i="6"/>
  <c r="G1069" i="6"/>
  <c r="N1068" i="6"/>
  <c r="P1068" i="6" s="1"/>
  <c r="M1068" i="6"/>
  <c r="K1068" i="6"/>
  <c r="I1068" i="6"/>
  <c r="G1068" i="6"/>
  <c r="N1067" i="6"/>
  <c r="P1067" i="6" s="1"/>
  <c r="M1067" i="6"/>
  <c r="K1067" i="6"/>
  <c r="I1067" i="6"/>
  <c r="G1067" i="6"/>
  <c r="N1066" i="6"/>
  <c r="P1066" i="6" s="1"/>
  <c r="M1066" i="6"/>
  <c r="K1066" i="6"/>
  <c r="I1066" i="6"/>
  <c r="G1066" i="6"/>
  <c r="N1065" i="6"/>
  <c r="P1065" i="6" s="1"/>
  <c r="M1065" i="6"/>
  <c r="K1065" i="6"/>
  <c r="I1065" i="6"/>
  <c r="G1065" i="6"/>
  <c r="N1064" i="6"/>
  <c r="P1064" i="6" s="1"/>
  <c r="M1064" i="6"/>
  <c r="K1064" i="6"/>
  <c r="I1064" i="6"/>
  <c r="G1064" i="6"/>
  <c r="N1063" i="6"/>
  <c r="P1063" i="6" s="1"/>
  <c r="M1063" i="6"/>
  <c r="K1063" i="6"/>
  <c r="I1063" i="6"/>
  <c r="G1063" i="6"/>
  <c r="N1062" i="6"/>
  <c r="P1062" i="6" s="1"/>
  <c r="M1062" i="6"/>
  <c r="K1062" i="6"/>
  <c r="I1062" i="6"/>
  <c r="G1062" i="6"/>
  <c r="N1061" i="6"/>
  <c r="P1061" i="6" s="1"/>
  <c r="M1061" i="6"/>
  <c r="K1061" i="6"/>
  <c r="I1061" i="6"/>
  <c r="G1061" i="6"/>
  <c r="N1060" i="6"/>
  <c r="P1060" i="6" s="1"/>
  <c r="M1060" i="6"/>
  <c r="K1060" i="6"/>
  <c r="I1060" i="6"/>
  <c r="G1060" i="6"/>
  <c r="N1059" i="6"/>
  <c r="P1059" i="6" s="1"/>
  <c r="M1059" i="6"/>
  <c r="K1059" i="6"/>
  <c r="I1059" i="6"/>
  <c r="G1059" i="6"/>
  <c r="N1058" i="6"/>
  <c r="P1058" i="6" s="1"/>
  <c r="M1058" i="6"/>
  <c r="K1058" i="6"/>
  <c r="I1058" i="6"/>
  <c r="G1058" i="6"/>
  <c r="N1057" i="6"/>
  <c r="P1057" i="6" s="1"/>
  <c r="M1057" i="6"/>
  <c r="K1057" i="6"/>
  <c r="I1057" i="6"/>
  <c r="G1057" i="6"/>
  <c r="N1056" i="6"/>
  <c r="P1056" i="6" s="1"/>
  <c r="M1056" i="6"/>
  <c r="K1056" i="6"/>
  <c r="I1056" i="6"/>
  <c r="G1056" i="6"/>
  <c r="N1055" i="6"/>
  <c r="P1055" i="6" s="1"/>
  <c r="M1055" i="6"/>
  <c r="K1055" i="6"/>
  <c r="I1055" i="6"/>
  <c r="G1055" i="6"/>
  <c r="N1054" i="6"/>
  <c r="P1054" i="6" s="1"/>
  <c r="M1054" i="6"/>
  <c r="K1054" i="6"/>
  <c r="I1054" i="6"/>
  <c r="G1054" i="6"/>
  <c r="N1053" i="6"/>
  <c r="P1053" i="6" s="1"/>
  <c r="M1053" i="6"/>
  <c r="K1053" i="6"/>
  <c r="I1053" i="6"/>
  <c r="G1053" i="6"/>
  <c r="N1052" i="6"/>
  <c r="P1052" i="6" s="1"/>
  <c r="M1052" i="6"/>
  <c r="K1052" i="6"/>
  <c r="I1052" i="6"/>
  <c r="G1052" i="6"/>
  <c r="N1051" i="6"/>
  <c r="P1051" i="6" s="1"/>
  <c r="M1051" i="6"/>
  <c r="K1051" i="6"/>
  <c r="I1051" i="6"/>
  <c r="G1051" i="6"/>
  <c r="N1050" i="6"/>
  <c r="P1050" i="6" s="1"/>
  <c r="M1050" i="6"/>
  <c r="K1050" i="6"/>
  <c r="I1050" i="6"/>
  <c r="G1050" i="6"/>
  <c r="N1049" i="6"/>
  <c r="P1049" i="6" s="1"/>
  <c r="M1049" i="6"/>
  <c r="K1049" i="6"/>
  <c r="I1049" i="6"/>
  <c r="G1049" i="6"/>
  <c r="N1048" i="6"/>
  <c r="P1048" i="6" s="1"/>
  <c r="M1048" i="6"/>
  <c r="K1048" i="6"/>
  <c r="I1048" i="6"/>
  <c r="G1048" i="6"/>
  <c r="N1047" i="6"/>
  <c r="P1047" i="6" s="1"/>
  <c r="M1047" i="6"/>
  <c r="K1047" i="6"/>
  <c r="I1047" i="6"/>
  <c r="G1047" i="6"/>
  <c r="N1046" i="6"/>
  <c r="P1046" i="6" s="1"/>
  <c r="M1046" i="6"/>
  <c r="K1046" i="6"/>
  <c r="I1046" i="6"/>
  <c r="G1046" i="6"/>
  <c r="N1045" i="6"/>
  <c r="P1045" i="6" s="1"/>
  <c r="M1045" i="6"/>
  <c r="K1045" i="6"/>
  <c r="I1045" i="6"/>
  <c r="G1045" i="6"/>
  <c r="N1044" i="6"/>
  <c r="P1044" i="6" s="1"/>
  <c r="M1044" i="6"/>
  <c r="K1044" i="6"/>
  <c r="I1044" i="6"/>
  <c r="G1044" i="6"/>
  <c r="N1043" i="6"/>
  <c r="P1043" i="6" s="1"/>
  <c r="M1043" i="6"/>
  <c r="K1043" i="6"/>
  <c r="I1043" i="6"/>
  <c r="G1043" i="6"/>
  <c r="N1042" i="6"/>
  <c r="P1042" i="6" s="1"/>
  <c r="M1042" i="6"/>
  <c r="K1042" i="6"/>
  <c r="I1042" i="6"/>
  <c r="G1042" i="6"/>
  <c r="N1041" i="6"/>
  <c r="P1041" i="6" s="1"/>
  <c r="M1041" i="6"/>
  <c r="K1041" i="6"/>
  <c r="I1041" i="6"/>
  <c r="G1041" i="6"/>
  <c r="N1040" i="6"/>
  <c r="P1040" i="6" s="1"/>
  <c r="M1040" i="6"/>
  <c r="K1040" i="6"/>
  <c r="I1040" i="6"/>
  <c r="G1040" i="6"/>
  <c r="N1039" i="6"/>
  <c r="P1039" i="6" s="1"/>
  <c r="M1039" i="6"/>
  <c r="K1039" i="6"/>
  <c r="I1039" i="6"/>
  <c r="G1039" i="6"/>
  <c r="N1038" i="6"/>
  <c r="P1038" i="6" s="1"/>
  <c r="M1038" i="6"/>
  <c r="K1038" i="6"/>
  <c r="I1038" i="6"/>
  <c r="G1038" i="6"/>
  <c r="P1037" i="6"/>
  <c r="N1037" i="6"/>
  <c r="M1037" i="6"/>
  <c r="K1037" i="6"/>
  <c r="I1037" i="6"/>
  <c r="G1037" i="6"/>
  <c r="N1036" i="6"/>
  <c r="P1036" i="6" s="1"/>
  <c r="M1036" i="6"/>
  <c r="K1036" i="6"/>
  <c r="I1036" i="6"/>
  <c r="G1036" i="6"/>
  <c r="N1035" i="6"/>
  <c r="P1035" i="6" s="1"/>
  <c r="M1035" i="6"/>
  <c r="K1035" i="6"/>
  <c r="I1035" i="6"/>
  <c r="G1035" i="6"/>
  <c r="N1034" i="6"/>
  <c r="P1034" i="6" s="1"/>
  <c r="M1034" i="6"/>
  <c r="K1034" i="6"/>
  <c r="I1034" i="6"/>
  <c r="G1034" i="6"/>
  <c r="N1033" i="6"/>
  <c r="P1033" i="6" s="1"/>
  <c r="M1033" i="6"/>
  <c r="K1033" i="6"/>
  <c r="I1033" i="6"/>
  <c r="G1033" i="6"/>
  <c r="N1032" i="6"/>
  <c r="P1032" i="6" s="1"/>
  <c r="M1032" i="6"/>
  <c r="K1032" i="6"/>
  <c r="I1032" i="6"/>
  <c r="G1032" i="6"/>
  <c r="N1031" i="6"/>
  <c r="P1031" i="6" s="1"/>
  <c r="M1031" i="6"/>
  <c r="K1031" i="6"/>
  <c r="I1031" i="6"/>
  <c r="G1031" i="6"/>
  <c r="N1030" i="6"/>
  <c r="P1030" i="6" s="1"/>
  <c r="M1030" i="6"/>
  <c r="K1030" i="6"/>
  <c r="I1030" i="6"/>
  <c r="G1030" i="6"/>
  <c r="N1029" i="6"/>
  <c r="P1029" i="6" s="1"/>
  <c r="M1029" i="6"/>
  <c r="K1029" i="6"/>
  <c r="I1029" i="6"/>
  <c r="G1029" i="6"/>
  <c r="N1028" i="6"/>
  <c r="P1028" i="6" s="1"/>
  <c r="M1028" i="6"/>
  <c r="K1028" i="6"/>
  <c r="I1028" i="6"/>
  <c r="G1028" i="6"/>
  <c r="N1027" i="6"/>
  <c r="P1027" i="6" s="1"/>
  <c r="M1027" i="6"/>
  <c r="K1027" i="6"/>
  <c r="I1027" i="6"/>
  <c r="G1027" i="6"/>
  <c r="N1026" i="6"/>
  <c r="P1026" i="6" s="1"/>
  <c r="M1026" i="6"/>
  <c r="K1026" i="6"/>
  <c r="I1026" i="6"/>
  <c r="G1026" i="6"/>
  <c r="N1025" i="6"/>
  <c r="P1025" i="6" s="1"/>
  <c r="M1025" i="6"/>
  <c r="K1025" i="6"/>
  <c r="I1025" i="6"/>
  <c r="G1025" i="6"/>
  <c r="N1024" i="6"/>
  <c r="P1024" i="6" s="1"/>
  <c r="M1024" i="6"/>
  <c r="K1024" i="6"/>
  <c r="I1024" i="6"/>
  <c r="G1024" i="6"/>
  <c r="N1023" i="6"/>
  <c r="P1023" i="6" s="1"/>
  <c r="M1023" i="6"/>
  <c r="K1023" i="6"/>
  <c r="I1023" i="6"/>
  <c r="G1023" i="6"/>
  <c r="N1022" i="6"/>
  <c r="P1022" i="6" s="1"/>
  <c r="M1022" i="6"/>
  <c r="K1022" i="6"/>
  <c r="I1022" i="6"/>
  <c r="G1022" i="6"/>
  <c r="N1021" i="6"/>
  <c r="P1021" i="6" s="1"/>
  <c r="M1021" i="6"/>
  <c r="K1021" i="6"/>
  <c r="I1021" i="6"/>
  <c r="G1021" i="6"/>
  <c r="N1020" i="6"/>
  <c r="P1020" i="6" s="1"/>
  <c r="M1020" i="6"/>
  <c r="K1020" i="6"/>
  <c r="I1020" i="6"/>
  <c r="G1020" i="6"/>
  <c r="N1019" i="6"/>
  <c r="P1019" i="6" s="1"/>
  <c r="M1019" i="6"/>
  <c r="K1019" i="6"/>
  <c r="I1019" i="6"/>
  <c r="G1019" i="6"/>
  <c r="N1018" i="6"/>
  <c r="P1018" i="6" s="1"/>
  <c r="M1018" i="6"/>
  <c r="K1018" i="6"/>
  <c r="I1018" i="6"/>
  <c r="G1018" i="6"/>
  <c r="N1017" i="6"/>
  <c r="P1017" i="6" s="1"/>
  <c r="M1017" i="6"/>
  <c r="K1017" i="6"/>
  <c r="I1017" i="6"/>
  <c r="G1017" i="6"/>
  <c r="N1016" i="6"/>
  <c r="P1016" i="6" s="1"/>
  <c r="M1016" i="6"/>
  <c r="K1016" i="6"/>
  <c r="I1016" i="6"/>
  <c r="G1016" i="6"/>
  <c r="O1016" i="6" s="1"/>
  <c r="N1015" i="6"/>
  <c r="P1015" i="6" s="1"/>
  <c r="M1015" i="6"/>
  <c r="K1015" i="6"/>
  <c r="I1015" i="6"/>
  <c r="O1015" i="6" s="1"/>
  <c r="G1015" i="6"/>
  <c r="N1014" i="6"/>
  <c r="P1014" i="6" s="1"/>
  <c r="M1014" i="6"/>
  <c r="K1014" i="6"/>
  <c r="I1014" i="6"/>
  <c r="G1014" i="6"/>
  <c r="N1013" i="6"/>
  <c r="P1013" i="6" s="1"/>
  <c r="M1013" i="6"/>
  <c r="K1013" i="6"/>
  <c r="I1013" i="6"/>
  <c r="G1013" i="6"/>
  <c r="N1012" i="6"/>
  <c r="P1012" i="6" s="1"/>
  <c r="M1012" i="6"/>
  <c r="K1012" i="6"/>
  <c r="I1012" i="6"/>
  <c r="G1012" i="6"/>
  <c r="O1012" i="6" s="1"/>
  <c r="N1011" i="6"/>
  <c r="P1011" i="6" s="1"/>
  <c r="M1011" i="6"/>
  <c r="K1011" i="6"/>
  <c r="I1011" i="6"/>
  <c r="G1011" i="6"/>
  <c r="N1010" i="6"/>
  <c r="P1010" i="6" s="1"/>
  <c r="M1010" i="6"/>
  <c r="K1010" i="6"/>
  <c r="I1010" i="6"/>
  <c r="G1010" i="6"/>
  <c r="N1009" i="6"/>
  <c r="P1009" i="6" s="1"/>
  <c r="M1009" i="6"/>
  <c r="K1009" i="6"/>
  <c r="I1009" i="6"/>
  <c r="G1009" i="6"/>
  <c r="N1008" i="6"/>
  <c r="P1008" i="6" s="1"/>
  <c r="M1008" i="6"/>
  <c r="K1008" i="6"/>
  <c r="I1008" i="6"/>
  <c r="G1008" i="6"/>
  <c r="N1007" i="6"/>
  <c r="P1007" i="6" s="1"/>
  <c r="M1007" i="6"/>
  <c r="K1007" i="6"/>
  <c r="I1007" i="6"/>
  <c r="G1007" i="6"/>
  <c r="N1006" i="6"/>
  <c r="P1006" i="6" s="1"/>
  <c r="M1006" i="6"/>
  <c r="K1006" i="6"/>
  <c r="I1006" i="6"/>
  <c r="G1006" i="6"/>
  <c r="N1005" i="6"/>
  <c r="P1005" i="6" s="1"/>
  <c r="M1005" i="6"/>
  <c r="K1005" i="6"/>
  <c r="I1005" i="6"/>
  <c r="G1005" i="6"/>
  <c r="N1004" i="6"/>
  <c r="P1004" i="6" s="1"/>
  <c r="M1004" i="6"/>
  <c r="K1004" i="6"/>
  <c r="I1004" i="6"/>
  <c r="G1004" i="6"/>
  <c r="N1003" i="6"/>
  <c r="P1003" i="6" s="1"/>
  <c r="M1003" i="6"/>
  <c r="K1003" i="6"/>
  <c r="I1003" i="6"/>
  <c r="G1003" i="6"/>
  <c r="N1002" i="6"/>
  <c r="P1002" i="6" s="1"/>
  <c r="M1002" i="6"/>
  <c r="K1002" i="6"/>
  <c r="I1002" i="6"/>
  <c r="G1002" i="6"/>
  <c r="N1001" i="6"/>
  <c r="P1001" i="6" s="1"/>
  <c r="M1001" i="6"/>
  <c r="K1001" i="6"/>
  <c r="I1001" i="6"/>
  <c r="G1001" i="6"/>
  <c r="N1000" i="6"/>
  <c r="P1000" i="6" s="1"/>
  <c r="M1000" i="6"/>
  <c r="K1000" i="6"/>
  <c r="I1000" i="6"/>
  <c r="G1000" i="6"/>
  <c r="O1000" i="6" s="1"/>
  <c r="N999" i="6"/>
  <c r="P999" i="6" s="1"/>
  <c r="M999" i="6"/>
  <c r="K999" i="6"/>
  <c r="I999" i="6"/>
  <c r="G999" i="6"/>
  <c r="N998" i="6"/>
  <c r="P998" i="6" s="1"/>
  <c r="M998" i="6"/>
  <c r="K998" i="6"/>
  <c r="I998" i="6"/>
  <c r="G998" i="6"/>
  <c r="N997" i="6"/>
  <c r="P997" i="6" s="1"/>
  <c r="M997" i="6"/>
  <c r="K997" i="6"/>
  <c r="I997" i="6"/>
  <c r="G997" i="6"/>
  <c r="N996" i="6"/>
  <c r="P996" i="6" s="1"/>
  <c r="M996" i="6"/>
  <c r="K996" i="6"/>
  <c r="I996" i="6"/>
  <c r="G996" i="6"/>
  <c r="N995" i="6"/>
  <c r="P995" i="6" s="1"/>
  <c r="M995" i="6"/>
  <c r="K995" i="6"/>
  <c r="I995" i="6"/>
  <c r="G995" i="6"/>
  <c r="N994" i="6"/>
  <c r="P994" i="6" s="1"/>
  <c r="M994" i="6"/>
  <c r="K994" i="6"/>
  <c r="I994" i="6"/>
  <c r="G994" i="6"/>
  <c r="N993" i="6"/>
  <c r="P993" i="6" s="1"/>
  <c r="M993" i="6"/>
  <c r="K993" i="6"/>
  <c r="I993" i="6"/>
  <c r="G993" i="6"/>
  <c r="N992" i="6"/>
  <c r="P992" i="6" s="1"/>
  <c r="M992" i="6"/>
  <c r="K992" i="6"/>
  <c r="I992" i="6"/>
  <c r="G992" i="6"/>
  <c r="N991" i="6"/>
  <c r="P991" i="6" s="1"/>
  <c r="M991" i="6"/>
  <c r="K991" i="6"/>
  <c r="I991" i="6"/>
  <c r="G991" i="6"/>
  <c r="N990" i="6"/>
  <c r="P990" i="6" s="1"/>
  <c r="M990" i="6"/>
  <c r="K990" i="6"/>
  <c r="I990" i="6"/>
  <c r="G990" i="6"/>
  <c r="N989" i="6"/>
  <c r="P989" i="6" s="1"/>
  <c r="M989" i="6"/>
  <c r="K989" i="6"/>
  <c r="I989" i="6"/>
  <c r="G989" i="6"/>
  <c r="N988" i="6"/>
  <c r="P988" i="6" s="1"/>
  <c r="M988" i="6"/>
  <c r="K988" i="6"/>
  <c r="I988" i="6"/>
  <c r="G988" i="6"/>
  <c r="N987" i="6"/>
  <c r="P987" i="6" s="1"/>
  <c r="M987" i="6"/>
  <c r="K987" i="6"/>
  <c r="I987" i="6"/>
  <c r="G987" i="6"/>
  <c r="N986" i="6"/>
  <c r="P986" i="6" s="1"/>
  <c r="M986" i="6"/>
  <c r="K986" i="6"/>
  <c r="I986" i="6"/>
  <c r="G986" i="6"/>
  <c r="N985" i="6"/>
  <c r="P985" i="6" s="1"/>
  <c r="M985" i="6"/>
  <c r="K985" i="6"/>
  <c r="I985" i="6"/>
  <c r="G985" i="6"/>
  <c r="N984" i="6"/>
  <c r="P984" i="6" s="1"/>
  <c r="M984" i="6"/>
  <c r="K984" i="6"/>
  <c r="I984" i="6"/>
  <c r="G984" i="6"/>
  <c r="N983" i="6"/>
  <c r="P983" i="6" s="1"/>
  <c r="M983" i="6"/>
  <c r="K983" i="6"/>
  <c r="I983" i="6"/>
  <c r="G983" i="6"/>
  <c r="N982" i="6"/>
  <c r="P982" i="6" s="1"/>
  <c r="M982" i="6"/>
  <c r="K982" i="6"/>
  <c r="I982" i="6"/>
  <c r="G982" i="6"/>
  <c r="N981" i="6"/>
  <c r="P981" i="6" s="1"/>
  <c r="M981" i="6"/>
  <c r="K981" i="6"/>
  <c r="I981" i="6"/>
  <c r="G981" i="6"/>
  <c r="N980" i="6"/>
  <c r="P980" i="6" s="1"/>
  <c r="M980" i="6"/>
  <c r="K980" i="6"/>
  <c r="I980" i="6"/>
  <c r="G980" i="6"/>
  <c r="N979" i="6"/>
  <c r="P979" i="6" s="1"/>
  <c r="M979" i="6"/>
  <c r="K979" i="6"/>
  <c r="I979" i="6"/>
  <c r="G979" i="6"/>
  <c r="N978" i="6"/>
  <c r="P978" i="6" s="1"/>
  <c r="M978" i="6"/>
  <c r="K978" i="6"/>
  <c r="I978" i="6"/>
  <c r="G978" i="6"/>
  <c r="N977" i="6"/>
  <c r="P977" i="6" s="1"/>
  <c r="M977" i="6"/>
  <c r="K977" i="6"/>
  <c r="I977" i="6"/>
  <c r="G977" i="6"/>
  <c r="N976" i="6"/>
  <c r="P976" i="6" s="1"/>
  <c r="M976" i="6"/>
  <c r="K976" i="6"/>
  <c r="I976" i="6"/>
  <c r="G976" i="6"/>
  <c r="N975" i="6"/>
  <c r="P975" i="6" s="1"/>
  <c r="M975" i="6"/>
  <c r="K975" i="6"/>
  <c r="I975" i="6"/>
  <c r="G975" i="6"/>
  <c r="N974" i="6"/>
  <c r="P974" i="6" s="1"/>
  <c r="M974" i="6"/>
  <c r="K974" i="6"/>
  <c r="I974" i="6"/>
  <c r="G974" i="6"/>
  <c r="N973" i="6"/>
  <c r="P973" i="6" s="1"/>
  <c r="M973" i="6"/>
  <c r="K973" i="6"/>
  <c r="I973" i="6"/>
  <c r="G973" i="6"/>
  <c r="N972" i="6"/>
  <c r="P972" i="6" s="1"/>
  <c r="M972" i="6"/>
  <c r="K972" i="6"/>
  <c r="I972" i="6"/>
  <c r="G972" i="6"/>
  <c r="N971" i="6"/>
  <c r="P971" i="6" s="1"/>
  <c r="K971" i="6"/>
  <c r="G971" i="6"/>
  <c r="C971" i="6"/>
  <c r="C972" i="6" s="1"/>
  <c r="N970" i="6"/>
  <c r="P970" i="6" s="1"/>
  <c r="M970" i="6"/>
  <c r="K970" i="6"/>
  <c r="I970" i="6"/>
  <c r="G970" i="6"/>
  <c r="N969" i="6"/>
  <c r="P969" i="6" s="1"/>
  <c r="M969" i="6"/>
  <c r="K969" i="6"/>
  <c r="I969" i="6"/>
  <c r="G969" i="6"/>
  <c r="N968" i="6"/>
  <c r="P968" i="6" s="1"/>
  <c r="M968" i="6"/>
  <c r="K968" i="6"/>
  <c r="I968" i="6"/>
  <c r="G968" i="6"/>
  <c r="N967" i="6"/>
  <c r="P967" i="6" s="1"/>
  <c r="K967" i="6"/>
  <c r="G967" i="6"/>
  <c r="N966" i="6"/>
  <c r="P966" i="6" s="1"/>
  <c r="M966" i="6"/>
  <c r="K966" i="6"/>
  <c r="I966" i="6"/>
  <c r="G966" i="6"/>
  <c r="C966" i="6"/>
  <c r="C967" i="6" s="1"/>
  <c r="C968" i="6" s="1"/>
  <c r="C969" i="6" s="1"/>
  <c r="N965" i="6"/>
  <c r="P965" i="6" s="1"/>
  <c r="M965" i="6"/>
  <c r="K965" i="6"/>
  <c r="I965" i="6"/>
  <c r="G965" i="6"/>
  <c r="N964" i="6"/>
  <c r="P964" i="6" s="1"/>
  <c r="M964" i="6"/>
  <c r="K964" i="6"/>
  <c r="I964" i="6"/>
  <c r="G964" i="6"/>
  <c r="N963" i="6"/>
  <c r="P963" i="6" s="1"/>
  <c r="K963" i="6"/>
  <c r="G963" i="6"/>
  <c r="N962" i="6"/>
  <c r="P962" i="6" s="1"/>
  <c r="M962" i="6"/>
  <c r="K962" i="6"/>
  <c r="I962" i="6"/>
  <c r="G962" i="6"/>
  <c r="N961" i="6"/>
  <c r="P961" i="6" s="1"/>
  <c r="M961" i="6"/>
  <c r="K961" i="6"/>
  <c r="I961" i="6"/>
  <c r="G961" i="6"/>
  <c r="C961" i="6"/>
  <c r="C962" i="6" s="1"/>
  <c r="C963" i="6" s="1"/>
  <c r="C964" i="6" s="1"/>
  <c r="N960" i="6"/>
  <c r="P960" i="6" s="1"/>
  <c r="M960" i="6"/>
  <c r="K960" i="6"/>
  <c r="I960" i="6"/>
  <c r="G960" i="6"/>
  <c r="N959" i="6"/>
  <c r="P959" i="6" s="1"/>
  <c r="M959" i="6"/>
  <c r="K959" i="6"/>
  <c r="I959" i="6"/>
  <c r="G959" i="6"/>
  <c r="N958" i="6"/>
  <c r="P958" i="6" s="1"/>
  <c r="M958" i="6"/>
  <c r="K958" i="6"/>
  <c r="I958" i="6"/>
  <c r="G958" i="6"/>
  <c r="N957" i="6"/>
  <c r="P957" i="6" s="1"/>
  <c r="M957" i="6"/>
  <c r="K957" i="6"/>
  <c r="I957" i="6"/>
  <c r="G957" i="6"/>
  <c r="N956" i="6"/>
  <c r="P956" i="6" s="1"/>
  <c r="M956" i="6"/>
  <c r="K956" i="6"/>
  <c r="I956" i="6"/>
  <c r="G956" i="6"/>
  <c r="N955" i="6"/>
  <c r="P955" i="6" s="1"/>
  <c r="M955" i="6"/>
  <c r="K955" i="6"/>
  <c r="I955" i="6"/>
  <c r="G955" i="6"/>
  <c r="N954" i="6"/>
  <c r="P954" i="6" s="1"/>
  <c r="M954" i="6"/>
  <c r="K954" i="6"/>
  <c r="I954" i="6"/>
  <c r="G954" i="6"/>
  <c r="N953" i="6"/>
  <c r="P953" i="6" s="1"/>
  <c r="M953" i="6"/>
  <c r="K953" i="6"/>
  <c r="I953" i="6"/>
  <c r="G953" i="6"/>
  <c r="C953" i="6"/>
  <c r="C954" i="6" s="1"/>
  <c r="C955" i="6" s="1"/>
  <c r="C956" i="6" s="1"/>
  <c r="C957" i="6" s="1"/>
  <c r="C958" i="6" s="1"/>
  <c r="C959" i="6" s="1"/>
  <c r="N952" i="6"/>
  <c r="P952" i="6" s="1"/>
  <c r="M952" i="6"/>
  <c r="K952" i="6"/>
  <c r="I952" i="6"/>
  <c r="G952" i="6"/>
  <c r="N951" i="6"/>
  <c r="P951" i="6" s="1"/>
  <c r="M951" i="6"/>
  <c r="K951" i="6"/>
  <c r="I951" i="6"/>
  <c r="G951" i="6"/>
  <c r="N950" i="6"/>
  <c r="P950" i="6" s="1"/>
  <c r="M950" i="6"/>
  <c r="K950" i="6"/>
  <c r="I950" i="6"/>
  <c r="G950" i="6"/>
  <c r="N949" i="6"/>
  <c r="P949" i="6" s="1"/>
  <c r="M949" i="6"/>
  <c r="K949" i="6"/>
  <c r="I949" i="6"/>
  <c r="G949" i="6"/>
  <c r="N948" i="6"/>
  <c r="P948" i="6" s="1"/>
  <c r="M948" i="6"/>
  <c r="K948" i="6"/>
  <c r="I948" i="6"/>
  <c r="G948" i="6"/>
  <c r="N947" i="6"/>
  <c r="P947" i="6" s="1"/>
  <c r="M947" i="6"/>
  <c r="K947" i="6"/>
  <c r="I947" i="6"/>
  <c r="G947" i="6"/>
  <c r="N946" i="6"/>
  <c r="P946" i="6" s="1"/>
  <c r="M946" i="6"/>
  <c r="K946" i="6"/>
  <c r="I946" i="6"/>
  <c r="G946" i="6"/>
  <c r="N945" i="6"/>
  <c r="P945" i="6" s="1"/>
  <c r="M945" i="6"/>
  <c r="K945" i="6"/>
  <c r="I945" i="6"/>
  <c r="G945" i="6"/>
  <c r="N944" i="6"/>
  <c r="P944" i="6" s="1"/>
  <c r="M944" i="6"/>
  <c r="K944" i="6"/>
  <c r="I944" i="6"/>
  <c r="G944" i="6"/>
  <c r="N943" i="6"/>
  <c r="P943" i="6" s="1"/>
  <c r="M943" i="6"/>
  <c r="K943" i="6"/>
  <c r="I943" i="6"/>
  <c r="G943" i="6"/>
  <c r="C943" i="6"/>
  <c r="C944" i="6" s="1"/>
  <c r="C945" i="6" s="1"/>
  <c r="C946" i="6" s="1"/>
  <c r="C947" i="6" s="1"/>
  <c r="N942" i="6"/>
  <c r="P942" i="6" s="1"/>
  <c r="M942" i="6"/>
  <c r="K942" i="6"/>
  <c r="I942" i="6"/>
  <c r="G942" i="6"/>
  <c r="N941" i="6"/>
  <c r="P941" i="6" s="1"/>
  <c r="M941" i="6"/>
  <c r="K941" i="6"/>
  <c r="I941" i="6"/>
  <c r="G941" i="6"/>
  <c r="N940" i="6"/>
  <c r="P940" i="6" s="1"/>
  <c r="M940" i="6"/>
  <c r="K940" i="6"/>
  <c r="I940" i="6"/>
  <c r="G940" i="6"/>
  <c r="N939" i="6"/>
  <c r="P939" i="6" s="1"/>
  <c r="M939" i="6"/>
  <c r="K939" i="6"/>
  <c r="I939" i="6"/>
  <c r="G939" i="6"/>
  <c r="C939" i="6"/>
  <c r="C940" i="6" s="1"/>
  <c r="C941" i="6" s="1"/>
  <c r="N938" i="6"/>
  <c r="P938" i="6" s="1"/>
  <c r="M938" i="6"/>
  <c r="K938" i="6"/>
  <c r="I938" i="6"/>
  <c r="G938" i="6"/>
  <c r="N937" i="6"/>
  <c r="P937" i="6" s="1"/>
  <c r="M937" i="6"/>
  <c r="K937" i="6"/>
  <c r="I937" i="6"/>
  <c r="G937" i="6"/>
  <c r="N936" i="6"/>
  <c r="P936" i="6" s="1"/>
  <c r="M936" i="6"/>
  <c r="K936" i="6"/>
  <c r="I936" i="6"/>
  <c r="G936" i="6"/>
  <c r="N935" i="6"/>
  <c r="P935" i="6" s="1"/>
  <c r="M935" i="6"/>
  <c r="K935" i="6"/>
  <c r="I935" i="6"/>
  <c r="G935" i="6"/>
  <c r="N934" i="6"/>
  <c r="P934" i="6" s="1"/>
  <c r="M934" i="6"/>
  <c r="K934" i="6"/>
  <c r="I934" i="6"/>
  <c r="G934" i="6"/>
  <c r="N933" i="6"/>
  <c r="P933" i="6" s="1"/>
  <c r="M933" i="6"/>
  <c r="K933" i="6"/>
  <c r="I933" i="6"/>
  <c r="G933" i="6"/>
  <c r="N932" i="6"/>
  <c r="P932" i="6" s="1"/>
  <c r="M932" i="6"/>
  <c r="K932" i="6"/>
  <c r="I932" i="6"/>
  <c r="G932" i="6"/>
  <c r="N931" i="6"/>
  <c r="P931" i="6" s="1"/>
  <c r="M931" i="6"/>
  <c r="K931" i="6"/>
  <c r="I931" i="6"/>
  <c r="G931" i="6"/>
  <c r="C931" i="6"/>
  <c r="C932" i="6" s="1"/>
  <c r="C933" i="6" s="1"/>
  <c r="C934" i="6" s="1"/>
  <c r="C935" i="6" s="1"/>
  <c r="C936" i="6" s="1"/>
  <c r="C937" i="6" s="1"/>
  <c r="N930" i="6"/>
  <c r="P930" i="6" s="1"/>
  <c r="M930" i="6"/>
  <c r="K930" i="6"/>
  <c r="I930" i="6"/>
  <c r="G930" i="6"/>
  <c r="N929" i="6"/>
  <c r="P929" i="6" s="1"/>
  <c r="M929" i="6"/>
  <c r="K929" i="6"/>
  <c r="I929" i="6"/>
  <c r="G929" i="6"/>
  <c r="N928" i="6"/>
  <c r="P928" i="6" s="1"/>
  <c r="M928" i="6"/>
  <c r="K928" i="6"/>
  <c r="I928" i="6"/>
  <c r="G928" i="6"/>
  <c r="C928" i="6"/>
  <c r="C929" i="6" s="1"/>
  <c r="N927" i="6"/>
  <c r="P927" i="6" s="1"/>
  <c r="M927" i="6"/>
  <c r="K927" i="6"/>
  <c r="I927" i="6"/>
  <c r="G927" i="6"/>
  <c r="N926" i="6"/>
  <c r="P926" i="6" s="1"/>
  <c r="M926" i="6"/>
  <c r="K926" i="6"/>
  <c r="I926" i="6"/>
  <c r="G926" i="6"/>
  <c r="N925" i="6"/>
  <c r="P925" i="6" s="1"/>
  <c r="M925" i="6"/>
  <c r="K925" i="6"/>
  <c r="I925" i="6"/>
  <c r="G925" i="6"/>
  <c r="N924" i="6"/>
  <c r="P924" i="6" s="1"/>
  <c r="M924" i="6"/>
  <c r="K924" i="6"/>
  <c r="I924" i="6"/>
  <c r="G924" i="6"/>
  <c r="N923" i="6"/>
  <c r="P923" i="6" s="1"/>
  <c r="M923" i="6"/>
  <c r="K923" i="6"/>
  <c r="I923" i="6"/>
  <c r="G923" i="6"/>
  <c r="N922" i="6"/>
  <c r="P922" i="6" s="1"/>
  <c r="M922" i="6"/>
  <c r="K922" i="6"/>
  <c r="I922" i="6"/>
  <c r="G922" i="6"/>
  <c r="N921" i="6"/>
  <c r="P921" i="6" s="1"/>
  <c r="M921" i="6"/>
  <c r="K921" i="6"/>
  <c r="I921" i="6"/>
  <c r="G921" i="6"/>
  <c r="N920" i="6"/>
  <c r="P920" i="6" s="1"/>
  <c r="M920" i="6"/>
  <c r="K920" i="6"/>
  <c r="I920" i="6"/>
  <c r="G920" i="6"/>
  <c r="N919" i="6"/>
  <c r="P919" i="6" s="1"/>
  <c r="M919" i="6"/>
  <c r="K919" i="6"/>
  <c r="I919" i="6"/>
  <c r="G919" i="6"/>
  <c r="N918" i="6"/>
  <c r="P918" i="6" s="1"/>
  <c r="M918" i="6"/>
  <c r="K918" i="6"/>
  <c r="I918" i="6"/>
  <c r="G918" i="6"/>
  <c r="N917" i="6"/>
  <c r="P917" i="6" s="1"/>
  <c r="M917" i="6"/>
  <c r="K917" i="6"/>
  <c r="I917" i="6"/>
  <c r="G917" i="6"/>
  <c r="C917" i="6"/>
  <c r="C918" i="6" s="1"/>
  <c r="C919" i="6" s="1"/>
  <c r="C920" i="6" s="1"/>
  <c r="C921" i="6" s="1"/>
  <c r="C922" i="6" s="1"/>
  <c r="N916" i="6"/>
  <c r="P916" i="6" s="1"/>
  <c r="M916" i="6"/>
  <c r="K916" i="6"/>
  <c r="I916" i="6"/>
  <c r="G916" i="6"/>
  <c r="N915" i="6"/>
  <c r="P915" i="6" s="1"/>
  <c r="M915" i="6"/>
  <c r="K915" i="6"/>
  <c r="I915" i="6"/>
  <c r="G915" i="6"/>
  <c r="N914" i="6"/>
  <c r="P914" i="6" s="1"/>
  <c r="M914" i="6"/>
  <c r="K914" i="6"/>
  <c r="I914" i="6"/>
  <c r="G914" i="6"/>
  <c r="N913" i="6"/>
  <c r="P913" i="6" s="1"/>
  <c r="M913" i="6"/>
  <c r="K913" i="6"/>
  <c r="I913" i="6"/>
  <c r="G913" i="6"/>
  <c r="N912" i="6"/>
  <c r="P912" i="6" s="1"/>
  <c r="M912" i="6"/>
  <c r="K912" i="6"/>
  <c r="I912" i="6"/>
  <c r="G912" i="6"/>
  <c r="N911" i="6"/>
  <c r="P911" i="6" s="1"/>
  <c r="M911" i="6"/>
  <c r="K911" i="6"/>
  <c r="I911" i="6"/>
  <c r="G911" i="6"/>
  <c r="N910" i="6"/>
  <c r="P910" i="6" s="1"/>
  <c r="M910" i="6"/>
  <c r="K910" i="6"/>
  <c r="I910" i="6"/>
  <c r="G910" i="6"/>
  <c r="N909" i="6"/>
  <c r="P909" i="6" s="1"/>
  <c r="M909" i="6"/>
  <c r="K909" i="6"/>
  <c r="I909" i="6"/>
  <c r="G909" i="6"/>
  <c r="N908" i="6"/>
  <c r="P908" i="6" s="1"/>
  <c r="M908" i="6"/>
  <c r="K908" i="6"/>
  <c r="I908" i="6"/>
  <c r="G908" i="6"/>
  <c r="N907" i="6"/>
  <c r="P907" i="6" s="1"/>
  <c r="M907" i="6"/>
  <c r="K907" i="6"/>
  <c r="I907" i="6"/>
  <c r="G907" i="6"/>
  <c r="N906" i="6"/>
  <c r="P906" i="6" s="1"/>
  <c r="M906" i="6"/>
  <c r="K906" i="6"/>
  <c r="I906" i="6"/>
  <c r="G906" i="6"/>
  <c r="N905" i="6"/>
  <c r="P905" i="6" s="1"/>
  <c r="M905" i="6"/>
  <c r="K905" i="6"/>
  <c r="I905" i="6"/>
  <c r="G905" i="6"/>
  <c r="N904" i="6"/>
  <c r="P904" i="6" s="1"/>
  <c r="M904" i="6"/>
  <c r="K904" i="6"/>
  <c r="I904" i="6"/>
  <c r="G904" i="6"/>
  <c r="N903" i="6"/>
  <c r="P903" i="6" s="1"/>
  <c r="M903" i="6"/>
  <c r="K903" i="6"/>
  <c r="I903" i="6"/>
  <c r="G903" i="6"/>
  <c r="N902" i="6"/>
  <c r="P902" i="6" s="1"/>
  <c r="M902" i="6"/>
  <c r="K902" i="6"/>
  <c r="I902" i="6"/>
  <c r="G902" i="6"/>
  <c r="N901" i="6"/>
  <c r="P901" i="6" s="1"/>
  <c r="M901" i="6"/>
  <c r="K901" i="6"/>
  <c r="I901" i="6"/>
  <c r="G901" i="6"/>
  <c r="N900" i="6"/>
  <c r="P900" i="6" s="1"/>
  <c r="M900" i="6"/>
  <c r="K900" i="6"/>
  <c r="I900" i="6"/>
  <c r="G900" i="6"/>
  <c r="C900" i="6"/>
  <c r="C901" i="6" s="1"/>
  <c r="C902" i="6" s="1"/>
  <c r="C903" i="6" s="1"/>
  <c r="C904" i="6" s="1"/>
  <c r="N899" i="6"/>
  <c r="P899" i="6" s="1"/>
  <c r="M899" i="6"/>
  <c r="K899" i="6"/>
  <c r="I899" i="6"/>
  <c r="G899" i="6"/>
  <c r="P898" i="6"/>
  <c r="M898" i="6"/>
  <c r="K898" i="6"/>
  <c r="I898" i="6"/>
  <c r="G898" i="6"/>
  <c r="N897" i="6"/>
  <c r="P897" i="6" s="1"/>
  <c r="M897" i="6"/>
  <c r="K897" i="6"/>
  <c r="I897" i="6"/>
  <c r="G897" i="6"/>
  <c r="C897" i="6"/>
  <c r="C898" i="6" s="1"/>
  <c r="N896" i="6"/>
  <c r="P896" i="6" s="1"/>
  <c r="M896" i="6"/>
  <c r="K896" i="6"/>
  <c r="I896" i="6"/>
  <c r="G896" i="6"/>
  <c r="N895" i="6"/>
  <c r="P895" i="6" s="1"/>
  <c r="M895" i="6"/>
  <c r="K895" i="6"/>
  <c r="I895" i="6"/>
  <c r="G895" i="6"/>
  <c r="N894" i="6"/>
  <c r="P894" i="6" s="1"/>
  <c r="M894" i="6"/>
  <c r="K894" i="6"/>
  <c r="I894" i="6"/>
  <c r="G894" i="6"/>
  <c r="N893" i="6"/>
  <c r="P893" i="6" s="1"/>
  <c r="M893" i="6"/>
  <c r="K893" i="6"/>
  <c r="I893" i="6"/>
  <c r="G893" i="6"/>
  <c r="N892" i="6"/>
  <c r="P892" i="6" s="1"/>
  <c r="M892" i="6"/>
  <c r="K892" i="6"/>
  <c r="I892" i="6"/>
  <c r="G892" i="6"/>
  <c r="N891" i="6"/>
  <c r="P891" i="6" s="1"/>
  <c r="M891" i="6"/>
  <c r="K891" i="6"/>
  <c r="I891" i="6"/>
  <c r="G891" i="6"/>
  <c r="N890" i="6"/>
  <c r="P890" i="6" s="1"/>
  <c r="M890" i="6"/>
  <c r="K890" i="6"/>
  <c r="I890" i="6"/>
  <c r="G890" i="6"/>
  <c r="N889" i="6"/>
  <c r="P889" i="6" s="1"/>
  <c r="M889" i="6"/>
  <c r="K889" i="6"/>
  <c r="I889" i="6"/>
  <c r="G889" i="6"/>
  <c r="P888" i="6"/>
  <c r="M888" i="6"/>
  <c r="K888" i="6"/>
  <c r="I888" i="6"/>
  <c r="G888" i="6"/>
  <c r="P887" i="6"/>
  <c r="M887" i="6"/>
  <c r="K887" i="6"/>
  <c r="I887" i="6"/>
  <c r="G887" i="6"/>
  <c r="N886" i="6"/>
  <c r="P886" i="6" s="1"/>
  <c r="M886" i="6"/>
  <c r="K886" i="6"/>
  <c r="I886" i="6"/>
  <c r="G886" i="6"/>
  <c r="N885" i="6"/>
  <c r="P885" i="6" s="1"/>
  <c r="M885" i="6"/>
  <c r="K885" i="6"/>
  <c r="I885" i="6"/>
  <c r="G885" i="6"/>
  <c r="N884" i="6"/>
  <c r="P884" i="6" s="1"/>
  <c r="M884" i="6"/>
  <c r="K884" i="6"/>
  <c r="I884" i="6"/>
  <c r="G884" i="6"/>
  <c r="N883" i="6"/>
  <c r="P883" i="6" s="1"/>
  <c r="M883" i="6"/>
  <c r="K883" i="6"/>
  <c r="I883" i="6"/>
  <c r="G883" i="6"/>
  <c r="N882" i="6"/>
  <c r="P882" i="6" s="1"/>
  <c r="M882" i="6"/>
  <c r="K882" i="6"/>
  <c r="I882" i="6"/>
  <c r="G882" i="6"/>
  <c r="N881" i="6"/>
  <c r="P881" i="6" s="1"/>
  <c r="M881" i="6"/>
  <c r="K881" i="6"/>
  <c r="I881" i="6"/>
  <c r="G881" i="6"/>
  <c r="N880" i="6"/>
  <c r="P880" i="6" s="1"/>
  <c r="M880" i="6"/>
  <c r="K880" i="6"/>
  <c r="I880" i="6"/>
  <c r="G880" i="6"/>
  <c r="N879" i="6"/>
  <c r="P879" i="6" s="1"/>
  <c r="M879" i="6"/>
  <c r="K879" i="6"/>
  <c r="I879" i="6"/>
  <c r="G879" i="6"/>
  <c r="N878" i="6"/>
  <c r="P878" i="6" s="1"/>
  <c r="M878" i="6"/>
  <c r="K878" i="6"/>
  <c r="I878" i="6"/>
  <c r="G878" i="6"/>
  <c r="N877" i="6"/>
  <c r="P877" i="6" s="1"/>
  <c r="M877" i="6"/>
  <c r="K877" i="6"/>
  <c r="I877" i="6"/>
  <c r="G877" i="6"/>
  <c r="N876" i="6"/>
  <c r="P876" i="6" s="1"/>
  <c r="M876" i="6"/>
  <c r="K876" i="6"/>
  <c r="I876" i="6"/>
  <c r="G876" i="6"/>
  <c r="N875" i="6"/>
  <c r="P875" i="6" s="1"/>
  <c r="M875" i="6"/>
  <c r="K875" i="6"/>
  <c r="I875" i="6"/>
  <c r="G875" i="6"/>
  <c r="N874" i="6"/>
  <c r="P874" i="6" s="1"/>
  <c r="M874" i="6"/>
  <c r="K874" i="6"/>
  <c r="I874" i="6"/>
  <c r="G874" i="6"/>
  <c r="N873" i="6"/>
  <c r="P873" i="6" s="1"/>
  <c r="M873" i="6"/>
  <c r="K873" i="6"/>
  <c r="I873" i="6"/>
  <c r="G873" i="6"/>
  <c r="N872" i="6"/>
  <c r="P872" i="6" s="1"/>
  <c r="M872" i="6"/>
  <c r="K872" i="6"/>
  <c r="I872" i="6"/>
  <c r="G872" i="6"/>
  <c r="N871" i="6"/>
  <c r="P871" i="6" s="1"/>
  <c r="M871" i="6"/>
  <c r="K871" i="6"/>
  <c r="I871" i="6"/>
  <c r="G871" i="6"/>
  <c r="N870" i="6"/>
  <c r="P870" i="6" s="1"/>
  <c r="M870" i="6"/>
  <c r="K870" i="6"/>
  <c r="I870" i="6"/>
  <c r="G870" i="6"/>
  <c r="N869" i="6"/>
  <c r="P869" i="6" s="1"/>
  <c r="M869" i="6"/>
  <c r="K869" i="6"/>
  <c r="I869" i="6"/>
  <c r="G869" i="6"/>
  <c r="C869" i="6"/>
  <c r="C870" i="6" s="1"/>
  <c r="C871" i="6" s="1"/>
  <c r="C872" i="6" s="1"/>
  <c r="C873" i="6" s="1"/>
  <c r="C874" i="6" s="1"/>
  <c r="C875" i="6" s="1"/>
  <c r="C876" i="6" s="1"/>
  <c r="C877" i="6" s="1"/>
  <c r="N868" i="6"/>
  <c r="P868" i="6" s="1"/>
  <c r="M868" i="6"/>
  <c r="K868" i="6"/>
  <c r="I868" i="6"/>
  <c r="G868" i="6"/>
  <c r="N867" i="6"/>
  <c r="P867" i="6" s="1"/>
  <c r="M867" i="6"/>
  <c r="K867" i="6"/>
  <c r="I867" i="6"/>
  <c r="G867" i="6"/>
  <c r="N866" i="6"/>
  <c r="P866" i="6" s="1"/>
  <c r="K866" i="6"/>
  <c r="O866" i="6" s="1"/>
  <c r="N865" i="6"/>
  <c r="P865" i="6" s="1"/>
  <c r="M865" i="6"/>
  <c r="K865" i="6"/>
  <c r="I865" i="6"/>
  <c r="G865" i="6"/>
  <c r="N864" i="6"/>
  <c r="P864" i="6" s="1"/>
  <c r="M864" i="6"/>
  <c r="K864" i="6"/>
  <c r="I864" i="6"/>
  <c r="G864" i="6"/>
  <c r="N863" i="6"/>
  <c r="P863" i="6" s="1"/>
  <c r="M863" i="6"/>
  <c r="K863" i="6"/>
  <c r="I863" i="6"/>
  <c r="G863" i="6"/>
  <c r="N862" i="6"/>
  <c r="P862" i="6" s="1"/>
  <c r="M862" i="6"/>
  <c r="K862" i="6"/>
  <c r="I862" i="6"/>
  <c r="G862" i="6"/>
  <c r="N861" i="6"/>
  <c r="P861" i="6" s="1"/>
  <c r="M861" i="6"/>
  <c r="K861" i="6"/>
  <c r="I861" i="6"/>
  <c r="G861" i="6"/>
  <c r="N860" i="6"/>
  <c r="P860" i="6" s="1"/>
  <c r="M860" i="6"/>
  <c r="K860" i="6"/>
  <c r="I860" i="6"/>
  <c r="G860" i="6"/>
  <c r="N859" i="6"/>
  <c r="P859" i="6" s="1"/>
  <c r="M859" i="6"/>
  <c r="K859" i="6"/>
  <c r="I859" i="6"/>
  <c r="G859" i="6"/>
  <c r="N858" i="6"/>
  <c r="P858" i="6" s="1"/>
  <c r="M858" i="6"/>
  <c r="K858" i="6"/>
  <c r="I858" i="6"/>
  <c r="G858" i="6"/>
  <c r="N857" i="6"/>
  <c r="P857" i="6" s="1"/>
  <c r="M857" i="6"/>
  <c r="K857" i="6"/>
  <c r="I857" i="6"/>
  <c r="G857" i="6"/>
  <c r="N856" i="6"/>
  <c r="P856" i="6" s="1"/>
  <c r="M856" i="6"/>
  <c r="K856" i="6"/>
  <c r="I856" i="6"/>
  <c r="G856" i="6"/>
  <c r="N855" i="6"/>
  <c r="P855" i="6" s="1"/>
  <c r="M855" i="6"/>
  <c r="K855" i="6"/>
  <c r="I855" i="6"/>
  <c r="G855" i="6"/>
  <c r="N854" i="6"/>
  <c r="P854" i="6" s="1"/>
  <c r="M854" i="6"/>
  <c r="K854" i="6"/>
  <c r="I854" i="6"/>
  <c r="G854" i="6"/>
  <c r="N853" i="6"/>
  <c r="P853" i="6" s="1"/>
  <c r="M853" i="6"/>
  <c r="K853" i="6"/>
  <c r="I853" i="6"/>
  <c r="G853" i="6"/>
  <c r="N852" i="6"/>
  <c r="P852" i="6" s="1"/>
  <c r="M852" i="6"/>
  <c r="K852" i="6"/>
  <c r="I852" i="6"/>
  <c r="G852" i="6"/>
  <c r="N851" i="6"/>
  <c r="P851" i="6" s="1"/>
  <c r="M851" i="6"/>
  <c r="K851" i="6"/>
  <c r="I851" i="6"/>
  <c r="G851" i="6"/>
  <c r="N850" i="6"/>
  <c r="P850" i="6" s="1"/>
  <c r="M850" i="6"/>
  <c r="K850" i="6"/>
  <c r="I850" i="6"/>
  <c r="G850" i="6"/>
  <c r="N849" i="6"/>
  <c r="P849" i="6" s="1"/>
  <c r="M849" i="6"/>
  <c r="K849" i="6"/>
  <c r="I849" i="6"/>
  <c r="G849" i="6"/>
  <c r="N848" i="6"/>
  <c r="P848" i="6" s="1"/>
  <c r="M848" i="6"/>
  <c r="K848" i="6"/>
  <c r="I848" i="6"/>
  <c r="G848" i="6"/>
  <c r="N847" i="6"/>
  <c r="P847" i="6" s="1"/>
  <c r="M847" i="6"/>
  <c r="K847" i="6"/>
  <c r="I847" i="6"/>
  <c r="G847" i="6"/>
  <c r="N846" i="6"/>
  <c r="P846" i="6" s="1"/>
  <c r="M846" i="6"/>
  <c r="K846" i="6"/>
  <c r="I846" i="6"/>
  <c r="G846" i="6"/>
  <c r="N845" i="6"/>
  <c r="P845" i="6" s="1"/>
  <c r="M845" i="6"/>
  <c r="K845" i="6"/>
  <c r="I845" i="6"/>
  <c r="G845" i="6"/>
  <c r="N844" i="6"/>
  <c r="P844" i="6" s="1"/>
  <c r="M844" i="6"/>
  <c r="K844" i="6"/>
  <c r="I844" i="6"/>
  <c r="G844" i="6"/>
  <c r="N843" i="6"/>
  <c r="P843" i="6" s="1"/>
  <c r="M843" i="6"/>
  <c r="K843" i="6"/>
  <c r="I843" i="6"/>
  <c r="G843" i="6"/>
  <c r="N842" i="6"/>
  <c r="P842" i="6" s="1"/>
  <c r="M842" i="6"/>
  <c r="K842" i="6"/>
  <c r="I842" i="6"/>
  <c r="G842" i="6"/>
  <c r="N841" i="6"/>
  <c r="P841" i="6" s="1"/>
  <c r="M841" i="6"/>
  <c r="I841" i="6"/>
  <c r="G841" i="6"/>
  <c r="O841" i="6" s="1"/>
  <c r="N840" i="6"/>
  <c r="P840" i="6" s="1"/>
  <c r="M840" i="6"/>
  <c r="I840" i="6"/>
  <c r="G840" i="6"/>
  <c r="O840" i="6" s="1"/>
  <c r="N839" i="6"/>
  <c r="P839" i="6" s="1"/>
  <c r="M839" i="6"/>
  <c r="I839" i="6"/>
  <c r="G839" i="6"/>
  <c r="O839" i="6" s="1"/>
  <c r="N838" i="6"/>
  <c r="P838" i="6" s="1"/>
  <c r="M838" i="6"/>
  <c r="K838" i="6"/>
  <c r="I838" i="6"/>
  <c r="G838" i="6"/>
  <c r="N837" i="6"/>
  <c r="P837" i="6" s="1"/>
  <c r="M837" i="6"/>
  <c r="K837" i="6"/>
  <c r="I837" i="6"/>
  <c r="G837" i="6"/>
  <c r="N836" i="6"/>
  <c r="P836" i="6" s="1"/>
  <c r="M836" i="6"/>
  <c r="K836" i="6"/>
  <c r="I836" i="6"/>
  <c r="G836" i="6"/>
  <c r="N835" i="6"/>
  <c r="P835" i="6" s="1"/>
  <c r="M835" i="6"/>
  <c r="K835" i="6"/>
  <c r="I835" i="6"/>
  <c r="G835" i="6"/>
  <c r="N834" i="6"/>
  <c r="P834" i="6" s="1"/>
  <c r="M834" i="6"/>
  <c r="K834" i="6"/>
  <c r="I834" i="6"/>
  <c r="G834" i="6"/>
  <c r="N833" i="6"/>
  <c r="P833" i="6" s="1"/>
  <c r="M833" i="6"/>
  <c r="K833" i="6"/>
  <c r="I833" i="6"/>
  <c r="G833" i="6"/>
  <c r="N832" i="6"/>
  <c r="P832" i="6" s="1"/>
  <c r="M832" i="6"/>
  <c r="K832" i="6"/>
  <c r="I832" i="6"/>
  <c r="G832" i="6"/>
  <c r="N831" i="6"/>
  <c r="P831" i="6" s="1"/>
  <c r="M831" i="6"/>
  <c r="K831" i="6"/>
  <c r="I831" i="6"/>
  <c r="G831" i="6"/>
  <c r="N830" i="6"/>
  <c r="P830" i="6" s="1"/>
  <c r="M830" i="6"/>
  <c r="K830" i="6"/>
  <c r="I830" i="6"/>
  <c r="G830" i="6"/>
  <c r="N829" i="6"/>
  <c r="P829" i="6" s="1"/>
  <c r="M829" i="6"/>
  <c r="K829" i="6"/>
  <c r="I829" i="6"/>
  <c r="G829" i="6"/>
  <c r="N828" i="6"/>
  <c r="P828" i="6" s="1"/>
  <c r="M828" i="6"/>
  <c r="K828" i="6"/>
  <c r="I828" i="6"/>
  <c r="G828" i="6"/>
  <c r="N827" i="6"/>
  <c r="P827" i="6" s="1"/>
  <c r="M827" i="6"/>
  <c r="K827" i="6"/>
  <c r="I827" i="6"/>
  <c r="G827" i="6"/>
  <c r="N826" i="6"/>
  <c r="P826" i="6" s="1"/>
  <c r="M826" i="6"/>
  <c r="K826" i="6"/>
  <c r="I826" i="6"/>
  <c r="G826" i="6"/>
  <c r="N825" i="6"/>
  <c r="P825" i="6" s="1"/>
  <c r="M825" i="6"/>
  <c r="K825" i="6"/>
  <c r="I825" i="6"/>
  <c r="G825" i="6"/>
  <c r="N824" i="6"/>
  <c r="P824" i="6" s="1"/>
  <c r="M824" i="6"/>
  <c r="K824" i="6"/>
  <c r="I824" i="6"/>
  <c r="G824" i="6"/>
  <c r="N823" i="6"/>
  <c r="P823" i="6" s="1"/>
  <c r="M823" i="6"/>
  <c r="K823" i="6"/>
  <c r="I823" i="6"/>
  <c r="G823" i="6"/>
  <c r="N822" i="6"/>
  <c r="P822" i="6" s="1"/>
  <c r="M822" i="6"/>
  <c r="K822" i="6"/>
  <c r="I822" i="6"/>
  <c r="G822" i="6"/>
  <c r="N821" i="6"/>
  <c r="P821" i="6" s="1"/>
  <c r="M821" i="6"/>
  <c r="K821" i="6"/>
  <c r="I821" i="6"/>
  <c r="G821" i="6"/>
  <c r="N820" i="6"/>
  <c r="P820" i="6" s="1"/>
  <c r="M820" i="6"/>
  <c r="K820" i="6"/>
  <c r="I820" i="6"/>
  <c r="G820" i="6"/>
  <c r="N819" i="6"/>
  <c r="P819" i="6" s="1"/>
  <c r="M819" i="6"/>
  <c r="K819" i="6"/>
  <c r="I819" i="6"/>
  <c r="G819" i="6"/>
  <c r="N818" i="6"/>
  <c r="P818" i="6" s="1"/>
  <c r="M818" i="6"/>
  <c r="K818" i="6"/>
  <c r="I818" i="6"/>
  <c r="G818" i="6"/>
  <c r="N817" i="6"/>
  <c r="P817" i="6" s="1"/>
  <c r="M817" i="6"/>
  <c r="K817" i="6"/>
  <c r="I817" i="6"/>
  <c r="G817" i="6"/>
  <c r="N816" i="6"/>
  <c r="P816" i="6" s="1"/>
  <c r="M816" i="6"/>
  <c r="K816" i="6"/>
  <c r="I816" i="6"/>
  <c r="G816" i="6"/>
  <c r="N815" i="6"/>
  <c r="P815" i="6" s="1"/>
  <c r="M815" i="6"/>
  <c r="K815" i="6"/>
  <c r="I815" i="6"/>
  <c r="G815" i="6"/>
  <c r="N814" i="6"/>
  <c r="P814" i="6" s="1"/>
  <c r="M814" i="6"/>
  <c r="K814" i="6"/>
  <c r="I814" i="6"/>
  <c r="G814" i="6"/>
  <c r="N813" i="6"/>
  <c r="P813" i="6" s="1"/>
  <c r="M813" i="6"/>
  <c r="K813" i="6"/>
  <c r="I813" i="6"/>
  <c r="G813" i="6"/>
  <c r="N812" i="6"/>
  <c r="P812" i="6" s="1"/>
  <c r="M812" i="6"/>
  <c r="K812" i="6"/>
  <c r="I812" i="6"/>
  <c r="G812" i="6"/>
  <c r="N811" i="6"/>
  <c r="P811" i="6" s="1"/>
  <c r="M811" i="6"/>
  <c r="K811" i="6"/>
  <c r="I811" i="6"/>
  <c r="G811" i="6"/>
  <c r="N810" i="6"/>
  <c r="P810" i="6" s="1"/>
  <c r="M810" i="6"/>
  <c r="K810" i="6"/>
  <c r="I810" i="6"/>
  <c r="G810" i="6"/>
  <c r="N809" i="6"/>
  <c r="P809" i="6" s="1"/>
  <c r="M809" i="6"/>
  <c r="K809" i="6"/>
  <c r="I809" i="6"/>
  <c r="G809" i="6"/>
  <c r="N808" i="6"/>
  <c r="P808" i="6" s="1"/>
  <c r="M808" i="6"/>
  <c r="K808" i="6"/>
  <c r="I808" i="6"/>
  <c r="G808" i="6"/>
  <c r="N807" i="6"/>
  <c r="P807" i="6" s="1"/>
  <c r="M807" i="6"/>
  <c r="K807" i="6"/>
  <c r="I807" i="6"/>
  <c r="G807" i="6"/>
  <c r="N806" i="6"/>
  <c r="P806" i="6" s="1"/>
  <c r="M806" i="6"/>
  <c r="K806" i="6"/>
  <c r="I806" i="6"/>
  <c r="G806" i="6"/>
  <c r="N805" i="6"/>
  <c r="P805" i="6" s="1"/>
  <c r="M805" i="6"/>
  <c r="K805" i="6"/>
  <c r="I805" i="6"/>
  <c r="G805" i="6"/>
  <c r="N804" i="6"/>
  <c r="P804" i="6" s="1"/>
  <c r="M804" i="6"/>
  <c r="K804" i="6"/>
  <c r="I804" i="6"/>
  <c r="G804" i="6"/>
  <c r="N803" i="6"/>
  <c r="P803" i="6" s="1"/>
  <c r="M803" i="6"/>
  <c r="K803" i="6"/>
  <c r="I803" i="6"/>
  <c r="G803" i="6"/>
  <c r="N802" i="6"/>
  <c r="P802" i="6" s="1"/>
  <c r="M802" i="6"/>
  <c r="K802" i="6"/>
  <c r="I802" i="6"/>
  <c r="G802" i="6"/>
  <c r="N801" i="6"/>
  <c r="P801" i="6" s="1"/>
  <c r="M801" i="6"/>
  <c r="K801" i="6"/>
  <c r="I801" i="6"/>
  <c r="G801" i="6"/>
  <c r="N800" i="6"/>
  <c r="P800" i="6" s="1"/>
  <c r="M800" i="6"/>
  <c r="K800" i="6"/>
  <c r="I800" i="6"/>
  <c r="G800" i="6"/>
  <c r="N799" i="6"/>
  <c r="P799" i="6" s="1"/>
  <c r="M799" i="6"/>
  <c r="K799" i="6"/>
  <c r="I799" i="6"/>
  <c r="G799" i="6"/>
  <c r="N798" i="6"/>
  <c r="P798" i="6" s="1"/>
  <c r="M798" i="6"/>
  <c r="K798" i="6"/>
  <c r="I798" i="6"/>
  <c r="G798" i="6"/>
  <c r="N797" i="6"/>
  <c r="P797" i="6" s="1"/>
  <c r="M797" i="6"/>
  <c r="K797" i="6"/>
  <c r="I797" i="6"/>
  <c r="G797" i="6"/>
  <c r="N796" i="6"/>
  <c r="P796" i="6" s="1"/>
  <c r="M796" i="6"/>
  <c r="K796" i="6"/>
  <c r="I796" i="6"/>
  <c r="G796" i="6"/>
  <c r="N795" i="6"/>
  <c r="P795" i="6" s="1"/>
  <c r="M795" i="6"/>
  <c r="K795" i="6"/>
  <c r="I795" i="6"/>
  <c r="G795" i="6"/>
  <c r="N794" i="6"/>
  <c r="P794" i="6" s="1"/>
  <c r="M794" i="6"/>
  <c r="K794" i="6"/>
  <c r="I794" i="6"/>
  <c r="G794" i="6"/>
  <c r="N793" i="6"/>
  <c r="P793" i="6" s="1"/>
  <c r="M793" i="6"/>
  <c r="K793" i="6"/>
  <c r="I793" i="6"/>
  <c r="G793" i="6"/>
  <c r="N792" i="6"/>
  <c r="P792" i="6" s="1"/>
  <c r="M792" i="6"/>
  <c r="K792" i="6"/>
  <c r="I792" i="6"/>
  <c r="G792" i="6"/>
  <c r="N791" i="6"/>
  <c r="P791" i="6" s="1"/>
  <c r="M791" i="6"/>
  <c r="K791" i="6"/>
  <c r="I791" i="6"/>
  <c r="G791" i="6"/>
  <c r="N790" i="6"/>
  <c r="P790" i="6" s="1"/>
  <c r="M790" i="6"/>
  <c r="K790" i="6"/>
  <c r="I790" i="6"/>
  <c r="G790" i="6"/>
  <c r="N789" i="6"/>
  <c r="P789" i="6" s="1"/>
  <c r="M789" i="6"/>
  <c r="K789" i="6"/>
  <c r="I789" i="6"/>
  <c r="G789" i="6"/>
  <c r="N788" i="6"/>
  <c r="P788" i="6" s="1"/>
  <c r="M788" i="6"/>
  <c r="K788" i="6"/>
  <c r="I788" i="6"/>
  <c r="G788" i="6"/>
  <c r="N787" i="6"/>
  <c r="P787" i="6" s="1"/>
  <c r="M787" i="6"/>
  <c r="K787" i="6"/>
  <c r="I787" i="6"/>
  <c r="G787" i="6"/>
  <c r="N786" i="6"/>
  <c r="P786" i="6" s="1"/>
  <c r="M786" i="6"/>
  <c r="K786" i="6"/>
  <c r="I786" i="6"/>
  <c r="G786" i="6"/>
  <c r="N785" i="6"/>
  <c r="P785" i="6" s="1"/>
  <c r="M785" i="6"/>
  <c r="K785" i="6"/>
  <c r="I785" i="6"/>
  <c r="G785" i="6"/>
  <c r="N784" i="6"/>
  <c r="P784" i="6" s="1"/>
  <c r="M784" i="6"/>
  <c r="K784" i="6"/>
  <c r="I784" i="6"/>
  <c r="G784" i="6"/>
  <c r="N783" i="6"/>
  <c r="P783" i="6" s="1"/>
  <c r="M783" i="6"/>
  <c r="K783" i="6"/>
  <c r="I783" i="6"/>
  <c r="G783" i="6"/>
  <c r="N782" i="6"/>
  <c r="P782" i="6" s="1"/>
  <c r="M782" i="6"/>
  <c r="K782" i="6"/>
  <c r="I782" i="6"/>
  <c r="G782" i="6"/>
  <c r="N781" i="6"/>
  <c r="P781" i="6" s="1"/>
  <c r="M781" i="6"/>
  <c r="K781" i="6"/>
  <c r="I781" i="6"/>
  <c r="G781" i="6"/>
  <c r="N780" i="6"/>
  <c r="P780" i="6" s="1"/>
  <c r="M780" i="6"/>
  <c r="K780" i="6"/>
  <c r="I780" i="6"/>
  <c r="G780" i="6"/>
  <c r="N779" i="6"/>
  <c r="P779" i="6" s="1"/>
  <c r="M779" i="6"/>
  <c r="K779" i="6"/>
  <c r="I779" i="6"/>
  <c r="G779" i="6"/>
  <c r="N778" i="6"/>
  <c r="P778" i="6" s="1"/>
  <c r="M778" i="6"/>
  <c r="K778" i="6"/>
  <c r="I778" i="6"/>
  <c r="G778" i="6"/>
  <c r="N777" i="6"/>
  <c r="P777" i="6" s="1"/>
  <c r="M777" i="6"/>
  <c r="K777" i="6"/>
  <c r="I777" i="6"/>
  <c r="G777" i="6"/>
  <c r="N776" i="6"/>
  <c r="P776" i="6" s="1"/>
  <c r="M776" i="6"/>
  <c r="K776" i="6"/>
  <c r="I776" i="6"/>
  <c r="G776" i="6"/>
  <c r="N775" i="6"/>
  <c r="P775" i="6" s="1"/>
  <c r="M775" i="6"/>
  <c r="K775" i="6"/>
  <c r="I775" i="6"/>
  <c r="G775" i="6"/>
  <c r="N774" i="6"/>
  <c r="P774" i="6" s="1"/>
  <c r="M774" i="6"/>
  <c r="K774" i="6"/>
  <c r="I774" i="6"/>
  <c r="G774" i="6"/>
  <c r="N773" i="6"/>
  <c r="P773" i="6" s="1"/>
  <c r="M773" i="6"/>
  <c r="K773" i="6"/>
  <c r="I773" i="6"/>
  <c r="G773" i="6"/>
  <c r="N772" i="6"/>
  <c r="P772" i="6" s="1"/>
  <c r="M772" i="6"/>
  <c r="K772" i="6"/>
  <c r="I772" i="6"/>
  <c r="G772" i="6"/>
  <c r="N771" i="6"/>
  <c r="P771" i="6" s="1"/>
  <c r="M771" i="6"/>
  <c r="K771" i="6"/>
  <c r="I771" i="6"/>
  <c r="G771" i="6"/>
  <c r="N770" i="6"/>
  <c r="P770" i="6" s="1"/>
  <c r="M770" i="6"/>
  <c r="K770" i="6"/>
  <c r="I770" i="6"/>
  <c r="G770" i="6"/>
  <c r="P769" i="6"/>
  <c r="N769" i="6"/>
  <c r="M769" i="6"/>
  <c r="K769" i="6"/>
  <c r="I769" i="6"/>
  <c r="G769" i="6"/>
  <c r="N768" i="6"/>
  <c r="P768" i="6" s="1"/>
  <c r="M768" i="6"/>
  <c r="K768" i="6"/>
  <c r="I768" i="6"/>
  <c r="G768" i="6"/>
  <c r="N767" i="6"/>
  <c r="P767" i="6" s="1"/>
  <c r="M767" i="6"/>
  <c r="K767" i="6"/>
  <c r="I767" i="6"/>
  <c r="G767" i="6"/>
  <c r="N766" i="6"/>
  <c r="P766" i="6" s="1"/>
  <c r="M766" i="6"/>
  <c r="K766" i="6"/>
  <c r="I766" i="6"/>
  <c r="G766" i="6"/>
  <c r="N765" i="6"/>
  <c r="P765" i="6" s="1"/>
  <c r="M765" i="6"/>
  <c r="K765" i="6"/>
  <c r="I765" i="6"/>
  <c r="G765" i="6"/>
  <c r="N764" i="6"/>
  <c r="P764" i="6" s="1"/>
  <c r="M764" i="6"/>
  <c r="K764" i="6"/>
  <c r="I764" i="6"/>
  <c r="G764" i="6"/>
  <c r="N763" i="6"/>
  <c r="P763" i="6" s="1"/>
  <c r="M763" i="6"/>
  <c r="K763" i="6"/>
  <c r="I763" i="6"/>
  <c r="G763" i="6"/>
  <c r="N762" i="6"/>
  <c r="P762" i="6" s="1"/>
  <c r="M762" i="6"/>
  <c r="K762" i="6"/>
  <c r="I762" i="6"/>
  <c r="G762" i="6"/>
  <c r="N761" i="6"/>
  <c r="P761" i="6" s="1"/>
  <c r="M761" i="6"/>
  <c r="K761" i="6"/>
  <c r="I761" i="6"/>
  <c r="G761" i="6"/>
  <c r="N760" i="6"/>
  <c r="P760" i="6" s="1"/>
  <c r="M760" i="6"/>
  <c r="K760" i="6"/>
  <c r="I760" i="6"/>
  <c r="G760" i="6"/>
  <c r="N759" i="6"/>
  <c r="P759" i="6" s="1"/>
  <c r="M759" i="6"/>
  <c r="K759" i="6"/>
  <c r="I759" i="6"/>
  <c r="G759" i="6"/>
  <c r="N758" i="6"/>
  <c r="P758" i="6" s="1"/>
  <c r="M758" i="6"/>
  <c r="K758" i="6"/>
  <c r="I758" i="6"/>
  <c r="G758" i="6"/>
  <c r="N757" i="6"/>
  <c r="P757" i="6" s="1"/>
  <c r="M757" i="6"/>
  <c r="K757" i="6"/>
  <c r="I757" i="6"/>
  <c r="G757" i="6"/>
  <c r="N756" i="6"/>
  <c r="P756" i="6" s="1"/>
  <c r="M756" i="6"/>
  <c r="K756" i="6"/>
  <c r="I756" i="6"/>
  <c r="G756" i="6"/>
  <c r="N755" i="6"/>
  <c r="P755" i="6" s="1"/>
  <c r="M755" i="6"/>
  <c r="K755" i="6"/>
  <c r="I755" i="6"/>
  <c r="G755" i="6"/>
  <c r="N754" i="6"/>
  <c r="P754" i="6" s="1"/>
  <c r="M754" i="6"/>
  <c r="K754" i="6"/>
  <c r="I754" i="6"/>
  <c r="G754" i="6"/>
  <c r="N753" i="6"/>
  <c r="P753" i="6" s="1"/>
  <c r="M753" i="6"/>
  <c r="K753" i="6"/>
  <c r="I753" i="6"/>
  <c r="G753" i="6"/>
  <c r="N752" i="6"/>
  <c r="P752" i="6" s="1"/>
  <c r="M752" i="6"/>
  <c r="K752" i="6"/>
  <c r="I752" i="6"/>
  <c r="G752" i="6"/>
  <c r="N751" i="6"/>
  <c r="P751" i="6" s="1"/>
  <c r="M751" i="6"/>
  <c r="K751" i="6"/>
  <c r="I751" i="6"/>
  <c r="G751" i="6"/>
  <c r="N750" i="6"/>
  <c r="P750" i="6" s="1"/>
  <c r="M750" i="6"/>
  <c r="K750" i="6"/>
  <c r="G750" i="6"/>
  <c r="N749" i="6"/>
  <c r="P749" i="6" s="1"/>
  <c r="M749" i="6"/>
  <c r="K749" i="6"/>
  <c r="G749" i="6"/>
  <c r="N748" i="6"/>
  <c r="P748" i="6" s="1"/>
  <c r="M748" i="6"/>
  <c r="K748" i="6"/>
  <c r="G748" i="6"/>
  <c r="N747" i="6"/>
  <c r="P747" i="6" s="1"/>
  <c r="M747" i="6"/>
  <c r="K747" i="6"/>
  <c r="G747" i="6"/>
  <c r="N746" i="6"/>
  <c r="P746" i="6" s="1"/>
  <c r="M746" i="6"/>
  <c r="K746" i="6"/>
  <c r="G746" i="6"/>
  <c r="N745" i="6"/>
  <c r="P745" i="6" s="1"/>
  <c r="M745" i="6"/>
  <c r="K745" i="6"/>
  <c r="G745" i="6"/>
  <c r="N744" i="6"/>
  <c r="P744" i="6" s="1"/>
  <c r="M744" i="6"/>
  <c r="K744" i="6"/>
  <c r="I744" i="6"/>
  <c r="G744" i="6"/>
  <c r="N743" i="6"/>
  <c r="P743" i="6" s="1"/>
  <c r="M743" i="6"/>
  <c r="K743" i="6"/>
  <c r="I743" i="6"/>
  <c r="G743" i="6"/>
  <c r="N742" i="6"/>
  <c r="P742" i="6" s="1"/>
  <c r="M742" i="6"/>
  <c r="K742" i="6"/>
  <c r="I742" i="6"/>
  <c r="G742" i="6"/>
  <c r="N741" i="6"/>
  <c r="P741" i="6" s="1"/>
  <c r="M741" i="6"/>
  <c r="K741" i="6"/>
  <c r="I741" i="6"/>
  <c r="G741" i="6"/>
  <c r="N740" i="6"/>
  <c r="P740" i="6" s="1"/>
  <c r="M740" i="6"/>
  <c r="K740" i="6"/>
  <c r="I740" i="6"/>
  <c r="G740" i="6"/>
  <c r="N739" i="6"/>
  <c r="P739" i="6" s="1"/>
  <c r="M739" i="6"/>
  <c r="K739" i="6"/>
  <c r="I739" i="6"/>
  <c r="G739" i="6"/>
  <c r="N738" i="6"/>
  <c r="P738" i="6" s="1"/>
  <c r="M738" i="6"/>
  <c r="K738" i="6"/>
  <c r="I738" i="6"/>
  <c r="G738" i="6"/>
  <c r="N737" i="6"/>
  <c r="P737" i="6" s="1"/>
  <c r="M737" i="6"/>
  <c r="K737" i="6"/>
  <c r="I737" i="6"/>
  <c r="G737" i="6"/>
  <c r="N736" i="6"/>
  <c r="P736" i="6" s="1"/>
  <c r="M736" i="6"/>
  <c r="K736" i="6"/>
  <c r="I736" i="6"/>
  <c r="G736" i="6"/>
  <c r="N735" i="6"/>
  <c r="P735" i="6" s="1"/>
  <c r="M735" i="6"/>
  <c r="K735" i="6"/>
  <c r="I735" i="6"/>
  <c r="G735" i="6"/>
  <c r="N734" i="6"/>
  <c r="P734" i="6" s="1"/>
  <c r="M734" i="6"/>
  <c r="K734" i="6"/>
  <c r="I734" i="6"/>
  <c r="G734" i="6"/>
  <c r="N733" i="6"/>
  <c r="P733" i="6" s="1"/>
  <c r="M733" i="6"/>
  <c r="K733" i="6"/>
  <c r="I733" i="6"/>
  <c r="G733" i="6"/>
  <c r="N732" i="6"/>
  <c r="P732" i="6" s="1"/>
  <c r="M732" i="6"/>
  <c r="K732" i="6"/>
  <c r="I732" i="6"/>
  <c r="G732" i="6"/>
  <c r="N731" i="6"/>
  <c r="P731" i="6" s="1"/>
  <c r="M731" i="6"/>
  <c r="K731" i="6"/>
  <c r="I731" i="6"/>
  <c r="G731" i="6"/>
  <c r="N730" i="6"/>
  <c r="P730" i="6" s="1"/>
  <c r="M730" i="6"/>
  <c r="K730" i="6"/>
  <c r="I730" i="6"/>
  <c r="G730" i="6"/>
  <c r="N729" i="6"/>
  <c r="P729" i="6" s="1"/>
  <c r="M729" i="6"/>
  <c r="K729" i="6"/>
  <c r="I729" i="6"/>
  <c r="G729" i="6"/>
  <c r="N728" i="6"/>
  <c r="P728" i="6" s="1"/>
  <c r="M728" i="6"/>
  <c r="K728" i="6"/>
  <c r="I728" i="6"/>
  <c r="G728" i="6"/>
  <c r="N727" i="6"/>
  <c r="P727" i="6" s="1"/>
  <c r="M727" i="6"/>
  <c r="K727" i="6"/>
  <c r="I727" i="6"/>
  <c r="G727" i="6"/>
  <c r="N726" i="6"/>
  <c r="P726" i="6" s="1"/>
  <c r="M726" i="6"/>
  <c r="K726" i="6"/>
  <c r="I726" i="6"/>
  <c r="G726" i="6"/>
  <c r="N725" i="6"/>
  <c r="P725" i="6" s="1"/>
  <c r="M725" i="6"/>
  <c r="K725" i="6"/>
  <c r="I725" i="6"/>
  <c r="G725" i="6"/>
  <c r="N724" i="6"/>
  <c r="P724" i="6" s="1"/>
  <c r="M724" i="6"/>
  <c r="K724" i="6"/>
  <c r="I724" i="6"/>
  <c r="G724" i="6"/>
  <c r="N723" i="6"/>
  <c r="P723" i="6" s="1"/>
  <c r="M723" i="6"/>
  <c r="K723" i="6"/>
  <c r="I723" i="6"/>
  <c r="G723" i="6"/>
  <c r="N722" i="6"/>
  <c r="P722" i="6" s="1"/>
  <c r="M722" i="6"/>
  <c r="K722" i="6"/>
  <c r="I722" i="6"/>
  <c r="G722" i="6"/>
  <c r="N721" i="6"/>
  <c r="P721" i="6" s="1"/>
  <c r="M721" i="6"/>
  <c r="K721" i="6"/>
  <c r="I721" i="6"/>
  <c r="G721" i="6"/>
  <c r="N720" i="6"/>
  <c r="P720" i="6" s="1"/>
  <c r="M720" i="6"/>
  <c r="K720" i="6"/>
  <c r="I720" i="6"/>
  <c r="G720" i="6"/>
  <c r="N719" i="6"/>
  <c r="P719" i="6" s="1"/>
  <c r="M719" i="6"/>
  <c r="K719" i="6"/>
  <c r="I719" i="6"/>
  <c r="G719" i="6"/>
  <c r="N718" i="6"/>
  <c r="P718" i="6" s="1"/>
  <c r="M718" i="6"/>
  <c r="K718" i="6"/>
  <c r="I718" i="6"/>
  <c r="G718" i="6"/>
  <c r="N717" i="6"/>
  <c r="P717" i="6" s="1"/>
  <c r="M717" i="6"/>
  <c r="K717" i="6"/>
  <c r="I717" i="6"/>
  <c r="G717" i="6"/>
  <c r="N716" i="6"/>
  <c r="P716" i="6" s="1"/>
  <c r="M716" i="6"/>
  <c r="K716" i="6"/>
  <c r="I716" i="6"/>
  <c r="G716" i="6"/>
  <c r="N715" i="6"/>
  <c r="P715" i="6" s="1"/>
  <c r="M715" i="6"/>
  <c r="K715" i="6"/>
  <c r="I715" i="6"/>
  <c r="G715" i="6"/>
  <c r="N714" i="6"/>
  <c r="P714" i="6" s="1"/>
  <c r="M714" i="6"/>
  <c r="K714" i="6"/>
  <c r="I714" i="6"/>
  <c r="G714" i="6"/>
  <c r="N713" i="6"/>
  <c r="P713" i="6" s="1"/>
  <c r="M713" i="6"/>
  <c r="K713" i="6"/>
  <c r="I713" i="6"/>
  <c r="G713" i="6"/>
  <c r="N712" i="6"/>
  <c r="P712" i="6" s="1"/>
  <c r="M712" i="6"/>
  <c r="K712" i="6"/>
  <c r="I712" i="6"/>
  <c r="G712" i="6"/>
  <c r="N711" i="6"/>
  <c r="P711" i="6" s="1"/>
  <c r="M711" i="6"/>
  <c r="K711" i="6"/>
  <c r="I711" i="6"/>
  <c r="G711" i="6"/>
  <c r="N710" i="6"/>
  <c r="P710" i="6" s="1"/>
  <c r="M710" i="6"/>
  <c r="K710" i="6"/>
  <c r="I710" i="6"/>
  <c r="G710" i="6"/>
  <c r="N709" i="6"/>
  <c r="P709" i="6" s="1"/>
  <c r="M709" i="6"/>
  <c r="K709" i="6"/>
  <c r="I709" i="6"/>
  <c r="G709" i="6"/>
  <c r="N708" i="6"/>
  <c r="P708" i="6" s="1"/>
  <c r="M708" i="6"/>
  <c r="K708" i="6"/>
  <c r="I708" i="6"/>
  <c r="G708" i="6"/>
  <c r="N707" i="6"/>
  <c r="P707" i="6" s="1"/>
  <c r="M707" i="6"/>
  <c r="K707" i="6"/>
  <c r="I707" i="6"/>
  <c r="G707" i="6"/>
  <c r="N706" i="6"/>
  <c r="P706" i="6" s="1"/>
  <c r="M706" i="6"/>
  <c r="K706" i="6"/>
  <c r="I706" i="6"/>
  <c r="G706" i="6"/>
  <c r="N705" i="6"/>
  <c r="P705" i="6" s="1"/>
  <c r="M705" i="6"/>
  <c r="K705" i="6"/>
  <c r="I705" i="6"/>
  <c r="G705" i="6"/>
  <c r="N704" i="6"/>
  <c r="P704" i="6" s="1"/>
  <c r="M704" i="6"/>
  <c r="K704" i="6"/>
  <c r="I704" i="6"/>
  <c r="G704" i="6"/>
  <c r="N703" i="6"/>
  <c r="P703" i="6" s="1"/>
  <c r="M703" i="6"/>
  <c r="K703" i="6"/>
  <c r="I703" i="6"/>
  <c r="G703" i="6"/>
  <c r="N702" i="6"/>
  <c r="P702" i="6" s="1"/>
  <c r="M702" i="6"/>
  <c r="K702" i="6"/>
  <c r="I702" i="6"/>
  <c r="G702" i="6"/>
  <c r="N701" i="6"/>
  <c r="P701" i="6" s="1"/>
  <c r="M701" i="6"/>
  <c r="K701" i="6"/>
  <c r="I701" i="6"/>
  <c r="G701" i="6"/>
  <c r="N700" i="6"/>
  <c r="P700" i="6" s="1"/>
  <c r="M700" i="6"/>
  <c r="K700" i="6"/>
  <c r="I700" i="6"/>
  <c r="G700" i="6"/>
  <c r="N699" i="6"/>
  <c r="P699" i="6" s="1"/>
  <c r="M699" i="6"/>
  <c r="K699" i="6"/>
  <c r="I699" i="6"/>
  <c r="G699" i="6"/>
  <c r="N698" i="6"/>
  <c r="P698" i="6" s="1"/>
  <c r="M698" i="6"/>
  <c r="K698" i="6"/>
  <c r="I698" i="6"/>
  <c r="G698" i="6"/>
  <c r="N697" i="6"/>
  <c r="P697" i="6" s="1"/>
  <c r="M697" i="6"/>
  <c r="K697" i="6"/>
  <c r="I697" i="6"/>
  <c r="G697" i="6"/>
  <c r="N696" i="6"/>
  <c r="P696" i="6" s="1"/>
  <c r="M696" i="6"/>
  <c r="K696" i="6"/>
  <c r="I696" i="6"/>
  <c r="G696" i="6"/>
  <c r="N695" i="6"/>
  <c r="P695" i="6" s="1"/>
  <c r="M695" i="6"/>
  <c r="K695" i="6"/>
  <c r="I695" i="6"/>
  <c r="G695" i="6"/>
  <c r="N694" i="6"/>
  <c r="P694" i="6" s="1"/>
  <c r="M694" i="6"/>
  <c r="K694" i="6"/>
  <c r="I694" i="6"/>
  <c r="G694" i="6"/>
  <c r="N693" i="6"/>
  <c r="P693" i="6" s="1"/>
  <c r="M693" i="6"/>
  <c r="K693" i="6"/>
  <c r="I693" i="6"/>
  <c r="G693" i="6"/>
  <c r="N692" i="6"/>
  <c r="P692" i="6" s="1"/>
  <c r="M692" i="6"/>
  <c r="K692" i="6"/>
  <c r="I692" i="6"/>
  <c r="G692" i="6"/>
  <c r="N691" i="6"/>
  <c r="P691" i="6" s="1"/>
  <c r="M691" i="6"/>
  <c r="K691" i="6"/>
  <c r="I691" i="6"/>
  <c r="G691" i="6"/>
  <c r="N690" i="6"/>
  <c r="P690" i="6" s="1"/>
  <c r="M690" i="6"/>
  <c r="K690" i="6"/>
  <c r="I690" i="6"/>
  <c r="G690" i="6"/>
  <c r="N689" i="6"/>
  <c r="P689" i="6" s="1"/>
  <c r="M689" i="6"/>
  <c r="K689" i="6"/>
  <c r="I689" i="6"/>
  <c r="G689" i="6"/>
  <c r="N688" i="6"/>
  <c r="P688" i="6" s="1"/>
  <c r="M688" i="6"/>
  <c r="K688" i="6"/>
  <c r="I688" i="6"/>
  <c r="G688" i="6"/>
  <c r="N687" i="6"/>
  <c r="P687" i="6" s="1"/>
  <c r="M687" i="6"/>
  <c r="K687" i="6"/>
  <c r="I687" i="6"/>
  <c r="G687" i="6"/>
  <c r="N686" i="6"/>
  <c r="P686" i="6" s="1"/>
  <c r="M686" i="6"/>
  <c r="K686" i="6"/>
  <c r="I686" i="6"/>
  <c r="G686" i="6"/>
  <c r="N685" i="6"/>
  <c r="P685" i="6" s="1"/>
  <c r="M685" i="6"/>
  <c r="K685" i="6"/>
  <c r="I685" i="6"/>
  <c r="G685" i="6"/>
  <c r="N684" i="6"/>
  <c r="P684" i="6" s="1"/>
  <c r="M684" i="6"/>
  <c r="K684" i="6"/>
  <c r="I684" i="6"/>
  <c r="G684" i="6"/>
  <c r="N683" i="6"/>
  <c r="P683" i="6" s="1"/>
  <c r="M683" i="6"/>
  <c r="K683" i="6"/>
  <c r="I683" i="6"/>
  <c r="G683" i="6"/>
  <c r="N682" i="6"/>
  <c r="P682" i="6" s="1"/>
  <c r="M682" i="6"/>
  <c r="K682" i="6"/>
  <c r="I682" i="6"/>
  <c r="G682" i="6"/>
  <c r="N681" i="6"/>
  <c r="P681" i="6" s="1"/>
  <c r="M681" i="6"/>
  <c r="K681" i="6"/>
  <c r="I681" i="6"/>
  <c r="G681" i="6"/>
  <c r="N680" i="6"/>
  <c r="P680" i="6" s="1"/>
  <c r="M680" i="6"/>
  <c r="K680" i="6"/>
  <c r="I680" i="6"/>
  <c r="G680" i="6"/>
  <c r="N679" i="6"/>
  <c r="P679" i="6" s="1"/>
  <c r="M679" i="6"/>
  <c r="K679" i="6"/>
  <c r="I679" i="6"/>
  <c r="G679" i="6"/>
  <c r="N678" i="6"/>
  <c r="P678" i="6" s="1"/>
  <c r="M678" i="6"/>
  <c r="K678" i="6"/>
  <c r="I678" i="6"/>
  <c r="G678" i="6"/>
  <c r="N677" i="6"/>
  <c r="P677" i="6" s="1"/>
  <c r="M677" i="6"/>
  <c r="K677" i="6"/>
  <c r="I677" i="6"/>
  <c r="G677" i="6"/>
  <c r="N676" i="6"/>
  <c r="P676" i="6" s="1"/>
  <c r="M676" i="6"/>
  <c r="K676" i="6"/>
  <c r="I676" i="6"/>
  <c r="G676" i="6"/>
  <c r="N675" i="6"/>
  <c r="P675" i="6" s="1"/>
  <c r="M675" i="6"/>
  <c r="K675" i="6"/>
  <c r="I675" i="6"/>
  <c r="G675" i="6"/>
  <c r="N674" i="6"/>
  <c r="P674" i="6" s="1"/>
  <c r="M674" i="6"/>
  <c r="K674" i="6"/>
  <c r="I674" i="6"/>
  <c r="G674" i="6"/>
  <c r="N673" i="6"/>
  <c r="P673" i="6" s="1"/>
  <c r="M673" i="6"/>
  <c r="K673" i="6"/>
  <c r="I673" i="6"/>
  <c r="G673" i="6"/>
  <c r="N672" i="6"/>
  <c r="P672" i="6" s="1"/>
  <c r="M672" i="6"/>
  <c r="K672" i="6"/>
  <c r="I672" i="6"/>
  <c r="G672" i="6"/>
  <c r="N671" i="6"/>
  <c r="P671" i="6" s="1"/>
  <c r="M671" i="6"/>
  <c r="K671" i="6"/>
  <c r="I671" i="6"/>
  <c r="G671" i="6"/>
  <c r="N670" i="6"/>
  <c r="P670" i="6" s="1"/>
  <c r="M670" i="6"/>
  <c r="K670" i="6"/>
  <c r="I670" i="6"/>
  <c r="G670" i="6"/>
  <c r="N669" i="6"/>
  <c r="P669" i="6" s="1"/>
  <c r="M669" i="6"/>
  <c r="K669" i="6"/>
  <c r="I669" i="6"/>
  <c r="G669" i="6"/>
  <c r="N668" i="6"/>
  <c r="P668" i="6" s="1"/>
  <c r="M668" i="6"/>
  <c r="K668" i="6"/>
  <c r="I668" i="6"/>
  <c r="G668" i="6"/>
  <c r="N667" i="6"/>
  <c r="P667" i="6" s="1"/>
  <c r="M667" i="6"/>
  <c r="K667" i="6"/>
  <c r="I667" i="6"/>
  <c r="G667" i="6"/>
  <c r="N666" i="6"/>
  <c r="P666" i="6" s="1"/>
  <c r="M666" i="6"/>
  <c r="K666" i="6"/>
  <c r="I666" i="6"/>
  <c r="G666" i="6"/>
  <c r="N665" i="6"/>
  <c r="P665" i="6" s="1"/>
  <c r="M665" i="6"/>
  <c r="K665" i="6"/>
  <c r="I665" i="6"/>
  <c r="G665" i="6"/>
  <c r="N664" i="6"/>
  <c r="P664" i="6" s="1"/>
  <c r="M664" i="6"/>
  <c r="K664" i="6"/>
  <c r="I664" i="6"/>
  <c r="G664" i="6"/>
  <c r="N663" i="6"/>
  <c r="P663" i="6" s="1"/>
  <c r="M663" i="6"/>
  <c r="K663" i="6"/>
  <c r="I663" i="6"/>
  <c r="G663" i="6"/>
  <c r="N662" i="6"/>
  <c r="P662" i="6" s="1"/>
  <c r="M662" i="6"/>
  <c r="K662" i="6"/>
  <c r="I662" i="6"/>
  <c r="G662" i="6"/>
  <c r="N661" i="6"/>
  <c r="P661" i="6" s="1"/>
  <c r="M661" i="6"/>
  <c r="K661" i="6"/>
  <c r="I661" i="6"/>
  <c r="G661" i="6"/>
  <c r="N660" i="6"/>
  <c r="P660" i="6" s="1"/>
  <c r="M660" i="6"/>
  <c r="K660" i="6"/>
  <c r="I660" i="6"/>
  <c r="G660" i="6"/>
  <c r="N659" i="6"/>
  <c r="P659" i="6" s="1"/>
  <c r="M659" i="6"/>
  <c r="K659" i="6"/>
  <c r="I659" i="6"/>
  <c r="G659" i="6"/>
  <c r="N658" i="6"/>
  <c r="P658" i="6" s="1"/>
  <c r="M658" i="6"/>
  <c r="K658" i="6"/>
  <c r="I658" i="6"/>
  <c r="G658" i="6"/>
  <c r="N657" i="6"/>
  <c r="P657" i="6" s="1"/>
  <c r="M657" i="6"/>
  <c r="K657" i="6"/>
  <c r="I657" i="6"/>
  <c r="G657" i="6"/>
  <c r="N656" i="6"/>
  <c r="P656" i="6" s="1"/>
  <c r="M656" i="6"/>
  <c r="K656" i="6"/>
  <c r="I656" i="6"/>
  <c r="G656" i="6"/>
  <c r="N655" i="6"/>
  <c r="P655" i="6" s="1"/>
  <c r="M655" i="6"/>
  <c r="K655" i="6"/>
  <c r="I655" i="6"/>
  <c r="G655" i="6"/>
  <c r="N654" i="6"/>
  <c r="P654" i="6" s="1"/>
  <c r="M654" i="6"/>
  <c r="K654" i="6"/>
  <c r="I654" i="6"/>
  <c r="G654" i="6"/>
  <c r="N653" i="6"/>
  <c r="P653" i="6" s="1"/>
  <c r="M653" i="6"/>
  <c r="K653" i="6"/>
  <c r="I653" i="6"/>
  <c r="G653" i="6"/>
  <c r="N652" i="6"/>
  <c r="P652" i="6" s="1"/>
  <c r="M652" i="6"/>
  <c r="K652" i="6"/>
  <c r="I652" i="6"/>
  <c r="G652" i="6"/>
  <c r="N651" i="6"/>
  <c r="P651" i="6" s="1"/>
  <c r="M651" i="6"/>
  <c r="K651" i="6"/>
  <c r="I651" i="6"/>
  <c r="G651" i="6"/>
  <c r="N650" i="6"/>
  <c r="P650" i="6" s="1"/>
  <c r="M650" i="6"/>
  <c r="K650" i="6"/>
  <c r="I650" i="6"/>
  <c r="G650" i="6"/>
  <c r="N649" i="6"/>
  <c r="P649" i="6" s="1"/>
  <c r="M649" i="6"/>
  <c r="K649" i="6"/>
  <c r="I649" i="6"/>
  <c r="G649" i="6"/>
  <c r="N648" i="6"/>
  <c r="P648" i="6" s="1"/>
  <c r="M648" i="6"/>
  <c r="K648" i="6"/>
  <c r="I648" i="6"/>
  <c r="G648" i="6"/>
  <c r="N647" i="6"/>
  <c r="P647" i="6" s="1"/>
  <c r="M647" i="6"/>
  <c r="K647" i="6"/>
  <c r="I647" i="6"/>
  <c r="G647" i="6"/>
  <c r="N646" i="6"/>
  <c r="P646" i="6" s="1"/>
  <c r="M646" i="6"/>
  <c r="K646" i="6"/>
  <c r="I646" i="6"/>
  <c r="G646" i="6"/>
  <c r="N645" i="6"/>
  <c r="P645" i="6" s="1"/>
  <c r="M645" i="6"/>
  <c r="K645" i="6"/>
  <c r="I645" i="6"/>
  <c r="G645" i="6"/>
  <c r="N644" i="6"/>
  <c r="P644" i="6" s="1"/>
  <c r="M644" i="6"/>
  <c r="K644" i="6"/>
  <c r="I644" i="6"/>
  <c r="G644" i="6"/>
  <c r="N643" i="6"/>
  <c r="P643" i="6" s="1"/>
  <c r="M643" i="6"/>
  <c r="K643" i="6"/>
  <c r="I643" i="6"/>
  <c r="G643" i="6"/>
  <c r="N642" i="6"/>
  <c r="P642" i="6" s="1"/>
  <c r="M642" i="6"/>
  <c r="K642" i="6"/>
  <c r="I642" i="6"/>
  <c r="G642" i="6"/>
  <c r="N641" i="6"/>
  <c r="P641" i="6" s="1"/>
  <c r="M641" i="6"/>
  <c r="K641" i="6"/>
  <c r="I641" i="6"/>
  <c r="G641" i="6"/>
  <c r="N640" i="6"/>
  <c r="P640" i="6" s="1"/>
  <c r="M640" i="6"/>
  <c r="K640" i="6"/>
  <c r="I640" i="6"/>
  <c r="G640" i="6"/>
  <c r="N639" i="6"/>
  <c r="P639" i="6" s="1"/>
  <c r="M639" i="6"/>
  <c r="K639" i="6"/>
  <c r="I639" i="6"/>
  <c r="G639" i="6"/>
  <c r="N638" i="6"/>
  <c r="P638" i="6" s="1"/>
  <c r="M638" i="6"/>
  <c r="K638" i="6"/>
  <c r="I638" i="6"/>
  <c r="G638" i="6"/>
  <c r="N637" i="6"/>
  <c r="P637" i="6" s="1"/>
  <c r="M637" i="6"/>
  <c r="K637" i="6"/>
  <c r="I637" i="6"/>
  <c r="G637" i="6"/>
  <c r="N636" i="6"/>
  <c r="P636" i="6" s="1"/>
  <c r="M636" i="6"/>
  <c r="K636" i="6"/>
  <c r="I636" i="6"/>
  <c r="G636" i="6"/>
  <c r="N635" i="6"/>
  <c r="P635" i="6" s="1"/>
  <c r="M635" i="6"/>
  <c r="K635" i="6"/>
  <c r="I635" i="6"/>
  <c r="G635" i="6"/>
  <c r="N634" i="6"/>
  <c r="P634" i="6" s="1"/>
  <c r="M634" i="6"/>
  <c r="K634" i="6"/>
  <c r="I634" i="6"/>
  <c r="G634" i="6"/>
  <c r="N633" i="6"/>
  <c r="P633" i="6" s="1"/>
  <c r="M633" i="6"/>
  <c r="K633" i="6"/>
  <c r="I633" i="6"/>
  <c r="G633" i="6"/>
  <c r="N632" i="6"/>
  <c r="P632" i="6" s="1"/>
  <c r="M632" i="6"/>
  <c r="K632" i="6"/>
  <c r="I632" i="6"/>
  <c r="G632" i="6"/>
  <c r="N631" i="6"/>
  <c r="P631" i="6" s="1"/>
  <c r="M631" i="6"/>
  <c r="K631" i="6"/>
  <c r="I631" i="6"/>
  <c r="G631" i="6"/>
  <c r="N630" i="6"/>
  <c r="P630" i="6" s="1"/>
  <c r="M630" i="6"/>
  <c r="K630" i="6"/>
  <c r="I630" i="6"/>
  <c r="G630" i="6"/>
  <c r="N629" i="6"/>
  <c r="P629" i="6" s="1"/>
  <c r="M629" i="6"/>
  <c r="K629" i="6"/>
  <c r="I629" i="6"/>
  <c r="G629" i="6"/>
  <c r="C629" i="6"/>
  <c r="N628" i="6"/>
  <c r="P628" i="6" s="1"/>
  <c r="M628" i="6"/>
  <c r="K628" i="6"/>
  <c r="I628" i="6"/>
  <c r="G628" i="6"/>
  <c r="N627" i="6"/>
  <c r="P627" i="6" s="1"/>
  <c r="M627" i="6"/>
  <c r="K627" i="6"/>
  <c r="I627" i="6"/>
  <c r="G627" i="6"/>
  <c r="N626" i="6"/>
  <c r="P626" i="6" s="1"/>
  <c r="M626" i="6"/>
  <c r="K626" i="6"/>
  <c r="I626" i="6"/>
  <c r="G626" i="6"/>
  <c r="N625" i="6"/>
  <c r="P625" i="6" s="1"/>
  <c r="M625" i="6"/>
  <c r="K625" i="6"/>
  <c r="I625" i="6"/>
  <c r="G625" i="6"/>
  <c r="N624" i="6"/>
  <c r="P624" i="6" s="1"/>
  <c r="M624" i="6"/>
  <c r="K624" i="6"/>
  <c r="I624" i="6"/>
  <c r="G624" i="6"/>
  <c r="N623" i="6"/>
  <c r="P623" i="6" s="1"/>
  <c r="M623" i="6"/>
  <c r="K623" i="6"/>
  <c r="I623" i="6"/>
  <c r="G623" i="6"/>
  <c r="N622" i="6"/>
  <c r="P622" i="6" s="1"/>
  <c r="M622" i="6"/>
  <c r="K622" i="6"/>
  <c r="I622" i="6"/>
  <c r="G622" i="6"/>
  <c r="N621" i="6"/>
  <c r="P621" i="6" s="1"/>
  <c r="M621" i="6"/>
  <c r="K621" i="6"/>
  <c r="I621" i="6"/>
  <c r="G621" i="6"/>
  <c r="N620" i="6"/>
  <c r="P620" i="6" s="1"/>
  <c r="M620" i="6"/>
  <c r="K620" i="6"/>
  <c r="I620" i="6"/>
  <c r="G620" i="6"/>
  <c r="N619" i="6"/>
  <c r="P619" i="6" s="1"/>
  <c r="M619" i="6"/>
  <c r="K619" i="6"/>
  <c r="I619" i="6"/>
  <c r="G619" i="6"/>
  <c r="N618" i="6"/>
  <c r="P618" i="6" s="1"/>
  <c r="M618" i="6"/>
  <c r="K618" i="6"/>
  <c r="I618" i="6"/>
  <c r="G618" i="6"/>
  <c r="N617" i="6"/>
  <c r="P617" i="6" s="1"/>
  <c r="M617" i="6"/>
  <c r="K617" i="6"/>
  <c r="I617" i="6"/>
  <c r="G617" i="6"/>
  <c r="N616" i="6"/>
  <c r="P616" i="6" s="1"/>
  <c r="M616" i="6"/>
  <c r="K616" i="6"/>
  <c r="I616" i="6"/>
  <c r="G616" i="6"/>
  <c r="N615" i="6"/>
  <c r="P615" i="6" s="1"/>
  <c r="M615" i="6"/>
  <c r="K615" i="6"/>
  <c r="I615" i="6"/>
  <c r="G615" i="6"/>
  <c r="N614" i="6"/>
  <c r="P614" i="6" s="1"/>
  <c r="M614" i="6"/>
  <c r="K614" i="6"/>
  <c r="I614" i="6"/>
  <c r="G614" i="6"/>
  <c r="N613" i="6"/>
  <c r="P613" i="6" s="1"/>
  <c r="M613" i="6"/>
  <c r="K613" i="6"/>
  <c r="I613" i="6"/>
  <c r="G613" i="6"/>
  <c r="N612" i="6"/>
  <c r="P612" i="6" s="1"/>
  <c r="M612" i="6"/>
  <c r="K612" i="6"/>
  <c r="I612" i="6"/>
  <c r="G612" i="6"/>
  <c r="N611" i="6"/>
  <c r="P611" i="6" s="1"/>
  <c r="M611" i="6"/>
  <c r="K611" i="6"/>
  <c r="I611" i="6"/>
  <c r="G611" i="6"/>
  <c r="N610" i="6"/>
  <c r="P610" i="6" s="1"/>
  <c r="M610" i="6"/>
  <c r="K610" i="6"/>
  <c r="I610" i="6"/>
  <c r="G610" i="6"/>
  <c r="C610" i="6"/>
  <c r="C611" i="6" s="1"/>
  <c r="C612" i="6" s="1"/>
  <c r="C613" i="6" s="1"/>
  <c r="C614" i="6" s="1"/>
  <c r="C615" i="6" s="1"/>
  <c r="C616" i="6" s="1"/>
  <c r="C617" i="6" s="1"/>
  <c r="C618" i="6" s="1"/>
  <c r="C619" i="6" s="1"/>
  <c r="C620" i="6" s="1"/>
  <c r="C621" i="6" s="1"/>
  <c r="C622" i="6" s="1"/>
  <c r="C623" i="6" s="1"/>
  <c r="C624" i="6" s="1"/>
  <c r="C625" i="6" s="1"/>
  <c r="C626" i="6" s="1"/>
  <c r="C627" i="6" s="1"/>
  <c r="A610" i="6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N609" i="6"/>
  <c r="P609" i="6" s="1"/>
  <c r="M609" i="6"/>
  <c r="K609" i="6"/>
  <c r="I609" i="6"/>
  <c r="G609" i="6"/>
  <c r="N608" i="6"/>
  <c r="P608" i="6" s="1"/>
  <c r="M608" i="6"/>
  <c r="K608" i="6"/>
  <c r="I608" i="6"/>
  <c r="G608" i="6"/>
  <c r="N607" i="6"/>
  <c r="P607" i="6" s="1"/>
  <c r="M607" i="6"/>
  <c r="K607" i="6"/>
  <c r="I607" i="6"/>
  <c r="G607" i="6"/>
  <c r="N606" i="6"/>
  <c r="P606" i="6" s="1"/>
  <c r="M606" i="6"/>
  <c r="K606" i="6"/>
  <c r="I606" i="6"/>
  <c r="G606" i="6"/>
  <c r="N605" i="6"/>
  <c r="P605" i="6" s="1"/>
  <c r="M605" i="6"/>
  <c r="K605" i="6"/>
  <c r="I605" i="6"/>
  <c r="G605" i="6"/>
  <c r="N604" i="6"/>
  <c r="P604" i="6" s="1"/>
  <c r="M604" i="6"/>
  <c r="K604" i="6"/>
  <c r="I604" i="6"/>
  <c r="G604" i="6"/>
  <c r="N603" i="6"/>
  <c r="P603" i="6" s="1"/>
  <c r="M603" i="6"/>
  <c r="K603" i="6"/>
  <c r="I603" i="6"/>
  <c r="G603" i="6"/>
  <c r="N602" i="6"/>
  <c r="P602" i="6" s="1"/>
  <c r="M602" i="6"/>
  <c r="K602" i="6"/>
  <c r="I602" i="6"/>
  <c r="G602" i="6"/>
  <c r="N601" i="6"/>
  <c r="P601" i="6" s="1"/>
  <c r="M601" i="6"/>
  <c r="K601" i="6"/>
  <c r="I601" i="6"/>
  <c r="G601" i="6"/>
  <c r="N600" i="6"/>
  <c r="P600" i="6" s="1"/>
  <c r="M600" i="6"/>
  <c r="K600" i="6"/>
  <c r="I600" i="6"/>
  <c r="G600" i="6"/>
  <c r="N599" i="6"/>
  <c r="P599" i="6" s="1"/>
  <c r="M599" i="6"/>
  <c r="K599" i="6"/>
  <c r="I599" i="6"/>
  <c r="G599" i="6"/>
  <c r="N598" i="6"/>
  <c r="P598" i="6" s="1"/>
  <c r="M598" i="6"/>
  <c r="K598" i="6"/>
  <c r="I598" i="6"/>
  <c r="G598" i="6"/>
  <c r="N597" i="6"/>
  <c r="P597" i="6" s="1"/>
  <c r="M597" i="6"/>
  <c r="K597" i="6"/>
  <c r="I597" i="6"/>
  <c r="G597" i="6"/>
  <c r="N596" i="6"/>
  <c r="P596" i="6" s="1"/>
  <c r="M596" i="6"/>
  <c r="K596" i="6"/>
  <c r="I596" i="6"/>
  <c r="G596" i="6"/>
  <c r="N595" i="6"/>
  <c r="P595" i="6" s="1"/>
  <c r="M595" i="6"/>
  <c r="K595" i="6"/>
  <c r="I595" i="6"/>
  <c r="G595" i="6"/>
  <c r="N594" i="6"/>
  <c r="P594" i="6" s="1"/>
  <c r="M594" i="6"/>
  <c r="K594" i="6"/>
  <c r="I594" i="6"/>
  <c r="G594" i="6"/>
  <c r="N593" i="6"/>
  <c r="P593" i="6" s="1"/>
  <c r="M593" i="6"/>
  <c r="K593" i="6"/>
  <c r="I593" i="6"/>
  <c r="G593" i="6"/>
  <c r="N592" i="6"/>
  <c r="P592" i="6" s="1"/>
  <c r="M592" i="6"/>
  <c r="K592" i="6"/>
  <c r="I592" i="6"/>
  <c r="G592" i="6"/>
  <c r="N591" i="6"/>
  <c r="P591" i="6" s="1"/>
  <c r="M591" i="6"/>
  <c r="K591" i="6"/>
  <c r="I591" i="6"/>
  <c r="G591" i="6"/>
  <c r="N590" i="6"/>
  <c r="P590" i="6" s="1"/>
  <c r="M590" i="6"/>
  <c r="K590" i="6"/>
  <c r="I590" i="6"/>
  <c r="G590" i="6"/>
  <c r="N589" i="6"/>
  <c r="P589" i="6" s="1"/>
  <c r="M589" i="6"/>
  <c r="K589" i="6"/>
  <c r="I589" i="6"/>
  <c r="G589" i="6"/>
  <c r="N588" i="6"/>
  <c r="P588" i="6" s="1"/>
  <c r="M588" i="6"/>
  <c r="K588" i="6"/>
  <c r="I588" i="6"/>
  <c r="G588" i="6"/>
  <c r="N587" i="6"/>
  <c r="P587" i="6" s="1"/>
  <c r="M587" i="6"/>
  <c r="K587" i="6"/>
  <c r="I587" i="6"/>
  <c r="G587" i="6"/>
  <c r="N586" i="6"/>
  <c r="P586" i="6" s="1"/>
  <c r="M586" i="6"/>
  <c r="K586" i="6"/>
  <c r="I586" i="6"/>
  <c r="G586" i="6"/>
  <c r="N585" i="6"/>
  <c r="P585" i="6" s="1"/>
  <c r="M585" i="6"/>
  <c r="K585" i="6"/>
  <c r="I585" i="6"/>
  <c r="G585" i="6"/>
  <c r="N584" i="6"/>
  <c r="P584" i="6" s="1"/>
  <c r="M584" i="6"/>
  <c r="K584" i="6"/>
  <c r="I584" i="6"/>
  <c r="G584" i="6"/>
  <c r="N583" i="6"/>
  <c r="P583" i="6" s="1"/>
  <c r="M583" i="6"/>
  <c r="K583" i="6"/>
  <c r="I583" i="6"/>
  <c r="G583" i="6"/>
  <c r="C583" i="6"/>
  <c r="C584" i="6" s="1"/>
  <c r="C585" i="6" s="1"/>
  <c r="C586" i="6" s="1"/>
  <c r="C587" i="6" s="1"/>
  <c r="C588" i="6" s="1"/>
  <c r="C589" i="6" s="1"/>
  <c r="C590" i="6" s="1"/>
  <c r="C591" i="6" s="1"/>
  <c r="C592" i="6" s="1"/>
  <c r="C593" i="6" s="1"/>
  <c r="C594" i="6" s="1"/>
  <c r="C595" i="6" s="1"/>
  <c r="C596" i="6" s="1"/>
  <c r="C597" i="6" s="1"/>
  <c r="C598" i="6" s="1"/>
  <c r="C599" i="6" s="1"/>
  <c r="C600" i="6" s="1"/>
  <c r="C601" i="6" s="1"/>
  <c r="C602" i="6" s="1"/>
  <c r="C603" i="6" s="1"/>
  <c r="C604" i="6" s="1"/>
  <c r="C605" i="6" s="1"/>
  <c r="C606" i="6" s="1"/>
  <c r="C607" i="6" s="1"/>
  <c r="C608" i="6" s="1"/>
  <c r="N582" i="6"/>
  <c r="P582" i="6" s="1"/>
  <c r="M582" i="6"/>
  <c r="K582" i="6"/>
  <c r="I582" i="6"/>
  <c r="G582" i="6"/>
  <c r="N581" i="6"/>
  <c r="P581" i="6" s="1"/>
  <c r="M581" i="6"/>
  <c r="K581" i="6"/>
  <c r="I581" i="6"/>
  <c r="G581" i="6"/>
  <c r="N580" i="6"/>
  <c r="P580" i="6" s="1"/>
  <c r="M580" i="6"/>
  <c r="K580" i="6"/>
  <c r="I580" i="6"/>
  <c r="G580" i="6"/>
  <c r="N579" i="6"/>
  <c r="P579" i="6" s="1"/>
  <c r="M579" i="6"/>
  <c r="K579" i="6"/>
  <c r="I579" i="6"/>
  <c r="G579" i="6"/>
  <c r="N578" i="6"/>
  <c r="P578" i="6" s="1"/>
  <c r="M578" i="6"/>
  <c r="K578" i="6"/>
  <c r="I578" i="6"/>
  <c r="G578" i="6"/>
  <c r="N577" i="6"/>
  <c r="P577" i="6" s="1"/>
  <c r="M577" i="6"/>
  <c r="K577" i="6"/>
  <c r="I577" i="6"/>
  <c r="G577" i="6"/>
  <c r="N576" i="6"/>
  <c r="P576" i="6" s="1"/>
  <c r="M576" i="6"/>
  <c r="K576" i="6"/>
  <c r="I576" i="6"/>
  <c r="G576" i="6"/>
  <c r="C576" i="6"/>
  <c r="C577" i="6" s="1"/>
  <c r="C578" i="6" s="1"/>
  <c r="C579" i="6" s="1"/>
  <c r="C580" i="6" s="1"/>
  <c r="C581" i="6" s="1"/>
  <c r="N575" i="6"/>
  <c r="P575" i="6" s="1"/>
  <c r="M575" i="6"/>
  <c r="K575" i="6"/>
  <c r="I575" i="6"/>
  <c r="G575" i="6"/>
  <c r="N574" i="6"/>
  <c r="P574" i="6" s="1"/>
  <c r="M574" i="6"/>
  <c r="K574" i="6"/>
  <c r="I574" i="6"/>
  <c r="G574" i="6"/>
  <c r="N573" i="6"/>
  <c r="P573" i="6" s="1"/>
  <c r="M573" i="6"/>
  <c r="K573" i="6"/>
  <c r="I573" i="6"/>
  <c r="G573" i="6"/>
  <c r="N572" i="6"/>
  <c r="P572" i="6" s="1"/>
  <c r="M572" i="6"/>
  <c r="K572" i="6"/>
  <c r="I572" i="6"/>
  <c r="G572" i="6"/>
  <c r="N571" i="6"/>
  <c r="P571" i="6" s="1"/>
  <c r="M571" i="6"/>
  <c r="K571" i="6"/>
  <c r="I571" i="6"/>
  <c r="G571" i="6"/>
  <c r="N570" i="6"/>
  <c r="P570" i="6" s="1"/>
  <c r="M570" i="6"/>
  <c r="K570" i="6"/>
  <c r="I570" i="6"/>
  <c r="G570" i="6"/>
  <c r="N569" i="6"/>
  <c r="P569" i="6" s="1"/>
  <c r="M569" i="6"/>
  <c r="K569" i="6"/>
  <c r="I569" i="6"/>
  <c r="G569" i="6"/>
  <c r="N568" i="6"/>
  <c r="P568" i="6" s="1"/>
  <c r="M568" i="6"/>
  <c r="K568" i="6"/>
  <c r="I568" i="6"/>
  <c r="G568" i="6"/>
  <c r="N567" i="6"/>
  <c r="P567" i="6" s="1"/>
  <c r="M567" i="6"/>
  <c r="K567" i="6"/>
  <c r="I567" i="6"/>
  <c r="G567" i="6"/>
  <c r="N566" i="6"/>
  <c r="P566" i="6" s="1"/>
  <c r="M566" i="6"/>
  <c r="K566" i="6"/>
  <c r="I566" i="6"/>
  <c r="G566" i="6"/>
  <c r="N565" i="6"/>
  <c r="P565" i="6" s="1"/>
  <c r="M565" i="6"/>
  <c r="K565" i="6"/>
  <c r="I565" i="6"/>
  <c r="G565" i="6"/>
  <c r="N564" i="6"/>
  <c r="P564" i="6" s="1"/>
  <c r="M564" i="6"/>
  <c r="K564" i="6"/>
  <c r="I564" i="6"/>
  <c r="G564" i="6"/>
  <c r="N563" i="6"/>
  <c r="P563" i="6" s="1"/>
  <c r="M563" i="6"/>
  <c r="K563" i="6"/>
  <c r="I563" i="6"/>
  <c r="G563" i="6"/>
  <c r="N562" i="6"/>
  <c r="P562" i="6" s="1"/>
  <c r="M562" i="6"/>
  <c r="K562" i="6"/>
  <c r="I562" i="6"/>
  <c r="G562" i="6"/>
  <c r="N561" i="6"/>
  <c r="P561" i="6" s="1"/>
  <c r="M561" i="6"/>
  <c r="K561" i="6"/>
  <c r="I561" i="6"/>
  <c r="G561" i="6"/>
  <c r="N560" i="6"/>
  <c r="P560" i="6" s="1"/>
  <c r="M560" i="6"/>
  <c r="K560" i="6"/>
  <c r="I560" i="6"/>
  <c r="G560" i="6"/>
  <c r="N559" i="6"/>
  <c r="P559" i="6" s="1"/>
  <c r="M559" i="6"/>
  <c r="K559" i="6"/>
  <c r="I559" i="6"/>
  <c r="G559" i="6"/>
  <c r="N558" i="6"/>
  <c r="P558" i="6" s="1"/>
  <c r="M558" i="6"/>
  <c r="K558" i="6"/>
  <c r="I558" i="6"/>
  <c r="G558" i="6"/>
  <c r="N557" i="6"/>
  <c r="P557" i="6" s="1"/>
  <c r="M557" i="6"/>
  <c r="K557" i="6"/>
  <c r="I557" i="6"/>
  <c r="G557" i="6"/>
  <c r="N556" i="6"/>
  <c r="P556" i="6" s="1"/>
  <c r="M556" i="6"/>
  <c r="K556" i="6"/>
  <c r="I556" i="6"/>
  <c r="G556" i="6"/>
  <c r="N555" i="6"/>
  <c r="P555" i="6" s="1"/>
  <c r="M555" i="6"/>
  <c r="K555" i="6"/>
  <c r="I555" i="6"/>
  <c r="G555" i="6"/>
  <c r="N554" i="6"/>
  <c r="P554" i="6" s="1"/>
  <c r="M554" i="6"/>
  <c r="K554" i="6"/>
  <c r="I554" i="6"/>
  <c r="G554" i="6"/>
  <c r="N553" i="6"/>
  <c r="P553" i="6" s="1"/>
  <c r="M553" i="6"/>
  <c r="K553" i="6"/>
  <c r="I553" i="6"/>
  <c r="G553" i="6"/>
  <c r="N552" i="6"/>
  <c r="P552" i="6" s="1"/>
  <c r="M552" i="6"/>
  <c r="K552" i="6"/>
  <c r="I552" i="6"/>
  <c r="G552" i="6"/>
  <c r="N551" i="6"/>
  <c r="P551" i="6" s="1"/>
  <c r="M551" i="6"/>
  <c r="K551" i="6"/>
  <c r="I551" i="6"/>
  <c r="G551" i="6"/>
  <c r="C551" i="6"/>
  <c r="C552" i="6" s="1"/>
  <c r="C553" i="6" s="1"/>
  <c r="C554" i="6" s="1"/>
  <c r="C555" i="6" s="1"/>
  <c r="C556" i="6" s="1"/>
  <c r="C557" i="6" s="1"/>
  <c r="C558" i="6" s="1"/>
  <c r="C559" i="6" s="1"/>
  <c r="C560" i="6" s="1"/>
  <c r="C561" i="6" s="1"/>
  <c r="C562" i="6" s="1"/>
  <c r="C563" i="6" s="1"/>
  <c r="C564" i="6" s="1"/>
  <c r="C565" i="6" s="1"/>
  <c r="C566" i="6" s="1"/>
  <c r="C567" i="6" s="1"/>
  <c r="C568" i="6" s="1"/>
  <c r="C569" i="6" s="1"/>
  <c r="C570" i="6" s="1"/>
  <c r="C571" i="6" s="1"/>
  <c r="C572" i="6" s="1"/>
  <c r="C573" i="6" s="1"/>
  <c r="C574" i="6" s="1"/>
  <c r="N550" i="6"/>
  <c r="P550" i="6" s="1"/>
  <c r="M550" i="6"/>
  <c r="K550" i="6"/>
  <c r="I550" i="6"/>
  <c r="G550" i="6"/>
  <c r="O842" i="6" l="1"/>
  <c r="O850" i="6"/>
  <c r="O854" i="6"/>
  <c r="O857" i="6"/>
  <c r="O858" i="6"/>
  <c r="O861" i="6"/>
  <c r="O862" i="6"/>
  <c r="O865" i="6"/>
  <c r="O884" i="6"/>
  <c r="O1291" i="6"/>
  <c r="O1312" i="6"/>
  <c r="O1387" i="6"/>
  <c r="O1417" i="6"/>
  <c r="O1440" i="6"/>
  <c r="O1450" i="6"/>
  <c r="O1454" i="6"/>
  <c r="O1488" i="6"/>
  <c r="O1499" i="6"/>
  <c r="O1503" i="6"/>
  <c r="O1507" i="6"/>
  <c r="O1520" i="6"/>
  <c r="O1524" i="6"/>
  <c r="O1540" i="6"/>
  <c r="O1544" i="6"/>
  <c r="O1558" i="6"/>
  <c r="O1560" i="6"/>
  <c r="O1562" i="6"/>
  <c r="O1564" i="6"/>
  <c r="O1575" i="6"/>
  <c r="O1579" i="6"/>
  <c r="O1583" i="6"/>
  <c r="O1587" i="6"/>
  <c r="O1594" i="6"/>
  <c r="O1595" i="6"/>
  <c r="O1601" i="6"/>
  <c r="O1605" i="6"/>
  <c r="O757" i="6"/>
  <c r="O980" i="6"/>
  <c r="O984" i="6"/>
  <c r="O988" i="6"/>
  <c r="O754" i="6"/>
  <c r="O772" i="6"/>
  <c r="O773" i="6"/>
  <c r="O809" i="6"/>
  <c r="O821" i="6"/>
  <c r="O943" i="6"/>
  <c r="O1401" i="6"/>
  <c r="O1513" i="6"/>
  <c r="O1518" i="6"/>
  <c r="O1522" i="6"/>
  <c r="O1526" i="6"/>
  <c r="O1538" i="6"/>
  <c r="O1542" i="6"/>
  <c r="O1546" i="6"/>
  <c r="O1557" i="6"/>
  <c r="O1559" i="6"/>
  <c r="O1561" i="6"/>
  <c r="O1563" i="6"/>
  <c r="O1565" i="6"/>
  <c r="O1588" i="6"/>
  <c r="O1596" i="6"/>
  <c r="O1597" i="6"/>
  <c r="O1603" i="6"/>
  <c r="O1248" i="6"/>
  <c r="O1252" i="6"/>
  <c r="O1256" i="6"/>
  <c r="O1260" i="6"/>
  <c r="O1337" i="6"/>
  <c r="O1341" i="6"/>
  <c r="O1345" i="6"/>
  <c r="O1405" i="6"/>
  <c r="O1412" i="6"/>
  <c r="O1436" i="6"/>
  <c r="O1510" i="6"/>
  <c r="O1514" i="6"/>
  <c r="O1519" i="6"/>
  <c r="O1535" i="6"/>
  <c r="O1547" i="6"/>
  <c r="O1551" i="6"/>
  <c r="O1555" i="6"/>
  <c r="O1566" i="6"/>
  <c r="O1570" i="6"/>
  <c r="O1589" i="6"/>
  <c r="O1591" i="6"/>
  <c r="O1592" i="6"/>
  <c r="O1600" i="6"/>
  <c r="O1604" i="6"/>
  <c r="O648" i="6"/>
  <c r="O793" i="6"/>
  <c r="O950" i="6"/>
  <c r="O1283" i="6"/>
  <c r="O1344" i="6"/>
  <c r="O1348" i="6"/>
  <c r="O1352" i="6"/>
  <c r="O1399" i="6"/>
  <c r="O1415" i="6"/>
  <c r="O1429" i="6"/>
  <c r="O1433" i="6"/>
  <c r="O1437" i="6"/>
  <c r="O1442" i="6"/>
  <c r="O1451" i="6"/>
  <c r="O1455" i="6"/>
  <c r="O1485" i="6"/>
  <c r="O1489" i="6"/>
  <c r="O1493" i="6"/>
  <c r="O1496" i="6"/>
  <c r="O1500" i="6"/>
  <c r="O1504" i="6"/>
  <c r="O1508" i="6"/>
  <c r="O1511" i="6"/>
  <c r="O1516" i="6"/>
  <c r="O1523" i="6"/>
  <c r="O1527" i="6"/>
  <c r="O1530" i="6"/>
  <c r="O1534" i="6"/>
  <c r="O1537" i="6"/>
  <c r="O1541" i="6"/>
  <c r="O1545" i="6"/>
  <c r="O1548" i="6"/>
  <c r="O1552" i="6"/>
  <c r="O1556" i="6"/>
  <c r="O1569" i="6"/>
  <c r="O1573" i="6"/>
  <c r="O1576" i="6"/>
  <c r="O1580" i="6"/>
  <c r="O1584" i="6"/>
  <c r="O749" i="6"/>
  <c r="O750" i="6"/>
  <c r="O751" i="6"/>
  <c r="O790" i="6"/>
  <c r="O794" i="6"/>
  <c r="O940" i="6"/>
  <c r="O947" i="6"/>
  <c r="O1078" i="6"/>
  <c r="O1081" i="6"/>
  <c r="O1082" i="6"/>
  <c r="O1085" i="6"/>
  <c r="O1086" i="6"/>
  <c r="O1089" i="6"/>
  <c r="O1090" i="6"/>
  <c r="O1093" i="6"/>
  <c r="O1094" i="6"/>
  <c r="O1110" i="6"/>
  <c r="O1349" i="6"/>
  <c r="O1360" i="6"/>
  <c r="O1448" i="6"/>
  <c r="O1478" i="6"/>
  <c r="O1482" i="6"/>
  <c r="O1494" i="6"/>
  <c r="O1497" i="6"/>
  <c r="O1501" i="6"/>
  <c r="O1505" i="6"/>
  <c r="O1528" i="6"/>
  <c r="O1531" i="6"/>
  <c r="O1549" i="6"/>
  <c r="O1574" i="6"/>
  <c r="O1577" i="6"/>
  <c r="O1581" i="6"/>
  <c r="O1585" i="6"/>
  <c r="O637" i="6"/>
  <c r="O698" i="6"/>
  <c r="O701" i="6"/>
  <c r="O702" i="6"/>
  <c r="O705" i="6"/>
  <c r="O709" i="6"/>
  <c r="O710" i="6"/>
  <c r="O713" i="6"/>
  <c r="O714" i="6"/>
  <c r="O718" i="6"/>
  <c r="O734" i="6"/>
  <c r="O742" i="6"/>
  <c r="O1225" i="6"/>
  <c r="O1281" i="6"/>
  <c r="O1285" i="6"/>
  <c r="O1289" i="6"/>
  <c r="O1330" i="6"/>
  <c r="O1334" i="6"/>
  <c r="O1338" i="6"/>
  <c r="O1342" i="6"/>
  <c r="O1366" i="6"/>
  <c r="O1370" i="6"/>
  <c r="O1376" i="6"/>
  <c r="O1377" i="6"/>
  <c r="O1383" i="6"/>
  <c r="O1389" i="6"/>
  <c r="O1403" i="6"/>
  <c r="O1419" i="6"/>
  <c r="O1438" i="6"/>
  <c r="O1446" i="6"/>
  <c r="O1460" i="6"/>
  <c r="O1464" i="6"/>
  <c r="O1467" i="6"/>
  <c r="O1471" i="6"/>
  <c r="O1472" i="6"/>
  <c r="O1495" i="6"/>
  <c r="O1498" i="6"/>
  <c r="O1502" i="6"/>
  <c r="O1506" i="6"/>
  <c r="O1509" i="6"/>
  <c r="O1512" i="6"/>
  <c r="O1517" i="6"/>
  <c r="O1521" i="6"/>
  <c r="O1525" i="6"/>
  <c r="O1532" i="6"/>
  <c r="O1536" i="6"/>
  <c r="O1539" i="6"/>
  <c r="O1543" i="6"/>
  <c r="O1550" i="6"/>
  <c r="O1554" i="6"/>
  <c r="O1567" i="6"/>
  <c r="O1571" i="6"/>
  <c r="O1578" i="6"/>
  <c r="O1582" i="6"/>
  <c r="O1586" i="6"/>
  <c r="O1030" i="6"/>
  <c r="O1034" i="6"/>
  <c r="O1035" i="6"/>
  <c r="O1056" i="6"/>
  <c r="O1149" i="6"/>
  <c r="O1184" i="6"/>
  <c r="O1188" i="6"/>
  <c r="O1192" i="6"/>
  <c r="O1196" i="6"/>
  <c r="O638" i="6"/>
  <c r="O1159" i="6"/>
  <c r="O1163" i="6"/>
  <c r="O1167" i="6"/>
  <c r="O1171" i="6"/>
  <c r="O1175" i="6"/>
  <c r="O1191" i="6"/>
  <c r="O1195" i="6"/>
  <c r="O1199" i="6"/>
  <c r="O1203" i="6"/>
  <c r="O1227" i="6"/>
  <c r="O779" i="6"/>
  <c r="O876" i="6"/>
  <c r="O888" i="6"/>
  <c r="O896" i="6"/>
  <c r="O899" i="6"/>
  <c r="O902" i="6"/>
  <c r="O910" i="6"/>
  <c r="O931" i="6"/>
  <c r="O935" i="6"/>
  <c r="O961" i="6"/>
  <c r="O1118" i="6"/>
  <c r="O929" i="6"/>
  <c r="O954" i="6"/>
  <c r="O958" i="6"/>
  <c r="O997" i="6"/>
  <c r="O1005" i="6"/>
  <c r="O1006" i="6"/>
  <c r="O1010" i="6"/>
  <c r="O1017" i="6"/>
  <c r="O1021" i="6"/>
  <c r="O1022" i="6"/>
  <c r="O1029" i="6"/>
  <c r="O1061" i="6"/>
  <c r="O1064" i="6"/>
  <c r="O1111" i="6"/>
  <c r="O1123" i="6"/>
  <c r="O1125" i="6"/>
  <c r="O1127" i="6"/>
  <c r="O1129" i="6"/>
  <c r="O1131" i="6"/>
  <c r="O1157" i="6"/>
  <c r="O1161" i="6"/>
  <c r="O1165" i="6"/>
  <c r="O1169" i="6"/>
  <c r="O1173" i="6"/>
  <c r="O1177" i="6"/>
  <c r="O1189" i="6"/>
  <c r="O1193" i="6"/>
  <c r="O1197" i="6"/>
  <c r="O1201" i="6"/>
  <c r="O1204" i="6"/>
  <c r="O1223" i="6"/>
  <c r="O677" i="6"/>
  <c r="O683" i="6"/>
  <c r="O918" i="6"/>
  <c r="O922" i="6"/>
  <c r="O923" i="6"/>
  <c r="O933" i="6"/>
  <c r="O937" i="6"/>
  <c r="O952" i="6"/>
  <c r="O960" i="6"/>
  <c r="O963" i="6"/>
  <c r="O965" i="6"/>
  <c r="O974" i="6"/>
  <c r="O975" i="6"/>
  <c r="O978" i="6"/>
  <c r="O979" i="6"/>
  <c r="O983" i="6"/>
  <c r="O987" i="6"/>
  <c r="O991" i="6"/>
  <c r="O995" i="6"/>
  <c r="O1003" i="6"/>
  <c r="O1151" i="6"/>
  <c r="O1155" i="6"/>
  <c r="O1181" i="6"/>
  <c r="O1183" i="6"/>
  <c r="O1185" i="6"/>
  <c r="O1187" i="6"/>
  <c r="O1190" i="6"/>
  <c r="O1206" i="6"/>
  <c r="O1208" i="6"/>
  <c r="O1210" i="6"/>
  <c r="O1212" i="6"/>
  <c r="O1214" i="6"/>
  <c r="O1222" i="6"/>
  <c r="O1224" i="6"/>
  <c r="O1226" i="6"/>
  <c r="O1228" i="6"/>
  <c r="O1230" i="6"/>
  <c r="O1328" i="6"/>
  <c r="O1332" i="6"/>
  <c r="O1335" i="6"/>
  <c r="O1339" i="6"/>
  <c r="O1346" i="6"/>
  <c r="O1350" i="6"/>
  <c r="O1353" i="6"/>
  <c r="O1356" i="6"/>
  <c r="O1368" i="6"/>
  <c r="O1371" i="6"/>
  <c r="O1372" i="6"/>
  <c r="O1375" i="6"/>
  <c r="O1380" i="6"/>
  <c r="O1384" i="6"/>
  <c r="O1386" i="6"/>
  <c r="O1388" i="6"/>
  <c r="O1390" i="6"/>
  <c r="O1393" i="6"/>
  <c r="O1397" i="6"/>
  <c r="O1414" i="6"/>
  <c r="O1416" i="6"/>
  <c r="O1418" i="6"/>
  <c r="O1420" i="6"/>
  <c r="O1423" i="6"/>
  <c r="O1427" i="6"/>
  <c r="O1434" i="6"/>
  <c r="O1439" i="6"/>
  <c r="O1441" i="6"/>
  <c r="O1443" i="6"/>
  <c r="O1445" i="6"/>
  <c r="O1447" i="6"/>
  <c r="O1449" i="6"/>
  <c r="O1452" i="6"/>
  <c r="O1456" i="6"/>
  <c r="O1458" i="6"/>
  <c r="O1462" i="6"/>
  <c r="O1466" i="6"/>
  <c r="O1468" i="6"/>
  <c r="O1475" i="6"/>
  <c r="O1479" i="6"/>
  <c r="O1483" i="6"/>
  <c r="O1486" i="6"/>
  <c r="O1490" i="6"/>
  <c r="O1218" i="6"/>
  <c r="O1263" i="6"/>
  <c r="O1267" i="6"/>
  <c r="O1271" i="6"/>
  <c r="O1278" i="6"/>
  <c r="O1280" i="6"/>
  <c r="O1282" i="6"/>
  <c r="O1288" i="6"/>
  <c r="O1290" i="6"/>
  <c r="O1292" i="6"/>
  <c r="O1294" i="6"/>
  <c r="O1322" i="6"/>
  <c r="O1324" i="6"/>
  <c r="O1326" i="6"/>
  <c r="O1329" i="6"/>
  <c r="O1333" i="6"/>
  <c r="O1336" i="6"/>
  <c r="O1340" i="6"/>
  <c r="O1343" i="6"/>
  <c r="O1347" i="6"/>
  <c r="O1357" i="6"/>
  <c r="O1359" i="6"/>
  <c r="O1361" i="6"/>
  <c r="O1363" i="6"/>
  <c r="O1365" i="6"/>
  <c r="O1369" i="6"/>
  <c r="O1378" i="6"/>
  <c r="O1381" i="6"/>
  <c r="O1385" i="6"/>
  <c r="O1394" i="6"/>
  <c r="O1398" i="6"/>
  <c r="O1400" i="6"/>
  <c r="O1402" i="6"/>
  <c r="O1404" i="6"/>
  <c r="O1407" i="6"/>
  <c r="O1409" i="6"/>
  <c r="O1411" i="6"/>
  <c r="O1413" i="6"/>
  <c r="O1424" i="6"/>
  <c r="O1428" i="6"/>
  <c r="O1431" i="6"/>
  <c r="O1435" i="6"/>
  <c r="O1453" i="6"/>
  <c r="O1459" i="6"/>
  <c r="O1463" i="6"/>
  <c r="O1469" i="6"/>
  <c r="O1476" i="6"/>
  <c r="O1480" i="6"/>
  <c r="O1487" i="6"/>
  <c r="O1491" i="6"/>
  <c r="O1373" i="6"/>
  <c r="O1379" i="6"/>
  <c r="O1382" i="6"/>
  <c r="O1391" i="6"/>
  <c r="O1395" i="6"/>
  <c r="O1421" i="6"/>
  <c r="O1425" i="6"/>
  <c r="O1432" i="6"/>
  <c r="O1465" i="6"/>
  <c r="O1470" i="6"/>
  <c r="O1473" i="6"/>
  <c r="O1474" i="6"/>
  <c r="O1477" i="6"/>
  <c r="O1481" i="6"/>
  <c r="O1484" i="6"/>
  <c r="O1492" i="6"/>
  <c r="O1275" i="6"/>
  <c r="O1277" i="6"/>
  <c r="O1279" i="6"/>
  <c r="O1287" i="6"/>
  <c r="O1293" i="6"/>
  <c r="O1355" i="6"/>
  <c r="O1358" i="6"/>
  <c r="O1364" i="6"/>
  <c r="O1406" i="6"/>
  <c r="O1408" i="6"/>
  <c r="O1410" i="6"/>
  <c r="O1457" i="6"/>
  <c r="O1461" i="6"/>
  <c r="O556" i="6"/>
  <c r="O560" i="6"/>
  <c r="O564" i="6"/>
  <c r="O568" i="6"/>
  <c r="O572" i="6"/>
  <c r="O579" i="6"/>
  <c r="O586" i="6"/>
  <c r="O590" i="6"/>
  <c r="O594" i="6"/>
  <c r="O598" i="6"/>
  <c r="O602" i="6"/>
  <c r="O606" i="6"/>
  <c r="O629" i="6"/>
  <c r="O674" i="6"/>
  <c r="O552" i="6"/>
  <c r="O630" i="6"/>
  <c r="O725" i="6"/>
  <c r="O733" i="6"/>
  <c r="O741" i="6"/>
  <c r="O756" i="6"/>
  <c r="O611" i="6"/>
  <c r="O614" i="6"/>
  <c r="O615" i="6"/>
  <c r="O618" i="6"/>
  <c r="O619" i="6"/>
  <c r="O622" i="6"/>
  <c r="O626" i="6"/>
  <c r="O635" i="6"/>
  <c r="O645" i="6"/>
  <c r="O640" i="6"/>
  <c r="O764" i="6"/>
  <c r="O781" i="6"/>
  <c r="O784" i="6"/>
  <c r="O787" i="6"/>
  <c r="O826" i="6"/>
  <c r="O832" i="6"/>
  <c r="O843" i="6"/>
  <c r="O847" i="6"/>
  <c r="O851" i="6"/>
  <c r="O855" i="6"/>
  <c r="O869" i="6"/>
  <c r="O873" i="6"/>
  <c r="O877" i="6"/>
  <c r="O914" i="6"/>
  <c r="O920" i="6"/>
  <c r="O924" i="6"/>
  <c r="O925" i="6"/>
  <c r="O932" i="6"/>
  <c r="O934" i="6"/>
  <c r="O936" i="6"/>
  <c r="O939" i="6"/>
  <c r="O941" i="6"/>
  <c r="O944" i="6"/>
  <c r="O948" i="6"/>
  <c r="O956" i="6"/>
  <c r="O962" i="6"/>
  <c r="O966" i="6"/>
  <c r="O968" i="6"/>
  <c r="O972" i="6"/>
  <c r="O973" i="6"/>
  <c r="O976" i="6"/>
  <c r="O977" i="6"/>
  <c r="O981" i="6"/>
  <c r="O985" i="6"/>
  <c r="O989" i="6"/>
  <c r="O993" i="6"/>
  <c r="O996" i="6"/>
  <c r="O999" i="6"/>
  <c r="O1001" i="6"/>
  <c r="O1004" i="6"/>
  <c r="O1007" i="6"/>
  <c r="O1019" i="6"/>
  <c r="O1020" i="6"/>
  <c r="O1025" i="6"/>
  <c r="O1032" i="6"/>
  <c r="O1033" i="6"/>
  <c r="O1038" i="6"/>
  <c r="O1039" i="6"/>
  <c r="O1045" i="6"/>
  <c r="O1046" i="6"/>
  <c r="O1049" i="6"/>
  <c r="O1050" i="6"/>
  <c r="O1053" i="6"/>
  <c r="O1054" i="6"/>
  <c r="O1059" i="6"/>
  <c r="O1062" i="6"/>
  <c r="O1067" i="6"/>
  <c r="O1070" i="6"/>
  <c r="O1071" i="6"/>
  <c r="O1074" i="6"/>
  <c r="O1075" i="6"/>
  <c r="O1095" i="6"/>
  <c r="O1098" i="6"/>
  <c r="O1102" i="6"/>
  <c r="O653" i="6"/>
  <c r="O656" i="6"/>
  <c r="O657" i="6"/>
  <c r="O660" i="6"/>
  <c r="O661" i="6"/>
  <c r="O665" i="6"/>
  <c r="O669" i="6"/>
  <c r="O672" i="6"/>
  <c r="O686" i="6"/>
  <c r="O689" i="6"/>
  <c r="O696" i="6"/>
  <c r="O720" i="6"/>
  <c r="O728" i="6"/>
  <c r="O736" i="6"/>
  <c r="O739" i="6"/>
  <c r="O744" i="6"/>
  <c r="O762" i="6"/>
  <c r="O765" i="6"/>
  <c r="O796" i="6"/>
  <c r="O800" i="6"/>
  <c r="O803" i="6"/>
  <c r="O811" i="6"/>
  <c r="O827" i="6"/>
  <c r="O890" i="6"/>
  <c r="O908" i="6"/>
  <c r="O915" i="6"/>
  <c r="O917" i="6"/>
  <c r="O921" i="6"/>
  <c r="O928" i="6"/>
  <c r="O938" i="6"/>
  <c r="O942" i="6"/>
  <c r="O945" i="6"/>
  <c r="O951" i="6"/>
  <c r="O953" i="6"/>
  <c r="O957" i="6"/>
  <c r="O964" i="6"/>
  <c r="O967" i="6"/>
  <c r="O969" i="6"/>
  <c r="O971" i="6"/>
  <c r="O982" i="6"/>
  <c r="O986" i="6"/>
  <c r="O990" i="6"/>
  <c r="O994" i="6"/>
  <c r="O1002" i="6"/>
  <c r="O1008" i="6"/>
  <c r="O1011" i="6"/>
  <c r="O1013" i="6"/>
  <c r="O1014" i="6"/>
  <c r="O1023" i="6"/>
  <c r="O1024" i="6"/>
  <c r="O1026" i="6"/>
  <c r="O1027" i="6"/>
  <c r="O1036" i="6"/>
  <c r="O1037" i="6"/>
  <c r="O1042" i="6"/>
  <c r="O1057" i="6"/>
  <c r="O1060" i="6"/>
  <c r="O1065" i="6"/>
  <c r="O1079" i="6"/>
  <c r="O1080" i="6"/>
  <c r="O1083" i="6"/>
  <c r="O1084" i="6"/>
  <c r="O1087" i="6"/>
  <c r="O1088" i="6"/>
  <c r="O1091" i="6"/>
  <c r="O1092" i="6"/>
  <c r="O1112" i="6"/>
  <c r="O808" i="6"/>
  <c r="O816" i="6"/>
  <c r="O879" i="6"/>
  <c r="O887" i="6"/>
  <c r="O895" i="6"/>
  <c r="O946" i="6"/>
  <c r="O949" i="6"/>
  <c r="O1018" i="6"/>
  <c r="O1031" i="6"/>
  <c r="O1040" i="6"/>
  <c r="O1041" i="6"/>
  <c r="O1043" i="6"/>
  <c r="O1044" i="6"/>
  <c r="O1047" i="6"/>
  <c r="O1048" i="6"/>
  <c r="O1051" i="6"/>
  <c r="O1052" i="6"/>
  <c r="O1055" i="6"/>
  <c r="O1058" i="6"/>
  <c r="O1063" i="6"/>
  <c r="O1066" i="6"/>
  <c r="O1068" i="6"/>
  <c r="O1069" i="6"/>
  <c r="O1072" i="6"/>
  <c r="O1073" i="6"/>
  <c r="O1076" i="6"/>
  <c r="O1077" i="6"/>
  <c r="O1096" i="6"/>
  <c r="O1097" i="6"/>
  <c r="O1100" i="6"/>
  <c r="O1101" i="6"/>
  <c r="O1113" i="6"/>
  <c r="O1119" i="6"/>
  <c r="O770" i="6"/>
  <c r="O913" i="6"/>
  <c r="O916" i="6"/>
  <c r="O919" i="6"/>
  <c r="O926" i="6"/>
  <c r="O927" i="6"/>
  <c r="O930" i="6"/>
  <c r="O955" i="6"/>
  <c r="O959" i="6"/>
  <c r="O970" i="6"/>
  <c r="O992" i="6"/>
  <c r="O998" i="6"/>
  <c r="O1009" i="6"/>
  <c r="O1028" i="6"/>
  <c r="O1124" i="6"/>
  <c r="O1126" i="6"/>
  <c r="O1128" i="6"/>
  <c r="O1130" i="6"/>
  <c r="O1132" i="6"/>
  <c r="O1147" i="6"/>
  <c r="O1104" i="6"/>
  <c r="O1105" i="6"/>
  <c r="O1108" i="6"/>
  <c r="O1109" i="6"/>
  <c r="O1115" i="6"/>
  <c r="O1116" i="6"/>
  <c r="O1121" i="6"/>
  <c r="O1134" i="6"/>
  <c r="O1136" i="6"/>
  <c r="O1138" i="6"/>
  <c r="O1140" i="6"/>
  <c r="O1142" i="6"/>
  <c r="O1144" i="6"/>
  <c r="O1146" i="6"/>
  <c r="O1150" i="6"/>
  <c r="O1154" i="6"/>
  <c r="O1156" i="6"/>
  <c r="O1160" i="6"/>
  <c r="O1164" i="6"/>
  <c r="O1168" i="6"/>
  <c r="O1172" i="6"/>
  <c r="O1176" i="6"/>
  <c r="O1216" i="6"/>
  <c r="O1219" i="6"/>
  <c r="O1232" i="6"/>
  <c r="O1234" i="6"/>
  <c r="O1236" i="6"/>
  <c r="O1238" i="6"/>
  <c r="O1240" i="6"/>
  <c r="O1242" i="6"/>
  <c r="O1244" i="6"/>
  <c r="O1247" i="6"/>
  <c r="O1251" i="6"/>
  <c r="O1255" i="6"/>
  <c r="O1259" i="6"/>
  <c r="O1262" i="6"/>
  <c r="O1266" i="6"/>
  <c r="O1270" i="6"/>
  <c r="O1273" i="6"/>
  <c r="O1274" i="6"/>
  <c r="O1295" i="6"/>
  <c r="O1297" i="6"/>
  <c r="O1299" i="6"/>
  <c r="O1301" i="6"/>
  <c r="O1303" i="6"/>
  <c r="O1305" i="6"/>
  <c r="O1307" i="6"/>
  <c r="O1309" i="6"/>
  <c r="O1313" i="6"/>
  <c r="O1316" i="6"/>
  <c r="O1318" i="6"/>
  <c r="O1319" i="6"/>
  <c r="O1180" i="6"/>
  <c r="O1182" i="6"/>
  <c r="O1186" i="6"/>
  <c r="O1194" i="6"/>
  <c r="O1198" i="6"/>
  <c r="O1200" i="6"/>
  <c r="O1202" i="6"/>
  <c r="O1205" i="6"/>
  <c r="O1207" i="6"/>
  <c r="O1209" i="6"/>
  <c r="O1211" i="6"/>
  <c r="O1213" i="6"/>
  <c r="O1215" i="6"/>
  <c r="O1217" i="6"/>
  <c r="O1221" i="6"/>
  <c r="O1229" i="6"/>
  <c r="O1276" i="6"/>
  <c r="O1284" i="6"/>
  <c r="O1286" i="6"/>
  <c r="O1310" i="6"/>
  <c r="O1317" i="6"/>
  <c r="O1321" i="6"/>
  <c r="O1323" i="6"/>
  <c r="O1325" i="6"/>
  <c r="O1103" i="6"/>
  <c r="O1106" i="6"/>
  <c r="O1114" i="6"/>
  <c r="O1117" i="6"/>
  <c r="O1120" i="6"/>
  <c r="O1122" i="6"/>
  <c r="O1133" i="6"/>
  <c r="O1135" i="6"/>
  <c r="O1137" i="6"/>
  <c r="O1139" i="6"/>
  <c r="O1141" i="6"/>
  <c r="O1143" i="6"/>
  <c r="O1145" i="6"/>
  <c r="O1148" i="6"/>
  <c r="O1152" i="6"/>
  <c r="O1158" i="6"/>
  <c r="O1162" i="6"/>
  <c r="O1166" i="6"/>
  <c r="O1170" i="6"/>
  <c r="O1174" i="6"/>
  <c r="O1178" i="6"/>
  <c r="O1179" i="6"/>
  <c r="O1220" i="6"/>
  <c r="O1231" i="6"/>
  <c r="O1233" i="6"/>
  <c r="O1235" i="6"/>
  <c r="O1237" i="6"/>
  <c r="O1239" i="6"/>
  <c r="O1241" i="6"/>
  <c r="O1243" i="6"/>
  <c r="O1245" i="6"/>
  <c r="O1249" i="6"/>
  <c r="O1253" i="6"/>
  <c r="O1257" i="6"/>
  <c r="O1261" i="6"/>
  <c r="O1264" i="6"/>
  <c r="O1268" i="6"/>
  <c r="O1272" i="6"/>
  <c r="O1296" i="6"/>
  <c r="O1298" i="6"/>
  <c r="O1300" i="6"/>
  <c r="O1302" i="6"/>
  <c r="O1304" i="6"/>
  <c r="O1306" i="6"/>
  <c r="O1308" i="6"/>
  <c r="O1311" i="6"/>
  <c r="O1314" i="6"/>
  <c r="O1315" i="6"/>
  <c r="O1320" i="6"/>
  <c r="O1153" i="6"/>
  <c r="O1246" i="6"/>
  <c r="O1250" i="6"/>
  <c r="O1254" i="6"/>
  <c r="O1258" i="6"/>
  <c r="O1265" i="6"/>
  <c r="O1269" i="6"/>
  <c r="O1107" i="6"/>
  <c r="O1099" i="6"/>
  <c r="O553" i="6"/>
  <c r="O561" i="6"/>
  <c r="O573" i="6"/>
  <c r="O583" i="6"/>
  <c r="O554" i="6"/>
  <c r="O558" i="6"/>
  <c r="O562" i="6"/>
  <c r="O566" i="6"/>
  <c r="O570" i="6"/>
  <c r="O574" i="6"/>
  <c r="O577" i="6"/>
  <c r="O581" i="6"/>
  <c r="O584" i="6"/>
  <c r="O588" i="6"/>
  <c r="O592" i="6"/>
  <c r="O596" i="6"/>
  <c r="O600" i="6"/>
  <c r="O604" i="6"/>
  <c r="O608" i="6"/>
  <c r="O612" i="6"/>
  <c r="O613" i="6"/>
  <c r="O616" i="6"/>
  <c r="O617" i="6"/>
  <c r="O620" i="6"/>
  <c r="O621" i="6"/>
  <c r="O633" i="6"/>
  <c r="O636" i="6"/>
  <c r="O641" i="6"/>
  <c r="O644" i="6"/>
  <c r="O649" i="6"/>
  <c r="O652" i="6"/>
  <c r="O654" i="6"/>
  <c r="O655" i="6"/>
  <c r="O678" i="6"/>
  <c r="O681" i="6"/>
  <c r="O684" i="6"/>
  <c r="O706" i="6"/>
  <c r="O569" i="6"/>
  <c r="O576" i="6"/>
  <c r="O580" i="6"/>
  <c r="O587" i="6"/>
  <c r="O623" i="6"/>
  <c r="O551" i="6"/>
  <c r="O555" i="6"/>
  <c r="O559" i="6"/>
  <c r="O563" i="6"/>
  <c r="O567" i="6"/>
  <c r="O571" i="6"/>
  <c r="O575" i="6"/>
  <c r="O578" i="6"/>
  <c r="O582" i="6"/>
  <c r="O585" i="6"/>
  <c r="O589" i="6"/>
  <c r="O593" i="6"/>
  <c r="O597" i="6"/>
  <c r="O601" i="6"/>
  <c r="O605" i="6"/>
  <c r="O609" i="6"/>
  <c r="O610" i="6"/>
  <c r="O624" i="6"/>
  <c r="O625" i="6"/>
  <c r="O627" i="6"/>
  <c r="O631" i="6"/>
  <c r="O634" i="6"/>
  <c r="O639" i="6"/>
  <c r="O642" i="6"/>
  <c r="O647" i="6"/>
  <c r="O650" i="6"/>
  <c r="O668" i="6"/>
  <c r="O671" i="6"/>
  <c r="O692" i="6"/>
  <c r="O695" i="6"/>
  <c r="O699" i="6"/>
  <c r="O632" i="6"/>
  <c r="O550" i="6"/>
  <c r="O557" i="6"/>
  <c r="O565" i="6"/>
  <c r="O591" i="6"/>
  <c r="O595" i="6"/>
  <c r="O599" i="6"/>
  <c r="O603" i="6"/>
  <c r="O607" i="6"/>
  <c r="O628" i="6"/>
  <c r="O643" i="6"/>
  <c r="O646" i="6"/>
  <c r="O651" i="6"/>
  <c r="O658" i="6"/>
  <c r="O659" i="6"/>
  <c r="O662" i="6"/>
  <c r="O663" i="6"/>
  <c r="O666" i="6"/>
  <c r="O670" i="6"/>
  <c r="O675" i="6"/>
  <c r="O676" i="6"/>
  <c r="O679" i="6"/>
  <c r="O682" i="6"/>
  <c r="O687" i="6"/>
  <c r="O690" i="6"/>
  <c r="O693" i="6"/>
  <c r="O700" i="6"/>
  <c r="O703" i="6"/>
  <c r="O704" i="6"/>
  <c r="O707" i="6"/>
  <c r="O708" i="6"/>
  <c r="O711" i="6"/>
  <c r="O712" i="6"/>
  <c r="O721" i="6"/>
  <c r="O724" i="6"/>
  <c r="O726" i="6"/>
  <c r="O729" i="6"/>
  <c r="O732" i="6"/>
  <c r="O737" i="6"/>
  <c r="O740" i="6"/>
  <c r="O745" i="6"/>
  <c r="O746" i="6"/>
  <c r="O752" i="6"/>
  <c r="O755" i="6"/>
  <c r="O760" i="6"/>
  <c r="O763" i="6"/>
  <c r="O768" i="6"/>
  <c r="O771" i="6"/>
  <c r="O776" i="6"/>
  <c r="O777" i="6"/>
  <c r="O782" i="6"/>
  <c r="O785" i="6"/>
  <c r="O791" i="6"/>
  <c r="O797" i="6"/>
  <c r="O798" i="6"/>
  <c r="O804" i="6"/>
  <c r="O807" i="6"/>
  <c r="O812" i="6"/>
  <c r="O815" i="6"/>
  <c r="O818" i="6"/>
  <c r="O824" i="6"/>
  <c r="O834" i="6"/>
  <c r="O844" i="6"/>
  <c r="O848" i="6"/>
  <c r="O852" i="6"/>
  <c r="O856" i="6"/>
  <c r="O859" i="6"/>
  <c r="O860" i="6"/>
  <c r="O863" i="6"/>
  <c r="O864" i="6"/>
  <c r="O867" i="6"/>
  <c r="O870" i="6"/>
  <c r="O874" i="6"/>
  <c r="O880" i="6"/>
  <c r="O885" i="6"/>
  <c r="O891" i="6"/>
  <c r="O894" i="6"/>
  <c r="O903" i="6"/>
  <c r="O906" i="6"/>
  <c r="O911" i="6"/>
  <c r="O664" i="6"/>
  <c r="O667" i="6"/>
  <c r="O673" i="6"/>
  <c r="O680" i="6"/>
  <c r="O685" i="6"/>
  <c r="O688" i="6"/>
  <c r="O691" i="6"/>
  <c r="O694" i="6"/>
  <c r="O697" i="6"/>
  <c r="O715" i="6"/>
  <c r="O716" i="6"/>
  <c r="O719" i="6"/>
  <c r="O722" i="6"/>
  <c r="O727" i="6"/>
  <c r="O730" i="6"/>
  <c r="O735" i="6"/>
  <c r="O738" i="6"/>
  <c r="O743" i="6"/>
  <c r="O747" i="6"/>
  <c r="O748" i="6"/>
  <c r="O753" i="6"/>
  <c r="O758" i="6"/>
  <c r="O761" i="6"/>
  <c r="O766" i="6"/>
  <c r="O769" i="6"/>
  <c r="O774" i="6"/>
  <c r="O775" i="6"/>
  <c r="O780" i="6"/>
  <c r="O783" i="6"/>
  <c r="O788" i="6"/>
  <c r="O792" i="6"/>
  <c r="O795" i="6"/>
  <c r="O801" i="6"/>
  <c r="O802" i="6"/>
  <c r="O805" i="6"/>
  <c r="O810" i="6"/>
  <c r="O813" i="6"/>
  <c r="O819" i="6"/>
  <c r="O829" i="6"/>
  <c r="O835" i="6"/>
  <c r="O838" i="6"/>
  <c r="O845" i="6"/>
  <c r="O849" i="6"/>
  <c r="O853" i="6"/>
  <c r="O868" i="6"/>
  <c r="O871" i="6"/>
  <c r="O875" i="6"/>
  <c r="O878" i="6"/>
  <c r="O881" i="6"/>
  <c r="O883" i="6"/>
  <c r="O886" i="6"/>
  <c r="O889" i="6"/>
  <c r="O892" i="6"/>
  <c r="O897" i="6"/>
  <c r="O900" i="6"/>
  <c r="O904" i="6"/>
  <c r="O909" i="6"/>
  <c r="O912" i="6"/>
  <c r="O759" i="6"/>
  <c r="O767" i="6"/>
  <c r="O778" i="6"/>
  <c r="O786" i="6"/>
  <c r="O789" i="6"/>
  <c r="O799" i="6"/>
  <c r="O846" i="6"/>
  <c r="O872" i="6"/>
  <c r="O898" i="6"/>
  <c r="O901" i="6"/>
  <c r="O907" i="6"/>
  <c r="O717" i="6"/>
  <c r="O723" i="6"/>
  <c r="O731" i="6"/>
  <c r="O806" i="6"/>
  <c r="O814" i="6"/>
  <c r="O882" i="6"/>
  <c r="O893" i="6"/>
  <c r="O905" i="6"/>
  <c r="O817" i="6"/>
  <c r="O822" i="6"/>
  <c r="O825" i="6"/>
  <c r="O830" i="6"/>
  <c r="O833" i="6"/>
  <c r="O820" i="6"/>
  <c r="O823" i="6"/>
  <c r="O828" i="6"/>
  <c r="O831" i="6"/>
  <c r="O836" i="6"/>
  <c r="O837" i="6"/>
  <c r="N549" i="6" l="1"/>
  <c r="P549" i="6" s="1"/>
  <c r="M549" i="6"/>
  <c r="K549" i="6"/>
  <c r="I549" i="6"/>
  <c r="G549" i="6"/>
  <c r="N548" i="6"/>
  <c r="P548" i="6" s="1"/>
  <c r="M548" i="6"/>
  <c r="K548" i="6"/>
  <c r="I548" i="6"/>
  <c r="G548" i="6"/>
  <c r="N547" i="6"/>
  <c r="P547" i="6" s="1"/>
  <c r="M547" i="6"/>
  <c r="K547" i="6"/>
  <c r="I547" i="6"/>
  <c r="G547" i="6"/>
  <c r="N546" i="6"/>
  <c r="P546" i="6" s="1"/>
  <c r="M546" i="6"/>
  <c r="K546" i="6"/>
  <c r="I546" i="6"/>
  <c r="G546" i="6"/>
  <c r="N545" i="6"/>
  <c r="P545" i="6" s="1"/>
  <c r="M545" i="6"/>
  <c r="K545" i="6"/>
  <c r="I545" i="6"/>
  <c r="G545" i="6"/>
  <c r="N544" i="6"/>
  <c r="P544" i="6" s="1"/>
  <c r="M544" i="6"/>
  <c r="K544" i="6"/>
  <c r="I544" i="6"/>
  <c r="G544" i="6"/>
  <c r="N543" i="6"/>
  <c r="P543" i="6" s="1"/>
  <c r="M543" i="6"/>
  <c r="K543" i="6"/>
  <c r="I543" i="6"/>
  <c r="G543" i="6"/>
  <c r="N542" i="6"/>
  <c r="P542" i="6" s="1"/>
  <c r="M542" i="6"/>
  <c r="K542" i="6"/>
  <c r="I542" i="6"/>
  <c r="G542" i="6"/>
  <c r="N541" i="6"/>
  <c r="P541" i="6" s="1"/>
  <c r="M541" i="6"/>
  <c r="K541" i="6"/>
  <c r="I541" i="6"/>
  <c r="G541" i="6"/>
  <c r="C541" i="6"/>
  <c r="C542" i="6" s="1"/>
  <c r="C543" i="6" s="1"/>
  <c r="C544" i="6" s="1"/>
  <c r="C545" i="6" s="1"/>
  <c r="C546" i="6" s="1"/>
  <c r="C547" i="6" s="1"/>
  <c r="C548" i="6" s="1"/>
  <c r="C549" i="6" s="1"/>
  <c r="N540" i="6"/>
  <c r="P540" i="6" s="1"/>
  <c r="M540" i="6"/>
  <c r="K540" i="6"/>
  <c r="I540" i="6"/>
  <c r="G540" i="6"/>
  <c r="N539" i="6"/>
  <c r="P539" i="6" s="1"/>
  <c r="M539" i="6"/>
  <c r="K539" i="6"/>
  <c r="I539" i="6"/>
  <c r="G539" i="6"/>
  <c r="N538" i="6"/>
  <c r="P538" i="6" s="1"/>
  <c r="M538" i="6"/>
  <c r="K538" i="6"/>
  <c r="I538" i="6"/>
  <c r="G538" i="6"/>
  <c r="N537" i="6"/>
  <c r="P537" i="6" s="1"/>
  <c r="M537" i="6"/>
  <c r="K537" i="6"/>
  <c r="I537" i="6"/>
  <c r="G537" i="6"/>
  <c r="N536" i="6"/>
  <c r="P536" i="6" s="1"/>
  <c r="M536" i="6"/>
  <c r="K536" i="6"/>
  <c r="I536" i="6"/>
  <c r="G536" i="6"/>
  <c r="N535" i="6"/>
  <c r="P535" i="6" s="1"/>
  <c r="M535" i="6"/>
  <c r="K535" i="6"/>
  <c r="I535" i="6"/>
  <c r="G535" i="6"/>
  <c r="N534" i="6"/>
  <c r="P534" i="6" s="1"/>
  <c r="M534" i="6"/>
  <c r="K534" i="6"/>
  <c r="I534" i="6"/>
  <c r="G534" i="6"/>
  <c r="N533" i="6"/>
  <c r="P533" i="6" s="1"/>
  <c r="M533" i="6"/>
  <c r="K533" i="6"/>
  <c r="I533" i="6"/>
  <c r="G533" i="6"/>
  <c r="N532" i="6"/>
  <c r="P532" i="6" s="1"/>
  <c r="M532" i="6"/>
  <c r="K532" i="6"/>
  <c r="I532" i="6"/>
  <c r="G532" i="6"/>
  <c r="C532" i="6"/>
  <c r="C533" i="6" s="1"/>
  <c r="C534" i="6" s="1"/>
  <c r="C535" i="6" s="1"/>
  <c r="C536" i="6" s="1"/>
  <c r="C537" i="6" s="1"/>
  <c r="C538" i="6" s="1"/>
  <c r="C539" i="6" s="1"/>
  <c r="A532" i="6"/>
  <c r="A533" i="6" s="1"/>
  <c r="A534" i="6" s="1"/>
  <c r="A535" i="6" s="1"/>
  <c r="A536" i="6" s="1"/>
  <c r="A537" i="6" s="1"/>
  <c r="A538" i="6" s="1"/>
  <c r="A539" i="6" s="1"/>
  <c r="N531" i="6"/>
  <c r="P531" i="6" s="1"/>
  <c r="M531" i="6"/>
  <c r="K531" i="6"/>
  <c r="I531" i="6"/>
  <c r="G531" i="6"/>
  <c r="N530" i="6"/>
  <c r="P530" i="6" s="1"/>
  <c r="M530" i="6"/>
  <c r="K530" i="6"/>
  <c r="I530" i="6"/>
  <c r="G530" i="6"/>
  <c r="N529" i="6"/>
  <c r="P529" i="6" s="1"/>
  <c r="M529" i="6"/>
  <c r="K529" i="6"/>
  <c r="I529" i="6"/>
  <c r="G529" i="6"/>
  <c r="N528" i="6"/>
  <c r="P528" i="6" s="1"/>
  <c r="M528" i="6"/>
  <c r="K528" i="6"/>
  <c r="I528" i="6"/>
  <c r="G528" i="6"/>
  <c r="N527" i="6"/>
  <c r="P527" i="6" s="1"/>
  <c r="M527" i="6"/>
  <c r="K527" i="6"/>
  <c r="I527" i="6"/>
  <c r="G527" i="6"/>
  <c r="N526" i="6"/>
  <c r="P526" i="6" s="1"/>
  <c r="M526" i="6"/>
  <c r="K526" i="6"/>
  <c r="I526" i="6"/>
  <c r="G526" i="6"/>
  <c r="N525" i="6"/>
  <c r="P525" i="6" s="1"/>
  <c r="M525" i="6"/>
  <c r="K525" i="6"/>
  <c r="I525" i="6"/>
  <c r="G525" i="6"/>
  <c r="N524" i="6"/>
  <c r="P524" i="6" s="1"/>
  <c r="M524" i="6"/>
  <c r="K524" i="6"/>
  <c r="I524" i="6"/>
  <c r="G524" i="6"/>
  <c r="N523" i="6"/>
  <c r="P523" i="6" s="1"/>
  <c r="M523" i="6"/>
  <c r="K523" i="6"/>
  <c r="I523" i="6"/>
  <c r="G523" i="6"/>
  <c r="N522" i="6"/>
  <c r="P522" i="6" s="1"/>
  <c r="M522" i="6"/>
  <c r="K522" i="6"/>
  <c r="I522" i="6"/>
  <c r="G522" i="6"/>
  <c r="N521" i="6"/>
  <c r="P521" i="6" s="1"/>
  <c r="M521" i="6"/>
  <c r="K521" i="6"/>
  <c r="I521" i="6"/>
  <c r="G521" i="6"/>
  <c r="N520" i="6"/>
  <c r="P520" i="6" s="1"/>
  <c r="M520" i="6"/>
  <c r="K520" i="6"/>
  <c r="I520" i="6"/>
  <c r="G520" i="6"/>
  <c r="C520" i="6"/>
  <c r="C521" i="6" s="1"/>
  <c r="C522" i="6" s="1"/>
  <c r="C523" i="6" s="1"/>
  <c r="C524" i="6" s="1"/>
  <c r="C525" i="6" s="1"/>
  <c r="C526" i="6" s="1"/>
  <c r="C527" i="6" s="1"/>
  <c r="C528" i="6" s="1"/>
  <c r="C529" i="6" s="1"/>
  <c r="C530" i="6" s="1"/>
  <c r="A520" i="6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N519" i="6"/>
  <c r="P519" i="6" s="1"/>
  <c r="M519" i="6"/>
  <c r="K519" i="6"/>
  <c r="I519" i="6"/>
  <c r="G519" i="6"/>
  <c r="N518" i="6"/>
  <c r="P518" i="6" s="1"/>
  <c r="M518" i="6"/>
  <c r="K518" i="6"/>
  <c r="I518" i="6"/>
  <c r="G518" i="6"/>
  <c r="A518" i="6"/>
  <c r="N517" i="6"/>
  <c r="P517" i="6" s="1"/>
  <c r="M517" i="6"/>
  <c r="K517" i="6"/>
  <c r="I517" i="6"/>
  <c r="G517" i="6"/>
  <c r="N516" i="6"/>
  <c r="P516" i="6" s="1"/>
  <c r="M516" i="6"/>
  <c r="K516" i="6"/>
  <c r="I516" i="6"/>
  <c r="G516" i="6"/>
  <c r="A516" i="6"/>
  <c r="N515" i="6"/>
  <c r="P515" i="6" s="1"/>
  <c r="M515" i="6"/>
  <c r="K515" i="6"/>
  <c r="I515" i="6"/>
  <c r="G515" i="6"/>
  <c r="N514" i="6"/>
  <c r="P514" i="6" s="1"/>
  <c r="M514" i="6"/>
  <c r="K514" i="6"/>
  <c r="I514" i="6"/>
  <c r="G514" i="6"/>
  <c r="A514" i="6"/>
  <c r="N513" i="6"/>
  <c r="P513" i="6" s="1"/>
  <c r="M513" i="6"/>
  <c r="K513" i="6"/>
  <c r="I513" i="6"/>
  <c r="G513" i="6"/>
  <c r="P512" i="6"/>
  <c r="N512" i="6"/>
  <c r="M512" i="6"/>
  <c r="K512" i="6"/>
  <c r="I512" i="6"/>
  <c r="G512" i="6"/>
  <c r="A512" i="6"/>
  <c r="N511" i="6"/>
  <c r="P511" i="6" s="1"/>
  <c r="M511" i="6"/>
  <c r="K511" i="6"/>
  <c r="I511" i="6"/>
  <c r="G511" i="6"/>
  <c r="N510" i="6"/>
  <c r="P510" i="6" s="1"/>
  <c r="M510" i="6"/>
  <c r="K510" i="6"/>
  <c r="I510" i="6"/>
  <c r="G510" i="6"/>
  <c r="C510" i="6"/>
  <c r="C511" i="6" s="1"/>
  <c r="C512" i="6" s="1"/>
  <c r="C513" i="6" s="1"/>
  <c r="C514" i="6" s="1"/>
  <c r="C515" i="6" s="1"/>
  <c r="C516" i="6" s="1"/>
  <c r="C517" i="6" s="1"/>
  <c r="C518" i="6" s="1"/>
  <c r="A510" i="6"/>
  <c r="N509" i="6"/>
  <c r="P509" i="6" s="1"/>
  <c r="M509" i="6"/>
  <c r="K509" i="6"/>
  <c r="I509" i="6"/>
  <c r="G509" i="6"/>
  <c r="N508" i="6"/>
  <c r="P508" i="6" s="1"/>
  <c r="M508" i="6"/>
  <c r="K508" i="6"/>
  <c r="I508" i="6"/>
  <c r="G508" i="6"/>
  <c r="N507" i="6"/>
  <c r="P507" i="6" s="1"/>
  <c r="M507" i="6"/>
  <c r="K507" i="6"/>
  <c r="I507" i="6"/>
  <c r="G507" i="6"/>
  <c r="N506" i="6"/>
  <c r="P506" i="6" s="1"/>
  <c r="M506" i="6"/>
  <c r="K506" i="6"/>
  <c r="I506" i="6"/>
  <c r="G506" i="6"/>
  <c r="N505" i="6"/>
  <c r="P505" i="6" s="1"/>
  <c r="M505" i="6"/>
  <c r="K505" i="6"/>
  <c r="I505" i="6"/>
  <c r="G505" i="6"/>
  <c r="N504" i="6"/>
  <c r="P504" i="6" s="1"/>
  <c r="M504" i="6"/>
  <c r="K504" i="6"/>
  <c r="I504" i="6"/>
  <c r="G504" i="6"/>
  <c r="N503" i="6"/>
  <c r="P503" i="6" s="1"/>
  <c r="M503" i="6"/>
  <c r="K503" i="6"/>
  <c r="I503" i="6"/>
  <c r="G503" i="6"/>
  <c r="N502" i="6"/>
  <c r="P502" i="6" s="1"/>
  <c r="M502" i="6"/>
  <c r="K502" i="6"/>
  <c r="I502" i="6"/>
  <c r="G502" i="6"/>
  <c r="N501" i="6"/>
  <c r="P501" i="6" s="1"/>
  <c r="M501" i="6"/>
  <c r="K501" i="6"/>
  <c r="I501" i="6"/>
  <c r="G501" i="6"/>
  <c r="N500" i="6"/>
  <c r="P500" i="6" s="1"/>
  <c r="M500" i="6"/>
  <c r="K500" i="6"/>
  <c r="I500" i="6"/>
  <c r="G500" i="6"/>
  <c r="N499" i="6"/>
  <c r="P499" i="6" s="1"/>
  <c r="M499" i="6"/>
  <c r="K499" i="6"/>
  <c r="I499" i="6"/>
  <c r="G499" i="6"/>
  <c r="N498" i="6"/>
  <c r="P498" i="6" s="1"/>
  <c r="M498" i="6"/>
  <c r="K498" i="6"/>
  <c r="I498" i="6"/>
  <c r="G498" i="6"/>
  <c r="N497" i="6"/>
  <c r="P497" i="6" s="1"/>
  <c r="M497" i="6"/>
  <c r="K497" i="6"/>
  <c r="I497" i="6"/>
  <c r="G497" i="6"/>
  <c r="N496" i="6"/>
  <c r="P496" i="6" s="1"/>
  <c r="M496" i="6"/>
  <c r="K496" i="6"/>
  <c r="I496" i="6"/>
  <c r="G496" i="6"/>
  <c r="N495" i="6"/>
  <c r="P495" i="6" s="1"/>
  <c r="M495" i="6"/>
  <c r="K495" i="6"/>
  <c r="I495" i="6"/>
  <c r="G495" i="6"/>
  <c r="N494" i="6"/>
  <c r="P494" i="6" s="1"/>
  <c r="M494" i="6"/>
  <c r="K494" i="6"/>
  <c r="I494" i="6"/>
  <c r="G494" i="6"/>
  <c r="N493" i="6"/>
  <c r="P493" i="6" s="1"/>
  <c r="M493" i="6"/>
  <c r="K493" i="6"/>
  <c r="I493" i="6"/>
  <c r="G493" i="6"/>
  <c r="C493" i="6"/>
  <c r="C494" i="6" s="1"/>
  <c r="C495" i="6" s="1"/>
  <c r="C496" i="6" s="1"/>
  <c r="C497" i="6" s="1"/>
  <c r="C498" i="6" s="1"/>
  <c r="C499" i="6" s="1"/>
  <c r="C500" i="6" s="1"/>
  <c r="C501" i="6" s="1"/>
  <c r="C502" i="6" s="1"/>
  <c r="C503" i="6" s="1"/>
  <c r="C504" i="6" s="1"/>
  <c r="C505" i="6" s="1"/>
  <c r="C506" i="6" s="1"/>
  <c r="C507" i="6" s="1"/>
  <c r="C508" i="6" s="1"/>
  <c r="A493" i="6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N492" i="6"/>
  <c r="P492" i="6" s="1"/>
  <c r="M492" i="6"/>
  <c r="K492" i="6"/>
  <c r="I492" i="6"/>
  <c r="G492" i="6"/>
  <c r="N491" i="6"/>
  <c r="P491" i="6" s="1"/>
  <c r="M491" i="6"/>
  <c r="K491" i="6"/>
  <c r="I491" i="6"/>
  <c r="G491" i="6"/>
  <c r="N490" i="6"/>
  <c r="P490" i="6" s="1"/>
  <c r="M490" i="6"/>
  <c r="K490" i="6"/>
  <c r="I490" i="6"/>
  <c r="G490" i="6"/>
  <c r="N489" i="6"/>
  <c r="P489" i="6" s="1"/>
  <c r="M489" i="6"/>
  <c r="K489" i="6"/>
  <c r="I489" i="6"/>
  <c r="G489" i="6"/>
  <c r="N488" i="6"/>
  <c r="P488" i="6" s="1"/>
  <c r="M488" i="6"/>
  <c r="K488" i="6"/>
  <c r="I488" i="6"/>
  <c r="G488" i="6"/>
  <c r="N487" i="6"/>
  <c r="P487" i="6" s="1"/>
  <c r="M487" i="6"/>
  <c r="K487" i="6"/>
  <c r="I487" i="6"/>
  <c r="G487" i="6"/>
  <c r="N486" i="6"/>
  <c r="P486" i="6" s="1"/>
  <c r="M486" i="6"/>
  <c r="K486" i="6"/>
  <c r="I486" i="6"/>
  <c r="G486" i="6"/>
  <c r="N485" i="6"/>
  <c r="P485" i="6" s="1"/>
  <c r="M485" i="6"/>
  <c r="K485" i="6"/>
  <c r="I485" i="6"/>
  <c r="G485" i="6"/>
  <c r="N484" i="6"/>
  <c r="P484" i="6" s="1"/>
  <c r="M484" i="6"/>
  <c r="K484" i="6"/>
  <c r="I484" i="6"/>
  <c r="G484" i="6"/>
  <c r="N483" i="6"/>
  <c r="P483" i="6" s="1"/>
  <c r="M483" i="6"/>
  <c r="K483" i="6"/>
  <c r="I483" i="6"/>
  <c r="G483" i="6"/>
  <c r="N482" i="6"/>
  <c r="P482" i="6" s="1"/>
  <c r="M482" i="6"/>
  <c r="K482" i="6"/>
  <c r="I482" i="6"/>
  <c r="G482" i="6"/>
  <c r="N481" i="6"/>
  <c r="P481" i="6" s="1"/>
  <c r="M481" i="6"/>
  <c r="K481" i="6"/>
  <c r="I481" i="6"/>
  <c r="G481" i="6"/>
  <c r="N480" i="6"/>
  <c r="P480" i="6" s="1"/>
  <c r="M480" i="6"/>
  <c r="K480" i="6"/>
  <c r="I480" i="6"/>
  <c r="G480" i="6"/>
  <c r="N479" i="6"/>
  <c r="P479" i="6" s="1"/>
  <c r="M479" i="6"/>
  <c r="K479" i="6"/>
  <c r="I479" i="6"/>
  <c r="G479" i="6"/>
  <c r="N478" i="6"/>
  <c r="P478" i="6" s="1"/>
  <c r="M478" i="6"/>
  <c r="K478" i="6"/>
  <c r="I478" i="6"/>
  <c r="G478" i="6"/>
  <c r="C478" i="6"/>
  <c r="C479" i="6" s="1"/>
  <c r="C480" i="6" s="1"/>
  <c r="C481" i="6" s="1"/>
  <c r="C482" i="6" s="1"/>
  <c r="C483" i="6" s="1"/>
  <c r="C484" i="6" s="1"/>
  <c r="C485" i="6" s="1"/>
  <c r="C486" i="6" s="1"/>
  <c r="C487" i="6" s="1"/>
  <c r="C488" i="6" s="1"/>
  <c r="C489" i="6" s="1"/>
  <c r="C490" i="6" s="1"/>
  <c r="C491" i="6" s="1"/>
  <c r="A478" i="6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N477" i="6"/>
  <c r="P477" i="6" s="1"/>
  <c r="M477" i="6"/>
  <c r="K477" i="6"/>
  <c r="I477" i="6"/>
  <c r="G477" i="6"/>
  <c r="N476" i="6"/>
  <c r="P476" i="6" s="1"/>
  <c r="M476" i="6"/>
  <c r="K476" i="6"/>
  <c r="I476" i="6"/>
  <c r="G476" i="6"/>
  <c r="N475" i="6"/>
  <c r="P475" i="6" s="1"/>
  <c r="M475" i="6"/>
  <c r="K475" i="6"/>
  <c r="I475" i="6"/>
  <c r="G475" i="6"/>
  <c r="N474" i="6"/>
  <c r="P474" i="6" s="1"/>
  <c r="M474" i="6"/>
  <c r="K474" i="6"/>
  <c r="I474" i="6"/>
  <c r="G474" i="6"/>
  <c r="N473" i="6"/>
  <c r="P473" i="6" s="1"/>
  <c r="M473" i="6"/>
  <c r="K473" i="6"/>
  <c r="I473" i="6"/>
  <c r="G473" i="6"/>
  <c r="N472" i="6"/>
  <c r="P472" i="6" s="1"/>
  <c r="M472" i="6"/>
  <c r="K472" i="6"/>
  <c r="I472" i="6"/>
  <c r="G472" i="6"/>
  <c r="N471" i="6"/>
  <c r="P471" i="6" s="1"/>
  <c r="M471" i="6"/>
  <c r="K471" i="6"/>
  <c r="I471" i="6"/>
  <c r="G471" i="6"/>
  <c r="N470" i="6"/>
  <c r="P470" i="6" s="1"/>
  <c r="M470" i="6"/>
  <c r="K470" i="6"/>
  <c r="I470" i="6"/>
  <c r="G470" i="6"/>
  <c r="N469" i="6"/>
  <c r="P469" i="6" s="1"/>
  <c r="M469" i="6"/>
  <c r="K469" i="6"/>
  <c r="I469" i="6"/>
  <c r="G469" i="6"/>
  <c r="N468" i="6"/>
  <c r="P468" i="6" s="1"/>
  <c r="M468" i="6"/>
  <c r="K468" i="6"/>
  <c r="I468" i="6"/>
  <c r="G468" i="6"/>
  <c r="N467" i="6"/>
  <c r="P467" i="6" s="1"/>
  <c r="M467" i="6"/>
  <c r="K467" i="6"/>
  <c r="I467" i="6"/>
  <c r="G467" i="6"/>
  <c r="N466" i="6"/>
  <c r="P466" i="6" s="1"/>
  <c r="M466" i="6"/>
  <c r="K466" i="6"/>
  <c r="I466" i="6"/>
  <c r="G466" i="6"/>
  <c r="N465" i="6"/>
  <c r="P465" i="6" s="1"/>
  <c r="M465" i="6"/>
  <c r="K465" i="6"/>
  <c r="I465" i="6"/>
  <c r="G465" i="6"/>
  <c r="N464" i="6"/>
  <c r="P464" i="6" s="1"/>
  <c r="M464" i="6"/>
  <c r="K464" i="6"/>
  <c r="I464" i="6"/>
  <c r="G464" i="6"/>
  <c r="N463" i="6"/>
  <c r="P463" i="6" s="1"/>
  <c r="M463" i="6"/>
  <c r="K463" i="6"/>
  <c r="I463" i="6"/>
  <c r="G463" i="6"/>
  <c r="C463" i="6"/>
  <c r="C464" i="6" s="1"/>
  <c r="C465" i="6" s="1"/>
  <c r="C466" i="6" s="1"/>
  <c r="C467" i="6" s="1"/>
  <c r="C468" i="6" s="1"/>
  <c r="C469" i="6" s="1"/>
  <c r="C470" i="6" s="1"/>
  <c r="C471" i="6" s="1"/>
  <c r="C472" i="6" s="1"/>
  <c r="C473" i="6" s="1"/>
  <c r="C474" i="6" s="1"/>
  <c r="C475" i="6" s="1"/>
  <c r="C476" i="6" s="1"/>
  <c r="A463" i="6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N462" i="6"/>
  <c r="P462" i="6" s="1"/>
  <c r="M462" i="6"/>
  <c r="K462" i="6"/>
  <c r="I462" i="6"/>
  <c r="G462" i="6"/>
  <c r="N461" i="6"/>
  <c r="P461" i="6" s="1"/>
  <c r="M461" i="6"/>
  <c r="K461" i="6"/>
  <c r="I461" i="6"/>
  <c r="G461" i="6"/>
  <c r="N460" i="6"/>
  <c r="P460" i="6" s="1"/>
  <c r="M460" i="6"/>
  <c r="K460" i="6"/>
  <c r="I460" i="6"/>
  <c r="G460" i="6"/>
  <c r="N459" i="6"/>
  <c r="P459" i="6" s="1"/>
  <c r="M459" i="6"/>
  <c r="K459" i="6"/>
  <c r="I459" i="6"/>
  <c r="G459" i="6"/>
  <c r="N458" i="6"/>
  <c r="P458" i="6" s="1"/>
  <c r="M458" i="6"/>
  <c r="K458" i="6"/>
  <c r="I458" i="6"/>
  <c r="G458" i="6"/>
  <c r="N457" i="6"/>
  <c r="P457" i="6" s="1"/>
  <c r="M457" i="6"/>
  <c r="K457" i="6"/>
  <c r="I457" i="6"/>
  <c r="G457" i="6"/>
  <c r="N456" i="6"/>
  <c r="P456" i="6" s="1"/>
  <c r="M456" i="6"/>
  <c r="K456" i="6"/>
  <c r="I456" i="6"/>
  <c r="G456" i="6"/>
  <c r="N455" i="6"/>
  <c r="P455" i="6" s="1"/>
  <c r="M455" i="6"/>
  <c r="K455" i="6"/>
  <c r="I455" i="6"/>
  <c r="G455" i="6"/>
  <c r="N454" i="6"/>
  <c r="P454" i="6" s="1"/>
  <c r="M454" i="6"/>
  <c r="K454" i="6"/>
  <c r="I454" i="6"/>
  <c r="G454" i="6"/>
  <c r="N453" i="6"/>
  <c r="P453" i="6" s="1"/>
  <c r="M453" i="6"/>
  <c r="K453" i="6"/>
  <c r="I453" i="6"/>
  <c r="G453" i="6"/>
  <c r="N452" i="6"/>
  <c r="P452" i="6" s="1"/>
  <c r="M452" i="6"/>
  <c r="K452" i="6"/>
  <c r="I452" i="6"/>
  <c r="G452" i="6"/>
  <c r="C452" i="6"/>
  <c r="C453" i="6" s="1"/>
  <c r="C454" i="6" s="1"/>
  <c r="C455" i="6" s="1"/>
  <c r="C456" i="6" s="1"/>
  <c r="C457" i="6" s="1"/>
  <c r="C458" i="6" s="1"/>
  <c r="C459" i="6" s="1"/>
  <c r="C460" i="6" s="1"/>
  <c r="C461" i="6" s="1"/>
  <c r="A452" i="6"/>
  <c r="A453" i="6" s="1"/>
  <c r="A454" i="6" s="1"/>
  <c r="A455" i="6" s="1"/>
  <c r="A456" i="6" s="1"/>
  <c r="A457" i="6" s="1"/>
  <c r="A458" i="6" s="1"/>
  <c r="A459" i="6" s="1"/>
  <c r="A460" i="6" s="1"/>
  <c r="A461" i="6" s="1"/>
  <c r="N451" i="6"/>
  <c r="P451" i="6" s="1"/>
  <c r="M451" i="6"/>
  <c r="K451" i="6"/>
  <c r="I451" i="6"/>
  <c r="G451" i="6"/>
  <c r="N450" i="6"/>
  <c r="P450" i="6" s="1"/>
  <c r="M450" i="6"/>
  <c r="K450" i="6"/>
  <c r="I450" i="6"/>
  <c r="G450" i="6"/>
  <c r="N449" i="6"/>
  <c r="P449" i="6" s="1"/>
  <c r="M449" i="6"/>
  <c r="K449" i="6"/>
  <c r="I449" i="6"/>
  <c r="G449" i="6"/>
  <c r="N448" i="6"/>
  <c r="P448" i="6" s="1"/>
  <c r="M448" i="6"/>
  <c r="K448" i="6"/>
  <c r="I448" i="6"/>
  <c r="G448" i="6"/>
  <c r="N447" i="6"/>
  <c r="P447" i="6" s="1"/>
  <c r="M447" i="6"/>
  <c r="K447" i="6"/>
  <c r="I447" i="6"/>
  <c r="G447" i="6"/>
  <c r="N446" i="6"/>
  <c r="P446" i="6" s="1"/>
  <c r="M446" i="6"/>
  <c r="K446" i="6"/>
  <c r="I446" i="6"/>
  <c r="G446" i="6"/>
  <c r="N445" i="6"/>
  <c r="P445" i="6" s="1"/>
  <c r="M445" i="6"/>
  <c r="K445" i="6"/>
  <c r="I445" i="6"/>
  <c r="G445" i="6"/>
  <c r="N444" i="6"/>
  <c r="P444" i="6" s="1"/>
  <c r="M444" i="6"/>
  <c r="K444" i="6"/>
  <c r="I444" i="6"/>
  <c r="G444" i="6"/>
  <c r="N443" i="6"/>
  <c r="P443" i="6" s="1"/>
  <c r="M443" i="6"/>
  <c r="K443" i="6"/>
  <c r="I443" i="6"/>
  <c r="G443" i="6"/>
  <c r="N442" i="6"/>
  <c r="P442" i="6" s="1"/>
  <c r="M442" i="6"/>
  <c r="K442" i="6"/>
  <c r="I442" i="6"/>
  <c r="G442" i="6"/>
  <c r="N441" i="6"/>
  <c r="P441" i="6" s="1"/>
  <c r="M441" i="6"/>
  <c r="K441" i="6"/>
  <c r="I441" i="6"/>
  <c r="G441" i="6"/>
  <c r="C441" i="6"/>
  <c r="C442" i="6" s="1"/>
  <c r="C443" i="6" s="1"/>
  <c r="C444" i="6" s="1"/>
  <c r="C445" i="6" s="1"/>
  <c r="C446" i="6" s="1"/>
  <c r="C447" i="6" s="1"/>
  <c r="C448" i="6" s="1"/>
  <c r="C449" i="6" s="1"/>
  <c r="C450" i="6" s="1"/>
  <c r="A441" i="6"/>
  <c r="A442" i="6" s="1"/>
  <c r="A443" i="6" s="1"/>
  <c r="A444" i="6" s="1"/>
  <c r="A445" i="6" s="1"/>
  <c r="A446" i="6" s="1"/>
  <c r="A447" i="6" s="1"/>
  <c r="A448" i="6" s="1"/>
  <c r="A449" i="6" s="1"/>
  <c r="A450" i="6" s="1"/>
  <c r="N440" i="6"/>
  <c r="P440" i="6" s="1"/>
  <c r="M440" i="6"/>
  <c r="K440" i="6"/>
  <c r="I440" i="6"/>
  <c r="G440" i="6"/>
  <c r="N439" i="6"/>
  <c r="M439" i="6"/>
  <c r="K439" i="6"/>
  <c r="I439" i="6"/>
  <c r="G439" i="6"/>
  <c r="N438" i="6"/>
  <c r="M438" i="6"/>
  <c r="K438" i="6"/>
  <c r="I438" i="6"/>
  <c r="G438" i="6"/>
  <c r="N437" i="6"/>
  <c r="M437" i="6"/>
  <c r="K437" i="6"/>
  <c r="I437" i="6"/>
  <c r="G437" i="6"/>
  <c r="N436" i="6"/>
  <c r="M436" i="6"/>
  <c r="K436" i="6"/>
  <c r="I436" i="6"/>
  <c r="G436" i="6"/>
  <c r="N435" i="6"/>
  <c r="M435" i="6"/>
  <c r="K435" i="6"/>
  <c r="I435" i="6"/>
  <c r="G435" i="6"/>
  <c r="N434" i="6"/>
  <c r="M434" i="6"/>
  <c r="K434" i="6"/>
  <c r="I434" i="6"/>
  <c r="G434" i="6"/>
  <c r="N433" i="6"/>
  <c r="M433" i="6"/>
  <c r="K433" i="6"/>
  <c r="I433" i="6"/>
  <c r="G433" i="6"/>
  <c r="N432" i="6"/>
  <c r="M432" i="6"/>
  <c r="K432" i="6"/>
  <c r="I432" i="6"/>
  <c r="G432" i="6"/>
  <c r="N431" i="6"/>
  <c r="M431" i="6"/>
  <c r="K431" i="6"/>
  <c r="I431" i="6"/>
  <c r="G431" i="6"/>
  <c r="N430" i="6"/>
  <c r="M430" i="6"/>
  <c r="K430" i="6"/>
  <c r="I430" i="6"/>
  <c r="G430" i="6"/>
  <c r="N429" i="6"/>
  <c r="M429" i="6"/>
  <c r="K429" i="6"/>
  <c r="I429" i="6"/>
  <c r="G429" i="6"/>
  <c r="N428" i="6"/>
  <c r="M428" i="6"/>
  <c r="K428" i="6"/>
  <c r="I428" i="6"/>
  <c r="G428" i="6"/>
  <c r="N427" i="6"/>
  <c r="M427" i="6"/>
  <c r="K427" i="6"/>
  <c r="I427" i="6"/>
  <c r="G427" i="6"/>
  <c r="N426" i="6"/>
  <c r="M426" i="6"/>
  <c r="K426" i="6"/>
  <c r="I426" i="6"/>
  <c r="G426" i="6"/>
  <c r="N425" i="6"/>
  <c r="M425" i="6"/>
  <c r="K425" i="6"/>
  <c r="I425" i="6"/>
  <c r="G425" i="6"/>
  <c r="N424" i="6"/>
  <c r="M424" i="6"/>
  <c r="K424" i="6"/>
  <c r="I424" i="6"/>
  <c r="G424" i="6"/>
  <c r="N423" i="6"/>
  <c r="M423" i="6"/>
  <c r="K423" i="6"/>
  <c r="I423" i="6"/>
  <c r="G423" i="6"/>
  <c r="N422" i="6"/>
  <c r="M422" i="6"/>
  <c r="K422" i="6"/>
  <c r="I422" i="6"/>
  <c r="G422" i="6"/>
  <c r="N421" i="6"/>
  <c r="M421" i="6"/>
  <c r="K421" i="6"/>
  <c r="I421" i="6"/>
  <c r="G421" i="6"/>
  <c r="N420" i="6"/>
  <c r="M420" i="6"/>
  <c r="K420" i="6"/>
  <c r="I420" i="6"/>
  <c r="G420" i="6"/>
  <c r="N419" i="6"/>
  <c r="M419" i="6"/>
  <c r="K419" i="6"/>
  <c r="I419" i="6"/>
  <c r="G419" i="6"/>
  <c r="N418" i="6"/>
  <c r="M418" i="6"/>
  <c r="K418" i="6"/>
  <c r="I418" i="6"/>
  <c r="G418" i="6"/>
  <c r="N417" i="6"/>
  <c r="M417" i="6"/>
  <c r="K417" i="6"/>
  <c r="I417" i="6"/>
  <c r="G417" i="6"/>
  <c r="N416" i="6"/>
  <c r="M416" i="6"/>
  <c r="K416" i="6"/>
  <c r="I416" i="6"/>
  <c r="G416" i="6"/>
  <c r="N415" i="6"/>
  <c r="M415" i="6"/>
  <c r="K415" i="6"/>
  <c r="I415" i="6"/>
  <c r="G415" i="6"/>
  <c r="N414" i="6"/>
  <c r="M414" i="6"/>
  <c r="K414" i="6"/>
  <c r="I414" i="6"/>
  <c r="G414" i="6"/>
  <c r="N413" i="6"/>
  <c r="M413" i="6"/>
  <c r="K413" i="6"/>
  <c r="I413" i="6"/>
  <c r="G413" i="6"/>
  <c r="N412" i="6"/>
  <c r="M412" i="6"/>
  <c r="K412" i="6"/>
  <c r="I412" i="6"/>
  <c r="G412" i="6"/>
  <c r="N411" i="6"/>
  <c r="M411" i="6"/>
  <c r="K411" i="6"/>
  <c r="I411" i="6"/>
  <c r="G411" i="6"/>
  <c r="N410" i="6"/>
  <c r="M410" i="6"/>
  <c r="K410" i="6"/>
  <c r="I410" i="6"/>
  <c r="G410" i="6"/>
  <c r="N409" i="6"/>
  <c r="M409" i="6"/>
  <c r="K409" i="6"/>
  <c r="I409" i="6"/>
  <c r="G409" i="6"/>
  <c r="N408" i="6"/>
  <c r="M408" i="6"/>
  <c r="K408" i="6"/>
  <c r="I408" i="6"/>
  <c r="G408" i="6"/>
  <c r="N407" i="6"/>
  <c r="M407" i="6"/>
  <c r="K407" i="6"/>
  <c r="I407" i="6"/>
  <c r="G407" i="6"/>
  <c r="N406" i="6"/>
  <c r="M406" i="6"/>
  <c r="K406" i="6"/>
  <c r="I406" i="6"/>
  <c r="G406" i="6"/>
  <c r="N405" i="6"/>
  <c r="M405" i="6"/>
  <c r="K405" i="6"/>
  <c r="I405" i="6"/>
  <c r="G405" i="6"/>
  <c r="N404" i="6"/>
  <c r="M404" i="6"/>
  <c r="K404" i="6"/>
  <c r="I404" i="6"/>
  <c r="G404" i="6"/>
  <c r="N403" i="6"/>
  <c r="M403" i="6"/>
  <c r="K403" i="6"/>
  <c r="I403" i="6"/>
  <c r="G403" i="6"/>
  <c r="N402" i="6"/>
  <c r="M402" i="6"/>
  <c r="K402" i="6"/>
  <c r="I402" i="6"/>
  <c r="G402" i="6"/>
  <c r="N401" i="6"/>
  <c r="M401" i="6"/>
  <c r="K401" i="6"/>
  <c r="I401" i="6"/>
  <c r="G401" i="6"/>
  <c r="N400" i="6"/>
  <c r="M400" i="6"/>
  <c r="K400" i="6"/>
  <c r="I400" i="6"/>
  <c r="G400" i="6"/>
  <c r="N399" i="6"/>
  <c r="M399" i="6"/>
  <c r="K399" i="6"/>
  <c r="I399" i="6"/>
  <c r="G399" i="6"/>
  <c r="N398" i="6"/>
  <c r="M398" i="6"/>
  <c r="K398" i="6"/>
  <c r="I398" i="6"/>
  <c r="G398" i="6"/>
  <c r="N397" i="6"/>
  <c r="M397" i="6"/>
  <c r="K397" i="6"/>
  <c r="I397" i="6"/>
  <c r="G397" i="6"/>
  <c r="N396" i="6"/>
  <c r="M396" i="6"/>
  <c r="K396" i="6"/>
  <c r="I396" i="6"/>
  <c r="G396" i="6"/>
  <c r="N395" i="6"/>
  <c r="M395" i="6"/>
  <c r="K395" i="6"/>
  <c r="I395" i="6"/>
  <c r="G395" i="6"/>
  <c r="N394" i="6"/>
  <c r="M394" i="6"/>
  <c r="K394" i="6"/>
  <c r="I394" i="6"/>
  <c r="G394" i="6"/>
  <c r="N393" i="6"/>
  <c r="M393" i="6"/>
  <c r="K393" i="6"/>
  <c r="I393" i="6"/>
  <c r="G393" i="6"/>
  <c r="N392" i="6"/>
  <c r="M392" i="6"/>
  <c r="K392" i="6"/>
  <c r="I392" i="6"/>
  <c r="G392" i="6"/>
  <c r="N391" i="6"/>
  <c r="M391" i="6"/>
  <c r="K391" i="6"/>
  <c r="I391" i="6"/>
  <c r="G391" i="6"/>
  <c r="N390" i="6"/>
  <c r="M390" i="6"/>
  <c r="K390" i="6"/>
  <c r="I390" i="6"/>
  <c r="G390" i="6"/>
  <c r="N389" i="6"/>
  <c r="M389" i="6"/>
  <c r="K389" i="6"/>
  <c r="I389" i="6"/>
  <c r="G389" i="6"/>
  <c r="N388" i="6"/>
  <c r="M388" i="6"/>
  <c r="K388" i="6"/>
  <c r="I388" i="6"/>
  <c r="G388" i="6"/>
  <c r="N387" i="6"/>
  <c r="M387" i="6"/>
  <c r="K387" i="6"/>
  <c r="I387" i="6"/>
  <c r="G387" i="6"/>
  <c r="N386" i="6"/>
  <c r="M386" i="6"/>
  <c r="K386" i="6"/>
  <c r="I386" i="6"/>
  <c r="G386" i="6"/>
  <c r="N385" i="6"/>
  <c r="M385" i="6"/>
  <c r="K385" i="6"/>
  <c r="I385" i="6"/>
  <c r="G385" i="6"/>
  <c r="N384" i="6"/>
  <c r="M384" i="6"/>
  <c r="K384" i="6"/>
  <c r="I384" i="6"/>
  <c r="G384" i="6"/>
  <c r="N383" i="6"/>
  <c r="M383" i="6"/>
  <c r="K383" i="6"/>
  <c r="I383" i="6"/>
  <c r="G383" i="6"/>
  <c r="N382" i="6"/>
  <c r="M382" i="6"/>
  <c r="K382" i="6"/>
  <c r="I382" i="6"/>
  <c r="G382" i="6"/>
  <c r="N381" i="6"/>
  <c r="M381" i="6"/>
  <c r="K381" i="6"/>
  <c r="I381" i="6"/>
  <c r="G381" i="6"/>
  <c r="N380" i="6"/>
  <c r="M380" i="6"/>
  <c r="K380" i="6"/>
  <c r="I380" i="6"/>
  <c r="G380" i="6"/>
  <c r="N379" i="6"/>
  <c r="M379" i="6"/>
  <c r="K379" i="6"/>
  <c r="I379" i="6"/>
  <c r="G379" i="6"/>
  <c r="N378" i="6"/>
  <c r="M378" i="6"/>
  <c r="K378" i="6"/>
  <c r="I378" i="6"/>
  <c r="G378" i="6"/>
  <c r="N377" i="6"/>
  <c r="M377" i="6"/>
  <c r="K377" i="6"/>
  <c r="I377" i="6"/>
  <c r="G377" i="6"/>
  <c r="N376" i="6"/>
  <c r="M376" i="6"/>
  <c r="K376" i="6"/>
  <c r="I376" i="6"/>
  <c r="G376" i="6"/>
  <c r="N375" i="6"/>
  <c r="M375" i="6"/>
  <c r="K375" i="6"/>
  <c r="I375" i="6"/>
  <c r="G375" i="6"/>
  <c r="N374" i="6"/>
  <c r="M374" i="6"/>
  <c r="K374" i="6"/>
  <c r="I374" i="6"/>
  <c r="G374" i="6"/>
  <c r="N373" i="6"/>
  <c r="M373" i="6"/>
  <c r="K373" i="6"/>
  <c r="I373" i="6"/>
  <c r="G373" i="6"/>
  <c r="N372" i="6"/>
  <c r="M372" i="6"/>
  <c r="K372" i="6"/>
  <c r="I372" i="6"/>
  <c r="G372" i="6"/>
  <c r="N371" i="6"/>
  <c r="M371" i="6"/>
  <c r="K371" i="6"/>
  <c r="I371" i="6"/>
  <c r="G371" i="6"/>
  <c r="N370" i="6"/>
  <c r="M370" i="6"/>
  <c r="K370" i="6"/>
  <c r="I370" i="6"/>
  <c r="G370" i="6"/>
  <c r="N369" i="6"/>
  <c r="M369" i="6"/>
  <c r="K369" i="6"/>
  <c r="I369" i="6"/>
  <c r="G369" i="6"/>
  <c r="N368" i="6"/>
  <c r="M368" i="6"/>
  <c r="K368" i="6"/>
  <c r="I368" i="6"/>
  <c r="G368" i="6"/>
  <c r="N367" i="6"/>
  <c r="M367" i="6"/>
  <c r="K367" i="6"/>
  <c r="I367" i="6"/>
  <c r="G367" i="6"/>
  <c r="N366" i="6"/>
  <c r="M366" i="6"/>
  <c r="K366" i="6"/>
  <c r="I366" i="6"/>
  <c r="G366" i="6"/>
  <c r="N365" i="6"/>
  <c r="M365" i="6"/>
  <c r="K365" i="6"/>
  <c r="I365" i="6"/>
  <c r="G365" i="6"/>
  <c r="N364" i="6"/>
  <c r="M364" i="6"/>
  <c r="K364" i="6"/>
  <c r="I364" i="6"/>
  <c r="G364" i="6"/>
  <c r="N363" i="6"/>
  <c r="M363" i="6"/>
  <c r="K363" i="6"/>
  <c r="I363" i="6"/>
  <c r="G363" i="6"/>
  <c r="N362" i="6"/>
  <c r="M362" i="6"/>
  <c r="K362" i="6"/>
  <c r="I362" i="6"/>
  <c r="G362" i="6"/>
  <c r="N361" i="6"/>
  <c r="M361" i="6"/>
  <c r="K361" i="6"/>
  <c r="I361" i="6"/>
  <c r="G361" i="6"/>
  <c r="N360" i="6"/>
  <c r="M360" i="6"/>
  <c r="K360" i="6"/>
  <c r="I360" i="6"/>
  <c r="G360" i="6"/>
  <c r="N359" i="6"/>
  <c r="M359" i="6"/>
  <c r="K359" i="6"/>
  <c r="I359" i="6"/>
  <c r="G359" i="6"/>
  <c r="N358" i="6"/>
  <c r="M358" i="6"/>
  <c r="K358" i="6"/>
  <c r="I358" i="6"/>
  <c r="G358" i="6"/>
  <c r="N357" i="6"/>
  <c r="M357" i="6"/>
  <c r="K357" i="6"/>
  <c r="I357" i="6"/>
  <c r="G357" i="6"/>
  <c r="N356" i="6"/>
  <c r="M356" i="6"/>
  <c r="K356" i="6"/>
  <c r="I356" i="6"/>
  <c r="G356" i="6"/>
  <c r="N355" i="6"/>
  <c r="M355" i="6"/>
  <c r="K355" i="6"/>
  <c r="I355" i="6"/>
  <c r="G355" i="6"/>
  <c r="N354" i="6"/>
  <c r="M354" i="6"/>
  <c r="K354" i="6"/>
  <c r="I354" i="6"/>
  <c r="G354" i="6"/>
  <c r="N353" i="6"/>
  <c r="M353" i="6"/>
  <c r="K353" i="6"/>
  <c r="I353" i="6"/>
  <c r="G353" i="6"/>
  <c r="N352" i="6"/>
  <c r="M352" i="6"/>
  <c r="K352" i="6"/>
  <c r="I352" i="6"/>
  <c r="G352" i="6"/>
  <c r="N351" i="6"/>
  <c r="M351" i="6"/>
  <c r="K351" i="6"/>
  <c r="I351" i="6"/>
  <c r="G351" i="6"/>
  <c r="N350" i="6"/>
  <c r="M350" i="6"/>
  <c r="K350" i="6"/>
  <c r="I350" i="6"/>
  <c r="G350" i="6"/>
  <c r="N349" i="6"/>
  <c r="M349" i="6"/>
  <c r="K349" i="6"/>
  <c r="I349" i="6"/>
  <c r="G349" i="6"/>
  <c r="N348" i="6"/>
  <c r="M348" i="6"/>
  <c r="K348" i="6"/>
  <c r="I348" i="6"/>
  <c r="G348" i="6"/>
  <c r="N347" i="6"/>
  <c r="M347" i="6"/>
  <c r="K347" i="6"/>
  <c r="I347" i="6"/>
  <c r="G347" i="6"/>
  <c r="N346" i="6"/>
  <c r="M346" i="6"/>
  <c r="K346" i="6"/>
  <c r="I346" i="6"/>
  <c r="G346" i="6"/>
  <c r="N345" i="6"/>
  <c r="M345" i="6"/>
  <c r="K345" i="6"/>
  <c r="I345" i="6"/>
  <c r="G345" i="6"/>
  <c r="N344" i="6"/>
  <c r="M344" i="6"/>
  <c r="K344" i="6"/>
  <c r="I344" i="6"/>
  <c r="G344" i="6"/>
  <c r="N343" i="6"/>
  <c r="M343" i="6"/>
  <c r="K343" i="6"/>
  <c r="I343" i="6"/>
  <c r="G343" i="6"/>
  <c r="N342" i="6"/>
  <c r="M342" i="6"/>
  <c r="K342" i="6"/>
  <c r="I342" i="6"/>
  <c r="G342" i="6"/>
  <c r="N341" i="6"/>
  <c r="M341" i="6"/>
  <c r="K341" i="6"/>
  <c r="I341" i="6"/>
  <c r="G341" i="6"/>
  <c r="N340" i="6"/>
  <c r="M340" i="6"/>
  <c r="K340" i="6"/>
  <c r="I340" i="6"/>
  <c r="G340" i="6"/>
  <c r="N339" i="6"/>
  <c r="M339" i="6"/>
  <c r="K339" i="6"/>
  <c r="I339" i="6"/>
  <c r="G339" i="6"/>
  <c r="N338" i="6"/>
  <c r="M338" i="6"/>
  <c r="K338" i="6"/>
  <c r="I338" i="6"/>
  <c r="G338" i="6"/>
  <c r="N337" i="6"/>
  <c r="M337" i="6"/>
  <c r="K337" i="6"/>
  <c r="I337" i="6"/>
  <c r="G337" i="6"/>
  <c r="N336" i="6"/>
  <c r="M336" i="6"/>
  <c r="K336" i="6"/>
  <c r="I336" i="6"/>
  <c r="G336" i="6"/>
  <c r="N335" i="6"/>
  <c r="M335" i="6"/>
  <c r="K335" i="6"/>
  <c r="I335" i="6"/>
  <c r="G335" i="6"/>
  <c r="N334" i="6"/>
  <c r="M334" i="6"/>
  <c r="K334" i="6"/>
  <c r="I334" i="6"/>
  <c r="G334" i="6"/>
  <c r="N333" i="6"/>
  <c r="M333" i="6"/>
  <c r="K333" i="6"/>
  <c r="I333" i="6"/>
  <c r="G333" i="6"/>
  <c r="N332" i="6"/>
  <c r="M332" i="6"/>
  <c r="K332" i="6"/>
  <c r="I332" i="6"/>
  <c r="G332" i="6"/>
  <c r="N331" i="6"/>
  <c r="M331" i="6"/>
  <c r="K331" i="6"/>
  <c r="I331" i="6"/>
  <c r="G331" i="6"/>
  <c r="N330" i="6"/>
  <c r="M330" i="6"/>
  <c r="K330" i="6"/>
  <c r="I330" i="6"/>
  <c r="G330" i="6"/>
  <c r="N329" i="6"/>
  <c r="M329" i="6"/>
  <c r="K329" i="6"/>
  <c r="I329" i="6"/>
  <c r="G329" i="6"/>
  <c r="N328" i="6"/>
  <c r="M328" i="6"/>
  <c r="K328" i="6"/>
  <c r="I328" i="6"/>
  <c r="G328" i="6"/>
  <c r="N327" i="6"/>
  <c r="M327" i="6"/>
  <c r="K327" i="6"/>
  <c r="I327" i="6"/>
  <c r="G327" i="6"/>
  <c r="N326" i="6"/>
  <c r="M326" i="6"/>
  <c r="K326" i="6"/>
  <c r="I326" i="6"/>
  <c r="G326" i="6"/>
  <c r="N325" i="6"/>
  <c r="M325" i="6"/>
  <c r="K325" i="6"/>
  <c r="I325" i="6"/>
  <c r="G325" i="6"/>
  <c r="N324" i="6"/>
  <c r="M324" i="6"/>
  <c r="K324" i="6"/>
  <c r="I324" i="6"/>
  <c r="G324" i="6"/>
  <c r="N323" i="6"/>
  <c r="M323" i="6"/>
  <c r="K323" i="6"/>
  <c r="I323" i="6"/>
  <c r="G323" i="6"/>
  <c r="N322" i="6"/>
  <c r="M322" i="6"/>
  <c r="K322" i="6"/>
  <c r="I322" i="6"/>
  <c r="G322" i="6"/>
  <c r="N321" i="6"/>
  <c r="M321" i="6"/>
  <c r="K321" i="6"/>
  <c r="I321" i="6"/>
  <c r="G321" i="6"/>
  <c r="N320" i="6"/>
  <c r="M320" i="6"/>
  <c r="K320" i="6"/>
  <c r="I320" i="6"/>
  <c r="G320" i="6"/>
  <c r="N319" i="6"/>
  <c r="M319" i="6"/>
  <c r="K319" i="6"/>
  <c r="I319" i="6"/>
  <c r="G319" i="6"/>
  <c r="N318" i="6"/>
  <c r="M318" i="6"/>
  <c r="K318" i="6"/>
  <c r="I318" i="6"/>
  <c r="G318" i="6"/>
  <c r="N317" i="6"/>
  <c r="M317" i="6"/>
  <c r="K317" i="6"/>
  <c r="I317" i="6"/>
  <c r="G317" i="6"/>
  <c r="N316" i="6"/>
  <c r="M316" i="6"/>
  <c r="K316" i="6"/>
  <c r="I316" i="6"/>
  <c r="G316" i="6"/>
  <c r="N315" i="6"/>
  <c r="M315" i="6"/>
  <c r="K315" i="6"/>
  <c r="I315" i="6"/>
  <c r="G315" i="6"/>
  <c r="N314" i="6"/>
  <c r="M314" i="6"/>
  <c r="K314" i="6"/>
  <c r="I314" i="6"/>
  <c r="G314" i="6"/>
  <c r="N313" i="6"/>
  <c r="M313" i="6"/>
  <c r="K313" i="6"/>
  <c r="I313" i="6"/>
  <c r="G313" i="6"/>
  <c r="N312" i="6"/>
  <c r="M312" i="6"/>
  <c r="K312" i="6"/>
  <c r="I312" i="6"/>
  <c r="G312" i="6"/>
  <c r="N311" i="6"/>
  <c r="M311" i="6"/>
  <c r="K311" i="6"/>
  <c r="I311" i="6"/>
  <c r="G311" i="6"/>
  <c r="N310" i="6"/>
  <c r="M310" i="6"/>
  <c r="K310" i="6"/>
  <c r="I310" i="6"/>
  <c r="G310" i="6"/>
  <c r="N309" i="6"/>
  <c r="M309" i="6"/>
  <c r="K309" i="6"/>
  <c r="I309" i="6"/>
  <c r="G309" i="6"/>
  <c r="N308" i="6"/>
  <c r="M308" i="6"/>
  <c r="K308" i="6"/>
  <c r="I308" i="6"/>
  <c r="G308" i="6"/>
  <c r="N307" i="6"/>
  <c r="M307" i="6"/>
  <c r="K307" i="6"/>
  <c r="I307" i="6"/>
  <c r="G307" i="6"/>
  <c r="N306" i="6"/>
  <c r="M306" i="6"/>
  <c r="K306" i="6"/>
  <c r="I306" i="6"/>
  <c r="G306" i="6"/>
  <c r="N305" i="6"/>
  <c r="M305" i="6"/>
  <c r="K305" i="6"/>
  <c r="I305" i="6"/>
  <c r="G305" i="6"/>
  <c r="N304" i="6"/>
  <c r="M304" i="6"/>
  <c r="K304" i="6"/>
  <c r="I304" i="6"/>
  <c r="G304" i="6"/>
  <c r="N303" i="6"/>
  <c r="M303" i="6"/>
  <c r="K303" i="6"/>
  <c r="I303" i="6"/>
  <c r="G303" i="6"/>
  <c r="N302" i="6"/>
  <c r="M302" i="6"/>
  <c r="K302" i="6"/>
  <c r="I302" i="6"/>
  <c r="G302" i="6"/>
  <c r="N301" i="6"/>
  <c r="M301" i="6"/>
  <c r="K301" i="6"/>
  <c r="I301" i="6"/>
  <c r="G301" i="6"/>
  <c r="N300" i="6"/>
  <c r="M300" i="6"/>
  <c r="K300" i="6"/>
  <c r="I300" i="6"/>
  <c r="G300" i="6"/>
  <c r="N299" i="6"/>
  <c r="M299" i="6"/>
  <c r="K299" i="6"/>
  <c r="I299" i="6"/>
  <c r="G299" i="6"/>
  <c r="N298" i="6"/>
  <c r="M298" i="6"/>
  <c r="K298" i="6"/>
  <c r="I298" i="6"/>
  <c r="G298" i="6"/>
  <c r="N297" i="6"/>
  <c r="M297" i="6"/>
  <c r="K297" i="6"/>
  <c r="I297" i="6"/>
  <c r="G297" i="6"/>
  <c r="N296" i="6"/>
  <c r="M296" i="6"/>
  <c r="K296" i="6"/>
  <c r="I296" i="6"/>
  <c r="G296" i="6"/>
  <c r="N295" i="6"/>
  <c r="M295" i="6"/>
  <c r="K295" i="6"/>
  <c r="I295" i="6"/>
  <c r="G295" i="6"/>
  <c r="N294" i="6"/>
  <c r="M294" i="6"/>
  <c r="K294" i="6"/>
  <c r="I294" i="6"/>
  <c r="G294" i="6"/>
  <c r="N293" i="6"/>
  <c r="M293" i="6"/>
  <c r="K293" i="6"/>
  <c r="I293" i="6"/>
  <c r="G293" i="6"/>
  <c r="N292" i="6"/>
  <c r="M292" i="6"/>
  <c r="K292" i="6"/>
  <c r="I292" i="6"/>
  <c r="G292" i="6"/>
  <c r="N291" i="6"/>
  <c r="M291" i="6"/>
  <c r="K291" i="6"/>
  <c r="I291" i="6"/>
  <c r="G291" i="6"/>
  <c r="N290" i="6"/>
  <c r="M290" i="6"/>
  <c r="K290" i="6"/>
  <c r="I290" i="6"/>
  <c r="G290" i="6"/>
  <c r="N289" i="6"/>
  <c r="M289" i="6"/>
  <c r="K289" i="6"/>
  <c r="I289" i="6"/>
  <c r="G289" i="6"/>
  <c r="N288" i="6"/>
  <c r="M288" i="6"/>
  <c r="K288" i="6"/>
  <c r="I288" i="6"/>
  <c r="G288" i="6"/>
  <c r="N287" i="6"/>
  <c r="M287" i="6"/>
  <c r="K287" i="6"/>
  <c r="I287" i="6"/>
  <c r="G287" i="6"/>
  <c r="N286" i="6"/>
  <c r="M286" i="6"/>
  <c r="K286" i="6"/>
  <c r="I286" i="6"/>
  <c r="G286" i="6"/>
  <c r="N285" i="6"/>
  <c r="M285" i="6"/>
  <c r="K285" i="6"/>
  <c r="I285" i="6"/>
  <c r="G285" i="6"/>
  <c r="N284" i="6"/>
  <c r="M284" i="6"/>
  <c r="K284" i="6"/>
  <c r="I284" i="6"/>
  <c r="G284" i="6"/>
  <c r="N283" i="6"/>
  <c r="M283" i="6"/>
  <c r="K283" i="6"/>
  <c r="I283" i="6"/>
  <c r="G283" i="6"/>
  <c r="N282" i="6"/>
  <c r="M282" i="6"/>
  <c r="K282" i="6"/>
  <c r="I282" i="6"/>
  <c r="G282" i="6"/>
  <c r="N281" i="6"/>
  <c r="M281" i="6"/>
  <c r="K281" i="6"/>
  <c r="I281" i="6"/>
  <c r="G281" i="6"/>
  <c r="N280" i="6"/>
  <c r="M280" i="6"/>
  <c r="K280" i="6"/>
  <c r="I280" i="6"/>
  <c r="G280" i="6"/>
  <c r="N279" i="6"/>
  <c r="M279" i="6"/>
  <c r="K279" i="6"/>
  <c r="I279" i="6"/>
  <c r="G279" i="6"/>
  <c r="N278" i="6"/>
  <c r="M278" i="6"/>
  <c r="K278" i="6"/>
  <c r="I278" i="6"/>
  <c r="G278" i="6"/>
  <c r="N277" i="6"/>
  <c r="M277" i="6"/>
  <c r="K277" i="6"/>
  <c r="I277" i="6"/>
  <c r="G277" i="6"/>
  <c r="N276" i="6"/>
  <c r="M276" i="6"/>
  <c r="K276" i="6"/>
  <c r="I276" i="6"/>
  <c r="G276" i="6"/>
  <c r="N275" i="6"/>
  <c r="M275" i="6"/>
  <c r="K275" i="6"/>
  <c r="I275" i="6"/>
  <c r="G275" i="6"/>
  <c r="N274" i="6"/>
  <c r="M274" i="6"/>
  <c r="K274" i="6"/>
  <c r="I274" i="6"/>
  <c r="G274" i="6"/>
  <c r="N273" i="6"/>
  <c r="M273" i="6"/>
  <c r="K273" i="6"/>
  <c r="I273" i="6"/>
  <c r="G273" i="6"/>
  <c r="N272" i="6"/>
  <c r="M272" i="6"/>
  <c r="K272" i="6"/>
  <c r="I272" i="6"/>
  <c r="G272" i="6"/>
  <c r="N271" i="6"/>
  <c r="M271" i="6"/>
  <c r="K271" i="6"/>
  <c r="I271" i="6"/>
  <c r="G271" i="6"/>
  <c r="N270" i="6"/>
  <c r="M270" i="6"/>
  <c r="K270" i="6"/>
  <c r="I270" i="6"/>
  <c r="G270" i="6"/>
  <c r="N269" i="6"/>
  <c r="M269" i="6"/>
  <c r="K269" i="6"/>
  <c r="I269" i="6"/>
  <c r="G269" i="6"/>
  <c r="N268" i="6"/>
  <c r="M268" i="6"/>
  <c r="K268" i="6"/>
  <c r="I268" i="6"/>
  <c r="G268" i="6"/>
  <c r="N267" i="6"/>
  <c r="M267" i="6"/>
  <c r="K267" i="6"/>
  <c r="I267" i="6"/>
  <c r="G267" i="6"/>
  <c r="N266" i="6"/>
  <c r="M266" i="6"/>
  <c r="K266" i="6"/>
  <c r="I266" i="6"/>
  <c r="G266" i="6"/>
  <c r="N265" i="6"/>
  <c r="M265" i="6"/>
  <c r="K265" i="6"/>
  <c r="I265" i="6"/>
  <c r="G265" i="6"/>
  <c r="N264" i="6"/>
  <c r="M264" i="6"/>
  <c r="K264" i="6"/>
  <c r="I264" i="6"/>
  <c r="G264" i="6"/>
  <c r="N263" i="6"/>
  <c r="M263" i="6"/>
  <c r="K263" i="6"/>
  <c r="I263" i="6"/>
  <c r="G263" i="6"/>
  <c r="N262" i="6"/>
  <c r="M262" i="6"/>
  <c r="K262" i="6"/>
  <c r="I262" i="6"/>
  <c r="G262" i="6"/>
  <c r="N261" i="6"/>
  <c r="M261" i="6"/>
  <c r="K261" i="6"/>
  <c r="I261" i="6"/>
  <c r="G261" i="6"/>
  <c r="N260" i="6"/>
  <c r="M260" i="6"/>
  <c r="K260" i="6"/>
  <c r="I260" i="6"/>
  <c r="G260" i="6"/>
  <c r="N259" i="6"/>
  <c r="M259" i="6"/>
  <c r="K259" i="6"/>
  <c r="I259" i="6"/>
  <c r="G259" i="6"/>
  <c r="N258" i="6"/>
  <c r="M258" i="6"/>
  <c r="K258" i="6"/>
  <c r="I258" i="6"/>
  <c r="G258" i="6"/>
  <c r="N257" i="6"/>
  <c r="M257" i="6"/>
  <c r="K257" i="6"/>
  <c r="I257" i="6"/>
  <c r="G257" i="6"/>
  <c r="N256" i="6"/>
  <c r="M256" i="6"/>
  <c r="K256" i="6"/>
  <c r="I256" i="6"/>
  <c r="G256" i="6"/>
  <c r="N255" i="6"/>
  <c r="M255" i="6"/>
  <c r="K255" i="6"/>
  <c r="I255" i="6"/>
  <c r="G255" i="6"/>
  <c r="N254" i="6"/>
  <c r="M254" i="6"/>
  <c r="K254" i="6"/>
  <c r="I254" i="6"/>
  <c r="G254" i="6"/>
  <c r="N253" i="6"/>
  <c r="M253" i="6"/>
  <c r="K253" i="6"/>
  <c r="I253" i="6"/>
  <c r="G253" i="6"/>
  <c r="N252" i="6"/>
  <c r="M252" i="6"/>
  <c r="K252" i="6"/>
  <c r="I252" i="6"/>
  <c r="G252" i="6"/>
  <c r="N251" i="6"/>
  <c r="M251" i="6"/>
  <c r="K251" i="6"/>
  <c r="I251" i="6"/>
  <c r="G251" i="6"/>
  <c r="N250" i="6"/>
  <c r="M250" i="6"/>
  <c r="K250" i="6"/>
  <c r="I250" i="6"/>
  <c r="G250" i="6"/>
  <c r="N249" i="6"/>
  <c r="M249" i="6"/>
  <c r="K249" i="6"/>
  <c r="I249" i="6"/>
  <c r="G249" i="6"/>
  <c r="N248" i="6"/>
  <c r="M248" i="6"/>
  <c r="K248" i="6"/>
  <c r="I248" i="6"/>
  <c r="G248" i="6"/>
  <c r="N247" i="6"/>
  <c r="M247" i="6"/>
  <c r="K247" i="6"/>
  <c r="I247" i="6"/>
  <c r="G247" i="6"/>
  <c r="N246" i="6"/>
  <c r="M246" i="6"/>
  <c r="K246" i="6"/>
  <c r="I246" i="6"/>
  <c r="G246" i="6"/>
  <c r="N245" i="6"/>
  <c r="M245" i="6"/>
  <c r="K245" i="6"/>
  <c r="I245" i="6"/>
  <c r="G245" i="6"/>
  <c r="N244" i="6"/>
  <c r="M244" i="6"/>
  <c r="K244" i="6"/>
  <c r="I244" i="6"/>
  <c r="G244" i="6"/>
  <c r="N243" i="6"/>
  <c r="M243" i="6"/>
  <c r="K243" i="6"/>
  <c r="I243" i="6"/>
  <c r="G243" i="6"/>
  <c r="N242" i="6"/>
  <c r="M242" i="6"/>
  <c r="K242" i="6"/>
  <c r="I242" i="6"/>
  <c r="G242" i="6"/>
  <c r="N241" i="6"/>
  <c r="M241" i="6"/>
  <c r="K241" i="6"/>
  <c r="I241" i="6"/>
  <c r="G241" i="6"/>
  <c r="N240" i="6"/>
  <c r="M240" i="6"/>
  <c r="K240" i="6"/>
  <c r="I240" i="6"/>
  <c r="G240" i="6"/>
  <c r="N239" i="6"/>
  <c r="M239" i="6"/>
  <c r="K239" i="6"/>
  <c r="I239" i="6"/>
  <c r="G239" i="6"/>
  <c r="N238" i="6"/>
  <c r="M238" i="6"/>
  <c r="K238" i="6"/>
  <c r="I238" i="6"/>
  <c r="G238" i="6"/>
  <c r="N237" i="6"/>
  <c r="M237" i="6"/>
  <c r="K237" i="6"/>
  <c r="I237" i="6"/>
  <c r="G237" i="6"/>
  <c r="N236" i="6"/>
  <c r="M236" i="6"/>
  <c r="K236" i="6"/>
  <c r="I236" i="6"/>
  <c r="G236" i="6"/>
  <c r="N235" i="6"/>
  <c r="M235" i="6"/>
  <c r="K235" i="6"/>
  <c r="I235" i="6"/>
  <c r="G235" i="6"/>
  <c r="N234" i="6"/>
  <c r="M234" i="6"/>
  <c r="K234" i="6"/>
  <c r="I234" i="6"/>
  <c r="G234" i="6"/>
  <c r="N233" i="6"/>
  <c r="M233" i="6"/>
  <c r="K233" i="6"/>
  <c r="I233" i="6"/>
  <c r="G233" i="6"/>
  <c r="N232" i="6"/>
  <c r="M232" i="6"/>
  <c r="K232" i="6"/>
  <c r="I232" i="6"/>
  <c r="G232" i="6"/>
  <c r="N231" i="6"/>
  <c r="M231" i="6"/>
  <c r="K231" i="6"/>
  <c r="I231" i="6"/>
  <c r="G231" i="6"/>
  <c r="N230" i="6"/>
  <c r="M230" i="6"/>
  <c r="K230" i="6"/>
  <c r="I230" i="6"/>
  <c r="G230" i="6"/>
  <c r="N229" i="6"/>
  <c r="M229" i="6"/>
  <c r="K229" i="6"/>
  <c r="I229" i="6"/>
  <c r="G229" i="6"/>
  <c r="N228" i="6"/>
  <c r="M228" i="6"/>
  <c r="K228" i="6"/>
  <c r="I228" i="6"/>
  <c r="G228" i="6"/>
  <c r="N227" i="6"/>
  <c r="M227" i="6"/>
  <c r="K227" i="6"/>
  <c r="I227" i="6"/>
  <c r="G227" i="6"/>
  <c r="N226" i="6"/>
  <c r="M226" i="6"/>
  <c r="K226" i="6"/>
  <c r="I226" i="6"/>
  <c r="G226" i="6"/>
  <c r="N225" i="6"/>
  <c r="M225" i="6"/>
  <c r="K225" i="6"/>
  <c r="I225" i="6"/>
  <c r="G225" i="6"/>
  <c r="N224" i="6"/>
  <c r="M224" i="6"/>
  <c r="K224" i="6"/>
  <c r="I224" i="6"/>
  <c r="G224" i="6"/>
  <c r="N223" i="6"/>
  <c r="M223" i="6"/>
  <c r="K223" i="6"/>
  <c r="I223" i="6"/>
  <c r="G223" i="6"/>
  <c r="N222" i="6"/>
  <c r="M222" i="6"/>
  <c r="K222" i="6"/>
  <c r="I222" i="6"/>
  <c r="G222" i="6"/>
  <c r="N221" i="6"/>
  <c r="M221" i="6"/>
  <c r="K221" i="6"/>
  <c r="I221" i="6"/>
  <c r="G221" i="6"/>
  <c r="N220" i="6"/>
  <c r="M220" i="6"/>
  <c r="K220" i="6"/>
  <c r="I220" i="6"/>
  <c r="G220" i="6"/>
  <c r="N219" i="6"/>
  <c r="M219" i="6"/>
  <c r="K219" i="6"/>
  <c r="I219" i="6"/>
  <c r="G219" i="6"/>
  <c r="N218" i="6"/>
  <c r="M218" i="6"/>
  <c r="K218" i="6"/>
  <c r="I218" i="6"/>
  <c r="G218" i="6"/>
  <c r="N217" i="6"/>
  <c r="M217" i="6"/>
  <c r="K217" i="6"/>
  <c r="I217" i="6"/>
  <c r="G217" i="6"/>
  <c r="N216" i="6"/>
  <c r="M216" i="6"/>
  <c r="K216" i="6"/>
  <c r="I216" i="6"/>
  <c r="G216" i="6"/>
  <c r="N215" i="6"/>
  <c r="M215" i="6"/>
  <c r="K215" i="6"/>
  <c r="I215" i="6"/>
  <c r="G215" i="6"/>
  <c r="N214" i="6"/>
  <c r="M214" i="6"/>
  <c r="K214" i="6"/>
  <c r="I214" i="6"/>
  <c r="G214" i="6"/>
  <c r="N213" i="6"/>
  <c r="M213" i="6"/>
  <c r="K213" i="6"/>
  <c r="I213" i="6"/>
  <c r="G213" i="6"/>
  <c r="N212" i="6"/>
  <c r="M212" i="6"/>
  <c r="K212" i="6"/>
  <c r="I212" i="6"/>
  <c r="G212" i="6"/>
  <c r="N211" i="6"/>
  <c r="M211" i="6"/>
  <c r="K211" i="6"/>
  <c r="I211" i="6"/>
  <c r="G211" i="6"/>
  <c r="N210" i="6"/>
  <c r="M210" i="6"/>
  <c r="K210" i="6"/>
  <c r="I210" i="6"/>
  <c r="G210" i="6"/>
  <c r="N209" i="6"/>
  <c r="M209" i="6"/>
  <c r="K209" i="6"/>
  <c r="I209" i="6"/>
  <c r="G209" i="6"/>
  <c r="N208" i="6"/>
  <c r="M208" i="6"/>
  <c r="K208" i="6"/>
  <c r="I208" i="6"/>
  <c r="G208" i="6"/>
  <c r="N207" i="6"/>
  <c r="M207" i="6"/>
  <c r="K207" i="6"/>
  <c r="I207" i="6"/>
  <c r="G207" i="6"/>
  <c r="N206" i="6"/>
  <c r="M206" i="6"/>
  <c r="K206" i="6"/>
  <c r="I206" i="6"/>
  <c r="G206" i="6"/>
  <c r="N205" i="6"/>
  <c r="M205" i="6"/>
  <c r="K205" i="6"/>
  <c r="I205" i="6"/>
  <c r="G205" i="6"/>
  <c r="N204" i="6"/>
  <c r="M204" i="6"/>
  <c r="K204" i="6"/>
  <c r="I204" i="6"/>
  <c r="G204" i="6"/>
  <c r="N203" i="6"/>
  <c r="M203" i="6"/>
  <c r="K203" i="6"/>
  <c r="I203" i="6"/>
  <c r="G203" i="6"/>
  <c r="N202" i="6"/>
  <c r="M202" i="6"/>
  <c r="K202" i="6"/>
  <c r="I202" i="6"/>
  <c r="G202" i="6"/>
  <c r="N201" i="6"/>
  <c r="M201" i="6"/>
  <c r="K201" i="6"/>
  <c r="I201" i="6"/>
  <c r="G201" i="6"/>
  <c r="N200" i="6"/>
  <c r="M200" i="6"/>
  <c r="K200" i="6"/>
  <c r="I200" i="6"/>
  <c r="G200" i="6"/>
  <c r="N199" i="6"/>
  <c r="M199" i="6"/>
  <c r="K199" i="6"/>
  <c r="I199" i="6"/>
  <c r="G199" i="6"/>
  <c r="N198" i="6"/>
  <c r="M198" i="6"/>
  <c r="K198" i="6"/>
  <c r="I198" i="6"/>
  <c r="G198" i="6"/>
  <c r="N197" i="6"/>
  <c r="M197" i="6"/>
  <c r="K197" i="6"/>
  <c r="I197" i="6"/>
  <c r="G197" i="6"/>
  <c r="N196" i="6"/>
  <c r="M196" i="6"/>
  <c r="K196" i="6"/>
  <c r="I196" i="6"/>
  <c r="G196" i="6"/>
  <c r="N195" i="6"/>
  <c r="M195" i="6"/>
  <c r="K195" i="6"/>
  <c r="I195" i="6"/>
  <c r="G195" i="6"/>
  <c r="N194" i="6"/>
  <c r="M194" i="6"/>
  <c r="K194" i="6"/>
  <c r="I194" i="6"/>
  <c r="G194" i="6"/>
  <c r="N193" i="6"/>
  <c r="M193" i="6"/>
  <c r="K193" i="6"/>
  <c r="I193" i="6"/>
  <c r="G193" i="6"/>
  <c r="N192" i="6"/>
  <c r="M192" i="6"/>
  <c r="K192" i="6"/>
  <c r="I192" i="6"/>
  <c r="G192" i="6"/>
  <c r="N191" i="6"/>
  <c r="M191" i="6"/>
  <c r="K191" i="6"/>
  <c r="I191" i="6"/>
  <c r="G191" i="6"/>
  <c r="N190" i="6"/>
  <c r="M190" i="6"/>
  <c r="K190" i="6"/>
  <c r="I190" i="6"/>
  <c r="G190" i="6"/>
  <c r="N189" i="6"/>
  <c r="M189" i="6"/>
  <c r="K189" i="6"/>
  <c r="I189" i="6"/>
  <c r="G189" i="6"/>
  <c r="N188" i="6"/>
  <c r="M188" i="6"/>
  <c r="K188" i="6"/>
  <c r="I188" i="6"/>
  <c r="G188" i="6"/>
  <c r="N187" i="6"/>
  <c r="M187" i="6"/>
  <c r="K187" i="6"/>
  <c r="I187" i="6"/>
  <c r="G187" i="6"/>
  <c r="N186" i="6"/>
  <c r="M186" i="6"/>
  <c r="K186" i="6"/>
  <c r="I186" i="6"/>
  <c r="G186" i="6"/>
  <c r="N185" i="6"/>
  <c r="M185" i="6"/>
  <c r="K185" i="6"/>
  <c r="I185" i="6"/>
  <c r="G185" i="6"/>
  <c r="N184" i="6"/>
  <c r="M184" i="6"/>
  <c r="K184" i="6"/>
  <c r="I184" i="6"/>
  <c r="G184" i="6"/>
  <c r="N183" i="6"/>
  <c r="M183" i="6"/>
  <c r="K183" i="6"/>
  <c r="I183" i="6"/>
  <c r="G183" i="6"/>
  <c r="N182" i="6"/>
  <c r="M182" i="6"/>
  <c r="K182" i="6"/>
  <c r="I182" i="6"/>
  <c r="G182" i="6"/>
  <c r="N181" i="6"/>
  <c r="M181" i="6"/>
  <c r="K181" i="6"/>
  <c r="I181" i="6"/>
  <c r="G181" i="6"/>
  <c r="N180" i="6"/>
  <c r="M180" i="6"/>
  <c r="K180" i="6"/>
  <c r="I180" i="6"/>
  <c r="G180" i="6"/>
  <c r="N179" i="6"/>
  <c r="M179" i="6"/>
  <c r="K179" i="6"/>
  <c r="I179" i="6"/>
  <c r="G179" i="6"/>
  <c r="N178" i="6"/>
  <c r="M178" i="6"/>
  <c r="K178" i="6"/>
  <c r="I178" i="6"/>
  <c r="G178" i="6"/>
  <c r="N177" i="6"/>
  <c r="M177" i="6"/>
  <c r="K177" i="6"/>
  <c r="I177" i="6"/>
  <c r="G177" i="6"/>
  <c r="N176" i="6"/>
  <c r="M176" i="6"/>
  <c r="K176" i="6"/>
  <c r="I176" i="6"/>
  <c r="G176" i="6"/>
  <c r="N175" i="6"/>
  <c r="M175" i="6"/>
  <c r="K175" i="6"/>
  <c r="I175" i="6"/>
  <c r="G175" i="6"/>
  <c r="N174" i="6"/>
  <c r="M174" i="6"/>
  <c r="K174" i="6"/>
  <c r="I174" i="6"/>
  <c r="G174" i="6"/>
  <c r="N173" i="6"/>
  <c r="M173" i="6"/>
  <c r="K173" i="6"/>
  <c r="I173" i="6"/>
  <c r="G173" i="6"/>
  <c r="N172" i="6"/>
  <c r="M172" i="6"/>
  <c r="K172" i="6"/>
  <c r="I172" i="6"/>
  <c r="G172" i="6"/>
  <c r="N171" i="6"/>
  <c r="M171" i="6"/>
  <c r="K171" i="6"/>
  <c r="I171" i="6"/>
  <c r="G171" i="6"/>
  <c r="N170" i="6"/>
  <c r="M170" i="6"/>
  <c r="K170" i="6"/>
  <c r="I170" i="6"/>
  <c r="G170" i="6"/>
  <c r="AF169" i="6"/>
  <c r="AF168" i="6"/>
  <c r="AF167" i="6"/>
  <c r="AF166" i="6"/>
  <c r="AF165" i="6"/>
  <c r="AF164" i="6"/>
  <c r="AF163" i="6"/>
  <c r="AF162" i="6"/>
  <c r="AF161" i="6"/>
  <c r="AF160" i="6"/>
  <c r="AF159" i="6"/>
  <c r="AF158" i="6"/>
  <c r="AF157" i="6"/>
  <c r="AF156" i="6"/>
  <c r="AF155" i="6"/>
  <c r="AF154" i="6"/>
  <c r="AF153" i="6"/>
  <c r="AF152" i="6"/>
  <c r="AF151" i="6"/>
  <c r="AF150" i="6"/>
  <c r="AF149" i="6"/>
  <c r="N169" i="6"/>
  <c r="M169" i="6"/>
  <c r="K169" i="6"/>
  <c r="I169" i="6"/>
  <c r="G169" i="6"/>
  <c r="N168" i="6"/>
  <c r="M168" i="6"/>
  <c r="K168" i="6"/>
  <c r="I168" i="6"/>
  <c r="G168" i="6"/>
  <c r="N167" i="6"/>
  <c r="M167" i="6"/>
  <c r="K167" i="6"/>
  <c r="I167" i="6"/>
  <c r="G167" i="6"/>
  <c r="N166" i="6"/>
  <c r="M166" i="6"/>
  <c r="K166" i="6"/>
  <c r="I166" i="6"/>
  <c r="G166" i="6"/>
  <c r="N165" i="6"/>
  <c r="M165" i="6"/>
  <c r="K165" i="6"/>
  <c r="I165" i="6"/>
  <c r="G165" i="6"/>
  <c r="N164" i="6"/>
  <c r="M164" i="6"/>
  <c r="K164" i="6"/>
  <c r="I164" i="6"/>
  <c r="G164" i="6"/>
  <c r="N163" i="6"/>
  <c r="M163" i="6"/>
  <c r="K163" i="6"/>
  <c r="I163" i="6"/>
  <c r="G163" i="6"/>
  <c r="N162" i="6"/>
  <c r="M162" i="6"/>
  <c r="K162" i="6"/>
  <c r="I162" i="6"/>
  <c r="G162" i="6"/>
  <c r="N161" i="6"/>
  <c r="M161" i="6"/>
  <c r="K161" i="6"/>
  <c r="I161" i="6"/>
  <c r="G161" i="6"/>
  <c r="N160" i="6"/>
  <c r="M160" i="6"/>
  <c r="K160" i="6"/>
  <c r="I160" i="6"/>
  <c r="G160" i="6"/>
  <c r="N159" i="6"/>
  <c r="M159" i="6"/>
  <c r="K159" i="6"/>
  <c r="I159" i="6"/>
  <c r="G159" i="6"/>
  <c r="N158" i="6"/>
  <c r="M158" i="6"/>
  <c r="K158" i="6"/>
  <c r="I158" i="6"/>
  <c r="G158" i="6"/>
  <c r="N157" i="6"/>
  <c r="M157" i="6"/>
  <c r="K157" i="6"/>
  <c r="I157" i="6"/>
  <c r="G157" i="6"/>
  <c r="N156" i="6"/>
  <c r="M156" i="6"/>
  <c r="K156" i="6"/>
  <c r="I156" i="6"/>
  <c r="G156" i="6"/>
  <c r="N155" i="6"/>
  <c r="M155" i="6"/>
  <c r="K155" i="6"/>
  <c r="I155" i="6"/>
  <c r="G155" i="6"/>
  <c r="N154" i="6"/>
  <c r="M154" i="6"/>
  <c r="K154" i="6"/>
  <c r="I154" i="6"/>
  <c r="G154" i="6"/>
  <c r="N153" i="6"/>
  <c r="M153" i="6"/>
  <c r="K153" i="6"/>
  <c r="I153" i="6"/>
  <c r="G153" i="6"/>
  <c r="N152" i="6"/>
  <c r="M152" i="6"/>
  <c r="K152" i="6"/>
  <c r="I152" i="6"/>
  <c r="G152" i="6"/>
  <c r="N151" i="6"/>
  <c r="M151" i="6"/>
  <c r="K151" i="6"/>
  <c r="I151" i="6"/>
  <c r="G151" i="6"/>
  <c r="N150" i="6"/>
  <c r="M150" i="6"/>
  <c r="K150" i="6"/>
  <c r="I150" i="6"/>
  <c r="G150" i="6"/>
  <c r="N149" i="6"/>
  <c r="M149" i="6"/>
  <c r="K149" i="6"/>
  <c r="I149" i="6"/>
  <c r="G149" i="6"/>
  <c r="AF148" i="6"/>
  <c r="AF147" i="6"/>
  <c r="AF146" i="6"/>
  <c r="AF145" i="6"/>
  <c r="AF144" i="6"/>
  <c r="AF143" i="6"/>
  <c r="AF142" i="6"/>
  <c r="AF141" i="6"/>
  <c r="AF140" i="6"/>
  <c r="AF139" i="6"/>
  <c r="AF138" i="6"/>
  <c r="AF137" i="6"/>
  <c r="AF136" i="6"/>
  <c r="AF135" i="6"/>
  <c r="AF134" i="6"/>
  <c r="AF133" i="6"/>
  <c r="AF132" i="6"/>
  <c r="N148" i="6"/>
  <c r="M148" i="6"/>
  <c r="K148" i="6"/>
  <c r="I148" i="6"/>
  <c r="G148" i="6"/>
  <c r="N147" i="6"/>
  <c r="M147" i="6"/>
  <c r="K147" i="6"/>
  <c r="I147" i="6"/>
  <c r="G147" i="6"/>
  <c r="N146" i="6"/>
  <c r="M146" i="6"/>
  <c r="K146" i="6"/>
  <c r="I146" i="6"/>
  <c r="G146" i="6"/>
  <c r="N145" i="6"/>
  <c r="M145" i="6"/>
  <c r="K145" i="6"/>
  <c r="I145" i="6"/>
  <c r="G145" i="6"/>
  <c r="N144" i="6"/>
  <c r="M144" i="6"/>
  <c r="K144" i="6"/>
  <c r="I144" i="6"/>
  <c r="G144" i="6"/>
  <c r="N143" i="6"/>
  <c r="M143" i="6"/>
  <c r="K143" i="6"/>
  <c r="I143" i="6"/>
  <c r="G143" i="6"/>
  <c r="N142" i="6"/>
  <c r="M142" i="6"/>
  <c r="K142" i="6"/>
  <c r="I142" i="6"/>
  <c r="G142" i="6"/>
  <c r="N141" i="6"/>
  <c r="M141" i="6"/>
  <c r="K141" i="6"/>
  <c r="I141" i="6"/>
  <c r="G141" i="6"/>
  <c r="N140" i="6"/>
  <c r="M140" i="6"/>
  <c r="K140" i="6"/>
  <c r="I140" i="6"/>
  <c r="G140" i="6"/>
  <c r="N139" i="6"/>
  <c r="M139" i="6"/>
  <c r="K139" i="6"/>
  <c r="I139" i="6"/>
  <c r="G139" i="6"/>
  <c r="N138" i="6"/>
  <c r="M138" i="6"/>
  <c r="K138" i="6"/>
  <c r="I138" i="6"/>
  <c r="G138" i="6"/>
  <c r="N137" i="6"/>
  <c r="M137" i="6"/>
  <c r="K137" i="6"/>
  <c r="I137" i="6"/>
  <c r="G137" i="6"/>
  <c r="N136" i="6"/>
  <c r="M136" i="6"/>
  <c r="K136" i="6"/>
  <c r="I136" i="6"/>
  <c r="G136" i="6"/>
  <c r="N135" i="6"/>
  <c r="M135" i="6"/>
  <c r="K135" i="6"/>
  <c r="I135" i="6"/>
  <c r="G135" i="6"/>
  <c r="N134" i="6"/>
  <c r="M134" i="6"/>
  <c r="K134" i="6"/>
  <c r="I134" i="6"/>
  <c r="G134" i="6"/>
  <c r="N133" i="6"/>
  <c r="M133" i="6"/>
  <c r="K133" i="6"/>
  <c r="I133" i="6"/>
  <c r="G133" i="6"/>
  <c r="AF131" i="6"/>
  <c r="AF130" i="6"/>
  <c r="AF129" i="6"/>
  <c r="AF128" i="6"/>
  <c r="AF127" i="6"/>
  <c r="AF126" i="6"/>
  <c r="AF125" i="6"/>
  <c r="AF124" i="6"/>
  <c r="AF123" i="6"/>
  <c r="AF122" i="6"/>
  <c r="AF121" i="6"/>
  <c r="AF120" i="6"/>
  <c r="AF119" i="6"/>
  <c r="AF118" i="6"/>
  <c r="AF117" i="6"/>
  <c r="AF116" i="6"/>
  <c r="AF115" i="6"/>
  <c r="AF114" i="6"/>
  <c r="AF113" i="6"/>
  <c r="AF112" i="6"/>
  <c r="AF111" i="6"/>
  <c r="AF110" i="6"/>
  <c r="AF109" i="6"/>
  <c r="AF108" i="6"/>
  <c r="AF107" i="6"/>
  <c r="O525" i="6" l="1"/>
  <c r="O429" i="6"/>
  <c r="O430" i="6"/>
  <c r="O434" i="6"/>
  <c r="O462" i="6"/>
  <c r="O463" i="6"/>
  <c r="O215" i="6"/>
  <c r="O219" i="6"/>
  <c r="O223" i="6"/>
  <c r="O227" i="6"/>
  <c r="O231" i="6"/>
  <c r="O235" i="6"/>
  <c r="O239" i="6"/>
  <c r="O243" i="6"/>
  <c r="O247" i="6"/>
  <c r="O251" i="6"/>
  <c r="O303" i="6"/>
  <c r="O307" i="6"/>
  <c r="O315" i="6"/>
  <c r="O319" i="6"/>
  <c r="O331" i="6"/>
  <c r="O335" i="6"/>
  <c r="O339" i="6"/>
  <c r="O343" i="6"/>
  <c r="O367" i="6"/>
  <c r="O497" i="6"/>
  <c r="O505" i="6"/>
  <c r="O509" i="6"/>
  <c r="O510" i="6"/>
  <c r="O193" i="6"/>
  <c r="O197" i="6"/>
  <c r="O201" i="6"/>
  <c r="O225" i="6"/>
  <c r="O229" i="6"/>
  <c r="O253" i="6"/>
  <c r="O261" i="6"/>
  <c r="O265" i="6"/>
  <c r="O269" i="6"/>
  <c r="O273" i="6"/>
  <c r="O277" i="6"/>
  <c r="O281" i="6"/>
  <c r="O285" i="6"/>
  <c r="O289" i="6"/>
  <c r="O293" i="6"/>
  <c r="O297" i="6"/>
  <c r="O528" i="6"/>
  <c r="O533" i="6"/>
  <c r="O534" i="6"/>
  <c r="O495" i="6"/>
  <c r="O503" i="6"/>
  <c r="O507" i="6"/>
  <c r="O516" i="6"/>
  <c r="O518" i="6"/>
  <c r="O520" i="6"/>
  <c r="O530" i="6"/>
  <c r="O532" i="6"/>
  <c r="O536" i="6"/>
  <c r="O539" i="6"/>
  <c r="O207" i="6"/>
  <c r="O211" i="6"/>
  <c r="O255" i="6"/>
  <c r="O259" i="6"/>
  <c r="O311" i="6"/>
  <c r="O323" i="6"/>
  <c r="O327" i="6"/>
  <c r="O347" i="6"/>
  <c r="O448" i="6"/>
  <c r="O449" i="6"/>
  <c r="O514" i="6"/>
  <c r="O524" i="6"/>
  <c r="O446" i="6"/>
  <c r="O491" i="6"/>
  <c r="O205" i="6"/>
  <c r="O209" i="6"/>
  <c r="O245" i="6"/>
  <c r="O488" i="6"/>
  <c r="O529" i="6"/>
  <c r="O179" i="6"/>
  <c r="O203" i="6"/>
  <c r="O263" i="6"/>
  <c r="O267" i="6"/>
  <c r="O350" i="6"/>
  <c r="O354" i="6"/>
  <c r="O358" i="6"/>
  <c r="O362" i="6"/>
  <c r="O371" i="6"/>
  <c r="O375" i="6"/>
  <c r="O379" i="6"/>
  <c r="O383" i="6"/>
  <c r="O387" i="6"/>
  <c r="O391" i="6"/>
  <c r="O398" i="6"/>
  <c r="O402" i="6"/>
  <c r="O407" i="6"/>
  <c r="O411" i="6"/>
  <c r="O415" i="6"/>
  <c r="O419" i="6"/>
  <c r="O422" i="6"/>
  <c r="O426" i="6"/>
  <c r="O453" i="6"/>
  <c r="O493" i="6"/>
  <c r="O498" i="6"/>
  <c r="O500" i="6"/>
  <c r="O506" i="6"/>
  <c r="O508" i="6"/>
  <c r="O512" i="6"/>
  <c r="O523" i="6"/>
  <c r="O540" i="6"/>
  <c r="O460" i="6"/>
  <c r="O492" i="6"/>
  <c r="O499" i="6"/>
  <c r="O501" i="6"/>
  <c r="O521" i="6"/>
  <c r="O526" i="6"/>
  <c r="O542" i="6"/>
  <c r="O544" i="6"/>
  <c r="O546" i="6"/>
  <c r="O548" i="6"/>
  <c r="O177" i="6"/>
  <c r="O181" i="6"/>
  <c r="O185" i="6"/>
  <c r="O189" i="6"/>
  <c r="O212" i="6"/>
  <c r="O213" i="6"/>
  <c r="O217" i="6"/>
  <c r="O233" i="6"/>
  <c r="O428" i="6"/>
  <c r="O494" i="6"/>
  <c r="O496" i="6"/>
  <c r="O502" i="6"/>
  <c r="O504" i="6"/>
  <c r="O511" i="6"/>
  <c r="O515" i="6"/>
  <c r="O517" i="6"/>
  <c r="O522" i="6"/>
  <c r="O531" i="6"/>
  <c r="O537" i="6"/>
  <c r="O437" i="6"/>
  <c r="O438" i="6"/>
  <c r="O481" i="6"/>
  <c r="O485" i="6"/>
  <c r="O513" i="6"/>
  <c r="O519" i="6"/>
  <c r="O527" i="6"/>
  <c r="O535" i="6"/>
  <c r="O538" i="6"/>
  <c r="O541" i="6"/>
  <c r="O543" i="6"/>
  <c r="O545" i="6"/>
  <c r="O547" i="6"/>
  <c r="O549" i="6"/>
  <c r="O183" i="6"/>
  <c r="O187" i="6"/>
  <c r="O195" i="6"/>
  <c r="O271" i="6"/>
  <c r="O275" i="6"/>
  <c r="O279" i="6"/>
  <c r="O283" i="6"/>
  <c r="O287" i="6"/>
  <c r="O291" i="6"/>
  <c r="O295" i="6"/>
  <c r="O299" i="6"/>
  <c r="O175" i="6"/>
  <c r="O191" i="6"/>
  <c r="O199" i="6"/>
  <c r="O176" i="6"/>
  <c r="O221" i="6"/>
  <c r="O237" i="6"/>
  <c r="O241" i="6"/>
  <c r="O249" i="6"/>
  <c r="O257" i="6"/>
  <c r="O301" i="6"/>
  <c r="O174" i="6"/>
  <c r="O180" i="6"/>
  <c r="O184" i="6"/>
  <c r="O188" i="6"/>
  <c r="O192" i="6"/>
  <c r="O196" i="6"/>
  <c r="O200" i="6"/>
  <c r="O204" i="6"/>
  <c r="O208" i="6"/>
  <c r="O216" i="6"/>
  <c r="O220" i="6"/>
  <c r="O224" i="6"/>
  <c r="O228" i="6"/>
  <c r="O232" i="6"/>
  <c r="O236" i="6"/>
  <c r="O240" i="6"/>
  <c r="O244" i="6"/>
  <c r="O248" i="6"/>
  <c r="O252" i="6"/>
  <c r="O256" i="6"/>
  <c r="O260" i="6"/>
  <c r="O264" i="6"/>
  <c r="O268" i="6"/>
  <c r="O272" i="6"/>
  <c r="O276" i="6"/>
  <c r="O280" i="6"/>
  <c r="O284" i="6"/>
  <c r="O288" i="6"/>
  <c r="O292" i="6"/>
  <c r="O296" i="6"/>
  <c r="O300" i="6"/>
  <c r="O304" i="6"/>
  <c r="O308" i="6"/>
  <c r="O312" i="6"/>
  <c r="O316" i="6"/>
  <c r="O320" i="6"/>
  <c r="O324" i="6"/>
  <c r="O328" i="6"/>
  <c r="O332" i="6"/>
  <c r="O336" i="6"/>
  <c r="O340" i="6"/>
  <c r="O344" i="6"/>
  <c r="O348" i="6"/>
  <c r="O351" i="6"/>
  <c r="O355" i="6"/>
  <c r="O359" i="6"/>
  <c r="O368" i="6"/>
  <c r="O372" i="6"/>
  <c r="O376" i="6"/>
  <c r="O380" i="6"/>
  <c r="O384" i="6"/>
  <c r="O392" i="6"/>
  <c r="O395" i="6"/>
  <c r="O399" i="6"/>
  <c r="O403" i="6"/>
  <c r="O405" i="6"/>
  <c r="O408" i="6"/>
  <c r="O412" i="6"/>
  <c r="O416" i="6"/>
  <c r="O423" i="6"/>
  <c r="O427" i="6"/>
  <c r="O431" i="6"/>
  <c r="O435" i="6"/>
  <c r="O439" i="6"/>
  <c r="O441" i="6"/>
  <c r="O443" i="6"/>
  <c r="O447" i="6"/>
  <c r="O450" i="6"/>
  <c r="O456" i="6"/>
  <c r="O457" i="6"/>
  <c r="O464" i="6"/>
  <c r="O467" i="6"/>
  <c r="O468" i="6"/>
  <c r="O471" i="6"/>
  <c r="O472" i="6"/>
  <c r="O475" i="6"/>
  <c r="O476" i="6"/>
  <c r="O478" i="6"/>
  <c r="O484" i="6"/>
  <c r="O490" i="6"/>
  <c r="O305" i="6"/>
  <c r="O309" i="6"/>
  <c r="O313" i="6"/>
  <c r="O317" i="6"/>
  <c r="O321" i="6"/>
  <c r="O325" i="6"/>
  <c r="O329" i="6"/>
  <c r="O333" i="6"/>
  <c r="O337" i="6"/>
  <c r="O341" i="6"/>
  <c r="O345" i="6"/>
  <c r="O349" i="6"/>
  <c r="O352" i="6"/>
  <c r="O356" i="6"/>
  <c r="O360" i="6"/>
  <c r="O364" i="6"/>
  <c r="O369" i="6"/>
  <c r="O373" i="6"/>
  <c r="O377" i="6"/>
  <c r="O381" i="6"/>
  <c r="O385" i="6"/>
  <c r="O388" i="6"/>
  <c r="O389" i="6"/>
  <c r="O393" i="6"/>
  <c r="O396" i="6"/>
  <c r="O400" i="6"/>
  <c r="O404" i="6"/>
  <c r="O409" i="6"/>
  <c r="O413" i="6"/>
  <c r="O417" i="6"/>
  <c r="O420" i="6"/>
  <c r="O424" i="6"/>
  <c r="O432" i="6"/>
  <c r="O436" i="6"/>
  <c r="O440" i="6"/>
  <c r="O444" i="6"/>
  <c r="O451" i="6"/>
  <c r="O454" i="6"/>
  <c r="O455" i="6"/>
  <c r="O477" i="6"/>
  <c r="O178" i="6"/>
  <c r="O182" i="6"/>
  <c r="O186" i="6"/>
  <c r="O190" i="6"/>
  <c r="O194" i="6"/>
  <c r="O198" i="6"/>
  <c r="O202" i="6"/>
  <c r="O206" i="6"/>
  <c r="O210" i="6"/>
  <c r="O214" i="6"/>
  <c r="O218" i="6"/>
  <c r="O222" i="6"/>
  <c r="O226" i="6"/>
  <c r="O230" i="6"/>
  <c r="O234" i="6"/>
  <c r="O238" i="6"/>
  <c r="O242" i="6"/>
  <c r="O246" i="6"/>
  <c r="O250" i="6"/>
  <c r="O254" i="6"/>
  <c r="O258" i="6"/>
  <c r="O262" i="6"/>
  <c r="O266" i="6"/>
  <c r="O270" i="6"/>
  <c r="O274" i="6"/>
  <c r="O278" i="6"/>
  <c r="O282" i="6"/>
  <c r="O286" i="6"/>
  <c r="O290" i="6"/>
  <c r="O294" i="6"/>
  <c r="O298" i="6"/>
  <c r="O302" i="6"/>
  <c r="O306" i="6"/>
  <c r="O310" i="6"/>
  <c r="O314" i="6"/>
  <c r="O318" i="6"/>
  <c r="O322" i="6"/>
  <c r="O326" i="6"/>
  <c r="O330" i="6"/>
  <c r="O334" i="6"/>
  <c r="O338" i="6"/>
  <c r="O342" i="6"/>
  <c r="O346" i="6"/>
  <c r="O353" i="6"/>
  <c r="O357" i="6"/>
  <c r="O361" i="6"/>
  <c r="O363" i="6"/>
  <c r="O365" i="6"/>
  <c r="O366" i="6"/>
  <c r="O370" i="6"/>
  <c r="O374" i="6"/>
  <c r="O378" i="6"/>
  <c r="O382" i="6"/>
  <c r="O386" i="6"/>
  <c r="O390" i="6"/>
  <c r="O394" i="6"/>
  <c r="O397" i="6"/>
  <c r="O401" i="6"/>
  <c r="O406" i="6"/>
  <c r="O410" i="6"/>
  <c r="O414" i="6"/>
  <c r="O418" i="6"/>
  <c r="O421" i="6"/>
  <c r="O425" i="6"/>
  <c r="O433" i="6"/>
  <c r="O442" i="6"/>
  <c r="O445" i="6"/>
  <c r="O452" i="6"/>
  <c r="O458" i="6"/>
  <c r="O459" i="6"/>
  <c r="O461" i="6"/>
  <c r="O465" i="6"/>
  <c r="O466" i="6"/>
  <c r="O469" i="6"/>
  <c r="O470" i="6"/>
  <c r="O473" i="6"/>
  <c r="O474" i="6"/>
  <c r="O479" i="6"/>
  <c r="O482" i="6"/>
  <c r="O486" i="6"/>
  <c r="O489" i="6"/>
  <c r="O480" i="6"/>
  <c r="O483" i="6"/>
  <c r="O487" i="6"/>
  <c r="O171" i="6"/>
  <c r="O154" i="6"/>
  <c r="AG154" i="6" s="1"/>
  <c r="O158" i="6"/>
  <c r="AG158" i="6" s="1"/>
  <c r="O166" i="6"/>
  <c r="AG166" i="6" s="1"/>
  <c r="O162" i="6"/>
  <c r="AG162" i="6" s="1"/>
  <c r="O150" i="6"/>
  <c r="AG150" i="6" s="1"/>
  <c r="O141" i="6"/>
  <c r="AG141" i="6" s="1"/>
  <c r="O145" i="6"/>
  <c r="AG145" i="6" s="1"/>
  <c r="O155" i="6"/>
  <c r="AG155" i="6" s="1"/>
  <c r="O163" i="6"/>
  <c r="AG163" i="6" s="1"/>
  <c r="O167" i="6"/>
  <c r="AG167" i="6" s="1"/>
  <c r="O152" i="6"/>
  <c r="AG152" i="6" s="1"/>
  <c r="O156" i="6"/>
  <c r="AG156" i="6" s="1"/>
  <c r="O160" i="6"/>
  <c r="AG160" i="6" s="1"/>
  <c r="O164" i="6"/>
  <c r="AG164" i="6" s="1"/>
  <c r="O168" i="6"/>
  <c r="AG168" i="6" s="1"/>
  <c r="O173" i="6"/>
  <c r="O138" i="6"/>
  <c r="AG138" i="6" s="1"/>
  <c r="O142" i="6"/>
  <c r="AG142" i="6" s="1"/>
  <c r="O146" i="6"/>
  <c r="AG146" i="6" s="1"/>
  <c r="O151" i="6"/>
  <c r="AG151" i="6" s="1"/>
  <c r="O135" i="6"/>
  <c r="AG135" i="6" s="1"/>
  <c r="O136" i="6"/>
  <c r="AG136" i="6" s="1"/>
  <c r="O139" i="6"/>
  <c r="AG139" i="6" s="1"/>
  <c r="O140" i="6"/>
  <c r="AG140" i="6" s="1"/>
  <c r="O143" i="6"/>
  <c r="AG143" i="6" s="1"/>
  <c r="O144" i="6"/>
  <c r="AG144" i="6" s="1"/>
  <c r="O147" i="6"/>
  <c r="AG147" i="6" s="1"/>
  <c r="O148" i="6"/>
  <c r="AG148" i="6" s="1"/>
  <c r="O149" i="6"/>
  <c r="AG149" i="6" s="1"/>
  <c r="O153" i="6"/>
  <c r="AG153" i="6" s="1"/>
  <c r="O157" i="6"/>
  <c r="AG157" i="6" s="1"/>
  <c r="O161" i="6"/>
  <c r="AG161" i="6" s="1"/>
  <c r="O165" i="6"/>
  <c r="AG165" i="6" s="1"/>
  <c r="O169" i="6"/>
  <c r="AG169" i="6" s="1"/>
  <c r="O170" i="6"/>
  <c r="O137" i="6"/>
  <c r="AG137" i="6" s="1"/>
  <c r="O159" i="6"/>
  <c r="AG159" i="6" s="1"/>
  <c r="O172" i="6"/>
  <c r="O133" i="6"/>
  <c r="AG133" i="6" s="1"/>
  <c r="O134" i="6"/>
  <c r="AG134" i="6" s="1"/>
  <c r="AF106" i="6" l="1"/>
  <c r="AF105" i="6"/>
  <c r="AF104" i="6"/>
  <c r="AF103" i="6"/>
  <c r="AF102" i="6"/>
  <c r="AF101" i="6"/>
  <c r="AF92" i="6"/>
  <c r="AF93" i="6"/>
  <c r="AF94" i="6"/>
  <c r="AF95" i="6"/>
  <c r="AF96" i="6"/>
  <c r="AF97" i="6"/>
  <c r="AF98" i="6"/>
  <c r="AF99" i="6"/>
  <c r="AF100" i="6"/>
  <c r="N101" i="6" l="1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M106" i="6"/>
  <c r="K106" i="6"/>
  <c r="I106" i="6"/>
  <c r="G106" i="6"/>
  <c r="M105" i="6"/>
  <c r="K105" i="6"/>
  <c r="I105" i="6"/>
  <c r="G105" i="6"/>
  <c r="M104" i="6"/>
  <c r="K104" i="6"/>
  <c r="I104" i="6"/>
  <c r="G104" i="6"/>
  <c r="M103" i="6"/>
  <c r="K103" i="6"/>
  <c r="I103" i="6"/>
  <c r="G103" i="6"/>
  <c r="M102" i="6"/>
  <c r="K102" i="6"/>
  <c r="I102" i="6"/>
  <c r="G102" i="6"/>
  <c r="M101" i="6"/>
  <c r="K101" i="6"/>
  <c r="I101" i="6"/>
  <c r="G101" i="6"/>
  <c r="M100" i="6"/>
  <c r="K100" i="6"/>
  <c r="I100" i="6"/>
  <c r="G100" i="6"/>
  <c r="M99" i="6"/>
  <c r="K99" i="6"/>
  <c r="I99" i="6"/>
  <c r="G99" i="6"/>
  <c r="M98" i="6"/>
  <c r="K98" i="6"/>
  <c r="I98" i="6"/>
  <c r="G98" i="6"/>
  <c r="M97" i="6"/>
  <c r="K97" i="6"/>
  <c r="I97" i="6"/>
  <c r="G97" i="6"/>
  <c r="M96" i="6"/>
  <c r="K96" i="6"/>
  <c r="I96" i="6"/>
  <c r="G96" i="6"/>
  <c r="M95" i="6"/>
  <c r="K95" i="6"/>
  <c r="I95" i="6"/>
  <c r="G95" i="6"/>
  <c r="M94" i="6"/>
  <c r="K94" i="6"/>
  <c r="I94" i="6"/>
  <c r="G94" i="6"/>
  <c r="M93" i="6"/>
  <c r="K93" i="6"/>
  <c r="I93" i="6"/>
  <c r="G93" i="6"/>
  <c r="M92" i="6"/>
  <c r="K92" i="6"/>
  <c r="I92" i="6"/>
  <c r="G92" i="6"/>
  <c r="O92" i="6" l="1"/>
  <c r="AG92" i="6" s="1"/>
  <c r="O93" i="6"/>
  <c r="AG93" i="6" s="1"/>
  <c r="O94" i="6"/>
  <c r="AG94" i="6" s="1"/>
  <c r="O95" i="6"/>
  <c r="AG95" i="6" s="1"/>
  <c r="O96" i="6"/>
  <c r="AG96" i="6" s="1"/>
  <c r="O97" i="6"/>
  <c r="AG97" i="6" s="1"/>
  <c r="O98" i="6"/>
  <c r="AG98" i="6" s="1"/>
  <c r="O99" i="6"/>
  <c r="AG99" i="6" s="1"/>
  <c r="O100" i="6"/>
  <c r="AG100" i="6" s="1"/>
  <c r="O101" i="6"/>
  <c r="AG101" i="6" s="1"/>
  <c r="O102" i="6"/>
  <c r="AG102" i="6" s="1"/>
  <c r="O103" i="6"/>
  <c r="AG103" i="6" s="1"/>
  <c r="O104" i="6"/>
  <c r="AG104" i="6" s="1"/>
  <c r="O105" i="6"/>
  <c r="AG105" i="6" s="1"/>
  <c r="O106" i="6"/>
  <c r="AG106" i="6" s="1"/>
  <c r="P107" i="6" l="1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170" i="6"/>
  <c r="AG170" i="6" s="1"/>
  <c r="AF171" i="6"/>
  <c r="AF172" i="6"/>
  <c r="AG172" i="6" s="1"/>
  <c r="AF173" i="6"/>
  <c r="AF174" i="6"/>
  <c r="AF175" i="6"/>
  <c r="AF176" i="6"/>
  <c r="AF177" i="6"/>
  <c r="AF178" i="6"/>
  <c r="AF179" i="6"/>
  <c r="AG179" i="6" s="1"/>
  <c r="AF180" i="6"/>
  <c r="AF181" i="6"/>
  <c r="AF182" i="6"/>
  <c r="AF183" i="6"/>
  <c r="AG183" i="6" s="1"/>
  <c r="AF184" i="6"/>
  <c r="AF185" i="6"/>
  <c r="AF186" i="6"/>
  <c r="AF187" i="6"/>
  <c r="AF188" i="6"/>
  <c r="AF189" i="6"/>
  <c r="AF190" i="6"/>
  <c r="AF191" i="6"/>
  <c r="AG191" i="6" s="1"/>
  <c r="AF192" i="6"/>
  <c r="AF193" i="6"/>
  <c r="AF194" i="6"/>
  <c r="AF195" i="6"/>
  <c r="AG195" i="6" s="1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G207" i="6" s="1"/>
  <c r="AF208" i="6"/>
  <c r="AF209" i="6"/>
  <c r="AF210" i="6"/>
  <c r="AF211" i="6"/>
  <c r="AG211" i="6" s="1"/>
  <c r="AF212" i="6"/>
  <c r="AF213" i="6"/>
  <c r="AF214" i="6"/>
  <c r="AF215" i="6"/>
  <c r="AG215" i="6" s="1"/>
  <c r="AF216" i="6"/>
  <c r="AF217" i="6"/>
  <c r="AF218" i="6"/>
  <c r="AF219" i="6"/>
  <c r="AF220" i="6"/>
  <c r="AF221" i="6"/>
  <c r="AF222" i="6"/>
  <c r="AF223" i="6"/>
  <c r="AG223" i="6" s="1"/>
  <c r="AF224" i="6"/>
  <c r="AF225" i="6"/>
  <c r="AF226" i="6"/>
  <c r="AF227" i="6"/>
  <c r="AG227" i="6" s="1"/>
  <c r="AF228" i="6"/>
  <c r="AF229" i="6"/>
  <c r="AF230" i="6"/>
  <c r="AF231" i="6"/>
  <c r="AF232" i="6"/>
  <c r="AF233" i="6"/>
  <c r="AF234" i="6"/>
  <c r="AF235" i="6"/>
  <c r="AF236" i="6"/>
  <c r="AF237" i="6"/>
  <c r="AF238" i="6"/>
  <c r="AF239" i="6"/>
  <c r="AG239" i="6" s="1"/>
  <c r="AF240" i="6"/>
  <c r="AF241" i="6"/>
  <c r="AF242" i="6"/>
  <c r="AF243" i="6"/>
  <c r="AG243" i="6" s="1"/>
  <c r="AF244" i="6"/>
  <c r="AF245" i="6"/>
  <c r="AF246" i="6"/>
  <c r="AF247" i="6"/>
  <c r="AG247" i="6" s="1"/>
  <c r="AF248" i="6"/>
  <c r="AF249" i="6"/>
  <c r="AF250" i="6"/>
  <c r="AF251" i="6"/>
  <c r="AF252" i="6"/>
  <c r="AF253" i="6"/>
  <c r="AF254" i="6"/>
  <c r="AF255" i="6"/>
  <c r="AF256" i="6"/>
  <c r="AF257" i="6"/>
  <c r="AF258" i="6"/>
  <c r="AF259" i="6"/>
  <c r="AG259" i="6" s="1"/>
  <c r="AF260" i="6"/>
  <c r="AF261" i="6"/>
  <c r="AF262" i="6"/>
  <c r="AF263" i="6"/>
  <c r="AG263" i="6" s="1"/>
  <c r="AF264" i="6"/>
  <c r="AF265" i="6"/>
  <c r="AF266" i="6"/>
  <c r="AF267" i="6"/>
  <c r="AF268" i="6"/>
  <c r="AF269" i="6"/>
  <c r="AF270" i="6"/>
  <c r="AF271" i="6"/>
  <c r="AF272" i="6"/>
  <c r="AF273" i="6"/>
  <c r="AF274" i="6"/>
  <c r="AF275" i="6"/>
  <c r="AF276" i="6"/>
  <c r="AF277" i="6"/>
  <c r="AF278" i="6"/>
  <c r="AF279" i="6"/>
  <c r="AG279" i="6" s="1"/>
  <c r="AF280" i="6"/>
  <c r="AF281" i="6"/>
  <c r="AF282" i="6"/>
  <c r="AF283" i="6"/>
  <c r="AF284" i="6"/>
  <c r="AF285" i="6"/>
  <c r="AF286" i="6"/>
  <c r="AF287" i="6"/>
  <c r="AF288" i="6"/>
  <c r="AF289" i="6"/>
  <c r="AF290" i="6"/>
  <c r="AF291" i="6"/>
  <c r="AG291" i="6" s="1"/>
  <c r="AF292" i="6"/>
  <c r="AF293" i="6"/>
  <c r="AF294" i="6"/>
  <c r="AF295" i="6"/>
  <c r="AG295" i="6" s="1"/>
  <c r="AF296" i="6"/>
  <c r="AF297" i="6"/>
  <c r="AF298" i="6"/>
  <c r="AF299" i="6"/>
  <c r="AF300" i="6"/>
  <c r="AF301" i="6"/>
  <c r="AF302" i="6"/>
  <c r="AF303" i="6"/>
  <c r="AG303" i="6" s="1"/>
  <c r="AF304" i="6"/>
  <c r="AF305" i="6"/>
  <c r="AF306" i="6"/>
  <c r="AF307" i="6"/>
  <c r="AG307" i="6" s="1"/>
  <c r="AF308" i="6"/>
  <c r="AF309" i="6"/>
  <c r="AF310" i="6"/>
  <c r="AF311" i="6"/>
  <c r="AG311" i="6" s="1"/>
  <c r="AF312" i="6"/>
  <c r="AF313" i="6"/>
  <c r="AF314" i="6"/>
  <c r="AF315" i="6"/>
  <c r="AF316" i="6"/>
  <c r="AF317" i="6"/>
  <c r="AF318" i="6"/>
  <c r="AF319" i="6"/>
  <c r="AG319" i="6" s="1"/>
  <c r="AF320" i="6"/>
  <c r="AF321" i="6"/>
  <c r="AF322" i="6"/>
  <c r="AF323" i="6"/>
  <c r="AG323" i="6" s="1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G339" i="6" s="1"/>
  <c r="AF340" i="6"/>
  <c r="AF341" i="6"/>
  <c r="AF342" i="6"/>
  <c r="AF343" i="6"/>
  <c r="AG343" i="6" s="1"/>
  <c r="AF344" i="6"/>
  <c r="AF345" i="6"/>
  <c r="AF346" i="6"/>
  <c r="AF347" i="6"/>
  <c r="AF348" i="6"/>
  <c r="AF349" i="6"/>
  <c r="AF350" i="6"/>
  <c r="AF351" i="6"/>
  <c r="AG351" i="6" s="1"/>
  <c r="AF352" i="6"/>
  <c r="AF353" i="6"/>
  <c r="AF354" i="6"/>
  <c r="AF355" i="6"/>
  <c r="AG355" i="6" s="1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G367" i="6" s="1"/>
  <c r="AF368" i="6"/>
  <c r="AF369" i="6"/>
  <c r="AF370" i="6"/>
  <c r="AF371" i="6"/>
  <c r="AF372" i="6"/>
  <c r="AF373" i="6"/>
  <c r="AF374" i="6"/>
  <c r="AF375" i="6"/>
  <c r="AG375" i="6" s="1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G387" i="6" s="1"/>
  <c r="AF388" i="6"/>
  <c r="AF389" i="6"/>
  <c r="AF390" i="6"/>
  <c r="AF391" i="6"/>
  <c r="AG391" i="6" s="1"/>
  <c r="AF392" i="6"/>
  <c r="AF393" i="6"/>
  <c r="AF394" i="6"/>
  <c r="AF395" i="6"/>
  <c r="AF396" i="6"/>
  <c r="AF397" i="6"/>
  <c r="AF398" i="6"/>
  <c r="AF399" i="6"/>
  <c r="AG399" i="6" s="1"/>
  <c r="AF400" i="6"/>
  <c r="AF401" i="6"/>
  <c r="AF402" i="6"/>
  <c r="AF403" i="6"/>
  <c r="AF404" i="6"/>
  <c r="AF405" i="6"/>
  <c r="AF406" i="6"/>
  <c r="AF407" i="6"/>
  <c r="AG407" i="6" s="1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G419" i="6" s="1"/>
  <c r="AF420" i="6"/>
  <c r="AF421" i="6"/>
  <c r="AF422" i="6"/>
  <c r="AF423" i="6"/>
  <c r="AG423" i="6" s="1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G435" i="6" s="1"/>
  <c r="AF436" i="6"/>
  <c r="AF437" i="6"/>
  <c r="AF438" i="6"/>
  <c r="AF439" i="6"/>
  <c r="AF440" i="6"/>
  <c r="AF441" i="6"/>
  <c r="AF442" i="6"/>
  <c r="AF443" i="6"/>
  <c r="AF444" i="6"/>
  <c r="AF445" i="6"/>
  <c r="AF446" i="6"/>
  <c r="AF447" i="6"/>
  <c r="AG447" i="6" s="1"/>
  <c r="AF448" i="6"/>
  <c r="AF449" i="6"/>
  <c r="AF450" i="6"/>
  <c r="AF451" i="6"/>
  <c r="AF452" i="6"/>
  <c r="AF453" i="6"/>
  <c r="AF454" i="6"/>
  <c r="AF455" i="6"/>
  <c r="AF456" i="6"/>
  <c r="AF457" i="6"/>
  <c r="AF458" i="6"/>
  <c r="AF459" i="6"/>
  <c r="AF460" i="6"/>
  <c r="AF461" i="6"/>
  <c r="AF462" i="6"/>
  <c r="AF463" i="6"/>
  <c r="AF464" i="6"/>
  <c r="AF465" i="6"/>
  <c r="AF466" i="6"/>
  <c r="AF467" i="6"/>
  <c r="AG467" i="6" s="1"/>
  <c r="AF468" i="6"/>
  <c r="AF469" i="6"/>
  <c r="AF470" i="6"/>
  <c r="AF471" i="6"/>
  <c r="AG471" i="6" s="1"/>
  <c r="AF472" i="6"/>
  <c r="AF473" i="6"/>
  <c r="AF474" i="6"/>
  <c r="AF475" i="6"/>
  <c r="AG475" i="6" s="1"/>
  <c r="AF476" i="6"/>
  <c r="AF477" i="6"/>
  <c r="AF478" i="6"/>
  <c r="AF479" i="6"/>
  <c r="AF480" i="6"/>
  <c r="AF481" i="6"/>
  <c r="AF482" i="6"/>
  <c r="AF483" i="6"/>
  <c r="AG483" i="6" s="1"/>
  <c r="AF484" i="6"/>
  <c r="AF485" i="6"/>
  <c r="AF486" i="6"/>
  <c r="AF487" i="6"/>
  <c r="AF488" i="6"/>
  <c r="AF489" i="6"/>
  <c r="AF490" i="6"/>
  <c r="AF491" i="6"/>
  <c r="AF492" i="6"/>
  <c r="AF493" i="6"/>
  <c r="AF494" i="6"/>
  <c r="AF495" i="6"/>
  <c r="AF496" i="6"/>
  <c r="AF497" i="6"/>
  <c r="AF498" i="6"/>
  <c r="AF499" i="6"/>
  <c r="AF500" i="6"/>
  <c r="AF501" i="6"/>
  <c r="AF502" i="6"/>
  <c r="AF503" i="6"/>
  <c r="AF504" i="6"/>
  <c r="AF505" i="6"/>
  <c r="AF506" i="6"/>
  <c r="AF507" i="6"/>
  <c r="AF508" i="6"/>
  <c r="AF509" i="6"/>
  <c r="AF510" i="6"/>
  <c r="AF511" i="6"/>
  <c r="AF512" i="6"/>
  <c r="AF513" i="6"/>
  <c r="AF514" i="6"/>
  <c r="AF515" i="6"/>
  <c r="AF516" i="6"/>
  <c r="AF517" i="6"/>
  <c r="AF518" i="6"/>
  <c r="AF519" i="6"/>
  <c r="AF520" i="6"/>
  <c r="AF521" i="6"/>
  <c r="AF522" i="6"/>
  <c r="AF523" i="6"/>
  <c r="AF524" i="6"/>
  <c r="AF525" i="6"/>
  <c r="AF526" i="6"/>
  <c r="AF527" i="6"/>
  <c r="AF528" i="6"/>
  <c r="AF529" i="6"/>
  <c r="AF530" i="6"/>
  <c r="AF531" i="6"/>
  <c r="AF532" i="6"/>
  <c r="AF533" i="6"/>
  <c r="AF534" i="6"/>
  <c r="AF535" i="6"/>
  <c r="AF536" i="6"/>
  <c r="AF537" i="6"/>
  <c r="AF538" i="6"/>
  <c r="AF539" i="6"/>
  <c r="AF540" i="6"/>
  <c r="AF541" i="6"/>
  <c r="AF542" i="6"/>
  <c r="AF543" i="6"/>
  <c r="AF544" i="6"/>
  <c r="AF545" i="6"/>
  <c r="AF546" i="6"/>
  <c r="AF547" i="6"/>
  <c r="AF548" i="6"/>
  <c r="AF549" i="6"/>
  <c r="AF550" i="6"/>
  <c r="AF551" i="6"/>
  <c r="AF552" i="6"/>
  <c r="AF553" i="6"/>
  <c r="AF554" i="6"/>
  <c r="AF555" i="6"/>
  <c r="AF556" i="6"/>
  <c r="AF557" i="6"/>
  <c r="AF558" i="6"/>
  <c r="AF559" i="6"/>
  <c r="AF560" i="6"/>
  <c r="AF561" i="6"/>
  <c r="AF562" i="6"/>
  <c r="AF563" i="6"/>
  <c r="AF564" i="6"/>
  <c r="AF565" i="6"/>
  <c r="AF566" i="6"/>
  <c r="AF567" i="6"/>
  <c r="AF568" i="6"/>
  <c r="AF569" i="6"/>
  <c r="AF570" i="6"/>
  <c r="AF571" i="6"/>
  <c r="AF572" i="6"/>
  <c r="AF573" i="6"/>
  <c r="AF574" i="6"/>
  <c r="AF575" i="6"/>
  <c r="AF576" i="6"/>
  <c r="AF577" i="6"/>
  <c r="AF578" i="6"/>
  <c r="AF579" i="6"/>
  <c r="AF580" i="6"/>
  <c r="AF581" i="6"/>
  <c r="AF582" i="6"/>
  <c r="AF583" i="6"/>
  <c r="AF584" i="6"/>
  <c r="AF585" i="6"/>
  <c r="AF586" i="6"/>
  <c r="AF587" i="6"/>
  <c r="AF588" i="6"/>
  <c r="AF589" i="6"/>
  <c r="AF590" i="6"/>
  <c r="AF591" i="6"/>
  <c r="AF592" i="6"/>
  <c r="AF593" i="6"/>
  <c r="AF594" i="6"/>
  <c r="AF595" i="6"/>
  <c r="AF596" i="6"/>
  <c r="AF597" i="6"/>
  <c r="AF598" i="6"/>
  <c r="AF599" i="6"/>
  <c r="AF600" i="6"/>
  <c r="AF601" i="6"/>
  <c r="AF602" i="6"/>
  <c r="AF603" i="6"/>
  <c r="AF604" i="6"/>
  <c r="AF605" i="6"/>
  <c r="AF606" i="6"/>
  <c r="AF607" i="6"/>
  <c r="AF608" i="6"/>
  <c r="AF609" i="6"/>
  <c r="AF610" i="6"/>
  <c r="AF611" i="6"/>
  <c r="AF612" i="6"/>
  <c r="AF613" i="6"/>
  <c r="AF614" i="6"/>
  <c r="AF615" i="6"/>
  <c r="AF616" i="6"/>
  <c r="AF617" i="6"/>
  <c r="AF618" i="6"/>
  <c r="AF619" i="6"/>
  <c r="AF620" i="6"/>
  <c r="AF621" i="6"/>
  <c r="AF622" i="6"/>
  <c r="AF623" i="6"/>
  <c r="AF624" i="6"/>
  <c r="AF625" i="6"/>
  <c r="AF626" i="6"/>
  <c r="AF627" i="6"/>
  <c r="AF628" i="6"/>
  <c r="AF629" i="6"/>
  <c r="AF630" i="6"/>
  <c r="AF631" i="6"/>
  <c r="AF632" i="6"/>
  <c r="AF633" i="6"/>
  <c r="AF634" i="6"/>
  <c r="AF635" i="6"/>
  <c r="AF636" i="6"/>
  <c r="AF637" i="6"/>
  <c r="AF638" i="6"/>
  <c r="AF639" i="6"/>
  <c r="AF640" i="6"/>
  <c r="AF641" i="6"/>
  <c r="AF642" i="6"/>
  <c r="AF643" i="6"/>
  <c r="AF644" i="6"/>
  <c r="AF645" i="6"/>
  <c r="AF646" i="6"/>
  <c r="AF647" i="6"/>
  <c r="AF648" i="6"/>
  <c r="AF649" i="6"/>
  <c r="AF650" i="6"/>
  <c r="AF651" i="6"/>
  <c r="AF652" i="6"/>
  <c r="AF653" i="6"/>
  <c r="AF654" i="6"/>
  <c r="AF655" i="6"/>
  <c r="AF656" i="6"/>
  <c r="AF657" i="6"/>
  <c r="AF658" i="6"/>
  <c r="AF659" i="6"/>
  <c r="AF660" i="6"/>
  <c r="AF661" i="6"/>
  <c r="AF662" i="6"/>
  <c r="AF663" i="6"/>
  <c r="AF664" i="6"/>
  <c r="AF665" i="6"/>
  <c r="AF666" i="6"/>
  <c r="AF667" i="6"/>
  <c r="AF668" i="6"/>
  <c r="AF669" i="6"/>
  <c r="AF670" i="6"/>
  <c r="AF671" i="6"/>
  <c r="AF672" i="6"/>
  <c r="AF673" i="6"/>
  <c r="AF674" i="6"/>
  <c r="AF675" i="6"/>
  <c r="AF676" i="6"/>
  <c r="AF677" i="6"/>
  <c r="AF678" i="6"/>
  <c r="AF679" i="6"/>
  <c r="AF680" i="6"/>
  <c r="AF681" i="6"/>
  <c r="AF682" i="6"/>
  <c r="AF683" i="6"/>
  <c r="AF684" i="6"/>
  <c r="AF685" i="6"/>
  <c r="AF686" i="6"/>
  <c r="AF687" i="6"/>
  <c r="AF688" i="6"/>
  <c r="AF689" i="6"/>
  <c r="AF690" i="6"/>
  <c r="AF691" i="6"/>
  <c r="AF692" i="6"/>
  <c r="AF693" i="6"/>
  <c r="AF694" i="6"/>
  <c r="AF695" i="6"/>
  <c r="AF696" i="6"/>
  <c r="AF697" i="6"/>
  <c r="AF698" i="6"/>
  <c r="AF699" i="6"/>
  <c r="AF700" i="6"/>
  <c r="AF701" i="6"/>
  <c r="AF702" i="6"/>
  <c r="AF703" i="6"/>
  <c r="AF704" i="6"/>
  <c r="AF705" i="6"/>
  <c r="AF706" i="6"/>
  <c r="AF707" i="6"/>
  <c r="AF708" i="6"/>
  <c r="AF709" i="6"/>
  <c r="AF710" i="6"/>
  <c r="AF711" i="6"/>
  <c r="AF712" i="6"/>
  <c r="AF713" i="6"/>
  <c r="AF714" i="6"/>
  <c r="AF715" i="6"/>
  <c r="AF716" i="6"/>
  <c r="AF717" i="6"/>
  <c r="AF718" i="6"/>
  <c r="AF719" i="6"/>
  <c r="AF720" i="6"/>
  <c r="AF721" i="6"/>
  <c r="AF722" i="6"/>
  <c r="AF723" i="6"/>
  <c r="AF724" i="6"/>
  <c r="AF725" i="6"/>
  <c r="AF726" i="6"/>
  <c r="AF727" i="6"/>
  <c r="AF728" i="6"/>
  <c r="AF729" i="6"/>
  <c r="AF730" i="6"/>
  <c r="AF731" i="6"/>
  <c r="AF732" i="6"/>
  <c r="AF733" i="6"/>
  <c r="AF734" i="6"/>
  <c r="AF735" i="6"/>
  <c r="AF736" i="6"/>
  <c r="AF737" i="6"/>
  <c r="AF738" i="6"/>
  <c r="AF739" i="6"/>
  <c r="AF740" i="6"/>
  <c r="AF741" i="6"/>
  <c r="AF742" i="6"/>
  <c r="AF743" i="6"/>
  <c r="AF744" i="6"/>
  <c r="AF745" i="6"/>
  <c r="AF746" i="6"/>
  <c r="AF747" i="6"/>
  <c r="AF748" i="6"/>
  <c r="AF749" i="6"/>
  <c r="AF750" i="6"/>
  <c r="AF751" i="6"/>
  <c r="AF752" i="6"/>
  <c r="AF753" i="6"/>
  <c r="AF754" i="6"/>
  <c r="AF755" i="6"/>
  <c r="AF756" i="6"/>
  <c r="AF757" i="6"/>
  <c r="AF758" i="6"/>
  <c r="AF759" i="6"/>
  <c r="AF760" i="6"/>
  <c r="AF761" i="6"/>
  <c r="AF762" i="6"/>
  <c r="AF763" i="6"/>
  <c r="AF764" i="6"/>
  <c r="AF765" i="6"/>
  <c r="AF766" i="6"/>
  <c r="AF767" i="6"/>
  <c r="AF768" i="6"/>
  <c r="AF769" i="6"/>
  <c r="AF770" i="6"/>
  <c r="AF771" i="6"/>
  <c r="AF772" i="6"/>
  <c r="AF773" i="6"/>
  <c r="AF774" i="6"/>
  <c r="AF775" i="6"/>
  <c r="AF776" i="6"/>
  <c r="AF777" i="6"/>
  <c r="AF778" i="6"/>
  <c r="AF779" i="6"/>
  <c r="AF780" i="6"/>
  <c r="AF781" i="6"/>
  <c r="AF782" i="6"/>
  <c r="AF783" i="6"/>
  <c r="AF784" i="6"/>
  <c r="AF785" i="6"/>
  <c r="AF786" i="6"/>
  <c r="AF787" i="6"/>
  <c r="AF788" i="6"/>
  <c r="AF789" i="6"/>
  <c r="AF790" i="6"/>
  <c r="AF791" i="6"/>
  <c r="AF792" i="6"/>
  <c r="AF793" i="6"/>
  <c r="AF794" i="6"/>
  <c r="AF795" i="6"/>
  <c r="AF796" i="6"/>
  <c r="AF797" i="6"/>
  <c r="AF798" i="6"/>
  <c r="AF799" i="6"/>
  <c r="AF800" i="6"/>
  <c r="AF801" i="6"/>
  <c r="AF802" i="6"/>
  <c r="AF803" i="6"/>
  <c r="AF804" i="6"/>
  <c r="AF805" i="6"/>
  <c r="AF806" i="6"/>
  <c r="AF807" i="6"/>
  <c r="AF808" i="6"/>
  <c r="AF809" i="6"/>
  <c r="AF810" i="6"/>
  <c r="AF811" i="6"/>
  <c r="AF812" i="6"/>
  <c r="AF813" i="6"/>
  <c r="AF814" i="6"/>
  <c r="AF815" i="6"/>
  <c r="AF816" i="6"/>
  <c r="AF817" i="6"/>
  <c r="AF818" i="6"/>
  <c r="AF819" i="6"/>
  <c r="AF820" i="6"/>
  <c r="AF821" i="6"/>
  <c r="AF822" i="6"/>
  <c r="AF823" i="6"/>
  <c r="AF824" i="6"/>
  <c r="AF825" i="6"/>
  <c r="AF826" i="6"/>
  <c r="AF827" i="6"/>
  <c r="AF828" i="6"/>
  <c r="AF829" i="6"/>
  <c r="AF830" i="6"/>
  <c r="AF831" i="6"/>
  <c r="AF832" i="6"/>
  <c r="AF833" i="6"/>
  <c r="AF834" i="6"/>
  <c r="AF835" i="6"/>
  <c r="AF836" i="6"/>
  <c r="AF837" i="6"/>
  <c r="AF838" i="6"/>
  <c r="AF839" i="6"/>
  <c r="AF840" i="6"/>
  <c r="AF841" i="6"/>
  <c r="AF842" i="6"/>
  <c r="AF843" i="6"/>
  <c r="AF844" i="6"/>
  <c r="AF845" i="6"/>
  <c r="AF846" i="6"/>
  <c r="AF847" i="6"/>
  <c r="AF848" i="6"/>
  <c r="AF849" i="6"/>
  <c r="AF850" i="6"/>
  <c r="AF851" i="6"/>
  <c r="AF852" i="6"/>
  <c r="AF853" i="6"/>
  <c r="AF854" i="6"/>
  <c r="AF855" i="6"/>
  <c r="AF856" i="6"/>
  <c r="AF857" i="6"/>
  <c r="AF858" i="6"/>
  <c r="AF859" i="6"/>
  <c r="AF860" i="6"/>
  <c r="AF861" i="6"/>
  <c r="AF862" i="6"/>
  <c r="AF863" i="6"/>
  <c r="AF864" i="6"/>
  <c r="AF865" i="6"/>
  <c r="AF866" i="6"/>
  <c r="AF867" i="6"/>
  <c r="AF868" i="6"/>
  <c r="AF869" i="6"/>
  <c r="AF870" i="6"/>
  <c r="AF871" i="6"/>
  <c r="AF872" i="6"/>
  <c r="AF873" i="6"/>
  <c r="AF874" i="6"/>
  <c r="AF875" i="6"/>
  <c r="AF876" i="6"/>
  <c r="AF877" i="6"/>
  <c r="AF878" i="6"/>
  <c r="AF879" i="6"/>
  <c r="AF880" i="6"/>
  <c r="AF881" i="6"/>
  <c r="AF882" i="6"/>
  <c r="AF883" i="6"/>
  <c r="AF884" i="6"/>
  <c r="AF885" i="6"/>
  <c r="AF886" i="6"/>
  <c r="AF887" i="6"/>
  <c r="AF888" i="6"/>
  <c r="AF889" i="6"/>
  <c r="AF890" i="6"/>
  <c r="AF891" i="6"/>
  <c r="AF892" i="6"/>
  <c r="AF893" i="6"/>
  <c r="AF894" i="6"/>
  <c r="AF895" i="6"/>
  <c r="AF896" i="6"/>
  <c r="AF897" i="6"/>
  <c r="AF898" i="6"/>
  <c r="AF899" i="6"/>
  <c r="AF900" i="6"/>
  <c r="AF901" i="6"/>
  <c r="AF902" i="6"/>
  <c r="AF903" i="6"/>
  <c r="AF904" i="6"/>
  <c r="AF905" i="6"/>
  <c r="AF906" i="6"/>
  <c r="AF907" i="6"/>
  <c r="AF908" i="6"/>
  <c r="AF909" i="6"/>
  <c r="AF910" i="6"/>
  <c r="AF911" i="6"/>
  <c r="AF912" i="6"/>
  <c r="AF913" i="6"/>
  <c r="AF914" i="6"/>
  <c r="AF915" i="6"/>
  <c r="AF916" i="6"/>
  <c r="AF917" i="6"/>
  <c r="AF918" i="6"/>
  <c r="AF919" i="6"/>
  <c r="AF920" i="6"/>
  <c r="AF921" i="6"/>
  <c r="AF922" i="6"/>
  <c r="AF923" i="6"/>
  <c r="AF924" i="6"/>
  <c r="AF925" i="6"/>
  <c r="AF926" i="6"/>
  <c r="AF927" i="6"/>
  <c r="AF928" i="6"/>
  <c r="AF929" i="6"/>
  <c r="AF930" i="6"/>
  <c r="AF931" i="6"/>
  <c r="AF932" i="6"/>
  <c r="AF933" i="6"/>
  <c r="AF934" i="6"/>
  <c r="AF935" i="6"/>
  <c r="AF936" i="6"/>
  <c r="AF937" i="6"/>
  <c r="AF938" i="6"/>
  <c r="AF939" i="6"/>
  <c r="AF940" i="6"/>
  <c r="AF941" i="6"/>
  <c r="AF942" i="6"/>
  <c r="AF943" i="6"/>
  <c r="AF944" i="6"/>
  <c r="AF945" i="6"/>
  <c r="AF946" i="6"/>
  <c r="AF947" i="6"/>
  <c r="AF948" i="6"/>
  <c r="AF949" i="6"/>
  <c r="AF950" i="6"/>
  <c r="AF951" i="6"/>
  <c r="AF952" i="6"/>
  <c r="AF953" i="6"/>
  <c r="AF954" i="6"/>
  <c r="AF955" i="6"/>
  <c r="AF956" i="6"/>
  <c r="AF957" i="6"/>
  <c r="AF958" i="6"/>
  <c r="AF959" i="6"/>
  <c r="AF960" i="6"/>
  <c r="AF961" i="6"/>
  <c r="AF962" i="6"/>
  <c r="AF963" i="6"/>
  <c r="AF964" i="6"/>
  <c r="AF965" i="6"/>
  <c r="AF966" i="6"/>
  <c r="AF967" i="6"/>
  <c r="AF968" i="6"/>
  <c r="AF969" i="6"/>
  <c r="AF970" i="6"/>
  <c r="AF971" i="6"/>
  <c r="AF972" i="6"/>
  <c r="AF973" i="6"/>
  <c r="AF974" i="6"/>
  <c r="AF975" i="6"/>
  <c r="AF976" i="6"/>
  <c r="AF977" i="6"/>
  <c r="AF978" i="6"/>
  <c r="AF979" i="6"/>
  <c r="AF980" i="6"/>
  <c r="AF981" i="6"/>
  <c r="AF982" i="6"/>
  <c r="AF983" i="6"/>
  <c r="AF984" i="6"/>
  <c r="AF985" i="6"/>
  <c r="AF986" i="6"/>
  <c r="AF987" i="6"/>
  <c r="AF988" i="6"/>
  <c r="AF989" i="6"/>
  <c r="AF990" i="6"/>
  <c r="AF991" i="6"/>
  <c r="AF992" i="6"/>
  <c r="AF993" i="6"/>
  <c r="AF994" i="6"/>
  <c r="AF995" i="6"/>
  <c r="AF996" i="6"/>
  <c r="AF997" i="6"/>
  <c r="AF998" i="6"/>
  <c r="AF999" i="6"/>
  <c r="AF1000" i="6"/>
  <c r="AF1001" i="6"/>
  <c r="AF1002" i="6"/>
  <c r="AF1003" i="6"/>
  <c r="AF1004" i="6"/>
  <c r="AF1005" i="6"/>
  <c r="AF1006" i="6"/>
  <c r="AF1007" i="6"/>
  <c r="AF1008" i="6"/>
  <c r="AF1009" i="6"/>
  <c r="AF1010" i="6"/>
  <c r="AF1011" i="6"/>
  <c r="AF1012" i="6"/>
  <c r="AF1013" i="6"/>
  <c r="AF1014" i="6"/>
  <c r="AF1015" i="6"/>
  <c r="AF1016" i="6"/>
  <c r="AF1017" i="6"/>
  <c r="AF1018" i="6"/>
  <c r="AF1019" i="6"/>
  <c r="AF1020" i="6"/>
  <c r="AF1021" i="6"/>
  <c r="AF1022" i="6"/>
  <c r="AF1023" i="6"/>
  <c r="AF1024" i="6"/>
  <c r="AF1025" i="6"/>
  <c r="AF1026" i="6"/>
  <c r="AF1027" i="6"/>
  <c r="AF1028" i="6"/>
  <c r="AF1029" i="6"/>
  <c r="AF1030" i="6"/>
  <c r="AF1031" i="6"/>
  <c r="AF1032" i="6"/>
  <c r="AF1033" i="6"/>
  <c r="AF1034" i="6"/>
  <c r="AF1035" i="6"/>
  <c r="AF1036" i="6"/>
  <c r="AF1037" i="6"/>
  <c r="AF1038" i="6"/>
  <c r="AF1039" i="6"/>
  <c r="AF1040" i="6"/>
  <c r="AF1041" i="6"/>
  <c r="AF1042" i="6"/>
  <c r="AF1043" i="6"/>
  <c r="AF1044" i="6"/>
  <c r="AF1045" i="6"/>
  <c r="AF1046" i="6"/>
  <c r="AF1047" i="6"/>
  <c r="AF1048" i="6"/>
  <c r="AF1049" i="6"/>
  <c r="AF1050" i="6"/>
  <c r="AF1051" i="6"/>
  <c r="AF1052" i="6"/>
  <c r="AF1053" i="6"/>
  <c r="AF1054" i="6"/>
  <c r="AF1055" i="6"/>
  <c r="AF1056" i="6"/>
  <c r="AF1057" i="6"/>
  <c r="AF1058" i="6"/>
  <c r="AF1059" i="6"/>
  <c r="AF1060" i="6"/>
  <c r="AF1061" i="6"/>
  <c r="AF1062" i="6"/>
  <c r="AF1063" i="6"/>
  <c r="AF1064" i="6"/>
  <c r="AF1065" i="6"/>
  <c r="AF1066" i="6"/>
  <c r="AF1067" i="6"/>
  <c r="AF1068" i="6"/>
  <c r="AF1069" i="6"/>
  <c r="AF1070" i="6"/>
  <c r="AF1071" i="6"/>
  <c r="AF1072" i="6"/>
  <c r="AF1073" i="6"/>
  <c r="AF1074" i="6"/>
  <c r="AF1075" i="6"/>
  <c r="AF1076" i="6"/>
  <c r="AF1077" i="6"/>
  <c r="AF1078" i="6"/>
  <c r="AF1079" i="6"/>
  <c r="AF1080" i="6"/>
  <c r="AF1081" i="6"/>
  <c r="AF1082" i="6"/>
  <c r="AF1083" i="6"/>
  <c r="AF1084" i="6"/>
  <c r="AF1085" i="6"/>
  <c r="AF1086" i="6"/>
  <c r="AF1087" i="6"/>
  <c r="AF1088" i="6"/>
  <c r="AF1089" i="6"/>
  <c r="AF1090" i="6"/>
  <c r="AF1091" i="6"/>
  <c r="AF1092" i="6"/>
  <c r="AF1093" i="6"/>
  <c r="AF1094" i="6"/>
  <c r="AF1095" i="6"/>
  <c r="AF1096" i="6"/>
  <c r="AF1097" i="6"/>
  <c r="AF1098" i="6"/>
  <c r="AF1099" i="6"/>
  <c r="AF1100" i="6"/>
  <c r="AF1101" i="6"/>
  <c r="AF1102" i="6"/>
  <c r="AF1103" i="6"/>
  <c r="AF1104" i="6"/>
  <c r="AF1105" i="6"/>
  <c r="AF1106" i="6"/>
  <c r="AF1107" i="6"/>
  <c r="AF1108" i="6"/>
  <c r="AF1109" i="6"/>
  <c r="AF1110" i="6"/>
  <c r="AF1111" i="6"/>
  <c r="AF1112" i="6"/>
  <c r="AF1113" i="6"/>
  <c r="AF1114" i="6"/>
  <c r="AF1115" i="6"/>
  <c r="AF1116" i="6"/>
  <c r="AF1117" i="6"/>
  <c r="AF1118" i="6"/>
  <c r="AF1119" i="6"/>
  <c r="AF1120" i="6"/>
  <c r="AF1121" i="6"/>
  <c r="AF1122" i="6"/>
  <c r="AF1123" i="6"/>
  <c r="AF1124" i="6"/>
  <c r="AF1125" i="6"/>
  <c r="AF1126" i="6"/>
  <c r="AF1127" i="6"/>
  <c r="AF1128" i="6"/>
  <c r="AF1129" i="6"/>
  <c r="AF1130" i="6"/>
  <c r="AF1131" i="6"/>
  <c r="AF1132" i="6"/>
  <c r="AF1133" i="6"/>
  <c r="AF1134" i="6"/>
  <c r="AF1135" i="6"/>
  <c r="AF1136" i="6"/>
  <c r="AF1137" i="6"/>
  <c r="AF1138" i="6"/>
  <c r="AF1139" i="6"/>
  <c r="AF1140" i="6"/>
  <c r="AF1141" i="6"/>
  <c r="AF1142" i="6"/>
  <c r="AF1143" i="6"/>
  <c r="AF1144" i="6"/>
  <c r="AF1145" i="6"/>
  <c r="AF1146" i="6"/>
  <c r="AF1147" i="6"/>
  <c r="AF1148" i="6"/>
  <c r="AF1149" i="6"/>
  <c r="AF1150" i="6"/>
  <c r="AF1151" i="6"/>
  <c r="AF1152" i="6"/>
  <c r="AF1153" i="6"/>
  <c r="AF1154" i="6"/>
  <c r="AF1155" i="6"/>
  <c r="AF1156" i="6"/>
  <c r="AF1157" i="6"/>
  <c r="AF1158" i="6"/>
  <c r="AF1159" i="6"/>
  <c r="AF1160" i="6"/>
  <c r="AF1161" i="6"/>
  <c r="AF1162" i="6"/>
  <c r="AF1163" i="6"/>
  <c r="AF1164" i="6"/>
  <c r="AF1165" i="6"/>
  <c r="AF1166" i="6"/>
  <c r="AF1167" i="6"/>
  <c r="AF1168" i="6"/>
  <c r="AF1169" i="6"/>
  <c r="AF1170" i="6"/>
  <c r="AF1171" i="6"/>
  <c r="AF1172" i="6"/>
  <c r="AF1173" i="6"/>
  <c r="AF1174" i="6"/>
  <c r="AF1175" i="6"/>
  <c r="AF1176" i="6"/>
  <c r="AF1177" i="6"/>
  <c r="AF1178" i="6"/>
  <c r="AF1179" i="6"/>
  <c r="AF1180" i="6"/>
  <c r="AF1181" i="6"/>
  <c r="AF1182" i="6"/>
  <c r="AF1183" i="6"/>
  <c r="AF1184" i="6"/>
  <c r="AF1185" i="6"/>
  <c r="AF1186" i="6"/>
  <c r="AF1187" i="6"/>
  <c r="AF1188" i="6"/>
  <c r="AF1189" i="6"/>
  <c r="AF1190" i="6"/>
  <c r="AF1191" i="6"/>
  <c r="AF1192" i="6"/>
  <c r="AF1193" i="6"/>
  <c r="AF1194" i="6"/>
  <c r="AF1195" i="6"/>
  <c r="AF1196" i="6"/>
  <c r="AF1197" i="6"/>
  <c r="AF1198" i="6"/>
  <c r="AF1199" i="6"/>
  <c r="AF1200" i="6"/>
  <c r="AF1201" i="6"/>
  <c r="AF1202" i="6"/>
  <c r="AF1203" i="6"/>
  <c r="AF1204" i="6"/>
  <c r="AF1205" i="6"/>
  <c r="AF1206" i="6"/>
  <c r="AF1207" i="6"/>
  <c r="AF1208" i="6"/>
  <c r="AF1209" i="6"/>
  <c r="AF1210" i="6"/>
  <c r="AF1211" i="6"/>
  <c r="AF1212" i="6"/>
  <c r="AF1213" i="6"/>
  <c r="AF1214" i="6"/>
  <c r="AF1215" i="6"/>
  <c r="AF1216" i="6"/>
  <c r="AF1217" i="6"/>
  <c r="AF1218" i="6"/>
  <c r="AF1219" i="6"/>
  <c r="AF1220" i="6"/>
  <c r="AF1221" i="6"/>
  <c r="AF1222" i="6"/>
  <c r="AF1223" i="6"/>
  <c r="AF1224" i="6"/>
  <c r="AF1225" i="6"/>
  <c r="AF1226" i="6"/>
  <c r="AF1227" i="6"/>
  <c r="AF1228" i="6"/>
  <c r="AF1229" i="6"/>
  <c r="AF1230" i="6"/>
  <c r="AF1231" i="6"/>
  <c r="AF1232" i="6"/>
  <c r="AF1233" i="6"/>
  <c r="AF1234" i="6"/>
  <c r="AF1235" i="6"/>
  <c r="AF1236" i="6"/>
  <c r="AF1237" i="6"/>
  <c r="AF1238" i="6"/>
  <c r="AF1239" i="6"/>
  <c r="AF1240" i="6"/>
  <c r="AF1241" i="6"/>
  <c r="AF1242" i="6"/>
  <c r="AF1243" i="6"/>
  <c r="AF1244" i="6"/>
  <c r="AF1245" i="6"/>
  <c r="AF1246" i="6"/>
  <c r="AF1247" i="6"/>
  <c r="AF1248" i="6"/>
  <c r="AF1249" i="6"/>
  <c r="AF1250" i="6"/>
  <c r="AF1251" i="6"/>
  <c r="AF1252" i="6"/>
  <c r="AF1253" i="6"/>
  <c r="AF1254" i="6"/>
  <c r="AF1255" i="6"/>
  <c r="AF1256" i="6"/>
  <c r="AF1257" i="6"/>
  <c r="AF1258" i="6"/>
  <c r="AF1259" i="6"/>
  <c r="AF1260" i="6"/>
  <c r="AF1261" i="6"/>
  <c r="AF1262" i="6"/>
  <c r="AF1263" i="6"/>
  <c r="AF1264" i="6"/>
  <c r="AF1265" i="6"/>
  <c r="AF1266" i="6"/>
  <c r="AF1267" i="6"/>
  <c r="AF1268" i="6"/>
  <c r="AF1269" i="6"/>
  <c r="AF1270" i="6"/>
  <c r="AF1271" i="6"/>
  <c r="AF1272" i="6"/>
  <c r="AF1273" i="6"/>
  <c r="AF1274" i="6"/>
  <c r="AF1275" i="6"/>
  <c r="AF1276" i="6"/>
  <c r="AF1277" i="6"/>
  <c r="AF1278" i="6"/>
  <c r="AF1279" i="6"/>
  <c r="AF1280" i="6"/>
  <c r="AF1281" i="6"/>
  <c r="AF1282" i="6"/>
  <c r="AF1283" i="6"/>
  <c r="AF1284" i="6"/>
  <c r="AF1285" i="6"/>
  <c r="AF1286" i="6"/>
  <c r="AF1287" i="6"/>
  <c r="AF1288" i="6"/>
  <c r="AF1289" i="6"/>
  <c r="AF1290" i="6"/>
  <c r="AF1291" i="6"/>
  <c r="AF1292" i="6"/>
  <c r="AF1293" i="6"/>
  <c r="AF1294" i="6"/>
  <c r="AF1295" i="6"/>
  <c r="AF1296" i="6"/>
  <c r="AF1297" i="6"/>
  <c r="AF1298" i="6"/>
  <c r="AF1299" i="6"/>
  <c r="AF1300" i="6"/>
  <c r="AF1301" i="6"/>
  <c r="AF1302" i="6"/>
  <c r="AF1303" i="6"/>
  <c r="AF1304" i="6"/>
  <c r="AF1305" i="6"/>
  <c r="AF1306" i="6"/>
  <c r="AF1307" i="6"/>
  <c r="AF1308" i="6"/>
  <c r="AF1309" i="6"/>
  <c r="AF1310" i="6"/>
  <c r="AF1311" i="6"/>
  <c r="AF1312" i="6"/>
  <c r="AF1313" i="6"/>
  <c r="AF1314" i="6"/>
  <c r="AF1315" i="6"/>
  <c r="AF1316" i="6"/>
  <c r="AG1316" i="6" s="1"/>
  <c r="AF1317" i="6"/>
  <c r="AF1318" i="6"/>
  <c r="AF1319" i="6"/>
  <c r="AF1320" i="6"/>
  <c r="AG1320" i="6" s="1"/>
  <c r="AF1321" i="6"/>
  <c r="AF1322" i="6"/>
  <c r="AF1323" i="6"/>
  <c r="AF1324" i="6"/>
  <c r="AG1324" i="6" s="1"/>
  <c r="AF1325" i="6"/>
  <c r="AF1326" i="6"/>
  <c r="AF1327" i="6"/>
  <c r="AF1328" i="6"/>
  <c r="AF1329" i="6"/>
  <c r="AF1330" i="6"/>
  <c r="AF1331" i="6"/>
  <c r="AF1332" i="6"/>
  <c r="AF1333" i="6"/>
  <c r="AF1334" i="6"/>
  <c r="AF1335" i="6"/>
  <c r="AF1336" i="6"/>
  <c r="AF1337" i="6"/>
  <c r="AF1338" i="6"/>
  <c r="AF1339" i="6"/>
  <c r="AF1340" i="6"/>
  <c r="AF1341" i="6"/>
  <c r="AF1342" i="6"/>
  <c r="AF1343" i="6"/>
  <c r="AF1344" i="6"/>
  <c r="AF1345" i="6"/>
  <c r="AF1346" i="6"/>
  <c r="AF1347" i="6"/>
  <c r="AF1348" i="6"/>
  <c r="AF1349" i="6"/>
  <c r="AF1350" i="6"/>
  <c r="AF1351" i="6"/>
  <c r="AF1352" i="6"/>
  <c r="AF1353" i="6"/>
  <c r="AF1354" i="6"/>
  <c r="AF1355" i="6"/>
  <c r="AF1356" i="6"/>
  <c r="AF1357" i="6"/>
  <c r="AF1358" i="6"/>
  <c r="AF1359" i="6"/>
  <c r="AF1360" i="6"/>
  <c r="AF1361" i="6"/>
  <c r="AF1362" i="6"/>
  <c r="AF1363" i="6"/>
  <c r="AF1364" i="6"/>
  <c r="AF1365" i="6"/>
  <c r="AF1366" i="6"/>
  <c r="AF1367" i="6"/>
  <c r="AF1368" i="6"/>
  <c r="AF1369" i="6"/>
  <c r="AF1370" i="6"/>
  <c r="AF1371" i="6"/>
  <c r="AF1372" i="6"/>
  <c r="AF1373" i="6"/>
  <c r="AF1374" i="6"/>
  <c r="AF1375" i="6"/>
  <c r="AF1376" i="6"/>
  <c r="AF1377" i="6"/>
  <c r="AF1378" i="6"/>
  <c r="AF1379" i="6"/>
  <c r="AF1380" i="6"/>
  <c r="AF1381" i="6"/>
  <c r="AF1382" i="6"/>
  <c r="AF1383" i="6"/>
  <c r="AF1384" i="6"/>
  <c r="AF1385" i="6"/>
  <c r="AF1386" i="6"/>
  <c r="AF1387" i="6"/>
  <c r="AF1388" i="6"/>
  <c r="AF1389" i="6"/>
  <c r="AF1390" i="6"/>
  <c r="AF1391" i="6"/>
  <c r="AF1392" i="6"/>
  <c r="AF1393" i="6"/>
  <c r="AF1394" i="6"/>
  <c r="AF1395" i="6"/>
  <c r="AF1396" i="6"/>
  <c r="AF1397" i="6"/>
  <c r="AF1398" i="6"/>
  <c r="AF1399" i="6"/>
  <c r="AF1400" i="6"/>
  <c r="AF1401" i="6"/>
  <c r="AF1402" i="6"/>
  <c r="AF1403" i="6"/>
  <c r="AF1404" i="6"/>
  <c r="AF1405" i="6"/>
  <c r="AF1406" i="6"/>
  <c r="AF1407" i="6"/>
  <c r="AF1408" i="6"/>
  <c r="AF1409" i="6"/>
  <c r="AF1410" i="6"/>
  <c r="AF1411" i="6"/>
  <c r="AF1412" i="6"/>
  <c r="AF1413" i="6"/>
  <c r="AF1414" i="6"/>
  <c r="AF1415" i="6"/>
  <c r="AF1416" i="6"/>
  <c r="AF1417" i="6"/>
  <c r="AF1418" i="6"/>
  <c r="AF1419" i="6"/>
  <c r="AF1420" i="6"/>
  <c r="AF1421" i="6"/>
  <c r="AF1422" i="6"/>
  <c r="AF1423" i="6"/>
  <c r="AF1424" i="6"/>
  <c r="AF1425" i="6"/>
  <c r="AF1426" i="6"/>
  <c r="AF1427" i="6"/>
  <c r="AF1428" i="6"/>
  <c r="AF1429" i="6"/>
  <c r="AF1430" i="6"/>
  <c r="AF1431" i="6"/>
  <c r="AF1432" i="6"/>
  <c r="AF1433" i="6"/>
  <c r="AF1434" i="6"/>
  <c r="AF1435" i="6"/>
  <c r="AF1436" i="6"/>
  <c r="AF1437" i="6"/>
  <c r="AF1438" i="6"/>
  <c r="AF1439" i="6"/>
  <c r="AF1440" i="6"/>
  <c r="AF1441" i="6"/>
  <c r="AF1442" i="6"/>
  <c r="AF1443" i="6"/>
  <c r="AF1444" i="6"/>
  <c r="AF1445" i="6"/>
  <c r="AF1446" i="6"/>
  <c r="AF1447" i="6"/>
  <c r="AF1448" i="6"/>
  <c r="AF1449" i="6"/>
  <c r="AF1450" i="6"/>
  <c r="AF1451" i="6"/>
  <c r="AF1452" i="6"/>
  <c r="AF1453" i="6"/>
  <c r="AF1454" i="6"/>
  <c r="AF1455" i="6"/>
  <c r="AF1456" i="6"/>
  <c r="AF1457" i="6"/>
  <c r="AF1458" i="6"/>
  <c r="AF1459" i="6"/>
  <c r="AF1460" i="6"/>
  <c r="AF1461" i="6"/>
  <c r="AF1462" i="6"/>
  <c r="AF1463" i="6"/>
  <c r="AF1464" i="6"/>
  <c r="AF1465" i="6"/>
  <c r="AF1466" i="6"/>
  <c r="AF1467" i="6"/>
  <c r="AF1468" i="6"/>
  <c r="AF1469" i="6"/>
  <c r="AF1470" i="6"/>
  <c r="AF1471" i="6"/>
  <c r="AF1472" i="6"/>
  <c r="AF1473" i="6"/>
  <c r="AF1474" i="6"/>
  <c r="AF1475" i="6"/>
  <c r="AF1476" i="6"/>
  <c r="AF1477" i="6"/>
  <c r="AF1478" i="6"/>
  <c r="AF1479" i="6"/>
  <c r="AF1480" i="6"/>
  <c r="AF1481" i="6"/>
  <c r="AF1482" i="6"/>
  <c r="AF1483" i="6"/>
  <c r="AF1484" i="6"/>
  <c r="AF1485" i="6"/>
  <c r="AF1486" i="6"/>
  <c r="AF1487" i="6"/>
  <c r="AF1488" i="6"/>
  <c r="AF1489" i="6"/>
  <c r="AF1490" i="6"/>
  <c r="AF1491" i="6"/>
  <c r="AF1492" i="6"/>
  <c r="AF1493" i="6"/>
  <c r="AF1494" i="6"/>
  <c r="AF1495" i="6"/>
  <c r="AF1496" i="6"/>
  <c r="AF1497" i="6"/>
  <c r="AF1498" i="6"/>
  <c r="AF1499" i="6"/>
  <c r="AF1500" i="6"/>
  <c r="AF1501" i="6"/>
  <c r="AF1502" i="6"/>
  <c r="AF1503" i="6"/>
  <c r="AF1504" i="6"/>
  <c r="AF1505" i="6"/>
  <c r="AF1506" i="6"/>
  <c r="AF1507" i="6"/>
  <c r="AF1508" i="6"/>
  <c r="AF1509" i="6"/>
  <c r="AF1510" i="6"/>
  <c r="AF1511" i="6"/>
  <c r="AF1512" i="6"/>
  <c r="AF1513" i="6"/>
  <c r="AF1514" i="6"/>
  <c r="AF1515" i="6"/>
  <c r="AF1516" i="6"/>
  <c r="AF1517" i="6"/>
  <c r="AF1518" i="6"/>
  <c r="AF1519" i="6"/>
  <c r="AF1520" i="6"/>
  <c r="AF1521" i="6"/>
  <c r="AF1522" i="6"/>
  <c r="AF1523" i="6"/>
  <c r="AF1524" i="6"/>
  <c r="AF1525" i="6"/>
  <c r="AF1526" i="6"/>
  <c r="AF1527" i="6"/>
  <c r="AF1528" i="6"/>
  <c r="AF1529" i="6"/>
  <c r="AF1530" i="6"/>
  <c r="AF1531" i="6"/>
  <c r="AF1532" i="6"/>
  <c r="AF1533" i="6"/>
  <c r="AF1534" i="6"/>
  <c r="AF1535" i="6"/>
  <c r="AF1536" i="6"/>
  <c r="AF1537" i="6"/>
  <c r="AF1538" i="6"/>
  <c r="AF1539" i="6"/>
  <c r="AF1540" i="6"/>
  <c r="AF1541" i="6"/>
  <c r="AF1542" i="6"/>
  <c r="AF1543" i="6"/>
  <c r="AF1544" i="6"/>
  <c r="AF1545" i="6"/>
  <c r="AF1546" i="6"/>
  <c r="AF1547" i="6"/>
  <c r="AF1548" i="6"/>
  <c r="AF1549" i="6"/>
  <c r="AF1550" i="6"/>
  <c r="AF1551" i="6"/>
  <c r="AF1552" i="6"/>
  <c r="AF1553" i="6"/>
  <c r="AF1554" i="6"/>
  <c r="AF1555" i="6"/>
  <c r="AF1556" i="6"/>
  <c r="AF1557" i="6"/>
  <c r="AF1558" i="6"/>
  <c r="AF1559" i="6"/>
  <c r="AF1560" i="6"/>
  <c r="AF1561" i="6"/>
  <c r="AF1562" i="6"/>
  <c r="AF1563" i="6"/>
  <c r="AF1564" i="6"/>
  <c r="AG1564" i="6" s="1"/>
  <c r="AF1565" i="6"/>
  <c r="AF1566" i="6"/>
  <c r="AF1567" i="6"/>
  <c r="AF1568" i="6"/>
  <c r="AG1568" i="6" s="1"/>
  <c r="AF1569" i="6"/>
  <c r="AF1570" i="6"/>
  <c r="AF1571" i="6"/>
  <c r="AF1572" i="6"/>
  <c r="AG1572" i="6" s="1"/>
  <c r="AF1573" i="6"/>
  <c r="AF1574" i="6"/>
  <c r="AF1575" i="6"/>
  <c r="AF1576" i="6"/>
  <c r="AG1576" i="6" s="1"/>
  <c r="AF1577" i="6"/>
  <c r="AF1578" i="6"/>
  <c r="AF1579" i="6"/>
  <c r="AF1580" i="6"/>
  <c r="AG1580" i="6" s="1"/>
  <c r="AF1581" i="6"/>
  <c r="AF1582" i="6"/>
  <c r="AF1583" i="6"/>
  <c r="AF1584" i="6"/>
  <c r="AG1584" i="6" s="1"/>
  <c r="AF1585" i="6"/>
  <c r="AF1586" i="6"/>
  <c r="AF1587" i="6"/>
  <c r="AF1588" i="6"/>
  <c r="AF1589" i="6"/>
  <c r="AF1590" i="6"/>
  <c r="AF1591" i="6"/>
  <c r="AF1592" i="6"/>
  <c r="AF1593" i="6"/>
  <c r="AF1594" i="6"/>
  <c r="AF1595" i="6"/>
  <c r="AF1596" i="6"/>
  <c r="AF1597" i="6"/>
  <c r="AF1598" i="6"/>
  <c r="AF1599" i="6"/>
  <c r="AF1600" i="6"/>
  <c r="AF1601" i="6"/>
  <c r="AF1602" i="6"/>
  <c r="AF1603" i="6"/>
  <c r="AF1604" i="6"/>
  <c r="AF1605" i="6"/>
  <c r="AF1606" i="6"/>
  <c r="AF1607" i="6"/>
  <c r="AF1608" i="6"/>
  <c r="AF1609" i="6"/>
  <c r="AF1610" i="6"/>
  <c r="AF1611" i="6"/>
  <c r="AF1612" i="6"/>
  <c r="AF1613" i="6"/>
  <c r="AF1614" i="6"/>
  <c r="AF1615" i="6"/>
  <c r="AF1616" i="6"/>
  <c r="AF1617" i="6"/>
  <c r="AF1618" i="6"/>
  <c r="AF1619" i="6"/>
  <c r="AF1620" i="6"/>
  <c r="AF1621" i="6"/>
  <c r="AF1622" i="6"/>
  <c r="AF1623" i="6"/>
  <c r="AF1624" i="6"/>
  <c r="AF1625" i="6"/>
  <c r="AF1626" i="6"/>
  <c r="AF1627" i="6"/>
  <c r="AF1628" i="6"/>
  <c r="AF1629" i="6"/>
  <c r="AF1630" i="6"/>
  <c r="AF1631" i="6"/>
  <c r="AF1632" i="6"/>
  <c r="AF1633" i="6"/>
  <c r="AF1634" i="6"/>
  <c r="AF1635" i="6"/>
  <c r="AF1636" i="6"/>
  <c r="AF1637" i="6"/>
  <c r="AF1638" i="6"/>
  <c r="AF1639" i="6"/>
  <c r="AF1640" i="6"/>
  <c r="AF1641" i="6"/>
  <c r="AF1642" i="6"/>
  <c r="AF1643" i="6"/>
  <c r="AF1644" i="6"/>
  <c r="AF1645" i="6"/>
  <c r="AF1646" i="6"/>
  <c r="AF1647" i="6"/>
  <c r="AF1648" i="6"/>
  <c r="AF1649" i="6"/>
  <c r="AF1650" i="6"/>
  <c r="AF1651" i="6"/>
  <c r="AF1652" i="6"/>
  <c r="AF1653" i="6"/>
  <c r="AF1654" i="6"/>
  <c r="AF1655" i="6"/>
  <c r="AF1656" i="6"/>
  <c r="AF1657" i="6"/>
  <c r="AF1658" i="6"/>
  <c r="AF1659" i="6"/>
  <c r="AF1660" i="6"/>
  <c r="AF1661" i="6"/>
  <c r="AF1662" i="6"/>
  <c r="AF1663" i="6"/>
  <c r="AF1664" i="6"/>
  <c r="AF1665" i="6"/>
  <c r="AF1666" i="6"/>
  <c r="AF1667" i="6"/>
  <c r="AF1668" i="6"/>
  <c r="AF1669" i="6"/>
  <c r="AF1670" i="6"/>
  <c r="AF1671" i="6"/>
  <c r="AF1672" i="6"/>
  <c r="AF1673" i="6"/>
  <c r="AF1674" i="6"/>
  <c r="AF1675" i="6"/>
  <c r="AF1676" i="6"/>
  <c r="AF1677" i="6"/>
  <c r="AF1678" i="6"/>
  <c r="AF1679" i="6"/>
  <c r="AF1680" i="6"/>
  <c r="AF1681" i="6"/>
  <c r="AF1682" i="6"/>
  <c r="AF1683" i="6"/>
  <c r="AF1684" i="6"/>
  <c r="AF1685" i="6"/>
  <c r="AF1686" i="6"/>
  <c r="AF1687" i="6"/>
  <c r="AF1688" i="6"/>
  <c r="AF1689" i="6"/>
  <c r="AF1690" i="6"/>
  <c r="AF1691" i="6"/>
  <c r="AF1692" i="6"/>
  <c r="AF1693" i="6"/>
  <c r="AF1694" i="6"/>
  <c r="AF1695" i="6"/>
  <c r="AF1696" i="6"/>
  <c r="AF1697" i="6"/>
  <c r="AF1698" i="6"/>
  <c r="AF1699" i="6"/>
  <c r="AF1700" i="6"/>
  <c r="AF1701" i="6"/>
  <c r="AF1702" i="6"/>
  <c r="AF1703" i="6"/>
  <c r="AF1704" i="6"/>
  <c r="AF1705" i="6"/>
  <c r="AF1706" i="6"/>
  <c r="AF1707" i="6"/>
  <c r="AF1708" i="6"/>
  <c r="AF1709" i="6"/>
  <c r="AF1710" i="6"/>
  <c r="AF1711" i="6"/>
  <c r="AF1712" i="6"/>
  <c r="AF1713" i="6"/>
  <c r="AF1714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37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P59" i="6" s="1"/>
  <c r="N60" i="6"/>
  <c r="P60" i="6" s="1"/>
  <c r="N61" i="6"/>
  <c r="P61" i="6" s="1"/>
  <c r="N62" i="6"/>
  <c r="P62" i="6" s="1"/>
  <c r="N63" i="6"/>
  <c r="P63" i="6" s="1"/>
  <c r="N64" i="6"/>
  <c r="P64" i="6" s="1"/>
  <c r="N65" i="6"/>
  <c r="P65" i="6" s="1"/>
  <c r="N66" i="6"/>
  <c r="P66" i="6" s="1"/>
  <c r="N67" i="6"/>
  <c r="P67" i="6" s="1"/>
  <c r="N68" i="6"/>
  <c r="P68" i="6" s="1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G37" i="6"/>
  <c r="O37" i="6" s="1"/>
  <c r="G38" i="6"/>
  <c r="O38" i="6" s="1"/>
  <c r="G39" i="6"/>
  <c r="O39" i="6" s="1"/>
  <c r="G40" i="6"/>
  <c r="O40" i="6" s="1"/>
  <c r="G41" i="6"/>
  <c r="O41" i="6" s="1"/>
  <c r="G42" i="6"/>
  <c r="O42" i="6" s="1"/>
  <c r="G43" i="6"/>
  <c r="O43" i="6" s="1"/>
  <c r="G44" i="6"/>
  <c r="O44" i="6" s="1"/>
  <c r="G45" i="6"/>
  <c r="O45" i="6" s="1"/>
  <c r="G46" i="6"/>
  <c r="O46" i="6" s="1"/>
  <c r="G47" i="6"/>
  <c r="O47" i="6" s="1"/>
  <c r="G48" i="6"/>
  <c r="O48" i="6" s="1"/>
  <c r="G49" i="6"/>
  <c r="O49" i="6" s="1"/>
  <c r="G50" i="6"/>
  <c r="O50" i="6" s="1"/>
  <c r="G51" i="6"/>
  <c r="O51" i="6" s="1"/>
  <c r="G52" i="6"/>
  <c r="O52" i="6" s="1"/>
  <c r="G53" i="6"/>
  <c r="O53" i="6" s="1"/>
  <c r="G54" i="6"/>
  <c r="O54" i="6" s="1"/>
  <c r="G55" i="6"/>
  <c r="O55" i="6" s="1"/>
  <c r="G56" i="6"/>
  <c r="O56" i="6" s="1"/>
  <c r="G57" i="6"/>
  <c r="O57" i="6" s="1"/>
  <c r="G58" i="6"/>
  <c r="O58" i="6" s="1"/>
  <c r="G59" i="6"/>
  <c r="G60" i="6"/>
  <c r="G61" i="6"/>
  <c r="G62" i="6"/>
  <c r="G63" i="6"/>
  <c r="G64" i="6"/>
  <c r="G65" i="6"/>
  <c r="G66" i="6"/>
  <c r="G67" i="6"/>
  <c r="G6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8" i="6"/>
  <c r="AG175" i="6"/>
  <c r="AG463" i="6"/>
  <c r="AG491" i="6"/>
  <c r="N36" i="6"/>
  <c r="P36" i="6" s="1"/>
  <c r="M36" i="6"/>
  <c r="K36" i="6"/>
  <c r="I36" i="6"/>
  <c r="G36" i="6"/>
  <c r="N35" i="6"/>
  <c r="P35" i="6" s="1"/>
  <c r="M35" i="6"/>
  <c r="K35" i="6"/>
  <c r="I35" i="6"/>
  <c r="G35" i="6"/>
  <c r="N34" i="6"/>
  <c r="P34" i="6" s="1"/>
  <c r="M34" i="6"/>
  <c r="K34" i="6"/>
  <c r="I34" i="6"/>
  <c r="G34" i="6"/>
  <c r="N33" i="6"/>
  <c r="P33" i="6" s="1"/>
  <c r="M33" i="6"/>
  <c r="K33" i="6"/>
  <c r="I33" i="6"/>
  <c r="G33" i="6"/>
  <c r="N32" i="6"/>
  <c r="P32" i="6" s="1"/>
  <c r="M32" i="6"/>
  <c r="K32" i="6"/>
  <c r="I32" i="6"/>
  <c r="G32" i="6"/>
  <c r="N31" i="6"/>
  <c r="P31" i="6" s="1"/>
  <c r="M31" i="6"/>
  <c r="K31" i="6"/>
  <c r="I31" i="6"/>
  <c r="G31" i="6"/>
  <c r="N30" i="6"/>
  <c r="P30" i="6" s="1"/>
  <c r="M30" i="6"/>
  <c r="K30" i="6"/>
  <c r="I30" i="6"/>
  <c r="G30" i="6"/>
  <c r="N29" i="6"/>
  <c r="P29" i="6" s="1"/>
  <c r="M29" i="6"/>
  <c r="K29" i="6"/>
  <c r="I29" i="6"/>
  <c r="G29" i="6"/>
  <c r="N28" i="6"/>
  <c r="P28" i="6" s="1"/>
  <c r="M28" i="6"/>
  <c r="K28" i="6"/>
  <c r="I28" i="6"/>
  <c r="G28" i="6"/>
  <c r="N27" i="6"/>
  <c r="P27" i="6" s="1"/>
  <c r="M27" i="6"/>
  <c r="K27" i="6"/>
  <c r="I27" i="6"/>
  <c r="G27" i="6"/>
  <c r="N26" i="6"/>
  <c r="P26" i="6" s="1"/>
  <c r="M26" i="6"/>
  <c r="K26" i="6"/>
  <c r="I26" i="6"/>
  <c r="G26" i="6"/>
  <c r="N25" i="6"/>
  <c r="P25" i="6" s="1"/>
  <c r="M25" i="6"/>
  <c r="K25" i="6"/>
  <c r="I25" i="6"/>
  <c r="G25" i="6"/>
  <c r="N24" i="6"/>
  <c r="P24" i="6" s="1"/>
  <c r="M24" i="6"/>
  <c r="K24" i="6"/>
  <c r="I24" i="6"/>
  <c r="G24" i="6"/>
  <c r="N23" i="6"/>
  <c r="P23" i="6" s="1"/>
  <c r="M23" i="6"/>
  <c r="K23" i="6"/>
  <c r="I23" i="6"/>
  <c r="G23" i="6"/>
  <c r="N22" i="6"/>
  <c r="P22" i="6" s="1"/>
  <c r="M22" i="6"/>
  <c r="K22" i="6"/>
  <c r="I22" i="6"/>
  <c r="G22" i="6"/>
  <c r="N21" i="6"/>
  <c r="P21" i="6" s="1"/>
  <c r="M21" i="6"/>
  <c r="K21" i="6"/>
  <c r="I21" i="6"/>
  <c r="G21" i="6"/>
  <c r="N20" i="6"/>
  <c r="P20" i="6" s="1"/>
  <c r="M20" i="6"/>
  <c r="K20" i="6"/>
  <c r="I20" i="6"/>
  <c r="G20" i="6"/>
  <c r="N19" i="6"/>
  <c r="P19" i="6" s="1"/>
  <c r="M19" i="6"/>
  <c r="K19" i="6"/>
  <c r="I19" i="6"/>
  <c r="G19" i="6"/>
  <c r="N18" i="6"/>
  <c r="P18" i="6" s="1"/>
  <c r="M18" i="6"/>
  <c r="K18" i="6"/>
  <c r="I18" i="6"/>
  <c r="G18" i="6"/>
  <c r="N17" i="6"/>
  <c r="P17" i="6" s="1"/>
  <c r="M17" i="6"/>
  <c r="K17" i="6"/>
  <c r="I17" i="6"/>
  <c r="G17" i="6"/>
  <c r="N16" i="6"/>
  <c r="P16" i="6" s="1"/>
  <c r="M16" i="6"/>
  <c r="K16" i="6"/>
  <c r="I16" i="6"/>
  <c r="G16" i="6"/>
  <c r="N15" i="6"/>
  <c r="P15" i="6" s="1"/>
  <c r="M15" i="6"/>
  <c r="K15" i="6"/>
  <c r="I15" i="6"/>
  <c r="G15" i="6"/>
  <c r="N14" i="6"/>
  <c r="P14" i="6" s="1"/>
  <c r="M14" i="6"/>
  <c r="K14" i="6"/>
  <c r="I14" i="6"/>
  <c r="G14" i="6"/>
  <c r="N13" i="6"/>
  <c r="P13" i="6" s="1"/>
  <c r="M13" i="6"/>
  <c r="K13" i="6"/>
  <c r="I13" i="6"/>
  <c r="G13" i="6"/>
  <c r="N12" i="6"/>
  <c r="P12" i="6" s="1"/>
  <c r="M12" i="6"/>
  <c r="K12" i="6"/>
  <c r="I12" i="6"/>
  <c r="G12" i="6"/>
  <c r="N11" i="6"/>
  <c r="P11" i="6" s="1"/>
  <c r="M11" i="6"/>
  <c r="K11" i="6"/>
  <c r="I11" i="6"/>
  <c r="G11" i="6"/>
  <c r="N10" i="6"/>
  <c r="P10" i="6" s="1"/>
  <c r="M10" i="6"/>
  <c r="K10" i="6"/>
  <c r="I10" i="6"/>
  <c r="G10" i="6"/>
  <c r="N9" i="6"/>
  <c r="P9" i="6" s="1"/>
  <c r="M9" i="6"/>
  <c r="K9" i="6"/>
  <c r="I9" i="6"/>
  <c r="G9" i="6"/>
  <c r="N8" i="6"/>
  <c r="M8" i="6"/>
  <c r="K8" i="6"/>
  <c r="I8" i="6"/>
  <c r="G8" i="6"/>
  <c r="AW29" i="6"/>
  <c r="AY29" i="6" s="1"/>
  <c r="AW30" i="6"/>
  <c r="AW31" i="6"/>
  <c r="AY31" i="6" s="1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56" i="6"/>
  <c r="AW57" i="6"/>
  <c r="AW58" i="6"/>
  <c r="AW59" i="6"/>
  <c r="AW60" i="6"/>
  <c r="AW61" i="6"/>
  <c r="AW62" i="6"/>
  <c r="AW63" i="6"/>
  <c r="AW64" i="6"/>
  <c r="AW65" i="6"/>
  <c r="AW66" i="6"/>
  <c r="AW67" i="6"/>
  <c r="AW68" i="6"/>
  <c r="AW69" i="6"/>
  <c r="AW70" i="6"/>
  <c r="AW71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87" i="6"/>
  <c r="AW88" i="6"/>
  <c r="AW89" i="6"/>
  <c r="AW90" i="6"/>
  <c r="AW91" i="6"/>
  <c r="AW92" i="6"/>
  <c r="AW93" i="6"/>
  <c r="AW94" i="6"/>
  <c r="AW95" i="6"/>
  <c r="AW96" i="6"/>
  <c r="AW97" i="6"/>
  <c r="AW98" i="6"/>
  <c r="AW99" i="6"/>
  <c r="AW100" i="6"/>
  <c r="AW101" i="6"/>
  <c r="AW102" i="6"/>
  <c r="AW103" i="6"/>
  <c r="AW104" i="6"/>
  <c r="AW105" i="6"/>
  <c r="AW106" i="6"/>
  <c r="AW107" i="6"/>
  <c r="AW108" i="6"/>
  <c r="AW109" i="6"/>
  <c r="AW110" i="6"/>
  <c r="AW111" i="6"/>
  <c r="AW112" i="6"/>
  <c r="AW113" i="6"/>
  <c r="AW114" i="6"/>
  <c r="AW115" i="6"/>
  <c r="AW116" i="6"/>
  <c r="AW117" i="6"/>
  <c r="AW118" i="6"/>
  <c r="AW119" i="6"/>
  <c r="AW120" i="6"/>
  <c r="AW121" i="6"/>
  <c r="AW122" i="6"/>
  <c r="AW123" i="6"/>
  <c r="AW124" i="6"/>
  <c r="AW125" i="6"/>
  <c r="AW126" i="6"/>
  <c r="AW127" i="6"/>
  <c r="AW128" i="6"/>
  <c r="AW129" i="6"/>
  <c r="AW130" i="6"/>
  <c r="AW131" i="6"/>
  <c r="AW132" i="6"/>
  <c r="AW133" i="6"/>
  <c r="AW134" i="6"/>
  <c r="AW135" i="6"/>
  <c r="AW136" i="6"/>
  <c r="AW137" i="6"/>
  <c r="AW138" i="6"/>
  <c r="AW139" i="6"/>
  <c r="AW140" i="6"/>
  <c r="AW141" i="6"/>
  <c r="AW142" i="6"/>
  <c r="AW143" i="6"/>
  <c r="AW144" i="6"/>
  <c r="AW145" i="6"/>
  <c r="AW146" i="6"/>
  <c r="AW147" i="6"/>
  <c r="AW148" i="6"/>
  <c r="AW149" i="6"/>
  <c r="AW150" i="6"/>
  <c r="AW151" i="6"/>
  <c r="AW152" i="6"/>
  <c r="AW153" i="6"/>
  <c r="AW154" i="6"/>
  <c r="AW155" i="6"/>
  <c r="AW156" i="6"/>
  <c r="AW157" i="6"/>
  <c r="AW158" i="6"/>
  <c r="AW159" i="6"/>
  <c r="AW160" i="6"/>
  <c r="AW161" i="6"/>
  <c r="AW162" i="6"/>
  <c r="AW163" i="6"/>
  <c r="AW164" i="6"/>
  <c r="AW165" i="6"/>
  <c r="AW166" i="6"/>
  <c r="AW167" i="6"/>
  <c r="AW168" i="6"/>
  <c r="AW169" i="6"/>
  <c r="AW170" i="6"/>
  <c r="AW171" i="6"/>
  <c r="AW172" i="6"/>
  <c r="AW173" i="6"/>
  <c r="AW174" i="6"/>
  <c r="AW175" i="6"/>
  <c r="AW176" i="6"/>
  <c r="AW177" i="6"/>
  <c r="AW178" i="6"/>
  <c r="AW179" i="6"/>
  <c r="AW180" i="6"/>
  <c r="AW181" i="6"/>
  <c r="AW182" i="6"/>
  <c r="AW183" i="6"/>
  <c r="AW184" i="6"/>
  <c r="AW185" i="6"/>
  <c r="AW186" i="6"/>
  <c r="AW187" i="6"/>
  <c r="AW188" i="6"/>
  <c r="AW189" i="6"/>
  <c r="AW190" i="6"/>
  <c r="AW191" i="6"/>
  <c r="AW192" i="6"/>
  <c r="AW193" i="6"/>
  <c r="AW194" i="6"/>
  <c r="AW195" i="6"/>
  <c r="AW196" i="6"/>
  <c r="AW197" i="6"/>
  <c r="AW198" i="6"/>
  <c r="AW199" i="6"/>
  <c r="AW200" i="6"/>
  <c r="AW201" i="6"/>
  <c r="AW202" i="6"/>
  <c r="AW203" i="6"/>
  <c r="AW204" i="6"/>
  <c r="AW205" i="6"/>
  <c r="AW206" i="6"/>
  <c r="AW207" i="6"/>
  <c r="AW208" i="6"/>
  <c r="AW209" i="6"/>
  <c r="AW210" i="6"/>
  <c r="AW211" i="6"/>
  <c r="AW212" i="6"/>
  <c r="AW213" i="6"/>
  <c r="AW214" i="6"/>
  <c r="AW215" i="6"/>
  <c r="AW216" i="6"/>
  <c r="AW217" i="6"/>
  <c r="AW218" i="6"/>
  <c r="AW219" i="6"/>
  <c r="AW220" i="6"/>
  <c r="AW221" i="6"/>
  <c r="AW222" i="6"/>
  <c r="AW223" i="6"/>
  <c r="AW224" i="6"/>
  <c r="AW225" i="6"/>
  <c r="AW226" i="6"/>
  <c r="AW227" i="6"/>
  <c r="AW228" i="6"/>
  <c r="AW229" i="6"/>
  <c r="AW230" i="6"/>
  <c r="AW231" i="6"/>
  <c r="AW232" i="6"/>
  <c r="AW233" i="6"/>
  <c r="AW234" i="6"/>
  <c r="AW235" i="6"/>
  <c r="AW236" i="6"/>
  <c r="AW237" i="6"/>
  <c r="AW238" i="6"/>
  <c r="AW239" i="6"/>
  <c r="AW240" i="6"/>
  <c r="AW241" i="6"/>
  <c r="AW242" i="6"/>
  <c r="AW243" i="6"/>
  <c r="AW244" i="6"/>
  <c r="AW245" i="6"/>
  <c r="AW246" i="6"/>
  <c r="AW247" i="6"/>
  <c r="AW248" i="6"/>
  <c r="AW249" i="6"/>
  <c r="AW250" i="6"/>
  <c r="AW251" i="6"/>
  <c r="AW252" i="6"/>
  <c r="AW253" i="6"/>
  <c r="AW254" i="6"/>
  <c r="AW255" i="6"/>
  <c r="AW256" i="6"/>
  <c r="AW257" i="6"/>
  <c r="AW258" i="6"/>
  <c r="AW259" i="6"/>
  <c r="AW260" i="6"/>
  <c r="AW261" i="6"/>
  <c r="AW262" i="6"/>
  <c r="AW263" i="6"/>
  <c r="AW264" i="6"/>
  <c r="AW265" i="6"/>
  <c r="AW266" i="6"/>
  <c r="AW267" i="6"/>
  <c r="AW268" i="6"/>
  <c r="AW269" i="6"/>
  <c r="AW270" i="6"/>
  <c r="AW271" i="6"/>
  <c r="AW272" i="6"/>
  <c r="AW273" i="6"/>
  <c r="AW274" i="6"/>
  <c r="AW275" i="6"/>
  <c r="AW276" i="6"/>
  <c r="AW277" i="6"/>
  <c r="AW278" i="6"/>
  <c r="AW279" i="6"/>
  <c r="AW280" i="6"/>
  <c r="AW281" i="6"/>
  <c r="AW282" i="6"/>
  <c r="AW283" i="6"/>
  <c r="AW284" i="6"/>
  <c r="AW285" i="6"/>
  <c r="AW286" i="6"/>
  <c r="AW287" i="6"/>
  <c r="AW288" i="6"/>
  <c r="AW289" i="6"/>
  <c r="AW290" i="6"/>
  <c r="AW291" i="6"/>
  <c r="AW292" i="6"/>
  <c r="AW293" i="6"/>
  <c r="AW294" i="6"/>
  <c r="AW295" i="6"/>
  <c r="AW296" i="6"/>
  <c r="AW297" i="6"/>
  <c r="AW298" i="6"/>
  <c r="AW299" i="6"/>
  <c r="AW300" i="6"/>
  <c r="AW301" i="6"/>
  <c r="AW302" i="6"/>
  <c r="AW303" i="6"/>
  <c r="AW304" i="6"/>
  <c r="AW305" i="6"/>
  <c r="AW306" i="6"/>
  <c r="AW307" i="6"/>
  <c r="AW308" i="6"/>
  <c r="AW309" i="6"/>
  <c r="AW310" i="6"/>
  <c r="AW311" i="6"/>
  <c r="AW312" i="6"/>
  <c r="AW313" i="6"/>
  <c r="AW314" i="6"/>
  <c r="AW315" i="6"/>
  <c r="AW316" i="6"/>
  <c r="AW317" i="6"/>
  <c r="AW318" i="6"/>
  <c r="AW319" i="6"/>
  <c r="AW320" i="6"/>
  <c r="AW321" i="6"/>
  <c r="AW322" i="6"/>
  <c r="AW323" i="6"/>
  <c r="AW324" i="6"/>
  <c r="AW325" i="6"/>
  <c r="AW326" i="6"/>
  <c r="AW327" i="6"/>
  <c r="AW328" i="6"/>
  <c r="AW329" i="6"/>
  <c r="AW330" i="6"/>
  <c r="AW331" i="6"/>
  <c r="AW332" i="6"/>
  <c r="AW333" i="6"/>
  <c r="AW334" i="6"/>
  <c r="AW335" i="6"/>
  <c r="AW336" i="6"/>
  <c r="AW337" i="6"/>
  <c r="AW338" i="6"/>
  <c r="AW339" i="6"/>
  <c r="AW340" i="6"/>
  <c r="AW341" i="6"/>
  <c r="AW342" i="6"/>
  <c r="AW343" i="6"/>
  <c r="AW344" i="6"/>
  <c r="AW345" i="6"/>
  <c r="AW346" i="6"/>
  <c r="AW347" i="6"/>
  <c r="AW348" i="6"/>
  <c r="AW349" i="6"/>
  <c r="AW350" i="6"/>
  <c r="AW351" i="6"/>
  <c r="AW352" i="6"/>
  <c r="AW353" i="6"/>
  <c r="AW354" i="6"/>
  <c r="AW355" i="6"/>
  <c r="AW356" i="6"/>
  <c r="AW357" i="6"/>
  <c r="AW358" i="6"/>
  <c r="AW359" i="6"/>
  <c r="AW360" i="6"/>
  <c r="AW361" i="6"/>
  <c r="AW362" i="6"/>
  <c r="AW363" i="6"/>
  <c r="AW364" i="6"/>
  <c r="AW365" i="6"/>
  <c r="AW366" i="6"/>
  <c r="AW367" i="6"/>
  <c r="AW368" i="6"/>
  <c r="AW369" i="6"/>
  <c r="AW370" i="6"/>
  <c r="AW371" i="6"/>
  <c r="AW372" i="6"/>
  <c r="AW373" i="6"/>
  <c r="AW374" i="6"/>
  <c r="AW375" i="6"/>
  <c r="AW376" i="6"/>
  <c r="AW377" i="6"/>
  <c r="AW378" i="6"/>
  <c r="AW379" i="6"/>
  <c r="AW380" i="6"/>
  <c r="AW381" i="6"/>
  <c r="AW382" i="6"/>
  <c r="AW383" i="6"/>
  <c r="AW384" i="6"/>
  <c r="AW385" i="6"/>
  <c r="AW386" i="6"/>
  <c r="AW387" i="6"/>
  <c r="AW388" i="6"/>
  <c r="AW389" i="6"/>
  <c r="AW390" i="6"/>
  <c r="AW391" i="6"/>
  <c r="AW392" i="6"/>
  <c r="AW393" i="6"/>
  <c r="AW394" i="6"/>
  <c r="AW395" i="6"/>
  <c r="AW396" i="6"/>
  <c r="AW397" i="6"/>
  <c r="AW398" i="6"/>
  <c r="AW399" i="6"/>
  <c r="AW400" i="6"/>
  <c r="AW401" i="6"/>
  <c r="AW402" i="6"/>
  <c r="AW403" i="6"/>
  <c r="AW404" i="6"/>
  <c r="AW405" i="6"/>
  <c r="AW406" i="6"/>
  <c r="AW407" i="6"/>
  <c r="AW408" i="6"/>
  <c r="AW409" i="6"/>
  <c r="AW410" i="6"/>
  <c r="AW411" i="6"/>
  <c r="AW412" i="6"/>
  <c r="AW413" i="6"/>
  <c r="AW414" i="6"/>
  <c r="AW415" i="6"/>
  <c r="AW416" i="6"/>
  <c r="AW417" i="6"/>
  <c r="AW418" i="6"/>
  <c r="AW419" i="6"/>
  <c r="AW420" i="6"/>
  <c r="AW421" i="6"/>
  <c r="AW422" i="6"/>
  <c r="AW423" i="6"/>
  <c r="AY423" i="6" s="1"/>
  <c r="AW424" i="6"/>
  <c r="AW425" i="6"/>
  <c r="AW426" i="6"/>
  <c r="AW427" i="6"/>
  <c r="AY427" i="6" s="1"/>
  <c r="AW428" i="6"/>
  <c r="AW429" i="6"/>
  <c r="AW430" i="6"/>
  <c r="AW431" i="6"/>
  <c r="AY431" i="6" s="1"/>
  <c r="AW432" i="6"/>
  <c r="AW433" i="6"/>
  <c r="AW434" i="6"/>
  <c r="AW435" i="6"/>
  <c r="AY435" i="6" s="1"/>
  <c r="AW436" i="6"/>
  <c r="AW437" i="6"/>
  <c r="AW438" i="6"/>
  <c r="AW439" i="6"/>
  <c r="AY439" i="6" s="1"/>
  <c r="AW440" i="6"/>
  <c r="AW441" i="6"/>
  <c r="AW442" i="6"/>
  <c r="AW443" i="6"/>
  <c r="AY443" i="6" s="1"/>
  <c r="AW444" i="6"/>
  <c r="AW445" i="6"/>
  <c r="AW446" i="6"/>
  <c r="AW447" i="6"/>
  <c r="AY447" i="6" s="1"/>
  <c r="AW448" i="6"/>
  <c r="AW449" i="6"/>
  <c r="AW450" i="6"/>
  <c r="AW451" i="6"/>
  <c r="AY451" i="6" s="1"/>
  <c r="AW452" i="6"/>
  <c r="AW453" i="6"/>
  <c r="AW454" i="6"/>
  <c r="AW455" i="6"/>
  <c r="AY455" i="6" s="1"/>
  <c r="AW456" i="6"/>
  <c r="AW457" i="6"/>
  <c r="AW458" i="6"/>
  <c r="AW459" i="6"/>
  <c r="AY459" i="6" s="1"/>
  <c r="AW460" i="6"/>
  <c r="AW461" i="6"/>
  <c r="AW462" i="6"/>
  <c r="AW463" i="6"/>
  <c r="AY463" i="6" s="1"/>
  <c r="AW464" i="6"/>
  <c r="AW465" i="6"/>
  <c r="AW466" i="6"/>
  <c r="AW467" i="6"/>
  <c r="AY467" i="6" s="1"/>
  <c r="AW468" i="6"/>
  <c r="AW469" i="6"/>
  <c r="AW470" i="6"/>
  <c r="AW471" i="6"/>
  <c r="AY471" i="6" s="1"/>
  <c r="AW472" i="6"/>
  <c r="AW473" i="6"/>
  <c r="AW474" i="6"/>
  <c r="AW475" i="6"/>
  <c r="AY475" i="6" s="1"/>
  <c r="AW476" i="6"/>
  <c r="AW477" i="6"/>
  <c r="AW478" i="6"/>
  <c r="AW479" i="6"/>
  <c r="AY479" i="6" s="1"/>
  <c r="AW480" i="6"/>
  <c r="AW481" i="6"/>
  <c r="AW482" i="6"/>
  <c r="AW483" i="6"/>
  <c r="AY483" i="6" s="1"/>
  <c r="AW484" i="6"/>
  <c r="AW485" i="6"/>
  <c r="AW486" i="6"/>
  <c r="AW487" i="6"/>
  <c r="AY487" i="6" s="1"/>
  <c r="AW488" i="6"/>
  <c r="AW489" i="6"/>
  <c r="AW490" i="6"/>
  <c r="AW491" i="6"/>
  <c r="AY491" i="6" s="1"/>
  <c r="AW492" i="6"/>
  <c r="AW493" i="6"/>
  <c r="AW494" i="6"/>
  <c r="AW495" i="6"/>
  <c r="AY495" i="6" s="1"/>
  <c r="AW496" i="6"/>
  <c r="AW497" i="6"/>
  <c r="AW498" i="6"/>
  <c r="AW499" i="6"/>
  <c r="AY499" i="6" s="1"/>
  <c r="AW500" i="6"/>
  <c r="AW501" i="6"/>
  <c r="AW502" i="6"/>
  <c r="AW503" i="6"/>
  <c r="AY503" i="6" s="1"/>
  <c r="AW504" i="6"/>
  <c r="AW505" i="6"/>
  <c r="AW506" i="6"/>
  <c r="AW507" i="6"/>
  <c r="AY507" i="6" s="1"/>
  <c r="AW508" i="6"/>
  <c r="AW509" i="6"/>
  <c r="AW510" i="6"/>
  <c r="AW511" i="6"/>
  <c r="AY511" i="6" s="1"/>
  <c r="AW512" i="6"/>
  <c r="AW513" i="6"/>
  <c r="AW514" i="6"/>
  <c r="AW515" i="6"/>
  <c r="AY515" i="6" s="1"/>
  <c r="AW516" i="6"/>
  <c r="AW517" i="6"/>
  <c r="AW518" i="6"/>
  <c r="AW519" i="6"/>
  <c r="AY519" i="6" s="1"/>
  <c r="AW520" i="6"/>
  <c r="AW521" i="6"/>
  <c r="AW522" i="6"/>
  <c r="AW523" i="6"/>
  <c r="AY523" i="6" s="1"/>
  <c r="AW524" i="6"/>
  <c r="AW525" i="6"/>
  <c r="AW526" i="6"/>
  <c r="AW527" i="6"/>
  <c r="AY527" i="6" s="1"/>
  <c r="AW528" i="6"/>
  <c r="AW529" i="6"/>
  <c r="AW530" i="6"/>
  <c r="AW531" i="6"/>
  <c r="AY531" i="6" s="1"/>
  <c r="AW532" i="6"/>
  <c r="AW533" i="6"/>
  <c r="AW534" i="6"/>
  <c r="AW535" i="6"/>
  <c r="AY535" i="6" s="1"/>
  <c r="AW536" i="6"/>
  <c r="AW537" i="6"/>
  <c r="AW538" i="6"/>
  <c r="AW539" i="6"/>
  <c r="AY539" i="6" s="1"/>
  <c r="AW540" i="6"/>
  <c r="AW541" i="6"/>
  <c r="AW542" i="6"/>
  <c r="AW543" i="6"/>
  <c r="AY543" i="6" s="1"/>
  <c r="AW544" i="6"/>
  <c r="AW545" i="6"/>
  <c r="AW546" i="6"/>
  <c r="AW547" i="6"/>
  <c r="AY547" i="6" s="1"/>
  <c r="AW548" i="6"/>
  <c r="AW549" i="6"/>
  <c r="AW550" i="6"/>
  <c r="AW551" i="6"/>
  <c r="AY551" i="6" s="1"/>
  <c r="AW552" i="6"/>
  <c r="AW553" i="6"/>
  <c r="AW554" i="6"/>
  <c r="AW555" i="6"/>
  <c r="AY555" i="6" s="1"/>
  <c r="AW556" i="6"/>
  <c r="AW557" i="6"/>
  <c r="AW558" i="6"/>
  <c r="AW559" i="6"/>
  <c r="AY559" i="6" s="1"/>
  <c r="AW560" i="6"/>
  <c r="AW561" i="6"/>
  <c r="AW562" i="6"/>
  <c r="AW563" i="6"/>
  <c r="AY563" i="6" s="1"/>
  <c r="AW564" i="6"/>
  <c r="AW565" i="6"/>
  <c r="AW566" i="6"/>
  <c r="AW567" i="6"/>
  <c r="AY567" i="6" s="1"/>
  <c r="AW568" i="6"/>
  <c r="AW569" i="6"/>
  <c r="AW570" i="6"/>
  <c r="AW571" i="6"/>
  <c r="AY571" i="6" s="1"/>
  <c r="AW572" i="6"/>
  <c r="AW573" i="6"/>
  <c r="AW574" i="6"/>
  <c r="AW575" i="6"/>
  <c r="AY575" i="6" s="1"/>
  <c r="AW576" i="6"/>
  <c r="AW577" i="6"/>
  <c r="AW578" i="6"/>
  <c r="AW579" i="6"/>
  <c r="AY579" i="6" s="1"/>
  <c r="AW580" i="6"/>
  <c r="AW581" i="6"/>
  <c r="AW582" i="6"/>
  <c r="AW583" i="6"/>
  <c r="AY583" i="6" s="1"/>
  <c r="AW584" i="6"/>
  <c r="AW585" i="6"/>
  <c r="AW586" i="6"/>
  <c r="AW587" i="6"/>
  <c r="AY587" i="6" s="1"/>
  <c r="AW588" i="6"/>
  <c r="AW589" i="6"/>
  <c r="AW590" i="6"/>
  <c r="AW591" i="6"/>
  <c r="AY591" i="6" s="1"/>
  <c r="AW592" i="6"/>
  <c r="AW593" i="6"/>
  <c r="AW594" i="6"/>
  <c r="AW595" i="6"/>
  <c r="AY595" i="6" s="1"/>
  <c r="AW596" i="6"/>
  <c r="AW597" i="6"/>
  <c r="AW598" i="6"/>
  <c r="AW599" i="6"/>
  <c r="AY599" i="6" s="1"/>
  <c r="AW600" i="6"/>
  <c r="AW601" i="6"/>
  <c r="AW602" i="6"/>
  <c r="AW603" i="6"/>
  <c r="AY603" i="6" s="1"/>
  <c r="AW604" i="6"/>
  <c r="AW605" i="6"/>
  <c r="AW606" i="6"/>
  <c r="AW607" i="6"/>
  <c r="AY607" i="6" s="1"/>
  <c r="AW608" i="6"/>
  <c r="AW609" i="6"/>
  <c r="AW610" i="6"/>
  <c r="AW611" i="6"/>
  <c r="AY611" i="6" s="1"/>
  <c r="AW612" i="6"/>
  <c r="AW613" i="6"/>
  <c r="AW614" i="6"/>
  <c r="AW615" i="6"/>
  <c r="AY615" i="6" s="1"/>
  <c r="AW616" i="6"/>
  <c r="AW617" i="6"/>
  <c r="AW618" i="6"/>
  <c r="AW619" i="6"/>
  <c r="AY619" i="6" s="1"/>
  <c r="AW620" i="6"/>
  <c r="AW621" i="6"/>
  <c r="AW622" i="6"/>
  <c r="AW623" i="6"/>
  <c r="AY623" i="6" s="1"/>
  <c r="AW624" i="6"/>
  <c r="AW625" i="6"/>
  <c r="AW626" i="6"/>
  <c r="AW627" i="6"/>
  <c r="AY627" i="6" s="1"/>
  <c r="AW628" i="6"/>
  <c r="AW629" i="6"/>
  <c r="AW630" i="6"/>
  <c r="AW631" i="6"/>
  <c r="AY631" i="6" s="1"/>
  <c r="AW632" i="6"/>
  <c r="AW633" i="6"/>
  <c r="AW634" i="6"/>
  <c r="AW635" i="6"/>
  <c r="AY635" i="6" s="1"/>
  <c r="AW636" i="6"/>
  <c r="AW637" i="6"/>
  <c r="AW638" i="6"/>
  <c r="AW639" i="6"/>
  <c r="AY639" i="6" s="1"/>
  <c r="AW640" i="6"/>
  <c r="AW641" i="6"/>
  <c r="AW642" i="6"/>
  <c r="AW643" i="6"/>
  <c r="AY643" i="6" s="1"/>
  <c r="AW644" i="6"/>
  <c r="AW645" i="6"/>
  <c r="AW646" i="6"/>
  <c r="AW647" i="6"/>
  <c r="AY647" i="6" s="1"/>
  <c r="AW648" i="6"/>
  <c r="AW649" i="6"/>
  <c r="AW650" i="6"/>
  <c r="AW651" i="6"/>
  <c r="AY651" i="6" s="1"/>
  <c r="AW652" i="6"/>
  <c r="AW653" i="6"/>
  <c r="AW654" i="6"/>
  <c r="AW655" i="6"/>
  <c r="AY655" i="6" s="1"/>
  <c r="AW656" i="6"/>
  <c r="AW657" i="6"/>
  <c r="AW658" i="6"/>
  <c r="AW659" i="6"/>
  <c r="AY659" i="6" s="1"/>
  <c r="AW660" i="6"/>
  <c r="AW661" i="6"/>
  <c r="AW662" i="6"/>
  <c r="AW663" i="6"/>
  <c r="AY663" i="6" s="1"/>
  <c r="AW664" i="6"/>
  <c r="AW665" i="6"/>
  <c r="AW666" i="6"/>
  <c r="AW667" i="6"/>
  <c r="AY667" i="6" s="1"/>
  <c r="AW668" i="6"/>
  <c r="AW669" i="6"/>
  <c r="AW670" i="6"/>
  <c r="AW671" i="6"/>
  <c r="AY671" i="6" s="1"/>
  <c r="AW672" i="6"/>
  <c r="AW673" i="6"/>
  <c r="AW674" i="6"/>
  <c r="AW675" i="6"/>
  <c r="AY675" i="6" s="1"/>
  <c r="AW676" i="6"/>
  <c r="AW677" i="6"/>
  <c r="AW678" i="6"/>
  <c r="AW679" i="6"/>
  <c r="AY679" i="6" s="1"/>
  <c r="AW680" i="6"/>
  <c r="AW681" i="6"/>
  <c r="AW682" i="6"/>
  <c r="AW683" i="6"/>
  <c r="AY683" i="6" s="1"/>
  <c r="AW684" i="6"/>
  <c r="AW685" i="6"/>
  <c r="AW686" i="6"/>
  <c r="AW687" i="6"/>
  <c r="AY687" i="6" s="1"/>
  <c r="AW688" i="6"/>
  <c r="AW689" i="6"/>
  <c r="AW690" i="6"/>
  <c r="AW691" i="6"/>
  <c r="AY691" i="6" s="1"/>
  <c r="AW692" i="6"/>
  <c r="AW693" i="6"/>
  <c r="AW694" i="6"/>
  <c r="AW695" i="6"/>
  <c r="AY695" i="6" s="1"/>
  <c r="AW696" i="6"/>
  <c r="AW697" i="6"/>
  <c r="AW698" i="6"/>
  <c r="AW699" i="6"/>
  <c r="AY699" i="6" s="1"/>
  <c r="AW700" i="6"/>
  <c r="AW701" i="6"/>
  <c r="AW702" i="6"/>
  <c r="AW703" i="6"/>
  <c r="AY703" i="6" s="1"/>
  <c r="AW704" i="6"/>
  <c r="AW705" i="6"/>
  <c r="AW706" i="6"/>
  <c r="AW707" i="6"/>
  <c r="AY707" i="6" s="1"/>
  <c r="AW708" i="6"/>
  <c r="AW709" i="6"/>
  <c r="AW710" i="6"/>
  <c r="AW711" i="6"/>
  <c r="AY711" i="6" s="1"/>
  <c r="AW712" i="6"/>
  <c r="AW713" i="6"/>
  <c r="AW714" i="6"/>
  <c r="AW715" i="6"/>
  <c r="AY715" i="6" s="1"/>
  <c r="AW716" i="6"/>
  <c r="AW717" i="6"/>
  <c r="AW718" i="6"/>
  <c r="AW719" i="6"/>
  <c r="AY719" i="6" s="1"/>
  <c r="AW720" i="6"/>
  <c r="AW721" i="6"/>
  <c r="AW722" i="6"/>
  <c r="AW723" i="6"/>
  <c r="AY723" i="6" s="1"/>
  <c r="AW724" i="6"/>
  <c r="AW725" i="6"/>
  <c r="AW726" i="6"/>
  <c r="AW727" i="6"/>
  <c r="AY727" i="6" s="1"/>
  <c r="AW728" i="6"/>
  <c r="AW729" i="6"/>
  <c r="AW730" i="6"/>
  <c r="AW731" i="6"/>
  <c r="AY731" i="6" s="1"/>
  <c r="AW732" i="6"/>
  <c r="AW733" i="6"/>
  <c r="AW734" i="6"/>
  <c r="AW735" i="6"/>
  <c r="AY735" i="6" s="1"/>
  <c r="AW736" i="6"/>
  <c r="AW737" i="6"/>
  <c r="AW738" i="6"/>
  <c r="AW739" i="6"/>
  <c r="AY739" i="6" s="1"/>
  <c r="AW740" i="6"/>
  <c r="AW741" i="6"/>
  <c r="AW742" i="6"/>
  <c r="AW743" i="6"/>
  <c r="AY743" i="6" s="1"/>
  <c r="AW744" i="6"/>
  <c r="AW745" i="6"/>
  <c r="AW746" i="6"/>
  <c r="AW747" i="6"/>
  <c r="AY747" i="6" s="1"/>
  <c r="AW748" i="6"/>
  <c r="AW749" i="6"/>
  <c r="AW750" i="6"/>
  <c r="AW751" i="6"/>
  <c r="AY751" i="6" s="1"/>
  <c r="AW752" i="6"/>
  <c r="AW753" i="6"/>
  <c r="AW754" i="6"/>
  <c r="AW755" i="6"/>
  <c r="AY755" i="6" s="1"/>
  <c r="AW756" i="6"/>
  <c r="AW757" i="6"/>
  <c r="AW758" i="6"/>
  <c r="AW759" i="6"/>
  <c r="AY759" i="6" s="1"/>
  <c r="AW760" i="6"/>
  <c r="AW761" i="6"/>
  <c r="AW762" i="6"/>
  <c r="AW763" i="6"/>
  <c r="AY763" i="6" s="1"/>
  <c r="AW764" i="6"/>
  <c r="AW765" i="6"/>
  <c r="AW766" i="6"/>
  <c r="AW767" i="6"/>
  <c r="AY767" i="6" s="1"/>
  <c r="AW768" i="6"/>
  <c r="AW769" i="6"/>
  <c r="AW770" i="6"/>
  <c r="AW771" i="6"/>
  <c r="AY771" i="6" s="1"/>
  <c r="AW772" i="6"/>
  <c r="AW773" i="6"/>
  <c r="AW774" i="6"/>
  <c r="AW775" i="6"/>
  <c r="AY775" i="6" s="1"/>
  <c r="AW776" i="6"/>
  <c r="AW777" i="6"/>
  <c r="AW778" i="6"/>
  <c r="AW779" i="6"/>
  <c r="AY779" i="6" s="1"/>
  <c r="AW780" i="6"/>
  <c r="AW781" i="6"/>
  <c r="AW782" i="6"/>
  <c r="AW783" i="6"/>
  <c r="AY783" i="6" s="1"/>
  <c r="AW784" i="6"/>
  <c r="AW785" i="6"/>
  <c r="AW786" i="6"/>
  <c r="AW787" i="6"/>
  <c r="AY787" i="6" s="1"/>
  <c r="AW788" i="6"/>
  <c r="AW789" i="6"/>
  <c r="AW790" i="6"/>
  <c r="AW791" i="6"/>
  <c r="AY791" i="6" s="1"/>
  <c r="AW792" i="6"/>
  <c r="AW793" i="6"/>
  <c r="AW794" i="6"/>
  <c r="AW795" i="6"/>
  <c r="AY795" i="6" s="1"/>
  <c r="AW796" i="6"/>
  <c r="AW797" i="6"/>
  <c r="AW798" i="6"/>
  <c r="AW799" i="6"/>
  <c r="AY799" i="6" s="1"/>
  <c r="AW800" i="6"/>
  <c r="AW801" i="6"/>
  <c r="AW802" i="6"/>
  <c r="AW803" i="6"/>
  <c r="AY803" i="6" s="1"/>
  <c r="AW804" i="6"/>
  <c r="AW805" i="6"/>
  <c r="AW806" i="6"/>
  <c r="AW807" i="6"/>
  <c r="AY807" i="6" s="1"/>
  <c r="AW808" i="6"/>
  <c r="AW809" i="6"/>
  <c r="AW810" i="6"/>
  <c r="AW811" i="6"/>
  <c r="AY811" i="6" s="1"/>
  <c r="AW812" i="6"/>
  <c r="AW813" i="6"/>
  <c r="AW814" i="6"/>
  <c r="AW815" i="6"/>
  <c r="AY815" i="6" s="1"/>
  <c r="AW816" i="6"/>
  <c r="AW817" i="6"/>
  <c r="AW818" i="6"/>
  <c r="AW819" i="6"/>
  <c r="AY819" i="6" s="1"/>
  <c r="AW820" i="6"/>
  <c r="AW821" i="6"/>
  <c r="AW822" i="6"/>
  <c r="AW823" i="6"/>
  <c r="AY823" i="6" s="1"/>
  <c r="AW824" i="6"/>
  <c r="AW825" i="6"/>
  <c r="AW826" i="6"/>
  <c r="AW827" i="6"/>
  <c r="AY827" i="6" s="1"/>
  <c r="AW828" i="6"/>
  <c r="AW829" i="6"/>
  <c r="AW830" i="6"/>
  <c r="AW831" i="6"/>
  <c r="AY831" i="6" s="1"/>
  <c r="AW832" i="6"/>
  <c r="AW833" i="6"/>
  <c r="AW834" i="6"/>
  <c r="AW835" i="6"/>
  <c r="AY835" i="6" s="1"/>
  <c r="AW836" i="6"/>
  <c r="AW837" i="6"/>
  <c r="AW838" i="6"/>
  <c r="AW839" i="6"/>
  <c r="AY839" i="6" s="1"/>
  <c r="AW840" i="6"/>
  <c r="AW841" i="6"/>
  <c r="AW842" i="6"/>
  <c r="AW843" i="6"/>
  <c r="AY843" i="6" s="1"/>
  <c r="AW844" i="6"/>
  <c r="AW845" i="6"/>
  <c r="AW846" i="6"/>
  <c r="AW847" i="6"/>
  <c r="AY847" i="6" s="1"/>
  <c r="AW848" i="6"/>
  <c r="AW849" i="6"/>
  <c r="AW850" i="6"/>
  <c r="AW851" i="6"/>
  <c r="AY851" i="6" s="1"/>
  <c r="AW852" i="6"/>
  <c r="AW853" i="6"/>
  <c r="AW854" i="6"/>
  <c r="AW855" i="6"/>
  <c r="AY855" i="6" s="1"/>
  <c r="AW856" i="6"/>
  <c r="AW857" i="6"/>
  <c r="AW858" i="6"/>
  <c r="AW859" i="6"/>
  <c r="AY859" i="6" s="1"/>
  <c r="AW860" i="6"/>
  <c r="AW861" i="6"/>
  <c r="AW862" i="6"/>
  <c r="AW863" i="6"/>
  <c r="AY863" i="6" s="1"/>
  <c r="AW864" i="6"/>
  <c r="AW865" i="6"/>
  <c r="AW866" i="6"/>
  <c r="AW867" i="6"/>
  <c r="AY867" i="6" s="1"/>
  <c r="AW868" i="6"/>
  <c r="AW869" i="6"/>
  <c r="AW870" i="6"/>
  <c r="AW871" i="6"/>
  <c r="AY871" i="6" s="1"/>
  <c r="AW872" i="6"/>
  <c r="AW873" i="6"/>
  <c r="AW874" i="6"/>
  <c r="AW875" i="6"/>
  <c r="AY875" i="6" s="1"/>
  <c r="AW876" i="6"/>
  <c r="AW877" i="6"/>
  <c r="AW878" i="6"/>
  <c r="AW879" i="6"/>
  <c r="AY879" i="6" s="1"/>
  <c r="AW880" i="6"/>
  <c r="AW881" i="6"/>
  <c r="AW882" i="6"/>
  <c r="AW883" i="6"/>
  <c r="AY883" i="6" s="1"/>
  <c r="AW884" i="6"/>
  <c r="AW885" i="6"/>
  <c r="AW886" i="6"/>
  <c r="AW887" i="6"/>
  <c r="AY887" i="6" s="1"/>
  <c r="AW888" i="6"/>
  <c r="AW889" i="6"/>
  <c r="AW890" i="6"/>
  <c r="AW891" i="6"/>
  <c r="AY891" i="6" s="1"/>
  <c r="AW892" i="6"/>
  <c r="AW893" i="6"/>
  <c r="AW894" i="6"/>
  <c r="AW895" i="6"/>
  <c r="AY895" i="6" s="1"/>
  <c r="AW896" i="6"/>
  <c r="AW897" i="6"/>
  <c r="AW898" i="6"/>
  <c r="AW899" i="6"/>
  <c r="AY899" i="6" s="1"/>
  <c r="AW900" i="6"/>
  <c r="AW901" i="6"/>
  <c r="AW902" i="6"/>
  <c r="AW903" i="6"/>
  <c r="AY903" i="6" s="1"/>
  <c r="AW904" i="6"/>
  <c r="AW905" i="6"/>
  <c r="AW906" i="6"/>
  <c r="AW907" i="6"/>
  <c r="AY907" i="6" s="1"/>
  <c r="AW908" i="6"/>
  <c r="AW909" i="6"/>
  <c r="AW910" i="6"/>
  <c r="AW911" i="6"/>
  <c r="AY911" i="6" s="1"/>
  <c r="AW912" i="6"/>
  <c r="AW913" i="6"/>
  <c r="AW914" i="6"/>
  <c r="AW915" i="6"/>
  <c r="AY915" i="6" s="1"/>
  <c r="AW916" i="6"/>
  <c r="AW917" i="6"/>
  <c r="AW918" i="6"/>
  <c r="AW919" i="6"/>
  <c r="AY919" i="6" s="1"/>
  <c r="AW920" i="6"/>
  <c r="AW921" i="6"/>
  <c r="AW922" i="6"/>
  <c r="AW923" i="6"/>
  <c r="AY923" i="6" s="1"/>
  <c r="AW924" i="6"/>
  <c r="AW925" i="6"/>
  <c r="AW926" i="6"/>
  <c r="AW927" i="6"/>
  <c r="AY927" i="6" s="1"/>
  <c r="AW928" i="6"/>
  <c r="AW929" i="6"/>
  <c r="AW930" i="6"/>
  <c r="AW931" i="6"/>
  <c r="AY931" i="6" s="1"/>
  <c r="AW932" i="6"/>
  <c r="AW933" i="6"/>
  <c r="AW934" i="6"/>
  <c r="AW935" i="6"/>
  <c r="AY935" i="6" s="1"/>
  <c r="AW936" i="6"/>
  <c r="AW937" i="6"/>
  <c r="AW938" i="6"/>
  <c r="AW939" i="6"/>
  <c r="AY939" i="6" s="1"/>
  <c r="AW940" i="6"/>
  <c r="AW941" i="6"/>
  <c r="AW942" i="6"/>
  <c r="AW943" i="6"/>
  <c r="AY943" i="6" s="1"/>
  <c r="AW944" i="6"/>
  <c r="AW945" i="6"/>
  <c r="AW946" i="6"/>
  <c r="AW947" i="6"/>
  <c r="AY947" i="6" s="1"/>
  <c r="AW948" i="6"/>
  <c r="AW949" i="6"/>
  <c r="AW950" i="6"/>
  <c r="AW951" i="6"/>
  <c r="AY951" i="6" s="1"/>
  <c r="AW952" i="6"/>
  <c r="AW953" i="6"/>
  <c r="AW954" i="6"/>
  <c r="AW955" i="6"/>
  <c r="AY955" i="6" s="1"/>
  <c r="AW956" i="6"/>
  <c r="AW957" i="6"/>
  <c r="AW958" i="6"/>
  <c r="AW959" i="6"/>
  <c r="AY959" i="6" s="1"/>
  <c r="AW960" i="6"/>
  <c r="AW961" i="6"/>
  <c r="AW962" i="6"/>
  <c r="AW963" i="6"/>
  <c r="AY963" i="6" s="1"/>
  <c r="AW964" i="6"/>
  <c r="AW965" i="6"/>
  <c r="AW966" i="6"/>
  <c r="AW967" i="6"/>
  <c r="AY967" i="6" s="1"/>
  <c r="AW968" i="6"/>
  <c r="AW969" i="6"/>
  <c r="AW970" i="6"/>
  <c r="AW971" i="6"/>
  <c r="AY971" i="6" s="1"/>
  <c r="AW972" i="6"/>
  <c r="AW973" i="6"/>
  <c r="AW974" i="6"/>
  <c r="AW975" i="6"/>
  <c r="AY975" i="6" s="1"/>
  <c r="AW976" i="6"/>
  <c r="AW977" i="6"/>
  <c r="AW978" i="6"/>
  <c r="AW979" i="6"/>
  <c r="AY979" i="6" s="1"/>
  <c r="AW980" i="6"/>
  <c r="AW981" i="6"/>
  <c r="AW982" i="6"/>
  <c r="AW983" i="6"/>
  <c r="AY983" i="6" s="1"/>
  <c r="AW984" i="6"/>
  <c r="AW985" i="6"/>
  <c r="AW986" i="6"/>
  <c r="AW987" i="6"/>
  <c r="AY987" i="6" s="1"/>
  <c r="AW988" i="6"/>
  <c r="AW989" i="6"/>
  <c r="AW990" i="6"/>
  <c r="AW991" i="6"/>
  <c r="AY991" i="6" s="1"/>
  <c r="AW992" i="6"/>
  <c r="AW993" i="6"/>
  <c r="AW994" i="6"/>
  <c r="AW995" i="6"/>
  <c r="AY995" i="6" s="1"/>
  <c r="AW996" i="6"/>
  <c r="AW997" i="6"/>
  <c r="AW998" i="6"/>
  <c r="AW999" i="6"/>
  <c r="AY999" i="6" s="1"/>
  <c r="AW1000" i="6"/>
  <c r="AW1001" i="6"/>
  <c r="AW1002" i="6"/>
  <c r="AW1003" i="6"/>
  <c r="AY1003" i="6" s="1"/>
  <c r="AW1004" i="6"/>
  <c r="AW1005" i="6"/>
  <c r="AW1006" i="6"/>
  <c r="AW1007" i="6"/>
  <c r="AY1007" i="6" s="1"/>
  <c r="AW1008" i="6"/>
  <c r="AW1009" i="6"/>
  <c r="AW1010" i="6"/>
  <c r="AW1011" i="6"/>
  <c r="AY1011" i="6" s="1"/>
  <c r="AW1012" i="6"/>
  <c r="AW1013" i="6"/>
  <c r="AW1014" i="6"/>
  <c r="AW1015" i="6"/>
  <c r="AY1015" i="6" s="1"/>
  <c r="AW1016" i="6"/>
  <c r="AW1017" i="6"/>
  <c r="AW1018" i="6"/>
  <c r="AW1019" i="6"/>
  <c r="AY1019" i="6" s="1"/>
  <c r="AW1020" i="6"/>
  <c r="AW1021" i="6"/>
  <c r="AW1022" i="6"/>
  <c r="AW1023" i="6"/>
  <c r="AY1023" i="6" s="1"/>
  <c r="AW1024" i="6"/>
  <c r="AW1025" i="6"/>
  <c r="AW1026" i="6"/>
  <c r="AW1027" i="6"/>
  <c r="AY1027" i="6" s="1"/>
  <c r="AW1028" i="6"/>
  <c r="AW1029" i="6"/>
  <c r="AW1030" i="6"/>
  <c r="AW1031" i="6"/>
  <c r="AY1031" i="6" s="1"/>
  <c r="AW1032" i="6"/>
  <c r="AW1033" i="6"/>
  <c r="AW1034" i="6"/>
  <c r="AW1035" i="6"/>
  <c r="AY1035" i="6" s="1"/>
  <c r="AW1036" i="6"/>
  <c r="AW1037" i="6"/>
  <c r="AW1038" i="6"/>
  <c r="AW1039" i="6"/>
  <c r="AY1039" i="6" s="1"/>
  <c r="AW1040" i="6"/>
  <c r="AW1041" i="6"/>
  <c r="AW1042" i="6"/>
  <c r="AW1043" i="6"/>
  <c r="AY1043" i="6" s="1"/>
  <c r="AW1044" i="6"/>
  <c r="AW1045" i="6"/>
  <c r="AW1046" i="6"/>
  <c r="AW1047" i="6"/>
  <c r="AY1047" i="6" s="1"/>
  <c r="AW1048" i="6"/>
  <c r="AW1049" i="6"/>
  <c r="AW1050" i="6"/>
  <c r="AW1051" i="6"/>
  <c r="AY1051" i="6" s="1"/>
  <c r="AW1052" i="6"/>
  <c r="AW1053" i="6"/>
  <c r="AW1054" i="6"/>
  <c r="AW1055" i="6"/>
  <c r="AY1055" i="6" s="1"/>
  <c r="AW1056" i="6"/>
  <c r="AW1057" i="6"/>
  <c r="AW1058" i="6"/>
  <c r="AW1059" i="6"/>
  <c r="AY1059" i="6" s="1"/>
  <c r="AW1060" i="6"/>
  <c r="AW1061" i="6"/>
  <c r="AW1062" i="6"/>
  <c r="AW1063" i="6"/>
  <c r="AY1063" i="6" s="1"/>
  <c r="AW1064" i="6"/>
  <c r="AW1065" i="6"/>
  <c r="AW1066" i="6"/>
  <c r="AW1067" i="6"/>
  <c r="AY1067" i="6" s="1"/>
  <c r="AW1068" i="6"/>
  <c r="AW1069" i="6"/>
  <c r="AW1070" i="6"/>
  <c r="AW1071" i="6"/>
  <c r="AY1071" i="6" s="1"/>
  <c r="AW1072" i="6"/>
  <c r="AW1073" i="6"/>
  <c r="AW1074" i="6"/>
  <c r="AW1075" i="6"/>
  <c r="AY1075" i="6" s="1"/>
  <c r="AW1076" i="6"/>
  <c r="AW1077" i="6"/>
  <c r="AW1078" i="6"/>
  <c r="AW1079" i="6"/>
  <c r="AY1079" i="6" s="1"/>
  <c r="AW1080" i="6"/>
  <c r="AW1081" i="6"/>
  <c r="AW1082" i="6"/>
  <c r="AW1083" i="6"/>
  <c r="AW1084" i="6"/>
  <c r="AW1085" i="6"/>
  <c r="AW1086" i="6"/>
  <c r="AW1087" i="6"/>
  <c r="AW1088" i="6"/>
  <c r="AW1089" i="6"/>
  <c r="AW1090" i="6"/>
  <c r="AW1091" i="6"/>
  <c r="AW1092" i="6"/>
  <c r="AW1093" i="6"/>
  <c r="AW1094" i="6"/>
  <c r="AW1095" i="6"/>
  <c r="AW1096" i="6"/>
  <c r="AW1097" i="6"/>
  <c r="AW1098" i="6"/>
  <c r="AW1099" i="6"/>
  <c r="AW1100" i="6"/>
  <c r="AW1101" i="6"/>
  <c r="AW1102" i="6"/>
  <c r="AW1103" i="6"/>
  <c r="AW1104" i="6"/>
  <c r="AW1105" i="6"/>
  <c r="AW1106" i="6"/>
  <c r="AW1107" i="6"/>
  <c r="AW1108" i="6"/>
  <c r="AW1109" i="6"/>
  <c r="AW1110" i="6"/>
  <c r="AW1111" i="6"/>
  <c r="AW1112" i="6"/>
  <c r="AW1113" i="6"/>
  <c r="AW1114" i="6"/>
  <c r="AW1115" i="6"/>
  <c r="AW1116" i="6"/>
  <c r="AW1117" i="6"/>
  <c r="AW1118" i="6"/>
  <c r="AW1119" i="6"/>
  <c r="AW1120" i="6"/>
  <c r="AW1121" i="6"/>
  <c r="AW1122" i="6"/>
  <c r="AW1123" i="6"/>
  <c r="AW1124" i="6"/>
  <c r="AW1125" i="6"/>
  <c r="AW1126" i="6"/>
  <c r="AW1127" i="6"/>
  <c r="AW1128" i="6"/>
  <c r="AW1129" i="6"/>
  <c r="AW1130" i="6"/>
  <c r="AW1131" i="6"/>
  <c r="AW1132" i="6"/>
  <c r="AW1133" i="6"/>
  <c r="AW1134" i="6"/>
  <c r="AW1135" i="6"/>
  <c r="AW1136" i="6"/>
  <c r="AW1137" i="6"/>
  <c r="AW1138" i="6"/>
  <c r="AW1139" i="6"/>
  <c r="AW1140" i="6"/>
  <c r="AW1141" i="6"/>
  <c r="AW1142" i="6"/>
  <c r="AW1143" i="6"/>
  <c r="AW1144" i="6"/>
  <c r="AW1145" i="6"/>
  <c r="AW1146" i="6"/>
  <c r="AW1147" i="6"/>
  <c r="AW1148" i="6"/>
  <c r="AW1149" i="6"/>
  <c r="AW1150" i="6"/>
  <c r="AW1151" i="6"/>
  <c r="AW1152" i="6"/>
  <c r="AW1153" i="6"/>
  <c r="AW1154" i="6"/>
  <c r="AW1155" i="6"/>
  <c r="AW1156" i="6"/>
  <c r="AW1157" i="6"/>
  <c r="AW1158" i="6"/>
  <c r="AW1159" i="6"/>
  <c r="AW1160" i="6"/>
  <c r="AW1161" i="6"/>
  <c r="AW1162" i="6"/>
  <c r="AW1163" i="6"/>
  <c r="AW1164" i="6"/>
  <c r="AW1165" i="6"/>
  <c r="AW1166" i="6"/>
  <c r="AW1167" i="6"/>
  <c r="AW1168" i="6"/>
  <c r="AW1169" i="6"/>
  <c r="AW1170" i="6"/>
  <c r="AW1171" i="6"/>
  <c r="AW1172" i="6"/>
  <c r="AW1173" i="6"/>
  <c r="AW1174" i="6"/>
  <c r="AW1175" i="6"/>
  <c r="AW1176" i="6"/>
  <c r="AW1177" i="6"/>
  <c r="AW1178" i="6"/>
  <c r="AW1179" i="6"/>
  <c r="AW1180" i="6"/>
  <c r="AW1181" i="6"/>
  <c r="AW1182" i="6"/>
  <c r="AW1183" i="6"/>
  <c r="AW1184" i="6"/>
  <c r="AW1185" i="6"/>
  <c r="AW1186" i="6"/>
  <c r="AW1187" i="6"/>
  <c r="AW1188" i="6"/>
  <c r="AW1189" i="6"/>
  <c r="AW1190" i="6"/>
  <c r="AW1191" i="6"/>
  <c r="AW1192" i="6"/>
  <c r="AW1193" i="6"/>
  <c r="AW1194" i="6"/>
  <c r="AW1195" i="6"/>
  <c r="AW1196" i="6"/>
  <c r="AW1197" i="6"/>
  <c r="AW1198" i="6"/>
  <c r="AW1199" i="6"/>
  <c r="AW1200" i="6"/>
  <c r="AW1201" i="6"/>
  <c r="AW1202" i="6"/>
  <c r="AW1203" i="6"/>
  <c r="AW1204" i="6"/>
  <c r="AW1205" i="6"/>
  <c r="AW1206" i="6"/>
  <c r="AW1207" i="6"/>
  <c r="AW1208" i="6"/>
  <c r="AW1209" i="6"/>
  <c r="AW1210" i="6"/>
  <c r="AW1211" i="6"/>
  <c r="AW1212" i="6"/>
  <c r="AW1213" i="6"/>
  <c r="AW1214" i="6"/>
  <c r="AW1215" i="6"/>
  <c r="AW1216" i="6"/>
  <c r="AW1217" i="6"/>
  <c r="AW1218" i="6"/>
  <c r="AW1219" i="6"/>
  <c r="AW1220" i="6"/>
  <c r="AW1221" i="6"/>
  <c r="AW1222" i="6"/>
  <c r="AW1223" i="6"/>
  <c r="AW1224" i="6"/>
  <c r="AW1225" i="6"/>
  <c r="AW1226" i="6"/>
  <c r="AW1227" i="6"/>
  <c r="AW1228" i="6"/>
  <c r="AW1229" i="6"/>
  <c r="AW1230" i="6"/>
  <c r="AW1231" i="6"/>
  <c r="AW1232" i="6"/>
  <c r="AW1233" i="6"/>
  <c r="AW1234" i="6"/>
  <c r="AW1235" i="6"/>
  <c r="AW1236" i="6"/>
  <c r="AW1237" i="6"/>
  <c r="AW1238" i="6"/>
  <c r="AW1239" i="6"/>
  <c r="AW1240" i="6"/>
  <c r="AW1241" i="6"/>
  <c r="AW1242" i="6"/>
  <c r="AW1243" i="6"/>
  <c r="AW1244" i="6"/>
  <c r="AW1245" i="6"/>
  <c r="AW1246" i="6"/>
  <c r="AW1247" i="6"/>
  <c r="AW1248" i="6"/>
  <c r="AW1249" i="6"/>
  <c r="AW1250" i="6"/>
  <c r="AW1251" i="6"/>
  <c r="AW1252" i="6"/>
  <c r="AW1253" i="6"/>
  <c r="AW1254" i="6"/>
  <c r="AW1255" i="6"/>
  <c r="AW1256" i="6"/>
  <c r="AW1257" i="6"/>
  <c r="AW1258" i="6"/>
  <c r="AW1259" i="6"/>
  <c r="AW1260" i="6"/>
  <c r="AW1261" i="6"/>
  <c r="AW1262" i="6"/>
  <c r="AW1263" i="6"/>
  <c r="AW1264" i="6"/>
  <c r="AW1265" i="6"/>
  <c r="AW1266" i="6"/>
  <c r="AW1267" i="6"/>
  <c r="AW1268" i="6"/>
  <c r="AW1269" i="6"/>
  <c r="AW1270" i="6"/>
  <c r="AW1271" i="6"/>
  <c r="AW1272" i="6"/>
  <c r="AW1273" i="6"/>
  <c r="AW1274" i="6"/>
  <c r="AW1275" i="6"/>
  <c r="AW1276" i="6"/>
  <c r="AW1277" i="6"/>
  <c r="AW1278" i="6"/>
  <c r="AW1279" i="6"/>
  <c r="AW1280" i="6"/>
  <c r="AW1281" i="6"/>
  <c r="AW1282" i="6"/>
  <c r="AW1283" i="6"/>
  <c r="AW1284" i="6"/>
  <c r="AW1285" i="6"/>
  <c r="AW1286" i="6"/>
  <c r="AW1287" i="6"/>
  <c r="AW1288" i="6"/>
  <c r="AW1289" i="6"/>
  <c r="AW1290" i="6"/>
  <c r="AW1291" i="6"/>
  <c r="AW1292" i="6"/>
  <c r="AW1293" i="6"/>
  <c r="AW1294" i="6"/>
  <c r="AW1295" i="6"/>
  <c r="AW1296" i="6"/>
  <c r="AW1297" i="6"/>
  <c r="AW1298" i="6"/>
  <c r="AW1299" i="6"/>
  <c r="AW1300" i="6"/>
  <c r="AW1301" i="6"/>
  <c r="AW1302" i="6"/>
  <c r="AW1303" i="6"/>
  <c r="AW1304" i="6"/>
  <c r="AW1305" i="6"/>
  <c r="AW1306" i="6"/>
  <c r="AW1307" i="6"/>
  <c r="AW1308" i="6"/>
  <c r="AW1309" i="6"/>
  <c r="AW1310" i="6"/>
  <c r="AW1311" i="6"/>
  <c r="AW1312" i="6"/>
  <c r="AW1313" i="6"/>
  <c r="AW1314" i="6"/>
  <c r="AW1315" i="6"/>
  <c r="AW1316" i="6"/>
  <c r="AW1317" i="6"/>
  <c r="AW1318" i="6"/>
  <c r="AW1319" i="6"/>
  <c r="AW1320" i="6"/>
  <c r="AW1321" i="6"/>
  <c r="AW1322" i="6"/>
  <c r="AW1323" i="6"/>
  <c r="AW1324" i="6"/>
  <c r="AW1325" i="6"/>
  <c r="AW1326" i="6"/>
  <c r="AW1327" i="6"/>
  <c r="AW1328" i="6"/>
  <c r="AW1329" i="6"/>
  <c r="AW1330" i="6"/>
  <c r="AW1331" i="6"/>
  <c r="AW1332" i="6"/>
  <c r="AW1333" i="6"/>
  <c r="AW1334" i="6"/>
  <c r="AW1335" i="6"/>
  <c r="AW1336" i="6"/>
  <c r="AW1337" i="6"/>
  <c r="AW1338" i="6"/>
  <c r="AW1339" i="6"/>
  <c r="AW1340" i="6"/>
  <c r="AW1341" i="6"/>
  <c r="AW1342" i="6"/>
  <c r="AW1343" i="6"/>
  <c r="AW1344" i="6"/>
  <c r="AW1345" i="6"/>
  <c r="AW1346" i="6"/>
  <c r="AW1347" i="6"/>
  <c r="AW1348" i="6"/>
  <c r="AW1349" i="6"/>
  <c r="AW1350" i="6"/>
  <c r="AW1351" i="6"/>
  <c r="AW1352" i="6"/>
  <c r="AW1353" i="6"/>
  <c r="AW1354" i="6"/>
  <c r="AW1355" i="6"/>
  <c r="AW1356" i="6"/>
  <c r="AW1357" i="6"/>
  <c r="AW1358" i="6"/>
  <c r="AW1359" i="6"/>
  <c r="AW1360" i="6"/>
  <c r="AW1361" i="6"/>
  <c r="AW1362" i="6"/>
  <c r="AW1363" i="6"/>
  <c r="AW1364" i="6"/>
  <c r="AW1365" i="6"/>
  <c r="AW1366" i="6"/>
  <c r="AY1366" i="6" s="1"/>
  <c r="AW1367" i="6"/>
  <c r="AY1367" i="6" s="1"/>
  <c r="AW1368" i="6"/>
  <c r="AW1369" i="6"/>
  <c r="AW1370" i="6"/>
  <c r="AY1370" i="6" s="1"/>
  <c r="AW1371" i="6"/>
  <c r="AW1372" i="6"/>
  <c r="AW1373" i="6"/>
  <c r="AW1374" i="6"/>
  <c r="AY1374" i="6" s="1"/>
  <c r="AW1375" i="6"/>
  <c r="AW1376" i="6"/>
  <c r="AW1377" i="6"/>
  <c r="AW1378" i="6"/>
  <c r="AY1378" i="6" s="1"/>
  <c r="AW1379" i="6"/>
  <c r="AW1380" i="6"/>
  <c r="AW1381" i="6"/>
  <c r="AW1382" i="6"/>
  <c r="AY1382" i="6" s="1"/>
  <c r="AW1383" i="6"/>
  <c r="AY1383" i="6" s="1"/>
  <c r="AW1384" i="6"/>
  <c r="AW1385" i="6"/>
  <c r="AW1386" i="6"/>
  <c r="AY1386" i="6" s="1"/>
  <c r="AW1387" i="6"/>
  <c r="AW1388" i="6"/>
  <c r="AW1389" i="6"/>
  <c r="AW1390" i="6"/>
  <c r="AY1390" i="6" s="1"/>
  <c r="AW1391" i="6"/>
  <c r="AW1392" i="6"/>
  <c r="AW1393" i="6"/>
  <c r="AW1394" i="6"/>
  <c r="AY1394" i="6" s="1"/>
  <c r="AW1395" i="6"/>
  <c r="AW1396" i="6"/>
  <c r="AW1397" i="6"/>
  <c r="AW1398" i="6"/>
  <c r="AY1398" i="6" s="1"/>
  <c r="AW1399" i="6"/>
  <c r="AY1399" i="6" s="1"/>
  <c r="AW1400" i="6"/>
  <c r="AW1401" i="6"/>
  <c r="AW1402" i="6"/>
  <c r="AY1402" i="6" s="1"/>
  <c r="AW1403" i="6"/>
  <c r="AW1404" i="6"/>
  <c r="AW1405" i="6"/>
  <c r="AW1406" i="6"/>
  <c r="AY1406" i="6" s="1"/>
  <c r="AW1407" i="6"/>
  <c r="AW1408" i="6"/>
  <c r="AW1409" i="6"/>
  <c r="AW1410" i="6"/>
  <c r="AY1410" i="6" s="1"/>
  <c r="AW1411" i="6"/>
  <c r="AW1412" i="6"/>
  <c r="AW1413" i="6"/>
  <c r="AW1414" i="6"/>
  <c r="AY1414" i="6" s="1"/>
  <c r="AW1415" i="6"/>
  <c r="AY1415" i="6" s="1"/>
  <c r="AW1416" i="6"/>
  <c r="AW1417" i="6"/>
  <c r="AW1418" i="6"/>
  <c r="AY1418" i="6" s="1"/>
  <c r="AW1419" i="6"/>
  <c r="AW1420" i="6"/>
  <c r="AW1421" i="6"/>
  <c r="AW1422" i="6"/>
  <c r="AY1422" i="6" s="1"/>
  <c r="AW1423" i="6"/>
  <c r="AW1424" i="6"/>
  <c r="AW1425" i="6"/>
  <c r="AW1426" i="6"/>
  <c r="AY1426" i="6" s="1"/>
  <c r="AW1427" i="6"/>
  <c r="AW1428" i="6"/>
  <c r="AW1429" i="6"/>
  <c r="AW1430" i="6"/>
  <c r="AY1430" i="6" s="1"/>
  <c r="AW1431" i="6"/>
  <c r="AY1431" i="6" s="1"/>
  <c r="AW1432" i="6"/>
  <c r="AW1433" i="6"/>
  <c r="AW1434" i="6"/>
  <c r="AY1434" i="6" s="1"/>
  <c r="AW1435" i="6"/>
  <c r="AW1436" i="6"/>
  <c r="AW1437" i="6"/>
  <c r="AW1438" i="6"/>
  <c r="AY1438" i="6" s="1"/>
  <c r="AW1439" i="6"/>
  <c r="AW1440" i="6"/>
  <c r="AW1441" i="6"/>
  <c r="AW1442" i="6"/>
  <c r="AY1442" i="6" s="1"/>
  <c r="AW1443" i="6"/>
  <c r="AW1444" i="6"/>
  <c r="AW1445" i="6"/>
  <c r="AW1446" i="6"/>
  <c r="AY1446" i="6" s="1"/>
  <c r="AW1447" i="6"/>
  <c r="AY1447" i="6" s="1"/>
  <c r="AW1448" i="6"/>
  <c r="AW1449" i="6"/>
  <c r="AW1450" i="6"/>
  <c r="AY1450" i="6" s="1"/>
  <c r="AW1451" i="6"/>
  <c r="AW1452" i="6"/>
  <c r="AW1453" i="6"/>
  <c r="AW1454" i="6"/>
  <c r="AY1454" i="6" s="1"/>
  <c r="AW1455" i="6"/>
  <c r="AW1456" i="6"/>
  <c r="AW1457" i="6"/>
  <c r="AW1458" i="6"/>
  <c r="AY1458" i="6" s="1"/>
  <c r="AW1459" i="6"/>
  <c r="AW1460" i="6"/>
  <c r="AW1461" i="6"/>
  <c r="AW1462" i="6"/>
  <c r="AY1462" i="6" s="1"/>
  <c r="AW1463" i="6"/>
  <c r="AY1463" i="6" s="1"/>
  <c r="AW1464" i="6"/>
  <c r="AW1465" i="6"/>
  <c r="AW1466" i="6"/>
  <c r="AY1466" i="6" s="1"/>
  <c r="AW1467" i="6"/>
  <c r="AW1468" i="6"/>
  <c r="AW1469" i="6"/>
  <c r="AW1470" i="6"/>
  <c r="AY1470" i="6" s="1"/>
  <c r="AW1471" i="6"/>
  <c r="AW1472" i="6"/>
  <c r="AW1473" i="6"/>
  <c r="AW1474" i="6"/>
  <c r="AY1474" i="6" s="1"/>
  <c r="AW1475" i="6"/>
  <c r="AW1476" i="6"/>
  <c r="AW1477" i="6"/>
  <c r="AW1478" i="6"/>
  <c r="AY1478" i="6" s="1"/>
  <c r="AW1479" i="6"/>
  <c r="AY1479" i="6" s="1"/>
  <c r="AW1480" i="6"/>
  <c r="AW1481" i="6"/>
  <c r="AW1482" i="6"/>
  <c r="AY1482" i="6" s="1"/>
  <c r="AW1483" i="6"/>
  <c r="AW1484" i="6"/>
  <c r="AW1485" i="6"/>
  <c r="AW1486" i="6"/>
  <c r="AY1486" i="6" s="1"/>
  <c r="AW1487" i="6"/>
  <c r="AW1488" i="6"/>
  <c r="AW1489" i="6"/>
  <c r="AW1490" i="6"/>
  <c r="AY1490" i="6" s="1"/>
  <c r="AW1491" i="6"/>
  <c r="AW1492" i="6"/>
  <c r="AW1493" i="6"/>
  <c r="AW1494" i="6"/>
  <c r="AY1494" i="6" s="1"/>
  <c r="AW1495" i="6"/>
  <c r="AY1495" i="6" s="1"/>
  <c r="AW1496" i="6"/>
  <c r="AW1497" i="6"/>
  <c r="AW1498" i="6"/>
  <c r="AY1498" i="6" s="1"/>
  <c r="AW1499" i="6"/>
  <c r="AW1500" i="6"/>
  <c r="AW1501" i="6"/>
  <c r="AW1502" i="6"/>
  <c r="AY1502" i="6" s="1"/>
  <c r="AW1503" i="6"/>
  <c r="AW1504" i="6"/>
  <c r="AW1505" i="6"/>
  <c r="AW1506" i="6"/>
  <c r="AY1506" i="6" s="1"/>
  <c r="AW1507" i="6"/>
  <c r="AW1508" i="6"/>
  <c r="AW1509" i="6"/>
  <c r="AW1510" i="6"/>
  <c r="AY1510" i="6" s="1"/>
  <c r="AW1511" i="6"/>
  <c r="AY1511" i="6" s="1"/>
  <c r="AW1512" i="6"/>
  <c r="AW1513" i="6"/>
  <c r="AW1514" i="6"/>
  <c r="AY1514" i="6" s="1"/>
  <c r="AW1515" i="6"/>
  <c r="AW1516" i="6"/>
  <c r="AW1517" i="6"/>
  <c r="AW1518" i="6"/>
  <c r="AY1518" i="6" s="1"/>
  <c r="AW1519" i="6"/>
  <c r="AW1520" i="6"/>
  <c r="AW1521" i="6"/>
  <c r="AW1522" i="6"/>
  <c r="AY1522" i="6" s="1"/>
  <c r="AW1523" i="6"/>
  <c r="AW1524" i="6"/>
  <c r="AW1525" i="6"/>
  <c r="AW1526" i="6"/>
  <c r="AY1526" i="6" s="1"/>
  <c r="AW1527" i="6"/>
  <c r="AY1527" i="6" s="1"/>
  <c r="AW1528" i="6"/>
  <c r="AW1529" i="6"/>
  <c r="AW1530" i="6"/>
  <c r="AY1530" i="6" s="1"/>
  <c r="AW1531" i="6"/>
  <c r="AW1532" i="6"/>
  <c r="AW1533" i="6"/>
  <c r="AW1534" i="6"/>
  <c r="AY1534" i="6" s="1"/>
  <c r="AW1535" i="6"/>
  <c r="AW1536" i="6"/>
  <c r="AW1537" i="6"/>
  <c r="AW1538" i="6"/>
  <c r="AY1538" i="6" s="1"/>
  <c r="AW1539" i="6"/>
  <c r="AW1540" i="6"/>
  <c r="AW1541" i="6"/>
  <c r="AW1542" i="6"/>
  <c r="AY1542" i="6" s="1"/>
  <c r="AW1543" i="6"/>
  <c r="AY1543" i="6" s="1"/>
  <c r="AW1544" i="6"/>
  <c r="AW1545" i="6"/>
  <c r="AW1546" i="6"/>
  <c r="AY1546" i="6" s="1"/>
  <c r="AW1547" i="6"/>
  <c r="AW1548" i="6"/>
  <c r="AW1549" i="6"/>
  <c r="AW1550" i="6"/>
  <c r="AY1550" i="6" s="1"/>
  <c r="AW1551" i="6"/>
  <c r="AW1552" i="6"/>
  <c r="AW1553" i="6"/>
  <c r="AW1554" i="6"/>
  <c r="AY1554" i="6" s="1"/>
  <c r="AW1555" i="6"/>
  <c r="AW1556" i="6"/>
  <c r="AW1557" i="6"/>
  <c r="AW1558" i="6"/>
  <c r="AY1558" i="6" s="1"/>
  <c r="AW1559" i="6"/>
  <c r="AY1559" i="6" s="1"/>
  <c r="AW1560" i="6"/>
  <c r="AW1561" i="6"/>
  <c r="AW1562" i="6"/>
  <c r="AY1562" i="6" s="1"/>
  <c r="AW1563" i="6"/>
  <c r="AW1564" i="6"/>
  <c r="AW1565" i="6"/>
  <c r="AW1566" i="6"/>
  <c r="AY1566" i="6" s="1"/>
  <c r="AW1567" i="6"/>
  <c r="AW1568" i="6"/>
  <c r="AW1569" i="6"/>
  <c r="AW1570" i="6"/>
  <c r="AY1570" i="6" s="1"/>
  <c r="AW1571" i="6"/>
  <c r="AW1572" i="6"/>
  <c r="AW1573" i="6"/>
  <c r="AW1574" i="6"/>
  <c r="AY1574" i="6" s="1"/>
  <c r="AW1575" i="6"/>
  <c r="AY1575" i="6" s="1"/>
  <c r="AW1576" i="6"/>
  <c r="AW1577" i="6"/>
  <c r="AW1578" i="6"/>
  <c r="AY1578" i="6" s="1"/>
  <c r="AW1579" i="6"/>
  <c r="AW1580" i="6"/>
  <c r="AW1581" i="6"/>
  <c r="AW1582" i="6"/>
  <c r="AY1582" i="6" s="1"/>
  <c r="AW1583" i="6"/>
  <c r="AW1584" i="6"/>
  <c r="AW1585" i="6"/>
  <c r="AW1586" i="6"/>
  <c r="AY1586" i="6" s="1"/>
  <c r="AW1587" i="6"/>
  <c r="AW1588" i="6"/>
  <c r="AW1589" i="6"/>
  <c r="AW1590" i="6"/>
  <c r="AY1590" i="6" s="1"/>
  <c r="AW1591" i="6"/>
  <c r="AY1591" i="6" s="1"/>
  <c r="AW1592" i="6"/>
  <c r="AW1593" i="6"/>
  <c r="AW1594" i="6"/>
  <c r="AY1594" i="6" s="1"/>
  <c r="AW1595" i="6"/>
  <c r="AW1596" i="6"/>
  <c r="AW1597" i="6"/>
  <c r="AW1598" i="6"/>
  <c r="AY1598" i="6" s="1"/>
  <c r="AW1599" i="6"/>
  <c r="AW1600" i="6"/>
  <c r="AW1601" i="6"/>
  <c r="AW1602" i="6"/>
  <c r="AY1602" i="6" s="1"/>
  <c r="AW1603" i="6"/>
  <c r="AW1604" i="6"/>
  <c r="AW1605" i="6"/>
  <c r="AW1606" i="6"/>
  <c r="AY1606" i="6" s="1"/>
  <c r="AW1607" i="6"/>
  <c r="AY1607" i="6" s="1"/>
  <c r="AW1608" i="6"/>
  <c r="AW1609" i="6"/>
  <c r="AW1610" i="6"/>
  <c r="AY1610" i="6" s="1"/>
  <c r="AW1611" i="6"/>
  <c r="AW1612" i="6"/>
  <c r="AW1613" i="6"/>
  <c r="AW1614" i="6"/>
  <c r="AY1614" i="6" s="1"/>
  <c r="AW1615" i="6"/>
  <c r="AW1616" i="6"/>
  <c r="AW1617" i="6"/>
  <c r="AW1618" i="6"/>
  <c r="AY1618" i="6" s="1"/>
  <c r="AW1619" i="6"/>
  <c r="AW1620" i="6"/>
  <c r="AW1621" i="6"/>
  <c r="AW1622" i="6"/>
  <c r="AY1622" i="6" s="1"/>
  <c r="AW1623" i="6"/>
  <c r="AY1623" i="6" s="1"/>
  <c r="AW1624" i="6"/>
  <c r="AW1625" i="6"/>
  <c r="AW1626" i="6"/>
  <c r="AY1626" i="6" s="1"/>
  <c r="AW1627" i="6"/>
  <c r="AW1628" i="6"/>
  <c r="AW1629" i="6"/>
  <c r="AW1630" i="6"/>
  <c r="AY1630" i="6" s="1"/>
  <c r="AW1631" i="6"/>
  <c r="AW1632" i="6"/>
  <c r="AW1633" i="6"/>
  <c r="AW1634" i="6"/>
  <c r="AY1634" i="6" s="1"/>
  <c r="AW1635" i="6"/>
  <c r="AW1636" i="6"/>
  <c r="AW1637" i="6"/>
  <c r="AW1638" i="6"/>
  <c r="AY1638" i="6" s="1"/>
  <c r="AW1639" i="6"/>
  <c r="AY1639" i="6" s="1"/>
  <c r="AW1640" i="6"/>
  <c r="AW1641" i="6"/>
  <c r="AW1642" i="6"/>
  <c r="AY1642" i="6" s="1"/>
  <c r="AW1643" i="6"/>
  <c r="AW1644" i="6"/>
  <c r="AW1645" i="6"/>
  <c r="AW1646" i="6"/>
  <c r="AY1646" i="6" s="1"/>
  <c r="AW1647" i="6"/>
  <c r="AW1648" i="6"/>
  <c r="AW1649" i="6"/>
  <c r="AW1650" i="6"/>
  <c r="AY1650" i="6" s="1"/>
  <c r="AW1651" i="6"/>
  <c r="AW1652" i="6"/>
  <c r="AW1653" i="6"/>
  <c r="AW1654" i="6"/>
  <c r="AY1654" i="6" s="1"/>
  <c r="AW1655" i="6"/>
  <c r="AY1655" i="6" s="1"/>
  <c r="AW1656" i="6"/>
  <c r="AW1657" i="6"/>
  <c r="AW1658" i="6"/>
  <c r="AY1658" i="6" s="1"/>
  <c r="AW1659" i="6"/>
  <c r="AW1660" i="6"/>
  <c r="AW1661" i="6"/>
  <c r="AW1662" i="6"/>
  <c r="AY1662" i="6" s="1"/>
  <c r="AW1663" i="6"/>
  <c r="AW1664" i="6"/>
  <c r="AW1665" i="6"/>
  <c r="AW1666" i="6"/>
  <c r="AY1666" i="6" s="1"/>
  <c r="AW1667" i="6"/>
  <c r="AW1668" i="6"/>
  <c r="AW1669" i="6"/>
  <c r="AW1670" i="6"/>
  <c r="AY1670" i="6" s="1"/>
  <c r="AW1671" i="6"/>
  <c r="AY1671" i="6" s="1"/>
  <c r="AW1672" i="6"/>
  <c r="AW1673" i="6"/>
  <c r="AW1674" i="6"/>
  <c r="AY1674" i="6" s="1"/>
  <c r="AW1675" i="6"/>
  <c r="AW1676" i="6"/>
  <c r="AW1677" i="6"/>
  <c r="AW1678" i="6"/>
  <c r="AY1678" i="6" s="1"/>
  <c r="AW1679" i="6"/>
  <c r="AW1680" i="6"/>
  <c r="AW1681" i="6"/>
  <c r="AW1682" i="6"/>
  <c r="AY1682" i="6" s="1"/>
  <c r="AW1683" i="6"/>
  <c r="AW1684" i="6"/>
  <c r="AW1685" i="6"/>
  <c r="AW1686" i="6"/>
  <c r="AY1686" i="6" s="1"/>
  <c r="AW1687" i="6"/>
  <c r="AY1687" i="6" s="1"/>
  <c r="AW1688" i="6"/>
  <c r="AW1689" i="6"/>
  <c r="AW1690" i="6"/>
  <c r="AY1690" i="6" s="1"/>
  <c r="AW1691" i="6"/>
  <c r="AW1692" i="6"/>
  <c r="AW1693" i="6"/>
  <c r="AW1694" i="6"/>
  <c r="AY1694" i="6" s="1"/>
  <c r="AW1695" i="6"/>
  <c r="AW1696" i="6"/>
  <c r="AW1697" i="6"/>
  <c r="AW1698" i="6"/>
  <c r="AY1698" i="6" s="1"/>
  <c r="AW1699" i="6"/>
  <c r="AW1700" i="6"/>
  <c r="AW1701" i="6"/>
  <c r="AW1702" i="6"/>
  <c r="AY1702" i="6" s="1"/>
  <c r="AW1703" i="6"/>
  <c r="AY1703" i="6" s="1"/>
  <c r="AW1704" i="6"/>
  <c r="AW1705" i="6"/>
  <c r="AW1706" i="6"/>
  <c r="AY1706" i="6" s="1"/>
  <c r="AW1707" i="6"/>
  <c r="AW1708" i="6"/>
  <c r="AW1709" i="6"/>
  <c r="AW1710" i="6"/>
  <c r="AY1710" i="6" s="1"/>
  <c r="AW1711" i="6"/>
  <c r="AW1712" i="6"/>
  <c r="AW1713" i="6"/>
  <c r="AW1714" i="6"/>
  <c r="AY1714" i="6" s="1"/>
  <c r="AY30" i="6"/>
  <c r="AW28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56" i="6"/>
  <c r="AV57" i="6"/>
  <c r="AV58" i="6"/>
  <c r="AV59" i="6"/>
  <c r="AV60" i="6"/>
  <c r="AV61" i="6"/>
  <c r="AV62" i="6"/>
  <c r="AV63" i="6"/>
  <c r="AV64" i="6"/>
  <c r="AV65" i="6"/>
  <c r="AV66" i="6"/>
  <c r="AV67" i="6"/>
  <c r="AV68" i="6"/>
  <c r="AV69" i="6"/>
  <c r="AV70" i="6"/>
  <c r="AV71" i="6"/>
  <c r="AV72" i="6"/>
  <c r="AV73" i="6"/>
  <c r="AV74" i="6"/>
  <c r="AV75" i="6"/>
  <c r="AV76" i="6"/>
  <c r="AV77" i="6"/>
  <c r="AV78" i="6"/>
  <c r="AV79" i="6"/>
  <c r="AV80" i="6"/>
  <c r="AV81" i="6"/>
  <c r="AV82" i="6"/>
  <c r="AV83" i="6"/>
  <c r="AV84" i="6"/>
  <c r="AV85" i="6"/>
  <c r="AV86" i="6"/>
  <c r="AV87" i="6"/>
  <c r="AV88" i="6"/>
  <c r="AV89" i="6"/>
  <c r="AV90" i="6"/>
  <c r="AV91" i="6"/>
  <c r="AV92" i="6"/>
  <c r="AV93" i="6"/>
  <c r="AV94" i="6"/>
  <c r="AV95" i="6"/>
  <c r="AV96" i="6"/>
  <c r="AV97" i="6"/>
  <c r="AV98" i="6"/>
  <c r="AV99" i="6"/>
  <c r="AV100" i="6"/>
  <c r="AV101" i="6"/>
  <c r="AV102" i="6"/>
  <c r="AV103" i="6"/>
  <c r="AV104" i="6"/>
  <c r="AV105" i="6"/>
  <c r="AV106" i="6"/>
  <c r="AV107" i="6"/>
  <c r="AV108" i="6"/>
  <c r="AV109" i="6"/>
  <c r="AV110" i="6"/>
  <c r="AV111" i="6"/>
  <c r="AV112" i="6"/>
  <c r="AV113" i="6"/>
  <c r="AV114" i="6"/>
  <c r="AV115" i="6"/>
  <c r="AV116" i="6"/>
  <c r="AV117" i="6"/>
  <c r="AV118" i="6"/>
  <c r="AV119" i="6"/>
  <c r="AV120" i="6"/>
  <c r="AV121" i="6"/>
  <c r="AV122" i="6"/>
  <c r="AV123" i="6"/>
  <c r="AV124" i="6"/>
  <c r="AV125" i="6"/>
  <c r="AV126" i="6"/>
  <c r="AV127" i="6"/>
  <c r="AV128" i="6"/>
  <c r="AV129" i="6"/>
  <c r="AV130" i="6"/>
  <c r="AV131" i="6"/>
  <c r="AV132" i="6"/>
  <c r="AV133" i="6"/>
  <c r="AV134" i="6"/>
  <c r="AV135" i="6"/>
  <c r="AV136" i="6"/>
  <c r="AV137" i="6"/>
  <c r="AV138" i="6"/>
  <c r="AV139" i="6"/>
  <c r="AV140" i="6"/>
  <c r="AV141" i="6"/>
  <c r="AV142" i="6"/>
  <c r="AV143" i="6"/>
  <c r="AV144" i="6"/>
  <c r="AV145" i="6"/>
  <c r="AV146" i="6"/>
  <c r="AV147" i="6"/>
  <c r="AV148" i="6"/>
  <c r="AV149" i="6"/>
  <c r="AV150" i="6"/>
  <c r="AV151" i="6"/>
  <c r="AV152" i="6"/>
  <c r="AV153" i="6"/>
  <c r="AV154" i="6"/>
  <c r="AV155" i="6"/>
  <c r="AV156" i="6"/>
  <c r="AV157" i="6"/>
  <c r="AV158" i="6"/>
  <c r="AV159" i="6"/>
  <c r="AV160" i="6"/>
  <c r="AV161" i="6"/>
  <c r="AV162" i="6"/>
  <c r="AV163" i="6"/>
  <c r="AV164" i="6"/>
  <c r="AV165" i="6"/>
  <c r="AV166" i="6"/>
  <c r="AV167" i="6"/>
  <c r="AV168" i="6"/>
  <c r="AV169" i="6"/>
  <c r="AV170" i="6"/>
  <c r="AV171" i="6"/>
  <c r="AV172" i="6"/>
  <c r="AV173" i="6"/>
  <c r="AV174" i="6"/>
  <c r="AV175" i="6"/>
  <c r="AV176" i="6"/>
  <c r="AV177" i="6"/>
  <c r="AV178" i="6"/>
  <c r="AV179" i="6"/>
  <c r="AV180" i="6"/>
  <c r="AV181" i="6"/>
  <c r="AV182" i="6"/>
  <c r="AV183" i="6"/>
  <c r="AV184" i="6"/>
  <c r="AV185" i="6"/>
  <c r="AV186" i="6"/>
  <c r="AV187" i="6"/>
  <c r="AV188" i="6"/>
  <c r="AV189" i="6"/>
  <c r="AV190" i="6"/>
  <c r="AV191" i="6"/>
  <c r="AV192" i="6"/>
  <c r="AV193" i="6"/>
  <c r="AV194" i="6"/>
  <c r="AV195" i="6"/>
  <c r="AV196" i="6"/>
  <c r="AV197" i="6"/>
  <c r="AV198" i="6"/>
  <c r="AV199" i="6"/>
  <c r="AV200" i="6"/>
  <c r="AV201" i="6"/>
  <c r="AV202" i="6"/>
  <c r="AV203" i="6"/>
  <c r="AV204" i="6"/>
  <c r="AV205" i="6"/>
  <c r="AV206" i="6"/>
  <c r="AV207" i="6"/>
  <c r="AV208" i="6"/>
  <c r="AV209" i="6"/>
  <c r="AV210" i="6"/>
  <c r="AV211" i="6"/>
  <c r="AV212" i="6"/>
  <c r="AV213" i="6"/>
  <c r="AV214" i="6"/>
  <c r="AV215" i="6"/>
  <c r="AV216" i="6"/>
  <c r="AV217" i="6"/>
  <c r="AV218" i="6"/>
  <c r="AV219" i="6"/>
  <c r="AV220" i="6"/>
  <c r="AV221" i="6"/>
  <c r="AV222" i="6"/>
  <c r="AV223" i="6"/>
  <c r="AV224" i="6"/>
  <c r="AV225" i="6"/>
  <c r="AV226" i="6"/>
  <c r="AV227" i="6"/>
  <c r="AV228" i="6"/>
  <c r="AV229" i="6"/>
  <c r="AV230" i="6"/>
  <c r="AV231" i="6"/>
  <c r="AV232" i="6"/>
  <c r="AV233" i="6"/>
  <c r="AV234" i="6"/>
  <c r="AV235" i="6"/>
  <c r="AV236" i="6"/>
  <c r="AV237" i="6"/>
  <c r="AV238" i="6"/>
  <c r="AV239" i="6"/>
  <c r="AV240" i="6"/>
  <c r="AV241" i="6"/>
  <c r="AV242" i="6"/>
  <c r="AV243" i="6"/>
  <c r="AV244" i="6"/>
  <c r="AV245" i="6"/>
  <c r="AV246" i="6"/>
  <c r="AV247" i="6"/>
  <c r="AV248" i="6"/>
  <c r="AV249" i="6"/>
  <c r="AV250" i="6"/>
  <c r="AV251" i="6"/>
  <c r="AV252" i="6"/>
  <c r="AV253" i="6"/>
  <c r="AV254" i="6"/>
  <c r="AV255" i="6"/>
  <c r="AV256" i="6"/>
  <c r="AV257" i="6"/>
  <c r="AV258" i="6"/>
  <c r="AV259" i="6"/>
  <c r="AV260" i="6"/>
  <c r="AV261" i="6"/>
  <c r="AV262" i="6"/>
  <c r="AV263" i="6"/>
  <c r="AV264" i="6"/>
  <c r="AV265" i="6"/>
  <c r="AV266" i="6"/>
  <c r="AV267" i="6"/>
  <c r="AV268" i="6"/>
  <c r="AV269" i="6"/>
  <c r="AV270" i="6"/>
  <c r="AV271" i="6"/>
  <c r="AV272" i="6"/>
  <c r="AV273" i="6"/>
  <c r="AV274" i="6"/>
  <c r="AV275" i="6"/>
  <c r="AV276" i="6"/>
  <c r="AV277" i="6"/>
  <c r="AV278" i="6"/>
  <c r="AV279" i="6"/>
  <c r="AV280" i="6"/>
  <c r="AV281" i="6"/>
  <c r="AV282" i="6"/>
  <c r="AV283" i="6"/>
  <c r="AV284" i="6"/>
  <c r="AV285" i="6"/>
  <c r="AV286" i="6"/>
  <c r="AV287" i="6"/>
  <c r="AV288" i="6"/>
  <c r="AV289" i="6"/>
  <c r="AV290" i="6"/>
  <c r="AV291" i="6"/>
  <c r="AV292" i="6"/>
  <c r="AV293" i="6"/>
  <c r="AV294" i="6"/>
  <c r="AV295" i="6"/>
  <c r="AV296" i="6"/>
  <c r="AV297" i="6"/>
  <c r="AV298" i="6"/>
  <c r="AV299" i="6"/>
  <c r="AV300" i="6"/>
  <c r="AV301" i="6"/>
  <c r="AV302" i="6"/>
  <c r="AV303" i="6"/>
  <c r="AV304" i="6"/>
  <c r="AV305" i="6"/>
  <c r="AV306" i="6"/>
  <c r="AV307" i="6"/>
  <c r="AV308" i="6"/>
  <c r="AV309" i="6"/>
  <c r="AV310" i="6"/>
  <c r="AV311" i="6"/>
  <c r="AV312" i="6"/>
  <c r="AV313" i="6"/>
  <c r="AV314" i="6"/>
  <c r="AV315" i="6"/>
  <c r="AV316" i="6"/>
  <c r="AV317" i="6"/>
  <c r="AV318" i="6"/>
  <c r="AV319" i="6"/>
  <c r="AV320" i="6"/>
  <c r="AV321" i="6"/>
  <c r="AV322" i="6"/>
  <c r="AV323" i="6"/>
  <c r="AV324" i="6"/>
  <c r="AV325" i="6"/>
  <c r="AV326" i="6"/>
  <c r="AV327" i="6"/>
  <c r="AV328" i="6"/>
  <c r="AV329" i="6"/>
  <c r="AV330" i="6"/>
  <c r="AV331" i="6"/>
  <c r="AV332" i="6"/>
  <c r="AV333" i="6"/>
  <c r="AV334" i="6"/>
  <c r="AV335" i="6"/>
  <c r="AV336" i="6"/>
  <c r="AV337" i="6"/>
  <c r="AV338" i="6"/>
  <c r="AV339" i="6"/>
  <c r="AV340" i="6"/>
  <c r="AV341" i="6"/>
  <c r="AV342" i="6"/>
  <c r="AV343" i="6"/>
  <c r="AV344" i="6"/>
  <c r="AV345" i="6"/>
  <c r="AV346" i="6"/>
  <c r="AV347" i="6"/>
  <c r="AV348" i="6"/>
  <c r="AV349" i="6"/>
  <c r="AV350" i="6"/>
  <c r="AV351" i="6"/>
  <c r="AV352" i="6"/>
  <c r="AV353" i="6"/>
  <c r="AV354" i="6"/>
  <c r="AV355" i="6"/>
  <c r="AV356" i="6"/>
  <c r="AV357" i="6"/>
  <c r="AV358" i="6"/>
  <c r="AV359" i="6"/>
  <c r="AV360" i="6"/>
  <c r="AV361" i="6"/>
  <c r="AV362" i="6"/>
  <c r="AV363" i="6"/>
  <c r="AV364" i="6"/>
  <c r="AV365" i="6"/>
  <c r="AV366" i="6"/>
  <c r="AV367" i="6"/>
  <c r="AV368" i="6"/>
  <c r="AV369" i="6"/>
  <c r="AV370" i="6"/>
  <c r="AV371" i="6"/>
  <c r="AV372" i="6"/>
  <c r="AV373" i="6"/>
  <c r="AV374" i="6"/>
  <c r="AV375" i="6"/>
  <c r="AV376" i="6"/>
  <c r="AV377" i="6"/>
  <c r="AV378" i="6"/>
  <c r="AV379" i="6"/>
  <c r="AV380" i="6"/>
  <c r="AV381" i="6"/>
  <c r="AV382" i="6"/>
  <c r="AV383" i="6"/>
  <c r="AV384" i="6"/>
  <c r="AV385" i="6"/>
  <c r="AV386" i="6"/>
  <c r="AV387" i="6"/>
  <c r="AV388" i="6"/>
  <c r="AV389" i="6"/>
  <c r="AV390" i="6"/>
  <c r="AV391" i="6"/>
  <c r="AV392" i="6"/>
  <c r="AV393" i="6"/>
  <c r="AV394" i="6"/>
  <c r="AV395" i="6"/>
  <c r="AV396" i="6"/>
  <c r="AV397" i="6"/>
  <c r="AV398" i="6"/>
  <c r="AV399" i="6"/>
  <c r="AV400" i="6"/>
  <c r="AV401" i="6"/>
  <c r="AV402" i="6"/>
  <c r="AV403" i="6"/>
  <c r="AV404" i="6"/>
  <c r="AV405" i="6"/>
  <c r="AV406" i="6"/>
  <c r="AV407" i="6"/>
  <c r="AV408" i="6"/>
  <c r="AV409" i="6"/>
  <c r="AV410" i="6"/>
  <c r="AV411" i="6"/>
  <c r="AV412" i="6"/>
  <c r="AV413" i="6"/>
  <c r="AV414" i="6"/>
  <c r="AV415" i="6"/>
  <c r="AV416" i="6"/>
  <c r="AV417" i="6"/>
  <c r="AV418" i="6"/>
  <c r="AV419" i="6"/>
  <c r="AV420" i="6"/>
  <c r="AV421" i="6"/>
  <c r="AV422" i="6"/>
  <c r="AV423" i="6"/>
  <c r="AV424" i="6"/>
  <c r="AV425" i="6"/>
  <c r="AV426" i="6"/>
  <c r="AV427" i="6"/>
  <c r="AV428" i="6"/>
  <c r="AV429" i="6"/>
  <c r="AV430" i="6"/>
  <c r="AV431" i="6"/>
  <c r="AV432" i="6"/>
  <c r="AV433" i="6"/>
  <c r="AV434" i="6"/>
  <c r="AV435" i="6"/>
  <c r="AV436" i="6"/>
  <c r="AV437" i="6"/>
  <c r="AV438" i="6"/>
  <c r="AV439" i="6"/>
  <c r="AV440" i="6"/>
  <c r="AV441" i="6"/>
  <c r="AV442" i="6"/>
  <c r="AV443" i="6"/>
  <c r="AV444" i="6"/>
  <c r="AV445" i="6"/>
  <c r="AV446" i="6"/>
  <c r="AV447" i="6"/>
  <c r="AV448" i="6"/>
  <c r="AV449" i="6"/>
  <c r="AV450" i="6"/>
  <c r="AV451" i="6"/>
  <c r="AV452" i="6"/>
  <c r="AV453" i="6"/>
  <c r="AV454" i="6"/>
  <c r="AV455" i="6"/>
  <c r="AV456" i="6"/>
  <c r="AV457" i="6"/>
  <c r="AV458" i="6"/>
  <c r="AV459" i="6"/>
  <c r="AV460" i="6"/>
  <c r="AV461" i="6"/>
  <c r="AV462" i="6"/>
  <c r="AV463" i="6"/>
  <c r="AV464" i="6"/>
  <c r="AV465" i="6"/>
  <c r="AV466" i="6"/>
  <c r="AV467" i="6"/>
  <c r="AV468" i="6"/>
  <c r="AV469" i="6"/>
  <c r="AV470" i="6"/>
  <c r="AV471" i="6"/>
  <c r="AV472" i="6"/>
  <c r="AV473" i="6"/>
  <c r="AV474" i="6"/>
  <c r="AV475" i="6"/>
  <c r="AV476" i="6"/>
  <c r="AV477" i="6"/>
  <c r="AV478" i="6"/>
  <c r="AV479" i="6"/>
  <c r="AV480" i="6"/>
  <c r="AV481" i="6"/>
  <c r="AV482" i="6"/>
  <c r="AV483" i="6"/>
  <c r="AV484" i="6"/>
  <c r="AV485" i="6"/>
  <c r="AV486" i="6"/>
  <c r="AV487" i="6"/>
  <c r="AV488" i="6"/>
  <c r="AV489" i="6"/>
  <c r="AV490" i="6"/>
  <c r="AV491" i="6"/>
  <c r="AV492" i="6"/>
  <c r="AV493" i="6"/>
  <c r="AV494" i="6"/>
  <c r="AV495" i="6"/>
  <c r="AV496" i="6"/>
  <c r="AV497" i="6"/>
  <c r="AV498" i="6"/>
  <c r="AV499" i="6"/>
  <c r="AV500" i="6"/>
  <c r="AV501" i="6"/>
  <c r="AV502" i="6"/>
  <c r="AV503" i="6"/>
  <c r="AV504" i="6"/>
  <c r="AV505" i="6"/>
  <c r="AV506" i="6"/>
  <c r="AV507" i="6"/>
  <c r="AV508" i="6"/>
  <c r="AV509" i="6"/>
  <c r="AV510" i="6"/>
  <c r="AV511" i="6"/>
  <c r="AV512" i="6"/>
  <c r="AV513" i="6"/>
  <c r="AV514" i="6"/>
  <c r="AV515" i="6"/>
  <c r="AV516" i="6"/>
  <c r="AV517" i="6"/>
  <c r="AV518" i="6"/>
  <c r="AV519" i="6"/>
  <c r="AV520" i="6"/>
  <c r="AV521" i="6"/>
  <c r="AV522" i="6"/>
  <c r="AV523" i="6"/>
  <c r="AV524" i="6"/>
  <c r="AV525" i="6"/>
  <c r="AV526" i="6"/>
  <c r="AV527" i="6"/>
  <c r="AV528" i="6"/>
  <c r="AV529" i="6"/>
  <c r="AV530" i="6"/>
  <c r="AV531" i="6"/>
  <c r="AV532" i="6"/>
  <c r="AV533" i="6"/>
  <c r="AV534" i="6"/>
  <c r="AV535" i="6"/>
  <c r="AV536" i="6"/>
  <c r="AV537" i="6"/>
  <c r="AV538" i="6"/>
  <c r="AV539" i="6"/>
  <c r="AV540" i="6"/>
  <c r="AV541" i="6"/>
  <c r="AV542" i="6"/>
  <c r="AV543" i="6"/>
  <c r="AV544" i="6"/>
  <c r="AV545" i="6"/>
  <c r="AV546" i="6"/>
  <c r="AV547" i="6"/>
  <c r="AV548" i="6"/>
  <c r="AV549" i="6"/>
  <c r="AV550" i="6"/>
  <c r="AV551" i="6"/>
  <c r="AV552" i="6"/>
  <c r="AV553" i="6"/>
  <c r="AV554" i="6"/>
  <c r="AV555" i="6"/>
  <c r="AV556" i="6"/>
  <c r="AV557" i="6"/>
  <c r="AV558" i="6"/>
  <c r="AV559" i="6"/>
  <c r="AV560" i="6"/>
  <c r="AV561" i="6"/>
  <c r="AV562" i="6"/>
  <c r="AV563" i="6"/>
  <c r="AV564" i="6"/>
  <c r="AV565" i="6"/>
  <c r="AV566" i="6"/>
  <c r="AV567" i="6"/>
  <c r="AV568" i="6"/>
  <c r="AV569" i="6"/>
  <c r="AV570" i="6"/>
  <c r="AV571" i="6"/>
  <c r="AV572" i="6"/>
  <c r="AV573" i="6"/>
  <c r="AV574" i="6"/>
  <c r="AV575" i="6"/>
  <c r="AV576" i="6"/>
  <c r="AV577" i="6"/>
  <c r="AV578" i="6"/>
  <c r="AV579" i="6"/>
  <c r="AV580" i="6"/>
  <c r="AV581" i="6"/>
  <c r="AV582" i="6"/>
  <c r="AV583" i="6"/>
  <c r="AV584" i="6"/>
  <c r="AV585" i="6"/>
  <c r="AV586" i="6"/>
  <c r="AV587" i="6"/>
  <c r="AV588" i="6"/>
  <c r="AV589" i="6"/>
  <c r="AV590" i="6"/>
  <c r="AV591" i="6"/>
  <c r="AV592" i="6"/>
  <c r="AV593" i="6"/>
  <c r="AV594" i="6"/>
  <c r="AV595" i="6"/>
  <c r="AV596" i="6"/>
  <c r="AV597" i="6"/>
  <c r="AV598" i="6"/>
  <c r="AV599" i="6"/>
  <c r="AV600" i="6"/>
  <c r="AV601" i="6"/>
  <c r="AV602" i="6"/>
  <c r="AV603" i="6"/>
  <c r="AV604" i="6"/>
  <c r="AV605" i="6"/>
  <c r="AV606" i="6"/>
  <c r="AV607" i="6"/>
  <c r="AV608" i="6"/>
  <c r="AV609" i="6"/>
  <c r="AV610" i="6"/>
  <c r="AV611" i="6"/>
  <c r="AV612" i="6"/>
  <c r="AV613" i="6"/>
  <c r="AV614" i="6"/>
  <c r="AV615" i="6"/>
  <c r="AV616" i="6"/>
  <c r="AV617" i="6"/>
  <c r="AV618" i="6"/>
  <c r="AV619" i="6"/>
  <c r="AV620" i="6"/>
  <c r="AV621" i="6"/>
  <c r="AV622" i="6"/>
  <c r="AV623" i="6"/>
  <c r="AV624" i="6"/>
  <c r="AV625" i="6"/>
  <c r="AV626" i="6"/>
  <c r="AV627" i="6"/>
  <c r="AV628" i="6"/>
  <c r="AV629" i="6"/>
  <c r="AV630" i="6"/>
  <c r="AV631" i="6"/>
  <c r="AV632" i="6"/>
  <c r="AV633" i="6"/>
  <c r="AV634" i="6"/>
  <c r="AV635" i="6"/>
  <c r="AV636" i="6"/>
  <c r="AV637" i="6"/>
  <c r="AV638" i="6"/>
  <c r="AV639" i="6"/>
  <c r="AV640" i="6"/>
  <c r="AV641" i="6"/>
  <c r="AV642" i="6"/>
  <c r="AV643" i="6"/>
  <c r="AV644" i="6"/>
  <c r="AV645" i="6"/>
  <c r="AV646" i="6"/>
  <c r="AV647" i="6"/>
  <c r="AV648" i="6"/>
  <c r="AV649" i="6"/>
  <c r="AV650" i="6"/>
  <c r="AV651" i="6"/>
  <c r="AV652" i="6"/>
  <c r="AV653" i="6"/>
  <c r="AV654" i="6"/>
  <c r="AV655" i="6"/>
  <c r="AV656" i="6"/>
  <c r="AV657" i="6"/>
  <c r="AV658" i="6"/>
  <c r="AV659" i="6"/>
  <c r="AV660" i="6"/>
  <c r="AV661" i="6"/>
  <c r="AV662" i="6"/>
  <c r="AV663" i="6"/>
  <c r="AV664" i="6"/>
  <c r="AV665" i="6"/>
  <c r="AV666" i="6"/>
  <c r="AV667" i="6"/>
  <c r="AV668" i="6"/>
  <c r="AV669" i="6"/>
  <c r="AV670" i="6"/>
  <c r="AV671" i="6"/>
  <c r="AV672" i="6"/>
  <c r="AV673" i="6"/>
  <c r="AV674" i="6"/>
  <c r="AV675" i="6"/>
  <c r="AV676" i="6"/>
  <c r="AV677" i="6"/>
  <c r="AV678" i="6"/>
  <c r="AV679" i="6"/>
  <c r="AV680" i="6"/>
  <c r="AV681" i="6"/>
  <c r="AV682" i="6"/>
  <c r="AV683" i="6"/>
  <c r="AV684" i="6"/>
  <c r="AV685" i="6"/>
  <c r="AV686" i="6"/>
  <c r="AV687" i="6"/>
  <c r="AV688" i="6"/>
  <c r="AV689" i="6"/>
  <c r="AV690" i="6"/>
  <c r="AV691" i="6"/>
  <c r="AV692" i="6"/>
  <c r="AV693" i="6"/>
  <c r="AV694" i="6"/>
  <c r="AV695" i="6"/>
  <c r="AV696" i="6"/>
  <c r="AV697" i="6"/>
  <c r="AV698" i="6"/>
  <c r="AV699" i="6"/>
  <c r="AV700" i="6"/>
  <c r="AV701" i="6"/>
  <c r="AV702" i="6"/>
  <c r="AV703" i="6"/>
  <c r="AV704" i="6"/>
  <c r="AV705" i="6"/>
  <c r="AV706" i="6"/>
  <c r="AV707" i="6"/>
  <c r="AV708" i="6"/>
  <c r="AV709" i="6"/>
  <c r="AV710" i="6"/>
  <c r="AV711" i="6"/>
  <c r="AV712" i="6"/>
  <c r="AV713" i="6"/>
  <c r="AV714" i="6"/>
  <c r="AV715" i="6"/>
  <c r="AV716" i="6"/>
  <c r="AV717" i="6"/>
  <c r="AV718" i="6"/>
  <c r="AV719" i="6"/>
  <c r="AV720" i="6"/>
  <c r="AV721" i="6"/>
  <c r="AV722" i="6"/>
  <c r="AV723" i="6"/>
  <c r="AV724" i="6"/>
  <c r="AV725" i="6"/>
  <c r="AV726" i="6"/>
  <c r="AV727" i="6"/>
  <c r="AV728" i="6"/>
  <c r="AV729" i="6"/>
  <c r="AV730" i="6"/>
  <c r="AV731" i="6"/>
  <c r="AV732" i="6"/>
  <c r="AV733" i="6"/>
  <c r="AV734" i="6"/>
  <c r="AV735" i="6"/>
  <c r="AV736" i="6"/>
  <c r="AV737" i="6"/>
  <c r="AV738" i="6"/>
  <c r="AV739" i="6"/>
  <c r="AV740" i="6"/>
  <c r="AV741" i="6"/>
  <c r="AV742" i="6"/>
  <c r="AV743" i="6"/>
  <c r="AV744" i="6"/>
  <c r="AV745" i="6"/>
  <c r="AV746" i="6"/>
  <c r="AV747" i="6"/>
  <c r="AV748" i="6"/>
  <c r="AV749" i="6"/>
  <c r="AV750" i="6"/>
  <c r="AV751" i="6"/>
  <c r="AV752" i="6"/>
  <c r="AV753" i="6"/>
  <c r="AV754" i="6"/>
  <c r="AV755" i="6"/>
  <c r="AV756" i="6"/>
  <c r="AV757" i="6"/>
  <c r="AV758" i="6"/>
  <c r="AV759" i="6"/>
  <c r="AV760" i="6"/>
  <c r="AV761" i="6"/>
  <c r="AV762" i="6"/>
  <c r="AV763" i="6"/>
  <c r="AV764" i="6"/>
  <c r="AV765" i="6"/>
  <c r="AV766" i="6"/>
  <c r="AV767" i="6"/>
  <c r="AV768" i="6"/>
  <c r="AV769" i="6"/>
  <c r="AV770" i="6"/>
  <c r="AV771" i="6"/>
  <c r="AV772" i="6"/>
  <c r="AV773" i="6"/>
  <c r="AV774" i="6"/>
  <c r="AV775" i="6"/>
  <c r="AV776" i="6"/>
  <c r="AV777" i="6"/>
  <c r="AV778" i="6"/>
  <c r="AV779" i="6"/>
  <c r="AV780" i="6"/>
  <c r="AV781" i="6"/>
  <c r="AV782" i="6"/>
  <c r="AV783" i="6"/>
  <c r="AV784" i="6"/>
  <c r="AV785" i="6"/>
  <c r="AV786" i="6"/>
  <c r="AV787" i="6"/>
  <c r="AV788" i="6"/>
  <c r="AV789" i="6"/>
  <c r="AV790" i="6"/>
  <c r="AV791" i="6"/>
  <c r="AV792" i="6"/>
  <c r="AV793" i="6"/>
  <c r="AV794" i="6"/>
  <c r="AV795" i="6"/>
  <c r="AV796" i="6"/>
  <c r="AV797" i="6"/>
  <c r="AV798" i="6"/>
  <c r="AV799" i="6"/>
  <c r="AV800" i="6"/>
  <c r="AV801" i="6"/>
  <c r="AV802" i="6"/>
  <c r="AV803" i="6"/>
  <c r="AV804" i="6"/>
  <c r="AV805" i="6"/>
  <c r="AV806" i="6"/>
  <c r="AV807" i="6"/>
  <c r="AV808" i="6"/>
  <c r="AV809" i="6"/>
  <c r="AV810" i="6"/>
  <c r="AV811" i="6"/>
  <c r="AV812" i="6"/>
  <c r="AV813" i="6"/>
  <c r="AV814" i="6"/>
  <c r="AV815" i="6"/>
  <c r="AV816" i="6"/>
  <c r="AV817" i="6"/>
  <c r="AV818" i="6"/>
  <c r="AV819" i="6"/>
  <c r="AV820" i="6"/>
  <c r="AV821" i="6"/>
  <c r="AV822" i="6"/>
  <c r="AV823" i="6"/>
  <c r="AV824" i="6"/>
  <c r="AV825" i="6"/>
  <c r="AV826" i="6"/>
  <c r="AV827" i="6"/>
  <c r="AV828" i="6"/>
  <c r="AV829" i="6"/>
  <c r="AV830" i="6"/>
  <c r="AV831" i="6"/>
  <c r="AV832" i="6"/>
  <c r="AV833" i="6"/>
  <c r="AV834" i="6"/>
  <c r="AV835" i="6"/>
  <c r="AV836" i="6"/>
  <c r="AV837" i="6"/>
  <c r="AV838" i="6"/>
  <c r="AV839" i="6"/>
  <c r="AV840" i="6"/>
  <c r="AV841" i="6"/>
  <c r="AV842" i="6"/>
  <c r="AV843" i="6"/>
  <c r="AV844" i="6"/>
  <c r="AV845" i="6"/>
  <c r="AV846" i="6"/>
  <c r="AV847" i="6"/>
  <c r="AV848" i="6"/>
  <c r="AV849" i="6"/>
  <c r="AV850" i="6"/>
  <c r="AV851" i="6"/>
  <c r="AV852" i="6"/>
  <c r="AV853" i="6"/>
  <c r="AV854" i="6"/>
  <c r="AV855" i="6"/>
  <c r="AV856" i="6"/>
  <c r="AV857" i="6"/>
  <c r="AV858" i="6"/>
  <c r="AV859" i="6"/>
  <c r="AV860" i="6"/>
  <c r="AV861" i="6"/>
  <c r="AV862" i="6"/>
  <c r="AV863" i="6"/>
  <c r="AV864" i="6"/>
  <c r="AV865" i="6"/>
  <c r="AV866" i="6"/>
  <c r="AV867" i="6"/>
  <c r="AV868" i="6"/>
  <c r="AV869" i="6"/>
  <c r="AV870" i="6"/>
  <c r="AV871" i="6"/>
  <c r="AV872" i="6"/>
  <c r="AV873" i="6"/>
  <c r="AV874" i="6"/>
  <c r="AV875" i="6"/>
  <c r="AV876" i="6"/>
  <c r="AV877" i="6"/>
  <c r="AV878" i="6"/>
  <c r="AV879" i="6"/>
  <c r="AV880" i="6"/>
  <c r="AV881" i="6"/>
  <c r="AV882" i="6"/>
  <c r="AV883" i="6"/>
  <c r="AV884" i="6"/>
  <c r="AV885" i="6"/>
  <c r="AV886" i="6"/>
  <c r="AV887" i="6"/>
  <c r="AV888" i="6"/>
  <c r="AV889" i="6"/>
  <c r="AV890" i="6"/>
  <c r="AV891" i="6"/>
  <c r="AV892" i="6"/>
  <c r="AV893" i="6"/>
  <c r="AV894" i="6"/>
  <c r="AV895" i="6"/>
  <c r="AV896" i="6"/>
  <c r="AV897" i="6"/>
  <c r="AV898" i="6"/>
  <c r="AV899" i="6"/>
  <c r="AV900" i="6"/>
  <c r="AV901" i="6"/>
  <c r="AV902" i="6"/>
  <c r="AV903" i="6"/>
  <c r="AV904" i="6"/>
  <c r="AV905" i="6"/>
  <c r="AV906" i="6"/>
  <c r="AV907" i="6"/>
  <c r="AV908" i="6"/>
  <c r="AV909" i="6"/>
  <c r="AV910" i="6"/>
  <c r="AV911" i="6"/>
  <c r="AV912" i="6"/>
  <c r="AV913" i="6"/>
  <c r="AV914" i="6"/>
  <c r="AV915" i="6"/>
  <c r="AV916" i="6"/>
  <c r="AV917" i="6"/>
  <c r="AV918" i="6"/>
  <c r="AV919" i="6"/>
  <c r="AV920" i="6"/>
  <c r="AV921" i="6"/>
  <c r="AV922" i="6"/>
  <c r="AV923" i="6"/>
  <c r="AV924" i="6"/>
  <c r="AV925" i="6"/>
  <c r="AV926" i="6"/>
  <c r="AV927" i="6"/>
  <c r="AV928" i="6"/>
  <c r="AV929" i="6"/>
  <c r="AV930" i="6"/>
  <c r="AV931" i="6"/>
  <c r="AV932" i="6"/>
  <c r="AV933" i="6"/>
  <c r="AV934" i="6"/>
  <c r="AV935" i="6"/>
  <c r="AV936" i="6"/>
  <c r="AV937" i="6"/>
  <c r="AV938" i="6"/>
  <c r="AV939" i="6"/>
  <c r="AV940" i="6"/>
  <c r="AV941" i="6"/>
  <c r="AV942" i="6"/>
  <c r="AV943" i="6"/>
  <c r="AV944" i="6"/>
  <c r="AV945" i="6"/>
  <c r="AV946" i="6"/>
  <c r="AV947" i="6"/>
  <c r="AV948" i="6"/>
  <c r="AV949" i="6"/>
  <c r="AV950" i="6"/>
  <c r="AV951" i="6"/>
  <c r="AV952" i="6"/>
  <c r="AV953" i="6"/>
  <c r="AV954" i="6"/>
  <c r="AV955" i="6"/>
  <c r="AV956" i="6"/>
  <c r="AV957" i="6"/>
  <c r="AV958" i="6"/>
  <c r="AV959" i="6"/>
  <c r="AV960" i="6"/>
  <c r="AV961" i="6"/>
  <c r="AV962" i="6"/>
  <c r="AV963" i="6"/>
  <c r="AV964" i="6"/>
  <c r="AV965" i="6"/>
  <c r="AV966" i="6"/>
  <c r="AV967" i="6"/>
  <c r="AV968" i="6"/>
  <c r="AV969" i="6"/>
  <c r="AV970" i="6"/>
  <c r="AV971" i="6"/>
  <c r="AV972" i="6"/>
  <c r="AV973" i="6"/>
  <c r="AV974" i="6"/>
  <c r="AV975" i="6"/>
  <c r="AV976" i="6"/>
  <c r="AV977" i="6"/>
  <c r="AV978" i="6"/>
  <c r="AV979" i="6"/>
  <c r="AV980" i="6"/>
  <c r="AV981" i="6"/>
  <c r="AV982" i="6"/>
  <c r="AV983" i="6"/>
  <c r="AV984" i="6"/>
  <c r="AV985" i="6"/>
  <c r="AV986" i="6"/>
  <c r="AV987" i="6"/>
  <c r="AV988" i="6"/>
  <c r="AV989" i="6"/>
  <c r="AV990" i="6"/>
  <c r="AV991" i="6"/>
  <c r="AV992" i="6"/>
  <c r="AV993" i="6"/>
  <c r="AV994" i="6"/>
  <c r="AV995" i="6"/>
  <c r="AV996" i="6"/>
  <c r="AV997" i="6"/>
  <c r="AV998" i="6"/>
  <c r="AV999" i="6"/>
  <c r="AV1000" i="6"/>
  <c r="AV1001" i="6"/>
  <c r="AV1002" i="6"/>
  <c r="AV1003" i="6"/>
  <c r="AV1004" i="6"/>
  <c r="AV1005" i="6"/>
  <c r="AV1006" i="6"/>
  <c r="AV1007" i="6"/>
  <c r="AV1008" i="6"/>
  <c r="AV1009" i="6"/>
  <c r="AV1010" i="6"/>
  <c r="AV1011" i="6"/>
  <c r="AV1012" i="6"/>
  <c r="AV1013" i="6"/>
  <c r="AV1014" i="6"/>
  <c r="AV1015" i="6"/>
  <c r="AV1016" i="6"/>
  <c r="AV1017" i="6"/>
  <c r="AV1018" i="6"/>
  <c r="AV1019" i="6"/>
  <c r="AV1020" i="6"/>
  <c r="AV1021" i="6"/>
  <c r="AV1022" i="6"/>
  <c r="AV1023" i="6"/>
  <c r="AV1024" i="6"/>
  <c r="AV1025" i="6"/>
  <c r="AV1026" i="6"/>
  <c r="AV1027" i="6"/>
  <c r="AV1028" i="6"/>
  <c r="AV1029" i="6"/>
  <c r="AV1030" i="6"/>
  <c r="AV1031" i="6"/>
  <c r="AV1032" i="6"/>
  <c r="AV1033" i="6"/>
  <c r="AV1034" i="6"/>
  <c r="AV1035" i="6"/>
  <c r="AV1036" i="6"/>
  <c r="AV1037" i="6"/>
  <c r="AV1038" i="6"/>
  <c r="AV1039" i="6"/>
  <c r="AV1040" i="6"/>
  <c r="AV1041" i="6"/>
  <c r="AV1042" i="6"/>
  <c r="AV1043" i="6"/>
  <c r="AV1044" i="6"/>
  <c r="AV1045" i="6"/>
  <c r="AV1046" i="6"/>
  <c r="AV1047" i="6"/>
  <c r="AV1048" i="6"/>
  <c r="AV1049" i="6"/>
  <c r="AV1050" i="6"/>
  <c r="AV1051" i="6"/>
  <c r="AV1052" i="6"/>
  <c r="AV1053" i="6"/>
  <c r="AV1054" i="6"/>
  <c r="AV1055" i="6"/>
  <c r="AV1056" i="6"/>
  <c r="AV1057" i="6"/>
  <c r="AV1058" i="6"/>
  <c r="AV1059" i="6"/>
  <c r="AV1060" i="6"/>
  <c r="AV1061" i="6"/>
  <c r="AV1062" i="6"/>
  <c r="AV1063" i="6"/>
  <c r="AV1064" i="6"/>
  <c r="AV1065" i="6"/>
  <c r="AV1066" i="6"/>
  <c r="AV1067" i="6"/>
  <c r="AV1068" i="6"/>
  <c r="AV1069" i="6"/>
  <c r="AV1070" i="6"/>
  <c r="AV1071" i="6"/>
  <c r="AV1072" i="6"/>
  <c r="AV1073" i="6"/>
  <c r="AV1074" i="6"/>
  <c r="AV1075" i="6"/>
  <c r="AV1076" i="6"/>
  <c r="AV1077" i="6"/>
  <c r="AV1078" i="6"/>
  <c r="AV1079" i="6"/>
  <c r="AV1080" i="6"/>
  <c r="AV1081" i="6"/>
  <c r="AV1082" i="6"/>
  <c r="AV1083" i="6"/>
  <c r="AV1084" i="6"/>
  <c r="AV1085" i="6"/>
  <c r="AV1086" i="6"/>
  <c r="AV1087" i="6"/>
  <c r="AV1088" i="6"/>
  <c r="AV1089" i="6"/>
  <c r="AV1090" i="6"/>
  <c r="AV1091" i="6"/>
  <c r="AV1092" i="6"/>
  <c r="AV1093" i="6"/>
  <c r="AV1094" i="6"/>
  <c r="AV1095" i="6"/>
  <c r="AV1096" i="6"/>
  <c r="AV1097" i="6"/>
  <c r="AV1098" i="6"/>
  <c r="AV1099" i="6"/>
  <c r="AV1100" i="6"/>
  <c r="AV1101" i="6"/>
  <c r="AV1102" i="6"/>
  <c r="AV1103" i="6"/>
  <c r="AV1104" i="6"/>
  <c r="AV1105" i="6"/>
  <c r="AV1106" i="6"/>
  <c r="AV1107" i="6"/>
  <c r="AV1108" i="6"/>
  <c r="AV1109" i="6"/>
  <c r="AV1110" i="6"/>
  <c r="AV1111" i="6"/>
  <c r="AV1112" i="6"/>
  <c r="AV1113" i="6"/>
  <c r="AV1114" i="6"/>
  <c r="AV1115" i="6"/>
  <c r="AV1116" i="6"/>
  <c r="AV1117" i="6"/>
  <c r="AV1118" i="6"/>
  <c r="AV1119" i="6"/>
  <c r="AV1120" i="6"/>
  <c r="AV1121" i="6"/>
  <c r="AV1122" i="6"/>
  <c r="AV1123" i="6"/>
  <c r="AV1124" i="6"/>
  <c r="AV1125" i="6"/>
  <c r="AV1126" i="6"/>
  <c r="AV1127" i="6"/>
  <c r="AV1128" i="6"/>
  <c r="AV1129" i="6"/>
  <c r="AV1130" i="6"/>
  <c r="AV1131" i="6"/>
  <c r="AV1132" i="6"/>
  <c r="AV1133" i="6"/>
  <c r="AV1134" i="6"/>
  <c r="AV1135" i="6"/>
  <c r="AV1136" i="6"/>
  <c r="AV1137" i="6"/>
  <c r="AV1138" i="6"/>
  <c r="AV1139" i="6"/>
  <c r="AV1140" i="6"/>
  <c r="AV1141" i="6"/>
  <c r="AV1142" i="6"/>
  <c r="AV1143" i="6"/>
  <c r="AV1144" i="6"/>
  <c r="AV1145" i="6"/>
  <c r="AV1146" i="6"/>
  <c r="AV1147" i="6"/>
  <c r="AV1148" i="6"/>
  <c r="AV1149" i="6"/>
  <c r="AV1150" i="6"/>
  <c r="AV1151" i="6"/>
  <c r="AV1152" i="6"/>
  <c r="AV1153" i="6"/>
  <c r="AV1154" i="6"/>
  <c r="AV1155" i="6"/>
  <c r="AV1156" i="6"/>
  <c r="AV1157" i="6"/>
  <c r="AV1158" i="6"/>
  <c r="AV1159" i="6"/>
  <c r="AV1160" i="6"/>
  <c r="AV1161" i="6"/>
  <c r="AV1162" i="6"/>
  <c r="AV1163" i="6"/>
  <c r="AV1164" i="6"/>
  <c r="AV1165" i="6"/>
  <c r="AV1166" i="6"/>
  <c r="AV1167" i="6"/>
  <c r="AV1168" i="6"/>
  <c r="AV1169" i="6"/>
  <c r="AV1170" i="6"/>
  <c r="AV1171" i="6"/>
  <c r="AV1172" i="6"/>
  <c r="AV1173" i="6"/>
  <c r="AV1174" i="6"/>
  <c r="AV1175" i="6"/>
  <c r="AV1176" i="6"/>
  <c r="AV1177" i="6"/>
  <c r="AV1178" i="6"/>
  <c r="AV1179" i="6"/>
  <c r="AV1180" i="6"/>
  <c r="AV1181" i="6"/>
  <c r="AV1182" i="6"/>
  <c r="AV1183" i="6"/>
  <c r="AV1184" i="6"/>
  <c r="AV1185" i="6"/>
  <c r="AV1186" i="6"/>
  <c r="AV1187" i="6"/>
  <c r="AV1188" i="6"/>
  <c r="AV1189" i="6"/>
  <c r="AV1190" i="6"/>
  <c r="AV1191" i="6"/>
  <c r="AV1192" i="6"/>
  <c r="AV1193" i="6"/>
  <c r="AV1194" i="6"/>
  <c r="AV1195" i="6"/>
  <c r="AV1196" i="6"/>
  <c r="AV1197" i="6"/>
  <c r="AV1198" i="6"/>
  <c r="AV1199" i="6"/>
  <c r="AV1200" i="6"/>
  <c r="AV1201" i="6"/>
  <c r="AV1202" i="6"/>
  <c r="AV1203" i="6"/>
  <c r="AV1204" i="6"/>
  <c r="AV1205" i="6"/>
  <c r="AV1206" i="6"/>
  <c r="AV1207" i="6"/>
  <c r="AV1208" i="6"/>
  <c r="AV1209" i="6"/>
  <c r="AV1210" i="6"/>
  <c r="AV1211" i="6"/>
  <c r="AV1212" i="6"/>
  <c r="AV1213" i="6"/>
  <c r="AV1214" i="6"/>
  <c r="AV1215" i="6"/>
  <c r="AV1216" i="6"/>
  <c r="AV1217" i="6"/>
  <c r="AV1218" i="6"/>
  <c r="AV1219" i="6"/>
  <c r="AV1220" i="6"/>
  <c r="AV1221" i="6"/>
  <c r="AV1222" i="6"/>
  <c r="AV1223" i="6"/>
  <c r="AV1224" i="6"/>
  <c r="AV1225" i="6"/>
  <c r="AV1226" i="6"/>
  <c r="AV1227" i="6"/>
  <c r="AV1228" i="6"/>
  <c r="AV1229" i="6"/>
  <c r="AV1230" i="6"/>
  <c r="AV1231" i="6"/>
  <c r="AV1232" i="6"/>
  <c r="AV1233" i="6"/>
  <c r="AV1234" i="6"/>
  <c r="AV1235" i="6"/>
  <c r="AV1236" i="6"/>
  <c r="AV1237" i="6"/>
  <c r="AV1238" i="6"/>
  <c r="AV1239" i="6"/>
  <c r="AV1240" i="6"/>
  <c r="AV1241" i="6"/>
  <c r="AV1242" i="6"/>
  <c r="AV1243" i="6"/>
  <c r="AV1244" i="6"/>
  <c r="AV1245" i="6"/>
  <c r="AV1246" i="6"/>
  <c r="AV1247" i="6"/>
  <c r="AV1248" i="6"/>
  <c r="AV1249" i="6"/>
  <c r="AV1250" i="6"/>
  <c r="AV1251" i="6"/>
  <c r="AV1252" i="6"/>
  <c r="AV1253" i="6"/>
  <c r="AV1254" i="6"/>
  <c r="AV1255" i="6"/>
  <c r="AV1256" i="6"/>
  <c r="AV1257" i="6"/>
  <c r="AV1258" i="6"/>
  <c r="AV1259" i="6"/>
  <c r="AV1260" i="6"/>
  <c r="AV1261" i="6"/>
  <c r="AV1262" i="6"/>
  <c r="AV1263" i="6"/>
  <c r="AV1264" i="6"/>
  <c r="AV1265" i="6"/>
  <c r="AV1266" i="6"/>
  <c r="AV1267" i="6"/>
  <c r="AV1268" i="6"/>
  <c r="AV1269" i="6"/>
  <c r="AV1270" i="6"/>
  <c r="AV1271" i="6"/>
  <c r="AV1272" i="6"/>
  <c r="AV1273" i="6"/>
  <c r="AV1274" i="6"/>
  <c r="AV1275" i="6"/>
  <c r="AV1276" i="6"/>
  <c r="AV1277" i="6"/>
  <c r="AV1278" i="6"/>
  <c r="AV1279" i="6"/>
  <c r="AV1280" i="6"/>
  <c r="AV1281" i="6"/>
  <c r="AV1282" i="6"/>
  <c r="AV1283" i="6"/>
  <c r="AV1284" i="6"/>
  <c r="AV1285" i="6"/>
  <c r="AV1286" i="6"/>
  <c r="AV1287" i="6"/>
  <c r="AV1288" i="6"/>
  <c r="AV1289" i="6"/>
  <c r="AV1290" i="6"/>
  <c r="AV1291" i="6"/>
  <c r="AV1292" i="6"/>
  <c r="AV1293" i="6"/>
  <c r="AV1294" i="6"/>
  <c r="AV1295" i="6"/>
  <c r="AV1296" i="6"/>
  <c r="AV1297" i="6"/>
  <c r="AV1298" i="6"/>
  <c r="AV1299" i="6"/>
  <c r="AV1300" i="6"/>
  <c r="AV1301" i="6"/>
  <c r="AV1302" i="6"/>
  <c r="AV1303" i="6"/>
  <c r="AV1304" i="6"/>
  <c r="AV1305" i="6"/>
  <c r="AV1306" i="6"/>
  <c r="AV1307" i="6"/>
  <c r="AV1308" i="6"/>
  <c r="AV1309" i="6"/>
  <c r="AV1310" i="6"/>
  <c r="AV1311" i="6"/>
  <c r="AV1312" i="6"/>
  <c r="AV1313" i="6"/>
  <c r="AV1314" i="6"/>
  <c r="AV1315" i="6"/>
  <c r="AV1316" i="6"/>
  <c r="AV1317" i="6"/>
  <c r="AV1318" i="6"/>
  <c r="AV1319" i="6"/>
  <c r="AV1320" i="6"/>
  <c r="AV1321" i="6"/>
  <c r="AV1322" i="6"/>
  <c r="AV1323" i="6"/>
  <c r="AV1324" i="6"/>
  <c r="AV1325" i="6"/>
  <c r="AV1326" i="6"/>
  <c r="AV1327" i="6"/>
  <c r="AV1328" i="6"/>
  <c r="AV1329" i="6"/>
  <c r="AV1330" i="6"/>
  <c r="AV1331" i="6"/>
  <c r="AV1332" i="6"/>
  <c r="AV1333" i="6"/>
  <c r="AV1334" i="6"/>
  <c r="AV1335" i="6"/>
  <c r="AV1336" i="6"/>
  <c r="AV1337" i="6"/>
  <c r="AV1338" i="6"/>
  <c r="AV1339" i="6"/>
  <c r="AV1340" i="6"/>
  <c r="AV1341" i="6"/>
  <c r="AV1342" i="6"/>
  <c r="AV1343" i="6"/>
  <c r="AV1344" i="6"/>
  <c r="AV1345" i="6"/>
  <c r="AV1346" i="6"/>
  <c r="AV1347" i="6"/>
  <c r="AV1348" i="6"/>
  <c r="AV1349" i="6"/>
  <c r="AV1350" i="6"/>
  <c r="AV1351" i="6"/>
  <c r="AV1352" i="6"/>
  <c r="AV1353" i="6"/>
  <c r="AV1354" i="6"/>
  <c r="AV1355" i="6"/>
  <c r="AV1356" i="6"/>
  <c r="AV1357" i="6"/>
  <c r="AV1358" i="6"/>
  <c r="AV1359" i="6"/>
  <c r="AV1360" i="6"/>
  <c r="AV1361" i="6"/>
  <c r="AV1362" i="6"/>
  <c r="AV1363" i="6"/>
  <c r="AV1364" i="6"/>
  <c r="AV1365" i="6"/>
  <c r="AV1366" i="6"/>
  <c r="AV1367" i="6"/>
  <c r="AV1368" i="6"/>
  <c r="AV1369" i="6"/>
  <c r="AV1370" i="6"/>
  <c r="AV1371" i="6"/>
  <c r="AV1372" i="6"/>
  <c r="AV1373" i="6"/>
  <c r="AV1374" i="6"/>
  <c r="AV1375" i="6"/>
  <c r="AV1376" i="6"/>
  <c r="AV1377" i="6"/>
  <c r="AV1378" i="6"/>
  <c r="AV1379" i="6"/>
  <c r="AV1380" i="6"/>
  <c r="AV1381" i="6"/>
  <c r="AV1382" i="6"/>
  <c r="AV1383" i="6"/>
  <c r="AV1384" i="6"/>
  <c r="AV1385" i="6"/>
  <c r="AV1386" i="6"/>
  <c r="AV1387" i="6"/>
  <c r="AV1388" i="6"/>
  <c r="AV1389" i="6"/>
  <c r="AV1390" i="6"/>
  <c r="AV1391" i="6"/>
  <c r="AV1392" i="6"/>
  <c r="AV1393" i="6"/>
  <c r="AV1394" i="6"/>
  <c r="AV1395" i="6"/>
  <c r="AV1396" i="6"/>
  <c r="AV1397" i="6"/>
  <c r="AV1398" i="6"/>
  <c r="AV1399" i="6"/>
  <c r="AV1400" i="6"/>
  <c r="AV1401" i="6"/>
  <c r="AV1402" i="6"/>
  <c r="AV1403" i="6"/>
  <c r="AV1404" i="6"/>
  <c r="AV1405" i="6"/>
  <c r="AV1406" i="6"/>
  <c r="AV1407" i="6"/>
  <c r="AV1408" i="6"/>
  <c r="AV1409" i="6"/>
  <c r="AV1410" i="6"/>
  <c r="AV1411" i="6"/>
  <c r="AV1412" i="6"/>
  <c r="AV1413" i="6"/>
  <c r="AV1414" i="6"/>
  <c r="AV1415" i="6"/>
  <c r="AV1416" i="6"/>
  <c r="AV1417" i="6"/>
  <c r="AV1418" i="6"/>
  <c r="AV1419" i="6"/>
  <c r="AV1420" i="6"/>
  <c r="AV1421" i="6"/>
  <c r="AV1422" i="6"/>
  <c r="AV1423" i="6"/>
  <c r="AV1424" i="6"/>
  <c r="AV1425" i="6"/>
  <c r="AV1426" i="6"/>
  <c r="AV1427" i="6"/>
  <c r="AV1428" i="6"/>
  <c r="AV1429" i="6"/>
  <c r="AV1430" i="6"/>
  <c r="AV1431" i="6"/>
  <c r="AV1432" i="6"/>
  <c r="AV1433" i="6"/>
  <c r="AV1434" i="6"/>
  <c r="AV1435" i="6"/>
  <c r="AV1436" i="6"/>
  <c r="AV1437" i="6"/>
  <c r="AV1438" i="6"/>
  <c r="AV1439" i="6"/>
  <c r="AV1440" i="6"/>
  <c r="AV1441" i="6"/>
  <c r="AV1442" i="6"/>
  <c r="AV1443" i="6"/>
  <c r="AV1444" i="6"/>
  <c r="AV1445" i="6"/>
  <c r="AV1446" i="6"/>
  <c r="AV1447" i="6"/>
  <c r="AV1448" i="6"/>
  <c r="AV1449" i="6"/>
  <c r="AV1450" i="6"/>
  <c r="AV1451" i="6"/>
  <c r="AV1452" i="6"/>
  <c r="AV1453" i="6"/>
  <c r="AV1454" i="6"/>
  <c r="AV1455" i="6"/>
  <c r="AV1456" i="6"/>
  <c r="AV1457" i="6"/>
  <c r="AV1458" i="6"/>
  <c r="AV1459" i="6"/>
  <c r="AV1460" i="6"/>
  <c r="AV1461" i="6"/>
  <c r="AV1462" i="6"/>
  <c r="AV1463" i="6"/>
  <c r="AV1464" i="6"/>
  <c r="AV1465" i="6"/>
  <c r="AV1466" i="6"/>
  <c r="AV1467" i="6"/>
  <c r="AV1468" i="6"/>
  <c r="AV1469" i="6"/>
  <c r="AV1470" i="6"/>
  <c r="AV1471" i="6"/>
  <c r="AV1472" i="6"/>
  <c r="AV1473" i="6"/>
  <c r="AV1474" i="6"/>
  <c r="AV1475" i="6"/>
  <c r="AV1476" i="6"/>
  <c r="AV1477" i="6"/>
  <c r="AV1478" i="6"/>
  <c r="AV1479" i="6"/>
  <c r="AV1480" i="6"/>
  <c r="AV1481" i="6"/>
  <c r="AV1482" i="6"/>
  <c r="AV1483" i="6"/>
  <c r="AV1484" i="6"/>
  <c r="AV1485" i="6"/>
  <c r="AV1486" i="6"/>
  <c r="AV1487" i="6"/>
  <c r="AV1488" i="6"/>
  <c r="AV1489" i="6"/>
  <c r="AV1490" i="6"/>
  <c r="AV1491" i="6"/>
  <c r="AV1492" i="6"/>
  <c r="AV1493" i="6"/>
  <c r="AV1494" i="6"/>
  <c r="AV1495" i="6"/>
  <c r="AV1496" i="6"/>
  <c r="AV1497" i="6"/>
  <c r="AV1498" i="6"/>
  <c r="AV1499" i="6"/>
  <c r="AV1500" i="6"/>
  <c r="AV1501" i="6"/>
  <c r="AV1502" i="6"/>
  <c r="AV1503" i="6"/>
  <c r="AV1504" i="6"/>
  <c r="AV1505" i="6"/>
  <c r="AV1506" i="6"/>
  <c r="AV1507" i="6"/>
  <c r="AV1508" i="6"/>
  <c r="AV1509" i="6"/>
  <c r="AV1510" i="6"/>
  <c r="AV1511" i="6"/>
  <c r="AV1512" i="6"/>
  <c r="AV1513" i="6"/>
  <c r="AV1514" i="6"/>
  <c r="AV1515" i="6"/>
  <c r="AV1516" i="6"/>
  <c r="AV1517" i="6"/>
  <c r="AV1518" i="6"/>
  <c r="AV1519" i="6"/>
  <c r="AV1520" i="6"/>
  <c r="AV1521" i="6"/>
  <c r="AV1522" i="6"/>
  <c r="AV1523" i="6"/>
  <c r="AV1524" i="6"/>
  <c r="AV1525" i="6"/>
  <c r="AV1526" i="6"/>
  <c r="AV1527" i="6"/>
  <c r="AV1528" i="6"/>
  <c r="AV1529" i="6"/>
  <c r="AV1530" i="6"/>
  <c r="AV1531" i="6"/>
  <c r="AV1532" i="6"/>
  <c r="AV1533" i="6"/>
  <c r="AV1534" i="6"/>
  <c r="AV1535" i="6"/>
  <c r="AV1536" i="6"/>
  <c r="AV1537" i="6"/>
  <c r="AV1538" i="6"/>
  <c r="AV1539" i="6"/>
  <c r="AV1540" i="6"/>
  <c r="AV1541" i="6"/>
  <c r="AV1542" i="6"/>
  <c r="AV1543" i="6"/>
  <c r="AV1544" i="6"/>
  <c r="AV1545" i="6"/>
  <c r="AV1546" i="6"/>
  <c r="AV1547" i="6"/>
  <c r="AV1548" i="6"/>
  <c r="AV1549" i="6"/>
  <c r="AV1550" i="6"/>
  <c r="AV1551" i="6"/>
  <c r="AV1552" i="6"/>
  <c r="AV1553" i="6"/>
  <c r="AV1554" i="6"/>
  <c r="AV1555" i="6"/>
  <c r="AV1556" i="6"/>
  <c r="AV1557" i="6"/>
  <c r="AV1558" i="6"/>
  <c r="AV1559" i="6"/>
  <c r="AV1560" i="6"/>
  <c r="AV1561" i="6"/>
  <c r="AV1562" i="6"/>
  <c r="AV1563" i="6"/>
  <c r="AV1564" i="6"/>
  <c r="AV1565" i="6"/>
  <c r="AV1566" i="6"/>
  <c r="AV1567" i="6"/>
  <c r="AV1568" i="6"/>
  <c r="AV1569" i="6"/>
  <c r="AV1570" i="6"/>
  <c r="AV1571" i="6"/>
  <c r="AV1572" i="6"/>
  <c r="AV1573" i="6"/>
  <c r="AV1574" i="6"/>
  <c r="AV1575" i="6"/>
  <c r="AV1576" i="6"/>
  <c r="AV1577" i="6"/>
  <c r="AV1578" i="6"/>
  <c r="AV1579" i="6"/>
  <c r="AV1580" i="6"/>
  <c r="AV1581" i="6"/>
  <c r="AV1582" i="6"/>
  <c r="AV1583" i="6"/>
  <c r="AV1584" i="6"/>
  <c r="AV1585" i="6"/>
  <c r="AV1586" i="6"/>
  <c r="AV1587" i="6"/>
  <c r="AV1588" i="6"/>
  <c r="AV1589" i="6"/>
  <c r="AV1590" i="6"/>
  <c r="AV1591" i="6"/>
  <c r="AV1592" i="6"/>
  <c r="AV1593" i="6"/>
  <c r="AV1594" i="6"/>
  <c r="AV1595" i="6"/>
  <c r="AV1596" i="6"/>
  <c r="AV1597" i="6"/>
  <c r="AV1598" i="6"/>
  <c r="AV1599" i="6"/>
  <c r="AV1600" i="6"/>
  <c r="AV1601" i="6"/>
  <c r="AV1602" i="6"/>
  <c r="AV1603" i="6"/>
  <c r="AV1604" i="6"/>
  <c r="AV1605" i="6"/>
  <c r="AV1606" i="6"/>
  <c r="AV1607" i="6"/>
  <c r="AV1608" i="6"/>
  <c r="AV1609" i="6"/>
  <c r="AV1610" i="6"/>
  <c r="AV1611" i="6"/>
  <c r="AV1612" i="6"/>
  <c r="AV1613" i="6"/>
  <c r="AV1614" i="6"/>
  <c r="AV1615" i="6"/>
  <c r="AV1616" i="6"/>
  <c r="AV1617" i="6"/>
  <c r="AV1618" i="6"/>
  <c r="AV1619" i="6"/>
  <c r="AV1620" i="6"/>
  <c r="AV1621" i="6"/>
  <c r="AV1622" i="6"/>
  <c r="AV1623" i="6"/>
  <c r="AV1624" i="6"/>
  <c r="AV1625" i="6"/>
  <c r="AV1626" i="6"/>
  <c r="AV1627" i="6"/>
  <c r="AV1628" i="6"/>
  <c r="AV1629" i="6"/>
  <c r="AV1630" i="6"/>
  <c r="AV1631" i="6"/>
  <c r="AV1632" i="6"/>
  <c r="AV1633" i="6"/>
  <c r="AV1634" i="6"/>
  <c r="AV1635" i="6"/>
  <c r="AV1636" i="6"/>
  <c r="AV1637" i="6"/>
  <c r="AV1638" i="6"/>
  <c r="AV1639" i="6"/>
  <c r="AV1640" i="6"/>
  <c r="AV1641" i="6"/>
  <c r="AV1642" i="6"/>
  <c r="AV1643" i="6"/>
  <c r="AV1644" i="6"/>
  <c r="AV1645" i="6"/>
  <c r="AV1646" i="6"/>
  <c r="AV1647" i="6"/>
  <c r="AV1648" i="6"/>
  <c r="AV1649" i="6"/>
  <c r="AV1650" i="6"/>
  <c r="AV1651" i="6"/>
  <c r="AV1652" i="6"/>
  <c r="AV1653" i="6"/>
  <c r="AV1654" i="6"/>
  <c r="AV1655" i="6"/>
  <c r="AV1656" i="6"/>
  <c r="AV1657" i="6"/>
  <c r="AV1658" i="6"/>
  <c r="AV1659" i="6"/>
  <c r="AV1660" i="6"/>
  <c r="AV1661" i="6"/>
  <c r="AV1662" i="6"/>
  <c r="AV1663" i="6"/>
  <c r="AV1664" i="6"/>
  <c r="AV1665" i="6"/>
  <c r="AV1666" i="6"/>
  <c r="AV1667" i="6"/>
  <c r="AV1668" i="6"/>
  <c r="AV1669" i="6"/>
  <c r="AV1670" i="6"/>
  <c r="AV1671" i="6"/>
  <c r="AV1672" i="6"/>
  <c r="AV1673" i="6"/>
  <c r="AV1674" i="6"/>
  <c r="AV1675" i="6"/>
  <c r="AV1676" i="6"/>
  <c r="AV1677" i="6"/>
  <c r="AV1678" i="6"/>
  <c r="AV1679" i="6"/>
  <c r="AV1680" i="6"/>
  <c r="AV1681" i="6"/>
  <c r="AV1682" i="6"/>
  <c r="AV1683" i="6"/>
  <c r="AV1684" i="6"/>
  <c r="AV1685" i="6"/>
  <c r="AV1686" i="6"/>
  <c r="AV1687" i="6"/>
  <c r="AV1688" i="6"/>
  <c r="AV1689" i="6"/>
  <c r="AV1690" i="6"/>
  <c r="AV1691" i="6"/>
  <c r="AV1692" i="6"/>
  <c r="AV1693" i="6"/>
  <c r="AV1694" i="6"/>
  <c r="AV1695" i="6"/>
  <c r="AV1696" i="6"/>
  <c r="AV1697" i="6"/>
  <c r="AV1698" i="6"/>
  <c r="AV1699" i="6"/>
  <c r="AV1700" i="6"/>
  <c r="AV1701" i="6"/>
  <c r="AV1702" i="6"/>
  <c r="AV1703" i="6"/>
  <c r="AV1704" i="6"/>
  <c r="AV1705" i="6"/>
  <c r="AV1706" i="6"/>
  <c r="AV1707" i="6"/>
  <c r="AV1708" i="6"/>
  <c r="AV1709" i="6"/>
  <c r="AV1710" i="6"/>
  <c r="AV1711" i="6"/>
  <c r="AV1712" i="6"/>
  <c r="AV1713" i="6"/>
  <c r="AV171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T56" i="6"/>
  <c r="AT57" i="6"/>
  <c r="AT58" i="6"/>
  <c r="AT59" i="6"/>
  <c r="AT60" i="6"/>
  <c r="AT61" i="6"/>
  <c r="AT62" i="6"/>
  <c r="AT63" i="6"/>
  <c r="AT64" i="6"/>
  <c r="AT65" i="6"/>
  <c r="AT66" i="6"/>
  <c r="AT67" i="6"/>
  <c r="AT68" i="6"/>
  <c r="AT69" i="6"/>
  <c r="AT70" i="6"/>
  <c r="AT71" i="6"/>
  <c r="AT72" i="6"/>
  <c r="AT73" i="6"/>
  <c r="AT74" i="6"/>
  <c r="AT75" i="6"/>
  <c r="AT76" i="6"/>
  <c r="AT77" i="6"/>
  <c r="AT78" i="6"/>
  <c r="AT79" i="6"/>
  <c r="AT80" i="6"/>
  <c r="AT81" i="6"/>
  <c r="AT82" i="6"/>
  <c r="AT83" i="6"/>
  <c r="AT84" i="6"/>
  <c r="AT85" i="6"/>
  <c r="AT86" i="6"/>
  <c r="AT87" i="6"/>
  <c r="AT88" i="6"/>
  <c r="AT89" i="6"/>
  <c r="AT90" i="6"/>
  <c r="AT91" i="6"/>
  <c r="AT92" i="6"/>
  <c r="AT93" i="6"/>
  <c r="AT94" i="6"/>
  <c r="AT95" i="6"/>
  <c r="AT96" i="6"/>
  <c r="AT97" i="6"/>
  <c r="AT98" i="6"/>
  <c r="AT99" i="6"/>
  <c r="AT100" i="6"/>
  <c r="AT101" i="6"/>
  <c r="AT102" i="6"/>
  <c r="AT103" i="6"/>
  <c r="AT104" i="6"/>
  <c r="AT105" i="6"/>
  <c r="AT106" i="6"/>
  <c r="AT107" i="6"/>
  <c r="AT108" i="6"/>
  <c r="AT109" i="6"/>
  <c r="AT110" i="6"/>
  <c r="AT111" i="6"/>
  <c r="AT112" i="6"/>
  <c r="AT113" i="6"/>
  <c r="AT114" i="6"/>
  <c r="AT115" i="6"/>
  <c r="AT116" i="6"/>
  <c r="AT117" i="6"/>
  <c r="AT118" i="6"/>
  <c r="AT119" i="6"/>
  <c r="AT120" i="6"/>
  <c r="AT121" i="6"/>
  <c r="AT122" i="6"/>
  <c r="AT123" i="6"/>
  <c r="AT124" i="6"/>
  <c r="AT125" i="6"/>
  <c r="AT126" i="6"/>
  <c r="AT127" i="6"/>
  <c r="AT128" i="6"/>
  <c r="AT129" i="6"/>
  <c r="AT130" i="6"/>
  <c r="AT131" i="6"/>
  <c r="AT132" i="6"/>
  <c r="AT133" i="6"/>
  <c r="AT134" i="6"/>
  <c r="AT135" i="6"/>
  <c r="AT136" i="6"/>
  <c r="AT137" i="6"/>
  <c r="AT138" i="6"/>
  <c r="AT139" i="6"/>
  <c r="AT140" i="6"/>
  <c r="AT141" i="6"/>
  <c r="AT142" i="6"/>
  <c r="AT143" i="6"/>
  <c r="AT144" i="6"/>
  <c r="AT145" i="6"/>
  <c r="AT146" i="6"/>
  <c r="AT147" i="6"/>
  <c r="AT148" i="6"/>
  <c r="AT149" i="6"/>
  <c r="AT150" i="6"/>
  <c r="AT151" i="6"/>
  <c r="AT152" i="6"/>
  <c r="AT153" i="6"/>
  <c r="AT154" i="6"/>
  <c r="AT155" i="6"/>
  <c r="AT156" i="6"/>
  <c r="AT157" i="6"/>
  <c r="AT158" i="6"/>
  <c r="AT159" i="6"/>
  <c r="AT160" i="6"/>
  <c r="AT161" i="6"/>
  <c r="AT162" i="6"/>
  <c r="AT163" i="6"/>
  <c r="AT164" i="6"/>
  <c r="AT165" i="6"/>
  <c r="AT166" i="6"/>
  <c r="AT167" i="6"/>
  <c r="AT168" i="6"/>
  <c r="AT169" i="6"/>
  <c r="AT170" i="6"/>
  <c r="AT171" i="6"/>
  <c r="AT172" i="6"/>
  <c r="AT173" i="6"/>
  <c r="AT174" i="6"/>
  <c r="AT175" i="6"/>
  <c r="AT176" i="6"/>
  <c r="AT177" i="6"/>
  <c r="AT178" i="6"/>
  <c r="AT179" i="6"/>
  <c r="AT180" i="6"/>
  <c r="AT181" i="6"/>
  <c r="AT182" i="6"/>
  <c r="AT183" i="6"/>
  <c r="AT184" i="6"/>
  <c r="AT185" i="6"/>
  <c r="AT186" i="6"/>
  <c r="AT187" i="6"/>
  <c r="AT188" i="6"/>
  <c r="AT189" i="6"/>
  <c r="AT190" i="6"/>
  <c r="AT191" i="6"/>
  <c r="AT192" i="6"/>
  <c r="AT193" i="6"/>
  <c r="AT194" i="6"/>
  <c r="AT195" i="6"/>
  <c r="AT196" i="6"/>
  <c r="AT197" i="6"/>
  <c r="AT198" i="6"/>
  <c r="AT199" i="6"/>
  <c r="AT200" i="6"/>
  <c r="AT201" i="6"/>
  <c r="AT202" i="6"/>
  <c r="AT203" i="6"/>
  <c r="AT204" i="6"/>
  <c r="AT205" i="6"/>
  <c r="AT206" i="6"/>
  <c r="AT207" i="6"/>
  <c r="AT208" i="6"/>
  <c r="AT209" i="6"/>
  <c r="AT210" i="6"/>
  <c r="AT211" i="6"/>
  <c r="AT212" i="6"/>
  <c r="AT213" i="6"/>
  <c r="AT214" i="6"/>
  <c r="AT215" i="6"/>
  <c r="AT216" i="6"/>
  <c r="AT217" i="6"/>
  <c r="AT218" i="6"/>
  <c r="AT219" i="6"/>
  <c r="AT220" i="6"/>
  <c r="AT221" i="6"/>
  <c r="AT222" i="6"/>
  <c r="AT223" i="6"/>
  <c r="AT224" i="6"/>
  <c r="AT225" i="6"/>
  <c r="AT226" i="6"/>
  <c r="AT227" i="6"/>
  <c r="AT228" i="6"/>
  <c r="AT229" i="6"/>
  <c r="AT230" i="6"/>
  <c r="AT231" i="6"/>
  <c r="AT232" i="6"/>
  <c r="AT233" i="6"/>
  <c r="AT234" i="6"/>
  <c r="AT235" i="6"/>
  <c r="AT236" i="6"/>
  <c r="AT237" i="6"/>
  <c r="AT238" i="6"/>
  <c r="AT239" i="6"/>
  <c r="AT240" i="6"/>
  <c r="AT241" i="6"/>
  <c r="AT242" i="6"/>
  <c r="AT243" i="6"/>
  <c r="AT244" i="6"/>
  <c r="AT245" i="6"/>
  <c r="AT246" i="6"/>
  <c r="AT247" i="6"/>
  <c r="AT248" i="6"/>
  <c r="AT249" i="6"/>
  <c r="AT250" i="6"/>
  <c r="AT251" i="6"/>
  <c r="AT252" i="6"/>
  <c r="AT253" i="6"/>
  <c r="AT254" i="6"/>
  <c r="AT255" i="6"/>
  <c r="AT256" i="6"/>
  <c r="AT257" i="6"/>
  <c r="AT258" i="6"/>
  <c r="AT259" i="6"/>
  <c r="AT260" i="6"/>
  <c r="AT261" i="6"/>
  <c r="AT262" i="6"/>
  <c r="AT263" i="6"/>
  <c r="AT264" i="6"/>
  <c r="AT265" i="6"/>
  <c r="AT266" i="6"/>
  <c r="AT267" i="6"/>
  <c r="AT268" i="6"/>
  <c r="AT269" i="6"/>
  <c r="AT270" i="6"/>
  <c r="AT271" i="6"/>
  <c r="AT272" i="6"/>
  <c r="AT273" i="6"/>
  <c r="AT274" i="6"/>
  <c r="AT275" i="6"/>
  <c r="AT276" i="6"/>
  <c r="AT277" i="6"/>
  <c r="AT278" i="6"/>
  <c r="AT279" i="6"/>
  <c r="AT280" i="6"/>
  <c r="AT281" i="6"/>
  <c r="AT282" i="6"/>
  <c r="AT283" i="6"/>
  <c r="AT284" i="6"/>
  <c r="AT285" i="6"/>
  <c r="AT286" i="6"/>
  <c r="AT287" i="6"/>
  <c r="AT288" i="6"/>
  <c r="AT289" i="6"/>
  <c r="AT290" i="6"/>
  <c r="AT291" i="6"/>
  <c r="AT292" i="6"/>
  <c r="AT293" i="6"/>
  <c r="AT294" i="6"/>
  <c r="AT295" i="6"/>
  <c r="AT296" i="6"/>
  <c r="AT297" i="6"/>
  <c r="AT298" i="6"/>
  <c r="AT299" i="6"/>
  <c r="AT300" i="6"/>
  <c r="AT301" i="6"/>
  <c r="AT302" i="6"/>
  <c r="AT303" i="6"/>
  <c r="AT304" i="6"/>
  <c r="AT305" i="6"/>
  <c r="AT306" i="6"/>
  <c r="AT307" i="6"/>
  <c r="AT308" i="6"/>
  <c r="AT309" i="6"/>
  <c r="AT310" i="6"/>
  <c r="AT311" i="6"/>
  <c r="AT312" i="6"/>
  <c r="AT313" i="6"/>
  <c r="AT314" i="6"/>
  <c r="AT315" i="6"/>
  <c r="AT316" i="6"/>
  <c r="AT317" i="6"/>
  <c r="AT318" i="6"/>
  <c r="AT319" i="6"/>
  <c r="AT320" i="6"/>
  <c r="AT321" i="6"/>
  <c r="AT322" i="6"/>
  <c r="AT323" i="6"/>
  <c r="AT324" i="6"/>
  <c r="AT325" i="6"/>
  <c r="AT326" i="6"/>
  <c r="AT327" i="6"/>
  <c r="AT328" i="6"/>
  <c r="AT329" i="6"/>
  <c r="AT330" i="6"/>
  <c r="AT331" i="6"/>
  <c r="AT332" i="6"/>
  <c r="AT333" i="6"/>
  <c r="AT334" i="6"/>
  <c r="AT335" i="6"/>
  <c r="AT336" i="6"/>
  <c r="AT337" i="6"/>
  <c r="AT338" i="6"/>
  <c r="AT339" i="6"/>
  <c r="AT340" i="6"/>
  <c r="AT341" i="6"/>
  <c r="AT342" i="6"/>
  <c r="AT343" i="6"/>
  <c r="AT344" i="6"/>
  <c r="AT345" i="6"/>
  <c r="AT346" i="6"/>
  <c r="AT347" i="6"/>
  <c r="AT348" i="6"/>
  <c r="AT349" i="6"/>
  <c r="AT350" i="6"/>
  <c r="AT351" i="6"/>
  <c r="AT352" i="6"/>
  <c r="AT353" i="6"/>
  <c r="AT354" i="6"/>
  <c r="AT355" i="6"/>
  <c r="AT356" i="6"/>
  <c r="AT357" i="6"/>
  <c r="AT358" i="6"/>
  <c r="AT359" i="6"/>
  <c r="AT360" i="6"/>
  <c r="AT361" i="6"/>
  <c r="AT362" i="6"/>
  <c r="AT363" i="6"/>
  <c r="AT364" i="6"/>
  <c r="AT365" i="6"/>
  <c r="AT366" i="6"/>
  <c r="AT367" i="6"/>
  <c r="AT368" i="6"/>
  <c r="AT369" i="6"/>
  <c r="AT370" i="6"/>
  <c r="AT371" i="6"/>
  <c r="AT372" i="6"/>
  <c r="AT373" i="6"/>
  <c r="AT374" i="6"/>
  <c r="AT375" i="6"/>
  <c r="AT376" i="6"/>
  <c r="AT377" i="6"/>
  <c r="AT378" i="6"/>
  <c r="AT379" i="6"/>
  <c r="AT380" i="6"/>
  <c r="AT381" i="6"/>
  <c r="AT382" i="6"/>
  <c r="AT383" i="6"/>
  <c r="AT384" i="6"/>
  <c r="AT385" i="6"/>
  <c r="AT386" i="6"/>
  <c r="AT387" i="6"/>
  <c r="AT388" i="6"/>
  <c r="AT389" i="6"/>
  <c r="AT390" i="6"/>
  <c r="AT391" i="6"/>
  <c r="AT392" i="6"/>
  <c r="AT393" i="6"/>
  <c r="AT394" i="6"/>
  <c r="AT395" i="6"/>
  <c r="AT396" i="6"/>
  <c r="AT397" i="6"/>
  <c r="AT398" i="6"/>
  <c r="AT399" i="6"/>
  <c r="AT400" i="6"/>
  <c r="AT401" i="6"/>
  <c r="AT402" i="6"/>
  <c r="AT403" i="6"/>
  <c r="AT404" i="6"/>
  <c r="AT405" i="6"/>
  <c r="AT406" i="6"/>
  <c r="AT407" i="6"/>
  <c r="AT408" i="6"/>
  <c r="AT409" i="6"/>
  <c r="AT410" i="6"/>
  <c r="AT411" i="6"/>
  <c r="AT412" i="6"/>
  <c r="AT413" i="6"/>
  <c r="AT414" i="6"/>
  <c r="AT415" i="6"/>
  <c r="AT416" i="6"/>
  <c r="AT417" i="6"/>
  <c r="AT418" i="6"/>
  <c r="AT419" i="6"/>
  <c r="AT420" i="6"/>
  <c r="AT421" i="6"/>
  <c r="AT422" i="6"/>
  <c r="AT423" i="6"/>
  <c r="AT424" i="6"/>
  <c r="AT425" i="6"/>
  <c r="AT426" i="6"/>
  <c r="AT427" i="6"/>
  <c r="AT428" i="6"/>
  <c r="AT429" i="6"/>
  <c r="AT430" i="6"/>
  <c r="AT431" i="6"/>
  <c r="AT432" i="6"/>
  <c r="AT433" i="6"/>
  <c r="AT434" i="6"/>
  <c r="AT435" i="6"/>
  <c r="AT436" i="6"/>
  <c r="AT437" i="6"/>
  <c r="AT438" i="6"/>
  <c r="AT439" i="6"/>
  <c r="AT440" i="6"/>
  <c r="AT441" i="6"/>
  <c r="AT442" i="6"/>
  <c r="AT443" i="6"/>
  <c r="AT444" i="6"/>
  <c r="AT445" i="6"/>
  <c r="AT446" i="6"/>
  <c r="AT447" i="6"/>
  <c r="AT448" i="6"/>
  <c r="AT449" i="6"/>
  <c r="AT450" i="6"/>
  <c r="AT451" i="6"/>
  <c r="AT452" i="6"/>
  <c r="AT453" i="6"/>
  <c r="AT454" i="6"/>
  <c r="AT455" i="6"/>
  <c r="AT456" i="6"/>
  <c r="AT457" i="6"/>
  <c r="AT458" i="6"/>
  <c r="AT459" i="6"/>
  <c r="AT460" i="6"/>
  <c r="AT461" i="6"/>
  <c r="AT462" i="6"/>
  <c r="AT463" i="6"/>
  <c r="AT464" i="6"/>
  <c r="AT465" i="6"/>
  <c r="AT466" i="6"/>
  <c r="AT467" i="6"/>
  <c r="AT468" i="6"/>
  <c r="AT469" i="6"/>
  <c r="AT470" i="6"/>
  <c r="AT471" i="6"/>
  <c r="AT472" i="6"/>
  <c r="AT473" i="6"/>
  <c r="AT474" i="6"/>
  <c r="AT475" i="6"/>
  <c r="AT476" i="6"/>
  <c r="AT477" i="6"/>
  <c r="AT478" i="6"/>
  <c r="AT479" i="6"/>
  <c r="AT480" i="6"/>
  <c r="AT481" i="6"/>
  <c r="AT482" i="6"/>
  <c r="AT483" i="6"/>
  <c r="AT484" i="6"/>
  <c r="AT485" i="6"/>
  <c r="AT486" i="6"/>
  <c r="AT487" i="6"/>
  <c r="AT488" i="6"/>
  <c r="AT489" i="6"/>
  <c r="AT490" i="6"/>
  <c r="AT491" i="6"/>
  <c r="AT492" i="6"/>
  <c r="AT493" i="6"/>
  <c r="AT494" i="6"/>
  <c r="AT495" i="6"/>
  <c r="AT496" i="6"/>
  <c r="AT497" i="6"/>
  <c r="AT498" i="6"/>
  <c r="AT499" i="6"/>
  <c r="AT500" i="6"/>
  <c r="AT501" i="6"/>
  <c r="AT502" i="6"/>
  <c r="AT503" i="6"/>
  <c r="AT504" i="6"/>
  <c r="AT505" i="6"/>
  <c r="AT506" i="6"/>
  <c r="AT507" i="6"/>
  <c r="AT508" i="6"/>
  <c r="AT509" i="6"/>
  <c r="AT510" i="6"/>
  <c r="AT511" i="6"/>
  <c r="AT512" i="6"/>
  <c r="AT513" i="6"/>
  <c r="AT514" i="6"/>
  <c r="AT515" i="6"/>
  <c r="AT516" i="6"/>
  <c r="AT517" i="6"/>
  <c r="AT518" i="6"/>
  <c r="AT519" i="6"/>
  <c r="AT520" i="6"/>
  <c r="AT521" i="6"/>
  <c r="AT522" i="6"/>
  <c r="AT523" i="6"/>
  <c r="AT524" i="6"/>
  <c r="AT525" i="6"/>
  <c r="AT526" i="6"/>
  <c r="AT527" i="6"/>
  <c r="AT528" i="6"/>
  <c r="AT529" i="6"/>
  <c r="AT530" i="6"/>
  <c r="AT531" i="6"/>
  <c r="AT532" i="6"/>
  <c r="AT533" i="6"/>
  <c r="AT534" i="6"/>
  <c r="AT535" i="6"/>
  <c r="AT536" i="6"/>
  <c r="AT537" i="6"/>
  <c r="AT538" i="6"/>
  <c r="AT539" i="6"/>
  <c r="AT540" i="6"/>
  <c r="AT541" i="6"/>
  <c r="AT542" i="6"/>
  <c r="AT543" i="6"/>
  <c r="AT544" i="6"/>
  <c r="AT545" i="6"/>
  <c r="AT546" i="6"/>
  <c r="AT547" i="6"/>
  <c r="AT548" i="6"/>
  <c r="AT549" i="6"/>
  <c r="AT550" i="6"/>
  <c r="AT551" i="6"/>
  <c r="AT552" i="6"/>
  <c r="AT553" i="6"/>
  <c r="AT554" i="6"/>
  <c r="AT555" i="6"/>
  <c r="AT556" i="6"/>
  <c r="AT557" i="6"/>
  <c r="AT558" i="6"/>
  <c r="AT559" i="6"/>
  <c r="AT560" i="6"/>
  <c r="AT561" i="6"/>
  <c r="AT562" i="6"/>
  <c r="AT563" i="6"/>
  <c r="AT564" i="6"/>
  <c r="AT565" i="6"/>
  <c r="AT566" i="6"/>
  <c r="AT567" i="6"/>
  <c r="AT568" i="6"/>
  <c r="AT569" i="6"/>
  <c r="AT570" i="6"/>
  <c r="AT571" i="6"/>
  <c r="AT572" i="6"/>
  <c r="AT573" i="6"/>
  <c r="AT574" i="6"/>
  <c r="AT575" i="6"/>
  <c r="AT576" i="6"/>
  <c r="AT577" i="6"/>
  <c r="AT578" i="6"/>
  <c r="AT579" i="6"/>
  <c r="AT580" i="6"/>
  <c r="AT581" i="6"/>
  <c r="AT582" i="6"/>
  <c r="AT583" i="6"/>
  <c r="AT584" i="6"/>
  <c r="AT585" i="6"/>
  <c r="AT586" i="6"/>
  <c r="AT587" i="6"/>
  <c r="AT588" i="6"/>
  <c r="AT589" i="6"/>
  <c r="AT590" i="6"/>
  <c r="AT591" i="6"/>
  <c r="AT592" i="6"/>
  <c r="AT593" i="6"/>
  <c r="AT594" i="6"/>
  <c r="AT595" i="6"/>
  <c r="AT596" i="6"/>
  <c r="AT597" i="6"/>
  <c r="AT598" i="6"/>
  <c r="AT599" i="6"/>
  <c r="AT600" i="6"/>
  <c r="AT601" i="6"/>
  <c r="AT602" i="6"/>
  <c r="AT603" i="6"/>
  <c r="AT604" i="6"/>
  <c r="AT605" i="6"/>
  <c r="AT606" i="6"/>
  <c r="AT607" i="6"/>
  <c r="AT608" i="6"/>
  <c r="AT609" i="6"/>
  <c r="AT610" i="6"/>
  <c r="AT611" i="6"/>
  <c r="AT612" i="6"/>
  <c r="AT613" i="6"/>
  <c r="AT614" i="6"/>
  <c r="AT615" i="6"/>
  <c r="AT616" i="6"/>
  <c r="AT617" i="6"/>
  <c r="AT618" i="6"/>
  <c r="AT619" i="6"/>
  <c r="AT620" i="6"/>
  <c r="AT621" i="6"/>
  <c r="AT622" i="6"/>
  <c r="AT623" i="6"/>
  <c r="AT624" i="6"/>
  <c r="AT625" i="6"/>
  <c r="AT626" i="6"/>
  <c r="AT627" i="6"/>
  <c r="AT628" i="6"/>
  <c r="AT629" i="6"/>
  <c r="AT630" i="6"/>
  <c r="AT631" i="6"/>
  <c r="AT632" i="6"/>
  <c r="AT633" i="6"/>
  <c r="AT634" i="6"/>
  <c r="AT635" i="6"/>
  <c r="AT636" i="6"/>
  <c r="AT637" i="6"/>
  <c r="AT638" i="6"/>
  <c r="AT639" i="6"/>
  <c r="AT640" i="6"/>
  <c r="AT641" i="6"/>
  <c r="AT642" i="6"/>
  <c r="AT643" i="6"/>
  <c r="AT644" i="6"/>
  <c r="AT645" i="6"/>
  <c r="AT646" i="6"/>
  <c r="AT647" i="6"/>
  <c r="AT648" i="6"/>
  <c r="AT649" i="6"/>
  <c r="AT650" i="6"/>
  <c r="AT651" i="6"/>
  <c r="AT652" i="6"/>
  <c r="AT653" i="6"/>
  <c r="AT654" i="6"/>
  <c r="AT655" i="6"/>
  <c r="AT656" i="6"/>
  <c r="AT657" i="6"/>
  <c r="AT658" i="6"/>
  <c r="AT659" i="6"/>
  <c r="AT660" i="6"/>
  <c r="AT661" i="6"/>
  <c r="AT662" i="6"/>
  <c r="AT663" i="6"/>
  <c r="AT664" i="6"/>
  <c r="AT665" i="6"/>
  <c r="AT666" i="6"/>
  <c r="AT667" i="6"/>
  <c r="AT668" i="6"/>
  <c r="AT669" i="6"/>
  <c r="AT670" i="6"/>
  <c r="AT671" i="6"/>
  <c r="AT672" i="6"/>
  <c r="AT673" i="6"/>
  <c r="AT674" i="6"/>
  <c r="AT675" i="6"/>
  <c r="AT676" i="6"/>
  <c r="AT677" i="6"/>
  <c r="AT678" i="6"/>
  <c r="AT679" i="6"/>
  <c r="AT680" i="6"/>
  <c r="AT681" i="6"/>
  <c r="AT682" i="6"/>
  <c r="AT683" i="6"/>
  <c r="AT684" i="6"/>
  <c r="AT685" i="6"/>
  <c r="AT686" i="6"/>
  <c r="AT687" i="6"/>
  <c r="AT688" i="6"/>
  <c r="AT689" i="6"/>
  <c r="AT690" i="6"/>
  <c r="AT691" i="6"/>
  <c r="AT692" i="6"/>
  <c r="AT693" i="6"/>
  <c r="AT694" i="6"/>
  <c r="AT695" i="6"/>
  <c r="AT696" i="6"/>
  <c r="AT697" i="6"/>
  <c r="AT698" i="6"/>
  <c r="AT699" i="6"/>
  <c r="AT700" i="6"/>
  <c r="AT701" i="6"/>
  <c r="AT702" i="6"/>
  <c r="AT703" i="6"/>
  <c r="AT704" i="6"/>
  <c r="AT705" i="6"/>
  <c r="AT706" i="6"/>
  <c r="AT707" i="6"/>
  <c r="AT708" i="6"/>
  <c r="AT709" i="6"/>
  <c r="AT710" i="6"/>
  <c r="AT711" i="6"/>
  <c r="AT712" i="6"/>
  <c r="AT713" i="6"/>
  <c r="AT714" i="6"/>
  <c r="AT715" i="6"/>
  <c r="AT716" i="6"/>
  <c r="AT717" i="6"/>
  <c r="AT718" i="6"/>
  <c r="AT719" i="6"/>
  <c r="AT720" i="6"/>
  <c r="AT721" i="6"/>
  <c r="AT722" i="6"/>
  <c r="AT723" i="6"/>
  <c r="AT724" i="6"/>
  <c r="AT725" i="6"/>
  <c r="AT726" i="6"/>
  <c r="AT727" i="6"/>
  <c r="AT728" i="6"/>
  <c r="AT729" i="6"/>
  <c r="AT730" i="6"/>
  <c r="AT731" i="6"/>
  <c r="AT732" i="6"/>
  <c r="AT733" i="6"/>
  <c r="AT734" i="6"/>
  <c r="AT735" i="6"/>
  <c r="AT736" i="6"/>
  <c r="AT737" i="6"/>
  <c r="AT738" i="6"/>
  <c r="AT739" i="6"/>
  <c r="AT740" i="6"/>
  <c r="AT741" i="6"/>
  <c r="AT742" i="6"/>
  <c r="AT743" i="6"/>
  <c r="AT744" i="6"/>
  <c r="AT745" i="6"/>
  <c r="AT746" i="6"/>
  <c r="AT747" i="6"/>
  <c r="AT748" i="6"/>
  <c r="AT749" i="6"/>
  <c r="AT750" i="6"/>
  <c r="AT751" i="6"/>
  <c r="AT752" i="6"/>
  <c r="AT753" i="6"/>
  <c r="AT754" i="6"/>
  <c r="AT755" i="6"/>
  <c r="AT756" i="6"/>
  <c r="AT757" i="6"/>
  <c r="AT758" i="6"/>
  <c r="AT759" i="6"/>
  <c r="AT760" i="6"/>
  <c r="AT761" i="6"/>
  <c r="AT762" i="6"/>
  <c r="AT763" i="6"/>
  <c r="AT764" i="6"/>
  <c r="AT765" i="6"/>
  <c r="AT766" i="6"/>
  <c r="AT767" i="6"/>
  <c r="AT768" i="6"/>
  <c r="AT769" i="6"/>
  <c r="AT770" i="6"/>
  <c r="AT771" i="6"/>
  <c r="AT772" i="6"/>
  <c r="AT773" i="6"/>
  <c r="AT774" i="6"/>
  <c r="AT775" i="6"/>
  <c r="AT776" i="6"/>
  <c r="AT777" i="6"/>
  <c r="AT778" i="6"/>
  <c r="AT779" i="6"/>
  <c r="AT780" i="6"/>
  <c r="AT781" i="6"/>
  <c r="AT782" i="6"/>
  <c r="AT783" i="6"/>
  <c r="AT784" i="6"/>
  <c r="AT785" i="6"/>
  <c r="AT786" i="6"/>
  <c r="AT787" i="6"/>
  <c r="AT788" i="6"/>
  <c r="AT789" i="6"/>
  <c r="AT790" i="6"/>
  <c r="AT791" i="6"/>
  <c r="AT792" i="6"/>
  <c r="AT793" i="6"/>
  <c r="AT794" i="6"/>
  <c r="AT795" i="6"/>
  <c r="AT796" i="6"/>
  <c r="AT797" i="6"/>
  <c r="AT798" i="6"/>
  <c r="AT799" i="6"/>
  <c r="AT800" i="6"/>
  <c r="AT801" i="6"/>
  <c r="AT802" i="6"/>
  <c r="AT803" i="6"/>
  <c r="AT804" i="6"/>
  <c r="AT805" i="6"/>
  <c r="AT806" i="6"/>
  <c r="AT807" i="6"/>
  <c r="AT808" i="6"/>
  <c r="AT809" i="6"/>
  <c r="AT810" i="6"/>
  <c r="AT811" i="6"/>
  <c r="AT812" i="6"/>
  <c r="AT813" i="6"/>
  <c r="AT814" i="6"/>
  <c r="AT815" i="6"/>
  <c r="AT816" i="6"/>
  <c r="AT817" i="6"/>
  <c r="AT818" i="6"/>
  <c r="AT819" i="6"/>
  <c r="AT820" i="6"/>
  <c r="AT821" i="6"/>
  <c r="AT822" i="6"/>
  <c r="AT823" i="6"/>
  <c r="AT824" i="6"/>
  <c r="AT825" i="6"/>
  <c r="AT826" i="6"/>
  <c r="AT827" i="6"/>
  <c r="AT828" i="6"/>
  <c r="AT829" i="6"/>
  <c r="AT830" i="6"/>
  <c r="AT831" i="6"/>
  <c r="AT832" i="6"/>
  <c r="AT833" i="6"/>
  <c r="AT834" i="6"/>
  <c r="AT835" i="6"/>
  <c r="AT836" i="6"/>
  <c r="AT837" i="6"/>
  <c r="AT838" i="6"/>
  <c r="AT839" i="6"/>
  <c r="AT840" i="6"/>
  <c r="AT841" i="6"/>
  <c r="AT842" i="6"/>
  <c r="AT843" i="6"/>
  <c r="AT844" i="6"/>
  <c r="AT845" i="6"/>
  <c r="AT846" i="6"/>
  <c r="AT847" i="6"/>
  <c r="AT848" i="6"/>
  <c r="AT849" i="6"/>
  <c r="AT850" i="6"/>
  <c r="AT851" i="6"/>
  <c r="AT852" i="6"/>
  <c r="AT853" i="6"/>
  <c r="AT854" i="6"/>
  <c r="AT855" i="6"/>
  <c r="AT856" i="6"/>
  <c r="AT857" i="6"/>
  <c r="AT858" i="6"/>
  <c r="AT859" i="6"/>
  <c r="AT860" i="6"/>
  <c r="AT861" i="6"/>
  <c r="AT862" i="6"/>
  <c r="AT863" i="6"/>
  <c r="AT864" i="6"/>
  <c r="AT865" i="6"/>
  <c r="AT866" i="6"/>
  <c r="AT867" i="6"/>
  <c r="AT868" i="6"/>
  <c r="AT869" i="6"/>
  <c r="AT870" i="6"/>
  <c r="AT871" i="6"/>
  <c r="AT872" i="6"/>
  <c r="AT873" i="6"/>
  <c r="AT874" i="6"/>
  <c r="AT875" i="6"/>
  <c r="AT876" i="6"/>
  <c r="AT877" i="6"/>
  <c r="AT878" i="6"/>
  <c r="AT879" i="6"/>
  <c r="AT880" i="6"/>
  <c r="AT881" i="6"/>
  <c r="AT882" i="6"/>
  <c r="AT883" i="6"/>
  <c r="AT884" i="6"/>
  <c r="AT885" i="6"/>
  <c r="AT886" i="6"/>
  <c r="AT887" i="6"/>
  <c r="AT888" i="6"/>
  <c r="AT889" i="6"/>
  <c r="AT890" i="6"/>
  <c r="AT891" i="6"/>
  <c r="AT892" i="6"/>
  <c r="AT893" i="6"/>
  <c r="AT894" i="6"/>
  <c r="AT895" i="6"/>
  <c r="AT896" i="6"/>
  <c r="AT897" i="6"/>
  <c r="AT898" i="6"/>
  <c r="AT899" i="6"/>
  <c r="AT900" i="6"/>
  <c r="AT901" i="6"/>
  <c r="AT902" i="6"/>
  <c r="AT903" i="6"/>
  <c r="AT904" i="6"/>
  <c r="AT905" i="6"/>
  <c r="AT906" i="6"/>
  <c r="AT907" i="6"/>
  <c r="AT908" i="6"/>
  <c r="AT909" i="6"/>
  <c r="AT910" i="6"/>
  <c r="AT911" i="6"/>
  <c r="AT912" i="6"/>
  <c r="AT913" i="6"/>
  <c r="AT914" i="6"/>
  <c r="AT915" i="6"/>
  <c r="AT916" i="6"/>
  <c r="AT917" i="6"/>
  <c r="AT918" i="6"/>
  <c r="AT919" i="6"/>
  <c r="AT920" i="6"/>
  <c r="AT921" i="6"/>
  <c r="AT922" i="6"/>
  <c r="AT923" i="6"/>
  <c r="AT924" i="6"/>
  <c r="AT925" i="6"/>
  <c r="AT926" i="6"/>
  <c r="AT927" i="6"/>
  <c r="AT928" i="6"/>
  <c r="AT929" i="6"/>
  <c r="AT930" i="6"/>
  <c r="AT931" i="6"/>
  <c r="AT932" i="6"/>
  <c r="AT933" i="6"/>
  <c r="AT934" i="6"/>
  <c r="AT935" i="6"/>
  <c r="AT936" i="6"/>
  <c r="AT937" i="6"/>
  <c r="AT938" i="6"/>
  <c r="AT939" i="6"/>
  <c r="AT940" i="6"/>
  <c r="AT941" i="6"/>
  <c r="AT942" i="6"/>
  <c r="AT943" i="6"/>
  <c r="AT944" i="6"/>
  <c r="AT945" i="6"/>
  <c r="AT946" i="6"/>
  <c r="AT947" i="6"/>
  <c r="AT948" i="6"/>
  <c r="AT949" i="6"/>
  <c r="AT950" i="6"/>
  <c r="AT951" i="6"/>
  <c r="AT952" i="6"/>
  <c r="AT953" i="6"/>
  <c r="AT954" i="6"/>
  <c r="AT955" i="6"/>
  <c r="AT956" i="6"/>
  <c r="AT957" i="6"/>
  <c r="AT958" i="6"/>
  <c r="AT959" i="6"/>
  <c r="AT960" i="6"/>
  <c r="AT961" i="6"/>
  <c r="AT962" i="6"/>
  <c r="AT963" i="6"/>
  <c r="AT964" i="6"/>
  <c r="AT965" i="6"/>
  <c r="AT966" i="6"/>
  <c r="AT967" i="6"/>
  <c r="AT968" i="6"/>
  <c r="AT969" i="6"/>
  <c r="AT970" i="6"/>
  <c r="AT971" i="6"/>
  <c r="AT972" i="6"/>
  <c r="AT973" i="6"/>
  <c r="AT974" i="6"/>
  <c r="AT975" i="6"/>
  <c r="AT976" i="6"/>
  <c r="AT977" i="6"/>
  <c r="AT978" i="6"/>
  <c r="AT979" i="6"/>
  <c r="AT980" i="6"/>
  <c r="AT981" i="6"/>
  <c r="AT982" i="6"/>
  <c r="AT983" i="6"/>
  <c r="AT984" i="6"/>
  <c r="AT985" i="6"/>
  <c r="AT986" i="6"/>
  <c r="AT987" i="6"/>
  <c r="AT988" i="6"/>
  <c r="AT989" i="6"/>
  <c r="AT990" i="6"/>
  <c r="AT991" i="6"/>
  <c r="AT992" i="6"/>
  <c r="AT993" i="6"/>
  <c r="AT994" i="6"/>
  <c r="AT995" i="6"/>
  <c r="AT996" i="6"/>
  <c r="AT997" i="6"/>
  <c r="AT998" i="6"/>
  <c r="AT999" i="6"/>
  <c r="AT1000" i="6"/>
  <c r="AT1001" i="6"/>
  <c r="AT1002" i="6"/>
  <c r="AT1003" i="6"/>
  <c r="AT1004" i="6"/>
  <c r="AT1005" i="6"/>
  <c r="AT1006" i="6"/>
  <c r="AT1007" i="6"/>
  <c r="AT1008" i="6"/>
  <c r="AT1009" i="6"/>
  <c r="AT1010" i="6"/>
  <c r="AT1011" i="6"/>
  <c r="AT1012" i="6"/>
  <c r="AT1013" i="6"/>
  <c r="AT1014" i="6"/>
  <c r="AT1015" i="6"/>
  <c r="AT1016" i="6"/>
  <c r="AT1017" i="6"/>
  <c r="AT1018" i="6"/>
  <c r="AT1019" i="6"/>
  <c r="AT1020" i="6"/>
  <c r="AT1021" i="6"/>
  <c r="AT1022" i="6"/>
  <c r="AT1023" i="6"/>
  <c r="AT1024" i="6"/>
  <c r="AT1025" i="6"/>
  <c r="AT1026" i="6"/>
  <c r="AT1027" i="6"/>
  <c r="AT1028" i="6"/>
  <c r="AT1029" i="6"/>
  <c r="AT1030" i="6"/>
  <c r="AT1031" i="6"/>
  <c r="AT1032" i="6"/>
  <c r="AT1033" i="6"/>
  <c r="AT1034" i="6"/>
  <c r="AT1035" i="6"/>
  <c r="AT1036" i="6"/>
  <c r="AT1037" i="6"/>
  <c r="AT1038" i="6"/>
  <c r="AT1039" i="6"/>
  <c r="AT1040" i="6"/>
  <c r="AT1041" i="6"/>
  <c r="AT1042" i="6"/>
  <c r="AT1043" i="6"/>
  <c r="AT1044" i="6"/>
  <c r="AT1045" i="6"/>
  <c r="AT1046" i="6"/>
  <c r="AT1047" i="6"/>
  <c r="AT1048" i="6"/>
  <c r="AT1049" i="6"/>
  <c r="AT1050" i="6"/>
  <c r="AT1051" i="6"/>
  <c r="AT1052" i="6"/>
  <c r="AT1053" i="6"/>
  <c r="AT1054" i="6"/>
  <c r="AT1055" i="6"/>
  <c r="AT1056" i="6"/>
  <c r="AT1057" i="6"/>
  <c r="AT1058" i="6"/>
  <c r="AT1059" i="6"/>
  <c r="AT1060" i="6"/>
  <c r="AT1061" i="6"/>
  <c r="AT1062" i="6"/>
  <c r="AT1063" i="6"/>
  <c r="AT1064" i="6"/>
  <c r="AT1065" i="6"/>
  <c r="AT1066" i="6"/>
  <c r="AT1067" i="6"/>
  <c r="AT1068" i="6"/>
  <c r="AT1069" i="6"/>
  <c r="AT1070" i="6"/>
  <c r="AT1071" i="6"/>
  <c r="AT1072" i="6"/>
  <c r="AT1073" i="6"/>
  <c r="AT1074" i="6"/>
  <c r="AT1075" i="6"/>
  <c r="AT1076" i="6"/>
  <c r="AT1077" i="6"/>
  <c r="AT1078" i="6"/>
  <c r="AT1079" i="6"/>
  <c r="AT1080" i="6"/>
  <c r="AT1081" i="6"/>
  <c r="AT1082" i="6"/>
  <c r="AT1083" i="6"/>
  <c r="AT1084" i="6"/>
  <c r="AT1085" i="6"/>
  <c r="AT1086" i="6"/>
  <c r="AT1087" i="6"/>
  <c r="AT1088" i="6"/>
  <c r="AT1089" i="6"/>
  <c r="AT1090" i="6"/>
  <c r="AT1091" i="6"/>
  <c r="AT1092" i="6"/>
  <c r="AT1093" i="6"/>
  <c r="AT1094" i="6"/>
  <c r="AT1095" i="6"/>
  <c r="AT1096" i="6"/>
  <c r="AT1097" i="6"/>
  <c r="AT1098" i="6"/>
  <c r="AT1099" i="6"/>
  <c r="AT1100" i="6"/>
  <c r="AT1101" i="6"/>
  <c r="AT1102" i="6"/>
  <c r="AT1103" i="6"/>
  <c r="AT1104" i="6"/>
  <c r="AT1105" i="6"/>
  <c r="AT1106" i="6"/>
  <c r="AT1107" i="6"/>
  <c r="AT1108" i="6"/>
  <c r="AT1109" i="6"/>
  <c r="AT1110" i="6"/>
  <c r="AT1111" i="6"/>
  <c r="AT1112" i="6"/>
  <c r="AT1113" i="6"/>
  <c r="AT1114" i="6"/>
  <c r="AT1115" i="6"/>
  <c r="AT1116" i="6"/>
  <c r="AT1117" i="6"/>
  <c r="AT1118" i="6"/>
  <c r="AT1119" i="6"/>
  <c r="AT1120" i="6"/>
  <c r="AT1121" i="6"/>
  <c r="AT1122" i="6"/>
  <c r="AT1123" i="6"/>
  <c r="AT1124" i="6"/>
  <c r="AT1125" i="6"/>
  <c r="AT1126" i="6"/>
  <c r="AT1127" i="6"/>
  <c r="AT1128" i="6"/>
  <c r="AT1129" i="6"/>
  <c r="AT1130" i="6"/>
  <c r="AT1131" i="6"/>
  <c r="AT1132" i="6"/>
  <c r="AT1133" i="6"/>
  <c r="AT1134" i="6"/>
  <c r="AT1135" i="6"/>
  <c r="AT1136" i="6"/>
  <c r="AT1137" i="6"/>
  <c r="AT1138" i="6"/>
  <c r="AT1139" i="6"/>
  <c r="AT1140" i="6"/>
  <c r="AT1141" i="6"/>
  <c r="AT1142" i="6"/>
  <c r="AT1143" i="6"/>
  <c r="AT1144" i="6"/>
  <c r="AT1145" i="6"/>
  <c r="AT1146" i="6"/>
  <c r="AT1147" i="6"/>
  <c r="AT1148" i="6"/>
  <c r="AT1149" i="6"/>
  <c r="AT1150" i="6"/>
  <c r="AT1151" i="6"/>
  <c r="AT1152" i="6"/>
  <c r="AT1153" i="6"/>
  <c r="AT1154" i="6"/>
  <c r="AT1155" i="6"/>
  <c r="AT1156" i="6"/>
  <c r="AT1157" i="6"/>
  <c r="AT1158" i="6"/>
  <c r="AT1159" i="6"/>
  <c r="AT1160" i="6"/>
  <c r="AT1161" i="6"/>
  <c r="AT1162" i="6"/>
  <c r="AT1163" i="6"/>
  <c r="AT1164" i="6"/>
  <c r="AT1165" i="6"/>
  <c r="AT1166" i="6"/>
  <c r="AT1167" i="6"/>
  <c r="AT1168" i="6"/>
  <c r="AT1169" i="6"/>
  <c r="AT1170" i="6"/>
  <c r="AT1171" i="6"/>
  <c r="AT1172" i="6"/>
  <c r="AT1173" i="6"/>
  <c r="AT1174" i="6"/>
  <c r="AT1175" i="6"/>
  <c r="AT1176" i="6"/>
  <c r="AT1177" i="6"/>
  <c r="AT1178" i="6"/>
  <c r="AT1179" i="6"/>
  <c r="AT1180" i="6"/>
  <c r="AT1181" i="6"/>
  <c r="AT1182" i="6"/>
  <c r="AT1183" i="6"/>
  <c r="AT1184" i="6"/>
  <c r="AT1185" i="6"/>
  <c r="AT1186" i="6"/>
  <c r="AT1187" i="6"/>
  <c r="AT1188" i="6"/>
  <c r="AT1189" i="6"/>
  <c r="AT1190" i="6"/>
  <c r="AT1191" i="6"/>
  <c r="AT1192" i="6"/>
  <c r="AT1193" i="6"/>
  <c r="AT1194" i="6"/>
  <c r="AT1195" i="6"/>
  <c r="AT1196" i="6"/>
  <c r="AT1197" i="6"/>
  <c r="AT1198" i="6"/>
  <c r="AT1199" i="6"/>
  <c r="AT1200" i="6"/>
  <c r="AT1201" i="6"/>
  <c r="AT1202" i="6"/>
  <c r="AT1203" i="6"/>
  <c r="AT1204" i="6"/>
  <c r="AT1205" i="6"/>
  <c r="AT1206" i="6"/>
  <c r="AT1207" i="6"/>
  <c r="AT1208" i="6"/>
  <c r="AT1209" i="6"/>
  <c r="AT1210" i="6"/>
  <c r="AT1211" i="6"/>
  <c r="AT1212" i="6"/>
  <c r="AT1213" i="6"/>
  <c r="AT1214" i="6"/>
  <c r="AT1215" i="6"/>
  <c r="AT1216" i="6"/>
  <c r="AT1217" i="6"/>
  <c r="AT1218" i="6"/>
  <c r="AT1219" i="6"/>
  <c r="AT1220" i="6"/>
  <c r="AT1221" i="6"/>
  <c r="AT1222" i="6"/>
  <c r="AT1223" i="6"/>
  <c r="AT1224" i="6"/>
  <c r="AT1225" i="6"/>
  <c r="AT1226" i="6"/>
  <c r="AT1227" i="6"/>
  <c r="AT1228" i="6"/>
  <c r="AT1229" i="6"/>
  <c r="AT1230" i="6"/>
  <c r="AT1231" i="6"/>
  <c r="AT1232" i="6"/>
  <c r="AT1233" i="6"/>
  <c r="AT1234" i="6"/>
  <c r="AT1235" i="6"/>
  <c r="AT1236" i="6"/>
  <c r="AT1237" i="6"/>
  <c r="AT1238" i="6"/>
  <c r="AT1239" i="6"/>
  <c r="AT1240" i="6"/>
  <c r="AT1241" i="6"/>
  <c r="AT1242" i="6"/>
  <c r="AT1243" i="6"/>
  <c r="AT1244" i="6"/>
  <c r="AT1245" i="6"/>
  <c r="AT1246" i="6"/>
  <c r="AT1247" i="6"/>
  <c r="AT1248" i="6"/>
  <c r="AT1249" i="6"/>
  <c r="AT1250" i="6"/>
  <c r="AT1251" i="6"/>
  <c r="AT1252" i="6"/>
  <c r="AT1253" i="6"/>
  <c r="AT1254" i="6"/>
  <c r="AT1255" i="6"/>
  <c r="AT1256" i="6"/>
  <c r="AT1257" i="6"/>
  <c r="AT1258" i="6"/>
  <c r="AT1259" i="6"/>
  <c r="AT1260" i="6"/>
  <c r="AT1261" i="6"/>
  <c r="AT1262" i="6"/>
  <c r="AT1263" i="6"/>
  <c r="AT1264" i="6"/>
  <c r="AT1265" i="6"/>
  <c r="AT1266" i="6"/>
  <c r="AT1267" i="6"/>
  <c r="AT1268" i="6"/>
  <c r="AT1269" i="6"/>
  <c r="AT1270" i="6"/>
  <c r="AT1271" i="6"/>
  <c r="AT1272" i="6"/>
  <c r="AT1273" i="6"/>
  <c r="AT1274" i="6"/>
  <c r="AT1275" i="6"/>
  <c r="AT1276" i="6"/>
  <c r="AT1277" i="6"/>
  <c r="AT1278" i="6"/>
  <c r="AT1279" i="6"/>
  <c r="AT1280" i="6"/>
  <c r="AT1281" i="6"/>
  <c r="AT1282" i="6"/>
  <c r="AT1283" i="6"/>
  <c r="AT1284" i="6"/>
  <c r="AT1285" i="6"/>
  <c r="AT1286" i="6"/>
  <c r="AT1287" i="6"/>
  <c r="AT1288" i="6"/>
  <c r="AT1289" i="6"/>
  <c r="AT1290" i="6"/>
  <c r="AT1291" i="6"/>
  <c r="AT1292" i="6"/>
  <c r="AT1293" i="6"/>
  <c r="AT1294" i="6"/>
  <c r="AT1295" i="6"/>
  <c r="AT1296" i="6"/>
  <c r="AT1297" i="6"/>
  <c r="AT1298" i="6"/>
  <c r="AT1299" i="6"/>
  <c r="AT1300" i="6"/>
  <c r="AT1301" i="6"/>
  <c r="AT1302" i="6"/>
  <c r="AT1303" i="6"/>
  <c r="AT1304" i="6"/>
  <c r="AT1305" i="6"/>
  <c r="AT1306" i="6"/>
  <c r="AT1307" i="6"/>
  <c r="AT1308" i="6"/>
  <c r="AT1309" i="6"/>
  <c r="AT1310" i="6"/>
  <c r="AT1311" i="6"/>
  <c r="AT1312" i="6"/>
  <c r="AT1313" i="6"/>
  <c r="AT1314" i="6"/>
  <c r="AT1315" i="6"/>
  <c r="AT1316" i="6"/>
  <c r="AT1317" i="6"/>
  <c r="AT1318" i="6"/>
  <c r="AT1319" i="6"/>
  <c r="AT1320" i="6"/>
  <c r="AT1321" i="6"/>
  <c r="AT1322" i="6"/>
  <c r="AT1323" i="6"/>
  <c r="AT1324" i="6"/>
  <c r="AT1325" i="6"/>
  <c r="AT1326" i="6"/>
  <c r="AT1327" i="6"/>
  <c r="AT1328" i="6"/>
  <c r="AT1329" i="6"/>
  <c r="AT1330" i="6"/>
  <c r="AT1331" i="6"/>
  <c r="AT1332" i="6"/>
  <c r="AT1333" i="6"/>
  <c r="AT1334" i="6"/>
  <c r="AT1335" i="6"/>
  <c r="AT1336" i="6"/>
  <c r="AT1337" i="6"/>
  <c r="AT1338" i="6"/>
  <c r="AT1339" i="6"/>
  <c r="AT1340" i="6"/>
  <c r="AT1341" i="6"/>
  <c r="AT1342" i="6"/>
  <c r="AT1343" i="6"/>
  <c r="AT1344" i="6"/>
  <c r="AT1345" i="6"/>
  <c r="AT1346" i="6"/>
  <c r="AT1347" i="6"/>
  <c r="AT1348" i="6"/>
  <c r="AT1349" i="6"/>
  <c r="AT1350" i="6"/>
  <c r="AT1351" i="6"/>
  <c r="AT1352" i="6"/>
  <c r="AT1353" i="6"/>
  <c r="AT1354" i="6"/>
  <c r="AT1355" i="6"/>
  <c r="AT1356" i="6"/>
  <c r="AT1357" i="6"/>
  <c r="AT1358" i="6"/>
  <c r="AT1359" i="6"/>
  <c r="AT1360" i="6"/>
  <c r="AT1361" i="6"/>
  <c r="AT1362" i="6"/>
  <c r="AT1363" i="6"/>
  <c r="AT1364" i="6"/>
  <c r="AT1365" i="6"/>
  <c r="AT1366" i="6"/>
  <c r="AT1367" i="6"/>
  <c r="AT1368" i="6"/>
  <c r="AT1369" i="6"/>
  <c r="AT1370" i="6"/>
  <c r="AT1371" i="6"/>
  <c r="AT1372" i="6"/>
  <c r="AT1373" i="6"/>
  <c r="AT1374" i="6"/>
  <c r="AT1375" i="6"/>
  <c r="AT1376" i="6"/>
  <c r="AT1377" i="6"/>
  <c r="AT1378" i="6"/>
  <c r="AT1379" i="6"/>
  <c r="AT1380" i="6"/>
  <c r="AT1381" i="6"/>
  <c r="AT1382" i="6"/>
  <c r="AT1383" i="6"/>
  <c r="AT1384" i="6"/>
  <c r="AT1385" i="6"/>
  <c r="AT1386" i="6"/>
  <c r="AT1387" i="6"/>
  <c r="AT1388" i="6"/>
  <c r="AT1389" i="6"/>
  <c r="AT1390" i="6"/>
  <c r="AT1391" i="6"/>
  <c r="AT1392" i="6"/>
  <c r="AT1393" i="6"/>
  <c r="AT1394" i="6"/>
  <c r="AT1395" i="6"/>
  <c r="AT1396" i="6"/>
  <c r="AT1397" i="6"/>
  <c r="AT1398" i="6"/>
  <c r="AT1399" i="6"/>
  <c r="AT1400" i="6"/>
  <c r="AT1401" i="6"/>
  <c r="AT1402" i="6"/>
  <c r="AT1403" i="6"/>
  <c r="AT1404" i="6"/>
  <c r="AT1405" i="6"/>
  <c r="AT1406" i="6"/>
  <c r="AT1407" i="6"/>
  <c r="AT1408" i="6"/>
  <c r="AT1409" i="6"/>
  <c r="AT1410" i="6"/>
  <c r="AT1411" i="6"/>
  <c r="AT1412" i="6"/>
  <c r="AT1413" i="6"/>
  <c r="AT1414" i="6"/>
  <c r="AT1415" i="6"/>
  <c r="AT1416" i="6"/>
  <c r="AT1417" i="6"/>
  <c r="AT1418" i="6"/>
  <c r="AT1419" i="6"/>
  <c r="AT1420" i="6"/>
  <c r="AT1421" i="6"/>
  <c r="AT1422" i="6"/>
  <c r="AT1423" i="6"/>
  <c r="AT1424" i="6"/>
  <c r="AT1425" i="6"/>
  <c r="AT1426" i="6"/>
  <c r="AT1427" i="6"/>
  <c r="AT1428" i="6"/>
  <c r="AT1429" i="6"/>
  <c r="AT1430" i="6"/>
  <c r="AT1431" i="6"/>
  <c r="AT1432" i="6"/>
  <c r="AT1433" i="6"/>
  <c r="AT1434" i="6"/>
  <c r="AT1435" i="6"/>
  <c r="AT1436" i="6"/>
  <c r="AT1437" i="6"/>
  <c r="AT1438" i="6"/>
  <c r="AT1439" i="6"/>
  <c r="AT1440" i="6"/>
  <c r="AT1441" i="6"/>
  <c r="AT1442" i="6"/>
  <c r="AT1443" i="6"/>
  <c r="AT1444" i="6"/>
  <c r="AT1445" i="6"/>
  <c r="AT1446" i="6"/>
  <c r="AT1447" i="6"/>
  <c r="AT1448" i="6"/>
  <c r="AT1449" i="6"/>
  <c r="AT1450" i="6"/>
  <c r="AT1451" i="6"/>
  <c r="AT1452" i="6"/>
  <c r="AT1453" i="6"/>
  <c r="AT1454" i="6"/>
  <c r="AT1455" i="6"/>
  <c r="AT1456" i="6"/>
  <c r="AT1457" i="6"/>
  <c r="AT1458" i="6"/>
  <c r="AT1459" i="6"/>
  <c r="AT1460" i="6"/>
  <c r="AT1461" i="6"/>
  <c r="AT1462" i="6"/>
  <c r="AT1463" i="6"/>
  <c r="AT1464" i="6"/>
  <c r="AT1465" i="6"/>
  <c r="AT1466" i="6"/>
  <c r="AT1467" i="6"/>
  <c r="AT1468" i="6"/>
  <c r="AT1469" i="6"/>
  <c r="AT1470" i="6"/>
  <c r="AT1471" i="6"/>
  <c r="AT1472" i="6"/>
  <c r="AT1473" i="6"/>
  <c r="AT1474" i="6"/>
  <c r="AT1475" i="6"/>
  <c r="AT1476" i="6"/>
  <c r="AT1477" i="6"/>
  <c r="AT1478" i="6"/>
  <c r="AT1479" i="6"/>
  <c r="AT1480" i="6"/>
  <c r="AT1481" i="6"/>
  <c r="AT1482" i="6"/>
  <c r="AT1483" i="6"/>
  <c r="AT1484" i="6"/>
  <c r="AT1485" i="6"/>
  <c r="AT1486" i="6"/>
  <c r="AT1487" i="6"/>
  <c r="AT1488" i="6"/>
  <c r="AT1489" i="6"/>
  <c r="AT1490" i="6"/>
  <c r="AT1491" i="6"/>
  <c r="AT1492" i="6"/>
  <c r="AT1493" i="6"/>
  <c r="AT1494" i="6"/>
  <c r="AT1495" i="6"/>
  <c r="AT1496" i="6"/>
  <c r="AT1497" i="6"/>
  <c r="AT1498" i="6"/>
  <c r="AT1499" i="6"/>
  <c r="AT1500" i="6"/>
  <c r="AT1501" i="6"/>
  <c r="AT1502" i="6"/>
  <c r="AT1503" i="6"/>
  <c r="AT1504" i="6"/>
  <c r="AT1505" i="6"/>
  <c r="AT1506" i="6"/>
  <c r="AT1507" i="6"/>
  <c r="AT1508" i="6"/>
  <c r="AT1509" i="6"/>
  <c r="AT1510" i="6"/>
  <c r="AT1511" i="6"/>
  <c r="AT1512" i="6"/>
  <c r="AT1513" i="6"/>
  <c r="AT1514" i="6"/>
  <c r="AT1515" i="6"/>
  <c r="AT1516" i="6"/>
  <c r="AT1517" i="6"/>
  <c r="AT1518" i="6"/>
  <c r="AT1519" i="6"/>
  <c r="AT1520" i="6"/>
  <c r="AT1521" i="6"/>
  <c r="AT1522" i="6"/>
  <c r="AT1523" i="6"/>
  <c r="AT1524" i="6"/>
  <c r="AT1525" i="6"/>
  <c r="AT1526" i="6"/>
  <c r="AT1527" i="6"/>
  <c r="AT1528" i="6"/>
  <c r="AT1529" i="6"/>
  <c r="AT1530" i="6"/>
  <c r="AT1531" i="6"/>
  <c r="AT1532" i="6"/>
  <c r="AT1533" i="6"/>
  <c r="AT1534" i="6"/>
  <c r="AT1535" i="6"/>
  <c r="AT1536" i="6"/>
  <c r="AT1537" i="6"/>
  <c r="AT1538" i="6"/>
  <c r="AT1539" i="6"/>
  <c r="AT1540" i="6"/>
  <c r="AT1541" i="6"/>
  <c r="AT1542" i="6"/>
  <c r="AT1543" i="6"/>
  <c r="AT1544" i="6"/>
  <c r="AT1545" i="6"/>
  <c r="AT1546" i="6"/>
  <c r="AT1547" i="6"/>
  <c r="AT1548" i="6"/>
  <c r="AT1549" i="6"/>
  <c r="AT1550" i="6"/>
  <c r="AT1551" i="6"/>
  <c r="AT1552" i="6"/>
  <c r="AT1553" i="6"/>
  <c r="AT1554" i="6"/>
  <c r="AT1555" i="6"/>
  <c r="AT1556" i="6"/>
  <c r="AT1557" i="6"/>
  <c r="AT1558" i="6"/>
  <c r="AT1559" i="6"/>
  <c r="AT1560" i="6"/>
  <c r="AT1561" i="6"/>
  <c r="AT1562" i="6"/>
  <c r="AT1563" i="6"/>
  <c r="AT1564" i="6"/>
  <c r="AT1565" i="6"/>
  <c r="AT1566" i="6"/>
  <c r="AT1567" i="6"/>
  <c r="AT1568" i="6"/>
  <c r="AT1569" i="6"/>
  <c r="AT1570" i="6"/>
  <c r="AT1571" i="6"/>
  <c r="AT1572" i="6"/>
  <c r="AT1573" i="6"/>
  <c r="AT1574" i="6"/>
  <c r="AT1575" i="6"/>
  <c r="AT1576" i="6"/>
  <c r="AT1577" i="6"/>
  <c r="AT1578" i="6"/>
  <c r="AT1579" i="6"/>
  <c r="AT1580" i="6"/>
  <c r="AT1581" i="6"/>
  <c r="AT1582" i="6"/>
  <c r="AT1583" i="6"/>
  <c r="AT1584" i="6"/>
  <c r="AT1585" i="6"/>
  <c r="AT1586" i="6"/>
  <c r="AT1587" i="6"/>
  <c r="AT1588" i="6"/>
  <c r="AT1589" i="6"/>
  <c r="AT1590" i="6"/>
  <c r="AT1591" i="6"/>
  <c r="AT1592" i="6"/>
  <c r="AT1593" i="6"/>
  <c r="AT1594" i="6"/>
  <c r="AT1595" i="6"/>
  <c r="AT1596" i="6"/>
  <c r="AT1597" i="6"/>
  <c r="AT1598" i="6"/>
  <c r="AT1599" i="6"/>
  <c r="AT1600" i="6"/>
  <c r="AT1601" i="6"/>
  <c r="AT1602" i="6"/>
  <c r="AT1603" i="6"/>
  <c r="AT1604" i="6"/>
  <c r="AT1605" i="6"/>
  <c r="AT1606" i="6"/>
  <c r="AT1607" i="6"/>
  <c r="AT1608" i="6"/>
  <c r="AT1609" i="6"/>
  <c r="AT1610" i="6"/>
  <c r="AT1611" i="6"/>
  <c r="AT1612" i="6"/>
  <c r="AT1613" i="6"/>
  <c r="AT1614" i="6"/>
  <c r="AT1615" i="6"/>
  <c r="AT1616" i="6"/>
  <c r="AT1617" i="6"/>
  <c r="AT1618" i="6"/>
  <c r="AT1619" i="6"/>
  <c r="AT1620" i="6"/>
  <c r="AT1621" i="6"/>
  <c r="AT1622" i="6"/>
  <c r="AT1623" i="6"/>
  <c r="AT1624" i="6"/>
  <c r="AT1625" i="6"/>
  <c r="AT1626" i="6"/>
  <c r="AT1627" i="6"/>
  <c r="AT1628" i="6"/>
  <c r="AT1629" i="6"/>
  <c r="AT1630" i="6"/>
  <c r="AT1631" i="6"/>
  <c r="AT1632" i="6"/>
  <c r="AT1633" i="6"/>
  <c r="AT1634" i="6"/>
  <c r="AT1635" i="6"/>
  <c r="AT1636" i="6"/>
  <c r="AT1637" i="6"/>
  <c r="AT1638" i="6"/>
  <c r="AT1639" i="6"/>
  <c r="AT1640" i="6"/>
  <c r="AT1641" i="6"/>
  <c r="AT1642" i="6"/>
  <c r="AT1643" i="6"/>
  <c r="AT1644" i="6"/>
  <c r="AT1645" i="6"/>
  <c r="AT1646" i="6"/>
  <c r="AT1647" i="6"/>
  <c r="AT1648" i="6"/>
  <c r="AT1649" i="6"/>
  <c r="AT1650" i="6"/>
  <c r="AT1651" i="6"/>
  <c r="AT1652" i="6"/>
  <c r="AT1653" i="6"/>
  <c r="AT1654" i="6"/>
  <c r="AT1655" i="6"/>
  <c r="AT1656" i="6"/>
  <c r="AT1657" i="6"/>
  <c r="AT1658" i="6"/>
  <c r="AT1659" i="6"/>
  <c r="AT1660" i="6"/>
  <c r="AT1661" i="6"/>
  <c r="AT1662" i="6"/>
  <c r="AT1663" i="6"/>
  <c r="AT1664" i="6"/>
  <c r="AT1665" i="6"/>
  <c r="AT1666" i="6"/>
  <c r="AT1667" i="6"/>
  <c r="AT1668" i="6"/>
  <c r="AT1669" i="6"/>
  <c r="AT1670" i="6"/>
  <c r="AT1671" i="6"/>
  <c r="AT1672" i="6"/>
  <c r="AT1673" i="6"/>
  <c r="AT1674" i="6"/>
  <c r="AT1675" i="6"/>
  <c r="AT1676" i="6"/>
  <c r="AT1677" i="6"/>
  <c r="AT1678" i="6"/>
  <c r="AT1679" i="6"/>
  <c r="AT1680" i="6"/>
  <c r="AT1681" i="6"/>
  <c r="AT1682" i="6"/>
  <c r="AT1683" i="6"/>
  <c r="AT1684" i="6"/>
  <c r="AT1685" i="6"/>
  <c r="AT1686" i="6"/>
  <c r="AT1687" i="6"/>
  <c r="AT1688" i="6"/>
  <c r="AT1689" i="6"/>
  <c r="AT1690" i="6"/>
  <c r="AT1691" i="6"/>
  <c r="AT1692" i="6"/>
  <c r="AT1693" i="6"/>
  <c r="AT1694" i="6"/>
  <c r="AT1695" i="6"/>
  <c r="AT1696" i="6"/>
  <c r="AT1697" i="6"/>
  <c r="AT1698" i="6"/>
  <c r="AT1699" i="6"/>
  <c r="AT1700" i="6"/>
  <c r="AT1701" i="6"/>
  <c r="AT1702" i="6"/>
  <c r="AT1703" i="6"/>
  <c r="AT1704" i="6"/>
  <c r="AT1705" i="6"/>
  <c r="AT1706" i="6"/>
  <c r="AT1707" i="6"/>
  <c r="AT1708" i="6"/>
  <c r="AT1709" i="6"/>
  <c r="AT1710" i="6"/>
  <c r="AT1711" i="6"/>
  <c r="AT1712" i="6"/>
  <c r="AT1713" i="6"/>
  <c r="AT1714" i="6"/>
  <c r="AR28" i="6"/>
  <c r="AR29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AR57" i="6"/>
  <c r="AR58" i="6"/>
  <c r="AR59" i="6"/>
  <c r="AR60" i="6"/>
  <c r="AR61" i="6"/>
  <c r="AR62" i="6"/>
  <c r="AR63" i="6"/>
  <c r="AR64" i="6"/>
  <c r="AR65" i="6"/>
  <c r="AR66" i="6"/>
  <c r="AR67" i="6"/>
  <c r="AR68" i="6"/>
  <c r="AR69" i="6"/>
  <c r="AR70" i="6"/>
  <c r="AR71" i="6"/>
  <c r="AR72" i="6"/>
  <c r="AR73" i="6"/>
  <c r="AR74" i="6"/>
  <c r="AR75" i="6"/>
  <c r="AR76" i="6"/>
  <c r="AR77" i="6"/>
  <c r="AR78" i="6"/>
  <c r="AR79" i="6"/>
  <c r="AR80" i="6"/>
  <c r="AR81" i="6"/>
  <c r="AR82" i="6"/>
  <c r="AR83" i="6"/>
  <c r="AR84" i="6"/>
  <c r="AR85" i="6"/>
  <c r="AR86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0" i="6"/>
  <c r="AR101" i="6"/>
  <c r="AR102" i="6"/>
  <c r="AR103" i="6"/>
  <c r="AR104" i="6"/>
  <c r="AR105" i="6"/>
  <c r="AR106" i="6"/>
  <c r="AR107" i="6"/>
  <c r="AR108" i="6"/>
  <c r="AR109" i="6"/>
  <c r="AR110" i="6"/>
  <c r="AR111" i="6"/>
  <c r="AR112" i="6"/>
  <c r="AR113" i="6"/>
  <c r="AR114" i="6"/>
  <c r="AR115" i="6"/>
  <c r="AR116" i="6"/>
  <c r="AR117" i="6"/>
  <c r="AR118" i="6"/>
  <c r="AR119" i="6"/>
  <c r="AR120" i="6"/>
  <c r="AR121" i="6"/>
  <c r="AR122" i="6"/>
  <c r="AR123" i="6"/>
  <c r="AR124" i="6"/>
  <c r="AR125" i="6"/>
  <c r="AR126" i="6"/>
  <c r="AR127" i="6"/>
  <c r="AR128" i="6"/>
  <c r="AR129" i="6"/>
  <c r="AR130" i="6"/>
  <c r="AR131" i="6"/>
  <c r="AR132" i="6"/>
  <c r="AR133" i="6"/>
  <c r="AR134" i="6"/>
  <c r="AR135" i="6"/>
  <c r="AR136" i="6"/>
  <c r="AR137" i="6"/>
  <c r="AR138" i="6"/>
  <c r="AR139" i="6"/>
  <c r="AR140" i="6"/>
  <c r="AR141" i="6"/>
  <c r="AR142" i="6"/>
  <c r="AR143" i="6"/>
  <c r="AR144" i="6"/>
  <c r="AR145" i="6"/>
  <c r="AR146" i="6"/>
  <c r="AR147" i="6"/>
  <c r="AR148" i="6"/>
  <c r="AR149" i="6"/>
  <c r="AR150" i="6"/>
  <c r="AR151" i="6"/>
  <c r="AR152" i="6"/>
  <c r="AR153" i="6"/>
  <c r="AR154" i="6"/>
  <c r="AR155" i="6"/>
  <c r="AR156" i="6"/>
  <c r="AR157" i="6"/>
  <c r="AR158" i="6"/>
  <c r="AR159" i="6"/>
  <c r="AR160" i="6"/>
  <c r="AR161" i="6"/>
  <c r="AR162" i="6"/>
  <c r="AR163" i="6"/>
  <c r="AR164" i="6"/>
  <c r="AR165" i="6"/>
  <c r="AR166" i="6"/>
  <c r="AR167" i="6"/>
  <c r="AR168" i="6"/>
  <c r="AR169" i="6"/>
  <c r="AR170" i="6"/>
  <c r="AR171" i="6"/>
  <c r="AR172" i="6"/>
  <c r="AR173" i="6"/>
  <c r="AR174" i="6"/>
  <c r="AR175" i="6"/>
  <c r="AR176" i="6"/>
  <c r="AR177" i="6"/>
  <c r="AR178" i="6"/>
  <c r="AR179" i="6"/>
  <c r="AR180" i="6"/>
  <c r="AR181" i="6"/>
  <c r="AR182" i="6"/>
  <c r="AR183" i="6"/>
  <c r="AR184" i="6"/>
  <c r="AR185" i="6"/>
  <c r="AR186" i="6"/>
  <c r="AR187" i="6"/>
  <c r="AR188" i="6"/>
  <c r="AR189" i="6"/>
  <c r="AR190" i="6"/>
  <c r="AR191" i="6"/>
  <c r="AR192" i="6"/>
  <c r="AR193" i="6"/>
  <c r="AR194" i="6"/>
  <c r="AR195" i="6"/>
  <c r="AR196" i="6"/>
  <c r="AR197" i="6"/>
  <c r="AR198" i="6"/>
  <c r="AR199" i="6"/>
  <c r="AR200" i="6"/>
  <c r="AR201" i="6"/>
  <c r="AR202" i="6"/>
  <c r="AR203" i="6"/>
  <c r="AR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231" i="6"/>
  <c r="AR232" i="6"/>
  <c r="AR233" i="6"/>
  <c r="AR234" i="6"/>
  <c r="AR235" i="6"/>
  <c r="AR236" i="6"/>
  <c r="AR237" i="6"/>
  <c r="AR238" i="6"/>
  <c r="AR239" i="6"/>
  <c r="AR240" i="6"/>
  <c r="AR241" i="6"/>
  <c r="AR242" i="6"/>
  <c r="AR243" i="6"/>
  <c r="AR244" i="6"/>
  <c r="AR245" i="6"/>
  <c r="AR246" i="6"/>
  <c r="AR247" i="6"/>
  <c r="AR248" i="6"/>
  <c r="AR249" i="6"/>
  <c r="AR250" i="6"/>
  <c r="AR251" i="6"/>
  <c r="AR252" i="6"/>
  <c r="AR253" i="6"/>
  <c r="AR254" i="6"/>
  <c r="AR255" i="6"/>
  <c r="AR256" i="6"/>
  <c r="AR257" i="6"/>
  <c r="AR258" i="6"/>
  <c r="AR259" i="6"/>
  <c r="AR260" i="6"/>
  <c r="AR261" i="6"/>
  <c r="AR262" i="6"/>
  <c r="AR263" i="6"/>
  <c r="AR264" i="6"/>
  <c r="AR265" i="6"/>
  <c r="AR266" i="6"/>
  <c r="AR267" i="6"/>
  <c r="AR268" i="6"/>
  <c r="AR269" i="6"/>
  <c r="AR270" i="6"/>
  <c r="AR271" i="6"/>
  <c r="AR272" i="6"/>
  <c r="AR273" i="6"/>
  <c r="AR274" i="6"/>
  <c r="AR275" i="6"/>
  <c r="AR276" i="6"/>
  <c r="AR277" i="6"/>
  <c r="AR278" i="6"/>
  <c r="AR279" i="6"/>
  <c r="AR280" i="6"/>
  <c r="AR281" i="6"/>
  <c r="AR282" i="6"/>
  <c r="AR283" i="6"/>
  <c r="AR284" i="6"/>
  <c r="AR285" i="6"/>
  <c r="AR286" i="6"/>
  <c r="AR287" i="6"/>
  <c r="AR288" i="6"/>
  <c r="AR289" i="6"/>
  <c r="AR290" i="6"/>
  <c r="AR291" i="6"/>
  <c r="AR292" i="6"/>
  <c r="AR293" i="6"/>
  <c r="AR294" i="6"/>
  <c r="AR295" i="6"/>
  <c r="AR296" i="6"/>
  <c r="AR297" i="6"/>
  <c r="AR298" i="6"/>
  <c r="AR299" i="6"/>
  <c r="AR300" i="6"/>
  <c r="AR301" i="6"/>
  <c r="AR302" i="6"/>
  <c r="AR303" i="6"/>
  <c r="AR304" i="6"/>
  <c r="AR305" i="6"/>
  <c r="AR306" i="6"/>
  <c r="AR307" i="6"/>
  <c r="AR308" i="6"/>
  <c r="AR309" i="6"/>
  <c r="AR310" i="6"/>
  <c r="AR311" i="6"/>
  <c r="AR312" i="6"/>
  <c r="AR313" i="6"/>
  <c r="AR314" i="6"/>
  <c r="AR315" i="6"/>
  <c r="AR316" i="6"/>
  <c r="AR317" i="6"/>
  <c r="AR318" i="6"/>
  <c r="AR319" i="6"/>
  <c r="AR320" i="6"/>
  <c r="AR321" i="6"/>
  <c r="AR322" i="6"/>
  <c r="AR323" i="6"/>
  <c r="AR324" i="6"/>
  <c r="AR325" i="6"/>
  <c r="AR326" i="6"/>
  <c r="AR327" i="6"/>
  <c r="AR328" i="6"/>
  <c r="AR329" i="6"/>
  <c r="AR330" i="6"/>
  <c r="AR331" i="6"/>
  <c r="AR332" i="6"/>
  <c r="AR333" i="6"/>
  <c r="AR334" i="6"/>
  <c r="AR335" i="6"/>
  <c r="AR336" i="6"/>
  <c r="AR337" i="6"/>
  <c r="AR338" i="6"/>
  <c r="AR339" i="6"/>
  <c r="AR340" i="6"/>
  <c r="AR341" i="6"/>
  <c r="AR342" i="6"/>
  <c r="AR343" i="6"/>
  <c r="AR344" i="6"/>
  <c r="AR345" i="6"/>
  <c r="AR346" i="6"/>
  <c r="AR347" i="6"/>
  <c r="AR348" i="6"/>
  <c r="AR349" i="6"/>
  <c r="AR350" i="6"/>
  <c r="AR351" i="6"/>
  <c r="AR352" i="6"/>
  <c r="AR353" i="6"/>
  <c r="AR354" i="6"/>
  <c r="AR355" i="6"/>
  <c r="AR356" i="6"/>
  <c r="AR357" i="6"/>
  <c r="AR358" i="6"/>
  <c r="AR359" i="6"/>
  <c r="AR360" i="6"/>
  <c r="AR361" i="6"/>
  <c r="AR362" i="6"/>
  <c r="AR363" i="6"/>
  <c r="AR364" i="6"/>
  <c r="AR365" i="6"/>
  <c r="AR366" i="6"/>
  <c r="AR367" i="6"/>
  <c r="AR368" i="6"/>
  <c r="AR369" i="6"/>
  <c r="AR370" i="6"/>
  <c r="AR371" i="6"/>
  <c r="AR372" i="6"/>
  <c r="AR373" i="6"/>
  <c r="AR374" i="6"/>
  <c r="AR375" i="6"/>
  <c r="AR376" i="6"/>
  <c r="AR377" i="6"/>
  <c r="AR378" i="6"/>
  <c r="AR379" i="6"/>
  <c r="AR380" i="6"/>
  <c r="AR381" i="6"/>
  <c r="AR382" i="6"/>
  <c r="AR383" i="6"/>
  <c r="AR384" i="6"/>
  <c r="AR385" i="6"/>
  <c r="AR386" i="6"/>
  <c r="AR387" i="6"/>
  <c r="AR388" i="6"/>
  <c r="AR389" i="6"/>
  <c r="AR390" i="6"/>
  <c r="AR391" i="6"/>
  <c r="AR392" i="6"/>
  <c r="AR393" i="6"/>
  <c r="AR394" i="6"/>
  <c r="AR395" i="6"/>
  <c r="AR396" i="6"/>
  <c r="AR397" i="6"/>
  <c r="AR398" i="6"/>
  <c r="AR399" i="6"/>
  <c r="AR400" i="6"/>
  <c r="AR401" i="6"/>
  <c r="AR402" i="6"/>
  <c r="AR403" i="6"/>
  <c r="AR404" i="6"/>
  <c r="AR405" i="6"/>
  <c r="AR406" i="6"/>
  <c r="AR407" i="6"/>
  <c r="AR408" i="6"/>
  <c r="AR409" i="6"/>
  <c r="AR410" i="6"/>
  <c r="AR411" i="6"/>
  <c r="AR412" i="6"/>
  <c r="AR413" i="6"/>
  <c r="AR414" i="6"/>
  <c r="AR415" i="6"/>
  <c r="AR416" i="6"/>
  <c r="AR417" i="6"/>
  <c r="AR418" i="6"/>
  <c r="AR419" i="6"/>
  <c r="AR420" i="6"/>
  <c r="AR421" i="6"/>
  <c r="AR422" i="6"/>
  <c r="AR423" i="6"/>
  <c r="AR424" i="6"/>
  <c r="AR425" i="6"/>
  <c r="AR426" i="6"/>
  <c r="AR427" i="6"/>
  <c r="AR428" i="6"/>
  <c r="AR429" i="6"/>
  <c r="AR430" i="6"/>
  <c r="AR431" i="6"/>
  <c r="AR432" i="6"/>
  <c r="AR433" i="6"/>
  <c r="AR434" i="6"/>
  <c r="AR435" i="6"/>
  <c r="AR436" i="6"/>
  <c r="AR437" i="6"/>
  <c r="AR438" i="6"/>
  <c r="AR439" i="6"/>
  <c r="AR440" i="6"/>
  <c r="AR441" i="6"/>
  <c r="AR442" i="6"/>
  <c r="AR443" i="6"/>
  <c r="AR444" i="6"/>
  <c r="AR445" i="6"/>
  <c r="AR446" i="6"/>
  <c r="AR447" i="6"/>
  <c r="AR448" i="6"/>
  <c r="AR449" i="6"/>
  <c r="AR450" i="6"/>
  <c r="AR451" i="6"/>
  <c r="AR452" i="6"/>
  <c r="AR453" i="6"/>
  <c r="AR454" i="6"/>
  <c r="AR455" i="6"/>
  <c r="AR456" i="6"/>
  <c r="AR457" i="6"/>
  <c r="AR458" i="6"/>
  <c r="AR459" i="6"/>
  <c r="AR460" i="6"/>
  <c r="AR461" i="6"/>
  <c r="AR462" i="6"/>
  <c r="AR463" i="6"/>
  <c r="AR464" i="6"/>
  <c r="AR465" i="6"/>
  <c r="AR466" i="6"/>
  <c r="AR467" i="6"/>
  <c r="AR468" i="6"/>
  <c r="AR469" i="6"/>
  <c r="AR470" i="6"/>
  <c r="AR471" i="6"/>
  <c r="AR472" i="6"/>
  <c r="AR473" i="6"/>
  <c r="AR474" i="6"/>
  <c r="AR475" i="6"/>
  <c r="AR476" i="6"/>
  <c r="AR477" i="6"/>
  <c r="AR478" i="6"/>
  <c r="AR479" i="6"/>
  <c r="AR480" i="6"/>
  <c r="AR481" i="6"/>
  <c r="AR482" i="6"/>
  <c r="AR483" i="6"/>
  <c r="AR484" i="6"/>
  <c r="AR485" i="6"/>
  <c r="AR486" i="6"/>
  <c r="AR487" i="6"/>
  <c r="AR488" i="6"/>
  <c r="AR489" i="6"/>
  <c r="AR490" i="6"/>
  <c r="AR491" i="6"/>
  <c r="AR492" i="6"/>
  <c r="AR493" i="6"/>
  <c r="AR494" i="6"/>
  <c r="AR495" i="6"/>
  <c r="AR496" i="6"/>
  <c r="AR497" i="6"/>
  <c r="AR498" i="6"/>
  <c r="AR499" i="6"/>
  <c r="AR500" i="6"/>
  <c r="AR501" i="6"/>
  <c r="AR502" i="6"/>
  <c r="AR503" i="6"/>
  <c r="AR504" i="6"/>
  <c r="AR505" i="6"/>
  <c r="AR506" i="6"/>
  <c r="AR507" i="6"/>
  <c r="AR508" i="6"/>
  <c r="AR509" i="6"/>
  <c r="AR510" i="6"/>
  <c r="AR511" i="6"/>
  <c r="AR512" i="6"/>
  <c r="AR513" i="6"/>
  <c r="AR514" i="6"/>
  <c r="AR515" i="6"/>
  <c r="AR516" i="6"/>
  <c r="AR517" i="6"/>
  <c r="AR518" i="6"/>
  <c r="AR519" i="6"/>
  <c r="AR520" i="6"/>
  <c r="AR521" i="6"/>
  <c r="AR522" i="6"/>
  <c r="AR523" i="6"/>
  <c r="AR524" i="6"/>
  <c r="AR525" i="6"/>
  <c r="AR526" i="6"/>
  <c r="AR527" i="6"/>
  <c r="AR528" i="6"/>
  <c r="AR529" i="6"/>
  <c r="AR530" i="6"/>
  <c r="AR531" i="6"/>
  <c r="AR532" i="6"/>
  <c r="AR533" i="6"/>
  <c r="AR534" i="6"/>
  <c r="AR535" i="6"/>
  <c r="AR536" i="6"/>
  <c r="AR537" i="6"/>
  <c r="AR538" i="6"/>
  <c r="AR539" i="6"/>
  <c r="AR540" i="6"/>
  <c r="AR541" i="6"/>
  <c r="AR542" i="6"/>
  <c r="AR543" i="6"/>
  <c r="AR544" i="6"/>
  <c r="AR545" i="6"/>
  <c r="AR546" i="6"/>
  <c r="AR547" i="6"/>
  <c r="AR548" i="6"/>
  <c r="AR549" i="6"/>
  <c r="AR550" i="6"/>
  <c r="AR551" i="6"/>
  <c r="AR552" i="6"/>
  <c r="AR553" i="6"/>
  <c r="AR554" i="6"/>
  <c r="AR555" i="6"/>
  <c r="AR556" i="6"/>
  <c r="AR557" i="6"/>
  <c r="AR558" i="6"/>
  <c r="AR559" i="6"/>
  <c r="AR560" i="6"/>
  <c r="AR561" i="6"/>
  <c r="AR562" i="6"/>
  <c r="AR563" i="6"/>
  <c r="AR564" i="6"/>
  <c r="AR565" i="6"/>
  <c r="AR566" i="6"/>
  <c r="AR567" i="6"/>
  <c r="AR568" i="6"/>
  <c r="AR569" i="6"/>
  <c r="AR570" i="6"/>
  <c r="AR571" i="6"/>
  <c r="AR572" i="6"/>
  <c r="AR573" i="6"/>
  <c r="AR574" i="6"/>
  <c r="AR575" i="6"/>
  <c r="AR576" i="6"/>
  <c r="AR577" i="6"/>
  <c r="AR578" i="6"/>
  <c r="AR579" i="6"/>
  <c r="AR580" i="6"/>
  <c r="AR581" i="6"/>
  <c r="AR582" i="6"/>
  <c r="AR583" i="6"/>
  <c r="AR584" i="6"/>
  <c r="AR585" i="6"/>
  <c r="AR586" i="6"/>
  <c r="AR587" i="6"/>
  <c r="AR588" i="6"/>
  <c r="AR589" i="6"/>
  <c r="AR590" i="6"/>
  <c r="AR591" i="6"/>
  <c r="AR592" i="6"/>
  <c r="AR593" i="6"/>
  <c r="AR594" i="6"/>
  <c r="AR595" i="6"/>
  <c r="AR596" i="6"/>
  <c r="AR597" i="6"/>
  <c r="AR598" i="6"/>
  <c r="AR599" i="6"/>
  <c r="AR600" i="6"/>
  <c r="AR601" i="6"/>
  <c r="AR602" i="6"/>
  <c r="AR603" i="6"/>
  <c r="AR604" i="6"/>
  <c r="AR605" i="6"/>
  <c r="AR606" i="6"/>
  <c r="AR607" i="6"/>
  <c r="AR608" i="6"/>
  <c r="AR609" i="6"/>
  <c r="AR610" i="6"/>
  <c r="AR611" i="6"/>
  <c r="AR612" i="6"/>
  <c r="AR613" i="6"/>
  <c r="AR614" i="6"/>
  <c r="AR615" i="6"/>
  <c r="AR616" i="6"/>
  <c r="AR617" i="6"/>
  <c r="AR618" i="6"/>
  <c r="AR619" i="6"/>
  <c r="AR620" i="6"/>
  <c r="AR621" i="6"/>
  <c r="AR622" i="6"/>
  <c r="AR623" i="6"/>
  <c r="AR624" i="6"/>
  <c r="AR625" i="6"/>
  <c r="AR626" i="6"/>
  <c r="AR627" i="6"/>
  <c r="AR628" i="6"/>
  <c r="AR629" i="6"/>
  <c r="AR630" i="6"/>
  <c r="AR631" i="6"/>
  <c r="AR632" i="6"/>
  <c r="AR633" i="6"/>
  <c r="AR634" i="6"/>
  <c r="AR635" i="6"/>
  <c r="AR636" i="6"/>
  <c r="AR637" i="6"/>
  <c r="AR638" i="6"/>
  <c r="AR639" i="6"/>
  <c r="AR640" i="6"/>
  <c r="AR641" i="6"/>
  <c r="AR642" i="6"/>
  <c r="AR643" i="6"/>
  <c r="AR644" i="6"/>
  <c r="AR645" i="6"/>
  <c r="AR646" i="6"/>
  <c r="AR647" i="6"/>
  <c r="AR648" i="6"/>
  <c r="AR649" i="6"/>
  <c r="AR650" i="6"/>
  <c r="AR651" i="6"/>
  <c r="AR652" i="6"/>
  <c r="AR653" i="6"/>
  <c r="AR654" i="6"/>
  <c r="AR655" i="6"/>
  <c r="AR656" i="6"/>
  <c r="AR657" i="6"/>
  <c r="AR658" i="6"/>
  <c r="AR659" i="6"/>
  <c r="AR660" i="6"/>
  <c r="AR661" i="6"/>
  <c r="AR662" i="6"/>
  <c r="AR663" i="6"/>
  <c r="AR664" i="6"/>
  <c r="AR665" i="6"/>
  <c r="AR666" i="6"/>
  <c r="AR667" i="6"/>
  <c r="AR668" i="6"/>
  <c r="AR669" i="6"/>
  <c r="AR670" i="6"/>
  <c r="AR671" i="6"/>
  <c r="AR672" i="6"/>
  <c r="AR673" i="6"/>
  <c r="AR674" i="6"/>
  <c r="AR675" i="6"/>
  <c r="AR676" i="6"/>
  <c r="AR677" i="6"/>
  <c r="AR678" i="6"/>
  <c r="AR679" i="6"/>
  <c r="AR680" i="6"/>
  <c r="AR681" i="6"/>
  <c r="AR682" i="6"/>
  <c r="AR683" i="6"/>
  <c r="AR684" i="6"/>
  <c r="AR685" i="6"/>
  <c r="AR686" i="6"/>
  <c r="AR687" i="6"/>
  <c r="AR688" i="6"/>
  <c r="AR689" i="6"/>
  <c r="AR690" i="6"/>
  <c r="AR691" i="6"/>
  <c r="AR692" i="6"/>
  <c r="AR693" i="6"/>
  <c r="AR694" i="6"/>
  <c r="AR695" i="6"/>
  <c r="AR696" i="6"/>
  <c r="AR697" i="6"/>
  <c r="AR698" i="6"/>
  <c r="AR699" i="6"/>
  <c r="AR700" i="6"/>
  <c r="AR701" i="6"/>
  <c r="AR702" i="6"/>
  <c r="AR703" i="6"/>
  <c r="AR704" i="6"/>
  <c r="AR705" i="6"/>
  <c r="AR706" i="6"/>
  <c r="AR707" i="6"/>
  <c r="AR708" i="6"/>
  <c r="AR709" i="6"/>
  <c r="AR710" i="6"/>
  <c r="AR711" i="6"/>
  <c r="AR712" i="6"/>
  <c r="AR713" i="6"/>
  <c r="AR714" i="6"/>
  <c r="AR715" i="6"/>
  <c r="AR716" i="6"/>
  <c r="AR717" i="6"/>
  <c r="AR718" i="6"/>
  <c r="AR719" i="6"/>
  <c r="AR720" i="6"/>
  <c r="AR721" i="6"/>
  <c r="AR722" i="6"/>
  <c r="AR723" i="6"/>
  <c r="AR724" i="6"/>
  <c r="AR725" i="6"/>
  <c r="AR726" i="6"/>
  <c r="AR727" i="6"/>
  <c r="AR728" i="6"/>
  <c r="AR729" i="6"/>
  <c r="AR730" i="6"/>
  <c r="AR731" i="6"/>
  <c r="AR732" i="6"/>
  <c r="AR733" i="6"/>
  <c r="AR734" i="6"/>
  <c r="AR735" i="6"/>
  <c r="AR736" i="6"/>
  <c r="AR737" i="6"/>
  <c r="AR738" i="6"/>
  <c r="AR739" i="6"/>
  <c r="AR740" i="6"/>
  <c r="AR741" i="6"/>
  <c r="AR742" i="6"/>
  <c r="AR743" i="6"/>
  <c r="AR744" i="6"/>
  <c r="AR745" i="6"/>
  <c r="AR746" i="6"/>
  <c r="AR747" i="6"/>
  <c r="AR748" i="6"/>
  <c r="AR749" i="6"/>
  <c r="AR750" i="6"/>
  <c r="AR751" i="6"/>
  <c r="AR752" i="6"/>
  <c r="AR753" i="6"/>
  <c r="AR754" i="6"/>
  <c r="AR755" i="6"/>
  <c r="AR756" i="6"/>
  <c r="AR757" i="6"/>
  <c r="AR758" i="6"/>
  <c r="AR759" i="6"/>
  <c r="AR760" i="6"/>
  <c r="AR761" i="6"/>
  <c r="AR762" i="6"/>
  <c r="AR763" i="6"/>
  <c r="AR764" i="6"/>
  <c r="AR765" i="6"/>
  <c r="AR766" i="6"/>
  <c r="AR767" i="6"/>
  <c r="AR768" i="6"/>
  <c r="AR769" i="6"/>
  <c r="AR770" i="6"/>
  <c r="AR771" i="6"/>
  <c r="AR772" i="6"/>
  <c r="AR773" i="6"/>
  <c r="AR774" i="6"/>
  <c r="AR775" i="6"/>
  <c r="AR776" i="6"/>
  <c r="AR777" i="6"/>
  <c r="AR778" i="6"/>
  <c r="AR779" i="6"/>
  <c r="AR780" i="6"/>
  <c r="AR781" i="6"/>
  <c r="AR782" i="6"/>
  <c r="AR783" i="6"/>
  <c r="AR784" i="6"/>
  <c r="AR785" i="6"/>
  <c r="AR786" i="6"/>
  <c r="AR787" i="6"/>
  <c r="AR788" i="6"/>
  <c r="AR789" i="6"/>
  <c r="AR790" i="6"/>
  <c r="AR791" i="6"/>
  <c r="AR792" i="6"/>
  <c r="AR793" i="6"/>
  <c r="AR794" i="6"/>
  <c r="AR795" i="6"/>
  <c r="AR796" i="6"/>
  <c r="AR797" i="6"/>
  <c r="AR798" i="6"/>
  <c r="AR799" i="6"/>
  <c r="AR800" i="6"/>
  <c r="AR801" i="6"/>
  <c r="AR802" i="6"/>
  <c r="AR803" i="6"/>
  <c r="AR804" i="6"/>
  <c r="AR805" i="6"/>
  <c r="AR806" i="6"/>
  <c r="AR807" i="6"/>
  <c r="AR808" i="6"/>
  <c r="AR809" i="6"/>
  <c r="AR810" i="6"/>
  <c r="AR811" i="6"/>
  <c r="AR812" i="6"/>
  <c r="AR813" i="6"/>
  <c r="AR814" i="6"/>
  <c r="AR815" i="6"/>
  <c r="AR816" i="6"/>
  <c r="AR817" i="6"/>
  <c r="AR818" i="6"/>
  <c r="AR819" i="6"/>
  <c r="AR820" i="6"/>
  <c r="AR821" i="6"/>
  <c r="AR822" i="6"/>
  <c r="AR823" i="6"/>
  <c r="AR824" i="6"/>
  <c r="AR825" i="6"/>
  <c r="AR826" i="6"/>
  <c r="AR827" i="6"/>
  <c r="AR828" i="6"/>
  <c r="AR829" i="6"/>
  <c r="AR830" i="6"/>
  <c r="AR831" i="6"/>
  <c r="AR832" i="6"/>
  <c r="AR833" i="6"/>
  <c r="AR834" i="6"/>
  <c r="AR835" i="6"/>
  <c r="AR836" i="6"/>
  <c r="AR837" i="6"/>
  <c r="AR838" i="6"/>
  <c r="AR839" i="6"/>
  <c r="AR840" i="6"/>
  <c r="AR841" i="6"/>
  <c r="AR842" i="6"/>
  <c r="AR843" i="6"/>
  <c r="AR844" i="6"/>
  <c r="AR845" i="6"/>
  <c r="AR846" i="6"/>
  <c r="AR847" i="6"/>
  <c r="AR848" i="6"/>
  <c r="AR849" i="6"/>
  <c r="AR850" i="6"/>
  <c r="AR851" i="6"/>
  <c r="AR852" i="6"/>
  <c r="AR853" i="6"/>
  <c r="AR854" i="6"/>
  <c r="AR855" i="6"/>
  <c r="AR856" i="6"/>
  <c r="AR857" i="6"/>
  <c r="AR858" i="6"/>
  <c r="AR859" i="6"/>
  <c r="AR860" i="6"/>
  <c r="AR861" i="6"/>
  <c r="AR862" i="6"/>
  <c r="AR863" i="6"/>
  <c r="AR864" i="6"/>
  <c r="AR865" i="6"/>
  <c r="AR866" i="6"/>
  <c r="AR867" i="6"/>
  <c r="AR868" i="6"/>
  <c r="AR869" i="6"/>
  <c r="AR870" i="6"/>
  <c r="AR871" i="6"/>
  <c r="AR872" i="6"/>
  <c r="AR873" i="6"/>
  <c r="AR874" i="6"/>
  <c r="AR875" i="6"/>
  <c r="AR876" i="6"/>
  <c r="AR877" i="6"/>
  <c r="AR878" i="6"/>
  <c r="AR879" i="6"/>
  <c r="AR880" i="6"/>
  <c r="AR881" i="6"/>
  <c r="AR882" i="6"/>
  <c r="AR883" i="6"/>
  <c r="AR884" i="6"/>
  <c r="AR885" i="6"/>
  <c r="AR886" i="6"/>
  <c r="AR887" i="6"/>
  <c r="AR888" i="6"/>
  <c r="AR889" i="6"/>
  <c r="AR890" i="6"/>
  <c r="AR891" i="6"/>
  <c r="AR892" i="6"/>
  <c r="AR893" i="6"/>
  <c r="AR894" i="6"/>
  <c r="AR895" i="6"/>
  <c r="AR896" i="6"/>
  <c r="AR897" i="6"/>
  <c r="AR898" i="6"/>
  <c r="AR899" i="6"/>
  <c r="AR900" i="6"/>
  <c r="AR901" i="6"/>
  <c r="AR902" i="6"/>
  <c r="AR903" i="6"/>
  <c r="AR904" i="6"/>
  <c r="AR905" i="6"/>
  <c r="AR906" i="6"/>
  <c r="AR907" i="6"/>
  <c r="AR908" i="6"/>
  <c r="AR909" i="6"/>
  <c r="AR910" i="6"/>
  <c r="AR911" i="6"/>
  <c r="AR912" i="6"/>
  <c r="AR913" i="6"/>
  <c r="AR914" i="6"/>
  <c r="AR915" i="6"/>
  <c r="AR916" i="6"/>
  <c r="AR917" i="6"/>
  <c r="AR918" i="6"/>
  <c r="AR919" i="6"/>
  <c r="AR920" i="6"/>
  <c r="AR921" i="6"/>
  <c r="AR922" i="6"/>
  <c r="AR923" i="6"/>
  <c r="AR924" i="6"/>
  <c r="AR925" i="6"/>
  <c r="AR926" i="6"/>
  <c r="AR927" i="6"/>
  <c r="AR928" i="6"/>
  <c r="AR929" i="6"/>
  <c r="AR930" i="6"/>
  <c r="AR931" i="6"/>
  <c r="AR932" i="6"/>
  <c r="AR933" i="6"/>
  <c r="AR934" i="6"/>
  <c r="AR935" i="6"/>
  <c r="AR936" i="6"/>
  <c r="AR937" i="6"/>
  <c r="AR938" i="6"/>
  <c r="AR939" i="6"/>
  <c r="AR940" i="6"/>
  <c r="AR941" i="6"/>
  <c r="AR942" i="6"/>
  <c r="AR943" i="6"/>
  <c r="AR944" i="6"/>
  <c r="AR945" i="6"/>
  <c r="AR946" i="6"/>
  <c r="AR947" i="6"/>
  <c r="AR948" i="6"/>
  <c r="AR949" i="6"/>
  <c r="AR950" i="6"/>
  <c r="AR951" i="6"/>
  <c r="AR952" i="6"/>
  <c r="AR953" i="6"/>
  <c r="AR954" i="6"/>
  <c r="AR955" i="6"/>
  <c r="AR956" i="6"/>
  <c r="AR957" i="6"/>
  <c r="AR958" i="6"/>
  <c r="AR959" i="6"/>
  <c r="AR960" i="6"/>
  <c r="AR961" i="6"/>
  <c r="AR962" i="6"/>
  <c r="AR963" i="6"/>
  <c r="AR964" i="6"/>
  <c r="AR965" i="6"/>
  <c r="AR966" i="6"/>
  <c r="AR967" i="6"/>
  <c r="AR968" i="6"/>
  <c r="AR969" i="6"/>
  <c r="AR970" i="6"/>
  <c r="AR971" i="6"/>
  <c r="AR972" i="6"/>
  <c r="AR973" i="6"/>
  <c r="AR974" i="6"/>
  <c r="AR975" i="6"/>
  <c r="AR976" i="6"/>
  <c r="AR977" i="6"/>
  <c r="AR978" i="6"/>
  <c r="AR979" i="6"/>
  <c r="AR980" i="6"/>
  <c r="AR981" i="6"/>
  <c r="AR982" i="6"/>
  <c r="AR983" i="6"/>
  <c r="AR984" i="6"/>
  <c r="AR985" i="6"/>
  <c r="AR986" i="6"/>
  <c r="AR987" i="6"/>
  <c r="AR988" i="6"/>
  <c r="AR989" i="6"/>
  <c r="AR990" i="6"/>
  <c r="AR991" i="6"/>
  <c r="AR992" i="6"/>
  <c r="AR993" i="6"/>
  <c r="AR994" i="6"/>
  <c r="AR995" i="6"/>
  <c r="AR996" i="6"/>
  <c r="AR997" i="6"/>
  <c r="AR998" i="6"/>
  <c r="AR999" i="6"/>
  <c r="AR1000" i="6"/>
  <c r="AR1001" i="6"/>
  <c r="AR1002" i="6"/>
  <c r="AR1003" i="6"/>
  <c r="AR1004" i="6"/>
  <c r="AR1005" i="6"/>
  <c r="AR1006" i="6"/>
  <c r="AR1007" i="6"/>
  <c r="AR1008" i="6"/>
  <c r="AR1009" i="6"/>
  <c r="AR1010" i="6"/>
  <c r="AR1011" i="6"/>
  <c r="AR1012" i="6"/>
  <c r="AR1013" i="6"/>
  <c r="AR1014" i="6"/>
  <c r="AR1015" i="6"/>
  <c r="AR1016" i="6"/>
  <c r="AR1017" i="6"/>
  <c r="AR1018" i="6"/>
  <c r="AR1019" i="6"/>
  <c r="AR1020" i="6"/>
  <c r="AR1021" i="6"/>
  <c r="AR1022" i="6"/>
  <c r="AR1023" i="6"/>
  <c r="AR1024" i="6"/>
  <c r="AR1025" i="6"/>
  <c r="AR1026" i="6"/>
  <c r="AR1027" i="6"/>
  <c r="AR1028" i="6"/>
  <c r="AR1029" i="6"/>
  <c r="AR1030" i="6"/>
  <c r="AR1031" i="6"/>
  <c r="AR1032" i="6"/>
  <c r="AR1033" i="6"/>
  <c r="AR1034" i="6"/>
  <c r="AR1035" i="6"/>
  <c r="AR1036" i="6"/>
  <c r="AR1037" i="6"/>
  <c r="AR1038" i="6"/>
  <c r="AR1039" i="6"/>
  <c r="AR1040" i="6"/>
  <c r="AR1041" i="6"/>
  <c r="AR1042" i="6"/>
  <c r="AR1043" i="6"/>
  <c r="AR1044" i="6"/>
  <c r="AR1045" i="6"/>
  <c r="AR1046" i="6"/>
  <c r="AR1047" i="6"/>
  <c r="AR1048" i="6"/>
  <c r="AR1049" i="6"/>
  <c r="AR1050" i="6"/>
  <c r="AR1051" i="6"/>
  <c r="AR1052" i="6"/>
  <c r="AR1053" i="6"/>
  <c r="AR1054" i="6"/>
  <c r="AR1055" i="6"/>
  <c r="AR1056" i="6"/>
  <c r="AR1057" i="6"/>
  <c r="AR1058" i="6"/>
  <c r="AR1059" i="6"/>
  <c r="AR1060" i="6"/>
  <c r="AR1061" i="6"/>
  <c r="AR1062" i="6"/>
  <c r="AR1063" i="6"/>
  <c r="AR1064" i="6"/>
  <c r="AR1065" i="6"/>
  <c r="AR1066" i="6"/>
  <c r="AR1067" i="6"/>
  <c r="AR1068" i="6"/>
  <c r="AR1069" i="6"/>
  <c r="AR1070" i="6"/>
  <c r="AR1071" i="6"/>
  <c r="AR1072" i="6"/>
  <c r="AR1073" i="6"/>
  <c r="AR1074" i="6"/>
  <c r="AR1075" i="6"/>
  <c r="AR1076" i="6"/>
  <c r="AR1077" i="6"/>
  <c r="AR1078" i="6"/>
  <c r="AR1079" i="6"/>
  <c r="AR1080" i="6"/>
  <c r="AR1081" i="6"/>
  <c r="AR1082" i="6"/>
  <c r="AR1083" i="6"/>
  <c r="AR1084" i="6"/>
  <c r="AR1085" i="6"/>
  <c r="AR1086" i="6"/>
  <c r="AR1087" i="6"/>
  <c r="AR1088" i="6"/>
  <c r="AR1089" i="6"/>
  <c r="AR1090" i="6"/>
  <c r="AR1091" i="6"/>
  <c r="AR1092" i="6"/>
  <c r="AR1093" i="6"/>
  <c r="AR1094" i="6"/>
  <c r="AR1095" i="6"/>
  <c r="AR1096" i="6"/>
  <c r="AR1097" i="6"/>
  <c r="AR1098" i="6"/>
  <c r="AR1099" i="6"/>
  <c r="AR1100" i="6"/>
  <c r="AR1101" i="6"/>
  <c r="AR1102" i="6"/>
  <c r="AR1103" i="6"/>
  <c r="AR1104" i="6"/>
  <c r="AR1105" i="6"/>
  <c r="AR1106" i="6"/>
  <c r="AR1107" i="6"/>
  <c r="AR1108" i="6"/>
  <c r="AR1109" i="6"/>
  <c r="AR1110" i="6"/>
  <c r="AR1111" i="6"/>
  <c r="AR1112" i="6"/>
  <c r="AR1113" i="6"/>
  <c r="AR1114" i="6"/>
  <c r="AR1115" i="6"/>
  <c r="AR1116" i="6"/>
  <c r="AR1117" i="6"/>
  <c r="AR1118" i="6"/>
  <c r="AR1119" i="6"/>
  <c r="AR1120" i="6"/>
  <c r="AR1121" i="6"/>
  <c r="AR1122" i="6"/>
  <c r="AR1123" i="6"/>
  <c r="AR1124" i="6"/>
  <c r="AR1125" i="6"/>
  <c r="AR1126" i="6"/>
  <c r="AR1127" i="6"/>
  <c r="AR1128" i="6"/>
  <c r="AR1129" i="6"/>
  <c r="AR1130" i="6"/>
  <c r="AR1131" i="6"/>
  <c r="AR1132" i="6"/>
  <c r="AR1133" i="6"/>
  <c r="AR1134" i="6"/>
  <c r="AR1135" i="6"/>
  <c r="AR1136" i="6"/>
  <c r="AR1137" i="6"/>
  <c r="AR1138" i="6"/>
  <c r="AR1139" i="6"/>
  <c r="AR1140" i="6"/>
  <c r="AR1141" i="6"/>
  <c r="AR1142" i="6"/>
  <c r="AR1143" i="6"/>
  <c r="AR1144" i="6"/>
  <c r="AR1145" i="6"/>
  <c r="AR1146" i="6"/>
  <c r="AR1147" i="6"/>
  <c r="AR1148" i="6"/>
  <c r="AR1149" i="6"/>
  <c r="AR1150" i="6"/>
  <c r="AR1151" i="6"/>
  <c r="AR1152" i="6"/>
  <c r="AR1153" i="6"/>
  <c r="AR1154" i="6"/>
  <c r="AR1155" i="6"/>
  <c r="AR1156" i="6"/>
  <c r="AR1157" i="6"/>
  <c r="AR1158" i="6"/>
  <c r="AR1159" i="6"/>
  <c r="AR1160" i="6"/>
  <c r="AR1161" i="6"/>
  <c r="AR1162" i="6"/>
  <c r="AR1163" i="6"/>
  <c r="AR1164" i="6"/>
  <c r="AR1165" i="6"/>
  <c r="AR1166" i="6"/>
  <c r="AR1167" i="6"/>
  <c r="AR1168" i="6"/>
  <c r="AR1169" i="6"/>
  <c r="AR1170" i="6"/>
  <c r="AR1171" i="6"/>
  <c r="AR1172" i="6"/>
  <c r="AR1173" i="6"/>
  <c r="AR1174" i="6"/>
  <c r="AR1175" i="6"/>
  <c r="AR1176" i="6"/>
  <c r="AR1177" i="6"/>
  <c r="AR1178" i="6"/>
  <c r="AR1179" i="6"/>
  <c r="AR1180" i="6"/>
  <c r="AR1181" i="6"/>
  <c r="AR1182" i="6"/>
  <c r="AR1183" i="6"/>
  <c r="AR1184" i="6"/>
  <c r="AR1185" i="6"/>
  <c r="AR1186" i="6"/>
  <c r="AR1187" i="6"/>
  <c r="AR1188" i="6"/>
  <c r="AR1189" i="6"/>
  <c r="AR1190" i="6"/>
  <c r="AR1191" i="6"/>
  <c r="AR1192" i="6"/>
  <c r="AR1193" i="6"/>
  <c r="AR1194" i="6"/>
  <c r="AR1195" i="6"/>
  <c r="AR1196" i="6"/>
  <c r="AR1197" i="6"/>
  <c r="AR1198" i="6"/>
  <c r="AR1199" i="6"/>
  <c r="AR1200" i="6"/>
  <c r="AR1201" i="6"/>
  <c r="AR1202" i="6"/>
  <c r="AR1203" i="6"/>
  <c r="AR1204" i="6"/>
  <c r="AR1205" i="6"/>
  <c r="AR1206" i="6"/>
  <c r="AR1207" i="6"/>
  <c r="AR1208" i="6"/>
  <c r="AR1209" i="6"/>
  <c r="AR1210" i="6"/>
  <c r="AR1211" i="6"/>
  <c r="AR1212" i="6"/>
  <c r="AR1213" i="6"/>
  <c r="AR1214" i="6"/>
  <c r="AR1215" i="6"/>
  <c r="AR1216" i="6"/>
  <c r="AR1217" i="6"/>
  <c r="AR1218" i="6"/>
  <c r="AR1219" i="6"/>
  <c r="AR1220" i="6"/>
  <c r="AR1221" i="6"/>
  <c r="AR1222" i="6"/>
  <c r="AR1223" i="6"/>
  <c r="AR1224" i="6"/>
  <c r="AR1225" i="6"/>
  <c r="AR1226" i="6"/>
  <c r="AR1227" i="6"/>
  <c r="AR1228" i="6"/>
  <c r="AR1229" i="6"/>
  <c r="AR1230" i="6"/>
  <c r="AR1231" i="6"/>
  <c r="AR1232" i="6"/>
  <c r="AR1233" i="6"/>
  <c r="AR1234" i="6"/>
  <c r="AR1235" i="6"/>
  <c r="AR1236" i="6"/>
  <c r="AR1237" i="6"/>
  <c r="AR1238" i="6"/>
  <c r="AR1239" i="6"/>
  <c r="AR1240" i="6"/>
  <c r="AR1241" i="6"/>
  <c r="AR1242" i="6"/>
  <c r="AR1243" i="6"/>
  <c r="AR1244" i="6"/>
  <c r="AR1245" i="6"/>
  <c r="AR1246" i="6"/>
  <c r="AR1247" i="6"/>
  <c r="AR1248" i="6"/>
  <c r="AR1249" i="6"/>
  <c r="AR1250" i="6"/>
  <c r="AR1251" i="6"/>
  <c r="AR1252" i="6"/>
  <c r="AR1253" i="6"/>
  <c r="AR1254" i="6"/>
  <c r="AR1255" i="6"/>
  <c r="AR1256" i="6"/>
  <c r="AR1257" i="6"/>
  <c r="AR1258" i="6"/>
  <c r="AR1259" i="6"/>
  <c r="AR1260" i="6"/>
  <c r="AR1261" i="6"/>
  <c r="AR1262" i="6"/>
  <c r="AR1263" i="6"/>
  <c r="AR1264" i="6"/>
  <c r="AR1265" i="6"/>
  <c r="AR1266" i="6"/>
  <c r="AR1267" i="6"/>
  <c r="AR1268" i="6"/>
  <c r="AR1269" i="6"/>
  <c r="AR1270" i="6"/>
  <c r="AR1271" i="6"/>
  <c r="AR1272" i="6"/>
  <c r="AR1273" i="6"/>
  <c r="AR1274" i="6"/>
  <c r="AR1275" i="6"/>
  <c r="AR1276" i="6"/>
  <c r="AR1277" i="6"/>
  <c r="AR1278" i="6"/>
  <c r="AR1279" i="6"/>
  <c r="AR1280" i="6"/>
  <c r="AR1281" i="6"/>
  <c r="AR1282" i="6"/>
  <c r="AR1283" i="6"/>
  <c r="AR1284" i="6"/>
  <c r="AR1285" i="6"/>
  <c r="AR1286" i="6"/>
  <c r="AR1287" i="6"/>
  <c r="AR1288" i="6"/>
  <c r="AR1289" i="6"/>
  <c r="AR1290" i="6"/>
  <c r="AR1291" i="6"/>
  <c r="AR1292" i="6"/>
  <c r="AR1293" i="6"/>
  <c r="AR1294" i="6"/>
  <c r="AR1295" i="6"/>
  <c r="AR1296" i="6"/>
  <c r="AR1297" i="6"/>
  <c r="AR1298" i="6"/>
  <c r="AR1299" i="6"/>
  <c r="AR1300" i="6"/>
  <c r="AR1301" i="6"/>
  <c r="AR1302" i="6"/>
  <c r="AR1303" i="6"/>
  <c r="AR1304" i="6"/>
  <c r="AR1305" i="6"/>
  <c r="AR1306" i="6"/>
  <c r="AR1307" i="6"/>
  <c r="AR1308" i="6"/>
  <c r="AR1309" i="6"/>
  <c r="AR1310" i="6"/>
  <c r="AR1311" i="6"/>
  <c r="AR1312" i="6"/>
  <c r="AR1313" i="6"/>
  <c r="AR1314" i="6"/>
  <c r="AR1315" i="6"/>
  <c r="AR1316" i="6"/>
  <c r="AR1317" i="6"/>
  <c r="AR1318" i="6"/>
  <c r="AR1319" i="6"/>
  <c r="AR1320" i="6"/>
  <c r="AR1321" i="6"/>
  <c r="AR1322" i="6"/>
  <c r="AR1323" i="6"/>
  <c r="AR1324" i="6"/>
  <c r="AR1325" i="6"/>
  <c r="AR1326" i="6"/>
  <c r="AR1327" i="6"/>
  <c r="AR1328" i="6"/>
  <c r="AR1329" i="6"/>
  <c r="AR1330" i="6"/>
  <c r="AR1331" i="6"/>
  <c r="AR1332" i="6"/>
  <c r="AR1333" i="6"/>
  <c r="AR1334" i="6"/>
  <c r="AR1335" i="6"/>
  <c r="AR1336" i="6"/>
  <c r="AR1337" i="6"/>
  <c r="AR1338" i="6"/>
  <c r="AR1339" i="6"/>
  <c r="AR1340" i="6"/>
  <c r="AR1341" i="6"/>
  <c r="AR1342" i="6"/>
  <c r="AR1343" i="6"/>
  <c r="AR1344" i="6"/>
  <c r="AR1345" i="6"/>
  <c r="AR1346" i="6"/>
  <c r="AR1347" i="6"/>
  <c r="AR1348" i="6"/>
  <c r="AR1349" i="6"/>
  <c r="AR1350" i="6"/>
  <c r="AR1351" i="6"/>
  <c r="AR1352" i="6"/>
  <c r="AR1353" i="6"/>
  <c r="AR1354" i="6"/>
  <c r="AR1355" i="6"/>
  <c r="AR1356" i="6"/>
  <c r="AR1357" i="6"/>
  <c r="AR1358" i="6"/>
  <c r="AR1359" i="6"/>
  <c r="AR1360" i="6"/>
  <c r="AR1361" i="6"/>
  <c r="AR1362" i="6"/>
  <c r="AR1363" i="6"/>
  <c r="AR1364" i="6"/>
  <c r="AR1365" i="6"/>
  <c r="AR1366" i="6"/>
  <c r="AR1367" i="6"/>
  <c r="AR1368" i="6"/>
  <c r="AR1369" i="6"/>
  <c r="AR1370" i="6"/>
  <c r="AR1371" i="6"/>
  <c r="AR1372" i="6"/>
  <c r="AR1373" i="6"/>
  <c r="AR1374" i="6"/>
  <c r="AR1375" i="6"/>
  <c r="AR1376" i="6"/>
  <c r="AR1377" i="6"/>
  <c r="AR1378" i="6"/>
  <c r="AR1379" i="6"/>
  <c r="AR1380" i="6"/>
  <c r="AR1381" i="6"/>
  <c r="AR1382" i="6"/>
  <c r="AR1383" i="6"/>
  <c r="AR1384" i="6"/>
  <c r="AR1385" i="6"/>
  <c r="AR1386" i="6"/>
  <c r="AR1387" i="6"/>
  <c r="AR1388" i="6"/>
  <c r="AR1389" i="6"/>
  <c r="AR1390" i="6"/>
  <c r="AR1391" i="6"/>
  <c r="AR1392" i="6"/>
  <c r="AR1393" i="6"/>
  <c r="AR1394" i="6"/>
  <c r="AR1395" i="6"/>
  <c r="AR1396" i="6"/>
  <c r="AR1397" i="6"/>
  <c r="AR1398" i="6"/>
  <c r="AR1399" i="6"/>
  <c r="AR1400" i="6"/>
  <c r="AR1401" i="6"/>
  <c r="AR1402" i="6"/>
  <c r="AR1403" i="6"/>
  <c r="AR1404" i="6"/>
  <c r="AR1405" i="6"/>
  <c r="AR1406" i="6"/>
  <c r="AR1407" i="6"/>
  <c r="AR1408" i="6"/>
  <c r="AR1409" i="6"/>
  <c r="AR1410" i="6"/>
  <c r="AR1411" i="6"/>
  <c r="AR1412" i="6"/>
  <c r="AR1413" i="6"/>
  <c r="AR1414" i="6"/>
  <c r="AR1415" i="6"/>
  <c r="AR1416" i="6"/>
  <c r="AR1417" i="6"/>
  <c r="AR1418" i="6"/>
  <c r="AR1419" i="6"/>
  <c r="AR1420" i="6"/>
  <c r="AR1421" i="6"/>
  <c r="AR1422" i="6"/>
  <c r="AR1423" i="6"/>
  <c r="AR1424" i="6"/>
  <c r="AR1425" i="6"/>
  <c r="AR1426" i="6"/>
  <c r="AR1427" i="6"/>
  <c r="AR1428" i="6"/>
  <c r="AR1429" i="6"/>
  <c r="AR1430" i="6"/>
  <c r="AR1431" i="6"/>
  <c r="AR1432" i="6"/>
  <c r="AR1433" i="6"/>
  <c r="AR1434" i="6"/>
  <c r="AR1435" i="6"/>
  <c r="AR1436" i="6"/>
  <c r="AR1437" i="6"/>
  <c r="AR1438" i="6"/>
  <c r="AR1439" i="6"/>
  <c r="AR1440" i="6"/>
  <c r="AR1441" i="6"/>
  <c r="AR1442" i="6"/>
  <c r="AR1443" i="6"/>
  <c r="AR1444" i="6"/>
  <c r="AR1445" i="6"/>
  <c r="AR1446" i="6"/>
  <c r="AR1447" i="6"/>
  <c r="AR1448" i="6"/>
  <c r="AR1449" i="6"/>
  <c r="AR1450" i="6"/>
  <c r="AR1451" i="6"/>
  <c r="AR1452" i="6"/>
  <c r="AR1453" i="6"/>
  <c r="AR1454" i="6"/>
  <c r="AR1455" i="6"/>
  <c r="AR1456" i="6"/>
  <c r="AR1457" i="6"/>
  <c r="AR1458" i="6"/>
  <c r="AR1459" i="6"/>
  <c r="AR1460" i="6"/>
  <c r="AR1461" i="6"/>
  <c r="AR1462" i="6"/>
  <c r="AR1463" i="6"/>
  <c r="AR1464" i="6"/>
  <c r="AR1465" i="6"/>
  <c r="AR1466" i="6"/>
  <c r="AR1467" i="6"/>
  <c r="AR1468" i="6"/>
  <c r="AR1469" i="6"/>
  <c r="AR1470" i="6"/>
  <c r="AR1471" i="6"/>
  <c r="AR1472" i="6"/>
  <c r="AR1473" i="6"/>
  <c r="AR1474" i="6"/>
  <c r="AR1475" i="6"/>
  <c r="AR1476" i="6"/>
  <c r="AR1477" i="6"/>
  <c r="AR1478" i="6"/>
  <c r="AR1479" i="6"/>
  <c r="AR1480" i="6"/>
  <c r="AR1481" i="6"/>
  <c r="AR1482" i="6"/>
  <c r="AR1483" i="6"/>
  <c r="AR1484" i="6"/>
  <c r="AR1485" i="6"/>
  <c r="AR1486" i="6"/>
  <c r="AR1487" i="6"/>
  <c r="AR1488" i="6"/>
  <c r="AR1489" i="6"/>
  <c r="AR1490" i="6"/>
  <c r="AR1491" i="6"/>
  <c r="AR1492" i="6"/>
  <c r="AR1493" i="6"/>
  <c r="AR1494" i="6"/>
  <c r="AR1495" i="6"/>
  <c r="AR1496" i="6"/>
  <c r="AR1497" i="6"/>
  <c r="AR1498" i="6"/>
  <c r="AR1499" i="6"/>
  <c r="AR1500" i="6"/>
  <c r="AR1501" i="6"/>
  <c r="AR1502" i="6"/>
  <c r="AR1503" i="6"/>
  <c r="AR1504" i="6"/>
  <c r="AR1505" i="6"/>
  <c r="AR1506" i="6"/>
  <c r="AR1507" i="6"/>
  <c r="AR1508" i="6"/>
  <c r="AR1509" i="6"/>
  <c r="AR1510" i="6"/>
  <c r="AR1511" i="6"/>
  <c r="AR1512" i="6"/>
  <c r="AR1513" i="6"/>
  <c r="AR1514" i="6"/>
  <c r="AR1515" i="6"/>
  <c r="AR1516" i="6"/>
  <c r="AR1517" i="6"/>
  <c r="AR1518" i="6"/>
  <c r="AR1519" i="6"/>
  <c r="AR1520" i="6"/>
  <c r="AR1521" i="6"/>
  <c r="AR1522" i="6"/>
  <c r="AR1523" i="6"/>
  <c r="AR1524" i="6"/>
  <c r="AR1525" i="6"/>
  <c r="AR1526" i="6"/>
  <c r="AR1527" i="6"/>
  <c r="AR1528" i="6"/>
  <c r="AR1529" i="6"/>
  <c r="AR1530" i="6"/>
  <c r="AR1531" i="6"/>
  <c r="AR1532" i="6"/>
  <c r="AR1533" i="6"/>
  <c r="AR1534" i="6"/>
  <c r="AR1535" i="6"/>
  <c r="AR1536" i="6"/>
  <c r="AR1537" i="6"/>
  <c r="AR1538" i="6"/>
  <c r="AR1539" i="6"/>
  <c r="AR1540" i="6"/>
  <c r="AR1541" i="6"/>
  <c r="AR1542" i="6"/>
  <c r="AR1543" i="6"/>
  <c r="AR1544" i="6"/>
  <c r="AR1545" i="6"/>
  <c r="AR1546" i="6"/>
  <c r="AR1547" i="6"/>
  <c r="AR1548" i="6"/>
  <c r="AR1549" i="6"/>
  <c r="AR1550" i="6"/>
  <c r="AR1551" i="6"/>
  <c r="AR1552" i="6"/>
  <c r="AR1553" i="6"/>
  <c r="AR1554" i="6"/>
  <c r="AR1555" i="6"/>
  <c r="AR1556" i="6"/>
  <c r="AR1557" i="6"/>
  <c r="AR1558" i="6"/>
  <c r="AR1559" i="6"/>
  <c r="AR1560" i="6"/>
  <c r="AR1561" i="6"/>
  <c r="AR1562" i="6"/>
  <c r="AR1563" i="6"/>
  <c r="AR1564" i="6"/>
  <c r="AR1565" i="6"/>
  <c r="AR1566" i="6"/>
  <c r="AR1567" i="6"/>
  <c r="AR1568" i="6"/>
  <c r="AR1569" i="6"/>
  <c r="AR1570" i="6"/>
  <c r="AR1571" i="6"/>
  <c r="AR1572" i="6"/>
  <c r="AR1573" i="6"/>
  <c r="AR1574" i="6"/>
  <c r="AR1575" i="6"/>
  <c r="AR1576" i="6"/>
  <c r="AR1577" i="6"/>
  <c r="AR1578" i="6"/>
  <c r="AR1579" i="6"/>
  <c r="AR1580" i="6"/>
  <c r="AR1581" i="6"/>
  <c r="AR1582" i="6"/>
  <c r="AR1583" i="6"/>
  <c r="AR1584" i="6"/>
  <c r="AR1585" i="6"/>
  <c r="AR1586" i="6"/>
  <c r="AR1587" i="6"/>
  <c r="AR1588" i="6"/>
  <c r="AR1589" i="6"/>
  <c r="AR1590" i="6"/>
  <c r="AR1591" i="6"/>
  <c r="AR1592" i="6"/>
  <c r="AR1593" i="6"/>
  <c r="AR1594" i="6"/>
  <c r="AR1595" i="6"/>
  <c r="AR1596" i="6"/>
  <c r="AR1597" i="6"/>
  <c r="AR1598" i="6"/>
  <c r="AR1599" i="6"/>
  <c r="AR1600" i="6"/>
  <c r="AR1601" i="6"/>
  <c r="AR1602" i="6"/>
  <c r="AR1603" i="6"/>
  <c r="AR1604" i="6"/>
  <c r="AR1605" i="6"/>
  <c r="AR1606" i="6"/>
  <c r="AR1607" i="6"/>
  <c r="AR1608" i="6"/>
  <c r="AR1609" i="6"/>
  <c r="AR1610" i="6"/>
  <c r="AR1611" i="6"/>
  <c r="AR1612" i="6"/>
  <c r="AR1613" i="6"/>
  <c r="AR1614" i="6"/>
  <c r="AR1615" i="6"/>
  <c r="AR1616" i="6"/>
  <c r="AR1617" i="6"/>
  <c r="AR1618" i="6"/>
  <c r="AR1619" i="6"/>
  <c r="AR1620" i="6"/>
  <c r="AR1621" i="6"/>
  <c r="AR1622" i="6"/>
  <c r="AR1623" i="6"/>
  <c r="AR1624" i="6"/>
  <c r="AR1625" i="6"/>
  <c r="AR1626" i="6"/>
  <c r="AR1627" i="6"/>
  <c r="AR1628" i="6"/>
  <c r="AR1629" i="6"/>
  <c r="AR1630" i="6"/>
  <c r="AR1631" i="6"/>
  <c r="AR1632" i="6"/>
  <c r="AR1633" i="6"/>
  <c r="AR1634" i="6"/>
  <c r="AR1635" i="6"/>
  <c r="AR1636" i="6"/>
  <c r="AR1637" i="6"/>
  <c r="AR1638" i="6"/>
  <c r="AR1639" i="6"/>
  <c r="AR1640" i="6"/>
  <c r="AR1641" i="6"/>
  <c r="AR1642" i="6"/>
  <c r="AR1643" i="6"/>
  <c r="AR1644" i="6"/>
  <c r="AR1645" i="6"/>
  <c r="AR1646" i="6"/>
  <c r="AR1647" i="6"/>
  <c r="AR1648" i="6"/>
  <c r="AR1649" i="6"/>
  <c r="AR1650" i="6"/>
  <c r="AR1651" i="6"/>
  <c r="AR1652" i="6"/>
  <c r="AR1653" i="6"/>
  <c r="AR1654" i="6"/>
  <c r="AR1655" i="6"/>
  <c r="AR1656" i="6"/>
  <c r="AR1657" i="6"/>
  <c r="AR1658" i="6"/>
  <c r="AR1659" i="6"/>
  <c r="AR1660" i="6"/>
  <c r="AR1661" i="6"/>
  <c r="AR1662" i="6"/>
  <c r="AR1663" i="6"/>
  <c r="AR1664" i="6"/>
  <c r="AR1665" i="6"/>
  <c r="AR1666" i="6"/>
  <c r="AR1667" i="6"/>
  <c r="AR1668" i="6"/>
  <c r="AR1669" i="6"/>
  <c r="AR1670" i="6"/>
  <c r="AR1671" i="6"/>
  <c r="AR1672" i="6"/>
  <c r="AR1673" i="6"/>
  <c r="AR1674" i="6"/>
  <c r="AR1675" i="6"/>
  <c r="AR1676" i="6"/>
  <c r="AR1677" i="6"/>
  <c r="AR1678" i="6"/>
  <c r="AR1679" i="6"/>
  <c r="AR1680" i="6"/>
  <c r="AR1681" i="6"/>
  <c r="AR1682" i="6"/>
  <c r="AR1683" i="6"/>
  <c r="AR1684" i="6"/>
  <c r="AR1685" i="6"/>
  <c r="AR1686" i="6"/>
  <c r="AR1687" i="6"/>
  <c r="AR1688" i="6"/>
  <c r="AR1689" i="6"/>
  <c r="AR1690" i="6"/>
  <c r="AR1691" i="6"/>
  <c r="AR1692" i="6"/>
  <c r="AR1693" i="6"/>
  <c r="AR1694" i="6"/>
  <c r="AR1695" i="6"/>
  <c r="AR1696" i="6"/>
  <c r="AR1697" i="6"/>
  <c r="AR1698" i="6"/>
  <c r="AR1699" i="6"/>
  <c r="AR1700" i="6"/>
  <c r="AR1701" i="6"/>
  <c r="AR1702" i="6"/>
  <c r="AR1703" i="6"/>
  <c r="AR1704" i="6"/>
  <c r="AR1705" i="6"/>
  <c r="AR1706" i="6"/>
  <c r="AR1707" i="6"/>
  <c r="AR1708" i="6"/>
  <c r="AR1709" i="6"/>
  <c r="AR1710" i="6"/>
  <c r="AR1711" i="6"/>
  <c r="AR1712" i="6"/>
  <c r="AR1713" i="6"/>
  <c r="AR1714" i="6"/>
  <c r="AT20" i="6"/>
  <c r="AV9" i="6"/>
  <c r="AV10" i="6"/>
  <c r="AV11" i="6"/>
  <c r="AV12" i="6"/>
  <c r="AV13" i="6"/>
  <c r="AV14" i="6"/>
  <c r="AV15" i="6"/>
  <c r="AV16" i="6"/>
  <c r="AV17" i="6"/>
  <c r="AV18" i="6"/>
  <c r="AV19" i="6"/>
  <c r="AV20" i="6"/>
  <c r="AR9" i="6"/>
  <c r="AR10" i="6"/>
  <c r="AY32" i="6"/>
  <c r="AY33" i="6"/>
  <c r="AY34" i="6"/>
  <c r="AY35" i="6"/>
  <c r="AY36" i="6"/>
  <c r="AY37" i="6"/>
  <c r="AY38" i="6"/>
  <c r="AY39" i="6"/>
  <c r="AY40" i="6"/>
  <c r="AY41" i="6"/>
  <c r="AY42" i="6"/>
  <c r="AY43" i="6"/>
  <c r="AY44" i="6"/>
  <c r="AY45" i="6"/>
  <c r="AY46" i="6"/>
  <c r="AY47" i="6"/>
  <c r="AY48" i="6"/>
  <c r="AY49" i="6"/>
  <c r="AY50" i="6"/>
  <c r="AY51" i="6"/>
  <c r="AY52" i="6"/>
  <c r="AY53" i="6"/>
  <c r="AY54" i="6"/>
  <c r="AY55" i="6"/>
  <c r="AY56" i="6"/>
  <c r="AY57" i="6"/>
  <c r="AY58" i="6"/>
  <c r="AY59" i="6"/>
  <c r="AY60" i="6"/>
  <c r="AY61" i="6"/>
  <c r="AY62" i="6"/>
  <c r="AY63" i="6"/>
  <c r="AY64" i="6"/>
  <c r="AY65" i="6"/>
  <c r="AY66" i="6"/>
  <c r="AY67" i="6"/>
  <c r="AY68" i="6"/>
  <c r="AY69" i="6"/>
  <c r="AY70" i="6"/>
  <c r="AY71" i="6"/>
  <c r="AY72" i="6"/>
  <c r="AY73" i="6"/>
  <c r="AY74" i="6"/>
  <c r="AY75" i="6"/>
  <c r="AY76" i="6"/>
  <c r="AY77" i="6"/>
  <c r="AY78" i="6"/>
  <c r="AY79" i="6"/>
  <c r="AY80" i="6"/>
  <c r="AY81" i="6"/>
  <c r="AY82" i="6"/>
  <c r="AY83" i="6"/>
  <c r="AY84" i="6"/>
  <c r="AY85" i="6"/>
  <c r="AY86" i="6"/>
  <c r="AY87" i="6"/>
  <c r="AY88" i="6"/>
  <c r="AY89" i="6"/>
  <c r="AY90" i="6"/>
  <c r="AY91" i="6"/>
  <c r="AY92" i="6"/>
  <c r="AY93" i="6"/>
  <c r="AY94" i="6"/>
  <c r="AY95" i="6"/>
  <c r="AY96" i="6"/>
  <c r="AY97" i="6"/>
  <c r="AY98" i="6"/>
  <c r="AY99" i="6"/>
  <c r="AY100" i="6"/>
  <c r="AY101" i="6"/>
  <c r="AY102" i="6"/>
  <c r="AY103" i="6"/>
  <c r="AY104" i="6"/>
  <c r="AY105" i="6"/>
  <c r="AY106" i="6"/>
  <c r="AY107" i="6"/>
  <c r="AY108" i="6"/>
  <c r="AY109" i="6"/>
  <c r="AY110" i="6"/>
  <c r="AY111" i="6"/>
  <c r="AY112" i="6"/>
  <c r="AY113" i="6"/>
  <c r="AY114" i="6"/>
  <c r="AY115" i="6"/>
  <c r="AY116" i="6"/>
  <c r="AY117" i="6"/>
  <c r="AY118" i="6"/>
  <c r="AY119" i="6"/>
  <c r="AY120" i="6"/>
  <c r="AY121" i="6"/>
  <c r="AY122" i="6"/>
  <c r="AY123" i="6"/>
  <c r="AY124" i="6"/>
  <c r="AY125" i="6"/>
  <c r="AY126" i="6"/>
  <c r="AY127" i="6"/>
  <c r="AY128" i="6"/>
  <c r="AY129" i="6"/>
  <c r="AY130" i="6"/>
  <c r="AY131" i="6"/>
  <c r="AY132" i="6"/>
  <c r="AY133" i="6"/>
  <c r="AY134" i="6"/>
  <c r="AY135" i="6"/>
  <c r="AY136" i="6"/>
  <c r="AY137" i="6"/>
  <c r="AY138" i="6"/>
  <c r="AY139" i="6"/>
  <c r="AY140" i="6"/>
  <c r="AY141" i="6"/>
  <c r="AY142" i="6"/>
  <c r="AY143" i="6"/>
  <c r="AY144" i="6"/>
  <c r="AY145" i="6"/>
  <c r="AY146" i="6"/>
  <c r="AY147" i="6"/>
  <c r="AY148" i="6"/>
  <c r="AY149" i="6"/>
  <c r="AY150" i="6"/>
  <c r="AY151" i="6"/>
  <c r="AY152" i="6"/>
  <c r="AY153" i="6"/>
  <c r="AY154" i="6"/>
  <c r="AY155" i="6"/>
  <c r="AY156" i="6"/>
  <c r="AY157" i="6"/>
  <c r="AY158" i="6"/>
  <c r="AY159" i="6"/>
  <c r="AY160" i="6"/>
  <c r="AY161" i="6"/>
  <c r="AY162" i="6"/>
  <c r="AY163" i="6"/>
  <c r="AY164" i="6"/>
  <c r="AY165" i="6"/>
  <c r="AY166" i="6"/>
  <c r="AY167" i="6"/>
  <c r="AY168" i="6"/>
  <c r="AY169" i="6"/>
  <c r="AY170" i="6"/>
  <c r="AY171" i="6"/>
  <c r="AY172" i="6"/>
  <c r="AY173" i="6"/>
  <c r="AY174" i="6"/>
  <c r="AY175" i="6"/>
  <c r="AY176" i="6"/>
  <c r="AY177" i="6"/>
  <c r="AY178" i="6"/>
  <c r="AY179" i="6"/>
  <c r="AY180" i="6"/>
  <c r="AY181" i="6"/>
  <c r="AY182" i="6"/>
  <c r="AY183" i="6"/>
  <c r="AY184" i="6"/>
  <c r="AY185" i="6"/>
  <c r="AY186" i="6"/>
  <c r="AY187" i="6"/>
  <c r="AY188" i="6"/>
  <c r="AY189" i="6"/>
  <c r="AY190" i="6"/>
  <c r="AY191" i="6"/>
  <c r="AY192" i="6"/>
  <c r="AY193" i="6"/>
  <c r="AY194" i="6"/>
  <c r="AY195" i="6"/>
  <c r="AY196" i="6"/>
  <c r="AY197" i="6"/>
  <c r="AY198" i="6"/>
  <c r="AY199" i="6"/>
  <c r="AY200" i="6"/>
  <c r="AY201" i="6"/>
  <c r="AY202" i="6"/>
  <c r="AY203" i="6"/>
  <c r="AY204" i="6"/>
  <c r="AY205" i="6"/>
  <c r="AY206" i="6"/>
  <c r="AY207" i="6"/>
  <c r="AY208" i="6"/>
  <c r="AY209" i="6"/>
  <c r="AY210" i="6"/>
  <c r="AY211" i="6"/>
  <c r="AY212" i="6"/>
  <c r="AY213" i="6"/>
  <c r="AY214" i="6"/>
  <c r="AY215" i="6"/>
  <c r="AY216" i="6"/>
  <c r="AY217" i="6"/>
  <c r="AY218" i="6"/>
  <c r="AY219" i="6"/>
  <c r="AY220" i="6"/>
  <c r="AY221" i="6"/>
  <c r="AY222" i="6"/>
  <c r="AY223" i="6"/>
  <c r="AY224" i="6"/>
  <c r="AY225" i="6"/>
  <c r="AY226" i="6"/>
  <c r="AY227" i="6"/>
  <c r="AY228" i="6"/>
  <c r="AY229" i="6"/>
  <c r="AY230" i="6"/>
  <c r="AY231" i="6"/>
  <c r="AY232" i="6"/>
  <c r="AY233" i="6"/>
  <c r="AY234" i="6"/>
  <c r="AY235" i="6"/>
  <c r="AY236" i="6"/>
  <c r="AY237" i="6"/>
  <c r="AY238" i="6"/>
  <c r="AY239" i="6"/>
  <c r="AY240" i="6"/>
  <c r="AY241" i="6"/>
  <c r="AY242" i="6"/>
  <c r="AY243" i="6"/>
  <c r="AY244" i="6"/>
  <c r="AY245" i="6"/>
  <c r="AY246" i="6"/>
  <c r="AY247" i="6"/>
  <c r="AY248" i="6"/>
  <c r="AY249" i="6"/>
  <c r="AY250" i="6"/>
  <c r="AY251" i="6"/>
  <c r="AY252" i="6"/>
  <c r="AY253" i="6"/>
  <c r="AY254" i="6"/>
  <c r="AY255" i="6"/>
  <c r="AY256" i="6"/>
  <c r="AY257" i="6"/>
  <c r="AY258" i="6"/>
  <c r="AY259" i="6"/>
  <c r="AY260" i="6"/>
  <c r="AY261" i="6"/>
  <c r="AY262" i="6"/>
  <c r="AY263" i="6"/>
  <c r="AY264" i="6"/>
  <c r="AY265" i="6"/>
  <c r="AY266" i="6"/>
  <c r="AY267" i="6"/>
  <c r="AY268" i="6"/>
  <c r="AY269" i="6"/>
  <c r="AY270" i="6"/>
  <c r="AY271" i="6"/>
  <c r="AY272" i="6"/>
  <c r="AY273" i="6"/>
  <c r="AY274" i="6"/>
  <c r="AY275" i="6"/>
  <c r="AY276" i="6"/>
  <c r="AY277" i="6"/>
  <c r="AY278" i="6"/>
  <c r="AY279" i="6"/>
  <c r="AY280" i="6"/>
  <c r="AY281" i="6"/>
  <c r="AY282" i="6"/>
  <c r="AY283" i="6"/>
  <c r="AY284" i="6"/>
  <c r="AY285" i="6"/>
  <c r="AY286" i="6"/>
  <c r="AY287" i="6"/>
  <c r="AY288" i="6"/>
  <c r="AY289" i="6"/>
  <c r="AY290" i="6"/>
  <c r="AY291" i="6"/>
  <c r="AY292" i="6"/>
  <c r="AY293" i="6"/>
  <c r="AY294" i="6"/>
  <c r="AY295" i="6"/>
  <c r="AY296" i="6"/>
  <c r="AY297" i="6"/>
  <c r="AY298" i="6"/>
  <c r="AY299" i="6"/>
  <c r="AY300" i="6"/>
  <c r="AY301" i="6"/>
  <c r="AY302" i="6"/>
  <c r="AY303" i="6"/>
  <c r="AY304" i="6"/>
  <c r="AY305" i="6"/>
  <c r="AY306" i="6"/>
  <c r="AY307" i="6"/>
  <c r="AY308" i="6"/>
  <c r="AY309" i="6"/>
  <c r="AY310" i="6"/>
  <c r="AY311" i="6"/>
  <c r="AY312" i="6"/>
  <c r="AY313" i="6"/>
  <c r="AY314" i="6"/>
  <c r="AY315" i="6"/>
  <c r="AY316" i="6"/>
  <c r="AY317" i="6"/>
  <c r="AY318" i="6"/>
  <c r="AY319" i="6"/>
  <c r="AY320" i="6"/>
  <c r="AY321" i="6"/>
  <c r="AY322" i="6"/>
  <c r="AY323" i="6"/>
  <c r="AY324" i="6"/>
  <c r="AY325" i="6"/>
  <c r="AY326" i="6"/>
  <c r="AY327" i="6"/>
  <c r="AY328" i="6"/>
  <c r="AY329" i="6"/>
  <c r="AY330" i="6"/>
  <c r="AY331" i="6"/>
  <c r="AY332" i="6"/>
  <c r="AY333" i="6"/>
  <c r="AY334" i="6"/>
  <c r="AY335" i="6"/>
  <c r="AY336" i="6"/>
  <c r="AY337" i="6"/>
  <c r="AY338" i="6"/>
  <c r="AY339" i="6"/>
  <c r="AY340" i="6"/>
  <c r="AY341" i="6"/>
  <c r="AY342" i="6"/>
  <c r="AY343" i="6"/>
  <c r="AY344" i="6"/>
  <c r="AY345" i="6"/>
  <c r="AY346" i="6"/>
  <c r="AY347" i="6"/>
  <c r="AY348" i="6"/>
  <c r="AY349" i="6"/>
  <c r="AY350" i="6"/>
  <c r="AY351" i="6"/>
  <c r="AY352" i="6"/>
  <c r="AY353" i="6"/>
  <c r="AY354" i="6"/>
  <c r="AY355" i="6"/>
  <c r="AY356" i="6"/>
  <c r="AY357" i="6"/>
  <c r="AY358" i="6"/>
  <c r="AY359" i="6"/>
  <c r="AY360" i="6"/>
  <c r="AY361" i="6"/>
  <c r="AY362" i="6"/>
  <c r="AY363" i="6"/>
  <c r="AY364" i="6"/>
  <c r="AY365" i="6"/>
  <c r="AY366" i="6"/>
  <c r="AY367" i="6"/>
  <c r="AY368" i="6"/>
  <c r="AY369" i="6"/>
  <c r="AY370" i="6"/>
  <c r="AY371" i="6"/>
  <c r="AY372" i="6"/>
  <c r="AY373" i="6"/>
  <c r="AY374" i="6"/>
  <c r="AY375" i="6"/>
  <c r="AY376" i="6"/>
  <c r="AY377" i="6"/>
  <c r="AY378" i="6"/>
  <c r="AY379" i="6"/>
  <c r="AY380" i="6"/>
  <c r="AY381" i="6"/>
  <c r="AY382" i="6"/>
  <c r="AY383" i="6"/>
  <c r="AY384" i="6"/>
  <c r="AY385" i="6"/>
  <c r="AY386" i="6"/>
  <c r="AY387" i="6"/>
  <c r="AY388" i="6"/>
  <c r="AY389" i="6"/>
  <c r="AY390" i="6"/>
  <c r="AY391" i="6"/>
  <c r="AY392" i="6"/>
  <c r="AY393" i="6"/>
  <c r="AY394" i="6"/>
  <c r="AY395" i="6"/>
  <c r="AY396" i="6"/>
  <c r="AY397" i="6"/>
  <c r="AY398" i="6"/>
  <c r="AY399" i="6"/>
  <c r="AY400" i="6"/>
  <c r="AY401" i="6"/>
  <c r="AY402" i="6"/>
  <c r="AY403" i="6"/>
  <c r="AY404" i="6"/>
  <c r="AY405" i="6"/>
  <c r="AY406" i="6"/>
  <c r="AY407" i="6"/>
  <c r="AY408" i="6"/>
  <c r="AY409" i="6"/>
  <c r="AY410" i="6"/>
  <c r="AY411" i="6"/>
  <c r="AY412" i="6"/>
  <c r="AY413" i="6"/>
  <c r="AY414" i="6"/>
  <c r="AY415" i="6"/>
  <c r="AY416" i="6"/>
  <c r="AY417" i="6"/>
  <c r="AY418" i="6"/>
  <c r="AY419" i="6"/>
  <c r="AY420" i="6"/>
  <c r="AY421" i="6"/>
  <c r="AY422" i="6"/>
  <c r="AY424" i="6"/>
  <c r="AY425" i="6"/>
  <c r="AY426" i="6"/>
  <c r="AY428" i="6"/>
  <c r="AY429" i="6"/>
  <c r="AY430" i="6"/>
  <c r="AY432" i="6"/>
  <c r="AY433" i="6"/>
  <c r="AY434" i="6"/>
  <c r="AY436" i="6"/>
  <c r="AY437" i="6"/>
  <c r="AY438" i="6"/>
  <c r="AY440" i="6"/>
  <c r="AY441" i="6"/>
  <c r="AY442" i="6"/>
  <c r="AY444" i="6"/>
  <c r="AY445" i="6"/>
  <c r="AY446" i="6"/>
  <c r="AY448" i="6"/>
  <c r="AY449" i="6"/>
  <c r="AY450" i="6"/>
  <c r="AY452" i="6"/>
  <c r="AY453" i="6"/>
  <c r="AY454" i="6"/>
  <c r="AY456" i="6"/>
  <c r="AY457" i="6"/>
  <c r="AY458" i="6"/>
  <c r="AY460" i="6"/>
  <c r="AY461" i="6"/>
  <c r="AY462" i="6"/>
  <c r="AY464" i="6"/>
  <c r="AY465" i="6"/>
  <c r="AY466" i="6"/>
  <c r="AY468" i="6"/>
  <c r="AY469" i="6"/>
  <c r="AY470" i="6"/>
  <c r="AY472" i="6"/>
  <c r="AY473" i="6"/>
  <c r="AY474" i="6"/>
  <c r="AY476" i="6"/>
  <c r="AY477" i="6"/>
  <c r="AY478" i="6"/>
  <c r="AY480" i="6"/>
  <c r="AY481" i="6"/>
  <c r="AY482" i="6"/>
  <c r="AY484" i="6"/>
  <c r="AY485" i="6"/>
  <c r="AY486" i="6"/>
  <c r="AY488" i="6"/>
  <c r="AY489" i="6"/>
  <c r="AY490" i="6"/>
  <c r="AY492" i="6"/>
  <c r="AY493" i="6"/>
  <c r="AY494" i="6"/>
  <c r="AY496" i="6"/>
  <c r="AY497" i="6"/>
  <c r="AY498" i="6"/>
  <c r="AY500" i="6"/>
  <c r="AY501" i="6"/>
  <c r="AY502" i="6"/>
  <c r="AY504" i="6"/>
  <c r="AY505" i="6"/>
  <c r="AY506" i="6"/>
  <c r="AY508" i="6"/>
  <c r="AY509" i="6"/>
  <c r="AY510" i="6"/>
  <c r="AY512" i="6"/>
  <c r="AY513" i="6"/>
  <c r="AY514" i="6"/>
  <c r="AY516" i="6"/>
  <c r="AY517" i="6"/>
  <c r="AY518" i="6"/>
  <c r="AY520" i="6"/>
  <c r="AY521" i="6"/>
  <c r="AY522" i="6"/>
  <c r="AY524" i="6"/>
  <c r="AY525" i="6"/>
  <c r="AY526" i="6"/>
  <c r="AY528" i="6"/>
  <c r="AY529" i="6"/>
  <c r="AY530" i="6"/>
  <c r="AY532" i="6"/>
  <c r="AY533" i="6"/>
  <c r="AY534" i="6"/>
  <c r="AY536" i="6"/>
  <c r="AY537" i="6"/>
  <c r="AY538" i="6"/>
  <c r="AY540" i="6"/>
  <c r="AY541" i="6"/>
  <c r="AY542" i="6"/>
  <c r="AY544" i="6"/>
  <c r="AY545" i="6"/>
  <c r="AY546" i="6"/>
  <c r="AY548" i="6"/>
  <c r="AY549" i="6"/>
  <c r="AY550" i="6"/>
  <c r="AY552" i="6"/>
  <c r="AY553" i="6"/>
  <c r="AY554" i="6"/>
  <c r="AY556" i="6"/>
  <c r="AY557" i="6"/>
  <c r="AY558" i="6"/>
  <c r="AY560" i="6"/>
  <c r="AY561" i="6"/>
  <c r="AY562" i="6"/>
  <c r="AY564" i="6"/>
  <c r="AY565" i="6"/>
  <c r="AY566" i="6"/>
  <c r="AY568" i="6"/>
  <c r="AY569" i="6"/>
  <c r="AY570" i="6"/>
  <c r="AY572" i="6"/>
  <c r="AY573" i="6"/>
  <c r="AY574" i="6"/>
  <c r="AY576" i="6"/>
  <c r="AY577" i="6"/>
  <c r="AY578" i="6"/>
  <c r="AY580" i="6"/>
  <c r="AY581" i="6"/>
  <c r="AY582" i="6"/>
  <c r="AY584" i="6"/>
  <c r="AY585" i="6"/>
  <c r="AY586" i="6"/>
  <c r="AY588" i="6"/>
  <c r="AY589" i="6"/>
  <c r="AY590" i="6"/>
  <c r="AY592" i="6"/>
  <c r="AY593" i="6"/>
  <c r="AY594" i="6"/>
  <c r="AY596" i="6"/>
  <c r="AY597" i="6"/>
  <c r="AY598" i="6"/>
  <c r="AY600" i="6"/>
  <c r="AY601" i="6"/>
  <c r="AY602" i="6"/>
  <c r="AY604" i="6"/>
  <c r="AY605" i="6"/>
  <c r="AY606" i="6"/>
  <c r="AY608" i="6"/>
  <c r="AY609" i="6"/>
  <c r="AY610" i="6"/>
  <c r="AY612" i="6"/>
  <c r="AY613" i="6"/>
  <c r="AY614" i="6"/>
  <c r="AY616" i="6"/>
  <c r="AY617" i="6"/>
  <c r="AY618" i="6"/>
  <c r="AY620" i="6"/>
  <c r="AY621" i="6"/>
  <c r="AY622" i="6"/>
  <c r="AY624" i="6"/>
  <c r="AY625" i="6"/>
  <c r="AY626" i="6"/>
  <c r="AY628" i="6"/>
  <c r="AY629" i="6"/>
  <c r="AY630" i="6"/>
  <c r="AY632" i="6"/>
  <c r="AY633" i="6"/>
  <c r="AY634" i="6"/>
  <c r="AY636" i="6"/>
  <c r="AY637" i="6"/>
  <c r="AY638" i="6"/>
  <c r="AY640" i="6"/>
  <c r="AY641" i="6"/>
  <c r="AY642" i="6"/>
  <c r="AY644" i="6"/>
  <c r="AY645" i="6"/>
  <c r="AY646" i="6"/>
  <c r="AY648" i="6"/>
  <c r="AY649" i="6"/>
  <c r="AY650" i="6"/>
  <c r="AY652" i="6"/>
  <c r="AY653" i="6"/>
  <c r="AY654" i="6"/>
  <c r="AY656" i="6"/>
  <c r="AY657" i="6"/>
  <c r="AY658" i="6"/>
  <c r="AY660" i="6"/>
  <c r="AY661" i="6"/>
  <c r="AY662" i="6"/>
  <c r="AY664" i="6"/>
  <c r="AY665" i="6"/>
  <c r="AY666" i="6"/>
  <c r="AY668" i="6"/>
  <c r="AY669" i="6"/>
  <c r="AY670" i="6"/>
  <c r="AY672" i="6"/>
  <c r="AY673" i="6"/>
  <c r="AY674" i="6"/>
  <c r="AY676" i="6"/>
  <c r="AY677" i="6"/>
  <c r="AY678" i="6"/>
  <c r="AY680" i="6"/>
  <c r="AY681" i="6"/>
  <c r="AY682" i="6"/>
  <c r="AY684" i="6"/>
  <c r="AY685" i="6"/>
  <c r="AY686" i="6"/>
  <c r="AY688" i="6"/>
  <c r="AY689" i="6"/>
  <c r="AY690" i="6"/>
  <c r="AY692" i="6"/>
  <c r="AY693" i="6"/>
  <c r="AY694" i="6"/>
  <c r="AY696" i="6"/>
  <c r="AY697" i="6"/>
  <c r="AY698" i="6"/>
  <c r="AY700" i="6"/>
  <c r="AY701" i="6"/>
  <c r="AY702" i="6"/>
  <c r="AY704" i="6"/>
  <c r="AY705" i="6"/>
  <c r="AY706" i="6"/>
  <c r="AY708" i="6"/>
  <c r="AY709" i="6"/>
  <c r="AY710" i="6"/>
  <c r="AY712" i="6"/>
  <c r="AY713" i="6"/>
  <c r="AY714" i="6"/>
  <c r="AY716" i="6"/>
  <c r="AY717" i="6"/>
  <c r="AY718" i="6"/>
  <c r="AY720" i="6"/>
  <c r="AY721" i="6"/>
  <c r="AY722" i="6"/>
  <c r="AY724" i="6"/>
  <c r="AY725" i="6"/>
  <c r="AY726" i="6"/>
  <c r="AY728" i="6"/>
  <c r="AY729" i="6"/>
  <c r="AY730" i="6"/>
  <c r="AY732" i="6"/>
  <c r="AY733" i="6"/>
  <c r="AY734" i="6"/>
  <c r="AY736" i="6"/>
  <c r="AY737" i="6"/>
  <c r="AY738" i="6"/>
  <c r="AY740" i="6"/>
  <c r="AY741" i="6"/>
  <c r="AY742" i="6"/>
  <c r="AY744" i="6"/>
  <c r="AY745" i="6"/>
  <c r="AY746" i="6"/>
  <c r="AY748" i="6"/>
  <c r="AY749" i="6"/>
  <c r="AY750" i="6"/>
  <c r="AY752" i="6"/>
  <c r="AY753" i="6"/>
  <c r="AY754" i="6"/>
  <c r="AY756" i="6"/>
  <c r="AY757" i="6"/>
  <c r="AY758" i="6"/>
  <c r="AY760" i="6"/>
  <c r="AY761" i="6"/>
  <c r="AY762" i="6"/>
  <c r="AY764" i="6"/>
  <c r="AY765" i="6"/>
  <c r="AY766" i="6"/>
  <c r="AY768" i="6"/>
  <c r="AY769" i="6"/>
  <c r="AY770" i="6"/>
  <c r="AY772" i="6"/>
  <c r="AY773" i="6"/>
  <c r="AY774" i="6"/>
  <c r="AY776" i="6"/>
  <c r="AY777" i="6"/>
  <c r="AY778" i="6"/>
  <c r="AY780" i="6"/>
  <c r="AY781" i="6"/>
  <c r="AY782" i="6"/>
  <c r="AY784" i="6"/>
  <c r="AY785" i="6"/>
  <c r="AY786" i="6"/>
  <c r="AY788" i="6"/>
  <c r="AY789" i="6"/>
  <c r="AY790" i="6"/>
  <c r="AY792" i="6"/>
  <c r="AY793" i="6"/>
  <c r="AY794" i="6"/>
  <c r="AY796" i="6"/>
  <c r="AY797" i="6"/>
  <c r="AY798" i="6"/>
  <c r="AY800" i="6"/>
  <c r="AY801" i="6"/>
  <c r="AY802" i="6"/>
  <c r="AY804" i="6"/>
  <c r="AY805" i="6"/>
  <c r="AY806" i="6"/>
  <c r="AY808" i="6"/>
  <c r="AY809" i="6"/>
  <c r="AY810" i="6"/>
  <c r="AY812" i="6"/>
  <c r="AY813" i="6"/>
  <c r="AY814" i="6"/>
  <c r="AY816" i="6"/>
  <c r="AY817" i="6"/>
  <c r="AY818" i="6"/>
  <c r="AY820" i="6"/>
  <c r="AY821" i="6"/>
  <c r="AY822" i="6"/>
  <c r="AY824" i="6"/>
  <c r="AY825" i="6"/>
  <c r="AY826" i="6"/>
  <c r="AY828" i="6"/>
  <c r="AY829" i="6"/>
  <c r="AY830" i="6"/>
  <c r="AY832" i="6"/>
  <c r="AY833" i="6"/>
  <c r="AY834" i="6"/>
  <c r="AY836" i="6"/>
  <c r="AY837" i="6"/>
  <c r="AY838" i="6"/>
  <c r="AY840" i="6"/>
  <c r="AY841" i="6"/>
  <c r="AY842" i="6"/>
  <c r="AY844" i="6"/>
  <c r="AY845" i="6"/>
  <c r="AY846" i="6"/>
  <c r="AY848" i="6"/>
  <c r="AY849" i="6"/>
  <c r="AY850" i="6"/>
  <c r="AY852" i="6"/>
  <c r="AY853" i="6"/>
  <c r="AY854" i="6"/>
  <c r="AY856" i="6"/>
  <c r="AY857" i="6"/>
  <c r="AY858" i="6"/>
  <c r="AY860" i="6"/>
  <c r="AY861" i="6"/>
  <c r="AY862" i="6"/>
  <c r="AY864" i="6"/>
  <c r="AY865" i="6"/>
  <c r="AY866" i="6"/>
  <c r="AY868" i="6"/>
  <c r="AY869" i="6"/>
  <c r="AY870" i="6"/>
  <c r="AY872" i="6"/>
  <c r="AY873" i="6"/>
  <c r="AY874" i="6"/>
  <c r="AY876" i="6"/>
  <c r="AY877" i="6"/>
  <c r="AY878" i="6"/>
  <c r="AY880" i="6"/>
  <c r="AY881" i="6"/>
  <c r="AY882" i="6"/>
  <c r="AY884" i="6"/>
  <c r="AY885" i="6"/>
  <c r="AY886" i="6"/>
  <c r="AY888" i="6"/>
  <c r="AY889" i="6"/>
  <c r="AY890" i="6"/>
  <c r="AY892" i="6"/>
  <c r="AY893" i="6"/>
  <c r="AY894" i="6"/>
  <c r="AY896" i="6"/>
  <c r="AY897" i="6"/>
  <c r="AY898" i="6"/>
  <c r="AY900" i="6"/>
  <c r="AY901" i="6"/>
  <c r="AY902" i="6"/>
  <c r="AY904" i="6"/>
  <c r="AY905" i="6"/>
  <c r="AY906" i="6"/>
  <c r="AY908" i="6"/>
  <c r="AY909" i="6"/>
  <c r="AY910" i="6"/>
  <c r="AY912" i="6"/>
  <c r="AY913" i="6"/>
  <c r="AY914" i="6"/>
  <c r="AY916" i="6"/>
  <c r="AY917" i="6"/>
  <c r="AY918" i="6"/>
  <c r="AY920" i="6"/>
  <c r="AY921" i="6"/>
  <c r="AY922" i="6"/>
  <c r="AY924" i="6"/>
  <c r="AY925" i="6"/>
  <c r="AY926" i="6"/>
  <c r="AY928" i="6"/>
  <c r="AY929" i="6"/>
  <c r="AY930" i="6"/>
  <c r="AY932" i="6"/>
  <c r="AY933" i="6"/>
  <c r="AY934" i="6"/>
  <c r="AY936" i="6"/>
  <c r="AY937" i="6"/>
  <c r="AY938" i="6"/>
  <c r="AY940" i="6"/>
  <c r="AY941" i="6"/>
  <c r="AY942" i="6"/>
  <c r="AY944" i="6"/>
  <c r="AY945" i="6"/>
  <c r="AY946" i="6"/>
  <c r="AY948" i="6"/>
  <c r="AY949" i="6"/>
  <c r="AY950" i="6"/>
  <c r="AY952" i="6"/>
  <c r="AY953" i="6"/>
  <c r="AY954" i="6"/>
  <c r="AY956" i="6"/>
  <c r="AY957" i="6"/>
  <c r="AY958" i="6"/>
  <c r="AY960" i="6"/>
  <c r="AY961" i="6"/>
  <c r="AY962" i="6"/>
  <c r="AY964" i="6"/>
  <c r="AY965" i="6"/>
  <c r="AY966" i="6"/>
  <c r="AY968" i="6"/>
  <c r="AY969" i="6"/>
  <c r="AY970" i="6"/>
  <c r="AY972" i="6"/>
  <c r="AY973" i="6"/>
  <c r="AY974" i="6"/>
  <c r="AY976" i="6"/>
  <c r="AY977" i="6"/>
  <c r="AY978" i="6"/>
  <c r="AY980" i="6"/>
  <c r="AY981" i="6"/>
  <c r="AY982" i="6"/>
  <c r="AY984" i="6"/>
  <c r="AY985" i="6"/>
  <c r="AY986" i="6"/>
  <c r="AY988" i="6"/>
  <c r="AY989" i="6"/>
  <c r="AY990" i="6"/>
  <c r="AY992" i="6"/>
  <c r="AY993" i="6"/>
  <c r="AY994" i="6"/>
  <c r="AY996" i="6"/>
  <c r="AY997" i="6"/>
  <c r="AY998" i="6"/>
  <c r="AY1000" i="6"/>
  <c r="AY1001" i="6"/>
  <c r="AY1002" i="6"/>
  <c r="AY1004" i="6"/>
  <c r="AY1005" i="6"/>
  <c r="AY1006" i="6"/>
  <c r="AY1008" i="6"/>
  <c r="AY1009" i="6"/>
  <c r="AY1010" i="6"/>
  <c r="AY1012" i="6"/>
  <c r="AY1013" i="6"/>
  <c r="AY1014" i="6"/>
  <c r="AY1016" i="6"/>
  <c r="AY1017" i="6"/>
  <c r="AY1018" i="6"/>
  <c r="AY1020" i="6"/>
  <c r="AY1021" i="6"/>
  <c r="AY1022" i="6"/>
  <c r="AY1024" i="6"/>
  <c r="AY1025" i="6"/>
  <c r="AY1026" i="6"/>
  <c r="AY1028" i="6"/>
  <c r="AY1029" i="6"/>
  <c r="AY1030" i="6"/>
  <c r="AY1032" i="6"/>
  <c r="AY1033" i="6"/>
  <c r="AY1034" i="6"/>
  <c r="AY1036" i="6"/>
  <c r="AY1037" i="6"/>
  <c r="AY1038" i="6"/>
  <c r="AY1040" i="6"/>
  <c r="AY1041" i="6"/>
  <c r="AY1042" i="6"/>
  <c r="AY1044" i="6"/>
  <c r="AY1045" i="6"/>
  <c r="AY1046" i="6"/>
  <c r="AY1048" i="6"/>
  <c r="AY1049" i="6"/>
  <c r="AY1050" i="6"/>
  <c r="AY1052" i="6"/>
  <c r="AY1053" i="6"/>
  <c r="AY1054" i="6"/>
  <c r="AY1056" i="6"/>
  <c r="AY1057" i="6"/>
  <c r="AY1058" i="6"/>
  <c r="AY1060" i="6"/>
  <c r="AY1061" i="6"/>
  <c r="AY1062" i="6"/>
  <c r="AY1064" i="6"/>
  <c r="AY1065" i="6"/>
  <c r="AY1066" i="6"/>
  <c r="AY1068" i="6"/>
  <c r="AY1069" i="6"/>
  <c r="AY1070" i="6"/>
  <c r="AY1072" i="6"/>
  <c r="AY1073" i="6"/>
  <c r="AY1074" i="6"/>
  <c r="AY1076" i="6"/>
  <c r="AY1077" i="6"/>
  <c r="AY1078" i="6"/>
  <c r="AY1080" i="6"/>
  <c r="AY1081" i="6"/>
  <c r="AY1082" i="6"/>
  <c r="AY1083" i="6"/>
  <c r="AY1084" i="6"/>
  <c r="AY1085" i="6"/>
  <c r="AY1086" i="6"/>
  <c r="AY1087" i="6"/>
  <c r="AY1088" i="6"/>
  <c r="AY1089" i="6"/>
  <c r="AY1090" i="6"/>
  <c r="AY1091" i="6"/>
  <c r="AY1092" i="6"/>
  <c r="AY1093" i="6"/>
  <c r="AY1094" i="6"/>
  <c r="AY1095" i="6"/>
  <c r="AY1096" i="6"/>
  <c r="AY1097" i="6"/>
  <c r="AY1098" i="6"/>
  <c r="AY1099" i="6"/>
  <c r="AY1100" i="6"/>
  <c r="AY1101" i="6"/>
  <c r="AY1102" i="6"/>
  <c r="AY1103" i="6"/>
  <c r="AY1104" i="6"/>
  <c r="AY1105" i="6"/>
  <c r="AY1106" i="6"/>
  <c r="AY1107" i="6"/>
  <c r="AY1108" i="6"/>
  <c r="AY1109" i="6"/>
  <c r="AY1110" i="6"/>
  <c r="AY1111" i="6"/>
  <c r="AY1112" i="6"/>
  <c r="AY1113" i="6"/>
  <c r="AY1114" i="6"/>
  <c r="AY1115" i="6"/>
  <c r="AY1116" i="6"/>
  <c r="AY1117" i="6"/>
  <c r="AY1118" i="6"/>
  <c r="AY1119" i="6"/>
  <c r="AY1120" i="6"/>
  <c r="AY1121" i="6"/>
  <c r="AY1122" i="6"/>
  <c r="AY1123" i="6"/>
  <c r="AY1124" i="6"/>
  <c r="AY1125" i="6"/>
  <c r="AY1126" i="6"/>
  <c r="AY1127" i="6"/>
  <c r="AY1128" i="6"/>
  <c r="AY1129" i="6"/>
  <c r="AY1130" i="6"/>
  <c r="AY1131" i="6"/>
  <c r="AY1132" i="6"/>
  <c r="AY1133" i="6"/>
  <c r="AY1134" i="6"/>
  <c r="AY1135" i="6"/>
  <c r="AY1136" i="6"/>
  <c r="AY1137" i="6"/>
  <c r="AY1138" i="6"/>
  <c r="AY1139" i="6"/>
  <c r="AY1140" i="6"/>
  <c r="AY1141" i="6"/>
  <c r="AY1142" i="6"/>
  <c r="AY1143" i="6"/>
  <c r="AY1144" i="6"/>
  <c r="AY1145" i="6"/>
  <c r="AY1146" i="6"/>
  <c r="AY1147" i="6"/>
  <c r="AY1148" i="6"/>
  <c r="AY1149" i="6"/>
  <c r="AY1150" i="6"/>
  <c r="AY1151" i="6"/>
  <c r="AY1152" i="6"/>
  <c r="AY1153" i="6"/>
  <c r="AY1154" i="6"/>
  <c r="AY1155" i="6"/>
  <c r="AY1156" i="6"/>
  <c r="AY1157" i="6"/>
  <c r="AY1158" i="6"/>
  <c r="AY1159" i="6"/>
  <c r="AY1160" i="6"/>
  <c r="AY1161" i="6"/>
  <c r="AY1162" i="6"/>
  <c r="AY1163" i="6"/>
  <c r="AY1164" i="6"/>
  <c r="AY1165" i="6"/>
  <c r="AY1166" i="6"/>
  <c r="AY1167" i="6"/>
  <c r="AY1168" i="6"/>
  <c r="AY1169" i="6"/>
  <c r="AY1170" i="6"/>
  <c r="AY1171" i="6"/>
  <c r="AY1172" i="6"/>
  <c r="AY1173" i="6"/>
  <c r="AY1174" i="6"/>
  <c r="AY1175" i="6"/>
  <c r="AY1176" i="6"/>
  <c r="AY1177" i="6"/>
  <c r="AY1178" i="6"/>
  <c r="AY1179" i="6"/>
  <c r="AY1180" i="6"/>
  <c r="AY1181" i="6"/>
  <c r="AY1182" i="6"/>
  <c r="AY1183" i="6"/>
  <c r="AY1184" i="6"/>
  <c r="AY1185" i="6"/>
  <c r="AY1186" i="6"/>
  <c r="AY1187" i="6"/>
  <c r="AY1188" i="6"/>
  <c r="AY1189" i="6"/>
  <c r="AY1190" i="6"/>
  <c r="AY1191" i="6"/>
  <c r="AY1192" i="6"/>
  <c r="AY1193" i="6"/>
  <c r="AY1194" i="6"/>
  <c r="AY1195" i="6"/>
  <c r="AY1196" i="6"/>
  <c r="AY1197" i="6"/>
  <c r="AY1198" i="6"/>
  <c r="AY1199" i="6"/>
  <c r="AY1200" i="6"/>
  <c r="AY1201" i="6"/>
  <c r="AY1202" i="6"/>
  <c r="AY1203" i="6"/>
  <c r="AY1204" i="6"/>
  <c r="AY1205" i="6"/>
  <c r="AY1206" i="6"/>
  <c r="AY1207" i="6"/>
  <c r="AY1208" i="6"/>
  <c r="AY1209" i="6"/>
  <c r="AY1210" i="6"/>
  <c r="AY1211" i="6"/>
  <c r="AY1212" i="6"/>
  <c r="AY1213" i="6"/>
  <c r="AY1214" i="6"/>
  <c r="AY1215" i="6"/>
  <c r="AY1216" i="6"/>
  <c r="AY1217" i="6"/>
  <c r="AY1218" i="6"/>
  <c r="AY1219" i="6"/>
  <c r="AY1220" i="6"/>
  <c r="AY1221" i="6"/>
  <c r="AY1222" i="6"/>
  <c r="AY1223" i="6"/>
  <c r="AY1224" i="6"/>
  <c r="AY1225" i="6"/>
  <c r="AY1226" i="6"/>
  <c r="AY1227" i="6"/>
  <c r="AY1228" i="6"/>
  <c r="AY1229" i="6"/>
  <c r="AY1230" i="6"/>
  <c r="AY1231" i="6"/>
  <c r="AY1232" i="6"/>
  <c r="AY1233" i="6"/>
  <c r="AY1234" i="6"/>
  <c r="AY1235" i="6"/>
  <c r="AY1236" i="6"/>
  <c r="AY1237" i="6"/>
  <c r="AY1238" i="6"/>
  <c r="AY1239" i="6"/>
  <c r="AY1240" i="6"/>
  <c r="AY1241" i="6"/>
  <c r="AY1242" i="6"/>
  <c r="AY1243" i="6"/>
  <c r="AY1244" i="6"/>
  <c r="AY1245" i="6"/>
  <c r="AY1246" i="6"/>
  <c r="AY1247" i="6"/>
  <c r="AY1248" i="6"/>
  <c r="AY1249" i="6"/>
  <c r="AY1250" i="6"/>
  <c r="AY1251" i="6"/>
  <c r="AY1252" i="6"/>
  <c r="AY1253" i="6"/>
  <c r="AY1254" i="6"/>
  <c r="AY1255" i="6"/>
  <c r="AY1256" i="6"/>
  <c r="AY1257" i="6"/>
  <c r="AY1258" i="6"/>
  <c r="AY1259" i="6"/>
  <c r="AY1260" i="6"/>
  <c r="AY1261" i="6"/>
  <c r="AY1262" i="6"/>
  <c r="AY1263" i="6"/>
  <c r="AY1264" i="6"/>
  <c r="AY1265" i="6"/>
  <c r="AY1266" i="6"/>
  <c r="AY1267" i="6"/>
  <c r="AY1268" i="6"/>
  <c r="AY1269" i="6"/>
  <c r="AY1270" i="6"/>
  <c r="AY1271" i="6"/>
  <c r="AY1272" i="6"/>
  <c r="AY1273" i="6"/>
  <c r="AY1274" i="6"/>
  <c r="AY1275" i="6"/>
  <c r="AY1276" i="6"/>
  <c r="AY1277" i="6"/>
  <c r="AY1278" i="6"/>
  <c r="AY1279" i="6"/>
  <c r="AY1280" i="6"/>
  <c r="AY1281" i="6"/>
  <c r="AY1282" i="6"/>
  <c r="AY1283" i="6"/>
  <c r="AY1284" i="6"/>
  <c r="AY1285" i="6"/>
  <c r="AY1286" i="6"/>
  <c r="AY1287" i="6"/>
  <c r="AY1288" i="6"/>
  <c r="AY1289" i="6"/>
  <c r="AY1290" i="6"/>
  <c r="AY1291" i="6"/>
  <c r="AY1292" i="6"/>
  <c r="AY1293" i="6"/>
  <c r="AY1294" i="6"/>
  <c r="AY1295" i="6"/>
  <c r="AY1296" i="6"/>
  <c r="AY1297" i="6"/>
  <c r="AY1298" i="6"/>
  <c r="AY1299" i="6"/>
  <c r="AY1300" i="6"/>
  <c r="AY1301" i="6"/>
  <c r="AY1302" i="6"/>
  <c r="AY1303" i="6"/>
  <c r="AY1304" i="6"/>
  <c r="AY1305" i="6"/>
  <c r="AY1306" i="6"/>
  <c r="AY1307" i="6"/>
  <c r="AY1308" i="6"/>
  <c r="AY1309" i="6"/>
  <c r="AY1310" i="6"/>
  <c r="AY1311" i="6"/>
  <c r="AY1312" i="6"/>
  <c r="AY1313" i="6"/>
  <c r="AY1314" i="6"/>
  <c r="AY1315" i="6"/>
  <c r="AY1316" i="6"/>
  <c r="AY1317" i="6"/>
  <c r="AY1318" i="6"/>
  <c r="AY1319" i="6"/>
  <c r="AY1320" i="6"/>
  <c r="AY1321" i="6"/>
  <c r="AY1322" i="6"/>
  <c r="AY1323" i="6"/>
  <c r="AY1324" i="6"/>
  <c r="AY1325" i="6"/>
  <c r="AY1326" i="6"/>
  <c r="AY1327" i="6"/>
  <c r="AY1328" i="6"/>
  <c r="AY1329" i="6"/>
  <c r="AY1330" i="6"/>
  <c r="AY1331" i="6"/>
  <c r="AY1332" i="6"/>
  <c r="AY1333" i="6"/>
  <c r="AY1334" i="6"/>
  <c r="AY1335" i="6"/>
  <c r="AY1336" i="6"/>
  <c r="AY1337" i="6"/>
  <c r="AY1338" i="6"/>
  <c r="AY1339" i="6"/>
  <c r="AY1340" i="6"/>
  <c r="AY1341" i="6"/>
  <c r="AY1342" i="6"/>
  <c r="AY1343" i="6"/>
  <c r="AY1344" i="6"/>
  <c r="AY1345" i="6"/>
  <c r="AY1346" i="6"/>
  <c r="AY1347" i="6"/>
  <c r="AY1348" i="6"/>
  <c r="AY1349" i="6"/>
  <c r="AY1350" i="6"/>
  <c r="AY1351" i="6"/>
  <c r="AY1352" i="6"/>
  <c r="AY1353" i="6"/>
  <c r="AY1354" i="6"/>
  <c r="AY1355" i="6"/>
  <c r="AY1356" i="6"/>
  <c r="AY1357" i="6"/>
  <c r="AY1358" i="6"/>
  <c r="AY1359" i="6"/>
  <c r="AY1360" i="6"/>
  <c r="AY1361" i="6"/>
  <c r="AY1362" i="6"/>
  <c r="AY1363" i="6"/>
  <c r="AY1364" i="6"/>
  <c r="AY1365" i="6"/>
  <c r="AY1368" i="6"/>
  <c r="AY1369" i="6"/>
  <c r="AY1371" i="6"/>
  <c r="AY1372" i="6"/>
  <c r="AY1373" i="6"/>
  <c r="AY1375" i="6"/>
  <c r="AY1376" i="6"/>
  <c r="AY1377" i="6"/>
  <c r="AY1379" i="6"/>
  <c r="AY1380" i="6"/>
  <c r="AY1381" i="6"/>
  <c r="AY1384" i="6"/>
  <c r="AY1385" i="6"/>
  <c r="AY1387" i="6"/>
  <c r="AY1388" i="6"/>
  <c r="AY1389" i="6"/>
  <c r="AY1391" i="6"/>
  <c r="AY1392" i="6"/>
  <c r="AY1393" i="6"/>
  <c r="AY1395" i="6"/>
  <c r="AY1396" i="6"/>
  <c r="AY1397" i="6"/>
  <c r="AY1400" i="6"/>
  <c r="AY1401" i="6"/>
  <c r="AY1403" i="6"/>
  <c r="AY1404" i="6"/>
  <c r="AY1405" i="6"/>
  <c r="AY1407" i="6"/>
  <c r="AY1408" i="6"/>
  <c r="AY1409" i="6"/>
  <c r="AY1411" i="6"/>
  <c r="AY1412" i="6"/>
  <c r="AY1413" i="6"/>
  <c r="AY1416" i="6"/>
  <c r="AY1417" i="6"/>
  <c r="AY1419" i="6"/>
  <c r="AY1420" i="6"/>
  <c r="AY1421" i="6"/>
  <c r="AY1423" i="6"/>
  <c r="AY1424" i="6"/>
  <c r="AY1425" i="6"/>
  <c r="AY1427" i="6"/>
  <c r="AY1428" i="6"/>
  <c r="AY1429" i="6"/>
  <c r="AY1432" i="6"/>
  <c r="AY1433" i="6"/>
  <c r="AY1435" i="6"/>
  <c r="AY1436" i="6"/>
  <c r="AY1437" i="6"/>
  <c r="AY1439" i="6"/>
  <c r="AY1440" i="6"/>
  <c r="AY1441" i="6"/>
  <c r="AY1443" i="6"/>
  <c r="AY1444" i="6"/>
  <c r="AY1445" i="6"/>
  <c r="AY1448" i="6"/>
  <c r="AY1449" i="6"/>
  <c r="AY1451" i="6"/>
  <c r="AY1452" i="6"/>
  <c r="AY1453" i="6"/>
  <c r="AY1455" i="6"/>
  <c r="AY1456" i="6"/>
  <c r="AY1457" i="6"/>
  <c r="AY1459" i="6"/>
  <c r="AY1460" i="6"/>
  <c r="AY1461" i="6"/>
  <c r="AY1464" i="6"/>
  <c r="AY1465" i="6"/>
  <c r="AY1467" i="6"/>
  <c r="AY1468" i="6"/>
  <c r="AY1469" i="6"/>
  <c r="AY1471" i="6"/>
  <c r="AY1472" i="6"/>
  <c r="AY1473" i="6"/>
  <c r="AY1475" i="6"/>
  <c r="AY1476" i="6"/>
  <c r="AY1477" i="6"/>
  <c r="AY1480" i="6"/>
  <c r="AY1481" i="6"/>
  <c r="AY1483" i="6"/>
  <c r="AY1484" i="6"/>
  <c r="AY1485" i="6"/>
  <c r="AY1487" i="6"/>
  <c r="AY1488" i="6"/>
  <c r="AY1489" i="6"/>
  <c r="AY1491" i="6"/>
  <c r="AY1492" i="6"/>
  <c r="AY1493" i="6"/>
  <c r="AY1496" i="6"/>
  <c r="AY1497" i="6"/>
  <c r="AY1499" i="6"/>
  <c r="AY1500" i="6"/>
  <c r="AY1501" i="6"/>
  <c r="AY1503" i="6"/>
  <c r="AY1504" i="6"/>
  <c r="AY1505" i="6"/>
  <c r="AY1507" i="6"/>
  <c r="AY1508" i="6"/>
  <c r="AY1509" i="6"/>
  <c r="AY1512" i="6"/>
  <c r="AY1513" i="6"/>
  <c r="AY1515" i="6"/>
  <c r="AY1516" i="6"/>
  <c r="AY1517" i="6"/>
  <c r="AY1519" i="6"/>
  <c r="AY1520" i="6"/>
  <c r="AY1521" i="6"/>
  <c r="AY1523" i="6"/>
  <c r="AY1524" i="6"/>
  <c r="AY1525" i="6"/>
  <c r="AY1528" i="6"/>
  <c r="AY1529" i="6"/>
  <c r="AY1531" i="6"/>
  <c r="AY1532" i="6"/>
  <c r="AY1533" i="6"/>
  <c r="AY1535" i="6"/>
  <c r="AY1536" i="6"/>
  <c r="AY1537" i="6"/>
  <c r="AY1539" i="6"/>
  <c r="AY1540" i="6"/>
  <c r="AY1541" i="6"/>
  <c r="AY1544" i="6"/>
  <c r="AY1545" i="6"/>
  <c r="AY1547" i="6"/>
  <c r="AY1548" i="6"/>
  <c r="AY1549" i="6"/>
  <c r="AY1551" i="6"/>
  <c r="AY1552" i="6"/>
  <c r="AY1553" i="6"/>
  <c r="AY1555" i="6"/>
  <c r="AY1556" i="6"/>
  <c r="AY1557" i="6"/>
  <c r="AY1560" i="6"/>
  <c r="AY1561" i="6"/>
  <c r="AY1563" i="6"/>
  <c r="AY1564" i="6"/>
  <c r="AY1565" i="6"/>
  <c r="AY1567" i="6"/>
  <c r="AY1568" i="6"/>
  <c r="AY1569" i="6"/>
  <c r="AY1571" i="6"/>
  <c r="AY1572" i="6"/>
  <c r="AY1573" i="6"/>
  <c r="AY1576" i="6"/>
  <c r="AY1577" i="6"/>
  <c r="AY1579" i="6"/>
  <c r="AY1580" i="6"/>
  <c r="AY1581" i="6"/>
  <c r="AY1583" i="6"/>
  <c r="AY1584" i="6"/>
  <c r="AY1585" i="6"/>
  <c r="AY1587" i="6"/>
  <c r="AY1588" i="6"/>
  <c r="AY1589" i="6"/>
  <c r="AY1592" i="6"/>
  <c r="AY1593" i="6"/>
  <c r="AY1595" i="6"/>
  <c r="AY1596" i="6"/>
  <c r="AY1597" i="6"/>
  <c r="AY1599" i="6"/>
  <c r="AY1600" i="6"/>
  <c r="AY1601" i="6"/>
  <c r="AY1603" i="6"/>
  <c r="AY1604" i="6"/>
  <c r="AY1605" i="6"/>
  <c r="AY1608" i="6"/>
  <c r="AY1609" i="6"/>
  <c r="AY1611" i="6"/>
  <c r="AY1612" i="6"/>
  <c r="AY1613" i="6"/>
  <c r="AY1615" i="6"/>
  <c r="AY1616" i="6"/>
  <c r="AY1617" i="6"/>
  <c r="AY1619" i="6"/>
  <c r="AY1620" i="6"/>
  <c r="AY1621" i="6"/>
  <c r="AY1624" i="6"/>
  <c r="AY1625" i="6"/>
  <c r="AY1627" i="6"/>
  <c r="AY1628" i="6"/>
  <c r="AY1629" i="6"/>
  <c r="AY1631" i="6"/>
  <c r="AY1632" i="6"/>
  <c r="AY1633" i="6"/>
  <c r="AY1635" i="6"/>
  <c r="AY1636" i="6"/>
  <c r="AY1637" i="6"/>
  <c r="AY1640" i="6"/>
  <c r="AY1641" i="6"/>
  <c r="AY1643" i="6"/>
  <c r="AY1644" i="6"/>
  <c r="AY1645" i="6"/>
  <c r="AY1647" i="6"/>
  <c r="AY1648" i="6"/>
  <c r="AY1649" i="6"/>
  <c r="AY1651" i="6"/>
  <c r="AY1652" i="6"/>
  <c r="AY1653" i="6"/>
  <c r="AY1656" i="6"/>
  <c r="AY1657" i="6"/>
  <c r="AY1659" i="6"/>
  <c r="AY1660" i="6"/>
  <c r="AY1661" i="6"/>
  <c r="AY1663" i="6"/>
  <c r="AY1664" i="6"/>
  <c r="AY1665" i="6"/>
  <c r="AY1667" i="6"/>
  <c r="AY1668" i="6"/>
  <c r="AY1669" i="6"/>
  <c r="AY1672" i="6"/>
  <c r="AY1673" i="6"/>
  <c r="AY1675" i="6"/>
  <c r="AY1676" i="6"/>
  <c r="AY1677" i="6"/>
  <c r="AY1679" i="6"/>
  <c r="AY1680" i="6"/>
  <c r="AY1681" i="6"/>
  <c r="AY1683" i="6"/>
  <c r="AY1684" i="6"/>
  <c r="AY1685" i="6"/>
  <c r="AY1688" i="6"/>
  <c r="AY1689" i="6"/>
  <c r="AY1691" i="6"/>
  <c r="AY1692" i="6"/>
  <c r="AY1693" i="6"/>
  <c r="AY1695" i="6"/>
  <c r="AY1696" i="6"/>
  <c r="AY1697" i="6"/>
  <c r="AY1699" i="6"/>
  <c r="AY1700" i="6"/>
  <c r="AY1701" i="6"/>
  <c r="AY1704" i="6"/>
  <c r="AY1705" i="6"/>
  <c r="AY1707" i="6"/>
  <c r="AY1708" i="6"/>
  <c r="AY1709" i="6"/>
  <c r="AY1711" i="6"/>
  <c r="AY1712" i="6"/>
  <c r="AY1713" i="6"/>
  <c r="AY28" i="6"/>
  <c r="AW9" i="6"/>
  <c r="AY9" i="6" s="1"/>
  <c r="AW10" i="6"/>
  <c r="AY10" i="6" s="1"/>
  <c r="AW11" i="6"/>
  <c r="AY11" i="6" s="1"/>
  <c r="AW12" i="6"/>
  <c r="AY12" i="6" s="1"/>
  <c r="AW13" i="6"/>
  <c r="AY13" i="6" s="1"/>
  <c r="AW14" i="6"/>
  <c r="AY14" i="6" s="1"/>
  <c r="AW15" i="6"/>
  <c r="AY15" i="6" s="1"/>
  <c r="AW16" i="6"/>
  <c r="AY16" i="6" s="1"/>
  <c r="AW17" i="6"/>
  <c r="AY17" i="6" s="1"/>
  <c r="AW18" i="6"/>
  <c r="AY18" i="6" s="1"/>
  <c r="AW19" i="6"/>
  <c r="AY19" i="6" s="1"/>
  <c r="AW20" i="6"/>
  <c r="AY20" i="6" s="1"/>
  <c r="AW21" i="6"/>
  <c r="AY21" i="6" s="1"/>
  <c r="AW22" i="6"/>
  <c r="AY22" i="6" s="1"/>
  <c r="AW23" i="6"/>
  <c r="AY23" i="6" s="1"/>
  <c r="AW24" i="6"/>
  <c r="AY24" i="6" s="1"/>
  <c r="AW25" i="6"/>
  <c r="AY25" i="6" s="1"/>
  <c r="AW26" i="6"/>
  <c r="AY26" i="6" s="1"/>
  <c r="AW27" i="6"/>
  <c r="AY27" i="6" s="1"/>
  <c r="AW8" i="6"/>
  <c r="AY8" i="6" s="1"/>
  <c r="AT9" i="6"/>
  <c r="AT10" i="6"/>
  <c r="AT11" i="6"/>
  <c r="AT12" i="6"/>
  <c r="AT13" i="6"/>
  <c r="AT14" i="6"/>
  <c r="AT15" i="6"/>
  <c r="AT16" i="6"/>
  <c r="AT17" i="6"/>
  <c r="AT18" i="6"/>
  <c r="AT19" i="6"/>
  <c r="AT21" i="6"/>
  <c r="AT22" i="6"/>
  <c r="AT23" i="6"/>
  <c r="AT24" i="6"/>
  <c r="AR11" i="6"/>
  <c r="AR12" i="6"/>
  <c r="AR13" i="6"/>
  <c r="AR14" i="6"/>
  <c r="AR15" i="6"/>
  <c r="AR16" i="6"/>
  <c r="AR17" i="6"/>
  <c r="AR18" i="6"/>
  <c r="AR19" i="6"/>
  <c r="AR20" i="6"/>
  <c r="AR21" i="6"/>
  <c r="AR22" i="6"/>
  <c r="AR23" i="6"/>
  <c r="AR24" i="6"/>
  <c r="AR25" i="6"/>
  <c r="AR26" i="6"/>
  <c r="AR27" i="6"/>
  <c r="AV8" i="6"/>
  <c r="AT8" i="6"/>
  <c r="AR8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6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6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AP156" i="6"/>
  <c r="AP157" i="6"/>
  <c r="AP158" i="6"/>
  <c r="AP159" i="6"/>
  <c r="AP160" i="6"/>
  <c r="AP161" i="6"/>
  <c r="AP162" i="6"/>
  <c r="AP163" i="6"/>
  <c r="AP164" i="6"/>
  <c r="AP165" i="6"/>
  <c r="AP166" i="6"/>
  <c r="AP167" i="6"/>
  <c r="AP168" i="6"/>
  <c r="AP169" i="6"/>
  <c r="AP170" i="6"/>
  <c r="AP171" i="6"/>
  <c r="AP172" i="6"/>
  <c r="AP173" i="6"/>
  <c r="AP174" i="6"/>
  <c r="AP175" i="6"/>
  <c r="AP176" i="6"/>
  <c r="AP177" i="6"/>
  <c r="AP178" i="6"/>
  <c r="AP179" i="6"/>
  <c r="AP180" i="6"/>
  <c r="AP181" i="6"/>
  <c r="AP182" i="6"/>
  <c r="AP183" i="6"/>
  <c r="AP184" i="6"/>
  <c r="AP185" i="6"/>
  <c r="AP186" i="6"/>
  <c r="AP187" i="6"/>
  <c r="AP188" i="6"/>
  <c r="AP189" i="6"/>
  <c r="AP190" i="6"/>
  <c r="AP191" i="6"/>
  <c r="AP192" i="6"/>
  <c r="AP193" i="6"/>
  <c r="AP194" i="6"/>
  <c r="AP195" i="6"/>
  <c r="AP196" i="6"/>
  <c r="AP197" i="6"/>
  <c r="AP198" i="6"/>
  <c r="AP199" i="6"/>
  <c r="AP200" i="6"/>
  <c r="AP201" i="6"/>
  <c r="AP202" i="6"/>
  <c r="AP203" i="6"/>
  <c r="AP204" i="6"/>
  <c r="AP205" i="6"/>
  <c r="AP206" i="6"/>
  <c r="AP207" i="6"/>
  <c r="AP208" i="6"/>
  <c r="AP209" i="6"/>
  <c r="AP210" i="6"/>
  <c r="AP211" i="6"/>
  <c r="AP212" i="6"/>
  <c r="AP213" i="6"/>
  <c r="AP214" i="6"/>
  <c r="AP215" i="6"/>
  <c r="AP216" i="6"/>
  <c r="AP217" i="6"/>
  <c r="AP218" i="6"/>
  <c r="AP219" i="6"/>
  <c r="AP220" i="6"/>
  <c r="AP221" i="6"/>
  <c r="AP222" i="6"/>
  <c r="AP223" i="6"/>
  <c r="AP224" i="6"/>
  <c r="AP225" i="6"/>
  <c r="AP226" i="6"/>
  <c r="AP227" i="6"/>
  <c r="AP228" i="6"/>
  <c r="AP229" i="6"/>
  <c r="AP230" i="6"/>
  <c r="AP231" i="6"/>
  <c r="AP232" i="6"/>
  <c r="AP233" i="6"/>
  <c r="AP234" i="6"/>
  <c r="AP235" i="6"/>
  <c r="AP236" i="6"/>
  <c r="AP237" i="6"/>
  <c r="AP238" i="6"/>
  <c r="AP239" i="6"/>
  <c r="AP240" i="6"/>
  <c r="AP241" i="6"/>
  <c r="AP242" i="6"/>
  <c r="AP243" i="6"/>
  <c r="AP244" i="6"/>
  <c r="AP245" i="6"/>
  <c r="AP246" i="6"/>
  <c r="AP247" i="6"/>
  <c r="AP248" i="6"/>
  <c r="AP249" i="6"/>
  <c r="AP250" i="6"/>
  <c r="AP251" i="6"/>
  <c r="AP252" i="6"/>
  <c r="AP253" i="6"/>
  <c r="AP254" i="6"/>
  <c r="AP255" i="6"/>
  <c r="AP256" i="6"/>
  <c r="AP257" i="6"/>
  <c r="AP258" i="6"/>
  <c r="AP259" i="6"/>
  <c r="AP260" i="6"/>
  <c r="AP261" i="6"/>
  <c r="AP262" i="6"/>
  <c r="AP263" i="6"/>
  <c r="AP264" i="6"/>
  <c r="AP265" i="6"/>
  <c r="AP266" i="6"/>
  <c r="AP267" i="6"/>
  <c r="AP268" i="6"/>
  <c r="AP269" i="6"/>
  <c r="AP270" i="6"/>
  <c r="AP271" i="6"/>
  <c r="AP272" i="6"/>
  <c r="AP273" i="6"/>
  <c r="AP274" i="6"/>
  <c r="AP275" i="6"/>
  <c r="AP276" i="6"/>
  <c r="AP277" i="6"/>
  <c r="AP278" i="6"/>
  <c r="AP279" i="6"/>
  <c r="AP280" i="6"/>
  <c r="AP281" i="6"/>
  <c r="AP282" i="6"/>
  <c r="AP283" i="6"/>
  <c r="AP284" i="6"/>
  <c r="AP285" i="6"/>
  <c r="AP286" i="6"/>
  <c r="AP287" i="6"/>
  <c r="AP288" i="6"/>
  <c r="AP289" i="6"/>
  <c r="AP290" i="6"/>
  <c r="AP291" i="6"/>
  <c r="AP292" i="6"/>
  <c r="AP293" i="6"/>
  <c r="AP294" i="6"/>
  <c r="AP295" i="6"/>
  <c r="AP296" i="6"/>
  <c r="AP297" i="6"/>
  <c r="AP298" i="6"/>
  <c r="AP299" i="6"/>
  <c r="AP300" i="6"/>
  <c r="AP301" i="6"/>
  <c r="AP302" i="6"/>
  <c r="AP303" i="6"/>
  <c r="AP304" i="6"/>
  <c r="AP305" i="6"/>
  <c r="AP306" i="6"/>
  <c r="AP307" i="6"/>
  <c r="AP308" i="6"/>
  <c r="AP309" i="6"/>
  <c r="AP310" i="6"/>
  <c r="AP311" i="6"/>
  <c r="AP312" i="6"/>
  <c r="AP313" i="6"/>
  <c r="AP314" i="6"/>
  <c r="AP315" i="6"/>
  <c r="AP316" i="6"/>
  <c r="AP317" i="6"/>
  <c r="AP318" i="6"/>
  <c r="AP319" i="6"/>
  <c r="AP320" i="6"/>
  <c r="AP321" i="6"/>
  <c r="AP322" i="6"/>
  <c r="AP323" i="6"/>
  <c r="AP324" i="6"/>
  <c r="AP325" i="6"/>
  <c r="AP326" i="6"/>
  <c r="AP327" i="6"/>
  <c r="AP328" i="6"/>
  <c r="AP329" i="6"/>
  <c r="AP330" i="6"/>
  <c r="AP331" i="6"/>
  <c r="AP332" i="6"/>
  <c r="AP333" i="6"/>
  <c r="AP334" i="6"/>
  <c r="AP335" i="6"/>
  <c r="AP336" i="6"/>
  <c r="AP337" i="6"/>
  <c r="AP338" i="6"/>
  <c r="AP339" i="6"/>
  <c r="AP340" i="6"/>
  <c r="AP341" i="6"/>
  <c r="AP342" i="6"/>
  <c r="AP343" i="6"/>
  <c r="AP344" i="6"/>
  <c r="AP345" i="6"/>
  <c r="AP346" i="6"/>
  <c r="AP347" i="6"/>
  <c r="AP348" i="6"/>
  <c r="AP349" i="6"/>
  <c r="AP350" i="6"/>
  <c r="AP351" i="6"/>
  <c r="AP352" i="6"/>
  <c r="AP353" i="6"/>
  <c r="AP354" i="6"/>
  <c r="AP355" i="6"/>
  <c r="AP356" i="6"/>
  <c r="AP357" i="6"/>
  <c r="AP358" i="6"/>
  <c r="AP359" i="6"/>
  <c r="AP360" i="6"/>
  <c r="AP361" i="6"/>
  <c r="AP362" i="6"/>
  <c r="AP363" i="6"/>
  <c r="AP364" i="6"/>
  <c r="AP365" i="6"/>
  <c r="AP366" i="6"/>
  <c r="AP367" i="6"/>
  <c r="AP368" i="6"/>
  <c r="AP369" i="6"/>
  <c r="AP370" i="6"/>
  <c r="AP371" i="6"/>
  <c r="AP372" i="6"/>
  <c r="AP373" i="6"/>
  <c r="AP374" i="6"/>
  <c r="AP375" i="6"/>
  <c r="AP376" i="6"/>
  <c r="AP377" i="6"/>
  <c r="AP378" i="6"/>
  <c r="AP379" i="6"/>
  <c r="AP380" i="6"/>
  <c r="AP381" i="6"/>
  <c r="AP382" i="6"/>
  <c r="AP383" i="6"/>
  <c r="AP384" i="6"/>
  <c r="AP385" i="6"/>
  <c r="AP386" i="6"/>
  <c r="AP387" i="6"/>
  <c r="AP388" i="6"/>
  <c r="AP389" i="6"/>
  <c r="AP390" i="6"/>
  <c r="AP391" i="6"/>
  <c r="AP392" i="6"/>
  <c r="AP393" i="6"/>
  <c r="AP394" i="6"/>
  <c r="AP395" i="6"/>
  <c r="AP396" i="6"/>
  <c r="AP397" i="6"/>
  <c r="AP398" i="6"/>
  <c r="AP399" i="6"/>
  <c r="AP400" i="6"/>
  <c r="AP401" i="6"/>
  <c r="AP402" i="6"/>
  <c r="AP403" i="6"/>
  <c r="AP404" i="6"/>
  <c r="AP405" i="6"/>
  <c r="AP406" i="6"/>
  <c r="AP407" i="6"/>
  <c r="AP408" i="6"/>
  <c r="AP409" i="6"/>
  <c r="AP410" i="6"/>
  <c r="AP411" i="6"/>
  <c r="AP412" i="6"/>
  <c r="AP413" i="6"/>
  <c r="AP414" i="6"/>
  <c r="AP415" i="6"/>
  <c r="AP416" i="6"/>
  <c r="AP417" i="6"/>
  <c r="AP418" i="6"/>
  <c r="AP419" i="6"/>
  <c r="AP420" i="6"/>
  <c r="AP421" i="6"/>
  <c r="AP422" i="6"/>
  <c r="AP423" i="6"/>
  <c r="AP424" i="6"/>
  <c r="AP425" i="6"/>
  <c r="AP426" i="6"/>
  <c r="AP427" i="6"/>
  <c r="AP428" i="6"/>
  <c r="AP429" i="6"/>
  <c r="AP430" i="6"/>
  <c r="AP431" i="6"/>
  <c r="AP432" i="6"/>
  <c r="AP433" i="6"/>
  <c r="AP434" i="6"/>
  <c r="AP435" i="6"/>
  <c r="AP436" i="6"/>
  <c r="AP437" i="6"/>
  <c r="AP438" i="6"/>
  <c r="AP439" i="6"/>
  <c r="AP440" i="6"/>
  <c r="AP441" i="6"/>
  <c r="AP442" i="6"/>
  <c r="AP443" i="6"/>
  <c r="AP444" i="6"/>
  <c r="AP445" i="6"/>
  <c r="AP446" i="6"/>
  <c r="AP447" i="6"/>
  <c r="AP448" i="6"/>
  <c r="AP449" i="6"/>
  <c r="AP450" i="6"/>
  <c r="AP451" i="6"/>
  <c r="AP452" i="6"/>
  <c r="AP453" i="6"/>
  <c r="AP454" i="6"/>
  <c r="AP455" i="6"/>
  <c r="AP456" i="6"/>
  <c r="AP457" i="6"/>
  <c r="AP458" i="6"/>
  <c r="AP459" i="6"/>
  <c r="AP460" i="6"/>
  <c r="AP461" i="6"/>
  <c r="AP462" i="6"/>
  <c r="AP463" i="6"/>
  <c r="AP464" i="6"/>
  <c r="AP465" i="6"/>
  <c r="AP466" i="6"/>
  <c r="AP467" i="6"/>
  <c r="AP468" i="6"/>
  <c r="AP469" i="6"/>
  <c r="AP470" i="6"/>
  <c r="AP471" i="6"/>
  <c r="AP472" i="6"/>
  <c r="AP473" i="6"/>
  <c r="AP474" i="6"/>
  <c r="AP475" i="6"/>
  <c r="AP476" i="6"/>
  <c r="AP477" i="6"/>
  <c r="AP478" i="6"/>
  <c r="AP479" i="6"/>
  <c r="AP480" i="6"/>
  <c r="AP481" i="6"/>
  <c r="AP482" i="6"/>
  <c r="AP483" i="6"/>
  <c r="AP484" i="6"/>
  <c r="AP485" i="6"/>
  <c r="AP486" i="6"/>
  <c r="AP487" i="6"/>
  <c r="AP488" i="6"/>
  <c r="AP489" i="6"/>
  <c r="AP490" i="6"/>
  <c r="AP491" i="6"/>
  <c r="AP492" i="6"/>
  <c r="AP493" i="6"/>
  <c r="AP494" i="6"/>
  <c r="AP495" i="6"/>
  <c r="AP496" i="6"/>
  <c r="AP497" i="6"/>
  <c r="AP498" i="6"/>
  <c r="AP499" i="6"/>
  <c r="AP500" i="6"/>
  <c r="AP501" i="6"/>
  <c r="AP502" i="6"/>
  <c r="AP503" i="6"/>
  <c r="AP504" i="6"/>
  <c r="AP505" i="6"/>
  <c r="AP506" i="6"/>
  <c r="AP507" i="6"/>
  <c r="AP508" i="6"/>
  <c r="AP509" i="6"/>
  <c r="AP510" i="6"/>
  <c r="AP511" i="6"/>
  <c r="AP512" i="6"/>
  <c r="AP513" i="6"/>
  <c r="AP514" i="6"/>
  <c r="AP515" i="6"/>
  <c r="AP516" i="6"/>
  <c r="AP517" i="6"/>
  <c r="AP518" i="6"/>
  <c r="AP519" i="6"/>
  <c r="AP520" i="6"/>
  <c r="AP521" i="6"/>
  <c r="AP522" i="6"/>
  <c r="AP523" i="6"/>
  <c r="AP524" i="6"/>
  <c r="AP525" i="6"/>
  <c r="AP526" i="6"/>
  <c r="AP527" i="6"/>
  <c r="AP528" i="6"/>
  <c r="AP529" i="6"/>
  <c r="AP530" i="6"/>
  <c r="AP531" i="6"/>
  <c r="AP532" i="6"/>
  <c r="AP533" i="6"/>
  <c r="AP534" i="6"/>
  <c r="AP535" i="6"/>
  <c r="AP536" i="6"/>
  <c r="AP537" i="6"/>
  <c r="AP538" i="6"/>
  <c r="AP539" i="6"/>
  <c r="AP540" i="6"/>
  <c r="AP541" i="6"/>
  <c r="AP542" i="6"/>
  <c r="AP543" i="6"/>
  <c r="AP544" i="6"/>
  <c r="AP545" i="6"/>
  <c r="AP546" i="6"/>
  <c r="AP547" i="6"/>
  <c r="AP548" i="6"/>
  <c r="AP549" i="6"/>
  <c r="AP550" i="6"/>
  <c r="AP551" i="6"/>
  <c r="AP552" i="6"/>
  <c r="AP553" i="6"/>
  <c r="AP554" i="6"/>
  <c r="AP555" i="6"/>
  <c r="AP556" i="6"/>
  <c r="AP557" i="6"/>
  <c r="AP558" i="6"/>
  <c r="AP559" i="6"/>
  <c r="AP560" i="6"/>
  <c r="AP561" i="6"/>
  <c r="AP562" i="6"/>
  <c r="AP563" i="6"/>
  <c r="AP564" i="6"/>
  <c r="AP565" i="6"/>
  <c r="AP566" i="6"/>
  <c r="AP567" i="6"/>
  <c r="AP568" i="6"/>
  <c r="AP569" i="6"/>
  <c r="AP570" i="6"/>
  <c r="AP571" i="6"/>
  <c r="AP572" i="6"/>
  <c r="AP573" i="6"/>
  <c r="AP574" i="6"/>
  <c r="AP575" i="6"/>
  <c r="AP576" i="6"/>
  <c r="AP577" i="6"/>
  <c r="AP578" i="6"/>
  <c r="AP579" i="6"/>
  <c r="AP580" i="6"/>
  <c r="AP581" i="6"/>
  <c r="AP582" i="6"/>
  <c r="AP583" i="6"/>
  <c r="AP584" i="6"/>
  <c r="AP585" i="6"/>
  <c r="AP586" i="6"/>
  <c r="AP587" i="6"/>
  <c r="AP588" i="6"/>
  <c r="AP589" i="6"/>
  <c r="AP590" i="6"/>
  <c r="AP591" i="6"/>
  <c r="AP592" i="6"/>
  <c r="AP593" i="6"/>
  <c r="AP594" i="6"/>
  <c r="AP595" i="6"/>
  <c r="AP596" i="6"/>
  <c r="AP597" i="6"/>
  <c r="AP598" i="6"/>
  <c r="AP599" i="6"/>
  <c r="AP600" i="6"/>
  <c r="AP601" i="6"/>
  <c r="AP602" i="6"/>
  <c r="AP603" i="6"/>
  <c r="AP604" i="6"/>
  <c r="AP605" i="6"/>
  <c r="AP606" i="6"/>
  <c r="AP607" i="6"/>
  <c r="AP608" i="6"/>
  <c r="AP609" i="6"/>
  <c r="AP610" i="6"/>
  <c r="AP611" i="6"/>
  <c r="AP612" i="6"/>
  <c r="AP613" i="6"/>
  <c r="AP614" i="6"/>
  <c r="AP615" i="6"/>
  <c r="AP616" i="6"/>
  <c r="AP617" i="6"/>
  <c r="AP618" i="6"/>
  <c r="AP619" i="6"/>
  <c r="AP620" i="6"/>
  <c r="AP621" i="6"/>
  <c r="AP622" i="6"/>
  <c r="AP623" i="6"/>
  <c r="AP624" i="6"/>
  <c r="AP625" i="6"/>
  <c r="AP626" i="6"/>
  <c r="AP627" i="6"/>
  <c r="AP628" i="6"/>
  <c r="AP629" i="6"/>
  <c r="AP630" i="6"/>
  <c r="AP631" i="6"/>
  <c r="AP632" i="6"/>
  <c r="AP633" i="6"/>
  <c r="AP634" i="6"/>
  <c r="AP635" i="6"/>
  <c r="AP636" i="6"/>
  <c r="AP637" i="6"/>
  <c r="AP638" i="6"/>
  <c r="AP639" i="6"/>
  <c r="AP640" i="6"/>
  <c r="AP641" i="6"/>
  <c r="AP642" i="6"/>
  <c r="AP643" i="6"/>
  <c r="AP644" i="6"/>
  <c r="AP645" i="6"/>
  <c r="AP646" i="6"/>
  <c r="AP647" i="6"/>
  <c r="AP648" i="6"/>
  <c r="AP649" i="6"/>
  <c r="AP650" i="6"/>
  <c r="AP651" i="6"/>
  <c r="AP652" i="6"/>
  <c r="AP653" i="6"/>
  <c r="AP654" i="6"/>
  <c r="AP655" i="6"/>
  <c r="AP656" i="6"/>
  <c r="AP657" i="6"/>
  <c r="AP658" i="6"/>
  <c r="AP659" i="6"/>
  <c r="AP660" i="6"/>
  <c r="AP661" i="6"/>
  <c r="AP662" i="6"/>
  <c r="AP663" i="6"/>
  <c r="AP664" i="6"/>
  <c r="AP665" i="6"/>
  <c r="AP666" i="6"/>
  <c r="AP667" i="6"/>
  <c r="AP668" i="6"/>
  <c r="AP669" i="6"/>
  <c r="AP670" i="6"/>
  <c r="AP671" i="6"/>
  <c r="AP672" i="6"/>
  <c r="AP673" i="6"/>
  <c r="AP674" i="6"/>
  <c r="AP675" i="6"/>
  <c r="AP676" i="6"/>
  <c r="AP677" i="6"/>
  <c r="AP678" i="6"/>
  <c r="AP679" i="6"/>
  <c r="AP680" i="6"/>
  <c r="AP681" i="6"/>
  <c r="AP682" i="6"/>
  <c r="AP683" i="6"/>
  <c r="AP684" i="6"/>
  <c r="AP685" i="6"/>
  <c r="AP686" i="6"/>
  <c r="AP687" i="6"/>
  <c r="AP688" i="6"/>
  <c r="AP689" i="6"/>
  <c r="AP690" i="6"/>
  <c r="AP691" i="6"/>
  <c r="AP692" i="6"/>
  <c r="AP693" i="6"/>
  <c r="AP694" i="6"/>
  <c r="AP695" i="6"/>
  <c r="AP696" i="6"/>
  <c r="AP697" i="6"/>
  <c r="AP698" i="6"/>
  <c r="AP699" i="6"/>
  <c r="AP700" i="6"/>
  <c r="AP701" i="6"/>
  <c r="AP702" i="6"/>
  <c r="AP703" i="6"/>
  <c r="AP704" i="6"/>
  <c r="AP705" i="6"/>
  <c r="AP706" i="6"/>
  <c r="AP707" i="6"/>
  <c r="AP708" i="6"/>
  <c r="AP709" i="6"/>
  <c r="AP710" i="6"/>
  <c r="AP711" i="6"/>
  <c r="AP712" i="6"/>
  <c r="AP713" i="6"/>
  <c r="AP714" i="6"/>
  <c r="AP715" i="6"/>
  <c r="AP716" i="6"/>
  <c r="AP717" i="6"/>
  <c r="AP718" i="6"/>
  <c r="AP719" i="6"/>
  <c r="AP720" i="6"/>
  <c r="AP721" i="6"/>
  <c r="AP722" i="6"/>
  <c r="AP723" i="6"/>
  <c r="AP724" i="6"/>
  <c r="AP725" i="6"/>
  <c r="AP726" i="6"/>
  <c r="AP727" i="6"/>
  <c r="AP728" i="6"/>
  <c r="AP729" i="6"/>
  <c r="AP730" i="6"/>
  <c r="AP731" i="6"/>
  <c r="AP732" i="6"/>
  <c r="AP733" i="6"/>
  <c r="AP734" i="6"/>
  <c r="AP735" i="6"/>
  <c r="AP736" i="6"/>
  <c r="AP737" i="6"/>
  <c r="AP738" i="6"/>
  <c r="AP739" i="6"/>
  <c r="AP740" i="6"/>
  <c r="AP741" i="6"/>
  <c r="AP742" i="6"/>
  <c r="AP743" i="6"/>
  <c r="AP744" i="6"/>
  <c r="AP745" i="6"/>
  <c r="AP746" i="6"/>
  <c r="AP747" i="6"/>
  <c r="AP748" i="6"/>
  <c r="AP749" i="6"/>
  <c r="AP750" i="6"/>
  <c r="AP751" i="6"/>
  <c r="AP752" i="6"/>
  <c r="AP753" i="6"/>
  <c r="AP754" i="6"/>
  <c r="AP755" i="6"/>
  <c r="AP756" i="6"/>
  <c r="AP757" i="6"/>
  <c r="AP758" i="6"/>
  <c r="AP759" i="6"/>
  <c r="AP760" i="6"/>
  <c r="AP761" i="6"/>
  <c r="AP762" i="6"/>
  <c r="AP763" i="6"/>
  <c r="AP764" i="6"/>
  <c r="AP765" i="6"/>
  <c r="AP766" i="6"/>
  <c r="AP767" i="6"/>
  <c r="AP768" i="6"/>
  <c r="AP769" i="6"/>
  <c r="AP770" i="6"/>
  <c r="AP771" i="6"/>
  <c r="AP772" i="6"/>
  <c r="AP773" i="6"/>
  <c r="AP774" i="6"/>
  <c r="AP775" i="6"/>
  <c r="AP776" i="6"/>
  <c r="AP777" i="6"/>
  <c r="AP778" i="6"/>
  <c r="AP779" i="6"/>
  <c r="AP780" i="6"/>
  <c r="AP781" i="6"/>
  <c r="AP782" i="6"/>
  <c r="AP783" i="6"/>
  <c r="AP784" i="6"/>
  <c r="AP785" i="6"/>
  <c r="AP786" i="6"/>
  <c r="AP787" i="6"/>
  <c r="AP788" i="6"/>
  <c r="AP789" i="6"/>
  <c r="AP790" i="6"/>
  <c r="AP791" i="6"/>
  <c r="AP792" i="6"/>
  <c r="AP793" i="6"/>
  <c r="AP794" i="6"/>
  <c r="AP795" i="6"/>
  <c r="AP796" i="6"/>
  <c r="AP797" i="6"/>
  <c r="AP798" i="6"/>
  <c r="AP799" i="6"/>
  <c r="AP800" i="6"/>
  <c r="AP801" i="6"/>
  <c r="AP802" i="6"/>
  <c r="AP803" i="6"/>
  <c r="AP804" i="6"/>
  <c r="AP805" i="6"/>
  <c r="AP806" i="6"/>
  <c r="AP807" i="6"/>
  <c r="AP808" i="6"/>
  <c r="AP809" i="6"/>
  <c r="AP810" i="6"/>
  <c r="AP811" i="6"/>
  <c r="AP812" i="6"/>
  <c r="AP813" i="6"/>
  <c r="AP814" i="6"/>
  <c r="AP815" i="6"/>
  <c r="AP816" i="6"/>
  <c r="AP817" i="6"/>
  <c r="AP818" i="6"/>
  <c r="AP819" i="6"/>
  <c r="AP820" i="6"/>
  <c r="AP821" i="6"/>
  <c r="AP822" i="6"/>
  <c r="AP823" i="6"/>
  <c r="AP824" i="6"/>
  <c r="AP825" i="6"/>
  <c r="AP826" i="6"/>
  <c r="AP827" i="6"/>
  <c r="AP828" i="6"/>
  <c r="AP829" i="6"/>
  <c r="AP830" i="6"/>
  <c r="AP831" i="6"/>
  <c r="AP832" i="6"/>
  <c r="AP833" i="6"/>
  <c r="AP834" i="6"/>
  <c r="AP835" i="6"/>
  <c r="AP836" i="6"/>
  <c r="AP837" i="6"/>
  <c r="AP838" i="6"/>
  <c r="AP839" i="6"/>
  <c r="AP840" i="6"/>
  <c r="AP841" i="6"/>
  <c r="AP842" i="6"/>
  <c r="AP843" i="6"/>
  <c r="AP844" i="6"/>
  <c r="AP845" i="6"/>
  <c r="AP846" i="6"/>
  <c r="AP847" i="6"/>
  <c r="AP848" i="6"/>
  <c r="AP849" i="6"/>
  <c r="AP850" i="6"/>
  <c r="AP851" i="6"/>
  <c r="AP852" i="6"/>
  <c r="AP853" i="6"/>
  <c r="AP854" i="6"/>
  <c r="AP855" i="6"/>
  <c r="AP856" i="6"/>
  <c r="AP857" i="6"/>
  <c r="AP858" i="6"/>
  <c r="AP859" i="6"/>
  <c r="AP860" i="6"/>
  <c r="AP861" i="6"/>
  <c r="AP862" i="6"/>
  <c r="AP863" i="6"/>
  <c r="AP864" i="6"/>
  <c r="AP865" i="6"/>
  <c r="AP866" i="6"/>
  <c r="AP867" i="6"/>
  <c r="AP868" i="6"/>
  <c r="AP869" i="6"/>
  <c r="AP870" i="6"/>
  <c r="AP871" i="6"/>
  <c r="AP872" i="6"/>
  <c r="AP873" i="6"/>
  <c r="AP874" i="6"/>
  <c r="AP875" i="6"/>
  <c r="AP876" i="6"/>
  <c r="AP877" i="6"/>
  <c r="AP878" i="6"/>
  <c r="AP879" i="6"/>
  <c r="AP880" i="6"/>
  <c r="AP881" i="6"/>
  <c r="AP882" i="6"/>
  <c r="AP883" i="6"/>
  <c r="AP884" i="6"/>
  <c r="AP885" i="6"/>
  <c r="AP886" i="6"/>
  <c r="AP887" i="6"/>
  <c r="AP888" i="6"/>
  <c r="AP889" i="6"/>
  <c r="AP890" i="6"/>
  <c r="AP891" i="6"/>
  <c r="AP892" i="6"/>
  <c r="AP893" i="6"/>
  <c r="AP894" i="6"/>
  <c r="AP895" i="6"/>
  <c r="AP896" i="6"/>
  <c r="AP897" i="6"/>
  <c r="AP898" i="6"/>
  <c r="AP899" i="6"/>
  <c r="AP900" i="6"/>
  <c r="AP901" i="6"/>
  <c r="AP902" i="6"/>
  <c r="AP903" i="6"/>
  <c r="AP904" i="6"/>
  <c r="AP905" i="6"/>
  <c r="AP906" i="6"/>
  <c r="AP907" i="6"/>
  <c r="AP908" i="6"/>
  <c r="AP909" i="6"/>
  <c r="AP910" i="6"/>
  <c r="AP911" i="6"/>
  <c r="AP912" i="6"/>
  <c r="AP913" i="6"/>
  <c r="AP914" i="6"/>
  <c r="AP915" i="6"/>
  <c r="AP916" i="6"/>
  <c r="AP917" i="6"/>
  <c r="AP918" i="6"/>
  <c r="AP919" i="6"/>
  <c r="AP920" i="6"/>
  <c r="AP921" i="6"/>
  <c r="AP922" i="6"/>
  <c r="AP923" i="6"/>
  <c r="AP924" i="6"/>
  <c r="AP925" i="6"/>
  <c r="AP926" i="6"/>
  <c r="AP927" i="6"/>
  <c r="AP928" i="6"/>
  <c r="AP929" i="6"/>
  <c r="AP930" i="6"/>
  <c r="AP931" i="6"/>
  <c r="AP932" i="6"/>
  <c r="AP933" i="6"/>
  <c r="AP934" i="6"/>
  <c r="AP935" i="6"/>
  <c r="AP936" i="6"/>
  <c r="AP937" i="6"/>
  <c r="AP938" i="6"/>
  <c r="AP939" i="6"/>
  <c r="AP940" i="6"/>
  <c r="AP941" i="6"/>
  <c r="AP942" i="6"/>
  <c r="AP943" i="6"/>
  <c r="AP944" i="6"/>
  <c r="AP945" i="6"/>
  <c r="AP946" i="6"/>
  <c r="AP947" i="6"/>
  <c r="AP948" i="6"/>
  <c r="AP949" i="6"/>
  <c r="AP950" i="6"/>
  <c r="AP951" i="6"/>
  <c r="AP952" i="6"/>
  <c r="AP953" i="6"/>
  <c r="AP954" i="6"/>
  <c r="AP955" i="6"/>
  <c r="AP956" i="6"/>
  <c r="AP957" i="6"/>
  <c r="AP958" i="6"/>
  <c r="AP959" i="6"/>
  <c r="AP960" i="6"/>
  <c r="AP961" i="6"/>
  <c r="AP962" i="6"/>
  <c r="AP963" i="6"/>
  <c r="AP964" i="6"/>
  <c r="AP965" i="6"/>
  <c r="AP966" i="6"/>
  <c r="AP967" i="6"/>
  <c r="AP968" i="6"/>
  <c r="AP969" i="6"/>
  <c r="AP970" i="6"/>
  <c r="AP971" i="6"/>
  <c r="AP972" i="6"/>
  <c r="AP973" i="6"/>
  <c r="AP974" i="6"/>
  <c r="AP975" i="6"/>
  <c r="AP976" i="6"/>
  <c r="AP977" i="6"/>
  <c r="AP978" i="6"/>
  <c r="AP979" i="6"/>
  <c r="AP980" i="6"/>
  <c r="AP981" i="6"/>
  <c r="AP982" i="6"/>
  <c r="AP983" i="6"/>
  <c r="AP984" i="6"/>
  <c r="AP985" i="6"/>
  <c r="AP986" i="6"/>
  <c r="AP987" i="6"/>
  <c r="AP988" i="6"/>
  <c r="AP989" i="6"/>
  <c r="AP990" i="6"/>
  <c r="AP991" i="6"/>
  <c r="AP992" i="6"/>
  <c r="AP993" i="6"/>
  <c r="AP994" i="6"/>
  <c r="AP995" i="6"/>
  <c r="AP996" i="6"/>
  <c r="AP997" i="6"/>
  <c r="AP998" i="6"/>
  <c r="AP999" i="6"/>
  <c r="AP1000" i="6"/>
  <c r="AP1001" i="6"/>
  <c r="AP1002" i="6"/>
  <c r="AP1003" i="6"/>
  <c r="AP1004" i="6"/>
  <c r="AP1005" i="6"/>
  <c r="AP1006" i="6"/>
  <c r="AP1007" i="6"/>
  <c r="AP1008" i="6"/>
  <c r="AP1009" i="6"/>
  <c r="AP1010" i="6"/>
  <c r="AP1011" i="6"/>
  <c r="AP1012" i="6"/>
  <c r="AP1013" i="6"/>
  <c r="AP1014" i="6"/>
  <c r="AP1015" i="6"/>
  <c r="AP1016" i="6"/>
  <c r="AP1017" i="6"/>
  <c r="AP1018" i="6"/>
  <c r="AP1019" i="6"/>
  <c r="AP1020" i="6"/>
  <c r="AP1021" i="6"/>
  <c r="AP1022" i="6"/>
  <c r="AP1023" i="6"/>
  <c r="AP1024" i="6"/>
  <c r="AP1025" i="6"/>
  <c r="AX1025" i="6" s="1"/>
  <c r="AP1026" i="6"/>
  <c r="AP1027" i="6"/>
  <c r="AP1028" i="6"/>
  <c r="AP1029" i="6"/>
  <c r="AX1029" i="6" s="1"/>
  <c r="AP1030" i="6"/>
  <c r="AP1031" i="6"/>
  <c r="AP1032" i="6"/>
  <c r="AP1033" i="6"/>
  <c r="AX1033" i="6" s="1"/>
  <c r="AP1034" i="6"/>
  <c r="AP1035" i="6"/>
  <c r="AP1036" i="6"/>
  <c r="AP1037" i="6"/>
  <c r="AX1037" i="6" s="1"/>
  <c r="AP1038" i="6"/>
  <c r="AP1039" i="6"/>
  <c r="AP1040" i="6"/>
  <c r="AP1041" i="6"/>
  <c r="AX1041" i="6" s="1"/>
  <c r="AP1042" i="6"/>
  <c r="AP1043" i="6"/>
  <c r="AP1044" i="6"/>
  <c r="AP1045" i="6"/>
  <c r="AX1045" i="6" s="1"/>
  <c r="AP1046" i="6"/>
  <c r="AP1047" i="6"/>
  <c r="AP1048" i="6"/>
  <c r="AP1049" i="6"/>
  <c r="AX1049" i="6" s="1"/>
  <c r="AP1050" i="6"/>
  <c r="AP1051" i="6"/>
  <c r="AP1052" i="6"/>
  <c r="AP1053" i="6"/>
  <c r="AX1053" i="6" s="1"/>
  <c r="AP1054" i="6"/>
  <c r="AP1055" i="6"/>
  <c r="AP1056" i="6"/>
  <c r="AP1057" i="6"/>
  <c r="AX1057" i="6" s="1"/>
  <c r="AP1058" i="6"/>
  <c r="AP1059" i="6"/>
  <c r="AP1060" i="6"/>
  <c r="AP1061" i="6"/>
  <c r="AX1061" i="6" s="1"/>
  <c r="AP1062" i="6"/>
  <c r="AP1063" i="6"/>
  <c r="AP1064" i="6"/>
  <c r="AP1065" i="6"/>
  <c r="AX1065" i="6" s="1"/>
  <c r="AP1066" i="6"/>
  <c r="AP1067" i="6"/>
  <c r="AP1068" i="6"/>
  <c r="AP1069" i="6"/>
  <c r="AX1069" i="6" s="1"/>
  <c r="AP1070" i="6"/>
  <c r="AP1071" i="6"/>
  <c r="AP1072" i="6"/>
  <c r="AP1073" i="6"/>
  <c r="AX1073" i="6" s="1"/>
  <c r="AP1074" i="6"/>
  <c r="AP1075" i="6"/>
  <c r="AP1076" i="6"/>
  <c r="AP1077" i="6"/>
  <c r="AX1077" i="6" s="1"/>
  <c r="AP1078" i="6"/>
  <c r="AP1079" i="6"/>
  <c r="AP1080" i="6"/>
  <c r="AP1081" i="6"/>
  <c r="AX1081" i="6" s="1"/>
  <c r="AP1082" i="6"/>
  <c r="AP1083" i="6"/>
  <c r="AP1084" i="6"/>
  <c r="AP1085" i="6"/>
  <c r="AX1085" i="6" s="1"/>
  <c r="AP1086" i="6"/>
  <c r="AP1087" i="6"/>
  <c r="AP1088" i="6"/>
  <c r="AP1089" i="6"/>
  <c r="AX1089" i="6" s="1"/>
  <c r="AP1090" i="6"/>
  <c r="AP1091" i="6"/>
  <c r="AP1092" i="6"/>
  <c r="AP1093" i="6"/>
  <c r="AX1093" i="6" s="1"/>
  <c r="AP1094" i="6"/>
  <c r="AP1095" i="6"/>
  <c r="AP1096" i="6"/>
  <c r="AP1097" i="6"/>
  <c r="AX1097" i="6" s="1"/>
  <c r="AP1098" i="6"/>
  <c r="AP1099" i="6"/>
  <c r="AP1100" i="6"/>
  <c r="AP1101" i="6"/>
  <c r="AX1101" i="6" s="1"/>
  <c r="AP1102" i="6"/>
  <c r="AP1103" i="6"/>
  <c r="AP1104" i="6"/>
  <c r="AP1105" i="6"/>
  <c r="AX1105" i="6" s="1"/>
  <c r="AP1106" i="6"/>
  <c r="AP1107" i="6"/>
  <c r="AP1108" i="6"/>
  <c r="AP1109" i="6"/>
  <c r="AX1109" i="6" s="1"/>
  <c r="AP1110" i="6"/>
  <c r="AP1111" i="6"/>
  <c r="AP1112" i="6"/>
  <c r="AP1113" i="6"/>
  <c r="AX1113" i="6" s="1"/>
  <c r="AP1114" i="6"/>
  <c r="AP1115" i="6"/>
  <c r="AP1116" i="6"/>
  <c r="AP1117" i="6"/>
  <c r="AX1117" i="6" s="1"/>
  <c r="AP1118" i="6"/>
  <c r="AP1119" i="6"/>
  <c r="AP1120" i="6"/>
  <c r="AP1121" i="6"/>
  <c r="AX1121" i="6" s="1"/>
  <c r="AP1122" i="6"/>
  <c r="AP1123" i="6"/>
  <c r="AP1124" i="6"/>
  <c r="AP1125" i="6"/>
  <c r="AX1125" i="6" s="1"/>
  <c r="AP1126" i="6"/>
  <c r="AP1127" i="6"/>
  <c r="AP1128" i="6"/>
  <c r="AP1129" i="6"/>
  <c r="AX1129" i="6" s="1"/>
  <c r="AP1130" i="6"/>
  <c r="AP1131" i="6"/>
  <c r="AP1132" i="6"/>
  <c r="AP1133" i="6"/>
  <c r="AX1133" i="6" s="1"/>
  <c r="AP1134" i="6"/>
  <c r="AP1135" i="6"/>
  <c r="AP1136" i="6"/>
  <c r="AP1137" i="6"/>
  <c r="AX1137" i="6" s="1"/>
  <c r="AP1138" i="6"/>
  <c r="AP1139" i="6"/>
  <c r="AP1140" i="6"/>
  <c r="AP1141" i="6"/>
  <c r="AX1141" i="6" s="1"/>
  <c r="AP1142" i="6"/>
  <c r="AP1143" i="6"/>
  <c r="AP1144" i="6"/>
  <c r="AP1145" i="6"/>
  <c r="AX1145" i="6" s="1"/>
  <c r="AP1146" i="6"/>
  <c r="AP1147" i="6"/>
  <c r="AP1148" i="6"/>
  <c r="AP1149" i="6"/>
  <c r="AX1149" i="6" s="1"/>
  <c r="AP1150" i="6"/>
  <c r="AP1151" i="6"/>
  <c r="AP1152" i="6"/>
  <c r="AP1153" i="6"/>
  <c r="AX1153" i="6" s="1"/>
  <c r="AP1154" i="6"/>
  <c r="AP1155" i="6"/>
  <c r="AP1156" i="6"/>
  <c r="AP1157" i="6"/>
  <c r="AX1157" i="6" s="1"/>
  <c r="AP1158" i="6"/>
  <c r="AP1159" i="6"/>
  <c r="AP1160" i="6"/>
  <c r="AP1161" i="6"/>
  <c r="AX1161" i="6" s="1"/>
  <c r="AP1162" i="6"/>
  <c r="AP1163" i="6"/>
  <c r="AP1164" i="6"/>
  <c r="AP1165" i="6"/>
  <c r="AX1165" i="6" s="1"/>
  <c r="AP1166" i="6"/>
  <c r="AP1167" i="6"/>
  <c r="AP1168" i="6"/>
  <c r="AP1169" i="6"/>
  <c r="AX1169" i="6" s="1"/>
  <c r="AP1170" i="6"/>
  <c r="AP1171" i="6"/>
  <c r="AP1172" i="6"/>
  <c r="AP1173" i="6"/>
  <c r="AX1173" i="6" s="1"/>
  <c r="AP1174" i="6"/>
  <c r="AP1175" i="6"/>
  <c r="AP1176" i="6"/>
  <c r="AP1177" i="6"/>
  <c r="AX1177" i="6" s="1"/>
  <c r="AP1178" i="6"/>
  <c r="AP1179" i="6"/>
  <c r="AP1180" i="6"/>
  <c r="AP1181" i="6"/>
  <c r="AX1181" i="6" s="1"/>
  <c r="AP1182" i="6"/>
  <c r="AP1183" i="6"/>
  <c r="AP1184" i="6"/>
  <c r="AP1185" i="6"/>
  <c r="AX1185" i="6" s="1"/>
  <c r="AP1186" i="6"/>
  <c r="AP1187" i="6"/>
  <c r="AP1188" i="6"/>
  <c r="AP1189" i="6"/>
  <c r="AX1189" i="6" s="1"/>
  <c r="AP1190" i="6"/>
  <c r="AP1191" i="6"/>
  <c r="AP1192" i="6"/>
  <c r="AP1193" i="6"/>
  <c r="AX1193" i="6" s="1"/>
  <c r="AP1194" i="6"/>
  <c r="AP1195" i="6"/>
  <c r="AP1196" i="6"/>
  <c r="AP1197" i="6"/>
  <c r="AX1197" i="6" s="1"/>
  <c r="AP1198" i="6"/>
  <c r="AP1199" i="6"/>
  <c r="AP1200" i="6"/>
  <c r="AP1201" i="6"/>
  <c r="AX1201" i="6" s="1"/>
  <c r="AP1202" i="6"/>
  <c r="AP1203" i="6"/>
  <c r="AX1203" i="6" s="1"/>
  <c r="AP1204" i="6"/>
  <c r="AP1205" i="6"/>
  <c r="AX1205" i="6" s="1"/>
  <c r="AP1206" i="6"/>
  <c r="AP1207" i="6"/>
  <c r="AP1208" i="6"/>
  <c r="AP1209" i="6"/>
  <c r="AX1209" i="6" s="1"/>
  <c r="AP1210" i="6"/>
  <c r="AP1211" i="6"/>
  <c r="AP1212" i="6"/>
  <c r="AP1213" i="6"/>
  <c r="AX1213" i="6" s="1"/>
  <c r="AP1214" i="6"/>
  <c r="AP1215" i="6"/>
  <c r="AX1215" i="6" s="1"/>
  <c r="AP1216" i="6"/>
  <c r="AP1217" i="6"/>
  <c r="AX1217" i="6" s="1"/>
  <c r="AP1218" i="6"/>
  <c r="AP1219" i="6"/>
  <c r="AX1219" i="6" s="1"/>
  <c r="AP1220" i="6"/>
  <c r="AP1221" i="6"/>
  <c r="AX1221" i="6" s="1"/>
  <c r="AP1222" i="6"/>
  <c r="AP1223" i="6"/>
  <c r="AP1224" i="6"/>
  <c r="AP1225" i="6"/>
  <c r="AX1225" i="6" s="1"/>
  <c r="AP1226" i="6"/>
  <c r="AP1227" i="6"/>
  <c r="AP1228" i="6"/>
  <c r="AP1229" i="6"/>
  <c r="AX1229" i="6" s="1"/>
  <c r="AP1230" i="6"/>
  <c r="AP1231" i="6"/>
  <c r="AX1231" i="6" s="1"/>
  <c r="AP1232" i="6"/>
  <c r="AP1233" i="6"/>
  <c r="AX1233" i="6" s="1"/>
  <c r="AP1234" i="6"/>
  <c r="AP1235" i="6"/>
  <c r="AX1235" i="6" s="1"/>
  <c r="AP1236" i="6"/>
  <c r="AP1237" i="6"/>
  <c r="AX1237" i="6" s="1"/>
  <c r="AP1238" i="6"/>
  <c r="AP1239" i="6"/>
  <c r="AP1240" i="6"/>
  <c r="AP1241" i="6"/>
  <c r="AX1241" i="6" s="1"/>
  <c r="AP1242" i="6"/>
  <c r="AP1243" i="6"/>
  <c r="AP1244" i="6"/>
  <c r="AP1245" i="6"/>
  <c r="AX1245" i="6" s="1"/>
  <c r="AP1246" i="6"/>
  <c r="AP1247" i="6"/>
  <c r="AX1247" i="6" s="1"/>
  <c r="AP1248" i="6"/>
  <c r="AP1249" i="6"/>
  <c r="AX1249" i="6" s="1"/>
  <c r="AP1250" i="6"/>
  <c r="AP1251" i="6"/>
  <c r="AX1251" i="6" s="1"/>
  <c r="AP1252" i="6"/>
  <c r="AP1253" i="6"/>
  <c r="AX1253" i="6" s="1"/>
  <c r="AP1254" i="6"/>
  <c r="AP1255" i="6"/>
  <c r="AP1256" i="6"/>
  <c r="AP1257" i="6"/>
  <c r="AX1257" i="6" s="1"/>
  <c r="AP1258" i="6"/>
  <c r="AP1259" i="6"/>
  <c r="AP1260" i="6"/>
  <c r="AP1261" i="6"/>
  <c r="AX1261" i="6" s="1"/>
  <c r="AP1262" i="6"/>
  <c r="AP1263" i="6"/>
  <c r="AX1263" i="6" s="1"/>
  <c r="AP1264" i="6"/>
  <c r="AP1265" i="6"/>
  <c r="AX1265" i="6" s="1"/>
  <c r="AP1266" i="6"/>
  <c r="AP1267" i="6"/>
  <c r="AX1267" i="6" s="1"/>
  <c r="AP1268" i="6"/>
  <c r="AP1269" i="6"/>
  <c r="AX1269" i="6" s="1"/>
  <c r="AP1270" i="6"/>
  <c r="AP1271" i="6"/>
  <c r="AP1272" i="6"/>
  <c r="AP1273" i="6"/>
  <c r="AX1273" i="6" s="1"/>
  <c r="AP1274" i="6"/>
  <c r="AP1275" i="6"/>
  <c r="AP1276" i="6"/>
  <c r="AP1277" i="6"/>
  <c r="AX1277" i="6" s="1"/>
  <c r="AP1278" i="6"/>
  <c r="AP1279" i="6"/>
  <c r="AX1279" i="6" s="1"/>
  <c r="AP1280" i="6"/>
  <c r="AP1281" i="6"/>
  <c r="AX1281" i="6" s="1"/>
  <c r="AP1282" i="6"/>
  <c r="AP1283" i="6"/>
  <c r="AX1283" i="6" s="1"/>
  <c r="AP1284" i="6"/>
  <c r="AP1285" i="6"/>
  <c r="AX1285" i="6" s="1"/>
  <c r="AP1286" i="6"/>
  <c r="AP1287" i="6"/>
  <c r="AP1288" i="6"/>
  <c r="AP1289" i="6"/>
  <c r="AX1289" i="6" s="1"/>
  <c r="AP1290" i="6"/>
  <c r="AP1291" i="6"/>
  <c r="AP1292" i="6"/>
  <c r="AP1293" i="6"/>
  <c r="AX1293" i="6" s="1"/>
  <c r="AP1294" i="6"/>
  <c r="AP1295" i="6"/>
  <c r="AX1295" i="6" s="1"/>
  <c r="AP1296" i="6"/>
  <c r="AP1297" i="6"/>
  <c r="AX1297" i="6" s="1"/>
  <c r="AP1298" i="6"/>
  <c r="AP1299" i="6"/>
  <c r="AX1299" i="6" s="1"/>
  <c r="AP1300" i="6"/>
  <c r="AP1301" i="6"/>
  <c r="AX1301" i="6" s="1"/>
  <c r="AP1302" i="6"/>
  <c r="AP1303" i="6"/>
  <c r="AP1304" i="6"/>
  <c r="AP1305" i="6"/>
  <c r="AX1305" i="6" s="1"/>
  <c r="AP1306" i="6"/>
  <c r="AP1307" i="6"/>
  <c r="AP1308" i="6"/>
  <c r="AP1309" i="6"/>
  <c r="AX1309" i="6" s="1"/>
  <c r="AP1310" i="6"/>
  <c r="AP1311" i="6"/>
  <c r="AX1311" i="6" s="1"/>
  <c r="AP1312" i="6"/>
  <c r="AP1313" i="6"/>
  <c r="AX1313" i="6" s="1"/>
  <c r="AP1314" i="6"/>
  <c r="AP1315" i="6"/>
  <c r="AX1315" i="6" s="1"/>
  <c r="AP1316" i="6"/>
  <c r="AP1317" i="6"/>
  <c r="AX1317" i="6" s="1"/>
  <c r="AP1318" i="6"/>
  <c r="AP1319" i="6"/>
  <c r="AP1320" i="6"/>
  <c r="AP1321" i="6"/>
  <c r="AX1321" i="6" s="1"/>
  <c r="AP1322" i="6"/>
  <c r="AP1323" i="6"/>
  <c r="AP1324" i="6"/>
  <c r="AP1325" i="6"/>
  <c r="AX1325" i="6" s="1"/>
  <c r="AP1326" i="6"/>
  <c r="AP1327" i="6"/>
  <c r="AX1327" i="6" s="1"/>
  <c r="AP1328" i="6"/>
  <c r="AP1329" i="6"/>
  <c r="AX1329" i="6" s="1"/>
  <c r="AP1330" i="6"/>
  <c r="AP1331" i="6"/>
  <c r="AX1331" i="6" s="1"/>
  <c r="AP1332" i="6"/>
  <c r="AP1333" i="6"/>
  <c r="AX1333" i="6" s="1"/>
  <c r="AP1334" i="6"/>
  <c r="AP1335" i="6"/>
  <c r="AP1336" i="6"/>
  <c r="AP1337" i="6"/>
  <c r="AX1337" i="6" s="1"/>
  <c r="AP1338" i="6"/>
  <c r="AP1339" i="6"/>
  <c r="AP1340" i="6"/>
  <c r="AP1341" i="6"/>
  <c r="AX1341" i="6" s="1"/>
  <c r="AP1342" i="6"/>
  <c r="AP1343" i="6"/>
  <c r="AX1343" i="6" s="1"/>
  <c r="AP1344" i="6"/>
  <c r="AP1345" i="6"/>
  <c r="AX1345" i="6" s="1"/>
  <c r="AP1346" i="6"/>
  <c r="AP1347" i="6"/>
  <c r="AX1347" i="6" s="1"/>
  <c r="AP1348" i="6"/>
  <c r="AP1349" i="6"/>
  <c r="AX1349" i="6" s="1"/>
  <c r="AP1350" i="6"/>
  <c r="AP1351" i="6"/>
  <c r="AP1352" i="6"/>
  <c r="AP1353" i="6"/>
  <c r="AX1353" i="6" s="1"/>
  <c r="AP1354" i="6"/>
  <c r="AP1355" i="6"/>
  <c r="AP1356" i="6"/>
  <c r="AP1357" i="6"/>
  <c r="AX1357" i="6" s="1"/>
  <c r="AP1358" i="6"/>
  <c r="AP1359" i="6"/>
  <c r="AX1359" i="6" s="1"/>
  <c r="AP1360" i="6"/>
  <c r="AP1361" i="6"/>
  <c r="AX1361" i="6" s="1"/>
  <c r="AP1362" i="6"/>
  <c r="AP1363" i="6"/>
  <c r="AX1363" i="6" s="1"/>
  <c r="AP1364" i="6"/>
  <c r="AP1365" i="6"/>
  <c r="AX1365" i="6" s="1"/>
  <c r="AP1366" i="6"/>
  <c r="AP1367" i="6"/>
  <c r="AP1368" i="6"/>
  <c r="AP1369" i="6"/>
  <c r="AX1369" i="6" s="1"/>
  <c r="AP1370" i="6"/>
  <c r="AP1371" i="6"/>
  <c r="AP1372" i="6"/>
  <c r="AP1373" i="6"/>
  <c r="AX1373" i="6" s="1"/>
  <c r="AP1374" i="6"/>
  <c r="AP1375" i="6"/>
  <c r="AX1375" i="6" s="1"/>
  <c r="AP1376" i="6"/>
  <c r="AP1377" i="6"/>
  <c r="AX1377" i="6" s="1"/>
  <c r="AP1378" i="6"/>
  <c r="AP1379" i="6"/>
  <c r="AX1379" i="6" s="1"/>
  <c r="AP1380" i="6"/>
  <c r="AP1381" i="6"/>
  <c r="AX1381" i="6" s="1"/>
  <c r="AP1382" i="6"/>
  <c r="AP1383" i="6"/>
  <c r="AP1384" i="6"/>
  <c r="AP1385" i="6"/>
  <c r="AX1385" i="6" s="1"/>
  <c r="AP1386" i="6"/>
  <c r="AP1387" i="6"/>
  <c r="AP1388" i="6"/>
  <c r="AP1389" i="6"/>
  <c r="AX1389" i="6" s="1"/>
  <c r="AP1390" i="6"/>
  <c r="AP1391" i="6"/>
  <c r="AX1391" i="6" s="1"/>
  <c r="AP1392" i="6"/>
  <c r="AP1393" i="6"/>
  <c r="AX1393" i="6" s="1"/>
  <c r="AP1394" i="6"/>
  <c r="AP1395" i="6"/>
  <c r="AX1395" i="6" s="1"/>
  <c r="AP1396" i="6"/>
  <c r="AP1397" i="6"/>
  <c r="AX1397" i="6" s="1"/>
  <c r="AP1398" i="6"/>
  <c r="AP1399" i="6"/>
  <c r="AP1400" i="6"/>
  <c r="AP1401" i="6"/>
  <c r="AX1401" i="6" s="1"/>
  <c r="AP1402" i="6"/>
  <c r="AP1403" i="6"/>
  <c r="AP1404" i="6"/>
  <c r="AP1405" i="6"/>
  <c r="AX1405" i="6" s="1"/>
  <c r="AP1406" i="6"/>
  <c r="AP1407" i="6"/>
  <c r="AX1407" i="6" s="1"/>
  <c r="AP1408" i="6"/>
  <c r="AP1409" i="6"/>
  <c r="AX1409" i="6" s="1"/>
  <c r="AP1410" i="6"/>
  <c r="AP1411" i="6"/>
  <c r="AX1411" i="6" s="1"/>
  <c r="AP1412" i="6"/>
  <c r="AP1413" i="6"/>
  <c r="AX1413" i="6" s="1"/>
  <c r="AP1414" i="6"/>
  <c r="AP1415" i="6"/>
  <c r="AP1416" i="6"/>
  <c r="AP1417" i="6"/>
  <c r="AX1417" i="6" s="1"/>
  <c r="AP1418" i="6"/>
  <c r="AP1419" i="6"/>
  <c r="AP1420" i="6"/>
  <c r="AP1421" i="6"/>
  <c r="AX1421" i="6" s="1"/>
  <c r="AP1422" i="6"/>
  <c r="AP1423" i="6"/>
  <c r="AX1423" i="6" s="1"/>
  <c r="AP1424" i="6"/>
  <c r="AP1425" i="6"/>
  <c r="AX1425" i="6" s="1"/>
  <c r="AP1426" i="6"/>
  <c r="AP1427" i="6"/>
  <c r="AX1427" i="6" s="1"/>
  <c r="AP1428" i="6"/>
  <c r="AP1429" i="6"/>
  <c r="AX1429" i="6" s="1"/>
  <c r="AP1430" i="6"/>
  <c r="AP1431" i="6"/>
  <c r="AP1432" i="6"/>
  <c r="AP1433" i="6"/>
  <c r="AX1433" i="6" s="1"/>
  <c r="AP1434" i="6"/>
  <c r="AP1435" i="6"/>
  <c r="AP1436" i="6"/>
  <c r="AP1437" i="6"/>
  <c r="AX1437" i="6" s="1"/>
  <c r="AP1438" i="6"/>
  <c r="AP1439" i="6"/>
  <c r="AX1439" i="6" s="1"/>
  <c r="AP1440" i="6"/>
  <c r="AP1441" i="6"/>
  <c r="AX1441" i="6" s="1"/>
  <c r="AP1442" i="6"/>
  <c r="AP1443" i="6"/>
  <c r="AX1443" i="6" s="1"/>
  <c r="AP1444" i="6"/>
  <c r="AP1445" i="6"/>
  <c r="AX1445" i="6" s="1"/>
  <c r="AP1446" i="6"/>
  <c r="AP1447" i="6"/>
  <c r="AP1448" i="6"/>
  <c r="AP1449" i="6"/>
  <c r="AX1449" i="6" s="1"/>
  <c r="AP1450" i="6"/>
  <c r="AP1451" i="6"/>
  <c r="AP1452" i="6"/>
  <c r="AP1453" i="6"/>
  <c r="AX1453" i="6" s="1"/>
  <c r="AP1454" i="6"/>
  <c r="AP1455" i="6"/>
  <c r="AX1455" i="6" s="1"/>
  <c r="AP1456" i="6"/>
  <c r="AP1457" i="6"/>
  <c r="AX1457" i="6" s="1"/>
  <c r="AP1458" i="6"/>
  <c r="AP1459" i="6"/>
  <c r="AX1459" i="6" s="1"/>
  <c r="AP1460" i="6"/>
  <c r="AP1461" i="6"/>
  <c r="AX1461" i="6" s="1"/>
  <c r="AP1462" i="6"/>
  <c r="AP1463" i="6"/>
  <c r="AP1464" i="6"/>
  <c r="AP1465" i="6"/>
  <c r="AX1465" i="6" s="1"/>
  <c r="AP1466" i="6"/>
  <c r="AP1467" i="6"/>
  <c r="AP1468" i="6"/>
  <c r="AP1469" i="6"/>
  <c r="AX1469" i="6" s="1"/>
  <c r="AP1470" i="6"/>
  <c r="AP1471" i="6"/>
  <c r="AX1471" i="6" s="1"/>
  <c r="AP1472" i="6"/>
  <c r="AP1473" i="6"/>
  <c r="AX1473" i="6" s="1"/>
  <c r="AP1474" i="6"/>
  <c r="AP1475" i="6"/>
  <c r="AX1475" i="6" s="1"/>
  <c r="AP1476" i="6"/>
  <c r="AP1477" i="6"/>
  <c r="AX1477" i="6" s="1"/>
  <c r="AP1478" i="6"/>
  <c r="AP1479" i="6"/>
  <c r="AP1480" i="6"/>
  <c r="AP1481" i="6"/>
  <c r="AX1481" i="6" s="1"/>
  <c r="AP1482" i="6"/>
  <c r="AP1483" i="6"/>
  <c r="AP1484" i="6"/>
  <c r="AP1485" i="6"/>
  <c r="AX1485" i="6" s="1"/>
  <c r="AP1486" i="6"/>
  <c r="AP1487" i="6"/>
  <c r="AX1487" i="6" s="1"/>
  <c r="AP1488" i="6"/>
  <c r="AP1489" i="6"/>
  <c r="AX1489" i="6" s="1"/>
  <c r="AP1490" i="6"/>
  <c r="AP1491" i="6"/>
  <c r="AX1491" i="6" s="1"/>
  <c r="AP1492" i="6"/>
  <c r="AP1493" i="6"/>
  <c r="AX1493" i="6" s="1"/>
  <c r="AP1494" i="6"/>
  <c r="AP1495" i="6"/>
  <c r="AP1496" i="6"/>
  <c r="AP1497" i="6"/>
  <c r="AX1497" i="6" s="1"/>
  <c r="AP1498" i="6"/>
  <c r="AP1499" i="6"/>
  <c r="AP1500" i="6"/>
  <c r="AP1501" i="6"/>
  <c r="AX1501" i="6" s="1"/>
  <c r="AP1502" i="6"/>
  <c r="AP1503" i="6"/>
  <c r="AX1503" i="6" s="1"/>
  <c r="AP1504" i="6"/>
  <c r="AP1505" i="6"/>
  <c r="AX1505" i="6" s="1"/>
  <c r="AP1506" i="6"/>
  <c r="AP1507" i="6"/>
  <c r="AX1507" i="6" s="1"/>
  <c r="AP1508" i="6"/>
  <c r="AP1509" i="6"/>
  <c r="AX1509" i="6" s="1"/>
  <c r="AP1510" i="6"/>
  <c r="AP1511" i="6"/>
  <c r="AP1512" i="6"/>
  <c r="AP1513" i="6"/>
  <c r="AX1513" i="6" s="1"/>
  <c r="AP1514" i="6"/>
  <c r="AP1515" i="6"/>
  <c r="AP1516" i="6"/>
  <c r="AP1517" i="6"/>
  <c r="AX1517" i="6" s="1"/>
  <c r="AP1518" i="6"/>
  <c r="AP1519" i="6"/>
  <c r="AX1519" i="6" s="1"/>
  <c r="AP1520" i="6"/>
  <c r="AP1521" i="6"/>
  <c r="AX1521" i="6" s="1"/>
  <c r="AP1522" i="6"/>
  <c r="AP1523" i="6"/>
  <c r="AX1523" i="6" s="1"/>
  <c r="AP1524" i="6"/>
  <c r="AP1525" i="6"/>
  <c r="AX1525" i="6" s="1"/>
  <c r="AP1526" i="6"/>
  <c r="AP1527" i="6"/>
  <c r="AP1528" i="6"/>
  <c r="AP1529" i="6"/>
  <c r="AX1529" i="6" s="1"/>
  <c r="AP1530" i="6"/>
  <c r="AP1531" i="6"/>
  <c r="AP1532" i="6"/>
  <c r="AP1533" i="6"/>
  <c r="AX1533" i="6" s="1"/>
  <c r="AP1534" i="6"/>
  <c r="AP1535" i="6"/>
  <c r="AX1535" i="6" s="1"/>
  <c r="AP1536" i="6"/>
  <c r="AP1537" i="6"/>
  <c r="AX1537" i="6" s="1"/>
  <c r="AP1538" i="6"/>
  <c r="AP1539" i="6"/>
  <c r="AX1539" i="6" s="1"/>
  <c r="AP1540" i="6"/>
  <c r="AP1541" i="6"/>
  <c r="AX1541" i="6" s="1"/>
  <c r="AP1542" i="6"/>
  <c r="AP1543" i="6"/>
  <c r="AP1544" i="6"/>
  <c r="AP1545" i="6"/>
  <c r="AX1545" i="6" s="1"/>
  <c r="AP1546" i="6"/>
  <c r="AP1547" i="6"/>
  <c r="AP1548" i="6"/>
  <c r="AP1549" i="6"/>
  <c r="AX1549" i="6" s="1"/>
  <c r="AP1550" i="6"/>
  <c r="AP1551" i="6"/>
  <c r="AX1551" i="6" s="1"/>
  <c r="AP1552" i="6"/>
  <c r="AP1553" i="6"/>
  <c r="AX1553" i="6" s="1"/>
  <c r="AP1554" i="6"/>
  <c r="AP1555" i="6"/>
  <c r="AX1555" i="6" s="1"/>
  <c r="AP1556" i="6"/>
  <c r="AP1557" i="6"/>
  <c r="AX1557" i="6" s="1"/>
  <c r="AP1558" i="6"/>
  <c r="AP1559" i="6"/>
  <c r="AP1560" i="6"/>
  <c r="AP1561" i="6"/>
  <c r="AX1561" i="6" s="1"/>
  <c r="AP1562" i="6"/>
  <c r="AP1563" i="6"/>
  <c r="AP1564" i="6"/>
  <c r="AP1565" i="6"/>
  <c r="AX1565" i="6" s="1"/>
  <c r="AP1566" i="6"/>
  <c r="AP1567" i="6"/>
  <c r="AX1567" i="6" s="1"/>
  <c r="AP1568" i="6"/>
  <c r="AP1569" i="6"/>
  <c r="AX1569" i="6" s="1"/>
  <c r="AP1570" i="6"/>
  <c r="AP1571" i="6"/>
  <c r="AX1571" i="6" s="1"/>
  <c r="AP1572" i="6"/>
  <c r="AP1573" i="6"/>
  <c r="AX1573" i="6" s="1"/>
  <c r="AP1574" i="6"/>
  <c r="AP1575" i="6"/>
  <c r="AP1576" i="6"/>
  <c r="AP1577" i="6"/>
  <c r="AX1577" i="6" s="1"/>
  <c r="AP1578" i="6"/>
  <c r="AP1579" i="6"/>
  <c r="AP1580" i="6"/>
  <c r="AP1581" i="6"/>
  <c r="AX1581" i="6" s="1"/>
  <c r="AP1582" i="6"/>
  <c r="AP1583" i="6"/>
  <c r="AX1583" i="6" s="1"/>
  <c r="AP1584" i="6"/>
  <c r="AP1585" i="6"/>
  <c r="AX1585" i="6" s="1"/>
  <c r="AP1586" i="6"/>
  <c r="AP1587" i="6"/>
  <c r="AX1587" i="6" s="1"/>
  <c r="AP1588" i="6"/>
  <c r="AP1589" i="6"/>
  <c r="AX1589" i="6" s="1"/>
  <c r="AP1590" i="6"/>
  <c r="AP1591" i="6"/>
  <c r="AP1592" i="6"/>
  <c r="AP1593" i="6"/>
  <c r="AX1593" i="6" s="1"/>
  <c r="AP1594" i="6"/>
  <c r="AP1595" i="6"/>
  <c r="AP1596" i="6"/>
  <c r="AP1597" i="6"/>
  <c r="AX1597" i="6" s="1"/>
  <c r="AP1598" i="6"/>
  <c r="AP1599" i="6"/>
  <c r="AX1599" i="6" s="1"/>
  <c r="AP1600" i="6"/>
  <c r="AP1601" i="6"/>
  <c r="AX1601" i="6" s="1"/>
  <c r="AP1602" i="6"/>
  <c r="AP1603" i="6"/>
  <c r="AX1603" i="6" s="1"/>
  <c r="AP1604" i="6"/>
  <c r="AP1605" i="6"/>
  <c r="AX1605" i="6" s="1"/>
  <c r="AP1606" i="6"/>
  <c r="AP1607" i="6"/>
  <c r="AP1608" i="6"/>
  <c r="AP1609" i="6"/>
  <c r="AX1609" i="6" s="1"/>
  <c r="AP1610" i="6"/>
  <c r="AP1611" i="6"/>
  <c r="AP1612" i="6"/>
  <c r="AP1613" i="6"/>
  <c r="AX1613" i="6" s="1"/>
  <c r="AP1614" i="6"/>
  <c r="AP1615" i="6"/>
  <c r="AX1615" i="6" s="1"/>
  <c r="AP1616" i="6"/>
  <c r="AP1617" i="6"/>
  <c r="AX1617" i="6" s="1"/>
  <c r="AP1618" i="6"/>
  <c r="AP1619" i="6"/>
  <c r="AX1619" i="6" s="1"/>
  <c r="AP1620" i="6"/>
  <c r="AP1621" i="6"/>
  <c r="AX1621" i="6" s="1"/>
  <c r="AP1622" i="6"/>
  <c r="AP1623" i="6"/>
  <c r="AP1624" i="6"/>
  <c r="AP1625" i="6"/>
  <c r="AX1625" i="6" s="1"/>
  <c r="AP1626" i="6"/>
  <c r="AP1627" i="6"/>
  <c r="AP1628" i="6"/>
  <c r="AP1629" i="6"/>
  <c r="AX1629" i="6" s="1"/>
  <c r="AP1630" i="6"/>
  <c r="AP1631" i="6"/>
  <c r="AX1631" i="6" s="1"/>
  <c r="AP1632" i="6"/>
  <c r="AP1633" i="6"/>
  <c r="AX1633" i="6" s="1"/>
  <c r="AP1634" i="6"/>
  <c r="AP1635" i="6"/>
  <c r="AX1635" i="6" s="1"/>
  <c r="AP1636" i="6"/>
  <c r="AP1637" i="6"/>
  <c r="AX1637" i="6" s="1"/>
  <c r="AP1638" i="6"/>
  <c r="AP1639" i="6"/>
  <c r="AP1640" i="6"/>
  <c r="AP1641" i="6"/>
  <c r="AX1641" i="6" s="1"/>
  <c r="AP1642" i="6"/>
  <c r="AP1643" i="6"/>
  <c r="AP1644" i="6"/>
  <c r="AP1645" i="6"/>
  <c r="AX1645" i="6" s="1"/>
  <c r="AP1646" i="6"/>
  <c r="AP1647" i="6"/>
  <c r="AX1647" i="6" s="1"/>
  <c r="AP1648" i="6"/>
  <c r="AP1649" i="6"/>
  <c r="AX1649" i="6" s="1"/>
  <c r="AP1650" i="6"/>
  <c r="AP1651" i="6"/>
  <c r="AX1651" i="6" s="1"/>
  <c r="AP1652" i="6"/>
  <c r="AP1653" i="6"/>
  <c r="AX1653" i="6" s="1"/>
  <c r="AP1654" i="6"/>
  <c r="AP1655" i="6"/>
  <c r="AP1656" i="6"/>
  <c r="AP1657" i="6"/>
  <c r="AX1657" i="6" s="1"/>
  <c r="AP1658" i="6"/>
  <c r="AP1659" i="6"/>
  <c r="AP1660" i="6"/>
  <c r="AP1661" i="6"/>
  <c r="AX1661" i="6" s="1"/>
  <c r="AP1662" i="6"/>
  <c r="AP1663" i="6"/>
  <c r="AX1663" i="6" s="1"/>
  <c r="AP1664" i="6"/>
  <c r="AP1665" i="6"/>
  <c r="AX1665" i="6" s="1"/>
  <c r="AP1666" i="6"/>
  <c r="AP1667" i="6"/>
  <c r="AX1667" i="6" s="1"/>
  <c r="AP1668" i="6"/>
  <c r="AP1669" i="6"/>
  <c r="AX1669" i="6" s="1"/>
  <c r="AP1670" i="6"/>
  <c r="AP1671" i="6"/>
  <c r="AP1672" i="6"/>
  <c r="AP1673" i="6"/>
  <c r="AX1673" i="6" s="1"/>
  <c r="AP1674" i="6"/>
  <c r="AP1675" i="6"/>
  <c r="AP1676" i="6"/>
  <c r="AP1677" i="6"/>
  <c r="AX1677" i="6" s="1"/>
  <c r="AP1678" i="6"/>
  <c r="AX1678" i="6" s="1"/>
  <c r="AP1679" i="6"/>
  <c r="AX1679" i="6" s="1"/>
  <c r="AP1680" i="6"/>
  <c r="AP1681" i="6"/>
  <c r="AX1681" i="6" s="1"/>
  <c r="AP1682" i="6"/>
  <c r="AX1682" i="6" s="1"/>
  <c r="AP1683" i="6"/>
  <c r="AX1683" i="6" s="1"/>
  <c r="AP1684" i="6"/>
  <c r="AP1685" i="6"/>
  <c r="AX1685" i="6" s="1"/>
  <c r="AP1686" i="6"/>
  <c r="AX1686" i="6" s="1"/>
  <c r="AP1687" i="6"/>
  <c r="AP1688" i="6"/>
  <c r="AP1689" i="6"/>
  <c r="AX1689" i="6" s="1"/>
  <c r="AP1690" i="6"/>
  <c r="AX1690" i="6" s="1"/>
  <c r="AP1691" i="6"/>
  <c r="AP1692" i="6"/>
  <c r="AP1693" i="6"/>
  <c r="AX1693" i="6" s="1"/>
  <c r="AP1694" i="6"/>
  <c r="AX1694" i="6" s="1"/>
  <c r="AP1695" i="6"/>
  <c r="AX1695" i="6" s="1"/>
  <c r="AP1696" i="6"/>
  <c r="AP1697" i="6"/>
  <c r="AX1697" i="6" s="1"/>
  <c r="AP1698" i="6"/>
  <c r="AX1698" i="6" s="1"/>
  <c r="AP1699" i="6"/>
  <c r="AX1699" i="6" s="1"/>
  <c r="AP1700" i="6"/>
  <c r="AP1701" i="6"/>
  <c r="AX1701" i="6" s="1"/>
  <c r="AP1702" i="6"/>
  <c r="AX1702" i="6" s="1"/>
  <c r="AP1703" i="6"/>
  <c r="AP1704" i="6"/>
  <c r="AP1705" i="6"/>
  <c r="AX1705" i="6" s="1"/>
  <c r="AP1706" i="6"/>
  <c r="AX1706" i="6" s="1"/>
  <c r="AP1707" i="6"/>
  <c r="AP1708" i="6"/>
  <c r="AP1709" i="6"/>
  <c r="AX1709" i="6" s="1"/>
  <c r="AP1710" i="6"/>
  <c r="AX1710" i="6" s="1"/>
  <c r="AP1711" i="6"/>
  <c r="AX1711" i="6" s="1"/>
  <c r="AP1712" i="6"/>
  <c r="AP1713" i="6"/>
  <c r="AX1713" i="6" s="1"/>
  <c r="AP1714" i="6"/>
  <c r="AX1714" i="6" s="1"/>
  <c r="I1715" i="6" l="1"/>
  <c r="AX1674" i="6"/>
  <c r="AX1670" i="6"/>
  <c r="AX1666" i="6"/>
  <c r="AX1662" i="6"/>
  <c r="AX1658" i="6"/>
  <c r="AX1654" i="6"/>
  <c r="AX1650" i="6"/>
  <c r="AX1646" i="6"/>
  <c r="AX1642" i="6"/>
  <c r="AX1638" i="6"/>
  <c r="AX1634" i="6"/>
  <c r="AX1630" i="6"/>
  <c r="AX1626" i="6"/>
  <c r="AX1622" i="6"/>
  <c r="AX1618" i="6"/>
  <c r="AX1614" i="6"/>
  <c r="AX1610" i="6"/>
  <c r="AX1606" i="6"/>
  <c r="AX1602" i="6"/>
  <c r="AX1598" i="6"/>
  <c r="AX1594" i="6"/>
  <c r="AX1590" i="6"/>
  <c r="AX1586" i="6"/>
  <c r="AX1582" i="6"/>
  <c r="AX1578" i="6"/>
  <c r="AX1574" i="6"/>
  <c r="AX1570" i="6"/>
  <c r="AX1566" i="6"/>
  <c r="AX1562" i="6"/>
  <c r="AX1558" i="6"/>
  <c r="AX1554" i="6"/>
  <c r="AX1550" i="6"/>
  <c r="AX1546" i="6"/>
  <c r="AX1542" i="6"/>
  <c r="AX1538" i="6"/>
  <c r="AX1534" i="6"/>
  <c r="AX1530" i="6"/>
  <c r="AX1526" i="6"/>
  <c r="AX1522" i="6"/>
  <c r="AX1518" i="6"/>
  <c r="AX1514" i="6"/>
  <c r="AX1510" i="6"/>
  <c r="AX1506" i="6"/>
  <c r="AX1502" i="6"/>
  <c r="AX1498" i="6"/>
  <c r="AX1494" i="6"/>
  <c r="AX1490" i="6"/>
  <c r="AX1486" i="6"/>
  <c r="AX1482" i="6"/>
  <c r="AX1478" i="6"/>
  <c r="AX1474" i="6"/>
  <c r="AX1470" i="6"/>
  <c r="AX1466" i="6"/>
  <c r="AX1462" i="6"/>
  <c r="AX1458" i="6"/>
  <c r="AX1454" i="6"/>
  <c r="AX1450" i="6"/>
  <c r="AX1446" i="6"/>
  <c r="AX1442" i="6"/>
  <c r="AX1438" i="6"/>
  <c r="AX1434" i="6"/>
  <c r="AX1430" i="6"/>
  <c r="AX1426" i="6"/>
  <c r="AX1422" i="6"/>
  <c r="AX1418" i="6"/>
  <c r="AX1414" i="6"/>
  <c r="AX1410" i="6"/>
  <c r="AX1406" i="6"/>
  <c r="AX1402" i="6"/>
  <c r="AX1398" i="6"/>
  <c r="AX1394" i="6"/>
  <c r="AX1390" i="6"/>
  <c r="AX1386" i="6"/>
  <c r="AX1382" i="6"/>
  <c r="AX1378" i="6"/>
  <c r="AX1374" i="6"/>
  <c r="AX1370" i="6"/>
  <c r="AX1366" i="6"/>
  <c r="AX1362" i="6"/>
  <c r="AX1358" i="6"/>
  <c r="AX1354" i="6"/>
  <c r="AX1350" i="6"/>
  <c r="AX1346" i="6"/>
  <c r="AX1342" i="6"/>
  <c r="AX1338" i="6"/>
  <c r="AX1334" i="6"/>
  <c r="AX1330" i="6"/>
  <c r="AX1326" i="6"/>
  <c r="AX1322" i="6"/>
  <c r="AX1318" i="6"/>
  <c r="AX1314" i="6"/>
  <c r="AX1310" i="6"/>
  <c r="AX1306" i="6"/>
  <c r="AX1302" i="6"/>
  <c r="AX1298" i="6"/>
  <c r="AX1294" i="6"/>
  <c r="AX1290" i="6"/>
  <c r="AX1286" i="6"/>
  <c r="AX1282" i="6"/>
  <c r="AX1278" i="6"/>
  <c r="AX1274" i="6"/>
  <c r="AX1270" i="6"/>
  <c r="AX1266" i="6"/>
  <c r="AX1262" i="6"/>
  <c r="AX1258" i="6"/>
  <c r="AX1254" i="6"/>
  <c r="AX1250" i="6"/>
  <c r="AX1246" i="6"/>
  <c r="AX1242" i="6"/>
  <c r="AX1238" i="6"/>
  <c r="AX1234" i="6"/>
  <c r="AX1230" i="6"/>
  <c r="AX1226" i="6"/>
  <c r="AX1222" i="6"/>
  <c r="AX1218" i="6"/>
  <c r="AX1214" i="6"/>
  <c r="AX1210" i="6"/>
  <c r="AX1206" i="6"/>
  <c r="AX1202" i="6"/>
  <c r="AX1198" i="6"/>
  <c r="AX1194" i="6"/>
  <c r="AX1190" i="6"/>
  <c r="AX1186" i="6"/>
  <c r="AX1182" i="6"/>
  <c r="AX1178" i="6"/>
  <c r="AX1174" i="6"/>
  <c r="AX1170" i="6"/>
  <c r="AX1166" i="6"/>
  <c r="AX1162" i="6"/>
  <c r="AX1158" i="6"/>
  <c r="AX1154" i="6"/>
  <c r="AX1150" i="6"/>
  <c r="AX1146" i="6"/>
  <c r="AX1142" i="6"/>
  <c r="AX1138" i="6"/>
  <c r="AX1134" i="6"/>
  <c r="AX1130" i="6"/>
  <c r="AX1126" i="6"/>
  <c r="AX1122" i="6"/>
  <c r="AX1118" i="6"/>
  <c r="AX1114" i="6"/>
  <c r="AX1110" i="6"/>
  <c r="AX1106" i="6"/>
  <c r="AX1102" i="6"/>
  <c r="AX1098" i="6"/>
  <c r="AX1094" i="6"/>
  <c r="AX1090" i="6"/>
  <c r="AX1086" i="6"/>
  <c r="AX1082" i="6"/>
  <c r="AX1078" i="6"/>
  <c r="K1715" i="6"/>
  <c r="M1715" i="6"/>
  <c r="AG55" i="6"/>
  <c r="AG51" i="6"/>
  <c r="AG47" i="6"/>
  <c r="AG43" i="6"/>
  <c r="AG39" i="6"/>
  <c r="AX1199" i="6"/>
  <c r="AX1187" i="6"/>
  <c r="AX1183" i="6"/>
  <c r="AX1171" i="6"/>
  <c r="AX1167" i="6"/>
  <c r="AX1155" i="6"/>
  <c r="AX1151" i="6"/>
  <c r="AX1139" i="6"/>
  <c r="AX1135" i="6"/>
  <c r="AX1123" i="6"/>
  <c r="AX1119" i="6"/>
  <c r="AX1107" i="6"/>
  <c r="AX1103" i="6"/>
  <c r="AX1091" i="6"/>
  <c r="AX1087" i="6"/>
  <c r="AX1075" i="6"/>
  <c r="AX1071" i="6"/>
  <c r="AX1059" i="6"/>
  <c r="AX1055" i="6"/>
  <c r="AX1043" i="6"/>
  <c r="AX1039" i="6"/>
  <c r="AX1027" i="6"/>
  <c r="AX1023" i="6"/>
  <c r="AX1011" i="6"/>
  <c r="AX1007" i="6"/>
  <c r="AX995" i="6"/>
  <c r="AX991" i="6"/>
  <c r="AX979" i="6"/>
  <c r="AX975" i="6"/>
  <c r="AX963" i="6"/>
  <c r="AX959" i="6"/>
  <c r="AX947" i="6"/>
  <c r="AX943" i="6"/>
  <c r="AX931" i="6"/>
  <c r="AX927" i="6"/>
  <c r="AX915" i="6"/>
  <c r="AX911" i="6"/>
  <c r="AX899" i="6"/>
  <c r="AX895" i="6"/>
  <c r="AX883" i="6"/>
  <c r="AX879" i="6"/>
  <c r="AX867" i="6"/>
  <c r="AX863" i="6"/>
  <c r="AX851" i="6"/>
  <c r="AX847" i="6"/>
  <c r="AX835" i="6"/>
  <c r="AX831" i="6"/>
  <c r="AX819" i="6"/>
  <c r="AX815" i="6"/>
  <c r="AX803" i="6"/>
  <c r="AX799" i="6"/>
  <c r="AX795" i="6"/>
  <c r="AX783" i="6"/>
  <c r="AX779" i="6"/>
  <c r="AX767" i="6"/>
  <c r="AX763" i="6"/>
  <c r="AX755" i="6"/>
  <c r="AX751" i="6"/>
  <c r="AX747" i="6"/>
  <c r="AX739" i="6"/>
  <c r="AX735" i="6"/>
  <c r="G1715" i="6"/>
  <c r="P8" i="6"/>
  <c r="N1718" i="6"/>
  <c r="AX1074" i="6"/>
  <c r="AX1070" i="6"/>
  <c r="AX1066" i="6"/>
  <c r="AX1062" i="6"/>
  <c r="AX1058" i="6"/>
  <c r="AX1054" i="6"/>
  <c r="AX1050" i="6"/>
  <c r="AX1046" i="6"/>
  <c r="AX1042" i="6"/>
  <c r="AX1038" i="6"/>
  <c r="AX1034" i="6"/>
  <c r="AX1030" i="6"/>
  <c r="AX1026" i="6"/>
  <c r="AX1022" i="6"/>
  <c r="AX1018" i="6"/>
  <c r="AX1014" i="6"/>
  <c r="AX1010" i="6"/>
  <c r="AX1006" i="6"/>
  <c r="AX1002" i="6"/>
  <c r="AX998" i="6"/>
  <c r="AX994" i="6"/>
  <c r="AX990" i="6"/>
  <c r="AX986" i="6"/>
  <c r="AX982" i="6"/>
  <c r="AX978" i="6"/>
  <c r="AX974" i="6"/>
  <c r="AX970" i="6"/>
  <c r="AX966" i="6"/>
  <c r="AX962" i="6"/>
  <c r="AX958" i="6"/>
  <c r="AX954" i="6"/>
  <c r="AX950" i="6"/>
  <c r="AX946" i="6"/>
  <c r="AX942" i="6"/>
  <c r="AX938" i="6"/>
  <c r="AG58" i="6"/>
  <c r="AG54" i="6"/>
  <c r="AG50" i="6"/>
  <c r="AG46" i="6"/>
  <c r="AG42" i="6"/>
  <c r="AG38" i="6"/>
  <c r="AX934" i="6"/>
  <c r="AX930" i="6"/>
  <c r="AX926" i="6"/>
  <c r="AX922" i="6"/>
  <c r="AX918" i="6"/>
  <c r="AX914" i="6"/>
  <c r="AX910" i="6"/>
  <c r="AX906" i="6"/>
  <c r="AX902" i="6"/>
  <c r="AX898" i="6"/>
  <c r="AX894" i="6"/>
  <c r="AX890" i="6"/>
  <c r="AX886" i="6"/>
  <c r="AX882" i="6"/>
  <c r="AX878" i="6"/>
  <c r="AX874" i="6"/>
  <c r="AX870" i="6"/>
  <c r="AX866" i="6"/>
  <c r="AX862" i="6"/>
  <c r="AX858" i="6"/>
  <c r="AX854" i="6"/>
  <c r="O1711" i="6"/>
  <c r="AG1712" i="6" s="1"/>
  <c r="O1707" i="6"/>
  <c r="AG1708" i="6" s="1"/>
  <c r="O1703" i="6"/>
  <c r="AG1704" i="6" s="1"/>
  <c r="O1699" i="6"/>
  <c r="AG1700" i="6" s="1"/>
  <c r="O1695" i="6"/>
  <c r="AG1696" i="6" s="1"/>
  <c r="O1691" i="6"/>
  <c r="AG1692" i="6" s="1"/>
  <c r="O1687" i="6"/>
  <c r="AG1688" i="6" s="1"/>
  <c r="O1683" i="6"/>
  <c r="AG1684" i="6" s="1"/>
  <c r="O1679" i="6"/>
  <c r="AG1680" i="6" s="1"/>
  <c r="O1675" i="6"/>
  <c r="AG1676" i="6" s="1"/>
  <c r="O1671" i="6"/>
  <c r="AG1672" i="6" s="1"/>
  <c r="O1667" i="6"/>
  <c r="AG1668" i="6" s="1"/>
  <c r="O1663" i="6"/>
  <c r="AG1664" i="6" s="1"/>
  <c r="O1659" i="6"/>
  <c r="AG1660" i="6" s="1"/>
  <c r="O1655" i="6"/>
  <c r="AG1656" i="6" s="1"/>
  <c r="O1651" i="6"/>
  <c r="AG1652" i="6" s="1"/>
  <c r="O1647" i="6"/>
  <c r="AG1648" i="6" s="1"/>
  <c r="O1643" i="6"/>
  <c r="AG1644" i="6" s="1"/>
  <c r="O1639" i="6"/>
  <c r="AG1640" i="6" s="1"/>
  <c r="O1635" i="6"/>
  <c r="AG1636" i="6" s="1"/>
  <c r="O1631" i="6"/>
  <c r="AG1632" i="6" s="1"/>
  <c r="O1627" i="6"/>
  <c r="AG1628" i="6" s="1"/>
  <c r="O1623" i="6"/>
  <c r="AG1624" i="6" s="1"/>
  <c r="O1619" i="6"/>
  <c r="AG1620" i="6" s="1"/>
  <c r="O1615" i="6"/>
  <c r="AG1616" i="6" s="1"/>
  <c r="O1611" i="6"/>
  <c r="AG1612" i="6" s="1"/>
  <c r="O1607" i="6"/>
  <c r="AG1608" i="6" s="1"/>
  <c r="AG1604" i="6"/>
  <c r="AG1600" i="6"/>
  <c r="AG1596" i="6"/>
  <c r="AG1592" i="6"/>
  <c r="AG1588" i="6"/>
  <c r="AG57" i="6"/>
  <c r="AG49" i="6"/>
  <c r="AG41" i="6"/>
  <c r="AG37" i="6"/>
  <c r="AG1560" i="6"/>
  <c r="AG1528" i="6"/>
  <c r="AG1496" i="6"/>
  <c r="AG1488" i="6"/>
  <c r="AG1480" i="6"/>
  <c r="AG1472" i="6"/>
  <c r="AG1464" i="6"/>
  <c r="AG1456" i="6"/>
  <c r="AG1448" i="6"/>
  <c r="AG1440" i="6"/>
  <c r="AG1432" i="6"/>
  <c r="AG1424" i="6"/>
  <c r="AG1416" i="6"/>
  <c r="AG1408" i="6"/>
  <c r="AG1400" i="6"/>
  <c r="AG1392" i="6"/>
  <c r="AG1384" i="6"/>
  <c r="AG1376" i="6"/>
  <c r="AG1368" i="6"/>
  <c r="AG1360" i="6"/>
  <c r="AG1352" i="6"/>
  <c r="AG1344" i="6"/>
  <c r="AG1336" i="6"/>
  <c r="AG1328" i="6"/>
  <c r="AG1556" i="6"/>
  <c r="AG1552" i="6"/>
  <c r="AG1548" i="6"/>
  <c r="AG1544" i="6"/>
  <c r="AG1540" i="6"/>
  <c r="AG1536" i="6"/>
  <c r="AG1532" i="6"/>
  <c r="AG1524" i="6"/>
  <c r="AG1520" i="6"/>
  <c r="AG1516" i="6"/>
  <c r="AG1512" i="6"/>
  <c r="AG1508" i="6"/>
  <c r="AG1504" i="6"/>
  <c r="AG1500" i="6"/>
  <c r="AG1492" i="6"/>
  <c r="AG1484" i="6"/>
  <c r="AG1476" i="6"/>
  <c r="AG1468" i="6"/>
  <c r="AG1460" i="6"/>
  <c r="AG1452" i="6"/>
  <c r="AG1444" i="6"/>
  <c r="AG1436" i="6"/>
  <c r="AG1428" i="6"/>
  <c r="AG1420" i="6"/>
  <c r="AG1412" i="6"/>
  <c r="AG1404" i="6"/>
  <c r="AG1396" i="6"/>
  <c r="AG1388" i="6"/>
  <c r="AG1380" i="6"/>
  <c r="AG1372" i="6"/>
  <c r="AG1364" i="6"/>
  <c r="AG1356" i="6"/>
  <c r="AG1348" i="6"/>
  <c r="AG1340" i="6"/>
  <c r="AG1332" i="6"/>
  <c r="O130" i="6"/>
  <c r="AG130" i="6" s="1"/>
  <c r="O126" i="6"/>
  <c r="AG126" i="6" s="1"/>
  <c r="O122" i="6"/>
  <c r="AG122" i="6" s="1"/>
  <c r="O118" i="6"/>
  <c r="AG118" i="6" s="1"/>
  <c r="O114" i="6"/>
  <c r="AG114" i="6" s="1"/>
  <c r="O110" i="6"/>
  <c r="AG110" i="6" s="1"/>
  <c r="AX1021" i="6"/>
  <c r="AX1017" i="6"/>
  <c r="AX1013" i="6"/>
  <c r="AX1009" i="6"/>
  <c r="AX1005" i="6"/>
  <c r="AX1001" i="6"/>
  <c r="AX997" i="6"/>
  <c r="AX993" i="6"/>
  <c r="AX989" i="6"/>
  <c r="AX985" i="6"/>
  <c r="AX981" i="6"/>
  <c r="AX977" i="6"/>
  <c r="AX973" i="6"/>
  <c r="AX969" i="6"/>
  <c r="AX965" i="6"/>
  <c r="AX961" i="6"/>
  <c r="AX957" i="6"/>
  <c r="AX953" i="6"/>
  <c r="AX949" i="6"/>
  <c r="AX945" i="6"/>
  <c r="AX941" i="6"/>
  <c r="AX937" i="6"/>
  <c r="AX933" i="6"/>
  <c r="AX929" i="6"/>
  <c r="AX925" i="6"/>
  <c r="AX921" i="6"/>
  <c r="AX917" i="6"/>
  <c r="AX913" i="6"/>
  <c r="AX909" i="6"/>
  <c r="AX905" i="6"/>
  <c r="AX901" i="6"/>
  <c r="AX897" i="6"/>
  <c r="AX893" i="6"/>
  <c r="AX889" i="6"/>
  <c r="AX885" i="6"/>
  <c r="AX881" i="6"/>
  <c r="AX877" i="6"/>
  <c r="AX873" i="6"/>
  <c r="AX869" i="6"/>
  <c r="AX865" i="6"/>
  <c r="AX861" i="6"/>
  <c r="AX857" i="6"/>
  <c r="AX853" i="6"/>
  <c r="AX849" i="6"/>
  <c r="AX845" i="6"/>
  <c r="AX841" i="6"/>
  <c r="AX837" i="6"/>
  <c r="AX833" i="6"/>
  <c r="AX829" i="6"/>
  <c r="AX825" i="6"/>
  <c r="AX821" i="6"/>
  <c r="AX817" i="6"/>
  <c r="AX813" i="6"/>
  <c r="AX809" i="6"/>
  <c r="AX805" i="6"/>
  <c r="AX801" i="6"/>
  <c r="AX797" i="6"/>
  <c r="AX793" i="6"/>
  <c r="AX789" i="6"/>
  <c r="AX785" i="6"/>
  <c r="AX781" i="6"/>
  <c r="AX777" i="6"/>
  <c r="AX773" i="6"/>
  <c r="AX769" i="6"/>
  <c r="AX765" i="6"/>
  <c r="AX761" i="6"/>
  <c r="AX757" i="6"/>
  <c r="AX753" i="6"/>
  <c r="AX749" i="6"/>
  <c r="AX745" i="6"/>
  <c r="AX741" i="6"/>
  <c r="AX737" i="6"/>
  <c r="AX733" i="6"/>
  <c r="AX729" i="6"/>
  <c r="AX725" i="6"/>
  <c r="AX721" i="6"/>
  <c r="AX717" i="6"/>
  <c r="AX713" i="6"/>
  <c r="AX709" i="6"/>
  <c r="AX705" i="6"/>
  <c r="AX701" i="6"/>
  <c r="AX697" i="6"/>
  <c r="AX693" i="6"/>
  <c r="AX689" i="6"/>
  <c r="AX685" i="6"/>
  <c r="AX681" i="6"/>
  <c r="AX677" i="6"/>
  <c r="AX673" i="6"/>
  <c r="AX669" i="6"/>
  <c r="AX665" i="6"/>
  <c r="AX661" i="6"/>
  <c r="AX657" i="6"/>
  <c r="AX653" i="6"/>
  <c r="AX649" i="6"/>
  <c r="AX645" i="6"/>
  <c r="AX641" i="6"/>
  <c r="AX637" i="6"/>
  <c r="AX633" i="6"/>
  <c r="AX629" i="6"/>
  <c r="AX625" i="6"/>
  <c r="AX621" i="6"/>
  <c r="AX617" i="6"/>
  <c r="AX613" i="6"/>
  <c r="AX609" i="6"/>
  <c r="AX605" i="6"/>
  <c r="AX601" i="6"/>
  <c r="AX597" i="6"/>
  <c r="AX593" i="6"/>
  <c r="AX589" i="6"/>
  <c r="AX585" i="6"/>
  <c r="AX581" i="6"/>
  <c r="AX577" i="6"/>
  <c r="AX573" i="6"/>
  <c r="AX569" i="6"/>
  <c r="AX565" i="6"/>
  <c r="AX561" i="6"/>
  <c r="AX557" i="6"/>
  <c r="AX553" i="6"/>
  <c r="AX549" i="6"/>
  <c r="AX545" i="6"/>
  <c r="AX541" i="6"/>
  <c r="AX537" i="6"/>
  <c r="AX533" i="6"/>
  <c r="AX529" i="6"/>
  <c r="AX525" i="6"/>
  <c r="AX521" i="6"/>
  <c r="AX517" i="6"/>
  <c r="AX513" i="6"/>
  <c r="AX509" i="6"/>
  <c r="AX505" i="6"/>
  <c r="AX501" i="6"/>
  <c r="AX497" i="6"/>
  <c r="AX493" i="6"/>
  <c r="AX489" i="6"/>
  <c r="AX485" i="6"/>
  <c r="AX481" i="6"/>
  <c r="AX477" i="6"/>
  <c r="AX473" i="6"/>
  <c r="AX469" i="6"/>
  <c r="AX465" i="6"/>
  <c r="AX461" i="6"/>
  <c r="AX457" i="6"/>
  <c r="AX453" i="6"/>
  <c r="AX449" i="6"/>
  <c r="AX445" i="6"/>
  <c r="AX441" i="6"/>
  <c r="AX437" i="6"/>
  <c r="AX433" i="6"/>
  <c r="AX429" i="6"/>
  <c r="AX425" i="6"/>
  <c r="AX421" i="6"/>
  <c r="AX417" i="6"/>
  <c r="AX413" i="6"/>
  <c r="AX409" i="6"/>
  <c r="AX405" i="6"/>
  <c r="AX401" i="6"/>
  <c r="AX397" i="6"/>
  <c r="AX393" i="6"/>
  <c r="AX389" i="6"/>
  <c r="AX385" i="6"/>
  <c r="AX381" i="6"/>
  <c r="AX377" i="6"/>
  <c r="AX373" i="6"/>
  <c r="AX369" i="6"/>
  <c r="AX365" i="6"/>
  <c r="AX361" i="6"/>
  <c r="AX357" i="6"/>
  <c r="AX353" i="6"/>
  <c r="AX349" i="6"/>
  <c r="AX345" i="6"/>
  <c r="AX341" i="6"/>
  <c r="AX337" i="6"/>
  <c r="AX333" i="6"/>
  <c r="AX329" i="6"/>
  <c r="AX325" i="6"/>
  <c r="AX321" i="6"/>
  <c r="AX317" i="6"/>
  <c r="AX313" i="6"/>
  <c r="AX309" i="6"/>
  <c r="AX305" i="6"/>
  <c r="AX301" i="6"/>
  <c r="AX297" i="6"/>
  <c r="AX293" i="6"/>
  <c r="AX289" i="6"/>
  <c r="AX285" i="6"/>
  <c r="AX281" i="6"/>
  <c r="AX277" i="6"/>
  <c r="AX273" i="6"/>
  <c r="AX269" i="6"/>
  <c r="AX265" i="6"/>
  <c r="AX261" i="6"/>
  <c r="AX257" i="6"/>
  <c r="AX253" i="6"/>
  <c r="AX249" i="6"/>
  <c r="AX245" i="6"/>
  <c r="AX241" i="6"/>
  <c r="AX237" i="6"/>
  <c r="AX233" i="6"/>
  <c r="AX229" i="6"/>
  <c r="AX225" i="6"/>
  <c r="AX221" i="6"/>
  <c r="AX217" i="6"/>
  <c r="AX213" i="6"/>
  <c r="AX209" i="6"/>
  <c r="AX205" i="6"/>
  <c r="AX201" i="6"/>
  <c r="AX197" i="6"/>
  <c r="AX193" i="6"/>
  <c r="AX189" i="6"/>
  <c r="AX185" i="6"/>
  <c r="AX181" i="6"/>
  <c r="AX177" i="6"/>
  <c r="AX173" i="6"/>
  <c r="AX169" i="6"/>
  <c r="AX165" i="6"/>
  <c r="AX161" i="6"/>
  <c r="AX157" i="6"/>
  <c r="AX153" i="6"/>
  <c r="AX149" i="6"/>
  <c r="AX145" i="6"/>
  <c r="AX141" i="6"/>
  <c r="AX137" i="6"/>
  <c r="AX133" i="6"/>
  <c r="AX129" i="6"/>
  <c r="AX125" i="6"/>
  <c r="AX121" i="6"/>
  <c r="AX117" i="6"/>
  <c r="AX113" i="6"/>
  <c r="AX109" i="6"/>
  <c r="AX105" i="6"/>
  <c r="AX101" i="6"/>
  <c r="AX97" i="6"/>
  <c r="AX93" i="6"/>
  <c r="AX89" i="6"/>
  <c r="AX85" i="6"/>
  <c r="AX81" i="6"/>
  <c r="AX77" i="6"/>
  <c r="AX73" i="6"/>
  <c r="AX69" i="6"/>
  <c r="AX65" i="6"/>
  <c r="AX61" i="6"/>
  <c r="AX57" i="6"/>
  <c r="AX53" i="6"/>
  <c r="AX49" i="6"/>
  <c r="AX45" i="6"/>
  <c r="AX41" i="6"/>
  <c r="AX37" i="6"/>
  <c r="AX29" i="6"/>
  <c r="AG56" i="6"/>
  <c r="AG52" i="6"/>
  <c r="AG48" i="6"/>
  <c r="AG44" i="6"/>
  <c r="AG40" i="6"/>
  <c r="O1710" i="6"/>
  <c r="O1706" i="6"/>
  <c r="AG1707" i="6" s="1"/>
  <c r="O1702" i="6"/>
  <c r="AG1703" i="6" s="1"/>
  <c r="O1698" i="6"/>
  <c r="O1694" i="6"/>
  <c r="O1690" i="6"/>
  <c r="AG1691" i="6" s="1"/>
  <c r="O1686" i="6"/>
  <c r="AG1687" i="6" s="1"/>
  <c r="O1682" i="6"/>
  <c r="O1678" i="6"/>
  <c r="O1674" i="6"/>
  <c r="AG1675" i="6" s="1"/>
  <c r="O1670" i="6"/>
  <c r="AG1671" i="6" s="1"/>
  <c r="O1666" i="6"/>
  <c r="O1662" i="6"/>
  <c r="O1658" i="6"/>
  <c r="AG1659" i="6" s="1"/>
  <c r="O1654" i="6"/>
  <c r="AG1655" i="6" s="1"/>
  <c r="O1650" i="6"/>
  <c r="O1646" i="6"/>
  <c r="O1642" i="6"/>
  <c r="AG1643" i="6" s="1"/>
  <c r="O1638" i="6"/>
  <c r="AG1639" i="6" s="1"/>
  <c r="O1634" i="6"/>
  <c r="O1630" i="6"/>
  <c r="O1626" i="6"/>
  <c r="O1622" i="6"/>
  <c r="AG1623" i="6" s="1"/>
  <c r="O1618" i="6"/>
  <c r="O1614" i="6"/>
  <c r="O1610" i="6"/>
  <c r="O1606" i="6"/>
  <c r="AG1607" i="6" s="1"/>
  <c r="AG1239" i="6"/>
  <c r="AG1235" i="6"/>
  <c r="AG1223" i="6"/>
  <c r="AG1219" i="6"/>
  <c r="AG1207" i="6"/>
  <c r="AG1203" i="6"/>
  <c r="AG1195" i="6"/>
  <c r="AG1191" i="6"/>
  <c r="AG1187" i="6"/>
  <c r="AX731" i="6"/>
  <c r="AX719" i="6"/>
  <c r="AX715" i="6"/>
  <c r="AX703" i="6"/>
  <c r="AX699" i="6"/>
  <c r="AX691" i="6"/>
  <c r="AX687" i="6"/>
  <c r="AX683" i="6"/>
  <c r="AX675" i="6"/>
  <c r="AX671" i="6"/>
  <c r="AX667" i="6"/>
  <c r="AX655" i="6"/>
  <c r="AX651" i="6"/>
  <c r="AX639" i="6"/>
  <c r="AX635" i="6"/>
  <c r="AX623" i="6"/>
  <c r="AX619" i="6"/>
  <c r="AX607" i="6"/>
  <c r="AX603" i="6"/>
  <c r="AX591" i="6"/>
  <c r="AX587" i="6"/>
  <c r="AX575" i="6"/>
  <c r="AX571" i="6"/>
  <c r="AX559" i="6"/>
  <c r="AX555" i="6"/>
  <c r="AX543" i="6"/>
  <c r="AX539" i="6"/>
  <c r="AX527" i="6"/>
  <c r="AX523" i="6"/>
  <c r="AX511" i="6"/>
  <c r="AX507" i="6"/>
  <c r="AX495" i="6"/>
  <c r="AX491" i="6"/>
  <c r="AX479" i="6"/>
  <c r="AX475" i="6"/>
  <c r="AX463" i="6"/>
  <c r="AX459" i="6"/>
  <c r="AX447" i="6"/>
  <c r="AX443" i="6"/>
  <c r="AX435" i="6"/>
  <c r="AX423" i="6"/>
  <c r="AX415" i="6"/>
  <c r="AX407" i="6"/>
  <c r="AX399" i="6"/>
  <c r="AX387" i="6"/>
  <c r="AX371" i="6"/>
  <c r="AX359" i="6"/>
  <c r="AX351" i="6"/>
  <c r="AX343" i="6"/>
  <c r="AX335" i="6"/>
  <c r="AX323" i="6"/>
  <c r="AX307" i="6"/>
  <c r="AX295" i="6"/>
  <c r="AX287" i="6"/>
  <c r="AX279" i="6"/>
  <c r="AX271" i="6"/>
  <c r="AX259" i="6"/>
  <c r="AX243" i="6"/>
  <c r="AX231" i="6"/>
  <c r="AX223" i="6"/>
  <c r="AX215" i="6"/>
  <c r="AX207" i="6"/>
  <c r="AX195" i="6"/>
  <c r="AX179" i="6"/>
  <c r="AX167" i="6"/>
  <c r="AX159" i="6"/>
  <c r="AX151" i="6"/>
  <c r="AX143" i="6"/>
  <c r="AX131" i="6"/>
  <c r="AX115" i="6"/>
  <c r="AX103" i="6"/>
  <c r="AX95" i="6"/>
  <c r="AX87" i="6"/>
  <c r="AX79" i="6"/>
  <c r="AX67" i="6"/>
  <c r="AG1163" i="6"/>
  <c r="AG1131" i="6"/>
  <c r="AG1111" i="6"/>
  <c r="AG1107" i="6"/>
  <c r="AG1095" i="6"/>
  <c r="AG1091" i="6"/>
  <c r="AG1075" i="6"/>
  <c r="AG1067" i="6"/>
  <c r="AG1063" i="6"/>
  <c r="AG1059" i="6"/>
  <c r="AG1043" i="6"/>
  <c r="AG1035" i="6"/>
  <c r="AG1015" i="6"/>
  <c r="AG995" i="6"/>
  <c r="AG983" i="6"/>
  <c r="AG975" i="6"/>
  <c r="AG963" i="6"/>
  <c r="AG959" i="6"/>
  <c r="AG955" i="6"/>
  <c r="AG951" i="6"/>
  <c r="AG943" i="6"/>
  <c r="AG927" i="6"/>
  <c r="AG923" i="6"/>
  <c r="AG919" i="6"/>
  <c r="AG915" i="6"/>
  <c r="AG899" i="6"/>
  <c r="AG895" i="6"/>
  <c r="AG879" i="6"/>
  <c r="AG875" i="6"/>
  <c r="AG871" i="6"/>
  <c r="AG855" i="6"/>
  <c r="AG835" i="6"/>
  <c r="AG823" i="6"/>
  <c r="AG819" i="6"/>
  <c r="AG815" i="6"/>
  <c r="AG811" i="6"/>
  <c r="AG795" i="6"/>
  <c r="AG787" i="6"/>
  <c r="AG783" i="6"/>
  <c r="AG779" i="6"/>
  <c r="AG771" i="6"/>
  <c r="AG759" i="6"/>
  <c r="AG755" i="6"/>
  <c r="AG751" i="6"/>
  <c r="AG747" i="6"/>
  <c r="AG743" i="6"/>
  <c r="AG739" i="6"/>
  <c r="AG735" i="6"/>
  <c r="AG727" i="6"/>
  <c r="AG719" i="6"/>
  <c r="AG699" i="6"/>
  <c r="AG695" i="6"/>
  <c r="AG691" i="6"/>
  <c r="AG687" i="6"/>
  <c r="AG683" i="6"/>
  <c r="AG675" i="6"/>
  <c r="AG655" i="6"/>
  <c r="AG647" i="6"/>
  <c r="AG635" i="6"/>
  <c r="AG623" i="6"/>
  <c r="AG619" i="6"/>
  <c r="AG615" i="6"/>
  <c r="AG607" i="6"/>
  <c r="AG599" i="6"/>
  <c r="AG591" i="6"/>
  <c r="AG583" i="6"/>
  <c r="AG575" i="6"/>
  <c r="AG571" i="6"/>
  <c r="AG563" i="6"/>
  <c r="AG555" i="6"/>
  <c r="AG547" i="6"/>
  <c r="AG543" i="6"/>
  <c r="AG535" i="6"/>
  <c r="AG527" i="6"/>
  <c r="AG511" i="6"/>
  <c r="AG503" i="6"/>
  <c r="AG499" i="6"/>
  <c r="AG495" i="6"/>
  <c r="AX1712" i="6"/>
  <c r="AX1708" i="6"/>
  <c r="AX1704" i="6"/>
  <c r="AX1700" i="6"/>
  <c r="AX1696" i="6"/>
  <c r="AX1692" i="6"/>
  <c r="AX1688" i="6"/>
  <c r="AX1684" i="6"/>
  <c r="AX1680" i="6"/>
  <c r="AX1676" i="6"/>
  <c r="AX1672" i="6"/>
  <c r="AX1668" i="6"/>
  <c r="AX1664" i="6"/>
  <c r="AX1660" i="6"/>
  <c r="AX1656" i="6"/>
  <c r="AX1652" i="6"/>
  <c r="AX1648" i="6"/>
  <c r="AX1644" i="6"/>
  <c r="AX1640" i="6"/>
  <c r="AX1636" i="6"/>
  <c r="AX1632" i="6"/>
  <c r="AX1628" i="6"/>
  <c r="AX1624" i="6"/>
  <c r="AX1620" i="6"/>
  <c r="AX1616" i="6"/>
  <c r="AX1612" i="6"/>
  <c r="AX1608" i="6"/>
  <c r="AX1604" i="6"/>
  <c r="AX1600" i="6"/>
  <c r="AX1596" i="6"/>
  <c r="AX1592" i="6"/>
  <c r="AX1588" i="6"/>
  <c r="AX1584" i="6"/>
  <c r="AX1580" i="6"/>
  <c r="AX1576" i="6"/>
  <c r="AX1572" i="6"/>
  <c r="AX1568" i="6"/>
  <c r="AX1564" i="6"/>
  <c r="AX1560" i="6"/>
  <c r="AX1556" i="6"/>
  <c r="AX1552" i="6"/>
  <c r="AX1548" i="6"/>
  <c r="AX1544" i="6"/>
  <c r="AX1540" i="6"/>
  <c r="AX1536" i="6"/>
  <c r="AX1532" i="6"/>
  <c r="AX1528" i="6"/>
  <c r="AX1524" i="6"/>
  <c r="AX1520" i="6"/>
  <c r="AX1516" i="6"/>
  <c r="AX1512" i="6"/>
  <c r="AX1508" i="6"/>
  <c r="AX1504" i="6"/>
  <c r="AX1500" i="6"/>
  <c r="AX1496" i="6"/>
  <c r="AX1492" i="6"/>
  <c r="AX1488" i="6"/>
  <c r="AX1484" i="6"/>
  <c r="AX1480" i="6"/>
  <c r="AX1476" i="6"/>
  <c r="AX1472" i="6"/>
  <c r="AX1468" i="6"/>
  <c r="AX1464" i="6"/>
  <c r="AX1460" i="6"/>
  <c r="AX1456" i="6"/>
  <c r="AX1452" i="6"/>
  <c r="AX1448" i="6"/>
  <c r="AX1444" i="6"/>
  <c r="AX1440" i="6"/>
  <c r="AX1436" i="6"/>
  <c r="AX1432" i="6"/>
  <c r="AX1428" i="6"/>
  <c r="AX1424" i="6"/>
  <c r="AX1420" i="6"/>
  <c r="AX1416" i="6"/>
  <c r="AX1412" i="6"/>
  <c r="AX1408" i="6"/>
  <c r="AX1404" i="6"/>
  <c r="AX1400" i="6"/>
  <c r="AX1396" i="6"/>
  <c r="AX1392" i="6"/>
  <c r="AX1388" i="6"/>
  <c r="AX1384" i="6"/>
  <c r="AX1380" i="6"/>
  <c r="AX1376" i="6"/>
  <c r="AX1372" i="6"/>
  <c r="AX1368" i="6"/>
  <c r="AX1364" i="6"/>
  <c r="AX1360" i="6"/>
  <c r="AX1356" i="6"/>
  <c r="AX1352" i="6"/>
  <c r="AX1348" i="6"/>
  <c r="AX1344" i="6"/>
  <c r="AX1340" i="6"/>
  <c r="AX1336" i="6"/>
  <c r="AX1332" i="6"/>
  <c r="AX1328" i="6"/>
  <c r="AX1324" i="6"/>
  <c r="AX1320" i="6"/>
  <c r="AX1316" i="6"/>
  <c r="AX1312" i="6"/>
  <c r="AX1308" i="6"/>
  <c r="AX1304" i="6"/>
  <c r="AX1300" i="6"/>
  <c r="AX1296" i="6"/>
  <c r="AX1292" i="6"/>
  <c r="AX1288" i="6"/>
  <c r="AX1284" i="6"/>
  <c r="AX1280" i="6"/>
  <c r="AX1276" i="6"/>
  <c r="AX1272" i="6"/>
  <c r="AX1268" i="6"/>
  <c r="AX1264" i="6"/>
  <c r="AX1260" i="6"/>
  <c r="AX1256" i="6"/>
  <c r="AX1252" i="6"/>
  <c r="AX1248" i="6"/>
  <c r="AX1244" i="6"/>
  <c r="AX1240" i="6"/>
  <c r="AX1236" i="6"/>
  <c r="AX1232" i="6"/>
  <c r="AX1228" i="6"/>
  <c r="AX1224" i="6"/>
  <c r="AX1220" i="6"/>
  <c r="AX1216" i="6"/>
  <c r="AX1212" i="6"/>
  <c r="AX1208" i="6"/>
  <c r="AX1204" i="6"/>
  <c r="AX1200" i="6"/>
  <c r="AX1196" i="6"/>
  <c r="AX1192" i="6"/>
  <c r="AX1188" i="6"/>
  <c r="AX1184" i="6"/>
  <c r="AX1180" i="6"/>
  <c r="AX1176" i="6"/>
  <c r="AX1172" i="6"/>
  <c r="AX1168" i="6"/>
  <c r="AX1164" i="6"/>
  <c r="AX1160" i="6"/>
  <c r="AX1156" i="6"/>
  <c r="AX1152" i="6"/>
  <c r="AX1148" i="6"/>
  <c r="AX1144" i="6"/>
  <c r="AX1140" i="6"/>
  <c r="AX1136" i="6"/>
  <c r="AX1132" i="6"/>
  <c r="AX1128" i="6"/>
  <c r="AX1124" i="6"/>
  <c r="AX1120" i="6"/>
  <c r="AX1116" i="6"/>
  <c r="AX1112" i="6"/>
  <c r="AX1108" i="6"/>
  <c r="AX1104" i="6"/>
  <c r="AX1100" i="6"/>
  <c r="AX1096" i="6"/>
  <c r="AX1092" i="6"/>
  <c r="AX1088" i="6"/>
  <c r="AX1084" i="6"/>
  <c r="AX1080" i="6"/>
  <c r="AX1076" i="6"/>
  <c r="AX1072" i="6"/>
  <c r="AX1068" i="6"/>
  <c r="AX1064" i="6"/>
  <c r="AX1060" i="6"/>
  <c r="AX1056" i="6"/>
  <c r="AX1052" i="6"/>
  <c r="AX1048" i="6"/>
  <c r="AX1044" i="6"/>
  <c r="AX1040" i="6"/>
  <c r="AX1036" i="6"/>
  <c r="AX1032" i="6"/>
  <c r="AX1028" i="6"/>
  <c r="AX1024" i="6"/>
  <c r="AX1020" i="6"/>
  <c r="AX1016" i="6"/>
  <c r="AX1012" i="6"/>
  <c r="AX1008" i="6"/>
  <c r="AX1004" i="6"/>
  <c r="AX1000" i="6"/>
  <c r="AX996" i="6"/>
  <c r="AX992" i="6"/>
  <c r="AX988" i="6"/>
  <c r="AX984" i="6"/>
  <c r="AX980" i="6"/>
  <c r="AX976" i="6"/>
  <c r="AX972" i="6"/>
  <c r="AX968" i="6"/>
  <c r="AX964" i="6"/>
  <c r="AX960" i="6"/>
  <c r="AX956" i="6"/>
  <c r="AX952" i="6"/>
  <c r="AX948" i="6"/>
  <c r="AX944" i="6"/>
  <c r="AX940" i="6"/>
  <c r="AX936" i="6"/>
  <c r="AX932" i="6"/>
  <c r="AX928" i="6"/>
  <c r="AX924" i="6"/>
  <c r="AX920" i="6"/>
  <c r="AX916" i="6"/>
  <c r="AX912" i="6"/>
  <c r="AX908" i="6"/>
  <c r="AX904" i="6"/>
  <c r="AX900" i="6"/>
  <c r="AX896" i="6"/>
  <c r="AX892" i="6"/>
  <c r="AX888" i="6"/>
  <c r="AX884" i="6"/>
  <c r="AX880" i="6"/>
  <c r="AX876" i="6"/>
  <c r="AX872" i="6"/>
  <c r="AX868" i="6"/>
  <c r="AX864" i="6"/>
  <c r="AX860" i="6"/>
  <c r="AX856" i="6"/>
  <c r="AX852" i="6"/>
  <c r="AX848" i="6"/>
  <c r="AX844" i="6"/>
  <c r="AX840" i="6"/>
  <c r="AX836" i="6"/>
  <c r="AX832" i="6"/>
  <c r="AX828" i="6"/>
  <c r="AX824" i="6"/>
  <c r="AX820" i="6"/>
  <c r="AX816" i="6"/>
  <c r="AX812" i="6"/>
  <c r="AX808" i="6"/>
  <c r="AX804" i="6"/>
  <c r="AX800" i="6"/>
  <c r="AX788" i="6"/>
  <c r="AX784" i="6"/>
  <c r="AX776" i="6"/>
  <c r="AX772" i="6"/>
  <c r="AX768" i="6"/>
  <c r="AX760" i="6"/>
  <c r="AX756" i="6"/>
  <c r="AX752" i="6"/>
  <c r="AX740" i="6"/>
  <c r="AX736" i="6"/>
  <c r="AX724" i="6"/>
  <c r="AX720" i="6"/>
  <c r="AX712" i="6"/>
  <c r="AX708" i="6"/>
  <c r="AX704" i="6"/>
  <c r="AX696" i="6"/>
  <c r="AX692" i="6"/>
  <c r="AX688" i="6"/>
  <c r="AX676" i="6"/>
  <c r="AX672" i="6"/>
  <c r="AX660" i="6"/>
  <c r="AX656" i="6"/>
  <c r="AX644" i="6"/>
  <c r="AX640" i="6"/>
  <c r="AX628" i="6"/>
  <c r="AX624" i="6"/>
  <c r="AX612" i="6"/>
  <c r="AX608" i="6"/>
  <c r="AX596" i="6"/>
  <c r="AX592" i="6"/>
  <c r="AX580" i="6"/>
  <c r="AX576" i="6"/>
  <c r="AX564" i="6"/>
  <c r="AX560" i="6"/>
  <c r="AX548" i="6"/>
  <c r="AX544" i="6"/>
  <c r="AX532" i="6"/>
  <c r="AX528" i="6"/>
  <c r="AX516" i="6"/>
  <c r="AX512" i="6"/>
  <c r="AX500" i="6"/>
  <c r="AX496" i="6"/>
  <c r="AX484" i="6"/>
  <c r="AX480" i="6"/>
  <c r="AX468" i="6"/>
  <c r="AX464" i="6"/>
  <c r="AX452" i="6"/>
  <c r="AX448" i="6"/>
  <c r="AX436" i="6"/>
  <c r="AX428" i="6"/>
  <c r="AX420" i="6"/>
  <c r="AX408" i="6"/>
  <c r="AX392" i="6"/>
  <c r="AX380" i="6"/>
  <c r="AX372" i="6"/>
  <c r="AX364" i="6"/>
  <c r="AX356" i="6"/>
  <c r="AX344" i="6"/>
  <c r="AX328" i="6"/>
  <c r="AX316" i="6"/>
  <c r="AX308" i="6"/>
  <c r="AX300" i="6"/>
  <c r="AX292" i="6"/>
  <c r="AX280" i="6"/>
  <c r="AX264" i="6"/>
  <c r="AX252" i="6"/>
  <c r="AX244" i="6"/>
  <c r="AX236" i="6"/>
  <c r="AX228" i="6"/>
  <c r="AX216" i="6"/>
  <c r="AX200" i="6"/>
  <c r="AX188" i="6"/>
  <c r="AX180" i="6"/>
  <c r="AX172" i="6"/>
  <c r="AX164" i="6"/>
  <c r="AX152" i="6"/>
  <c r="AX136" i="6"/>
  <c r="AX124" i="6"/>
  <c r="AX116" i="6"/>
  <c r="AX108" i="6"/>
  <c r="AX100" i="6"/>
  <c r="AX88" i="6"/>
  <c r="AX72" i="6"/>
  <c r="AX56" i="6"/>
  <c r="AX52" i="6"/>
  <c r="AX48" i="6"/>
  <c r="AX40" i="6"/>
  <c r="AG1227" i="6"/>
  <c r="AG1175" i="6"/>
  <c r="AG1171" i="6"/>
  <c r="AG1159" i="6"/>
  <c r="AG1155" i="6"/>
  <c r="AG1143" i="6"/>
  <c r="AG1139" i="6"/>
  <c r="AG1127" i="6"/>
  <c r="AG1123" i="6"/>
  <c r="AG1099" i="6"/>
  <c r="AG1047" i="6"/>
  <c r="AG1031" i="6"/>
  <c r="AG1011" i="6"/>
  <c r="AG1003" i="6"/>
  <c r="AG999" i="6"/>
  <c r="AG971" i="6"/>
  <c r="AG911" i="6"/>
  <c r="AG887" i="6"/>
  <c r="AG883" i="6"/>
  <c r="AG863" i="6"/>
  <c r="AG847" i="6"/>
  <c r="AG843" i="6"/>
  <c r="AG831" i="6"/>
  <c r="AG803" i="6"/>
  <c r="AG799" i="6"/>
  <c r="AG791" i="6"/>
  <c r="AG767" i="6"/>
  <c r="AG763" i="6"/>
  <c r="AG715" i="6"/>
  <c r="AG711" i="6"/>
  <c r="AG703" i="6"/>
  <c r="AG671" i="6"/>
  <c r="AG663" i="6"/>
  <c r="AG643" i="6"/>
  <c r="AG639" i="6"/>
  <c r="AG627" i="6"/>
  <c r="AG611" i="6"/>
  <c r="AG603" i="6"/>
  <c r="AG595" i="6"/>
  <c r="AG587" i="6"/>
  <c r="AG579" i="6"/>
  <c r="AG559" i="6"/>
  <c r="AG519" i="6"/>
  <c r="AG507" i="6"/>
  <c r="AG479" i="6"/>
  <c r="AG451" i="6"/>
  <c r="AG439" i="6"/>
  <c r="AG335" i="6"/>
  <c r="AX850" i="6"/>
  <c r="AX846" i="6"/>
  <c r="AX842" i="6"/>
  <c r="AX838" i="6"/>
  <c r="AX834" i="6"/>
  <c r="AX830" i="6"/>
  <c r="AX826" i="6"/>
  <c r="AX822" i="6"/>
  <c r="AX818" i="6"/>
  <c r="AX814" i="6"/>
  <c r="AX810" i="6"/>
  <c r="AX806" i="6"/>
  <c r="AX802" i="6"/>
  <c r="AX798" i="6"/>
  <c r="AX794" i="6"/>
  <c r="AX790" i="6"/>
  <c r="AX786" i="6"/>
  <c r="AX782" i="6"/>
  <c r="AX778" i="6"/>
  <c r="AX774" i="6"/>
  <c r="AX770" i="6"/>
  <c r="AX766" i="6"/>
  <c r="AX762" i="6"/>
  <c r="AX758" i="6"/>
  <c r="AX754" i="6"/>
  <c r="AX750" i="6"/>
  <c r="AX746" i="6"/>
  <c r="AX742" i="6"/>
  <c r="AX738" i="6"/>
  <c r="AX734" i="6"/>
  <c r="AX730" i="6"/>
  <c r="AX726" i="6"/>
  <c r="AX722" i="6"/>
  <c r="AX718" i="6"/>
  <c r="AX714" i="6"/>
  <c r="AX710" i="6"/>
  <c r="AX706" i="6"/>
  <c r="AX702" i="6"/>
  <c r="AX698" i="6"/>
  <c r="AX694" i="6"/>
  <c r="AX690" i="6"/>
  <c r="AX686" i="6"/>
  <c r="AX682" i="6"/>
  <c r="AX678" i="6"/>
  <c r="AX674" i="6"/>
  <c r="AX670" i="6"/>
  <c r="AX666" i="6"/>
  <c r="AX662" i="6"/>
  <c r="AX658" i="6"/>
  <c r="AX654" i="6"/>
  <c r="AX650" i="6"/>
  <c r="AX646" i="6"/>
  <c r="AX642" i="6"/>
  <c r="AX638" i="6"/>
  <c r="AX634" i="6"/>
  <c r="AX630" i="6"/>
  <c r="AX626" i="6"/>
  <c r="AX622" i="6"/>
  <c r="AX618" i="6"/>
  <c r="AX614" i="6"/>
  <c r="AX610" i="6"/>
  <c r="AX606" i="6"/>
  <c r="AX602" i="6"/>
  <c r="AX598" i="6"/>
  <c r="AX594" i="6"/>
  <c r="AX590" i="6"/>
  <c r="AX586" i="6"/>
  <c r="AX582" i="6"/>
  <c r="AX578" i="6"/>
  <c r="AX574" i="6"/>
  <c r="AX570" i="6"/>
  <c r="AX566" i="6"/>
  <c r="AX562" i="6"/>
  <c r="AX558" i="6"/>
  <c r="AX554" i="6"/>
  <c r="AX550" i="6"/>
  <c r="AX546" i="6"/>
  <c r="AX542" i="6"/>
  <c r="AX538" i="6"/>
  <c r="AX534" i="6"/>
  <c r="AX530" i="6"/>
  <c r="AX526" i="6"/>
  <c r="AX522" i="6"/>
  <c r="AX518" i="6"/>
  <c r="AX514" i="6"/>
  <c r="AX510" i="6"/>
  <c r="AX506" i="6"/>
  <c r="AX502" i="6"/>
  <c r="AX498" i="6"/>
  <c r="AX494" i="6"/>
  <c r="AX490" i="6"/>
  <c r="AX486" i="6"/>
  <c r="AX482" i="6"/>
  <c r="AX478" i="6"/>
  <c r="AX474" i="6"/>
  <c r="AX470" i="6"/>
  <c r="AX466" i="6"/>
  <c r="AX462" i="6"/>
  <c r="AX458" i="6"/>
  <c r="AX454" i="6"/>
  <c r="AX450" i="6"/>
  <c r="AX446" i="6"/>
  <c r="AX442" i="6"/>
  <c r="AX438" i="6"/>
  <c r="AX434" i="6"/>
  <c r="AX430" i="6"/>
  <c r="AX426" i="6"/>
  <c r="AX422" i="6"/>
  <c r="AX418" i="6"/>
  <c r="AX414" i="6"/>
  <c r="AX410" i="6"/>
  <c r="AX406" i="6"/>
  <c r="AX402" i="6"/>
  <c r="AX398" i="6"/>
  <c r="AX394" i="6"/>
  <c r="AX390" i="6"/>
  <c r="AX386" i="6"/>
  <c r="AX382" i="6"/>
  <c r="AX378" i="6"/>
  <c r="AX374" i="6"/>
  <c r="AX370" i="6"/>
  <c r="AX366" i="6"/>
  <c r="AX362" i="6"/>
  <c r="AX358" i="6"/>
  <c r="AX354" i="6"/>
  <c r="AX350" i="6"/>
  <c r="AX346" i="6"/>
  <c r="AX342" i="6"/>
  <c r="AX338" i="6"/>
  <c r="AX334" i="6"/>
  <c r="AX330" i="6"/>
  <c r="AX326" i="6"/>
  <c r="AX322" i="6"/>
  <c r="AX318" i="6"/>
  <c r="AX314" i="6"/>
  <c r="AX310" i="6"/>
  <c r="AX306" i="6"/>
  <c r="AX302" i="6"/>
  <c r="AX298" i="6"/>
  <c r="AX294" i="6"/>
  <c r="AX290" i="6"/>
  <c r="AX286" i="6"/>
  <c r="AX282" i="6"/>
  <c r="AX278" i="6"/>
  <c r="AX274" i="6"/>
  <c r="AX270" i="6"/>
  <c r="AX266" i="6"/>
  <c r="AX262" i="6"/>
  <c r="AX258" i="6"/>
  <c r="AX254" i="6"/>
  <c r="AX250" i="6"/>
  <c r="AX246" i="6"/>
  <c r="AX242" i="6"/>
  <c r="AX238" i="6"/>
  <c r="AX234" i="6"/>
  <c r="AX230" i="6"/>
  <c r="AX226" i="6"/>
  <c r="AX222" i="6"/>
  <c r="AX218" i="6"/>
  <c r="AX214" i="6"/>
  <c r="AX210" i="6"/>
  <c r="AX206" i="6"/>
  <c r="AX202" i="6"/>
  <c r="AX198" i="6"/>
  <c r="AX194" i="6"/>
  <c r="AX190" i="6"/>
  <c r="AX186" i="6"/>
  <c r="AX182" i="6"/>
  <c r="AX178" i="6"/>
  <c r="AX174" i="6"/>
  <c r="AX170" i="6"/>
  <c r="AX166" i="6"/>
  <c r="AX162" i="6"/>
  <c r="AX158" i="6"/>
  <c r="AX154" i="6"/>
  <c r="AX150" i="6"/>
  <c r="AX146" i="6"/>
  <c r="AX142" i="6"/>
  <c r="AX138" i="6"/>
  <c r="AX134" i="6"/>
  <c r="AX130" i="6"/>
  <c r="AX126" i="6"/>
  <c r="AX122" i="6"/>
  <c r="AX118" i="6"/>
  <c r="AX114" i="6"/>
  <c r="AX110" i="6"/>
  <c r="AX106" i="6"/>
  <c r="AX102" i="6"/>
  <c r="AX98" i="6"/>
  <c r="AX94" i="6"/>
  <c r="AX90" i="6"/>
  <c r="AX86" i="6"/>
  <c r="AX82" i="6"/>
  <c r="AX78" i="6"/>
  <c r="AX74" i="6"/>
  <c r="AX70" i="6"/>
  <c r="AX66" i="6"/>
  <c r="AX62" i="6"/>
  <c r="AX58" i="6"/>
  <c r="AX54" i="6"/>
  <c r="O1713" i="6"/>
  <c r="AG1714" i="6" s="1"/>
  <c r="O1709" i="6"/>
  <c r="O1705" i="6"/>
  <c r="O1701" i="6"/>
  <c r="O1697" i="6"/>
  <c r="AG1698" i="6" s="1"/>
  <c r="O1693" i="6"/>
  <c r="O1689" i="6"/>
  <c r="O1685" i="6"/>
  <c r="O1681" i="6"/>
  <c r="AG1682" i="6" s="1"/>
  <c r="O1677" i="6"/>
  <c r="O1673" i="6"/>
  <c r="O1669" i="6"/>
  <c r="O1665" i="6"/>
  <c r="AG1666" i="6" s="1"/>
  <c r="O1661" i="6"/>
  <c r="O1657" i="6"/>
  <c r="O1653" i="6"/>
  <c r="O1649" i="6"/>
  <c r="AG1650" i="6" s="1"/>
  <c r="O1645" i="6"/>
  <c r="AG1646" i="6" s="1"/>
  <c r="O1641" i="6"/>
  <c r="O1637" i="6"/>
  <c r="O1633" i="6"/>
  <c r="AG1634" i="6" s="1"/>
  <c r="O1629" i="6"/>
  <c r="AG1630" i="6" s="1"/>
  <c r="O1625" i="6"/>
  <c r="O1621" i="6"/>
  <c r="O1617" i="6"/>
  <c r="AG1618" i="6" s="1"/>
  <c r="O1613" i="6"/>
  <c r="AG1614" i="6" s="1"/>
  <c r="O1609" i="6"/>
  <c r="AG1242" i="6"/>
  <c r="AG1238" i="6"/>
  <c r="AG1226" i="6"/>
  <c r="AG1222" i="6"/>
  <c r="AG1210" i="6"/>
  <c r="AG1206" i="6"/>
  <c r="AG1194" i="6"/>
  <c r="AG1190" i="6"/>
  <c r="AG1178" i="6"/>
  <c r="AG1174" i="6"/>
  <c r="AG1162" i="6"/>
  <c r="AG1158" i="6"/>
  <c r="AG1146" i="6"/>
  <c r="AG1142" i="6"/>
  <c r="AG1130" i="6"/>
  <c r="AG1126" i="6"/>
  <c r="AG1114" i="6"/>
  <c r="AG1110" i="6"/>
  <c r="AG1098" i="6"/>
  <c r="AG1094" i="6"/>
  <c r="AG1082" i="6"/>
  <c r="AG1078" i="6"/>
  <c r="AG1066" i="6"/>
  <c r="AG1062" i="6"/>
  <c r="AG1050" i="6"/>
  <c r="AG1046" i="6"/>
  <c r="AG1034" i="6"/>
  <c r="AG1030" i="6"/>
  <c r="AG1018" i="6"/>
  <c r="AG1014" i="6"/>
  <c r="AG1002" i="6"/>
  <c r="AG998" i="6"/>
  <c r="AG986" i="6"/>
  <c r="AG982" i="6"/>
  <c r="AG978" i="6"/>
  <c r="AG974" i="6"/>
  <c r="AG970" i="6"/>
  <c r="O1712" i="6"/>
  <c r="AG1713" i="6" s="1"/>
  <c r="O1708" i="6"/>
  <c r="AG1709" i="6" s="1"/>
  <c r="O1704" i="6"/>
  <c r="O1700" i="6"/>
  <c r="O1696" i="6"/>
  <c r="AG1697" i="6" s="1"/>
  <c r="O1692" i="6"/>
  <c r="AG1693" i="6" s="1"/>
  <c r="O1688" i="6"/>
  <c r="O1684" i="6"/>
  <c r="O1680" i="6"/>
  <c r="AG1681" i="6" s="1"/>
  <c r="O1676" i="6"/>
  <c r="AG1677" i="6" s="1"/>
  <c r="O1672" i="6"/>
  <c r="O1668" i="6"/>
  <c r="O1664" i="6"/>
  <c r="AG1665" i="6" s="1"/>
  <c r="O1660" i="6"/>
  <c r="AG1661" i="6" s="1"/>
  <c r="O1656" i="6"/>
  <c r="O1652" i="6"/>
  <c r="O1648" i="6"/>
  <c r="AG1649" i="6" s="1"/>
  <c r="O1644" i="6"/>
  <c r="AG1645" i="6" s="1"/>
  <c r="O1640" i="6"/>
  <c r="O1636" i="6"/>
  <c r="O1632" i="6"/>
  <c r="AG1633" i="6" s="1"/>
  <c r="O1628" i="6"/>
  <c r="AG1629" i="6" s="1"/>
  <c r="O1624" i="6"/>
  <c r="O1620" i="6"/>
  <c r="O1616" i="6"/>
  <c r="AG1617" i="6" s="1"/>
  <c r="O1612" i="6"/>
  <c r="AG1613" i="6" s="1"/>
  <c r="O1608" i="6"/>
  <c r="AG1312" i="6"/>
  <c r="AG1308" i="6"/>
  <c r="AG1304" i="6"/>
  <c r="AG1300" i="6"/>
  <c r="AG1296" i="6"/>
  <c r="AG1292" i="6"/>
  <c r="AG1288" i="6"/>
  <c r="AG1284" i="6"/>
  <c r="AG1280" i="6"/>
  <c r="AG1276" i="6"/>
  <c r="AG1272" i="6"/>
  <c r="AG1268" i="6"/>
  <c r="AG1264" i="6"/>
  <c r="AG1260" i="6"/>
  <c r="AG1256" i="6"/>
  <c r="AG1252" i="6"/>
  <c r="AG1248" i="6"/>
  <c r="AG1240" i="6"/>
  <c r="AG1236" i="6"/>
  <c r="AG1232" i="6"/>
  <c r="AG1228" i="6"/>
  <c r="AG1220" i="6"/>
  <c r="AG1216" i="6"/>
  <c r="AG1208" i="6"/>
  <c r="AG1204" i="6"/>
  <c r="AG1200" i="6"/>
  <c r="AG1196" i="6"/>
  <c r="AG1188" i="6"/>
  <c r="AG1184" i="6"/>
  <c r="AG1176" i="6"/>
  <c r="AG1172" i="6"/>
  <c r="AG1168" i="6"/>
  <c r="AG1164" i="6"/>
  <c r="AG1156" i="6"/>
  <c r="AG1152" i="6"/>
  <c r="AG1144" i="6"/>
  <c r="AG1140" i="6"/>
  <c r="AG1136" i="6"/>
  <c r="AG1132" i="6"/>
  <c r="AG1124" i="6"/>
  <c r="AG1120" i="6"/>
  <c r="AG1112" i="6"/>
  <c r="AG1108" i="6"/>
  <c r="AG1104" i="6"/>
  <c r="AG1100" i="6"/>
  <c r="AG1092" i="6"/>
  <c r="AG1088" i="6"/>
  <c r="AG1080" i="6"/>
  <c r="AG1076" i="6"/>
  <c r="AG1072" i="6"/>
  <c r="AG1068" i="6"/>
  <c r="AG1060" i="6"/>
  <c r="AG1056" i="6"/>
  <c r="AG1048" i="6"/>
  <c r="AG1044" i="6"/>
  <c r="AG1040" i="6"/>
  <c r="AG1036" i="6"/>
  <c r="AG1028" i="6"/>
  <c r="AG1024" i="6"/>
  <c r="AG1016" i="6"/>
  <c r="AG1012" i="6"/>
  <c r="AG1008" i="6"/>
  <c r="AG1004" i="6"/>
  <c r="AG996" i="6"/>
  <c r="AG992" i="6"/>
  <c r="AG984" i="6"/>
  <c r="AG980" i="6"/>
  <c r="AG972" i="6"/>
  <c r="AG968" i="6"/>
  <c r="AG964" i="6"/>
  <c r="AG960" i="6"/>
  <c r="AG956" i="6"/>
  <c r="AG952" i="6"/>
  <c r="AG948" i="6"/>
  <c r="AG944" i="6"/>
  <c r="AG940" i="6"/>
  <c r="AG936" i="6"/>
  <c r="AG932" i="6"/>
  <c r="AG928" i="6"/>
  <c r="AG924" i="6"/>
  <c r="AG966" i="6"/>
  <c r="AG962" i="6"/>
  <c r="AG958" i="6"/>
  <c r="AG954" i="6"/>
  <c r="AG950" i="6"/>
  <c r="AG946" i="6"/>
  <c r="AG942" i="6"/>
  <c r="AG938" i="6"/>
  <c r="AG934" i="6"/>
  <c r="AG930" i="6"/>
  <c r="AG926" i="6"/>
  <c r="AG922" i="6"/>
  <c r="AG918" i="6"/>
  <c r="AG914" i="6"/>
  <c r="AG910" i="6"/>
  <c r="AG906" i="6"/>
  <c r="AG902" i="6"/>
  <c r="AG898" i="6"/>
  <c r="AG894" i="6"/>
  <c r="AG890" i="6"/>
  <c r="AG886" i="6"/>
  <c r="AG882" i="6"/>
  <c r="AG878" i="6"/>
  <c r="AG874" i="6"/>
  <c r="AG870" i="6"/>
  <c r="AG866" i="6"/>
  <c r="AG862" i="6"/>
  <c r="AG858" i="6"/>
  <c r="AG854" i="6"/>
  <c r="AG850" i="6"/>
  <c r="AG846" i="6"/>
  <c r="AG842" i="6"/>
  <c r="AG838" i="6"/>
  <c r="AG834" i="6"/>
  <c r="AG830" i="6"/>
  <c r="AG826" i="6"/>
  <c r="AG822" i="6"/>
  <c r="AG818" i="6"/>
  <c r="AG814" i="6"/>
  <c r="AG810" i="6"/>
  <c r="AG806" i="6"/>
  <c r="AG802" i="6"/>
  <c r="AG798" i="6"/>
  <c r="AG794" i="6"/>
  <c r="AG790" i="6"/>
  <c r="AG786" i="6"/>
  <c r="AG782" i="6"/>
  <c r="AG778" i="6"/>
  <c r="AG774" i="6"/>
  <c r="AG770" i="6"/>
  <c r="AG766" i="6"/>
  <c r="AG762" i="6"/>
  <c r="AG758" i="6"/>
  <c r="AG754" i="6"/>
  <c r="AG750" i="6"/>
  <c r="AG746" i="6"/>
  <c r="AG742" i="6"/>
  <c r="AG738" i="6"/>
  <c r="AG734" i="6"/>
  <c r="AG730" i="6"/>
  <c r="AG726" i="6"/>
  <c r="AG722" i="6"/>
  <c r="AG718" i="6"/>
  <c r="AG714" i="6"/>
  <c r="AG710" i="6"/>
  <c r="AG706" i="6"/>
  <c r="AG702" i="6"/>
  <c r="AG698" i="6"/>
  <c r="AG694" i="6"/>
  <c r="AG690" i="6"/>
  <c r="AG686" i="6"/>
  <c r="AG682" i="6"/>
  <c r="AG678" i="6"/>
  <c r="AG674" i="6"/>
  <c r="AG670" i="6"/>
  <c r="AG666" i="6"/>
  <c r="AG662" i="6"/>
  <c r="AG658" i="6"/>
  <c r="AG654" i="6"/>
  <c r="AG650" i="6"/>
  <c r="AG646" i="6"/>
  <c r="AG642" i="6"/>
  <c r="AG638" i="6"/>
  <c r="AG1245" i="6"/>
  <c r="AG1241" i="6"/>
  <c r="AG1237" i="6"/>
  <c r="AG1233" i="6"/>
  <c r="AG1229" i="6"/>
  <c r="AG1225" i="6"/>
  <c r="AG1221" i="6"/>
  <c r="AG1217" i="6"/>
  <c r="AG1213" i="6"/>
  <c r="AG1209" i="6"/>
  <c r="AG1205" i="6"/>
  <c r="AG1201" i="6"/>
  <c r="AG1197" i="6"/>
  <c r="AG1193" i="6"/>
  <c r="AG1189" i="6"/>
  <c r="AG1185" i="6"/>
  <c r="AG1181" i="6"/>
  <c r="AG1177" i="6"/>
  <c r="AG1173" i="6"/>
  <c r="AG1169" i="6"/>
  <c r="AG1165" i="6"/>
  <c r="AG1161" i="6"/>
  <c r="AG1157" i="6"/>
  <c r="AG1153" i="6"/>
  <c r="AG1149" i="6"/>
  <c r="AG1145" i="6"/>
  <c r="AG1141" i="6"/>
  <c r="AG1137" i="6"/>
  <c r="AG1133" i="6"/>
  <c r="AG1129" i="6"/>
  <c r="AG1125" i="6"/>
  <c r="AG1121" i="6"/>
  <c r="AG1117" i="6"/>
  <c r="AG1113" i="6"/>
  <c r="AG1109" i="6"/>
  <c r="AG1105" i="6"/>
  <c r="AG1101" i="6"/>
  <c r="AG1097" i="6"/>
  <c r="AG1093" i="6"/>
  <c r="AG1089" i="6"/>
  <c r="AG1085" i="6"/>
  <c r="AG1081" i="6"/>
  <c r="AG1077" i="6"/>
  <c r="AG1073" i="6"/>
  <c r="AG920" i="6"/>
  <c r="AG916" i="6"/>
  <c r="AG912" i="6"/>
  <c r="AG908" i="6"/>
  <c r="AG904" i="6"/>
  <c r="AG900" i="6"/>
  <c r="AG896" i="6"/>
  <c r="AG892" i="6"/>
  <c r="AG888" i="6"/>
  <c r="AG884" i="6"/>
  <c r="AG880" i="6"/>
  <c r="AG876" i="6"/>
  <c r="AG872" i="6"/>
  <c r="AG868" i="6"/>
  <c r="AG864" i="6"/>
  <c r="AG860" i="6"/>
  <c r="AG856" i="6"/>
  <c r="AG852" i="6"/>
  <c r="AG844" i="6"/>
  <c r="AG840" i="6"/>
  <c r="AG836" i="6"/>
  <c r="AG828" i="6"/>
  <c r="AG824" i="6"/>
  <c r="AG820" i="6"/>
  <c r="AG816" i="6"/>
  <c r="AG808" i="6"/>
  <c r="AG804" i="6"/>
  <c r="AG800" i="6"/>
  <c r="AG796" i="6"/>
  <c r="AG792" i="6"/>
  <c r="AG788" i="6"/>
  <c r="AG784" i="6"/>
  <c r="AG780" i="6"/>
  <c r="AG776" i="6"/>
  <c r="AG772" i="6"/>
  <c r="AG764" i="6"/>
  <c r="AG760" i="6"/>
  <c r="AG756" i="6"/>
  <c r="AG752" i="6"/>
  <c r="AG748" i="6"/>
  <c r="AG744" i="6"/>
  <c r="AG740" i="6"/>
  <c r="AG736" i="6"/>
  <c r="AG732" i="6"/>
  <c r="AG728" i="6"/>
  <c r="AG724" i="6"/>
  <c r="AG720" i="6"/>
  <c r="AG712" i="6"/>
  <c r="AG708" i="6"/>
  <c r="AG704" i="6"/>
  <c r="AG700" i="6"/>
  <c r="AG696" i="6"/>
  <c r="AG692" i="6"/>
  <c r="AG688" i="6"/>
  <c r="AG684" i="6"/>
  <c r="AG676" i="6"/>
  <c r="AG672" i="6"/>
  <c r="AG668" i="6"/>
  <c r="AG660" i="6"/>
  <c r="AG656" i="6"/>
  <c r="AG648" i="6"/>
  <c r="AG644" i="6"/>
  <c r="AG640" i="6"/>
  <c r="AG632" i="6"/>
  <c r="AG628" i="6"/>
  <c r="AG624" i="6"/>
  <c r="AG620" i="6"/>
  <c r="AG616" i="6"/>
  <c r="AG612" i="6"/>
  <c r="AG608" i="6"/>
  <c r="AG604" i="6"/>
  <c r="AG596" i="6"/>
  <c r="AG592" i="6"/>
  <c r="AG588" i="6"/>
  <c r="AG584" i="6"/>
  <c r="AG580" i="6"/>
  <c r="AG576" i="6"/>
  <c r="AG568" i="6"/>
  <c r="AG564" i="6"/>
  <c r="AG560" i="6"/>
  <c r="AG556" i="6"/>
  <c r="AG552" i="6"/>
  <c r="AG548" i="6"/>
  <c r="AG544" i="6"/>
  <c r="AG540" i="6"/>
  <c r="AG536" i="6"/>
  <c r="AG532" i="6"/>
  <c r="AG1069" i="6"/>
  <c r="AG1065" i="6"/>
  <c r="AG1061" i="6"/>
  <c r="AG1057" i="6"/>
  <c r="AG1053" i="6"/>
  <c r="AG1049" i="6"/>
  <c r="AG1045" i="6"/>
  <c r="AG1041" i="6"/>
  <c r="AG1037" i="6"/>
  <c r="AG1033" i="6"/>
  <c r="AG1029" i="6"/>
  <c r="AG1025" i="6"/>
  <c r="AG1021" i="6"/>
  <c r="AG1017" i="6"/>
  <c r="AG1013" i="6"/>
  <c r="AG1009" i="6"/>
  <c r="AG1005" i="6"/>
  <c r="AG1001" i="6"/>
  <c r="AG997" i="6"/>
  <c r="AG993" i="6"/>
  <c r="AG989" i="6"/>
  <c r="AG985" i="6"/>
  <c r="AG981" i="6"/>
  <c r="AG973" i="6"/>
  <c r="AG969" i="6"/>
  <c r="AG965" i="6"/>
  <c r="AG957" i="6"/>
  <c r="AG953" i="6"/>
  <c r="AG945" i="6"/>
  <c r="AG937" i="6"/>
  <c r="AG929" i="6"/>
  <c r="AG921" i="6"/>
  <c r="AG917" i="6"/>
  <c r="AG909" i="6"/>
  <c r="AG905" i="6"/>
  <c r="AG901" i="6"/>
  <c r="AG893" i="6"/>
  <c r="AG889" i="6"/>
  <c r="AG881" i="6"/>
  <c r="AG873" i="6"/>
  <c r="AG865" i="6"/>
  <c r="AG857" i="6"/>
  <c r="AG853" i="6"/>
  <c r="AG845" i="6"/>
  <c r="AG841" i="6"/>
  <c r="AG837" i="6"/>
  <c r="AG829" i="6"/>
  <c r="AG825" i="6"/>
  <c r="AG817" i="6"/>
  <c r="AG813" i="6"/>
  <c r="AG809" i="6"/>
  <c r="AG805" i="6"/>
  <c r="AG797" i="6"/>
  <c r="AG793" i="6"/>
  <c r="AG785" i="6"/>
  <c r="AG781" i="6"/>
  <c r="AG777" i="6"/>
  <c r="AG773" i="6"/>
  <c r="AG765" i="6"/>
  <c r="AG761" i="6"/>
  <c r="AG753" i="6"/>
  <c r="AG749" i="6"/>
  <c r="AG745" i="6"/>
  <c r="AG741" i="6"/>
  <c r="AG737" i="6"/>
  <c r="AG733" i="6"/>
  <c r="AG729" i="6"/>
  <c r="AG725" i="6"/>
  <c r="AG721" i="6"/>
  <c r="AG717" i="6"/>
  <c r="AG713" i="6"/>
  <c r="AG709" i="6"/>
  <c r="AG705" i="6"/>
  <c r="AG697" i="6"/>
  <c r="AG693" i="6"/>
  <c r="AG689" i="6"/>
  <c r="AG528" i="6"/>
  <c r="AG520" i="6"/>
  <c r="AG516" i="6"/>
  <c r="AG512" i="6"/>
  <c r="AG504" i="6"/>
  <c r="AG500" i="6"/>
  <c r="AG496" i="6"/>
  <c r="AG492" i="6"/>
  <c r="AG484" i="6"/>
  <c r="AG480" i="6"/>
  <c r="AG476" i="6"/>
  <c r="AG472" i="6"/>
  <c r="AG468" i="6"/>
  <c r="AG464" i="6"/>
  <c r="AG460" i="6"/>
  <c r="AG456" i="6"/>
  <c r="AG452" i="6"/>
  <c r="AG448" i="6"/>
  <c r="AG444" i="6"/>
  <c r="AG440" i="6"/>
  <c r="AG436" i="6"/>
  <c r="AG432" i="6"/>
  <c r="AG428" i="6"/>
  <c r="AG424" i="6"/>
  <c r="AG420" i="6"/>
  <c r="AG416" i="6"/>
  <c r="AG412" i="6"/>
  <c r="AG408" i="6"/>
  <c r="AG404" i="6"/>
  <c r="AG400" i="6"/>
  <c r="AG396" i="6"/>
  <c r="AG392" i="6"/>
  <c r="AG388" i="6"/>
  <c r="AG384" i="6"/>
  <c r="AG380" i="6"/>
  <c r="AG376" i="6"/>
  <c r="AG372" i="6"/>
  <c r="AG368" i="6"/>
  <c r="AG364" i="6"/>
  <c r="AG360" i="6"/>
  <c r="AG356" i="6"/>
  <c r="AG352" i="6"/>
  <c r="AG348" i="6"/>
  <c r="AG344" i="6"/>
  <c r="AG340" i="6"/>
  <c r="AG336" i="6"/>
  <c r="AG332" i="6"/>
  <c r="AG328" i="6"/>
  <c r="AG324" i="6"/>
  <c r="AG320" i="6"/>
  <c r="AG316" i="6"/>
  <c r="AG312" i="6"/>
  <c r="AG308" i="6"/>
  <c r="AG304" i="6"/>
  <c r="AG300" i="6"/>
  <c r="AG296" i="6"/>
  <c r="AG292" i="6"/>
  <c r="AG288" i="6"/>
  <c r="AG284" i="6"/>
  <c r="AG280" i="6"/>
  <c r="AG276" i="6"/>
  <c r="AG272" i="6"/>
  <c r="AG268" i="6"/>
  <c r="AG264" i="6"/>
  <c r="AG260" i="6"/>
  <c r="AG256" i="6"/>
  <c r="AG252" i="6"/>
  <c r="AG248" i="6"/>
  <c r="AG244" i="6"/>
  <c r="AG240" i="6"/>
  <c r="AG236" i="6"/>
  <c r="AG232" i="6"/>
  <c r="AG228" i="6"/>
  <c r="AG224" i="6"/>
  <c r="AG220" i="6"/>
  <c r="AG216" i="6"/>
  <c r="AG212" i="6"/>
  <c r="AG208" i="6"/>
  <c r="AG204" i="6"/>
  <c r="AG200" i="6"/>
  <c r="AG196" i="6"/>
  <c r="AG192" i="6"/>
  <c r="AG426" i="6"/>
  <c r="AG422" i="6"/>
  <c r="AG414" i="6"/>
  <c r="AG402" i="6"/>
  <c r="AG394" i="6"/>
  <c r="AG382" i="6"/>
  <c r="AG370" i="6"/>
  <c r="AG362" i="6"/>
  <c r="AG358" i="6"/>
  <c r="AG350" i="6"/>
  <c r="AG338" i="6"/>
  <c r="AG330" i="6"/>
  <c r="AG326" i="6"/>
  <c r="AG318" i="6"/>
  <c r="AG306" i="6"/>
  <c r="AG298" i="6"/>
  <c r="AG413" i="6"/>
  <c r="AG381" i="6"/>
  <c r="AG349" i="6"/>
  <c r="AG317" i="6"/>
  <c r="AG285" i="6"/>
  <c r="AG253" i="6"/>
  <c r="AG221" i="6"/>
  <c r="AG188" i="6"/>
  <c r="AG184" i="6"/>
  <c r="AG180" i="6"/>
  <c r="AG176" i="6"/>
  <c r="O131" i="6"/>
  <c r="AG131" i="6" s="1"/>
  <c r="O127" i="6"/>
  <c r="AG127" i="6" s="1"/>
  <c r="O123" i="6"/>
  <c r="AG123" i="6" s="1"/>
  <c r="O119" i="6"/>
  <c r="AG119" i="6" s="1"/>
  <c r="O115" i="6"/>
  <c r="AG115" i="6" s="1"/>
  <c r="O111" i="6"/>
  <c r="AG111" i="6" s="1"/>
  <c r="O107" i="6"/>
  <c r="AG107" i="6" s="1"/>
  <c r="AG189" i="6"/>
  <c r="O132" i="6"/>
  <c r="AG132" i="6" s="1"/>
  <c r="O128" i="6"/>
  <c r="AG128" i="6" s="1"/>
  <c r="O124" i="6"/>
  <c r="AG124" i="6" s="1"/>
  <c r="O120" i="6"/>
  <c r="AG120" i="6" s="1"/>
  <c r="O116" i="6"/>
  <c r="AG116" i="6" s="1"/>
  <c r="O112" i="6"/>
  <c r="AG112" i="6" s="1"/>
  <c r="O108" i="6"/>
  <c r="AG108" i="6" s="1"/>
  <c r="AG1027" i="6"/>
  <c r="AG531" i="6"/>
  <c r="AG443" i="6"/>
  <c r="AG294" i="6"/>
  <c r="AG286" i="6"/>
  <c r="AG274" i="6"/>
  <c r="AG266" i="6"/>
  <c r="AG262" i="6"/>
  <c r="AG254" i="6"/>
  <c r="AG242" i="6"/>
  <c r="AG234" i="6"/>
  <c r="AG230" i="6"/>
  <c r="AG222" i="6"/>
  <c r="AG210" i="6"/>
  <c r="AG202" i="6"/>
  <c r="AG198" i="6"/>
  <c r="AG190" i="6"/>
  <c r="AG178" i="6"/>
  <c r="O129" i="6"/>
  <c r="AG129" i="6" s="1"/>
  <c r="O125" i="6"/>
  <c r="AG125" i="6" s="1"/>
  <c r="O121" i="6"/>
  <c r="AG121" i="6" s="1"/>
  <c r="O117" i="6"/>
  <c r="AG117" i="6" s="1"/>
  <c r="O113" i="6"/>
  <c r="AG113" i="6" s="1"/>
  <c r="O109" i="6"/>
  <c r="AG109" i="6" s="1"/>
  <c r="AG1485" i="6"/>
  <c r="AG1079" i="6"/>
  <c r="AG731" i="6"/>
  <c r="AG359" i="6"/>
  <c r="AG1711" i="6"/>
  <c r="AG1699" i="6"/>
  <c r="AG1695" i="6"/>
  <c r="AG1683" i="6"/>
  <c r="AG1679" i="6"/>
  <c r="AG1667" i="6"/>
  <c r="AG1663" i="6"/>
  <c r="AG1651" i="6"/>
  <c r="AG1647" i="6"/>
  <c r="AG1710" i="6"/>
  <c r="AG1706" i="6"/>
  <c r="AG1702" i="6"/>
  <c r="AG1694" i="6"/>
  <c r="AG1690" i="6"/>
  <c r="AG1686" i="6"/>
  <c r="AG1678" i="6"/>
  <c r="AG1674" i="6"/>
  <c r="AG1670" i="6"/>
  <c r="AG1662" i="6"/>
  <c r="AG1658" i="6"/>
  <c r="AG1654" i="6"/>
  <c r="AX50" i="6"/>
  <c r="AX46" i="6"/>
  <c r="AX42" i="6"/>
  <c r="AX38" i="6"/>
  <c r="AX1707" i="6"/>
  <c r="AX1703" i="6"/>
  <c r="AX1691" i="6"/>
  <c r="AX1687" i="6"/>
  <c r="AX1675" i="6"/>
  <c r="AX1671" i="6"/>
  <c r="AX1659" i="6"/>
  <c r="AX1655" i="6"/>
  <c r="AX1643" i="6"/>
  <c r="AX1639" i="6"/>
  <c r="AX1627" i="6"/>
  <c r="AX1623" i="6"/>
  <c r="AX1611" i="6"/>
  <c r="AX1607" i="6"/>
  <c r="AX1595" i="6"/>
  <c r="AX1591" i="6"/>
  <c r="AX1579" i="6"/>
  <c r="AX1575" i="6"/>
  <c r="AX1563" i="6"/>
  <c r="AX1559" i="6"/>
  <c r="AX1547" i="6"/>
  <c r="AX1543" i="6"/>
  <c r="AX1531" i="6"/>
  <c r="AX1527" i="6"/>
  <c r="AX1515" i="6"/>
  <c r="AX1511" i="6"/>
  <c r="AX1499" i="6"/>
  <c r="AX1495" i="6"/>
  <c r="AX1483" i="6"/>
  <c r="AX1479" i="6"/>
  <c r="AX1467" i="6"/>
  <c r="AX1463" i="6"/>
  <c r="AX1451" i="6"/>
  <c r="AX1447" i="6"/>
  <c r="AX1435" i="6"/>
  <c r="AX1431" i="6"/>
  <c r="AX1419" i="6"/>
  <c r="AX1415" i="6"/>
  <c r="AX1403" i="6"/>
  <c r="AX1399" i="6"/>
  <c r="AX1387" i="6"/>
  <c r="AX1383" i="6"/>
  <c r="AX1371" i="6"/>
  <c r="AX1367" i="6"/>
  <c r="AX1355" i="6"/>
  <c r="AX1351" i="6"/>
  <c r="AX1339" i="6"/>
  <c r="AX1335" i="6"/>
  <c r="AX1323" i="6"/>
  <c r="AX1319" i="6"/>
  <c r="AX1307" i="6"/>
  <c r="AX1303" i="6"/>
  <c r="AX1291" i="6"/>
  <c r="AX1287" i="6"/>
  <c r="AX1275" i="6"/>
  <c r="AX1271" i="6"/>
  <c r="AX1259" i="6"/>
  <c r="AX1255" i="6"/>
  <c r="AX1243" i="6"/>
  <c r="AX1239" i="6"/>
  <c r="AX1227" i="6"/>
  <c r="AX1223" i="6"/>
  <c r="AX1211" i="6"/>
  <c r="AX1207" i="6"/>
  <c r="AX1195" i="6"/>
  <c r="AX1191" i="6"/>
  <c r="AX1179" i="6"/>
  <c r="AX1175" i="6"/>
  <c r="AX1163" i="6"/>
  <c r="AX1159" i="6"/>
  <c r="AX1147" i="6"/>
  <c r="AX1143" i="6"/>
  <c r="AX1131" i="6"/>
  <c r="AX1127" i="6"/>
  <c r="AX1115" i="6"/>
  <c r="AX1111" i="6"/>
  <c r="AX1099" i="6"/>
  <c r="AX1095" i="6"/>
  <c r="AX1083" i="6"/>
  <c r="AX1079" i="6"/>
  <c r="AX1067" i="6"/>
  <c r="AX1063" i="6"/>
  <c r="AX1051" i="6"/>
  <c r="AX1047" i="6"/>
  <c r="AX1035" i="6"/>
  <c r="AX1031" i="6"/>
  <c r="AX1019" i="6"/>
  <c r="AX1015" i="6"/>
  <c r="AX1003" i="6"/>
  <c r="AX999" i="6"/>
  <c r="AX987" i="6"/>
  <c r="AX983" i="6"/>
  <c r="AX971" i="6"/>
  <c r="AX967" i="6"/>
  <c r="AX955" i="6"/>
  <c r="AX951" i="6"/>
  <c r="AX939" i="6"/>
  <c r="AX935" i="6"/>
  <c r="AX923" i="6"/>
  <c r="AX919" i="6"/>
  <c r="AX907" i="6"/>
  <c r="AX903" i="6"/>
  <c r="AX891" i="6"/>
  <c r="AX887" i="6"/>
  <c r="AX875" i="6"/>
  <c r="AX871" i="6"/>
  <c r="AX859" i="6"/>
  <c r="AX855" i="6"/>
  <c r="AX843" i="6"/>
  <c r="AX839" i="6"/>
  <c r="AX827" i="6"/>
  <c r="AX823" i="6"/>
  <c r="AX811" i="6"/>
  <c r="AX807" i="6"/>
  <c r="AX791" i="6"/>
  <c r="AX787" i="6"/>
  <c r="AX775" i="6"/>
  <c r="AX771" i="6"/>
  <c r="AX759" i="6"/>
  <c r="AX743" i="6"/>
  <c r="AX727" i="6"/>
  <c r="AX723" i="6"/>
  <c r="AX711" i="6"/>
  <c r="AX707" i="6"/>
  <c r="AX695" i="6"/>
  <c r="AX679" i="6"/>
  <c r="AX663" i="6"/>
  <c r="AX659" i="6"/>
  <c r="AX647" i="6"/>
  <c r="AX643" i="6"/>
  <c r="AX631" i="6"/>
  <c r="AX627" i="6"/>
  <c r="AX615" i="6"/>
  <c r="AX611" i="6"/>
  <c r="AX599" i="6"/>
  <c r="AX595" i="6"/>
  <c r="AX583" i="6"/>
  <c r="AX579" i="6"/>
  <c r="AX567" i="6"/>
  <c r="AX563" i="6"/>
  <c r="AX551" i="6"/>
  <c r="AX547" i="6"/>
  <c r="AX535" i="6"/>
  <c r="AX531" i="6"/>
  <c r="AX519" i="6"/>
  <c r="AX515" i="6"/>
  <c r="AX503" i="6"/>
  <c r="AX499" i="6"/>
  <c r="AX487" i="6"/>
  <c r="AX483" i="6"/>
  <c r="AX471" i="6"/>
  <c r="AX467" i="6"/>
  <c r="AX455" i="6"/>
  <c r="AX451" i="6"/>
  <c r="AX439" i="6"/>
  <c r="AX431" i="6"/>
  <c r="AX419" i="6"/>
  <c r="AX403" i="6"/>
  <c r="AX391" i="6"/>
  <c r="AX383" i="6"/>
  <c r="AX375" i="6"/>
  <c r="AX367" i="6"/>
  <c r="AX355" i="6"/>
  <c r="AX339" i="6"/>
  <c r="AX327" i="6"/>
  <c r="AX319" i="6"/>
  <c r="AX311" i="6"/>
  <c r="AX303" i="6"/>
  <c r="AX291" i="6"/>
  <c r="AX275" i="6"/>
  <c r="AX263" i="6"/>
  <c r="AX255" i="6"/>
  <c r="AX247" i="6"/>
  <c r="AX239" i="6"/>
  <c r="AX227" i="6"/>
  <c r="AX211" i="6"/>
  <c r="AX199" i="6"/>
  <c r="AX191" i="6"/>
  <c r="AX183" i="6"/>
  <c r="AX175" i="6"/>
  <c r="AX163" i="6"/>
  <c r="AX147" i="6"/>
  <c r="AX135" i="6"/>
  <c r="AX127" i="6"/>
  <c r="AX119" i="6"/>
  <c r="AX111" i="6"/>
  <c r="AX99" i="6"/>
  <c r="AX83" i="6"/>
  <c r="AX71" i="6"/>
  <c r="AX63" i="6"/>
  <c r="AX59" i="6"/>
  <c r="AX55" i="6"/>
  <c r="AX51" i="6"/>
  <c r="AX47" i="6"/>
  <c r="AX43" i="6"/>
  <c r="AX39" i="6"/>
  <c r="AX796" i="6"/>
  <c r="AX792" i="6"/>
  <c r="AX780" i="6"/>
  <c r="AX764" i="6"/>
  <c r="AX748" i="6"/>
  <c r="AX744" i="6"/>
  <c r="AX732" i="6"/>
  <c r="AX728" i="6"/>
  <c r="AX716" i="6"/>
  <c r="AX700" i="6"/>
  <c r="AX684" i="6"/>
  <c r="AX680" i="6"/>
  <c r="AX668" i="6"/>
  <c r="AX664" i="6"/>
  <c r="AX652" i="6"/>
  <c r="AX648" i="6"/>
  <c r="AX636" i="6"/>
  <c r="AX632" i="6"/>
  <c r="AX620" i="6"/>
  <c r="AX616" i="6"/>
  <c r="AX604" i="6"/>
  <c r="AX600" i="6"/>
  <c r="AX588" i="6"/>
  <c r="AX584" i="6"/>
  <c r="AX572" i="6"/>
  <c r="AX568" i="6"/>
  <c r="AX556" i="6"/>
  <c r="AX552" i="6"/>
  <c r="AX540" i="6"/>
  <c r="AX536" i="6"/>
  <c r="AX524" i="6"/>
  <c r="AX520" i="6"/>
  <c r="AX508" i="6"/>
  <c r="AX504" i="6"/>
  <c r="AX492" i="6"/>
  <c r="AX488" i="6"/>
  <c r="AX476" i="6"/>
  <c r="AX472" i="6"/>
  <c r="AX460" i="6"/>
  <c r="AX456" i="6"/>
  <c r="AX444" i="6"/>
  <c r="AX440" i="6"/>
  <c r="AX424" i="6"/>
  <c r="AX412" i="6"/>
  <c r="AX404" i="6"/>
  <c r="AX396" i="6"/>
  <c r="AX388" i="6"/>
  <c r="AX376" i="6"/>
  <c r="AX360" i="6"/>
  <c r="AX348" i="6"/>
  <c r="AX340" i="6"/>
  <c r="AX332" i="6"/>
  <c r="AX324" i="6"/>
  <c r="AX312" i="6"/>
  <c r="AX296" i="6"/>
  <c r="AX284" i="6"/>
  <c r="AX276" i="6"/>
  <c r="AX268" i="6"/>
  <c r="AX260" i="6"/>
  <c r="AX248" i="6"/>
  <c r="AX232" i="6"/>
  <c r="AX220" i="6"/>
  <c r="AX212" i="6"/>
  <c r="AX204" i="6"/>
  <c r="AX196" i="6"/>
  <c r="AX184" i="6"/>
  <c r="AX168" i="6"/>
  <c r="AX156" i="6"/>
  <c r="AX148" i="6"/>
  <c r="AX140" i="6"/>
  <c r="AX132" i="6"/>
  <c r="AG1642" i="6"/>
  <c r="AG1638" i="6"/>
  <c r="AG1626" i="6"/>
  <c r="AG1622" i="6"/>
  <c r="AG1610" i="6"/>
  <c r="AG1606" i="6"/>
  <c r="AG1602" i="6"/>
  <c r="AG1598" i="6"/>
  <c r="AG1594" i="6"/>
  <c r="AG1590" i="6"/>
  <c r="AG1586" i="6"/>
  <c r="AG1582" i="6"/>
  <c r="AG1578" i="6"/>
  <c r="AG1574" i="6"/>
  <c r="AG1570" i="6"/>
  <c r="AG1566" i="6"/>
  <c r="AG1562" i="6"/>
  <c r="AG1558" i="6"/>
  <c r="AG1554" i="6"/>
  <c r="AG1550" i="6"/>
  <c r="AG1546" i="6"/>
  <c r="AG1542" i="6"/>
  <c r="AG1538" i="6"/>
  <c r="AG1534" i="6"/>
  <c r="AG1530" i="6"/>
  <c r="AG1526" i="6"/>
  <c r="AG1522" i="6"/>
  <c r="AG1518" i="6"/>
  <c r="AG1514" i="6"/>
  <c r="AG1510" i="6"/>
  <c r="AG1506" i="6"/>
  <c r="AG1502" i="6"/>
  <c r="AG1498" i="6"/>
  <c r="AG1494" i="6"/>
  <c r="AG1490" i="6"/>
  <c r="AG1486" i="6"/>
  <c r="AG1482" i="6"/>
  <c r="AG1478" i="6"/>
  <c r="AG1474" i="6"/>
  <c r="AG1470" i="6"/>
  <c r="AG1466" i="6"/>
  <c r="AG1462" i="6"/>
  <c r="AG1458" i="6"/>
  <c r="AG1454" i="6"/>
  <c r="AG1450" i="6"/>
  <c r="AG1446" i="6"/>
  <c r="AG1442" i="6"/>
  <c r="AG1438" i="6"/>
  <c r="AG1434" i="6"/>
  <c r="AG1430" i="6"/>
  <c r="AG1426" i="6"/>
  <c r="AG1422" i="6"/>
  <c r="AG1418" i="6"/>
  <c r="AG1414" i="6"/>
  <c r="AG1410" i="6"/>
  <c r="AG1406" i="6"/>
  <c r="AG1402" i="6"/>
  <c r="AG1398" i="6"/>
  <c r="AG1394" i="6"/>
  <c r="AG1390" i="6"/>
  <c r="AG1386" i="6"/>
  <c r="AG1382" i="6"/>
  <c r="AG1378" i="6"/>
  <c r="AG1374" i="6"/>
  <c r="AG1370" i="6"/>
  <c r="AG1366" i="6"/>
  <c r="AG1362" i="6"/>
  <c r="AG1358" i="6"/>
  <c r="AG1354" i="6"/>
  <c r="AG1350" i="6"/>
  <c r="AG1346" i="6"/>
  <c r="AG1342" i="6"/>
  <c r="AG1338" i="6"/>
  <c r="AG1334" i="6"/>
  <c r="AG1330" i="6"/>
  <c r="AG1326" i="6"/>
  <c r="AG1322" i="6"/>
  <c r="AG1318" i="6"/>
  <c r="AG1314" i="6"/>
  <c r="AG1310" i="6"/>
  <c r="AG1306" i="6"/>
  <c r="AG1302" i="6"/>
  <c r="AG1298" i="6"/>
  <c r="AG1294" i="6"/>
  <c r="AG1290" i="6"/>
  <c r="AG1286" i="6"/>
  <c r="AG1282" i="6"/>
  <c r="AG1278" i="6"/>
  <c r="AG1274" i="6"/>
  <c r="AG1270" i="6"/>
  <c r="AG1266" i="6"/>
  <c r="AG1262" i="6"/>
  <c r="AG1258" i="6"/>
  <c r="AG1254" i="6"/>
  <c r="AG1250" i="6"/>
  <c r="AG1246" i="6"/>
  <c r="AG1234" i="6"/>
  <c r="AG1230" i="6"/>
  <c r="AG1218" i="6"/>
  <c r="AG1214" i="6"/>
  <c r="AG1202" i="6"/>
  <c r="AG1198" i="6"/>
  <c r="AG1186" i="6"/>
  <c r="AG1182" i="6"/>
  <c r="AG1170" i="6"/>
  <c r="AG1166" i="6"/>
  <c r="AG1154" i="6"/>
  <c r="AG1150" i="6"/>
  <c r="AG1138" i="6"/>
  <c r="AG1134" i="6"/>
  <c r="AG1122" i="6"/>
  <c r="AG1118" i="6"/>
  <c r="AG1106" i="6"/>
  <c r="AG1102" i="6"/>
  <c r="AX120" i="6"/>
  <c r="AX104" i="6"/>
  <c r="AX92" i="6"/>
  <c r="AX84" i="6"/>
  <c r="AX76" i="6"/>
  <c r="AX68" i="6"/>
  <c r="AX60" i="6"/>
  <c r="AX44" i="6"/>
  <c r="AG1705" i="6"/>
  <c r="AG1701" i="6"/>
  <c r="AG1689" i="6"/>
  <c r="AG1685" i="6"/>
  <c r="AG1673" i="6"/>
  <c r="AG1669" i="6"/>
  <c r="AG1657" i="6"/>
  <c r="AG1653" i="6"/>
  <c r="AG1641" i="6"/>
  <c r="AG1637" i="6"/>
  <c r="AG1625" i="6"/>
  <c r="AG1621" i="6"/>
  <c r="AG1609" i="6"/>
  <c r="AG1605" i="6"/>
  <c r="AG1601" i="6"/>
  <c r="AG1597" i="6"/>
  <c r="AG1593" i="6"/>
  <c r="AG1589" i="6"/>
  <c r="AG1585" i="6"/>
  <c r="AG1581" i="6"/>
  <c r="AG1577" i="6"/>
  <c r="AG1573" i="6"/>
  <c r="AG1569" i="6"/>
  <c r="AG1565" i="6"/>
  <c r="AG1561" i="6"/>
  <c r="AG1557" i="6"/>
  <c r="AG1553" i="6"/>
  <c r="AG1549" i="6"/>
  <c r="AG1545" i="6"/>
  <c r="AG1541" i="6"/>
  <c r="AG1537" i="6"/>
  <c r="AG1533" i="6"/>
  <c r="AG1529" i="6"/>
  <c r="AG1525" i="6"/>
  <c r="AG1521" i="6"/>
  <c r="AG1517" i="6"/>
  <c r="AG1513" i="6"/>
  <c r="AG1509" i="6"/>
  <c r="AG1505" i="6"/>
  <c r="AG1501" i="6"/>
  <c r="AG1497" i="6"/>
  <c r="AG1493" i="6"/>
  <c r="AG1489" i="6"/>
  <c r="AG1481" i="6"/>
  <c r="AG1477" i="6"/>
  <c r="AG1473" i="6"/>
  <c r="AG1469" i="6"/>
  <c r="AG1465" i="6"/>
  <c r="AG1461" i="6"/>
  <c r="AG1457" i="6"/>
  <c r="AG1453" i="6"/>
  <c r="AG1449" i="6"/>
  <c r="AG1445" i="6"/>
  <c r="AG1441" i="6"/>
  <c r="AG1437" i="6"/>
  <c r="AG1433" i="6"/>
  <c r="AG1429" i="6"/>
  <c r="AG1425" i="6"/>
  <c r="AG1421" i="6"/>
  <c r="AG1417" i="6"/>
  <c r="AG1413" i="6"/>
  <c r="AG1409" i="6"/>
  <c r="AG1405" i="6"/>
  <c r="AG1401" i="6"/>
  <c r="AG1397" i="6"/>
  <c r="AG1393" i="6"/>
  <c r="AG1389" i="6"/>
  <c r="AG1385" i="6"/>
  <c r="AG1381" i="6"/>
  <c r="AG1377" i="6"/>
  <c r="AG1373" i="6"/>
  <c r="AG1369" i="6"/>
  <c r="AG1365" i="6"/>
  <c r="AG1361" i="6"/>
  <c r="AG1357" i="6"/>
  <c r="AG1353" i="6"/>
  <c r="AG1349" i="6"/>
  <c r="AG1345" i="6"/>
  <c r="AG1341" i="6"/>
  <c r="AG1337" i="6"/>
  <c r="AG1333" i="6"/>
  <c r="AG1329" i="6"/>
  <c r="AG1325" i="6"/>
  <c r="AG1321" i="6"/>
  <c r="AG1317" i="6"/>
  <c r="AG1313" i="6"/>
  <c r="AG1309" i="6"/>
  <c r="AG1305" i="6"/>
  <c r="AG1301" i="6"/>
  <c r="AG1297" i="6"/>
  <c r="AG1293" i="6"/>
  <c r="AG1180" i="6"/>
  <c r="AG1128" i="6"/>
  <c r="AG976" i="6"/>
  <c r="AG600" i="6"/>
  <c r="AG1635" i="6"/>
  <c r="AG1631" i="6"/>
  <c r="AG1627" i="6"/>
  <c r="AG1619" i="6"/>
  <c r="AG1615" i="6"/>
  <c r="AG1611" i="6"/>
  <c r="AG1603" i="6"/>
  <c r="AG1599" i="6"/>
  <c r="AG1595" i="6"/>
  <c r="AG1591" i="6"/>
  <c r="AG1587" i="6"/>
  <c r="AG1583" i="6"/>
  <c r="AG1579" i="6"/>
  <c r="AG1575" i="6"/>
  <c r="AG1571" i="6"/>
  <c r="AG1567" i="6"/>
  <c r="AG1563" i="6"/>
  <c r="AG1559" i="6"/>
  <c r="AG1555" i="6"/>
  <c r="AG1551" i="6"/>
  <c r="AG1547" i="6"/>
  <c r="AG1543" i="6"/>
  <c r="AG1539" i="6"/>
  <c r="AG1535" i="6"/>
  <c r="AG1531" i="6"/>
  <c r="AG1527" i="6"/>
  <c r="AG1523" i="6"/>
  <c r="AG1519" i="6"/>
  <c r="AG1515" i="6"/>
  <c r="AG1511" i="6"/>
  <c r="AG1507" i="6"/>
  <c r="AG1503" i="6"/>
  <c r="AG1499" i="6"/>
  <c r="AG1495" i="6"/>
  <c r="AG1491" i="6"/>
  <c r="AG1487" i="6"/>
  <c r="AG1483" i="6"/>
  <c r="AG1479" i="6"/>
  <c r="AG1475" i="6"/>
  <c r="AG1471" i="6"/>
  <c r="AG1467" i="6"/>
  <c r="AG1463" i="6"/>
  <c r="AG1459" i="6"/>
  <c r="AG1455" i="6"/>
  <c r="AG1451" i="6"/>
  <c r="AG1447" i="6"/>
  <c r="AG1443" i="6"/>
  <c r="AG1439" i="6"/>
  <c r="AG1435" i="6"/>
  <c r="AG1431" i="6"/>
  <c r="AG1427" i="6"/>
  <c r="AG1423" i="6"/>
  <c r="AG1419" i="6"/>
  <c r="AG1415" i="6"/>
  <c r="AG1411" i="6"/>
  <c r="AG1407" i="6"/>
  <c r="AG1403" i="6"/>
  <c r="AG1399" i="6"/>
  <c r="AG1395" i="6"/>
  <c r="AG1391" i="6"/>
  <c r="AG1387" i="6"/>
  <c r="AG1383" i="6"/>
  <c r="AG1379" i="6"/>
  <c r="AG1375" i="6"/>
  <c r="AG1371" i="6"/>
  <c r="AG1367" i="6"/>
  <c r="AG1363" i="6"/>
  <c r="AG1359" i="6"/>
  <c r="AG1355" i="6"/>
  <c r="AG1351" i="6"/>
  <c r="AG1347" i="6"/>
  <c r="AG1343" i="6"/>
  <c r="AG1339" i="6"/>
  <c r="AG1335" i="6"/>
  <c r="AG1331" i="6"/>
  <c r="AG1327" i="6"/>
  <c r="AG1323" i="6"/>
  <c r="AG1319" i="6"/>
  <c r="AG1315" i="6"/>
  <c r="AG947" i="6"/>
  <c r="AG891" i="6"/>
  <c r="AG659" i="6"/>
  <c r="AG1090" i="6"/>
  <c r="AG1086" i="6"/>
  <c r="AG1074" i="6"/>
  <c r="AG1070" i="6"/>
  <c r="AG1058" i="6"/>
  <c r="AG1054" i="6"/>
  <c r="AG1042" i="6"/>
  <c r="AG1038" i="6"/>
  <c r="AG1026" i="6"/>
  <c r="AG1022" i="6"/>
  <c r="AG1010" i="6"/>
  <c r="AG1006" i="6"/>
  <c r="AG994" i="6"/>
  <c r="AG990" i="6"/>
  <c r="AG634" i="6"/>
  <c r="AG630" i="6"/>
  <c r="AG626" i="6"/>
  <c r="AG622" i="6"/>
  <c r="AG618" i="6"/>
  <c r="AG614" i="6"/>
  <c r="AG610" i="6"/>
  <c r="AG606" i="6"/>
  <c r="AG602" i="6"/>
  <c r="AG598" i="6"/>
  <c r="AG594" i="6"/>
  <c r="AG590" i="6"/>
  <c r="AG586" i="6"/>
  <c r="AG582" i="6"/>
  <c r="AG578" i="6"/>
  <c r="AG574" i="6"/>
  <c r="AG570" i="6"/>
  <c r="AG566" i="6"/>
  <c r="AG562" i="6"/>
  <c r="AG558" i="6"/>
  <c r="AG554" i="6"/>
  <c r="AG550" i="6"/>
  <c r="AG546" i="6"/>
  <c r="AG542" i="6"/>
  <c r="AG538" i="6"/>
  <c r="AG534" i="6"/>
  <c r="AG530" i="6"/>
  <c r="AG526" i="6"/>
  <c r="AG522" i="6"/>
  <c r="AG518" i="6"/>
  <c r="AG514" i="6"/>
  <c r="AG510" i="6"/>
  <c r="AG506" i="6"/>
  <c r="AG502" i="6"/>
  <c r="AG498" i="6"/>
  <c r="AG494" i="6"/>
  <c r="AG490" i="6"/>
  <c r="AG486" i="6"/>
  <c r="AG482" i="6"/>
  <c r="AG478" i="6"/>
  <c r="AG474" i="6"/>
  <c r="AG470" i="6"/>
  <c r="AG466" i="6"/>
  <c r="AG462" i="6"/>
  <c r="AG458" i="6"/>
  <c r="AG454" i="6"/>
  <c r="AG450" i="6"/>
  <c r="AG446" i="6"/>
  <c r="AG442" i="6"/>
  <c r="AG438" i="6"/>
  <c r="AG434" i="6"/>
  <c r="AG430" i="6"/>
  <c r="AG418" i="6"/>
  <c r="AG410" i="6"/>
  <c r="AG406" i="6"/>
  <c r="AG398" i="6"/>
  <c r="AG390" i="6"/>
  <c r="AG386" i="6"/>
  <c r="AG378" i="6"/>
  <c r="AG374" i="6"/>
  <c r="AG366" i="6"/>
  <c r="AG354" i="6"/>
  <c r="AG346" i="6"/>
  <c r="AG342" i="6"/>
  <c r="AG334" i="6"/>
  <c r="AG322" i="6"/>
  <c r="AG314" i="6"/>
  <c r="AG310" i="6"/>
  <c r="AG302" i="6"/>
  <c r="AG290" i="6"/>
  <c r="AG282" i="6"/>
  <c r="AG278" i="6"/>
  <c r="AG270" i="6"/>
  <c r="AG258" i="6"/>
  <c r="AG250" i="6"/>
  <c r="AG246" i="6"/>
  <c r="AG238" i="6"/>
  <c r="AG226" i="6"/>
  <c r="AG218" i="6"/>
  <c r="AG214" i="6"/>
  <c r="AG206" i="6"/>
  <c r="AG194" i="6"/>
  <c r="AG186" i="6"/>
  <c r="AG182" i="6"/>
  <c r="AG174" i="6"/>
  <c r="AG1289" i="6"/>
  <c r="AG1285" i="6"/>
  <c r="AG1281" i="6"/>
  <c r="AG1277" i="6"/>
  <c r="AG1273" i="6"/>
  <c r="AG1269" i="6"/>
  <c r="AG1265" i="6"/>
  <c r="AG1261" i="6"/>
  <c r="AG1257" i="6"/>
  <c r="AG1253" i="6"/>
  <c r="AG1249" i="6"/>
  <c r="AG977" i="6"/>
  <c r="AG961" i="6"/>
  <c r="AG949" i="6"/>
  <c r="AG941" i="6"/>
  <c r="AG933" i="6"/>
  <c r="AG925" i="6"/>
  <c r="AG913" i="6"/>
  <c r="AG897" i="6"/>
  <c r="AG885" i="6"/>
  <c r="AG877" i="6"/>
  <c r="AG869" i="6"/>
  <c r="AG861" i="6"/>
  <c r="AG849" i="6"/>
  <c r="AG833" i="6"/>
  <c r="AG821" i="6"/>
  <c r="AG801" i="6"/>
  <c r="AG789" i="6"/>
  <c r="AG769" i="6"/>
  <c r="AG757" i="6"/>
  <c r="AG701" i="6"/>
  <c r="AG685" i="6"/>
  <c r="AG681" i="6"/>
  <c r="AG677" i="6"/>
  <c r="AG673" i="6"/>
  <c r="AG669" i="6"/>
  <c r="AG665" i="6"/>
  <c r="AG661" i="6"/>
  <c r="AG657" i="6"/>
  <c r="AG653" i="6"/>
  <c r="AG649" i="6"/>
  <c r="AG645" i="6"/>
  <c r="AG641" i="6"/>
  <c r="AG637" i="6"/>
  <c r="AG633" i="6"/>
  <c r="AG629" i="6"/>
  <c r="AG625" i="6"/>
  <c r="AG621" i="6"/>
  <c r="AG617" i="6"/>
  <c r="AG613" i="6"/>
  <c r="AG609" i="6"/>
  <c r="AG605" i="6"/>
  <c r="AG601" i="6"/>
  <c r="AG597" i="6"/>
  <c r="AG593" i="6"/>
  <c r="AG589" i="6"/>
  <c r="AG585" i="6"/>
  <c r="AG581" i="6"/>
  <c r="AG577" i="6"/>
  <c r="AG573" i="6"/>
  <c r="AG569" i="6"/>
  <c r="AG565" i="6"/>
  <c r="AG561" i="6"/>
  <c r="AG557" i="6"/>
  <c r="AG553" i="6"/>
  <c r="AG549" i="6"/>
  <c r="AG545" i="6"/>
  <c r="AG541" i="6"/>
  <c r="AG537" i="6"/>
  <c r="AG533" i="6"/>
  <c r="AG529" i="6"/>
  <c r="AG525" i="6"/>
  <c r="AG521" i="6"/>
  <c r="AG517" i="6"/>
  <c r="AG513" i="6"/>
  <c r="AG509" i="6"/>
  <c r="AG505" i="6"/>
  <c r="AG501" i="6"/>
  <c r="AG497" i="6"/>
  <c r="AG493" i="6"/>
  <c r="AG489" i="6"/>
  <c r="AG485" i="6"/>
  <c r="AG481" i="6"/>
  <c r="AG477" i="6"/>
  <c r="AG473" i="6"/>
  <c r="AG469" i="6"/>
  <c r="AG465" i="6"/>
  <c r="AG461" i="6"/>
  <c r="AG457" i="6"/>
  <c r="AG453" i="6"/>
  <c r="AG449" i="6"/>
  <c r="AG445" i="6"/>
  <c r="AG441" i="6"/>
  <c r="AG437" i="6"/>
  <c r="AG433" i="6"/>
  <c r="AG429" i="6"/>
  <c r="AG425" i="6"/>
  <c r="AG421" i="6"/>
  <c r="AG417" i="6"/>
  <c r="AG409" i="6"/>
  <c r="AG405" i="6"/>
  <c r="AG401" i="6"/>
  <c r="AG397" i="6"/>
  <c r="AG393" i="6"/>
  <c r="AG389" i="6"/>
  <c r="AG385" i="6"/>
  <c r="AG377" i="6"/>
  <c r="AG373" i="6"/>
  <c r="AG369" i="6"/>
  <c r="AG365" i="6"/>
  <c r="AG361" i="6"/>
  <c r="AG357" i="6"/>
  <c r="AG353" i="6"/>
  <c r="AG345" i="6"/>
  <c r="AG341" i="6"/>
  <c r="AG337" i="6"/>
  <c r="AG333" i="6"/>
  <c r="AG329" i="6"/>
  <c r="AG325" i="6"/>
  <c r="AG321" i="6"/>
  <c r="AG313" i="6"/>
  <c r="AG309" i="6"/>
  <c r="AG305" i="6"/>
  <c r="AG301" i="6"/>
  <c r="AG297" i="6"/>
  <c r="AG293" i="6"/>
  <c r="AG289" i="6"/>
  <c r="AG281" i="6"/>
  <c r="AG277" i="6"/>
  <c r="AG273" i="6"/>
  <c r="AG269" i="6"/>
  <c r="AG265" i="6"/>
  <c r="AG261" i="6"/>
  <c r="AG257" i="6"/>
  <c r="AG249" i="6"/>
  <c r="AG245" i="6"/>
  <c r="AG241" i="6"/>
  <c r="AG237" i="6"/>
  <c r="AG233" i="6"/>
  <c r="AG229" i="6"/>
  <c r="AG225" i="6"/>
  <c r="AG217" i="6"/>
  <c r="AG213" i="6"/>
  <c r="AG209" i="6"/>
  <c r="AG205" i="6"/>
  <c r="AG201" i="6"/>
  <c r="AG197" i="6"/>
  <c r="AG193" i="6"/>
  <c r="AG185" i="6"/>
  <c r="AG181" i="6"/>
  <c r="AG177" i="6"/>
  <c r="AG173" i="6"/>
  <c r="AG907" i="6"/>
  <c r="AG1244" i="6"/>
  <c r="AG1224" i="6"/>
  <c r="AG1212" i="6"/>
  <c r="AG1192" i="6"/>
  <c r="AG1160" i="6"/>
  <c r="AG1148" i="6"/>
  <c r="AG1116" i="6"/>
  <c r="AG1096" i="6"/>
  <c r="AG1084" i="6"/>
  <c r="AG1064" i="6"/>
  <c r="AG1052" i="6"/>
  <c r="AG1032" i="6"/>
  <c r="AG1020" i="6"/>
  <c r="AG1000" i="6"/>
  <c r="AG988" i="6"/>
  <c r="AG848" i="6"/>
  <c r="AG832" i="6"/>
  <c r="AG812" i="6"/>
  <c r="AG768" i="6"/>
  <c r="AG716" i="6"/>
  <c r="AG680" i="6"/>
  <c r="AG664" i="6"/>
  <c r="AG652" i="6"/>
  <c r="AG636" i="6"/>
  <c r="AG572" i="6"/>
  <c r="AG1311" i="6"/>
  <c r="AG1307" i="6"/>
  <c r="AG1303" i="6"/>
  <c r="AG1299" i="6"/>
  <c r="AG1295" i="6"/>
  <c r="AG1291" i="6"/>
  <c r="AG1287" i="6"/>
  <c r="AG1283" i="6"/>
  <c r="AG1279" i="6"/>
  <c r="AG1275" i="6"/>
  <c r="AG1271" i="6"/>
  <c r="AG1267" i="6"/>
  <c r="AG1263" i="6"/>
  <c r="AG1259" i="6"/>
  <c r="AG1255" i="6"/>
  <c r="AG1251" i="6"/>
  <c r="AG1247" i="6"/>
  <c r="AG1243" i="6"/>
  <c r="AG1231" i="6"/>
  <c r="AG1215" i="6"/>
  <c r="AG1211" i="6"/>
  <c r="AG1199" i="6"/>
  <c r="AG1183" i="6"/>
  <c r="AG1179" i="6"/>
  <c r="AG1167" i="6"/>
  <c r="AG1151" i="6"/>
  <c r="AG1147" i="6"/>
  <c r="AG1135" i="6"/>
  <c r="AG1119" i="6"/>
  <c r="AG1115" i="6"/>
  <c r="AG1103" i="6"/>
  <c r="AG1087" i="6"/>
  <c r="AG1083" i="6"/>
  <c r="AG1071" i="6"/>
  <c r="AG1055" i="6"/>
  <c r="AG1051" i="6"/>
  <c r="AG1039" i="6"/>
  <c r="AG1023" i="6"/>
  <c r="AG1019" i="6"/>
  <c r="AG1007" i="6"/>
  <c r="AG991" i="6"/>
  <c r="AG987" i="6"/>
  <c r="AG979" i="6"/>
  <c r="AG967" i="6"/>
  <c r="AG939" i="6"/>
  <c r="AG935" i="6"/>
  <c r="AG931" i="6"/>
  <c r="AG903" i="6"/>
  <c r="AG867" i="6"/>
  <c r="AG859" i="6"/>
  <c r="AG851" i="6"/>
  <c r="AG839" i="6"/>
  <c r="AG827" i="6"/>
  <c r="AG807" i="6"/>
  <c r="AG775" i="6"/>
  <c r="AG723" i="6"/>
  <c r="AG707" i="6"/>
  <c r="AG679" i="6"/>
  <c r="AG667" i="6"/>
  <c r="AG651" i="6"/>
  <c r="AG631" i="6"/>
  <c r="AG567" i="6"/>
  <c r="AG551" i="6"/>
  <c r="AG515" i="6"/>
  <c r="AG487" i="6"/>
  <c r="AG383" i="6"/>
  <c r="AG331" i="6"/>
  <c r="AG271" i="6"/>
  <c r="AG488" i="6"/>
  <c r="AG219" i="6"/>
  <c r="AG524" i="6"/>
  <c r="AG508" i="6"/>
  <c r="AG539" i="6"/>
  <c r="AG523" i="6"/>
  <c r="AG459" i="6"/>
  <c r="AG455" i="6"/>
  <c r="AG431" i="6"/>
  <c r="AG427" i="6"/>
  <c r="AG347" i="6"/>
  <c r="AG315" i="6"/>
  <c r="AG287" i="6"/>
  <c r="AG255" i="6"/>
  <c r="AX34" i="6"/>
  <c r="AX416" i="6"/>
  <c r="AX400" i="6"/>
  <c r="AX384" i="6"/>
  <c r="AX368" i="6"/>
  <c r="AX352" i="6"/>
  <c r="AX336" i="6"/>
  <c r="AX320" i="6"/>
  <c r="AX304" i="6"/>
  <c r="AX288" i="6"/>
  <c r="AX272" i="6"/>
  <c r="AX256" i="6"/>
  <c r="AX240" i="6"/>
  <c r="AX224" i="6"/>
  <c r="AX208" i="6"/>
  <c r="AX192" i="6"/>
  <c r="AX176" i="6"/>
  <c r="AX160" i="6"/>
  <c r="AX144" i="6"/>
  <c r="AX128" i="6"/>
  <c r="AX112" i="6"/>
  <c r="AX96" i="6"/>
  <c r="AX80" i="6"/>
  <c r="AX64" i="6"/>
  <c r="AX10" i="6"/>
  <c r="AX26" i="6"/>
  <c r="AX22" i="6"/>
  <c r="AX432" i="6"/>
  <c r="AX427" i="6"/>
  <c r="AX411" i="6"/>
  <c r="AX395" i="6"/>
  <c r="AX379" i="6"/>
  <c r="AX363" i="6"/>
  <c r="AX347" i="6"/>
  <c r="AX331" i="6"/>
  <c r="AX315" i="6"/>
  <c r="AX299" i="6"/>
  <c r="AX283" i="6"/>
  <c r="AX267" i="6"/>
  <c r="AX251" i="6"/>
  <c r="AX235" i="6"/>
  <c r="AX219" i="6"/>
  <c r="AX203" i="6"/>
  <c r="AX187" i="6"/>
  <c r="AX171" i="6"/>
  <c r="AX155" i="6"/>
  <c r="AX139" i="6"/>
  <c r="AX123" i="6"/>
  <c r="AX107" i="6"/>
  <c r="AX91" i="6"/>
  <c r="AX75" i="6"/>
  <c r="AX24" i="6"/>
  <c r="AX25" i="6"/>
  <c r="O16" i="6"/>
  <c r="AG16" i="6" s="1"/>
  <c r="O24" i="6"/>
  <c r="AG24" i="6" s="1"/>
  <c r="O32" i="6"/>
  <c r="AG32" i="6" s="1"/>
  <c r="O68" i="6"/>
  <c r="AG68" i="6" s="1"/>
  <c r="O60" i="6"/>
  <c r="AG60" i="6" s="1"/>
  <c r="AG415" i="6"/>
  <c r="O67" i="6"/>
  <c r="AG67" i="6" s="1"/>
  <c r="O59" i="6"/>
  <c r="AG59" i="6" s="1"/>
  <c r="AG403" i="6"/>
  <c r="AG371" i="6"/>
  <c r="AG327" i="6"/>
  <c r="AG275" i="6"/>
  <c r="AG231" i="6"/>
  <c r="AG199" i="6"/>
  <c r="AG299" i="6"/>
  <c r="O66" i="6"/>
  <c r="AG66" i="6" s="1"/>
  <c r="O62" i="6"/>
  <c r="AG62" i="6" s="1"/>
  <c r="O88" i="6"/>
  <c r="AG88" i="6" s="1"/>
  <c r="O84" i="6"/>
  <c r="AG84" i="6" s="1"/>
  <c r="O65" i="6"/>
  <c r="AG65" i="6" s="1"/>
  <c r="O61" i="6"/>
  <c r="AG61" i="6" s="1"/>
  <c r="O71" i="6"/>
  <c r="AG71" i="6" s="1"/>
  <c r="AG411" i="6"/>
  <c r="AG395" i="6"/>
  <c r="AG379" i="6"/>
  <c r="AG363" i="6"/>
  <c r="AG283" i="6"/>
  <c r="AG267" i="6"/>
  <c r="AG251" i="6"/>
  <c r="AG235" i="6"/>
  <c r="AG203" i="6"/>
  <c r="AG187" i="6"/>
  <c r="AG171" i="6"/>
  <c r="O91" i="6"/>
  <c r="AG91" i="6" s="1"/>
  <c r="O87" i="6"/>
  <c r="AG87" i="6" s="1"/>
  <c r="O90" i="6"/>
  <c r="AG90" i="6" s="1"/>
  <c r="O86" i="6"/>
  <c r="AG86" i="6" s="1"/>
  <c r="O82" i="6"/>
  <c r="AG82" i="6" s="1"/>
  <c r="O74" i="6"/>
  <c r="AG74" i="6" s="1"/>
  <c r="O72" i="6"/>
  <c r="AG72" i="6" s="1"/>
  <c r="O83" i="6"/>
  <c r="AG83" i="6" s="1"/>
  <c r="O89" i="6"/>
  <c r="AG89" i="6" s="1"/>
  <c r="O85" i="6"/>
  <c r="AG85" i="6" s="1"/>
  <c r="O77" i="6"/>
  <c r="AG77" i="6" s="1"/>
  <c r="O8" i="6"/>
  <c r="AG8" i="6" s="1"/>
  <c r="O81" i="6"/>
  <c r="AG81" i="6" s="1"/>
  <c r="O80" i="6"/>
  <c r="AG80" i="6" s="1"/>
  <c r="O79" i="6"/>
  <c r="AG79" i="6" s="1"/>
  <c r="O78" i="6"/>
  <c r="AG78" i="6" s="1"/>
  <c r="O76" i="6"/>
  <c r="AG76" i="6" s="1"/>
  <c r="O75" i="6"/>
  <c r="AG75" i="6" s="1"/>
  <c r="O73" i="6"/>
  <c r="AG73" i="6" s="1"/>
  <c r="O70" i="6"/>
  <c r="AG70" i="6" s="1"/>
  <c r="O69" i="6"/>
  <c r="AG69" i="6" s="1"/>
  <c r="AG53" i="6"/>
  <c r="AG45" i="6"/>
  <c r="O64" i="6"/>
  <c r="AG64" i="6" s="1"/>
  <c r="O63" i="6"/>
  <c r="AG63" i="6" s="1"/>
  <c r="O11" i="6"/>
  <c r="AG11" i="6" s="1"/>
  <c r="O19" i="6"/>
  <c r="AG19" i="6" s="1"/>
  <c r="O22" i="6"/>
  <c r="AG22" i="6" s="1"/>
  <c r="O27" i="6"/>
  <c r="AG27" i="6" s="1"/>
  <c r="O12" i="6"/>
  <c r="AG12" i="6" s="1"/>
  <c r="O20" i="6"/>
  <c r="AG20" i="6" s="1"/>
  <c r="O28" i="6"/>
  <c r="AG28" i="6" s="1"/>
  <c r="O36" i="6"/>
  <c r="AG36" i="6" s="1"/>
  <c r="O9" i="6"/>
  <c r="AG9" i="6" s="1"/>
  <c r="O14" i="6"/>
  <c r="AG14" i="6" s="1"/>
  <c r="O17" i="6"/>
  <c r="AG17" i="6" s="1"/>
  <c r="O25" i="6"/>
  <c r="AG25" i="6" s="1"/>
  <c r="O30" i="6"/>
  <c r="AG30" i="6" s="1"/>
  <c r="O33" i="6"/>
  <c r="AG33" i="6" s="1"/>
  <c r="O35" i="6"/>
  <c r="AG35" i="6" s="1"/>
  <c r="O10" i="6"/>
  <c r="AG10" i="6" s="1"/>
  <c r="O13" i="6"/>
  <c r="AG13" i="6" s="1"/>
  <c r="O15" i="6"/>
  <c r="AG15" i="6" s="1"/>
  <c r="O18" i="6"/>
  <c r="AG18" i="6" s="1"/>
  <c r="O21" i="6"/>
  <c r="AG21" i="6" s="1"/>
  <c r="O23" i="6"/>
  <c r="AG23" i="6" s="1"/>
  <c r="O26" i="6"/>
  <c r="AG26" i="6" s="1"/>
  <c r="O29" i="6"/>
  <c r="AG29" i="6" s="1"/>
  <c r="O31" i="6"/>
  <c r="AG31" i="6" s="1"/>
  <c r="O34" i="6"/>
  <c r="AG34" i="6" s="1"/>
  <c r="AX36" i="6"/>
  <c r="AX35" i="6"/>
  <c r="AX33" i="6"/>
  <c r="AX32" i="6"/>
  <c r="AX31" i="6"/>
  <c r="AX30" i="6"/>
  <c r="AX28" i="6"/>
  <c r="AX27" i="6"/>
  <c r="AX23" i="6"/>
  <c r="AX21" i="6"/>
  <c r="AG1716" i="6" l="1"/>
  <c r="AX8" i="6" l="1"/>
  <c r="BO9" i="6"/>
  <c r="BO10" i="6"/>
  <c r="BO11" i="6"/>
  <c r="BO12" i="6"/>
  <c r="BO13" i="6"/>
  <c r="BO14" i="6"/>
  <c r="BO15" i="6"/>
  <c r="BO16" i="6"/>
  <c r="BO17" i="6"/>
  <c r="BO18" i="6"/>
  <c r="BO19" i="6"/>
  <c r="BO20" i="6"/>
  <c r="BO21" i="6"/>
  <c r="BO22" i="6"/>
  <c r="BO23" i="6"/>
  <c r="BO24" i="6"/>
  <c r="BO25" i="6"/>
  <c r="BO26" i="6"/>
  <c r="BO27" i="6"/>
  <c r="BO28" i="6"/>
  <c r="BO29" i="6"/>
  <c r="BO30" i="6"/>
  <c r="BO31" i="6"/>
  <c r="BO32" i="6"/>
  <c r="BO33" i="6"/>
  <c r="BO34" i="6"/>
  <c r="BO35" i="6"/>
  <c r="BO36" i="6"/>
  <c r="BO37" i="6"/>
  <c r="BO38" i="6"/>
  <c r="BO39" i="6"/>
  <c r="BO40" i="6"/>
  <c r="BO41" i="6"/>
  <c r="BO42" i="6"/>
  <c r="BO43" i="6"/>
  <c r="BO44" i="6"/>
  <c r="BO45" i="6"/>
  <c r="BO46" i="6"/>
  <c r="BO47" i="6"/>
  <c r="BO48" i="6"/>
  <c r="BO49" i="6"/>
  <c r="BO50" i="6"/>
  <c r="BO51" i="6"/>
  <c r="BO52" i="6"/>
  <c r="BO53" i="6"/>
  <c r="BO54" i="6"/>
  <c r="BO55" i="6"/>
  <c r="BO56" i="6"/>
  <c r="BO57" i="6"/>
  <c r="BO58" i="6"/>
  <c r="BO59" i="6"/>
  <c r="BO60" i="6"/>
  <c r="BO61" i="6"/>
  <c r="BO62" i="6"/>
  <c r="BO63" i="6"/>
  <c r="BO64" i="6"/>
  <c r="BO65" i="6"/>
  <c r="BO66" i="6"/>
  <c r="BO67" i="6"/>
  <c r="BO68" i="6"/>
  <c r="BO69" i="6"/>
  <c r="BO70" i="6"/>
  <c r="BO71" i="6"/>
  <c r="BO72" i="6"/>
  <c r="BO73" i="6"/>
  <c r="BO74" i="6"/>
  <c r="BO75" i="6"/>
  <c r="BO76" i="6"/>
  <c r="BO77" i="6"/>
  <c r="BO78" i="6"/>
  <c r="BO79" i="6"/>
  <c r="BO80" i="6"/>
  <c r="BO81" i="6"/>
  <c r="BO82" i="6"/>
  <c r="BO83" i="6"/>
  <c r="BO84" i="6"/>
  <c r="BO85" i="6"/>
  <c r="BO86" i="6"/>
  <c r="BO87" i="6"/>
  <c r="BO88" i="6"/>
  <c r="BO89" i="6"/>
  <c r="BO90" i="6"/>
  <c r="BO91" i="6"/>
  <c r="BO92" i="6"/>
  <c r="BO93" i="6"/>
  <c r="BO94" i="6"/>
  <c r="BO95" i="6"/>
  <c r="BO96" i="6"/>
  <c r="BO97" i="6"/>
  <c r="BO98" i="6"/>
  <c r="BO99" i="6"/>
  <c r="BO100" i="6"/>
  <c r="BO101" i="6"/>
  <c r="BO102" i="6"/>
  <c r="BO103" i="6"/>
  <c r="BO104" i="6"/>
  <c r="BO105" i="6"/>
  <c r="BO106" i="6"/>
  <c r="BO107" i="6"/>
  <c r="BO108" i="6"/>
  <c r="BO109" i="6"/>
  <c r="BO110" i="6"/>
  <c r="BO111" i="6"/>
  <c r="BO112" i="6"/>
  <c r="BO113" i="6"/>
  <c r="BO114" i="6"/>
  <c r="BO115" i="6"/>
  <c r="BO116" i="6"/>
  <c r="BO117" i="6"/>
  <c r="BO118" i="6"/>
  <c r="BO119" i="6"/>
  <c r="BO120" i="6"/>
  <c r="BO121" i="6"/>
  <c r="BO122" i="6"/>
  <c r="BO123" i="6"/>
  <c r="BO124" i="6"/>
  <c r="BO125" i="6"/>
  <c r="BO126" i="6"/>
  <c r="BO127" i="6"/>
  <c r="BO128" i="6"/>
  <c r="BO129" i="6"/>
  <c r="BO130" i="6"/>
  <c r="BO131" i="6"/>
  <c r="BO132" i="6"/>
  <c r="BO133" i="6"/>
  <c r="BO134" i="6"/>
  <c r="BO135" i="6"/>
  <c r="BO136" i="6"/>
  <c r="BO137" i="6"/>
  <c r="BO138" i="6"/>
  <c r="BO139" i="6"/>
  <c r="BO140" i="6"/>
  <c r="BO141" i="6"/>
  <c r="BO142" i="6"/>
  <c r="BO143" i="6"/>
  <c r="BO144" i="6"/>
  <c r="BO145" i="6"/>
  <c r="BO146" i="6"/>
  <c r="BO147" i="6"/>
  <c r="BO148" i="6"/>
  <c r="BO149" i="6"/>
  <c r="BO150" i="6"/>
  <c r="BO151" i="6"/>
  <c r="BO152" i="6"/>
  <c r="BO153" i="6"/>
  <c r="BO154" i="6"/>
  <c r="BO155" i="6"/>
  <c r="BO156" i="6"/>
  <c r="BO157" i="6"/>
  <c r="BO158" i="6"/>
  <c r="BO159" i="6"/>
  <c r="BO160" i="6"/>
  <c r="BO161" i="6"/>
  <c r="BO162" i="6"/>
  <c r="BO163" i="6"/>
  <c r="BO164" i="6"/>
  <c r="BO165" i="6"/>
  <c r="BO166" i="6"/>
  <c r="BO167" i="6"/>
  <c r="BO168" i="6"/>
  <c r="BO169" i="6"/>
  <c r="BO170" i="6"/>
  <c r="BO171" i="6"/>
  <c r="BO172" i="6"/>
  <c r="BO173" i="6"/>
  <c r="BO174" i="6"/>
  <c r="BO175" i="6"/>
  <c r="BO176" i="6"/>
  <c r="BO177" i="6"/>
  <c r="BO178" i="6"/>
  <c r="BO179" i="6"/>
  <c r="BO180" i="6"/>
  <c r="BO181" i="6"/>
  <c r="BO182" i="6"/>
  <c r="BO183" i="6"/>
  <c r="BO184" i="6"/>
  <c r="BO185" i="6"/>
  <c r="BO186" i="6"/>
  <c r="BO187" i="6"/>
  <c r="BO188" i="6"/>
  <c r="BO189" i="6"/>
  <c r="BO190" i="6"/>
  <c r="BO191" i="6"/>
  <c r="BO192" i="6"/>
  <c r="BO193" i="6"/>
  <c r="BO194" i="6"/>
  <c r="BO195" i="6"/>
  <c r="BO196" i="6"/>
  <c r="BO197" i="6"/>
  <c r="BO198" i="6"/>
  <c r="BO199" i="6"/>
  <c r="BO200" i="6"/>
  <c r="BO201" i="6"/>
  <c r="BO202" i="6"/>
  <c r="BO203" i="6"/>
  <c r="BO204" i="6"/>
  <c r="BO205" i="6"/>
  <c r="BO206" i="6"/>
  <c r="BO207" i="6"/>
  <c r="BO208" i="6"/>
  <c r="BO209" i="6"/>
  <c r="BO210" i="6"/>
  <c r="BO211" i="6"/>
  <c r="BO212" i="6"/>
  <c r="BO213" i="6"/>
  <c r="BO214" i="6"/>
  <c r="BO215" i="6"/>
  <c r="BO216" i="6"/>
  <c r="BO217" i="6"/>
  <c r="BO218" i="6"/>
  <c r="BO219" i="6"/>
  <c r="BO220" i="6"/>
  <c r="BO221" i="6"/>
  <c r="BO222" i="6"/>
  <c r="BO223" i="6"/>
  <c r="BO224" i="6"/>
  <c r="BO225" i="6"/>
  <c r="BO226" i="6"/>
  <c r="BO227" i="6"/>
  <c r="BO228" i="6"/>
  <c r="BO229" i="6"/>
  <c r="BO230" i="6"/>
  <c r="BO231" i="6"/>
  <c r="BO232" i="6"/>
  <c r="BO233" i="6"/>
  <c r="BO234" i="6"/>
  <c r="BO235" i="6"/>
  <c r="BO236" i="6"/>
  <c r="BO237" i="6"/>
  <c r="BO238" i="6"/>
  <c r="BO239" i="6"/>
  <c r="BO240" i="6"/>
  <c r="BO241" i="6"/>
  <c r="BO242" i="6"/>
  <c r="BO243" i="6"/>
  <c r="BO244" i="6"/>
  <c r="BO245" i="6"/>
  <c r="BO246" i="6"/>
  <c r="BO247" i="6"/>
  <c r="BO248" i="6"/>
  <c r="BO249" i="6"/>
  <c r="BO250" i="6"/>
  <c r="BO251" i="6"/>
  <c r="BO252" i="6"/>
  <c r="BO253" i="6"/>
  <c r="BO254" i="6"/>
  <c r="BO255" i="6"/>
  <c r="BO256" i="6"/>
  <c r="BO257" i="6"/>
  <c r="BO258" i="6"/>
  <c r="BO259" i="6"/>
  <c r="BO260" i="6"/>
  <c r="BO261" i="6"/>
  <c r="BO262" i="6"/>
  <c r="BO263" i="6"/>
  <c r="BO264" i="6"/>
  <c r="BO265" i="6"/>
  <c r="BO266" i="6"/>
  <c r="BO267" i="6"/>
  <c r="BO268" i="6"/>
  <c r="BO269" i="6"/>
  <c r="BO270" i="6"/>
  <c r="BO271" i="6"/>
  <c r="BO272" i="6"/>
  <c r="BO273" i="6"/>
  <c r="BO274" i="6"/>
  <c r="BO275" i="6"/>
  <c r="BO276" i="6"/>
  <c r="BO277" i="6"/>
  <c r="BO278" i="6"/>
  <c r="BO279" i="6"/>
  <c r="BO280" i="6"/>
  <c r="BO281" i="6"/>
  <c r="BO282" i="6"/>
  <c r="BO283" i="6"/>
  <c r="BO284" i="6"/>
  <c r="BO285" i="6"/>
  <c r="BO286" i="6"/>
  <c r="BO287" i="6"/>
  <c r="BO288" i="6"/>
  <c r="BO289" i="6"/>
  <c r="BO290" i="6"/>
  <c r="BO291" i="6"/>
  <c r="BO292" i="6"/>
  <c r="BO293" i="6"/>
  <c r="BO294" i="6"/>
  <c r="BO295" i="6"/>
  <c r="BO296" i="6"/>
  <c r="BO297" i="6"/>
  <c r="BO298" i="6"/>
  <c r="BO299" i="6"/>
  <c r="BO300" i="6"/>
  <c r="BO301" i="6"/>
  <c r="BO302" i="6"/>
  <c r="BO303" i="6"/>
  <c r="BO304" i="6"/>
  <c r="BO305" i="6"/>
  <c r="BO306" i="6"/>
  <c r="BO307" i="6"/>
  <c r="BO308" i="6"/>
  <c r="BO309" i="6"/>
  <c r="BO310" i="6"/>
  <c r="BO311" i="6"/>
  <c r="BO312" i="6"/>
  <c r="BO313" i="6"/>
  <c r="BO314" i="6"/>
  <c r="BO315" i="6"/>
  <c r="BO316" i="6"/>
  <c r="BO317" i="6"/>
  <c r="BO318" i="6"/>
  <c r="BO319" i="6"/>
  <c r="BO320" i="6"/>
  <c r="BO321" i="6"/>
  <c r="BO322" i="6"/>
  <c r="BO323" i="6"/>
  <c r="BO324" i="6"/>
  <c r="BO325" i="6"/>
  <c r="BO326" i="6"/>
  <c r="BO327" i="6"/>
  <c r="BO328" i="6"/>
  <c r="BO329" i="6"/>
  <c r="BO330" i="6"/>
  <c r="BO331" i="6"/>
  <c r="BO332" i="6"/>
  <c r="BO333" i="6"/>
  <c r="BO334" i="6"/>
  <c r="BO335" i="6"/>
  <c r="BO336" i="6"/>
  <c r="BO337" i="6"/>
  <c r="BO338" i="6"/>
  <c r="BO339" i="6"/>
  <c r="BO340" i="6"/>
  <c r="BO341" i="6"/>
  <c r="BO342" i="6"/>
  <c r="BO343" i="6"/>
  <c r="BO344" i="6"/>
  <c r="BO345" i="6"/>
  <c r="BO346" i="6"/>
  <c r="BO347" i="6"/>
  <c r="BO348" i="6"/>
  <c r="BO349" i="6"/>
  <c r="BO350" i="6"/>
  <c r="BO351" i="6"/>
  <c r="BO352" i="6"/>
  <c r="BO353" i="6"/>
  <c r="BO354" i="6"/>
  <c r="BO355" i="6"/>
  <c r="BO356" i="6"/>
  <c r="BO357" i="6"/>
  <c r="BO358" i="6"/>
  <c r="BO359" i="6"/>
  <c r="BO360" i="6"/>
  <c r="BO361" i="6"/>
  <c r="BO362" i="6"/>
  <c r="BO363" i="6"/>
  <c r="BO364" i="6"/>
  <c r="BO365" i="6"/>
  <c r="BO366" i="6"/>
  <c r="BO367" i="6"/>
  <c r="BO368" i="6"/>
  <c r="BO369" i="6"/>
  <c r="BO370" i="6"/>
  <c r="BO371" i="6"/>
  <c r="BO372" i="6"/>
  <c r="BO373" i="6"/>
  <c r="BO374" i="6"/>
  <c r="BO375" i="6"/>
  <c r="BO376" i="6"/>
  <c r="BO377" i="6"/>
  <c r="BO378" i="6"/>
  <c r="BO379" i="6"/>
  <c r="BO380" i="6"/>
  <c r="BO381" i="6"/>
  <c r="BO382" i="6"/>
  <c r="BO383" i="6"/>
  <c r="BO384" i="6"/>
  <c r="BO385" i="6"/>
  <c r="BO386" i="6"/>
  <c r="BO387" i="6"/>
  <c r="BO388" i="6"/>
  <c r="BO389" i="6"/>
  <c r="BO390" i="6"/>
  <c r="BO391" i="6"/>
  <c r="BO392" i="6"/>
  <c r="BO393" i="6"/>
  <c r="BO394" i="6"/>
  <c r="BO395" i="6"/>
  <c r="BO396" i="6"/>
  <c r="BO397" i="6"/>
  <c r="BO398" i="6"/>
  <c r="BO399" i="6"/>
  <c r="BO400" i="6"/>
  <c r="BO401" i="6"/>
  <c r="BO402" i="6"/>
  <c r="BO403" i="6"/>
  <c r="BO404" i="6"/>
  <c r="BO405" i="6"/>
  <c r="BO406" i="6"/>
  <c r="BO407" i="6"/>
  <c r="BO408" i="6"/>
  <c r="BO409" i="6"/>
  <c r="BO410" i="6"/>
  <c r="BO411" i="6"/>
  <c r="BO412" i="6"/>
  <c r="BO413" i="6"/>
  <c r="BO414" i="6"/>
  <c r="BO415" i="6"/>
  <c r="BO416" i="6"/>
  <c r="BO417" i="6"/>
  <c r="BO418" i="6"/>
  <c r="BO419" i="6"/>
  <c r="BO420" i="6"/>
  <c r="BO421" i="6"/>
  <c r="BO422" i="6"/>
  <c r="BO423" i="6"/>
  <c r="BO424" i="6"/>
  <c r="BO425" i="6"/>
  <c r="BO426" i="6"/>
  <c r="BO427" i="6"/>
  <c r="BO428" i="6"/>
  <c r="BO429" i="6"/>
  <c r="BO430" i="6"/>
  <c r="BO431" i="6"/>
  <c r="BO432" i="6"/>
  <c r="BO433" i="6"/>
  <c r="BO434" i="6"/>
  <c r="BO435" i="6"/>
  <c r="BO436" i="6"/>
  <c r="BO437" i="6"/>
  <c r="BO438" i="6"/>
  <c r="BO439" i="6"/>
  <c r="BO440" i="6"/>
  <c r="BO441" i="6"/>
  <c r="BO442" i="6"/>
  <c r="BO443" i="6"/>
  <c r="BO444" i="6"/>
  <c r="BO445" i="6"/>
  <c r="BO446" i="6"/>
  <c r="BO447" i="6"/>
  <c r="BO448" i="6"/>
  <c r="BO449" i="6"/>
  <c r="BO450" i="6"/>
  <c r="BO451" i="6"/>
  <c r="BO452" i="6"/>
  <c r="BO453" i="6"/>
  <c r="BO454" i="6"/>
  <c r="BO455" i="6"/>
  <c r="BO456" i="6"/>
  <c r="BO457" i="6"/>
  <c r="BO458" i="6"/>
  <c r="BO459" i="6"/>
  <c r="BO460" i="6"/>
  <c r="BO461" i="6"/>
  <c r="BO462" i="6"/>
  <c r="BO463" i="6"/>
  <c r="BO464" i="6"/>
  <c r="BO465" i="6"/>
  <c r="BO466" i="6"/>
  <c r="BO467" i="6"/>
  <c r="BO468" i="6"/>
  <c r="BO469" i="6"/>
  <c r="BO470" i="6"/>
  <c r="BO471" i="6"/>
  <c r="BO472" i="6"/>
  <c r="BO473" i="6"/>
  <c r="BO474" i="6"/>
  <c r="BO475" i="6"/>
  <c r="BO476" i="6"/>
  <c r="BO477" i="6"/>
  <c r="BO478" i="6"/>
  <c r="BO479" i="6"/>
  <c r="BO480" i="6"/>
  <c r="BO481" i="6"/>
  <c r="BO482" i="6"/>
  <c r="BO483" i="6"/>
  <c r="BO484" i="6"/>
  <c r="BO485" i="6"/>
  <c r="BO486" i="6"/>
  <c r="BO487" i="6"/>
  <c r="BO488" i="6"/>
  <c r="BO489" i="6"/>
  <c r="BO490" i="6"/>
  <c r="BO491" i="6"/>
  <c r="BO492" i="6"/>
  <c r="BO493" i="6"/>
  <c r="BO494" i="6"/>
  <c r="BO495" i="6"/>
  <c r="BO496" i="6"/>
  <c r="BO497" i="6"/>
  <c r="BO498" i="6"/>
  <c r="BO499" i="6"/>
  <c r="BO500" i="6"/>
  <c r="BO501" i="6"/>
  <c r="BO502" i="6"/>
  <c r="BO503" i="6"/>
  <c r="BO504" i="6"/>
  <c r="BO505" i="6"/>
  <c r="BO506" i="6"/>
  <c r="BO507" i="6"/>
  <c r="BO508" i="6"/>
  <c r="BO509" i="6"/>
  <c r="BO510" i="6"/>
  <c r="BO511" i="6"/>
  <c r="BO512" i="6"/>
  <c r="BO513" i="6"/>
  <c r="BO514" i="6"/>
  <c r="BO515" i="6"/>
  <c r="BO516" i="6"/>
  <c r="BO517" i="6"/>
  <c r="BO518" i="6"/>
  <c r="BO519" i="6"/>
  <c r="BO520" i="6"/>
  <c r="BO521" i="6"/>
  <c r="BO522" i="6"/>
  <c r="BO523" i="6"/>
  <c r="BO524" i="6"/>
  <c r="BO525" i="6"/>
  <c r="BO526" i="6"/>
  <c r="BO527" i="6"/>
  <c r="BO528" i="6"/>
  <c r="BO529" i="6"/>
  <c r="BO530" i="6"/>
  <c r="BO531" i="6"/>
  <c r="BO532" i="6"/>
  <c r="BO533" i="6"/>
  <c r="BO534" i="6"/>
  <c r="BO535" i="6"/>
  <c r="BO536" i="6"/>
  <c r="BO537" i="6"/>
  <c r="BO538" i="6"/>
  <c r="BO539" i="6"/>
  <c r="BO540" i="6"/>
  <c r="BO541" i="6"/>
  <c r="BO542" i="6"/>
  <c r="BO543" i="6"/>
  <c r="BO544" i="6"/>
  <c r="BO545" i="6"/>
  <c r="BO546" i="6"/>
  <c r="BO547" i="6"/>
  <c r="BO548" i="6"/>
  <c r="BO549" i="6"/>
  <c r="BO550" i="6"/>
  <c r="BO551" i="6"/>
  <c r="BO552" i="6"/>
  <c r="BO553" i="6"/>
  <c r="BO554" i="6"/>
  <c r="BO555" i="6"/>
  <c r="BO556" i="6"/>
  <c r="BO557" i="6"/>
  <c r="BO558" i="6"/>
  <c r="BO559" i="6"/>
  <c r="BO560" i="6"/>
  <c r="BO561" i="6"/>
  <c r="BO562" i="6"/>
  <c r="BO563" i="6"/>
  <c r="BO564" i="6"/>
  <c r="BO565" i="6"/>
  <c r="BO566" i="6"/>
  <c r="BO567" i="6"/>
  <c r="BO568" i="6"/>
  <c r="BO569" i="6"/>
  <c r="BO570" i="6"/>
  <c r="BO571" i="6"/>
  <c r="BO572" i="6"/>
  <c r="BO573" i="6"/>
  <c r="BO574" i="6"/>
  <c r="BO575" i="6"/>
  <c r="BO576" i="6"/>
  <c r="BO577" i="6"/>
  <c r="BO578" i="6"/>
  <c r="BO579" i="6"/>
  <c r="BO580" i="6"/>
  <c r="BO581" i="6"/>
  <c r="BO582" i="6"/>
  <c r="BO583" i="6"/>
  <c r="BO584" i="6"/>
  <c r="BO585" i="6"/>
  <c r="BO586" i="6"/>
  <c r="BO587" i="6"/>
  <c r="BO588" i="6"/>
  <c r="BO589" i="6"/>
  <c r="BO590" i="6"/>
  <c r="BO591" i="6"/>
  <c r="BO592" i="6"/>
  <c r="BO593" i="6"/>
  <c r="BO594" i="6"/>
  <c r="BO595" i="6"/>
  <c r="BO596" i="6"/>
  <c r="BO597" i="6"/>
  <c r="BO598" i="6"/>
  <c r="BO599" i="6"/>
  <c r="BO600" i="6"/>
  <c r="BO601" i="6"/>
  <c r="BO602" i="6"/>
  <c r="BO603" i="6"/>
  <c r="BO604" i="6"/>
  <c r="BO605" i="6"/>
  <c r="BO606" i="6"/>
  <c r="BO607" i="6"/>
  <c r="BO608" i="6"/>
  <c r="BO609" i="6"/>
  <c r="BO610" i="6"/>
  <c r="BO611" i="6"/>
  <c r="BO612" i="6"/>
  <c r="BO613" i="6"/>
  <c r="BO614" i="6"/>
  <c r="BO615" i="6"/>
  <c r="BO616" i="6"/>
  <c r="BO617" i="6"/>
  <c r="BO618" i="6"/>
  <c r="BO619" i="6"/>
  <c r="BO620" i="6"/>
  <c r="BO621" i="6"/>
  <c r="BO622" i="6"/>
  <c r="BO623" i="6"/>
  <c r="BO624" i="6"/>
  <c r="BO625" i="6"/>
  <c r="BO626" i="6"/>
  <c r="BO627" i="6"/>
  <c r="BO628" i="6"/>
  <c r="BO629" i="6"/>
  <c r="BO630" i="6"/>
  <c r="BO631" i="6"/>
  <c r="BO632" i="6"/>
  <c r="BO633" i="6"/>
  <c r="BO634" i="6"/>
  <c r="BO635" i="6"/>
  <c r="BO636" i="6"/>
  <c r="BO637" i="6"/>
  <c r="BO638" i="6"/>
  <c r="BO639" i="6"/>
  <c r="BO640" i="6"/>
  <c r="BO641" i="6"/>
  <c r="BO642" i="6"/>
  <c r="BO643" i="6"/>
  <c r="BO644" i="6"/>
  <c r="BO645" i="6"/>
  <c r="BO646" i="6"/>
  <c r="BO647" i="6"/>
  <c r="BO648" i="6"/>
  <c r="BO649" i="6"/>
  <c r="BO650" i="6"/>
  <c r="BO651" i="6"/>
  <c r="BO652" i="6"/>
  <c r="BO653" i="6"/>
  <c r="BO654" i="6"/>
  <c r="BO655" i="6"/>
  <c r="BO656" i="6"/>
  <c r="BO657" i="6"/>
  <c r="BO658" i="6"/>
  <c r="BO659" i="6"/>
  <c r="BO660" i="6"/>
  <c r="BO661" i="6"/>
  <c r="BO662" i="6"/>
  <c r="BO663" i="6"/>
  <c r="BO664" i="6"/>
  <c r="BO665" i="6"/>
  <c r="BO666" i="6"/>
  <c r="BO667" i="6"/>
  <c r="BO668" i="6"/>
  <c r="BO669" i="6"/>
  <c r="BO670" i="6"/>
  <c r="BO671" i="6"/>
  <c r="BO672" i="6"/>
  <c r="BO673" i="6"/>
  <c r="BO674" i="6"/>
  <c r="BO675" i="6"/>
  <c r="BO676" i="6"/>
  <c r="BO677" i="6"/>
  <c r="BO678" i="6"/>
  <c r="BO679" i="6"/>
  <c r="BO680" i="6"/>
  <c r="BO681" i="6"/>
  <c r="BO682" i="6"/>
  <c r="BO683" i="6"/>
  <c r="BO684" i="6"/>
  <c r="BO685" i="6"/>
  <c r="BO686" i="6"/>
  <c r="BO687" i="6"/>
  <c r="BO688" i="6"/>
  <c r="BO689" i="6"/>
  <c r="BO690" i="6"/>
  <c r="BO691" i="6"/>
  <c r="BO692" i="6"/>
  <c r="BO693" i="6"/>
  <c r="BO694" i="6"/>
  <c r="BO695" i="6"/>
  <c r="BO696" i="6"/>
  <c r="BO697" i="6"/>
  <c r="BO698" i="6"/>
  <c r="BO699" i="6"/>
  <c r="BO700" i="6"/>
  <c r="BO701" i="6"/>
  <c r="BO702" i="6"/>
  <c r="BO703" i="6"/>
  <c r="BO704" i="6"/>
  <c r="BO705" i="6"/>
  <c r="BO706" i="6"/>
  <c r="BO707" i="6"/>
  <c r="BO708" i="6"/>
  <c r="BO709" i="6"/>
  <c r="BO710" i="6"/>
  <c r="BO711" i="6"/>
  <c r="BO712" i="6"/>
  <c r="BO713" i="6"/>
  <c r="BO714" i="6"/>
  <c r="BO715" i="6"/>
  <c r="BO716" i="6"/>
  <c r="BO717" i="6"/>
  <c r="BO718" i="6"/>
  <c r="BO719" i="6"/>
  <c r="BO720" i="6"/>
  <c r="BO721" i="6"/>
  <c r="BO722" i="6"/>
  <c r="BO723" i="6"/>
  <c r="BO724" i="6"/>
  <c r="BO725" i="6"/>
  <c r="BO726" i="6"/>
  <c r="BO727" i="6"/>
  <c r="BO728" i="6"/>
  <c r="BO729" i="6"/>
  <c r="BO730" i="6"/>
  <c r="BO731" i="6"/>
  <c r="BO732" i="6"/>
  <c r="BO733" i="6"/>
  <c r="BO734" i="6"/>
  <c r="BO735" i="6"/>
  <c r="BO736" i="6"/>
  <c r="BO737" i="6"/>
  <c r="BO738" i="6"/>
  <c r="BO739" i="6"/>
  <c r="BO740" i="6"/>
  <c r="BO741" i="6"/>
  <c r="BO742" i="6"/>
  <c r="BO743" i="6"/>
  <c r="BO744" i="6"/>
  <c r="BO745" i="6"/>
  <c r="BO746" i="6"/>
  <c r="BO747" i="6"/>
  <c r="BO748" i="6"/>
  <c r="BO749" i="6"/>
  <c r="BO750" i="6"/>
  <c r="BO751" i="6"/>
  <c r="BO752" i="6"/>
  <c r="BO753" i="6"/>
  <c r="BO754" i="6"/>
  <c r="BO755" i="6"/>
  <c r="BO756" i="6"/>
  <c r="BO757" i="6"/>
  <c r="BO758" i="6"/>
  <c r="BO759" i="6"/>
  <c r="BO760" i="6"/>
  <c r="BO761" i="6"/>
  <c r="BO762" i="6"/>
  <c r="BO763" i="6"/>
  <c r="BO764" i="6"/>
  <c r="BO765" i="6"/>
  <c r="BO766" i="6"/>
  <c r="BO767" i="6"/>
  <c r="BO768" i="6"/>
  <c r="BO769" i="6"/>
  <c r="BO770" i="6"/>
  <c r="BO771" i="6"/>
  <c r="BO772" i="6"/>
  <c r="BO773" i="6"/>
  <c r="BO774" i="6"/>
  <c r="BO775" i="6"/>
  <c r="BO776" i="6"/>
  <c r="BO777" i="6"/>
  <c r="BO778" i="6"/>
  <c r="BO779" i="6"/>
  <c r="BO780" i="6"/>
  <c r="BO781" i="6"/>
  <c r="BO782" i="6"/>
  <c r="BO783" i="6"/>
  <c r="BO784" i="6"/>
  <c r="BO785" i="6"/>
  <c r="BO786" i="6"/>
  <c r="BO787" i="6"/>
  <c r="BO788" i="6"/>
  <c r="BO789" i="6"/>
  <c r="BO790" i="6"/>
  <c r="BO791" i="6"/>
  <c r="BO792" i="6"/>
  <c r="BO793" i="6"/>
  <c r="BO794" i="6"/>
  <c r="BO795" i="6"/>
  <c r="BO796" i="6"/>
  <c r="BO797" i="6"/>
  <c r="BO798" i="6"/>
  <c r="BO799" i="6"/>
  <c r="BO800" i="6"/>
  <c r="BO801" i="6"/>
  <c r="BO802" i="6"/>
  <c r="BO803" i="6"/>
  <c r="BO804" i="6"/>
  <c r="BO805" i="6"/>
  <c r="BO806" i="6"/>
  <c r="BO807" i="6"/>
  <c r="BO808" i="6"/>
  <c r="BO809" i="6"/>
  <c r="BO810" i="6"/>
  <c r="BO811" i="6"/>
  <c r="BO812" i="6"/>
  <c r="BO813" i="6"/>
  <c r="BO814" i="6"/>
  <c r="BO815" i="6"/>
  <c r="BO816" i="6"/>
  <c r="BO817" i="6"/>
  <c r="BO818" i="6"/>
  <c r="BO819" i="6"/>
  <c r="BO820" i="6"/>
  <c r="BO821" i="6"/>
  <c r="BO822" i="6"/>
  <c r="BO823" i="6"/>
  <c r="BO824" i="6"/>
  <c r="BO825" i="6"/>
  <c r="BO826" i="6"/>
  <c r="BO827" i="6"/>
  <c r="BO828" i="6"/>
  <c r="BO829" i="6"/>
  <c r="BO830" i="6"/>
  <c r="BO831" i="6"/>
  <c r="BO832" i="6"/>
  <c r="BO833" i="6"/>
  <c r="BO834" i="6"/>
  <c r="BO835" i="6"/>
  <c r="BO836" i="6"/>
  <c r="BO837" i="6"/>
  <c r="BO838" i="6"/>
  <c r="BO839" i="6"/>
  <c r="BO840" i="6"/>
  <c r="BO841" i="6"/>
  <c r="BO842" i="6"/>
  <c r="BO843" i="6"/>
  <c r="BO844" i="6"/>
  <c r="BO845" i="6"/>
  <c r="BO846" i="6"/>
  <c r="BO847" i="6"/>
  <c r="BO848" i="6"/>
  <c r="BO849" i="6"/>
  <c r="BO850" i="6"/>
  <c r="BO851" i="6"/>
  <c r="BO852" i="6"/>
  <c r="BO853" i="6"/>
  <c r="BO854" i="6"/>
  <c r="BO855" i="6"/>
  <c r="BO856" i="6"/>
  <c r="BO857" i="6"/>
  <c r="BO858" i="6"/>
  <c r="BO859" i="6"/>
  <c r="BO860" i="6"/>
  <c r="BO861" i="6"/>
  <c r="BO862" i="6"/>
  <c r="BO863" i="6"/>
  <c r="BO864" i="6"/>
  <c r="BO865" i="6"/>
  <c r="BO866" i="6"/>
  <c r="BO867" i="6"/>
  <c r="BO868" i="6"/>
  <c r="BO869" i="6"/>
  <c r="BO870" i="6"/>
  <c r="BO871" i="6"/>
  <c r="BO872" i="6"/>
  <c r="BO873" i="6"/>
  <c r="BO874" i="6"/>
  <c r="BO875" i="6"/>
  <c r="BO876" i="6"/>
  <c r="BO877" i="6"/>
  <c r="BO878" i="6"/>
  <c r="BO879" i="6"/>
  <c r="BO880" i="6"/>
  <c r="BO881" i="6"/>
  <c r="BO882" i="6"/>
  <c r="BO883" i="6"/>
  <c r="BO884" i="6"/>
  <c r="BO885" i="6"/>
  <c r="BO886" i="6"/>
  <c r="BO887" i="6"/>
  <c r="BO888" i="6"/>
  <c r="BO889" i="6"/>
  <c r="BO890" i="6"/>
  <c r="BO891" i="6"/>
  <c r="BO892" i="6"/>
  <c r="BO893" i="6"/>
  <c r="BO894" i="6"/>
  <c r="BO895" i="6"/>
  <c r="BO896" i="6"/>
  <c r="BO897" i="6"/>
  <c r="BO898" i="6"/>
  <c r="BO899" i="6"/>
  <c r="BO900" i="6"/>
  <c r="BO901" i="6"/>
  <c r="BO902" i="6"/>
  <c r="BO903" i="6"/>
  <c r="BO904" i="6"/>
  <c r="BO905" i="6"/>
  <c r="BO906" i="6"/>
  <c r="BO907" i="6"/>
  <c r="BO908" i="6"/>
  <c r="BO909" i="6"/>
  <c r="BO910" i="6"/>
  <c r="BO911" i="6"/>
  <c r="BO912" i="6"/>
  <c r="BO913" i="6"/>
  <c r="BO914" i="6"/>
  <c r="BO915" i="6"/>
  <c r="BO916" i="6"/>
  <c r="BO917" i="6"/>
  <c r="BO918" i="6"/>
  <c r="BO919" i="6"/>
  <c r="BO920" i="6"/>
  <c r="BO921" i="6"/>
  <c r="BO922" i="6"/>
  <c r="BO923" i="6"/>
  <c r="BO924" i="6"/>
  <c r="BO925" i="6"/>
  <c r="BO926" i="6"/>
  <c r="BO927" i="6"/>
  <c r="BO928" i="6"/>
  <c r="BO929" i="6"/>
  <c r="BO930" i="6"/>
  <c r="BO931" i="6"/>
  <c r="BO932" i="6"/>
  <c r="BO933" i="6"/>
  <c r="BO934" i="6"/>
  <c r="BO935" i="6"/>
  <c r="BO936" i="6"/>
  <c r="BO937" i="6"/>
  <c r="BO938" i="6"/>
  <c r="BO939" i="6"/>
  <c r="BO940" i="6"/>
  <c r="BO941" i="6"/>
  <c r="BO942" i="6"/>
  <c r="BO943" i="6"/>
  <c r="BO944" i="6"/>
  <c r="BO945" i="6"/>
  <c r="BO946" i="6"/>
  <c r="BO947" i="6"/>
  <c r="BO948" i="6"/>
  <c r="BO949" i="6"/>
  <c r="BO950" i="6"/>
  <c r="BO951" i="6"/>
  <c r="BO952" i="6"/>
  <c r="BO953" i="6"/>
  <c r="BO954" i="6"/>
  <c r="BO955" i="6"/>
  <c r="BO956" i="6"/>
  <c r="BO957" i="6"/>
  <c r="BO958" i="6"/>
  <c r="BO959" i="6"/>
  <c r="BO960" i="6"/>
  <c r="BO961" i="6"/>
  <c r="BO962" i="6"/>
  <c r="BO963" i="6"/>
  <c r="BO964" i="6"/>
  <c r="BO965" i="6"/>
  <c r="BO966" i="6"/>
  <c r="BO967" i="6"/>
  <c r="BO968" i="6"/>
  <c r="BO969" i="6"/>
  <c r="BO970" i="6"/>
  <c r="BO971" i="6"/>
  <c r="BO972" i="6"/>
  <c r="BO973" i="6"/>
  <c r="BO974" i="6"/>
  <c r="BO975" i="6"/>
  <c r="BO976" i="6"/>
  <c r="BO977" i="6"/>
  <c r="BO978" i="6"/>
  <c r="BO979" i="6"/>
  <c r="BO980" i="6"/>
  <c r="BO981" i="6"/>
  <c r="BO982" i="6"/>
  <c r="BO983" i="6"/>
  <c r="BO984" i="6"/>
  <c r="BO985" i="6"/>
  <c r="BO986" i="6"/>
  <c r="BO987" i="6"/>
  <c r="BO988" i="6"/>
  <c r="BO989" i="6"/>
  <c r="BO990" i="6"/>
  <c r="BO991" i="6"/>
  <c r="BO992" i="6"/>
  <c r="BO993" i="6"/>
  <c r="BO994" i="6"/>
  <c r="BO995" i="6"/>
  <c r="BO996" i="6"/>
  <c r="BO997" i="6"/>
  <c r="BO998" i="6"/>
  <c r="BO999" i="6"/>
  <c r="BO1000" i="6"/>
  <c r="BO1001" i="6"/>
  <c r="BO1002" i="6"/>
  <c r="BO1003" i="6"/>
  <c r="BO1004" i="6"/>
  <c r="BO1005" i="6"/>
  <c r="BO1006" i="6"/>
  <c r="BO1007" i="6"/>
  <c r="BO1008" i="6"/>
  <c r="BO1009" i="6"/>
  <c r="BO1010" i="6"/>
  <c r="BO1011" i="6"/>
  <c r="BO1012" i="6"/>
  <c r="BO1013" i="6"/>
  <c r="BO1014" i="6"/>
  <c r="BO1015" i="6"/>
  <c r="BO1016" i="6"/>
  <c r="BO1017" i="6"/>
  <c r="BO1018" i="6"/>
  <c r="BO1019" i="6"/>
  <c r="BO1020" i="6"/>
  <c r="BO1021" i="6"/>
  <c r="BO1022" i="6"/>
  <c r="BO1023" i="6"/>
  <c r="BO1024" i="6"/>
  <c r="BO1025" i="6"/>
  <c r="BO1026" i="6"/>
  <c r="BO1027" i="6"/>
  <c r="BO1028" i="6"/>
  <c r="BO1029" i="6"/>
  <c r="BO1030" i="6"/>
  <c r="BO1031" i="6"/>
  <c r="BO1032" i="6"/>
  <c r="BO1033" i="6"/>
  <c r="BO1034" i="6"/>
  <c r="BO1035" i="6"/>
  <c r="BO1036" i="6"/>
  <c r="BO1037" i="6"/>
  <c r="BO1038" i="6"/>
  <c r="BO1039" i="6"/>
  <c r="BO1040" i="6"/>
  <c r="BO1041" i="6"/>
  <c r="BO1042" i="6"/>
  <c r="BO1043" i="6"/>
  <c r="BO1044" i="6"/>
  <c r="BO1045" i="6"/>
  <c r="BO1046" i="6"/>
  <c r="BO1047" i="6"/>
  <c r="BO1048" i="6"/>
  <c r="BO1049" i="6"/>
  <c r="BO1050" i="6"/>
  <c r="BO1051" i="6"/>
  <c r="BO1052" i="6"/>
  <c r="BO1053" i="6"/>
  <c r="BO1054" i="6"/>
  <c r="BO1055" i="6"/>
  <c r="BO1056" i="6"/>
  <c r="BO1057" i="6"/>
  <c r="BO1058" i="6"/>
  <c r="BO1059" i="6"/>
  <c r="BO1060" i="6"/>
  <c r="BO1061" i="6"/>
  <c r="BO1062" i="6"/>
  <c r="BO1063" i="6"/>
  <c r="BO1064" i="6"/>
  <c r="BO1065" i="6"/>
  <c r="BO1066" i="6"/>
  <c r="BO1067" i="6"/>
  <c r="BO1068" i="6"/>
  <c r="BO1069" i="6"/>
  <c r="BO1070" i="6"/>
  <c r="BO1071" i="6"/>
  <c r="BO1072" i="6"/>
  <c r="BO1073" i="6"/>
  <c r="BO1074" i="6"/>
  <c r="BO1075" i="6"/>
  <c r="BO1076" i="6"/>
  <c r="BO1077" i="6"/>
  <c r="BO1078" i="6"/>
  <c r="BO1079" i="6"/>
  <c r="BO1080" i="6"/>
  <c r="BO1081" i="6"/>
  <c r="BO1082" i="6"/>
  <c r="BO1083" i="6"/>
  <c r="BO1084" i="6"/>
  <c r="BO1085" i="6"/>
  <c r="BO1086" i="6"/>
  <c r="BO1087" i="6"/>
  <c r="BO1088" i="6"/>
  <c r="BO1089" i="6"/>
  <c r="BO1090" i="6"/>
  <c r="BO1091" i="6"/>
  <c r="BO1092" i="6"/>
  <c r="BO1093" i="6"/>
  <c r="BO1094" i="6"/>
  <c r="BO1095" i="6"/>
  <c r="BO1096" i="6"/>
  <c r="BO1097" i="6"/>
  <c r="BO1098" i="6"/>
  <c r="BO1099" i="6"/>
  <c r="BO1100" i="6"/>
  <c r="BO1101" i="6"/>
  <c r="BO1102" i="6"/>
  <c r="BO1103" i="6"/>
  <c r="BO1104" i="6"/>
  <c r="BO1105" i="6"/>
  <c r="BO1106" i="6"/>
  <c r="BO1107" i="6"/>
  <c r="BO1108" i="6"/>
  <c r="BO1109" i="6"/>
  <c r="BO1110" i="6"/>
  <c r="BO1111" i="6"/>
  <c r="BO1112" i="6"/>
  <c r="BO1113" i="6"/>
  <c r="BO1114" i="6"/>
  <c r="BO1115" i="6"/>
  <c r="BO1116" i="6"/>
  <c r="BO1117" i="6"/>
  <c r="BO1118" i="6"/>
  <c r="BO1119" i="6"/>
  <c r="BO1120" i="6"/>
  <c r="BO1121" i="6"/>
  <c r="BO1122" i="6"/>
  <c r="BO1123" i="6"/>
  <c r="BO1124" i="6"/>
  <c r="BO1125" i="6"/>
  <c r="BO1126" i="6"/>
  <c r="BO1127" i="6"/>
  <c r="BO1128" i="6"/>
  <c r="BO1129" i="6"/>
  <c r="BO1130" i="6"/>
  <c r="BO1131" i="6"/>
  <c r="BO1132" i="6"/>
  <c r="BO1133" i="6"/>
  <c r="BO1134" i="6"/>
  <c r="BO1135" i="6"/>
  <c r="BO1136" i="6"/>
  <c r="BO1137" i="6"/>
  <c r="BO1138" i="6"/>
  <c r="BO1139" i="6"/>
  <c r="BO1140" i="6"/>
  <c r="BO1141" i="6"/>
  <c r="BO1142" i="6"/>
  <c r="BO1143" i="6"/>
  <c r="BO1144" i="6"/>
  <c r="BO1145" i="6"/>
  <c r="BO1146" i="6"/>
  <c r="BO1147" i="6"/>
  <c r="BO1148" i="6"/>
  <c r="BO1149" i="6"/>
  <c r="BO1150" i="6"/>
  <c r="BO1151" i="6"/>
  <c r="BO1152" i="6"/>
  <c r="BO1153" i="6"/>
  <c r="BO1154" i="6"/>
  <c r="BO1155" i="6"/>
  <c r="BO1156" i="6"/>
  <c r="BO1157" i="6"/>
  <c r="BO1158" i="6"/>
  <c r="BO1159" i="6"/>
  <c r="BO1160" i="6"/>
  <c r="BO1161" i="6"/>
  <c r="BO1162" i="6"/>
  <c r="BO1163" i="6"/>
  <c r="BO1164" i="6"/>
  <c r="BO1165" i="6"/>
  <c r="BO1166" i="6"/>
  <c r="BO1167" i="6"/>
  <c r="BO1168" i="6"/>
  <c r="BO1169" i="6"/>
  <c r="BO1170" i="6"/>
  <c r="BO1171" i="6"/>
  <c r="BO1172" i="6"/>
  <c r="BO1173" i="6"/>
  <c r="BO1174" i="6"/>
  <c r="BO1175" i="6"/>
  <c r="BO1176" i="6"/>
  <c r="BO1177" i="6"/>
  <c r="BO1178" i="6"/>
  <c r="BO1179" i="6"/>
  <c r="BO1180" i="6"/>
  <c r="BO1181" i="6"/>
  <c r="BO1182" i="6"/>
  <c r="BO1183" i="6"/>
  <c r="BO1184" i="6"/>
  <c r="BO1185" i="6"/>
  <c r="BO1186" i="6"/>
  <c r="BO1187" i="6"/>
  <c r="BO1188" i="6"/>
  <c r="BO1189" i="6"/>
  <c r="BO1190" i="6"/>
  <c r="BO1191" i="6"/>
  <c r="BO1192" i="6"/>
  <c r="BO1193" i="6"/>
  <c r="BO1194" i="6"/>
  <c r="BO1195" i="6"/>
  <c r="BO1196" i="6"/>
  <c r="BO1197" i="6"/>
  <c r="BO1198" i="6"/>
  <c r="BO1199" i="6"/>
  <c r="BO1200" i="6"/>
  <c r="BO1201" i="6"/>
  <c r="BO1202" i="6"/>
  <c r="BO1203" i="6"/>
  <c r="BO1204" i="6"/>
  <c r="BO1205" i="6"/>
  <c r="BO1206" i="6"/>
  <c r="BO1207" i="6"/>
  <c r="BO1208" i="6"/>
  <c r="BO1209" i="6"/>
  <c r="BO1210" i="6"/>
  <c r="BO1211" i="6"/>
  <c r="BO1212" i="6"/>
  <c r="BO1213" i="6"/>
  <c r="BO1214" i="6"/>
  <c r="BO1215" i="6"/>
  <c r="BO1216" i="6"/>
  <c r="BO1217" i="6"/>
  <c r="BO1218" i="6"/>
  <c r="BO1219" i="6"/>
  <c r="BO1220" i="6"/>
  <c r="BO1221" i="6"/>
  <c r="BO1222" i="6"/>
  <c r="BO1223" i="6"/>
  <c r="BO1224" i="6"/>
  <c r="BO1225" i="6"/>
  <c r="BO1226" i="6"/>
  <c r="BO1227" i="6"/>
  <c r="BO1228" i="6"/>
  <c r="BO1229" i="6"/>
  <c r="BO1230" i="6"/>
  <c r="BO1231" i="6"/>
  <c r="BO1232" i="6"/>
  <c r="BO1233" i="6"/>
  <c r="BO1234" i="6"/>
  <c r="BO1235" i="6"/>
  <c r="BO1236" i="6"/>
  <c r="BO1237" i="6"/>
  <c r="BO1238" i="6"/>
  <c r="BO1239" i="6"/>
  <c r="BO1240" i="6"/>
  <c r="BO1241" i="6"/>
  <c r="BO1242" i="6"/>
  <c r="BO1243" i="6"/>
  <c r="BO1244" i="6"/>
  <c r="BO1245" i="6"/>
  <c r="BO1246" i="6"/>
  <c r="BO1247" i="6"/>
  <c r="BO1248" i="6"/>
  <c r="BO1249" i="6"/>
  <c r="BO1250" i="6"/>
  <c r="BO1251" i="6"/>
  <c r="BO1252" i="6"/>
  <c r="BO1253" i="6"/>
  <c r="BO1254" i="6"/>
  <c r="BO1255" i="6"/>
  <c r="BO1256" i="6"/>
  <c r="BO1257" i="6"/>
  <c r="BO1258" i="6"/>
  <c r="BO1259" i="6"/>
  <c r="BO1260" i="6"/>
  <c r="BO1261" i="6"/>
  <c r="BO1262" i="6"/>
  <c r="BO1263" i="6"/>
  <c r="BO1264" i="6"/>
  <c r="BO1265" i="6"/>
  <c r="BO1266" i="6"/>
  <c r="BO1267" i="6"/>
  <c r="BO1268" i="6"/>
  <c r="BO1269" i="6"/>
  <c r="BO1270" i="6"/>
  <c r="BO1271" i="6"/>
  <c r="BO1272" i="6"/>
  <c r="BO1273" i="6"/>
  <c r="BO1274" i="6"/>
  <c r="BO1275" i="6"/>
  <c r="BO1276" i="6"/>
  <c r="BO1277" i="6"/>
  <c r="BO1278" i="6"/>
  <c r="BO1279" i="6"/>
  <c r="BO1280" i="6"/>
  <c r="BO1281" i="6"/>
  <c r="BO1282" i="6"/>
  <c r="BO1283" i="6"/>
  <c r="BO1284" i="6"/>
  <c r="BO1285" i="6"/>
  <c r="BO1286" i="6"/>
  <c r="BO1287" i="6"/>
  <c r="BO1288" i="6"/>
  <c r="BO1289" i="6"/>
  <c r="BO1290" i="6"/>
  <c r="BO1291" i="6"/>
  <c r="BO1292" i="6"/>
  <c r="BO1293" i="6"/>
  <c r="BO1294" i="6"/>
  <c r="BO1295" i="6"/>
  <c r="BO1296" i="6"/>
  <c r="BO1297" i="6"/>
  <c r="BO1298" i="6"/>
  <c r="BO1299" i="6"/>
  <c r="BO1300" i="6"/>
  <c r="BO1301" i="6"/>
  <c r="BO1302" i="6"/>
  <c r="BO1303" i="6"/>
  <c r="BO1304" i="6"/>
  <c r="BO1305" i="6"/>
  <c r="BO1306" i="6"/>
  <c r="BO1307" i="6"/>
  <c r="BO1308" i="6"/>
  <c r="BO1309" i="6"/>
  <c r="BO1310" i="6"/>
  <c r="BO1311" i="6"/>
  <c r="BO1312" i="6"/>
  <c r="BO1313" i="6"/>
  <c r="BO1314" i="6"/>
  <c r="BO1315" i="6"/>
  <c r="BO1316" i="6"/>
  <c r="BO1317" i="6"/>
  <c r="BO1318" i="6"/>
  <c r="BO1319" i="6"/>
  <c r="BO1320" i="6"/>
  <c r="BO1321" i="6"/>
  <c r="BO1322" i="6"/>
  <c r="BO1323" i="6"/>
  <c r="BO1324" i="6"/>
  <c r="BO1325" i="6"/>
  <c r="BO1326" i="6"/>
  <c r="BO1327" i="6"/>
  <c r="BO1328" i="6"/>
  <c r="BO1329" i="6"/>
  <c r="BO1330" i="6"/>
  <c r="BO1331" i="6"/>
  <c r="BO1332" i="6"/>
  <c r="BO1333" i="6"/>
  <c r="BO1334" i="6"/>
  <c r="BO1335" i="6"/>
  <c r="BO1336" i="6"/>
  <c r="BO1337" i="6"/>
  <c r="BO1338" i="6"/>
  <c r="BO1339" i="6"/>
  <c r="BO1340" i="6"/>
  <c r="BO1341" i="6"/>
  <c r="BO1342" i="6"/>
  <c r="BO1343" i="6"/>
  <c r="BO1344" i="6"/>
  <c r="BO1345" i="6"/>
  <c r="BO1346" i="6"/>
  <c r="BO1347" i="6"/>
  <c r="BO1348" i="6"/>
  <c r="BO1349" i="6"/>
  <c r="BO1350" i="6"/>
  <c r="BO1351" i="6"/>
  <c r="BO1352" i="6"/>
  <c r="BO1353" i="6"/>
  <c r="BO1354" i="6"/>
  <c r="BO1355" i="6"/>
  <c r="BO1356" i="6"/>
  <c r="BO1357" i="6"/>
  <c r="BO1358" i="6"/>
  <c r="BO1359" i="6"/>
  <c r="BO1360" i="6"/>
  <c r="BO1361" i="6"/>
  <c r="BO1362" i="6"/>
  <c r="BO1363" i="6"/>
  <c r="BO1364" i="6"/>
  <c r="BO1365" i="6"/>
  <c r="BO1366" i="6"/>
  <c r="BO1367" i="6"/>
  <c r="BO1368" i="6"/>
  <c r="BO1369" i="6"/>
  <c r="BO1370" i="6"/>
  <c r="BO1371" i="6"/>
  <c r="BO1372" i="6"/>
  <c r="BO1373" i="6"/>
  <c r="BO1374" i="6"/>
  <c r="BO1375" i="6"/>
  <c r="BO1376" i="6"/>
  <c r="BO1377" i="6"/>
  <c r="BO1378" i="6"/>
  <c r="BO1379" i="6"/>
  <c r="BO1380" i="6"/>
  <c r="BO1381" i="6"/>
  <c r="BO1382" i="6"/>
  <c r="BO1383" i="6"/>
  <c r="BO1384" i="6"/>
  <c r="BO1385" i="6"/>
  <c r="BO1386" i="6"/>
  <c r="BO1387" i="6"/>
  <c r="BO1388" i="6"/>
  <c r="BO1389" i="6"/>
  <c r="BO1390" i="6"/>
  <c r="BO1391" i="6"/>
  <c r="BO1392" i="6"/>
  <c r="BO1393" i="6"/>
  <c r="BO1394" i="6"/>
  <c r="BO1395" i="6"/>
  <c r="BO1396" i="6"/>
  <c r="BO1397" i="6"/>
  <c r="BO1398" i="6"/>
  <c r="BO1399" i="6"/>
  <c r="BO1400" i="6"/>
  <c r="BO1401" i="6"/>
  <c r="BO1402" i="6"/>
  <c r="BO1403" i="6"/>
  <c r="BO1404" i="6"/>
  <c r="BO1405" i="6"/>
  <c r="BO1406" i="6"/>
  <c r="BO1407" i="6"/>
  <c r="BO1408" i="6"/>
  <c r="BO1409" i="6"/>
  <c r="BO1410" i="6"/>
  <c r="BO1411" i="6"/>
  <c r="BO1412" i="6"/>
  <c r="BO1413" i="6"/>
  <c r="BO1414" i="6"/>
  <c r="BO1415" i="6"/>
  <c r="BO1416" i="6"/>
  <c r="BO1417" i="6"/>
  <c r="BO1418" i="6"/>
  <c r="BO1419" i="6"/>
  <c r="BO1420" i="6"/>
  <c r="BO1421" i="6"/>
  <c r="BO1422" i="6"/>
  <c r="BO1423" i="6"/>
  <c r="BO1424" i="6"/>
  <c r="BO1425" i="6"/>
  <c r="BO1426" i="6"/>
  <c r="BO1427" i="6"/>
  <c r="BO1428" i="6"/>
  <c r="BO1429" i="6"/>
  <c r="BO1430" i="6"/>
  <c r="BO1431" i="6"/>
  <c r="BO1432" i="6"/>
  <c r="BO1433" i="6"/>
  <c r="BO1434" i="6"/>
  <c r="BO1435" i="6"/>
  <c r="BO1436" i="6"/>
  <c r="BO1437" i="6"/>
  <c r="BO1438" i="6"/>
  <c r="BO1439" i="6"/>
  <c r="BO1440" i="6"/>
  <c r="BO1441" i="6"/>
  <c r="BO1442" i="6"/>
  <c r="BO1443" i="6"/>
  <c r="BO1444" i="6"/>
  <c r="BO1445" i="6"/>
  <c r="BO1446" i="6"/>
  <c r="BO1447" i="6"/>
  <c r="BO1448" i="6"/>
  <c r="BO1449" i="6"/>
  <c r="BO1450" i="6"/>
  <c r="BO1451" i="6"/>
  <c r="BO1452" i="6"/>
  <c r="BO1453" i="6"/>
  <c r="BO1454" i="6"/>
  <c r="BO1455" i="6"/>
  <c r="BO1456" i="6"/>
  <c r="BO1457" i="6"/>
  <c r="BO1458" i="6"/>
  <c r="BO1459" i="6"/>
  <c r="BO1460" i="6"/>
  <c r="BO1461" i="6"/>
  <c r="BO1462" i="6"/>
  <c r="BO1463" i="6"/>
  <c r="BO1464" i="6"/>
  <c r="BO1465" i="6"/>
  <c r="BO1466" i="6"/>
  <c r="BO1467" i="6"/>
  <c r="BO1468" i="6"/>
  <c r="BO1469" i="6"/>
  <c r="BO1470" i="6"/>
  <c r="BO1471" i="6"/>
  <c r="BO1472" i="6"/>
  <c r="BO1473" i="6"/>
  <c r="BO1474" i="6"/>
  <c r="BO1475" i="6"/>
  <c r="BO1476" i="6"/>
  <c r="BO1477" i="6"/>
  <c r="BO1478" i="6"/>
  <c r="BO1479" i="6"/>
  <c r="BO1480" i="6"/>
  <c r="BO1481" i="6"/>
  <c r="BO1482" i="6"/>
  <c r="BO1483" i="6"/>
  <c r="BO1484" i="6"/>
  <c r="BO1485" i="6"/>
  <c r="BO1486" i="6"/>
  <c r="BO1487" i="6"/>
  <c r="BO1488" i="6"/>
  <c r="BO1489" i="6"/>
  <c r="BO1490" i="6"/>
  <c r="BO1491" i="6"/>
  <c r="BO1492" i="6"/>
  <c r="BO1493" i="6"/>
  <c r="BO1494" i="6"/>
  <c r="BO1495" i="6"/>
  <c r="BO1496" i="6"/>
  <c r="BO1497" i="6"/>
  <c r="BO1498" i="6"/>
  <c r="BO1499" i="6"/>
  <c r="BO1500" i="6"/>
  <c r="BO1501" i="6"/>
  <c r="BO1502" i="6"/>
  <c r="BO1503" i="6"/>
  <c r="BO1504" i="6"/>
  <c r="BO1505" i="6"/>
  <c r="BO1506" i="6"/>
  <c r="BO1507" i="6"/>
  <c r="BO1508" i="6"/>
  <c r="BO1509" i="6"/>
  <c r="BO1510" i="6"/>
  <c r="BO1511" i="6"/>
  <c r="BO1512" i="6"/>
  <c r="BO1513" i="6"/>
  <c r="BO1514" i="6"/>
  <c r="BO1515" i="6"/>
  <c r="BO1516" i="6"/>
  <c r="BO1517" i="6"/>
  <c r="BO1518" i="6"/>
  <c r="BO1519" i="6"/>
  <c r="BO1520" i="6"/>
  <c r="BO1521" i="6"/>
  <c r="BO1522" i="6"/>
  <c r="BO1523" i="6"/>
  <c r="BO1524" i="6"/>
  <c r="BO1525" i="6"/>
  <c r="BO1526" i="6"/>
  <c r="BO1527" i="6"/>
  <c r="BO1528" i="6"/>
  <c r="BO1529" i="6"/>
  <c r="BO1530" i="6"/>
  <c r="BO1531" i="6"/>
  <c r="BO1532" i="6"/>
  <c r="BO1533" i="6"/>
  <c r="BO1534" i="6"/>
  <c r="BO1535" i="6"/>
  <c r="BO1536" i="6"/>
  <c r="BO1537" i="6"/>
  <c r="BO1538" i="6"/>
  <c r="BO1539" i="6"/>
  <c r="BO1540" i="6"/>
  <c r="BO1541" i="6"/>
  <c r="BO1542" i="6"/>
  <c r="BO1543" i="6"/>
  <c r="BO1544" i="6"/>
  <c r="BO1545" i="6"/>
  <c r="BO1546" i="6"/>
  <c r="BO1547" i="6"/>
  <c r="BO1548" i="6"/>
  <c r="BO1549" i="6"/>
  <c r="BO1550" i="6"/>
  <c r="BO1551" i="6"/>
  <c r="BO1552" i="6"/>
  <c r="BO1553" i="6"/>
  <c r="BO1554" i="6"/>
  <c r="BO1555" i="6"/>
  <c r="BO1556" i="6"/>
  <c r="BO1557" i="6"/>
  <c r="BO1558" i="6"/>
  <c r="BO1559" i="6"/>
  <c r="BO1560" i="6"/>
  <c r="BO1561" i="6"/>
  <c r="BO1562" i="6"/>
  <c r="BO1563" i="6"/>
  <c r="BO1564" i="6"/>
  <c r="BO1565" i="6"/>
  <c r="BO1566" i="6"/>
  <c r="BO1567" i="6"/>
  <c r="BO1568" i="6"/>
  <c r="BO1569" i="6"/>
  <c r="BO1570" i="6"/>
  <c r="BO1571" i="6"/>
  <c r="BO1572" i="6"/>
  <c r="BO1573" i="6"/>
  <c r="BO1574" i="6"/>
  <c r="BO1575" i="6"/>
  <c r="BO1576" i="6"/>
  <c r="BO1577" i="6"/>
  <c r="BO1578" i="6"/>
  <c r="BO1579" i="6"/>
  <c r="BO1580" i="6"/>
  <c r="BO1581" i="6"/>
  <c r="BO1582" i="6"/>
  <c r="BO1583" i="6"/>
  <c r="BO1584" i="6"/>
  <c r="BO1585" i="6"/>
  <c r="BO1586" i="6"/>
  <c r="BO1587" i="6"/>
  <c r="BO1588" i="6"/>
  <c r="BO1589" i="6"/>
  <c r="BO1590" i="6"/>
  <c r="BO1591" i="6"/>
  <c r="BO1592" i="6"/>
  <c r="BO1593" i="6"/>
  <c r="BO1594" i="6"/>
  <c r="BO1595" i="6"/>
  <c r="BO1596" i="6"/>
  <c r="BO1597" i="6"/>
  <c r="BO1598" i="6"/>
  <c r="BO1599" i="6"/>
  <c r="BO1600" i="6"/>
  <c r="BO1601" i="6"/>
  <c r="BO1602" i="6"/>
  <c r="BO1603" i="6"/>
  <c r="BO1604" i="6"/>
  <c r="BO1605" i="6"/>
  <c r="BO1606" i="6"/>
  <c r="BO1607" i="6"/>
  <c r="BO1608" i="6"/>
  <c r="BO1609" i="6"/>
  <c r="BO1610" i="6"/>
  <c r="BO1611" i="6"/>
  <c r="BO1612" i="6"/>
  <c r="BO1613" i="6"/>
  <c r="BO1614" i="6"/>
  <c r="BO1615" i="6"/>
  <c r="BO1616" i="6"/>
  <c r="BO1617" i="6"/>
  <c r="BO1618" i="6"/>
  <c r="BO1619" i="6"/>
  <c r="BO1620" i="6"/>
  <c r="BO1621" i="6"/>
  <c r="BO1622" i="6"/>
  <c r="BO1623" i="6"/>
  <c r="BO1624" i="6"/>
  <c r="BO1625" i="6"/>
  <c r="BO1626" i="6"/>
  <c r="BO1627" i="6"/>
  <c r="BO1628" i="6"/>
  <c r="BO1629" i="6"/>
  <c r="BO1630" i="6"/>
  <c r="BO1631" i="6"/>
  <c r="BO1632" i="6"/>
  <c r="BO1633" i="6"/>
  <c r="BO1634" i="6"/>
  <c r="BO1635" i="6"/>
  <c r="BO1636" i="6"/>
  <c r="BO1637" i="6"/>
  <c r="BO1638" i="6"/>
  <c r="BO1639" i="6"/>
  <c r="BO1640" i="6"/>
  <c r="BO1641" i="6"/>
  <c r="BO1642" i="6"/>
  <c r="BO1643" i="6"/>
  <c r="BO1644" i="6"/>
  <c r="BO1645" i="6"/>
  <c r="BO1646" i="6"/>
  <c r="BO1647" i="6"/>
  <c r="BO1648" i="6"/>
  <c r="BO1649" i="6"/>
  <c r="BO1650" i="6"/>
  <c r="BO1651" i="6"/>
  <c r="BO1652" i="6"/>
  <c r="BO1653" i="6"/>
  <c r="BO1654" i="6"/>
  <c r="BO1655" i="6"/>
  <c r="BO1656" i="6"/>
  <c r="BO1657" i="6"/>
  <c r="BO1658" i="6"/>
  <c r="BO1659" i="6"/>
  <c r="BO1660" i="6"/>
  <c r="BO1661" i="6"/>
  <c r="BO1662" i="6"/>
  <c r="BO1663" i="6"/>
  <c r="BO1664" i="6"/>
  <c r="BO1665" i="6"/>
  <c r="BO1666" i="6"/>
  <c r="BO1667" i="6"/>
  <c r="BO1668" i="6"/>
  <c r="BO1669" i="6"/>
  <c r="BO1670" i="6"/>
  <c r="BO1671" i="6"/>
  <c r="BO1672" i="6"/>
  <c r="BO1673" i="6"/>
  <c r="BO1674" i="6"/>
  <c r="BO1675" i="6"/>
  <c r="BO1676" i="6"/>
  <c r="BO1677" i="6"/>
  <c r="BO1678" i="6"/>
  <c r="BO1679" i="6"/>
  <c r="BO1680" i="6"/>
  <c r="BO1681" i="6"/>
  <c r="BO1682" i="6"/>
  <c r="BO1683" i="6"/>
  <c r="BO1684" i="6"/>
  <c r="BO1685" i="6"/>
  <c r="BO1686" i="6"/>
  <c r="BO1687" i="6"/>
  <c r="BO1688" i="6"/>
  <c r="BO1689" i="6"/>
  <c r="BO1690" i="6"/>
  <c r="BO1691" i="6"/>
  <c r="BO1692" i="6"/>
  <c r="BO1693" i="6"/>
  <c r="BO1694" i="6"/>
  <c r="BO1695" i="6"/>
  <c r="BO1696" i="6"/>
  <c r="BO1697" i="6"/>
  <c r="BO1698" i="6"/>
  <c r="BO1699" i="6"/>
  <c r="BO1700" i="6"/>
  <c r="BO1701" i="6"/>
  <c r="BO1702" i="6"/>
  <c r="BO1703" i="6"/>
  <c r="BO1704" i="6"/>
  <c r="BO1705" i="6"/>
  <c r="BO1706" i="6"/>
  <c r="BO1707" i="6"/>
  <c r="BO1708" i="6"/>
  <c r="BO1709" i="6"/>
  <c r="BO1710" i="6"/>
  <c r="BO1711" i="6"/>
  <c r="BO1712" i="6"/>
  <c r="BO1713" i="6"/>
  <c r="BO1714" i="6"/>
  <c r="AX9" i="6"/>
  <c r="AX11" i="6"/>
  <c r="AX12" i="6"/>
  <c r="AX13" i="6"/>
  <c r="AX14" i="6"/>
  <c r="AX15" i="6"/>
  <c r="AX16" i="6"/>
  <c r="AX17" i="6"/>
  <c r="AX18" i="6"/>
  <c r="AX19" i="6"/>
  <c r="AX20" i="6"/>
  <c r="AX1716" i="6" l="1"/>
  <c r="L1718" i="6"/>
  <c r="J1718" i="6" l="1"/>
  <c r="H1718" i="6"/>
  <c r="BP1709" i="6" l="1"/>
  <c r="BP1708" i="6"/>
  <c r="BP1707" i="6"/>
  <c r="BP1706" i="6"/>
  <c r="BP1705" i="6"/>
  <c r="BP1704" i="6"/>
  <c r="BP1703" i="6"/>
  <c r="BP1702" i="6"/>
  <c r="BP1701" i="6"/>
  <c r="BP1700" i="6"/>
  <c r="BP1699" i="6"/>
  <c r="BP1685" i="6" l="1"/>
  <c r="BP1692" i="6"/>
  <c r="BP1695" i="6"/>
  <c r="BP1691" i="6"/>
  <c r="BP1684" i="6"/>
  <c r="BP1686" i="6"/>
  <c r="BP1694" i="6"/>
  <c r="BP1697" i="6"/>
  <c r="BP1687" i="6"/>
  <c r="BP1688" i="6"/>
  <c r="BP1690" i="6"/>
  <c r="BP1689" i="6"/>
  <c r="BP1693" i="6"/>
  <c r="BP1696" i="6"/>
  <c r="BP1698" i="6"/>
  <c r="BP1682" i="6"/>
  <c r="BP1683" i="6"/>
  <c r="BP1507" i="6" l="1"/>
  <c r="BP1568" i="6" l="1"/>
  <c r="BP1569" i="6"/>
  <c r="BP1570" i="6"/>
  <c r="BP1573" i="6"/>
  <c r="BP1574" i="6"/>
  <c r="BP1575" i="6"/>
  <c r="BP1576" i="6"/>
  <c r="BP1578" i="6"/>
  <c r="BP1579" i="6"/>
  <c r="BP1580" i="6"/>
  <c r="BP1582" i="6"/>
  <c r="BP1584" i="6"/>
  <c r="BP1585" i="6"/>
  <c r="BP1586" i="6"/>
  <c r="BP1588" i="6"/>
  <c r="BP1589" i="6"/>
  <c r="BP1590" i="6"/>
  <c r="BP1591" i="6"/>
  <c r="BP1592" i="6"/>
  <c r="BP1594" i="6"/>
  <c r="BP1595" i="6"/>
  <c r="BP1596" i="6"/>
  <c r="BP1597" i="6"/>
  <c r="BP1598" i="6"/>
  <c r="BP1600" i="6"/>
  <c r="BP1601" i="6"/>
  <c r="BP1602" i="6"/>
  <c r="BP1603" i="6"/>
  <c r="BP1604" i="6"/>
  <c r="BP1605" i="6"/>
  <c r="BP1606" i="6"/>
  <c r="BP1607" i="6"/>
  <c r="BP1608" i="6"/>
  <c r="BP1609" i="6"/>
  <c r="BP1610" i="6"/>
  <c r="BP1611" i="6"/>
  <c r="BP1612" i="6"/>
  <c r="BP1613" i="6"/>
  <c r="BP1614" i="6"/>
  <c r="BP1616" i="6"/>
  <c r="BP1617" i="6"/>
  <c r="BP1618" i="6"/>
  <c r="BP1619" i="6"/>
  <c r="BP1620" i="6"/>
  <c r="BP1621" i="6"/>
  <c r="BP1622" i="6"/>
  <c r="BP1623" i="6"/>
  <c r="BP1624" i="6"/>
  <c r="BP1625" i="6"/>
  <c r="BP1626" i="6"/>
  <c r="BP1627" i="6"/>
  <c r="BP1628" i="6"/>
  <c r="BP1630" i="6"/>
  <c r="BP1632" i="6"/>
  <c r="BP1633" i="6"/>
  <c r="BP1634" i="6"/>
  <c r="BP1635" i="6"/>
  <c r="BP1636" i="6"/>
  <c r="BP1637" i="6"/>
  <c r="BP1638" i="6"/>
  <c r="BP1641" i="6"/>
  <c r="BP1642" i="6"/>
  <c r="BP1645" i="6"/>
  <c r="BP1646" i="6"/>
  <c r="BP1649" i="6"/>
  <c r="BP1653" i="6"/>
  <c r="BP1654" i="6"/>
  <c r="BP1657" i="6"/>
  <c r="BP1658" i="6"/>
  <c r="BP1559" i="6"/>
  <c r="BP1563" i="6"/>
  <c r="BP1567" i="6"/>
  <c r="BP1571" i="6"/>
  <c r="BP1583" i="6"/>
  <c r="BP1587" i="6"/>
  <c r="BP1599" i="6"/>
  <c r="BP1615" i="6"/>
  <c r="BP1631" i="6"/>
  <c r="BP1639" i="6"/>
  <c r="BP1640" i="6"/>
  <c r="BP1643" i="6"/>
  <c r="BP1644" i="6"/>
  <c r="BP1647" i="6"/>
  <c r="BP1648" i="6"/>
  <c r="BP1651" i="6"/>
  <c r="BP1655" i="6"/>
  <c r="BP1556" i="6"/>
  <c r="BP1560" i="6"/>
  <c r="BP1564" i="6"/>
  <c r="BP1572" i="6"/>
  <c r="BP1557" i="6"/>
  <c r="BP1561" i="6"/>
  <c r="BP1565" i="6"/>
  <c r="BP1577" i="6"/>
  <c r="BP1581" i="6"/>
  <c r="BP1593" i="6"/>
  <c r="BP1629" i="6"/>
  <c r="BP1652" i="6"/>
  <c r="BP1656" i="6"/>
  <c r="BP1558" i="6"/>
  <c r="BP1562" i="6"/>
  <c r="BP1566" i="6"/>
  <c r="BP1650" i="6"/>
  <c r="BP1374" i="6"/>
  <c r="BP1381" i="6"/>
  <c r="BP1382" i="6"/>
  <c r="BP1384" i="6"/>
  <c r="BP1385" i="6"/>
  <c r="BP1386" i="6"/>
  <c r="BP1387" i="6"/>
  <c r="BP1388" i="6"/>
  <c r="BP1389" i="6"/>
  <c r="BP1390" i="6"/>
  <c r="BP1391" i="6"/>
  <c r="BP1392" i="6"/>
  <c r="BP1393" i="6"/>
  <c r="BP1394" i="6"/>
  <c r="BP1377" i="6"/>
  <c r="BP1395" i="6"/>
  <c r="BP1396" i="6"/>
  <c r="BP1397" i="6"/>
  <c r="BP1398" i="6"/>
  <c r="BP1399" i="6"/>
  <c r="BP1400" i="6"/>
  <c r="BP1401" i="6"/>
  <c r="BP1402" i="6"/>
  <c r="BP1403" i="6"/>
  <c r="BP1404" i="6"/>
  <c r="BP1405" i="6"/>
  <c r="BP1406" i="6"/>
  <c r="BP1407" i="6"/>
  <c r="BP1408" i="6"/>
  <c r="BP1409" i="6"/>
  <c r="BP1410" i="6"/>
  <c r="BP1411" i="6"/>
  <c r="BP1412" i="6"/>
  <c r="BP1413" i="6"/>
  <c r="BP1414" i="6"/>
  <c r="BP1415" i="6"/>
  <c r="BP1416" i="6"/>
  <c r="BP1417" i="6"/>
  <c r="BP1418" i="6"/>
  <c r="BP1419" i="6"/>
  <c r="BP1420" i="6"/>
  <c r="BP1421" i="6"/>
  <c r="BP1422" i="6"/>
  <c r="BP1423" i="6"/>
  <c r="BP1424" i="6"/>
  <c r="BP1425" i="6"/>
  <c r="BP1426" i="6"/>
  <c r="BP1427" i="6"/>
  <c r="BP1428" i="6"/>
  <c r="BP1429" i="6"/>
  <c r="BP1430" i="6"/>
  <c r="BP1431" i="6"/>
  <c r="BP1432" i="6"/>
  <c r="BP1433" i="6"/>
  <c r="BP1434" i="6"/>
  <c r="BP1435" i="6"/>
  <c r="BP1436" i="6"/>
  <c r="BP1437" i="6"/>
  <c r="BP1438" i="6"/>
  <c r="BP1439" i="6"/>
  <c r="BP1440" i="6"/>
  <c r="BP1441" i="6"/>
  <c r="BP1442" i="6"/>
  <c r="BP1443" i="6"/>
  <c r="BP1444" i="6"/>
  <c r="BP1445" i="6"/>
  <c r="BP1446" i="6"/>
  <c r="BP1447" i="6"/>
  <c r="BP1448" i="6"/>
  <c r="BP1449" i="6"/>
  <c r="BP1450" i="6"/>
  <c r="BP1451" i="6"/>
  <c r="BP1452" i="6"/>
  <c r="BP1453" i="6"/>
  <c r="BP1454" i="6"/>
  <c r="BP1455" i="6"/>
  <c r="BP1456" i="6"/>
  <c r="BP1457" i="6"/>
  <c r="BP1458" i="6"/>
  <c r="BP1459" i="6"/>
  <c r="BP1460" i="6"/>
  <c r="BP1461" i="6"/>
  <c r="BP1462" i="6"/>
  <c r="BP1463" i="6"/>
  <c r="BP1464" i="6"/>
  <c r="BP1465" i="6"/>
  <c r="BP1466" i="6"/>
  <c r="BP1467" i="6"/>
  <c r="BP1468" i="6"/>
  <c r="BP1469" i="6"/>
  <c r="BP1470" i="6"/>
  <c r="BP1471" i="6"/>
  <c r="BP1472" i="6"/>
  <c r="BP1473" i="6"/>
  <c r="BP1474" i="6"/>
  <c r="BP1475" i="6"/>
  <c r="BP1476" i="6"/>
  <c r="BP1477" i="6"/>
  <c r="BP1378" i="6"/>
  <c r="BP1478" i="6"/>
  <c r="BP1479" i="6"/>
  <c r="BP1480" i="6"/>
  <c r="BP1481" i="6"/>
  <c r="BP1482" i="6"/>
  <c r="BP1483" i="6"/>
  <c r="BP1484" i="6"/>
  <c r="BP1486" i="6"/>
  <c r="BP1487" i="6"/>
  <c r="BP1488" i="6"/>
  <c r="BP1490" i="6"/>
  <c r="BP1491" i="6"/>
  <c r="BP1492" i="6"/>
  <c r="BP1494" i="6"/>
  <c r="BP1495" i="6"/>
  <c r="BP1496" i="6"/>
  <c r="BP1498" i="6"/>
  <c r="BP1499" i="6"/>
  <c r="BP1500" i="6"/>
  <c r="BP1502" i="6"/>
  <c r="BP1503" i="6"/>
  <c r="BP1504" i="6"/>
  <c r="BP1506" i="6"/>
  <c r="BP1508" i="6"/>
  <c r="BP1509" i="6"/>
  <c r="BP1511" i="6"/>
  <c r="BP1512" i="6"/>
  <c r="BP1513" i="6"/>
  <c r="BP1515" i="6"/>
  <c r="BP1516" i="6"/>
  <c r="BP1517" i="6"/>
  <c r="BP1519" i="6"/>
  <c r="BP1520" i="6"/>
  <c r="BP1521" i="6"/>
  <c r="BP1523" i="6"/>
  <c r="BP1524" i="6"/>
  <c r="BP1525" i="6"/>
  <c r="BP1527" i="6"/>
  <c r="BP1528" i="6"/>
  <c r="BP1529" i="6"/>
  <c r="BP1531" i="6"/>
  <c r="BP1532" i="6"/>
  <c r="BP1533" i="6"/>
  <c r="BP1534" i="6"/>
  <c r="BP1535" i="6"/>
  <c r="BP1536" i="6"/>
  <c r="BP1537" i="6"/>
  <c r="BP1539" i="6"/>
  <c r="BP1540" i="6"/>
  <c r="BP1541" i="6"/>
  <c r="BP1543" i="6"/>
  <c r="BP1545" i="6"/>
  <c r="BP1546" i="6"/>
  <c r="BP1547" i="6"/>
  <c r="BP1550" i="6"/>
  <c r="BP1552" i="6"/>
  <c r="BP1554" i="6"/>
  <c r="BP1485" i="6"/>
  <c r="BP1489" i="6"/>
  <c r="BP1493" i="6"/>
  <c r="BP1497" i="6"/>
  <c r="BP1501" i="6"/>
  <c r="BP1505" i="6"/>
  <c r="BP1510" i="6"/>
  <c r="BP1514" i="6"/>
  <c r="BP1518" i="6"/>
  <c r="BP1522" i="6"/>
  <c r="BP1526" i="6"/>
  <c r="BP1530" i="6"/>
  <c r="BP1538" i="6"/>
  <c r="BP1542" i="6"/>
  <c r="BP1544" i="6"/>
  <c r="BP1548" i="6"/>
  <c r="BP1549" i="6"/>
  <c r="BP1551" i="6"/>
  <c r="BP1553" i="6"/>
  <c r="BP1555" i="6"/>
  <c r="BP1375" i="6"/>
  <c r="BP1376" i="6"/>
  <c r="BP1383" i="6"/>
  <c r="BP1379" i="6"/>
  <c r="BP1380" i="6"/>
  <c r="BP1662" i="6" l="1"/>
  <c r="BP1665" i="6"/>
  <c r="BP1666" i="6"/>
  <c r="BP1659" i="6"/>
  <c r="BP1660" i="6"/>
  <c r="BP1663" i="6"/>
  <c r="BP1664" i="6"/>
  <c r="BP1365" i="6"/>
  <c r="BP1368" i="6"/>
  <c r="BP1372" i="6"/>
  <c r="BP1371" i="6"/>
  <c r="BP1361" i="6"/>
  <c r="BP1369" i="6"/>
  <c r="BP1370" i="6"/>
  <c r="BP1373" i="6"/>
  <c r="BP1359" i="6"/>
  <c r="BP1363" i="6"/>
  <c r="BP1367" i="6"/>
  <c r="BP1329" i="6"/>
  <c r="BP1321" i="6"/>
  <c r="BP1325" i="6"/>
  <c r="BP1333" i="6"/>
  <c r="BP1345" i="6"/>
  <c r="BP1317" i="6"/>
  <c r="BP1349" i="6"/>
  <c r="BP1319" i="6"/>
  <c r="BP1323" i="6"/>
  <c r="BP1335" i="6"/>
  <c r="BP1339" i="6"/>
  <c r="BP1351" i="6"/>
  <c r="BP1355" i="6"/>
  <c r="BP1353" i="6"/>
  <c r="BP1357" i="6"/>
  <c r="BP1337" i="6"/>
  <c r="BP1341" i="6"/>
  <c r="BP1327" i="6"/>
  <c r="BP1331" i="6"/>
  <c r="BP1343" i="6"/>
  <c r="BP1347" i="6"/>
  <c r="BP1322" i="6"/>
  <c r="BP1330" i="6"/>
  <c r="BP1338" i="6"/>
  <c r="BP1346" i="6"/>
  <c r="BP1354" i="6"/>
  <c r="BP1362" i="6"/>
  <c r="BP1320" i="6"/>
  <c r="BP1328" i="6"/>
  <c r="BP1336" i="6"/>
  <c r="BP1344" i="6"/>
  <c r="BP1352" i="6"/>
  <c r="BP1360" i="6"/>
  <c r="BP1661" i="6"/>
  <c r="BP1318" i="6"/>
  <c r="BP1326" i="6"/>
  <c r="BP1334" i="6"/>
  <c r="BP1342" i="6"/>
  <c r="BP1350" i="6"/>
  <c r="BP1358" i="6"/>
  <c r="BP1366" i="6"/>
  <c r="BP1324" i="6"/>
  <c r="BP1332" i="6"/>
  <c r="BP1340" i="6"/>
  <c r="BP1348" i="6"/>
  <c r="BP1356" i="6"/>
  <c r="BP1364" i="6"/>
  <c r="BS1271" i="6"/>
  <c r="BQ1436" i="6" l="1"/>
  <c r="BP1667" i="6" l="1"/>
  <c r="BP1668" i="6"/>
  <c r="BP1671" i="6"/>
  <c r="BP1672" i="6"/>
  <c r="BP1675" i="6"/>
  <c r="BP1676" i="6"/>
  <c r="BP1679" i="6"/>
  <c r="BP1680" i="6"/>
  <c r="BP1681" i="6"/>
  <c r="BP1669" i="6"/>
  <c r="BP1670" i="6"/>
  <c r="BP1673" i="6"/>
  <c r="BP1674" i="6"/>
  <c r="BP1677" i="6"/>
  <c r="BP1678" i="6"/>
  <c r="BP1271" i="6"/>
  <c r="BP1272" i="6"/>
  <c r="BP1274" i="6"/>
  <c r="BP1275" i="6"/>
  <c r="BP1276" i="6"/>
  <c r="BP1277" i="6"/>
  <c r="BP1278" i="6"/>
  <c r="BP1279" i="6"/>
  <c r="BP1280" i="6"/>
  <c r="BP1281" i="6"/>
  <c r="BP1282" i="6"/>
  <c r="BP1283" i="6"/>
  <c r="BP1284" i="6"/>
  <c r="BP1285" i="6"/>
  <c r="BP1286" i="6"/>
  <c r="BP1287" i="6"/>
  <c r="BP1289" i="6"/>
  <c r="BP1290" i="6"/>
  <c r="BP1291" i="6"/>
  <c r="BP1293" i="6"/>
  <c r="BP1294" i="6"/>
  <c r="BP1295" i="6"/>
  <c r="BP1296" i="6"/>
  <c r="BP1297" i="6"/>
  <c r="BP1298" i="6"/>
  <c r="BP1299" i="6"/>
  <c r="BP1300" i="6"/>
  <c r="BP1301" i="6"/>
  <c r="BP1302" i="6"/>
  <c r="BP1303" i="6"/>
  <c r="BP1304" i="6"/>
  <c r="BP1305" i="6"/>
  <c r="BP1306" i="6"/>
  <c r="BP1307" i="6"/>
  <c r="BP1308" i="6"/>
  <c r="BP1309" i="6"/>
  <c r="BP1310" i="6"/>
  <c r="BP1311" i="6"/>
  <c r="BP1312" i="6"/>
  <c r="BP1313" i="6"/>
  <c r="BP1314" i="6"/>
  <c r="BP1315" i="6"/>
  <c r="BP1316" i="6"/>
  <c r="BP1288" i="6"/>
  <c r="BP1292" i="6"/>
  <c r="BP1273" i="6"/>
  <c r="BS1246" i="6"/>
  <c r="BS1245" i="6"/>
  <c r="BS1244" i="6"/>
  <c r="BS1243" i="6"/>
  <c r="BS1242" i="6"/>
  <c r="BS1241" i="6"/>
  <c r="BS1240" i="6"/>
  <c r="BS1239" i="6"/>
  <c r="BS1238" i="6"/>
  <c r="BS1237" i="6"/>
  <c r="BS1236" i="6"/>
  <c r="BS1235" i="6"/>
  <c r="BS1234" i="6"/>
  <c r="BS1233" i="6"/>
  <c r="BS9" i="6"/>
  <c r="BT9" i="6"/>
  <c r="BU9" i="6"/>
  <c r="BV9" i="6"/>
  <c r="BS10" i="6"/>
  <c r="BT10" i="6"/>
  <c r="BU10" i="6"/>
  <c r="BV10" i="6"/>
  <c r="BS11" i="6"/>
  <c r="BT11" i="6"/>
  <c r="BU11" i="6"/>
  <c r="BV11" i="6"/>
  <c r="BS12" i="6"/>
  <c r="BT12" i="6"/>
  <c r="BU12" i="6"/>
  <c r="BV12" i="6"/>
  <c r="BS13" i="6"/>
  <c r="BT13" i="6"/>
  <c r="BU13" i="6"/>
  <c r="BV13" i="6"/>
  <c r="BS14" i="6"/>
  <c r="BT14" i="6"/>
  <c r="BU14" i="6"/>
  <c r="BV14" i="6"/>
  <c r="BS15" i="6"/>
  <c r="BT15" i="6"/>
  <c r="BU15" i="6"/>
  <c r="BV15" i="6"/>
  <c r="BS16" i="6"/>
  <c r="BT16" i="6"/>
  <c r="BU16" i="6"/>
  <c r="BV16" i="6"/>
  <c r="BS17" i="6"/>
  <c r="BT17" i="6"/>
  <c r="BU17" i="6"/>
  <c r="BV17" i="6"/>
  <c r="BS18" i="6"/>
  <c r="BT18" i="6"/>
  <c r="BU18" i="6"/>
  <c r="BV18" i="6"/>
  <c r="BS19" i="6"/>
  <c r="BT19" i="6"/>
  <c r="BU19" i="6"/>
  <c r="BV19" i="6"/>
  <c r="BS20" i="6"/>
  <c r="BT20" i="6"/>
  <c r="BU20" i="6"/>
  <c r="BV20" i="6"/>
  <c r="BS21" i="6"/>
  <c r="BT21" i="6"/>
  <c r="BU21" i="6"/>
  <c r="BV21" i="6"/>
  <c r="BS22" i="6"/>
  <c r="BT22" i="6"/>
  <c r="BU22" i="6"/>
  <c r="BV22" i="6"/>
  <c r="BS23" i="6"/>
  <c r="BT23" i="6"/>
  <c r="BU23" i="6"/>
  <c r="BV23" i="6"/>
  <c r="BS24" i="6"/>
  <c r="BT24" i="6"/>
  <c r="BU24" i="6"/>
  <c r="BV24" i="6"/>
  <c r="BS25" i="6"/>
  <c r="BT25" i="6"/>
  <c r="BU25" i="6"/>
  <c r="BV25" i="6"/>
  <c r="BS26" i="6"/>
  <c r="BT26" i="6"/>
  <c r="BU26" i="6"/>
  <c r="BV26" i="6"/>
  <c r="BS27" i="6"/>
  <c r="BT27" i="6"/>
  <c r="BU27" i="6"/>
  <c r="BV27" i="6"/>
  <c r="BS28" i="6"/>
  <c r="BT28" i="6"/>
  <c r="BU28" i="6"/>
  <c r="BV28" i="6"/>
  <c r="BS29" i="6"/>
  <c r="BT29" i="6"/>
  <c r="BU29" i="6"/>
  <c r="BV29" i="6"/>
  <c r="BS30" i="6"/>
  <c r="BT30" i="6"/>
  <c r="BU30" i="6"/>
  <c r="BV30" i="6"/>
  <c r="BS31" i="6"/>
  <c r="BT31" i="6"/>
  <c r="BU31" i="6"/>
  <c r="BV31" i="6"/>
  <c r="BS32" i="6"/>
  <c r="BT32" i="6"/>
  <c r="BU32" i="6"/>
  <c r="BV32" i="6"/>
  <c r="BS33" i="6"/>
  <c r="BT33" i="6"/>
  <c r="BU33" i="6"/>
  <c r="BV33" i="6"/>
  <c r="BS34" i="6"/>
  <c r="BT34" i="6"/>
  <c r="BU34" i="6"/>
  <c r="BV34" i="6"/>
  <c r="BS35" i="6"/>
  <c r="BT35" i="6"/>
  <c r="BU35" i="6"/>
  <c r="BV35" i="6"/>
  <c r="BS36" i="6"/>
  <c r="BT36" i="6"/>
  <c r="BU36" i="6"/>
  <c r="BV36" i="6"/>
  <c r="BS37" i="6"/>
  <c r="BT37" i="6"/>
  <c r="BU37" i="6"/>
  <c r="BV37" i="6"/>
  <c r="BS38" i="6"/>
  <c r="BT38" i="6"/>
  <c r="BU38" i="6"/>
  <c r="BV38" i="6"/>
  <c r="BS39" i="6"/>
  <c r="BT39" i="6"/>
  <c r="BU39" i="6"/>
  <c r="BV39" i="6"/>
  <c r="BS40" i="6"/>
  <c r="BT40" i="6"/>
  <c r="BU40" i="6"/>
  <c r="BV40" i="6"/>
  <c r="BS41" i="6"/>
  <c r="BT41" i="6"/>
  <c r="BU41" i="6"/>
  <c r="BV41" i="6"/>
  <c r="BS42" i="6"/>
  <c r="BT42" i="6"/>
  <c r="BU42" i="6"/>
  <c r="BV42" i="6"/>
  <c r="BS43" i="6"/>
  <c r="BT43" i="6"/>
  <c r="BU43" i="6"/>
  <c r="BV43" i="6"/>
  <c r="BS44" i="6"/>
  <c r="BT44" i="6"/>
  <c r="BU44" i="6"/>
  <c r="BV44" i="6"/>
  <c r="BS45" i="6"/>
  <c r="BT45" i="6"/>
  <c r="BU45" i="6"/>
  <c r="BV45" i="6"/>
  <c r="BS46" i="6"/>
  <c r="BT46" i="6"/>
  <c r="BU46" i="6"/>
  <c r="BV46" i="6"/>
  <c r="BS47" i="6"/>
  <c r="BT47" i="6"/>
  <c r="BU47" i="6"/>
  <c r="BV47" i="6"/>
  <c r="BS48" i="6"/>
  <c r="BT48" i="6"/>
  <c r="BU48" i="6"/>
  <c r="BV48" i="6"/>
  <c r="BS49" i="6"/>
  <c r="BT49" i="6"/>
  <c r="BU49" i="6"/>
  <c r="BV49" i="6"/>
  <c r="BS50" i="6"/>
  <c r="BT50" i="6"/>
  <c r="BU50" i="6"/>
  <c r="BV50" i="6"/>
  <c r="BS51" i="6"/>
  <c r="BT51" i="6"/>
  <c r="BU51" i="6"/>
  <c r="BV51" i="6"/>
  <c r="BS52" i="6"/>
  <c r="BT52" i="6"/>
  <c r="BU52" i="6"/>
  <c r="BV52" i="6"/>
  <c r="BS53" i="6"/>
  <c r="BT53" i="6"/>
  <c r="BU53" i="6"/>
  <c r="BV53" i="6"/>
  <c r="BS54" i="6"/>
  <c r="BT54" i="6"/>
  <c r="BU54" i="6"/>
  <c r="BV54" i="6"/>
  <c r="BS55" i="6"/>
  <c r="BT55" i="6"/>
  <c r="BU55" i="6"/>
  <c r="BV55" i="6"/>
  <c r="BS56" i="6"/>
  <c r="BT56" i="6"/>
  <c r="BU56" i="6"/>
  <c r="BV56" i="6"/>
  <c r="BS57" i="6"/>
  <c r="BT57" i="6"/>
  <c r="BU57" i="6"/>
  <c r="BV57" i="6"/>
  <c r="BS58" i="6"/>
  <c r="BT58" i="6"/>
  <c r="BU58" i="6"/>
  <c r="BV58" i="6"/>
  <c r="BS59" i="6"/>
  <c r="BT59" i="6"/>
  <c r="BU59" i="6"/>
  <c r="BV59" i="6"/>
  <c r="BS60" i="6"/>
  <c r="BT60" i="6"/>
  <c r="BU60" i="6"/>
  <c r="BV60" i="6"/>
  <c r="BS61" i="6"/>
  <c r="BT61" i="6"/>
  <c r="BU61" i="6"/>
  <c r="BV61" i="6"/>
  <c r="BS62" i="6"/>
  <c r="BT62" i="6"/>
  <c r="BU62" i="6"/>
  <c r="BV62" i="6"/>
  <c r="BS63" i="6"/>
  <c r="BT63" i="6"/>
  <c r="BU63" i="6"/>
  <c r="BV63" i="6"/>
  <c r="BS64" i="6"/>
  <c r="BT64" i="6"/>
  <c r="BU64" i="6"/>
  <c r="BV64" i="6"/>
  <c r="BS65" i="6"/>
  <c r="BT65" i="6"/>
  <c r="BU65" i="6"/>
  <c r="BV65" i="6"/>
  <c r="BS66" i="6"/>
  <c r="BT66" i="6"/>
  <c r="BU66" i="6"/>
  <c r="BV66" i="6"/>
  <c r="BS67" i="6"/>
  <c r="BT67" i="6"/>
  <c r="BU67" i="6"/>
  <c r="BV67" i="6"/>
  <c r="BS68" i="6"/>
  <c r="BT68" i="6"/>
  <c r="BU68" i="6"/>
  <c r="BV68" i="6"/>
  <c r="BS69" i="6"/>
  <c r="BT69" i="6"/>
  <c r="BU69" i="6"/>
  <c r="BV69" i="6"/>
  <c r="BS70" i="6"/>
  <c r="BT70" i="6"/>
  <c r="BU70" i="6"/>
  <c r="BV70" i="6"/>
  <c r="BS71" i="6"/>
  <c r="BT71" i="6"/>
  <c r="BU71" i="6"/>
  <c r="BV71" i="6"/>
  <c r="BS72" i="6"/>
  <c r="BT72" i="6"/>
  <c r="BU72" i="6"/>
  <c r="BV72" i="6"/>
  <c r="BS73" i="6"/>
  <c r="BT73" i="6"/>
  <c r="BU73" i="6"/>
  <c r="BV73" i="6"/>
  <c r="BS74" i="6"/>
  <c r="BT74" i="6"/>
  <c r="BU74" i="6"/>
  <c r="BV74" i="6"/>
  <c r="BS75" i="6"/>
  <c r="BT75" i="6"/>
  <c r="BU75" i="6"/>
  <c r="BV75" i="6"/>
  <c r="BS76" i="6"/>
  <c r="BT76" i="6"/>
  <c r="BU76" i="6"/>
  <c r="BV76" i="6"/>
  <c r="BS77" i="6"/>
  <c r="BT77" i="6"/>
  <c r="BU77" i="6"/>
  <c r="BV77" i="6"/>
  <c r="BS78" i="6"/>
  <c r="BT78" i="6"/>
  <c r="BU78" i="6"/>
  <c r="BV78" i="6"/>
  <c r="BS79" i="6"/>
  <c r="BT79" i="6"/>
  <c r="BU79" i="6"/>
  <c r="BV79" i="6"/>
  <c r="BS80" i="6"/>
  <c r="BT80" i="6"/>
  <c r="BU80" i="6"/>
  <c r="BV80" i="6"/>
  <c r="BS81" i="6"/>
  <c r="BT81" i="6"/>
  <c r="BU81" i="6"/>
  <c r="BV81" i="6"/>
  <c r="BS82" i="6"/>
  <c r="BT82" i="6"/>
  <c r="BU82" i="6"/>
  <c r="BV82" i="6"/>
  <c r="BS83" i="6"/>
  <c r="BT83" i="6"/>
  <c r="BU83" i="6"/>
  <c r="BV83" i="6"/>
  <c r="BS84" i="6"/>
  <c r="BT84" i="6"/>
  <c r="BU84" i="6"/>
  <c r="BV84" i="6"/>
  <c r="BS85" i="6"/>
  <c r="BT85" i="6"/>
  <c r="BU85" i="6"/>
  <c r="BV85" i="6"/>
  <c r="BS86" i="6"/>
  <c r="BT86" i="6"/>
  <c r="BU86" i="6"/>
  <c r="BV86" i="6"/>
  <c r="BS87" i="6"/>
  <c r="BT87" i="6"/>
  <c r="BU87" i="6"/>
  <c r="BV87" i="6"/>
  <c r="BS88" i="6"/>
  <c r="BT88" i="6"/>
  <c r="BU88" i="6"/>
  <c r="BV88" i="6"/>
  <c r="BS89" i="6"/>
  <c r="BT89" i="6"/>
  <c r="BU89" i="6"/>
  <c r="BV89" i="6"/>
  <c r="BS90" i="6"/>
  <c r="BT90" i="6"/>
  <c r="BU90" i="6"/>
  <c r="BV90" i="6"/>
  <c r="BS91" i="6"/>
  <c r="BT91" i="6"/>
  <c r="BU91" i="6"/>
  <c r="BV91" i="6"/>
  <c r="BS92" i="6"/>
  <c r="BT92" i="6"/>
  <c r="BU92" i="6"/>
  <c r="BV92" i="6"/>
  <c r="BS93" i="6"/>
  <c r="BT93" i="6"/>
  <c r="BU93" i="6"/>
  <c r="BV93" i="6"/>
  <c r="BS94" i="6"/>
  <c r="BT94" i="6"/>
  <c r="BU94" i="6"/>
  <c r="BV94" i="6"/>
  <c r="BS95" i="6"/>
  <c r="BT95" i="6"/>
  <c r="BU95" i="6"/>
  <c r="BV95" i="6"/>
  <c r="BS96" i="6"/>
  <c r="BT96" i="6"/>
  <c r="BU96" i="6"/>
  <c r="BV96" i="6"/>
  <c r="BS97" i="6"/>
  <c r="BT97" i="6"/>
  <c r="BU97" i="6"/>
  <c r="BV97" i="6"/>
  <c r="BS98" i="6"/>
  <c r="BT98" i="6"/>
  <c r="BU98" i="6"/>
  <c r="BV98" i="6"/>
  <c r="BS99" i="6"/>
  <c r="BT99" i="6"/>
  <c r="BU99" i="6"/>
  <c r="BV99" i="6"/>
  <c r="BS100" i="6"/>
  <c r="BT100" i="6"/>
  <c r="BU100" i="6"/>
  <c r="BV100" i="6"/>
  <c r="BS101" i="6"/>
  <c r="BT101" i="6"/>
  <c r="BU101" i="6"/>
  <c r="BV101" i="6"/>
  <c r="BS102" i="6"/>
  <c r="BT102" i="6"/>
  <c r="BU102" i="6"/>
  <c r="BV102" i="6"/>
  <c r="BS103" i="6"/>
  <c r="BT103" i="6"/>
  <c r="BU103" i="6"/>
  <c r="BV103" i="6"/>
  <c r="BS104" i="6"/>
  <c r="BT104" i="6"/>
  <c r="BU104" i="6"/>
  <c r="BV104" i="6"/>
  <c r="BS105" i="6"/>
  <c r="BT105" i="6"/>
  <c r="BU105" i="6"/>
  <c r="BV105" i="6"/>
  <c r="BS106" i="6"/>
  <c r="BT106" i="6"/>
  <c r="BU106" i="6"/>
  <c r="BV106" i="6"/>
  <c r="BS107" i="6"/>
  <c r="BT107" i="6"/>
  <c r="BU107" i="6"/>
  <c r="BV107" i="6"/>
  <c r="BS108" i="6"/>
  <c r="BT108" i="6"/>
  <c r="BU108" i="6"/>
  <c r="BV108" i="6"/>
  <c r="BS109" i="6"/>
  <c r="BT109" i="6"/>
  <c r="BU109" i="6"/>
  <c r="BV109" i="6"/>
  <c r="BS110" i="6"/>
  <c r="BT110" i="6"/>
  <c r="BU110" i="6"/>
  <c r="BV110" i="6"/>
  <c r="BS111" i="6"/>
  <c r="BT111" i="6"/>
  <c r="BU111" i="6"/>
  <c r="BV111" i="6"/>
  <c r="BS112" i="6"/>
  <c r="BT112" i="6"/>
  <c r="BU112" i="6"/>
  <c r="BV112" i="6"/>
  <c r="BS113" i="6"/>
  <c r="BT113" i="6"/>
  <c r="BU113" i="6"/>
  <c r="BV113" i="6"/>
  <c r="BS114" i="6"/>
  <c r="BT114" i="6"/>
  <c r="BU114" i="6"/>
  <c r="BV114" i="6"/>
  <c r="BS115" i="6"/>
  <c r="BT115" i="6"/>
  <c r="BU115" i="6"/>
  <c r="BV115" i="6"/>
  <c r="BS116" i="6"/>
  <c r="BT116" i="6"/>
  <c r="BU116" i="6"/>
  <c r="BV116" i="6"/>
  <c r="BS117" i="6"/>
  <c r="BT117" i="6"/>
  <c r="BU117" i="6"/>
  <c r="BV117" i="6"/>
  <c r="BS118" i="6"/>
  <c r="BT118" i="6"/>
  <c r="BU118" i="6"/>
  <c r="BV118" i="6"/>
  <c r="BS119" i="6"/>
  <c r="BT119" i="6"/>
  <c r="BU119" i="6"/>
  <c r="BV119" i="6"/>
  <c r="BS120" i="6"/>
  <c r="BT120" i="6"/>
  <c r="BU120" i="6"/>
  <c r="BV120" i="6"/>
  <c r="BS121" i="6"/>
  <c r="BT121" i="6"/>
  <c r="BU121" i="6"/>
  <c r="BV121" i="6"/>
  <c r="BS122" i="6"/>
  <c r="BT122" i="6"/>
  <c r="BU122" i="6"/>
  <c r="BV122" i="6"/>
  <c r="BS123" i="6"/>
  <c r="BT123" i="6"/>
  <c r="BU123" i="6"/>
  <c r="BV123" i="6"/>
  <c r="BS124" i="6"/>
  <c r="BT124" i="6"/>
  <c r="BU124" i="6"/>
  <c r="BV124" i="6"/>
  <c r="BS125" i="6"/>
  <c r="BT125" i="6"/>
  <c r="BU125" i="6"/>
  <c r="BV125" i="6"/>
  <c r="BS126" i="6"/>
  <c r="BT126" i="6"/>
  <c r="BU126" i="6"/>
  <c r="BV126" i="6"/>
  <c r="BS127" i="6"/>
  <c r="BT127" i="6"/>
  <c r="BU127" i="6"/>
  <c r="BV127" i="6"/>
  <c r="BS128" i="6"/>
  <c r="BT128" i="6"/>
  <c r="BU128" i="6"/>
  <c r="BV128" i="6"/>
  <c r="BS129" i="6"/>
  <c r="BT129" i="6"/>
  <c r="BU129" i="6"/>
  <c r="BV129" i="6"/>
  <c r="BS130" i="6"/>
  <c r="BT130" i="6"/>
  <c r="BU130" i="6"/>
  <c r="BV130" i="6"/>
  <c r="BS131" i="6"/>
  <c r="BT131" i="6"/>
  <c r="BU131" i="6"/>
  <c r="BV131" i="6"/>
  <c r="BS132" i="6"/>
  <c r="BT132" i="6"/>
  <c r="BU132" i="6"/>
  <c r="BV132" i="6"/>
  <c r="BS133" i="6"/>
  <c r="BT133" i="6"/>
  <c r="BU133" i="6"/>
  <c r="BV133" i="6"/>
  <c r="BS134" i="6"/>
  <c r="BT134" i="6"/>
  <c r="BU134" i="6"/>
  <c r="BV134" i="6"/>
  <c r="BS135" i="6"/>
  <c r="BT135" i="6"/>
  <c r="BU135" i="6"/>
  <c r="BV135" i="6"/>
  <c r="BS136" i="6"/>
  <c r="BT136" i="6"/>
  <c r="BU136" i="6"/>
  <c r="BV136" i="6"/>
  <c r="BS137" i="6"/>
  <c r="BT137" i="6"/>
  <c r="BU137" i="6"/>
  <c r="BV137" i="6"/>
  <c r="BS138" i="6"/>
  <c r="BT138" i="6"/>
  <c r="BU138" i="6"/>
  <c r="BV138" i="6"/>
  <c r="BS139" i="6"/>
  <c r="BT139" i="6"/>
  <c r="BU139" i="6"/>
  <c r="BV139" i="6"/>
  <c r="BS140" i="6"/>
  <c r="BT140" i="6"/>
  <c r="BU140" i="6"/>
  <c r="BV140" i="6"/>
  <c r="BS141" i="6"/>
  <c r="BT141" i="6"/>
  <c r="BU141" i="6"/>
  <c r="BV141" i="6"/>
  <c r="BS142" i="6"/>
  <c r="BT142" i="6"/>
  <c r="BU142" i="6"/>
  <c r="BV142" i="6"/>
  <c r="BS143" i="6"/>
  <c r="BT143" i="6"/>
  <c r="BU143" i="6"/>
  <c r="BV143" i="6"/>
  <c r="BS144" i="6"/>
  <c r="BT144" i="6"/>
  <c r="BU144" i="6"/>
  <c r="BV144" i="6"/>
  <c r="BS145" i="6"/>
  <c r="BT145" i="6"/>
  <c r="BU145" i="6"/>
  <c r="BV145" i="6"/>
  <c r="BS146" i="6"/>
  <c r="BT146" i="6"/>
  <c r="BU146" i="6"/>
  <c r="BV146" i="6"/>
  <c r="BS147" i="6"/>
  <c r="BT147" i="6"/>
  <c r="BU147" i="6"/>
  <c r="BV147" i="6"/>
  <c r="BS148" i="6"/>
  <c r="BT148" i="6"/>
  <c r="BU148" i="6"/>
  <c r="BV148" i="6"/>
  <c r="BS149" i="6"/>
  <c r="BT149" i="6"/>
  <c r="BU149" i="6"/>
  <c r="BV149" i="6"/>
  <c r="BS150" i="6"/>
  <c r="BT150" i="6"/>
  <c r="BU150" i="6"/>
  <c r="BV150" i="6"/>
  <c r="BS151" i="6"/>
  <c r="BT151" i="6"/>
  <c r="BU151" i="6"/>
  <c r="BV151" i="6"/>
  <c r="BS152" i="6"/>
  <c r="BT152" i="6"/>
  <c r="BU152" i="6"/>
  <c r="BV152" i="6"/>
  <c r="BS153" i="6"/>
  <c r="BT153" i="6"/>
  <c r="BU153" i="6"/>
  <c r="BV153" i="6"/>
  <c r="BS154" i="6"/>
  <c r="BT154" i="6"/>
  <c r="BU154" i="6"/>
  <c r="BV154" i="6"/>
  <c r="BS155" i="6"/>
  <c r="BT155" i="6"/>
  <c r="BU155" i="6"/>
  <c r="BV155" i="6"/>
  <c r="BS156" i="6"/>
  <c r="BT156" i="6"/>
  <c r="BU156" i="6"/>
  <c r="BV156" i="6"/>
  <c r="BS157" i="6"/>
  <c r="BT157" i="6"/>
  <c r="BU157" i="6"/>
  <c r="BV157" i="6"/>
  <c r="BS158" i="6"/>
  <c r="BT158" i="6"/>
  <c r="BU158" i="6"/>
  <c r="BV158" i="6"/>
  <c r="BS159" i="6"/>
  <c r="BT159" i="6"/>
  <c r="BU159" i="6"/>
  <c r="BV159" i="6"/>
  <c r="BS160" i="6"/>
  <c r="BT160" i="6"/>
  <c r="BU160" i="6"/>
  <c r="BV160" i="6"/>
  <c r="BS161" i="6"/>
  <c r="BT161" i="6"/>
  <c r="BU161" i="6"/>
  <c r="BV161" i="6"/>
  <c r="BS162" i="6"/>
  <c r="BT162" i="6"/>
  <c r="BU162" i="6"/>
  <c r="BV162" i="6"/>
  <c r="BS163" i="6"/>
  <c r="BT163" i="6"/>
  <c r="BU163" i="6"/>
  <c r="BV163" i="6"/>
  <c r="BS164" i="6"/>
  <c r="BT164" i="6"/>
  <c r="BU164" i="6"/>
  <c r="BV164" i="6"/>
  <c r="BS165" i="6"/>
  <c r="BT165" i="6"/>
  <c r="BU165" i="6"/>
  <c r="BV165" i="6"/>
  <c r="BS166" i="6"/>
  <c r="BT166" i="6"/>
  <c r="BU166" i="6"/>
  <c r="BV166" i="6"/>
  <c r="BS167" i="6"/>
  <c r="BT167" i="6"/>
  <c r="BU167" i="6"/>
  <c r="BV167" i="6"/>
  <c r="BS168" i="6"/>
  <c r="BT168" i="6"/>
  <c r="BU168" i="6"/>
  <c r="BV168" i="6"/>
  <c r="BS169" i="6"/>
  <c r="BT169" i="6"/>
  <c r="BU169" i="6"/>
  <c r="BV169" i="6"/>
  <c r="BS170" i="6"/>
  <c r="BT170" i="6"/>
  <c r="BU170" i="6"/>
  <c r="BV170" i="6"/>
  <c r="BS171" i="6"/>
  <c r="BT171" i="6"/>
  <c r="BU171" i="6"/>
  <c r="BV171" i="6"/>
  <c r="BS172" i="6"/>
  <c r="BT172" i="6"/>
  <c r="BU172" i="6"/>
  <c r="BV172" i="6"/>
  <c r="BS173" i="6"/>
  <c r="BT173" i="6"/>
  <c r="BU173" i="6"/>
  <c r="BV173" i="6"/>
  <c r="BS174" i="6"/>
  <c r="BT174" i="6"/>
  <c r="BU174" i="6"/>
  <c r="BV174" i="6"/>
  <c r="BS175" i="6"/>
  <c r="BT175" i="6"/>
  <c r="BU175" i="6"/>
  <c r="BV175" i="6"/>
  <c r="BS176" i="6"/>
  <c r="BT176" i="6"/>
  <c r="BU176" i="6"/>
  <c r="BV176" i="6"/>
  <c r="BS177" i="6"/>
  <c r="BT177" i="6"/>
  <c r="BU177" i="6"/>
  <c r="BV177" i="6"/>
  <c r="BS178" i="6"/>
  <c r="BT178" i="6"/>
  <c r="BU178" i="6"/>
  <c r="BV178" i="6"/>
  <c r="BS179" i="6"/>
  <c r="BT179" i="6"/>
  <c r="BU179" i="6"/>
  <c r="BV179" i="6"/>
  <c r="BS180" i="6"/>
  <c r="BT180" i="6"/>
  <c r="BU180" i="6"/>
  <c r="BV180" i="6"/>
  <c r="BS181" i="6"/>
  <c r="BT181" i="6"/>
  <c r="BU181" i="6"/>
  <c r="BV181" i="6"/>
  <c r="BS182" i="6"/>
  <c r="BT182" i="6"/>
  <c r="BU182" i="6"/>
  <c r="BV182" i="6"/>
  <c r="BS183" i="6"/>
  <c r="BT183" i="6"/>
  <c r="BU183" i="6"/>
  <c r="BV183" i="6"/>
  <c r="BS184" i="6"/>
  <c r="BT184" i="6"/>
  <c r="BU184" i="6"/>
  <c r="BV184" i="6"/>
  <c r="BS185" i="6"/>
  <c r="BT185" i="6"/>
  <c r="BU185" i="6"/>
  <c r="BV185" i="6"/>
  <c r="BS186" i="6"/>
  <c r="BT186" i="6"/>
  <c r="BU186" i="6"/>
  <c r="BV186" i="6"/>
  <c r="BS187" i="6"/>
  <c r="BT187" i="6"/>
  <c r="BU187" i="6"/>
  <c r="BV187" i="6"/>
  <c r="BS188" i="6"/>
  <c r="BT188" i="6"/>
  <c r="BU188" i="6"/>
  <c r="BV188" i="6"/>
  <c r="BS189" i="6"/>
  <c r="BT189" i="6"/>
  <c r="BU189" i="6"/>
  <c r="BV189" i="6"/>
  <c r="BS190" i="6"/>
  <c r="BT190" i="6"/>
  <c r="BU190" i="6"/>
  <c r="BV190" i="6"/>
  <c r="BS191" i="6"/>
  <c r="BT191" i="6"/>
  <c r="BU191" i="6"/>
  <c r="BV191" i="6"/>
  <c r="BS192" i="6"/>
  <c r="BT192" i="6"/>
  <c r="BU192" i="6"/>
  <c r="BV192" i="6"/>
  <c r="BS193" i="6"/>
  <c r="BT193" i="6"/>
  <c r="BU193" i="6"/>
  <c r="BV193" i="6"/>
  <c r="BS194" i="6"/>
  <c r="BT194" i="6"/>
  <c r="BU194" i="6"/>
  <c r="BV194" i="6"/>
  <c r="BS195" i="6"/>
  <c r="BT195" i="6"/>
  <c r="BU195" i="6"/>
  <c r="BV195" i="6"/>
  <c r="BS196" i="6"/>
  <c r="BT196" i="6"/>
  <c r="BU196" i="6"/>
  <c r="BV196" i="6"/>
  <c r="BS197" i="6"/>
  <c r="BT197" i="6"/>
  <c r="BU197" i="6"/>
  <c r="BV197" i="6"/>
  <c r="BS198" i="6"/>
  <c r="BT198" i="6"/>
  <c r="BU198" i="6"/>
  <c r="BV198" i="6"/>
  <c r="BS199" i="6"/>
  <c r="BT199" i="6"/>
  <c r="BU199" i="6"/>
  <c r="BV199" i="6"/>
  <c r="BS200" i="6"/>
  <c r="BT200" i="6"/>
  <c r="BU200" i="6"/>
  <c r="BV200" i="6"/>
  <c r="BS201" i="6"/>
  <c r="BT201" i="6"/>
  <c r="BU201" i="6"/>
  <c r="BV201" i="6"/>
  <c r="BS202" i="6"/>
  <c r="BT202" i="6"/>
  <c r="BU202" i="6"/>
  <c r="BV202" i="6"/>
  <c r="BS203" i="6"/>
  <c r="BT203" i="6"/>
  <c r="BU203" i="6"/>
  <c r="BV203" i="6"/>
  <c r="BS204" i="6"/>
  <c r="BT204" i="6"/>
  <c r="BU204" i="6"/>
  <c r="BV204" i="6"/>
  <c r="BS205" i="6"/>
  <c r="BT205" i="6"/>
  <c r="BU205" i="6"/>
  <c r="BV205" i="6"/>
  <c r="BS206" i="6"/>
  <c r="BT206" i="6"/>
  <c r="BU206" i="6"/>
  <c r="BV206" i="6"/>
  <c r="BS207" i="6"/>
  <c r="BT207" i="6"/>
  <c r="BU207" i="6"/>
  <c r="BV207" i="6"/>
  <c r="BS208" i="6"/>
  <c r="BT208" i="6"/>
  <c r="BU208" i="6"/>
  <c r="BV208" i="6"/>
  <c r="BS209" i="6"/>
  <c r="BT209" i="6"/>
  <c r="BU209" i="6"/>
  <c r="BV209" i="6"/>
  <c r="BS210" i="6"/>
  <c r="BT210" i="6"/>
  <c r="BU210" i="6"/>
  <c r="BV210" i="6"/>
  <c r="BS211" i="6"/>
  <c r="BT211" i="6"/>
  <c r="BU211" i="6"/>
  <c r="BV211" i="6"/>
  <c r="BS212" i="6"/>
  <c r="BT212" i="6"/>
  <c r="BU212" i="6"/>
  <c r="BV212" i="6"/>
  <c r="BS213" i="6"/>
  <c r="BT213" i="6"/>
  <c r="BU213" i="6"/>
  <c r="BV213" i="6"/>
  <c r="BS214" i="6"/>
  <c r="BT214" i="6"/>
  <c r="BU214" i="6"/>
  <c r="BV214" i="6"/>
  <c r="BS215" i="6"/>
  <c r="BT215" i="6"/>
  <c r="BU215" i="6"/>
  <c r="BV215" i="6"/>
  <c r="BS216" i="6"/>
  <c r="BT216" i="6"/>
  <c r="BU216" i="6"/>
  <c r="BV216" i="6"/>
  <c r="BS217" i="6"/>
  <c r="BT217" i="6"/>
  <c r="BU217" i="6"/>
  <c r="BV217" i="6"/>
  <c r="BS218" i="6"/>
  <c r="BT218" i="6"/>
  <c r="BU218" i="6"/>
  <c r="BV218" i="6"/>
  <c r="BS219" i="6"/>
  <c r="BT219" i="6"/>
  <c r="BU219" i="6"/>
  <c r="BV219" i="6"/>
  <c r="BS220" i="6"/>
  <c r="BT220" i="6"/>
  <c r="BU220" i="6"/>
  <c r="BV220" i="6"/>
  <c r="BS221" i="6"/>
  <c r="BT221" i="6"/>
  <c r="BU221" i="6"/>
  <c r="BV221" i="6"/>
  <c r="BS222" i="6"/>
  <c r="BT222" i="6"/>
  <c r="BU222" i="6"/>
  <c r="BV222" i="6"/>
  <c r="BS223" i="6"/>
  <c r="BT223" i="6"/>
  <c r="BU223" i="6"/>
  <c r="BV223" i="6"/>
  <c r="BS224" i="6"/>
  <c r="BT224" i="6"/>
  <c r="BU224" i="6"/>
  <c r="BV224" i="6"/>
  <c r="BS225" i="6"/>
  <c r="BT225" i="6"/>
  <c r="BU225" i="6"/>
  <c r="BV225" i="6"/>
  <c r="BS226" i="6"/>
  <c r="BT226" i="6"/>
  <c r="BU226" i="6"/>
  <c r="BV226" i="6"/>
  <c r="BS227" i="6"/>
  <c r="BT227" i="6"/>
  <c r="BU227" i="6"/>
  <c r="BV227" i="6"/>
  <c r="BS228" i="6"/>
  <c r="BT228" i="6"/>
  <c r="BU228" i="6"/>
  <c r="BV228" i="6"/>
  <c r="BS229" i="6"/>
  <c r="BT229" i="6"/>
  <c r="BU229" i="6"/>
  <c r="BV229" i="6"/>
  <c r="BS230" i="6"/>
  <c r="BT230" i="6"/>
  <c r="BU230" i="6"/>
  <c r="BV230" i="6"/>
  <c r="BS231" i="6"/>
  <c r="BT231" i="6"/>
  <c r="BU231" i="6"/>
  <c r="BV231" i="6"/>
  <c r="BS232" i="6"/>
  <c r="BT232" i="6"/>
  <c r="BU232" i="6"/>
  <c r="BV232" i="6"/>
  <c r="BS233" i="6"/>
  <c r="BT233" i="6"/>
  <c r="BU233" i="6"/>
  <c r="BV233" i="6"/>
  <c r="BS234" i="6"/>
  <c r="BT234" i="6"/>
  <c r="BU234" i="6"/>
  <c r="BV234" i="6"/>
  <c r="BS235" i="6"/>
  <c r="BT235" i="6"/>
  <c r="BU235" i="6"/>
  <c r="BV235" i="6"/>
  <c r="BS236" i="6"/>
  <c r="BT236" i="6"/>
  <c r="BU236" i="6"/>
  <c r="BV236" i="6"/>
  <c r="BS237" i="6"/>
  <c r="BT237" i="6"/>
  <c r="BU237" i="6"/>
  <c r="BV237" i="6"/>
  <c r="BS238" i="6"/>
  <c r="BT238" i="6"/>
  <c r="BU238" i="6"/>
  <c r="BV238" i="6"/>
  <c r="BS239" i="6"/>
  <c r="BT239" i="6"/>
  <c r="BU239" i="6"/>
  <c r="BV239" i="6"/>
  <c r="BS240" i="6"/>
  <c r="BT240" i="6"/>
  <c r="BU240" i="6"/>
  <c r="BV240" i="6"/>
  <c r="BS241" i="6"/>
  <c r="BT241" i="6"/>
  <c r="BU241" i="6"/>
  <c r="BV241" i="6"/>
  <c r="BS242" i="6"/>
  <c r="BT242" i="6"/>
  <c r="BU242" i="6"/>
  <c r="BV242" i="6"/>
  <c r="BS243" i="6"/>
  <c r="BT243" i="6"/>
  <c r="BU243" i="6"/>
  <c r="BV243" i="6"/>
  <c r="BS244" i="6"/>
  <c r="BT244" i="6"/>
  <c r="BU244" i="6"/>
  <c r="BV244" i="6"/>
  <c r="BS245" i="6"/>
  <c r="BT245" i="6"/>
  <c r="BU245" i="6"/>
  <c r="BV245" i="6"/>
  <c r="BS246" i="6"/>
  <c r="BT246" i="6"/>
  <c r="BU246" i="6"/>
  <c r="BV246" i="6"/>
  <c r="BS247" i="6"/>
  <c r="BT247" i="6"/>
  <c r="BU247" i="6"/>
  <c r="BV247" i="6"/>
  <c r="BS248" i="6"/>
  <c r="BT248" i="6"/>
  <c r="BU248" i="6"/>
  <c r="BV248" i="6"/>
  <c r="BS249" i="6"/>
  <c r="BT249" i="6"/>
  <c r="BU249" i="6"/>
  <c r="BV249" i="6"/>
  <c r="BS250" i="6"/>
  <c r="BT250" i="6"/>
  <c r="BU250" i="6"/>
  <c r="BV250" i="6"/>
  <c r="BS251" i="6"/>
  <c r="BT251" i="6"/>
  <c r="BU251" i="6"/>
  <c r="BV251" i="6"/>
  <c r="BS252" i="6"/>
  <c r="BT252" i="6"/>
  <c r="BU252" i="6"/>
  <c r="BV252" i="6"/>
  <c r="BS253" i="6"/>
  <c r="BT253" i="6"/>
  <c r="BU253" i="6"/>
  <c r="BV253" i="6"/>
  <c r="BS254" i="6"/>
  <c r="BT254" i="6"/>
  <c r="BU254" i="6"/>
  <c r="BV254" i="6"/>
  <c r="BS255" i="6"/>
  <c r="BT255" i="6"/>
  <c r="BU255" i="6"/>
  <c r="BV255" i="6"/>
  <c r="BS256" i="6"/>
  <c r="BT256" i="6"/>
  <c r="BU256" i="6"/>
  <c r="BV256" i="6"/>
  <c r="BS257" i="6"/>
  <c r="BT257" i="6"/>
  <c r="BU257" i="6"/>
  <c r="BV257" i="6"/>
  <c r="BS258" i="6"/>
  <c r="BT258" i="6"/>
  <c r="BU258" i="6"/>
  <c r="BV258" i="6"/>
  <c r="BS259" i="6"/>
  <c r="BT259" i="6"/>
  <c r="BU259" i="6"/>
  <c r="BV259" i="6"/>
  <c r="BS260" i="6"/>
  <c r="BT260" i="6"/>
  <c r="BU260" i="6"/>
  <c r="BV260" i="6"/>
  <c r="BS261" i="6"/>
  <c r="BT261" i="6"/>
  <c r="BU261" i="6"/>
  <c r="BV261" i="6"/>
  <c r="BS262" i="6"/>
  <c r="BT262" i="6"/>
  <c r="BU262" i="6"/>
  <c r="BV262" i="6"/>
  <c r="BS263" i="6"/>
  <c r="BT263" i="6"/>
  <c r="BU263" i="6"/>
  <c r="BV263" i="6"/>
  <c r="BS264" i="6"/>
  <c r="BT264" i="6"/>
  <c r="BU264" i="6"/>
  <c r="BV264" i="6"/>
  <c r="BS265" i="6"/>
  <c r="BT265" i="6"/>
  <c r="BU265" i="6"/>
  <c r="BV265" i="6"/>
  <c r="BS266" i="6"/>
  <c r="BT266" i="6"/>
  <c r="BU266" i="6"/>
  <c r="BV266" i="6"/>
  <c r="BS267" i="6"/>
  <c r="BT267" i="6"/>
  <c r="BU267" i="6"/>
  <c r="BV267" i="6"/>
  <c r="BS268" i="6"/>
  <c r="BT268" i="6"/>
  <c r="BU268" i="6"/>
  <c r="BV268" i="6"/>
  <c r="BS269" i="6"/>
  <c r="BT269" i="6"/>
  <c r="BU269" i="6"/>
  <c r="BV269" i="6"/>
  <c r="BS270" i="6"/>
  <c r="BT270" i="6"/>
  <c r="BU270" i="6"/>
  <c r="BV270" i="6"/>
  <c r="BS271" i="6"/>
  <c r="BT271" i="6"/>
  <c r="BU271" i="6"/>
  <c r="BV271" i="6"/>
  <c r="BS272" i="6"/>
  <c r="BT272" i="6"/>
  <c r="BU272" i="6"/>
  <c r="BV272" i="6"/>
  <c r="BS273" i="6"/>
  <c r="BT273" i="6"/>
  <c r="BU273" i="6"/>
  <c r="BV273" i="6"/>
  <c r="BS274" i="6"/>
  <c r="BT274" i="6"/>
  <c r="BU274" i="6"/>
  <c r="BV274" i="6"/>
  <c r="BS275" i="6"/>
  <c r="BT275" i="6"/>
  <c r="BU275" i="6"/>
  <c r="BV275" i="6"/>
  <c r="BS276" i="6"/>
  <c r="BT276" i="6"/>
  <c r="BU276" i="6"/>
  <c r="BV276" i="6"/>
  <c r="BS277" i="6"/>
  <c r="BT277" i="6"/>
  <c r="BU277" i="6"/>
  <c r="BV277" i="6"/>
  <c r="BS278" i="6"/>
  <c r="BT278" i="6"/>
  <c r="BU278" i="6"/>
  <c r="BV278" i="6"/>
  <c r="BS279" i="6"/>
  <c r="BT279" i="6"/>
  <c r="BU279" i="6"/>
  <c r="BV279" i="6"/>
  <c r="BS280" i="6"/>
  <c r="BT280" i="6"/>
  <c r="BU280" i="6"/>
  <c r="BV280" i="6"/>
  <c r="BS281" i="6"/>
  <c r="BT281" i="6"/>
  <c r="BU281" i="6"/>
  <c r="BV281" i="6"/>
  <c r="BS282" i="6"/>
  <c r="BT282" i="6"/>
  <c r="BU282" i="6"/>
  <c r="BV282" i="6"/>
  <c r="BS283" i="6"/>
  <c r="BT283" i="6"/>
  <c r="BU283" i="6"/>
  <c r="BV283" i="6"/>
  <c r="BS284" i="6"/>
  <c r="BT284" i="6"/>
  <c r="BU284" i="6"/>
  <c r="BV284" i="6"/>
  <c r="BS285" i="6"/>
  <c r="BT285" i="6"/>
  <c r="BU285" i="6"/>
  <c r="BV285" i="6"/>
  <c r="BS286" i="6"/>
  <c r="BT286" i="6"/>
  <c r="BU286" i="6"/>
  <c r="BV286" i="6"/>
  <c r="BS287" i="6"/>
  <c r="BT287" i="6"/>
  <c r="BU287" i="6"/>
  <c r="BV287" i="6"/>
  <c r="BS288" i="6"/>
  <c r="BT288" i="6"/>
  <c r="BU288" i="6"/>
  <c r="BV288" i="6"/>
  <c r="BS289" i="6"/>
  <c r="BT289" i="6"/>
  <c r="BU289" i="6"/>
  <c r="BV289" i="6"/>
  <c r="BS290" i="6"/>
  <c r="BT290" i="6"/>
  <c r="BU290" i="6"/>
  <c r="BV290" i="6"/>
  <c r="BS291" i="6"/>
  <c r="BT291" i="6"/>
  <c r="BU291" i="6"/>
  <c r="BV291" i="6"/>
  <c r="BS292" i="6"/>
  <c r="BT292" i="6"/>
  <c r="BU292" i="6"/>
  <c r="BV292" i="6"/>
  <c r="BS293" i="6"/>
  <c r="BT293" i="6"/>
  <c r="BU293" i="6"/>
  <c r="BV293" i="6"/>
  <c r="BS294" i="6"/>
  <c r="BT294" i="6"/>
  <c r="BU294" i="6"/>
  <c r="BV294" i="6"/>
  <c r="BS295" i="6"/>
  <c r="BT295" i="6"/>
  <c r="BU295" i="6"/>
  <c r="BV295" i="6"/>
  <c r="BS296" i="6"/>
  <c r="BT296" i="6"/>
  <c r="BU296" i="6"/>
  <c r="BV296" i="6"/>
  <c r="BS297" i="6"/>
  <c r="BT297" i="6"/>
  <c r="BU297" i="6"/>
  <c r="BV297" i="6"/>
  <c r="BS298" i="6"/>
  <c r="BT298" i="6"/>
  <c r="BU298" i="6"/>
  <c r="BV298" i="6"/>
  <c r="BS299" i="6"/>
  <c r="BT299" i="6"/>
  <c r="BU299" i="6"/>
  <c r="BV299" i="6"/>
  <c r="BS300" i="6"/>
  <c r="BT300" i="6"/>
  <c r="BU300" i="6"/>
  <c r="BV300" i="6"/>
  <c r="BS301" i="6"/>
  <c r="BT301" i="6"/>
  <c r="BU301" i="6"/>
  <c r="BV301" i="6"/>
  <c r="BS302" i="6"/>
  <c r="BT302" i="6"/>
  <c r="BU302" i="6"/>
  <c r="BV302" i="6"/>
  <c r="BS303" i="6"/>
  <c r="BT303" i="6"/>
  <c r="BU303" i="6"/>
  <c r="BV303" i="6"/>
  <c r="BS304" i="6"/>
  <c r="BT304" i="6"/>
  <c r="BU304" i="6"/>
  <c r="BV304" i="6"/>
  <c r="BS305" i="6"/>
  <c r="BT305" i="6"/>
  <c r="BU305" i="6"/>
  <c r="BV305" i="6"/>
  <c r="BS306" i="6"/>
  <c r="BT306" i="6"/>
  <c r="BU306" i="6"/>
  <c r="BV306" i="6"/>
  <c r="BS307" i="6"/>
  <c r="BT307" i="6"/>
  <c r="BU307" i="6"/>
  <c r="BV307" i="6"/>
  <c r="BS308" i="6"/>
  <c r="BT308" i="6"/>
  <c r="BU308" i="6"/>
  <c r="BV308" i="6"/>
  <c r="BS309" i="6"/>
  <c r="BT309" i="6"/>
  <c r="BU309" i="6"/>
  <c r="BV309" i="6"/>
  <c r="BS310" i="6"/>
  <c r="BT310" i="6"/>
  <c r="BU310" i="6"/>
  <c r="BV310" i="6"/>
  <c r="BS311" i="6"/>
  <c r="BT311" i="6"/>
  <c r="BU311" i="6"/>
  <c r="BV311" i="6"/>
  <c r="BS312" i="6"/>
  <c r="BT312" i="6"/>
  <c r="BU312" i="6"/>
  <c r="BV312" i="6"/>
  <c r="BS313" i="6"/>
  <c r="BT313" i="6"/>
  <c r="BU313" i="6"/>
  <c r="BV313" i="6"/>
  <c r="BS314" i="6"/>
  <c r="BT314" i="6"/>
  <c r="BU314" i="6"/>
  <c r="BV314" i="6"/>
  <c r="BS315" i="6"/>
  <c r="BT315" i="6"/>
  <c r="BU315" i="6"/>
  <c r="BV315" i="6"/>
  <c r="BS316" i="6"/>
  <c r="BT316" i="6"/>
  <c r="BU316" i="6"/>
  <c r="BV316" i="6"/>
  <c r="BS317" i="6"/>
  <c r="BT317" i="6"/>
  <c r="BU317" i="6"/>
  <c r="BV317" i="6"/>
  <c r="BS318" i="6"/>
  <c r="BT318" i="6"/>
  <c r="BU318" i="6"/>
  <c r="BV318" i="6"/>
  <c r="BS319" i="6"/>
  <c r="BT319" i="6"/>
  <c r="BU319" i="6"/>
  <c r="BV319" i="6"/>
  <c r="BS320" i="6"/>
  <c r="BT320" i="6"/>
  <c r="BU320" i="6"/>
  <c r="BV320" i="6"/>
  <c r="BS321" i="6"/>
  <c r="BT321" i="6"/>
  <c r="BU321" i="6"/>
  <c r="BV321" i="6"/>
  <c r="BS322" i="6"/>
  <c r="BT322" i="6"/>
  <c r="BU322" i="6"/>
  <c r="BV322" i="6"/>
  <c r="BS323" i="6"/>
  <c r="BT323" i="6"/>
  <c r="BU323" i="6"/>
  <c r="BV323" i="6"/>
  <c r="BS324" i="6"/>
  <c r="BT324" i="6"/>
  <c r="BU324" i="6"/>
  <c r="BV324" i="6"/>
  <c r="BS325" i="6"/>
  <c r="BT325" i="6"/>
  <c r="BU325" i="6"/>
  <c r="BV325" i="6"/>
  <c r="BS326" i="6"/>
  <c r="BT326" i="6"/>
  <c r="BU326" i="6"/>
  <c r="BV326" i="6"/>
  <c r="BS327" i="6"/>
  <c r="BT327" i="6"/>
  <c r="BU327" i="6"/>
  <c r="BV327" i="6"/>
  <c r="BS328" i="6"/>
  <c r="BT328" i="6"/>
  <c r="BU328" i="6"/>
  <c r="BV328" i="6"/>
  <c r="BS329" i="6"/>
  <c r="BT329" i="6"/>
  <c r="BU329" i="6"/>
  <c r="BV329" i="6"/>
  <c r="BS330" i="6"/>
  <c r="BT330" i="6"/>
  <c r="BU330" i="6"/>
  <c r="BV330" i="6"/>
  <c r="BS331" i="6"/>
  <c r="BT331" i="6"/>
  <c r="BU331" i="6"/>
  <c r="BV331" i="6"/>
  <c r="BS332" i="6"/>
  <c r="BT332" i="6"/>
  <c r="BU332" i="6"/>
  <c r="BV332" i="6"/>
  <c r="BS333" i="6"/>
  <c r="BT333" i="6"/>
  <c r="BU333" i="6"/>
  <c r="BV333" i="6"/>
  <c r="BS334" i="6"/>
  <c r="BT334" i="6"/>
  <c r="BU334" i="6"/>
  <c r="BV334" i="6"/>
  <c r="BS335" i="6"/>
  <c r="BT335" i="6"/>
  <c r="BU335" i="6"/>
  <c r="BV335" i="6"/>
  <c r="BS336" i="6"/>
  <c r="BT336" i="6"/>
  <c r="BU336" i="6"/>
  <c r="BV336" i="6"/>
  <c r="BS337" i="6"/>
  <c r="BT337" i="6"/>
  <c r="BU337" i="6"/>
  <c r="BV337" i="6"/>
  <c r="BS338" i="6"/>
  <c r="BT338" i="6"/>
  <c r="BU338" i="6"/>
  <c r="BV338" i="6"/>
  <c r="BS339" i="6"/>
  <c r="BT339" i="6"/>
  <c r="BU339" i="6"/>
  <c r="BV339" i="6"/>
  <c r="BS340" i="6"/>
  <c r="BT340" i="6"/>
  <c r="BU340" i="6"/>
  <c r="BV340" i="6"/>
  <c r="BS341" i="6"/>
  <c r="BT341" i="6"/>
  <c r="BU341" i="6"/>
  <c r="BV341" i="6"/>
  <c r="BS342" i="6"/>
  <c r="BT342" i="6"/>
  <c r="BU342" i="6"/>
  <c r="BV342" i="6"/>
  <c r="BS343" i="6"/>
  <c r="BT343" i="6"/>
  <c r="BU343" i="6"/>
  <c r="BV343" i="6"/>
  <c r="BS344" i="6"/>
  <c r="BT344" i="6"/>
  <c r="BU344" i="6"/>
  <c r="BV344" i="6"/>
  <c r="BS345" i="6"/>
  <c r="BT345" i="6"/>
  <c r="BU345" i="6"/>
  <c r="BV345" i="6"/>
  <c r="BS346" i="6"/>
  <c r="BT346" i="6"/>
  <c r="BU346" i="6"/>
  <c r="BV346" i="6"/>
  <c r="BS347" i="6"/>
  <c r="BT347" i="6"/>
  <c r="BU347" i="6"/>
  <c r="BV347" i="6"/>
  <c r="BS348" i="6"/>
  <c r="BT348" i="6"/>
  <c r="BU348" i="6"/>
  <c r="BV348" i="6"/>
  <c r="BS349" i="6"/>
  <c r="BT349" i="6"/>
  <c r="BU349" i="6"/>
  <c r="BV349" i="6"/>
  <c r="BS350" i="6"/>
  <c r="BT350" i="6"/>
  <c r="BU350" i="6"/>
  <c r="BV350" i="6"/>
  <c r="BS351" i="6"/>
  <c r="BT351" i="6"/>
  <c r="BU351" i="6"/>
  <c r="BV351" i="6"/>
  <c r="BS352" i="6"/>
  <c r="BT352" i="6"/>
  <c r="BU352" i="6"/>
  <c r="BV352" i="6"/>
  <c r="BS353" i="6"/>
  <c r="BT353" i="6"/>
  <c r="BU353" i="6"/>
  <c r="BV353" i="6"/>
  <c r="BS354" i="6"/>
  <c r="BT354" i="6"/>
  <c r="BU354" i="6"/>
  <c r="BV354" i="6"/>
  <c r="BS355" i="6"/>
  <c r="BT355" i="6"/>
  <c r="BU355" i="6"/>
  <c r="BV355" i="6"/>
  <c r="BS356" i="6"/>
  <c r="BT356" i="6"/>
  <c r="BU356" i="6"/>
  <c r="BV356" i="6"/>
  <c r="BS357" i="6"/>
  <c r="BT357" i="6"/>
  <c r="BU357" i="6"/>
  <c r="BV357" i="6"/>
  <c r="BS358" i="6"/>
  <c r="BT358" i="6"/>
  <c r="BU358" i="6"/>
  <c r="BV358" i="6"/>
  <c r="BS359" i="6"/>
  <c r="BT359" i="6"/>
  <c r="BU359" i="6"/>
  <c r="BV359" i="6"/>
  <c r="BS360" i="6"/>
  <c r="BT360" i="6"/>
  <c r="BU360" i="6"/>
  <c r="BV360" i="6"/>
  <c r="BS361" i="6"/>
  <c r="BT361" i="6"/>
  <c r="BU361" i="6"/>
  <c r="BV361" i="6"/>
  <c r="BS362" i="6"/>
  <c r="BT362" i="6"/>
  <c r="BU362" i="6"/>
  <c r="BV362" i="6"/>
  <c r="BS363" i="6"/>
  <c r="BT363" i="6"/>
  <c r="BU363" i="6"/>
  <c r="BV363" i="6"/>
  <c r="BS364" i="6"/>
  <c r="BT364" i="6"/>
  <c r="BU364" i="6"/>
  <c r="BV364" i="6"/>
  <c r="BS365" i="6"/>
  <c r="BT365" i="6"/>
  <c r="BU365" i="6"/>
  <c r="BV365" i="6"/>
  <c r="BS366" i="6"/>
  <c r="BT366" i="6"/>
  <c r="BU366" i="6"/>
  <c r="BV366" i="6"/>
  <c r="BS367" i="6"/>
  <c r="BT367" i="6"/>
  <c r="BU367" i="6"/>
  <c r="BV367" i="6"/>
  <c r="BS368" i="6"/>
  <c r="BT368" i="6"/>
  <c r="BU368" i="6"/>
  <c r="BV368" i="6"/>
  <c r="BS369" i="6"/>
  <c r="BT369" i="6"/>
  <c r="BU369" i="6"/>
  <c r="BV369" i="6"/>
  <c r="BS370" i="6"/>
  <c r="BT370" i="6"/>
  <c r="BU370" i="6"/>
  <c r="BV370" i="6"/>
  <c r="BS371" i="6"/>
  <c r="BT371" i="6"/>
  <c r="BU371" i="6"/>
  <c r="BV371" i="6"/>
  <c r="BS372" i="6"/>
  <c r="BT372" i="6"/>
  <c r="BU372" i="6"/>
  <c r="BV372" i="6"/>
  <c r="BS373" i="6"/>
  <c r="BT373" i="6"/>
  <c r="BU373" i="6"/>
  <c r="BV373" i="6"/>
  <c r="BS374" i="6"/>
  <c r="BT374" i="6"/>
  <c r="BU374" i="6"/>
  <c r="BV374" i="6"/>
  <c r="BS375" i="6"/>
  <c r="BT375" i="6"/>
  <c r="BU375" i="6"/>
  <c r="BV375" i="6"/>
  <c r="BS376" i="6"/>
  <c r="BT376" i="6"/>
  <c r="BU376" i="6"/>
  <c r="BV376" i="6"/>
  <c r="BS377" i="6"/>
  <c r="BT377" i="6"/>
  <c r="BU377" i="6"/>
  <c r="BV377" i="6"/>
  <c r="BS378" i="6"/>
  <c r="BT378" i="6"/>
  <c r="BU378" i="6"/>
  <c r="BV378" i="6"/>
  <c r="BS379" i="6"/>
  <c r="BT379" i="6"/>
  <c r="BU379" i="6"/>
  <c r="BV379" i="6"/>
  <c r="BS380" i="6"/>
  <c r="BT380" i="6"/>
  <c r="BU380" i="6"/>
  <c r="BV380" i="6"/>
  <c r="BS381" i="6"/>
  <c r="BT381" i="6"/>
  <c r="BU381" i="6"/>
  <c r="BV381" i="6"/>
  <c r="BS382" i="6"/>
  <c r="BT382" i="6"/>
  <c r="BU382" i="6"/>
  <c r="BV382" i="6"/>
  <c r="BS383" i="6"/>
  <c r="BT383" i="6"/>
  <c r="BU383" i="6"/>
  <c r="BV383" i="6"/>
  <c r="BS384" i="6"/>
  <c r="BT384" i="6"/>
  <c r="BU384" i="6"/>
  <c r="BV384" i="6"/>
  <c r="BS385" i="6"/>
  <c r="BT385" i="6"/>
  <c r="BU385" i="6"/>
  <c r="BV385" i="6"/>
  <c r="BS386" i="6"/>
  <c r="BT386" i="6"/>
  <c r="BU386" i="6"/>
  <c r="BV386" i="6"/>
  <c r="BS387" i="6"/>
  <c r="BT387" i="6"/>
  <c r="BU387" i="6"/>
  <c r="BV387" i="6"/>
  <c r="BS388" i="6"/>
  <c r="BT388" i="6"/>
  <c r="BU388" i="6"/>
  <c r="BV388" i="6"/>
  <c r="BS389" i="6"/>
  <c r="BT389" i="6"/>
  <c r="BU389" i="6"/>
  <c r="BV389" i="6"/>
  <c r="BS390" i="6"/>
  <c r="BT390" i="6"/>
  <c r="BU390" i="6"/>
  <c r="BV390" i="6"/>
  <c r="BS391" i="6"/>
  <c r="BT391" i="6"/>
  <c r="BU391" i="6"/>
  <c r="BV391" i="6"/>
  <c r="BS392" i="6"/>
  <c r="BT392" i="6"/>
  <c r="BU392" i="6"/>
  <c r="BV392" i="6"/>
  <c r="BS393" i="6"/>
  <c r="BT393" i="6"/>
  <c r="BU393" i="6"/>
  <c r="BV393" i="6"/>
  <c r="BS394" i="6"/>
  <c r="BT394" i="6"/>
  <c r="BU394" i="6"/>
  <c r="BV394" i="6"/>
  <c r="BS395" i="6"/>
  <c r="BT395" i="6"/>
  <c r="BU395" i="6"/>
  <c r="BV395" i="6"/>
  <c r="BS396" i="6"/>
  <c r="BT396" i="6"/>
  <c r="BU396" i="6"/>
  <c r="BV396" i="6"/>
  <c r="BS397" i="6"/>
  <c r="BT397" i="6"/>
  <c r="BU397" i="6"/>
  <c r="BV397" i="6"/>
  <c r="BS398" i="6"/>
  <c r="BT398" i="6"/>
  <c r="BU398" i="6"/>
  <c r="BV398" i="6"/>
  <c r="BS399" i="6"/>
  <c r="BT399" i="6"/>
  <c r="BU399" i="6"/>
  <c r="BV399" i="6"/>
  <c r="BS400" i="6"/>
  <c r="BT400" i="6"/>
  <c r="BU400" i="6"/>
  <c r="BV400" i="6"/>
  <c r="BS401" i="6"/>
  <c r="BT401" i="6"/>
  <c r="BU401" i="6"/>
  <c r="BV401" i="6"/>
  <c r="BS402" i="6"/>
  <c r="BT402" i="6"/>
  <c r="BU402" i="6"/>
  <c r="BV402" i="6"/>
  <c r="BS403" i="6"/>
  <c r="BT403" i="6"/>
  <c r="BU403" i="6"/>
  <c r="BV403" i="6"/>
  <c r="BS404" i="6"/>
  <c r="BT404" i="6"/>
  <c r="BU404" i="6"/>
  <c r="BV404" i="6"/>
  <c r="BS405" i="6"/>
  <c r="BT405" i="6"/>
  <c r="BU405" i="6"/>
  <c r="BV405" i="6"/>
  <c r="BS406" i="6"/>
  <c r="BT406" i="6"/>
  <c r="BU406" i="6"/>
  <c r="BV406" i="6"/>
  <c r="BS407" i="6"/>
  <c r="BT407" i="6"/>
  <c r="BU407" i="6"/>
  <c r="BV407" i="6"/>
  <c r="BS408" i="6"/>
  <c r="BT408" i="6"/>
  <c r="BU408" i="6"/>
  <c r="BV408" i="6"/>
  <c r="BS409" i="6"/>
  <c r="BT409" i="6"/>
  <c r="BU409" i="6"/>
  <c r="BV409" i="6"/>
  <c r="BS410" i="6"/>
  <c r="BT410" i="6"/>
  <c r="BU410" i="6"/>
  <c r="BV410" i="6"/>
  <c r="BS411" i="6"/>
  <c r="BT411" i="6"/>
  <c r="BU411" i="6"/>
  <c r="BV411" i="6"/>
  <c r="BS412" i="6"/>
  <c r="BT412" i="6"/>
  <c r="BU412" i="6"/>
  <c r="BV412" i="6"/>
  <c r="BS413" i="6"/>
  <c r="BT413" i="6"/>
  <c r="BU413" i="6"/>
  <c r="BV413" i="6"/>
  <c r="BS414" i="6"/>
  <c r="BT414" i="6"/>
  <c r="BU414" i="6"/>
  <c r="BV414" i="6"/>
  <c r="BS415" i="6"/>
  <c r="BT415" i="6"/>
  <c r="BU415" i="6"/>
  <c r="BV415" i="6"/>
  <c r="BS416" i="6"/>
  <c r="BT416" i="6"/>
  <c r="BU416" i="6"/>
  <c r="BV416" i="6"/>
  <c r="BS417" i="6"/>
  <c r="BT417" i="6"/>
  <c r="BU417" i="6"/>
  <c r="BV417" i="6"/>
  <c r="BS418" i="6"/>
  <c r="BT418" i="6"/>
  <c r="BU418" i="6"/>
  <c r="BV418" i="6"/>
  <c r="BS419" i="6"/>
  <c r="BT419" i="6"/>
  <c r="BU419" i="6"/>
  <c r="BV419" i="6"/>
  <c r="BS420" i="6"/>
  <c r="BT420" i="6"/>
  <c r="BU420" i="6"/>
  <c r="BV420" i="6"/>
  <c r="BS421" i="6"/>
  <c r="BT421" i="6"/>
  <c r="BU421" i="6"/>
  <c r="BV421" i="6"/>
  <c r="BS422" i="6"/>
  <c r="BT422" i="6"/>
  <c r="BU422" i="6"/>
  <c r="BV422" i="6"/>
  <c r="BS423" i="6"/>
  <c r="BT423" i="6"/>
  <c r="BU423" i="6"/>
  <c r="BV423" i="6"/>
  <c r="BS424" i="6"/>
  <c r="BT424" i="6"/>
  <c r="BU424" i="6"/>
  <c r="BV424" i="6"/>
  <c r="BS425" i="6"/>
  <c r="BT425" i="6"/>
  <c r="BU425" i="6"/>
  <c r="BV425" i="6"/>
  <c r="BS426" i="6"/>
  <c r="BT426" i="6"/>
  <c r="BU426" i="6"/>
  <c r="BV426" i="6"/>
  <c r="BS427" i="6"/>
  <c r="BT427" i="6"/>
  <c r="BU427" i="6"/>
  <c r="BV427" i="6"/>
  <c r="BS428" i="6"/>
  <c r="BT428" i="6"/>
  <c r="BU428" i="6"/>
  <c r="BV428" i="6"/>
  <c r="BS429" i="6"/>
  <c r="BT429" i="6"/>
  <c r="BU429" i="6"/>
  <c r="BV429" i="6"/>
  <c r="BS430" i="6"/>
  <c r="BT430" i="6"/>
  <c r="BU430" i="6"/>
  <c r="BV430" i="6"/>
  <c r="BS431" i="6"/>
  <c r="BT431" i="6"/>
  <c r="BU431" i="6"/>
  <c r="BV431" i="6"/>
  <c r="BS432" i="6"/>
  <c r="BT432" i="6"/>
  <c r="BU432" i="6"/>
  <c r="BV432" i="6"/>
  <c r="BS433" i="6"/>
  <c r="BT433" i="6"/>
  <c r="BU433" i="6"/>
  <c r="BV433" i="6"/>
  <c r="BS434" i="6"/>
  <c r="BT434" i="6"/>
  <c r="BU434" i="6"/>
  <c r="BV434" i="6"/>
  <c r="BS435" i="6"/>
  <c r="BT435" i="6"/>
  <c r="BU435" i="6"/>
  <c r="BV435" i="6"/>
  <c r="BS436" i="6"/>
  <c r="BT436" i="6"/>
  <c r="BU436" i="6"/>
  <c r="BV436" i="6"/>
  <c r="BS437" i="6"/>
  <c r="BT437" i="6"/>
  <c r="BU437" i="6"/>
  <c r="BV437" i="6"/>
  <c r="BS438" i="6"/>
  <c r="BT438" i="6"/>
  <c r="BU438" i="6"/>
  <c r="BV438" i="6"/>
  <c r="BS439" i="6"/>
  <c r="BT439" i="6"/>
  <c r="BU439" i="6"/>
  <c r="BV439" i="6"/>
  <c r="BS440" i="6"/>
  <c r="BT440" i="6"/>
  <c r="BU440" i="6"/>
  <c r="BV440" i="6"/>
  <c r="BS441" i="6"/>
  <c r="BT441" i="6"/>
  <c r="BU441" i="6"/>
  <c r="BV441" i="6"/>
  <c r="BS442" i="6"/>
  <c r="BT442" i="6"/>
  <c r="BU442" i="6"/>
  <c r="BV442" i="6"/>
  <c r="BS443" i="6"/>
  <c r="BT443" i="6"/>
  <c r="BU443" i="6"/>
  <c r="BV443" i="6"/>
  <c r="BS444" i="6"/>
  <c r="BT444" i="6"/>
  <c r="BU444" i="6"/>
  <c r="BV444" i="6"/>
  <c r="BS445" i="6"/>
  <c r="BT445" i="6"/>
  <c r="BU445" i="6"/>
  <c r="BV445" i="6"/>
  <c r="BS446" i="6"/>
  <c r="BT446" i="6"/>
  <c r="BU446" i="6"/>
  <c r="BV446" i="6"/>
  <c r="BS447" i="6"/>
  <c r="BT447" i="6"/>
  <c r="BU447" i="6"/>
  <c r="BV447" i="6"/>
  <c r="BS448" i="6"/>
  <c r="BT448" i="6"/>
  <c r="BU448" i="6"/>
  <c r="BV448" i="6"/>
  <c r="BS449" i="6"/>
  <c r="BT449" i="6"/>
  <c r="BU449" i="6"/>
  <c r="BV449" i="6"/>
  <c r="BS450" i="6"/>
  <c r="BT450" i="6"/>
  <c r="BU450" i="6"/>
  <c r="BV450" i="6"/>
  <c r="BS451" i="6"/>
  <c r="BT451" i="6"/>
  <c r="BU451" i="6"/>
  <c r="BV451" i="6"/>
  <c r="BS452" i="6"/>
  <c r="BT452" i="6"/>
  <c r="BU452" i="6"/>
  <c r="BV452" i="6"/>
  <c r="BS453" i="6"/>
  <c r="BT453" i="6"/>
  <c r="BU453" i="6"/>
  <c r="BV453" i="6"/>
  <c r="BS454" i="6"/>
  <c r="BT454" i="6"/>
  <c r="BU454" i="6"/>
  <c r="BV454" i="6"/>
  <c r="BS455" i="6"/>
  <c r="BT455" i="6"/>
  <c r="BU455" i="6"/>
  <c r="BV455" i="6"/>
  <c r="BS456" i="6"/>
  <c r="BT456" i="6"/>
  <c r="BU456" i="6"/>
  <c r="BV456" i="6"/>
  <c r="BS457" i="6"/>
  <c r="BT457" i="6"/>
  <c r="BU457" i="6"/>
  <c r="BV457" i="6"/>
  <c r="BS458" i="6"/>
  <c r="BT458" i="6"/>
  <c r="BU458" i="6"/>
  <c r="BV458" i="6"/>
  <c r="BS459" i="6"/>
  <c r="BT459" i="6"/>
  <c r="BU459" i="6"/>
  <c r="BV459" i="6"/>
  <c r="BS460" i="6"/>
  <c r="BT460" i="6"/>
  <c r="BU460" i="6"/>
  <c r="BV460" i="6"/>
  <c r="BS461" i="6"/>
  <c r="BT461" i="6"/>
  <c r="BU461" i="6"/>
  <c r="BV461" i="6"/>
  <c r="BS462" i="6"/>
  <c r="BT462" i="6"/>
  <c r="BU462" i="6"/>
  <c r="BV462" i="6"/>
  <c r="BS463" i="6"/>
  <c r="BT463" i="6"/>
  <c r="BU463" i="6"/>
  <c r="BV463" i="6"/>
  <c r="BS464" i="6"/>
  <c r="BT464" i="6"/>
  <c r="BU464" i="6"/>
  <c r="BV464" i="6"/>
  <c r="BS465" i="6"/>
  <c r="BT465" i="6"/>
  <c r="BU465" i="6"/>
  <c r="BV465" i="6"/>
  <c r="BS466" i="6"/>
  <c r="BT466" i="6"/>
  <c r="BU466" i="6"/>
  <c r="BV466" i="6"/>
  <c r="BS467" i="6"/>
  <c r="BT467" i="6"/>
  <c r="BU467" i="6"/>
  <c r="BV467" i="6"/>
  <c r="BS468" i="6"/>
  <c r="BT468" i="6"/>
  <c r="BU468" i="6"/>
  <c r="BV468" i="6"/>
  <c r="BS469" i="6"/>
  <c r="BT469" i="6"/>
  <c r="BU469" i="6"/>
  <c r="BV469" i="6"/>
  <c r="BS470" i="6"/>
  <c r="BT470" i="6"/>
  <c r="BU470" i="6"/>
  <c r="BV470" i="6"/>
  <c r="BS471" i="6"/>
  <c r="BT471" i="6"/>
  <c r="BU471" i="6"/>
  <c r="BV471" i="6"/>
  <c r="BS472" i="6"/>
  <c r="BT472" i="6"/>
  <c r="BU472" i="6"/>
  <c r="BV472" i="6"/>
  <c r="BS473" i="6"/>
  <c r="BT473" i="6"/>
  <c r="BU473" i="6"/>
  <c r="BV473" i="6"/>
  <c r="BS474" i="6"/>
  <c r="BT474" i="6"/>
  <c r="BU474" i="6"/>
  <c r="BV474" i="6"/>
  <c r="BS475" i="6"/>
  <c r="BT475" i="6"/>
  <c r="BU475" i="6"/>
  <c r="BV475" i="6"/>
  <c r="BS476" i="6"/>
  <c r="BT476" i="6"/>
  <c r="BU476" i="6"/>
  <c r="BV476" i="6"/>
  <c r="BS477" i="6"/>
  <c r="BT477" i="6"/>
  <c r="BU477" i="6"/>
  <c r="BV477" i="6"/>
  <c r="BS478" i="6"/>
  <c r="BT478" i="6"/>
  <c r="BU478" i="6"/>
  <c r="BV478" i="6"/>
  <c r="BS479" i="6"/>
  <c r="BT479" i="6"/>
  <c r="BU479" i="6"/>
  <c r="BV479" i="6"/>
  <c r="BS480" i="6"/>
  <c r="BT480" i="6"/>
  <c r="BU480" i="6"/>
  <c r="BV480" i="6"/>
  <c r="BS481" i="6"/>
  <c r="BT481" i="6"/>
  <c r="BU481" i="6"/>
  <c r="BV481" i="6"/>
  <c r="BS482" i="6"/>
  <c r="BT482" i="6"/>
  <c r="BU482" i="6"/>
  <c r="BV482" i="6"/>
  <c r="BS483" i="6"/>
  <c r="BT483" i="6"/>
  <c r="BU483" i="6"/>
  <c r="BV483" i="6"/>
  <c r="BS484" i="6"/>
  <c r="BT484" i="6"/>
  <c r="BU484" i="6"/>
  <c r="BV484" i="6"/>
  <c r="BS485" i="6"/>
  <c r="BT485" i="6"/>
  <c r="BU485" i="6"/>
  <c r="BV485" i="6"/>
  <c r="BS486" i="6"/>
  <c r="BT486" i="6"/>
  <c r="BU486" i="6"/>
  <c r="BV486" i="6"/>
  <c r="BS487" i="6"/>
  <c r="BT487" i="6"/>
  <c r="BU487" i="6"/>
  <c r="BV487" i="6"/>
  <c r="BS488" i="6"/>
  <c r="BT488" i="6"/>
  <c r="BU488" i="6"/>
  <c r="BV488" i="6"/>
  <c r="BS489" i="6"/>
  <c r="BT489" i="6"/>
  <c r="BU489" i="6"/>
  <c r="BV489" i="6"/>
  <c r="BS490" i="6"/>
  <c r="BT490" i="6"/>
  <c r="BU490" i="6"/>
  <c r="BV490" i="6"/>
  <c r="BS491" i="6"/>
  <c r="BT491" i="6"/>
  <c r="BU491" i="6"/>
  <c r="BV491" i="6"/>
  <c r="BS492" i="6"/>
  <c r="BT492" i="6"/>
  <c r="BU492" i="6"/>
  <c r="BV492" i="6"/>
  <c r="BS493" i="6"/>
  <c r="BT493" i="6"/>
  <c r="BU493" i="6"/>
  <c r="BV493" i="6"/>
  <c r="BS494" i="6"/>
  <c r="BT494" i="6"/>
  <c r="BU494" i="6"/>
  <c r="BV494" i="6"/>
  <c r="BS495" i="6"/>
  <c r="BT495" i="6"/>
  <c r="BU495" i="6"/>
  <c r="BV495" i="6"/>
  <c r="BS496" i="6"/>
  <c r="BT496" i="6"/>
  <c r="BU496" i="6"/>
  <c r="BV496" i="6"/>
  <c r="BS497" i="6"/>
  <c r="BT497" i="6"/>
  <c r="BU497" i="6"/>
  <c r="BV497" i="6"/>
  <c r="BS498" i="6"/>
  <c r="BT498" i="6"/>
  <c r="BU498" i="6"/>
  <c r="BV498" i="6"/>
  <c r="BS499" i="6"/>
  <c r="BT499" i="6"/>
  <c r="BU499" i="6"/>
  <c r="BV499" i="6"/>
  <c r="BS500" i="6"/>
  <c r="BT500" i="6"/>
  <c r="BU500" i="6"/>
  <c r="BV500" i="6"/>
  <c r="BS501" i="6"/>
  <c r="BT501" i="6"/>
  <c r="BU501" i="6"/>
  <c r="BV501" i="6"/>
  <c r="BS502" i="6"/>
  <c r="BT502" i="6"/>
  <c r="BU502" i="6"/>
  <c r="BV502" i="6"/>
  <c r="BS503" i="6"/>
  <c r="BT503" i="6"/>
  <c r="BU503" i="6"/>
  <c r="BV503" i="6"/>
  <c r="BS504" i="6"/>
  <c r="BT504" i="6"/>
  <c r="BU504" i="6"/>
  <c r="BV504" i="6"/>
  <c r="BS505" i="6"/>
  <c r="BT505" i="6"/>
  <c r="BU505" i="6"/>
  <c r="BV505" i="6"/>
  <c r="BS506" i="6"/>
  <c r="BT506" i="6"/>
  <c r="BU506" i="6"/>
  <c r="BV506" i="6"/>
  <c r="BS507" i="6"/>
  <c r="BT507" i="6"/>
  <c r="BU507" i="6"/>
  <c r="BV507" i="6"/>
  <c r="BS508" i="6"/>
  <c r="BT508" i="6"/>
  <c r="BU508" i="6"/>
  <c r="BV508" i="6"/>
  <c r="BS509" i="6"/>
  <c r="BT509" i="6"/>
  <c r="BU509" i="6"/>
  <c r="BV509" i="6"/>
  <c r="BS510" i="6"/>
  <c r="BT510" i="6"/>
  <c r="BU510" i="6"/>
  <c r="BV510" i="6"/>
  <c r="BS511" i="6"/>
  <c r="BT511" i="6"/>
  <c r="BU511" i="6"/>
  <c r="BV511" i="6"/>
  <c r="BS512" i="6"/>
  <c r="BT512" i="6"/>
  <c r="BU512" i="6"/>
  <c r="BV512" i="6"/>
  <c r="BS513" i="6"/>
  <c r="BT513" i="6"/>
  <c r="BU513" i="6"/>
  <c r="BV513" i="6"/>
  <c r="BS514" i="6"/>
  <c r="BT514" i="6"/>
  <c r="BU514" i="6"/>
  <c r="BV514" i="6"/>
  <c r="BS515" i="6"/>
  <c r="BT515" i="6"/>
  <c r="BU515" i="6"/>
  <c r="BV515" i="6"/>
  <c r="BS516" i="6"/>
  <c r="BT516" i="6"/>
  <c r="BU516" i="6"/>
  <c r="BV516" i="6"/>
  <c r="BS517" i="6"/>
  <c r="BT517" i="6"/>
  <c r="BU517" i="6"/>
  <c r="BV517" i="6"/>
  <c r="BS518" i="6"/>
  <c r="BT518" i="6"/>
  <c r="BU518" i="6"/>
  <c r="BV518" i="6"/>
  <c r="BS519" i="6"/>
  <c r="BT519" i="6"/>
  <c r="BU519" i="6"/>
  <c r="BV519" i="6"/>
  <c r="BS520" i="6"/>
  <c r="BT520" i="6"/>
  <c r="BU520" i="6"/>
  <c r="BV520" i="6"/>
  <c r="BS521" i="6"/>
  <c r="BT521" i="6"/>
  <c r="BU521" i="6"/>
  <c r="BV521" i="6"/>
  <c r="BS522" i="6"/>
  <c r="BT522" i="6"/>
  <c r="BU522" i="6"/>
  <c r="BV522" i="6"/>
  <c r="BS523" i="6"/>
  <c r="BT523" i="6"/>
  <c r="BU523" i="6"/>
  <c r="BV523" i="6"/>
  <c r="BS524" i="6"/>
  <c r="BT524" i="6"/>
  <c r="BU524" i="6"/>
  <c r="BV524" i="6"/>
  <c r="BS525" i="6"/>
  <c r="BT525" i="6"/>
  <c r="BU525" i="6"/>
  <c r="BV525" i="6"/>
  <c r="BS526" i="6"/>
  <c r="BT526" i="6"/>
  <c r="BU526" i="6"/>
  <c r="BV526" i="6"/>
  <c r="BS527" i="6"/>
  <c r="BT527" i="6"/>
  <c r="BU527" i="6"/>
  <c r="BV527" i="6"/>
  <c r="BS528" i="6"/>
  <c r="BT528" i="6"/>
  <c r="BU528" i="6"/>
  <c r="BV528" i="6"/>
  <c r="BS529" i="6"/>
  <c r="BT529" i="6"/>
  <c r="BU529" i="6"/>
  <c r="BV529" i="6"/>
  <c r="BS530" i="6"/>
  <c r="BT530" i="6"/>
  <c r="BU530" i="6"/>
  <c r="BV530" i="6"/>
  <c r="BS531" i="6"/>
  <c r="BT531" i="6"/>
  <c r="BU531" i="6"/>
  <c r="BV531" i="6"/>
  <c r="BS532" i="6"/>
  <c r="BT532" i="6"/>
  <c r="BU532" i="6"/>
  <c r="BV532" i="6"/>
  <c r="BS533" i="6"/>
  <c r="BT533" i="6"/>
  <c r="BU533" i="6"/>
  <c r="BV533" i="6"/>
  <c r="BS534" i="6"/>
  <c r="BT534" i="6"/>
  <c r="BU534" i="6"/>
  <c r="BV534" i="6"/>
  <c r="BS535" i="6"/>
  <c r="BT535" i="6"/>
  <c r="BU535" i="6"/>
  <c r="BV535" i="6"/>
  <c r="BS536" i="6"/>
  <c r="BT536" i="6"/>
  <c r="BU536" i="6"/>
  <c r="BV536" i="6"/>
  <c r="BS537" i="6"/>
  <c r="BT537" i="6"/>
  <c r="BU537" i="6"/>
  <c r="BV537" i="6"/>
  <c r="BS538" i="6"/>
  <c r="BT538" i="6"/>
  <c r="BU538" i="6"/>
  <c r="BV538" i="6"/>
  <c r="BS539" i="6"/>
  <c r="BT539" i="6"/>
  <c r="BU539" i="6"/>
  <c r="BV539" i="6"/>
  <c r="BS540" i="6"/>
  <c r="BT540" i="6"/>
  <c r="BU540" i="6"/>
  <c r="BV540" i="6"/>
  <c r="BS541" i="6"/>
  <c r="BT541" i="6"/>
  <c r="BU541" i="6"/>
  <c r="BV541" i="6"/>
  <c r="BS542" i="6"/>
  <c r="BT542" i="6"/>
  <c r="BU542" i="6"/>
  <c r="BV542" i="6"/>
  <c r="BS543" i="6"/>
  <c r="BT543" i="6"/>
  <c r="BU543" i="6"/>
  <c r="BV543" i="6"/>
  <c r="BS544" i="6"/>
  <c r="BT544" i="6"/>
  <c r="BU544" i="6"/>
  <c r="BV544" i="6"/>
  <c r="BS545" i="6"/>
  <c r="BT545" i="6"/>
  <c r="BU545" i="6"/>
  <c r="BV545" i="6"/>
  <c r="BS546" i="6"/>
  <c r="BT546" i="6"/>
  <c r="BU546" i="6"/>
  <c r="BV546" i="6"/>
  <c r="BS547" i="6"/>
  <c r="BT547" i="6"/>
  <c r="BU547" i="6"/>
  <c r="BV547" i="6"/>
  <c r="BS548" i="6"/>
  <c r="BT548" i="6"/>
  <c r="BU548" i="6"/>
  <c r="BV548" i="6"/>
  <c r="BS549" i="6"/>
  <c r="BT549" i="6"/>
  <c r="BU549" i="6"/>
  <c r="BV549" i="6"/>
  <c r="BS550" i="6"/>
  <c r="BT550" i="6"/>
  <c r="BU550" i="6"/>
  <c r="BV550" i="6"/>
  <c r="BS551" i="6"/>
  <c r="BT551" i="6"/>
  <c r="BU551" i="6"/>
  <c r="BV551" i="6"/>
  <c r="BS552" i="6"/>
  <c r="BT552" i="6"/>
  <c r="BU552" i="6"/>
  <c r="BV552" i="6"/>
  <c r="BS553" i="6"/>
  <c r="BT553" i="6"/>
  <c r="BU553" i="6"/>
  <c r="BV553" i="6"/>
  <c r="BS554" i="6"/>
  <c r="BT554" i="6"/>
  <c r="BU554" i="6"/>
  <c r="BV554" i="6"/>
  <c r="BS555" i="6"/>
  <c r="BT555" i="6"/>
  <c r="BU555" i="6"/>
  <c r="BV555" i="6"/>
  <c r="BS556" i="6"/>
  <c r="BT556" i="6"/>
  <c r="BU556" i="6"/>
  <c r="BV556" i="6"/>
  <c r="BS557" i="6"/>
  <c r="BT557" i="6"/>
  <c r="BU557" i="6"/>
  <c r="BV557" i="6"/>
  <c r="BS558" i="6"/>
  <c r="BT558" i="6"/>
  <c r="BU558" i="6"/>
  <c r="BV558" i="6"/>
  <c r="BS559" i="6"/>
  <c r="BT559" i="6"/>
  <c r="BU559" i="6"/>
  <c r="BV559" i="6"/>
  <c r="BS560" i="6"/>
  <c r="BT560" i="6"/>
  <c r="BU560" i="6"/>
  <c r="BV560" i="6"/>
  <c r="BS561" i="6"/>
  <c r="BT561" i="6"/>
  <c r="BU561" i="6"/>
  <c r="BV561" i="6"/>
  <c r="BS562" i="6"/>
  <c r="BT562" i="6"/>
  <c r="BU562" i="6"/>
  <c r="BV562" i="6"/>
  <c r="BS563" i="6"/>
  <c r="BT563" i="6"/>
  <c r="BU563" i="6"/>
  <c r="BV563" i="6"/>
  <c r="BS564" i="6"/>
  <c r="BT564" i="6"/>
  <c r="BU564" i="6"/>
  <c r="BV564" i="6"/>
  <c r="BS565" i="6"/>
  <c r="BT565" i="6"/>
  <c r="BU565" i="6"/>
  <c r="BV565" i="6"/>
  <c r="BS566" i="6"/>
  <c r="BT566" i="6"/>
  <c r="BU566" i="6"/>
  <c r="BV566" i="6"/>
  <c r="BS567" i="6"/>
  <c r="BT567" i="6"/>
  <c r="BU567" i="6"/>
  <c r="BV567" i="6"/>
  <c r="BS568" i="6"/>
  <c r="BT568" i="6"/>
  <c r="BU568" i="6"/>
  <c r="BV568" i="6"/>
  <c r="BS569" i="6"/>
  <c r="BT569" i="6"/>
  <c r="BU569" i="6"/>
  <c r="BV569" i="6"/>
  <c r="BS570" i="6"/>
  <c r="BT570" i="6"/>
  <c r="BU570" i="6"/>
  <c r="BV570" i="6"/>
  <c r="BS571" i="6"/>
  <c r="BT571" i="6"/>
  <c r="BU571" i="6"/>
  <c r="BV571" i="6"/>
  <c r="BS572" i="6"/>
  <c r="BT572" i="6"/>
  <c r="BU572" i="6"/>
  <c r="BV572" i="6"/>
  <c r="BS573" i="6"/>
  <c r="BT573" i="6"/>
  <c r="BU573" i="6"/>
  <c r="BV573" i="6"/>
  <c r="BS574" i="6"/>
  <c r="BT574" i="6"/>
  <c r="BU574" i="6"/>
  <c r="BV574" i="6"/>
  <c r="BS575" i="6"/>
  <c r="BT575" i="6"/>
  <c r="BU575" i="6"/>
  <c r="BV575" i="6"/>
  <c r="BS576" i="6"/>
  <c r="BT576" i="6"/>
  <c r="BU576" i="6"/>
  <c r="BV576" i="6"/>
  <c r="BS577" i="6"/>
  <c r="BT577" i="6"/>
  <c r="BU577" i="6"/>
  <c r="BV577" i="6"/>
  <c r="BS578" i="6"/>
  <c r="BT578" i="6"/>
  <c r="BU578" i="6"/>
  <c r="BV578" i="6"/>
  <c r="BS579" i="6"/>
  <c r="BT579" i="6"/>
  <c r="BU579" i="6"/>
  <c r="BV579" i="6"/>
  <c r="BS580" i="6"/>
  <c r="BT580" i="6"/>
  <c r="BU580" i="6"/>
  <c r="BV580" i="6"/>
  <c r="BS581" i="6"/>
  <c r="BT581" i="6"/>
  <c r="BU581" i="6"/>
  <c r="BV581" i="6"/>
  <c r="BS582" i="6"/>
  <c r="BT582" i="6"/>
  <c r="BU582" i="6"/>
  <c r="BV582" i="6"/>
  <c r="BS583" i="6"/>
  <c r="BT583" i="6"/>
  <c r="BU583" i="6"/>
  <c r="BV583" i="6"/>
  <c r="BS584" i="6"/>
  <c r="BT584" i="6"/>
  <c r="BU584" i="6"/>
  <c r="BV584" i="6"/>
  <c r="BS585" i="6"/>
  <c r="BT585" i="6"/>
  <c r="BU585" i="6"/>
  <c r="BV585" i="6"/>
  <c r="BS586" i="6"/>
  <c r="BT586" i="6"/>
  <c r="BU586" i="6"/>
  <c r="BV586" i="6"/>
  <c r="BS587" i="6"/>
  <c r="BT587" i="6"/>
  <c r="BU587" i="6"/>
  <c r="BV587" i="6"/>
  <c r="BS588" i="6"/>
  <c r="BT588" i="6"/>
  <c r="BU588" i="6"/>
  <c r="BV588" i="6"/>
  <c r="BS589" i="6"/>
  <c r="BT589" i="6"/>
  <c r="BU589" i="6"/>
  <c r="BV589" i="6"/>
  <c r="BS590" i="6"/>
  <c r="BT590" i="6"/>
  <c r="BU590" i="6"/>
  <c r="BV590" i="6"/>
  <c r="BS591" i="6"/>
  <c r="BT591" i="6"/>
  <c r="BU591" i="6"/>
  <c r="BV591" i="6"/>
  <c r="BS592" i="6"/>
  <c r="BT592" i="6"/>
  <c r="BU592" i="6"/>
  <c r="BV592" i="6"/>
  <c r="BS593" i="6"/>
  <c r="BT593" i="6"/>
  <c r="BU593" i="6"/>
  <c r="BV593" i="6"/>
  <c r="BS594" i="6"/>
  <c r="BT594" i="6"/>
  <c r="BU594" i="6"/>
  <c r="BV594" i="6"/>
  <c r="BS595" i="6"/>
  <c r="BT595" i="6"/>
  <c r="BU595" i="6"/>
  <c r="BV595" i="6"/>
  <c r="BS596" i="6"/>
  <c r="BT596" i="6"/>
  <c r="BU596" i="6"/>
  <c r="BV596" i="6"/>
  <c r="BS597" i="6"/>
  <c r="BT597" i="6"/>
  <c r="BU597" i="6"/>
  <c r="BV597" i="6"/>
  <c r="BS598" i="6"/>
  <c r="BT598" i="6"/>
  <c r="BU598" i="6"/>
  <c r="BV598" i="6"/>
  <c r="BS599" i="6"/>
  <c r="BT599" i="6"/>
  <c r="BU599" i="6"/>
  <c r="BV599" i="6"/>
  <c r="BS600" i="6"/>
  <c r="BT600" i="6"/>
  <c r="BU600" i="6"/>
  <c r="BV600" i="6"/>
  <c r="BS601" i="6"/>
  <c r="BT601" i="6"/>
  <c r="BU601" i="6"/>
  <c r="BV601" i="6"/>
  <c r="BS602" i="6"/>
  <c r="BT602" i="6"/>
  <c r="BU602" i="6"/>
  <c r="BV602" i="6"/>
  <c r="BS603" i="6"/>
  <c r="BT603" i="6"/>
  <c r="BU603" i="6"/>
  <c r="BV603" i="6"/>
  <c r="BS604" i="6"/>
  <c r="BT604" i="6"/>
  <c r="BU604" i="6"/>
  <c r="BV604" i="6"/>
  <c r="BS605" i="6"/>
  <c r="BT605" i="6"/>
  <c r="BU605" i="6"/>
  <c r="BV605" i="6"/>
  <c r="BS606" i="6"/>
  <c r="BT606" i="6"/>
  <c r="BU606" i="6"/>
  <c r="BV606" i="6"/>
  <c r="BS607" i="6"/>
  <c r="BT607" i="6"/>
  <c r="BU607" i="6"/>
  <c r="BV607" i="6"/>
  <c r="BS608" i="6"/>
  <c r="BT608" i="6"/>
  <c r="BU608" i="6"/>
  <c r="BV608" i="6"/>
  <c r="BS609" i="6"/>
  <c r="BT609" i="6"/>
  <c r="BU609" i="6"/>
  <c r="BV609" i="6"/>
  <c r="BS610" i="6"/>
  <c r="BT610" i="6"/>
  <c r="BU610" i="6"/>
  <c r="BV610" i="6"/>
  <c r="BS611" i="6"/>
  <c r="BT611" i="6"/>
  <c r="BU611" i="6"/>
  <c r="BV611" i="6"/>
  <c r="BS612" i="6"/>
  <c r="BT612" i="6"/>
  <c r="BU612" i="6"/>
  <c r="BV612" i="6"/>
  <c r="BS613" i="6"/>
  <c r="BT613" i="6"/>
  <c r="BU613" i="6"/>
  <c r="BV613" i="6"/>
  <c r="BS614" i="6"/>
  <c r="BT614" i="6"/>
  <c r="BU614" i="6"/>
  <c r="BV614" i="6"/>
  <c r="BS615" i="6"/>
  <c r="BT615" i="6"/>
  <c r="BU615" i="6"/>
  <c r="BV615" i="6"/>
  <c r="BS616" i="6"/>
  <c r="BT616" i="6"/>
  <c r="BU616" i="6"/>
  <c r="BV616" i="6"/>
  <c r="BS617" i="6"/>
  <c r="BT617" i="6"/>
  <c r="BU617" i="6"/>
  <c r="BV617" i="6"/>
  <c r="BS618" i="6"/>
  <c r="BT618" i="6"/>
  <c r="BU618" i="6"/>
  <c r="BV618" i="6"/>
  <c r="BS619" i="6"/>
  <c r="BT619" i="6"/>
  <c r="BU619" i="6"/>
  <c r="BV619" i="6"/>
  <c r="BS620" i="6"/>
  <c r="BT620" i="6"/>
  <c r="BU620" i="6"/>
  <c r="BV620" i="6"/>
  <c r="BS621" i="6"/>
  <c r="BT621" i="6"/>
  <c r="BU621" i="6"/>
  <c r="BV621" i="6"/>
  <c r="BS622" i="6"/>
  <c r="BT622" i="6"/>
  <c r="BU622" i="6"/>
  <c r="BV622" i="6"/>
  <c r="BS623" i="6"/>
  <c r="BT623" i="6"/>
  <c r="BU623" i="6"/>
  <c r="BV623" i="6"/>
  <c r="BS624" i="6"/>
  <c r="BT624" i="6"/>
  <c r="BU624" i="6"/>
  <c r="BV624" i="6"/>
  <c r="BS625" i="6"/>
  <c r="BT625" i="6"/>
  <c r="BU625" i="6"/>
  <c r="BV625" i="6"/>
  <c r="BS626" i="6"/>
  <c r="BT626" i="6"/>
  <c r="BU626" i="6"/>
  <c r="BV626" i="6"/>
  <c r="BS627" i="6"/>
  <c r="BT627" i="6"/>
  <c r="BU627" i="6"/>
  <c r="BV627" i="6"/>
  <c r="BS628" i="6"/>
  <c r="BT628" i="6"/>
  <c r="BU628" i="6"/>
  <c r="BV628" i="6"/>
  <c r="BS629" i="6"/>
  <c r="BT629" i="6"/>
  <c r="BU629" i="6"/>
  <c r="BV629" i="6"/>
  <c r="BS630" i="6"/>
  <c r="BT630" i="6"/>
  <c r="BU630" i="6"/>
  <c r="BV630" i="6"/>
  <c r="BS631" i="6"/>
  <c r="BT631" i="6"/>
  <c r="BU631" i="6"/>
  <c r="BV631" i="6"/>
  <c r="BS632" i="6"/>
  <c r="BT632" i="6"/>
  <c r="BU632" i="6"/>
  <c r="BV632" i="6"/>
  <c r="BS633" i="6"/>
  <c r="BT633" i="6"/>
  <c r="BU633" i="6"/>
  <c r="BV633" i="6"/>
  <c r="BS634" i="6"/>
  <c r="BT634" i="6"/>
  <c r="BU634" i="6"/>
  <c r="BV634" i="6"/>
  <c r="BS635" i="6"/>
  <c r="BT635" i="6"/>
  <c r="BU635" i="6"/>
  <c r="BV635" i="6"/>
  <c r="BS636" i="6"/>
  <c r="BT636" i="6"/>
  <c r="BU636" i="6"/>
  <c r="BV636" i="6"/>
  <c r="BS637" i="6"/>
  <c r="BT637" i="6"/>
  <c r="BU637" i="6"/>
  <c r="BV637" i="6"/>
  <c r="BS638" i="6"/>
  <c r="BT638" i="6"/>
  <c r="BU638" i="6"/>
  <c r="BV638" i="6"/>
  <c r="BS639" i="6"/>
  <c r="BT639" i="6"/>
  <c r="BU639" i="6"/>
  <c r="BV639" i="6"/>
  <c r="BS640" i="6"/>
  <c r="BT640" i="6"/>
  <c r="BU640" i="6"/>
  <c r="BV640" i="6"/>
  <c r="BS641" i="6"/>
  <c r="BT641" i="6"/>
  <c r="BU641" i="6"/>
  <c r="BV641" i="6"/>
  <c r="BS642" i="6"/>
  <c r="BT642" i="6"/>
  <c r="BU642" i="6"/>
  <c r="BV642" i="6"/>
  <c r="BS643" i="6"/>
  <c r="BT643" i="6"/>
  <c r="BU643" i="6"/>
  <c r="BV643" i="6"/>
  <c r="BS644" i="6"/>
  <c r="BT644" i="6"/>
  <c r="BU644" i="6"/>
  <c r="BV644" i="6"/>
  <c r="BS645" i="6"/>
  <c r="BT645" i="6"/>
  <c r="BU645" i="6"/>
  <c r="BV645" i="6"/>
  <c r="BS646" i="6"/>
  <c r="BT646" i="6"/>
  <c r="BU646" i="6"/>
  <c r="BV646" i="6"/>
  <c r="BS647" i="6"/>
  <c r="BT647" i="6"/>
  <c r="BU647" i="6"/>
  <c r="BV647" i="6"/>
  <c r="BS648" i="6"/>
  <c r="BT648" i="6"/>
  <c r="BU648" i="6"/>
  <c r="BV648" i="6"/>
  <c r="BS649" i="6"/>
  <c r="BT649" i="6"/>
  <c r="BU649" i="6"/>
  <c r="BV649" i="6"/>
  <c r="BS650" i="6"/>
  <c r="BT650" i="6"/>
  <c r="BU650" i="6"/>
  <c r="BV650" i="6"/>
  <c r="BS651" i="6"/>
  <c r="BT651" i="6"/>
  <c r="BU651" i="6"/>
  <c r="BV651" i="6"/>
  <c r="BS652" i="6"/>
  <c r="BT652" i="6"/>
  <c r="BU652" i="6"/>
  <c r="BV652" i="6"/>
  <c r="BS653" i="6"/>
  <c r="BT653" i="6"/>
  <c r="BU653" i="6"/>
  <c r="BV653" i="6"/>
  <c r="BS654" i="6"/>
  <c r="BT654" i="6"/>
  <c r="BU654" i="6"/>
  <c r="BV654" i="6"/>
  <c r="BS655" i="6"/>
  <c r="BT655" i="6"/>
  <c r="BU655" i="6"/>
  <c r="BV655" i="6"/>
  <c r="BS656" i="6"/>
  <c r="BT656" i="6"/>
  <c r="BU656" i="6"/>
  <c r="BV656" i="6"/>
  <c r="BS657" i="6"/>
  <c r="BT657" i="6"/>
  <c r="BU657" i="6"/>
  <c r="BV657" i="6"/>
  <c r="BS658" i="6"/>
  <c r="BT658" i="6"/>
  <c r="BU658" i="6"/>
  <c r="BV658" i="6"/>
  <c r="BS659" i="6"/>
  <c r="BT659" i="6"/>
  <c r="BU659" i="6"/>
  <c r="BV659" i="6"/>
  <c r="BS660" i="6"/>
  <c r="BT660" i="6"/>
  <c r="BU660" i="6"/>
  <c r="BV660" i="6"/>
  <c r="BS661" i="6"/>
  <c r="BT661" i="6"/>
  <c r="BU661" i="6"/>
  <c r="BV661" i="6"/>
  <c r="BS662" i="6"/>
  <c r="BT662" i="6"/>
  <c r="BU662" i="6"/>
  <c r="BV662" i="6"/>
  <c r="BS663" i="6"/>
  <c r="BT663" i="6"/>
  <c r="BU663" i="6"/>
  <c r="BV663" i="6"/>
  <c r="BS664" i="6"/>
  <c r="BT664" i="6"/>
  <c r="BU664" i="6"/>
  <c r="BV664" i="6"/>
  <c r="BS665" i="6"/>
  <c r="BT665" i="6"/>
  <c r="BU665" i="6"/>
  <c r="BV665" i="6"/>
  <c r="BS666" i="6"/>
  <c r="BT666" i="6"/>
  <c r="BU666" i="6"/>
  <c r="BV666" i="6"/>
  <c r="BS667" i="6"/>
  <c r="BT667" i="6"/>
  <c r="BU667" i="6"/>
  <c r="BV667" i="6"/>
  <c r="BS668" i="6"/>
  <c r="BT668" i="6"/>
  <c r="BU668" i="6"/>
  <c r="BV668" i="6"/>
  <c r="BS669" i="6"/>
  <c r="BT669" i="6"/>
  <c r="BU669" i="6"/>
  <c r="BV669" i="6"/>
  <c r="BS670" i="6"/>
  <c r="BT670" i="6"/>
  <c r="BU670" i="6"/>
  <c r="BV670" i="6"/>
  <c r="BS671" i="6"/>
  <c r="BT671" i="6"/>
  <c r="BU671" i="6"/>
  <c r="BV671" i="6"/>
  <c r="BS672" i="6"/>
  <c r="BT672" i="6"/>
  <c r="BU672" i="6"/>
  <c r="BV672" i="6"/>
  <c r="BS673" i="6"/>
  <c r="BT673" i="6"/>
  <c r="BU673" i="6"/>
  <c r="BV673" i="6"/>
  <c r="BS674" i="6"/>
  <c r="BT674" i="6"/>
  <c r="BU674" i="6"/>
  <c r="BV674" i="6"/>
  <c r="BS675" i="6"/>
  <c r="BT675" i="6"/>
  <c r="BU675" i="6"/>
  <c r="BV675" i="6"/>
  <c r="BS676" i="6"/>
  <c r="BT676" i="6"/>
  <c r="BU676" i="6"/>
  <c r="BV676" i="6"/>
  <c r="BS677" i="6"/>
  <c r="BT677" i="6"/>
  <c r="BU677" i="6"/>
  <c r="BV677" i="6"/>
  <c r="BS678" i="6"/>
  <c r="BT678" i="6"/>
  <c r="BU678" i="6"/>
  <c r="BV678" i="6"/>
  <c r="BS679" i="6"/>
  <c r="BT679" i="6"/>
  <c r="BU679" i="6"/>
  <c r="BV679" i="6"/>
  <c r="BS680" i="6"/>
  <c r="BT680" i="6"/>
  <c r="BU680" i="6"/>
  <c r="BV680" i="6"/>
  <c r="BS681" i="6"/>
  <c r="BT681" i="6"/>
  <c r="BU681" i="6"/>
  <c r="BV681" i="6"/>
  <c r="BS682" i="6"/>
  <c r="BT682" i="6"/>
  <c r="BU682" i="6"/>
  <c r="BV682" i="6"/>
  <c r="BS683" i="6"/>
  <c r="BT683" i="6"/>
  <c r="BU683" i="6"/>
  <c r="BV683" i="6"/>
  <c r="BS684" i="6"/>
  <c r="BT684" i="6"/>
  <c r="BU684" i="6"/>
  <c r="BV684" i="6"/>
  <c r="BS685" i="6"/>
  <c r="BT685" i="6"/>
  <c r="BU685" i="6"/>
  <c r="BV685" i="6"/>
  <c r="BS686" i="6"/>
  <c r="BT686" i="6"/>
  <c r="BU686" i="6"/>
  <c r="BV686" i="6"/>
  <c r="BS687" i="6"/>
  <c r="BT687" i="6"/>
  <c r="BU687" i="6"/>
  <c r="BV687" i="6"/>
  <c r="BS688" i="6"/>
  <c r="BT688" i="6"/>
  <c r="BU688" i="6"/>
  <c r="BV688" i="6"/>
  <c r="BS689" i="6"/>
  <c r="BT689" i="6"/>
  <c r="BU689" i="6"/>
  <c r="BV689" i="6"/>
  <c r="BS690" i="6"/>
  <c r="BT690" i="6"/>
  <c r="BU690" i="6"/>
  <c r="BV690" i="6"/>
  <c r="BS691" i="6"/>
  <c r="BT691" i="6"/>
  <c r="BU691" i="6"/>
  <c r="BV691" i="6"/>
  <c r="BS692" i="6"/>
  <c r="BT692" i="6"/>
  <c r="BU692" i="6"/>
  <c r="BV692" i="6"/>
  <c r="BS693" i="6"/>
  <c r="BT693" i="6"/>
  <c r="BU693" i="6"/>
  <c r="BV693" i="6"/>
  <c r="BS694" i="6"/>
  <c r="BT694" i="6"/>
  <c r="BU694" i="6"/>
  <c r="BV694" i="6"/>
  <c r="BS695" i="6"/>
  <c r="BT695" i="6"/>
  <c r="BU695" i="6"/>
  <c r="BV695" i="6"/>
  <c r="BS696" i="6"/>
  <c r="BT696" i="6"/>
  <c r="BU696" i="6"/>
  <c r="BV696" i="6"/>
  <c r="BS697" i="6"/>
  <c r="BT697" i="6"/>
  <c r="BU697" i="6"/>
  <c r="BV697" i="6"/>
  <c r="BS698" i="6"/>
  <c r="BT698" i="6"/>
  <c r="BU698" i="6"/>
  <c r="BV698" i="6"/>
  <c r="BS699" i="6"/>
  <c r="BT699" i="6"/>
  <c r="BU699" i="6"/>
  <c r="BV699" i="6"/>
  <c r="BS700" i="6"/>
  <c r="BT700" i="6"/>
  <c r="BU700" i="6"/>
  <c r="BV700" i="6"/>
  <c r="BS701" i="6"/>
  <c r="BT701" i="6"/>
  <c r="BU701" i="6"/>
  <c r="BV701" i="6"/>
  <c r="BS702" i="6"/>
  <c r="BT702" i="6"/>
  <c r="BU702" i="6"/>
  <c r="BV702" i="6"/>
  <c r="BS703" i="6"/>
  <c r="BT703" i="6"/>
  <c r="BU703" i="6"/>
  <c r="BV703" i="6"/>
  <c r="BS704" i="6"/>
  <c r="BT704" i="6"/>
  <c r="BU704" i="6"/>
  <c r="BV704" i="6"/>
  <c r="BS705" i="6"/>
  <c r="BT705" i="6"/>
  <c r="BU705" i="6"/>
  <c r="BV705" i="6"/>
  <c r="BS706" i="6"/>
  <c r="BT706" i="6"/>
  <c r="BU706" i="6"/>
  <c r="BV706" i="6"/>
  <c r="BS707" i="6"/>
  <c r="BT707" i="6"/>
  <c r="BU707" i="6"/>
  <c r="BV707" i="6"/>
  <c r="BS708" i="6"/>
  <c r="BT708" i="6"/>
  <c r="BU708" i="6"/>
  <c r="BV708" i="6"/>
  <c r="BS709" i="6"/>
  <c r="BT709" i="6"/>
  <c r="BU709" i="6"/>
  <c r="BV709" i="6"/>
  <c r="BS710" i="6"/>
  <c r="BT710" i="6"/>
  <c r="BU710" i="6"/>
  <c r="BV710" i="6"/>
  <c r="BS711" i="6"/>
  <c r="BT711" i="6"/>
  <c r="BU711" i="6"/>
  <c r="BV711" i="6"/>
  <c r="BS712" i="6"/>
  <c r="BT712" i="6"/>
  <c r="BU712" i="6"/>
  <c r="BV712" i="6"/>
  <c r="BS713" i="6"/>
  <c r="BT713" i="6"/>
  <c r="BU713" i="6"/>
  <c r="BV713" i="6"/>
  <c r="BS714" i="6"/>
  <c r="BT714" i="6"/>
  <c r="BU714" i="6"/>
  <c r="BV714" i="6"/>
  <c r="BS715" i="6"/>
  <c r="BT715" i="6"/>
  <c r="BU715" i="6"/>
  <c r="BV715" i="6"/>
  <c r="BS716" i="6"/>
  <c r="BT716" i="6"/>
  <c r="BU716" i="6"/>
  <c r="BV716" i="6"/>
  <c r="BS717" i="6"/>
  <c r="BT717" i="6"/>
  <c r="BU717" i="6"/>
  <c r="BV717" i="6"/>
  <c r="BS718" i="6"/>
  <c r="BT718" i="6"/>
  <c r="BU718" i="6"/>
  <c r="BV718" i="6"/>
  <c r="BS719" i="6"/>
  <c r="BT719" i="6"/>
  <c r="BU719" i="6"/>
  <c r="BV719" i="6"/>
  <c r="BS720" i="6"/>
  <c r="BT720" i="6"/>
  <c r="BU720" i="6"/>
  <c r="BV720" i="6"/>
  <c r="BS721" i="6"/>
  <c r="BT721" i="6"/>
  <c r="BU721" i="6"/>
  <c r="BV721" i="6"/>
  <c r="BS722" i="6"/>
  <c r="BT722" i="6"/>
  <c r="BU722" i="6"/>
  <c r="BV722" i="6"/>
  <c r="BS723" i="6"/>
  <c r="BT723" i="6"/>
  <c r="BU723" i="6"/>
  <c r="BV723" i="6"/>
  <c r="BS724" i="6"/>
  <c r="BT724" i="6"/>
  <c r="BU724" i="6"/>
  <c r="BV724" i="6"/>
  <c r="BS725" i="6"/>
  <c r="BT725" i="6"/>
  <c r="BU725" i="6"/>
  <c r="BV725" i="6"/>
  <c r="BS726" i="6"/>
  <c r="BT726" i="6"/>
  <c r="BU726" i="6"/>
  <c r="BV726" i="6"/>
  <c r="BS727" i="6"/>
  <c r="BT727" i="6"/>
  <c r="BU727" i="6"/>
  <c r="BV727" i="6"/>
  <c r="BS728" i="6"/>
  <c r="BT728" i="6"/>
  <c r="BU728" i="6"/>
  <c r="BV728" i="6"/>
  <c r="BS729" i="6"/>
  <c r="BT729" i="6"/>
  <c r="BU729" i="6"/>
  <c r="BV729" i="6"/>
  <c r="BS730" i="6"/>
  <c r="BT730" i="6"/>
  <c r="BU730" i="6"/>
  <c r="BV730" i="6"/>
  <c r="BS731" i="6"/>
  <c r="BT731" i="6"/>
  <c r="BU731" i="6"/>
  <c r="BV731" i="6"/>
  <c r="BS732" i="6"/>
  <c r="BT732" i="6"/>
  <c r="BU732" i="6"/>
  <c r="BV732" i="6"/>
  <c r="BS733" i="6"/>
  <c r="BT733" i="6"/>
  <c r="BU733" i="6"/>
  <c r="BV733" i="6"/>
  <c r="BS734" i="6"/>
  <c r="BT734" i="6"/>
  <c r="BU734" i="6"/>
  <c r="BV734" i="6"/>
  <c r="BS735" i="6"/>
  <c r="BT735" i="6"/>
  <c r="BU735" i="6"/>
  <c r="BV735" i="6"/>
  <c r="BS736" i="6"/>
  <c r="BT736" i="6"/>
  <c r="BU736" i="6"/>
  <c r="BV736" i="6"/>
  <c r="BS737" i="6"/>
  <c r="BT737" i="6"/>
  <c r="BU737" i="6"/>
  <c r="BV737" i="6"/>
  <c r="BS738" i="6"/>
  <c r="BT738" i="6"/>
  <c r="BU738" i="6"/>
  <c r="BV738" i="6"/>
  <c r="BS739" i="6"/>
  <c r="BT739" i="6"/>
  <c r="BU739" i="6"/>
  <c r="BV739" i="6"/>
  <c r="BS740" i="6"/>
  <c r="BT740" i="6"/>
  <c r="BU740" i="6"/>
  <c r="BV740" i="6"/>
  <c r="BS741" i="6"/>
  <c r="BT741" i="6"/>
  <c r="BU741" i="6"/>
  <c r="BV741" i="6"/>
  <c r="BS742" i="6"/>
  <c r="BT742" i="6"/>
  <c r="BU742" i="6"/>
  <c r="BV742" i="6"/>
  <c r="BS743" i="6"/>
  <c r="BT743" i="6"/>
  <c r="BU743" i="6"/>
  <c r="BV743" i="6"/>
  <c r="BS744" i="6"/>
  <c r="BT744" i="6"/>
  <c r="BU744" i="6"/>
  <c r="BV744" i="6"/>
  <c r="BS745" i="6"/>
  <c r="BT745" i="6"/>
  <c r="BU745" i="6"/>
  <c r="BV745" i="6"/>
  <c r="BS746" i="6"/>
  <c r="BT746" i="6"/>
  <c r="BU746" i="6"/>
  <c r="BV746" i="6"/>
  <c r="BS747" i="6"/>
  <c r="BT747" i="6"/>
  <c r="BU747" i="6"/>
  <c r="BV747" i="6"/>
  <c r="BS748" i="6"/>
  <c r="BT748" i="6"/>
  <c r="BU748" i="6"/>
  <c r="BV748" i="6"/>
  <c r="BS749" i="6"/>
  <c r="BT749" i="6"/>
  <c r="BU749" i="6"/>
  <c r="BV749" i="6"/>
  <c r="BS750" i="6"/>
  <c r="BT750" i="6"/>
  <c r="BU750" i="6"/>
  <c r="BV750" i="6"/>
  <c r="BS751" i="6"/>
  <c r="BT751" i="6"/>
  <c r="BU751" i="6"/>
  <c r="BV751" i="6"/>
  <c r="BS752" i="6"/>
  <c r="BT752" i="6"/>
  <c r="BU752" i="6"/>
  <c r="BV752" i="6"/>
  <c r="BS753" i="6"/>
  <c r="BT753" i="6"/>
  <c r="BU753" i="6"/>
  <c r="BV753" i="6"/>
  <c r="BS754" i="6"/>
  <c r="BT754" i="6"/>
  <c r="BU754" i="6"/>
  <c r="BV754" i="6"/>
  <c r="BS755" i="6"/>
  <c r="BT755" i="6"/>
  <c r="BU755" i="6"/>
  <c r="BV755" i="6"/>
  <c r="BS756" i="6"/>
  <c r="BT756" i="6"/>
  <c r="BU756" i="6"/>
  <c r="BV756" i="6"/>
  <c r="BS757" i="6"/>
  <c r="BT757" i="6"/>
  <c r="BU757" i="6"/>
  <c r="BV757" i="6"/>
  <c r="BS758" i="6"/>
  <c r="BT758" i="6"/>
  <c r="BU758" i="6"/>
  <c r="BV758" i="6"/>
  <c r="BS759" i="6"/>
  <c r="BT759" i="6"/>
  <c r="BU759" i="6"/>
  <c r="BV759" i="6"/>
  <c r="BS760" i="6"/>
  <c r="BT760" i="6"/>
  <c r="BU760" i="6"/>
  <c r="BV760" i="6"/>
  <c r="BS761" i="6"/>
  <c r="BT761" i="6"/>
  <c r="BU761" i="6"/>
  <c r="BV761" i="6"/>
  <c r="BS762" i="6"/>
  <c r="BT762" i="6"/>
  <c r="BU762" i="6"/>
  <c r="BV762" i="6"/>
  <c r="BS763" i="6"/>
  <c r="BT763" i="6"/>
  <c r="BU763" i="6"/>
  <c r="BV763" i="6"/>
  <c r="BS764" i="6"/>
  <c r="BT764" i="6"/>
  <c r="BU764" i="6"/>
  <c r="BV764" i="6"/>
  <c r="BS765" i="6"/>
  <c r="BT765" i="6"/>
  <c r="BU765" i="6"/>
  <c r="BV765" i="6"/>
  <c r="BS766" i="6"/>
  <c r="BT766" i="6"/>
  <c r="BU766" i="6"/>
  <c r="BV766" i="6"/>
  <c r="BS767" i="6"/>
  <c r="BT767" i="6"/>
  <c r="BU767" i="6"/>
  <c r="BV767" i="6"/>
  <c r="BS768" i="6"/>
  <c r="BT768" i="6"/>
  <c r="BU768" i="6"/>
  <c r="BV768" i="6"/>
  <c r="BS769" i="6"/>
  <c r="BT769" i="6"/>
  <c r="BU769" i="6"/>
  <c r="BV769" i="6"/>
  <c r="BS770" i="6"/>
  <c r="BT770" i="6"/>
  <c r="BU770" i="6"/>
  <c r="BV770" i="6"/>
  <c r="BS771" i="6"/>
  <c r="BT771" i="6"/>
  <c r="BU771" i="6"/>
  <c r="BV771" i="6"/>
  <c r="BS772" i="6"/>
  <c r="BT772" i="6"/>
  <c r="BU772" i="6"/>
  <c r="BV772" i="6"/>
  <c r="BS773" i="6"/>
  <c r="BT773" i="6"/>
  <c r="BU773" i="6"/>
  <c r="BV773" i="6"/>
  <c r="BS774" i="6"/>
  <c r="BT774" i="6"/>
  <c r="BU774" i="6"/>
  <c r="BV774" i="6"/>
  <c r="BS775" i="6"/>
  <c r="BT775" i="6"/>
  <c r="BU775" i="6"/>
  <c r="BV775" i="6"/>
  <c r="BS776" i="6"/>
  <c r="BT776" i="6"/>
  <c r="BU776" i="6"/>
  <c r="BV776" i="6"/>
  <c r="BS777" i="6"/>
  <c r="BT777" i="6"/>
  <c r="BU777" i="6"/>
  <c r="BV777" i="6"/>
  <c r="BS778" i="6"/>
  <c r="BT778" i="6"/>
  <c r="BU778" i="6"/>
  <c r="BV778" i="6"/>
  <c r="BS779" i="6"/>
  <c r="BT779" i="6"/>
  <c r="BU779" i="6"/>
  <c r="BV779" i="6"/>
  <c r="BS780" i="6"/>
  <c r="BT780" i="6"/>
  <c r="BU780" i="6"/>
  <c r="BV780" i="6"/>
  <c r="BS781" i="6"/>
  <c r="BT781" i="6"/>
  <c r="BU781" i="6"/>
  <c r="BV781" i="6"/>
  <c r="BS782" i="6"/>
  <c r="BT782" i="6"/>
  <c r="BU782" i="6"/>
  <c r="BV782" i="6"/>
  <c r="BS783" i="6"/>
  <c r="BT783" i="6"/>
  <c r="BU783" i="6"/>
  <c r="BV783" i="6"/>
  <c r="BS784" i="6"/>
  <c r="BT784" i="6"/>
  <c r="BU784" i="6"/>
  <c r="BV784" i="6"/>
  <c r="BS785" i="6"/>
  <c r="BT785" i="6"/>
  <c r="BU785" i="6"/>
  <c r="BV785" i="6"/>
  <c r="BS786" i="6"/>
  <c r="BT786" i="6"/>
  <c r="BU786" i="6"/>
  <c r="BV786" i="6"/>
  <c r="BS787" i="6"/>
  <c r="BT787" i="6"/>
  <c r="BU787" i="6"/>
  <c r="BV787" i="6"/>
  <c r="BS788" i="6"/>
  <c r="BT788" i="6"/>
  <c r="BU788" i="6"/>
  <c r="BV788" i="6"/>
  <c r="BS789" i="6"/>
  <c r="BT789" i="6"/>
  <c r="BU789" i="6"/>
  <c r="BV789" i="6"/>
  <c r="BS790" i="6"/>
  <c r="BT790" i="6"/>
  <c r="BU790" i="6"/>
  <c r="BV790" i="6"/>
  <c r="BS791" i="6"/>
  <c r="BT791" i="6"/>
  <c r="BU791" i="6"/>
  <c r="BV791" i="6"/>
  <c r="BS792" i="6"/>
  <c r="BT792" i="6"/>
  <c r="BU792" i="6"/>
  <c r="BV792" i="6"/>
  <c r="BS793" i="6"/>
  <c r="BT793" i="6"/>
  <c r="BU793" i="6"/>
  <c r="BV793" i="6"/>
  <c r="BS794" i="6"/>
  <c r="BT794" i="6"/>
  <c r="BU794" i="6"/>
  <c r="BV794" i="6"/>
  <c r="BS795" i="6"/>
  <c r="BT795" i="6"/>
  <c r="BU795" i="6"/>
  <c r="BV795" i="6"/>
  <c r="BS796" i="6"/>
  <c r="BT796" i="6"/>
  <c r="BU796" i="6"/>
  <c r="BV796" i="6"/>
  <c r="BS797" i="6"/>
  <c r="BT797" i="6"/>
  <c r="BU797" i="6"/>
  <c r="BV797" i="6"/>
  <c r="BS798" i="6"/>
  <c r="BT798" i="6"/>
  <c r="BU798" i="6"/>
  <c r="BV798" i="6"/>
  <c r="BS799" i="6"/>
  <c r="BT799" i="6"/>
  <c r="BU799" i="6"/>
  <c r="BV799" i="6"/>
  <c r="BS800" i="6"/>
  <c r="BT800" i="6"/>
  <c r="BU800" i="6"/>
  <c r="BV800" i="6"/>
  <c r="BS801" i="6"/>
  <c r="BT801" i="6"/>
  <c r="BU801" i="6"/>
  <c r="BV801" i="6"/>
  <c r="BS802" i="6"/>
  <c r="BT802" i="6"/>
  <c r="BU802" i="6"/>
  <c r="BV802" i="6"/>
  <c r="BS803" i="6"/>
  <c r="BT803" i="6"/>
  <c r="BU803" i="6"/>
  <c r="BV803" i="6"/>
  <c r="BS804" i="6"/>
  <c r="BT804" i="6"/>
  <c r="BU804" i="6"/>
  <c r="BV804" i="6"/>
  <c r="BS805" i="6"/>
  <c r="BT805" i="6"/>
  <c r="BU805" i="6"/>
  <c r="BV805" i="6"/>
  <c r="BS806" i="6"/>
  <c r="BT806" i="6"/>
  <c r="BU806" i="6"/>
  <c r="BV806" i="6"/>
  <c r="BS807" i="6"/>
  <c r="BT807" i="6"/>
  <c r="BU807" i="6"/>
  <c r="BV807" i="6"/>
  <c r="BS808" i="6"/>
  <c r="BT808" i="6"/>
  <c r="BU808" i="6"/>
  <c r="BV808" i="6"/>
  <c r="BS809" i="6"/>
  <c r="BT809" i="6"/>
  <c r="BU809" i="6"/>
  <c r="BV809" i="6"/>
  <c r="BS810" i="6"/>
  <c r="BT810" i="6"/>
  <c r="BU810" i="6"/>
  <c r="BV810" i="6"/>
  <c r="BS811" i="6"/>
  <c r="BT811" i="6"/>
  <c r="BU811" i="6"/>
  <c r="BV811" i="6"/>
  <c r="BS812" i="6"/>
  <c r="BT812" i="6"/>
  <c r="BU812" i="6"/>
  <c r="BV812" i="6"/>
  <c r="BS813" i="6"/>
  <c r="BT813" i="6"/>
  <c r="BU813" i="6"/>
  <c r="BV813" i="6"/>
  <c r="BS814" i="6"/>
  <c r="BT814" i="6"/>
  <c r="BU814" i="6"/>
  <c r="BV814" i="6"/>
  <c r="BS815" i="6"/>
  <c r="BT815" i="6"/>
  <c r="BU815" i="6"/>
  <c r="BV815" i="6"/>
  <c r="BS816" i="6"/>
  <c r="BT816" i="6"/>
  <c r="BU816" i="6"/>
  <c r="BV816" i="6"/>
  <c r="BS817" i="6"/>
  <c r="BT817" i="6"/>
  <c r="BU817" i="6"/>
  <c r="BV817" i="6"/>
  <c r="BS818" i="6"/>
  <c r="BT818" i="6"/>
  <c r="BU818" i="6"/>
  <c r="BV818" i="6"/>
  <c r="BS819" i="6"/>
  <c r="BT819" i="6"/>
  <c r="BU819" i="6"/>
  <c r="BV819" i="6"/>
  <c r="BS820" i="6"/>
  <c r="BT820" i="6"/>
  <c r="BU820" i="6"/>
  <c r="BV820" i="6"/>
  <c r="BS821" i="6"/>
  <c r="BT821" i="6"/>
  <c r="BU821" i="6"/>
  <c r="BV821" i="6"/>
  <c r="BS822" i="6"/>
  <c r="BT822" i="6"/>
  <c r="BU822" i="6"/>
  <c r="BV822" i="6"/>
  <c r="BS823" i="6"/>
  <c r="BT823" i="6"/>
  <c r="BU823" i="6"/>
  <c r="BV823" i="6"/>
  <c r="BS824" i="6"/>
  <c r="BT824" i="6"/>
  <c r="BU824" i="6"/>
  <c r="BV824" i="6"/>
  <c r="BS825" i="6"/>
  <c r="BT825" i="6"/>
  <c r="BU825" i="6"/>
  <c r="BV825" i="6"/>
  <c r="BS826" i="6"/>
  <c r="BT826" i="6"/>
  <c r="BU826" i="6"/>
  <c r="BV826" i="6"/>
  <c r="BS827" i="6"/>
  <c r="BT827" i="6"/>
  <c r="BU827" i="6"/>
  <c r="BV827" i="6"/>
  <c r="BS828" i="6"/>
  <c r="BT828" i="6"/>
  <c r="BU828" i="6"/>
  <c r="BV828" i="6"/>
  <c r="BS829" i="6"/>
  <c r="BT829" i="6"/>
  <c r="BU829" i="6"/>
  <c r="BV829" i="6"/>
  <c r="BS830" i="6"/>
  <c r="BT830" i="6"/>
  <c r="BU830" i="6"/>
  <c r="BV830" i="6"/>
  <c r="BS831" i="6"/>
  <c r="BT831" i="6"/>
  <c r="BU831" i="6"/>
  <c r="BV831" i="6"/>
  <c r="BS832" i="6"/>
  <c r="BT832" i="6"/>
  <c r="BU832" i="6"/>
  <c r="BV832" i="6"/>
  <c r="BS833" i="6"/>
  <c r="BT833" i="6"/>
  <c r="BU833" i="6"/>
  <c r="BV833" i="6"/>
  <c r="BS834" i="6"/>
  <c r="BT834" i="6"/>
  <c r="BU834" i="6"/>
  <c r="BV834" i="6"/>
  <c r="BS835" i="6"/>
  <c r="BT835" i="6"/>
  <c r="BU835" i="6"/>
  <c r="BV835" i="6"/>
  <c r="BS836" i="6"/>
  <c r="BT836" i="6"/>
  <c r="BU836" i="6"/>
  <c r="BV836" i="6"/>
  <c r="BS837" i="6"/>
  <c r="BT837" i="6"/>
  <c r="BU837" i="6"/>
  <c r="BV837" i="6"/>
  <c r="BS838" i="6"/>
  <c r="BT838" i="6"/>
  <c r="BU838" i="6"/>
  <c r="BV838" i="6"/>
  <c r="BS839" i="6"/>
  <c r="BT839" i="6"/>
  <c r="BU839" i="6"/>
  <c r="BV839" i="6"/>
  <c r="BS840" i="6"/>
  <c r="BT840" i="6"/>
  <c r="BU840" i="6"/>
  <c r="BV840" i="6"/>
  <c r="BS841" i="6"/>
  <c r="BT841" i="6"/>
  <c r="BU841" i="6"/>
  <c r="BV841" i="6"/>
  <c r="BS842" i="6"/>
  <c r="BT842" i="6"/>
  <c r="BU842" i="6"/>
  <c r="BV842" i="6"/>
  <c r="BS843" i="6"/>
  <c r="BT843" i="6"/>
  <c r="BU843" i="6"/>
  <c r="BV843" i="6"/>
  <c r="BS844" i="6"/>
  <c r="BT844" i="6"/>
  <c r="BU844" i="6"/>
  <c r="BV844" i="6"/>
  <c r="BS845" i="6"/>
  <c r="BT845" i="6"/>
  <c r="BU845" i="6"/>
  <c r="BV845" i="6"/>
  <c r="BS846" i="6"/>
  <c r="BT846" i="6"/>
  <c r="BU846" i="6"/>
  <c r="BV846" i="6"/>
  <c r="BS847" i="6"/>
  <c r="BT847" i="6"/>
  <c r="BU847" i="6"/>
  <c r="BV847" i="6"/>
  <c r="BS848" i="6"/>
  <c r="BT848" i="6"/>
  <c r="BU848" i="6"/>
  <c r="BV848" i="6"/>
  <c r="BS849" i="6"/>
  <c r="BT849" i="6"/>
  <c r="BU849" i="6"/>
  <c r="BV849" i="6"/>
  <c r="BS850" i="6"/>
  <c r="BT850" i="6"/>
  <c r="BU850" i="6"/>
  <c r="BV850" i="6"/>
  <c r="BS851" i="6"/>
  <c r="BT851" i="6"/>
  <c r="BU851" i="6"/>
  <c r="BV851" i="6"/>
  <c r="BS852" i="6"/>
  <c r="BT852" i="6"/>
  <c r="BU852" i="6"/>
  <c r="BV852" i="6"/>
  <c r="BS853" i="6"/>
  <c r="BT853" i="6"/>
  <c r="BU853" i="6"/>
  <c r="BV853" i="6"/>
  <c r="BS854" i="6"/>
  <c r="BT854" i="6"/>
  <c r="BU854" i="6"/>
  <c r="BV854" i="6"/>
  <c r="BS855" i="6"/>
  <c r="BT855" i="6"/>
  <c r="BU855" i="6"/>
  <c r="BV855" i="6"/>
  <c r="BS856" i="6"/>
  <c r="BT856" i="6"/>
  <c r="BU856" i="6"/>
  <c r="BV856" i="6"/>
  <c r="BS857" i="6"/>
  <c r="BT857" i="6"/>
  <c r="BU857" i="6"/>
  <c r="BV857" i="6"/>
  <c r="BS858" i="6"/>
  <c r="BT858" i="6"/>
  <c r="BU858" i="6"/>
  <c r="BV858" i="6"/>
  <c r="BS859" i="6"/>
  <c r="BT859" i="6"/>
  <c r="BU859" i="6"/>
  <c r="BV859" i="6"/>
  <c r="BS860" i="6"/>
  <c r="BT860" i="6"/>
  <c r="BU860" i="6"/>
  <c r="BV860" i="6"/>
  <c r="BS861" i="6"/>
  <c r="BT861" i="6"/>
  <c r="BU861" i="6"/>
  <c r="BV861" i="6"/>
  <c r="BS862" i="6"/>
  <c r="BT862" i="6"/>
  <c r="BU862" i="6"/>
  <c r="BV862" i="6"/>
  <c r="BS863" i="6"/>
  <c r="BT863" i="6"/>
  <c r="BU863" i="6"/>
  <c r="BV863" i="6"/>
  <c r="BS864" i="6"/>
  <c r="BT864" i="6"/>
  <c r="BU864" i="6"/>
  <c r="BV864" i="6"/>
  <c r="BS865" i="6"/>
  <c r="BT865" i="6"/>
  <c r="BU865" i="6"/>
  <c r="BV865" i="6"/>
  <c r="BS866" i="6"/>
  <c r="BT866" i="6"/>
  <c r="BU866" i="6"/>
  <c r="BV866" i="6"/>
  <c r="BS867" i="6"/>
  <c r="BT867" i="6"/>
  <c r="BU867" i="6"/>
  <c r="BV867" i="6"/>
  <c r="BS868" i="6"/>
  <c r="BT868" i="6"/>
  <c r="BU868" i="6"/>
  <c r="BV868" i="6"/>
  <c r="BS869" i="6"/>
  <c r="BT869" i="6"/>
  <c r="BU869" i="6"/>
  <c r="BV869" i="6"/>
  <c r="BS870" i="6"/>
  <c r="BT870" i="6"/>
  <c r="BU870" i="6"/>
  <c r="BV870" i="6"/>
  <c r="BS871" i="6"/>
  <c r="BT871" i="6"/>
  <c r="BU871" i="6"/>
  <c r="BV871" i="6"/>
  <c r="BS872" i="6"/>
  <c r="BT872" i="6"/>
  <c r="BU872" i="6"/>
  <c r="BV872" i="6"/>
  <c r="BS873" i="6"/>
  <c r="BT873" i="6"/>
  <c r="BU873" i="6"/>
  <c r="BV873" i="6"/>
  <c r="BS874" i="6"/>
  <c r="BT874" i="6"/>
  <c r="BU874" i="6"/>
  <c r="BV874" i="6"/>
  <c r="BS875" i="6"/>
  <c r="BT875" i="6"/>
  <c r="BU875" i="6"/>
  <c r="BV875" i="6"/>
  <c r="BS876" i="6"/>
  <c r="BT876" i="6"/>
  <c r="BU876" i="6"/>
  <c r="BV876" i="6"/>
  <c r="BS877" i="6"/>
  <c r="BT877" i="6"/>
  <c r="BU877" i="6"/>
  <c r="BV877" i="6"/>
  <c r="BS878" i="6"/>
  <c r="BT878" i="6"/>
  <c r="BU878" i="6"/>
  <c r="BV878" i="6"/>
  <c r="BS879" i="6"/>
  <c r="BT879" i="6"/>
  <c r="BU879" i="6"/>
  <c r="BV879" i="6"/>
  <c r="BS880" i="6"/>
  <c r="BT880" i="6"/>
  <c r="BU880" i="6"/>
  <c r="BV880" i="6"/>
  <c r="BS881" i="6"/>
  <c r="BT881" i="6"/>
  <c r="BU881" i="6"/>
  <c r="BV881" i="6"/>
  <c r="BS882" i="6"/>
  <c r="BT882" i="6"/>
  <c r="BU882" i="6"/>
  <c r="BV882" i="6"/>
  <c r="BS883" i="6"/>
  <c r="BT883" i="6"/>
  <c r="BU883" i="6"/>
  <c r="BV883" i="6"/>
  <c r="BS884" i="6"/>
  <c r="BT884" i="6"/>
  <c r="BU884" i="6"/>
  <c r="BV884" i="6"/>
  <c r="BS885" i="6"/>
  <c r="BT885" i="6"/>
  <c r="BU885" i="6"/>
  <c r="BV885" i="6"/>
  <c r="BS886" i="6"/>
  <c r="BT886" i="6"/>
  <c r="BU886" i="6"/>
  <c r="BV886" i="6"/>
  <c r="BS887" i="6"/>
  <c r="BT887" i="6"/>
  <c r="BU887" i="6"/>
  <c r="BV887" i="6"/>
  <c r="BS888" i="6"/>
  <c r="BT888" i="6"/>
  <c r="BU888" i="6"/>
  <c r="BV888" i="6"/>
  <c r="BS889" i="6"/>
  <c r="BT889" i="6"/>
  <c r="BU889" i="6"/>
  <c r="BV889" i="6"/>
  <c r="BS890" i="6"/>
  <c r="BT890" i="6"/>
  <c r="BU890" i="6"/>
  <c r="BV890" i="6"/>
  <c r="BS891" i="6"/>
  <c r="BT891" i="6"/>
  <c r="BU891" i="6"/>
  <c r="BV891" i="6"/>
  <c r="BS892" i="6"/>
  <c r="BT892" i="6"/>
  <c r="BU892" i="6"/>
  <c r="BV892" i="6"/>
  <c r="BS893" i="6"/>
  <c r="BT893" i="6"/>
  <c r="BU893" i="6"/>
  <c r="BV893" i="6"/>
  <c r="BS894" i="6"/>
  <c r="BT894" i="6"/>
  <c r="BU894" i="6"/>
  <c r="BV894" i="6"/>
  <c r="BS895" i="6"/>
  <c r="BT895" i="6"/>
  <c r="BU895" i="6"/>
  <c r="BV895" i="6"/>
  <c r="BS896" i="6"/>
  <c r="BT896" i="6"/>
  <c r="BU896" i="6"/>
  <c r="BV896" i="6"/>
  <c r="BS897" i="6"/>
  <c r="BT897" i="6"/>
  <c r="BU897" i="6"/>
  <c r="BV897" i="6"/>
  <c r="BS898" i="6"/>
  <c r="BT898" i="6"/>
  <c r="BU898" i="6"/>
  <c r="BV898" i="6"/>
  <c r="BS899" i="6"/>
  <c r="BT899" i="6"/>
  <c r="BU899" i="6"/>
  <c r="BV899" i="6"/>
  <c r="BS900" i="6"/>
  <c r="BT900" i="6"/>
  <c r="BU900" i="6"/>
  <c r="BV900" i="6"/>
  <c r="BS901" i="6"/>
  <c r="BT901" i="6"/>
  <c r="BU901" i="6"/>
  <c r="BV901" i="6"/>
  <c r="BS902" i="6"/>
  <c r="BT902" i="6"/>
  <c r="BU902" i="6"/>
  <c r="BV902" i="6"/>
  <c r="BS903" i="6"/>
  <c r="BT903" i="6"/>
  <c r="BU903" i="6"/>
  <c r="BV903" i="6"/>
  <c r="BS904" i="6"/>
  <c r="BT904" i="6"/>
  <c r="BU904" i="6"/>
  <c r="BV904" i="6"/>
  <c r="BS905" i="6"/>
  <c r="BT905" i="6"/>
  <c r="BU905" i="6"/>
  <c r="BV905" i="6"/>
  <c r="BS906" i="6"/>
  <c r="BT906" i="6"/>
  <c r="BU906" i="6"/>
  <c r="BV906" i="6"/>
  <c r="BS907" i="6"/>
  <c r="BT907" i="6"/>
  <c r="BU907" i="6"/>
  <c r="BV907" i="6"/>
  <c r="BS908" i="6"/>
  <c r="BT908" i="6"/>
  <c r="BU908" i="6"/>
  <c r="BV908" i="6"/>
  <c r="BS909" i="6"/>
  <c r="BT909" i="6"/>
  <c r="BU909" i="6"/>
  <c r="BV909" i="6"/>
  <c r="BS910" i="6"/>
  <c r="BT910" i="6"/>
  <c r="BU910" i="6"/>
  <c r="BV910" i="6"/>
  <c r="BS911" i="6"/>
  <c r="BT911" i="6"/>
  <c r="BU911" i="6"/>
  <c r="BV911" i="6"/>
  <c r="BS912" i="6"/>
  <c r="BT912" i="6"/>
  <c r="BU912" i="6"/>
  <c r="BV912" i="6"/>
  <c r="BS913" i="6"/>
  <c r="BT913" i="6"/>
  <c r="BU913" i="6"/>
  <c r="BV913" i="6"/>
  <c r="BS914" i="6"/>
  <c r="BT914" i="6"/>
  <c r="BU914" i="6"/>
  <c r="BV914" i="6"/>
  <c r="BS915" i="6"/>
  <c r="BT915" i="6"/>
  <c r="BU915" i="6"/>
  <c r="BV915" i="6"/>
  <c r="BS916" i="6"/>
  <c r="BT916" i="6"/>
  <c r="BU916" i="6"/>
  <c r="BV916" i="6"/>
  <c r="BS917" i="6"/>
  <c r="BT917" i="6"/>
  <c r="BU917" i="6"/>
  <c r="BV917" i="6"/>
  <c r="BS918" i="6"/>
  <c r="BT918" i="6"/>
  <c r="BU918" i="6"/>
  <c r="BV918" i="6"/>
  <c r="BS919" i="6"/>
  <c r="BT919" i="6"/>
  <c r="BU919" i="6"/>
  <c r="BV919" i="6"/>
  <c r="BS920" i="6"/>
  <c r="BT920" i="6"/>
  <c r="BU920" i="6"/>
  <c r="BV920" i="6"/>
  <c r="BS921" i="6"/>
  <c r="BT921" i="6"/>
  <c r="BU921" i="6"/>
  <c r="BV921" i="6"/>
  <c r="BS922" i="6"/>
  <c r="BT922" i="6"/>
  <c r="BU922" i="6"/>
  <c r="BV922" i="6"/>
  <c r="BS923" i="6"/>
  <c r="BT923" i="6"/>
  <c r="BU923" i="6"/>
  <c r="BV923" i="6"/>
  <c r="BS924" i="6"/>
  <c r="BT924" i="6"/>
  <c r="BU924" i="6"/>
  <c r="BV924" i="6"/>
  <c r="BS925" i="6"/>
  <c r="BT925" i="6"/>
  <c r="BU925" i="6"/>
  <c r="BV925" i="6"/>
  <c r="BS926" i="6"/>
  <c r="BT926" i="6"/>
  <c r="BU926" i="6"/>
  <c r="BV926" i="6"/>
  <c r="BS927" i="6"/>
  <c r="BT927" i="6"/>
  <c r="BU927" i="6"/>
  <c r="BV927" i="6"/>
  <c r="BS928" i="6"/>
  <c r="BT928" i="6"/>
  <c r="BU928" i="6"/>
  <c r="BV928" i="6"/>
  <c r="BS929" i="6"/>
  <c r="BT929" i="6"/>
  <c r="BU929" i="6"/>
  <c r="BV929" i="6"/>
  <c r="BS930" i="6"/>
  <c r="BT930" i="6"/>
  <c r="BU930" i="6"/>
  <c r="BV930" i="6"/>
  <c r="BS931" i="6"/>
  <c r="BT931" i="6"/>
  <c r="BU931" i="6"/>
  <c r="BV931" i="6"/>
  <c r="BS932" i="6"/>
  <c r="BT932" i="6"/>
  <c r="BU932" i="6"/>
  <c r="BV932" i="6"/>
  <c r="BS933" i="6"/>
  <c r="BT933" i="6"/>
  <c r="BU933" i="6"/>
  <c r="BV933" i="6"/>
  <c r="BS934" i="6"/>
  <c r="BT934" i="6"/>
  <c r="BU934" i="6"/>
  <c r="BV934" i="6"/>
  <c r="BS935" i="6"/>
  <c r="BT935" i="6"/>
  <c r="BU935" i="6"/>
  <c r="BV935" i="6"/>
  <c r="BS936" i="6"/>
  <c r="BT936" i="6"/>
  <c r="BU936" i="6"/>
  <c r="BV936" i="6"/>
  <c r="BS937" i="6"/>
  <c r="BT937" i="6"/>
  <c r="BU937" i="6"/>
  <c r="BV937" i="6"/>
  <c r="BS938" i="6"/>
  <c r="BT938" i="6"/>
  <c r="BU938" i="6"/>
  <c r="BV938" i="6"/>
  <c r="BS939" i="6"/>
  <c r="BT939" i="6"/>
  <c r="BU939" i="6"/>
  <c r="BV939" i="6"/>
  <c r="BS940" i="6"/>
  <c r="BT940" i="6"/>
  <c r="BU940" i="6"/>
  <c r="BV940" i="6"/>
  <c r="BS941" i="6"/>
  <c r="BT941" i="6"/>
  <c r="BU941" i="6"/>
  <c r="BV941" i="6"/>
  <c r="BS942" i="6"/>
  <c r="BT942" i="6"/>
  <c r="BU942" i="6"/>
  <c r="BV942" i="6"/>
  <c r="BS943" i="6"/>
  <c r="BT943" i="6"/>
  <c r="BU943" i="6"/>
  <c r="BV943" i="6"/>
  <c r="BS944" i="6"/>
  <c r="BT944" i="6"/>
  <c r="BU944" i="6"/>
  <c r="BV944" i="6"/>
  <c r="BS945" i="6"/>
  <c r="BT945" i="6"/>
  <c r="BU945" i="6"/>
  <c r="BV945" i="6"/>
  <c r="BS946" i="6"/>
  <c r="BT946" i="6"/>
  <c r="BU946" i="6"/>
  <c r="BV946" i="6"/>
  <c r="BS947" i="6"/>
  <c r="BT947" i="6"/>
  <c r="BU947" i="6"/>
  <c r="BV947" i="6"/>
  <c r="BS948" i="6"/>
  <c r="BT948" i="6"/>
  <c r="BU948" i="6"/>
  <c r="BV948" i="6"/>
  <c r="BS949" i="6"/>
  <c r="BT949" i="6"/>
  <c r="BU949" i="6"/>
  <c r="BV949" i="6"/>
  <c r="BS950" i="6"/>
  <c r="BT950" i="6"/>
  <c r="BU950" i="6"/>
  <c r="BV950" i="6"/>
  <c r="BS951" i="6"/>
  <c r="BT951" i="6"/>
  <c r="BU951" i="6"/>
  <c r="BV951" i="6"/>
  <c r="BS952" i="6"/>
  <c r="BT952" i="6"/>
  <c r="BU952" i="6"/>
  <c r="BV952" i="6"/>
  <c r="BS953" i="6"/>
  <c r="BT953" i="6"/>
  <c r="BU953" i="6"/>
  <c r="BV953" i="6"/>
  <c r="BS954" i="6"/>
  <c r="BT954" i="6"/>
  <c r="BU954" i="6"/>
  <c r="BV954" i="6"/>
  <c r="BS955" i="6"/>
  <c r="BT955" i="6"/>
  <c r="BU955" i="6"/>
  <c r="BV955" i="6"/>
  <c r="BS956" i="6"/>
  <c r="BT956" i="6"/>
  <c r="BU956" i="6"/>
  <c r="BV956" i="6"/>
  <c r="BS957" i="6"/>
  <c r="BT957" i="6"/>
  <c r="BU957" i="6"/>
  <c r="BV957" i="6"/>
  <c r="BS958" i="6"/>
  <c r="BT958" i="6"/>
  <c r="BU958" i="6"/>
  <c r="BV958" i="6"/>
  <c r="BS959" i="6"/>
  <c r="BT959" i="6"/>
  <c r="BU959" i="6"/>
  <c r="BV959" i="6"/>
  <c r="BS960" i="6"/>
  <c r="BT960" i="6"/>
  <c r="BU960" i="6"/>
  <c r="BV960" i="6"/>
  <c r="BS961" i="6"/>
  <c r="BT961" i="6"/>
  <c r="BU961" i="6"/>
  <c r="BV961" i="6"/>
  <c r="BS962" i="6"/>
  <c r="BT962" i="6"/>
  <c r="BU962" i="6"/>
  <c r="BV962" i="6"/>
  <c r="BS963" i="6"/>
  <c r="BT963" i="6"/>
  <c r="BU963" i="6"/>
  <c r="BV963" i="6"/>
  <c r="BS964" i="6"/>
  <c r="BT964" i="6"/>
  <c r="BU964" i="6"/>
  <c r="BV964" i="6"/>
  <c r="BS965" i="6"/>
  <c r="BT965" i="6"/>
  <c r="BU965" i="6"/>
  <c r="BV965" i="6"/>
  <c r="BS966" i="6"/>
  <c r="BT966" i="6"/>
  <c r="BU966" i="6"/>
  <c r="BV966" i="6"/>
  <c r="BS967" i="6"/>
  <c r="BT967" i="6"/>
  <c r="BU967" i="6"/>
  <c r="BV967" i="6"/>
  <c r="BS968" i="6"/>
  <c r="BT968" i="6"/>
  <c r="BU968" i="6"/>
  <c r="BV968" i="6"/>
  <c r="BS969" i="6"/>
  <c r="BT969" i="6"/>
  <c r="BU969" i="6"/>
  <c r="BV969" i="6"/>
  <c r="BS970" i="6"/>
  <c r="BT970" i="6"/>
  <c r="BU970" i="6"/>
  <c r="BV970" i="6"/>
  <c r="BS971" i="6"/>
  <c r="BT971" i="6"/>
  <c r="BU971" i="6"/>
  <c r="BV971" i="6"/>
  <c r="BS972" i="6"/>
  <c r="BT972" i="6"/>
  <c r="BU972" i="6"/>
  <c r="BV972" i="6"/>
  <c r="BS973" i="6"/>
  <c r="BT973" i="6"/>
  <c r="BU973" i="6"/>
  <c r="BV973" i="6"/>
  <c r="BS974" i="6"/>
  <c r="BT974" i="6"/>
  <c r="BU974" i="6"/>
  <c r="BV974" i="6"/>
  <c r="BS975" i="6"/>
  <c r="BT975" i="6"/>
  <c r="BU975" i="6"/>
  <c r="BV975" i="6"/>
  <c r="BS976" i="6"/>
  <c r="BT976" i="6"/>
  <c r="BU976" i="6"/>
  <c r="BV976" i="6"/>
  <c r="BS977" i="6"/>
  <c r="BT977" i="6"/>
  <c r="BU977" i="6"/>
  <c r="BV977" i="6"/>
  <c r="BS978" i="6"/>
  <c r="BT978" i="6"/>
  <c r="BU978" i="6"/>
  <c r="BV978" i="6"/>
  <c r="BS979" i="6"/>
  <c r="BT979" i="6"/>
  <c r="BU979" i="6"/>
  <c r="BV979" i="6"/>
  <c r="BS980" i="6"/>
  <c r="BT980" i="6"/>
  <c r="BU980" i="6"/>
  <c r="BV980" i="6"/>
  <c r="BS981" i="6"/>
  <c r="BT981" i="6"/>
  <c r="BU981" i="6"/>
  <c r="BV981" i="6"/>
  <c r="BS982" i="6"/>
  <c r="BT982" i="6"/>
  <c r="BU982" i="6"/>
  <c r="BV982" i="6"/>
  <c r="BS983" i="6"/>
  <c r="BT983" i="6"/>
  <c r="BU983" i="6"/>
  <c r="BV983" i="6"/>
  <c r="BS984" i="6"/>
  <c r="BT984" i="6"/>
  <c r="BU984" i="6"/>
  <c r="BV984" i="6"/>
  <c r="BS985" i="6"/>
  <c r="BT985" i="6"/>
  <c r="BU985" i="6"/>
  <c r="BV985" i="6"/>
  <c r="BS986" i="6"/>
  <c r="BT986" i="6"/>
  <c r="BU986" i="6"/>
  <c r="BV986" i="6"/>
  <c r="BS987" i="6"/>
  <c r="BT987" i="6"/>
  <c r="BU987" i="6"/>
  <c r="BV987" i="6"/>
  <c r="BS988" i="6"/>
  <c r="BT988" i="6"/>
  <c r="BU988" i="6"/>
  <c r="BV988" i="6"/>
  <c r="BS989" i="6"/>
  <c r="BT989" i="6"/>
  <c r="BU989" i="6"/>
  <c r="BV989" i="6"/>
  <c r="BS990" i="6"/>
  <c r="BT990" i="6"/>
  <c r="BU990" i="6"/>
  <c r="BV990" i="6"/>
  <c r="BS991" i="6"/>
  <c r="BT991" i="6"/>
  <c r="BU991" i="6"/>
  <c r="BV991" i="6"/>
  <c r="BS992" i="6"/>
  <c r="BT992" i="6"/>
  <c r="BU992" i="6"/>
  <c r="BV992" i="6"/>
  <c r="BS993" i="6"/>
  <c r="BT993" i="6"/>
  <c r="BU993" i="6"/>
  <c r="BV993" i="6"/>
  <c r="BS994" i="6"/>
  <c r="BT994" i="6"/>
  <c r="BU994" i="6"/>
  <c r="BV994" i="6"/>
  <c r="BS995" i="6"/>
  <c r="BT995" i="6"/>
  <c r="BU995" i="6"/>
  <c r="BV995" i="6"/>
  <c r="BS996" i="6"/>
  <c r="BT996" i="6"/>
  <c r="BU996" i="6"/>
  <c r="BV996" i="6"/>
  <c r="BS997" i="6"/>
  <c r="BT997" i="6"/>
  <c r="BU997" i="6"/>
  <c r="BV997" i="6"/>
  <c r="BS998" i="6"/>
  <c r="BT998" i="6"/>
  <c r="BU998" i="6"/>
  <c r="BV998" i="6"/>
  <c r="BS999" i="6"/>
  <c r="BT999" i="6"/>
  <c r="BU999" i="6"/>
  <c r="BV999" i="6"/>
  <c r="BS1000" i="6"/>
  <c r="BT1000" i="6"/>
  <c r="BU1000" i="6"/>
  <c r="BV1000" i="6"/>
  <c r="BS1001" i="6"/>
  <c r="BT1001" i="6"/>
  <c r="BU1001" i="6"/>
  <c r="BV1001" i="6"/>
  <c r="BS1002" i="6"/>
  <c r="BT1002" i="6"/>
  <c r="BU1002" i="6"/>
  <c r="BV1002" i="6"/>
  <c r="BS1003" i="6"/>
  <c r="BT1003" i="6"/>
  <c r="BU1003" i="6"/>
  <c r="BV1003" i="6"/>
  <c r="BS1004" i="6"/>
  <c r="BT1004" i="6"/>
  <c r="BU1004" i="6"/>
  <c r="BV1004" i="6"/>
  <c r="BS1005" i="6"/>
  <c r="BT1005" i="6"/>
  <c r="BU1005" i="6"/>
  <c r="BV1005" i="6"/>
  <c r="BS1006" i="6"/>
  <c r="BT1006" i="6"/>
  <c r="BU1006" i="6"/>
  <c r="BV1006" i="6"/>
  <c r="BS1007" i="6"/>
  <c r="BT1007" i="6"/>
  <c r="BU1007" i="6"/>
  <c r="BV1007" i="6"/>
  <c r="BS1008" i="6"/>
  <c r="BT1008" i="6"/>
  <c r="BU1008" i="6"/>
  <c r="BV1008" i="6"/>
  <c r="BS1009" i="6"/>
  <c r="BT1009" i="6"/>
  <c r="BU1009" i="6"/>
  <c r="BV1009" i="6"/>
  <c r="BS1010" i="6"/>
  <c r="BT1010" i="6"/>
  <c r="BU1010" i="6"/>
  <c r="BV1010" i="6"/>
  <c r="BS1011" i="6"/>
  <c r="BT1011" i="6"/>
  <c r="BU1011" i="6"/>
  <c r="BV1011" i="6"/>
  <c r="BS1012" i="6"/>
  <c r="BT1012" i="6"/>
  <c r="BU1012" i="6"/>
  <c r="BV1012" i="6"/>
  <c r="BS1013" i="6"/>
  <c r="BT1013" i="6"/>
  <c r="BU1013" i="6"/>
  <c r="BV1013" i="6"/>
  <c r="BS1014" i="6"/>
  <c r="BT1014" i="6"/>
  <c r="BU1014" i="6"/>
  <c r="BV1014" i="6"/>
  <c r="BS1015" i="6"/>
  <c r="BT1015" i="6"/>
  <c r="BU1015" i="6"/>
  <c r="BV1015" i="6"/>
  <c r="BS1016" i="6"/>
  <c r="BT1016" i="6"/>
  <c r="BU1016" i="6"/>
  <c r="BV1016" i="6"/>
  <c r="BS1017" i="6"/>
  <c r="BT1017" i="6"/>
  <c r="BU1017" i="6"/>
  <c r="BV1017" i="6"/>
  <c r="BS1018" i="6"/>
  <c r="BT1018" i="6"/>
  <c r="BU1018" i="6"/>
  <c r="BV1018" i="6"/>
  <c r="BS1019" i="6"/>
  <c r="BT1019" i="6"/>
  <c r="BU1019" i="6"/>
  <c r="BV1019" i="6"/>
  <c r="BS1020" i="6"/>
  <c r="BT1020" i="6"/>
  <c r="BU1020" i="6"/>
  <c r="BV1020" i="6"/>
  <c r="BS1021" i="6"/>
  <c r="BT1021" i="6"/>
  <c r="BU1021" i="6"/>
  <c r="BV1021" i="6"/>
  <c r="BS1022" i="6"/>
  <c r="BT1022" i="6"/>
  <c r="BU1022" i="6"/>
  <c r="BV1022" i="6"/>
  <c r="BS1023" i="6"/>
  <c r="BT1023" i="6"/>
  <c r="BU1023" i="6"/>
  <c r="BV1023" i="6"/>
  <c r="BS1024" i="6"/>
  <c r="BT1024" i="6"/>
  <c r="BU1024" i="6"/>
  <c r="BV1024" i="6"/>
  <c r="BS1025" i="6"/>
  <c r="BT1025" i="6"/>
  <c r="BU1025" i="6"/>
  <c r="BV1025" i="6"/>
  <c r="BS1026" i="6"/>
  <c r="BT1026" i="6"/>
  <c r="BU1026" i="6"/>
  <c r="BV1026" i="6"/>
  <c r="BS1027" i="6"/>
  <c r="BT1027" i="6"/>
  <c r="BU1027" i="6"/>
  <c r="BV1027" i="6"/>
  <c r="BS1028" i="6"/>
  <c r="BT1028" i="6"/>
  <c r="BU1028" i="6"/>
  <c r="BV1028" i="6"/>
  <c r="BS1029" i="6"/>
  <c r="BT1029" i="6"/>
  <c r="BU1029" i="6"/>
  <c r="BV1029" i="6"/>
  <c r="BS1030" i="6"/>
  <c r="BT1030" i="6"/>
  <c r="BU1030" i="6"/>
  <c r="BV1030" i="6"/>
  <c r="BS1031" i="6"/>
  <c r="BT1031" i="6"/>
  <c r="BU1031" i="6"/>
  <c r="BV1031" i="6"/>
  <c r="BS1032" i="6"/>
  <c r="BT1032" i="6"/>
  <c r="BU1032" i="6"/>
  <c r="BV1032" i="6"/>
  <c r="BS1033" i="6"/>
  <c r="BT1033" i="6"/>
  <c r="BU1033" i="6"/>
  <c r="BV1033" i="6"/>
  <c r="BS1034" i="6"/>
  <c r="BT1034" i="6"/>
  <c r="BU1034" i="6"/>
  <c r="BV1034" i="6"/>
  <c r="BS1035" i="6"/>
  <c r="BT1035" i="6"/>
  <c r="BU1035" i="6"/>
  <c r="BV1035" i="6"/>
  <c r="BS1036" i="6"/>
  <c r="BT1036" i="6"/>
  <c r="BU1036" i="6"/>
  <c r="BV1036" i="6"/>
  <c r="BS1037" i="6"/>
  <c r="BT1037" i="6"/>
  <c r="BU1037" i="6"/>
  <c r="BV1037" i="6"/>
  <c r="BS1038" i="6"/>
  <c r="BT1038" i="6"/>
  <c r="BU1038" i="6"/>
  <c r="BV1038" i="6"/>
  <c r="BS1039" i="6"/>
  <c r="BT1039" i="6"/>
  <c r="BU1039" i="6"/>
  <c r="BV1039" i="6"/>
  <c r="BS1040" i="6"/>
  <c r="BT1040" i="6"/>
  <c r="BU1040" i="6"/>
  <c r="BV1040" i="6"/>
  <c r="BS1041" i="6"/>
  <c r="BT1041" i="6"/>
  <c r="BU1041" i="6"/>
  <c r="BV1041" i="6"/>
  <c r="BS1042" i="6"/>
  <c r="BT1042" i="6"/>
  <c r="BU1042" i="6"/>
  <c r="BV1042" i="6"/>
  <c r="BS1043" i="6"/>
  <c r="BT1043" i="6"/>
  <c r="BU1043" i="6"/>
  <c r="BV1043" i="6"/>
  <c r="BS1044" i="6"/>
  <c r="BT1044" i="6"/>
  <c r="BU1044" i="6"/>
  <c r="BV1044" i="6"/>
  <c r="BS1045" i="6"/>
  <c r="BT1045" i="6"/>
  <c r="BU1045" i="6"/>
  <c r="BV1045" i="6"/>
  <c r="BS1046" i="6"/>
  <c r="BT1046" i="6"/>
  <c r="BU1046" i="6"/>
  <c r="BV1046" i="6"/>
  <c r="BS1047" i="6"/>
  <c r="BT1047" i="6"/>
  <c r="BU1047" i="6"/>
  <c r="BV1047" i="6"/>
  <c r="BS1048" i="6"/>
  <c r="BT1048" i="6"/>
  <c r="BU1048" i="6"/>
  <c r="BV1048" i="6"/>
  <c r="BS1049" i="6"/>
  <c r="BT1049" i="6"/>
  <c r="BU1049" i="6"/>
  <c r="BV1049" i="6"/>
  <c r="BS1050" i="6"/>
  <c r="BT1050" i="6"/>
  <c r="BU1050" i="6"/>
  <c r="BV1050" i="6"/>
  <c r="BS1051" i="6"/>
  <c r="BT1051" i="6"/>
  <c r="BU1051" i="6"/>
  <c r="BV1051" i="6"/>
  <c r="BS1052" i="6"/>
  <c r="BT1052" i="6"/>
  <c r="BU1052" i="6"/>
  <c r="BV1052" i="6"/>
  <c r="BS1053" i="6"/>
  <c r="BT1053" i="6"/>
  <c r="BU1053" i="6"/>
  <c r="BV1053" i="6"/>
  <c r="BS1054" i="6"/>
  <c r="BT1054" i="6"/>
  <c r="BU1054" i="6"/>
  <c r="BV1054" i="6"/>
  <c r="BS1055" i="6"/>
  <c r="BT1055" i="6"/>
  <c r="BU1055" i="6"/>
  <c r="BV1055" i="6"/>
  <c r="BS1056" i="6"/>
  <c r="BT1056" i="6"/>
  <c r="BU1056" i="6"/>
  <c r="BV1056" i="6"/>
  <c r="BS1057" i="6"/>
  <c r="BT1057" i="6"/>
  <c r="BU1057" i="6"/>
  <c r="BV1057" i="6"/>
  <c r="BS1058" i="6"/>
  <c r="BT1058" i="6"/>
  <c r="BU1058" i="6"/>
  <c r="BV1058" i="6"/>
  <c r="BS1059" i="6"/>
  <c r="BT1059" i="6"/>
  <c r="BU1059" i="6"/>
  <c r="BV1059" i="6"/>
  <c r="BS1060" i="6"/>
  <c r="BT1060" i="6"/>
  <c r="BU1060" i="6"/>
  <c r="BV1060" i="6"/>
  <c r="BS1061" i="6"/>
  <c r="BT1061" i="6"/>
  <c r="BU1061" i="6"/>
  <c r="BV1061" i="6"/>
  <c r="BS1062" i="6"/>
  <c r="BT1062" i="6"/>
  <c r="BU1062" i="6"/>
  <c r="BV1062" i="6"/>
  <c r="BS1063" i="6"/>
  <c r="BT1063" i="6"/>
  <c r="BU1063" i="6"/>
  <c r="BV1063" i="6"/>
  <c r="BS1064" i="6"/>
  <c r="BT1064" i="6"/>
  <c r="BU1064" i="6"/>
  <c r="BV1064" i="6"/>
  <c r="BS1065" i="6"/>
  <c r="BT1065" i="6"/>
  <c r="BU1065" i="6"/>
  <c r="BV1065" i="6"/>
  <c r="BS1066" i="6"/>
  <c r="BT1066" i="6"/>
  <c r="BU1066" i="6"/>
  <c r="BV1066" i="6"/>
  <c r="BS1067" i="6"/>
  <c r="BT1067" i="6"/>
  <c r="BU1067" i="6"/>
  <c r="BV1067" i="6"/>
  <c r="BS1068" i="6"/>
  <c r="BT1068" i="6"/>
  <c r="BU1068" i="6"/>
  <c r="BV1068" i="6"/>
  <c r="BS1069" i="6"/>
  <c r="BT1069" i="6"/>
  <c r="BU1069" i="6"/>
  <c r="BV1069" i="6"/>
  <c r="BS1070" i="6"/>
  <c r="BT1070" i="6"/>
  <c r="BU1070" i="6"/>
  <c r="BV1070" i="6"/>
  <c r="BS1071" i="6"/>
  <c r="BT1071" i="6"/>
  <c r="BU1071" i="6"/>
  <c r="BV1071" i="6"/>
  <c r="BS1072" i="6"/>
  <c r="BT1072" i="6"/>
  <c r="BU1072" i="6"/>
  <c r="BV1072" i="6"/>
  <c r="BS1073" i="6"/>
  <c r="BT1073" i="6"/>
  <c r="BU1073" i="6"/>
  <c r="BV1073" i="6"/>
  <c r="BS1074" i="6"/>
  <c r="BT1074" i="6"/>
  <c r="BU1074" i="6"/>
  <c r="BV1074" i="6"/>
  <c r="BS1075" i="6"/>
  <c r="BT1075" i="6"/>
  <c r="BU1075" i="6"/>
  <c r="BV1075" i="6"/>
  <c r="BS1076" i="6"/>
  <c r="BT1076" i="6"/>
  <c r="BU1076" i="6"/>
  <c r="BV1076" i="6"/>
  <c r="BS1077" i="6"/>
  <c r="BT1077" i="6"/>
  <c r="BU1077" i="6"/>
  <c r="BV1077" i="6"/>
  <c r="BS1078" i="6"/>
  <c r="BT1078" i="6"/>
  <c r="BU1078" i="6"/>
  <c r="BV1078" i="6"/>
  <c r="BS1079" i="6"/>
  <c r="BT1079" i="6"/>
  <c r="BU1079" i="6"/>
  <c r="BV1079" i="6"/>
  <c r="BS1080" i="6"/>
  <c r="BT1080" i="6"/>
  <c r="BU1080" i="6"/>
  <c r="BV1080" i="6"/>
  <c r="BS1081" i="6"/>
  <c r="BT1081" i="6"/>
  <c r="BU1081" i="6"/>
  <c r="BV1081" i="6"/>
  <c r="BS1082" i="6"/>
  <c r="BT1082" i="6"/>
  <c r="BU1082" i="6"/>
  <c r="BV1082" i="6"/>
  <c r="BS1083" i="6"/>
  <c r="BT1083" i="6"/>
  <c r="BU1083" i="6"/>
  <c r="BV1083" i="6"/>
  <c r="BS1084" i="6"/>
  <c r="BT1084" i="6"/>
  <c r="BU1084" i="6"/>
  <c r="BV1084" i="6"/>
  <c r="BS1085" i="6"/>
  <c r="BT1085" i="6"/>
  <c r="BU1085" i="6"/>
  <c r="BV1085" i="6"/>
  <c r="BS1086" i="6"/>
  <c r="BT1086" i="6"/>
  <c r="BU1086" i="6"/>
  <c r="BV1086" i="6"/>
  <c r="BS1087" i="6"/>
  <c r="BT1087" i="6"/>
  <c r="BU1087" i="6"/>
  <c r="BV1087" i="6"/>
  <c r="BS1088" i="6"/>
  <c r="BT1088" i="6"/>
  <c r="BU1088" i="6"/>
  <c r="BV1088" i="6"/>
  <c r="BS1089" i="6"/>
  <c r="BT1089" i="6"/>
  <c r="BU1089" i="6"/>
  <c r="BV1089" i="6"/>
  <c r="BS1090" i="6"/>
  <c r="BT1090" i="6"/>
  <c r="BU1090" i="6"/>
  <c r="BV1090" i="6"/>
  <c r="BS1091" i="6"/>
  <c r="BT1091" i="6"/>
  <c r="BU1091" i="6"/>
  <c r="BV1091" i="6"/>
  <c r="BS1092" i="6"/>
  <c r="BT1092" i="6"/>
  <c r="BU1092" i="6"/>
  <c r="BV1092" i="6"/>
  <c r="BS1093" i="6"/>
  <c r="BT1093" i="6"/>
  <c r="BU1093" i="6"/>
  <c r="BV1093" i="6"/>
  <c r="BS1094" i="6"/>
  <c r="BT1094" i="6"/>
  <c r="BU1094" i="6"/>
  <c r="BV1094" i="6"/>
  <c r="BS1095" i="6"/>
  <c r="BT1095" i="6"/>
  <c r="BU1095" i="6"/>
  <c r="BV1095" i="6"/>
  <c r="BS1096" i="6"/>
  <c r="BT1096" i="6"/>
  <c r="BU1096" i="6"/>
  <c r="BV1096" i="6"/>
  <c r="BS1097" i="6"/>
  <c r="BT1097" i="6"/>
  <c r="BU1097" i="6"/>
  <c r="BV1097" i="6"/>
  <c r="BS1098" i="6"/>
  <c r="BT1098" i="6"/>
  <c r="BU1098" i="6"/>
  <c r="BV1098" i="6"/>
  <c r="BS1099" i="6"/>
  <c r="BT1099" i="6"/>
  <c r="BU1099" i="6"/>
  <c r="BV1099" i="6"/>
  <c r="BS1100" i="6"/>
  <c r="BT1100" i="6"/>
  <c r="BU1100" i="6"/>
  <c r="BV1100" i="6"/>
  <c r="BS1101" i="6"/>
  <c r="BT1101" i="6"/>
  <c r="BU1101" i="6"/>
  <c r="BV1101" i="6"/>
  <c r="BS1102" i="6"/>
  <c r="BT1102" i="6"/>
  <c r="BU1102" i="6"/>
  <c r="BV1102" i="6"/>
  <c r="BS1103" i="6"/>
  <c r="BT1103" i="6"/>
  <c r="BU1103" i="6"/>
  <c r="BV1103" i="6"/>
  <c r="BS1104" i="6"/>
  <c r="BT1104" i="6"/>
  <c r="BU1104" i="6"/>
  <c r="BV1104" i="6"/>
  <c r="BS1105" i="6"/>
  <c r="BT1105" i="6"/>
  <c r="BU1105" i="6"/>
  <c r="BV1105" i="6"/>
  <c r="BS1106" i="6"/>
  <c r="BT1106" i="6"/>
  <c r="BU1106" i="6"/>
  <c r="BV1106" i="6"/>
  <c r="BS1107" i="6"/>
  <c r="BT1107" i="6"/>
  <c r="BU1107" i="6"/>
  <c r="BV1107" i="6"/>
  <c r="BS1108" i="6"/>
  <c r="BT1108" i="6"/>
  <c r="BU1108" i="6"/>
  <c r="BV1108" i="6"/>
  <c r="BS1109" i="6"/>
  <c r="BT1109" i="6"/>
  <c r="BU1109" i="6"/>
  <c r="BV1109" i="6"/>
  <c r="BS1110" i="6"/>
  <c r="BT1110" i="6"/>
  <c r="BU1110" i="6"/>
  <c r="BV1110" i="6"/>
  <c r="BS1111" i="6"/>
  <c r="BT1111" i="6"/>
  <c r="BU1111" i="6"/>
  <c r="BV1111" i="6"/>
  <c r="BS1112" i="6"/>
  <c r="BT1112" i="6"/>
  <c r="BU1112" i="6"/>
  <c r="BV1112" i="6"/>
  <c r="BS1113" i="6"/>
  <c r="BT1113" i="6"/>
  <c r="BU1113" i="6"/>
  <c r="BV1113" i="6"/>
  <c r="BS1114" i="6"/>
  <c r="BT1114" i="6"/>
  <c r="BU1114" i="6"/>
  <c r="BV1114" i="6"/>
  <c r="BS1115" i="6"/>
  <c r="BT1115" i="6"/>
  <c r="BU1115" i="6"/>
  <c r="BV1115" i="6"/>
  <c r="BS1116" i="6"/>
  <c r="BT1116" i="6"/>
  <c r="BU1116" i="6"/>
  <c r="BV1116" i="6"/>
  <c r="BS1117" i="6"/>
  <c r="BT1117" i="6"/>
  <c r="BU1117" i="6"/>
  <c r="BV1117" i="6"/>
  <c r="BS1118" i="6"/>
  <c r="BT1118" i="6"/>
  <c r="BU1118" i="6"/>
  <c r="BV1118" i="6"/>
  <c r="BS1119" i="6"/>
  <c r="BT1119" i="6"/>
  <c r="BU1119" i="6"/>
  <c r="BV1119" i="6"/>
  <c r="BS1120" i="6"/>
  <c r="BT1120" i="6"/>
  <c r="BU1120" i="6"/>
  <c r="BV1120" i="6"/>
  <c r="BS1121" i="6"/>
  <c r="BT1121" i="6"/>
  <c r="BU1121" i="6"/>
  <c r="BV1121" i="6"/>
  <c r="BS1122" i="6"/>
  <c r="BT1122" i="6"/>
  <c r="BU1122" i="6"/>
  <c r="BV1122" i="6"/>
  <c r="BS1123" i="6"/>
  <c r="BT1123" i="6"/>
  <c r="BU1123" i="6"/>
  <c r="BV1123" i="6"/>
  <c r="BS1124" i="6"/>
  <c r="BT1124" i="6"/>
  <c r="BU1124" i="6"/>
  <c r="BV1124" i="6"/>
  <c r="BS1125" i="6"/>
  <c r="BT1125" i="6"/>
  <c r="BU1125" i="6"/>
  <c r="BV1125" i="6"/>
  <c r="BS1126" i="6"/>
  <c r="BT1126" i="6"/>
  <c r="BU1126" i="6"/>
  <c r="BV1126" i="6"/>
  <c r="BS1127" i="6"/>
  <c r="BT1127" i="6"/>
  <c r="BU1127" i="6"/>
  <c r="BV1127" i="6"/>
  <c r="BS1128" i="6"/>
  <c r="BT1128" i="6"/>
  <c r="BU1128" i="6"/>
  <c r="BV1128" i="6"/>
  <c r="BS1129" i="6"/>
  <c r="BT1129" i="6"/>
  <c r="BU1129" i="6"/>
  <c r="BV1129" i="6"/>
  <c r="BS1130" i="6"/>
  <c r="BT1130" i="6"/>
  <c r="BU1130" i="6"/>
  <c r="BV1130" i="6"/>
  <c r="BS1131" i="6"/>
  <c r="BT1131" i="6"/>
  <c r="BU1131" i="6"/>
  <c r="BV1131" i="6"/>
  <c r="BS1132" i="6"/>
  <c r="BT1132" i="6"/>
  <c r="BU1132" i="6"/>
  <c r="BV1132" i="6"/>
  <c r="BS1133" i="6"/>
  <c r="BT1133" i="6"/>
  <c r="BU1133" i="6"/>
  <c r="BV1133" i="6"/>
  <c r="BS1134" i="6"/>
  <c r="BT1134" i="6"/>
  <c r="BU1134" i="6"/>
  <c r="BV1134" i="6"/>
  <c r="BS1135" i="6"/>
  <c r="BT1135" i="6"/>
  <c r="BU1135" i="6"/>
  <c r="BV1135" i="6"/>
  <c r="BS1136" i="6"/>
  <c r="BT1136" i="6"/>
  <c r="BU1136" i="6"/>
  <c r="BV1136" i="6"/>
  <c r="BS1137" i="6"/>
  <c r="BT1137" i="6"/>
  <c r="BU1137" i="6"/>
  <c r="BV1137" i="6"/>
  <c r="BS1138" i="6"/>
  <c r="BT1138" i="6"/>
  <c r="BU1138" i="6"/>
  <c r="BV1138" i="6"/>
  <c r="BS1139" i="6"/>
  <c r="BT1139" i="6"/>
  <c r="BU1139" i="6"/>
  <c r="BV1139" i="6"/>
  <c r="BS1140" i="6"/>
  <c r="BT1140" i="6"/>
  <c r="BU1140" i="6"/>
  <c r="BV1140" i="6"/>
  <c r="BS1141" i="6"/>
  <c r="BT1141" i="6"/>
  <c r="BU1141" i="6"/>
  <c r="BV1141" i="6"/>
  <c r="BS1142" i="6"/>
  <c r="BT1142" i="6"/>
  <c r="BU1142" i="6"/>
  <c r="BV1142" i="6"/>
  <c r="BS1143" i="6"/>
  <c r="BT1143" i="6"/>
  <c r="BU1143" i="6"/>
  <c r="BV1143" i="6"/>
  <c r="BS1144" i="6"/>
  <c r="BT1144" i="6"/>
  <c r="BU1144" i="6"/>
  <c r="BV1144" i="6"/>
  <c r="BS1145" i="6"/>
  <c r="BT1145" i="6"/>
  <c r="BU1145" i="6"/>
  <c r="BV1145" i="6"/>
  <c r="BS1146" i="6"/>
  <c r="BT1146" i="6"/>
  <c r="BU1146" i="6"/>
  <c r="BV1146" i="6"/>
  <c r="BS1147" i="6"/>
  <c r="BT1147" i="6"/>
  <c r="BU1147" i="6"/>
  <c r="BV1147" i="6"/>
  <c r="BS1148" i="6"/>
  <c r="BT1148" i="6"/>
  <c r="BU1148" i="6"/>
  <c r="BV1148" i="6"/>
  <c r="BS1149" i="6"/>
  <c r="BT1149" i="6"/>
  <c r="BU1149" i="6"/>
  <c r="BV1149" i="6"/>
  <c r="BS1150" i="6"/>
  <c r="BT1150" i="6"/>
  <c r="BU1150" i="6"/>
  <c r="BV1150" i="6"/>
  <c r="BS1151" i="6"/>
  <c r="BT1151" i="6"/>
  <c r="BU1151" i="6"/>
  <c r="BV1151" i="6"/>
  <c r="BS1152" i="6"/>
  <c r="BT1152" i="6"/>
  <c r="BU1152" i="6"/>
  <c r="BV1152" i="6"/>
  <c r="BS1153" i="6"/>
  <c r="BT1153" i="6"/>
  <c r="BU1153" i="6"/>
  <c r="BV1153" i="6"/>
  <c r="BS1154" i="6"/>
  <c r="BT1154" i="6"/>
  <c r="BU1154" i="6"/>
  <c r="BV1154" i="6"/>
  <c r="BS1155" i="6"/>
  <c r="BT1155" i="6"/>
  <c r="BU1155" i="6"/>
  <c r="BV1155" i="6"/>
  <c r="BS1156" i="6"/>
  <c r="BT1156" i="6"/>
  <c r="BU1156" i="6"/>
  <c r="BV1156" i="6"/>
  <c r="BS1157" i="6"/>
  <c r="BT1157" i="6"/>
  <c r="BU1157" i="6"/>
  <c r="BV1157" i="6"/>
  <c r="BS1158" i="6"/>
  <c r="BT1158" i="6"/>
  <c r="BU1158" i="6"/>
  <c r="BV1158" i="6"/>
  <c r="BS1159" i="6"/>
  <c r="BT1159" i="6"/>
  <c r="BU1159" i="6"/>
  <c r="BV1159" i="6"/>
  <c r="BS1160" i="6"/>
  <c r="BT1160" i="6"/>
  <c r="BU1160" i="6"/>
  <c r="BV1160" i="6"/>
  <c r="BS1161" i="6"/>
  <c r="BT1161" i="6"/>
  <c r="BU1161" i="6"/>
  <c r="BV1161" i="6"/>
  <c r="BS1162" i="6"/>
  <c r="BT1162" i="6"/>
  <c r="BU1162" i="6"/>
  <c r="BV1162" i="6"/>
  <c r="BS1163" i="6"/>
  <c r="BT1163" i="6"/>
  <c r="BU1163" i="6"/>
  <c r="BV1163" i="6"/>
  <c r="BS1164" i="6"/>
  <c r="BT1164" i="6"/>
  <c r="BU1164" i="6"/>
  <c r="BV1164" i="6"/>
  <c r="BS1165" i="6"/>
  <c r="BT1165" i="6"/>
  <c r="BU1165" i="6"/>
  <c r="BV1165" i="6"/>
  <c r="BS1166" i="6"/>
  <c r="BT1166" i="6"/>
  <c r="BU1166" i="6"/>
  <c r="BV1166" i="6"/>
  <c r="BS1167" i="6"/>
  <c r="BT1167" i="6"/>
  <c r="BU1167" i="6"/>
  <c r="BV1167" i="6"/>
  <c r="BS1168" i="6"/>
  <c r="BT1168" i="6"/>
  <c r="BU1168" i="6"/>
  <c r="BV1168" i="6"/>
  <c r="BS1169" i="6"/>
  <c r="BT1169" i="6"/>
  <c r="BU1169" i="6"/>
  <c r="BV1169" i="6"/>
  <c r="BS1170" i="6"/>
  <c r="BT1170" i="6"/>
  <c r="BU1170" i="6"/>
  <c r="BV1170" i="6"/>
  <c r="BS1171" i="6"/>
  <c r="BT1171" i="6"/>
  <c r="BU1171" i="6"/>
  <c r="BV1171" i="6"/>
  <c r="BS1172" i="6"/>
  <c r="BT1172" i="6"/>
  <c r="BU1172" i="6"/>
  <c r="BV1172" i="6"/>
  <c r="BS1173" i="6"/>
  <c r="BT1173" i="6"/>
  <c r="BU1173" i="6"/>
  <c r="BV1173" i="6"/>
  <c r="BS1174" i="6"/>
  <c r="BT1174" i="6"/>
  <c r="BU1174" i="6"/>
  <c r="BV1174" i="6"/>
  <c r="BS1175" i="6"/>
  <c r="BT1175" i="6"/>
  <c r="BU1175" i="6"/>
  <c r="BV1175" i="6"/>
  <c r="BS1176" i="6"/>
  <c r="BT1176" i="6"/>
  <c r="BU1176" i="6"/>
  <c r="BV1176" i="6"/>
  <c r="BS1177" i="6"/>
  <c r="BT1177" i="6"/>
  <c r="BU1177" i="6"/>
  <c r="BV1177" i="6"/>
  <c r="BS1178" i="6"/>
  <c r="BT1178" i="6"/>
  <c r="BU1178" i="6"/>
  <c r="BV1178" i="6"/>
  <c r="BS1179" i="6"/>
  <c r="BT1179" i="6"/>
  <c r="BU1179" i="6"/>
  <c r="BV1179" i="6"/>
  <c r="BS1180" i="6"/>
  <c r="BT1180" i="6"/>
  <c r="BU1180" i="6"/>
  <c r="BV1180" i="6"/>
  <c r="BS1181" i="6"/>
  <c r="BT1181" i="6"/>
  <c r="BU1181" i="6"/>
  <c r="BV1181" i="6"/>
  <c r="BS1182" i="6"/>
  <c r="BT1182" i="6"/>
  <c r="BU1182" i="6"/>
  <c r="BV1182" i="6"/>
  <c r="BS1183" i="6"/>
  <c r="BT1183" i="6"/>
  <c r="BU1183" i="6"/>
  <c r="BV1183" i="6"/>
  <c r="BS1184" i="6"/>
  <c r="BT1184" i="6"/>
  <c r="BU1184" i="6"/>
  <c r="BV1184" i="6"/>
  <c r="BS1185" i="6"/>
  <c r="BT1185" i="6"/>
  <c r="BU1185" i="6"/>
  <c r="BV1185" i="6"/>
  <c r="BS1186" i="6"/>
  <c r="BT1186" i="6"/>
  <c r="BU1186" i="6"/>
  <c r="BV1186" i="6"/>
  <c r="BS1187" i="6"/>
  <c r="BT1187" i="6"/>
  <c r="BU1187" i="6"/>
  <c r="BV1187" i="6"/>
  <c r="BS1188" i="6"/>
  <c r="BT1188" i="6"/>
  <c r="BU1188" i="6"/>
  <c r="BV1188" i="6"/>
  <c r="BS1189" i="6"/>
  <c r="BT1189" i="6"/>
  <c r="BU1189" i="6"/>
  <c r="BV1189" i="6"/>
  <c r="BS1190" i="6"/>
  <c r="BT1190" i="6"/>
  <c r="BU1190" i="6"/>
  <c r="BV1190" i="6"/>
  <c r="BS1191" i="6"/>
  <c r="BT1191" i="6"/>
  <c r="BU1191" i="6"/>
  <c r="BV1191" i="6"/>
  <c r="BS1192" i="6"/>
  <c r="BT1192" i="6"/>
  <c r="BU1192" i="6"/>
  <c r="BV1192" i="6"/>
  <c r="BS1193" i="6"/>
  <c r="BT1193" i="6"/>
  <c r="BU1193" i="6"/>
  <c r="BV1193" i="6"/>
  <c r="BS1194" i="6"/>
  <c r="BT1194" i="6"/>
  <c r="BU1194" i="6"/>
  <c r="BV1194" i="6"/>
  <c r="BS1195" i="6"/>
  <c r="BT1195" i="6"/>
  <c r="BU1195" i="6"/>
  <c r="BV1195" i="6"/>
  <c r="BS1196" i="6"/>
  <c r="BT1196" i="6"/>
  <c r="BU1196" i="6"/>
  <c r="BV1196" i="6"/>
  <c r="BS1197" i="6"/>
  <c r="BT1197" i="6"/>
  <c r="BU1197" i="6"/>
  <c r="BV1197" i="6"/>
  <c r="BS1198" i="6"/>
  <c r="BT1198" i="6"/>
  <c r="BU1198" i="6"/>
  <c r="BV1198" i="6"/>
  <c r="BS1199" i="6"/>
  <c r="BT1199" i="6"/>
  <c r="BU1199" i="6"/>
  <c r="BV1199" i="6"/>
  <c r="BS1200" i="6"/>
  <c r="BT1200" i="6"/>
  <c r="BU1200" i="6"/>
  <c r="BV1200" i="6"/>
  <c r="BS1201" i="6"/>
  <c r="BT1201" i="6"/>
  <c r="BU1201" i="6"/>
  <c r="BV1201" i="6"/>
  <c r="BS1202" i="6"/>
  <c r="BT1202" i="6"/>
  <c r="BU1202" i="6"/>
  <c r="BV1202" i="6"/>
  <c r="BS1203" i="6"/>
  <c r="BT1203" i="6"/>
  <c r="BU1203" i="6"/>
  <c r="BV1203" i="6"/>
  <c r="BS1204" i="6"/>
  <c r="BT1204" i="6"/>
  <c r="BU1204" i="6"/>
  <c r="BV1204" i="6"/>
  <c r="BS1205" i="6"/>
  <c r="BT1205" i="6"/>
  <c r="BU1205" i="6"/>
  <c r="BV1205" i="6"/>
  <c r="BS1206" i="6"/>
  <c r="BT1206" i="6"/>
  <c r="BU1206" i="6"/>
  <c r="BV1206" i="6"/>
  <c r="BS1207" i="6"/>
  <c r="BT1207" i="6"/>
  <c r="BU1207" i="6"/>
  <c r="BV1207" i="6"/>
  <c r="BS1208" i="6"/>
  <c r="BT1208" i="6"/>
  <c r="BU1208" i="6"/>
  <c r="BV1208" i="6"/>
  <c r="BS1209" i="6"/>
  <c r="BT1209" i="6"/>
  <c r="BU1209" i="6"/>
  <c r="BV1209" i="6"/>
  <c r="BS1210" i="6"/>
  <c r="BT1210" i="6"/>
  <c r="BU1210" i="6"/>
  <c r="BV1210" i="6"/>
  <c r="BS1211" i="6"/>
  <c r="BT1211" i="6"/>
  <c r="BU1211" i="6"/>
  <c r="BV1211" i="6"/>
  <c r="BS1212" i="6"/>
  <c r="BT1212" i="6"/>
  <c r="BU1212" i="6"/>
  <c r="BV1212" i="6"/>
  <c r="BS1213" i="6"/>
  <c r="BT1213" i="6"/>
  <c r="BU1213" i="6"/>
  <c r="BV1213" i="6"/>
  <c r="BS1214" i="6"/>
  <c r="BT1214" i="6"/>
  <c r="BU1214" i="6"/>
  <c r="BV1214" i="6"/>
  <c r="BS1215" i="6"/>
  <c r="BT1215" i="6"/>
  <c r="BU1215" i="6"/>
  <c r="BV1215" i="6"/>
  <c r="BS1216" i="6"/>
  <c r="BT1216" i="6"/>
  <c r="BU1216" i="6"/>
  <c r="BV1216" i="6"/>
  <c r="BS1217" i="6"/>
  <c r="BT1217" i="6"/>
  <c r="BU1217" i="6"/>
  <c r="BV1217" i="6"/>
  <c r="BS1218" i="6"/>
  <c r="BT1218" i="6"/>
  <c r="BU1218" i="6"/>
  <c r="BV1218" i="6"/>
  <c r="BS1219" i="6"/>
  <c r="BT1219" i="6"/>
  <c r="BU1219" i="6"/>
  <c r="BV1219" i="6"/>
  <c r="BS1220" i="6"/>
  <c r="BT1220" i="6"/>
  <c r="BU1220" i="6"/>
  <c r="BV1220" i="6"/>
  <c r="BS1221" i="6"/>
  <c r="BT1221" i="6"/>
  <c r="BU1221" i="6"/>
  <c r="BV1221" i="6"/>
  <c r="BS1222" i="6"/>
  <c r="BT1222" i="6"/>
  <c r="BU1222" i="6"/>
  <c r="BV1222" i="6"/>
  <c r="BS1223" i="6"/>
  <c r="BT1223" i="6"/>
  <c r="BU1223" i="6"/>
  <c r="BV1223" i="6"/>
  <c r="BS1224" i="6"/>
  <c r="BT1224" i="6"/>
  <c r="BU1224" i="6"/>
  <c r="BV1224" i="6"/>
  <c r="BS1225" i="6"/>
  <c r="BT1225" i="6"/>
  <c r="BU1225" i="6"/>
  <c r="BV1225" i="6"/>
  <c r="BS1226" i="6"/>
  <c r="BT1226" i="6"/>
  <c r="BU1226" i="6"/>
  <c r="BV1226" i="6"/>
  <c r="BS1227" i="6"/>
  <c r="BT1227" i="6"/>
  <c r="BU1227" i="6"/>
  <c r="BV1227" i="6"/>
  <c r="BS1228" i="6"/>
  <c r="BT1228" i="6"/>
  <c r="BU1228" i="6"/>
  <c r="BV1228" i="6"/>
  <c r="BS1229" i="6"/>
  <c r="BT1229" i="6"/>
  <c r="BU1229" i="6"/>
  <c r="BV1229" i="6"/>
  <c r="BS1230" i="6"/>
  <c r="BT1230" i="6"/>
  <c r="BU1230" i="6"/>
  <c r="BV1230" i="6"/>
  <c r="BS1231" i="6"/>
  <c r="BT1231" i="6"/>
  <c r="BU1231" i="6"/>
  <c r="BV1231" i="6"/>
  <c r="BS1232" i="6"/>
  <c r="BT1232" i="6"/>
  <c r="BU1232" i="6"/>
  <c r="BV1232" i="6"/>
  <c r="BS1262" i="6"/>
  <c r="BT1262" i="6"/>
  <c r="BU1262" i="6"/>
  <c r="BV1262" i="6"/>
  <c r="BS1263" i="6"/>
  <c r="BT1263" i="6"/>
  <c r="BU1263" i="6"/>
  <c r="BV1263" i="6"/>
  <c r="BS1264" i="6"/>
  <c r="BT1264" i="6"/>
  <c r="BU1264" i="6"/>
  <c r="BV1264" i="6"/>
  <c r="BS1265" i="6"/>
  <c r="BT1265" i="6"/>
  <c r="BU1265" i="6"/>
  <c r="BV1265" i="6"/>
  <c r="BS1266" i="6"/>
  <c r="BT1266" i="6"/>
  <c r="BU1266" i="6"/>
  <c r="BV1266" i="6"/>
  <c r="BS1267" i="6"/>
  <c r="BT1267" i="6"/>
  <c r="BU1267" i="6"/>
  <c r="BV1267" i="6"/>
  <c r="BS1268" i="6"/>
  <c r="BT1268" i="6"/>
  <c r="BU1268" i="6"/>
  <c r="BV1268" i="6"/>
  <c r="BS1269" i="6"/>
  <c r="BT1269" i="6"/>
  <c r="BU1269" i="6"/>
  <c r="BV1269" i="6"/>
  <c r="BS1270" i="6"/>
  <c r="BT1270" i="6"/>
  <c r="BU1270" i="6"/>
  <c r="BV1270" i="6"/>
  <c r="BS1710" i="6"/>
  <c r="BT1710" i="6"/>
  <c r="BU1710" i="6"/>
  <c r="BV1710" i="6"/>
  <c r="BS1711" i="6"/>
  <c r="BT1711" i="6"/>
  <c r="BU1711" i="6"/>
  <c r="BV1711" i="6"/>
  <c r="BS1712" i="6"/>
  <c r="BT1712" i="6"/>
  <c r="BU1712" i="6"/>
  <c r="BV1712" i="6"/>
  <c r="BS1713" i="6"/>
  <c r="BT1713" i="6"/>
  <c r="BU1713" i="6"/>
  <c r="BV1713" i="6"/>
  <c r="BS1714" i="6"/>
  <c r="BT1714" i="6"/>
  <c r="BU1714" i="6"/>
  <c r="BV1714" i="6"/>
  <c r="AE1033" i="12"/>
  <c r="AE1032" i="12"/>
  <c r="AE1031" i="12"/>
  <c r="AE1030" i="12"/>
  <c r="AE1029" i="12"/>
  <c r="AE1028" i="12"/>
  <c r="AE1027" i="12"/>
  <c r="AE1026" i="12"/>
  <c r="AE1025" i="12"/>
  <c r="AE1024" i="12"/>
  <c r="AE1023" i="12"/>
  <c r="AE1022" i="12"/>
  <c r="AE1021" i="12"/>
  <c r="AE1020" i="12"/>
  <c r="AE1019" i="12"/>
  <c r="AE1018" i="12"/>
  <c r="AE1017" i="12"/>
  <c r="AE1016" i="12"/>
  <c r="AE1015" i="12"/>
  <c r="AE1014" i="12"/>
  <c r="AE1013" i="12"/>
  <c r="AE1012" i="12"/>
  <c r="AE1011" i="12"/>
  <c r="AE1010" i="12"/>
  <c r="AE1009" i="12"/>
  <c r="AE1008" i="12"/>
  <c r="AE1007" i="12"/>
  <c r="AE1006" i="12"/>
  <c r="AE1005" i="12"/>
  <c r="AE1004" i="12"/>
  <c r="AE1003" i="12"/>
  <c r="AE1002" i="12"/>
  <c r="AE1001" i="12"/>
  <c r="AE1000" i="12"/>
  <c r="AE999" i="12"/>
  <c r="AE998" i="12"/>
  <c r="AE997" i="12"/>
  <c r="AE996" i="12"/>
  <c r="AE995" i="12"/>
  <c r="AE994" i="12"/>
  <c r="AE993" i="12"/>
  <c r="AE992" i="12"/>
  <c r="AE991" i="12"/>
  <c r="AE990" i="12"/>
  <c r="AE989" i="12"/>
  <c r="AE988" i="12"/>
  <c r="AE987" i="12"/>
  <c r="AE986" i="12"/>
  <c r="AE985" i="12"/>
  <c r="AE984" i="12"/>
  <c r="AE983" i="12"/>
  <c r="AE982" i="12"/>
  <c r="AE981" i="12"/>
  <c r="AE980" i="12"/>
  <c r="AE979" i="12"/>
  <c r="AE978" i="12"/>
  <c r="AE977" i="12"/>
  <c r="AE976" i="12"/>
  <c r="AE975" i="12"/>
  <c r="AE974" i="12"/>
  <c r="AE973" i="12"/>
  <c r="AE972" i="12"/>
  <c r="AE971" i="12"/>
  <c r="AE970" i="12"/>
  <c r="AE969" i="12"/>
  <c r="AE968" i="12"/>
  <c r="AE967" i="12"/>
  <c r="AE966" i="12"/>
  <c r="AE965" i="12"/>
  <c r="AE964" i="12"/>
  <c r="AE963" i="12"/>
  <c r="AE962" i="12"/>
  <c r="AE961" i="12"/>
  <c r="AE960" i="12"/>
  <c r="AE959" i="12"/>
  <c r="AE958" i="12"/>
  <c r="AE957" i="12"/>
  <c r="AE956" i="12"/>
  <c r="AE955" i="12"/>
  <c r="AE954" i="12"/>
  <c r="AE953" i="12"/>
  <c r="AE952" i="12"/>
  <c r="AE951" i="12"/>
  <c r="AE950" i="12"/>
  <c r="AE949" i="12"/>
  <c r="AE948" i="12"/>
  <c r="AE947" i="12"/>
  <c r="AE946" i="12"/>
  <c r="AE945" i="12"/>
  <c r="AE944" i="12"/>
  <c r="AE943" i="12"/>
  <c r="AE942" i="12"/>
  <c r="AE941" i="12"/>
  <c r="AE940" i="12"/>
  <c r="AE939" i="12"/>
  <c r="AE938" i="12"/>
  <c r="AE937" i="12"/>
  <c r="AE936" i="12"/>
  <c r="AE935" i="12"/>
  <c r="AE934" i="12"/>
  <c r="AE933" i="12"/>
  <c r="AE932" i="12"/>
  <c r="AE931" i="12"/>
  <c r="AE930" i="12"/>
  <c r="AE929" i="12"/>
  <c r="AE928" i="12"/>
  <c r="AE927" i="12"/>
  <c r="AE926" i="12"/>
  <c r="AE925" i="12"/>
  <c r="AE924" i="12"/>
  <c r="AE923" i="12"/>
  <c r="AE922" i="12"/>
  <c r="AE921" i="12"/>
  <c r="AE920" i="12"/>
  <c r="AE919" i="12"/>
  <c r="AE918" i="12"/>
  <c r="AE917" i="12"/>
  <c r="AE916" i="12"/>
  <c r="AE915" i="12"/>
  <c r="AE914" i="12"/>
  <c r="AE913" i="12"/>
  <c r="AE912" i="12"/>
  <c r="AE911" i="12"/>
  <c r="AE910" i="12"/>
  <c r="AE909" i="12"/>
  <c r="AE908" i="12"/>
  <c r="AE907" i="12"/>
  <c r="AE906" i="12"/>
  <c r="AE905" i="12"/>
  <c r="AE904" i="12"/>
  <c r="AE903" i="12"/>
  <c r="AE902" i="12"/>
  <c r="AE901" i="12"/>
  <c r="AE900" i="12"/>
  <c r="AE899" i="12"/>
  <c r="AE898" i="12"/>
  <c r="AE897" i="12"/>
  <c r="AE896" i="12"/>
  <c r="AE895" i="12"/>
  <c r="AE894" i="12"/>
  <c r="AE893" i="12"/>
  <c r="AE892" i="12"/>
  <c r="AE891" i="12"/>
  <c r="AE890" i="12"/>
  <c r="AE889" i="12"/>
  <c r="AE888" i="12"/>
  <c r="AE887" i="12"/>
  <c r="AE886" i="12"/>
  <c r="AE885" i="12"/>
  <c r="AE884" i="12"/>
  <c r="AE883" i="12"/>
  <c r="AE882" i="12"/>
  <c r="AE881" i="12"/>
  <c r="AE880" i="12"/>
  <c r="AE879" i="12"/>
  <c r="AE878" i="12"/>
  <c r="AE877" i="12"/>
  <c r="AE876" i="12"/>
  <c r="AE875" i="12"/>
  <c r="AE874" i="12"/>
  <c r="AE873" i="12"/>
  <c r="AE872" i="12"/>
  <c r="AE871" i="12"/>
  <c r="AE870" i="12"/>
  <c r="AE869" i="12"/>
  <c r="AE868" i="12"/>
  <c r="AE867" i="12"/>
  <c r="AE866" i="12"/>
  <c r="AE865" i="12"/>
  <c r="AE863" i="12"/>
  <c r="AE862" i="12"/>
  <c r="AE861" i="12"/>
  <c r="AE860" i="12"/>
  <c r="AE859" i="12"/>
  <c r="AE858" i="12"/>
  <c r="AE857" i="12"/>
  <c r="AE856" i="12"/>
  <c r="AE855" i="12"/>
  <c r="AE854" i="12"/>
  <c r="AE853" i="12"/>
  <c r="AE852" i="12"/>
  <c r="AE851" i="12"/>
  <c r="AE850" i="12"/>
  <c r="AE849" i="12"/>
  <c r="AE848" i="12"/>
  <c r="AE847" i="12"/>
  <c r="AE846" i="12"/>
  <c r="AE845" i="12"/>
  <c r="AE838" i="12"/>
  <c r="AE1034" i="12"/>
  <c r="U1034" i="12"/>
  <c r="M1034" i="12"/>
  <c r="T1034" i="12"/>
  <c r="K1034" i="12"/>
  <c r="S1034" i="12"/>
  <c r="I1034" i="12"/>
  <c r="O1034" i="12"/>
  <c r="AF1034" i="12"/>
  <c r="R1034" i="12"/>
  <c r="N1034" i="12"/>
  <c r="P1034" i="12"/>
  <c r="G1034" i="12"/>
  <c r="U1033" i="12"/>
  <c r="M1033" i="12"/>
  <c r="T1033" i="12"/>
  <c r="K1033" i="12"/>
  <c r="S1033" i="12"/>
  <c r="I1033" i="12"/>
  <c r="R1033" i="12"/>
  <c r="G1033" i="12"/>
  <c r="N1033" i="12"/>
  <c r="P1033" i="12"/>
  <c r="U1032" i="12"/>
  <c r="M1032" i="12"/>
  <c r="T1032" i="12"/>
  <c r="K1032" i="12"/>
  <c r="S1032" i="12"/>
  <c r="I1032" i="12"/>
  <c r="R1032" i="12"/>
  <c r="G1032" i="12"/>
  <c r="N1032" i="12"/>
  <c r="P1032" i="12"/>
  <c r="U1031" i="12"/>
  <c r="M1031" i="12"/>
  <c r="T1031" i="12"/>
  <c r="K1031" i="12"/>
  <c r="S1031" i="12"/>
  <c r="I1031" i="12"/>
  <c r="R1031" i="12"/>
  <c r="G1031" i="12"/>
  <c r="N1031" i="12"/>
  <c r="P1031" i="12"/>
  <c r="U1030" i="12"/>
  <c r="M1030" i="12"/>
  <c r="T1030" i="12"/>
  <c r="S1030" i="12"/>
  <c r="I1030" i="12"/>
  <c r="R1030" i="12"/>
  <c r="G1030" i="12"/>
  <c r="N1030" i="12"/>
  <c r="P1030" i="12"/>
  <c r="K1030" i="12"/>
  <c r="U1029" i="12"/>
  <c r="M1029" i="12"/>
  <c r="T1029" i="12"/>
  <c r="S1029" i="12"/>
  <c r="I1029" i="12"/>
  <c r="R1029" i="12"/>
  <c r="G1029" i="12"/>
  <c r="N1029" i="12"/>
  <c r="P1029" i="12"/>
  <c r="K1029" i="12"/>
  <c r="U1028" i="12"/>
  <c r="M1028" i="12"/>
  <c r="T1028" i="12"/>
  <c r="K1028" i="12"/>
  <c r="S1028" i="12"/>
  <c r="I1028" i="12"/>
  <c r="R1028" i="12"/>
  <c r="G1028" i="12"/>
  <c r="N1028" i="12"/>
  <c r="P1028" i="12"/>
  <c r="U1027" i="12"/>
  <c r="T1027" i="12"/>
  <c r="K1027" i="12"/>
  <c r="S1027" i="12"/>
  <c r="R1027" i="12"/>
  <c r="G1027" i="12"/>
  <c r="N1027" i="12"/>
  <c r="P1027" i="12"/>
  <c r="M1027" i="12"/>
  <c r="O1027" i="12"/>
  <c r="AF1027" i="12"/>
  <c r="I1027" i="12"/>
  <c r="U1026" i="12"/>
  <c r="M1026" i="12"/>
  <c r="T1026" i="12"/>
  <c r="S1026" i="12"/>
  <c r="I1026" i="12"/>
  <c r="R1026" i="12"/>
  <c r="G1026" i="12"/>
  <c r="N1026" i="12"/>
  <c r="P1026" i="12"/>
  <c r="K1026" i="12"/>
  <c r="U1025" i="12"/>
  <c r="M1025" i="12"/>
  <c r="T1025" i="12"/>
  <c r="K1025" i="12"/>
  <c r="S1025" i="12"/>
  <c r="I1025" i="12"/>
  <c r="R1025" i="12"/>
  <c r="G1025" i="12"/>
  <c r="N1025" i="12"/>
  <c r="P1025" i="12"/>
  <c r="U1024" i="12"/>
  <c r="M1024" i="12"/>
  <c r="T1024" i="12"/>
  <c r="S1024" i="12"/>
  <c r="I1024" i="12"/>
  <c r="R1024" i="12"/>
  <c r="G1024" i="12"/>
  <c r="N1024" i="12"/>
  <c r="P1024" i="12"/>
  <c r="K1024" i="12"/>
  <c r="U1023" i="12"/>
  <c r="M1023" i="12"/>
  <c r="T1023" i="12"/>
  <c r="K1023" i="12"/>
  <c r="S1023" i="12"/>
  <c r="I1023" i="12"/>
  <c r="R1023" i="12"/>
  <c r="G1023" i="12"/>
  <c r="N1023" i="12"/>
  <c r="P1023" i="12"/>
  <c r="U1022" i="12"/>
  <c r="M1022" i="12"/>
  <c r="T1022" i="12"/>
  <c r="S1022" i="12"/>
  <c r="I1022" i="12"/>
  <c r="R1022" i="12"/>
  <c r="G1022" i="12"/>
  <c r="N1022" i="12"/>
  <c r="P1022" i="12"/>
  <c r="K1022" i="12"/>
  <c r="U1021" i="12"/>
  <c r="M1021" i="12"/>
  <c r="T1021" i="12"/>
  <c r="K1021" i="12"/>
  <c r="S1021" i="12"/>
  <c r="I1021" i="12"/>
  <c r="R1021" i="12"/>
  <c r="G1021" i="12"/>
  <c r="N1021" i="12"/>
  <c r="P1021" i="12"/>
  <c r="U1020" i="12"/>
  <c r="M1020" i="12"/>
  <c r="T1020" i="12"/>
  <c r="K1020" i="12"/>
  <c r="S1020" i="12"/>
  <c r="I1020" i="12"/>
  <c r="R1020" i="12"/>
  <c r="N1020" i="12"/>
  <c r="P1020" i="12"/>
  <c r="G1020" i="12"/>
  <c r="U1019" i="12"/>
  <c r="M1019" i="12"/>
  <c r="T1019" i="12"/>
  <c r="K1019" i="12"/>
  <c r="S1019" i="12"/>
  <c r="R1019" i="12"/>
  <c r="G1019" i="12"/>
  <c r="N1019" i="12"/>
  <c r="P1019" i="12"/>
  <c r="I1019" i="12"/>
  <c r="U1018" i="12"/>
  <c r="M1018" i="12"/>
  <c r="T1018" i="12"/>
  <c r="K1018" i="12"/>
  <c r="S1018" i="12"/>
  <c r="I1018" i="12"/>
  <c r="R1018" i="12"/>
  <c r="G1018" i="12"/>
  <c r="N1018" i="12"/>
  <c r="P1018" i="12"/>
  <c r="U1017" i="12"/>
  <c r="M1017" i="12"/>
  <c r="T1017" i="12"/>
  <c r="K1017" i="12"/>
  <c r="S1017" i="12"/>
  <c r="R1017" i="12"/>
  <c r="G1017" i="12"/>
  <c r="N1017" i="12"/>
  <c r="P1017" i="12"/>
  <c r="I1017" i="12"/>
  <c r="U1016" i="12"/>
  <c r="M1016" i="12"/>
  <c r="T1016" i="12"/>
  <c r="K1016" i="12"/>
  <c r="S1016" i="12"/>
  <c r="I1016" i="12"/>
  <c r="R1016" i="12"/>
  <c r="G1016" i="12"/>
  <c r="N1016" i="12"/>
  <c r="P1016" i="12"/>
  <c r="U1015" i="12"/>
  <c r="T1015" i="12"/>
  <c r="K1015" i="12"/>
  <c r="S1015" i="12"/>
  <c r="I1015" i="12"/>
  <c r="R1015" i="12"/>
  <c r="N1015" i="12"/>
  <c r="P1015" i="12"/>
  <c r="M1015" i="12"/>
  <c r="G1015" i="12"/>
  <c r="U1014" i="12"/>
  <c r="M1014" i="12"/>
  <c r="T1014" i="12"/>
  <c r="K1014" i="12"/>
  <c r="S1014" i="12"/>
  <c r="I1014" i="12"/>
  <c r="R1014" i="12"/>
  <c r="G1014" i="12"/>
  <c r="N1014" i="12"/>
  <c r="P1014" i="12"/>
  <c r="U1013" i="12"/>
  <c r="M1013" i="12"/>
  <c r="T1013" i="12"/>
  <c r="S1013" i="12"/>
  <c r="I1013" i="12"/>
  <c r="R1013" i="12"/>
  <c r="G1013" i="12"/>
  <c r="N1013" i="12"/>
  <c r="P1013" i="12"/>
  <c r="K1013" i="12"/>
  <c r="U1012" i="12"/>
  <c r="T1012" i="12"/>
  <c r="K1012" i="12"/>
  <c r="S1012" i="12"/>
  <c r="I1012" i="12"/>
  <c r="R1012" i="12"/>
  <c r="G1012" i="12"/>
  <c r="N1012" i="12"/>
  <c r="P1012" i="12"/>
  <c r="M1012" i="12"/>
  <c r="U1011" i="12"/>
  <c r="M1011" i="12"/>
  <c r="O1011" i="12"/>
  <c r="AF1011" i="12"/>
  <c r="T1011" i="12"/>
  <c r="K1011" i="12"/>
  <c r="S1011" i="12"/>
  <c r="R1011" i="12"/>
  <c r="G1011" i="12"/>
  <c r="N1011" i="12"/>
  <c r="P1011" i="12"/>
  <c r="I1011" i="12"/>
  <c r="U1010" i="12"/>
  <c r="M1010" i="12"/>
  <c r="T1010" i="12"/>
  <c r="S1010" i="12"/>
  <c r="I1010" i="12"/>
  <c r="R1010" i="12"/>
  <c r="G1010" i="12"/>
  <c r="N1010" i="12"/>
  <c r="P1010" i="12"/>
  <c r="K1010" i="12"/>
  <c r="U1009" i="12"/>
  <c r="M1009" i="12"/>
  <c r="T1009" i="12"/>
  <c r="K1009" i="12"/>
  <c r="S1009" i="12"/>
  <c r="I1009" i="12"/>
  <c r="R1009" i="12"/>
  <c r="G1009" i="12"/>
  <c r="N1009" i="12"/>
  <c r="P1009" i="12"/>
  <c r="U1008" i="12"/>
  <c r="M1008" i="12"/>
  <c r="T1008" i="12"/>
  <c r="S1008" i="12"/>
  <c r="I1008" i="12"/>
  <c r="R1008" i="12"/>
  <c r="G1008" i="12"/>
  <c r="N1008" i="12"/>
  <c r="P1008" i="12"/>
  <c r="K1008" i="12"/>
  <c r="U1007" i="12"/>
  <c r="M1007" i="12"/>
  <c r="T1007" i="12"/>
  <c r="K1007" i="12"/>
  <c r="S1007" i="12"/>
  <c r="I1007" i="12"/>
  <c r="R1007" i="12"/>
  <c r="G1007" i="12"/>
  <c r="N1007" i="12"/>
  <c r="P1007" i="12"/>
  <c r="U1006" i="12"/>
  <c r="M1006" i="12"/>
  <c r="T1006" i="12"/>
  <c r="S1006" i="12"/>
  <c r="I1006" i="12"/>
  <c r="R1006" i="12"/>
  <c r="G1006" i="12"/>
  <c r="N1006" i="12"/>
  <c r="P1006" i="12"/>
  <c r="K1006" i="12"/>
  <c r="U1005" i="12"/>
  <c r="M1005" i="12"/>
  <c r="T1005" i="12"/>
  <c r="K1005" i="12"/>
  <c r="S1005" i="12"/>
  <c r="I1005" i="12"/>
  <c r="R1005" i="12"/>
  <c r="G1005" i="12"/>
  <c r="N1005" i="12"/>
  <c r="P1005" i="12"/>
  <c r="U1004" i="12"/>
  <c r="M1004" i="12"/>
  <c r="T1004" i="12"/>
  <c r="K1004" i="12"/>
  <c r="S1004" i="12"/>
  <c r="I1004" i="12"/>
  <c r="R1004" i="12"/>
  <c r="G1004" i="12"/>
  <c r="N1004" i="12"/>
  <c r="P1004" i="12"/>
  <c r="U1003" i="12"/>
  <c r="T1003" i="12"/>
  <c r="K1003" i="12"/>
  <c r="S1003" i="12"/>
  <c r="R1003" i="12"/>
  <c r="G1003" i="12"/>
  <c r="N1003" i="12"/>
  <c r="P1003" i="12"/>
  <c r="M1003" i="12"/>
  <c r="I1003" i="12"/>
  <c r="U1002" i="12"/>
  <c r="M1002" i="12"/>
  <c r="T1002" i="12"/>
  <c r="K1002" i="12"/>
  <c r="S1002" i="12"/>
  <c r="I1002" i="12"/>
  <c r="R1002" i="12"/>
  <c r="G1002" i="12"/>
  <c r="N1002" i="12"/>
  <c r="P1002" i="12"/>
  <c r="U1001" i="12"/>
  <c r="M1001" i="12"/>
  <c r="T1001" i="12"/>
  <c r="K1001" i="12"/>
  <c r="S1001" i="12"/>
  <c r="R1001" i="12"/>
  <c r="G1001" i="12"/>
  <c r="N1001" i="12"/>
  <c r="P1001" i="12"/>
  <c r="I1001" i="12"/>
  <c r="U1000" i="12"/>
  <c r="M1000" i="12"/>
  <c r="T1000" i="12"/>
  <c r="K1000" i="12"/>
  <c r="S1000" i="12"/>
  <c r="I1000" i="12"/>
  <c r="R1000" i="12"/>
  <c r="G1000" i="12"/>
  <c r="N1000" i="12"/>
  <c r="P1000" i="12"/>
  <c r="U999" i="12"/>
  <c r="T999" i="12"/>
  <c r="K999" i="12"/>
  <c r="S999" i="12"/>
  <c r="I999" i="12"/>
  <c r="R999" i="12"/>
  <c r="N999" i="12"/>
  <c r="P999" i="12"/>
  <c r="M999" i="12"/>
  <c r="G999" i="12"/>
  <c r="U998" i="12"/>
  <c r="M998" i="12"/>
  <c r="T998" i="12"/>
  <c r="K998" i="12"/>
  <c r="S998" i="12"/>
  <c r="I998" i="12"/>
  <c r="R998" i="12"/>
  <c r="N998" i="12"/>
  <c r="P998" i="12"/>
  <c r="G998" i="12"/>
  <c r="U997" i="12"/>
  <c r="M997" i="12"/>
  <c r="T997" i="12"/>
  <c r="S997" i="12"/>
  <c r="I997" i="12"/>
  <c r="R997" i="12"/>
  <c r="G997" i="12"/>
  <c r="N997" i="12"/>
  <c r="P997" i="12"/>
  <c r="K997" i="12"/>
  <c r="U996" i="12"/>
  <c r="T996" i="12"/>
  <c r="K996" i="12"/>
  <c r="S996" i="12"/>
  <c r="I996" i="12"/>
  <c r="R996" i="12"/>
  <c r="G996" i="12"/>
  <c r="N996" i="12"/>
  <c r="P996" i="12"/>
  <c r="M996" i="12"/>
  <c r="U995" i="12"/>
  <c r="M995" i="12"/>
  <c r="O995" i="12"/>
  <c r="AF995" i="12"/>
  <c r="T995" i="12"/>
  <c r="K995" i="12"/>
  <c r="S995" i="12"/>
  <c r="R995" i="12"/>
  <c r="G995" i="12"/>
  <c r="N995" i="12"/>
  <c r="P995" i="12"/>
  <c r="I995" i="12"/>
  <c r="U994" i="12"/>
  <c r="M994" i="12"/>
  <c r="T994" i="12"/>
  <c r="S994" i="12"/>
  <c r="I994" i="12"/>
  <c r="R994" i="12"/>
  <c r="G994" i="12"/>
  <c r="N994" i="12"/>
  <c r="P994" i="12"/>
  <c r="K994" i="12"/>
  <c r="U993" i="12"/>
  <c r="M993" i="12"/>
  <c r="T993" i="12"/>
  <c r="K993" i="12"/>
  <c r="S993" i="12"/>
  <c r="I993" i="12"/>
  <c r="R993" i="12"/>
  <c r="G993" i="12"/>
  <c r="N993" i="12"/>
  <c r="P993" i="12"/>
  <c r="U992" i="12"/>
  <c r="M992" i="12"/>
  <c r="T992" i="12"/>
  <c r="K992" i="12"/>
  <c r="S992" i="12"/>
  <c r="I992" i="12"/>
  <c r="R992" i="12"/>
  <c r="G992" i="12"/>
  <c r="N992" i="12"/>
  <c r="P992" i="12"/>
  <c r="U991" i="12"/>
  <c r="M991" i="12"/>
  <c r="T991" i="12"/>
  <c r="K991" i="12"/>
  <c r="S991" i="12"/>
  <c r="I991" i="12"/>
  <c r="R991" i="12"/>
  <c r="G991" i="12"/>
  <c r="N991" i="12"/>
  <c r="P991" i="12"/>
  <c r="O1001" i="12"/>
  <c r="AF1001" i="12"/>
  <c r="O1017" i="12"/>
  <c r="AF1017" i="12"/>
  <c r="O996" i="12"/>
  <c r="AF996" i="12"/>
  <c r="O1012" i="12"/>
  <c r="AF1012" i="12"/>
  <c r="O1019" i="12"/>
  <c r="AF1019" i="12"/>
  <c r="O1005" i="12"/>
  <c r="AF1005" i="12"/>
  <c r="O1014" i="12"/>
  <c r="AF1014" i="12"/>
  <c r="O1020" i="12"/>
  <c r="AF1020" i="12"/>
  <c r="O1021" i="12"/>
  <c r="AF1021" i="12"/>
  <c r="O1033" i="12"/>
  <c r="AF1033" i="12"/>
  <c r="O994" i="12"/>
  <c r="AF994" i="12"/>
  <c r="O997" i="12"/>
  <c r="AF997" i="12"/>
  <c r="O1010" i="12"/>
  <c r="AF1010" i="12"/>
  <c r="O1013" i="12"/>
  <c r="AF1013" i="12"/>
  <c r="O1026" i="12"/>
  <c r="AF1026" i="12"/>
  <c r="O1029" i="12"/>
  <c r="AF1029" i="12"/>
  <c r="O993" i="12"/>
  <c r="AF993" i="12"/>
  <c r="O1003" i="12"/>
  <c r="AF1003" i="12"/>
  <c r="O1009" i="12"/>
  <c r="AF1009" i="12"/>
  <c r="O1025" i="12"/>
  <c r="AF1025" i="12"/>
  <c r="O1028" i="12"/>
  <c r="AF1028" i="12"/>
  <c r="O998" i="12"/>
  <c r="AF998" i="12"/>
  <c r="O1004" i="12"/>
  <c r="AF1004" i="12"/>
  <c r="O999" i="12"/>
  <c r="AF999" i="12"/>
  <c r="O1015" i="12"/>
  <c r="AF1015" i="12"/>
  <c r="O1030" i="12"/>
  <c r="AF1030" i="12"/>
  <c r="O1002" i="12"/>
  <c r="AF1002" i="12"/>
  <c r="O1018" i="12"/>
  <c r="AF1018" i="12"/>
  <c r="O991" i="12"/>
  <c r="AF991" i="12"/>
  <c r="O992" i="12"/>
  <c r="AF992" i="12"/>
  <c r="O1006" i="12"/>
  <c r="AF1006" i="12"/>
  <c r="O1007" i="12"/>
  <c r="AF1007" i="12"/>
  <c r="O1008" i="12"/>
  <c r="AF1008" i="12"/>
  <c r="O1022" i="12"/>
  <c r="AF1022" i="12"/>
  <c r="O1023" i="12"/>
  <c r="AF1023" i="12"/>
  <c r="O1024" i="12"/>
  <c r="AF1024" i="12"/>
  <c r="O1031" i="12"/>
  <c r="AF1031" i="12"/>
  <c r="O1000" i="12"/>
  <c r="AF1000" i="12"/>
  <c r="O1016" i="12"/>
  <c r="AF1016" i="12"/>
  <c r="O1032" i="12"/>
  <c r="AF1032" i="12"/>
  <c r="BD1721" i="6"/>
  <c r="BC1721" i="6"/>
  <c r="BB1721" i="6"/>
  <c r="BA1721" i="6"/>
  <c r="BD1720" i="6"/>
  <c r="AV1720" i="6" s="1"/>
  <c r="BC1720" i="6"/>
  <c r="AT1720" i="6" s="1"/>
  <c r="BB1720" i="6"/>
  <c r="AR1720" i="6" s="1"/>
  <c r="BA1720" i="6"/>
  <c r="AP1720" i="6" s="1"/>
  <c r="BD1719" i="6"/>
  <c r="BC1719" i="6"/>
  <c r="BB1719" i="6"/>
  <c r="BA1719" i="6"/>
  <c r="U1721" i="6"/>
  <c r="T1721" i="6"/>
  <c r="S1721" i="6"/>
  <c r="R1721" i="6"/>
  <c r="U1719" i="6"/>
  <c r="T1719" i="6"/>
  <c r="S1719" i="6"/>
  <c r="R1719" i="6"/>
  <c r="G1718" i="6" s="1"/>
  <c r="U1720" i="6"/>
  <c r="M1719" i="6" s="1"/>
  <c r="T1720" i="6"/>
  <c r="K1719" i="6" s="1"/>
  <c r="S1720" i="6"/>
  <c r="I1719" i="6" s="1"/>
  <c r="R1720" i="6"/>
  <c r="G1719" i="6" s="1"/>
  <c r="N990" i="12"/>
  <c r="N989" i="12"/>
  <c r="I989" i="12"/>
  <c r="N988" i="12"/>
  <c r="N987" i="12"/>
  <c r="AD68" i="1"/>
  <c r="AE68" i="1"/>
  <c r="AO1719" i="6"/>
  <c r="BV8" i="6"/>
  <c r="BU8" i="6"/>
  <c r="BT8" i="6"/>
  <c r="BS8" i="6"/>
  <c r="AQ1719" i="6"/>
  <c r="AS1719" i="6"/>
  <c r="AU1719" i="6"/>
  <c r="AU1721" i="6" s="1"/>
  <c r="F1720" i="6"/>
  <c r="J1720" i="6"/>
  <c r="AW1720" i="6"/>
  <c r="N1719" i="6"/>
  <c r="U990" i="12"/>
  <c r="M990" i="12"/>
  <c r="T990" i="12"/>
  <c r="K990" i="12"/>
  <c r="S990" i="12"/>
  <c r="I990" i="12"/>
  <c r="R990" i="12"/>
  <c r="G990" i="12"/>
  <c r="U989" i="12"/>
  <c r="M989" i="12"/>
  <c r="T989" i="12"/>
  <c r="K989" i="12"/>
  <c r="S989" i="12"/>
  <c r="R989" i="12"/>
  <c r="G989" i="12"/>
  <c r="U988" i="12"/>
  <c r="M988" i="12"/>
  <c r="T988" i="12"/>
  <c r="K988" i="12"/>
  <c r="S988" i="12"/>
  <c r="I988" i="12"/>
  <c r="R988" i="12"/>
  <c r="G988" i="12"/>
  <c r="U987" i="12"/>
  <c r="M987" i="12"/>
  <c r="T987" i="12"/>
  <c r="K987" i="12"/>
  <c r="S987" i="12"/>
  <c r="I987" i="12"/>
  <c r="R987" i="12"/>
  <c r="G987" i="12"/>
  <c r="U986" i="12"/>
  <c r="M986" i="12"/>
  <c r="T986" i="12"/>
  <c r="S986" i="12"/>
  <c r="I986" i="12"/>
  <c r="R986" i="12"/>
  <c r="G986" i="12"/>
  <c r="N986" i="12"/>
  <c r="P986" i="12"/>
  <c r="K986" i="12"/>
  <c r="U985" i="12"/>
  <c r="M985" i="12"/>
  <c r="T985" i="12"/>
  <c r="K985" i="12"/>
  <c r="S985" i="12"/>
  <c r="I985" i="12"/>
  <c r="R985" i="12"/>
  <c r="G985" i="12"/>
  <c r="N985" i="12"/>
  <c r="P985" i="12"/>
  <c r="U984" i="12"/>
  <c r="M984" i="12"/>
  <c r="T984" i="12"/>
  <c r="K984" i="12"/>
  <c r="S984" i="12"/>
  <c r="I984" i="12"/>
  <c r="R984" i="12"/>
  <c r="G984" i="12"/>
  <c r="N984" i="12"/>
  <c r="P984" i="12"/>
  <c r="U983" i="12"/>
  <c r="M983" i="12"/>
  <c r="T983" i="12"/>
  <c r="K983" i="12"/>
  <c r="S983" i="12"/>
  <c r="I983" i="12"/>
  <c r="R983" i="12"/>
  <c r="G983" i="12"/>
  <c r="N983" i="12"/>
  <c r="P983" i="12"/>
  <c r="U982" i="12"/>
  <c r="M982" i="12"/>
  <c r="T982" i="12"/>
  <c r="K982" i="12"/>
  <c r="S982" i="12"/>
  <c r="I982" i="12"/>
  <c r="R982" i="12"/>
  <c r="G982" i="12"/>
  <c r="N982" i="12"/>
  <c r="P982" i="12"/>
  <c r="U981" i="12"/>
  <c r="M981" i="12"/>
  <c r="T981" i="12"/>
  <c r="S981" i="12"/>
  <c r="I981" i="12"/>
  <c r="R981" i="12"/>
  <c r="G981" i="12"/>
  <c r="N981" i="12"/>
  <c r="P981" i="12"/>
  <c r="K981" i="12"/>
  <c r="U980" i="12"/>
  <c r="M980" i="12"/>
  <c r="T980" i="12"/>
  <c r="K980" i="12"/>
  <c r="S980" i="12"/>
  <c r="I980" i="12"/>
  <c r="R980" i="12"/>
  <c r="G980" i="12"/>
  <c r="N980" i="12"/>
  <c r="P980" i="12"/>
  <c r="U979" i="12"/>
  <c r="M979" i="12"/>
  <c r="T979" i="12"/>
  <c r="S979" i="12"/>
  <c r="I979" i="12"/>
  <c r="R979" i="12"/>
  <c r="G979" i="12"/>
  <c r="N979" i="12"/>
  <c r="P979" i="12"/>
  <c r="K979" i="12"/>
  <c r="U978" i="12"/>
  <c r="M978" i="12"/>
  <c r="T978" i="12"/>
  <c r="K978" i="12"/>
  <c r="S978" i="12"/>
  <c r="I978" i="12"/>
  <c r="R978" i="12"/>
  <c r="G978" i="12"/>
  <c r="N978" i="12"/>
  <c r="P978" i="12"/>
  <c r="C978" i="12"/>
  <c r="C979" i="12"/>
  <c r="C980" i="12"/>
  <c r="U977" i="12"/>
  <c r="M977" i="12"/>
  <c r="T977" i="12"/>
  <c r="S977" i="12"/>
  <c r="I977" i="12"/>
  <c r="R977" i="12"/>
  <c r="G977" i="12"/>
  <c r="N977" i="12"/>
  <c r="P977" i="12"/>
  <c r="K977" i="12"/>
  <c r="U976" i="12"/>
  <c r="M976" i="12"/>
  <c r="T976" i="12"/>
  <c r="K976" i="12"/>
  <c r="S976" i="12"/>
  <c r="I976" i="12"/>
  <c r="R976" i="12"/>
  <c r="G976" i="12"/>
  <c r="N976" i="12"/>
  <c r="P976" i="12"/>
  <c r="U975" i="12"/>
  <c r="M975" i="12"/>
  <c r="T975" i="12"/>
  <c r="K975" i="12"/>
  <c r="S975" i="12"/>
  <c r="I975" i="12"/>
  <c r="R975" i="12"/>
  <c r="G975" i="12"/>
  <c r="N975" i="12"/>
  <c r="P975" i="12"/>
  <c r="U974" i="12"/>
  <c r="M974" i="12"/>
  <c r="T974" i="12"/>
  <c r="K974" i="12"/>
  <c r="S974" i="12"/>
  <c r="I974" i="12"/>
  <c r="R974" i="12"/>
  <c r="G974" i="12"/>
  <c r="N974" i="12"/>
  <c r="P974" i="12"/>
  <c r="U973" i="12"/>
  <c r="M973" i="12"/>
  <c r="T973" i="12"/>
  <c r="K973" i="12"/>
  <c r="S973" i="12"/>
  <c r="I973" i="12"/>
  <c r="R973" i="12"/>
  <c r="G973" i="12"/>
  <c r="N973" i="12"/>
  <c r="P973" i="12"/>
  <c r="U972" i="12"/>
  <c r="M972" i="12"/>
  <c r="T972" i="12"/>
  <c r="K972" i="12"/>
  <c r="S972" i="12"/>
  <c r="I972" i="12"/>
  <c r="R972" i="12"/>
  <c r="G972" i="12"/>
  <c r="N972" i="12"/>
  <c r="P972" i="12"/>
  <c r="U971" i="12"/>
  <c r="M971" i="12"/>
  <c r="T971" i="12"/>
  <c r="K971" i="12"/>
  <c r="S971" i="12"/>
  <c r="I971" i="12"/>
  <c r="R971" i="12"/>
  <c r="G971" i="12"/>
  <c r="N971" i="12"/>
  <c r="P971" i="12"/>
  <c r="U970" i="12"/>
  <c r="M970" i="12"/>
  <c r="T970" i="12"/>
  <c r="S970" i="12"/>
  <c r="I970" i="12"/>
  <c r="R970" i="12"/>
  <c r="G970" i="12"/>
  <c r="N970" i="12"/>
  <c r="P970" i="12"/>
  <c r="K970" i="12"/>
  <c r="U969" i="12"/>
  <c r="M969" i="12"/>
  <c r="T969" i="12"/>
  <c r="K969" i="12"/>
  <c r="S969" i="12"/>
  <c r="I969" i="12"/>
  <c r="R969" i="12"/>
  <c r="G969" i="12"/>
  <c r="N969" i="12"/>
  <c r="P969" i="12"/>
  <c r="C969" i="12"/>
  <c r="C970" i="12"/>
  <c r="C971" i="12"/>
  <c r="C972" i="12"/>
  <c r="C973" i="12"/>
  <c r="C974" i="12"/>
  <c r="C975" i="12"/>
  <c r="C976" i="12"/>
  <c r="U968" i="12"/>
  <c r="M968" i="12"/>
  <c r="T968" i="12"/>
  <c r="K968" i="12"/>
  <c r="S968" i="12"/>
  <c r="I968" i="12"/>
  <c r="R968" i="12"/>
  <c r="G968" i="12"/>
  <c r="N968" i="12"/>
  <c r="P968" i="12"/>
  <c r="U967" i="12"/>
  <c r="M967" i="12"/>
  <c r="T967" i="12"/>
  <c r="K967" i="12"/>
  <c r="S967" i="12"/>
  <c r="I967" i="12"/>
  <c r="R967" i="12"/>
  <c r="G967" i="12"/>
  <c r="N967" i="12"/>
  <c r="P967" i="12"/>
  <c r="U966" i="12"/>
  <c r="T966" i="12"/>
  <c r="K966" i="12"/>
  <c r="S966" i="12"/>
  <c r="R966" i="12"/>
  <c r="G966" i="12"/>
  <c r="N966" i="12"/>
  <c r="P966" i="12"/>
  <c r="U965" i="12"/>
  <c r="M965" i="12"/>
  <c r="T965" i="12"/>
  <c r="K965" i="12"/>
  <c r="S965" i="12"/>
  <c r="I965" i="12"/>
  <c r="R965" i="12"/>
  <c r="G965" i="12"/>
  <c r="N965" i="12"/>
  <c r="P965" i="12"/>
  <c r="U964" i="12"/>
  <c r="M964" i="12"/>
  <c r="T964" i="12"/>
  <c r="S964" i="12"/>
  <c r="I964" i="12"/>
  <c r="R964" i="12"/>
  <c r="G964" i="12"/>
  <c r="N964" i="12"/>
  <c r="P964" i="12"/>
  <c r="K964" i="12"/>
  <c r="C964" i="12"/>
  <c r="C965" i="12"/>
  <c r="C966" i="12"/>
  <c r="C967" i="12"/>
  <c r="A964" i="12"/>
  <c r="A965" i="12"/>
  <c r="A966" i="12"/>
  <c r="A967" i="12"/>
  <c r="U963" i="12"/>
  <c r="M963" i="12"/>
  <c r="T963" i="12"/>
  <c r="K963" i="12"/>
  <c r="S963" i="12"/>
  <c r="I963" i="12"/>
  <c r="R963" i="12"/>
  <c r="G963" i="12"/>
  <c r="N963" i="12"/>
  <c r="P963" i="12"/>
  <c r="U962" i="12"/>
  <c r="M962" i="12"/>
  <c r="T962" i="12"/>
  <c r="S962" i="12"/>
  <c r="I962" i="12"/>
  <c r="R962" i="12"/>
  <c r="G962" i="12"/>
  <c r="N962" i="12"/>
  <c r="P962" i="12"/>
  <c r="K962" i="12"/>
  <c r="U961" i="12"/>
  <c r="M961" i="12"/>
  <c r="T961" i="12"/>
  <c r="K961" i="12"/>
  <c r="S961" i="12"/>
  <c r="I961" i="12"/>
  <c r="R961" i="12"/>
  <c r="G961" i="12"/>
  <c r="N961" i="12"/>
  <c r="P961" i="12"/>
  <c r="U960" i="12"/>
  <c r="M960" i="12"/>
  <c r="T960" i="12"/>
  <c r="K960" i="12"/>
  <c r="S960" i="12"/>
  <c r="I960" i="12"/>
  <c r="R960" i="12"/>
  <c r="G960" i="12"/>
  <c r="N960" i="12"/>
  <c r="P960" i="12"/>
  <c r="U959" i="12"/>
  <c r="M959" i="12"/>
  <c r="T959" i="12"/>
  <c r="K959" i="12"/>
  <c r="S959" i="12"/>
  <c r="I959" i="12"/>
  <c r="R959" i="12"/>
  <c r="G959" i="12"/>
  <c r="N959" i="12"/>
  <c r="P959" i="12"/>
  <c r="U958" i="12"/>
  <c r="M958" i="12"/>
  <c r="T958" i="12"/>
  <c r="K958" i="12"/>
  <c r="S958" i="12"/>
  <c r="I958" i="12"/>
  <c r="R958" i="12"/>
  <c r="G958" i="12"/>
  <c r="N958" i="12"/>
  <c r="P958" i="12"/>
  <c r="U957" i="12"/>
  <c r="M957" i="12"/>
  <c r="T957" i="12"/>
  <c r="K957" i="12"/>
  <c r="S957" i="12"/>
  <c r="I957" i="12"/>
  <c r="R957" i="12"/>
  <c r="G957" i="12"/>
  <c r="N957" i="12"/>
  <c r="P957" i="12"/>
  <c r="U956" i="12"/>
  <c r="M956" i="12"/>
  <c r="T956" i="12"/>
  <c r="K956" i="12"/>
  <c r="S956" i="12"/>
  <c r="I956" i="12"/>
  <c r="R956" i="12"/>
  <c r="G956" i="12"/>
  <c r="N956" i="12"/>
  <c r="P956" i="12"/>
  <c r="C956" i="12"/>
  <c r="C957" i="12"/>
  <c r="C958" i="12"/>
  <c r="C959" i="12"/>
  <c r="C960" i="12"/>
  <c r="C961" i="12"/>
  <c r="C962" i="12"/>
  <c r="U955" i="12"/>
  <c r="M955" i="12"/>
  <c r="T955" i="12"/>
  <c r="K955" i="12"/>
  <c r="S955" i="12"/>
  <c r="I955" i="12"/>
  <c r="R955" i="12"/>
  <c r="G955" i="12"/>
  <c r="N955" i="12"/>
  <c r="P955" i="12"/>
  <c r="U954" i="12"/>
  <c r="M954" i="12"/>
  <c r="T954" i="12"/>
  <c r="S954" i="12"/>
  <c r="I954" i="12"/>
  <c r="R954" i="12"/>
  <c r="G954" i="12"/>
  <c r="N954" i="12"/>
  <c r="P954" i="12"/>
  <c r="K954" i="12"/>
  <c r="U953" i="12"/>
  <c r="M953" i="12"/>
  <c r="T953" i="12"/>
  <c r="K953" i="12"/>
  <c r="S953" i="12"/>
  <c r="I953" i="12"/>
  <c r="R953" i="12"/>
  <c r="G953" i="12"/>
  <c r="N953" i="12"/>
  <c r="P953" i="12"/>
  <c r="U952" i="12"/>
  <c r="M952" i="12"/>
  <c r="T952" i="12"/>
  <c r="K952" i="12"/>
  <c r="S952" i="12"/>
  <c r="I952" i="12"/>
  <c r="R952" i="12"/>
  <c r="G952" i="12"/>
  <c r="N952" i="12"/>
  <c r="P952" i="12"/>
  <c r="A952" i="12"/>
  <c r="A953" i="12"/>
  <c r="U951" i="12"/>
  <c r="M951" i="12"/>
  <c r="T951" i="12"/>
  <c r="K951" i="12"/>
  <c r="S951" i="12"/>
  <c r="I951" i="12"/>
  <c r="R951" i="12"/>
  <c r="G951" i="12"/>
  <c r="N951" i="12"/>
  <c r="P951" i="12"/>
  <c r="U950" i="12"/>
  <c r="M950" i="12"/>
  <c r="T950" i="12"/>
  <c r="K950" i="12"/>
  <c r="S950" i="12"/>
  <c r="I950" i="12"/>
  <c r="R950" i="12"/>
  <c r="G950" i="12"/>
  <c r="N950" i="12"/>
  <c r="P950" i="12"/>
  <c r="U949" i="12"/>
  <c r="M949" i="12"/>
  <c r="T949" i="12"/>
  <c r="K949" i="12"/>
  <c r="S949" i="12"/>
  <c r="I949" i="12"/>
  <c r="R949" i="12"/>
  <c r="G949" i="12"/>
  <c r="N949" i="12"/>
  <c r="P949" i="12"/>
  <c r="U948" i="12"/>
  <c r="M948" i="12"/>
  <c r="T948" i="12"/>
  <c r="K948" i="12"/>
  <c r="S948" i="12"/>
  <c r="I948" i="12"/>
  <c r="R948" i="12"/>
  <c r="G948" i="12"/>
  <c r="N948" i="12"/>
  <c r="P948" i="12"/>
  <c r="U947" i="12"/>
  <c r="M947" i="12"/>
  <c r="T947" i="12"/>
  <c r="K947" i="12"/>
  <c r="S947" i="12"/>
  <c r="I947" i="12"/>
  <c r="R947" i="12"/>
  <c r="G947" i="12"/>
  <c r="N947" i="12"/>
  <c r="P947" i="12"/>
  <c r="U946" i="12"/>
  <c r="M946" i="12"/>
  <c r="T946" i="12"/>
  <c r="K946" i="12"/>
  <c r="S946" i="12"/>
  <c r="I946" i="12"/>
  <c r="R946" i="12"/>
  <c r="G946" i="12"/>
  <c r="N946" i="12"/>
  <c r="P946" i="12"/>
  <c r="C946" i="12"/>
  <c r="C947" i="12"/>
  <c r="C948" i="12"/>
  <c r="C949" i="12"/>
  <c r="C950" i="12"/>
  <c r="A946" i="12"/>
  <c r="A947" i="12"/>
  <c r="A948" i="12"/>
  <c r="A949" i="12"/>
  <c r="A950" i="12"/>
  <c r="U945" i="12"/>
  <c r="M945" i="12"/>
  <c r="T945" i="12"/>
  <c r="K945" i="12"/>
  <c r="S945" i="12"/>
  <c r="I945" i="12"/>
  <c r="R945" i="12"/>
  <c r="G945" i="12"/>
  <c r="N945" i="12"/>
  <c r="P945" i="12"/>
  <c r="U944" i="12"/>
  <c r="M944" i="12"/>
  <c r="T944" i="12"/>
  <c r="K944" i="12"/>
  <c r="S944" i="12"/>
  <c r="I944" i="12"/>
  <c r="R944" i="12"/>
  <c r="G944" i="12"/>
  <c r="N944" i="12"/>
  <c r="P944" i="12"/>
  <c r="U943" i="12"/>
  <c r="M943" i="12"/>
  <c r="T943" i="12"/>
  <c r="K943" i="12"/>
  <c r="S943" i="12"/>
  <c r="I943" i="12"/>
  <c r="R943" i="12"/>
  <c r="G943" i="12"/>
  <c r="N943" i="12"/>
  <c r="P943" i="12"/>
  <c r="U942" i="12"/>
  <c r="M942" i="12"/>
  <c r="T942" i="12"/>
  <c r="K942" i="12"/>
  <c r="S942" i="12"/>
  <c r="I942" i="12"/>
  <c r="R942" i="12"/>
  <c r="G942" i="12"/>
  <c r="N942" i="12"/>
  <c r="P942" i="12"/>
  <c r="C942" i="12"/>
  <c r="C943" i="12"/>
  <c r="C944" i="12"/>
  <c r="A942" i="12"/>
  <c r="A943" i="12"/>
  <c r="A944" i="12"/>
  <c r="U941" i="12"/>
  <c r="M941" i="12"/>
  <c r="T941" i="12"/>
  <c r="S941" i="12"/>
  <c r="I941" i="12"/>
  <c r="R941" i="12"/>
  <c r="G941" i="12"/>
  <c r="N941" i="12"/>
  <c r="P941" i="12"/>
  <c r="K941" i="12"/>
  <c r="U940" i="12"/>
  <c r="M940" i="12"/>
  <c r="T940" i="12"/>
  <c r="K940" i="12"/>
  <c r="S940" i="12"/>
  <c r="I940" i="12"/>
  <c r="R940" i="12"/>
  <c r="G940" i="12"/>
  <c r="N940" i="12"/>
  <c r="P940" i="12"/>
  <c r="U939" i="12"/>
  <c r="M939" i="12"/>
  <c r="T939" i="12"/>
  <c r="K939" i="12"/>
  <c r="S939" i="12"/>
  <c r="I939" i="12"/>
  <c r="R939" i="12"/>
  <c r="G939" i="12"/>
  <c r="N939" i="12"/>
  <c r="P939" i="12"/>
  <c r="U938" i="12"/>
  <c r="M938" i="12"/>
  <c r="T938" i="12"/>
  <c r="S938" i="12"/>
  <c r="I938" i="12"/>
  <c r="R938" i="12"/>
  <c r="G938" i="12"/>
  <c r="N938" i="12"/>
  <c r="P938" i="12"/>
  <c r="K938" i="12"/>
  <c r="U937" i="12"/>
  <c r="M937" i="12"/>
  <c r="T937" i="12"/>
  <c r="K937" i="12"/>
  <c r="S937" i="12"/>
  <c r="I937" i="12"/>
  <c r="R937" i="12"/>
  <c r="G937" i="12"/>
  <c r="N937" i="12"/>
  <c r="P937" i="12"/>
  <c r="U936" i="12"/>
  <c r="M936" i="12"/>
  <c r="T936" i="12"/>
  <c r="S936" i="12"/>
  <c r="I936" i="12"/>
  <c r="R936" i="12"/>
  <c r="G936" i="12"/>
  <c r="N936" i="12"/>
  <c r="P936" i="12"/>
  <c r="K936" i="12"/>
  <c r="U935" i="12"/>
  <c r="M935" i="12"/>
  <c r="T935" i="12"/>
  <c r="S935" i="12"/>
  <c r="I935" i="12"/>
  <c r="R935" i="12"/>
  <c r="G935" i="12"/>
  <c r="N935" i="12"/>
  <c r="P935" i="12"/>
  <c r="K935" i="12"/>
  <c r="U934" i="12"/>
  <c r="M934" i="12"/>
  <c r="T934" i="12"/>
  <c r="K934" i="12"/>
  <c r="S934" i="12"/>
  <c r="I934" i="12"/>
  <c r="R934" i="12"/>
  <c r="G934" i="12"/>
  <c r="N934" i="12"/>
  <c r="P934" i="12"/>
  <c r="C934" i="12"/>
  <c r="C935" i="12"/>
  <c r="C936" i="12"/>
  <c r="C937" i="12"/>
  <c r="C938" i="12"/>
  <c r="C939" i="12"/>
  <c r="C940" i="12"/>
  <c r="A934" i="12"/>
  <c r="U933" i="12"/>
  <c r="M933" i="12"/>
  <c r="T933" i="12"/>
  <c r="K933" i="12"/>
  <c r="S933" i="12"/>
  <c r="I933" i="12"/>
  <c r="R933" i="12"/>
  <c r="G933" i="12"/>
  <c r="N933" i="12"/>
  <c r="P933" i="12"/>
  <c r="U932" i="12"/>
  <c r="M932" i="12"/>
  <c r="T932" i="12"/>
  <c r="K932" i="12"/>
  <c r="S932" i="12"/>
  <c r="I932" i="12"/>
  <c r="R932" i="12"/>
  <c r="G932" i="12"/>
  <c r="N932" i="12"/>
  <c r="P932" i="12"/>
  <c r="U931" i="12"/>
  <c r="M931" i="12"/>
  <c r="T931" i="12"/>
  <c r="K931" i="12"/>
  <c r="S931" i="12"/>
  <c r="I931" i="12"/>
  <c r="R931" i="12"/>
  <c r="G931" i="12"/>
  <c r="N931" i="12"/>
  <c r="P931" i="12"/>
  <c r="C931" i="12"/>
  <c r="C932" i="12"/>
  <c r="U930" i="12"/>
  <c r="M930" i="12"/>
  <c r="T930" i="12"/>
  <c r="S930" i="12"/>
  <c r="I930" i="12"/>
  <c r="R930" i="12"/>
  <c r="G930" i="12"/>
  <c r="N930" i="12"/>
  <c r="P930" i="12"/>
  <c r="K930" i="12"/>
  <c r="U929" i="12"/>
  <c r="M929" i="12"/>
  <c r="T929" i="12"/>
  <c r="K929" i="12"/>
  <c r="S929" i="12"/>
  <c r="I929" i="12"/>
  <c r="R929" i="12"/>
  <c r="G929" i="12"/>
  <c r="N929" i="12"/>
  <c r="P929" i="12"/>
  <c r="U928" i="12"/>
  <c r="M928" i="12"/>
  <c r="T928" i="12"/>
  <c r="S928" i="12"/>
  <c r="I928" i="12"/>
  <c r="R928" i="12"/>
  <c r="G928" i="12"/>
  <c r="N928" i="12"/>
  <c r="P928" i="12"/>
  <c r="K928" i="12"/>
  <c r="U927" i="12"/>
  <c r="M927" i="12"/>
  <c r="T927" i="12"/>
  <c r="K927" i="12"/>
  <c r="S927" i="12"/>
  <c r="I927" i="12"/>
  <c r="R927" i="12"/>
  <c r="G927" i="12"/>
  <c r="N927" i="12"/>
  <c r="P927" i="12"/>
  <c r="U926" i="12"/>
  <c r="M926" i="12"/>
  <c r="T926" i="12"/>
  <c r="S926" i="12"/>
  <c r="I926" i="12"/>
  <c r="R926" i="12"/>
  <c r="G926" i="12"/>
  <c r="N926" i="12"/>
  <c r="P926" i="12"/>
  <c r="K926" i="12"/>
  <c r="U925" i="12"/>
  <c r="M925" i="12"/>
  <c r="T925" i="12"/>
  <c r="K925" i="12"/>
  <c r="S925" i="12"/>
  <c r="I925" i="12"/>
  <c r="R925" i="12"/>
  <c r="G925" i="12"/>
  <c r="N925" i="12"/>
  <c r="P925" i="12"/>
  <c r="U924" i="12"/>
  <c r="M924" i="12"/>
  <c r="T924" i="12"/>
  <c r="K924" i="12"/>
  <c r="S924" i="12"/>
  <c r="I924" i="12"/>
  <c r="R924" i="12"/>
  <c r="G924" i="12"/>
  <c r="N924" i="12"/>
  <c r="P924" i="12"/>
  <c r="U923" i="12"/>
  <c r="M923" i="12"/>
  <c r="T923" i="12"/>
  <c r="K923" i="12"/>
  <c r="S923" i="12"/>
  <c r="I923" i="12"/>
  <c r="R923" i="12"/>
  <c r="G923" i="12"/>
  <c r="N923" i="12"/>
  <c r="P923" i="12"/>
  <c r="U922" i="12"/>
  <c r="M922" i="12"/>
  <c r="T922" i="12"/>
  <c r="K922" i="12"/>
  <c r="S922" i="12"/>
  <c r="I922" i="12"/>
  <c r="R922" i="12"/>
  <c r="G922" i="12"/>
  <c r="N922" i="12"/>
  <c r="P922" i="12"/>
  <c r="U921" i="12"/>
  <c r="M921" i="12"/>
  <c r="T921" i="12"/>
  <c r="K921" i="12"/>
  <c r="S921" i="12"/>
  <c r="I921" i="12"/>
  <c r="R921" i="12"/>
  <c r="G921" i="12"/>
  <c r="N921" i="12"/>
  <c r="P921" i="12"/>
  <c r="U920" i="12"/>
  <c r="M920" i="12"/>
  <c r="T920" i="12"/>
  <c r="K920" i="12"/>
  <c r="S920" i="12"/>
  <c r="I920" i="12"/>
  <c r="R920" i="12"/>
  <c r="G920" i="12"/>
  <c r="N920" i="12"/>
  <c r="P920" i="12"/>
  <c r="C920" i="12"/>
  <c r="C921" i="12"/>
  <c r="C922" i="12"/>
  <c r="C923" i="12"/>
  <c r="C924" i="12"/>
  <c r="C925" i="12"/>
  <c r="U919" i="12"/>
  <c r="M919" i="12"/>
  <c r="T919" i="12"/>
  <c r="K919" i="12"/>
  <c r="S919" i="12"/>
  <c r="I919" i="12"/>
  <c r="R919" i="12"/>
  <c r="G919" i="12"/>
  <c r="N919" i="12"/>
  <c r="P919" i="12"/>
  <c r="U918" i="12"/>
  <c r="M918" i="12"/>
  <c r="T918" i="12"/>
  <c r="K918" i="12"/>
  <c r="S918" i="12"/>
  <c r="I918" i="12"/>
  <c r="R918" i="12"/>
  <c r="G918" i="12"/>
  <c r="N918" i="12"/>
  <c r="P918" i="12"/>
  <c r="U917" i="12"/>
  <c r="M917" i="12"/>
  <c r="T917" i="12"/>
  <c r="K917" i="12"/>
  <c r="S917" i="12"/>
  <c r="I917" i="12"/>
  <c r="R917" i="12"/>
  <c r="G917" i="12"/>
  <c r="N917" i="12"/>
  <c r="P917" i="12"/>
  <c r="U916" i="12"/>
  <c r="M916" i="12"/>
  <c r="T916" i="12"/>
  <c r="K916" i="12"/>
  <c r="S916" i="12"/>
  <c r="I916" i="12"/>
  <c r="R916" i="12"/>
  <c r="G916" i="12"/>
  <c r="N916" i="12"/>
  <c r="P916" i="12"/>
  <c r="U915" i="12"/>
  <c r="M915" i="12"/>
  <c r="T915" i="12"/>
  <c r="K915" i="12"/>
  <c r="S915" i="12"/>
  <c r="I915" i="12"/>
  <c r="R915" i="12"/>
  <c r="G915" i="12"/>
  <c r="N915" i="12"/>
  <c r="P915" i="12"/>
  <c r="U914" i="12"/>
  <c r="M914" i="12"/>
  <c r="T914" i="12"/>
  <c r="K914" i="12"/>
  <c r="S914" i="12"/>
  <c r="I914" i="12"/>
  <c r="R914" i="12"/>
  <c r="G914" i="12"/>
  <c r="N914" i="12"/>
  <c r="P914" i="12"/>
  <c r="U913" i="12"/>
  <c r="M913" i="12"/>
  <c r="T913" i="12"/>
  <c r="K913" i="12"/>
  <c r="S913" i="12"/>
  <c r="I913" i="12"/>
  <c r="R913" i="12"/>
  <c r="G913" i="12"/>
  <c r="N913" i="12"/>
  <c r="P913" i="12"/>
  <c r="U912" i="12"/>
  <c r="M912" i="12"/>
  <c r="T912" i="12"/>
  <c r="K912" i="12"/>
  <c r="S912" i="12"/>
  <c r="I912" i="12"/>
  <c r="R912" i="12"/>
  <c r="G912" i="12"/>
  <c r="N912" i="12"/>
  <c r="P912" i="12"/>
  <c r="U911" i="12"/>
  <c r="M911" i="12"/>
  <c r="T911" i="12"/>
  <c r="K911" i="12"/>
  <c r="S911" i="12"/>
  <c r="I911" i="12"/>
  <c r="R911" i="12"/>
  <c r="G911" i="12"/>
  <c r="N911" i="12"/>
  <c r="P911" i="12"/>
  <c r="U910" i="12"/>
  <c r="M910" i="12"/>
  <c r="T910" i="12"/>
  <c r="S910" i="12"/>
  <c r="R910" i="12"/>
  <c r="G910" i="12"/>
  <c r="N910" i="12"/>
  <c r="P910" i="12"/>
  <c r="K910" i="12"/>
  <c r="I910" i="12"/>
  <c r="U909" i="12"/>
  <c r="M909" i="12"/>
  <c r="T909" i="12"/>
  <c r="S909" i="12"/>
  <c r="I909" i="12"/>
  <c r="R909" i="12"/>
  <c r="G909" i="12"/>
  <c r="N909" i="12"/>
  <c r="P909" i="12"/>
  <c r="K909" i="12"/>
  <c r="U908" i="12"/>
  <c r="M908" i="12"/>
  <c r="T908" i="12"/>
  <c r="K908" i="12"/>
  <c r="S908" i="12"/>
  <c r="I908" i="12"/>
  <c r="R908" i="12"/>
  <c r="G908" i="12"/>
  <c r="N908" i="12"/>
  <c r="P908" i="12"/>
  <c r="U907" i="12"/>
  <c r="M907" i="12"/>
  <c r="T907" i="12"/>
  <c r="K907" i="12"/>
  <c r="S907" i="12"/>
  <c r="I907" i="12"/>
  <c r="R907" i="12"/>
  <c r="G907" i="12"/>
  <c r="N907" i="12"/>
  <c r="P907" i="12"/>
  <c r="U906" i="12"/>
  <c r="M906" i="12"/>
  <c r="T906" i="12"/>
  <c r="K906" i="12"/>
  <c r="S906" i="12"/>
  <c r="I906" i="12"/>
  <c r="R906" i="12"/>
  <c r="G906" i="12"/>
  <c r="N906" i="12"/>
  <c r="P906" i="12"/>
  <c r="U905" i="12"/>
  <c r="M905" i="12"/>
  <c r="T905" i="12"/>
  <c r="K905" i="12"/>
  <c r="S905" i="12"/>
  <c r="I905" i="12"/>
  <c r="R905" i="12"/>
  <c r="G905" i="12"/>
  <c r="N905" i="12"/>
  <c r="P905" i="12"/>
  <c r="U904" i="12"/>
  <c r="M904" i="12"/>
  <c r="T904" i="12"/>
  <c r="K904" i="12"/>
  <c r="S904" i="12"/>
  <c r="I904" i="12"/>
  <c r="R904" i="12"/>
  <c r="G904" i="12"/>
  <c r="N904" i="12"/>
  <c r="P904" i="12"/>
  <c r="U903" i="12"/>
  <c r="M903" i="12"/>
  <c r="T903" i="12"/>
  <c r="K903" i="12"/>
  <c r="S903" i="12"/>
  <c r="I903" i="12"/>
  <c r="R903" i="12"/>
  <c r="G903" i="12"/>
  <c r="N903" i="12"/>
  <c r="P903" i="12"/>
  <c r="C903" i="12"/>
  <c r="C904" i="12"/>
  <c r="C905" i="12"/>
  <c r="C906" i="12"/>
  <c r="C907" i="12"/>
  <c r="U902" i="12"/>
  <c r="M902" i="12"/>
  <c r="T902" i="12"/>
  <c r="K902" i="12"/>
  <c r="S902" i="12"/>
  <c r="I902" i="12"/>
  <c r="R902" i="12"/>
  <c r="G902" i="12"/>
  <c r="N902" i="12"/>
  <c r="P902" i="12"/>
  <c r="U901" i="12"/>
  <c r="M901" i="12"/>
  <c r="T901" i="12"/>
  <c r="K901" i="12"/>
  <c r="S901" i="12"/>
  <c r="I901" i="12"/>
  <c r="R901" i="12"/>
  <c r="G901" i="12"/>
  <c r="N901" i="12"/>
  <c r="P901" i="12"/>
  <c r="U900" i="12"/>
  <c r="M900" i="12"/>
  <c r="T900" i="12"/>
  <c r="K900" i="12"/>
  <c r="S900" i="12"/>
  <c r="I900" i="12"/>
  <c r="R900" i="12"/>
  <c r="G900" i="12"/>
  <c r="N900" i="12"/>
  <c r="P900" i="12"/>
  <c r="C900" i="12"/>
  <c r="C901" i="12"/>
  <c r="U899" i="12"/>
  <c r="M899" i="12"/>
  <c r="T899" i="12"/>
  <c r="K899" i="12"/>
  <c r="S899" i="12"/>
  <c r="I899" i="12"/>
  <c r="R899" i="12"/>
  <c r="G899" i="12"/>
  <c r="N899" i="12"/>
  <c r="P899" i="12"/>
  <c r="U898" i="12"/>
  <c r="M898" i="12"/>
  <c r="T898" i="12"/>
  <c r="K898" i="12"/>
  <c r="S898" i="12"/>
  <c r="I898" i="12"/>
  <c r="R898" i="12"/>
  <c r="G898" i="12"/>
  <c r="N898" i="12"/>
  <c r="P898" i="12"/>
  <c r="U897" i="12"/>
  <c r="M897" i="12"/>
  <c r="T897" i="12"/>
  <c r="S897" i="12"/>
  <c r="I897" i="12"/>
  <c r="R897" i="12"/>
  <c r="G897" i="12"/>
  <c r="N897" i="12"/>
  <c r="P897" i="12"/>
  <c r="K897" i="12"/>
  <c r="U896" i="12"/>
  <c r="M896" i="12"/>
  <c r="T896" i="12"/>
  <c r="K896" i="12"/>
  <c r="S896" i="12"/>
  <c r="I896" i="12"/>
  <c r="R896" i="12"/>
  <c r="G896" i="12"/>
  <c r="N896" i="12"/>
  <c r="P896" i="12"/>
  <c r="U895" i="12"/>
  <c r="M895" i="12"/>
  <c r="T895" i="12"/>
  <c r="S895" i="12"/>
  <c r="I895" i="12"/>
  <c r="R895" i="12"/>
  <c r="G895" i="12"/>
  <c r="N895" i="12"/>
  <c r="P895" i="12"/>
  <c r="K895" i="12"/>
  <c r="U894" i="12"/>
  <c r="M894" i="12"/>
  <c r="T894" i="12"/>
  <c r="K894" i="12"/>
  <c r="S894" i="12"/>
  <c r="I894" i="12"/>
  <c r="R894" i="12"/>
  <c r="G894" i="12"/>
  <c r="N894" i="12"/>
  <c r="P894" i="12"/>
  <c r="U893" i="12"/>
  <c r="M893" i="12"/>
  <c r="T893" i="12"/>
  <c r="K893" i="12"/>
  <c r="S893" i="12"/>
  <c r="I893" i="12"/>
  <c r="R893" i="12"/>
  <c r="G893" i="12"/>
  <c r="N893" i="12"/>
  <c r="P893" i="12"/>
  <c r="U892" i="12"/>
  <c r="M892" i="12"/>
  <c r="T892" i="12"/>
  <c r="S892" i="12"/>
  <c r="I892" i="12"/>
  <c r="R892" i="12"/>
  <c r="G892" i="12"/>
  <c r="N892" i="12"/>
  <c r="P892" i="12"/>
  <c r="K892" i="12"/>
  <c r="U891" i="12"/>
  <c r="M891" i="12"/>
  <c r="T891" i="12"/>
  <c r="K891" i="12"/>
  <c r="S891" i="12"/>
  <c r="I891" i="12"/>
  <c r="R891" i="12"/>
  <c r="G891" i="12"/>
  <c r="N891" i="12"/>
  <c r="P891" i="12"/>
  <c r="U890" i="12"/>
  <c r="M890" i="12"/>
  <c r="T890" i="12"/>
  <c r="S890" i="12"/>
  <c r="I890" i="12"/>
  <c r="R890" i="12"/>
  <c r="G890" i="12"/>
  <c r="P890" i="12"/>
  <c r="K890" i="12"/>
  <c r="U889" i="12"/>
  <c r="M889" i="12"/>
  <c r="T889" i="12"/>
  <c r="K889" i="12"/>
  <c r="S889" i="12"/>
  <c r="I889" i="12"/>
  <c r="R889" i="12"/>
  <c r="G889" i="12"/>
  <c r="N889" i="12"/>
  <c r="P889" i="12"/>
  <c r="U888" i="12"/>
  <c r="M888" i="12"/>
  <c r="T888" i="12"/>
  <c r="K888" i="12"/>
  <c r="S888" i="12"/>
  <c r="I888" i="12"/>
  <c r="R888" i="12"/>
  <c r="G888" i="12"/>
  <c r="N888" i="12"/>
  <c r="P888" i="12"/>
  <c r="U887" i="12"/>
  <c r="M887" i="12"/>
  <c r="T887" i="12"/>
  <c r="S887" i="12"/>
  <c r="R887" i="12"/>
  <c r="G887" i="12"/>
  <c r="N887" i="12"/>
  <c r="P887" i="12"/>
  <c r="K887" i="12"/>
  <c r="I887" i="12"/>
  <c r="U886" i="12"/>
  <c r="M886" i="12"/>
  <c r="T886" i="12"/>
  <c r="K886" i="12"/>
  <c r="S886" i="12"/>
  <c r="I886" i="12"/>
  <c r="R886" i="12"/>
  <c r="G886" i="12"/>
  <c r="N886" i="12"/>
  <c r="P886" i="12"/>
  <c r="U885" i="12"/>
  <c r="M885" i="12"/>
  <c r="T885" i="12"/>
  <c r="K885" i="12"/>
  <c r="S885" i="12"/>
  <c r="I885" i="12"/>
  <c r="R885" i="12"/>
  <c r="G885" i="12"/>
  <c r="N885" i="12"/>
  <c r="P885" i="12"/>
  <c r="U884" i="12"/>
  <c r="M884" i="12"/>
  <c r="T884" i="12"/>
  <c r="K884" i="12"/>
  <c r="S884" i="12"/>
  <c r="I884" i="12"/>
  <c r="R884" i="12"/>
  <c r="G884" i="12"/>
  <c r="N884" i="12"/>
  <c r="P884" i="12"/>
  <c r="U883" i="12"/>
  <c r="M883" i="12"/>
  <c r="T883" i="12"/>
  <c r="K883" i="12"/>
  <c r="S883" i="12"/>
  <c r="I883" i="12"/>
  <c r="R883" i="12"/>
  <c r="G883" i="12"/>
  <c r="N883" i="12"/>
  <c r="P883" i="12"/>
  <c r="U882" i="12"/>
  <c r="M882" i="12"/>
  <c r="T882" i="12"/>
  <c r="K882" i="12"/>
  <c r="S882" i="12"/>
  <c r="I882" i="12"/>
  <c r="R882" i="12"/>
  <c r="G882" i="12"/>
  <c r="N882" i="12"/>
  <c r="P882" i="12"/>
  <c r="U881" i="12"/>
  <c r="M881" i="12"/>
  <c r="T881" i="12"/>
  <c r="K881" i="12"/>
  <c r="S881" i="12"/>
  <c r="I881" i="12"/>
  <c r="R881" i="12"/>
  <c r="G881" i="12"/>
  <c r="N881" i="12"/>
  <c r="P881" i="12"/>
  <c r="U880" i="12"/>
  <c r="M880" i="12"/>
  <c r="T880" i="12"/>
  <c r="K880" i="12"/>
  <c r="S880" i="12"/>
  <c r="I880" i="12"/>
  <c r="R880" i="12"/>
  <c r="G880" i="12"/>
  <c r="N880" i="12"/>
  <c r="P880" i="12"/>
  <c r="A880" i="12"/>
  <c r="U879" i="12"/>
  <c r="M879" i="12"/>
  <c r="T879" i="12"/>
  <c r="K879" i="12"/>
  <c r="S879" i="12"/>
  <c r="I879" i="12"/>
  <c r="R879" i="12"/>
  <c r="G879" i="12"/>
  <c r="N879" i="12"/>
  <c r="P879" i="12"/>
  <c r="U878" i="12"/>
  <c r="M878" i="12"/>
  <c r="T878" i="12"/>
  <c r="K878" i="12"/>
  <c r="S878" i="12"/>
  <c r="I878" i="12"/>
  <c r="R878" i="12"/>
  <c r="G878" i="12"/>
  <c r="N878" i="12"/>
  <c r="P878" i="12"/>
  <c r="U877" i="12"/>
  <c r="M877" i="12"/>
  <c r="T877" i="12"/>
  <c r="K877" i="12"/>
  <c r="S877" i="12"/>
  <c r="I877" i="12"/>
  <c r="R877" i="12"/>
  <c r="G877" i="12"/>
  <c r="N877" i="12"/>
  <c r="P877" i="12"/>
  <c r="U876" i="12"/>
  <c r="M876" i="12"/>
  <c r="T876" i="12"/>
  <c r="K876" i="12"/>
  <c r="S876" i="12"/>
  <c r="I876" i="12"/>
  <c r="R876" i="12"/>
  <c r="G876" i="12"/>
  <c r="N876" i="12"/>
  <c r="P876" i="12"/>
  <c r="U875" i="12"/>
  <c r="M875" i="12"/>
  <c r="T875" i="12"/>
  <c r="S875" i="12"/>
  <c r="I875" i="12"/>
  <c r="R875" i="12"/>
  <c r="G875" i="12"/>
  <c r="N875" i="12"/>
  <c r="P875" i="12"/>
  <c r="K875" i="12"/>
  <c r="U874" i="12"/>
  <c r="M874" i="12"/>
  <c r="T874" i="12"/>
  <c r="K874" i="12"/>
  <c r="S874" i="12"/>
  <c r="I874" i="12"/>
  <c r="R874" i="12"/>
  <c r="G874" i="12"/>
  <c r="N874" i="12"/>
  <c r="P874" i="12"/>
  <c r="U873" i="12"/>
  <c r="M873" i="12"/>
  <c r="T873" i="12"/>
  <c r="K873" i="12"/>
  <c r="S873" i="12"/>
  <c r="I873" i="12"/>
  <c r="R873" i="12"/>
  <c r="G873" i="12"/>
  <c r="N873" i="12"/>
  <c r="P873" i="12"/>
  <c r="U872" i="12"/>
  <c r="M872" i="12"/>
  <c r="T872" i="12"/>
  <c r="K872" i="12"/>
  <c r="S872" i="12"/>
  <c r="I872" i="12"/>
  <c r="R872" i="12"/>
  <c r="G872" i="12"/>
  <c r="N872" i="12"/>
  <c r="P872" i="12"/>
  <c r="C872" i="12"/>
  <c r="C873" i="12"/>
  <c r="C874" i="12"/>
  <c r="C875" i="12"/>
  <c r="C876" i="12"/>
  <c r="C877" i="12"/>
  <c r="C878" i="12"/>
  <c r="C879" i="12"/>
  <c r="C880" i="12"/>
  <c r="U871" i="12"/>
  <c r="M871" i="12"/>
  <c r="T871" i="12"/>
  <c r="S871" i="12"/>
  <c r="I871" i="12"/>
  <c r="R871" i="12"/>
  <c r="G871" i="12"/>
  <c r="N871" i="12"/>
  <c r="P871" i="12"/>
  <c r="K871" i="12"/>
  <c r="U870" i="12"/>
  <c r="M870" i="12"/>
  <c r="T870" i="12"/>
  <c r="K870" i="12"/>
  <c r="S870" i="12"/>
  <c r="I870" i="12"/>
  <c r="R870" i="12"/>
  <c r="G870" i="12"/>
  <c r="N870" i="12"/>
  <c r="P870" i="12"/>
  <c r="U869" i="12"/>
  <c r="T869" i="12"/>
  <c r="K869" i="12"/>
  <c r="O869" i="12"/>
  <c r="S869" i="12"/>
  <c r="R869" i="12"/>
  <c r="N869" i="12"/>
  <c r="P869" i="12"/>
  <c r="U868" i="12"/>
  <c r="M868" i="12"/>
  <c r="T868" i="12"/>
  <c r="K868" i="12"/>
  <c r="S868" i="12"/>
  <c r="I868" i="12"/>
  <c r="R868" i="12"/>
  <c r="G868" i="12"/>
  <c r="N868" i="12"/>
  <c r="P868" i="12"/>
  <c r="U867" i="12"/>
  <c r="M867" i="12"/>
  <c r="T867" i="12"/>
  <c r="K867" i="12"/>
  <c r="S867" i="12"/>
  <c r="I867" i="12"/>
  <c r="R867" i="12"/>
  <c r="G867" i="12"/>
  <c r="N867" i="12"/>
  <c r="P867" i="12"/>
  <c r="U866" i="12"/>
  <c r="M866" i="12"/>
  <c r="T866" i="12"/>
  <c r="K866" i="12"/>
  <c r="S866" i="12"/>
  <c r="I866" i="12"/>
  <c r="R866" i="12"/>
  <c r="G866" i="12"/>
  <c r="N866" i="12"/>
  <c r="P866" i="12"/>
  <c r="U865" i="12"/>
  <c r="M865" i="12"/>
  <c r="T865" i="12"/>
  <c r="K865" i="12"/>
  <c r="S865" i="12"/>
  <c r="I865" i="12"/>
  <c r="R865" i="12"/>
  <c r="G865" i="12"/>
  <c r="N865" i="12"/>
  <c r="P865" i="12"/>
  <c r="AA864" i="12"/>
  <c r="AE864" i="12"/>
  <c r="U864" i="12"/>
  <c r="M864" i="12"/>
  <c r="T864" i="12"/>
  <c r="K864" i="12"/>
  <c r="S864" i="12"/>
  <c r="I864" i="12"/>
  <c r="R864" i="12"/>
  <c r="G864" i="12"/>
  <c r="N864" i="12"/>
  <c r="P864" i="12"/>
  <c r="U863" i="12"/>
  <c r="M863" i="12"/>
  <c r="T863" i="12"/>
  <c r="K863" i="12"/>
  <c r="S863" i="12"/>
  <c r="I863" i="12"/>
  <c r="R863" i="12"/>
  <c r="G863" i="12"/>
  <c r="N863" i="12"/>
  <c r="P863" i="12"/>
  <c r="U862" i="12"/>
  <c r="M862" i="12"/>
  <c r="T862" i="12"/>
  <c r="K862" i="12"/>
  <c r="S862" i="12"/>
  <c r="I862" i="12"/>
  <c r="R862" i="12"/>
  <c r="G862" i="12"/>
  <c r="N862" i="12"/>
  <c r="P862" i="12"/>
  <c r="U861" i="12"/>
  <c r="M861" i="12"/>
  <c r="T861" i="12"/>
  <c r="K861" i="12"/>
  <c r="S861" i="12"/>
  <c r="I861" i="12"/>
  <c r="R861" i="12"/>
  <c r="G861" i="12"/>
  <c r="N861" i="12"/>
  <c r="P861" i="12"/>
  <c r="U860" i="12"/>
  <c r="M860" i="12"/>
  <c r="T860" i="12"/>
  <c r="K860" i="12"/>
  <c r="S860" i="12"/>
  <c r="I860" i="12"/>
  <c r="R860" i="12"/>
  <c r="G860" i="12"/>
  <c r="N860" i="12"/>
  <c r="P860" i="12"/>
  <c r="A860" i="12"/>
  <c r="A861" i="12"/>
  <c r="A862" i="12"/>
  <c r="A863" i="12"/>
  <c r="A864" i="12"/>
  <c r="A865" i="12"/>
  <c r="A866" i="12"/>
  <c r="A867" i="12"/>
  <c r="U859" i="12"/>
  <c r="M859" i="12"/>
  <c r="T859" i="12"/>
  <c r="K859" i="12"/>
  <c r="S859" i="12"/>
  <c r="I859" i="12"/>
  <c r="R859" i="12"/>
  <c r="G859" i="12"/>
  <c r="N859" i="12"/>
  <c r="P859" i="12"/>
  <c r="U858" i="12"/>
  <c r="M858" i="12"/>
  <c r="T858" i="12"/>
  <c r="K858" i="12"/>
  <c r="S858" i="12"/>
  <c r="I858" i="12"/>
  <c r="R858" i="12"/>
  <c r="G858" i="12"/>
  <c r="N858" i="12"/>
  <c r="P858" i="12"/>
  <c r="U857" i="12"/>
  <c r="M857" i="12"/>
  <c r="T857" i="12"/>
  <c r="K857" i="12"/>
  <c r="S857" i="12"/>
  <c r="I857" i="12"/>
  <c r="R857" i="12"/>
  <c r="G857" i="12"/>
  <c r="N857" i="12"/>
  <c r="P857" i="12"/>
  <c r="U856" i="12"/>
  <c r="M856" i="12"/>
  <c r="T856" i="12"/>
  <c r="K856" i="12"/>
  <c r="S856" i="12"/>
  <c r="I856" i="12"/>
  <c r="R856" i="12"/>
  <c r="G856" i="12"/>
  <c r="N856" i="12"/>
  <c r="P856" i="12"/>
  <c r="U855" i="12"/>
  <c r="M855" i="12"/>
  <c r="T855" i="12"/>
  <c r="K855" i="12"/>
  <c r="S855" i="12"/>
  <c r="I855" i="12"/>
  <c r="R855" i="12"/>
  <c r="G855" i="12"/>
  <c r="N855" i="12"/>
  <c r="P855" i="12"/>
  <c r="U854" i="12"/>
  <c r="M854" i="12"/>
  <c r="T854" i="12"/>
  <c r="S854" i="12"/>
  <c r="I854" i="12"/>
  <c r="R854" i="12"/>
  <c r="G854" i="12"/>
  <c r="N854" i="12"/>
  <c r="P854" i="12"/>
  <c r="K854" i="12"/>
  <c r="U853" i="12"/>
  <c r="M853" i="12"/>
  <c r="T853" i="12"/>
  <c r="K853" i="12"/>
  <c r="S853" i="12"/>
  <c r="I853" i="12"/>
  <c r="R853" i="12"/>
  <c r="G853" i="12"/>
  <c r="N853" i="12"/>
  <c r="P853" i="12"/>
  <c r="U852" i="12"/>
  <c r="M852" i="12"/>
  <c r="T852" i="12"/>
  <c r="K852" i="12"/>
  <c r="S852" i="12"/>
  <c r="I852" i="12"/>
  <c r="R852" i="12"/>
  <c r="G852" i="12"/>
  <c r="N852" i="12"/>
  <c r="P852" i="12"/>
  <c r="U851" i="12"/>
  <c r="M851" i="12"/>
  <c r="T851" i="12"/>
  <c r="K851" i="12"/>
  <c r="S851" i="12"/>
  <c r="I851" i="12"/>
  <c r="R851" i="12"/>
  <c r="G851" i="12"/>
  <c r="N851" i="12"/>
  <c r="P851" i="12"/>
  <c r="U850" i="12"/>
  <c r="M850" i="12"/>
  <c r="T850" i="12"/>
  <c r="K850" i="12"/>
  <c r="S850" i="12"/>
  <c r="I850" i="12"/>
  <c r="R850" i="12"/>
  <c r="G850" i="12"/>
  <c r="N850" i="12"/>
  <c r="P850" i="12"/>
  <c r="U849" i="12"/>
  <c r="M849" i="12"/>
  <c r="T849" i="12"/>
  <c r="K849" i="12"/>
  <c r="S849" i="12"/>
  <c r="I849" i="12"/>
  <c r="R849" i="12"/>
  <c r="G849" i="12"/>
  <c r="N849" i="12"/>
  <c r="P849" i="12"/>
  <c r="U848" i="12"/>
  <c r="M848" i="12"/>
  <c r="T848" i="12"/>
  <c r="K848" i="12"/>
  <c r="S848" i="12"/>
  <c r="I848" i="12"/>
  <c r="R848" i="12"/>
  <c r="G848" i="12"/>
  <c r="N848" i="12"/>
  <c r="P848" i="12"/>
  <c r="U847" i="12"/>
  <c r="M847" i="12"/>
  <c r="T847" i="12"/>
  <c r="K847" i="12"/>
  <c r="S847" i="12"/>
  <c r="I847" i="12"/>
  <c r="R847" i="12"/>
  <c r="G847" i="12"/>
  <c r="N847" i="12"/>
  <c r="P847" i="12"/>
  <c r="U846" i="12"/>
  <c r="M846" i="12"/>
  <c r="T846" i="12"/>
  <c r="K846" i="12"/>
  <c r="S846" i="12"/>
  <c r="I846" i="12"/>
  <c r="R846" i="12"/>
  <c r="G846" i="12"/>
  <c r="N846" i="12"/>
  <c r="P846" i="12"/>
  <c r="A846" i="12"/>
  <c r="A847" i="12"/>
  <c r="A848" i="12"/>
  <c r="A849" i="12"/>
  <c r="A850" i="12"/>
  <c r="A851" i="12"/>
  <c r="U845" i="12"/>
  <c r="M845" i="12"/>
  <c r="T845" i="12"/>
  <c r="K845" i="12"/>
  <c r="S845" i="12"/>
  <c r="I845" i="12"/>
  <c r="R845" i="12"/>
  <c r="G845" i="12"/>
  <c r="N845" i="12"/>
  <c r="P845" i="12"/>
  <c r="AE844" i="12"/>
  <c r="U844" i="12"/>
  <c r="M844" i="12"/>
  <c r="T844" i="12"/>
  <c r="S844" i="12"/>
  <c r="I844" i="12"/>
  <c r="R844" i="12"/>
  <c r="G844" i="12"/>
  <c r="N844" i="12"/>
  <c r="P844" i="12"/>
  <c r="AE843" i="12"/>
  <c r="U843" i="12"/>
  <c r="M843" i="12"/>
  <c r="T843" i="12"/>
  <c r="S843" i="12"/>
  <c r="I843" i="12"/>
  <c r="R843" i="12"/>
  <c r="G843" i="12"/>
  <c r="N843" i="12"/>
  <c r="P843" i="12"/>
  <c r="AE842" i="12"/>
  <c r="U842" i="12"/>
  <c r="M842" i="12"/>
  <c r="T842" i="12"/>
  <c r="S842" i="12"/>
  <c r="I842" i="12"/>
  <c r="R842" i="12"/>
  <c r="G842" i="12"/>
  <c r="N842" i="12"/>
  <c r="P842" i="12"/>
  <c r="AE841" i="12"/>
  <c r="U841" i="12"/>
  <c r="M841" i="12"/>
  <c r="T841" i="12"/>
  <c r="K841" i="12"/>
  <c r="S841" i="12"/>
  <c r="I841" i="12"/>
  <c r="R841" i="12"/>
  <c r="G841" i="12"/>
  <c r="N841" i="12"/>
  <c r="P841" i="12"/>
  <c r="AE840" i="12"/>
  <c r="U840" i="12"/>
  <c r="M840" i="12"/>
  <c r="T840" i="12"/>
  <c r="K840" i="12"/>
  <c r="S840" i="12"/>
  <c r="I840" i="12"/>
  <c r="R840" i="12"/>
  <c r="G840" i="12"/>
  <c r="N840" i="12"/>
  <c r="P840" i="12"/>
  <c r="AE839" i="12"/>
  <c r="U839" i="12"/>
  <c r="M839" i="12"/>
  <c r="T839" i="12"/>
  <c r="K839" i="12"/>
  <c r="S839" i="12"/>
  <c r="I839" i="12"/>
  <c r="R839" i="12"/>
  <c r="G839" i="12"/>
  <c r="N839" i="12"/>
  <c r="P839" i="12"/>
  <c r="U838" i="12"/>
  <c r="M838" i="12"/>
  <c r="T838" i="12"/>
  <c r="K838" i="12"/>
  <c r="S838" i="12"/>
  <c r="I838" i="12"/>
  <c r="R838" i="12"/>
  <c r="G838" i="12"/>
  <c r="N838" i="12"/>
  <c r="P838" i="12"/>
  <c r="AE837" i="12"/>
  <c r="U837" i="12"/>
  <c r="M837" i="12"/>
  <c r="T837" i="12"/>
  <c r="K837" i="12"/>
  <c r="S837" i="12"/>
  <c r="I837" i="12"/>
  <c r="R837" i="12"/>
  <c r="G837" i="12"/>
  <c r="N837" i="12"/>
  <c r="P837" i="12"/>
  <c r="AE836" i="12"/>
  <c r="U836" i="12"/>
  <c r="M836" i="12"/>
  <c r="T836" i="12"/>
  <c r="K836" i="12"/>
  <c r="S836" i="12"/>
  <c r="I836" i="12"/>
  <c r="R836" i="12"/>
  <c r="G836" i="12"/>
  <c r="N836" i="12"/>
  <c r="P836" i="12"/>
  <c r="A836" i="12"/>
  <c r="A837" i="12"/>
  <c r="A838" i="12"/>
  <c r="A839" i="12"/>
  <c r="A840" i="12"/>
  <c r="A841" i="12"/>
  <c r="AE835" i="12"/>
  <c r="U835" i="12"/>
  <c r="M835" i="12"/>
  <c r="T835" i="12"/>
  <c r="K835" i="12"/>
  <c r="S835" i="12"/>
  <c r="I835" i="12"/>
  <c r="R835" i="12"/>
  <c r="G835" i="12"/>
  <c r="N835" i="12"/>
  <c r="P835" i="12"/>
  <c r="AE834" i="12"/>
  <c r="U834" i="12"/>
  <c r="M834" i="12"/>
  <c r="T834" i="12"/>
  <c r="S834" i="12"/>
  <c r="I834" i="12"/>
  <c r="R834" i="12"/>
  <c r="G834" i="12"/>
  <c r="N834" i="12"/>
  <c r="P834" i="12"/>
  <c r="K834" i="12"/>
  <c r="AE833" i="12"/>
  <c r="U833" i="12"/>
  <c r="M833" i="12"/>
  <c r="T833" i="12"/>
  <c r="K833" i="12"/>
  <c r="S833" i="12"/>
  <c r="I833" i="12"/>
  <c r="R833" i="12"/>
  <c r="G833" i="12"/>
  <c r="N833" i="12"/>
  <c r="P833" i="12"/>
  <c r="AE832" i="12"/>
  <c r="U832" i="12"/>
  <c r="M832" i="12"/>
  <c r="T832" i="12"/>
  <c r="S832" i="12"/>
  <c r="R832" i="12"/>
  <c r="G832" i="12"/>
  <c r="N832" i="12"/>
  <c r="P832" i="12"/>
  <c r="K832" i="12"/>
  <c r="I832" i="12"/>
  <c r="AE831" i="12"/>
  <c r="U831" i="12"/>
  <c r="M831" i="12"/>
  <c r="T831" i="12"/>
  <c r="K831" i="12"/>
  <c r="S831" i="12"/>
  <c r="I831" i="12"/>
  <c r="R831" i="12"/>
  <c r="G831" i="12"/>
  <c r="N831" i="12"/>
  <c r="P831" i="12"/>
  <c r="AE830" i="12"/>
  <c r="U830" i="12"/>
  <c r="M830" i="12"/>
  <c r="T830" i="12"/>
  <c r="K830" i="12"/>
  <c r="S830" i="12"/>
  <c r="I830" i="12"/>
  <c r="R830" i="12"/>
  <c r="G830" i="12"/>
  <c r="N830" i="12"/>
  <c r="P830" i="12"/>
  <c r="AE829" i="12"/>
  <c r="U829" i="12"/>
  <c r="M829" i="12"/>
  <c r="T829" i="12"/>
  <c r="K829" i="12"/>
  <c r="S829" i="12"/>
  <c r="I829" i="12"/>
  <c r="R829" i="12"/>
  <c r="G829" i="12"/>
  <c r="N829" i="12"/>
  <c r="P829" i="12"/>
  <c r="AE828" i="12"/>
  <c r="U828" i="12"/>
  <c r="M828" i="12"/>
  <c r="T828" i="12"/>
  <c r="K828" i="12"/>
  <c r="S828" i="12"/>
  <c r="I828" i="12"/>
  <c r="R828" i="12"/>
  <c r="G828" i="12"/>
  <c r="N828" i="12"/>
  <c r="P828" i="12"/>
  <c r="AE827" i="12"/>
  <c r="U827" i="12"/>
  <c r="M827" i="12"/>
  <c r="T827" i="12"/>
  <c r="K827" i="12"/>
  <c r="S827" i="12"/>
  <c r="I827" i="12"/>
  <c r="R827" i="12"/>
  <c r="G827" i="12"/>
  <c r="N827" i="12"/>
  <c r="P827" i="12"/>
  <c r="AE826" i="12"/>
  <c r="U826" i="12"/>
  <c r="M826" i="12"/>
  <c r="T826" i="12"/>
  <c r="K826" i="12"/>
  <c r="S826" i="12"/>
  <c r="R826" i="12"/>
  <c r="G826" i="12"/>
  <c r="N826" i="12"/>
  <c r="P826" i="12"/>
  <c r="I826" i="12"/>
  <c r="AE825" i="12"/>
  <c r="U825" i="12"/>
  <c r="M825" i="12"/>
  <c r="T825" i="12"/>
  <c r="K825" i="12"/>
  <c r="S825" i="12"/>
  <c r="I825" i="12"/>
  <c r="R825" i="12"/>
  <c r="G825" i="12"/>
  <c r="N825" i="12"/>
  <c r="P825" i="12"/>
  <c r="AE824" i="12"/>
  <c r="U824" i="12"/>
  <c r="M824" i="12"/>
  <c r="T824" i="12"/>
  <c r="K824" i="12"/>
  <c r="S824" i="12"/>
  <c r="I824" i="12"/>
  <c r="R824" i="12"/>
  <c r="G824" i="12"/>
  <c r="N824" i="12"/>
  <c r="P824" i="12"/>
  <c r="AE823" i="12"/>
  <c r="U823" i="12"/>
  <c r="M823" i="12"/>
  <c r="T823" i="12"/>
  <c r="K823" i="12"/>
  <c r="S823" i="12"/>
  <c r="I823" i="12"/>
  <c r="R823" i="12"/>
  <c r="G823" i="12"/>
  <c r="N823" i="12"/>
  <c r="P823" i="12"/>
  <c r="AE822" i="12"/>
  <c r="U822" i="12"/>
  <c r="M822" i="12"/>
  <c r="T822" i="12"/>
  <c r="K822" i="12"/>
  <c r="S822" i="12"/>
  <c r="I822" i="12"/>
  <c r="R822" i="12"/>
  <c r="G822" i="12"/>
  <c r="N822" i="12"/>
  <c r="P822" i="12"/>
  <c r="AE821" i="12"/>
  <c r="U821" i="12"/>
  <c r="M821" i="12"/>
  <c r="T821" i="12"/>
  <c r="S821" i="12"/>
  <c r="I821" i="12"/>
  <c r="R821" i="12"/>
  <c r="G821" i="12"/>
  <c r="N821" i="12"/>
  <c r="P821" i="12"/>
  <c r="K821" i="12"/>
  <c r="A821" i="12"/>
  <c r="AE820" i="12"/>
  <c r="U820" i="12"/>
  <c r="M820" i="12"/>
  <c r="T820" i="12"/>
  <c r="K820" i="12"/>
  <c r="S820" i="12"/>
  <c r="I820" i="12"/>
  <c r="R820" i="12"/>
  <c r="G820" i="12"/>
  <c r="N820" i="12"/>
  <c r="P820" i="12"/>
  <c r="AE819" i="12"/>
  <c r="U819" i="12"/>
  <c r="M819" i="12"/>
  <c r="T819" i="12"/>
  <c r="K819" i="12"/>
  <c r="S819" i="12"/>
  <c r="I819" i="12"/>
  <c r="R819" i="12"/>
  <c r="G819" i="12"/>
  <c r="N819" i="12"/>
  <c r="P819" i="12"/>
  <c r="AE818" i="12"/>
  <c r="U818" i="12"/>
  <c r="M818" i="12"/>
  <c r="T818" i="12"/>
  <c r="K818" i="12"/>
  <c r="S818" i="12"/>
  <c r="I818" i="12"/>
  <c r="R818" i="12"/>
  <c r="G818" i="12"/>
  <c r="N818" i="12"/>
  <c r="P818" i="12"/>
  <c r="AE817" i="12"/>
  <c r="U817" i="12"/>
  <c r="M817" i="12"/>
  <c r="T817" i="12"/>
  <c r="K817" i="12"/>
  <c r="S817" i="12"/>
  <c r="I817" i="12"/>
  <c r="R817" i="12"/>
  <c r="G817" i="12"/>
  <c r="N817" i="12"/>
  <c r="P817" i="12"/>
  <c r="AE816" i="12"/>
  <c r="U816" i="12"/>
  <c r="M816" i="12"/>
  <c r="T816" i="12"/>
  <c r="S816" i="12"/>
  <c r="I816" i="12"/>
  <c r="R816" i="12"/>
  <c r="G816" i="12"/>
  <c r="N816" i="12"/>
  <c r="P816" i="12"/>
  <c r="K816" i="12"/>
  <c r="AE815" i="12"/>
  <c r="U815" i="12"/>
  <c r="M815" i="12"/>
  <c r="T815" i="12"/>
  <c r="S815" i="12"/>
  <c r="I815" i="12"/>
  <c r="R815" i="12"/>
  <c r="G815" i="12"/>
  <c r="N815" i="12"/>
  <c r="P815" i="12"/>
  <c r="K815" i="12"/>
  <c r="AE814" i="12"/>
  <c r="U814" i="12"/>
  <c r="M814" i="12"/>
  <c r="T814" i="12"/>
  <c r="K814" i="12"/>
  <c r="S814" i="12"/>
  <c r="I814" i="12"/>
  <c r="R814" i="12"/>
  <c r="G814" i="12"/>
  <c r="N814" i="12"/>
  <c r="P814" i="12"/>
  <c r="AE813" i="12"/>
  <c r="U813" i="12"/>
  <c r="M813" i="12"/>
  <c r="T813" i="12"/>
  <c r="K813" i="12"/>
  <c r="S813" i="12"/>
  <c r="I813" i="12"/>
  <c r="R813" i="12"/>
  <c r="G813" i="12"/>
  <c r="N813" i="12"/>
  <c r="P813" i="12"/>
  <c r="AE812" i="12"/>
  <c r="U812" i="12"/>
  <c r="M812" i="12"/>
  <c r="T812" i="12"/>
  <c r="K812" i="12"/>
  <c r="S812" i="12"/>
  <c r="I812" i="12"/>
  <c r="R812" i="12"/>
  <c r="G812" i="12"/>
  <c r="N812" i="12"/>
  <c r="P812" i="12"/>
  <c r="AE811" i="12"/>
  <c r="U811" i="12"/>
  <c r="M811" i="12"/>
  <c r="T811" i="12"/>
  <c r="K811" i="12"/>
  <c r="S811" i="12"/>
  <c r="I811" i="12"/>
  <c r="R811" i="12"/>
  <c r="G811" i="12"/>
  <c r="N811" i="12"/>
  <c r="P811" i="12"/>
  <c r="AE810" i="12"/>
  <c r="U810" i="12"/>
  <c r="M810" i="12"/>
  <c r="T810" i="12"/>
  <c r="K810" i="12"/>
  <c r="S810" i="12"/>
  <c r="I810" i="12"/>
  <c r="R810" i="12"/>
  <c r="G810" i="12"/>
  <c r="N810" i="12"/>
  <c r="P810" i="12"/>
  <c r="AE809" i="12"/>
  <c r="U809" i="12"/>
  <c r="M809" i="12"/>
  <c r="T809" i="12"/>
  <c r="K809" i="12"/>
  <c r="S809" i="12"/>
  <c r="I809" i="12"/>
  <c r="R809" i="12"/>
  <c r="G809" i="12"/>
  <c r="N809" i="12"/>
  <c r="P809" i="12"/>
  <c r="AE808" i="12"/>
  <c r="U808" i="12"/>
  <c r="M808" i="12"/>
  <c r="T808" i="12"/>
  <c r="K808" i="12"/>
  <c r="S808" i="12"/>
  <c r="I808" i="12"/>
  <c r="R808" i="12"/>
  <c r="G808" i="12"/>
  <c r="N808" i="12"/>
  <c r="P808" i="12"/>
  <c r="AE807" i="12"/>
  <c r="U807" i="12"/>
  <c r="M807" i="12"/>
  <c r="T807" i="12"/>
  <c r="S807" i="12"/>
  <c r="I807" i="12"/>
  <c r="R807" i="12"/>
  <c r="G807" i="12"/>
  <c r="N807" i="12"/>
  <c r="P807" i="12"/>
  <c r="K807" i="12"/>
  <c r="AE806" i="12"/>
  <c r="U806" i="12"/>
  <c r="M806" i="12"/>
  <c r="T806" i="12"/>
  <c r="K806" i="12"/>
  <c r="S806" i="12"/>
  <c r="I806" i="12"/>
  <c r="R806" i="12"/>
  <c r="G806" i="12"/>
  <c r="N806" i="12"/>
  <c r="P806" i="12"/>
  <c r="AE805" i="12"/>
  <c r="U805" i="12"/>
  <c r="M805" i="12"/>
  <c r="T805" i="12"/>
  <c r="K805" i="12"/>
  <c r="S805" i="12"/>
  <c r="I805" i="12"/>
  <c r="R805" i="12"/>
  <c r="G805" i="12"/>
  <c r="N805" i="12"/>
  <c r="P805" i="12"/>
  <c r="AE804" i="12"/>
  <c r="U804" i="12"/>
  <c r="M804" i="12"/>
  <c r="T804" i="12"/>
  <c r="K804" i="12"/>
  <c r="S804" i="12"/>
  <c r="I804" i="12"/>
  <c r="R804" i="12"/>
  <c r="G804" i="12"/>
  <c r="N804" i="12"/>
  <c r="P804" i="12"/>
  <c r="AE803" i="12"/>
  <c r="U803" i="12"/>
  <c r="M803" i="12"/>
  <c r="T803" i="12"/>
  <c r="K803" i="12"/>
  <c r="S803" i="12"/>
  <c r="I803" i="12"/>
  <c r="R803" i="12"/>
  <c r="G803" i="12"/>
  <c r="N803" i="12"/>
  <c r="P803" i="12"/>
  <c r="AE802" i="12"/>
  <c r="U802" i="12"/>
  <c r="M802" i="12"/>
  <c r="T802" i="12"/>
  <c r="S802" i="12"/>
  <c r="I802" i="12"/>
  <c r="R802" i="12"/>
  <c r="G802" i="12"/>
  <c r="N802" i="12"/>
  <c r="P802" i="12"/>
  <c r="K802" i="12"/>
  <c r="AE801" i="12"/>
  <c r="U801" i="12"/>
  <c r="M801" i="12"/>
  <c r="T801" i="12"/>
  <c r="K801" i="12"/>
  <c r="S801" i="12"/>
  <c r="I801" i="12"/>
  <c r="R801" i="12"/>
  <c r="G801" i="12"/>
  <c r="N801" i="12"/>
  <c r="P801" i="12"/>
  <c r="A801" i="12"/>
  <c r="A802" i="12"/>
  <c r="AE800" i="12"/>
  <c r="U800" i="12"/>
  <c r="M800" i="12"/>
  <c r="T800" i="12"/>
  <c r="K800" i="12"/>
  <c r="S800" i="12"/>
  <c r="I800" i="12"/>
  <c r="R800" i="12"/>
  <c r="G800" i="12"/>
  <c r="N800" i="12"/>
  <c r="P800" i="12"/>
  <c r="AE799" i="12"/>
  <c r="U799" i="12"/>
  <c r="M799" i="12"/>
  <c r="T799" i="12"/>
  <c r="K799" i="12"/>
  <c r="S799" i="12"/>
  <c r="I799" i="12"/>
  <c r="R799" i="12"/>
  <c r="G799" i="12"/>
  <c r="N799" i="12"/>
  <c r="P799" i="12"/>
  <c r="AE798" i="12"/>
  <c r="U798" i="12"/>
  <c r="M798" i="12"/>
  <c r="T798" i="12"/>
  <c r="S798" i="12"/>
  <c r="I798" i="12"/>
  <c r="R798" i="12"/>
  <c r="G798" i="12"/>
  <c r="N798" i="12"/>
  <c r="P798" i="12"/>
  <c r="K798" i="12"/>
  <c r="AE797" i="12"/>
  <c r="U797" i="12"/>
  <c r="M797" i="12"/>
  <c r="T797" i="12"/>
  <c r="K797" i="12"/>
  <c r="S797" i="12"/>
  <c r="I797" i="12"/>
  <c r="R797" i="12"/>
  <c r="G797" i="12"/>
  <c r="N797" i="12"/>
  <c r="P797" i="12"/>
  <c r="AE796" i="12"/>
  <c r="U796" i="12"/>
  <c r="M796" i="12"/>
  <c r="T796" i="12"/>
  <c r="K796" i="12"/>
  <c r="S796" i="12"/>
  <c r="I796" i="12"/>
  <c r="R796" i="12"/>
  <c r="G796" i="12"/>
  <c r="N796" i="12"/>
  <c r="P796" i="12"/>
  <c r="AE795" i="12"/>
  <c r="U795" i="12"/>
  <c r="M795" i="12"/>
  <c r="T795" i="12"/>
  <c r="K795" i="12"/>
  <c r="S795" i="12"/>
  <c r="I795" i="12"/>
  <c r="R795" i="12"/>
  <c r="G795" i="12"/>
  <c r="N795" i="12"/>
  <c r="P795" i="12"/>
  <c r="AE794" i="12"/>
  <c r="U794" i="12"/>
  <c r="M794" i="12"/>
  <c r="T794" i="12"/>
  <c r="K794" i="12"/>
  <c r="S794" i="12"/>
  <c r="I794" i="12"/>
  <c r="R794" i="12"/>
  <c r="G794" i="12"/>
  <c r="N794" i="12"/>
  <c r="P794" i="12"/>
  <c r="AE793" i="12"/>
  <c r="U793" i="12"/>
  <c r="M793" i="12"/>
  <c r="T793" i="12"/>
  <c r="K793" i="12"/>
  <c r="S793" i="12"/>
  <c r="I793" i="12"/>
  <c r="R793" i="12"/>
  <c r="G793" i="12"/>
  <c r="N793" i="12"/>
  <c r="P793" i="12"/>
  <c r="AE792" i="12"/>
  <c r="U792" i="12"/>
  <c r="M792" i="12"/>
  <c r="T792" i="12"/>
  <c r="K792" i="12"/>
  <c r="S792" i="12"/>
  <c r="I792" i="12"/>
  <c r="R792" i="12"/>
  <c r="G792" i="12"/>
  <c r="N792" i="12"/>
  <c r="P792" i="12"/>
  <c r="AE791" i="12"/>
  <c r="U791" i="12"/>
  <c r="M791" i="12"/>
  <c r="T791" i="12"/>
  <c r="K791" i="12"/>
  <c r="S791" i="12"/>
  <c r="I791" i="12"/>
  <c r="R791" i="12"/>
  <c r="G791" i="12"/>
  <c r="N791" i="12"/>
  <c r="P791" i="12"/>
  <c r="A791" i="12"/>
  <c r="A792" i="12"/>
  <c r="A793" i="12"/>
  <c r="A794" i="12"/>
  <c r="A795" i="12"/>
  <c r="A796" i="12"/>
  <c r="A797" i="12"/>
  <c r="A798" i="12"/>
  <c r="A799" i="12"/>
  <c r="AE790" i="12"/>
  <c r="U790" i="12"/>
  <c r="M790" i="12"/>
  <c r="T790" i="12"/>
  <c r="K790" i="12"/>
  <c r="S790" i="12"/>
  <c r="I790" i="12"/>
  <c r="R790" i="12"/>
  <c r="G790" i="12"/>
  <c r="N790" i="12"/>
  <c r="P790" i="12"/>
  <c r="AE789" i="12"/>
  <c r="U789" i="12"/>
  <c r="M789" i="12"/>
  <c r="T789" i="12"/>
  <c r="K789" i="12"/>
  <c r="S789" i="12"/>
  <c r="I789" i="12"/>
  <c r="R789" i="12"/>
  <c r="G789" i="12"/>
  <c r="N789" i="12"/>
  <c r="P789" i="12"/>
  <c r="A789" i="12"/>
  <c r="AE788" i="12"/>
  <c r="U788" i="12"/>
  <c r="M788" i="12"/>
  <c r="T788" i="12"/>
  <c r="K788" i="12"/>
  <c r="S788" i="12"/>
  <c r="I788" i="12"/>
  <c r="R788" i="12"/>
  <c r="G788" i="12"/>
  <c r="N788" i="12"/>
  <c r="P788" i="12"/>
  <c r="AE787" i="12"/>
  <c r="U787" i="12"/>
  <c r="M787" i="12"/>
  <c r="T787" i="12"/>
  <c r="K787" i="12"/>
  <c r="S787" i="12"/>
  <c r="I787" i="12"/>
  <c r="R787" i="12"/>
  <c r="G787" i="12"/>
  <c r="N787" i="12"/>
  <c r="P787" i="12"/>
  <c r="AE786" i="12"/>
  <c r="U786" i="12"/>
  <c r="M786" i="12"/>
  <c r="T786" i="12"/>
  <c r="K786" i="12"/>
  <c r="S786" i="12"/>
  <c r="I786" i="12"/>
  <c r="R786" i="12"/>
  <c r="G786" i="12"/>
  <c r="N786" i="12"/>
  <c r="P786" i="12"/>
  <c r="AE785" i="12"/>
  <c r="U785" i="12"/>
  <c r="M785" i="12"/>
  <c r="T785" i="12"/>
  <c r="S785" i="12"/>
  <c r="I785" i="12"/>
  <c r="R785" i="12"/>
  <c r="G785" i="12"/>
  <c r="N785" i="12"/>
  <c r="P785" i="12"/>
  <c r="K785" i="12"/>
  <c r="AE784" i="12"/>
  <c r="U784" i="12"/>
  <c r="M784" i="12"/>
  <c r="T784" i="12"/>
  <c r="K784" i="12"/>
  <c r="S784" i="12"/>
  <c r="I784" i="12"/>
  <c r="R784" i="12"/>
  <c r="G784" i="12"/>
  <c r="N784" i="12"/>
  <c r="P784" i="12"/>
  <c r="AE783" i="12"/>
  <c r="U783" i="12"/>
  <c r="M783" i="12"/>
  <c r="T783" i="12"/>
  <c r="K783" i="12"/>
  <c r="S783" i="12"/>
  <c r="I783" i="12"/>
  <c r="R783" i="12"/>
  <c r="G783" i="12"/>
  <c r="N783" i="12"/>
  <c r="P783" i="12"/>
  <c r="AE782" i="12"/>
  <c r="U782" i="12"/>
  <c r="M782" i="12"/>
  <c r="T782" i="12"/>
  <c r="K782" i="12"/>
  <c r="S782" i="12"/>
  <c r="I782" i="12"/>
  <c r="R782" i="12"/>
  <c r="G782" i="12"/>
  <c r="N782" i="12"/>
  <c r="P782" i="12"/>
  <c r="AE781" i="12"/>
  <c r="U781" i="12"/>
  <c r="M781" i="12"/>
  <c r="T781" i="12"/>
  <c r="K781" i="12"/>
  <c r="S781" i="12"/>
  <c r="I781" i="12"/>
  <c r="R781" i="12"/>
  <c r="G781" i="12"/>
  <c r="N781" i="12"/>
  <c r="P781" i="12"/>
  <c r="AE780" i="12"/>
  <c r="U780" i="12"/>
  <c r="M780" i="12"/>
  <c r="T780" i="12"/>
  <c r="K780" i="12"/>
  <c r="S780" i="12"/>
  <c r="I780" i="12"/>
  <c r="R780" i="12"/>
  <c r="G780" i="12"/>
  <c r="N780" i="12"/>
  <c r="P780" i="12"/>
  <c r="AE779" i="12"/>
  <c r="U779" i="12"/>
  <c r="M779" i="12"/>
  <c r="T779" i="12"/>
  <c r="K779" i="12"/>
  <c r="S779" i="12"/>
  <c r="I779" i="12"/>
  <c r="R779" i="12"/>
  <c r="G779" i="12"/>
  <c r="N779" i="12"/>
  <c r="P779" i="12"/>
  <c r="A779" i="12"/>
  <c r="A780" i="12"/>
  <c r="A781" i="12"/>
  <c r="A782" i="12"/>
  <c r="A783" i="12"/>
  <c r="A784" i="12"/>
  <c r="A785" i="12"/>
  <c r="A786" i="12"/>
  <c r="A787" i="12"/>
  <c r="AE778" i="12"/>
  <c r="U778" i="12"/>
  <c r="M778" i="12"/>
  <c r="T778" i="12"/>
  <c r="K778" i="12"/>
  <c r="S778" i="12"/>
  <c r="I778" i="12"/>
  <c r="R778" i="12"/>
  <c r="G778" i="12"/>
  <c r="N778" i="12"/>
  <c r="P778" i="12"/>
  <c r="AE777" i="12"/>
  <c r="U777" i="12"/>
  <c r="M777" i="12"/>
  <c r="T777" i="12"/>
  <c r="K777" i="12"/>
  <c r="S777" i="12"/>
  <c r="I777" i="12"/>
  <c r="R777" i="12"/>
  <c r="G777" i="12"/>
  <c r="N777" i="12"/>
  <c r="P777" i="12"/>
  <c r="AE776" i="12"/>
  <c r="U776" i="12"/>
  <c r="M776" i="12"/>
  <c r="T776" i="12"/>
  <c r="K776" i="12"/>
  <c r="S776" i="12"/>
  <c r="I776" i="12"/>
  <c r="R776" i="12"/>
  <c r="G776" i="12"/>
  <c r="N776" i="12"/>
  <c r="P776" i="12"/>
  <c r="AE775" i="12"/>
  <c r="U775" i="12"/>
  <c r="M775" i="12"/>
  <c r="T775" i="12"/>
  <c r="K775" i="12"/>
  <c r="S775" i="12"/>
  <c r="I775" i="12"/>
  <c r="R775" i="12"/>
  <c r="G775" i="12"/>
  <c r="N775" i="12"/>
  <c r="P775" i="12"/>
  <c r="AE774" i="12"/>
  <c r="U774" i="12"/>
  <c r="M774" i="12"/>
  <c r="T774" i="12"/>
  <c r="S774" i="12"/>
  <c r="I774" i="12"/>
  <c r="R774" i="12"/>
  <c r="G774" i="12"/>
  <c r="N774" i="12"/>
  <c r="P774" i="12"/>
  <c r="K774" i="12"/>
  <c r="AE773" i="12"/>
  <c r="U773" i="12"/>
  <c r="M773" i="12"/>
  <c r="T773" i="12"/>
  <c r="K773" i="12"/>
  <c r="S773" i="12"/>
  <c r="I773" i="12"/>
  <c r="R773" i="12"/>
  <c r="G773" i="12"/>
  <c r="N773" i="12"/>
  <c r="P773" i="12"/>
  <c r="AE772" i="12"/>
  <c r="U772" i="12"/>
  <c r="M772" i="12"/>
  <c r="T772" i="12"/>
  <c r="K772" i="12"/>
  <c r="S772" i="12"/>
  <c r="I772" i="12"/>
  <c r="R772" i="12"/>
  <c r="G772" i="12"/>
  <c r="N772" i="12"/>
  <c r="P772" i="12"/>
  <c r="AE771" i="12"/>
  <c r="U771" i="12"/>
  <c r="M771" i="12"/>
  <c r="T771" i="12"/>
  <c r="S771" i="12"/>
  <c r="R771" i="12"/>
  <c r="G771" i="12"/>
  <c r="N771" i="12"/>
  <c r="P771" i="12"/>
  <c r="K771" i="12"/>
  <c r="I771" i="12"/>
  <c r="A771" i="12"/>
  <c r="A772" i="12"/>
  <c r="A773" i="12"/>
  <c r="A774" i="12"/>
  <c r="A775" i="12"/>
  <c r="A776" i="12"/>
  <c r="A777" i="12"/>
  <c r="AE770" i="12"/>
  <c r="U770" i="12"/>
  <c r="M770" i="12"/>
  <c r="T770" i="12"/>
  <c r="S770" i="12"/>
  <c r="I770" i="12"/>
  <c r="R770" i="12"/>
  <c r="G770" i="12"/>
  <c r="N770" i="12"/>
  <c r="P770" i="12"/>
  <c r="K770" i="12"/>
  <c r="AE769" i="12"/>
  <c r="U769" i="12"/>
  <c r="M769" i="12"/>
  <c r="T769" i="12"/>
  <c r="K769" i="12"/>
  <c r="S769" i="12"/>
  <c r="I769" i="12"/>
  <c r="R769" i="12"/>
  <c r="G769" i="12"/>
  <c r="N769" i="12"/>
  <c r="P769" i="12"/>
  <c r="AE768" i="12"/>
  <c r="U768" i="12"/>
  <c r="M768" i="12"/>
  <c r="T768" i="12"/>
  <c r="K768" i="12"/>
  <c r="S768" i="12"/>
  <c r="I768" i="12"/>
  <c r="R768" i="12"/>
  <c r="G768" i="12"/>
  <c r="N768" i="12"/>
  <c r="P768" i="12"/>
  <c r="AE767" i="12"/>
  <c r="U767" i="12"/>
  <c r="M767" i="12"/>
  <c r="T767" i="12"/>
  <c r="K767" i="12"/>
  <c r="S767" i="12"/>
  <c r="I767" i="12"/>
  <c r="R767" i="12"/>
  <c r="G767" i="12"/>
  <c r="N767" i="12"/>
  <c r="P767" i="12"/>
  <c r="AE766" i="12"/>
  <c r="U766" i="12"/>
  <c r="M766" i="12"/>
  <c r="T766" i="12"/>
  <c r="K766" i="12"/>
  <c r="S766" i="12"/>
  <c r="I766" i="12"/>
  <c r="R766" i="12"/>
  <c r="G766" i="12"/>
  <c r="N766" i="12"/>
  <c r="P766" i="12"/>
  <c r="AE765" i="12"/>
  <c r="U765" i="12"/>
  <c r="M765" i="12"/>
  <c r="T765" i="12"/>
  <c r="K765" i="12"/>
  <c r="S765" i="12"/>
  <c r="I765" i="12"/>
  <c r="R765" i="12"/>
  <c r="G765" i="12"/>
  <c r="N765" i="12"/>
  <c r="P765" i="12"/>
  <c r="AE764" i="12"/>
  <c r="U764" i="12"/>
  <c r="M764" i="12"/>
  <c r="T764" i="12"/>
  <c r="K764" i="12"/>
  <c r="S764" i="12"/>
  <c r="I764" i="12"/>
  <c r="R764" i="12"/>
  <c r="G764" i="12"/>
  <c r="N764" i="12"/>
  <c r="P764" i="12"/>
  <c r="AE763" i="12"/>
  <c r="U763" i="12"/>
  <c r="M763" i="12"/>
  <c r="T763" i="12"/>
  <c r="K763" i="12"/>
  <c r="S763" i="12"/>
  <c r="I763" i="12"/>
  <c r="R763" i="12"/>
  <c r="G763" i="12"/>
  <c r="N763" i="12"/>
  <c r="P763" i="12"/>
  <c r="AE762" i="12"/>
  <c r="U762" i="12"/>
  <c r="M762" i="12"/>
  <c r="T762" i="12"/>
  <c r="K762" i="12"/>
  <c r="S762" i="12"/>
  <c r="I762" i="12"/>
  <c r="R762" i="12"/>
  <c r="G762" i="12"/>
  <c r="N762" i="12"/>
  <c r="P762" i="12"/>
  <c r="AE761" i="12"/>
  <c r="U761" i="12"/>
  <c r="M761" i="12"/>
  <c r="T761" i="12"/>
  <c r="K761" i="12"/>
  <c r="S761" i="12"/>
  <c r="I761" i="12"/>
  <c r="R761" i="12"/>
  <c r="G761" i="12"/>
  <c r="N761" i="12"/>
  <c r="P761" i="12"/>
  <c r="AE760" i="12"/>
  <c r="U760" i="12"/>
  <c r="M760" i="12"/>
  <c r="T760" i="12"/>
  <c r="K760" i="12"/>
  <c r="S760" i="12"/>
  <c r="I760" i="12"/>
  <c r="R760" i="12"/>
  <c r="G760" i="12"/>
  <c r="N760" i="12"/>
  <c r="P760" i="12"/>
  <c r="AE759" i="12"/>
  <c r="U759" i="12"/>
  <c r="M759" i="12"/>
  <c r="T759" i="12"/>
  <c r="K759" i="12"/>
  <c r="S759" i="12"/>
  <c r="I759" i="12"/>
  <c r="R759" i="12"/>
  <c r="G759" i="12"/>
  <c r="N759" i="12"/>
  <c r="P759" i="12"/>
  <c r="AE758" i="12"/>
  <c r="U758" i="12"/>
  <c r="M758" i="12"/>
  <c r="T758" i="12"/>
  <c r="K758" i="12"/>
  <c r="S758" i="12"/>
  <c r="I758" i="12"/>
  <c r="R758" i="12"/>
  <c r="G758" i="12"/>
  <c r="N758" i="12"/>
  <c r="P758" i="12"/>
  <c r="AE757" i="12"/>
  <c r="U757" i="12"/>
  <c r="M757" i="12"/>
  <c r="T757" i="12"/>
  <c r="K757" i="12"/>
  <c r="S757" i="12"/>
  <c r="I757" i="12"/>
  <c r="R757" i="12"/>
  <c r="G757" i="12"/>
  <c r="N757" i="12"/>
  <c r="P757" i="12"/>
  <c r="AE756" i="12"/>
  <c r="U756" i="12"/>
  <c r="M756" i="12"/>
  <c r="T756" i="12"/>
  <c r="K756" i="12"/>
  <c r="S756" i="12"/>
  <c r="I756" i="12"/>
  <c r="R756" i="12"/>
  <c r="G756" i="12"/>
  <c r="N756" i="12"/>
  <c r="P756" i="12"/>
  <c r="AE755" i="12"/>
  <c r="U755" i="12"/>
  <c r="M755" i="12"/>
  <c r="T755" i="12"/>
  <c r="K755" i="12"/>
  <c r="S755" i="12"/>
  <c r="I755" i="12"/>
  <c r="R755" i="12"/>
  <c r="G755" i="12"/>
  <c r="N755" i="12"/>
  <c r="P755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E754" i="12"/>
  <c r="U754" i="12"/>
  <c r="M754" i="12"/>
  <c r="T754" i="12"/>
  <c r="K754" i="12"/>
  <c r="S754" i="12"/>
  <c r="I754" i="12"/>
  <c r="R754" i="12"/>
  <c r="G754" i="12"/>
  <c r="N754" i="12"/>
  <c r="P754" i="12"/>
  <c r="AE753" i="12"/>
  <c r="U753" i="12"/>
  <c r="M753" i="12"/>
  <c r="T753" i="12"/>
  <c r="K753" i="12"/>
  <c r="S753" i="12"/>
  <c r="I753" i="12"/>
  <c r="R753" i="12"/>
  <c r="G753" i="12"/>
  <c r="N753" i="12"/>
  <c r="P753" i="12"/>
  <c r="AE752" i="12"/>
  <c r="U752" i="12"/>
  <c r="M752" i="12"/>
  <c r="T752" i="12"/>
  <c r="K752" i="12"/>
  <c r="S752" i="12"/>
  <c r="I752" i="12"/>
  <c r="R752" i="12"/>
  <c r="G752" i="12"/>
  <c r="N752" i="12"/>
  <c r="P752" i="12"/>
  <c r="AE751" i="12"/>
  <c r="U751" i="12"/>
  <c r="M751" i="12"/>
  <c r="T751" i="12"/>
  <c r="S751" i="12"/>
  <c r="I751" i="12"/>
  <c r="R751" i="12"/>
  <c r="G751" i="12"/>
  <c r="N751" i="12"/>
  <c r="P751" i="12"/>
  <c r="K751" i="12"/>
  <c r="A751" i="12"/>
  <c r="A752" i="12"/>
  <c r="A753" i="12"/>
  <c r="AE750" i="12"/>
  <c r="U750" i="12"/>
  <c r="M750" i="12"/>
  <c r="T750" i="12"/>
  <c r="K750" i="12"/>
  <c r="S750" i="12"/>
  <c r="I750" i="12"/>
  <c r="R750" i="12"/>
  <c r="G750" i="12"/>
  <c r="N750" i="12"/>
  <c r="P750" i="12"/>
  <c r="AE749" i="12"/>
  <c r="U749" i="12"/>
  <c r="M749" i="12"/>
  <c r="T749" i="12"/>
  <c r="K749" i="12"/>
  <c r="S749" i="12"/>
  <c r="R749" i="12"/>
  <c r="G749" i="12"/>
  <c r="N749" i="12"/>
  <c r="P749" i="12"/>
  <c r="AE748" i="12"/>
  <c r="U748" i="12"/>
  <c r="M748" i="12"/>
  <c r="T748" i="12"/>
  <c r="S748" i="12"/>
  <c r="R748" i="12"/>
  <c r="G748" i="12"/>
  <c r="N748" i="12"/>
  <c r="P748" i="12"/>
  <c r="K748" i="12"/>
  <c r="AE747" i="12"/>
  <c r="U747" i="12"/>
  <c r="M747" i="12"/>
  <c r="T747" i="12"/>
  <c r="K747" i="12"/>
  <c r="S747" i="12"/>
  <c r="R747" i="12"/>
  <c r="G747" i="12"/>
  <c r="N747" i="12"/>
  <c r="P747" i="12"/>
  <c r="AE746" i="12"/>
  <c r="U746" i="12"/>
  <c r="M746" i="12"/>
  <c r="T746" i="12"/>
  <c r="K746" i="12"/>
  <c r="S746" i="12"/>
  <c r="R746" i="12"/>
  <c r="G746" i="12"/>
  <c r="N746" i="12"/>
  <c r="P746" i="12"/>
  <c r="AE745" i="12"/>
  <c r="U745" i="12"/>
  <c r="M745" i="12"/>
  <c r="T745" i="12"/>
  <c r="S745" i="12"/>
  <c r="R745" i="12"/>
  <c r="G745" i="12"/>
  <c r="N745" i="12"/>
  <c r="P745" i="12"/>
  <c r="K745" i="12"/>
  <c r="AE744" i="12"/>
  <c r="U744" i="12"/>
  <c r="M744" i="12"/>
  <c r="T744" i="12"/>
  <c r="K744" i="12"/>
  <c r="S744" i="12"/>
  <c r="R744" i="12"/>
  <c r="G744" i="12"/>
  <c r="N744" i="12"/>
  <c r="P744" i="12"/>
  <c r="AE743" i="12"/>
  <c r="U743" i="12"/>
  <c r="M743" i="12"/>
  <c r="T743" i="12"/>
  <c r="K743" i="12"/>
  <c r="S743" i="12"/>
  <c r="I743" i="12"/>
  <c r="R743" i="12"/>
  <c r="G743" i="12"/>
  <c r="N743" i="12"/>
  <c r="P743" i="12"/>
  <c r="AE742" i="12"/>
  <c r="U742" i="12"/>
  <c r="M742" i="12"/>
  <c r="T742" i="12"/>
  <c r="K742" i="12"/>
  <c r="S742" i="12"/>
  <c r="I742" i="12"/>
  <c r="R742" i="12"/>
  <c r="G742" i="12"/>
  <c r="N742" i="12"/>
  <c r="P742" i="12"/>
  <c r="AE741" i="12"/>
  <c r="U741" i="12"/>
  <c r="M741" i="12"/>
  <c r="T741" i="12"/>
  <c r="K741" i="12"/>
  <c r="S741" i="12"/>
  <c r="I741" i="12"/>
  <c r="R741" i="12"/>
  <c r="G741" i="12"/>
  <c r="N741" i="12"/>
  <c r="P741" i="12"/>
  <c r="AE740" i="12"/>
  <c r="U740" i="12"/>
  <c r="M740" i="12"/>
  <c r="T740" i="12"/>
  <c r="K740" i="12"/>
  <c r="S740" i="12"/>
  <c r="I740" i="12"/>
  <c r="R740" i="12"/>
  <c r="G740" i="12"/>
  <c r="N740" i="12"/>
  <c r="P740" i="12"/>
  <c r="AE739" i="12"/>
  <c r="U739" i="12"/>
  <c r="M739" i="12"/>
  <c r="T739" i="12"/>
  <c r="K739" i="12"/>
  <c r="S739" i="12"/>
  <c r="I739" i="12"/>
  <c r="R739" i="12"/>
  <c r="G739" i="12"/>
  <c r="N739" i="12"/>
  <c r="P739" i="12"/>
  <c r="AE738" i="12"/>
  <c r="U738" i="12"/>
  <c r="M738" i="12"/>
  <c r="T738" i="12"/>
  <c r="K738" i="12"/>
  <c r="S738" i="12"/>
  <c r="I738" i="12"/>
  <c r="R738" i="12"/>
  <c r="G738" i="12"/>
  <c r="N738" i="12"/>
  <c r="P738" i="12"/>
  <c r="AE737" i="12"/>
  <c r="U737" i="12"/>
  <c r="M737" i="12"/>
  <c r="T737" i="12"/>
  <c r="K737" i="12"/>
  <c r="S737" i="12"/>
  <c r="I737" i="12"/>
  <c r="R737" i="12"/>
  <c r="G737" i="12"/>
  <c r="N737" i="12"/>
  <c r="P737" i="12"/>
  <c r="AE736" i="12"/>
  <c r="U736" i="12"/>
  <c r="M736" i="12"/>
  <c r="T736" i="12"/>
  <c r="S736" i="12"/>
  <c r="R736" i="12"/>
  <c r="G736" i="12"/>
  <c r="N736" i="12"/>
  <c r="P736" i="12"/>
  <c r="K736" i="12"/>
  <c r="I736" i="12"/>
  <c r="AE735" i="12"/>
  <c r="U735" i="12"/>
  <c r="M735" i="12"/>
  <c r="T735" i="12"/>
  <c r="K735" i="12"/>
  <c r="S735" i="12"/>
  <c r="I735" i="12"/>
  <c r="R735" i="12"/>
  <c r="G735" i="12"/>
  <c r="N735" i="12"/>
  <c r="P735" i="12"/>
  <c r="AE734" i="12"/>
  <c r="U734" i="12"/>
  <c r="M734" i="12"/>
  <c r="T734" i="12"/>
  <c r="K734" i="12"/>
  <c r="S734" i="12"/>
  <c r="I734" i="12"/>
  <c r="R734" i="12"/>
  <c r="G734" i="12"/>
  <c r="N734" i="12"/>
  <c r="P734" i="12"/>
  <c r="AE733" i="12"/>
  <c r="U733" i="12"/>
  <c r="M733" i="12"/>
  <c r="T733" i="12"/>
  <c r="K733" i="12"/>
  <c r="S733" i="12"/>
  <c r="I733" i="12"/>
  <c r="R733" i="12"/>
  <c r="G733" i="12"/>
  <c r="N733" i="12"/>
  <c r="P733" i="12"/>
  <c r="AE732" i="12"/>
  <c r="U732" i="12"/>
  <c r="M732" i="12"/>
  <c r="T732" i="12"/>
  <c r="K732" i="12"/>
  <c r="S732" i="12"/>
  <c r="I732" i="12"/>
  <c r="R732" i="12"/>
  <c r="G732" i="12"/>
  <c r="N732" i="12"/>
  <c r="P732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E731" i="12"/>
  <c r="U731" i="12"/>
  <c r="M731" i="12"/>
  <c r="T731" i="12"/>
  <c r="K731" i="12"/>
  <c r="S731" i="12"/>
  <c r="I731" i="12"/>
  <c r="R731" i="12"/>
  <c r="G731" i="12"/>
  <c r="N731" i="12"/>
  <c r="P731" i="12"/>
  <c r="AE730" i="12"/>
  <c r="U730" i="12"/>
  <c r="M730" i="12"/>
  <c r="T730" i="12"/>
  <c r="S730" i="12"/>
  <c r="I730" i="12"/>
  <c r="R730" i="12"/>
  <c r="G730" i="12"/>
  <c r="N730" i="12"/>
  <c r="P730" i="12"/>
  <c r="K730" i="12"/>
  <c r="AE729" i="12"/>
  <c r="U729" i="12"/>
  <c r="M729" i="12"/>
  <c r="T729" i="12"/>
  <c r="S729" i="12"/>
  <c r="I729" i="12"/>
  <c r="R729" i="12"/>
  <c r="G729" i="12"/>
  <c r="N729" i="12"/>
  <c r="P729" i="12"/>
  <c r="K729" i="12"/>
  <c r="AE728" i="12"/>
  <c r="U728" i="12"/>
  <c r="M728" i="12"/>
  <c r="T728" i="12"/>
  <c r="K728" i="12"/>
  <c r="S728" i="12"/>
  <c r="I728" i="12"/>
  <c r="R728" i="12"/>
  <c r="G728" i="12"/>
  <c r="N728" i="12"/>
  <c r="P728" i="12"/>
  <c r="AE727" i="12"/>
  <c r="U727" i="12"/>
  <c r="M727" i="12"/>
  <c r="T727" i="12"/>
  <c r="K727" i="12"/>
  <c r="S727" i="12"/>
  <c r="I727" i="12"/>
  <c r="R727" i="12"/>
  <c r="G727" i="12"/>
  <c r="N727" i="12"/>
  <c r="P727" i="12"/>
  <c r="AE726" i="12"/>
  <c r="U726" i="12"/>
  <c r="M726" i="12"/>
  <c r="T726" i="12"/>
  <c r="K726" i="12"/>
  <c r="S726" i="12"/>
  <c r="I726" i="12"/>
  <c r="R726" i="12"/>
  <c r="G726" i="12"/>
  <c r="N726" i="12"/>
  <c r="P726" i="12"/>
  <c r="AE725" i="12"/>
  <c r="U725" i="12"/>
  <c r="M725" i="12"/>
  <c r="T725" i="12"/>
  <c r="S725" i="12"/>
  <c r="I725" i="12"/>
  <c r="R725" i="12"/>
  <c r="G725" i="12"/>
  <c r="N725" i="12"/>
  <c r="P725" i="12"/>
  <c r="K725" i="12"/>
  <c r="AE724" i="12"/>
  <c r="U724" i="12"/>
  <c r="M724" i="12"/>
  <c r="T724" i="12"/>
  <c r="K724" i="12"/>
  <c r="S724" i="12"/>
  <c r="I724" i="12"/>
  <c r="R724" i="12"/>
  <c r="G724" i="12"/>
  <c r="N724" i="12"/>
  <c r="P724" i="12"/>
  <c r="AE723" i="12"/>
  <c r="U723" i="12"/>
  <c r="M723" i="12"/>
  <c r="T723" i="12"/>
  <c r="K723" i="12"/>
  <c r="S723" i="12"/>
  <c r="I723" i="12"/>
  <c r="R723" i="12"/>
  <c r="G723" i="12"/>
  <c r="N723" i="12"/>
  <c r="P723" i="12"/>
  <c r="AE722" i="12"/>
  <c r="U722" i="12"/>
  <c r="M722" i="12"/>
  <c r="T722" i="12"/>
  <c r="K722" i="12"/>
  <c r="S722" i="12"/>
  <c r="I722" i="12"/>
  <c r="R722" i="12"/>
  <c r="G722" i="12"/>
  <c r="N722" i="12"/>
  <c r="P722" i="12"/>
  <c r="AE721" i="12"/>
  <c r="U721" i="12"/>
  <c r="M721" i="12"/>
  <c r="T721" i="12"/>
  <c r="S721" i="12"/>
  <c r="I721" i="12"/>
  <c r="R721" i="12"/>
  <c r="G721" i="12"/>
  <c r="N721" i="12"/>
  <c r="P721" i="12"/>
  <c r="K721" i="12"/>
  <c r="AE720" i="12"/>
  <c r="U720" i="12"/>
  <c r="M720" i="12"/>
  <c r="T720" i="12"/>
  <c r="K720" i="12"/>
  <c r="S720" i="12"/>
  <c r="I720" i="12"/>
  <c r="R720" i="12"/>
  <c r="G720" i="12"/>
  <c r="N720" i="12"/>
  <c r="P720" i="12"/>
  <c r="AE719" i="12"/>
  <c r="U719" i="12"/>
  <c r="M719" i="12"/>
  <c r="T719" i="12"/>
  <c r="S719" i="12"/>
  <c r="I719" i="12"/>
  <c r="R719" i="12"/>
  <c r="G719" i="12"/>
  <c r="N719" i="12"/>
  <c r="P719" i="12"/>
  <c r="K719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E718" i="12"/>
  <c r="U718" i="12"/>
  <c r="M718" i="12"/>
  <c r="T718" i="12"/>
  <c r="K718" i="12"/>
  <c r="S718" i="12"/>
  <c r="I718" i="12"/>
  <c r="R718" i="12"/>
  <c r="G718" i="12"/>
  <c r="N718" i="12"/>
  <c r="P718" i="12"/>
  <c r="AE717" i="12"/>
  <c r="U717" i="12"/>
  <c r="M717" i="12"/>
  <c r="T717" i="12"/>
  <c r="S717" i="12"/>
  <c r="I717" i="12"/>
  <c r="R717" i="12"/>
  <c r="G717" i="12"/>
  <c r="N717" i="12"/>
  <c r="P717" i="12"/>
  <c r="K717" i="12"/>
  <c r="AE716" i="12"/>
  <c r="U716" i="12"/>
  <c r="M716" i="12"/>
  <c r="T716" i="12"/>
  <c r="S716" i="12"/>
  <c r="R716" i="12"/>
  <c r="G716" i="12"/>
  <c r="N716" i="12"/>
  <c r="P716" i="12"/>
  <c r="K716" i="12"/>
  <c r="I716" i="12"/>
  <c r="AE715" i="12"/>
  <c r="U715" i="12"/>
  <c r="M715" i="12"/>
  <c r="T715" i="12"/>
  <c r="K715" i="12"/>
  <c r="S715" i="12"/>
  <c r="I715" i="12"/>
  <c r="R715" i="12"/>
  <c r="G715" i="12"/>
  <c r="N715" i="12"/>
  <c r="P715" i="12"/>
  <c r="AE714" i="12"/>
  <c r="U714" i="12"/>
  <c r="M714" i="12"/>
  <c r="T714" i="12"/>
  <c r="K714" i="12"/>
  <c r="S714" i="12"/>
  <c r="I714" i="12"/>
  <c r="R714" i="12"/>
  <c r="G714" i="12"/>
  <c r="N714" i="12"/>
  <c r="P714" i="12"/>
  <c r="AE713" i="12"/>
  <c r="U713" i="12"/>
  <c r="M713" i="12"/>
  <c r="T713" i="12"/>
  <c r="K713" i="12"/>
  <c r="S713" i="12"/>
  <c r="I713" i="12"/>
  <c r="R713" i="12"/>
  <c r="G713" i="12"/>
  <c r="N713" i="12"/>
  <c r="P713" i="12"/>
  <c r="AE712" i="12"/>
  <c r="U712" i="12"/>
  <c r="M712" i="12"/>
  <c r="T712" i="12"/>
  <c r="K712" i="12"/>
  <c r="S712" i="12"/>
  <c r="I712" i="12"/>
  <c r="R712" i="12"/>
  <c r="G712" i="12"/>
  <c r="N712" i="12"/>
  <c r="P712" i="12"/>
  <c r="A712" i="12"/>
  <c r="A713" i="12"/>
  <c r="A714" i="12"/>
  <c r="A715" i="12"/>
  <c r="A716" i="12"/>
  <c r="A717" i="12"/>
  <c r="AE711" i="12"/>
  <c r="U711" i="12"/>
  <c r="M711" i="12"/>
  <c r="T711" i="12"/>
  <c r="K711" i="12"/>
  <c r="S711" i="12"/>
  <c r="I711" i="12"/>
  <c r="R711" i="12"/>
  <c r="G711" i="12"/>
  <c r="N711" i="12"/>
  <c r="P711" i="12"/>
  <c r="AE710" i="12"/>
  <c r="U710" i="12"/>
  <c r="M710" i="12"/>
  <c r="T710" i="12"/>
  <c r="S710" i="12"/>
  <c r="R710" i="12"/>
  <c r="G710" i="12"/>
  <c r="N710" i="12"/>
  <c r="P710" i="12"/>
  <c r="K710" i="12"/>
  <c r="I710" i="12"/>
  <c r="AE709" i="12"/>
  <c r="U709" i="12"/>
  <c r="M709" i="12"/>
  <c r="T709" i="12"/>
  <c r="K709" i="12"/>
  <c r="S709" i="12"/>
  <c r="I709" i="12"/>
  <c r="R709" i="12"/>
  <c r="G709" i="12"/>
  <c r="N709" i="12"/>
  <c r="P709" i="12"/>
  <c r="AE708" i="12"/>
  <c r="U708" i="12"/>
  <c r="M708" i="12"/>
  <c r="T708" i="12"/>
  <c r="K708" i="12"/>
  <c r="S708" i="12"/>
  <c r="I708" i="12"/>
  <c r="R708" i="12"/>
  <c r="G708" i="12"/>
  <c r="N708" i="12"/>
  <c r="P708" i="12"/>
  <c r="AE707" i="12"/>
  <c r="U707" i="12"/>
  <c r="M707" i="12"/>
  <c r="T707" i="12"/>
  <c r="K707" i="12"/>
  <c r="S707" i="12"/>
  <c r="I707" i="12"/>
  <c r="R707" i="12"/>
  <c r="G707" i="12"/>
  <c r="N707" i="12"/>
  <c r="P707" i="12"/>
  <c r="AE706" i="12"/>
  <c r="U706" i="12"/>
  <c r="M706" i="12"/>
  <c r="T706" i="12"/>
  <c r="K706" i="12"/>
  <c r="S706" i="12"/>
  <c r="I706" i="12"/>
  <c r="R706" i="12"/>
  <c r="G706" i="12"/>
  <c r="N706" i="12"/>
  <c r="P706" i="12"/>
  <c r="AE705" i="12"/>
  <c r="U705" i="12"/>
  <c r="M705" i="12"/>
  <c r="T705" i="12"/>
  <c r="K705" i="12"/>
  <c r="S705" i="12"/>
  <c r="I705" i="12"/>
  <c r="R705" i="12"/>
  <c r="G705" i="12"/>
  <c r="N705" i="12"/>
  <c r="P705" i="12"/>
  <c r="AE704" i="12"/>
  <c r="U704" i="12"/>
  <c r="M704" i="12"/>
  <c r="T704" i="12"/>
  <c r="K704" i="12"/>
  <c r="S704" i="12"/>
  <c r="I704" i="12"/>
  <c r="R704" i="12"/>
  <c r="G704" i="12"/>
  <c r="N704" i="12"/>
  <c r="P704" i="12"/>
  <c r="AE703" i="12"/>
  <c r="U703" i="12"/>
  <c r="M703" i="12"/>
  <c r="T703" i="12"/>
  <c r="K703" i="12"/>
  <c r="S703" i="12"/>
  <c r="I703" i="12"/>
  <c r="R703" i="12"/>
  <c r="G703" i="12"/>
  <c r="N703" i="12"/>
  <c r="P703" i="12"/>
  <c r="AE702" i="12"/>
  <c r="U702" i="12"/>
  <c r="M702" i="12"/>
  <c r="T702" i="12"/>
  <c r="K702" i="12"/>
  <c r="S702" i="12"/>
  <c r="I702" i="12"/>
  <c r="R702" i="12"/>
  <c r="G702" i="12"/>
  <c r="N702" i="12"/>
  <c r="P702" i="12"/>
  <c r="AE701" i="12"/>
  <c r="U701" i="12"/>
  <c r="M701" i="12"/>
  <c r="T701" i="12"/>
  <c r="S701" i="12"/>
  <c r="I701" i="12"/>
  <c r="R701" i="12"/>
  <c r="G701" i="12"/>
  <c r="N701" i="12"/>
  <c r="P701" i="12"/>
  <c r="K701" i="12"/>
  <c r="AE700" i="12"/>
  <c r="U700" i="12"/>
  <c r="M700" i="12"/>
  <c r="T700" i="12"/>
  <c r="K700" i="12"/>
  <c r="S700" i="12"/>
  <c r="I700" i="12"/>
  <c r="R700" i="12"/>
  <c r="G700" i="12"/>
  <c r="N700" i="12"/>
  <c r="P700" i="12"/>
  <c r="A700" i="12"/>
  <c r="A701" i="12"/>
  <c r="A702" i="12"/>
  <c r="A703" i="12"/>
  <c r="A704" i="12"/>
  <c r="A705" i="12"/>
  <c r="A706" i="12"/>
  <c r="A707" i="12"/>
  <c r="A708" i="12"/>
  <c r="A709" i="12"/>
  <c r="A710" i="12"/>
  <c r="AE699" i="12"/>
  <c r="U699" i="12"/>
  <c r="M699" i="12"/>
  <c r="T699" i="12"/>
  <c r="S699" i="12"/>
  <c r="I699" i="12"/>
  <c r="R699" i="12"/>
  <c r="G699" i="12"/>
  <c r="N699" i="12"/>
  <c r="P699" i="12"/>
  <c r="K699" i="12"/>
  <c r="AE698" i="12"/>
  <c r="U698" i="12"/>
  <c r="M698" i="12"/>
  <c r="T698" i="12"/>
  <c r="K698" i="12"/>
  <c r="S698" i="12"/>
  <c r="I698" i="12"/>
  <c r="R698" i="12"/>
  <c r="G698" i="12"/>
  <c r="N698" i="12"/>
  <c r="P698" i="12"/>
  <c r="AE697" i="12"/>
  <c r="U697" i="12"/>
  <c r="M697" i="12"/>
  <c r="T697" i="12"/>
  <c r="S697" i="12"/>
  <c r="I697" i="12"/>
  <c r="R697" i="12"/>
  <c r="G697" i="12"/>
  <c r="N697" i="12"/>
  <c r="P697" i="12"/>
  <c r="K697" i="12"/>
  <c r="AE696" i="12"/>
  <c r="U696" i="12"/>
  <c r="M696" i="12"/>
  <c r="T696" i="12"/>
  <c r="K696" i="12"/>
  <c r="S696" i="12"/>
  <c r="I696" i="12"/>
  <c r="R696" i="12"/>
  <c r="G696" i="12"/>
  <c r="N696" i="12"/>
  <c r="P696" i="12"/>
  <c r="AE695" i="12"/>
  <c r="U695" i="12"/>
  <c r="M695" i="12"/>
  <c r="T695" i="12"/>
  <c r="K695" i="12"/>
  <c r="S695" i="12"/>
  <c r="I695" i="12"/>
  <c r="R695" i="12"/>
  <c r="G695" i="12"/>
  <c r="N695" i="12"/>
  <c r="P695" i="12"/>
  <c r="AE694" i="12"/>
  <c r="U694" i="12"/>
  <c r="M694" i="12"/>
  <c r="T694" i="12"/>
  <c r="K694" i="12"/>
  <c r="S694" i="12"/>
  <c r="I694" i="12"/>
  <c r="R694" i="12"/>
  <c r="G694" i="12"/>
  <c r="N694" i="12"/>
  <c r="P694" i="12"/>
  <c r="AE693" i="12"/>
  <c r="U693" i="12"/>
  <c r="M693" i="12"/>
  <c r="T693" i="12"/>
  <c r="S693" i="12"/>
  <c r="I693" i="12"/>
  <c r="R693" i="12"/>
  <c r="G693" i="12"/>
  <c r="N693" i="12"/>
  <c r="P693" i="12"/>
  <c r="K693" i="12"/>
  <c r="AE692" i="12"/>
  <c r="U692" i="12"/>
  <c r="M692" i="12"/>
  <c r="T692" i="12"/>
  <c r="K692" i="12"/>
  <c r="S692" i="12"/>
  <c r="I692" i="12"/>
  <c r="R692" i="12"/>
  <c r="G692" i="12"/>
  <c r="N692" i="12"/>
  <c r="P692" i="12"/>
  <c r="AE691" i="12"/>
  <c r="U691" i="12"/>
  <c r="M691" i="12"/>
  <c r="T691" i="12"/>
  <c r="K691" i="12"/>
  <c r="S691" i="12"/>
  <c r="I691" i="12"/>
  <c r="R691" i="12"/>
  <c r="G691" i="12"/>
  <c r="N691" i="12"/>
  <c r="P691" i="12"/>
  <c r="AE690" i="12"/>
  <c r="U690" i="12"/>
  <c r="M690" i="12"/>
  <c r="T690" i="12"/>
  <c r="K690" i="12"/>
  <c r="S690" i="12"/>
  <c r="I690" i="12"/>
  <c r="R690" i="12"/>
  <c r="G690" i="12"/>
  <c r="N690" i="12"/>
  <c r="P690" i="12"/>
  <c r="AE689" i="12"/>
  <c r="U689" i="12"/>
  <c r="M689" i="12"/>
  <c r="T689" i="12"/>
  <c r="S689" i="12"/>
  <c r="I689" i="12"/>
  <c r="R689" i="12"/>
  <c r="G689" i="12"/>
  <c r="N689" i="12"/>
  <c r="P689" i="12"/>
  <c r="K689" i="12"/>
  <c r="AE688" i="12"/>
  <c r="U688" i="12"/>
  <c r="M688" i="12"/>
  <c r="T688" i="12"/>
  <c r="K688" i="12"/>
  <c r="S688" i="12"/>
  <c r="I688" i="12"/>
  <c r="R688" i="12"/>
  <c r="G688" i="12"/>
  <c r="N688" i="12"/>
  <c r="P688" i="12"/>
  <c r="AE687" i="12"/>
  <c r="U687" i="12"/>
  <c r="M687" i="12"/>
  <c r="T687" i="12"/>
  <c r="K687" i="12"/>
  <c r="S687" i="12"/>
  <c r="I687" i="12"/>
  <c r="R687" i="12"/>
  <c r="G687" i="12"/>
  <c r="N687" i="12"/>
  <c r="P687" i="12"/>
  <c r="AE686" i="12"/>
  <c r="U686" i="12"/>
  <c r="M686" i="12"/>
  <c r="T686" i="12"/>
  <c r="K686" i="12"/>
  <c r="S686" i="12"/>
  <c r="I686" i="12"/>
  <c r="R686" i="12"/>
  <c r="G686" i="12"/>
  <c r="N686" i="12"/>
  <c r="P686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E685" i="12"/>
  <c r="U685" i="12"/>
  <c r="M685" i="12"/>
  <c r="T685" i="12"/>
  <c r="K685" i="12"/>
  <c r="S685" i="12"/>
  <c r="I685" i="12"/>
  <c r="R685" i="12"/>
  <c r="G685" i="12"/>
  <c r="N685" i="12"/>
  <c r="P685" i="12"/>
  <c r="AE684" i="12"/>
  <c r="U684" i="12"/>
  <c r="M684" i="12"/>
  <c r="T684" i="12"/>
  <c r="K684" i="12"/>
  <c r="S684" i="12"/>
  <c r="I684" i="12"/>
  <c r="R684" i="12"/>
  <c r="G684" i="12"/>
  <c r="N684" i="12"/>
  <c r="P684" i="12"/>
  <c r="AE683" i="12"/>
  <c r="U683" i="12"/>
  <c r="M683" i="12"/>
  <c r="T683" i="12"/>
  <c r="K683" i="12"/>
  <c r="S683" i="12"/>
  <c r="I683" i="12"/>
  <c r="R683" i="12"/>
  <c r="G683" i="12"/>
  <c r="N683" i="12"/>
  <c r="P683" i="12"/>
  <c r="AE682" i="12"/>
  <c r="U682" i="12"/>
  <c r="M682" i="12"/>
  <c r="T682" i="12"/>
  <c r="K682" i="12"/>
  <c r="S682" i="12"/>
  <c r="I682" i="12"/>
  <c r="R682" i="12"/>
  <c r="G682" i="12"/>
  <c r="N682" i="12"/>
  <c r="P682" i="12"/>
  <c r="AE681" i="12"/>
  <c r="U681" i="12"/>
  <c r="M681" i="12"/>
  <c r="T681" i="12"/>
  <c r="K681" i="12"/>
  <c r="S681" i="12"/>
  <c r="I681" i="12"/>
  <c r="R681" i="12"/>
  <c r="G681" i="12"/>
  <c r="N681" i="12"/>
  <c r="P681" i="12"/>
  <c r="AE680" i="12"/>
  <c r="U680" i="12"/>
  <c r="M680" i="12"/>
  <c r="T680" i="12"/>
  <c r="S680" i="12"/>
  <c r="I680" i="12"/>
  <c r="R680" i="12"/>
  <c r="G680" i="12"/>
  <c r="N680" i="12"/>
  <c r="P680" i="12"/>
  <c r="K680" i="12"/>
  <c r="AE679" i="12"/>
  <c r="U679" i="12"/>
  <c r="M679" i="12"/>
  <c r="T679" i="12"/>
  <c r="K679" i="12"/>
  <c r="S679" i="12"/>
  <c r="I679" i="12"/>
  <c r="R679" i="12"/>
  <c r="G679" i="12"/>
  <c r="N679" i="12"/>
  <c r="P679" i="12"/>
  <c r="AE678" i="12"/>
  <c r="U678" i="12"/>
  <c r="M678" i="12"/>
  <c r="T678" i="12"/>
  <c r="K678" i="12"/>
  <c r="S678" i="12"/>
  <c r="I678" i="12"/>
  <c r="R678" i="12"/>
  <c r="G678" i="12"/>
  <c r="N678" i="12"/>
  <c r="P678" i="12"/>
  <c r="AE677" i="12"/>
  <c r="U677" i="12"/>
  <c r="M677" i="12"/>
  <c r="T677" i="12"/>
  <c r="K677" i="12"/>
  <c r="S677" i="12"/>
  <c r="I677" i="12"/>
  <c r="R677" i="12"/>
  <c r="G677" i="12"/>
  <c r="N677" i="12"/>
  <c r="P677" i="12"/>
  <c r="AE676" i="12"/>
  <c r="U676" i="12"/>
  <c r="M676" i="12"/>
  <c r="T676" i="12"/>
  <c r="K676" i="12"/>
  <c r="S676" i="12"/>
  <c r="I676" i="12"/>
  <c r="R676" i="12"/>
  <c r="G676" i="12"/>
  <c r="N676" i="12"/>
  <c r="P676" i="12"/>
  <c r="AE675" i="12"/>
  <c r="U675" i="12"/>
  <c r="M675" i="12"/>
  <c r="T675" i="12"/>
  <c r="K675" i="12"/>
  <c r="S675" i="12"/>
  <c r="I675" i="12"/>
  <c r="R675" i="12"/>
  <c r="G675" i="12"/>
  <c r="N675" i="12"/>
  <c r="P675" i="12"/>
  <c r="AE674" i="12"/>
  <c r="U674" i="12"/>
  <c r="M674" i="12"/>
  <c r="T674" i="12"/>
  <c r="K674" i="12"/>
  <c r="S674" i="12"/>
  <c r="I674" i="12"/>
  <c r="R674" i="12"/>
  <c r="G674" i="12"/>
  <c r="N674" i="12"/>
  <c r="P674" i="12"/>
  <c r="AE673" i="12"/>
  <c r="U673" i="12"/>
  <c r="M673" i="12"/>
  <c r="T673" i="12"/>
  <c r="K673" i="12"/>
  <c r="S673" i="12"/>
  <c r="I673" i="12"/>
  <c r="R673" i="12"/>
  <c r="G673" i="12"/>
  <c r="N673" i="12"/>
  <c r="P673" i="12"/>
  <c r="AE672" i="12"/>
  <c r="U672" i="12"/>
  <c r="M672" i="12"/>
  <c r="T672" i="12"/>
  <c r="S672" i="12"/>
  <c r="I672" i="12"/>
  <c r="R672" i="12"/>
  <c r="G672" i="12"/>
  <c r="N672" i="12"/>
  <c r="P672" i="12"/>
  <c r="K672" i="12"/>
  <c r="AE671" i="12"/>
  <c r="U671" i="12"/>
  <c r="M671" i="12"/>
  <c r="T671" i="12"/>
  <c r="K671" i="12"/>
  <c r="S671" i="12"/>
  <c r="I671" i="12"/>
  <c r="R671" i="12"/>
  <c r="G671" i="12"/>
  <c r="N671" i="12"/>
  <c r="P671" i="12"/>
  <c r="AE670" i="12"/>
  <c r="U670" i="12"/>
  <c r="M670" i="12"/>
  <c r="T670" i="12"/>
  <c r="S670" i="12"/>
  <c r="I670" i="12"/>
  <c r="R670" i="12"/>
  <c r="G670" i="12"/>
  <c r="N670" i="12"/>
  <c r="P670" i="12"/>
  <c r="K670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E669" i="12"/>
  <c r="U669" i="12"/>
  <c r="M669" i="12"/>
  <c r="T669" i="12"/>
  <c r="K669" i="12"/>
  <c r="S669" i="12"/>
  <c r="I669" i="12"/>
  <c r="R669" i="12"/>
  <c r="G669" i="12"/>
  <c r="N669" i="12"/>
  <c r="P669" i="12"/>
  <c r="AE668" i="12"/>
  <c r="U668" i="12"/>
  <c r="M668" i="12"/>
  <c r="T668" i="12"/>
  <c r="K668" i="12"/>
  <c r="S668" i="12"/>
  <c r="I668" i="12"/>
  <c r="R668" i="12"/>
  <c r="G668" i="12"/>
  <c r="N668" i="12"/>
  <c r="P668" i="12"/>
  <c r="AE667" i="12"/>
  <c r="U667" i="12"/>
  <c r="M667" i="12"/>
  <c r="T667" i="12"/>
  <c r="K667" i="12"/>
  <c r="S667" i="12"/>
  <c r="I667" i="12"/>
  <c r="R667" i="12"/>
  <c r="G667" i="12"/>
  <c r="N667" i="12"/>
  <c r="P667" i="12"/>
  <c r="AE666" i="12"/>
  <c r="U666" i="12"/>
  <c r="M666" i="12"/>
  <c r="T666" i="12"/>
  <c r="K666" i="12"/>
  <c r="S666" i="12"/>
  <c r="I666" i="12"/>
  <c r="R666" i="12"/>
  <c r="G666" i="12"/>
  <c r="N666" i="12"/>
  <c r="P666" i="12"/>
  <c r="AE665" i="12"/>
  <c r="U665" i="12"/>
  <c r="M665" i="12"/>
  <c r="T665" i="12"/>
  <c r="K665" i="12"/>
  <c r="S665" i="12"/>
  <c r="I665" i="12"/>
  <c r="R665" i="12"/>
  <c r="G665" i="12"/>
  <c r="N665" i="12"/>
  <c r="P665" i="12"/>
  <c r="AE664" i="12"/>
  <c r="U664" i="12"/>
  <c r="M664" i="12"/>
  <c r="T664" i="12"/>
  <c r="K664" i="12"/>
  <c r="S664" i="12"/>
  <c r="I664" i="12"/>
  <c r="R664" i="12"/>
  <c r="G664" i="12"/>
  <c r="N664" i="12"/>
  <c r="P664" i="12"/>
  <c r="AE663" i="12"/>
  <c r="U663" i="12"/>
  <c r="M663" i="12"/>
  <c r="T663" i="12"/>
  <c r="K663" i="12"/>
  <c r="S663" i="12"/>
  <c r="I663" i="12"/>
  <c r="R663" i="12"/>
  <c r="G663" i="12"/>
  <c r="N663" i="12"/>
  <c r="P663" i="12"/>
  <c r="AE662" i="12"/>
  <c r="U662" i="12"/>
  <c r="M662" i="12"/>
  <c r="T662" i="12"/>
  <c r="S662" i="12"/>
  <c r="I662" i="12"/>
  <c r="R662" i="12"/>
  <c r="G662" i="12"/>
  <c r="N662" i="12"/>
  <c r="P662" i="12"/>
  <c r="K662" i="12"/>
  <c r="AE661" i="12"/>
  <c r="U661" i="12"/>
  <c r="M661" i="12"/>
  <c r="T661" i="12"/>
  <c r="K661" i="12"/>
  <c r="S661" i="12"/>
  <c r="I661" i="12"/>
  <c r="R661" i="12"/>
  <c r="G661" i="12"/>
  <c r="N661" i="12"/>
  <c r="P661" i="12"/>
  <c r="AE660" i="12"/>
  <c r="U660" i="12"/>
  <c r="M660" i="12"/>
  <c r="T660" i="12"/>
  <c r="K660" i="12"/>
  <c r="S660" i="12"/>
  <c r="I660" i="12"/>
  <c r="R660" i="12"/>
  <c r="G660" i="12"/>
  <c r="N660" i="12"/>
  <c r="P660" i="12"/>
  <c r="AE659" i="12"/>
  <c r="U659" i="12"/>
  <c r="M659" i="12"/>
  <c r="T659" i="12"/>
  <c r="K659" i="12"/>
  <c r="S659" i="12"/>
  <c r="I659" i="12"/>
  <c r="R659" i="12"/>
  <c r="G659" i="12"/>
  <c r="N659" i="12"/>
  <c r="P659" i="12"/>
  <c r="AE658" i="12"/>
  <c r="U658" i="12"/>
  <c r="M658" i="12"/>
  <c r="T658" i="12"/>
  <c r="K658" i="12"/>
  <c r="S658" i="12"/>
  <c r="I658" i="12"/>
  <c r="R658" i="12"/>
  <c r="G658" i="12"/>
  <c r="N658" i="12"/>
  <c r="P658" i="12"/>
  <c r="AE657" i="12"/>
  <c r="U657" i="12"/>
  <c r="M657" i="12"/>
  <c r="T657" i="12"/>
  <c r="K657" i="12"/>
  <c r="S657" i="12"/>
  <c r="I657" i="12"/>
  <c r="R657" i="12"/>
  <c r="G657" i="12"/>
  <c r="N657" i="12"/>
  <c r="P657" i="12"/>
  <c r="AE656" i="12"/>
  <c r="U656" i="12"/>
  <c r="M656" i="12"/>
  <c r="T656" i="12"/>
  <c r="K656" i="12"/>
  <c r="S656" i="12"/>
  <c r="I656" i="12"/>
  <c r="R656" i="12"/>
  <c r="G656" i="12"/>
  <c r="N656" i="12"/>
  <c r="P656" i="12"/>
  <c r="AE655" i="12"/>
  <c r="U655" i="12"/>
  <c r="M655" i="12"/>
  <c r="T655" i="12"/>
  <c r="K655" i="12"/>
  <c r="S655" i="12"/>
  <c r="I655" i="12"/>
  <c r="R655" i="12"/>
  <c r="G655" i="12"/>
  <c r="N655" i="12"/>
  <c r="P655" i="12"/>
  <c r="AE654" i="12"/>
  <c r="U654" i="12"/>
  <c r="M654" i="12"/>
  <c r="T654" i="12"/>
  <c r="K654" i="12"/>
  <c r="S654" i="12"/>
  <c r="I654" i="12"/>
  <c r="R654" i="12"/>
  <c r="G654" i="12"/>
  <c r="N654" i="12"/>
  <c r="P654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E653" i="12"/>
  <c r="U653" i="12"/>
  <c r="M653" i="12"/>
  <c r="T653" i="12"/>
  <c r="K653" i="12"/>
  <c r="S653" i="12"/>
  <c r="I653" i="12"/>
  <c r="R653" i="12"/>
  <c r="G653" i="12"/>
  <c r="N653" i="12"/>
  <c r="P653" i="12"/>
  <c r="AE652" i="12"/>
  <c r="U652" i="12"/>
  <c r="M652" i="12"/>
  <c r="T652" i="12"/>
  <c r="K652" i="12"/>
  <c r="S652" i="12"/>
  <c r="I652" i="12"/>
  <c r="R652" i="12"/>
  <c r="G652" i="12"/>
  <c r="N652" i="12"/>
  <c r="P652" i="12"/>
  <c r="AE651" i="12"/>
  <c r="U651" i="12"/>
  <c r="M651" i="12"/>
  <c r="T651" i="12"/>
  <c r="K651" i="12"/>
  <c r="S651" i="12"/>
  <c r="I651" i="12"/>
  <c r="R651" i="12"/>
  <c r="G651" i="12"/>
  <c r="N651" i="12"/>
  <c r="P651" i="12"/>
  <c r="AE650" i="12"/>
  <c r="U650" i="12"/>
  <c r="M650" i="12"/>
  <c r="T650" i="12"/>
  <c r="S650" i="12"/>
  <c r="I650" i="12"/>
  <c r="R650" i="12"/>
  <c r="G650" i="12"/>
  <c r="N650" i="12"/>
  <c r="P650" i="12"/>
  <c r="K650" i="12"/>
  <c r="AE649" i="12"/>
  <c r="U649" i="12"/>
  <c r="M649" i="12"/>
  <c r="T649" i="12"/>
  <c r="K649" i="12"/>
  <c r="S649" i="12"/>
  <c r="I649" i="12"/>
  <c r="R649" i="12"/>
  <c r="G649" i="12"/>
  <c r="N649" i="12"/>
  <c r="P649" i="12"/>
  <c r="AE648" i="12"/>
  <c r="U648" i="12"/>
  <c r="M648" i="12"/>
  <c r="T648" i="12"/>
  <c r="K648" i="12"/>
  <c r="S648" i="12"/>
  <c r="I648" i="12"/>
  <c r="R648" i="12"/>
  <c r="G648" i="12"/>
  <c r="N648" i="12"/>
  <c r="P648" i="12"/>
  <c r="AE647" i="12"/>
  <c r="U647" i="12"/>
  <c r="M647" i="12"/>
  <c r="T647" i="12"/>
  <c r="S647" i="12"/>
  <c r="I647" i="12"/>
  <c r="R647" i="12"/>
  <c r="G647" i="12"/>
  <c r="N647" i="12"/>
  <c r="P647" i="12"/>
  <c r="K647" i="12"/>
  <c r="AE646" i="12"/>
  <c r="U646" i="12"/>
  <c r="M646" i="12"/>
  <c r="T646" i="12"/>
  <c r="S646" i="12"/>
  <c r="I646" i="12"/>
  <c r="R646" i="12"/>
  <c r="G646" i="12"/>
  <c r="N646" i="12"/>
  <c r="P646" i="12"/>
  <c r="K646" i="12"/>
  <c r="AE645" i="12"/>
  <c r="U645" i="12"/>
  <c r="M645" i="12"/>
  <c r="T645" i="12"/>
  <c r="K645" i="12"/>
  <c r="S645" i="12"/>
  <c r="I645" i="12"/>
  <c r="R645" i="12"/>
  <c r="G645" i="12"/>
  <c r="N645" i="12"/>
  <c r="P645" i="12"/>
  <c r="AE644" i="12"/>
  <c r="U644" i="12"/>
  <c r="M644" i="12"/>
  <c r="T644" i="12"/>
  <c r="K644" i="12"/>
  <c r="S644" i="12"/>
  <c r="I644" i="12"/>
  <c r="R644" i="12"/>
  <c r="G644" i="12"/>
  <c r="N644" i="12"/>
  <c r="P644" i="12"/>
  <c r="AE643" i="12"/>
  <c r="U643" i="12"/>
  <c r="M643" i="12"/>
  <c r="T643" i="12"/>
  <c r="S643" i="12"/>
  <c r="I643" i="12"/>
  <c r="R643" i="12"/>
  <c r="G643" i="12"/>
  <c r="N643" i="12"/>
  <c r="P643" i="12"/>
  <c r="K643" i="12"/>
  <c r="A643" i="12"/>
  <c r="A644" i="12"/>
  <c r="A645" i="12"/>
  <c r="A646" i="12"/>
  <c r="A647" i="12"/>
  <c r="A648" i="12"/>
  <c r="A649" i="12"/>
  <c r="A650" i="12"/>
  <c r="A651" i="12"/>
  <c r="A652" i="12"/>
  <c r="AE642" i="12"/>
  <c r="U642" i="12"/>
  <c r="M642" i="12"/>
  <c r="T642" i="12"/>
  <c r="K642" i="12"/>
  <c r="S642" i="12"/>
  <c r="I642" i="12"/>
  <c r="R642" i="12"/>
  <c r="G642" i="12"/>
  <c r="N642" i="12"/>
  <c r="P642" i="12"/>
  <c r="AE641" i="12"/>
  <c r="U641" i="12"/>
  <c r="M641" i="12"/>
  <c r="T641" i="12"/>
  <c r="S641" i="12"/>
  <c r="I641" i="12"/>
  <c r="R641" i="12"/>
  <c r="G641" i="12"/>
  <c r="N641" i="12"/>
  <c r="P641" i="12"/>
  <c r="K641" i="12"/>
  <c r="AE640" i="12"/>
  <c r="U640" i="12"/>
  <c r="M640" i="12"/>
  <c r="T640" i="12"/>
  <c r="K640" i="12"/>
  <c r="S640" i="12"/>
  <c r="I640" i="12"/>
  <c r="R640" i="12"/>
  <c r="G640" i="12"/>
  <c r="N640" i="12"/>
  <c r="P640" i="12"/>
  <c r="AE639" i="12"/>
  <c r="U639" i="12"/>
  <c r="M639" i="12"/>
  <c r="T639" i="12"/>
  <c r="K639" i="12"/>
  <c r="S639" i="12"/>
  <c r="I639" i="12"/>
  <c r="R639" i="12"/>
  <c r="G639" i="12"/>
  <c r="N639" i="12"/>
  <c r="P639" i="12"/>
  <c r="AE638" i="12"/>
  <c r="U638" i="12"/>
  <c r="M638" i="12"/>
  <c r="T638" i="12"/>
  <c r="K638" i="12"/>
  <c r="S638" i="12"/>
  <c r="I638" i="12"/>
  <c r="R638" i="12"/>
  <c r="G638" i="12"/>
  <c r="N638" i="12"/>
  <c r="P638" i="12"/>
  <c r="AE637" i="12"/>
  <c r="U637" i="12"/>
  <c r="M637" i="12"/>
  <c r="T637" i="12"/>
  <c r="K637" i="12"/>
  <c r="S637" i="12"/>
  <c r="I637" i="12"/>
  <c r="R637" i="12"/>
  <c r="G637" i="12"/>
  <c r="N637" i="12"/>
  <c r="P637" i="12"/>
  <c r="AE636" i="12"/>
  <c r="U636" i="12"/>
  <c r="M636" i="12"/>
  <c r="T636" i="12"/>
  <c r="K636" i="12"/>
  <c r="S636" i="12"/>
  <c r="I636" i="12"/>
  <c r="R636" i="12"/>
  <c r="G636" i="12"/>
  <c r="N636" i="12"/>
  <c r="P636" i="12"/>
  <c r="AE635" i="12"/>
  <c r="U635" i="12"/>
  <c r="M635" i="12"/>
  <c r="T635" i="12"/>
  <c r="K635" i="12"/>
  <c r="S635" i="12"/>
  <c r="I635" i="12"/>
  <c r="R635" i="12"/>
  <c r="G635" i="12"/>
  <c r="N635" i="12"/>
  <c r="P635" i="12"/>
  <c r="AE634" i="12"/>
  <c r="U634" i="12"/>
  <c r="M634" i="12"/>
  <c r="T634" i="12"/>
  <c r="K634" i="12"/>
  <c r="S634" i="12"/>
  <c r="I634" i="12"/>
  <c r="R634" i="12"/>
  <c r="G634" i="12"/>
  <c r="N634" i="12"/>
  <c r="P634" i="12"/>
  <c r="AE633" i="12"/>
  <c r="U633" i="12"/>
  <c r="M633" i="12"/>
  <c r="T633" i="12"/>
  <c r="S633" i="12"/>
  <c r="I633" i="12"/>
  <c r="R633" i="12"/>
  <c r="G633" i="12"/>
  <c r="N633" i="12"/>
  <c r="P633" i="12"/>
  <c r="K633" i="12"/>
  <c r="AE632" i="12"/>
  <c r="U632" i="12"/>
  <c r="M632" i="12"/>
  <c r="T632" i="12"/>
  <c r="K632" i="12"/>
  <c r="S632" i="12"/>
  <c r="I632" i="12"/>
  <c r="R632" i="12"/>
  <c r="G632" i="12"/>
  <c r="N632" i="12"/>
  <c r="P632" i="12"/>
  <c r="AE631" i="12"/>
  <c r="U631" i="12"/>
  <c r="M631" i="12"/>
  <c r="T631" i="12"/>
  <c r="K631" i="12"/>
  <c r="S631" i="12"/>
  <c r="I631" i="12"/>
  <c r="R631" i="12"/>
  <c r="G631" i="12"/>
  <c r="N631" i="12"/>
  <c r="P631" i="12"/>
  <c r="AE630" i="12"/>
  <c r="U630" i="12"/>
  <c r="M630" i="12"/>
  <c r="T630" i="12"/>
  <c r="K630" i="12"/>
  <c r="S630" i="12"/>
  <c r="I630" i="12"/>
  <c r="R630" i="12"/>
  <c r="G630" i="12"/>
  <c r="N630" i="12"/>
  <c r="P630" i="12"/>
  <c r="AE629" i="12"/>
  <c r="U629" i="12"/>
  <c r="M629" i="12"/>
  <c r="T629" i="12"/>
  <c r="K629" i="12"/>
  <c r="S629" i="12"/>
  <c r="I629" i="12"/>
  <c r="R629" i="12"/>
  <c r="G629" i="12"/>
  <c r="N629" i="12"/>
  <c r="P629" i="12"/>
  <c r="AE628" i="12"/>
  <c r="U628" i="12"/>
  <c r="M628" i="12"/>
  <c r="T628" i="12"/>
  <c r="K628" i="12"/>
  <c r="S628" i="12"/>
  <c r="I628" i="12"/>
  <c r="R628" i="12"/>
  <c r="G628" i="12"/>
  <c r="N628" i="12"/>
  <c r="P628" i="12"/>
  <c r="C628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E627" i="12"/>
  <c r="U627" i="12"/>
  <c r="M627" i="12"/>
  <c r="T627" i="12"/>
  <c r="K627" i="12"/>
  <c r="S627" i="12"/>
  <c r="I627" i="12"/>
  <c r="R627" i="12"/>
  <c r="G627" i="12"/>
  <c r="N627" i="12"/>
  <c r="P627" i="12"/>
  <c r="AE626" i="12"/>
  <c r="U626" i="12"/>
  <c r="M626" i="12"/>
  <c r="T626" i="12"/>
  <c r="K626" i="12"/>
  <c r="S626" i="12"/>
  <c r="I626" i="12"/>
  <c r="R626" i="12"/>
  <c r="G626" i="12"/>
  <c r="N626" i="12"/>
  <c r="P626" i="12"/>
  <c r="AE625" i="12"/>
  <c r="U625" i="12"/>
  <c r="M625" i="12"/>
  <c r="T625" i="12"/>
  <c r="K625" i="12"/>
  <c r="S625" i="12"/>
  <c r="I625" i="12"/>
  <c r="R625" i="12"/>
  <c r="G625" i="12"/>
  <c r="N625" i="12"/>
  <c r="P625" i="12"/>
  <c r="AE624" i="12"/>
  <c r="U624" i="12"/>
  <c r="M624" i="12"/>
  <c r="T624" i="12"/>
  <c r="K624" i="12"/>
  <c r="S624" i="12"/>
  <c r="I624" i="12"/>
  <c r="R624" i="12"/>
  <c r="G624" i="12"/>
  <c r="N624" i="12"/>
  <c r="P624" i="12"/>
  <c r="AE623" i="12"/>
  <c r="U623" i="12"/>
  <c r="M623" i="12"/>
  <c r="T623" i="12"/>
  <c r="K623" i="12"/>
  <c r="S623" i="12"/>
  <c r="I623" i="12"/>
  <c r="R623" i="12"/>
  <c r="G623" i="12"/>
  <c r="N623" i="12"/>
  <c r="P623" i="12"/>
  <c r="AE622" i="12"/>
  <c r="U622" i="12"/>
  <c r="M622" i="12"/>
  <c r="T622" i="12"/>
  <c r="K622" i="12"/>
  <c r="S622" i="12"/>
  <c r="I622" i="12"/>
  <c r="R622" i="12"/>
  <c r="G622" i="12"/>
  <c r="N622" i="12"/>
  <c r="P622" i="12"/>
  <c r="AE621" i="12"/>
  <c r="U621" i="12"/>
  <c r="M621" i="12"/>
  <c r="T621" i="12"/>
  <c r="K621" i="12"/>
  <c r="S621" i="12"/>
  <c r="I621" i="12"/>
  <c r="R621" i="12"/>
  <c r="G621" i="12"/>
  <c r="N621" i="12"/>
  <c r="P621" i="12"/>
  <c r="AE620" i="12"/>
  <c r="U620" i="12"/>
  <c r="M620" i="12"/>
  <c r="T620" i="12"/>
  <c r="S620" i="12"/>
  <c r="R620" i="12"/>
  <c r="G620" i="12"/>
  <c r="N620" i="12"/>
  <c r="P620" i="12"/>
  <c r="K620" i="12"/>
  <c r="I620" i="12"/>
  <c r="AE619" i="12"/>
  <c r="U619" i="12"/>
  <c r="M619" i="12"/>
  <c r="T619" i="12"/>
  <c r="K619" i="12"/>
  <c r="S619" i="12"/>
  <c r="I619" i="12"/>
  <c r="R619" i="12"/>
  <c r="G619" i="12"/>
  <c r="N619" i="12"/>
  <c r="P619" i="12"/>
  <c r="AE618" i="12"/>
  <c r="U618" i="12"/>
  <c r="M618" i="12"/>
  <c r="T618" i="12"/>
  <c r="K618" i="12"/>
  <c r="S618" i="12"/>
  <c r="I618" i="12"/>
  <c r="R618" i="12"/>
  <c r="G618" i="12"/>
  <c r="N618" i="12"/>
  <c r="P618" i="12"/>
  <c r="AE617" i="12"/>
  <c r="U617" i="12"/>
  <c r="M617" i="12"/>
  <c r="T617" i="12"/>
  <c r="S617" i="12"/>
  <c r="I617" i="12"/>
  <c r="R617" i="12"/>
  <c r="G617" i="12"/>
  <c r="N617" i="12"/>
  <c r="P617" i="12"/>
  <c r="K617" i="12"/>
  <c r="AE616" i="12"/>
  <c r="U616" i="12"/>
  <c r="M616" i="12"/>
  <c r="T616" i="12"/>
  <c r="S616" i="12"/>
  <c r="R616" i="12"/>
  <c r="G616" i="12"/>
  <c r="N616" i="12"/>
  <c r="P616" i="12"/>
  <c r="K616" i="12"/>
  <c r="I616" i="12"/>
  <c r="AE615" i="12"/>
  <c r="U615" i="12"/>
  <c r="M615" i="12"/>
  <c r="T615" i="12"/>
  <c r="K615" i="12"/>
  <c r="S615" i="12"/>
  <c r="I615" i="12"/>
  <c r="R615" i="12"/>
  <c r="G615" i="12"/>
  <c r="N615" i="12"/>
  <c r="P615" i="12"/>
  <c r="AE614" i="12"/>
  <c r="U614" i="12"/>
  <c r="M614" i="12"/>
  <c r="T614" i="12"/>
  <c r="K614" i="12"/>
  <c r="S614" i="12"/>
  <c r="I614" i="12"/>
  <c r="R614" i="12"/>
  <c r="G614" i="12"/>
  <c r="N614" i="12"/>
  <c r="P614" i="12"/>
  <c r="AE613" i="12"/>
  <c r="U613" i="12"/>
  <c r="M613" i="12"/>
  <c r="T613" i="12"/>
  <c r="K613" i="12"/>
  <c r="S613" i="12"/>
  <c r="I613" i="12"/>
  <c r="R613" i="12"/>
  <c r="G613" i="12"/>
  <c r="N613" i="12"/>
  <c r="P613" i="12"/>
  <c r="AE612" i="12"/>
  <c r="U612" i="12"/>
  <c r="M612" i="12"/>
  <c r="T612" i="12"/>
  <c r="K612" i="12"/>
  <c r="S612" i="12"/>
  <c r="I612" i="12"/>
  <c r="R612" i="12"/>
  <c r="G612" i="12"/>
  <c r="N612" i="12"/>
  <c r="P612" i="12"/>
  <c r="AE611" i="12"/>
  <c r="U611" i="12"/>
  <c r="M611" i="12"/>
  <c r="T611" i="12"/>
  <c r="K611" i="12"/>
  <c r="S611" i="12"/>
  <c r="I611" i="12"/>
  <c r="R611" i="12"/>
  <c r="G611" i="12"/>
  <c r="N611" i="12"/>
  <c r="P611" i="12"/>
  <c r="AE610" i="12"/>
  <c r="U610" i="12"/>
  <c r="M610" i="12"/>
  <c r="T610" i="12"/>
  <c r="K610" i="12"/>
  <c r="S610" i="12"/>
  <c r="I610" i="12"/>
  <c r="R610" i="12"/>
  <c r="G610" i="12"/>
  <c r="N610" i="12"/>
  <c r="P610" i="12"/>
  <c r="AE609" i="12"/>
  <c r="U609" i="12"/>
  <c r="M609" i="12"/>
  <c r="T609" i="12"/>
  <c r="K609" i="12"/>
  <c r="S609" i="12"/>
  <c r="I609" i="12"/>
  <c r="R609" i="12"/>
  <c r="G609" i="12"/>
  <c r="N609" i="12"/>
  <c r="P609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E608" i="12"/>
  <c r="U608" i="12"/>
  <c r="T608" i="12"/>
  <c r="K608" i="12"/>
  <c r="S608" i="12"/>
  <c r="I608" i="12"/>
  <c r="R608" i="12"/>
  <c r="G608" i="12"/>
  <c r="N608" i="12"/>
  <c r="P608" i="12"/>
  <c r="M608" i="12"/>
  <c r="AE607" i="12"/>
  <c r="U607" i="12"/>
  <c r="M607" i="12"/>
  <c r="T607" i="12"/>
  <c r="K607" i="12"/>
  <c r="S607" i="12"/>
  <c r="I607" i="12"/>
  <c r="R607" i="12"/>
  <c r="G607" i="12"/>
  <c r="N607" i="12"/>
  <c r="P607" i="12"/>
  <c r="AE606" i="12"/>
  <c r="U606" i="12"/>
  <c r="M606" i="12"/>
  <c r="T606" i="12"/>
  <c r="K606" i="12"/>
  <c r="S606" i="12"/>
  <c r="I606" i="12"/>
  <c r="R606" i="12"/>
  <c r="G606" i="12"/>
  <c r="N606" i="12"/>
  <c r="P606" i="12"/>
  <c r="AE605" i="12"/>
  <c r="U605" i="12"/>
  <c r="M605" i="12"/>
  <c r="T605" i="12"/>
  <c r="K605" i="12"/>
  <c r="S605" i="12"/>
  <c r="I605" i="12"/>
  <c r="R605" i="12"/>
  <c r="G605" i="12"/>
  <c r="N605" i="12"/>
  <c r="P605" i="12"/>
  <c r="AE604" i="12"/>
  <c r="U604" i="12"/>
  <c r="M604" i="12"/>
  <c r="T604" i="12"/>
  <c r="K604" i="12"/>
  <c r="S604" i="12"/>
  <c r="I604" i="12"/>
  <c r="R604" i="12"/>
  <c r="G604" i="12"/>
  <c r="N604" i="12"/>
  <c r="P604" i="12"/>
  <c r="AE603" i="12"/>
  <c r="U603" i="12"/>
  <c r="M603" i="12"/>
  <c r="T603" i="12"/>
  <c r="S603" i="12"/>
  <c r="I603" i="12"/>
  <c r="R603" i="12"/>
  <c r="G603" i="12"/>
  <c r="N603" i="12"/>
  <c r="P603" i="12"/>
  <c r="K603" i="12"/>
  <c r="AE602" i="12"/>
  <c r="U602" i="12"/>
  <c r="M602" i="12"/>
  <c r="T602" i="12"/>
  <c r="S602" i="12"/>
  <c r="I602" i="12"/>
  <c r="R602" i="12"/>
  <c r="G602" i="12"/>
  <c r="N602" i="12"/>
  <c r="P602" i="12"/>
  <c r="K602" i="12"/>
  <c r="AE601" i="12"/>
  <c r="U601" i="12"/>
  <c r="M601" i="12"/>
  <c r="T601" i="12"/>
  <c r="K601" i="12"/>
  <c r="S601" i="12"/>
  <c r="I601" i="12"/>
  <c r="R601" i="12"/>
  <c r="G601" i="12"/>
  <c r="N601" i="12"/>
  <c r="P601" i="12"/>
  <c r="AE600" i="12"/>
  <c r="U600" i="12"/>
  <c r="M600" i="12"/>
  <c r="T600" i="12"/>
  <c r="K600" i="12"/>
  <c r="S600" i="12"/>
  <c r="I600" i="12"/>
  <c r="R600" i="12"/>
  <c r="G600" i="12"/>
  <c r="N600" i="12"/>
  <c r="P600" i="12"/>
  <c r="AE599" i="12"/>
  <c r="U599" i="12"/>
  <c r="M599" i="12"/>
  <c r="T599" i="12"/>
  <c r="K599" i="12"/>
  <c r="S599" i="12"/>
  <c r="I599" i="12"/>
  <c r="R599" i="12"/>
  <c r="G599" i="12"/>
  <c r="N599" i="12"/>
  <c r="P599" i="12"/>
  <c r="AE598" i="12"/>
  <c r="U598" i="12"/>
  <c r="M598" i="12"/>
  <c r="T598" i="12"/>
  <c r="K598" i="12"/>
  <c r="S598" i="12"/>
  <c r="I598" i="12"/>
  <c r="R598" i="12"/>
  <c r="G598" i="12"/>
  <c r="N598" i="12"/>
  <c r="P598" i="12"/>
  <c r="AE597" i="12"/>
  <c r="U597" i="12"/>
  <c r="M597" i="12"/>
  <c r="T597" i="12"/>
  <c r="K597" i="12"/>
  <c r="S597" i="12"/>
  <c r="I597" i="12"/>
  <c r="R597" i="12"/>
  <c r="G597" i="12"/>
  <c r="N597" i="12"/>
  <c r="P597" i="12"/>
  <c r="AE596" i="12"/>
  <c r="U596" i="12"/>
  <c r="M596" i="12"/>
  <c r="T596" i="12"/>
  <c r="K596" i="12"/>
  <c r="S596" i="12"/>
  <c r="I596" i="12"/>
  <c r="R596" i="12"/>
  <c r="G596" i="12"/>
  <c r="N596" i="12"/>
  <c r="P596" i="12"/>
  <c r="AE595" i="12"/>
  <c r="U595" i="12"/>
  <c r="M595" i="12"/>
  <c r="T595" i="12"/>
  <c r="S595" i="12"/>
  <c r="I595" i="12"/>
  <c r="R595" i="12"/>
  <c r="G595" i="12"/>
  <c r="N595" i="12"/>
  <c r="P595" i="12"/>
  <c r="K595" i="12"/>
  <c r="AE594" i="12"/>
  <c r="U594" i="12"/>
  <c r="M594" i="12"/>
  <c r="T594" i="12"/>
  <c r="K594" i="12"/>
  <c r="S594" i="12"/>
  <c r="I594" i="12"/>
  <c r="R594" i="12"/>
  <c r="G594" i="12"/>
  <c r="N594" i="12"/>
  <c r="P594" i="12"/>
  <c r="AE593" i="12"/>
  <c r="U593" i="12"/>
  <c r="M593" i="12"/>
  <c r="T593" i="12"/>
  <c r="K593" i="12"/>
  <c r="S593" i="12"/>
  <c r="I593" i="12"/>
  <c r="R593" i="12"/>
  <c r="G593" i="12"/>
  <c r="N593" i="12"/>
  <c r="P593" i="12"/>
  <c r="AE592" i="12"/>
  <c r="U592" i="12"/>
  <c r="M592" i="12"/>
  <c r="T592" i="12"/>
  <c r="S592" i="12"/>
  <c r="R592" i="12"/>
  <c r="G592" i="12"/>
  <c r="N592" i="12"/>
  <c r="P592" i="12"/>
  <c r="K592" i="12"/>
  <c r="I592" i="12"/>
  <c r="AE591" i="12"/>
  <c r="U591" i="12"/>
  <c r="M591" i="12"/>
  <c r="T591" i="12"/>
  <c r="K591" i="12"/>
  <c r="S591" i="12"/>
  <c r="I591" i="12"/>
  <c r="R591" i="12"/>
  <c r="G591" i="12"/>
  <c r="N591" i="12"/>
  <c r="P591" i="12"/>
  <c r="AE590" i="12"/>
  <c r="U590" i="12"/>
  <c r="M590" i="12"/>
  <c r="T590" i="12"/>
  <c r="K590" i="12"/>
  <c r="S590" i="12"/>
  <c r="I590" i="12"/>
  <c r="R590" i="12"/>
  <c r="G590" i="12"/>
  <c r="N590" i="12"/>
  <c r="P590" i="12"/>
  <c r="AE589" i="12"/>
  <c r="U589" i="12"/>
  <c r="M589" i="12"/>
  <c r="T589" i="12"/>
  <c r="S589" i="12"/>
  <c r="I589" i="12"/>
  <c r="R589" i="12"/>
  <c r="G589" i="12"/>
  <c r="N589" i="12"/>
  <c r="P589" i="12"/>
  <c r="K589" i="12"/>
  <c r="AE588" i="12"/>
  <c r="U588" i="12"/>
  <c r="M588" i="12"/>
  <c r="T588" i="12"/>
  <c r="K588" i="12"/>
  <c r="S588" i="12"/>
  <c r="I588" i="12"/>
  <c r="R588" i="12"/>
  <c r="G588" i="12"/>
  <c r="N588" i="12"/>
  <c r="P588" i="12"/>
  <c r="AE587" i="12"/>
  <c r="U587" i="12"/>
  <c r="M587" i="12"/>
  <c r="T587" i="12"/>
  <c r="K587" i="12"/>
  <c r="S587" i="12"/>
  <c r="I587" i="12"/>
  <c r="R587" i="12"/>
  <c r="G587" i="12"/>
  <c r="N587" i="12"/>
  <c r="P587" i="12"/>
  <c r="AE586" i="12"/>
  <c r="U586" i="12"/>
  <c r="M586" i="12"/>
  <c r="T586" i="12"/>
  <c r="K586" i="12"/>
  <c r="S586" i="12"/>
  <c r="I586" i="12"/>
  <c r="R586" i="12"/>
  <c r="G586" i="12"/>
  <c r="N586" i="12"/>
  <c r="P586" i="12"/>
  <c r="AE585" i="12"/>
  <c r="U585" i="12"/>
  <c r="M585" i="12"/>
  <c r="T585" i="12"/>
  <c r="K585" i="12"/>
  <c r="S585" i="12"/>
  <c r="I585" i="12"/>
  <c r="R585" i="12"/>
  <c r="G585" i="12"/>
  <c r="N585" i="12"/>
  <c r="P585" i="12"/>
  <c r="AE584" i="12"/>
  <c r="U584" i="12"/>
  <c r="M584" i="12"/>
  <c r="T584" i="12"/>
  <c r="K584" i="12"/>
  <c r="S584" i="12"/>
  <c r="I584" i="12"/>
  <c r="R584" i="12"/>
  <c r="G584" i="12"/>
  <c r="N584" i="12"/>
  <c r="P584" i="12"/>
  <c r="AE583" i="12"/>
  <c r="U583" i="12"/>
  <c r="M583" i="12"/>
  <c r="T583" i="12"/>
  <c r="K583" i="12"/>
  <c r="S583" i="12"/>
  <c r="I583" i="12"/>
  <c r="R583" i="12"/>
  <c r="G583" i="12"/>
  <c r="N583" i="12"/>
  <c r="P583" i="12"/>
  <c r="AE582" i="12"/>
  <c r="U582" i="12"/>
  <c r="M582" i="12"/>
  <c r="T582" i="12"/>
  <c r="K582" i="12"/>
  <c r="S582" i="12"/>
  <c r="I582" i="12"/>
  <c r="R582" i="12"/>
  <c r="G582" i="12"/>
  <c r="N582" i="12"/>
  <c r="P582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E581" i="12"/>
  <c r="U581" i="12"/>
  <c r="M581" i="12"/>
  <c r="T581" i="12"/>
  <c r="K581" i="12"/>
  <c r="S581" i="12"/>
  <c r="I581" i="12"/>
  <c r="R581" i="12"/>
  <c r="G581" i="12"/>
  <c r="N581" i="12"/>
  <c r="P581" i="12"/>
  <c r="AE580" i="12"/>
  <c r="U580" i="12"/>
  <c r="M580" i="12"/>
  <c r="T580" i="12"/>
  <c r="K580" i="12"/>
  <c r="S580" i="12"/>
  <c r="I580" i="12"/>
  <c r="R580" i="12"/>
  <c r="G580" i="12"/>
  <c r="N580" i="12"/>
  <c r="P580" i="12"/>
  <c r="AE579" i="12"/>
  <c r="U579" i="12"/>
  <c r="M579" i="12"/>
  <c r="T579" i="12"/>
  <c r="K579" i="12"/>
  <c r="S579" i="12"/>
  <c r="I579" i="12"/>
  <c r="R579" i="12"/>
  <c r="G579" i="12"/>
  <c r="N579" i="12"/>
  <c r="P579" i="12"/>
  <c r="AE578" i="12"/>
  <c r="U578" i="12"/>
  <c r="M578" i="12"/>
  <c r="T578" i="12"/>
  <c r="K578" i="12"/>
  <c r="S578" i="12"/>
  <c r="I578" i="12"/>
  <c r="R578" i="12"/>
  <c r="G578" i="12"/>
  <c r="N578" i="12"/>
  <c r="P578" i="12"/>
  <c r="AE577" i="12"/>
  <c r="U577" i="12"/>
  <c r="M577" i="12"/>
  <c r="T577" i="12"/>
  <c r="K577" i="12"/>
  <c r="S577" i="12"/>
  <c r="I577" i="12"/>
  <c r="R577" i="12"/>
  <c r="G577" i="12"/>
  <c r="N577" i="12"/>
  <c r="P577" i="12"/>
  <c r="AE576" i="12"/>
  <c r="U576" i="12"/>
  <c r="M576" i="12"/>
  <c r="T576" i="12"/>
  <c r="K576" i="12"/>
  <c r="S576" i="12"/>
  <c r="I576" i="12"/>
  <c r="R576" i="12"/>
  <c r="G576" i="12"/>
  <c r="N576" i="12"/>
  <c r="P576" i="12"/>
  <c r="AE575" i="12"/>
  <c r="U575" i="12"/>
  <c r="M575" i="12"/>
  <c r="T575" i="12"/>
  <c r="K575" i="12"/>
  <c r="S575" i="12"/>
  <c r="I575" i="12"/>
  <c r="R575" i="12"/>
  <c r="G575" i="12"/>
  <c r="N575" i="12"/>
  <c r="P575" i="12"/>
  <c r="C575" i="12"/>
  <c r="C576" i="12"/>
  <c r="C577" i="12"/>
  <c r="C578" i="12"/>
  <c r="C579" i="12"/>
  <c r="C580" i="12"/>
  <c r="A575" i="12"/>
  <c r="A576" i="12"/>
  <c r="A577" i="12"/>
  <c r="A578" i="12"/>
  <c r="A579" i="12"/>
  <c r="A580" i="12"/>
  <c r="AE574" i="12"/>
  <c r="U574" i="12"/>
  <c r="M574" i="12"/>
  <c r="T574" i="12"/>
  <c r="K574" i="12"/>
  <c r="S574" i="12"/>
  <c r="I574" i="12"/>
  <c r="R574" i="12"/>
  <c r="G574" i="12"/>
  <c r="N574" i="12"/>
  <c r="P574" i="12"/>
  <c r="AE573" i="12"/>
  <c r="U573" i="12"/>
  <c r="M573" i="12"/>
  <c r="T573" i="12"/>
  <c r="S573" i="12"/>
  <c r="I573" i="12"/>
  <c r="R573" i="12"/>
  <c r="G573" i="12"/>
  <c r="N573" i="12"/>
  <c r="P573" i="12"/>
  <c r="K573" i="12"/>
  <c r="AE572" i="12"/>
  <c r="U572" i="12"/>
  <c r="M572" i="12"/>
  <c r="T572" i="12"/>
  <c r="K572" i="12"/>
  <c r="S572" i="12"/>
  <c r="I572" i="12"/>
  <c r="R572" i="12"/>
  <c r="G572" i="12"/>
  <c r="N572" i="12"/>
  <c r="P572" i="12"/>
  <c r="AE571" i="12"/>
  <c r="U571" i="12"/>
  <c r="M571" i="12"/>
  <c r="T571" i="12"/>
  <c r="K571" i="12"/>
  <c r="S571" i="12"/>
  <c r="I571" i="12"/>
  <c r="R571" i="12"/>
  <c r="G571" i="12"/>
  <c r="N571" i="12"/>
  <c r="P571" i="12"/>
  <c r="AE570" i="12"/>
  <c r="U570" i="12"/>
  <c r="M570" i="12"/>
  <c r="T570" i="12"/>
  <c r="K570" i="12"/>
  <c r="S570" i="12"/>
  <c r="I570" i="12"/>
  <c r="R570" i="12"/>
  <c r="G570" i="12"/>
  <c r="N570" i="12"/>
  <c r="P570" i="12"/>
  <c r="AE569" i="12"/>
  <c r="U569" i="12"/>
  <c r="M569" i="12"/>
  <c r="T569" i="12"/>
  <c r="K569" i="12"/>
  <c r="S569" i="12"/>
  <c r="I569" i="12"/>
  <c r="R569" i="12"/>
  <c r="G569" i="12"/>
  <c r="N569" i="12"/>
  <c r="P569" i="12"/>
  <c r="AE568" i="12"/>
  <c r="U568" i="12"/>
  <c r="M568" i="12"/>
  <c r="T568" i="12"/>
  <c r="S568" i="12"/>
  <c r="I568" i="12"/>
  <c r="R568" i="12"/>
  <c r="G568" i="12"/>
  <c r="N568" i="12"/>
  <c r="P568" i="12"/>
  <c r="K568" i="12"/>
  <c r="AE567" i="12"/>
  <c r="U567" i="12"/>
  <c r="M567" i="12"/>
  <c r="T567" i="12"/>
  <c r="K567" i="12"/>
  <c r="S567" i="12"/>
  <c r="I567" i="12"/>
  <c r="R567" i="12"/>
  <c r="G567" i="12"/>
  <c r="N567" i="12"/>
  <c r="P567" i="12"/>
  <c r="AE566" i="12"/>
  <c r="U566" i="12"/>
  <c r="M566" i="12"/>
  <c r="T566" i="12"/>
  <c r="K566" i="12"/>
  <c r="S566" i="12"/>
  <c r="I566" i="12"/>
  <c r="R566" i="12"/>
  <c r="G566" i="12"/>
  <c r="N566" i="12"/>
  <c r="P566" i="12"/>
  <c r="AE565" i="12"/>
  <c r="U565" i="12"/>
  <c r="M565" i="12"/>
  <c r="T565" i="12"/>
  <c r="K565" i="12"/>
  <c r="S565" i="12"/>
  <c r="I565" i="12"/>
  <c r="R565" i="12"/>
  <c r="G565" i="12"/>
  <c r="N565" i="12"/>
  <c r="P565" i="12"/>
  <c r="AE564" i="12"/>
  <c r="U564" i="12"/>
  <c r="M564" i="12"/>
  <c r="T564" i="12"/>
  <c r="K564" i="12"/>
  <c r="S564" i="12"/>
  <c r="I564" i="12"/>
  <c r="R564" i="12"/>
  <c r="G564" i="12"/>
  <c r="N564" i="12"/>
  <c r="P564" i="12"/>
  <c r="AE563" i="12"/>
  <c r="U563" i="12"/>
  <c r="M563" i="12"/>
  <c r="T563" i="12"/>
  <c r="K563" i="12"/>
  <c r="S563" i="12"/>
  <c r="I563" i="12"/>
  <c r="R563" i="12"/>
  <c r="G563" i="12"/>
  <c r="N563" i="12"/>
  <c r="P563" i="12"/>
  <c r="AE562" i="12"/>
  <c r="U562" i="12"/>
  <c r="M562" i="12"/>
  <c r="T562" i="12"/>
  <c r="K562" i="12"/>
  <c r="S562" i="12"/>
  <c r="I562" i="12"/>
  <c r="R562" i="12"/>
  <c r="G562" i="12"/>
  <c r="N562" i="12"/>
  <c r="P562" i="12"/>
  <c r="AE561" i="12"/>
  <c r="U561" i="12"/>
  <c r="M561" i="12"/>
  <c r="T561" i="12"/>
  <c r="K561" i="12"/>
  <c r="S561" i="12"/>
  <c r="I561" i="12"/>
  <c r="R561" i="12"/>
  <c r="G561" i="12"/>
  <c r="N561" i="12"/>
  <c r="P561" i="12"/>
  <c r="AE560" i="12"/>
  <c r="U560" i="12"/>
  <c r="M560" i="12"/>
  <c r="T560" i="12"/>
  <c r="K560" i="12"/>
  <c r="S560" i="12"/>
  <c r="I560" i="12"/>
  <c r="R560" i="12"/>
  <c r="G560" i="12"/>
  <c r="N560" i="12"/>
  <c r="P560" i="12"/>
  <c r="AE559" i="12"/>
  <c r="U559" i="12"/>
  <c r="M559" i="12"/>
  <c r="T559" i="12"/>
  <c r="K559" i="12"/>
  <c r="S559" i="12"/>
  <c r="I559" i="12"/>
  <c r="R559" i="12"/>
  <c r="G559" i="12"/>
  <c r="N559" i="12"/>
  <c r="P559" i="12"/>
  <c r="AE558" i="12"/>
  <c r="U558" i="12"/>
  <c r="M558" i="12"/>
  <c r="T558" i="12"/>
  <c r="K558" i="12"/>
  <c r="S558" i="12"/>
  <c r="I558" i="12"/>
  <c r="R558" i="12"/>
  <c r="G558" i="12"/>
  <c r="N558" i="12"/>
  <c r="P558" i="12"/>
  <c r="AE557" i="12"/>
  <c r="U557" i="12"/>
  <c r="M557" i="12"/>
  <c r="T557" i="12"/>
  <c r="S557" i="12"/>
  <c r="I557" i="12"/>
  <c r="R557" i="12"/>
  <c r="G557" i="12"/>
  <c r="N557" i="12"/>
  <c r="P557" i="12"/>
  <c r="K557" i="12"/>
  <c r="AE556" i="12"/>
  <c r="U556" i="12"/>
  <c r="M556" i="12"/>
  <c r="T556" i="12"/>
  <c r="K556" i="12"/>
  <c r="S556" i="12"/>
  <c r="I556" i="12"/>
  <c r="R556" i="12"/>
  <c r="G556" i="12"/>
  <c r="N556" i="12"/>
  <c r="P556" i="12"/>
  <c r="AE555" i="12"/>
  <c r="U555" i="12"/>
  <c r="M555" i="12"/>
  <c r="T555" i="12"/>
  <c r="K555" i="12"/>
  <c r="S555" i="12"/>
  <c r="I555" i="12"/>
  <c r="R555" i="12"/>
  <c r="G555" i="12"/>
  <c r="N555" i="12"/>
  <c r="P555" i="12"/>
  <c r="AE554" i="12"/>
  <c r="U554" i="12"/>
  <c r="M554" i="12"/>
  <c r="T554" i="12"/>
  <c r="K554" i="12"/>
  <c r="S554" i="12"/>
  <c r="I554" i="12"/>
  <c r="R554" i="12"/>
  <c r="G554" i="12"/>
  <c r="N554" i="12"/>
  <c r="P554" i="12"/>
  <c r="AE553" i="12"/>
  <c r="U553" i="12"/>
  <c r="M553" i="12"/>
  <c r="T553" i="12"/>
  <c r="K553" i="12"/>
  <c r="S553" i="12"/>
  <c r="I553" i="12"/>
  <c r="R553" i="12"/>
  <c r="G553" i="12"/>
  <c r="N553" i="12"/>
  <c r="P553" i="12"/>
  <c r="AE552" i="12"/>
  <c r="U552" i="12"/>
  <c r="M552" i="12"/>
  <c r="T552" i="12"/>
  <c r="S552" i="12"/>
  <c r="I552" i="12"/>
  <c r="R552" i="12"/>
  <c r="G552" i="12"/>
  <c r="N552" i="12"/>
  <c r="P552" i="12"/>
  <c r="K552" i="12"/>
  <c r="AE551" i="12"/>
  <c r="U551" i="12"/>
  <c r="M551" i="12"/>
  <c r="T551" i="12"/>
  <c r="K551" i="12"/>
  <c r="S551" i="12"/>
  <c r="I551" i="12"/>
  <c r="R551" i="12"/>
  <c r="G551" i="12"/>
  <c r="N551" i="12"/>
  <c r="P551" i="12"/>
  <c r="AE550" i="12"/>
  <c r="U550" i="12"/>
  <c r="M550" i="12"/>
  <c r="T550" i="12"/>
  <c r="K550" i="12"/>
  <c r="S550" i="12"/>
  <c r="I550" i="12"/>
  <c r="R550" i="12"/>
  <c r="G550" i="12"/>
  <c r="N550" i="12"/>
  <c r="P550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E549" i="12"/>
  <c r="U549" i="12"/>
  <c r="M549" i="12"/>
  <c r="T549" i="12"/>
  <c r="K549" i="12"/>
  <c r="S549" i="12"/>
  <c r="I549" i="12"/>
  <c r="R549" i="12"/>
  <c r="G549" i="12"/>
  <c r="N549" i="12"/>
  <c r="P549" i="12"/>
  <c r="AE548" i="12"/>
  <c r="U548" i="12"/>
  <c r="M548" i="12"/>
  <c r="T548" i="12"/>
  <c r="K548" i="12"/>
  <c r="S548" i="12"/>
  <c r="I548" i="12"/>
  <c r="R548" i="12"/>
  <c r="G548" i="12"/>
  <c r="N548" i="12"/>
  <c r="P548" i="12"/>
  <c r="AE547" i="12"/>
  <c r="U547" i="12"/>
  <c r="M547" i="12"/>
  <c r="T547" i="12"/>
  <c r="K547" i="12"/>
  <c r="S547" i="12"/>
  <c r="I547" i="12"/>
  <c r="R547" i="12"/>
  <c r="G547" i="12"/>
  <c r="N547" i="12"/>
  <c r="P547" i="12"/>
  <c r="AE546" i="12"/>
  <c r="U546" i="12"/>
  <c r="M546" i="12"/>
  <c r="T546" i="12"/>
  <c r="K546" i="12"/>
  <c r="S546" i="12"/>
  <c r="I546" i="12"/>
  <c r="R546" i="12"/>
  <c r="G546" i="12"/>
  <c r="N546" i="12"/>
  <c r="P546" i="12"/>
  <c r="AE545" i="12"/>
  <c r="U545" i="12"/>
  <c r="M545" i="12"/>
  <c r="T545" i="12"/>
  <c r="K545" i="12"/>
  <c r="S545" i="12"/>
  <c r="I545" i="12"/>
  <c r="R545" i="12"/>
  <c r="G545" i="12"/>
  <c r="N545" i="12"/>
  <c r="P545" i="12"/>
  <c r="AE544" i="12"/>
  <c r="U544" i="12"/>
  <c r="M544" i="12"/>
  <c r="T544" i="12"/>
  <c r="K544" i="12"/>
  <c r="S544" i="12"/>
  <c r="I544" i="12"/>
  <c r="R544" i="12"/>
  <c r="G544" i="12"/>
  <c r="N544" i="12"/>
  <c r="P544" i="12"/>
  <c r="AE543" i="12"/>
  <c r="U543" i="12"/>
  <c r="M543" i="12"/>
  <c r="T543" i="12"/>
  <c r="K543" i="12"/>
  <c r="S543" i="12"/>
  <c r="I543" i="12"/>
  <c r="R543" i="12"/>
  <c r="G543" i="12"/>
  <c r="N543" i="12"/>
  <c r="P543" i="12"/>
  <c r="AE542" i="12"/>
  <c r="U542" i="12"/>
  <c r="M542" i="12"/>
  <c r="T542" i="12"/>
  <c r="K542" i="12"/>
  <c r="S542" i="12"/>
  <c r="I542" i="12"/>
  <c r="R542" i="12"/>
  <c r="G542" i="12"/>
  <c r="N542" i="12"/>
  <c r="P542" i="12"/>
  <c r="AE541" i="12"/>
  <c r="U541" i="12"/>
  <c r="M541" i="12"/>
  <c r="T541" i="12"/>
  <c r="K541" i="12"/>
  <c r="S541" i="12"/>
  <c r="I541" i="12"/>
  <c r="R541" i="12"/>
  <c r="G541" i="12"/>
  <c r="N541" i="12"/>
  <c r="P541" i="12"/>
  <c r="AE540" i="12"/>
  <c r="U540" i="12"/>
  <c r="M540" i="12"/>
  <c r="T540" i="12"/>
  <c r="K540" i="12"/>
  <c r="S540" i="12"/>
  <c r="I540" i="12"/>
  <c r="R540" i="12"/>
  <c r="G540" i="12"/>
  <c r="N540" i="12"/>
  <c r="P540" i="12"/>
  <c r="C540" i="12"/>
  <c r="C541" i="12"/>
  <c r="C542" i="12"/>
  <c r="C543" i="12"/>
  <c r="C544" i="12"/>
  <c r="C545" i="12"/>
  <c r="C546" i="12"/>
  <c r="C547" i="12"/>
  <c r="C548" i="12"/>
  <c r="A540" i="12"/>
  <c r="A541" i="12"/>
  <c r="A542" i="12"/>
  <c r="A543" i="12"/>
  <c r="A544" i="12"/>
  <c r="A545" i="12"/>
  <c r="A546" i="12"/>
  <c r="A547" i="12"/>
  <c r="A548" i="12"/>
  <c r="AE539" i="12"/>
  <c r="U539" i="12"/>
  <c r="M539" i="12"/>
  <c r="T539" i="12"/>
  <c r="K539" i="12"/>
  <c r="S539" i="12"/>
  <c r="I539" i="12"/>
  <c r="R539" i="12"/>
  <c r="G539" i="12"/>
  <c r="N539" i="12"/>
  <c r="P539" i="12"/>
  <c r="AE538" i="12"/>
  <c r="U538" i="12"/>
  <c r="M538" i="12"/>
  <c r="T538" i="12"/>
  <c r="K538" i="12"/>
  <c r="S538" i="12"/>
  <c r="I538" i="12"/>
  <c r="R538" i="12"/>
  <c r="G538" i="12"/>
  <c r="N538" i="12"/>
  <c r="P538" i="12"/>
  <c r="AE537" i="12"/>
  <c r="U537" i="12"/>
  <c r="M537" i="12"/>
  <c r="T537" i="12"/>
  <c r="S537" i="12"/>
  <c r="I537" i="12"/>
  <c r="R537" i="12"/>
  <c r="G537" i="12"/>
  <c r="N537" i="12"/>
  <c r="P537" i="12"/>
  <c r="K537" i="12"/>
  <c r="AE536" i="12"/>
  <c r="U536" i="12"/>
  <c r="M536" i="12"/>
  <c r="T536" i="12"/>
  <c r="K536" i="12"/>
  <c r="S536" i="12"/>
  <c r="I536" i="12"/>
  <c r="R536" i="12"/>
  <c r="G536" i="12"/>
  <c r="N536" i="12"/>
  <c r="P536" i="12"/>
  <c r="AE535" i="12"/>
  <c r="U535" i="12"/>
  <c r="M535" i="12"/>
  <c r="T535" i="12"/>
  <c r="K535" i="12"/>
  <c r="S535" i="12"/>
  <c r="I535" i="12"/>
  <c r="R535" i="12"/>
  <c r="G535" i="12"/>
  <c r="N535" i="12"/>
  <c r="P535" i="12"/>
  <c r="AE534" i="12"/>
  <c r="U534" i="12"/>
  <c r="M534" i="12"/>
  <c r="T534" i="12"/>
  <c r="K534" i="12"/>
  <c r="S534" i="12"/>
  <c r="I534" i="12"/>
  <c r="R534" i="12"/>
  <c r="G534" i="12"/>
  <c r="N534" i="12"/>
  <c r="P534" i="12"/>
  <c r="AE533" i="12"/>
  <c r="U533" i="12"/>
  <c r="M533" i="12"/>
  <c r="T533" i="12"/>
  <c r="S533" i="12"/>
  <c r="I533" i="12"/>
  <c r="R533" i="12"/>
  <c r="G533" i="12"/>
  <c r="N533" i="12"/>
  <c r="P533" i="12"/>
  <c r="K533" i="12"/>
  <c r="AE532" i="12"/>
  <c r="U532" i="12"/>
  <c r="M532" i="12"/>
  <c r="T532" i="12"/>
  <c r="K532" i="12"/>
  <c r="S532" i="12"/>
  <c r="I532" i="12"/>
  <c r="R532" i="12"/>
  <c r="G532" i="12"/>
  <c r="N532" i="12"/>
  <c r="P532" i="12"/>
  <c r="AE531" i="12"/>
  <c r="U531" i="12"/>
  <c r="M531" i="12"/>
  <c r="T531" i="12"/>
  <c r="S531" i="12"/>
  <c r="I531" i="12"/>
  <c r="R531" i="12"/>
  <c r="G531" i="12"/>
  <c r="N531" i="12"/>
  <c r="P531" i="12"/>
  <c r="K531" i="12"/>
  <c r="C531" i="12"/>
  <c r="C532" i="12"/>
  <c r="C533" i="12"/>
  <c r="C534" i="12"/>
  <c r="C535" i="12"/>
  <c r="C536" i="12"/>
  <c r="C537" i="12"/>
  <c r="C538" i="12"/>
  <c r="B531" i="12"/>
  <c r="B532" i="12"/>
  <c r="B533" i="12"/>
  <c r="B534" i="12"/>
  <c r="B535" i="12"/>
  <c r="B536" i="12"/>
  <c r="B537" i="12"/>
  <c r="B538" i="12"/>
  <c r="A531" i="12"/>
  <c r="A532" i="12"/>
  <c r="A533" i="12"/>
  <c r="A534" i="12"/>
  <c r="A535" i="12"/>
  <c r="A536" i="12"/>
  <c r="A537" i="12"/>
  <c r="A538" i="12"/>
  <c r="AE530" i="12"/>
  <c r="U530" i="12"/>
  <c r="M530" i="12"/>
  <c r="T530" i="12"/>
  <c r="S530" i="12"/>
  <c r="I530" i="12"/>
  <c r="R530" i="12"/>
  <c r="G530" i="12"/>
  <c r="N530" i="12"/>
  <c r="P530" i="12"/>
  <c r="K530" i="12"/>
  <c r="AE529" i="12"/>
  <c r="U529" i="12"/>
  <c r="M529" i="12"/>
  <c r="T529" i="12"/>
  <c r="K529" i="12"/>
  <c r="S529" i="12"/>
  <c r="I529" i="12"/>
  <c r="R529" i="12"/>
  <c r="G529" i="12"/>
  <c r="N529" i="12"/>
  <c r="P529" i="12"/>
  <c r="AE528" i="12"/>
  <c r="U528" i="12"/>
  <c r="M528" i="12"/>
  <c r="T528" i="12"/>
  <c r="K528" i="12"/>
  <c r="S528" i="12"/>
  <c r="I528" i="12"/>
  <c r="R528" i="12"/>
  <c r="G528" i="12"/>
  <c r="N528" i="12"/>
  <c r="P528" i="12"/>
  <c r="AE527" i="12"/>
  <c r="U527" i="12"/>
  <c r="M527" i="12"/>
  <c r="T527" i="12"/>
  <c r="K527" i="12"/>
  <c r="S527" i="12"/>
  <c r="I527" i="12"/>
  <c r="R527" i="12"/>
  <c r="G527" i="12"/>
  <c r="N527" i="12"/>
  <c r="P527" i="12"/>
  <c r="AE526" i="12"/>
  <c r="U526" i="12"/>
  <c r="M526" i="12"/>
  <c r="T526" i="12"/>
  <c r="K526" i="12"/>
  <c r="S526" i="12"/>
  <c r="I526" i="12"/>
  <c r="R526" i="12"/>
  <c r="G526" i="12"/>
  <c r="N526" i="12"/>
  <c r="P526" i="12"/>
  <c r="AE525" i="12"/>
  <c r="U525" i="12"/>
  <c r="M525" i="12"/>
  <c r="T525" i="12"/>
  <c r="K525" i="12"/>
  <c r="S525" i="12"/>
  <c r="I525" i="12"/>
  <c r="R525" i="12"/>
  <c r="G525" i="12"/>
  <c r="N525" i="12"/>
  <c r="P525" i="12"/>
  <c r="AE524" i="12"/>
  <c r="U524" i="12"/>
  <c r="M524" i="12"/>
  <c r="T524" i="12"/>
  <c r="K524" i="12"/>
  <c r="S524" i="12"/>
  <c r="I524" i="12"/>
  <c r="R524" i="12"/>
  <c r="G524" i="12"/>
  <c r="N524" i="12"/>
  <c r="P524" i="12"/>
  <c r="AE523" i="12"/>
  <c r="U523" i="12"/>
  <c r="M523" i="12"/>
  <c r="T523" i="12"/>
  <c r="K523" i="12"/>
  <c r="S523" i="12"/>
  <c r="I523" i="12"/>
  <c r="R523" i="12"/>
  <c r="G523" i="12"/>
  <c r="N523" i="12"/>
  <c r="P523" i="12"/>
  <c r="AE522" i="12"/>
  <c r="U522" i="12"/>
  <c r="M522" i="12"/>
  <c r="T522" i="12"/>
  <c r="K522" i="12"/>
  <c r="S522" i="12"/>
  <c r="I522" i="12"/>
  <c r="R522" i="12"/>
  <c r="G522" i="12"/>
  <c r="N522" i="12"/>
  <c r="P522" i="12"/>
  <c r="AE521" i="12"/>
  <c r="U521" i="12"/>
  <c r="M521" i="12"/>
  <c r="T521" i="12"/>
  <c r="K521" i="12"/>
  <c r="S521" i="12"/>
  <c r="I521" i="12"/>
  <c r="R521" i="12"/>
  <c r="G521" i="12"/>
  <c r="N521" i="12"/>
  <c r="P521" i="12"/>
  <c r="AE520" i="12"/>
  <c r="U520" i="12"/>
  <c r="M520" i="12"/>
  <c r="T520" i="12"/>
  <c r="K520" i="12"/>
  <c r="S520" i="12"/>
  <c r="I520" i="12"/>
  <c r="R520" i="12"/>
  <c r="G520" i="12"/>
  <c r="N520" i="12"/>
  <c r="P520" i="12"/>
  <c r="AE519" i="12"/>
  <c r="U519" i="12"/>
  <c r="M519" i="12"/>
  <c r="T519" i="12"/>
  <c r="K519" i="12"/>
  <c r="S519" i="12"/>
  <c r="I519" i="12"/>
  <c r="R519" i="12"/>
  <c r="G519" i="12"/>
  <c r="N519" i="12"/>
  <c r="P519" i="12"/>
  <c r="C519" i="12"/>
  <c r="C520" i="12"/>
  <c r="C521" i="12"/>
  <c r="C522" i="12"/>
  <c r="C523" i="12"/>
  <c r="C524" i="12"/>
  <c r="C525" i="12"/>
  <c r="C526" i="12"/>
  <c r="C527" i="12"/>
  <c r="C528" i="12"/>
  <c r="C529" i="12"/>
  <c r="B519" i="12"/>
  <c r="B520" i="12"/>
  <c r="B521" i="12"/>
  <c r="B522" i="12"/>
  <c r="B523" i="12"/>
  <c r="B524" i="12"/>
  <c r="B525" i="12"/>
  <c r="B526" i="12"/>
  <c r="B527" i="12"/>
  <c r="B528" i="12"/>
  <c r="B529" i="12"/>
  <c r="A519" i="12"/>
  <c r="A520" i="12"/>
  <c r="A521" i="12"/>
  <c r="A522" i="12"/>
  <c r="A523" i="12"/>
  <c r="A524" i="12"/>
  <c r="A525" i="12"/>
  <c r="A526" i="12"/>
  <c r="A527" i="12"/>
  <c r="A528" i="12"/>
  <c r="A529" i="12"/>
  <c r="AE518" i="12"/>
  <c r="U518" i="12"/>
  <c r="M518" i="12"/>
  <c r="T518" i="12"/>
  <c r="K518" i="12"/>
  <c r="S518" i="12"/>
  <c r="I518" i="12"/>
  <c r="R518" i="12"/>
  <c r="G518" i="12"/>
  <c r="N518" i="12"/>
  <c r="P518" i="12"/>
  <c r="AE517" i="12"/>
  <c r="U517" i="12"/>
  <c r="M517" i="12"/>
  <c r="T517" i="12"/>
  <c r="K517" i="12"/>
  <c r="S517" i="12"/>
  <c r="I517" i="12"/>
  <c r="R517" i="12"/>
  <c r="G517" i="12"/>
  <c r="N517" i="12"/>
  <c r="P517" i="12"/>
  <c r="A517" i="12"/>
  <c r="AE516" i="12"/>
  <c r="U516" i="12"/>
  <c r="M516" i="12"/>
  <c r="T516" i="12"/>
  <c r="K516" i="12"/>
  <c r="S516" i="12"/>
  <c r="I516" i="12"/>
  <c r="R516" i="12"/>
  <c r="G516" i="12"/>
  <c r="N516" i="12"/>
  <c r="P516" i="12"/>
  <c r="AE515" i="12"/>
  <c r="U515" i="12"/>
  <c r="M515" i="12"/>
  <c r="T515" i="12"/>
  <c r="K515" i="12"/>
  <c r="S515" i="12"/>
  <c r="I515" i="12"/>
  <c r="R515" i="12"/>
  <c r="G515" i="12"/>
  <c r="N515" i="12"/>
  <c r="P515" i="12"/>
  <c r="A515" i="12"/>
  <c r="AE514" i="12"/>
  <c r="U514" i="12"/>
  <c r="M514" i="12"/>
  <c r="T514" i="12"/>
  <c r="K514" i="12"/>
  <c r="S514" i="12"/>
  <c r="I514" i="12"/>
  <c r="R514" i="12"/>
  <c r="G514" i="12"/>
  <c r="N514" i="12"/>
  <c r="P514" i="12"/>
  <c r="AE513" i="12"/>
  <c r="U513" i="12"/>
  <c r="M513" i="12"/>
  <c r="T513" i="12"/>
  <c r="S513" i="12"/>
  <c r="I513" i="12"/>
  <c r="R513" i="12"/>
  <c r="G513" i="12"/>
  <c r="N513" i="12"/>
  <c r="P513" i="12"/>
  <c r="K513" i="12"/>
  <c r="A513" i="12"/>
  <c r="AE512" i="12"/>
  <c r="U512" i="12"/>
  <c r="M512" i="12"/>
  <c r="T512" i="12"/>
  <c r="K512" i="12"/>
  <c r="S512" i="12"/>
  <c r="I512" i="12"/>
  <c r="R512" i="12"/>
  <c r="G512" i="12"/>
  <c r="N512" i="12"/>
  <c r="P512" i="12"/>
  <c r="AE511" i="12"/>
  <c r="U511" i="12"/>
  <c r="M511" i="12"/>
  <c r="T511" i="12"/>
  <c r="K511" i="12"/>
  <c r="S511" i="12"/>
  <c r="I511" i="12"/>
  <c r="R511" i="12"/>
  <c r="G511" i="12"/>
  <c r="N511" i="12"/>
  <c r="P511" i="12"/>
  <c r="A511" i="12"/>
  <c r="AE510" i="12"/>
  <c r="U510" i="12"/>
  <c r="M510" i="12"/>
  <c r="T510" i="12"/>
  <c r="K510" i="12"/>
  <c r="S510" i="12"/>
  <c r="I510" i="12"/>
  <c r="R510" i="12"/>
  <c r="G510" i="12"/>
  <c r="N510" i="12"/>
  <c r="P510" i="12"/>
  <c r="AE509" i="12"/>
  <c r="U509" i="12"/>
  <c r="M509" i="12"/>
  <c r="T509" i="12"/>
  <c r="K509" i="12"/>
  <c r="S509" i="12"/>
  <c r="I509" i="12"/>
  <c r="R509" i="12"/>
  <c r="G509" i="12"/>
  <c r="N509" i="12"/>
  <c r="P509" i="12"/>
  <c r="C509" i="12"/>
  <c r="C510" i="12"/>
  <c r="C511" i="12"/>
  <c r="C512" i="12"/>
  <c r="C513" i="12"/>
  <c r="C514" i="12"/>
  <c r="C515" i="12"/>
  <c r="C516" i="12"/>
  <c r="C517" i="12"/>
  <c r="B509" i="12"/>
  <c r="B510" i="12"/>
  <c r="B511" i="12"/>
  <c r="B512" i="12"/>
  <c r="B513" i="12"/>
  <c r="B514" i="12"/>
  <c r="B515" i="12"/>
  <c r="B516" i="12"/>
  <c r="B517" i="12"/>
  <c r="A509" i="12"/>
  <c r="AE508" i="12"/>
  <c r="U508" i="12"/>
  <c r="M508" i="12"/>
  <c r="T508" i="12"/>
  <c r="K508" i="12"/>
  <c r="S508" i="12"/>
  <c r="I508" i="12"/>
  <c r="R508" i="12"/>
  <c r="G508" i="12"/>
  <c r="N508" i="12"/>
  <c r="P508" i="12"/>
  <c r="AE507" i="12"/>
  <c r="U507" i="12"/>
  <c r="M507" i="12"/>
  <c r="T507" i="12"/>
  <c r="K507" i="12"/>
  <c r="S507" i="12"/>
  <c r="I507" i="12"/>
  <c r="R507" i="12"/>
  <c r="G507" i="12"/>
  <c r="N507" i="12"/>
  <c r="P507" i="12"/>
  <c r="AE506" i="12"/>
  <c r="U506" i="12"/>
  <c r="M506" i="12"/>
  <c r="T506" i="12"/>
  <c r="K506" i="12"/>
  <c r="S506" i="12"/>
  <c r="I506" i="12"/>
  <c r="R506" i="12"/>
  <c r="G506" i="12"/>
  <c r="N506" i="12"/>
  <c r="P506" i="12"/>
  <c r="AE505" i="12"/>
  <c r="U505" i="12"/>
  <c r="M505" i="12"/>
  <c r="T505" i="12"/>
  <c r="K505" i="12"/>
  <c r="S505" i="12"/>
  <c r="I505" i="12"/>
  <c r="R505" i="12"/>
  <c r="G505" i="12"/>
  <c r="N505" i="12"/>
  <c r="P505" i="12"/>
  <c r="AE504" i="12"/>
  <c r="U504" i="12"/>
  <c r="M504" i="12"/>
  <c r="T504" i="12"/>
  <c r="S504" i="12"/>
  <c r="I504" i="12"/>
  <c r="R504" i="12"/>
  <c r="G504" i="12"/>
  <c r="N504" i="12"/>
  <c r="P504" i="12"/>
  <c r="K504" i="12"/>
  <c r="AE503" i="12"/>
  <c r="U503" i="12"/>
  <c r="M503" i="12"/>
  <c r="T503" i="12"/>
  <c r="S503" i="12"/>
  <c r="I503" i="12"/>
  <c r="R503" i="12"/>
  <c r="G503" i="12"/>
  <c r="N503" i="12"/>
  <c r="P503" i="12"/>
  <c r="K503" i="12"/>
  <c r="AE502" i="12"/>
  <c r="U502" i="12"/>
  <c r="M502" i="12"/>
  <c r="T502" i="12"/>
  <c r="K502" i="12"/>
  <c r="S502" i="12"/>
  <c r="I502" i="12"/>
  <c r="R502" i="12"/>
  <c r="G502" i="12"/>
  <c r="N502" i="12"/>
  <c r="P502" i="12"/>
  <c r="AE501" i="12"/>
  <c r="U501" i="12"/>
  <c r="M501" i="12"/>
  <c r="T501" i="12"/>
  <c r="K501" i="12"/>
  <c r="S501" i="12"/>
  <c r="I501" i="12"/>
  <c r="R501" i="12"/>
  <c r="G501" i="12"/>
  <c r="N501" i="12"/>
  <c r="P501" i="12"/>
  <c r="AE500" i="12"/>
  <c r="U500" i="12"/>
  <c r="M500" i="12"/>
  <c r="T500" i="12"/>
  <c r="K500" i="12"/>
  <c r="S500" i="12"/>
  <c r="I500" i="12"/>
  <c r="R500" i="12"/>
  <c r="G500" i="12"/>
  <c r="N500" i="12"/>
  <c r="P500" i="12"/>
  <c r="AE499" i="12"/>
  <c r="U499" i="12"/>
  <c r="M499" i="12"/>
  <c r="T499" i="12"/>
  <c r="K499" i="12"/>
  <c r="S499" i="12"/>
  <c r="I499" i="12"/>
  <c r="R499" i="12"/>
  <c r="G499" i="12"/>
  <c r="N499" i="12"/>
  <c r="P499" i="12"/>
  <c r="AE498" i="12"/>
  <c r="U498" i="12"/>
  <c r="M498" i="12"/>
  <c r="T498" i="12"/>
  <c r="K498" i="12"/>
  <c r="S498" i="12"/>
  <c r="I498" i="12"/>
  <c r="R498" i="12"/>
  <c r="G498" i="12"/>
  <c r="N498" i="12"/>
  <c r="P498" i="12"/>
  <c r="AE497" i="12"/>
  <c r="U497" i="12"/>
  <c r="M497" i="12"/>
  <c r="T497" i="12"/>
  <c r="K497" i="12"/>
  <c r="S497" i="12"/>
  <c r="I497" i="12"/>
  <c r="R497" i="12"/>
  <c r="G497" i="12"/>
  <c r="N497" i="12"/>
  <c r="P497" i="12"/>
  <c r="AE496" i="12"/>
  <c r="U496" i="12"/>
  <c r="M496" i="12"/>
  <c r="T496" i="12"/>
  <c r="K496" i="12"/>
  <c r="S496" i="12"/>
  <c r="I496" i="12"/>
  <c r="R496" i="12"/>
  <c r="G496" i="12"/>
  <c r="N496" i="12"/>
  <c r="P496" i="12"/>
  <c r="AE495" i="12"/>
  <c r="U495" i="12"/>
  <c r="M495" i="12"/>
  <c r="T495" i="12"/>
  <c r="K495" i="12"/>
  <c r="S495" i="12"/>
  <c r="I495" i="12"/>
  <c r="R495" i="12"/>
  <c r="G495" i="12"/>
  <c r="N495" i="12"/>
  <c r="P495" i="12"/>
  <c r="AE494" i="12"/>
  <c r="U494" i="12"/>
  <c r="M494" i="12"/>
  <c r="T494" i="12"/>
  <c r="S494" i="12"/>
  <c r="I494" i="12"/>
  <c r="R494" i="12"/>
  <c r="G494" i="12"/>
  <c r="N494" i="12"/>
  <c r="P494" i="12"/>
  <c r="K494" i="12"/>
  <c r="AE493" i="12"/>
  <c r="U493" i="12"/>
  <c r="M493" i="12"/>
  <c r="T493" i="12"/>
  <c r="K493" i="12"/>
  <c r="S493" i="12"/>
  <c r="I493" i="12"/>
  <c r="R493" i="12"/>
  <c r="G493" i="12"/>
  <c r="N493" i="12"/>
  <c r="P493" i="12"/>
  <c r="AE492" i="12"/>
  <c r="U492" i="12"/>
  <c r="M492" i="12"/>
  <c r="T492" i="12"/>
  <c r="K492" i="12"/>
  <c r="S492" i="12"/>
  <c r="I492" i="12"/>
  <c r="R492" i="12"/>
  <c r="G492" i="12"/>
  <c r="N492" i="12"/>
  <c r="P492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E491" i="12"/>
  <c r="U491" i="12"/>
  <c r="M491" i="12"/>
  <c r="T491" i="12"/>
  <c r="K491" i="12"/>
  <c r="S491" i="12"/>
  <c r="I491" i="12"/>
  <c r="R491" i="12"/>
  <c r="G491" i="12"/>
  <c r="N491" i="12"/>
  <c r="P491" i="12"/>
  <c r="AE490" i="12"/>
  <c r="U490" i="12"/>
  <c r="M490" i="12"/>
  <c r="T490" i="12"/>
  <c r="K490" i="12"/>
  <c r="S490" i="12"/>
  <c r="I490" i="12"/>
  <c r="R490" i="12"/>
  <c r="G490" i="12"/>
  <c r="N490" i="12"/>
  <c r="P490" i="12"/>
  <c r="AE489" i="12"/>
  <c r="U489" i="12"/>
  <c r="M489" i="12"/>
  <c r="T489" i="12"/>
  <c r="K489" i="12"/>
  <c r="S489" i="12"/>
  <c r="I489" i="12"/>
  <c r="R489" i="12"/>
  <c r="G489" i="12"/>
  <c r="N489" i="12"/>
  <c r="P489" i="12"/>
  <c r="AE488" i="12"/>
  <c r="U488" i="12"/>
  <c r="M488" i="12"/>
  <c r="T488" i="12"/>
  <c r="K488" i="12"/>
  <c r="S488" i="12"/>
  <c r="I488" i="12"/>
  <c r="R488" i="12"/>
  <c r="G488" i="12"/>
  <c r="N488" i="12"/>
  <c r="P488" i="12"/>
  <c r="AE487" i="12"/>
  <c r="U487" i="12"/>
  <c r="M487" i="12"/>
  <c r="T487" i="12"/>
  <c r="S487" i="12"/>
  <c r="I487" i="12"/>
  <c r="R487" i="12"/>
  <c r="G487" i="12"/>
  <c r="N487" i="12"/>
  <c r="P487" i="12"/>
  <c r="K487" i="12"/>
  <c r="AE486" i="12"/>
  <c r="U486" i="12"/>
  <c r="M486" i="12"/>
  <c r="T486" i="12"/>
  <c r="K486" i="12"/>
  <c r="S486" i="12"/>
  <c r="I486" i="12"/>
  <c r="R486" i="12"/>
  <c r="G486" i="12"/>
  <c r="N486" i="12"/>
  <c r="P486" i="12"/>
  <c r="AE485" i="12"/>
  <c r="U485" i="12"/>
  <c r="M485" i="12"/>
  <c r="T485" i="12"/>
  <c r="K485" i="12"/>
  <c r="S485" i="12"/>
  <c r="I485" i="12"/>
  <c r="R485" i="12"/>
  <c r="G485" i="12"/>
  <c r="N485" i="12"/>
  <c r="P485" i="12"/>
  <c r="AE484" i="12"/>
  <c r="U484" i="12"/>
  <c r="M484" i="12"/>
  <c r="T484" i="12"/>
  <c r="K484" i="12"/>
  <c r="S484" i="12"/>
  <c r="I484" i="12"/>
  <c r="R484" i="12"/>
  <c r="G484" i="12"/>
  <c r="N484" i="12"/>
  <c r="P484" i="12"/>
  <c r="AE483" i="12"/>
  <c r="U483" i="12"/>
  <c r="M483" i="12"/>
  <c r="T483" i="12"/>
  <c r="S483" i="12"/>
  <c r="I483" i="12"/>
  <c r="R483" i="12"/>
  <c r="G483" i="12"/>
  <c r="N483" i="12"/>
  <c r="P483" i="12"/>
  <c r="K483" i="12"/>
  <c r="AE482" i="12"/>
  <c r="U482" i="12"/>
  <c r="M482" i="12"/>
  <c r="T482" i="12"/>
  <c r="K482" i="12"/>
  <c r="S482" i="12"/>
  <c r="I482" i="12"/>
  <c r="R482" i="12"/>
  <c r="G482" i="12"/>
  <c r="N482" i="12"/>
  <c r="P482" i="12"/>
  <c r="AE481" i="12"/>
  <c r="U481" i="12"/>
  <c r="M481" i="12"/>
  <c r="T481" i="12"/>
  <c r="K481" i="12"/>
  <c r="S481" i="12"/>
  <c r="I481" i="12"/>
  <c r="R481" i="12"/>
  <c r="G481" i="12"/>
  <c r="N481" i="12"/>
  <c r="P481" i="12"/>
  <c r="AE480" i="12"/>
  <c r="U480" i="12"/>
  <c r="M480" i="12"/>
  <c r="T480" i="12"/>
  <c r="S480" i="12"/>
  <c r="I480" i="12"/>
  <c r="R480" i="12"/>
  <c r="G480" i="12"/>
  <c r="N480" i="12"/>
  <c r="P480" i="12"/>
  <c r="K480" i="12"/>
  <c r="AE479" i="12"/>
  <c r="U479" i="12"/>
  <c r="M479" i="12"/>
  <c r="T479" i="12"/>
  <c r="K479" i="12"/>
  <c r="S479" i="12"/>
  <c r="I479" i="12"/>
  <c r="R479" i="12"/>
  <c r="G479" i="12"/>
  <c r="N479" i="12"/>
  <c r="P479" i="12"/>
  <c r="AE478" i="12"/>
  <c r="U478" i="12"/>
  <c r="M478" i="12"/>
  <c r="T478" i="12"/>
  <c r="K478" i="12"/>
  <c r="S478" i="12"/>
  <c r="I478" i="12"/>
  <c r="R478" i="12"/>
  <c r="G478" i="12"/>
  <c r="N478" i="12"/>
  <c r="P478" i="12"/>
  <c r="AE477" i="12"/>
  <c r="U477" i="12"/>
  <c r="M477" i="12"/>
  <c r="T477" i="12"/>
  <c r="S477" i="12"/>
  <c r="I477" i="12"/>
  <c r="R477" i="12"/>
  <c r="G477" i="12"/>
  <c r="N477" i="12"/>
  <c r="P477" i="12"/>
  <c r="K477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E476" i="12"/>
  <c r="U476" i="12"/>
  <c r="M476" i="12"/>
  <c r="T476" i="12"/>
  <c r="S476" i="12"/>
  <c r="I476" i="12"/>
  <c r="R476" i="12"/>
  <c r="G476" i="12"/>
  <c r="N476" i="12"/>
  <c r="P476" i="12"/>
  <c r="K476" i="12"/>
  <c r="AE475" i="12"/>
  <c r="U475" i="12"/>
  <c r="M475" i="12"/>
  <c r="T475" i="12"/>
  <c r="K475" i="12"/>
  <c r="S475" i="12"/>
  <c r="I475" i="12"/>
  <c r="R475" i="12"/>
  <c r="G475" i="12"/>
  <c r="N475" i="12"/>
  <c r="P475" i="12"/>
  <c r="AE474" i="12"/>
  <c r="U474" i="12"/>
  <c r="M474" i="12"/>
  <c r="T474" i="12"/>
  <c r="K474" i="12"/>
  <c r="S474" i="12"/>
  <c r="I474" i="12"/>
  <c r="R474" i="12"/>
  <c r="G474" i="12"/>
  <c r="N474" i="12"/>
  <c r="P474" i="12"/>
  <c r="AE473" i="12"/>
  <c r="U473" i="12"/>
  <c r="M473" i="12"/>
  <c r="T473" i="12"/>
  <c r="K473" i="12"/>
  <c r="S473" i="12"/>
  <c r="I473" i="12"/>
  <c r="R473" i="12"/>
  <c r="G473" i="12"/>
  <c r="N473" i="12"/>
  <c r="P473" i="12"/>
  <c r="AE472" i="12"/>
  <c r="U472" i="12"/>
  <c r="M472" i="12"/>
  <c r="T472" i="12"/>
  <c r="K472" i="12"/>
  <c r="S472" i="12"/>
  <c r="I472" i="12"/>
  <c r="R472" i="12"/>
  <c r="G472" i="12"/>
  <c r="N472" i="12"/>
  <c r="P472" i="12"/>
  <c r="AE471" i="12"/>
  <c r="U471" i="12"/>
  <c r="M471" i="12"/>
  <c r="T471" i="12"/>
  <c r="K471" i="12"/>
  <c r="S471" i="12"/>
  <c r="I471" i="12"/>
  <c r="R471" i="12"/>
  <c r="G471" i="12"/>
  <c r="N471" i="12"/>
  <c r="P471" i="12"/>
  <c r="AE470" i="12"/>
  <c r="U470" i="12"/>
  <c r="M470" i="12"/>
  <c r="T470" i="12"/>
  <c r="K470" i="12"/>
  <c r="S470" i="12"/>
  <c r="I470" i="12"/>
  <c r="R470" i="12"/>
  <c r="G470" i="12"/>
  <c r="N470" i="12"/>
  <c r="P470" i="12"/>
  <c r="AE469" i="12"/>
  <c r="U469" i="12"/>
  <c r="M469" i="12"/>
  <c r="T469" i="12"/>
  <c r="K469" i="12"/>
  <c r="S469" i="12"/>
  <c r="I469" i="12"/>
  <c r="R469" i="12"/>
  <c r="G469" i="12"/>
  <c r="N469" i="12"/>
  <c r="P469" i="12"/>
  <c r="AE468" i="12"/>
  <c r="U468" i="12"/>
  <c r="M468" i="12"/>
  <c r="T468" i="12"/>
  <c r="K468" i="12"/>
  <c r="S468" i="12"/>
  <c r="I468" i="12"/>
  <c r="R468" i="12"/>
  <c r="G468" i="12"/>
  <c r="N468" i="12"/>
  <c r="P468" i="12"/>
  <c r="AE467" i="12"/>
  <c r="U467" i="12"/>
  <c r="T467" i="12"/>
  <c r="K467" i="12"/>
  <c r="S467" i="12"/>
  <c r="R467" i="12"/>
  <c r="N467" i="12"/>
  <c r="P467" i="12"/>
  <c r="M467" i="12"/>
  <c r="I467" i="12"/>
  <c r="G467" i="12"/>
  <c r="AE466" i="12"/>
  <c r="U466" i="12"/>
  <c r="M466" i="12"/>
  <c r="T466" i="12"/>
  <c r="K466" i="12"/>
  <c r="S466" i="12"/>
  <c r="I466" i="12"/>
  <c r="R466" i="12"/>
  <c r="G466" i="12"/>
  <c r="N466" i="12"/>
  <c r="P466" i="12"/>
  <c r="AE465" i="12"/>
  <c r="U465" i="12"/>
  <c r="M465" i="12"/>
  <c r="T465" i="12"/>
  <c r="K465" i="12"/>
  <c r="S465" i="12"/>
  <c r="I465" i="12"/>
  <c r="R465" i="12"/>
  <c r="G465" i="12"/>
  <c r="N465" i="12"/>
  <c r="P465" i="12"/>
  <c r="AE464" i="12"/>
  <c r="U464" i="12"/>
  <c r="M464" i="12"/>
  <c r="T464" i="12"/>
  <c r="K464" i="12"/>
  <c r="S464" i="12"/>
  <c r="I464" i="12"/>
  <c r="R464" i="12"/>
  <c r="G464" i="12"/>
  <c r="N464" i="12"/>
  <c r="P464" i="12"/>
  <c r="AE463" i="12"/>
  <c r="U463" i="12"/>
  <c r="M463" i="12"/>
  <c r="T463" i="12"/>
  <c r="K463" i="12"/>
  <c r="S463" i="12"/>
  <c r="I463" i="12"/>
  <c r="R463" i="12"/>
  <c r="G463" i="12"/>
  <c r="N463" i="12"/>
  <c r="P463" i="12"/>
  <c r="AE462" i="12"/>
  <c r="U462" i="12"/>
  <c r="M462" i="12"/>
  <c r="T462" i="12"/>
  <c r="K462" i="12"/>
  <c r="S462" i="12"/>
  <c r="I462" i="12"/>
  <c r="R462" i="12"/>
  <c r="G462" i="12"/>
  <c r="N462" i="12"/>
  <c r="P462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E461" i="12"/>
  <c r="U461" i="12"/>
  <c r="M461" i="12"/>
  <c r="T461" i="12"/>
  <c r="K461" i="12"/>
  <c r="S461" i="12"/>
  <c r="I461" i="12"/>
  <c r="R461" i="12"/>
  <c r="G461" i="12"/>
  <c r="N461" i="12"/>
  <c r="P461" i="12"/>
  <c r="AE460" i="12"/>
  <c r="U460" i="12"/>
  <c r="M460" i="12"/>
  <c r="T460" i="12"/>
  <c r="K460" i="12"/>
  <c r="S460" i="12"/>
  <c r="I460" i="12"/>
  <c r="R460" i="12"/>
  <c r="G460" i="12"/>
  <c r="N460" i="12"/>
  <c r="P460" i="12"/>
  <c r="AE459" i="12"/>
  <c r="U459" i="12"/>
  <c r="M459" i="12"/>
  <c r="T459" i="12"/>
  <c r="K459" i="12"/>
  <c r="S459" i="12"/>
  <c r="I459" i="12"/>
  <c r="R459" i="12"/>
  <c r="G459" i="12"/>
  <c r="N459" i="12"/>
  <c r="P459" i="12"/>
  <c r="AE458" i="12"/>
  <c r="U458" i="12"/>
  <c r="M458" i="12"/>
  <c r="T458" i="12"/>
  <c r="K458" i="12"/>
  <c r="S458" i="12"/>
  <c r="I458" i="12"/>
  <c r="R458" i="12"/>
  <c r="G458" i="12"/>
  <c r="N458" i="12"/>
  <c r="P458" i="12"/>
  <c r="AE457" i="12"/>
  <c r="U457" i="12"/>
  <c r="M457" i="12"/>
  <c r="T457" i="12"/>
  <c r="K457" i="12"/>
  <c r="S457" i="12"/>
  <c r="I457" i="12"/>
  <c r="R457" i="12"/>
  <c r="G457" i="12"/>
  <c r="N457" i="12"/>
  <c r="P457" i="12"/>
  <c r="AE456" i="12"/>
  <c r="U456" i="12"/>
  <c r="M456" i="12"/>
  <c r="T456" i="12"/>
  <c r="K456" i="12"/>
  <c r="S456" i="12"/>
  <c r="I456" i="12"/>
  <c r="R456" i="12"/>
  <c r="G456" i="12"/>
  <c r="N456" i="12"/>
  <c r="P456" i="12"/>
  <c r="AE455" i="12"/>
  <c r="U455" i="12"/>
  <c r="M455" i="12"/>
  <c r="T455" i="12"/>
  <c r="K455" i="12"/>
  <c r="S455" i="12"/>
  <c r="I455" i="12"/>
  <c r="R455" i="12"/>
  <c r="G455" i="12"/>
  <c r="N455" i="12"/>
  <c r="P455" i="12"/>
  <c r="AE454" i="12"/>
  <c r="U454" i="12"/>
  <c r="M454" i="12"/>
  <c r="T454" i="12"/>
  <c r="K454" i="12"/>
  <c r="S454" i="12"/>
  <c r="I454" i="12"/>
  <c r="R454" i="12"/>
  <c r="G454" i="12"/>
  <c r="N454" i="12"/>
  <c r="P454" i="12"/>
  <c r="AE453" i="12"/>
  <c r="U453" i="12"/>
  <c r="M453" i="12"/>
  <c r="T453" i="12"/>
  <c r="K453" i="12"/>
  <c r="S453" i="12"/>
  <c r="I453" i="12"/>
  <c r="R453" i="12"/>
  <c r="G453" i="12"/>
  <c r="N453" i="12"/>
  <c r="P453" i="12"/>
  <c r="AE452" i="12"/>
  <c r="U452" i="12"/>
  <c r="M452" i="12"/>
  <c r="T452" i="12"/>
  <c r="K452" i="12"/>
  <c r="S452" i="12"/>
  <c r="I452" i="12"/>
  <c r="R452" i="12"/>
  <c r="G452" i="12"/>
  <c r="N452" i="12"/>
  <c r="P452" i="12"/>
  <c r="AE451" i="12"/>
  <c r="U451" i="12"/>
  <c r="M451" i="12"/>
  <c r="T451" i="12"/>
  <c r="K451" i="12"/>
  <c r="S451" i="12"/>
  <c r="I451" i="12"/>
  <c r="R451" i="12"/>
  <c r="G451" i="12"/>
  <c r="N451" i="12"/>
  <c r="P451" i="12"/>
  <c r="C451" i="12"/>
  <c r="C452" i="12"/>
  <c r="C453" i="12"/>
  <c r="C454" i="12"/>
  <c r="C455" i="12"/>
  <c r="C456" i="12"/>
  <c r="C457" i="12"/>
  <c r="C458" i="12"/>
  <c r="C459" i="12"/>
  <c r="C460" i="12"/>
  <c r="A451" i="12"/>
  <c r="A452" i="12"/>
  <c r="A453" i="12"/>
  <c r="A454" i="12"/>
  <c r="A455" i="12"/>
  <c r="A456" i="12"/>
  <c r="A457" i="12"/>
  <c r="A458" i="12"/>
  <c r="A459" i="12"/>
  <c r="A460" i="12"/>
  <c r="AE450" i="12"/>
  <c r="U450" i="12"/>
  <c r="M450" i="12"/>
  <c r="T450" i="12"/>
  <c r="K450" i="12"/>
  <c r="S450" i="12"/>
  <c r="I450" i="12"/>
  <c r="R450" i="12"/>
  <c r="G450" i="12"/>
  <c r="N450" i="12"/>
  <c r="P450" i="12"/>
  <c r="AE449" i="12"/>
  <c r="U449" i="12"/>
  <c r="M449" i="12"/>
  <c r="T449" i="12"/>
  <c r="S449" i="12"/>
  <c r="I449" i="12"/>
  <c r="R449" i="12"/>
  <c r="G449" i="12"/>
  <c r="N449" i="12"/>
  <c r="P449" i="12"/>
  <c r="K449" i="12"/>
  <c r="AE448" i="12"/>
  <c r="U448" i="12"/>
  <c r="M448" i="12"/>
  <c r="T448" i="12"/>
  <c r="K448" i="12"/>
  <c r="S448" i="12"/>
  <c r="I448" i="12"/>
  <c r="R448" i="12"/>
  <c r="G448" i="12"/>
  <c r="N448" i="12"/>
  <c r="P448" i="12"/>
  <c r="AE447" i="12"/>
  <c r="U447" i="12"/>
  <c r="M447" i="12"/>
  <c r="T447" i="12"/>
  <c r="K447" i="12"/>
  <c r="S447" i="12"/>
  <c r="I447" i="12"/>
  <c r="R447" i="12"/>
  <c r="G447" i="12"/>
  <c r="N447" i="12"/>
  <c r="P447" i="12"/>
  <c r="AE446" i="12"/>
  <c r="U446" i="12"/>
  <c r="M446" i="12"/>
  <c r="T446" i="12"/>
  <c r="K446" i="12"/>
  <c r="S446" i="12"/>
  <c r="I446" i="12"/>
  <c r="R446" i="12"/>
  <c r="G446" i="12"/>
  <c r="N446" i="12"/>
  <c r="P446" i="12"/>
  <c r="AE445" i="12"/>
  <c r="U445" i="12"/>
  <c r="M445" i="12"/>
  <c r="T445" i="12"/>
  <c r="K445" i="12"/>
  <c r="S445" i="12"/>
  <c r="I445" i="12"/>
  <c r="R445" i="12"/>
  <c r="G445" i="12"/>
  <c r="N445" i="12"/>
  <c r="P445" i="12"/>
  <c r="AE444" i="12"/>
  <c r="U444" i="12"/>
  <c r="M444" i="12"/>
  <c r="T444" i="12"/>
  <c r="K444" i="12"/>
  <c r="S444" i="12"/>
  <c r="I444" i="12"/>
  <c r="R444" i="12"/>
  <c r="G444" i="12"/>
  <c r="N444" i="12"/>
  <c r="P444" i="12"/>
  <c r="AE443" i="12"/>
  <c r="U443" i="12"/>
  <c r="M443" i="12"/>
  <c r="T443" i="12"/>
  <c r="K443" i="12"/>
  <c r="S443" i="12"/>
  <c r="R443" i="12"/>
  <c r="G443" i="12"/>
  <c r="N443" i="12"/>
  <c r="P443" i="12"/>
  <c r="I443" i="12"/>
  <c r="AE442" i="12"/>
  <c r="U442" i="12"/>
  <c r="M442" i="12"/>
  <c r="T442" i="12"/>
  <c r="K442" i="12"/>
  <c r="S442" i="12"/>
  <c r="R442" i="12"/>
  <c r="G442" i="12"/>
  <c r="N442" i="12"/>
  <c r="P442" i="12"/>
  <c r="I442" i="12"/>
  <c r="AE441" i="12"/>
  <c r="U441" i="12"/>
  <c r="M441" i="12"/>
  <c r="T441" i="12"/>
  <c r="K441" i="12"/>
  <c r="S441" i="12"/>
  <c r="R441" i="12"/>
  <c r="G441" i="12"/>
  <c r="N441" i="12"/>
  <c r="P441" i="12"/>
  <c r="I441" i="12"/>
  <c r="AE440" i="12"/>
  <c r="U440" i="12"/>
  <c r="M440" i="12"/>
  <c r="T440" i="12"/>
  <c r="K440" i="12"/>
  <c r="S440" i="12"/>
  <c r="R440" i="12"/>
  <c r="G440" i="12"/>
  <c r="N440" i="12"/>
  <c r="P440" i="12"/>
  <c r="I440" i="12"/>
  <c r="C440" i="12"/>
  <c r="C441" i="12"/>
  <c r="C442" i="12"/>
  <c r="C443" i="12"/>
  <c r="C444" i="12"/>
  <c r="C445" i="12"/>
  <c r="C446" i="12"/>
  <c r="C447" i="12"/>
  <c r="C448" i="12"/>
  <c r="C449" i="12"/>
  <c r="A440" i="12"/>
  <c r="A441" i="12"/>
  <c r="A442" i="12"/>
  <c r="A443" i="12"/>
  <c r="A444" i="12"/>
  <c r="A445" i="12"/>
  <c r="A446" i="12"/>
  <c r="A447" i="12"/>
  <c r="A448" i="12"/>
  <c r="A449" i="12"/>
  <c r="AE439" i="12"/>
  <c r="U439" i="12"/>
  <c r="M439" i="12"/>
  <c r="T439" i="12"/>
  <c r="S439" i="12"/>
  <c r="R439" i="12"/>
  <c r="G439" i="12"/>
  <c r="N439" i="12"/>
  <c r="P439" i="12"/>
  <c r="K439" i="12"/>
  <c r="I439" i="12"/>
  <c r="AE438" i="12"/>
  <c r="U438" i="12"/>
  <c r="M438" i="12"/>
  <c r="T438" i="12"/>
  <c r="K438" i="12"/>
  <c r="S438" i="12"/>
  <c r="I438" i="12"/>
  <c r="R438" i="12"/>
  <c r="G438" i="12"/>
  <c r="N438" i="12"/>
  <c r="P438" i="12"/>
  <c r="AE437" i="12"/>
  <c r="U437" i="12"/>
  <c r="M437" i="12"/>
  <c r="T437" i="12"/>
  <c r="K437" i="12"/>
  <c r="S437" i="12"/>
  <c r="I437" i="12"/>
  <c r="R437" i="12"/>
  <c r="G437" i="12"/>
  <c r="N437" i="12"/>
  <c r="P437" i="12"/>
  <c r="AE436" i="12"/>
  <c r="U436" i="12"/>
  <c r="M436" i="12"/>
  <c r="T436" i="12"/>
  <c r="K436" i="12"/>
  <c r="S436" i="12"/>
  <c r="I436" i="12"/>
  <c r="R436" i="12"/>
  <c r="G436" i="12"/>
  <c r="N436" i="12"/>
  <c r="P436" i="12"/>
  <c r="AE435" i="12"/>
  <c r="U435" i="12"/>
  <c r="M435" i="12"/>
  <c r="T435" i="12"/>
  <c r="K435" i="12"/>
  <c r="S435" i="12"/>
  <c r="I435" i="12"/>
  <c r="R435" i="12"/>
  <c r="G435" i="12"/>
  <c r="N435" i="12"/>
  <c r="P435" i="12"/>
  <c r="AE434" i="12"/>
  <c r="U434" i="12"/>
  <c r="M434" i="12"/>
  <c r="T434" i="12"/>
  <c r="S434" i="12"/>
  <c r="I434" i="12"/>
  <c r="R434" i="12"/>
  <c r="G434" i="12"/>
  <c r="N434" i="12"/>
  <c r="P434" i="12"/>
  <c r="K434" i="12"/>
  <c r="AE433" i="12"/>
  <c r="U433" i="12"/>
  <c r="M433" i="12"/>
  <c r="T433" i="12"/>
  <c r="K433" i="12"/>
  <c r="S433" i="12"/>
  <c r="I433" i="12"/>
  <c r="R433" i="12"/>
  <c r="G433" i="12"/>
  <c r="N433" i="12"/>
  <c r="P433" i="12"/>
  <c r="AE432" i="12"/>
  <c r="U432" i="12"/>
  <c r="M432" i="12"/>
  <c r="T432" i="12"/>
  <c r="K432" i="12"/>
  <c r="S432" i="12"/>
  <c r="I432" i="12"/>
  <c r="R432" i="12"/>
  <c r="G432" i="12"/>
  <c r="N432" i="12"/>
  <c r="P432" i="12"/>
  <c r="AE431" i="12"/>
  <c r="U431" i="12"/>
  <c r="M431" i="12"/>
  <c r="T431" i="12"/>
  <c r="K431" i="12"/>
  <c r="S431" i="12"/>
  <c r="I431" i="12"/>
  <c r="R431" i="12"/>
  <c r="G431" i="12"/>
  <c r="N431" i="12"/>
  <c r="P431" i="12"/>
  <c r="AE430" i="12"/>
  <c r="U430" i="12"/>
  <c r="M430" i="12"/>
  <c r="T430" i="12"/>
  <c r="K430" i="12"/>
  <c r="S430" i="12"/>
  <c r="I430" i="12"/>
  <c r="R430" i="12"/>
  <c r="G430" i="12"/>
  <c r="N430" i="12"/>
  <c r="P430" i="12"/>
  <c r="C430" i="12"/>
  <c r="C431" i="12"/>
  <c r="C432" i="12"/>
  <c r="C433" i="12"/>
  <c r="C434" i="12"/>
  <c r="C435" i="12"/>
  <c r="C436" i="12"/>
  <c r="C437" i="12"/>
  <c r="C438" i="12"/>
  <c r="B430" i="12"/>
  <c r="B431" i="12"/>
  <c r="B432" i="12"/>
  <c r="B433" i="12"/>
  <c r="B434" i="12"/>
  <c r="B435" i="12"/>
  <c r="B436" i="12"/>
  <c r="B437" i="12"/>
  <c r="B438" i="12"/>
  <c r="A430" i="12"/>
  <c r="A431" i="12"/>
  <c r="A432" i="12"/>
  <c r="A433" i="12"/>
  <c r="A434" i="12"/>
  <c r="A435" i="12"/>
  <c r="A436" i="12"/>
  <c r="A437" i="12"/>
  <c r="A438" i="12"/>
  <c r="AE429" i="12"/>
  <c r="U429" i="12"/>
  <c r="M429" i="12"/>
  <c r="T429" i="12"/>
  <c r="K429" i="12"/>
  <c r="S429" i="12"/>
  <c r="I429" i="12"/>
  <c r="R429" i="12"/>
  <c r="G429" i="12"/>
  <c r="N429" i="12"/>
  <c r="P429" i="12"/>
  <c r="AE428" i="12"/>
  <c r="U428" i="12"/>
  <c r="M428" i="12"/>
  <c r="T428" i="12"/>
  <c r="K428" i="12"/>
  <c r="S428" i="12"/>
  <c r="I428" i="12"/>
  <c r="R428" i="12"/>
  <c r="G428" i="12"/>
  <c r="N428" i="12"/>
  <c r="P428" i="12"/>
  <c r="AE427" i="12"/>
  <c r="U427" i="12"/>
  <c r="M427" i="12"/>
  <c r="T427" i="12"/>
  <c r="K427" i="12"/>
  <c r="S427" i="12"/>
  <c r="I427" i="12"/>
  <c r="R427" i="12"/>
  <c r="G427" i="12"/>
  <c r="N427" i="12"/>
  <c r="P427" i="12"/>
  <c r="AE426" i="12"/>
  <c r="U426" i="12"/>
  <c r="M426" i="12"/>
  <c r="T426" i="12"/>
  <c r="K426" i="12"/>
  <c r="S426" i="12"/>
  <c r="I426" i="12"/>
  <c r="R426" i="12"/>
  <c r="G426" i="12"/>
  <c r="N426" i="12"/>
  <c r="P426" i="12"/>
  <c r="AE425" i="12"/>
  <c r="U425" i="12"/>
  <c r="M425" i="12"/>
  <c r="T425" i="12"/>
  <c r="K425" i="12"/>
  <c r="S425" i="12"/>
  <c r="I425" i="12"/>
  <c r="R425" i="12"/>
  <c r="G425" i="12"/>
  <c r="N425" i="12"/>
  <c r="P425" i="12"/>
  <c r="AE424" i="12"/>
  <c r="U424" i="12"/>
  <c r="M424" i="12"/>
  <c r="T424" i="12"/>
  <c r="S424" i="12"/>
  <c r="I424" i="12"/>
  <c r="R424" i="12"/>
  <c r="G424" i="12"/>
  <c r="N424" i="12"/>
  <c r="P424" i="12"/>
  <c r="K424" i="12"/>
  <c r="AE423" i="12"/>
  <c r="U423" i="12"/>
  <c r="M423" i="12"/>
  <c r="T423" i="12"/>
  <c r="K423" i="12"/>
  <c r="S423" i="12"/>
  <c r="I423" i="12"/>
  <c r="R423" i="12"/>
  <c r="G423" i="12"/>
  <c r="N423" i="12"/>
  <c r="P423" i="12"/>
  <c r="AE422" i="12"/>
  <c r="U422" i="12"/>
  <c r="M422" i="12"/>
  <c r="T422" i="12"/>
  <c r="K422" i="12"/>
  <c r="S422" i="12"/>
  <c r="I422" i="12"/>
  <c r="R422" i="12"/>
  <c r="G422" i="12"/>
  <c r="N422" i="12"/>
  <c r="P422" i="12"/>
  <c r="AE421" i="12"/>
  <c r="U421" i="12"/>
  <c r="M421" i="12"/>
  <c r="T421" i="12"/>
  <c r="K421" i="12"/>
  <c r="S421" i="12"/>
  <c r="I421" i="12"/>
  <c r="R421" i="12"/>
  <c r="G421" i="12"/>
  <c r="N421" i="12"/>
  <c r="P421" i="12"/>
  <c r="AE420" i="12"/>
  <c r="U420" i="12"/>
  <c r="M420" i="12"/>
  <c r="T420" i="12"/>
  <c r="S420" i="12"/>
  <c r="I420" i="12"/>
  <c r="R420" i="12"/>
  <c r="G420" i="12"/>
  <c r="N420" i="12"/>
  <c r="P420" i="12"/>
  <c r="K420" i="12"/>
  <c r="C420" i="12"/>
  <c r="C421" i="12"/>
  <c r="C422" i="12"/>
  <c r="C423" i="12"/>
  <c r="C424" i="12"/>
  <c r="C425" i="12"/>
  <c r="C426" i="12"/>
  <c r="C427" i="12"/>
  <c r="C428" i="12"/>
  <c r="B420" i="12"/>
  <c r="B421" i="12"/>
  <c r="B422" i="12"/>
  <c r="B423" i="12"/>
  <c r="B424" i="12"/>
  <c r="B425" i="12"/>
  <c r="B426" i="12"/>
  <c r="B427" i="12"/>
  <c r="B428" i="12"/>
  <c r="A420" i="12"/>
  <c r="A421" i="12"/>
  <c r="A422" i="12"/>
  <c r="A423" i="12"/>
  <c r="A424" i="12"/>
  <c r="A425" i="12"/>
  <c r="A426" i="12"/>
  <c r="A427" i="12"/>
  <c r="A428" i="12"/>
  <c r="AE419" i="12"/>
  <c r="U419" i="12"/>
  <c r="M419" i="12"/>
  <c r="T419" i="12"/>
  <c r="S419" i="12"/>
  <c r="I419" i="12"/>
  <c r="R419" i="12"/>
  <c r="G419" i="12"/>
  <c r="N419" i="12"/>
  <c r="P419" i="12"/>
  <c r="K419" i="12"/>
  <c r="AE418" i="12"/>
  <c r="U418" i="12"/>
  <c r="M418" i="12"/>
  <c r="T418" i="12"/>
  <c r="K418" i="12"/>
  <c r="S418" i="12"/>
  <c r="I418" i="12"/>
  <c r="R418" i="12"/>
  <c r="G418" i="12"/>
  <c r="N418" i="12"/>
  <c r="P418" i="12"/>
  <c r="AE417" i="12"/>
  <c r="U417" i="12"/>
  <c r="M417" i="12"/>
  <c r="T417" i="12"/>
  <c r="K417" i="12"/>
  <c r="S417" i="12"/>
  <c r="I417" i="12"/>
  <c r="R417" i="12"/>
  <c r="G417" i="12"/>
  <c r="N417" i="12"/>
  <c r="P417" i="12"/>
  <c r="AE416" i="12"/>
  <c r="U416" i="12"/>
  <c r="M416" i="12"/>
  <c r="T416" i="12"/>
  <c r="K416" i="12"/>
  <c r="S416" i="12"/>
  <c r="I416" i="12"/>
  <c r="R416" i="12"/>
  <c r="G416" i="12"/>
  <c r="N416" i="12"/>
  <c r="P416" i="12"/>
  <c r="AE415" i="12"/>
  <c r="U415" i="12"/>
  <c r="M415" i="12"/>
  <c r="T415" i="12"/>
  <c r="K415" i="12"/>
  <c r="S415" i="12"/>
  <c r="I415" i="12"/>
  <c r="R415" i="12"/>
  <c r="G415" i="12"/>
  <c r="N415" i="12"/>
  <c r="P415" i="12"/>
  <c r="AE414" i="12"/>
  <c r="U414" i="12"/>
  <c r="M414" i="12"/>
  <c r="T414" i="12"/>
  <c r="K414" i="12"/>
  <c r="S414" i="12"/>
  <c r="I414" i="12"/>
  <c r="R414" i="12"/>
  <c r="G414" i="12"/>
  <c r="N414" i="12"/>
  <c r="P414" i="12"/>
  <c r="A414" i="12"/>
  <c r="A415" i="12"/>
  <c r="A416" i="12"/>
  <c r="A417" i="12"/>
  <c r="A418" i="12"/>
  <c r="AE413" i="12"/>
  <c r="U413" i="12"/>
  <c r="M413" i="12"/>
  <c r="T413" i="12"/>
  <c r="K413" i="12"/>
  <c r="S413" i="12"/>
  <c r="I413" i="12"/>
  <c r="R413" i="12"/>
  <c r="G413" i="12"/>
  <c r="N413" i="12"/>
  <c r="P413" i="12"/>
  <c r="AE412" i="12"/>
  <c r="U412" i="12"/>
  <c r="M412" i="12"/>
  <c r="T412" i="12"/>
  <c r="K412" i="12"/>
  <c r="S412" i="12"/>
  <c r="I412" i="12"/>
  <c r="R412" i="12"/>
  <c r="G412" i="12"/>
  <c r="N412" i="12"/>
  <c r="P412" i="12"/>
  <c r="A412" i="12"/>
  <c r="AE411" i="12"/>
  <c r="U411" i="12"/>
  <c r="M411" i="12"/>
  <c r="T411" i="12"/>
  <c r="S411" i="12"/>
  <c r="I411" i="12"/>
  <c r="R411" i="12"/>
  <c r="G411" i="12"/>
  <c r="N411" i="12"/>
  <c r="P411" i="12"/>
  <c r="K411" i="12"/>
  <c r="AE410" i="12"/>
  <c r="U410" i="12"/>
  <c r="M410" i="12"/>
  <c r="T410" i="12"/>
  <c r="S410" i="12"/>
  <c r="I410" i="12"/>
  <c r="R410" i="12"/>
  <c r="G410" i="12"/>
  <c r="N410" i="12"/>
  <c r="P410" i="12"/>
  <c r="K410" i="12"/>
  <c r="A410" i="12"/>
  <c r="AE409" i="12"/>
  <c r="U409" i="12"/>
  <c r="M409" i="12"/>
  <c r="T409" i="12"/>
  <c r="K409" i="12"/>
  <c r="S409" i="12"/>
  <c r="I409" i="12"/>
  <c r="R409" i="12"/>
  <c r="G409" i="12"/>
  <c r="N409" i="12"/>
  <c r="P409" i="12"/>
  <c r="AE408" i="12"/>
  <c r="U408" i="12"/>
  <c r="M408" i="12"/>
  <c r="T408" i="12"/>
  <c r="S408" i="12"/>
  <c r="I408" i="12"/>
  <c r="R408" i="12"/>
  <c r="G408" i="12"/>
  <c r="N408" i="12"/>
  <c r="P408" i="12"/>
  <c r="K408" i="12"/>
  <c r="A408" i="12"/>
  <c r="AE407" i="12"/>
  <c r="U407" i="12"/>
  <c r="M407" i="12"/>
  <c r="T407" i="12"/>
  <c r="K407" i="12"/>
  <c r="S407" i="12"/>
  <c r="I407" i="12"/>
  <c r="R407" i="12"/>
  <c r="G407" i="12"/>
  <c r="N407" i="12"/>
  <c r="P407" i="12"/>
  <c r="AE406" i="12"/>
  <c r="U406" i="12"/>
  <c r="M406" i="12"/>
  <c r="T406" i="12"/>
  <c r="K406" i="12"/>
  <c r="S406" i="12"/>
  <c r="I406" i="12"/>
  <c r="R406" i="12"/>
  <c r="G406" i="12"/>
  <c r="N406" i="12"/>
  <c r="P406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A406" i="12"/>
  <c r="AE405" i="12"/>
  <c r="U405" i="12"/>
  <c r="M405" i="12"/>
  <c r="T405" i="12"/>
  <c r="K405" i="12"/>
  <c r="S405" i="12"/>
  <c r="I405" i="12"/>
  <c r="R405" i="12"/>
  <c r="G405" i="12"/>
  <c r="N405" i="12"/>
  <c r="P405" i="12"/>
  <c r="AE404" i="12"/>
  <c r="U404" i="12"/>
  <c r="M404" i="12"/>
  <c r="T404" i="12"/>
  <c r="K404" i="12"/>
  <c r="S404" i="12"/>
  <c r="I404" i="12"/>
  <c r="R404" i="12"/>
  <c r="G404" i="12"/>
  <c r="N404" i="12"/>
  <c r="P404" i="12"/>
  <c r="AE403" i="12"/>
  <c r="U403" i="12"/>
  <c r="M403" i="12"/>
  <c r="T403" i="12"/>
  <c r="K403" i="12"/>
  <c r="S403" i="12"/>
  <c r="I403" i="12"/>
  <c r="R403" i="12"/>
  <c r="G403" i="12"/>
  <c r="N403" i="12"/>
  <c r="P403" i="12"/>
  <c r="AE402" i="12"/>
  <c r="U402" i="12"/>
  <c r="M402" i="12"/>
  <c r="T402" i="12"/>
  <c r="S402" i="12"/>
  <c r="I402" i="12"/>
  <c r="R402" i="12"/>
  <c r="G402" i="12"/>
  <c r="N402" i="12"/>
  <c r="P402" i="12"/>
  <c r="K402" i="12"/>
  <c r="AE401" i="12"/>
  <c r="U401" i="12"/>
  <c r="M401" i="12"/>
  <c r="T401" i="12"/>
  <c r="K401" i="12"/>
  <c r="S401" i="12"/>
  <c r="I401" i="12"/>
  <c r="R401" i="12"/>
  <c r="G401" i="12"/>
  <c r="N401" i="12"/>
  <c r="P401" i="12"/>
  <c r="AE400" i="12"/>
  <c r="U400" i="12"/>
  <c r="M400" i="12"/>
  <c r="T400" i="12"/>
  <c r="K400" i="12"/>
  <c r="S400" i="12"/>
  <c r="I400" i="12"/>
  <c r="R400" i="12"/>
  <c r="G400" i="12"/>
  <c r="N400" i="12"/>
  <c r="P400" i="12"/>
  <c r="AE399" i="12"/>
  <c r="U399" i="12"/>
  <c r="M399" i="12"/>
  <c r="T399" i="12"/>
  <c r="K399" i="12"/>
  <c r="S399" i="12"/>
  <c r="I399" i="12"/>
  <c r="R399" i="12"/>
  <c r="G399" i="12"/>
  <c r="N399" i="12"/>
  <c r="P399" i="12"/>
  <c r="AE398" i="12"/>
  <c r="U398" i="12"/>
  <c r="M398" i="12"/>
  <c r="T398" i="12"/>
  <c r="S398" i="12"/>
  <c r="I398" i="12"/>
  <c r="R398" i="12"/>
  <c r="G398" i="12"/>
  <c r="N398" i="12"/>
  <c r="P398" i="12"/>
  <c r="K398" i="12"/>
  <c r="AE397" i="12"/>
  <c r="U397" i="12"/>
  <c r="M397" i="12"/>
  <c r="T397" i="12"/>
  <c r="K397" i="12"/>
  <c r="S397" i="12"/>
  <c r="I397" i="12"/>
  <c r="R397" i="12"/>
  <c r="G397" i="12"/>
  <c r="N397" i="12"/>
  <c r="P397" i="12"/>
  <c r="AE396" i="12"/>
  <c r="U396" i="12"/>
  <c r="M396" i="12"/>
  <c r="T396" i="12"/>
  <c r="K396" i="12"/>
  <c r="S396" i="12"/>
  <c r="I396" i="12"/>
  <c r="R396" i="12"/>
  <c r="G396" i="12"/>
  <c r="N396" i="12"/>
  <c r="P396" i="12"/>
  <c r="AE395" i="12"/>
  <c r="U395" i="12"/>
  <c r="M395" i="12"/>
  <c r="T395" i="12"/>
  <c r="K395" i="12"/>
  <c r="S395" i="12"/>
  <c r="I395" i="12"/>
  <c r="R395" i="12"/>
  <c r="G395" i="12"/>
  <c r="N395" i="12"/>
  <c r="P395" i="12"/>
  <c r="C395" i="12"/>
  <c r="C396" i="12"/>
  <c r="C397" i="12"/>
  <c r="C398" i="12"/>
  <c r="C399" i="12"/>
  <c r="C400" i="12"/>
  <c r="C401" i="12"/>
  <c r="C402" i="12"/>
  <c r="C403" i="12"/>
  <c r="C404" i="12"/>
  <c r="A395" i="12"/>
  <c r="A396" i="12"/>
  <c r="A397" i="12"/>
  <c r="A398" i="12"/>
  <c r="A399" i="12"/>
  <c r="A400" i="12"/>
  <c r="A401" i="12"/>
  <c r="A402" i="12"/>
  <c r="A403" i="12"/>
  <c r="A404" i="12"/>
  <c r="AE394" i="12"/>
  <c r="U394" i="12"/>
  <c r="M394" i="12"/>
  <c r="T394" i="12"/>
  <c r="K394" i="12"/>
  <c r="S394" i="12"/>
  <c r="I394" i="12"/>
  <c r="R394" i="12"/>
  <c r="G394" i="12"/>
  <c r="N394" i="12"/>
  <c r="P394" i="12"/>
  <c r="AE393" i="12"/>
  <c r="U393" i="12"/>
  <c r="M393" i="12"/>
  <c r="T393" i="12"/>
  <c r="K393" i="12"/>
  <c r="S393" i="12"/>
  <c r="I393" i="12"/>
  <c r="R393" i="12"/>
  <c r="G393" i="12"/>
  <c r="N393" i="12"/>
  <c r="P393" i="12"/>
  <c r="AE392" i="12"/>
  <c r="U392" i="12"/>
  <c r="M392" i="12"/>
  <c r="T392" i="12"/>
  <c r="K392" i="12"/>
  <c r="S392" i="12"/>
  <c r="I392" i="12"/>
  <c r="R392" i="12"/>
  <c r="G392" i="12"/>
  <c r="N392" i="12"/>
  <c r="P392" i="12"/>
  <c r="AE391" i="12"/>
  <c r="U391" i="12"/>
  <c r="M391" i="12"/>
  <c r="T391" i="12"/>
  <c r="K391" i="12"/>
  <c r="S391" i="12"/>
  <c r="I391" i="12"/>
  <c r="R391" i="12"/>
  <c r="G391" i="12"/>
  <c r="N391" i="12"/>
  <c r="P391" i="12"/>
  <c r="AE390" i="12"/>
  <c r="U390" i="12"/>
  <c r="M390" i="12"/>
  <c r="T390" i="12"/>
  <c r="K390" i="12"/>
  <c r="S390" i="12"/>
  <c r="I390" i="12"/>
  <c r="R390" i="12"/>
  <c r="G390" i="12"/>
  <c r="N390" i="12"/>
  <c r="P390" i="12"/>
  <c r="AE389" i="12"/>
  <c r="U389" i="12"/>
  <c r="M389" i="12"/>
  <c r="T389" i="12"/>
  <c r="K389" i="12"/>
  <c r="S389" i="12"/>
  <c r="I389" i="12"/>
  <c r="R389" i="12"/>
  <c r="G389" i="12"/>
  <c r="N389" i="12"/>
  <c r="P389" i="12"/>
  <c r="C389" i="12"/>
  <c r="C390" i="12"/>
  <c r="C391" i="12"/>
  <c r="C392" i="12"/>
  <c r="C393" i="12"/>
  <c r="B389" i="12"/>
  <c r="B390" i="12"/>
  <c r="B391" i="12"/>
  <c r="B392" i="12"/>
  <c r="B393" i="12"/>
  <c r="A389" i="12"/>
  <c r="A390" i="12"/>
  <c r="A391" i="12"/>
  <c r="A392" i="12"/>
  <c r="A393" i="12"/>
  <c r="AE388" i="12"/>
  <c r="U388" i="12"/>
  <c r="M388" i="12"/>
  <c r="T388" i="12"/>
  <c r="K388" i="12"/>
  <c r="S388" i="12"/>
  <c r="I388" i="12"/>
  <c r="R388" i="12"/>
  <c r="G388" i="12"/>
  <c r="N388" i="12"/>
  <c r="P388" i="12"/>
  <c r="AE387" i="12"/>
  <c r="U387" i="12"/>
  <c r="M387" i="12"/>
  <c r="T387" i="12"/>
  <c r="K387" i="12"/>
  <c r="S387" i="12"/>
  <c r="I387" i="12"/>
  <c r="R387" i="12"/>
  <c r="G387" i="12"/>
  <c r="N387" i="12"/>
  <c r="P387" i="12"/>
  <c r="AE386" i="12"/>
  <c r="U386" i="12"/>
  <c r="M386" i="12"/>
  <c r="T386" i="12"/>
  <c r="K386" i="12"/>
  <c r="S386" i="12"/>
  <c r="I386" i="12"/>
  <c r="R386" i="12"/>
  <c r="G386" i="12"/>
  <c r="N386" i="12"/>
  <c r="P386" i="12"/>
  <c r="AE385" i="12"/>
  <c r="U385" i="12"/>
  <c r="M385" i="12"/>
  <c r="T385" i="12"/>
  <c r="K385" i="12"/>
  <c r="S385" i="12"/>
  <c r="I385" i="12"/>
  <c r="R385" i="12"/>
  <c r="G385" i="12"/>
  <c r="N385" i="12"/>
  <c r="P385" i="12"/>
  <c r="AE384" i="12"/>
  <c r="U384" i="12"/>
  <c r="M384" i="12"/>
  <c r="T384" i="12"/>
  <c r="K384" i="12"/>
  <c r="S384" i="12"/>
  <c r="I384" i="12"/>
  <c r="R384" i="12"/>
  <c r="G384" i="12"/>
  <c r="N384" i="12"/>
  <c r="P384" i="12"/>
  <c r="AE383" i="12"/>
  <c r="U383" i="12"/>
  <c r="M383" i="12"/>
  <c r="T383" i="12"/>
  <c r="K383" i="12"/>
  <c r="S383" i="12"/>
  <c r="I383" i="12"/>
  <c r="R383" i="12"/>
  <c r="G383" i="12"/>
  <c r="N383" i="12"/>
  <c r="P383" i="12"/>
  <c r="AE382" i="12"/>
  <c r="U382" i="12"/>
  <c r="M382" i="12"/>
  <c r="T382" i="12"/>
  <c r="K382" i="12"/>
  <c r="S382" i="12"/>
  <c r="I382" i="12"/>
  <c r="R382" i="12"/>
  <c r="G382" i="12"/>
  <c r="N382" i="12"/>
  <c r="P382" i="12"/>
  <c r="AE381" i="12"/>
  <c r="U381" i="12"/>
  <c r="M381" i="12"/>
  <c r="T381" i="12"/>
  <c r="S381" i="12"/>
  <c r="I381" i="12"/>
  <c r="R381" i="12"/>
  <c r="G381" i="12"/>
  <c r="N381" i="12"/>
  <c r="P381" i="12"/>
  <c r="K381" i="12"/>
  <c r="AE380" i="12"/>
  <c r="U380" i="12"/>
  <c r="M380" i="12"/>
  <c r="T380" i="12"/>
  <c r="S380" i="12"/>
  <c r="I380" i="12"/>
  <c r="R380" i="12"/>
  <c r="G380" i="12"/>
  <c r="N380" i="12"/>
  <c r="P380" i="12"/>
  <c r="K380" i="12"/>
  <c r="AE379" i="12"/>
  <c r="U379" i="12"/>
  <c r="M379" i="12"/>
  <c r="T379" i="12"/>
  <c r="K379" i="12"/>
  <c r="S379" i="12"/>
  <c r="I379" i="12"/>
  <c r="R379" i="12"/>
  <c r="G379" i="12"/>
  <c r="N379" i="12"/>
  <c r="P379" i="12"/>
  <c r="AE378" i="12"/>
  <c r="U378" i="12"/>
  <c r="M378" i="12"/>
  <c r="T378" i="12"/>
  <c r="K378" i="12"/>
  <c r="S378" i="12"/>
  <c r="I378" i="12"/>
  <c r="R378" i="12"/>
  <c r="G378" i="12"/>
  <c r="N378" i="12"/>
  <c r="P378" i="12"/>
  <c r="C378" i="12"/>
  <c r="C379" i="12"/>
  <c r="C380" i="12"/>
  <c r="C381" i="12"/>
  <c r="C382" i="12"/>
  <c r="C383" i="12"/>
  <c r="C384" i="12"/>
  <c r="C385" i="12"/>
  <c r="C386" i="12"/>
  <c r="C387" i="12"/>
  <c r="A378" i="12"/>
  <c r="A379" i="12"/>
  <c r="A380" i="12"/>
  <c r="A381" i="12"/>
  <c r="A382" i="12"/>
  <c r="A383" i="12"/>
  <c r="A384" i="12"/>
  <c r="A385" i="12"/>
  <c r="A386" i="12"/>
  <c r="A387" i="12"/>
  <c r="AE377" i="12"/>
  <c r="U377" i="12"/>
  <c r="M377" i="12"/>
  <c r="T377" i="12"/>
  <c r="K377" i="12"/>
  <c r="S377" i="12"/>
  <c r="I377" i="12"/>
  <c r="R377" i="12"/>
  <c r="G377" i="12"/>
  <c r="N377" i="12"/>
  <c r="P377" i="12"/>
  <c r="AE376" i="12"/>
  <c r="U376" i="12"/>
  <c r="M376" i="12"/>
  <c r="T376" i="12"/>
  <c r="K376" i="12"/>
  <c r="S376" i="12"/>
  <c r="I376" i="12"/>
  <c r="R376" i="12"/>
  <c r="G376" i="12"/>
  <c r="N376" i="12"/>
  <c r="P376" i="12"/>
  <c r="AE375" i="12"/>
  <c r="U375" i="12"/>
  <c r="M375" i="12"/>
  <c r="T375" i="12"/>
  <c r="K375" i="12"/>
  <c r="S375" i="12"/>
  <c r="I375" i="12"/>
  <c r="R375" i="12"/>
  <c r="G375" i="12"/>
  <c r="N375" i="12"/>
  <c r="P375" i="12"/>
  <c r="AE374" i="12"/>
  <c r="U374" i="12"/>
  <c r="M374" i="12"/>
  <c r="T374" i="12"/>
  <c r="K374" i="12"/>
  <c r="S374" i="12"/>
  <c r="I374" i="12"/>
  <c r="R374" i="12"/>
  <c r="G374" i="12"/>
  <c r="N374" i="12"/>
  <c r="P374" i="12"/>
  <c r="AE373" i="12"/>
  <c r="U373" i="12"/>
  <c r="M373" i="12"/>
  <c r="T373" i="12"/>
  <c r="S373" i="12"/>
  <c r="I373" i="12"/>
  <c r="R373" i="12"/>
  <c r="G373" i="12"/>
  <c r="N373" i="12"/>
  <c r="P373" i="12"/>
  <c r="K373" i="12"/>
  <c r="AE372" i="12"/>
  <c r="U372" i="12"/>
  <c r="M372" i="12"/>
  <c r="T372" i="12"/>
  <c r="K372" i="12"/>
  <c r="S372" i="12"/>
  <c r="I372" i="12"/>
  <c r="R372" i="12"/>
  <c r="G372" i="12"/>
  <c r="N372" i="12"/>
  <c r="P372" i="12"/>
  <c r="AE371" i="12"/>
  <c r="U371" i="12"/>
  <c r="M371" i="12"/>
  <c r="T371" i="12"/>
  <c r="K371" i="12"/>
  <c r="S371" i="12"/>
  <c r="I371" i="12"/>
  <c r="R371" i="12"/>
  <c r="G371" i="12"/>
  <c r="N371" i="12"/>
  <c r="P371" i="12"/>
  <c r="AE370" i="12"/>
  <c r="U370" i="12"/>
  <c r="M370" i="12"/>
  <c r="T370" i="12"/>
  <c r="S370" i="12"/>
  <c r="I370" i="12"/>
  <c r="R370" i="12"/>
  <c r="G370" i="12"/>
  <c r="N370" i="12"/>
  <c r="P370" i="12"/>
  <c r="K370" i="12"/>
  <c r="AE369" i="12"/>
  <c r="U369" i="12"/>
  <c r="M369" i="12"/>
  <c r="T369" i="12"/>
  <c r="S369" i="12"/>
  <c r="I369" i="12"/>
  <c r="R369" i="12"/>
  <c r="G369" i="12"/>
  <c r="N369" i="12"/>
  <c r="P369" i="12"/>
  <c r="K369" i="12"/>
  <c r="AE368" i="12"/>
  <c r="U368" i="12"/>
  <c r="M368" i="12"/>
  <c r="T368" i="12"/>
  <c r="K368" i="12"/>
  <c r="S368" i="12"/>
  <c r="I368" i="12"/>
  <c r="R368" i="12"/>
  <c r="G368" i="12"/>
  <c r="N368" i="12"/>
  <c r="P368" i="12"/>
  <c r="AE367" i="12"/>
  <c r="U367" i="12"/>
  <c r="M367" i="12"/>
  <c r="T367" i="12"/>
  <c r="K367" i="12"/>
  <c r="S367" i="12"/>
  <c r="I367" i="12"/>
  <c r="R367" i="12"/>
  <c r="G367" i="12"/>
  <c r="N367" i="12"/>
  <c r="P367" i="12"/>
  <c r="AE366" i="12"/>
  <c r="U366" i="12"/>
  <c r="M366" i="12"/>
  <c r="T366" i="12"/>
  <c r="K366" i="12"/>
  <c r="S366" i="12"/>
  <c r="I366" i="12"/>
  <c r="R366" i="12"/>
  <c r="G366" i="12"/>
  <c r="N366" i="12"/>
  <c r="P366" i="12"/>
  <c r="C366" i="12"/>
  <c r="C367" i="12"/>
  <c r="C368" i="12"/>
  <c r="C369" i="12"/>
  <c r="C370" i="12"/>
  <c r="C371" i="12"/>
  <c r="C372" i="12"/>
  <c r="C373" i="12"/>
  <c r="C374" i="12"/>
  <c r="B366" i="12"/>
  <c r="B367" i="12"/>
  <c r="B368" i="12"/>
  <c r="B369" i="12"/>
  <c r="B370" i="12"/>
  <c r="B371" i="12"/>
  <c r="B372" i="12"/>
  <c r="B373" i="12"/>
  <c r="B374" i="12"/>
  <c r="B375" i="12"/>
  <c r="B376" i="12"/>
  <c r="A366" i="12"/>
  <c r="A367" i="12"/>
  <c r="A368" i="12"/>
  <c r="A369" i="12"/>
  <c r="A370" i="12"/>
  <c r="A371" i="12"/>
  <c r="A372" i="12"/>
  <c r="A373" i="12"/>
  <c r="A374" i="12"/>
  <c r="A375" i="12"/>
  <c r="A376" i="12"/>
  <c r="AE365" i="12"/>
  <c r="U365" i="12"/>
  <c r="M365" i="12"/>
  <c r="T365" i="12"/>
  <c r="K365" i="12"/>
  <c r="S365" i="12"/>
  <c r="I365" i="12"/>
  <c r="R365" i="12"/>
  <c r="G365" i="12"/>
  <c r="N365" i="12"/>
  <c r="P365" i="12"/>
  <c r="AE364" i="12"/>
  <c r="U364" i="12"/>
  <c r="M364" i="12"/>
  <c r="T364" i="12"/>
  <c r="K364" i="12"/>
  <c r="S364" i="12"/>
  <c r="I364" i="12"/>
  <c r="R364" i="12"/>
  <c r="G364" i="12"/>
  <c r="N364" i="12"/>
  <c r="P364" i="12"/>
  <c r="AE363" i="12"/>
  <c r="U363" i="12"/>
  <c r="M363" i="12"/>
  <c r="T363" i="12"/>
  <c r="K363" i="12"/>
  <c r="S363" i="12"/>
  <c r="I363" i="12"/>
  <c r="R363" i="12"/>
  <c r="G363" i="12"/>
  <c r="N363" i="12"/>
  <c r="P363" i="12"/>
  <c r="AE362" i="12"/>
  <c r="U362" i="12"/>
  <c r="M362" i="12"/>
  <c r="T362" i="12"/>
  <c r="S362" i="12"/>
  <c r="I362" i="12"/>
  <c r="R362" i="12"/>
  <c r="G362" i="12"/>
  <c r="N362" i="12"/>
  <c r="P362" i="12"/>
  <c r="K362" i="12"/>
  <c r="AE361" i="12"/>
  <c r="U361" i="12"/>
  <c r="M361" i="12"/>
  <c r="T361" i="12"/>
  <c r="K361" i="12"/>
  <c r="S361" i="12"/>
  <c r="I361" i="12"/>
  <c r="R361" i="12"/>
  <c r="G361" i="12"/>
  <c r="N361" i="12"/>
  <c r="P361" i="12"/>
  <c r="AE360" i="12"/>
  <c r="U360" i="12"/>
  <c r="M360" i="12"/>
  <c r="T360" i="12"/>
  <c r="K360" i="12"/>
  <c r="S360" i="12"/>
  <c r="I360" i="12"/>
  <c r="R360" i="12"/>
  <c r="G360" i="12"/>
  <c r="N360" i="12"/>
  <c r="P360" i="12"/>
  <c r="AE359" i="12"/>
  <c r="U359" i="12"/>
  <c r="M359" i="12"/>
  <c r="T359" i="12"/>
  <c r="K359" i="12"/>
  <c r="S359" i="12"/>
  <c r="I359" i="12"/>
  <c r="R359" i="12"/>
  <c r="G359" i="12"/>
  <c r="N359" i="12"/>
  <c r="P359" i="12"/>
  <c r="AE358" i="12"/>
  <c r="U358" i="12"/>
  <c r="M358" i="12"/>
  <c r="T358" i="12"/>
  <c r="S358" i="12"/>
  <c r="I358" i="12"/>
  <c r="R358" i="12"/>
  <c r="G358" i="12"/>
  <c r="N358" i="12"/>
  <c r="P358" i="12"/>
  <c r="K358" i="12"/>
  <c r="AE357" i="12"/>
  <c r="U357" i="12"/>
  <c r="M357" i="12"/>
  <c r="T357" i="12"/>
  <c r="S357" i="12"/>
  <c r="I357" i="12"/>
  <c r="R357" i="12"/>
  <c r="G357" i="12"/>
  <c r="N357" i="12"/>
  <c r="P357" i="12"/>
  <c r="K357" i="12"/>
  <c r="AE356" i="12"/>
  <c r="U356" i="12"/>
  <c r="M356" i="12"/>
  <c r="T356" i="12"/>
  <c r="K356" i="12"/>
  <c r="S356" i="12"/>
  <c r="I356" i="12"/>
  <c r="R356" i="12"/>
  <c r="G356" i="12"/>
  <c r="N356" i="12"/>
  <c r="P356" i="12"/>
  <c r="AE355" i="12"/>
  <c r="U355" i="12"/>
  <c r="M355" i="12"/>
  <c r="T355" i="12"/>
  <c r="K355" i="12"/>
  <c r="S355" i="12"/>
  <c r="I355" i="12"/>
  <c r="R355" i="12"/>
  <c r="G355" i="12"/>
  <c r="N355" i="12"/>
  <c r="P355" i="12"/>
  <c r="AE354" i="12"/>
  <c r="U354" i="12"/>
  <c r="M354" i="12"/>
  <c r="T354" i="12"/>
  <c r="S354" i="12"/>
  <c r="I354" i="12"/>
  <c r="R354" i="12"/>
  <c r="G354" i="12"/>
  <c r="N354" i="12"/>
  <c r="P354" i="12"/>
  <c r="K354" i="12"/>
  <c r="AE353" i="12"/>
  <c r="U353" i="12"/>
  <c r="M353" i="12"/>
  <c r="T353" i="12"/>
  <c r="K353" i="12"/>
  <c r="S353" i="12"/>
  <c r="I353" i="12"/>
  <c r="R353" i="12"/>
  <c r="G353" i="12"/>
  <c r="N353" i="12"/>
  <c r="P353" i="12"/>
  <c r="AE352" i="12"/>
  <c r="U352" i="12"/>
  <c r="M352" i="12"/>
  <c r="T352" i="12"/>
  <c r="K352" i="12"/>
  <c r="S352" i="12"/>
  <c r="I352" i="12"/>
  <c r="R352" i="12"/>
  <c r="G352" i="12"/>
  <c r="N352" i="12"/>
  <c r="P352" i="12"/>
  <c r="AE351" i="12"/>
  <c r="U351" i="12"/>
  <c r="M351" i="12"/>
  <c r="T351" i="12"/>
  <c r="S351" i="12"/>
  <c r="I351" i="12"/>
  <c r="R351" i="12"/>
  <c r="G351" i="12"/>
  <c r="N351" i="12"/>
  <c r="P351" i="12"/>
  <c r="K351" i="12"/>
  <c r="AE350" i="12"/>
  <c r="U350" i="12"/>
  <c r="M350" i="12"/>
  <c r="T350" i="12"/>
  <c r="K350" i="12"/>
  <c r="S350" i="12"/>
  <c r="I350" i="12"/>
  <c r="R350" i="12"/>
  <c r="G350" i="12"/>
  <c r="N350" i="12"/>
  <c r="P350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E349" i="12"/>
  <c r="U349" i="12"/>
  <c r="M349" i="12"/>
  <c r="T349" i="12"/>
  <c r="K349" i="12"/>
  <c r="S349" i="12"/>
  <c r="I349" i="12"/>
  <c r="R349" i="12"/>
  <c r="G349" i="12"/>
  <c r="N349" i="12"/>
  <c r="P349" i="12"/>
  <c r="AE348" i="12"/>
  <c r="U348" i="12"/>
  <c r="M348" i="12"/>
  <c r="T348" i="12"/>
  <c r="K348" i="12"/>
  <c r="S348" i="12"/>
  <c r="I348" i="12"/>
  <c r="R348" i="12"/>
  <c r="G348" i="12"/>
  <c r="N348" i="12"/>
  <c r="P348" i="12"/>
  <c r="AE347" i="12"/>
  <c r="U347" i="12"/>
  <c r="M347" i="12"/>
  <c r="T347" i="12"/>
  <c r="K347" i="12"/>
  <c r="S347" i="12"/>
  <c r="I347" i="12"/>
  <c r="R347" i="12"/>
  <c r="G347" i="12"/>
  <c r="N347" i="12"/>
  <c r="P347" i="12"/>
  <c r="AE346" i="12"/>
  <c r="U346" i="12"/>
  <c r="M346" i="12"/>
  <c r="T346" i="12"/>
  <c r="K346" i="12"/>
  <c r="S346" i="12"/>
  <c r="I346" i="12"/>
  <c r="R346" i="12"/>
  <c r="G346" i="12"/>
  <c r="N346" i="12"/>
  <c r="P346" i="12"/>
  <c r="AE345" i="12"/>
  <c r="U345" i="12"/>
  <c r="M345" i="12"/>
  <c r="T345" i="12"/>
  <c r="K345" i="12"/>
  <c r="S345" i="12"/>
  <c r="I345" i="12"/>
  <c r="R345" i="12"/>
  <c r="G345" i="12"/>
  <c r="N345" i="12"/>
  <c r="P345" i="12"/>
  <c r="AE344" i="12"/>
  <c r="U344" i="12"/>
  <c r="M344" i="12"/>
  <c r="T344" i="12"/>
  <c r="K344" i="12"/>
  <c r="S344" i="12"/>
  <c r="I344" i="12"/>
  <c r="R344" i="12"/>
  <c r="G344" i="12"/>
  <c r="N344" i="12"/>
  <c r="P344" i="12"/>
  <c r="AE343" i="12"/>
  <c r="U343" i="12"/>
  <c r="M343" i="12"/>
  <c r="T343" i="12"/>
  <c r="K343" i="12"/>
  <c r="S343" i="12"/>
  <c r="I343" i="12"/>
  <c r="R343" i="12"/>
  <c r="G343" i="12"/>
  <c r="N343" i="12"/>
  <c r="P343" i="12"/>
  <c r="AE342" i="12"/>
  <c r="U342" i="12"/>
  <c r="M342" i="12"/>
  <c r="T342" i="12"/>
  <c r="K342" i="12"/>
  <c r="S342" i="12"/>
  <c r="I342" i="12"/>
  <c r="R342" i="12"/>
  <c r="G342" i="12"/>
  <c r="N342" i="12"/>
  <c r="P342" i="12"/>
  <c r="AE341" i="12"/>
  <c r="U341" i="12"/>
  <c r="M341" i="12"/>
  <c r="T341" i="12"/>
  <c r="K341" i="12"/>
  <c r="S341" i="12"/>
  <c r="I341" i="12"/>
  <c r="R341" i="12"/>
  <c r="G341" i="12"/>
  <c r="N341" i="12"/>
  <c r="P341" i="12"/>
  <c r="AE340" i="12"/>
  <c r="U340" i="12"/>
  <c r="M340" i="12"/>
  <c r="T340" i="12"/>
  <c r="K340" i="12"/>
  <c r="S340" i="12"/>
  <c r="I340" i="12"/>
  <c r="R340" i="12"/>
  <c r="G340" i="12"/>
  <c r="N340" i="12"/>
  <c r="P340" i="12"/>
  <c r="AE339" i="12"/>
  <c r="U339" i="12"/>
  <c r="M339" i="12"/>
  <c r="T339" i="12"/>
  <c r="K339" i="12"/>
  <c r="S339" i="12"/>
  <c r="I339" i="12"/>
  <c r="R339" i="12"/>
  <c r="G339" i="12"/>
  <c r="N339" i="12"/>
  <c r="P339" i="12"/>
  <c r="A339" i="12"/>
  <c r="A340" i="12"/>
  <c r="A341" i="12"/>
  <c r="A342" i="12"/>
  <c r="A343" i="12"/>
  <c r="A344" i="12"/>
  <c r="A345" i="12"/>
  <c r="A346" i="12"/>
  <c r="A347" i="12"/>
  <c r="A348" i="12"/>
  <c r="AE338" i="12"/>
  <c r="U338" i="12"/>
  <c r="M338" i="12"/>
  <c r="T338" i="12"/>
  <c r="K338" i="12"/>
  <c r="S338" i="12"/>
  <c r="I338" i="12"/>
  <c r="R338" i="12"/>
  <c r="G338" i="12"/>
  <c r="N338" i="12"/>
  <c r="P338" i="12"/>
  <c r="AE337" i="12"/>
  <c r="U337" i="12"/>
  <c r="M337" i="12"/>
  <c r="T337" i="12"/>
  <c r="K337" i="12"/>
  <c r="S337" i="12"/>
  <c r="I337" i="12"/>
  <c r="R337" i="12"/>
  <c r="G337" i="12"/>
  <c r="N337" i="12"/>
  <c r="P337" i="12"/>
  <c r="A337" i="12"/>
  <c r="AE336" i="12"/>
  <c r="U336" i="12"/>
  <c r="M336" i="12"/>
  <c r="T336" i="12"/>
  <c r="K336" i="12"/>
  <c r="S336" i="12"/>
  <c r="I336" i="12"/>
  <c r="R336" i="12"/>
  <c r="G336" i="12"/>
  <c r="N336" i="12"/>
  <c r="P336" i="12"/>
  <c r="AE335" i="12"/>
  <c r="U335" i="12"/>
  <c r="M335" i="12"/>
  <c r="T335" i="12"/>
  <c r="S335" i="12"/>
  <c r="R335" i="12"/>
  <c r="G335" i="12"/>
  <c r="N335" i="12"/>
  <c r="P335" i="12"/>
  <c r="K335" i="12"/>
  <c r="I335" i="12"/>
  <c r="A335" i="12"/>
  <c r="AE334" i="12"/>
  <c r="U334" i="12"/>
  <c r="M334" i="12"/>
  <c r="T334" i="12"/>
  <c r="K334" i="12"/>
  <c r="S334" i="12"/>
  <c r="I334" i="12"/>
  <c r="R334" i="12"/>
  <c r="G334" i="12"/>
  <c r="N334" i="12"/>
  <c r="P334" i="12"/>
  <c r="AE333" i="12"/>
  <c r="U333" i="12"/>
  <c r="M333" i="12"/>
  <c r="T333" i="12"/>
  <c r="K333" i="12"/>
  <c r="S333" i="12"/>
  <c r="I333" i="12"/>
  <c r="R333" i="12"/>
  <c r="G333" i="12"/>
  <c r="N333" i="12"/>
  <c r="P333" i="12"/>
  <c r="A333" i="12"/>
  <c r="AE332" i="12"/>
  <c r="U332" i="12"/>
  <c r="M332" i="12"/>
  <c r="T332" i="12"/>
  <c r="S332" i="12"/>
  <c r="R332" i="12"/>
  <c r="G332" i="12"/>
  <c r="N332" i="12"/>
  <c r="P332" i="12"/>
  <c r="K332" i="12"/>
  <c r="I332" i="12"/>
  <c r="AE331" i="12"/>
  <c r="U331" i="12"/>
  <c r="M331" i="12"/>
  <c r="T331" i="12"/>
  <c r="K331" i="12"/>
  <c r="S331" i="12"/>
  <c r="I331" i="12"/>
  <c r="R331" i="12"/>
  <c r="G331" i="12"/>
  <c r="N331" i="12"/>
  <c r="P331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A331" i="12"/>
  <c r="AE330" i="12"/>
  <c r="U330" i="12"/>
  <c r="M330" i="12"/>
  <c r="T330" i="12"/>
  <c r="K330" i="12"/>
  <c r="S330" i="12"/>
  <c r="I330" i="12"/>
  <c r="R330" i="12"/>
  <c r="G330" i="12"/>
  <c r="N330" i="12"/>
  <c r="P330" i="12"/>
  <c r="AE329" i="12"/>
  <c r="U329" i="12"/>
  <c r="M329" i="12"/>
  <c r="T329" i="12"/>
  <c r="K329" i="12"/>
  <c r="S329" i="12"/>
  <c r="I329" i="12"/>
  <c r="R329" i="12"/>
  <c r="G329" i="12"/>
  <c r="N329" i="12"/>
  <c r="P329" i="12"/>
  <c r="AE328" i="12"/>
  <c r="U328" i="12"/>
  <c r="M328" i="12"/>
  <c r="T328" i="12"/>
  <c r="K328" i="12"/>
  <c r="S328" i="12"/>
  <c r="I328" i="12"/>
  <c r="R328" i="12"/>
  <c r="G328" i="12"/>
  <c r="N328" i="12"/>
  <c r="P328" i="12"/>
  <c r="AE327" i="12"/>
  <c r="U327" i="12"/>
  <c r="M327" i="12"/>
  <c r="T327" i="12"/>
  <c r="K327" i="12"/>
  <c r="S327" i="12"/>
  <c r="I327" i="12"/>
  <c r="R327" i="12"/>
  <c r="G327" i="12"/>
  <c r="N327" i="12"/>
  <c r="P327" i="12"/>
  <c r="AE326" i="12"/>
  <c r="U326" i="12"/>
  <c r="M326" i="12"/>
  <c r="T326" i="12"/>
  <c r="K326" i="12"/>
  <c r="S326" i="12"/>
  <c r="I326" i="12"/>
  <c r="R326" i="12"/>
  <c r="G326" i="12"/>
  <c r="N326" i="12"/>
  <c r="P326" i="12"/>
  <c r="AE325" i="12"/>
  <c r="U325" i="12"/>
  <c r="M325" i="12"/>
  <c r="T325" i="12"/>
  <c r="K325" i="12"/>
  <c r="S325" i="12"/>
  <c r="I325" i="12"/>
  <c r="R325" i="12"/>
  <c r="G325" i="12"/>
  <c r="N325" i="12"/>
  <c r="P325" i="12"/>
  <c r="AE324" i="12"/>
  <c r="U324" i="12"/>
  <c r="M324" i="12"/>
  <c r="T324" i="12"/>
  <c r="K324" i="12"/>
  <c r="S324" i="12"/>
  <c r="I324" i="12"/>
  <c r="R324" i="12"/>
  <c r="G324" i="12"/>
  <c r="N324" i="12"/>
  <c r="P324" i="12"/>
  <c r="AE323" i="12"/>
  <c r="U323" i="12"/>
  <c r="M323" i="12"/>
  <c r="T323" i="12"/>
  <c r="S323" i="12"/>
  <c r="I323" i="12"/>
  <c r="R323" i="12"/>
  <c r="G323" i="12"/>
  <c r="N323" i="12"/>
  <c r="P323" i="12"/>
  <c r="K323" i="12"/>
  <c r="AE322" i="12"/>
  <c r="U322" i="12"/>
  <c r="M322" i="12"/>
  <c r="T322" i="12"/>
  <c r="K322" i="12"/>
  <c r="S322" i="12"/>
  <c r="I322" i="12"/>
  <c r="R322" i="12"/>
  <c r="G322" i="12"/>
  <c r="N322" i="12"/>
  <c r="P322" i="12"/>
  <c r="C322" i="12"/>
  <c r="C323" i="12"/>
  <c r="C324" i="12"/>
  <c r="C325" i="12"/>
  <c r="C326" i="12"/>
  <c r="C327" i="12"/>
  <c r="C328" i="12"/>
  <c r="C329" i="12"/>
  <c r="A322" i="12"/>
  <c r="A323" i="12"/>
  <c r="A324" i="12"/>
  <c r="A325" i="12"/>
  <c r="A326" i="12"/>
  <c r="A327" i="12"/>
  <c r="A328" i="12"/>
  <c r="A329" i="12"/>
  <c r="AE321" i="12"/>
  <c r="U321" i="12"/>
  <c r="M321" i="12"/>
  <c r="T321" i="12"/>
  <c r="K321" i="12"/>
  <c r="S321" i="12"/>
  <c r="I321" i="12"/>
  <c r="R321" i="12"/>
  <c r="G321" i="12"/>
  <c r="N321" i="12"/>
  <c r="P321" i="12"/>
  <c r="AE320" i="12"/>
  <c r="U320" i="12"/>
  <c r="M320" i="12"/>
  <c r="T320" i="12"/>
  <c r="S320" i="12"/>
  <c r="I320" i="12"/>
  <c r="R320" i="12"/>
  <c r="G320" i="12"/>
  <c r="N320" i="12"/>
  <c r="P320" i="12"/>
  <c r="K320" i="12"/>
  <c r="AE319" i="12"/>
  <c r="U319" i="12"/>
  <c r="M319" i="12"/>
  <c r="T319" i="12"/>
  <c r="S319" i="12"/>
  <c r="R319" i="12"/>
  <c r="G319" i="12"/>
  <c r="N319" i="12"/>
  <c r="P319" i="12"/>
  <c r="K319" i="12"/>
  <c r="I319" i="12"/>
  <c r="AE318" i="12"/>
  <c r="U318" i="12"/>
  <c r="M318" i="12"/>
  <c r="T318" i="12"/>
  <c r="S318" i="12"/>
  <c r="I318" i="12"/>
  <c r="R318" i="12"/>
  <c r="G318" i="12"/>
  <c r="N318" i="12"/>
  <c r="P318" i="12"/>
  <c r="K318" i="12"/>
  <c r="AE317" i="12"/>
  <c r="U317" i="12"/>
  <c r="M317" i="12"/>
  <c r="T317" i="12"/>
  <c r="K317" i="12"/>
  <c r="S317" i="12"/>
  <c r="I317" i="12"/>
  <c r="R317" i="12"/>
  <c r="G317" i="12"/>
  <c r="N317" i="12"/>
  <c r="P317" i="12"/>
  <c r="AE316" i="12"/>
  <c r="U316" i="12"/>
  <c r="M316" i="12"/>
  <c r="T316" i="12"/>
  <c r="K316" i="12"/>
  <c r="S316" i="12"/>
  <c r="I316" i="12"/>
  <c r="R316" i="12"/>
  <c r="G316" i="12"/>
  <c r="N316" i="12"/>
  <c r="P316" i="12"/>
  <c r="C316" i="12"/>
  <c r="C317" i="12"/>
  <c r="C318" i="12"/>
  <c r="C319" i="12"/>
  <c r="C320" i="12"/>
  <c r="B316" i="12"/>
  <c r="B317" i="12"/>
  <c r="B318" i="12"/>
  <c r="B319" i="12"/>
  <c r="B320" i="12"/>
  <c r="A316" i="12"/>
  <c r="A317" i="12"/>
  <c r="A318" i="12"/>
  <c r="A319" i="12"/>
  <c r="A320" i="12"/>
  <c r="AE315" i="12"/>
  <c r="U315" i="12"/>
  <c r="M315" i="12"/>
  <c r="T315" i="12"/>
  <c r="K315" i="12"/>
  <c r="S315" i="12"/>
  <c r="I315" i="12"/>
  <c r="R315" i="12"/>
  <c r="G315" i="12"/>
  <c r="N315" i="12"/>
  <c r="P315" i="12"/>
  <c r="AE314" i="12"/>
  <c r="U314" i="12"/>
  <c r="M314" i="12"/>
  <c r="T314" i="12"/>
  <c r="S314" i="12"/>
  <c r="I314" i="12"/>
  <c r="R314" i="12"/>
  <c r="G314" i="12"/>
  <c r="N314" i="12"/>
  <c r="P314" i="12"/>
  <c r="K314" i="12"/>
  <c r="AE313" i="12"/>
  <c r="U313" i="12"/>
  <c r="M313" i="12"/>
  <c r="T313" i="12"/>
  <c r="K313" i="12"/>
  <c r="S313" i="12"/>
  <c r="I313" i="12"/>
  <c r="R313" i="12"/>
  <c r="G313" i="12"/>
  <c r="N313" i="12"/>
  <c r="P313" i="12"/>
  <c r="AE312" i="12"/>
  <c r="U312" i="12"/>
  <c r="M312" i="12"/>
  <c r="T312" i="12"/>
  <c r="K312" i="12"/>
  <c r="S312" i="12"/>
  <c r="I312" i="12"/>
  <c r="R312" i="12"/>
  <c r="G312" i="12"/>
  <c r="N312" i="12"/>
  <c r="P312" i="12"/>
  <c r="AE311" i="12"/>
  <c r="U311" i="12"/>
  <c r="M311" i="12"/>
  <c r="T311" i="12"/>
  <c r="K311" i="12"/>
  <c r="S311" i="12"/>
  <c r="I311" i="12"/>
  <c r="R311" i="12"/>
  <c r="G311" i="12"/>
  <c r="N311" i="12"/>
  <c r="P311" i="12"/>
  <c r="AE310" i="12"/>
  <c r="U310" i="12"/>
  <c r="M310" i="12"/>
  <c r="T310" i="12"/>
  <c r="S310" i="12"/>
  <c r="I310" i="12"/>
  <c r="R310" i="12"/>
  <c r="G310" i="12"/>
  <c r="N310" i="12"/>
  <c r="P310" i="12"/>
  <c r="K310" i="12"/>
  <c r="AE309" i="12"/>
  <c r="U309" i="12"/>
  <c r="M309" i="12"/>
  <c r="T309" i="12"/>
  <c r="K309" i="12"/>
  <c r="S309" i="12"/>
  <c r="I309" i="12"/>
  <c r="R309" i="12"/>
  <c r="G309" i="12"/>
  <c r="N309" i="12"/>
  <c r="P309" i="12"/>
  <c r="AE308" i="12"/>
  <c r="U308" i="12"/>
  <c r="M308" i="12"/>
  <c r="T308" i="12"/>
  <c r="S308" i="12"/>
  <c r="I308" i="12"/>
  <c r="R308" i="12"/>
  <c r="G308" i="12"/>
  <c r="N308" i="12"/>
  <c r="P308" i="12"/>
  <c r="K308" i="12"/>
  <c r="AE307" i="12"/>
  <c r="U307" i="12"/>
  <c r="M307" i="12"/>
  <c r="T307" i="12"/>
  <c r="S307" i="12"/>
  <c r="I307" i="12"/>
  <c r="R307" i="12"/>
  <c r="G307" i="12"/>
  <c r="N307" i="12"/>
  <c r="P307" i="12"/>
  <c r="K307" i="12"/>
  <c r="AE306" i="12"/>
  <c r="U306" i="12"/>
  <c r="M306" i="12"/>
  <c r="T306" i="12"/>
  <c r="K306" i="12"/>
  <c r="S306" i="12"/>
  <c r="I306" i="12"/>
  <c r="R306" i="12"/>
  <c r="G306" i="12"/>
  <c r="N306" i="12"/>
  <c r="P306" i="12"/>
  <c r="AE305" i="12"/>
  <c r="U305" i="12"/>
  <c r="M305" i="12"/>
  <c r="T305" i="12"/>
  <c r="S305" i="12"/>
  <c r="I305" i="12"/>
  <c r="R305" i="12"/>
  <c r="G305" i="12"/>
  <c r="N305" i="12"/>
  <c r="P305" i="12"/>
  <c r="K305" i="12"/>
  <c r="AE304" i="12"/>
  <c r="U304" i="12"/>
  <c r="M304" i="12"/>
  <c r="T304" i="12"/>
  <c r="K304" i="12"/>
  <c r="S304" i="12"/>
  <c r="I304" i="12"/>
  <c r="R304" i="12"/>
  <c r="G304" i="12"/>
  <c r="N304" i="12"/>
  <c r="P304" i="12"/>
  <c r="AE303" i="12"/>
  <c r="U303" i="12"/>
  <c r="M303" i="12"/>
  <c r="T303" i="12"/>
  <c r="K303" i="12"/>
  <c r="S303" i="12"/>
  <c r="I303" i="12"/>
  <c r="R303" i="12"/>
  <c r="G303" i="12"/>
  <c r="N303" i="12"/>
  <c r="P303" i="12"/>
  <c r="AE302" i="12"/>
  <c r="U302" i="12"/>
  <c r="M302" i="12"/>
  <c r="T302" i="12"/>
  <c r="S302" i="12"/>
  <c r="I302" i="12"/>
  <c r="R302" i="12"/>
  <c r="G302" i="12"/>
  <c r="N302" i="12"/>
  <c r="P302" i="12"/>
  <c r="K302" i="12"/>
  <c r="AE301" i="12"/>
  <c r="U301" i="12"/>
  <c r="M301" i="12"/>
  <c r="T301" i="12"/>
  <c r="S301" i="12"/>
  <c r="I301" i="12"/>
  <c r="R301" i="12"/>
  <c r="G301" i="12"/>
  <c r="N301" i="12"/>
  <c r="P301" i="12"/>
  <c r="K301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E300" i="12"/>
  <c r="U300" i="12"/>
  <c r="M300" i="12"/>
  <c r="T300" i="12"/>
  <c r="K299" i="12"/>
  <c r="S300" i="12"/>
  <c r="I300" i="12"/>
  <c r="R300" i="12"/>
  <c r="G300" i="12"/>
  <c r="N300" i="12"/>
  <c r="P300" i="12"/>
  <c r="K300" i="12"/>
  <c r="AE299" i="12"/>
  <c r="U299" i="12"/>
  <c r="M299" i="12"/>
  <c r="T299" i="12"/>
  <c r="K298" i="12"/>
  <c r="S299" i="12"/>
  <c r="I298" i="12"/>
  <c r="R299" i="12"/>
  <c r="G298" i="12"/>
  <c r="N299" i="12"/>
  <c r="P299" i="12"/>
  <c r="AE298" i="12"/>
  <c r="U298" i="12"/>
  <c r="M297" i="12"/>
  <c r="T298" i="12"/>
  <c r="K297" i="12"/>
  <c r="S298" i="12"/>
  <c r="I297" i="12"/>
  <c r="R298" i="12"/>
  <c r="G297" i="12"/>
  <c r="N298" i="12"/>
  <c r="P298" i="12"/>
  <c r="AE297" i="12"/>
  <c r="U297" i="12"/>
  <c r="T297" i="12"/>
  <c r="S297" i="12"/>
  <c r="R297" i="12"/>
  <c r="N297" i="12"/>
  <c r="P297" i="12"/>
  <c r="AE296" i="12"/>
  <c r="U296" i="12"/>
  <c r="M296" i="12"/>
  <c r="T296" i="12"/>
  <c r="S296" i="12"/>
  <c r="I296" i="12"/>
  <c r="R296" i="12"/>
  <c r="G296" i="12"/>
  <c r="N296" i="12"/>
  <c r="P296" i="12"/>
  <c r="K296" i="12"/>
  <c r="AE295" i="12"/>
  <c r="U295" i="12"/>
  <c r="M295" i="12"/>
  <c r="T295" i="12"/>
  <c r="K295" i="12"/>
  <c r="S295" i="12"/>
  <c r="I295" i="12"/>
  <c r="R295" i="12"/>
  <c r="G295" i="12"/>
  <c r="N295" i="12"/>
  <c r="P295" i="12"/>
  <c r="AE294" i="12"/>
  <c r="U294" i="12"/>
  <c r="M294" i="12"/>
  <c r="T294" i="12"/>
  <c r="K294" i="12"/>
  <c r="S294" i="12"/>
  <c r="I294" i="12"/>
  <c r="R294" i="12"/>
  <c r="G294" i="12"/>
  <c r="N294" i="12"/>
  <c r="P294" i="12"/>
  <c r="AE293" i="12"/>
  <c r="U293" i="12"/>
  <c r="M293" i="12"/>
  <c r="T293" i="12"/>
  <c r="K293" i="12"/>
  <c r="S293" i="12"/>
  <c r="I293" i="12"/>
  <c r="R293" i="12"/>
  <c r="G293" i="12"/>
  <c r="N293" i="12"/>
  <c r="P293" i="12"/>
  <c r="AE292" i="12"/>
  <c r="U292" i="12"/>
  <c r="M292" i="12"/>
  <c r="T292" i="12"/>
  <c r="K292" i="12"/>
  <c r="S292" i="12"/>
  <c r="I292" i="12"/>
  <c r="R292" i="12"/>
  <c r="G292" i="12"/>
  <c r="N292" i="12"/>
  <c r="P292" i="12"/>
  <c r="AE291" i="12"/>
  <c r="U291" i="12"/>
  <c r="M291" i="12"/>
  <c r="T291" i="12"/>
  <c r="K291" i="12"/>
  <c r="S291" i="12"/>
  <c r="I291" i="12"/>
  <c r="R291" i="12"/>
  <c r="G291" i="12"/>
  <c r="N291" i="12"/>
  <c r="P291" i="12"/>
  <c r="AE290" i="12"/>
  <c r="U290" i="12"/>
  <c r="M290" i="12"/>
  <c r="T290" i="12"/>
  <c r="K290" i="12"/>
  <c r="S290" i="12"/>
  <c r="I290" i="12"/>
  <c r="R290" i="12"/>
  <c r="G290" i="12"/>
  <c r="N290" i="12"/>
  <c r="P290" i="12"/>
  <c r="AE289" i="12"/>
  <c r="U289" i="12"/>
  <c r="M289" i="12"/>
  <c r="T289" i="12"/>
  <c r="K289" i="12"/>
  <c r="S289" i="12"/>
  <c r="I289" i="12"/>
  <c r="R289" i="12"/>
  <c r="G289" i="12"/>
  <c r="N289" i="12"/>
  <c r="P289" i="12"/>
  <c r="AE288" i="12"/>
  <c r="U288" i="12"/>
  <c r="M288" i="12"/>
  <c r="T288" i="12"/>
  <c r="S288" i="12"/>
  <c r="I288" i="12"/>
  <c r="R288" i="12"/>
  <c r="G288" i="12"/>
  <c r="N288" i="12"/>
  <c r="P288" i="12"/>
  <c r="K288" i="12"/>
  <c r="AE287" i="12"/>
  <c r="U287" i="12"/>
  <c r="M287" i="12"/>
  <c r="T287" i="12"/>
  <c r="S287" i="12"/>
  <c r="I287" i="12"/>
  <c r="R287" i="12"/>
  <c r="G287" i="12"/>
  <c r="N287" i="12"/>
  <c r="P287" i="12"/>
  <c r="K287" i="12"/>
  <c r="AE286" i="12"/>
  <c r="U286" i="12"/>
  <c r="M286" i="12"/>
  <c r="T286" i="12"/>
  <c r="K286" i="12"/>
  <c r="S286" i="12"/>
  <c r="I286" i="12"/>
  <c r="R286" i="12"/>
  <c r="G286" i="12"/>
  <c r="N286" i="12"/>
  <c r="P286" i="12"/>
  <c r="AE285" i="12"/>
  <c r="U285" i="12"/>
  <c r="M285" i="12"/>
  <c r="T285" i="12"/>
  <c r="K285" i="12"/>
  <c r="S285" i="12"/>
  <c r="I285" i="12"/>
  <c r="R285" i="12"/>
  <c r="G285" i="12"/>
  <c r="N285" i="12"/>
  <c r="P285" i="12"/>
  <c r="AE284" i="12"/>
  <c r="U284" i="12"/>
  <c r="M284" i="12"/>
  <c r="T284" i="12"/>
  <c r="K284" i="12"/>
  <c r="S284" i="12"/>
  <c r="I284" i="12"/>
  <c r="R284" i="12"/>
  <c r="G284" i="12"/>
  <c r="N284" i="12"/>
  <c r="P284" i="12"/>
  <c r="AE283" i="12"/>
  <c r="U283" i="12"/>
  <c r="M283" i="12"/>
  <c r="T283" i="12"/>
  <c r="K283" i="12"/>
  <c r="S283" i="12"/>
  <c r="I283" i="12"/>
  <c r="R283" i="12"/>
  <c r="G283" i="12"/>
  <c r="N283" i="12"/>
  <c r="P283" i="12"/>
  <c r="AE282" i="12"/>
  <c r="U282" i="12"/>
  <c r="M282" i="12"/>
  <c r="T282" i="12"/>
  <c r="K282" i="12"/>
  <c r="S282" i="12"/>
  <c r="I282" i="12"/>
  <c r="R282" i="12"/>
  <c r="G282" i="12"/>
  <c r="N282" i="12"/>
  <c r="P282" i="12"/>
  <c r="AE281" i="12"/>
  <c r="U281" i="12"/>
  <c r="M281" i="12"/>
  <c r="T281" i="12"/>
  <c r="K281" i="12"/>
  <c r="S281" i="12"/>
  <c r="I281" i="12"/>
  <c r="R281" i="12"/>
  <c r="G281" i="12"/>
  <c r="N281" i="12"/>
  <c r="P281" i="12"/>
  <c r="AE280" i="12"/>
  <c r="U280" i="12"/>
  <c r="M280" i="12"/>
  <c r="T280" i="12"/>
  <c r="S280" i="12"/>
  <c r="I280" i="12"/>
  <c r="R280" i="12"/>
  <c r="G280" i="12"/>
  <c r="N280" i="12"/>
  <c r="P280" i="12"/>
  <c r="K280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E279" i="12"/>
  <c r="U279" i="12"/>
  <c r="M279" i="12"/>
  <c r="T279" i="12"/>
  <c r="S279" i="12"/>
  <c r="I279" i="12"/>
  <c r="R279" i="12"/>
  <c r="G279" i="12"/>
  <c r="N279" i="12"/>
  <c r="P279" i="12"/>
  <c r="K279" i="12"/>
  <c r="AE278" i="12"/>
  <c r="U278" i="12"/>
  <c r="M278" i="12"/>
  <c r="T278" i="12"/>
  <c r="K278" i="12"/>
  <c r="S278" i="12"/>
  <c r="I278" i="12"/>
  <c r="R278" i="12"/>
  <c r="G278" i="12"/>
  <c r="N278" i="12"/>
  <c r="P278" i="12"/>
  <c r="AE277" i="12"/>
  <c r="U277" i="12"/>
  <c r="M277" i="12"/>
  <c r="T277" i="12"/>
  <c r="K277" i="12"/>
  <c r="S277" i="12"/>
  <c r="I277" i="12"/>
  <c r="R277" i="12"/>
  <c r="G277" i="12"/>
  <c r="N277" i="12"/>
  <c r="P277" i="12"/>
  <c r="A277" i="12"/>
  <c r="A278" i="12"/>
  <c r="AE276" i="12"/>
  <c r="U276" i="12"/>
  <c r="M276" i="12"/>
  <c r="T276" i="12"/>
  <c r="K276" i="12"/>
  <c r="S276" i="12"/>
  <c r="I276" i="12"/>
  <c r="R276" i="12"/>
  <c r="G276" i="12"/>
  <c r="N276" i="12"/>
  <c r="P276" i="12"/>
  <c r="AE275" i="12"/>
  <c r="U275" i="12"/>
  <c r="M275" i="12"/>
  <c r="T275" i="12"/>
  <c r="K275" i="12"/>
  <c r="S275" i="12"/>
  <c r="I275" i="12"/>
  <c r="R275" i="12"/>
  <c r="G275" i="12"/>
  <c r="N275" i="12"/>
  <c r="P275" i="12"/>
  <c r="AE274" i="12"/>
  <c r="U274" i="12"/>
  <c r="M274" i="12"/>
  <c r="T274" i="12"/>
  <c r="K274" i="12"/>
  <c r="S274" i="12"/>
  <c r="I274" i="12"/>
  <c r="R274" i="12"/>
  <c r="G274" i="12"/>
  <c r="N274" i="12"/>
  <c r="P274" i="12"/>
  <c r="AE273" i="12"/>
  <c r="U273" i="12"/>
  <c r="M273" i="12"/>
  <c r="T273" i="12"/>
  <c r="K273" i="12"/>
  <c r="S273" i="12"/>
  <c r="I273" i="12"/>
  <c r="R273" i="12"/>
  <c r="G273" i="12"/>
  <c r="N273" i="12"/>
  <c r="P273" i="12"/>
  <c r="AE272" i="12"/>
  <c r="U272" i="12"/>
  <c r="M272" i="12"/>
  <c r="T272" i="12"/>
  <c r="K272" i="12"/>
  <c r="S272" i="12"/>
  <c r="I272" i="12"/>
  <c r="R272" i="12"/>
  <c r="G272" i="12"/>
  <c r="N272" i="12"/>
  <c r="P272" i="12"/>
  <c r="AE271" i="12"/>
  <c r="U271" i="12"/>
  <c r="M271" i="12"/>
  <c r="T271" i="12"/>
  <c r="S271" i="12"/>
  <c r="I271" i="12"/>
  <c r="R271" i="12"/>
  <c r="G271" i="12"/>
  <c r="N271" i="12"/>
  <c r="P271" i="12"/>
  <c r="K271" i="12"/>
  <c r="AE270" i="12"/>
  <c r="U270" i="12"/>
  <c r="M270" i="12"/>
  <c r="T270" i="12"/>
  <c r="K270" i="12"/>
  <c r="S270" i="12"/>
  <c r="I270" i="12"/>
  <c r="R270" i="12"/>
  <c r="G270" i="12"/>
  <c r="N270" i="12"/>
  <c r="P270" i="12"/>
  <c r="C270" i="12"/>
  <c r="C271" i="12"/>
  <c r="C272" i="12"/>
  <c r="C273" i="12"/>
  <c r="C274" i="12"/>
  <c r="C275" i="12"/>
  <c r="C276" i="12"/>
  <c r="C277" i="12"/>
  <c r="C278" i="12"/>
  <c r="A270" i="12"/>
  <c r="A271" i="12"/>
  <c r="A272" i="12"/>
  <c r="A273" i="12"/>
  <c r="A274" i="12"/>
  <c r="AE269" i="12"/>
  <c r="U269" i="12"/>
  <c r="M269" i="12"/>
  <c r="T269" i="12"/>
  <c r="K269" i="12"/>
  <c r="S269" i="12"/>
  <c r="I269" i="12"/>
  <c r="R269" i="12"/>
  <c r="G269" i="12"/>
  <c r="N269" i="12"/>
  <c r="P269" i="12"/>
  <c r="AE268" i="12"/>
  <c r="U268" i="12"/>
  <c r="M268" i="12"/>
  <c r="T268" i="12"/>
  <c r="K268" i="12"/>
  <c r="S268" i="12"/>
  <c r="I268" i="12"/>
  <c r="R268" i="12"/>
  <c r="G268" i="12"/>
  <c r="N268" i="12"/>
  <c r="P268" i="12"/>
  <c r="AE267" i="12"/>
  <c r="U267" i="12"/>
  <c r="M267" i="12"/>
  <c r="T267" i="12"/>
  <c r="K267" i="12"/>
  <c r="S267" i="12"/>
  <c r="I267" i="12"/>
  <c r="R267" i="12"/>
  <c r="G267" i="12"/>
  <c r="N267" i="12"/>
  <c r="P267" i="12"/>
  <c r="AE266" i="12"/>
  <c r="U266" i="12"/>
  <c r="M266" i="12"/>
  <c r="T266" i="12"/>
  <c r="K266" i="12"/>
  <c r="S266" i="12"/>
  <c r="I266" i="12"/>
  <c r="R266" i="12"/>
  <c r="G266" i="12"/>
  <c r="N266" i="12"/>
  <c r="P266" i="12"/>
  <c r="AE265" i="12"/>
  <c r="U265" i="12"/>
  <c r="M265" i="12"/>
  <c r="T265" i="12"/>
  <c r="K265" i="12"/>
  <c r="S265" i="12"/>
  <c r="I265" i="12"/>
  <c r="R265" i="12"/>
  <c r="G265" i="12"/>
  <c r="N265" i="12"/>
  <c r="P265" i="12"/>
  <c r="AE264" i="12"/>
  <c r="U264" i="12"/>
  <c r="M264" i="12"/>
  <c r="T264" i="12"/>
  <c r="S264" i="12"/>
  <c r="I264" i="12"/>
  <c r="R264" i="12"/>
  <c r="G264" i="12"/>
  <c r="N264" i="12"/>
  <c r="P264" i="12"/>
  <c r="K264" i="12"/>
  <c r="AE263" i="12"/>
  <c r="U263" i="12"/>
  <c r="M263" i="12"/>
  <c r="T263" i="12"/>
  <c r="K263" i="12"/>
  <c r="S263" i="12"/>
  <c r="I263" i="12"/>
  <c r="R263" i="12"/>
  <c r="G263" i="12"/>
  <c r="N263" i="12"/>
  <c r="P263" i="12"/>
  <c r="AE262" i="12"/>
  <c r="U262" i="12"/>
  <c r="M262" i="12"/>
  <c r="T262" i="12"/>
  <c r="K262" i="12"/>
  <c r="S262" i="12"/>
  <c r="I262" i="12"/>
  <c r="R262" i="12"/>
  <c r="G262" i="12"/>
  <c r="N262" i="12"/>
  <c r="P262" i="12"/>
  <c r="AE261" i="12"/>
  <c r="U261" i="12"/>
  <c r="M261" i="12"/>
  <c r="T261" i="12"/>
  <c r="K261" i="12"/>
  <c r="S261" i="12"/>
  <c r="I261" i="12"/>
  <c r="R261" i="12"/>
  <c r="G261" i="12"/>
  <c r="N261" i="12"/>
  <c r="P261" i="12"/>
  <c r="AE260" i="12"/>
  <c r="U260" i="12"/>
  <c r="M260" i="12"/>
  <c r="T260" i="12"/>
  <c r="K260" i="12"/>
  <c r="S260" i="12"/>
  <c r="I260" i="12"/>
  <c r="R260" i="12"/>
  <c r="G260" i="12"/>
  <c r="N260" i="12"/>
  <c r="P260" i="12"/>
  <c r="AE259" i="12"/>
  <c r="U259" i="12"/>
  <c r="M259" i="12"/>
  <c r="T259" i="12"/>
  <c r="K259" i="12"/>
  <c r="S259" i="12"/>
  <c r="I259" i="12"/>
  <c r="R259" i="12"/>
  <c r="G259" i="12"/>
  <c r="N259" i="12"/>
  <c r="P259" i="12"/>
  <c r="AE258" i="12"/>
  <c r="U258" i="12"/>
  <c r="M258" i="12"/>
  <c r="T258" i="12"/>
  <c r="K258" i="12"/>
  <c r="S258" i="12"/>
  <c r="I258" i="12"/>
  <c r="R258" i="12"/>
  <c r="G258" i="12"/>
  <c r="N258" i="12"/>
  <c r="P258" i="12"/>
  <c r="AE257" i="12"/>
  <c r="U257" i="12"/>
  <c r="M257" i="12"/>
  <c r="T257" i="12"/>
  <c r="K257" i="12"/>
  <c r="S257" i="12"/>
  <c r="I257" i="12"/>
  <c r="R257" i="12"/>
  <c r="G257" i="12"/>
  <c r="N257" i="12"/>
  <c r="P257" i="12"/>
  <c r="AE256" i="12"/>
  <c r="U256" i="12"/>
  <c r="M256" i="12"/>
  <c r="T256" i="12"/>
  <c r="K256" i="12"/>
  <c r="S256" i="12"/>
  <c r="I256" i="12"/>
  <c r="R256" i="12"/>
  <c r="G256" i="12"/>
  <c r="N256" i="12"/>
  <c r="P256" i="12"/>
  <c r="AE255" i="12"/>
  <c r="U255" i="12"/>
  <c r="M255" i="12"/>
  <c r="T255" i="12"/>
  <c r="K255" i="12"/>
  <c r="S255" i="12"/>
  <c r="I255" i="12"/>
  <c r="R255" i="12"/>
  <c r="G255" i="12"/>
  <c r="N255" i="12"/>
  <c r="P255" i="12"/>
  <c r="AE254" i="12"/>
  <c r="U254" i="12"/>
  <c r="M254" i="12"/>
  <c r="T254" i="12"/>
  <c r="K254" i="12"/>
  <c r="S254" i="12"/>
  <c r="I254" i="12"/>
  <c r="R254" i="12"/>
  <c r="G254" i="12"/>
  <c r="N254" i="12"/>
  <c r="P254" i="12"/>
  <c r="AE253" i="12"/>
  <c r="U253" i="12"/>
  <c r="M253" i="12"/>
  <c r="T253" i="12"/>
  <c r="K253" i="12"/>
  <c r="S253" i="12"/>
  <c r="I253" i="12"/>
  <c r="R253" i="12"/>
  <c r="G253" i="12"/>
  <c r="N253" i="12"/>
  <c r="P253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E252" i="12"/>
  <c r="U252" i="12"/>
  <c r="M252" i="12"/>
  <c r="T252" i="12"/>
  <c r="S252" i="12"/>
  <c r="R252" i="12"/>
  <c r="G252" i="12"/>
  <c r="N252" i="12"/>
  <c r="P252" i="12"/>
  <c r="K252" i="12"/>
  <c r="I252" i="12"/>
  <c r="AC251" i="12"/>
  <c r="AB251" i="12"/>
  <c r="AA251" i="12"/>
  <c r="Z251" i="12"/>
  <c r="U251" i="12"/>
  <c r="M251" i="12"/>
  <c r="T251" i="12"/>
  <c r="K251" i="12"/>
  <c r="S251" i="12"/>
  <c r="I251" i="12"/>
  <c r="R251" i="12"/>
  <c r="G251" i="12"/>
  <c r="N251" i="12"/>
  <c r="P251" i="12"/>
  <c r="AE250" i="12"/>
  <c r="U250" i="12"/>
  <c r="M250" i="12"/>
  <c r="T250" i="12"/>
  <c r="K250" i="12"/>
  <c r="S250" i="12"/>
  <c r="I250" i="12"/>
  <c r="R250" i="12"/>
  <c r="G250" i="12"/>
  <c r="N250" i="12"/>
  <c r="P250" i="12"/>
  <c r="AE249" i="12"/>
  <c r="U249" i="12"/>
  <c r="M249" i="12"/>
  <c r="T249" i="12"/>
  <c r="K249" i="12"/>
  <c r="S249" i="12"/>
  <c r="I249" i="12"/>
  <c r="R249" i="12"/>
  <c r="G249" i="12"/>
  <c r="N249" i="12"/>
  <c r="P249" i="12"/>
  <c r="AE248" i="12"/>
  <c r="U248" i="12"/>
  <c r="M248" i="12"/>
  <c r="T248" i="12"/>
  <c r="K248" i="12"/>
  <c r="S248" i="12"/>
  <c r="I248" i="12"/>
  <c r="R248" i="12"/>
  <c r="G248" i="12"/>
  <c r="N248" i="12"/>
  <c r="P248" i="12"/>
  <c r="AE247" i="12"/>
  <c r="U247" i="12"/>
  <c r="M247" i="12"/>
  <c r="T247" i="12"/>
  <c r="K247" i="12"/>
  <c r="S247" i="12"/>
  <c r="I247" i="12"/>
  <c r="R247" i="12"/>
  <c r="G247" i="12"/>
  <c r="N247" i="12"/>
  <c r="P247" i="12"/>
  <c r="AE246" i="12"/>
  <c r="U246" i="12"/>
  <c r="M246" i="12"/>
  <c r="T246" i="12"/>
  <c r="S246" i="12"/>
  <c r="I246" i="12"/>
  <c r="R246" i="12"/>
  <c r="G246" i="12"/>
  <c r="N246" i="12"/>
  <c r="P246" i="12"/>
  <c r="K246" i="12"/>
  <c r="AE245" i="12"/>
  <c r="U245" i="12"/>
  <c r="M245" i="12"/>
  <c r="T245" i="12"/>
  <c r="S245" i="12"/>
  <c r="I245" i="12"/>
  <c r="R245" i="12"/>
  <c r="G245" i="12"/>
  <c r="N245" i="12"/>
  <c r="P245" i="12"/>
  <c r="K245" i="12"/>
  <c r="AE244" i="12"/>
  <c r="U244" i="12"/>
  <c r="M244" i="12"/>
  <c r="T244" i="12"/>
  <c r="S244" i="12"/>
  <c r="I244" i="12"/>
  <c r="R244" i="12"/>
  <c r="G244" i="12"/>
  <c r="N244" i="12"/>
  <c r="P244" i="12"/>
  <c r="K244" i="12"/>
  <c r="AE243" i="12"/>
  <c r="U243" i="12"/>
  <c r="M243" i="12"/>
  <c r="T243" i="12"/>
  <c r="K243" i="12"/>
  <c r="S243" i="12"/>
  <c r="I243" i="12"/>
  <c r="R243" i="12"/>
  <c r="G243" i="12"/>
  <c r="N243" i="12"/>
  <c r="P243" i="12"/>
  <c r="AE242" i="12"/>
  <c r="U242" i="12"/>
  <c r="M242" i="12"/>
  <c r="T242" i="12"/>
  <c r="K242" i="12"/>
  <c r="S242" i="12"/>
  <c r="I242" i="12"/>
  <c r="R242" i="12"/>
  <c r="G242" i="12"/>
  <c r="N242" i="12"/>
  <c r="P242" i="12"/>
  <c r="AE241" i="12"/>
  <c r="U241" i="12"/>
  <c r="M241" i="12"/>
  <c r="T241" i="12"/>
  <c r="K241" i="12"/>
  <c r="S241" i="12"/>
  <c r="I241" i="12"/>
  <c r="R241" i="12"/>
  <c r="G241" i="12"/>
  <c r="N241" i="12"/>
  <c r="P241" i="12"/>
  <c r="AE240" i="12"/>
  <c r="U240" i="12"/>
  <c r="M240" i="12"/>
  <c r="T240" i="12"/>
  <c r="K240" i="12"/>
  <c r="S240" i="12"/>
  <c r="I240" i="12"/>
  <c r="R240" i="12"/>
  <c r="G240" i="12"/>
  <c r="N240" i="12"/>
  <c r="P240" i="12"/>
  <c r="AE239" i="12"/>
  <c r="U239" i="12"/>
  <c r="M239" i="12"/>
  <c r="T239" i="12"/>
  <c r="K239" i="12"/>
  <c r="S239" i="12"/>
  <c r="I239" i="12"/>
  <c r="R239" i="12"/>
  <c r="G239" i="12"/>
  <c r="N239" i="12"/>
  <c r="P239" i="12"/>
  <c r="AE238" i="12"/>
  <c r="U238" i="12"/>
  <c r="M238" i="12"/>
  <c r="T238" i="12"/>
  <c r="K238" i="12"/>
  <c r="S238" i="12"/>
  <c r="I238" i="12"/>
  <c r="R238" i="12"/>
  <c r="G238" i="12"/>
  <c r="N238" i="12"/>
  <c r="P238" i="12"/>
  <c r="AE237" i="12"/>
  <c r="U237" i="12"/>
  <c r="M237" i="12"/>
  <c r="T237" i="12"/>
  <c r="S237" i="12"/>
  <c r="I237" i="12"/>
  <c r="R237" i="12"/>
  <c r="G237" i="12"/>
  <c r="N237" i="12"/>
  <c r="P237" i="12"/>
  <c r="K237" i="12"/>
  <c r="AE236" i="12"/>
  <c r="U236" i="12"/>
  <c r="M236" i="12"/>
  <c r="T236" i="12"/>
  <c r="S236" i="12"/>
  <c r="I236" i="12"/>
  <c r="R236" i="12"/>
  <c r="G236" i="12"/>
  <c r="N236" i="12"/>
  <c r="P236" i="12"/>
  <c r="K236" i="12"/>
  <c r="AE235" i="12"/>
  <c r="U235" i="12"/>
  <c r="M235" i="12"/>
  <c r="T235" i="12"/>
  <c r="K235" i="12"/>
  <c r="S235" i="12"/>
  <c r="I235" i="12"/>
  <c r="R235" i="12"/>
  <c r="G235" i="12"/>
  <c r="N235" i="12"/>
  <c r="P235" i="12"/>
  <c r="AE234" i="12"/>
  <c r="U234" i="12"/>
  <c r="M234" i="12"/>
  <c r="T234" i="12"/>
  <c r="K234" i="12"/>
  <c r="S234" i="12"/>
  <c r="I234" i="12"/>
  <c r="R234" i="12"/>
  <c r="G234" i="12"/>
  <c r="N234" i="12"/>
  <c r="P234" i="12"/>
  <c r="AE233" i="12"/>
  <c r="U233" i="12"/>
  <c r="M233" i="12"/>
  <c r="T233" i="12"/>
  <c r="K233" i="12"/>
  <c r="S233" i="12"/>
  <c r="I233" i="12"/>
  <c r="R233" i="12"/>
  <c r="G233" i="12"/>
  <c r="N233" i="12"/>
  <c r="P233" i="12"/>
  <c r="AE232" i="12"/>
  <c r="U232" i="12"/>
  <c r="M232" i="12"/>
  <c r="T232" i="12"/>
  <c r="K232" i="12"/>
  <c r="S232" i="12"/>
  <c r="I232" i="12"/>
  <c r="R232" i="12"/>
  <c r="G232" i="12"/>
  <c r="N232" i="12"/>
  <c r="P232" i="12"/>
  <c r="AE231" i="12"/>
  <c r="U231" i="12"/>
  <c r="M231" i="12"/>
  <c r="T231" i="12"/>
  <c r="K231" i="12"/>
  <c r="S231" i="12"/>
  <c r="I231" i="12"/>
  <c r="R231" i="12"/>
  <c r="G231" i="12"/>
  <c r="N231" i="12"/>
  <c r="P231" i="12"/>
  <c r="AE230" i="12"/>
  <c r="U230" i="12"/>
  <c r="M230" i="12"/>
  <c r="T230" i="12"/>
  <c r="K230" i="12"/>
  <c r="S230" i="12"/>
  <c r="I230" i="12"/>
  <c r="R230" i="12"/>
  <c r="G230" i="12"/>
  <c r="N230" i="12"/>
  <c r="P230" i="12"/>
  <c r="AE229" i="12"/>
  <c r="U229" i="12"/>
  <c r="M229" i="12"/>
  <c r="T229" i="12"/>
  <c r="S229" i="12"/>
  <c r="I229" i="12"/>
  <c r="R229" i="12"/>
  <c r="G229" i="12"/>
  <c r="N229" i="12"/>
  <c r="P229" i="12"/>
  <c r="K229" i="12"/>
  <c r="AE228" i="12"/>
  <c r="U228" i="12"/>
  <c r="M228" i="12"/>
  <c r="T228" i="12"/>
  <c r="K228" i="12"/>
  <c r="S228" i="12"/>
  <c r="I228" i="12"/>
  <c r="R228" i="12"/>
  <c r="G228" i="12"/>
  <c r="N228" i="12"/>
  <c r="P228" i="12"/>
  <c r="AE227" i="12"/>
  <c r="U227" i="12"/>
  <c r="M227" i="12"/>
  <c r="T227" i="12"/>
  <c r="K227" i="12"/>
  <c r="S227" i="12"/>
  <c r="I227" i="12"/>
  <c r="R227" i="12"/>
  <c r="G227" i="12"/>
  <c r="N227" i="12"/>
  <c r="P227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E226" i="12"/>
  <c r="U226" i="12"/>
  <c r="M226" i="12"/>
  <c r="T226" i="12"/>
  <c r="S226" i="12"/>
  <c r="I226" i="12"/>
  <c r="R226" i="12"/>
  <c r="G226" i="12"/>
  <c r="N226" i="12"/>
  <c r="P226" i="12"/>
  <c r="K226" i="12"/>
  <c r="AE225" i="12"/>
  <c r="U225" i="12"/>
  <c r="M225" i="12"/>
  <c r="T225" i="12"/>
  <c r="K225" i="12"/>
  <c r="S225" i="12"/>
  <c r="I225" i="12"/>
  <c r="R225" i="12"/>
  <c r="G225" i="12"/>
  <c r="N225" i="12"/>
  <c r="P225" i="12"/>
  <c r="A225" i="12"/>
  <c r="AE224" i="12"/>
  <c r="U224" i="12"/>
  <c r="M224" i="12"/>
  <c r="T224" i="12"/>
  <c r="K224" i="12"/>
  <c r="S224" i="12"/>
  <c r="I224" i="12"/>
  <c r="R224" i="12"/>
  <c r="G224" i="12"/>
  <c r="N224" i="12"/>
  <c r="P224" i="12"/>
  <c r="AE223" i="12"/>
  <c r="U223" i="12"/>
  <c r="M223" i="12"/>
  <c r="T223" i="12"/>
  <c r="S223" i="12"/>
  <c r="I223" i="12"/>
  <c r="R223" i="12"/>
  <c r="G223" i="12"/>
  <c r="N223" i="12"/>
  <c r="P223" i="12"/>
  <c r="K223" i="12"/>
  <c r="A223" i="12"/>
  <c r="AE222" i="12"/>
  <c r="U222" i="12"/>
  <c r="M222" i="12"/>
  <c r="T222" i="12"/>
  <c r="K222" i="12"/>
  <c r="S222" i="12"/>
  <c r="I222" i="12"/>
  <c r="R222" i="12"/>
  <c r="G222" i="12"/>
  <c r="N222" i="12"/>
  <c r="P222" i="12"/>
  <c r="AE221" i="12"/>
  <c r="U221" i="12"/>
  <c r="M221" i="12"/>
  <c r="T221" i="12"/>
  <c r="K221" i="12"/>
  <c r="S221" i="12"/>
  <c r="I221" i="12"/>
  <c r="R221" i="12"/>
  <c r="G221" i="12"/>
  <c r="N221" i="12"/>
  <c r="P221" i="12"/>
  <c r="A221" i="12"/>
  <c r="AE220" i="12"/>
  <c r="U220" i="12"/>
  <c r="M220" i="12"/>
  <c r="T220" i="12"/>
  <c r="K220" i="12"/>
  <c r="S220" i="12"/>
  <c r="I220" i="12"/>
  <c r="R220" i="12"/>
  <c r="G220" i="12"/>
  <c r="N220" i="12"/>
  <c r="P220" i="12"/>
  <c r="AE219" i="12"/>
  <c r="U219" i="12"/>
  <c r="M219" i="12"/>
  <c r="T219" i="12"/>
  <c r="K219" i="12"/>
  <c r="S219" i="12"/>
  <c r="I219" i="12"/>
  <c r="R219" i="12"/>
  <c r="G219" i="12"/>
  <c r="N219" i="12"/>
  <c r="P219" i="12"/>
  <c r="A219" i="12"/>
  <c r="AE218" i="12"/>
  <c r="U218" i="12"/>
  <c r="M218" i="12"/>
  <c r="T218" i="12"/>
  <c r="K218" i="12"/>
  <c r="S218" i="12"/>
  <c r="I218" i="12"/>
  <c r="R218" i="12"/>
  <c r="G218" i="12"/>
  <c r="N218" i="12"/>
  <c r="P218" i="12"/>
  <c r="AE217" i="12"/>
  <c r="U217" i="12"/>
  <c r="M217" i="12"/>
  <c r="T217" i="12"/>
  <c r="K217" i="12"/>
  <c r="S217" i="12"/>
  <c r="I217" i="12"/>
  <c r="R217" i="12"/>
  <c r="G217" i="12"/>
  <c r="N217" i="12"/>
  <c r="P217" i="12"/>
  <c r="A217" i="12"/>
  <c r="AE216" i="12"/>
  <c r="U216" i="12"/>
  <c r="M216" i="12"/>
  <c r="T216" i="12"/>
  <c r="K216" i="12"/>
  <c r="S216" i="12"/>
  <c r="I216" i="12"/>
  <c r="R216" i="12"/>
  <c r="G216" i="12"/>
  <c r="N216" i="12"/>
  <c r="P216" i="12"/>
  <c r="AE215" i="12"/>
  <c r="U215" i="12"/>
  <c r="M215" i="12"/>
  <c r="T215" i="12"/>
  <c r="K215" i="12"/>
  <c r="S215" i="12"/>
  <c r="I215" i="12"/>
  <c r="R215" i="12"/>
  <c r="G215" i="12"/>
  <c r="N215" i="12"/>
  <c r="P215" i="12"/>
  <c r="C215" i="12"/>
  <c r="C216" i="12"/>
  <c r="C217" i="12"/>
  <c r="C218" i="12"/>
  <c r="C219" i="12"/>
  <c r="C220" i="12"/>
  <c r="C221" i="12"/>
  <c r="C222" i="12"/>
  <c r="C223" i="12"/>
  <c r="C224" i="12"/>
  <c r="C225" i="12"/>
  <c r="B215" i="12"/>
  <c r="B216" i="12"/>
  <c r="B217" i="12"/>
  <c r="B218" i="12"/>
  <c r="B219" i="12"/>
  <c r="B220" i="12"/>
  <c r="B221" i="12"/>
  <c r="B222" i="12"/>
  <c r="B223" i="12"/>
  <c r="B224" i="12"/>
  <c r="B225" i="12"/>
  <c r="A215" i="12"/>
  <c r="AE214" i="12"/>
  <c r="U214" i="12"/>
  <c r="M214" i="12"/>
  <c r="T214" i="12"/>
  <c r="K214" i="12"/>
  <c r="S214" i="12"/>
  <c r="I214" i="12"/>
  <c r="R214" i="12"/>
  <c r="G214" i="12"/>
  <c r="N214" i="12"/>
  <c r="P214" i="12"/>
  <c r="AE213" i="12"/>
  <c r="U213" i="12"/>
  <c r="T213" i="12"/>
  <c r="K213" i="12"/>
  <c r="S213" i="12"/>
  <c r="R213" i="12"/>
  <c r="G213" i="12"/>
  <c r="N213" i="12"/>
  <c r="P213" i="12"/>
  <c r="M213" i="12"/>
  <c r="I213" i="12"/>
  <c r="AC212" i="12"/>
  <c r="AE212" i="12"/>
  <c r="U212" i="12"/>
  <c r="M212" i="12"/>
  <c r="T212" i="12"/>
  <c r="K212" i="12"/>
  <c r="S212" i="12"/>
  <c r="I212" i="12"/>
  <c r="R212" i="12"/>
  <c r="G212" i="12"/>
  <c r="N212" i="12"/>
  <c r="P212" i="12"/>
  <c r="AE211" i="12"/>
  <c r="U211" i="12"/>
  <c r="M211" i="12"/>
  <c r="T211" i="12"/>
  <c r="K211" i="12"/>
  <c r="S211" i="12"/>
  <c r="I211" i="12"/>
  <c r="R211" i="12"/>
  <c r="G211" i="12"/>
  <c r="N211" i="12"/>
  <c r="P211" i="12"/>
  <c r="AE210" i="12"/>
  <c r="U210" i="12"/>
  <c r="M210" i="12"/>
  <c r="T210" i="12"/>
  <c r="K210" i="12"/>
  <c r="S210" i="12"/>
  <c r="I210" i="12"/>
  <c r="R210" i="12"/>
  <c r="G210" i="12"/>
  <c r="N210" i="12"/>
  <c r="P210" i="12"/>
  <c r="AE209" i="12"/>
  <c r="U209" i="12"/>
  <c r="M209" i="12"/>
  <c r="T209" i="12"/>
  <c r="S209" i="12"/>
  <c r="I209" i="12"/>
  <c r="R209" i="12"/>
  <c r="G209" i="12"/>
  <c r="N209" i="12"/>
  <c r="P209" i="12"/>
  <c r="K209" i="12"/>
  <c r="AE208" i="12"/>
  <c r="U208" i="12"/>
  <c r="M208" i="12"/>
  <c r="T208" i="12"/>
  <c r="K208" i="12"/>
  <c r="S208" i="12"/>
  <c r="I208" i="12"/>
  <c r="R208" i="12"/>
  <c r="G208" i="12"/>
  <c r="N208" i="12"/>
  <c r="P208" i="12"/>
  <c r="AE207" i="12"/>
  <c r="U207" i="12"/>
  <c r="M207" i="12"/>
  <c r="T207" i="12"/>
  <c r="S207" i="12"/>
  <c r="I207" i="12"/>
  <c r="R207" i="12"/>
  <c r="G207" i="12"/>
  <c r="N207" i="12"/>
  <c r="P207" i="12"/>
  <c r="K207" i="12"/>
  <c r="AE206" i="12"/>
  <c r="U206" i="12"/>
  <c r="M206" i="12"/>
  <c r="T206" i="12"/>
  <c r="S206" i="12"/>
  <c r="I206" i="12"/>
  <c r="R206" i="12"/>
  <c r="G206" i="12"/>
  <c r="N206" i="12"/>
  <c r="P206" i="12"/>
  <c r="K206" i="12"/>
  <c r="AE205" i="12"/>
  <c r="U205" i="12"/>
  <c r="M205" i="12"/>
  <c r="T205" i="12"/>
  <c r="K205" i="12"/>
  <c r="S205" i="12"/>
  <c r="I205" i="12"/>
  <c r="R205" i="12"/>
  <c r="G205" i="12"/>
  <c r="N205" i="12"/>
  <c r="P205" i="12"/>
  <c r="AE204" i="12"/>
  <c r="U204" i="12"/>
  <c r="M204" i="12"/>
  <c r="T204" i="12"/>
  <c r="K204" i="12"/>
  <c r="S204" i="12"/>
  <c r="I204" i="12"/>
  <c r="R204" i="12"/>
  <c r="G204" i="12"/>
  <c r="N204" i="12"/>
  <c r="P204" i="12"/>
  <c r="AE203" i="12"/>
  <c r="U203" i="12"/>
  <c r="M203" i="12"/>
  <c r="T203" i="12"/>
  <c r="S203" i="12"/>
  <c r="I203" i="12"/>
  <c r="R203" i="12"/>
  <c r="G203" i="12"/>
  <c r="N203" i="12"/>
  <c r="P203" i="12"/>
  <c r="K203" i="12"/>
  <c r="AE202" i="12"/>
  <c r="U202" i="12"/>
  <c r="M202" i="12"/>
  <c r="T202" i="12"/>
  <c r="S202" i="12"/>
  <c r="I202" i="12"/>
  <c r="R202" i="12"/>
  <c r="G202" i="12"/>
  <c r="N202" i="12"/>
  <c r="P202" i="12"/>
  <c r="K202" i="12"/>
  <c r="AE201" i="12"/>
  <c r="U201" i="12"/>
  <c r="M201" i="12"/>
  <c r="T201" i="12"/>
  <c r="K201" i="12"/>
  <c r="S201" i="12"/>
  <c r="I201" i="12"/>
  <c r="R201" i="12"/>
  <c r="G201" i="12"/>
  <c r="N201" i="12"/>
  <c r="P201" i="12"/>
  <c r="AE200" i="12"/>
  <c r="U200" i="12"/>
  <c r="M200" i="12"/>
  <c r="T200" i="12"/>
  <c r="K200" i="12"/>
  <c r="S200" i="12"/>
  <c r="I200" i="12"/>
  <c r="R200" i="12"/>
  <c r="G200" i="12"/>
  <c r="N200" i="12"/>
  <c r="P200" i="12"/>
  <c r="AE199" i="12"/>
  <c r="U199" i="12"/>
  <c r="M199" i="12"/>
  <c r="T199" i="12"/>
  <c r="S199" i="12"/>
  <c r="I199" i="12"/>
  <c r="R199" i="12"/>
  <c r="G199" i="12"/>
  <c r="N199" i="12"/>
  <c r="P199" i="12"/>
  <c r="K199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E198" i="12"/>
  <c r="U198" i="12"/>
  <c r="M198" i="12"/>
  <c r="T198" i="12"/>
  <c r="K198" i="12"/>
  <c r="S198" i="12"/>
  <c r="I198" i="12"/>
  <c r="R198" i="12"/>
  <c r="G198" i="12"/>
  <c r="N198" i="12"/>
  <c r="P198" i="12"/>
  <c r="AE197" i="12"/>
  <c r="U197" i="12"/>
  <c r="M197" i="12"/>
  <c r="T197" i="12"/>
  <c r="S197" i="12"/>
  <c r="I197" i="12"/>
  <c r="R197" i="12"/>
  <c r="G197" i="12"/>
  <c r="N197" i="12"/>
  <c r="P197" i="12"/>
  <c r="K197" i="12"/>
  <c r="AE196" i="12"/>
  <c r="U196" i="12"/>
  <c r="M196" i="12"/>
  <c r="T196" i="12"/>
  <c r="S196" i="12"/>
  <c r="I196" i="12"/>
  <c r="R196" i="12"/>
  <c r="G196" i="12"/>
  <c r="N196" i="12"/>
  <c r="P196" i="12"/>
  <c r="K196" i="12"/>
  <c r="AE195" i="12"/>
  <c r="U195" i="12"/>
  <c r="M195" i="12"/>
  <c r="T195" i="12"/>
  <c r="K195" i="12"/>
  <c r="S195" i="12"/>
  <c r="I195" i="12"/>
  <c r="R195" i="12"/>
  <c r="G195" i="12"/>
  <c r="N195" i="12"/>
  <c r="P195" i="12"/>
  <c r="AE194" i="12"/>
  <c r="U194" i="12"/>
  <c r="M194" i="12"/>
  <c r="T194" i="12"/>
  <c r="K194" i="12"/>
  <c r="S194" i="12"/>
  <c r="I194" i="12"/>
  <c r="R194" i="12"/>
  <c r="G194" i="12"/>
  <c r="N194" i="12"/>
  <c r="P194" i="12"/>
  <c r="AE193" i="12"/>
  <c r="U193" i="12"/>
  <c r="M193" i="12"/>
  <c r="T193" i="12"/>
  <c r="K193" i="12"/>
  <c r="S193" i="12"/>
  <c r="I193" i="12"/>
  <c r="R193" i="12"/>
  <c r="G193" i="12"/>
  <c r="N193" i="12"/>
  <c r="P193" i="12"/>
  <c r="AE192" i="12"/>
  <c r="U192" i="12"/>
  <c r="M192" i="12"/>
  <c r="T192" i="12"/>
  <c r="K192" i="12"/>
  <c r="S192" i="12"/>
  <c r="I192" i="12"/>
  <c r="R192" i="12"/>
  <c r="G192" i="12"/>
  <c r="N192" i="12"/>
  <c r="P192" i="12"/>
  <c r="AE191" i="12"/>
  <c r="U191" i="12"/>
  <c r="M191" i="12"/>
  <c r="T191" i="12"/>
  <c r="K191" i="12"/>
  <c r="S191" i="12"/>
  <c r="I191" i="12"/>
  <c r="R191" i="12"/>
  <c r="G191" i="12"/>
  <c r="N191" i="12"/>
  <c r="P191" i="12"/>
  <c r="AE190" i="12"/>
  <c r="U190" i="12"/>
  <c r="M190" i="12"/>
  <c r="T190" i="12"/>
  <c r="S190" i="12"/>
  <c r="I190" i="12"/>
  <c r="R190" i="12"/>
  <c r="G190" i="12"/>
  <c r="N190" i="12"/>
  <c r="P190" i="12"/>
  <c r="K190" i="12"/>
  <c r="AE189" i="12"/>
  <c r="U189" i="12"/>
  <c r="M189" i="12"/>
  <c r="T189" i="12"/>
  <c r="S189" i="12"/>
  <c r="I189" i="12"/>
  <c r="R189" i="12"/>
  <c r="G189" i="12"/>
  <c r="N189" i="12"/>
  <c r="P189" i="12"/>
  <c r="K189" i="12"/>
  <c r="AE188" i="12"/>
  <c r="U188" i="12"/>
  <c r="M188" i="12"/>
  <c r="T188" i="12"/>
  <c r="S188" i="12"/>
  <c r="I188" i="12"/>
  <c r="R188" i="12"/>
  <c r="G188" i="12"/>
  <c r="N188" i="12"/>
  <c r="P188" i="12"/>
  <c r="K188" i="12"/>
  <c r="AE187" i="12"/>
  <c r="U187" i="12"/>
  <c r="M187" i="12"/>
  <c r="T187" i="12"/>
  <c r="K187" i="12"/>
  <c r="S187" i="12"/>
  <c r="I187" i="12"/>
  <c r="R187" i="12"/>
  <c r="G187" i="12"/>
  <c r="N187" i="12"/>
  <c r="P187" i="12"/>
  <c r="AE186" i="12"/>
  <c r="U186" i="12"/>
  <c r="M186" i="12"/>
  <c r="T186" i="12"/>
  <c r="K186" i="12"/>
  <c r="S186" i="12"/>
  <c r="I186" i="12"/>
  <c r="R186" i="12"/>
  <c r="G186" i="12"/>
  <c r="N186" i="12"/>
  <c r="P186" i="12"/>
  <c r="AE185" i="12"/>
  <c r="U185" i="12"/>
  <c r="M185" i="12"/>
  <c r="T185" i="12"/>
  <c r="K185" i="12"/>
  <c r="S185" i="12"/>
  <c r="I185" i="12"/>
  <c r="R185" i="12"/>
  <c r="G185" i="12"/>
  <c r="N185" i="12"/>
  <c r="P185" i="12"/>
  <c r="AE184" i="12"/>
  <c r="U184" i="12"/>
  <c r="M184" i="12"/>
  <c r="T184" i="12"/>
  <c r="K184" i="12"/>
  <c r="S184" i="12"/>
  <c r="I184" i="12"/>
  <c r="R184" i="12"/>
  <c r="G184" i="12"/>
  <c r="N184" i="12"/>
  <c r="P184" i="12"/>
  <c r="AE183" i="12"/>
  <c r="U183" i="12"/>
  <c r="M183" i="12"/>
  <c r="T183" i="12"/>
  <c r="K183" i="12"/>
  <c r="S183" i="12"/>
  <c r="I183" i="12"/>
  <c r="R183" i="12"/>
  <c r="G183" i="12"/>
  <c r="N183" i="12"/>
  <c r="P183" i="12"/>
  <c r="AE182" i="12"/>
  <c r="U182" i="12"/>
  <c r="M182" i="12"/>
  <c r="T182" i="12"/>
  <c r="K182" i="12"/>
  <c r="S182" i="12"/>
  <c r="I182" i="12"/>
  <c r="R182" i="12"/>
  <c r="G182" i="12"/>
  <c r="N182" i="12"/>
  <c r="P182" i="12"/>
  <c r="AE181" i="12"/>
  <c r="U181" i="12"/>
  <c r="M181" i="12"/>
  <c r="T181" i="12"/>
  <c r="S181" i="12"/>
  <c r="I181" i="12"/>
  <c r="R181" i="12"/>
  <c r="G181" i="12"/>
  <c r="N181" i="12"/>
  <c r="P181" i="12"/>
  <c r="K181" i="12"/>
  <c r="AE180" i="12"/>
  <c r="U180" i="12"/>
  <c r="M180" i="12"/>
  <c r="T180" i="12"/>
  <c r="S180" i="12"/>
  <c r="I180" i="12"/>
  <c r="R180" i="12"/>
  <c r="G180" i="12"/>
  <c r="N180" i="12"/>
  <c r="P180" i="12"/>
  <c r="K180" i="12"/>
  <c r="AE179" i="12"/>
  <c r="U179" i="12"/>
  <c r="M179" i="12"/>
  <c r="T179" i="12"/>
  <c r="K179" i="12"/>
  <c r="S179" i="12"/>
  <c r="I179" i="12"/>
  <c r="R179" i="12"/>
  <c r="G179" i="12"/>
  <c r="N179" i="12"/>
  <c r="P179" i="12"/>
  <c r="AE178" i="12"/>
  <c r="U178" i="12"/>
  <c r="M178" i="12"/>
  <c r="T178" i="12"/>
  <c r="K178" i="12"/>
  <c r="S178" i="12"/>
  <c r="I178" i="12"/>
  <c r="R178" i="12"/>
  <c r="G178" i="12"/>
  <c r="N178" i="12"/>
  <c r="P178" i="12"/>
  <c r="AE177" i="12"/>
  <c r="U177" i="12"/>
  <c r="M177" i="12"/>
  <c r="T177" i="12"/>
  <c r="S177" i="12"/>
  <c r="I177" i="12"/>
  <c r="R177" i="12"/>
  <c r="G177" i="12"/>
  <c r="N177" i="12"/>
  <c r="P177" i="12"/>
  <c r="K177" i="12"/>
  <c r="AE176" i="12"/>
  <c r="U176" i="12"/>
  <c r="M176" i="12"/>
  <c r="T176" i="12"/>
  <c r="K176" i="12"/>
  <c r="S176" i="12"/>
  <c r="I176" i="12"/>
  <c r="R176" i="12"/>
  <c r="G176" i="12"/>
  <c r="N176" i="12"/>
  <c r="P176" i="12"/>
  <c r="AE175" i="12"/>
  <c r="U175" i="12"/>
  <c r="M175" i="12"/>
  <c r="T175" i="12"/>
  <c r="K175" i="12"/>
  <c r="S175" i="12"/>
  <c r="I175" i="12"/>
  <c r="R175" i="12"/>
  <c r="G175" i="12"/>
  <c r="N175" i="12"/>
  <c r="P175" i="12"/>
  <c r="AE174" i="12"/>
  <c r="U174" i="12"/>
  <c r="M174" i="12"/>
  <c r="T174" i="12"/>
  <c r="K174" i="12"/>
  <c r="S174" i="12"/>
  <c r="I174" i="12"/>
  <c r="R174" i="12"/>
  <c r="G174" i="12"/>
  <c r="N174" i="12"/>
  <c r="P174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E173" i="12"/>
  <c r="U173" i="12"/>
  <c r="M173" i="12"/>
  <c r="T173" i="12"/>
  <c r="K173" i="12"/>
  <c r="S173" i="12"/>
  <c r="I173" i="12"/>
  <c r="R173" i="12"/>
  <c r="G173" i="12"/>
  <c r="N173" i="12"/>
  <c r="P173" i="12"/>
  <c r="AE172" i="12"/>
  <c r="U172" i="12"/>
  <c r="M172" i="12"/>
  <c r="T172" i="12"/>
  <c r="K172" i="12"/>
  <c r="S172" i="12"/>
  <c r="I172" i="12"/>
  <c r="R172" i="12"/>
  <c r="G172" i="12"/>
  <c r="N172" i="12"/>
  <c r="P172" i="12"/>
  <c r="AE171" i="12"/>
  <c r="U171" i="12"/>
  <c r="M171" i="12"/>
  <c r="T171" i="12"/>
  <c r="S171" i="12"/>
  <c r="I171" i="12"/>
  <c r="R171" i="12"/>
  <c r="G171" i="12"/>
  <c r="N171" i="12"/>
  <c r="P171" i="12"/>
  <c r="K171" i="12"/>
  <c r="AE170" i="12"/>
  <c r="U170" i="12"/>
  <c r="M170" i="12"/>
  <c r="T170" i="12"/>
  <c r="S170" i="12"/>
  <c r="R170" i="12"/>
  <c r="G170" i="12"/>
  <c r="N170" i="12"/>
  <c r="P170" i="12"/>
  <c r="K170" i="12"/>
  <c r="I170" i="12"/>
  <c r="C170" i="12"/>
  <c r="C171" i="12"/>
  <c r="C172" i="12"/>
  <c r="B170" i="12"/>
  <c r="B171" i="12"/>
  <c r="B172" i="12"/>
  <c r="A170" i="12"/>
  <c r="A171" i="12"/>
  <c r="A172" i="12"/>
  <c r="AE169" i="12"/>
  <c r="U169" i="12"/>
  <c r="M169" i="12"/>
  <c r="T169" i="12"/>
  <c r="S169" i="12"/>
  <c r="I168" i="12"/>
  <c r="R169" i="12"/>
  <c r="G169" i="12"/>
  <c r="N169" i="12"/>
  <c r="P169" i="12"/>
  <c r="K169" i="12"/>
  <c r="I169" i="12"/>
  <c r="AE168" i="12"/>
  <c r="U168" i="12"/>
  <c r="M168" i="12"/>
  <c r="T168" i="12"/>
  <c r="K167" i="12"/>
  <c r="S168" i="12"/>
  <c r="I167" i="12"/>
  <c r="R168" i="12"/>
  <c r="N168" i="12"/>
  <c r="P168" i="12"/>
  <c r="K168" i="12"/>
  <c r="AE167" i="12"/>
  <c r="U167" i="12"/>
  <c r="M166" i="12"/>
  <c r="T167" i="12"/>
  <c r="K166" i="12"/>
  <c r="S167" i="12"/>
  <c r="I166" i="12"/>
  <c r="R167" i="12"/>
  <c r="G166" i="12"/>
  <c r="N167" i="12"/>
  <c r="P167" i="12"/>
  <c r="AE166" i="12"/>
  <c r="U166" i="12"/>
  <c r="T166" i="12"/>
  <c r="S166" i="12"/>
  <c r="R166" i="12"/>
  <c r="N166" i="12"/>
  <c r="P166" i="12"/>
  <c r="AE165" i="12"/>
  <c r="U165" i="12"/>
  <c r="M165" i="12"/>
  <c r="T165" i="12"/>
  <c r="K165" i="12"/>
  <c r="S165" i="12"/>
  <c r="I165" i="12"/>
  <c r="R165" i="12"/>
  <c r="G165" i="12"/>
  <c r="N165" i="12"/>
  <c r="P165" i="12"/>
  <c r="AE164" i="12"/>
  <c r="U164" i="12"/>
  <c r="M164" i="12"/>
  <c r="T164" i="12"/>
  <c r="S164" i="12"/>
  <c r="I164" i="12"/>
  <c r="R164" i="12"/>
  <c r="G164" i="12"/>
  <c r="N164" i="12"/>
  <c r="P164" i="12"/>
  <c r="K164" i="12"/>
  <c r="AE163" i="12"/>
  <c r="U163" i="12"/>
  <c r="M163" i="12"/>
  <c r="T163" i="12"/>
  <c r="S163" i="12"/>
  <c r="R163" i="12"/>
  <c r="G163" i="12"/>
  <c r="N163" i="12"/>
  <c r="P163" i="12"/>
  <c r="K163" i="12"/>
  <c r="I163" i="12"/>
  <c r="AE162" i="12"/>
  <c r="U162" i="12"/>
  <c r="M162" i="12"/>
  <c r="T162" i="12"/>
  <c r="K162" i="12"/>
  <c r="S162" i="12"/>
  <c r="I162" i="12"/>
  <c r="R162" i="12"/>
  <c r="G162" i="12"/>
  <c r="N162" i="12"/>
  <c r="P162" i="12"/>
  <c r="AE161" i="12"/>
  <c r="U161" i="12"/>
  <c r="M161" i="12"/>
  <c r="T161" i="12"/>
  <c r="K161" i="12"/>
  <c r="S161" i="12"/>
  <c r="I161" i="12"/>
  <c r="R161" i="12"/>
  <c r="G161" i="12"/>
  <c r="N161" i="12"/>
  <c r="P161" i="12"/>
  <c r="AE160" i="12"/>
  <c r="U160" i="12"/>
  <c r="M160" i="12"/>
  <c r="T160" i="12"/>
  <c r="K160" i="12"/>
  <c r="S160" i="12"/>
  <c r="I160" i="12"/>
  <c r="R160" i="12"/>
  <c r="G160" i="12"/>
  <c r="N160" i="12"/>
  <c r="P160" i="12"/>
  <c r="AE159" i="12"/>
  <c r="U159" i="12"/>
  <c r="M159" i="12"/>
  <c r="T159" i="12"/>
  <c r="S159" i="12"/>
  <c r="R159" i="12"/>
  <c r="G159" i="12"/>
  <c r="N159" i="12"/>
  <c r="P159" i="12"/>
  <c r="K159" i="12"/>
  <c r="I159" i="12"/>
  <c r="AE158" i="12"/>
  <c r="U158" i="12"/>
  <c r="M158" i="12"/>
  <c r="T158" i="12"/>
  <c r="S158" i="12"/>
  <c r="I158" i="12"/>
  <c r="R158" i="12"/>
  <c r="G158" i="12"/>
  <c r="N158" i="12"/>
  <c r="P158" i="12"/>
  <c r="K158" i="12"/>
  <c r="AE157" i="12"/>
  <c r="U157" i="12"/>
  <c r="M157" i="12"/>
  <c r="T157" i="12"/>
  <c r="K157" i="12"/>
  <c r="S157" i="12"/>
  <c r="I157" i="12"/>
  <c r="R157" i="12"/>
  <c r="G157" i="12"/>
  <c r="N157" i="12"/>
  <c r="P157" i="12"/>
  <c r="AE156" i="12"/>
  <c r="U156" i="12"/>
  <c r="M156" i="12"/>
  <c r="T156" i="12"/>
  <c r="K156" i="12"/>
  <c r="S156" i="12"/>
  <c r="I156" i="12"/>
  <c r="R156" i="12"/>
  <c r="G156" i="12"/>
  <c r="N156" i="12"/>
  <c r="P156" i="12"/>
  <c r="AE155" i="12"/>
  <c r="U155" i="12"/>
  <c r="M155" i="12"/>
  <c r="T155" i="12"/>
  <c r="S155" i="12"/>
  <c r="R155" i="12"/>
  <c r="G155" i="12"/>
  <c r="N155" i="12"/>
  <c r="P155" i="12"/>
  <c r="K155" i="12"/>
  <c r="I155" i="12"/>
  <c r="AE154" i="12"/>
  <c r="U154" i="12"/>
  <c r="M154" i="12"/>
  <c r="T154" i="12"/>
  <c r="S154" i="12"/>
  <c r="I154" i="12"/>
  <c r="R154" i="12"/>
  <c r="G154" i="12"/>
  <c r="N154" i="12"/>
  <c r="P154" i="12"/>
  <c r="K154" i="12"/>
  <c r="AE153" i="12"/>
  <c r="U153" i="12"/>
  <c r="M153" i="12"/>
  <c r="T153" i="12"/>
  <c r="K153" i="12"/>
  <c r="S153" i="12"/>
  <c r="I153" i="12"/>
  <c r="R153" i="12"/>
  <c r="G153" i="12"/>
  <c r="N153" i="12"/>
  <c r="P153" i="12"/>
  <c r="AE152" i="12"/>
  <c r="U152" i="12"/>
  <c r="M152" i="12"/>
  <c r="T152" i="12"/>
  <c r="K152" i="12"/>
  <c r="S152" i="12"/>
  <c r="I152" i="12"/>
  <c r="R152" i="12"/>
  <c r="G152" i="12"/>
  <c r="N152" i="12"/>
  <c r="P152" i="12"/>
  <c r="AE151" i="12"/>
  <c r="U151" i="12"/>
  <c r="M151" i="12"/>
  <c r="T151" i="12"/>
  <c r="S151" i="12"/>
  <c r="R151" i="12"/>
  <c r="G151" i="12"/>
  <c r="N151" i="12"/>
  <c r="P151" i="12"/>
  <c r="K151" i="12"/>
  <c r="I151" i="12"/>
  <c r="AE150" i="12"/>
  <c r="U150" i="12"/>
  <c r="M150" i="12"/>
  <c r="T150" i="12"/>
  <c r="K150" i="12"/>
  <c r="S150" i="12"/>
  <c r="I150" i="12"/>
  <c r="R150" i="12"/>
  <c r="G150" i="12"/>
  <c r="N150" i="12"/>
  <c r="P150" i="12"/>
  <c r="AE149" i="12"/>
  <c r="U149" i="12"/>
  <c r="M149" i="12"/>
  <c r="T149" i="12"/>
  <c r="S149" i="12"/>
  <c r="R149" i="12"/>
  <c r="G149" i="12"/>
  <c r="N149" i="12"/>
  <c r="P149" i="12"/>
  <c r="K149" i="12"/>
  <c r="I149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E148" i="12"/>
  <c r="U148" i="12"/>
  <c r="M148" i="12"/>
  <c r="T148" i="12"/>
  <c r="S148" i="12"/>
  <c r="R148" i="12"/>
  <c r="G148" i="12"/>
  <c r="N148" i="12"/>
  <c r="P148" i="12"/>
  <c r="K148" i="12"/>
  <c r="I148" i="12"/>
  <c r="AE147" i="12"/>
  <c r="U147" i="12"/>
  <c r="M147" i="12"/>
  <c r="T147" i="12"/>
  <c r="K147" i="12"/>
  <c r="S147" i="12"/>
  <c r="I147" i="12"/>
  <c r="R147" i="12"/>
  <c r="G147" i="12"/>
  <c r="N147" i="12"/>
  <c r="P147" i="12"/>
  <c r="A147" i="12"/>
  <c r="AE146" i="12"/>
  <c r="U146" i="12"/>
  <c r="M146" i="12"/>
  <c r="T146" i="12"/>
  <c r="K146" i="12"/>
  <c r="S146" i="12"/>
  <c r="I146" i="12"/>
  <c r="R146" i="12"/>
  <c r="G146" i="12"/>
  <c r="N146" i="12"/>
  <c r="P146" i="12"/>
  <c r="AE145" i="12"/>
  <c r="U145" i="12"/>
  <c r="M145" i="12"/>
  <c r="T145" i="12"/>
  <c r="K145" i="12"/>
  <c r="S145" i="12"/>
  <c r="I145" i="12"/>
  <c r="R145" i="12"/>
  <c r="G145" i="12"/>
  <c r="N145" i="12"/>
  <c r="P145" i="12"/>
  <c r="A145" i="12"/>
  <c r="AE144" i="12"/>
  <c r="U144" i="12"/>
  <c r="M144" i="12"/>
  <c r="T144" i="12"/>
  <c r="K144" i="12"/>
  <c r="S144" i="12"/>
  <c r="I144" i="12"/>
  <c r="R144" i="12"/>
  <c r="G144" i="12"/>
  <c r="N144" i="12"/>
  <c r="P144" i="12"/>
  <c r="AE143" i="12"/>
  <c r="U143" i="12"/>
  <c r="M143" i="12"/>
  <c r="T143" i="12"/>
  <c r="K143" i="12"/>
  <c r="S143" i="12"/>
  <c r="I143" i="12"/>
  <c r="R143" i="12"/>
  <c r="G143" i="12"/>
  <c r="N143" i="12"/>
  <c r="P143" i="12"/>
  <c r="A143" i="12"/>
  <c r="AE142" i="12"/>
  <c r="U142" i="12"/>
  <c r="M142" i="12"/>
  <c r="T142" i="12"/>
  <c r="K142" i="12"/>
  <c r="S142" i="12"/>
  <c r="I142" i="12"/>
  <c r="R142" i="12"/>
  <c r="G142" i="12"/>
  <c r="N142" i="12"/>
  <c r="P142" i="12"/>
  <c r="AE141" i="12"/>
  <c r="U141" i="12"/>
  <c r="M141" i="12"/>
  <c r="T141" i="12"/>
  <c r="K141" i="12"/>
  <c r="S141" i="12"/>
  <c r="I141" i="12"/>
  <c r="R141" i="12"/>
  <c r="G141" i="12"/>
  <c r="N141" i="12"/>
  <c r="P141" i="12"/>
  <c r="AE140" i="12"/>
  <c r="U140" i="12"/>
  <c r="M140" i="12"/>
  <c r="T140" i="12"/>
  <c r="K140" i="12"/>
  <c r="S140" i="12"/>
  <c r="I140" i="12"/>
  <c r="R140" i="12"/>
  <c r="G140" i="12"/>
  <c r="N140" i="12"/>
  <c r="P140" i="12"/>
  <c r="AE139" i="12"/>
  <c r="U139" i="12"/>
  <c r="M139" i="12"/>
  <c r="T139" i="12"/>
  <c r="K139" i="12"/>
  <c r="S139" i="12"/>
  <c r="I139" i="12"/>
  <c r="R139" i="12"/>
  <c r="G139" i="12"/>
  <c r="N139" i="12"/>
  <c r="P139" i="12"/>
  <c r="A139" i="12"/>
  <c r="A140" i="12"/>
  <c r="A141" i="12"/>
  <c r="AE138" i="12"/>
  <c r="U138" i="12"/>
  <c r="M138" i="12"/>
  <c r="T138" i="12"/>
  <c r="K138" i="12"/>
  <c r="S138" i="12"/>
  <c r="I138" i="12"/>
  <c r="R138" i="12"/>
  <c r="G138" i="12"/>
  <c r="N138" i="12"/>
  <c r="P138" i="12"/>
  <c r="AE137" i="12"/>
  <c r="U137" i="12"/>
  <c r="M137" i="12"/>
  <c r="T137" i="12"/>
  <c r="K137" i="12"/>
  <c r="S137" i="12"/>
  <c r="I137" i="12"/>
  <c r="R137" i="12"/>
  <c r="G137" i="12"/>
  <c r="N137" i="12"/>
  <c r="P137" i="12"/>
  <c r="AE136" i="12"/>
  <c r="U136" i="12"/>
  <c r="M136" i="12"/>
  <c r="T136" i="12"/>
  <c r="S136" i="12"/>
  <c r="I136" i="12"/>
  <c r="R136" i="12"/>
  <c r="G136" i="12"/>
  <c r="N136" i="12"/>
  <c r="P136" i="12"/>
  <c r="K136" i="12"/>
  <c r="AE135" i="12"/>
  <c r="U135" i="12"/>
  <c r="M135" i="12"/>
  <c r="T135" i="12"/>
  <c r="K135" i="12"/>
  <c r="S135" i="12"/>
  <c r="I135" i="12"/>
  <c r="R135" i="12"/>
  <c r="G135" i="12"/>
  <c r="N135" i="12"/>
  <c r="P135" i="12"/>
  <c r="AE134" i="12"/>
  <c r="U134" i="12"/>
  <c r="M134" i="12"/>
  <c r="T134" i="12"/>
  <c r="K134" i="12"/>
  <c r="S134" i="12"/>
  <c r="I134" i="12"/>
  <c r="R134" i="12"/>
  <c r="G134" i="12"/>
  <c r="N134" i="12"/>
  <c r="P134" i="12"/>
  <c r="AE133" i="12"/>
  <c r="U133" i="12"/>
  <c r="M133" i="12"/>
  <c r="T133" i="12"/>
  <c r="K133" i="12"/>
  <c r="S133" i="12"/>
  <c r="I133" i="12"/>
  <c r="R133" i="12"/>
  <c r="G133" i="12"/>
  <c r="N133" i="12"/>
  <c r="P133" i="12"/>
  <c r="AE132" i="12"/>
  <c r="U132" i="12"/>
  <c r="M132" i="12"/>
  <c r="T132" i="12"/>
  <c r="K132" i="12"/>
  <c r="S132" i="12"/>
  <c r="I132" i="12"/>
  <c r="R132" i="12"/>
  <c r="G132" i="12"/>
  <c r="N132" i="12"/>
  <c r="P132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A132" i="12"/>
  <c r="A133" i="12"/>
  <c r="A134" i="12"/>
  <c r="A135" i="12"/>
  <c r="A136" i="12"/>
  <c r="AE131" i="12"/>
  <c r="U131" i="12"/>
  <c r="M131" i="12"/>
  <c r="T131" i="12"/>
  <c r="S131" i="12"/>
  <c r="R131" i="12"/>
  <c r="G131" i="12"/>
  <c r="N131" i="12"/>
  <c r="P131" i="12"/>
  <c r="K131" i="12"/>
  <c r="I131" i="12"/>
  <c r="AE130" i="12"/>
  <c r="U130" i="12"/>
  <c r="M130" i="12"/>
  <c r="T130" i="12"/>
  <c r="K130" i="12"/>
  <c r="S130" i="12"/>
  <c r="I130" i="12"/>
  <c r="R130" i="12"/>
  <c r="G130" i="12"/>
  <c r="N130" i="12"/>
  <c r="P130" i="12"/>
  <c r="AE129" i="12"/>
  <c r="U129" i="12"/>
  <c r="M129" i="12"/>
  <c r="T129" i="12"/>
  <c r="K129" i="12"/>
  <c r="S129" i="12"/>
  <c r="I129" i="12"/>
  <c r="R129" i="12"/>
  <c r="G129" i="12"/>
  <c r="N129" i="12"/>
  <c r="P129" i="12"/>
  <c r="AE128" i="12"/>
  <c r="U128" i="12"/>
  <c r="M128" i="12"/>
  <c r="T128" i="12"/>
  <c r="S128" i="12"/>
  <c r="I128" i="12"/>
  <c r="R128" i="12"/>
  <c r="G128" i="12"/>
  <c r="N128" i="12"/>
  <c r="P128" i="12"/>
  <c r="K128" i="12"/>
  <c r="AE127" i="12"/>
  <c r="U127" i="12"/>
  <c r="M127" i="12"/>
  <c r="T127" i="12"/>
  <c r="K127" i="12"/>
  <c r="S127" i="12"/>
  <c r="I127" i="12"/>
  <c r="R127" i="12"/>
  <c r="G127" i="12"/>
  <c r="N127" i="12"/>
  <c r="P127" i="12"/>
  <c r="AE126" i="12"/>
  <c r="U126" i="12"/>
  <c r="M126" i="12"/>
  <c r="T126" i="12"/>
  <c r="S126" i="12"/>
  <c r="I126" i="12"/>
  <c r="R126" i="12"/>
  <c r="G126" i="12"/>
  <c r="N126" i="12"/>
  <c r="P126" i="12"/>
  <c r="K126" i="12"/>
  <c r="AE125" i="12"/>
  <c r="U125" i="12"/>
  <c r="M125" i="12"/>
  <c r="T125" i="12"/>
  <c r="K125" i="12"/>
  <c r="S125" i="12"/>
  <c r="I125" i="12"/>
  <c r="R125" i="12"/>
  <c r="G125" i="12"/>
  <c r="N125" i="12"/>
  <c r="P125" i="12"/>
  <c r="AE124" i="12"/>
  <c r="U124" i="12"/>
  <c r="M124" i="12"/>
  <c r="T124" i="12"/>
  <c r="S124" i="12"/>
  <c r="I124" i="12"/>
  <c r="R124" i="12"/>
  <c r="G124" i="12"/>
  <c r="N124" i="12"/>
  <c r="P124" i="12"/>
  <c r="K124" i="12"/>
  <c r="AE123" i="12"/>
  <c r="U123" i="12"/>
  <c r="M123" i="12"/>
  <c r="T123" i="12"/>
  <c r="K123" i="12"/>
  <c r="S123" i="12"/>
  <c r="I123" i="12"/>
  <c r="R123" i="12"/>
  <c r="G123" i="12"/>
  <c r="N123" i="12"/>
  <c r="P123" i="12"/>
  <c r="AE122" i="12"/>
  <c r="U122" i="12"/>
  <c r="M122" i="12"/>
  <c r="T122" i="12"/>
  <c r="K122" i="12"/>
  <c r="S122" i="12"/>
  <c r="I122" i="12"/>
  <c r="R122" i="12"/>
  <c r="G122" i="12"/>
  <c r="N122" i="12"/>
  <c r="P122" i="12"/>
  <c r="AE121" i="12"/>
  <c r="U121" i="12"/>
  <c r="M121" i="12"/>
  <c r="T121" i="12"/>
  <c r="K121" i="12"/>
  <c r="S121" i="12"/>
  <c r="I121" i="12"/>
  <c r="R121" i="12"/>
  <c r="G121" i="12"/>
  <c r="N121" i="12"/>
  <c r="P121" i="12"/>
  <c r="AE120" i="12"/>
  <c r="U120" i="12"/>
  <c r="M120" i="12"/>
  <c r="T120" i="12"/>
  <c r="S120" i="12"/>
  <c r="I120" i="12"/>
  <c r="R120" i="12"/>
  <c r="G120" i="12"/>
  <c r="N120" i="12"/>
  <c r="P120" i="12"/>
  <c r="K120" i="12"/>
  <c r="AE119" i="12"/>
  <c r="U119" i="12"/>
  <c r="M119" i="12"/>
  <c r="T119" i="12"/>
  <c r="K119" i="12"/>
  <c r="S119" i="12"/>
  <c r="I119" i="12"/>
  <c r="R119" i="12"/>
  <c r="G119" i="12"/>
  <c r="N119" i="12"/>
  <c r="P119" i="12"/>
  <c r="AE118" i="12"/>
  <c r="U118" i="12"/>
  <c r="M118" i="12"/>
  <c r="T118" i="12"/>
  <c r="S118" i="12"/>
  <c r="I118" i="12"/>
  <c r="R118" i="12"/>
  <c r="G118" i="12"/>
  <c r="N118" i="12"/>
  <c r="P118" i="12"/>
  <c r="K118" i="12"/>
  <c r="AE117" i="12"/>
  <c r="U117" i="12"/>
  <c r="M117" i="12"/>
  <c r="T117" i="12"/>
  <c r="K117" i="12"/>
  <c r="S117" i="12"/>
  <c r="I117" i="12"/>
  <c r="R117" i="12"/>
  <c r="G117" i="12"/>
  <c r="N117" i="12"/>
  <c r="P117" i="12"/>
  <c r="AE116" i="12"/>
  <c r="U116" i="12"/>
  <c r="M116" i="12"/>
  <c r="T116" i="12"/>
  <c r="S116" i="12"/>
  <c r="I116" i="12"/>
  <c r="R116" i="12"/>
  <c r="G116" i="12"/>
  <c r="N116" i="12"/>
  <c r="P116" i="12"/>
  <c r="K116" i="12"/>
  <c r="AE115" i="12"/>
  <c r="U115" i="12"/>
  <c r="M115" i="12"/>
  <c r="T115" i="12"/>
  <c r="K115" i="12"/>
  <c r="S115" i="12"/>
  <c r="I115" i="12"/>
  <c r="R115" i="12"/>
  <c r="G115" i="12"/>
  <c r="N115" i="12"/>
  <c r="P115" i="12"/>
  <c r="AE114" i="12"/>
  <c r="U114" i="12"/>
  <c r="M114" i="12"/>
  <c r="T114" i="12"/>
  <c r="K114" i="12"/>
  <c r="S114" i="12"/>
  <c r="I114" i="12"/>
  <c r="R114" i="12"/>
  <c r="G114" i="12"/>
  <c r="N114" i="12"/>
  <c r="P114" i="12"/>
  <c r="AE113" i="12"/>
  <c r="U113" i="12"/>
  <c r="M113" i="12"/>
  <c r="T113" i="12"/>
  <c r="K113" i="12"/>
  <c r="S113" i="12"/>
  <c r="I113" i="12"/>
  <c r="R113" i="12"/>
  <c r="G113" i="12"/>
  <c r="N113" i="12"/>
  <c r="P113" i="12"/>
  <c r="AE112" i="12"/>
  <c r="U112" i="12"/>
  <c r="M112" i="12"/>
  <c r="T112" i="12"/>
  <c r="S112" i="12"/>
  <c r="I112" i="12"/>
  <c r="R112" i="12"/>
  <c r="G112" i="12"/>
  <c r="N112" i="12"/>
  <c r="P112" i="12"/>
  <c r="K112" i="12"/>
  <c r="AE111" i="12"/>
  <c r="U111" i="12"/>
  <c r="M111" i="12"/>
  <c r="T111" i="12"/>
  <c r="K111" i="12"/>
  <c r="S111" i="12"/>
  <c r="I111" i="12"/>
  <c r="R111" i="12"/>
  <c r="G111" i="12"/>
  <c r="N111" i="12"/>
  <c r="P111" i="12"/>
  <c r="AE110" i="12"/>
  <c r="U110" i="12"/>
  <c r="M110" i="12"/>
  <c r="T110" i="12"/>
  <c r="K110" i="12"/>
  <c r="S110" i="12"/>
  <c r="I110" i="12"/>
  <c r="R110" i="12"/>
  <c r="G110" i="12"/>
  <c r="N110" i="12"/>
  <c r="P110" i="12"/>
  <c r="AE109" i="12"/>
  <c r="U109" i="12"/>
  <c r="M109" i="12"/>
  <c r="T109" i="12"/>
  <c r="K109" i="12"/>
  <c r="S109" i="12"/>
  <c r="I109" i="12"/>
  <c r="R109" i="12"/>
  <c r="G109" i="12"/>
  <c r="N109" i="12"/>
  <c r="P109" i="12"/>
  <c r="AE108" i="12"/>
  <c r="U108" i="12"/>
  <c r="M108" i="12"/>
  <c r="T108" i="12"/>
  <c r="S108" i="12"/>
  <c r="I108" i="12"/>
  <c r="R108" i="12"/>
  <c r="G108" i="12"/>
  <c r="N108" i="12"/>
  <c r="P108" i="12"/>
  <c r="K108" i="12"/>
  <c r="AE107" i="12"/>
  <c r="U107" i="12"/>
  <c r="M107" i="12"/>
  <c r="T107" i="12"/>
  <c r="S107" i="12"/>
  <c r="I107" i="12"/>
  <c r="R107" i="12"/>
  <c r="G107" i="12"/>
  <c r="N107" i="12"/>
  <c r="P107" i="12"/>
  <c r="K107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E106" i="12"/>
  <c r="U106" i="12"/>
  <c r="M106" i="12"/>
  <c r="T106" i="12"/>
  <c r="S106" i="12"/>
  <c r="I106" i="12"/>
  <c r="R106" i="12"/>
  <c r="G106" i="12"/>
  <c r="N106" i="12"/>
  <c r="P106" i="12"/>
  <c r="K106" i="12"/>
  <c r="AE105" i="12"/>
  <c r="U105" i="12"/>
  <c r="M105" i="12"/>
  <c r="T105" i="12"/>
  <c r="K105" i="12"/>
  <c r="S105" i="12"/>
  <c r="I105" i="12"/>
  <c r="R105" i="12"/>
  <c r="G105" i="12"/>
  <c r="N105" i="12"/>
  <c r="P105" i="12"/>
  <c r="AE104" i="12"/>
  <c r="U104" i="12"/>
  <c r="M104" i="12"/>
  <c r="T104" i="12"/>
  <c r="K104" i="12"/>
  <c r="S104" i="12"/>
  <c r="I104" i="12"/>
  <c r="R104" i="12"/>
  <c r="G104" i="12"/>
  <c r="N104" i="12"/>
  <c r="P104" i="12"/>
  <c r="AE103" i="12"/>
  <c r="U103" i="12"/>
  <c r="M103" i="12"/>
  <c r="T103" i="12"/>
  <c r="K103" i="12"/>
  <c r="S103" i="12"/>
  <c r="I103" i="12"/>
  <c r="R103" i="12"/>
  <c r="G103" i="12"/>
  <c r="N103" i="12"/>
  <c r="P103" i="12"/>
  <c r="AE102" i="12"/>
  <c r="U102" i="12"/>
  <c r="M102" i="12"/>
  <c r="T102" i="12"/>
  <c r="K102" i="12"/>
  <c r="S102" i="12"/>
  <c r="I102" i="12"/>
  <c r="R102" i="12"/>
  <c r="G102" i="12"/>
  <c r="N102" i="12"/>
  <c r="P102" i="12"/>
  <c r="AE101" i="12"/>
  <c r="U101" i="12"/>
  <c r="M101" i="12"/>
  <c r="T101" i="12"/>
  <c r="K101" i="12"/>
  <c r="S101" i="12"/>
  <c r="I101" i="12"/>
  <c r="R101" i="12"/>
  <c r="G101" i="12"/>
  <c r="N101" i="12"/>
  <c r="P101" i="12"/>
  <c r="AE100" i="12"/>
  <c r="U100" i="12"/>
  <c r="M100" i="12"/>
  <c r="T100" i="12"/>
  <c r="K100" i="12"/>
  <c r="S100" i="12"/>
  <c r="I100" i="12"/>
  <c r="R100" i="12"/>
  <c r="G100" i="12"/>
  <c r="N100" i="12"/>
  <c r="P100" i="12"/>
  <c r="AE99" i="12"/>
  <c r="U99" i="12"/>
  <c r="M99" i="12"/>
  <c r="T99" i="12"/>
  <c r="K99" i="12"/>
  <c r="S99" i="12"/>
  <c r="I99" i="12"/>
  <c r="R99" i="12"/>
  <c r="G99" i="12"/>
  <c r="N99" i="12"/>
  <c r="P99" i="12"/>
  <c r="AE98" i="12"/>
  <c r="U98" i="12"/>
  <c r="M98" i="12"/>
  <c r="T98" i="12"/>
  <c r="K98" i="12"/>
  <c r="S98" i="12"/>
  <c r="I98" i="12"/>
  <c r="R98" i="12"/>
  <c r="G98" i="12"/>
  <c r="N98" i="12"/>
  <c r="P98" i="12"/>
  <c r="AE97" i="12"/>
  <c r="U97" i="12"/>
  <c r="M97" i="12"/>
  <c r="T97" i="12"/>
  <c r="K97" i="12"/>
  <c r="S97" i="12"/>
  <c r="I97" i="12"/>
  <c r="R97" i="12"/>
  <c r="G97" i="12"/>
  <c r="N97" i="12"/>
  <c r="P97" i="12"/>
  <c r="AE96" i="12"/>
  <c r="U96" i="12"/>
  <c r="M96" i="12"/>
  <c r="T96" i="12"/>
  <c r="K96" i="12"/>
  <c r="S96" i="12"/>
  <c r="I96" i="12"/>
  <c r="R96" i="12"/>
  <c r="G96" i="12"/>
  <c r="N96" i="12"/>
  <c r="P96" i="12"/>
  <c r="AE95" i="12"/>
  <c r="U95" i="12"/>
  <c r="M95" i="12"/>
  <c r="T95" i="12"/>
  <c r="K95" i="12"/>
  <c r="S95" i="12"/>
  <c r="I95" i="12"/>
  <c r="R95" i="12"/>
  <c r="G95" i="12"/>
  <c r="N95" i="12"/>
  <c r="P95" i="12"/>
  <c r="AE94" i="12"/>
  <c r="U94" i="12"/>
  <c r="M94" i="12"/>
  <c r="T94" i="12"/>
  <c r="K94" i="12"/>
  <c r="S94" i="12"/>
  <c r="I94" i="12"/>
  <c r="R94" i="12"/>
  <c r="G94" i="12"/>
  <c r="N94" i="12"/>
  <c r="P94" i="12"/>
  <c r="AE93" i="12"/>
  <c r="U93" i="12"/>
  <c r="M93" i="12"/>
  <c r="T93" i="12"/>
  <c r="K93" i="12"/>
  <c r="S93" i="12"/>
  <c r="I93" i="12"/>
  <c r="R93" i="12"/>
  <c r="G93" i="12"/>
  <c r="N93" i="12"/>
  <c r="P93" i="12"/>
  <c r="AE92" i="12"/>
  <c r="U92" i="12"/>
  <c r="M92" i="12"/>
  <c r="T92" i="12"/>
  <c r="K92" i="12"/>
  <c r="S92" i="12"/>
  <c r="I92" i="12"/>
  <c r="R92" i="12"/>
  <c r="G92" i="12"/>
  <c r="N92" i="12"/>
  <c r="P92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E91" i="12"/>
  <c r="U91" i="12"/>
  <c r="M91" i="12"/>
  <c r="T91" i="12"/>
  <c r="K91" i="12"/>
  <c r="S91" i="12"/>
  <c r="I91" i="12"/>
  <c r="R91" i="12"/>
  <c r="G91" i="12"/>
  <c r="N91" i="12"/>
  <c r="P91" i="12"/>
  <c r="AE90" i="12"/>
  <c r="U90" i="12"/>
  <c r="M90" i="12"/>
  <c r="T90" i="12"/>
  <c r="K90" i="12"/>
  <c r="S90" i="12"/>
  <c r="I90" i="12"/>
  <c r="R90" i="12"/>
  <c r="G90" i="12"/>
  <c r="N90" i="12"/>
  <c r="P90" i="12"/>
  <c r="AE89" i="12"/>
  <c r="U89" i="12"/>
  <c r="M89" i="12"/>
  <c r="T89" i="12"/>
  <c r="S89" i="12"/>
  <c r="I89" i="12"/>
  <c r="R89" i="12"/>
  <c r="G89" i="12"/>
  <c r="N89" i="12"/>
  <c r="P89" i="12"/>
  <c r="K89" i="12"/>
  <c r="AE88" i="12"/>
  <c r="U88" i="12"/>
  <c r="M88" i="12"/>
  <c r="T88" i="12"/>
  <c r="K88" i="12"/>
  <c r="S88" i="12"/>
  <c r="I88" i="12"/>
  <c r="R88" i="12"/>
  <c r="G88" i="12"/>
  <c r="N88" i="12"/>
  <c r="P88" i="12"/>
  <c r="AE87" i="12"/>
  <c r="U87" i="12"/>
  <c r="M87" i="12"/>
  <c r="T87" i="12"/>
  <c r="K87" i="12"/>
  <c r="S87" i="12"/>
  <c r="I87" i="12"/>
  <c r="R87" i="12"/>
  <c r="G87" i="12"/>
  <c r="N87" i="12"/>
  <c r="P87" i="12"/>
  <c r="AE86" i="12"/>
  <c r="U86" i="12"/>
  <c r="M86" i="12"/>
  <c r="T86" i="12"/>
  <c r="K86" i="12"/>
  <c r="S86" i="12"/>
  <c r="I86" i="12"/>
  <c r="R86" i="12"/>
  <c r="G86" i="12"/>
  <c r="N86" i="12"/>
  <c r="P86" i="12"/>
  <c r="AE85" i="12"/>
  <c r="U85" i="12"/>
  <c r="M85" i="12"/>
  <c r="T85" i="12"/>
  <c r="K85" i="12"/>
  <c r="S85" i="12"/>
  <c r="I85" i="12"/>
  <c r="R85" i="12"/>
  <c r="G85" i="12"/>
  <c r="N85" i="12"/>
  <c r="P85" i="12"/>
  <c r="AE84" i="12"/>
  <c r="U84" i="12"/>
  <c r="M84" i="12"/>
  <c r="T84" i="12"/>
  <c r="S84" i="12"/>
  <c r="I84" i="12"/>
  <c r="R84" i="12"/>
  <c r="G84" i="12"/>
  <c r="N84" i="12"/>
  <c r="P84" i="12"/>
  <c r="K84" i="12"/>
  <c r="AE83" i="12"/>
  <c r="U83" i="12"/>
  <c r="M83" i="12"/>
  <c r="T83" i="12"/>
  <c r="K83" i="12"/>
  <c r="S83" i="12"/>
  <c r="I83" i="12"/>
  <c r="R83" i="12"/>
  <c r="G83" i="12"/>
  <c r="N83" i="12"/>
  <c r="P83" i="12"/>
  <c r="AE82" i="12"/>
  <c r="U82" i="12"/>
  <c r="M82" i="12"/>
  <c r="T82" i="12"/>
  <c r="K82" i="12"/>
  <c r="S82" i="12"/>
  <c r="I82" i="12"/>
  <c r="R82" i="12"/>
  <c r="G82" i="12"/>
  <c r="N82" i="12"/>
  <c r="P82" i="12"/>
  <c r="AE81" i="12"/>
  <c r="U81" i="12"/>
  <c r="M81" i="12"/>
  <c r="T81" i="12"/>
  <c r="S81" i="12"/>
  <c r="I81" i="12"/>
  <c r="R81" i="12"/>
  <c r="G81" i="12"/>
  <c r="N81" i="12"/>
  <c r="P81" i="12"/>
  <c r="K81" i="12"/>
  <c r="AE80" i="12"/>
  <c r="U80" i="12"/>
  <c r="M80" i="12"/>
  <c r="T80" i="12"/>
  <c r="S80" i="12"/>
  <c r="I80" i="12"/>
  <c r="R80" i="12"/>
  <c r="G80" i="12"/>
  <c r="N80" i="12"/>
  <c r="P80" i="12"/>
  <c r="K80" i="12"/>
  <c r="AE79" i="12"/>
  <c r="U79" i="12"/>
  <c r="M79" i="12"/>
  <c r="T79" i="12"/>
  <c r="K79" i="12"/>
  <c r="S79" i="12"/>
  <c r="I79" i="12"/>
  <c r="R79" i="12"/>
  <c r="G79" i="12"/>
  <c r="N79" i="12"/>
  <c r="P79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E78" i="12"/>
  <c r="U78" i="12"/>
  <c r="M78" i="12"/>
  <c r="T78" i="12"/>
  <c r="K78" i="12"/>
  <c r="S78" i="12"/>
  <c r="I78" i="12"/>
  <c r="R78" i="12"/>
  <c r="G78" i="12"/>
  <c r="N78" i="12"/>
  <c r="P78" i="12"/>
  <c r="AE77" i="12"/>
  <c r="U77" i="12"/>
  <c r="M77" i="12"/>
  <c r="T77" i="12"/>
  <c r="K77" i="12"/>
  <c r="S77" i="12"/>
  <c r="I77" i="12"/>
  <c r="R77" i="12"/>
  <c r="G77" i="12"/>
  <c r="N77" i="12"/>
  <c r="P77" i="12"/>
  <c r="A77" i="12"/>
  <c r="AE76" i="12"/>
  <c r="U76" i="12"/>
  <c r="M76" i="12"/>
  <c r="T76" i="12"/>
  <c r="K76" i="12"/>
  <c r="S76" i="12"/>
  <c r="I76" i="12"/>
  <c r="R76" i="12"/>
  <c r="G76" i="12"/>
  <c r="N76" i="12"/>
  <c r="P76" i="12"/>
  <c r="AE75" i="12"/>
  <c r="U75" i="12"/>
  <c r="M75" i="12"/>
  <c r="T75" i="12"/>
  <c r="K75" i="12"/>
  <c r="S75" i="12"/>
  <c r="I75" i="12"/>
  <c r="R75" i="12"/>
  <c r="G75" i="12"/>
  <c r="N75" i="12"/>
  <c r="P75" i="12"/>
  <c r="A75" i="12"/>
  <c r="AE74" i="12"/>
  <c r="U74" i="12"/>
  <c r="M74" i="12"/>
  <c r="T74" i="12"/>
  <c r="K74" i="12"/>
  <c r="S74" i="12"/>
  <c r="I74" i="12"/>
  <c r="R74" i="12"/>
  <c r="G74" i="12"/>
  <c r="N74" i="12"/>
  <c r="P74" i="12"/>
  <c r="AE73" i="12"/>
  <c r="U73" i="12"/>
  <c r="M73" i="12"/>
  <c r="T73" i="12"/>
  <c r="K73" i="12"/>
  <c r="S73" i="12"/>
  <c r="I73" i="12"/>
  <c r="R73" i="12"/>
  <c r="G73" i="12"/>
  <c r="N73" i="12"/>
  <c r="P73" i="12"/>
  <c r="A73" i="12"/>
  <c r="AE72" i="12"/>
  <c r="U72" i="12"/>
  <c r="M72" i="12"/>
  <c r="T72" i="12"/>
  <c r="K72" i="12"/>
  <c r="S72" i="12"/>
  <c r="I72" i="12"/>
  <c r="R72" i="12"/>
  <c r="G72" i="12"/>
  <c r="N72" i="12"/>
  <c r="P72" i="12"/>
  <c r="AE71" i="12"/>
  <c r="U71" i="12"/>
  <c r="M71" i="12"/>
  <c r="T71" i="12"/>
  <c r="K71" i="12"/>
  <c r="S71" i="12"/>
  <c r="I71" i="12"/>
  <c r="R71" i="12"/>
  <c r="G71" i="12"/>
  <c r="N71" i="12"/>
  <c r="P71" i="12"/>
  <c r="A71" i="12"/>
  <c r="AE70" i="12"/>
  <c r="U70" i="12"/>
  <c r="M70" i="12"/>
  <c r="T70" i="12"/>
  <c r="K70" i="12"/>
  <c r="S70" i="12"/>
  <c r="I70" i="12"/>
  <c r="R70" i="12"/>
  <c r="G70" i="12"/>
  <c r="N70" i="12"/>
  <c r="P70" i="12"/>
  <c r="AE69" i="12"/>
  <c r="U69" i="12"/>
  <c r="M69" i="12"/>
  <c r="T69" i="12"/>
  <c r="K69" i="12"/>
  <c r="S69" i="12"/>
  <c r="I69" i="12"/>
  <c r="R69" i="12"/>
  <c r="G69" i="12"/>
  <c r="N69" i="12"/>
  <c r="P69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A69" i="12"/>
  <c r="AE68" i="12"/>
  <c r="U68" i="12"/>
  <c r="M68" i="12"/>
  <c r="T68" i="12"/>
  <c r="K68" i="12"/>
  <c r="S68" i="12"/>
  <c r="I68" i="12"/>
  <c r="R68" i="12"/>
  <c r="G68" i="12"/>
  <c r="N68" i="12"/>
  <c r="P68" i="12"/>
  <c r="AE67" i="12"/>
  <c r="U67" i="12"/>
  <c r="M67" i="12"/>
  <c r="T67" i="12"/>
  <c r="K67" i="12"/>
  <c r="S67" i="12"/>
  <c r="I67" i="12"/>
  <c r="R67" i="12"/>
  <c r="G67" i="12"/>
  <c r="N67" i="12"/>
  <c r="P67" i="12"/>
  <c r="AE66" i="12"/>
  <c r="U66" i="12"/>
  <c r="M66" i="12"/>
  <c r="T66" i="12"/>
  <c r="K66" i="12"/>
  <c r="S66" i="12"/>
  <c r="I66" i="12"/>
  <c r="R66" i="12"/>
  <c r="G66" i="12"/>
  <c r="N66" i="12"/>
  <c r="P66" i="12"/>
  <c r="AE65" i="12"/>
  <c r="U65" i="12"/>
  <c r="M65" i="12"/>
  <c r="T65" i="12"/>
  <c r="K65" i="12"/>
  <c r="S65" i="12"/>
  <c r="I65" i="12"/>
  <c r="R65" i="12"/>
  <c r="G65" i="12"/>
  <c r="N65" i="12"/>
  <c r="P65" i="12"/>
  <c r="AE64" i="12"/>
  <c r="U64" i="12"/>
  <c r="M64" i="12"/>
  <c r="T64" i="12"/>
  <c r="K64" i="12"/>
  <c r="S64" i="12"/>
  <c r="I64" i="12"/>
  <c r="R64" i="12"/>
  <c r="G64" i="12"/>
  <c r="N64" i="12"/>
  <c r="P64" i="12"/>
  <c r="AE63" i="12"/>
  <c r="U63" i="12"/>
  <c r="M63" i="12"/>
  <c r="T63" i="12"/>
  <c r="K63" i="12"/>
  <c r="S63" i="12"/>
  <c r="I63" i="12"/>
  <c r="R63" i="12"/>
  <c r="G63" i="12"/>
  <c r="N63" i="12"/>
  <c r="P63" i="12"/>
  <c r="AE62" i="12"/>
  <c r="U62" i="12"/>
  <c r="M62" i="12"/>
  <c r="T62" i="12"/>
  <c r="K62" i="12"/>
  <c r="S62" i="12"/>
  <c r="I62" i="12"/>
  <c r="R62" i="12"/>
  <c r="G62" i="12"/>
  <c r="N62" i="12"/>
  <c r="P62" i="12"/>
  <c r="AE61" i="12"/>
  <c r="U61" i="12"/>
  <c r="M61" i="12"/>
  <c r="T61" i="12"/>
  <c r="S61" i="12"/>
  <c r="I61" i="12"/>
  <c r="R61" i="12"/>
  <c r="G61" i="12"/>
  <c r="N61" i="12"/>
  <c r="P61" i="12"/>
  <c r="K61" i="12"/>
  <c r="AE60" i="12"/>
  <c r="U60" i="12"/>
  <c r="M60" i="12"/>
  <c r="T60" i="12"/>
  <c r="K60" i="12"/>
  <c r="S60" i="12"/>
  <c r="I60" i="12"/>
  <c r="R60" i="12"/>
  <c r="G60" i="12"/>
  <c r="N60" i="12"/>
  <c r="P60" i="12"/>
  <c r="AE59" i="12"/>
  <c r="U59" i="12"/>
  <c r="M59" i="12"/>
  <c r="T59" i="12"/>
  <c r="K59" i="12"/>
  <c r="S59" i="12"/>
  <c r="I59" i="12"/>
  <c r="R59" i="12"/>
  <c r="G59" i="12"/>
  <c r="N59" i="12"/>
  <c r="P59" i="12"/>
  <c r="AE58" i="12"/>
  <c r="U58" i="12"/>
  <c r="M58" i="12"/>
  <c r="T58" i="12"/>
  <c r="K58" i="12"/>
  <c r="S58" i="12"/>
  <c r="I58" i="12"/>
  <c r="R58" i="12"/>
  <c r="G58" i="12"/>
  <c r="N58" i="12"/>
  <c r="P58" i="12"/>
  <c r="AE57" i="12"/>
  <c r="U57" i="12"/>
  <c r="M57" i="12"/>
  <c r="T57" i="12"/>
  <c r="K57" i="12"/>
  <c r="S57" i="12"/>
  <c r="I57" i="12"/>
  <c r="R57" i="12"/>
  <c r="G57" i="12"/>
  <c r="N57" i="12"/>
  <c r="P57" i="12"/>
  <c r="AE56" i="12"/>
  <c r="U56" i="12"/>
  <c r="M56" i="12"/>
  <c r="T56" i="12"/>
  <c r="K56" i="12"/>
  <c r="S56" i="12"/>
  <c r="I56" i="12"/>
  <c r="R56" i="12"/>
  <c r="G56" i="12"/>
  <c r="N56" i="12"/>
  <c r="P56" i="12"/>
  <c r="AE55" i="12"/>
  <c r="U55" i="12"/>
  <c r="M55" i="12"/>
  <c r="T55" i="12"/>
  <c r="K55" i="12"/>
  <c r="S55" i="12"/>
  <c r="I55" i="12"/>
  <c r="R55" i="12"/>
  <c r="G55" i="12"/>
  <c r="N55" i="12"/>
  <c r="P55" i="12"/>
  <c r="AE54" i="12"/>
  <c r="U54" i="12"/>
  <c r="M54" i="12"/>
  <c r="T54" i="12"/>
  <c r="K54" i="12"/>
  <c r="S54" i="12"/>
  <c r="I54" i="12"/>
  <c r="R54" i="12"/>
  <c r="G54" i="12"/>
  <c r="N54" i="12"/>
  <c r="P54" i="12"/>
  <c r="AE53" i="12"/>
  <c r="U53" i="12"/>
  <c r="M53" i="12"/>
  <c r="T53" i="12"/>
  <c r="K53" i="12"/>
  <c r="S53" i="12"/>
  <c r="I53" i="12"/>
  <c r="R53" i="12"/>
  <c r="G53" i="12"/>
  <c r="N53" i="12"/>
  <c r="P53" i="12"/>
  <c r="AE52" i="12"/>
  <c r="U52" i="12"/>
  <c r="M52" i="12"/>
  <c r="T52" i="12"/>
  <c r="K52" i="12"/>
  <c r="S52" i="12"/>
  <c r="I52" i="12"/>
  <c r="R52" i="12"/>
  <c r="G52" i="12"/>
  <c r="N52" i="12"/>
  <c r="P52" i="12"/>
  <c r="AE51" i="12"/>
  <c r="U51" i="12"/>
  <c r="M51" i="12"/>
  <c r="T51" i="12"/>
  <c r="S51" i="12"/>
  <c r="R51" i="12"/>
  <c r="G51" i="12"/>
  <c r="N51" i="12"/>
  <c r="P51" i="12"/>
  <c r="K51" i="12"/>
  <c r="I51" i="12"/>
  <c r="AE50" i="12"/>
  <c r="U50" i="12"/>
  <c r="M50" i="12"/>
  <c r="T50" i="12"/>
  <c r="K50" i="12"/>
  <c r="S50" i="12"/>
  <c r="I50" i="12"/>
  <c r="R50" i="12"/>
  <c r="G50" i="12"/>
  <c r="N50" i="12"/>
  <c r="P50" i="12"/>
  <c r="AE49" i="12"/>
  <c r="U49" i="12"/>
  <c r="M49" i="12"/>
  <c r="T49" i="12"/>
  <c r="S49" i="12"/>
  <c r="I49" i="12"/>
  <c r="R49" i="12"/>
  <c r="G49" i="12"/>
  <c r="N49" i="12"/>
  <c r="P49" i="12"/>
  <c r="K49" i="12"/>
  <c r="AE48" i="12"/>
  <c r="U48" i="12"/>
  <c r="M48" i="12"/>
  <c r="T48" i="12"/>
  <c r="K48" i="12"/>
  <c r="S48" i="12"/>
  <c r="I48" i="12"/>
  <c r="R48" i="12"/>
  <c r="G48" i="12"/>
  <c r="N48" i="12"/>
  <c r="P48" i="12"/>
  <c r="AE47" i="12"/>
  <c r="U47" i="12"/>
  <c r="M47" i="12"/>
  <c r="T47" i="12"/>
  <c r="K47" i="12"/>
  <c r="S47" i="12"/>
  <c r="I47" i="12"/>
  <c r="R47" i="12"/>
  <c r="G47" i="12"/>
  <c r="N47" i="12"/>
  <c r="P47" i="12"/>
  <c r="AE46" i="12"/>
  <c r="U46" i="12"/>
  <c r="M46" i="12"/>
  <c r="T46" i="12"/>
  <c r="K46" i="12"/>
  <c r="S46" i="12"/>
  <c r="I46" i="12"/>
  <c r="R46" i="12"/>
  <c r="G46" i="12"/>
  <c r="N46" i="12"/>
  <c r="P46" i="12"/>
  <c r="AE45" i="12"/>
  <c r="U45" i="12"/>
  <c r="M45" i="12"/>
  <c r="T45" i="12"/>
  <c r="K45" i="12"/>
  <c r="S45" i="12"/>
  <c r="I45" i="12"/>
  <c r="R45" i="12"/>
  <c r="G45" i="12"/>
  <c r="N45" i="12"/>
  <c r="P45" i="12"/>
  <c r="AE44" i="12"/>
  <c r="U44" i="12"/>
  <c r="M44" i="12"/>
  <c r="T44" i="12"/>
  <c r="S44" i="12"/>
  <c r="I44" i="12"/>
  <c r="R44" i="12"/>
  <c r="G44" i="12"/>
  <c r="N44" i="12"/>
  <c r="P44" i="12"/>
  <c r="K44" i="12"/>
  <c r="AE43" i="12"/>
  <c r="U43" i="12"/>
  <c r="M43" i="12"/>
  <c r="T43" i="12"/>
  <c r="S43" i="12"/>
  <c r="I43" i="12"/>
  <c r="R43" i="12"/>
  <c r="G43" i="12"/>
  <c r="N43" i="12"/>
  <c r="P43" i="12"/>
  <c r="K43" i="12"/>
  <c r="AE42" i="12"/>
  <c r="U42" i="12"/>
  <c r="M42" i="12"/>
  <c r="T42" i="12"/>
  <c r="K42" i="12"/>
  <c r="S42" i="12"/>
  <c r="I42" i="12"/>
  <c r="R42" i="12"/>
  <c r="G42" i="12"/>
  <c r="N42" i="12"/>
  <c r="P42" i="12"/>
  <c r="AE41" i="12"/>
  <c r="U41" i="12"/>
  <c r="M41" i="12"/>
  <c r="T41" i="12"/>
  <c r="K41" i="12"/>
  <c r="S41" i="12"/>
  <c r="I41" i="12"/>
  <c r="R41" i="12"/>
  <c r="G41" i="12"/>
  <c r="N41" i="12"/>
  <c r="P41" i="12"/>
  <c r="AE40" i="12"/>
  <c r="U40" i="12"/>
  <c r="M40" i="12"/>
  <c r="T40" i="12"/>
  <c r="K40" i="12"/>
  <c r="S40" i="12"/>
  <c r="I40" i="12"/>
  <c r="R40" i="12"/>
  <c r="G40" i="12"/>
  <c r="N40" i="12"/>
  <c r="P40" i="12"/>
  <c r="AE39" i="12"/>
  <c r="U39" i="12"/>
  <c r="M39" i="12"/>
  <c r="T39" i="12"/>
  <c r="K39" i="12"/>
  <c r="S39" i="12"/>
  <c r="I39" i="12"/>
  <c r="R39" i="12"/>
  <c r="G39" i="12"/>
  <c r="N39" i="12"/>
  <c r="P39" i="12"/>
  <c r="AE38" i="12"/>
  <c r="U38" i="12"/>
  <c r="M38" i="12"/>
  <c r="T38" i="12"/>
  <c r="K38" i="12"/>
  <c r="S38" i="12"/>
  <c r="I38" i="12"/>
  <c r="R38" i="12"/>
  <c r="G38" i="12"/>
  <c r="N38" i="12"/>
  <c r="P38" i="12"/>
  <c r="AE37" i="12"/>
  <c r="U37" i="12"/>
  <c r="M37" i="12"/>
  <c r="T37" i="12"/>
  <c r="S37" i="12"/>
  <c r="I37" i="12"/>
  <c r="R37" i="12"/>
  <c r="G37" i="12"/>
  <c r="N37" i="12"/>
  <c r="P37" i="12"/>
  <c r="K37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E36" i="12"/>
  <c r="U36" i="12"/>
  <c r="M36" i="12"/>
  <c r="T36" i="12"/>
  <c r="K36" i="12"/>
  <c r="S36" i="12"/>
  <c r="I36" i="12"/>
  <c r="R36" i="12"/>
  <c r="G36" i="12"/>
  <c r="N36" i="12"/>
  <c r="P36" i="12"/>
  <c r="AE35" i="12"/>
  <c r="U35" i="12"/>
  <c r="M35" i="12"/>
  <c r="T35" i="12"/>
  <c r="K35" i="12"/>
  <c r="S35" i="12"/>
  <c r="I35" i="12"/>
  <c r="R35" i="12"/>
  <c r="G35" i="12"/>
  <c r="N35" i="12"/>
  <c r="P35" i="12"/>
  <c r="AE34" i="12"/>
  <c r="U34" i="12"/>
  <c r="M34" i="12"/>
  <c r="T34" i="12"/>
  <c r="S34" i="12"/>
  <c r="I34" i="12"/>
  <c r="R34" i="12"/>
  <c r="G34" i="12"/>
  <c r="N34" i="12"/>
  <c r="P34" i="12"/>
  <c r="K34" i="12"/>
  <c r="AE33" i="12"/>
  <c r="U33" i="12"/>
  <c r="M33" i="12"/>
  <c r="T33" i="12"/>
  <c r="K33" i="12"/>
  <c r="S33" i="12"/>
  <c r="I33" i="12"/>
  <c r="R33" i="12"/>
  <c r="G33" i="12"/>
  <c r="N33" i="12"/>
  <c r="P33" i="12"/>
  <c r="AE32" i="12"/>
  <c r="U32" i="12"/>
  <c r="M32" i="12"/>
  <c r="T32" i="12"/>
  <c r="S32" i="12"/>
  <c r="I32" i="12"/>
  <c r="R32" i="12"/>
  <c r="G32" i="12"/>
  <c r="N32" i="12"/>
  <c r="P32" i="12"/>
  <c r="K32" i="12"/>
  <c r="AE31" i="12"/>
  <c r="U31" i="12"/>
  <c r="M31" i="12"/>
  <c r="T31" i="12"/>
  <c r="K31" i="12"/>
  <c r="S31" i="12"/>
  <c r="I31" i="12"/>
  <c r="R31" i="12"/>
  <c r="G31" i="12"/>
  <c r="N31" i="12"/>
  <c r="P31" i="12"/>
  <c r="AE30" i="12"/>
  <c r="U30" i="12"/>
  <c r="M30" i="12"/>
  <c r="T30" i="12"/>
  <c r="K30" i="12"/>
  <c r="S30" i="12"/>
  <c r="I30" i="12"/>
  <c r="R30" i="12"/>
  <c r="G30" i="12"/>
  <c r="N30" i="12"/>
  <c r="P30" i="12"/>
  <c r="AE29" i="12"/>
  <c r="U29" i="12"/>
  <c r="M29" i="12"/>
  <c r="T29" i="12"/>
  <c r="K29" i="12"/>
  <c r="S29" i="12"/>
  <c r="I29" i="12"/>
  <c r="R29" i="12"/>
  <c r="G29" i="12"/>
  <c r="N29" i="12"/>
  <c r="P29" i="12"/>
  <c r="AE28" i="12"/>
  <c r="U28" i="12"/>
  <c r="M28" i="12"/>
  <c r="T28" i="12"/>
  <c r="K28" i="12"/>
  <c r="S28" i="12"/>
  <c r="I28" i="12"/>
  <c r="R28" i="12"/>
  <c r="G28" i="12"/>
  <c r="N28" i="12"/>
  <c r="P28" i="12"/>
  <c r="AE27" i="12"/>
  <c r="U27" i="12"/>
  <c r="M27" i="12"/>
  <c r="T27" i="12"/>
  <c r="S27" i="12"/>
  <c r="I27" i="12"/>
  <c r="R27" i="12"/>
  <c r="G27" i="12"/>
  <c r="N27" i="12"/>
  <c r="P27" i="12"/>
  <c r="K27" i="12"/>
  <c r="AE26" i="12"/>
  <c r="U26" i="12"/>
  <c r="M26" i="12"/>
  <c r="T26" i="12"/>
  <c r="K26" i="12"/>
  <c r="S26" i="12"/>
  <c r="I26" i="12"/>
  <c r="R26" i="12"/>
  <c r="G26" i="12"/>
  <c r="N26" i="12"/>
  <c r="P26" i="12"/>
  <c r="AE25" i="12"/>
  <c r="U25" i="12"/>
  <c r="M25" i="12"/>
  <c r="T25" i="12"/>
  <c r="K25" i="12"/>
  <c r="S25" i="12"/>
  <c r="I25" i="12"/>
  <c r="R25" i="12"/>
  <c r="G25" i="12"/>
  <c r="N25" i="12"/>
  <c r="P25" i="12"/>
  <c r="AE24" i="12"/>
  <c r="U24" i="12"/>
  <c r="M24" i="12"/>
  <c r="T24" i="12"/>
  <c r="K24" i="12"/>
  <c r="S24" i="12"/>
  <c r="I24" i="12"/>
  <c r="R24" i="12"/>
  <c r="G24" i="12"/>
  <c r="N24" i="12"/>
  <c r="P24" i="12"/>
  <c r="AE23" i="12"/>
  <c r="U23" i="12"/>
  <c r="M23" i="12"/>
  <c r="T23" i="12"/>
  <c r="K23" i="12"/>
  <c r="S23" i="12"/>
  <c r="I23" i="12"/>
  <c r="R23" i="12"/>
  <c r="G23" i="12"/>
  <c r="N23" i="12"/>
  <c r="P23" i="12"/>
  <c r="AE22" i="12"/>
  <c r="U22" i="12"/>
  <c r="M22" i="12"/>
  <c r="T22" i="12"/>
  <c r="K22" i="12"/>
  <c r="S22" i="12"/>
  <c r="I22" i="12"/>
  <c r="R22" i="12"/>
  <c r="G22" i="12"/>
  <c r="N22" i="12"/>
  <c r="P22" i="12"/>
  <c r="AE21" i="12"/>
  <c r="U21" i="12"/>
  <c r="M21" i="12"/>
  <c r="T21" i="12"/>
  <c r="K21" i="12"/>
  <c r="S21" i="12"/>
  <c r="I21" i="12"/>
  <c r="R21" i="12"/>
  <c r="G21" i="12"/>
  <c r="N21" i="12"/>
  <c r="P21" i="12"/>
  <c r="AE20" i="12"/>
  <c r="U20" i="12"/>
  <c r="M20" i="12"/>
  <c r="T20" i="12"/>
  <c r="S20" i="12"/>
  <c r="I20" i="12"/>
  <c r="R20" i="12"/>
  <c r="G20" i="12"/>
  <c r="N20" i="12"/>
  <c r="P20" i="12"/>
  <c r="K20" i="12"/>
  <c r="AE19" i="12"/>
  <c r="U19" i="12"/>
  <c r="M19" i="12"/>
  <c r="T19" i="12"/>
  <c r="K19" i="12"/>
  <c r="S19" i="12"/>
  <c r="I19" i="12"/>
  <c r="R19" i="12"/>
  <c r="G19" i="12"/>
  <c r="N19" i="12"/>
  <c r="P19" i="12"/>
  <c r="AE18" i="12"/>
  <c r="U18" i="12"/>
  <c r="M18" i="12"/>
  <c r="T18" i="12"/>
  <c r="K18" i="12"/>
  <c r="S18" i="12"/>
  <c r="I18" i="12"/>
  <c r="R18" i="12"/>
  <c r="G18" i="12"/>
  <c r="N18" i="12"/>
  <c r="P18" i="12"/>
  <c r="AE17" i="12"/>
  <c r="U17" i="12"/>
  <c r="M17" i="12"/>
  <c r="T17" i="12"/>
  <c r="K17" i="12"/>
  <c r="S17" i="12"/>
  <c r="I17" i="12"/>
  <c r="R17" i="12"/>
  <c r="G17" i="12"/>
  <c r="N17" i="12"/>
  <c r="P17" i="12"/>
  <c r="AE16" i="12"/>
  <c r="U16" i="12"/>
  <c r="M16" i="12"/>
  <c r="T16" i="12"/>
  <c r="S16" i="12"/>
  <c r="I16" i="12"/>
  <c r="R16" i="12"/>
  <c r="G16" i="12"/>
  <c r="N16" i="12"/>
  <c r="P16" i="12"/>
  <c r="K16" i="12"/>
  <c r="AE15" i="12"/>
  <c r="U15" i="12"/>
  <c r="M15" i="12"/>
  <c r="T15" i="12"/>
  <c r="K15" i="12"/>
  <c r="S15" i="12"/>
  <c r="I15" i="12"/>
  <c r="R15" i="12"/>
  <c r="G15" i="12"/>
  <c r="N15" i="12"/>
  <c r="P15" i="12"/>
  <c r="AE14" i="12"/>
  <c r="U14" i="12"/>
  <c r="M14" i="12"/>
  <c r="T14" i="12"/>
  <c r="K14" i="12"/>
  <c r="S14" i="12"/>
  <c r="I14" i="12"/>
  <c r="R14" i="12"/>
  <c r="G14" i="12"/>
  <c r="N14" i="12"/>
  <c r="P14" i="12"/>
  <c r="AE13" i="12"/>
  <c r="U13" i="12"/>
  <c r="M13" i="12"/>
  <c r="T13" i="12"/>
  <c r="K13" i="12"/>
  <c r="S13" i="12"/>
  <c r="I13" i="12"/>
  <c r="R13" i="12"/>
  <c r="G13" i="12"/>
  <c r="N13" i="12"/>
  <c r="P13" i="12"/>
  <c r="AE12" i="12"/>
  <c r="U12" i="12"/>
  <c r="M12" i="12"/>
  <c r="T12" i="12"/>
  <c r="S12" i="12"/>
  <c r="I12" i="12"/>
  <c r="R12" i="12"/>
  <c r="G12" i="12"/>
  <c r="N12" i="12"/>
  <c r="P12" i="12"/>
  <c r="K12" i="12"/>
  <c r="AE11" i="12"/>
  <c r="U11" i="12"/>
  <c r="M11" i="12"/>
  <c r="T11" i="12"/>
  <c r="S11" i="12"/>
  <c r="I11" i="12"/>
  <c r="R11" i="12"/>
  <c r="G11" i="12"/>
  <c r="N11" i="12"/>
  <c r="P11" i="12"/>
  <c r="K11" i="12"/>
  <c r="AE10" i="12"/>
  <c r="U10" i="12"/>
  <c r="M10" i="12"/>
  <c r="T10" i="12"/>
  <c r="K10" i="12"/>
  <c r="S10" i="12"/>
  <c r="I10" i="12"/>
  <c r="R10" i="12"/>
  <c r="G10" i="12"/>
  <c r="N10" i="12"/>
  <c r="P10" i="12"/>
  <c r="AE9" i="12"/>
  <c r="U9" i="12"/>
  <c r="M9" i="12"/>
  <c r="T9" i="12"/>
  <c r="K9" i="12"/>
  <c r="S9" i="12"/>
  <c r="I9" i="12"/>
  <c r="R9" i="12"/>
  <c r="G9" i="12"/>
  <c r="N9" i="12"/>
  <c r="P9" i="12"/>
  <c r="AE8" i="12"/>
  <c r="U8" i="12"/>
  <c r="M8" i="12"/>
  <c r="T8" i="12"/>
  <c r="K8" i="12"/>
  <c r="S8" i="12"/>
  <c r="I8" i="12"/>
  <c r="R8" i="12"/>
  <c r="G8" i="12"/>
  <c r="N8" i="12"/>
  <c r="P8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E7" i="12"/>
  <c r="U7" i="12"/>
  <c r="M7" i="12"/>
  <c r="T7" i="12"/>
  <c r="K7" i="12"/>
  <c r="S7" i="12"/>
  <c r="I7" i="12"/>
  <c r="R7" i="12"/>
  <c r="G7" i="12"/>
  <c r="N7" i="12"/>
  <c r="P7" i="12"/>
  <c r="AE287" i="17"/>
  <c r="AE288" i="17"/>
  <c r="AE289" i="17"/>
  <c r="AE290" i="17"/>
  <c r="AE291" i="17"/>
  <c r="AE481" i="16"/>
  <c r="AE417" i="17"/>
  <c r="O267" i="17"/>
  <c r="AE267" i="17"/>
  <c r="O241" i="17"/>
  <c r="AE241" i="17"/>
  <c r="O217" i="17"/>
  <c r="O191" i="17"/>
  <c r="O161" i="17"/>
  <c r="AE161" i="17"/>
  <c r="O135" i="17"/>
  <c r="O50" i="17"/>
  <c r="O79" i="17"/>
  <c r="O105" i="17"/>
  <c r="AE79" i="17"/>
  <c r="AE50" i="17"/>
  <c r="O20" i="17"/>
  <c r="AE20" i="17"/>
  <c r="O529" i="16"/>
  <c r="O506" i="16"/>
  <c r="AE506" i="16"/>
  <c r="O481" i="16"/>
  <c r="AE454" i="16"/>
  <c r="AE431" i="16"/>
  <c r="AE406" i="16"/>
  <c r="O381" i="16"/>
  <c r="AE381" i="16"/>
  <c r="O357" i="16"/>
  <c r="AE357" i="16"/>
  <c r="O331" i="16"/>
  <c r="AE331" i="16"/>
  <c r="O307" i="16"/>
  <c r="AE307" i="16"/>
  <c r="O281" i="16"/>
  <c r="AE281" i="16"/>
  <c r="O253" i="16"/>
  <c r="AE253" i="16"/>
  <c r="O229" i="16"/>
  <c r="AE229" i="16"/>
  <c r="AE202" i="16"/>
  <c r="O171" i="16"/>
  <c r="AE171" i="16"/>
  <c r="AE138" i="16"/>
  <c r="O109" i="16"/>
  <c r="AE109" i="16"/>
  <c r="O80" i="16"/>
  <c r="AE80" i="16"/>
  <c r="O46" i="16"/>
  <c r="AE46" i="16"/>
  <c r="AE20" i="16"/>
  <c r="O20" i="16"/>
  <c r="BP3192" i="6"/>
  <c r="BP3191" i="6"/>
  <c r="BP3190" i="6"/>
  <c r="BP3189" i="6"/>
  <c r="BP3188" i="6"/>
  <c r="BP3187" i="6"/>
  <c r="BP3186" i="6"/>
  <c r="BP3185" i="6"/>
  <c r="BP3184" i="6"/>
  <c r="BP3183" i="6"/>
  <c r="BP3182" i="6"/>
  <c r="BP3181" i="6"/>
  <c r="BP3180" i="6"/>
  <c r="BP3179" i="6"/>
  <c r="BP3178" i="6"/>
  <c r="BP3177" i="6"/>
  <c r="BP3176" i="6"/>
  <c r="BP3175" i="6"/>
  <c r="BP3174" i="6"/>
  <c r="BP3173" i="6"/>
  <c r="BP3172" i="6"/>
  <c r="BP3171" i="6"/>
  <c r="BP3170" i="6"/>
  <c r="BP3169" i="6"/>
  <c r="BP3168" i="6"/>
  <c r="BP3167" i="6"/>
  <c r="BP3166" i="6"/>
  <c r="BP3165" i="6"/>
  <c r="BP3164" i="6"/>
  <c r="BP3163" i="6"/>
  <c r="BP3162" i="6"/>
  <c r="BP3161" i="6"/>
  <c r="BP3160" i="6"/>
  <c r="BP3159" i="6"/>
  <c r="BP3158" i="6"/>
  <c r="BP3157" i="6"/>
  <c r="BP3156" i="6"/>
  <c r="BP3155" i="6"/>
  <c r="BP3154" i="6"/>
  <c r="BP3153" i="6"/>
  <c r="BP3152" i="6"/>
  <c r="BP3151" i="6"/>
  <c r="BP3150" i="6"/>
  <c r="BP3149" i="6"/>
  <c r="BP3148" i="6"/>
  <c r="BP3147" i="6"/>
  <c r="BP3146" i="6"/>
  <c r="BP3145" i="6"/>
  <c r="BP3144" i="6"/>
  <c r="BP3143" i="6"/>
  <c r="BP3142" i="6"/>
  <c r="BP3141" i="6"/>
  <c r="BP3140" i="6"/>
  <c r="BP3139" i="6"/>
  <c r="BP3138" i="6"/>
  <c r="BP3137" i="6"/>
  <c r="BP3136" i="6"/>
  <c r="BP3135" i="6"/>
  <c r="BP3134" i="6"/>
  <c r="BP3133" i="6"/>
  <c r="BP3132" i="6"/>
  <c r="BP3131" i="6"/>
  <c r="BP3130" i="6"/>
  <c r="BP3129" i="6"/>
  <c r="BP3128" i="6"/>
  <c r="BP3127" i="6"/>
  <c r="BP3126" i="6"/>
  <c r="BP3125" i="6"/>
  <c r="BP3124" i="6"/>
  <c r="BP3123" i="6"/>
  <c r="BP3122" i="6"/>
  <c r="BP3121" i="6"/>
  <c r="BP3120" i="6"/>
  <c r="BP3119" i="6"/>
  <c r="BP3118" i="6"/>
  <c r="BP3117" i="6"/>
  <c r="BP3116" i="6"/>
  <c r="BP3115" i="6"/>
  <c r="BP3114" i="6"/>
  <c r="BP3113" i="6"/>
  <c r="BP3112" i="6"/>
  <c r="BP3111" i="6"/>
  <c r="BP3110" i="6"/>
  <c r="BP3109" i="6"/>
  <c r="BP3108" i="6"/>
  <c r="BP3107" i="6"/>
  <c r="BP3106" i="6"/>
  <c r="BP3105" i="6"/>
  <c r="BP3104" i="6"/>
  <c r="BP3103" i="6"/>
  <c r="BP3102" i="6"/>
  <c r="BP3101" i="6"/>
  <c r="BP3100" i="6"/>
  <c r="BP3099" i="6"/>
  <c r="BP3098" i="6"/>
  <c r="BP3097" i="6"/>
  <c r="BP3096" i="6"/>
  <c r="BP3095" i="6"/>
  <c r="BP3094" i="6"/>
  <c r="BP3093" i="6"/>
  <c r="BP3092" i="6"/>
  <c r="BP3091" i="6"/>
  <c r="BP3090" i="6"/>
  <c r="BP3089" i="6"/>
  <c r="BP3088" i="6"/>
  <c r="BP3087" i="6"/>
  <c r="BP3086" i="6"/>
  <c r="BP3085" i="6"/>
  <c r="BP3084" i="6"/>
  <c r="BP3083" i="6"/>
  <c r="BP3082" i="6"/>
  <c r="BP3081" i="6"/>
  <c r="BP3080" i="6"/>
  <c r="BP3079" i="6"/>
  <c r="BP3078" i="6"/>
  <c r="BP3077" i="6"/>
  <c r="BP3076" i="6"/>
  <c r="BP3075" i="6"/>
  <c r="BP3074" i="6"/>
  <c r="BP3073" i="6"/>
  <c r="BP3072" i="6"/>
  <c r="BP3071" i="6"/>
  <c r="BP3070" i="6"/>
  <c r="BP3069" i="6"/>
  <c r="BP3068" i="6"/>
  <c r="BP3067" i="6"/>
  <c r="BP3066" i="6"/>
  <c r="BP3065" i="6"/>
  <c r="BP3064" i="6"/>
  <c r="BP3063" i="6"/>
  <c r="BP3062" i="6"/>
  <c r="BP3061" i="6"/>
  <c r="BP3060" i="6"/>
  <c r="BP3059" i="6"/>
  <c r="BP3058" i="6"/>
  <c r="BP3057" i="6"/>
  <c r="BP3056" i="6"/>
  <c r="BP3055" i="6"/>
  <c r="BP3054" i="6"/>
  <c r="BP3053" i="6"/>
  <c r="BP3052" i="6"/>
  <c r="BP3051" i="6"/>
  <c r="BP3050" i="6"/>
  <c r="BP3049" i="6"/>
  <c r="BP3048" i="6"/>
  <c r="BP3047" i="6"/>
  <c r="BP3046" i="6"/>
  <c r="BP3045" i="6"/>
  <c r="BP3044" i="6"/>
  <c r="BP3043" i="6"/>
  <c r="BP3042" i="6"/>
  <c r="BP3041" i="6"/>
  <c r="BP3040" i="6"/>
  <c r="BP3039" i="6"/>
  <c r="BP3038" i="6"/>
  <c r="BP3037" i="6"/>
  <c r="BP3036" i="6"/>
  <c r="BP3035" i="6"/>
  <c r="BP3034" i="6"/>
  <c r="BP3033" i="6"/>
  <c r="BP3032" i="6"/>
  <c r="BP3031" i="6"/>
  <c r="BP3030" i="6"/>
  <c r="BP3029" i="6"/>
  <c r="BP3028" i="6"/>
  <c r="BP3027" i="6"/>
  <c r="BP3026" i="6"/>
  <c r="BP3025" i="6"/>
  <c r="BP3024" i="6"/>
  <c r="BP3023" i="6"/>
  <c r="BP3022" i="6"/>
  <c r="BP3021" i="6"/>
  <c r="BP3020" i="6"/>
  <c r="BP3019" i="6"/>
  <c r="BP3018" i="6"/>
  <c r="BP3017" i="6"/>
  <c r="BP3016" i="6"/>
  <c r="BP3015" i="6"/>
  <c r="BP3014" i="6"/>
  <c r="BP3013" i="6"/>
  <c r="BP3012" i="6"/>
  <c r="BP3011" i="6"/>
  <c r="BP3010" i="6"/>
  <c r="BP3009" i="6"/>
  <c r="BP3008" i="6"/>
  <c r="BP3007" i="6"/>
  <c r="BP3006" i="6"/>
  <c r="BP3005" i="6"/>
  <c r="BP3004" i="6"/>
  <c r="BP3003" i="6"/>
  <c r="BP3002" i="6"/>
  <c r="BP3001" i="6"/>
  <c r="BP3000" i="6"/>
  <c r="BP2999" i="6"/>
  <c r="BP2998" i="6"/>
  <c r="BP2997" i="6"/>
  <c r="BP2996" i="6"/>
  <c r="BP2995" i="6"/>
  <c r="BP2994" i="6"/>
  <c r="BP2993" i="6"/>
  <c r="BP2992" i="6"/>
  <c r="BP2991" i="6"/>
  <c r="BP2990" i="6"/>
  <c r="BP2989" i="6"/>
  <c r="BP2988" i="6"/>
  <c r="BP2987" i="6"/>
  <c r="BP2986" i="6"/>
  <c r="BP2985" i="6"/>
  <c r="BP2984" i="6"/>
  <c r="BP2983" i="6"/>
  <c r="BP2982" i="6"/>
  <c r="BP2981" i="6"/>
  <c r="BP2980" i="6"/>
  <c r="BP2979" i="6"/>
  <c r="BP2978" i="6"/>
  <c r="BP2977" i="6"/>
  <c r="BP2976" i="6"/>
  <c r="BP2975" i="6"/>
  <c r="BP2974" i="6"/>
  <c r="BP2973" i="6"/>
  <c r="BP2972" i="6"/>
  <c r="BP2971" i="6"/>
  <c r="BP2970" i="6"/>
  <c r="BP2969" i="6"/>
  <c r="BP2968" i="6"/>
  <c r="BP2967" i="6"/>
  <c r="BP2966" i="6"/>
  <c r="BP2965" i="6"/>
  <c r="BP2964" i="6"/>
  <c r="BP2963" i="6"/>
  <c r="BP2962" i="6"/>
  <c r="BP2961" i="6"/>
  <c r="BP2960" i="6"/>
  <c r="BP2959" i="6"/>
  <c r="BP2958" i="6"/>
  <c r="BP2957" i="6"/>
  <c r="BP2956" i="6"/>
  <c r="BP2955" i="6"/>
  <c r="BP2954" i="6"/>
  <c r="BP2953" i="6"/>
  <c r="BP2952" i="6"/>
  <c r="BP2951" i="6"/>
  <c r="BP2950" i="6"/>
  <c r="BP2949" i="6"/>
  <c r="BP2948" i="6"/>
  <c r="BP2947" i="6"/>
  <c r="BP2946" i="6"/>
  <c r="BP2945" i="6"/>
  <c r="BP2944" i="6"/>
  <c r="BP2943" i="6"/>
  <c r="BP2942" i="6"/>
  <c r="BP2941" i="6"/>
  <c r="BP2940" i="6"/>
  <c r="BP2939" i="6"/>
  <c r="BP2938" i="6"/>
  <c r="BP2937" i="6"/>
  <c r="BP2936" i="6"/>
  <c r="BP2935" i="6"/>
  <c r="BP2934" i="6"/>
  <c r="BP2933" i="6"/>
  <c r="BP2932" i="6"/>
  <c r="BP2931" i="6"/>
  <c r="BP2930" i="6"/>
  <c r="BP2929" i="6"/>
  <c r="BP2928" i="6"/>
  <c r="BP2927" i="6"/>
  <c r="BP2926" i="6"/>
  <c r="BP2925" i="6"/>
  <c r="BP2924" i="6"/>
  <c r="BP2923" i="6"/>
  <c r="BP2922" i="6"/>
  <c r="BP2921" i="6"/>
  <c r="BP2920" i="6"/>
  <c r="BP2919" i="6"/>
  <c r="BP2918" i="6"/>
  <c r="BP2917" i="6"/>
  <c r="BP2916" i="6"/>
  <c r="BP2915" i="6"/>
  <c r="BP2914" i="6"/>
  <c r="BP2913" i="6"/>
  <c r="BP2912" i="6"/>
  <c r="BP2911" i="6"/>
  <c r="BP2910" i="6"/>
  <c r="BP2909" i="6"/>
  <c r="BP2908" i="6"/>
  <c r="BP2907" i="6"/>
  <c r="BP2906" i="6"/>
  <c r="BP2905" i="6"/>
  <c r="BP2904" i="6"/>
  <c r="BP2903" i="6"/>
  <c r="BP2902" i="6"/>
  <c r="BP2901" i="6"/>
  <c r="BP2900" i="6"/>
  <c r="BP2899" i="6"/>
  <c r="BP2898" i="6"/>
  <c r="BP2897" i="6"/>
  <c r="BP2896" i="6"/>
  <c r="BP2895" i="6"/>
  <c r="BP2894" i="6"/>
  <c r="BP2893" i="6"/>
  <c r="BP2892" i="6"/>
  <c r="BP2891" i="6"/>
  <c r="BP2890" i="6"/>
  <c r="BP2889" i="6"/>
  <c r="BP2888" i="6"/>
  <c r="BP2887" i="6"/>
  <c r="BP2886" i="6"/>
  <c r="BP2885" i="6"/>
  <c r="BP2884" i="6"/>
  <c r="BP2883" i="6"/>
  <c r="BP2882" i="6"/>
  <c r="BP2881" i="6"/>
  <c r="BP2880" i="6"/>
  <c r="BP2879" i="6"/>
  <c r="BP2878" i="6"/>
  <c r="BP2877" i="6"/>
  <c r="BP2876" i="6"/>
  <c r="BP2875" i="6"/>
  <c r="BP2874" i="6"/>
  <c r="BP2873" i="6"/>
  <c r="BP2872" i="6"/>
  <c r="BP2871" i="6"/>
  <c r="BP2870" i="6"/>
  <c r="BP2869" i="6"/>
  <c r="BP2868" i="6"/>
  <c r="BP2867" i="6"/>
  <c r="BP2866" i="6"/>
  <c r="BP2865" i="6"/>
  <c r="BP2864" i="6"/>
  <c r="BP2863" i="6"/>
  <c r="BP2862" i="6"/>
  <c r="BP2861" i="6"/>
  <c r="BP2860" i="6"/>
  <c r="BP2859" i="6"/>
  <c r="BP2858" i="6"/>
  <c r="BP2857" i="6"/>
  <c r="BP2856" i="6"/>
  <c r="BP2855" i="6"/>
  <c r="BP2854" i="6"/>
  <c r="BP2853" i="6"/>
  <c r="BP2852" i="6"/>
  <c r="BP2851" i="6"/>
  <c r="BP2850" i="6"/>
  <c r="BP2849" i="6"/>
  <c r="BP2848" i="6"/>
  <c r="BP2847" i="6"/>
  <c r="BP2846" i="6"/>
  <c r="BP2845" i="6"/>
  <c r="BP2844" i="6"/>
  <c r="BP2843" i="6"/>
  <c r="BP2842" i="6"/>
  <c r="BP2841" i="6"/>
  <c r="BP2840" i="6"/>
  <c r="BP2839" i="6"/>
  <c r="BP2838" i="6"/>
  <c r="BP2837" i="6"/>
  <c r="BP2836" i="6"/>
  <c r="BP2835" i="6"/>
  <c r="BP2834" i="6"/>
  <c r="BP2833" i="6"/>
  <c r="BP2832" i="6"/>
  <c r="BP2831" i="6"/>
  <c r="BP2830" i="6"/>
  <c r="BP2829" i="6"/>
  <c r="BP2828" i="6"/>
  <c r="BP2827" i="6"/>
  <c r="BP2826" i="6"/>
  <c r="BP2825" i="6"/>
  <c r="BP2824" i="6"/>
  <c r="BP2823" i="6"/>
  <c r="BP2822" i="6"/>
  <c r="BP2821" i="6"/>
  <c r="BP2820" i="6"/>
  <c r="BP2819" i="6"/>
  <c r="BP2818" i="6"/>
  <c r="BP2817" i="6"/>
  <c r="BP2816" i="6"/>
  <c r="BP2815" i="6"/>
  <c r="BP2814" i="6"/>
  <c r="BP2813" i="6"/>
  <c r="BP2812" i="6"/>
  <c r="BP2811" i="6"/>
  <c r="BP2810" i="6"/>
  <c r="BP2809" i="6"/>
  <c r="BP2808" i="6"/>
  <c r="BP2807" i="6"/>
  <c r="BP2806" i="6"/>
  <c r="BP2805" i="6"/>
  <c r="BP2804" i="6"/>
  <c r="BP2803" i="6"/>
  <c r="BP2802" i="6"/>
  <c r="BP2801" i="6"/>
  <c r="BP2800" i="6"/>
  <c r="BP2799" i="6"/>
  <c r="BP2798" i="6"/>
  <c r="BP2797" i="6"/>
  <c r="BP2796" i="6"/>
  <c r="BP2795" i="6"/>
  <c r="BP2794" i="6"/>
  <c r="BP2793" i="6"/>
  <c r="BP2792" i="6"/>
  <c r="BP2791" i="6"/>
  <c r="BP2790" i="6"/>
  <c r="BP2789" i="6"/>
  <c r="BP2788" i="6"/>
  <c r="BP2787" i="6"/>
  <c r="BP2786" i="6"/>
  <c r="BP2785" i="6"/>
  <c r="BP2784" i="6"/>
  <c r="BP2783" i="6"/>
  <c r="BP2782" i="6"/>
  <c r="BP2781" i="6"/>
  <c r="BP2780" i="6"/>
  <c r="BP2779" i="6"/>
  <c r="BP2778" i="6"/>
  <c r="BP2777" i="6"/>
  <c r="BP2776" i="6"/>
  <c r="BP2775" i="6"/>
  <c r="BP2774" i="6"/>
  <c r="BP2773" i="6"/>
  <c r="BP2772" i="6"/>
  <c r="BP2771" i="6"/>
  <c r="BP2770" i="6"/>
  <c r="BP2769" i="6"/>
  <c r="BP2768" i="6"/>
  <c r="BP2767" i="6"/>
  <c r="BP2766" i="6"/>
  <c r="BP2765" i="6"/>
  <c r="BP2764" i="6"/>
  <c r="BP2763" i="6"/>
  <c r="BP2762" i="6"/>
  <c r="BP2761" i="6"/>
  <c r="BP2760" i="6"/>
  <c r="BP2759" i="6"/>
  <c r="BP2758" i="6"/>
  <c r="BP2757" i="6"/>
  <c r="BP2756" i="6"/>
  <c r="BP2755" i="6"/>
  <c r="BP2754" i="6"/>
  <c r="BP2753" i="6"/>
  <c r="BP2752" i="6"/>
  <c r="BP2751" i="6"/>
  <c r="BP2750" i="6"/>
  <c r="BP2749" i="6"/>
  <c r="BP2748" i="6"/>
  <c r="BP2747" i="6"/>
  <c r="BP2746" i="6"/>
  <c r="BP2745" i="6"/>
  <c r="BP2744" i="6"/>
  <c r="BP2743" i="6"/>
  <c r="BP2742" i="6"/>
  <c r="BP2741" i="6"/>
  <c r="BP2740" i="6"/>
  <c r="BP2739" i="6"/>
  <c r="BP2738" i="6"/>
  <c r="BP2737" i="6"/>
  <c r="BP2736" i="6"/>
  <c r="BP2735" i="6"/>
  <c r="BP2734" i="6"/>
  <c r="BP2733" i="6"/>
  <c r="BP2732" i="6"/>
  <c r="BP2731" i="6"/>
  <c r="BP2730" i="6"/>
  <c r="BP2729" i="6"/>
  <c r="BP2728" i="6"/>
  <c r="BP2727" i="6"/>
  <c r="BP2726" i="6"/>
  <c r="BP2725" i="6"/>
  <c r="BP2724" i="6"/>
  <c r="BP2723" i="6"/>
  <c r="BP2722" i="6"/>
  <c r="BP2721" i="6"/>
  <c r="BP2720" i="6"/>
  <c r="BP2719" i="6"/>
  <c r="BP2718" i="6"/>
  <c r="BP2717" i="6"/>
  <c r="BP2716" i="6"/>
  <c r="BP2715" i="6"/>
  <c r="BP2714" i="6"/>
  <c r="BP2713" i="6"/>
  <c r="BP2712" i="6"/>
  <c r="BP2711" i="6"/>
  <c r="BP2710" i="6"/>
  <c r="BP2709" i="6"/>
  <c r="BP2708" i="6"/>
  <c r="BP2707" i="6"/>
  <c r="BP2706" i="6"/>
  <c r="BP2705" i="6"/>
  <c r="BP2704" i="6"/>
  <c r="BP2703" i="6"/>
  <c r="BP2702" i="6"/>
  <c r="BP2701" i="6"/>
  <c r="BP2700" i="6"/>
  <c r="BP2699" i="6"/>
  <c r="BP2698" i="6"/>
  <c r="BP2697" i="6"/>
  <c r="BP2696" i="6"/>
  <c r="BP2695" i="6"/>
  <c r="BP2694" i="6"/>
  <c r="BP2693" i="6"/>
  <c r="BP2692" i="6"/>
  <c r="BP2691" i="6"/>
  <c r="BP2690" i="6"/>
  <c r="BP2689" i="6"/>
  <c r="BP2688" i="6"/>
  <c r="BP2687" i="6"/>
  <c r="BP2686" i="6"/>
  <c r="BP2685" i="6"/>
  <c r="BP2684" i="6"/>
  <c r="BP2683" i="6"/>
  <c r="BP2682" i="6"/>
  <c r="BP2681" i="6"/>
  <c r="BP2680" i="6"/>
  <c r="BP2679" i="6"/>
  <c r="BP2678" i="6"/>
  <c r="BP2677" i="6"/>
  <c r="BP2676" i="6"/>
  <c r="BP2675" i="6"/>
  <c r="BP2674" i="6"/>
  <c r="BP2673" i="6"/>
  <c r="BP2672" i="6"/>
  <c r="BP2671" i="6"/>
  <c r="BP2670" i="6"/>
  <c r="BP2669" i="6"/>
  <c r="BP2668" i="6"/>
  <c r="BP2667" i="6"/>
  <c r="BP2666" i="6"/>
  <c r="BP2665" i="6"/>
  <c r="BP2664" i="6"/>
  <c r="BP2663" i="6"/>
  <c r="BP2662" i="6"/>
  <c r="BP2661" i="6"/>
  <c r="BP2660" i="6"/>
  <c r="BP2659" i="6"/>
  <c r="BP2658" i="6"/>
  <c r="BP2657" i="6"/>
  <c r="BP2656" i="6"/>
  <c r="BP2655" i="6"/>
  <c r="BP2654" i="6"/>
  <c r="BP2653" i="6"/>
  <c r="BP2652" i="6"/>
  <c r="BP2651" i="6"/>
  <c r="BP2650" i="6"/>
  <c r="BP2649" i="6"/>
  <c r="BP2648" i="6"/>
  <c r="BP2647" i="6"/>
  <c r="BP2646" i="6"/>
  <c r="BP2645" i="6"/>
  <c r="BP2644" i="6"/>
  <c r="BP2643" i="6"/>
  <c r="BP2642" i="6"/>
  <c r="BP2641" i="6"/>
  <c r="BP2640" i="6"/>
  <c r="BP2639" i="6"/>
  <c r="BP2638" i="6"/>
  <c r="BP2637" i="6"/>
  <c r="BP2636" i="6"/>
  <c r="BP2635" i="6"/>
  <c r="BP2634" i="6"/>
  <c r="BP2633" i="6"/>
  <c r="BP2632" i="6"/>
  <c r="BP2631" i="6"/>
  <c r="BP2630" i="6"/>
  <c r="BP2629" i="6"/>
  <c r="BP2628" i="6"/>
  <c r="BP2627" i="6"/>
  <c r="BP2626" i="6"/>
  <c r="BP2625" i="6"/>
  <c r="BP2624" i="6"/>
  <c r="BP2623" i="6"/>
  <c r="BP2622" i="6"/>
  <c r="BP2621" i="6"/>
  <c r="BP2620" i="6"/>
  <c r="BP2619" i="6"/>
  <c r="BP2618" i="6"/>
  <c r="BP2617" i="6"/>
  <c r="BP2616" i="6"/>
  <c r="BP2615" i="6"/>
  <c r="BP2614" i="6"/>
  <c r="BP2613" i="6"/>
  <c r="BP2612" i="6"/>
  <c r="BP2611" i="6"/>
  <c r="BP2610" i="6"/>
  <c r="BP2609" i="6"/>
  <c r="BP2608" i="6"/>
  <c r="BP2607" i="6"/>
  <c r="BP2606" i="6"/>
  <c r="BP2605" i="6"/>
  <c r="BP2604" i="6"/>
  <c r="BP2603" i="6"/>
  <c r="BP2602" i="6"/>
  <c r="BP2601" i="6"/>
  <c r="BP2600" i="6"/>
  <c r="BP2599" i="6"/>
  <c r="BP2598" i="6"/>
  <c r="BP2597" i="6"/>
  <c r="BP2596" i="6"/>
  <c r="BP2595" i="6"/>
  <c r="BP2594" i="6"/>
  <c r="BP2593" i="6"/>
  <c r="BP2592" i="6"/>
  <c r="BP2591" i="6"/>
  <c r="BP2590" i="6"/>
  <c r="BP2589" i="6"/>
  <c r="BP2588" i="6"/>
  <c r="BP2587" i="6"/>
  <c r="BP2586" i="6"/>
  <c r="BP2585" i="6"/>
  <c r="BP2584" i="6"/>
  <c r="BP2583" i="6"/>
  <c r="BP2582" i="6"/>
  <c r="BP2581" i="6"/>
  <c r="BP2580" i="6"/>
  <c r="BP2579" i="6"/>
  <c r="BP2578" i="6"/>
  <c r="BP2577" i="6"/>
  <c r="BP2576" i="6"/>
  <c r="BP2575" i="6"/>
  <c r="BP2574" i="6"/>
  <c r="BP2573" i="6"/>
  <c r="BP2572" i="6"/>
  <c r="BP2571" i="6"/>
  <c r="BP2570" i="6"/>
  <c r="BP2569" i="6"/>
  <c r="BP2568" i="6"/>
  <c r="BP2567" i="6"/>
  <c r="BP2566" i="6"/>
  <c r="BP2565" i="6"/>
  <c r="BP2564" i="6"/>
  <c r="BP2563" i="6"/>
  <c r="BP2562" i="6"/>
  <c r="BP2561" i="6"/>
  <c r="BP2560" i="6"/>
  <c r="BP2559" i="6"/>
  <c r="BP2558" i="6"/>
  <c r="BP2557" i="6"/>
  <c r="BP2556" i="6"/>
  <c r="BP2555" i="6"/>
  <c r="BP2554" i="6"/>
  <c r="BP2553" i="6"/>
  <c r="BP2552" i="6"/>
  <c r="BP2551" i="6"/>
  <c r="BP2550" i="6"/>
  <c r="BP2549" i="6"/>
  <c r="BP2548" i="6"/>
  <c r="BP2547" i="6"/>
  <c r="BP2546" i="6"/>
  <c r="BP2545" i="6"/>
  <c r="BP2544" i="6"/>
  <c r="BP2543" i="6"/>
  <c r="BP2542" i="6"/>
  <c r="BP2541" i="6"/>
  <c r="BP2540" i="6"/>
  <c r="BP2539" i="6"/>
  <c r="BP2538" i="6"/>
  <c r="BP2537" i="6"/>
  <c r="BP2536" i="6"/>
  <c r="BP2535" i="6"/>
  <c r="BP2534" i="6"/>
  <c r="BP2533" i="6"/>
  <c r="BP2532" i="6"/>
  <c r="BP2531" i="6"/>
  <c r="BP2530" i="6"/>
  <c r="BP2529" i="6"/>
  <c r="BP2528" i="6"/>
  <c r="BP2527" i="6"/>
  <c r="BP2526" i="6"/>
  <c r="BP2525" i="6"/>
  <c r="BP2524" i="6"/>
  <c r="BP2523" i="6"/>
  <c r="BP2522" i="6"/>
  <c r="BP2521" i="6"/>
  <c r="BP2520" i="6"/>
  <c r="BP2519" i="6"/>
  <c r="BP2518" i="6"/>
  <c r="BP2517" i="6"/>
  <c r="BP2516" i="6"/>
  <c r="BP2515" i="6"/>
  <c r="BP2514" i="6"/>
  <c r="BP2513" i="6"/>
  <c r="BP2512" i="6"/>
  <c r="BP2511" i="6"/>
  <c r="BP2510" i="6"/>
  <c r="BP2509" i="6"/>
  <c r="BP2508" i="6"/>
  <c r="BP2507" i="6"/>
  <c r="BP2506" i="6"/>
  <c r="BP2505" i="6"/>
  <c r="BP2504" i="6"/>
  <c r="BP2503" i="6"/>
  <c r="BP2502" i="6"/>
  <c r="BP2501" i="6"/>
  <c r="BP2500" i="6"/>
  <c r="BP2499" i="6"/>
  <c r="BP2498" i="6"/>
  <c r="BP2497" i="6"/>
  <c r="BP2496" i="6"/>
  <c r="BP2495" i="6"/>
  <c r="BP2494" i="6"/>
  <c r="BP2493" i="6"/>
  <c r="BP2492" i="6"/>
  <c r="BP2491" i="6"/>
  <c r="BP2490" i="6"/>
  <c r="BP2489" i="6"/>
  <c r="BP2488" i="6"/>
  <c r="BP2487" i="6"/>
  <c r="BP2486" i="6"/>
  <c r="BP2485" i="6"/>
  <c r="BP2484" i="6"/>
  <c r="BP2483" i="6"/>
  <c r="BP2482" i="6"/>
  <c r="BP2481" i="6"/>
  <c r="BP2480" i="6"/>
  <c r="BP2479" i="6"/>
  <c r="BP2478" i="6"/>
  <c r="BP2477" i="6"/>
  <c r="BP2476" i="6"/>
  <c r="BP2475" i="6"/>
  <c r="BP2474" i="6"/>
  <c r="BP2473" i="6"/>
  <c r="BP2472" i="6"/>
  <c r="BP2471" i="6"/>
  <c r="BP2470" i="6"/>
  <c r="BP2469" i="6"/>
  <c r="BP2468" i="6"/>
  <c r="BP2467" i="6"/>
  <c r="BP2466" i="6"/>
  <c r="BP2465" i="6"/>
  <c r="BP2464" i="6"/>
  <c r="BP2463" i="6"/>
  <c r="BP2462" i="6"/>
  <c r="BP2461" i="6"/>
  <c r="BP2460" i="6"/>
  <c r="BP2459" i="6"/>
  <c r="BP2458" i="6"/>
  <c r="BP2457" i="6"/>
  <c r="BP2456" i="6"/>
  <c r="BP2455" i="6"/>
  <c r="BP2454" i="6"/>
  <c r="BP2453" i="6"/>
  <c r="BP2452" i="6"/>
  <c r="BP2451" i="6"/>
  <c r="BP2450" i="6"/>
  <c r="BP2449" i="6"/>
  <c r="BP2448" i="6"/>
  <c r="BP2447" i="6"/>
  <c r="BP2446" i="6"/>
  <c r="BP2445" i="6"/>
  <c r="BP2444" i="6"/>
  <c r="BP2443" i="6"/>
  <c r="BP2442" i="6"/>
  <c r="BP2441" i="6"/>
  <c r="BP2440" i="6"/>
  <c r="BP2439" i="6"/>
  <c r="BP2438" i="6"/>
  <c r="BP2437" i="6"/>
  <c r="BP2436" i="6"/>
  <c r="BP2435" i="6"/>
  <c r="BP2434" i="6"/>
  <c r="BP2433" i="6"/>
  <c r="BP2432" i="6"/>
  <c r="BP2431" i="6"/>
  <c r="BP2430" i="6"/>
  <c r="BP2429" i="6"/>
  <c r="BP2428" i="6"/>
  <c r="BP2427" i="6"/>
  <c r="BP2426" i="6"/>
  <c r="BP2425" i="6"/>
  <c r="BP2424" i="6"/>
  <c r="BP2423" i="6"/>
  <c r="BP2422" i="6"/>
  <c r="BP2421" i="6"/>
  <c r="BP2420" i="6"/>
  <c r="BP2419" i="6"/>
  <c r="BP2418" i="6"/>
  <c r="BP2417" i="6"/>
  <c r="BP2416" i="6"/>
  <c r="BP2415" i="6"/>
  <c r="BP2414" i="6"/>
  <c r="BP2413" i="6"/>
  <c r="BP2412" i="6"/>
  <c r="BP2411" i="6"/>
  <c r="BP2410" i="6"/>
  <c r="BP2409" i="6"/>
  <c r="BP2408" i="6"/>
  <c r="BP2407" i="6"/>
  <c r="BP2406" i="6"/>
  <c r="BP2405" i="6"/>
  <c r="BP2404" i="6"/>
  <c r="BP2403" i="6"/>
  <c r="BP2402" i="6"/>
  <c r="BP2401" i="6"/>
  <c r="BP2400" i="6"/>
  <c r="BP2399" i="6"/>
  <c r="BP2398" i="6"/>
  <c r="BP2397" i="6"/>
  <c r="BP2396" i="6"/>
  <c r="BP2395" i="6"/>
  <c r="BP2394" i="6"/>
  <c r="BP2393" i="6"/>
  <c r="BP2392" i="6"/>
  <c r="BP2391" i="6"/>
  <c r="BP2390" i="6"/>
  <c r="BP2389" i="6"/>
  <c r="BP2388" i="6"/>
  <c r="BP2387" i="6"/>
  <c r="BP2386" i="6"/>
  <c r="BP2385" i="6"/>
  <c r="BP2384" i="6"/>
  <c r="BP2383" i="6"/>
  <c r="BP2382" i="6"/>
  <c r="BP2381" i="6"/>
  <c r="BP2380" i="6"/>
  <c r="BP2379" i="6"/>
  <c r="BP2378" i="6"/>
  <c r="BP2377" i="6"/>
  <c r="BP2376" i="6"/>
  <c r="BP2375" i="6"/>
  <c r="BP2374" i="6"/>
  <c r="BP2373" i="6"/>
  <c r="BP2372" i="6"/>
  <c r="BP2371" i="6"/>
  <c r="BP2370" i="6"/>
  <c r="BP2369" i="6"/>
  <c r="BP2368" i="6"/>
  <c r="BP2367" i="6"/>
  <c r="BP2366" i="6"/>
  <c r="BP2365" i="6"/>
  <c r="BP2364" i="6"/>
  <c r="BP2363" i="6"/>
  <c r="BP2362" i="6"/>
  <c r="BP2361" i="6"/>
  <c r="BP2360" i="6"/>
  <c r="BP2359" i="6"/>
  <c r="BP2358" i="6"/>
  <c r="BP2357" i="6"/>
  <c r="BP2356" i="6"/>
  <c r="BP2355" i="6"/>
  <c r="BP2354" i="6"/>
  <c r="BP2353" i="6"/>
  <c r="BP2352" i="6"/>
  <c r="BP2351" i="6"/>
  <c r="BP2350" i="6"/>
  <c r="BP2349" i="6"/>
  <c r="BP2348" i="6"/>
  <c r="BP2347" i="6"/>
  <c r="BP2346" i="6"/>
  <c r="BP2345" i="6"/>
  <c r="BP2344" i="6"/>
  <c r="BP2343" i="6"/>
  <c r="BP2342" i="6"/>
  <c r="BP2341" i="6"/>
  <c r="BP2340" i="6"/>
  <c r="BP2339" i="6"/>
  <c r="BP2338" i="6"/>
  <c r="BP2337" i="6"/>
  <c r="BP2336" i="6"/>
  <c r="BP2335" i="6"/>
  <c r="BP2334" i="6"/>
  <c r="BP2333" i="6"/>
  <c r="BP2332" i="6"/>
  <c r="BP2331" i="6"/>
  <c r="BP2330" i="6"/>
  <c r="BP2329" i="6"/>
  <c r="BP2328" i="6"/>
  <c r="BP2327" i="6"/>
  <c r="BP2326" i="6"/>
  <c r="BP2325" i="6"/>
  <c r="BP2324" i="6"/>
  <c r="BP2323" i="6"/>
  <c r="BP2322" i="6"/>
  <c r="BP2321" i="6"/>
  <c r="BP2320" i="6"/>
  <c r="BP2319" i="6"/>
  <c r="BP2318" i="6"/>
  <c r="BP2317" i="6"/>
  <c r="BP2316" i="6"/>
  <c r="BP2315" i="6"/>
  <c r="BP2314" i="6"/>
  <c r="BP2313" i="6"/>
  <c r="BP2312" i="6"/>
  <c r="BP2311" i="6"/>
  <c r="BP2310" i="6"/>
  <c r="BP2309" i="6"/>
  <c r="BP2308" i="6"/>
  <c r="BP2307" i="6"/>
  <c r="BP2306" i="6"/>
  <c r="BP2305" i="6"/>
  <c r="BP2304" i="6"/>
  <c r="BP2303" i="6"/>
  <c r="BP2302" i="6"/>
  <c r="BP2301" i="6"/>
  <c r="BP2300" i="6"/>
  <c r="BP2299" i="6"/>
  <c r="BP2298" i="6"/>
  <c r="BP2297" i="6"/>
  <c r="BP2296" i="6"/>
  <c r="BP2295" i="6"/>
  <c r="BP2294" i="6"/>
  <c r="BP2293" i="6"/>
  <c r="BP2292" i="6"/>
  <c r="BP2291" i="6"/>
  <c r="BP2290" i="6"/>
  <c r="BP2289" i="6"/>
  <c r="BP2288" i="6"/>
  <c r="BP2287" i="6"/>
  <c r="BP2286" i="6"/>
  <c r="BP2285" i="6"/>
  <c r="BP2284" i="6"/>
  <c r="BP2283" i="6"/>
  <c r="BP2282" i="6"/>
  <c r="BP2281" i="6"/>
  <c r="BP2280" i="6"/>
  <c r="BP2279" i="6"/>
  <c r="BP2278" i="6"/>
  <c r="BP2277" i="6"/>
  <c r="BP2276" i="6"/>
  <c r="BP2275" i="6"/>
  <c r="BP2274" i="6"/>
  <c r="BP2273" i="6"/>
  <c r="BP2272" i="6"/>
  <c r="BP2271" i="6"/>
  <c r="BP2270" i="6"/>
  <c r="BP2269" i="6"/>
  <c r="BP2268" i="6"/>
  <c r="BP2267" i="6"/>
  <c r="BP2266" i="6"/>
  <c r="BP2265" i="6"/>
  <c r="BP2264" i="6"/>
  <c r="BP2263" i="6"/>
  <c r="BP2262" i="6"/>
  <c r="BP2261" i="6"/>
  <c r="BP2260" i="6"/>
  <c r="BP2259" i="6"/>
  <c r="BP2258" i="6"/>
  <c r="BP2257" i="6"/>
  <c r="BP2256" i="6"/>
  <c r="BP2255" i="6"/>
  <c r="BP2254" i="6"/>
  <c r="BP2253" i="6"/>
  <c r="BP2252" i="6"/>
  <c r="BP2251" i="6"/>
  <c r="BP2250" i="6"/>
  <c r="BP2249" i="6"/>
  <c r="BP2248" i="6"/>
  <c r="BP2247" i="6"/>
  <c r="BP2246" i="6"/>
  <c r="BP2245" i="6"/>
  <c r="BP2244" i="6"/>
  <c r="BP2243" i="6"/>
  <c r="BP2242" i="6"/>
  <c r="BP2241" i="6"/>
  <c r="BP2240" i="6"/>
  <c r="BP2239" i="6"/>
  <c r="BP2238" i="6"/>
  <c r="BP2237" i="6"/>
  <c r="BP2236" i="6"/>
  <c r="BP2235" i="6"/>
  <c r="BP2234" i="6"/>
  <c r="BP2233" i="6"/>
  <c r="BP2232" i="6"/>
  <c r="BP2231" i="6"/>
  <c r="BP2230" i="6"/>
  <c r="BP2229" i="6"/>
  <c r="BP2228" i="6"/>
  <c r="BP2227" i="6"/>
  <c r="BP2226" i="6"/>
  <c r="BP2225" i="6"/>
  <c r="BP2224" i="6"/>
  <c r="BP2223" i="6"/>
  <c r="BP2222" i="6"/>
  <c r="BP2221" i="6"/>
  <c r="BP2220" i="6"/>
  <c r="BP2219" i="6"/>
  <c r="BP2218" i="6"/>
  <c r="BP2217" i="6"/>
  <c r="BP2216" i="6"/>
  <c r="BP2215" i="6"/>
  <c r="BP2214" i="6"/>
  <c r="BP2213" i="6"/>
  <c r="BP2212" i="6"/>
  <c r="BP2211" i="6"/>
  <c r="BP2210" i="6"/>
  <c r="BP2209" i="6"/>
  <c r="BP2208" i="6"/>
  <c r="BP2207" i="6"/>
  <c r="BP2206" i="6"/>
  <c r="BP2205" i="6"/>
  <c r="BP2204" i="6"/>
  <c r="BP2203" i="6"/>
  <c r="BP2202" i="6"/>
  <c r="BP2201" i="6"/>
  <c r="BP2200" i="6"/>
  <c r="BP2199" i="6"/>
  <c r="BP2198" i="6"/>
  <c r="BP2197" i="6"/>
  <c r="BP2196" i="6"/>
  <c r="BP2195" i="6"/>
  <c r="BP2194" i="6"/>
  <c r="BP2193" i="6"/>
  <c r="BP2192" i="6"/>
  <c r="BP2191" i="6"/>
  <c r="BP2190" i="6"/>
  <c r="BP2189" i="6"/>
  <c r="BP2188" i="6"/>
  <c r="BP2187" i="6"/>
  <c r="BP2186" i="6"/>
  <c r="BP2185" i="6"/>
  <c r="BP2184" i="6"/>
  <c r="BP2183" i="6"/>
  <c r="BP2182" i="6"/>
  <c r="BP2181" i="6"/>
  <c r="BP2180" i="6"/>
  <c r="BP2179" i="6"/>
  <c r="BP2178" i="6"/>
  <c r="BP2177" i="6"/>
  <c r="BP2176" i="6"/>
  <c r="BP2175" i="6"/>
  <c r="BP2174" i="6"/>
  <c r="BP2173" i="6"/>
  <c r="BP2172" i="6"/>
  <c r="BP2171" i="6"/>
  <c r="BP2170" i="6"/>
  <c r="BP2169" i="6"/>
  <c r="BP2168" i="6"/>
  <c r="BP2167" i="6"/>
  <c r="BP2166" i="6"/>
  <c r="BP2165" i="6"/>
  <c r="BP2164" i="6"/>
  <c r="BP2163" i="6"/>
  <c r="BP2162" i="6"/>
  <c r="BP2161" i="6"/>
  <c r="BP2160" i="6"/>
  <c r="BP2159" i="6"/>
  <c r="BP2158" i="6"/>
  <c r="BP2157" i="6"/>
  <c r="BP2156" i="6"/>
  <c r="BP2155" i="6"/>
  <c r="BP2154" i="6"/>
  <c r="BP2153" i="6"/>
  <c r="BP2152" i="6"/>
  <c r="BP2151" i="6"/>
  <c r="BP2150" i="6"/>
  <c r="BP2149" i="6"/>
  <c r="BP2148" i="6"/>
  <c r="BP2147" i="6"/>
  <c r="BP2146" i="6"/>
  <c r="BP2145" i="6"/>
  <c r="BP2144" i="6"/>
  <c r="BP2143" i="6"/>
  <c r="BP2142" i="6"/>
  <c r="BP2141" i="6"/>
  <c r="BP2140" i="6"/>
  <c r="BP2139" i="6"/>
  <c r="BP2138" i="6"/>
  <c r="BP2137" i="6"/>
  <c r="BP2136" i="6"/>
  <c r="BP2135" i="6"/>
  <c r="BP2134" i="6"/>
  <c r="BP2133" i="6"/>
  <c r="BP2132" i="6"/>
  <c r="BP2131" i="6"/>
  <c r="BP2130" i="6"/>
  <c r="BP2129" i="6"/>
  <c r="BP2128" i="6"/>
  <c r="BP2127" i="6"/>
  <c r="BP2126" i="6"/>
  <c r="BP2125" i="6"/>
  <c r="BP2124" i="6"/>
  <c r="BP2123" i="6"/>
  <c r="BP2122" i="6"/>
  <c r="BP2121" i="6"/>
  <c r="BP2120" i="6"/>
  <c r="BP2119" i="6"/>
  <c r="BP2118" i="6"/>
  <c r="BP2117" i="6"/>
  <c r="BP2116" i="6"/>
  <c r="BP2115" i="6"/>
  <c r="BP2114" i="6"/>
  <c r="BP2113" i="6"/>
  <c r="BP2112" i="6"/>
  <c r="BP2111" i="6"/>
  <c r="BP2110" i="6"/>
  <c r="BP2109" i="6"/>
  <c r="BP2108" i="6"/>
  <c r="BP2107" i="6"/>
  <c r="BP2106" i="6"/>
  <c r="BP2105" i="6"/>
  <c r="BP2104" i="6"/>
  <c r="BP2103" i="6"/>
  <c r="BP2102" i="6"/>
  <c r="BP2101" i="6"/>
  <c r="BP2100" i="6"/>
  <c r="BP2099" i="6"/>
  <c r="BP2098" i="6"/>
  <c r="BP2097" i="6"/>
  <c r="BP2096" i="6"/>
  <c r="BP2095" i="6"/>
  <c r="BP2094" i="6"/>
  <c r="BP2093" i="6"/>
  <c r="BP2092" i="6"/>
  <c r="BP2091" i="6"/>
  <c r="BP2090" i="6"/>
  <c r="BP2089" i="6"/>
  <c r="BP2088" i="6"/>
  <c r="BP2087" i="6"/>
  <c r="BP2086" i="6"/>
  <c r="BP2085" i="6"/>
  <c r="BP2084" i="6"/>
  <c r="BP2083" i="6"/>
  <c r="BP2082" i="6"/>
  <c r="BP2081" i="6"/>
  <c r="BP2080" i="6"/>
  <c r="BP2079" i="6"/>
  <c r="BP2078" i="6"/>
  <c r="BP2077" i="6"/>
  <c r="BP2076" i="6"/>
  <c r="BP2075" i="6"/>
  <c r="BP2074" i="6"/>
  <c r="BP2073" i="6"/>
  <c r="BP2072" i="6"/>
  <c r="BP2071" i="6"/>
  <c r="BP2070" i="6"/>
  <c r="BP2069" i="6"/>
  <c r="BP2068" i="6"/>
  <c r="BP2067" i="6"/>
  <c r="BP2066" i="6"/>
  <c r="BP2065" i="6"/>
  <c r="BP2064" i="6"/>
  <c r="BP2063" i="6"/>
  <c r="BP2062" i="6"/>
  <c r="BP2061" i="6"/>
  <c r="BP2060" i="6"/>
  <c r="BP2059" i="6"/>
  <c r="BP2058" i="6"/>
  <c r="BP2057" i="6"/>
  <c r="BP2056" i="6"/>
  <c r="BP2055" i="6"/>
  <c r="BP2054" i="6"/>
  <c r="BP2053" i="6"/>
  <c r="BP2052" i="6"/>
  <c r="BP2051" i="6"/>
  <c r="BP2050" i="6"/>
  <c r="BP2049" i="6"/>
  <c r="BP2048" i="6"/>
  <c r="BP2047" i="6"/>
  <c r="BP2046" i="6"/>
  <c r="BP2045" i="6"/>
  <c r="BP2044" i="6"/>
  <c r="BP2043" i="6"/>
  <c r="BP2042" i="6"/>
  <c r="BP2041" i="6"/>
  <c r="BP2040" i="6"/>
  <c r="BP2039" i="6"/>
  <c r="BP2038" i="6"/>
  <c r="BP2037" i="6"/>
  <c r="BP2036" i="6"/>
  <c r="BP2035" i="6"/>
  <c r="BP2034" i="6"/>
  <c r="BP2033" i="6"/>
  <c r="BP2032" i="6"/>
  <c r="BP2031" i="6"/>
  <c r="BP2030" i="6"/>
  <c r="BP2029" i="6"/>
  <c r="BP2028" i="6"/>
  <c r="BP2027" i="6"/>
  <c r="BP2026" i="6"/>
  <c r="BP2025" i="6"/>
  <c r="BP2024" i="6"/>
  <c r="BP2023" i="6"/>
  <c r="BP2022" i="6"/>
  <c r="BP2021" i="6"/>
  <c r="BP2020" i="6"/>
  <c r="BP2019" i="6"/>
  <c r="BP2018" i="6"/>
  <c r="BP2017" i="6"/>
  <c r="BP2016" i="6"/>
  <c r="BP2015" i="6"/>
  <c r="BP2014" i="6"/>
  <c r="BP2013" i="6"/>
  <c r="BP2012" i="6"/>
  <c r="BP2011" i="6"/>
  <c r="BP2010" i="6"/>
  <c r="BP2009" i="6"/>
  <c r="BP2008" i="6"/>
  <c r="BP2007" i="6"/>
  <c r="BP2006" i="6"/>
  <c r="BP2005" i="6"/>
  <c r="BP2004" i="6"/>
  <c r="BP2003" i="6"/>
  <c r="BP2002" i="6"/>
  <c r="BP2001" i="6"/>
  <c r="BP2000" i="6"/>
  <c r="BP1999" i="6"/>
  <c r="BP1998" i="6"/>
  <c r="BP1997" i="6"/>
  <c r="BP1996" i="6"/>
  <c r="BP1995" i="6"/>
  <c r="BP1994" i="6"/>
  <c r="BP1993" i="6"/>
  <c r="BP1992" i="6"/>
  <c r="BP1991" i="6"/>
  <c r="BP1990" i="6"/>
  <c r="BP1989" i="6"/>
  <c r="BP1988" i="6"/>
  <c r="BP1987" i="6"/>
  <c r="BP1986" i="6"/>
  <c r="BP1985" i="6"/>
  <c r="BP1984" i="6"/>
  <c r="BP1983" i="6"/>
  <c r="BP1982" i="6"/>
  <c r="BP1981" i="6"/>
  <c r="BP1980" i="6"/>
  <c r="BP1979" i="6"/>
  <c r="BP1978" i="6"/>
  <c r="BP1977" i="6"/>
  <c r="BP1976" i="6"/>
  <c r="BP1975" i="6"/>
  <c r="BP1974" i="6"/>
  <c r="BP1973" i="6"/>
  <c r="BP1972" i="6"/>
  <c r="BP1971" i="6"/>
  <c r="BP1970" i="6"/>
  <c r="BP1969" i="6"/>
  <c r="BP1968" i="6"/>
  <c r="BP1967" i="6"/>
  <c r="BP1966" i="6"/>
  <c r="BP1965" i="6"/>
  <c r="BP1964" i="6"/>
  <c r="BP1963" i="6"/>
  <c r="BP1962" i="6"/>
  <c r="BP1961" i="6"/>
  <c r="BP1960" i="6"/>
  <c r="BP1959" i="6"/>
  <c r="BP1958" i="6"/>
  <c r="BP1957" i="6"/>
  <c r="BP1956" i="6"/>
  <c r="BP1955" i="6"/>
  <c r="BP1954" i="6"/>
  <c r="BP1953" i="6"/>
  <c r="BP1952" i="6"/>
  <c r="BP1951" i="6"/>
  <c r="BP1950" i="6"/>
  <c r="BP1949" i="6"/>
  <c r="BP1948" i="6"/>
  <c r="BP1947" i="6"/>
  <c r="BP1946" i="6"/>
  <c r="BP1945" i="6"/>
  <c r="BP1944" i="6"/>
  <c r="BP1943" i="6"/>
  <c r="BP1942" i="6"/>
  <c r="BP1941" i="6"/>
  <c r="BP1940" i="6"/>
  <c r="BP1939" i="6"/>
  <c r="BP1938" i="6"/>
  <c r="BP1937" i="6"/>
  <c r="BP1936" i="6"/>
  <c r="BP1935" i="6"/>
  <c r="BP1934" i="6"/>
  <c r="BP1933" i="6"/>
  <c r="BP1932" i="6"/>
  <c r="BP1931" i="6"/>
  <c r="BP1930" i="6"/>
  <c r="BP1929" i="6"/>
  <c r="BP1928" i="6"/>
  <c r="BP1927" i="6"/>
  <c r="BP1926" i="6"/>
  <c r="BP1925" i="6"/>
  <c r="BP1924" i="6"/>
  <c r="BP1923" i="6"/>
  <c r="BP1922" i="6"/>
  <c r="BP1921" i="6"/>
  <c r="BP1920" i="6"/>
  <c r="BP1919" i="6"/>
  <c r="BP1918" i="6"/>
  <c r="BP1917" i="6"/>
  <c r="BP1916" i="6"/>
  <c r="BP1915" i="6"/>
  <c r="BP1914" i="6"/>
  <c r="BP1913" i="6"/>
  <c r="BP1912" i="6"/>
  <c r="BP1911" i="6"/>
  <c r="BP1910" i="6"/>
  <c r="BP1909" i="6"/>
  <c r="BP1908" i="6"/>
  <c r="BP1907" i="6"/>
  <c r="BP1906" i="6"/>
  <c r="BP1905" i="6"/>
  <c r="BP1904" i="6"/>
  <c r="BP1903" i="6"/>
  <c r="BP1902" i="6"/>
  <c r="BP1901" i="6"/>
  <c r="BP1900" i="6"/>
  <c r="BP1899" i="6"/>
  <c r="BP1898" i="6"/>
  <c r="BP1897" i="6"/>
  <c r="BP1896" i="6"/>
  <c r="BP1895" i="6"/>
  <c r="BP1894" i="6"/>
  <c r="BP1893" i="6"/>
  <c r="BP1892" i="6"/>
  <c r="BP1891" i="6"/>
  <c r="BP1890" i="6"/>
  <c r="BP1889" i="6"/>
  <c r="BP1888" i="6"/>
  <c r="BP1887" i="6"/>
  <c r="BP1886" i="6"/>
  <c r="BP1885" i="6"/>
  <c r="BP1884" i="6"/>
  <c r="BP1883" i="6"/>
  <c r="BP1882" i="6"/>
  <c r="BP1881" i="6"/>
  <c r="BP1880" i="6"/>
  <c r="BP1879" i="6"/>
  <c r="BP1878" i="6"/>
  <c r="BP1877" i="6"/>
  <c r="BP1876" i="6"/>
  <c r="BP1875" i="6"/>
  <c r="BP1874" i="6"/>
  <c r="BP1873" i="6"/>
  <c r="BP1872" i="6"/>
  <c r="BP1871" i="6"/>
  <c r="BP1870" i="6"/>
  <c r="BP1869" i="6"/>
  <c r="BP1868" i="6"/>
  <c r="BP1867" i="6"/>
  <c r="BP1866" i="6"/>
  <c r="BP1865" i="6"/>
  <c r="BP1864" i="6"/>
  <c r="BP1863" i="6"/>
  <c r="BP1862" i="6"/>
  <c r="BP1861" i="6"/>
  <c r="BP1860" i="6"/>
  <c r="BP1859" i="6"/>
  <c r="BP1858" i="6"/>
  <c r="BP1857" i="6"/>
  <c r="BP1856" i="6"/>
  <c r="BP1855" i="6"/>
  <c r="BP1854" i="6"/>
  <c r="BP1853" i="6"/>
  <c r="BP1852" i="6"/>
  <c r="BP1851" i="6"/>
  <c r="BP1850" i="6"/>
  <c r="BP1849" i="6"/>
  <c r="BP1848" i="6"/>
  <c r="BP1847" i="6"/>
  <c r="BP1846" i="6"/>
  <c r="BP1845" i="6"/>
  <c r="BP1844" i="6"/>
  <c r="BP1843" i="6"/>
  <c r="BP1842" i="6"/>
  <c r="BP1841" i="6"/>
  <c r="BP1840" i="6"/>
  <c r="BP1839" i="6"/>
  <c r="BP1838" i="6"/>
  <c r="BP1837" i="6"/>
  <c r="BP1836" i="6"/>
  <c r="BP1835" i="6"/>
  <c r="BP1834" i="6"/>
  <c r="BP1833" i="6"/>
  <c r="BP1832" i="6"/>
  <c r="BP1831" i="6"/>
  <c r="BP1830" i="6"/>
  <c r="BP1829" i="6"/>
  <c r="BP1828" i="6"/>
  <c r="BP1827" i="6"/>
  <c r="BP1826" i="6"/>
  <c r="BP1825" i="6"/>
  <c r="BP1824" i="6"/>
  <c r="BP1823" i="6"/>
  <c r="BP1822" i="6"/>
  <c r="BP1821" i="6"/>
  <c r="BP1820" i="6"/>
  <c r="BP1819" i="6"/>
  <c r="BP1818" i="6"/>
  <c r="BP1817" i="6"/>
  <c r="BP1816" i="6"/>
  <c r="BP1815" i="6"/>
  <c r="BP1814" i="6"/>
  <c r="BP1813" i="6"/>
  <c r="BP1812" i="6"/>
  <c r="BP1811" i="6"/>
  <c r="BP1810" i="6"/>
  <c r="BP1809" i="6"/>
  <c r="BP1808" i="6"/>
  <c r="BP1807" i="6"/>
  <c r="BP1806" i="6"/>
  <c r="BP1805" i="6"/>
  <c r="BP1804" i="6"/>
  <c r="BP1803" i="6"/>
  <c r="BP1802" i="6"/>
  <c r="BP1801" i="6"/>
  <c r="BP1800" i="6"/>
  <c r="BP1799" i="6"/>
  <c r="BP1798" i="6"/>
  <c r="BP1797" i="6"/>
  <c r="BP1796" i="6"/>
  <c r="BP1795" i="6"/>
  <c r="BP1794" i="6"/>
  <c r="BP1793" i="6"/>
  <c r="BP1792" i="6"/>
  <c r="BP1791" i="6"/>
  <c r="BP1790" i="6"/>
  <c r="BP1789" i="6"/>
  <c r="BP1788" i="6"/>
  <c r="BP1787" i="6"/>
  <c r="BP1786" i="6"/>
  <c r="BP1785" i="6"/>
  <c r="BP1784" i="6"/>
  <c r="BP1783" i="6"/>
  <c r="BP1782" i="6"/>
  <c r="BP1781" i="6"/>
  <c r="BP1780" i="6"/>
  <c r="BP1779" i="6"/>
  <c r="BP1778" i="6"/>
  <c r="BP1777" i="6"/>
  <c r="BP1776" i="6"/>
  <c r="BP1775" i="6"/>
  <c r="BP1774" i="6"/>
  <c r="BP1773" i="6"/>
  <c r="BP1772" i="6"/>
  <c r="BP1771" i="6"/>
  <c r="BP1770" i="6"/>
  <c r="BP1769" i="6"/>
  <c r="BP1768" i="6"/>
  <c r="BP1767" i="6"/>
  <c r="BP1766" i="6"/>
  <c r="BP1765" i="6"/>
  <c r="BP1764" i="6"/>
  <c r="BP1763" i="6"/>
  <c r="BP1762" i="6"/>
  <c r="BP1761" i="6"/>
  <c r="BP1760" i="6"/>
  <c r="BP1759" i="6"/>
  <c r="BP1758" i="6"/>
  <c r="BP1757" i="6"/>
  <c r="BP1756" i="6"/>
  <c r="BP1755" i="6"/>
  <c r="BP1754" i="6"/>
  <c r="BP1753" i="6"/>
  <c r="BP1752" i="6"/>
  <c r="BP1751" i="6"/>
  <c r="BP1750" i="6"/>
  <c r="BP1749" i="6"/>
  <c r="BP1748" i="6"/>
  <c r="BP1747" i="6"/>
  <c r="BP1746" i="6"/>
  <c r="BP1745" i="6"/>
  <c r="BP1744" i="6"/>
  <c r="BP1743" i="6"/>
  <c r="BP1742" i="6"/>
  <c r="BP1741" i="6"/>
  <c r="BP1740" i="6"/>
  <c r="BP1739" i="6"/>
  <c r="BP1738" i="6"/>
  <c r="BP1737" i="6"/>
  <c r="BP1736" i="6"/>
  <c r="BP1735" i="6"/>
  <c r="BP1734" i="6"/>
  <c r="AV1733" i="6"/>
  <c r="AT1733" i="6"/>
  <c r="AR1733" i="6"/>
  <c r="AP1733" i="6"/>
  <c r="BP1732" i="6"/>
  <c r="AV1732" i="6"/>
  <c r="AT1732" i="6"/>
  <c r="AR1732" i="6"/>
  <c r="AP1732" i="6"/>
  <c r="BP1731" i="6"/>
  <c r="AV1731" i="6"/>
  <c r="AT1731" i="6"/>
  <c r="AR1731" i="6"/>
  <c r="AP1731" i="6"/>
  <c r="BP1730" i="6"/>
  <c r="AV1730" i="6"/>
  <c r="AT1730" i="6"/>
  <c r="AR1730" i="6"/>
  <c r="AP1730" i="6"/>
  <c r="BP1729" i="6"/>
  <c r="AV1729" i="6"/>
  <c r="AT1729" i="6"/>
  <c r="AR1729" i="6"/>
  <c r="AP1729" i="6"/>
  <c r="BP1728" i="6"/>
  <c r="AV1728" i="6"/>
  <c r="AT1728" i="6"/>
  <c r="AR1728" i="6"/>
  <c r="AP1728" i="6"/>
  <c r="BP1727" i="6"/>
  <c r="AV1727" i="6"/>
  <c r="AT1727" i="6"/>
  <c r="AR1727" i="6"/>
  <c r="AP1727" i="6"/>
  <c r="BP1726" i="6"/>
  <c r="AV1726" i="6"/>
  <c r="AT1726" i="6"/>
  <c r="AR1726" i="6"/>
  <c r="AP1726" i="6"/>
  <c r="BP1725" i="6"/>
  <c r="AV1725" i="6"/>
  <c r="AT1725" i="6"/>
  <c r="AR1725" i="6"/>
  <c r="AP1725" i="6"/>
  <c r="AV1724" i="6"/>
  <c r="AT1724" i="6"/>
  <c r="AR1724" i="6"/>
  <c r="AP1724" i="6"/>
  <c r="AV1723" i="6"/>
  <c r="AT1723" i="6"/>
  <c r="AR1723" i="6"/>
  <c r="AP1723" i="6"/>
  <c r="AV1722" i="6"/>
  <c r="AT1722" i="6"/>
  <c r="AR1722" i="6"/>
  <c r="AP1722" i="6"/>
  <c r="BO8" i="6"/>
  <c r="AE515" i="17"/>
  <c r="L515" i="17"/>
  <c r="J515" i="17"/>
  <c r="H515" i="17"/>
  <c r="F515" i="17"/>
  <c r="AE514" i="17"/>
  <c r="V514" i="17"/>
  <c r="M514" i="17"/>
  <c r="O514" i="17"/>
  <c r="U514" i="17"/>
  <c r="T514" i="17"/>
  <c r="S514" i="17"/>
  <c r="G514" i="17"/>
  <c r="P514" i="17"/>
  <c r="K514" i="17"/>
  <c r="I514" i="17"/>
  <c r="AE513" i="17"/>
  <c r="V513" i="17"/>
  <c r="M513" i="17"/>
  <c r="U513" i="17"/>
  <c r="T513" i="17"/>
  <c r="S513" i="17"/>
  <c r="G513" i="17"/>
  <c r="N513" i="17"/>
  <c r="P513" i="17"/>
  <c r="K513" i="17"/>
  <c r="I513" i="17"/>
  <c r="AE512" i="17"/>
  <c r="V512" i="17"/>
  <c r="U512" i="17"/>
  <c r="K512" i="17"/>
  <c r="O512" i="17"/>
  <c r="T512" i="17"/>
  <c r="I512" i="17"/>
  <c r="S512" i="17"/>
  <c r="N512" i="17"/>
  <c r="M512" i="17"/>
  <c r="G512" i="17"/>
  <c r="G515" i="17"/>
  <c r="AE511" i="17"/>
  <c r="V511" i="17"/>
  <c r="U511" i="17"/>
  <c r="T511" i="17"/>
  <c r="S511" i="17"/>
  <c r="G511" i="17"/>
  <c r="N511" i="17"/>
  <c r="P511" i="17"/>
  <c r="M511" i="17"/>
  <c r="K511" i="17"/>
  <c r="K515" i="17"/>
  <c r="I511" i="17"/>
  <c r="AE492" i="17"/>
  <c r="L492" i="17"/>
  <c r="J492" i="17"/>
  <c r="H492" i="17"/>
  <c r="F492" i="17"/>
  <c r="AE491" i="17"/>
  <c r="V491" i="17"/>
  <c r="U491" i="17"/>
  <c r="K491" i="17"/>
  <c r="T491" i="17"/>
  <c r="I491" i="17"/>
  <c r="S491" i="17"/>
  <c r="P491" i="17"/>
  <c r="M491" i="17"/>
  <c r="G491" i="17"/>
  <c r="AE490" i="17"/>
  <c r="V490" i="17"/>
  <c r="U490" i="17"/>
  <c r="K490" i="17"/>
  <c r="T490" i="17"/>
  <c r="S490" i="17"/>
  <c r="N490" i="17"/>
  <c r="P490" i="17"/>
  <c r="M490" i="17"/>
  <c r="I490" i="17"/>
  <c r="G490" i="17"/>
  <c r="AE489" i="17"/>
  <c r="V489" i="17"/>
  <c r="M489" i="17"/>
  <c r="U489" i="17"/>
  <c r="K489" i="17"/>
  <c r="T489" i="17"/>
  <c r="S489" i="17"/>
  <c r="N489" i="17"/>
  <c r="P489" i="17"/>
  <c r="I489" i="17"/>
  <c r="G489" i="17"/>
  <c r="AE488" i="17"/>
  <c r="V488" i="17"/>
  <c r="U488" i="17"/>
  <c r="T488" i="17"/>
  <c r="S488" i="17"/>
  <c r="G488" i="17"/>
  <c r="N488" i="17"/>
  <c r="P488" i="17"/>
  <c r="M488" i="17"/>
  <c r="K488" i="17"/>
  <c r="I488" i="17"/>
  <c r="AE487" i="17"/>
  <c r="V487" i="17"/>
  <c r="U487" i="17"/>
  <c r="T487" i="17"/>
  <c r="I487" i="17"/>
  <c r="S487" i="17"/>
  <c r="N487" i="17"/>
  <c r="M487" i="17"/>
  <c r="K487" i="17"/>
  <c r="G487" i="17"/>
  <c r="G492" i="17"/>
  <c r="L467" i="17"/>
  <c r="J467" i="17"/>
  <c r="H467" i="17"/>
  <c r="F467" i="17"/>
  <c r="AE466" i="17"/>
  <c r="V466" i="17"/>
  <c r="M466" i="17"/>
  <c r="U466" i="17"/>
  <c r="K466" i="17"/>
  <c r="T466" i="17"/>
  <c r="S466" i="17"/>
  <c r="P466" i="17"/>
  <c r="O466" i="17"/>
  <c r="I466" i="17"/>
  <c r="G466" i="17"/>
  <c r="AE465" i="17"/>
  <c r="V465" i="17"/>
  <c r="M465" i="17"/>
  <c r="U465" i="17"/>
  <c r="T465" i="17"/>
  <c r="S465" i="17"/>
  <c r="P465" i="17"/>
  <c r="N465" i="17"/>
  <c r="K465" i="17"/>
  <c r="I465" i="17"/>
  <c r="G465" i="17"/>
  <c r="AE464" i="17"/>
  <c r="V464" i="17"/>
  <c r="U464" i="17"/>
  <c r="T464" i="17"/>
  <c r="I464" i="17"/>
  <c r="S464" i="17"/>
  <c r="N464" i="17"/>
  <c r="P464" i="17"/>
  <c r="M464" i="17"/>
  <c r="K464" i="17"/>
  <c r="G464" i="17"/>
  <c r="AE463" i="17"/>
  <c r="V463" i="17"/>
  <c r="M463" i="17"/>
  <c r="U463" i="17"/>
  <c r="K463" i="17"/>
  <c r="T463" i="17"/>
  <c r="S463" i="17"/>
  <c r="N463" i="17"/>
  <c r="P463" i="17"/>
  <c r="I463" i="17"/>
  <c r="G463" i="17"/>
  <c r="AE462" i="17"/>
  <c r="V462" i="17"/>
  <c r="U462" i="17"/>
  <c r="T462" i="17"/>
  <c r="I462" i="17"/>
  <c r="S462" i="17"/>
  <c r="N462" i="17"/>
  <c r="P462" i="17"/>
  <c r="M462" i="17"/>
  <c r="K462" i="17"/>
  <c r="G462" i="17"/>
  <c r="AE461" i="17"/>
  <c r="V461" i="17"/>
  <c r="M461" i="17"/>
  <c r="U461" i="17"/>
  <c r="T461" i="17"/>
  <c r="S461" i="17"/>
  <c r="N461" i="17"/>
  <c r="P461" i="17"/>
  <c r="K461" i="17"/>
  <c r="I461" i="17"/>
  <c r="G461" i="17"/>
  <c r="AE460" i="17"/>
  <c r="AE467" i="17"/>
  <c r="V460" i="17"/>
  <c r="U460" i="17"/>
  <c r="T460" i="17"/>
  <c r="I460" i="17"/>
  <c r="S460" i="17"/>
  <c r="N460" i="17"/>
  <c r="P460" i="17"/>
  <c r="M460" i="17"/>
  <c r="K460" i="17"/>
  <c r="G460" i="17"/>
  <c r="AE459" i="17"/>
  <c r="V459" i="17"/>
  <c r="M459" i="17"/>
  <c r="U459" i="17"/>
  <c r="K459" i="17"/>
  <c r="K467" i="17"/>
  <c r="T459" i="17"/>
  <c r="S459" i="17"/>
  <c r="N459" i="17"/>
  <c r="I459" i="17"/>
  <c r="G459" i="17"/>
  <c r="L440" i="17"/>
  <c r="J440" i="17"/>
  <c r="H440" i="17"/>
  <c r="F440" i="17"/>
  <c r="AE439" i="17"/>
  <c r="V439" i="17"/>
  <c r="U439" i="17"/>
  <c r="T439" i="17"/>
  <c r="I439" i="17"/>
  <c r="S439" i="17"/>
  <c r="N439" i="17"/>
  <c r="P439" i="17"/>
  <c r="M439" i="17"/>
  <c r="O439" i="17"/>
  <c r="AF439" i="17"/>
  <c r="K439" i="17"/>
  <c r="G439" i="17"/>
  <c r="AE438" i="17"/>
  <c r="V438" i="17"/>
  <c r="U438" i="17"/>
  <c r="K438" i="17"/>
  <c r="T438" i="17"/>
  <c r="S438" i="17"/>
  <c r="N438" i="17"/>
  <c r="P438" i="17"/>
  <c r="M438" i="17"/>
  <c r="I438" i="17"/>
  <c r="I440" i="17"/>
  <c r="G438" i="17"/>
  <c r="AE437" i="17"/>
  <c r="AE440" i="17"/>
  <c r="V437" i="17"/>
  <c r="M437" i="17"/>
  <c r="M440" i="17"/>
  <c r="U437" i="17"/>
  <c r="K437" i="17"/>
  <c r="T437" i="17"/>
  <c r="S437" i="17"/>
  <c r="P437" i="17"/>
  <c r="N437" i="17"/>
  <c r="I437" i="17"/>
  <c r="G437" i="17"/>
  <c r="O437" i="17"/>
  <c r="L417" i="17"/>
  <c r="J417" i="17"/>
  <c r="H417" i="17"/>
  <c r="F417" i="17"/>
  <c r="AE416" i="17"/>
  <c r="V416" i="17"/>
  <c r="U416" i="17"/>
  <c r="T416" i="17"/>
  <c r="I416" i="17"/>
  <c r="S416" i="17"/>
  <c r="N416" i="17"/>
  <c r="P416" i="17"/>
  <c r="M416" i="17"/>
  <c r="K416" i="17"/>
  <c r="G416" i="17"/>
  <c r="AE415" i="17"/>
  <c r="V415" i="17"/>
  <c r="U415" i="17"/>
  <c r="K415" i="17"/>
  <c r="T415" i="17"/>
  <c r="S415" i="17"/>
  <c r="N415" i="17"/>
  <c r="P415" i="17"/>
  <c r="M415" i="17"/>
  <c r="I415" i="17"/>
  <c r="I417" i="17"/>
  <c r="G415" i="17"/>
  <c r="AE414" i="17"/>
  <c r="V414" i="17"/>
  <c r="M414" i="17"/>
  <c r="U414" i="17"/>
  <c r="K414" i="17"/>
  <c r="T414" i="17"/>
  <c r="S414" i="17"/>
  <c r="P414" i="17"/>
  <c r="N414" i="17"/>
  <c r="I414" i="17"/>
  <c r="G414" i="17"/>
  <c r="AE413" i="17"/>
  <c r="V413" i="17"/>
  <c r="U413" i="17"/>
  <c r="T413" i="17"/>
  <c r="S413" i="17"/>
  <c r="G413" i="17"/>
  <c r="N413" i="17"/>
  <c r="P413" i="17"/>
  <c r="M413" i="17"/>
  <c r="K413" i="17"/>
  <c r="I413" i="17"/>
  <c r="L392" i="17"/>
  <c r="J392" i="17"/>
  <c r="I392" i="17"/>
  <c r="H392" i="17"/>
  <c r="F392" i="17"/>
  <c r="AE391" i="17"/>
  <c r="V391" i="17"/>
  <c r="U391" i="17"/>
  <c r="K391" i="17"/>
  <c r="T391" i="17"/>
  <c r="S391" i="17"/>
  <c r="N391" i="17"/>
  <c r="P391" i="17"/>
  <c r="M391" i="17"/>
  <c r="I391" i="17"/>
  <c r="O391" i="17"/>
  <c r="AF391" i="17"/>
  <c r="G391" i="17"/>
  <c r="AE390" i="17"/>
  <c r="V390" i="17"/>
  <c r="M390" i="17"/>
  <c r="U390" i="17"/>
  <c r="K390" i="17"/>
  <c r="T390" i="17"/>
  <c r="S390" i="17"/>
  <c r="N390" i="17"/>
  <c r="P390" i="17"/>
  <c r="I390" i="17"/>
  <c r="G390" i="17"/>
  <c r="AE389" i="17"/>
  <c r="V389" i="17"/>
  <c r="U389" i="17"/>
  <c r="T389" i="17"/>
  <c r="S389" i="17"/>
  <c r="G389" i="17"/>
  <c r="N389" i="17"/>
  <c r="P389" i="17"/>
  <c r="M389" i="17"/>
  <c r="K389" i="17"/>
  <c r="I389" i="17"/>
  <c r="AE388" i="17"/>
  <c r="AE392" i="17"/>
  <c r="V388" i="17"/>
  <c r="U388" i="17"/>
  <c r="T388" i="17"/>
  <c r="I388" i="17"/>
  <c r="S388" i="17"/>
  <c r="N388" i="17"/>
  <c r="P388" i="17"/>
  <c r="M388" i="17"/>
  <c r="K388" i="17"/>
  <c r="G388" i="17"/>
  <c r="L367" i="17"/>
  <c r="J367" i="17"/>
  <c r="H367" i="17"/>
  <c r="F367" i="17"/>
  <c r="AE366" i="17"/>
  <c r="V366" i="17"/>
  <c r="M366" i="17"/>
  <c r="O366" i="17"/>
  <c r="AF366" i="17"/>
  <c r="U366" i="17"/>
  <c r="T366" i="17"/>
  <c r="S366" i="17"/>
  <c r="P366" i="17"/>
  <c r="N366" i="17"/>
  <c r="K366" i="17"/>
  <c r="I366" i="17"/>
  <c r="G366" i="17"/>
  <c r="AE365" i="17"/>
  <c r="V365" i="17"/>
  <c r="M365" i="17"/>
  <c r="O365" i="17"/>
  <c r="U365" i="17"/>
  <c r="T365" i="17"/>
  <c r="S365" i="17"/>
  <c r="G365" i="17"/>
  <c r="N365" i="17"/>
  <c r="P365" i="17"/>
  <c r="K365" i="17"/>
  <c r="I365" i="17"/>
  <c r="AE364" i="17"/>
  <c r="V364" i="17"/>
  <c r="U364" i="17"/>
  <c r="T364" i="17"/>
  <c r="I364" i="17"/>
  <c r="S364" i="17"/>
  <c r="N364" i="17"/>
  <c r="P364" i="17"/>
  <c r="M364" i="17"/>
  <c r="K364" i="17"/>
  <c r="G364" i="17"/>
  <c r="AE363" i="17"/>
  <c r="AE367" i="17"/>
  <c r="V363" i="17"/>
  <c r="U363" i="17"/>
  <c r="K363" i="17"/>
  <c r="T363" i="17"/>
  <c r="S363" i="17"/>
  <c r="N363" i="17"/>
  <c r="P363" i="17"/>
  <c r="M363" i="17"/>
  <c r="I363" i="17"/>
  <c r="I367" i="17"/>
  <c r="G363" i="17"/>
  <c r="L343" i="17"/>
  <c r="J343" i="17"/>
  <c r="H343" i="17"/>
  <c r="F343" i="17"/>
  <c r="AE342" i="17"/>
  <c r="V342" i="17"/>
  <c r="M342" i="17"/>
  <c r="U342" i="17"/>
  <c r="T342" i="17"/>
  <c r="S342" i="17"/>
  <c r="G342" i="17"/>
  <c r="P342" i="17"/>
  <c r="N342" i="17"/>
  <c r="K342" i="17"/>
  <c r="I342" i="17"/>
  <c r="AE341" i="17"/>
  <c r="V341" i="17"/>
  <c r="M341" i="17"/>
  <c r="U341" i="17"/>
  <c r="T341" i="17"/>
  <c r="I341" i="17"/>
  <c r="S341" i="17"/>
  <c r="N341" i="17"/>
  <c r="P341" i="17"/>
  <c r="K341" i="17"/>
  <c r="G341" i="17"/>
  <c r="AE340" i="17"/>
  <c r="V340" i="17"/>
  <c r="M340" i="17"/>
  <c r="U340" i="17"/>
  <c r="K340" i="17"/>
  <c r="T340" i="17"/>
  <c r="S340" i="17"/>
  <c r="P340" i="17"/>
  <c r="N340" i="17"/>
  <c r="I340" i="17"/>
  <c r="G340" i="17"/>
  <c r="AE339" i="17"/>
  <c r="V339" i="17"/>
  <c r="M339" i="17"/>
  <c r="U339" i="17"/>
  <c r="T339" i="17"/>
  <c r="I339" i="17"/>
  <c r="S339" i="17"/>
  <c r="N339" i="17"/>
  <c r="P339" i="17"/>
  <c r="K339" i="17"/>
  <c r="G339" i="17"/>
  <c r="AE338" i="17"/>
  <c r="V338" i="17"/>
  <c r="M338" i="17"/>
  <c r="O338" i="17"/>
  <c r="U338" i="17"/>
  <c r="K338" i="17"/>
  <c r="T338" i="17"/>
  <c r="S338" i="17"/>
  <c r="N338" i="17"/>
  <c r="P338" i="17"/>
  <c r="I338" i="17"/>
  <c r="G338" i="17"/>
  <c r="AE337" i="17"/>
  <c r="V337" i="17"/>
  <c r="M337" i="17"/>
  <c r="O337" i="17"/>
  <c r="U337" i="17"/>
  <c r="T337" i="17"/>
  <c r="I337" i="17"/>
  <c r="S337" i="17"/>
  <c r="N337" i="17"/>
  <c r="P337" i="17"/>
  <c r="K337" i="17"/>
  <c r="G337" i="17"/>
  <c r="AE336" i="17"/>
  <c r="AE343" i="17"/>
  <c r="V336" i="17"/>
  <c r="M336" i="17"/>
  <c r="U336" i="17"/>
  <c r="K336" i="17"/>
  <c r="K343" i="17"/>
  <c r="T336" i="17"/>
  <c r="S336" i="17"/>
  <c r="N336" i="17"/>
  <c r="P336" i="17"/>
  <c r="I336" i="17"/>
  <c r="G336" i="17"/>
  <c r="L317" i="17"/>
  <c r="J317" i="17"/>
  <c r="H317" i="17"/>
  <c r="F317" i="17"/>
  <c r="AE316" i="17"/>
  <c r="V316" i="17"/>
  <c r="M316" i="17"/>
  <c r="O316" i="17"/>
  <c r="AF316" i="17"/>
  <c r="U316" i="17"/>
  <c r="T316" i="17"/>
  <c r="S316" i="17"/>
  <c r="G316" i="17"/>
  <c r="P316" i="17"/>
  <c r="N316" i="17"/>
  <c r="K316" i="17"/>
  <c r="I316" i="17"/>
  <c r="AE315" i="17"/>
  <c r="V315" i="17"/>
  <c r="U315" i="17"/>
  <c r="T315" i="17"/>
  <c r="I315" i="17"/>
  <c r="S315" i="17"/>
  <c r="G315" i="17"/>
  <c r="P315" i="17"/>
  <c r="M315" i="17"/>
  <c r="K315" i="17"/>
  <c r="AE314" i="17"/>
  <c r="V314" i="17"/>
  <c r="U314" i="17"/>
  <c r="K314" i="17"/>
  <c r="T314" i="17"/>
  <c r="S314" i="17"/>
  <c r="N314" i="17"/>
  <c r="M314" i="17"/>
  <c r="I314" i="17"/>
  <c r="G314" i="17"/>
  <c r="AE313" i="17"/>
  <c r="AE317" i="17"/>
  <c r="V313" i="17"/>
  <c r="M313" i="17"/>
  <c r="U313" i="17"/>
  <c r="T313" i="17"/>
  <c r="S313" i="17"/>
  <c r="G313" i="17"/>
  <c r="G317" i="17"/>
  <c r="N313" i="17"/>
  <c r="P313" i="17"/>
  <c r="K313" i="17"/>
  <c r="I313" i="17"/>
  <c r="L293" i="17"/>
  <c r="J293" i="17"/>
  <c r="H293" i="17"/>
  <c r="F293" i="17"/>
  <c r="AE292" i="17"/>
  <c r="V292" i="17"/>
  <c r="U292" i="17"/>
  <c r="K292" i="17"/>
  <c r="T292" i="17"/>
  <c r="S292" i="17"/>
  <c r="N292" i="17"/>
  <c r="P292" i="17"/>
  <c r="M292" i="17"/>
  <c r="I292" i="17"/>
  <c r="G292" i="17"/>
  <c r="O292" i="17"/>
  <c r="AF292" i="17"/>
  <c r="V291" i="17"/>
  <c r="M291" i="17"/>
  <c r="U291" i="17"/>
  <c r="K291" i="17"/>
  <c r="O291" i="17"/>
  <c r="T291" i="17"/>
  <c r="S291" i="17"/>
  <c r="N291" i="17"/>
  <c r="P291" i="17"/>
  <c r="I291" i="17"/>
  <c r="G291" i="17"/>
  <c r="V290" i="17"/>
  <c r="U290" i="17"/>
  <c r="T290" i="17"/>
  <c r="S290" i="17"/>
  <c r="G290" i="17"/>
  <c r="N290" i="17"/>
  <c r="P290" i="17"/>
  <c r="M290" i="17"/>
  <c r="K290" i="17"/>
  <c r="I290" i="17"/>
  <c r="V289" i="17"/>
  <c r="U289" i="17"/>
  <c r="T289" i="17"/>
  <c r="I289" i="17"/>
  <c r="S289" i="17"/>
  <c r="N289" i="17"/>
  <c r="P289" i="17"/>
  <c r="M289" i="17"/>
  <c r="K289" i="17"/>
  <c r="G289" i="17"/>
  <c r="V288" i="17"/>
  <c r="U288" i="17"/>
  <c r="K288" i="17"/>
  <c r="T288" i="17"/>
  <c r="I288" i="17"/>
  <c r="S288" i="17"/>
  <c r="N288" i="17"/>
  <c r="P288" i="17"/>
  <c r="M288" i="17"/>
  <c r="G288" i="17"/>
  <c r="V287" i="17"/>
  <c r="M287" i="17"/>
  <c r="M293" i="17"/>
  <c r="U287" i="17"/>
  <c r="T287" i="17"/>
  <c r="S287" i="17"/>
  <c r="N287" i="17"/>
  <c r="P287" i="17"/>
  <c r="K287" i="17"/>
  <c r="I287" i="17"/>
  <c r="G287" i="17"/>
  <c r="L267" i="17"/>
  <c r="J267" i="17"/>
  <c r="H267" i="17"/>
  <c r="F267" i="17"/>
  <c r="AE266" i="17"/>
  <c r="V266" i="17"/>
  <c r="U266" i="17"/>
  <c r="T266" i="17"/>
  <c r="I266" i="17"/>
  <c r="S266" i="17"/>
  <c r="N266" i="17"/>
  <c r="P266" i="17"/>
  <c r="M266" i="17"/>
  <c r="K266" i="17"/>
  <c r="G266" i="17"/>
  <c r="AE265" i="17"/>
  <c r="V265" i="17"/>
  <c r="U265" i="17"/>
  <c r="K265" i="17"/>
  <c r="O265" i="17"/>
  <c r="AF265" i="17"/>
  <c r="T265" i="17"/>
  <c r="I265" i="17"/>
  <c r="S265" i="17"/>
  <c r="N265" i="17"/>
  <c r="P265" i="17"/>
  <c r="M265" i="17"/>
  <c r="G265" i="17"/>
  <c r="AE264" i="17"/>
  <c r="V264" i="17"/>
  <c r="M264" i="17"/>
  <c r="O264" i="17"/>
  <c r="AF264" i="17"/>
  <c r="U264" i="17"/>
  <c r="T264" i="17"/>
  <c r="S264" i="17"/>
  <c r="P264" i="17"/>
  <c r="N264" i="17"/>
  <c r="K264" i="17"/>
  <c r="I264" i="17"/>
  <c r="G264" i="17"/>
  <c r="AE263" i="17"/>
  <c r="V263" i="17"/>
  <c r="M263" i="17"/>
  <c r="O263" i="17"/>
  <c r="AF263" i="17"/>
  <c r="U263" i="17"/>
  <c r="T263" i="17"/>
  <c r="S263" i="17"/>
  <c r="G263" i="17"/>
  <c r="P263" i="17"/>
  <c r="N263" i="17"/>
  <c r="K263" i="17"/>
  <c r="I263" i="17"/>
  <c r="AE262" i="17"/>
  <c r="V262" i="17"/>
  <c r="U262" i="17"/>
  <c r="T262" i="17"/>
  <c r="I262" i="17"/>
  <c r="S262" i="17"/>
  <c r="N262" i="17"/>
  <c r="M262" i="17"/>
  <c r="K262" i="17"/>
  <c r="K267" i="17"/>
  <c r="G262" i="17"/>
  <c r="G267" i="17"/>
  <c r="L241" i="17"/>
  <c r="J241" i="17"/>
  <c r="H241" i="17"/>
  <c r="F241" i="17"/>
  <c r="AE240" i="17"/>
  <c r="V240" i="17"/>
  <c r="M240" i="17"/>
  <c r="O240" i="17"/>
  <c r="AF240" i="17"/>
  <c r="U240" i="17"/>
  <c r="T240" i="17"/>
  <c r="S240" i="17"/>
  <c r="P240" i="17"/>
  <c r="N240" i="17"/>
  <c r="K240" i="17"/>
  <c r="I240" i="17"/>
  <c r="G240" i="17"/>
  <c r="AE239" i="17"/>
  <c r="V239" i="17"/>
  <c r="M239" i="17"/>
  <c r="O239" i="17"/>
  <c r="AF239" i="17"/>
  <c r="U239" i="17"/>
  <c r="T239" i="17"/>
  <c r="S239" i="17"/>
  <c r="G239" i="17"/>
  <c r="P239" i="17"/>
  <c r="N239" i="17"/>
  <c r="K239" i="17"/>
  <c r="K241" i="17"/>
  <c r="I239" i="17"/>
  <c r="AE238" i="17"/>
  <c r="V238" i="17"/>
  <c r="U238" i="17"/>
  <c r="T238" i="17"/>
  <c r="I238" i="17"/>
  <c r="I241" i="17"/>
  <c r="S238" i="17"/>
  <c r="N238" i="17"/>
  <c r="P238" i="17"/>
  <c r="M238" i="17"/>
  <c r="K238" i="17"/>
  <c r="G238" i="17"/>
  <c r="G241" i="17"/>
  <c r="L217" i="17"/>
  <c r="J217" i="17"/>
  <c r="H217" i="17"/>
  <c r="G217" i="17"/>
  <c r="F217" i="17"/>
  <c r="AE216" i="17"/>
  <c r="V216" i="17"/>
  <c r="M216" i="17"/>
  <c r="U216" i="17"/>
  <c r="K216" i="17"/>
  <c r="T216" i="17"/>
  <c r="S216" i="17"/>
  <c r="P216" i="17"/>
  <c r="I216" i="17"/>
  <c r="O216" i="17"/>
  <c r="AF216" i="17"/>
  <c r="G216" i="17"/>
  <c r="AE215" i="17"/>
  <c r="V215" i="17"/>
  <c r="M215" i="17"/>
  <c r="U215" i="17"/>
  <c r="K215" i="17"/>
  <c r="T215" i="17"/>
  <c r="S215" i="17"/>
  <c r="P215" i="17"/>
  <c r="O215" i="17"/>
  <c r="AF215" i="17"/>
  <c r="N215" i="17"/>
  <c r="I215" i="17"/>
  <c r="G215" i="17"/>
  <c r="AE214" i="17"/>
  <c r="V214" i="17"/>
  <c r="U214" i="17"/>
  <c r="T214" i="17"/>
  <c r="I214" i="17"/>
  <c r="S214" i="17"/>
  <c r="N214" i="17"/>
  <c r="P214" i="17"/>
  <c r="M214" i="17"/>
  <c r="O214" i="17"/>
  <c r="AF214" i="17"/>
  <c r="K214" i="17"/>
  <c r="G214" i="17"/>
  <c r="C214" i="17"/>
  <c r="C215" i="17"/>
  <c r="AE213" i="17"/>
  <c r="AE217" i="17"/>
  <c r="V213" i="17"/>
  <c r="M213" i="17"/>
  <c r="U213" i="17"/>
  <c r="T213" i="17"/>
  <c r="S213" i="17"/>
  <c r="P213" i="17"/>
  <c r="N213" i="17"/>
  <c r="K213" i="17"/>
  <c r="K217" i="17"/>
  <c r="I213" i="17"/>
  <c r="G213" i="17"/>
  <c r="C213" i="17"/>
  <c r="AE212" i="17"/>
  <c r="V212" i="17"/>
  <c r="U212" i="17"/>
  <c r="T212" i="17"/>
  <c r="I212" i="17"/>
  <c r="I217" i="17"/>
  <c r="S212" i="17"/>
  <c r="N212" i="17"/>
  <c r="P212" i="17"/>
  <c r="M212" i="17"/>
  <c r="K212" i="17"/>
  <c r="G212" i="17"/>
  <c r="L191" i="17"/>
  <c r="J191" i="17"/>
  <c r="H191" i="17"/>
  <c r="F191" i="17"/>
  <c r="AE190" i="17"/>
  <c r="V190" i="17"/>
  <c r="M190" i="17"/>
  <c r="U190" i="17"/>
  <c r="K190" i="17"/>
  <c r="T190" i="17"/>
  <c r="S190" i="17"/>
  <c r="P190" i="17"/>
  <c r="I190" i="17"/>
  <c r="G190" i="17"/>
  <c r="AE189" i="17"/>
  <c r="V189" i="17"/>
  <c r="M189" i="17"/>
  <c r="U189" i="17"/>
  <c r="K189" i="17"/>
  <c r="O189" i="17"/>
  <c r="AF189" i="17"/>
  <c r="T189" i="17"/>
  <c r="S189" i="17"/>
  <c r="P189" i="17"/>
  <c r="N189" i="17"/>
  <c r="I189" i="17"/>
  <c r="G189" i="17"/>
  <c r="AE188" i="17"/>
  <c r="AE191" i="17"/>
  <c r="V188" i="17"/>
  <c r="U188" i="17"/>
  <c r="T188" i="17"/>
  <c r="I188" i="17"/>
  <c r="S188" i="17"/>
  <c r="N188" i="17"/>
  <c r="P188" i="17"/>
  <c r="M188" i="17"/>
  <c r="K188" i="17"/>
  <c r="G188" i="17"/>
  <c r="AE187" i="17"/>
  <c r="V187" i="17"/>
  <c r="M187" i="17"/>
  <c r="O187" i="17"/>
  <c r="AF187" i="17"/>
  <c r="U187" i="17"/>
  <c r="T187" i="17"/>
  <c r="S187" i="17"/>
  <c r="P187" i="17"/>
  <c r="N187" i="17"/>
  <c r="K187" i="17"/>
  <c r="I187" i="17"/>
  <c r="G187" i="17"/>
  <c r="AE186" i="17"/>
  <c r="V186" i="17"/>
  <c r="U186" i="17"/>
  <c r="T186" i="17"/>
  <c r="I186" i="17"/>
  <c r="S186" i="17"/>
  <c r="N186" i="17"/>
  <c r="P186" i="17"/>
  <c r="M186" i="17"/>
  <c r="K186" i="17"/>
  <c r="G186" i="17"/>
  <c r="AE185" i="17"/>
  <c r="V185" i="17"/>
  <c r="M185" i="17"/>
  <c r="U185" i="17"/>
  <c r="K185" i="17"/>
  <c r="O185" i="17"/>
  <c r="AF185" i="17"/>
  <c r="T185" i="17"/>
  <c r="S185" i="17"/>
  <c r="P185" i="17"/>
  <c r="N185" i="17"/>
  <c r="I185" i="17"/>
  <c r="G185" i="17"/>
  <c r="AE184" i="17"/>
  <c r="V184" i="17"/>
  <c r="U184" i="17"/>
  <c r="T184" i="17"/>
  <c r="I184" i="17"/>
  <c r="S184" i="17"/>
  <c r="N184" i="17"/>
  <c r="P184" i="17"/>
  <c r="M184" i="17"/>
  <c r="K184" i="17"/>
  <c r="G184" i="17"/>
  <c r="AE183" i="17"/>
  <c r="V183" i="17"/>
  <c r="M183" i="17"/>
  <c r="O183" i="17"/>
  <c r="AF183" i="17"/>
  <c r="U183" i="17"/>
  <c r="T183" i="17"/>
  <c r="S183" i="17"/>
  <c r="P183" i="17"/>
  <c r="N183" i="17"/>
  <c r="K183" i="17"/>
  <c r="I183" i="17"/>
  <c r="G183" i="17"/>
  <c r="AE182" i="17"/>
  <c r="V182" i="17"/>
  <c r="U182" i="17"/>
  <c r="T182" i="17"/>
  <c r="I182" i="17"/>
  <c r="S182" i="17"/>
  <c r="N182" i="17"/>
  <c r="M182" i="17"/>
  <c r="K182" i="17"/>
  <c r="G182" i="17"/>
  <c r="G191" i="17"/>
  <c r="C182" i="17"/>
  <c r="C183" i="17"/>
  <c r="C184" i="17"/>
  <c r="C185" i="17"/>
  <c r="C186" i="17"/>
  <c r="C187" i="17"/>
  <c r="C188" i="17"/>
  <c r="C189" i="17"/>
  <c r="AE181" i="17"/>
  <c r="V181" i="17"/>
  <c r="M181" i="17"/>
  <c r="U181" i="17"/>
  <c r="K181" i="17"/>
  <c r="T181" i="17"/>
  <c r="S181" i="17"/>
  <c r="P181" i="17"/>
  <c r="N181" i="17"/>
  <c r="I181" i="17"/>
  <c r="G181" i="17"/>
  <c r="L161" i="17"/>
  <c r="J161" i="17"/>
  <c r="H161" i="17"/>
  <c r="F161" i="17"/>
  <c r="AE160" i="17"/>
  <c r="V160" i="17"/>
  <c r="U160" i="17"/>
  <c r="T160" i="17"/>
  <c r="I160" i="17"/>
  <c r="S160" i="17"/>
  <c r="G160" i="17"/>
  <c r="P160" i="17"/>
  <c r="M160" i="17"/>
  <c r="K160" i="17"/>
  <c r="AE159" i="17"/>
  <c r="V159" i="17"/>
  <c r="M159" i="17"/>
  <c r="U159" i="17"/>
  <c r="T159" i="17"/>
  <c r="I159" i="17"/>
  <c r="S159" i="17"/>
  <c r="P159" i="17"/>
  <c r="N159" i="17"/>
  <c r="K159" i="17"/>
  <c r="G159" i="17"/>
  <c r="AE158" i="17"/>
  <c r="V158" i="17"/>
  <c r="U158" i="17"/>
  <c r="T158" i="17"/>
  <c r="S158" i="17"/>
  <c r="P158" i="17"/>
  <c r="N158" i="17"/>
  <c r="K158" i="17"/>
  <c r="O158" i="17"/>
  <c r="AF158" i="17"/>
  <c r="G158" i="17"/>
  <c r="AE157" i="17"/>
  <c r="V157" i="17"/>
  <c r="M157" i="17"/>
  <c r="O157" i="17"/>
  <c r="AF157" i="17"/>
  <c r="U157" i="17"/>
  <c r="T157" i="17"/>
  <c r="I157" i="17"/>
  <c r="S157" i="17"/>
  <c r="P157" i="17"/>
  <c r="N157" i="17"/>
  <c r="K157" i="17"/>
  <c r="G157" i="17"/>
  <c r="C157" i="17"/>
  <c r="C158" i="17"/>
  <c r="C159" i="17"/>
  <c r="AE156" i="17"/>
  <c r="V156" i="17"/>
  <c r="M156" i="17"/>
  <c r="U156" i="17"/>
  <c r="T156" i="17"/>
  <c r="S156" i="17"/>
  <c r="G156" i="17"/>
  <c r="P156" i="17"/>
  <c r="N156" i="17"/>
  <c r="K156" i="17"/>
  <c r="I156" i="17"/>
  <c r="C156" i="17"/>
  <c r="A156" i="17"/>
  <c r="A157" i="17"/>
  <c r="A158" i="17"/>
  <c r="A159" i="17"/>
  <c r="AE155" i="17"/>
  <c r="V155" i="17"/>
  <c r="M155" i="17"/>
  <c r="U155" i="17"/>
  <c r="K155" i="17"/>
  <c r="T155" i="17"/>
  <c r="I155" i="17"/>
  <c r="I161" i="17"/>
  <c r="S155" i="17"/>
  <c r="N155" i="17"/>
  <c r="G155" i="17"/>
  <c r="L135" i="17"/>
  <c r="J135" i="17"/>
  <c r="H135" i="17"/>
  <c r="F135" i="17"/>
  <c r="AE134" i="17"/>
  <c r="V134" i="17"/>
  <c r="M134" i="17"/>
  <c r="U134" i="17"/>
  <c r="T134" i="17"/>
  <c r="S134" i="17"/>
  <c r="G134" i="17"/>
  <c r="P134" i="17"/>
  <c r="K134" i="17"/>
  <c r="I134" i="17"/>
  <c r="AE133" i="17"/>
  <c r="V133" i="17"/>
  <c r="M133" i="17"/>
  <c r="O133" i="17"/>
  <c r="AF133" i="17"/>
  <c r="U133" i="17"/>
  <c r="T133" i="17"/>
  <c r="I133" i="17"/>
  <c r="S133" i="17"/>
  <c r="N133" i="17"/>
  <c r="P133" i="17"/>
  <c r="K133" i="17"/>
  <c r="G133" i="17"/>
  <c r="AE132" i="17"/>
  <c r="V132" i="17"/>
  <c r="M132" i="17"/>
  <c r="U132" i="17"/>
  <c r="K132" i="17"/>
  <c r="T132" i="17"/>
  <c r="S132" i="17"/>
  <c r="P132" i="17"/>
  <c r="O132" i="17"/>
  <c r="AF132" i="17"/>
  <c r="N132" i="17"/>
  <c r="I132" i="17"/>
  <c r="G132" i="17"/>
  <c r="V131" i="17"/>
  <c r="M131" i="17"/>
  <c r="O131" i="17"/>
  <c r="U131" i="17"/>
  <c r="T131" i="17"/>
  <c r="I131" i="17"/>
  <c r="S131" i="17"/>
  <c r="N131" i="17"/>
  <c r="P131" i="17"/>
  <c r="K131" i="17"/>
  <c r="G131" i="17"/>
  <c r="AE130" i="17"/>
  <c r="V130" i="17"/>
  <c r="U130" i="17"/>
  <c r="T130" i="17"/>
  <c r="I130" i="17"/>
  <c r="S130" i="17"/>
  <c r="G130" i="17"/>
  <c r="P130" i="17"/>
  <c r="N130" i="17"/>
  <c r="M130" i="17"/>
  <c r="K130" i="17"/>
  <c r="AE129" i="17"/>
  <c r="V129" i="17"/>
  <c r="M129" i="17"/>
  <c r="U129" i="17"/>
  <c r="T129" i="17"/>
  <c r="I129" i="17"/>
  <c r="S129" i="17"/>
  <c r="N129" i="17"/>
  <c r="P129" i="17"/>
  <c r="K129" i="17"/>
  <c r="G129" i="17"/>
  <c r="AE128" i="17"/>
  <c r="V128" i="17"/>
  <c r="U128" i="17"/>
  <c r="T128" i="17"/>
  <c r="I128" i="17"/>
  <c r="S128" i="17"/>
  <c r="G128" i="17"/>
  <c r="P128" i="17"/>
  <c r="N128" i="17"/>
  <c r="M128" i="17"/>
  <c r="K128" i="17"/>
  <c r="C128" i="17"/>
  <c r="C129" i="17"/>
  <c r="C130" i="17"/>
  <c r="C131" i="17"/>
  <c r="C132" i="17"/>
  <c r="C133" i="17"/>
  <c r="AE127" i="17"/>
  <c r="V127" i="17"/>
  <c r="M127" i="17"/>
  <c r="U127" i="17"/>
  <c r="T127" i="17"/>
  <c r="I127" i="17"/>
  <c r="S127" i="17"/>
  <c r="N127" i="17"/>
  <c r="P127" i="17"/>
  <c r="K127" i="17"/>
  <c r="K135" i="17"/>
  <c r="G127" i="17"/>
  <c r="C127" i="17"/>
  <c r="AE126" i="17"/>
  <c r="V126" i="17"/>
  <c r="U126" i="17"/>
  <c r="T126" i="17"/>
  <c r="I126" i="17"/>
  <c r="S126" i="17"/>
  <c r="N126" i="17"/>
  <c r="M126" i="17"/>
  <c r="K126" i="17"/>
  <c r="G126" i="17"/>
  <c r="G135" i="17"/>
  <c r="L105" i="17"/>
  <c r="K105" i="17"/>
  <c r="J105" i="17"/>
  <c r="H105" i="17"/>
  <c r="G105" i="17"/>
  <c r="F105" i="17"/>
  <c r="AE104" i="17"/>
  <c r="V104" i="17"/>
  <c r="M104" i="17"/>
  <c r="U104" i="17"/>
  <c r="T104" i="17"/>
  <c r="S104" i="17"/>
  <c r="G104" i="17"/>
  <c r="P104" i="17"/>
  <c r="K104" i="17"/>
  <c r="I104" i="17"/>
  <c r="AE103" i="17"/>
  <c r="V103" i="17"/>
  <c r="M103" i="17"/>
  <c r="U103" i="17"/>
  <c r="T103" i="17"/>
  <c r="S103" i="17"/>
  <c r="G103" i="17"/>
  <c r="P103" i="17"/>
  <c r="N103" i="17"/>
  <c r="K103" i="17"/>
  <c r="I103" i="17"/>
  <c r="AE102" i="17"/>
  <c r="V102" i="17"/>
  <c r="U102" i="17"/>
  <c r="T102" i="17"/>
  <c r="I102" i="17"/>
  <c r="S102" i="17"/>
  <c r="G102" i="17"/>
  <c r="N102" i="17"/>
  <c r="P102" i="17"/>
  <c r="M102" i="17"/>
  <c r="O102" i="17"/>
  <c r="AF102" i="17"/>
  <c r="K102" i="17"/>
  <c r="A102" i="17"/>
  <c r="AE101" i="17"/>
  <c r="V101" i="17"/>
  <c r="M101" i="17"/>
  <c r="O101" i="17"/>
  <c r="AF101" i="17"/>
  <c r="U101" i="17"/>
  <c r="K101" i="17"/>
  <c r="T101" i="17"/>
  <c r="S101" i="17"/>
  <c r="P101" i="17"/>
  <c r="N101" i="17"/>
  <c r="I101" i="17"/>
  <c r="G101" i="17"/>
  <c r="A101" i="17"/>
  <c r="AE100" i="17"/>
  <c r="AE105" i="17"/>
  <c r="V100" i="17"/>
  <c r="U100" i="17"/>
  <c r="T100" i="17"/>
  <c r="I100" i="17"/>
  <c r="S100" i="17"/>
  <c r="G100" i="17"/>
  <c r="N100" i="17"/>
  <c r="N105" i="17"/>
  <c r="M100" i="17"/>
  <c r="K100" i="17"/>
  <c r="N79" i="17"/>
  <c r="L79" i="17"/>
  <c r="J79" i="17"/>
  <c r="H79" i="17"/>
  <c r="F79" i="17"/>
  <c r="AE78" i="17"/>
  <c r="V78" i="17"/>
  <c r="M78" i="17"/>
  <c r="U78" i="17"/>
  <c r="K78" i="17"/>
  <c r="T78" i="17"/>
  <c r="S78" i="17"/>
  <c r="P78" i="17"/>
  <c r="O78" i="17"/>
  <c r="AF78" i="17"/>
  <c r="I78" i="17"/>
  <c r="G78" i="17"/>
  <c r="V77" i="17"/>
  <c r="U77" i="17"/>
  <c r="K77" i="17"/>
  <c r="T77" i="17"/>
  <c r="I77" i="17"/>
  <c r="S77" i="17"/>
  <c r="N77" i="17"/>
  <c r="P77" i="17"/>
  <c r="M77" i="17"/>
  <c r="G77" i="17"/>
  <c r="V76" i="17"/>
  <c r="M76" i="17"/>
  <c r="U76" i="17"/>
  <c r="T76" i="17"/>
  <c r="S76" i="17"/>
  <c r="G76" i="17"/>
  <c r="P76" i="17"/>
  <c r="N76" i="17"/>
  <c r="K76" i="17"/>
  <c r="I76" i="17"/>
  <c r="A76" i="17"/>
  <c r="A77" i="17"/>
  <c r="V75" i="17"/>
  <c r="U75" i="17"/>
  <c r="K75" i="17"/>
  <c r="T75" i="17"/>
  <c r="I75" i="17"/>
  <c r="S75" i="17"/>
  <c r="N75" i="17"/>
  <c r="P75" i="17"/>
  <c r="M75" i="17"/>
  <c r="G75" i="17"/>
  <c r="V74" i="17"/>
  <c r="M74" i="17"/>
  <c r="U74" i="17"/>
  <c r="T74" i="17"/>
  <c r="S74" i="17"/>
  <c r="G74" i="17"/>
  <c r="P74" i="17"/>
  <c r="N74" i="17"/>
  <c r="K74" i="17"/>
  <c r="I74" i="17"/>
  <c r="C74" i="17"/>
  <c r="C75" i="17"/>
  <c r="C76" i="17"/>
  <c r="C77" i="17"/>
  <c r="A74" i="17"/>
  <c r="A75" i="17"/>
  <c r="V73" i="17"/>
  <c r="U73" i="17"/>
  <c r="K73" i="17"/>
  <c r="O73" i="17"/>
  <c r="AF73" i="17"/>
  <c r="T73" i="17"/>
  <c r="I73" i="17"/>
  <c r="S73" i="17"/>
  <c r="N73" i="17"/>
  <c r="P73" i="17"/>
  <c r="M73" i="17"/>
  <c r="G73" i="17"/>
  <c r="C73" i="17"/>
  <c r="A73" i="17"/>
  <c r="V72" i="17"/>
  <c r="M72" i="17"/>
  <c r="U72" i="17"/>
  <c r="T72" i="17"/>
  <c r="S72" i="17"/>
  <c r="G72" i="17"/>
  <c r="P72" i="17"/>
  <c r="P79" i="17"/>
  <c r="N72" i="17"/>
  <c r="K72" i="17"/>
  <c r="I72" i="17"/>
  <c r="L50" i="17"/>
  <c r="J50" i="17"/>
  <c r="H50" i="17"/>
  <c r="F50" i="17"/>
  <c r="AE49" i="17"/>
  <c r="V49" i="17"/>
  <c r="U49" i="17"/>
  <c r="K49" i="17"/>
  <c r="T49" i="17"/>
  <c r="I49" i="17"/>
  <c r="S49" i="17"/>
  <c r="P49" i="17"/>
  <c r="M49" i="17"/>
  <c r="G49" i="17"/>
  <c r="AE48" i="17"/>
  <c r="V48" i="17"/>
  <c r="U48" i="17"/>
  <c r="K48" i="17"/>
  <c r="T48" i="17"/>
  <c r="I48" i="17"/>
  <c r="S48" i="17"/>
  <c r="N48" i="17"/>
  <c r="P48" i="17"/>
  <c r="M48" i="17"/>
  <c r="G48" i="17"/>
  <c r="AE47" i="17"/>
  <c r="V47" i="17"/>
  <c r="U47" i="17"/>
  <c r="T47" i="17"/>
  <c r="I47" i="17"/>
  <c r="S47" i="17"/>
  <c r="G47" i="17"/>
  <c r="N47" i="17"/>
  <c r="P47" i="17"/>
  <c r="M47" i="17"/>
  <c r="K47" i="17"/>
  <c r="C47" i="17"/>
  <c r="C48" i="17"/>
  <c r="V46" i="17"/>
  <c r="U46" i="17"/>
  <c r="K46" i="17"/>
  <c r="T46" i="17"/>
  <c r="I46" i="17"/>
  <c r="S46" i="17"/>
  <c r="N46" i="17"/>
  <c r="P46" i="17"/>
  <c r="M46" i="17"/>
  <c r="G46" i="17"/>
  <c r="V45" i="17"/>
  <c r="M45" i="17"/>
  <c r="O45" i="17"/>
  <c r="U45" i="17"/>
  <c r="K45" i="17"/>
  <c r="T45" i="17"/>
  <c r="S45" i="17"/>
  <c r="P45" i="17"/>
  <c r="N45" i="17"/>
  <c r="I45" i="17"/>
  <c r="I50" i="17"/>
  <c r="G45" i="17"/>
  <c r="V44" i="17"/>
  <c r="M44" i="17"/>
  <c r="U44" i="17"/>
  <c r="T44" i="17"/>
  <c r="S44" i="17"/>
  <c r="G44" i="17"/>
  <c r="P44" i="17"/>
  <c r="N44" i="17"/>
  <c r="K44" i="17"/>
  <c r="I44" i="17"/>
  <c r="A44" i="17"/>
  <c r="A45" i="17"/>
  <c r="A46" i="17"/>
  <c r="A47" i="17"/>
  <c r="A48" i="17"/>
  <c r="V43" i="17"/>
  <c r="U43" i="17"/>
  <c r="T43" i="17"/>
  <c r="I43" i="17"/>
  <c r="S43" i="17"/>
  <c r="G43" i="17"/>
  <c r="N43" i="17"/>
  <c r="P43" i="17"/>
  <c r="M43" i="17"/>
  <c r="O43" i="17"/>
  <c r="K43" i="17"/>
  <c r="C43" i="17"/>
  <c r="C44" i="17"/>
  <c r="C45" i="17"/>
  <c r="C46" i="17"/>
  <c r="A43" i="17"/>
  <c r="AE42" i="17"/>
  <c r="V42" i="17"/>
  <c r="M42" i="17"/>
  <c r="U42" i="17"/>
  <c r="T42" i="17"/>
  <c r="S42" i="17"/>
  <c r="G42" i="17"/>
  <c r="G50" i="17"/>
  <c r="P42" i="17"/>
  <c r="N42" i="17"/>
  <c r="K42" i="17"/>
  <c r="I42" i="17"/>
  <c r="L20" i="17"/>
  <c r="J20" i="17"/>
  <c r="H20" i="17"/>
  <c r="F20" i="17"/>
  <c r="AF19" i="17"/>
  <c r="AE19" i="17"/>
  <c r="AE18" i="17"/>
  <c r="V18" i="17"/>
  <c r="M18" i="17"/>
  <c r="O18" i="17"/>
  <c r="AF18" i="17"/>
  <c r="U18" i="17"/>
  <c r="T18" i="17"/>
  <c r="S18" i="17"/>
  <c r="G18" i="17"/>
  <c r="P18" i="17"/>
  <c r="N18" i="17"/>
  <c r="K18" i="17"/>
  <c r="I18" i="17"/>
  <c r="AE17" i="17"/>
  <c r="V17" i="17"/>
  <c r="U17" i="17"/>
  <c r="K17" i="17"/>
  <c r="T17" i="17"/>
  <c r="I17" i="17"/>
  <c r="S17" i="17"/>
  <c r="N17" i="17"/>
  <c r="P17" i="17"/>
  <c r="M17" i="17"/>
  <c r="G17" i="17"/>
  <c r="AE16" i="17"/>
  <c r="V16" i="17"/>
  <c r="M16" i="17"/>
  <c r="U16" i="17"/>
  <c r="T16" i="17"/>
  <c r="S16" i="17"/>
  <c r="G16" i="17"/>
  <c r="P16" i="17"/>
  <c r="N16" i="17"/>
  <c r="K16" i="17"/>
  <c r="I16" i="17"/>
  <c r="AE15" i="17"/>
  <c r="V15" i="17"/>
  <c r="U15" i="17"/>
  <c r="K15" i="17"/>
  <c r="O15" i="17"/>
  <c r="AF15" i="17"/>
  <c r="T15" i="17"/>
  <c r="I15" i="17"/>
  <c r="S15" i="17"/>
  <c r="N15" i="17"/>
  <c r="P15" i="17"/>
  <c r="M15" i="17"/>
  <c r="G15" i="17"/>
  <c r="AE14" i="17"/>
  <c r="V14" i="17"/>
  <c r="M14" i="17"/>
  <c r="O14" i="17"/>
  <c r="AF14" i="17"/>
  <c r="U14" i="17"/>
  <c r="T14" i="17"/>
  <c r="S14" i="17"/>
  <c r="G14" i="17"/>
  <c r="P14" i="17"/>
  <c r="N14" i="17"/>
  <c r="K14" i="17"/>
  <c r="I14" i="17"/>
  <c r="C14" i="17"/>
  <c r="C15" i="17"/>
  <c r="C16" i="17"/>
  <c r="C17" i="17"/>
  <c r="C18" i="17"/>
  <c r="AE13" i="17"/>
  <c r="V13" i="17"/>
  <c r="U13" i="17"/>
  <c r="K13" i="17"/>
  <c r="T13" i="17"/>
  <c r="I13" i="17"/>
  <c r="S13" i="17"/>
  <c r="N13" i="17"/>
  <c r="M13" i="17"/>
  <c r="G13" i="17"/>
  <c r="AE12" i="17"/>
  <c r="V12" i="17"/>
  <c r="U12" i="17"/>
  <c r="T12" i="17"/>
  <c r="S12" i="17"/>
  <c r="G12" i="17"/>
  <c r="P12" i="17"/>
  <c r="N12" i="17"/>
  <c r="M12" i="17"/>
  <c r="K12" i="17"/>
  <c r="I12" i="17"/>
  <c r="C12" i="17"/>
  <c r="C13" i="17"/>
  <c r="A12" i="17"/>
  <c r="AE11" i="17"/>
  <c r="V11" i="17"/>
  <c r="M11" i="17"/>
  <c r="U11" i="17"/>
  <c r="T11" i="17"/>
  <c r="S11" i="17"/>
  <c r="P11" i="17"/>
  <c r="N11" i="17"/>
  <c r="K11" i="17"/>
  <c r="K20" i="17"/>
  <c r="I11" i="17"/>
  <c r="G11" i="17"/>
  <c r="L529" i="16"/>
  <c r="J529" i="16"/>
  <c r="H529" i="16"/>
  <c r="F529" i="16"/>
  <c r="AE528" i="16"/>
  <c r="V528" i="16"/>
  <c r="M528" i="16"/>
  <c r="O528" i="16"/>
  <c r="AF528" i="16"/>
  <c r="U528" i="16"/>
  <c r="T528" i="16"/>
  <c r="S528" i="16"/>
  <c r="G528" i="16"/>
  <c r="P528" i="16"/>
  <c r="K528" i="16"/>
  <c r="I528" i="16"/>
  <c r="AE527" i="16"/>
  <c r="V527" i="16"/>
  <c r="M527" i="16"/>
  <c r="O527" i="16"/>
  <c r="AF527" i="16"/>
  <c r="U527" i="16"/>
  <c r="T527" i="16"/>
  <c r="S527" i="16"/>
  <c r="G527" i="16"/>
  <c r="P527" i="16"/>
  <c r="N527" i="16"/>
  <c r="K527" i="16"/>
  <c r="I527" i="16"/>
  <c r="C527" i="16"/>
  <c r="AE526" i="16"/>
  <c r="AE529" i="16"/>
  <c r="V526" i="16"/>
  <c r="U526" i="16"/>
  <c r="K526" i="16"/>
  <c r="O526" i="16"/>
  <c r="AF526" i="16"/>
  <c r="T526" i="16"/>
  <c r="I526" i="16"/>
  <c r="S526" i="16"/>
  <c r="N526" i="16"/>
  <c r="M526" i="16"/>
  <c r="G526" i="16"/>
  <c r="G529" i="16"/>
  <c r="C526" i="16"/>
  <c r="AE525" i="16"/>
  <c r="V525" i="16"/>
  <c r="U525" i="16"/>
  <c r="T525" i="16"/>
  <c r="S525" i="16"/>
  <c r="G525" i="16"/>
  <c r="P525" i="16"/>
  <c r="N525" i="16"/>
  <c r="M525" i="16"/>
  <c r="K525" i="16"/>
  <c r="K529" i="16"/>
  <c r="I525" i="16"/>
  <c r="L506" i="16"/>
  <c r="J506" i="16"/>
  <c r="H506" i="16"/>
  <c r="F506" i="16"/>
  <c r="AE505" i="16"/>
  <c r="V505" i="16"/>
  <c r="U505" i="16"/>
  <c r="K505" i="16"/>
  <c r="T505" i="16"/>
  <c r="I505" i="16"/>
  <c r="S505" i="16"/>
  <c r="P505" i="16"/>
  <c r="M505" i="16"/>
  <c r="G505" i="16"/>
  <c r="AE504" i="16"/>
  <c r="V504" i="16"/>
  <c r="U504" i="16"/>
  <c r="K504" i="16"/>
  <c r="T504" i="16"/>
  <c r="S504" i="16"/>
  <c r="N504" i="16"/>
  <c r="P504" i="16"/>
  <c r="M504" i="16"/>
  <c r="I504" i="16"/>
  <c r="I506" i="16"/>
  <c r="G504" i="16"/>
  <c r="O504" i="16"/>
  <c r="AF504" i="16"/>
  <c r="AE503" i="16"/>
  <c r="V503" i="16"/>
  <c r="M503" i="16"/>
  <c r="U503" i="16"/>
  <c r="K503" i="16"/>
  <c r="T503" i="16"/>
  <c r="S503" i="16"/>
  <c r="P503" i="16"/>
  <c r="O503" i="16"/>
  <c r="AF503" i="16"/>
  <c r="N503" i="16"/>
  <c r="I503" i="16"/>
  <c r="G503" i="16"/>
  <c r="AE502" i="16"/>
  <c r="V502" i="16"/>
  <c r="U502" i="16"/>
  <c r="T502" i="16"/>
  <c r="S502" i="16"/>
  <c r="G502" i="16"/>
  <c r="P502" i="16"/>
  <c r="N502" i="16"/>
  <c r="M502" i="16"/>
  <c r="O502" i="16"/>
  <c r="AF502" i="16"/>
  <c r="K502" i="16"/>
  <c r="I502" i="16"/>
  <c r="AE501" i="16"/>
  <c r="V501" i="16"/>
  <c r="U501" i="16"/>
  <c r="T501" i="16"/>
  <c r="I501" i="16"/>
  <c r="S501" i="16"/>
  <c r="N501" i="16"/>
  <c r="M501" i="16"/>
  <c r="K501" i="16"/>
  <c r="G501" i="16"/>
  <c r="G506" i="16"/>
  <c r="N481" i="16"/>
  <c r="L481" i="16"/>
  <c r="J481" i="16"/>
  <c r="H481" i="16"/>
  <c r="F481" i="16"/>
  <c r="AE480" i="16"/>
  <c r="V480" i="16"/>
  <c r="M480" i="16"/>
  <c r="U480" i="16"/>
  <c r="K480" i="16"/>
  <c r="T480" i="16"/>
  <c r="S480" i="16"/>
  <c r="P480" i="16"/>
  <c r="O480" i="16"/>
  <c r="AF480" i="16"/>
  <c r="I480" i="16"/>
  <c r="G480" i="16"/>
  <c r="AE479" i="16"/>
  <c r="V479" i="16"/>
  <c r="M479" i="16"/>
  <c r="O479" i="16"/>
  <c r="AF479" i="16"/>
  <c r="U479" i="16"/>
  <c r="T479" i="16"/>
  <c r="S479" i="16"/>
  <c r="P479" i="16"/>
  <c r="N479" i="16"/>
  <c r="K479" i="16"/>
  <c r="I479" i="16"/>
  <c r="G479" i="16"/>
  <c r="AE478" i="16"/>
  <c r="V478" i="16"/>
  <c r="U478" i="16"/>
  <c r="T478" i="16"/>
  <c r="I478" i="16"/>
  <c r="S478" i="16"/>
  <c r="N478" i="16"/>
  <c r="P478" i="16"/>
  <c r="M478" i="16"/>
  <c r="K478" i="16"/>
  <c r="G478" i="16"/>
  <c r="AE477" i="16"/>
  <c r="V477" i="16"/>
  <c r="M477" i="16"/>
  <c r="U477" i="16"/>
  <c r="K477" i="16"/>
  <c r="T477" i="16"/>
  <c r="S477" i="16"/>
  <c r="P477" i="16"/>
  <c r="O477" i="16"/>
  <c r="AF477" i="16"/>
  <c r="N477" i="16"/>
  <c r="I477" i="16"/>
  <c r="G477" i="16"/>
  <c r="AE476" i="16"/>
  <c r="V476" i="16"/>
  <c r="U476" i="16"/>
  <c r="T476" i="16"/>
  <c r="I476" i="16"/>
  <c r="S476" i="16"/>
  <c r="N476" i="16"/>
  <c r="P476" i="16"/>
  <c r="M476" i="16"/>
  <c r="K476" i="16"/>
  <c r="G476" i="16"/>
  <c r="AE475" i="16"/>
  <c r="V475" i="16"/>
  <c r="M475" i="16"/>
  <c r="O475" i="16"/>
  <c r="AF475" i="16"/>
  <c r="U475" i="16"/>
  <c r="T475" i="16"/>
  <c r="S475" i="16"/>
  <c r="P475" i="16"/>
  <c r="N475" i="16"/>
  <c r="K475" i="16"/>
  <c r="I475" i="16"/>
  <c r="G475" i="16"/>
  <c r="AE474" i="16"/>
  <c r="V474" i="16"/>
  <c r="U474" i="16"/>
  <c r="T474" i="16"/>
  <c r="I474" i="16"/>
  <c r="S474" i="16"/>
  <c r="N474" i="16"/>
  <c r="P474" i="16"/>
  <c r="M474" i="16"/>
  <c r="K474" i="16"/>
  <c r="G474" i="16"/>
  <c r="C474" i="16"/>
  <c r="C475" i="16"/>
  <c r="C476" i="16"/>
  <c r="C477" i="16"/>
  <c r="C478" i="16"/>
  <c r="C479" i="16"/>
  <c r="AE473" i="16"/>
  <c r="V473" i="16"/>
  <c r="M473" i="16"/>
  <c r="U473" i="16"/>
  <c r="K473" i="16"/>
  <c r="K481" i="16"/>
  <c r="T473" i="16"/>
  <c r="S473" i="16"/>
  <c r="P473" i="16"/>
  <c r="O473" i="16"/>
  <c r="N473" i="16"/>
  <c r="I473" i="16"/>
  <c r="G473" i="16"/>
  <c r="L454" i="16"/>
  <c r="J454" i="16"/>
  <c r="H454" i="16"/>
  <c r="F454" i="16"/>
  <c r="AE453" i="16"/>
  <c r="V453" i="16"/>
  <c r="U453" i="16"/>
  <c r="T453" i="16"/>
  <c r="I453" i="16"/>
  <c r="S453" i="16"/>
  <c r="N453" i="16"/>
  <c r="P453" i="16"/>
  <c r="M453" i="16"/>
  <c r="O453" i="16"/>
  <c r="AF453" i="16"/>
  <c r="K453" i="16"/>
  <c r="G453" i="16"/>
  <c r="AE452" i="16"/>
  <c r="V452" i="16"/>
  <c r="U452" i="16"/>
  <c r="K452" i="16"/>
  <c r="T452" i="16"/>
  <c r="S452" i="16"/>
  <c r="N452" i="16"/>
  <c r="P452" i="16"/>
  <c r="P454" i="16"/>
  <c r="M452" i="16"/>
  <c r="I452" i="16"/>
  <c r="I454" i="16"/>
  <c r="G452" i="16"/>
  <c r="O452" i="16"/>
  <c r="AF452" i="16"/>
  <c r="AE451" i="16"/>
  <c r="V451" i="16"/>
  <c r="M451" i="16"/>
  <c r="M454" i="16"/>
  <c r="U451" i="16"/>
  <c r="K451" i="16"/>
  <c r="K454" i="16"/>
  <c r="T451" i="16"/>
  <c r="S451" i="16"/>
  <c r="P451" i="16"/>
  <c r="O451" i="16"/>
  <c r="N451" i="16"/>
  <c r="N454" i="16"/>
  <c r="I451" i="16"/>
  <c r="G451" i="16"/>
  <c r="L431" i="16"/>
  <c r="J431" i="16"/>
  <c r="H431" i="16"/>
  <c r="F431" i="16"/>
  <c r="AE430" i="16"/>
  <c r="V430" i="16"/>
  <c r="U430" i="16"/>
  <c r="T430" i="16"/>
  <c r="I430" i="16"/>
  <c r="S430" i="16"/>
  <c r="N430" i="16"/>
  <c r="P430" i="16"/>
  <c r="M430" i="16"/>
  <c r="K430" i="16"/>
  <c r="G430" i="16"/>
  <c r="AE429" i="16"/>
  <c r="V429" i="16"/>
  <c r="U429" i="16"/>
  <c r="K429" i="16"/>
  <c r="T429" i="16"/>
  <c r="S429" i="16"/>
  <c r="N429" i="16"/>
  <c r="P429" i="16"/>
  <c r="M429" i="16"/>
  <c r="I429" i="16"/>
  <c r="I431" i="16"/>
  <c r="G429" i="16"/>
  <c r="O429" i="16"/>
  <c r="AF429" i="16"/>
  <c r="AE428" i="16"/>
  <c r="V428" i="16"/>
  <c r="M428" i="16"/>
  <c r="U428" i="16"/>
  <c r="K428" i="16"/>
  <c r="T428" i="16"/>
  <c r="S428" i="16"/>
  <c r="P428" i="16"/>
  <c r="O428" i="16"/>
  <c r="AF428" i="16"/>
  <c r="N428" i="16"/>
  <c r="I428" i="16"/>
  <c r="G428" i="16"/>
  <c r="AE427" i="16"/>
  <c r="V427" i="16"/>
  <c r="U427" i="16"/>
  <c r="T427" i="16"/>
  <c r="S427" i="16"/>
  <c r="G427" i="16"/>
  <c r="P427" i="16"/>
  <c r="P431" i="16"/>
  <c r="N427" i="16"/>
  <c r="M427" i="16"/>
  <c r="K427" i="16"/>
  <c r="K431" i="16"/>
  <c r="I427" i="16"/>
  <c r="N406" i="16"/>
  <c r="L406" i="16"/>
  <c r="J406" i="16"/>
  <c r="I406" i="16"/>
  <c r="H406" i="16"/>
  <c r="F406" i="16"/>
  <c r="AE405" i="16"/>
  <c r="V405" i="16"/>
  <c r="U405" i="16"/>
  <c r="K405" i="16"/>
  <c r="T405" i="16"/>
  <c r="S405" i="16"/>
  <c r="N405" i="16"/>
  <c r="P405" i="16"/>
  <c r="M405" i="16"/>
  <c r="I405" i="16"/>
  <c r="O405" i="16"/>
  <c r="AF405" i="16"/>
  <c r="G405" i="16"/>
  <c r="AE404" i="16"/>
  <c r="V404" i="16"/>
  <c r="M404" i="16"/>
  <c r="U404" i="16"/>
  <c r="K404" i="16"/>
  <c r="T404" i="16"/>
  <c r="S404" i="16"/>
  <c r="P404" i="16"/>
  <c r="O404" i="16"/>
  <c r="AF404" i="16"/>
  <c r="N404" i="16"/>
  <c r="I404" i="16"/>
  <c r="G404" i="16"/>
  <c r="AE403" i="16"/>
  <c r="V403" i="16"/>
  <c r="U403" i="16"/>
  <c r="T403" i="16"/>
  <c r="S403" i="16"/>
  <c r="G403" i="16"/>
  <c r="P403" i="16"/>
  <c r="N403" i="16"/>
  <c r="M403" i="16"/>
  <c r="K403" i="16"/>
  <c r="I403" i="16"/>
  <c r="AE402" i="16"/>
  <c r="V402" i="16"/>
  <c r="U402" i="16"/>
  <c r="T402" i="16"/>
  <c r="I402" i="16"/>
  <c r="S402" i="16"/>
  <c r="N402" i="16"/>
  <c r="P402" i="16"/>
  <c r="M402" i="16"/>
  <c r="K402" i="16"/>
  <c r="G402" i="16"/>
  <c r="G406" i="16"/>
  <c r="N381" i="16"/>
  <c r="L381" i="16"/>
  <c r="J381" i="16"/>
  <c r="H381" i="16"/>
  <c r="F381" i="16"/>
  <c r="AE380" i="16"/>
  <c r="V380" i="16"/>
  <c r="M380" i="16"/>
  <c r="O380" i="16"/>
  <c r="AF380" i="16"/>
  <c r="U380" i="16"/>
  <c r="T380" i="16"/>
  <c r="S380" i="16"/>
  <c r="P380" i="16"/>
  <c r="N380" i="16"/>
  <c r="K380" i="16"/>
  <c r="I380" i="16"/>
  <c r="G380" i="16"/>
  <c r="AE379" i="16"/>
  <c r="V379" i="16"/>
  <c r="M379" i="16"/>
  <c r="O379" i="16"/>
  <c r="AF379" i="16"/>
  <c r="U379" i="16"/>
  <c r="T379" i="16"/>
  <c r="S379" i="16"/>
  <c r="G379" i="16"/>
  <c r="P379" i="16"/>
  <c r="N379" i="16"/>
  <c r="K379" i="16"/>
  <c r="I379" i="16"/>
  <c r="AE378" i="16"/>
  <c r="V378" i="16"/>
  <c r="U378" i="16"/>
  <c r="T378" i="16"/>
  <c r="I378" i="16"/>
  <c r="S378" i="16"/>
  <c r="N378" i="16"/>
  <c r="P378" i="16"/>
  <c r="M378" i="16"/>
  <c r="O378" i="16"/>
  <c r="AF378" i="16"/>
  <c r="K378" i="16"/>
  <c r="G378" i="16"/>
  <c r="AE377" i="16"/>
  <c r="V377" i="16"/>
  <c r="U377" i="16"/>
  <c r="K377" i="16"/>
  <c r="K381" i="16"/>
  <c r="T377" i="16"/>
  <c r="S377" i="16"/>
  <c r="N377" i="16"/>
  <c r="P377" i="16"/>
  <c r="M377" i="16"/>
  <c r="I377" i="16"/>
  <c r="I381" i="16"/>
  <c r="G377" i="16"/>
  <c r="G381" i="16"/>
  <c r="L357" i="16"/>
  <c r="J357" i="16"/>
  <c r="H357" i="16"/>
  <c r="F357" i="16"/>
  <c r="AE356" i="16"/>
  <c r="V356" i="16"/>
  <c r="M356" i="16"/>
  <c r="O356" i="16"/>
  <c r="AF356" i="16"/>
  <c r="U356" i="16"/>
  <c r="T356" i="16"/>
  <c r="S356" i="16"/>
  <c r="G356" i="16"/>
  <c r="P356" i="16"/>
  <c r="N356" i="16"/>
  <c r="K356" i="16"/>
  <c r="I356" i="16"/>
  <c r="AE355" i="16"/>
  <c r="V355" i="16"/>
  <c r="U355" i="16"/>
  <c r="T355" i="16"/>
  <c r="I355" i="16"/>
  <c r="S355" i="16"/>
  <c r="N355" i="16"/>
  <c r="P355" i="16"/>
  <c r="M355" i="16"/>
  <c r="O355" i="16"/>
  <c r="AF355" i="16"/>
  <c r="K355" i="16"/>
  <c r="G355" i="16"/>
  <c r="AE354" i="16"/>
  <c r="V354" i="16"/>
  <c r="M354" i="16"/>
  <c r="O354" i="16"/>
  <c r="AF354" i="16"/>
  <c r="U354" i="16"/>
  <c r="T354" i="16"/>
  <c r="S354" i="16"/>
  <c r="P354" i="16"/>
  <c r="N354" i="16"/>
  <c r="K354" i="16"/>
  <c r="I354" i="16"/>
  <c r="G354" i="16"/>
  <c r="AE353" i="16"/>
  <c r="V353" i="16"/>
  <c r="U353" i="16"/>
  <c r="T353" i="16"/>
  <c r="I353" i="16"/>
  <c r="S353" i="16"/>
  <c r="N353" i="16"/>
  <c r="P353" i="16"/>
  <c r="M353" i="16"/>
  <c r="K353" i="16"/>
  <c r="G353" i="16"/>
  <c r="AE352" i="16"/>
  <c r="V352" i="16"/>
  <c r="M352" i="16"/>
  <c r="U352" i="16"/>
  <c r="K352" i="16"/>
  <c r="T352" i="16"/>
  <c r="S352" i="16"/>
  <c r="P352" i="16"/>
  <c r="N352" i="16"/>
  <c r="I352" i="16"/>
  <c r="G352" i="16"/>
  <c r="AE351" i="16"/>
  <c r="V351" i="16"/>
  <c r="M351" i="16"/>
  <c r="U351" i="16"/>
  <c r="T351" i="16"/>
  <c r="I351" i="16"/>
  <c r="S351" i="16"/>
  <c r="N351" i="16"/>
  <c r="P351" i="16"/>
  <c r="K351" i="16"/>
  <c r="G351" i="16"/>
  <c r="C351" i="16"/>
  <c r="C352" i="16"/>
  <c r="C353" i="16"/>
  <c r="C354" i="16"/>
  <c r="C355" i="16"/>
  <c r="AE350" i="16"/>
  <c r="V350" i="16"/>
  <c r="M350" i="16"/>
  <c r="U350" i="16"/>
  <c r="K350" i="16"/>
  <c r="K357" i="16"/>
  <c r="T350" i="16"/>
  <c r="S350" i="16"/>
  <c r="P350" i="16"/>
  <c r="P357" i="16"/>
  <c r="N350" i="16"/>
  <c r="I350" i="16"/>
  <c r="I357" i="16"/>
  <c r="G350" i="16"/>
  <c r="G357" i="16"/>
  <c r="L331" i="16"/>
  <c r="J331" i="16"/>
  <c r="H331" i="16"/>
  <c r="G331" i="16"/>
  <c r="F331" i="16"/>
  <c r="AE330" i="16"/>
  <c r="V330" i="16"/>
  <c r="M330" i="16"/>
  <c r="O330" i="16"/>
  <c r="AF330" i="16"/>
  <c r="U330" i="16"/>
  <c r="T330" i="16"/>
  <c r="S330" i="16"/>
  <c r="G330" i="16"/>
  <c r="P330" i="16"/>
  <c r="N330" i="16"/>
  <c r="K330" i="16"/>
  <c r="I330" i="16"/>
  <c r="AE329" i="16"/>
  <c r="V329" i="16"/>
  <c r="U329" i="16"/>
  <c r="T329" i="16"/>
  <c r="I329" i="16"/>
  <c r="S329" i="16"/>
  <c r="G329" i="16"/>
  <c r="P329" i="16"/>
  <c r="M329" i="16"/>
  <c r="K329" i="16"/>
  <c r="C329" i="16"/>
  <c r="AE328" i="16"/>
  <c r="V328" i="16"/>
  <c r="U328" i="16"/>
  <c r="K328" i="16"/>
  <c r="K331" i="16"/>
  <c r="T328" i="16"/>
  <c r="S328" i="16"/>
  <c r="N328" i="16"/>
  <c r="M328" i="16"/>
  <c r="I328" i="16"/>
  <c r="G328" i="16"/>
  <c r="O328" i="16"/>
  <c r="AF328" i="16"/>
  <c r="C328" i="16"/>
  <c r="AE327" i="16"/>
  <c r="V327" i="16"/>
  <c r="M327" i="16"/>
  <c r="U327" i="16"/>
  <c r="T327" i="16"/>
  <c r="S327" i="16"/>
  <c r="G327" i="16"/>
  <c r="P327" i="16"/>
  <c r="N327" i="16"/>
  <c r="K327" i="16"/>
  <c r="I327" i="16"/>
  <c r="L307" i="16"/>
  <c r="J307" i="16"/>
  <c r="H307" i="16"/>
  <c r="F307" i="16"/>
  <c r="AE306" i="16"/>
  <c r="V306" i="16"/>
  <c r="U306" i="16"/>
  <c r="K306" i="16"/>
  <c r="O306" i="16"/>
  <c r="AF306" i="16"/>
  <c r="T306" i="16"/>
  <c r="I306" i="16"/>
  <c r="S306" i="16"/>
  <c r="N306" i="16"/>
  <c r="P306" i="16"/>
  <c r="M306" i="16"/>
  <c r="G306" i="16"/>
  <c r="AE305" i="16"/>
  <c r="V305" i="16"/>
  <c r="M305" i="16"/>
  <c r="O305" i="16"/>
  <c r="AF305" i="16"/>
  <c r="U305" i="16"/>
  <c r="T305" i="16"/>
  <c r="S305" i="16"/>
  <c r="P305" i="16"/>
  <c r="N305" i="16"/>
  <c r="K305" i="16"/>
  <c r="I305" i="16"/>
  <c r="G305" i="16"/>
  <c r="AE304" i="16"/>
  <c r="V304" i="16"/>
  <c r="M304" i="16"/>
  <c r="O304" i="16"/>
  <c r="AF304" i="16"/>
  <c r="U304" i="16"/>
  <c r="T304" i="16"/>
  <c r="S304" i="16"/>
  <c r="G304" i="16"/>
  <c r="P304" i="16"/>
  <c r="N304" i="16"/>
  <c r="K304" i="16"/>
  <c r="I304" i="16"/>
  <c r="AE303" i="16"/>
  <c r="V303" i="16"/>
  <c r="U303" i="16"/>
  <c r="T303" i="16"/>
  <c r="I303" i="16"/>
  <c r="S303" i="16"/>
  <c r="N303" i="16"/>
  <c r="P303" i="16"/>
  <c r="M303" i="16"/>
  <c r="O303" i="16"/>
  <c r="AF303" i="16"/>
  <c r="K303" i="16"/>
  <c r="G303" i="16"/>
  <c r="AE302" i="16"/>
  <c r="V302" i="16"/>
  <c r="U302" i="16"/>
  <c r="K302" i="16"/>
  <c r="T302" i="16"/>
  <c r="S302" i="16"/>
  <c r="N302" i="16"/>
  <c r="P302" i="16"/>
  <c r="M302" i="16"/>
  <c r="I302" i="16"/>
  <c r="O302" i="16"/>
  <c r="AF302" i="16"/>
  <c r="G302" i="16"/>
  <c r="AE301" i="16"/>
  <c r="V301" i="16"/>
  <c r="M301" i="16"/>
  <c r="U301" i="16"/>
  <c r="K301" i="16"/>
  <c r="K307" i="16"/>
  <c r="T301" i="16"/>
  <c r="S301" i="16"/>
  <c r="P301" i="16"/>
  <c r="O301" i="16"/>
  <c r="N301" i="16"/>
  <c r="I301" i="16"/>
  <c r="I307" i="16"/>
  <c r="G301" i="16"/>
  <c r="G307" i="16"/>
  <c r="L281" i="16"/>
  <c r="J281" i="16"/>
  <c r="H281" i="16"/>
  <c r="F281" i="16"/>
  <c r="AE280" i="16"/>
  <c r="V280" i="16"/>
  <c r="U280" i="16"/>
  <c r="T280" i="16"/>
  <c r="I280" i="16"/>
  <c r="S280" i="16"/>
  <c r="N280" i="16"/>
  <c r="P280" i="16"/>
  <c r="M280" i="16"/>
  <c r="O280" i="16"/>
  <c r="AF280" i="16"/>
  <c r="K280" i="16"/>
  <c r="G280" i="16"/>
  <c r="AE279" i="16"/>
  <c r="V279" i="16"/>
  <c r="U279" i="16"/>
  <c r="K279" i="16"/>
  <c r="T279" i="16"/>
  <c r="S279" i="16"/>
  <c r="N279" i="16"/>
  <c r="P279" i="16"/>
  <c r="M279" i="16"/>
  <c r="I279" i="16"/>
  <c r="O279" i="16"/>
  <c r="AF279" i="16"/>
  <c r="G279" i="16"/>
  <c r="AE278" i="16"/>
  <c r="V278" i="16"/>
  <c r="M278" i="16"/>
  <c r="U278" i="16"/>
  <c r="K278" i="16"/>
  <c r="T278" i="16"/>
  <c r="S278" i="16"/>
  <c r="P278" i="16"/>
  <c r="O278" i="16"/>
  <c r="AF278" i="16"/>
  <c r="N278" i="16"/>
  <c r="I278" i="16"/>
  <c r="G278" i="16"/>
  <c r="AE277" i="16"/>
  <c r="V277" i="16"/>
  <c r="M277" i="16"/>
  <c r="U277" i="16"/>
  <c r="T277" i="16"/>
  <c r="S277" i="16"/>
  <c r="G277" i="16"/>
  <c r="P277" i="16"/>
  <c r="K277" i="16"/>
  <c r="I277" i="16"/>
  <c r="AE276" i="16"/>
  <c r="V276" i="16"/>
  <c r="M276" i="16"/>
  <c r="U276" i="16"/>
  <c r="T276" i="16"/>
  <c r="S276" i="16"/>
  <c r="G276" i="16"/>
  <c r="P276" i="16"/>
  <c r="K276" i="16"/>
  <c r="I276" i="16"/>
  <c r="AE275" i="16"/>
  <c r="V275" i="16"/>
  <c r="U275" i="16"/>
  <c r="T275" i="16"/>
  <c r="S275" i="16"/>
  <c r="G275" i="16"/>
  <c r="P275" i="16"/>
  <c r="N275" i="16"/>
  <c r="M275" i="16"/>
  <c r="K275" i="16"/>
  <c r="I275" i="16"/>
  <c r="AE274" i="16"/>
  <c r="V274" i="16"/>
  <c r="U274" i="16"/>
  <c r="T274" i="16"/>
  <c r="I274" i="16"/>
  <c r="I281" i="16"/>
  <c r="S274" i="16"/>
  <c r="N274" i="16"/>
  <c r="M274" i="16"/>
  <c r="K274" i="16"/>
  <c r="G274" i="16"/>
  <c r="G281" i="16"/>
  <c r="N253" i="16"/>
  <c r="L253" i="16"/>
  <c r="J253" i="16"/>
  <c r="H253" i="16"/>
  <c r="F253" i="16"/>
  <c r="AE252" i="16"/>
  <c r="V252" i="16"/>
  <c r="M252" i="16"/>
  <c r="U252" i="16"/>
  <c r="T252" i="16"/>
  <c r="S252" i="16"/>
  <c r="P252" i="16"/>
  <c r="N252" i="16"/>
  <c r="K252" i="16"/>
  <c r="I252" i="16"/>
  <c r="G252" i="16"/>
  <c r="AE251" i="16"/>
  <c r="V251" i="16"/>
  <c r="M251" i="16"/>
  <c r="O251" i="16"/>
  <c r="AF251" i="16"/>
  <c r="U251" i="16"/>
  <c r="T251" i="16"/>
  <c r="S251" i="16"/>
  <c r="G251" i="16"/>
  <c r="P251" i="16"/>
  <c r="N251" i="16"/>
  <c r="K251" i="16"/>
  <c r="K253" i="16"/>
  <c r="I251" i="16"/>
  <c r="AE250" i="16"/>
  <c r="V250" i="16"/>
  <c r="U250" i="16"/>
  <c r="T250" i="16"/>
  <c r="I250" i="16"/>
  <c r="I253" i="16"/>
  <c r="S250" i="16"/>
  <c r="N250" i="16"/>
  <c r="P250" i="16"/>
  <c r="M250" i="16"/>
  <c r="K250" i="16"/>
  <c r="G250" i="16"/>
  <c r="G253" i="16"/>
  <c r="L229" i="16"/>
  <c r="J229" i="16"/>
  <c r="H229" i="16"/>
  <c r="F229" i="16"/>
  <c r="AE228" i="16"/>
  <c r="V228" i="16"/>
  <c r="M228" i="16"/>
  <c r="O228" i="16"/>
  <c r="AF228" i="16"/>
  <c r="U228" i="16"/>
  <c r="K228" i="16"/>
  <c r="T228" i="16"/>
  <c r="S228" i="16"/>
  <c r="P228" i="16"/>
  <c r="I228" i="16"/>
  <c r="G228" i="16"/>
  <c r="AE227" i="16"/>
  <c r="V227" i="16"/>
  <c r="M227" i="16"/>
  <c r="U227" i="16"/>
  <c r="K227" i="16"/>
  <c r="O227" i="16"/>
  <c r="AF227" i="16"/>
  <c r="T227" i="16"/>
  <c r="S227" i="16"/>
  <c r="P227" i="16"/>
  <c r="N227" i="16"/>
  <c r="I227" i="16"/>
  <c r="G227" i="16"/>
  <c r="AE226" i="16"/>
  <c r="V226" i="16"/>
  <c r="U226" i="16"/>
  <c r="T226" i="16"/>
  <c r="S226" i="16"/>
  <c r="G226" i="16"/>
  <c r="P226" i="16"/>
  <c r="N226" i="16"/>
  <c r="M226" i="16"/>
  <c r="K226" i="16"/>
  <c r="I226" i="16"/>
  <c r="AE225" i="16"/>
  <c r="V225" i="16"/>
  <c r="U225" i="16"/>
  <c r="T225" i="16"/>
  <c r="I225" i="16"/>
  <c r="S225" i="16"/>
  <c r="N225" i="16"/>
  <c r="P225" i="16"/>
  <c r="M225" i="16"/>
  <c r="K225" i="16"/>
  <c r="G225" i="16"/>
  <c r="AE224" i="16"/>
  <c r="V224" i="16"/>
  <c r="U224" i="16"/>
  <c r="K224" i="16"/>
  <c r="T224" i="16"/>
  <c r="I224" i="16"/>
  <c r="S224" i="16"/>
  <c r="N224" i="16"/>
  <c r="P224" i="16"/>
  <c r="M224" i="16"/>
  <c r="G224" i="16"/>
  <c r="G229" i="16"/>
  <c r="AE223" i="16"/>
  <c r="V223" i="16"/>
  <c r="M223" i="16"/>
  <c r="U223" i="16"/>
  <c r="T223" i="16"/>
  <c r="S223" i="16"/>
  <c r="P223" i="16"/>
  <c r="N223" i="16"/>
  <c r="K223" i="16"/>
  <c r="K229" i="16"/>
  <c r="I223" i="16"/>
  <c r="I229" i="16"/>
  <c r="G223" i="16"/>
  <c r="L202" i="16"/>
  <c r="J202" i="16"/>
  <c r="H202" i="16"/>
  <c r="F202" i="16"/>
  <c r="AE201" i="16"/>
  <c r="V201" i="16"/>
  <c r="U201" i="16"/>
  <c r="T201" i="16"/>
  <c r="I201" i="16"/>
  <c r="S201" i="16"/>
  <c r="G201" i="16"/>
  <c r="P201" i="16"/>
  <c r="M201" i="16"/>
  <c r="K201" i="16"/>
  <c r="AE200" i="16"/>
  <c r="V200" i="16"/>
  <c r="U200" i="16"/>
  <c r="T200" i="16"/>
  <c r="I200" i="16"/>
  <c r="S200" i="16"/>
  <c r="N200" i="16"/>
  <c r="P200" i="16"/>
  <c r="M200" i="16"/>
  <c r="K200" i="16"/>
  <c r="G200" i="16"/>
  <c r="A200" i="16"/>
  <c r="AE199" i="16"/>
  <c r="V199" i="16"/>
  <c r="M199" i="16"/>
  <c r="O199" i="16"/>
  <c r="AF199" i="16"/>
  <c r="U199" i="16"/>
  <c r="T199" i="16"/>
  <c r="S199" i="16"/>
  <c r="G199" i="16"/>
  <c r="P199" i="16"/>
  <c r="N199" i="16"/>
  <c r="K199" i="16"/>
  <c r="I199" i="16"/>
  <c r="AE198" i="16"/>
  <c r="V198" i="16"/>
  <c r="U198" i="16"/>
  <c r="K198" i="16"/>
  <c r="T198" i="16"/>
  <c r="S198" i="16"/>
  <c r="N198" i="16"/>
  <c r="P198" i="16"/>
  <c r="M198" i="16"/>
  <c r="I198" i="16"/>
  <c r="G198" i="16"/>
  <c r="O198" i="16"/>
  <c r="AF198" i="16"/>
  <c r="AE197" i="16"/>
  <c r="V197" i="16"/>
  <c r="U197" i="16"/>
  <c r="T197" i="16"/>
  <c r="S197" i="16"/>
  <c r="G197" i="16"/>
  <c r="P197" i="16"/>
  <c r="N197" i="16"/>
  <c r="M197" i="16"/>
  <c r="O197" i="16"/>
  <c r="AF197" i="16"/>
  <c r="K197" i="16"/>
  <c r="I197" i="16"/>
  <c r="AE196" i="16"/>
  <c r="V196" i="16"/>
  <c r="U196" i="16"/>
  <c r="K196" i="16"/>
  <c r="T196" i="16"/>
  <c r="I196" i="16"/>
  <c r="S196" i="16"/>
  <c r="N196" i="16"/>
  <c r="P196" i="16"/>
  <c r="M196" i="16"/>
  <c r="G196" i="16"/>
  <c r="AE195" i="16"/>
  <c r="V195" i="16"/>
  <c r="M195" i="16"/>
  <c r="O195" i="16"/>
  <c r="AF195" i="16"/>
  <c r="U195" i="16"/>
  <c r="T195" i="16"/>
  <c r="S195" i="16"/>
  <c r="G195" i="16"/>
  <c r="P195" i="16"/>
  <c r="N195" i="16"/>
  <c r="K195" i="16"/>
  <c r="I195" i="16"/>
  <c r="AE194" i="16"/>
  <c r="V194" i="16"/>
  <c r="U194" i="16"/>
  <c r="K194" i="16"/>
  <c r="T194" i="16"/>
  <c r="S194" i="16"/>
  <c r="N194" i="16"/>
  <c r="P194" i="16"/>
  <c r="M194" i="16"/>
  <c r="I194" i="16"/>
  <c r="G194" i="16"/>
  <c r="O194" i="16"/>
  <c r="AF194" i="16"/>
  <c r="AE193" i="16"/>
  <c r="V193" i="16"/>
  <c r="U193" i="16"/>
  <c r="T193" i="16"/>
  <c r="S193" i="16"/>
  <c r="G193" i="16"/>
  <c r="P193" i="16"/>
  <c r="N193" i="16"/>
  <c r="M193" i="16"/>
  <c r="O193" i="16"/>
  <c r="AF193" i="16"/>
  <c r="K193" i="16"/>
  <c r="I193" i="16"/>
  <c r="C193" i="16"/>
  <c r="C194" i="16"/>
  <c r="C195" i="16"/>
  <c r="C196" i="16"/>
  <c r="C197" i="16"/>
  <c r="C198" i="16"/>
  <c r="C199" i="16"/>
  <c r="C200" i="16"/>
  <c r="AE192" i="16"/>
  <c r="V192" i="16"/>
  <c r="U192" i="16"/>
  <c r="K192" i="16"/>
  <c r="O192" i="16"/>
  <c r="AF192" i="16"/>
  <c r="T192" i="16"/>
  <c r="I192" i="16"/>
  <c r="S192" i="16"/>
  <c r="N192" i="16"/>
  <c r="P192" i="16"/>
  <c r="P202" i="16"/>
  <c r="M192" i="16"/>
  <c r="G192" i="16"/>
  <c r="C192" i="16"/>
  <c r="AE191" i="16"/>
  <c r="V191" i="16"/>
  <c r="U191" i="16"/>
  <c r="T191" i="16"/>
  <c r="S191" i="16"/>
  <c r="G191" i="16"/>
  <c r="G202" i="16"/>
  <c r="P191" i="16"/>
  <c r="N191" i="16"/>
  <c r="M191" i="16"/>
  <c r="K191" i="16"/>
  <c r="K202" i="16"/>
  <c r="I191" i="16"/>
  <c r="N171" i="16"/>
  <c r="L171" i="16"/>
  <c r="J171" i="16"/>
  <c r="H171" i="16"/>
  <c r="F171" i="16"/>
  <c r="AE170" i="16"/>
  <c r="V170" i="16"/>
  <c r="U170" i="16"/>
  <c r="T170" i="16"/>
  <c r="I170" i="16"/>
  <c r="S170" i="16"/>
  <c r="G170" i="16"/>
  <c r="P170" i="16"/>
  <c r="M170" i="16"/>
  <c r="K170" i="16"/>
  <c r="AE169" i="16"/>
  <c r="V169" i="16"/>
  <c r="U169" i="16"/>
  <c r="K169" i="16"/>
  <c r="T169" i="16"/>
  <c r="S169" i="16"/>
  <c r="N169" i="16"/>
  <c r="P169" i="16"/>
  <c r="M169" i="16"/>
  <c r="I169" i="16"/>
  <c r="G169" i="16"/>
  <c r="O169" i="16"/>
  <c r="AF169" i="16"/>
  <c r="AE168" i="16"/>
  <c r="V168" i="16"/>
  <c r="U168" i="16"/>
  <c r="K168" i="16"/>
  <c r="T168" i="16"/>
  <c r="S168" i="16"/>
  <c r="P168" i="16"/>
  <c r="O168" i="16"/>
  <c r="AF168" i="16"/>
  <c r="N168" i="16"/>
  <c r="AE167" i="16"/>
  <c r="V167" i="16"/>
  <c r="M167" i="16"/>
  <c r="O167" i="16"/>
  <c r="AF167" i="16"/>
  <c r="U167" i="16"/>
  <c r="T167" i="16"/>
  <c r="I167" i="16"/>
  <c r="S167" i="16"/>
  <c r="P167" i="16"/>
  <c r="N167" i="16"/>
  <c r="K167" i="16"/>
  <c r="G167" i="16"/>
  <c r="AE166" i="16"/>
  <c r="V166" i="16"/>
  <c r="U166" i="16"/>
  <c r="K166" i="16"/>
  <c r="T166" i="16"/>
  <c r="I166" i="16"/>
  <c r="S166" i="16"/>
  <c r="N166" i="16"/>
  <c r="P166" i="16"/>
  <c r="M166" i="16"/>
  <c r="G166" i="16"/>
  <c r="AE165" i="16"/>
  <c r="V165" i="16"/>
  <c r="U165" i="16"/>
  <c r="K165" i="16"/>
  <c r="O165" i="16"/>
  <c r="AF165" i="16"/>
  <c r="T165" i="16"/>
  <c r="S165" i="16"/>
  <c r="G165" i="16"/>
  <c r="P165" i="16"/>
  <c r="N165" i="16"/>
  <c r="M165" i="16"/>
  <c r="I165" i="16"/>
  <c r="AE164" i="16"/>
  <c r="V164" i="16"/>
  <c r="U164" i="16"/>
  <c r="K164" i="16"/>
  <c r="O164" i="16"/>
  <c r="AF164" i="16"/>
  <c r="T164" i="16"/>
  <c r="I164" i="16"/>
  <c r="S164" i="16"/>
  <c r="N164" i="16"/>
  <c r="P164" i="16"/>
  <c r="M164" i="16"/>
  <c r="G164" i="16"/>
  <c r="AE163" i="16"/>
  <c r="V163" i="16"/>
  <c r="U163" i="16"/>
  <c r="K163" i="16"/>
  <c r="O163" i="16"/>
  <c r="AF163" i="16"/>
  <c r="T163" i="16"/>
  <c r="S163" i="16"/>
  <c r="G163" i="16"/>
  <c r="P163" i="16"/>
  <c r="N163" i="16"/>
  <c r="M163" i="16"/>
  <c r="I163" i="16"/>
  <c r="AE162" i="16"/>
  <c r="V162" i="16"/>
  <c r="U162" i="16"/>
  <c r="K162" i="16"/>
  <c r="O162" i="16"/>
  <c r="AF162" i="16"/>
  <c r="T162" i="16"/>
  <c r="I162" i="16"/>
  <c r="S162" i="16"/>
  <c r="N162" i="16"/>
  <c r="P162" i="16"/>
  <c r="M162" i="16"/>
  <c r="G162" i="16"/>
  <c r="AE161" i="16"/>
  <c r="V161" i="16"/>
  <c r="U161" i="16"/>
  <c r="K161" i="16"/>
  <c r="O161" i="16"/>
  <c r="AF161" i="16"/>
  <c r="T161" i="16"/>
  <c r="S161" i="16"/>
  <c r="G161" i="16"/>
  <c r="P161" i="16"/>
  <c r="N161" i="16"/>
  <c r="M161" i="16"/>
  <c r="I161" i="16"/>
  <c r="A161" i="16"/>
  <c r="A162" i="16"/>
  <c r="A163" i="16"/>
  <c r="A164" i="16"/>
  <c r="A165" i="16"/>
  <c r="A166" i="16"/>
  <c r="AE160" i="16"/>
  <c r="V160" i="16"/>
  <c r="M160" i="16"/>
  <c r="U160" i="16"/>
  <c r="K160" i="16"/>
  <c r="T160" i="16"/>
  <c r="S160" i="16"/>
  <c r="P160" i="16"/>
  <c r="O160" i="16"/>
  <c r="AF160" i="16"/>
  <c r="N160" i="16"/>
  <c r="I160" i="16"/>
  <c r="G160" i="16"/>
  <c r="AE159" i="16"/>
  <c r="V159" i="16"/>
  <c r="U159" i="16"/>
  <c r="T159" i="16"/>
  <c r="I159" i="16"/>
  <c r="S159" i="16"/>
  <c r="G159" i="16"/>
  <c r="N159" i="16"/>
  <c r="P159" i="16"/>
  <c r="M159" i="16"/>
  <c r="K159" i="16"/>
  <c r="A159" i="16"/>
  <c r="A160" i="16"/>
  <c r="AE158" i="16"/>
  <c r="V158" i="16"/>
  <c r="M158" i="16"/>
  <c r="M171" i="16"/>
  <c r="U158" i="16"/>
  <c r="K158" i="16"/>
  <c r="T158" i="16"/>
  <c r="S158" i="16"/>
  <c r="P158" i="16"/>
  <c r="N158" i="16"/>
  <c r="I158" i="16"/>
  <c r="I171" i="16"/>
  <c r="G158" i="16"/>
  <c r="L138" i="16"/>
  <c r="J138" i="16"/>
  <c r="H138" i="16"/>
  <c r="F138" i="16"/>
  <c r="AE137" i="16"/>
  <c r="V137" i="16"/>
  <c r="U137" i="16"/>
  <c r="T137" i="16"/>
  <c r="I137" i="16"/>
  <c r="S137" i="16"/>
  <c r="G137" i="16"/>
  <c r="P137" i="16"/>
  <c r="M137" i="16"/>
  <c r="K137" i="16"/>
  <c r="AE136" i="16"/>
  <c r="V136" i="16"/>
  <c r="U136" i="16"/>
  <c r="T136" i="16"/>
  <c r="I136" i="16"/>
  <c r="S136" i="16"/>
  <c r="G136" i="16"/>
  <c r="N136" i="16"/>
  <c r="P136" i="16"/>
  <c r="M136" i="16"/>
  <c r="K136" i="16"/>
  <c r="AE135" i="16"/>
  <c r="V135" i="16"/>
  <c r="U135" i="16"/>
  <c r="K135" i="16"/>
  <c r="T135" i="16"/>
  <c r="I135" i="16"/>
  <c r="S135" i="16"/>
  <c r="N135" i="16"/>
  <c r="P135" i="16"/>
  <c r="M135" i="16"/>
  <c r="G135" i="16"/>
  <c r="AE134" i="16"/>
  <c r="V134" i="16"/>
  <c r="M134" i="16"/>
  <c r="U134" i="16"/>
  <c r="K134" i="16"/>
  <c r="T134" i="16"/>
  <c r="S134" i="16"/>
  <c r="P134" i="16"/>
  <c r="O134" i="16"/>
  <c r="AF134" i="16"/>
  <c r="N134" i="16"/>
  <c r="I134" i="16"/>
  <c r="G134" i="16"/>
  <c r="AE133" i="16"/>
  <c r="V133" i="16"/>
  <c r="M133" i="16"/>
  <c r="O133" i="16"/>
  <c r="AF133" i="16"/>
  <c r="U133" i="16"/>
  <c r="T133" i="16"/>
  <c r="S133" i="16"/>
  <c r="G133" i="16"/>
  <c r="P133" i="16"/>
  <c r="P138" i="16"/>
  <c r="N133" i="16"/>
  <c r="K133" i="16"/>
  <c r="I133" i="16"/>
  <c r="AE132" i="16"/>
  <c r="V132" i="16"/>
  <c r="U132" i="16"/>
  <c r="T132" i="16"/>
  <c r="I132" i="16"/>
  <c r="S132" i="16"/>
  <c r="G132" i="16"/>
  <c r="N132" i="16"/>
  <c r="P132" i="16"/>
  <c r="M132" i="16"/>
  <c r="K132" i="16"/>
  <c r="AE131" i="16"/>
  <c r="V131" i="16"/>
  <c r="U131" i="16"/>
  <c r="K131" i="16"/>
  <c r="T131" i="16"/>
  <c r="I131" i="16"/>
  <c r="S131" i="16"/>
  <c r="N131" i="16"/>
  <c r="P131" i="16"/>
  <c r="M131" i="16"/>
  <c r="G131" i="16"/>
  <c r="AE130" i="16"/>
  <c r="V130" i="16"/>
  <c r="M130" i="16"/>
  <c r="U130" i="16"/>
  <c r="K130" i="16"/>
  <c r="K138" i="16"/>
  <c r="T130" i="16"/>
  <c r="S130" i="16"/>
  <c r="P130" i="16"/>
  <c r="N130" i="16"/>
  <c r="N138" i="16"/>
  <c r="I130" i="16"/>
  <c r="G130" i="16"/>
  <c r="L109" i="16"/>
  <c r="J109" i="16"/>
  <c r="H109" i="16"/>
  <c r="F109" i="16"/>
  <c r="AE108" i="16"/>
  <c r="V108" i="16"/>
  <c r="U108" i="16"/>
  <c r="T108" i="16"/>
  <c r="I108" i="16"/>
  <c r="S108" i="16"/>
  <c r="G108" i="16"/>
  <c r="P108" i="16"/>
  <c r="M108" i="16"/>
  <c r="K108" i="16"/>
  <c r="AE107" i="16"/>
  <c r="V107" i="16"/>
  <c r="U107" i="16"/>
  <c r="T107" i="16"/>
  <c r="I107" i="16"/>
  <c r="S107" i="16"/>
  <c r="G107" i="16"/>
  <c r="N107" i="16"/>
  <c r="P107" i="16"/>
  <c r="M107" i="16"/>
  <c r="K107" i="16"/>
  <c r="AE106" i="16"/>
  <c r="V106" i="16"/>
  <c r="M106" i="16"/>
  <c r="U106" i="16"/>
  <c r="K106" i="16"/>
  <c r="O106" i="16"/>
  <c r="AF106" i="16"/>
  <c r="T106" i="16"/>
  <c r="S106" i="16"/>
  <c r="P106" i="16"/>
  <c r="N106" i="16"/>
  <c r="I106" i="16"/>
  <c r="G106" i="16"/>
  <c r="AE105" i="16"/>
  <c r="V105" i="16"/>
  <c r="U105" i="16"/>
  <c r="T105" i="16"/>
  <c r="I105" i="16"/>
  <c r="S105" i="16"/>
  <c r="G105" i="16"/>
  <c r="N105" i="16"/>
  <c r="P105" i="16"/>
  <c r="M105" i="16"/>
  <c r="K105" i="16"/>
  <c r="A105" i="16"/>
  <c r="A106" i="16"/>
  <c r="A107" i="16"/>
  <c r="AE104" i="16"/>
  <c r="V104" i="16"/>
  <c r="M104" i="16"/>
  <c r="U104" i="16"/>
  <c r="K104" i="16"/>
  <c r="O104" i="16"/>
  <c r="AF104" i="16"/>
  <c r="T104" i="16"/>
  <c r="S104" i="16"/>
  <c r="P104" i="16"/>
  <c r="N104" i="16"/>
  <c r="I104" i="16"/>
  <c r="G104" i="16"/>
  <c r="AE103" i="16"/>
  <c r="V103" i="16"/>
  <c r="U103" i="16"/>
  <c r="T103" i="16"/>
  <c r="I103" i="16"/>
  <c r="S103" i="16"/>
  <c r="N103" i="16"/>
  <c r="P103" i="16"/>
  <c r="M103" i="16"/>
  <c r="K103" i="16"/>
  <c r="G103" i="16"/>
  <c r="A103" i="16"/>
  <c r="A104" i="16"/>
  <c r="AE102" i="16"/>
  <c r="V102" i="16"/>
  <c r="M102" i="16"/>
  <c r="O102" i="16"/>
  <c r="AF102" i="16"/>
  <c r="U102" i="16"/>
  <c r="T102" i="16"/>
  <c r="S102" i="16"/>
  <c r="P102" i="16"/>
  <c r="N102" i="16"/>
  <c r="K102" i="16"/>
  <c r="I102" i="16"/>
  <c r="G102" i="16"/>
  <c r="A102" i="16"/>
  <c r="AE101" i="16"/>
  <c r="V101" i="16"/>
  <c r="U101" i="16"/>
  <c r="T101" i="16"/>
  <c r="I101" i="16"/>
  <c r="S101" i="16"/>
  <c r="N101" i="16"/>
  <c r="M101" i="16"/>
  <c r="K101" i="16"/>
  <c r="G101" i="16"/>
  <c r="G109" i="16"/>
  <c r="L80" i="16"/>
  <c r="J80" i="16"/>
  <c r="H80" i="16"/>
  <c r="F80" i="16"/>
  <c r="AE79" i="16"/>
  <c r="V79" i="16"/>
  <c r="M79" i="16"/>
  <c r="O79" i="16"/>
  <c r="AF79" i="16"/>
  <c r="U79" i="16"/>
  <c r="K79" i="16"/>
  <c r="T79" i="16"/>
  <c r="S79" i="16"/>
  <c r="P79" i="16"/>
  <c r="I79" i="16"/>
  <c r="G79" i="16"/>
  <c r="V78" i="16"/>
  <c r="U78" i="16"/>
  <c r="K78" i="16"/>
  <c r="T78" i="16"/>
  <c r="S78" i="16"/>
  <c r="N78" i="16"/>
  <c r="P78" i="16"/>
  <c r="M78" i="16"/>
  <c r="I78" i="16"/>
  <c r="G78" i="16"/>
  <c r="O78" i="16"/>
  <c r="AF78" i="16"/>
  <c r="AE77" i="16"/>
  <c r="V77" i="16"/>
  <c r="M77" i="16"/>
  <c r="U77" i="16"/>
  <c r="T77" i="16"/>
  <c r="S77" i="16"/>
  <c r="P77" i="16"/>
  <c r="O77" i="16"/>
  <c r="AF77" i="16"/>
  <c r="N77" i="16"/>
  <c r="I77" i="16"/>
  <c r="G77" i="16"/>
  <c r="AE76" i="16"/>
  <c r="V76" i="16"/>
  <c r="M76" i="16"/>
  <c r="O76" i="16"/>
  <c r="AF76" i="16"/>
  <c r="U76" i="16"/>
  <c r="T76" i="16"/>
  <c r="S76" i="16"/>
  <c r="P76" i="16"/>
  <c r="N76" i="16"/>
  <c r="I76" i="16"/>
  <c r="G76" i="16"/>
  <c r="AE75" i="16"/>
  <c r="V75" i="16"/>
  <c r="M75" i="16"/>
  <c r="U75" i="16"/>
  <c r="T75" i="16"/>
  <c r="S75" i="16"/>
  <c r="P75" i="16"/>
  <c r="O75" i="16"/>
  <c r="AF75" i="16"/>
  <c r="N75" i="16"/>
  <c r="I75" i="16"/>
  <c r="G75" i="16"/>
  <c r="AE74" i="16"/>
  <c r="V74" i="16"/>
  <c r="M74" i="16"/>
  <c r="O74" i="16"/>
  <c r="AF74" i="16"/>
  <c r="U74" i="16"/>
  <c r="T74" i="16"/>
  <c r="S74" i="16"/>
  <c r="P74" i="16"/>
  <c r="N74" i="16"/>
  <c r="K74" i="16"/>
  <c r="I74" i="16"/>
  <c r="G74" i="16"/>
  <c r="AE73" i="16"/>
  <c r="V73" i="16"/>
  <c r="U73" i="16"/>
  <c r="T73" i="16"/>
  <c r="I73" i="16"/>
  <c r="S73" i="16"/>
  <c r="N73" i="16"/>
  <c r="P73" i="16"/>
  <c r="M73" i="16"/>
  <c r="K73" i="16"/>
  <c r="G73" i="16"/>
  <c r="AE72" i="16"/>
  <c r="V72" i="16"/>
  <c r="M72" i="16"/>
  <c r="U72" i="16"/>
  <c r="K72" i="16"/>
  <c r="O72" i="16"/>
  <c r="AF72" i="16"/>
  <c r="T72" i="16"/>
  <c r="S72" i="16"/>
  <c r="P72" i="16"/>
  <c r="N72" i="16"/>
  <c r="I72" i="16"/>
  <c r="G72" i="16"/>
  <c r="AE71" i="16"/>
  <c r="V71" i="16"/>
  <c r="U71" i="16"/>
  <c r="T71" i="16"/>
  <c r="I71" i="16"/>
  <c r="S71" i="16"/>
  <c r="N71" i="16"/>
  <c r="P71" i="16"/>
  <c r="M71" i="16"/>
  <c r="K71" i="16"/>
  <c r="G71" i="16"/>
  <c r="AE70" i="16"/>
  <c r="V70" i="16"/>
  <c r="M70" i="16"/>
  <c r="O70" i="16"/>
  <c r="AF70" i="16"/>
  <c r="U70" i="16"/>
  <c r="T70" i="16"/>
  <c r="S70" i="16"/>
  <c r="P70" i="16"/>
  <c r="N70" i="16"/>
  <c r="K70" i="16"/>
  <c r="I70" i="16"/>
  <c r="G70" i="16"/>
  <c r="AE69" i="16"/>
  <c r="V69" i="16"/>
  <c r="U69" i="16"/>
  <c r="T69" i="16"/>
  <c r="I69" i="16"/>
  <c r="S69" i="16"/>
  <c r="N69" i="16"/>
  <c r="P69" i="16"/>
  <c r="M69" i="16"/>
  <c r="K69" i="16"/>
  <c r="G69" i="16"/>
  <c r="G80" i="16"/>
  <c r="A69" i="16"/>
  <c r="A70" i="16"/>
  <c r="A71" i="16"/>
  <c r="A72" i="16"/>
  <c r="A73" i="16"/>
  <c r="A74" i="16"/>
  <c r="AE68" i="16"/>
  <c r="V68" i="16"/>
  <c r="M68" i="16"/>
  <c r="U68" i="16"/>
  <c r="K68" i="16"/>
  <c r="T68" i="16"/>
  <c r="S68" i="16"/>
  <c r="P68" i="16"/>
  <c r="N68" i="16"/>
  <c r="I68" i="16"/>
  <c r="G68" i="16"/>
  <c r="L46" i="16"/>
  <c r="J46" i="16"/>
  <c r="H46" i="16"/>
  <c r="F46" i="16"/>
  <c r="AE45" i="16"/>
  <c r="V45" i="16"/>
  <c r="U45" i="16"/>
  <c r="T45" i="16"/>
  <c r="I45" i="16"/>
  <c r="S45" i="16"/>
  <c r="G45" i="16"/>
  <c r="P45" i="16"/>
  <c r="M45" i="16"/>
  <c r="K45" i="16"/>
  <c r="AE44" i="16"/>
  <c r="V44" i="16"/>
  <c r="U44" i="16"/>
  <c r="T44" i="16"/>
  <c r="I44" i="16"/>
  <c r="S44" i="16"/>
  <c r="N44" i="16"/>
  <c r="P44" i="16"/>
  <c r="M44" i="16"/>
  <c r="O44" i="16"/>
  <c r="AF44" i="16"/>
  <c r="K44" i="16"/>
  <c r="G44" i="16"/>
  <c r="AE43" i="16"/>
  <c r="V43" i="16"/>
  <c r="U43" i="16"/>
  <c r="K43" i="16"/>
  <c r="T43" i="16"/>
  <c r="S43" i="16"/>
  <c r="N43" i="16"/>
  <c r="P43" i="16"/>
  <c r="M43" i="16"/>
  <c r="I43" i="16"/>
  <c r="O43" i="16"/>
  <c r="AF43" i="16"/>
  <c r="G43" i="16"/>
  <c r="AE42" i="16"/>
  <c r="V42" i="16"/>
  <c r="M42" i="16"/>
  <c r="M46" i="16"/>
  <c r="U42" i="16"/>
  <c r="K42" i="16"/>
  <c r="T42" i="16"/>
  <c r="S42" i="16"/>
  <c r="P42" i="16"/>
  <c r="P46" i="16"/>
  <c r="N42" i="16"/>
  <c r="I42" i="16"/>
  <c r="I46" i="16"/>
  <c r="G42" i="16"/>
  <c r="G46" i="16"/>
  <c r="L20" i="16"/>
  <c r="J20" i="16"/>
  <c r="H20" i="16"/>
  <c r="F20" i="16"/>
  <c r="AF19" i="16"/>
  <c r="AE19" i="16"/>
  <c r="AE18" i="16"/>
  <c r="V18" i="16"/>
  <c r="M18" i="16"/>
  <c r="O18" i="16"/>
  <c r="AF18" i="16"/>
  <c r="U18" i="16"/>
  <c r="T18" i="16"/>
  <c r="S18" i="16"/>
  <c r="P18" i="16"/>
  <c r="N18" i="16"/>
  <c r="K18" i="16"/>
  <c r="I18" i="16"/>
  <c r="G18" i="16"/>
  <c r="AE17" i="16"/>
  <c r="V17" i="16"/>
  <c r="M17" i="16"/>
  <c r="O17" i="16"/>
  <c r="AF17" i="16"/>
  <c r="U17" i="16"/>
  <c r="T17" i="16"/>
  <c r="S17" i="16"/>
  <c r="G17" i="16"/>
  <c r="P17" i="16"/>
  <c r="N17" i="16"/>
  <c r="K17" i="16"/>
  <c r="I17" i="16"/>
  <c r="AE16" i="16"/>
  <c r="V16" i="16"/>
  <c r="U16" i="16"/>
  <c r="T16" i="16"/>
  <c r="I16" i="16"/>
  <c r="S16" i="16"/>
  <c r="N16" i="16"/>
  <c r="P16" i="16"/>
  <c r="M16" i="16"/>
  <c r="K16" i="16"/>
  <c r="G16" i="16"/>
  <c r="AE15" i="16"/>
  <c r="V15" i="16"/>
  <c r="U15" i="16"/>
  <c r="K15" i="16"/>
  <c r="T15" i="16"/>
  <c r="S15" i="16"/>
  <c r="N15" i="16"/>
  <c r="P15" i="16"/>
  <c r="M15" i="16"/>
  <c r="I15" i="16"/>
  <c r="G15" i="16"/>
  <c r="O15" i="16"/>
  <c r="AF15" i="16"/>
  <c r="AE14" i="16"/>
  <c r="V14" i="16"/>
  <c r="M14" i="16"/>
  <c r="U14" i="16"/>
  <c r="K14" i="16"/>
  <c r="O14" i="16"/>
  <c r="AF14" i="16"/>
  <c r="T14" i="16"/>
  <c r="S14" i="16"/>
  <c r="P14" i="16"/>
  <c r="N14" i="16"/>
  <c r="I14" i="16"/>
  <c r="G14" i="16"/>
  <c r="AE13" i="16"/>
  <c r="V13" i="16"/>
  <c r="U13" i="16"/>
  <c r="T13" i="16"/>
  <c r="S13" i="16"/>
  <c r="G13" i="16"/>
  <c r="P13" i="16"/>
  <c r="N13" i="16"/>
  <c r="M13" i="16"/>
  <c r="M20" i="16"/>
  <c r="K13" i="16"/>
  <c r="I13" i="16"/>
  <c r="AE12" i="16"/>
  <c r="V12" i="16"/>
  <c r="U12" i="16"/>
  <c r="T12" i="16"/>
  <c r="I12" i="16"/>
  <c r="S12" i="16"/>
  <c r="N12" i="16"/>
  <c r="P12" i="16"/>
  <c r="M12" i="16"/>
  <c r="K12" i="16"/>
  <c r="G12" i="16"/>
  <c r="A12" i="16"/>
  <c r="AE11" i="16"/>
  <c r="V11" i="16"/>
  <c r="M11" i="16"/>
  <c r="U11" i="16"/>
  <c r="K11" i="16"/>
  <c r="T11" i="16"/>
  <c r="S11" i="16"/>
  <c r="P11" i="16"/>
  <c r="P20" i="16"/>
  <c r="N11" i="16"/>
  <c r="N20" i="16"/>
  <c r="I11" i="16"/>
  <c r="I20" i="16"/>
  <c r="G11" i="16"/>
  <c r="O987" i="12"/>
  <c r="AE135" i="17"/>
  <c r="O990" i="12"/>
  <c r="AF990" i="12"/>
  <c r="O989" i="12"/>
  <c r="O988" i="12"/>
  <c r="AF988" i="12"/>
  <c r="AF987" i="12"/>
  <c r="AF989" i="12"/>
  <c r="O466" i="12"/>
  <c r="AF466" i="12"/>
  <c r="O258" i="12"/>
  <c r="AF258" i="12"/>
  <c r="G299" i="12"/>
  <c r="O299" i="12"/>
  <c r="AF299" i="12"/>
  <c r="O479" i="12"/>
  <c r="AF479" i="12"/>
  <c r="O532" i="12"/>
  <c r="AF532" i="12"/>
  <c r="O737" i="12"/>
  <c r="AF737" i="12"/>
  <c r="O842" i="12"/>
  <c r="AF842" i="12"/>
  <c r="O143" i="12"/>
  <c r="AF143" i="12"/>
  <c r="O433" i="12"/>
  <c r="AF433" i="12"/>
  <c r="O695" i="12"/>
  <c r="AF695" i="12"/>
  <c r="O302" i="12"/>
  <c r="AF302" i="12"/>
  <c r="O444" i="12"/>
  <c r="AF444" i="12"/>
  <c r="O467" i="12"/>
  <c r="AF467" i="12"/>
  <c r="O803" i="12"/>
  <c r="AF803" i="12"/>
  <c r="O137" i="12"/>
  <c r="AF137" i="12"/>
  <c r="O233" i="12"/>
  <c r="AF233" i="12"/>
  <c r="O239" i="12"/>
  <c r="AF239" i="12"/>
  <c r="O251" i="12"/>
  <c r="O277" i="12"/>
  <c r="AF277" i="12"/>
  <c r="O86" i="12"/>
  <c r="AF86" i="12"/>
  <c r="O343" i="12"/>
  <c r="AF343" i="12"/>
  <c r="O550" i="12"/>
  <c r="AF550" i="12"/>
  <c r="O593" i="12"/>
  <c r="AF593" i="12"/>
  <c r="O140" i="12"/>
  <c r="AF140" i="12"/>
  <c r="O178" i="12"/>
  <c r="AF178" i="12"/>
  <c r="O359" i="12"/>
  <c r="AF359" i="12"/>
  <c r="O682" i="12"/>
  <c r="AF682" i="12"/>
  <c r="O727" i="12"/>
  <c r="AF727" i="12"/>
  <c r="O959" i="12"/>
  <c r="AF959" i="12"/>
  <c r="O961" i="12"/>
  <c r="AF961" i="12"/>
  <c r="O872" i="12"/>
  <c r="AF872" i="12"/>
  <c r="O40" i="12"/>
  <c r="AF40" i="12"/>
  <c r="O74" i="12"/>
  <c r="AF74" i="12"/>
  <c r="O194" i="12"/>
  <c r="AF194" i="12"/>
  <c r="O243" i="12"/>
  <c r="AF243" i="12"/>
  <c r="O257" i="12"/>
  <c r="AF257" i="12"/>
  <c r="O345" i="12"/>
  <c r="AF345" i="12"/>
  <c r="O483" i="12"/>
  <c r="AF483" i="12"/>
  <c r="O517" i="12"/>
  <c r="AF517" i="12"/>
  <c r="O539" i="12"/>
  <c r="AF539" i="12"/>
  <c r="O606" i="12"/>
  <c r="AF606" i="12"/>
  <c r="O656" i="12"/>
  <c r="AF656" i="12"/>
  <c r="O675" i="12"/>
  <c r="AF675" i="12"/>
  <c r="O703" i="12"/>
  <c r="AF703" i="12"/>
  <c r="O722" i="12"/>
  <c r="AF722" i="12"/>
  <c r="O793" i="12"/>
  <c r="AF793" i="12"/>
  <c r="O834" i="12"/>
  <c r="AF834" i="12"/>
  <c r="O843" i="12"/>
  <c r="AF843" i="12"/>
  <c r="AF869" i="12"/>
  <c r="O904" i="12"/>
  <c r="AF904" i="12"/>
  <c r="O985" i="12"/>
  <c r="AF985" i="12"/>
  <c r="O986" i="12"/>
  <c r="AF986" i="12"/>
  <c r="O612" i="12"/>
  <c r="AF612" i="12"/>
  <c r="O671" i="12"/>
  <c r="AF671" i="12"/>
  <c r="O685" i="12"/>
  <c r="AF685" i="12"/>
  <c r="O806" i="12"/>
  <c r="AF806" i="12"/>
  <c r="O812" i="12"/>
  <c r="AF812" i="12"/>
  <c r="O831" i="12"/>
  <c r="AF831" i="12"/>
  <c r="O840" i="12"/>
  <c r="AF840" i="12"/>
  <c r="O853" i="12"/>
  <c r="AF853" i="12"/>
  <c r="O232" i="12"/>
  <c r="AF232" i="12"/>
  <c r="O306" i="12"/>
  <c r="AF306" i="12"/>
  <c r="O331" i="12"/>
  <c r="AF331" i="12"/>
  <c r="O679" i="12"/>
  <c r="AF679" i="12"/>
  <c r="O801" i="12"/>
  <c r="AF801" i="12"/>
  <c r="O47" i="12"/>
  <c r="AF47" i="12"/>
  <c r="O56" i="12"/>
  <c r="AF56" i="12"/>
  <c r="O64" i="12"/>
  <c r="AF64" i="12"/>
  <c r="O134" i="12"/>
  <c r="AF134" i="12"/>
  <c r="O136" i="12"/>
  <c r="AF136" i="12"/>
  <c r="O221" i="12"/>
  <c r="AF221" i="12"/>
  <c r="O231" i="12"/>
  <c r="AF231" i="12"/>
  <c r="O241" i="12"/>
  <c r="AF241" i="12"/>
  <c r="O254" i="12"/>
  <c r="AF254" i="12"/>
  <c r="O255" i="12"/>
  <c r="AF255" i="12"/>
  <c r="O256" i="12"/>
  <c r="AF256" i="12"/>
  <c r="O290" i="12"/>
  <c r="AF290" i="12"/>
  <c r="O321" i="12"/>
  <c r="AF321" i="12"/>
  <c r="O325" i="12"/>
  <c r="AF325" i="12"/>
  <c r="O347" i="12"/>
  <c r="AF347" i="12"/>
  <c r="O876" i="12"/>
  <c r="AF876" i="12"/>
  <c r="O52" i="12"/>
  <c r="AF52" i="12"/>
  <c r="O141" i="12"/>
  <c r="AF141" i="12"/>
  <c r="O240" i="12"/>
  <c r="AF240" i="12"/>
  <c r="O378" i="12"/>
  <c r="AF378" i="12"/>
  <c r="O96" i="12"/>
  <c r="AF96" i="12"/>
  <c r="O220" i="12"/>
  <c r="AF220" i="12"/>
  <c r="AE251" i="12"/>
  <c r="O266" i="12"/>
  <c r="AF266" i="12"/>
  <c r="O279" i="12"/>
  <c r="AF279" i="12"/>
  <c r="O282" i="12"/>
  <c r="AF282" i="12"/>
  <c r="O323" i="12"/>
  <c r="AF323" i="12"/>
  <c r="O339" i="12"/>
  <c r="AF339" i="12"/>
  <c r="O372" i="12"/>
  <c r="AF372" i="12"/>
  <c r="O522" i="12"/>
  <c r="AF522" i="12"/>
  <c r="O526" i="12"/>
  <c r="AF526" i="12"/>
  <c r="O529" i="12"/>
  <c r="AF529" i="12"/>
  <c r="O540" i="12"/>
  <c r="AF540" i="12"/>
  <c r="O584" i="12"/>
  <c r="AF584" i="12"/>
  <c r="O608" i="12"/>
  <c r="AF608" i="12"/>
  <c r="O639" i="12"/>
  <c r="AF639" i="12"/>
  <c r="O642" i="12"/>
  <c r="AF642" i="12"/>
  <c r="O858" i="12"/>
  <c r="AF858" i="12"/>
  <c r="O891" i="12"/>
  <c r="AF891" i="12"/>
  <c r="O929" i="12"/>
  <c r="AF929" i="12"/>
  <c r="O58" i="12"/>
  <c r="AF58" i="12"/>
  <c r="O79" i="12"/>
  <c r="AF79" i="12"/>
  <c r="O201" i="12"/>
  <c r="AF201" i="12"/>
  <c r="O247" i="12"/>
  <c r="AF247" i="12"/>
  <c r="O248" i="12"/>
  <c r="AF248" i="12"/>
  <c r="O249" i="12"/>
  <c r="AF249" i="12"/>
  <c r="O609" i="12"/>
  <c r="AF609" i="12"/>
  <c r="O691" i="12"/>
  <c r="AF691" i="12"/>
  <c r="O395" i="12"/>
  <c r="AF395" i="12"/>
  <c r="O403" i="12"/>
  <c r="AF403" i="12"/>
  <c r="O469" i="12"/>
  <c r="AF469" i="12"/>
  <c r="O478" i="12"/>
  <c r="AF478" i="12"/>
  <c r="O482" i="12"/>
  <c r="AF482" i="12"/>
  <c r="O499" i="12"/>
  <c r="AF499" i="12"/>
  <c r="O521" i="12"/>
  <c r="AF521" i="12"/>
  <c r="O574" i="12"/>
  <c r="AF574" i="12"/>
  <c r="O583" i="12"/>
  <c r="AF583" i="12"/>
  <c r="O604" i="12"/>
  <c r="AF604" i="12"/>
  <c r="O611" i="12"/>
  <c r="AF611" i="12"/>
  <c r="O707" i="12"/>
  <c r="AF707" i="12"/>
  <c r="O740" i="12"/>
  <c r="AF740" i="12"/>
  <c r="O825" i="12"/>
  <c r="AF825" i="12"/>
  <c r="O881" i="12"/>
  <c r="AF881" i="12"/>
  <c r="O883" i="12"/>
  <c r="AF883" i="12"/>
  <c r="O897" i="12"/>
  <c r="AF897" i="12"/>
  <c r="O919" i="12"/>
  <c r="AF919" i="12"/>
  <c r="O955" i="12"/>
  <c r="AF955" i="12"/>
  <c r="O379" i="12"/>
  <c r="AF379" i="12"/>
  <c r="O438" i="12"/>
  <c r="AF438" i="12"/>
  <c r="O458" i="12"/>
  <c r="AF458" i="12"/>
  <c r="O468" i="12"/>
  <c r="AF468" i="12"/>
  <c r="O516" i="12"/>
  <c r="AF516" i="12"/>
  <c r="O563" i="12"/>
  <c r="AF563" i="12"/>
  <c r="O756" i="12"/>
  <c r="AF756" i="12"/>
  <c r="O760" i="12"/>
  <c r="AF760" i="12"/>
  <c r="O769" i="12"/>
  <c r="AF769" i="12"/>
  <c r="O820" i="12"/>
  <c r="AF820" i="12"/>
  <c r="O772" i="12"/>
  <c r="AF772" i="12"/>
  <c r="O786" i="12"/>
  <c r="AF786" i="12"/>
  <c r="O822" i="12"/>
  <c r="AF822" i="12"/>
  <c r="O846" i="12"/>
  <c r="AF846" i="12"/>
  <c r="O852" i="12"/>
  <c r="AF852" i="12"/>
  <c r="O866" i="12"/>
  <c r="AF866" i="12"/>
  <c r="O901" i="12"/>
  <c r="AF901" i="12"/>
  <c r="O914" i="12"/>
  <c r="AF914" i="12"/>
  <c r="O978" i="12"/>
  <c r="AF978" i="12"/>
  <c r="O719" i="12"/>
  <c r="AF719" i="12"/>
  <c r="O723" i="12"/>
  <c r="AF723" i="12"/>
  <c r="O749" i="12"/>
  <c r="AF749" i="12"/>
  <c r="O752" i="12"/>
  <c r="AF752" i="12"/>
  <c r="O764" i="12"/>
  <c r="AF764" i="12"/>
  <c r="O776" i="12"/>
  <c r="AF776" i="12"/>
  <c r="O813" i="12"/>
  <c r="AF813" i="12"/>
  <c r="O863" i="12"/>
  <c r="AF863" i="12"/>
  <c r="O900" i="12"/>
  <c r="AF900" i="12"/>
  <c r="O906" i="12"/>
  <c r="AF906" i="12"/>
  <c r="O925" i="12"/>
  <c r="AF925" i="12"/>
  <c r="O943" i="12"/>
  <c r="AF943" i="12"/>
  <c r="O966" i="12"/>
  <c r="AF966" i="12"/>
  <c r="O715" i="12"/>
  <c r="AF715" i="12"/>
  <c r="O72" i="12"/>
  <c r="AF72" i="12"/>
  <c r="O85" i="12"/>
  <c r="AF85" i="12"/>
  <c r="O471" i="12"/>
  <c r="AF471" i="12"/>
  <c r="O84" i="12"/>
  <c r="AF84" i="12"/>
  <c r="O104" i="12"/>
  <c r="AF104" i="12"/>
  <c r="O200" i="12"/>
  <c r="AF200" i="12"/>
  <c r="O453" i="12"/>
  <c r="AF453" i="12"/>
  <c r="O498" i="12"/>
  <c r="AF498" i="12"/>
  <c r="O59" i="12"/>
  <c r="AF59" i="12"/>
  <c r="O235" i="12"/>
  <c r="AF235" i="12"/>
  <c r="O295" i="12"/>
  <c r="AF295" i="12"/>
  <c r="O333" i="12"/>
  <c r="AF333" i="12"/>
  <c r="O54" i="12"/>
  <c r="AF54" i="12"/>
  <c r="O68" i="12"/>
  <c r="AF68" i="12"/>
  <c r="O100" i="12"/>
  <c r="AF100" i="12"/>
  <c r="O166" i="12"/>
  <c r="AF166" i="12"/>
  <c r="O265" i="12"/>
  <c r="AF265" i="12"/>
  <c r="O487" i="12"/>
  <c r="AF487" i="12"/>
  <c r="O496" i="12"/>
  <c r="AF496" i="12"/>
  <c r="O817" i="12"/>
  <c r="AF817" i="12"/>
  <c r="O10" i="12"/>
  <c r="AF10" i="12"/>
  <c r="O14" i="12"/>
  <c r="AF14" i="12"/>
  <c r="O18" i="12"/>
  <c r="AF18" i="12"/>
  <c r="O22" i="12"/>
  <c r="AF22" i="12"/>
  <c r="O26" i="12"/>
  <c r="AF26" i="12"/>
  <c r="O30" i="12"/>
  <c r="AF30" i="12"/>
  <c r="O34" i="12"/>
  <c r="AF34" i="12"/>
  <c r="O39" i="12"/>
  <c r="AF39" i="12"/>
  <c r="O48" i="12"/>
  <c r="AF48" i="12"/>
  <c r="O55" i="12"/>
  <c r="AF55" i="12"/>
  <c r="O60" i="12"/>
  <c r="AF60" i="12"/>
  <c r="O62" i="12"/>
  <c r="AF62" i="12"/>
  <c r="O66" i="12"/>
  <c r="AF66" i="12"/>
  <c r="O67" i="12"/>
  <c r="AF67" i="12"/>
  <c r="O71" i="12"/>
  <c r="AF71" i="12"/>
  <c r="O76" i="12"/>
  <c r="AF76" i="12"/>
  <c r="O87" i="12"/>
  <c r="AF87" i="12"/>
  <c r="O93" i="12"/>
  <c r="AF93" i="12"/>
  <c r="O97" i="12"/>
  <c r="AF97" i="12"/>
  <c r="O101" i="12"/>
  <c r="AF101" i="12"/>
  <c r="O105" i="12"/>
  <c r="AF105" i="12"/>
  <c r="O110" i="12"/>
  <c r="AF110" i="12"/>
  <c r="O114" i="12"/>
  <c r="AF114" i="12"/>
  <c r="O118" i="12"/>
  <c r="AF118" i="12"/>
  <c r="O122" i="12"/>
  <c r="AF122" i="12"/>
  <c r="O126" i="12"/>
  <c r="AF126" i="12"/>
  <c r="O130" i="12"/>
  <c r="AF130" i="12"/>
  <c r="O133" i="12"/>
  <c r="AF133" i="12"/>
  <c r="O146" i="12"/>
  <c r="AF146" i="12"/>
  <c r="O153" i="12"/>
  <c r="AF153" i="12"/>
  <c r="O157" i="12"/>
  <c r="AF157" i="12"/>
  <c r="O161" i="12"/>
  <c r="AF161" i="12"/>
  <c r="O165" i="12"/>
  <c r="AF165" i="12"/>
  <c r="O172" i="12"/>
  <c r="AF172" i="12"/>
  <c r="O177" i="12"/>
  <c r="AF177" i="12"/>
  <c r="O184" i="12"/>
  <c r="AF184" i="12"/>
  <c r="O185" i="12"/>
  <c r="AF185" i="12"/>
  <c r="O193" i="12"/>
  <c r="AF193" i="12"/>
  <c r="O199" i="12"/>
  <c r="AF199" i="12"/>
  <c r="O204" i="12"/>
  <c r="AF204" i="12"/>
  <c r="O212" i="12"/>
  <c r="AF212" i="12"/>
  <c r="O216" i="12"/>
  <c r="AF216" i="12"/>
  <c r="O222" i="12"/>
  <c r="AF222" i="12"/>
  <c r="O224" i="12"/>
  <c r="AF224" i="12"/>
  <c r="O226" i="12"/>
  <c r="AF226" i="12"/>
  <c r="O227" i="12"/>
  <c r="AF227" i="12"/>
  <c r="O228" i="12"/>
  <c r="AF228" i="12"/>
  <c r="O253" i="12"/>
  <c r="AF253" i="12"/>
  <c r="O259" i="12"/>
  <c r="AF259" i="12"/>
  <c r="O268" i="12"/>
  <c r="AF268" i="12"/>
  <c r="O270" i="12"/>
  <c r="AF270" i="12"/>
  <c r="O283" i="12"/>
  <c r="AF283" i="12"/>
  <c r="O284" i="12"/>
  <c r="AF284" i="12"/>
  <c r="O286" i="12"/>
  <c r="AF286" i="12"/>
  <c r="O291" i="12"/>
  <c r="AF291" i="12"/>
  <c r="O292" i="12"/>
  <c r="AF292" i="12"/>
  <c r="O294" i="12"/>
  <c r="AF294" i="12"/>
  <c r="O296" i="12"/>
  <c r="AF296" i="12"/>
  <c r="O300" i="12"/>
  <c r="AF300" i="12"/>
  <c r="O310" i="12"/>
  <c r="AF310" i="12"/>
  <c r="O329" i="12"/>
  <c r="AF329" i="12"/>
  <c r="O349" i="12"/>
  <c r="AF349" i="12"/>
  <c r="O355" i="12"/>
  <c r="AF355" i="12"/>
  <c r="O363" i="12"/>
  <c r="AF363" i="12"/>
  <c r="O368" i="12"/>
  <c r="AF368" i="12"/>
  <c r="O371" i="12"/>
  <c r="AF371" i="12"/>
  <c r="O429" i="12"/>
  <c r="AF429" i="12"/>
  <c r="O437" i="12"/>
  <c r="AF437" i="12"/>
  <c r="O460" i="12"/>
  <c r="AF460" i="12"/>
  <c r="O472" i="12"/>
  <c r="AF472" i="12"/>
  <c r="O502" i="12"/>
  <c r="AF502" i="12"/>
  <c r="O509" i="12"/>
  <c r="AF509" i="12"/>
  <c r="O543" i="12"/>
  <c r="AF543" i="12"/>
  <c r="O547" i="12"/>
  <c r="AF547" i="12"/>
  <c r="O558" i="12"/>
  <c r="AF558" i="12"/>
  <c r="O581" i="12"/>
  <c r="AF581" i="12"/>
  <c r="O587" i="12"/>
  <c r="AF587" i="12"/>
  <c r="O678" i="12"/>
  <c r="AF678" i="12"/>
  <c r="O698" i="12"/>
  <c r="AF698" i="12"/>
  <c r="O743" i="12"/>
  <c r="AF743" i="12"/>
  <c r="O795" i="12"/>
  <c r="AF795" i="12"/>
  <c r="O42" i="12"/>
  <c r="AF42" i="12"/>
  <c r="O43" i="12"/>
  <c r="AF43" i="12"/>
  <c r="O63" i="12"/>
  <c r="AF63" i="12"/>
  <c r="O69" i="12"/>
  <c r="AF69" i="12"/>
  <c r="O70" i="12"/>
  <c r="AF70" i="12"/>
  <c r="O75" i="12"/>
  <c r="AF75" i="12"/>
  <c r="O78" i="12"/>
  <c r="AF78" i="12"/>
  <c r="O80" i="12"/>
  <c r="AF80" i="12"/>
  <c r="O81" i="12"/>
  <c r="AF81" i="12"/>
  <c r="O82" i="12"/>
  <c r="AF82" i="12"/>
  <c r="O88" i="12"/>
  <c r="AF88" i="12"/>
  <c r="O89" i="12"/>
  <c r="AF89" i="12"/>
  <c r="O90" i="12"/>
  <c r="AF90" i="12"/>
  <c r="O94" i="12"/>
  <c r="AF94" i="12"/>
  <c r="O98" i="12"/>
  <c r="AF98" i="12"/>
  <c r="O102" i="12"/>
  <c r="AF102" i="12"/>
  <c r="O173" i="12"/>
  <c r="AF173" i="12"/>
  <c r="O174" i="12"/>
  <c r="AF174" i="12"/>
  <c r="O198" i="12"/>
  <c r="AF198" i="12"/>
  <c r="O205" i="12"/>
  <c r="AF205" i="12"/>
  <c r="O209" i="12"/>
  <c r="AF209" i="12"/>
  <c r="O210" i="12"/>
  <c r="AF210" i="12"/>
  <c r="O211" i="12"/>
  <c r="AF211" i="12"/>
  <c r="O223" i="12"/>
  <c r="AF223" i="12"/>
  <c r="O229" i="12"/>
  <c r="AF229" i="12"/>
  <c r="O236" i="12"/>
  <c r="AF236" i="12"/>
  <c r="O237" i="12"/>
  <c r="AF237" i="12"/>
  <c r="O244" i="12"/>
  <c r="AF244" i="12"/>
  <c r="O245" i="12"/>
  <c r="AF245" i="12"/>
  <c r="O261" i="12"/>
  <c r="AF261" i="12"/>
  <c r="O262" i="12"/>
  <c r="AF262" i="12"/>
  <c r="O267" i="12"/>
  <c r="AF267" i="12"/>
  <c r="O274" i="12"/>
  <c r="AF274" i="12"/>
  <c r="O276" i="12"/>
  <c r="AF276" i="12"/>
  <c r="O316" i="12"/>
  <c r="AF316" i="12"/>
  <c r="O317" i="12"/>
  <c r="AF317" i="12"/>
  <c r="O318" i="12"/>
  <c r="AF318" i="12"/>
  <c r="O324" i="12"/>
  <c r="AF324" i="12"/>
  <c r="O326" i="12"/>
  <c r="AF326" i="12"/>
  <c r="O335" i="12"/>
  <c r="AF335" i="12"/>
  <c r="O341" i="12"/>
  <c r="AF341" i="12"/>
  <c r="O346" i="12"/>
  <c r="AF346" i="12"/>
  <c r="O367" i="12"/>
  <c r="AF367" i="12"/>
  <c r="O383" i="12"/>
  <c r="AF383" i="12"/>
  <c r="O385" i="12"/>
  <c r="AF385" i="12"/>
  <c r="O387" i="12"/>
  <c r="AF387" i="12"/>
  <c r="O396" i="12"/>
  <c r="AF396" i="12"/>
  <c r="O397" i="12"/>
  <c r="AF397" i="12"/>
  <c r="O423" i="12"/>
  <c r="AF423" i="12"/>
  <c r="O427" i="12"/>
  <c r="AF427" i="12"/>
  <c r="O431" i="12"/>
  <c r="AF431" i="12"/>
  <c r="O450" i="12"/>
  <c r="AF450" i="12"/>
  <c r="O452" i="12"/>
  <c r="AF452" i="12"/>
  <c r="O464" i="12"/>
  <c r="AF464" i="12"/>
  <c r="O474" i="12"/>
  <c r="AF474" i="12"/>
  <c r="O536" i="12"/>
  <c r="AF536" i="12"/>
  <c r="O553" i="12"/>
  <c r="AF553" i="12"/>
  <c r="O559" i="12"/>
  <c r="AF559" i="12"/>
  <c r="O561" i="12"/>
  <c r="AF561" i="12"/>
  <c r="O566" i="12"/>
  <c r="AF566" i="12"/>
  <c r="O577" i="12"/>
  <c r="AF577" i="12"/>
  <c r="O597" i="12"/>
  <c r="AF597" i="12"/>
  <c r="O626" i="12"/>
  <c r="AF626" i="12"/>
  <c r="O646" i="12"/>
  <c r="AF646" i="12"/>
  <c r="O657" i="12"/>
  <c r="AF657" i="12"/>
  <c r="O686" i="12"/>
  <c r="AF686" i="12"/>
  <c r="O788" i="12"/>
  <c r="AF788" i="12"/>
  <c r="O851" i="12"/>
  <c r="AF851" i="12"/>
  <c r="O44" i="12"/>
  <c r="AF44" i="12"/>
  <c r="O50" i="12"/>
  <c r="AF50" i="12"/>
  <c r="O51" i="12"/>
  <c r="AF51" i="12"/>
  <c r="O77" i="12"/>
  <c r="AF77" i="12"/>
  <c r="O83" i="12"/>
  <c r="AF83" i="12"/>
  <c r="O91" i="12"/>
  <c r="AF91" i="12"/>
  <c r="O92" i="12"/>
  <c r="AF92" i="12"/>
  <c r="O95" i="12"/>
  <c r="AF95" i="12"/>
  <c r="O99" i="12"/>
  <c r="AF99" i="12"/>
  <c r="O103" i="12"/>
  <c r="AF103" i="12"/>
  <c r="O131" i="12"/>
  <c r="AF131" i="12"/>
  <c r="O139" i="12"/>
  <c r="AF139" i="12"/>
  <c r="O142" i="12"/>
  <c r="AF142" i="12"/>
  <c r="O148" i="12"/>
  <c r="AF148" i="12"/>
  <c r="O149" i="12"/>
  <c r="AF149" i="12"/>
  <c r="O151" i="12"/>
  <c r="AF151" i="12"/>
  <c r="O155" i="12"/>
  <c r="AF155" i="12"/>
  <c r="O159" i="12"/>
  <c r="AF159" i="12"/>
  <c r="O163" i="12"/>
  <c r="AF163" i="12"/>
  <c r="O170" i="12"/>
  <c r="AF170" i="12"/>
  <c r="O180" i="12"/>
  <c r="AF180" i="12"/>
  <c r="O181" i="12"/>
  <c r="AF181" i="12"/>
  <c r="O189" i="12"/>
  <c r="AF189" i="12"/>
  <c r="O196" i="12"/>
  <c r="AF196" i="12"/>
  <c r="O197" i="12"/>
  <c r="AF197" i="12"/>
  <c r="O203" i="12"/>
  <c r="AF203" i="12"/>
  <c r="O252" i="12"/>
  <c r="AF252" i="12"/>
  <c r="O263" i="12"/>
  <c r="AF263" i="12"/>
  <c r="O280" i="12"/>
  <c r="AF280" i="12"/>
  <c r="O287" i="12"/>
  <c r="AF287" i="12"/>
  <c r="O288" i="12"/>
  <c r="AF288" i="12"/>
  <c r="O314" i="12"/>
  <c r="AF314" i="12"/>
  <c r="O315" i="12"/>
  <c r="AF315" i="12"/>
  <c r="O320" i="12"/>
  <c r="AF320" i="12"/>
  <c r="O334" i="12"/>
  <c r="AF334" i="12"/>
  <c r="O338" i="12"/>
  <c r="AF338" i="12"/>
  <c r="O342" i="12"/>
  <c r="AF342" i="12"/>
  <c r="O351" i="12"/>
  <c r="AF351" i="12"/>
  <c r="O402" i="12"/>
  <c r="AF402" i="12"/>
  <c r="O404" i="12"/>
  <c r="AF404" i="12"/>
  <c r="O405" i="12"/>
  <c r="AF405" i="12"/>
  <c r="O406" i="12"/>
  <c r="AF406" i="12"/>
  <c r="O415" i="12"/>
  <c r="AF415" i="12"/>
  <c r="O430" i="12"/>
  <c r="AF430" i="12"/>
  <c r="O441" i="12"/>
  <c r="AF441" i="12"/>
  <c r="O447" i="12"/>
  <c r="AF447" i="12"/>
  <c r="O448" i="12"/>
  <c r="AF448" i="12"/>
  <c r="O455" i="12"/>
  <c r="AF455" i="12"/>
  <c r="O457" i="12"/>
  <c r="AF457" i="12"/>
  <c r="O476" i="12"/>
  <c r="AF476" i="12"/>
  <c r="O486" i="12"/>
  <c r="AF486" i="12"/>
  <c r="O490" i="12"/>
  <c r="AF490" i="12"/>
  <c r="O506" i="12"/>
  <c r="AF506" i="12"/>
  <c r="O507" i="12"/>
  <c r="AF507" i="12"/>
  <c r="O525" i="12"/>
  <c r="AF525" i="12"/>
  <c r="O530" i="12"/>
  <c r="AF530" i="12"/>
  <c r="O569" i="12"/>
  <c r="AF569" i="12"/>
  <c r="O585" i="12"/>
  <c r="AF585" i="12"/>
  <c r="O595" i="12"/>
  <c r="AF595" i="12"/>
  <c r="O605" i="12"/>
  <c r="AF605" i="12"/>
  <c r="O653" i="12"/>
  <c r="AF653" i="12"/>
  <c r="O660" i="12"/>
  <c r="AF660" i="12"/>
  <c r="O661" i="12"/>
  <c r="AF661" i="12"/>
  <c r="O839" i="12"/>
  <c r="AF839" i="12"/>
  <c r="O319" i="12"/>
  <c r="AF319" i="12"/>
  <c r="O330" i="12"/>
  <c r="AF330" i="12"/>
  <c r="O332" i="12"/>
  <c r="AF332" i="12"/>
  <c r="O340" i="12"/>
  <c r="AF340" i="12"/>
  <c r="O344" i="12"/>
  <c r="AF344" i="12"/>
  <c r="O348" i="12"/>
  <c r="AF348" i="12"/>
  <c r="O369" i="12"/>
  <c r="AF369" i="12"/>
  <c r="O373" i="12"/>
  <c r="AF373" i="12"/>
  <c r="O380" i="12"/>
  <c r="AF380" i="12"/>
  <c r="O386" i="12"/>
  <c r="AF386" i="12"/>
  <c r="O388" i="12"/>
  <c r="AF388" i="12"/>
  <c r="O407" i="12"/>
  <c r="AF407" i="12"/>
  <c r="O410" i="12"/>
  <c r="AF410" i="12"/>
  <c r="O449" i="12"/>
  <c r="AF449" i="12"/>
  <c r="O475" i="12"/>
  <c r="AF475" i="12"/>
  <c r="O497" i="12"/>
  <c r="AF497" i="12"/>
  <c r="O523" i="12"/>
  <c r="AF523" i="12"/>
  <c r="O527" i="12"/>
  <c r="AF527" i="12"/>
  <c r="O552" i="12"/>
  <c r="AF552" i="12"/>
  <c r="O564" i="12"/>
  <c r="AF564" i="12"/>
  <c r="O568" i="12"/>
  <c r="AF568" i="12"/>
  <c r="O575" i="12"/>
  <c r="AF575" i="12"/>
  <c r="O603" i="12"/>
  <c r="AF603" i="12"/>
  <c r="O615" i="12"/>
  <c r="AF615" i="12"/>
  <c r="O618" i="12"/>
  <c r="AF618" i="12"/>
  <c r="O620" i="12"/>
  <c r="AF620" i="12"/>
  <c r="O622" i="12"/>
  <c r="AF622" i="12"/>
  <c r="O631" i="12"/>
  <c r="AF631" i="12"/>
  <c r="O643" i="12"/>
  <c r="AF643" i="12"/>
  <c r="O647" i="12"/>
  <c r="AF647" i="12"/>
  <c r="O650" i="12"/>
  <c r="AF650" i="12"/>
  <c r="O655" i="12"/>
  <c r="AF655" i="12"/>
  <c r="O670" i="12"/>
  <c r="AF670" i="12"/>
  <c r="O683" i="12"/>
  <c r="AF683" i="12"/>
  <c r="O700" i="12"/>
  <c r="AF700" i="12"/>
  <c r="O710" i="12"/>
  <c r="AF710" i="12"/>
  <c r="O731" i="12"/>
  <c r="AF731" i="12"/>
  <c r="O761" i="12"/>
  <c r="AF761" i="12"/>
  <c r="O768" i="12"/>
  <c r="AF768" i="12"/>
  <c r="O778" i="12"/>
  <c r="AF778" i="12"/>
  <c r="O809" i="12"/>
  <c r="AF809" i="12"/>
  <c r="O827" i="12"/>
  <c r="AF827" i="12"/>
  <c r="O837" i="12"/>
  <c r="AF837" i="12"/>
  <c r="O859" i="12"/>
  <c r="AF859" i="12"/>
  <c r="O880" i="12"/>
  <c r="AF880" i="12"/>
  <c r="O896" i="12"/>
  <c r="AF896" i="12"/>
  <c r="O962" i="12"/>
  <c r="AF962" i="12"/>
  <c r="O366" i="12"/>
  <c r="AF366" i="12"/>
  <c r="O370" i="12"/>
  <c r="AF370" i="12"/>
  <c r="O374" i="12"/>
  <c r="AF374" i="12"/>
  <c r="O390" i="12"/>
  <c r="AF390" i="12"/>
  <c r="O434" i="12"/>
  <c r="AF434" i="12"/>
  <c r="O435" i="12"/>
  <c r="AF435" i="12"/>
  <c r="O442" i="12"/>
  <c r="AF442" i="12"/>
  <c r="O454" i="12"/>
  <c r="AF454" i="12"/>
  <c r="O491" i="12"/>
  <c r="AF491" i="12"/>
  <c r="O495" i="12"/>
  <c r="AF495" i="12"/>
  <c r="O505" i="12"/>
  <c r="AF505" i="12"/>
  <c r="O514" i="12"/>
  <c r="AF514" i="12"/>
  <c r="O515" i="12"/>
  <c r="AF515" i="12"/>
  <c r="O518" i="12"/>
  <c r="AF518" i="12"/>
  <c r="O519" i="12"/>
  <c r="AF519" i="12"/>
  <c r="O524" i="12"/>
  <c r="AF524" i="12"/>
  <c r="O528" i="12"/>
  <c r="AF528" i="12"/>
  <c r="O541" i="12"/>
  <c r="AF541" i="12"/>
  <c r="O551" i="12"/>
  <c r="AF551" i="12"/>
  <c r="O556" i="12"/>
  <c r="AF556" i="12"/>
  <c r="O557" i="12"/>
  <c r="AF557" i="12"/>
  <c r="O590" i="12"/>
  <c r="AF590" i="12"/>
  <c r="O591" i="12"/>
  <c r="AF591" i="12"/>
  <c r="O596" i="12"/>
  <c r="AF596" i="12"/>
  <c r="O598" i="12"/>
  <c r="AF598" i="12"/>
  <c r="O610" i="12"/>
  <c r="AF610" i="12"/>
  <c r="O619" i="12"/>
  <c r="AF619" i="12"/>
  <c r="O625" i="12"/>
  <c r="AF625" i="12"/>
  <c r="O628" i="12"/>
  <c r="AF628" i="12"/>
  <c r="O635" i="12"/>
  <c r="AF635" i="12"/>
  <c r="O648" i="12"/>
  <c r="AF648" i="12"/>
  <c r="O651" i="12"/>
  <c r="AF651" i="12"/>
  <c r="O663" i="12"/>
  <c r="AF663" i="12"/>
  <c r="O667" i="12"/>
  <c r="AF667" i="12"/>
  <c r="O674" i="12"/>
  <c r="AF674" i="12"/>
  <c r="O687" i="12"/>
  <c r="AF687" i="12"/>
  <c r="O718" i="12"/>
  <c r="AF718" i="12"/>
  <c r="O726" i="12"/>
  <c r="AF726" i="12"/>
  <c r="O735" i="12"/>
  <c r="AF735" i="12"/>
  <c r="O738" i="12"/>
  <c r="AF738" i="12"/>
  <c r="O755" i="12"/>
  <c r="AF755" i="12"/>
  <c r="O775" i="12"/>
  <c r="AF775" i="12"/>
  <c r="O779" i="12"/>
  <c r="AF779" i="12"/>
  <c r="O780" i="12"/>
  <c r="AF780" i="12"/>
  <c r="O855" i="12"/>
  <c r="AF855" i="12"/>
  <c r="O879" i="12"/>
  <c r="AF879" i="12"/>
  <c r="O887" i="12"/>
  <c r="AF887" i="12"/>
  <c r="O571" i="12"/>
  <c r="AF571" i="12"/>
  <c r="O572" i="12"/>
  <c r="AF572" i="12"/>
  <c r="O573" i="12"/>
  <c r="AF573" i="12"/>
  <c r="O588" i="12"/>
  <c r="AF588" i="12"/>
  <c r="O589" i="12"/>
  <c r="AF589" i="12"/>
  <c r="O614" i="12"/>
  <c r="AF614" i="12"/>
  <c r="O632" i="12"/>
  <c r="AF632" i="12"/>
  <c r="O636" i="12"/>
  <c r="AF636" i="12"/>
  <c r="O640" i="12"/>
  <c r="AF640" i="12"/>
  <c r="O641" i="12"/>
  <c r="AF641" i="12"/>
  <c r="O664" i="12"/>
  <c r="AF664" i="12"/>
  <c r="O665" i="12"/>
  <c r="AF665" i="12"/>
  <c r="O692" i="12"/>
  <c r="AF692" i="12"/>
  <c r="O696" i="12"/>
  <c r="AF696" i="12"/>
  <c r="O697" i="12"/>
  <c r="AF697" i="12"/>
  <c r="O704" i="12"/>
  <c r="AF704" i="12"/>
  <c r="O720" i="12"/>
  <c r="AF720" i="12"/>
  <c r="O730" i="12"/>
  <c r="AF730" i="12"/>
  <c r="O733" i="12"/>
  <c r="AF733" i="12"/>
  <c r="O746" i="12"/>
  <c r="AF746" i="12"/>
  <c r="O751" i="12"/>
  <c r="AF751" i="12"/>
  <c r="O758" i="12"/>
  <c r="AF758" i="12"/>
  <c r="O765" i="12"/>
  <c r="AF765" i="12"/>
  <c r="O773" i="12"/>
  <c r="AF773" i="12"/>
  <c r="O782" i="12"/>
  <c r="AF782" i="12"/>
  <c r="O785" i="12"/>
  <c r="AF785" i="12"/>
  <c r="O792" i="12"/>
  <c r="AF792" i="12"/>
  <c r="O799" i="12"/>
  <c r="AF799" i="12"/>
  <c r="O819" i="12"/>
  <c r="AF819" i="12"/>
  <c r="O830" i="12"/>
  <c r="AF830" i="12"/>
  <c r="O865" i="12"/>
  <c r="AF865" i="12"/>
  <c r="O870" i="12"/>
  <c r="AF870" i="12"/>
  <c r="O886" i="12"/>
  <c r="AF886" i="12"/>
  <c r="O898" i="12"/>
  <c r="AF898" i="12"/>
  <c r="O905" i="12"/>
  <c r="AF905" i="12"/>
  <c r="O926" i="12"/>
  <c r="AF926" i="12"/>
  <c r="O927" i="12"/>
  <c r="AF927" i="12"/>
  <c r="O956" i="12"/>
  <c r="AF956" i="12"/>
  <c r="O957" i="12"/>
  <c r="AF957" i="12"/>
  <c r="O659" i="12"/>
  <c r="AF659" i="12"/>
  <c r="O668" i="12"/>
  <c r="AF668" i="12"/>
  <c r="O688" i="12"/>
  <c r="AF688" i="12"/>
  <c r="O702" i="12"/>
  <c r="AF702" i="12"/>
  <c r="O706" i="12"/>
  <c r="AF706" i="12"/>
  <c r="O712" i="12"/>
  <c r="AF712" i="12"/>
  <c r="O713" i="12"/>
  <c r="AF713" i="12"/>
  <c r="O732" i="12"/>
  <c r="AF732" i="12"/>
  <c r="O757" i="12"/>
  <c r="AF757" i="12"/>
  <c r="O770" i="12"/>
  <c r="AF770" i="12"/>
  <c r="O781" i="12"/>
  <c r="AF781" i="12"/>
  <c r="O790" i="12"/>
  <c r="AF790" i="12"/>
  <c r="O796" i="12"/>
  <c r="AF796" i="12"/>
  <c r="O811" i="12"/>
  <c r="AF811" i="12"/>
  <c r="O823" i="12"/>
  <c r="AF823" i="12"/>
  <c r="O832" i="12"/>
  <c r="AF832" i="12"/>
  <c r="O862" i="12"/>
  <c r="AF862" i="12"/>
  <c r="O875" i="12"/>
  <c r="AF875" i="12"/>
  <c r="O893" i="12"/>
  <c r="AF893" i="12"/>
  <c r="O915" i="12"/>
  <c r="AF915" i="12"/>
  <c r="O917" i="12"/>
  <c r="AF917" i="12"/>
  <c r="O937" i="12"/>
  <c r="AF937" i="12"/>
  <c r="O981" i="12"/>
  <c r="AF981" i="12"/>
  <c r="O798" i="12"/>
  <c r="AF798" i="12"/>
  <c r="O805" i="12"/>
  <c r="AF805" i="12"/>
  <c r="O807" i="12"/>
  <c r="AF807" i="12"/>
  <c r="O814" i="12"/>
  <c r="AF814" i="12"/>
  <c r="O816" i="12"/>
  <c r="AF816" i="12"/>
  <c r="O835" i="12"/>
  <c r="AF835" i="12"/>
  <c r="O841" i="12"/>
  <c r="AF841" i="12"/>
  <c r="O845" i="12"/>
  <c r="AF845" i="12"/>
  <c r="O854" i="12"/>
  <c r="AF854" i="12"/>
  <c r="O885" i="12"/>
  <c r="AF885" i="12"/>
  <c r="O888" i="12"/>
  <c r="AF888" i="12"/>
  <c r="O894" i="12"/>
  <c r="AF894" i="12"/>
  <c r="O913" i="12"/>
  <c r="AF913" i="12"/>
  <c r="O916" i="12"/>
  <c r="AF916" i="12"/>
  <c r="O920" i="12"/>
  <c r="AF920" i="12"/>
  <c r="O922" i="12"/>
  <c r="AF922" i="12"/>
  <c r="O933" i="12"/>
  <c r="AF933" i="12"/>
  <c r="O949" i="12"/>
  <c r="AF949" i="12"/>
  <c r="O951" i="12"/>
  <c r="AF951" i="12"/>
  <c r="O965" i="12"/>
  <c r="AF965" i="12"/>
  <c r="O971" i="12"/>
  <c r="AF971" i="12"/>
  <c r="O976" i="12"/>
  <c r="AF976" i="12"/>
  <c r="O711" i="12"/>
  <c r="AF711" i="12"/>
  <c r="O716" i="12"/>
  <c r="AF716" i="12"/>
  <c r="O736" i="12"/>
  <c r="AF736" i="12"/>
  <c r="O741" i="12"/>
  <c r="AF741" i="12"/>
  <c r="O745" i="12"/>
  <c r="AF745" i="12"/>
  <c r="O747" i="12"/>
  <c r="AF747" i="12"/>
  <c r="O771" i="12"/>
  <c r="AF771" i="12"/>
  <c r="O777" i="12"/>
  <c r="AF777" i="12"/>
  <c r="O797" i="12"/>
  <c r="AF797" i="12"/>
  <c r="O804" i="12"/>
  <c r="AF804" i="12"/>
  <c r="O824" i="12"/>
  <c r="AF824" i="12"/>
  <c r="O856" i="12"/>
  <c r="AF856" i="12"/>
  <c r="O902" i="12"/>
  <c r="AF902" i="12"/>
  <c r="O924" i="12"/>
  <c r="AF924" i="12"/>
  <c r="O953" i="12"/>
  <c r="AF953" i="12"/>
  <c r="O958" i="12"/>
  <c r="AF958" i="12"/>
  <c r="O960" i="12"/>
  <c r="AF960" i="12"/>
  <c r="O968" i="12"/>
  <c r="AF968" i="12"/>
  <c r="O907" i="12"/>
  <c r="AF907" i="12"/>
  <c r="O931" i="12"/>
  <c r="AF931" i="12"/>
  <c r="O941" i="12"/>
  <c r="AF941" i="12"/>
  <c r="O945" i="12"/>
  <c r="AF945" i="12"/>
  <c r="O970" i="12"/>
  <c r="AF970" i="12"/>
  <c r="O983" i="12"/>
  <c r="AF983" i="12"/>
  <c r="O921" i="12"/>
  <c r="AF921" i="12"/>
  <c r="O948" i="12"/>
  <c r="AF948" i="12"/>
  <c r="O38" i="12"/>
  <c r="AF38" i="12"/>
  <c r="O46" i="12"/>
  <c r="AF46" i="12"/>
  <c r="O9" i="12"/>
  <c r="AF9" i="12"/>
  <c r="O17" i="12"/>
  <c r="AF17" i="12"/>
  <c r="O21" i="12"/>
  <c r="AF21" i="12"/>
  <c r="O29" i="12"/>
  <c r="AF29" i="12"/>
  <c r="O33" i="12"/>
  <c r="AF33" i="12"/>
  <c r="O37" i="12"/>
  <c r="AF37" i="12"/>
  <c r="O53" i="12"/>
  <c r="AF53" i="12"/>
  <c r="O61" i="12"/>
  <c r="AF61" i="12"/>
  <c r="O73" i="12"/>
  <c r="AF73" i="12"/>
  <c r="O109" i="12"/>
  <c r="AF109" i="12"/>
  <c r="O113" i="12"/>
  <c r="AF113" i="12"/>
  <c r="O125" i="12"/>
  <c r="AF125" i="12"/>
  <c r="O169" i="12"/>
  <c r="AF169" i="12"/>
  <c r="O214" i="12"/>
  <c r="AF214" i="12"/>
  <c r="O328" i="12"/>
  <c r="AF328" i="12"/>
  <c r="O416" i="12"/>
  <c r="AF416" i="12"/>
  <c r="O555" i="12"/>
  <c r="AF555" i="12"/>
  <c r="O8" i="12"/>
  <c r="AF8" i="12"/>
  <c r="O12" i="12"/>
  <c r="AF12" i="12"/>
  <c r="O16" i="12"/>
  <c r="AF16" i="12"/>
  <c r="O20" i="12"/>
  <c r="AF20" i="12"/>
  <c r="O24" i="12"/>
  <c r="AF24" i="12"/>
  <c r="O28" i="12"/>
  <c r="AF28" i="12"/>
  <c r="O32" i="12"/>
  <c r="AF32" i="12"/>
  <c r="O106" i="12"/>
  <c r="AF106" i="12"/>
  <c r="O108" i="12"/>
  <c r="AF108" i="12"/>
  <c r="O112" i="12"/>
  <c r="AF112" i="12"/>
  <c r="O116" i="12"/>
  <c r="AF116" i="12"/>
  <c r="O120" i="12"/>
  <c r="AF120" i="12"/>
  <c r="O124" i="12"/>
  <c r="AF124" i="12"/>
  <c r="O128" i="12"/>
  <c r="AF128" i="12"/>
  <c r="O132" i="12"/>
  <c r="AF132" i="12"/>
  <c r="O138" i="12"/>
  <c r="AF138" i="12"/>
  <c r="O145" i="12"/>
  <c r="AF145" i="12"/>
  <c r="O147" i="12"/>
  <c r="AF147" i="12"/>
  <c r="O150" i="12"/>
  <c r="AF150" i="12"/>
  <c r="O152" i="12"/>
  <c r="AF152" i="12"/>
  <c r="O154" i="12"/>
  <c r="AF154" i="12"/>
  <c r="O156" i="12"/>
  <c r="AF156" i="12"/>
  <c r="O158" i="12"/>
  <c r="AF158" i="12"/>
  <c r="O160" i="12"/>
  <c r="AF160" i="12"/>
  <c r="O162" i="12"/>
  <c r="AF162" i="12"/>
  <c r="O164" i="12"/>
  <c r="AF164" i="12"/>
  <c r="O186" i="12"/>
  <c r="AF186" i="12"/>
  <c r="O188" i="12"/>
  <c r="AF188" i="12"/>
  <c r="O217" i="12"/>
  <c r="AF217" i="12"/>
  <c r="O218" i="12"/>
  <c r="AF218" i="12"/>
  <c r="O260" i="12"/>
  <c r="AF260" i="12"/>
  <c r="O273" i="12"/>
  <c r="AF273" i="12"/>
  <c r="O376" i="12"/>
  <c r="AF376" i="12"/>
  <c r="O392" i="12"/>
  <c r="AF392" i="12"/>
  <c r="O399" i="12"/>
  <c r="AF399" i="12"/>
  <c r="O400" i="12"/>
  <c r="AF400" i="12"/>
  <c r="O408" i="12"/>
  <c r="AF408" i="12"/>
  <c r="O413" i="12"/>
  <c r="AF413" i="12"/>
  <c r="O417" i="12"/>
  <c r="AF417" i="12"/>
  <c r="O443" i="12"/>
  <c r="AF443" i="12"/>
  <c r="O7" i="12"/>
  <c r="AF7" i="12"/>
  <c r="O13" i="12"/>
  <c r="AF13" i="12"/>
  <c r="O25" i="12"/>
  <c r="AF25" i="12"/>
  <c r="O36" i="12"/>
  <c r="AF36" i="12"/>
  <c r="O45" i="12"/>
  <c r="AF45" i="12"/>
  <c r="O117" i="12"/>
  <c r="AF117" i="12"/>
  <c r="O121" i="12"/>
  <c r="AF121" i="12"/>
  <c r="O129" i="12"/>
  <c r="AF129" i="12"/>
  <c r="O135" i="12"/>
  <c r="AF135" i="12"/>
  <c r="O144" i="12"/>
  <c r="AF144" i="12"/>
  <c r="G168" i="12"/>
  <c r="O168" i="12"/>
  <c r="AF168" i="12"/>
  <c r="G167" i="12"/>
  <c r="O167" i="12"/>
  <c r="AF167" i="12"/>
  <c r="O182" i="12"/>
  <c r="AF182" i="12"/>
  <c r="O206" i="12"/>
  <c r="AF206" i="12"/>
  <c r="O213" i="12"/>
  <c r="AF213" i="12"/>
  <c r="O382" i="12"/>
  <c r="AF382" i="12"/>
  <c r="O391" i="12"/>
  <c r="AF391" i="12"/>
  <c r="O11" i="12"/>
  <c r="AF11" i="12"/>
  <c r="O15" i="12"/>
  <c r="AF15" i="12"/>
  <c r="O19" i="12"/>
  <c r="AF19" i="12"/>
  <c r="O23" i="12"/>
  <c r="AF23" i="12"/>
  <c r="O27" i="12"/>
  <c r="AF27" i="12"/>
  <c r="O31" i="12"/>
  <c r="AF31" i="12"/>
  <c r="O35" i="12"/>
  <c r="AF35" i="12"/>
  <c r="O41" i="12"/>
  <c r="AF41" i="12"/>
  <c r="O49" i="12"/>
  <c r="AF49" i="12"/>
  <c r="O57" i="12"/>
  <c r="AF57" i="12"/>
  <c r="O65" i="12"/>
  <c r="AF65" i="12"/>
  <c r="O107" i="12"/>
  <c r="AF107" i="12"/>
  <c r="O111" i="12"/>
  <c r="AF111" i="12"/>
  <c r="O115" i="12"/>
  <c r="AF115" i="12"/>
  <c r="O119" i="12"/>
  <c r="AF119" i="12"/>
  <c r="O123" i="12"/>
  <c r="AF123" i="12"/>
  <c r="O127" i="12"/>
  <c r="AF127" i="12"/>
  <c r="O171" i="12"/>
  <c r="AF171" i="12"/>
  <c r="O176" i="12"/>
  <c r="AF176" i="12"/>
  <c r="O190" i="12"/>
  <c r="AF190" i="12"/>
  <c r="O192" i="12"/>
  <c r="AF192" i="12"/>
  <c r="O202" i="12"/>
  <c r="AF202" i="12"/>
  <c r="O208" i="12"/>
  <c r="AF208" i="12"/>
  <c r="O215" i="12"/>
  <c r="AF215" i="12"/>
  <c r="O219" i="12"/>
  <c r="AF219" i="12"/>
  <c r="O264" i="12"/>
  <c r="AF264" i="12"/>
  <c r="O269" i="12"/>
  <c r="AF269" i="12"/>
  <c r="O389" i="12"/>
  <c r="AF389" i="12"/>
  <c r="O393" i="12"/>
  <c r="AF393" i="12"/>
  <c r="O414" i="12"/>
  <c r="AF414" i="12"/>
  <c r="O418" i="12"/>
  <c r="AF418" i="12"/>
  <c r="O439" i="12"/>
  <c r="AF439" i="12"/>
  <c r="O446" i="12"/>
  <c r="AF446" i="12"/>
  <c r="O508" i="12"/>
  <c r="AF508" i="12"/>
  <c r="O542" i="12"/>
  <c r="AF542" i="12"/>
  <c r="O567" i="12"/>
  <c r="AF567" i="12"/>
  <c r="O191" i="12"/>
  <c r="AF191" i="12"/>
  <c r="O207" i="12"/>
  <c r="AF207" i="12"/>
  <c r="O242" i="12"/>
  <c r="AF242" i="12"/>
  <c r="O293" i="12"/>
  <c r="AF293" i="12"/>
  <c r="O305" i="12"/>
  <c r="AF305" i="12"/>
  <c r="O309" i="12"/>
  <c r="AF309" i="12"/>
  <c r="O313" i="12"/>
  <c r="AF313" i="12"/>
  <c r="O322" i="12"/>
  <c r="AF322" i="12"/>
  <c r="O350" i="12"/>
  <c r="AF350" i="12"/>
  <c r="O354" i="12"/>
  <c r="AF354" i="12"/>
  <c r="O358" i="12"/>
  <c r="AF358" i="12"/>
  <c r="O362" i="12"/>
  <c r="AF362" i="12"/>
  <c r="O365" i="12"/>
  <c r="AF365" i="12"/>
  <c r="O375" i="12"/>
  <c r="AF375" i="12"/>
  <c r="O409" i="12"/>
  <c r="AF409" i="12"/>
  <c r="O412" i="12"/>
  <c r="AF412" i="12"/>
  <c r="O426" i="12"/>
  <c r="AF426" i="12"/>
  <c r="O440" i="12"/>
  <c r="AF440" i="12"/>
  <c r="O465" i="12"/>
  <c r="AF465" i="12"/>
  <c r="O513" i="12"/>
  <c r="AF513" i="12"/>
  <c r="O579" i="12"/>
  <c r="AF579" i="12"/>
  <c r="O592" i="12"/>
  <c r="AF592" i="12"/>
  <c r="O275" i="12"/>
  <c r="AF275" i="12"/>
  <c r="O298" i="12"/>
  <c r="AF298" i="12"/>
  <c r="O304" i="12"/>
  <c r="AF304" i="12"/>
  <c r="O308" i="12"/>
  <c r="AF308" i="12"/>
  <c r="O312" i="12"/>
  <c r="AF312" i="12"/>
  <c r="O327" i="12"/>
  <c r="AF327" i="12"/>
  <c r="O353" i="12"/>
  <c r="AF353" i="12"/>
  <c r="O357" i="12"/>
  <c r="AF357" i="12"/>
  <c r="O361" i="12"/>
  <c r="AF361" i="12"/>
  <c r="O377" i="12"/>
  <c r="AF377" i="12"/>
  <c r="O381" i="12"/>
  <c r="AF381" i="12"/>
  <c r="O394" i="12"/>
  <c r="AF394" i="12"/>
  <c r="O398" i="12"/>
  <c r="AF398" i="12"/>
  <c r="O419" i="12"/>
  <c r="AF419" i="12"/>
  <c r="O421" i="12"/>
  <c r="AF421" i="12"/>
  <c r="O425" i="12"/>
  <c r="AF425" i="12"/>
  <c r="O428" i="12"/>
  <c r="AF428" i="12"/>
  <c r="O445" i="12"/>
  <c r="AF445" i="12"/>
  <c r="O459" i="12"/>
  <c r="AF459" i="12"/>
  <c r="O463" i="12"/>
  <c r="AF463" i="12"/>
  <c r="O473" i="12"/>
  <c r="AF473" i="12"/>
  <c r="O493" i="12"/>
  <c r="AF493" i="12"/>
  <c r="O503" i="12"/>
  <c r="AF503" i="12"/>
  <c r="O504" i="12"/>
  <c r="AF504" i="12"/>
  <c r="O510" i="12"/>
  <c r="AF510" i="12"/>
  <c r="O511" i="12"/>
  <c r="AF511" i="12"/>
  <c r="O512" i="12"/>
  <c r="AF512" i="12"/>
  <c r="O520" i="12"/>
  <c r="AF520" i="12"/>
  <c r="O531" i="12"/>
  <c r="AF531" i="12"/>
  <c r="O535" i="12"/>
  <c r="AF535" i="12"/>
  <c r="O545" i="12"/>
  <c r="AF545" i="12"/>
  <c r="O549" i="12"/>
  <c r="AF549" i="12"/>
  <c r="O560" i="12"/>
  <c r="AF560" i="12"/>
  <c r="O565" i="12"/>
  <c r="AF565" i="12"/>
  <c r="O576" i="12"/>
  <c r="AF576" i="12"/>
  <c r="O578" i="12"/>
  <c r="AF578" i="12"/>
  <c r="O624" i="12"/>
  <c r="AF624" i="12"/>
  <c r="O644" i="12"/>
  <c r="AF644" i="12"/>
  <c r="O652" i="12"/>
  <c r="AF652" i="12"/>
  <c r="O708" i="12"/>
  <c r="AF708" i="12"/>
  <c r="O714" i="12"/>
  <c r="AF714" i="12"/>
  <c r="O175" i="12"/>
  <c r="AF175" i="12"/>
  <c r="O179" i="12"/>
  <c r="AF179" i="12"/>
  <c r="O183" i="12"/>
  <c r="AF183" i="12"/>
  <c r="O187" i="12"/>
  <c r="AF187" i="12"/>
  <c r="O195" i="12"/>
  <c r="AF195" i="12"/>
  <c r="O230" i="12"/>
  <c r="AF230" i="12"/>
  <c r="O234" i="12"/>
  <c r="AF234" i="12"/>
  <c r="O238" i="12"/>
  <c r="AF238" i="12"/>
  <c r="O246" i="12"/>
  <c r="AF246" i="12"/>
  <c r="O250" i="12"/>
  <c r="AF250" i="12"/>
  <c r="O271" i="12"/>
  <c r="AF271" i="12"/>
  <c r="O278" i="12"/>
  <c r="AF278" i="12"/>
  <c r="O281" i="12"/>
  <c r="AF281" i="12"/>
  <c r="O285" i="12"/>
  <c r="AF285" i="12"/>
  <c r="O289" i="12"/>
  <c r="AF289" i="12"/>
  <c r="O301" i="12"/>
  <c r="AF301" i="12"/>
  <c r="O384" i="12"/>
  <c r="AF384" i="12"/>
  <c r="O401" i="12"/>
  <c r="AF401" i="12"/>
  <c r="O411" i="12"/>
  <c r="AF411" i="12"/>
  <c r="O422" i="12"/>
  <c r="AF422" i="12"/>
  <c r="O432" i="12"/>
  <c r="AF432" i="12"/>
  <c r="O436" i="12"/>
  <c r="AF436" i="12"/>
  <c r="O451" i="12"/>
  <c r="AF451" i="12"/>
  <c r="O501" i="12"/>
  <c r="AF501" i="12"/>
  <c r="O638" i="12"/>
  <c r="AF638" i="12"/>
  <c r="O694" i="12"/>
  <c r="AF694" i="12"/>
  <c r="O923" i="12"/>
  <c r="AF923" i="12"/>
  <c r="O225" i="12"/>
  <c r="AF225" i="12"/>
  <c r="O272" i="12"/>
  <c r="AF272" i="12"/>
  <c r="O297" i="12"/>
  <c r="AF297" i="12"/>
  <c r="O303" i="12"/>
  <c r="AF303" i="12"/>
  <c r="O307" i="12"/>
  <c r="AF307" i="12"/>
  <c r="O311" i="12"/>
  <c r="AF311" i="12"/>
  <c r="O336" i="12"/>
  <c r="AF336" i="12"/>
  <c r="O337" i="12"/>
  <c r="AF337" i="12"/>
  <c r="O352" i="12"/>
  <c r="AF352" i="12"/>
  <c r="O356" i="12"/>
  <c r="AF356" i="12"/>
  <c r="O360" i="12"/>
  <c r="AF360" i="12"/>
  <c r="O364" i="12"/>
  <c r="AF364" i="12"/>
  <c r="O420" i="12"/>
  <c r="AF420" i="12"/>
  <c r="O424" i="12"/>
  <c r="AF424" i="12"/>
  <c r="O461" i="12"/>
  <c r="AF461" i="12"/>
  <c r="O494" i="12"/>
  <c r="AF494" i="12"/>
  <c r="O546" i="12"/>
  <c r="AF546" i="12"/>
  <c r="O629" i="12"/>
  <c r="AF629" i="12"/>
  <c r="O838" i="12"/>
  <c r="AF838" i="12"/>
  <c r="O456" i="12"/>
  <c r="AF456" i="12"/>
  <c r="O462" i="12"/>
  <c r="AF462" i="12"/>
  <c r="O470" i="12"/>
  <c r="AF470" i="12"/>
  <c r="O477" i="12"/>
  <c r="AF477" i="12"/>
  <c r="O481" i="12"/>
  <c r="AF481" i="12"/>
  <c r="O485" i="12"/>
  <c r="AF485" i="12"/>
  <c r="O489" i="12"/>
  <c r="AF489" i="12"/>
  <c r="O534" i="12"/>
  <c r="AF534" i="12"/>
  <c r="O538" i="12"/>
  <c r="AF538" i="12"/>
  <c r="O544" i="12"/>
  <c r="AF544" i="12"/>
  <c r="O554" i="12"/>
  <c r="AF554" i="12"/>
  <c r="O562" i="12"/>
  <c r="AF562" i="12"/>
  <c r="O570" i="12"/>
  <c r="AF570" i="12"/>
  <c r="O586" i="12"/>
  <c r="AF586" i="12"/>
  <c r="O594" i="12"/>
  <c r="AF594" i="12"/>
  <c r="O600" i="12"/>
  <c r="AF600" i="12"/>
  <c r="O601" i="12"/>
  <c r="AF601" i="12"/>
  <c r="O616" i="12"/>
  <c r="AF616" i="12"/>
  <c r="O617" i="12"/>
  <c r="AF617" i="12"/>
  <c r="O634" i="12"/>
  <c r="AF634" i="12"/>
  <c r="O637" i="12"/>
  <c r="AF637" i="12"/>
  <c r="O654" i="12"/>
  <c r="AF654" i="12"/>
  <c r="O658" i="12"/>
  <c r="AF658" i="12"/>
  <c r="O662" i="12"/>
  <c r="AF662" i="12"/>
  <c r="O666" i="12"/>
  <c r="AF666" i="12"/>
  <c r="O669" i="12"/>
  <c r="AF669" i="12"/>
  <c r="O690" i="12"/>
  <c r="AF690" i="12"/>
  <c r="O693" i="12"/>
  <c r="AF693" i="12"/>
  <c r="O724" i="12"/>
  <c r="AF724" i="12"/>
  <c r="O734" i="12"/>
  <c r="AF734" i="12"/>
  <c r="O739" i="12"/>
  <c r="AF739" i="12"/>
  <c r="O767" i="12"/>
  <c r="AF767" i="12"/>
  <c r="O784" i="12"/>
  <c r="AF784" i="12"/>
  <c r="O480" i="12"/>
  <c r="AF480" i="12"/>
  <c r="O484" i="12"/>
  <c r="AF484" i="12"/>
  <c r="O488" i="12"/>
  <c r="AF488" i="12"/>
  <c r="O492" i="12"/>
  <c r="AF492" i="12"/>
  <c r="O500" i="12"/>
  <c r="AF500" i="12"/>
  <c r="O533" i="12"/>
  <c r="AF533" i="12"/>
  <c r="O537" i="12"/>
  <c r="AF537" i="12"/>
  <c r="O548" i="12"/>
  <c r="AF548" i="12"/>
  <c r="O580" i="12"/>
  <c r="AF580" i="12"/>
  <c r="O582" i="12"/>
  <c r="AF582" i="12"/>
  <c r="O602" i="12"/>
  <c r="AF602" i="12"/>
  <c r="O623" i="12"/>
  <c r="AF623" i="12"/>
  <c r="O630" i="12"/>
  <c r="AF630" i="12"/>
  <c r="O633" i="12"/>
  <c r="AF633" i="12"/>
  <c r="O673" i="12"/>
  <c r="AF673" i="12"/>
  <c r="O677" i="12"/>
  <c r="AF677" i="12"/>
  <c r="O681" i="12"/>
  <c r="AF681" i="12"/>
  <c r="O689" i="12"/>
  <c r="AF689" i="12"/>
  <c r="O728" i="12"/>
  <c r="AF728" i="12"/>
  <c r="O627" i="12"/>
  <c r="AF627" i="12"/>
  <c r="O645" i="12"/>
  <c r="AF645" i="12"/>
  <c r="O649" i="12"/>
  <c r="AF649" i="12"/>
  <c r="O701" i="12"/>
  <c r="AF701" i="12"/>
  <c r="O705" i="12"/>
  <c r="AF705" i="12"/>
  <c r="O709" i="12"/>
  <c r="AF709" i="12"/>
  <c r="O717" i="12"/>
  <c r="AF717" i="12"/>
  <c r="O754" i="12"/>
  <c r="AF754" i="12"/>
  <c r="O763" i="12"/>
  <c r="AF763" i="12"/>
  <c r="O766" i="12"/>
  <c r="AF766" i="12"/>
  <c r="O787" i="12"/>
  <c r="AF787" i="12"/>
  <c r="O791" i="12"/>
  <c r="AF791" i="12"/>
  <c r="O794" i="12"/>
  <c r="AF794" i="12"/>
  <c r="O815" i="12"/>
  <c r="AF815" i="12"/>
  <c r="O826" i="12"/>
  <c r="AF826" i="12"/>
  <c r="O836" i="12"/>
  <c r="AF836" i="12"/>
  <c r="O844" i="12"/>
  <c r="AF844" i="12"/>
  <c r="O599" i="12"/>
  <c r="AF599" i="12"/>
  <c r="O607" i="12"/>
  <c r="AF607" i="12"/>
  <c r="O613" i="12"/>
  <c r="AF613" i="12"/>
  <c r="O621" i="12"/>
  <c r="AF621" i="12"/>
  <c r="O672" i="12"/>
  <c r="AF672" i="12"/>
  <c r="O676" i="12"/>
  <c r="AF676" i="12"/>
  <c r="O680" i="12"/>
  <c r="AF680" i="12"/>
  <c r="O684" i="12"/>
  <c r="AF684" i="12"/>
  <c r="O699" i="12"/>
  <c r="AF699" i="12"/>
  <c r="O742" i="12"/>
  <c r="AF742" i="12"/>
  <c r="O750" i="12"/>
  <c r="AF750" i="12"/>
  <c r="O759" i="12"/>
  <c r="AF759" i="12"/>
  <c r="O762" i="12"/>
  <c r="AF762" i="12"/>
  <c r="O783" i="12"/>
  <c r="AF783" i="12"/>
  <c r="O808" i="12"/>
  <c r="AF808" i="12"/>
  <c r="O829" i="12"/>
  <c r="AF829" i="12"/>
  <c r="O847" i="12"/>
  <c r="AF847" i="12"/>
  <c r="O867" i="12"/>
  <c r="AF867" i="12"/>
  <c r="O721" i="12"/>
  <c r="AF721" i="12"/>
  <c r="O725" i="12"/>
  <c r="AF725" i="12"/>
  <c r="O729" i="12"/>
  <c r="AF729" i="12"/>
  <c r="O744" i="12"/>
  <c r="AF744" i="12"/>
  <c r="O748" i="12"/>
  <c r="AF748" i="12"/>
  <c r="O774" i="12"/>
  <c r="AF774" i="12"/>
  <c r="O802" i="12"/>
  <c r="AF802" i="12"/>
  <c r="O810" i="12"/>
  <c r="AF810" i="12"/>
  <c r="O818" i="12"/>
  <c r="AF818" i="12"/>
  <c r="O821" i="12"/>
  <c r="AF821" i="12"/>
  <c r="O828" i="12"/>
  <c r="AF828" i="12"/>
  <c r="O849" i="12"/>
  <c r="AF849" i="12"/>
  <c r="O850" i="12"/>
  <c r="AF850" i="12"/>
  <c r="O874" i="12"/>
  <c r="AF874" i="12"/>
  <c r="O878" i="12"/>
  <c r="AF878" i="12"/>
  <c r="O882" i="12"/>
  <c r="AF882" i="12"/>
  <c r="O944" i="12"/>
  <c r="AF944" i="12"/>
  <c r="O753" i="12"/>
  <c r="AF753" i="12"/>
  <c r="O789" i="12"/>
  <c r="AF789" i="12"/>
  <c r="O800" i="12"/>
  <c r="AF800" i="12"/>
  <c r="O833" i="12"/>
  <c r="AF833" i="12"/>
  <c r="O861" i="12"/>
  <c r="AF861" i="12"/>
  <c r="O884" i="12"/>
  <c r="AF884" i="12"/>
  <c r="O889" i="12"/>
  <c r="AF889" i="12"/>
  <c r="O903" i="12"/>
  <c r="AF903" i="12"/>
  <c r="O909" i="12"/>
  <c r="AF909" i="12"/>
  <c r="O911" i="12"/>
  <c r="AF911" i="12"/>
  <c r="O868" i="12"/>
  <c r="AF868" i="12"/>
  <c r="O873" i="12"/>
  <c r="AF873" i="12"/>
  <c r="O877" i="12"/>
  <c r="AF877" i="12"/>
  <c r="O890" i="12"/>
  <c r="AF890" i="12"/>
  <c r="O892" i="12"/>
  <c r="AF892" i="12"/>
  <c r="O908" i="12"/>
  <c r="AF908" i="12"/>
  <c r="O910" i="12"/>
  <c r="AF910" i="12"/>
  <c r="O932" i="12"/>
  <c r="AF932" i="12"/>
  <c r="O935" i="12"/>
  <c r="AF935" i="12"/>
  <c r="O936" i="12"/>
  <c r="AF936" i="12"/>
  <c r="O939" i="12"/>
  <c r="AF939" i="12"/>
  <c r="O940" i="12"/>
  <c r="AF940" i="12"/>
  <c r="O947" i="12"/>
  <c r="AF947" i="12"/>
  <c r="O969" i="12"/>
  <c r="AF969" i="12"/>
  <c r="O972" i="12"/>
  <c r="AF972" i="12"/>
  <c r="O974" i="12"/>
  <c r="AF974" i="12"/>
  <c r="O848" i="12"/>
  <c r="AF848" i="12"/>
  <c r="O857" i="12"/>
  <c r="AF857" i="12"/>
  <c r="O860" i="12"/>
  <c r="AF860" i="12"/>
  <c r="O864" i="12"/>
  <c r="AF864" i="12"/>
  <c r="O871" i="12"/>
  <c r="AF871" i="12"/>
  <c r="O895" i="12"/>
  <c r="AF895" i="12"/>
  <c r="O899" i="12"/>
  <c r="AF899" i="12"/>
  <c r="O918" i="12"/>
  <c r="AF918" i="12"/>
  <c r="O928" i="12"/>
  <c r="AF928" i="12"/>
  <c r="O946" i="12"/>
  <c r="AF946" i="12"/>
  <c r="O950" i="12"/>
  <c r="AF950" i="12"/>
  <c r="O963" i="12"/>
  <c r="AF963" i="12"/>
  <c r="O964" i="12"/>
  <c r="AF964" i="12"/>
  <c r="O982" i="12"/>
  <c r="AF982" i="12"/>
  <c r="O912" i="12"/>
  <c r="AF912" i="12"/>
  <c r="O930" i="12"/>
  <c r="AF930" i="12"/>
  <c r="O952" i="12"/>
  <c r="AF952" i="12"/>
  <c r="O954" i="12"/>
  <c r="AF954" i="12"/>
  <c r="O975" i="12"/>
  <c r="AF975" i="12"/>
  <c r="O977" i="12"/>
  <c r="AF977" i="12"/>
  <c r="O979" i="12"/>
  <c r="AF979" i="12"/>
  <c r="O980" i="12"/>
  <c r="AF980" i="12"/>
  <c r="O984" i="12"/>
  <c r="AF984" i="12"/>
  <c r="O934" i="12"/>
  <c r="AF934" i="12"/>
  <c r="O938" i="12"/>
  <c r="AF938" i="12"/>
  <c r="O942" i="12"/>
  <c r="AF942" i="12"/>
  <c r="O967" i="12"/>
  <c r="AF967" i="12"/>
  <c r="O973" i="12"/>
  <c r="AF973" i="12"/>
  <c r="N467" i="17"/>
  <c r="O463" i="17"/>
  <c r="AF463" i="17"/>
  <c r="O459" i="17"/>
  <c r="P459" i="17"/>
  <c r="O461" i="17"/>
  <c r="AF461" i="17"/>
  <c r="O465" i="17"/>
  <c r="AF465" i="17"/>
  <c r="O489" i="17"/>
  <c r="O490" i="17"/>
  <c r="AF490" i="17"/>
  <c r="O488" i="17"/>
  <c r="AF488" i="17"/>
  <c r="I492" i="17"/>
  <c r="O513" i="17"/>
  <c r="AF513" i="17"/>
  <c r="AF514" i="17"/>
  <c r="AF512" i="17"/>
  <c r="AF489" i="17"/>
  <c r="AF466" i="17"/>
  <c r="O438" i="17"/>
  <c r="AF438" i="17"/>
  <c r="K440" i="17"/>
  <c r="N440" i="17"/>
  <c r="P440" i="17"/>
  <c r="O414" i="17"/>
  <c r="AF414" i="17"/>
  <c r="O415" i="17"/>
  <c r="AF415" i="17"/>
  <c r="K417" i="17"/>
  <c r="P417" i="17"/>
  <c r="O390" i="17"/>
  <c r="N392" i="17"/>
  <c r="G392" i="17"/>
  <c r="AF390" i="17"/>
  <c r="AF365" i="17"/>
  <c r="AF337" i="17"/>
  <c r="AF338" i="17"/>
  <c r="N367" i="17"/>
  <c r="K367" i="17"/>
  <c r="O364" i="17"/>
  <c r="AF364" i="17"/>
  <c r="G367" i="17"/>
  <c r="G343" i="17"/>
  <c r="O339" i="17"/>
  <c r="AF339" i="17"/>
  <c r="O341" i="17"/>
  <c r="AF341" i="17"/>
  <c r="K317" i="17"/>
  <c r="O314" i="17"/>
  <c r="AF314" i="17"/>
  <c r="O315" i="17"/>
  <c r="AF315" i="17"/>
  <c r="AF291" i="17"/>
  <c r="AF290" i="17"/>
  <c r="AF287" i="17"/>
  <c r="AE293" i="17"/>
  <c r="O13" i="17"/>
  <c r="AF13" i="17"/>
  <c r="M20" i="17"/>
  <c r="I20" i="17"/>
  <c r="P13" i="17"/>
  <c r="P20" i="17"/>
  <c r="N20" i="17"/>
  <c r="O46" i="17"/>
  <c r="O48" i="17"/>
  <c r="AF48" i="17"/>
  <c r="I79" i="17"/>
  <c r="G79" i="17"/>
  <c r="O75" i="17"/>
  <c r="AF75" i="17"/>
  <c r="I135" i="17"/>
  <c r="O126" i="17"/>
  <c r="O127" i="17"/>
  <c r="AF127" i="17"/>
  <c r="K161" i="17"/>
  <c r="O155" i="17"/>
  <c r="M241" i="17"/>
  <c r="O238" i="17"/>
  <c r="O288" i="17"/>
  <c r="AF288" i="17"/>
  <c r="I317" i="17"/>
  <c r="I343" i="17"/>
  <c r="AF459" i="17"/>
  <c r="G467" i="17"/>
  <c r="O491" i="17"/>
  <c r="AF491" i="17"/>
  <c r="G20" i="17"/>
  <c r="O11" i="17"/>
  <c r="O17" i="17"/>
  <c r="AF17" i="17"/>
  <c r="O44" i="17"/>
  <c r="O49" i="17"/>
  <c r="AF49" i="17"/>
  <c r="K79" i="17"/>
  <c r="O103" i="17"/>
  <c r="AF103" i="17"/>
  <c r="O104" i="17"/>
  <c r="AF104" i="17"/>
  <c r="O134" i="17"/>
  <c r="AF134" i="17"/>
  <c r="N161" i="17"/>
  <c r="P155" i="17"/>
  <c r="P161" i="17"/>
  <c r="M161" i="17"/>
  <c r="O156" i="17"/>
  <c r="AF156" i="17"/>
  <c r="O159" i="17"/>
  <c r="AF159" i="17"/>
  <c r="O213" i="17"/>
  <c r="AF213" i="17"/>
  <c r="I267" i="17"/>
  <c r="P293" i="17"/>
  <c r="O287" i="17"/>
  <c r="O340" i="17"/>
  <c r="AF340" i="17"/>
  <c r="O363" i="17"/>
  <c r="M79" i="17"/>
  <c r="O72" i="17"/>
  <c r="M105" i="17"/>
  <c r="O100" i="17"/>
  <c r="K191" i="17"/>
  <c r="O181" i="17"/>
  <c r="M267" i="17"/>
  <c r="O313" i="17"/>
  <c r="M317" i="17"/>
  <c r="O12" i="17"/>
  <c r="AF12" i="17"/>
  <c r="K50" i="17"/>
  <c r="O47" i="17"/>
  <c r="AF47" i="17"/>
  <c r="O77" i="17"/>
  <c r="AF77" i="17"/>
  <c r="O16" i="17"/>
  <c r="AF16" i="17"/>
  <c r="P50" i="17"/>
  <c r="O42" i="17"/>
  <c r="M50" i="17"/>
  <c r="O74" i="17"/>
  <c r="AF74" i="17"/>
  <c r="O76" i="17"/>
  <c r="AF76" i="17"/>
  <c r="I105" i="17"/>
  <c r="N135" i="17"/>
  <c r="P126" i="17"/>
  <c r="P135" i="17"/>
  <c r="O129" i="17"/>
  <c r="AF129" i="17"/>
  <c r="P182" i="17"/>
  <c r="N191" i="17"/>
  <c r="O190" i="17"/>
  <c r="AF190" i="17"/>
  <c r="I293" i="17"/>
  <c r="O336" i="17"/>
  <c r="O342" i="17"/>
  <c r="AF342" i="17"/>
  <c r="N515" i="17"/>
  <c r="P512" i="17"/>
  <c r="P515" i="17"/>
  <c r="O128" i="17"/>
  <c r="AF128" i="17"/>
  <c r="M135" i="17"/>
  <c r="O160" i="17"/>
  <c r="AF160" i="17"/>
  <c r="P241" i="17"/>
  <c r="O462" i="17"/>
  <c r="AF462" i="17"/>
  <c r="O511" i="17"/>
  <c r="M515" i="17"/>
  <c r="I191" i="17"/>
  <c r="P191" i="17"/>
  <c r="M191" i="17"/>
  <c r="P217" i="17"/>
  <c r="N217" i="17"/>
  <c r="P262" i="17"/>
  <c r="P267" i="17"/>
  <c r="N267" i="17"/>
  <c r="N317" i="17"/>
  <c r="P314" i="17"/>
  <c r="P317" i="17"/>
  <c r="O389" i="17"/>
  <c r="AF389" i="17"/>
  <c r="M392" i="17"/>
  <c r="G417" i="17"/>
  <c r="G440" i="17"/>
  <c r="M492" i="17"/>
  <c r="N50" i="17"/>
  <c r="O130" i="17"/>
  <c r="AF130" i="17"/>
  <c r="G161" i="17"/>
  <c r="O184" i="17"/>
  <c r="AF184" i="17"/>
  <c r="O188" i="17"/>
  <c r="AF188" i="17"/>
  <c r="M217" i="17"/>
  <c r="O212" i="17"/>
  <c r="O262" i="17"/>
  <c r="K293" i="17"/>
  <c r="O290" i="17"/>
  <c r="N293" i="17"/>
  <c r="O416" i="17"/>
  <c r="AF416" i="17"/>
  <c r="O440" i="17"/>
  <c r="AF440" i="17"/>
  <c r="AF437" i="17"/>
  <c r="P100" i="17"/>
  <c r="P105" i="17"/>
  <c r="O182" i="17"/>
  <c r="AF182" i="17"/>
  <c r="O186" i="17"/>
  <c r="AF186" i="17"/>
  <c r="N241" i="17"/>
  <c r="O266" i="17"/>
  <c r="AF266" i="17"/>
  <c r="G293" i="17"/>
  <c r="O289" i="17"/>
  <c r="AF289" i="17"/>
  <c r="P343" i="17"/>
  <c r="M343" i="17"/>
  <c r="K392" i="17"/>
  <c r="O413" i="17"/>
  <c r="M417" i="17"/>
  <c r="P487" i="17"/>
  <c r="P492" i="17"/>
  <c r="N492" i="17"/>
  <c r="M367" i="17"/>
  <c r="O388" i="17"/>
  <c r="N417" i="17"/>
  <c r="I467" i="17"/>
  <c r="P467" i="17"/>
  <c r="M467" i="17"/>
  <c r="K492" i="17"/>
  <c r="I515" i="17"/>
  <c r="N343" i="17"/>
  <c r="P367" i="17"/>
  <c r="P392" i="17"/>
  <c r="O460" i="17"/>
  <c r="AF460" i="17"/>
  <c r="O464" i="17"/>
  <c r="AF464" i="17"/>
  <c r="O487" i="17"/>
  <c r="K20" i="16"/>
  <c r="O11" i="16"/>
  <c r="K46" i="16"/>
  <c r="O42" i="16"/>
  <c r="K80" i="16"/>
  <c r="O68" i="16"/>
  <c r="M357" i="16"/>
  <c r="O350" i="16"/>
  <c r="G20" i="16"/>
  <c r="O71" i="16"/>
  <c r="AF71" i="16"/>
  <c r="I109" i="16"/>
  <c r="O108" i="16"/>
  <c r="AF108" i="16"/>
  <c r="O130" i="16"/>
  <c r="O131" i="16"/>
  <c r="AF131" i="16"/>
  <c r="O135" i="16"/>
  <c r="AF135" i="16"/>
  <c r="O170" i="16"/>
  <c r="AF170" i="16"/>
  <c r="M202" i="16"/>
  <c r="AF473" i="16"/>
  <c r="G481" i="16"/>
  <c r="O505" i="16"/>
  <c r="AF505" i="16"/>
  <c r="I80" i="16"/>
  <c r="P80" i="16"/>
  <c r="M80" i="16"/>
  <c r="M109" i="16"/>
  <c r="O101" i="16"/>
  <c r="O105" i="16"/>
  <c r="AF105" i="16"/>
  <c r="G138" i="16"/>
  <c r="M138" i="16"/>
  <c r="O132" i="16"/>
  <c r="AF132" i="16"/>
  <c r="O136" i="16"/>
  <c r="AF136" i="16"/>
  <c r="O137" i="16"/>
  <c r="AF137" i="16"/>
  <c r="O158" i="16"/>
  <c r="K171" i="16"/>
  <c r="O166" i="16"/>
  <c r="AF166" i="16"/>
  <c r="I202" i="16"/>
  <c r="O196" i="16"/>
  <c r="AF196" i="16"/>
  <c r="O224" i="16"/>
  <c r="AF224" i="16"/>
  <c r="O275" i="16"/>
  <c r="AF275" i="16"/>
  <c r="M281" i="16"/>
  <c r="AF301" i="16"/>
  <c r="AF307" i="16"/>
  <c r="O352" i="16"/>
  <c r="AF352" i="16"/>
  <c r="O377" i="16"/>
  <c r="N80" i="16"/>
  <c r="O13" i="16"/>
  <c r="AF13" i="16"/>
  <c r="O16" i="16"/>
  <c r="AF16" i="16"/>
  <c r="O45" i="16"/>
  <c r="AF45" i="16"/>
  <c r="K109" i="16"/>
  <c r="O103" i="16"/>
  <c r="AF103" i="16"/>
  <c r="O107" i="16"/>
  <c r="AF107" i="16"/>
  <c r="O12" i="16"/>
  <c r="AF12" i="16"/>
  <c r="N46" i="16"/>
  <c r="O69" i="16"/>
  <c r="AF69" i="16"/>
  <c r="O73" i="16"/>
  <c r="AF73" i="16"/>
  <c r="P101" i="16"/>
  <c r="P109" i="16"/>
  <c r="N109" i="16"/>
  <c r="I138" i="16"/>
  <c r="O159" i="16"/>
  <c r="AF159" i="16"/>
  <c r="P229" i="16"/>
  <c r="M229" i="16"/>
  <c r="O223" i="16"/>
  <c r="O252" i="16"/>
  <c r="AF252" i="16"/>
  <c r="M307" i="16"/>
  <c r="O327" i="16"/>
  <c r="M331" i="16"/>
  <c r="N529" i="16"/>
  <c r="P526" i="16"/>
  <c r="P171" i="16"/>
  <c r="O226" i="16"/>
  <c r="AF226" i="16"/>
  <c r="I331" i="16"/>
  <c r="O329" i="16"/>
  <c r="AF329" i="16"/>
  <c r="O430" i="16"/>
  <c r="AF430" i="16"/>
  <c r="O454" i="16"/>
  <c r="AF454" i="16"/>
  <c r="AF451" i="16"/>
  <c r="O476" i="16"/>
  <c r="AF476" i="16"/>
  <c r="O525" i="16"/>
  <c r="M529" i="16"/>
  <c r="N202" i="16"/>
  <c r="O200" i="16"/>
  <c r="AF200" i="16"/>
  <c r="P253" i="16"/>
  <c r="O274" i="16"/>
  <c r="O276" i="16"/>
  <c r="AF276" i="16"/>
  <c r="O277" i="16"/>
  <c r="AF277" i="16"/>
  <c r="N307" i="16"/>
  <c r="O351" i="16"/>
  <c r="AF351" i="16"/>
  <c r="O403" i="16"/>
  <c r="AF403" i="16"/>
  <c r="M406" i="16"/>
  <c r="G431" i="16"/>
  <c r="G454" i="16"/>
  <c r="M506" i="16"/>
  <c r="O191" i="16"/>
  <c r="M253" i="16"/>
  <c r="O250" i="16"/>
  <c r="K281" i="16"/>
  <c r="P307" i="16"/>
  <c r="G171" i="16"/>
  <c r="O201" i="16"/>
  <c r="AF201" i="16"/>
  <c r="O225" i="16"/>
  <c r="AF225" i="16"/>
  <c r="N229" i="16"/>
  <c r="P274" i="16"/>
  <c r="P281" i="16"/>
  <c r="N281" i="16"/>
  <c r="N331" i="16"/>
  <c r="P328" i="16"/>
  <c r="P331" i="16"/>
  <c r="K406" i="16"/>
  <c r="O427" i="16"/>
  <c r="M431" i="16"/>
  <c r="P501" i="16"/>
  <c r="P506" i="16"/>
  <c r="N506" i="16"/>
  <c r="P529" i="16"/>
  <c r="M381" i="16"/>
  <c r="O402" i="16"/>
  <c r="N431" i="16"/>
  <c r="I481" i="16"/>
  <c r="P481" i="16"/>
  <c r="M481" i="16"/>
  <c r="K506" i="16"/>
  <c r="I529" i="16"/>
  <c r="N357" i="16"/>
  <c r="O353" i="16"/>
  <c r="AF353" i="16"/>
  <c r="P381" i="16"/>
  <c r="P406" i="16"/>
  <c r="O474" i="16"/>
  <c r="AF474" i="16"/>
  <c r="O478" i="16"/>
  <c r="AF478" i="16"/>
  <c r="O501" i="16"/>
  <c r="AF251" i="12"/>
  <c r="O392" i="17"/>
  <c r="O367" i="17"/>
  <c r="O343" i="17"/>
  <c r="O317" i="17"/>
  <c r="AF317" i="17"/>
  <c r="O293" i="17"/>
  <c r="AF161" i="17"/>
  <c r="AF155" i="17"/>
  <c r="O417" i="17"/>
  <c r="AF417" i="17"/>
  <c r="AF413" i="17"/>
  <c r="AF181" i="17"/>
  <c r="AF191" i="17"/>
  <c r="AF72" i="17"/>
  <c r="AF79" i="17"/>
  <c r="AF293" i="17"/>
  <c r="AF11" i="17"/>
  <c r="AF20" i="17"/>
  <c r="O467" i="17"/>
  <c r="AF467" i="17"/>
  <c r="AF267" i="17"/>
  <c r="AF262" i="17"/>
  <c r="AF336" i="17"/>
  <c r="AF343" i="17"/>
  <c r="AF50" i="17"/>
  <c r="AF42" i="17"/>
  <c r="AF238" i="17"/>
  <c r="AF241" i="17"/>
  <c r="AF511" i="17"/>
  <c r="O515" i="17"/>
  <c r="AF515" i="17"/>
  <c r="O492" i="17"/>
  <c r="AF492" i="17"/>
  <c r="AF487" i="17"/>
  <c r="AF392" i="17"/>
  <c r="AF388" i="17"/>
  <c r="AF217" i="17"/>
  <c r="AF212" i="17"/>
  <c r="AF313" i="17"/>
  <c r="AF100" i="17"/>
  <c r="AF105" i="17"/>
  <c r="AF363" i="17"/>
  <c r="AF367" i="17"/>
  <c r="AF135" i="17"/>
  <c r="AF126" i="17"/>
  <c r="AF377" i="16"/>
  <c r="AF381" i="16"/>
  <c r="AF46" i="16"/>
  <c r="AF42" i="16"/>
  <c r="O431" i="16"/>
  <c r="AF431" i="16"/>
  <c r="AF427" i="16"/>
  <c r="AF253" i="16"/>
  <c r="AF250" i="16"/>
  <c r="AF281" i="16"/>
  <c r="AF274" i="16"/>
  <c r="AF481" i="16"/>
  <c r="AF506" i="16"/>
  <c r="AF501" i="16"/>
  <c r="AF525" i="16"/>
  <c r="AF529" i="16"/>
  <c r="AF327" i="16"/>
  <c r="AF331" i="16"/>
  <c r="AF223" i="16"/>
  <c r="AF229" i="16"/>
  <c r="AF109" i="16"/>
  <c r="AF101" i="16"/>
  <c r="AF68" i="16"/>
  <c r="AF80" i="16"/>
  <c r="AF20" i="16"/>
  <c r="AF11" i="16"/>
  <c r="AF350" i="16"/>
  <c r="AF357" i="16"/>
  <c r="O406" i="16"/>
  <c r="AF406" i="16"/>
  <c r="AF402" i="16"/>
  <c r="O202" i="16"/>
  <c r="AF202" i="16"/>
  <c r="AF191" i="16"/>
  <c r="AF171" i="16"/>
  <c r="AF158" i="16"/>
  <c r="O138" i="16"/>
  <c r="AF138" i="16"/>
  <c r="AF130" i="16"/>
  <c r="AE279" i="15"/>
  <c r="O253" i="15"/>
  <c r="AE253" i="15"/>
  <c r="O225" i="15"/>
  <c r="AE225" i="15"/>
  <c r="AE197" i="15"/>
  <c r="O173" i="15"/>
  <c r="AE173" i="15"/>
  <c r="AE142" i="15"/>
  <c r="O142" i="15"/>
  <c r="AF118" i="15"/>
  <c r="O118" i="15"/>
  <c r="AE118" i="15"/>
  <c r="O86" i="15"/>
  <c r="AE86" i="15"/>
  <c r="O55" i="15"/>
  <c r="AE16" i="15"/>
  <c r="O649" i="14"/>
  <c r="AE649" i="14"/>
  <c r="AE609" i="14"/>
  <c r="AE575" i="14"/>
  <c r="AE546" i="14"/>
  <c r="AE476" i="14"/>
  <c r="AE369" i="14"/>
  <c r="AE333" i="14"/>
  <c r="AE293" i="14"/>
  <c r="AE245" i="14"/>
  <c r="AE172" i="14"/>
  <c r="AE143" i="14"/>
  <c r="AE115" i="14"/>
  <c r="AE84" i="14"/>
  <c r="AE56" i="14"/>
  <c r="AE26" i="14"/>
  <c r="AE244" i="8"/>
  <c r="AE209" i="8"/>
  <c r="AE178" i="8"/>
  <c r="AE148" i="8"/>
  <c r="AE117" i="8"/>
  <c r="AE85" i="8"/>
  <c r="AE51" i="8"/>
  <c r="AE188" i="4"/>
  <c r="AE158" i="4"/>
  <c r="AE125" i="4"/>
  <c r="AE286" i="1"/>
  <c r="AE250" i="1"/>
  <c r="AE141" i="1"/>
  <c r="L279" i="15"/>
  <c r="J279" i="15"/>
  <c r="H279" i="15"/>
  <c r="F279" i="15"/>
  <c r="AE278" i="15"/>
  <c r="V278" i="15"/>
  <c r="M278" i="15"/>
  <c r="U278" i="15"/>
  <c r="K278" i="15"/>
  <c r="T278" i="15"/>
  <c r="S278" i="15"/>
  <c r="G278" i="15"/>
  <c r="P278" i="15"/>
  <c r="N278" i="15"/>
  <c r="I278" i="15"/>
  <c r="AE277" i="15"/>
  <c r="V277" i="15"/>
  <c r="M277" i="15"/>
  <c r="U277" i="15"/>
  <c r="T277" i="15"/>
  <c r="I277" i="15"/>
  <c r="S277" i="15"/>
  <c r="P277" i="15"/>
  <c r="N277" i="15"/>
  <c r="K277" i="15"/>
  <c r="G277" i="15"/>
  <c r="AE276" i="15"/>
  <c r="V276" i="15"/>
  <c r="U276" i="15"/>
  <c r="K276" i="15"/>
  <c r="T276" i="15"/>
  <c r="S276" i="15"/>
  <c r="G276" i="15"/>
  <c r="N276" i="15"/>
  <c r="P276" i="15"/>
  <c r="M276" i="15"/>
  <c r="I276" i="15"/>
  <c r="AE275" i="15"/>
  <c r="V275" i="15"/>
  <c r="M275" i="15"/>
  <c r="U275" i="15"/>
  <c r="T275" i="15"/>
  <c r="I275" i="15"/>
  <c r="S275" i="15"/>
  <c r="N275" i="15"/>
  <c r="P275" i="15"/>
  <c r="K275" i="15"/>
  <c r="G275" i="15"/>
  <c r="AE274" i="15"/>
  <c r="V274" i="15"/>
  <c r="U274" i="15"/>
  <c r="K274" i="15"/>
  <c r="T274" i="15"/>
  <c r="I274" i="15"/>
  <c r="I279" i="15"/>
  <c r="S274" i="15"/>
  <c r="G274" i="15"/>
  <c r="N274" i="15"/>
  <c r="P274" i="15"/>
  <c r="M274" i="15"/>
  <c r="L253" i="15"/>
  <c r="J253" i="15"/>
  <c r="H253" i="15"/>
  <c r="F253" i="15"/>
  <c r="AE252" i="15"/>
  <c r="V252" i="15"/>
  <c r="M252" i="15"/>
  <c r="U252" i="15"/>
  <c r="K252" i="15"/>
  <c r="T252" i="15"/>
  <c r="I252" i="15"/>
  <c r="S252" i="15"/>
  <c r="G252" i="15"/>
  <c r="N252" i="15"/>
  <c r="P252" i="15"/>
  <c r="AE251" i="15"/>
  <c r="V251" i="15"/>
  <c r="M251" i="15"/>
  <c r="U251" i="15"/>
  <c r="T251" i="15"/>
  <c r="I251" i="15"/>
  <c r="S251" i="15"/>
  <c r="G251" i="15"/>
  <c r="N251" i="15"/>
  <c r="P251" i="15"/>
  <c r="K251" i="15"/>
  <c r="AE250" i="15"/>
  <c r="V250" i="15"/>
  <c r="M250" i="15"/>
  <c r="U250" i="15"/>
  <c r="K250" i="15"/>
  <c r="T250" i="15"/>
  <c r="S250" i="15"/>
  <c r="G250" i="15"/>
  <c r="P250" i="15"/>
  <c r="N250" i="15"/>
  <c r="I250" i="15"/>
  <c r="AE249" i="15"/>
  <c r="V249" i="15"/>
  <c r="M249" i="15"/>
  <c r="U249" i="15"/>
  <c r="K249" i="15"/>
  <c r="T249" i="15"/>
  <c r="I249" i="15"/>
  <c r="S249" i="15"/>
  <c r="P249" i="15"/>
  <c r="N249" i="15"/>
  <c r="G249" i="15"/>
  <c r="AE248" i="15"/>
  <c r="V248" i="15"/>
  <c r="M248" i="15"/>
  <c r="U248" i="15"/>
  <c r="K248" i="15"/>
  <c r="T248" i="15"/>
  <c r="S248" i="15"/>
  <c r="G248" i="15"/>
  <c r="N248" i="15"/>
  <c r="P248" i="15"/>
  <c r="I248" i="15"/>
  <c r="AE247" i="15"/>
  <c r="V247" i="15"/>
  <c r="M247" i="15"/>
  <c r="U247" i="15"/>
  <c r="T247" i="15"/>
  <c r="I247" i="15"/>
  <c r="S247" i="15"/>
  <c r="G247" i="15"/>
  <c r="N247" i="15"/>
  <c r="K247" i="15"/>
  <c r="AE246" i="15"/>
  <c r="V246" i="15"/>
  <c r="M246" i="15"/>
  <c r="U246" i="15"/>
  <c r="K246" i="15"/>
  <c r="T246" i="15"/>
  <c r="S246" i="15"/>
  <c r="G246" i="15"/>
  <c r="N246" i="15"/>
  <c r="P246" i="15"/>
  <c r="I246" i="15"/>
  <c r="L225" i="15"/>
  <c r="J225" i="15"/>
  <c r="H225" i="15"/>
  <c r="F225" i="15"/>
  <c r="AE224" i="15"/>
  <c r="V224" i="15"/>
  <c r="M224" i="15"/>
  <c r="U224" i="15"/>
  <c r="K224" i="15"/>
  <c r="T224" i="15"/>
  <c r="I224" i="15"/>
  <c r="S224" i="15"/>
  <c r="G224" i="15"/>
  <c r="P224" i="15"/>
  <c r="AE223" i="15"/>
  <c r="V223" i="15"/>
  <c r="U223" i="15"/>
  <c r="K223" i="15"/>
  <c r="T223" i="15"/>
  <c r="S223" i="15"/>
  <c r="G223" i="15"/>
  <c r="N223" i="15"/>
  <c r="P223" i="15"/>
  <c r="M223" i="15"/>
  <c r="I223" i="15"/>
  <c r="AE222" i="15"/>
  <c r="V222" i="15"/>
  <c r="M222" i="15"/>
  <c r="U222" i="15"/>
  <c r="T222" i="15"/>
  <c r="I222" i="15"/>
  <c r="S222" i="15"/>
  <c r="G222" i="15"/>
  <c r="N222" i="15"/>
  <c r="P222" i="15"/>
  <c r="K222" i="15"/>
  <c r="AE221" i="15"/>
  <c r="V221" i="15"/>
  <c r="M221" i="15"/>
  <c r="U221" i="15"/>
  <c r="K221" i="15"/>
  <c r="T221" i="15"/>
  <c r="S221" i="15"/>
  <c r="G221" i="15"/>
  <c r="N221" i="15"/>
  <c r="P221" i="15"/>
  <c r="I221" i="15"/>
  <c r="AE220" i="15"/>
  <c r="V220" i="15"/>
  <c r="M220" i="15"/>
  <c r="U220" i="15"/>
  <c r="T220" i="15"/>
  <c r="I220" i="15"/>
  <c r="S220" i="15"/>
  <c r="N220" i="15"/>
  <c r="P220" i="15"/>
  <c r="K220" i="15"/>
  <c r="G220" i="15"/>
  <c r="AE219" i="15"/>
  <c r="V219" i="15"/>
  <c r="U219" i="15"/>
  <c r="K219" i="15"/>
  <c r="T219" i="15"/>
  <c r="S219" i="15"/>
  <c r="G219" i="15"/>
  <c r="N219" i="15"/>
  <c r="P219" i="15"/>
  <c r="M219" i="15"/>
  <c r="I219" i="15"/>
  <c r="AE218" i="15"/>
  <c r="V218" i="15"/>
  <c r="M218" i="15"/>
  <c r="U218" i="15"/>
  <c r="T218" i="15"/>
  <c r="I218" i="15"/>
  <c r="S218" i="15"/>
  <c r="G218" i="15"/>
  <c r="N218" i="15"/>
  <c r="N225" i="15"/>
  <c r="K218" i="15"/>
  <c r="K225" i="15"/>
  <c r="L197" i="15"/>
  <c r="J197" i="15"/>
  <c r="H197" i="15"/>
  <c r="F197" i="15"/>
  <c r="AE196" i="15"/>
  <c r="V196" i="15"/>
  <c r="M196" i="15"/>
  <c r="U196" i="15"/>
  <c r="T196" i="15"/>
  <c r="S196" i="15"/>
  <c r="G196" i="15"/>
  <c r="P196" i="15"/>
  <c r="K196" i="15"/>
  <c r="I196" i="15"/>
  <c r="AE195" i="15"/>
  <c r="V195" i="15"/>
  <c r="M195" i="15"/>
  <c r="U195" i="15"/>
  <c r="K195" i="15"/>
  <c r="T195" i="15"/>
  <c r="I195" i="15"/>
  <c r="S195" i="15"/>
  <c r="N195" i="15"/>
  <c r="P195" i="15"/>
  <c r="G195" i="15"/>
  <c r="AE194" i="15"/>
  <c r="V194" i="15"/>
  <c r="M194" i="15"/>
  <c r="U194" i="15"/>
  <c r="T194" i="15"/>
  <c r="I194" i="15"/>
  <c r="S194" i="15"/>
  <c r="G194" i="15"/>
  <c r="N194" i="15"/>
  <c r="P194" i="15"/>
  <c r="K194" i="15"/>
  <c r="A194" i="15"/>
  <c r="A195" i="15"/>
  <c r="AE193" i="15"/>
  <c r="V193" i="15"/>
  <c r="M193" i="15"/>
  <c r="U193" i="15"/>
  <c r="T193" i="15"/>
  <c r="I193" i="15"/>
  <c r="S193" i="15"/>
  <c r="G193" i="15"/>
  <c r="N193" i="15"/>
  <c r="K193" i="15"/>
  <c r="L173" i="15"/>
  <c r="J173" i="15"/>
  <c r="H173" i="15"/>
  <c r="F173" i="15"/>
  <c r="AE172" i="15"/>
  <c r="V172" i="15"/>
  <c r="M172" i="15"/>
  <c r="U172" i="15"/>
  <c r="K172" i="15"/>
  <c r="T172" i="15"/>
  <c r="I172" i="15"/>
  <c r="S172" i="15"/>
  <c r="G172" i="15"/>
  <c r="P172" i="15"/>
  <c r="AE171" i="15"/>
  <c r="V171" i="15"/>
  <c r="M171" i="15"/>
  <c r="U171" i="15"/>
  <c r="T171" i="15"/>
  <c r="I171" i="15"/>
  <c r="S171" i="15"/>
  <c r="G171" i="15"/>
  <c r="N171" i="15"/>
  <c r="P171" i="15"/>
  <c r="K171" i="15"/>
  <c r="AE170" i="15"/>
  <c r="V170" i="15"/>
  <c r="M170" i="15"/>
  <c r="U170" i="15"/>
  <c r="K170" i="15"/>
  <c r="T170" i="15"/>
  <c r="I170" i="15"/>
  <c r="S170" i="15"/>
  <c r="N170" i="15"/>
  <c r="P170" i="15"/>
  <c r="G170" i="15"/>
  <c r="AE169" i="15"/>
  <c r="V169" i="15"/>
  <c r="M169" i="15"/>
  <c r="U169" i="15"/>
  <c r="T169" i="15"/>
  <c r="I169" i="15"/>
  <c r="S169" i="15"/>
  <c r="N169" i="15"/>
  <c r="P169" i="15"/>
  <c r="K169" i="15"/>
  <c r="G169" i="15"/>
  <c r="AE168" i="15"/>
  <c r="V168" i="15"/>
  <c r="M168" i="15"/>
  <c r="U168" i="15"/>
  <c r="K168" i="15"/>
  <c r="T168" i="15"/>
  <c r="I168" i="15"/>
  <c r="S168" i="15"/>
  <c r="N168" i="15"/>
  <c r="P168" i="15"/>
  <c r="G168" i="15"/>
  <c r="AE167" i="15"/>
  <c r="V167" i="15"/>
  <c r="M167" i="15"/>
  <c r="U167" i="15"/>
  <c r="T167" i="15"/>
  <c r="I167" i="15"/>
  <c r="S167" i="15"/>
  <c r="G167" i="15"/>
  <c r="N167" i="15"/>
  <c r="P167" i="15"/>
  <c r="K167" i="15"/>
  <c r="AE166" i="15"/>
  <c r="V166" i="15"/>
  <c r="M166" i="15"/>
  <c r="U166" i="15"/>
  <c r="T166" i="15"/>
  <c r="I166" i="15"/>
  <c r="S166" i="15"/>
  <c r="G166" i="15"/>
  <c r="N166" i="15"/>
  <c r="P166" i="15"/>
  <c r="K166" i="15"/>
  <c r="AE165" i="15"/>
  <c r="V165" i="15"/>
  <c r="M165" i="15"/>
  <c r="U165" i="15"/>
  <c r="T165" i="15"/>
  <c r="I165" i="15"/>
  <c r="S165" i="15"/>
  <c r="N165" i="15"/>
  <c r="P165" i="15"/>
  <c r="K165" i="15"/>
  <c r="G165" i="15"/>
  <c r="AE164" i="15"/>
  <c r="V164" i="15"/>
  <c r="M164" i="15"/>
  <c r="U164" i="15"/>
  <c r="K164" i="15"/>
  <c r="T164" i="15"/>
  <c r="I164" i="15"/>
  <c r="S164" i="15"/>
  <c r="N164" i="15"/>
  <c r="P164" i="15"/>
  <c r="G164" i="15"/>
  <c r="AE163" i="15"/>
  <c r="V163" i="15"/>
  <c r="M163" i="15"/>
  <c r="U163" i="15"/>
  <c r="T163" i="15"/>
  <c r="I163" i="15"/>
  <c r="S163" i="15"/>
  <c r="G163" i="15"/>
  <c r="N163" i="15"/>
  <c r="P163" i="15"/>
  <c r="K163" i="15"/>
  <c r="A163" i="15"/>
  <c r="A164" i="15"/>
  <c r="A165" i="15"/>
  <c r="A166" i="15"/>
  <c r="A167" i="15"/>
  <c r="A168" i="15"/>
  <c r="A169" i="15"/>
  <c r="A170" i="15"/>
  <c r="A171" i="15"/>
  <c r="AE162" i="15"/>
  <c r="V162" i="15"/>
  <c r="M162" i="15"/>
  <c r="U162" i="15"/>
  <c r="T162" i="15"/>
  <c r="I162" i="15"/>
  <c r="S162" i="15"/>
  <c r="G162" i="15"/>
  <c r="N162" i="15"/>
  <c r="K162" i="15"/>
  <c r="L142" i="15"/>
  <c r="J142" i="15"/>
  <c r="H142" i="15"/>
  <c r="F142" i="15"/>
  <c r="AE141" i="15"/>
  <c r="V141" i="15"/>
  <c r="U141" i="15"/>
  <c r="K141" i="15"/>
  <c r="T141" i="15"/>
  <c r="I141" i="15"/>
  <c r="S141" i="15"/>
  <c r="G141" i="15"/>
  <c r="P141" i="15"/>
  <c r="M141" i="15"/>
  <c r="AE140" i="15"/>
  <c r="V140" i="15"/>
  <c r="M140" i="15"/>
  <c r="U140" i="15"/>
  <c r="T140" i="15"/>
  <c r="I140" i="15"/>
  <c r="S140" i="15"/>
  <c r="G140" i="15"/>
  <c r="N140" i="15"/>
  <c r="P140" i="15"/>
  <c r="K140" i="15"/>
  <c r="A140" i="15"/>
  <c r="AE139" i="15"/>
  <c r="V139" i="15"/>
  <c r="M139" i="15"/>
  <c r="U139" i="15"/>
  <c r="T139" i="15"/>
  <c r="I139" i="15"/>
  <c r="S139" i="15"/>
  <c r="P139" i="15"/>
  <c r="P142" i="15"/>
  <c r="N139" i="15"/>
  <c r="K139" i="15"/>
  <c r="K142" i="15"/>
  <c r="G139" i="15"/>
  <c r="G142" i="15"/>
  <c r="L118" i="15"/>
  <c r="J118" i="15"/>
  <c r="H118" i="15"/>
  <c r="F118" i="15"/>
  <c r="AE117" i="15"/>
  <c r="V117" i="15"/>
  <c r="M117" i="15"/>
  <c r="U117" i="15"/>
  <c r="K117" i="15"/>
  <c r="T117" i="15"/>
  <c r="I117" i="15"/>
  <c r="S117" i="15"/>
  <c r="P117" i="15"/>
  <c r="G117" i="15"/>
  <c r="AE116" i="15"/>
  <c r="V116" i="15"/>
  <c r="M116" i="15"/>
  <c r="U116" i="15"/>
  <c r="T116" i="15"/>
  <c r="I116" i="15"/>
  <c r="S116" i="15"/>
  <c r="N116" i="15"/>
  <c r="P116" i="15"/>
  <c r="K116" i="15"/>
  <c r="G116" i="15"/>
  <c r="AE115" i="15"/>
  <c r="V115" i="15"/>
  <c r="M115" i="15"/>
  <c r="U115" i="15"/>
  <c r="T115" i="15"/>
  <c r="I115" i="15"/>
  <c r="S115" i="15"/>
  <c r="N115" i="15"/>
  <c r="P115" i="15"/>
  <c r="K115" i="15"/>
  <c r="G115" i="15"/>
  <c r="AE114" i="15"/>
  <c r="V114" i="15"/>
  <c r="M114" i="15"/>
  <c r="U114" i="15"/>
  <c r="T114" i="15"/>
  <c r="I114" i="15"/>
  <c r="S114" i="15"/>
  <c r="G114" i="15"/>
  <c r="N114" i="15"/>
  <c r="P114" i="15"/>
  <c r="K114" i="15"/>
  <c r="AE113" i="15"/>
  <c r="V113" i="15"/>
  <c r="M113" i="15"/>
  <c r="U113" i="15"/>
  <c r="K113" i="15"/>
  <c r="T113" i="15"/>
  <c r="I113" i="15"/>
  <c r="S113" i="15"/>
  <c r="N113" i="15"/>
  <c r="P113" i="15"/>
  <c r="G113" i="15"/>
  <c r="AE112" i="15"/>
  <c r="V112" i="15"/>
  <c r="M112" i="15"/>
  <c r="U112" i="15"/>
  <c r="T112" i="15"/>
  <c r="I112" i="15"/>
  <c r="S112" i="15"/>
  <c r="N112" i="15"/>
  <c r="P112" i="15"/>
  <c r="K112" i="15"/>
  <c r="G112" i="15"/>
  <c r="AE111" i="15"/>
  <c r="V111" i="15"/>
  <c r="M111" i="15"/>
  <c r="U111" i="15"/>
  <c r="T111" i="15"/>
  <c r="I111" i="15"/>
  <c r="S111" i="15"/>
  <c r="N111" i="15"/>
  <c r="P111" i="15"/>
  <c r="K111" i="15"/>
  <c r="G111" i="15"/>
  <c r="AE110" i="15"/>
  <c r="V110" i="15"/>
  <c r="M110" i="15"/>
  <c r="U110" i="15"/>
  <c r="T110" i="15"/>
  <c r="I110" i="15"/>
  <c r="S110" i="15"/>
  <c r="G110" i="15"/>
  <c r="N110" i="15"/>
  <c r="P110" i="15"/>
  <c r="K110" i="15"/>
  <c r="AE109" i="15"/>
  <c r="V109" i="15"/>
  <c r="M109" i="15"/>
  <c r="U109" i="15"/>
  <c r="T109" i="15"/>
  <c r="I109" i="15"/>
  <c r="S109" i="15"/>
  <c r="G109" i="15"/>
  <c r="N109" i="15"/>
  <c r="P109" i="15"/>
  <c r="K109" i="15"/>
  <c r="AE108" i="15"/>
  <c r="V108" i="15"/>
  <c r="M108" i="15"/>
  <c r="U108" i="15"/>
  <c r="T108" i="15"/>
  <c r="I108" i="15"/>
  <c r="S108" i="15"/>
  <c r="G108" i="15"/>
  <c r="N108" i="15"/>
  <c r="P108" i="15"/>
  <c r="K108" i="15"/>
  <c r="A108" i="15"/>
  <c r="A109" i="15"/>
  <c r="A110" i="15"/>
  <c r="A111" i="15"/>
  <c r="A112" i="15"/>
  <c r="A113" i="15"/>
  <c r="A114" i="15"/>
  <c r="A115" i="15"/>
  <c r="A116" i="15"/>
  <c r="AE107" i="15"/>
  <c r="V107" i="15"/>
  <c r="M107" i="15"/>
  <c r="U107" i="15"/>
  <c r="T107" i="15"/>
  <c r="I107" i="15"/>
  <c r="S107" i="15"/>
  <c r="P107" i="15"/>
  <c r="N107" i="15"/>
  <c r="K107" i="15"/>
  <c r="G107" i="15"/>
  <c r="L86" i="15"/>
  <c r="J86" i="15"/>
  <c r="H86" i="15"/>
  <c r="F86" i="15"/>
  <c r="AE85" i="15"/>
  <c r="V85" i="15"/>
  <c r="U85" i="15"/>
  <c r="K85" i="15"/>
  <c r="T85" i="15"/>
  <c r="I85" i="15"/>
  <c r="S85" i="15"/>
  <c r="P85" i="15"/>
  <c r="M85" i="15"/>
  <c r="G85" i="15"/>
  <c r="AE84" i="15"/>
  <c r="V84" i="15"/>
  <c r="M84" i="15"/>
  <c r="U84" i="15"/>
  <c r="T84" i="15"/>
  <c r="I84" i="15"/>
  <c r="S84" i="15"/>
  <c r="N84" i="15"/>
  <c r="P84" i="15"/>
  <c r="K84" i="15"/>
  <c r="G84" i="15"/>
  <c r="AE83" i="15"/>
  <c r="V83" i="15"/>
  <c r="M83" i="15"/>
  <c r="U83" i="15"/>
  <c r="K83" i="15"/>
  <c r="T83" i="15"/>
  <c r="I83" i="15"/>
  <c r="S83" i="15"/>
  <c r="N83" i="15"/>
  <c r="P83" i="15"/>
  <c r="G83" i="15"/>
  <c r="AE82" i="15"/>
  <c r="V82" i="15"/>
  <c r="M82" i="15"/>
  <c r="U82" i="15"/>
  <c r="T82" i="15"/>
  <c r="I82" i="15"/>
  <c r="S82" i="15"/>
  <c r="G82" i="15"/>
  <c r="N82" i="15"/>
  <c r="P82" i="15"/>
  <c r="K82" i="15"/>
  <c r="AE81" i="15"/>
  <c r="V81" i="15"/>
  <c r="M81" i="15"/>
  <c r="U81" i="15"/>
  <c r="K81" i="15"/>
  <c r="T81" i="15"/>
  <c r="I81" i="15"/>
  <c r="S81" i="15"/>
  <c r="G81" i="15"/>
  <c r="N81" i="15"/>
  <c r="P81" i="15"/>
  <c r="AE80" i="15"/>
  <c r="V80" i="15"/>
  <c r="M80" i="15"/>
  <c r="U80" i="15"/>
  <c r="T80" i="15"/>
  <c r="I80" i="15"/>
  <c r="S80" i="15"/>
  <c r="G80" i="15"/>
  <c r="N80" i="15"/>
  <c r="P80" i="15"/>
  <c r="K80" i="15"/>
  <c r="AE79" i="15"/>
  <c r="V79" i="15"/>
  <c r="M79" i="15"/>
  <c r="U79" i="15"/>
  <c r="T79" i="15"/>
  <c r="I79" i="15"/>
  <c r="S79" i="15"/>
  <c r="N79" i="15"/>
  <c r="P79" i="15"/>
  <c r="K79" i="15"/>
  <c r="G79" i="15"/>
  <c r="AE78" i="15"/>
  <c r="V78" i="15"/>
  <c r="M78" i="15"/>
  <c r="U78" i="15"/>
  <c r="T78" i="15"/>
  <c r="I78" i="15"/>
  <c r="S78" i="15"/>
  <c r="G78" i="15"/>
  <c r="N78" i="15"/>
  <c r="P78" i="15"/>
  <c r="K78" i="15"/>
  <c r="A78" i="15"/>
  <c r="A79" i="15"/>
  <c r="A80" i="15"/>
  <c r="A81" i="15"/>
  <c r="A82" i="15"/>
  <c r="A83" i="15"/>
  <c r="A84" i="15"/>
  <c r="AE77" i="15"/>
  <c r="V77" i="15"/>
  <c r="M77" i="15"/>
  <c r="U77" i="15"/>
  <c r="K77" i="15"/>
  <c r="T77" i="15"/>
  <c r="I77" i="15"/>
  <c r="S77" i="15"/>
  <c r="G77" i="15"/>
  <c r="P77" i="15"/>
  <c r="N77" i="15"/>
  <c r="L55" i="15"/>
  <c r="J55" i="15"/>
  <c r="H55" i="15"/>
  <c r="F55" i="15"/>
  <c r="AE54" i="15"/>
  <c r="V54" i="15"/>
  <c r="U54" i="15"/>
  <c r="K54" i="15"/>
  <c r="T54" i="15"/>
  <c r="I54" i="15"/>
  <c r="S54" i="15"/>
  <c r="G54" i="15"/>
  <c r="P54" i="15"/>
  <c r="M54" i="15"/>
  <c r="AE53" i="15"/>
  <c r="AE55" i="15"/>
  <c r="V53" i="15"/>
  <c r="M53" i="15"/>
  <c r="U53" i="15"/>
  <c r="T53" i="15"/>
  <c r="I53" i="15"/>
  <c r="S53" i="15"/>
  <c r="G53" i="15"/>
  <c r="N53" i="15"/>
  <c r="P53" i="15"/>
  <c r="K53" i="15"/>
  <c r="AE52" i="15"/>
  <c r="V52" i="15"/>
  <c r="M52" i="15"/>
  <c r="U52" i="15"/>
  <c r="T52" i="15"/>
  <c r="I52" i="15"/>
  <c r="S52" i="15"/>
  <c r="G52" i="15"/>
  <c r="N52" i="15"/>
  <c r="P52" i="15"/>
  <c r="K52" i="15"/>
  <c r="AE51" i="15"/>
  <c r="V51" i="15"/>
  <c r="M51" i="15"/>
  <c r="U51" i="15"/>
  <c r="T51" i="15"/>
  <c r="I51" i="15"/>
  <c r="S51" i="15"/>
  <c r="N51" i="15"/>
  <c r="P51" i="15"/>
  <c r="K51" i="15"/>
  <c r="G51" i="15"/>
  <c r="AE50" i="15"/>
  <c r="V50" i="15"/>
  <c r="M50" i="15"/>
  <c r="U50" i="15"/>
  <c r="K50" i="15"/>
  <c r="T50" i="15"/>
  <c r="I50" i="15"/>
  <c r="S50" i="15"/>
  <c r="N50" i="15"/>
  <c r="P50" i="15"/>
  <c r="G50" i="15"/>
  <c r="AE49" i="15"/>
  <c r="V49" i="15"/>
  <c r="M49" i="15"/>
  <c r="U49" i="15"/>
  <c r="T49" i="15"/>
  <c r="I49" i="15"/>
  <c r="S49" i="15"/>
  <c r="G49" i="15"/>
  <c r="N49" i="15"/>
  <c r="P49" i="15"/>
  <c r="K49" i="15"/>
  <c r="AE48" i="15"/>
  <c r="V48" i="15"/>
  <c r="M48" i="15"/>
  <c r="U48" i="15"/>
  <c r="K48" i="15"/>
  <c r="T48" i="15"/>
  <c r="I48" i="15"/>
  <c r="S48" i="15"/>
  <c r="G48" i="15"/>
  <c r="N48" i="15"/>
  <c r="P48" i="15"/>
  <c r="AE47" i="15"/>
  <c r="V47" i="15"/>
  <c r="M47" i="15"/>
  <c r="U47" i="15"/>
  <c r="T47" i="15"/>
  <c r="I47" i="15"/>
  <c r="S47" i="15"/>
  <c r="G47" i="15"/>
  <c r="N47" i="15"/>
  <c r="P47" i="15"/>
  <c r="K47" i="15"/>
  <c r="AE46" i="15"/>
  <c r="V46" i="15"/>
  <c r="M46" i="15"/>
  <c r="U46" i="15"/>
  <c r="T46" i="15"/>
  <c r="I46" i="15"/>
  <c r="S46" i="15"/>
  <c r="N46" i="15"/>
  <c r="P46" i="15"/>
  <c r="K46" i="15"/>
  <c r="G46" i="15"/>
  <c r="AE45" i="15"/>
  <c r="V45" i="15"/>
  <c r="M45" i="15"/>
  <c r="U45" i="15"/>
  <c r="T45" i="15"/>
  <c r="I45" i="15"/>
  <c r="S45" i="15"/>
  <c r="N45" i="15"/>
  <c r="P45" i="15"/>
  <c r="K45" i="15"/>
  <c r="G45" i="15"/>
  <c r="AE44" i="15"/>
  <c r="V44" i="15"/>
  <c r="M44" i="15"/>
  <c r="U44" i="15"/>
  <c r="T44" i="15"/>
  <c r="I44" i="15"/>
  <c r="S44" i="15"/>
  <c r="N44" i="15"/>
  <c r="P44" i="15"/>
  <c r="K44" i="15"/>
  <c r="G44" i="15"/>
  <c r="AE43" i="15"/>
  <c r="V43" i="15"/>
  <c r="M43" i="15"/>
  <c r="U43" i="15"/>
  <c r="T43" i="15"/>
  <c r="I43" i="15"/>
  <c r="S43" i="15"/>
  <c r="N43" i="15"/>
  <c r="P43" i="15"/>
  <c r="K43" i="15"/>
  <c r="G43" i="15"/>
  <c r="AE42" i="15"/>
  <c r="V42" i="15"/>
  <c r="M42" i="15"/>
  <c r="U42" i="15"/>
  <c r="K42" i="15"/>
  <c r="T42" i="15"/>
  <c r="I42" i="15"/>
  <c r="S42" i="15"/>
  <c r="N42" i="15"/>
  <c r="P42" i="15"/>
  <c r="G42" i="15"/>
  <c r="AE41" i="15"/>
  <c r="V41" i="15"/>
  <c r="M41" i="15"/>
  <c r="U41" i="15"/>
  <c r="T41" i="15"/>
  <c r="I41" i="15"/>
  <c r="S41" i="15"/>
  <c r="G41" i="15"/>
  <c r="N41" i="15"/>
  <c r="P41" i="15"/>
  <c r="K41" i="15"/>
  <c r="AE40" i="15"/>
  <c r="V40" i="15"/>
  <c r="M40" i="15"/>
  <c r="U40" i="15"/>
  <c r="K40" i="15"/>
  <c r="T40" i="15"/>
  <c r="I40" i="15"/>
  <c r="S40" i="15"/>
  <c r="N40" i="15"/>
  <c r="P40" i="15"/>
  <c r="G40" i="15"/>
  <c r="AE39" i="15"/>
  <c r="V39" i="15"/>
  <c r="M39" i="15"/>
  <c r="U39" i="15"/>
  <c r="T39" i="15"/>
  <c r="I39" i="15"/>
  <c r="S39" i="15"/>
  <c r="G39" i="15"/>
  <c r="N39" i="15"/>
  <c r="P39" i="15"/>
  <c r="K39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E38" i="15"/>
  <c r="V38" i="15"/>
  <c r="M38" i="15"/>
  <c r="U38" i="15"/>
  <c r="K38" i="15"/>
  <c r="K55" i="15"/>
  <c r="T38" i="15"/>
  <c r="I38" i="15"/>
  <c r="S38" i="15"/>
  <c r="N38" i="15"/>
  <c r="G38" i="15"/>
  <c r="L16" i="15"/>
  <c r="J16" i="15"/>
  <c r="H16" i="15"/>
  <c r="F16" i="15"/>
  <c r="AE15" i="15"/>
  <c r="AF15" i="15"/>
  <c r="AE14" i="15"/>
  <c r="V14" i="15"/>
  <c r="M14" i="15"/>
  <c r="U14" i="15"/>
  <c r="T14" i="15"/>
  <c r="I14" i="15"/>
  <c r="S14" i="15"/>
  <c r="N14" i="15"/>
  <c r="P14" i="15"/>
  <c r="K14" i="15"/>
  <c r="G14" i="15"/>
  <c r="AE13" i="15"/>
  <c r="V13" i="15"/>
  <c r="M13" i="15"/>
  <c r="U13" i="15"/>
  <c r="T13" i="15"/>
  <c r="I13" i="15"/>
  <c r="S13" i="15"/>
  <c r="G13" i="15"/>
  <c r="N13" i="15"/>
  <c r="P13" i="15"/>
  <c r="K13" i="15"/>
  <c r="AE12" i="15"/>
  <c r="V12" i="15"/>
  <c r="M12" i="15"/>
  <c r="U12" i="15"/>
  <c r="K12" i="15"/>
  <c r="T12" i="15"/>
  <c r="I12" i="15"/>
  <c r="S12" i="15"/>
  <c r="N12" i="15"/>
  <c r="P12" i="15"/>
  <c r="G12" i="15"/>
  <c r="A12" i="15"/>
  <c r="A13" i="15"/>
  <c r="A14" i="15"/>
  <c r="AE11" i="15"/>
  <c r="V11" i="15"/>
  <c r="M11" i="15"/>
  <c r="U11" i="15"/>
  <c r="T11" i="15"/>
  <c r="I11" i="15"/>
  <c r="S11" i="15"/>
  <c r="G11" i="15"/>
  <c r="N11" i="15"/>
  <c r="K11" i="15"/>
  <c r="K16" i="15"/>
  <c r="L649" i="14"/>
  <c r="J649" i="14"/>
  <c r="H649" i="14"/>
  <c r="F649" i="14"/>
  <c r="AE648" i="14"/>
  <c r="AF648" i="14"/>
  <c r="AE647" i="14"/>
  <c r="V647" i="14"/>
  <c r="M647" i="14"/>
  <c r="U647" i="14"/>
  <c r="K647" i="14"/>
  <c r="T647" i="14"/>
  <c r="S647" i="14"/>
  <c r="G647" i="14"/>
  <c r="N647" i="14"/>
  <c r="P647" i="14"/>
  <c r="AE646" i="14"/>
  <c r="V646" i="14"/>
  <c r="M646" i="14"/>
  <c r="U646" i="14"/>
  <c r="K646" i="14"/>
  <c r="T646" i="14"/>
  <c r="S646" i="14"/>
  <c r="G646" i="14"/>
  <c r="N646" i="14"/>
  <c r="P646" i="14"/>
  <c r="AE645" i="14"/>
  <c r="V645" i="14"/>
  <c r="M645" i="14"/>
  <c r="U645" i="14"/>
  <c r="K645" i="14"/>
  <c r="T645" i="14"/>
  <c r="S645" i="14"/>
  <c r="G645" i="14"/>
  <c r="N645" i="14"/>
  <c r="P645" i="14"/>
  <c r="AE644" i="14"/>
  <c r="V644" i="14"/>
  <c r="M644" i="14"/>
  <c r="U644" i="14"/>
  <c r="K644" i="14"/>
  <c r="T644" i="14"/>
  <c r="S644" i="14"/>
  <c r="G644" i="14"/>
  <c r="N644" i="14"/>
  <c r="P644" i="14"/>
  <c r="AE643" i="14"/>
  <c r="V643" i="14"/>
  <c r="M643" i="14"/>
  <c r="U643" i="14"/>
  <c r="K643" i="14"/>
  <c r="T643" i="14"/>
  <c r="S643" i="14"/>
  <c r="G643" i="14"/>
  <c r="N643" i="14"/>
  <c r="P643" i="14"/>
  <c r="AE642" i="14"/>
  <c r="V642" i="14"/>
  <c r="M642" i="14"/>
  <c r="U642" i="14"/>
  <c r="K642" i="14"/>
  <c r="T642" i="14"/>
  <c r="S642" i="14"/>
  <c r="G642" i="14"/>
  <c r="N642" i="14"/>
  <c r="P642" i="14"/>
  <c r="AE641" i="14"/>
  <c r="V641" i="14"/>
  <c r="M641" i="14"/>
  <c r="U641" i="14"/>
  <c r="K641" i="14"/>
  <c r="T641" i="14"/>
  <c r="S641" i="14"/>
  <c r="G641" i="14"/>
  <c r="N641" i="14"/>
  <c r="P641" i="14"/>
  <c r="I641" i="14"/>
  <c r="AE640" i="14"/>
  <c r="V640" i="14"/>
  <c r="M640" i="14"/>
  <c r="U640" i="14"/>
  <c r="K640" i="14"/>
  <c r="T640" i="14"/>
  <c r="I640" i="14"/>
  <c r="S640" i="14"/>
  <c r="G640" i="14"/>
  <c r="N640" i="14"/>
  <c r="P640" i="14"/>
  <c r="AE639" i="14"/>
  <c r="V639" i="14"/>
  <c r="M639" i="14"/>
  <c r="U639" i="14"/>
  <c r="T639" i="14"/>
  <c r="I639" i="14"/>
  <c r="S639" i="14"/>
  <c r="G639" i="14"/>
  <c r="P639" i="14"/>
  <c r="N639" i="14"/>
  <c r="K639" i="14"/>
  <c r="AE638" i="14"/>
  <c r="V638" i="14"/>
  <c r="M638" i="14"/>
  <c r="U638" i="14"/>
  <c r="K638" i="14"/>
  <c r="T638" i="14"/>
  <c r="I638" i="14"/>
  <c r="S638" i="14"/>
  <c r="G638" i="14"/>
  <c r="N638" i="14"/>
  <c r="P638" i="14"/>
  <c r="AE637" i="14"/>
  <c r="V637" i="14"/>
  <c r="M637" i="14"/>
  <c r="U637" i="14"/>
  <c r="K637" i="14"/>
  <c r="T637" i="14"/>
  <c r="I637" i="14"/>
  <c r="S637" i="14"/>
  <c r="G637" i="14"/>
  <c r="N637" i="14"/>
  <c r="P637" i="14"/>
  <c r="AE636" i="14"/>
  <c r="V636" i="14"/>
  <c r="U636" i="14"/>
  <c r="K636" i="14"/>
  <c r="T636" i="14"/>
  <c r="I636" i="14"/>
  <c r="S636" i="14"/>
  <c r="G636" i="14"/>
  <c r="N636" i="14"/>
  <c r="P636" i="14"/>
  <c r="M636" i="14"/>
  <c r="AE635" i="14"/>
  <c r="V635" i="14"/>
  <c r="M635" i="14"/>
  <c r="U635" i="14"/>
  <c r="T635" i="14"/>
  <c r="I635" i="14"/>
  <c r="S635" i="14"/>
  <c r="G635" i="14"/>
  <c r="P635" i="14"/>
  <c r="N635" i="14"/>
  <c r="K635" i="14"/>
  <c r="AE634" i="14"/>
  <c r="V634" i="14"/>
  <c r="M634" i="14"/>
  <c r="U634" i="14"/>
  <c r="K634" i="14"/>
  <c r="T634" i="14"/>
  <c r="I634" i="14"/>
  <c r="S634" i="14"/>
  <c r="G634" i="14"/>
  <c r="N634" i="14"/>
  <c r="P634" i="14"/>
  <c r="AE633" i="14"/>
  <c r="V633" i="14"/>
  <c r="M633" i="14"/>
  <c r="U633" i="14"/>
  <c r="T633" i="14"/>
  <c r="I633" i="14"/>
  <c r="S633" i="14"/>
  <c r="G633" i="14"/>
  <c r="N633" i="14"/>
  <c r="P633" i="14"/>
  <c r="K633" i="14"/>
  <c r="AE632" i="14"/>
  <c r="V632" i="14"/>
  <c r="U632" i="14"/>
  <c r="K632" i="14"/>
  <c r="T632" i="14"/>
  <c r="I632" i="14"/>
  <c r="S632" i="14"/>
  <c r="G632" i="14"/>
  <c r="N632" i="14"/>
  <c r="P632" i="14"/>
  <c r="M632" i="14"/>
  <c r="AE631" i="14"/>
  <c r="V631" i="14"/>
  <c r="M631" i="14"/>
  <c r="U631" i="14"/>
  <c r="K631" i="14"/>
  <c r="T631" i="14"/>
  <c r="I631" i="14"/>
  <c r="S631" i="14"/>
  <c r="G631" i="14"/>
  <c r="N631" i="14"/>
  <c r="P631" i="14"/>
  <c r="AE630" i="14"/>
  <c r="V630" i="14"/>
  <c r="M630" i="14"/>
  <c r="U630" i="14"/>
  <c r="K630" i="14"/>
  <c r="T630" i="14"/>
  <c r="I630" i="14"/>
  <c r="S630" i="14"/>
  <c r="G630" i="14"/>
  <c r="N630" i="14"/>
  <c r="P630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E629" i="14"/>
  <c r="V629" i="14"/>
  <c r="M629" i="14"/>
  <c r="U629" i="14"/>
  <c r="T629" i="14"/>
  <c r="I629" i="14"/>
  <c r="S629" i="14"/>
  <c r="G629" i="14"/>
  <c r="N629" i="14"/>
  <c r="P629" i="14"/>
  <c r="K629" i="14"/>
  <c r="L609" i="14"/>
  <c r="J609" i="14"/>
  <c r="H609" i="14"/>
  <c r="F609" i="14"/>
  <c r="AE608" i="14"/>
  <c r="AF608" i="14"/>
  <c r="AE607" i="14"/>
  <c r="V607" i="14"/>
  <c r="M607" i="14"/>
  <c r="U607" i="14"/>
  <c r="K607" i="14"/>
  <c r="T607" i="14"/>
  <c r="I607" i="14"/>
  <c r="S607" i="14"/>
  <c r="G607" i="14"/>
  <c r="N607" i="14"/>
  <c r="P607" i="14"/>
  <c r="AE606" i="14"/>
  <c r="V606" i="14"/>
  <c r="M606" i="14"/>
  <c r="U606" i="14"/>
  <c r="K606" i="14"/>
  <c r="T606" i="14"/>
  <c r="I606" i="14"/>
  <c r="S606" i="14"/>
  <c r="G606" i="14"/>
  <c r="N606" i="14"/>
  <c r="P606" i="14"/>
  <c r="AE605" i="14"/>
  <c r="V605" i="14"/>
  <c r="M605" i="14"/>
  <c r="U605" i="14"/>
  <c r="K605" i="14"/>
  <c r="T605" i="14"/>
  <c r="I605" i="14"/>
  <c r="S605" i="14"/>
  <c r="G605" i="14"/>
  <c r="N605" i="14"/>
  <c r="P605" i="14"/>
  <c r="AE604" i="14"/>
  <c r="V604" i="14"/>
  <c r="M604" i="14"/>
  <c r="U604" i="14"/>
  <c r="K604" i="14"/>
  <c r="T604" i="14"/>
  <c r="I604" i="14"/>
  <c r="S604" i="14"/>
  <c r="G604" i="14"/>
  <c r="N604" i="14"/>
  <c r="P604" i="14"/>
  <c r="AE603" i="14"/>
  <c r="V603" i="14"/>
  <c r="M603" i="14"/>
  <c r="U603" i="14"/>
  <c r="K603" i="14"/>
  <c r="T603" i="14"/>
  <c r="S603" i="14"/>
  <c r="G603" i="14"/>
  <c r="N603" i="14"/>
  <c r="P603" i="14"/>
  <c r="I603" i="14"/>
  <c r="AE602" i="14"/>
  <c r="V602" i="14"/>
  <c r="M602" i="14"/>
  <c r="U602" i="14"/>
  <c r="K602" i="14"/>
  <c r="T602" i="14"/>
  <c r="I602" i="14"/>
  <c r="S602" i="14"/>
  <c r="G602" i="14"/>
  <c r="N602" i="14"/>
  <c r="P602" i="14"/>
  <c r="AE601" i="14"/>
  <c r="V601" i="14"/>
  <c r="M601" i="14"/>
  <c r="U601" i="14"/>
  <c r="K601" i="14"/>
  <c r="T601" i="14"/>
  <c r="I601" i="14"/>
  <c r="S601" i="14"/>
  <c r="G601" i="14"/>
  <c r="N601" i="14"/>
  <c r="P601" i="14"/>
  <c r="AE600" i="14"/>
  <c r="V600" i="14"/>
  <c r="M600" i="14"/>
  <c r="U600" i="14"/>
  <c r="K600" i="14"/>
  <c r="T600" i="14"/>
  <c r="I600" i="14"/>
  <c r="S600" i="14"/>
  <c r="G600" i="14"/>
  <c r="N600" i="14"/>
  <c r="P600" i="14"/>
  <c r="AE599" i="14"/>
  <c r="V599" i="14"/>
  <c r="M599" i="14"/>
  <c r="U599" i="14"/>
  <c r="K599" i="14"/>
  <c r="T599" i="14"/>
  <c r="I599" i="14"/>
  <c r="S599" i="14"/>
  <c r="G599" i="14"/>
  <c r="N599" i="14"/>
  <c r="P599" i="14"/>
  <c r="AE598" i="14"/>
  <c r="V598" i="14"/>
  <c r="M598" i="14"/>
  <c r="U598" i="14"/>
  <c r="K598" i="14"/>
  <c r="T598" i="14"/>
  <c r="I598" i="14"/>
  <c r="S598" i="14"/>
  <c r="G598" i="14"/>
  <c r="N598" i="14"/>
  <c r="P598" i="14"/>
  <c r="AE597" i="14"/>
  <c r="V597" i="14"/>
  <c r="M597" i="14"/>
  <c r="U597" i="14"/>
  <c r="T597" i="14"/>
  <c r="I597" i="14"/>
  <c r="S597" i="14"/>
  <c r="G597" i="14"/>
  <c r="N597" i="14"/>
  <c r="P597" i="14"/>
  <c r="K597" i="14"/>
  <c r="AE596" i="14"/>
  <c r="V596" i="14"/>
  <c r="M596" i="14"/>
  <c r="U596" i="14"/>
  <c r="K596" i="14"/>
  <c r="T596" i="14"/>
  <c r="I596" i="14"/>
  <c r="S596" i="14"/>
  <c r="G596" i="14"/>
  <c r="N596" i="14"/>
  <c r="P596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E595" i="14"/>
  <c r="V595" i="14"/>
  <c r="M595" i="14"/>
  <c r="U595" i="14"/>
  <c r="K595" i="14"/>
  <c r="T595" i="14"/>
  <c r="I595" i="14"/>
  <c r="S595" i="14"/>
  <c r="G595" i="14"/>
  <c r="N595" i="14"/>
  <c r="P595" i="14"/>
  <c r="L575" i="14"/>
  <c r="J575" i="14"/>
  <c r="H575" i="14"/>
  <c r="F575" i="14"/>
  <c r="AE574" i="14"/>
  <c r="V574" i="14"/>
  <c r="M574" i="14"/>
  <c r="U574" i="14"/>
  <c r="K574" i="14"/>
  <c r="T574" i="14"/>
  <c r="I574" i="14"/>
  <c r="S574" i="14"/>
  <c r="G574" i="14"/>
  <c r="N574" i="14"/>
  <c r="P574" i="14"/>
  <c r="AE573" i="14"/>
  <c r="V573" i="14"/>
  <c r="M573" i="14"/>
  <c r="U573" i="14"/>
  <c r="K573" i="14"/>
  <c r="T573" i="14"/>
  <c r="I573" i="14"/>
  <c r="S573" i="14"/>
  <c r="N573" i="14"/>
  <c r="P573" i="14"/>
  <c r="G573" i="14"/>
  <c r="AE572" i="14"/>
  <c r="V572" i="14"/>
  <c r="M572" i="14"/>
  <c r="U572" i="14"/>
  <c r="T572" i="14"/>
  <c r="I572" i="14"/>
  <c r="S572" i="14"/>
  <c r="G572" i="14"/>
  <c r="P572" i="14"/>
  <c r="N572" i="14"/>
  <c r="K572" i="14"/>
  <c r="AE571" i="14"/>
  <c r="V571" i="14"/>
  <c r="M571" i="14"/>
  <c r="U571" i="14"/>
  <c r="K571" i="14"/>
  <c r="T571" i="14"/>
  <c r="I571" i="14"/>
  <c r="S571" i="14"/>
  <c r="G571" i="14"/>
  <c r="N571" i="14"/>
  <c r="P571" i="14"/>
  <c r="AE570" i="14"/>
  <c r="V570" i="14"/>
  <c r="M570" i="14"/>
  <c r="U570" i="14"/>
  <c r="K570" i="14"/>
  <c r="T570" i="14"/>
  <c r="I570" i="14"/>
  <c r="S570" i="14"/>
  <c r="G570" i="14"/>
  <c r="N570" i="14"/>
  <c r="P570" i="14"/>
  <c r="AE569" i="14"/>
  <c r="V569" i="14"/>
  <c r="M569" i="14"/>
  <c r="U569" i="14"/>
  <c r="T569" i="14"/>
  <c r="S569" i="14"/>
  <c r="N569" i="14"/>
  <c r="P569" i="14"/>
  <c r="K569" i="14"/>
  <c r="I569" i="14"/>
  <c r="G569" i="14"/>
  <c r="AE568" i="14"/>
  <c r="V568" i="14"/>
  <c r="M568" i="14"/>
  <c r="U568" i="14"/>
  <c r="K568" i="14"/>
  <c r="T568" i="14"/>
  <c r="I568" i="14"/>
  <c r="S568" i="14"/>
  <c r="G568" i="14"/>
  <c r="N568" i="14"/>
  <c r="P568" i="14"/>
  <c r="A568" i="14"/>
  <c r="A569" i="14"/>
  <c r="A570" i="14"/>
  <c r="A571" i="14"/>
  <c r="A572" i="14"/>
  <c r="A573" i="14"/>
  <c r="AE567" i="14"/>
  <c r="V567" i="14"/>
  <c r="M567" i="14"/>
  <c r="U567" i="14"/>
  <c r="K567" i="14"/>
  <c r="T567" i="14"/>
  <c r="I567" i="14"/>
  <c r="S567" i="14"/>
  <c r="G567" i="14"/>
  <c r="N567" i="14"/>
  <c r="P567" i="14"/>
  <c r="L546" i="14"/>
  <c r="J546" i="14"/>
  <c r="H546" i="14"/>
  <c r="F546" i="14"/>
  <c r="V545" i="14"/>
  <c r="M545" i="14"/>
  <c r="U545" i="14"/>
  <c r="T545" i="14"/>
  <c r="I545" i="14"/>
  <c r="S545" i="14"/>
  <c r="G545" i="14"/>
  <c r="N545" i="14"/>
  <c r="P545" i="14"/>
  <c r="K545" i="14"/>
  <c r="AE544" i="14"/>
  <c r="V544" i="14"/>
  <c r="M544" i="14"/>
  <c r="U544" i="14"/>
  <c r="K544" i="14"/>
  <c r="T544" i="14"/>
  <c r="I544" i="14"/>
  <c r="S544" i="14"/>
  <c r="N544" i="14"/>
  <c r="P544" i="14"/>
  <c r="G544" i="14"/>
  <c r="AE543" i="14"/>
  <c r="V543" i="14"/>
  <c r="M543" i="14"/>
  <c r="U543" i="14"/>
  <c r="K543" i="14"/>
  <c r="T543" i="14"/>
  <c r="I543" i="14"/>
  <c r="S543" i="14"/>
  <c r="G543" i="14"/>
  <c r="N543" i="14"/>
  <c r="P543" i="14"/>
  <c r="AE542" i="14"/>
  <c r="V542" i="14"/>
  <c r="M542" i="14"/>
  <c r="U542" i="14"/>
  <c r="K542" i="14"/>
  <c r="T542" i="14"/>
  <c r="I542" i="14"/>
  <c r="S542" i="14"/>
  <c r="G542" i="14"/>
  <c r="N542" i="14"/>
  <c r="P542" i="14"/>
  <c r="AE541" i="14"/>
  <c r="V541" i="14"/>
  <c r="M541" i="14"/>
  <c r="U541" i="14"/>
  <c r="K541" i="14"/>
  <c r="T541" i="14"/>
  <c r="S541" i="14"/>
  <c r="G541" i="14"/>
  <c r="N541" i="14"/>
  <c r="P541" i="14"/>
  <c r="I541" i="14"/>
  <c r="AE540" i="14"/>
  <c r="V540" i="14"/>
  <c r="M540" i="14"/>
  <c r="U540" i="14"/>
  <c r="K540" i="14"/>
  <c r="T540" i="14"/>
  <c r="I540" i="14"/>
  <c r="S540" i="14"/>
  <c r="G540" i="14"/>
  <c r="N540" i="14"/>
  <c r="P540" i="14"/>
  <c r="AE539" i="14"/>
  <c r="V539" i="14"/>
  <c r="M539" i="14"/>
  <c r="U539" i="14"/>
  <c r="K539" i="14"/>
  <c r="T539" i="14"/>
  <c r="S539" i="14"/>
  <c r="G539" i="14"/>
  <c r="P539" i="14"/>
  <c r="N539" i="14"/>
  <c r="I539" i="14"/>
  <c r="AE538" i="14"/>
  <c r="V538" i="14"/>
  <c r="M538" i="14"/>
  <c r="U538" i="14"/>
  <c r="K538" i="14"/>
  <c r="T538" i="14"/>
  <c r="I538" i="14"/>
  <c r="S538" i="14"/>
  <c r="G538" i="14"/>
  <c r="N538" i="14"/>
  <c r="P538" i="14"/>
  <c r="AE537" i="14"/>
  <c r="V537" i="14"/>
  <c r="M537" i="14"/>
  <c r="U537" i="14"/>
  <c r="K537" i="14"/>
  <c r="T537" i="14"/>
  <c r="S537" i="14"/>
  <c r="G537" i="14"/>
  <c r="N537" i="14"/>
  <c r="P537" i="14"/>
  <c r="I537" i="14"/>
  <c r="AE536" i="14"/>
  <c r="V536" i="14"/>
  <c r="M536" i="14"/>
  <c r="U536" i="14"/>
  <c r="K536" i="14"/>
  <c r="T536" i="14"/>
  <c r="I536" i="14"/>
  <c r="S536" i="14"/>
  <c r="G536" i="14"/>
  <c r="N536" i="14"/>
  <c r="P536" i="14"/>
  <c r="AE535" i="14"/>
  <c r="V535" i="14"/>
  <c r="M535" i="14"/>
  <c r="U535" i="14"/>
  <c r="K535" i="14"/>
  <c r="T535" i="14"/>
  <c r="S535" i="14"/>
  <c r="G535" i="14"/>
  <c r="P535" i="14"/>
  <c r="N535" i="14"/>
  <c r="I535" i="14"/>
  <c r="AE534" i="14"/>
  <c r="V534" i="14"/>
  <c r="M534" i="14"/>
  <c r="U534" i="14"/>
  <c r="K534" i="14"/>
  <c r="T534" i="14"/>
  <c r="I534" i="14"/>
  <c r="S534" i="14"/>
  <c r="G534" i="14"/>
  <c r="N534" i="14"/>
  <c r="A534" i="14"/>
  <c r="A535" i="14"/>
  <c r="A536" i="14"/>
  <c r="A537" i="14"/>
  <c r="A538" i="14"/>
  <c r="A539" i="14"/>
  <c r="A540" i="14"/>
  <c r="A541" i="14"/>
  <c r="A542" i="14"/>
  <c r="A543" i="14"/>
  <c r="A544" i="14"/>
  <c r="AE533" i="14"/>
  <c r="V533" i="14"/>
  <c r="M533" i="14"/>
  <c r="U533" i="14"/>
  <c r="K533" i="14"/>
  <c r="T533" i="14"/>
  <c r="I533" i="14"/>
  <c r="S533" i="14"/>
  <c r="G533" i="14"/>
  <c r="N533" i="14"/>
  <c r="P533" i="14"/>
  <c r="L512" i="14"/>
  <c r="J512" i="14"/>
  <c r="H512" i="14"/>
  <c r="F512" i="14"/>
  <c r="AE511" i="14"/>
  <c r="V511" i="14"/>
  <c r="M511" i="14"/>
  <c r="U511" i="14"/>
  <c r="K511" i="14"/>
  <c r="T511" i="14"/>
  <c r="I511" i="14"/>
  <c r="S511" i="14"/>
  <c r="G511" i="14"/>
  <c r="N511" i="14"/>
  <c r="P511" i="14"/>
  <c r="AE510" i="14"/>
  <c r="V510" i="14"/>
  <c r="M510" i="14"/>
  <c r="U510" i="14"/>
  <c r="K510" i="14"/>
  <c r="T510" i="14"/>
  <c r="I510" i="14"/>
  <c r="S510" i="14"/>
  <c r="G510" i="14"/>
  <c r="N510" i="14"/>
  <c r="P510" i="14"/>
  <c r="AE509" i="14"/>
  <c r="V509" i="14"/>
  <c r="M509" i="14"/>
  <c r="U509" i="14"/>
  <c r="K509" i="14"/>
  <c r="T509" i="14"/>
  <c r="S509" i="14"/>
  <c r="G509" i="14"/>
  <c r="N509" i="14"/>
  <c r="P509" i="14"/>
  <c r="I509" i="14"/>
  <c r="AE508" i="14"/>
  <c r="V508" i="14"/>
  <c r="M508" i="14"/>
  <c r="U508" i="14"/>
  <c r="K508" i="14"/>
  <c r="T508" i="14"/>
  <c r="I508" i="14"/>
  <c r="S508" i="14"/>
  <c r="G508" i="14"/>
  <c r="N508" i="14"/>
  <c r="P508" i="14"/>
  <c r="AE507" i="14"/>
  <c r="V507" i="14"/>
  <c r="M507" i="14"/>
  <c r="U507" i="14"/>
  <c r="K507" i="14"/>
  <c r="T507" i="14"/>
  <c r="I507" i="14"/>
  <c r="S507" i="14"/>
  <c r="G507" i="14"/>
  <c r="N507" i="14"/>
  <c r="P507" i="14"/>
  <c r="AE506" i="14"/>
  <c r="V506" i="14"/>
  <c r="M506" i="14"/>
  <c r="U506" i="14"/>
  <c r="T506" i="14"/>
  <c r="I506" i="14"/>
  <c r="S506" i="14"/>
  <c r="G506" i="14"/>
  <c r="N506" i="14"/>
  <c r="P506" i="14"/>
  <c r="K506" i="14"/>
  <c r="AE505" i="14"/>
  <c r="V505" i="14"/>
  <c r="M505" i="14"/>
  <c r="U505" i="14"/>
  <c r="K505" i="14"/>
  <c r="T505" i="14"/>
  <c r="I505" i="14"/>
  <c r="S505" i="14"/>
  <c r="G505" i="14"/>
  <c r="N505" i="14"/>
  <c r="P505" i="14"/>
  <c r="AE504" i="14"/>
  <c r="V504" i="14"/>
  <c r="M504" i="14"/>
  <c r="U504" i="14"/>
  <c r="K504" i="14"/>
  <c r="T504" i="14"/>
  <c r="I504" i="14"/>
  <c r="S504" i="14"/>
  <c r="G504" i="14"/>
  <c r="P504" i="14"/>
  <c r="N504" i="14"/>
  <c r="AE503" i="14"/>
  <c r="V503" i="14"/>
  <c r="M503" i="14"/>
  <c r="U503" i="14"/>
  <c r="K503" i="14"/>
  <c r="T503" i="14"/>
  <c r="I503" i="14"/>
  <c r="S503" i="14"/>
  <c r="G503" i="14"/>
  <c r="N503" i="14"/>
  <c r="P503" i="14"/>
  <c r="AE502" i="14"/>
  <c r="V502" i="14"/>
  <c r="M502" i="14"/>
  <c r="U502" i="14"/>
  <c r="K502" i="14"/>
  <c r="T502" i="14"/>
  <c r="I502" i="14"/>
  <c r="S502" i="14"/>
  <c r="G502" i="14"/>
  <c r="N502" i="14"/>
  <c r="P502" i="14"/>
  <c r="AE501" i="14"/>
  <c r="V501" i="14"/>
  <c r="M501" i="14"/>
  <c r="U501" i="14"/>
  <c r="K501" i="14"/>
  <c r="T501" i="14"/>
  <c r="S501" i="14"/>
  <c r="G501" i="14"/>
  <c r="N501" i="14"/>
  <c r="P501" i="14"/>
  <c r="I501" i="14"/>
  <c r="AE500" i="14"/>
  <c r="V500" i="14"/>
  <c r="M500" i="14"/>
  <c r="U500" i="14"/>
  <c r="K500" i="14"/>
  <c r="T500" i="14"/>
  <c r="I500" i="14"/>
  <c r="S500" i="14"/>
  <c r="G500" i="14"/>
  <c r="N500" i="14"/>
  <c r="P500" i="14"/>
  <c r="AE499" i="14"/>
  <c r="V499" i="14"/>
  <c r="M499" i="14"/>
  <c r="U499" i="14"/>
  <c r="K499" i="14"/>
  <c r="T499" i="14"/>
  <c r="I499" i="14"/>
  <c r="S499" i="14"/>
  <c r="G499" i="14"/>
  <c r="N499" i="14"/>
  <c r="P499" i="14"/>
  <c r="AE498" i="14"/>
  <c r="AE512" i="14"/>
  <c r="V498" i="14"/>
  <c r="M498" i="14"/>
  <c r="U498" i="14"/>
  <c r="K498" i="14"/>
  <c r="T498" i="14"/>
  <c r="I498" i="14"/>
  <c r="S498" i="14"/>
  <c r="G498" i="14"/>
  <c r="N498" i="14"/>
  <c r="P498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E497" i="14"/>
  <c r="V497" i="14"/>
  <c r="M497" i="14"/>
  <c r="U497" i="14"/>
  <c r="K497" i="14"/>
  <c r="T497" i="14"/>
  <c r="S497" i="14"/>
  <c r="G497" i="14"/>
  <c r="N497" i="14"/>
  <c r="I497" i="14"/>
  <c r="L476" i="14"/>
  <c r="J476" i="14"/>
  <c r="H476" i="14"/>
  <c r="F476" i="14"/>
  <c r="AE475" i="14"/>
  <c r="V475" i="14"/>
  <c r="M475" i="14"/>
  <c r="U475" i="14"/>
  <c r="T475" i="14"/>
  <c r="I475" i="14"/>
  <c r="S475" i="14"/>
  <c r="G475" i="14"/>
  <c r="N475" i="14"/>
  <c r="P475" i="14"/>
  <c r="K475" i="14"/>
  <c r="AE474" i="14"/>
  <c r="V474" i="14"/>
  <c r="M474" i="14"/>
  <c r="U474" i="14"/>
  <c r="K474" i="14"/>
  <c r="T474" i="14"/>
  <c r="I474" i="14"/>
  <c r="S474" i="14"/>
  <c r="G474" i="14"/>
  <c r="N474" i="14"/>
  <c r="P474" i="14"/>
  <c r="AE473" i="14"/>
  <c r="V473" i="14"/>
  <c r="M473" i="14"/>
  <c r="U473" i="14"/>
  <c r="K473" i="14"/>
  <c r="T473" i="14"/>
  <c r="S473" i="14"/>
  <c r="G473" i="14"/>
  <c r="P473" i="14"/>
  <c r="N473" i="14"/>
  <c r="I473" i="14"/>
  <c r="AE472" i="14"/>
  <c r="V472" i="14"/>
  <c r="M472" i="14"/>
  <c r="U472" i="14"/>
  <c r="K472" i="14"/>
  <c r="T472" i="14"/>
  <c r="I472" i="14"/>
  <c r="S472" i="14"/>
  <c r="G472" i="14"/>
  <c r="N472" i="14"/>
  <c r="P472" i="14"/>
  <c r="AE471" i="14"/>
  <c r="V471" i="14"/>
  <c r="M471" i="14"/>
  <c r="U471" i="14"/>
  <c r="K471" i="14"/>
  <c r="T471" i="14"/>
  <c r="S471" i="14"/>
  <c r="G471" i="14"/>
  <c r="N471" i="14"/>
  <c r="P471" i="14"/>
  <c r="I471" i="14"/>
  <c r="AE470" i="14"/>
  <c r="V470" i="14"/>
  <c r="M470" i="14"/>
  <c r="U470" i="14"/>
  <c r="K470" i="14"/>
  <c r="T470" i="14"/>
  <c r="I470" i="14"/>
  <c r="S470" i="14"/>
  <c r="G470" i="14"/>
  <c r="N470" i="14"/>
  <c r="P470" i="14"/>
  <c r="AE469" i="14"/>
  <c r="V469" i="14"/>
  <c r="M469" i="14"/>
  <c r="U469" i="14"/>
  <c r="K469" i="14"/>
  <c r="T469" i="14"/>
  <c r="S469" i="14"/>
  <c r="G469" i="14"/>
  <c r="P469" i="14"/>
  <c r="N469" i="14"/>
  <c r="I469" i="14"/>
  <c r="AE468" i="14"/>
  <c r="V468" i="14"/>
  <c r="M468" i="14"/>
  <c r="U468" i="14"/>
  <c r="K468" i="14"/>
  <c r="T468" i="14"/>
  <c r="I468" i="14"/>
  <c r="S468" i="14"/>
  <c r="G468" i="14"/>
  <c r="N468" i="14"/>
  <c r="P468" i="14"/>
  <c r="AE467" i="14"/>
  <c r="V467" i="14"/>
  <c r="M467" i="14"/>
  <c r="U467" i="14"/>
  <c r="K467" i="14"/>
  <c r="T467" i="14"/>
  <c r="S467" i="14"/>
  <c r="G467" i="14"/>
  <c r="N467" i="14"/>
  <c r="P467" i="14"/>
  <c r="I467" i="14"/>
  <c r="O467" i="14"/>
  <c r="AF467" i="14"/>
  <c r="AE466" i="14"/>
  <c r="V466" i="14"/>
  <c r="M466" i="14"/>
  <c r="U466" i="14"/>
  <c r="K466" i="14"/>
  <c r="T466" i="14"/>
  <c r="I466" i="14"/>
  <c r="S466" i="14"/>
  <c r="G466" i="14"/>
  <c r="N466" i="14"/>
  <c r="P466" i="14"/>
  <c r="AE465" i="14"/>
  <c r="V465" i="14"/>
  <c r="M465" i="14"/>
  <c r="U465" i="14"/>
  <c r="K465" i="14"/>
  <c r="T465" i="14"/>
  <c r="S465" i="14"/>
  <c r="G465" i="14"/>
  <c r="P465" i="14"/>
  <c r="N465" i="14"/>
  <c r="I465" i="14"/>
  <c r="AE464" i="14"/>
  <c r="V464" i="14"/>
  <c r="M464" i="14"/>
  <c r="U464" i="14"/>
  <c r="K464" i="14"/>
  <c r="T464" i="14"/>
  <c r="I464" i="14"/>
  <c r="S464" i="14"/>
  <c r="G464" i="14"/>
  <c r="N464" i="14"/>
  <c r="P464" i="14"/>
  <c r="AE463" i="14"/>
  <c r="V463" i="14"/>
  <c r="M463" i="14"/>
  <c r="U463" i="14"/>
  <c r="K463" i="14"/>
  <c r="T463" i="14"/>
  <c r="I463" i="14"/>
  <c r="S463" i="14"/>
  <c r="G463" i="14"/>
  <c r="N463" i="14"/>
  <c r="P463" i="14"/>
  <c r="AE462" i="14"/>
  <c r="V462" i="14"/>
  <c r="M462" i="14"/>
  <c r="U462" i="14"/>
  <c r="K462" i="14"/>
  <c r="T462" i="14"/>
  <c r="I462" i="14"/>
  <c r="S462" i="14"/>
  <c r="G462" i="14"/>
  <c r="N462" i="14"/>
  <c r="P462" i="14"/>
  <c r="AE461" i="14"/>
  <c r="V461" i="14"/>
  <c r="M461" i="14"/>
  <c r="U461" i="14"/>
  <c r="K461" i="14"/>
  <c r="T461" i="14"/>
  <c r="S461" i="14"/>
  <c r="G461" i="14"/>
  <c r="P461" i="14"/>
  <c r="N461" i="14"/>
  <c r="I461" i="14"/>
  <c r="AE460" i="14"/>
  <c r="V460" i="14"/>
  <c r="M460" i="14"/>
  <c r="U460" i="14"/>
  <c r="K460" i="14"/>
  <c r="T460" i="14"/>
  <c r="I460" i="14"/>
  <c r="S460" i="14"/>
  <c r="G460" i="14"/>
  <c r="N460" i="14"/>
  <c r="P460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E459" i="14"/>
  <c r="V459" i="14"/>
  <c r="M459" i="14"/>
  <c r="U459" i="14"/>
  <c r="K459" i="14"/>
  <c r="T459" i="14"/>
  <c r="S459" i="14"/>
  <c r="G459" i="14"/>
  <c r="P459" i="14"/>
  <c r="N459" i="14"/>
  <c r="I459" i="14"/>
  <c r="L439" i="14"/>
  <c r="J439" i="14"/>
  <c r="H439" i="14"/>
  <c r="F439" i="14"/>
  <c r="AE438" i="14"/>
  <c r="V438" i="14"/>
  <c r="M438" i="14"/>
  <c r="O438" i="14"/>
  <c r="AF438" i="14"/>
  <c r="U438" i="14"/>
  <c r="K438" i="14"/>
  <c r="T438" i="14"/>
  <c r="I438" i="14"/>
  <c r="S438" i="14"/>
  <c r="G438" i="14"/>
  <c r="P438" i="14"/>
  <c r="N438" i="14"/>
  <c r="AE437" i="14"/>
  <c r="V437" i="14"/>
  <c r="M437" i="14"/>
  <c r="O437" i="14"/>
  <c r="AF437" i="14"/>
  <c r="U437" i="14"/>
  <c r="K437" i="14"/>
  <c r="T437" i="14"/>
  <c r="I437" i="14"/>
  <c r="S437" i="14"/>
  <c r="G437" i="14"/>
  <c r="N437" i="14"/>
  <c r="P437" i="14"/>
  <c r="AE436" i="14"/>
  <c r="V436" i="14"/>
  <c r="M436" i="14"/>
  <c r="U436" i="14"/>
  <c r="K436" i="14"/>
  <c r="T436" i="14"/>
  <c r="I436" i="14"/>
  <c r="S436" i="14"/>
  <c r="G436" i="14"/>
  <c r="N436" i="14"/>
  <c r="P436" i="14"/>
  <c r="AE435" i="14"/>
  <c r="V435" i="14"/>
  <c r="M435" i="14"/>
  <c r="O435" i="14"/>
  <c r="AF435" i="14"/>
  <c r="U435" i="14"/>
  <c r="K435" i="14"/>
  <c r="T435" i="14"/>
  <c r="I435" i="14"/>
  <c r="S435" i="14"/>
  <c r="G435" i="14"/>
  <c r="N435" i="14"/>
  <c r="P435" i="14"/>
  <c r="AE434" i="14"/>
  <c r="V434" i="14"/>
  <c r="M434" i="14"/>
  <c r="U434" i="14"/>
  <c r="T434" i="14"/>
  <c r="I434" i="14"/>
  <c r="S434" i="14"/>
  <c r="G434" i="14"/>
  <c r="N434" i="14"/>
  <c r="P434" i="14"/>
  <c r="K434" i="14"/>
  <c r="AE433" i="14"/>
  <c r="V433" i="14"/>
  <c r="U433" i="14"/>
  <c r="K433" i="14"/>
  <c r="T433" i="14"/>
  <c r="I433" i="14"/>
  <c r="S433" i="14"/>
  <c r="G433" i="14"/>
  <c r="N433" i="14"/>
  <c r="P433" i="14"/>
  <c r="M433" i="14"/>
  <c r="AE432" i="14"/>
  <c r="V432" i="14"/>
  <c r="M432" i="14"/>
  <c r="U432" i="14"/>
  <c r="T432" i="14"/>
  <c r="I432" i="14"/>
  <c r="S432" i="14"/>
  <c r="G432" i="14"/>
  <c r="P432" i="14"/>
  <c r="N432" i="14"/>
  <c r="K432" i="14"/>
  <c r="AE431" i="14"/>
  <c r="V431" i="14"/>
  <c r="M431" i="14"/>
  <c r="U431" i="14"/>
  <c r="K431" i="14"/>
  <c r="T431" i="14"/>
  <c r="I431" i="14"/>
  <c r="S431" i="14"/>
  <c r="G431" i="14"/>
  <c r="N431" i="14"/>
  <c r="P431" i="14"/>
  <c r="AE430" i="14"/>
  <c r="V430" i="14"/>
  <c r="M430" i="14"/>
  <c r="U430" i="14"/>
  <c r="K430" i="14"/>
  <c r="T430" i="14"/>
  <c r="I430" i="14"/>
  <c r="S430" i="14"/>
  <c r="G430" i="14"/>
  <c r="N430" i="14"/>
  <c r="P430" i="14"/>
  <c r="AE429" i="14"/>
  <c r="V429" i="14"/>
  <c r="U429" i="14"/>
  <c r="K429" i="14"/>
  <c r="T429" i="14"/>
  <c r="I429" i="14"/>
  <c r="S429" i="14"/>
  <c r="G429" i="14"/>
  <c r="N429" i="14"/>
  <c r="P429" i="14"/>
  <c r="M429" i="14"/>
  <c r="AE428" i="14"/>
  <c r="V428" i="14"/>
  <c r="M428" i="14"/>
  <c r="U428" i="14"/>
  <c r="T428" i="14"/>
  <c r="I428" i="14"/>
  <c r="S428" i="14"/>
  <c r="G428" i="14"/>
  <c r="P428" i="14"/>
  <c r="N428" i="14"/>
  <c r="K428" i="14"/>
  <c r="AE427" i="14"/>
  <c r="V427" i="14"/>
  <c r="M427" i="14"/>
  <c r="U427" i="14"/>
  <c r="K427" i="14"/>
  <c r="T427" i="14"/>
  <c r="I427" i="14"/>
  <c r="S427" i="14"/>
  <c r="G427" i="14"/>
  <c r="N427" i="14"/>
  <c r="P427" i="14"/>
  <c r="AE426" i="14"/>
  <c r="V426" i="14"/>
  <c r="M426" i="14"/>
  <c r="U426" i="14"/>
  <c r="T426" i="14"/>
  <c r="I426" i="14"/>
  <c r="S426" i="14"/>
  <c r="G426" i="14"/>
  <c r="N426" i="14"/>
  <c r="P426" i="14"/>
  <c r="K426" i="14"/>
  <c r="AE425" i="14"/>
  <c r="V425" i="14"/>
  <c r="U425" i="14"/>
  <c r="K425" i="14"/>
  <c r="T425" i="14"/>
  <c r="I425" i="14"/>
  <c r="S425" i="14"/>
  <c r="G425" i="14"/>
  <c r="N425" i="14"/>
  <c r="P425" i="14"/>
  <c r="M425" i="14"/>
  <c r="AE424" i="14"/>
  <c r="V424" i="14"/>
  <c r="M424" i="14"/>
  <c r="U424" i="14"/>
  <c r="T424" i="14"/>
  <c r="I424" i="14"/>
  <c r="S424" i="14"/>
  <c r="G424" i="14"/>
  <c r="P424" i="14"/>
  <c r="N424" i="14"/>
  <c r="K424" i="14"/>
  <c r="AE423" i="14"/>
  <c r="V423" i="14"/>
  <c r="M423" i="14"/>
  <c r="U423" i="14"/>
  <c r="K423" i="14"/>
  <c r="T423" i="14"/>
  <c r="I423" i="14"/>
  <c r="S423" i="14"/>
  <c r="G423" i="14"/>
  <c r="N423" i="14"/>
  <c r="P423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E422" i="14"/>
  <c r="V422" i="14"/>
  <c r="M422" i="14"/>
  <c r="U422" i="14"/>
  <c r="K422" i="14"/>
  <c r="T422" i="14"/>
  <c r="I422" i="14"/>
  <c r="S422" i="14"/>
  <c r="G422" i="14"/>
  <c r="N422" i="14"/>
  <c r="P422" i="14"/>
  <c r="L402" i="14"/>
  <c r="J402" i="14"/>
  <c r="H402" i="14"/>
  <c r="F402" i="14"/>
  <c r="AE401" i="14"/>
  <c r="V401" i="14"/>
  <c r="M401" i="14"/>
  <c r="U401" i="14"/>
  <c r="K401" i="14"/>
  <c r="T401" i="14"/>
  <c r="I401" i="14"/>
  <c r="S401" i="14"/>
  <c r="G401" i="14"/>
  <c r="N401" i="14"/>
  <c r="P401" i="14"/>
  <c r="AE400" i="14"/>
  <c r="V400" i="14"/>
  <c r="M400" i="14"/>
  <c r="U400" i="14"/>
  <c r="K400" i="14"/>
  <c r="T400" i="14"/>
  <c r="I400" i="14"/>
  <c r="S400" i="14"/>
  <c r="G400" i="14"/>
  <c r="N400" i="14"/>
  <c r="P400" i="14"/>
  <c r="AE399" i="14"/>
  <c r="V399" i="14"/>
  <c r="M399" i="14"/>
  <c r="U399" i="14"/>
  <c r="K399" i="14"/>
  <c r="T399" i="14"/>
  <c r="I399" i="14"/>
  <c r="S399" i="14"/>
  <c r="N399" i="14"/>
  <c r="P399" i="14"/>
  <c r="G399" i="14"/>
  <c r="AE398" i="14"/>
  <c r="V398" i="14"/>
  <c r="M398" i="14"/>
  <c r="U398" i="14"/>
  <c r="K398" i="14"/>
  <c r="T398" i="14"/>
  <c r="I398" i="14"/>
  <c r="O398" i="14"/>
  <c r="AF398" i="14"/>
  <c r="S398" i="14"/>
  <c r="N398" i="14"/>
  <c r="P398" i="14"/>
  <c r="G398" i="14"/>
  <c r="AE397" i="14"/>
  <c r="V397" i="14"/>
  <c r="M397" i="14"/>
  <c r="U397" i="14"/>
  <c r="T397" i="14"/>
  <c r="I397" i="14"/>
  <c r="S397" i="14"/>
  <c r="G397" i="14"/>
  <c r="N397" i="14"/>
  <c r="P397" i="14"/>
  <c r="K397" i="14"/>
  <c r="AE396" i="14"/>
  <c r="AE402" i="14"/>
  <c r="V396" i="14"/>
  <c r="M396" i="14"/>
  <c r="U396" i="14"/>
  <c r="K396" i="14"/>
  <c r="T396" i="14"/>
  <c r="I396" i="14"/>
  <c r="S396" i="14"/>
  <c r="G396" i="14"/>
  <c r="N396" i="14"/>
  <c r="P396" i="14"/>
  <c r="AE395" i="14"/>
  <c r="V395" i="14"/>
  <c r="M395" i="14"/>
  <c r="U395" i="14"/>
  <c r="K395" i="14"/>
  <c r="T395" i="14"/>
  <c r="I395" i="14"/>
  <c r="S395" i="14"/>
  <c r="G395" i="14"/>
  <c r="N395" i="14"/>
  <c r="P395" i="14"/>
  <c r="AE394" i="14"/>
  <c r="V394" i="14"/>
  <c r="M394" i="14"/>
  <c r="U394" i="14"/>
  <c r="K394" i="14"/>
  <c r="T394" i="14"/>
  <c r="I394" i="14"/>
  <c r="S394" i="14"/>
  <c r="G394" i="14"/>
  <c r="N394" i="14"/>
  <c r="P394" i="14"/>
  <c r="AE393" i="14"/>
  <c r="V393" i="14"/>
  <c r="M393" i="14"/>
  <c r="U393" i="14"/>
  <c r="T393" i="14"/>
  <c r="I393" i="14"/>
  <c r="S393" i="14"/>
  <c r="G393" i="14"/>
  <c r="N393" i="14"/>
  <c r="P393" i="14"/>
  <c r="K393" i="14"/>
  <c r="AE392" i="14"/>
  <c r="V392" i="14"/>
  <c r="M392" i="14"/>
  <c r="U392" i="14"/>
  <c r="K392" i="14"/>
  <c r="T392" i="14"/>
  <c r="I392" i="14"/>
  <c r="S392" i="14"/>
  <c r="G392" i="14"/>
  <c r="N392" i="14"/>
  <c r="P392" i="14"/>
  <c r="AE391" i="14"/>
  <c r="V391" i="14"/>
  <c r="M391" i="14"/>
  <c r="U391" i="14"/>
  <c r="K391" i="14"/>
  <c r="T391" i="14"/>
  <c r="I391" i="14"/>
  <c r="S391" i="14"/>
  <c r="G391" i="14"/>
  <c r="N391" i="14"/>
  <c r="P391" i="14"/>
  <c r="A391" i="14"/>
  <c r="A392" i="14"/>
  <c r="A393" i="14"/>
  <c r="A394" i="14"/>
  <c r="A395" i="14"/>
  <c r="A396" i="14"/>
  <c r="A397" i="14"/>
  <c r="A398" i="14"/>
  <c r="A399" i="14"/>
  <c r="A400" i="14"/>
  <c r="AE390" i="14"/>
  <c r="V390" i="14"/>
  <c r="M390" i="14"/>
  <c r="U390" i="14"/>
  <c r="K390" i="14"/>
  <c r="T390" i="14"/>
  <c r="I390" i="14"/>
  <c r="S390" i="14"/>
  <c r="G390" i="14"/>
  <c r="N390" i="14"/>
  <c r="L369" i="14"/>
  <c r="J369" i="14"/>
  <c r="H369" i="14"/>
  <c r="F369" i="14"/>
  <c r="AE368" i="14"/>
  <c r="V368" i="14"/>
  <c r="M368" i="14"/>
  <c r="U368" i="14"/>
  <c r="K368" i="14"/>
  <c r="T368" i="14"/>
  <c r="I368" i="14"/>
  <c r="S368" i="14"/>
  <c r="G368" i="14"/>
  <c r="N368" i="14"/>
  <c r="P368" i="14"/>
  <c r="AE367" i="14"/>
  <c r="V367" i="14"/>
  <c r="M367" i="14"/>
  <c r="U367" i="14"/>
  <c r="K367" i="14"/>
  <c r="T367" i="14"/>
  <c r="S367" i="14"/>
  <c r="G367" i="14"/>
  <c r="N367" i="14"/>
  <c r="P367" i="14"/>
  <c r="I367" i="14"/>
  <c r="AE366" i="14"/>
  <c r="V366" i="14"/>
  <c r="M366" i="14"/>
  <c r="U366" i="14"/>
  <c r="K366" i="14"/>
  <c r="T366" i="14"/>
  <c r="I366" i="14"/>
  <c r="S366" i="14"/>
  <c r="G366" i="14"/>
  <c r="N366" i="14"/>
  <c r="P366" i="14"/>
  <c r="AE365" i="14"/>
  <c r="V365" i="14"/>
  <c r="M365" i="14"/>
  <c r="U365" i="14"/>
  <c r="K365" i="14"/>
  <c r="T365" i="14"/>
  <c r="S365" i="14"/>
  <c r="G365" i="14"/>
  <c r="N365" i="14"/>
  <c r="P365" i="14"/>
  <c r="I365" i="14"/>
  <c r="AE364" i="14"/>
  <c r="V364" i="14"/>
  <c r="M364" i="14"/>
  <c r="U364" i="14"/>
  <c r="K364" i="14"/>
  <c r="T364" i="14"/>
  <c r="S364" i="14"/>
  <c r="G364" i="14"/>
  <c r="N364" i="14"/>
  <c r="P364" i="14"/>
  <c r="I364" i="14"/>
  <c r="AE363" i="14"/>
  <c r="V363" i="14"/>
  <c r="U363" i="14"/>
  <c r="K363" i="14"/>
  <c r="T363" i="14"/>
  <c r="S363" i="14"/>
  <c r="G363" i="14"/>
  <c r="N363" i="14"/>
  <c r="P363" i="14"/>
  <c r="M363" i="14"/>
  <c r="I363" i="14"/>
  <c r="AE362" i="14"/>
  <c r="V362" i="14"/>
  <c r="M362" i="14"/>
  <c r="U362" i="14"/>
  <c r="K362" i="14"/>
  <c r="T362" i="14"/>
  <c r="I362" i="14"/>
  <c r="S362" i="14"/>
  <c r="G362" i="14"/>
  <c r="N362" i="14"/>
  <c r="P362" i="14"/>
  <c r="AE361" i="14"/>
  <c r="V361" i="14"/>
  <c r="M361" i="14"/>
  <c r="U361" i="14"/>
  <c r="K361" i="14"/>
  <c r="T361" i="14"/>
  <c r="S361" i="14"/>
  <c r="G361" i="14"/>
  <c r="N361" i="14"/>
  <c r="P361" i="14"/>
  <c r="I361" i="14"/>
  <c r="AE360" i="14"/>
  <c r="V360" i="14"/>
  <c r="M360" i="14"/>
  <c r="U360" i="14"/>
  <c r="K360" i="14"/>
  <c r="T360" i="14"/>
  <c r="I360" i="14"/>
  <c r="S360" i="14"/>
  <c r="G360" i="14"/>
  <c r="N360" i="14"/>
  <c r="P360" i="14"/>
  <c r="AE359" i="14"/>
  <c r="V359" i="14"/>
  <c r="M359" i="14"/>
  <c r="U359" i="14"/>
  <c r="K359" i="14"/>
  <c r="T359" i="14"/>
  <c r="S359" i="14"/>
  <c r="G359" i="14"/>
  <c r="N359" i="14"/>
  <c r="P359" i="14"/>
  <c r="I359" i="14"/>
  <c r="AE358" i="14"/>
  <c r="V358" i="14"/>
  <c r="M358" i="14"/>
  <c r="U358" i="14"/>
  <c r="K358" i="14"/>
  <c r="T358" i="14"/>
  <c r="I358" i="14"/>
  <c r="S358" i="14"/>
  <c r="G358" i="14"/>
  <c r="N358" i="14"/>
  <c r="P358" i="14"/>
  <c r="AE357" i="14"/>
  <c r="V357" i="14"/>
  <c r="M357" i="14"/>
  <c r="U357" i="14"/>
  <c r="K357" i="14"/>
  <c r="T357" i="14"/>
  <c r="S357" i="14"/>
  <c r="G357" i="14"/>
  <c r="N357" i="14"/>
  <c r="P357" i="14"/>
  <c r="I357" i="14"/>
  <c r="AE356" i="14"/>
  <c r="V356" i="14"/>
  <c r="M356" i="14"/>
  <c r="U356" i="14"/>
  <c r="K356" i="14"/>
  <c r="T356" i="14"/>
  <c r="S356" i="14"/>
  <c r="G356" i="14"/>
  <c r="N356" i="14"/>
  <c r="P356" i="14"/>
  <c r="I356" i="14"/>
  <c r="AE355" i="14"/>
  <c r="V355" i="14"/>
  <c r="U355" i="14"/>
  <c r="K355" i="14"/>
  <c r="T355" i="14"/>
  <c r="S355" i="14"/>
  <c r="G355" i="14"/>
  <c r="N355" i="14"/>
  <c r="P355" i="14"/>
  <c r="M355" i="14"/>
  <c r="I355" i="14"/>
  <c r="AE354" i="14"/>
  <c r="V354" i="14"/>
  <c r="M354" i="14"/>
  <c r="U354" i="14"/>
  <c r="K354" i="14"/>
  <c r="T354" i="14"/>
  <c r="I354" i="14"/>
  <c r="S354" i="14"/>
  <c r="G354" i="14"/>
  <c r="N354" i="14"/>
  <c r="P354" i="14"/>
  <c r="C354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E353" i="14"/>
  <c r="V353" i="14"/>
  <c r="M353" i="14"/>
  <c r="U353" i="14"/>
  <c r="T353" i="14"/>
  <c r="I353" i="14"/>
  <c r="S353" i="14"/>
  <c r="G353" i="14"/>
  <c r="N353" i="14"/>
  <c r="K353" i="14"/>
  <c r="L333" i="14"/>
  <c r="J333" i="14"/>
  <c r="H333" i="14"/>
  <c r="F333" i="14"/>
  <c r="AE332" i="14"/>
  <c r="V332" i="14"/>
  <c r="M332" i="14"/>
  <c r="U332" i="14"/>
  <c r="T332" i="14"/>
  <c r="S332" i="14"/>
  <c r="G332" i="14"/>
  <c r="P332" i="14"/>
  <c r="K332" i="14"/>
  <c r="I332" i="14"/>
  <c r="AE331" i="14"/>
  <c r="V331" i="14"/>
  <c r="M331" i="14"/>
  <c r="U331" i="14"/>
  <c r="K331" i="14"/>
  <c r="T331" i="14"/>
  <c r="I331" i="14"/>
  <c r="S331" i="14"/>
  <c r="G331" i="14"/>
  <c r="N331" i="14"/>
  <c r="P331" i="14"/>
  <c r="AE330" i="14"/>
  <c r="V330" i="14"/>
  <c r="M330" i="14"/>
  <c r="U330" i="14"/>
  <c r="K330" i="14"/>
  <c r="T330" i="14"/>
  <c r="I330" i="14"/>
  <c r="S330" i="14"/>
  <c r="G330" i="14"/>
  <c r="N330" i="14"/>
  <c r="P330" i="14"/>
  <c r="AE329" i="14"/>
  <c r="V329" i="14"/>
  <c r="M329" i="14"/>
  <c r="U329" i="14"/>
  <c r="K329" i="14"/>
  <c r="T329" i="14"/>
  <c r="I329" i="14"/>
  <c r="S329" i="14"/>
  <c r="G329" i="14"/>
  <c r="N329" i="14"/>
  <c r="P329" i="14"/>
  <c r="AE328" i="14"/>
  <c r="V328" i="14"/>
  <c r="M328" i="14"/>
  <c r="U328" i="14"/>
  <c r="K328" i="14"/>
  <c r="T328" i="14"/>
  <c r="I328" i="14"/>
  <c r="S328" i="14"/>
  <c r="G328" i="14"/>
  <c r="N328" i="14"/>
  <c r="P328" i="14"/>
  <c r="AE327" i="14"/>
  <c r="V327" i="14"/>
  <c r="M327" i="14"/>
  <c r="U327" i="14"/>
  <c r="T327" i="14"/>
  <c r="I327" i="14"/>
  <c r="S327" i="14"/>
  <c r="G327" i="14"/>
  <c r="N327" i="14"/>
  <c r="P327" i="14"/>
  <c r="K327" i="14"/>
  <c r="AE326" i="14"/>
  <c r="V326" i="14"/>
  <c r="M326" i="14"/>
  <c r="U326" i="14"/>
  <c r="K326" i="14"/>
  <c r="T326" i="14"/>
  <c r="I326" i="14"/>
  <c r="S326" i="14"/>
  <c r="G326" i="14"/>
  <c r="N326" i="14"/>
  <c r="P326" i="14"/>
  <c r="AE325" i="14"/>
  <c r="V325" i="14"/>
  <c r="M325" i="14"/>
  <c r="U325" i="14"/>
  <c r="K325" i="14"/>
  <c r="T325" i="14"/>
  <c r="S325" i="14"/>
  <c r="G325" i="14"/>
  <c r="N325" i="14"/>
  <c r="P325" i="14"/>
  <c r="I325" i="14"/>
  <c r="AE324" i="14"/>
  <c r="V324" i="14"/>
  <c r="U324" i="14"/>
  <c r="K324" i="14"/>
  <c r="T324" i="14"/>
  <c r="I324" i="14"/>
  <c r="S324" i="14"/>
  <c r="G324" i="14"/>
  <c r="N324" i="14"/>
  <c r="P324" i="14"/>
  <c r="M324" i="14"/>
  <c r="AE323" i="14"/>
  <c r="V323" i="14"/>
  <c r="M323" i="14"/>
  <c r="U323" i="14"/>
  <c r="K323" i="14"/>
  <c r="T323" i="14"/>
  <c r="I323" i="14"/>
  <c r="S323" i="14"/>
  <c r="G323" i="14"/>
  <c r="N323" i="14"/>
  <c r="P323" i="14"/>
  <c r="AE322" i="14"/>
  <c r="V322" i="14"/>
  <c r="M322" i="14"/>
  <c r="U322" i="14"/>
  <c r="K322" i="14"/>
  <c r="T322" i="14"/>
  <c r="S322" i="14"/>
  <c r="G322" i="14"/>
  <c r="N322" i="14"/>
  <c r="P322" i="14"/>
  <c r="I322" i="14"/>
  <c r="AE321" i="14"/>
  <c r="V321" i="14"/>
  <c r="M321" i="14"/>
  <c r="U321" i="14"/>
  <c r="K321" i="14"/>
  <c r="T321" i="14"/>
  <c r="I321" i="14"/>
  <c r="S321" i="14"/>
  <c r="G321" i="14"/>
  <c r="N321" i="14"/>
  <c r="P321" i="14"/>
  <c r="AE320" i="14"/>
  <c r="V320" i="14"/>
  <c r="M320" i="14"/>
  <c r="U320" i="14"/>
  <c r="K320" i="14"/>
  <c r="T320" i="14"/>
  <c r="I320" i="14"/>
  <c r="S320" i="14"/>
  <c r="G320" i="14"/>
  <c r="N320" i="14"/>
  <c r="P320" i="14"/>
  <c r="AE319" i="14"/>
  <c r="V319" i="14"/>
  <c r="M319" i="14"/>
  <c r="U319" i="14"/>
  <c r="K319" i="14"/>
  <c r="T319" i="14"/>
  <c r="I319" i="14"/>
  <c r="S319" i="14"/>
  <c r="G319" i="14"/>
  <c r="P319" i="14"/>
  <c r="N319" i="14"/>
  <c r="AE318" i="14"/>
  <c r="V318" i="14"/>
  <c r="M318" i="14"/>
  <c r="U318" i="14"/>
  <c r="K318" i="14"/>
  <c r="T318" i="14"/>
  <c r="I318" i="14"/>
  <c r="S318" i="14"/>
  <c r="G318" i="14"/>
  <c r="N318" i="14"/>
  <c r="P318" i="14"/>
  <c r="AE317" i="14"/>
  <c r="V317" i="14"/>
  <c r="M317" i="14"/>
  <c r="U317" i="14"/>
  <c r="K317" i="14"/>
  <c r="T317" i="14"/>
  <c r="I317" i="14"/>
  <c r="S317" i="14"/>
  <c r="G317" i="14"/>
  <c r="N317" i="14"/>
  <c r="P317" i="14"/>
  <c r="AE316" i="14"/>
  <c r="V316" i="14"/>
  <c r="M316" i="14"/>
  <c r="U316" i="14"/>
  <c r="K316" i="14"/>
  <c r="T316" i="14"/>
  <c r="I316" i="14"/>
  <c r="S316" i="14"/>
  <c r="G316" i="14"/>
  <c r="N316" i="14"/>
  <c r="P316" i="14"/>
  <c r="AE315" i="14"/>
  <c r="V315" i="14"/>
  <c r="M315" i="14"/>
  <c r="U315" i="14"/>
  <c r="T315" i="14"/>
  <c r="I315" i="14"/>
  <c r="S315" i="14"/>
  <c r="G315" i="14"/>
  <c r="N315" i="14"/>
  <c r="P315" i="14"/>
  <c r="K315" i="14"/>
  <c r="AE314" i="14"/>
  <c r="V314" i="14"/>
  <c r="M314" i="14"/>
  <c r="U314" i="14"/>
  <c r="K314" i="14"/>
  <c r="T314" i="14"/>
  <c r="I314" i="14"/>
  <c r="S314" i="14"/>
  <c r="G314" i="14"/>
  <c r="N314" i="14"/>
  <c r="P314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E313" i="14"/>
  <c r="V313" i="14"/>
  <c r="M313" i="14"/>
  <c r="U313" i="14"/>
  <c r="K313" i="14"/>
  <c r="T313" i="14"/>
  <c r="I313" i="14"/>
  <c r="S313" i="14"/>
  <c r="G313" i="14"/>
  <c r="N313" i="14"/>
  <c r="L293" i="14"/>
  <c r="J293" i="14"/>
  <c r="H293" i="14"/>
  <c r="F293" i="14"/>
  <c r="AE292" i="14"/>
  <c r="AF292" i="14"/>
  <c r="V292" i="14"/>
  <c r="U292" i="14"/>
  <c r="T292" i="14"/>
  <c r="S292" i="14"/>
  <c r="P292" i="14"/>
  <c r="AE291" i="14"/>
  <c r="V291" i="14"/>
  <c r="M291" i="14"/>
  <c r="U291" i="14"/>
  <c r="K291" i="14"/>
  <c r="T291" i="14"/>
  <c r="S291" i="14"/>
  <c r="G291" i="14"/>
  <c r="N291" i="14"/>
  <c r="P291" i="14"/>
  <c r="I291" i="14"/>
  <c r="AE290" i="14"/>
  <c r="V290" i="14"/>
  <c r="M290" i="14"/>
  <c r="U290" i="14"/>
  <c r="K290" i="14"/>
  <c r="T290" i="14"/>
  <c r="I290" i="14"/>
  <c r="S290" i="14"/>
  <c r="G290" i="14"/>
  <c r="N290" i="14"/>
  <c r="P290" i="14"/>
  <c r="AE289" i="14"/>
  <c r="V289" i="14"/>
  <c r="M289" i="14"/>
  <c r="U289" i="14"/>
  <c r="K289" i="14"/>
  <c r="T289" i="14"/>
  <c r="I289" i="14"/>
  <c r="S289" i="14"/>
  <c r="G289" i="14"/>
  <c r="N289" i="14"/>
  <c r="P289" i="14"/>
  <c r="AE288" i="14"/>
  <c r="V288" i="14"/>
  <c r="U288" i="14"/>
  <c r="K288" i="14"/>
  <c r="T288" i="14"/>
  <c r="I288" i="14"/>
  <c r="S288" i="14"/>
  <c r="G288" i="14"/>
  <c r="N288" i="14"/>
  <c r="P288" i="14"/>
  <c r="M288" i="14"/>
  <c r="AE287" i="14"/>
  <c r="V287" i="14"/>
  <c r="M287" i="14"/>
  <c r="U287" i="14"/>
  <c r="T287" i="14"/>
  <c r="I287" i="14"/>
  <c r="S287" i="14"/>
  <c r="G287" i="14"/>
  <c r="N287" i="14"/>
  <c r="P287" i="14"/>
  <c r="K287" i="14"/>
  <c r="AE286" i="14"/>
  <c r="V286" i="14"/>
  <c r="M286" i="14"/>
  <c r="U286" i="14"/>
  <c r="K286" i="14"/>
  <c r="T286" i="14"/>
  <c r="I286" i="14"/>
  <c r="S286" i="14"/>
  <c r="G286" i="14"/>
  <c r="N286" i="14"/>
  <c r="P286" i="14"/>
  <c r="AE285" i="14"/>
  <c r="V285" i="14"/>
  <c r="M285" i="14"/>
  <c r="U285" i="14"/>
  <c r="K285" i="14"/>
  <c r="T285" i="14"/>
  <c r="I285" i="14"/>
  <c r="S285" i="14"/>
  <c r="G285" i="14"/>
  <c r="N285" i="14"/>
  <c r="P285" i="14"/>
  <c r="AE284" i="14"/>
  <c r="V284" i="14"/>
  <c r="M284" i="14"/>
  <c r="U284" i="14"/>
  <c r="K284" i="14"/>
  <c r="T284" i="14"/>
  <c r="I284" i="14"/>
  <c r="S284" i="14"/>
  <c r="G284" i="14"/>
  <c r="N284" i="14"/>
  <c r="P284" i="14"/>
  <c r="AE283" i="14"/>
  <c r="V283" i="14"/>
  <c r="M283" i="14"/>
  <c r="U283" i="14"/>
  <c r="K283" i="14"/>
  <c r="T283" i="14"/>
  <c r="S283" i="14"/>
  <c r="G283" i="14"/>
  <c r="N283" i="14"/>
  <c r="P283" i="14"/>
  <c r="I283" i="14"/>
  <c r="AE282" i="14"/>
  <c r="V282" i="14"/>
  <c r="M282" i="14"/>
  <c r="U282" i="14"/>
  <c r="K282" i="14"/>
  <c r="O282" i="14"/>
  <c r="AF282" i="14"/>
  <c r="T282" i="14"/>
  <c r="S282" i="14"/>
  <c r="G282" i="14"/>
  <c r="N282" i="14"/>
  <c r="P282" i="14"/>
  <c r="I282" i="14"/>
  <c r="AE281" i="14"/>
  <c r="V281" i="14"/>
  <c r="M281" i="14"/>
  <c r="U281" i="14"/>
  <c r="K281" i="14"/>
  <c r="T281" i="14"/>
  <c r="I281" i="14"/>
  <c r="S281" i="14"/>
  <c r="G281" i="14"/>
  <c r="N281" i="14"/>
  <c r="P281" i="14"/>
  <c r="AE280" i="14"/>
  <c r="V280" i="14"/>
  <c r="M280" i="14"/>
  <c r="U280" i="14"/>
  <c r="T280" i="14"/>
  <c r="I280" i="14"/>
  <c r="S280" i="14"/>
  <c r="G280" i="14"/>
  <c r="N280" i="14"/>
  <c r="P280" i="14"/>
  <c r="K280" i="14"/>
  <c r="AE279" i="14"/>
  <c r="V279" i="14"/>
  <c r="M279" i="14"/>
  <c r="U279" i="14"/>
  <c r="K279" i="14"/>
  <c r="T279" i="14"/>
  <c r="I279" i="14"/>
  <c r="S279" i="14"/>
  <c r="G279" i="14"/>
  <c r="N279" i="14"/>
  <c r="P279" i="14"/>
  <c r="AE278" i="14"/>
  <c r="V278" i="14"/>
  <c r="M278" i="14"/>
  <c r="U278" i="14"/>
  <c r="K278" i="14"/>
  <c r="T278" i="14"/>
  <c r="I278" i="14"/>
  <c r="S278" i="14"/>
  <c r="G278" i="14"/>
  <c r="N278" i="14"/>
  <c r="P278" i="14"/>
  <c r="AE277" i="14"/>
  <c r="V277" i="14"/>
  <c r="U277" i="14"/>
  <c r="K277" i="14"/>
  <c r="T277" i="14"/>
  <c r="I277" i="14"/>
  <c r="S277" i="14"/>
  <c r="G277" i="14"/>
  <c r="N277" i="14"/>
  <c r="P277" i="14"/>
  <c r="M277" i="14"/>
  <c r="AE276" i="14"/>
  <c r="V276" i="14"/>
  <c r="M276" i="14"/>
  <c r="U276" i="14"/>
  <c r="T276" i="14"/>
  <c r="I276" i="14"/>
  <c r="S276" i="14"/>
  <c r="G276" i="14"/>
  <c r="N276" i="14"/>
  <c r="P276" i="14"/>
  <c r="K276" i="14"/>
  <c r="AE275" i="14"/>
  <c r="V275" i="14"/>
  <c r="M275" i="14"/>
  <c r="U275" i="14"/>
  <c r="K275" i="14"/>
  <c r="T275" i="14"/>
  <c r="S275" i="14"/>
  <c r="G275" i="14"/>
  <c r="N275" i="14"/>
  <c r="P275" i="14"/>
  <c r="I275" i="14"/>
  <c r="AE274" i="14"/>
  <c r="V274" i="14"/>
  <c r="M274" i="14"/>
  <c r="U274" i="14"/>
  <c r="K274" i="14"/>
  <c r="T274" i="14"/>
  <c r="I274" i="14"/>
  <c r="S274" i="14"/>
  <c r="G274" i="14"/>
  <c r="N274" i="14"/>
  <c r="P274" i="14"/>
  <c r="AE273" i="14"/>
  <c r="V273" i="14"/>
  <c r="U273" i="14"/>
  <c r="K273" i="14"/>
  <c r="T273" i="14"/>
  <c r="I273" i="14"/>
  <c r="S273" i="14"/>
  <c r="G273" i="14"/>
  <c r="N273" i="14"/>
  <c r="P273" i="14"/>
  <c r="M273" i="14"/>
  <c r="AE272" i="14"/>
  <c r="V272" i="14"/>
  <c r="M272" i="14"/>
  <c r="U272" i="14"/>
  <c r="K272" i="14"/>
  <c r="T272" i="14"/>
  <c r="I272" i="14"/>
  <c r="S272" i="14"/>
  <c r="G272" i="14"/>
  <c r="N272" i="14"/>
  <c r="P272" i="14"/>
  <c r="AE271" i="14"/>
  <c r="V271" i="14"/>
  <c r="M271" i="14"/>
  <c r="U271" i="14"/>
  <c r="K271" i="14"/>
  <c r="T271" i="14"/>
  <c r="I271" i="14"/>
  <c r="S271" i="14"/>
  <c r="G271" i="14"/>
  <c r="N271" i="14"/>
  <c r="P271" i="14"/>
  <c r="AE270" i="14"/>
  <c r="V270" i="14"/>
  <c r="M270" i="14"/>
  <c r="U270" i="14"/>
  <c r="K270" i="14"/>
  <c r="T270" i="14"/>
  <c r="I270" i="14"/>
  <c r="S270" i="14"/>
  <c r="G270" i="14"/>
  <c r="N270" i="14"/>
  <c r="P270" i="14"/>
  <c r="AE269" i="14"/>
  <c r="V269" i="14"/>
  <c r="U269" i="14"/>
  <c r="K269" i="14"/>
  <c r="T269" i="14"/>
  <c r="I269" i="14"/>
  <c r="S269" i="14"/>
  <c r="G269" i="14"/>
  <c r="N269" i="14"/>
  <c r="P269" i="14"/>
  <c r="M269" i="14"/>
  <c r="AE268" i="14"/>
  <c r="V268" i="14"/>
  <c r="M268" i="14"/>
  <c r="U268" i="14"/>
  <c r="T268" i="14"/>
  <c r="I268" i="14"/>
  <c r="S268" i="14"/>
  <c r="G268" i="14"/>
  <c r="N268" i="14"/>
  <c r="P268" i="14"/>
  <c r="K268" i="14"/>
  <c r="AE267" i="14"/>
  <c r="V267" i="14"/>
  <c r="M267" i="14"/>
  <c r="U267" i="14"/>
  <c r="K267" i="14"/>
  <c r="T267" i="14"/>
  <c r="S267" i="14"/>
  <c r="G267" i="14"/>
  <c r="N267" i="14"/>
  <c r="P267" i="14"/>
  <c r="I267" i="14"/>
  <c r="AE266" i="14"/>
  <c r="V266" i="14"/>
  <c r="M266" i="14"/>
  <c r="U266" i="14"/>
  <c r="K266" i="14"/>
  <c r="T266" i="14"/>
  <c r="I266" i="14"/>
  <c r="S266" i="14"/>
  <c r="G266" i="14"/>
  <c r="N266" i="14"/>
  <c r="P266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E265" i="14"/>
  <c r="V265" i="14"/>
  <c r="U265" i="14"/>
  <c r="K265" i="14"/>
  <c r="T265" i="14"/>
  <c r="I265" i="14"/>
  <c r="S265" i="14"/>
  <c r="G265" i="14"/>
  <c r="N265" i="14"/>
  <c r="M265" i="14"/>
  <c r="L245" i="14"/>
  <c r="J245" i="14"/>
  <c r="H245" i="14"/>
  <c r="F245" i="14"/>
  <c r="AE244" i="14"/>
  <c r="AF244" i="14"/>
  <c r="V244" i="14"/>
  <c r="U244" i="14"/>
  <c r="T244" i="14"/>
  <c r="S244" i="14"/>
  <c r="P244" i="14"/>
  <c r="AE243" i="14"/>
  <c r="V243" i="14"/>
  <c r="M243" i="14"/>
  <c r="U243" i="14"/>
  <c r="K243" i="14"/>
  <c r="T243" i="14"/>
  <c r="S243" i="14"/>
  <c r="G243" i="14"/>
  <c r="N243" i="14"/>
  <c r="P243" i="14"/>
  <c r="I243" i="14"/>
  <c r="AE242" i="14"/>
  <c r="V242" i="14"/>
  <c r="M242" i="14"/>
  <c r="U242" i="14"/>
  <c r="K242" i="14"/>
  <c r="T242" i="14"/>
  <c r="I242" i="14"/>
  <c r="S242" i="14"/>
  <c r="G242" i="14"/>
  <c r="N242" i="14"/>
  <c r="P242" i="14"/>
  <c r="AE241" i="14"/>
  <c r="V241" i="14"/>
  <c r="M241" i="14"/>
  <c r="U241" i="14"/>
  <c r="K241" i="14"/>
  <c r="T241" i="14"/>
  <c r="I241" i="14"/>
  <c r="S241" i="14"/>
  <c r="G241" i="14"/>
  <c r="P241" i="14"/>
  <c r="N241" i="14"/>
  <c r="AE240" i="14"/>
  <c r="V240" i="14"/>
  <c r="M240" i="14"/>
  <c r="U240" i="14"/>
  <c r="K240" i="14"/>
  <c r="T240" i="14"/>
  <c r="S240" i="14"/>
  <c r="G240" i="14"/>
  <c r="N240" i="14"/>
  <c r="P240" i="14"/>
  <c r="I240" i="14"/>
  <c r="AE239" i="14"/>
  <c r="V239" i="14"/>
  <c r="M239" i="14"/>
  <c r="U239" i="14"/>
  <c r="K239" i="14"/>
  <c r="T239" i="14"/>
  <c r="I239" i="14"/>
  <c r="O239" i="14"/>
  <c r="AF239" i="14"/>
  <c r="S239" i="14"/>
  <c r="N239" i="14"/>
  <c r="P239" i="14"/>
  <c r="G239" i="14"/>
  <c r="AE238" i="14"/>
  <c r="V238" i="14"/>
  <c r="M238" i="14"/>
  <c r="U238" i="14"/>
  <c r="K238" i="14"/>
  <c r="T238" i="14"/>
  <c r="I238" i="14"/>
  <c r="S238" i="14"/>
  <c r="G238" i="14"/>
  <c r="N238" i="14"/>
  <c r="P238" i="14"/>
  <c r="C238" i="14"/>
  <c r="C239" i="14"/>
  <c r="C240" i="14"/>
  <c r="C241" i="14"/>
  <c r="C242" i="14"/>
  <c r="C243" i="14"/>
  <c r="A238" i="14"/>
  <c r="A239" i="14"/>
  <c r="A240" i="14"/>
  <c r="A241" i="14"/>
  <c r="A242" i="14"/>
  <c r="A243" i="14"/>
  <c r="AE237" i="14"/>
  <c r="V237" i="14"/>
  <c r="M237" i="14"/>
  <c r="U237" i="14"/>
  <c r="T237" i="14"/>
  <c r="I237" i="14"/>
  <c r="S237" i="14"/>
  <c r="G237" i="14"/>
  <c r="N237" i="14"/>
  <c r="P237" i="14"/>
  <c r="K237" i="14"/>
  <c r="L217" i="14"/>
  <c r="J217" i="14"/>
  <c r="H217" i="14"/>
  <c r="F217" i="14"/>
  <c r="AE216" i="14"/>
  <c r="AF216" i="14"/>
  <c r="P216" i="14"/>
  <c r="AE215" i="14"/>
  <c r="V215" i="14"/>
  <c r="M215" i="14"/>
  <c r="U215" i="14"/>
  <c r="K215" i="14"/>
  <c r="T215" i="14"/>
  <c r="I215" i="14"/>
  <c r="S215" i="14"/>
  <c r="N215" i="14"/>
  <c r="P215" i="14"/>
  <c r="G215" i="14"/>
  <c r="AE214" i="14"/>
  <c r="V214" i="14"/>
  <c r="M214" i="14"/>
  <c r="U214" i="14"/>
  <c r="K214" i="14"/>
  <c r="T214" i="14"/>
  <c r="I214" i="14"/>
  <c r="S214" i="14"/>
  <c r="G214" i="14"/>
  <c r="N214" i="14"/>
  <c r="P214" i="14"/>
  <c r="AE213" i="14"/>
  <c r="V213" i="14"/>
  <c r="M213" i="14"/>
  <c r="U213" i="14"/>
  <c r="K213" i="14"/>
  <c r="T213" i="14"/>
  <c r="S213" i="14"/>
  <c r="G213" i="14"/>
  <c r="N213" i="14"/>
  <c r="P213" i="14"/>
  <c r="I213" i="14"/>
  <c r="AE212" i="14"/>
  <c r="V212" i="14"/>
  <c r="M212" i="14"/>
  <c r="U212" i="14"/>
  <c r="K212" i="14"/>
  <c r="T212" i="14"/>
  <c r="I212" i="14"/>
  <c r="S212" i="14"/>
  <c r="G212" i="14"/>
  <c r="N212" i="14"/>
  <c r="P212" i="14"/>
  <c r="AE211" i="14"/>
  <c r="V211" i="14"/>
  <c r="M211" i="14"/>
  <c r="U211" i="14"/>
  <c r="K211" i="14"/>
  <c r="T211" i="14"/>
  <c r="I211" i="14"/>
  <c r="S211" i="14"/>
  <c r="G211" i="14"/>
  <c r="N211" i="14"/>
  <c r="P211" i="14"/>
  <c r="AE210" i="14"/>
  <c r="V210" i="14"/>
  <c r="U210" i="14"/>
  <c r="K210" i="14"/>
  <c r="T210" i="14"/>
  <c r="I210" i="14"/>
  <c r="S210" i="14"/>
  <c r="G210" i="14"/>
  <c r="N210" i="14"/>
  <c r="P210" i="14"/>
  <c r="M210" i="14"/>
  <c r="AE209" i="14"/>
  <c r="V209" i="14"/>
  <c r="M209" i="14"/>
  <c r="U209" i="14"/>
  <c r="T209" i="14"/>
  <c r="I209" i="14"/>
  <c r="S209" i="14"/>
  <c r="G209" i="14"/>
  <c r="P209" i="14"/>
  <c r="N209" i="14"/>
  <c r="K209" i="14"/>
  <c r="AE208" i="14"/>
  <c r="V208" i="14"/>
  <c r="M208" i="14"/>
  <c r="U208" i="14"/>
  <c r="K208" i="14"/>
  <c r="T208" i="14"/>
  <c r="I208" i="14"/>
  <c r="S208" i="14"/>
  <c r="G208" i="14"/>
  <c r="N208" i="14"/>
  <c r="P208" i="14"/>
  <c r="AE207" i="14"/>
  <c r="V207" i="14"/>
  <c r="M207" i="14"/>
  <c r="U207" i="14"/>
  <c r="K207" i="14"/>
  <c r="T207" i="14"/>
  <c r="I207" i="14"/>
  <c r="S207" i="14"/>
  <c r="G207" i="14"/>
  <c r="N207" i="14"/>
  <c r="P207" i="14"/>
  <c r="AE206" i="14"/>
  <c r="V206" i="14"/>
  <c r="M206" i="14"/>
  <c r="U206" i="14"/>
  <c r="K206" i="14"/>
  <c r="T206" i="14"/>
  <c r="I206" i="14"/>
  <c r="S206" i="14"/>
  <c r="G206" i="14"/>
  <c r="N206" i="14"/>
  <c r="P206" i="14"/>
  <c r="AE205" i="14"/>
  <c r="V205" i="14"/>
  <c r="M205" i="14"/>
  <c r="U205" i="14"/>
  <c r="K205" i="14"/>
  <c r="T205" i="14"/>
  <c r="I205" i="14"/>
  <c r="S205" i="14"/>
  <c r="G205" i="14"/>
  <c r="N205" i="14"/>
  <c r="P205" i="14"/>
  <c r="AE204" i="14"/>
  <c r="V204" i="14"/>
  <c r="M204" i="14"/>
  <c r="U204" i="14"/>
  <c r="K204" i="14"/>
  <c r="T204" i="14"/>
  <c r="I204" i="14"/>
  <c r="S204" i="14"/>
  <c r="G204" i="14"/>
  <c r="N204" i="14"/>
  <c r="P204" i="14"/>
  <c r="AE203" i="14"/>
  <c r="AE217" i="14"/>
  <c r="V203" i="14"/>
  <c r="M203" i="14"/>
  <c r="U203" i="14"/>
  <c r="K203" i="14"/>
  <c r="T203" i="14"/>
  <c r="I203" i="14"/>
  <c r="S203" i="14"/>
  <c r="G203" i="14"/>
  <c r="N203" i="14"/>
  <c r="P203" i="14"/>
  <c r="AE202" i="14"/>
  <c r="V202" i="14"/>
  <c r="M202" i="14"/>
  <c r="U202" i="14"/>
  <c r="K202" i="14"/>
  <c r="T202" i="14"/>
  <c r="I202" i="14"/>
  <c r="S202" i="14"/>
  <c r="G202" i="14"/>
  <c r="N202" i="14"/>
  <c r="P202" i="14"/>
  <c r="AE201" i="14"/>
  <c r="V201" i="14"/>
  <c r="M201" i="14"/>
  <c r="U201" i="14"/>
  <c r="K201" i="14"/>
  <c r="T201" i="14"/>
  <c r="I201" i="14"/>
  <c r="S201" i="14"/>
  <c r="G201" i="14"/>
  <c r="N201" i="14"/>
  <c r="P201" i="14"/>
  <c r="AE200" i="14"/>
  <c r="V200" i="14"/>
  <c r="M200" i="14"/>
  <c r="U200" i="14"/>
  <c r="K200" i="14"/>
  <c r="T200" i="14"/>
  <c r="I200" i="14"/>
  <c r="S200" i="14"/>
  <c r="N200" i="14"/>
  <c r="P200" i="14"/>
  <c r="G200" i="14"/>
  <c r="AE199" i="14"/>
  <c r="V199" i="14"/>
  <c r="M199" i="14"/>
  <c r="U199" i="14"/>
  <c r="K199" i="14"/>
  <c r="T199" i="14"/>
  <c r="I199" i="14"/>
  <c r="S199" i="14"/>
  <c r="G199" i="14"/>
  <c r="N199" i="14"/>
  <c r="P199" i="14"/>
  <c r="AE198" i="14"/>
  <c r="V198" i="14"/>
  <c r="M198" i="14"/>
  <c r="U198" i="14"/>
  <c r="T198" i="14"/>
  <c r="I198" i="14"/>
  <c r="S198" i="14"/>
  <c r="G198" i="14"/>
  <c r="N198" i="14"/>
  <c r="P198" i="14"/>
  <c r="K198" i="14"/>
  <c r="AE197" i="14"/>
  <c r="V197" i="14"/>
  <c r="M197" i="14"/>
  <c r="U197" i="14"/>
  <c r="K197" i="14"/>
  <c r="T197" i="14"/>
  <c r="I197" i="14"/>
  <c r="S197" i="14"/>
  <c r="G197" i="14"/>
  <c r="N197" i="14"/>
  <c r="P197" i="14"/>
  <c r="AE196" i="14"/>
  <c r="V196" i="14"/>
  <c r="M196" i="14"/>
  <c r="U196" i="14"/>
  <c r="K196" i="14"/>
  <c r="T196" i="14"/>
  <c r="I196" i="14"/>
  <c r="S196" i="14"/>
  <c r="G196" i="14"/>
  <c r="N196" i="14"/>
  <c r="P196" i="14"/>
  <c r="AE195" i="14"/>
  <c r="V195" i="14"/>
  <c r="M195" i="14"/>
  <c r="U195" i="14"/>
  <c r="K195" i="14"/>
  <c r="T195" i="14"/>
  <c r="I195" i="14"/>
  <c r="S195" i="14"/>
  <c r="G195" i="14"/>
  <c r="N195" i="14"/>
  <c r="P195" i="14"/>
  <c r="AE194" i="14"/>
  <c r="V194" i="14"/>
  <c r="M194" i="14"/>
  <c r="U194" i="14"/>
  <c r="K194" i="14"/>
  <c r="T194" i="14"/>
  <c r="I194" i="14"/>
  <c r="S194" i="14"/>
  <c r="G194" i="14"/>
  <c r="N194" i="14"/>
  <c r="P194" i="14"/>
  <c r="AE193" i="14"/>
  <c r="V193" i="14"/>
  <c r="M193" i="14"/>
  <c r="U193" i="14"/>
  <c r="K193" i="14"/>
  <c r="T193" i="14"/>
  <c r="I193" i="14"/>
  <c r="S193" i="14"/>
  <c r="G193" i="14"/>
  <c r="P193" i="14"/>
  <c r="N193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AE192" i="14"/>
  <c r="V192" i="14"/>
  <c r="M192" i="14"/>
  <c r="U192" i="14"/>
  <c r="K192" i="14"/>
  <c r="T192" i="14"/>
  <c r="I192" i="14"/>
  <c r="S192" i="14"/>
  <c r="G192" i="14"/>
  <c r="N192" i="14"/>
  <c r="P192" i="14"/>
  <c r="C192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E191" i="14"/>
  <c r="V191" i="14"/>
  <c r="M191" i="14"/>
  <c r="U191" i="14"/>
  <c r="K191" i="14"/>
  <c r="T191" i="14"/>
  <c r="I191" i="14"/>
  <c r="S191" i="14"/>
  <c r="G191" i="14"/>
  <c r="N191" i="14"/>
  <c r="P191" i="14"/>
  <c r="L172" i="14"/>
  <c r="J172" i="14"/>
  <c r="H172" i="14"/>
  <c r="F172" i="14"/>
  <c r="AE171" i="14"/>
  <c r="AF171" i="14"/>
  <c r="P171" i="14"/>
  <c r="AE170" i="14"/>
  <c r="V170" i="14"/>
  <c r="M170" i="14"/>
  <c r="U170" i="14"/>
  <c r="K170" i="14"/>
  <c r="T170" i="14"/>
  <c r="I170" i="14"/>
  <c r="S170" i="14"/>
  <c r="G170" i="14"/>
  <c r="N170" i="14"/>
  <c r="P170" i="14"/>
  <c r="AE169" i="14"/>
  <c r="V169" i="14"/>
  <c r="M169" i="14"/>
  <c r="U169" i="14"/>
  <c r="K169" i="14"/>
  <c r="T169" i="14"/>
  <c r="I169" i="14"/>
  <c r="S169" i="14"/>
  <c r="G169" i="14"/>
  <c r="N169" i="14"/>
  <c r="P169" i="14"/>
  <c r="AE168" i="14"/>
  <c r="V168" i="14"/>
  <c r="M168" i="14"/>
  <c r="U168" i="14"/>
  <c r="K168" i="14"/>
  <c r="T168" i="14"/>
  <c r="I168" i="14"/>
  <c r="S168" i="14"/>
  <c r="G168" i="14"/>
  <c r="N168" i="14"/>
  <c r="P168" i="14"/>
  <c r="AE167" i="14"/>
  <c r="V167" i="14"/>
  <c r="M167" i="14"/>
  <c r="U167" i="14"/>
  <c r="K167" i="14"/>
  <c r="T167" i="14"/>
  <c r="I167" i="14"/>
  <c r="S167" i="14"/>
  <c r="G167" i="14"/>
  <c r="N167" i="14"/>
  <c r="P167" i="14"/>
  <c r="AE166" i="14"/>
  <c r="V166" i="14"/>
  <c r="M166" i="14"/>
  <c r="U166" i="14"/>
  <c r="K166" i="14"/>
  <c r="T166" i="14"/>
  <c r="I166" i="14"/>
  <c r="S166" i="14"/>
  <c r="G166" i="14"/>
  <c r="N166" i="14"/>
  <c r="P166" i="14"/>
  <c r="AE165" i="14"/>
  <c r="V165" i="14"/>
  <c r="U165" i="14"/>
  <c r="K165" i="14"/>
  <c r="T165" i="14"/>
  <c r="I165" i="14"/>
  <c r="S165" i="14"/>
  <c r="G165" i="14"/>
  <c r="N165" i="14"/>
  <c r="P165" i="14"/>
  <c r="M165" i="14"/>
  <c r="AE164" i="14"/>
  <c r="V164" i="14"/>
  <c r="M164" i="14"/>
  <c r="U164" i="14"/>
  <c r="K164" i="14"/>
  <c r="T164" i="14"/>
  <c r="I164" i="14"/>
  <c r="S164" i="14"/>
  <c r="G164" i="14"/>
  <c r="N164" i="14"/>
  <c r="P164" i="14"/>
  <c r="AE163" i="14"/>
  <c r="V163" i="14"/>
  <c r="M163" i="14"/>
  <c r="U163" i="14"/>
  <c r="K163" i="14"/>
  <c r="T163" i="14"/>
  <c r="I163" i="14"/>
  <c r="S163" i="14"/>
  <c r="G163" i="14"/>
  <c r="N163" i="14"/>
  <c r="P163" i="14"/>
  <c r="AE162" i="14"/>
  <c r="V162" i="14"/>
  <c r="M162" i="14"/>
  <c r="U162" i="14"/>
  <c r="K162" i="14"/>
  <c r="T162" i="14"/>
  <c r="I162" i="14"/>
  <c r="S162" i="14"/>
  <c r="G162" i="14"/>
  <c r="N162" i="14"/>
  <c r="P162" i="14"/>
  <c r="C162" i="14"/>
  <c r="C163" i="14"/>
  <c r="C164" i="14"/>
  <c r="C165" i="14"/>
  <c r="C166" i="14"/>
  <c r="C167" i="14"/>
  <c r="C168" i="14"/>
  <c r="C169" i="14"/>
  <c r="C170" i="14"/>
  <c r="A162" i="14"/>
  <c r="A163" i="14"/>
  <c r="A164" i="14"/>
  <c r="A165" i="14"/>
  <c r="A166" i="14"/>
  <c r="A167" i="14"/>
  <c r="A168" i="14"/>
  <c r="A169" i="14"/>
  <c r="A170" i="14"/>
  <c r="AE161" i="14"/>
  <c r="V161" i="14"/>
  <c r="M161" i="14"/>
  <c r="U161" i="14"/>
  <c r="K161" i="14"/>
  <c r="T161" i="14"/>
  <c r="I161" i="14"/>
  <c r="S161" i="14"/>
  <c r="G161" i="14"/>
  <c r="N161" i="14"/>
  <c r="P161" i="14"/>
  <c r="L143" i="14"/>
  <c r="J143" i="14"/>
  <c r="H143" i="14"/>
  <c r="F143" i="14"/>
  <c r="AE142" i="14"/>
  <c r="AF142" i="14"/>
  <c r="AE141" i="14"/>
  <c r="V141" i="14"/>
  <c r="M141" i="14"/>
  <c r="U141" i="14"/>
  <c r="K141" i="14"/>
  <c r="T141" i="14"/>
  <c r="I141" i="14"/>
  <c r="S141" i="14"/>
  <c r="G141" i="14"/>
  <c r="N141" i="14"/>
  <c r="P141" i="14"/>
  <c r="AE140" i="14"/>
  <c r="V140" i="14"/>
  <c r="M140" i="14"/>
  <c r="U140" i="14"/>
  <c r="K140" i="14"/>
  <c r="T140" i="14"/>
  <c r="I140" i="14"/>
  <c r="S140" i="14"/>
  <c r="G140" i="14"/>
  <c r="N140" i="14"/>
  <c r="P140" i="14"/>
  <c r="AE139" i="14"/>
  <c r="V139" i="14"/>
  <c r="M139" i="14"/>
  <c r="U139" i="14"/>
  <c r="K139" i="14"/>
  <c r="T139" i="14"/>
  <c r="I139" i="14"/>
  <c r="S139" i="14"/>
  <c r="G139" i="14"/>
  <c r="N139" i="14"/>
  <c r="P139" i="14"/>
  <c r="AE138" i="14"/>
  <c r="V138" i="14"/>
  <c r="M138" i="14"/>
  <c r="U138" i="14"/>
  <c r="T138" i="14"/>
  <c r="I138" i="14"/>
  <c r="S138" i="14"/>
  <c r="G138" i="14"/>
  <c r="N138" i="14"/>
  <c r="P138" i="14"/>
  <c r="K138" i="14"/>
  <c r="AE137" i="14"/>
  <c r="V137" i="14"/>
  <c r="U137" i="14"/>
  <c r="T137" i="14"/>
  <c r="I137" i="14"/>
  <c r="S137" i="14"/>
  <c r="G137" i="14"/>
  <c r="P137" i="14"/>
  <c r="N137" i="14"/>
  <c r="M137" i="14"/>
  <c r="K137" i="14"/>
  <c r="AE136" i="14"/>
  <c r="V136" i="14"/>
  <c r="M136" i="14"/>
  <c r="U136" i="14"/>
  <c r="K136" i="14"/>
  <c r="T136" i="14"/>
  <c r="I136" i="14"/>
  <c r="S136" i="14"/>
  <c r="G136" i="14"/>
  <c r="N136" i="14"/>
  <c r="P136" i="14"/>
  <c r="AE135" i="14"/>
  <c r="V135" i="14"/>
  <c r="M135" i="14"/>
  <c r="U135" i="14"/>
  <c r="K135" i="14"/>
  <c r="T135" i="14"/>
  <c r="I135" i="14"/>
  <c r="S135" i="14"/>
  <c r="G135" i="14"/>
  <c r="N135" i="14"/>
  <c r="P135" i="14"/>
  <c r="AE134" i="14"/>
  <c r="V134" i="14"/>
  <c r="M134" i="14"/>
  <c r="U134" i="14"/>
  <c r="K134" i="14"/>
  <c r="T134" i="14"/>
  <c r="I134" i="14"/>
  <c r="S134" i="14"/>
  <c r="G134" i="14"/>
  <c r="N134" i="14"/>
  <c r="P134" i="14"/>
  <c r="C134" i="14"/>
  <c r="C135" i="14"/>
  <c r="C136" i="14"/>
  <c r="C137" i="14"/>
  <c r="C138" i="14"/>
  <c r="C139" i="14"/>
  <c r="C140" i="14"/>
  <c r="C141" i="14"/>
  <c r="B134" i="14"/>
  <c r="B135" i="14"/>
  <c r="B136" i="14"/>
  <c r="B137" i="14"/>
  <c r="B138" i="14"/>
  <c r="B139" i="14"/>
  <c r="B140" i="14"/>
  <c r="B141" i="14"/>
  <c r="A134" i="14"/>
  <c r="A135" i="14"/>
  <c r="A136" i="14"/>
  <c r="A137" i="14"/>
  <c r="A138" i="14"/>
  <c r="A139" i="14"/>
  <c r="A140" i="14"/>
  <c r="A141" i="14"/>
  <c r="AE133" i="14"/>
  <c r="V133" i="14"/>
  <c r="M133" i="14"/>
  <c r="U133" i="14"/>
  <c r="K133" i="14"/>
  <c r="T133" i="14"/>
  <c r="I133" i="14"/>
  <c r="S133" i="14"/>
  <c r="G133" i="14"/>
  <c r="N133" i="14"/>
  <c r="P133" i="14"/>
  <c r="V115" i="14"/>
  <c r="U115" i="14"/>
  <c r="T115" i="14"/>
  <c r="S115" i="14"/>
  <c r="L115" i="14"/>
  <c r="J115" i="14"/>
  <c r="H115" i="14"/>
  <c r="F115" i="14"/>
  <c r="AE114" i="14"/>
  <c r="V114" i="14"/>
  <c r="M114" i="14"/>
  <c r="U114" i="14"/>
  <c r="K114" i="14"/>
  <c r="T114" i="14"/>
  <c r="S114" i="14"/>
  <c r="G114" i="14"/>
  <c r="N114" i="14"/>
  <c r="P114" i="14"/>
  <c r="I114" i="14"/>
  <c r="AE113" i="14"/>
  <c r="V113" i="14"/>
  <c r="M113" i="14"/>
  <c r="U113" i="14"/>
  <c r="K113" i="14"/>
  <c r="T113" i="14"/>
  <c r="I113" i="14"/>
  <c r="S113" i="14"/>
  <c r="G113" i="14"/>
  <c r="N113" i="14"/>
  <c r="P113" i="14"/>
  <c r="AE112" i="14"/>
  <c r="V112" i="14"/>
  <c r="M112" i="14"/>
  <c r="U112" i="14"/>
  <c r="K112" i="14"/>
  <c r="T112" i="14"/>
  <c r="I112" i="14"/>
  <c r="S112" i="14"/>
  <c r="G112" i="14"/>
  <c r="N112" i="14"/>
  <c r="P112" i="14"/>
  <c r="AE111" i="14"/>
  <c r="V111" i="14"/>
  <c r="M111" i="14"/>
  <c r="U111" i="14"/>
  <c r="K111" i="14"/>
  <c r="T111" i="14"/>
  <c r="I111" i="14"/>
  <c r="S111" i="14"/>
  <c r="G111" i="14"/>
  <c r="N111" i="14"/>
  <c r="P111" i="14"/>
  <c r="AE110" i="14"/>
  <c r="V110" i="14"/>
  <c r="M110" i="14"/>
  <c r="U110" i="14"/>
  <c r="K110" i="14"/>
  <c r="T110" i="14"/>
  <c r="S110" i="14"/>
  <c r="G110" i="14"/>
  <c r="N110" i="14"/>
  <c r="P110" i="14"/>
  <c r="I110" i="14"/>
  <c r="AE109" i="14"/>
  <c r="V109" i="14"/>
  <c r="M109" i="14"/>
  <c r="U109" i="14"/>
  <c r="K109" i="14"/>
  <c r="T109" i="14"/>
  <c r="I109" i="14"/>
  <c r="S109" i="14"/>
  <c r="G109" i="14"/>
  <c r="N109" i="14"/>
  <c r="P109" i="14"/>
  <c r="AE108" i="14"/>
  <c r="V108" i="14"/>
  <c r="M108" i="14"/>
  <c r="U108" i="14"/>
  <c r="K108" i="14"/>
  <c r="T108" i="14"/>
  <c r="I108" i="14"/>
  <c r="S108" i="14"/>
  <c r="G108" i="14"/>
  <c r="N108" i="14"/>
  <c r="P108" i="14"/>
  <c r="AE107" i="14"/>
  <c r="V107" i="14"/>
  <c r="M107" i="14"/>
  <c r="U107" i="14"/>
  <c r="K107" i="14"/>
  <c r="T107" i="14"/>
  <c r="I107" i="14"/>
  <c r="S107" i="14"/>
  <c r="G107" i="14"/>
  <c r="N107" i="14"/>
  <c r="P107" i="14"/>
  <c r="AE106" i="14"/>
  <c r="V106" i="14"/>
  <c r="M106" i="14"/>
  <c r="U106" i="14"/>
  <c r="K106" i="14"/>
  <c r="T106" i="14"/>
  <c r="S106" i="14"/>
  <c r="G106" i="14"/>
  <c r="N106" i="14"/>
  <c r="P106" i="14"/>
  <c r="I106" i="14"/>
  <c r="AE105" i="14"/>
  <c r="V105" i="14"/>
  <c r="M105" i="14"/>
  <c r="U105" i="14"/>
  <c r="K105" i="14"/>
  <c r="T105" i="14"/>
  <c r="I105" i="14"/>
  <c r="S105" i="14"/>
  <c r="G105" i="14"/>
  <c r="N105" i="14"/>
  <c r="P105" i="14"/>
  <c r="AE104" i="14"/>
  <c r="V104" i="14"/>
  <c r="M104" i="14"/>
  <c r="U104" i="14"/>
  <c r="K104" i="14"/>
  <c r="T104" i="14"/>
  <c r="I104" i="14"/>
  <c r="S104" i="14"/>
  <c r="G104" i="14"/>
  <c r="N104" i="14"/>
  <c r="P104" i="14"/>
  <c r="AE103" i="14"/>
  <c r="V103" i="14"/>
  <c r="M103" i="14"/>
  <c r="U103" i="14"/>
  <c r="K103" i="14"/>
  <c r="T103" i="14"/>
  <c r="S103" i="14"/>
  <c r="G103" i="14"/>
  <c r="N103" i="14"/>
  <c r="P103" i="14"/>
  <c r="I103" i="14"/>
  <c r="C103" i="14"/>
  <c r="C104" i="14"/>
  <c r="C105" i="14"/>
  <c r="C106" i="14"/>
  <c r="C107" i="14"/>
  <c r="C108" i="14"/>
  <c r="C109" i="14"/>
  <c r="C110" i="14"/>
  <c r="C111" i="14"/>
  <c r="C112" i="14"/>
  <c r="C113" i="14"/>
  <c r="B103" i="14"/>
  <c r="B104" i="14"/>
  <c r="B105" i="14"/>
  <c r="B106" i="14"/>
  <c r="B107" i="14"/>
  <c r="B108" i="14"/>
  <c r="B109" i="14"/>
  <c r="B110" i="14"/>
  <c r="B111" i="14"/>
  <c r="B112" i="14"/>
  <c r="B113" i="14"/>
  <c r="A103" i="14"/>
  <c r="A104" i="14"/>
  <c r="A105" i="14"/>
  <c r="A106" i="14"/>
  <c r="A107" i="14"/>
  <c r="A108" i="14"/>
  <c r="A109" i="14"/>
  <c r="A110" i="14"/>
  <c r="A111" i="14"/>
  <c r="A112" i="14"/>
  <c r="A113" i="14"/>
  <c r="AE102" i="14"/>
  <c r="V102" i="14"/>
  <c r="M102" i="14"/>
  <c r="U102" i="14"/>
  <c r="K102" i="14"/>
  <c r="T102" i="14"/>
  <c r="S102" i="14"/>
  <c r="G102" i="14"/>
  <c r="N102" i="14"/>
  <c r="P102" i="14"/>
  <c r="I102" i="14"/>
  <c r="L84" i="14"/>
  <c r="J84" i="14"/>
  <c r="H84" i="14"/>
  <c r="F84" i="14"/>
  <c r="AE83" i="14"/>
  <c r="N83" i="14"/>
  <c r="P83" i="14"/>
  <c r="M83" i="14"/>
  <c r="K83" i="14"/>
  <c r="I83" i="14"/>
  <c r="G83" i="14"/>
  <c r="AE82" i="14"/>
  <c r="V82" i="14"/>
  <c r="M82" i="14"/>
  <c r="U82" i="14"/>
  <c r="K82" i="14"/>
  <c r="T82" i="14"/>
  <c r="I82" i="14"/>
  <c r="S82" i="14"/>
  <c r="N82" i="14"/>
  <c r="P82" i="14"/>
  <c r="G82" i="14"/>
  <c r="A82" i="14"/>
  <c r="AE81" i="14"/>
  <c r="V81" i="14"/>
  <c r="M81" i="14"/>
  <c r="U81" i="14"/>
  <c r="K81" i="14"/>
  <c r="T81" i="14"/>
  <c r="I81" i="14"/>
  <c r="S81" i="14"/>
  <c r="G81" i="14"/>
  <c r="N81" i="14"/>
  <c r="P81" i="14"/>
  <c r="AE80" i="14"/>
  <c r="V80" i="14"/>
  <c r="U80" i="14"/>
  <c r="K80" i="14"/>
  <c r="T80" i="14"/>
  <c r="I80" i="14"/>
  <c r="S80" i="14"/>
  <c r="G80" i="14"/>
  <c r="N80" i="14"/>
  <c r="P80" i="14"/>
  <c r="M80" i="14"/>
  <c r="A80" i="14"/>
  <c r="AE79" i="14"/>
  <c r="V79" i="14"/>
  <c r="M79" i="14"/>
  <c r="U79" i="14"/>
  <c r="K79" i="14"/>
  <c r="T79" i="14"/>
  <c r="I79" i="14"/>
  <c r="S79" i="14"/>
  <c r="G79" i="14"/>
  <c r="N79" i="14"/>
  <c r="P79" i="14"/>
  <c r="AE78" i="14"/>
  <c r="V78" i="14"/>
  <c r="M78" i="14"/>
  <c r="U78" i="14"/>
  <c r="T78" i="14"/>
  <c r="I78" i="14"/>
  <c r="S78" i="14"/>
  <c r="G78" i="14"/>
  <c r="P78" i="14"/>
  <c r="N78" i="14"/>
  <c r="K78" i="14"/>
  <c r="A78" i="14"/>
  <c r="AE77" i="14"/>
  <c r="V77" i="14"/>
  <c r="U77" i="14"/>
  <c r="K77" i="14"/>
  <c r="T77" i="14"/>
  <c r="I77" i="14"/>
  <c r="S77" i="14"/>
  <c r="G77" i="14"/>
  <c r="N77" i="14"/>
  <c r="P77" i="14"/>
  <c r="M77" i="14"/>
  <c r="AE76" i="14"/>
  <c r="V76" i="14"/>
  <c r="M76" i="14"/>
  <c r="U76" i="14"/>
  <c r="K76" i="14"/>
  <c r="T76" i="14"/>
  <c r="I76" i="14"/>
  <c r="S76" i="14"/>
  <c r="G76" i="14"/>
  <c r="N76" i="14"/>
  <c r="P76" i="14"/>
  <c r="A76" i="14"/>
  <c r="AE75" i="14"/>
  <c r="V75" i="14"/>
  <c r="M75" i="14"/>
  <c r="U75" i="14"/>
  <c r="K75" i="14"/>
  <c r="T75" i="14"/>
  <c r="I75" i="14"/>
  <c r="S75" i="14"/>
  <c r="G75" i="14"/>
  <c r="N75" i="14"/>
  <c r="P75" i="14"/>
  <c r="AE74" i="14"/>
  <c r="V74" i="14"/>
  <c r="M74" i="14"/>
  <c r="U74" i="14"/>
  <c r="K74" i="14"/>
  <c r="T74" i="14"/>
  <c r="I74" i="14"/>
  <c r="S74" i="14"/>
  <c r="G74" i="14"/>
  <c r="N74" i="14"/>
  <c r="P74" i="14"/>
  <c r="C74" i="14"/>
  <c r="C75" i="14"/>
  <c r="C76" i="14"/>
  <c r="C77" i="14"/>
  <c r="C78" i="14"/>
  <c r="C79" i="14"/>
  <c r="C80" i="14"/>
  <c r="C81" i="14"/>
  <c r="C82" i="14"/>
  <c r="B74" i="14"/>
  <c r="B75" i="14"/>
  <c r="B76" i="14"/>
  <c r="B77" i="14"/>
  <c r="B78" i="14"/>
  <c r="B79" i="14"/>
  <c r="B80" i="14"/>
  <c r="B81" i="14"/>
  <c r="B82" i="14"/>
  <c r="A74" i="14"/>
  <c r="AE73" i="14"/>
  <c r="V73" i="14"/>
  <c r="M73" i="14"/>
  <c r="U73" i="14"/>
  <c r="K73" i="14"/>
  <c r="T73" i="14"/>
  <c r="I73" i="14"/>
  <c r="S73" i="14"/>
  <c r="N73" i="14"/>
  <c r="G73" i="14"/>
  <c r="Q56" i="14"/>
  <c r="L56" i="14"/>
  <c r="J56" i="14"/>
  <c r="H56" i="14"/>
  <c r="F56" i="14"/>
  <c r="AE55" i="14"/>
  <c r="N55" i="14"/>
  <c r="P55" i="14"/>
  <c r="M55" i="14"/>
  <c r="K55" i="14"/>
  <c r="I55" i="14"/>
  <c r="G55" i="14"/>
  <c r="AE54" i="14"/>
  <c r="V54" i="14"/>
  <c r="M54" i="14"/>
  <c r="U54" i="14"/>
  <c r="K54" i="14"/>
  <c r="T54" i="14"/>
  <c r="I54" i="14"/>
  <c r="S54" i="14"/>
  <c r="G54" i="14"/>
  <c r="N54" i="14"/>
  <c r="P54" i="14"/>
  <c r="AE53" i="14"/>
  <c r="V53" i="14"/>
  <c r="M53" i="14"/>
  <c r="U53" i="14"/>
  <c r="K53" i="14"/>
  <c r="T53" i="14"/>
  <c r="I53" i="14"/>
  <c r="S53" i="14"/>
  <c r="G53" i="14"/>
  <c r="N53" i="14"/>
  <c r="P53" i="14"/>
  <c r="AE52" i="14"/>
  <c r="V52" i="14"/>
  <c r="M52" i="14"/>
  <c r="U52" i="14"/>
  <c r="K52" i="14"/>
  <c r="T52" i="14"/>
  <c r="I52" i="14"/>
  <c r="S52" i="14"/>
  <c r="G52" i="14"/>
  <c r="N52" i="14"/>
  <c r="P52" i="14"/>
  <c r="AE51" i="14"/>
  <c r="V51" i="14"/>
  <c r="M51" i="14"/>
  <c r="U51" i="14"/>
  <c r="K51" i="14"/>
  <c r="T51" i="14"/>
  <c r="I51" i="14"/>
  <c r="S51" i="14"/>
  <c r="G51" i="14"/>
  <c r="N51" i="14"/>
  <c r="P51" i="14"/>
  <c r="AE50" i="14"/>
  <c r="V50" i="14"/>
  <c r="M50" i="14"/>
  <c r="U50" i="14"/>
  <c r="K50" i="14"/>
  <c r="T50" i="14"/>
  <c r="I50" i="14"/>
  <c r="S50" i="14"/>
  <c r="G50" i="14"/>
  <c r="N50" i="14"/>
  <c r="P50" i="14"/>
  <c r="AE49" i="14"/>
  <c r="V49" i="14"/>
  <c r="U49" i="14"/>
  <c r="K49" i="14"/>
  <c r="T49" i="14"/>
  <c r="I49" i="14"/>
  <c r="S49" i="14"/>
  <c r="G49" i="14"/>
  <c r="N49" i="14"/>
  <c r="P49" i="14"/>
  <c r="M49" i="14"/>
  <c r="AE48" i="14"/>
  <c r="V48" i="14"/>
  <c r="M48" i="14"/>
  <c r="U48" i="14"/>
  <c r="K48" i="14"/>
  <c r="T48" i="14"/>
  <c r="I48" i="14"/>
  <c r="S48" i="14"/>
  <c r="G48" i="14"/>
  <c r="N48" i="14"/>
  <c r="P48" i="14"/>
  <c r="AE47" i="14"/>
  <c r="V47" i="14"/>
  <c r="M47" i="14"/>
  <c r="U47" i="14"/>
  <c r="T47" i="14"/>
  <c r="I47" i="14"/>
  <c r="S47" i="14"/>
  <c r="G47" i="14"/>
  <c r="P47" i="14"/>
  <c r="N47" i="14"/>
  <c r="K47" i="14"/>
  <c r="AE46" i="14"/>
  <c r="V46" i="14"/>
  <c r="M46" i="14"/>
  <c r="U46" i="14"/>
  <c r="K46" i="14"/>
  <c r="T46" i="14"/>
  <c r="I46" i="14"/>
  <c r="S46" i="14"/>
  <c r="G46" i="14"/>
  <c r="N46" i="14"/>
  <c r="P46" i="14"/>
  <c r="AE45" i="14"/>
  <c r="V45" i="14"/>
  <c r="M45" i="14"/>
  <c r="U45" i="14"/>
  <c r="K45" i="14"/>
  <c r="T45" i="14"/>
  <c r="I45" i="14"/>
  <c r="S45" i="14"/>
  <c r="G45" i="14"/>
  <c r="N45" i="14"/>
  <c r="P45" i="14"/>
  <c r="AE44" i="14"/>
  <c r="V44" i="14"/>
  <c r="M44" i="14"/>
  <c r="U44" i="14"/>
  <c r="K44" i="14"/>
  <c r="T44" i="14"/>
  <c r="I44" i="14"/>
  <c r="S44" i="14"/>
  <c r="G44" i="14"/>
  <c r="N44" i="14"/>
  <c r="P44" i="14"/>
  <c r="AE43" i="14"/>
  <c r="V43" i="14"/>
  <c r="M43" i="14"/>
  <c r="U43" i="14"/>
  <c r="K43" i="14"/>
  <c r="T43" i="14"/>
  <c r="S43" i="14"/>
  <c r="G43" i="14"/>
  <c r="N43" i="14"/>
  <c r="P43" i="14"/>
  <c r="I43" i="14"/>
  <c r="AE42" i="14"/>
  <c r="V42" i="14"/>
  <c r="M42" i="14"/>
  <c r="U42" i="14"/>
  <c r="K42" i="14"/>
  <c r="T42" i="14"/>
  <c r="I42" i="14"/>
  <c r="S42" i="14"/>
  <c r="N42" i="14"/>
  <c r="P42" i="14"/>
  <c r="G42" i="14"/>
  <c r="AE41" i="14"/>
  <c r="V41" i="14"/>
  <c r="M41" i="14"/>
  <c r="U41" i="14"/>
  <c r="K41" i="14"/>
  <c r="T41" i="14"/>
  <c r="I41" i="14"/>
  <c r="S41" i="14"/>
  <c r="N41" i="14"/>
  <c r="P41" i="14"/>
  <c r="G41" i="14"/>
  <c r="AE40" i="14"/>
  <c r="V40" i="14"/>
  <c r="M40" i="14"/>
  <c r="U40" i="14"/>
  <c r="T40" i="14"/>
  <c r="I40" i="14"/>
  <c r="S40" i="14"/>
  <c r="G40" i="14"/>
  <c r="N40" i="14"/>
  <c r="P40" i="14"/>
  <c r="K40" i="14"/>
  <c r="AE39" i="14"/>
  <c r="V39" i="14"/>
  <c r="M39" i="14"/>
  <c r="U39" i="14"/>
  <c r="K39" i="14"/>
  <c r="T39" i="14"/>
  <c r="I39" i="14"/>
  <c r="S39" i="14"/>
  <c r="G39" i="14"/>
  <c r="N39" i="14"/>
  <c r="P39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E38" i="14"/>
  <c r="V38" i="14"/>
  <c r="M38" i="14"/>
  <c r="U38" i="14"/>
  <c r="K38" i="14"/>
  <c r="T38" i="14"/>
  <c r="I38" i="14"/>
  <c r="S38" i="14"/>
  <c r="G38" i="14"/>
  <c r="N38" i="14"/>
  <c r="L26" i="14"/>
  <c r="J26" i="14"/>
  <c r="H26" i="14"/>
  <c r="F26" i="14"/>
  <c r="AE25" i="14"/>
  <c r="V25" i="14"/>
  <c r="M25" i="14"/>
  <c r="U25" i="14"/>
  <c r="K25" i="14"/>
  <c r="T25" i="14"/>
  <c r="I25" i="14"/>
  <c r="S25" i="14"/>
  <c r="G25" i="14"/>
  <c r="N25" i="14"/>
  <c r="P25" i="14"/>
  <c r="AE24" i="14"/>
  <c r="V24" i="14"/>
  <c r="M24" i="14"/>
  <c r="U24" i="14"/>
  <c r="K24" i="14"/>
  <c r="T24" i="14"/>
  <c r="I24" i="14"/>
  <c r="S24" i="14"/>
  <c r="G24" i="14"/>
  <c r="N24" i="14"/>
  <c r="P24" i="14"/>
  <c r="AE23" i="14"/>
  <c r="V23" i="14"/>
  <c r="M23" i="14"/>
  <c r="U23" i="14"/>
  <c r="K23" i="14"/>
  <c r="T23" i="14"/>
  <c r="I23" i="14"/>
  <c r="S23" i="14"/>
  <c r="G23" i="14"/>
  <c r="N23" i="14"/>
  <c r="P23" i="14"/>
  <c r="AE22" i="14"/>
  <c r="V22" i="14"/>
  <c r="M22" i="14"/>
  <c r="U22" i="14"/>
  <c r="K22" i="14"/>
  <c r="T22" i="14"/>
  <c r="I22" i="14"/>
  <c r="S22" i="14"/>
  <c r="G22" i="14"/>
  <c r="N22" i="14"/>
  <c r="P22" i="14"/>
  <c r="AE21" i="14"/>
  <c r="V21" i="14"/>
  <c r="M21" i="14"/>
  <c r="U21" i="14"/>
  <c r="K21" i="14"/>
  <c r="T21" i="14"/>
  <c r="I21" i="14"/>
  <c r="S21" i="14"/>
  <c r="G21" i="14"/>
  <c r="N21" i="14"/>
  <c r="P21" i="14"/>
  <c r="AE20" i="14"/>
  <c r="V20" i="14"/>
  <c r="M20" i="14"/>
  <c r="U20" i="14"/>
  <c r="K20" i="14"/>
  <c r="T20" i="14"/>
  <c r="I20" i="14"/>
  <c r="S20" i="14"/>
  <c r="G20" i="14"/>
  <c r="N20" i="14"/>
  <c r="P20" i="14"/>
  <c r="AE19" i="14"/>
  <c r="V19" i="14"/>
  <c r="M19" i="14"/>
  <c r="U19" i="14"/>
  <c r="T19" i="14"/>
  <c r="I19" i="14"/>
  <c r="S19" i="14"/>
  <c r="G19" i="14"/>
  <c r="N19" i="14"/>
  <c r="P19" i="14"/>
  <c r="K19" i="14"/>
  <c r="AE18" i="14"/>
  <c r="V18" i="14"/>
  <c r="U18" i="14"/>
  <c r="K18" i="14"/>
  <c r="T18" i="14"/>
  <c r="I18" i="14"/>
  <c r="S18" i="14"/>
  <c r="G18" i="14"/>
  <c r="P18" i="14"/>
  <c r="N18" i="14"/>
  <c r="M18" i="14"/>
  <c r="O18" i="14"/>
  <c r="AF18" i="14"/>
  <c r="AE17" i="14"/>
  <c r="V17" i="14"/>
  <c r="M17" i="14"/>
  <c r="U17" i="14"/>
  <c r="K17" i="14"/>
  <c r="T17" i="14"/>
  <c r="I17" i="14"/>
  <c r="S17" i="14"/>
  <c r="G17" i="14"/>
  <c r="N17" i="14"/>
  <c r="P17" i="14"/>
  <c r="AE16" i="14"/>
  <c r="V16" i="14"/>
  <c r="M16" i="14"/>
  <c r="U16" i="14"/>
  <c r="K16" i="14"/>
  <c r="T16" i="14"/>
  <c r="I16" i="14"/>
  <c r="S16" i="14"/>
  <c r="G16" i="14"/>
  <c r="N16" i="14"/>
  <c r="P16" i="14"/>
  <c r="AE15" i="14"/>
  <c r="V15" i="14"/>
  <c r="U15" i="14"/>
  <c r="K15" i="14"/>
  <c r="T15" i="14"/>
  <c r="I15" i="14"/>
  <c r="S15" i="14"/>
  <c r="G15" i="14"/>
  <c r="N15" i="14"/>
  <c r="P15" i="14"/>
  <c r="M15" i="14"/>
  <c r="AE14" i="14"/>
  <c r="V14" i="14"/>
  <c r="M14" i="14"/>
  <c r="U14" i="14"/>
  <c r="T14" i="14"/>
  <c r="I14" i="14"/>
  <c r="S14" i="14"/>
  <c r="G14" i="14"/>
  <c r="P14" i="14"/>
  <c r="N14" i="14"/>
  <c r="K14" i="14"/>
  <c r="AE13" i="14"/>
  <c r="V13" i="14"/>
  <c r="M13" i="14"/>
  <c r="U13" i="14"/>
  <c r="K13" i="14"/>
  <c r="T13" i="14"/>
  <c r="I13" i="14"/>
  <c r="S13" i="14"/>
  <c r="G13" i="14"/>
  <c r="N13" i="14"/>
  <c r="P13" i="14"/>
  <c r="AE12" i="14"/>
  <c r="V12" i="14"/>
  <c r="M12" i="14"/>
  <c r="U12" i="14"/>
  <c r="K12" i="14"/>
  <c r="T12" i="14"/>
  <c r="I12" i="14"/>
  <c r="S12" i="14"/>
  <c r="G12" i="14"/>
  <c r="N12" i="14"/>
  <c r="P12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E11" i="14"/>
  <c r="V11" i="14"/>
  <c r="M11" i="14"/>
  <c r="U11" i="14"/>
  <c r="K11" i="14"/>
  <c r="T11" i="14"/>
  <c r="I11" i="14"/>
  <c r="S11" i="14"/>
  <c r="G11" i="14"/>
  <c r="N11" i="14"/>
  <c r="P11" i="14"/>
  <c r="AE819" i="13"/>
  <c r="V819" i="13"/>
  <c r="M819" i="13"/>
  <c r="U819" i="13"/>
  <c r="K819" i="13"/>
  <c r="T819" i="13"/>
  <c r="I819" i="13"/>
  <c r="S819" i="13"/>
  <c r="G819" i="13"/>
  <c r="N819" i="13"/>
  <c r="P819" i="13"/>
  <c r="AE818" i="13"/>
  <c r="V818" i="13"/>
  <c r="M818" i="13"/>
  <c r="U818" i="13"/>
  <c r="K818" i="13"/>
  <c r="T818" i="13"/>
  <c r="I818" i="13"/>
  <c r="S818" i="13"/>
  <c r="G818" i="13"/>
  <c r="N818" i="13"/>
  <c r="P818" i="13"/>
  <c r="AE817" i="13"/>
  <c r="V817" i="13"/>
  <c r="M817" i="13"/>
  <c r="U817" i="13"/>
  <c r="K817" i="13"/>
  <c r="T817" i="13"/>
  <c r="S817" i="13"/>
  <c r="G817" i="13"/>
  <c r="N817" i="13"/>
  <c r="P817" i="13"/>
  <c r="I817" i="13"/>
  <c r="AE816" i="13"/>
  <c r="V816" i="13"/>
  <c r="M816" i="13"/>
  <c r="U816" i="13"/>
  <c r="T816" i="13"/>
  <c r="I816" i="13"/>
  <c r="S816" i="13"/>
  <c r="G816" i="13"/>
  <c r="N816" i="13"/>
  <c r="P816" i="13"/>
  <c r="K816" i="13"/>
  <c r="AE815" i="13"/>
  <c r="V815" i="13"/>
  <c r="M815" i="13"/>
  <c r="U815" i="13"/>
  <c r="K815" i="13"/>
  <c r="T815" i="13"/>
  <c r="I815" i="13"/>
  <c r="S815" i="13"/>
  <c r="N815" i="13"/>
  <c r="P815" i="13"/>
  <c r="G815" i="13"/>
  <c r="AE814" i="13"/>
  <c r="V814" i="13"/>
  <c r="M814" i="13"/>
  <c r="U814" i="13"/>
  <c r="K814" i="13"/>
  <c r="T814" i="13"/>
  <c r="I814" i="13"/>
  <c r="S814" i="13"/>
  <c r="G814" i="13"/>
  <c r="N814" i="13"/>
  <c r="P814" i="13"/>
  <c r="AE813" i="13"/>
  <c r="V813" i="13"/>
  <c r="M813" i="13"/>
  <c r="U813" i="13"/>
  <c r="T813" i="13"/>
  <c r="I813" i="13"/>
  <c r="S813" i="13"/>
  <c r="G813" i="13"/>
  <c r="N813" i="13"/>
  <c r="P813" i="13"/>
  <c r="K813" i="13"/>
  <c r="AE812" i="13"/>
  <c r="V812" i="13"/>
  <c r="M812" i="13"/>
  <c r="U812" i="13"/>
  <c r="K812" i="13"/>
  <c r="T812" i="13"/>
  <c r="I812" i="13"/>
  <c r="S812" i="13"/>
  <c r="G812" i="13"/>
  <c r="N812" i="13"/>
  <c r="P812" i="13"/>
  <c r="AE811" i="13"/>
  <c r="V811" i="13"/>
  <c r="M811" i="13"/>
  <c r="U811" i="13"/>
  <c r="K811" i="13"/>
  <c r="T811" i="13"/>
  <c r="I811" i="13"/>
  <c r="S811" i="13"/>
  <c r="G811" i="13"/>
  <c r="N811" i="13"/>
  <c r="P811" i="13"/>
  <c r="AE810" i="13"/>
  <c r="V810" i="13"/>
  <c r="M810" i="13"/>
  <c r="U810" i="13"/>
  <c r="K810" i="13"/>
  <c r="T810" i="13"/>
  <c r="I810" i="13"/>
  <c r="S810" i="13"/>
  <c r="G810" i="13"/>
  <c r="N810" i="13"/>
  <c r="P810" i="13"/>
  <c r="AE809" i="13"/>
  <c r="V809" i="13"/>
  <c r="M809" i="13"/>
  <c r="U809" i="13"/>
  <c r="K809" i="13"/>
  <c r="T809" i="13"/>
  <c r="I809" i="13"/>
  <c r="S809" i="13"/>
  <c r="G809" i="13"/>
  <c r="N809" i="13"/>
  <c r="P809" i="13"/>
  <c r="AE808" i="13"/>
  <c r="V808" i="13"/>
  <c r="M808" i="13"/>
  <c r="U808" i="13"/>
  <c r="K808" i="13"/>
  <c r="T808" i="13"/>
  <c r="I808" i="13"/>
  <c r="S808" i="13"/>
  <c r="G808" i="13"/>
  <c r="N808" i="13"/>
  <c r="P808" i="13"/>
  <c r="AE807" i="13"/>
  <c r="V807" i="13"/>
  <c r="M807" i="13"/>
  <c r="U807" i="13"/>
  <c r="K807" i="13"/>
  <c r="T807" i="13"/>
  <c r="I807" i="13"/>
  <c r="S807" i="13"/>
  <c r="G807" i="13"/>
  <c r="N807" i="13"/>
  <c r="P807" i="13"/>
  <c r="AE806" i="13"/>
  <c r="V806" i="13"/>
  <c r="M806" i="13"/>
  <c r="U806" i="13"/>
  <c r="K806" i="13"/>
  <c r="T806" i="13"/>
  <c r="I806" i="13"/>
  <c r="S806" i="13"/>
  <c r="G806" i="13"/>
  <c r="N806" i="13"/>
  <c r="P806" i="13"/>
  <c r="AE805" i="13"/>
  <c r="V805" i="13"/>
  <c r="M805" i="13"/>
  <c r="U805" i="13"/>
  <c r="K805" i="13"/>
  <c r="T805" i="13"/>
  <c r="I805" i="13"/>
  <c r="S805" i="13"/>
  <c r="G805" i="13"/>
  <c r="N805" i="13"/>
  <c r="P805" i="13"/>
  <c r="AE804" i="13"/>
  <c r="V804" i="13"/>
  <c r="M804" i="13"/>
  <c r="U804" i="13"/>
  <c r="K804" i="13"/>
  <c r="T804" i="13"/>
  <c r="I804" i="13"/>
  <c r="S804" i="13"/>
  <c r="G804" i="13"/>
  <c r="N804" i="13"/>
  <c r="P804" i="13"/>
  <c r="AE803" i="13"/>
  <c r="V803" i="13"/>
  <c r="M803" i="13"/>
  <c r="U803" i="13"/>
  <c r="T803" i="13"/>
  <c r="S803" i="13"/>
  <c r="G803" i="13"/>
  <c r="N803" i="13"/>
  <c r="P803" i="13"/>
  <c r="K803" i="13"/>
  <c r="I803" i="13"/>
  <c r="AE802" i="13"/>
  <c r="V802" i="13"/>
  <c r="M802" i="13"/>
  <c r="U802" i="13"/>
  <c r="T802" i="13"/>
  <c r="I802" i="13"/>
  <c r="S802" i="13"/>
  <c r="G802" i="13"/>
  <c r="N802" i="13"/>
  <c r="P802" i="13"/>
  <c r="K802" i="13"/>
  <c r="AE801" i="13"/>
  <c r="V801" i="13"/>
  <c r="M801" i="13"/>
  <c r="U801" i="13"/>
  <c r="K801" i="13"/>
  <c r="T801" i="13"/>
  <c r="I801" i="13"/>
  <c r="S801" i="13"/>
  <c r="G801" i="13"/>
  <c r="N801" i="13"/>
  <c r="P801" i="13"/>
  <c r="A801" i="13"/>
  <c r="A802" i="13"/>
  <c r="AE800" i="13"/>
  <c r="V800" i="13"/>
  <c r="M800" i="13"/>
  <c r="U800" i="13"/>
  <c r="K800" i="13"/>
  <c r="T800" i="13"/>
  <c r="I800" i="13"/>
  <c r="S800" i="13"/>
  <c r="G800" i="13"/>
  <c r="N800" i="13"/>
  <c r="P800" i="13"/>
  <c r="AE799" i="13"/>
  <c r="V799" i="13"/>
  <c r="M799" i="13"/>
  <c r="U799" i="13"/>
  <c r="K799" i="13"/>
  <c r="T799" i="13"/>
  <c r="I799" i="13"/>
  <c r="S799" i="13"/>
  <c r="G799" i="13"/>
  <c r="N799" i="13"/>
  <c r="P799" i="13"/>
  <c r="AE798" i="13"/>
  <c r="V798" i="13"/>
  <c r="M798" i="13"/>
  <c r="U798" i="13"/>
  <c r="K798" i="13"/>
  <c r="T798" i="13"/>
  <c r="I798" i="13"/>
  <c r="S798" i="13"/>
  <c r="G798" i="13"/>
  <c r="N798" i="13"/>
  <c r="P798" i="13"/>
  <c r="AE797" i="13"/>
  <c r="V797" i="13"/>
  <c r="M797" i="13"/>
  <c r="U797" i="13"/>
  <c r="K797" i="13"/>
  <c r="T797" i="13"/>
  <c r="I797" i="13"/>
  <c r="S797" i="13"/>
  <c r="G797" i="13"/>
  <c r="N797" i="13"/>
  <c r="P797" i="13"/>
  <c r="AE796" i="13"/>
  <c r="V796" i="13"/>
  <c r="M796" i="13"/>
  <c r="U796" i="13"/>
  <c r="K796" i="13"/>
  <c r="T796" i="13"/>
  <c r="I796" i="13"/>
  <c r="S796" i="13"/>
  <c r="G796" i="13"/>
  <c r="N796" i="13"/>
  <c r="P796" i="13"/>
  <c r="AE795" i="13"/>
  <c r="V795" i="13"/>
  <c r="M795" i="13"/>
  <c r="U795" i="13"/>
  <c r="K795" i="13"/>
  <c r="T795" i="13"/>
  <c r="I795" i="13"/>
  <c r="S795" i="13"/>
  <c r="G795" i="13"/>
  <c r="N795" i="13"/>
  <c r="P795" i="13"/>
  <c r="AE794" i="13"/>
  <c r="V794" i="13"/>
  <c r="M794" i="13"/>
  <c r="U794" i="13"/>
  <c r="K794" i="13"/>
  <c r="T794" i="13"/>
  <c r="I794" i="13"/>
  <c r="S794" i="13"/>
  <c r="G794" i="13"/>
  <c r="N794" i="13"/>
  <c r="P794" i="13"/>
  <c r="AE793" i="13"/>
  <c r="V793" i="13"/>
  <c r="M793" i="13"/>
  <c r="U793" i="13"/>
  <c r="K793" i="13"/>
  <c r="T793" i="13"/>
  <c r="I793" i="13"/>
  <c r="S793" i="13"/>
  <c r="G793" i="13"/>
  <c r="N793" i="13"/>
  <c r="P793" i="13"/>
  <c r="AE792" i="13"/>
  <c r="V792" i="13"/>
  <c r="M792" i="13"/>
  <c r="U792" i="13"/>
  <c r="K792" i="13"/>
  <c r="T792" i="13"/>
  <c r="I792" i="13"/>
  <c r="S792" i="13"/>
  <c r="G792" i="13"/>
  <c r="N792" i="13"/>
  <c r="P792" i="13"/>
  <c r="AE791" i="13"/>
  <c r="V791" i="13"/>
  <c r="M791" i="13"/>
  <c r="U791" i="13"/>
  <c r="K791" i="13"/>
  <c r="T791" i="13"/>
  <c r="I791" i="13"/>
  <c r="S791" i="13"/>
  <c r="G791" i="13"/>
  <c r="N791" i="13"/>
  <c r="P791" i="13"/>
  <c r="A791" i="13"/>
  <c r="A792" i="13"/>
  <c r="A793" i="13"/>
  <c r="A794" i="13"/>
  <c r="A795" i="13"/>
  <c r="A796" i="13"/>
  <c r="A797" i="13"/>
  <c r="A798" i="13"/>
  <c r="A799" i="13"/>
  <c r="AE790" i="13"/>
  <c r="V790" i="13"/>
  <c r="M790" i="13"/>
  <c r="U790" i="13"/>
  <c r="K790" i="13"/>
  <c r="T790" i="13"/>
  <c r="I790" i="13"/>
  <c r="S790" i="13"/>
  <c r="G790" i="13"/>
  <c r="N790" i="13"/>
  <c r="P790" i="13"/>
  <c r="AE789" i="13"/>
  <c r="V789" i="13"/>
  <c r="M789" i="13"/>
  <c r="U789" i="13"/>
  <c r="K789" i="13"/>
  <c r="T789" i="13"/>
  <c r="I789" i="13"/>
  <c r="S789" i="13"/>
  <c r="G789" i="13"/>
  <c r="N789" i="13"/>
  <c r="P789" i="13"/>
  <c r="A789" i="13"/>
  <c r="AE788" i="13"/>
  <c r="V788" i="13"/>
  <c r="M788" i="13"/>
  <c r="U788" i="13"/>
  <c r="K788" i="13"/>
  <c r="T788" i="13"/>
  <c r="I788" i="13"/>
  <c r="S788" i="13"/>
  <c r="G788" i="13"/>
  <c r="N788" i="13"/>
  <c r="P788" i="13"/>
  <c r="AE787" i="13"/>
  <c r="V787" i="13"/>
  <c r="M787" i="13"/>
  <c r="U787" i="13"/>
  <c r="K787" i="13"/>
  <c r="T787" i="13"/>
  <c r="I787" i="13"/>
  <c r="S787" i="13"/>
  <c r="G787" i="13"/>
  <c r="N787" i="13"/>
  <c r="P787" i="13"/>
  <c r="AE786" i="13"/>
  <c r="V786" i="13"/>
  <c r="M786" i="13"/>
  <c r="U786" i="13"/>
  <c r="K786" i="13"/>
  <c r="T786" i="13"/>
  <c r="I786" i="13"/>
  <c r="S786" i="13"/>
  <c r="G786" i="13"/>
  <c r="N786" i="13"/>
  <c r="P786" i="13"/>
  <c r="AE785" i="13"/>
  <c r="V785" i="13"/>
  <c r="M785" i="13"/>
  <c r="U785" i="13"/>
  <c r="K785" i="13"/>
  <c r="T785" i="13"/>
  <c r="I785" i="13"/>
  <c r="S785" i="13"/>
  <c r="G785" i="13"/>
  <c r="N785" i="13"/>
  <c r="P785" i="13"/>
  <c r="AE784" i="13"/>
  <c r="V784" i="13"/>
  <c r="M784" i="13"/>
  <c r="U784" i="13"/>
  <c r="K784" i="13"/>
  <c r="T784" i="13"/>
  <c r="I784" i="13"/>
  <c r="S784" i="13"/>
  <c r="G784" i="13"/>
  <c r="N784" i="13"/>
  <c r="P784" i="13"/>
  <c r="AE783" i="13"/>
  <c r="V783" i="13"/>
  <c r="M783" i="13"/>
  <c r="U783" i="13"/>
  <c r="K783" i="13"/>
  <c r="T783" i="13"/>
  <c r="I783" i="13"/>
  <c r="S783" i="13"/>
  <c r="G783" i="13"/>
  <c r="N783" i="13"/>
  <c r="P783" i="13"/>
  <c r="AE782" i="13"/>
  <c r="V782" i="13"/>
  <c r="M782" i="13"/>
  <c r="U782" i="13"/>
  <c r="K782" i="13"/>
  <c r="T782" i="13"/>
  <c r="I782" i="13"/>
  <c r="S782" i="13"/>
  <c r="G782" i="13"/>
  <c r="N782" i="13"/>
  <c r="P782" i="13"/>
  <c r="AE781" i="13"/>
  <c r="V781" i="13"/>
  <c r="M781" i="13"/>
  <c r="U781" i="13"/>
  <c r="K781" i="13"/>
  <c r="T781" i="13"/>
  <c r="I781" i="13"/>
  <c r="S781" i="13"/>
  <c r="G781" i="13"/>
  <c r="N781" i="13"/>
  <c r="P781" i="13"/>
  <c r="AE780" i="13"/>
  <c r="V780" i="13"/>
  <c r="M780" i="13"/>
  <c r="U780" i="13"/>
  <c r="K780" i="13"/>
  <c r="T780" i="13"/>
  <c r="I780" i="13"/>
  <c r="S780" i="13"/>
  <c r="G780" i="13"/>
  <c r="N780" i="13"/>
  <c r="P780" i="13"/>
  <c r="AE779" i="13"/>
  <c r="V779" i="13"/>
  <c r="M779" i="13"/>
  <c r="U779" i="13"/>
  <c r="K779" i="13"/>
  <c r="T779" i="13"/>
  <c r="I779" i="13"/>
  <c r="S779" i="13"/>
  <c r="G779" i="13"/>
  <c r="N779" i="13"/>
  <c r="P779" i="13"/>
  <c r="A779" i="13"/>
  <c r="A780" i="13"/>
  <c r="A781" i="13"/>
  <c r="A782" i="13"/>
  <c r="A783" i="13"/>
  <c r="A784" i="13"/>
  <c r="A785" i="13"/>
  <c r="A786" i="13"/>
  <c r="A787" i="13"/>
  <c r="AE778" i="13"/>
  <c r="V778" i="13"/>
  <c r="M778" i="13"/>
  <c r="U778" i="13"/>
  <c r="K778" i="13"/>
  <c r="T778" i="13"/>
  <c r="I778" i="13"/>
  <c r="S778" i="13"/>
  <c r="G778" i="13"/>
  <c r="N778" i="13"/>
  <c r="P778" i="13"/>
  <c r="AE777" i="13"/>
  <c r="V777" i="13"/>
  <c r="M777" i="13"/>
  <c r="U777" i="13"/>
  <c r="K777" i="13"/>
  <c r="T777" i="13"/>
  <c r="I777" i="13"/>
  <c r="S777" i="13"/>
  <c r="G777" i="13"/>
  <c r="N777" i="13"/>
  <c r="P777" i="13"/>
  <c r="AE776" i="13"/>
  <c r="V776" i="13"/>
  <c r="M776" i="13"/>
  <c r="U776" i="13"/>
  <c r="T776" i="13"/>
  <c r="I776" i="13"/>
  <c r="S776" i="13"/>
  <c r="G776" i="13"/>
  <c r="N776" i="13"/>
  <c r="P776" i="13"/>
  <c r="K776" i="13"/>
  <c r="AE775" i="13"/>
  <c r="V775" i="13"/>
  <c r="M775" i="13"/>
  <c r="U775" i="13"/>
  <c r="K775" i="13"/>
  <c r="T775" i="13"/>
  <c r="I775" i="13"/>
  <c r="S775" i="13"/>
  <c r="G775" i="13"/>
  <c r="N775" i="13"/>
  <c r="P775" i="13"/>
  <c r="AE774" i="13"/>
  <c r="V774" i="13"/>
  <c r="M774" i="13"/>
  <c r="U774" i="13"/>
  <c r="T774" i="13"/>
  <c r="I774" i="13"/>
  <c r="S774" i="13"/>
  <c r="G774" i="13"/>
  <c r="N774" i="13"/>
  <c r="P774" i="13"/>
  <c r="K774" i="13"/>
  <c r="AE773" i="13"/>
  <c r="V773" i="13"/>
  <c r="M773" i="13"/>
  <c r="U773" i="13"/>
  <c r="K773" i="13"/>
  <c r="T773" i="13"/>
  <c r="I773" i="13"/>
  <c r="S773" i="13"/>
  <c r="G773" i="13"/>
  <c r="N773" i="13"/>
  <c r="P773" i="13"/>
  <c r="AE772" i="13"/>
  <c r="V772" i="13"/>
  <c r="M772" i="13"/>
  <c r="U772" i="13"/>
  <c r="T772" i="13"/>
  <c r="I772" i="13"/>
  <c r="S772" i="13"/>
  <c r="G772" i="13"/>
  <c r="N772" i="13"/>
  <c r="P772" i="13"/>
  <c r="K772" i="13"/>
  <c r="AE771" i="13"/>
  <c r="V771" i="13"/>
  <c r="M771" i="13"/>
  <c r="U771" i="13"/>
  <c r="K771" i="13"/>
  <c r="T771" i="13"/>
  <c r="I771" i="13"/>
  <c r="S771" i="13"/>
  <c r="G771" i="13"/>
  <c r="N771" i="13"/>
  <c r="P771" i="13"/>
  <c r="A771" i="13"/>
  <c r="A772" i="13"/>
  <c r="A773" i="13"/>
  <c r="A774" i="13"/>
  <c r="A775" i="13"/>
  <c r="A776" i="13"/>
  <c r="A777" i="13"/>
  <c r="AE770" i="13"/>
  <c r="V770" i="13"/>
  <c r="M770" i="13"/>
  <c r="U770" i="13"/>
  <c r="T770" i="13"/>
  <c r="I770" i="13"/>
  <c r="S770" i="13"/>
  <c r="G770" i="13"/>
  <c r="N770" i="13"/>
  <c r="P770" i="13"/>
  <c r="K770" i="13"/>
  <c r="AE769" i="13"/>
  <c r="V769" i="13"/>
  <c r="M769" i="13"/>
  <c r="U769" i="13"/>
  <c r="K769" i="13"/>
  <c r="T769" i="13"/>
  <c r="I769" i="13"/>
  <c r="S769" i="13"/>
  <c r="G769" i="13"/>
  <c r="N769" i="13"/>
  <c r="P769" i="13"/>
  <c r="AE768" i="13"/>
  <c r="V768" i="13"/>
  <c r="M768" i="13"/>
  <c r="U768" i="13"/>
  <c r="K768" i="13"/>
  <c r="T768" i="13"/>
  <c r="I768" i="13"/>
  <c r="S768" i="13"/>
  <c r="G768" i="13"/>
  <c r="N768" i="13"/>
  <c r="P768" i="13"/>
  <c r="AE767" i="13"/>
  <c r="V767" i="13"/>
  <c r="M767" i="13"/>
  <c r="U767" i="13"/>
  <c r="K767" i="13"/>
  <c r="T767" i="13"/>
  <c r="I767" i="13"/>
  <c r="S767" i="13"/>
  <c r="G767" i="13"/>
  <c r="N767" i="13"/>
  <c r="P767" i="13"/>
  <c r="AE766" i="13"/>
  <c r="V766" i="13"/>
  <c r="M766" i="13"/>
  <c r="U766" i="13"/>
  <c r="K766" i="13"/>
  <c r="T766" i="13"/>
  <c r="I766" i="13"/>
  <c r="S766" i="13"/>
  <c r="G766" i="13"/>
  <c r="N766" i="13"/>
  <c r="P766" i="13"/>
  <c r="AE765" i="13"/>
  <c r="V765" i="13"/>
  <c r="M765" i="13"/>
  <c r="U765" i="13"/>
  <c r="K765" i="13"/>
  <c r="T765" i="13"/>
  <c r="I765" i="13"/>
  <c r="S765" i="13"/>
  <c r="G765" i="13"/>
  <c r="N765" i="13"/>
  <c r="P765" i="13"/>
  <c r="AE764" i="13"/>
  <c r="V764" i="13"/>
  <c r="M764" i="13"/>
  <c r="U764" i="13"/>
  <c r="K764" i="13"/>
  <c r="T764" i="13"/>
  <c r="I764" i="13"/>
  <c r="S764" i="13"/>
  <c r="G764" i="13"/>
  <c r="N764" i="13"/>
  <c r="P764" i="13"/>
  <c r="AE763" i="13"/>
  <c r="V763" i="13"/>
  <c r="M763" i="13"/>
  <c r="U763" i="13"/>
  <c r="K763" i="13"/>
  <c r="T763" i="13"/>
  <c r="I763" i="13"/>
  <c r="S763" i="13"/>
  <c r="G763" i="13"/>
  <c r="N763" i="13"/>
  <c r="P763" i="13"/>
  <c r="AE762" i="13"/>
  <c r="V762" i="13"/>
  <c r="M762" i="13"/>
  <c r="U762" i="13"/>
  <c r="K762" i="13"/>
  <c r="T762" i="13"/>
  <c r="I762" i="13"/>
  <c r="S762" i="13"/>
  <c r="G762" i="13"/>
  <c r="N762" i="13"/>
  <c r="P762" i="13"/>
  <c r="AE761" i="13"/>
  <c r="V761" i="13"/>
  <c r="M761" i="13"/>
  <c r="U761" i="13"/>
  <c r="K761" i="13"/>
  <c r="T761" i="13"/>
  <c r="I761" i="13"/>
  <c r="S761" i="13"/>
  <c r="G761" i="13"/>
  <c r="N761" i="13"/>
  <c r="P761" i="13"/>
  <c r="AE760" i="13"/>
  <c r="V760" i="13"/>
  <c r="M760" i="13"/>
  <c r="U760" i="13"/>
  <c r="K760" i="13"/>
  <c r="T760" i="13"/>
  <c r="I760" i="13"/>
  <c r="S760" i="13"/>
  <c r="G760" i="13"/>
  <c r="N760" i="13"/>
  <c r="P760" i="13"/>
  <c r="AE759" i="13"/>
  <c r="V759" i="13"/>
  <c r="M759" i="13"/>
  <c r="U759" i="13"/>
  <c r="K759" i="13"/>
  <c r="T759" i="13"/>
  <c r="I759" i="13"/>
  <c r="S759" i="13"/>
  <c r="G759" i="13"/>
  <c r="N759" i="13"/>
  <c r="P759" i="13"/>
  <c r="AE758" i="13"/>
  <c r="V758" i="13"/>
  <c r="M758" i="13"/>
  <c r="U758" i="13"/>
  <c r="K758" i="13"/>
  <c r="T758" i="13"/>
  <c r="I758" i="13"/>
  <c r="S758" i="13"/>
  <c r="G758" i="13"/>
  <c r="N758" i="13"/>
  <c r="P758" i="13"/>
  <c r="AE757" i="13"/>
  <c r="V757" i="13"/>
  <c r="M757" i="13"/>
  <c r="U757" i="13"/>
  <c r="K757" i="13"/>
  <c r="T757" i="13"/>
  <c r="I757" i="13"/>
  <c r="S757" i="13"/>
  <c r="G757" i="13"/>
  <c r="N757" i="13"/>
  <c r="P757" i="13"/>
  <c r="AE756" i="13"/>
  <c r="V756" i="13"/>
  <c r="M756" i="13"/>
  <c r="U756" i="13"/>
  <c r="K756" i="13"/>
  <c r="T756" i="13"/>
  <c r="I756" i="13"/>
  <c r="S756" i="13"/>
  <c r="G756" i="13"/>
  <c r="N756" i="13"/>
  <c r="P756" i="13"/>
  <c r="AE755" i="13"/>
  <c r="V755" i="13"/>
  <c r="M755" i="13"/>
  <c r="U755" i="13"/>
  <c r="K755" i="13"/>
  <c r="T755" i="13"/>
  <c r="I755" i="13"/>
  <c r="S755" i="13"/>
  <c r="G755" i="13"/>
  <c r="N755" i="13"/>
  <c r="P755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E754" i="13"/>
  <c r="V754" i="13"/>
  <c r="M754" i="13"/>
  <c r="U754" i="13"/>
  <c r="K754" i="13"/>
  <c r="T754" i="13"/>
  <c r="I754" i="13"/>
  <c r="S754" i="13"/>
  <c r="G754" i="13"/>
  <c r="N754" i="13"/>
  <c r="P754" i="13"/>
  <c r="AE753" i="13"/>
  <c r="V753" i="13"/>
  <c r="M753" i="13"/>
  <c r="U753" i="13"/>
  <c r="T753" i="13"/>
  <c r="I753" i="13"/>
  <c r="S753" i="13"/>
  <c r="G753" i="13"/>
  <c r="N753" i="13"/>
  <c r="P753" i="13"/>
  <c r="K753" i="13"/>
  <c r="AE752" i="13"/>
  <c r="V752" i="13"/>
  <c r="M752" i="13"/>
  <c r="U752" i="13"/>
  <c r="K752" i="13"/>
  <c r="T752" i="13"/>
  <c r="I752" i="13"/>
  <c r="S752" i="13"/>
  <c r="G752" i="13"/>
  <c r="N752" i="13"/>
  <c r="P752" i="13"/>
  <c r="AE751" i="13"/>
  <c r="V751" i="13"/>
  <c r="M751" i="13"/>
  <c r="U751" i="13"/>
  <c r="K751" i="13"/>
  <c r="T751" i="13"/>
  <c r="I751" i="13"/>
  <c r="S751" i="13"/>
  <c r="G751" i="13"/>
  <c r="N751" i="13"/>
  <c r="P751" i="13"/>
  <c r="A751" i="13"/>
  <c r="A752" i="13"/>
  <c r="A753" i="13"/>
  <c r="AE750" i="13"/>
  <c r="V750" i="13"/>
  <c r="M750" i="13"/>
  <c r="U750" i="13"/>
  <c r="K750" i="13"/>
  <c r="T750" i="13"/>
  <c r="I750" i="13"/>
  <c r="S750" i="13"/>
  <c r="G750" i="13"/>
  <c r="N750" i="13"/>
  <c r="P750" i="13"/>
  <c r="AE749" i="13"/>
  <c r="V749" i="13"/>
  <c r="M749" i="13"/>
  <c r="U749" i="13"/>
  <c r="K749" i="13"/>
  <c r="T749" i="13"/>
  <c r="S749" i="13"/>
  <c r="G749" i="13"/>
  <c r="N749" i="13"/>
  <c r="P749" i="13"/>
  <c r="AE748" i="13"/>
  <c r="V748" i="13"/>
  <c r="M748" i="13"/>
  <c r="U748" i="13"/>
  <c r="T748" i="13"/>
  <c r="S748" i="13"/>
  <c r="G748" i="13"/>
  <c r="N748" i="13"/>
  <c r="P748" i="13"/>
  <c r="K748" i="13"/>
  <c r="AE747" i="13"/>
  <c r="V747" i="13"/>
  <c r="M747" i="13"/>
  <c r="U747" i="13"/>
  <c r="K747" i="13"/>
  <c r="T747" i="13"/>
  <c r="S747" i="13"/>
  <c r="G747" i="13"/>
  <c r="N747" i="13"/>
  <c r="P747" i="13"/>
  <c r="AE746" i="13"/>
  <c r="V746" i="13"/>
  <c r="M746" i="13"/>
  <c r="U746" i="13"/>
  <c r="K746" i="13"/>
  <c r="T746" i="13"/>
  <c r="S746" i="13"/>
  <c r="G746" i="13"/>
  <c r="N746" i="13"/>
  <c r="P746" i="13"/>
  <c r="AE745" i="13"/>
  <c r="V745" i="13"/>
  <c r="M745" i="13"/>
  <c r="U745" i="13"/>
  <c r="K745" i="13"/>
  <c r="T745" i="13"/>
  <c r="S745" i="13"/>
  <c r="G745" i="13"/>
  <c r="N745" i="13"/>
  <c r="P745" i="13"/>
  <c r="AE744" i="13"/>
  <c r="V744" i="13"/>
  <c r="M744" i="13"/>
  <c r="U744" i="13"/>
  <c r="T744" i="13"/>
  <c r="S744" i="13"/>
  <c r="G744" i="13"/>
  <c r="N744" i="13"/>
  <c r="P744" i="13"/>
  <c r="K744" i="13"/>
  <c r="AE743" i="13"/>
  <c r="V743" i="13"/>
  <c r="M743" i="13"/>
  <c r="U743" i="13"/>
  <c r="K743" i="13"/>
  <c r="T743" i="13"/>
  <c r="I743" i="13"/>
  <c r="S743" i="13"/>
  <c r="G743" i="13"/>
  <c r="N743" i="13"/>
  <c r="P743" i="13"/>
  <c r="AE742" i="13"/>
  <c r="V742" i="13"/>
  <c r="M742" i="13"/>
  <c r="U742" i="13"/>
  <c r="T742" i="13"/>
  <c r="S742" i="13"/>
  <c r="G742" i="13"/>
  <c r="N742" i="13"/>
  <c r="P742" i="13"/>
  <c r="K742" i="13"/>
  <c r="I742" i="13"/>
  <c r="AE741" i="13"/>
  <c r="V741" i="13"/>
  <c r="M741" i="13"/>
  <c r="U741" i="13"/>
  <c r="K741" i="13"/>
  <c r="T741" i="13"/>
  <c r="I741" i="13"/>
  <c r="S741" i="13"/>
  <c r="G741" i="13"/>
  <c r="N741" i="13"/>
  <c r="P741" i="13"/>
  <c r="AE740" i="13"/>
  <c r="V740" i="13"/>
  <c r="M740" i="13"/>
  <c r="U740" i="13"/>
  <c r="T740" i="13"/>
  <c r="S740" i="13"/>
  <c r="G740" i="13"/>
  <c r="N740" i="13"/>
  <c r="P740" i="13"/>
  <c r="K740" i="13"/>
  <c r="I740" i="13"/>
  <c r="AE739" i="13"/>
  <c r="V739" i="13"/>
  <c r="M739" i="13"/>
  <c r="U739" i="13"/>
  <c r="K739" i="13"/>
  <c r="T739" i="13"/>
  <c r="I739" i="13"/>
  <c r="S739" i="13"/>
  <c r="G739" i="13"/>
  <c r="N739" i="13"/>
  <c r="P739" i="13"/>
  <c r="AE738" i="13"/>
  <c r="V738" i="13"/>
  <c r="M738" i="13"/>
  <c r="U738" i="13"/>
  <c r="T738" i="13"/>
  <c r="I738" i="13"/>
  <c r="S738" i="13"/>
  <c r="G738" i="13"/>
  <c r="N738" i="13"/>
  <c r="P738" i="13"/>
  <c r="K738" i="13"/>
  <c r="AE737" i="13"/>
  <c r="V737" i="13"/>
  <c r="M737" i="13"/>
  <c r="U737" i="13"/>
  <c r="K737" i="13"/>
  <c r="T737" i="13"/>
  <c r="I737" i="13"/>
  <c r="S737" i="13"/>
  <c r="G737" i="13"/>
  <c r="N737" i="13"/>
  <c r="P737" i="13"/>
  <c r="AE736" i="13"/>
  <c r="V736" i="13"/>
  <c r="M736" i="13"/>
  <c r="U736" i="13"/>
  <c r="T736" i="13"/>
  <c r="I736" i="13"/>
  <c r="S736" i="13"/>
  <c r="G736" i="13"/>
  <c r="N736" i="13"/>
  <c r="P736" i="13"/>
  <c r="K736" i="13"/>
  <c r="AE735" i="13"/>
  <c r="V735" i="13"/>
  <c r="M735" i="13"/>
  <c r="U735" i="13"/>
  <c r="K735" i="13"/>
  <c r="T735" i="13"/>
  <c r="I735" i="13"/>
  <c r="S735" i="13"/>
  <c r="G735" i="13"/>
  <c r="N735" i="13"/>
  <c r="P735" i="13"/>
  <c r="AE734" i="13"/>
  <c r="V734" i="13"/>
  <c r="M734" i="13"/>
  <c r="U734" i="13"/>
  <c r="T734" i="13"/>
  <c r="I734" i="13"/>
  <c r="S734" i="13"/>
  <c r="G734" i="13"/>
  <c r="N734" i="13"/>
  <c r="P734" i="13"/>
  <c r="K734" i="13"/>
  <c r="AE733" i="13"/>
  <c r="V733" i="13"/>
  <c r="M733" i="13"/>
  <c r="U733" i="13"/>
  <c r="K733" i="13"/>
  <c r="T733" i="13"/>
  <c r="I733" i="13"/>
  <c r="S733" i="13"/>
  <c r="G733" i="13"/>
  <c r="N733" i="13"/>
  <c r="P733" i="13"/>
  <c r="AE732" i="13"/>
  <c r="V732" i="13"/>
  <c r="M732" i="13"/>
  <c r="U732" i="13"/>
  <c r="K732" i="13"/>
  <c r="T732" i="13"/>
  <c r="I732" i="13"/>
  <c r="S732" i="13"/>
  <c r="G732" i="13"/>
  <c r="N732" i="13"/>
  <c r="P732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E731" i="13"/>
  <c r="V731" i="13"/>
  <c r="M731" i="13"/>
  <c r="U731" i="13"/>
  <c r="K731" i="13"/>
  <c r="T731" i="13"/>
  <c r="I731" i="13"/>
  <c r="S731" i="13"/>
  <c r="G731" i="13"/>
  <c r="N731" i="13"/>
  <c r="P731" i="13"/>
  <c r="AE730" i="13"/>
  <c r="V730" i="13"/>
  <c r="M730" i="13"/>
  <c r="U730" i="13"/>
  <c r="K730" i="13"/>
  <c r="T730" i="13"/>
  <c r="I730" i="13"/>
  <c r="S730" i="13"/>
  <c r="G730" i="13"/>
  <c r="N730" i="13"/>
  <c r="P730" i="13"/>
  <c r="AE729" i="13"/>
  <c r="V729" i="13"/>
  <c r="M729" i="13"/>
  <c r="U729" i="13"/>
  <c r="K729" i="13"/>
  <c r="T729" i="13"/>
  <c r="I729" i="13"/>
  <c r="S729" i="13"/>
  <c r="G729" i="13"/>
  <c r="N729" i="13"/>
  <c r="P729" i="13"/>
  <c r="AE728" i="13"/>
  <c r="V728" i="13"/>
  <c r="M728" i="13"/>
  <c r="U728" i="13"/>
  <c r="K728" i="13"/>
  <c r="T728" i="13"/>
  <c r="I728" i="13"/>
  <c r="S728" i="13"/>
  <c r="G728" i="13"/>
  <c r="N728" i="13"/>
  <c r="P728" i="13"/>
  <c r="AE727" i="13"/>
  <c r="V727" i="13"/>
  <c r="M727" i="13"/>
  <c r="U727" i="13"/>
  <c r="K727" i="13"/>
  <c r="T727" i="13"/>
  <c r="I727" i="13"/>
  <c r="S727" i="13"/>
  <c r="G727" i="13"/>
  <c r="N727" i="13"/>
  <c r="P727" i="13"/>
  <c r="AE726" i="13"/>
  <c r="V726" i="13"/>
  <c r="M726" i="13"/>
  <c r="U726" i="13"/>
  <c r="K726" i="13"/>
  <c r="T726" i="13"/>
  <c r="I726" i="13"/>
  <c r="S726" i="13"/>
  <c r="G726" i="13"/>
  <c r="N726" i="13"/>
  <c r="P726" i="13"/>
  <c r="AE725" i="13"/>
  <c r="V725" i="13"/>
  <c r="M725" i="13"/>
  <c r="U725" i="13"/>
  <c r="T725" i="13"/>
  <c r="I725" i="13"/>
  <c r="S725" i="13"/>
  <c r="G725" i="13"/>
  <c r="N725" i="13"/>
  <c r="P725" i="13"/>
  <c r="K725" i="13"/>
  <c r="AE724" i="13"/>
  <c r="V724" i="13"/>
  <c r="M724" i="13"/>
  <c r="U724" i="13"/>
  <c r="K724" i="13"/>
  <c r="T724" i="13"/>
  <c r="I724" i="13"/>
  <c r="S724" i="13"/>
  <c r="G724" i="13"/>
  <c r="N724" i="13"/>
  <c r="P724" i="13"/>
  <c r="AE723" i="13"/>
  <c r="V723" i="13"/>
  <c r="M723" i="13"/>
  <c r="U723" i="13"/>
  <c r="T723" i="13"/>
  <c r="I723" i="13"/>
  <c r="S723" i="13"/>
  <c r="G723" i="13"/>
  <c r="N723" i="13"/>
  <c r="P723" i="13"/>
  <c r="K723" i="13"/>
  <c r="AE722" i="13"/>
  <c r="V722" i="13"/>
  <c r="M722" i="13"/>
  <c r="U722" i="13"/>
  <c r="K722" i="13"/>
  <c r="T722" i="13"/>
  <c r="I722" i="13"/>
  <c r="S722" i="13"/>
  <c r="G722" i="13"/>
  <c r="N722" i="13"/>
  <c r="P722" i="13"/>
  <c r="AE721" i="13"/>
  <c r="V721" i="13"/>
  <c r="M721" i="13"/>
  <c r="U721" i="13"/>
  <c r="K721" i="13"/>
  <c r="T721" i="13"/>
  <c r="I721" i="13"/>
  <c r="S721" i="13"/>
  <c r="G721" i="13"/>
  <c r="N721" i="13"/>
  <c r="P721" i="13"/>
  <c r="AE720" i="13"/>
  <c r="V720" i="13"/>
  <c r="M720" i="13"/>
  <c r="U720" i="13"/>
  <c r="K720" i="13"/>
  <c r="T720" i="13"/>
  <c r="I720" i="13"/>
  <c r="S720" i="13"/>
  <c r="G720" i="13"/>
  <c r="N720" i="13"/>
  <c r="P720" i="13"/>
  <c r="AE719" i="13"/>
  <c r="V719" i="13"/>
  <c r="M719" i="13"/>
  <c r="U719" i="13"/>
  <c r="K719" i="13"/>
  <c r="T719" i="13"/>
  <c r="I719" i="13"/>
  <c r="S719" i="13"/>
  <c r="G719" i="13"/>
  <c r="N719" i="13"/>
  <c r="P719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E718" i="13"/>
  <c r="V718" i="13"/>
  <c r="M718" i="13"/>
  <c r="U718" i="13"/>
  <c r="K718" i="13"/>
  <c r="T718" i="13"/>
  <c r="I718" i="13"/>
  <c r="S718" i="13"/>
  <c r="G718" i="13"/>
  <c r="N718" i="13"/>
  <c r="P718" i="13"/>
  <c r="AE717" i="13"/>
  <c r="V717" i="13"/>
  <c r="M717" i="13"/>
  <c r="U717" i="13"/>
  <c r="K717" i="13"/>
  <c r="T717" i="13"/>
  <c r="I717" i="13"/>
  <c r="S717" i="13"/>
  <c r="G717" i="13"/>
  <c r="N717" i="13"/>
  <c r="P717" i="13"/>
  <c r="AE716" i="13"/>
  <c r="V716" i="13"/>
  <c r="M716" i="13"/>
  <c r="U716" i="13"/>
  <c r="K716" i="13"/>
  <c r="T716" i="13"/>
  <c r="I716" i="13"/>
  <c r="S716" i="13"/>
  <c r="G716" i="13"/>
  <c r="N716" i="13"/>
  <c r="P716" i="13"/>
  <c r="AE715" i="13"/>
  <c r="V715" i="13"/>
  <c r="M715" i="13"/>
  <c r="U715" i="13"/>
  <c r="K715" i="13"/>
  <c r="T715" i="13"/>
  <c r="I715" i="13"/>
  <c r="S715" i="13"/>
  <c r="G715" i="13"/>
  <c r="N715" i="13"/>
  <c r="P715" i="13"/>
  <c r="AE714" i="13"/>
  <c r="V714" i="13"/>
  <c r="M714" i="13"/>
  <c r="U714" i="13"/>
  <c r="K714" i="13"/>
  <c r="T714" i="13"/>
  <c r="I714" i="13"/>
  <c r="S714" i="13"/>
  <c r="G714" i="13"/>
  <c r="N714" i="13"/>
  <c r="P714" i="13"/>
  <c r="AE713" i="13"/>
  <c r="V713" i="13"/>
  <c r="M713" i="13"/>
  <c r="U713" i="13"/>
  <c r="K713" i="13"/>
  <c r="T713" i="13"/>
  <c r="I713" i="13"/>
  <c r="S713" i="13"/>
  <c r="G713" i="13"/>
  <c r="N713" i="13"/>
  <c r="P713" i="13"/>
  <c r="AE712" i="13"/>
  <c r="V712" i="13"/>
  <c r="M712" i="13"/>
  <c r="U712" i="13"/>
  <c r="K712" i="13"/>
  <c r="T712" i="13"/>
  <c r="I712" i="13"/>
  <c r="S712" i="13"/>
  <c r="G712" i="13"/>
  <c r="N712" i="13"/>
  <c r="P712" i="13"/>
  <c r="A712" i="13"/>
  <c r="A713" i="13"/>
  <c r="A714" i="13"/>
  <c r="A715" i="13"/>
  <c r="A716" i="13"/>
  <c r="A717" i="13"/>
  <c r="AE711" i="13"/>
  <c r="V711" i="13"/>
  <c r="M711" i="13"/>
  <c r="U711" i="13"/>
  <c r="K711" i="13"/>
  <c r="T711" i="13"/>
  <c r="I711" i="13"/>
  <c r="S711" i="13"/>
  <c r="G711" i="13"/>
  <c r="N711" i="13"/>
  <c r="P711" i="13"/>
  <c r="AE710" i="13"/>
  <c r="V710" i="13"/>
  <c r="M710" i="13"/>
  <c r="U710" i="13"/>
  <c r="K710" i="13"/>
  <c r="T710" i="13"/>
  <c r="I710" i="13"/>
  <c r="S710" i="13"/>
  <c r="G710" i="13"/>
  <c r="N710" i="13"/>
  <c r="P710" i="13"/>
  <c r="AE709" i="13"/>
  <c r="V709" i="13"/>
  <c r="M709" i="13"/>
  <c r="U709" i="13"/>
  <c r="K709" i="13"/>
  <c r="T709" i="13"/>
  <c r="I709" i="13"/>
  <c r="S709" i="13"/>
  <c r="G709" i="13"/>
  <c r="N709" i="13"/>
  <c r="P709" i="13"/>
  <c r="AE708" i="13"/>
  <c r="V708" i="13"/>
  <c r="M708" i="13"/>
  <c r="U708" i="13"/>
  <c r="K708" i="13"/>
  <c r="T708" i="13"/>
  <c r="I708" i="13"/>
  <c r="S708" i="13"/>
  <c r="G708" i="13"/>
  <c r="N708" i="13"/>
  <c r="P708" i="13"/>
  <c r="AE707" i="13"/>
  <c r="V707" i="13"/>
  <c r="M707" i="13"/>
  <c r="U707" i="13"/>
  <c r="K707" i="13"/>
  <c r="T707" i="13"/>
  <c r="I707" i="13"/>
  <c r="S707" i="13"/>
  <c r="G707" i="13"/>
  <c r="N707" i="13"/>
  <c r="P707" i="13"/>
  <c r="AE706" i="13"/>
  <c r="V706" i="13"/>
  <c r="M706" i="13"/>
  <c r="U706" i="13"/>
  <c r="K706" i="13"/>
  <c r="T706" i="13"/>
  <c r="I706" i="13"/>
  <c r="S706" i="13"/>
  <c r="G706" i="13"/>
  <c r="N706" i="13"/>
  <c r="P706" i="13"/>
  <c r="AE705" i="13"/>
  <c r="V705" i="13"/>
  <c r="M705" i="13"/>
  <c r="U705" i="13"/>
  <c r="K705" i="13"/>
  <c r="T705" i="13"/>
  <c r="I705" i="13"/>
  <c r="S705" i="13"/>
  <c r="G705" i="13"/>
  <c r="N705" i="13"/>
  <c r="P705" i="13"/>
  <c r="AE704" i="13"/>
  <c r="V704" i="13"/>
  <c r="M704" i="13"/>
  <c r="U704" i="13"/>
  <c r="K704" i="13"/>
  <c r="T704" i="13"/>
  <c r="I704" i="13"/>
  <c r="S704" i="13"/>
  <c r="G704" i="13"/>
  <c r="N704" i="13"/>
  <c r="P704" i="13"/>
  <c r="AE703" i="13"/>
  <c r="V703" i="13"/>
  <c r="M703" i="13"/>
  <c r="U703" i="13"/>
  <c r="K703" i="13"/>
  <c r="T703" i="13"/>
  <c r="I703" i="13"/>
  <c r="S703" i="13"/>
  <c r="G703" i="13"/>
  <c r="N703" i="13"/>
  <c r="P703" i="13"/>
  <c r="AE702" i="13"/>
  <c r="V702" i="13"/>
  <c r="M702" i="13"/>
  <c r="U702" i="13"/>
  <c r="K702" i="13"/>
  <c r="T702" i="13"/>
  <c r="I702" i="13"/>
  <c r="S702" i="13"/>
  <c r="G702" i="13"/>
  <c r="N702" i="13"/>
  <c r="P702" i="13"/>
  <c r="AE701" i="13"/>
  <c r="V701" i="13"/>
  <c r="M701" i="13"/>
  <c r="U701" i="13"/>
  <c r="K701" i="13"/>
  <c r="T701" i="13"/>
  <c r="I701" i="13"/>
  <c r="S701" i="13"/>
  <c r="G701" i="13"/>
  <c r="N701" i="13"/>
  <c r="P701" i="13"/>
  <c r="AE700" i="13"/>
  <c r="V700" i="13"/>
  <c r="M700" i="13"/>
  <c r="U700" i="13"/>
  <c r="T700" i="13"/>
  <c r="I700" i="13"/>
  <c r="S700" i="13"/>
  <c r="G700" i="13"/>
  <c r="N700" i="13"/>
  <c r="P700" i="13"/>
  <c r="K700" i="13"/>
  <c r="A700" i="13"/>
  <c r="A701" i="13"/>
  <c r="A702" i="13"/>
  <c r="A703" i="13"/>
  <c r="A704" i="13"/>
  <c r="A705" i="13"/>
  <c r="A706" i="13"/>
  <c r="A707" i="13"/>
  <c r="A708" i="13"/>
  <c r="A709" i="13"/>
  <c r="A710" i="13"/>
  <c r="AE699" i="13"/>
  <c r="V699" i="13"/>
  <c r="M699" i="13"/>
  <c r="U699" i="13"/>
  <c r="K699" i="13"/>
  <c r="T699" i="13"/>
  <c r="I699" i="13"/>
  <c r="S699" i="13"/>
  <c r="G699" i="13"/>
  <c r="N699" i="13"/>
  <c r="P699" i="13"/>
  <c r="AE698" i="13"/>
  <c r="V698" i="13"/>
  <c r="M698" i="13"/>
  <c r="U698" i="13"/>
  <c r="K698" i="13"/>
  <c r="T698" i="13"/>
  <c r="I698" i="13"/>
  <c r="S698" i="13"/>
  <c r="G698" i="13"/>
  <c r="N698" i="13"/>
  <c r="P698" i="13"/>
  <c r="AE697" i="13"/>
  <c r="V697" i="13"/>
  <c r="M697" i="13"/>
  <c r="U697" i="13"/>
  <c r="K697" i="13"/>
  <c r="T697" i="13"/>
  <c r="I697" i="13"/>
  <c r="S697" i="13"/>
  <c r="G697" i="13"/>
  <c r="N697" i="13"/>
  <c r="P697" i="13"/>
  <c r="AE696" i="13"/>
  <c r="V696" i="13"/>
  <c r="M696" i="13"/>
  <c r="U696" i="13"/>
  <c r="K696" i="13"/>
  <c r="T696" i="13"/>
  <c r="I696" i="13"/>
  <c r="S696" i="13"/>
  <c r="G696" i="13"/>
  <c r="N696" i="13"/>
  <c r="P696" i="13"/>
  <c r="AE695" i="13"/>
  <c r="V695" i="13"/>
  <c r="M695" i="13"/>
  <c r="U695" i="13"/>
  <c r="K695" i="13"/>
  <c r="T695" i="13"/>
  <c r="I695" i="13"/>
  <c r="S695" i="13"/>
  <c r="G695" i="13"/>
  <c r="N695" i="13"/>
  <c r="P695" i="13"/>
  <c r="AE694" i="13"/>
  <c r="V694" i="13"/>
  <c r="M694" i="13"/>
  <c r="U694" i="13"/>
  <c r="K694" i="13"/>
  <c r="T694" i="13"/>
  <c r="I694" i="13"/>
  <c r="S694" i="13"/>
  <c r="G694" i="13"/>
  <c r="N694" i="13"/>
  <c r="P694" i="13"/>
  <c r="AE693" i="13"/>
  <c r="V693" i="13"/>
  <c r="M693" i="13"/>
  <c r="U693" i="13"/>
  <c r="K693" i="13"/>
  <c r="T693" i="13"/>
  <c r="I693" i="13"/>
  <c r="S693" i="13"/>
  <c r="G693" i="13"/>
  <c r="N693" i="13"/>
  <c r="P693" i="13"/>
  <c r="AE692" i="13"/>
  <c r="V692" i="13"/>
  <c r="M692" i="13"/>
  <c r="U692" i="13"/>
  <c r="K692" i="13"/>
  <c r="T692" i="13"/>
  <c r="I692" i="13"/>
  <c r="S692" i="13"/>
  <c r="G692" i="13"/>
  <c r="N692" i="13"/>
  <c r="P692" i="13"/>
  <c r="AE691" i="13"/>
  <c r="V691" i="13"/>
  <c r="M691" i="13"/>
  <c r="U691" i="13"/>
  <c r="K691" i="13"/>
  <c r="T691" i="13"/>
  <c r="I691" i="13"/>
  <c r="S691" i="13"/>
  <c r="G691" i="13"/>
  <c r="N691" i="13"/>
  <c r="P691" i="13"/>
  <c r="AE690" i="13"/>
  <c r="V690" i="13"/>
  <c r="M690" i="13"/>
  <c r="U690" i="13"/>
  <c r="K690" i="13"/>
  <c r="T690" i="13"/>
  <c r="I690" i="13"/>
  <c r="S690" i="13"/>
  <c r="G690" i="13"/>
  <c r="N690" i="13"/>
  <c r="P690" i="13"/>
  <c r="AE689" i="13"/>
  <c r="V689" i="13"/>
  <c r="M689" i="13"/>
  <c r="U689" i="13"/>
  <c r="K689" i="13"/>
  <c r="T689" i="13"/>
  <c r="I689" i="13"/>
  <c r="S689" i="13"/>
  <c r="G689" i="13"/>
  <c r="N689" i="13"/>
  <c r="P689" i="13"/>
  <c r="AE688" i="13"/>
  <c r="V688" i="13"/>
  <c r="M688" i="13"/>
  <c r="U688" i="13"/>
  <c r="K688" i="13"/>
  <c r="T688" i="13"/>
  <c r="I688" i="13"/>
  <c r="S688" i="13"/>
  <c r="G688" i="13"/>
  <c r="N688" i="13"/>
  <c r="P688" i="13"/>
  <c r="AE687" i="13"/>
  <c r="V687" i="13"/>
  <c r="M687" i="13"/>
  <c r="U687" i="13"/>
  <c r="K687" i="13"/>
  <c r="T687" i="13"/>
  <c r="I687" i="13"/>
  <c r="S687" i="13"/>
  <c r="G687" i="13"/>
  <c r="N687" i="13"/>
  <c r="P687" i="13"/>
  <c r="AE686" i="13"/>
  <c r="V686" i="13"/>
  <c r="M686" i="13"/>
  <c r="U686" i="13"/>
  <c r="K686" i="13"/>
  <c r="T686" i="13"/>
  <c r="I686" i="13"/>
  <c r="S686" i="13"/>
  <c r="G686" i="13"/>
  <c r="N686" i="13"/>
  <c r="P686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E685" i="13"/>
  <c r="V685" i="13"/>
  <c r="M685" i="13"/>
  <c r="U685" i="13"/>
  <c r="K685" i="13"/>
  <c r="T685" i="13"/>
  <c r="I685" i="13"/>
  <c r="S685" i="13"/>
  <c r="G685" i="13"/>
  <c r="N685" i="13"/>
  <c r="P685" i="13"/>
  <c r="AE684" i="13"/>
  <c r="V684" i="13"/>
  <c r="M684" i="13"/>
  <c r="U684" i="13"/>
  <c r="T684" i="13"/>
  <c r="I684" i="13"/>
  <c r="S684" i="13"/>
  <c r="G684" i="13"/>
  <c r="N684" i="13"/>
  <c r="P684" i="13"/>
  <c r="K684" i="13"/>
  <c r="AE683" i="13"/>
  <c r="V683" i="13"/>
  <c r="M683" i="13"/>
  <c r="U683" i="13"/>
  <c r="K683" i="13"/>
  <c r="T683" i="13"/>
  <c r="I683" i="13"/>
  <c r="S683" i="13"/>
  <c r="G683" i="13"/>
  <c r="N683" i="13"/>
  <c r="P683" i="13"/>
  <c r="AE682" i="13"/>
  <c r="V682" i="13"/>
  <c r="M682" i="13"/>
  <c r="U682" i="13"/>
  <c r="T682" i="13"/>
  <c r="I682" i="13"/>
  <c r="S682" i="13"/>
  <c r="G682" i="13"/>
  <c r="N682" i="13"/>
  <c r="P682" i="13"/>
  <c r="K682" i="13"/>
  <c r="AE681" i="13"/>
  <c r="V681" i="13"/>
  <c r="M681" i="13"/>
  <c r="U681" i="13"/>
  <c r="K681" i="13"/>
  <c r="T681" i="13"/>
  <c r="I681" i="13"/>
  <c r="S681" i="13"/>
  <c r="G681" i="13"/>
  <c r="N681" i="13"/>
  <c r="P681" i="13"/>
  <c r="AE680" i="13"/>
  <c r="V680" i="13"/>
  <c r="M680" i="13"/>
  <c r="U680" i="13"/>
  <c r="T680" i="13"/>
  <c r="I680" i="13"/>
  <c r="S680" i="13"/>
  <c r="G680" i="13"/>
  <c r="N680" i="13"/>
  <c r="P680" i="13"/>
  <c r="K680" i="13"/>
  <c r="AE679" i="13"/>
  <c r="V679" i="13"/>
  <c r="M679" i="13"/>
  <c r="U679" i="13"/>
  <c r="K679" i="13"/>
  <c r="T679" i="13"/>
  <c r="I679" i="13"/>
  <c r="S679" i="13"/>
  <c r="G679" i="13"/>
  <c r="N679" i="13"/>
  <c r="P679" i="13"/>
  <c r="AE678" i="13"/>
  <c r="V678" i="13"/>
  <c r="M678" i="13"/>
  <c r="U678" i="13"/>
  <c r="T678" i="13"/>
  <c r="I678" i="13"/>
  <c r="S678" i="13"/>
  <c r="G678" i="13"/>
  <c r="N678" i="13"/>
  <c r="P678" i="13"/>
  <c r="K678" i="13"/>
  <c r="AE677" i="13"/>
  <c r="V677" i="13"/>
  <c r="M677" i="13"/>
  <c r="U677" i="13"/>
  <c r="K677" i="13"/>
  <c r="T677" i="13"/>
  <c r="I677" i="13"/>
  <c r="S677" i="13"/>
  <c r="G677" i="13"/>
  <c r="N677" i="13"/>
  <c r="P677" i="13"/>
  <c r="AE676" i="13"/>
  <c r="V676" i="13"/>
  <c r="M676" i="13"/>
  <c r="U676" i="13"/>
  <c r="T676" i="13"/>
  <c r="I676" i="13"/>
  <c r="S676" i="13"/>
  <c r="G676" i="13"/>
  <c r="N676" i="13"/>
  <c r="P676" i="13"/>
  <c r="K676" i="13"/>
  <c r="AE675" i="13"/>
  <c r="V675" i="13"/>
  <c r="M675" i="13"/>
  <c r="U675" i="13"/>
  <c r="K675" i="13"/>
  <c r="T675" i="13"/>
  <c r="I675" i="13"/>
  <c r="S675" i="13"/>
  <c r="G675" i="13"/>
  <c r="N675" i="13"/>
  <c r="P675" i="13"/>
  <c r="AE674" i="13"/>
  <c r="V674" i="13"/>
  <c r="M674" i="13"/>
  <c r="U674" i="13"/>
  <c r="K674" i="13"/>
  <c r="T674" i="13"/>
  <c r="I674" i="13"/>
  <c r="S674" i="13"/>
  <c r="G674" i="13"/>
  <c r="N674" i="13"/>
  <c r="P674" i="13"/>
  <c r="AE673" i="13"/>
  <c r="V673" i="13"/>
  <c r="M673" i="13"/>
  <c r="U673" i="13"/>
  <c r="K673" i="13"/>
  <c r="T673" i="13"/>
  <c r="I673" i="13"/>
  <c r="S673" i="13"/>
  <c r="G673" i="13"/>
  <c r="N673" i="13"/>
  <c r="P673" i="13"/>
  <c r="AE672" i="13"/>
  <c r="V672" i="13"/>
  <c r="M672" i="13"/>
  <c r="U672" i="13"/>
  <c r="T672" i="13"/>
  <c r="I672" i="13"/>
  <c r="S672" i="13"/>
  <c r="G672" i="13"/>
  <c r="N672" i="13"/>
  <c r="P672" i="13"/>
  <c r="K672" i="13"/>
  <c r="AE671" i="13"/>
  <c r="V671" i="13"/>
  <c r="M671" i="13"/>
  <c r="U671" i="13"/>
  <c r="K671" i="13"/>
  <c r="T671" i="13"/>
  <c r="I671" i="13"/>
  <c r="S671" i="13"/>
  <c r="G671" i="13"/>
  <c r="N671" i="13"/>
  <c r="P671" i="13"/>
  <c r="AE670" i="13"/>
  <c r="V670" i="13"/>
  <c r="M670" i="13"/>
  <c r="U670" i="13"/>
  <c r="K670" i="13"/>
  <c r="T670" i="13"/>
  <c r="I670" i="13"/>
  <c r="S670" i="13"/>
  <c r="G670" i="13"/>
  <c r="N670" i="13"/>
  <c r="P670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E669" i="13"/>
  <c r="V669" i="13"/>
  <c r="M669" i="13"/>
  <c r="U669" i="13"/>
  <c r="K669" i="13"/>
  <c r="T669" i="13"/>
  <c r="I669" i="13"/>
  <c r="S669" i="13"/>
  <c r="G669" i="13"/>
  <c r="N669" i="13"/>
  <c r="P669" i="13"/>
  <c r="AE668" i="13"/>
  <c r="V668" i="13"/>
  <c r="M668" i="13"/>
  <c r="U668" i="13"/>
  <c r="T668" i="13"/>
  <c r="S668" i="13"/>
  <c r="G668" i="13"/>
  <c r="N668" i="13"/>
  <c r="P668" i="13"/>
  <c r="K668" i="13"/>
  <c r="I668" i="13"/>
  <c r="AE667" i="13"/>
  <c r="V667" i="13"/>
  <c r="M667" i="13"/>
  <c r="U667" i="13"/>
  <c r="K667" i="13"/>
  <c r="T667" i="13"/>
  <c r="I667" i="13"/>
  <c r="S667" i="13"/>
  <c r="G667" i="13"/>
  <c r="N667" i="13"/>
  <c r="P667" i="13"/>
  <c r="AE666" i="13"/>
  <c r="V666" i="13"/>
  <c r="M666" i="13"/>
  <c r="U666" i="13"/>
  <c r="T666" i="13"/>
  <c r="I666" i="13"/>
  <c r="S666" i="13"/>
  <c r="G666" i="13"/>
  <c r="N666" i="13"/>
  <c r="P666" i="13"/>
  <c r="K666" i="13"/>
  <c r="AE665" i="13"/>
  <c r="V665" i="13"/>
  <c r="M665" i="13"/>
  <c r="U665" i="13"/>
  <c r="K665" i="13"/>
  <c r="T665" i="13"/>
  <c r="I665" i="13"/>
  <c r="S665" i="13"/>
  <c r="G665" i="13"/>
  <c r="N665" i="13"/>
  <c r="P665" i="13"/>
  <c r="AE664" i="13"/>
  <c r="V664" i="13"/>
  <c r="M664" i="13"/>
  <c r="U664" i="13"/>
  <c r="T664" i="13"/>
  <c r="I664" i="13"/>
  <c r="S664" i="13"/>
  <c r="G664" i="13"/>
  <c r="N664" i="13"/>
  <c r="P664" i="13"/>
  <c r="K664" i="13"/>
  <c r="AE663" i="13"/>
  <c r="V663" i="13"/>
  <c r="M663" i="13"/>
  <c r="U663" i="13"/>
  <c r="K663" i="13"/>
  <c r="T663" i="13"/>
  <c r="I663" i="13"/>
  <c r="S663" i="13"/>
  <c r="G663" i="13"/>
  <c r="N663" i="13"/>
  <c r="P663" i="13"/>
  <c r="AE662" i="13"/>
  <c r="V662" i="13"/>
  <c r="M662" i="13"/>
  <c r="U662" i="13"/>
  <c r="T662" i="13"/>
  <c r="S662" i="13"/>
  <c r="G662" i="13"/>
  <c r="N662" i="13"/>
  <c r="P662" i="13"/>
  <c r="K662" i="13"/>
  <c r="I662" i="13"/>
  <c r="AE661" i="13"/>
  <c r="V661" i="13"/>
  <c r="M661" i="13"/>
  <c r="U661" i="13"/>
  <c r="K661" i="13"/>
  <c r="T661" i="13"/>
  <c r="I661" i="13"/>
  <c r="S661" i="13"/>
  <c r="G661" i="13"/>
  <c r="N661" i="13"/>
  <c r="P661" i="13"/>
  <c r="AE660" i="13"/>
  <c r="V660" i="13"/>
  <c r="M660" i="13"/>
  <c r="U660" i="13"/>
  <c r="T660" i="13"/>
  <c r="S660" i="13"/>
  <c r="G660" i="13"/>
  <c r="N660" i="13"/>
  <c r="P660" i="13"/>
  <c r="K660" i="13"/>
  <c r="I660" i="13"/>
  <c r="AE659" i="13"/>
  <c r="V659" i="13"/>
  <c r="M659" i="13"/>
  <c r="U659" i="13"/>
  <c r="K659" i="13"/>
  <c r="T659" i="13"/>
  <c r="I659" i="13"/>
  <c r="S659" i="13"/>
  <c r="G659" i="13"/>
  <c r="N659" i="13"/>
  <c r="P659" i="13"/>
  <c r="AE658" i="13"/>
  <c r="V658" i="13"/>
  <c r="M658" i="13"/>
  <c r="U658" i="13"/>
  <c r="T658" i="13"/>
  <c r="S658" i="13"/>
  <c r="G658" i="13"/>
  <c r="N658" i="13"/>
  <c r="P658" i="13"/>
  <c r="K658" i="13"/>
  <c r="I658" i="13"/>
  <c r="AE657" i="13"/>
  <c r="V657" i="13"/>
  <c r="M657" i="13"/>
  <c r="U657" i="13"/>
  <c r="K657" i="13"/>
  <c r="T657" i="13"/>
  <c r="I657" i="13"/>
  <c r="S657" i="13"/>
  <c r="G657" i="13"/>
  <c r="N657" i="13"/>
  <c r="P657" i="13"/>
  <c r="AE656" i="13"/>
  <c r="V656" i="13"/>
  <c r="M656" i="13"/>
  <c r="U656" i="13"/>
  <c r="T656" i="13"/>
  <c r="S656" i="13"/>
  <c r="G656" i="13"/>
  <c r="N656" i="13"/>
  <c r="P656" i="13"/>
  <c r="K656" i="13"/>
  <c r="I656" i="13"/>
  <c r="AE655" i="13"/>
  <c r="V655" i="13"/>
  <c r="M655" i="13"/>
  <c r="U655" i="13"/>
  <c r="K655" i="13"/>
  <c r="T655" i="13"/>
  <c r="I655" i="13"/>
  <c r="S655" i="13"/>
  <c r="G655" i="13"/>
  <c r="N655" i="13"/>
  <c r="P655" i="13"/>
  <c r="AE654" i="13"/>
  <c r="V654" i="13"/>
  <c r="M654" i="13"/>
  <c r="U654" i="13"/>
  <c r="K654" i="13"/>
  <c r="T654" i="13"/>
  <c r="I654" i="13"/>
  <c r="S654" i="13"/>
  <c r="G654" i="13"/>
  <c r="N654" i="13"/>
  <c r="P654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E653" i="13"/>
  <c r="V653" i="13"/>
  <c r="M653" i="13"/>
  <c r="U653" i="13"/>
  <c r="K653" i="13"/>
  <c r="T653" i="13"/>
  <c r="I653" i="13"/>
  <c r="S653" i="13"/>
  <c r="G653" i="13"/>
  <c r="N653" i="13"/>
  <c r="P653" i="13"/>
  <c r="AE652" i="13"/>
  <c r="V652" i="13"/>
  <c r="M652" i="13"/>
  <c r="U652" i="13"/>
  <c r="K652" i="13"/>
  <c r="T652" i="13"/>
  <c r="I652" i="13"/>
  <c r="S652" i="13"/>
  <c r="G652" i="13"/>
  <c r="N652" i="13"/>
  <c r="P652" i="13"/>
  <c r="AE651" i="13"/>
  <c r="V651" i="13"/>
  <c r="M651" i="13"/>
  <c r="U651" i="13"/>
  <c r="K651" i="13"/>
  <c r="T651" i="13"/>
  <c r="I651" i="13"/>
  <c r="S651" i="13"/>
  <c r="G651" i="13"/>
  <c r="N651" i="13"/>
  <c r="P651" i="13"/>
  <c r="AE650" i="13"/>
  <c r="V650" i="13"/>
  <c r="M650" i="13"/>
  <c r="U650" i="13"/>
  <c r="K650" i="13"/>
  <c r="T650" i="13"/>
  <c r="I650" i="13"/>
  <c r="S650" i="13"/>
  <c r="G650" i="13"/>
  <c r="N650" i="13"/>
  <c r="P650" i="13"/>
  <c r="AE649" i="13"/>
  <c r="V649" i="13"/>
  <c r="M649" i="13"/>
  <c r="U649" i="13"/>
  <c r="T649" i="13"/>
  <c r="I649" i="13"/>
  <c r="S649" i="13"/>
  <c r="G649" i="13"/>
  <c r="N649" i="13"/>
  <c r="P649" i="13"/>
  <c r="K649" i="13"/>
  <c r="AE648" i="13"/>
  <c r="V648" i="13"/>
  <c r="M648" i="13"/>
  <c r="U648" i="13"/>
  <c r="K648" i="13"/>
  <c r="T648" i="13"/>
  <c r="I648" i="13"/>
  <c r="S648" i="13"/>
  <c r="G648" i="13"/>
  <c r="N648" i="13"/>
  <c r="P648" i="13"/>
  <c r="AE647" i="13"/>
  <c r="V647" i="13"/>
  <c r="M647" i="13"/>
  <c r="U647" i="13"/>
  <c r="T647" i="13"/>
  <c r="I647" i="13"/>
  <c r="S647" i="13"/>
  <c r="G647" i="13"/>
  <c r="N647" i="13"/>
  <c r="P647" i="13"/>
  <c r="K647" i="13"/>
  <c r="AE646" i="13"/>
  <c r="V646" i="13"/>
  <c r="M646" i="13"/>
  <c r="U646" i="13"/>
  <c r="K646" i="13"/>
  <c r="T646" i="13"/>
  <c r="I646" i="13"/>
  <c r="S646" i="13"/>
  <c r="G646" i="13"/>
  <c r="N646" i="13"/>
  <c r="P646" i="13"/>
  <c r="AE645" i="13"/>
  <c r="V645" i="13"/>
  <c r="M645" i="13"/>
  <c r="U645" i="13"/>
  <c r="T645" i="13"/>
  <c r="I645" i="13"/>
  <c r="S645" i="13"/>
  <c r="G645" i="13"/>
  <c r="N645" i="13"/>
  <c r="P645" i="13"/>
  <c r="K645" i="13"/>
  <c r="AE644" i="13"/>
  <c r="V644" i="13"/>
  <c r="M644" i="13"/>
  <c r="U644" i="13"/>
  <c r="K644" i="13"/>
  <c r="T644" i="13"/>
  <c r="I644" i="13"/>
  <c r="S644" i="13"/>
  <c r="G644" i="13"/>
  <c r="N644" i="13"/>
  <c r="P644" i="13"/>
  <c r="AE643" i="13"/>
  <c r="V643" i="13"/>
  <c r="M643" i="13"/>
  <c r="U643" i="13"/>
  <c r="T643" i="13"/>
  <c r="I643" i="13"/>
  <c r="S643" i="13"/>
  <c r="G643" i="13"/>
  <c r="N643" i="13"/>
  <c r="P643" i="13"/>
  <c r="K643" i="13"/>
  <c r="A643" i="13"/>
  <c r="A644" i="13"/>
  <c r="A645" i="13"/>
  <c r="A646" i="13"/>
  <c r="A647" i="13"/>
  <c r="A648" i="13"/>
  <c r="A649" i="13"/>
  <c r="A650" i="13"/>
  <c r="A651" i="13"/>
  <c r="A652" i="13"/>
  <c r="AE642" i="13"/>
  <c r="V642" i="13"/>
  <c r="M642" i="13"/>
  <c r="U642" i="13"/>
  <c r="K642" i="13"/>
  <c r="T642" i="13"/>
  <c r="I642" i="13"/>
  <c r="S642" i="13"/>
  <c r="G642" i="13"/>
  <c r="N642" i="13"/>
  <c r="P642" i="13"/>
  <c r="AE641" i="13"/>
  <c r="V641" i="13"/>
  <c r="M641" i="13"/>
  <c r="U641" i="13"/>
  <c r="K641" i="13"/>
  <c r="T641" i="13"/>
  <c r="I641" i="13"/>
  <c r="S641" i="13"/>
  <c r="G641" i="13"/>
  <c r="N641" i="13"/>
  <c r="P641" i="13"/>
  <c r="AE640" i="13"/>
  <c r="V640" i="13"/>
  <c r="M640" i="13"/>
  <c r="U640" i="13"/>
  <c r="K640" i="13"/>
  <c r="T640" i="13"/>
  <c r="I640" i="13"/>
  <c r="S640" i="13"/>
  <c r="G640" i="13"/>
  <c r="N640" i="13"/>
  <c r="P640" i="13"/>
  <c r="AE639" i="13"/>
  <c r="V639" i="13"/>
  <c r="M639" i="13"/>
  <c r="U639" i="13"/>
  <c r="K639" i="13"/>
  <c r="T639" i="13"/>
  <c r="I639" i="13"/>
  <c r="S639" i="13"/>
  <c r="G639" i="13"/>
  <c r="N639" i="13"/>
  <c r="P639" i="13"/>
  <c r="AE638" i="13"/>
  <c r="V638" i="13"/>
  <c r="M638" i="13"/>
  <c r="U638" i="13"/>
  <c r="K638" i="13"/>
  <c r="T638" i="13"/>
  <c r="I638" i="13"/>
  <c r="S638" i="13"/>
  <c r="G638" i="13"/>
  <c r="N638" i="13"/>
  <c r="P638" i="13"/>
  <c r="AE637" i="13"/>
  <c r="V637" i="13"/>
  <c r="M637" i="13"/>
  <c r="U637" i="13"/>
  <c r="K637" i="13"/>
  <c r="T637" i="13"/>
  <c r="I637" i="13"/>
  <c r="S637" i="13"/>
  <c r="G637" i="13"/>
  <c r="N637" i="13"/>
  <c r="P637" i="13"/>
  <c r="AE636" i="13"/>
  <c r="V636" i="13"/>
  <c r="M636" i="13"/>
  <c r="U636" i="13"/>
  <c r="K636" i="13"/>
  <c r="T636" i="13"/>
  <c r="I636" i="13"/>
  <c r="S636" i="13"/>
  <c r="G636" i="13"/>
  <c r="N636" i="13"/>
  <c r="P636" i="13"/>
  <c r="AE635" i="13"/>
  <c r="V635" i="13"/>
  <c r="M635" i="13"/>
  <c r="U635" i="13"/>
  <c r="K635" i="13"/>
  <c r="T635" i="13"/>
  <c r="I635" i="13"/>
  <c r="S635" i="13"/>
  <c r="G635" i="13"/>
  <c r="N635" i="13"/>
  <c r="P635" i="13"/>
  <c r="AE634" i="13"/>
  <c r="V634" i="13"/>
  <c r="M634" i="13"/>
  <c r="U634" i="13"/>
  <c r="K634" i="13"/>
  <c r="T634" i="13"/>
  <c r="I634" i="13"/>
  <c r="S634" i="13"/>
  <c r="G634" i="13"/>
  <c r="N634" i="13"/>
  <c r="P634" i="13"/>
  <c r="AE633" i="13"/>
  <c r="V633" i="13"/>
  <c r="M633" i="13"/>
  <c r="U633" i="13"/>
  <c r="K633" i="13"/>
  <c r="T633" i="13"/>
  <c r="I633" i="13"/>
  <c r="S633" i="13"/>
  <c r="G633" i="13"/>
  <c r="N633" i="13"/>
  <c r="P633" i="13"/>
  <c r="AE632" i="13"/>
  <c r="V632" i="13"/>
  <c r="M632" i="13"/>
  <c r="U632" i="13"/>
  <c r="K632" i="13"/>
  <c r="T632" i="13"/>
  <c r="I632" i="13"/>
  <c r="S632" i="13"/>
  <c r="G632" i="13"/>
  <c r="N632" i="13"/>
  <c r="P632" i="13"/>
  <c r="AE631" i="13"/>
  <c r="V631" i="13"/>
  <c r="M631" i="13"/>
  <c r="U631" i="13"/>
  <c r="K631" i="13"/>
  <c r="T631" i="13"/>
  <c r="I631" i="13"/>
  <c r="S631" i="13"/>
  <c r="G631" i="13"/>
  <c r="N631" i="13"/>
  <c r="P631" i="13"/>
  <c r="AE630" i="13"/>
  <c r="V630" i="13"/>
  <c r="M630" i="13"/>
  <c r="U630" i="13"/>
  <c r="K630" i="13"/>
  <c r="T630" i="13"/>
  <c r="I630" i="13"/>
  <c r="S630" i="13"/>
  <c r="G630" i="13"/>
  <c r="N630" i="13"/>
  <c r="P630" i="13"/>
  <c r="AE629" i="13"/>
  <c r="V629" i="13"/>
  <c r="M629" i="13"/>
  <c r="U629" i="13"/>
  <c r="K629" i="13"/>
  <c r="T629" i="13"/>
  <c r="I629" i="13"/>
  <c r="S629" i="13"/>
  <c r="G629" i="13"/>
  <c r="N629" i="13"/>
  <c r="P629" i="13"/>
  <c r="AE628" i="13"/>
  <c r="V628" i="13"/>
  <c r="M628" i="13"/>
  <c r="U628" i="13"/>
  <c r="K628" i="13"/>
  <c r="T628" i="13"/>
  <c r="I628" i="13"/>
  <c r="S628" i="13"/>
  <c r="G628" i="13"/>
  <c r="N628" i="13"/>
  <c r="P628" i="13"/>
  <c r="C628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E627" i="13"/>
  <c r="V627" i="13"/>
  <c r="M627" i="13"/>
  <c r="U627" i="13"/>
  <c r="K627" i="13"/>
  <c r="T627" i="13"/>
  <c r="I627" i="13"/>
  <c r="S627" i="13"/>
  <c r="G627" i="13"/>
  <c r="N627" i="13"/>
  <c r="P627" i="13"/>
  <c r="AE626" i="13"/>
  <c r="V626" i="13"/>
  <c r="M626" i="13"/>
  <c r="U626" i="13"/>
  <c r="K626" i="13"/>
  <c r="T626" i="13"/>
  <c r="I626" i="13"/>
  <c r="S626" i="13"/>
  <c r="G626" i="13"/>
  <c r="N626" i="13"/>
  <c r="P626" i="13"/>
  <c r="AE625" i="13"/>
  <c r="V625" i="13"/>
  <c r="M625" i="13"/>
  <c r="U625" i="13"/>
  <c r="K625" i="13"/>
  <c r="T625" i="13"/>
  <c r="I625" i="13"/>
  <c r="S625" i="13"/>
  <c r="G625" i="13"/>
  <c r="N625" i="13"/>
  <c r="P625" i="13"/>
  <c r="AE624" i="13"/>
  <c r="V624" i="13"/>
  <c r="M624" i="13"/>
  <c r="U624" i="13"/>
  <c r="K624" i="13"/>
  <c r="T624" i="13"/>
  <c r="I624" i="13"/>
  <c r="S624" i="13"/>
  <c r="G624" i="13"/>
  <c r="N624" i="13"/>
  <c r="P624" i="13"/>
  <c r="AE623" i="13"/>
  <c r="V623" i="13"/>
  <c r="M623" i="13"/>
  <c r="U623" i="13"/>
  <c r="K623" i="13"/>
  <c r="T623" i="13"/>
  <c r="I623" i="13"/>
  <c r="S623" i="13"/>
  <c r="G623" i="13"/>
  <c r="N623" i="13"/>
  <c r="P623" i="13"/>
  <c r="AE622" i="13"/>
  <c r="V622" i="13"/>
  <c r="M622" i="13"/>
  <c r="U622" i="13"/>
  <c r="K622" i="13"/>
  <c r="T622" i="13"/>
  <c r="I622" i="13"/>
  <c r="S622" i="13"/>
  <c r="G622" i="13"/>
  <c r="N622" i="13"/>
  <c r="P622" i="13"/>
  <c r="AE621" i="13"/>
  <c r="V621" i="13"/>
  <c r="M621" i="13"/>
  <c r="U621" i="13"/>
  <c r="K621" i="13"/>
  <c r="T621" i="13"/>
  <c r="I621" i="13"/>
  <c r="S621" i="13"/>
  <c r="G621" i="13"/>
  <c r="N621" i="13"/>
  <c r="P621" i="13"/>
  <c r="AE620" i="13"/>
  <c r="V620" i="13"/>
  <c r="M620" i="13"/>
  <c r="U620" i="13"/>
  <c r="T620" i="13"/>
  <c r="S620" i="13"/>
  <c r="G620" i="13"/>
  <c r="N620" i="13"/>
  <c r="P620" i="13"/>
  <c r="K620" i="13"/>
  <c r="I620" i="13"/>
  <c r="AE619" i="13"/>
  <c r="V619" i="13"/>
  <c r="M619" i="13"/>
  <c r="U619" i="13"/>
  <c r="K619" i="13"/>
  <c r="T619" i="13"/>
  <c r="I619" i="13"/>
  <c r="S619" i="13"/>
  <c r="G619" i="13"/>
  <c r="N619" i="13"/>
  <c r="P619" i="13"/>
  <c r="AE618" i="13"/>
  <c r="V618" i="13"/>
  <c r="M618" i="13"/>
  <c r="U618" i="13"/>
  <c r="K618" i="13"/>
  <c r="T618" i="13"/>
  <c r="I618" i="13"/>
  <c r="S618" i="13"/>
  <c r="G618" i="13"/>
  <c r="N618" i="13"/>
  <c r="P618" i="13"/>
  <c r="AE617" i="13"/>
  <c r="V617" i="13"/>
  <c r="M617" i="13"/>
  <c r="U617" i="13"/>
  <c r="K617" i="13"/>
  <c r="T617" i="13"/>
  <c r="I617" i="13"/>
  <c r="S617" i="13"/>
  <c r="G617" i="13"/>
  <c r="N617" i="13"/>
  <c r="P617" i="13"/>
  <c r="AE616" i="13"/>
  <c r="V616" i="13"/>
  <c r="M616" i="13"/>
  <c r="U616" i="13"/>
  <c r="K616" i="13"/>
  <c r="T616" i="13"/>
  <c r="I616" i="13"/>
  <c r="S616" i="13"/>
  <c r="G616" i="13"/>
  <c r="N616" i="13"/>
  <c r="P616" i="13"/>
  <c r="AE615" i="13"/>
  <c r="V615" i="13"/>
  <c r="M615" i="13"/>
  <c r="U615" i="13"/>
  <c r="K615" i="13"/>
  <c r="T615" i="13"/>
  <c r="I615" i="13"/>
  <c r="S615" i="13"/>
  <c r="G615" i="13"/>
  <c r="N615" i="13"/>
  <c r="P615" i="13"/>
  <c r="AE614" i="13"/>
  <c r="V614" i="13"/>
  <c r="M614" i="13"/>
  <c r="U614" i="13"/>
  <c r="K614" i="13"/>
  <c r="T614" i="13"/>
  <c r="I614" i="13"/>
  <c r="S614" i="13"/>
  <c r="G614" i="13"/>
  <c r="N614" i="13"/>
  <c r="P614" i="13"/>
  <c r="AE613" i="13"/>
  <c r="V613" i="13"/>
  <c r="M613" i="13"/>
  <c r="U613" i="13"/>
  <c r="K613" i="13"/>
  <c r="T613" i="13"/>
  <c r="I613" i="13"/>
  <c r="S613" i="13"/>
  <c r="G613" i="13"/>
  <c r="N613" i="13"/>
  <c r="P613" i="13"/>
  <c r="AE612" i="13"/>
  <c r="V612" i="13"/>
  <c r="M612" i="13"/>
  <c r="U612" i="13"/>
  <c r="T612" i="13"/>
  <c r="S612" i="13"/>
  <c r="G612" i="13"/>
  <c r="N612" i="13"/>
  <c r="P612" i="13"/>
  <c r="K612" i="13"/>
  <c r="I612" i="13"/>
  <c r="AE611" i="13"/>
  <c r="V611" i="13"/>
  <c r="M611" i="13"/>
  <c r="U611" i="13"/>
  <c r="K611" i="13"/>
  <c r="T611" i="13"/>
  <c r="I611" i="13"/>
  <c r="S611" i="13"/>
  <c r="G611" i="13"/>
  <c r="N611" i="13"/>
  <c r="P611" i="13"/>
  <c r="AE610" i="13"/>
  <c r="V610" i="13"/>
  <c r="M610" i="13"/>
  <c r="U610" i="13"/>
  <c r="K610" i="13"/>
  <c r="T610" i="13"/>
  <c r="I610" i="13"/>
  <c r="S610" i="13"/>
  <c r="G610" i="13"/>
  <c r="N610" i="13"/>
  <c r="P610" i="13"/>
  <c r="AE609" i="13"/>
  <c r="V609" i="13"/>
  <c r="M609" i="13"/>
  <c r="U609" i="13"/>
  <c r="K609" i="13"/>
  <c r="T609" i="13"/>
  <c r="I609" i="13"/>
  <c r="S609" i="13"/>
  <c r="G609" i="13"/>
  <c r="N609" i="13"/>
  <c r="P609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E608" i="13"/>
  <c r="V608" i="13"/>
  <c r="M608" i="13"/>
  <c r="U608" i="13"/>
  <c r="K608" i="13"/>
  <c r="T608" i="13"/>
  <c r="I608" i="13"/>
  <c r="S608" i="13"/>
  <c r="G608" i="13"/>
  <c r="N608" i="13"/>
  <c r="P608" i="13"/>
  <c r="AE607" i="13"/>
  <c r="V607" i="13"/>
  <c r="M607" i="13"/>
  <c r="U607" i="13"/>
  <c r="K607" i="13"/>
  <c r="T607" i="13"/>
  <c r="I607" i="13"/>
  <c r="S607" i="13"/>
  <c r="G607" i="13"/>
  <c r="N607" i="13"/>
  <c r="P607" i="13"/>
  <c r="AE606" i="13"/>
  <c r="V606" i="13"/>
  <c r="M606" i="13"/>
  <c r="U606" i="13"/>
  <c r="T606" i="13"/>
  <c r="I606" i="13"/>
  <c r="S606" i="13"/>
  <c r="G606" i="13"/>
  <c r="N606" i="13"/>
  <c r="P606" i="13"/>
  <c r="K606" i="13"/>
  <c r="AE605" i="13"/>
  <c r="V605" i="13"/>
  <c r="M605" i="13"/>
  <c r="U605" i="13"/>
  <c r="K605" i="13"/>
  <c r="T605" i="13"/>
  <c r="I605" i="13"/>
  <c r="S605" i="13"/>
  <c r="G605" i="13"/>
  <c r="N605" i="13"/>
  <c r="P605" i="13"/>
  <c r="AE604" i="13"/>
  <c r="V604" i="13"/>
  <c r="M604" i="13"/>
  <c r="U604" i="13"/>
  <c r="K604" i="13"/>
  <c r="T604" i="13"/>
  <c r="I604" i="13"/>
  <c r="S604" i="13"/>
  <c r="G604" i="13"/>
  <c r="N604" i="13"/>
  <c r="P604" i="13"/>
  <c r="AE603" i="13"/>
  <c r="V603" i="13"/>
  <c r="M603" i="13"/>
  <c r="U603" i="13"/>
  <c r="T603" i="13"/>
  <c r="I603" i="13"/>
  <c r="S603" i="13"/>
  <c r="G603" i="13"/>
  <c r="N603" i="13"/>
  <c r="P603" i="13"/>
  <c r="K603" i="13"/>
  <c r="AE602" i="13"/>
  <c r="V602" i="13"/>
  <c r="M602" i="13"/>
  <c r="U602" i="13"/>
  <c r="K602" i="13"/>
  <c r="T602" i="13"/>
  <c r="I602" i="13"/>
  <c r="S602" i="13"/>
  <c r="G602" i="13"/>
  <c r="N602" i="13"/>
  <c r="P602" i="13"/>
  <c r="AE601" i="13"/>
  <c r="V601" i="13"/>
  <c r="M601" i="13"/>
  <c r="U601" i="13"/>
  <c r="K601" i="13"/>
  <c r="T601" i="13"/>
  <c r="I601" i="13"/>
  <c r="S601" i="13"/>
  <c r="G601" i="13"/>
  <c r="N601" i="13"/>
  <c r="P601" i="13"/>
  <c r="AE600" i="13"/>
  <c r="V600" i="13"/>
  <c r="M600" i="13"/>
  <c r="U600" i="13"/>
  <c r="K600" i="13"/>
  <c r="T600" i="13"/>
  <c r="I600" i="13"/>
  <c r="S600" i="13"/>
  <c r="G600" i="13"/>
  <c r="N600" i="13"/>
  <c r="P600" i="13"/>
  <c r="AE599" i="13"/>
  <c r="V599" i="13"/>
  <c r="M599" i="13"/>
  <c r="U599" i="13"/>
  <c r="T599" i="13"/>
  <c r="I599" i="13"/>
  <c r="S599" i="13"/>
  <c r="G599" i="13"/>
  <c r="N599" i="13"/>
  <c r="P599" i="13"/>
  <c r="K599" i="13"/>
  <c r="AE598" i="13"/>
  <c r="V598" i="13"/>
  <c r="M598" i="13"/>
  <c r="U598" i="13"/>
  <c r="K598" i="13"/>
  <c r="T598" i="13"/>
  <c r="I598" i="13"/>
  <c r="S598" i="13"/>
  <c r="G598" i="13"/>
  <c r="N598" i="13"/>
  <c r="P598" i="13"/>
  <c r="AE597" i="13"/>
  <c r="V597" i="13"/>
  <c r="M597" i="13"/>
  <c r="U597" i="13"/>
  <c r="T597" i="13"/>
  <c r="I597" i="13"/>
  <c r="S597" i="13"/>
  <c r="G597" i="13"/>
  <c r="N597" i="13"/>
  <c r="P597" i="13"/>
  <c r="K597" i="13"/>
  <c r="AE596" i="13"/>
  <c r="V596" i="13"/>
  <c r="M596" i="13"/>
  <c r="U596" i="13"/>
  <c r="K596" i="13"/>
  <c r="T596" i="13"/>
  <c r="I596" i="13"/>
  <c r="S596" i="13"/>
  <c r="G596" i="13"/>
  <c r="N596" i="13"/>
  <c r="P596" i="13"/>
  <c r="AE595" i="13"/>
  <c r="V595" i="13"/>
  <c r="M595" i="13"/>
  <c r="U595" i="13"/>
  <c r="K595" i="13"/>
  <c r="T595" i="13"/>
  <c r="I595" i="13"/>
  <c r="S595" i="13"/>
  <c r="G595" i="13"/>
  <c r="N595" i="13"/>
  <c r="P595" i="13"/>
  <c r="AE594" i="13"/>
  <c r="V594" i="13"/>
  <c r="M594" i="13"/>
  <c r="U594" i="13"/>
  <c r="K594" i="13"/>
  <c r="T594" i="13"/>
  <c r="I594" i="13"/>
  <c r="S594" i="13"/>
  <c r="G594" i="13"/>
  <c r="N594" i="13"/>
  <c r="P594" i="13"/>
  <c r="AE593" i="13"/>
  <c r="V593" i="13"/>
  <c r="M593" i="13"/>
  <c r="U593" i="13"/>
  <c r="T593" i="13"/>
  <c r="I593" i="13"/>
  <c r="S593" i="13"/>
  <c r="G593" i="13"/>
  <c r="N593" i="13"/>
  <c r="P593" i="13"/>
  <c r="K593" i="13"/>
  <c r="AE592" i="13"/>
  <c r="V592" i="13"/>
  <c r="M592" i="13"/>
  <c r="U592" i="13"/>
  <c r="K592" i="13"/>
  <c r="T592" i="13"/>
  <c r="I592" i="13"/>
  <c r="S592" i="13"/>
  <c r="G592" i="13"/>
  <c r="N592" i="13"/>
  <c r="P592" i="13"/>
  <c r="AE591" i="13"/>
  <c r="V591" i="13"/>
  <c r="M591" i="13"/>
  <c r="U591" i="13"/>
  <c r="K591" i="13"/>
  <c r="T591" i="13"/>
  <c r="I591" i="13"/>
  <c r="S591" i="13"/>
  <c r="G591" i="13"/>
  <c r="N591" i="13"/>
  <c r="P591" i="13"/>
  <c r="AE590" i="13"/>
  <c r="V590" i="13"/>
  <c r="M590" i="13"/>
  <c r="U590" i="13"/>
  <c r="K590" i="13"/>
  <c r="T590" i="13"/>
  <c r="I590" i="13"/>
  <c r="S590" i="13"/>
  <c r="G590" i="13"/>
  <c r="N590" i="13"/>
  <c r="P590" i="13"/>
  <c r="AE589" i="13"/>
  <c r="V589" i="13"/>
  <c r="M589" i="13"/>
  <c r="U589" i="13"/>
  <c r="K589" i="13"/>
  <c r="T589" i="13"/>
  <c r="I589" i="13"/>
  <c r="S589" i="13"/>
  <c r="G589" i="13"/>
  <c r="N589" i="13"/>
  <c r="P589" i="13"/>
  <c r="AE588" i="13"/>
  <c r="V588" i="13"/>
  <c r="M588" i="13"/>
  <c r="U588" i="13"/>
  <c r="K588" i="13"/>
  <c r="T588" i="13"/>
  <c r="I588" i="13"/>
  <c r="S588" i="13"/>
  <c r="G588" i="13"/>
  <c r="N588" i="13"/>
  <c r="P588" i="13"/>
  <c r="AE587" i="13"/>
  <c r="V587" i="13"/>
  <c r="M587" i="13"/>
  <c r="U587" i="13"/>
  <c r="T587" i="13"/>
  <c r="I587" i="13"/>
  <c r="S587" i="13"/>
  <c r="G587" i="13"/>
  <c r="N587" i="13"/>
  <c r="P587" i="13"/>
  <c r="K587" i="13"/>
  <c r="AE586" i="13"/>
  <c r="V586" i="13"/>
  <c r="M586" i="13"/>
  <c r="U586" i="13"/>
  <c r="T586" i="13"/>
  <c r="S586" i="13"/>
  <c r="G586" i="13"/>
  <c r="N586" i="13"/>
  <c r="P586" i="13"/>
  <c r="K586" i="13"/>
  <c r="I586" i="13"/>
  <c r="AE585" i="13"/>
  <c r="V585" i="13"/>
  <c r="M585" i="13"/>
  <c r="U585" i="13"/>
  <c r="K585" i="13"/>
  <c r="T585" i="13"/>
  <c r="I585" i="13"/>
  <c r="S585" i="13"/>
  <c r="G585" i="13"/>
  <c r="N585" i="13"/>
  <c r="P585" i="13"/>
  <c r="AE584" i="13"/>
  <c r="V584" i="13"/>
  <c r="M584" i="13"/>
  <c r="U584" i="13"/>
  <c r="K584" i="13"/>
  <c r="T584" i="13"/>
  <c r="I584" i="13"/>
  <c r="S584" i="13"/>
  <c r="G584" i="13"/>
  <c r="N584" i="13"/>
  <c r="P584" i="13"/>
  <c r="AE583" i="13"/>
  <c r="V583" i="13"/>
  <c r="M583" i="13"/>
  <c r="U583" i="13"/>
  <c r="K583" i="13"/>
  <c r="T583" i="13"/>
  <c r="I583" i="13"/>
  <c r="S583" i="13"/>
  <c r="G583" i="13"/>
  <c r="N583" i="13"/>
  <c r="P583" i="13"/>
  <c r="AE582" i="13"/>
  <c r="V582" i="13"/>
  <c r="M582" i="13"/>
  <c r="U582" i="13"/>
  <c r="T582" i="13"/>
  <c r="S582" i="13"/>
  <c r="G582" i="13"/>
  <c r="N582" i="13"/>
  <c r="P582" i="13"/>
  <c r="K582" i="13"/>
  <c r="I582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E581" i="13"/>
  <c r="V581" i="13"/>
  <c r="M581" i="13"/>
  <c r="U581" i="13"/>
  <c r="T581" i="13"/>
  <c r="I581" i="13"/>
  <c r="S581" i="13"/>
  <c r="G581" i="13"/>
  <c r="N581" i="13"/>
  <c r="P581" i="13"/>
  <c r="K581" i="13"/>
  <c r="AE580" i="13"/>
  <c r="V580" i="13"/>
  <c r="M580" i="13"/>
  <c r="U580" i="13"/>
  <c r="K580" i="13"/>
  <c r="T580" i="13"/>
  <c r="I580" i="13"/>
  <c r="S580" i="13"/>
  <c r="G580" i="13"/>
  <c r="N580" i="13"/>
  <c r="P580" i="13"/>
  <c r="AE579" i="13"/>
  <c r="V579" i="13"/>
  <c r="M579" i="13"/>
  <c r="U579" i="13"/>
  <c r="K579" i="13"/>
  <c r="T579" i="13"/>
  <c r="I579" i="13"/>
  <c r="S579" i="13"/>
  <c r="G579" i="13"/>
  <c r="N579" i="13"/>
  <c r="P579" i="13"/>
  <c r="AE578" i="13"/>
  <c r="V578" i="13"/>
  <c r="M578" i="13"/>
  <c r="U578" i="13"/>
  <c r="K578" i="13"/>
  <c r="T578" i="13"/>
  <c r="I578" i="13"/>
  <c r="S578" i="13"/>
  <c r="G578" i="13"/>
  <c r="N578" i="13"/>
  <c r="P578" i="13"/>
  <c r="AE577" i="13"/>
  <c r="V577" i="13"/>
  <c r="M577" i="13"/>
  <c r="U577" i="13"/>
  <c r="T577" i="13"/>
  <c r="I577" i="13"/>
  <c r="S577" i="13"/>
  <c r="G577" i="13"/>
  <c r="N577" i="13"/>
  <c r="P577" i="13"/>
  <c r="K577" i="13"/>
  <c r="AE576" i="13"/>
  <c r="V576" i="13"/>
  <c r="M576" i="13"/>
  <c r="U576" i="13"/>
  <c r="T576" i="13"/>
  <c r="S576" i="13"/>
  <c r="G576" i="13"/>
  <c r="N576" i="13"/>
  <c r="P576" i="13"/>
  <c r="K576" i="13"/>
  <c r="I576" i="13"/>
  <c r="AE575" i="13"/>
  <c r="V575" i="13"/>
  <c r="M575" i="13"/>
  <c r="U575" i="13"/>
  <c r="K575" i="13"/>
  <c r="T575" i="13"/>
  <c r="I575" i="13"/>
  <c r="S575" i="13"/>
  <c r="G575" i="13"/>
  <c r="N575" i="13"/>
  <c r="P575" i="13"/>
  <c r="C575" i="13"/>
  <c r="C576" i="13"/>
  <c r="C577" i="13"/>
  <c r="C578" i="13"/>
  <c r="C579" i="13"/>
  <c r="C580" i="13"/>
  <c r="A575" i="13"/>
  <c r="A576" i="13"/>
  <c r="A577" i="13"/>
  <c r="A578" i="13"/>
  <c r="A579" i="13"/>
  <c r="A580" i="13"/>
  <c r="AE574" i="13"/>
  <c r="V574" i="13"/>
  <c r="M574" i="13"/>
  <c r="U574" i="13"/>
  <c r="K574" i="13"/>
  <c r="T574" i="13"/>
  <c r="I574" i="13"/>
  <c r="S574" i="13"/>
  <c r="G574" i="13"/>
  <c r="N574" i="13"/>
  <c r="P574" i="13"/>
  <c r="AE573" i="13"/>
  <c r="V573" i="13"/>
  <c r="M573" i="13"/>
  <c r="U573" i="13"/>
  <c r="K573" i="13"/>
  <c r="T573" i="13"/>
  <c r="I573" i="13"/>
  <c r="S573" i="13"/>
  <c r="G573" i="13"/>
  <c r="N573" i="13"/>
  <c r="P573" i="13"/>
  <c r="AE572" i="13"/>
  <c r="V572" i="13"/>
  <c r="M572" i="13"/>
  <c r="U572" i="13"/>
  <c r="K572" i="13"/>
  <c r="T572" i="13"/>
  <c r="I572" i="13"/>
  <c r="S572" i="13"/>
  <c r="G572" i="13"/>
  <c r="N572" i="13"/>
  <c r="P572" i="13"/>
  <c r="AE571" i="13"/>
  <c r="V571" i="13"/>
  <c r="M571" i="13"/>
  <c r="U571" i="13"/>
  <c r="T571" i="13"/>
  <c r="I571" i="13"/>
  <c r="S571" i="13"/>
  <c r="G571" i="13"/>
  <c r="N571" i="13"/>
  <c r="P571" i="13"/>
  <c r="K571" i="13"/>
  <c r="AE570" i="13"/>
  <c r="V570" i="13"/>
  <c r="M570" i="13"/>
  <c r="U570" i="13"/>
  <c r="K570" i="13"/>
  <c r="T570" i="13"/>
  <c r="I570" i="13"/>
  <c r="S570" i="13"/>
  <c r="G570" i="13"/>
  <c r="N570" i="13"/>
  <c r="P570" i="13"/>
  <c r="AE569" i="13"/>
  <c r="V569" i="13"/>
  <c r="M569" i="13"/>
  <c r="U569" i="13"/>
  <c r="T569" i="13"/>
  <c r="I569" i="13"/>
  <c r="S569" i="13"/>
  <c r="G569" i="13"/>
  <c r="N569" i="13"/>
  <c r="P569" i="13"/>
  <c r="K569" i="13"/>
  <c r="AE568" i="13"/>
  <c r="V568" i="13"/>
  <c r="M568" i="13"/>
  <c r="U568" i="13"/>
  <c r="K568" i="13"/>
  <c r="T568" i="13"/>
  <c r="I568" i="13"/>
  <c r="S568" i="13"/>
  <c r="G568" i="13"/>
  <c r="N568" i="13"/>
  <c r="P568" i="13"/>
  <c r="AE567" i="13"/>
  <c r="V567" i="13"/>
  <c r="M567" i="13"/>
  <c r="U567" i="13"/>
  <c r="K567" i="13"/>
  <c r="T567" i="13"/>
  <c r="I567" i="13"/>
  <c r="S567" i="13"/>
  <c r="G567" i="13"/>
  <c r="N567" i="13"/>
  <c r="P567" i="13"/>
  <c r="AE566" i="13"/>
  <c r="V566" i="13"/>
  <c r="M566" i="13"/>
  <c r="U566" i="13"/>
  <c r="K566" i="13"/>
  <c r="T566" i="13"/>
  <c r="I566" i="13"/>
  <c r="S566" i="13"/>
  <c r="G566" i="13"/>
  <c r="N566" i="13"/>
  <c r="P566" i="13"/>
  <c r="AE565" i="13"/>
  <c r="V565" i="13"/>
  <c r="M565" i="13"/>
  <c r="U565" i="13"/>
  <c r="T565" i="13"/>
  <c r="S565" i="13"/>
  <c r="N565" i="13"/>
  <c r="P565" i="13"/>
  <c r="K565" i="13"/>
  <c r="I565" i="13"/>
  <c r="G565" i="13"/>
  <c r="AE564" i="13"/>
  <c r="V564" i="13"/>
  <c r="M564" i="13"/>
  <c r="U564" i="13"/>
  <c r="K564" i="13"/>
  <c r="T564" i="13"/>
  <c r="I564" i="13"/>
  <c r="S564" i="13"/>
  <c r="G564" i="13"/>
  <c r="N564" i="13"/>
  <c r="P564" i="13"/>
  <c r="AE563" i="13"/>
  <c r="V563" i="13"/>
  <c r="M563" i="13"/>
  <c r="U563" i="13"/>
  <c r="K563" i="13"/>
  <c r="T563" i="13"/>
  <c r="I563" i="13"/>
  <c r="S563" i="13"/>
  <c r="G563" i="13"/>
  <c r="N563" i="13"/>
  <c r="P563" i="13"/>
  <c r="AE562" i="13"/>
  <c r="V562" i="13"/>
  <c r="M562" i="13"/>
  <c r="U562" i="13"/>
  <c r="K562" i="13"/>
  <c r="T562" i="13"/>
  <c r="I562" i="13"/>
  <c r="S562" i="13"/>
  <c r="G562" i="13"/>
  <c r="N562" i="13"/>
  <c r="P562" i="13"/>
  <c r="AE561" i="13"/>
  <c r="V561" i="13"/>
  <c r="M561" i="13"/>
  <c r="U561" i="13"/>
  <c r="K561" i="13"/>
  <c r="T561" i="13"/>
  <c r="I561" i="13"/>
  <c r="S561" i="13"/>
  <c r="G561" i="13"/>
  <c r="N561" i="13"/>
  <c r="P561" i="13"/>
  <c r="AE560" i="13"/>
  <c r="V560" i="13"/>
  <c r="M560" i="13"/>
  <c r="U560" i="13"/>
  <c r="K560" i="13"/>
  <c r="T560" i="13"/>
  <c r="I560" i="13"/>
  <c r="S560" i="13"/>
  <c r="G560" i="13"/>
  <c r="N560" i="13"/>
  <c r="P560" i="13"/>
  <c r="AE559" i="13"/>
  <c r="V559" i="13"/>
  <c r="M559" i="13"/>
  <c r="U559" i="13"/>
  <c r="T559" i="13"/>
  <c r="I559" i="13"/>
  <c r="S559" i="13"/>
  <c r="G559" i="13"/>
  <c r="N559" i="13"/>
  <c r="P559" i="13"/>
  <c r="K559" i="13"/>
  <c r="AE558" i="13"/>
  <c r="V558" i="13"/>
  <c r="M558" i="13"/>
  <c r="U558" i="13"/>
  <c r="T558" i="13"/>
  <c r="S558" i="13"/>
  <c r="G558" i="13"/>
  <c r="N558" i="13"/>
  <c r="P558" i="13"/>
  <c r="K558" i="13"/>
  <c r="I558" i="13"/>
  <c r="AE557" i="13"/>
  <c r="V557" i="13"/>
  <c r="M557" i="13"/>
  <c r="U557" i="13"/>
  <c r="K557" i="13"/>
  <c r="T557" i="13"/>
  <c r="I557" i="13"/>
  <c r="S557" i="13"/>
  <c r="G557" i="13"/>
  <c r="N557" i="13"/>
  <c r="P557" i="13"/>
  <c r="AE556" i="13"/>
  <c r="V556" i="13"/>
  <c r="M556" i="13"/>
  <c r="U556" i="13"/>
  <c r="K556" i="13"/>
  <c r="T556" i="13"/>
  <c r="I556" i="13"/>
  <c r="S556" i="13"/>
  <c r="G556" i="13"/>
  <c r="N556" i="13"/>
  <c r="P556" i="13"/>
  <c r="AE555" i="13"/>
  <c r="V555" i="13"/>
  <c r="M555" i="13"/>
  <c r="U555" i="13"/>
  <c r="T555" i="13"/>
  <c r="I555" i="13"/>
  <c r="S555" i="13"/>
  <c r="G555" i="13"/>
  <c r="N555" i="13"/>
  <c r="P555" i="13"/>
  <c r="K555" i="13"/>
  <c r="AE554" i="13"/>
  <c r="V554" i="13"/>
  <c r="M554" i="13"/>
  <c r="U554" i="13"/>
  <c r="T554" i="13"/>
  <c r="I554" i="13"/>
  <c r="S554" i="13"/>
  <c r="G554" i="13"/>
  <c r="N554" i="13"/>
  <c r="P554" i="13"/>
  <c r="K554" i="13"/>
  <c r="AE553" i="13"/>
  <c r="V553" i="13"/>
  <c r="M553" i="13"/>
  <c r="U553" i="13"/>
  <c r="T553" i="13"/>
  <c r="I553" i="13"/>
  <c r="S553" i="13"/>
  <c r="G553" i="13"/>
  <c r="N553" i="13"/>
  <c r="P553" i="13"/>
  <c r="K553" i="13"/>
  <c r="AE552" i="13"/>
  <c r="V552" i="13"/>
  <c r="M552" i="13"/>
  <c r="U552" i="13"/>
  <c r="K552" i="13"/>
  <c r="T552" i="13"/>
  <c r="I552" i="13"/>
  <c r="S552" i="13"/>
  <c r="G552" i="13"/>
  <c r="N552" i="13"/>
  <c r="P552" i="13"/>
  <c r="AE551" i="13"/>
  <c r="V551" i="13"/>
  <c r="M551" i="13"/>
  <c r="U551" i="13"/>
  <c r="K551" i="13"/>
  <c r="T551" i="13"/>
  <c r="I551" i="13"/>
  <c r="S551" i="13"/>
  <c r="G551" i="13"/>
  <c r="N551" i="13"/>
  <c r="P551" i="13"/>
  <c r="AE550" i="13"/>
  <c r="V550" i="13"/>
  <c r="M550" i="13"/>
  <c r="U550" i="13"/>
  <c r="K550" i="13"/>
  <c r="T550" i="13"/>
  <c r="I550" i="13"/>
  <c r="S550" i="13"/>
  <c r="G550" i="13"/>
  <c r="N550" i="13"/>
  <c r="P550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E549" i="13"/>
  <c r="V549" i="13"/>
  <c r="M549" i="13"/>
  <c r="U549" i="13"/>
  <c r="T549" i="13"/>
  <c r="S549" i="13"/>
  <c r="G549" i="13"/>
  <c r="N549" i="13"/>
  <c r="P549" i="13"/>
  <c r="K549" i="13"/>
  <c r="I549" i="13"/>
  <c r="AE548" i="13"/>
  <c r="V548" i="13"/>
  <c r="M548" i="13"/>
  <c r="U548" i="13"/>
  <c r="T548" i="13"/>
  <c r="S548" i="13"/>
  <c r="G548" i="13"/>
  <c r="N548" i="13"/>
  <c r="P548" i="13"/>
  <c r="K548" i="13"/>
  <c r="I548" i="13"/>
  <c r="AE547" i="13"/>
  <c r="V547" i="13"/>
  <c r="M547" i="13"/>
  <c r="U547" i="13"/>
  <c r="T547" i="13"/>
  <c r="I547" i="13"/>
  <c r="S547" i="13"/>
  <c r="G547" i="13"/>
  <c r="N547" i="13"/>
  <c r="P547" i="13"/>
  <c r="K547" i="13"/>
  <c r="AE546" i="13"/>
  <c r="V546" i="13"/>
  <c r="M546" i="13"/>
  <c r="U546" i="13"/>
  <c r="K546" i="13"/>
  <c r="T546" i="13"/>
  <c r="I546" i="13"/>
  <c r="S546" i="13"/>
  <c r="G546" i="13"/>
  <c r="N546" i="13"/>
  <c r="P546" i="13"/>
  <c r="AE545" i="13"/>
  <c r="V545" i="13"/>
  <c r="M545" i="13"/>
  <c r="U545" i="13"/>
  <c r="K545" i="13"/>
  <c r="T545" i="13"/>
  <c r="I545" i="13"/>
  <c r="S545" i="13"/>
  <c r="G545" i="13"/>
  <c r="N545" i="13"/>
  <c r="P545" i="13"/>
  <c r="AE544" i="13"/>
  <c r="V544" i="13"/>
  <c r="M544" i="13"/>
  <c r="U544" i="13"/>
  <c r="K544" i="13"/>
  <c r="T544" i="13"/>
  <c r="I544" i="13"/>
  <c r="S544" i="13"/>
  <c r="G544" i="13"/>
  <c r="N544" i="13"/>
  <c r="P544" i="13"/>
  <c r="AE543" i="13"/>
  <c r="V543" i="13"/>
  <c r="M543" i="13"/>
  <c r="U543" i="13"/>
  <c r="K543" i="13"/>
  <c r="T543" i="13"/>
  <c r="I543" i="13"/>
  <c r="S543" i="13"/>
  <c r="G543" i="13"/>
  <c r="N543" i="13"/>
  <c r="P543" i="13"/>
  <c r="AE542" i="13"/>
  <c r="V542" i="13"/>
  <c r="M542" i="13"/>
  <c r="U542" i="13"/>
  <c r="K542" i="13"/>
  <c r="T542" i="13"/>
  <c r="I542" i="13"/>
  <c r="S542" i="13"/>
  <c r="G542" i="13"/>
  <c r="N542" i="13"/>
  <c r="P542" i="13"/>
  <c r="AE541" i="13"/>
  <c r="V541" i="13"/>
  <c r="M541" i="13"/>
  <c r="U541" i="13"/>
  <c r="K541" i="13"/>
  <c r="T541" i="13"/>
  <c r="I541" i="13"/>
  <c r="S541" i="13"/>
  <c r="G541" i="13"/>
  <c r="N541" i="13"/>
  <c r="P541" i="13"/>
  <c r="AE540" i="13"/>
  <c r="V540" i="13"/>
  <c r="M540" i="13"/>
  <c r="U540" i="13"/>
  <c r="K540" i="13"/>
  <c r="T540" i="13"/>
  <c r="I540" i="13"/>
  <c r="S540" i="13"/>
  <c r="G540" i="13"/>
  <c r="N540" i="13"/>
  <c r="P540" i="13"/>
  <c r="C540" i="13"/>
  <c r="C541" i="13"/>
  <c r="C542" i="13"/>
  <c r="C543" i="13"/>
  <c r="C544" i="13"/>
  <c r="C545" i="13"/>
  <c r="C546" i="13"/>
  <c r="C547" i="13"/>
  <c r="C548" i="13"/>
  <c r="A540" i="13"/>
  <c r="A541" i="13"/>
  <c r="A542" i="13"/>
  <c r="A543" i="13"/>
  <c r="A544" i="13"/>
  <c r="A545" i="13"/>
  <c r="A546" i="13"/>
  <c r="A547" i="13"/>
  <c r="A548" i="13"/>
  <c r="AE539" i="13"/>
  <c r="V539" i="13"/>
  <c r="M539" i="13"/>
  <c r="U539" i="13"/>
  <c r="K539" i="13"/>
  <c r="T539" i="13"/>
  <c r="I539" i="13"/>
  <c r="S539" i="13"/>
  <c r="G539" i="13"/>
  <c r="N539" i="13"/>
  <c r="P539" i="13"/>
  <c r="AE538" i="13"/>
  <c r="V538" i="13"/>
  <c r="M538" i="13"/>
  <c r="U538" i="13"/>
  <c r="K538" i="13"/>
  <c r="T538" i="13"/>
  <c r="I538" i="13"/>
  <c r="S538" i="13"/>
  <c r="G538" i="13"/>
  <c r="N538" i="13"/>
  <c r="P538" i="13"/>
  <c r="AE537" i="13"/>
  <c r="V537" i="13"/>
  <c r="M537" i="13"/>
  <c r="U537" i="13"/>
  <c r="K537" i="13"/>
  <c r="T537" i="13"/>
  <c r="I537" i="13"/>
  <c r="S537" i="13"/>
  <c r="G537" i="13"/>
  <c r="N537" i="13"/>
  <c r="P537" i="13"/>
  <c r="AE536" i="13"/>
  <c r="V536" i="13"/>
  <c r="M536" i="13"/>
  <c r="U536" i="13"/>
  <c r="K536" i="13"/>
  <c r="T536" i="13"/>
  <c r="I536" i="13"/>
  <c r="S536" i="13"/>
  <c r="G536" i="13"/>
  <c r="N536" i="13"/>
  <c r="P536" i="13"/>
  <c r="AE535" i="13"/>
  <c r="V535" i="13"/>
  <c r="M535" i="13"/>
  <c r="U535" i="13"/>
  <c r="K535" i="13"/>
  <c r="T535" i="13"/>
  <c r="I535" i="13"/>
  <c r="S535" i="13"/>
  <c r="G535" i="13"/>
  <c r="N535" i="13"/>
  <c r="P535" i="13"/>
  <c r="AE534" i="13"/>
  <c r="V534" i="13"/>
  <c r="M534" i="13"/>
  <c r="U534" i="13"/>
  <c r="K534" i="13"/>
  <c r="T534" i="13"/>
  <c r="I534" i="13"/>
  <c r="S534" i="13"/>
  <c r="G534" i="13"/>
  <c r="N534" i="13"/>
  <c r="P534" i="13"/>
  <c r="AE533" i="13"/>
  <c r="V533" i="13"/>
  <c r="M533" i="13"/>
  <c r="U533" i="13"/>
  <c r="K533" i="13"/>
  <c r="T533" i="13"/>
  <c r="I533" i="13"/>
  <c r="S533" i="13"/>
  <c r="G533" i="13"/>
  <c r="N533" i="13"/>
  <c r="P533" i="13"/>
  <c r="AE532" i="13"/>
  <c r="V532" i="13"/>
  <c r="M532" i="13"/>
  <c r="U532" i="13"/>
  <c r="K532" i="13"/>
  <c r="T532" i="13"/>
  <c r="S532" i="13"/>
  <c r="G532" i="13"/>
  <c r="N532" i="13"/>
  <c r="P532" i="13"/>
  <c r="I532" i="13"/>
  <c r="AE531" i="13"/>
  <c r="V531" i="13"/>
  <c r="M531" i="13"/>
  <c r="U531" i="13"/>
  <c r="K531" i="13"/>
  <c r="T531" i="13"/>
  <c r="I531" i="13"/>
  <c r="S531" i="13"/>
  <c r="G531" i="13"/>
  <c r="N531" i="13"/>
  <c r="P531" i="13"/>
  <c r="C531" i="13"/>
  <c r="C532" i="13"/>
  <c r="C533" i="13"/>
  <c r="C534" i="13"/>
  <c r="C535" i="13"/>
  <c r="C536" i="13"/>
  <c r="C537" i="13"/>
  <c r="C538" i="13"/>
  <c r="B531" i="13"/>
  <c r="B532" i="13"/>
  <c r="B533" i="13"/>
  <c r="B534" i="13"/>
  <c r="B535" i="13"/>
  <c r="B536" i="13"/>
  <c r="B537" i="13"/>
  <c r="B538" i="13"/>
  <c r="A531" i="13"/>
  <c r="A532" i="13"/>
  <c r="A533" i="13"/>
  <c r="A534" i="13"/>
  <c r="A535" i="13"/>
  <c r="A536" i="13"/>
  <c r="A537" i="13"/>
  <c r="A538" i="13"/>
  <c r="AE530" i="13"/>
  <c r="V530" i="13"/>
  <c r="M530" i="13"/>
  <c r="U530" i="13"/>
  <c r="K530" i="13"/>
  <c r="T530" i="13"/>
  <c r="I530" i="13"/>
  <c r="S530" i="13"/>
  <c r="G530" i="13"/>
  <c r="N530" i="13"/>
  <c r="P530" i="13"/>
  <c r="AE529" i="13"/>
  <c r="V529" i="13"/>
  <c r="M529" i="13"/>
  <c r="U529" i="13"/>
  <c r="K529" i="13"/>
  <c r="T529" i="13"/>
  <c r="I529" i="13"/>
  <c r="S529" i="13"/>
  <c r="G529" i="13"/>
  <c r="N529" i="13"/>
  <c r="P529" i="13"/>
  <c r="AE528" i="13"/>
  <c r="V528" i="13"/>
  <c r="M528" i="13"/>
  <c r="U528" i="13"/>
  <c r="K528" i="13"/>
  <c r="T528" i="13"/>
  <c r="I528" i="13"/>
  <c r="S528" i="13"/>
  <c r="G528" i="13"/>
  <c r="N528" i="13"/>
  <c r="P528" i="13"/>
  <c r="AE527" i="13"/>
  <c r="V527" i="13"/>
  <c r="M527" i="13"/>
  <c r="U527" i="13"/>
  <c r="K527" i="13"/>
  <c r="T527" i="13"/>
  <c r="I527" i="13"/>
  <c r="S527" i="13"/>
  <c r="G527" i="13"/>
  <c r="N527" i="13"/>
  <c r="P527" i="13"/>
  <c r="AE526" i="13"/>
  <c r="V526" i="13"/>
  <c r="M526" i="13"/>
  <c r="U526" i="13"/>
  <c r="K526" i="13"/>
  <c r="T526" i="13"/>
  <c r="I526" i="13"/>
  <c r="S526" i="13"/>
  <c r="G526" i="13"/>
  <c r="N526" i="13"/>
  <c r="P526" i="13"/>
  <c r="AE525" i="13"/>
  <c r="V525" i="13"/>
  <c r="M525" i="13"/>
  <c r="U525" i="13"/>
  <c r="K525" i="13"/>
  <c r="T525" i="13"/>
  <c r="I525" i="13"/>
  <c r="S525" i="13"/>
  <c r="G525" i="13"/>
  <c r="N525" i="13"/>
  <c r="P525" i="13"/>
  <c r="AE524" i="13"/>
  <c r="V524" i="13"/>
  <c r="M524" i="13"/>
  <c r="U524" i="13"/>
  <c r="T524" i="13"/>
  <c r="I524" i="13"/>
  <c r="S524" i="13"/>
  <c r="G524" i="13"/>
  <c r="N524" i="13"/>
  <c r="P524" i="13"/>
  <c r="K524" i="13"/>
  <c r="AE523" i="13"/>
  <c r="V523" i="13"/>
  <c r="M523" i="13"/>
  <c r="U523" i="13"/>
  <c r="T523" i="13"/>
  <c r="I523" i="13"/>
  <c r="S523" i="13"/>
  <c r="G523" i="13"/>
  <c r="N523" i="13"/>
  <c r="P523" i="13"/>
  <c r="K523" i="13"/>
  <c r="AE522" i="13"/>
  <c r="V522" i="13"/>
  <c r="M522" i="13"/>
  <c r="U522" i="13"/>
  <c r="T522" i="13"/>
  <c r="I522" i="13"/>
  <c r="S522" i="13"/>
  <c r="G522" i="13"/>
  <c r="N522" i="13"/>
  <c r="P522" i="13"/>
  <c r="K522" i="13"/>
  <c r="AE521" i="13"/>
  <c r="V521" i="13"/>
  <c r="M521" i="13"/>
  <c r="U521" i="13"/>
  <c r="K521" i="13"/>
  <c r="T521" i="13"/>
  <c r="I521" i="13"/>
  <c r="S521" i="13"/>
  <c r="G521" i="13"/>
  <c r="N521" i="13"/>
  <c r="P521" i="13"/>
  <c r="AE520" i="13"/>
  <c r="V520" i="13"/>
  <c r="M520" i="13"/>
  <c r="U520" i="13"/>
  <c r="T520" i="13"/>
  <c r="I520" i="13"/>
  <c r="S520" i="13"/>
  <c r="G520" i="13"/>
  <c r="N520" i="13"/>
  <c r="P520" i="13"/>
  <c r="K520" i="13"/>
  <c r="AE519" i="13"/>
  <c r="V519" i="13"/>
  <c r="M519" i="13"/>
  <c r="U519" i="13"/>
  <c r="K519" i="13"/>
  <c r="T519" i="13"/>
  <c r="I519" i="13"/>
  <c r="S519" i="13"/>
  <c r="G519" i="13"/>
  <c r="N519" i="13"/>
  <c r="P519" i="13"/>
  <c r="C519" i="13"/>
  <c r="C520" i="13"/>
  <c r="C521" i="13"/>
  <c r="C522" i="13"/>
  <c r="C523" i="13"/>
  <c r="C524" i="13"/>
  <c r="C525" i="13"/>
  <c r="C526" i="13"/>
  <c r="C527" i="13"/>
  <c r="C528" i="13"/>
  <c r="C529" i="13"/>
  <c r="B519" i="13"/>
  <c r="B520" i="13"/>
  <c r="B521" i="13"/>
  <c r="B522" i="13"/>
  <c r="B523" i="13"/>
  <c r="B524" i="13"/>
  <c r="B525" i="13"/>
  <c r="B526" i="13"/>
  <c r="B527" i="13"/>
  <c r="B528" i="13"/>
  <c r="B529" i="13"/>
  <c r="A519" i="13"/>
  <c r="A520" i="13"/>
  <c r="A521" i="13"/>
  <c r="A522" i="13"/>
  <c r="A523" i="13"/>
  <c r="A524" i="13"/>
  <c r="A525" i="13"/>
  <c r="A526" i="13"/>
  <c r="A527" i="13"/>
  <c r="A528" i="13"/>
  <c r="A529" i="13"/>
  <c r="AE518" i="13"/>
  <c r="V518" i="13"/>
  <c r="M518" i="13"/>
  <c r="U518" i="13"/>
  <c r="T518" i="13"/>
  <c r="I518" i="13"/>
  <c r="S518" i="13"/>
  <c r="G518" i="13"/>
  <c r="N518" i="13"/>
  <c r="P518" i="13"/>
  <c r="K518" i="13"/>
  <c r="AE517" i="13"/>
  <c r="V517" i="13"/>
  <c r="M517" i="13"/>
  <c r="U517" i="13"/>
  <c r="K517" i="13"/>
  <c r="T517" i="13"/>
  <c r="I517" i="13"/>
  <c r="S517" i="13"/>
  <c r="G517" i="13"/>
  <c r="N517" i="13"/>
  <c r="P517" i="13"/>
  <c r="A517" i="13"/>
  <c r="AE516" i="13"/>
  <c r="V516" i="13"/>
  <c r="M516" i="13"/>
  <c r="U516" i="13"/>
  <c r="K516" i="13"/>
  <c r="T516" i="13"/>
  <c r="I516" i="13"/>
  <c r="S516" i="13"/>
  <c r="G516" i="13"/>
  <c r="N516" i="13"/>
  <c r="P516" i="13"/>
  <c r="AE515" i="13"/>
  <c r="V515" i="13"/>
  <c r="M515" i="13"/>
  <c r="U515" i="13"/>
  <c r="K515" i="13"/>
  <c r="T515" i="13"/>
  <c r="I515" i="13"/>
  <c r="S515" i="13"/>
  <c r="G515" i="13"/>
  <c r="N515" i="13"/>
  <c r="P515" i="13"/>
  <c r="A515" i="13"/>
  <c r="AE514" i="13"/>
  <c r="V514" i="13"/>
  <c r="M514" i="13"/>
  <c r="U514" i="13"/>
  <c r="K514" i="13"/>
  <c r="T514" i="13"/>
  <c r="I514" i="13"/>
  <c r="S514" i="13"/>
  <c r="G514" i="13"/>
  <c r="N514" i="13"/>
  <c r="P514" i="13"/>
  <c r="AE513" i="13"/>
  <c r="V513" i="13"/>
  <c r="M513" i="13"/>
  <c r="U513" i="13"/>
  <c r="T513" i="13"/>
  <c r="S513" i="13"/>
  <c r="G513" i="13"/>
  <c r="N513" i="13"/>
  <c r="P513" i="13"/>
  <c r="K513" i="13"/>
  <c r="I513" i="13"/>
  <c r="A513" i="13"/>
  <c r="AE512" i="13"/>
  <c r="V512" i="13"/>
  <c r="M512" i="13"/>
  <c r="U512" i="13"/>
  <c r="T512" i="13"/>
  <c r="S512" i="13"/>
  <c r="G512" i="13"/>
  <c r="N512" i="13"/>
  <c r="P512" i="13"/>
  <c r="K512" i="13"/>
  <c r="I512" i="13"/>
  <c r="AE511" i="13"/>
  <c r="V511" i="13"/>
  <c r="M511" i="13"/>
  <c r="U511" i="13"/>
  <c r="K511" i="13"/>
  <c r="T511" i="13"/>
  <c r="I511" i="13"/>
  <c r="S511" i="13"/>
  <c r="G511" i="13"/>
  <c r="N511" i="13"/>
  <c r="P511" i="13"/>
  <c r="A511" i="13"/>
  <c r="AE510" i="13"/>
  <c r="V510" i="13"/>
  <c r="M510" i="13"/>
  <c r="U510" i="13"/>
  <c r="K510" i="13"/>
  <c r="T510" i="13"/>
  <c r="I510" i="13"/>
  <c r="S510" i="13"/>
  <c r="G510" i="13"/>
  <c r="N510" i="13"/>
  <c r="P510" i="13"/>
  <c r="AE509" i="13"/>
  <c r="V509" i="13"/>
  <c r="M509" i="13"/>
  <c r="U509" i="13"/>
  <c r="K509" i="13"/>
  <c r="T509" i="13"/>
  <c r="I509" i="13"/>
  <c r="S509" i="13"/>
  <c r="G509" i="13"/>
  <c r="N509" i="13"/>
  <c r="P509" i="13"/>
  <c r="C509" i="13"/>
  <c r="C510" i="13"/>
  <c r="C511" i="13"/>
  <c r="C512" i="13"/>
  <c r="C513" i="13"/>
  <c r="C514" i="13"/>
  <c r="C515" i="13"/>
  <c r="C516" i="13"/>
  <c r="C517" i="13"/>
  <c r="B509" i="13"/>
  <c r="B510" i="13"/>
  <c r="B511" i="13"/>
  <c r="B512" i="13"/>
  <c r="B513" i="13"/>
  <c r="B514" i="13"/>
  <c r="B515" i="13"/>
  <c r="B516" i="13"/>
  <c r="B517" i="13"/>
  <c r="A509" i="13"/>
  <c r="AE508" i="13"/>
  <c r="V508" i="13"/>
  <c r="M508" i="13"/>
  <c r="U508" i="13"/>
  <c r="K508" i="13"/>
  <c r="T508" i="13"/>
  <c r="I508" i="13"/>
  <c r="S508" i="13"/>
  <c r="G508" i="13"/>
  <c r="N508" i="13"/>
  <c r="P508" i="13"/>
  <c r="AE507" i="13"/>
  <c r="V507" i="13"/>
  <c r="M507" i="13"/>
  <c r="U507" i="13"/>
  <c r="K507" i="13"/>
  <c r="T507" i="13"/>
  <c r="I507" i="13"/>
  <c r="S507" i="13"/>
  <c r="G507" i="13"/>
  <c r="N507" i="13"/>
  <c r="P507" i="13"/>
  <c r="AE506" i="13"/>
  <c r="V506" i="13"/>
  <c r="M506" i="13"/>
  <c r="U506" i="13"/>
  <c r="K506" i="13"/>
  <c r="T506" i="13"/>
  <c r="I506" i="13"/>
  <c r="S506" i="13"/>
  <c r="G506" i="13"/>
  <c r="N506" i="13"/>
  <c r="P506" i="13"/>
  <c r="AE505" i="13"/>
  <c r="V505" i="13"/>
  <c r="M505" i="13"/>
  <c r="U505" i="13"/>
  <c r="T505" i="13"/>
  <c r="I505" i="13"/>
  <c r="S505" i="13"/>
  <c r="G505" i="13"/>
  <c r="N505" i="13"/>
  <c r="P505" i="13"/>
  <c r="K505" i="13"/>
  <c r="AE504" i="13"/>
  <c r="V504" i="13"/>
  <c r="M504" i="13"/>
  <c r="U504" i="13"/>
  <c r="K504" i="13"/>
  <c r="T504" i="13"/>
  <c r="I504" i="13"/>
  <c r="S504" i="13"/>
  <c r="G504" i="13"/>
  <c r="N504" i="13"/>
  <c r="P504" i="13"/>
  <c r="AE503" i="13"/>
  <c r="V503" i="13"/>
  <c r="M503" i="13"/>
  <c r="U503" i="13"/>
  <c r="K503" i="13"/>
  <c r="T503" i="13"/>
  <c r="I503" i="13"/>
  <c r="S503" i="13"/>
  <c r="G503" i="13"/>
  <c r="N503" i="13"/>
  <c r="P503" i="13"/>
  <c r="AE502" i="13"/>
  <c r="V502" i="13"/>
  <c r="M502" i="13"/>
  <c r="U502" i="13"/>
  <c r="K502" i="13"/>
  <c r="T502" i="13"/>
  <c r="I502" i="13"/>
  <c r="S502" i="13"/>
  <c r="G502" i="13"/>
  <c r="N502" i="13"/>
  <c r="P502" i="13"/>
  <c r="AE501" i="13"/>
  <c r="V501" i="13"/>
  <c r="M501" i="13"/>
  <c r="U501" i="13"/>
  <c r="K501" i="13"/>
  <c r="T501" i="13"/>
  <c r="I501" i="13"/>
  <c r="S501" i="13"/>
  <c r="G501" i="13"/>
  <c r="N501" i="13"/>
  <c r="P501" i="13"/>
  <c r="AE500" i="13"/>
  <c r="V500" i="13"/>
  <c r="M500" i="13"/>
  <c r="U500" i="13"/>
  <c r="K500" i="13"/>
  <c r="T500" i="13"/>
  <c r="I500" i="13"/>
  <c r="S500" i="13"/>
  <c r="G500" i="13"/>
  <c r="N500" i="13"/>
  <c r="P500" i="13"/>
  <c r="AE499" i="13"/>
  <c r="V499" i="13"/>
  <c r="M499" i="13"/>
  <c r="U499" i="13"/>
  <c r="K499" i="13"/>
  <c r="T499" i="13"/>
  <c r="I499" i="13"/>
  <c r="S499" i="13"/>
  <c r="G499" i="13"/>
  <c r="N499" i="13"/>
  <c r="P499" i="13"/>
  <c r="AE498" i="13"/>
  <c r="V498" i="13"/>
  <c r="M498" i="13"/>
  <c r="U498" i="13"/>
  <c r="K498" i="13"/>
  <c r="T498" i="13"/>
  <c r="I498" i="13"/>
  <c r="S498" i="13"/>
  <c r="G498" i="13"/>
  <c r="N498" i="13"/>
  <c r="P498" i="13"/>
  <c r="AE497" i="13"/>
  <c r="V497" i="13"/>
  <c r="M497" i="13"/>
  <c r="U497" i="13"/>
  <c r="K497" i="13"/>
  <c r="T497" i="13"/>
  <c r="I497" i="13"/>
  <c r="S497" i="13"/>
  <c r="G497" i="13"/>
  <c r="N497" i="13"/>
  <c r="P497" i="13"/>
  <c r="AE496" i="13"/>
  <c r="V496" i="13"/>
  <c r="M496" i="13"/>
  <c r="U496" i="13"/>
  <c r="T496" i="13"/>
  <c r="S496" i="13"/>
  <c r="G496" i="13"/>
  <c r="N496" i="13"/>
  <c r="P496" i="13"/>
  <c r="K496" i="13"/>
  <c r="I496" i="13"/>
  <c r="AE495" i="13"/>
  <c r="V495" i="13"/>
  <c r="M495" i="13"/>
  <c r="U495" i="13"/>
  <c r="K495" i="13"/>
  <c r="T495" i="13"/>
  <c r="I495" i="13"/>
  <c r="S495" i="13"/>
  <c r="G495" i="13"/>
  <c r="N495" i="13"/>
  <c r="P495" i="13"/>
  <c r="AE494" i="13"/>
  <c r="V494" i="13"/>
  <c r="M494" i="13"/>
  <c r="U494" i="13"/>
  <c r="K494" i="13"/>
  <c r="T494" i="13"/>
  <c r="I494" i="13"/>
  <c r="S494" i="13"/>
  <c r="G494" i="13"/>
  <c r="N494" i="13"/>
  <c r="P494" i="13"/>
  <c r="AE493" i="13"/>
  <c r="V493" i="13"/>
  <c r="M493" i="13"/>
  <c r="U493" i="13"/>
  <c r="T493" i="13"/>
  <c r="I493" i="13"/>
  <c r="S493" i="13"/>
  <c r="G493" i="13"/>
  <c r="N493" i="13"/>
  <c r="P493" i="13"/>
  <c r="K493" i="13"/>
  <c r="AE492" i="13"/>
  <c r="V492" i="13"/>
  <c r="M492" i="13"/>
  <c r="U492" i="13"/>
  <c r="T492" i="13"/>
  <c r="S492" i="13"/>
  <c r="G492" i="13"/>
  <c r="N492" i="13"/>
  <c r="P492" i="13"/>
  <c r="K492" i="13"/>
  <c r="I492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E491" i="13"/>
  <c r="V491" i="13"/>
  <c r="M491" i="13"/>
  <c r="U491" i="13"/>
  <c r="K491" i="13"/>
  <c r="T491" i="13"/>
  <c r="I491" i="13"/>
  <c r="S491" i="13"/>
  <c r="G491" i="13"/>
  <c r="N491" i="13"/>
  <c r="P491" i="13"/>
  <c r="AE490" i="13"/>
  <c r="V490" i="13"/>
  <c r="M490" i="13"/>
  <c r="U490" i="13"/>
  <c r="K490" i="13"/>
  <c r="T490" i="13"/>
  <c r="I490" i="13"/>
  <c r="S490" i="13"/>
  <c r="G490" i="13"/>
  <c r="N490" i="13"/>
  <c r="P490" i="13"/>
  <c r="AE489" i="13"/>
  <c r="V489" i="13"/>
  <c r="M489" i="13"/>
  <c r="U489" i="13"/>
  <c r="K489" i="13"/>
  <c r="T489" i="13"/>
  <c r="I489" i="13"/>
  <c r="S489" i="13"/>
  <c r="G489" i="13"/>
  <c r="N489" i="13"/>
  <c r="P489" i="13"/>
  <c r="AE488" i="13"/>
  <c r="V488" i="13"/>
  <c r="M488" i="13"/>
  <c r="U488" i="13"/>
  <c r="T488" i="13"/>
  <c r="S488" i="13"/>
  <c r="G488" i="13"/>
  <c r="N488" i="13"/>
  <c r="P488" i="13"/>
  <c r="K488" i="13"/>
  <c r="I488" i="13"/>
  <c r="AE487" i="13"/>
  <c r="V487" i="13"/>
  <c r="M487" i="13"/>
  <c r="U487" i="13"/>
  <c r="T487" i="13"/>
  <c r="S487" i="13"/>
  <c r="G487" i="13"/>
  <c r="N487" i="13"/>
  <c r="P487" i="13"/>
  <c r="K487" i="13"/>
  <c r="I487" i="13"/>
  <c r="AE486" i="13"/>
  <c r="V486" i="13"/>
  <c r="M486" i="13"/>
  <c r="U486" i="13"/>
  <c r="K486" i="13"/>
  <c r="T486" i="13"/>
  <c r="I486" i="13"/>
  <c r="S486" i="13"/>
  <c r="G486" i="13"/>
  <c r="N486" i="13"/>
  <c r="P486" i="13"/>
  <c r="AE485" i="13"/>
  <c r="V485" i="13"/>
  <c r="M485" i="13"/>
  <c r="U485" i="13"/>
  <c r="K485" i="13"/>
  <c r="T485" i="13"/>
  <c r="I485" i="13"/>
  <c r="S485" i="13"/>
  <c r="G485" i="13"/>
  <c r="N485" i="13"/>
  <c r="P485" i="13"/>
  <c r="AE484" i="13"/>
  <c r="V484" i="13"/>
  <c r="M484" i="13"/>
  <c r="U484" i="13"/>
  <c r="T484" i="13"/>
  <c r="S484" i="13"/>
  <c r="G484" i="13"/>
  <c r="N484" i="13"/>
  <c r="P484" i="13"/>
  <c r="K484" i="13"/>
  <c r="I484" i="13"/>
  <c r="AE483" i="13"/>
  <c r="V483" i="13"/>
  <c r="M483" i="13"/>
  <c r="U483" i="13"/>
  <c r="T483" i="13"/>
  <c r="S483" i="13"/>
  <c r="G483" i="13"/>
  <c r="N483" i="13"/>
  <c r="P483" i="13"/>
  <c r="K483" i="13"/>
  <c r="I483" i="13"/>
  <c r="AE482" i="13"/>
  <c r="V482" i="13"/>
  <c r="M482" i="13"/>
  <c r="U482" i="13"/>
  <c r="K482" i="13"/>
  <c r="T482" i="13"/>
  <c r="I482" i="13"/>
  <c r="S482" i="13"/>
  <c r="G482" i="13"/>
  <c r="N482" i="13"/>
  <c r="P482" i="13"/>
  <c r="AE481" i="13"/>
  <c r="V481" i="13"/>
  <c r="M481" i="13"/>
  <c r="U481" i="13"/>
  <c r="K481" i="13"/>
  <c r="T481" i="13"/>
  <c r="I481" i="13"/>
  <c r="S481" i="13"/>
  <c r="G481" i="13"/>
  <c r="N481" i="13"/>
  <c r="P481" i="13"/>
  <c r="AE480" i="13"/>
  <c r="V480" i="13"/>
  <c r="M480" i="13"/>
  <c r="U480" i="13"/>
  <c r="T480" i="13"/>
  <c r="S480" i="13"/>
  <c r="G480" i="13"/>
  <c r="N480" i="13"/>
  <c r="P480" i="13"/>
  <c r="K480" i="13"/>
  <c r="I480" i="13"/>
  <c r="AE479" i="13"/>
  <c r="V479" i="13"/>
  <c r="M479" i="13"/>
  <c r="U479" i="13"/>
  <c r="T479" i="13"/>
  <c r="S479" i="13"/>
  <c r="G479" i="13"/>
  <c r="N479" i="13"/>
  <c r="P479" i="13"/>
  <c r="K479" i="13"/>
  <c r="I479" i="13"/>
  <c r="AE478" i="13"/>
  <c r="V478" i="13"/>
  <c r="M478" i="13"/>
  <c r="U478" i="13"/>
  <c r="K478" i="13"/>
  <c r="T478" i="13"/>
  <c r="I478" i="13"/>
  <c r="S478" i="13"/>
  <c r="G478" i="13"/>
  <c r="N478" i="13"/>
  <c r="P478" i="13"/>
  <c r="AE477" i="13"/>
  <c r="V477" i="13"/>
  <c r="M477" i="13"/>
  <c r="U477" i="13"/>
  <c r="K477" i="13"/>
  <c r="T477" i="13"/>
  <c r="I477" i="13"/>
  <c r="S477" i="13"/>
  <c r="G477" i="13"/>
  <c r="N477" i="13"/>
  <c r="P477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E476" i="13"/>
  <c r="V476" i="13"/>
  <c r="M476" i="13"/>
  <c r="U476" i="13"/>
  <c r="K476" i="13"/>
  <c r="T476" i="13"/>
  <c r="I476" i="13"/>
  <c r="S476" i="13"/>
  <c r="G476" i="13"/>
  <c r="N476" i="13"/>
  <c r="P476" i="13"/>
  <c r="AE475" i="13"/>
  <c r="V475" i="13"/>
  <c r="M475" i="13"/>
  <c r="U475" i="13"/>
  <c r="T475" i="13"/>
  <c r="I475" i="13"/>
  <c r="S475" i="13"/>
  <c r="G475" i="13"/>
  <c r="N475" i="13"/>
  <c r="P475" i="13"/>
  <c r="K475" i="13"/>
  <c r="AE474" i="13"/>
  <c r="V474" i="13"/>
  <c r="M474" i="13"/>
  <c r="U474" i="13"/>
  <c r="T474" i="13"/>
  <c r="S474" i="13"/>
  <c r="G474" i="13"/>
  <c r="N474" i="13"/>
  <c r="P474" i="13"/>
  <c r="K474" i="13"/>
  <c r="I474" i="13"/>
  <c r="AE473" i="13"/>
  <c r="V473" i="13"/>
  <c r="M473" i="13"/>
  <c r="U473" i="13"/>
  <c r="K473" i="13"/>
  <c r="T473" i="13"/>
  <c r="I473" i="13"/>
  <c r="S473" i="13"/>
  <c r="G473" i="13"/>
  <c r="N473" i="13"/>
  <c r="P473" i="13"/>
  <c r="AE472" i="13"/>
  <c r="V472" i="13"/>
  <c r="M472" i="13"/>
  <c r="U472" i="13"/>
  <c r="K472" i="13"/>
  <c r="T472" i="13"/>
  <c r="I472" i="13"/>
  <c r="S472" i="13"/>
  <c r="G472" i="13"/>
  <c r="N472" i="13"/>
  <c r="P472" i="13"/>
  <c r="AE471" i="13"/>
  <c r="V471" i="13"/>
  <c r="M471" i="13"/>
  <c r="U471" i="13"/>
  <c r="T471" i="13"/>
  <c r="I471" i="13"/>
  <c r="S471" i="13"/>
  <c r="G471" i="13"/>
  <c r="N471" i="13"/>
  <c r="P471" i="13"/>
  <c r="K471" i="13"/>
  <c r="AE470" i="13"/>
  <c r="V470" i="13"/>
  <c r="M470" i="13"/>
  <c r="U470" i="13"/>
  <c r="K470" i="13"/>
  <c r="T470" i="13"/>
  <c r="I470" i="13"/>
  <c r="S470" i="13"/>
  <c r="G470" i="13"/>
  <c r="N470" i="13"/>
  <c r="P470" i="13"/>
  <c r="AE469" i="13"/>
  <c r="V469" i="13"/>
  <c r="M469" i="13"/>
  <c r="U469" i="13"/>
  <c r="K469" i="13"/>
  <c r="T469" i="13"/>
  <c r="I469" i="13"/>
  <c r="S469" i="13"/>
  <c r="G469" i="13"/>
  <c r="N469" i="13"/>
  <c r="P469" i="13"/>
  <c r="AE468" i="13"/>
  <c r="V468" i="13"/>
  <c r="M468" i="13"/>
  <c r="U468" i="13"/>
  <c r="K468" i="13"/>
  <c r="T468" i="13"/>
  <c r="I468" i="13"/>
  <c r="S468" i="13"/>
  <c r="G468" i="13"/>
  <c r="N468" i="13"/>
  <c r="P468" i="13"/>
  <c r="AE467" i="13"/>
  <c r="V467" i="13"/>
  <c r="M467" i="13"/>
  <c r="U467" i="13"/>
  <c r="K467" i="13"/>
  <c r="T467" i="13"/>
  <c r="I467" i="13"/>
  <c r="S467" i="13"/>
  <c r="G467" i="13"/>
  <c r="N467" i="13"/>
  <c r="P467" i="13"/>
  <c r="AE466" i="13"/>
  <c r="V466" i="13"/>
  <c r="M466" i="13"/>
  <c r="U466" i="13"/>
  <c r="K466" i="13"/>
  <c r="T466" i="13"/>
  <c r="I466" i="13"/>
  <c r="S466" i="13"/>
  <c r="G466" i="13"/>
  <c r="N466" i="13"/>
  <c r="P466" i="13"/>
  <c r="AE465" i="13"/>
  <c r="V465" i="13"/>
  <c r="M465" i="13"/>
  <c r="U465" i="13"/>
  <c r="K465" i="13"/>
  <c r="T465" i="13"/>
  <c r="I465" i="13"/>
  <c r="S465" i="13"/>
  <c r="G465" i="13"/>
  <c r="N465" i="13"/>
  <c r="P465" i="13"/>
  <c r="AE464" i="13"/>
  <c r="V464" i="13"/>
  <c r="M464" i="13"/>
  <c r="U464" i="13"/>
  <c r="K464" i="13"/>
  <c r="T464" i="13"/>
  <c r="I464" i="13"/>
  <c r="S464" i="13"/>
  <c r="G464" i="13"/>
  <c r="N464" i="13"/>
  <c r="P464" i="13"/>
  <c r="AE463" i="13"/>
  <c r="V463" i="13"/>
  <c r="M463" i="13"/>
  <c r="U463" i="13"/>
  <c r="K463" i="13"/>
  <c r="T463" i="13"/>
  <c r="I463" i="13"/>
  <c r="S463" i="13"/>
  <c r="G463" i="13"/>
  <c r="N463" i="13"/>
  <c r="P463" i="13"/>
  <c r="AE462" i="13"/>
  <c r="V462" i="13"/>
  <c r="M462" i="13"/>
  <c r="U462" i="13"/>
  <c r="T462" i="13"/>
  <c r="I462" i="13"/>
  <c r="S462" i="13"/>
  <c r="G462" i="13"/>
  <c r="N462" i="13"/>
  <c r="P462" i="13"/>
  <c r="K462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E461" i="13"/>
  <c r="V461" i="13"/>
  <c r="M461" i="13"/>
  <c r="U461" i="13"/>
  <c r="K461" i="13"/>
  <c r="T461" i="13"/>
  <c r="I461" i="13"/>
  <c r="S461" i="13"/>
  <c r="G461" i="13"/>
  <c r="N461" i="13"/>
  <c r="P461" i="13"/>
  <c r="AE460" i="13"/>
  <c r="V460" i="13"/>
  <c r="M460" i="13"/>
  <c r="U460" i="13"/>
  <c r="K460" i="13"/>
  <c r="T460" i="13"/>
  <c r="I460" i="13"/>
  <c r="S460" i="13"/>
  <c r="G460" i="13"/>
  <c r="N460" i="13"/>
  <c r="P460" i="13"/>
  <c r="AE459" i="13"/>
  <c r="V459" i="13"/>
  <c r="M459" i="13"/>
  <c r="U459" i="13"/>
  <c r="K459" i="13"/>
  <c r="T459" i="13"/>
  <c r="I459" i="13"/>
  <c r="S459" i="13"/>
  <c r="G459" i="13"/>
  <c r="N459" i="13"/>
  <c r="P459" i="13"/>
  <c r="AE458" i="13"/>
  <c r="V458" i="13"/>
  <c r="M458" i="13"/>
  <c r="U458" i="13"/>
  <c r="K458" i="13"/>
  <c r="T458" i="13"/>
  <c r="I458" i="13"/>
  <c r="S458" i="13"/>
  <c r="G458" i="13"/>
  <c r="N458" i="13"/>
  <c r="P458" i="13"/>
  <c r="AE457" i="13"/>
  <c r="V457" i="13"/>
  <c r="M457" i="13"/>
  <c r="U457" i="13"/>
  <c r="T457" i="13"/>
  <c r="I457" i="13"/>
  <c r="S457" i="13"/>
  <c r="G457" i="13"/>
  <c r="N457" i="13"/>
  <c r="P457" i="13"/>
  <c r="K457" i="13"/>
  <c r="AE456" i="13"/>
  <c r="V456" i="13"/>
  <c r="M456" i="13"/>
  <c r="U456" i="13"/>
  <c r="T456" i="13"/>
  <c r="S456" i="13"/>
  <c r="G456" i="13"/>
  <c r="N456" i="13"/>
  <c r="P456" i="13"/>
  <c r="K456" i="13"/>
  <c r="I456" i="13"/>
  <c r="AE455" i="13"/>
  <c r="V455" i="13"/>
  <c r="M455" i="13"/>
  <c r="U455" i="13"/>
  <c r="K455" i="13"/>
  <c r="T455" i="13"/>
  <c r="I455" i="13"/>
  <c r="S455" i="13"/>
  <c r="G455" i="13"/>
  <c r="N455" i="13"/>
  <c r="P455" i="13"/>
  <c r="AE454" i="13"/>
  <c r="V454" i="13"/>
  <c r="M454" i="13"/>
  <c r="U454" i="13"/>
  <c r="K454" i="13"/>
  <c r="T454" i="13"/>
  <c r="I454" i="13"/>
  <c r="S454" i="13"/>
  <c r="G454" i="13"/>
  <c r="N454" i="13"/>
  <c r="P454" i="13"/>
  <c r="AE453" i="13"/>
  <c r="V453" i="13"/>
  <c r="M453" i="13"/>
  <c r="U453" i="13"/>
  <c r="T453" i="13"/>
  <c r="I453" i="13"/>
  <c r="S453" i="13"/>
  <c r="G453" i="13"/>
  <c r="N453" i="13"/>
  <c r="P453" i="13"/>
  <c r="K453" i="13"/>
  <c r="AE452" i="13"/>
  <c r="V452" i="13"/>
  <c r="M452" i="13"/>
  <c r="U452" i="13"/>
  <c r="K452" i="13"/>
  <c r="T452" i="13"/>
  <c r="I452" i="13"/>
  <c r="S452" i="13"/>
  <c r="G452" i="13"/>
  <c r="N452" i="13"/>
  <c r="P452" i="13"/>
  <c r="AE451" i="13"/>
  <c r="V451" i="13"/>
  <c r="M451" i="13"/>
  <c r="U451" i="13"/>
  <c r="K451" i="13"/>
  <c r="T451" i="13"/>
  <c r="I451" i="13"/>
  <c r="S451" i="13"/>
  <c r="G451" i="13"/>
  <c r="N451" i="13"/>
  <c r="P451" i="13"/>
  <c r="C451" i="13"/>
  <c r="C452" i="13"/>
  <c r="C453" i="13"/>
  <c r="C454" i="13"/>
  <c r="C455" i="13"/>
  <c r="C456" i="13"/>
  <c r="C457" i="13"/>
  <c r="C458" i="13"/>
  <c r="C459" i="13"/>
  <c r="C460" i="13"/>
  <c r="A451" i="13"/>
  <c r="A452" i="13"/>
  <c r="A453" i="13"/>
  <c r="A454" i="13"/>
  <c r="A455" i="13"/>
  <c r="A456" i="13"/>
  <c r="A457" i="13"/>
  <c r="A458" i="13"/>
  <c r="A459" i="13"/>
  <c r="A460" i="13"/>
  <c r="AE450" i="13"/>
  <c r="V450" i="13"/>
  <c r="M450" i="13"/>
  <c r="U450" i="13"/>
  <c r="K450" i="13"/>
  <c r="T450" i="13"/>
  <c r="S450" i="13"/>
  <c r="G450" i="13"/>
  <c r="N450" i="13"/>
  <c r="P450" i="13"/>
  <c r="I450" i="13"/>
  <c r="AE449" i="13"/>
  <c r="V449" i="13"/>
  <c r="M449" i="13"/>
  <c r="U449" i="13"/>
  <c r="K449" i="13"/>
  <c r="T449" i="13"/>
  <c r="I449" i="13"/>
  <c r="S449" i="13"/>
  <c r="G449" i="13"/>
  <c r="N449" i="13"/>
  <c r="P449" i="13"/>
  <c r="AE448" i="13"/>
  <c r="V448" i="13"/>
  <c r="M448" i="13"/>
  <c r="U448" i="13"/>
  <c r="K448" i="13"/>
  <c r="T448" i="13"/>
  <c r="I448" i="13"/>
  <c r="S448" i="13"/>
  <c r="G448" i="13"/>
  <c r="N448" i="13"/>
  <c r="P448" i="13"/>
  <c r="AE447" i="13"/>
  <c r="V447" i="13"/>
  <c r="M447" i="13"/>
  <c r="U447" i="13"/>
  <c r="T447" i="13"/>
  <c r="I447" i="13"/>
  <c r="S447" i="13"/>
  <c r="G447" i="13"/>
  <c r="N447" i="13"/>
  <c r="P447" i="13"/>
  <c r="K447" i="13"/>
  <c r="AE446" i="13"/>
  <c r="V446" i="13"/>
  <c r="M446" i="13"/>
  <c r="U446" i="13"/>
  <c r="K446" i="13"/>
  <c r="T446" i="13"/>
  <c r="I446" i="13"/>
  <c r="S446" i="13"/>
  <c r="G446" i="13"/>
  <c r="N446" i="13"/>
  <c r="P446" i="13"/>
  <c r="AE445" i="13"/>
  <c r="V445" i="13"/>
  <c r="M445" i="13"/>
  <c r="U445" i="13"/>
  <c r="K445" i="13"/>
  <c r="T445" i="13"/>
  <c r="I445" i="13"/>
  <c r="S445" i="13"/>
  <c r="G445" i="13"/>
  <c r="N445" i="13"/>
  <c r="P445" i="13"/>
  <c r="AE444" i="13"/>
  <c r="V444" i="13"/>
  <c r="M444" i="13"/>
  <c r="U444" i="13"/>
  <c r="K444" i="13"/>
  <c r="T444" i="13"/>
  <c r="I444" i="13"/>
  <c r="S444" i="13"/>
  <c r="G444" i="13"/>
  <c r="N444" i="13"/>
  <c r="P444" i="13"/>
  <c r="AE443" i="13"/>
  <c r="V443" i="13"/>
  <c r="M443" i="13"/>
  <c r="U443" i="13"/>
  <c r="K443" i="13"/>
  <c r="T443" i="13"/>
  <c r="S443" i="13"/>
  <c r="G443" i="13"/>
  <c r="N443" i="13"/>
  <c r="P443" i="13"/>
  <c r="I443" i="13"/>
  <c r="AE442" i="13"/>
  <c r="V442" i="13"/>
  <c r="M442" i="13"/>
  <c r="U442" i="13"/>
  <c r="K442" i="13"/>
  <c r="T442" i="13"/>
  <c r="S442" i="13"/>
  <c r="G442" i="13"/>
  <c r="N442" i="13"/>
  <c r="P442" i="13"/>
  <c r="I442" i="13"/>
  <c r="AE441" i="13"/>
  <c r="V441" i="13"/>
  <c r="M441" i="13"/>
  <c r="U441" i="13"/>
  <c r="K441" i="13"/>
  <c r="T441" i="13"/>
  <c r="S441" i="13"/>
  <c r="G441" i="13"/>
  <c r="N441" i="13"/>
  <c r="P441" i="13"/>
  <c r="I441" i="13"/>
  <c r="AE440" i="13"/>
  <c r="V440" i="13"/>
  <c r="M440" i="13"/>
  <c r="U440" i="13"/>
  <c r="K440" i="13"/>
  <c r="T440" i="13"/>
  <c r="S440" i="13"/>
  <c r="G440" i="13"/>
  <c r="N440" i="13"/>
  <c r="P440" i="13"/>
  <c r="I440" i="13"/>
  <c r="C440" i="13"/>
  <c r="C441" i="13"/>
  <c r="C442" i="13"/>
  <c r="C443" i="13"/>
  <c r="C444" i="13"/>
  <c r="C445" i="13"/>
  <c r="C446" i="13"/>
  <c r="C447" i="13"/>
  <c r="C448" i="13"/>
  <c r="C449" i="13"/>
  <c r="A440" i="13"/>
  <c r="A441" i="13"/>
  <c r="A442" i="13"/>
  <c r="A443" i="13"/>
  <c r="A444" i="13"/>
  <c r="A445" i="13"/>
  <c r="A446" i="13"/>
  <c r="A447" i="13"/>
  <c r="A448" i="13"/>
  <c r="A449" i="13"/>
  <c r="AE439" i="13"/>
  <c r="V439" i="13"/>
  <c r="M439" i="13"/>
  <c r="U439" i="13"/>
  <c r="T439" i="13"/>
  <c r="S439" i="13"/>
  <c r="G439" i="13"/>
  <c r="N439" i="13"/>
  <c r="P439" i="13"/>
  <c r="K439" i="13"/>
  <c r="I439" i="13"/>
  <c r="AE438" i="13"/>
  <c r="V438" i="13"/>
  <c r="M438" i="13"/>
  <c r="U438" i="13"/>
  <c r="K438" i="13"/>
  <c r="T438" i="13"/>
  <c r="I438" i="13"/>
  <c r="S438" i="13"/>
  <c r="G438" i="13"/>
  <c r="N438" i="13"/>
  <c r="P438" i="13"/>
  <c r="AE437" i="13"/>
  <c r="V437" i="13"/>
  <c r="M437" i="13"/>
  <c r="U437" i="13"/>
  <c r="K437" i="13"/>
  <c r="T437" i="13"/>
  <c r="I437" i="13"/>
  <c r="S437" i="13"/>
  <c r="G437" i="13"/>
  <c r="N437" i="13"/>
  <c r="P437" i="13"/>
  <c r="AE436" i="13"/>
  <c r="V436" i="13"/>
  <c r="M436" i="13"/>
  <c r="U436" i="13"/>
  <c r="K436" i="13"/>
  <c r="T436" i="13"/>
  <c r="I436" i="13"/>
  <c r="S436" i="13"/>
  <c r="G436" i="13"/>
  <c r="N436" i="13"/>
  <c r="P436" i="13"/>
  <c r="AE435" i="13"/>
  <c r="V435" i="13"/>
  <c r="M435" i="13"/>
  <c r="U435" i="13"/>
  <c r="K435" i="13"/>
  <c r="T435" i="13"/>
  <c r="I435" i="13"/>
  <c r="S435" i="13"/>
  <c r="G435" i="13"/>
  <c r="N435" i="13"/>
  <c r="P435" i="13"/>
  <c r="AE434" i="13"/>
  <c r="V434" i="13"/>
  <c r="M434" i="13"/>
  <c r="U434" i="13"/>
  <c r="K434" i="13"/>
  <c r="T434" i="13"/>
  <c r="I434" i="13"/>
  <c r="S434" i="13"/>
  <c r="G434" i="13"/>
  <c r="N434" i="13"/>
  <c r="P434" i="13"/>
  <c r="AE433" i="13"/>
  <c r="V433" i="13"/>
  <c r="M433" i="13"/>
  <c r="U433" i="13"/>
  <c r="K433" i="13"/>
  <c r="T433" i="13"/>
  <c r="I433" i="13"/>
  <c r="S433" i="13"/>
  <c r="G433" i="13"/>
  <c r="N433" i="13"/>
  <c r="P433" i="13"/>
  <c r="AE432" i="13"/>
  <c r="V432" i="13"/>
  <c r="M432" i="13"/>
  <c r="U432" i="13"/>
  <c r="K432" i="13"/>
  <c r="T432" i="13"/>
  <c r="I432" i="13"/>
  <c r="S432" i="13"/>
  <c r="G432" i="13"/>
  <c r="N432" i="13"/>
  <c r="P432" i="13"/>
  <c r="AE431" i="13"/>
  <c r="V431" i="13"/>
  <c r="M431" i="13"/>
  <c r="U431" i="13"/>
  <c r="K431" i="13"/>
  <c r="T431" i="13"/>
  <c r="I431" i="13"/>
  <c r="S431" i="13"/>
  <c r="G431" i="13"/>
  <c r="N431" i="13"/>
  <c r="P431" i="13"/>
  <c r="AE430" i="13"/>
  <c r="V430" i="13"/>
  <c r="M430" i="13"/>
  <c r="U430" i="13"/>
  <c r="K430" i="13"/>
  <c r="T430" i="13"/>
  <c r="I430" i="13"/>
  <c r="S430" i="13"/>
  <c r="G430" i="13"/>
  <c r="N430" i="13"/>
  <c r="P430" i="13"/>
  <c r="C430" i="13"/>
  <c r="C431" i="13"/>
  <c r="C432" i="13"/>
  <c r="C433" i="13"/>
  <c r="C434" i="13"/>
  <c r="C435" i="13"/>
  <c r="C436" i="13"/>
  <c r="C437" i="13"/>
  <c r="C438" i="13"/>
  <c r="B430" i="13"/>
  <c r="B431" i="13"/>
  <c r="B432" i="13"/>
  <c r="B433" i="13"/>
  <c r="B434" i="13"/>
  <c r="B435" i="13"/>
  <c r="B436" i="13"/>
  <c r="B437" i="13"/>
  <c r="B438" i="13"/>
  <c r="A430" i="13"/>
  <c r="A431" i="13"/>
  <c r="A432" i="13"/>
  <c r="A433" i="13"/>
  <c r="A434" i="13"/>
  <c r="A435" i="13"/>
  <c r="A436" i="13"/>
  <c r="A437" i="13"/>
  <c r="A438" i="13"/>
  <c r="AE429" i="13"/>
  <c r="V429" i="13"/>
  <c r="M429" i="13"/>
  <c r="U429" i="13"/>
  <c r="K429" i="13"/>
  <c r="T429" i="13"/>
  <c r="I429" i="13"/>
  <c r="S429" i="13"/>
  <c r="G429" i="13"/>
  <c r="N429" i="13"/>
  <c r="P429" i="13"/>
  <c r="AE428" i="13"/>
  <c r="V428" i="13"/>
  <c r="M428" i="13"/>
  <c r="U428" i="13"/>
  <c r="K428" i="13"/>
  <c r="T428" i="13"/>
  <c r="I428" i="13"/>
  <c r="S428" i="13"/>
  <c r="G428" i="13"/>
  <c r="N428" i="13"/>
  <c r="P428" i="13"/>
  <c r="AE427" i="13"/>
  <c r="V427" i="13"/>
  <c r="M427" i="13"/>
  <c r="U427" i="13"/>
  <c r="T427" i="13"/>
  <c r="S427" i="13"/>
  <c r="N427" i="13"/>
  <c r="P427" i="13"/>
  <c r="K427" i="13"/>
  <c r="I427" i="13"/>
  <c r="G427" i="13"/>
  <c r="AE426" i="13"/>
  <c r="V426" i="13"/>
  <c r="M426" i="13"/>
  <c r="U426" i="13"/>
  <c r="K426" i="13"/>
  <c r="T426" i="13"/>
  <c r="I426" i="13"/>
  <c r="S426" i="13"/>
  <c r="G426" i="13"/>
  <c r="N426" i="13"/>
  <c r="P426" i="13"/>
  <c r="AE425" i="13"/>
  <c r="V425" i="13"/>
  <c r="M425" i="13"/>
  <c r="U425" i="13"/>
  <c r="T425" i="13"/>
  <c r="I425" i="13"/>
  <c r="S425" i="13"/>
  <c r="G425" i="13"/>
  <c r="N425" i="13"/>
  <c r="P425" i="13"/>
  <c r="K425" i="13"/>
  <c r="AE424" i="13"/>
  <c r="V424" i="13"/>
  <c r="M424" i="13"/>
  <c r="U424" i="13"/>
  <c r="K424" i="13"/>
  <c r="T424" i="13"/>
  <c r="I424" i="13"/>
  <c r="S424" i="13"/>
  <c r="G424" i="13"/>
  <c r="N424" i="13"/>
  <c r="P424" i="13"/>
  <c r="AE423" i="13"/>
  <c r="V423" i="13"/>
  <c r="M423" i="13"/>
  <c r="U423" i="13"/>
  <c r="K423" i="13"/>
  <c r="T423" i="13"/>
  <c r="I423" i="13"/>
  <c r="S423" i="13"/>
  <c r="G423" i="13"/>
  <c r="N423" i="13"/>
  <c r="P423" i="13"/>
  <c r="AE422" i="13"/>
  <c r="V422" i="13"/>
  <c r="M422" i="13"/>
  <c r="U422" i="13"/>
  <c r="K422" i="13"/>
  <c r="T422" i="13"/>
  <c r="I422" i="13"/>
  <c r="S422" i="13"/>
  <c r="G422" i="13"/>
  <c r="N422" i="13"/>
  <c r="P422" i="13"/>
  <c r="AE421" i="13"/>
  <c r="V421" i="13"/>
  <c r="M421" i="13"/>
  <c r="U421" i="13"/>
  <c r="T421" i="13"/>
  <c r="S421" i="13"/>
  <c r="N421" i="13"/>
  <c r="P421" i="13"/>
  <c r="K421" i="13"/>
  <c r="I421" i="13"/>
  <c r="G421" i="13"/>
  <c r="AE420" i="13"/>
  <c r="V420" i="13"/>
  <c r="M420" i="13"/>
  <c r="U420" i="13"/>
  <c r="K420" i="13"/>
  <c r="T420" i="13"/>
  <c r="I420" i="13"/>
  <c r="S420" i="13"/>
  <c r="G420" i="13"/>
  <c r="N420" i="13"/>
  <c r="P420" i="13"/>
  <c r="C420" i="13"/>
  <c r="C421" i="13"/>
  <c r="C422" i="13"/>
  <c r="C423" i="13"/>
  <c r="C424" i="13"/>
  <c r="C425" i="13"/>
  <c r="C426" i="13"/>
  <c r="C427" i="13"/>
  <c r="C428" i="13"/>
  <c r="B420" i="13"/>
  <c r="B421" i="13"/>
  <c r="B422" i="13"/>
  <c r="B423" i="13"/>
  <c r="B424" i="13"/>
  <c r="B425" i="13"/>
  <c r="B426" i="13"/>
  <c r="B427" i="13"/>
  <c r="B428" i="13"/>
  <c r="A420" i="13"/>
  <c r="A421" i="13"/>
  <c r="A422" i="13"/>
  <c r="A423" i="13"/>
  <c r="A424" i="13"/>
  <c r="A425" i="13"/>
  <c r="A426" i="13"/>
  <c r="A427" i="13"/>
  <c r="A428" i="13"/>
  <c r="AE419" i="13"/>
  <c r="V419" i="13"/>
  <c r="M419" i="13"/>
  <c r="U419" i="13"/>
  <c r="K419" i="13"/>
  <c r="T419" i="13"/>
  <c r="I419" i="13"/>
  <c r="S419" i="13"/>
  <c r="G419" i="13"/>
  <c r="N419" i="13"/>
  <c r="P419" i="13"/>
  <c r="AE418" i="13"/>
  <c r="V418" i="13"/>
  <c r="M418" i="13"/>
  <c r="U418" i="13"/>
  <c r="K418" i="13"/>
  <c r="T418" i="13"/>
  <c r="I418" i="13"/>
  <c r="S418" i="13"/>
  <c r="G418" i="13"/>
  <c r="N418" i="13"/>
  <c r="P418" i="13"/>
  <c r="AE417" i="13"/>
  <c r="V417" i="13"/>
  <c r="M417" i="13"/>
  <c r="U417" i="13"/>
  <c r="K417" i="13"/>
  <c r="T417" i="13"/>
  <c r="I417" i="13"/>
  <c r="S417" i="13"/>
  <c r="G417" i="13"/>
  <c r="N417" i="13"/>
  <c r="P417" i="13"/>
  <c r="AE416" i="13"/>
  <c r="V416" i="13"/>
  <c r="M416" i="13"/>
  <c r="U416" i="13"/>
  <c r="K416" i="13"/>
  <c r="T416" i="13"/>
  <c r="I416" i="13"/>
  <c r="S416" i="13"/>
  <c r="G416" i="13"/>
  <c r="N416" i="13"/>
  <c r="P416" i="13"/>
  <c r="AE415" i="13"/>
  <c r="V415" i="13"/>
  <c r="M415" i="13"/>
  <c r="U415" i="13"/>
  <c r="K415" i="13"/>
  <c r="T415" i="13"/>
  <c r="I415" i="13"/>
  <c r="S415" i="13"/>
  <c r="G415" i="13"/>
  <c r="N415" i="13"/>
  <c r="P415" i="13"/>
  <c r="AE414" i="13"/>
  <c r="V414" i="13"/>
  <c r="M414" i="13"/>
  <c r="U414" i="13"/>
  <c r="K414" i="13"/>
  <c r="T414" i="13"/>
  <c r="I414" i="13"/>
  <c r="S414" i="13"/>
  <c r="G414" i="13"/>
  <c r="N414" i="13"/>
  <c r="P414" i="13"/>
  <c r="A414" i="13"/>
  <c r="A415" i="13"/>
  <c r="A416" i="13"/>
  <c r="A417" i="13"/>
  <c r="A418" i="13"/>
  <c r="AE413" i="13"/>
  <c r="V413" i="13"/>
  <c r="M413" i="13"/>
  <c r="U413" i="13"/>
  <c r="K413" i="13"/>
  <c r="T413" i="13"/>
  <c r="I413" i="13"/>
  <c r="S413" i="13"/>
  <c r="G413" i="13"/>
  <c r="N413" i="13"/>
  <c r="P413" i="13"/>
  <c r="AE412" i="13"/>
  <c r="V412" i="13"/>
  <c r="M412" i="13"/>
  <c r="U412" i="13"/>
  <c r="K412" i="13"/>
  <c r="T412" i="13"/>
  <c r="I412" i="13"/>
  <c r="S412" i="13"/>
  <c r="G412" i="13"/>
  <c r="N412" i="13"/>
  <c r="P412" i="13"/>
  <c r="A412" i="13"/>
  <c r="AE411" i="13"/>
  <c r="V411" i="13"/>
  <c r="M411" i="13"/>
  <c r="U411" i="13"/>
  <c r="K411" i="13"/>
  <c r="T411" i="13"/>
  <c r="I411" i="13"/>
  <c r="S411" i="13"/>
  <c r="G411" i="13"/>
  <c r="N411" i="13"/>
  <c r="P411" i="13"/>
  <c r="AE410" i="13"/>
  <c r="V410" i="13"/>
  <c r="M410" i="13"/>
  <c r="U410" i="13"/>
  <c r="K410" i="13"/>
  <c r="T410" i="13"/>
  <c r="I410" i="13"/>
  <c r="S410" i="13"/>
  <c r="G410" i="13"/>
  <c r="N410" i="13"/>
  <c r="P410" i="13"/>
  <c r="A410" i="13"/>
  <c r="AE409" i="13"/>
  <c r="V409" i="13"/>
  <c r="M409" i="13"/>
  <c r="U409" i="13"/>
  <c r="K409" i="13"/>
  <c r="T409" i="13"/>
  <c r="I409" i="13"/>
  <c r="S409" i="13"/>
  <c r="G409" i="13"/>
  <c r="N409" i="13"/>
  <c r="P409" i="13"/>
  <c r="AE408" i="13"/>
  <c r="V408" i="13"/>
  <c r="M408" i="13"/>
  <c r="U408" i="13"/>
  <c r="T408" i="13"/>
  <c r="I408" i="13"/>
  <c r="S408" i="13"/>
  <c r="G408" i="13"/>
  <c r="N408" i="13"/>
  <c r="P408" i="13"/>
  <c r="K408" i="13"/>
  <c r="A408" i="13"/>
  <c r="AE407" i="13"/>
  <c r="V407" i="13"/>
  <c r="M407" i="13"/>
  <c r="U407" i="13"/>
  <c r="T407" i="13"/>
  <c r="I407" i="13"/>
  <c r="S407" i="13"/>
  <c r="G407" i="13"/>
  <c r="N407" i="13"/>
  <c r="P407" i="13"/>
  <c r="K407" i="13"/>
  <c r="AE406" i="13"/>
  <c r="V406" i="13"/>
  <c r="M406" i="13"/>
  <c r="U406" i="13"/>
  <c r="K406" i="13"/>
  <c r="T406" i="13"/>
  <c r="I406" i="13"/>
  <c r="S406" i="13"/>
  <c r="G406" i="13"/>
  <c r="N406" i="13"/>
  <c r="P406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A406" i="13"/>
  <c r="AE405" i="13"/>
  <c r="V405" i="13"/>
  <c r="M405" i="13"/>
  <c r="U405" i="13"/>
  <c r="K405" i="13"/>
  <c r="T405" i="13"/>
  <c r="I405" i="13"/>
  <c r="S405" i="13"/>
  <c r="G405" i="13"/>
  <c r="N405" i="13"/>
  <c r="P405" i="13"/>
  <c r="AE404" i="13"/>
  <c r="V404" i="13"/>
  <c r="M404" i="13"/>
  <c r="U404" i="13"/>
  <c r="K404" i="13"/>
  <c r="T404" i="13"/>
  <c r="I404" i="13"/>
  <c r="S404" i="13"/>
  <c r="G404" i="13"/>
  <c r="N404" i="13"/>
  <c r="P404" i="13"/>
  <c r="AE403" i="13"/>
  <c r="V403" i="13"/>
  <c r="M403" i="13"/>
  <c r="U403" i="13"/>
  <c r="T403" i="13"/>
  <c r="S403" i="13"/>
  <c r="G403" i="13"/>
  <c r="N403" i="13"/>
  <c r="P403" i="13"/>
  <c r="K403" i="13"/>
  <c r="I403" i="13"/>
  <c r="AE402" i="13"/>
  <c r="V402" i="13"/>
  <c r="M402" i="13"/>
  <c r="U402" i="13"/>
  <c r="K402" i="13"/>
  <c r="T402" i="13"/>
  <c r="I402" i="13"/>
  <c r="S402" i="13"/>
  <c r="G402" i="13"/>
  <c r="N402" i="13"/>
  <c r="P402" i="13"/>
  <c r="AE401" i="13"/>
  <c r="V401" i="13"/>
  <c r="M401" i="13"/>
  <c r="U401" i="13"/>
  <c r="K401" i="13"/>
  <c r="T401" i="13"/>
  <c r="I401" i="13"/>
  <c r="S401" i="13"/>
  <c r="G401" i="13"/>
  <c r="N401" i="13"/>
  <c r="P401" i="13"/>
  <c r="AE400" i="13"/>
  <c r="V400" i="13"/>
  <c r="M400" i="13"/>
  <c r="U400" i="13"/>
  <c r="T400" i="13"/>
  <c r="I400" i="13"/>
  <c r="S400" i="13"/>
  <c r="G400" i="13"/>
  <c r="N400" i="13"/>
  <c r="P400" i="13"/>
  <c r="K400" i="13"/>
  <c r="AE399" i="13"/>
  <c r="V399" i="13"/>
  <c r="M399" i="13"/>
  <c r="U399" i="13"/>
  <c r="K399" i="13"/>
  <c r="T399" i="13"/>
  <c r="I399" i="13"/>
  <c r="S399" i="13"/>
  <c r="G399" i="13"/>
  <c r="N399" i="13"/>
  <c r="P399" i="13"/>
  <c r="AE398" i="13"/>
  <c r="V398" i="13"/>
  <c r="M398" i="13"/>
  <c r="U398" i="13"/>
  <c r="T398" i="13"/>
  <c r="I398" i="13"/>
  <c r="S398" i="13"/>
  <c r="G398" i="13"/>
  <c r="N398" i="13"/>
  <c r="P398" i="13"/>
  <c r="K398" i="13"/>
  <c r="AE397" i="13"/>
  <c r="V397" i="13"/>
  <c r="M397" i="13"/>
  <c r="U397" i="13"/>
  <c r="K397" i="13"/>
  <c r="T397" i="13"/>
  <c r="I397" i="13"/>
  <c r="S397" i="13"/>
  <c r="G397" i="13"/>
  <c r="N397" i="13"/>
  <c r="P397" i="13"/>
  <c r="AE396" i="13"/>
  <c r="V396" i="13"/>
  <c r="M396" i="13"/>
  <c r="U396" i="13"/>
  <c r="T396" i="13"/>
  <c r="I396" i="13"/>
  <c r="S396" i="13"/>
  <c r="G396" i="13"/>
  <c r="N396" i="13"/>
  <c r="P396" i="13"/>
  <c r="K396" i="13"/>
  <c r="AE395" i="13"/>
  <c r="V395" i="13"/>
  <c r="M395" i="13"/>
  <c r="U395" i="13"/>
  <c r="K395" i="13"/>
  <c r="T395" i="13"/>
  <c r="I395" i="13"/>
  <c r="S395" i="13"/>
  <c r="G395" i="13"/>
  <c r="N395" i="13"/>
  <c r="P395" i="13"/>
  <c r="C395" i="13"/>
  <c r="C396" i="13"/>
  <c r="C397" i="13"/>
  <c r="C398" i="13"/>
  <c r="C399" i="13"/>
  <c r="C400" i="13"/>
  <c r="C401" i="13"/>
  <c r="C402" i="13"/>
  <c r="C403" i="13"/>
  <c r="C404" i="13"/>
  <c r="A395" i="13"/>
  <c r="A396" i="13"/>
  <c r="A397" i="13"/>
  <c r="A398" i="13"/>
  <c r="A399" i="13"/>
  <c r="A400" i="13"/>
  <c r="A401" i="13"/>
  <c r="A402" i="13"/>
  <c r="A403" i="13"/>
  <c r="A404" i="13"/>
  <c r="AE394" i="13"/>
  <c r="V394" i="13"/>
  <c r="M394" i="13"/>
  <c r="U394" i="13"/>
  <c r="T394" i="13"/>
  <c r="I394" i="13"/>
  <c r="S394" i="13"/>
  <c r="G394" i="13"/>
  <c r="N394" i="13"/>
  <c r="P394" i="13"/>
  <c r="K394" i="13"/>
  <c r="AE393" i="13"/>
  <c r="V393" i="13"/>
  <c r="M393" i="13"/>
  <c r="U393" i="13"/>
  <c r="K393" i="13"/>
  <c r="T393" i="13"/>
  <c r="I393" i="13"/>
  <c r="S393" i="13"/>
  <c r="G393" i="13"/>
  <c r="N393" i="13"/>
  <c r="P393" i="13"/>
  <c r="AE392" i="13"/>
  <c r="V392" i="13"/>
  <c r="M392" i="13"/>
  <c r="U392" i="13"/>
  <c r="K392" i="13"/>
  <c r="T392" i="13"/>
  <c r="I392" i="13"/>
  <c r="S392" i="13"/>
  <c r="G392" i="13"/>
  <c r="N392" i="13"/>
  <c r="P392" i="13"/>
  <c r="AE391" i="13"/>
  <c r="V391" i="13"/>
  <c r="M391" i="13"/>
  <c r="U391" i="13"/>
  <c r="K391" i="13"/>
  <c r="T391" i="13"/>
  <c r="I391" i="13"/>
  <c r="S391" i="13"/>
  <c r="G391" i="13"/>
  <c r="N391" i="13"/>
  <c r="P391" i="13"/>
  <c r="AE390" i="13"/>
  <c r="V390" i="13"/>
  <c r="M390" i="13"/>
  <c r="U390" i="13"/>
  <c r="K390" i="13"/>
  <c r="T390" i="13"/>
  <c r="I390" i="13"/>
  <c r="S390" i="13"/>
  <c r="G390" i="13"/>
  <c r="N390" i="13"/>
  <c r="P390" i="13"/>
  <c r="AE389" i="13"/>
  <c r="V389" i="13"/>
  <c r="M389" i="13"/>
  <c r="U389" i="13"/>
  <c r="T389" i="13"/>
  <c r="I389" i="13"/>
  <c r="S389" i="13"/>
  <c r="G389" i="13"/>
  <c r="N389" i="13"/>
  <c r="P389" i="13"/>
  <c r="K389" i="13"/>
  <c r="C389" i="13"/>
  <c r="C390" i="13"/>
  <c r="C391" i="13"/>
  <c r="C392" i="13"/>
  <c r="C393" i="13"/>
  <c r="B389" i="13"/>
  <c r="B390" i="13"/>
  <c r="B391" i="13"/>
  <c r="B392" i="13"/>
  <c r="B393" i="13"/>
  <c r="A389" i="13"/>
  <c r="A390" i="13"/>
  <c r="A391" i="13"/>
  <c r="A392" i="13"/>
  <c r="A393" i="13"/>
  <c r="AE388" i="13"/>
  <c r="V388" i="13"/>
  <c r="M388" i="13"/>
  <c r="U388" i="13"/>
  <c r="K388" i="13"/>
  <c r="T388" i="13"/>
  <c r="I388" i="13"/>
  <c r="S388" i="13"/>
  <c r="G388" i="13"/>
  <c r="N388" i="13"/>
  <c r="P388" i="13"/>
  <c r="AE387" i="13"/>
  <c r="V387" i="13"/>
  <c r="M387" i="13"/>
  <c r="U387" i="13"/>
  <c r="K387" i="13"/>
  <c r="T387" i="13"/>
  <c r="I387" i="13"/>
  <c r="S387" i="13"/>
  <c r="G387" i="13"/>
  <c r="N387" i="13"/>
  <c r="P387" i="13"/>
  <c r="AE386" i="13"/>
  <c r="V386" i="13"/>
  <c r="M386" i="13"/>
  <c r="U386" i="13"/>
  <c r="K386" i="13"/>
  <c r="T386" i="13"/>
  <c r="I386" i="13"/>
  <c r="S386" i="13"/>
  <c r="G386" i="13"/>
  <c r="N386" i="13"/>
  <c r="P386" i="13"/>
  <c r="AE385" i="13"/>
  <c r="V385" i="13"/>
  <c r="M385" i="13"/>
  <c r="U385" i="13"/>
  <c r="K385" i="13"/>
  <c r="T385" i="13"/>
  <c r="I385" i="13"/>
  <c r="S385" i="13"/>
  <c r="G385" i="13"/>
  <c r="N385" i="13"/>
  <c r="P385" i="13"/>
  <c r="AE384" i="13"/>
  <c r="V384" i="13"/>
  <c r="M384" i="13"/>
  <c r="U384" i="13"/>
  <c r="K384" i="13"/>
  <c r="T384" i="13"/>
  <c r="I384" i="13"/>
  <c r="S384" i="13"/>
  <c r="G384" i="13"/>
  <c r="N384" i="13"/>
  <c r="P384" i="13"/>
  <c r="AE383" i="13"/>
  <c r="V383" i="13"/>
  <c r="M383" i="13"/>
  <c r="U383" i="13"/>
  <c r="T383" i="13"/>
  <c r="I383" i="13"/>
  <c r="S383" i="13"/>
  <c r="G383" i="13"/>
  <c r="N383" i="13"/>
  <c r="P383" i="13"/>
  <c r="K383" i="13"/>
  <c r="AE382" i="13"/>
  <c r="V382" i="13"/>
  <c r="M382" i="13"/>
  <c r="U382" i="13"/>
  <c r="K382" i="13"/>
  <c r="T382" i="13"/>
  <c r="I382" i="13"/>
  <c r="S382" i="13"/>
  <c r="G382" i="13"/>
  <c r="N382" i="13"/>
  <c r="P382" i="13"/>
  <c r="AE381" i="13"/>
  <c r="V381" i="13"/>
  <c r="M381" i="13"/>
  <c r="U381" i="13"/>
  <c r="K381" i="13"/>
  <c r="T381" i="13"/>
  <c r="I381" i="13"/>
  <c r="S381" i="13"/>
  <c r="G381" i="13"/>
  <c r="N381" i="13"/>
  <c r="P381" i="13"/>
  <c r="AE380" i="13"/>
  <c r="V380" i="13"/>
  <c r="M380" i="13"/>
  <c r="U380" i="13"/>
  <c r="K380" i="13"/>
  <c r="T380" i="13"/>
  <c r="I380" i="13"/>
  <c r="S380" i="13"/>
  <c r="G380" i="13"/>
  <c r="N380" i="13"/>
  <c r="P380" i="13"/>
  <c r="AE379" i="13"/>
  <c r="V379" i="13"/>
  <c r="M379" i="13"/>
  <c r="U379" i="13"/>
  <c r="K379" i="13"/>
  <c r="T379" i="13"/>
  <c r="I379" i="13"/>
  <c r="S379" i="13"/>
  <c r="G379" i="13"/>
  <c r="N379" i="13"/>
  <c r="P379" i="13"/>
  <c r="AE378" i="13"/>
  <c r="V378" i="13"/>
  <c r="M378" i="13"/>
  <c r="U378" i="13"/>
  <c r="K378" i="13"/>
  <c r="T378" i="13"/>
  <c r="I378" i="13"/>
  <c r="S378" i="13"/>
  <c r="G378" i="13"/>
  <c r="N378" i="13"/>
  <c r="P378" i="13"/>
  <c r="C378" i="13"/>
  <c r="C379" i="13"/>
  <c r="C380" i="13"/>
  <c r="C381" i="13"/>
  <c r="C382" i="13"/>
  <c r="C383" i="13"/>
  <c r="C384" i="13"/>
  <c r="C385" i="13"/>
  <c r="C386" i="13"/>
  <c r="C387" i="13"/>
  <c r="A378" i="13"/>
  <c r="A379" i="13"/>
  <c r="A380" i="13"/>
  <c r="A381" i="13"/>
  <c r="A382" i="13"/>
  <c r="A383" i="13"/>
  <c r="A384" i="13"/>
  <c r="A385" i="13"/>
  <c r="A386" i="13"/>
  <c r="A387" i="13"/>
  <c r="AE377" i="13"/>
  <c r="V377" i="13"/>
  <c r="M377" i="13"/>
  <c r="U377" i="13"/>
  <c r="K377" i="13"/>
  <c r="T377" i="13"/>
  <c r="I377" i="13"/>
  <c r="S377" i="13"/>
  <c r="G377" i="13"/>
  <c r="N377" i="13"/>
  <c r="P377" i="13"/>
  <c r="AE376" i="13"/>
  <c r="V376" i="13"/>
  <c r="M376" i="13"/>
  <c r="U376" i="13"/>
  <c r="K376" i="13"/>
  <c r="T376" i="13"/>
  <c r="I376" i="13"/>
  <c r="S376" i="13"/>
  <c r="G376" i="13"/>
  <c r="N376" i="13"/>
  <c r="P376" i="13"/>
  <c r="AE375" i="13"/>
  <c r="V375" i="13"/>
  <c r="M375" i="13"/>
  <c r="U375" i="13"/>
  <c r="K375" i="13"/>
  <c r="T375" i="13"/>
  <c r="I375" i="13"/>
  <c r="S375" i="13"/>
  <c r="G375" i="13"/>
  <c r="N375" i="13"/>
  <c r="P375" i="13"/>
  <c r="AE374" i="13"/>
  <c r="V374" i="13"/>
  <c r="M374" i="13"/>
  <c r="U374" i="13"/>
  <c r="T374" i="13"/>
  <c r="I374" i="13"/>
  <c r="S374" i="13"/>
  <c r="G374" i="13"/>
  <c r="N374" i="13"/>
  <c r="P374" i="13"/>
  <c r="K374" i="13"/>
  <c r="AE373" i="13"/>
  <c r="V373" i="13"/>
  <c r="M373" i="13"/>
  <c r="U373" i="13"/>
  <c r="K373" i="13"/>
  <c r="T373" i="13"/>
  <c r="I373" i="13"/>
  <c r="S373" i="13"/>
  <c r="G373" i="13"/>
  <c r="N373" i="13"/>
  <c r="P373" i="13"/>
  <c r="AE372" i="13"/>
  <c r="V372" i="13"/>
  <c r="M372" i="13"/>
  <c r="U372" i="13"/>
  <c r="K372" i="13"/>
  <c r="T372" i="13"/>
  <c r="I372" i="13"/>
  <c r="S372" i="13"/>
  <c r="G372" i="13"/>
  <c r="N372" i="13"/>
  <c r="P372" i="13"/>
  <c r="AE371" i="13"/>
  <c r="V371" i="13"/>
  <c r="M371" i="13"/>
  <c r="U371" i="13"/>
  <c r="T371" i="13"/>
  <c r="I371" i="13"/>
  <c r="S371" i="13"/>
  <c r="G371" i="13"/>
  <c r="N371" i="13"/>
  <c r="P371" i="13"/>
  <c r="K371" i="13"/>
  <c r="AE370" i="13"/>
  <c r="V370" i="13"/>
  <c r="M370" i="13"/>
  <c r="U370" i="13"/>
  <c r="K370" i="13"/>
  <c r="T370" i="13"/>
  <c r="I370" i="13"/>
  <c r="S370" i="13"/>
  <c r="G370" i="13"/>
  <c r="N370" i="13"/>
  <c r="P370" i="13"/>
  <c r="AE369" i="13"/>
  <c r="V369" i="13"/>
  <c r="M369" i="13"/>
  <c r="U369" i="13"/>
  <c r="K369" i="13"/>
  <c r="T369" i="13"/>
  <c r="I369" i="13"/>
  <c r="S369" i="13"/>
  <c r="G369" i="13"/>
  <c r="N369" i="13"/>
  <c r="P369" i="13"/>
  <c r="AE368" i="13"/>
  <c r="V368" i="13"/>
  <c r="M368" i="13"/>
  <c r="U368" i="13"/>
  <c r="K368" i="13"/>
  <c r="T368" i="13"/>
  <c r="I368" i="13"/>
  <c r="S368" i="13"/>
  <c r="G368" i="13"/>
  <c r="N368" i="13"/>
  <c r="P368" i="13"/>
  <c r="AE367" i="13"/>
  <c r="V367" i="13"/>
  <c r="M367" i="13"/>
  <c r="U367" i="13"/>
  <c r="T367" i="13"/>
  <c r="I367" i="13"/>
  <c r="S367" i="13"/>
  <c r="G367" i="13"/>
  <c r="N367" i="13"/>
  <c r="P367" i="13"/>
  <c r="K367" i="13"/>
  <c r="AE366" i="13"/>
  <c r="V366" i="13"/>
  <c r="M366" i="13"/>
  <c r="U366" i="13"/>
  <c r="K366" i="13"/>
  <c r="T366" i="13"/>
  <c r="I366" i="13"/>
  <c r="S366" i="13"/>
  <c r="G366" i="13"/>
  <c r="N366" i="13"/>
  <c r="P366" i="13"/>
  <c r="C366" i="13"/>
  <c r="C367" i="13"/>
  <c r="C368" i="13"/>
  <c r="C369" i="13"/>
  <c r="C370" i="13"/>
  <c r="C371" i="13"/>
  <c r="C372" i="13"/>
  <c r="C373" i="13"/>
  <c r="C374" i="13"/>
  <c r="B366" i="13"/>
  <c r="B367" i="13"/>
  <c r="B368" i="13"/>
  <c r="B369" i="13"/>
  <c r="B370" i="13"/>
  <c r="B371" i="13"/>
  <c r="B372" i="13"/>
  <c r="B373" i="13"/>
  <c r="B374" i="13"/>
  <c r="B375" i="13"/>
  <c r="B376" i="13"/>
  <c r="A366" i="13"/>
  <c r="A367" i="13"/>
  <c r="A368" i="13"/>
  <c r="A369" i="13"/>
  <c r="A370" i="13"/>
  <c r="A371" i="13"/>
  <c r="A372" i="13"/>
  <c r="A373" i="13"/>
  <c r="A374" i="13"/>
  <c r="A375" i="13"/>
  <c r="A376" i="13"/>
  <c r="AE365" i="13"/>
  <c r="V365" i="13"/>
  <c r="M365" i="13"/>
  <c r="U365" i="13"/>
  <c r="T365" i="13"/>
  <c r="I365" i="13"/>
  <c r="S365" i="13"/>
  <c r="G365" i="13"/>
  <c r="N365" i="13"/>
  <c r="P365" i="13"/>
  <c r="K365" i="13"/>
  <c r="AE364" i="13"/>
  <c r="V364" i="13"/>
  <c r="M364" i="13"/>
  <c r="U364" i="13"/>
  <c r="K364" i="13"/>
  <c r="T364" i="13"/>
  <c r="I364" i="13"/>
  <c r="S364" i="13"/>
  <c r="G364" i="13"/>
  <c r="N364" i="13"/>
  <c r="P364" i="13"/>
  <c r="AE363" i="13"/>
  <c r="V363" i="13"/>
  <c r="M363" i="13"/>
  <c r="U363" i="13"/>
  <c r="K363" i="13"/>
  <c r="T363" i="13"/>
  <c r="I363" i="13"/>
  <c r="S363" i="13"/>
  <c r="G363" i="13"/>
  <c r="N363" i="13"/>
  <c r="P363" i="13"/>
  <c r="AE362" i="13"/>
  <c r="V362" i="13"/>
  <c r="M362" i="13"/>
  <c r="U362" i="13"/>
  <c r="K362" i="13"/>
  <c r="T362" i="13"/>
  <c r="I362" i="13"/>
  <c r="S362" i="13"/>
  <c r="G362" i="13"/>
  <c r="N362" i="13"/>
  <c r="P362" i="13"/>
  <c r="AE361" i="13"/>
  <c r="V361" i="13"/>
  <c r="M361" i="13"/>
  <c r="U361" i="13"/>
  <c r="K361" i="13"/>
  <c r="T361" i="13"/>
  <c r="I361" i="13"/>
  <c r="S361" i="13"/>
  <c r="G361" i="13"/>
  <c r="N361" i="13"/>
  <c r="P361" i="13"/>
  <c r="AE360" i="13"/>
  <c r="V360" i="13"/>
  <c r="M360" i="13"/>
  <c r="U360" i="13"/>
  <c r="K360" i="13"/>
  <c r="T360" i="13"/>
  <c r="I360" i="13"/>
  <c r="S360" i="13"/>
  <c r="G360" i="13"/>
  <c r="N360" i="13"/>
  <c r="P360" i="13"/>
  <c r="AE359" i="13"/>
  <c r="V359" i="13"/>
  <c r="M359" i="13"/>
  <c r="U359" i="13"/>
  <c r="K359" i="13"/>
  <c r="T359" i="13"/>
  <c r="I359" i="13"/>
  <c r="S359" i="13"/>
  <c r="G359" i="13"/>
  <c r="N359" i="13"/>
  <c r="P359" i="13"/>
  <c r="AE358" i="13"/>
  <c r="V358" i="13"/>
  <c r="M358" i="13"/>
  <c r="U358" i="13"/>
  <c r="K358" i="13"/>
  <c r="T358" i="13"/>
  <c r="I358" i="13"/>
  <c r="S358" i="13"/>
  <c r="G358" i="13"/>
  <c r="N358" i="13"/>
  <c r="P358" i="13"/>
  <c r="AE357" i="13"/>
  <c r="V357" i="13"/>
  <c r="M357" i="13"/>
  <c r="U357" i="13"/>
  <c r="K357" i="13"/>
  <c r="T357" i="13"/>
  <c r="I357" i="13"/>
  <c r="S357" i="13"/>
  <c r="G357" i="13"/>
  <c r="N357" i="13"/>
  <c r="P357" i="13"/>
  <c r="AE356" i="13"/>
  <c r="V356" i="13"/>
  <c r="M356" i="13"/>
  <c r="U356" i="13"/>
  <c r="K356" i="13"/>
  <c r="T356" i="13"/>
  <c r="I356" i="13"/>
  <c r="S356" i="13"/>
  <c r="G356" i="13"/>
  <c r="N356" i="13"/>
  <c r="P356" i="13"/>
  <c r="AE355" i="13"/>
  <c r="V355" i="13"/>
  <c r="M355" i="13"/>
  <c r="U355" i="13"/>
  <c r="K355" i="13"/>
  <c r="T355" i="13"/>
  <c r="I355" i="13"/>
  <c r="S355" i="13"/>
  <c r="G355" i="13"/>
  <c r="N355" i="13"/>
  <c r="P355" i="13"/>
  <c r="AE354" i="13"/>
  <c r="V354" i="13"/>
  <c r="M354" i="13"/>
  <c r="U354" i="13"/>
  <c r="K354" i="13"/>
  <c r="T354" i="13"/>
  <c r="I354" i="13"/>
  <c r="S354" i="13"/>
  <c r="G354" i="13"/>
  <c r="N354" i="13"/>
  <c r="P354" i="13"/>
  <c r="AE353" i="13"/>
  <c r="V353" i="13"/>
  <c r="M353" i="13"/>
  <c r="U353" i="13"/>
  <c r="K353" i="13"/>
  <c r="T353" i="13"/>
  <c r="I353" i="13"/>
  <c r="S353" i="13"/>
  <c r="G353" i="13"/>
  <c r="N353" i="13"/>
  <c r="P353" i="13"/>
  <c r="AE352" i="13"/>
  <c r="V352" i="13"/>
  <c r="M352" i="13"/>
  <c r="U352" i="13"/>
  <c r="K352" i="13"/>
  <c r="T352" i="13"/>
  <c r="I352" i="13"/>
  <c r="S352" i="13"/>
  <c r="G352" i="13"/>
  <c r="N352" i="13"/>
  <c r="P352" i="13"/>
  <c r="AE351" i="13"/>
  <c r="V351" i="13"/>
  <c r="M351" i="13"/>
  <c r="U351" i="13"/>
  <c r="K351" i="13"/>
  <c r="T351" i="13"/>
  <c r="I351" i="13"/>
  <c r="S351" i="13"/>
  <c r="G351" i="13"/>
  <c r="N351" i="13"/>
  <c r="P351" i="13"/>
  <c r="AE350" i="13"/>
  <c r="V350" i="13"/>
  <c r="M350" i="13"/>
  <c r="U350" i="13"/>
  <c r="K350" i="13"/>
  <c r="T350" i="13"/>
  <c r="I350" i="13"/>
  <c r="S350" i="13"/>
  <c r="G350" i="13"/>
  <c r="N350" i="13"/>
  <c r="P350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E349" i="13"/>
  <c r="V349" i="13"/>
  <c r="M349" i="13"/>
  <c r="U349" i="13"/>
  <c r="K349" i="13"/>
  <c r="T349" i="13"/>
  <c r="I349" i="13"/>
  <c r="S349" i="13"/>
  <c r="G349" i="13"/>
  <c r="N349" i="13"/>
  <c r="P349" i="13"/>
  <c r="AE348" i="13"/>
  <c r="V348" i="13"/>
  <c r="M348" i="13"/>
  <c r="U348" i="13"/>
  <c r="K348" i="13"/>
  <c r="T348" i="13"/>
  <c r="I348" i="13"/>
  <c r="S348" i="13"/>
  <c r="G348" i="13"/>
  <c r="N348" i="13"/>
  <c r="P348" i="13"/>
  <c r="AE347" i="13"/>
  <c r="V347" i="13"/>
  <c r="M347" i="13"/>
  <c r="U347" i="13"/>
  <c r="K347" i="13"/>
  <c r="T347" i="13"/>
  <c r="I347" i="13"/>
  <c r="S347" i="13"/>
  <c r="G347" i="13"/>
  <c r="N347" i="13"/>
  <c r="P347" i="13"/>
  <c r="AE346" i="13"/>
  <c r="V346" i="13"/>
  <c r="M346" i="13"/>
  <c r="U346" i="13"/>
  <c r="K346" i="13"/>
  <c r="T346" i="13"/>
  <c r="I346" i="13"/>
  <c r="S346" i="13"/>
  <c r="G346" i="13"/>
  <c r="N346" i="13"/>
  <c r="P346" i="13"/>
  <c r="AE345" i="13"/>
  <c r="V345" i="13"/>
  <c r="M345" i="13"/>
  <c r="U345" i="13"/>
  <c r="K345" i="13"/>
  <c r="T345" i="13"/>
  <c r="I345" i="13"/>
  <c r="S345" i="13"/>
  <c r="G345" i="13"/>
  <c r="N345" i="13"/>
  <c r="P345" i="13"/>
  <c r="AE344" i="13"/>
  <c r="V344" i="13"/>
  <c r="M344" i="13"/>
  <c r="U344" i="13"/>
  <c r="K344" i="13"/>
  <c r="T344" i="13"/>
  <c r="I344" i="13"/>
  <c r="S344" i="13"/>
  <c r="G344" i="13"/>
  <c r="N344" i="13"/>
  <c r="P344" i="13"/>
  <c r="AE343" i="13"/>
  <c r="V343" i="13"/>
  <c r="M343" i="13"/>
  <c r="U343" i="13"/>
  <c r="K343" i="13"/>
  <c r="T343" i="13"/>
  <c r="I343" i="13"/>
  <c r="S343" i="13"/>
  <c r="G343" i="13"/>
  <c r="N343" i="13"/>
  <c r="P343" i="13"/>
  <c r="AE342" i="13"/>
  <c r="V342" i="13"/>
  <c r="M342" i="13"/>
  <c r="U342" i="13"/>
  <c r="K342" i="13"/>
  <c r="T342" i="13"/>
  <c r="I342" i="13"/>
  <c r="S342" i="13"/>
  <c r="G342" i="13"/>
  <c r="N342" i="13"/>
  <c r="P342" i="13"/>
  <c r="AE341" i="13"/>
  <c r="V341" i="13"/>
  <c r="M341" i="13"/>
  <c r="U341" i="13"/>
  <c r="K341" i="13"/>
  <c r="T341" i="13"/>
  <c r="I341" i="13"/>
  <c r="S341" i="13"/>
  <c r="G341" i="13"/>
  <c r="N341" i="13"/>
  <c r="P341" i="13"/>
  <c r="AE340" i="13"/>
  <c r="V340" i="13"/>
  <c r="M340" i="13"/>
  <c r="U340" i="13"/>
  <c r="K340" i="13"/>
  <c r="T340" i="13"/>
  <c r="I340" i="13"/>
  <c r="S340" i="13"/>
  <c r="G340" i="13"/>
  <c r="N340" i="13"/>
  <c r="P340" i="13"/>
  <c r="AE339" i="13"/>
  <c r="V339" i="13"/>
  <c r="M339" i="13"/>
  <c r="U339" i="13"/>
  <c r="K339" i="13"/>
  <c r="T339" i="13"/>
  <c r="I339" i="13"/>
  <c r="S339" i="13"/>
  <c r="G339" i="13"/>
  <c r="N339" i="13"/>
  <c r="P339" i="13"/>
  <c r="A339" i="13"/>
  <c r="A340" i="13"/>
  <c r="A341" i="13"/>
  <c r="A342" i="13"/>
  <c r="A343" i="13"/>
  <c r="A344" i="13"/>
  <c r="A345" i="13"/>
  <c r="A346" i="13"/>
  <c r="A347" i="13"/>
  <c r="A348" i="13"/>
  <c r="AE338" i="13"/>
  <c r="V338" i="13"/>
  <c r="M338" i="13"/>
  <c r="U338" i="13"/>
  <c r="K338" i="13"/>
  <c r="T338" i="13"/>
  <c r="I338" i="13"/>
  <c r="S338" i="13"/>
  <c r="G338" i="13"/>
  <c r="N338" i="13"/>
  <c r="P338" i="13"/>
  <c r="AE337" i="13"/>
  <c r="V337" i="13"/>
  <c r="M337" i="13"/>
  <c r="U337" i="13"/>
  <c r="K337" i="13"/>
  <c r="T337" i="13"/>
  <c r="I337" i="13"/>
  <c r="S337" i="13"/>
  <c r="G337" i="13"/>
  <c r="N337" i="13"/>
  <c r="P337" i="13"/>
  <c r="A337" i="13"/>
  <c r="AE336" i="13"/>
  <c r="V336" i="13"/>
  <c r="M336" i="13"/>
  <c r="U336" i="13"/>
  <c r="K336" i="13"/>
  <c r="T336" i="13"/>
  <c r="I336" i="13"/>
  <c r="S336" i="13"/>
  <c r="G336" i="13"/>
  <c r="N336" i="13"/>
  <c r="P336" i="13"/>
  <c r="AE335" i="13"/>
  <c r="V335" i="13"/>
  <c r="M335" i="13"/>
  <c r="U335" i="13"/>
  <c r="T335" i="13"/>
  <c r="I335" i="13"/>
  <c r="S335" i="13"/>
  <c r="G335" i="13"/>
  <c r="N335" i="13"/>
  <c r="P335" i="13"/>
  <c r="K335" i="13"/>
  <c r="A335" i="13"/>
  <c r="AE334" i="13"/>
  <c r="V334" i="13"/>
  <c r="M334" i="13"/>
  <c r="U334" i="13"/>
  <c r="T334" i="13"/>
  <c r="I334" i="13"/>
  <c r="S334" i="13"/>
  <c r="G334" i="13"/>
  <c r="N334" i="13"/>
  <c r="P334" i="13"/>
  <c r="K334" i="13"/>
  <c r="AE333" i="13"/>
  <c r="V333" i="13"/>
  <c r="M333" i="13"/>
  <c r="U333" i="13"/>
  <c r="K333" i="13"/>
  <c r="T333" i="13"/>
  <c r="S333" i="13"/>
  <c r="G333" i="13"/>
  <c r="N333" i="13"/>
  <c r="P333" i="13"/>
  <c r="I333" i="13"/>
  <c r="A333" i="13"/>
  <c r="AE332" i="13"/>
  <c r="V332" i="13"/>
  <c r="M332" i="13"/>
  <c r="U332" i="13"/>
  <c r="K332" i="13"/>
  <c r="T332" i="13"/>
  <c r="S332" i="13"/>
  <c r="G332" i="13"/>
  <c r="N332" i="13"/>
  <c r="P332" i="13"/>
  <c r="I332" i="13"/>
  <c r="AE331" i="13"/>
  <c r="V331" i="13"/>
  <c r="M331" i="13"/>
  <c r="U331" i="13"/>
  <c r="K331" i="13"/>
  <c r="T331" i="13"/>
  <c r="I331" i="13"/>
  <c r="S331" i="13"/>
  <c r="G331" i="13"/>
  <c r="N331" i="13"/>
  <c r="P331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A331" i="13"/>
  <c r="AE330" i="13"/>
  <c r="V330" i="13"/>
  <c r="M330" i="13"/>
  <c r="U330" i="13"/>
  <c r="K330" i="13"/>
  <c r="T330" i="13"/>
  <c r="I330" i="13"/>
  <c r="S330" i="13"/>
  <c r="G330" i="13"/>
  <c r="N330" i="13"/>
  <c r="P330" i="13"/>
  <c r="AE329" i="13"/>
  <c r="V329" i="13"/>
  <c r="M329" i="13"/>
  <c r="U329" i="13"/>
  <c r="K329" i="13"/>
  <c r="T329" i="13"/>
  <c r="I329" i="13"/>
  <c r="S329" i="13"/>
  <c r="G329" i="13"/>
  <c r="N329" i="13"/>
  <c r="P329" i="13"/>
  <c r="AE328" i="13"/>
  <c r="V328" i="13"/>
  <c r="M328" i="13"/>
  <c r="U328" i="13"/>
  <c r="K328" i="13"/>
  <c r="T328" i="13"/>
  <c r="I328" i="13"/>
  <c r="S328" i="13"/>
  <c r="G328" i="13"/>
  <c r="N328" i="13"/>
  <c r="P328" i="13"/>
  <c r="AE327" i="13"/>
  <c r="V327" i="13"/>
  <c r="M327" i="13"/>
  <c r="U327" i="13"/>
  <c r="K327" i="13"/>
  <c r="T327" i="13"/>
  <c r="I327" i="13"/>
  <c r="S327" i="13"/>
  <c r="G327" i="13"/>
  <c r="N327" i="13"/>
  <c r="P327" i="13"/>
  <c r="AE326" i="13"/>
  <c r="V326" i="13"/>
  <c r="M326" i="13"/>
  <c r="U326" i="13"/>
  <c r="K326" i="13"/>
  <c r="T326" i="13"/>
  <c r="I326" i="13"/>
  <c r="S326" i="13"/>
  <c r="G326" i="13"/>
  <c r="N326" i="13"/>
  <c r="P326" i="13"/>
  <c r="AE325" i="13"/>
  <c r="V325" i="13"/>
  <c r="M325" i="13"/>
  <c r="U325" i="13"/>
  <c r="K325" i="13"/>
  <c r="T325" i="13"/>
  <c r="I325" i="13"/>
  <c r="S325" i="13"/>
  <c r="G325" i="13"/>
  <c r="N325" i="13"/>
  <c r="P325" i="13"/>
  <c r="AE324" i="13"/>
  <c r="V324" i="13"/>
  <c r="M324" i="13"/>
  <c r="U324" i="13"/>
  <c r="K324" i="13"/>
  <c r="T324" i="13"/>
  <c r="I324" i="13"/>
  <c r="S324" i="13"/>
  <c r="G324" i="13"/>
  <c r="N324" i="13"/>
  <c r="P324" i="13"/>
  <c r="AE323" i="13"/>
  <c r="V323" i="13"/>
  <c r="M323" i="13"/>
  <c r="U323" i="13"/>
  <c r="K323" i="13"/>
  <c r="T323" i="13"/>
  <c r="I323" i="13"/>
  <c r="S323" i="13"/>
  <c r="G323" i="13"/>
  <c r="N323" i="13"/>
  <c r="P323" i="13"/>
  <c r="AE322" i="13"/>
  <c r="V322" i="13"/>
  <c r="M322" i="13"/>
  <c r="U322" i="13"/>
  <c r="K322" i="13"/>
  <c r="T322" i="13"/>
  <c r="I322" i="13"/>
  <c r="S322" i="13"/>
  <c r="G322" i="13"/>
  <c r="N322" i="13"/>
  <c r="P322" i="13"/>
  <c r="C322" i="13"/>
  <c r="C323" i="13"/>
  <c r="C324" i="13"/>
  <c r="C325" i="13"/>
  <c r="C326" i="13"/>
  <c r="C327" i="13"/>
  <c r="C328" i="13"/>
  <c r="C329" i="13"/>
  <c r="A322" i="13"/>
  <c r="A323" i="13"/>
  <c r="A324" i="13"/>
  <c r="A325" i="13"/>
  <c r="A326" i="13"/>
  <c r="A327" i="13"/>
  <c r="A328" i="13"/>
  <c r="A329" i="13"/>
  <c r="AE321" i="13"/>
  <c r="V321" i="13"/>
  <c r="M321" i="13"/>
  <c r="U321" i="13"/>
  <c r="K321" i="13"/>
  <c r="T321" i="13"/>
  <c r="I321" i="13"/>
  <c r="S321" i="13"/>
  <c r="G321" i="13"/>
  <c r="N321" i="13"/>
  <c r="P321" i="13"/>
  <c r="AE320" i="13"/>
  <c r="V320" i="13"/>
  <c r="M320" i="13"/>
  <c r="U320" i="13"/>
  <c r="T320" i="13"/>
  <c r="I320" i="13"/>
  <c r="S320" i="13"/>
  <c r="G320" i="13"/>
  <c r="N320" i="13"/>
  <c r="P320" i="13"/>
  <c r="K320" i="13"/>
  <c r="AE319" i="13"/>
  <c r="V319" i="13"/>
  <c r="M319" i="13"/>
  <c r="U319" i="13"/>
  <c r="T319" i="13"/>
  <c r="I319" i="13"/>
  <c r="S319" i="13"/>
  <c r="G319" i="13"/>
  <c r="N319" i="13"/>
  <c r="P319" i="13"/>
  <c r="K319" i="13"/>
  <c r="AE318" i="13"/>
  <c r="V318" i="13"/>
  <c r="M318" i="13"/>
  <c r="U318" i="13"/>
  <c r="K318" i="13"/>
  <c r="T318" i="13"/>
  <c r="I318" i="13"/>
  <c r="S318" i="13"/>
  <c r="G318" i="13"/>
  <c r="N318" i="13"/>
  <c r="P318" i="13"/>
  <c r="AE317" i="13"/>
  <c r="V317" i="13"/>
  <c r="M317" i="13"/>
  <c r="U317" i="13"/>
  <c r="K317" i="13"/>
  <c r="T317" i="13"/>
  <c r="I317" i="13"/>
  <c r="S317" i="13"/>
  <c r="G317" i="13"/>
  <c r="N317" i="13"/>
  <c r="P317" i="13"/>
  <c r="AE316" i="13"/>
  <c r="V316" i="13"/>
  <c r="M316" i="13"/>
  <c r="U316" i="13"/>
  <c r="K316" i="13"/>
  <c r="T316" i="13"/>
  <c r="I316" i="13"/>
  <c r="S316" i="13"/>
  <c r="G316" i="13"/>
  <c r="N316" i="13"/>
  <c r="P316" i="13"/>
  <c r="C316" i="13"/>
  <c r="C317" i="13"/>
  <c r="C318" i="13"/>
  <c r="C319" i="13"/>
  <c r="C320" i="13"/>
  <c r="B316" i="13"/>
  <c r="B317" i="13"/>
  <c r="B318" i="13"/>
  <c r="B319" i="13"/>
  <c r="B320" i="13"/>
  <c r="A316" i="13"/>
  <c r="A317" i="13"/>
  <c r="A318" i="13"/>
  <c r="A319" i="13"/>
  <c r="A320" i="13"/>
  <c r="AE315" i="13"/>
  <c r="V315" i="13"/>
  <c r="M315" i="13"/>
  <c r="U315" i="13"/>
  <c r="T315" i="13"/>
  <c r="I315" i="13"/>
  <c r="S315" i="13"/>
  <c r="G315" i="13"/>
  <c r="N315" i="13"/>
  <c r="P315" i="13"/>
  <c r="K315" i="13"/>
  <c r="AE314" i="13"/>
  <c r="V314" i="13"/>
  <c r="M314" i="13"/>
  <c r="U314" i="13"/>
  <c r="K314" i="13"/>
  <c r="T314" i="13"/>
  <c r="I314" i="13"/>
  <c r="S314" i="13"/>
  <c r="G314" i="13"/>
  <c r="N314" i="13"/>
  <c r="P314" i="13"/>
  <c r="AE313" i="13"/>
  <c r="V313" i="13"/>
  <c r="M313" i="13"/>
  <c r="U313" i="13"/>
  <c r="K313" i="13"/>
  <c r="T313" i="13"/>
  <c r="I313" i="13"/>
  <c r="S313" i="13"/>
  <c r="G313" i="13"/>
  <c r="N313" i="13"/>
  <c r="P313" i="13"/>
  <c r="AE312" i="13"/>
  <c r="V312" i="13"/>
  <c r="M312" i="13"/>
  <c r="U312" i="13"/>
  <c r="K312" i="13"/>
  <c r="T312" i="13"/>
  <c r="I312" i="13"/>
  <c r="S312" i="13"/>
  <c r="G312" i="13"/>
  <c r="N312" i="13"/>
  <c r="P312" i="13"/>
  <c r="AE311" i="13"/>
  <c r="V311" i="13"/>
  <c r="M311" i="13"/>
  <c r="U311" i="13"/>
  <c r="K311" i="13"/>
  <c r="T311" i="13"/>
  <c r="I311" i="13"/>
  <c r="S311" i="13"/>
  <c r="G311" i="13"/>
  <c r="N311" i="13"/>
  <c r="P311" i="13"/>
  <c r="AE310" i="13"/>
  <c r="V310" i="13"/>
  <c r="M310" i="13"/>
  <c r="U310" i="13"/>
  <c r="K310" i="13"/>
  <c r="T310" i="13"/>
  <c r="I310" i="13"/>
  <c r="S310" i="13"/>
  <c r="G310" i="13"/>
  <c r="N310" i="13"/>
  <c r="P310" i="13"/>
  <c r="AE309" i="13"/>
  <c r="V309" i="13"/>
  <c r="M309" i="13"/>
  <c r="U309" i="13"/>
  <c r="K309" i="13"/>
  <c r="T309" i="13"/>
  <c r="I309" i="13"/>
  <c r="S309" i="13"/>
  <c r="G309" i="13"/>
  <c r="N309" i="13"/>
  <c r="P309" i="13"/>
  <c r="AE308" i="13"/>
  <c r="V308" i="13"/>
  <c r="M308" i="13"/>
  <c r="U308" i="13"/>
  <c r="K308" i="13"/>
  <c r="T308" i="13"/>
  <c r="I308" i="13"/>
  <c r="S308" i="13"/>
  <c r="G308" i="13"/>
  <c r="N308" i="13"/>
  <c r="P308" i="13"/>
  <c r="AE307" i="13"/>
  <c r="V307" i="13"/>
  <c r="M307" i="13"/>
  <c r="U307" i="13"/>
  <c r="K307" i="13"/>
  <c r="T307" i="13"/>
  <c r="I307" i="13"/>
  <c r="S307" i="13"/>
  <c r="G307" i="13"/>
  <c r="N307" i="13"/>
  <c r="P307" i="13"/>
  <c r="AE306" i="13"/>
  <c r="V306" i="13"/>
  <c r="M306" i="13"/>
  <c r="U306" i="13"/>
  <c r="K306" i="13"/>
  <c r="T306" i="13"/>
  <c r="I306" i="13"/>
  <c r="S306" i="13"/>
  <c r="G306" i="13"/>
  <c r="N306" i="13"/>
  <c r="P306" i="13"/>
  <c r="AE305" i="13"/>
  <c r="V305" i="13"/>
  <c r="M305" i="13"/>
  <c r="U305" i="13"/>
  <c r="K305" i="13"/>
  <c r="T305" i="13"/>
  <c r="I305" i="13"/>
  <c r="S305" i="13"/>
  <c r="G305" i="13"/>
  <c r="N305" i="13"/>
  <c r="P305" i="13"/>
  <c r="AE304" i="13"/>
  <c r="V304" i="13"/>
  <c r="M304" i="13"/>
  <c r="U304" i="13"/>
  <c r="K304" i="13"/>
  <c r="T304" i="13"/>
  <c r="I304" i="13"/>
  <c r="S304" i="13"/>
  <c r="G304" i="13"/>
  <c r="N304" i="13"/>
  <c r="P304" i="13"/>
  <c r="AE303" i="13"/>
  <c r="V303" i="13"/>
  <c r="M303" i="13"/>
  <c r="U303" i="13"/>
  <c r="K303" i="13"/>
  <c r="T303" i="13"/>
  <c r="I303" i="13"/>
  <c r="S303" i="13"/>
  <c r="G303" i="13"/>
  <c r="N303" i="13"/>
  <c r="P303" i="13"/>
  <c r="AE302" i="13"/>
  <c r="V302" i="13"/>
  <c r="M302" i="13"/>
  <c r="U302" i="13"/>
  <c r="K302" i="13"/>
  <c r="T302" i="13"/>
  <c r="I302" i="13"/>
  <c r="S302" i="13"/>
  <c r="G302" i="13"/>
  <c r="N302" i="13"/>
  <c r="P302" i="13"/>
  <c r="AE301" i="13"/>
  <c r="V301" i="13"/>
  <c r="M301" i="13"/>
  <c r="U301" i="13"/>
  <c r="K301" i="13"/>
  <c r="T301" i="13"/>
  <c r="I301" i="13"/>
  <c r="S301" i="13"/>
  <c r="G301" i="13"/>
  <c r="N301" i="13"/>
  <c r="P301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E300" i="13"/>
  <c r="V300" i="13"/>
  <c r="M300" i="13"/>
  <c r="U300" i="13"/>
  <c r="T300" i="13"/>
  <c r="I300" i="13"/>
  <c r="S300" i="13"/>
  <c r="G300" i="13"/>
  <c r="N300" i="13"/>
  <c r="P300" i="13"/>
  <c r="AE299" i="13"/>
  <c r="V299" i="13"/>
  <c r="M299" i="13"/>
  <c r="U299" i="13"/>
  <c r="T299" i="13"/>
  <c r="I298" i="13"/>
  <c r="S299" i="13"/>
  <c r="G299" i="13"/>
  <c r="N299" i="13"/>
  <c r="P299" i="13"/>
  <c r="AE298" i="13"/>
  <c r="V298" i="13"/>
  <c r="M297" i="13"/>
  <c r="U298" i="13"/>
  <c r="K297" i="13"/>
  <c r="T298" i="13"/>
  <c r="I297" i="13"/>
  <c r="S298" i="13"/>
  <c r="G297" i="13"/>
  <c r="N298" i="13"/>
  <c r="P298" i="13"/>
  <c r="K298" i="13"/>
  <c r="AE297" i="13"/>
  <c r="V297" i="13"/>
  <c r="U297" i="13"/>
  <c r="T297" i="13"/>
  <c r="S297" i="13"/>
  <c r="N297" i="13"/>
  <c r="P297" i="13"/>
  <c r="AE296" i="13"/>
  <c r="V296" i="13"/>
  <c r="M296" i="13"/>
  <c r="U296" i="13"/>
  <c r="T296" i="13"/>
  <c r="I296" i="13"/>
  <c r="S296" i="13"/>
  <c r="G296" i="13"/>
  <c r="N296" i="13"/>
  <c r="P296" i="13"/>
  <c r="K296" i="13"/>
  <c r="AE295" i="13"/>
  <c r="V295" i="13"/>
  <c r="M295" i="13"/>
  <c r="U295" i="13"/>
  <c r="T295" i="13"/>
  <c r="I295" i="13"/>
  <c r="S295" i="13"/>
  <c r="G295" i="13"/>
  <c r="N295" i="13"/>
  <c r="P295" i="13"/>
  <c r="K295" i="13"/>
  <c r="AE294" i="13"/>
  <c r="V294" i="13"/>
  <c r="M294" i="13"/>
  <c r="U294" i="13"/>
  <c r="K294" i="13"/>
  <c r="T294" i="13"/>
  <c r="I294" i="13"/>
  <c r="S294" i="13"/>
  <c r="G294" i="13"/>
  <c r="N294" i="13"/>
  <c r="P294" i="13"/>
  <c r="AE293" i="13"/>
  <c r="V293" i="13"/>
  <c r="M293" i="13"/>
  <c r="U293" i="13"/>
  <c r="K293" i="13"/>
  <c r="T293" i="13"/>
  <c r="I293" i="13"/>
  <c r="S293" i="13"/>
  <c r="G293" i="13"/>
  <c r="N293" i="13"/>
  <c r="P293" i="13"/>
  <c r="AE292" i="13"/>
  <c r="V292" i="13"/>
  <c r="M292" i="13"/>
  <c r="U292" i="13"/>
  <c r="K292" i="13"/>
  <c r="T292" i="13"/>
  <c r="I292" i="13"/>
  <c r="S292" i="13"/>
  <c r="G292" i="13"/>
  <c r="N292" i="13"/>
  <c r="P292" i="13"/>
  <c r="AE291" i="13"/>
  <c r="V291" i="13"/>
  <c r="M291" i="13"/>
  <c r="U291" i="13"/>
  <c r="K291" i="13"/>
  <c r="T291" i="13"/>
  <c r="I291" i="13"/>
  <c r="S291" i="13"/>
  <c r="G291" i="13"/>
  <c r="N291" i="13"/>
  <c r="P291" i="13"/>
  <c r="AE290" i="13"/>
  <c r="V290" i="13"/>
  <c r="M290" i="13"/>
  <c r="U290" i="13"/>
  <c r="K290" i="13"/>
  <c r="T290" i="13"/>
  <c r="I290" i="13"/>
  <c r="S290" i="13"/>
  <c r="G290" i="13"/>
  <c r="N290" i="13"/>
  <c r="P290" i="13"/>
  <c r="AE289" i="13"/>
  <c r="V289" i="13"/>
  <c r="M289" i="13"/>
  <c r="U289" i="13"/>
  <c r="T289" i="13"/>
  <c r="I289" i="13"/>
  <c r="S289" i="13"/>
  <c r="G289" i="13"/>
  <c r="N289" i="13"/>
  <c r="P289" i="13"/>
  <c r="K289" i="13"/>
  <c r="AE288" i="13"/>
  <c r="V288" i="13"/>
  <c r="M288" i="13"/>
  <c r="U288" i="13"/>
  <c r="T288" i="13"/>
  <c r="I288" i="13"/>
  <c r="S288" i="13"/>
  <c r="G288" i="13"/>
  <c r="N288" i="13"/>
  <c r="P288" i="13"/>
  <c r="K288" i="13"/>
  <c r="AE287" i="13"/>
  <c r="V287" i="13"/>
  <c r="M287" i="13"/>
  <c r="U287" i="13"/>
  <c r="T287" i="13"/>
  <c r="I287" i="13"/>
  <c r="S287" i="13"/>
  <c r="G287" i="13"/>
  <c r="N287" i="13"/>
  <c r="P287" i="13"/>
  <c r="K287" i="13"/>
  <c r="AE286" i="13"/>
  <c r="V286" i="13"/>
  <c r="M286" i="13"/>
  <c r="U286" i="13"/>
  <c r="K286" i="13"/>
  <c r="T286" i="13"/>
  <c r="I286" i="13"/>
  <c r="S286" i="13"/>
  <c r="G286" i="13"/>
  <c r="N286" i="13"/>
  <c r="P286" i="13"/>
  <c r="AE285" i="13"/>
  <c r="V285" i="13"/>
  <c r="M285" i="13"/>
  <c r="U285" i="13"/>
  <c r="K285" i="13"/>
  <c r="T285" i="13"/>
  <c r="I285" i="13"/>
  <c r="S285" i="13"/>
  <c r="G285" i="13"/>
  <c r="N285" i="13"/>
  <c r="P285" i="13"/>
  <c r="AE284" i="13"/>
  <c r="V284" i="13"/>
  <c r="M284" i="13"/>
  <c r="U284" i="13"/>
  <c r="K284" i="13"/>
  <c r="T284" i="13"/>
  <c r="I284" i="13"/>
  <c r="S284" i="13"/>
  <c r="G284" i="13"/>
  <c r="N284" i="13"/>
  <c r="P284" i="13"/>
  <c r="AE283" i="13"/>
  <c r="V283" i="13"/>
  <c r="M283" i="13"/>
  <c r="U283" i="13"/>
  <c r="K283" i="13"/>
  <c r="T283" i="13"/>
  <c r="I283" i="13"/>
  <c r="S283" i="13"/>
  <c r="G283" i="13"/>
  <c r="N283" i="13"/>
  <c r="P283" i="13"/>
  <c r="AE282" i="13"/>
  <c r="V282" i="13"/>
  <c r="M282" i="13"/>
  <c r="U282" i="13"/>
  <c r="K282" i="13"/>
  <c r="T282" i="13"/>
  <c r="I282" i="13"/>
  <c r="S282" i="13"/>
  <c r="G282" i="13"/>
  <c r="N282" i="13"/>
  <c r="P282" i="13"/>
  <c r="AE281" i="13"/>
  <c r="V281" i="13"/>
  <c r="M281" i="13"/>
  <c r="U281" i="13"/>
  <c r="T281" i="13"/>
  <c r="I281" i="13"/>
  <c r="S281" i="13"/>
  <c r="G281" i="13"/>
  <c r="N281" i="13"/>
  <c r="P281" i="13"/>
  <c r="K281" i="13"/>
  <c r="AE280" i="13"/>
  <c r="V280" i="13"/>
  <c r="M280" i="13"/>
  <c r="U280" i="13"/>
  <c r="T280" i="13"/>
  <c r="I280" i="13"/>
  <c r="S280" i="13"/>
  <c r="G280" i="13"/>
  <c r="N280" i="13"/>
  <c r="P280" i="13"/>
  <c r="K280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E279" i="13"/>
  <c r="V279" i="13"/>
  <c r="M279" i="13"/>
  <c r="U279" i="13"/>
  <c r="K279" i="13"/>
  <c r="T279" i="13"/>
  <c r="I279" i="13"/>
  <c r="S279" i="13"/>
  <c r="G279" i="13"/>
  <c r="N279" i="13"/>
  <c r="P279" i="13"/>
  <c r="AE278" i="13"/>
  <c r="V278" i="13"/>
  <c r="M278" i="13"/>
  <c r="U278" i="13"/>
  <c r="K278" i="13"/>
  <c r="T278" i="13"/>
  <c r="I278" i="13"/>
  <c r="S278" i="13"/>
  <c r="G278" i="13"/>
  <c r="N278" i="13"/>
  <c r="P278" i="13"/>
  <c r="AE277" i="13"/>
  <c r="V277" i="13"/>
  <c r="M277" i="13"/>
  <c r="U277" i="13"/>
  <c r="K277" i="13"/>
  <c r="T277" i="13"/>
  <c r="I277" i="13"/>
  <c r="S277" i="13"/>
  <c r="G277" i="13"/>
  <c r="N277" i="13"/>
  <c r="P277" i="13"/>
  <c r="A277" i="13"/>
  <c r="A278" i="13"/>
  <c r="AE276" i="13"/>
  <c r="V276" i="13"/>
  <c r="M276" i="13"/>
  <c r="U276" i="13"/>
  <c r="K276" i="13"/>
  <c r="T276" i="13"/>
  <c r="I276" i="13"/>
  <c r="S276" i="13"/>
  <c r="G276" i="13"/>
  <c r="N276" i="13"/>
  <c r="P276" i="13"/>
  <c r="AE275" i="13"/>
  <c r="V275" i="13"/>
  <c r="M275" i="13"/>
  <c r="U275" i="13"/>
  <c r="K275" i="13"/>
  <c r="T275" i="13"/>
  <c r="I275" i="13"/>
  <c r="S275" i="13"/>
  <c r="G275" i="13"/>
  <c r="N275" i="13"/>
  <c r="P275" i="13"/>
  <c r="AE274" i="13"/>
  <c r="V274" i="13"/>
  <c r="M274" i="13"/>
  <c r="U274" i="13"/>
  <c r="K274" i="13"/>
  <c r="T274" i="13"/>
  <c r="I274" i="13"/>
  <c r="S274" i="13"/>
  <c r="G274" i="13"/>
  <c r="N274" i="13"/>
  <c r="P274" i="13"/>
  <c r="AE273" i="13"/>
  <c r="V273" i="13"/>
  <c r="M273" i="13"/>
  <c r="U273" i="13"/>
  <c r="K273" i="13"/>
  <c r="T273" i="13"/>
  <c r="I273" i="13"/>
  <c r="S273" i="13"/>
  <c r="G273" i="13"/>
  <c r="N273" i="13"/>
  <c r="P273" i="13"/>
  <c r="AE272" i="13"/>
  <c r="V272" i="13"/>
  <c r="M272" i="13"/>
  <c r="U272" i="13"/>
  <c r="K272" i="13"/>
  <c r="T272" i="13"/>
  <c r="I272" i="13"/>
  <c r="S272" i="13"/>
  <c r="G272" i="13"/>
  <c r="N272" i="13"/>
  <c r="P272" i="13"/>
  <c r="AE271" i="13"/>
  <c r="V271" i="13"/>
  <c r="M271" i="13"/>
  <c r="U271" i="13"/>
  <c r="T271" i="13"/>
  <c r="I271" i="13"/>
  <c r="S271" i="13"/>
  <c r="G271" i="13"/>
  <c r="N271" i="13"/>
  <c r="P271" i="13"/>
  <c r="K271" i="13"/>
  <c r="AE270" i="13"/>
  <c r="V270" i="13"/>
  <c r="M270" i="13"/>
  <c r="U270" i="13"/>
  <c r="T270" i="13"/>
  <c r="I270" i="13"/>
  <c r="S270" i="13"/>
  <c r="G270" i="13"/>
  <c r="N270" i="13"/>
  <c r="P270" i="13"/>
  <c r="K270" i="13"/>
  <c r="C270" i="13"/>
  <c r="C271" i="13"/>
  <c r="C272" i="13"/>
  <c r="C273" i="13"/>
  <c r="C274" i="13"/>
  <c r="C275" i="13"/>
  <c r="C276" i="13"/>
  <c r="C277" i="13"/>
  <c r="C278" i="13"/>
  <c r="A270" i="13"/>
  <c r="A271" i="13"/>
  <c r="A272" i="13"/>
  <c r="A273" i="13"/>
  <c r="A274" i="13"/>
  <c r="AE269" i="13"/>
  <c r="V269" i="13"/>
  <c r="M269" i="13"/>
  <c r="U269" i="13"/>
  <c r="K269" i="13"/>
  <c r="T269" i="13"/>
  <c r="I269" i="13"/>
  <c r="S269" i="13"/>
  <c r="G269" i="13"/>
  <c r="N269" i="13"/>
  <c r="P269" i="13"/>
  <c r="AE268" i="13"/>
  <c r="V268" i="13"/>
  <c r="M268" i="13"/>
  <c r="U268" i="13"/>
  <c r="K268" i="13"/>
  <c r="T268" i="13"/>
  <c r="I268" i="13"/>
  <c r="S268" i="13"/>
  <c r="G268" i="13"/>
  <c r="N268" i="13"/>
  <c r="P268" i="13"/>
  <c r="AE267" i="13"/>
  <c r="V267" i="13"/>
  <c r="M267" i="13"/>
  <c r="U267" i="13"/>
  <c r="K267" i="13"/>
  <c r="T267" i="13"/>
  <c r="I267" i="13"/>
  <c r="S267" i="13"/>
  <c r="G267" i="13"/>
  <c r="N267" i="13"/>
  <c r="P267" i="13"/>
  <c r="AE266" i="13"/>
  <c r="V266" i="13"/>
  <c r="M266" i="13"/>
  <c r="U266" i="13"/>
  <c r="K266" i="13"/>
  <c r="T266" i="13"/>
  <c r="I266" i="13"/>
  <c r="S266" i="13"/>
  <c r="G266" i="13"/>
  <c r="N266" i="13"/>
  <c r="P266" i="13"/>
  <c r="AE265" i="13"/>
  <c r="V265" i="13"/>
  <c r="M265" i="13"/>
  <c r="U265" i="13"/>
  <c r="K265" i="13"/>
  <c r="T265" i="13"/>
  <c r="I265" i="13"/>
  <c r="S265" i="13"/>
  <c r="G265" i="13"/>
  <c r="N265" i="13"/>
  <c r="P265" i="13"/>
  <c r="AE264" i="13"/>
  <c r="V264" i="13"/>
  <c r="M264" i="13"/>
  <c r="U264" i="13"/>
  <c r="K264" i="13"/>
  <c r="T264" i="13"/>
  <c r="I264" i="13"/>
  <c r="S264" i="13"/>
  <c r="G264" i="13"/>
  <c r="N264" i="13"/>
  <c r="P264" i="13"/>
  <c r="AE263" i="13"/>
  <c r="V263" i="13"/>
  <c r="M263" i="13"/>
  <c r="U263" i="13"/>
  <c r="K263" i="13"/>
  <c r="T263" i="13"/>
  <c r="I263" i="13"/>
  <c r="S263" i="13"/>
  <c r="G263" i="13"/>
  <c r="N263" i="13"/>
  <c r="P263" i="13"/>
  <c r="AE262" i="13"/>
  <c r="V262" i="13"/>
  <c r="M262" i="13"/>
  <c r="U262" i="13"/>
  <c r="K262" i="13"/>
  <c r="T262" i="13"/>
  <c r="I262" i="13"/>
  <c r="S262" i="13"/>
  <c r="G262" i="13"/>
  <c r="N262" i="13"/>
  <c r="P262" i="13"/>
  <c r="AE261" i="13"/>
  <c r="V261" i="13"/>
  <c r="M261" i="13"/>
  <c r="U261" i="13"/>
  <c r="K261" i="13"/>
  <c r="T261" i="13"/>
  <c r="I261" i="13"/>
  <c r="S261" i="13"/>
  <c r="G261" i="13"/>
  <c r="N261" i="13"/>
  <c r="P261" i="13"/>
  <c r="AE260" i="13"/>
  <c r="V260" i="13"/>
  <c r="M260" i="13"/>
  <c r="U260" i="13"/>
  <c r="K260" i="13"/>
  <c r="T260" i="13"/>
  <c r="I260" i="13"/>
  <c r="S260" i="13"/>
  <c r="G260" i="13"/>
  <c r="N260" i="13"/>
  <c r="P260" i="13"/>
  <c r="AE259" i="13"/>
  <c r="V259" i="13"/>
  <c r="M259" i="13"/>
  <c r="U259" i="13"/>
  <c r="K259" i="13"/>
  <c r="T259" i="13"/>
  <c r="I259" i="13"/>
  <c r="S259" i="13"/>
  <c r="G259" i="13"/>
  <c r="N259" i="13"/>
  <c r="P259" i="13"/>
  <c r="AE258" i="13"/>
  <c r="V258" i="13"/>
  <c r="M258" i="13"/>
  <c r="U258" i="13"/>
  <c r="K258" i="13"/>
  <c r="T258" i="13"/>
  <c r="I258" i="13"/>
  <c r="S258" i="13"/>
  <c r="G258" i="13"/>
  <c r="N258" i="13"/>
  <c r="P258" i="13"/>
  <c r="AE257" i="13"/>
  <c r="V257" i="13"/>
  <c r="M257" i="13"/>
  <c r="U257" i="13"/>
  <c r="K257" i="13"/>
  <c r="T257" i="13"/>
  <c r="I257" i="13"/>
  <c r="S257" i="13"/>
  <c r="G257" i="13"/>
  <c r="N257" i="13"/>
  <c r="P257" i="13"/>
  <c r="AE256" i="13"/>
  <c r="V256" i="13"/>
  <c r="M256" i="13"/>
  <c r="U256" i="13"/>
  <c r="K256" i="13"/>
  <c r="T256" i="13"/>
  <c r="I256" i="13"/>
  <c r="S256" i="13"/>
  <c r="G256" i="13"/>
  <c r="N256" i="13"/>
  <c r="P256" i="13"/>
  <c r="AE255" i="13"/>
  <c r="V255" i="13"/>
  <c r="M255" i="13"/>
  <c r="U255" i="13"/>
  <c r="K255" i="13"/>
  <c r="T255" i="13"/>
  <c r="I255" i="13"/>
  <c r="S255" i="13"/>
  <c r="G255" i="13"/>
  <c r="N255" i="13"/>
  <c r="P255" i="13"/>
  <c r="AE254" i="13"/>
  <c r="V254" i="13"/>
  <c r="M254" i="13"/>
  <c r="U254" i="13"/>
  <c r="K254" i="13"/>
  <c r="T254" i="13"/>
  <c r="I254" i="13"/>
  <c r="S254" i="13"/>
  <c r="G254" i="13"/>
  <c r="N254" i="13"/>
  <c r="P254" i="13"/>
  <c r="AE253" i="13"/>
  <c r="V253" i="13"/>
  <c r="M253" i="13"/>
  <c r="U253" i="13"/>
  <c r="K253" i="13"/>
  <c r="T253" i="13"/>
  <c r="I253" i="13"/>
  <c r="S253" i="13"/>
  <c r="G253" i="13"/>
  <c r="N253" i="13"/>
  <c r="P253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E252" i="13"/>
  <c r="V252" i="13"/>
  <c r="M252" i="13"/>
  <c r="U252" i="13"/>
  <c r="K252" i="13"/>
  <c r="T252" i="13"/>
  <c r="I252" i="13"/>
  <c r="S252" i="13"/>
  <c r="G252" i="13"/>
  <c r="N252" i="13"/>
  <c r="P252" i="13"/>
  <c r="AD251" i="13"/>
  <c r="AC251" i="13"/>
  <c r="AB251" i="13"/>
  <c r="AA251" i="13"/>
  <c r="V251" i="13"/>
  <c r="M251" i="13"/>
  <c r="U251" i="13"/>
  <c r="T251" i="13"/>
  <c r="I251" i="13"/>
  <c r="S251" i="13"/>
  <c r="G251" i="13"/>
  <c r="N251" i="13"/>
  <c r="P251" i="13"/>
  <c r="K251" i="13"/>
  <c r="AE250" i="13"/>
  <c r="V250" i="13"/>
  <c r="M250" i="13"/>
  <c r="U250" i="13"/>
  <c r="K250" i="13"/>
  <c r="T250" i="13"/>
  <c r="I250" i="13"/>
  <c r="S250" i="13"/>
  <c r="G250" i="13"/>
  <c r="N250" i="13"/>
  <c r="P250" i="13"/>
  <c r="AE249" i="13"/>
  <c r="V249" i="13"/>
  <c r="M249" i="13"/>
  <c r="U249" i="13"/>
  <c r="K249" i="13"/>
  <c r="T249" i="13"/>
  <c r="I249" i="13"/>
  <c r="S249" i="13"/>
  <c r="G249" i="13"/>
  <c r="N249" i="13"/>
  <c r="P249" i="13"/>
  <c r="AE248" i="13"/>
  <c r="V248" i="13"/>
  <c r="M248" i="13"/>
  <c r="U248" i="13"/>
  <c r="K248" i="13"/>
  <c r="T248" i="13"/>
  <c r="I248" i="13"/>
  <c r="S248" i="13"/>
  <c r="G248" i="13"/>
  <c r="N248" i="13"/>
  <c r="P248" i="13"/>
  <c r="AE247" i="13"/>
  <c r="V247" i="13"/>
  <c r="M247" i="13"/>
  <c r="U247" i="13"/>
  <c r="K247" i="13"/>
  <c r="T247" i="13"/>
  <c r="I247" i="13"/>
  <c r="S247" i="13"/>
  <c r="G247" i="13"/>
  <c r="N247" i="13"/>
  <c r="P247" i="13"/>
  <c r="AE246" i="13"/>
  <c r="V246" i="13"/>
  <c r="M246" i="13"/>
  <c r="U246" i="13"/>
  <c r="T246" i="13"/>
  <c r="I246" i="13"/>
  <c r="S246" i="13"/>
  <c r="G246" i="13"/>
  <c r="N246" i="13"/>
  <c r="P246" i="13"/>
  <c r="K246" i="13"/>
  <c r="AE245" i="13"/>
  <c r="V245" i="13"/>
  <c r="M245" i="13"/>
  <c r="U245" i="13"/>
  <c r="T245" i="13"/>
  <c r="I245" i="13"/>
  <c r="S245" i="13"/>
  <c r="G245" i="13"/>
  <c r="N245" i="13"/>
  <c r="P245" i="13"/>
  <c r="K245" i="13"/>
  <c r="AE244" i="13"/>
  <c r="V244" i="13"/>
  <c r="M244" i="13"/>
  <c r="U244" i="13"/>
  <c r="T244" i="13"/>
  <c r="I244" i="13"/>
  <c r="S244" i="13"/>
  <c r="G244" i="13"/>
  <c r="N244" i="13"/>
  <c r="P244" i="13"/>
  <c r="K244" i="13"/>
  <c r="AE243" i="13"/>
  <c r="V243" i="13"/>
  <c r="M243" i="13"/>
  <c r="U243" i="13"/>
  <c r="T243" i="13"/>
  <c r="I243" i="13"/>
  <c r="S243" i="13"/>
  <c r="G243" i="13"/>
  <c r="N243" i="13"/>
  <c r="P243" i="13"/>
  <c r="K243" i="13"/>
  <c r="AE242" i="13"/>
  <c r="V242" i="13"/>
  <c r="M242" i="13"/>
  <c r="U242" i="13"/>
  <c r="K242" i="13"/>
  <c r="T242" i="13"/>
  <c r="I242" i="13"/>
  <c r="S242" i="13"/>
  <c r="G242" i="13"/>
  <c r="N242" i="13"/>
  <c r="P242" i="13"/>
  <c r="AE241" i="13"/>
  <c r="V241" i="13"/>
  <c r="M241" i="13"/>
  <c r="U241" i="13"/>
  <c r="K241" i="13"/>
  <c r="T241" i="13"/>
  <c r="I241" i="13"/>
  <c r="S241" i="13"/>
  <c r="G241" i="13"/>
  <c r="N241" i="13"/>
  <c r="P241" i="13"/>
  <c r="AE240" i="13"/>
  <c r="V240" i="13"/>
  <c r="M240" i="13"/>
  <c r="U240" i="13"/>
  <c r="K240" i="13"/>
  <c r="T240" i="13"/>
  <c r="I240" i="13"/>
  <c r="S240" i="13"/>
  <c r="G240" i="13"/>
  <c r="N240" i="13"/>
  <c r="P240" i="13"/>
  <c r="AE239" i="13"/>
  <c r="V239" i="13"/>
  <c r="M239" i="13"/>
  <c r="U239" i="13"/>
  <c r="K239" i="13"/>
  <c r="T239" i="13"/>
  <c r="I239" i="13"/>
  <c r="S239" i="13"/>
  <c r="G239" i="13"/>
  <c r="N239" i="13"/>
  <c r="P239" i="13"/>
  <c r="AE238" i="13"/>
  <c r="V238" i="13"/>
  <c r="M238" i="13"/>
  <c r="U238" i="13"/>
  <c r="T238" i="13"/>
  <c r="I238" i="13"/>
  <c r="S238" i="13"/>
  <c r="G238" i="13"/>
  <c r="N238" i="13"/>
  <c r="P238" i="13"/>
  <c r="K238" i="13"/>
  <c r="AE237" i="13"/>
  <c r="V237" i="13"/>
  <c r="M237" i="13"/>
  <c r="U237" i="13"/>
  <c r="T237" i="13"/>
  <c r="I237" i="13"/>
  <c r="S237" i="13"/>
  <c r="G237" i="13"/>
  <c r="N237" i="13"/>
  <c r="P237" i="13"/>
  <c r="K237" i="13"/>
  <c r="AE236" i="13"/>
  <c r="V236" i="13"/>
  <c r="M236" i="13"/>
  <c r="U236" i="13"/>
  <c r="T236" i="13"/>
  <c r="I236" i="13"/>
  <c r="S236" i="13"/>
  <c r="G236" i="13"/>
  <c r="N236" i="13"/>
  <c r="P236" i="13"/>
  <c r="K236" i="13"/>
  <c r="AE235" i="13"/>
  <c r="V235" i="13"/>
  <c r="M235" i="13"/>
  <c r="U235" i="13"/>
  <c r="T235" i="13"/>
  <c r="I235" i="13"/>
  <c r="S235" i="13"/>
  <c r="G235" i="13"/>
  <c r="N235" i="13"/>
  <c r="P235" i="13"/>
  <c r="K235" i="13"/>
  <c r="AE234" i="13"/>
  <c r="V234" i="13"/>
  <c r="M234" i="13"/>
  <c r="U234" i="13"/>
  <c r="K234" i="13"/>
  <c r="T234" i="13"/>
  <c r="I234" i="13"/>
  <c r="S234" i="13"/>
  <c r="G234" i="13"/>
  <c r="N234" i="13"/>
  <c r="P234" i="13"/>
  <c r="AE233" i="13"/>
  <c r="V233" i="13"/>
  <c r="M233" i="13"/>
  <c r="U233" i="13"/>
  <c r="K233" i="13"/>
  <c r="T233" i="13"/>
  <c r="I233" i="13"/>
  <c r="S233" i="13"/>
  <c r="G233" i="13"/>
  <c r="N233" i="13"/>
  <c r="P233" i="13"/>
  <c r="AE232" i="13"/>
  <c r="V232" i="13"/>
  <c r="M232" i="13"/>
  <c r="U232" i="13"/>
  <c r="K232" i="13"/>
  <c r="T232" i="13"/>
  <c r="I232" i="13"/>
  <c r="S232" i="13"/>
  <c r="G232" i="13"/>
  <c r="N232" i="13"/>
  <c r="P232" i="13"/>
  <c r="AE231" i="13"/>
  <c r="V231" i="13"/>
  <c r="M231" i="13"/>
  <c r="U231" i="13"/>
  <c r="K231" i="13"/>
  <c r="T231" i="13"/>
  <c r="I231" i="13"/>
  <c r="S231" i="13"/>
  <c r="G231" i="13"/>
  <c r="N231" i="13"/>
  <c r="P231" i="13"/>
  <c r="AE230" i="13"/>
  <c r="V230" i="13"/>
  <c r="M230" i="13"/>
  <c r="U230" i="13"/>
  <c r="T230" i="13"/>
  <c r="I230" i="13"/>
  <c r="S230" i="13"/>
  <c r="G230" i="13"/>
  <c r="N230" i="13"/>
  <c r="P230" i="13"/>
  <c r="K230" i="13"/>
  <c r="AE229" i="13"/>
  <c r="V229" i="13"/>
  <c r="M229" i="13"/>
  <c r="U229" i="13"/>
  <c r="T229" i="13"/>
  <c r="I229" i="13"/>
  <c r="S229" i="13"/>
  <c r="G229" i="13"/>
  <c r="N229" i="13"/>
  <c r="P229" i="13"/>
  <c r="K229" i="13"/>
  <c r="AE228" i="13"/>
  <c r="V228" i="13"/>
  <c r="M228" i="13"/>
  <c r="U228" i="13"/>
  <c r="K228" i="13"/>
  <c r="T228" i="13"/>
  <c r="I228" i="13"/>
  <c r="S228" i="13"/>
  <c r="G228" i="13"/>
  <c r="N228" i="13"/>
  <c r="P228" i="13"/>
  <c r="AE227" i="13"/>
  <c r="V227" i="13"/>
  <c r="M227" i="13"/>
  <c r="U227" i="13"/>
  <c r="K227" i="13"/>
  <c r="T227" i="13"/>
  <c r="I227" i="13"/>
  <c r="S227" i="13"/>
  <c r="G227" i="13"/>
  <c r="N227" i="13"/>
  <c r="P227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E226" i="13"/>
  <c r="V226" i="13"/>
  <c r="M226" i="13"/>
  <c r="U226" i="13"/>
  <c r="K226" i="13"/>
  <c r="T226" i="13"/>
  <c r="I226" i="13"/>
  <c r="S226" i="13"/>
  <c r="G226" i="13"/>
  <c r="N226" i="13"/>
  <c r="P226" i="13"/>
  <c r="AE225" i="13"/>
  <c r="V225" i="13"/>
  <c r="M225" i="13"/>
  <c r="U225" i="13"/>
  <c r="K225" i="13"/>
  <c r="T225" i="13"/>
  <c r="I225" i="13"/>
  <c r="S225" i="13"/>
  <c r="G225" i="13"/>
  <c r="N225" i="13"/>
  <c r="P225" i="13"/>
  <c r="A225" i="13"/>
  <c r="AE224" i="13"/>
  <c r="V224" i="13"/>
  <c r="M224" i="13"/>
  <c r="U224" i="13"/>
  <c r="K224" i="13"/>
  <c r="T224" i="13"/>
  <c r="I224" i="13"/>
  <c r="S224" i="13"/>
  <c r="G224" i="13"/>
  <c r="N224" i="13"/>
  <c r="P224" i="13"/>
  <c r="AE223" i="13"/>
  <c r="V223" i="13"/>
  <c r="M223" i="13"/>
  <c r="U223" i="13"/>
  <c r="T223" i="13"/>
  <c r="I223" i="13"/>
  <c r="S223" i="13"/>
  <c r="G223" i="13"/>
  <c r="N223" i="13"/>
  <c r="P223" i="13"/>
  <c r="K223" i="13"/>
  <c r="A223" i="13"/>
  <c r="AE222" i="13"/>
  <c r="V222" i="13"/>
  <c r="M222" i="13"/>
  <c r="U222" i="13"/>
  <c r="K222" i="13"/>
  <c r="T222" i="13"/>
  <c r="I222" i="13"/>
  <c r="S222" i="13"/>
  <c r="G222" i="13"/>
  <c r="N222" i="13"/>
  <c r="P222" i="13"/>
  <c r="AE221" i="13"/>
  <c r="V221" i="13"/>
  <c r="M221" i="13"/>
  <c r="U221" i="13"/>
  <c r="K221" i="13"/>
  <c r="T221" i="13"/>
  <c r="I221" i="13"/>
  <c r="S221" i="13"/>
  <c r="G221" i="13"/>
  <c r="N221" i="13"/>
  <c r="P221" i="13"/>
  <c r="A221" i="13"/>
  <c r="AE220" i="13"/>
  <c r="V220" i="13"/>
  <c r="M220" i="13"/>
  <c r="U220" i="13"/>
  <c r="K220" i="13"/>
  <c r="T220" i="13"/>
  <c r="I220" i="13"/>
  <c r="S220" i="13"/>
  <c r="G220" i="13"/>
  <c r="N220" i="13"/>
  <c r="P220" i="13"/>
  <c r="AE219" i="13"/>
  <c r="V219" i="13"/>
  <c r="M219" i="13"/>
  <c r="U219" i="13"/>
  <c r="K219" i="13"/>
  <c r="T219" i="13"/>
  <c r="I219" i="13"/>
  <c r="S219" i="13"/>
  <c r="G219" i="13"/>
  <c r="N219" i="13"/>
  <c r="P219" i="13"/>
  <c r="A219" i="13"/>
  <c r="AE218" i="13"/>
  <c r="V218" i="13"/>
  <c r="M218" i="13"/>
  <c r="U218" i="13"/>
  <c r="K218" i="13"/>
  <c r="T218" i="13"/>
  <c r="I218" i="13"/>
  <c r="S218" i="13"/>
  <c r="G218" i="13"/>
  <c r="N218" i="13"/>
  <c r="P218" i="13"/>
  <c r="AE217" i="13"/>
  <c r="V217" i="13"/>
  <c r="M217" i="13"/>
  <c r="U217" i="13"/>
  <c r="K217" i="13"/>
  <c r="T217" i="13"/>
  <c r="I217" i="13"/>
  <c r="S217" i="13"/>
  <c r="G217" i="13"/>
  <c r="N217" i="13"/>
  <c r="P217" i="13"/>
  <c r="A217" i="13"/>
  <c r="AE216" i="13"/>
  <c r="V216" i="13"/>
  <c r="M216" i="13"/>
  <c r="U216" i="13"/>
  <c r="K216" i="13"/>
  <c r="T216" i="13"/>
  <c r="I216" i="13"/>
  <c r="S216" i="13"/>
  <c r="G216" i="13"/>
  <c r="N216" i="13"/>
  <c r="P216" i="13"/>
  <c r="AE215" i="13"/>
  <c r="V215" i="13"/>
  <c r="M215" i="13"/>
  <c r="U215" i="13"/>
  <c r="T215" i="13"/>
  <c r="I215" i="13"/>
  <c r="S215" i="13"/>
  <c r="G215" i="13"/>
  <c r="N215" i="13"/>
  <c r="P215" i="13"/>
  <c r="K215" i="13"/>
  <c r="C215" i="13"/>
  <c r="C216" i="13"/>
  <c r="C217" i="13"/>
  <c r="C218" i="13"/>
  <c r="C219" i="13"/>
  <c r="C220" i="13"/>
  <c r="C221" i="13"/>
  <c r="C222" i="13"/>
  <c r="C223" i="13"/>
  <c r="C224" i="13"/>
  <c r="C225" i="13"/>
  <c r="B215" i="13"/>
  <c r="B216" i="13"/>
  <c r="B217" i="13"/>
  <c r="B218" i="13"/>
  <c r="B219" i="13"/>
  <c r="B220" i="13"/>
  <c r="B221" i="13"/>
  <c r="B222" i="13"/>
  <c r="B223" i="13"/>
  <c r="B224" i="13"/>
  <c r="B225" i="13"/>
  <c r="A215" i="13"/>
  <c r="AE214" i="13"/>
  <c r="V214" i="13"/>
  <c r="M214" i="13"/>
  <c r="U214" i="13"/>
  <c r="K214" i="13"/>
  <c r="T214" i="13"/>
  <c r="I214" i="13"/>
  <c r="S214" i="13"/>
  <c r="G214" i="13"/>
  <c r="N214" i="13"/>
  <c r="P214" i="13"/>
  <c r="AE213" i="13"/>
  <c r="V213" i="13"/>
  <c r="M213" i="13"/>
  <c r="U213" i="13"/>
  <c r="K213" i="13"/>
  <c r="T213" i="13"/>
  <c r="I213" i="13"/>
  <c r="S213" i="13"/>
  <c r="G213" i="13"/>
  <c r="N213" i="13"/>
  <c r="P213" i="13"/>
  <c r="AD212" i="13"/>
  <c r="AE212" i="13"/>
  <c r="V212" i="13"/>
  <c r="M212" i="13"/>
  <c r="U212" i="13"/>
  <c r="K212" i="13"/>
  <c r="T212" i="13"/>
  <c r="I212" i="13"/>
  <c r="S212" i="13"/>
  <c r="G212" i="13"/>
  <c r="N212" i="13"/>
  <c r="P212" i="13"/>
  <c r="AE211" i="13"/>
  <c r="V211" i="13"/>
  <c r="M211" i="13"/>
  <c r="U211" i="13"/>
  <c r="T211" i="13"/>
  <c r="I211" i="13"/>
  <c r="S211" i="13"/>
  <c r="G211" i="13"/>
  <c r="N211" i="13"/>
  <c r="P211" i="13"/>
  <c r="K211" i="13"/>
  <c r="AE210" i="13"/>
  <c r="V210" i="13"/>
  <c r="M210" i="13"/>
  <c r="U210" i="13"/>
  <c r="K210" i="13"/>
  <c r="T210" i="13"/>
  <c r="I210" i="13"/>
  <c r="S210" i="13"/>
  <c r="G210" i="13"/>
  <c r="N210" i="13"/>
  <c r="P210" i="13"/>
  <c r="AE209" i="13"/>
  <c r="V209" i="13"/>
  <c r="M209" i="13"/>
  <c r="U209" i="13"/>
  <c r="K209" i="13"/>
  <c r="T209" i="13"/>
  <c r="I209" i="13"/>
  <c r="S209" i="13"/>
  <c r="G209" i="13"/>
  <c r="N209" i="13"/>
  <c r="P209" i="13"/>
  <c r="AE208" i="13"/>
  <c r="V208" i="13"/>
  <c r="M208" i="13"/>
  <c r="U208" i="13"/>
  <c r="K208" i="13"/>
  <c r="T208" i="13"/>
  <c r="I208" i="13"/>
  <c r="S208" i="13"/>
  <c r="G208" i="13"/>
  <c r="N208" i="13"/>
  <c r="P208" i="13"/>
  <c r="AE207" i="13"/>
  <c r="V207" i="13"/>
  <c r="M207" i="13"/>
  <c r="U207" i="13"/>
  <c r="K207" i="13"/>
  <c r="T207" i="13"/>
  <c r="I207" i="13"/>
  <c r="S207" i="13"/>
  <c r="G207" i="13"/>
  <c r="N207" i="13"/>
  <c r="P207" i="13"/>
  <c r="AE206" i="13"/>
  <c r="V206" i="13"/>
  <c r="M206" i="13"/>
  <c r="U206" i="13"/>
  <c r="T206" i="13"/>
  <c r="I206" i="13"/>
  <c r="S206" i="13"/>
  <c r="G206" i="13"/>
  <c r="N206" i="13"/>
  <c r="P206" i="13"/>
  <c r="K206" i="13"/>
  <c r="AE205" i="13"/>
  <c r="V205" i="13"/>
  <c r="M205" i="13"/>
  <c r="U205" i="13"/>
  <c r="K205" i="13"/>
  <c r="T205" i="13"/>
  <c r="I205" i="13"/>
  <c r="S205" i="13"/>
  <c r="G205" i="13"/>
  <c r="N205" i="13"/>
  <c r="P205" i="13"/>
  <c r="AE204" i="13"/>
  <c r="V204" i="13"/>
  <c r="M204" i="13"/>
  <c r="U204" i="13"/>
  <c r="K204" i="13"/>
  <c r="T204" i="13"/>
  <c r="I204" i="13"/>
  <c r="S204" i="13"/>
  <c r="G204" i="13"/>
  <c r="N204" i="13"/>
  <c r="P204" i="13"/>
  <c r="AE203" i="13"/>
  <c r="V203" i="13"/>
  <c r="M203" i="13"/>
  <c r="U203" i="13"/>
  <c r="K203" i="13"/>
  <c r="T203" i="13"/>
  <c r="I203" i="13"/>
  <c r="S203" i="13"/>
  <c r="G203" i="13"/>
  <c r="N203" i="13"/>
  <c r="P203" i="13"/>
  <c r="AE202" i="13"/>
  <c r="V202" i="13"/>
  <c r="M202" i="13"/>
  <c r="U202" i="13"/>
  <c r="K202" i="13"/>
  <c r="T202" i="13"/>
  <c r="I202" i="13"/>
  <c r="S202" i="13"/>
  <c r="G202" i="13"/>
  <c r="N202" i="13"/>
  <c r="P202" i="13"/>
  <c r="AE201" i="13"/>
  <c r="V201" i="13"/>
  <c r="M201" i="13"/>
  <c r="U201" i="13"/>
  <c r="T201" i="13"/>
  <c r="S201" i="13"/>
  <c r="N201" i="13"/>
  <c r="P201" i="13"/>
  <c r="K201" i="13"/>
  <c r="I201" i="13"/>
  <c r="G201" i="13"/>
  <c r="AE200" i="13"/>
  <c r="V200" i="13"/>
  <c r="M200" i="13"/>
  <c r="U200" i="13"/>
  <c r="K200" i="13"/>
  <c r="T200" i="13"/>
  <c r="I200" i="13"/>
  <c r="S200" i="13"/>
  <c r="G200" i="13"/>
  <c r="N200" i="13"/>
  <c r="P200" i="13"/>
  <c r="AE199" i="13"/>
  <c r="V199" i="13"/>
  <c r="M199" i="13"/>
  <c r="U199" i="13"/>
  <c r="K199" i="13"/>
  <c r="T199" i="13"/>
  <c r="I199" i="13"/>
  <c r="S199" i="13"/>
  <c r="G199" i="13"/>
  <c r="N199" i="13"/>
  <c r="P199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E198" i="13"/>
  <c r="V198" i="13"/>
  <c r="M198" i="13"/>
  <c r="U198" i="13"/>
  <c r="K198" i="13"/>
  <c r="T198" i="13"/>
  <c r="I198" i="13"/>
  <c r="S198" i="13"/>
  <c r="G198" i="13"/>
  <c r="N198" i="13"/>
  <c r="P198" i="13"/>
  <c r="AE197" i="13"/>
  <c r="V197" i="13"/>
  <c r="M197" i="13"/>
  <c r="U197" i="13"/>
  <c r="K197" i="13"/>
  <c r="T197" i="13"/>
  <c r="I197" i="13"/>
  <c r="S197" i="13"/>
  <c r="G197" i="13"/>
  <c r="N197" i="13"/>
  <c r="P197" i="13"/>
  <c r="AE196" i="13"/>
  <c r="V196" i="13"/>
  <c r="M196" i="13"/>
  <c r="U196" i="13"/>
  <c r="K196" i="13"/>
  <c r="T196" i="13"/>
  <c r="I196" i="13"/>
  <c r="S196" i="13"/>
  <c r="G196" i="13"/>
  <c r="N196" i="13"/>
  <c r="P196" i="13"/>
  <c r="AE195" i="13"/>
  <c r="V195" i="13"/>
  <c r="M195" i="13"/>
  <c r="U195" i="13"/>
  <c r="T195" i="13"/>
  <c r="I195" i="13"/>
  <c r="S195" i="13"/>
  <c r="G195" i="13"/>
  <c r="N195" i="13"/>
  <c r="P195" i="13"/>
  <c r="K195" i="13"/>
  <c r="AE194" i="13"/>
  <c r="V194" i="13"/>
  <c r="M194" i="13"/>
  <c r="U194" i="13"/>
  <c r="T194" i="13"/>
  <c r="I194" i="13"/>
  <c r="S194" i="13"/>
  <c r="G194" i="13"/>
  <c r="N194" i="13"/>
  <c r="P194" i="13"/>
  <c r="K194" i="13"/>
  <c r="AE193" i="13"/>
  <c r="V193" i="13"/>
  <c r="M193" i="13"/>
  <c r="U193" i="13"/>
  <c r="K193" i="13"/>
  <c r="T193" i="13"/>
  <c r="I193" i="13"/>
  <c r="S193" i="13"/>
  <c r="G193" i="13"/>
  <c r="N193" i="13"/>
  <c r="P193" i="13"/>
  <c r="AE192" i="13"/>
  <c r="V192" i="13"/>
  <c r="M192" i="13"/>
  <c r="U192" i="13"/>
  <c r="K192" i="13"/>
  <c r="T192" i="13"/>
  <c r="I192" i="13"/>
  <c r="S192" i="13"/>
  <c r="G192" i="13"/>
  <c r="N192" i="13"/>
  <c r="P192" i="13"/>
  <c r="AE191" i="13"/>
  <c r="V191" i="13"/>
  <c r="M191" i="13"/>
  <c r="U191" i="13"/>
  <c r="K191" i="13"/>
  <c r="T191" i="13"/>
  <c r="I191" i="13"/>
  <c r="S191" i="13"/>
  <c r="G191" i="13"/>
  <c r="N191" i="13"/>
  <c r="P191" i="13"/>
  <c r="AE190" i="13"/>
  <c r="V190" i="13"/>
  <c r="M190" i="13"/>
  <c r="U190" i="13"/>
  <c r="K190" i="13"/>
  <c r="T190" i="13"/>
  <c r="I190" i="13"/>
  <c r="S190" i="13"/>
  <c r="G190" i="13"/>
  <c r="N190" i="13"/>
  <c r="P190" i="13"/>
  <c r="AE189" i="13"/>
  <c r="V189" i="13"/>
  <c r="M189" i="13"/>
  <c r="U189" i="13"/>
  <c r="T189" i="13"/>
  <c r="I189" i="13"/>
  <c r="S189" i="13"/>
  <c r="G189" i="13"/>
  <c r="N189" i="13"/>
  <c r="P189" i="13"/>
  <c r="K189" i="13"/>
  <c r="AE188" i="13"/>
  <c r="V188" i="13"/>
  <c r="M188" i="13"/>
  <c r="U188" i="13"/>
  <c r="T188" i="13"/>
  <c r="I188" i="13"/>
  <c r="S188" i="13"/>
  <c r="G188" i="13"/>
  <c r="N188" i="13"/>
  <c r="P188" i="13"/>
  <c r="K188" i="13"/>
  <c r="AE187" i="13"/>
  <c r="V187" i="13"/>
  <c r="M187" i="13"/>
  <c r="U187" i="13"/>
  <c r="T187" i="13"/>
  <c r="I187" i="13"/>
  <c r="S187" i="13"/>
  <c r="G187" i="13"/>
  <c r="N187" i="13"/>
  <c r="P187" i="13"/>
  <c r="K187" i="13"/>
  <c r="AE186" i="13"/>
  <c r="V186" i="13"/>
  <c r="M186" i="13"/>
  <c r="U186" i="13"/>
  <c r="T186" i="13"/>
  <c r="I186" i="13"/>
  <c r="S186" i="13"/>
  <c r="G186" i="13"/>
  <c r="N186" i="13"/>
  <c r="P186" i="13"/>
  <c r="K186" i="13"/>
  <c r="AE185" i="13"/>
  <c r="V185" i="13"/>
  <c r="M185" i="13"/>
  <c r="U185" i="13"/>
  <c r="T185" i="13"/>
  <c r="I185" i="13"/>
  <c r="S185" i="13"/>
  <c r="G185" i="13"/>
  <c r="N185" i="13"/>
  <c r="P185" i="13"/>
  <c r="K185" i="13"/>
  <c r="AE184" i="13"/>
  <c r="V184" i="13"/>
  <c r="M184" i="13"/>
  <c r="U184" i="13"/>
  <c r="T184" i="13"/>
  <c r="I184" i="13"/>
  <c r="S184" i="13"/>
  <c r="G184" i="13"/>
  <c r="N184" i="13"/>
  <c r="P184" i="13"/>
  <c r="K184" i="13"/>
  <c r="AE183" i="13"/>
  <c r="V183" i="13"/>
  <c r="M183" i="13"/>
  <c r="U183" i="13"/>
  <c r="T183" i="13"/>
  <c r="I183" i="13"/>
  <c r="S183" i="13"/>
  <c r="G183" i="13"/>
  <c r="N183" i="13"/>
  <c r="P183" i="13"/>
  <c r="K183" i="13"/>
  <c r="AE182" i="13"/>
  <c r="V182" i="13"/>
  <c r="M182" i="13"/>
  <c r="U182" i="13"/>
  <c r="K182" i="13"/>
  <c r="T182" i="13"/>
  <c r="I182" i="13"/>
  <c r="S182" i="13"/>
  <c r="G182" i="13"/>
  <c r="N182" i="13"/>
  <c r="P182" i="13"/>
  <c r="AE181" i="13"/>
  <c r="V181" i="13"/>
  <c r="M181" i="13"/>
  <c r="U181" i="13"/>
  <c r="K181" i="13"/>
  <c r="T181" i="13"/>
  <c r="I181" i="13"/>
  <c r="S181" i="13"/>
  <c r="G181" i="13"/>
  <c r="N181" i="13"/>
  <c r="P181" i="13"/>
  <c r="AE180" i="13"/>
  <c r="V180" i="13"/>
  <c r="M180" i="13"/>
  <c r="U180" i="13"/>
  <c r="K180" i="13"/>
  <c r="T180" i="13"/>
  <c r="I180" i="13"/>
  <c r="S180" i="13"/>
  <c r="G180" i="13"/>
  <c r="N180" i="13"/>
  <c r="P180" i="13"/>
  <c r="AE179" i="13"/>
  <c r="V179" i="13"/>
  <c r="M179" i="13"/>
  <c r="U179" i="13"/>
  <c r="T179" i="13"/>
  <c r="I179" i="13"/>
  <c r="S179" i="13"/>
  <c r="G179" i="13"/>
  <c r="N179" i="13"/>
  <c r="P179" i="13"/>
  <c r="K179" i="13"/>
  <c r="AE178" i="13"/>
  <c r="V178" i="13"/>
  <c r="M178" i="13"/>
  <c r="U178" i="13"/>
  <c r="T178" i="13"/>
  <c r="I178" i="13"/>
  <c r="S178" i="13"/>
  <c r="G178" i="13"/>
  <c r="N178" i="13"/>
  <c r="P178" i="13"/>
  <c r="K178" i="13"/>
  <c r="AE177" i="13"/>
  <c r="V177" i="13"/>
  <c r="M177" i="13"/>
  <c r="U177" i="13"/>
  <c r="K177" i="13"/>
  <c r="T177" i="13"/>
  <c r="I177" i="13"/>
  <c r="S177" i="13"/>
  <c r="G177" i="13"/>
  <c r="N177" i="13"/>
  <c r="P177" i="13"/>
  <c r="AE176" i="13"/>
  <c r="V176" i="13"/>
  <c r="M176" i="13"/>
  <c r="U176" i="13"/>
  <c r="K176" i="13"/>
  <c r="T176" i="13"/>
  <c r="I176" i="13"/>
  <c r="S176" i="13"/>
  <c r="G176" i="13"/>
  <c r="N176" i="13"/>
  <c r="P176" i="13"/>
  <c r="AE175" i="13"/>
  <c r="V175" i="13"/>
  <c r="M175" i="13"/>
  <c r="U175" i="13"/>
  <c r="K175" i="13"/>
  <c r="T175" i="13"/>
  <c r="I175" i="13"/>
  <c r="S175" i="13"/>
  <c r="G175" i="13"/>
  <c r="N175" i="13"/>
  <c r="P175" i="13"/>
  <c r="AE174" i="13"/>
  <c r="V174" i="13"/>
  <c r="M174" i="13"/>
  <c r="U174" i="13"/>
  <c r="T174" i="13"/>
  <c r="I174" i="13"/>
  <c r="S174" i="13"/>
  <c r="G174" i="13"/>
  <c r="N174" i="13"/>
  <c r="P174" i="13"/>
  <c r="K174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E173" i="13"/>
  <c r="V173" i="13"/>
  <c r="M173" i="13"/>
  <c r="U173" i="13"/>
  <c r="K173" i="13"/>
  <c r="T173" i="13"/>
  <c r="I173" i="13"/>
  <c r="S173" i="13"/>
  <c r="G173" i="13"/>
  <c r="N173" i="13"/>
  <c r="P173" i="13"/>
  <c r="AE172" i="13"/>
  <c r="V172" i="13"/>
  <c r="M172" i="13"/>
  <c r="U172" i="13"/>
  <c r="K172" i="13"/>
  <c r="T172" i="13"/>
  <c r="I172" i="13"/>
  <c r="S172" i="13"/>
  <c r="G172" i="13"/>
  <c r="N172" i="13"/>
  <c r="P172" i="13"/>
  <c r="AE171" i="13"/>
  <c r="V171" i="13"/>
  <c r="M171" i="13"/>
  <c r="U171" i="13"/>
  <c r="K171" i="13"/>
  <c r="T171" i="13"/>
  <c r="I171" i="13"/>
  <c r="S171" i="13"/>
  <c r="G171" i="13"/>
  <c r="N171" i="13"/>
  <c r="P171" i="13"/>
  <c r="AE170" i="13"/>
  <c r="V170" i="13"/>
  <c r="M170" i="13"/>
  <c r="U170" i="13"/>
  <c r="K170" i="13"/>
  <c r="T170" i="13"/>
  <c r="I170" i="13"/>
  <c r="S170" i="13"/>
  <c r="G170" i="13"/>
  <c r="N170" i="13"/>
  <c r="P170" i="13"/>
  <c r="C170" i="13"/>
  <c r="C171" i="13"/>
  <c r="C172" i="13"/>
  <c r="B170" i="13"/>
  <c r="B171" i="13"/>
  <c r="B172" i="13"/>
  <c r="A170" i="13"/>
  <c r="A171" i="13"/>
  <c r="A172" i="13"/>
  <c r="AE169" i="13"/>
  <c r="V169" i="13"/>
  <c r="M169" i="13"/>
  <c r="U169" i="13"/>
  <c r="K169" i="13"/>
  <c r="T169" i="13"/>
  <c r="I169" i="13"/>
  <c r="S169" i="13"/>
  <c r="G169" i="13"/>
  <c r="N169" i="13"/>
  <c r="P169" i="13"/>
  <c r="AE168" i="13"/>
  <c r="V168" i="13"/>
  <c r="M168" i="13"/>
  <c r="U168" i="13"/>
  <c r="K167" i="13"/>
  <c r="T168" i="13"/>
  <c r="I167" i="13"/>
  <c r="S168" i="13"/>
  <c r="G167" i="13"/>
  <c r="N168" i="13"/>
  <c r="P168" i="13"/>
  <c r="AE167" i="13"/>
  <c r="V167" i="13"/>
  <c r="M166" i="13"/>
  <c r="U167" i="13"/>
  <c r="K166" i="13"/>
  <c r="T167" i="13"/>
  <c r="I166" i="13"/>
  <c r="S167" i="13"/>
  <c r="G166" i="13"/>
  <c r="N167" i="13"/>
  <c r="P167" i="13"/>
  <c r="AE166" i="13"/>
  <c r="V166" i="13"/>
  <c r="U166" i="13"/>
  <c r="T166" i="13"/>
  <c r="S166" i="13"/>
  <c r="N166" i="13"/>
  <c r="P166" i="13"/>
  <c r="AE165" i="13"/>
  <c r="V165" i="13"/>
  <c r="M165" i="13"/>
  <c r="U165" i="13"/>
  <c r="K165" i="13"/>
  <c r="T165" i="13"/>
  <c r="I165" i="13"/>
  <c r="S165" i="13"/>
  <c r="G165" i="13"/>
  <c r="N165" i="13"/>
  <c r="P165" i="13"/>
  <c r="AE164" i="13"/>
  <c r="V164" i="13"/>
  <c r="M164" i="13"/>
  <c r="U164" i="13"/>
  <c r="K164" i="13"/>
  <c r="T164" i="13"/>
  <c r="I164" i="13"/>
  <c r="S164" i="13"/>
  <c r="G164" i="13"/>
  <c r="N164" i="13"/>
  <c r="P164" i="13"/>
  <c r="AE163" i="13"/>
  <c r="V163" i="13"/>
  <c r="M163" i="13"/>
  <c r="U163" i="13"/>
  <c r="K163" i="13"/>
  <c r="T163" i="13"/>
  <c r="I163" i="13"/>
  <c r="S163" i="13"/>
  <c r="G163" i="13"/>
  <c r="N163" i="13"/>
  <c r="P163" i="13"/>
  <c r="AE162" i="13"/>
  <c r="V162" i="13"/>
  <c r="M162" i="13"/>
  <c r="U162" i="13"/>
  <c r="K162" i="13"/>
  <c r="T162" i="13"/>
  <c r="I162" i="13"/>
  <c r="S162" i="13"/>
  <c r="G162" i="13"/>
  <c r="N162" i="13"/>
  <c r="P162" i="13"/>
  <c r="AE161" i="13"/>
  <c r="V161" i="13"/>
  <c r="M161" i="13"/>
  <c r="U161" i="13"/>
  <c r="K161" i="13"/>
  <c r="T161" i="13"/>
  <c r="I161" i="13"/>
  <c r="S161" i="13"/>
  <c r="G161" i="13"/>
  <c r="N161" i="13"/>
  <c r="P161" i="13"/>
  <c r="AE160" i="13"/>
  <c r="V160" i="13"/>
  <c r="M160" i="13"/>
  <c r="U160" i="13"/>
  <c r="K160" i="13"/>
  <c r="T160" i="13"/>
  <c r="I160" i="13"/>
  <c r="S160" i="13"/>
  <c r="G160" i="13"/>
  <c r="N160" i="13"/>
  <c r="P160" i="13"/>
  <c r="AE159" i="13"/>
  <c r="V159" i="13"/>
  <c r="M159" i="13"/>
  <c r="U159" i="13"/>
  <c r="K159" i="13"/>
  <c r="T159" i="13"/>
  <c r="I159" i="13"/>
  <c r="S159" i="13"/>
  <c r="G159" i="13"/>
  <c r="N159" i="13"/>
  <c r="P159" i="13"/>
  <c r="AE158" i="13"/>
  <c r="V158" i="13"/>
  <c r="M158" i="13"/>
  <c r="U158" i="13"/>
  <c r="K158" i="13"/>
  <c r="T158" i="13"/>
  <c r="I158" i="13"/>
  <c r="S158" i="13"/>
  <c r="G158" i="13"/>
  <c r="N158" i="13"/>
  <c r="P158" i="13"/>
  <c r="AE157" i="13"/>
  <c r="V157" i="13"/>
  <c r="M157" i="13"/>
  <c r="U157" i="13"/>
  <c r="K157" i="13"/>
  <c r="T157" i="13"/>
  <c r="I157" i="13"/>
  <c r="S157" i="13"/>
  <c r="G157" i="13"/>
  <c r="N157" i="13"/>
  <c r="P157" i="13"/>
  <c r="AE156" i="13"/>
  <c r="V156" i="13"/>
  <c r="M156" i="13"/>
  <c r="U156" i="13"/>
  <c r="K156" i="13"/>
  <c r="T156" i="13"/>
  <c r="I156" i="13"/>
  <c r="S156" i="13"/>
  <c r="G156" i="13"/>
  <c r="N156" i="13"/>
  <c r="P156" i="13"/>
  <c r="AE155" i="13"/>
  <c r="V155" i="13"/>
  <c r="M155" i="13"/>
  <c r="U155" i="13"/>
  <c r="K155" i="13"/>
  <c r="T155" i="13"/>
  <c r="I155" i="13"/>
  <c r="S155" i="13"/>
  <c r="G155" i="13"/>
  <c r="N155" i="13"/>
  <c r="P155" i="13"/>
  <c r="AE154" i="13"/>
  <c r="V154" i="13"/>
  <c r="M154" i="13"/>
  <c r="U154" i="13"/>
  <c r="K154" i="13"/>
  <c r="T154" i="13"/>
  <c r="I154" i="13"/>
  <c r="S154" i="13"/>
  <c r="G154" i="13"/>
  <c r="N154" i="13"/>
  <c r="P154" i="13"/>
  <c r="AE153" i="13"/>
  <c r="V153" i="13"/>
  <c r="M153" i="13"/>
  <c r="U153" i="13"/>
  <c r="K153" i="13"/>
  <c r="T153" i="13"/>
  <c r="I153" i="13"/>
  <c r="S153" i="13"/>
  <c r="G153" i="13"/>
  <c r="N153" i="13"/>
  <c r="P153" i="13"/>
  <c r="AE152" i="13"/>
  <c r="V152" i="13"/>
  <c r="M152" i="13"/>
  <c r="U152" i="13"/>
  <c r="K152" i="13"/>
  <c r="T152" i="13"/>
  <c r="I152" i="13"/>
  <c r="S152" i="13"/>
  <c r="G152" i="13"/>
  <c r="N152" i="13"/>
  <c r="P152" i="13"/>
  <c r="AE151" i="13"/>
  <c r="V151" i="13"/>
  <c r="M151" i="13"/>
  <c r="U151" i="13"/>
  <c r="K151" i="13"/>
  <c r="T151" i="13"/>
  <c r="I151" i="13"/>
  <c r="S151" i="13"/>
  <c r="N151" i="13"/>
  <c r="P151" i="13"/>
  <c r="G151" i="13"/>
  <c r="AE150" i="13"/>
  <c r="V150" i="13"/>
  <c r="M150" i="13"/>
  <c r="U150" i="13"/>
  <c r="K150" i="13"/>
  <c r="T150" i="13"/>
  <c r="I150" i="13"/>
  <c r="S150" i="13"/>
  <c r="G150" i="13"/>
  <c r="N150" i="13"/>
  <c r="P150" i="13"/>
  <c r="AE149" i="13"/>
  <c r="V149" i="13"/>
  <c r="M149" i="13"/>
  <c r="U149" i="13"/>
  <c r="K149" i="13"/>
  <c r="T149" i="13"/>
  <c r="I149" i="13"/>
  <c r="S149" i="13"/>
  <c r="G149" i="13"/>
  <c r="N149" i="13"/>
  <c r="P149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E148" i="13"/>
  <c r="V148" i="13"/>
  <c r="M148" i="13"/>
  <c r="U148" i="13"/>
  <c r="K148" i="13"/>
  <c r="T148" i="13"/>
  <c r="I148" i="13"/>
  <c r="S148" i="13"/>
  <c r="G148" i="13"/>
  <c r="N148" i="13"/>
  <c r="P148" i="13"/>
  <c r="AE147" i="13"/>
  <c r="V147" i="13"/>
  <c r="M147" i="13"/>
  <c r="U147" i="13"/>
  <c r="T147" i="13"/>
  <c r="I147" i="13"/>
  <c r="S147" i="13"/>
  <c r="G147" i="13"/>
  <c r="N147" i="13"/>
  <c r="P147" i="13"/>
  <c r="K147" i="13"/>
  <c r="A147" i="13"/>
  <c r="AE146" i="13"/>
  <c r="V146" i="13"/>
  <c r="M146" i="13"/>
  <c r="U146" i="13"/>
  <c r="K146" i="13"/>
  <c r="T146" i="13"/>
  <c r="I146" i="13"/>
  <c r="S146" i="13"/>
  <c r="G146" i="13"/>
  <c r="N146" i="13"/>
  <c r="P146" i="13"/>
  <c r="AE145" i="13"/>
  <c r="V145" i="13"/>
  <c r="M145" i="13"/>
  <c r="U145" i="13"/>
  <c r="K145" i="13"/>
  <c r="T145" i="13"/>
  <c r="I145" i="13"/>
  <c r="S145" i="13"/>
  <c r="G145" i="13"/>
  <c r="N145" i="13"/>
  <c r="P145" i="13"/>
  <c r="A145" i="13"/>
  <c r="AE144" i="13"/>
  <c r="V144" i="13"/>
  <c r="M144" i="13"/>
  <c r="U144" i="13"/>
  <c r="K144" i="13"/>
  <c r="T144" i="13"/>
  <c r="I144" i="13"/>
  <c r="S144" i="13"/>
  <c r="G144" i="13"/>
  <c r="N144" i="13"/>
  <c r="P144" i="13"/>
  <c r="AE143" i="13"/>
  <c r="V143" i="13"/>
  <c r="M143" i="13"/>
  <c r="U143" i="13"/>
  <c r="K143" i="13"/>
  <c r="T143" i="13"/>
  <c r="I143" i="13"/>
  <c r="S143" i="13"/>
  <c r="G143" i="13"/>
  <c r="N143" i="13"/>
  <c r="P143" i="13"/>
  <c r="A143" i="13"/>
  <c r="AE142" i="13"/>
  <c r="V142" i="13"/>
  <c r="M142" i="13"/>
  <c r="U142" i="13"/>
  <c r="K142" i="13"/>
  <c r="T142" i="13"/>
  <c r="I142" i="13"/>
  <c r="S142" i="13"/>
  <c r="G142" i="13"/>
  <c r="N142" i="13"/>
  <c r="P142" i="13"/>
  <c r="AE141" i="13"/>
  <c r="V141" i="13"/>
  <c r="M141" i="13"/>
  <c r="U141" i="13"/>
  <c r="K141" i="13"/>
  <c r="T141" i="13"/>
  <c r="I141" i="13"/>
  <c r="S141" i="13"/>
  <c r="G141" i="13"/>
  <c r="N141" i="13"/>
  <c r="P141" i="13"/>
  <c r="AE140" i="13"/>
  <c r="V140" i="13"/>
  <c r="M140" i="13"/>
  <c r="U140" i="13"/>
  <c r="T140" i="13"/>
  <c r="I140" i="13"/>
  <c r="S140" i="13"/>
  <c r="G140" i="13"/>
  <c r="N140" i="13"/>
  <c r="P140" i="13"/>
  <c r="K140" i="13"/>
  <c r="AE139" i="13"/>
  <c r="V139" i="13"/>
  <c r="M139" i="13"/>
  <c r="U139" i="13"/>
  <c r="T139" i="13"/>
  <c r="S139" i="13"/>
  <c r="G139" i="13"/>
  <c r="N139" i="13"/>
  <c r="P139" i="13"/>
  <c r="K139" i="13"/>
  <c r="I139" i="13"/>
  <c r="A139" i="13"/>
  <c r="A140" i="13"/>
  <c r="A141" i="13"/>
  <c r="AE138" i="13"/>
  <c r="V138" i="13"/>
  <c r="M138" i="13"/>
  <c r="U138" i="13"/>
  <c r="K138" i="13"/>
  <c r="T138" i="13"/>
  <c r="I138" i="13"/>
  <c r="S138" i="13"/>
  <c r="G138" i="13"/>
  <c r="N138" i="13"/>
  <c r="P138" i="13"/>
  <c r="AE137" i="13"/>
  <c r="V137" i="13"/>
  <c r="M137" i="13"/>
  <c r="U137" i="13"/>
  <c r="K137" i="13"/>
  <c r="T137" i="13"/>
  <c r="I137" i="13"/>
  <c r="S137" i="13"/>
  <c r="G137" i="13"/>
  <c r="N137" i="13"/>
  <c r="P137" i="13"/>
  <c r="AE136" i="13"/>
  <c r="V136" i="13"/>
  <c r="M136" i="13"/>
  <c r="U136" i="13"/>
  <c r="K136" i="13"/>
  <c r="T136" i="13"/>
  <c r="I136" i="13"/>
  <c r="S136" i="13"/>
  <c r="G136" i="13"/>
  <c r="N136" i="13"/>
  <c r="P136" i="13"/>
  <c r="AE135" i="13"/>
  <c r="V135" i="13"/>
  <c r="M135" i="13"/>
  <c r="U135" i="13"/>
  <c r="K135" i="13"/>
  <c r="T135" i="13"/>
  <c r="I135" i="13"/>
  <c r="S135" i="13"/>
  <c r="G135" i="13"/>
  <c r="N135" i="13"/>
  <c r="P135" i="13"/>
  <c r="AE134" i="13"/>
  <c r="V134" i="13"/>
  <c r="M134" i="13"/>
  <c r="U134" i="13"/>
  <c r="K134" i="13"/>
  <c r="T134" i="13"/>
  <c r="I134" i="13"/>
  <c r="S134" i="13"/>
  <c r="G134" i="13"/>
  <c r="N134" i="13"/>
  <c r="P134" i="13"/>
  <c r="AE133" i="13"/>
  <c r="V133" i="13"/>
  <c r="M133" i="13"/>
  <c r="U133" i="13"/>
  <c r="T133" i="13"/>
  <c r="S133" i="13"/>
  <c r="G133" i="13"/>
  <c r="N133" i="13"/>
  <c r="P133" i="13"/>
  <c r="K133" i="13"/>
  <c r="I133" i="13"/>
  <c r="AE132" i="13"/>
  <c r="V132" i="13"/>
  <c r="M132" i="13"/>
  <c r="U132" i="13"/>
  <c r="K132" i="13"/>
  <c r="T132" i="13"/>
  <c r="I132" i="13"/>
  <c r="S132" i="13"/>
  <c r="G132" i="13"/>
  <c r="N132" i="13"/>
  <c r="P132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A132" i="13"/>
  <c r="A133" i="13"/>
  <c r="A134" i="13"/>
  <c r="A135" i="13"/>
  <c r="A136" i="13"/>
  <c r="AE131" i="13"/>
  <c r="V131" i="13"/>
  <c r="M131" i="13"/>
  <c r="U131" i="13"/>
  <c r="K131" i="13"/>
  <c r="T131" i="13"/>
  <c r="I131" i="13"/>
  <c r="S131" i="13"/>
  <c r="G131" i="13"/>
  <c r="N131" i="13"/>
  <c r="P131" i="13"/>
  <c r="AE130" i="13"/>
  <c r="V130" i="13"/>
  <c r="M130" i="13"/>
  <c r="U130" i="13"/>
  <c r="K130" i="13"/>
  <c r="T130" i="13"/>
  <c r="I130" i="13"/>
  <c r="S130" i="13"/>
  <c r="G130" i="13"/>
  <c r="N130" i="13"/>
  <c r="P130" i="13"/>
  <c r="AE129" i="13"/>
  <c r="V129" i="13"/>
  <c r="M129" i="13"/>
  <c r="U129" i="13"/>
  <c r="K129" i="13"/>
  <c r="T129" i="13"/>
  <c r="I129" i="13"/>
  <c r="S129" i="13"/>
  <c r="G129" i="13"/>
  <c r="N129" i="13"/>
  <c r="P129" i="13"/>
  <c r="AE128" i="13"/>
  <c r="V128" i="13"/>
  <c r="M128" i="13"/>
  <c r="U128" i="13"/>
  <c r="K128" i="13"/>
  <c r="T128" i="13"/>
  <c r="I128" i="13"/>
  <c r="S128" i="13"/>
  <c r="G128" i="13"/>
  <c r="N128" i="13"/>
  <c r="P128" i="13"/>
  <c r="AE127" i="13"/>
  <c r="V127" i="13"/>
  <c r="M127" i="13"/>
  <c r="U127" i="13"/>
  <c r="K127" i="13"/>
  <c r="T127" i="13"/>
  <c r="I127" i="13"/>
  <c r="S127" i="13"/>
  <c r="G127" i="13"/>
  <c r="N127" i="13"/>
  <c r="P127" i="13"/>
  <c r="AE126" i="13"/>
  <c r="V126" i="13"/>
  <c r="M126" i="13"/>
  <c r="U126" i="13"/>
  <c r="K126" i="13"/>
  <c r="T126" i="13"/>
  <c r="I126" i="13"/>
  <c r="S126" i="13"/>
  <c r="G126" i="13"/>
  <c r="N126" i="13"/>
  <c r="P126" i="13"/>
  <c r="AE125" i="13"/>
  <c r="V125" i="13"/>
  <c r="M125" i="13"/>
  <c r="U125" i="13"/>
  <c r="K125" i="13"/>
  <c r="T125" i="13"/>
  <c r="I125" i="13"/>
  <c r="S125" i="13"/>
  <c r="G125" i="13"/>
  <c r="N125" i="13"/>
  <c r="P125" i="13"/>
  <c r="AE124" i="13"/>
  <c r="V124" i="13"/>
  <c r="M124" i="13"/>
  <c r="U124" i="13"/>
  <c r="K124" i="13"/>
  <c r="T124" i="13"/>
  <c r="I124" i="13"/>
  <c r="S124" i="13"/>
  <c r="G124" i="13"/>
  <c r="N124" i="13"/>
  <c r="P124" i="13"/>
  <c r="AE123" i="13"/>
  <c r="V123" i="13"/>
  <c r="M123" i="13"/>
  <c r="U123" i="13"/>
  <c r="K123" i="13"/>
  <c r="T123" i="13"/>
  <c r="I123" i="13"/>
  <c r="S123" i="13"/>
  <c r="G123" i="13"/>
  <c r="N123" i="13"/>
  <c r="P123" i="13"/>
  <c r="AE122" i="13"/>
  <c r="V122" i="13"/>
  <c r="M122" i="13"/>
  <c r="U122" i="13"/>
  <c r="K122" i="13"/>
  <c r="T122" i="13"/>
  <c r="I122" i="13"/>
  <c r="S122" i="13"/>
  <c r="G122" i="13"/>
  <c r="N122" i="13"/>
  <c r="P122" i="13"/>
  <c r="AE121" i="13"/>
  <c r="V121" i="13"/>
  <c r="M121" i="13"/>
  <c r="U121" i="13"/>
  <c r="K121" i="13"/>
  <c r="T121" i="13"/>
  <c r="I121" i="13"/>
  <c r="S121" i="13"/>
  <c r="G121" i="13"/>
  <c r="N121" i="13"/>
  <c r="P121" i="13"/>
  <c r="AE120" i="13"/>
  <c r="V120" i="13"/>
  <c r="M120" i="13"/>
  <c r="U120" i="13"/>
  <c r="K120" i="13"/>
  <c r="T120" i="13"/>
  <c r="I120" i="13"/>
  <c r="S120" i="13"/>
  <c r="G120" i="13"/>
  <c r="N120" i="13"/>
  <c r="P120" i="13"/>
  <c r="AE119" i="13"/>
  <c r="V119" i="13"/>
  <c r="M119" i="13"/>
  <c r="U119" i="13"/>
  <c r="K119" i="13"/>
  <c r="T119" i="13"/>
  <c r="I119" i="13"/>
  <c r="S119" i="13"/>
  <c r="G119" i="13"/>
  <c r="N119" i="13"/>
  <c r="P119" i="13"/>
  <c r="AE118" i="13"/>
  <c r="V118" i="13"/>
  <c r="M118" i="13"/>
  <c r="U118" i="13"/>
  <c r="K118" i="13"/>
  <c r="T118" i="13"/>
  <c r="I118" i="13"/>
  <c r="S118" i="13"/>
  <c r="G118" i="13"/>
  <c r="N118" i="13"/>
  <c r="P118" i="13"/>
  <c r="AE117" i="13"/>
  <c r="V117" i="13"/>
  <c r="M117" i="13"/>
  <c r="U117" i="13"/>
  <c r="K117" i="13"/>
  <c r="T117" i="13"/>
  <c r="I117" i="13"/>
  <c r="S117" i="13"/>
  <c r="G117" i="13"/>
  <c r="N117" i="13"/>
  <c r="P117" i="13"/>
  <c r="AE116" i="13"/>
  <c r="V116" i="13"/>
  <c r="M116" i="13"/>
  <c r="U116" i="13"/>
  <c r="K116" i="13"/>
  <c r="T116" i="13"/>
  <c r="I116" i="13"/>
  <c r="S116" i="13"/>
  <c r="G116" i="13"/>
  <c r="N116" i="13"/>
  <c r="P116" i="13"/>
  <c r="AE115" i="13"/>
  <c r="V115" i="13"/>
  <c r="M115" i="13"/>
  <c r="U115" i="13"/>
  <c r="K115" i="13"/>
  <c r="T115" i="13"/>
  <c r="I115" i="13"/>
  <c r="S115" i="13"/>
  <c r="G115" i="13"/>
  <c r="N115" i="13"/>
  <c r="P115" i="13"/>
  <c r="AE114" i="13"/>
  <c r="V114" i="13"/>
  <c r="M114" i="13"/>
  <c r="U114" i="13"/>
  <c r="K114" i="13"/>
  <c r="T114" i="13"/>
  <c r="I114" i="13"/>
  <c r="S114" i="13"/>
  <c r="G114" i="13"/>
  <c r="N114" i="13"/>
  <c r="P114" i="13"/>
  <c r="AE113" i="13"/>
  <c r="V113" i="13"/>
  <c r="M113" i="13"/>
  <c r="U113" i="13"/>
  <c r="K113" i="13"/>
  <c r="T113" i="13"/>
  <c r="I113" i="13"/>
  <c r="S113" i="13"/>
  <c r="G113" i="13"/>
  <c r="N113" i="13"/>
  <c r="P113" i="13"/>
  <c r="AE112" i="13"/>
  <c r="V112" i="13"/>
  <c r="M112" i="13"/>
  <c r="U112" i="13"/>
  <c r="K112" i="13"/>
  <c r="T112" i="13"/>
  <c r="I112" i="13"/>
  <c r="S112" i="13"/>
  <c r="G112" i="13"/>
  <c r="N112" i="13"/>
  <c r="P112" i="13"/>
  <c r="AE111" i="13"/>
  <c r="V111" i="13"/>
  <c r="M111" i="13"/>
  <c r="U111" i="13"/>
  <c r="K111" i="13"/>
  <c r="T111" i="13"/>
  <c r="I111" i="13"/>
  <c r="S111" i="13"/>
  <c r="G111" i="13"/>
  <c r="N111" i="13"/>
  <c r="P111" i="13"/>
  <c r="AE110" i="13"/>
  <c r="V110" i="13"/>
  <c r="M110" i="13"/>
  <c r="U110" i="13"/>
  <c r="K110" i="13"/>
  <c r="T110" i="13"/>
  <c r="I110" i="13"/>
  <c r="S110" i="13"/>
  <c r="G110" i="13"/>
  <c r="N110" i="13"/>
  <c r="P110" i="13"/>
  <c r="AE109" i="13"/>
  <c r="V109" i="13"/>
  <c r="M109" i="13"/>
  <c r="U109" i="13"/>
  <c r="K109" i="13"/>
  <c r="T109" i="13"/>
  <c r="I109" i="13"/>
  <c r="S109" i="13"/>
  <c r="G109" i="13"/>
  <c r="N109" i="13"/>
  <c r="P109" i="13"/>
  <c r="AE108" i="13"/>
  <c r="V108" i="13"/>
  <c r="M108" i="13"/>
  <c r="U108" i="13"/>
  <c r="K108" i="13"/>
  <c r="T108" i="13"/>
  <c r="I108" i="13"/>
  <c r="S108" i="13"/>
  <c r="G108" i="13"/>
  <c r="N108" i="13"/>
  <c r="P108" i="13"/>
  <c r="AE107" i="13"/>
  <c r="V107" i="13"/>
  <c r="M107" i="13"/>
  <c r="U107" i="13"/>
  <c r="K107" i="13"/>
  <c r="T107" i="13"/>
  <c r="I107" i="13"/>
  <c r="S107" i="13"/>
  <c r="G107" i="13"/>
  <c r="N107" i="13"/>
  <c r="P107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E106" i="13"/>
  <c r="V106" i="13"/>
  <c r="M106" i="13"/>
  <c r="U106" i="13"/>
  <c r="K106" i="13"/>
  <c r="T106" i="13"/>
  <c r="I106" i="13"/>
  <c r="S106" i="13"/>
  <c r="G106" i="13"/>
  <c r="N106" i="13"/>
  <c r="P106" i="13"/>
  <c r="AE105" i="13"/>
  <c r="V105" i="13"/>
  <c r="M105" i="13"/>
  <c r="U105" i="13"/>
  <c r="K105" i="13"/>
  <c r="T105" i="13"/>
  <c r="I105" i="13"/>
  <c r="S105" i="13"/>
  <c r="G105" i="13"/>
  <c r="N105" i="13"/>
  <c r="P105" i="13"/>
  <c r="AE104" i="13"/>
  <c r="V104" i="13"/>
  <c r="M104" i="13"/>
  <c r="U104" i="13"/>
  <c r="K104" i="13"/>
  <c r="T104" i="13"/>
  <c r="I104" i="13"/>
  <c r="S104" i="13"/>
  <c r="G104" i="13"/>
  <c r="N104" i="13"/>
  <c r="P104" i="13"/>
  <c r="AE103" i="13"/>
  <c r="V103" i="13"/>
  <c r="M103" i="13"/>
  <c r="U103" i="13"/>
  <c r="T103" i="13"/>
  <c r="S103" i="13"/>
  <c r="G103" i="13"/>
  <c r="N103" i="13"/>
  <c r="P103" i="13"/>
  <c r="K103" i="13"/>
  <c r="I103" i="13"/>
  <c r="AE102" i="13"/>
  <c r="V102" i="13"/>
  <c r="M102" i="13"/>
  <c r="U102" i="13"/>
  <c r="K102" i="13"/>
  <c r="T102" i="13"/>
  <c r="I102" i="13"/>
  <c r="S102" i="13"/>
  <c r="G102" i="13"/>
  <c r="N102" i="13"/>
  <c r="P102" i="13"/>
  <c r="AE101" i="13"/>
  <c r="V101" i="13"/>
  <c r="M101" i="13"/>
  <c r="U101" i="13"/>
  <c r="K101" i="13"/>
  <c r="T101" i="13"/>
  <c r="I101" i="13"/>
  <c r="S101" i="13"/>
  <c r="G101" i="13"/>
  <c r="N101" i="13"/>
  <c r="P101" i="13"/>
  <c r="AE100" i="13"/>
  <c r="V100" i="13"/>
  <c r="M100" i="13"/>
  <c r="U100" i="13"/>
  <c r="T100" i="13"/>
  <c r="S100" i="13"/>
  <c r="G100" i="13"/>
  <c r="N100" i="13"/>
  <c r="P100" i="13"/>
  <c r="K100" i="13"/>
  <c r="I100" i="13"/>
  <c r="AE99" i="13"/>
  <c r="V99" i="13"/>
  <c r="M99" i="13"/>
  <c r="U99" i="13"/>
  <c r="K99" i="13"/>
  <c r="T99" i="13"/>
  <c r="I99" i="13"/>
  <c r="S99" i="13"/>
  <c r="G99" i="13"/>
  <c r="N99" i="13"/>
  <c r="P99" i="13"/>
  <c r="AE98" i="13"/>
  <c r="V98" i="13"/>
  <c r="M98" i="13"/>
  <c r="U98" i="13"/>
  <c r="T98" i="13"/>
  <c r="S98" i="13"/>
  <c r="G98" i="13"/>
  <c r="N98" i="13"/>
  <c r="P98" i="13"/>
  <c r="K98" i="13"/>
  <c r="I98" i="13"/>
  <c r="AE97" i="13"/>
  <c r="V97" i="13"/>
  <c r="M97" i="13"/>
  <c r="U97" i="13"/>
  <c r="T97" i="13"/>
  <c r="I97" i="13"/>
  <c r="S97" i="13"/>
  <c r="G97" i="13"/>
  <c r="N97" i="13"/>
  <c r="P97" i="13"/>
  <c r="K97" i="13"/>
  <c r="AE96" i="13"/>
  <c r="V96" i="13"/>
  <c r="M96" i="13"/>
  <c r="U96" i="13"/>
  <c r="T96" i="13"/>
  <c r="S96" i="13"/>
  <c r="G96" i="13"/>
  <c r="N96" i="13"/>
  <c r="P96" i="13"/>
  <c r="K96" i="13"/>
  <c r="I96" i="13"/>
  <c r="AE95" i="13"/>
  <c r="V95" i="13"/>
  <c r="M95" i="13"/>
  <c r="U95" i="13"/>
  <c r="T95" i="13"/>
  <c r="I95" i="13"/>
  <c r="S95" i="13"/>
  <c r="G95" i="13"/>
  <c r="N95" i="13"/>
  <c r="P95" i="13"/>
  <c r="K95" i="13"/>
  <c r="AE94" i="13"/>
  <c r="V94" i="13"/>
  <c r="M94" i="13"/>
  <c r="U94" i="13"/>
  <c r="T94" i="13"/>
  <c r="S94" i="13"/>
  <c r="G94" i="13"/>
  <c r="N94" i="13"/>
  <c r="P94" i="13"/>
  <c r="K94" i="13"/>
  <c r="I94" i="13"/>
  <c r="AE93" i="13"/>
  <c r="V93" i="13"/>
  <c r="M93" i="13"/>
  <c r="U93" i="13"/>
  <c r="K93" i="13"/>
  <c r="T93" i="13"/>
  <c r="I93" i="13"/>
  <c r="S93" i="13"/>
  <c r="G93" i="13"/>
  <c r="N93" i="13"/>
  <c r="P93" i="13"/>
  <c r="AE92" i="13"/>
  <c r="V92" i="13"/>
  <c r="M92" i="13"/>
  <c r="U92" i="13"/>
  <c r="K92" i="13"/>
  <c r="T92" i="13"/>
  <c r="I92" i="13"/>
  <c r="S92" i="13"/>
  <c r="G92" i="13"/>
  <c r="N92" i="13"/>
  <c r="P92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E91" i="13"/>
  <c r="V91" i="13"/>
  <c r="M91" i="13"/>
  <c r="U91" i="13"/>
  <c r="T91" i="13"/>
  <c r="S91" i="13"/>
  <c r="G91" i="13"/>
  <c r="N91" i="13"/>
  <c r="P91" i="13"/>
  <c r="K91" i="13"/>
  <c r="I91" i="13"/>
  <c r="AE90" i="13"/>
  <c r="V90" i="13"/>
  <c r="M90" i="13"/>
  <c r="U90" i="13"/>
  <c r="K90" i="13"/>
  <c r="T90" i="13"/>
  <c r="I90" i="13"/>
  <c r="S90" i="13"/>
  <c r="G90" i="13"/>
  <c r="N90" i="13"/>
  <c r="P90" i="13"/>
  <c r="AE89" i="13"/>
  <c r="V89" i="13"/>
  <c r="M89" i="13"/>
  <c r="U89" i="13"/>
  <c r="T89" i="13"/>
  <c r="I89" i="13"/>
  <c r="S89" i="13"/>
  <c r="G89" i="13"/>
  <c r="N89" i="13"/>
  <c r="P89" i="13"/>
  <c r="K89" i="13"/>
  <c r="AE88" i="13"/>
  <c r="V88" i="13"/>
  <c r="M88" i="13"/>
  <c r="U88" i="13"/>
  <c r="K88" i="13"/>
  <c r="T88" i="13"/>
  <c r="I88" i="13"/>
  <c r="S88" i="13"/>
  <c r="G88" i="13"/>
  <c r="N88" i="13"/>
  <c r="P88" i="13"/>
  <c r="AE87" i="13"/>
  <c r="V87" i="13"/>
  <c r="M87" i="13"/>
  <c r="U87" i="13"/>
  <c r="T87" i="13"/>
  <c r="I87" i="13"/>
  <c r="S87" i="13"/>
  <c r="G87" i="13"/>
  <c r="N87" i="13"/>
  <c r="P87" i="13"/>
  <c r="K87" i="13"/>
  <c r="AE86" i="13"/>
  <c r="V86" i="13"/>
  <c r="M86" i="13"/>
  <c r="U86" i="13"/>
  <c r="T86" i="13"/>
  <c r="I86" i="13"/>
  <c r="S86" i="13"/>
  <c r="G86" i="13"/>
  <c r="N86" i="13"/>
  <c r="P86" i="13"/>
  <c r="K86" i="13"/>
  <c r="AE85" i="13"/>
  <c r="V85" i="13"/>
  <c r="M85" i="13"/>
  <c r="U85" i="13"/>
  <c r="K85" i="13"/>
  <c r="T85" i="13"/>
  <c r="I85" i="13"/>
  <c r="S85" i="13"/>
  <c r="G85" i="13"/>
  <c r="N85" i="13"/>
  <c r="P85" i="13"/>
  <c r="AE84" i="13"/>
  <c r="V84" i="13"/>
  <c r="M84" i="13"/>
  <c r="U84" i="13"/>
  <c r="K84" i="13"/>
  <c r="T84" i="13"/>
  <c r="I84" i="13"/>
  <c r="S84" i="13"/>
  <c r="G84" i="13"/>
  <c r="N84" i="13"/>
  <c r="P84" i="13"/>
  <c r="AE83" i="13"/>
  <c r="V83" i="13"/>
  <c r="M83" i="13"/>
  <c r="U83" i="13"/>
  <c r="K83" i="13"/>
  <c r="T83" i="13"/>
  <c r="I83" i="13"/>
  <c r="S83" i="13"/>
  <c r="G83" i="13"/>
  <c r="N83" i="13"/>
  <c r="P83" i="13"/>
  <c r="AE82" i="13"/>
  <c r="V82" i="13"/>
  <c r="M82" i="13"/>
  <c r="U82" i="13"/>
  <c r="K82" i="13"/>
  <c r="T82" i="13"/>
  <c r="I82" i="13"/>
  <c r="S82" i="13"/>
  <c r="G82" i="13"/>
  <c r="N82" i="13"/>
  <c r="P82" i="13"/>
  <c r="AE81" i="13"/>
  <c r="V81" i="13"/>
  <c r="M81" i="13"/>
  <c r="U81" i="13"/>
  <c r="T81" i="13"/>
  <c r="I81" i="13"/>
  <c r="S81" i="13"/>
  <c r="G81" i="13"/>
  <c r="N81" i="13"/>
  <c r="P81" i="13"/>
  <c r="K81" i="13"/>
  <c r="AE80" i="13"/>
  <c r="V80" i="13"/>
  <c r="M80" i="13"/>
  <c r="U80" i="13"/>
  <c r="K80" i="13"/>
  <c r="T80" i="13"/>
  <c r="I80" i="13"/>
  <c r="S80" i="13"/>
  <c r="G80" i="13"/>
  <c r="N80" i="13"/>
  <c r="P80" i="13"/>
  <c r="AE79" i="13"/>
  <c r="V79" i="13"/>
  <c r="M79" i="13"/>
  <c r="U79" i="13"/>
  <c r="K79" i="13"/>
  <c r="T79" i="13"/>
  <c r="I79" i="13"/>
  <c r="S79" i="13"/>
  <c r="G79" i="13"/>
  <c r="N79" i="13"/>
  <c r="P79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E78" i="13"/>
  <c r="V78" i="13"/>
  <c r="M78" i="13"/>
  <c r="U78" i="13"/>
  <c r="K78" i="13"/>
  <c r="T78" i="13"/>
  <c r="I78" i="13"/>
  <c r="S78" i="13"/>
  <c r="G78" i="13"/>
  <c r="N78" i="13"/>
  <c r="P78" i="13"/>
  <c r="AE77" i="13"/>
  <c r="V77" i="13"/>
  <c r="M77" i="13"/>
  <c r="U77" i="13"/>
  <c r="K77" i="13"/>
  <c r="T77" i="13"/>
  <c r="I77" i="13"/>
  <c r="S77" i="13"/>
  <c r="G77" i="13"/>
  <c r="N77" i="13"/>
  <c r="P77" i="13"/>
  <c r="A77" i="13"/>
  <c r="AE76" i="13"/>
  <c r="V76" i="13"/>
  <c r="M76" i="13"/>
  <c r="U76" i="13"/>
  <c r="T76" i="13"/>
  <c r="I76" i="13"/>
  <c r="S76" i="13"/>
  <c r="G76" i="13"/>
  <c r="N76" i="13"/>
  <c r="P76" i="13"/>
  <c r="K76" i="13"/>
  <c r="AE75" i="13"/>
  <c r="V75" i="13"/>
  <c r="M75" i="13"/>
  <c r="U75" i="13"/>
  <c r="K75" i="13"/>
  <c r="T75" i="13"/>
  <c r="I75" i="13"/>
  <c r="S75" i="13"/>
  <c r="G75" i="13"/>
  <c r="N75" i="13"/>
  <c r="P75" i="13"/>
  <c r="A75" i="13"/>
  <c r="AE74" i="13"/>
  <c r="V74" i="13"/>
  <c r="M74" i="13"/>
  <c r="U74" i="13"/>
  <c r="K74" i="13"/>
  <c r="T74" i="13"/>
  <c r="I74" i="13"/>
  <c r="S74" i="13"/>
  <c r="G74" i="13"/>
  <c r="N74" i="13"/>
  <c r="P74" i="13"/>
  <c r="AE73" i="13"/>
  <c r="V73" i="13"/>
  <c r="M73" i="13"/>
  <c r="U73" i="13"/>
  <c r="K73" i="13"/>
  <c r="T73" i="13"/>
  <c r="I73" i="13"/>
  <c r="S73" i="13"/>
  <c r="G73" i="13"/>
  <c r="N73" i="13"/>
  <c r="P73" i="13"/>
  <c r="A73" i="13"/>
  <c r="AE72" i="13"/>
  <c r="V72" i="13"/>
  <c r="M72" i="13"/>
  <c r="U72" i="13"/>
  <c r="K72" i="13"/>
  <c r="T72" i="13"/>
  <c r="I72" i="13"/>
  <c r="S72" i="13"/>
  <c r="G72" i="13"/>
  <c r="N72" i="13"/>
  <c r="P72" i="13"/>
  <c r="AE71" i="13"/>
  <c r="V71" i="13"/>
  <c r="M71" i="13"/>
  <c r="U71" i="13"/>
  <c r="K71" i="13"/>
  <c r="T71" i="13"/>
  <c r="I71" i="13"/>
  <c r="S71" i="13"/>
  <c r="G71" i="13"/>
  <c r="N71" i="13"/>
  <c r="P71" i="13"/>
  <c r="A71" i="13"/>
  <c r="AE70" i="13"/>
  <c r="V70" i="13"/>
  <c r="M70" i="13"/>
  <c r="U70" i="13"/>
  <c r="K70" i="13"/>
  <c r="T70" i="13"/>
  <c r="I70" i="13"/>
  <c r="S70" i="13"/>
  <c r="G70" i="13"/>
  <c r="N70" i="13"/>
  <c r="P70" i="13"/>
  <c r="AE69" i="13"/>
  <c r="V69" i="13"/>
  <c r="M69" i="13"/>
  <c r="U69" i="13"/>
  <c r="T69" i="13"/>
  <c r="I69" i="13"/>
  <c r="S69" i="13"/>
  <c r="G69" i="13"/>
  <c r="N69" i="13"/>
  <c r="P69" i="13"/>
  <c r="K69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A69" i="13"/>
  <c r="AE68" i="13"/>
  <c r="V68" i="13"/>
  <c r="M68" i="13"/>
  <c r="U68" i="13"/>
  <c r="T68" i="13"/>
  <c r="I68" i="13"/>
  <c r="S68" i="13"/>
  <c r="G68" i="13"/>
  <c r="N68" i="13"/>
  <c r="P68" i="13"/>
  <c r="K68" i="13"/>
  <c r="AE67" i="13"/>
  <c r="V67" i="13"/>
  <c r="M67" i="13"/>
  <c r="U67" i="13"/>
  <c r="K67" i="13"/>
  <c r="T67" i="13"/>
  <c r="I67" i="13"/>
  <c r="S67" i="13"/>
  <c r="G67" i="13"/>
  <c r="N67" i="13"/>
  <c r="P67" i="13"/>
  <c r="AE66" i="13"/>
  <c r="V66" i="13"/>
  <c r="M66" i="13"/>
  <c r="U66" i="13"/>
  <c r="T66" i="13"/>
  <c r="S66" i="13"/>
  <c r="G66" i="13"/>
  <c r="N66" i="13"/>
  <c r="P66" i="13"/>
  <c r="K66" i="13"/>
  <c r="I66" i="13"/>
  <c r="AE65" i="13"/>
  <c r="V65" i="13"/>
  <c r="M65" i="13"/>
  <c r="U65" i="13"/>
  <c r="K65" i="13"/>
  <c r="T65" i="13"/>
  <c r="I65" i="13"/>
  <c r="S65" i="13"/>
  <c r="G65" i="13"/>
  <c r="N65" i="13"/>
  <c r="P65" i="13"/>
  <c r="AE64" i="13"/>
  <c r="V64" i="13"/>
  <c r="M64" i="13"/>
  <c r="U64" i="13"/>
  <c r="K64" i="13"/>
  <c r="T64" i="13"/>
  <c r="I64" i="13"/>
  <c r="S64" i="13"/>
  <c r="G64" i="13"/>
  <c r="N64" i="13"/>
  <c r="P64" i="13"/>
  <c r="AE63" i="13"/>
  <c r="V63" i="13"/>
  <c r="M63" i="13"/>
  <c r="U63" i="13"/>
  <c r="K63" i="13"/>
  <c r="T63" i="13"/>
  <c r="I63" i="13"/>
  <c r="S63" i="13"/>
  <c r="G63" i="13"/>
  <c r="N63" i="13"/>
  <c r="P63" i="13"/>
  <c r="AE62" i="13"/>
  <c r="V62" i="13"/>
  <c r="M62" i="13"/>
  <c r="U62" i="13"/>
  <c r="K62" i="13"/>
  <c r="T62" i="13"/>
  <c r="I62" i="13"/>
  <c r="S62" i="13"/>
  <c r="G62" i="13"/>
  <c r="N62" i="13"/>
  <c r="P62" i="13"/>
  <c r="AE61" i="13"/>
  <c r="V61" i="13"/>
  <c r="M61" i="13"/>
  <c r="U61" i="13"/>
  <c r="K61" i="13"/>
  <c r="T61" i="13"/>
  <c r="I61" i="13"/>
  <c r="S61" i="13"/>
  <c r="G61" i="13"/>
  <c r="N61" i="13"/>
  <c r="P61" i="13"/>
  <c r="AE60" i="13"/>
  <c r="V60" i="13"/>
  <c r="M60" i="13"/>
  <c r="U60" i="13"/>
  <c r="K60" i="13"/>
  <c r="T60" i="13"/>
  <c r="I60" i="13"/>
  <c r="S60" i="13"/>
  <c r="G60" i="13"/>
  <c r="N60" i="13"/>
  <c r="P60" i="13"/>
  <c r="AE59" i="13"/>
  <c r="V59" i="13"/>
  <c r="M59" i="13"/>
  <c r="U59" i="13"/>
  <c r="T59" i="13"/>
  <c r="I59" i="13"/>
  <c r="S59" i="13"/>
  <c r="G59" i="13"/>
  <c r="N59" i="13"/>
  <c r="P59" i="13"/>
  <c r="K59" i="13"/>
  <c r="AE58" i="13"/>
  <c r="V58" i="13"/>
  <c r="M58" i="13"/>
  <c r="U58" i="13"/>
  <c r="T58" i="13"/>
  <c r="S58" i="13"/>
  <c r="G58" i="13"/>
  <c r="N58" i="13"/>
  <c r="P58" i="13"/>
  <c r="K58" i="13"/>
  <c r="I58" i="13"/>
  <c r="AE57" i="13"/>
  <c r="V57" i="13"/>
  <c r="M57" i="13"/>
  <c r="U57" i="13"/>
  <c r="K57" i="13"/>
  <c r="T57" i="13"/>
  <c r="I57" i="13"/>
  <c r="S57" i="13"/>
  <c r="G57" i="13"/>
  <c r="N57" i="13"/>
  <c r="P57" i="13"/>
  <c r="AE56" i="13"/>
  <c r="V56" i="13"/>
  <c r="M56" i="13"/>
  <c r="U56" i="13"/>
  <c r="K56" i="13"/>
  <c r="T56" i="13"/>
  <c r="I56" i="13"/>
  <c r="S56" i="13"/>
  <c r="G56" i="13"/>
  <c r="N56" i="13"/>
  <c r="P56" i="13"/>
  <c r="AE55" i="13"/>
  <c r="V55" i="13"/>
  <c r="M55" i="13"/>
  <c r="U55" i="13"/>
  <c r="K55" i="13"/>
  <c r="T55" i="13"/>
  <c r="I55" i="13"/>
  <c r="S55" i="13"/>
  <c r="G55" i="13"/>
  <c r="N55" i="13"/>
  <c r="P55" i="13"/>
  <c r="AE54" i="13"/>
  <c r="V54" i="13"/>
  <c r="M54" i="13"/>
  <c r="U54" i="13"/>
  <c r="T54" i="13"/>
  <c r="I54" i="13"/>
  <c r="S54" i="13"/>
  <c r="G54" i="13"/>
  <c r="N54" i="13"/>
  <c r="P54" i="13"/>
  <c r="K54" i="13"/>
  <c r="AE53" i="13"/>
  <c r="V53" i="13"/>
  <c r="M53" i="13"/>
  <c r="U53" i="13"/>
  <c r="K53" i="13"/>
  <c r="T53" i="13"/>
  <c r="I53" i="13"/>
  <c r="S53" i="13"/>
  <c r="G53" i="13"/>
  <c r="N53" i="13"/>
  <c r="P53" i="13"/>
  <c r="AE52" i="13"/>
  <c r="V52" i="13"/>
  <c r="M52" i="13"/>
  <c r="U52" i="13"/>
  <c r="K52" i="13"/>
  <c r="T52" i="13"/>
  <c r="I52" i="13"/>
  <c r="S52" i="13"/>
  <c r="G52" i="13"/>
  <c r="N52" i="13"/>
  <c r="P52" i="13"/>
  <c r="AE51" i="13"/>
  <c r="V51" i="13"/>
  <c r="M51" i="13"/>
  <c r="U51" i="13"/>
  <c r="K51" i="13"/>
  <c r="T51" i="13"/>
  <c r="I51" i="13"/>
  <c r="S51" i="13"/>
  <c r="G51" i="13"/>
  <c r="N51" i="13"/>
  <c r="P51" i="13"/>
  <c r="AE50" i="13"/>
  <c r="V50" i="13"/>
  <c r="M50" i="13"/>
  <c r="U50" i="13"/>
  <c r="T50" i="13"/>
  <c r="S50" i="13"/>
  <c r="G50" i="13"/>
  <c r="N50" i="13"/>
  <c r="P50" i="13"/>
  <c r="K50" i="13"/>
  <c r="I50" i="13"/>
  <c r="AE49" i="13"/>
  <c r="V49" i="13"/>
  <c r="M49" i="13"/>
  <c r="U49" i="13"/>
  <c r="K49" i="13"/>
  <c r="T49" i="13"/>
  <c r="I49" i="13"/>
  <c r="S49" i="13"/>
  <c r="G49" i="13"/>
  <c r="N49" i="13"/>
  <c r="P49" i="13"/>
  <c r="AE48" i="13"/>
  <c r="V48" i="13"/>
  <c r="M48" i="13"/>
  <c r="U48" i="13"/>
  <c r="K48" i="13"/>
  <c r="T48" i="13"/>
  <c r="I48" i="13"/>
  <c r="S48" i="13"/>
  <c r="G48" i="13"/>
  <c r="N48" i="13"/>
  <c r="P48" i="13"/>
  <c r="AE47" i="13"/>
  <c r="V47" i="13"/>
  <c r="M47" i="13"/>
  <c r="U47" i="13"/>
  <c r="K47" i="13"/>
  <c r="T47" i="13"/>
  <c r="I47" i="13"/>
  <c r="S47" i="13"/>
  <c r="G47" i="13"/>
  <c r="N47" i="13"/>
  <c r="P47" i="13"/>
  <c r="AE46" i="13"/>
  <c r="V46" i="13"/>
  <c r="M46" i="13"/>
  <c r="U46" i="13"/>
  <c r="K46" i="13"/>
  <c r="T46" i="13"/>
  <c r="I46" i="13"/>
  <c r="S46" i="13"/>
  <c r="G46" i="13"/>
  <c r="N46" i="13"/>
  <c r="P46" i="13"/>
  <c r="AE45" i="13"/>
  <c r="V45" i="13"/>
  <c r="M45" i="13"/>
  <c r="U45" i="13"/>
  <c r="K45" i="13"/>
  <c r="T45" i="13"/>
  <c r="I45" i="13"/>
  <c r="S45" i="13"/>
  <c r="G45" i="13"/>
  <c r="N45" i="13"/>
  <c r="P45" i="13"/>
  <c r="AE44" i="13"/>
  <c r="V44" i="13"/>
  <c r="M44" i="13"/>
  <c r="U44" i="13"/>
  <c r="K44" i="13"/>
  <c r="T44" i="13"/>
  <c r="I44" i="13"/>
  <c r="S44" i="13"/>
  <c r="G44" i="13"/>
  <c r="N44" i="13"/>
  <c r="P44" i="13"/>
  <c r="AE43" i="13"/>
  <c r="V43" i="13"/>
  <c r="M43" i="13"/>
  <c r="U43" i="13"/>
  <c r="T43" i="13"/>
  <c r="I43" i="13"/>
  <c r="S43" i="13"/>
  <c r="G43" i="13"/>
  <c r="N43" i="13"/>
  <c r="P43" i="13"/>
  <c r="K43" i="13"/>
  <c r="AE42" i="13"/>
  <c r="V42" i="13"/>
  <c r="M42" i="13"/>
  <c r="U42" i="13"/>
  <c r="T42" i="13"/>
  <c r="S42" i="13"/>
  <c r="G42" i="13"/>
  <c r="N42" i="13"/>
  <c r="P42" i="13"/>
  <c r="K42" i="13"/>
  <c r="I42" i="13"/>
  <c r="AE41" i="13"/>
  <c r="V41" i="13"/>
  <c r="M41" i="13"/>
  <c r="U41" i="13"/>
  <c r="K41" i="13"/>
  <c r="T41" i="13"/>
  <c r="I41" i="13"/>
  <c r="S41" i="13"/>
  <c r="G41" i="13"/>
  <c r="N41" i="13"/>
  <c r="P41" i="13"/>
  <c r="AE40" i="13"/>
  <c r="V40" i="13"/>
  <c r="M40" i="13"/>
  <c r="U40" i="13"/>
  <c r="K40" i="13"/>
  <c r="T40" i="13"/>
  <c r="I40" i="13"/>
  <c r="S40" i="13"/>
  <c r="G40" i="13"/>
  <c r="N40" i="13"/>
  <c r="P40" i="13"/>
  <c r="AE39" i="13"/>
  <c r="V39" i="13"/>
  <c r="M39" i="13"/>
  <c r="U39" i="13"/>
  <c r="K39" i="13"/>
  <c r="T39" i="13"/>
  <c r="I39" i="13"/>
  <c r="S39" i="13"/>
  <c r="G39" i="13"/>
  <c r="N39" i="13"/>
  <c r="P39" i="13"/>
  <c r="AE38" i="13"/>
  <c r="V38" i="13"/>
  <c r="M38" i="13"/>
  <c r="U38" i="13"/>
  <c r="T38" i="13"/>
  <c r="I38" i="13"/>
  <c r="S38" i="13"/>
  <c r="G38" i="13"/>
  <c r="N38" i="13"/>
  <c r="P38" i="13"/>
  <c r="K38" i="13"/>
  <c r="AE37" i="13"/>
  <c r="V37" i="13"/>
  <c r="M37" i="13"/>
  <c r="U37" i="13"/>
  <c r="K37" i="13"/>
  <c r="T37" i="13"/>
  <c r="I37" i="13"/>
  <c r="S37" i="13"/>
  <c r="G37" i="13"/>
  <c r="N37" i="13"/>
  <c r="P37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E36" i="13"/>
  <c r="V36" i="13"/>
  <c r="M36" i="13"/>
  <c r="U36" i="13"/>
  <c r="K36" i="13"/>
  <c r="T36" i="13"/>
  <c r="I36" i="13"/>
  <c r="S36" i="13"/>
  <c r="G36" i="13"/>
  <c r="N36" i="13"/>
  <c r="P36" i="13"/>
  <c r="AE35" i="13"/>
  <c r="V35" i="13"/>
  <c r="M35" i="13"/>
  <c r="U35" i="13"/>
  <c r="K35" i="13"/>
  <c r="T35" i="13"/>
  <c r="I35" i="13"/>
  <c r="S35" i="13"/>
  <c r="G35" i="13"/>
  <c r="N35" i="13"/>
  <c r="P35" i="13"/>
  <c r="AE34" i="13"/>
  <c r="V34" i="13"/>
  <c r="M34" i="13"/>
  <c r="U34" i="13"/>
  <c r="K34" i="13"/>
  <c r="T34" i="13"/>
  <c r="I34" i="13"/>
  <c r="S34" i="13"/>
  <c r="G34" i="13"/>
  <c r="N34" i="13"/>
  <c r="P34" i="13"/>
  <c r="AE33" i="13"/>
  <c r="V33" i="13"/>
  <c r="M33" i="13"/>
  <c r="U33" i="13"/>
  <c r="K33" i="13"/>
  <c r="T33" i="13"/>
  <c r="I33" i="13"/>
  <c r="S33" i="13"/>
  <c r="G33" i="13"/>
  <c r="N33" i="13"/>
  <c r="P33" i="13"/>
  <c r="AE32" i="13"/>
  <c r="V32" i="13"/>
  <c r="M32" i="13"/>
  <c r="U32" i="13"/>
  <c r="K32" i="13"/>
  <c r="T32" i="13"/>
  <c r="I32" i="13"/>
  <c r="S32" i="13"/>
  <c r="G32" i="13"/>
  <c r="N32" i="13"/>
  <c r="P32" i="13"/>
  <c r="AE31" i="13"/>
  <c r="V31" i="13"/>
  <c r="M31" i="13"/>
  <c r="U31" i="13"/>
  <c r="K31" i="13"/>
  <c r="T31" i="13"/>
  <c r="I31" i="13"/>
  <c r="S31" i="13"/>
  <c r="G31" i="13"/>
  <c r="N31" i="13"/>
  <c r="P31" i="13"/>
  <c r="AE30" i="13"/>
  <c r="V30" i="13"/>
  <c r="M30" i="13"/>
  <c r="U30" i="13"/>
  <c r="K30" i="13"/>
  <c r="T30" i="13"/>
  <c r="I30" i="13"/>
  <c r="S30" i="13"/>
  <c r="G30" i="13"/>
  <c r="N30" i="13"/>
  <c r="P30" i="13"/>
  <c r="AE29" i="13"/>
  <c r="V29" i="13"/>
  <c r="M29" i="13"/>
  <c r="U29" i="13"/>
  <c r="K29" i="13"/>
  <c r="T29" i="13"/>
  <c r="I29" i="13"/>
  <c r="S29" i="13"/>
  <c r="G29" i="13"/>
  <c r="N29" i="13"/>
  <c r="P29" i="13"/>
  <c r="AE28" i="13"/>
  <c r="V28" i="13"/>
  <c r="M28" i="13"/>
  <c r="U28" i="13"/>
  <c r="K28" i="13"/>
  <c r="T28" i="13"/>
  <c r="I28" i="13"/>
  <c r="S28" i="13"/>
  <c r="G28" i="13"/>
  <c r="N28" i="13"/>
  <c r="P28" i="13"/>
  <c r="AE27" i="13"/>
  <c r="V27" i="13"/>
  <c r="M27" i="13"/>
  <c r="U27" i="13"/>
  <c r="K27" i="13"/>
  <c r="T27" i="13"/>
  <c r="I27" i="13"/>
  <c r="S27" i="13"/>
  <c r="G27" i="13"/>
  <c r="N27" i="13"/>
  <c r="P27" i="13"/>
  <c r="AE26" i="13"/>
  <c r="V26" i="13"/>
  <c r="M26" i="13"/>
  <c r="U26" i="13"/>
  <c r="K26" i="13"/>
  <c r="T26" i="13"/>
  <c r="I26" i="13"/>
  <c r="S26" i="13"/>
  <c r="G26" i="13"/>
  <c r="N26" i="13"/>
  <c r="P26" i="13"/>
  <c r="AE25" i="13"/>
  <c r="V25" i="13"/>
  <c r="M25" i="13"/>
  <c r="U25" i="13"/>
  <c r="K25" i="13"/>
  <c r="T25" i="13"/>
  <c r="I25" i="13"/>
  <c r="S25" i="13"/>
  <c r="G25" i="13"/>
  <c r="N25" i="13"/>
  <c r="P25" i="13"/>
  <c r="AE24" i="13"/>
  <c r="V24" i="13"/>
  <c r="M24" i="13"/>
  <c r="U24" i="13"/>
  <c r="K24" i="13"/>
  <c r="T24" i="13"/>
  <c r="I24" i="13"/>
  <c r="S24" i="13"/>
  <c r="G24" i="13"/>
  <c r="N24" i="13"/>
  <c r="P24" i="13"/>
  <c r="AE23" i="13"/>
  <c r="V23" i="13"/>
  <c r="M23" i="13"/>
  <c r="U23" i="13"/>
  <c r="K23" i="13"/>
  <c r="T23" i="13"/>
  <c r="I23" i="13"/>
  <c r="S23" i="13"/>
  <c r="G23" i="13"/>
  <c r="N23" i="13"/>
  <c r="P23" i="13"/>
  <c r="AE22" i="13"/>
  <c r="V22" i="13"/>
  <c r="M22" i="13"/>
  <c r="U22" i="13"/>
  <c r="K22" i="13"/>
  <c r="T22" i="13"/>
  <c r="I22" i="13"/>
  <c r="S22" i="13"/>
  <c r="G22" i="13"/>
  <c r="N22" i="13"/>
  <c r="P22" i="13"/>
  <c r="AE21" i="13"/>
  <c r="V21" i="13"/>
  <c r="M21" i="13"/>
  <c r="U21" i="13"/>
  <c r="K21" i="13"/>
  <c r="T21" i="13"/>
  <c r="I21" i="13"/>
  <c r="S21" i="13"/>
  <c r="G21" i="13"/>
  <c r="N21" i="13"/>
  <c r="P21" i="13"/>
  <c r="AE20" i="13"/>
  <c r="V20" i="13"/>
  <c r="M20" i="13"/>
  <c r="U20" i="13"/>
  <c r="K20" i="13"/>
  <c r="T20" i="13"/>
  <c r="I20" i="13"/>
  <c r="S20" i="13"/>
  <c r="G20" i="13"/>
  <c r="N20" i="13"/>
  <c r="P20" i="13"/>
  <c r="AE19" i="13"/>
  <c r="V19" i="13"/>
  <c r="M19" i="13"/>
  <c r="U19" i="13"/>
  <c r="K19" i="13"/>
  <c r="T19" i="13"/>
  <c r="I19" i="13"/>
  <c r="S19" i="13"/>
  <c r="G19" i="13"/>
  <c r="N19" i="13"/>
  <c r="P19" i="13"/>
  <c r="AE18" i="13"/>
  <c r="V18" i="13"/>
  <c r="M18" i="13"/>
  <c r="U18" i="13"/>
  <c r="K18" i="13"/>
  <c r="T18" i="13"/>
  <c r="I18" i="13"/>
  <c r="S18" i="13"/>
  <c r="G18" i="13"/>
  <c r="N18" i="13"/>
  <c r="P18" i="13"/>
  <c r="AE17" i="13"/>
  <c r="V17" i="13"/>
  <c r="M17" i="13"/>
  <c r="U17" i="13"/>
  <c r="K17" i="13"/>
  <c r="T17" i="13"/>
  <c r="I17" i="13"/>
  <c r="S17" i="13"/>
  <c r="G17" i="13"/>
  <c r="N17" i="13"/>
  <c r="P17" i="13"/>
  <c r="AE16" i="13"/>
  <c r="V16" i="13"/>
  <c r="M16" i="13"/>
  <c r="U16" i="13"/>
  <c r="K16" i="13"/>
  <c r="T16" i="13"/>
  <c r="I16" i="13"/>
  <c r="S16" i="13"/>
  <c r="G16" i="13"/>
  <c r="N16" i="13"/>
  <c r="P16" i="13"/>
  <c r="AE15" i="13"/>
  <c r="V15" i="13"/>
  <c r="M15" i="13"/>
  <c r="U15" i="13"/>
  <c r="K15" i="13"/>
  <c r="T15" i="13"/>
  <c r="I15" i="13"/>
  <c r="S15" i="13"/>
  <c r="G15" i="13"/>
  <c r="N15" i="13"/>
  <c r="P15" i="13"/>
  <c r="AE14" i="13"/>
  <c r="V14" i="13"/>
  <c r="M14" i="13"/>
  <c r="U14" i="13"/>
  <c r="K14" i="13"/>
  <c r="T14" i="13"/>
  <c r="I14" i="13"/>
  <c r="S14" i="13"/>
  <c r="G14" i="13"/>
  <c r="N14" i="13"/>
  <c r="P14" i="13"/>
  <c r="AE13" i="13"/>
  <c r="V13" i="13"/>
  <c r="M13" i="13"/>
  <c r="U13" i="13"/>
  <c r="K13" i="13"/>
  <c r="T13" i="13"/>
  <c r="I13" i="13"/>
  <c r="S13" i="13"/>
  <c r="G13" i="13"/>
  <c r="N13" i="13"/>
  <c r="P13" i="13"/>
  <c r="AE12" i="13"/>
  <c r="V12" i="13"/>
  <c r="M12" i="13"/>
  <c r="U12" i="13"/>
  <c r="K12" i="13"/>
  <c r="T12" i="13"/>
  <c r="I12" i="13"/>
  <c r="S12" i="13"/>
  <c r="G12" i="13"/>
  <c r="N12" i="13"/>
  <c r="P12" i="13"/>
  <c r="AE11" i="13"/>
  <c r="V11" i="13"/>
  <c r="M11" i="13"/>
  <c r="U11" i="13"/>
  <c r="K11" i="13"/>
  <c r="T11" i="13"/>
  <c r="I11" i="13"/>
  <c r="S11" i="13"/>
  <c r="G11" i="13"/>
  <c r="N11" i="13"/>
  <c r="P11" i="13"/>
  <c r="AE10" i="13"/>
  <c r="V10" i="13"/>
  <c r="M10" i="13"/>
  <c r="U10" i="13"/>
  <c r="K10" i="13"/>
  <c r="T10" i="13"/>
  <c r="I10" i="13"/>
  <c r="S10" i="13"/>
  <c r="G10" i="13"/>
  <c r="N10" i="13"/>
  <c r="P10" i="13"/>
  <c r="AE9" i="13"/>
  <c r="V9" i="13"/>
  <c r="M9" i="13"/>
  <c r="U9" i="13"/>
  <c r="K9" i="13"/>
  <c r="T9" i="13"/>
  <c r="I9" i="13"/>
  <c r="S9" i="13"/>
  <c r="G9" i="13"/>
  <c r="N9" i="13"/>
  <c r="P9" i="13"/>
  <c r="AE8" i="13"/>
  <c r="V8" i="13"/>
  <c r="M8" i="13"/>
  <c r="U8" i="13"/>
  <c r="K8" i="13"/>
  <c r="T8" i="13"/>
  <c r="I8" i="13"/>
  <c r="S8" i="13"/>
  <c r="G8" i="13"/>
  <c r="N8" i="13"/>
  <c r="P8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E7" i="13"/>
  <c r="V7" i="13"/>
  <c r="M7" i="13"/>
  <c r="U7" i="13"/>
  <c r="K7" i="13"/>
  <c r="T7" i="13"/>
  <c r="I7" i="13"/>
  <c r="S7" i="13"/>
  <c r="G7" i="13"/>
  <c r="N7" i="13"/>
  <c r="P7" i="13"/>
  <c r="AE439" i="14"/>
  <c r="O274" i="14"/>
  <c r="AF274" i="14"/>
  <c r="N55" i="15"/>
  <c r="P38" i="15"/>
  <c r="O166" i="14"/>
  <c r="AF166" i="14"/>
  <c r="O238" i="14"/>
  <c r="AF238" i="14"/>
  <c r="O812" i="13"/>
  <c r="AF812" i="13"/>
  <c r="O427" i="14"/>
  <c r="AF427" i="14"/>
  <c r="O538" i="14"/>
  <c r="AF538" i="14"/>
  <c r="O539" i="14"/>
  <c r="AF539" i="14"/>
  <c r="G197" i="15"/>
  <c r="O43" i="14"/>
  <c r="AF43" i="14"/>
  <c r="O44" i="14"/>
  <c r="AF44" i="14"/>
  <c r="O280" i="14"/>
  <c r="AF280" i="14"/>
  <c r="O283" i="14"/>
  <c r="AF283" i="14"/>
  <c r="O284" i="14"/>
  <c r="AF284" i="14"/>
  <c r="O429" i="14"/>
  <c r="AF429" i="14"/>
  <c r="O433" i="14"/>
  <c r="AF433" i="14"/>
  <c r="O498" i="14"/>
  <c r="AF498" i="14"/>
  <c r="P575" i="14"/>
  <c r="O570" i="14"/>
  <c r="AF570" i="14"/>
  <c r="O42" i="15"/>
  <c r="AF42" i="15"/>
  <c r="O43" i="15"/>
  <c r="AF43" i="15"/>
  <c r="K197" i="15"/>
  <c r="O195" i="15"/>
  <c r="AF195" i="15"/>
  <c r="O315" i="14"/>
  <c r="AF315" i="14"/>
  <c r="O459" i="14"/>
  <c r="AF459" i="14"/>
  <c r="G16" i="15"/>
  <c r="N86" i="15"/>
  <c r="O115" i="15"/>
  <c r="AF115" i="15"/>
  <c r="O116" i="15"/>
  <c r="AF116" i="15"/>
  <c r="I253" i="15"/>
  <c r="O75" i="14"/>
  <c r="AF75" i="14"/>
  <c r="O76" i="14"/>
  <c r="AF76" i="14"/>
  <c r="O77" i="14"/>
  <c r="AF77" i="14"/>
  <c r="O104" i="14"/>
  <c r="AF104" i="14"/>
  <c r="M369" i="14"/>
  <c r="O354" i="14"/>
  <c r="AF354" i="14"/>
  <c r="O54" i="15"/>
  <c r="AF54" i="15"/>
  <c r="G86" i="15"/>
  <c r="G118" i="15"/>
  <c r="G173" i="15"/>
  <c r="I56" i="14"/>
  <c r="O73" i="14"/>
  <c r="M115" i="14"/>
  <c r="O105" i="14"/>
  <c r="AF105" i="14"/>
  <c r="O108" i="14"/>
  <c r="AF108" i="14"/>
  <c r="O214" i="14"/>
  <c r="AF214" i="14"/>
  <c r="O316" i="14"/>
  <c r="AF316" i="14"/>
  <c r="O325" i="14"/>
  <c r="AF325" i="14"/>
  <c r="O356" i="14"/>
  <c r="AF356" i="14"/>
  <c r="O360" i="14"/>
  <c r="AF360" i="14"/>
  <c r="O392" i="14"/>
  <c r="AF392" i="14"/>
  <c r="O394" i="14"/>
  <c r="AF394" i="14"/>
  <c r="O425" i="14"/>
  <c r="AF425" i="14"/>
  <c r="O470" i="14"/>
  <c r="AF470" i="14"/>
  <c r="O535" i="14"/>
  <c r="O540" i="14"/>
  <c r="AF540" i="14"/>
  <c r="O541" i="14"/>
  <c r="AF541" i="14"/>
  <c r="O605" i="14"/>
  <c r="AF605" i="14"/>
  <c r="O645" i="14"/>
  <c r="AF645" i="14"/>
  <c r="O78" i="15"/>
  <c r="AF78" i="15"/>
  <c r="O224" i="15"/>
  <c r="AF224" i="15"/>
  <c r="O276" i="15"/>
  <c r="AF276" i="15"/>
  <c r="N173" i="15"/>
  <c r="P162" i="15"/>
  <c r="P173" i="15"/>
  <c r="N197" i="15"/>
  <c r="P193" i="15"/>
  <c r="P197" i="15"/>
  <c r="O14" i="14"/>
  <c r="AF14" i="14"/>
  <c r="O22" i="14"/>
  <c r="AF22" i="14"/>
  <c r="O78" i="14"/>
  <c r="AF78" i="14"/>
  <c r="N115" i="14"/>
  <c r="O106" i="14"/>
  <c r="AF106" i="14"/>
  <c r="O109" i="14"/>
  <c r="AF109" i="14"/>
  <c r="O112" i="14"/>
  <c r="AF112" i="14"/>
  <c r="O199" i="14"/>
  <c r="AF199" i="14"/>
  <c r="O313" i="14"/>
  <c r="AF313" i="14"/>
  <c r="O362" i="14"/>
  <c r="AF362" i="14"/>
  <c r="P439" i="14"/>
  <c r="O431" i="14"/>
  <c r="AF431" i="14"/>
  <c r="O572" i="14"/>
  <c r="AF572" i="14"/>
  <c r="O603" i="14"/>
  <c r="AF603" i="14"/>
  <c r="O14" i="15"/>
  <c r="AF14" i="15"/>
  <c r="G253" i="15"/>
  <c r="O811" i="13"/>
  <c r="AF811" i="13"/>
  <c r="O39" i="14"/>
  <c r="AF39" i="14"/>
  <c r="O110" i="14"/>
  <c r="AF110" i="14"/>
  <c r="O113" i="14"/>
  <c r="AF113" i="14"/>
  <c r="O137" i="14"/>
  <c r="AF137" i="14"/>
  <c r="O208" i="14"/>
  <c r="AF208" i="14"/>
  <c r="O322" i="14"/>
  <c r="AF322" i="14"/>
  <c r="O364" i="14"/>
  <c r="AF364" i="14"/>
  <c r="O423" i="14"/>
  <c r="AF423" i="14"/>
  <c r="K476" i="14"/>
  <c r="O462" i="14"/>
  <c r="AF462" i="14"/>
  <c r="O542" i="14"/>
  <c r="AF542" i="14"/>
  <c r="O543" i="14"/>
  <c r="AF543" i="14"/>
  <c r="O643" i="14"/>
  <c r="AF643" i="14"/>
  <c r="O50" i="15"/>
  <c r="AF50" i="15"/>
  <c r="O51" i="15"/>
  <c r="AF51" i="15"/>
  <c r="K86" i="15"/>
  <c r="O83" i="15"/>
  <c r="AF83" i="15"/>
  <c r="O84" i="15"/>
  <c r="AF84" i="15"/>
  <c r="K118" i="15"/>
  <c r="K173" i="15"/>
  <c r="O164" i="15"/>
  <c r="AF164" i="15"/>
  <c r="O165" i="15"/>
  <c r="AF165" i="15"/>
  <c r="O81" i="14"/>
  <c r="AF81" i="14"/>
  <c r="I115" i="14"/>
  <c r="O107" i="14"/>
  <c r="AF107" i="14"/>
  <c r="O111" i="14"/>
  <c r="AF111" i="14"/>
  <c r="O134" i="14"/>
  <c r="AF134" i="14"/>
  <c r="O138" i="14"/>
  <c r="AF138" i="14"/>
  <c r="O202" i="14"/>
  <c r="AF202" i="14"/>
  <c r="O215" i="14"/>
  <c r="AF215" i="14"/>
  <c r="O266" i="14"/>
  <c r="AF266" i="14"/>
  <c r="O268" i="14"/>
  <c r="AF268" i="14"/>
  <c r="O358" i="14"/>
  <c r="AF358" i="14"/>
  <c r="O366" i="14"/>
  <c r="AF366" i="14"/>
  <c r="G402" i="14"/>
  <c r="O400" i="14"/>
  <c r="AF400" i="14"/>
  <c r="K439" i="14"/>
  <c r="O463" i="14"/>
  <c r="AF463" i="14"/>
  <c r="O466" i="14"/>
  <c r="AF466" i="14"/>
  <c r="O471" i="14"/>
  <c r="AF471" i="14"/>
  <c r="O474" i="14"/>
  <c r="O536" i="14"/>
  <c r="AF536" i="14"/>
  <c r="O537" i="14"/>
  <c r="AF537" i="14"/>
  <c r="O544" i="14"/>
  <c r="AF544" i="14"/>
  <c r="O545" i="14"/>
  <c r="AF545" i="14"/>
  <c r="O631" i="14"/>
  <c r="AF631" i="14"/>
  <c r="N16" i="15"/>
  <c r="G55" i="15"/>
  <c r="O39" i="15"/>
  <c r="AF39" i="15"/>
  <c r="O44" i="15"/>
  <c r="AF44" i="15"/>
  <c r="O45" i="15"/>
  <c r="AF45" i="15"/>
  <c r="O52" i="15"/>
  <c r="AF52" i="15"/>
  <c r="O53" i="15"/>
  <c r="AF53" i="15"/>
  <c r="I86" i="15"/>
  <c r="N118" i="15"/>
  <c r="O109" i="15"/>
  <c r="AF109" i="15"/>
  <c r="O110" i="15"/>
  <c r="AF110" i="15"/>
  <c r="N142" i="15"/>
  <c r="O166" i="15"/>
  <c r="AF166" i="15"/>
  <c r="O167" i="15"/>
  <c r="AF167" i="15"/>
  <c r="N253" i="15"/>
  <c r="O247" i="15"/>
  <c r="AF247" i="15"/>
  <c r="G279" i="15"/>
  <c r="P279" i="15"/>
  <c r="O275" i="15"/>
  <c r="AF275" i="15"/>
  <c r="AF535" i="14"/>
  <c r="AF474" i="14"/>
  <c r="O38" i="15"/>
  <c r="M55" i="15"/>
  <c r="O77" i="15"/>
  <c r="M86" i="15"/>
  <c r="O196" i="15"/>
  <c r="AF196" i="15"/>
  <c r="O219" i="15"/>
  <c r="AF219" i="15"/>
  <c r="O248" i="15"/>
  <c r="AF248" i="15"/>
  <c r="I16" i="15"/>
  <c r="O12" i="15"/>
  <c r="AF12" i="15"/>
  <c r="O13" i="15"/>
  <c r="AF13" i="15"/>
  <c r="O40" i="15"/>
  <c r="AF40" i="15"/>
  <c r="O41" i="15"/>
  <c r="AF41" i="15"/>
  <c r="O48" i="15"/>
  <c r="AF48" i="15"/>
  <c r="O49" i="15"/>
  <c r="AF49" i="15"/>
  <c r="P86" i="15"/>
  <c r="O81" i="15"/>
  <c r="AF81" i="15"/>
  <c r="O82" i="15"/>
  <c r="AF82" i="15"/>
  <c r="O85" i="15"/>
  <c r="AF85" i="15"/>
  <c r="O108" i="15"/>
  <c r="AF108" i="15"/>
  <c r="O113" i="15"/>
  <c r="AF113" i="15"/>
  <c r="O114" i="15"/>
  <c r="AF114" i="15"/>
  <c r="O117" i="15"/>
  <c r="AF117" i="15"/>
  <c r="O140" i="15"/>
  <c r="AF140" i="15"/>
  <c r="I173" i="15"/>
  <c r="O170" i="15"/>
  <c r="AF170" i="15"/>
  <c r="O171" i="15"/>
  <c r="AF171" i="15"/>
  <c r="I197" i="15"/>
  <c r="G225" i="15"/>
  <c r="I225" i="15"/>
  <c r="O222" i="15"/>
  <c r="AF222" i="15"/>
  <c r="M253" i="15"/>
  <c r="O251" i="15"/>
  <c r="AF251" i="15"/>
  <c r="M279" i="15"/>
  <c r="O11" i="15"/>
  <c r="M16" i="15"/>
  <c r="O162" i="15"/>
  <c r="M173" i="15"/>
  <c r="M197" i="15"/>
  <c r="O193" i="15"/>
  <c r="M225" i="15"/>
  <c r="O218" i="15"/>
  <c r="K253" i="15"/>
  <c r="O246" i="15"/>
  <c r="K279" i="15"/>
  <c r="O274" i="15"/>
  <c r="O107" i="15"/>
  <c r="M118" i="15"/>
  <c r="O139" i="15"/>
  <c r="M142" i="15"/>
  <c r="P55" i="15"/>
  <c r="I118" i="15"/>
  <c r="I142" i="15"/>
  <c r="I55" i="15"/>
  <c r="O46" i="15"/>
  <c r="AF46" i="15"/>
  <c r="O47" i="15"/>
  <c r="AF47" i="15"/>
  <c r="O79" i="15"/>
  <c r="AF79" i="15"/>
  <c r="O80" i="15"/>
  <c r="AF80" i="15"/>
  <c r="P118" i="15"/>
  <c r="O111" i="15"/>
  <c r="AF111" i="15"/>
  <c r="O112" i="15"/>
  <c r="AF112" i="15"/>
  <c r="O141" i="15"/>
  <c r="AF141" i="15"/>
  <c r="O163" i="15"/>
  <c r="AF163" i="15"/>
  <c r="O168" i="15"/>
  <c r="AF168" i="15"/>
  <c r="O169" i="15"/>
  <c r="AF169" i="15"/>
  <c r="O172" i="15"/>
  <c r="AF172" i="15"/>
  <c r="O194" i="15"/>
  <c r="AF194" i="15"/>
  <c r="O220" i="15"/>
  <c r="AF220" i="15"/>
  <c r="O221" i="15"/>
  <c r="AF221" i="15"/>
  <c r="O223" i="15"/>
  <c r="AF223" i="15"/>
  <c r="O249" i="15"/>
  <c r="AF249" i="15"/>
  <c r="O250" i="15"/>
  <c r="AF250" i="15"/>
  <c r="O252" i="15"/>
  <c r="AF252" i="15"/>
  <c r="O277" i="15"/>
  <c r="AF277" i="15"/>
  <c r="O278" i="15"/>
  <c r="AF278" i="15"/>
  <c r="N279" i="15"/>
  <c r="P11" i="15"/>
  <c r="P16" i="15"/>
  <c r="P218" i="15"/>
  <c r="P225" i="15"/>
  <c r="P247" i="15"/>
  <c r="P253" i="15"/>
  <c r="O141" i="14"/>
  <c r="AF141" i="14"/>
  <c r="M402" i="14"/>
  <c r="K512" i="14"/>
  <c r="M609" i="14"/>
  <c r="O642" i="14"/>
  <c r="AF642" i="14"/>
  <c r="O48" i="14"/>
  <c r="AF48" i="14"/>
  <c r="O133" i="14"/>
  <c r="O390" i="14"/>
  <c r="O396" i="14"/>
  <c r="AF396" i="14"/>
  <c r="I609" i="14"/>
  <c r="P26" i="14"/>
  <c r="O42" i="14"/>
  <c r="AF42" i="14"/>
  <c r="O82" i="14"/>
  <c r="AF82" i="14"/>
  <c r="P115" i="14"/>
  <c r="O114" i="14"/>
  <c r="AF114" i="14"/>
  <c r="I143" i="14"/>
  <c r="N143" i="14"/>
  <c r="O162" i="14"/>
  <c r="AF162" i="14"/>
  <c r="O167" i="14"/>
  <c r="AF167" i="14"/>
  <c r="O192" i="14"/>
  <c r="AF192" i="14"/>
  <c r="O193" i="14"/>
  <c r="AF193" i="14"/>
  <c r="O200" i="14"/>
  <c r="AF200" i="14"/>
  <c r="O209" i="14"/>
  <c r="AF209" i="14"/>
  <c r="O243" i="14"/>
  <c r="AF243" i="14"/>
  <c r="O278" i="14"/>
  <c r="AF278" i="14"/>
  <c r="O279" i="14"/>
  <c r="AF279" i="14"/>
  <c r="O321" i="14"/>
  <c r="AF321" i="14"/>
  <c r="P476" i="14"/>
  <c r="O461" i="14"/>
  <c r="AF461" i="14"/>
  <c r="O465" i="14"/>
  <c r="AF465" i="14"/>
  <c r="O469" i="14"/>
  <c r="AF469" i="14"/>
  <c r="O473" i="14"/>
  <c r="AF473" i="14"/>
  <c r="O504" i="14"/>
  <c r="AF504" i="14"/>
  <c r="O506" i="14"/>
  <c r="AF506" i="14"/>
  <c r="I575" i="14"/>
  <c r="P609" i="14"/>
  <c r="N26" i="14"/>
  <c r="O12" i="14"/>
  <c r="AF12" i="14"/>
  <c r="O13" i="14"/>
  <c r="AF13" i="14"/>
  <c r="O15" i="14"/>
  <c r="AF15" i="14"/>
  <c r="O20" i="14"/>
  <c r="AF20" i="14"/>
  <c r="O21" i="14"/>
  <c r="AF21" i="14"/>
  <c r="O23" i="14"/>
  <c r="AF23" i="14"/>
  <c r="O54" i="14"/>
  <c r="AF54" i="14"/>
  <c r="I84" i="14"/>
  <c r="O74" i="14"/>
  <c r="AF74" i="14"/>
  <c r="O139" i="14"/>
  <c r="AF139" i="14"/>
  <c r="O140" i="14"/>
  <c r="AF140" i="14"/>
  <c r="O164" i="14"/>
  <c r="AF164" i="14"/>
  <c r="O168" i="14"/>
  <c r="AF168" i="14"/>
  <c r="O170" i="14"/>
  <c r="AF170" i="14"/>
  <c r="O201" i="14"/>
  <c r="AF201" i="14"/>
  <c r="O206" i="14"/>
  <c r="AF206" i="14"/>
  <c r="O210" i="14"/>
  <c r="AF210" i="14"/>
  <c r="O212" i="14"/>
  <c r="AF212" i="14"/>
  <c r="O213" i="14"/>
  <c r="AF213" i="14"/>
  <c r="O272" i="14"/>
  <c r="AF272" i="14"/>
  <c r="O288" i="14"/>
  <c r="AF288" i="14"/>
  <c r="I369" i="14"/>
  <c r="O508" i="14"/>
  <c r="AF508" i="14"/>
  <c r="O510" i="14"/>
  <c r="AF510" i="14"/>
  <c r="I546" i="14"/>
  <c r="G649" i="14"/>
  <c r="K26" i="14"/>
  <c r="O46" i="14"/>
  <c r="AF46" i="14"/>
  <c r="O47" i="14"/>
  <c r="AF47" i="14"/>
  <c r="O83" i="14"/>
  <c r="AF83" i="14"/>
  <c r="O103" i="14"/>
  <c r="AF103" i="14"/>
  <c r="P172" i="14"/>
  <c r="O165" i="14"/>
  <c r="AF165" i="14"/>
  <c r="O198" i="14"/>
  <c r="AF198" i="14"/>
  <c r="O204" i="14"/>
  <c r="AF204" i="14"/>
  <c r="O205" i="14"/>
  <c r="AF205" i="14"/>
  <c r="O207" i="14"/>
  <c r="AF207" i="14"/>
  <c r="K245" i="14"/>
  <c r="O241" i="14"/>
  <c r="AF241" i="14"/>
  <c r="O270" i="14"/>
  <c r="AF270" i="14"/>
  <c r="O271" i="14"/>
  <c r="AF271" i="14"/>
  <c r="O276" i="14"/>
  <c r="AF276" i="14"/>
  <c r="O286" i="14"/>
  <c r="AF286" i="14"/>
  <c r="O287" i="14"/>
  <c r="AF287" i="14"/>
  <c r="O314" i="14"/>
  <c r="AF314" i="14"/>
  <c r="G333" i="14"/>
  <c r="O317" i="14"/>
  <c r="AF317" i="14"/>
  <c r="O326" i="14"/>
  <c r="AF326" i="14"/>
  <c r="O331" i="14"/>
  <c r="AF331" i="14"/>
  <c r="O332" i="14"/>
  <c r="AF332" i="14"/>
  <c r="O597" i="14"/>
  <c r="AF597" i="14"/>
  <c r="M649" i="14"/>
  <c r="O637" i="14"/>
  <c r="AF637" i="14"/>
  <c r="O639" i="14"/>
  <c r="AF639" i="14"/>
  <c r="G26" i="14"/>
  <c r="O16" i="14"/>
  <c r="AF16" i="14"/>
  <c r="O17" i="14"/>
  <c r="AF17" i="14"/>
  <c r="O19" i="14"/>
  <c r="AF19" i="14"/>
  <c r="O24" i="14"/>
  <c r="AF24" i="14"/>
  <c r="O25" i="14"/>
  <c r="AF25" i="14"/>
  <c r="O40" i="14"/>
  <c r="AF40" i="14"/>
  <c r="O50" i="14"/>
  <c r="AF50" i="14"/>
  <c r="O51" i="14"/>
  <c r="AF51" i="14"/>
  <c r="O52" i="14"/>
  <c r="AF52" i="14"/>
  <c r="O55" i="14"/>
  <c r="AF55" i="14"/>
  <c r="M84" i="14"/>
  <c r="O135" i="14"/>
  <c r="AF135" i="14"/>
  <c r="O136" i="14"/>
  <c r="AF136" i="14"/>
  <c r="K172" i="14"/>
  <c r="O163" i="14"/>
  <c r="AF163" i="14"/>
  <c r="I217" i="14"/>
  <c r="O196" i="14"/>
  <c r="AF196" i="14"/>
  <c r="O197" i="14"/>
  <c r="AF197" i="14"/>
  <c r="G245" i="14"/>
  <c r="O240" i="14"/>
  <c r="AF240" i="14"/>
  <c r="O290" i="14"/>
  <c r="AF290" i="14"/>
  <c r="O291" i="14"/>
  <c r="AF291" i="14"/>
  <c r="O318" i="14"/>
  <c r="AF318" i="14"/>
  <c r="O323" i="14"/>
  <c r="AF323" i="14"/>
  <c r="O329" i="14"/>
  <c r="AF329" i="14"/>
  <c r="O330" i="14"/>
  <c r="AF330" i="14"/>
  <c r="O401" i="14"/>
  <c r="AF401" i="14"/>
  <c r="O500" i="14"/>
  <c r="AF500" i="14"/>
  <c r="O502" i="14"/>
  <c r="AF502" i="14"/>
  <c r="M26" i="14"/>
  <c r="O11" i="14"/>
  <c r="M245" i="14"/>
  <c r="O237" i="14"/>
  <c r="G293" i="14"/>
  <c r="K333" i="14"/>
  <c r="K115" i="14"/>
  <c r="G172" i="14"/>
  <c r="O267" i="14"/>
  <c r="AF267" i="14"/>
  <c r="O357" i="14"/>
  <c r="AF357" i="14"/>
  <c r="O359" i="14"/>
  <c r="AF359" i="14"/>
  <c r="O361" i="14"/>
  <c r="AF361" i="14"/>
  <c r="O363" i="14"/>
  <c r="AF363" i="14"/>
  <c r="O365" i="14"/>
  <c r="AF365" i="14"/>
  <c r="O367" i="14"/>
  <c r="AF367" i="14"/>
  <c r="M56" i="14"/>
  <c r="K293" i="14"/>
  <c r="O275" i="14"/>
  <c r="AF275" i="14"/>
  <c r="N84" i="14"/>
  <c r="P73" i="14"/>
  <c r="P84" i="14"/>
  <c r="AF133" i="14"/>
  <c r="O161" i="14"/>
  <c r="M172" i="14"/>
  <c r="N293" i="14"/>
  <c r="P265" i="14"/>
  <c r="P293" i="14"/>
  <c r="N333" i="14"/>
  <c r="P313" i="14"/>
  <c r="P333" i="14"/>
  <c r="O353" i="14"/>
  <c r="K369" i="14"/>
  <c r="M293" i="14"/>
  <c r="O265" i="14"/>
  <c r="N402" i="14"/>
  <c r="P390" i="14"/>
  <c r="P402" i="14"/>
  <c r="K56" i="14"/>
  <c r="N172" i="14"/>
  <c r="O45" i="14"/>
  <c r="AF45" i="14"/>
  <c r="O53" i="14"/>
  <c r="AF53" i="14"/>
  <c r="K84" i="14"/>
  <c r="O102" i="14"/>
  <c r="M143" i="14"/>
  <c r="P245" i="14"/>
  <c r="O242" i="14"/>
  <c r="AF242" i="14"/>
  <c r="O269" i="14"/>
  <c r="AF269" i="14"/>
  <c r="O277" i="14"/>
  <c r="AF277" i="14"/>
  <c r="O285" i="14"/>
  <c r="AF285" i="14"/>
  <c r="O355" i="14"/>
  <c r="AF355" i="14"/>
  <c r="I512" i="14"/>
  <c r="O497" i="14"/>
  <c r="G512" i="14"/>
  <c r="O501" i="14"/>
  <c r="AF501" i="14"/>
  <c r="O505" i="14"/>
  <c r="AF505" i="14"/>
  <c r="O509" i="14"/>
  <c r="AF509" i="14"/>
  <c r="I26" i="14"/>
  <c r="G56" i="14"/>
  <c r="AF73" i="14"/>
  <c r="K143" i="14"/>
  <c r="G143" i="14"/>
  <c r="I172" i="14"/>
  <c r="O169" i="14"/>
  <c r="AF169" i="14"/>
  <c r="P217" i="14"/>
  <c r="O195" i="14"/>
  <c r="AF195" i="14"/>
  <c r="O203" i="14"/>
  <c r="AF203" i="14"/>
  <c r="O211" i="14"/>
  <c r="AF211" i="14"/>
  <c r="I333" i="14"/>
  <c r="O320" i="14"/>
  <c r="AF320" i="14"/>
  <c r="O328" i="14"/>
  <c r="AF328" i="14"/>
  <c r="G369" i="14"/>
  <c r="O368" i="14"/>
  <c r="AF368" i="14"/>
  <c r="K402" i="14"/>
  <c r="I439" i="14"/>
  <c r="G439" i="14"/>
  <c r="O424" i="14"/>
  <c r="AF424" i="14"/>
  <c r="O426" i="14"/>
  <c r="AF426" i="14"/>
  <c r="O428" i="14"/>
  <c r="AF428" i="14"/>
  <c r="O430" i="14"/>
  <c r="AF430" i="14"/>
  <c r="O432" i="14"/>
  <c r="AF432" i="14"/>
  <c r="O434" i="14"/>
  <c r="AF434" i="14"/>
  <c r="O436" i="14"/>
  <c r="AF436" i="14"/>
  <c r="I476" i="14"/>
  <c r="G476" i="14"/>
  <c r="M546" i="14"/>
  <c r="O534" i="14"/>
  <c r="AF534" i="14"/>
  <c r="N56" i="14"/>
  <c r="P38" i="14"/>
  <c r="P56" i="14"/>
  <c r="N369" i="14"/>
  <c r="P353" i="14"/>
  <c r="P369" i="14"/>
  <c r="P497" i="14"/>
  <c r="P512" i="14"/>
  <c r="N512" i="14"/>
  <c r="M439" i="14"/>
  <c r="O422" i="14"/>
  <c r="O567" i="14"/>
  <c r="M575" i="14"/>
  <c r="O80" i="14"/>
  <c r="AF80" i="14"/>
  <c r="G217" i="14"/>
  <c r="O194" i="14"/>
  <c r="AF194" i="14"/>
  <c r="M217" i="14"/>
  <c r="M333" i="14"/>
  <c r="O319" i="14"/>
  <c r="AF319" i="14"/>
  <c r="O324" i="14"/>
  <c r="AF324" i="14"/>
  <c r="O327" i="14"/>
  <c r="AF327" i="14"/>
  <c r="O38" i="14"/>
  <c r="O41" i="14"/>
  <c r="AF41" i="14"/>
  <c r="O49" i="14"/>
  <c r="AF49" i="14"/>
  <c r="G84" i="14"/>
  <c r="O79" i="14"/>
  <c r="AF79" i="14"/>
  <c r="G115" i="14"/>
  <c r="P143" i="14"/>
  <c r="O191" i="14"/>
  <c r="K217" i="14"/>
  <c r="N217" i="14"/>
  <c r="I245" i="14"/>
  <c r="N245" i="14"/>
  <c r="I293" i="14"/>
  <c r="O273" i="14"/>
  <c r="AF273" i="14"/>
  <c r="O281" i="14"/>
  <c r="AF281" i="14"/>
  <c r="O289" i="14"/>
  <c r="AF289" i="14"/>
  <c r="I402" i="14"/>
  <c r="AF390" i="14"/>
  <c r="O391" i="14"/>
  <c r="AF391" i="14"/>
  <c r="O393" i="14"/>
  <c r="AF393" i="14"/>
  <c r="O395" i="14"/>
  <c r="AF395" i="14"/>
  <c r="O397" i="14"/>
  <c r="AF397" i="14"/>
  <c r="O399" i="14"/>
  <c r="AF399" i="14"/>
  <c r="M476" i="14"/>
  <c r="O460" i="14"/>
  <c r="AF460" i="14"/>
  <c r="O464" i="14"/>
  <c r="AF464" i="14"/>
  <c r="O468" i="14"/>
  <c r="AF468" i="14"/>
  <c r="O472" i="14"/>
  <c r="AF472" i="14"/>
  <c r="O475" i="14"/>
  <c r="AF475" i="14"/>
  <c r="O499" i="14"/>
  <c r="AF499" i="14"/>
  <c r="O503" i="14"/>
  <c r="AF503" i="14"/>
  <c r="O507" i="14"/>
  <c r="AF507" i="14"/>
  <c r="O511" i="14"/>
  <c r="AF511" i="14"/>
  <c r="O533" i="14"/>
  <c r="K546" i="14"/>
  <c r="N609" i="14"/>
  <c r="K609" i="14"/>
  <c r="O595" i="14"/>
  <c r="O629" i="14"/>
  <c r="K649" i="14"/>
  <c r="O573" i="14"/>
  <c r="AF573" i="14"/>
  <c r="O646" i="14"/>
  <c r="AF646" i="14"/>
  <c r="N476" i="14"/>
  <c r="O568" i="14"/>
  <c r="AF568" i="14"/>
  <c r="O569" i="14"/>
  <c r="AF569" i="14"/>
  <c r="G609" i="14"/>
  <c r="O601" i="14"/>
  <c r="AF601" i="14"/>
  <c r="O635" i="14"/>
  <c r="AF635" i="14"/>
  <c r="O644" i="14"/>
  <c r="AF644" i="14"/>
  <c r="N649" i="14"/>
  <c r="N546" i="14"/>
  <c r="P534" i="14"/>
  <c r="P546" i="14"/>
  <c r="N439" i="14"/>
  <c r="M512" i="14"/>
  <c r="G546" i="14"/>
  <c r="K575" i="14"/>
  <c r="G575" i="14"/>
  <c r="O571" i="14"/>
  <c r="AF571" i="14"/>
  <c r="O599" i="14"/>
  <c r="AF599" i="14"/>
  <c r="O607" i="14"/>
  <c r="AF607" i="14"/>
  <c r="O633" i="14"/>
  <c r="AF633" i="14"/>
  <c r="O641" i="14"/>
  <c r="AF641" i="14"/>
  <c r="O574" i="14"/>
  <c r="AF574" i="14"/>
  <c r="O596" i="14"/>
  <c r="AF596" i="14"/>
  <c r="O598" i="14"/>
  <c r="AF598" i="14"/>
  <c r="O600" i="14"/>
  <c r="AF600" i="14"/>
  <c r="O602" i="14"/>
  <c r="AF602" i="14"/>
  <c r="O604" i="14"/>
  <c r="AF604" i="14"/>
  <c r="O606" i="14"/>
  <c r="AF606" i="14"/>
  <c r="I649" i="14"/>
  <c r="P649" i="14"/>
  <c r="O630" i="14"/>
  <c r="AF630" i="14"/>
  <c r="O632" i="14"/>
  <c r="AF632" i="14"/>
  <c r="O634" i="14"/>
  <c r="AF634" i="14"/>
  <c r="O636" i="14"/>
  <c r="AF636" i="14"/>
  <c r="O638" i="14"/>
  <c r="AF638" i="14"/>
  <c r="O640" i="14"/>
  <c r="AF640" i="14"/>
  <c r="N575" i="14"/>
  <c r="O647" i="14"/>
  <c r="AF647" i="14"/>
  <c r="O819" i="13"/>
  <c r="AF819" i="13"/>
  <c r="O815" i="13"/>
  <c r="AF815" i="13"/>
  <c r="O816" i="13"/>
  <c r="AF816" i="13"/>
  <c r="O733" i="13"/>
  <c r="AF733" i="13"/>
  <c r="O809" i="13"/>
  <c r="AF809" i="13"/>
  <c r="O810" i="13"/>
  <c r="AF810" i="13"/>
  <c r="O817" i="13"/>
  <c r="AF817" i="13"/>
  <c r="O818" i="13"/>
  <c r="AF818" i="13"/>
  <c r="O813" i="13"/>
  <c r="AF813" i="13"/>
  <c r="O814" i="13"/>
  <c r="AF814" i="13"/>
  <c r="O372" i="13"/>
  <c r="AF372" i="13"/>
  <c r="O550" i="13"/>
  <c r="AF550" i="13"/>
  <c r="O437" i="13"/>
  <c r="AF437" i="13"/>
  <c r="O626" i="13"/>
  <c r="AF626" i="13"/>
  <c r="O793" i="13"/>
  <c r="AF793" i="13"/>
  <c r="O546" i="13"/>
  <c r="AF546" i="13"/>
  <c r="G168" i="13"/>
  <c r="O318" i="13"/>
  <c r="AF318" i="13"/>
  <c r="O702" i="13"/>
  <c r="AF702" i="13"/>
  <c r="O460" i="13"/>
  <c r="AF460" i="13"/>
  <c r="O139" i="13"/>
  <c r="AF139" i="13"/>
  <c r="O156" i="13"/>
  <c r="AF156" i="13"/>
  <c r="O807" i="13"/>
  <c r="AF807" i="13"/>
  <c r="O86" i="13"/>
  <c r="AF86" i="13"/>
  <c r="O173" i="13"/>
  <c r="AF173" i="13"/>
  <c r="O356" i="13"/>
  <c r="AF356" i="13"/>
  <c r="O456" i="13"/>
  <c r="AF456" i="13"/>
  <c r="O176" i="13"/>
  <c r="AF176" i="13"/>
  <c r="O216" i="13"/>
  <c r="AF216" i="13"/>
  <c r="O294" i="13"/>
  <c r="AF294" i="13"/>
  <c r="O316" i="13"/>
  <c r="AF316" i="13"/>
  <c r="O416" i="13"/>
  <c r="AF416" i="13"/>
  <c r="O477" i="13"/>
  <c r="AF477" i="13"/>
  <c r="O598" i="13"/>
  <c r="AF598" i="13"/>
  <c r="O737" i="13"/>
  <c r="AF737" i="13"/>
  <c r="O768" i="13"/>
  <c r="AF768" i="13"/>
  <c r="O364" i="13"/>
  <c r="AF364" i="13"/>
  <c r="O43" i="13"/>
  <c r="AF43" i="13"/>
  <c r="O235" i="13"/>
  <c r="AF235" i="13"/>
  <c r="O243" i="13"/>
  <c r="AF243" i="13"/>
  <c r="O251" i="13"/>
  <c r="O413" i="13"/>
  <c r="AF413" i="13"/>
  <c r="O426" i="13"/>
  <c r="AF426" i="13"/>
  <c r="O433" i="13"/>
  <c r="AF433" i="13"/>
  <c r="O528" i="13"/>
  <c r="AF528" i="13"/>
  <c r="O627" i="13"/>
  <c r="AF627" i="13"/>
  <c r="O674" i="13"/>
  <c r="AF674" i="13"/>
  <c r="O760" i="13"/>
  <c r="AF760" i="13"/>
  <c r="K168" i="13"/>
  <c r="O192" i="13"/>
  <c r="AF192" i="13"/>
  <c r="O204" i="13"/>
  <c r="AF204" i="13"/>
  <c r="O227" i="13"/>
  <c r="AF227" i="13"/>
  <c r="O236" i="13"/>
  <c r="AF236" i="13"/>
  <c r="O244" i="13"/>
  <c r="AF244" i="13"/>
  <c r="G298" i="13"/>
  <c r="O298" i="13"/>
  <c r="AF298" i="13"/>
  <c r="O349" i="13"/>
  <c r="AF349" i="13"/>
  <c r="O470" i="13"/>
  <c r="AF470" i="13"/>
  <c r="O524" i="13"/>
  <c r="AF524" i="13"/>
  <c r="O629" i="13"/>
  <c r="AF629" i="13"/>
  <c r="O735" i="13"/>
  <c r="AF735" i="13"/>
  <c r="O748" i="13"/>
  <c r="AF748" i="13"/>
  <c r="O756" i="13"/>
  <c r="AF756" i="13"/>
  <c r="O39" i="13"/>
  <c r="AF39" i="13"/>
  <c r="O607" i="13"/>
  <c r="AF607" i="13"/>
  <c r="O59" i="13"/>
  <c r="AF59" i="13"/>
  <c r="O88" i="13"/>
  <c r="AF88" i="13"/>
  <c r="O80" i="13"/>
  <c r="AF80" i="13"/>
  <c r="O160" i="13"/>
  <c r="AF160" i="13"/>
  <c r="O164" i="13"/>
  <c r="AF164" i="13"/>
  <c r="O170" i="13"/>
  <c r="AF170" i="13"/>
  <c r="O200" i="13"/>
  <c r="AF200" i="13"/>
  <c r="O281" i="13"/>
  <c r="AF281" i="13"/>
  <c r="O360" i="13"/>
  <c r="AF360" i="13"/>
  <c r="O371" i="13"/>
  <c r="AF371" i="13"/>
  <c r="O388" i="13"/>
  <c r="AF388" i="13"/>
  <c r="O393" i="13"/>
  <c r="AF393" i="13"/>
  <c r="O527" i="13"/>
  <c r="AF527" i="13"/>
  <c r="O560" i="13"/>
  <c r="AF560" i="13"/>
  <c r="O573" i="13"/>
  <c r="AF573" i="13"/>
  <c r="O578" i="13"/>
  <c r="AF578" i="13"/>
  <c r="O605" i="13"/>
  <c r="AF605" i="13"/>
  <c r="O692" i="13"/>
  <c r="AF692" i="13"/>
  <c r="O729" i="13"/>
  <c r="AF729" i="13"/>
  <c r="O739" i="13"/>
  <c r="AF739" i="13"/>
  <c r="O750" i="13"/>
  <c r="AF750" i="13"/>
  <c r="O794" i="13"/>
  <c r="AF794" i="13"/>
  <c r="O804" i="13"/>
  <c r="AF804" i="13"/>
  <c r="O36" i="13"/>
  <c r="AF36" i="13"/>
  <c r="O82" i="13"/>
  <c r="AF82" i="13"/>
  <c r="O90" i="13"/>
  <c r="AF90" i="13"/>
  <c r="O501" i="13"/>
  <c r="AF501" i="13"/>
  <c r="O41" i="13"/>
  <c r="AF41" i="13"/>
  <c r="O57" i="13"/>
  <c r="AF57" i="13"/>
  <c r="O97" i="13"/>
  <c r="AF97" i="13"/>
  <c r="O191" i="13"/>
  <c r="AF191" i="13"/>
  <c r="O224" i="13"/>
  <c r="AF224" i="13"/>
  <c r="O340" i="13"/>
  <c r="AF340" i="13"/>
  <c r="O344" i="13"/>
  <c r="AF344" i="13"/>
  <c r="O350" i="13"/>
  <c r="AF350" i="13"/>
  <c r="O397" i="13"/>
  <c r="AF397" i="13"/>
  <c r="O441" i="13"/>
  <c r="AF441" i="13"/>
  <c r="O624" i="13"/>
  <c r="AF624" i="13"/>
  <c r="O103" i="13"/>
  <c r="AF103" i="13"/>
  <c r="O131" i="13"/>
  <c r="AF131" i="13"/>
  <c r="O152" i="13"/>
  <c r="AF152" i="13"/>
  <c r="O171" i="13"/>
  <c r="AF171" i="13"/>
  <c r="O184" i="13"/>
  <c r="AF184" i="13"/>
  <c r="O233" i="13"/>
  <c r="AF233" i="13"/>
  <c r="O234" i="13"/>
  <c r="AF234" i="13"/>
  <c r="O241" i="13"/>
  <c r="AF241" i="13"/>
  <c r="O242" i="13"/>
  <c r="AF242" i="13"/>
  <c r="O249" i="13"/>
  <c r="AF249" i="13"/>
  <c r="O250" i="13"/>
  <c r="AF250" i="13"/>
  <c r="O279" i="13"/>
  <c r="AF279" i="13"/>
  <c r="O297" i="13"/>
  <c r="AF297" i="13"/>
  <c r="O317" i="13"/>
  <c r="AF317" i="13"/>
  <c r="O336" i="13"/>
  <c r="AF336" i="13"/>
  <c r="O341" i="13"/>
  <c r="AF341" i="13"/>
  <c r="O345" i="13"/>
  <c r="AF345" i="13"/>
  <c r="O369" i="13"/>
  <c r="AF369" i="13"/>
  <c r="O381" i="13"/>
  <c r="AF381" i="13"/>
  <c r="O390" i="13"/>
  <c r="AF390" i="13"/>
  <c r="O391" i="13"/>
  <c r="AF391" i="13"/>
  <c r="O399" i="13"/>
  <c r="AF399" i="13"/>
  <c r="O442" i="13"/>
  <c r="AF442" i="13"/>
  <c r="O462" i="13"/>
  <c r="AF462" i="13"/>
  <c r="O463" i="13"/>
  <c r="AF463" i="13"/>
  <c r="O474" i="13"/>
  <c r="AF474" i="13"/>
  <c r="O530" i="13"/>
  <c r="AF530" i="13"/>
  <c r="O564" i="13"/>
  <c r="AF564" i="13"/>
  <c r="O583" i="13"/>
  <c r="AF583" i="13"/>
  <c r="O586" i="13"/>
  <c r="AF586" i="13"/>
  <c r="O670" i="13"/>
  <c r="AF670" i="13"/>
  <c r="O700" i="13"/>
  <c r="AF700" i="13"/>
  <c r="O719" i="13"/>
  <c r="AF719" i="13"/>
  <c r="O721" i="13"/>
  <c r="AF721" i="13"/>
  <c r="O732" i="13"/>
  <c r="AF732" i="13"/>
  <c r="O764" i="13"/>
  <c r="AF764" i="13"/>
  <c r="O796" i="13"/>
  <c r="AF796" i="13"/>
  <c r="K300" i="13"/>
  <c r="O300" i="13"/>
  <c r="AF300" i="13"/>
  <c r="K299" i="13"/>
  <c r="O299" i="13"/>
  <c r="AF299" i="13"/>
  <c r="O51" i="13"/>
  <c r="AF51" i="13"/>
  <c r="O67" i="13"/>
  <c r="AF67" i="13"/>
  <c r="O500" i="13"/>
  <c r="AF500" i="13"/>
  <c r="O669" i="13"/>
  <c r="AF669" i="13"/>
  <c r="O84" i="13"/>
  <c r="AF84" i="13"/>
  <c r="O278" i="13"/>
  <c r="AF278" i="13"/>
  <c r="O348" i="13"/>
  <c r="AF348" i="13"/>
  <c r="O367" i="13"/>
  <c r="AF367" i="13"/>
  <c r="O610" i="13"/>
  <c r="AF610" i="13"/>
  <c r="O792" i="13"/>
  <c r="AF792" i="13"/>
  <c r="O49" i="13"/>
  <c r="AF49" i="13"/>
  <c r="O65" i="13"/>
  <c r="AF65" i="13"/>
  <c r="O74" i="13"/>
  <c r="AF74" i="13"/>
  <c r="O77" i="13"/>
  <c r="AF77" i="13"/>
  <c r="O101" i="13"/>
  <c r="AF101" i="13"/>
  <c r="O146" i="13"/>
  <c r="AF146" i="13"/>
  <c r="O198" i="13"/>
  <c r="AF198" i="13"/>
  <c r="O206" i="13"/>
  <c r="AF206" i="13"/>
  <c r="O222" i="13"/>
  <c r="AF222" i="13"/>
  <c r="O226" i="13"/>
  <c r="AF226" i="13"/>
  <c r="O277" i="13"/>
  <c r="AF277" i="13"/>
  <c r="O289" i="13"/>
  <c r="AF289" i="13"/>
  <c r="O321" i="13"/>
  <c r="AF321" i="13"/>
  <c r="O329" i="13"/>
  <c r="AF329" i="13"/>
  <c r="O352" i="13"/>
  <c r="AF352" i="13"/>
  <c r="O370" i="13"/>
  <c r="AF370" i="13"/>
  <c r="O383" i="13"/>
  <c r="AF383" i="13"/>
  <c r="O494" i="13"/>
  <c r="AF494" i="13"/>
  <c r="O526" i="13"/>
  <c r="AF526" i="13"/>
  <c r="O620" i="13"/>
  <c r="AF620" i="13"/>
  <c r="O666" i="13"/>
  <c r="AF666" i="13"/>
  <c r="O671" i="13"/>
  <c r="AF671" i="13"/>
  <c r="O680" i="13"/>
  <c r="AF680" i="13"/>
  <c r="O684" i="13"/>
  <c r="AF684" i="13"/>
  <c r="O717" i="13"/>
  <c r="AF717" i="13"/>
  <c r="O752" i="13"/>
  <c r="AF752" i="13"/>
  <c r="O758" i="13"/>
  <c r="AF758" i="13"/>
  <c r="O788" i="13"/>
  <c r="AF788" i="13"/>
  <c r="O105" i="13"/>
  <c r="AF105" i="13"/>
  <c r="O106" i="13"/>
  <c r="AF106" i="13"/>
  <c r="O142" i="13"/>
  <c r="AF142" i="13"/>
  <c r="O229" i="13"/>
  <c r="AF229" i="13"/>
  <c r="O320" i="13"/>
  <c r="AF320" i="13"/>
  <c r="O366" i="13"/>
  <c r="AF366" i="13"/>
  <c r="O375" i="13"/>
  <c r="AF375" i="13"/>
  <c r="O389" i="13"/>
  <c r="AF389" i="13"/>
  <c r="O466" i="13"/>
  <c r="AF466" i="13"/>
  <c r="O478" i="13"/>
  <c r="AF478" i="13"/>
  <c r="O481" i="13"/>
  <c r="AF481" i="13"/>
  <c r="O482" i="13"/>
  <c r="AF482" i="13"/>
  <c r="O485" i="13"/>
  <c r="AF485" i="13"/>
  <c r="O486" i="13"/>
  <c r="AF486" i="13"/>
  <c r="O491" i="13"/>
  <c r="AF491" i="13"/>
  <c r="O504" i="13"/>
  <c r="AF504" i="13"/>
  <c r="O511" i="13"/>
  <c r="AF511" i="13"/>
  <c r="O572" i="13"/>
  <c r="AF572" i="13"/>
  <c r="O579" i="13"/>
  <c r="AF579" i="13"/>
  <c r="O588" i="13"/>
  <c r="AF588" i="13"/>
  <c r="O602" i="13"/>
  <c r="AF602" i="13"/>
  <c r="O615" i="13"/>
  <c r="AF615" i="13"/>
  <c r="O711" i="13"/>
  <c r="AF711" i="13"/>
  <c r="O713" i="13"/>
  <c r="AF713" i="13"/>
  <c r="O772" i="13"/>
  <c r="AF772" i="13"/>
  <c r="O774" i="13"/>
  <c r="AF774" i="13"/>
  <c r="O798" i="13"/>
  <c r="AF798" i="13"/>
  <c r="O172" i="13"/>
  <c r="AF172" i="13"/>
  <c r="O183" i="13"/>
  <c r="AF183" i="13"/>
  <c r="AE251" i="13"/>
  <c r="O264" i="13"/>
  <c r="AF264" i="13"/>
  <c r="O270" i="13"/>
  <c r="AF270" i="13"/>
  <c r="O315" i="13"/>
  <c r="AF315" i="13"/>
  <c r="O331" i="13"/>
  <c r="AF331" i="13"/>
  <c r="O334" i="13"/>
  <c r="AF334" i="13"/>
  <c r="O378" i="13"/>
  <c r="AF378" i="13"/>
  <c r="O479" i="13"/>
  <c r="AF479" i="13"/>
  <c r="O484" i="13"/>
  <c r="AF484" i="13"/>
  <c r="O487" i="13"/>
  <c r="AF487" i="13"/>
  <c r="O490" i="13"/>
  <c r="AF490" i="13"/>
  <c r="O575" i="13"/>
  <c r="AF575" i="13"/>
  <c r="O594" i="13"/>
  <c r="AF594" i="13"/>
  <c r="O649" i="13"/>
  <c r="AF649" i="13"/>
  <c r="O715" i="13"/>
  <c r="AF715" i="13"/>
  <c r="O754" i="13"/>
  <c r="AF754" i="13"/>
  <c r="O776" i="13"/>
  <c r="AF776" i="13"/>
  <c r="O779" i="13"/>
  <c r="AF779" i="13"/>
  <c r="O790" i="13"/>
  <c r="AF790" i="13"/>
  <c r="O458" i="13"/>
  <c r="AF458" i="13"/>
  <c r="O459" i="13"/>
  <c r="AF459" i="13"/>
  <c r="O457" i="13"/>
  <c r="AF457" i="13"/>
  <c r="O647" i="13"/>
  <c r="AF647" i="13"/>
  <c r="O651" i="13"/>
  <c r="AF651" i="13"/>
  <c r="O683" i="13"/>
  <c r="AF683" i="13"/>
  <c r="O688" i="13"/>
  <c r="AF688" i="13"/>
  <c r="O696" i="13"/>
  <c r="AF696" i="13"/>
  <c r="O802" i="13"/>
  <c r="AF802" i="13"/>
  <c r="O800" i="13"/>
  <c r="AF800" i="13"/>
  <c r="O797" i="13"/>
  <c r="AF797" i="13"/>
  <c r="O787" i="13"/>
  <c r="AF787" i="13"/>
  <c r="O781" i="13"/>
  <c r="AF781" i="13"/>
  <c r="O766" i="13"/>
  <c r="AF766" i="13"/>
  <c r="O753" i="13"/>
  <c r="AF753" i="13"/>
  <c r="O749" i="13"/>
  <c r="AF749" i="13"/>
  <c r="O741" i="13"/>
  <c r="AF741" i="13"/>
  <c r="O743" i="13"/>
  <c r="AF743" i="13"/>
  <c r="O744" i="13"/>
  <c r="AF744" i="13"/>
  <c r="O745" i="13"/>
  <c r="AF745" i="13"/>
  <c r="O723" i="13"/>
  <c r="AF723" i="13"/>
  <c r="O725" i="13"/>
  <c r="AF725" i="13"/>
  <c r="O727" i="13"/>
  <c r="AF727" i="13"/>
  <c r="O704" i="13"/>
  <c r="AF704" i="13"/>
  <c r="O706" i="13"/>
  <c r="AF706" i="13"/>
  <c r="O708" i="13"/>
  <c r="AF708" i="13"/>
  <c r="O710" i="13"/>
  <c r="AF710" i="13"/>
  <c r="O712" i="13"/>
  <c r="AF712" i="13"/>
  <c r="O676" i="13"/>
  <c r="AF676" i="13"/>
  <c r="O679" i="13"/>
  <c r="AF679" i="13"/>
  <c r="O675" i="13"/>
  <c r="AF675" i="13"/>
  <c r="O672" i="13"/>
  <c r="AF672" i="13"/>
  <c r="O673" i="13"/>
  <c r="AF673" i="13"/>
  <c r="O662" i="13"/>
  <c r="AF662" i="13"/>
  <c r="O654" i="13"/>
  <c r="AF654" i="13"/>
  <c r="O658" i="13"/>
  <c r="AF658" i="13"/>
  <c r="O608" i="13"/>
  <c r="AF608" i="13"/>
  <c r="O613" i="13"/>
  <c r="AF613" i="13"/>
  <c r="O616" i="13"/>
  <c r="AF616" i="13"/>
  <c r="O631" i="13"/>
  <c r="AF631" i="13"/>
  <c r="O633" i="13"/>
  <c r="AF633" i="13"/>
  <c r="O635" i="13"/>
  <c r="AF635" i="13"/>
  <c r="O637" i="13"/>
  <c r="AF637" i="13"/>
  <c r="O639" i="13"/>
  <c r="AF639" i="13"/>
  <c r="O641" i="13"/>
  <c r="AF641" i="13"/>
  <c r="O643" i="13"/>
  <c r="AF643" i="13"/>
  <c r="O621" i="13"/>
  <c r="AF621" i="13"/>
  <c r="O623" i="13"/>
  <c r="AF623" i="13"/>
  <c r="O645" i="13"/>
  <c r="AF645" i="13"/>
  <c r="O603" i="13"/>
  <c r="AF603" i="13"/>
  <c r="O581" i="13"/>
  <c r="AF581" i="13"/>
  <c r="O582" i="13"/>
  <c r="AF582" i="13"/>
  <c r="O585" i="13"/>
  <c r="AF585" i="13"/>
  <c r="O590" i="13"/>
  <c r="AF590" i="13"/>
  <c r="O589" i="13"/>
  <c r="AF589" i="13"/>
  <c r="O584" i="13"/>
  <c r="AF584" i="13"/>
  <c r="O574" i="13"/>
  <c r="AF574" i="13"/>
  <c r="O576" i="13"/>
  <c r="AF576" i="13"/>
  <c r="O570" i="13"/>
  <c r="AF570" i="13"/>
  <c r="O565" i="13"/>
  <c r="AF565" i="13"/>
  <c r="O566" i="13"/>
  <c r="AF566" i="13"/>
  <c r="O567" i="13"/>
  <c r="AF567" i="13"/>
  <c r="O568" i="13"/>
  <c r="AF568" i="13"/>
  <c r="O569" i="13"/>
  <c r="AF569" i="13"/>
  <c r="O571" i="13"/>
  <c r="AF571" i="13"/>
  <c r="O557" i="13"/>
  <c r="AF557" i="13"/>
  <c r="O554" i="13"/>
  <c r="AF554" i="13"/>
  <c r="O556" i="13"/>
  <c r="AF556" i="13"/>
  <c r="O559" i="13"/>
  <c r="AF559" i="13"/>
  <c r="O547" i="13"/>
  <c r="AF547" i="13"/>
  <c r="O548" i="13"/>
  <c r="AF548" i="13"/>
  <c r="O539" i="13"/>
  <c r="AF539" i="13"/>
  <c r="O531" i="13"/>
  <c r="AF531" i="13"/>
  <c r="O538" i="13"/>
  <c r="AF538" i="13"/>
  <c r="O545" i="13"/>
  <c r="AF545" i="13"/>
  <c r="O534" i="13"/>
  <c r="AF534" i="13"/>
  <c r="O542" i="13"/>
  <c r="AF542" i="13"/>
  <c r="O544" i="13"/>
  <c r="AF544" i="13"/>
  <c r="O512" i="13"/>
  <c r="AF512" i="13"/>
  <c r="O520" i="13"/>
  <c r="AF520" i="13"/>
  <c r="O522" i="13"/>
  <c r="AF522" i="13"/>
  <c r="O523" i="13"/>
  <c r="AF523" i="13"/>
  <c r="O475" i="13"/>
  <c r="AF475" i="13"/>
  <c r="O476" i="13"/>
  <c r="AF476" i="13"/>
  <c r="O493" i="13"/>
  <c r="AF493" i="13"/>
  <c r="O498" i="13"/>
  <c r="AF498" i="13"/>
  <c r="O499" i="13"/>
  <c r="AF499" i="13"/>
  <c r="O505" i="13"/>
  <c r="AF505" i="13"/>
  <c r="O495" i="13"/>
  <c r="AF495" i="13"/>
  <c r="O465" i="13"/>
  <c r="AF465" i="13"/>
  <c r="O467" i="13"/>
  <c r="AF467" i="13"/>
  <c r="O471" i="13"/>
  <c r="AF471" i="13"/>
  <c r="O489" i="13"/>
  <c r="AF489" i="13"/>
  <c r="O497" i="13"/>
  <c r="AF497" i="13"/>
  <c r="O440" i="13"/>
  <c r="AF440" i="13"/>
  <c r="O449" i="13"/>
  <c r="AF449" i="13"/>
  <c r="O446" i="13"/>
  <c r="AF446" i="13"/>
  <c r="O450" i="13"/>
  <c r="AF450" i="13"/>
  <c r="O438" i="13"/>
  <c r="AF438" i="13"/>
  <c r="O443" i="13"/>
  <c r="AF443" i="13"/>
  <c r="O444" i="13"/>
  <c r="AF444" i="13"/>
  <c r="O445" i="13"/>
  <c r="AF445" i="13"/>
  <c r="O448" i="13"/>
  <c r="AF448" i="13"/>
  <c r="O430" i="13"/>
  <c r="AF430" i="13"/>
  <c r="O428" i="13"/>
  <c r="AF428" i="13"/>
  <c r="O431" i="13"/>
  <c r="AF431" i="13"/>
  <c r="O432" i="13"/>
  <c r="AF432" i="13"/>
  <c r="O429" i="13"/>
  <c r="AF429" i="13"/>
  <c r="O423" i="13"/>
  <c r="AF423" i="13"/>
  <c r="O412" i="13"/>
  <c r="AF412" i="13"/>
  <c r="O419" i="13"/>
  <c r="AF419" i="13"/>
  <c r="O415" i="13"/>
  <c r="AF415" i="13"/>
  <c r="O414" i="13"/>
  <c r="AF414" i="13"/>
  <c r="O417" i="13"/>
  <c r="AF417" i="13"/>
  <c r="O420" i="13"/>
  <c r="AF420" i="13"/>
  <c r="O421" i="13"/>
  <c r="AF421" i="13"/>
  <c r="O424" i="13"/>
  <c r="AF424" i="13"/>
  <c r="O401" i="13"/>
  <c r="AF401" i="13"/>
  <c r="O407" i="13"/>
  <c r="AF407" i="13"/>
  <c r="O410" i="13"/>
  <c r="AF410" i="13"/>
  <c r="O403" i="13"/>
  <c r="AF403" i="13"/>
  <c r="O408" i="13"/>
  <c r="AF408" i="13"/>
  <c r="O395" i="13"/>
  <c r="AF395" i="13"/>
  <c r="O396" i="13"/>
  <c r="AF396" i="13"/>
  <c r="O392" i="13"/>
  <c r="AF392" i="13"/>
  <c r="O376" i="13"/>
  <c r="AF376" i="13"/>
  <c r="O368" i="13"/>
  <c r="AF368" i="13"/>
  <c r="O374" i="13"/>
  <c r="AF374" i="13"/>
  <c r="O384" i="13"/>
  <c r="AF384" i="13"/>
  <c r="O385" i="13"/>
  <c r="AF385" i="13"/>
  <c r="O362" i="13"/>
  <c r="AF362" i="13"/>
  <c r="O365" i="13"/>
  <c r="AF365" i="13"/>
  <c r="O386" i="13"/>
  <c r="AF386" i="13"/>
  <c r="O358" i="13"/>
  <c r="AF358" i="13"/>
  <c r="O354" i="13"/>
  <c r="AF354" i="13"/>
  <c r="O346" i="13"/>
  <c r="AF346" i="13"/>
  <c r="O347" i="13"/>
  <c r="AF347" i="13"/>
  <c r="O333" i="13"/>
  <c r="AF333" i="13"/>
  <c r="O330" i="13"/>
  <c r="AF330" i="13"/>
  <c r="O342" i="13"/>
  <c r="AF342" i="13"/>
  <c r="O343" i="13"/>
  <c r="AF343" i="13"/>
  <c r="O338" i="13"/>
  <c r="AF338" i="13"/>
  <c r="O332" i="13"/>
  <c r="AF332" i="13"/>
  <c r="O335" i="13"/>
  <c r="AF335" i="13"/>
  <c r="O339" i="13"/>
  <c r="AF339" i="13"/>
  <c r="O324" i="13"/>
  <c r="AF324" i="13"/>
  <c r="O325" i="13"/>
  <c r="AF325" i="13"/>
  <c r="O326" i="13"/>
  <c r="AF326" i="13"/>
  <c r="O328" i="13"/>
  <c r="AF328" i="13"/>
  <c r="O322" i="13"/>
  <c r="AF322" i="13"/>
  <c r="O319" i="13"/>
  <c r="AF319" i="13"/>
  <c r="O280" i="13"/>
  <c r="AF280" i="13"/>
  <c r="O284" i="13"/>
  <c r="AF284" i="13"/>
  <c r="O292" i="13"/>
  <c r="AF292" i="13"/>
  <c r="O271" i="13"/>
  <c r="AF271" i="13"/>
  <c r="O273" i="13"/>
  <c r="AF273" i="13"/>
  <c r="O274" i="13"/>
  <c r="AF274" i="13"/>
  <c r="O276" i="13"/>
  <c r="AF276" i="13"/>
  <c r="O285" i="13"/>
  <c r="AF285" i="13"/>
  <c r="O293" i="13"/>
  <c r="AF293" i="13"/>
  <c r="O283" i="13"/>
  <c r="AF283" i="13"/>
  <c r="O286" i="13"/>
  <c r="AF286" i="13"/>
  <c r="O291" i="13"/>
  <c r="AF291" i="13"/>
  <c r="O282" i="13"/>
  <c r="AF282" i="13"/>
  <c r="O287" i="13"/>
  <c r="AF287" i="13"/>
  <c r="O288" i="13"/>
  <c r="AF288" i="13"/>
  <c r="O290" i="13"/>
  <c r="AF290" i="13"/>
  <c r="O295" i="13"/>
  <c r="AF295" i="13"/>
  <c r="O296" i="13"/>
  <c r="AF296" i="13"/>
  <c r="O265" i="13"/>
  <c r="AF265" i="13"/>
  <c r="O266" i="13"/>
  <c r="AF266" i="13"/>
  <c r="O267" i="13"/>
  <c r="AF267" i="13"/>
  <c r="O268" i="13"/>
  <c r="AF268" i="13"/>
  <c r="O269" i="13"/>
  <c r="AF269" i="13"/>
  <c r="O230" i="13"/>
  <c r="AF230" i="13"/>
  <c r="O232" i="13"/>
  <c r="AF232" i="13"/>
  <c r="O237" i="13"/>
  <c r="AF237" i="13"/>
  <c r="O238" i="13"/>
  <c r="AF238" i="13"/>
  <c r="O240" i="13"/>
  <c r="AF240" i="13"/>
  <c r="O245" i="13"/>
  <c r="AF245" i="13"/>
  <c r="O246" i="13"/>
  <c r="AF246" i="13"/>
  <c r="O248" i="13"/>
  <c r="AF248" i="13"/>
  <c r="O253" i="13"/>
  <c r="AF253" i="13"/>
  <c r="O231" i="13"/>
  <c r="AF231" i="13"/>
  <c r="O239" i="13"/>
  <c r="AF239" i="13"/>
  <c r="O247" i="13"/>
  <c r="AF247" i="13"/>
  <c r="O254" i="13"/>
  <c r="AF254" i="13"/>
  <c r="O255" i="13"/>
  <c r="AF255" i="13"/>
  <c r="O256" i="13"/>
  <c r="AF256" i="13"/>
  <c r="O257" i="13"/>
  <c r="AF257" i="13"/>
  <c r="O258" i="13"/>
  <c r="AF258" i="13"/>
  <c r="O259" i="13"/>
  <c r="AF259" i="13"/>
  <c r="O260" i="13"/>
  <c r="AF260" i="13"/>
  <c r="O261" i="13"/>
  <c r="AF261" i="13"/>
  <c r="O262" i="13"/>
  <c r="AF262" i="13"/>
  <c r="O263" i="13"/>
  <c r="AF263" i="13"/>
  <c r="O228" i="13"/>
  <c r="AF228" i="13"/>
  <c r="O220" i="13"/>
  <c r="AF220" i="13"/>
  <c r="O218" i="13"/>
  <c r="AF218" i="13"/>
  <c r="O221" i="13"/>
  <c r="AF221" i="13"/>
  <c r="O219" i="13"/>
  <c r="AF219" i="13"/>
  <c r="O223" i="13"/>
  <c r="AF223" i="13"/>
  <c r="O214" i="13"/>
  <c r="AF214" i="13"/>
  <c r="O215" i="13"/>
  <c r="AF215" i="13"/>
  <c r="O205" i="13"/>
  <c r="AF205" i="13"/>
  <c r="O201" i="13"/>
  <c r="AF201" i="13"/>
  <c r="O203" i="13"/>
  <c r="AF203" i="13"/>
  <c r="O209" i="13"/>
  <c r="AF209" i="13"/>
  <c r="O211" i="13"/>
  <c r="AF211" i="13"/>
  <c r="O207" i="13"/>
  <c r="AF207" i="13"/>
  <c r="O175" i="13"/>
  <c r="AF175" i="13"/>
  <c r="O179" i="13"/>
  <c r="AF179" i="13"/>
  <c r="O180" i="13"/>
  <c r="AF180" i="13"/>
  <c r="O187" i="13"/>
  <c r="AF187" i="13"/>
  <c r="O188" i="13"/>
  <c r="AF188" i="13"/>
  <c r="O195" i="13"/>
  <c r="AF195" i="13"/>
  <c r="O196" i="13"/>
  <c r="AF196" i="13"/>
  <c r="O158" i="13"/>
  <c r="AF158" i="13"/>
  <c r="O167" i="13"/>
  <c r="AF167" i="13"/>
  <c r="O150" i="13"/>
  <c r="AF150" i="13"/>
  <c r="O154" i="13"/>
  <c r="AF154" i="13"/>
  <c r="O162" i="13"/>
  <c r="AF162" i="13"/>
  <c r="O143" i="13"/>
  <c r="AF143" i="13"/>
  <c r="O136" i="13"/>
  <c r="AF136" i="13"/>
  <c r="O137" i="13"/>
  <c r="AF137" i="13"/>
  <c r="O133" i="13"/>
  <c r="AF133" i="13"/>
  <c r="O134" i="13"/>
  <c r="AF134" i="13"/>
  <c r="O99" i="13"/>
  <c r="AF99" i="13"/>
  <c r="O93" i="13"/>
  <c r="AF93" i="13"/>
  <c r="O95" i="13"/>
  <c r="AF95" i="13"/>
  <c r="O76" i="13"/>
  <c r="AF76" i="13"/>
  <c r="O7" i="13"/>
  <c r="AF7" i="13"/>
  <c r="O38" i="13"/>
  <c r="AF38" i="13"/>
  <c r="O45" i="13"/>
  <c r="AF45" i="13"/>
  <c r="O47" i="13"/>
  <c r="AF47" i="13"/>
  <c r="O53" i="13"/>
  <c r="AF53" i="13"/>
  <c r="O55" i="13"/>
  <c r="AF55" i="13"/>
  <c r="O61" i="13"/>
  <c r="AF61" i="13"/>
  <c r="O63" i="13"/>
  <c r="AF63" i="13"/>
  <c r="O72" i="13"/>
  <c r="AF72" i="13"/>
  <c r="O37" i="13"/>
  <c r="AF37" i="13"/>
  <c r="O40" i="13"/>
  <c r="AF40" i="13"/>
  <c r="O46" i="13"/>
  <c r="AF46" i="13"/>
  <c r="O48" i="13"/>
  <c r="AF48" i="13"/>
  <c r="O54" i="13"/>
  <c r="AF54" i="13"/>
  <c r="O56" i="13"/>
  <c r="AF56" i="13"/>
  <c r="O62" i="13"/>
  <c r="AF62" i="13"/>
  <c r="O64" i="13"/>
  <c r="AF64" i="13"/>
  <c r="O68" i="13"/>
  <c r="AF68" i="13"/>
  <c r="O69" i="13"/>
  <c r="AF69" i="13"/>
  <c r="O70" i="13"/>
  <c r="AF70" i="13"/>
  <c r="O73" i="13"/>
  <c r="AF73" i="13"/>
  <c r="O78" i="13"/>
  <c r="AF78" i="13"/>
  <c r="O81" i="13"/>
  <c r="AF81" i="13"/>
  <c r="O85" i="13"/>
  <c r="AF85" i="13"/>
  <c r="O89" i="13"/>
  <c r="AF89" i="13"/>
  <c r="O91" i="13"/>
  <c r="AF91" i="13"/>
  <c r="O92" i="13"/>
  <c r="AF92" i="13"/>
  <c r="O96" i="13"/>
  <c r="AF96" i="13"/>
  <c r="O100" i="13"/>
  <c r="AF100" i="13"/>
  <c r="O104" i="13"/>
  <c r="AF104" i="13"/>
  <c r="O107" i="13"/>
  <c r="AF107" i="13"/>
  <c r="O108" i="13"/>
  <c r="AF108" i="13"/>
  <c r="O109" i="13"/>
  <c r="AF109" i="13"/>
  <c r="O110" i="13"/>
  <c r="AF110" i="13"/>
  <c r="O111" i="13"/>
  <c r="AF111" i="13"/>
  <c r="O112" i="13"/>
  <c r="AF112" i="13"/>
  <c r="O113" i="13"/>
  <c r="AF113" i="13"/>
  <c r="O114" i="13"/>
  <c r="AF114" i="13"/>
  <c r="O115" i="13"/>
  <c r="AF115" i="13"/>
  <c r="O116" i="13"/>
  <c r="AF116" i="13"/>
  <c r="O117" i="13"/>
  <c r="AF117" i="13"/>
  <c r="O118" i="13"/>
  <c r="AF118" i="13"/>
  <c r="O119" i="13"/>
  <c r="AF119" i="13"/>
  <c r="O120" i="13"/>
  <c r="AF120" i="13"/>
  <c r="O121" i="13"/>
  <c r="AF121" i="13"/>
  <c r="O122" i="13"/>
  <c r="AF122" i="13"/>
  <c r="O123" i="13"/>
  <c r="AF123" i="13"/>
  <c r="O124" i="13"/>
  <c r="AF124" i="13"/>
  <c r="O125" i="13"/>
  <c r="AF125" i="13"/>
  <c r="O126" i="13"/>
  <c r="AF126" i="13"/>
  <c r="O127" i="13"/>
  <c r="AF127" i="13"/>
  <c r="O128" i="13"/>
  <c r="AF128" i="13"/>
  <c r="O129" i="13"/>
  <c r="AF129" i="13"/>
  <c r="O130" i="13"/>
  <c r="AF130" i="13"/>
  <c r="O141" i="13"/>
  <c r="AF141" i="13"/>
  <c r="O147" i="13"/>
  <c r="AF147" i="13"/>
  <c r="O148" i="13"/>
  <c r="AF148" i="13"/>
  <c r="O153" i="13"/>
  <c r="AF153" i="13"/>
  <c r="O157" i="13"/>
  <c r="AF157" i="13"/>
  <c r="O161" i="13"/>
  <c r="AF161" i="13"/>
  <c r="O165" i="13"/>
  <c r="AF165" i="13"/>
  <c r="O166" i="13"/>
  <c r="AF166" i="13"/>
  <c r="O182" i="13"/>
  <c r="AF182" i="13"/>
  <c r="O190" i="13"/>
  <c r="AF190" i="13"/>
  <c r="O202" i="13"/>
  <c r="AF202" i="13"/>
  <c r="O210" i="13"/>
  <c r="AF210" i="13"/>
  <c r="O409" i="13"/>
  <c r="AF409" i="13"/>
  <c r="O169" i="13"/>
  <c r="AF169" i="13"/>
  <c r="O8" i="13"/>
  <c r="AF8" i="13"/>
  <c r="O9" i="13"/>
  <c r="AF9" i="13"/>
  <c r="O10" i="13"/>
  <c r="AF10" i="13"/>
  <c r="O11" i="13"/>
  <c r="AF11" i="13"/>
  <c r="O12" i="13"/>
  <c r="AF12" i="13"/>
  <c r="O13" i="13"/>
  <c r="AF13" i="13"/>
  <c r="O14" i="13"/>
  <c r="AF14" i="13"/>
  <c r="O15" i="13"/>
  <c r="AF15" i="13"/>
  <c r="O16" i="13"/>
  <c r="AF16" i="13"/>
  <c r="O17" i="13"/>
  <c r="AF17" i="13"/>
  <c r="O18" i="13"/>
  <c r="AF18" i="13"/>
  <c r="O19" i="13"/>
  <c r="AF19" i="13"/>
  <c r="O20" i="13"/>
  <c r="AF20" i="13"/>
  <c r="O21" i="13"/>
  <c r="AF21" i="13"/>
  <c r="O22" i="13"/>
  <c r="AF22" i="13"/>
  <c r="O23" i="13"/>
  <c r="AF23" i="13"/>
  <c r="O24" i="13"/>
  <c r="AF24" i="13"/>
  <c r="O25" i="13"/>
  <c r="AF25" i="13"/>
  <c r="O26" i="13"/>
  <c r="AF26" i="13"/>
  <c r="O27" i="13"/>
  <c r="AF27" i="13"/>
  <c r="O28" i="13"/>
  <c r="AF28" i="13"/>
  <c r="O29" i="13"/>
  <c r="AF29" i="13"/>
  <c r="O30" i="13"/>
  <c r="AF30" i="13"/>
  <c r="O31" i="13"/>
  <c r="AF31" i="13"/>
  <c r="O32" i="13"/>
  <c r="AF32" i="13"/>
  <c r="O33" i="13"/>
  <c r="AF33" i="13"/>
  <c r="O34" i="13"/>
  <c r="AF34" i="13"/>
  <c r="O35" i="13"/>
  <c r="AF35" i="13"/>
  <c r="O42" i="13"/>
  <c r="AF42" i="13"/>
  <c r="O44" i="13"/>
  <c r="AF44" i="13"/>
  <c r="O50" i="13"/>
  <c r="AF50" i="13"/>
  <c r="O52" i="13"/>
  <c r="AF52" i="13"/>
  <c r="O58" i="13"/>
  <c r="AF58" i="13"/>
  <c r="O60" i="13"/>
  <c r="AF60" i="13"/>
  <c r="O66" i="13"/>
  <c r="AF66" i="13"/>
  <c r="O71" i="13"/>
  <c r="AF71" i="13"/>
  <c r="O75" i="13"/>
  <c r="AF75" i="13"/>
  <c r="O79" i="13"/>
  <c r="AF79" i="13"/>
  <c r="O83" i="13"/>
  <c r="AF83" i="13"/>
  <c r="O87" i="13"/>
  <c r="AF87" i="13"/>
  <c r="O94" i="13"/>
  <c r="AF94" i="13"/>
  <c r="O98" i="13"/>
  <c r="AF98" i="13"/>
  <c r="O102" i="13"/>
  <c r="AF102" i="13"/>
  <c r="O132" i="13"/>
  <c r="AF132" i="13"/>
  <c r="O135" i="13"/>
  <c r="AF135" i="13"/>
  <c r="O138" i="13"/>
  <c r="AF138" i="13"/>
  <c r="O140" i="13"/>
  <c r="AF140" i="13"/>
  <c r="O144" i="13"/>
  <c r="AF144" i="13"/>
  <c r="O145" i="13"/>
  <c r="AF145" i="13"/>
  <c r="O149" i="13"/>
  <c r="AF149" i="13"/>
  <c r="O151" i="13"/>
  <c r="AF151" i="13"/>
  <c r="O155" i="13"/>
  <c r="AF155" i="13"/>
  <c r="O159" i="13"/>
  <c r="AF159" i="13"/>
  <c r="O163" i="13"/>
  <c r="AF163" i="13"/>
  <c r="O174" i="13"/>
  <c r="AF174" i="13"/>
  <c r="O178" i="13"/>
  <c r="AF178" i="13"/>
  <c r="O186" i="13"/>
  <c r="AF186" i="13"/>
  <c r="O194" i="13"/>
  <c r="AF194" i="13"/>
  <c r="O252" i="13"/>
  <c r="AF252" i="13"/>
  <c r="O377" i="13"/>
  <c r="AF377" i="13"/>
  <c r="O177" i="13"/>
  <c r="AF177" i="13"/>
  <c r="O185" i="13"/>
  <c r="AF185" i="13"/>
  <c r="O193" i="13"/>
  <c r="AF193" i="13"/>
  <c r="O199" i="13"/>
  <c r="AF199" i="13"/>
  <c r="O225" i="13"/>
  <c r="AF225" i="13"/>
  <c r="O303" i="13"/>
  <c r="AF303" i="13"/>
  <c r="O307" i="13"/>
  <c r="AF307" i="13"/>
  <c r="O311" i="13"/>
  <c r="AF311" i="13"/>
  <c r="O337" i="13"/>
  <c r="AF337" i="13"/>
  <c r="O379" i="13"/>
  <c r="AF379" i="13"/>
  <c r="O394" i="13"/>
  <c r="AF394" i="13"/>
  <c r="O272" i="13"/>
  <c r="AF272" i="13"/>
  <c r="O351" i="13"/>
  <c r="AF351" i="13"/>
  <c r="O353" i="13"/>
  <c r="AF353" i="13"/>
  <c r="O355" i="13"/>
  <c r="AF355" i="13"/>
  <c r="O357" i="13"/>
  <c r="AF357" i="13"/>
  <c r="O359" i="13"/>
  <c r="AF359" i="13"/>
  <c r="O361" i="13"/>
  <c r="AF361" i="13"/>
  <c r="O363" i="13"/>
  <c r="AF363" i="13"/>
  <c r="O380" i="13"/>
  <c r="AF380" i="13"/>
  <c r="O382" i="13"/>
  <c r="AF382" i="13"/>
  <c r="O398" i="13"/>
  <c r="AF398" i="13"/>
  <c r="O402" i="13"/>
  <c r="AF402" i="13"/>
  <c r="O436" i="13"/>
  <c r="AF436" i="13"/>
  <c r="O453" i="13"/>
  <c r="AF453" i="13"/>
  <c r="O483" i="13"/>
  <c r="AF483" i="13"/>
  <c r="O496" i="13"/>
  <c r="AF496" i="13"/>
  <c r="O535" i="13"/>
  <c r="AF535" i="13"/>
  <c r="O181" i="13"/>
  <c r="AF181" i="13"/>
  <c r="O189" i="13"/>
  <c r="AF189" i="13"/>
  <c r="O197" i="13"/>
  <c r="AF197" i="13"/>
  <c r="O718" i="13"/>
  <c r="AF718" i="13"/>
  <c r="I168" i="13"/>
  <c r="O212" i="13"/>
  <c r="AF212" i="13"/>
  <c r="O217" i="13"/>
  <c r="AF217" i="13"/>
  <c r="O301" i="13"/>
  <c r="AF301" i="13"/>
  <c r="O305" i="13"/>
  <c r="AF305" i="13"/>
  <c r="O309" i="13"/>
  <c r="AF309" i="13"/>
  <c r="O313" i="13"/>
  <c r="AF313" i="13"/>
  <c r="O327" i="13"/>
  <c r="AF327" i="13"/>
  <c r="O406" i="13"/>
  <c r="AF406" i="13"/>
  <c r="O411" i="13"/>
  <c r="AF411" i="13"/>
  <c r="O455" i="13"/>
  <c r="AF455" i="13"/>
  <c r="O513" i="13"/>
  <c r="AF513" i="13"/>
  <c r="O208" i="13"/>
  <c r="AF208" i="13"/>
  <c r="O213" i="13"/>
  <c r="AF213" i="13"/>
  <c r="O275" i="13"/>
  <c r="AF275" i="13"/>
  <c r="O302" i="13"/>
  <c r="AF302" i="13"/>
  <c r="O304" i="13"/>
  <c r="AF304" i="13"/>
  <c r="O306" i="13"/>
  <c r="AF306" i="13"/>
  <c r="O308" i="13"/>
  <c r="AF308" i="13"/>
  <c r="O310" i="13"/>
  <c r="AF310" i="13"/>
  <c r="O312" i="13"/>
  <c r="AF312" i="13"/>
  <c r="O314" i="13"/>
  <c r="AF314" i="13"/>
  <c r="O323" i="13"/>
  <c r="AF323" i="13"/>
  <c r="O373" i="13"/>
  <c r="AF373" i="13"/>
  <c r="O404" i="13"/>
  <c r="AF404" i="13"/>
  <c r="O405" i="13"/>
  <c r="AF405" i="13"/>
  <c r="O418" i="13"/>
  <c r="AF418" i="13"/>
  <c r="O422" i="13"/>
  <c r="AF422" i="13"/>
  <c r="O435" i="13"/>
  <c r="AF435" i="13"/>
  <c r="O451" i="13"/>
  <c r="AF451" i="13"/>
  <c r="O452" i="13"/>
  <c r="AF452" i="13"/>
  <c r="O461" i="13"/>
  <c r="AF461" i="13"/>
  <c r="O480" i="13"/>
  <c r="AF480" i="13"/>
  <c r="O488" i="13"/>
  <c r="AF488" i="13"/>
  <c r="O492" i="13"/>
  <c r="AF492" i="13"/>
  <c r="O510" i="13"/>
  <c r="AF510" i="13"/>
  <c r="O427" i="13"/>
  <c r="AF427" i="13"/>
  <c r="O439" i="13"/>
  <c r="AF439" i="13"/>
  <c r="O454" i="13"/>
  <c r="AF454" i="13"/>
  <c r="O464" i="13"/>
  <c r="AF464" i="13"/>
  <c r="O472" i="13"/>
  <c r="AF472" i="13"/>
  <c r="O473" i="13"/>
  <c r="AF473" i="13"/>
  <c r="O506" i="13"/>
  <c r="AF506" i="13"/>
  <c r="O507" i="13"/>
  <c r="AF507" i="13"/>
  <c r="O518" i="13"/>
  <c r="AF518" i="13"/>
  <c r="O533" i="13"/>
  <c r="AF533" i="13"/>
  <c r="O537" i="13"/>
  <c r="AF537" i="13"/>
  <c r="O543" i="13"/>
  <c r="AF543" i="13"/>
  <c r="O549" i="13"/>
  <c r="AF549" i="13"/>
  <c r="O558" i="13"/>
  <c r="AF558" i="13"/>
  <c r="O561" i="13"/>
  <c r="AF561" i="13"/>
  <c r="O625" i="13"/>
  <c r="AF625" i="13"/>
  <c r="O628" i="13"/>
  <c r="AF628" i="13"/>
  <c r="O387" i="13"/>
  <c r="AF387" i="13"/>
  <c r="O400" i="13"/>
  <c r="AF400" i="13"/>
  <c r="O425" i="13"/>
  <c r="AF425" i="13"/>
  <c r="O434" i="13"/>
  <c r="AF434" i="13"/>
  <c r="O447" i="13"/>
  <c r="AF447" i="13"/>
  <c r="O468" i="13"/>
  <c r="AF468" i="13"/>
  <c r="O469" i="13"/>
  <c r="AF469" i="13"/>
  <c r="O502" i="13"/>
  <c r="AF502" i="13"/>
  <c r="O503" i="13"/>
  <c r="AF503" i="13"/>
  <c r="O517" i="13"/>
  <c r="AF517" i="13"/>
  <c r="O519" i="13"/>
  <c r="AF519" i="13"/>
  <c r="O532" i="13"/>
  <c r="AF532" i="13"/>
  <c r="O536" i="13"/>
  <c r="AF536" i="13"/>
  <c r="O591" i="13"/>
  <c r="AF591" i="13"/>
  <c r="O601" i="13"/>
  <c r="AF601" i="13"/>
  <c r="O777" i="13"/>
  <c r="AF777" i="13"/>
  <c r="O801" i="13"/>
  <c r="AF801" i="13"/>
  <c r="O808" i="13"/>
  <c r="AF808" i="13"/>
  <c r="O516" i="13"/>
  <c r="AF516" i="13"/>
  <c r="O541" i="13"/>
  <c r="AF541" i="13"/>
  <c r="O551" i="13"/>
  <c r="AF551" i="13"/>
  <c r="O553" i="13"/>
  <c r="AF553" i="13"/>
  <c r="O562" i="13"/>
  <c r="AF562" i="13"/>
  <c r="O577" i="13"/>
  <c r="AF577" i="13"/>
  <c r="O587" i="13"/>
  <c r="AF587" i="13"/>
  <c r="O592" i="13"/>
  <c r="AF592" i="13"/>
  <c r="O593" i="13"/>
  <c r="AF593" i="13"/>
  <c r="O595" i="13"/>
  <c r="AF595" i="13"/>
  <c r="O597" i="13"/>
  <c r="AF597" i="13"/>
  <c r="O604" i="13"/>
  <c r="AF604" i="13"/>
  <c r="O606" i="13"/>
  <c r="AF606" i="13"/>
  <c r="O609" i="13"/>
  <c r="AF609" i="13"/>
  <c r="O612" i="13"/>
  <c r="AF612" i="13"/>
  <c r="O618" i="13"/>
  <c r="AF618" i="13"/>
  <c r="O619" i="13"/>
  <c r="AF619" i="13"/>
  <c r="O632" i="13"/>
  <c r="AF632" i="13"/>
  <c r="O636" i="13"/>
  <c r="AF636" i="13"/>
  <c r="O640" i="13"/>
  <c r="AF640" i="13"/>
  <c r="O644" i="13"/>
  <c r="AF644" i="13"/>
  <c r="O648" i="13"/>
  <c r="AF648" i="13"/>
  <c r="O652" i="13"/>
  <c r="AF652" i="13"/>
  <c r="O656" i="13"/>
  <c r="AF656" i="13"/>
  <c r="O664" i="13"/>
  <c r="AF664" i="13"/>
  <c r="O690" i="13"/>
  <c r="AF690" i="13"/>
  <c r="O698" i="13"/>
  <c r="AF698" i="13"/>
  <c r="O699" i="13"/>
  <c r="AF699" i="13"/>
  <c r="O703" i="13"/>
  <c r="AF703" i="13"/>
  <c r="O707" i="13"/>
  <c r="AF707" i="13"/>
  <c r="O720" i="13"/>
  <c r="AF720" i="13"/>
  <c r="O728" i="13"/>
  <c r="AF728" i="13"/>
  <c r="O757" i="13"/>
  <c r="AF757" i="13"/>
  <c r="O762" i="13"/>
  <c r="AF762" i="13"/>
  <c r="O765" i="13"/>
  <c r="AF765" i="13"/>
  <c r="O773" i="13"/>
  <c r="AF773" i="13"/>
  <c r="O508" i="13"/>
  <c r="AF508" i="13"/>
  <c r="O509" i="13"/>
  <c r="AF509" i="13"/>
  <c r="O514" i="13"/>
  <c r="AF514" i="13"/>
  <c r="O515" i="13"/>
  <c r="AF515" i="13"/>
  <c r="O521" i="13"/>
  <c r="AF521" i="13"/>
  <c r="O525" i="13"/>
  <c r="AF525" i="13"/>
  <c r="O529" i="13"/>
  <c r="AF529" i="13"/>
  <c r="O540" i="13"/>
  <c r="AF540" i="13"/>
  <c r="O552" i="13"/>
  <c r="AF552" i="13"/>
  <c r="O555" i="13"/>
  <c r="AF555" i="13"/>
  <c r="O563" i="13"/>
  <c r="AF563" i="13"/>
  <c r="O580" i="13"/>
  <c r="AF580" i="13"/>
  <c r="O596" i="13"/>
  <c r="AF596" i="13"/>
  <c r="O599" i="13"/>
  <c r="AF599" i="13"/>
  <c r="O611" i="13"/>
  <c r="AF611" i="13"/>
  <c r="O617" i="13"/>
  <c r="AF617" i="13"/>
  <c r="O630" i="13"/>
  <c r="AF630" i="13"/>
  <c r="O634" i="13"/>
  <c r="AF634" i="13"/>
  <c r="O638" i="13"/>
  <c r="AF638" i="13"/>
  <c r="O642" i="13"/>
  <c r="AF642" i="13"/>
  <c r="O646" i="13"/>
  <c r="AF646" i="13"/>
  <c r="O650" i="13"/>
  <c r="AF650" i="13"/>
  <c r="O660" i="13"/>
  <c r="AF660" i="13"/>
  <c r="O668" i="13"/>
  <c r="AF668" i="13"/>
  <c r="O686" i="13"/>
  <c r="AF686" i="13"/>
  <c r="O694" i="13"/>
  <c r="AF694" i="13"/>
  <c r="O701" i="13"/>
  <c r="AF701" i="13"/>
  <c r="O705" i="13"/>
  <c r="AF705" i="13"/>
  <c r="O709" i="13"/>
  <c r="AF709" i="13"/>
  <c r="O724" i="13"/>
  <c r="AF724" i="13"/>
  <c r="O746" i="13"/>
  <c r="AF746" i="13"/>
  <c r="O761" i="13"/>
  <c r="AF761" i="13"/>
  <c r="O769" i="13"/>
  <c r="AF769" i="13"/>
  <c r="O600" i="13"/>
  <c r="AF600" i="13"/>
  <c r="O655" i="13"/>
  <c r="AF655" i="13"/>
  <c r="O657" i="13"/>
  <c r="AF657" i="13"/>
  <c r="O659" i="13"/>
  <c r="AF659" i="13"/>
  <c r="O661" i="13"/>
  <c r="AF661" i="13"/>
  <c r="O663" i="13"/>
  <c r="AF663" i="13"/>
  <c r="O665" i="13"/>
  <c r="AF665" i="13"/>
  <c r="O667" i="13"/>
  <c r="AF667" i="13"/>
  <c r="O678" i="13"/>
  <c r="AF678" i="13"/>
  <c r="O682" i="13"/>
  <c r="AF682" i="13"/>
  <c r="O755" i="13"/>
  <c r="AF755" i="13"/>
  <c r="O759" i="13"/>
  <c r="AF759" i="13"/>
  <c r="O763" i="13"/>
  <c r="AF763" i="13"/>
  <c r="O767" i="13"/>
  <c r="AF767" i="13"/>
  <c r="O770" i="13"/>
  <c r="AF770" i="13"/>
  <c r="O771" i="13"/>
  <c r="AF771" i="13"/>
  <c r="O775" i="13"/>
  <c r="AF775" i="13"/>
  <c r="O785" i="13"/>
  <c r="AF785" i="13"/>
  <c r="O789" i="13"/>
  <c r="AF789" i="13"/>
  <c r="O805" i="13"/>
  <c r="AF805" i="13"/>
  <c r="O806" i="13"/>
  <c r="AF806" i="13"/>
  <c r="O614" i="13"/>
  <c r="AF614" i="13"/>
  <c r="O622" i="13"/>
  <c r="AF622" i="13"/>
  <c r="O653" i="13"/>
  <c r="AF653" i="13"/>
  <c r="O677" i="13"/>
  <c r="AF677" i="13"/>
  <c r="O681" i="13"/>
  <c r="AF681" i="13"/>
  <c r="O685" i="13"/>
  <c r="AF685" i="13"/>
  <c r="O687" i="13"/>
  <c r="AF687" i="13"/>
  <c r="O689" i="13"/>
  <c r="AF689" i="13"/>
  <c r="O691" i="13"/>
  <c r="AF691" i="13"/>
  <c r="O693" i="13"/>
  <c r="AF693" i="13"/>
  <c r="O695" i="13"/>
  <c r="AF695" i="13"/>
  <c r="O697" i="13"/>
  <c r="AF697" i="13"/>
  <c r="O722" i="13"/>
  <c r="AF722" i="13"/>
  <c r="O726" i="13"/>
  <c r="AF726" i="13"/>
  <c r="O730" i="13"/>
  <c r="AF730" i="13"/>
  <c r="O734" i="13"/>
  <c r="AF734" i="13"/>
  <c r="O736" i="13"/>
  <c r="AF736" i="13"/>
  <c r="O738" i="13"/>
  <c r="AF738" i="13"/>
  <c r="O740" i="13"/>
  <c r="AF740" i="13"/>
  <c r="O742" i="13"/>
  <c r="AF742" i="13"/>
  <c r="O751" i="13"/>
  <c r="AF751" i="13"/>
  <c r="O783" i="13"/>
  <c r="AF783" i="13"/>
  <c r="O791" i="13"/>
  <c r="AF791" i="13"/>
  <c r="O795" i="13"/>
  <c r="AF795" i="13"/>
  <c r="O799" i="13"/>
  <c r="AF799" i="13"/>
  <c r="O803" i="13"/>
  <c r="AF803" i="13"/>
  <c r="O731" i="13"/>
  <c r="AF731" i="13"/>
  <c r="O780" i="13"/>
  <c r="AF780" i="13"/>
  <c r="O782" i="13"/>
  <c r="AF782" i="13"/>
  <c r="O784" i="13"/>
  <c r="AF784" i="13"/>
  <c r="O786" i="13"/>
  <c r="AF786" i="13"/>
  <c r="O714" i="13"/>
  <c r="AF714" i="13"/>
  <c r="O716" i="13"/>
  <c r="AF716" i="13"/>
  <c r="O747" i="13"/>
  <c r="AF747" i="13"/>
  <c r="O778" i="13"/>
  <c r="AF778" i="13"/>
  <c r="O143" i="14"/>
  <c r="AF143" i="14"/>
  <c r="AF225" i="15"/>
  <c r="AF218" i="15"/>
  <c r="AF55" i="15"/>
  <c r="AF38" i="15"/>
  <c r="AF107" i="15"/>
  <c r="O16" i="15"/>
  <c r="AF16" i="15"/>
  <c r="AF11" i="15"/>
  <c r="AF253" i="15"/>
  <c r="AF246" i="15"/>
  <c r="AF193" i="15"/>
  <c r="O197" i="15"/>
  <c r="AF197" i="15"/>
  <c r="AF86" i="15"/>
  <c r="AF77" i="15"/>
  <c r="O279" i="15"/>
  <c r="AF279" i="15"/>
  <c r="AF274" i="15"/>
  <c r="AF142" i="15"/>
  <c r="AF139" i="15"/>
  <c r="AF173" i="15"/>
  <c r="AF162" i="15"/>
  <c r="O369" i="14"/>
  <c r="AF369" i="14"/>
  <c r="AF353" i="14"/>
  <c r="O609" i="14"/>
  <c r="AF609" i="14"/>
  <c r="AF595" i="14"/>
  <c r="AF265" i="14"/>
  <c r="O293" i="14"/>
  <c r="AF293" i="14"/>
  <c r="AF11" i="14"/>
  <c r="O26" i="14"/>
  <c r="AF26" i="14"/>
  <c r="O84" i="14"/>
  <c r="AF84" i="14"/>
  <c r="AF629" i="14"/>
  <c r="AF649" i="14"/>
  <c r="O217" i="14"/>
  <c r="AF217" i="14"/>
  <c r="AF191" i="14"/>
  <c r="AF422" i="14"/>
  <c r="O439" i="14"/>
  <c r="AF439" i="14"/>
  <c r="O512" i="14"/>
  <c r="AF497" i="14"/>
  <c r="O172" i="14"/>
  <c r="AF172" i="14"/>
  <c r="AF161" i="14"/>
  <c r="O546" i="14"/>
  <c r="AF546" i="14"/>
  <c r="AF533" i="14"/>
  <c r="O56" i="14"/>
  <c r="AF56" i="14"/>
  <c r="AF38" i="14"/>
  <c r="O575" i="14"/>
  <c r="AF575" i="14"/>
  <c r="AF567" i="14"/>
  <c r="O115" i="14"/>
  <c r="AF115" i="14"/>
  <c r="AF102" i="14"/>
  <c r="AF237" i="14"/>
  <c r="O245" i="14"/>
  <c r="AF245" i="14"/>
  <c r="O476" i="14"/>
  <c r="AF476" i="14"/>
  <c r="O402" i="14"/>
  <c r="AF402" i="14"/>
  <c r="O333" i="14"/>
  <c r="AF333" i="14"/>
  <c r="AF251" i="13"/>
  <c r="O168" i="13"/>
  <c r="AF168" i="13"/>
  <c r="AE242" i="8"/>
  <c r="AE116" i="8"/>
  <c r="AD244" i="8"/>
  <c r="AC244" i="8"/>
  <c r="AB244" i="8"/>
  <c r="AA244" i="8"/>
  <c r="Z244" i="8"/>
  <c r="Y244" i="8"/>
  <c r="X244" i="8"/>
  <c r="L244" i="8"/>
  <c r="J244" i="8"/>
  <c r="H244" i="8"/>
  <c r="F244" i="8"/>
  <c r="AE243" i="8"/>
  <c r="V243" i="8"/>
  <c r="M243" i="8"/>
  <c r="U243" i="8"/>
  <c r="T243" i="8"/>
  <c r="S243" i="8"/>
  <c r="P243" i="8"/>
  <c r="K243" i="8"/>
  <c r="I243" i="8"/>
  <c r="G243" i="8"/>
  <c r="V242" i="8"/>
  <c r="M242" i="8"/>
  <c r="U242" i="8"/>
  <c r="K242" i="8"/>
  <c r="T242" i="8"/>
  <c r="I242" i="8"/>
  <c r="S242" i="8"/>
  <c r="G242" i="8"/>
  <c r="N242" i="8"/>
  <c r="P242" i="8"/>
  <c r="AE241" i="8"/>
  <c r="V241" i="8"/>
  <c r="M241" i="8"/>
  <c r="U241" i="8"/>
  <c r="K241" i="8"/>
  <c r="T241" i="8"/>
  <c r="I241" i="8"/>
  <c r="S241" i="8"/>
  <c r="G241" i="8"/>
  <c r="N241" i="8"/>
  <c r="P241" i="8"/>
  <c r="AE240" i="8"/>
  <c r="V240" i="8"/>
  <c r="M240" i="8"/>
  <c r="U240" i="8"/>
  <c r="T240" i="8"/>
  <c r="I240" i="8"/>
  <c r="S240" i="8"/>
  <c r="G240" i="8"/>
  <c r="N240" i="8"/>
  <c r="P240" i="8"/>
  <c r="K240" i="8"/>
  <c r="AE239" i="8"/>
  <c r="V239" i="8"/>
  <c r="M239" i="8"/>
  <c r="U239" i="8"/>
  <c r="K239" i="8"/>
  <c r="T239" i="8"/>
  <c r="I239" i="8"/>
  <c r="S239" i="8"/>
  <c r="G239" i="8"/>
  <c r="N239" i="8"/>
  <c r="P239" i="8"/>
  <c r="AE238" i="8"/>
  <c r="V238" i="8"/>
  <c r="M238" i="8"/>
  <c r="U238" i="8"/>
  <c r="K238" i="8"/>
  <c r="T238" i="8"/>
  <c r="I238" i="8"/>
  <c r="S238" i="8"/>
  <c r="G238" i="8"/>
  <c r="N238" i="8"/>
  <c r="P238" i="8"/>
  <c r="AE237" i="8"/>
  <c r="V237" i="8"/>
  <c r="M237" i="8"/>
  <c r="U237" i="8"/>
  <c r="K237" i="8"/>
  <c r="T237" i="8"/>
  <c r="I237" i="8"/>
  <c r="S237" i="8"/>
  <c r="G237" i="8"/>
  <c r="N237" i="8"/>
  <c r="P237" i="8"/>
  <c r="AE236" i="8"/>
  <c r="V236" i="8"/>
  <c r="M236" i="8"/>
  <c r="U236" i="8"/>
  <c r="K236" i="8"/>
  <c r="T236" i="8"/>
  <c r="I236" i="8"/>
  <c r="S236" i="8"/>
  <c r="G236" i="8"/>
  <c r="N236" i="8"/>
  <c r="P236" i="8"/>
  <c r="AE235" i="8"/>
  <c r="V235" i="8"/>
  <c r="M235" i="8"/>
  <c r="U235" i="8"/>
  <c r="K235" i="8"/>
  <c r="T235" i="8"/>
  <c r="I235" i="8"/>
  <c r="S235" i="8"/>
  <c r="G235" i="8"/>
  <c r="N235" i="8"/>
  <c r="P235" i="8"/>
  <c r="AE234" i="8"/>
  <c r="V234" i="8"/>
  <c r="M234" i="8"/>
  <c r="U234" i="8"/>
  <c r="K234" i="8"/>
  <c r="T234" i="8"/>
  <c r="I234" i="8"/>
  <c r="S234" i="8"/>
  <c r="G234" i="8"/>
  <c r="N234" i="8"/>
  <c r="P234" i="8"/>
  <c r="AE233" i="8"/>
  <c r="V233" i="8"/>
  <c r="M233" i="8"/>
  <c r="U233" i="8"/>
  <c r="T233" i="8"/>
  <c r="I233" i="8"/>
  <c r="S233" i="8"/>
  <c r="G233" i="8"/>
  <c r="N233" i="8"/>
  <c r="P233" i="8"/>
  <c r="K233" i="8"/>
  <c r="AE232" i="8"/>
  <c r="V232" i="8"/>
  <c r="M232" i="8"/>
  <c r="U232" i="8"/>
  <c r="K232" i="8"/>
  <c r="T232" i="8"/>
  <c r="I232" i="8"/>
  <c r="S232" i="8"/>
  <c r="G232" i="8"/>
  <c r="N232" i="8"/>
  <c r="P232" i="8"/>
  <c r="AE231" i="8"/>
  <c r="V231" i="8"/>
  <c r="M231" i="8"/>
  <c r="U231" i="8"/>
  <c r="K231" i="8"/>
  <c r="T231" i="8"/>
  <c r="I231" i="8"/>
  <c r="S231" i="8"/>
  <c r="G231" i="8"/>
  <c r="N231" i="8"/>
  <c r="P231" i="8"/>
  <c r="AE230" i="8"/>
  <c r="V230" i="8"/>
  <c r="M230" i="8"/>
  <c r="U230" i="8"/>
  <c r="K230" i="8"/>
  <c r="T230" i="8"/>
  <c r="I230" i="8"/>
  <c r="S230" i="8"/>
  <c r="G230" i="8"/>
  <c r="N230" i="8"/>
  <c r="P230" i="8"/>
  <c r="AE229" i="8"/>
  <c r="V229" i="8"/>
  <c r="M229" i="8"/>
  <c r="U229" i="8"/>
  <c r="K229" i="8"/>
  <c r="T229" i="8"/>
  <c r="I229" i="8"/>
  <c r="S229" i="8"/>
  <c r="G229" i="8"/>
  <c r="N229" i="8"/>
  <c r="P229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E228" i="8"/>
  <c r="V228" i="8"/>
  <c r="M228" i="8"/>
  <c r="U228" i="8"/>
  <c r="T228" i="8"/>
  <c r="I228" i="8"/>
  <c r="S228" i="8"/>
  <c r="G228" i="8"/>
  <c r="N228" i="8"/>
  <c r="P228" i="8"/>
  <c r="K228" i="8"/>
  <c r="AD209" i="8"/>
  <c r="AC209" i="8"/>
  <c r="AB209" i="8"/>
  <c r="AA209" i="8"/>
  <c r="Z209" i="8"/>
  <c r="Y209" i="8"/>
  <c r="X209" i="8"/>
  <c r="V209" i="8"/>
  <c r="U209" i="8"/>
  <c r="T209" i="8"/>
  <c r="S209" i="8"/>
  <c r="Q209" i="8"/>
  <c r="L209" i="8"/>
  <c r="J209" i="8"/>
  <c r="H209" i="8"/>
  <c r="F209" i="8"/>
  <c r="AE208" i="8"/>
  <c r="AF208" i="8"/>
  <c r="V208" i="8"/>
  <c r="U208" i="8"/>
  <c r="T208" i="8"/>
  <c r="S208" i="8"/>
  <c r="P208" i="8"/>
  <c r="AE207" i="8"/>
  <c r="V207" i="8"/>
  <c r="M207" i="8"/>
  <c r="U207" i="8"/>
  <c r="K207" i="8"/>
  <c r="T207" i="8"/>
  <c r="I207" i="8"/>
  <c r="S207" i="8"/>
  <c r="G207" i="8"/>
  <c r="N207" i="8"/>
  <c r="P207" i="8"/>
  <c r="AE206" i="8"/>
  <c r="V206" i="8"/>
  <c r="M206" i="8"/>
  <c r="U206" i="8"/>
  <c r="T206" i="8"/>
  <c r="I206" i="8"/>
  <c r="S206" i="8"/>
  <c r="G206" i="8"/>
  <c r="N206" i="8"/>
  <c r="P206" i="8"/>
  <c r="K206" i="8"/>
  <c r="AE205" i="8"/>
  <c r="V205" i="8"/>
  <c r="M205" i="8"/>
  <c r="U205" i="8"/>
  <c r="K205" i="8"/>
  <c r="T205" i="8"/>
  <c r="I205" i="8"/>
  <c r="S205" i="8"/>
  <c r="G205" i="8"/>
  <c r="N205" i="8"/>
  <c r="P205" i="8"/>
  <c r="AE204" i="8"/>
  <c r="V204" i="8"/>
  <c r="M204" i="8"/>
  <c r="U204" i="8"/>
  <c r="K204" i="8"/>
  <c r="T204" i="8"/>
  <c r="I204" i="8"/>
  <c r="S204" i="8"/>
  <c r="G204" i="8"/>
  <c r="N204" i="8"/>
  <c r="P204" i="8"/>
  <c r="AE203" i="8"/>
  <c r="V203" i="8"/>
  <c r="M203" i="8"/>
  <c r="U203" i="8"/>
  <c r="K203" i="8"/>
  <c r="T203" i="8"/>
  <c r="I203" i="8"/>
  <c r="S203" i="8"/>
  <c r="G203" i="8"/>
  <c r="N203" i="8"/>
  <c r="P203" i="8"/>
  <c r="AE202" i="8"/>
  <c r="V202" i="8"/>
  <c r="M202" i="8"/>
  <c r="U202" i="8"/>
  <c r="K202" i="8"/>
  <c r="T202" i="8"/>
  <c r="I202" i="8"/>
  <c r="S202" i="8"/>
  <c r="G202" i="8"/>
  <c r="N202" i="8"/>
  <c r="P202" i="8"/>
  <c r="AE201" i="8"/>
  <c r="V201" i="8"/>
  <c r="M201" i="8"/>
  <c r="U201" i="8"/>
  <c r="K201" i="8"/>
  <c r="T201" i="8"/>
  <c r="I201" i="8"/>
  <c r="S201" i="8"/>
  <c r="G201" i="8"/>
  <c r="N201" i="8"/>
  <c r="P201" i="8"/>
  <c r="AE200" i="8"/>
  <c r="V200" i="8"/>
  <c r="M200" i="8"/>
  <c r="U200" i="8"/>
  <c r="K200" i="8"/>
  <c r="T200" i="8"/>
  <c r="I200" i="8"/>
  <c r="S200" i="8"/>
  <c r="G200" i="8"/>
  <c r="N200" i="8"/>
  <c r="P200" i="8"/>
  <c r="AE199" i="8"/>
  <c r="V199" i="8"/>
  <c r="M199" i="8"/>
  <c r="U199" i="8"/>
  <c r="K199" i="8"/>
  <c r="T199" i="8"/>
  <c r="I199" i="8"/>
  <c r="S199" i="8"/>
  <c r="G199" i="8"/>
  <c r="N199" i="8"/>
  <c r="P199" i="8"/>
  <c r="AE198" i="8"/>
  <c r="V198" i="8"/>
  <c r="M198" i="8"/>
  <c r="U198" i="8"/>
  <c r="K198" i="8"/>
  <c r="T198" i="8"/>
  <c r="I198" i="8"/>
  <c r="S198" i="8"/>
  <c r="G198" i="8"/>
  <c r="N198" i="8"/>
  <c r="P198" i="8"/>
  <c r="C198" i="8"/>
  <c r="C199" i="8"/>
  <c r="C200" i="8"/>
  <c r="C201" i="8"/>
  <c r="C202" i="8"/>
  <c r="C203" i="8"/>
  <c r="C204" i="8"/>
  <c r="C205" i="8"/>
  <c r="C206" i="8"/>
  <c r="C207" i="8"/>
  <c r="A198" i="8"/>
  <c r="A199" i="8"/>
  <c r="A200" i="8"/>
  <c r="A201" i="8"/>
  <c r="A202" i="8"/>
  <c r="A203" i="8"/>
  <c r="A204" i="8"/>
  <c r="A205" i="8"/>
  <c r="A206" i="8"/>
  <c r="A207" i="8"/>
  <c r="AE197" i="8"/>
  <c r="V197" i="8"/>
  <c r="M197" i="8"/>
  <c r="U197" i="8"/>
  <c r="T197" i="8"/>
  <c r="I197" i="8"/>
  <c r="S197" i="8"/>
  <c r="G197" i="8"/>
  <c r="N197" i="8"/>
  <c r="P197" i="8"/>
  <c r="K197" i="8"/>
  <c r="AD178" i="8"/>
  <c r="AC178" i="8"/>
  <c r="AB178" i="8"/>
  <c r="AA178" i="8"/>
  <c r="Z178" i="8"/>
  <c r="Y178" i="8"/>
  <c r="X178" i="8"/>
  <c r="V178" i="8"/>
  <c r="U178" i="8"/>
  <c r="T178" i="8"/>
  <c r="S178" i="8"/>
  <c r="Q178" i="8"/>
  <c r="L178" i="8"/>
  <c r="J178" i="8"/>
  <c r="H178" i="8"/>
  <c r="F178" i="8"/>
  <c r="AE177" i="8"/>
  <c r="V177" i="8"/>
  <c r="U177" i="8"/>
  <c r="T177" i="8"/>
  <c r="S177" i="8"/>
  <c r="P177" i="8"/>
  <c r="AE176" i="8"/>
  <c r="V176" i="8"/>
  <c r="M176" i="8"/>
  <c r="U176" i="8"/>
  <c r="K176" i="8"/>
  <c r="T176" i="8"/>
  <c r="I176" i="8"/>
  <c r="S176" i="8"/>
  <c r="G176" i="8"/>
  <c r="N176" i="8"/>
  <c r="P176" i="8"/>
  <c r="AE175" i="8"/>
  <c r="V175" i="8"/>
  <c r="M175" i="8"/>
  <c r="U175" i="8"/>
  <c r="K175" i="8"/>
  <c r="T175" i="8"/>
  <c r="I175" i="8"/>
  <c r="S175" i="8"/>
  <c r="G175" i="8"/>
  <c r="N175" i="8"/>
  <c r="P175" i="8"/>
  <c r="AE174" i="8"/>
  <c r="V174" i="8"/>
  <c r="M174" i="8"/>
  <c r="U174" i="8"/>
  <c r="K174" i="8"/>
  <c r="T174" i="8"/>
  <c r="I174" i="8"/>
  <c r="S174" i="8"/>
  <c r="G174" i="8"/>
  <c r="N174" i="8"/>
  <c r="P174" i="8"/>
  <c r="AE173" i="8"/>
  <c r="V173" i="8"/>
  <c r="M173" i="8"/>
  <c r="U173" i="8"/>
  <c r="K173" i="8"/>
  <c r="T173" i="8"/>
  <c r="I173" i="8"/>
  <c r="S173" i="8"/>
  <c r="G173" i="8"/>
  <c r="N173" i="8"/>
  <c r="P173" i="8"/>
  <c r="AE172" i="8"/>
  <c r="V172" i="8"/>
  <c r="M172" i="8"/>
  <c r="U172" i="8"/>
  <c r="K172" i="8"/>
  <c r="T172" i="8"/>
  <c r="I172" i="8"/>
  <c r="S172" i="8"/>
  <c r="G172" i="8"/>
  <c r="N172" i="8"/>
  <c r="P172" i="8"/>
  <c r="AE171" i="8"/>
  <c r="V171" i="8"/>
  <c r="M171" i="8"/>
  <c r="U171" i="8"/>
  <c r="K171" i="8"/>
  <c r="T171" i="8"/>
  <c r="I171" i="8"/>
  <c r="S171" i="8"/>
  <c r="G171" i="8"/>
  <c r="N171" i="8"/>
  <c r="P171" i="8"/>
  <c r="AE170" i="8"/>
  <c r="V170" i="8"/>
  <c r="M170" i="8"/>
  <c r="U170" i="8"/>
  <c r="K170" i="8"/>
  <c r="T170" i="8"/>
  <c r="S170" i="8"/>
  <c r="G170" i="8"/>
  <c r="N170" i="8"/>
  <c r="P170" i="8"/>
  <c r="I170" i="8"/>
  <c r="AE169" i="8"/>
  <c r="V169" i="8"/>
  <c r="M169" i="8"/>
  <c r="U169" i="8"/>
  <c r="K169" i="8"/>
  <c r="T169" i="8"/>
  <c r="S169" i="8"/>
  <c r="G169" i="8"/>
  <c r="N169" i="8"/>
  <c r="P169" i="8"/>
  <c r="I169" i="8"/>
  <c r="AE168" i="8"/>
  <c r="V168" i="8"/>
  <c r="M168" i="8"/>
  <c r="U168" i="8"/>
  <c r="K168" i="8"/>
  <c r="T168" i="8"/>
  <c r="S168" i="8"/>
  <c r="G168" i="8"/>
  <c r="N168" i="8"/>
  <c r="P168" i="8"/>
  <c r="I168" i="8"/>
  <c r="AE167" i="8"/>
  <c r="V167" i="8"/>
  <c r="M167" i="8"/>
  <c r="U167" i="8"/>
  <c r="K167" i="8"/>
  <c r="T167" i="8"/>
  <c r="S167" i="8"/>
  <c r="G167" i="8"/>
  <c r="N167" i="8"/>
  <c r="P167" i="8"/>
  <c r="I167" i="8"/>
  <c r="C167" i="8"/>
  <c r="C168" i="8"/>
  <c r="C169" i="8"/>
  <c r="C170" i="8"/>
  <c r="C171" i="8"/>
  <c r="C172" i="8"/>
  <c r="C173" i="8"/>
  <c r="C174" i="8"/>
  <c r="C175" i="8"/>
  <c r="C176" i="8"/>
  <c r="A167" i="8"/>
  <c r="A168" i="8"/>
  <c r="A169" i="8"/>
  <c r="A170" i="8"/>
  <c r="A171" i="8"/>
  <c r="A172" i="8"/>
  <c r="A173" i="8"/>
  <c r="A174" i="8"/>
  <c r="A175" i="8"/>
  <c r="A176" i="8"/>
  <c r="AE166" i="8"/>
  <c r="V166" i="8"/>
  <c r="M166" i="8"/>
  <c r="U166" i="8"/>
  <c r="K166" i="8"/>
  <c r="T166" i="8"/>
  <c r="S166" i="8"/>
  <c r="G166" i="8"/>
  <c r="N166" i="8"/>
  <c r="P166" i="8"/>
  <c r="I166" i="8"/>
  <c r="V149" i="8"/>
  <c r="U149" i="8"/>
  <c r="T149" i="8"/>
  <c r="S149" i="8"/>
  <c r="AD148" i="8"/>
  <c r="AC148" i="8"/>
  <c r="AB148" i="8"/>
  <c r="AA148" i="8"/>
  <c r="Z148" i="8"/>
  <c r="Y148" i="8"/>
  <c r="X148" i="8"/>
  <c r="V148" i="8"/>
  <c r="U148" i="8"/>
  <c r="T148" i="8"/>
  <c r="S148" i="8"/>
  <c r="L148" i="8"/>
  <c r="J148" i="8"/>
  <c r="H148" i="8"/>
  <c r="F148" i="8"/>
  <c r="AE147" i="8"/>
  <c r="AF147" i="8"/>
  <c r="AE146" i="8"/>
  <c r="V146" i="8"/>
  <c r="M146" i="8"/>
  <c r="U146" i="8"/>
  <c r="K146" i="8"/>
  <c r="T146" i="8"/>
  <c r="I146" i="8"/>
  <c r="S146" i="8"/>
  <c r="G146" i="8"/>
  <c r="N146" i="8"/>
  <c r="P146" i="8"/>
  <c r="AE145" i="8"/>
  <c r="V145" i="8"/>
  <c r="M145" i="8"/>
  <c r="U145" i="8"/>
  <c r="K145" i="8"/>
  <c r="T145" i="8"/>
  <c r="I145" i="8"/>
  <c r="S145" i="8"/>
  <c r="G145" i="8"/>
  <c r="N145" i="8"/>
  <c r="P145" i="8"/>
  <c r="AE144" i="8"/>
  <c r="V144" i="8"/>
  <c r="M144" i="8"/>
  <c r="U144" i="8"/>
  <c r="K144" i="8"/>
  <c r="T144" i="8"/>
  <c r="I144" i="8"/>
  <c r="S144" i="8"/>
  <c r="G144" i="8"/>
  <c r="N144" i="8"/>
  <c r="P144" i="8"/>
  <c r="AE143" i="8"/>
  <c r="V143" i="8"/>
  <c r="M143" i="8"/>
  <c r="U143" i="8"/>
  <c r="K143" i="8"/>
  <c r="T143" i="8"/>
  <c r="I143" i="8"/>
  <c r="S143" i="8"/>
  <c r="G143" i="8"/>
  <c r="N143" i="8"/>
  <c r="P143" i="8"/>
  <c r="AE142" i="8"/>
  <c r="V142" i="8"/>
  <c r="M142" i="8"/>
  <c r="U142" i="8"/>
  <c r="K142" i="8"/>
  <c r="T142" i="8"/>
  <c r="I142" i="8"/>
  <c r="S142" i="8"/>
  <c r="G142" i="8"/>
  <c r="N142" i="8"/>
  <c r="P142" i="8"/>
  <c r="AE141" i="8"/>
  <c r="V141" i="8"/>
  <c r="M141" i="8"/>
  <c r="U141" i="8"/>
  <c r="K141" i="8"/>
  <c r="T141" i="8"/>
  <c r="I141" i="8"/>
  <c r="S141" i="8"/>
  <c r="G141" i="8"/>
  <c r="N141" i="8"/>
  <c r="P141" i="8"/>
  <c r="AE140" i="8"/>
  <c r="V140" i="8"/>
  <c r="M140" i="8"/>
  <c r="U140" i="8"/>
  <c r="K140" i="8"/>
  <c r="T140" i="8"/>
  <c r="I140" i="8"/>
  <c r="S140" i="8"/>
  <c r="G140" i="8"/>
  <c r="N140" i="8"/>
  <c r="P140" i="8"/>
  <c r="AE139" i="8"/>
  <c r="V139" i="8"/>
  <c r="M139" i="8"/>
  <c r="U139" i="8"/>
  <c r="K139" i="8"/>
  <c r="T139" i="8"/>
  <c r="I139" i="8"/>
  <c r="S139" i="8"/>
  <c r="G139" i="8"/>
  <c r="N139" i="8"/>
  <c r="P139" i="8"/>
  <c r="AE138" i="8"/>
  <c r="V138" i="8"/>
  <c r="M138" i="8"/>
  <c r="U138" i="8"/>
  <c r="K138" i="8"/>
  <c r="T138" i="8"/>
  <c r="I138" i="8"/>
  <c r="S138" i="8"/>
  <c r="G138" i="8"/>
  <c r="N138" i="8"/>
  <c r="P138" i="8"/>
  <c r="C138" i="8"/>
  <c r="C139" i="8"/>
  <c r="C140" i="8"/>
  <c r="C141" i="8"/>
  <c r="C142" i="8"/>
  <c r="C143" i="8"/>
  <c r="C144" i="8"/>
  <c r="C145" i="8"/>
  <c r="C146" i="8"/>
  <c r="B138" i="8"/>
  <c r="B139" i="8"/>
  <c r="B140" i="8"/>
  <c r="B141" i="8"/>
  <c r="B142" i="8"/>
  <c r="B143" i="8"/>
  <c r="B144" i="8"/>
  <c r="B145" i="8"/>
  <c r="B146" i="8"/>
  <c r="A138" i="8"/>
  <c r="A139" i="8"/>
  <c r="A140" i="8"/>
  <c r="A141" i="8"/>
  <c r="A142" i="8"/>
  <c r="A143" i="8"/>
  <c r="A144" i="8"/>
  <c r="A145" i="8"/>
  <c r="A146" i="8"/>
  <c r="AE137" i="8"/>
  <c r="V137" i="8"/>
  <c r="M137" i="8"/>
  <c r="U137" i="8"/>
  <c r="K137" i="8"/>
  <c r="T137" i="8"/>
  <c r="I137" i="8"/>
  <c r="S137" i="8"/>
  <c r="G137" i="8"/>
  <c r="N137" i="8"/>
  <c r="AD117" i="8"/>
  <c r="AC117" i="8"/>
  <c r="AB117" i="8"/>
  <c r="AA117" i="8"/>
  <c r="Z117" i="8"/>
  <c r="Y117" i="8"/>
  <c r="X117" i="8"/>
  <c r="Q117" i="8"/>
  <c r="F117" i="8"/>
  <c r="L117" i="8"/>
  <c r="J117" i="8"/>
  <c r="H117" i="8"/>
  <c r="AE115" i="8"/>
  <c r="V115" i="8"/>
  <c r="M115" i="8"/>
  <c r="U115" i="8"/>
  <c r="T115" i="8"/>
  <c r="I115" i="8"/>
  <c r="S115" i="8"/>
  <c r="G115" i="8"/>
  <c r="N115" i="8"/>
  <c r="P115" i="8"/>
  <c r="K115" i="8"/>
  <c r="AE114" i="8"/>
  <c r="V114" i="8"/>
  <c r="M114" i="8"/>
  <c r="U114" i="8"/>
  <c r="K114" i="8"/>
  <c r="T114" i="8"/>
  <c r="I114" i="8"/>
  <c r="S114" i="8"/>
  <c r="G114" i="8"/>
  <c r="N114" i="8"/>
  <c r="P114" i="8"/>
  <c r="AE113" i="8"/>
  <c r="V113" i="8"/>
  <c r="M113" i="8"/>
  <c r="U113" i="8"/>
  <c r="T113" i="8"/>
  <c r="I113" i="8"/>
  <c r="S113" i="8"/>
  <c r="G113" i="8"/>
  <c r="N113" i="8"/>
  <c r="P113" i="8"/>
  <c r="K113" i="8"/>
  <c r="AE112" i="8"/>
  <c r="V112" i="8"/>
  <c r="M112" i="8"/>
  <c r="U112" i="8"/>
  <c r="K112" i="8"/>
  <c r="T112" i="8"/>
  <c r="I112" i="8"/>
  <c r="S112" i="8"/>
  <c r="G112" i="8"/>
  <c r="N112" i="8"/>
  <c r="P112" i="8"/>
  <c r="AE111" i="8"/>
  <c r="V111" i="8"/>
  <c r="M111" i="8"/>
  <c r="U111" i="8"/>
  <c r="K111" i="8"/>
  <c r="T111" i="8"/>
  <c r="I111" i="8"/>
  <c r="S111" i="8"/>
  <c r="G111" i="8"/>
  <c r="N111" i="8"/>
  <c r="P111" i="8"/>
  <c r="AE110" i="8"/>
  <c r="V110" i="8"/>
  <c r="M110" i="8"/>
  <c r="U110" i="8"/>
  <c r="K110" i="8"/>
  <c r="T110" i="8"/>
  <c r="I110" i="8"/>
  <c r="S110" i="8"/>
  <c r="G110" i="8"/>
  <c r="N110" i="8"/>
  <c r="P110" i="8"/>
  <c r="AE109" i="8"/>
  <c r="V109" i="8"/>
  <c r="M109" i="8"/>
  <c r="U109" i="8"/>
  <c r="T109" i="8"/>
  <c r="I109" i="8"/>
  <c r="S109" i="8"/>
  <c r="G109" i="8"/>
  <c r="N109" i="8"/>
  <c r="P109" i="8"/>
  <c r="K109" i="8"/>
  <c r="AE108" i="8"/>
  <c r="V108" i="8"/>
  <c r="M108" i="8"/>
  <c r="U108" i="8"/>
  <c r="K108" i="8"/>
  <c r="T108" i="8"/>
  <c r="I108" i="8"/>
  <c r="S108" i="8"/>
  <c r="G108" i="8"/>
  <c r="N108" i="8"/>
  <c r="P108" i="8"/>
  <c r="AE107" i="8"/>
  <c r="V107" i="8"/>
  <c r="M107" i="8"/>
  <c r="U107" i="8"/>
  <c r="K107" i="8"/>
  <c r="T107" i="8"/>
  <c r="I107" i="8"/>
  <c r="S107" i="8"/>
  <c r="G107" i="8"/>
  <c r="N107" i="8"/>
  <c r="P107" i="8"/>
  <c r="AE106" i="8"/>
  <c r="V106" i="8"/>
  <c r="M106" i="8"/>
  <c r="U106" i="8"/>
  <c r="K106" i="8"/>
  <c r="T106" i="8"/>
  <c r="I106" i="8"/>
  <c r="S106" i="8"/>
  <c r="G106" i="8"/>
  <c r="N106" i="8"/>
  <c r="P106" i="8"/>
  <c r="C106" i="8"/>
  <c r="C107" i="8"/>
  <c r="C108" i="8"/>
  <c r="C109" i="8"/>
  <c r="C110" i="8"/>
  <c r="C111" i="8"/>
  <c r="C112" i="8"/>
  <c r="C113" i="8"/>
  <c r="C114" i="8"/>
  <c r="B106" i="8"/>
  <c r="B107" i="8"/>
  <c r="B108" i="8"/>
  <c r="B109" i="8"/>
  <c r="B110" i="8"/>
  <c r="B111" i="8"/>
  <c r="B112" i="8"/>
  <c r="B113" i="8"/>
  <c r="B114" i="8"/>
  <c r="A106" i="8"/>
  <c r="A107" i="8"/>
  <c r="A108" i="8"/>
  <c r="A109" i="8"/>
  <c r="A110" i="8"/>
  <c r="A111" i="8"/>
  <c r="A112" i="8"/>
  <c r="A113" i="8"/>
  <c r="A114" i="8"/>
  <c r="AE105" i="8"/>
  <c r="V105" i="8"/>
  <c r="M105" i="8"/>
  <c r="U105" i="8"/>
  <c r="T105" i="8"/>
  <c r="I105" i="8"/>
  <c r="S105" i="8"/>
  <c r="G105" i="8"/>
  <c r="N105" i="8"/>
  <c r="K105" i="8"/>
  <c r="AD85" i="8"/>
  <c r="AC85" i="8"/>
  <c r="AB85" i="8"/>
  <c r="AA85" i="8"/>
  <c r="Z85" i="8"/>
  <c r="Y85" i="8"/>
  <c r="X85" i="8"/>
  <c r="Q85" i="8"/>
  <c r="L85" i="8"/>
  <c r="J85" i="8"/>
  <c r="H85" i="8"/>
  <c r="F85" i="8"/>
  <c r="AE84" i="8"/>
  <c r="V84" i="8"/>
  <c r="M84" i="8"/>
  <c r="U84" i="8"/>
  <c r="K84" i="8"/>
  <c r="T84" i="8"/>
  <c r="I84" i="8"/>
  <c r="S84" i="8"/>
  <c r="G84" i="8"/>
  <c r="N84" i="8"/>
  <c r="P84" i="8"/>
  <c r="AE83" i="8"/>
  <c r="V83" i="8"/>
  <c r="M83" i="8"/>
  <c r="U83" i="8"/>
  <c r="K83" i="8"/>
  <c r="T83" i="8"/>
  <c r="I83" i="8"/>
  <c r="S83" i="8"/>
  <c r="G83" i="8"/>
  <c r="N83" i="8"/>
  <c r="P83" i="8"/>
  <c r="AE82" i="8"/>
  <c r="V82" i="8"/>
  <c r="M82" i="8"/>
  <c r="U82" i="8"/>
  <c r="K82" i="8"/>
  <c r="T82" i="8"/>
  <c r="I82" i="8"/>
  <c r="S82" i="8"/>
  <c r="G82" i="8"/>
  <c r="N82" i="8"/>
  <c r="P82" i="8"/>
  <c r="AE81" i="8"/>
  <c r="V81" i="8"/>
  <c r="M81" i="8"/>
  <c r="U81" i="8"/>
  <c r="K81" i="8"/>
  <c r="T81" i="8"/>
  <c r="I81" i="8"/>
  <c r="S81" i="8"/>
  <c r="G81" i="8"/>
  <c r="N81" i="8"/>
  <c r="P81" i="8"/>
  <c r="AE80" i="8"/>
  <c r="V80" i="8"/>
  <c r="M80" i="8"/>
  <c r="U80" i="8"/>
  <c r="T80" i="8"/>
  <c r="I80" i="8"/>
  <c r="S80" i="8"/>
  <c r="G80" i="8"/>
  <c r="N80" i="8"/>
  <c r="P80" i="8"/>
  <c r="K80" i="8"/>
  <c r="AE79" i="8"/>
  <c r="V79" i="8"/>
  <c r="M79" i="8"/>
  <c r="U79" i="8"/>
  <c r="K79" i="8"/>
  <c r="T79" i="8"/>
  <c r="I79" i="8"/>
  <c r="S79" i="8"/>
  <c r="G79" i="8"/>
  <c r="N79" i="8"/>
  <c r="P79" i="8"/>
  <c r="A79" i="8"/>
  <c r="A80" i="8"/>
  <c r="A81" i="8"/>
  <c r="A82" i="8"/>
  <c r="A83" i="8"/>
  <c r="AE78" i="8"/>
  <c r="V78" i="8"/>
  <c r="M78" i="8"/>
  <c r="U78" i="8"/>
  <c r="K78" i="8"/>
  <c r="T78" i="8"/>
  <c r="I78" i="8"/>
  <c r="S78" i="8"/>
  <c r="G78" i="8"/>
  <c r="N78" i="8"/>
  <c r="P78" i="8"/>
  <c r="AE77" i="8"/>
  <c r="V77" i="8"/>
  <c r="M77" i="8"/>
  <c r="U77" i="8"/>
  <c r="T77" i="8"/>
  <c r="I77" i="8"/>
  <c r="S77" i="8"/>
  <c r="G77" i="8"/>
  <c r="N77" i="8"/>
  <c r="P77" i="8"/>
  <c r="K77" i="8"/>
  <c r="A77" i="8"/>
  <c r="AE76" i="8"/>
  <c r="V76" i="8"/>
  <c r="M76" i="8"/>
  <c r="U76" i="8"/>
  <c r="K76" i="8"/>
  <c r="T76" i="8"/>
  <c r="I76" i="8"/>
  <c r="S76" i="8"/>
  <c r="G76" i="8"/>
  <c r="N76" i="8"/>
  <c r="P76" i="8"/>
  <c r="AE75" i="8"/>
  <c r="V75" i="8"/>
  <c r="M75" i="8"/>
  <c r="U75" i="8"/>
  <c r="K75" i="8"/>
  <c r="T75" i="8"/>
  <c r="I75" i="8"/>
  <c r="S75" i="8"/>
  <c r="G75" i="8"/>
  <c r="N75" i="8"/>
  <c r="P75" i="8"/>
  <c r="A75" i="8"/>
  <c r="AE74" i="8"/>
  <c r="V74" i="8"/>
  <c r="M74" i="8"/>
  <c r="U74" i="8"/>
  <c r="K74" i="8"/>
  <c r="T74" i="8"/>
  <c r="I74" i="8"/>
  <c r="S74" i="8"/>
  <c r="G74" i="8"/>
  <c r="N74" i="8"/>
  <c r="P74" i="8"/>
  <c r="AE73" i="8"/>
  <c r="V73" i="8"/>
  <c r="M73" i="8"/>
  <c r="U73" i="8"/>
  <c r="T73" i="8"/>
  <c r="I73" i="8"/>
  <c r="S73" i="8"/>
  <c r="G73" i="8"/>
  <c r="N73" i="8"/>
  <c r="P73" i="8"/>
  <c r="K73" i="8"/>
  <c r="A73" i="8"/>
  <c r="AE72" i="8"/>
  <c r="V72" i="8"/>
  <c r="M72" i="8"/>
  <c r="U72" i="8"/>
  <c r="T72" i="8"/>
  <c r="I72" i="8"/>
  <c r="S72" i="8"/>
  <c r="G72" i="8"/>
  <c r="N72" i="8"/>
  <c r="P72" i="8"/>
  <c r="K72" i="8"/>
  <c r="AE71" i="8"/>
  <c r="V71" i="8"/>
  <c r="M71" i="8"/>
  <c r="U71" i="8"/>
  <c r="K71" i="8"/>
  <c r="T71" i="8"/>
  <c r="I71" i="8"/>
  <c r="S71" i="8"/>
  <c r="G71" i="8"/>
  <c r="N71" i="8"/>
  <c r="P71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A71" i="8"/>
  <c r="AE70" i="8"/>
  <c r="V70" i="8"/>
  <c r="M70" i="8"/>
  <c r="U70" i="8"/>
  <c r="K70" i="8"/>
  <c r="T70" i="8"/>
  <c r="I70" i="8"/>
  <c r="S70" i="8"/>
  <c r="G70" i="8"/>
  <c r="N70" i="8"/>
  <c r="AD51" i="8"/>
  <c r="AC51" i="8"/>
  <c r="AB51" i="8"/>
  <c r="AA51" i="8"/>
  <c r="Z51" i="8"/>
  <c r="Y51" i="8"/>
  <c r="X51" i="8"/>
  <c r="Q51" i="8"/>
  <c r="L51" i="8"/>
  <c r="J51" i="8"/>
  <c r="H51" i="8"/>
  <c r="F51" i="8"/>
  <c r="AE50" i="8"/>
  <c r="V50" i="8"/>
  <c r="M50" i="8"/>
  <c r="U50" i="8"/>
  <c r="K50" i="8"/>
  <c r="T50" i="8"/>
  <c r="I50" i="8"/>
  <c r="S50" i="8"/>
  <c r="G50" i="8"/>
  <c r="N50" i="8"/>
  <c r="P50" i="8"/>
  <c r="AE49" i="8"/>
  <c r="V49" i="8"/>
  <c r="M49" i="8"/>
  <c r="U49" i="8"/>
  <c r="K49" i="8"/>
  <c r="T49" i="8"/>
  <c r="I49" i="8"/>
  <c r="S49" i="8"/>
  <c r="G49" i="8"/>
  <c r="N49" i="8"/>
  <c r="P49" i="8"/>
  <c r="AE48" i="8"/>
  <c r="V48" i="8"/>
  <c r="M48" i="8"/>
  <c r="U48" i="8"/>
  <c r="K48" i="8"/>
  <c r="T48" i="8"/>
  <c r="I48" i="8"/>
  <c r="S48" i="8"/>
  <c r="G48" i="8"/>
  <c r="N48" i="8"/>
  <c r="P48" i="8"/>
  <c r="AE47" i="8"/>
  <c r="V47" i="8"/>
  <c r="M47" i="8"/>
  <c r="U47" i="8"/>
  <c r="T47" i="8"/>
  <c r="I47" i="8"/>
  <c r="S47" i="8"/>
  <c r="G47" i="8"/>
  <c r="N47" i="8"/>
  <c r="P47" i="8"/>
  <c r="K47" i="8"/>
  <c r="AE46" i="8"/>
  <c r="V46" i="8"/>
  <c r="M46" i="8"/>
  <c r="U46" i="8"/>
  <c r="K46" i="8"/>
  <c r="T46" i="8"/>
  <c r="I46" i="8"/>
  <c r="S46" i="8"/>
  <c r="G46" i="8"/>
  <c r="N46" i="8"/>
  <c r="P46" i="8"/>
  <c r="AE45" i="8"/>
  <c r="V45" i="8"/>
  <c r="M45" i="8"/>
  <c r="U45" i="8"/>
  <c r="K45" i="8"/>
  <c r="T45" i="8"/>
  <c r="I45" i="8"/>
  <c r="S45" i="8"/>
  <c r="G45" i="8"/>
  <c r="N45" i="8"/>
  <c r="P45" i="8"/>
  <c r="AE44" i="8"/>
  <c r="V44" i="8"/>
  <c r="M44" i="8"/>
  <c r="U44" i="8"/>
  <c r="K44" i="8"/>
  <c r="T44" i="8"/>
  <c r="I44" i="8"/>
  <c r="S44" i="8"/>
  <c r="G44" i="8"/>
  <c r="N44" i="8"/>
  <c r="P44" i="8"/>
  <c r="AE43" i="8"/>
  <c r="V43" i="8"/>
  <c r="M43" i="8"/>
  <c r="U43" i="8"/>
  <c r="T43" i="8"/>
  <c r="I43" i="8"/>
  <c r="S43" i="8"/>
  <c r="G43" i="8"/>
  <c r="N43" i="8"/>
  <c r="P43" i="8"/>
  <c r="K43" i="8"/>
  <c r="AE42" i="8"/>
  <c r="V42" i="8"/>
  <c r="M42" i="8"/>
  <c r="U42" i="8"/>
  <c r="K42" i="8"/>
  <c r="T42" i="8"/>
  <c r="I42" i="8"/>
  <c r="S42" i="8"/>
  <c r="G42" i="8"/>
  <c r="N42" i="8"/>
  <c r="P42" i="8"/>
  <c r="AE41" i="8"/>
  <c r="V41" i="8"/>
  <c r="M41" i="8"/>
  <c r="U41" i="8"/>
  <c r="K41" i="8"/>
  <c r="T41" i="8"/>
  <c r="I41" i="8"/>
  <c r="S41" i="8"/>
  <c r="G41" i="8"/>
  <c r="N41" i="8"/>
  <c r="P41" i="8"/>
  <c r="AE40" i="8"/>
  <c r="V40" i="8"/>
  <c r="M40" i="8"/>
  <c r="U40" i="8"/>
  <c r="K40" i="8"/>
  <c r="T40" i="8"/>
  <c r="I40" i="8"/>
  <c r="S40" i="8"/>
  <c r="G40" i="8"/>
  <c r="N40" i="8"/>
  <c r="P40" i="8"/>
  <c r="C40" i="8"/>
  <c r="C41" i="8"/>
  <c r="C42" i="8"/>
  <c r="C43" i="8"/>
  <c r="C44" i="8"/>
  <c r="C45" i="8"/>
  <c r="C46" i="8"/>
  <c r="C47" i="8"/>
  <c r="C48" i="8"/>
  <c r="C49" i="8"/>
  <c r="A40" i="8"/>
  <c r="A41" i="8"/>
  <c r="A42" i="8"/>
  <c r="A43" i="8"/>
  <c r="A44" i="8"/>
  <c r="A45" i="8"/>
  <c r="A46" i="8"/>
  <c r="A47" i="8"/>
  <c r="A48" i="8"/>
  <c r="A49" i="8"/>
  <c r="AE39" i="8"/>
  <c r="V39" i="8"/>
  <c r="M39" i="8"/>
  <c r="U39" i="8"/>
  <c r="K39" i="8"/>
  <c r="T39" i="8"/>
  <c r="I39" i="8"/>
  <c r="S39" i="8"/>
  <c r="G39" i="8"/>
  <c r="N39" i="8"/>
  <c r="P39" i="8"/>
  <c r="AD19" i="8"/>
  <c r="AC19" i="8"/>
  <c r="AB19" i="8"/>
  <c r="AA19" i="8"/>
  <c r="Z19" i="8"/>
  <c r="Y19" i="8"/>
  <c r="X19" i="8"/>
  <c r="L19" i="8"/>
  <c r="J19" i="8"/>
  <c r="H19" i="8"/>
  <c r="F19" i="8"/>
  <c r="AE18" i="8"/>
  <c r="AF18" i="8"/>
  <c r="V18" i="8"/>
  <c r="M18" i="8"/>
  <c r="U18" i="8"/>
  <c r="T18" i="8"/>
  <c r="I18" i="8"/>
  <c r="S18" i="8"/>
  <c r="G18" i="8"/>
  <c r="N18" i="8"/>
  <c r="P18" i="8"/>
  <c r="K18" i="8"/>
  <c r="AE17" i="8"/>
  <c r="V17" i="8"/>
  <c r="M17" i="8"/>
  <c r="U17" i="8"/>
  <c r="K17" i="8"/>
  <c r="T17" i="8"/>
  <c r="I17" i="8"/>
  <c r="S17" i="8"/>
  <c r="G17" i="8"/>
  <c r="N17" i="8"/>
  <c r="P17" i="8"/>
  <c r="AE16" i="8"/>
  <c r="V16" i="8"/>
  <c r="M16" i="8"/>
  <c r="U16" i="8"/>
  <c r="K16" i="8"/>
  <c r="T16" i="8"/>
  <c r="I16" i="8"/>
  <c r="S16" i="8"/>
  <c r="G16" i="8"/>
  <c r="N16" i="8"/>
  <c r="P16" i="8"/>
  <c r="AE15" i="8"/>
  <c r="V15" i="8"/>
  <c r="M15" i="8"/>
  <c r="U15" i="8"/>
  <c r="K15" i="8"/>
  <c r="T15" i="8"/>
  <c r="I15" i="8"/>
  <c r="S15" i="8"/>
  <c r="G15" i="8"/>
  <c r="N15" i="8"/>
  <c r="P15" i="8"/>
  <c r="AE14" i="8"/>
  <c r="V14" i="8"/>
  <c r="M14" i="8"/>
  <c r="U14" i="8"/>
  <c r="T14" i="8"/>
  <c r="I14" i="8"/>
  <c r="S14" i="8"/>
  <c r="G14" i="8"/>
  <c r="N14" i="8"/>
  <c r="P14" i="8"/>
  <c r="K14" i="8"/>
  <c r="AE13" i="8"/>
  <c r="V13" i="8"/>
  <c r="M13" i="8"/>
  <c r="U13" i="8"/>
  <c r="K13" i="8"/>
  <c r="T13" i="8"/>
  <c r="I13" i="8"/>
  <c r="S13" i="8"/>
  <c r="G13" i="8"/>
  <c r="N13" i="8"/>
  <c r="P13" i="8"/>
  <c r="C13" i="8"/>
  <c r="C14" i="8"/>
  <c r="C15" i="8"/>
  <c r="C16" i="8"/>
  <c r="C17" i="8"/>
  <c r="B13" i="8"/>
  <c r="B14" i="8"/>
  <c r="B15" i="8"/>
  <c r="B16" i="8"/>
  <c r="B17" i="8"/>
  <c r="A13" i="8"/>
  <c r="A14" i="8"/>
  <c r="A15" i="8"/>
  <c r="A16" i="8"/>
  <c r="A17" i="8"/>
  <c r="AE12" i="8"/>
  <c r="V12" i="8"/>
  <c r="M12" i="8"/>
  <c r="U12" i="8"/>
  <c r="K12" i="8"/>
  <c r="T12" i="8"/>
  <c r="I12" i="8"/>
  <c r="S12" i="8"/>
  <c r="G12" i="8"/>
  <c r="N12" i="8"/>
  <c r="K19" i="8"/>
  <c r="O146" i="8"/>
  <c r="AF146" i="8"/>
  <c r="O240" i="8"/>
  <c r="N148" i="8"/>
  <c r="O139" i="8"/>
  <c r="AF139" i="8"/>
  <c r="O233" i="8"/>
  <c r="AF233" i="8"/>
  <c r="AF240" i="8"/>
  <c r="O84" i="8"/>
  <c r="AF84" i="8"/>
  <c r="O171" i="8"/>
  <c r="AF171" i="8"/>
  <c r="N117" i="8"/>
  <c r="O143" i="8"/>
  <c r="AF143" i="8"/>
  <c r="O173" i="8"/>
  <c r="AF173" i="8"/>
  <c r="O239" i="8"/>
  <c r="AF239" i="8"/>
  <c r="O15" i="8"/>
  <c r="AF15" i="8"/>
  <c r="N19" i="8"/>
  <c r="O141" i="8"/>
  <c r="AF141" i="8"/>
  <c r="O166" i="8"/>
  <c r="O207" i="8"/>
  <c r="AF207" i="8"/>
  <c r="O242" i="8"/>
  <c r="AF242" i="8"/>
  <c r="K85" i="8"/>
  <c r="O81" i="8"/>
  <c r="AF81" i="8"/>
  <c r="P209" i="8"/>
  <c r="K51" i="8"/>
  <c r="I148" i="8"/>
  <c r="P244" i="8"/>
  <c r="O45" i="8"/>
  <c r="AF45" i="8"/>
  <c r="O74" i="8"/>
  <c r="AF74" i="8"/>
  <c r="O175" i="8"/>
  <c r="AF175" i="8"/>
  <c r="O198" i="8"/>
  <c r="AF198" i="8"/>
  <c r="O201" i="8"/>
  <c r="AF201" i="8"/>
  <c r="O235" i="8"/>
  <c r="AF235" i="8"/>
  <c r="O75" i="8"/>
  <c r="AF75" i="8"/>
  <c r="O76" i="8"/>
  <c r="AF76" i="8"/>
  <c r="G19" i="8"/>
  <c r="I51" i="8"/>
  <c r="O50" i="8"/>
  <c r="AF50" i="8"/>
  <c r="G85" i="8"/>
  <c r="O72" i="8"/>
  <c r="AF72" i="8"/>
  <c r="O142" i="8"/>
  <c r="AF142" i="8"/>
  <c r="O144" i="8"/>
  <c r="AF144" i="8"/>
  <c r="O145" i="8"/>
  <c r="AF145" i="8"/>
  <c r="O169" i="8"/>
  <c r="AF169" i="8"/>
  <c r="G209" i="8"/>
  <c r="O14" i="8"/>
  <c r="AF14" i="8"/>
  <c r="P51" i="8"/>
  <c r="O40" i="8"/>
  <c r="AF40" i="8"/>
  <c r="O49" i="8"/>
  <c r="AF49" i="8"/>
  <c r="O73" i="8"/>
  <c r="AF73" i="8"/>
  <c r="O107" i="8"/>
  <c r="AF107" i="8"/>
  <c r="O115" i="8"/>
  <c r="AF115" i="8"/>
  <c r="O140" i="8"/>
  <c r="AF140" i="8"/>
  <c r="O108" i="8"/>
  <c r="AF108" i="8"/>
  <c r="O174" i="8"/>
  <c r="AF174" i="8"/>
  <c r="O199" i="8"/>
  <c r="AF199" i="8"/>
  <c r="O203" i="8"/>
  <c r="AF203" i="8"/>
  <c r="O230" i="8"/>
  <c r="AF230" i="8"/>
  <c r="O238" i="8"/>
  <c r="AF238" i="8"/>
  <c r="P12" i="8"/>
  <c r="P19" i="8"/>
  <c r="AE19" i="8"/>
  <c r="G51" i="8"/>
  <c r="O71" i="8"/>
  <c r="AF71" i="8"/>
  <c r="O112" i="8"/>
  <c r="AF112" i="8"/>
  <c r="G148" i="8"/>
  <c r="P137" i="8"/>
  <c r="P148" i="8"/>
  <c r="M148" i="8"/>
  <c r="G178" i="8"/>
  <c r="O204" i="8"/>
  <c r="AF204" i="8"/>
  <c r="O206" i="8"/>
  <c r="AF206" i="8"/>
  <c r="O231" i="8"/>
  <c r="AF231" i="8"/>
  <c r="O234" i="8"/>
  <c r="AF234" i="8"/>
  <c r="O236" i="8"/>
  <c r="AF236" i="8"/>
  <c r="M51" i="8"/>
  <c r="O39" i="8"/>
  <c r="O12" i="8"/>
  <c r="M19" i="8"/>
  <c r="O18" i="8"/>
  <c r="O13" i="8"/>
  <c r="AF13" i="8"/>
  <c r="O16" i="8"/>
  <c r="AF16" i="8"/>
  <c r="O17" i="8"/>
  <c r="AF17" i="8"/>
  <c r="O41" i="8"/>
  <c r="AF41" i="8"/>
  <c r="I244" i="8"/>
  <c r="AF166" i="8"/>
  <c r="O228" i="8"/>
  <c r="M244" i="8"/>
  <c r="K209" i="8"/>
  <c r="O200" i="8"/>
  <c r="AF200" i="8"/>
  <c r="I19" i="8"/>
  <c r="O138" i="8"/>
  <c r="AF138" i="8"/>
  <c r="O170" i="8"/>
  <c r="AF170" i="8"/>
  <c r="P105" i="8"/>
  <c r="M209" i="8"/>
  <c r="O197" i="8"/>
  <c r="O105" i="8"/>
  <c r="I85" i="8"/>
  <c r="O237" i="8"/>
  <c r="AF237" i="8"/>
  <c r="O42" i="8"/>
  <c r="AF42" i="8"/>
  <c r="O46" i="8"/>
  <c r="AF46" i="8"/>
  <c r="O77" i="8"/>
  <c r="AF77" i="8"/>
  <c r="O82" i="8"/>
  <c r="AF82" i="8"/>
  <c r="O109" i="8"/>
  <c r="AF109" i="8"/>
  <c r="O113" i="8"/>
  <c r="AF113" i="8"/>
  <c r="O137" i="8"/>
  <c r="I178" i="8"/>
  <c r="P178" i="8"/>
  <c r="M178" i="8"/>
  <c r="O172" i="8"/>
  <c r="AF172" i="8"/>
  <c r="K178" i="8"/>
  <c r="N209" i="8"/>
  <c r="N244" i="8"/>
  <c r="N85" i="8"/>
  <c r="P70" i="8"/>
  <c r="P85" i="8"/>
  <c r="M85" i="8"/>
  <c r="O70" i="8"/>
  <c r="N51" i="8"/>
  <c r="O43" i="8"/>
  <c r="AF43" i="8"/>
  <c r="O47" i="8"/>
  <c r="AF47" i="8"/>
  <c r="O78" i="8"/>
  <c r="AF78" i="8"/>
  <c r="O79" i="8"/>
  <c r="AF79" i="8"/>
  <c r="O83" i="8"/>
  <c r="AF83" i="8"/>
  <c r="O110" i="8"/>
  <c r="AF110" i="8"/>
  <c r="O114" i="8"/>
  <c r="AF114" i="8"/>
  <c r="I209" i="8"/>
  <c r="O202" i="8"/>
  <c r="AF202" i="8"/>
  <c r="O229" i="8"/>
  <c r="AF229" i="8"/>
  <c r="O241" i="8"/>
  <c r="AF241" i="8"/>
  <c r="O44" i="8"/>
  <c r="AF44" i="8"/>
  <c r="O48" i="8"/>
  <c r="AF48" i="8"/>
  <c r="O80" i="8"/>
  <c r="AF80" i="8"/>
  <c r="O106" i="8"/>
  <c r="AF106" i="8"/>
  <c r="O111" i="8"/>
  <c r="AF111" i="8"/>
  <c r="K148" i="8"/>
  <c r="O167" i="8"/>
  <c r="AF167" i="8"/>
  <c r="O168" i="8"/>
  <c r="AF168" i="8"/>
  <c r="O176" i="8"/>
  <c r="AF176" i="8"/>
  <c r="N178" i="8"/>
  <c r="O205" i="8"/>
  <c r="AF205" i="8"/>
  <c r="K244" i="8"/>
  <c r="G244" i="8"/>
  <c r="O232" i="8"/>
  <c r="AF232" i="8"/>
  <c r="AF116" i="8"/>
  <c r="AF105" i="8"/>
  <c r="O85" i="8"/>
  <c r="AF70" i="8"/>
  <c r="AF85" i="8"/>
  <c r="AF197" i="8"/>
  <c r="AF209" i="8"/>
  <c r="O209" i="8"/>
  <c r="AF39" i="8"/>
  <c r="AF51" i="8"/>
  <c r="O51" i="8"/>
  <c r="AF178" i="8"/>
  <c r="O178" i="8"/>
  <c r="P117" i="8"/>
  <c r="AF228" i="8"/>
  <c r="AF244" i="8"/>
  <c r="O244" i="8"/>
  <c r="O19" i="8"/>
  <c r="AF12" i="8"/>
  <c r="AF19" i="8"/>
  <c r="O148" i="8"/>
  <c r="AF137" i="8"/>
  <c r="AF148" i="8"/>
  <c r="O117" i="8"/>
  <c r="AF117" i="8"/>
  <c r="AE187" i="4"/>
  <c r="AF187" i="4"/>
  <c r="AD188" i="4"/>
  <c r="AC188" i="4"/>
  <c r="AB188" i="4"/>
  <c r="AA188" i="4"/>
  <c r="Z188" i="4"/>
  <c r="Y188" i="4"/>
  <c r="X188" i="4"/>
  <c r="AE186" i="4"/>
  <c r="AE185" i="4"/>
  <c r="AE184" i="4"/>
  <c r="AE183" i="4"/>
  <c r="AE182" i="4"/>
  <c r="AE181" i="4"/>
  <c r="AE180" i="4"/>
  <c r="AE179" i="4"/>
  <c r="AE178" i="4"/>
  <c r="AE177" i="4"/>
  <c r="AE176" i="4"/>
  <c r="AD158" i="4"/>
  <c r="AC158" i="4"/>
  <c r="AB158" i="4"/>
  <c r="AA158" i="4"/>
  <c r="Z158" i="4"/>
  <c r="Y158" i="4"/>
  <c r="X158" i="4"/>
  <c r="AE157" i="4"/>
  <c r="AF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D125" i="4"/>
  <c r="AC125" i="4"/>
  <c r="AB125" i="4"/>
  <c r="AA125" i="4"/>
  <c r="Z125" i="4"/>
  <c r="Y125" i="4"/>
  <c r="X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78" i="4"/>
  <c r="AE79" i="4"/>
  <c r="AE80" i="4"/>
  <c r="AE81" i="4"/>
  <c r="AE82" i="4"/>
  <c r="AE83" i="4"/>
  <c r="AE84" i="4"/>
  <c r="AE85" i="4"/>
  <c r="AE86" i="4"/>
  <c r="AE87" i="4"/>
  <c r="AD88" i="4"/>
  <c r="AC88" i="4"/>
  <c r="AB88" i="4"/>
  <c r="AA88" i="4"/>
  <c r="Z88" i="4"/>
  <c r="Y88" i="4"/>
  <c r="X88" i="4"/>
  <c r="AE77" i="4"/>
  <c r="AE76" i="4"/>
  <c r="AE75" i="4"/>
  <c r="AE74" i="4"/>
  <c r="AE73" i="4"/>
  <c r="AE72" i="4"/>
  <c r="AE71" i="4"/>
  <c r="AE70" i="4"/>
  <c r="AE69" i="4"/>
  <c r="AE68" i="4"/>
  <c r="AE46" i="4"/>
  <c r="AE47" i="4"/>
  <c r="AE48" i="4"/>
  <c r="AD49" i="4"/>
  <c r="AC49" i="4"/>
  <c r="AB49" i="4"/>
  <c r="AA49" i="4"/>
  <c r="Z49" i="4"/>
  <c r="Y49" i="4"/>
  <c r="X49" i="4"/>
  <c r="AE45" i="4"/>
  <c r="AE44" i="4"/>
  <c r="AE43" i="4"/>
  <c r="AE42" i="4"/>
  <c r="AE41" i="4"/>
  <c r="AE40" i="4"/>
  <c r="AE39" i="4"/>
  <c r="V188" i="4"/>
  <c r="U188" i="4"/>
  <c r="T188" i="4"/>
  <c r="S188" i="4"/>
  <c r="Q188" i="4"/>
  <c r="L188" i="4"/>
  <c r="J188" i="4"/>
  <c r="H188" i="4"/>
  <c r="F188" i="4"/>
  <c r="V187" i="4"/>
  <c r="U187" i="4"/>
  <c r="T187" i="4"/>
  <c r="S187" i="4"/>
  <c r="P187" i="4"/>
  <c r="V186" i="4"/>
  <c r="M186" i="4"/>
  <c r="U186" i="4"/>
  <c r="K186" i="4"/>
  <c r="T186" i="4"/>
  <c r="I186" i="4"/>
  <c r="S186" i="4"/>
  <c r="G186" i="4"/>
  <c r="N186" i="4"/>
  <c r="P186" i="4"/>
  <c r="V185" i="4"/>
  <c r="M185" i="4"/>
  <c r="U185" i="4"/>
  <c r="K185" i="4"/>
  <c r="T185" i="4"/>
  <c r="I185" i="4"/>
  <c r="S185" i="4"/>
  <c r="G185" i="4"/>
  <c r="N185" i="4"/>
  <c r="P185" i="4"/>
  <c r="V184" i="4"/>
  <c r="M184" i="4"/>
  <c r="U184" i="4"/>
  <c r="T184" i="4"/>
  <c r="I184" i="4"/>
  <c r="S184" i="4"/>
  <c r="G184" i="4"/>
  <c r="N184" i="4"/>
  <c r="P184" i="4"/>
  <c r="K184" i="4"/>
  <c r="V183" i="4"/>
  <c r="M183" i="4"/>
  <c r="U183" i="4"/>
  <c r="K183" i="4"/>
  <c r="T183" i="4"/>
  <c r="I183" i="4"/>
  <c r="S183" i="4"/>
  <c r="G183" i="4"/>
  <c r="N183" i="4"/>
  <c r="P183" i="4"/>
  <c r="V182" i="4"/>
  <c r="M182" i="4"/>
  <c r="U182" i="4"/>
  <c r="T182" i="4"/>
  <c r="I182" i="4"/>
  <c r="S182" i="4"/>
  <c r="G182" i="4"/>
  <c r="N182" i="4"/>
  <c r="P182" i="4"/>
  <c r="K182" i="4"/>
  <c r="V181" i="4"/>
  <c r="M181" i="4"/>
  <c r="U181" i="4"/>
  <c r="T181" i="4"/>
  <c r="I181" i="4"/>
  <c r="S181" i="4"/>
  <c r="G181" i="4"/>
  <c r="N181" i="4"/>
  <c r="P181" i="4"/>
  <c r="K181" i="4"/>
  <c r="V180" i="4"/>
  <c r="M180" i="4"/>
  <c r="U180" i="4"/>
  <c r="K180" i="4"/>
  <c r="T180" i="4"/>
  <c r="I180" i="4"/>
  <c r="S180" i="4"/>
  <c r="G180" i="4"/>
  <c r="N180" i="4"/>
  <c r="P180" i="4"/>
  <c r="V179" i="4"/>
  <c r="M179" i="4"/>
  <c r="U179" i="4"/>
  <c r="K179" i="4"/>
  <c r="T179" i="4"/>
  <c r="I179" i="4"/>
  <c r="S179" i="4"/>
  <c r="G179" i="4"/>
  <c r="N179" i="4"/>
  <c r="P179" i="4"/>
  <c r="V178" i="4"/>
  <c r="M178" i="4"/>
  <c r="U178" i="4"/>
  <c r="K178" i="4"/>
  <c r="T178" i="4"/>
  <c r="I178" i="4"/>
  <c r="S178" i="4"/>
  <c r="G178" i="4"/>
  <c r="N178" i="4"/>
  <c r="P178" i="4"/>
  <c r="V177" i="4"/>
  <c r="M177" i="4"/>
  <c r="U177" i="4"/>
  <c r="K177" i="4"/>
  <c r="T177" i="4"/>
  <c r="I177" i="4"/>
  <c r="S177" i="4"/>
  <c r="G177" i="4"/>
  <c r="N177" i="4"/>
  <c r="P177" i="4"/>
  <c r="C177" i="4"/>
  <c r="C178" i="4"/>
  <c r="C179" i="4"/>
  <c r="C180" i="4"/>
  <c r="C181" i="4"/>
  <c r="C182" i="4"/>
  <c r="C183" i="4"/>
  <c r="C184" i="4"/>
  <c r="C185" i="4"/>
  <c r="C186" i="4"/>
  <c r="A177" i="4"/>
  <c r="A178" i="4"/>
  <c r="A179" i="4"/>
  <c r="A180" i="4"/>
  <c r="A181" i="4"/>
  <c r="A182" i="4"/>
  <c r="A183" i="4"/>
  <c r="A184" i="4"/>
  <c r="A185" i="4"/>
  <c r="A186" i="4"/>
  <c r="V176" i="4"/>
  <c r="M176" i="4"/>
  <c r="U176" i="4"/>
  <c r="K176" i="4"/>
  <c r="T176" i="4"/>
  <c r="I176" i="4"/>
  <c r="S176" i="4"/>
  <c r="G176" i="4"/>
  <c r="N176" i="4"/>
  <c r="V159" i="4"/>
  <c r="U159" i="4"/>
  <c r="T159" i="4"/>
  <c r="S159" i="4"/>
  <c r="V158" i="4"/>
  <c r="U158" i="4"/>
  <c r="T158" i="4"/>
  <c r="S158" i="4"/>
  <c r="L158" i="4"/>
  <c r="J158" i="4"/>
  <c r="H158" i="4"/>
  <c r="F158" i="4"/>
  <c r="V156" i="4"/>
  <c r="M156" i="4"/>
  <c r="U156" i="4"/>
  <c r="K156" i="4"/>
  <c r="T156" i="4"/>
  <c r="I156" i="4"/>
  <c r="S156" i="4"/>
  <c r="G156" i="4"/>
  <c r="N156" i="4"/>
  <c r="P156" i="4"/>
  <c r="V155" i="4"/>
  <c r="M155" i="4"/>
  <c r="U155" i="4"/>
  <c r="K155" i="4"/>
  <c r="T155" i="4"/>
  <c r="I155" i="4"/>
  <c r="S155" i="4"/>
  <c r="G155" i="4"/>
  <c r="N155" i="4"/>
  <c r="V154" i="4"/>
  <c r="M154" i="4"/>
  <c r="U154" i="4"/>
  <c r="K154" i="4"/>
  <c r="T154" i="4"/>
  <c r="I154" i="4"/>
  <c r="S154" i="4"/>
  <c r="G154" i="4"/>
  <c r="N154" i="4"/>
  <c r="P154" i="4"/>
  <c r="V153" i="4"/>
  <c r="M153" i="4"/>
  <c r="U153" i="4"/>
  <c r="K153" i="4"/>
  <c r="T153" i="4"/>
  <c r="I153" i="4"/>
  <c r="S153" i="4"/>
  <c r="G153" i="4"/>
  <c r="N153" i="4"/>
  <c r="P153" i="4"/>
  <c r="V152" i="4"/>
  <c r="M152" i="4"/>
  <c r="U152" i="4"/>
  <c r="K152" i="4"/>
  <c r="T152" i="4"/>
  <c r="I152" i="4"/>
  <c r="S152" i="4"/>
  <c r="G152" i="4"/>
  <c r="N152" i="4"/>
  <c r="P152" i="4"/>
  <c r="V151" i="4"/>
  <c r="M151" i="4"/>
  <c r="U151" i="4"/>
  <c r="K151" i="4"/>
  <c r="T151" i="4"/>
  <c r="I151" i="4"/>
  <c r="S151" i="4"/>
  <c r="G151" i="4"/>
  <c r="N151" i="4"/>
  <c r="P151" i="4"/>
  <c r="V150" i="4"/>
  <c r="M150" i="4"/>
  <c r="U150" i="4"/>
  <c r="K150" i="4"/>
  <c r="T150" i="4"/>
  <c r="I150" i="4"/>
  <c r="S150" i="4"/>
  <c r="G150" i="4"/>
  <c r="N150" i="4"/>
  <c r="P150" i="4"/>
  <c r="V149" i="4"/>
  <c r="M149" i="4"/>
  <c r="U149" i="4"/>
  <c r="K149" i="4"/>
  <c r="T149" i="4"/>
  <c r="I149" i="4"/>
  <c r="S149" i="4"/>
  <c r="G149" i="4"/>
  <c r="N149" i="4"/>
  <c r="P149" i="4"/>
  <c r="V148" i="4"/>
  <c r="M148" i="4"/>
  <c r="U148" i="4"/>
  <c r="K148" i="4"/>
  <c r="T148" i="4"/>
  <c r="I148" i="4"/>
  <c r="S148" i="4"/>
  <c r="G148" i="4"/>
  <c r="N148" i="4"/>
  <c r="P148" i="4"/>
  <c r="V147" i="4"/>
  <c r="M147" i="4"/>
  <c r="U147" i="4"/>
  <c r="T147" i="4"/>
  <c r="I147" i="4"/>
  <c r="S147" i="4"/>
  <c r="G147" i="4"/>
  <c r="N147" i="4"/>
  <c r="P147" i="4"/>
  <c r="K147" i="4"/>
  <c r="V146" i="4"/>
  <c r="M146" i="4"/>
  <c r="U146" i="4"/>
  <c r="K146" i="4"/>
  <c r="T146" i="4"/>
  <c r="I146" i="4"/>
  <c r="S146" i="4"/>
  <c r="G146" i="4"/>
  <c r="N146" i="4"/>
  <c r="P146" i="4"/>
  <c r="C146" i="4"/>
  <c r="C147" i="4"/>
  <c r="C148" i="4"/>
  <c r="C149" i="4"/>
  <c r="C150" i="4"/>
  <c r="C151" i="4"/>
  <c r="C152" i="4"/>
  <c r="C153" i="4"/>
  <c r="C154" i="4"/>
  <c r="B146" i="4"/>
  <c r="B147" i="4"/>
  <c r="B148" i="4"/>
  <c r="B149" i="4"/>
  <c r="B150" i="4"/>
  <c r="B151" i="4"/>
  <c r="B152" i="4"/>
  <c r="B153" i="4"/>
  <c r="B154" i="4"/>
  <c r="B155" i="4"/>
  <c r="B156" i="4"/>
  <c r="A146" i="4"/>
  <c r="A147" i="4"/>
  <c r="A148" i="4"/>
  <c r="A149" i="4"/>
  <c r="A150" i="4"/>
  <c r="A151" i="4"/>
  <c r="A152" i="4"/>
  <c r="A153" i="4"/>
  <c r="A154" i="4"/>
  <c r="A155" i="4"/>
  <c r="A156" i="4"/>
  <c r="V145" i="4"/>
  <c r="M145" i="4"/>
  <c r="U145" i="4"/>
  <c r="K145" i="4"/>
  <c r="T145" i="4"/>
  <c r="I145" i="4"/>
  <c r="S145" i="4"/>
  <c r="G145" i="4"/>
  <c r="N145" i="4"/>
  <c r="P145" i="4"/>
  <c r="L125" i="4"/>
  <c r="J125" i="4"/>
  <c r="H125" i="4"/>
  <c r="F125" i="4"/>
  <c r="V124" i="4"/>
  <c r="M124" i="4"/>
  <c r="U124" i="4"/>
  <c r="K124" i="4"/>
  <c r="T124" i="4"/>
  <c r="I124" i="4"/>
  <c r="S124" i="4"/>
  <c r="G124" i="4"/>
  <c r="N124" i="4"/>
  <c r="P124" i="4"/>
  <c r="V123" i="4"/>
  <c r="M123" i="4"/>
  <c r="U123" i="4"/>
  <c r="K123" i="4"/>
  <c r="T123" i="4"/>
  <c r="I123" i="4"/>
  <c r="S123" i="4"/>
  <c r="G123" i="4"/>
  <c r="N123" i="4"/>
  <c r="P123" i="4"/>
  <c r="V122" i="4"/>
  <c r="M122" i="4"/>
  <c r="U122" i="4"/>
  <c r="T122" i="4"/>
  <c r="I122" i="4"/>
  <c r="S122" i="4"/>
  <c r="G122" i="4"/>
  <c r="N122" i="4"/>
  <c r="P122" i="4"/>
  <c r="K122" i="4"/>
  <c r="V121" i="4"/>
  <c r="M121" i="4"/>
  <c r="U121" i="4"/>
  <c r="K121" i="4"/>
  <c r="T121" i="4"/>
  <c r="I121" i="4"/>
  <c r="S121" i="4"/>
  <c r="G121" i="4"/>
  <c r="N121" i="4"/>
  <c r="P121" i="4"/>
  <c r="V120" i="4"/>
  <c r="M120" i="4"/>
  <c r="U120" i="4"/>
  <c r="K120" i="4"/>
  <c r="T120" i="4"/>
  <c r="I120" i="4"/>
  <c r="S120" i="4"/>
  <c r="G120" i="4"/>
  <c r="N120" i="4"/>
  <c r="P120" i="4"/>
  <c r="V119" i="4"/>
  <c r="M119" i="4"/>
  <c r="U119" i="4"/>
  <c r="T119" i="4"/>
  <c r="I119" i="4"/>
  <c r="S119" i="4"/>
  <c r="G119" i="4"/>
  <c r="N119" i="4"/>
  <c r="P119" i="4"/>
  <c r="K119" i="4"/>
  <c r="V118" i="4"/>
  <c r="M118" i="4"/>
  <c r="U118" i="4"/>
  <c r="K118" i="4"/>
  <c r="T118" i="4"/>
  <c r="I118" i="4"/>
  <c r="S118" i="4"/>
  <c r="G118" i="4"/>
  <c r="N118" i="4"/>
  <c r="P118" i="4"/>
  <c r="V117" i="4"/>
  <c r="M117" i="4"/>
  <c r="U117" i="4"/>
  <c r="K117" i="4"/>
  <c r="T117" i="4"/>
  <c r="I117" i="4"/>
  <c r="S117" i="4"/>
  <c r="G117" i="4"/>
  <c r="N117" i="4"/>
  <c r="P117" i="4"/>
  <c r="V116" i="4"/>
  <c r="M116" i="4"/>
  <c r="U116" i="4"/>
  <c r="K116" i="4"/>
  <c r="T116" i="4"/>
  <c r="I116" i="4"/>
  <c r="S116" i="4"/>
  <c r="G116" i="4"/>
  <c r="N116" i="4"/>
  <c r="P116" i="4"/>
  <c r="V115" i="4"/>
  <c r="M115" i="4"/>
  <c r="U115" i="4"/>
  <c r="K115" i="4"/>
  <c r="T115" i="4"/>
  <c r="I115" i="4"/>
  <c r="S115" i="4"/>
  <c r="G115" i="4"/>
  <c r="N115" i="4"/>
  <c r="P115" i="4"/>
  <c r="V114" i="4"/>
  <c r="M114" i="4"/>
  <c r="U114" i="4"/>
  <c r="T114" i="4"/>
  <c r="I114" i="4"/>
  <c r="S114" i="4"/>
  <c r="G114" i="4"/>
  <c r="N114" i="4"/>
  <c r="P114" i="4"/>
  <c r="K114" i="4"/>
  <c r="V113" i="4"/>
  <c r="M113" i="4"/>
  <c r="U113" i="4"/>
  <c r="T113" i="4"/>
  <c r="I113" i="4"/>
  <c r="S113" i="4"/>
  <c r="G113" i="4"/>
  <c r="N113" i="4"/>
  <c r="P113" i="4"/>
  <c r="K113" i="4"/>
  <c r="V112" i="4"/>
  <c r="M112" i="4"/>
  <c r="U112" i="4"/>
  <c r="K112" i="4"/>
  <c r="T112" i="4"/>
  <c r="I112" i="4"/>
  <c r="S112" i="4"/>
  <c r="G112" i="4"/>
  <c r="N112" i="4"/>
  <c r="P112" i="4"/>
  <c r="V111" i="4"/>
  <c r="M111" i="4"/>
  <c r="U111" i="4"/>
  <c r="K111" i="4"/>
  <c r="T111" i="4"/>
  <c r="I111" i="4"/>
  <c r="S111" i="4"/>
  <c r="G111" i="4"/>
  <c r="N111" i="4"/>
  <c r="P111" i="4"/>
  <c r="V110" i="4"/>
  <c r="M110" i="4"/>
  <c r="U110" i="4"/>
  <c r="K110" i="4"/>
  <c r="T110" i="4"/>
  <c r="I110" i="4"/>
  <c r="S110" i="4"/>
  <c r="G110" i="4"/>
  <c r="N110" i="4"/>
  <c r="P110" i="4"/>
  <c r="V109" i="4"/>
  <c r="M109" i="4"/>
  <c r="U109" i="4"/>
  <c r="K109" i="4"/>
  <c r="T109" i="4"/>
  <c r="I109" i="4"/>
  <c r="S109" i="4"/>
  <c r="G109" i="4"/>
  <c r="N109" i="4"/>
  <c r="P109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V108" i="4"/>
  <c r="M108" i="4"/>
  <c r="U108" i="4"/>
  <c r="T108" i="4"/>
  <c r="I108" i="4"/>
  <c r="S108" i="4"/>
  <c r="G108" i="4"/>
  <c r="N108" i="4"/>
  <c r="K108" i="4"/>
  <c r="Q88" i="4"/>
  <c r="L88" i="4"/>
  <c r="J88" i="4"/>
  <c r="H88" i="4"/>
  <c r="F88" i="4"/>
  <c r="V87" i="4"/>
  <c r="M87" i="4"/>
  <c r="U87" i="4"/>
  <c r="K87" i="4"/>
  <c r="T87" i="4"/>
  <c r="I87" i="4"/>
  <c r="S87" i="4"/>
  <c r="G87" i="4"/>
  <c r="N87" i="4"/>
  <c r="P87" i="4"/>
  <c r="V86" i="4"/>
  <c r="M86" i="4"/>
  <c r="U86" i="4"/>
  <c r="K86" i="4"/>
  <c r="T86" i="4"/>
  <c r="I86" i="4"/>
  <c r="S86" i="4"/>
  <c r="G86" i="4"/>
  <c r="N86" i="4"/>
  <c r="P86" i="4"/>
  <c r="V85" i="4"/>
  <c r="M85" i="4"/>
  <c r="U85" i="4"/>
  <c r="K85" i="4"/>
  <c r="T85" i="4"/>
  <c r="I85" i="4"/>
  <c r="S85" i="4"/>
  <c r="G85" i="4"/>
  <c r="N85" i="4"/>
  <c r="P85" i="4"/>
  <c r="V84" i="4"/>
  <c r="M84" i="4"/>
  <c r="U84" i="4"/>
  <c r="K84" i="4"/>
  <c r="T84" i="4"/>
  <c r="I84" i="4"/>
  <c r="S84" i="4"/>
  <c r="G84" i="4"/>
  <c r="N84" i="4"/>
  <c r="P84" i="4"/>
  <c r="V83" i="4"/>
  <c r="M83" i="4"/>
  <c r="U83" i="4"/>
  <c r="K83" i="4"/>
  <c r="T83" i="4"/>
  <c r="I83" i="4"/>
  <c r="S83" i="4"/>
  <c r="G83" i="4"/>
  <c r="N83" i="4"/>
  <c r="P83" i="4"/>
  <c r="V82" i="4"/>
  <c r="M82" i="4"/>
  <c r="U82" i="4"/>
  <c r="T82" i="4"/>
  <c r="I82" i="4"/>
  <c r="S82" i="4"/>
  <c r="G82" i="4"/>
  <c r="N82" i="4"/>
  <c r="P82" i="4"/>
  <c r="K82" i="4"/>
  <c r="V81" i="4"/>
  <c r="M81" i="4"/>
  <c r="U81" i="4"/>
  <c r="K81" i="4"/>
  <c r="T81" i="4"/>
  <c r="I81" i="4"/>
  <c r="S81" i="4"/>
  <c r="G81" i="4"/>
  <c r="N81" i="4"/>
  <c r="P81" i="4"/>
  <c r="V80" i="4"/>
  <c r="M80" i="4"/>
  <c r="U80" i="4"/>
  <c r="T80" i="4"/>
  <c r="I80" i="4"/>
  <c r="S80" i="4"/>
  <c r="G80" i="4"/>
  <c r="N80" i="4"/>
  <c r="P80" i="4"/>
  <c r="K80" i="4"/>
  <c r="V79" i="4"/>
  <c r="M79" i="4"/>
  <c r="U79" i="4"/>
  <c r="K79" i="4"/>
  <c r="T79" i="4"/>
  <c r="I79" i="4"/>
  <c r="S79" i="4"/>
  <c r="G79" i="4"/>
  <c r="N79" i="4"/>
  <c r="P79" i="4"/>
  <c r="V78" i="4"/>
  <c r="M78" i="4"/>
  <c r="U78" i="4"/>
  <c r="K78" i="4"/>
  <c r="T78" i="4"/>
  <c r="I78" i="4"/>
  <c r="S78" i="4"/>
  <c r="G78" i="4"/>
  <c r="N78" i="4"/>
  <c r="P78" i="4"/>
  <c r="V77" i="4"/>
  <c r="M77" i="4"/>
  <c r="U77" i="4"/>
  <c r="K77" i="4"/>
  <c r="T77" i="4"/>
  <c r="I77" i="4"/>
  <c r="S77" i="4"/>
  <c r="G77" i="4"/>
  <c r="N77" i="4"/>
  <c r="P77" i="4"/>
  <c r="A77" i="4"/>
  <c r="A78" i="4"/>
  <c r="A79" i="4"/>
  <c r="A80" i="4"/>
  <c r="A81" i="4"/>
  <c r="A82" i="4"/>
  <c r="A83" i="4"/>
  <c r="A84" i="4"/>
  <c r="A85" i="4"/>
  <c r="A86" i="4"/>
  <c r="V76" i="4"/>
  <c r="M76" i="4"/>
  <c r="U76" i="4"/>
  <c r="K76" i="4"/>
  <c r="T76" i="4"/>
  <c r="I76" i="4"/>
  <c r="S76" i="4"/>
  <c r="G76" i="4"/>
  <c r="N76" i="4"/>
  <c r="P76" i="4"/>
  <c r="V75" i="4"/>
  <c r="M75" i="4"/>
  <c r="U75" i="4"/>
  <c r="K75" i="4"/>
  <c r="T75" i="4"/>
  <c r="I75" i="4"/>
  <c r="S75" i="4"/>
  <c r="G75" i="4"/>
  <c r="N75" i="4"/>
  <c r="P75" i="4"/>
  <c r="A75" i="4"/>
  <c r="V74" i="4"/>
  <c r="M74" i="4"/>
  <c r="U74" i="4"/>
  <c r="K74" i="4"/>
  <c r="T74" i="4"/>
  <c r="I74" i="4"/>
  <c r="S74" i="4"/>
  <c r="G74" i="4"/>
  <c r="N74" i="4"/>
  <c r="P74" i="4"/>
  <c r="V73" i="4"/>
  <c r="M73" i="4"/>
  <c r="U73" i="4"/>
  <c r="K73" i="4"/>
  <c r="T73" i="4"/>
  <c r="I73" i="4"/>
  <c r="S73" i="4"/>
  <c r="G73" i="4"/>
  <c r="N73" i="4"/>
  <c r="P73" i="4"/>
  <c r="A73" i="4"/>
  <c r="V72" i="4"/>
  <c r="M72" i="4"/>
  <c r="U72" i="4"/>
  <c r="K72" i="4"/>
  <c r="T72" i="4"/>
  <c r="I72" i="4"/>
  <c r="S72" i="4"/>
  <c r="G72" i="4"/>
  <c r="N72" i="4"/>
  <c r="P72" i="4"/>
  <c r="V71" i="4"/>
  <c r="M71" i="4"/>
  <c r="U71" i="4"/>
  <c r="K71" i="4"/>
  <c r="T71" i="4"/>
  <c r="I71" i="4"/>
  <c r="S71" i="4"/>
  <c r="G71" i="4"/>
  <c r="N71" i="4"/>
  <c r="P71" i="4"/>
  <c r="A71" i="4"/>
  <c r="V70" i="4"/>
  <c r="M70" i="4"/>
  <c r="U70" i="4"/>
  <c r="K70" i="4"/>
  <c r="T70" i="4"/>
  <c r="I70" i="4"/>
  <c r="S70" i="4"/>
  <c r="G70" i="4"/>
  <c r="N70" i="4"/>
  <c r="P70" i="4"/>
  <c r="V69" i="4"/>
  <c r="M69" i="4"/>
  <c r="U69" i="4"/>
  <c r="T69" i="4"/>
  <c r="I69" i="4"/>
  <c r="S69" i="4"/>
  <c r="G69" i="4"/>
  <c r="N69" i="4"/>
  <c r="P69" i="4"/>
  <c r="K69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A69" i="4"/>
  <c r="V68" i="4"/>
  <c r="M68" i="4"/>
  <c r="U68" i="4"/>
  <c r="T68" i="4"/>
  <c r="I68" i="4"/>
  <c r="S68" i="4"/>
  <c r="G68" i="4"/>
  <c r="N68" i="4"/>
  <c r="P68" i="4"/>
  <c r="K68" i="4"/>
  <c r="Q49" i="4"/>
  <c r="L49" i="4"/>
  <c r="J49" i="4"/>
  <c r="H49" i="4"/>
  <c r="F49" i="4"/>
  <c r="V48" i="4"/>
  <c r="M48" i="4"/>
  <c r="U48" i="4"/>
  <c r="T48" i="4"/>
  <c r="I48" i="4"/>
  <c r="S48" i="4"/>
  <c r="G48" i="4"/>
  <c r="N48" i="4"/>
  <c r="P48" i="4"/>
  <c r="K48" i="4"/>
  <c r="V47" i="4"/>
  <c r="M47" i="4"/>
  <c r="U47" i="4"/>
  <c r="T47" i="4"/>
  <c r="I47" i="4"/>
  <c r="S47" i="4"/>
  <c r="G47" i="4"/>
  <c r="N47" i="4"/>
  <c r="P47" i="4"/>
  <c r="K47" i="4"/>
  <c r="V46" i="4"/>
  <c r="M46" i="4"/>
  <c r="U46" i="4"/>
  <c r="K46" i="4"/>
  <c r="T46" i="4"/>
  <c r="I46" i="4"/>
  <c r="S46" i="4"/>
  <c r="G46" i="4"/>
  <c r="N46" i="4"/>
  <c r="P46" i="4"/>
  <c r="V45" i="4"/>
  <c r="M45" i="4"/>
  <c r="U45" i="4"/>
  <c r="K45" i="4"/>
  <c r="T45" i="4"/>
  <c r="I45" i="4"/>
  <c r="S45" i="4"/>
  <c r="G45" i="4"/>
  <c r="N45" i="4"/>
  <c r="P45" i="4"/>
  <c r="V44" i="4"/>
  <c r="M44" i="4"/>
  <c r="U44" i="4"/>
  <c r="K44" i="4"/>
  <c r="T44" i="4"/>
  <c r="I44" i="4"/>
  <c r="S44" i="4"/>
  <c r="G44" i="4"/>
  <c r="N44" i="4"/>
  <c r="P44" i="4"/>
  <c r="V43" i="4"/>
  <c r="M43" i="4"/>
  <c r="U43" i="4"/>
  <c r="K43" i="4"/>
  <c r="T43" i="4"/>
  <c r="I43" i="4"/>
  <c r="S43" i="4"/>
  <c r="G43" i="4"/>
  <c r="N43" i="4"/>
  <c r="P43" i="4"/>
  <c r="V42" i="4"/>
  <c r="M42" i="4"/>
  <c r="U42" i="4"/>
  <c r="T42" i="4"/>
  <c r="I42" i="4"/>
  <c r="S42" i="4"/>
  <c r="G42" i="4"/>
  <c r="N42" i="4"/>
  <c r="P42" i="4"/>
  <c r="K42" i="4"/>
  <c r="V41" i="4"/>
  <c r="M41" i="4"/>
  <c r="U41" i="4"/>
  <c r="T41" i="4"/>
  <c r="I41" i="4"/>
  <c r="S41" i="4"/>
  <c r="G41" i="4"/>
  <c r="N41" i="4"/>
  <c r="P41" i="4"/>
  <c r="K41" i="4"/>
  <c r="V40" i="4"/>
  <c r="M40" i="4"/>
  <c r="U40" i="4"/>
  <c r="K40" i="4"/>
  <c r="T40" i="4"/>
  <c r="I40" i="4"/>
  <c r="S40" i="4"/>
  <c r="G40" i="4"/>
  <c r="N40" i="4"/>
  <c r="C40" i="4"/>
  <c r="C41" i="4"/>
  <c r="C42" i="4"/>
  <c r="C43" i="4"/>
  <c r="C44" i="4"/>
  <c r="C45" i="4"/>
  <c r="C46" i="4"/>
  <c r="C47" i="4"/>
  <c r="A40" i="4"/>
  <c r="A41" i="4"/>
  <c r="A42" i="4"/>
  <c r="A43" i="4"/>
  <c r="A44" i="4"/>
  <c r="A45" i="4"/>
  <c r="A46" i="4"/>
  <c r="A47" i="4"/>
  <c r="V39" i="4"/>
  <c r="M39" i="4"/>
  <c r="U39" i="4"/>
  <c r="K39" i="4"/>
  <c r="T39" i="4"/>
  <c r="I39" i="4"/>
  <c r="S39" i="4"/>
  <c r="G39" i="4"/>
  <c r="N39" i="4"/>
  <c r="P39" i="4"/>
  <c r="L19" i="4"/>
  <c r="J19" i="4"/>
  <c r="H19" i="4"/>
  <c r="F19" i="4"/>
  <c r="V18" i="4"/>
  <c r="M18" i="4"/>
  <c r="U18" i="4"/>
  <c r="K18" i="4"/>
  <c r="T18" i="4"/>
  <c r="I18" i="4"/>
  <c r="S18" i="4"/>
  <c r="G18" i="4"/>
  <c r="N18" i="4"/>
  <c r="P18" i="4"/>
  <c r="V17" i="4"/>
  <c r="M17" i="4"/>
  <c r="U17" i="4"/>
  <c r="K17" i="4"/>
  <c r="T17" i="4"/>
  <c r="I17" i="4"/>
  <c r="S17" i="4"/>
  <c r="G17" i="4"/>
  <c r="N17" i="4"/>
  <c r="P17" i="4"/>
  <c r="V16" i="4"/>
  <c r="M16" i="4"/>
  <c r="U16" i="4"/>
  <c r="K16" i="4"/>
  <c r="T16" i="4"/>
  <c r="I16" i="4"/>
  <c r="S16" i="4"/>
  <c r="G16" i="4"/>
  <c r="N16" i="4"/>
  <c r="P16" i="4"/>
  <c r="V15" i="4"/>
  <c r="M15" i="4"/>
  <c r="U15" i="4"/>
  <c r="T15" i="4"/>
  <c r="I15" i="4"/>
  <c r="S15" i="4"/>
  <c r="G15" i="4"/>
  <c r="N15" i="4"/>
  <c r="P15" i="4"/>
  <c r="K15" i="4"/>
  <c r="V14" i="4"/>
  <c r="M14" i="4"/>
  <c r="U14" i="4"/>
  <c r="K14" i="4"/>
  <c r="T14" i="4"/>
  <c r="I14" i="4"/>
  <c r="S14" i="4"/>
  <c r="G14" i="4"/>
  <c r="N14" i="4"/>
  <c r="P14" i="4"/>
  <c r="V13" i="4"/>
  <c r="M13" i="4"/>
  <c r="U13" i="4"/>
  <c r="K13" i="4"/>
  <c r="T13" i="4"/>
  <c r="I13" i="4"/>
  <c r="S13" i="4"/>
  <c r="G13" i="4"/>
  <c r="N13" i="4"/>
  <c r="P13" i="4"/>
  <c r="C13" i="4"/>
  <c r="C14" i="4"/>
  <c r="C15" i="4"/>
  <c r="C16" i="4"/>
  <c r="C17" i="4"/>
  <c r="B13" i="4"/>
  <c r="B14" i="4"/>
  <c r="B15" i="4"/>
  <c r="B16" i="4"/>
  <c r="B17" i="4"/>
  <c r="A13" i="4"/>
  <c r="A14" i="4"/>
  <c r="A15" i="4"/>
  <c r="A16" i="4"/>
  <c r="A17" i="4"/>
  <c r="V12" i="4"/>
  <c r="M12" i="4"/>
  <c r="U12" i="4"/>
  <c r="K12" i="4"/>
  <c r="T12" i="4"/>
  <c r="I12" i="4"/>
  <c r="S12" i="4"/>
  <c r="G12" i="4"/>
  <c r="N12" i="4"/>
  <c r="P12" i="4"/>
  <c r="AD19" i="4"/>
  <c r="AC19" i="4"/>
  <c r="AB19" i="4"/>
  <c r="AA19" i="4"/>
  <c r="Z19" i="4"/>
  <c r="Y19" i="4"/>
  <c r="X19" i="4"/>
  <c r="AE18" i="4"/>
  <c r="AE17" i="4"/>
  <c r="AE16" i="4"/>
  <c r="AE15" i="4"/>
  <c r="AE14" i="4"/>
  <c r="AE13" i="4"/>
  <c r="AE12" i="4"/>
  <c r="AD286" i="1"/>
  <c r="AC286" i="1"/>
  <c r="AB286" i="1"/>
  <c r="AA286" i="1"/>
  <c r="Z286" i="1"/>
  <c r="Y286" i="1"/>
  <c r="X286" i="1"/>
  <c r="AE285" i="1"/>
  <c r="AF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V286" i="1"/>
  <c r="U286" i="1"/>
  <c r="T286" i="1"/>
  <c r="S286" i="1"/>
  <c r="Q286" i="1"/>
  <c r="L286" i="1"/>
  <c r="J286" i="1"/>
  <c r="H286" i="1"/>
  <c r="F286" i="1"/>
  <c r="V285" i="1"/>
  <c r="U285" i="1"/>
  <c r="T285" i="1"/>
  <c r="S285" i="1"/>
  <c r="V284" i="1"/>
  <c r="M284" i="1"/>
  <c r="U284" i="1"/>
  <c r="K284" i="1"/>
  <c r="T284" i="1"/>
  <c r="I284" i="1"/>
  <c r="S284" i="1"/>
  <c r="G284" i="1"/>
  <c r="N284" i="1"/>
  <c r="P284" i="1"/>
  <c r="V283" i="1"/>
  <c r="M283" i="1"/>
  <c r="U283" i="1"/>
  <c r="K283" i="1"/>
  <c r="T283" i="1"/>
  <c r="I283" i="1"/>
  <c r="S283" i="1"/>
  <c r="G283" i="1"/>
  <c r="N283" i="1"/>
  <c r="P283" i="1"/>
  <c r="V282" i="1"/>
  <c r="M282" i="1"/>
  <c r="U282" i="1"/>
  <c r="K282" i="1"/>
  <c r="T282" i="1"/>
  <c r="I282" i="1"/>
  <c r="S282" i="1"/>
  <c r="G282" i="1"/>
  <c r="N282" i="1"/>
  <c r="P282" i="1"/>
  <c r="V281" i="1"/>
  <c r="M281" i="1"/>
  <c r="U281" i="1"/>
  <c r="K281" i="1"/>
  <c r="T281" i="1"/>
  <c r="I281" i="1"/>
  <c r="S281" i="1"/>
  <c r="G281" i="1"/>
  <c r="N281" i="1"/>
  <c r="P281" i="1"/>
  <c r="V280" i="1"/>
  <c r="M280" i="1"/>
  <c r="U280" i="1"/>
  <c r="T280" i="1"/>
  <c r="I280" i="1"/>
  <c r="S280" i="1"/>
  <c r="G280" i="1"/>
  <c r="N280" i="1"/>
  <c r="P280" i="1"/>
  <c r="K280" i="1"/>
  <c r="V279" i="1"/>
  <c r="M279" i="1"/>
  <c r="U279" i="1"/>
  <c r="K279" i="1"/>
  <c r="T279" i="1"/>
  <c r="I279" i="1"/>
  <c r="S279" i="1"/>
  <c r="G279" i="1"/>
  <c r="N279" i="1"/>
  <c r="P279" i="1"/>
  <c r="V278" i="1"/>
  <c r="M278" i="1"/>
  <c r="U278" i="1"/>
  <c r="K278" i="1"/>
  <c r="T278" i="1"/>
  <c r="I278" i="1"/>
  <c r="S278" i="1"/>
  <c r="G278" i="1"/>
  <c r="N278" i="1"/>
  <c r="P278" i="1"/>
  <c r="V277" i="1"/>
  <c r="M277" i="1"/>
  <c r="U277" i="1"/>
  <c r="K277" i="1"/>
  <c r="T277" i="1"/>
  <c r="I277" i="1"/>
  <c r="S277" i="1"/>
  <c r="G277" i="1"/>
  <c r="N277" i="1"/>
  <c r="P277" i="1"/>
  <c r="V276" i="1"/>
  <c r="M276" i="1"/>
  <c r="U276" i="1"/>
  <c r="K276" i="1"/>
  <c r="T276" i="1"/>
  <c r="I276" i="1"/>
  <c r="S276" i="1"/>
  <c r="G276" i="1"/>
  <c r="N276" i="1"/>
  <c r="P276" i="1"/>
  <c r="V275" i="1"/>
  <c r="M275" i="1"/>
  <c r="U275" i="1"/>
  <c r="K275" i="1"/>
  <c r="T275" i="1"/>
  <c r="I275" i="1"/>
  <c r="S275" i="1"/>
  <c r="G275" i="1"/>
  <c r="N275" i="1"/>
  <c r="P275" i="1"/>
  <c r="V274" i="1"/>
  <c r="M274" i="1"/>
  <c r="U274" i="1"/>
  <c r="T274" i="1"/>
  <c r="I274" i="1"/>
  <c r="S274" i="1"/>
  <c r="G274" i="1"/>
  <c r="N274" i="1"/>
  <c r="P274" i="1"/>
  <c r="K274" i="1"/>
  <c r="V273" i="1"/>
  <c r="M273" i="1"/>
  <c r="U273" i="1"/>
  <c r="K273" i="1"/>
  <c r="T273" i="1"/>
  <c r="I273" i="1"/>
  <c r="S273" i="1"/>
  <c r="G273" i="1"/>
  <c r="N273" i="1"/>
  <c r="P273" i="1"/>
  <c r="V272" i="1"/>
  <c r="M272" i="1"/>
  <c r="U272" i="1"/>
  <c r="K272" i="1"/>
  <c r="T272" i="1"/>
  <c r="I272" i="1"/>
  <c r="S272" i="1"/>
  <c r="G272" i="1"/>
  <c r="N272" i="1"/>
  <c r="P272" i="1"/>
  <c r="V271" i="1"/>
  <c r="M271" i="1"/>
  <c r="U271" i="1"/>
  <c r="K271" i="1"/>
  <c r="T271" i="1"/>
  <c r="I271" i="1"/>
  <c r="S271" i="1"/>
  <c r="G271" i="1"/>
  <c r="N271" i="1"/>
  <c r="P271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V270" i="1"/>
  <c r="M270" i="1"/>
  <c r="U270" i="1"/>
  <c r="K270" i="1"/>
  <c r="T270" i="1"/>
  <c r="I270" i="1"/>
  <c r="S270" i="1"/>
  <c r="G270" i="1"/>
  <c r="N270" i="1"/>
  <c r="P270" i="1"/>
  <c r="AE229" i="1"/>
  <c r="AE230" i="1"/>
  <c r="AE231" i="1"/>
  <c r="AE236" i="1"/>
  <c r="AE237" i="1"/>
  <c r="AE239" i="1"/>
  <c r="AE243" i="1"/>
  <c r="AE247" i="1"/>
  <c r="AE248" i="1"/>
  <c r="AE228" i="1"/>
  <c r="AE242" i="1"/>
  <c r="AE244" i="1"/>
  <c r="AE245" i="1"/>
  <c r="AE240" i="1"/>
  <c r="AE241" i="1"/>
  <c r="AE246" i="1"/>
  <c r="AE249" i="1"/>
  <c r="AF249" i="1"/>
  <c r="V228" i="1"/>
  <c r="M228" i="1"/>
  <c r="U228" i="1"/>
  <c r="K228" i="1"/>
  <c r="T228" i="1"/>
  <c r="I228" i="1"/>
  <c r="S228" i="1"/>
  <c r="G228" i="1"/>
  <c r="V229" i="1"/>
  <c r="M229" i="1"/>
  <c r="U229" i="1"/>
  <c r="K229" i="1"/>
  <c r="T229" i="1"/>
  <c r="I229" i="1"/>
  <c r="S229" i="1"/>
  <c r="G229" i="1"/>
  <c r="V230" i="1"/>
  <c r="M230" i="1"/>
  <c r="U230" i="1"/>
  <c r="K230" i="1"/>
  <c r="T230" i="1"/>
  <c r="I230" i="1"/>
  <c r="S230" i="1"/>
  <c r="G230" i="1"/>
  <c r="V231" i="1"/>
  <c r="M231" i="1"/>
  <c r="U231" i="1"/>
  <c r="K231" i="1"/>
  <c r="T231" i="1"/>
  <c r="I231" i="1"/>
  <c r="S231" i="1"/>
  <c r="G231" i="1"/>
  <c r="AE232" i="1"/>
  <c r="V232" i="1"/>
  <c r="M232" i="1"/>
  <c r="U232" i="1"/>
  <c r="K232" i="1"/>
  <c r="T232" i="1"/>
  <c r="I232" i="1"/>
  <c r="S232" i="1"/>
  <c r="G232" i="1"/>
  <c r="AE233" i="1"/>
  <c r="V233" i="1"/>
  <c r="M233" i="1"/>
  <c r="U233" i="1"/>
  <c r="K233" i="1"/>
  <c r="T233" i="1"/>
  <c r="I233" i="1"/>
  <c r="S233" i="1"/>
  <c r="G233" i="1"/>
  <c r="AE234" i="1"/>
  <c r="V234" i="1"/>
  <c r="M234" i="1"/>
  <c r="U234" i="1"/>
  <c r="K234" i="1"/>
  <c r="T234" i="1"/>
  <c r="I234" i="1"/>
  <c r="S234" i="1"/>
  <c r="G234" i="1"/>
  <c r="AE235" i="1"/>
  <c r="V235" i="1"/>
  <c r="M235" i="1"/>
  <c r="U235" i="1"/>
  <c r="K235" i="1"/>
  <c r="T235" i="1"/>
  <c r="I235" i="1"/>
  <c r="S235" i="1"/>
  <c r="G235" i="1"/>
  <c r="V236" i="1"/>
  <c r="M236" i="1"/>
  <c r="U236" i="1"/>
  <c r="K236" i="1"/>
  <c r="T236" i="1"/>
  <c r="I236" i="1"/>
  <c r="S236" i="1"/>
  <c r="G236" i="1"/>
  <c r="V237" i="1"/>
  <c r="M237" i="1"/>
  <c r="U237" i="1"/>
  <c r="K237" i="1"/>
  <c r="T237" i="1"/>
  <c r="I237" i="1"/>
  <c r="S237" i="1"/>
  <c r="G237" i="1"/>
  <c r="AE238" i="1"/>
  <c r="V238" i="1"/>
  <c r="M238" i="1"/>
  <c r="U238" i="1"/>
  <c r="K238" i="1"/>
  <c r="T238" i="1"/>
  <c r="I238" i="1"/>
  <c r="S238" i="1"/>
  <c r="G238" i="1"/>
  <c r="AD250" i="1"/>
  <c r="AC250" i="1"/>
  <c r="AB250" i="1"/>
  <c r="AA250" i="1"/>
  <c r="Z250" i="1"/>
  <c r="Y250" i="1"/>
  <c r="X250" i="1"/>
  <c r="AE197" i="1"/>
  <c r="V197" i="1"/>
  <c r="M197" i="1"/>
  <c r="U197" i="1"/>
  <c r="K197" i="1"/>
  <c r="T197" i="1"/>
  <c r="I197" i="1"/>
  <c r="S197" i="1"/>
  <c r="G197" i="1"/>
  <c r="AE198" i="1"/>
  <c r="V198" i="1"/>
  <c r="M198" i="1"/>
  <c r="U198" i="1"/>
  <c r="K198" i="1"/>
  <c r="T198" i="1"/>
  <c r="I198" i="1"/>
  <c r="S198" i="1"/>
  <c r="G198" i="1"/>
  <c r="AE199" i="1"/>
  <c r="V199" i="1"/>
  <c r="M199" i="1"/>
  <c r="U199" i="1"/>
  <c r="K199" i="1"/>
  <c r="T199" i="1"/>
  <c r="I199" i="1"/>
  <c r="S199" i="1"/>
  <c r="G199" i="1"/>
  <c r="AE200" i="1"/>
  <c r="V200" i="1"/>
  <c r="M200" i="1"/>
  <c r="U200" i="1"/>
  <c r="K200" i="1"/>
  <c r="T200" i="1"/>
  <c r="I200" i="1"/>
  <c r="S200" i="1"/>
  <c r="G200" i="1"/>
  <c r="AE201" i="1"/>
  <c r="V201" i="1"/>
  <c r="M201" i="1"/>
  <c r="U201" i="1"/>
  <c r="K201" i="1"/>
  <c r="T201" i="1"/>
  <c r="I201" i="1"/>
  <c r="S201" i="1"/>
  <c r="G201" i="1"/>
  <c r="AE202" i="1"/>
  <c r="V202" i="1"/>
  <c r="M202" i="1"/>
  <c r="U202" i="1"/>
  <c r="K202" i="1"/>
  <c r="T202" i="1"/>
  <c r="I202" i="1"/>
  <c r="S202" i="1"/>
  <c r="G202" i="1"/>
  <c r="AE203" i="1"/>
  <c r="V203" i="1"/>
  <c r="M203" i="1"/>
  <c r="U203" i="1"/>
  <c r="K203" i="1"/>
  <c r="T203" i="1"/>
  <c r="I203" i="1"/>
  <c r="S203" i="1"/>
  <c r="G203" i="1"/>
  <c r="AE204" i="1"/>
  <c r="V204" i="1"/>
  <c r="M204" i="1"/>
  <c r="U204" i="1"/>
  <c r="K204" i="1"/>
  <c r="T204" i="1"/>
  <c r="I204" i="1"/>
  <c r="S204" i="1"/>
  <c r="G204" i="1"/>
  <c r="AE205" i="1"/>
  <c r="V205" i="1"/>
  <c r="M205" i="1"/>
  <c r="U205" i="1"/>
  <c r="K205" i="1"/>
  <c r="T205" i="1"/>
  <c r="I205" i="1"/>
  <c r="S205" i="1"/>
  <c r="G205" i="1"/>
  <c r="AE206" i="1"/>
  <c r="V206" i="1"/>
  <c r="M206" i="1"/>
  <c r="U206" i="1"/>
  <c r="K206" i="1"/>
  <c r="T206" i="1"/>
  <c r="I206" i="1"/>
  <c r="S206" i="1"/>
  <c r="G206" i="1"/>
  <c r="AE207" i="1"/>
  <c r="AF207" i="1"/>
  <c r="AD208" i="1"/>
  <c r="AC208" i="1"/>
  <c r="AB208" i="1"/>
  <c r="AA208" i="1"/>
  <c r="Z208" i="1"/>
  <c r="Y208" i="1"/>
  <c r="X208" i="1"/>
  <c r="V160" i="1"/>
  <c r="M160" i="1"/>
  <c r="U160" i="1"/>
  <c r="K160" i="1"/>
  <c r="T160" i="1"/>
  <c r="I160" i="1"/>
  <c r="S160" i="1"/>
  <c r="G160" i="1"/>
  <c r="AE160" i="1"/>
  <c r="V161" i="1"/>
  <c r="M161" i="1"/>
  <c r="U161" i="1"/>
  <c r="K161" i="1"/>
  <c r="T161" i="1"/>
  <c r="I161" i="1"/>
  <c r="S161" i="1"/>
  <c r="G161" i="1"/>
  <c r="AE161" i="1"/>
  <c r="V162" i="1"/>
  <c r="M162" i="1"/>
  <c r="U162" i="1"/>
  <c r="K162" i="1"/>
  <c r="T162" i="1"/>
  <c r="I162" i="1"/>
  <c r="S162" i="1"/>
  <c r="G162" i="1"/>
  <c r="AE162" i="1"/>
  <c r="V163" i="1"/>
  <c r="M163" i="1"/>
  <c r="U163" i="1"/>
  <c r="K163" i="1"/>
  <c r="T163" i="1"/>
  <c r="I163" i="1"/>
  <c r="S163" i="1"/>
  <c r="G163" i="1"/>
  <c r="AE163" i="1"/>
  <c r="V164" i="1"/>
  <c r="M164" i="1"/>
  <c r="U164" i="1"/>
  <c r="K164" i="1"/>
  <c r="T164" i="1"/>
  <c r="I164" i="1"/>
  <c r="S164" i="1"/>
  <c r="G164" i="1"/>
  <c r="AE164" i="1"/>
  <c r="V165" i="1"/>
  <c r="M165" i="1"/>
  <c r="U165" i="1"/>
  <c r="K165" i="1"/>
  <c r="T165" i="1"/>
  <c r="I165" i="1"/>
  <c r="S165" i="1"/>
  <c r="G165" i="1"/>
  <c r="AE165" i="1"/>
  <c r="V166" i="1"/>
  <c r="M166" i="1"/>
  <c r="U166" i="1"/>
  <c r="K166" i="1"/>
  <c r="T166" i="1"/>
  <c r="I166" i="1"/>
  <c r="S166" i="1"/>
  <c r="G166" i="1"/>
  <c r="AE166" i="1"/>
  <c r="V167" i="1"/>
  <c r="M167" i="1"/>
  <c r="U167" i="1"/>
  <c r="K167" i="1"/>
  <c r="T167" i="1"/>
  <c r="I167" i="1"/>
  <c r="S167" i="1"/>
  <c r="G167" i="1"/>
  <c r="AE167" i="1"/>
  <c r="V168" i="1"/>
  <c r="M168" i="1"/>
  <c r="U168" i="1"/>
  <c r="K168" i="1"/>
  <c r="T168" i="1"/>
  <c r="I168" i="1"/>
  <c r="S168" i="1"/>
  <c r="G168" i="1"/>
  <c r="AE168" i="1"/>
  <c r="V169" i="1"/>
  <c r="M169" i="1"/>
  <c r="U169" i="1"/>
  <c r="K169" i="1"/>
  <c r="T169" i="1"/>
  <c r="I169" i="1"/>
  <c r="S169" i="1"/>
  <c r="G169" i="1"/>
  <c r="AE169" i="1"/>
  <c r="V170" i="1"/>
  <c r="M170" i="1"/>
  <c r="U170" i="1"/>
  <c r="K170" i="1"/>
  <c r="T170" i="1"/>
  <c r="I170" i="1"/>
  <c r="S170" i="1"/>
  <c r="G170" i="1"/>
  <c r="AE170" i="1"/>
  <c r="V171" i="1"/>
  <c r="M171" i="1"/>
  <c r="U171" i="1"/>
  <c r="K171" i="1"/>
  <c r="T171" i="1"/>
  <c r="I171" i="1"/>
  <c r="S171" i="1"/>
  <c r="G171" i="1"/>
  <c r="AE171" i="1"/>
  <c r="V172" i="1"/>
  <c r="M172" i="1"/>
  <c r="U172" i="1"/>
  <c r="K172" i="1"/>
  <c r="T172" i="1"/>
  <c r="I172" i="1"/>
  <c r="S172" i="1"/>
  <c r="G172" i="1"/>
  <c r="AE172" i="1"/>
  <c r="V173" i="1"/>
  <c r="M173" i="1"/>
  <c r="U173" i="1"/>
  <c r="K173" i="1"/>
  <c r="T173" i="1"/>
  <c r="I173" i="1"/>
  <c r="S173" i="1"/>
  <c r="G173" i="1"/>
  <c r="AE173" i="1"/>
  <c r="V174" i="1"/>
  <c r="M174" i="1"/>
  <c r="U174" i="1"/>
  <c r="K174" i="1"/>
  <c r="T174" i="1"/>
  <c r="I174" i="1"/>
  <c r="S174" i="1"/>
  <c r="G174" i="1"/>
  <c r="AE174" i="1"/>
  <c r="V175" i="1"/>
  <c r="M175" i="1"/>
  <c r="U175" i="1"/>
  <c r="K175" i="1"/>
  <c r="T175" i="1"/>
  <c r="I175" i="1"/>
  <c r="S175" i="1"/>
  <c r="G175" i="1"/>
  <c r="AE175" i="1"/>
  <c r="V176" i="1"/>
  <c r="M176" i="1"/>
  <c r="U176" i="1"/>
  <c r="K176" i="1"/>
  <c r="T176" i="1"/>
  <c r="I176" i="1"/>
  <c r="S176" i="1"/>
  <c r="G176" i="1"/>
  <c r="AE176" i="1"/>
  <c r="AE177" i="1"/>
  <c r="AF177" i="1"/>
  <c r="AD178" i="1"/>
  <c r="AC178" i="1"/>
  <c r="AB178" i="1"/>
  <c r="AA178" i="1"/>
  <c r="Z178" i="1"/>
  <c r="Y178" i="1"/>
  <c r="X178" i="1"/>
  <c r="V239" i="1"/>
  <c r="M239" i="1"/>
  <c r="U239" i="1"/>
  <c r="K239" i="1"/>
  <c r="T239" i="1"/>
  <c r="I239" i="1"/>
  <c r="S239" i="1"/>
  <c r="G239" i="1"/>
  <c r="V240" i="1"/>
  <c r="M240" i="1"/>
  <c r="U240" i="1"/>
  <c r="K240" i="1"/>
  <c r="T240" i="1"/>
  <c r="I240" i="1"/>
  <c r="S240" i="1"/>
  <c r="G240" i="1"/>
  <c r="V241" i="1"/>
  <c r="M241" i="1"/>
  <c r="U241" i="1"/>
  <c r="K241" i="1"/>
  <c r="T241" i="1"/>
  <c r="I241" i="1"/>
  <c r="S241" i="1"/>
  <c r="G241" i="1"/>
  <c r="V242" i="1"/>
  <c r="M242" i="1"/>
  <c r="U242" i="1"/>
  <c r="K242" i="1"/>
  <c r="T242" i="1"/>
  <c r="I242" i="1"/>
  <c r="S242" i="1"/>
  <c r="G242" i="1"/>
  <c r="V243" i="1"/>
  <c r="M243" i="1"/>
  <c r="U243" i="1"/>
  <c r="K243" i="1"/>
  <c r="T243" i="1"/>
  <c r="I243" i="1"/>
  <c r="S243" i="1"/>
  <c r="G243" i="1"/>
  <c r="V244" i="1"/>
  <c r="M244" i="1"/>
  <c r="U244" i="1"/>
  <c r="K244" i="1"/>
  <c r="T244" i="1"/>
  <c r="I244" i="1"/>
  <c r="S244" i="1"/>
  <c r="G244" i="1"/>
  <c r="V245" i="1"/>
  <c r="M245" i="1"/>
  <c r="U245" i="1"/>
  <c r="K245" i="1"/>
  <c r="T245" i="1"/>
  <c r="I245" i="1"/>
  <c r="S245" i="1"/>
  <c r="G245" i="1"/>
  <c r="V247" i="1"/>
  <c r="M246" i="1"/>
  <c r="U247" i="1"/>
  <c r="K246" i="1"/>
  <c r="T247" i="1"/>
  <c r="I246" i="1"/>
  <c r="S247" i="1"/>
  <c r="G246" i="1"/>
  <c r="V248" i="1"/>
  <c r="M248" i="1"/>
  <c r="U248" i="1"/>
  <c r="K247" i="1"/>
  <c r="T248" i="1"/>
  <c r="I247" i="1"/>
  <c r="S248" i="1"/>
  <c r="G247" i="1"/>
  <c r="U249" i="1"/>
  <c r="K248" i="1"/>
  <c r="V250" i="1"/>
  <c r="U250" i="1"/>
  <c r="T250" i="1"/>
  <c r="S250" i="1"/>
  <c r="Q250" i="1"/>
  <c r="N228" i="1"/>
  <c r="N229" i="1"/>
  <c r="P229" i="1"/>
  <c r="N230" i="1"/>
  <c r="P230" i="1"/>
  <c r="N231" i="1"/>
  <c r="P231" i="1"/>
  <c r="N232" i="1"/>
  <c r="P232" i="1"/>
  <c r="N233" i="1"/>
  <c r="P233" i="1"/>
  <c r="N234" i="1"/>
  <c r="P234" i="1"/>
  <c r="N235" i="1"/>
  <c r="P235" i="1"/>
  <c r="N236" i="1"/>
  <c r="P236" i="1"/>
  <c r="N237" i="1"/>
  <c r="P237" i="1"/>
  <c r="N238" i="1"/>
  <c r="P238" i="1"/>
  <c r="N239" i="1"/>
  <c r="P239" i="1"/>
  <c r="N240" i="1"/>
  <c r="P240" i="1"/>
  <c r="N241" i="1"/>
  <c r="P241" i="1"/>
  <c r="N242" i="1"/>
  <c r="P242" i="1"/>
  <c r="N243" i="1"/>
  <c r="P243" i="1"/>
  <c r="N244" i="1"/>
  <c r="P244" i="1"/>
  <c r="N245" i="1"/>
  <c r="P245" i="1"/>
  <c r="N246" i="1"/>
  <c r="P246" i="1"/>
  <c r="N247" i="1"/>
  <c r="P247" i="1"/>
  <c r="N248" i="1"/>
  <c r="P248" i="1"/>
  <c r="P249" i="1"/>
  <c r="L250" i="1"/>
  <c r="J250" i="1"/>
  <c r="H250" i="1"/>
  <c r="F250" i="1"/>
  <c r="V249" i="1"/>
  <c r="T249" i="1"/>
  <c r="S249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V246" i="1"/>
  <c r="U246" i="1"/>
  <c r="T246" i="1"/>
  <c r="S246" i="1"/>
  <c r="V208" i="1"/>
  <c r="U208" i="1"/>
  <c r="T208" i="1"/>
  <c r="S208" i="1"/>
  <c r="Q208" i="1"/>
  <c r="N197" i="1"/>
  <c r="N198" i="1"/>
  <c r="P198" i="1"/>
  <c r="N199" i="1"/>
  <c r="P199" i="1"/>
  <c r="N200" i="1"/>
  <c r="P200" i="1"/>
  <c r="N201" i="1"/>
  <c r="P201" i="1"/>
  <c r="N202" i="1"/>
  <c r="P202" i="1"/>
  <c r="N203" i="1"/>
  <c r="P203" i="1"/>
  <c r="N204" i="1"/>
  <c r="P204" i="1"/>
  <c r="N205" i="1"/>
  <c r="P205" i="1"/>
  <c r="N206" i="1"/>
  <c r="P206" i="1"/>
  <c r="P207" i="1"/>
  <c r="L208" i="1"/>
  <c r="J208" i="1"/>
  <c r="H208" i="1"/>
  <c r="F208" i="1"/>
  <c r="V207" i="1"/>
  <c r="U207" i="1"/>
  <c r="T207" i="1"/>
  <c r="S207" i="1"/>
  <c r="C198" i="1"/>
  <c r="C199" i="1"/>
  <c r="C200" i="1"/>
  <c r="C201" i="1"/>
  <c r="C202" i="1"/>
  <c r="C203" i="1"/>
  <c r="C204" i="1"/>
  <c r="C205" i="1"/>
  <c r="C206" i="1"/>
  <c r="A205" i="1"/>
  <c r="A206" i="1"/>
  <c r="A198" i="1"/>
  <c r="A199" i="1"/>
  <c r="A200" i="1"/>
  <c r="A201" i="1"/>
  <c r="A202" i="1"/>
  <c r="V179" i="1"/>
  <c r="U179" i="1"/>
  <c r="T179" i="1"/>
  <c r="S179" i="1"/>
  <c r="V178" i="1"/>
  <c r="U178" i="1"/>
  <c r="T178" i="1"/>
  <c r="S178" i="1"/>
  <c r="N160" i="1"/>
  <c r="P160" i="1"/>
  <c r="N161" i="1"/>
  <c r="P161" i="1"/>
  <c r="N162" i="1"/>
  <c r="P162" i="1"/>
  <c r="N163" i="1"/>
  <c r="P163" i="1"/>
  <c r="N164" i="1"/>
  <c r="P164" i="1"/>
  <c r="N165" i="1"/>
  <c r="P165" i="1"/>
  <c r="N166" i="1"/>
  <c r="P166" i="1"/>
  <c r="N167" i="1"/>
  <c r="P167" i="1"/>
  <c r="N168" i="1"/>
  <c r="P168" i="1"/>
  <c r="N169" i="1"/>
  <c r="P169" i="1"/>
  <c r="N170" i="1"/>
  <c r="P170" i="1"/>
  <c r="N171" i="1"/>
  <c r="P171" i="1"/>
  <c r="N172" i="1"/>
  <c r="P172" i="1"/>
  <c r="N173" i="1"/>
  <c r="P173" i="1"/>
  <c r="N174" i="1"/>
  <c r="P174" i="1"/>
  <c r="N175" i="1"/>
  <c r="P175" i="1"/>
  <c r="N176" i="1"/>
  <c r="P176" i="1"/>
  <c r="L178" i="1"/>
  <c r="J178" i="1"/>
  <c r="H178" i="1"/>
  <c r="F178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X141" i="1"/>
  <c r="AD139" i="1"/>
  <c r="AD141" i="1"/>
  <c r="AC139" i="1"/>
  <c r="AC141" i="1"/>
  <c r="AB139" i="1"/>
  <c r="AA139" i="1"/>
  <c r="AA141" i="1"/>
  <c r="Y141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L141" i="1"/>
  <c r="J141" i="1"/>
  <c r="H141" i="1"/>
  <c r="F141" i="1"/>
  <c r="V140" i="1"/>
  <c r="M140" i="1"/>
  <c r="U140" i="1"/>
  <c r="K140" i="1"/>
  <c r="T140" i="1"/>
  <c r="I140" i="1"/>
  <c r="S140" i="1"/>
  <c r="G140" i="1"/>
  <c r="N140" i="1"/>
  <c r="P140" i="1"/>
  <c r="V139" i="1"/>
  <c r="M139" i="1"/>
  <c r="U139" i="1"/>
  <c r="K139" i="1"/>
  <c r="T139" i="1"/>
  <c r="I139" i="1"/>
  <c r="S139" i="1"/>
  <c r="G139" i="1"/>
  <c r="N139" i="1"/>
  <c r="P139" i="1"/>
  <c r="V138" i="1"/>
  <c r="M138" i="1"/>
  <c r="U138" i="1"/>
  <c r="K138" i="1"/>
  <c r="T138" i="1"/>
  <c r="I138" i="1"/>
  <c r="S138" i="1"/>
  <c r="G138" i="1"/>
  <c r="N138" i="1"/>
  <c r="P138" i="1"/>
  <c r="V137" i="1"/>
  <c r="M137" i="1"/>
  <c r="U137" i="1"/>
  <c r="K137" i="1"/>
  <c r="T137" i="1"/>
  <c r="I137" i="1"/>
  <c r="S137" i="1"/>
  <c r="G137" i="1"/>
  <c r="N137" i="1"/>
  <c r="P137" i="1"/>
  <c r="V136" i="1"/>
  <c r="M136" i="1"/>
  <c r="U136" i="1"/>
  <c r="K136" i="1"/>
  <c r="T136" i="1"/>
  <c r="I136" i="1"/>
  <c r="S136" i="1"/>
  <c r="G136" i="1"/>
  <c r="N136" i="1"/>
  <c r="P136" i="1"/>
  <c r="V135" i="1"/>
  <c r="M135" i="1"/>
  <c r="U135" i="1"/>
  <c r="K135" i="1"/>
  <c r="T135" i="1"/>
  <c r="I135" i="1"/>
  <c r="S135" i="1"/>
  <c r="G135" i="1"/>
  <c r="N135" i="1"/>
  <c r="P135" i="1"/>
  <c r="V134" i="1"/>
  <c r="M134" i="1"/>
  <c r="U134" i="1"/>
  <c r="K134" i="1"/>
  <c r="T134" i="1"/>
  <c r="I134" i="1"/>
  <c r="S134" i="1"/>
  <c r="G134" i="1"/>
  <c r="N134" i="1"/>
  <c r="P134" i="1"/>
  <c r="V133" i="1"/>
  <c r="M133" i="1"/>
  <c r="U133" i="1"/>
  <c r="K133" i="1"/>
  <c r="T133" i="1"/>
  <c r="I133" i="1"/>
  <c r="S133" i="1"/>
  <c r="G133" i="1"/>
  <c r="N133" i="1"/>
  <c r="P133" i="1"/>
  <c r="V132" i="1"/>
  <c r="M132" i="1"/>
  <c r="U132" i="1"/>
  <c r="K132" i="1"/>
  <c r="T132" i="1"/>
  <c r="I132" i="1"/>
  <c r="S132" i="1"/>
  <c r="G132" i="1"/>
  <c r="N132" i="1"/>
  <c r="P132" i="1"/>
  <c r="V131" i="1"/>
  <c r="M131" i="1"/>
  <c r="U131" i="1"/>
  <c r="K131" i="1"/>
  <c r="T131" i="1"/>
  <c r="I131" i="1"/>
  <c r="S131" i="1"/>
  <c r="G131" i="1"/>
  <c r="N131" i="1"/>
  <c r="P131" i="1"/>
  <c r="V130" i="1"/>
  <c r="M130" i="1"/>
  <c r="U130" i="1"/>
  <c r="K130" i="1"/>
  <c r="T130" i="1"/>
  <c r="I130" i="1"/>
  <c r="S130" i="1"/>
  <c r="G130" i="1"/>
  <c r="N130" i="1"/>
  <c r="P130" i="1"/>
  <c r="V129" i="1"/>
  <c r="M129" i="1"/>
  <c r="U129" i="1"/>
  <c r="K129" i="1"/>
  <c r="T129" i="1"/>
  <c r="I129" i="1"/>
  <c r="S129" i="1"/>
  <c r="G129" i="1"/>
  <c r="N129" i="1"/>
  <c r="P129" i="1"/>
  <c r="V128" i="1"/>
  <c r="M128" i="1"/>
  <c r="U128" i="1"/>
  <c r="K128" i="1"/>
  <c r="T128" i="1"/>
  <c r="I128" i="1"/>
  <c r="S128" i="1"/>
  <c r="G128" i="1"/>
  <c r="N128" i="1"/>
  <c r="P128" i="1"/>
  <c r="V127" i="1"/>
  <c r="M127" i="1"/>
  <c r="U127" i="1"/>
  <c r="K127" i="1"/>
  <c r="T127" i="1"/>
  <c r="I127" i="1"/>
  <c r="S127" i="1"/>
  <c r="G127" i="1"/>
  <c r="N127" i="1"/>
  <c r="P127" i="1"/>
  <c r="V126" i="1"/>
  <c r="M126" i="1"/>
  <c r="U126" i="1"/>
  <c r="K126" i="1"/>
  <c r="T126" i="1"/>
  <c r="I126" i="1"/>
  <c r="S126" i="1"/>
  <c r="G126" i="1"/>
  <c r="N126" i="1"/>
  <c r="P126" i="1"/>
  <c r="V125" i="1"/>
  <c r="M125" i="1"/>
  <c r="U125" i="1"/>
  <c r="K125" i="1"/>
  <c r="T125" i="1"/>
  <c r="I125" i="1"/>
  <c r="S125" i="1"/>
  <c r="G125" i="1"/>
  <c r="N125" i="1"/>
  <c r="P125" i="1"/>
  <c r="V124" i="1"/>
  <c r="M124" i="1"/>
  <c r="U124" i="1"/>
  <c r="K124" i="1"/>
  <c r="T124" i="1"/>
  <c r="I124" i="1"/>
  <c r="S124" i="1"/>
  <c r="G124" i="1"/>
  <c r="N124" i="1"/>
  <c r="P124" i="1"/>
  <c r="V123" i="1"/>
  <c r="M123" i="1"/>
  <c r="U123" i="1"/>
  <c r="K123" i="1"/>
  <c r="T123" i="1"/>
  <c r="I123" i="1"/>
  <c r="S123" i="1"/>
  <c r="G123" i="1"/>
  <c r="N123" i="1"/>
  <c r="P123" i="1"/>
  <c r="V122" i="1"/>
  <c r="M122" i="1"/>
  <c r="U122" i="1"/>
  <c r="K122" i="1"/>
  <c r="T122" i="1"/>
  <c r="I122" i="1"/>
  <c r="S122" i="1"/>
  <c r="G122" i="1"/>
  <c r="N122" i="1"/>
  <c r="P122" i="1"/>
  <c r="V121" i="1"/>
  <c r="M121" i="1"/>
  <c r="U121" i="1"/>
  <c r="K121" i="1"/>
  <c r="T121" i="1"/>
  <c r="I121" i="1"/>
  <c r="S121" i="1"/>
  <c r="G121" i="1"/>
  <c r="N121" i="1"/>
  <c r="P121" i="1"/>
  <c r="V120" i="1"/>
  <c r="M120" i="1"/>
  <c r="U120" i="1"/>
  <c r="K120" i="1"/>
  <c r="T120" i="1"/>
  <c r="I120" i="1"/>
  <c r="S120" i="1"/>
  <c r="G120" i="1"/>
  <c r="N120" i="1"/>
  <c r="P120" i="1"/>
  <c r="V119" i="1"/>
  <c r="M119" i="1"/>
  <c r="U119" i="1"/>
  <c r="K119" i="1"/>
  <c r="T119" i="1"/>
  <c r="I119" i="1"/>
  <c r="S119" i="1"/>
  <c r="G119" i="1"/>
  <c r="N119" i="1"/>
  <c r="P119" i="1"/>
  <c r="V118" i="1"/>
  <c r="M118" i="1"/>
  <c r="U118" i="1"/>
  <c r="K118" i="1"/>
  <c r="T118" i="1"/>
  <c r="I118" i="1"/>
  <c r="S118" i="1"/>
  <c r="G118" i="1"/>
  <c r="N118" i="1"/>
  <c r="P118" i="1"/>
  <c r="V117" i="1"/>
  <c r="M117" i="1"/>
  <c r="U117" i="1"/>
  <c r="K117" i="1"/>
  <c r="T117" i="1"/>
  <c r="I117" i="1"/>
  <c r="S117" i="1"/>
  <c r="G117" i="1"/>
  <c r="N117" i="1"/>
  <c r="P117" i="1"/>
  <c r="V116" i="1"/>
  <c r="M116" i="1"/>
  <c r="U116" i="1"/>
  <c r="K116" i="1"/>
  <c r="T116" i="1"/>
  <c r="I116" i="1"/>
  <c r="S116" i="1"/>
  <c r="G116" i="1"/>
  <c r="N116" i="1"/>
  <c r="P116" i="1"/>
  <c r="V115" i="1"/>
  <c r="M115" i="1"/>
  <c r="U115" i="1"/>
  <c r="K115" i="1"/>
  <c r="T115" i="1"/>
  <c r="I115" i="1"/>
  <c r="S115" i="1"/>
  <c r="G115" i="1"/>
  <c r="N115" i="1"/>
  <c r="P115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V114" i="1"/>
  <c r="M114" i="1"/>
  <c r="U114" i="1"/>
  <c r="K114" i="1"/>
  <c r="T114" i="1"/>
  <c r="I114" i="1"/>
  <c r="S114" i="1"/>
  <c r="G114" i="1"/>
  <c r="N114" i="1"/>
  <c r="Z141" i="1"/>
  <c r="AR374" i="2"/>
  <c r="AE95" i="1"/>
  <c r="AE83" i="1"/>
  <c r="V83" i="1"/>
  <c r="M83" i="1"/>
  <c r="U83" i="1"/>
  <c r="K83" i="1"/>
  <c r="T83" i="1"/>
  <c r="I83" i="1"/>
  <c r="S83" i="1"/>
  <c r="G83" i="1"/>
  <c r="AE84" i="1"/>
  <c r="V84" i="1"/>
  <c r="M84" i="1"/>
  <c r="U84" i="1"/>
  <c r="K84" i="1"/>
  <c r="T84" i="1"/>
  <c r="I84" i="1"/>
  <c r="S84" i="1"/>
  <c r="G84" i="1"/>
  <c r="AE85" i="1"/>
  <c r="V85" i="1"/>
  <c r="M85" i="1"/>
  <c r="U85" i="1"/>
  <c r="K85" i="1"/>
  <c r="T85" i="1"/>
  <c r="I85" i="1"/>
  <c r="S85" i="1"/>
  <c r="G85" i="1"/>
  <c r="AE86" i="1"/>
  <c r="V86" i="1"/>
  <c r="M86" i="1"/>
  <c r="U86" i="1"/>
  <c r="K86" i="1"/>
  <c r="T86" i="1"/>
  <c r="I86" i="1"/>
  <c r="S86" i="1"/>
  <c r="G86" i="1"/>
  <c r="AE87" i="1"/>
  <c r="V87" i="1"/>
  <c r="M87" i="1"/>
  <c r="U87" i="1"/>
  <c r="K87" i="1"/>
  <c r="T87" i="1"/>
  <c r="I87" i="1"/>
  <c r="S87" i="1"/>
  <c r="G87" i="1"/>
  <c r="AE88" i="1"/>
  <c r="V88" i="1"/>
  <c r="M88" i="1"/>
  <c r="U88" i="1"/>
  <c r="K88" i="1"/>
  <c r="T88" i="1"/>
  <c r="I88" i="1"/>
  <c r="S88" i="1"/>
  <c r="G88" i="1"/>
  <c r="AE89" i="1"/>
  <c r="V89" i="1"/>
  <c r="M89" i="1"/>
  <c r="U89" i="1"/>
  <c r="K89" i="1"/>
  <c r="T89" i="1"/>
  <c r="I89" i="1"/>
  <c r="S89" i="1"/>
  <c r="G89" i="1"/>
  <c r="AE90" i="1"/>
  <c r="V90" i="1"/>
  <c r="M90" i="1"/>
  <c r="U90" i="1"/>
  <c r="K90" i="1"/>
  <c r="T90" i="1"/>
  <c r="I90" i="1"/>
  <c r="S90" i="1"/>
  <c r="G90" i="1"/>
  <c r="AE91" i="1"/>
  <c r="V91" i="1"/>
  <c r="M91" i="1"/>
  <c r="U91" i="1"/>
  <c r="K91" i="1"/>
  <c r="T91" i="1"/>
  <c r="I91" i="1"/>
  <c r="S91" i="1"/>
  <c r="G91" i="1"/>
  <c r="AE92" i="1"/>
  <c r="V92" i="1"/>
  <c r="M92" i="1"/>
  <c r="U92" i="1"/>
  <c r="K92" i="1"/>
  <c r="T92" i="1"/>
  <c r="I92" i="1"/>
  <c r="S92" i="1"/>
  <c r="G92" i="1"/>
  <c r="AE93" i="1"/>
  <c r="V93" i="1"/>
  <c r="M93" i="1"/>
  <c r="U93" i="1"/>
  <c r="K93" i="1"/>
  <c r="T93" i="1"/>
  <c r="I93" i="1"/>
  <c r="S93" i="1"/>
  <c r="G93" i="1"/>
  <c r="AE94" i="1"/>
  <c r="V94" i="1"/>
  <c r="M94" i="1"/>
  <c r="U94" i="1"/>
  <c r="K94" i="1"/>
  <c r="T94" i="1"/>
  <c r="I94" i="1"/>
  <c r="S94" i="1"/>
  <c r="G94" i="1"/>
  <c r="M95" i="1"/>
  <c r="K95" i="1"/>
  <c r="I95" i="1"/>
  <c r="G95" i="1"/>
  <c r="AD96" i="1"/>
  <c r="AB96" i="1"/>
  <c r="Z96" i="1"/>
  <c r="X96" i="1"/>
  <c r="V70" i="1"/>
  <c r="M70" i="1"/>
  <c r="U70" i="1"/>
  <c r="K70" i="1"/>
  <c r="T70" i="1"/>
  <c r="I70" i="1"/>
  <c r="S70" i="1"/>
  <c r="G70" i="1"/>
  <c r="AE70" i="1"/>
  <c r="AE69" i="1"/>
  <c r="AE54" i="1"/>
  <c r="V54" i="1"/>
  <c r="M54" i="1"/>
  <c r="U54" i="1"/>
  <c r="K54" i="1"/>
  <c r="T54" i="1"/>
  <c r="I54" i="1"/>
  <c r="S54" i="1"/>
  <c r="G54" i="1"/>
  <c r="AE55" i="1"/>
  <c r="V55" i="1"/>
  <c r="M55" i="1"/>
  <c r="U55" i="1"/>
  <c r="K55" i="1"/>
  <c r="T55" i="1"/>
  <c r="I55" i="1"/>
  <c r="S55" i="1"/>
  <c r="G55" i="1"/>
  <c r="AE56" i="1"/>
  <c r="V56" i="1"/>
  <c r="M56" i="1"/>
  <c r="U56" i="1"/>
  <c r="K56" i="1"/>
  <c r="T56" i="1"/>
  <c r="I56" i="1"/>
  <c r="S56" i="1"/>
  <c r="G56" i="1"/>
  <c r="AE57" i="1"/>
  <c r="V57" i="1"/>
  <c r="M57" i="1"/>
  <c r="U57" i="1"/>
  <c r="K57" i="1"/>
  <c r="T57" i="1"/>
  <c r="I57" i="1"/>
  <c r="S57" i="1"/>
  <c r="G57" i="1"/>
  <c r="AE58" i="1"/>
  <c r="V58" i="1"/>
  <c r="M58" i="1"/>
  <c r="U58" i="1"/>
  <c r="K58" i="1"/>
  <c r="T58" i="1"/>
  <c r="I58" i="1"/>
  <c r="S58" i="1"/>
  <c r="G58" i="1"/>
  <c r="AE59" i="1"/>
  <c r="V59" i="1"/>
  <c r="M59" i="1"/>
  <c r="U59" i="1"/>
  <c r="K59" i="1"/>
  <c r="T59" i="1"/>
  <c r="I59" i="1"/>
  <c r="S59" i="1"/>
  <c r="G59" i="1"/>
  <c r="AE60" i="1"/>
  <c r="V60" i="1"/>
  <c r="M60" i="1"/>
  <c r="U60" i="1"/>
  <c r="K60" i="1"/>
  <c r="T60" i="1"/>
  <c r="I60" i="1"/>
  <c r="S60" i="1"/>
  <c r="G60" i="1"/>
  <c r="AE61" i="1"/>
  <c r="V61" i="1"/>
  <c r="M61" i="1"/>
  <c r="U61" i="1"/>
  <c r="K61" i="1"/>
  <c r="T61" i="1"/>
  <c r="I61" i="1"/>
  <c r="S61" i="1"/>
  <c r="G61" i="1"/>
  <c r="AE62" i="1"/>
  <c r="V62" i="1"/>
  <c r="M62" i="1"/>
  <c r="U62" i="1"/>
  <c r="K62" i="1"/>
  <c r="T62" i="1"/>
  <c r="I62" i="1"/>
  <c r="S62" i="1"/>
  <c r="G62" i="1"/>
  <c r="AE63" i="1"/>
  <c r="V63" i="1"/>
  <c r="M63" i="1"/>
  <c r="U63" i="1"/>
  <c r="K63" i="1"/>
  <c r="T63" i="1"/>
  <c r="I63" i="1"/>
  <c r="S63" i="1"/>
  <c r="G63" i="1"/>
  <c r="AE64" i="1"/>
  <c r="V64" i="1"/>
  <c r="M64" i="1"/>
  <c r="U64" i="1"/>
  <c r="K64" i="1"/>
  <c r="T64" i="1"/>
  <c r="I64" i="1"/>
  <c r="S64" i="1"/>
  <c r="G64" i="1"/>
  <c r="AE65" i="1"/>
  <c r="V65" i="1"/>
  <c r="M65" i="1"/>
  <c r="U65" i="1"/>
  <c r="K65" i="1"/>
  <c r="T65" i="1"/>
  <c r="I65" i="1"/>
  <c r="S65" i="1"/>
  <c r="G65" i="1"/>
  <c r="AE66" i="1"/>
  <c r="V66" i="1"/>
  <c r="M66" i="1"/>
  <c r="U66" i="1"/>
  <c r="K66" i="1"/>
  <c r="T66" i="1"/>
  <c r="I66" i="1"/>
  <c r="S66" i="1"/>
  <c r="G66" i="1"/>
  <c r="AE67" i="1"/>
  <c r="V67" i="1"/>
  <c r="M67" i="1"/>
  <c r="U67" i="1"/>
  <c r="K67" i="1"/>
  <c r="T67" i="1"/>
  <c r="I67" i="1"/>
  <c r="S67" i="1"/>
  <c r="G67" i="1"/>
  <c r="V68" i="1"/>
  <c r="M68" i="1"/>
  <c r="U68" i="1"/>
  <c r="K68" i="1"/>
  <c r="T68" i="1"/>
  <c r="I68" i="1"/>
  <c r="S68" i="1"/>
  <c r="G68" i="1"/>
  <c r="V69" i="1"/>
  <c r="M69" i="1"/>
  <c r="U69" i="1"/>
  <c r="K69" i="1"/>
  <c r="T69" i="1"/>
  <c r="I69" i="1"/>
  <c r="S69" i="1"/>
  <c r="G69" i="1"/>
  <c r="AB71" i="1"/>
  <c r="Z71" i="1"/>
  <c r="X71" i="1"/>
  <c r="V12" i="1"/>
  <c r="M12" i="1"/>
  <c r="U12" i="1"/>
  <c r="K12" i="1"/>
  <c r="T12" i="1"/>
  <c r="I12" i="1"/>
  <c r="S12" i="1"/>
  <c r="G12" i="1"/>
  <c r="AE12" i="1"/>
  <c r="V13" i="1"/>
  <c r="M13" i="1"/>
  <c r="U13" i="1"/>
  <c r="K13" i="1"/>
  <c r="T13" i="1"/>
  <c r="I13" i="1"/>
  <c r="S13" i="1"/>
  <c r="G13" i="1"/>
  <c r="AE13" i="1"/>
  <c r="V14" i="1"/>
  <c r="M14" i="1"/>
  <c r="U14" i="1"/>
  <c r="K14" i="1"/>
  <c r="T14" i="1"/>
  <c r="I14" i="1"/>
  <c r="S14" i="1"/>
  <c r="G14" i="1"/>
  <c r="AE14" i="1"/>
  <c r="V15" i="1"/>
  <c r="M15" i="1"/>
  <c r="U15" i="1"/>
  <c r="K15" i="1"/>
  <c r="T15" i="1"/>
  <c r="I15" i="1"/>
  <c r="S15" i="1"/>
  <c r="G15" i="1"/>
  <c r="AE15" i="1"/>
  <c r="V16" i="1"/>
  <c r="M16" i="1"/>
  <c r="U16" i="1"/>
  <c r="K16" i="1"/>
  <c r="T16" i="1"/>
  <c r="I16" i="1"/>
  <c r="S16" i="1"/>
  <c r="G16" i="1"/>
  <c r="AE16" i="1"/>
  <c r="V17" i="1"/>
  <c r="M17" i="1"/>
  <c r="U17" i="1"/>
  <c r="K17" i="1"/>
  <c r="T17" i="1"/>
  <c r="I17" i="1"/>
  <c r="S17" i="1"/>
  <c r="G17" i="1"/>
  <c r="AE17" i="1"/>
  <c r="V18" i="1"/>
  <c r="M18" i="1"/>
  <c r="U18" i="1"/>
  <c r="K18" i="1"/>
  <c r="T18" i="1"/>
  <c r="I18" i="1"/>
  <c r="S18" i="1"/>
  <c r="G18" i="1"/>
  <c r="AE18" i="1"/>
  <c r="V19" i="1"/>
  <c r="M19" i="1"/>
  <c r="U19" i="1"/>
  <c r="K19" i="1"/>
  <c r="T19" i="1"/>
  <c r="I19" i="1"/>
  <c r="S19" i="1"/>
  <c r="G19" i="1"/>
  <c r="AE19" i="1"/>
  <c r="V20" i="1"/>
  <c r="M20" i="1"/>
  <c r="U20" i="1"/>
  <c r="K20" i="1"/>
  <c r="T20" i="1"/>
  <c r="I20" i="1"/>
  <c r="S20" i="1"/>
  <c r="G20" i="1"/>
  <c r="AE20" i="1"/>
  <c r="V21" i="1"/>
  <c r="M21" i="1"/>
  <c r="U21" i="1"/>
  <c r="K21" i="1"/>
  <c r="T21" i="1"/>
  <c r="I21" i="1"/>
  <c r="S21" i="1"/>
  <c r="G21" i="1"/>
  <c r="AE21" i="1"/>
  <c r="V22" i="1"/>
  <c r="M22" i="1"/>
  <c r="U22" i="1"/>
  <c r="K22" i="1"/>
  <c r="T22" i="1"/>
  <c r="I22" i="1"/>
  <c r="S22" i="1"/>
  <c r="G22" i="1"/>
  <c r="AE22" i="1"/>
  <c r="V23" i="1"/>
  <c r="M23" i="1"/>
  <c r="U23" i="1"/>
  <c r="K23" i="1"/>
  <c r="T23" i="1"/>
  <c r="I23" i="1"/>
  <c r="S23" i="1"/>
  <c r="G23" i="1"/>
  <c r="AE23" i="1"/>
  <c r="V24" i="1"/>
  <c r="M24" i="1"/>
  <c r="U24" i="1"/>
  <c r="K24" i="1"/>
  <c r="T24" i="1"/>
  <c r="I24" i="1"/>
  <c r="S24" i="1"/>
  <c r="G24" i="1"/>
  <c r="AE24" i="1"/>
  <c r="V25" i="1"/>
  <c r="M25" i="1"/>
  <c r="U25" i="1"/>
  <c r="K25" i="1"/>
  <c r="T25" i="1"/>
  <c r="I25" i="1"/>
  <c r="S25" i="1"/>
  <c r="G25" i="1"/>
  <c r="AE25" i="1"/>
  <c r="V26" i="1"/>
  <c r="M26" i="1"/>
  <c r="U26" i="1"/>
  <c r="K26" i="1"/>
  <c r="T26" i="1"/>
  <c r="I26" i="1"/>
  <c r="S26" i="1"/>
  <c r="G26" i="1"/>
  <c r="AE26" i="1"/>
  <c r="V27" i="1"/>
  <c r="M27" i="1"/>
  <c r="U27" i="1"/>
  <c r="K27" i="1"/>
  <c r="T27" i="1"/>
  <c r="I27" i="1"/>
  <c r="S27" i="1"/>
  <c r="G27" i="1"/>
  <c r="AE27" i="1"/>
  <c r="V28" i="1"/>
  <c r="M28" i="1"/>
  <c r="U28" i="1"/>
  <c r="K28" i="1"/>
  <c r="T28" i="1"/>
  <c r="I28" i="1"/>
  <c r="S28" i="1"/>
  <c r="G28" i="1"/>
  <c r="AE28" i="1"/>
  <c r="V29" i="1"/>
  <c r="M29" i="1"/>
  <c r="U29" i="1"/>
  <c r="K29" i="1"/>
  <c r="T29" i="1"/>
  <c r="I29" i="1"/>
  <c r="S29" i="1"/>
  <c r="G29" i="1"/>
  <c r="AE29" i="1"/>
  <c r="V30" i="1"/>
  <c r="M30" i="1"/>
  <c r="U30" i="1"/>
  <c r="K30" i="1"/>
  <c r="T30" i="1"/>
  <c r="I30" i="1"/>
  <c r="S30" i="1"/>
  <c r="G30" i="1"/>
  <c r="AE30" i="1"/>
  <c r="V31" i="1"/>
  <c r="M31" i="1"/>
  <c r="U31" i="1"/>
  <c r="K31" i="1"/>
  <c r="T31" i="1"/>
  <c r="I31" i="1"/>
  <c r="S31" i="1"/>
  <c r="G31" i="1"/>
  <c r="AE31" i="1"/>
  <c r="V32" i="1"/>
  <c r="M32" i="1"/>
  <c r="U32" i="1"/>
  <c r="K32" i="1"/>
  <c r="T32" i="1"/>
  <c r="I32" i="1"/>
  <c r="S32" i="1"/>
  <c r="G32" i="1"/>
  <c r="AE32" i="1"/>
  <c r="V33" i="1"/>
  <c r="M33" i="1"/>
  <c r="U33" i="1"/>
  <c r="K33" i="1"/>
  <c r="T33" i="1"/>
  <c r="I33" i="1"/>
  <c r="S33" i="1"/>
  <c r="G33" i="1"/>
  <c r="AE33" i="1"/>
  <c r="V34" i="1"/>
  <c r="M34" i="1"/>
  <c r="U34" i="1"/>
  <c r="K34" i="1"/>
  <c r="T34" i="1"/>
  <c r="I34" i="1"/>
  <c r="S34" i="1"/>
  <c r="G34" i="1"/>
  <c r="AE34" i="1"/>
  <c r="V35" i="1"/>
  <c r="M35" i="1"/>
  <c r="U35" i="1"/>
  <c r="K35" i="1"/>
  <c r="T35" i="1"/>
  <c r="I35" i="1"/>
  <c r="S35" i="1"/>
  <c r="G35" i="1"/>
  <c r="AE35" i="1"/>
  <c r="V36" i="1"/>
  <c r="M36" i="1"/>
  <c r="U36" i="1"/>
  <c r="K36" i="1"/>
  <c r="T36" i="1"/>
  <c r="I36" i="1"/>
  <c r="S36" i="1"/>
  <c r="G36" i="1"/>
  <c r="AE36" i="1"/>
  <c r="AJ218" i="2"/>
  <c r="AJ216" i="2"/>
  <c r="AD37" i="1"/>
  <c r="AC37" i="1"/>
  <c r="AB37" i="1"/>
  <c r="AA37" i="1"/>
  <c r="Z37" i="1"/>
  <c r="Y37" i="1"/>
  <c r="X37" i="1"/>
  <c r="F37" i="1"/>
  <c r="H37" i="1"/>
  <c r="J37" i="1"/>
  <c r="L37" i="1"/>
  <c r="L96" i="1"/>
  <c r="J96" i="1"/>
  <c r="H96" i="1"/>
  <c r="F96" i="1"/>
  <c r="N95" i="1"/>
  <c r="P95" i="1"/>
  <c r="N94" i="1"/>
  <c r="P94" i="1"/>
  <c r="A94" i="1"/>
  <c r="N93" i="1"/>
  <c r="P93" i="1"/>
  <c r="N92" i="1"/>
  <c r="P92" i="1"/>
  <c r="A92" i="1"/>
  <c r="N91" i="1"/>
  <c r="P91" i="1"/>
  <c r="N90" i="1"/>
  <c r="P90" i="1"/>
  <c r="A90" i="1"/>
  <c r="N89" i="1"/>
  <c r="P89" i="1"/>
  <c r="N88" i="1"/>
  <c r="P88" i="1"/>
  <c r="A88" i="1"/>
  <c r="N87" i="1"/>
  <c r="P87" i="1"/>
  <c r="N86" i="1"/>
  <c r="P86" i="1"/>
  <c r="A86" i="1"/>
  <c r="N85" i="1"/>
  <c r="P85" i="1"/>
  <c r="N84" i="1"/>
  <c r="P84" i="1"/>
  <c r="C84" i="1"/>
  <c r="C85" i="1"/>
  <c r="C86" i="1"/>
  <c r="C87" i="1"/>
  <c r="C88" i="1"/>
  <c r="C89" i="1"/>
  <c r="C90" i="1"/>
  <c r="C91" i="1"/>
  <c r="C92" i="1"/>
  <c r="C93" i="1"/>
  <c r="C94" i="1"/>
  <c r="B84" i="1"/>
  <c r="B85" i="1"/>
  <c r="B86" i="1"/>
  <c r="B87" i="1"/>
  <c r="B88" i="1"/>
  <c r="B89" i="1"/>
  <c r="B90" i="1"/>
  <c r="B91" i="1"/>
  <c r="B92" i="1"/>
  <c r="B93" i="1"/>
  <c r="B94" i="1"/>
  <c r="A84" i="1"/>
  <c r="N83" i="1"/>
  <c r="P83" i="1"/>
  <c r="Q71" i="1"/>
  <c r="L71" i="1"/>
  <c r="J71" i="1"/>
  <c r="H71" i="1"/>
  <c r="F71" i="1"/>
  <c r="N70" i="1"/>
  <c r="P70" i="1"/>
  <c r="N69" i="1"/>
  <c r="P69" i="1"/>
  <c r="N68" i="1"/>
  <c r="P68" i="1"/>
  <c r="N67" i="1"/>
  <c r="P67" i="1"/>
  <c r="N66" i="1"/>
  <c r="P66" i="1"/>
  <c r="N65" i="1"/>
  <c r="P65" i="1"/>
  <c r="N64" i="1"/>
  <c r="P64" i="1"/>
  <c r="N63" i="1"/>
  <c r="P63" i="1"/>
  <c r="N62" i="1"/>
  <c r="P62" i="1"/>
  <c r="N61" i="1"/>
  <c r="P61" i="1"/>
  <c r="N60" i="1"/>
  <c r="P60" i="1"/>
  <c r="N59" i="1"/>
  <c r="P59" i="1"/>
  <c r="N58" i="1"/>
  <c r="P58" i="1"/>
  <c r="N57" i="1"/>
  <c r="P57" i="1"/>
  <c r="N56" i="1"/>
  <c r="P56" i="1"/>
  <c r="N55" i="1"/>
  <c r="P55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N54" i="1"/>
  <c r="P54" i="1"/>
  <c r="N36" i="1"/>
  <c r="P36" i="1"/>
  <c r="N35" i="1"/>
  <c r="P35" i="1"/>
  <c r="N34" i="1"/>
  <c r="P34" i="1"/>
  <c r="N33" i="1"/>
  <c r="P33" i="1"/>
  <c r="N32" i="1"/>
  <c r="P32" i="1"/>
  <c r="N31" i="1"/>
  <c r="P31" i="1"/>
  <c r="N30" i="1"/>
  <c r="P30" i="1"/>
  <c r="N29" i="1"/>
  <c r="P29" i="1"/>
  <c r="N28" i="1"/>
  <c r="P28" i="1"/>
  <c r="N27" i="1"/>
  <c r="P27" i="1"/>
  <c r="N26" i="1"/>
  <c r="P26" i="1"/>
  <c r="N25" i="1"/>
  <c r="P25" i="1"/>
  <c r="N24" i="1"/>
  <c r="P24" i="1"/>
  <c r="N23" i="1"/>
  <c r="P23" i="1"/>
  <c r="N22" i="1"/>
  <c r="P22" i="1"/>
  <c r="N21" i="1"/>
  <c r="P21" i="1"/>
  <c r="N20" i="1"/>
  <c r="P20" i="1"/>
  <c r="N19" i="1"/>
  <c r="P19" i="1"/>
  <c r="N18" i="1"/>
  <c r="P18" i="1"/>
  <c r="N17" i="1"/>
  <c r="P17" i="1"/>
  <c r="N16" i="1"/>
  <c r="P16" i="1"/>
  <c r="N15" i="1"/>
  <c r="P15" i="1"/>
  <c r="N14" i="1"/>
  <c r="P14" i="1"/>
  <c r="N13" i="1"/>
  <c r="P13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N12" i="1"/>
  <c r="AR427" i="2"/>
  <c r="AO387" i="2"/>
  <c r="AO388" i="2"/>
  <c r="AO389" i="2"/>
  <c r="AO390" i="2"/>
  <c r="AO391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A327" i="2"/>
  <c r="Z327" i="2"/>
  <c r="Y327" i="2"/>
  <c r="X327" i="2"/>
  <c r="Q327" i="2"/>
  <c r="L327" i="2"/>
  <c r="J327" i="2"/>
  <c r="H327" i="2"/>
  <c r="F327" i="2"/>
  <c r="AJ326" i="2"/>
  <c r="AK326" i="2"/>
  <c r="AA326" i="2"/>
  <c r="Z326" i="2"/>
  <c r="Y326" i="2"/>
  <c r="X326" i="2"/>
  <c r="AJ325" i="2"/>
  <c r="AA325" i="2"/>
  <c r="M325" i="2"/>
  <c r="Z325" i="2"/>
  <c r="Y325" i="2"/>
  <c r="I325" i="2"/>
  <c r="X325" i="2"/>
  <c r="G325" i="2"/>
  <c r="N325" i="2"/>
  <c r="P325" i="2"/>
  <c r="K325" i="2"/>
  <c r="AJ324" i="2"/>
  <c r="AA324" i="2"/>
  <c r="M324" i="2"/>
  <c r="Z324" i="2"/>
  <c r="K324" i="2"/>
  <c r="Y324" i="2"/>
  <c r="I324" i="2"/>
  <c r="X324" i="2"/>
  <c r="G324" i="2"/>
  <c r="N324" i="2"/>
  <c r="P324" i="2"/>
  <c r="AJ323" i="2"/>
  <c r="AA323" i="2"/>
  <c r="M323" i="2"/>
  <c r="Z323" i="2"/>
  <c r="K323" i="2"/>
  <c r="Y323" i="2"/>
  <c r="I323" i="2"/>
  <c r="X323" i="2"/>
  <c r="G323" i="2"/>
  <c r="N323" i="2"/>
  <c r="P323" i="2"/>
  <c r="C323" i="2"/>
  <c r="C324" i="2"/>
  <c r="C325" i="2"/>
  <c r="B323" i="2"/>
  <c r="B324" i="2"/>
  <c r="B325" i="2"/>
  <c r="A323" i="2"/>
  <c r="A324" i="2"/>
  <c r="A325" i="2"/>
  <c r="AJ322" i="2"/>
  <c r="AA322" i="2"/>
  <c r="M322" i="2"/>
  <c r="Z322" i="2"/>
  <c r="K322" i="2"/>
  <c r="Y322" i="2"/>
  <c r="I322" i="2"/>
  <c r="X322" i="2"/>
  <c r="G322" i="2"/>
  <c r="N322" i="2"/>
  <c r="P322" i="2"/>
  <c r="AA302" i="2"/>
  <c r="Z302" i="2"/>
  <c r="Y302" i="2"/>
  <c r="X302" i="2"/>
  <c r="Q302" i="2"/>
  <c r="L302" i="2"/>
  <c r="J302" i="2"/>
  <c r="H302" i="2"/>
  <c r="F302" i="2"/>
  <c r="AJ301" i="2"/>
  <c r="AK301" i="2"/>
  <c r="AA301" i="2"/>
  <c r="Z301" i="2"/>
  <c r="Y301" i="2"/>
  <c r="X301" i="2"/>
  <c r="P301" i="2"/>
  <c r="AJ300" i="2"/>
  <c r="AA300" i="2"/>
  <c r="Z300" i="2"/>
  <c r="K300" i="2"/>
  <c r="Y300" i="2"/>
  <c r="X300" i="2"/>
  <c r="G300" i="2"/>
  <c r="N300" i="2"/>
  <c r="P300" i="2"/>
  <c r="M300" i="2"/>
  <c r="I300" i="2"/>
  <c r="AJ299" i="2"/>
  <c r="AA299" i="2"/>
  <c r="Z299" i="2"/>
  <c r="K299" i="2"/>
  <c r="Y299" i="2"/>
  <c r="X299" i="2"/>
  <c r="G299" i="2"/>
  <c r="N299" i="2"/>
  <c r="P299" i="2"/>
  <c r="M299" i="2"/>
  <c r="I299" i="2"/>
  <c r="AJ298" i="2"/>
  <c r="AA298" i="2"/>
  <c r="Z298" i="2"/>
  <c r="Y298" i="2"/>
  <c r="I297" i="2"/>
  <c r="X298" i="2"/>
  <c r="N298" i="2"/>
  <c r="P298" i="2"/>
  <c r="M298" i="2"/>
  <c r="I298" i="2"/>
  <c r="G298" i="2"/>
  <c r="AJ297" i="2"/>
  <c r="AA297" i="2"/>
  <c r="M297" i="2"/>
  <c r="Z297" i="2"/>
  <c r="K296" i="2"/>
  <c r="Y297" i="2"/>
  <c r="I296" i="2"/>
  <c r="X297" i="2"/>
  <c r="G297" i="2"/>
  <c r="N297" i="2"/>
  <c r="P297" i="2"/>
  <c r="AJ296" i="2"/>
  <c r="AA296" i="2"/>
  <c r="M295" i="2"/>
  <c r="Z296" i="2"/>
  <c r="K295" i="2"/>
  <c r="Y296" i="2"/>
  <c r="I295" i="2"/>
  <c r="X296" i="2"/>
  <c r="G295" i="2"/>
  <c r="N296" i="2"/>
  <c r="P296" i="2"/>
  <c r="AJ295" i="2"/>
  <c r="AA295" i="2"/>
  <c r="Z295" i="2"/>
  <c r="Y295" i="2"/>
  <c r="X295" i="2"/>
  <c r="N295" i="2"/>
  <c r="P295" i="2"/>
  <c r="AJ294" i="2"/>
  <c r="AA294" i="2"/>
  <c r="M294" i="2"/>
  <c r="Z294" i="2"/>
  <c r="K294" i="2"/>
  <c r="Y294" i="2"/>
  <c r="I294" i="2"/>
  <c r="X294" i="2"/>
  <c r="G294" i="2"/>
  <c r="N294" i="2"/>
  <c r="P294" i="2"/>
  <c r="AJ293" i="2"/>
  <c r="AA293" i="2"/>
  <c r="M293" i="2"/>
  <c r="Z293" i="2"/>
  <c r="K293" i="2"/>
  <c r="Y293" i="2"/>
  <c r="I293" i="2"/>
  <c r="X293" i="2"/>
  <c r="G293" i="2"/>
  <c r="N293" i="2"/>
  <c r="P293" i="2"/>
  <c r="AJ292" i="2"/>
  <c r="AA292" i="2"/>
  <c r="M292" i="2"/>
  <c r="Z292" i="2"/>
  <c r="K292" i="2"/>
  <c r="Y292" i="2"/>
  <c r="I292" i="2"/>
  <c r="X292" i="2"/>
  <c r="G292" i="2"/>
  <c r="N292" i="2"/>
  <c r="P292" i="2"/>
  <c r="AJ291" i="2"/>
  <c r="AA291" i="2"/>
  <c r="M291" i="2"/>
  <c r="Z291" i="2"/>
  <c r="Y291" i="2"/>
  <c r="I291" i="2"/>
  <c r="X291" i="2"/>
  <c r="G291" i="2"/>
  <c r="N291" i="2"/>
  <c r="P291" i="2"/>
  <c r="K291" i="2"/>
  <c r="AJ290" i="2"/>
  <c r="AA290" i="2"/>
  <c r="M290" i="2"/>
  <c r="Z290" i="2"/>
  <c r="K290" i="2"/>
  <c r="Y290" i="2"/>
  <c r="I290" i="2"/>
  <c r="X290" i="2"/>
  <c r="G290" i="2"/>
  <c r="N290" i="2"/>
  <c r="P290" i="2"/>
  <c r="AJ289" i="2"/>
  <c r="AA289" i="2"/>
  <c r="M289" i="2"/>
  <c r="Z289" i="2"/>
  <c r="K289" i="2"/>
  <c r="Y289" i="2"/>
  <c r="I289" i="2"/>
  <c r="X289" i="2"/>
  <c r="G289" i="2"/>
  <c r="N289" i="2"/>
  <c r="P289" i="2"/>
  <c r="AJ288" i="2"/>
  <c r="AA288" i="2"/>
  <c r="M288" i="2"/>
  <c r="Z288" i="2"/>
  <c r="Y288" i="2"/>
  <c r="I288" i="2"/>
  <c r="X288" i="2"/>
  <c r="G288" i="2"/>
  <c r="N288" i="2"/>
  <c r="P288" i="2"/>
  <c r="K288" i="2"/>
  <c r="AJ287" i="2"/>
  <c r="AA287" i="2"/>
  <c r="M287" i="2"/>
  <c r="Z287" i="2"/>
  <c r="K287" i="2"/>
  <c r="Y287" i="2"/>
  <c r="I287" i="2"/>
  <c r="X287" i="2"/>
  <c r="G287" i="2"/>
  <c r="N287" i="2"/>
  <c r="P287" i="2"/>
  <c r="AJ286" i="2"/>
  <c r="AA286" i="2"/>
  <c r="M286" i="2"/>
  <c r="Z286" i="2"/>
  <c r="Y286" i="2"/>
  <c r="I286" i="2"/>
  <c r="X286" i="2"/>
  <c r="G286" i="2"/>
  <c r="N286" i="2"/>
  <c r="P286" i="2"/>
  <c r="K286" i="2"/>
  <c r="AJ285" i="2"/>
  <c r="AA285" i="2"/>
  <c r="M285" i="2"/>
  <c r="Z285" i="2"/>
  <c r="K285" i="2"/>
  <c r="Y285" i="2"/>
  <c r="I285" i="2"/>
  <c r="X285" i="2"/>
  <c r="G285" i="2"/>
  <c r="N285" i="2"/>
  <c r="P285" i="2"/>
  <c r="AJ284" i="2"/>
  <c r="AA284" i="2"/>
  <c r="M284" i="2"/>
  <c r="Z284" i="2"/>
  <c r="K284" i="2"/>
  <c r="Y284" i="2"/>
  <c r="I284" i="2"/>
  <c r="X284" i="2"/>
  <c r="G284" i="2"/>
  <c r="N284" i="2"/>
  <c r="P284" i="2"/>
  <c r="AJ283" i="2"/>
  <c r="AA283" i="2"/>
  <c r="M283" i="2"/>
  <c r="Z283" i="2"/>
  <c r="K283" i="2"/>
  <c r="Y283" i="2"/>
  <c r="I283" i="2"/>
  <c r="X283" i="2"/>
  <c r="G283" i="2"/>
  <c r="N283" i="2"/>
  <c r="P283" i="2"/>
  <c r="AJ282" i="2"/>
  <c r="AA282" i="2"/>
  <c r="M282" i="2"/>
  <c r="Z282" i="2"/>
  <c r="K282" i="2"/>
  <c r="Y282" i="2"/>
  <c r="I282" i="2"/>
  <c r="X282" i="2"/>
  <c r="G282" i="2"/>
  <c r="N282" i="2"/>
  <c r="P282" i="2"/>
  <c r="AJ281" i="2"/>
  <c r="AA281" i="2"/>
  <c r="M281" i="2"/>
  <c r="Z281" i="2"/>
  <c r="K281" i="2"/>
  <c r="Y281" i="2"/>
  <c r="I281" i="2"/>
  <c r="X281" i="2"/>
  <c r="G281" i="2"/>
  <c r="N281" i="2"/>
  <c r="P281" i="2"/>
  <c r="AJ280" i="2"/>
  <c r="AA280" i="2"/>
  <c r="M280" i="2"/>
  <c r="Z280" i="2"/>
  <c r="K280" i="2"/>
  <c r="Y280" i="2"/>
  <c r="I280" i="2"/>
  <c r="X280" i="2"/>
  <c r="G280" i="2"/>
  <c r="N280" i="2"/>
  <c r="P280" i="2"/>
  <c r="AJ279" i="2"/>
  <c r="AA279" i="2"/>
  <c r="M279" i="2"/>
  <c r="Z279" i="2"/>
  <c r="K279" i="2"/>
  <c r="Y279" i="2"/>
  <c r="I279" i="2"/>
  <c r="X279" i="2"/>
  <c r="G279" i="2"/>
  <c r="N279" i="2"/>
  <c r="P279" i="2"/>
  <c r="AJ278" i="2"/>
  <c r="AA278" i="2"/>
  <c r="M278" i="2"/>
  <c r="Z278" i="2"/>
  <c r="K278" i="2"/>
  <c r="Y278" i="2"/>
  <c r="I278" i="2"/>
  <c r="X278" i="2"/>
  <c r="G278" i="2"/>
  <c r="N278" i="2"/>
  <c r="P278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J277" i="2"/>
  <c r="AA277" i="2"/>
  <c r="M277" i="2"/>
  <c r="Z277" i="2"/>
  <c r="Y277" i="2"/>
  <c r="I277" i="2"/>
  <c r="X277" i="2"/>
  <c r="G277" i="2"/>
  <c r="N277" i="2"/>
  <c r="P277" i="2"/>
  <c r="K277" i="2"/>
  <c r="AI257" i="2"/>
  <c r="AH257" i="2"/>
  <c r="AG257" i="2"/>
  <c r="AF257" i="2"/>
  <c r="AE257" i="2"/>
  <c r="AD257" i="2"/>
  <c r="AC257" i="2"/>
  <c r="AA257" i="2"/>
  <c r="Z257" i="2"/>
  <c r="Y257" i="2"/>
  <c r="X257" i="2"/>
  <c r="Q257" i="2"/>
  <c r="L257" i="2"/>
  <c r="J257" i="2"/>
  <c r="H257" i="2"/>
  <c r="F257" i="2"/>
  <c r="AJ256" i="2"/>
  <c r="AK256" i="2"/>
  <c r="AA256" i="2"/>
  <c r="Z256" i="2"/>
  <c r="Y256" i="2"/>
  <c r="X256" i="2"/>
  <c r="P256" i="2"/>
  <c r="AJ255" i="2"/>
  <c r="AA255" i="2"/>
  <c r="M255" i="2"/>
  <c r="Z255" i="2"/>
  <c r="K255" i="2"/>
  <c r="Y255" i="2"/>
  <c r="I255" i="2"/>
  <c r="X255" i="2"/>
  <c r="G255" i="2"/>
  <c r="N255" i="2"/>
  <c r="P255" i="2"/>
  <c r="A255" i="2"/>
  <c r="AJ254" i="2"/>
  <c r="AA254" i="2"/>
  <c r="M254" i="2"/>
  <c r="Z254" i="2"/>
  <c r="K254" i="2"/>
  <c r="Y254" i="2"/>
  <c r="I254" i="2"/>
  <c r="X254" i="2"/>
  <c r="G254" i="2"/>
  <c r="N254" i="2"/>
  <c r="P254" i="2"/>
  <c r="AJ253" i="2"/>
  <c r="AA253" i="2"/>
  <c r="M253" i="2"/>
  <c r="Z253" i="2"/>
  <c r="K253" i="2"/>
  <c r="Y253" i="2"/>
  <c r="I253" i="2"/>
  <c r="X253" i="2"/>
  <c r="G253" i="2"/>
  <c r="N253" i="2"/>
  <c r="P253" i="2"/>
  <c r="A253" i="2"/>
  <c r="AJ252" i="2"/>
  <c r="AA252" i="2"/>
  <c r="M252" i="2"/>
  <c r="Z252" i="2"/>
  <c r="Y252" i="2"/>
  <c r="I252" i="2"/>
  <c r="X252" i="2"/>
  <c r="G252" i="2"/>
  <c r="N252" i="2"/>
  <c r="P252" i="2"/>
  <c r="K252" i="2"/>
  <c r="AJ251" i="2"/>
  <c r="AA251" i="2"/>
  <c r="M251" i="2"/>
  <c r="Z251" i="2"/>
  <c r="K251" i="2"/>
  <c r="Y251" i="2"/>
  <c r="I251" i="2"/>
  <c r="X251" i="2"/>
  <c r="G251" i="2"/>
  <c r="N251" i="2"/>
  <c r="P251" i="2"/>
  <c r="A251" i="2"/>
  <c r="AJ250" i="2"/>
  <c r="AA250" i="2"/>
  <c r="M250" i="2"/>
  <c r="Z250" i="2"/>
  <c r="K250" i="2"/>
  <c r="Y250" i="2"/>
  <c r="I250" i="2"/>
  <c r="X250" i="2"/>
  <c r="G250" i="2"/>
  <c r="N250" i="2"/>
  <c r="P250" i="2"/>
  <c r="AJ249" i="2"/>
  <c r="AA249" i="2"/>
  <c r="M249" i="2"/>
  <c r="Z249" i="2"/>
  <c r="K249" i="2"/>
  <c r="Y249" i="2"/>
  <c r="I249" i="2"/>
  <c r="X249" i="2"/>
  <c r="G249" i="2"/>
  <c r="N249" i="2"/>
  <c r="P249" i="2"/>
  <c r="AJ248" i="2"/>
  <c r="AA248" i="2"/>
  <c r="M248" i="2"/>
  <c r="Z248" i="2"/>
  <c r="Y248" i="2"/>
  <c r="I248" i="2"/>
  <c r="X248" i="2"/>
  <c r="G248" i="2"/>
  <c r="N248" i="2"/>
  <c r="P248" i="2"/>
  <c r="K248" i="2"/>
  <c r="AJ247" i="2"/>
  <c r="AJ240" i="2"/>
  <c r="AA247" i="2"/>
  <c r="M247" i="2"/>
  <c r="Z247" i="2"/>
  <c r="K247" i="2"/>
  <c r="Y247" i="2"/>
  <c r="I247" i="2"/>
  <c r="X247" i="2"/>
  <c r="G247" i="2"/>
  <c r="N247" i="2"/>
  <c r="P247" i="2"/>
  <c r="A247" i="2"/>
  <c r="A248" i="2"/>
  <c r="A249" i="2"/>
  <c r="AJ246" i="2"/>
  <c r="AA246" i="2"/>
  <c r="M246" i="2"/>
  <c r="Z246" i="2"/>
  <c r="Y246" i="2"/>
  <c r="I246" i="2"/>
  <c r="X246" i="2"/>
  <c r="G246" i="2"/>
  <c r="N246" i="2"/>
  <c r="P246" i="2"/>
  <c r="K246" i="2"/>
  <c r="AJ245" i="2"/>
  <c r="AA245" i="2"/>
  <c r="M245" i="2"/>
  <c r="Z245" i="2"/>
  <c r="Y245" i="2"/>
  <c r="I245" i="2"/>
  <c r="X245" i="2"/>
  <c r="G245" i="2"/>
  <c r="N245" i="2"/>
  <c r="P245" i="2"/>
  <c r="K245" i="2"/>
  <c r="AJ244" i="2"/>
  <c r="AA244" i="2"/>
  <c r="M244" i="2"/>
  <c r="Z244" i="2"/>
  <c r="K244" i="2"/>
  <c r="Y244" i="2"/>
  <c r="I244" i="2"/>
  <c r="X244" i="2"/>
  <c r="G244" i="2"/>
  <c r="N244" i="2"/>
  <c r="P244" i="2"/>
  <c r="AJ243" i="2"/>
  <c r="AA243" i="2"/>
  <c r="M243" i="2"/>
  <c r="Z243" i="2"/>
  <c r="K243" i="2"/>
  <c r="Y243" i="2"/>
  <c r="I243" i="2"/>
  <c r="X243" i="2"/>
  <c r="G243" i="2"/>
  <c r="N243" i="2"/>
  <c r="P243" i="2"/>
  <c r="AJ242" i="2"/>
  <c r="AA242" i="2"/>
  <c r="M242" i="2"/>
  <c r="Z242" i="2"/>
  <c r="K242" i="2"/>
  <c r="Y242" i="2"/>
  <c r="I242" i="2"/>
  <c r="X242" i="2"/>
  <c r="G242" i="2"/>
  <c r="N242" i="2"/>
  <c r="P242" i="2"/>
  <c r="AJ241" i="2"/>
  <c r="AA241" i="2"/>
  <c r="M241" i="2"/>
  <c r="Z241" i="2"/>
  <c r="K241" i="2"/>
  <c r="Y241" i="2"/>
  <c r="I241" i="2"/>
  <c r="X241" i="2"/>
  <c r="G241" i="2"/>
  <c r="N241" i="2"/>
  <c r="P241" i="2"/>
  <c r="AA240" i="2"/>
  <c r="M240" i="2"/>
  <c r="Z240" i="2"/>
  <c r="Y240" i="2"/>
  <c r="X240" i="2"/>
  <c r="G240" i="2"/>
  <c r="N240" i="2"/>
  <c r="P240" i="2"/>
  <c r="K240" i="2"/>
  <c r="I240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A240" i="2"/>
  <c r="A241" i="2"/>
  <c r="A242" i="2"/>
  <c r="A243" i="2"/>
  <c r="A244" i="2"/>
  <c r="AJ239" i="2"/>
  <c r="AA239" i="2"/>
  <c r="M239" i="2"/>
  <c r="Z239" i="2"/>
  <c r="K239" i="2"/>
  <c r="Y239" i="2"/>
  <c r="I239" i="2"/>
  <c r="X239" i="2"/>
  <c r="G239" i="2"/>
  <c r="N239" i="2"/>
  <c r="P239" i="2"/>
  <c r="AA222" i="2"/>
  <c r="Z222" i="2"/>
  <c r="Y222" i="2"/>
  <c r="X222" i="2"/>
  <c r="AI221" i="2"/>
  <c r="AH221" i="2"/>
  <c r="AG221" i="2"/>
  <c r="AF221" i="2"/>
  <c r="AE221" i="2"/>
  <c r="AD221" i="2"/>
  <c r="AC221" i="2"/>
  <c r="AA221" i="2"/>
  <c r="Z221" i="2"/>
  <c r="Y221" i="2"/>
  <c r="X221" i="2"/>
  <c r="L221" i="2"/>
  <c r="J221" i="2"/>
  <c r="H221" i="2"/>
  <c r="F221" i="2"/>
  <c r="AJ220" i="2"/>
  <c r="AK220" i="2"/>
  <c r="AJ219" i="2"/>
  <c r="AA219" i="2"/>
  <c r="M219" i="2"/>
  <c r="Z219" i="2"/>
  <c r="K219" i="2"/>
  <c r="Y219" i="2"/>
  <c r="I219" i="2"/>
  <c r="X219" i="2"/>
  <c r="G219" i="2"/>
  <c r="N219" i="2"/>
  <c r="P219" i="2"/>
  <c r="AA218" i="2"/>
  <c r="M218" i="2"/>
  <c r="Z218" i="2"/>
  <c r="Y218" i="2"/>
  <c r="X218" i="2"/>
  <c r="G218" i="2"/>
  <c r="N218" i="2"/>
  <c r="P218" i="2"/>
  <c r="K218" i="2"/>
  <c r="I218" i="2"/>
  <c r="AJ217" i="2"/>
  <c r="AA217" i="2"/>
  <c r="M217" i="2"/>
  <c r="Z217" i="2"/>
  <c r="Y217" i="2"/>
  <c r="I217" i="2"/>
  <c r="X217" i="2"/>
  <c r="G217" i="2"/>
  <c r="N217" i="2"/>
  <c r="P217" i="2"/>
  <c r="K217" i="2"/>
  <c r="AA216" i="2"/>
  <c r="M216" i="2"/>
  <c r="Z216" i="2"/>
  <c r="K216" i="2"/>
  <c r="Y216" i="2"/>
  <c r="I216" i="2"/>
  <c r="X216" i="2"/>
  <c r="G216" i="2"/>
  <c r="N216" i="2"/>
  <c r="P216" i="2"/>
  <c r="AJ215" i="2"/>
  <c r="AA215" i="2"/>
  <c r="M215" i="2"/>
  <c r="Z215" i="2"/>
  <c r="K215" i="2"/>
  <c r="Y215" i="2"/>
  <c r="I215" i="2"/>
  <c r="X215" i="2"/>
  <c r="G215" i="2"/>
  <c r="N215" i="2"/>
  <c r="P215" i="2"/>
  <c r="AJ214" i="2"/>
  <c r="AA214" i="2"/>
  <c r="M214" i="2"/>
  <c r="Z214" i="2"/>
  <c r="Y214" i="2"/>
  <c r="X214" i="2"/>
  <c r="G214" i="2"/>
  <c r="N214" i="2"/>
  <c r="P214" i="2"/>
  <c r="K214" i="2"/>
  <c r="I214" i="2"/>
  <c r="AJ213" i="2"/>
  <c r="AA213" i="2"/>
  <c r="M213" i="2"/>
  <c r="Z213" i="2"/>
  <c r="K213" i="2"/>
  <c r="Y213" i="2"/>
  <c r="I213" i="2"/>
  <c r="X213" i="2"/>
  <c r="G213" i="2"/>
  <c r="N213" i="2"/>
  <c r="P213" i="2"/>
  <c r="AJ212" i="2"/>
  <c r="AA212" i="2"/>
  <c r="M212" i="2"/>
  <c r="Z212" i="2"/>
  <c r="K212" i="2"/>
  <c r="Y212" i="2"/>
  <c r="I212" i="2"/>
  <c r="X212" i="2"/>
  <c r="G212" i="2"/>
  <c r="N212" i="2"/>
  <c r="P212" i="2"/>
  <c r="AJ211" i="2"/>
  <c r="AA211" i="2"/>
  <c r="M211" i="2"/>
  <c r="Z211" i="2"/>
  <c r="K211" i="2"/>
  <c r="Y211" i="2"/>
  <c r="I211" i="2"/>
  <c r="X211" i="2"/>
  <c r="G211" i="2"/>
  <c r="N211" i="2"/>
  <c r="P211" i="2"/>
  <c r="AJ210" i="2"/>
  <c r="AA210" i="2"/>
  <c r="M210" i="2"/>
  <c r="Z210" i="2"/>
  <c r="K210" i="2"/>
  <c r="Y210" i="2"/>
  <c r="I210" i="2"/>
  <c r="X210" i="2"/>
  <c r="G210" i="2"/>
  <c r="N210" i="2"/>
  <c r="P210" i="2"/>
  <c r="AJ209" i="2"/>
  <c r="AA209" i="2"/>
  <c r="M209" i="2"/>
  <c r="Z209" i="2"/>
  <c r="K209" i="2"/>
  <c r="Y209" i="2"/>
  <c r="I209" i="2"/>
  <c r="X209" i="2"/>
  <c r="G209" i="2"/>
  <c r="N209" i="2"/>
  <c r="P209" i="2"/>
  <c r="AJ208" i="2"/>
  <c r="AA208" i="2"/>
  <c r="M208" i="2"/>
  <c r="Z208" i="2"/>
  <c r="K208" i="2"/>
  <c r="Y208" i="2"/>
  <c r="I208" i="2"/>
  <c r="X208" i="2"/>
  <c r="G208" i="2"/>
  <c r="N208" i="2"/>
  <c r="P208" i="2"/>
  <c r="AJ207" i="2"/>
  <c r="AA207" i="2"/>
  <c r="M207" i="2"/>
  <c r="Z207" i="2"/>
  <c r="K207" i="2"/>
  <c r="Y207" i="2"/>
  <c r="I207" i="2"/>
  <c r="X207" i="2"/>
  <c r="G207" i="2"/>
  <c r="N207" i="2"/>
  <c r="P207" i="2"/>
  <c r="AJ206" i="2"/>
  <c r="AA206" i="2"/>
  <c r="M206" i="2"/>
  <c r="Z206" i="2"/>
  <c r="K206" i="2"/>
  <c r="Y206" i="2"/>
  <c r="I206" i="2"/>
  <c r="X206" i="2"/>
  <c r="G206" i="2"/>
  <c r="N206" i="2"/>
  <c r="P206" i="2"/>
  <c r="AJ205" i="2"/>
  <c r="AA205" i="2"/>
  <c r="M205" i="2"/>
  <c r="Z205" i="2"/>
  <c r="K205" i="2"/>
  <c r="Y205" i="2"/>
  <c r="I205" i="2"/>
  <c r="X205" i="2"/>
  <c r="G205" i="2"/>
  <c r="N205" i="2"/>
  <c r="P205" i="2"/>
  <c r="AJ204" i="2"/>
  <c r="AA204" i="2"/>
  <c r="M204" i="2"/>
  <c r="Z204" i="2"/>
  <c r="K204" i="2"/>
  <c r="Y204" i="2"/>
  <c r="I204" i="2"/>
  <c r="X204" i="2"/>
  <c r="G204" i="2"/>
  <c r="N204" i="2"/>
  <c r="P204" i="2"/>
  <c r="AJ203" i="2"/>
  <c r="AA203" i="2"/>
  <c r="M203" i="2"/>
  <c r="Z203" i="2"/>
  <c r="Y203" i="2"/>
  <c r="I203" i="2"/>
  <c r="X203" i="2"/>
  <c r="G203" i="2"/>
  <c r="N203" i="2"/>
  <c r="P203" i="2"/>
  <c r="K203" i="2"/>
  <c r="AJ202" i="2"/>
  <c r="AA202" i="2"/>
  <c r="M202" i="2"/>
  <c r="Z202" i="2"/>
  <c r="K202" i="2"/>
  <c r="Y202" i="2"/>
  <c r="I202" i="2"/>
  <c r="X202" i="2"/>
  <c r="G202" i="2"/>
  <c r="N202" i="2"/>
  <c r="P202" i="2"/>
  <c r="AJ201" i="2"/>
  <c r="AA201" i="2"/>
  <c r="M201" i="2"/>
  <c r="Z201" i="2"/>
  <c r="K201" i="2"/>
  <c r="Y201" i="2"/>
  <c r="I201" i="2"/>
  <c r="X201" i="2"/>
  <c r="G201" i="2"/>
  <c r="N201" i="2"/>
  <c r="P201" i="2"/>
  <c r="AJ200" i="2"/>
  <c r="AA200" i="2"/>
  <c r="M200" i="2"/>
  <c r="Z200" i="2"/>
  <c r="K200" i="2"/>
  <c r="Y200" i="2"/>
  <c r="I200" i="2"/>
  <c r="X200" i="2"/>
  <c r="G200" i="2"/>
  <c r="N200" i="2"/>
  <c r="P200" i="2"/>
  <c r="AJ199" i="2"/>
  <c r="AA199" i="2"/>
  <c r="M199" i="2"/>
  <c r="Z199" i="2"/>
  <c r="K199" i="2"/>
  <c r="Y199" i="2"/>
  <c r="I199" i="2"/>
  <c r="X199" i="2"/>
  <c r="G199" i="2"/>
  <c r="N199" i="2"/>
  <c r="P199" i="2"/>
  <c r="AJ198" i="2"/>
  <c r="AA198" i="2"/>
  <c r="M198" i="2"/>
  <c r="Z198" i="2"/>
  <c r="Y198" i="2"/>
  <c r="X198" i="2"/>
  <c r="G198" i="2"/>
  <c r="N198" i="2"/>
  <c r="P198" i="2"/>
  <c r="K198" i="2"/>
  <c r="I198" i="2"/>
  <c r="AJ197" i="2"/>
  <c r="AA197" i="2"/>
  <c r="M197" i="2"/>
  <c r="Z197" i="2"/>
  <c r="K197" i="2"/>
  <c r="Y197" i="2"/>
  <c r="I197" i="2"/>
  <c r="X197" i="2"/>
  <c r="G197" i="2"/>
  <c r="N197" i="2"/>
  <c r="P197" i="2"/>
  <c r="AJ196" i="2"/>
  <c r="AA196" i="2"/>
  <c r="M196" i="2"/>
  <c r="Z196" i="2"/>
  <c r="K196" i="2"/>
  <c r="Y196" i="2"/>
  <c r="I196" i="2"/>
  <c r="X196" i="2"/>
  <c r="G196" i="2"/>
  <c r="N196" i="2"/>
  <c r="P196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J195" i="2"/>
  <c r="AA195" i="2"/>
  <c r="M195" i="2"/>
  <c r="Z195" i="2"/>
  <c r="K195" i="2"/>
  <c r="Y195" i="2"/>
  <c r="I195" i="2"/>
  <c r="X195" i="2"/>
  <c r="G195" i="2"/>
  <c r="N195" i="2"/>
  <c r="P195" i="2"/>
  <c r="AG179" i="2"/>
  <c r="Q175" i="2"/>
  <c r="AI174" i="2"/>
  <c r="AG174" i="2"/>
  <c r="AE174" i="2"/>
  <c r="AC174" i="2"/>
  <c r="L174" i="2"/>
  <c r="L175" i="2"/>
  <c r="J174" i="2"/>
  <c r="J175" i="2"/>
  <c r="H174" i="2"/>
  <c r="H175" i="2"/>
  <c r="F174" i="2"/>
  <c r="F175" i="2"/>
  <c r="AJ173" i="2"/>
  <c r="AA173" i="2"/>
  <c r="M173" i="2"/>
  <c r="Z173" i="2"/>
  <c r="K173" i="2"/>
  <c r="Y173" i="2"/>
  <c r="I173" i="2"/>
  <c r="X173" i="2"/>
  <c r="G173" i="2"/>
  <c r="N173" i="2"/>
  <c r="P173" i="2"/>
  <c r="AJ172" i="2"/>
  <c r="AA172" i="2"/>
  <c r="M172" i="2"/>
  <c r="Z172" i="2"/>
  <c r="K172" i="2"/>
  <c r="Y172" i="2"/>
  <c r="I172" i="2"/>
  <c r="X172" i="2"/>
  <c r="G172" i="2"/>
  <c r="N172" i="2"/>
  <c r="P172" i="2"/>
  <c r="AJ171" i="2"/>
  <c r="AA171" i="2"/>
  <c r="M171" i="2"/>
  <c r="Z171" i="2"/>
  <c r="K171" i="2"/>
  <c r="Y171" i="2"/>
  <c r="I171" i="2"/>
  <c r="X171" i="2"/>
  <c r="G171" i="2"/>
  <c r="N171" i="2"/>
  <c r="P171" i="2"/>
  <c r="AJ170" i="2"/>
  <c r="AA170" i="2"/>
  <c r="M170" i="2"/>
  <c r="Z170" i="2"/>
  <c r="K170" i="2"/>
  <c r="Y170" i="2"/>
  <c r="I170" i="2"/>
  <c r="X170" i="2"/>
  <c r="G170" i="2"/>
  <c r="N170" i="2"/>
  <c r="P170" i="2"/>
  <c r="AJ169" i="2"/>
  <c r="AA169" i="2"/>
  <c r="M169" i="2"/>
  <c r="Z169" i="2"/>
  <c r="K169" i="2"/>
  <c r="Y169" i="2"/>
  <c r="I169" i="2"/>
  <c r="X169" i="2"/>
  <c r="G169" i="2"/>
  <c r="N169" i="2"/>
  <c r="P169" i="2"/>
  <c r="AJ168" i="2"/>
  <c r="AA168" i="2"/>
  <c r="M168" i="2"/>
  <c r="Z168" i="2"/>
  <c r="K168" i="2"/>
  <c r="Y168" i="2"/>
  <c r="I168" i="2"/>
  <c r="X168" i="2"/>
  <c r="G168" i="2"/>
  <c r="N168" i="2"/>
  <c r="P168" i="2"/>
  <c r="AJ167" i="2"/>
  <c r="AA167" i="2"/>
  <c r="M167" i="2"/>
  <c r="Z167" i="2"/>
  <c r="K167" i="2"/>
  <c r="Y167" i="2"/>
  <c r="I167" i="2"/>
  <c r="X167" i="2"/>
  <c r="G167" i="2"/>
  <c r="N167" i="2"/>
  <c r="P167" i="2"/>
  <c r="AJ166" i="2"/>
  <c r="AA166" i="2"/>
  <c r="M166" i="2"/>
  <c r="Z166" i="2"/>
  <c r="K166" i="2"/>
  <c r="Y166" i="2"/>
  <c r="I166" i="2"/>
  <c r="X166" i="2"/>
  <c r="G166" i="2"/>
  <c r="N166" i="2"/>
  <c r="P166" i="2"/>
  <c r="AJ165" i="2"/>
  <c r="AA165" i="2"/>
  <c r="M165" i="2"/>
  <c r="Z165" i="2"/>
  <c r="K165" i="2"/>
  <c r="Y165" i="2"/>
  <c r="I165" i="2"/>
  <c r="X165" i="2"/>
  <c r="G165" i="2"/>
  <c r="N165" i="2"/>
  <c r="P165" i="2"/>
  <c r="AJ164" i="2"/>
  <c r="AA164" i="2"/>
  <c r="M164" i="2"/>
  <c r="Z164" i="2"/>
  <c r="K164" i="2"/>
  <c r="Y164" i="2"/>
  <c r="I164" i="2"/>
  <c r="X164" i="2"/>
  <c r="G164" i="2"/>
  <c r="N164" i="2"/>
  <c r="P164" i="2"/>
  <c r="AJ163" i="2"/>
  <c r="AA163" i="2"/>
  <c r="M163" i="2"/>
  <c r="Z163" i="2"/>
  <c r="K163" i="2"/>
  <c r="Y163" i="2"/>
  <c r="I163" i="2"/>
  <c r="X163" i="2"/>
  <c r="G163" i="2"/>
  <c r="N163" i="2"/>
  <c r="P163" i="2"/>
  <c r="AJ162" i="2"/>
  <c r="AA162" i="2"/>
  <c r="M162" i="2"/>
  <c r="Z162" i="2"/>
  <c r="K162" i="2"/>
  <c r="Y162" i="2"/>
  <c r="I162" i="2"/>
  <c r="X162" i="2"/>
  <c r="G162" i="2"/>
  <c r="N162" i="2"/>
  <c r="P162" i="2"/>
  <c r="AJ161" i="2"/>
  <c r="AA161" i="2"/>
  <c r="M161" i="2"/>
  <c r="Z161" i="2"/>
  <c r="K161" i="2"/>
  <c r="Y161" i="2"/>
  <c r="I161" i="2"/>
  <c r="X161" i="2"/>
  <c r="G161" i="2"/>
  <c r="N161" i="2"/>
  <c r="P161" i="2"/>
  <c r="AJ160" i="2"/>
  <c r="AA160" i="2"/>
  <c r="M160" i="2"/>
  <c r="Z160" i="2"/>
  <c r="K160" i="2"/>
  <c r="Y160" i="2"/>
  <c r="I160" i="2"/>
  <c r="X160" i="2"/>
  <c r="G160" i="2"/>
  <c r="N160" i="2"/>
  <c r="P160" i="2"/>
  <c r="AJ159" i="2"/>
  <c r="AA159" i="2"/>
  <c r="M159" i="2"/>
  <c r="Z159" i="2"/>
  <c r="K159" i="2"/>
  <c r="Y159" i="2"/>
  <c r="I159" i="2"/>
  <c r="X159" i="2"/>
  <c r="G159" i="2"/>
  <c r="N159" i="2"/>
  <c r="P159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J158" i="2"/>
  <c r="AA158" i="2"/>
  <c r="M158" i="2"/>
  <c r="Z158" i="2"/>
  <c r="K158" i="2"/>
  <c r="Y158" i="2"/>
  <c r="I158" i="2"/>
  <c r="X158" i="2"/>
  <c r="G158" i="2"/>
  <c r="N158" i="2"/>
  <c r="P158" i="2"/>
  <c r="AI138" i="2"/>
  <c r="AH138" i="2"/>
  <c r="AG138" i="2"/>
  <c r="AE138" i="2"/>
  <c r="AC138" i="2"/>
  <c r="L138" i="2"/>
  <c r="J138" i="2"/>
  <c r="H138" i="2"/>
  <c r="F138" i="2"/>
  <c r="AJ137" i="2"/>
  <c r="N137" i="2"/>
  <c r="P137" i="2"/>
  <c r="M137" i="2"/>
  <c r="K137" i="2"/>
  <c r="I137" i="2"/>
  <c r="G137" i="2"/>
  <c r="AJ136" i="2"/>
  <c r="AA136" i="2"/>
  <c r="M136" i="2"/>
  <c r="Z136" i="2"/>
  <c r="K136" i="2"/>
  <c r="Y136" i="2"/>
  <c r="I136" i="2"/>
  <c r="X136" i="2"/>
  <c r="G136" i="2"/>
  <c r="N136" i="2"/>
  <c r="P136" i="2"/>
  <c r="AJ135" i="2"/>
  <c r="AA135" i="2"/>
  <c r="M135" i="2"/>
  <c r="Z135" i="2"/>
  <c r="K135" i="2"/>
  <c r="Y135" i="2"/>
  <c r="I135" i="2"/>
  <c r="X135" i="2"/>
  <c r="G135" i="2"/>
  <c r="N135" i="2"/>
  <c r="P135" i="2"/>
  <c r="AJ134" i="2"/>
  <c r="AA134" i="2"/>
  <c r="M134" i="2"/>
  <c r="Z134" i="2"/>
  <c r="K134" i="2"/>
  <c r="Y134" i="2"/>
  <c r="I134" i="2"/>
  <c r="X134" i="2"/>
  <c r="G134" i="2"/>
  <c r="N134" i="2"/>
  <c r="P134" i="2"/>
  <c r="AJ133" i="2"/>
  <c r="AA133" i="2"/>
  <c r="M133" i="2"/>
  <c r="Z133" i="2"/>
  <c r="K133" i="2"/>
  <c r="Y133" i="2"/>
  <c r="I133" i="2"/>
  <c r="X133" i="2"/>
  <c r="G133" i="2"/>
  <c r="N133" i="2"/>
  <c r="P133" i="2"/>
  <c r="AJ132" i="2"/>
  <c r="AA132" i="2"/>
  <c r="M132" i="2"/>
  <c r="Z132" i="2"/>
  <c r="K132" i="2"/>
  <c r="Y132" i="2"/>
  <c r="I132" i="2"/>
  <c r="X132" i="2"/>
  <c r="G132" i="2"/>
  <c r="N132" i="2"/>
  <c r="P132" i="2"/>
  <c r="AJ131" i="2"/>
  <c r="AA131" i="2"/>
  <c r="M131" i="2"/>
  <c r="Z131" i="2"/>
  <c r="K131" i="2"/>
  <c r="Y131" i="2"/>
  <c r="I131" i="2"/>
  <c r="X131" i="2"/>
  <c r="G131" i="2"/>
  <c r="N131" i="2"/>
  <c r="P131" i="2"/>
  <c r="AJ130" i="2"/>
  <c r="AA130" i="2"/>
  <c r="M130" i="2"/>
  <c r="Z130" i="2"/>
  <c r="K130" i="2"/>
  <c r="Y130" i="2"/>
  <c r="I130" i="2"/>
  <c r="X130" i="2"/>
  <c r="G130" i="2"/>
  <c r="N130" i="2"/>
  <c r="P130" i="2"/>
  <c r="AJ129" i="2"/>
  <c r="AA129" i="2"/>
  <c r="M129" i="2"/>
  <c r="Z129" i="2"/>
  <c r="K129" i="2"/>
  <c r="Y129" i="2"/>
  <c r="I129" i="2"/>
  <c r="X129" i="2"/>
  <c r="G129" i="2"/>
  <c r="N129" i="2"/>
  <c r="P129" i="2"/>
  <c r="AJ128" i="2"/>
  <c r="AA128" i="2"/>
  <c r="M128" i="2"/>
  <c r="Z128" i="2"/>
  <c r="K128" i="2"/>
  <c r="Y128" i="2"/>
  <c r="I128" i="2"/>
  <c r="X128" i="2"/>
  <c r="G128" i="2"/>
  <c r="N128" i="2"/>
  <c r="P128" i="2"/>
  <c r="AJ127" i="2"/>
  <c r="AA127" i="2"/>
  <c r="M127" i="2"/>
  <c r="Z127" i="2"/>
  <c r="K127" i="2"/>
  <c r="Y127" i="2"/>
  <c r="I127" i="2"/>
  <c r="X127" i="2"/>
  <c r="G127" i="2"/>
  <c r="N127" i="2"/>
  <c r="P127" i="2"/>
  <c r="AJ126" i="2"/>
  <c r="AA126" i="2"/>
  <c r="M126" i="2"/>
  <c r="Z126" i="2"/>
  <c r="K126" i="2"/>
  <c r="Y126" i="2"/>
  <c r="I126" i="2"/>
  <c r="X126" i="2"/>
  <c r="G126" i="2"/>
  <c r="N126" i="2"/>
  <c r="P126" i="2"/>
  <c r="AJ125" i="2"/>
  <c r="AA125" i="2"/>
  <c r="M125" i="2"/>
  <c r="Z125" i="2"/>
  <c r="K125" i="2"/>
  <c r="Y125" i="2"/>
  <c r="I125" i="2"/>
  <c r="X125" i="2"/>
  <c r="G125" i="2"/>
  <c r="N125" i="2"/>
  <c r="P125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J124" i="2"/>
  <c r="AA124" i="2"/>
  <c r="M124" i="2"/>
  <c r="Z124" i="2"/>
  <c r="K124" i="2"/>
  <c r="Y124" i="2"/>
  <c r="I124" i="2"/>
  <c r="X124" i="2"/>
  <c r="G124" i="2"/>
  <c r="N124" i="2"/>
  <c r="P124" i="2"/>
  <c r="AJ123" i="2"/>
  <c r="AA123" i="2"/>
  <c r="M123" i="2"/>
  <c r="Z123" i="2"/>
  <c r="K123" i="2"/>
  <c r="Y123" i="2"/>
  <c r="I123" i="2"/>
  <c r="X123" i="2"/>
  <c r="G123" i="2"/>
  <c r="N123" i="2"/>
  <c r="P123" i="2"/>
  <c r="A123" i="2"/>
  <c r="AJ122" i="2"/>
  <c r="AA122" i="2"/>
  <c r="M122" i="2"/>
  <c r="Z122" i="2"/>
  <c r="K122" i="2"/>
  <c r="Y122" i="2"/>
  <c r="I122" i="2"/>
  <c r="X122" i="2"/>
  <c r="G122" i="2"/>
  <c r="N122" i="2"/>
  <c r="P122" i="2"/>
  <c r="AJ121" i="2"/>
  <c r="AA121" i="2"/>
  <c r="M121" i="2"/>
  <c r="Z121" i="2"/>
  <c r="K121" i="2"/>
  <c r="Y121" i="2"/>
  <c r="I121" i="2"/>
  <c r="X121" i="2"/>
  <c r="G121" i="2"/>
  <c r="N121" i="2"/>
  <c r="P121" i="2"/>
  <c r="A121" i="2"/>
  <c r="AJ120" i="2"/>
  <c r="AA120" i="2"/>
  <c r="M120" i="2"/>
  <c r="Z120" i="2"/>
  <c r="K120" i="2"/>
  <c r="Y120" i="2"/>
  <c r="I120" i="2"/>
  <c r="X120" i="2"/>
  <c r="G120" i="2"/>
  <c r="N120" i="2"/>
  <c r="P120" i="2"/>
  <c r="AJ119" i="2"/>
  <c r="AA119" i="2"/>
  <c r="M119" i="2"/>
  <c r="Z119" i="2"/>
  <c r="K119" i="2"/>
  <c r="Y119" i="2"/>
  <c r="I119" i="2"/>
  <c r="X119" i="2"/>
  <c r="G119" i="2"/>
  <c r="N119" i="2"/>
  <c r="P119" i="2"/>
  <c r="A119" i="2"/>
  <c r="AJ118" i="2"/>
  <c r="AA118" i="2"/>
  <c r="M118" i="2"/>
  <c r="Z118" i="2"/>
  <c r="K118" i="2"/>
  <c r="Y118" i="2"/>
  <c r="I118" i="2"/>
  <c r="X118" i="2"/>
  <c r="G118" i="2"/>
  <c r="N118" i="2"/>
  <c r="P118" i="2"/>
  <c r="AJ117" i="2"/>
  <c r="AA117" i="2"/>
  <c r="M117" i="2"/>
  <c r="Z117" i="2"/>
  <c r="K117" i="2"/>
  <c r="Y117" i="2"/>
  <c r="I117" i="2"/>
  <c r="X117" i="2"/>
  <c r="G117" i="2"/>
  <c r="N117" i="2"/>
  <c r="P117" i="2"/>
  <c r="A117" i="2"/>
  <c r="AJ116" i="2"/>
  <c r="AA116" i="2"/>
  <c r="M116" i="2"/>
  <c r="Z116" i="2"/>
  <c r="K116" i="2"/>
  <c r="Y116" i="2"/>
  <c r="I116" i="2"/>
  <c r="X116" i="2"/>
  <c r="G116" i="2"/>
  <c r="N116" i="2"/>
  <c r="P116" i="2"/>
  <c r="AJ115" i="2"/>
  <c r="AA115" i="2"/>
  <c r="M115" i="2"/>
  <c r="Z115" i="2"/>
  <c r="K115" i="2"/>
  <c r="Y115" i="2"/>
  <c r="I115" i="2"/>
  <c r="X115" i="2"/>
  <c r="G115" i="2"/>
  <c r="N115" i="2"/>
  <c r="P115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A115" i="2"/>
  <c r="AJ114" i="2"/>
  <c r="AA114" i="2"/>
  <c r="M114" i="2"/>
  <c r="Z114" i="2"/>
  <c r="K114" i="2"/>
  <c r="Y114" i="2"/>
  <c r="I114" i="2"/>
  <c r="X114" i="2"/>
  <c r="G114" i="2"/>
  <c r="N114" i="2"/>
  <c r="P114" i="2"/>
  <c r="AI95" i="2"/>
  <c r="AH95" i="2"/>
  <c r="AG95" i="2"/>
  <c r="AF95" i="2"/>
  <c r="AE95" i="2"/>
  <c r="AD95" i="2"/>
  <c r="AC95" i="2"/>
  <c r="Q95" i="2"/>
  <c r="L95" i="2"/>
  <c r="J95" i="2"/>
  <c r="H95" i="2"/>
  <c r="F95" i="2"/>
  <c r="AJ94" i="2"/>
  <c r="AA94" i="2"/>
  <c r="M94" i="2"/>
  <c r="Z94" i="2"/>
  <c r="K94" i="2"/>
  <c r="Y94" i="2"/>
  <c r="I94" i="2"/>
  <c r="X94" i="2"/>
  <c r="G94" i="2"/>
  <c r="N94" i="2"/>
  <c r="P94" i="2"/>
  <c r="AJ93" i="2"/>
  <c r="AA93" i="2"/>
  <c r="M93" i="2"/>
  <c r="Z93" i="2"/>
  <c r="K93" i="2"/>
  <c r="Y93" i="2"/>
  <c r="I93" i="2"/>
  <c r="X93" i="2"/>
  <c r="G93" i="2"/>
  <c r="N93" i="2"/>
  <c r="P93" i="2"/>
  <c r="AJ92" i="2"/>
  <c r="AA92" i="2"/>
  <c r="M92" i="2"/>
  <c r="Z92" i="2"/>
  <c r="K92" i="2"/>
  <c r="Y92" i="2"/>
  <c r="I92" i="2"/>
  <c r="X92" i="2"/>
  <c r="G92" i="2"/>
  <c r="N92" i="2"/>
  <c r="P92" i="2"/>
  <c r="AJ91" i="2"/>
  <c r="AA91" i="2"/>
  <c r="M91" i="2"/>
  <c r="Z91" i="2"/>
  <c r="K91" i="2"/>
  <c r="Y91" i="2"/>
  <c r="I91" i="2"/>
  <c r="X91" i="2"/>
  <c r="G91" i="2"/>
  <c r="N91" i="2"/>
  <c r="P91" i="2"/>
  <c r="AJ90" i="2"/>
  <c r="AA90" i="2"/>
  <c r="M90" i="2"/>
  <c r="Z90" i="2"/>
  <c r="K90" i="2"/>
  <c r="Y90" i="2"/>
  <c r="I90" i="2"/>
  <c r="X90" i="2"/>
  <c r="G90" i="2"/>
  <c r="N90" i="2"/>
  <c r="P90" i="2"/>
  <c r="AJ89" i="2"/>
  <c r="AA89" i="2"/>
  <c r="M89" i="2"/>
  <c r="Z89" i="2"/>
  <c r="K89" i="2"/>
  <c r="Y89" i="2"/>
  <c r="I89" i="2"/>
  <c r="X89" i="2"/>
  <c r="G89" i="2"/>
  <c r="N89" i="2"/>
  <c r="P89" i="2"/>
  <c r="AJ88" i="2"/>
  <c r="AA88" i="2"/>
  <c r="M88" i="2"/>
  <c r="Z88" i="2"/>
  <c r="K88" i="2"/>
  <c r="Y88" i="2"/>
  <c r="I88" i="2"/>
  <c r="X88" i="2"/>
  <c r="G88" i="2"/>
  <c r="N88" i="2"/>
  <c r="P88" i="2"/>
  <c r="AJ87" i="2"/>
  <c r="AA87" i="2"/>
  <c r="M87" i="2"/>
  <c r="Z87" i="2"/>
  <c r="K87" i="2"/>
  <c r="Y87" i="2"/>
  <c r="I87" i="2"/>
  <c r="X87" i="2"/>
  <c r="G87" i="2"/>
  <c r="N87" i="2"/>
  <c r="P87" i="2"/>
  <c r="AJ86" i="2"/>
  <c r="AA86" i="2"/>
  <c r="M86" i="2"/>
  <c r="Z86" i="2"/>
  <c r="K86" i="2"/>
  <c r="Y86" i="2"/>
  <c r="I86" i="2"/>
  <c r="X86" i="2"/>
  <c r="G86" i="2"/>
  <c r="N86" i="2"/>
  <c r="P86" i="2"/>
  <c r="AJ85" i="2"/>
  <c r="AA85" i="2"/>
  <c r="M85" i="2"/>
  <c r="Z85" i="2"/>
  <c r="K85" i="2"/>
  <c r="Y85" i="2"/>
  <c r="I85" i="2"/>
  <c r="X85" i="2"/>
  <c r="G85" i="2"/>
  <c r="N85" i="2"/>
  <c r="P85" i="2"/>
  <c r="AJ84" i="2"/>
  <c r="AA84" i="2"/>
  <c r="M84" i="2"/>
  <c r="Z84" i="2"/>
  <c r="Y84" i="2"/>
  <c r="I84" i="2"/>
  <c r="X84" i="2"/>
  <c r="G84" i="2"/>
  <c r="N84" i="2"/>
  <c r="P84" i="2"/>
  <c r="K84" i="2"/>
  <c r="AJ83" i="2"/>
  <c r="AA83" i="2"/>
  <c r="M83" i="2"/>
  <c r="Z83" i="2"/>
  <c r="K83" i="2"/>
  <c r="Y83" i="2"/>
  <c r="I83" i="2"/>
  <c r="X83" i="2"/>
  <c r="G83" i="2"/>
  <c r="N83" i="2"/>
  <c r="P83" i="2"/>
  <c r="AJ82" i="2"/>
  <c r="AA82" i="2"/>
  <c r="M82" i="2"/>
  <c r="Z82" i="2"/>
  <c r="K82" i="2"/>
  <c r="Y82" i="2"/>
  <c r="I82" i="2"/>
  <c r="X82" i="2"/>
  <c r="G82" i="2"/>
  <c r="N82" i="2"/>
  <c r="P82" i="2"/>
  <c r="AJ81" i="2"/>
  <c r="AA81" i="2"/>
  <c r="M81" i="2"/>
  <c r="Z81" i="2"/>
  <c r="Y81" i="2"/>
  <c r="I81" i="2"/>
  <c r="X81" i="2"/>
  <c r="G81" i="2"/>
  <c r="N81" i="2"/>
  <c r="P81" i="2"/>
  <c r="K81" i="2"/>
  <c r="AJ80" i="2"/>
  <c r="AA80" i="2"/>
  <c r="M80" i="2"/>
  <c r="Z80" i="2"/>
  <c r="K80" i="2"/>
  <c r="Y80" i="2"/>
  <c r="I80" i="2"/>
  <c r="X80" i="2"/>
  <c r="G80" i="2"/>
  <c r="N80" i="2"/>
  <c r="P80" i="2"/>
  <c r="AJ79" i="2"/>
  <c r="AA79" i="2"/>
  <c r="M79" i="2"/>
  <c r="Z79" i="2"/>
  <c r="K79" i="2"/>
  <c r="Y79" i="2"/>
  <c r="I79" i="2"/>
  <c r="X79" i="2"/>
  <c r="G79" i="2"/>
  <c r="N79" i="2"/>
  <c r="P79" i="2"/>
  <c r="AJ78" i="2"/>
  <c r="AA78" i="2"/>
  <c r="M78" i="2"/>
  <c r="Z78" i="2"/>
  <c r="K78" i="2"/>
  <c r="Y78" i="2"/>
  <c r="I78" i="2"/>
  <c r="X78" i="2"/>
  <c r="G78" i="2"/>
  <c r="N78" i="2"/>
  <c r="P78" i="2"/>
  <c r="AJ77" i="2"/>
  <c r="AA77" i="2"/>
  <c r="M77" i="2"/>
  <c r="Z77" i="2"/>
  <c r="K77" i="2"/>
  <c r="Y77" i="2"/>
  <c r="I77" i="2"/>
  <c r="X77" i="2"/>
  <c r="G77" i="2"/>
  <c r="N77" i="2"/>
  <c r="P77" i="2"/>
  <c r="AJ76" i="2"/>
  <c r="AA76" i="2"/>
  <c r="M76" i="2"/>
  <c r="Z76" i="2"/>
  <c r="K76" i="2"/>
  <c r="Y76" i="2"/>
  <c r="I76" i="2"/>
  <c r="X76" i="2"/>
  <c r="G76" i="2"/>
  <c r="N76" i="2"/>
  <c r="P76" i="2"/>
  <c r="AJ75" i="2"/>
  <c r="AA75" i="2"/>
  <c r="M75" i="2"/>
  <c r="Z75" i="2"/>
  <c r="K75" i="2"/>
  <c r="Y75" i="2"/>
  <c r="I75" i="2"/>
  <c r="X75" i="2"/>
  <c r="G75" i="2"/>
  <c r="N75" i="2"/>
  <c r="P75" i="2"/>
  <c r="AJ74" i="2"/>
  <c r="AA74" i="2"/>
  <c r="M74" i="2"/>
  <c r="Z74" i="2"/>
  <c r="K74" i="2"/>
  <c r="Y74" i="2"/>
  <c r="I74" i="2"/>
  <c r="X74" i="2"/>
  <c r="G74" i="2"/>
  <c r="N74" i="2"/>
  <c r="P74" i="2"/>
  <c r="AJ73" i="2"/>
  <c r="AA73" i="2"/>
  <c r="M73" i="2"/>
  <c r="Z73" i="2"/>
  <c r="K73" i="2"/>
  <c r="Y73" i="2"/>
  <c r="I73" i="2"/>
  <c r="X73" i="2"/>
  <c r="G73" i="2"/>
  <c r="N73" i="2"/>
  <c r="P73" i="2"/>
  <c r="AJ72" i="2"/>
  <c r="AA72" i="2"/>
  <c r="M72" i="2"/>
  <c r="Z72" i="2"/>
  <c r="K72" i="2"/>
  <c r="Y72" i="2"/>
  <c r="I72" i="2"/>
  <c r="X72" i="2"/>
  <c r="G72" i="2"/>
  <c r="N72" i="2"/>
  <c r="P72" i="2"/>
  <c r="AJ71" i="2"/>
  <c r="AA71" i="2"/>
  <c r="M71" i="2"/>
  <c r="Z71" i="2"/>
  <c r="K71" i="2"/>
  <c r="Y71" i="2"/>
  <c r="I71" i="2"/>
  <c r="X71" i="2"/>
  <c r="G71" i="2"/>
  <c r="N71" i="2"/>
  <c r="P71" i="2"/>
  <c r="AJ70" i="2"/>
  <c r="AA70" i="2"/>
  <c r="M70" i="2"/>
  <c r="Z70" i="2"/>
  <c r="K70" i="2"/>
  <c r="Y70" i="2"/>
  <c r="I70" i="2"/>
  <c r="X70" i="2"/>
  <c r="G70" i="2"/>
  <c r="N70" i="2"/>
  <c r="P70" i="2"/>
  <c r="AJ69" i="2"/>
  <c r="AA69" i="2"/>
  <c r="M69" i="2"/>
  <c r="Z69" i="2"/>
  <c r="Y69" i="2"/>
  <c r="I69" i="2"/>
  <c r="X69" i="2"/>
  <c r="G69" i="2"/>
  <c r="N69" i="2"/>
  <c r="P69" i="2"/>
  <c r="K69" i="2"/>
  <c r="AJ68" i="2"/>
  <c r="AA68" i="2"/>
  <c r="M68" i="2"/>
  <c r="Z68" i="2"/>
  <c r="K68" i="2"/>
  <c r="Y68" i="2"/>
  <c r="I68" i="2"/>
  <c r="X68" i="2"/>
  <c r="G68" i="2"/>
  <c r="N68" i="2"/>
  <c r="P68" i="2"/>
  <c r="AJ67" i="2"/>
  <c r="AA67" i="2"/>
  <c r="M67" i="2"/>
  <c r="Z67" i="2"/>
  <c r="K67" i="2"/>
  <c r="Y67" i="2"/>
  <c r="I67" i="2"/>
  <c r="X67" i="2"/>
  <c r="G67" i="2"/>
  <c r="N67" i="2"/>
  <c r="P67" i="2"/>
  <c r="AJ66" i="2"/>
  <c r="AA66" i="2"/>
  <c r="M66" i="2"/>
  <c r="Z66" i="2"/>
  <c r="K66" i="2"/>
  <c r="Y66" i="2"/>
  <c r="I66" i="2"/>
  <c r="X66" i="2"/>
  <c r="G66" i="2"/>
  <c r="N66" i="2"/>
  <c r="P66" i="2"/>
  <c r="AJ65" i="2"/>
  <c r="AA65" i="2"/>
  <c r="M65" i="2"/>
  <c r="Z65" i="2"/>
  <c r="K65" i="2"/>
  <c r="Y65" i="2"/>
  <c r="I65" i="2"/>
  <c r="X65" i="2"/>
  <c r="G65" i="2"/>
  <c r="N65" i="2"/>
  <c r="P65" i="2"/>
  <c r="AJ64" i="2"/>
  <c r="AA64" i="2"/>
  <c r="M64" i="2"/>
  <c r="Z64" i="2"/>
  <c r="K64" i="2"/>
  <c r="Y64" i="2"/>
  <c r="I64" i="2"/>
  <c r="X64" i="2"/>
  <c r="G64" i="2"/>
  <c r="N64" i="2"/>
  <c r="P64" i="2"/>
  <c r="AJ63" i="2"/>
  <c r="AA63" i="2"/>
  <c r="M63" i="2"/>
  <c r="Z63" i="2"/>
  <c r="K63" i="2"/>
  <c r="Y63" i="2"/>
  <c r="I63" i="2"/>
  <c r="X63" i="2"/>
  <c r="G63" i="2"/>
  <c r="N63" i="2"/>
  <c r="P63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J62" i="2"/>
  <c r="AA62" i="2"/>
  <c r="M62" i="2"/>
  <c r="Z62" i="2"/>
  <c r="K62" i="2"/>
  <c r="Y62" i="2"/>
  <c r="I62" i="2"/>
  <c r="X62" i="2"/>
  <c r="G62" i="2"/>
  <c r="N62" i="2"/>
  <c r="P62" i="2"/>
  <c r="AA43" i="2"/>
  <c r="Z43" i="2"/>
  <c r="Y43" i="2"/>
  <c r="X43" i="2"/>
  <c r="AR42" i="2"/>
  <c r="AI42" i="2"/>
  <c r="AG42" i="2"/>
  <c r="AE42" i="2"/>
  <c r="AC42" i="2"/>
  <c r="AA42" i="2"/>
  <c r="Z42" i="2"/>
  <c r="Y42" i="2"/>
  <c r="X42" i="2"/>
  <c r="L42" i="2"/>
  <c r="J42" i="2"/>
  <c r="H42" i="2"/>
  <c r="F42" i="2"/>
  <c r="AJ41" i="2"/>
  <c r="AA41" i="2"/>
  <c r="M41" i="2"/>
  <c r="Z41" i="2"/>
  <c r="K41" i="2"/>
  <c r="Y41" i="2"/>
  <c r="I41" i="2"/>
  <c r="X41" i="2"/>
  <c r="G41" i="2"/>
  <c r="N41" i="2"/>
  <c r="P41" i="2"/>
  <c r="AJ40" i="2"/>
  <c r="AA40" i="2"/>
  <c r="M40" i="2"/>
  <c r="Z40" i="2"/>
  <c r="K40" i="2"/>
  <c r="Y40" i="2"/>
  <c r="I40" i="2"/>
  <c r="X40" i="2"/>
  <c r="G40" i="2"/>
  <c r="N40" i="2"/>
  <c r="P40" i="2"/>
  <c r="AJ39" i="2"/>
  <c r="AA39" i="2"/>
  <c r="M39" i="2"/>
  <c r="Z39" i="2"/>
  <c r="K39" i="2"/>
  <c r="Y39" i="2"/>
  <c r="I39" i="2"/>
  <c r="X39" i="2"/>
  <c r="G39" i="2"/>
  <c r="N39" i="2"/>
  <c r="P39" i="2"/>
  <c r="AJ38" i="2"/>
  <c r="AA38" i="2"/>
  <c r="M38" i="2"/>
  <c r="Z38" i="2"/>
  <c r="K38" i="2"/>
  <c r="Y38" i="2"/>
  <c r="I38" i="2"/>
  <c r="X38" i="2"/>
  <c r="G38" i="2"/>
  <c r="N38" i="2"/>
  <c r="P38" i="2"/>
  <c r="AJ37" i="2"/>
  <c r="AA37" i="2"/>
  <c r="M37" i="2"/>
  <c r="Z37" i="2"/>
  <c r="K37" i="2"/>
  <c r="Y37" i="2"/>
  <c r="I37" i="2"/>
  <c r="X37" i="2"/>
  <c r="G37" i="2"/>
  <c r="N37" i="2"/>
  <c r="P37" i="2"/>
  <c r="AJ36" i="2"/>
  <c r="AA36" i="2"/>
  <c r="M36" i="2"/>
  <c r="Z36" i="2"/>
  <c r="K36" i="2"/>
  <c r="Y36" i="2"/>
  <c r="I36" i="2"/>
  <c r="X36" i="2"/>
  <c r="G36" i="2"/>
  <c r="N36" i="2"/>
  <c r="P36" i="2"/>
  <c r="AJ35" i="2"/>
  <c r="AA35" i="2"/>
  <c r="M35" i="2"/>
  <c r="Z35" i="2"/>
  <c r="K35" i="2"/>
  <c r="Y35" i="2"/>
  <c r="I35" i="2"/>
  <c r="X35" i="2"/>
  <c r="G35" i="2"/>
  <c r="N35" i="2"/>
  <c r="P35" i="2"/>
  <c r="AJ34" i="2"/>
  <c r="AA34" i="2"/>
  <c r="M34" i="2"/>
  <c r="Z34" i="2"/>
  <c r="K34" i="2"/>
  <c r="Y34" i="2"/>
  <c r="I34" i="2"/>
  <c r="X34" i="2"/>
  <c r="G34" i="2"/>
  <c r="N34" i="2"/>
  <c r="P34" i="2"/>
  <c r="AJ33" i="2"/>
  <c r="AA33" i="2"/>
  <c r="M33" i="2"/>
  <c r="Z33" i="2"/>
  <c r="K33" i="2"/>
  <c r="Y33" i="2"/>
  <c r="I33" i="2"/>
  <c r="X33" i="2"/>
  <c r="G33" i="2"/>
  <c r="N33" i="2"/>
  <c r="P33" i="2"/>
  <c r="AJ32" i="2"/>
  <c r="AA32" i="2"/>
  <c r="M32" i="2"/>
  <c r="Z32" i="2"/>
  <c r="K32" i="2"/>
  <c r="Y32" i="2"/>
  <c r="I32" i="2"/>
  <c r="X32" i="2"/>
  <c r="G32" i="2"/>
  <c r="N32" i="2"/>
  <c r="P32" i="2"/>
  <c r="AJ31" i="2"/>
  <c r="AA31" i="2"/>
  <c r="M31" i="2"/>
  <c r="Z31" i="2"/>
  <c r="K31" i="2"/>
  <c r="Y31" i="2"/>
  <c r="I31" i="2"/>
  <c r="X31" i="2"/>
  <c r="G31" i="2"/>
  <c r="N31" i="2"/>
  <c r="P31" i="2"/>
  <c r="AJ30" i="2"/>
  <c r="AA30" i="2"/>
  <c r="M30" i="2"/>
  <c r="Z30" i="2"/>
  <c r="K30" i="2"/>
  <c r="Y30" i="2"/>
  <c r="I30" i="2"/>
  <c r="X30" i="2"/>
  <c r="G30" i="2"/>
  <c r="N30" i="2"/>
  <c r="P30" i="2"/>
  <c r="AJ29" i="2"/>
  <c r="AA29" i="2"/>
  <c r="M29" i="2"/>
  <c r="Z29" i="2"/>
  <c r="K29" i="2"/>
  <c r="Y29" i="2"/>
  <c r="I29" i="2"/>
  <c r="X29" i="2"/>
  <c r="G29" i="2"/>
  <c r="N29" i="2"/>
  <c r="P29" i="2"/>
  <c r="AJ28" i="2"/>
  <c r="AA28" i="2"/>
  <c r="M28" i="2"/>
  <c r="Z28" i="2"/>
  <c r="K28" i="2"/>
  <c r="Y28" i="2"/>
  <c r="I28" i="2"/>
  <c r="X28" i="2"/>
  <c r="G28" i="2"/>
  <c r="N28" i="2"/>
  <c r="P28" i="2"/>
  <c r="AJ27" i="2"/>
  <c r="AA27" i="2"/>
  <c r="M27" i="2"/>
  <c r="Z27" i="2"/>
  <c r="K27" i="2"/>
  <c r="Y27" i="2"/>
  <c r="I27" i="2"/>
  <c r="X27" i="2"/>
  <c r="G27" i="2"/>
  <c r="N27" i="2"/>
  <c r="P27" i="2"/>
  <c r="AJ26" i="2"/>
  <c r="AA26" i="2"/>
  <c r="M26" i="2"/>
  <c r="Z26" i="2"/>
  <c r="K26" i="2"/>
  <c r="Y26" i="2"/>
  <c r="I26" i="2"/>
  <c r="X26" i="2"/>
  <c r="G26" i="2"/>
  <c r="N26" i="2"/>
  <c r="P26" i="2"/>
  <c r="AJ25" i="2"/>
  <c r="AA25" i="2"/>
  <c r="M25" i="2"/>
  <c r="Z25" i="2"/>
  <c r="K25" i="2"/>
  <c r="Y25" i="2"/>
  <c r="I25" i="2"/>
  <c r="X25" i="2"/>
  <c r="G25" i="2"/>
  <c r="N25" i="2"/>
  <c r="P25" i="2"/>
  <c r="AJ24" i="2"/>
  <c r="AA24" i="2"/>
  <c r="M24" i="2"/>
  <c r="Z24" i="2"/>
  <c r="K24" i="2"/>
  <c r="Y24" i="2"/>
  <c r="I24" i="2"/>
  <c r="X24" i="2"/>
  <c r="G24" i="2"/>
  <c r="N24" i="2"/>
  <c r="P24" i="2"/>
  <c r="AJ23" i="2"/>
  <c r="AA23" i="2"/>
  <c r="M23" i="2"/>
  <c r="Z23" i="2"/>
  <c r="K23" i="2"/>
  <c r="Y23" i="2"/>
  <c r="I23" i="2"/>
  <c r="X23" i="2"/>
  <c r="G23" i="2"/>
  <c r="N23" i="2"/>
  <c r="P23" i="2"/>
  <c r="AJ22" i="2"/>
  <c r="AA22" i="2"/>
  <c r="M22" i="2"/>
  <c r="Z22" i="2"/>
  <c r="K22" i="2"/>
  <c r="Y22" i="2"/>
  <c r="I22" i="2"/>
  <c r="X22" i="2"/>
  <c r="G22" i="2"/>
  <c r="N22" i="2"/>
  <c r="P22" i="2"/>
  <c r="AJ21" i="2"/>
  <c r="AA21" i="2"/>
  <c r="M21" i="2"/>
  <c r="Z21" i="2"/>
  <c r="K21" i="2"/>
  <c r="Y21" i="2"/>
  <c r="I21" i="2"/>
  <c r="X21" i="2"/>
  <c r="G21" i="2"/>
  <c r="N21" i="2"/>
  <c r="P21" i="2"/>
  <c r="AJ20" i="2"/>
  <c r="AA20" i="2"/>
  <c r="M20" i="2"/>
  <c r="Z20" i="2"/>
  <c r="K20" i="2"/>
  <c r="Y20" i="2"/>
  <c r="I20" i="2"/>
  <c r="X20" i="2"/>
  <c r="G20" i="2"/>
  <c r="N20" i="2"/>
  <c r="P20" i="2"/>
  <c r="AJ19" i="2"/>
  <c r="AA19" i="2"/>
  <c r="M19" i="2"/>
  <c r="Z19" i="2"/>
  <c r="K19" i="2"/>
  <c r="Y19" i="2"/>
  <c r="I19" i="2"/>
  <c r="X19" i="2"/>
  <c r="G19" i="2"/>
  <c r="N19" i="2"/>
  <c r="P19" i="2"/>
  <c r="AJ18" i="2"/>
  <c r="AA18" i="2"/>
  <c r="M18" i="2"/>
  <c r="Z18" i="2"/>
  <c r="K18" i="2"/>
  <c r="Y18" i="2"/>
  <c r="I18" i="2"/>
  <c r="X18" i="2"/>
  <c r="G18" i="2"/>
  <c r="N18" i="2"/>
  <c r="P18" i="2"/>
  <c r="AJ17" i="2"/>
  <c r="AA17" i="2"/>
  <c r="M17" i="2"/>
  <c r="Z17" i="2"/>
  <c r="K17" i="2"/>
  <c r="Y17" i="2"/>
  <c r="I17" i="2"/>
  <c r="X17" i="2"/>
  <c r="G17" i="2"/>
  <c r="N17" i="2"/>
  <c r="P17" i="2"/>
  <c r="AJ16" i="2"/>
  <c r="AA16" i="2"/>
  <c r="M16" i="2"/>
  <c r="Z16" i="2"/>
  <c r="K16" i="2"/>
  <c r="Y16" i="2"/>
  <c r="I16" i="2"/>
  <c r="X16" i="2"/>
  <c r="G16" i="2"/>
  <c r="N16" i="2"/>
  <c r="P16" i="2"/>
  <c r="AJ15" i="2"/>
  <c r="AA15" i="2"/>
  <c r="M15" i="2"/>
  <c r="Z15" i="2"/>
  <c r="Y15" i="2"/>
  <c r="I15" i="2"/>
  <c r="X15" i="2"/>
  <c r="G15" i="2"/>
  <c r="N15" i="2"/>
  <c r="P15" i="2"/>
  <c r="K15" i="2"/>
  <c r="AJ14" i="2"/>
  <c r="AA14" i="2"/>
  <c r="M14" i="2"/>
  <c r="Z14" i="2"/>
  <c r="Y14" i="2"/>
  <c r="I14" i="2"/>
  <c r="X14" i="2"/>
  <c r="G14" i="2"/>
  <c r="N14" i="2"/>
  <c r="P14" i="2"/>
  <c r="K14" i="2"/>
  <c r="AJ13" i="2"/>
  <c r="AA13" i="2"/>
  <c r="M13" i="2"/>
  <c r="Z13" i="2"/>
  <c r="K13" i="2"/>
  <c r="Y13" i="2"/>
  <c r="I13" i="2"/>
  <c r="X13" i="2"/>
  <c r="G13" i="2"/>
  <c r="N13" i="2"/>
  <c r="P13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J12" i="2"/>
  <c r="AA12" i="2"/>
  <c r="M12" i="2"/>
  <c r="Z12" i="2"/>
  <c r="K12" i="2"/>
  <c r="Y12" i="2"/>
  <c r="I12" i="2"/>
  <c r="X12" i="2"/>
  <c r="G12" i="2"/>
  <c r="N12" i="2"/>
  <c r="P12" i="2"/>
  <c r="AM42" i="1"/>
  <c r="AE49" i="4"/>
  <c r="AE88" i="4"/>
  <c r="J225" i="2"/>
  <c r="AD71" i="1"/>
  <c r="O322" i="2"/>
  <c r="AK322" i="2"/>
  <c r="O325" i="2"/>
  <c r="AK325" i="2"/>
  <c r="O17" i="2"/>
  <c r="AK17" i="2"/>
  <c r="O239" i="2"/>
  <c r="AK239" i="2"/>
  <c r="O66" i="2"/>
  <c r="AK66" i="2"/>
  <c r="O284" i="2"/>
  <c r="AK284" i="2"/>
  <c r="O86" i="2"/>
  <c r="AK86" i="2"/>
  <c r="O291" i="2"/>
  <c r="AK291" i="2"/>
  <c r="O13" i="1"/>
  <c r="AF13" i="1"/>
  <c r="O195" i="2"/>
  <c r="AK195" i="2"/>
  <c r="O218" i="2"/>
  <c r="AK218" i="2"/>
  <c r="O252" i="2"/>
  <c r="AK252" i="2"/>
  <c r="O277" i="2"/>
  <c r="AK277" i="2"/>
  <c r="O293" i="2"/>
  <c r="AK293" i="2"/>
  <c r="M327" i="2"/>
  <c r="O69" i="2"/>
  <c r="AK69" i="2"/>
  <c r="O217" i="2"/>
  <c r="AK217" i="2"/>
  <c r="O278" i="2"/>
  <c r="AK278" i="2"/>
  <c r="N327" i="2"/>
  <c r="O65" i="2"/>
  <c r="AK65" i="2"/>
  <c r="O209" i="2"/>
  <c r="AK209" i="2"/>
  <c r="O134" i="2"/>
  <c r="AK134" i="2"/>
  <c r="H225" i="2"/>
  <c r="O158" i="2"/>
  <c r="AK158" i="2"/>
  <c r="O164" i="2"/>
  <c r="AK164" i="2"/>
  <c r="O168" i="2"/>
  <c r="AK168" i="2"/>
  <c r="O204" i="2"/>
  <c r="AK204" i="2"/>
  <c r="O213" i="2"/>
  <c r="AK213" i="2"/>
  <c r="O214" i="2"/>
  <c r="AK214" i="2"/>
  <c r="O240" i="2"/>
  <c r="AK240" i="2"/>
  <c r="O251" i="2"/>
  <c r="AK251" i="2"/>
  <c r="O281" i="2"/>
  <c r="AK281" i="2"/>
  <c r="I327" i="2"/>
  <c r="AE96" i="1"/>
  <c r="O15" i="2"/>
  <c r="AK15" i="2"/>
  <c r="O74" i="2"/>
  <c r="AK74" i="2"/>
  <c r="F225" i="2"/>
  <c r="O215" i="2"/>
  <c r="AK215" i="2"/>
  <c r="G248" i="1"/>
  <c r="G250" i="1"/>
  <c r="G138" i="2"/>
  <c r="O295" i="2"/>
  <c r="AK295" i="2"/>
  <c r="G95" i="2"/>
  <c r="O68" i="2"/>
  <c r="AK68" i="2"/>
  <c r="O91" i="2"/>
  <c r="AK91" i="2"/>
  <c r="L225" i="2"/>
  <c r="O122" i="2"/>
  <c r="AK122" i="2"/>
  <c r="O124" i="2"/>
  <c r="AK124" i="2"/>
  <c r="O165" i="2"/>
  <c r="AK165" i="2"/>
  <c r="O166" i="2"/>
  <c r="AK166" i="2"/>
  <c r="O169" i="2"/>
  <c r="AK169" i="2"/>
  <c r="O170" i="2"/>
  <c r="AK170" i="2"/>
  <c r="O171" i="2"/>
  <c r="AK171" i="2"/>
  <c r="O196" i="2"/>
  <c r="AK196" i="2"/>
  <c r="O201" i="2"/>
  <c r="AK201" i="2"/>
  <c r="O207" i="2"/>
  <c r="AK207" i="2"/>
  <c r="P257" i="2"/>
  <c r="O245" i="2"/>
  <c r="AK245" i="2"/>
  <c r="AJ302" i="2"/>
  <c r="G296" i="2"/>
  <c r="O296" i="2"/>
  <c r="AK296" i="2"/>
  <c r="O115" i="2"/>
  <c r="AK115" i="2"/>
  <c r="K138" i="2"/>
  <c r="O282" i="2"/>
  <c r="AK282" i="2"/>
  <c r="P138" i="2"/>
  <c r="P327" i="2"/>
  <c r="O131" i="2"/>
  <c r="AK131" i="2"/>
  <c r="O135" i="2"/>
  <c r="AK135" i="2"/>
  <c r="O206" i="2"/>
  <c r="AK206" i="2"/>
  <c r="O287" i="2"/>
  <c r="AK287" i="2"/>
  <c r="M221" i="2"/>
  <c r="O198" i="2"/>
  <c r="AK198" i="2"/>
  <c r="O63" i="2"/>
  <c r="AK63" i="2"/>
  <c r="O116" i="2"/>
  <c r="AK116" i="2"/>
  <c r="G174" i="2"/>
  <c r="O21" i="2"/>
  <c r="AK21" i="2"/>
  <c r="O62" i="2"/>
  <c r="AK62" i="2"/>
  <c r="O70" i="2"/>
  <c r="AK70" i="2"/>
  <c r="O247" i="2"/>
  <c r="AK247" i="2"/>
  <c r="O248" i="2"/>
  <c r="AK248" i="2"/>
  <c r="P302" i="2"/>
  <c r="O286" i="2"/>
  <c r="AK286" i="2"/>
  <c r="O289" i="2"/>
  <c r="AK289" i="2"/>
  <c r="O23" i="2"/>
  <c r="AK23" i="2"/>
  <c r="O33" i="2"/>
  <c r="AK33" i="2"/>
  <c r="O81" i="2"/>
  <c r="AK81" i="2"/>
  <c r="O118" i="2"/>
  <c r="AK118" i="2"/>
  <c r="O136" i="2"/>
  <c r="AK136" i="2"/>
  <c r="O253" i="2"/>
  <c r="AK253" i="2"/>
  <c r="O323" i="2"/>
  <c r="AK323" i="2"/>
  <c r="N257" i="2"/>
  <c r="O24" i="2"/>
  <c r="AK24" i="2"/>
  <c r="O32" i="2"/>
  <c r="AK32" i="2"/>
  <c r="O161" i="2"/>
  <c r="AK161" i="2"/>
  <c r="M174" i="2"/>
  <c r="K221" i="2"/>
  <c r="O275" i="1"/>
  <c r="AF275" i="1"/>
  <c r="M302" i="2"/>
  <c r="G42" i="2"/>
  <c r="O18" i="2"/>
  <c r="AK18" i="2"/>
  <c r="O19" i="2"/>
  <c r="AK19" i="2"/>
  <c r="O20" i="2"/>
  <c r="AK20" i="2"/>
  <c r="O25" i="2"/>
  <c r="AK25" i="2"/>
  <c r="O29" i="2"/>
  <c r="AK29" i="2"/>
  <c r="O30" i="2"/>
  <c r="AK30" i="2"/>
  <c r="O36" i="2"/>
  <c r="AK36" i="2"/>
  <c r="O39" i="2"/>
  <c r="AK39" i="2"/>
  <c r="O40" i="2"/>
  <c r="AK40" i="2"/>
  <c r="O41" i="2"/>
  <c r="AK41" i="2"/>
  <c r="O84" i="2"/>
  <c r="AK84" i="2"/>
  <c r="O117" i="2"/>
  <c r="AK117" i="2"/>
  <c r="O128" i="2"/>
  <c r="AK128" i="2"/>
  <c r="O203" i="2"/>
  <c r="AK203" i="2"/>
  <c r="O205" i="2"/>
  <c r="AK205" i="2"/>
  <c r="O208" i="2"/>
  <c r="AK208" i="2"/>
  <c r="AJ257" i="2"/>
  <c r="O243" i="2"/>
  <c r="AK243" i="2"/>
  <c r="O31" i="2"/>
  <c r="AK31" i="2"/>
  <c r="O72" i="2"/>
  <c r="AK72" i="2"/>
  <c r="O77" i="2"/>
  <c r="AK77" i="2"/>
  <c r="O80" i="2"/>
  <c r="AK80" i="2"/>
  <c r="I174" i="2"/>
  <c r="O283" i="2"/>
  <c r="AK283" i="2"/>
  <c r="O288" i="2"/>
  <c r="AK288" i="2"/>
  <c r="G327" i="2"/>
  <c r="AJ42" i="2"/>
  <c r="O22" i="2"/>
  <c r="AK22" i="2"/>
  <c r="O28" i="2"/>
  <c r="AK28" i="2"/>
  <c r="O38" i="2"/>
  <c r="AK38" i="2"/>
  <c r="O71" i="2"/>
  <c r="AK71" i="2"/>
  <c r="O73" i="2"/>
  <c r="AK73" i="2"/>
  <c r="O119" i="2"/>
  <c r="AK119" i="2"/>
  <c r="P221" i="2"/>
  <c r="I221" i="2"/>
  <c r="O241" i="2"/>
  <c r="AK241" i="2"/>
  <c r="M257" i="2"/>
  <c r="O37" i="2"/>
  <c r="AK37" i="2"/>
  <c r="AJ95" i="2"/>
  <c r="O67" i="2"/>
  <c r="AK67" i="2"/>
  <c r="O75" i="2"/>
  <c r="AK75" i="2"/>
  <c r="O78" i="2"/>
  <c r="AK78" i="2"/>
  <c r="O85" i="2"/>
  <c r="AK85" i="2"/>
  <c r="O120" i="2"/>
  <c r="AK120" i="2"/>
  <c r="O127" i="2"/>
  <c r="AK127" i="2"/>
  <c r="O129" i="2"/>
  <c r="AK129" i="2"/>
  <c r="O130" i="2"/>
  <c r="AK130" i="2"/>
  <c r="O160" i="2"/>
  <c r="AK160" i="2"/>
  <c r="O211" i="2"/>
  <c r="AK211" i="2"/>
  <c r="O216" i="2"/>
  <c r="AK216" i="2"/>
  <c r="O254" i="2"/>
  <c r="AK254" i="2"/>
  <c r="AJ327" i="2"/>
  <c r="O240" i="1"/>
  <c r="AF240" i="1"/>
  <c r="O13" i="4"/>
  <c r="AF13" i="4"/>
  <c r="N188" i="4"/>
  <c r="O14" i="4"/>
  <c r="AF14" i="4"/>
  <c r="O44" i="4"/>
  <c r="AF44" i="4"/>
  <c r="O116" i="4"/>
  <c r="AF116" i="4"/>
  <c r="O179" i="4"/>
  <c r="AF179" i="4"/>
  <c r="K49" i="4"/>
  <c r="M188" i="4"/>
  <c r="M19" i="4"/>
  <c r="O40" i="4"/>
  <c r="AF40" i="4"/>
  <c r="N49" i="4"/>
  <c r="O43" i="4"/>
  <c r="AF43" i="4"/>
  <c r="O79" i="4"/>
  <c r="AF79" i="4"/>
  <c r="G125" i="4"/>
  <c r="O111" i="4"/>
  <c r="AF111" i="4"/>
  <c r="O115" i="4"/>
  <c r="AF115" i="4"/>
  <c r="O123" i="4"/>
  <c r="AF123" i="4"/>
  <c r="O153" i="4"/>
  <c r="AF153" i="4"/>
  <c r="O181" i="4"/>
  <c r="AF181" i="4"/>
  <c r="O77" i="4"/>
  <c r="AF77" i="4"/>
  <c r="O85" i="4"/>
  <c r="AF85" i="4"/>
  <c r="O121" i="4"/>
  <c r="AF121" i="4"/>
  <c r="M158" i="4"/>
  <c r="O146" i="4"/>
  <c r="AF146" i="4"/>
  <c r="O151" i="4"/>
  <c r="AF151" i="4"/>
  <c r="O182" i="4"/>
  <c r="AF182" i="4"/>
  <c r="O15" i="4"/>
  <c r="AF15" i="4"/>
  <c r="O18" i="4"/>
  <c r="AF18" i="4"/>
  <c r="O47" i="4"/>
  <c r="AF47" i="4"/>
  <c r="O72" i="4"/>
  <c r="AF72" i="4"/>
  <c r="O83" i="4"/>
  <c r="AF83" i="4"/>
  <c r="O109" i="4"/>
  <c r="AF109" i="4"/>
  <c r="O119" i="4"/>
  <c r="AF119" i="4"/>
  <c r="O148" i="4"/>
  <c r="AF148" i="4"/>
  <c r="N158" i="4"/>
  <c r="O183" i="4"/>
  <c r="AF183" i="4"/>
  <c r="I19" i="4"/>
  <c r="P19" i="4"/>
  <c r="O46" i="4"/>
  <c r="AF46" i="4"/>
  <c r="M88" i="4"/>
  <c r="O74" i="4"/>
  <c r="AF74" i="4"/>
  <c r="O80" i="4"/>
  <c r="AF80" i="4"/>
  <c r="O87" i="4"/>
  <c r="AF87" i="4"/>
  <c r="O118" i="4"/>
  <c r="AF118" i="4"/>
  <c r="O152" i="4"/>
  <c r="AF152" i="4"/>
  <c r="K188" i="4"/>
  <c r="O180" i="4"/>
  <c r="AF180" i="4"/>
  <c r="N19" i="4"/>
  <c r="O41" i="4"/>
  <c r="AF41" i="4"/>
  <c r="O78" i="4"/>
  <c r="AF78" i="4"/>
  <c r="O86" i="4"/>
  <c r="AF86" i="4"/>
  <c r="O113" i="4"/>
  <c r="AF113" i="4"/>
  <c r="O124" i="4"/>
  <c r="AF124" i="4"/>
  <c r="O150" i="4"/>
  <c r="AF150" i="4"/>
  <c r="O45" i="4"/>
  <c r="AF45" i="4"/>
  <c r="O70" i="4"/>
  <c r="AF70" i="4"/>
  <c r="O73" i="4"/>
  <c r="AF73" i="4"/>
  <c r="O75" i="4"/>
  <c r="AF75" i="4"/>
  <c r="O81" i="4"/>
  <c r="AF81" i="4"/>
  <c r="K125" i="4"/>
  <c r="O110" i="4"/>
  <c r="AF110" i="4"/>
  <c r="O117" i="4"/>
  <c r="AF117" i="4"/>
  <c r="O154" i="4"/>
  <c r="AF154" i="4"/>
  <c r="O178" i="4"/>
  <c r="AF178" i="4"/>
  <c r="O186" i="4"/>
  <c r="AF186" i="4"/>
  <c r="AE19" i="4"/>
  <c r="G88" i="4"/>
  <c r="K88" i="4"/>
  <c r="O17" i="4"/>
  <c r="AF17" i="4"/>
  <c r="I49" i="4"/>
  <c r="O42" i="4"/>
  <c r="AF42" i="4"/>
  <c r="I88" i="4"/>
  <c r="P88" i="4"/>
  <c r="O84" i="4"/>
  <c r="AF84" i="4"/>
  <c r="O108" i="4"/>
  <c r="AF108" i="4"/>
  <c r="O114" i="4"/>
  <c r="AF114" i="4"/>
  <c r="O122" i="4"/>
  <c r="AF122" i="4"/>
  <c r="K158" i="4"/>
  <c r="G158" i="4"/>
  <c r="I158" i="4"/>
  <c r="O149" i="4"/>
  <c r="AF149" i="4"/>
  <c r="I188" i="4"/>
  <c r="O184" i="4"/>
  <c r="AF184" i="4"/>
  <c r="O185" i="4"/>
  <c r="AF185" i="4"/>
  <c r="O39" i="4"/>
  <c r="AF39" i="4"/>
  <c r="M49" i="4"/>
  <c r="K19" i="4"/>
  <c r="G19" i="4"/>
  <c r="O16" i="4"/>
  <c r="AF16" i="4"/>
  <c r="G49" i="4"/>
  <c r="O48" i="4"/>
  <c r="AF48" i="4"/>
  <c r="O69" i="4"/>
  <c r="AF69" i="4"/>
  <c r="O71" i="4"/>
  <c r="AF71" i="4"/>
  <c r="O76" i="4"/>
  <c r="AF76" i="4"/>
  <c r="O82" i="4"/>
  <c r="AF82" i="4"/>
  <c r="I125" i="4"/>
  <c r="O112" i="4"/>
  <c r="AF112" i="4"/>
  <c r="O120" i="4"/>
  <c r="AF120" i="4"/>
  <c r="O147" i="4"/>
  <c r="AF147" i="4"/>
  <c r="O155" i="4"/>
  <c r="AF155" i="4"/>
  <c r="O156" i="4"/>
  <c r="AF156" i="4"/>
  <c r="G188" i="4"/>
  <c r="O177" i="4"/>
  <c r="AF177" i="4"/>
  <c r="N125" i="4"/>
  <c r="N88" i="4"/>
  <c r="M125" i="4"/>
  <c r="O12" i="4"/>
  <c r="P40" i="4"/>
  <c r="P49" i="4"/>
  <c r="O68" i="4"/>
  <c r="AF68" i="4"/>
  <c r="P108" i="4"/>
  <c r="O145" i="4"/>
  <c r="AF145" i="4"/>
  <c r="P155" i="4"/>
  <c r="P158" i="4"/>
  <c r="P176" i="4"/>
  <c r="P188" i="4"/>
  <c r="O176" i="4"/>
  <c r="AF176" i="4"/>
  <c r="M42" i="2"/>
  <c r="O16" i="2"/>
  <c r="AK16" i="2"/>
  <c r="P42" i="2"/>
  <c r="O26" i="2"/>
  <c r="AK26" i="2"/>
  <c r="O27" i="2"/>
  <c r="AK27" i="2"/>
  <c r="K95" i="2"/>
  <c r="I95" i="2"/>
  <c r="O210" i="2"/>
  <c r="AK210" i="2"/>
  <c r="P95" i="2"/>
  <c r="O12" i="2"/>
  <c r="K42" i="2"/>
  <c r="O35" i="2"/>
  <c r="AK35" i="2"/>
  <c r="O79" i="2"/>
  <c r="AK79" i="2"/>
  <c r="O88" i="2"/>
  <c r="AK88" i="2"/>
  <c r="O89" i="2"/>
  <c r="AK89" i="2"/>
  <c r="I42" i="2"/>
  <c r="G221" i="2"/>
  <c r="O13" i="2"/>
  <c r="AK13" i="2"/>
  <c r="M138" i="2"/>
  <c r="M95" i="2"/>
  <c r="O14" i="2"/>
  <c r="AK14" i="2"/>
  <c r="O34" i="2"/>
  <c r="AK34" i="2"/>
  <c r="O64" i="2"/>
  <c r="O76" i="2"/>
  <c r="AK76" i="2"/>
  <c r="O93" i="2"/>
  <c r="AK93" i="2"/>
  <c r="I138" i="2"/>
  <c r="O121" i="2"/>
  <c r="AK121" i="2"/>
  <c r="O126" i="2"/>
  <c r="AK126" i="2"/>
  <c r="O132" i="2"/>
  <c r="AK132" i="2"/>
  <c r="O133" i="2"/>
  <c r="AK133" i="2"/>
  <c r="P174" i="2"/>
  <c r="P175" i="2"/>
  <c r="AJ221" i="2"/>
  <c r="O212" i="2"/>
  <c r="AK212" i="2"/>
  <c r="O219" i="2"/>
  <c r="AK219" i="2"/>
  <c r="O87" i="2"/>
  <c r="AK87" i="2"/>
  <c r="N302" i="2"/>
  <c r="K174" i="2"/>
  <c r="O162" i="2"/>
  <c r="AK162" i="2"/>
  <c r="N138" i="2"/>
  <c r="O82" i="2"/>
  <c r="AK82" i="2"/>
  <c r="O90" i="2"/>
  <c r="AK90" i="2"/>
  <c r="O114" i="2"/>
  <c r="O167" i="2"/>
  <c r="AK167" i="2"/>
  <c r="O173" i="2"/>
  <c r="AK173" i="2"/>
  <c r="O200" i="2"/>
  <c r="AK200" i="2"/>
  <c r="I257" i="2"/>
  <c r="O83" i="2"/>
  <c r="AK83" i="2"/>
  <c r="O123" i="2"/>
  <c r="AK123" i="2"/>
  <c r="O125" i="2"/>
  <c r="AK125" i="2"/>
  <c r="N174" i="2"/>
  <c r="N175" i="2"/>
  <c r="K257" i="2"/>
  <c r="O197" i="2"/>
  <c r="AK197" i="2"/>
  <c r="N95" i="2"/>
  <c r="N42" i="2"/>
  <c r="O92" i="2"/>
  <c r="AK92" i="2"/>
  <c r="O94" i="2"/>
  <c r="AK94" i="2"/>
  <c r="O163" i="2"/>
  <c r="AK163" i="2"/>
  <c r="O199" i="2"/>
  <c r="AK199" i="2"/>
  <c r="O280" i="2"/>
  <c r="AK280" i="2"/>
  <c r="O294" i="2"/>
  <c r="AK294" i="2"/>
  <c r="K297" i="2"/>
  <c r="O297" i="2"/>
  <c r="AK297" i="2"/>
  <c r="K298" i="2"/>
  <c r="O298" i="2"/>
  <c r="AK298" i="2"/>
  <c r="O137" i="2"/>
  <c r="O244" i="2"/>
  <c r="AK244" i="2"/>
  <c r="O246" i="2"/>
  <c r="AK246" i="2"/>
  <c r="O255" i="2"/>
  <c r="AK255" i="2"/>
  <c r="O279" i="2"/>
  <c r="O285" i="2"/>
  <c r="AK285" i="2"/>
  <c r="O292" i="2"/>
  <c r="AK292" i="2"/>
  <c r="O299" i="2"/>
  <c r="AK299" i="2"/>
  <c r="O300" i="2"/>
  <c r="AK300" i="2"/>
  <c r="K327" i="2"/>
  <c r="AJ138" i="2"/>
  <c r="O172" i="2"/>
  <c r="AK172" i="2"/>
  <c r="G257" i="2"/>
  <c r="O242" i="2"/>
  <c r="AK242" i="2"/>
  <c r="O249" i="2"/>
  <c r="AK249" i="2"/>
  <c r="O250" i="2"/>
  <c r="AK250" i="2"/>
  <c r="O159" i="2"/>
  <c r="AJ174" i="2"/>
  <c r="N221" i="2"/>
  <c r="O202" i="2"/>
  <c r="AK202" i="2"/>
  <c r="I302" i="2"/>
  <c r="O290" i="2"/>
  <c r="AK290" i="2"/>
  <c r="O324" i="2"/>
  <c r="O238" i="1"/>
  <c r="AF238" i="1"/>
  <c r="O229" i="1"/>
  <c r="AF229" i="1"/>
  <c r="O130" i="1"/>
  <c r="AF130" i="1"/>
  <c r="P178" i="1"/>
  <c r="O34" i="1"/>
  <c r="AF34" i="1"/>
  <c r="O18" i="1"/>
  <c r="AF18" i="1"/>
  <c r="O14" i="1"/>
  <c r="AF14" i="1"/>
  <c r="O69" i="1"/>
  <c r="AF69" i="1"/>
  <c r="O66" i="1"/>
  <c r="AF66" i="1"/>
  <c r="O65" i="1"/>
  <c r="AF65" i="1"/>
  <c r="O62" i="1"/>
  <c r="AF62" i="1"/>
  <c r="O58" i="1"/>
  <c r="AF58" i="1"/>
  <c r="O91" i="1"/>
  <c r="AF91" i="1"/>
  <c r="O87" i="1"/>
  <c r="AF87" i="1"/>
  <c r="O119" i="1"/>
  <c r="AF119" i="1"/>
  <c r="O121" i="1"/>
  <c r="AF121" i="1"/>
  <c r="O133" i="1"/>
  <c r="AF133" i="1"/>
  <c r="O271" i="1"/>
  <c r="AF271" i="1"/>
  <c r="N37" i="1"/>
  <c r="O246" i="1"/>
  <c r="AF246" i="1"/>
  <c r="O242" i="1"/>
  <c r="AF242" i="1"/>
  <c r="O206" i="1"/>
  <c r="AF206" i="1"/>
  <c r="O204" i="1"/>
  <c r="AF204" i="1"/>
  <c r="O198" i="1"/>
  <c r="AF198" i="1"/>
  <c r="O26" i="1"/>
  <c r="AF26" i="1"/>
  <c r="O16" i="1"/>
  <c r="AF16" i="1"/>
  <c r="O93" i="1"/>
  <c r="AF93" i="1"/>
  <c r="O92" i="1"/>
  <c r="AF92" i="1"/>
  <c r="O89" i="1"/>
  <c r="AF89" i="1"/>
  <c r="O88" i="1"/>
  <c r="AF88" i="1"/>
  <c r="O84" i="1"/>
  <c r="AF84" i="1"/>
  <c r="O120" i="1"/>
  <c r="AF120" i="1"/>
  <c r="O131" i="1"/>
  <c r="AF131" i="1"/>
  <c r="O136" i="1"/>
  <c r="AF136" i="1"/>
  <c r="O139" i="1"/>
  <c r="O202" i="1"/>
  <c r="AF202" i="1"/>
  <c r="O200" i="1"/>
  <c r="AF200" i="1"/>
  <c r="M250" i="1"/>
  <c r="O276" i="1"/>
  <c r="AF276" i="1"/>
  <c r="O12" i="1"/>
  <c r="AF12" i="1"/>
  <c r="K37" i="1"/>
  <c r="M96" i="1"/>
  <c r="O85" i="1"/>
  <c r="AF85" i="1"/>
  <c r="K71" i="1"/>
  <c r="O116" i="1"/>
  <c r="AF116" i="1"/>
  <c r="O32" i="1"/>
  <c r="AF32" i="1"/>
  <c r="I71" i="1"/>
  <c r="I96" i="1"/>
  <c r="O122" i="1"/>
  <c r="AF122" i="1"/>
  <c r="O138" i="1"/>
  <c r="AF138" i="1"/>
  <c r="O54" i="1"/>
  <c r="AF54" i="1"/>
  <c r="M71" i="1"/>
  <c r="K96" i="1"/>
  <c r="O83" i="1"/>
  <c r="AF83" i="1"/>
  <c r="K208" i="1"/>
  <c r="O30" i="1"/>
  <c r="AF30" i="1"/>
  <c r="O24" i="1"/>
  <c r="AF24" i="1"/>
  <c r="I37" i="1"/>
  <c r="O115" i="1"/>
  <c r="AF115" i="1"/>
  <c r="O123" i="1"/>
  <c r="AF123" i="1"/>
  <c r="O137" i="1"/>
  <c r="AF137" i="1"/>
  <c r="I250" i="1"/>
  <c r="O36" i="1"/>
  <c r="AF36" i="1"/>
  <c r="O29" i="1"/>
  <c r="AF29" i="1"/>
  <c r="O129" i="1"/>
  <c r="AF129" i="1"/>
  <c r="G208" i="1"/>
  <c r="O70" i="1"/>
  <c r="AF70" i="1"/>
  <c r="O244" i="1"/>
  <c r="AF244" i="1"/>
  <c r="O171" i="1"/>
  <c r="AF171" i="1"/>
  <c r="O163" i="1"/>
  <c r="AF163" i="1"/>
  <c r="O234" i="1"/>
  <c r="AF234" i="1"/>
  <c r="O270" i="1"/>
  <c r="AF270" i="1"/>
  <c r="P12" i="1"/>
  <c r="P37" i="1"/>
  <c r="N71" i="1"/>
  <c r="O15" i="1"/>
  <c r="AF15" i="1"/>
  <c r="O94" i="1"/>
  <c r="AF94" i="1"/>
  <c r="O90" i="1"/>
  <c r="AF90" i="1"/>
  <c r="O86" i="1"/>
  <c r="AF86" i="1"/>
  <c r="G96" i="1"/>
  <c r="G141" i="1"/>
  <c r="I208" i="1"/>
  <c r="O231" i="1"/>
  <c r="AF231" i="1"/>
  <c r="O282" i="1"/>
  <c r="AF282" i="1"/>
  <c r="P71" i="1"/>
  <c r="O28" i="1"/>
  <c r="AF28" i="1"/>
  <c r="O20" i="1"/>
  <c r="AF20" i="1"/>
  <c r="M208" i="1"/>
  <c r="O35" i="1"/>
  <c r="AF35" i="1"/>
  <c r="O27" i="1"/>
  <c r="AF27" i="1"/>
  <c r="O67" i="1"/>
  <c r="AF67" i="1"/>
  <c r="O63" i="1"/>
  <c r="AF63" i="1"/>
  <c r="O59" i="1"/>
  <c r="AF59" i="1"/>
  <c r="O55" i="1"/>
  <c r="AF55" i="1"/>
  <c r="O175" i="1"/>
  <c r="AF175" i="1"/>
  <c r="O167" i="1"/>
  <c r="AF167" i="1"/>
  <c r="O31" i="1"/>
  <c r="AF31" i="1"/>
  <c r="O23" i="1"/>
  <c r="AF23" i="1"/>
  <c r="O22" i="1"/>
  <c r="AF22" i="1"/>
  <c r="AE37" i="1"/>
  <c r="O64" i="1"/>
  <c r="AF64" i="1"/>
  <c r="O61" i="1"/>
  <c r="AF61" i="1"/>
  <c r="O60" i="1"/>
  <c r="AF60" i="1"/>
  <c r="O57" i="1"/>
  <c r="AF57" i="1"/>
  <c r="O56" i="1"/>
  <c r="AF56" i="1"/>
  <c r="G71" i="1"/>
  <c r="AE71" i="1"/>
  <c r="O95" i="1"/>
  <c r="AF95" i="1"/>
  <c r="O126" i="1"/>
  <c r="AF126" i="1"/>
  <c r="O128" i="1"/>
  <c r="AF128" i="1"/>
  <c r="O134" i="1"/>
  <c r="AF134" i="1"/>
  <c r="O173" i="1"/>
  <c r="AF173" i="1"/>
  <c r="O169" i="1"/>
  <c r="AF169" i="1"/>
  <c r="O165" i="1"/>
  <c r="AF165" i="1"/>
  <c r="O161" i="1"/>
  <c r="AF161" i="1"/>
  <c r="O237" i="1"/>
  <c r="AF237" i="1"/>
  <c r="O232" i="1"/>
  <c r="AF232" i="1"/>
  <c r="O19" i="1"/>
  <c r="AF19" i="1"/>
  <c r="M37" i="1"/>
  <c r="O33" i="1"/>
  <c r="AF33" i="1"/>
  <c r="O25" i="1"/>
  <c r="AF25" i="1"/>
  <c r="G37" i="1"/>
  <c r="P96" i="1"/>
  <c r="O21" i="1"/>
  <c r="AF21" i="1"/>
  <c r="O17" i="1"/>
  <c r="AF17" i="1"/>
  <c r="I141" i="1"/>
  <c r="AB141" i="1"/>
  <c r="AE139" i="1"/>
  <c r="O160" i="1"/>
  <c r="M178" i="1"/>
  <c r="O68" i="1"/>
  <c r="AF68" i="1"/>
  <c r="N141" i="1"/>
  <c r="M141" i="1"/>
  <c r="O117" i="1"/>
  <c r="AF117" i="1"/>
  <c r="O125" i="1"/>
  <c r="AF125" i="1"/>
  <c r="O127" i="1"/>
  <c r="AF127" i="1"/>
  <c r="N178" i="1"/>
  <c r="K250" i="1"/>
  <c r="O241" i="1"/>
  <c r="AF241" i="1"/>
  <c r="AE178" i="1"/>
  <c r="O235" i="1"/>
  <c r="AF235" i="1"/>
  <c r="O233" i="1"/>
  <c r="AF233" i="1"/>
  <c r="O230" i="1"/>
  <c r="AF230" i="1"/>
  <c r="O281" i="1"/>
  <c r="AF281" i="1"/>
  <c r="N286" i="1"/>
  <c r="N96" i="1"/>
  <c r="K141" i="1"/>
  <c r="O140" i="1"/>
  <c r="O243" i="1"/>
  <c r="AF243" i="1"/>
  <c r="O176" i="1"/>
  <c r="AF176" i="1"/>
  <c r="O174" i="1"/>
  <c r="AF174" i="1"/>
  <c r="O172" i="1"/>
  <c r="AF172" i="1"/>
  <c r="O170" i="1"/>
  <c r="AF170" i="1"/>
  <c r="O168" i="1"/>
  <c r="AF168" i="1"/>
  <c r="O166" i="1"/>
  <c r="AF166" i="1"/>
  <c r="O164" i="1"/>
  <c r="AF164" i="1"/>
  <c r="O162" i="1"/>
  <c r="AF162" i="1"/>
  <c r="I178" i="1"/>
  <c r="O205" i="1"/>
  <c r="AF205" i="1"/>
  <c r="O203" i="1"/>
  <c r="AF203" i="1"/>
  <c r="O201" i="1"/>
  <c r="AF201" i="1"/>
  <c r="O199" i="1"/>
  <c r="AF199" i="1"/>
  <c r="O197" i="1"/>
  <c r="O236" i="1"/>
  <c r="AF236" i="1"/>
  <c r="N208" i="1"/>
  <c r="P197" i="1"/>
  <c r="P208" i="1"/>
  <c r="P228" i="1"/>
  <c r="P250" i="1"/>
  <c r="N250" i="1"/>
  <c r="O118" i="1"/>
  <c r="AF118" i="1"/>
  <c r="O124" i="1"/>
  <c r="AF124" i="1"/>
  <c r="O132" i="1"/>
  <c r="AF132" i="1"/>
  <c r="O135" i="1"/>
  <c r="AF135" i="1"/>
  <c r="O245" i="1"/>
  <c r="AF245" i="1"/>
  <c r="O272" i="1"/>
  <c r="AF272" i="1"/>
  <c r="P114" i="1"/>
  <c r="O114" i="1"/>
  <c r="O247" i="1"/>
  <c r="AF247" i="1"/>
  <c r="O239" i="1"/>
  <c r="AF239" i="1"/>
  <c r="G178" i="1"/>
  <c r="K178" i="1"/>
  <c r="AE208" i="1"/>
  <c r="O228" i="1"/>
  <c r="O278" i="1"/>
  <c r="AF278" i="1"/>
  <c r="O273" i="1"/>
  <c r="AF273" i="1"/>
  <c r="O279" i="1"/>
  <c r="AF279" i="1"/>
  <c r="O283" i="1"/>
  <c r="AF283" i="1"/>
  <c r="P286" i="1"/>
  <c r="K286" i="1"/>
  <c r="O284" i="1"/>
  <c r="AF284" i="1"/>
  <c r="I286" i="1"/>
  <c r="G286" i="1"/>
  <c r="O274" i="1"/>
  <c r="AF274" i="1"/>
  <c r="O277" i="1"/>
  <c r="O280" i="1"/>
  <c r="AF280" i="1"/>
  <c r="M286" i="1"/>
  <c r="O248" i="1"/>
  <c r="AF248" i="1"/>
  <c r="G302" i="2"/>
  <c r="Q95" i="1"/>
  <c r="Q96" i="1"/>
  <c r="AJ331" i="2"/>
  <c r="O335" i="2"/>
  <c r="G225" i="2"/>
  <c r="AK257" i="2"/>
  <c r="AK221" i="2"/>
  <c r="K225" i="2"/>
  <c r="AF188" i="4"/>
  <c r="AF158" i="4"/>
  <c r="AF125" i="4"/>
  <c r="AF88" i="4"/>
  <c r="AF49" i="4"/>
  <c r="O49" i="4"/>
  <c r="O188" i="4"/>
  <c r="O125" i="4"/>
  <c r="O88" i="4"/>
  <c r="O158" i="4"/>
  <c r="O19" i="4"/>
  <c r="P125" i="4"/>
  <c r="AF12" i="4"/>
  <c r="AF19" i="4"/>
  <c r="AK324" i="2"/>
  <c r="AK327" i="2"/>
  <c r="O327" i="2"/>
  <c r="O95" i="2"/>
  <c r="AK64" i="2"/>
  <c r="AK95" i="2"/>
  <c r="AK279" i="2"/>
  <c r="AK302" i="2"/>
  <c r="O302" i="2"/>
  <c r="AK137" i="2"/>
  <c r="Q137" i="2"/>
  <c r="Q138" i="2"/>
  <c r="N225" i="2"/>
  <c r="O257" i="2"/>
  <c r="M225" i="2"/>
  <c r="O286" i="1"/>
  <c r="K302" i="2"/>
  <c r="O174" i="2"/>
  <c r="O175" i="2"/>
  <c r="AK159" i="2"/>
  <c r="AK174" i="2"/>
  <c r="O221" i="2"/>
  <c r="O138" i="2"/>
  <c r="AK114" i="2"/>
  <c r="AK12" i="2"/>
  <c r="AK42" i="2"/>
  <c r="O42" i="2"/>
  <c r="I225" i="2"/>
  <c r="AF37" i="1"/>
  <c r="AF96" i="1"/>
  <c r="O96" i="1"/>
  <c r="O141" i="1"/>
  <c r="AF114" i="1"/>
  <c r="O208" i="1"/>
  <c r="AF197" i="1"/>
  <c r="AF208" i="1"/>
  <c r="AF160" i="1"/>
  <c r="AF178" i="1"/>
  <c r="O178" i="1"/>
  <c r="AF228" i="1"/>
  <c r="O250" i="1"/>
  <c r="AF277" i="1"/>
  <c r="AF286" i="1"/>
  <c r="AF139" i="1"/>
  <c r="AF71" i="1"/>
  <c r="O37" i="1"/>
  <c r="O71" i="1"/>
  <c r="P141" i="1"/>
  <c r="AF250" i="1"/>
  <c r="AK138" i="2"/>
  <c r="O331" i="2"/>
  <c r="AU430" i="2"/>
  <c r="AF141" i="1"/>
  <c r="O334" i="2"/>
  <c r="AK331" i="2"/>
  <c r="O1719" i="6" l="1"/>
  <c r="AX1720" i="6"/>
  <c r="M1718" i="6"/>
  <c r="L1720" i="6"/>
  <c r="M1720" i="6" s="1"/>
  <c r="O1720" i="6" s="1"/>
  <c r="AT1719" i="6"/>
  <c r="AS1721" i="6"/>
  <c r="AT1721" i="6" s="1"/>
  <c r="I1718" i="6"/>
  <c r="AR1719" i="6"/>
  <c r="K1720" i="6"/>
  <c r="H1720" i="6"/>
  <c r="I1720" i="6" s="1"/>
  <c r="AQ1721" i="6"/>
  <c r="AR1721" i="6" s="1"/>
  <c r="AV1721" i="6"/>
  <c r="G1720" i="6"/>
  <c r="AP1719" i="6"/>
  <c r="AO1721" i="6"/>
  <c r="AP1721" i="6" s="1"/>
  <c r="AV1719" i="6"/>
  <c r="K1718" i="6"/>
  <c r="BP711" i="6"/>
  <c r="BP827" i="6"/>
  <c r="BP808" i="6"/>
  <c r="BP654" i="6"/>
  <c r="BP635" i="6"/>
  <c r="BP830" i="6"/>
  <c r="BP802" i="6"/>
  <c r="BP854" i="6"/>
  <c r="BP551" i="6"/>
  <c r="BP560" i="6"/>
  <c r="BW855" i="6"/>
  <c r="BP1128" i="6"/>
  <c r="BP715" i="6"/>
  <c r="BW866" i="6"/>
  <c r="BP693" i="6"/>
  <c r="BP631" i="6"/>
  <c r="BP669" i="6"/>
  <c r="BP684" i="6"/>
  <c r="BP242" i="6"/>
  <c r="BP946" i="6"/>
  <c r="BP493" i="6"/>
  <c r="BP17" i="6"/>
  <c r="BP133" i="6"/>
  <c r="BP249" i="6"/>
  <c r="BP353" i="6"/>
  <c r="BP369" i="6"/>
  <c r="BP397" i="6"/>
  <c r="BP405" i="6"/>
  <c r="BP421" i="6"/>
  <c r="BP706" i="6"/>
  <c r="BP835" i="6"/>
  <c r="BP996" i="6"/>
  <c r="BP1174" i="6"/>
  <c r="BP1209" i="6"/>
  <c r="BP1713" i="6"/>
  <c r="BP992" i="6"/>
  <c r="BP1056" i="6"/>
  <c r="BP142" i="6"/>
  <c r="BP622" i="6"/>
  <c r="BP834" i="6"/>
  <c r="BP538" i="6"/>
  <c r="BP540" i="6"/>
  <c r="BP558" i="6"/>
  <c r="BP578" i="6"/>
  <c r="BP717" i="6"/>
  <c r="BP1169" i="6"/>
  <c r="BP1185" i="6"/>
  <c r="BP1221" i="6"/>
  <c r="BP1173" i="6"/>
  <c r="BP1020" i="6"/>
  <c r="BP966" i="6"/>
  <c r="BP1045" i="6"/>
  <c r="BP1051" i="6"/>
  <c r="BP1078" i="6"/>
  <c r="BP980" i="6"/>
  <c r="BP1008" i="6"/>
  <c r="BP1019" i="6"/>
  <c r="BP1038" i="6"/>
  <c r="BP1042" i="6"/>
  <c r="BP1258" i="6"/>
  <c r="BP1265" i="6"/>
  <c r="BP1267" i="6"/>
  <c r="BP773" i="6"/>
  <c r="BP960" i="6"/>
  <c r="BP1063" i="6"/>
  <c r="BP21" i="6"/>
  <c r="BP62" i="6"/>
  <c r="BP71" i="6"/>
  <c r="BP122" i="6"/>
  <c r="BP158" i="6"/>
  <c r="BP170" i="6"/>
  <c r="BP222" i="6"/>
  <c r="BP285" i="6"/>
  <c r="BP306" i="6"/>
  <c r="BP365" i="6"/>
  <c r="BP513" i="6"/>
  <c r="BP532" i="6"/>
  <c r="BP448" i="6"/>
  <c r="BP454" i="6"/>
  <c r="BP465" i="6"/>
  <c r="BP466" i="6"/>
  <c r="BP478" i="6"/>
  <c r="BP485" i="6"/>
  <c r="BP536" i="6"/>
  <c r="BP586" i="6"/>
  <c r="BP601" i="6"/>
  <c r="BP688" i="6"/>
  <c r="BP785" i="6"/>
  <c r="BP1180" i="6"/>
  <c r="BP1196" i="6"/>
  <c r="BP1201" i="6"/>
  <c r="BP1212" i="6"/>
  <c r="BP1228" i="6"/>
  <c r="BP1233" i="6"/>
  <c r="BP1237" i="6"/>
  <c r="BP1241" i="6"/>
  <c r="BP1242" i="6"/>
  <c r="BP1246" i="6"/>
  <c r="BP1248" i="6"/>
  <c r="BP1250" i="6"/>
  <c r="BP1252" i="6"/>
  <c r="BP580" i="6"/>
  <c r="BP594" i="6"/>
  <c r="BP675" i="6"/>
  <c r="BP685" i="6"/>
  <c r="BP686" i="6"/>
  <c r="BP698" i="6"/>
  <c r="BP878" i="6"/>
  <c r="BP1206" i="6"/>
  <c r="BP1222" i="6"/>
  <c r="BP1214" i="6"/>
  <c r="BP1182" i="6"/>
  <c r="BP975" i="6"/>
  <c r="BP976" i="6"/>
  <c r="BP1014" i="6"/>
  <c r="BP1016" i="6"/>
  <c r="BP1026" i="6"/>
  <c r="BP971" i="6"/>
  <c r="BP1044" i="6"/>
  <c r="BP1067" i="6"/>
  <c r="BP1073" i="6"/>
  <c r="BP1079" i="6"/>
  <c r="BP1081" i="6"/>
  <c r="BP1085" i="6"/>
  <c r="BP1091" i="6"/>
  <c r="BP1097" i="6"/>
  <c r="BP1099" i="6"/>
  <c r="BP1107" i="6"/>
  <c r="BP1115" i="6"/>
  <c r="BP1123" i="6"/>
  <c r="BP1133" i="6"/>
  <c r="BP1135" i="6"/>
  <c r="BP1137" i="6"/>
  <c r="BP1139" i="6"/>
  <c r="BP1149" i="6"/>
  <c r="BP1153" i="6"/>
  <c r="BP1163" i="6"/>
  <c r="BP1234" i="6"/>
  <c r="BP1270" i="6"/>
  <c r="BP987" i="6"/>
  <c r="BP1010" i="6"/>
  <c r="BP1011" i="6"/>
  <c r="BP1039" i="6"/>
  <c r="BP1050" i="6"/>
  <c r="BP1052" i="6"/>
  <c r="BP1053" i="6"/>
  <c r="BP1058" i="6"/>
  <c r="BP1060" i="6"/>
  <c r="BP1061" i="6"/>
  <c r="BP1062" i="6"/>
  <c r="BP1066" i="6"/>
  <c r="BP1068" i="6"/>
  <c r="BP1070" i="6"/>
  <c r="BP1074" i="6"/>
  <c r="BP1076" i="6"/>
  <c r="BP1080" i="6"/>
  <c r="BP1082" i="6"/>
  <c r="BP1084" i="6"/>
  <c r="BP1090" i="6"/>
  <c r="BP1092" i="6"/>
  <c r="BP1094" i="6"/>
  <c r="BP1096" i="6"/>
  <c r="BP1098" i="6"/>
  <c r="BP1100" i="6"/>
  <c r="BP1102" i="6"/>
  <c r="BP1104" i="6"/>
  <c r="BP1106" i="6"/>
  <c r="BP1108" i="6"/>
  <c r="BP1110" i="6"/>
  <c r="BP1112" i="6"/>
  <c r="BP1114" i="6"/>
  <c r="BP1116" i="6"/>
  <c r="BP1118" i="6"/>
  <c r="BP1122" i="6"/>
  <c r="BP1124" i="6"/>
  <c r="BP1126" i="6"/>
  <c r="BP1130" i="6"/>
  <c r="BP1132" i="6"/>
  <c r="BP1134" i="6"/>
  <c r="BP1136" i="6"/>
  <c r="BP1138" i="6"/>
  <c r="BP1140" i="6"/>
  <c r="BP1142" i="6"/>
  <c r="BP1144" i="6"/>
  <c r="BP1146" i="6"/>
  <c r="BP1150" i="6"/>
  <c r="BP1152" i="6"/>
  <c r="BP1154" i="6"/>
  <c r="BP917" i="6"/>
  <c r="BP91" i="6"/>
  <c r="BP195" i="6"/>
  <c r="BP349" i="6"/>
  <c r="AV1716" i="6"/>
  <c r="BP926" i="6"/>
  <c r="BP857" i="6"/>
  <c r="BP866" i="6"/>
  <c r="BP111" i="6"/>
  <c r="BP131" i="6"/>
  <c r="BP233" i="6"/>
  <c r="BP247" i="6"/>
  <c r="BP253" i="6"/>
  <c r="BP281" i="6"/>
  <c r="BP297" i="6"/>
  <c r="BP313" i="6"/>
  <c r="BP403" i="6"/>
  <c r="BP416" i="6"/>
  <c r="BP444" i="6"/>
  <c r="AT1716" i="6"/>
  <c r="BO1716" i="6"/>
  <c r="BP463" i="6"/>
  <c r="BP920" i="6"/>
  <c r="BP1166" i="6"/>
  <c r="BP1022" i="6"/>
  <c r="BP1057" i="6"/>
  <c r="BP968" i="6"/>
  <c r="BP972" i="6"/>
  <c r="BP1072" i="6"/>
  <c r="BP1088" i="6"/>
  <c r="BP1148" i="6"/>
  <c r="BP974" i="6"/>
  <c r="BP991" i="6"/>
  <c r="BP1024" i="6"/>
  <c r="BP1048" i="6"/>
  <c r="BP1049" i="6"/>
  <c r="BP1054" i="6"/>
  <c r="BP1190" i="6"/>
  <c r="BP1240" i="6"/>
  <c r="BP982" i="6"/>
  <c r="BP989" i="6"/>
  <c r="BP997" i="6"/>
  <c r="BP1005" i="6"/>
  <c r="BP1013" i="6"/>
  <c r="BP973" i="6"/>
  <c r="BP1037" i="6"/>
  <c r="BP1065" i="6"/>
  <c r="BP1210" i="6"/>
  <c r="BP1178" i="6"/>
  <c r="BP1261" i="6"/>
  <c r="BP1262" i="6"/>
  <c r="BP1266" i="6"/>
  <c r="BP1040" i="6"/>
  <c r="BP1041" i="6"/>
  <c r="BP1047" i="6"/>
  <c r="BP1069" i="6"/>
  <c r="BP1071" i="6"/>
  <c r="BP1075" i="6"/>
  <c r="BP1077" i="6"/>
  <c r="BP1083" i="6"/>
  <c r="BP1087" i="6"/>
  <c r="BP1089" i="6"/>
  <c r="BP1093" i="6"/>
  <c r="BP1095" i="6"/>
  <c r="BP1101" i="6"/>
  <c r="BP1105" i="6"/>
  <c r="BP1111" i="6"/>
  <c r="BP1113" i="6"/>
  <c r="BP1117" i="6"/>
  <c r="BP1119" i="6"/>
  <c r="BP1121" i="6"/>
  <c r="BP1125" i="6"/>
  <c r="BP1127" i="6"/>
  <c r="BP1129" i="6"/>
  <c r="BP1131" i="6"/>
  <c r="BP1141" i="6"/>
  <c r="BP1147" i="6"/>
  <c r="BP1151" i="6"/>
  <c r="BP1157" i="6"/>
  <c r="BP1164" i="6"/>
  <c r="BP1165" i="6"/>
  <c r="BP1226" i="6"/>
  <c r="BP1194" i="6"/>
  <c r="BP1171" i="6"/>
  <c r="BP1199" i="6"/>
  <c r="BP1211" i="6"/>
  <c r="BP1215" i="6"/>
  <c r="BP1219" i="6"/>
  <c r="BP1227" i="6"/>
  <c r="BP1170" i="6"/>
  <c r="BP1175" i="6"/>
  <c r="BP1186" i="6"/>
  <c r="BP1191" i="6"/>
  <c r="BP1198" i="6"/>
  <c r="BP1202" i="6"/>
  <c r="BP1218" i="6"/>
  <c r="BP1223" i="6"/>
  <c r="BP1230" i="6"/>
  <c r="BP1235" i="6"/>
  <c r="BP1236" i="6"/>
  <c r="BP1238" i="6"/>
  <c r="BP1245" i="6"/>
  <c r="BP1249" i="6"/>
  <c r="BP1253" i="6"/>
  <c r="BP1712" i="6"/>
  <c r="BP1263" i="6"/>
  <c r="BP1225" i="6"/>
  <c r="BP1217" i="6"/>
  <c r="BP1205" i="6"/>
  <c r="BP1197" i="6"/>
  <c r="BP1189" i="6"/>
  <c r="BP1181" i="6"/>
  <c r="BP1254" i="6"/>
  <c r="BP1256" i="6"/>
  <c r="BP1257" i="6"/>
  <c r="BP1232" i="6"/>
  <c r="BP1216" i="6"/>
  <c r="BP1204" i="6"/>
  <c r="BP1200" i="6"/>
  <c r="BP1188" i="6"/>
  <c r="BP1184" i="6"/>
  <c r="BP1176" i="6"/>
  <c r="BP1264" i="6"/>
  <c r="AR1716" i="6"/>
  <c r="AP1716" i="6"/>
  <c r="AF1716" i="6"/>
  <c r="BP1158" i="6"/>
  <c r="AW1719" i="6"/>
  <c r="BP1714" i="6"/>
  <c r="BP1043" i="6"/>
  <c r="BP1059" i="6"/>
  <c r="BP1156" i="6"/>
  <c r="BP1160" i="6"/>
  <c r="BP1167" i="6"/>
  <c r="BP1162" i="6"/>
  <c r="BP1710" i="6"/>
  <c r="BP1268" i="6"/>
  <c r="BP1231" i="6"/>
  <c r="BP1220" i="6"/>
  <c r="BP1183" i="6"/>
  <c r="BP1243" i="6"/>
  <c r="BP1224" i="6"/>
  <c r="BP1208" i="6"/>
  <c r="BP1203" i="6"/>
  <c r="BP1192" i="6"/>
  <c r="BP1711" i="6"/>
  <c r="BP1269" i="6"/>
  <c r="BP1195" i="6"/>
  <c r="BP1179" i="6"/>
  <c r="BP1177" i="6"/>
  <c r="BP1213" i="6"/>
  <c r="BP1229" i="6"/>
  <c r="BP1239" i="6"/>
  <c r="BP1244" i="6"/>
  <c r="BP1247" i="6"/>
  <c r="BP1251" i="6"/>
  <c r="BP1260" i="6"/>
  <c r="BP1259" i="6"/>
  <c r="BP1255" i="6"/>
  <c r="O1718" i="6" l="1"/>
  <c r="O1722" i="6" s="1"/>
  <c r="AX1719" i="6"/>
  <c r="BP1015" i="6"/>
  <c r="BP772" i="6"/>
  <c r="BP25" i="6"/>
  <c r="BP1001" i="6"/>
  <c r="BP988" i="6"/>
  <c r="BP535" i="6"/>
  <c r="BP390" i="6"/>
  <c r="BP801" i="6"/>
  <c r="BP985" i="6"/>
  <c r="BP673" i="6"/>
  <c r="BP495" i="6"/>
  <c r="BP98" i="6"/>
  <c r="BP692" i="6"/>
  <c r="BP901" i="6"/>
  <c r="BP641" i="6"/>
  <c r="BP182" i="6"/>
  <c r="BP953" i="6"/>
  <c r="BP8" i="6"/>
  <c r="BP114" i="6"/>
  <c r="BP626" i="6"/>
  <c r="BP1023" i="6"/>
  <c r="BP998" i="6"/>
  <c r="BP999" i="6"/>
  <c r="BP837" i="6"/>
  <c r="BP892" i="6"/>
  <c r="BP179" i="6"/>
  <c r="BP143" i="6"/>
  <c r="BP121" i="6"/>
  <c r="BP80" i="6"/>
  <c r="BP373" i="6"/>
  <c r="BP965" i="6"/>
  <c r="BP981" i="6"/>
  <c r="BP617" i="6"/>
  <c r="BP489" i="6"/>
  <c r="BP382" i="6"/>
  <c r="BP318" i="6"/>
  <c r="BP293" i="6"/>
  <c r="BP262" i="6"/>
  <c r="BP243" i="6"/>
  <c r="BP202" i="6"/>
  <c r="BP150" i="6"/>
  <c r="BP134" i="6"/>
  <c r="BP74" i="6"/>
  <c r="BP50" i="6"/>
  <c r="BP34" i="6"/>
  <c r="BP741" i="6"/>
  <c r="BP836" i="6"/>
  <c r="BP916" i="6"/>
  <c r="BP1009" i="6"/>
  <c r="BP979" i="6"/>
  <c r="BP1012" i="6"/>
  <c r="BP716" i="6"/>
  <c r="BP507" i="6"/>
  <c r="BP986" i="6"/>
  <c r="BP765" i="6"/>
  <c r="BP1004" i="6"/>
  <c r="BP824" i="6"/>
  <c r="BP713" i="6"/>
  <c r="BP919" i="6"/>
  <c r="BP433" i="6"/>
  <c r="BP401" i="6"/>
  <c r="BP231" i="6"/>
  <c r="BP214" i="6"/>
  <c r="BP177" i="6"/>
  <c r="BP130" i="6"/>
  <c r="BP503" i="6"/>
  <c r="BP642" i="6"/>
  <c r="BP931" i="6"/>
  <c r="BP944" i="6"/>
  <c r="BP955" i="6"/>
  <c r="BP69" i="6"/>
  <c r="BP667" i="6"/>
  <c r="BP526" i="6"/>
  <c r="BP694" i="6"/>
  <c r="BP702" i="6"/>
  <c r="BP665" i="6"/>
  <c r="BP554" i="6"/>
  <c r="BP377" i="6"/>
  <c r="BP883" i="6"/>
  <c r="BP903" i="6"/>
  <c r="BP636" i="6"/>
  <c r="BP964" i="6"/>
  <c r="BP689" i="6"/>
  <c r="BP666" i="6"/>
  <c r="BP825" i="6"/>
  <c r="BP722" i="6"/>
  <c r="BP624" i="6"/>
  <c r="BP1007" i="6"/>
  <c r="BP978" i="6"/>
  <c r="BP649" i="6"/>
  <c r="BP491" i="6"/>
  <c r="BP537" i="6"/>
  <c r="BP512" i="6"/>
  <c r="BP414" i="6"/>
  <c r="BP378" i="6"/>
  <c r="BP838" i="6"/>
  <c r="BP829" i="6"/>
  <c r="BP310" i="6"/>
  <c r="BP275" i="6"/>
  <c r="BP229" i="6"/>
  <c r="BP203" i="6"/>
  <c r="BP155" i="6"/>
  <c r="BP957" i="6"/>
  <c r="BP65" i="6"/>
  <c r="BP547" i="6"/>
  <c r="BP510" i="6"/>
  <c r="BP662" i="6"/>
  <c r="BP885" i="6"/>
  <c r="BP924" i="6"/>
  <c r="BP643" i="6"/>
  <c r="BP592" i="6"/>
  <c r="BP541" i="6"/>
  <c r="BP1006" i="6"/>
  <c r="BP990" i="6"/>
  <c r="BP983" i="6"/>
  <c r="BP305" i="6"/>
  <c r="BW925" i="6"/>
  <c r="BP1021" i="6"/>
  <c r="BP1002" i="6"/>
  <c r="BP1017" i="6"/>
  <c r="BP1000" i="6"/>
  <c r="BP590" i="6"/>
  <c r="BP691" i="6"/>
  <c r="BP977" i="6"/>
  <c r="BP1032" i="6"/>
  <c r="BP884" i="6"/>
  <c r="BP477" i="6"/>
  <c r="BP269" i="6"/>
  <c r="BP230" i="6"/>
  <c r="BP66" i="6"/>
  <c r="BP1018" i="6"/>
  <c r="BP1025" i="6"/>
  <c r="BP984" i="6"/>
  <c r="BP993" i="6"/>
  <c r="BP670" i="6"/>
  <c r="BP504" i="6"/>
  <c r="BP460" i="6"/>
  <c r="BP867" i="6"/>
  <c r="BP681" i="6"/>
  <c r="BP570" i="6"/>
  <c r="BP522" i="6"/>
  <c r="BP470" i="6"/>
  <c r="BP814" i="6"/>
  <c r="BP326" i="6"/>
  <c r="BP995" i="6"/>
  <c r="BP846" i="6"/>
  <c r="BP627" i="6"/>
  <c r="BP621" i="6"/>
  <c r="BP868" i="6"/>
  <c r="BP189" i="6"/>
  <c r="BP154" i="6"/>
  <c r="BP29" i="6"/>
  <c r="BP735" i="6"/>
  <c r="BP949" i="6"/>
  <c r="BP342" i="6"/>
  <c r="BP552" i="6"/>
  <c r="BP797" i="6"/>
  <c r="BP831" i="6"/>
  <c r="BP637" i="6"/>
  <c r="BP659" i="6"/>
  <c r="BP710" i="6"/>
  <c r="BP786" i="6"/>
  <c r="BP781" i="6"/>
  <c r="BP820" i="6"/>
  <c r="BP611" i="6"/>
  <c r="BP571" i="6"/>
  <c r="BW611" i="6"/>
  <c r="BP410" i="6"/>
  <c r="BW541" i="6"/>
  <c r="BP542" i="6"/>
  <c r="BW592" i="6"/>
  <c r="BW410" i="6"/>
  <c r="BW711" i="6"/>
  <c r="BW827" i="6"/>
  <c r="BW723" i="6"/>
  <c r="BP723" i="6"/>
  <c r="AX1721" i="6"/>
  <c r="BW542" i="6"/>
  <c r="BW8" i="6"/>
  <c r="BW781" i="6"/>
  <c r="BW786" i="6"/>
  <c r="BW488" i="6"/>
  <c r="BP709" i="6"/>
  <c r="BW802" i="6"/>
  <c r="BW820" i="6"/>
  <c r="BP647" i="6"/>
  <c r="BP314" i="6"/>
  <c r="BP899" i="6"/>
  <c r="BW551" i="6"/>
  <c r="BW268" i="6"/>
  <c r="BW300" i="6"/>
  <c r="BW356" i="6"/>
  <c r="BW388" i="6"/>
  <c r="BW428" i="6"/>
  <c r="BP362" i="6"/>
  <c r="BP238" i="6"/>
  <c r="BP370" i="6"/>
  <c r="BW471" i="6"/>
  <c r="BP907" i="6"/>
  <c r="BW803" i="6"/>
  <c r="BW586" i="6"/>
  <c r="BP139" i="6"/>
  <c r="BW114" i="6"/>
  <c r="BP880" i="6"/>
  <c r="BW907" i="6"/>
  <c r="BW757" i="6"/>
  <c r="BW651" i="6"/>
  <c r="BW613" i="6"/>
  <c r="BW310" i="6"/>
  <c r="BW825" i="6"/>
  <c r="BW624" i="6"/>
  <c r="BW576" i="6"/>
  <c r="BW466" i="6"/>
  <c r="BW859" i="6"/>
  <c r="BW636" i="6"/>
  <c r="BP33" i="6"/>
  <c r="BP1035" i="6"/>
  <c r="BP443" i="6"/>
  <c r="BW912" i="6"/>
  <c r="BW901" i="6"/>
  <c r="BP845" i="6"/>
  <c r="BP546" i="6"/>
  <c r="BW626" i="6"/>
  <c r="BW314" i="6"/>
  <c r="BW421" i="6"/>
  <c r="BP958" i="6"/>
  <c r="BW715" i="6"/>
  <c r="BW709" i="6"/>
  <c r="BW546" i="6"/>
  <c r="BW845" i="6"/>
  <c r="BW663" i="6"/>
  <c r="BW647" i="6"/>
  <c r="BW641" i="6"/>
  <c r="BW851" i="6"/>
  <c r="BP851" i="6"/>
  <c r="BW854" i="6"/>
  <c r="BW75" i="6"/>
  <c r="BW773" i="6"/>
  <c r="BP763" i="6"/>
  <c r="BP562" i="6"/>
  <c r="BW722" i="6"/>
  <c r="BP646" i="6"/>
  <c r="BW846" i="6"/>
  <c r="BW883" i="6"/>
  <c r="BW646" i="6"/>
  <c r="BW561" i="6"/>
  <c r="BP752" i="6"/>
  <c r="BP855" i="6"/>
  <c r="BP811" i="6"/>
  <c r="BW817" i="6"/>
  <c r="BW182" i="6"/>
  <c r="BW949" i="6"/>
  <c r="BP557" i="6"/>
  <c r="BW811" i="6"/>
  <c r="BW657" i="6"/>
  <c r="BW190" i="6"/>
  <c r="BP729" i="6"/>
  <c r="BW516" i="6"/>
  <c r="BW1121" i="6"/>
  <c r="BW903" i="6"/>
  <c r="BW880" i="6"/>
  <c r="BW756" i="6"/>
  <c r="BW608" i="6"/>
  <c r="BP843" i="6"/>
  <c r="BW154" i="6"/>
  <c r="BW843" i="6"/>
  <c r="BW689" i="6"/>
  <c r="BP550" i="6"/>
  <c r="BP488" i="6"/>
  <c r="BP434" i="6"/>
  <c r="BP75" i="6"/>
  <c r="BP565" i="6"/>
  <c r="BW161" i="6"/>
  <c r="BW665" i="6"/>
  <c r="BP664" i="6"/>
  <c r="BW513" i="6"/>
  <c r="BP173" i="6"/>
  <c r="BW964" i="6"/>
  <c r="BW510" i="6"/>
  <c r="BW334" i="6"/>
  <c r="BP527" i="6"/>
  <c r="BW74" i="6"/>
  <c r="BW666" i="6"/>
  <c r="BW669" i="6"/>
  <c r="BW543" i="6"/>
  <c r="BW832" i="6"/>
  <c r="BW547" i="6"/>
  <c r="BW33" i="6"/>
  <c r="BW664" i="6"/>
  <c r="BP651" i="6"/>
  <c r="BW653" i="6"/>
  <c r="BW932" i="6"/>
  <c r="BP545" i="6"/>
  <c r="BP613" i="6"/>
  <c r="BW57" i="6"/>
  <c r="BW531" i="6"/>
  <c r="BP54" i="6"/>
  <c r="BP475" i="6"/>
  <c r="BP758" i="6"/>
  <c r="BW536" i="6"/>
  <c r="BW826" i="6"/>
  <c r="BP543" i="6"/>
  <c r="BP826" i="6"/>
  <c r="BW381" i="6"/>
  <c r="BW790" i="6"/>
  <c r="BW386" i="6"/>
  <c r="BP912" i="6"/>
  <c r="BP521" i="6"/>
  <c r="BP516" i="6"/>
  <c r="BW830" i="6"/>
  <c r="BW25" i="6"/>
  <c r="BW637" i="6"/>
  <c r="BW598" i="6"/>
  <c r="BW139" i="6"/>
  <c r="BW771" i="6"/>
  <c r="BW948" i="6"/>
  <c r="BP519" i="6"/>
  <c r="BW203" i="6"/>
  <c r="BP602" i="6"/>
  <c r="BP572" i="6"/>
  <c r="BW632" i="6"/>
  <c r="BW701" i="6"/>
  <c r="BW617" i="6"/>
  <c r="BW808" i="6"/>
  <c r="BW729" i="6"/>
  <c r="BP258" i="6"/>
  <c r="BW353" i="6"/>
  <c r="BW369" i="6"/>
  <c r="BW643" i="6"/>
  <c r="BW953" i="6"/>
  <c r="BW560" i="6"/>
  <c r="BW528" i="6"/>
  <c r="BW1106" i="6"/>
  <c r="BW884" i="6"/>
  <c r="BW755" i="6"/>
  <c r="BW958" i="6"/>
  <c r="BW544" i="6"/>
  <c r="BW661" i="6"/>
  <c r="BW1175" i="6"/>
  <c r="BP544" i="6"/>
  <c r="BW920" i="6"/>
  <c r="BW710" i="6"/>
  <c r="BW258" i="6"/>
  <c r="BP790" i="6"/>
  <c r="BP11" i="6"/>
  <c r="BP614" i="6"/>
  <c r="BW94" i="6"/>
  <c r="BP345" i="6"/>
  <c r="BP418" i="6"/>
  <c r="BW134" i="6"/>
  <c r="BW150" i="6"/>
  <c r="BW278" i="6"/>
  <c r="BW778" i="6"/>
  <c r="BW106" i="6"/>
  <c r="BW654" i="6"/>
  <c r="BW26" i="6"/>
  <c r="BW50" i="6"/>
  <c r="BW575" i="6"/>
  <c r="BW155" i="6"/>
  <c r="BW545" i="6"/>
  <c r="BW662" i="6"/>
  <c r="BW565" i="6"/>
  <c r="BW550" i="6"/>
  <c r="BP832" i="6"/>
  <c r="BP939" i="6"/>
  <c r="BW1222" i="6"/>
  <c r="BW834" i="6"/>
  <c r="BW694" i="6"/>
  <c r="BW659" i="6"/>
  <c r="BW418" i="6"/>
  <c r="BP94" i="6"/>
  <c r="BW905" i="6"/>
  <c r="BW886" i="6"/>
  <c r="BW904" i="6"/>
  <c r="BW445" i="6"/>
  <c r="BP756" i="6"/>
  <c r="BP402" i="6"/>
  <c r="BP218" i="6"/>
  <c r="BW18" i="6"/>
  <c r="BW519" i="6"/>
  <c r="BW345" i="6"/>
  <c r="BW614" i="6"/>
  <c r="BW867" i="6"/>
  <c r="BP663" i="6"/>
  <c r="BP687" i="6"/>
  <c r="BW648" i="6"/>
  <c r="BP53" i="6"/>
  <c r="BP658" i="6"/>
  <c r="BW836" i="6"/>
  <c r="BW552" i="6"/>
  <c r="BW835" i="6"/>
  <c r="BW1265" i="6"/>
  <c r="BW1122" i="6"/>
  <c r="BP567" i="6"/>
  <c r="BP600" i="6"/>
  <c r="BP632" i="6"/>
  <c r="BW525" i="6"/>
  <c r="BP14" i="6"/>
  <c r="BP703" i="6"/>
  <c r="BP657" i="6"/>
  <c r="BP738" i="6"/>
  <c r="BW752" i="6"/>
  <c r="BW706" i="6"/>
  <c r="BW621" i="6"/>
  <c r="BW275" i="6"/>
  <c r="BW917" i="6"/>
  <c r="BW892" i="6"/>
  <c r="BW685" i="6"/>
  <c r="BW797" i="6"/>
  <c r="BP386" i="6"/>
  <c r="BP886" i="6"/>
  <c r="BP661" i="6"/>
  <c r="BW699" i="6"/>
  <c r="BW524" i="6"/>
  <c r="BP524" i="6"/>
  <c r="BP86" i="6"/>
  <c r="BW173" i="6"/>
  <c r="BW177" i="6"/>
  <c r="BW397" i="6"/>
  <c r="BW946" i="6"/>
  <c r="BW670" i="6"/>
  <c r="BW460" i="6"/>
  <c r="BW960" i="6"/>
  <c r="BW749" i="6"/>
  <c r="BW735" i="6"/>
  <c r="BW924" i="6"/>
  <c r="BP628" i="6"/>
  <c r="BW957" i="6"/>
  <c r="BP695" i="6"/>
  <c r="BW600" i="6"/>
  <c r="BP587" i="6"/>
  <c r="BP26" i="6"/>
  <c r="BP549" i="6"/>
  <c r="BW695" i="6"/>
  <c r="BW658" i="6"/>
  <c r="BW147" i="6"/>
  <c r="BW179" i="6"/>
  <c r="BW207" i="6"/>
  <c r="BW885" i="6"/>
  <c r="BP683" i="6"/>
  <c r="BW939" i="6"/>
  <c r="BW635" i="6"/>
  <c r="BW90" i="6"/>
  <c r="BW186" i="6"/>
  <c r="BW282" i="6"/>
  <c r="BW831" i="6"/>
  <c r="BW812" i="6"/>
  <c r="BW796" i="6"/>
  <c r="BW448" i="6"/>
  <c r="BP842" i="6"/>
  <c r="BW53" i="6"/>
  <c r="BW229" i="6"/>
  <c r="BW325" i="6"/>
  <c r="BW538" i="6"/>
  <c r="BW443" i="6"/>
  <c r="BW65" i="6"/>
  <c r="BW799" i="6"/>
  <c r="BP556" i="6"/>
  <c r="BW366" i="6"/>
  <c r="BP932" i="6"/>
  <c r="BW587" i="6"/>
  <c r="BW562" i="6"/>
  <c r="BW763" i="6"/>
  <c r="BP648" i="6"/>
  <c r="BW622" i="6"/>
  <c r="BP559" i="6"/>
  <c r="BW434" i="6"/>
  <c r="BW807" i="6"/>
  <c r="BW567" i="6"/>
  <c r="BP796" i="6"/>
  <c r="BW868" i="6"/>
  <c r="BW554" i="6"/>
  <c r="BW837" i="6"/>
  <c r="BP634" i="6"/>
  <c r="BW702" i="6"/>
  <c r="BP518" i="6"/>
  <c r="BW121" i="6"/>
  <c r="BW1128" i="6"/>
  <c r="BW687" i="6"/>
  <c r="BW605" i="6"/>
  <c r="BW557" i="6"/>
  <c r="BP525" i="6"/>
  <c r="BP186" i="6"/>
  <c r="BW271" i="6"/>
  <c r="BW667" i="6"/>
  <c r="BP354" i="6"/>
  <c r="BW631" i="6"/>
  <c r="BW967" i="6"/>
  <c r="BW54" i="6"/>
  <c r="BW86" i="6"/>
  <c r="BW214" i="6"/>
  <c r="BW342" i="6"/>
  <c r="BW988" i="6"/>
  <c r="BW572" i="6"/>
  <c r="BW503" i="6"/>
  <c r="BW450" i="6"/>
  <c r="BW556" i="6"/>
  <c r="BP807" i="6"/>
  <c r="BW673" i="6"/>
  <c r="BW504" i="6"/>
  <c r="BW578" i="6"/>
  <c r="BW873" i="6"/>
  <c r="BW842" i="6"/>
  <c r="BW46" i="6"/>
  <c r="BW142" i="6"/>
  <c r="BW210" i="6"/>
  <c r="BW505" i="6"/>
  <c r="BW603" i="6"/>
  <c r="BW500" i="6"/>
  <c r="BW483" i="6"/>
  <c r="BW480" i="6"/>
  <c r="BW549" i="6"/>
  <c r="BW441" i="6"/>
  <c r="BW69" i="6"/>
  <c r="BW256" i="6"/>
  <c r="BP929" i="6"/>
  <c r="BW518" i="6"/>
  <c r="BP38" i="6"/>
  <c r="BW1228" i="6"/>
  <c r="BW703" i="6"/>
  <c r="BW916" i="6"/>
  <c r="BW911" i="6"/>
  <c r="BP210" i="6"/>
  <c r="BW628" i="6"/>
  <c r="BW370" i="6"/>
  <c r="BP905" i="6"/>
  <c r="BW698" i="6"/>
  <c r="BW166" i="6"/>
  <c r="BW326" i="6"/>
  <c r="BP818" i="6"/>
  <c r="BW377" i="6"/>
  <c r="BW693" i="6"/>
  <c r="BW571" i="6"/>
  <c r="BW559" i="6"/>
  <c r="BP1168" i="6"/>
  <c r="BW1168" i="6"/>
  <c r="BP1120" i="6"/>
  <c r="BW1120" i="6"/>
  <c r="BP1086" i="6"/>
  <c r="BW1086" i="6"/>
  <c r="BP724" i="6"/>
  <c r="BW724" i="6"/>
  <c r="BP442" i="6"/>
  <c r="BP437" i="6"/>
  <c r="BW437" i="6"/>
  <c r="BP381" i="6"/>
  <c r="BP337" i="6"/>
  <c r="BW684" i="6"/>
  <c r="BP841" i="6"/>
  <c r="BP644" i="6"/>
  <c r="BP721" i="6"/>
  <c r="BW1151" i="6"/>
  <c r="BW981" i="6"/>
  <c r="BP623" i="6"/>
  <c r="BP858" i="6"/>
  <c r="BW955" i="6"/>
  <c r="BW944" i="6"/>
  <c r="BP615" i="6"/>
  <c r="BW1146" i="6"/>
  <c r="BP881" i="6"/>
  <c r="BP604" i="6"/>
  <c r="BP223" i="6"/>
  <c r="BP185" i="6"/>
  <c r="BP963" i="6"/>
  <c r="BW242" i="6"/>
  <c r="BP668" i="6"/>
  <c r="BP603" i="6"/>
  <c r="BP480" i="6"/>
  <c r="BW869" i="6"/>
  <c r="BP869" i="6"/>
  <c r="BW963" i="6"/>
  <c r="BW644" i="6"/>
  <c r="BP505" i="6"/>
  <c r="BW1209" i="6"/>
  <c r="BW1112" i="6"/>
  <c r="BW668" i="6"/>
  <c r="BW17" i="6"/>
  <c r="BP539" i="6"/>
  <c r="BW539" i="6"/>
  <c r="BW374" i="6"/>
  <c r="BW286" i="6"/>
  <c r="BP961" i="6"/>
  <c r="BW498" i="6"/>
  <c r="BP494" i="6"/>
  <c r="BP484" i="6"/>
  <c r="BW484" i="6"/>
  <c r="BP452" i="6"/>
  <c r="BW1191" i="6"/>
  <c r="BP585" i="6"/>
  <c r="BP579" i="6"/>
  <c r="BW882" i="6"/>
  <c r="BW526" i="6"/>
  <c r="BW690" i="6"/>
  <c r="BP690" i="6"/>
  <c r="BP441" i="6"/>
  <c r="BW770" i="6"/>
  <c r="BW1018" i="6"/>
  <c r="BW919" i="6"/>
  <c r="BP956" i="6"/>
  <c r="BP483" i="6"/>
  <c r="BP574" i="6"/>
  <c r="BP770" i="6"/>
  <c r="BW574" i="6"/>
  <c r="BP704" i="6"/>
  <c r="BW829" i="6"/>
  <c r="BW382" i="6"/>
  <c r="BW401" i="6"/>
  <c r="BW433" i="6"/>
  <c r="BW736" i="6"/>
  <c r="BW731" i="6"/>
  <c r="BP731" i="6"/>
  <c r="BW354" i="6"/>
  <c r="BP282" i="6"/>
  <c r="BW841" i="6"/>
  <c r="BP778" i="6"/>
  <c r="BW58" i="6"/>
  <c r="BW721" i="6"/>
  <c r="BW1159" i="6"/>
  <c r="BP325" i="6"/>
  <c r="BW11" i="6"/>
  <c r="BW157" i="6"/>
  <c r="BW704" i="6"/>
  <c r="BP873" i="6"/>
  <c r="BW692" i="6"/>
  <c r="BW697" i="6"/>
  <c r="BW585" i="6"/>
  <c r="BW185" i="6"/>
  <c r="BW305" i="6"/>
  <c r="BW337" i="6"/>
  <c r="BW357" i="6"/>
  <c r="BW405" i="6"/>
  <c r="BW494" i="6"/>
  <c r="BW465" i="6"/>
  <c r="BW961" i="6"/>
  <c r="BW956" i="6"/>
  <c r="BW579" i="6"/>
  <c r="BW98" i="6"/>
  <c r="BW127" i="6"/>
  <c r="BW231" i="6"/>
  <c r="BW623" i="6"/>
  <c r="BW493" i="6"/>
  <c r="BP609" i="6"/>
  <c r="BP707" i="6"/>
  <c r="BP676" i="6"/>
  <c r="BP595" i="6"/>
  <c r="BP754" i="6"/>
  <c r="BW864" i="6"/>
  <c r="BP864" i="6"/>
  <c r="BP737" i="6"/>
  <c r="BP761" i="6"/>
  <c r="BW761" i="6"/>
  <c r="BP606" i="6"/>
  <c r="BW606" i="6"/>
  <c r="BW875" i="6"/>
  <c r="BP573" i="6"/>
  <c r="BP438" i="6"/>
  <c r="BW409" i="6"/>
  <c r="BP389" i="6"/>
  <c r="BW361" i="6"/>
  <c r="BW341" i="6"/>
  <c r="BP341" i="6"/>
  <c r="BP309" i="6"/>
  <c r="BW309" i="6"/>
  <c r="BW251" i="6"/>
  <c r="BP226" i="6"/>
  <c r="BW226" i="6"/>
  <c r="BW107" i="6"/>
  <c r="BP59" i="6"/>
  <c r="BP583" i="6"/>
  <c r="BP941" i="6"/>
  <c r="BP959" i="6"/>
  <c r="BW950" i="6"/>
  <c r="BP848" i="6"/>
  <c r="BP409" i="6"/>
  <c r="BW1096" i="6"/>
  <c r="BW1132" i="6"/>
  <c r="BP757" i="6"/>
  <c r="BW777" i="6"/>
  <c r="BP777" i="6"/>
  <c r="BW791" i="6"/>
  <c r="BW813" i="6"/>
  <c r="BP813" i="6"/>
  <c r="BP338" i="6"/>
  <c r="BW583" i="6"/>
  <c r="BP198" i="6"/>
  <c r="BP70" i="6"/>
  <c r="BW676" i="6"/>
  <c r="BP1064" i="6"/>
  <c r="BW1064" i="6"/>
  <c r="BW1135" i="6"/>
  <c r="BW1212" i="6"/>
  <c r="BW727" i="6"/>
  <c r="BP727" i="6"/>
  <c r="BP361" i="6"/>
  <c r="BW59" i="6"/>
  <c r="BW338" i="6"/>
  <c r="BP520" i="6"/>
  <c r="BW520" i="6"/>
  <c r="BP502" i="6"/>
  <c r="BW502" i="6"/>
  <c r="BW491" i="6"/>
  <c r="BP471" i="6"/>
  <c r="BW109" i="6"/>
  <c r="BP533" i="6"/>
  <c r="BW512" i="6"/>
  <c r="BW456" i="6"/>
  <c r="BP456" i="6"/>
  <c r="BW430" i="6"/>
  <c r="BP430" i="6"/>
  <c r="BW378" i="6"/>
  <c r="BP358" i="6"/>
  <c r="BP333" i="6"/>
  <c r="BW333" i="6"/>
  <c r="BW306" i="6"/>
  <c r="BP290" i="6"/>
  <c r="BW290" i="6"/>
  <c r="BW274" i="6"/>
  <c r="BP274" i="6"/>
  <c r="BP254" i="6"/>
  <c r="BW254" i="6"/>
  <c r="BP234" i="6"/>
  <c r="BP215" i="6"/>
  <c r="BP194" i="6"/>
  <c r="BW194" i="6"/>
  <c r="BP147" i="6"/>
  <c r="BP127" i="6"/>
  <c r="BP106" i="6"/>
  <c r="BP90" i="6"/>
  <c r="BP46" i="6"/>
  <c r="BW30" i="6"/>
  <c r="BP30" i="6"/>
  <c r="BP875" i="6"/>
  <c r="BW591" i="6"/>
  <c r="BP591" i="6"/>
  <c r="BW682" i="6"/>
  <c r="BP553" i="6"/>
  <c r="BP107" i="6"/>
  <c r="BW573" i="6"/>
  <c r="BP950" i="6"/>
  <c r="BW463" i="6"/>
  <c r="BP447" i="6"/>
  <c r="BP321" i="6"/>
  <c r="BP289" i="6"/>
  <c r="BW289" i="6"/>
  <c r="BP277" i="6"/>
  <c r="BP271" i="6"/>
  <c r="BP235" i="6"/>
  <c r="BW235" i="6"/>
  <c r="BP207" i="6"/>
  <c r="BP101" i="6"/>
  <c r="BP251" i="6"/>
  <c r="BP682" i="6"/>
  <c r="BP890" i="6"/>
  <c r="BP918" i="6"/>
  <c r="BP719" i="6"/>
  <c r="BP671" i="6"/>
  <c r="BW499" i="6"/>
  <c r="BP499" i="6"/>
  <c r="BP457" i="6"/>
  <c r="BP453" i="6"/>
  <c r="BW737" i="6"/>
  <c r="BP593" i="6"/>
  <c r="BW593" i="6"/>
  <c r="BP528" i="6"/>
  <c r="BW507" i="6"/>
  <c r="BP474" i="6"/>
  <c r="BP472" i="6"/>
  <c r="BW472" i="6"/>
  <c r="BP468" i="6"/>
  <c r="BW215" i="6"/>
  <c r="BW716" i="6"/>
  <c r="BW696" i="6"/>
  <c r="BW566" i="6"/>
  <c r="BW555" i="6"/>
  <c r="BW358" i="6"/>
  <c r="BW103" i="6"/>
  <c r="BP301" i="6"/>
  <c r="BP357" i="6"/>
  <c r="BP498" i="6"/>
  <c r="BP166" i="6"/>
  <c r="BP531" i="6"/>
  <c r="BW1267" i="6"/>
  <c r="BW848" i="6"/>
  <c r="BW71" i="6"/>
  <c r="BW95" i="6"/>
  <c r="BW910" i="6"/>
  <c r="BW899" i="6"/>
  <c r="BW890" i="6"/>
  <c r="BW881" i="6"/>
  <c r="BW858" i="6"/>
  <c r="BW610" i="6"/>
  <c r="BW602" i="6"/>
  <c r="BW105" i="6"/>
  <c r="BW468" i="6"/>
  <c r="BW558" i="6"/>
  <c r="BW223" i="6"/>
  <c r="BW615" i="6"/>
  <c r="BP49" i="6"/>
  <c r="BW642" i="6"/>
  <c r="BW38" i="6"/>
  <c r="BW234" i="6"/>
  <c r="BW476" i="6"/>
  <c r="BW301" i="6"/>
  <c r="BW29" i="6"/>
  <c r="BW189" i="6"/>
  <c r="BW249" i="6"/>
  <c r="BW746" i="6"/>
  <c r="BW452" i="6"/>
  <c r="BP653" i="6"/>
  <c r="BW959" i="6"/>
  <c r="BW595" i="6"/>
  <c r="BW475" i="6"/>
  <c r="BW473" i="6"/>
  <c r="BW238" i="6"/>
  <c r="BW14" i="6"/>
  <c r="BP749" i="6"/>
  <c r="BW130" i="6"/>
  <c r="BW941" i="6"/>
  <c r="BW277" i="6"/>
  <c r="BW389" i="6"/>
  <c r="BW442" i="6"/>
  <c r="BW1078" i="6"/>
  <c r="BP95" i="6"/>
  <c r="BW824" i="6"/>
  <c r="BW971" i="6"/>
  <c r="BW1050" i="6"/>
  <c r="BW584" i="6"/>
  <c r="BW1009" i="6"/>
  <c r="BW929" i="6"/>
  <c r="BW918" i="6"/>
  <c r="BW909" i="6"/>
  <c r="BW758" i="6"/>
  <c r="BW533" i="6"/>
  <c r="BW464" i="6"/>
  <c r="BW447" i="6"/>
  <c r="BW159" i="6"/>
  <c r="BW137" i="6"/>
  <c r="BP746" i="6"/>
  <c r="BP58" i="6"/>
  <c r="BW931" i="6"/>
  <c r="BW1116" i="6"/>
  <c r="BW686" i="6"/>
  <c r="BW553" i="6"/>
  <c r="BW438" i="6"/>
  <c r="BW818" i="6"/>
  <c r="BW133" i="6"/>
  <c r="BW537" i="6"/>
  <c r="BW457" i="6"/>
  <c r="BW262" i="6"/>
  <c r="BW174" i="6"/>
  <c r="BW118" i="6"/>
  <c r="BW713" i="6"/>
  <c r="BW604" i="6"/>
  <c r="BW765" i="6"/>
  <c r="BW521" i="6"/>
  <c r="BW474" i="6"/>
  <c r="BW627" i="6"/>
  <c r="BW115" i="6"/>
  <c r="BP115" i="6"/>
  <c r="BW221" i="6"/>
  <c r="BP1143" i="6"/>
  <c r="BW1143" i="6"/>
  <c r="BW1144" i="6"/>
  <c r="BP788" i="6"/>
  <c r="BP679" i="6"/>
  <c r="BW679" i="6"/>
  <c r="BP630" i="6"/>
  <c r="BW630" i="6"/>
  <c r="BP844" i="6"/>
  <c r="BP889" i="6"/>
  <c r="BW110" i="6"/>
  <c r="BW506" i="6"/>
  <c r="BP506" i="6"/>
  <c r="BW1126" i="6"/>
  <c r="BW1067" i="6"/>
  <c r="BP57" i="6"/>
  <c r="BP725" i="6"/>
  <c r="BW725" i="6"/>
  <c r="BW425" i="6"/>
  <c r="BP425" i="6"/>
  <c r="BW390" i="6"/>
  <c r="BW346" i="6"/>
  <c r="BW298" i="6"/>
  <c r="BP298" i="6"/>
  <c r="BP102" i="6"/>
  <c r="BW21" i="6"/>
  <c r="BW652" i="6"/>
  <c r="BP652" i="6"/>
  <c r="BW563" i="6"/>
  <c r="BP563" i="6"/>
  <c r="BP500" i="6"/>
  <c r="BP486" i="6"/>
  <c r="BW486" i="6"/>
  <c r="BW479" i="6"/>
  <c r="BP479" i="6"/>
  <c r="BP459" i="6"/>
  <c r="BW459" i="6"/>
  <c r="BW809" i="6"/>
  <c r="BP809" i="6"/>
  <c r="BP82" i="6"/>
  <c r="BW82" i="6"/>
  <c r="BW1211" i="6"/>
  <c r="BP1055" i="6"/>
  <c r="BW1055" i="6"/>
  <c r="BW1205" i="6"/>
  <c r="BW1153" i="6"/>
  <c r="BW1180" i="6"/>
  <c r="BP805" i="6"/>
  <c r="BW805" i="6"/>
  <c r="BW891" i="6"/>
  <c r="BW674" i="6"/>
  <c r="BP674" i="6"/>
  <c r="BW470" i="6"/>
  <c r="BP576" i="6"/>
  <c r="BP161" i="6"/>
  <c r="BP894" i="6"/>
  <c r="BW453" i="6"/>
  <c r="BW1017" i="6"/>
  <c r="BW352" i="6"/>
  <c r="BP257" i="6"/>
  <c r="BW257" i="6"/>
  <c r="BW1003" i="6"/>
  <c r="BP1003" i="6"/>
  <c r="BP795" i="6"/>
  <c r="BW795" i="6"/>
  <c r="BP700" i="6"/>
  <c r="BP597" i="6"/>
  <c r="BW548" i="6"/>
  <c r="BP755" i="6"/>
  <c r="BW681" i="6"/>
  <c r="BW570" i="6"/>
  <c r="BP508" i="6"/>
  <c r="BW508" i="6"/>
  <c r="BP473" i="6"/>
  <c r="BP1172" i="6"/>
  <c r="BW1172" i="6"/>
  <c r="BW1264" i="6"/>
  <c r="BW1142" i="6"/>
  <c r="BW530" i="6"/>
  <c r="BW145" i="6"/>
  <c r="BP145" i="6"/>
  <c r="BP110" i="6"/>
  <c r="BW406" i="6"/>
  <c r="BP406" i="6"/>
  <c r="BP322" i="6"/>
  <c r="BW322" i="6"/>
  <c r="BP246" i="6"/>
  <c r="BP206" i="6"/>
  <c r="BW206" i="6"/>
  <c r="BW178" i="6"/>
  <c r="BW78" i="6"/>
  <c r="BP78" i="6"/>
  <c r="BW42" i="6"/>
  <c r="BP37" i="6"/>
  <c r="BW37" i="6"/>
  <c r="BP294" i="6"/>
  <c r="BP530" i="6"/>
  <c r="BW1206" i="6"/>
  <c r="BP994" i="6"/>
  <c r="BW994" i="6"/>
  <c r="BP720" i="6"/>
  <c r="BW720" i="6"/>
  <c r="BP534" i="6"/>
  <c r="BW534" i="6"/>
  <c r="BW495" i="6"/>
  <c r="BW462" i="6"/>
  <c r="BP462" i="6"/>
  <c r="BP891" i="6"/>
  <c r="BW1198" i="6"/>
  <c r="BW522" i="6"/>
  <c r="BW926" i="6"/>
  <c r="BP346" i="6"/>
  <c r="BW788" i="6"/>
  <c r="BP784" i="6"/>
  <c r="BW784" i="6"/>
  <c r="BW1147" i="6"/>
  <c r="BW760" i="6"/>
  <c r="BW688" i="6"/>
  <c r="BW597" i="6"/>
  <c r="BW540" i="6"/>
  <c r="BW978" i="6"/>
  <c r="BW272" i="6"/>
  <c r="BW304" i="6"/>
  <c r="BW368" i="6"/>
  <c r="BW400" i="6"/>
  <c r="BW432" i="6"/>
  <c r="BW1070" i="6"/>
  <c r="BW1032" i="6"/>
  <c r="BW985" i="6"/>
  <c r="BW80" i="6"/>
  <c r="BP523" i="6"/>
  <c r="BP118" i="6"/>
  <c r="BP904" i="6"/>
  <c r="BW1035" i="6"/>
  <c r="BP581" i="6"/>
  <c r="BW1169" i="6"/>
  <c r="BW671" i="6"/>
  <c r="BW321" i="6"/>
  <c r="BW101" i="6"/>
  <c r="BW1207" i="6"/>
  <c r="BW1178" i="6"/>
  <c r="BW1046" i="6"/>
  <c r="BW1024" i="6"/>
  <c r="BW889" i="6"/>
  <c r="BW707" i="6"/>
  <c r="BW313" i="6"/>
  <c r="BW362" i="6"/>
  <c r="BP366" i="6"/>
  <c r="BW590" i="6"/>
  <c r="BW402" i="6"/>
  <c r="BP334" i="6"/>
  <c r="BP278" i="6"/>
  <c r="BW243" i="6"/>
  <c r="BP174" i="6"/>
  <c r="BW34" i="6"/>
  <c r="BP18" i="6"/>
  <c r="BP791" i="6"/>
  <c r="BP492" i="6"/>
  <c r="BW580" i="6"/>
  <c r="BW122" i="6"/>
  <c r="BW218" i="6"/>
  <c r="BW527" i="6"/>
  <c r="BW718" i="6"/>
  <c r="BP561" i="6"/>
  <c r="BP718" i="6"/>
  <c r="BW814" i="6"/>
  <c r="BW601" i="6"/>
  <c r="BW284" i="6"/>
  <c r="BW316" i="6"/>
  <c r="BW344" i="6"/>
  <c r="BW1061" i="6"/>
  <c r="BW581" i="6"/>
  <c r="BP41" i="6"/>
  <c r="BW1163" i="6"/>
  <c r="BW719" i="6"/>
  <c r="BW1124" i="6"/>
  <c r="BW1190" i="6"/>
  <c r="BW1201" i="6"/>
  <c r="BW966" i="6"/>
  <c r="BW1052" i="6"/>
  <c r="BW143" i="6"/>
  <c r="BW77" i="6"/>
  <c r="BW801" i="6"/>
  <c r="BW202" i="6"/>
  <c r="BW364" i="6"/>
  <c r="BW738" i="6"/>
  <c r="BW1208" i="6"/>
  <c r="BW70" i="6"/>
  <c r="BW198" i="6"/>
  <c r="BW294" i="6"/>
  <c r="BP812" i="6"/>
  <c r="BW717" i="6"/>
  <c r="BW81" i="6"/>
  <c r="BW141" i="6"/>
  <c r="BW49" i="6"/>
  <c r="BP476" i="6"/>
  <c r="BW1104" i="6"/>
  <c r="BP712" i="6"/>
  <c r="BW712" i="6"/>
  <c r="BP780" i="6"/>
  <c r="BW780" i="6"/>
  <c r="BP217" i="6"/>
  <c r="BW217" i="6"/>
  <c r="BP511" i="6"/>
  <c r="BW511" i="6"/>
  <c r="BW426" i="6"/>
  <c r="BP426" i="6"/>
  <c r="BP393" i="6"/>
  <c r="BW393" i="6"/>
  <c r="BW350" i="6"/>
  <c r="BP350" i="6"/>
  <c r="BW269" i="6"/>
  <c r="BP213" i="6"/>
  <c r="BW162" i="6"/>
  <c r="BP162" i="6"/>
  <c r="BW126" i="6"/>
  <c r="BP126" i="6"/>
  <c r="BW45" i="6"/>
  <c r="BP45" i="6"/>
  <c r="BW739" i="6"/>
  <c r="BP739" i="6"/>
  <c r="BP650" i="6"/>
  <c r="BW650" i="6"/>
  <c r="BW861" i="6"/>
  <c r="BP286" i="6"/>
  <c r="BW297" i="6"/>
  <c r="BP159" i="6"/>
  <c r="BP137" i="6"/>
  <c r="BW83" i="6"/>
  <c r="BP83" i="6"/>
  <c r="BW532" i="6"/>
  <c r="BW213" i="6"/>
  <c r="BP882" i="6"/>
  <c r="BP509" i="6"/>
  <c r="BW509" i="6"/>
  <c r="BP490" i="6"/>
  <c r="BW490" i="6"/>
  <c r="BW461" i="6"/>
  <c r="BP461" i="6"/>
  <c r="BW403" i="6"/>
  <c r="BP588" i="6"/>
  <c r="BW1117" i="6"/>
  <c r="BW1110" i="6"/>
  <c r="BW230" i="6"/>
  <c r="BP190" i="6"/>
  <c r="BW1215" i="6"/>
  <c r="BP221" i="6"/>
  <c r="BP153" i="6"/>
  <c r="BW1232" i="6"/>
  <c r="BW1113" i="6"/>
  <c r="BW1137" i="6"/>
  <c r="BW1157" i="6"/>
  <c r="BW968" i="6"/>
  <c r="BW1134" i="6"/>
  <c r="BW1166" i="6"/>
  <c r="BW774" i="6"/>
  <c r="BP774" i="6"/>
  <c r="BP874" i="6"/>
  <c r="BW874" i="6"/>
  <c r="BP1109" i="6"/>
  <c r="BW1109" i="6"/>
  <c r="BP759" i="6"/>
  <c r="BW759" i="6"/>
  <c r="BP734" i="6"/>
  <c r="BW734" i="6"/>
  <c r="BP775" i="6"/>
  <c r="BW775" i="6"/>
  <c r="BW943" i="6"/>
  <c r="BP915" i="6"/>
  <c r="BW1004" i="6"/>
  <c r="BW239" i="6"/>
  <c r="BP239" i="6"/>
  <c r="BP515" i="6"/>
  <c r="BW515" i="6"/>
  <c r="BP455" i="6"/>
  <c r="BW455" i="6"/>
  <c r="BW413" i="6"/>
  <c r="BP413" i="6"/>
  <c r="BP374" i="6"/>
  <c r="BP330" i="6"/>
  <c r="BW302" i="6"/>
  <c r="BW250" i="6"/>
  <c r="BP250" i="6"/>
  <c r="BW146" i="6"/>
  <c r="BP146" i="6"/>
  <c r="BP103" i="6"/>
  <c r="BW66" i="6"/>
  <c r="BP22" i="6"/>
  <c r="BW22" i="6"/>
  <c r="BP753" i="6"/>
  <c r="BP922" i="6"/>
  <c r="BP555" i="6"/>
  <c r="BW422" i="6"/>
  <c r="BP422" i="6"/>
  <c r="BW1155" i="6"/>
  <c r="BP1155" i="6"/>
  <c r="BW1080" i="6"/>
  <c r="BW1177" i="6"/>
  <c r="BP605" i="6"/>
  <c r="BP898" i="6"/>
  <c r="BW915" i="6"/>
  <c r="BW753" i="6"/>
  <c r="BP392" i="6"/>
  <c r="BW329" i="6"/>
  <c r="BP329" i="6"/>
  <c r="BW252" i="6"/>
  <c r="BW193" i="6"/>
  <c r="BP193" i="6"/>
  <c r="BP167" i="6"/>
  <c r="BW111" i="6"/>
  <c r="BW660" i="6"/>
  <c r="BP660" i="6"/>
  <c r="BP487" i="6"/>
  <c r="BP451" i="6"/>
  <c r="BW535" i="6"/>
  <c r="BP872" i="6"/>
  <c r="BW872" i="6"/>
  <c r="BP954" i="6"/>
  <c r="BW954" i="6"/>
  <c r="BW987" i="6"/>
  <c r="BW1176" i="6"/>
  <c r="BP81" i="6"/>
  <c r="BP861" i="6"/>
  <c r="BP696" i="6"/>
  <c r="BW444" i="6"/>
  <c r="BW167" i="6"/>
  <c r="BW898" i="6"/>
  <c r="BW1194" i="6"/>
  <c r="BW1230" i="6"/>
  <c r="BP1145" i="6"/>
  <c r="BW1145" i="6"/>
  <c r="BP1103" i="6"/>
  <c r="BW1103" i="6"/>
  <c r="BP1161" i="6"/>
  <c r="BW1161" i="6"/>
  <c r="BP970" i="6"/>
  <c r="BW970" i="6"/>
  <c r="BW1030" i="6"/>
  <c r="BW1130" i="6"/>
  <c r="BW330" i="6"/>
  <c r="BW838" i="6"/>
  <c r="BP445" i="6"/>
  <c r="BW373" i="6"/>
  <c r="BW477" i="6"/>
  <c r="BP302" i="6"/>
  <c r="BW451" i="6"/>
  <c r="BP779" i="6"/>
  <c r="BW779" i="6"/>
  <c r="BP792" i="6"/>
  <c r="BW792" i="6"/>
  <c r="BP817" i="6"/>
  <c r="BW675" i="6"/>
  <c r="BP633" i="6"/>
  <c r="BW633" i="6"/>
  <c r="BP910" i="6"/>
  <c r="BW785" i="6"/>
  <c r="BW922" i="6"/>
  <c r="BW619" i="6"/>
  <c r="BP619" i="6"/>
  <c r="BW523" i="6"/>
  <c r="BP514" i="6"/>
  <c r="BW365" i="6"/>
  <c r="BW285" i="6"/>
  <c r="BW158" i="6"/>
  <c r="BW62" i="6"/>
  <c r="BP799" i="6"/>
  <c r="BW927" i="6"/>
  <c r="BP927" i="6"/>
  <c r="BW398" i="6"/>
  <c r="BW236" i="6"/>
  <c r="BW336" i="6"/>
  <c r="BP568" i="6"/>
  <c r="BP697" i="6"/>
  <c r="BW1118" i="6"/>
  <c r="BW1133" i="6"/>
  <c r="BW878" i="6"/>
  <c r="BW568" i="6"/>
  <c r="BP398" i="6"/>
  <c r="BW594" i="6"/>
  <c r="BW1217" i="6"/>
  <c r="BW131" i="6"/>
  <c r="BW1136" i="6"/>
  <c r="BW446" i="6"/>
  <c r="BW989" i="6"/>
  <c r="BW485" i="6"/>
  <c r="BW417" i="6"/>
  <c r="BP859" i="6"/>
  <c r="BW683" i="6"/>
  <c r="BW649" i="6"/>
  <c r="BW246" i="6"/>
  <c r="BP178" i="6"/>
  <c r="BW102" i="6"/>
  <c r="BP548" i="6"/>
  <c r="BP450" i="6"/>
  <c r="BW616" i="6"/>
  <c r="BP616" i="6"/>
  <c r="BW776" i="6"/>
  <c r="BW645" i="6"/>
  <c r="BP645" i="6"/>
  <c r="BP566" i="6"/>
  <c r="BW487" i="6"/>
  <c r="BP464" i="6"/>
  <c r="BW414" i="6"/>
  <c r="BP394" i="6"/>
  <c r="BW394" i="6"/>
  <c r="BW170" i="6"/>
  <c r="BP10" i="6"/>
  <c r="BW10" i="6"/>
  <c r="BP911" i="6"/>
  <c r="BW730" i="6"/>
  <c r="BP730" i="6"/>
  <c r="BW270" i="6"/>
  <c r="BP270" i="6"/>
  <c r="BP909" i="6"/>
  <c r="BW794" i="6"/>
  <c r="BW680" i="6"/>
  <c r="BW634" i="6"/>
  <c r="BW454" i="6"/>
  <c r="BP266" i="6"/>
  <c r="BW266" i="6"/>
  <c r="BW222" i="6"/>
  <c r="BP138" i="6"/>
  <c r="BW138" i="6"/>
  <c r="BP736" i="6"/>
  <c r="BW1162" i="6"/>
  <c r="BW228" i="6"/>
  <c r="BW384" i="6"/>
  <c r="BW416" i="6"/>
  <c r="BP967" i="6"/>
  <c r="BW514" i="6"/>
  <c r="BW741" i="6"/>
  <c r="BP914" i="6"/>
  <c r="BP680" i="6"/>
  <c r="BW1074" i="6"/>
  <c r="BP794" i="6"/>
  <c r="BP776" i="6"/>
  <c r="BP760" i="6"/>
  <c r="BW1031" i="6"/>
  <c r="BW1199" i="6"/>
  <c r="BW1131" i="6"/>
  <c r="BW1138" i="6"/>
  <c r="BW1154" i="6"/>
  <c r="BW1095" i="6"/>
  <c r="BW900" i="6"/>
  <c r="BW754" i="6"/>
  <c r="BW492" i="6"/>
  <c r="BW392" i="6"/>
  <c r="BW1077" i="6"/>
  <c r="BW800" i="6"/>
  <c r="BW914" i="6"/>
  <c r="BW894" i="6"/>
  <c r="BW609" i="6"/>
  <c r="BW940" i="6"/>
  <c r="BW844" i="6"/>
  <c r="BP699" i="6"/>
  <c r="BP42" i="6"/>
  <c r="BW700" i="6"/>
  <c r="BP582" i="6"/>
  <c r="BW582" i="6"/>
  <c r="BW691" i="6"/>
  <c r="BW612" i="6"/>
  <c r="BP612" i="6"/>
  <c r="BW489" i="6"/>
  <c r="BW478" i="6"/>
  <c r="BP517" i="6"/>
  <c r="BW517" i="6"/>
  <c r="BW318" i="6"/>
  <c r="BW293" i="6"/>
  <c r="BW1263" i="6"/>
  <c r="BP969" i="6"/>
  <c r="BW969" i="6"/>
  <c r="BW1129" i="6"/>
  <c r="BW1149" i="6"/>
  <c r="BW436" i="6"/>
  <c r="BP436" i="6"/>
  <c r="BP428" i="6"/>
  <c r="BW420" i="6"/>
  <c r="BP420" i="6"/>
  <c r="BP412" i="6"/>
  <c r="BW404" i="6"/>
  <c r="BP404" i="6"/>
  <c r="BW396" i="6"/>
  <c r="BP396" i="6"/>
  <c r="BP388" i="6"/>
  <c r="BW380" i="6"/>
  <c r="BP380" i="6"/>
  <c r="BP372" i="6"/>
  <c r="BP364" i="6"/>
  <c r="BP356" i="6"/>
  <c r="BW348" i="6"/>
  <c r="BP348" i="6"/>
  <c r="BP340" i="6"/>
  <c r="BP332" i="6"/>
  <c r="BW327" i="6"/>
  <c r="BP327" i="6"/>
  <c r="BW320" i="6"/>
  <c r="BP320" i="6"/>
  <c r="BW307" i="6"/>
  <c r="BP307" i="6"/>
  <c r="BP300" i="6"/>
  <c r="BW295" i="6"/>
  <c r="BP295" i="6"/>
  <c r="BP288" i="6"/>
  <c r="BW276" i="6"/>
  <c r="BP276" i="6"/>
  <c r="BP268" i="6"/>
  <c r="BW261" i="6"/>
  <c r="BP261" i="6"/>
  <c r="BW255" i="6"/>
  <c r="BP255" i="6"/>
  <c r="BP240" i="6"/>
  <c r="BW225" i="6"/>
  <c r="BP225" i="6"/>
  <c r="BW219" i="6"/>
  <c r="BP219" i="6"/>
  <c r="BW211" i="6"/>
  <c r="BP211" i="6"/>
  <c r="BP205" i="6"/>
  <c r="BW197" i="6"/>
  <c r="BP197" i="6"/>
  <c r="BW191" i="6"/>
  <c r="BP191" i="6"/>
  <c r="BW183" i="6"/>
  <c r="BP183" i="6"/>
  <c r="BW176" i="6"/>
  <c r="BP176" i="6"/>
  <c r="BP169" i="6"/>
  <c r="BW163" i="6"/>
  <c r="BP163" i="6"/>
  <c r="BW156" i="6"/>
  <c r="BP156" i="6"/>
  <c r="BW149" i="6"/>
  <c r="BP149" i="6"/>
  <c r="BP141" i="6"/>
  <c r="BW135" i="6"/>
  <c r="BP135" i="6"/>
  <c r="BW128" i="6"/>
  <c r="BP128" i="6"/>
  <c r="BW120" i="6"/>
  <c r="BP120" i="6"/>
  <c r="BW113" i="6"/>
  <c r="BP113" i="6"/>
  <c r="BW108" i="6"/>
  <c r="BP108" i="6"/>
  <c r="BW100" i="6"/>
  <c r="BP100" i="6"/>
  <c r="BP93" i="6"/>
  <c r="BW85" i="6"/>
  <c r="BP85" i="6"/>
  <c r="BW79" i="6"/>
  <c r="BP79" i="6"/>
  <c r="BW68" i="6"/>
  <c r="BP68" i="6"/>
  <c r="BW56" i="6"/>
  <c r="BP56" i="6"/>
  <c r="BW40" i="6"/>
  <c r="BP40" i="6"/>
  <c r="BW24" i="6"/>
  <c r="BP24" i="6"/>
  <c r="BW865" i="6"/>
  <c r="BP865" i="6"/>
  <c r="BW728" i="6"/>
  <c r="BW857" i="6"/>
  <c r="BW945" i="6"/>
  <c r="BP945" i="6"/>
  <c r="BW317" i="6"/>
  <c r="BP317" i="6"/>
  <c r="BP123" i="6"/>
  <c r="BW123" i="6"/>
  <c r="BW1039" i="6"/>
  <c r="BW972" i="6"/>
  <c r="BW1125" i="6"/>
  <c r="BW1165" i="6"/>
  <c r="BW588" i="6"/>
  <c r="BW1150" i="6"/>
  <c r="BP769" i="6"/>
  <c r="BW1123" i="6"/>
  <c r="BW750" i="6"/>
  <c r="BP750" i="6"/>
  <c r="BW748" i="6"/>
  <c r="BP748" i="6"/>
  <c r="BW1072" i="6"/>
  <c r="BP913" i="6"/>
  <c r="BW913" i="6"/>
  <c r="BP672" i="6"/>
  <c r="BW564" i="6"/>
  <c r="BP564" i="6"/>
  <c r="BW1152" i="6"/>
  <c r="BW449" i="6"/>
  <c r="BP449" i="6"/>
  <c r="BW427" i="6"/>
  <c r="BP427" i="6"/>
  <c r="BW379" i="6"/>
  <c r="BP379" i="6"/>
  <c r="BW363" i="6"/>
  <c r="BP363" i="6"/>
  <c r="BW347" i="6"/>
  <c r="BP347" i="6"/>
  <c r="BW331" i="6"/>
  <c r="BP331" i="6"/>
  <c r="BW319" i="6"/>
  <c r="BP319" i="6"/>
  <c r="BW299" i="6"/>
  <c r="BP299" i="6"/>
  <c r="BW287" i="6"/>
  <c r="BP287" i="6"/>
  <c r="BW267" i="6"/>
  <c r="BP267" i="6"/>
  <c r="BP224" i="6"/>
  <c r="BW209" i="6"/>
  <c r="BP209" i="6"/>
  <c r="BW196" i="6"/>
  <c r="BP196" i="6"/>
  <c r="BW181" i="6"/>
  <c r="BP181" i="6"/>
  <c r="BW160" i="6"/>
  <c r="BP160" i="6"/>
  <c r="BW148" i="6"/>
  <c r="BP148" i="6"/>
  <c r="BW132" i="6"/>
  <c r="BP132" i="6"/>
  <c r="BW119" i="6"/>
  <c r="BP119" i="6"/>
  <c r="BP105" i="6"/>
  <c r="BW92" i="6"/>
  <c r="BP92" i="6"/>
  <c r="BP77" i="6"/>
  <c r="BW52" i="6"/>
  <c r="BP52" i="6"/>
  <c r="BW20" i="6"/>
  <c r="BP20" i="6"/>
  <c r="BW744" i="6"/>
  <c r="BP744" i="6"/>
  <c r="BW458" i="6"/>
  <c r="BP458" i="6"/>
  <c r="BW385" i="6"/>
  <c r="BP385" i="6"/>
  <c r="BW263" i="6"/>
  <c r="BP263" i="6"/>
  <c r="BW91" i="6"/>
  <c r="BW1204" i="6"/>
  <c r="BW224" i="6"/>
  <c r="BW412" i="6"/>
  <c r="BW1048" i="6"/>
  <c r="BW340" i="6"/>
  <c r="BW247" i="6"/>
  <c r="BW233" i="6"/>
  <c r="BW169" i="6"/>
  <c r="BW93" i="6"/>
  <c r="BP906" i="6"/>
  <c r="BP638" i="6"/>
  <c r="BW41" i="6"/>
  <c r="BW1202" i="6"/>
  <c r="BW1171" i="6"/>
  <c r="BW1196" i="6"/>
  <c r="BW1114" i="6"/>
  <c r="BW1140" i="6"/>
  <c r="BW1115" i="6"/>
  <c r="BW1139" i="6"/>
  <c r="BW1141" i="6"/>
  <c r="BP940" i="6"/>
  <c r="BW1231" i="6"/>
  <c r="BP1207" i="6"/>
  <c r="BP1046" i="6"/>
  <c r="BP446" i="6"/>
  <c r="BW153" i="6"/>
  <c r="BP800" i="6"/>
  <c r="BW769" i="6"/>
  <c r="BP943" i="6"/>
  <c r="BP951" i="6"/>
  <c r="BW951" i="6"/>
  <c r="BW1189" i="6"/>
  <c r="BW998" i="6"/>
  <c r="BP803" i="6"/>
  <c r="BP897" i="6"/>
  <c r="BW897" i="6"/>
  <c r="BP705" i="6"/>
  <c r="BW705" i="6"/>
  <c r="BP598" i="6"/>
  <c r="BW497" i="6"/>
  <c r="BP497" i="6"/>
  <c r="BW482" i="6"/>
  <c r="BP482" i="6"/>
  <c r="BW677" i="6"/>
  <c r="BP677" i="6"/>
  <c r="BW569" i="6"/>
  <c r="BP569" i="6"/>
  <c r="BW1210" i="6"/>
  <c r="BW440" i="6"/>
  <c r="BP440" i="6"/>
  <c r="BP432" i="6"/>
  <c r="BW424" i="6"/>
  <c r="BP424" i="6"/>
  <c r="BW408" i="6"/>
  <c r="BP408" i="6"/>
  <c r="BP400" i="6"/>
  <c r="BP384" i="6"/>
  <c r="BW376" i="6"/>
  <c r="BP376" i="6"/>
  <c r="BP368" i="6"/>
  <c r="BW360" i="6"/>
  <c r="BP360" i="6"/>
  <c r="BP352" i="6"/>
  <c r="BP344" i="6"/>
  <c r="BP336" i="6"/>
  <c r="BW323" i="6"/>
  <c r="BP323" i="6"/>
  <c r="BP316" i="6"/>
  <c r="BW311" i="6"/>
  <c r="BP311" i="6"/>
  <c r="BP304" i="6"/>
  <c r="BW291" i="6"/>
  <c r="BP291" i="6"/>
  <c r="BP284" i="6"/>
  <c r="BW279" i="6"/>
  <c r="BP279" i="6"/>
  <c r="BP272" i="6"/>
  <c r="BW265" i="6"/>
  <c r="BP265" i="6"/>
  <c r="BP252" i="6"/>
  <c r="BW244" i="6"/>
  <c r="BP244" i="6"/>
  <c r="BP236" i="6"/>
  <c r="BP228" i="6"/>
  <c r="BW216" i="6"/>
  <c r="BP216" i="6"/>
  <c r="BW208" i="6"/>
  <c r="BP208" i="6"/>
  <c r="BW200" i="6"/>
  <c r="BP200" i="6"/>
  <c r="BW187" i="6"/>
  <c r="BP187" i="6"/>
  <c r="BW180" i="6"/>
  <c r="BP180" i="6"/>
  <c r="BW172" i="6"/>
  <c r="BP172" i="6"/>
  <c r="BW152" i="6"/>
  <c r="BP152" i="6"/>
  <c r="BW144" i="6"/>
  <c r="BP144" i="6"/>
  <c r="BW124" i="6"/>
  <c r="BP124" i="6"/>
  <c r="BW117" i="6"/>
  <c r="BP117" i="6"/>
  <c r="BW104" i="6"/>
  <c r="BP104" i="6"/>
  <c r="BW97" i="6"/>
  <c r="BP97" i="6"/>
  <c r="BW88" i="6"/>
  <c r="BP88" i="6"/>
  <c r="BW76" i="6"/>
  <c r="BP76" i="6"/>
  <c r="BW63" i="6"/>
  <c r="BP63" i="6"/>
  <c r="BW48" i="6"/>
  <c r="BP48" i="6"/>
  <c r="BW32" i="6"/>
  <c r="BP32" i="6"/>
  <c r="BW16" i="6"/>
  <c r="BP16" i="6"/>
  <c r="BP771" i="6"/>
  <c r="BP948" i="6"/>
  <c r="BW828" i="6"/>
  <c r="BP828" i="6"/>
  <c r="BW259" i="6"/>
  <c r="BP259" i="6"/>
  <c r="BW165" i="6"/>
  <c r="BP165" i="6"/>
  <c r="BW89" i="6"/>
  <c r="BP89" i="6"/>
  <c r="BW893" i="6"/>
  <c r="BP893" i="6"/>
  <c r="BP840" i="6"/>
  <c r="BW840" i="6"/>
  <c r="BW965" i="6"/>
  <c r="BW1033" i="6"/>
  <c r="BP1033" i="6"/>
  <c r="BW708" i="6"/>
  <c r="BP708" i="6"/>
  <c r="BP577" i="6"/>
  <c r="BW577" i="6"/>
  <c r="BW997" i="6"/>
  <c r="BW655" i="6"/>
  <c r="BP655" i="6"/>
  <c r="BP610" i="6"/>
  <c r="BP529" i="6"/>
  <c r="BW529" i="6"/>
  <c r="BW980" i="6"/>
  <c r="BW288" i="6"/>
  <c r="BW205" i="6"/>
  <c r="BW201" i="6"/>
  <c r="BW979" i="6"/>
  <c r="BW1226" i="6"/>
  <c r="BW281" i="6"/>
  <c r="BP900" i="6"/>
  <c r="BW1098" i="6"/>
  <c r="BW849" i="6"/>
  <c r="BP849" i="6"/>
  <c r="BW640" i="6"/>
  <c r="BP640" i="6"/>
  <c r="BP618" i="6"/>
  <c r="BW618" i="6"/>
  <c r="BW589" i="6"/>
  <c r="BP589" i="6"/>
  <c r="BP607" i="6"/>
  <c r="BW467" i="6"/>
  <c r="BP467" i="6"/>
  <c r="BW435" i="6"/>
  <c r="BP435" i="6"/>
  <c r="BW419" i="6"/>
  <c r="BP419" i="6"/>
  <c r="BW411" i="6"/>
  <c r="BP411" i="6"/>
  <c r="BW395" i="6"/>
  <c r="BP395" i="6"/>
  <c r="BW387" i="6"/>
  <c r="BP387" i="6"/>
  <c r="BW371" i="6"/>
  <c r="BP371" i="6"/>
  <c r="BW355" i="6"/>
  <c r="BP355" i="6"/>
  <c r="BW339" i="6"/>
  <c r="BP339" i="6"/>
  <c r="BW324" i="6"/>
  <c r="BP324" i="6"/>
  <c r="BW312" i="6"/>
  <c r="BP312" i="6"/>
  <c r="BW292" i="6"/>
  <c r="BP292" i="6"/>
  <c r="BW280" i="6"/>
  <c r="BP280" i="6"/>
  <c r="BW273" i="6"/>
  <c r="BP273" i="6"/>
  <c r="BW260" i="6"/>
  <c r="BP260" i="6"/>
  <c r="BW245" i="6"/>
  <c r="BP245" i="6"/>
  <c r="BW232" i="6"/>
  <c r="BP232" i="6"/>
  <c r="BW204" i="6"/>
  <c r="BP204" i="6"/>
  <c r="BW188" i="6"/>
  <c r="BP188" i="6"/>
  <c r="BW175" i="6"/>
  <c r="BP175" i="6"/>
  <c r="BW168" i="6"/>
  <c r="BP168" i="6"/>
  <c r="BW140" i="6"/>
  <c r="BP140" i="6"/>
  <c r="BP125" i="6"/>
  <c r="BW112" i="6"/>
  <c r="BP112" i="6"/>
  <c r="BW99" i="6"/>
  <c r="BP99" i="6"/>
  <c r="BW84" i="6"/>
  <c r="BP84" i="6"/>
  <c r="BW64" i="6"/>
  <c r="BP64" i="6"/>
  <c r="BW36" i="6"/>
  <c r="BP36" i="6"/>
  <c r="BP925" i="6"/>
  <c r="BW195" i="6"/>
  <c r="BW372" i="6"/>
  <c r="BW1262" i="6"/>
  <c r="BW1088" i="6"/>
  <c r="BW991" i="6"/>
  <c r="BW1107" i="6"/>
  <c r="BW332" i="6"/>
  <c r="BW253" i="6"/>
  <c r="BW240" i="6"/>
  <c r="BW125" i="6"/>
  <c r="BW672" i="6"/>
  <c r="BP201" i="6"/>
  <c r="BW1148" i="6"/>
  <c r="BW1111" i="6"/>
  <c r="BW906" i="6"/>
  <c r="BW638" i="6"/>
  <c r="BW607" i="6"/>
  <c r="BP728" i="6"/>
  <c r="BP417" i="6"/>
  <c r="BW1040" i="6"/>
  <c r="BW1119" i="6"/>
  <c r="BW1127" i="6"/>
  <c r="BP1030" i="6"/>
  <c r="BW839" i="6"/>
  <c r="BP839" i="6"/>
  <c r="BP1031" i="6"/>
  <c r="BW1093" i="6"/>
  <c r="BW639" i="6"/>
  <c r="BP639" i="6"/>
  <c r="BW620" i="6"/>
  <c r="BP620" i="6"/>
  <c r="BP596" i="6"/>
  <c r="BW596" i="6"/>
  <c r="BP584" i="6"/>
  <c r="BW496" i="6"/>
  <c r="BP496" i="6"/>
  <c r="BW481" i="6"/>
  <c r="BP481" i="6"/>
  <c r="BW656" i="6"/>
  <c r="BP656" i="6"/>
  <c r="BP608" i="6"/>
  <c r="BP599" i="6"/>
  <c r="BW599" i="6"/>
  <c r="BW629" i="6"/>
  <c r="BP629" i="6"/>
  <c r="BW439" i="6"/>
  <c r="BP439" i="6"/>
  <c r="BW431" i="6"/>
  <c r="BP431" i="6"/>
  <c r="BW423" i="6"/>
  <c r="BP423" i="6"/>
  <c r="BW415" i="6"/>
  <c r="BP415" i="6"/>
  <c r="BW407" i="6"/>
  <c r="BP407" i="6"/>
  <c r="BW399" i="6"/>
  <c r="BP399" i="6"/>
  <c r="BW391" i="6"/>
  <c r="BP391" i="6"/>
  <c r="BW383" i="6"/>
  <c r="BP383" i="6"/>
  <c r="BW375" i="6"/>
  <c r="BP375" i="6"/>
  <c r="BW367" i="6"/>
  <c r="BP367" i="6"/>
  <c r="BW359" i="6"/>
  <c r="BP359" i="6"/>
  <c r="BW351" i="6"/>
  <c r="BP351" i="6"/>
  <c r="BW343" i="6"/>
  <c r="BP343" i="6"/>
  <c r="BW335" i="6"/>
  <c r="BP335" i="6"/>
  <c r="BW328" i="6"/>
  <c r="BP328" i="6"/>
  <c r="BW315" i="6"/>
  <c r="BP315" i="6"/>
  <c r="BW308" i="6"/>
  <c r="BP308" i="6"/>
  <c r="BW303" i="6"/>
  <c r="BP303" i="6"/>
  <c r="BW296" i="6"/>
  <c r="BP296" i="6"/>
  <c r="BW283" i="6"/>
  <c r="BP283" i="6"/>
  <c r="BW264" i="6"/>
  <c r="BP264" i="6"/>
  <c r="BP256" i="6"/>
  <c r="BW248" i="6"/>
  <c r="BP248" i="6"/>
  <c r="BW241" i="6"/>
  <c r="BP241" i="6"/>
  <c r="BW227" i="6"/>
  <c r="BP227" i="6"/>
  <c r="BW220" i="6"/>
  <c r="BP220" i="6"/>
  <c r="BW212" i="6"/>
  <c r="BP212" i="6"/>
  <c r="BW199" i="6"/>
  <c r="BP199" i="6"/>
  <c r="BW192" i="6"/>
  <c r="BP192" i="6"/>
  <c r="BW184" i="6"/>
  <c r="BP184" i="6"/>
  <c r="BW171" i="6"/>
  <c r="BP171" i="6"/>
  <c r="BW164" i="6"/>
  <c r="BP164" i="6"/>
  <c r="BP157" i="6"/>
  <c r="BW151" i="6"/>
  <c r="BP151" i="6"/>
  <c r="BW136" i="6"/>
  <c r="BP136" i="6"/>
  <c r="BW129" i="6"/>
  <c r="BP129" i="6"/>
  <c r="BW116" i="6"/>
  <c r="BP116" i="6"/>
  <c r="BP109" i="6"/>
  <c r="BW96" i="6"/>
  <c r="BP96" i="6"/>
  <c r="BW87" i="6"/>
  <c r="BP87" i="6"/>
  <c r="BW72" i="6"/>
  <c r="BP72" i="6"/>
  <c r="BW60" i="6"/>
  <c r="BP60" i="6"/>
  <c r="BW44" i="6"/>
  <c r="BP44" i="6"/>
  <c r="BW28" i="6"/>
  <c r="BP28" i="6"/>
  <c r="BW12" i="6"/>
  <c r="BP12" i="6"/>
  <c r="BW1164" i="6"/>
  <c r="BW772" i="6"/>
  <c r="BW853" i="6"/>
  <c r="BP853" i="6"/>
  <c r="BP938" i="6"/>
  <c r="BW938" i="6"/>
  <c r="BW714" i="6"/>
  <c r="BP714" i="6"/>
  <c r="BW625" i="6"/>
  <c r="BP625" i="6"/>
  <c r="BW469" i="6"/>
  <c r="BP469" i="6"/>
  <c r="BP429" i="6"/>
  <c r="BW429" i="6"/>
  <c r="BW349" i="6"/>
  <c r="BW237" i="6"/>
  <c r="BP237" i="6"/>
  <c r="BW501" i="6"/>
  <c r="BP501" i="6"/>
  <c r="BW1184" i="6"/>
  <c r="BW1711" i="6"/>
  <c r="BW977" i="6"/>
  <c r="BW986" i="6"/>
  <c r="BW1001" i="6"/>
  <c r="BW1011" i="6"/>
  <c r="BW1015" i="6"/>
  <c r="BW1021" i="6"/>
  <c r="BW1026" i="6"/>
  <c r="BW1047" i="6"/>
  <c r="BW1054" i="6"/>
  <c r="BW1059" i="6"/>
  <c r="BW1065" i="6"/>
  <c r="BW1071" i="6"/>
  <c r="BW1083" i="6"/>
  <c r="BW1089" i="6"/>
  <c r="BW1094" i="6"/>
  <c r="BW1101" i="6"/>
  <c r="BP816" i="6"/>
  <c r="BW816" i="6"/>
  <c r="BP933" i="6"/>
  <c r="BW933" i="6"/>
  <c r="BW793" i="6"/>
  <c r="BP793" i="6"/>
  <c r="BW822" i="6"/>
  <c r="BP822" i="6"/>
  <c r="BP934" i="6"/>
  <c r="BW934" i="6"/>
  <c r="BW1185" i="6"/>
  <c r="BW1266" i="6"/>
  <c r="BW1218" i="6"/>
  <c r="BP768" i="6"/>
  <c r="BW768" i="6"/>
  <c r="BW1221" i="6"/>
  <c r="BW847" i="6"/>
  <c r="BP847" i="6"/>
  <c r="BW740" i="6"/>
  <c r="BP740" i="6"/>
  <c r="BW952" i="6"/>
  <c r="BP952" i="6"/>
  <c r="BW27" i="6"/>
  <c r="BP27" i="6"/>
  <c r="BW1712" i="6"/>
  <c r="BW766" i="6"/>
  <c r="BP766" i="6"/>
  <c r="BW678" i="6"/>
  <c r="BP678" i="6"/>
  <c r="BW1227" i="6"/>
  <c r="BP879" i="6"/>
  <c r="BW879" i="6"/>
  <c r="BW1195" i="6"/>
  <c r="BW974" i="6"/>
  <c r="BW990" i="6"/>
  <c r="BW1002" i="6"/>
  <c r="BW1016" i="6"/>
  <c r="BP1028" i="6"/>
  <c r="BW1028" i="6"/>
  <c r="BW1049" i="6"/>
  <c r="BW1066" i="6"/>
  <c r="BW1079" i="6"/>
  <c r="BW1097" i="6"/>
  <c r="BW743" i="6"/>
  <c r="BP743" i="6"/>
  <c r="BP856" i="6"/>
  <c r="BW856" i="6"/>
  <c r="BP39" i="6"/>
  <c r="BW39" i="6"/>
  <c r="BP1159" i="6"/>
  <c r="BP902" i="6"/>
  <c r="BW902" i="6"/>
  <c r="BW895" i="6"/>
  <c r="BP895" i="6"/>
  <c r="BW1181" i="6"/>
  <c r="BW1174" i="6"/>
  <c r="BW1034" i="6"/>
  <c r="BP1034" i="6"/>
  <c r="BW975" i="6"/>
  <c r="BW992" i="6"/>
  <c r="BW1008" i="6"/>
  <c r="BW1019" i="6"/>
  <c r="BP1029" i="6"/>
  <c r="BW1029" i="6"/>
  <c r="BW1057" i="6"/>
  <c r="BW1075" i="6"/>
  <c r="BW1085" i="6"/>
  <c r="BW1099" i="6"/>
  <c r="BP928" i="6"/>
  <c r="BW928" i="6"/>
  <c r="BW1044" i="6"/>
  <c r="BW862" i="6"/>
  <c r="BP862" i="6"/>
  <c r="BW762" i="6"/>
  <c r="BP762" i="6"/>
  <c r="BW819" i="6"/>
  <c r="BP819" i="6"/>
  <c r="BW887" i="6"/>
  <c r="BP887" i="6"/>
  <c r="BP937" i="6"/>
  <c r="BW937" i="6"/>
  <c r="BW1173" i="6"/>
  <c r="BW1197" i="6"/>
  <c r="BW1229" i="6"/>
  <c r="BW1158" i="6"/>
  <c r="BW726" i="6"/>
  <c r="BP726" i="6"/>
  <c r="BW921" i="6"/>
  <c r="BP921" i="6"/>
  <c r="BP745" i="6"/>
  <c r="BW745" i="6"/>
  <c r="BW787" i="6"/>
  <c r="BP787" i="6"/>
  <c r="BW863" i="6"/>
  <c r="BP863" i="6"/>
  <c r="BP73" i="6"/>
  <c r="BW73" i="6"/>
  <c r="BP51" i="6"/>
  <c r="BW51" i="6"/>
  <c r="BP35" i="6"/>
  <c r="BW35" i="6"/>
  <c r="BP19" i="6"/>
  <c r="BW19" i="6"/>
  <c r="BW1269" i="6"/>
  <c r="BP1027" i="6"/>
  <c r="BW1027" i="6"/>
  <c r="BW1043" i="6"/>
  <c r="BW852" i="6"/>
  <c r="BP852" i="6"/>
  <c r="BP908" i="6"/>
  <c r="BW908" i="6"/>
  <c r="BW1183" i="6"/>
  <c r="BW1268" i="6"/>
  <c r="BW876" i="6"/>
  <c r="BP876" i="6"/>
  <c r="BW947" i="6"/>
  <c r="BP947" i="6"/>
  <c r="BW1160" i="6"/>
  <c r="BW995" i="6"/>
  <c r="BP751" i="6"/>
  <c r="BW751" i="6"/>
  <c r="BW833" i="6"/>
  <c r="BP833" i="6"/>
  <c r="BP61" i="6"/>
  <c r="BW61" i="6"/>
  <c r="BW43" i="6"/>
  <c r="BP43" i="6"/>
  <c r="BW1219" i="6"/>
  <c r="BW1037" i="6"/>
  <c r="BW896" i="6"/>
  <c r="BP896" i="6"/>
  <c r="BW1156" i="6"/>
  <c r="BW767" i="6"/>
  <c r="BP767" i="6"/>
  <c r="BW1170" i="6"/>
  <c r="BW1203" i="6"/>
  <c r="BW1041" i="6"/>
  <c r="BW1038" i="6"/>
  <c r="BW982" i="6"/>
  <c r="BW996" i="6"/>
  <c r="BW1007" i="6"/>
  <c r="BW1012" i="6"/>
  <c r="BW1022" i="6"/>
  <c r="BW1056" i="6"/>
  <c r="BW1060" i="6"/>
  <c r="BW1073" i="6"/>
  <c r="BW1084" i="6"/>
  <c r="BW1090" i="6"/>
  <c r="BW1102" i="6"/>
  <c r="BP850" i="6"/>
  <c r="BW850" i="6"/>
  <c r="BW13" i="6"/>
  <c r="BP13" i="6"/>
  <c r="BW860" i="6"/>
  <c r="BP860" i="6"/>
  <c r="BW742" i="6"/>
  <c r="BP742" i="6"/>
  <c r="BP798" i="6"/>
  <c r="BW798" i="6"/>
  <c r="BW870" i="6"/>
  <c r="BP870" i="6"/>
  <c r="BP936" i="6"/>
  <c r="BW936" i="6"/>
  <c r="BW1188" i="6"/>
  <c r="BW1270" i="6"/>
  <c r="BW810" i="6"/>
  <c r="BP810" i="6"/>
  <c r="BW871" i="6"/>
  <c r="BP871" i="6"/>
  <c r="BW782" i="6"/>
  <c r="BP782" i="6"/>
  <c r="BW55" i="6"/>
  <c r="BP55" i="6"/>
  <c r="BW23" i="6"/>
  <c r="BP23" i="6"/>
  <c r="BW1179" i="6"/>
  <c r="BW1042" i="6"/>
  <c r="BW815" i="6"/>
  <c r="BP815" i="6"/>
  <c r="BW1223" i="6"/>
  <c r="BW804" i="6"/>
  <c r="BP804" i="6"/>
  <c r="BW1193" i="6"/>
  <c r="BP1193" i="6"/>
  <c r="BW983" i="6"/>
  <c r="BW999" i="6"/>
  <c r="BW1005" i="6"/>
  <c r="BW1013" i="6"/>
  <c r="BW1023" i="6"/>
  <c r="BW973" i="6"/>
  <c r="BW1051" i="6"/>
  <c r="BW1062" i="6"/>
  <c r="BW1068" i="6"/>
  <c r="BW1081" i="6"/>
  <c r="BW1091" i="6"/>
  <c r="BW1105" i="6"/>
  <c r="BP1187" i="6"/>
  <c r="BW1187" i="6"/>
  <c r="BW1213" i="6"/>
  <c r="BW1200" i="6"/>
  <c r="BW976" i="6"/>
  <c r="BW984" i="6"/>
  <c r="BW993" i="6"/>
  <c r="BW1000" i="6"/>
  <c r="BW1006" i="6"/>
  <c r="BW1010" i="6"/>
  <c r="BW1014" i="6"/>
  <c r="BW1020" i="6"/>
  <c r="BW1025" i="6"/>
  <c r="BW1053" i="6"/>
  <c r="BW1058" i="6"/>
  <c r="BW1063" i="6"/>
  <c r="BW1069" i="6"/>
  <c r="BW1076" i="6"/>
  <c r="BW1082" i="6"/>
  <c r="BW1087" i="6"/>
  <c r="BW1092" i="6"/>
  <c r="BW1100" i="6"/>
  <c r="BW1108" i="6"/>
  <c r="BW783" i="6"/>
  <c r="BP783" i="6"/>
  <c r="BP930" i="6"/>
  <c r="BW930" i="6"/>
  <c r="BW1045" i="6"/>
  <c r="BW789" i="6"/>
  <c r="BP789" i="6"/>
  <c r="BW821" i="6"/>
  <c r="BP821" i="6"/>
  <c r="BW888" i="6"/>
  <c r="BP888" i="6"/>
  <c r="BW942" i="6"/>
  <c r="BP942" i="6"/>
  <c r="BW9" i="6"/>
  <c r="BP9" i="6"/>
  <c r="BW1182" i="6"/>
  <c r="BW1214" i="6"/>
  <c r="BW1713" i="6"/>
  <c r="BW732" i="6"/>
  <c r="BP732" i="6"/>
  <c r="BW1192" i="6"/>
  <c r="BW1216" i="6"/>
  <c r="BW1225" i="6"/>
  <c r="BW1714" i="6"/>
  <c r="BW806" i="6"/>
  <c r="BP806" i="6"/>
  <c r="BW962" i="6"/>
  <c r="BP962" i="6"/>
  <c r="BW1167" i="6"/>
  <c r="BP747" i="6"/>
  <c r="BW747" i="6"/>
  <c r="BW823" i="6"/>
  <c r="BP823" i="6"/>
  <c r="BP935" i="6"/>
  <c r="BW935" i="6"/>
  <c r="BP67" i="6"/>
  <c r="BW67" i="6"/>
  <c r="BP47" i="6"/>
  <c r="BW47" i="6"/>
  <c r="BW31" i="6"/>
  <c r="BP31" i="6"/>
  <c r="BW15" i="6"/>
  <c r="BP15" i="6"/>
  <c r="BW1186" i="6"/>
  <c r="BW1710" i="6"/>
  <c r="BW1036" i="6"/>
  <c r="BP1036" i="6"/>
  <c r="BW733" i="6"/>
  <c r="BP733" i="6"/>
  <c r="BW923" i="6"/>
  <c r="BP923" i="6"/>
  <c r="BW1220" i="6"/>
  <c r="BW1224" i="6"/>
  <c r="BW764" i="6"/>
  <c r="BP764" i="6"/>
  <c r="BW877" i="6"/>
  <c r="BP877" i="6"/>
  <c r="AX1723" i="6" l="1"/>
  <c r="O1723" i="6"/>
  <c r="AH1716" i="6"/>
  <c r="AZ1716" i="6" s="1"/>
  <c r="BP1716" i="6"/>
  <c r="AX1724" i="6"/>
  <c r="AH1717" i="6" l="1"/>
  <c r="AF327" i="2"/>
  <c r="AI327" i="2"/>
  <c r="AG327" i="2"/>
  <c r="AE327" i="2"/>
  <c r="AC327" i="2"/>
  <c r="AH327" i="2"/>
</calcChain>
</file>

<file path=xl/sharedStrings.xml><?xml version="1.0" encoding="utf-8"?>
<sst xmlns="http://schemas.openxmlformats.org/spreadsheetml/2006/main" count="14645" uniqueCount="378">
  <si>
    <t>No     :</t>
  </si>
  <si>
    <t xml:space="preserve"> 01/PPI/PKG/I/2019</t>
  </si>
  <si>
    <t>U/P IBU ROSITA</t>
  </si>
  <si>
    <t>Hal    :</t>
  </si>
  <si>
    <t xml:space="preserve"> PENYALURAN/PENJUALAN PUPUK PKG</t>
  </si>
  <si>
    <t>Kepada Yth.</t>
  </si>
  <si>
    <t>General Manager  Regional PT. PPI</t>
  </si>
  <si>
    <t>Jl. Rajawali No. 54, Surabaya</t>
  </si>
  <si>
    <t>Bersama ini kami sampaikan penjualan pupuk PKG Subsidi</t>
  </si>
  <si>
    <t>Dari : SUB CABANG JEMBER</t>
  </si>
  <si>
    <t>NO</t>
  </si>
  <si>
    <t>TGL</t>
  </si>
  <si>
    <t>NO REG</t>
  </si>
  <si>
    <t>KIOS/PENGECER</t>
  </si>
  <si>
    <t>ALAMAT</t>
  </si>
  <si>
    <t>Rincian Pengiriman</t>
  </si>
  <si>
    <t>TOTAL</t>
  </si>
  <si>
    <t>NILAI BARANG</t>
  </si>
  <si>
    <t>ONGKOS ANGKUT</t>
  </si>
  <si>
    <t xml:space="preserve">NOMOR </t>
  </si>
  <si>
    <t>ZA</t>
  </si>
  <si>
    <t>SP - 36</t>
  </si>
  <si>
    <t>PHONSKA</t>
  </si>
  <si>
    <t>PETROGANIK</t>
  </si>
  <si>
    <t>FAKTUR</t>
  </si>
  <si>
    <t>TON</t>
  </si>
  <si>
    <t>Harga Satuan</t>
  </si>
  <si>
    <t>SP</t>
  </si>
  <si>
    <t>PH</t>
  </si>
  <si>
    <t>PG</t>
  </si>
  <si>
    <t>Sampurna</t>
  </si>
  <si>
    <t>Jenggawah</t>
  </si>
  <si>
    <t>Varia Utama</t>
  </si>
  <si>
    <t>Ika Jaya</t>
  </si>
  <si>
    <t>Serba Ada</t>
  </si>
  <si>
    <t>Tani Jaya</t>
  </si>
  <si>
    <t>Bersama</t>
  </si>
  <si>
    <t>Sumber Hidup</t>
  </si>
  <si>
    <t>Rantika</t>
  </si>
  <si>
    <t>Sumber Rejeki</t>
  </si>
  <si>
    <t>Zhasmy Aditya</t>
  </si>
  <si>
    <t>Sahabat Baru</t>
  </si>
  <si>
    <t>Karunia</t>
  </si>
  <si>
    <t>Mumbulsari</t>
  </si>
  <si>
    <t>Sinar Rejeki</t>
  </si>
  <si>
    <t>Bina Tamansari</t>
  </si>
  <si>
    <t>Tani Mandiri</t>
  </si>
  <si>
    <t>Surya Mega</t>
  </si>
  <si>
    <t>Amoer Permatasari</t>
  </si>
  <si>
    <t>Tani Makmur I</t>
  </si>
  <si>
    <t>Sekar Tani Jaya</t>
  </si>
  <si>
    <t>Mulia</t>
  </si>
  <si>
    <t>Subur</t>
  </si>
  <si>
    <t>Citra Tani</t>
  </si>
  <si>
    <t>Tani Makmur II</t>
  </si>
  <si>
    <t>Mitra Tani</t>
  </si>
  <si>
    <t>Tani Suka Maju</t>
  </si>
  <si>
    <t>Ajung</t>
  </si>
  <si>
    <t>Sari Agung</t>
  </si>
  <si>
    <t>Baru</t>
  </si>
  <si>
    <t>Total</t>
  </si>
  <si>
    <t>Catatan :</t>
  </si>
  <si>
    <t>Mengetahui</t>
  </si>
  <si>
    <t>( Sholihin )</t>
  </si>
  <si>
    <t>Sub Cab Jember</t>
  </si>
  <si>
    <t>02/PPI/PKG/I/2019</t>
  </si>
  <si>
    <t>BRI</t>
  </si>
  <si>
    <t xml:space="preserve">Sumber Rejeki </t>
  </si>
  <si>
    <t>Barokah I</t>
  </si>
  <si>
    <t>Bina Rejeki</t>
  </si>
  <si>
    <t>Barokah II</t>
  </si>
  <si>
    <t>Panen Raya</t>
  </si>
  <si>
    <t>Barokah III</t>
  </si>
  <si>
    <t>Sumber Jaya</t>
  </si>
  <si>
    <t>Dwi Tunggal</t>
  </si>
  <si>
    <t>Rizquna</t>
  </si>
  <si>
    <t>Pijar Tani</t>
  </si>
  <si>
    <t>Sumber Tani</t>
  </si>
  <si>
    <t xml:space="preserve"> 03/PPI/PKG/I/2019</t>
  </si>
  <si>
    <t>Sederhana</t>
  </si>
  <si>
    <t>Sumber Makmur</t>
  </si>
  <si>
    <t>Timi Makmur</t>
  </si>
  <si>
    <t>Wida Jaya</t>
  </si>
  <si>
    <t>Tani Tujuh</t>
  </si>
  <si>
    <t xml:space="preserve">Tani Makmur </t>
  </si>
  <si>
    <t xml:space="preserve"> 04/PPI/PKG/I/2019</t>
  </si>
  <si>
    <t xml:space="preserve"> SUB CABANG JEMBER</t>
  </si>
  <si>
    <t>Jaya Abadi</t>
  </si>
  <si>
    <t>Silo</t>
  </si>
  <si>
    <t>Barokah</t>
  </si>
  <si>
    <t>Putra Harapan</t>
  </si>
  <si>
    <t>Sinar Tani</t>
  </si>
  <si>
    <t>Akbar</t>
  </si>
  <si>
    <t>Adil Jaya</t>
  </si>
  <si>
    <t>Makmur Sejahtera</t>
  </si>
  <si>
    <t>Hidayah</t>
  </si>
  <si>
    <t>Sumber Rejeki II</t>
  </si>
  <si>
    <t>*)</t>
  </si>
  <si>
    <t>No. 85 Kios Muda Jaya diganti Jaya Abadi ( Silo )</t>
  </si>
  <si>
    <t xml:space="preserve"> 05/PPI/PKG/I/2019</t>
  </si>
  <si>
    <t>Baru Rejeki</t>
  </si>
  <si>
    <t>Subur Makmur</t>
  </si>
  <si>
    <t>Sudarso</t>
  </si>
  <si>
    <t>Karya Tani</t>
  </si>
  <si>
    <t>Nur Anita</t>
  </si>
  <si>
    <t>No. 112 Kios Muda Jaya diganti Jaya Abadi ( Silo )</t>
  </si>
  <si>
    <t>Sumber Rejeki I</t>
  </si>
  <si>
    <t>PEMBAYARAN</t>
  </si>
  <si>
    <t>TANGGAL</t>
  </si>
  <si>
    <t>I</t>
  </si>
  <si>
    <t>II</t>
  </si>
  <si>
    <t>III</t>
  </si>
  <si>
    <t>IV</t>
  </si>
  <si>
    <t>TOTAL PEMBAYARAN</t>
  </si>
  <si>
    <t>SISA</t>
  </si>
  <si>
    <t>JUMLAH</t>
  </si>
  <si>
    <t>24-01-19</t>
  </si>
  <si>
    <t>Nusi</t>
  </si>
  <si>
    <t>KETERANGAN</t>
  </si>
  <si>
    <t>NOMINAL</t>
  </si>
  <si>
    <t>Aqua</t>
  </si>
  <si>
    <t>S/h ( Farah dan Rahmat )</t>
  </si>
  <si>
    <t>Semen,Paku,Pasir ( Ged.Cipta )</t>
  </si>
  <si>
    <t>Ongkos Kuli ( Ged.Cipta )</t>
  </si>
  <si>
    <t>Verpal</t>
  </si>
  <si>
    <t>BBM Bln Desember</t>
  </si>
  <si>
    <t>Lampu Bln Desember</t>
  </si>
  <si>
    <t>Gaji P.Anang</t>
  </si>
  <si>
    <t>Gaji Farah</t>
  </si>
  <si>
    <t>Service L-1782-XH</t>
  </si>
  <si>
    <t>Metrei ( SPJB )</t>
  </si>
  <si>
    <t>Paguyuban PKG</t>
  </si>
  <si>
    <t>Servce Printer</t>
  </si>
  <si>
    <t>Isi Tinta Printer</t>
  </si>
  <si>
    <t>Kertas</t>
  </si>
  <si>
    <t>Map ( SPJB )</t>
  </si>
  <si>
    <t xml:space="preserve">Akomodasi SPJB </t>
  </si>
  <si>
    <t>PDAM Bln Januari</t>
  </si>
  <si>
    <t>PLN Bln Januari</t>
  </si>
  <si>
    <t>FC,Jilid</t>
  </si>
  <si>
    <t>Tinta Printer</t>
  </si>
  <si>
    <t>Ampo</t>
  </si>
  <si>
    <t>BBM ke Bank</t>
  </si>
  <si>
    <t>Paguyuban PKG Jan</t>
  </si>
  <si>
    <t>Rapat Distributor</t>
  </si>
  <si>
    <t>Cetakan</t>
  </si>
  <si>
    <t>Setor ke BRI</t>
  </si>
  <si>
    <t>Transfer Sumber Rejeki Mumbul</t>
  </si>
  <si>
    <t>Transfer Varia Utama Jenggawah</t>
  </si>
  <si>
    <t>Transfer Sumber Makmur Jenggawah</t>
  </si>
  <si>
    <t>Transfer Mitra Tani Mumbul</t>
  </si>
  <si>
    <t>Transfer Adil Jaya Jenggawah</t>
  </si>
  <si>
    <t>UANG MASUK 2018</t>
  </si>
  <si>
    <t>Setor ke BRI Thn.2018</t>
  </si>
  <si>
    <t>Transfer Karunia Jaya Silo 2018</t>
  </si>
  <si>
    <t>Transfer Sumber Rejeki l Silo 2018</t>
  </si>
  <si>
    <t>Setor ke BRI Thn.2019</t>
  </si>
  <si>
    <t>Setor ke BRI Th.2018</t>
  </si>
  <si>
    <t>Setor ke BRI Th.2019</t>
  </si>
  <si>
    <t>UANG MASUK 2019</t>
  </si>
  <si>
    <t>SH</t>
  </si>
  <si>
    <t xml:space="preserve"> 06/PPI/PKG/I/2019</t>
  </si>
  <si>
    <t xml:space="preserve">Mitra Tani </t>
  </si>
  <si>
    <t>07/PPI/PKG/I/2019</t>
  </si>
  <si>
    <t>08/PPI/PKG/I/2019</t>
  </si>
  <si>
    <t>04-02-19</t>
  </si>
  <si>
    <t>BIAYA KANTOR BULAN JANUARI 2019</t>
  </si>
  <si>
    <t>Money Detector</t>
  </si>
  <si>
    <t>Yonif Raider</t>
  </si>
  <si>
    <t>Kertas HVS</t>
  </si>
  <si>
    <t>Transfer Mitra Tani Mumbul 2018</t>
  </si>
  <si>
    <t xml:space="preserve"> 09/PPI/PKG/II/2019</t>
  </si>
  <si>
    <t>Tani Harapan</t>
  </si>
  <si>
    <t>10/PPI/PKG/II/2019</t>
  </si>
  <si>
    <t>Tani Makmur</t>
  </si>
  <si>
    <t>Dinar Jaya</t>
  </si>
  <si>
    <t xml:space="preserve"> 11/PPI/PKG/II/2019</t>
  </si>
  <si>
    <t>Karunia Jaya</t>
  </si>
  <si>
    <t>KET</t>
  </si>
  <si>
    <t>OMZET</t>
  </si>
  <si>
    <t>UANG</t>
  </si>
  <si>
    <t>BIAYA</t>
  </si>
  <si>
    <t>KIOS BELUM BAYAR</t>
  </si>
  <si>
    <t>REKAP UANG MASUK, BIAYA DLL</t>
  </si>
  <si>
    <t>UANG MASUK</t>
  </si>
  <si>
    <t>BELUM BAYAR</t>
  </si>
  <si>
    <t>12/PPI/PKG/II/2019</t>
  </si>
  <si>
    <t>Tani  Makmur</t>
  </si>
  <si>
    <t>Belum Bayar</t>
  </si>
  <si>
    <t xml:space="preserve">  BIAYA</t>
  </si>
  <si>
    <t xml:space="preserve">  OMZET</t>
  </si>
  <si>
    <t xml:space="preserve">  BELUM BAYAR</t>
  </si>
  <si>
    <t xml:space="preserve"> 13/PPI/PKG/II/2019</t>
  </si>
  <si>
    <t xml:space="preserve">Baru </t>
  </si>
  <si>
    <t xml:space="preserve"> 14/PPI/PKG/II/2019</t>
  </si>
  <si>
    <t>15/PPI/PKG/II/2019</t>
  </si>
  <si>
    <t>Sampurna/Sbr Hdp</t>
  </si>
  <si>
    <t>c</t>
  </si>
  <si>
    <t>16/PPI/PKG/II/2019</t>
  </si>
  <si>
    <t>Anugerah</t>
  </si>
  <si>
    <t xml:space="preserve"> 17/PPI/PKG/III/2019</t>
  </si>
  <si>
    <t>18/PPI/PKG/III/2019</t>
  </si>
  <si>
    <t xml:space="preserve"> 19/PPI/PKG/III/2019</t>
  </si>
  <si>
    <t>20/PPI/PKG/III/2019</t>
  </si>
  <si>
    <t xml:space="preserve"> 21/PPI/PKG/III/2019</t>
  </si>
  <si>
    <t>368 A</t>
  </si>
  <si>
    <t xml:space="preserve"> 22/PPI/PKG/III/2019</t>
  </si>
  <si>
    <t xml:space="preserve"> 23/PPI/PKG/IV/2019</t>
  </si>
  <si>
    <t>SURAT</t>
  </si>
  <si>
    <t>JALAN</t>
  </si>
  <si>
    <t>24/PPI/PKG/IV/2019</t>
  </si>
  <si>
    <t xml:space="preserve"> 25/PPI/PKG/IV/2019</t>
  </si>
  <si>
    <t>Putra Makmur</t>
  </si>
  <si>
    <t>26/PPI/PKG/IV/2019</t>
  </si>
  <si>
    <t xml:space="preserve"> 27/PPI/PKG/IV/2019</t>
  </si>
  <si>
    <t xml:space="preserve"> 28/PPI/PKG/IV/2019</t>
  </si>
  <si>
    <t xml:space="preserve"> 29/PPI/PKG/IV/2019</t>
  </si>
  <si>
    <t>Hari Santoso</t>
  </si>
  <si>
    <t xml:space="preserve"> 30/PPI/PKG/IV/2019</t>
  </si>
  <si>
    <t>PEMBAYARAN JBR KE SBY</t>
  </si>
  <si>
    <t>PEMBAYARAN KIOS</t>
  </si>
  <si>
    <t xml:space="preserve"> 31/PPI/PKG/V/2019</t>
  </si>
  <si>
    <t>32/PPI/PKG/V/2019</t>
  </si>
  <si>
    <t xml:space="preserve">Karya Tani </t>
  </si>
  <si>
    <t xml:space="preserve"> 33/PPI/PKG/V/2019</t>
  </si>
  <si>
    <t>34/PPI/PKG/V/2019</t>
  </si>
  <si>
    <t xml:space="preserve">Karunia </t>
  </si>
  <si>
    <t xml:space="preserve"> 35/PPI/PKG/V/2019</t>
  </si>
  <si>
    <t xml:space="preserve"> 36/PPI/PKG/V/2019</t>
  </si>
  <si>
    <t>Hasri Jaya</t>
  </si>
  <si>
    <t xml:space="preserve"> 37/PPI/PKG/V/2019</t>
  </si>
  <si>
    <t>RISKI</t>
  </si>
  <si>
    <t>belum bayar</t>
  </si>
  <si>
    <t xml:space="preserve"> 38/PPI/PKG/V/2019</t>
  </si>
  <si>
    <t xml:space="preserve"> 39/PPI/PKG/V/2019</t>
  </si>
  <si>
    <t xml:space="preserve"> 40/PPI/PKG/V/2019</t>
  </si>
  <si>
    <t>Jaya Abadi/subur</t>
  </si>
  <si>
    <t xml:space="preserve">Baru Rejeki </t>
  </si>
  <si>
    <t>Amor Permatasari</t>
  </si>
  <si>
    <t xml:space="preserve">Sari Agung </t>
  </si>
  <si>
    <t xml:space="preserve">Bina Rejeki </t>
  </si>
  <si>
    <t xml:space="preserve">Jenggawah </t>
  </si>
  <si>
    <t xml:space="preserve">Bersama </t>
  </si>
  <si>
    <t xml:space="preserve">Ajung </t>
  </si>
  <si>
    <t xml:space="preserve">Sumber Rejeki I </t>
  </si>
  <si>
    <t xml:space="preserve">Akbar </t>
  </si>
  <si>
    <t xml:space="preserve">Karunia Jaya </t>
  </si>
  <si>
    <t xml:space="preserve">Tani Jaya </t>
  </si>
  <si>
    <t xml:space="preserve">Zhasmy Aditya </t>
  </si>
  <si>
    <t xml:space="preserve">Sumber Hidup </t>
  </si>
  <si>
    <t xml:space="preserve">Serba Ada </t>
  </si>
  <si>
    <t xml:space="preserve">Timi Makmur </t>
  </si>
  <si>
    <t xml:space="preserve">Citra Tani </t>
  </si>
  <si>
    <t xml:space="preserve">Barokah I </t>
  </si>
  <si>
    <t xml:space="preserve">Sumber Tani </t>
  </si>
  <si>
    <t>Tani Subur</t>
  </si>
  <si>
    <t xml:space="preserve">Ika Jaya </t>
  </si>
  <si>
    <t>31/15/19</t>
  </si>
  <si>
    <t>SH/PESTISIDA</t>
  </si>
  <si>
    <t xml:space="preserve">BELUM BAYAR </t>
  </si>
  <si>
    <t>\</t>
  </si>
  <si>
    <t xml:space="preserve">Tani Tujuh </t>
  </si>
  <si>
    <t xml:space="preserve">Adil Jaya </t>
  </si>
  <si>
    <t>Hasri Jaya/Sinar Tani</t>
  </si>
  <si>
    <t xml:space="preserve">Sederhana </t>
  </si>
  <si>
    <t xml:space="preserve">Sampurna </t>
  </si>
  <si>
    <t xml:space="preserve">Mumbulsari </t>
  </si>
  <si>
    <t xml:space="preserve">Jaya Abadi </t>
  </si>
  <si>
    <t xml:space="preserve">Silo </t>
  </si>
  <si>
    <t xml:space="preserve"> </t>
  </si>
  <si>
    <t>Belum bayar</t>
  </si>
  <si>
    <t xml:space="preserve">                                   </t>
  </si>
  <si>
    <t>7 JT SH</t>
  </si>
  <si>
    <t>Mumbul</t>
  </si>
  <si>
    <t xml:space="preserve">Anugerah </t>
  </si>
  <si>
    <t xml:space="preserve">Sederhama </t>
  </si>
  <si>
    <t>BELUM BAYAR/ SH</t>
  </si>
  <si>
    <t xml:space="preserve">Nusi </t>
  </si>
  <si>
    <t>ANGKUTAN</t>
  </si>
  <si>
    <t>ADA</t>
  </si>
  <si>
    <t>Karunia/CITRA</t>
  </si>
  <si>
    <t>Barokah lll</t>
  </si>
  <si>
    <t>Zhassmy Aditya</t>
  </si>
  <si>
    <t>Barokah l</t>
  </si>
  <si>
    <t>Tani Makmur l</t>
  </si>
  <si>
    <t>Mulya</t>
  </si>
  <si>
    <t xml:space="preserve">Anugrah </t>
  </si>
  <si>
    <t>hidaya jaya/1619</t>
  </si>
  <si>
    <t>enggawah</t>
  </si>
  <si>
    <t>Barokah ll</t>
  </si>
  <si>
    <t>Tani Makmur ll</t>
  </si>
  <si>
    <t>Seba Ada</t>
  </si>
  <si>
    <t>Sumber Rejeki l</t>
  </si>
  <si>
    <t>Anugrah</t>
  </si>
  <si>
    <t>Jenggawa</t>
  </si>
  <si>
    <t>911A</t>
  </si>
  <si>
    <t>912A</t>
  </si>
  <si>
    <t>913A</t>
  </si>
  <si>
    <t>914A</t>
  </si>
  <si>
    <t>Putra Makmur/BTS</t>
  </si>
  <si>
    <t>Jenggawaj</t>
  </si>
  <si>
    <t>KWITANSI TERBUKA PER 14 AGUSTUS 2019</t>
  </si>
  <si>
    <t>RETUR</t>
  </si>
  <si>
    <t>SILO</t>
  </si>
  <si>
    <t xml:space="preserve">                      </t>
  </si>
  <si>
    <t>S0</t>
  </si>
  <si>
    <t>JUMLAH SO</t>
  </si>
  <si>
    <t>jenggawah</t>
  </si>
  <si>
    <t>Sederhna</t>
  </si>
  <si>
    <t>TAGIHAN</t>
  </si>
  <si>
    <t>SELISIH/SISA STOCK</t>
  </si>
  <si>
    <t>*Jumlah Omzet + sisa Stock</t>
  </si>
  <si>
    <t>silo</t>
  </si>
  <si>
    <t>ika Jaya</t>
  </si>
  <si>
    <t>mumbul</t>
  </si>
  <si>
    <t>bina Rejeki</t>
  </si>
  <si>
    <t>barokah III</t>
  </si>
  <si>
    <t xml:space="preserve">Mulya </t>
  </si>
  <si>
    <t>kirim tgl27-8-19</t>
  </si>
  <si>
    <t>dipending</t>
  </si>
  <si>
    <t>BENIH PADI</t>
  </si>
  <si>
    <t>TITIP SOPIR</t>
  </si>
  <si>
    <t>21/08/20019</t>
  </si>
  <si>
    <t>BI.OPERASIONAL</t>
  </si>
  <si>
    <t>Amoer Permata Sari</t>
  </si>
  <si>
    <t>Sumber  Rejeki</t>
  </si>
  <si>
    <t>No Faktur</t>
  </si>
  <si>
    <t>WIDA NGANU YG SURABAYA YA</t>
  </si>
  <si>
    <t>Tani Jaya /Bersama</t>
  </si>
  <si>
    <t xml:space="preserve">Sinar Tani </t>
  </si>
  <si>
    <t>Jennggawah</t>
  </si>
  <si>
    <t>Jenggawaah</t>
  </si>
  <si>
    <t>Jewnggawah</t>
  </si>
  <si>
    <t>1012A</t>
  </si>
  <si>
    <t xml:space="preserve">Putra Makmur </t>
  </si>
  <si>
    <t>Mulya / Bina Tamansari</t>
  </si>
  <si>
    <t>Surya Mega / Tani Mandiri</t>
  </si>
  <si>
    <t>Sumber Rejeki /TM ll</t>
  </si>
  <si>
    <t>Tunggal Jaya</t>
  </si>
  <si>
    <t>Sumber Rejeki ll</t>
  </si>
  <si>
    <t>1206A</t>
  </si>
  <si>
    <t>1207A</t>
  </si>
  <si>
    <t>Bintan Jaya</t>
  </si>
  <si>
    <t>Rizki Jaya</t>
  </si>
  <si>
    <t>Gayatri</t>
  </si>
  <si>
    <t>Sumber Barokah</t>
  </si>
  <si>
    <t>1260A</t>
  </si>
  <si>
    <t xml:space="preserve">Barokah </t>
  </si>
  <si>
    <t>Jaya Makmur</t>
  </si>
  <si>
    <t>Mulya Mandiri</t>
  </si>
  <si>
    <t>Pratama</t>
  </si>
  <si>
    <t>Adit Jaya</t>
  </si>
  <si>
    <t>Al Barokah</t>
  </si>
  <si>
    <t>1300 A</t>
  </si>
  <si>
    <t>Rejeki</t>
  </si>
  <si>
    <t>1303 A</t>
  </si>
  <si>
    <t xml:space="preserve">Rizki </t>
  </si>
  <si>
    <t>Sinar Jaya</t>
  </si>
  <si>
    <t xml:space="preserve">Subur </t>
  </si>
  <si>
    <t>1355A</t>
  </si>
  <si>
    <t>1359 A</t>
  </si>
  <si>
    <t>Tani Makmur l/Subur</t>
  </si>
  <si>
    <t>Tani Makmur ll/S.Rjk</t>
  </si>
  <si>
    <t>Mitra Tani/Rantika</t>
  </si>
  <si>
    <t>Subu Makmur</t>
  </si>
  <si>
    <t>Samourna</t>
  </si>
  <si>
    <t>1447 A</t>
  </si>
  <si>
    <t>1453 A</t>
  </si>
  <si>
    <t>Rizki</t>
  </si>
  <si>
    <t>1474 A</t>
  </si>
  <si>
    <t>1487A</t>
  </si>
  <si>
    <t>1489 A</t>
  </si>
  <si>
    <t>1490 A</t>
  </si>
  <si>
    <t>1492 A</t>
  </si>
  <si>
    <t>1566 A</t>
  </si>
  <si>
    <t>1568 A</t>
  </si>
  <si>
    <t>1569 A</t>
  </si>
  <si>
    <t>1570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</si>
</sst>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_(* #,##0_);_(* \(#,##0\);_(* &quot;-&quot;_);_(@_)"/>
    <numFmt numFmtId="165" formatCode="_(&quot;Rp&quot;* #,##0.00_);_(&quot;Rp&quot;* \(#,##0.00\);_(&quot;Rp&quot;* &quot;-&quot;??_);_(@_)"/>
    <numFmt numFmtId="166" formatCode="_(* #,##0.00_);_(* \(#,##0.00\);_(* &quot;-&quot;??_);_(@_)"/>
    <numFmt numFmtId="167" formatCode="#,##0;[Red]#,##0"/>
    <numFmt numFmtId="168" formatCode="_(* #,##0_);_(* \(#,##0\);_(* &quot;-&quot;??_);_(@_)"/>
    <numFmt numFmtId="169" formatCode="dd/mm/yy;@"/>
    <numFmt numFmtId="170" formatCode="0.0"/>
    <numFmt numFmtId="171" formatCode="#,##0.0;[Red]#,##0.0"/>
    <numFmt numFmtId="172" formatCode="_(* #,##0.0_);_(* \(#,##0.0\);_(* &quot;-&quot;??_);_(@_)"/>
    <numFmt numFmtId="173" formatCode="_(* #,##0.00_);_(* \(#,##0.00\);_(* &quot;-&quot;_);_(@_)"/>
  </numFmts>
  <fonts count="1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4"/>
      <name val="Arial"/>
      <family val="2"/>
    </font>
    <font>
      <sz val="10"/>
      <name val="Arial"/>
      <family val="2"/>
    </font>
    <font>
      <sz val="14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omic Sans MS"/>
      <family val="4"/>
    </font>
    <font>
      <b/>
      <sz val="14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name val="Arial"/>
      <family val="2"/>
    </font>
    <font>
      <u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rgb="FFFF0000"/>
      <name val="Comic Sans MS"/>
      <family val="4"/>
    </font>
    <font>
      <b/>
      <sz val="12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2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rgb="FF00B0F0"/>
      <name val="Calibri"/>
      <family val="2"/>
      <scheme val="minor"/>
    </font>
    <font>
      <i/>
      <sz val="18"/>
      <name val="Arial"/>
      <family val="2"/>
    </font>
    <font>
      <sz val="18"/>
      <name val="Calibri"/>
      <family val="2"/>
      <scheme val="minor"/>
    </font>
    <font>
      <sz val="18"/>
      <name val="Arial"/>
      <family val="2"/>
    </font>
    <font>
      <sz val="18"/>
      <color rgb="FFFF0000"/>
      <name val="Calibri"/>
      <family val="2"/>
      <scheme val="minor"/>
    </font>
    <font>
      <sz val="18"/>
      <color rgb="FF00B0F0"/>
      <name val="Calibri"/>
      <family val="2"/>
      <scheme val="minor"/>
    </font>
    <font>
      <u/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5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7"/>
      <color rgb="FFFF0000"/>
      <name val="Comic Sans MS"/>
      <family val="4"/>
    </font>
    <font>
      <sz val="14"/>
      <color theme="1"/>
      <name val="Arial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1"/>
      <name val="Comic Sans MS"/>
      <family val="4"/>
    </font>
    <font>
      <u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4"/>
      <color rgb="FF00B0F0"/>
      <name val="Calibri"/>
      <family val="2"/>
      <scheme val="minor"/>
    </font>
    <font>
      <sz val="12"/>
      <color rgb="FF00B0F0"/>
      <name val="Calibri"/>
      <family val="2"/>
      <scheme val="minor"/>
    </font>
    <font>
      <sz val="16"/>
      <color rgb="FF00B0F0"/>
      <name val="Calibri"/>
      <family val="2"/>
      <scheme val="minor"/>
    </font>
    <font>
      <sz val="14"/>
      <color rgb="FF00B0F0"/>
      <name val="Arial"/>
      <family val="2"/>
    </font>
    <font>
      <sz val="10"/>
      <name val="Calibri"/>
      <family val="2"/>
      <scheme val="minor"/>
    </font>
    <font>
      <b/>
      <sz val="14"/>
      <color theme="5"/>
      <name val="Calibri"/>
      <family val="2"/>
      <scheme val="minor"/>
    </font>
    <font>
      <sz val="14"/>
      <color rgb="FFC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18"/>
      <color theme="1"/>
      <name val="Times New Roman"/>
      <family val="1"/>
    </font>
    <font>
      <b/>
      <sz val="18"/>
      <color theme="1"/>
      <name val="Times New Roman"/>
      <family val="1"/>
    </font>
    <font>
      <i/>
      <sz val="18"/>
      <name val="Times New Roman"/>
      <family val="1"/>
    </font>
    <font>
      <sz val="18"/>
      <name val="Times New Roman"/>
      <family val="1"/>
    </font>
    <font>
      <sz val="10"/>
      <color theme="1"/>
      <name val="Times New Roman"/>
      <family val="1"/>
    </font>
    <font>
      <b/>
      <sz val="18"/>
      <color rgb="FFFF0000"/>
      <name val="Times New Roman"/>
      <family val="1"/>
    </font>
    <font>
      <sz val="18"/>
      <color rgb="FFFF0000"/>
      <name val="Times New Roman"/>
      <family val="1"/>
    </font>
    <font>
      <sz val="18"/>
      <color rgb="FF00B0F0"/>
      <name val="Times New Roman"/>
      <family val="1"/>
    </font>
    <font>
      <u/>
      <sz val="18"/>
      <color theme="1"/>
      <name val="Times New Roman"/>
      <family val="1"/>
    </font>
    <font>
      <sz val="16"/>
      <color rgb="FFFF0000"/>
      <name val="Times New Roman"/>
      <family val="1"/>
    </font>
    <font>
      <sz val="14"/>
      <color rgb="FF00B0F0"/>
      <name val="Times New Roman"/>
      <family val="1"/>
    </font>
    <font>
      <sz val="16"/>
      <color rgb="FF00B0F0"/>
      <name val="Times New Roman"/>
      <family val="1"/>
    </font>
    <font>
      <sz val="10"/>
      <color rgb="FF00B0F0"/>
      <name val="Times New Roman"/>
      <family val="1"/>
    </font>
    <font>
      <b/>
      <sz val="18"/>
      <name val="Times New Roman"/>
      <family val="1"/>
    </font>
    <font>
      <sz val="10"/>
      <name val="Times New Roman"/>
      <family val="1"/>
    </font>
    <font>
      <sz val="16"/>
      <color theme="1"/>
      <name val="Times New Roman"/>
      <family val="1"/>
    </font>
    <font>
      <sz val="12"/>
      <color rgb="FF00B0F0"/>
      <name val="Times New Roman"/>
      <family val="1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sz val="14"/>
      <name val="Times New Roman"/>
      <family val="1"/>
    </font>
    <font>
      <b/>
      <sz val="17"/>
      <color rgb="FFFF0000"/>
      <name val="Times New Roman"/>
      <family val="1"/>
    </font>
    <font>
      <sz val="12"/>
      <color theme="1"/>
      <name val="Times New Roman"/>
      <family val="1"/>
    </font>
    <font>
      <b/>
      <sz val="16"/>
      <color theme="1"/>
      <name val="Times New Roman"/>
      <family val="1"/>
    </font>
    <font>
      <b/>
      <sz val="12"/>
      <color theme="1"/>
      <name val="Times New Roman"/>
      <family val="1"/>
    </font>
    <font>
      <i/>
      <sz val="14"/>
      <name val="Times New Roman"/>
      <family val="1"/>
    </font>
    <font>
      <b/>
      <sz val="11"/>
      <color rgb="FFFF0000"/>
      <name val="Times New Roman"/>
      <family val="1"/>
    </font>
    <font>
      <b/>
      <sz val="10"/>
      <color rgb="FFFF0000"/>
      <name val="Times New Roman"/>
      <family val="1"/>
    </font>
    <font>
      <sz val="11"/>
      <color theme="1"/>
      <name val="Times New Roman"/>
      <family val="1"/>
    </font>
    <font>
      <u/>
      <sz val="12"/>
      <color theme="1"/>
      <name val="Times New Roman"/>
      <family val="1"/>
    </font>
    <font>
      <b/>
      <sz val="14"/>
      <name val="Times New Roman"/>
      <family val="1"/>
    </font>
    <font>
      <b/>
      <sz val="14"/>
      <color rgb="FFFF0000"/>
      <name val="Times New Roman"/>
      <family val="1"/>
    </font>
    <font>
      <b/>
      <sz val="20"/>
      <color theme="1"/>
      <name val="Times New Roman"/>
      <family val="1"/>
    </font>
    <font>
      <sz val="22"/>
      <color theme="1"/>
      <name val="Times New Roman"/>
      <family val="1"/>
    </font>
    <font>
      <b/>
      <sz val="12"/>
      <name val="Times New Roman"/>
      <family val="1"/>
    </font>
    <font>
      <sz val="22"/>
      <color rgb="FFFF0000"/>
      <name val="Times New Roman"/>
      <family val="1"/>
    </font>
    <font>
      <sz val="22"/>
      <name val="Times New Roman"/>
      <family val="1"/>
    </font>
    <font>
      <b/>
      <sz val="11"/>
      <color theme="1"/>
      <name val="Calibri"/>
      <family val="2"/>
      <scheme val="minor"/>
    </font>
    <font>
      <sz val="11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0"/>
      <color theme="1"/>
      <name val="Arial"/>
      <family val="2"/>
    </font>
    <font>
      <sz val="10"/>
      <color rgb="FF00B0F0"/>
      <name val="Arial"/>
      <family val="2"/>
    </font>
    <font>
      <b/>
      <sz val="1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0"/>
      <color theme="1"/>
      <name val="Times New Roman"/>
      <family val="1"/>
    </font>
    <font>
      <sz val="10"/>
      <color rgb="FFFF0000"/>
      <name val="Times New Roman"/>
      <family val="1"/>
    </font>
    <font>
      <b/>
      <sz val="10"/>
      <name val="Times New Roman"/>
      <family val="1"/>
    </font>
    <font>
      <sz val="20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sz val="10"/>
      <color theme="1"/>
      <name val="Calibri"/>
      <family val="2"/>
      <charset val="1"/>
      <scheme val="minor"/>
    </font>
    <font>
      <sz val="11"/>
      <color theme="0"/>
      <name val="Calibri"/>
      <family val="2"/>
      <scheme val="minor"/>
    </font>
    <font>
      <sz val="9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7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ck">
        <color auto="1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ck">
        <color auto="1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ck">
        <color auto="1"/>
      </right>
      <top/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94">
    <xf numFmtId="0" fontId="0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2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</cellStyleXfs>
  <cellXfs count="3053">
    <xf numFmtId="0" fontId="0" fillId="0" borderId="0" xfId="0"/>
    <xf numFmtId="0" fontId="3" fillId="0" borderId="0" xfId="0" quotePrefix="1" applyFont="1" applyBorder="1" applyAlignment="1">
      <alignment horizontal="center"/>
    </xf>
    <xf numFmtId="0" fontId="4" fillId="0" borderId="0" xfId="0" quotePrefix="1" applyFont="1" applyBorder="1" applyAlignment="1">
      <alignment horizontal="center"/>
    </xf>
    <xf numFmtId="0" fontId="5" fillId="0" borderId="0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center" vertical="center"/>
    </xf>
    <xf numFmtId="167" fontId="7" fillId="0" borderId="0" xfId="3" applyNumberFormat="1" applyFont="1" applyBorder="1" applyAlignment="1">
      <alignment horizontal="center" vertical="center"/>
    </xf>
    <xf numFmtId="164" fontId="3" fillId="0" borderId="0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164" fontId="7" fillId="0" borderId="0" xfId="2" applyNumberFormat="1" applyFont="1" applyBorder="1" applyAlignment="1">
      <alignment horizontal="center" vertical="center"/>
    </xf>
    <xf numFmtId="168" fontId="3" fillId="0" borderId="0" xfId="1" applyNumberFormat="1" applyFont="1" applyBorder="1" applyAlignment="1">
      <alignment horizontal="center" vertical="center"/>
    </xf>
    <xf numFmtId="168" fontId="3" fillId="0" borderId="0" xfId="1" applyNumberFormat="1" applyFont="1" applyBorder="1" applyAlignment="1">
      <alignment vertical="center"/>
    </xf>
    <xf numFmtId="168" fontId="8" fillId="0" borderId="0" xfId="1" applyNumberFormat="1" applyFont="1" applyBorder="1"/>
    <xf numFmtId="0" fontId="8" fillId="0" borderId="0" xfId="0" applyFont="1"/>
    <xf numFmtId="0" fontId="3" fillId="0" borderId="0" xfId="0" applyFont="1"/>
    <xf numFmtId="168" fontId="3" fillId="0" borderId="0" xfId="1" applyNumberFormat="1" applyFont="1"/>
    <xf numFmtId="168" fontId="9" fillId="0" borderId="0" xfId="1" applyNumberFormat="1" applyFont="1" applyBorder="1" applyAlignment="1">
      <alignment horizontal="center" vertical="center"/>
    </xf>
    <xf numFmtId="168" fontId="12" fillId="0" borderId="0" xfId="1" applyNumberFormat="1" applyFont="1"/>
    <xf numFmtId="168" fontId="14" fillId="0" borderId="0" xfId="1" applyNumberFormat="1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/>
    </xf>
    <xf numFmtId="168" fontId="8" fillId="0" borderId="0" xfId="1" applyNumberFormat="1" applyFont="1"/>
    <xf numFmtId="167" fontId="8" fillId="0" borderId="0" xfId="0" applyNumberFormat="1" applyFont="1"/>
    <xf numFmtId="167" fontId="3" fillId="0" borderId="0" xfId="0" applyNumberFormat="1" applyFont="1" applyBorder="1" applyAlignment="1">
      <alignment horizontal="center"/>
    </xf>
    <xf numFmtId="0" fontId="8" fillId="0" borderId="0" xfId="0" applyFont="1" applyBorder="1"/>
    <xf numFmtId="168" fontId="10" fillId="0" borderId="0" xfId="1" applyNumberFormat="1" applyFont="1" applyBorder="1"/>
    <xf numFmtId="0" fontId="3" fillId="0" borderId="0" xfId="0" applyFont="1" applyBorder="1"/>
    <xf numFmtId="168" fontId="3" fillId="0" borderId="0" xfId="1" applyNumberFormat="1" applyFont="1" applyBorder="1"/>
    <xf numFmtId="164" fontId="3" fillId="0" borderId="17" xfId="2" applyFont="1" applyBorder="1" applyAlignment="1">
      <alignment horizontal="center" vertical="center"/>
    </xf>
    <xf numFmtId="0" fontId="20" fillId="0" borderId="0" xfId="0" applyFont="1"/>
    <xf numFmtId="0" fontId="8" fillId="0" borderId="0" xfId="0" applyFont="1" applyAlignment="1">
      <alignment horizontal="center"/>
    </xf>
    <xf numFmtId="0" fontId="20" fillId="0" borderId="17" xfId="0" applyFont="1" applyBorder="1"/>
    <xf numFmtId="0" fontId="20" fillId="0" borderId="22" xfId="0" applyFont="1" applyBorder="1" applyAlignment="1">
      <alignment horizontal="center"/>
    </xf>
    <xf numFmtId="169" fontId="20" fillId="0" borderId="17" xfId="0" quotePrefix="1" applyNumberFormat="1" applyFont="1" applyBorder="1" applyAlignment="1">
      <alignment horizontal="center"/>
    </xf>
    <xf numFmtId="164" fontId="20" fillId="0" borderId="21" xfId="2" applyFont="1" applyBorder="1"/>
    <xf numFmtId="0" fontId="8" fillId="0" borderId="46" xfId="0" applyFont="1" applyBorder="1"/>
    <xf numFmtId="0" fontId="20" fillId="0" borderId="17" xfId="0" applyFont="1" applyBorder="1" applyAlignment="1">
      <alignment horizontal="center"/>
    </xf>
    <xf numFmtId="164" fontId="13" fillId="0" borderId="0" xfId="2" applyFont="1"/>
    <xf numFmtId="164" fontId="20" fillId="0" borderId="17" xfId="2" applyFont="1" applyBorder="1"/>
    <xf numFmtId="164" fontId="20" fillId="0" borderId="17" xfId="0" applyNumberFormat="1" applyFont="1" applyBorder="1"/>
    <xf numFmtId="164" fontId="21" fillId="0" borderId="17" xfId="2" applyFont="1" applyBorder="1"/>
    <xf numFmtId="164" fontId="13" fillId="0" borderId="0" xfId="2" applyFont="1" applyBorder="1"/>
    <xf numFmtId="167" fontId="3" fillId="0" borderId="0" xfId="0" applyNumberFormat="1" applyFont="1"/>
    <xf numFmtId="168" fontId="24" fillId="0" borderId="0" xfId="1" applyNumberFormat="1" applyFont="1" applyBorder="1" applyAlignment="1">
      <alignment horizontal="center"/>
    </xf>
    <xf numFmtId="0" fontId="25" fillId="0" borderId="0" xfId="0" applyFont="1"/>
    <xf numFmtId="0" fontId="4" fillId="0" borderId="0" xfId="0" applyFont="1" applyBorder="1" applyAlignment="1">
      <alignment horizontal="center"/>
    </xf>
    <xf numFmtId="168" fontId="10" fillId="0" borderId="0" xfId="1" applyNumberFormat="1" applyFont="1" applyBorder="1" applyAlignment="1">
      <alignment horizontal="center"/>
    </xf>
    <xf numFmtId="0" fontId="20" fillId="0" borderId="47" xfId="0" applyFont="1" applyBorder="1" applyAlignment="1">
      <alignment horizontal="center"/>
    </xf>
    <xf numFmtId="169" fontId="20" fillId="0" borderId="7" xfId="0" quotePrefix="1" applyNumberFormat="1" applyFont="1" applyBorder="1" applyAlignment="1">
      <alignment horizontal="center"/>
    </xf>
    <xf numFmtId="0" fontId="20" fillId="0" borderId="7" xfId="0" applyFont="1" applyBorder="1"/>
    <xf numFmtId="164" fontId="20" fillId="0" borderId="48" xfId="2" applyFont="1" applyBorder="1"/>
    <xf numFmtId="0" fontId="20" fillId="0" borderId="49" xfId="0" applyFont="1" applyBorder="1" applyAlignment="1">
      <alignment horizontal="center"/>
    </xf>
    <xf numFmtId="0" fontId="20" fillId="0" borderId="23" xfId="0" applyFont="1" applyBorder="1"/>
    <xf numFmtId="164" fontId="20" fillId="0" borderId="50" xfId="2" applyFont="1" applyBorder="1"/>
    <xf numFmtId="164" fontId="27" fillId="0" borderId="17" xfId="2" applyFont="1" applyBorder="1"/>
    <xf numFmtId="0" fontId="21" fillId="0" borderId="17" xfId="0" applyFont="1" applyBorder="1"/>
    <xf numFmtId="0" fontId="4" fillId="0" borderId="0" xfId="0" applyFont="1" applyBorder="1"/>
    <xf numFmtId="168" fontId="4" fillId="0" borderId="0" xfId="1" applyNumberFormat="1" applyFont="1" applyBorder="1" applyAlignment="1">
      <alignment vertical="top"/>
    </xf>
    <xf numFmtId="0" fontId="14" fillId="0" borderId="0" xfId="0" applyFont="1" applyBorder="1" applyAlignment="1">
      <alignment horizontal="center"/>
    </xf>
    <xf numFmtId="169" fontId="3" fillId="0" borderId="0" xfId="0" quotePrefix="1" applyNumberFormat="1" applyFont="1" applyBorder="1" applyAlignment="1">
      <alignment horizontal="center"/>
    </xf>
    <xf numFmtId="0" fontId="15" fillId="0" borderId="0" xfId="0" applyFont="1" applyBorder="1" applyAlignment="1">
      <alignment horizontal="left" vertical="center" wrapText="1"/>
    </xf>
    <xf numFmtId="1" fontId="7" fillId="0" borderId="0" xfId="2" applyNumberFormat="1" applyFont="1" applyBorder="1" applyAlignment="1">
      <alignment horizontal="center" vertical="center"/>
    </xf>
    <xf numFmtId="37" fontId="7" fillId="0" borderId="0" xfId="2" applyNumberFormat="1" applyFont="1" applyBorder="1" applyAlignment="1">
      <alignment horizontal="center" vertical="center"/>
    </xf>
    <xf numFmtId="14" fontId="4" fillId="0" borderId="0" xfId="0" quotePrefix="1" applyNumberFormat="1" applyFont="1" applyBorder="1" applyAlignment="1">
      <alignment horizontal="center"/>
    </xf>
    <xf numFmtId="164" fontId="3" fillId="0" borderId="0" xfId="2" applyNumberFormat="1" applyFont="1" applyBorder="1" applyAlignment="1">
      <alignment horizontal="left" vertical="top"/>
    </xf>
    <xf numFmtId="168" fontId="3" fillId="0" borderId="0" xfId="0" applyNumberFormat="1" applyFont="1" applyBorder="1"/>
    <xf numFmtId="164" fontId="19" fillId="0" borderId="0" xfId="0" applyNumberFormat="1" applyFont="1" applyBorder="1"/>
    <xf numFmtId="164" fontId="3" fillId="0" borderId="0" xfId="2" applyFont="1" applyBorder="1" applyAlignment="1">
      <alignment horizontal="center" vertical="center"/>
    </xf>
    <xf numFmtId="167" fontId="8" fillId="0" borderId="0" xfId="0" applyNumberFormat="1" applyFont="1" applyBorder="1"/>
    <xf numFmtId="167" fontId="0" fillId="0" borderId="0" xfId="0" applyNumberFormat="1" applyFont="1" applyBorder="1"/>
    <xf numFmtId="168" fontId="8" fillId="0" borderId="0" xfId="0" applyNumberFormat="1" applyFont="1" applyBorder="1"/>
    <xf numFmtId="168" fontId="17" fillId="0" borderId="0" xfId="1" applyNumberFormat="1" applyFont="1" applyBorder="1" applyAlignment="1">
      <alignment horizontal="center" vertical="center"/>
    </xf>
    <xf numFmtId="164" fontId="8" fillId="0" borderId="0" xfId="2" applyFont="1" applyBorder="1"/>
    <xf numFmtId="0" fontId="18" fillId="0" borderId="0" xfId="0" applyFont="1" applyBorder="1" applyAlignment="1">
      <alignment horizontal="right"/>
    </xf>
    <xf numFmtId="0" fontId="4" fillId="3" borderId="0" xfId="0" quotePrefix="1" applyFont="1" applyFill="1" applyBorder="1" applyAlignment="1">
      <alignment horizontal="center"/>
    </xf>
    <xf numFmtId="0" fontId="23" fillId="0" borderId="0" xfId="0" applyFont="1" applyBorder="1"/>
    <xf numFmtId="0" fontId="22" fillId="0" borderId="0" xfId="0" applyFont="1" applyBorder="1" applyAlignment="1"/>
    <xf numFmtId="171" fontId="0" fillId="0" borderId="0" xfId="0" applyNumberFormat="1" applyFont="1" applyBorder="1"/>
    <xf numFmtId="164" fontId="8" fillId="0" borderId="0" xfId="0" applyNumberFormat="1" applyFont="1" applyBorder="1"/>
    <xf numFmtId="0" fontId="8" fillId="0" borderId="0" xfId="0" applyFont="1" applyBorder="1" applyAlignment="1"/>
    <xf numFmtId="171" fontId="3" fillId="0" borderId="0" xfId="0" applyNumberFormat="1" applyFont="1" applyBorder="1"/>
    <xf numFmtId="167" fontId="3" fillId="0" borderId="0" xfId="0" applyNumberFormat="1" applyFont="1" applyBorder="1"/>
    <xf numFmtId="0" fontId="4" fillId="3" borderId="0" xfId="0" applyFont="1" applyFill="1" applyBorder="1" applyAlignment="1">
      <alignment horizontal="center"/>
    </xf>
    <xf numFmtId="0" fontId="25" fillId="0" borderId="0" xfId="0" applyFont="1" applyBorder="1"/>
    <xf numFmtId="168" fontId="18" fillId="0" borderId="0" xfId="1" applyNumberFormat="1" applyFont="1" applyBorder="1"/>
    <xf numFmtId="164" fontId="3" fillId="0" borderId="0" xfId="2" applyFont="1"/>
    <xf numFmtId="164" fontId="28" fillId="0" borderId="0" xfId="2" applyFont="1"/>
    <xf numFmtId="0" fontId="29" fillId="0" borderId="0" xfId="0" applyFont="1"/>
    <xf numFmtId="0" fontId="26" fillId="0" borderId="0" xfId="0" applyFont="1"/>
    <xf numFmtId="0" fontId="26" fillId="0" borderId="0" xfId="0" applyFont="1" applyAlignment="1">
      <alignment horizontal="left"/>
    </xf>
    <xf numFmtId="164" fontId="26" fillId="0" borderId="0" xfId="2" applyFont="1" applyAlignment="1"/>
    <xf numFmtId="167" fontId="28" fillId="0" borderId="0" xfId="0" applyNumberFormat="1" applyFont="1"/>
    <xf numFmtId="164" fontId="28" fillId="0" borderId="0" xfId="0" applyNumberFormat="1" applyFont="1"/>
    <xf numFmtId="0" fontId="30" fillId="0" borderId="0" xfId="0" applyFont="1"/>
    <xf numFmtId="0" fontId="4" fillId="0" borderId="0" xfId="0" applyFont="1" applyBorder="1" applyAlignment="1">
      <alignment horizontal="center"/>
    </xf>
    <xf numFmtId="168" fontId="4" fillId="0" borderId="0" xfId="1" applyNumberFormat="1" applyFont="1" applyBorder="1" applyAlignment="1">
      <alignment horizontal="center" vertical="center" wrapText="1"/>
    </xf>
    <xf numFmtId="168" fontId="14" fillId="0" borderId="0" xfId="1" applyNumberFormat="1" applyFont="1" applyBorder="1" applyAlignment="1">
      <alignment horizontal="center" vertical="center" wrapText="1"/>
    </xf>
    <xf numFmtId="0" fontId="28" fillId="0" borderId="0" xfId="0" quotePrefix="1" applyFont="1" applyBorder="1" applyAlignment="1">
      <alignment horizontal="center"/>
    </xf>
    <xf numFmtId="16" fontId="28" fillId="0" borderId="0" xfId="0" quotePrefix="1" applyNumberFormat="1" applyFont="1" applyBorder="1" applyAlignment="1">
      <alignment horizontal="center"/>
    </xf>
    <xf numFmtId="0" fontId="29" fillId="0" borderId="0" xfId="0" quotePrefix="1" applyFont="1" applyBorder="1" applyAlignment="1">
      <alignment horizontal="center"/>
    </xf>
    <xf numFmtId="0" fontId="31" fillId="0" borderId="0" xfId="0" applyFont="1" applyBorder="1" applyAlignment="1">
      <alignment horizontal="left" vertical="center" wrapText="1"/>
    </xf>
    <xf numFmtId="0" fontId="28" fillId="0" borderId="0" xfId="0" applyFont="1" applyBorder="1" applyAlignment="1">
      <alignment horizontal="center" vertical="center"/>
    </xf>
    <xf numFmtId="167" fontId="32" fillId="0" borderId="0" xfId="3" applyNumberFormat="1" applyFont="1" applyBorder="1" applyAlignment="1">
      <alignment horizontal="center" vertical="center"/>
    </xf>
    <xf numFmtId="164" fontId="28" fillId="0" borderId="0" xfId="0" applyNumberFormat="1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64" fontId="32" fillId="0" borderId="0" xfId="2" applyNumberFormat="1" applyFont="1" applyBorder="1" applyAlignment="1">
      <alignment horizontal="center" vertical="center"/>
    </xf>
    <xf numFmtId="168" fontId="28" fillId="0" borderId="0" xfId="1" applyNumberFormat="1" applyFont="1" applyBorder="1" applyAlignment="1">
      <alignment horizontal="center" vertical="center"/>
    </xf>
    <xf numFmtId="168" fontId="28" fillId="0" borderId="0" xfId="1" applyNumberFormat="1" applyFont="1" applyBorder="1" applyAlignment="1">
      <alignment vertical="center"/>
    </xf>
    <xf numFmtId="168" fontId="28" fillId="0" borderId="0" xfId="1" applyNumberFormat="1" applyFont="1" applyBorder="1"/>
    <xf numFmtId="0" fontId="28" fillId="0" borderId="0" xfId="0" applyFont="1" applyBorder="1"/>
    <xf numFmtId="0" fontId="28" fillId="0" borderId="0" xfId="0" applyFont="1"/>
    <xf numFmtId="168" fontId="28" fillId="0" borderId="0" xfId="1" applyNumberFormat="1" applyFont="1"/>
    <xf numFmtId="0" fontId="29" fillId="0" borderId="17" xfId="0" quotePrefix="1" applyFont="1" applyBorder="1" applyAlignment="1">
      <alignment horizontal="center"/>
    </xf>
    <xf numFmtId="168" fontId="28" fillId="0" borderId="17" xfId="1" applyNumberFormat="1" applyFont="1" applyBorder="1" applyAlignment="1">
      <alignment vertical="center"/>
    </xf>
    <xf numFmtId="14" fontId="29" fillId="0" borderId="17" xfId="0" quotePrefix="1" applyNumberFormat="1" applyFont="1" applyBorder="1" applyAlignment="1">
      <alignment horizontal="center"/>
    </xf>
    <xf numFmtId="164" fontId="28" fillId="0" borderId="17" xfId="2" applyNumberFormat="1" applyFont="1" applyBorder="1" applyAlignment="1">
      <alignment horizontal="left" vertical="top"/>
    </xf>
    <xf numFmtId="0" fontId="28" fillId="0" borderId="17" xfId="0" applyFont="1" applyBorder="1"/>
    <xf numFmtId="168" fontId="28" fillId="0" borderId="17" xfId="0" applyNumberFormat="1" applyFont="1" applyBorder="1"/>
    <xf numFmtId="164" fontId="34" fillId="0" borderId="17" xfId="0" applyNumberFormat="1" applyFont="1" applyBorder="1"/>
    <xf numFmtId="0" fontId="35" fillId="0" borderId="0" xfId="0" applyFont="1" applyBorder="1"/>
    <xf numFmtId="164" fontId="28" fillId="0" borderId="17" xfId="2" applyFont="1" applyBorder="1" applyAlignment="1">
      <alignment horizontal="center" vertical="center"/>
    </xf>
    <xf numFmtId="169" fontId="28" fillId="0" borderId="0" xfId="0" quotePrefix="1" applyNumberFormat="1" applyFont="1" applyBorder="1" applyAlignment="1">
      <alignment horizontal="center"/>
    </xf>
    <xf numFmtId="0" fontId="33" fillId="0" borderId="0" xfId="0" applyFont="1" applyBorder="1" applyAlignment="1">
      <alignment horizontal="left" vertical="center" wrapText="1"/>
    </xf>
    <xf numFmtId="1" fontId="32" fillId="0" borderId="0" xfId="2" applyNumberFormat="1" applyFont="1" applyBorder="1" applyAlignment="1">
      <alignment horizontal="center" vertical="center"/>
    </xf>
    <xf numFmtId="37" fontId="32" fillId="0" borderId="0" xfId="2" applyNumberFormat="1" applyFont="1" applyBorder="1" applyAlignment="1">
      <alignment horizontal="center" vertical="center"/>
    </xf>
    <xf numFmtId="14" fontId="29" fillId="0" borderId="0" xfId="0" quotePrefix="1" applyNumberFormat="1" applyFont="1" applyBorder="1" applyAlignment="1">
      <alignment horizontal="center"/>
    </xf>
    <xf numFmtId="168" fontId="28" fillId="0" borderId="0" xfId="0" applyNumberFormat="1" applyFont="1" applyBorder="1"/>
    <xf numFmtId="164" fontId="34" fillId="0" borderId="0" xfId="0" applyNumberFormat="1" applyFont="1" applyBorder="1"/>
    <xf numFmtId="164" fontId="28" fillId="0" borderId="0" xfId="2" applyFont="1" applyBorder="1" applyAlignment="1">
      <alignment horizontal="center" vertical="center"/>
    </xf>
    <xf numFmtId="167" fontId="28" fillId="0" borderId="0" xfId="0" applyNumberFormat="1" applyFont="1" applyBorder="1"/>
    <xf numFmtId="168" fontId="28" fillId="0" borderId="0" xfId="1" applyNumberFormat="1" applyFont="1" applyBorder="1" applyAlignment="1">
      <alignment horizontal="center"/>
    </xf>
    <xf numFmtId="0" fontId="32" fillId="0" borderId="0" xfId="0" applyFont="1" applyBorder="1"/>
    <xf numFmtId="164" fontId="28" fillId="0" borderId="0" xfId="2" applyFont="1" applyBorder="1"/>
    <xf numFmtId="168" fontId="28" fillId="0" borderId="0" xfId="1" applyNumberFormat="1" applyFont="1" applyAlignment="1">
      <alignment horizontal="center"/>
    </xf>
    <xf numFmtId="168" fontId="28" fillId="0" borderId="0" xfId="0" applyNumberFormat="1" applyFont="1"/>
    <xf numFmtId="164" fontId="28" fillId="0" borderId="0" xfId="2" applyNumberFormat="1" applyFont="1" applyBorder="1" applyAlignment="1">
      <alignment horizontal="left" vertical="top"/>
    </xf>
    <xf numFmtId="0" fontId="9" fillId="0" borderId="0" xfId="0" applyFont="1"/>
    <xf numFmtId="168" fontId="28" fillId="3" borderId="0" xfId="1" applyNumberFormat="1" applyFont="1" applyFill="1" applyBorder="1" applyAlignment="1">
      <alignment vertical="center"/>
    </xf>
    <xf numFmtId="168" fontId="38" fillId="0" borderId="0" xfId="1" applyNumberFormat="1" applyFont="1" applyBorder="1"/>
    <xf numFmtId="168" fontId="32" fillId="0" borderId="0" xfId="1" applyNumberFormat="1" applyFont="1" applyBorder="1"/>
    <xf numFmtId="0" fontId="28" fillId="0" borderId="0" xfId="0" applyFont="1" applyAlignment="1">
      <alignment horizontal="right"/>
    </xf>
    <xf numFmtId="167" fontId="29" fillId="3" borderId="0" xfId="0" applyNumberFormat="1" applyFont="1" applyFill="1" applyAlignment="1">
      <alignment horizontal="center"/>
    </xf>
    <xf numFmtId="0" fontId="29" fillId="3" borderId="0" xfId="0" applyFont="1" applyFill="1"/>
    <xf numFmtId="0" fontId="37" fillId="0" borderId="0" xfId="0" applyFont="1" applyBorder="1"/>
    <xf numFmtId="168" fontId="28" fillId="3" borderId="0" xfId="1" applyNumberFormat="1" applyFont="1" applyFill="1" applyBorder="1"/>
    <xf numFmtId="16" fontId="3" fillId="0" borderId="0" xfId="0" quotePrefix="1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8" fontId="10" fillId="0" borderId="0" xfId="1" applyNumberFormat="1" applyFont="1"/>
    <xf numFmtId="168" fontId="13" fillId="0" borderId="0" xfId="1" applyNumberFormat="1" applyFont="1"/>
    <xf numFmtId="0" fontId="4" fillId="0" borderId="0" xfId="0" applyFont="1"/>
    <xf numFmtId="168" fontId="4" fillId="0" borderId="0" xfId="1" applyNumberFormat="1" applyFont="1" applyAlignment="1">
      <alignment vertical="top"/>
    </xf>
    <xf numFmtId="168" fontId="4" fillId="0" borderId="0" xfId="1" applyNumberFormat="1" applyFont="1" applyAlignment="1">
      <alignment horizontal="center" vertical="top"/>
    </xf>
    <xf numFmtId="168" fontId="4" fillId="0" borderId="1" xfId="1" applyNumberFormat="1" applyFont="1" applyBorder="1" applyAlignment="1">
      <alignment horizontal="center" vertical="top"/>
    </xf>
    <xf numFmtId="168" fontId="14" fillId="0" borderId="8" xfId="1" applyNumberFormat="1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top"/>
    </xf>
    <xf numFmtId="0" fontId="3" fillId="0" borderId="2" xfId="0" quotePrefix="1" applyFont="1" applyBorder="1" applyAlignment="1">
      <alignment horizontal="center"/>
    </xf>
    <xf numFmtId="169" fontId="3" fillId="0" borderId="12" xfId="0" quotePrefix="1" applyNumberFormat="1" applyFont="1" applyBorder="1" applyAlignment="1">
      <alignment horizontal="center"/>
    </xf>
    <xf numFmtId="0" fontId="4" fillId="0" borderId="17" xfId="0" quotePrefix="1" applyFont="1" applyBorder="1" applyAlignment="1">
      <alignment horizontal="center"/>
    </xf>
    <xf numFmtId="0" fontId="15" fillId="0" borderId="17" xfId="0" applyFont="1" applyBorder="1" applyAlignment="1">
      <alignment horizontal="left" vertical="center" wrapText="1"/>
    </xf>
    <xf numFmtId="0" fontId="3" fillId="0" borderId="18" xfId="0" applyFont="1" applyBorder="1" applyAlignment="1">
      <alignment horizontal="center" vertical="center"/>
    </xf>
    <xf numFmtId="167" fontId="7" fillId="0" borderId="19" xfId="3" applyNumberFormat="1" applyFont="1" applyBorder="1" applyAlignment="1">
      <alignment horizontal="center" vertical="center"/>
    </xf>
    <xf numFmtId="164" fontId="3" fillId="0" borderId="17" xfId="0" applyNumberFormat="1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164" fontId="7" fillId="0" borderId="17" xfId="2" applyNumberFormat="1" applyFont="1" applyBorder="1" applyAlignment="1">
      <alignment horizontal="center" vertical="center"/>
    </xf>
    <xf numFmtId="1" fontId="7" fillId="0" borderId="17" xfId="2" applyNumberFormat="1" applyFont="1" applyBorder="1" applyAlignment="1">
      <alignment horizontal="center" vertical="center"/>
    </xf>
    <xf numFmtId="37" fontId="7" fillId="0" borderId="17" xfId="2" applyNumberFormat="1" applyFont="1" applyBorder="1" applyAlignment="1">
      <alignment horizontal="center" vertical="center"/>
    </xf>
    <xf numFmtId="168" fontId="3" fillId="0" borderId="19" xfId="1" applyNumberFormat="1" applyFont="1" applyBorder="1" applyAlignment="1">
      <alignment horizontal="center" vertical="center"/>
    </xf>
    <xf numFmtId="168" fontId="3" fillId="0" borderId="17" xfId="1" applyNumberFormat="1" applyFont="1" applyBorder="1" applyAlignment="1">
      <alignment vertical="center"/>
    </xf>
    <xf numFmtId="168" fontId="3" fillId="0" borderId="20" xfId="1" applyNumberFormat="1" applyFont="1" applyBorder="1" applyAlignment="1">
      <alignment vertical="center"/>
    </xf>
    <xf numFmtId="168" fontId="3" fillId="0" borderId="21" xfId="1" applyNumberFormat="1" applyFont="1" applyBorder="1" applyAlignment="1">
      <alignment vertical="center"/>
    </xf>
    <xf numFmtId="0" fontId="3" fillId="0" borderId="22" xfId="0" quotePrefix="1" applyFont="1" applyBorder="1" applyAlignment="1">
      <alignment horizontal="center"/>
    </xf>
    <xf numFmtId="0" fontId="4" fillId="0" borderId="20" xfId="0" quotePrefix="1" applyFont="1" applyBorder="1" applyAlignment="1">
      <alignment horizontal="center"/>
    </xf>
    <xf numFmtId="167" fontId="7" fillId="0" borderId="17" xfId="3" applyNumberFormat="1" applyFont="1" applyBorder="1" applyAlignment="1">
      <alignment horizontal="center" vertical="center"/>
    </xf>
    <xf numFmtId="168" fontId="3" fillId="0" borderId="17" xfId="1" applyNumberFormat="1" applyFont="1" applyBorder="1" applyAlignment="1">
      <alignment horizontal="center" vertical="center"/>
    </xf>
    <xf numFmtId="0" fontId="3" fillId="0" borderId="17" xfId="0" quotePrefix="1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5" fillId="0" borderId="23" xfId="0" applyFont="1" applyBorder="1" applyAlignment="1">
      <alignment horizontal="left" vertical="center" wrapText="1"/>
    </xf>
    <xf numFmtId="167" fontId="3" fillId="0" borderId="11" xfId="0" applyNumberFormat="1" applyFont="1" applyBorder="1" applyAlignment="1">
      <alignment horizontal="center"/>
    </xf>
    <xf numFmtId="167" fontId="3" fillId="0" borderId="25" xfId="0" applyNumberFormat="1" applyFont="1" applyBorder="1" applyAlignment="1">
      <alignment horizontal="center"/>
    </xf>
    <xf numFmtId="168" fontId="8" fillId="0" borderId="26" xfId="1" applyNumberFormat="1" applyFont="1" applyBorder="1" applyAlignment="1">
      <alignment horizontal="center"/>
    </xf>
    <xf numFmtId="167" fontId="0" fillId="0" borderId="0" xfId="0" applyNumberFormat="1" applyFont="1"/>
    <xf numFmtId="0" fontId="0" fillId="0" borderId="0" xfId="0" applyFont="1"/>
    <xf numFmtId="164" fontId="0" fillId="0" borderId="0" xfId="2" applyFont="1"/>
    <xf numFmtId="168" fontId="10" fillId="0" borderId="0" xfId="1" applyNumberFormat="1" applyFont="1" applyAlignment="1">
      <alignment horizontal="center"/>
    </xf>
    <xf numFmtId="168" fontId="8" fillId="0" borderId="0" xfId="0" applyNumberFormat="1" applyFont="1"/>
    <xf numFmtId="168" fontId="40" fillId="0" borderId="0" xfId="1" applyNumberFormat="1" applyFont="1" applyAlignment="1">
      <alignment horizontal="center" vertical="center"/>
    </xf>
    <xf numFmtId="168" fontId="17" fillId="0" borderId="0" xfId="1" applyNumberFormat="1" applyFont="1" applyAlignment="1">
      <alignment horizontal="center" vertical="center"/>
    </xf>
    <xf numFmtId="0" fontId="41" fillId="0" borderId="17" xfId="0" applyFont="1" applyBorder="1" applyAlignment="1">
      <alignment horizontal="left" wrapText="1"/>
    </xf>
    <xf numFmtId="0" fontId="41" fillId="0" borderId="17" xfId="0" applyFont="1" applyBorder="1" applyAlignment="1">
      <alignment horizontal="left" vertical="center" wrapText="1"/>
    </xf>
    <xf numFmtId="0" fontId="41" fillId="0" borderId="10" xfId="0" applyFont="1" applyBorder="1" applyAlignment="1">
      <alignment horizontal="left" vertical="center" wrapText="1"/>
    </xf>
    <xf numFmtId="169" fontId="3" fillId="0" borderId="17" xfId="0" quotePrefix="1" applyNumberFormat="1" applyFont="1" applyBorder="1" applyAlignment="1">
      <alignment horizontal="center"/>
    </xf>
    <xf numFmtId="164" fontId="8" fillId="0" borderId="0" xfId="2" applyFont="1"/>
    <xf numFmtId="0" fontId="4" fillId="0" borderId="12" xfId="0" applyFont="1" applyBorder="1" applyAlignment="1">
      <alignment horizontal="center"/>
    </xf>
    <xf numFmtId="0" fontId="41" fillId="0" borderId="3" xfId="0" applyFont="1" applyBorder="1" applyAlignment="1">
      <alignment horizontal="left" wrapText="1"/>
    </xf>
    <xf numFmtId="0" fontId="3" fillId="0" borderId="27" xfId="0" applyFont="1" applyBorder="1" applyAlignment="1">
      <alignment horizontal="center" vertical="center"/>
    </xf>
    <xf numFmtId="167" fontId="7" fillId="0" borderId="10" xfId="3" applyNumberFormat="1" applyFont="1" applyBorder="1" applyAlignment="1">
      <alignment horizontal="center" vertical="center"/>
    </xf>
    <xf numFmtId="164" fontId="3" fillId="0" borderId="12" xfId="0" applyNumberFormat="1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164" fontId="7" fillId="0" borderId="12" xfId="2" applyNumberFormat="1" applyFont="1" applyBorder="1" applyAlignment="1">
      <alignment horizontal="center" vertical="center"/>
    </xf>
    <xf numFmtId="1" fontId="7" fillId="0" borderId="12" xfId="2" applyNumberFormat="1" applyFont="1" applyBorder="1" applyAlignment="1">
      <alignment horizontal="center" vertical="center"/>
    </xf>
    <xf numFmtId="37" fontId="7" fillId="0" borderId="12" xfId="2" applyNumberFormat="1" applyFont="1" applyBorder="1" applyAlignment="1">
      <alignment horizontal="center" vertical="center"/>
    </xf>
    <xf numFmtId="168" fontId="3" fillId="0" borderId="10" xfId="1" applyNumberFormat="1" applyFont="1" applyBorder="1" applyAlignment="1">
      <alignment horizontal="center" vertical="center"/>
    </xf>
    <xf numFmtId="168" fontId="3" fillId="0" borderId="12" xfId="1" applyNumberFormat="1" applyFont="1" applyBorder="1" applyAlignment="1">
      <alignment vertical="center"/>
    </xf>
    <xf numFmtId="168" fontId="3" fillId="0" borderId="28" xfId="1" applyNumberFormat="1" applyFont="1" applyBorder="1" applyAlignment="1">
      <alignment vertical="center"/>
    </xf>
    <xf numFmtId="168" fontId="3" fillId="0" borderId="29" xfId="1" applyNumberFormat="1" applyFont="1" applyBorder="1" applyAlignment="1">
      <alignment vertical="center"/>
    </xf>
    <xf numFmtId="0" fontId="3" fillId="0" borderId="30" xfId="0" quotePrefix="1" applyFont="1" applyBorder="1" applyAlignment="1">
      <alignment horizontal="center"/>
    </xf>
    <xf numFmtId="169" fontId="3" fillId="0" borderId="31" xfId="0" quotePrefix="1" applyNumberFormat="1" applyFont="1" applyBorder="1" applyAlignment="1">
      <alignment horizontal="center"/>
    </xf>
    <xf numFmtId="0" fontId="4" fillId="0" borderId="32" xfId="0" quotePrefix="1" applyFont="1" applyBorder="1" applyAlignment="1">
      <alignment horizontal="center"/>
    </xf>
    <xf numFmtId="0" fontId="41" fillId="0" borderId="31" xfId="0" applyFont="1" applyBorder="1" applyAlignment="1">
      <alignment horizontal="left" vertical="center" wrapText="1"/>
    </xf>
    <xf numFmtId="0" fontId="3" fillId="0" borderId="33" xfId="0" applyFont="1" applyBorder="1" applyAlignment="1">
      <alignment horizontal="center" vertical="center"/>
    </xf>
    <xf numFmtId="167" fontId="7" fillId="0" borderId="31" xfId="3" applyNumberFormat="1" applyFont="1" applyBorder="1" applyAlignment="1">
      <alignment horizontal="center" vertical="center"/>
    </xf>
    <xf numFmtId="164" fontId="3" fillId="0" borderId="31" xfId="0" applyNumberFormat="1" applyFont="1" applyBorder="1" applyAlignment="1">
      <alignment horizontal="center"/>
    </xf>
    <xf numFmtId="0" fontId="3" fillId="0" borderId="31" xfId="0" applyFont="1" applyBorder="1" applyAlignment="1">
      <alignment horizontal="center"/>
    </xf>
    <xf numFmtId="164" fontId="7" fillId="0" borderId="31" xfId="2" applyNumberFormat="1" applyFont="1" applyBorder="1" applyAlignment="1">
      <alignment horizontal="center" vertical="center"/>
    </xf>
    <xf numFmtId="1" fontId="7" fillId="0" borderId="31" xfId="2" applyNumberFormat="1" applyFont="1" applyBorder="1" applyAlignment="1">
      <alignment horizontal="center" vertical="center"/>
    </xf>
    <xf numFmtId="37" fontId="7" fillId="0" borderId="31" xfId="2" applyNumberFormat="1" applyFont="1" applyBorder="1" applyAlignment="1">
      <alignment horizontal="center" vertical="center"/>
    </xf>
    <xf numFmtId="168" fontId="3" fillId="0" borderId="31" xfId="1" applyNumberFormat="1" applyFont="1" applyBorder="1" applyAlignment="1">
      <alignment horizontal="center" vertical="center"/>
    </xf>
    <xf numFmtId="168" fontId="3" fillId="0" borderId="31" xfId="1" applyNumberFormat="1" applyFont="1" applyBorder="1" applyAlignment="1">
      <alignment vertical="center"/>
    </xf>
    <xf numFmtId="168" fontId="3" fillId="0" borderId="34" xfId="1" applyNumberFormat="1" applyFont="1" applyBorder="1" applyAlignment="1">
      <alignment vertical="center"/>
    </xf>
    <xf numFmtId="167" fontId="7" fillId="0" borderId="36" xfId="3" applyNumberFormat="1" applyFont="1" applyBorder="1" applyAlignment="1">
      <alignment horizontal="center" vertical="center"/>
    </xf>
    <xf numFmtId="168" fontId="3" fillId="0" borderId="32" xfId="1" applyNumberFormat="1" applyFont="1" applyBorder="1" applyAlignment="1">
      <alignment vertical="center"/>
    </xf>
    <xf numFmtId="0" fontId="3" fillId="0" borderId="39" xfId="0" quotePrefix="1" applyFont="1" applyBorder="1" applyAlignment="1">
      <alignment horizontal="center"/>
    </xf>
    <xf numFmtId="0" fontId="3" fillId="0" borderId="40" xfId="0" quotePrefix="1" applyFont="1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5" fillId="0" borderId="40" xfId="0" applyFont="1" applyBorder="1" applyAlignment="1">
      <alignment horizontal="left" vertical="center" wrapText="1"/>
    </xf>
    <xf numFmtId="0" fontId="3" fillId="0" borderId="41" xfId="0" applyFont="1" applyBorder="1" applyAlignment="1">
      <alignment horizontal="center" vertical="center"/>
    </xf>
    <xf numFmtId="167" fontId="7" fillId="0" borderId="40" xfId="3" applyNumberFormat="1" applyFont="1" applyBorder="1" applyAlignment="1">
      <alignment horizontal="center" vertical="center"/>
    </xf>
    <xf numFmtId="164" fontId="3" fillId="0" borderId="15" xfId="0" applyNumberFormat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164" fontId="7" fillId="0" borderId="15" xfId="2" applyNumberFormat="1" applyFont="1" applyBorder="1" applyAlignment="1">
      <alignment horizontal="center" vertical="center"/>
    </xf>
    <xf numFmtId="1" fontId="7" fillId="0" borderId="15" xfId="2" applyNumberFormat="1" applyFont="1" applyBorder="1" applyAlignment="1">
      <alignment horizontal="center" vertical="center"/>
    </xf>
    <xf numFmtId="37" fontId="7" fillId="0" borderId="15" xfId="2" applyNumberFormat="1" applyFont="1" applyBorder="1" applyAlignment="1">
      <alignment horizontal="center" vertical="center"/>
    </xf>
    <xf numFmtId="168" fontId="3" fillId="0" borderId="15" xfId="1" applyNumberFormat="1" applyFont="1" applyBorder="1" applyAlignment="1">
      <alignment horizontal="center" vertical="center"/>
    </xf>
    <xf numFmtId="168" fontId="3" fillId="0" borderId="15" xfId="1" applyNumberFormat="1" applyFont="1" applyBorder="1" applyAlignment="1">
      <alignment vertical="center"/>
    </xf>
    <xf numFmtId="168" fontId="3" fillId="0" borderId="51" xfId="1" applyNumberFormat="1" applyFont="1" applyBorder="1" applyAlignment="1">
      <alignment vertical="center"/>
    </xf>
    <xf numFmtId="168" fontId="3" fillId="0" borderId="16" xfId="1" applyNumberFormat="1" applyFont="1" applyBorder="1" applyAlignment="1">
      <alignment vertical="center"/>
    </xf>
    <xf numFmtId="171" fontId="8" fillId="0" borderId="0" xfId="0" applyNumberFormat="1" applyFont="1"/>
    <xf numFmtId="0" fontId="3" fillId="2" borderId="17" xfId="0" applyFont="1" applyFill="1" applyBorder="1" applyAlignment="1">
      <alignment horizontal="center"/>
    </xf>
    <xf numFmtId="0" fontId="3" fillId="0" borderId="44" xfId="0" quotePrefix="1" applyFont="1" applyBorder="1" applyAlignment="1">
      <alignment horizontal="center"/>
    </xf>
    <xf numFmtId="15" fontId="3" fillId="0" borderId="12" xfId="0" quotePrefix="1" applyNumberFormat="1" applyFont="1" applyBorder="1" applyAlignment="1">
      <alignment horizontal="center"/>
    </xf>
    <xf numFmtId="0" fontId="4" fillId="0" borderId="28" xfId="0" quotePrefix="1" applyFont="1" applyBorder="1" applyAlignment="1">
      <alignment horizontal="center"/>
    </xf>
    <xf numFmtId="0" fontId="15" fillId="0" borderId="12" xfId="0" applyFont="1" applyBorder="1" applyAlignment="1">
      <alignment horizontal="left" vertical="center" wrapText="1"/>
    </xf>
    <xf numFmtId="167" fontId="7" fillId="0" borderId="12" xfId="3" applyNumberFormat="1" applyFont="1" applyBorder="1" applyAlignment="1">
      <alignment horizontal="center" vertical="center"/>
    </xf>
    <xf numFmtId="168" fontId="3" fillId="0" borderId="12" xfId="1" applyNumberFormat="1" applyFont="1" applyBorder="1" applyAlignment="1">
      <alignment horizontal="center" vertical="center"/>
    </xf>
    <xf numFmtId="0" fontId="3" fillId="0" borderId="45" xfId="0" quotePrefix="1" applyFont="1" applyBorder="1" applyAlignment="1">
      <alignment horizontal="center"/>
    </xf>
    <xf numFmtId="0" fontId="3" fillId="0" borderId="11" xfId="0" quotePrefix="1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5" fillId="0" borderId="11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center" vertical="center"/>
    </xf>
    <xf numFmtId="167" fontId="7" fillId="0" borderId="11" xfId="3" applyNumberFormat="1" applyFont="1" applyBorder="1" applyAlignment="1">
      <alignment horizontal="center" vertical="center"/>
    </xf>
    <xf numFmtId="167" fontId="7" fillId="0" borderId="25" xfId="3" applyNumberFormat="1" applyFont="1" applyBorder="1" applyAlignment="1">
      <alignment horizontal="center" vertical="center"/>
    </xf>
    <xf numFmtId="164" fontId="3" fillId="0" borderId="11" xfId="0" applyNumberFormat="1" applyFont="1" applyBorder="1" applyAlignment="1">
      <alignment horizontal="center"/>
    </xf>
    <xf numFmtId="0" fontId="10" fillId="0" borderId="0" xfId="0" applyFont="1"/>
    <xf numFmtId="0" fontId="42" fillId="0" borderId="0" xfId="0" applyFont="1"/>
    <xf numFmtId="0" fontId="42" fillId="0" borderId="0" xfId="0" applyFont="1" applyAlignment="1">
      <alignment horizontal="right"/>
    </xf>
    <xf numFmtId="0" fontId="18" fillId="0" borderId="0" xfId="0" applyFont="1" applyAlignment="1">
      <alignment horizontal="right"/>
    </xf>
    <xf numFmtId="0" fontId="18" fillId="0" borderId="0" xfId="0" applyFont="1"/>
    <xf numFmtId="172" fontId="2" fillId="0" borderId="0" xfId="1" applyNumberFormat="1" applyFont="1" applyAlignment="1">
      <alignment horizontal="center"/>
    </xf>
    <xf numFmtId="168" fontId="17" fillId="0" borderId="0" xfId="1" applyNumberFormat="1" applyFont="1" applyAlignment="1">
      <alignment horizontal="center"/>
    </xf>
    <xf numFmtId="168" fontId="19" fillId="0" borderId="0" xfId="1" applyNumberFormat="1" applyFont="1" applyAlignment="1">
      <alignment horizontal="center"/>
    </xf>
    <xf numFmtId="37" fontId="7" fillId="2" borderId="17" xfId="2" applyNumberFormat="1" applyFont="1" applyFill="1" applyBorder="1" applyAlignment="1">
      <alignment horizontal="center" vertical="center"/>
    </xf>
    <xf numFmtId="0" fontId="4" fillId="0" borderId="20" xfId="0" applyFont="1" applyBorder="1" applyAlignment="1">
      <alignment horizontal="center"/>
    </xf>
    <xf numFmtId="0" fontId="43" fillId="0" borderId="0" xfId="0" applyFont="1"/>
    <xf numFmtId="167" fontId="14" fillId="0" borderId="0" xfId="0" applyNumberFormat="1" applyFont="1"/>
    <xf numFmtId="0" fontId="14" fillId="0" borderId="0" xfId="0" applyFont="1"/>
    <xf numFmtId="164" fontId="14" fillId="0" borderId="0" xfId="2" applyFont="1"/>
    <xf numFmtId="172" fontId="10" fillId="0" borderId="0" xfId="1" applyNumberFormat="1" applyFont="1" applyAlignment="1">
      <alignment horizontal="center"/>
    </xf>
    <xf numFmtId="0" fontId="3" fillId="3" borderId="18" xfId="0" applyFont="1" applyFill="1" applyBorder="1" applyAlignment="1">
      <alignment horizontal="center" vertical="center"/>
    </xf>
    <xf numFmtId="0" fontId="3" fillId="3" borderId="22" xfId="0" quotePrefix="1" applyFont="1" applyFill="1" applyBorder="1" applyAlignment="1">
      <alignment horizontal="center"/>
    </xf>
    <xf numFmtId="0" fontId="15" fillId="3" borderId="17" xfId="0" applyFont="1" applyFill="1" applyBorder="1" applyAlignment="1">
      <alignment horizontal="left" vertical="center" wrapText="1"/>
    </xf>
    <xf numFmtId="167" fontId="7" fillId="3" borderId="17" xfId="3" applyNumberFormat="1" applyFont="1" applyFill="1" applyBorder="1" applyAlignment="1">
      <alignment horizontal="center" vertical="center"/>
    </xf>
    <xf numFmtId="164" fontId="3" fillId="3" borderId="17" xfId="0" applyNumberFormat="1" applyFont="1" applyFill="1" applyBorder="1" applyAlignment="1">
      <alignment horizontal="center"/>
    </xf>
    <xf numFmtId="0" fontId="3" fillId="3" borderId="17" xfId="0" applyFont="1" applyFill="1" applyBorder="1" applyAlignment="1">
      <alignment horizontal="center"/>
    </xf>
    <xf numFmtId="164" fontId="7" fillId="3" borderId="17" xfId="2" applyNumberFormat="1" applyFont="1" applyFill="1" applyBorder="1" applyAlignment="1">
      <alignment horizontal="center" vertical="center"/>
    </xf>
    <xf numFmtId="1" fontId="7" fillId="3" borderId="17" xfId="2" applyNumberFormat="1" applyFont="1" applyFill="1" applyBorder="1" applyAlignment="1">
      <alignment horizontal="center" vertical="center"/>
    </xf>
    <xf numFmtId="37" fontId="7" fillId="3" borderId="17" xfId="2" applyNumberFormat="1" applyFont="1" applyFill="1" applyBorder="1" applyAlignment="1">
      <alignment horizontal="center" vertical="center"/>
    </xf>
    <xf numFmtId="168" fontId="3" fillId="3" borderId="17" xfId="1" applyNumberFormat="1" applyFont="1" applyFill="1" applyBorder="1" applyAlignment="1">
      <alignment horizontal="center" vertical="center"/>
    </xf>
    <xf numFmtId="168" fontId="3" fillId="3" borderId="17" xfId="1" applyNumberFormat="1" applyFont="1" applyFill="1" applyBorder="1" applyAlignment="1">
      <alignment vertical="center"/>
    </xf>
    <xf numFmtId="168" fontId="3" fillId="3" borderId="21" xfId="1" applyNumberFormat="1" applyFont="1" applyFill="1" applyBorder="1" applyAlignment="1">
      <alignment vertical="center"/>
    </xf>
    <xf numFmtId="168" fontId="8" fillId="3" borderId="0" xfId="1" applyNumberFormat="1" applyFont="1" applyFill="1"/>
    <xf numFmtId="168" fontId="3" fillId="3" borderId="0" xfId="1" applyNumberFormat="1" applyFont="1" applyFill="1" applyBorder="1" applyAlignment="1">
      <alignment vertical="center"/>
    </xf>
    <xf numFmtId="0" fontId="22" fillId="0" borderId="0" xfId="0" applyFont="1"/>
    <xf numFmtId="168" fontId="12" fillId="0" borderId="0" xfId="1" applyNumberFormat="1" applyFont="1" applyBorder="1"/>
    <xf numFmtId="0" fontId="41" fillId="0" borderId="0" xfId="0" applyFont="1" applyBorder="1" applyAlignment="1">
      <alignment horizontal="left" vertical="center" wrapText="1"/>
    </xf>
    <xf numFmtId="0" fontId="3" fillId="3" borderId="0" xfId="0" applyFont="1" applyFill="1" applyBorder="1" applyAlignment="1">
      <alignment horizontal="center" vertical="center"/>
    </xf>
    <xf numFmtId="0" fontId="3" fillId="3" borderId="0" xfId="0" quotePrefix="1" applyFont="1" applyFill="1" applyBorder="1" applyAlignment="1">
      <alignment horizontal="center"/>
    </xf>
    <xf numFmtId="0" fontId="15" fillId="3" borderId="0" xfId="0" applyFont="1" applyFill="1" applyBorder="1" applyAlignment="1">
      <alignment horizontal="left" vertical="center" wrapText="1"/>
    </xf>
    <xf numFmtId="167" fontId="7" fillId="3" borderId="0" xfId="3" applyNumberFormat="1" applyFont="1" applyFill="1" applyBorder="1" applyAlignment="1">
      <alignment horizontal="center" vertical="center"/>
    </xf>
    <xf numFmtId="164" fontId="3" fillId="3" borderId="0" xfId="0" applyNumberFormat="1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164" fontId="7" fillId="3" borderId="0" xfId="2" applyNumberFormat="1" applyFont="1" applyFill="1" applyBorder="1" applyAlignment="1">
      <alignment horizontal="center" vertical="center"/>
    </xf>
    <xf numFmtId="1" fontId="7" fillId="3" borderId="0" xfId="2" applyNumberFormat="1" applyFont="1" applyFill="1" applyBorder="1" applyAlignment="1">
      <alignment horizontal="center" vertical="center"/>
    </xf>
    <xf numFmtId="37" fontId="7" fillId="3" borderId="0" xfId="2" applyNumberFormat="1" applyFont="1" applyFill="1" applyBorder="1" applyAlignment="1">
      <alignment horizontal="center" vertical="center"/>
    </xf>
    <xf numFmtId="168" fontId="3" fillId="3" borderId="0" xfId="1" applyNumberFormat="1" applyFont="1" applyFill="1" applyBorder="1" applyAlignment="1">
      <alignment horizontal="center" vertical="center"/>
    </xf>
    <xf numFmtId="14" fontId="29" fillId="0" borderId="20" xfId="0" quotePrefix="1" applyNumberFormat="1" applyFont="1" applyBorder="1" applyAlignment="1">
      <alignment horizontal="center"/>
    </xf>
    <xf numFmtId="164" fontId="28" fillId="0" borderId="20" xfId="2" applyFont="1" applyBorder="1" applyAlignment="1">
      <alignment horizontal="center" vertical="center"/>
    </xf>
    <xf numFmtId="168" fontId="3" fillId="0" borderId="0" xfId="1" applyNumberFormat="1" applyFont="1" applyBorder="1" applyAlignment="1">
      <alignment horizontal="center"/>
    </xf>
    <xf numFmtId="168" fontId="24" fillId="0" borderId="0" xfId="1" applyNumberFormat="1" applyFont="1" applyBorder="1" applyAlignment="1">
      <alignment horizontal="center" vertical="center"/>
    </xf>
    <xf numFmtId="168" fontId="4" fillId="0" borderId="0" xfId="1" applyNumberFormat="1" applyFont="1" applyBorder="1" applyAlignment="1">
      <alignment horizontal="center" vertical="center"/>
    </xf>
    <xf numFmtId="164" fontId="3" fillId="0" borderId="0" xfId="2" applyFont="1" applyBorder="1"/>
    <xf numFmtId="0" fontId="12" fillId="0" borderId="0" xfId="0" applyFont="1" applyBorder="1" applyAlignment="1">
      <alignment horizontal="right"/>
    </xf>
    <xf numFmtId="0" fontId="12" fillId="0" borderId="0" xfId="0" applyFont="1" applyBorder="1"/>
    <xf numFmtId="168" fontId="12" fillId="0" borderId="0" xfId="1" applyNumberFormat="1" applyFont="1" applyBorder="1" applyAlignment="1">
      <alignment horizontal="center"/>
    </xf>
    <xf numFmtId="164" fontId="3" fillId="0" borderId="0" xfId="2" applyNumberFormat="1" applyFont="1" applyBorder="1" applyAlignment="1">
      <alignment horizontal="center" vertical="center"/>
    </xf>
    <xf numFmtId="37" fontId="3" fillId="0" borderId="0" xfId="2" applyNumberFormat="1" applyFont="1" applyBorder="1" applyAlignment="1">
      <alignment horizontal="center" vertical="center"/>
    </xf>
    <xf numFmtId="169" fontId="3" fillId="3" borderId="0" xfId="0" quotePrefix="1" applyNumberFormat="1" applyFont="1" applyFill="1" applyBorder="1" applyAlignment="1">
      <alignment horizontal="center"/>
    </xf>
    <xf numFmtId="164" fontId="3" fillId="3" borderId="0" xfId="2" applyNumberFormat="1" applyFont="1" applyFill="1" applyBorder="1" applyAlignment="1">
      <alignment horizontal="center" vertical="center"/>
    </xf>
    <xf numFmtId="37" fontId="3" fillId="3" borderId="0" xfId="2" applyNumberFormat="1" applyFont="1" applyFill="1" applyBorder="1" applyAlignment="1">
      <alignment horizontal="center" vertical="center"/>
    </xf>
    <xf numFmtId="0" fontId="46" fillId="0" borderId="0" xfId="0" applyFont="1" applyBorder="1"/>
    <xf numFmtId="0" fontId="12" fillId="0" borderId="0" xfId="0" applyFont="1" applyBorder="1" applyAlignment="1"/>
    <xf numFmtId="164" fontId="3" fillId="0" borderId="0" xfId="0" applyNumberFormat="1" applyFont="1" applyBorder="1"/>
    <xf numFmtId="0" fontId="3" fillId="0" borderId="0" xfId="0" applyFont="1" applyBorder="1" applyAlignment="1"/>
    <xf numFmtId="0" fontId="3" fillId="0" borderId="0" xfId="0" applyFont="1" applyBorder="1" applyAlignment="1">
      <alignment horizontal="right"/>
    </xf>
    <xf numFmtId="167" fontId="4" fillId="3" borderId="0" xfId="0" applyNumberFormat="1" applyFont="1" applyFill="1" applyBorder="1" applyAlignment="1">
      <alignment horizontal="center"/>
    </xf>
    <xf numFmtId="0" fontId="4" fillId="3" borderId="0" xfId="0" applyFont="1" applyFill="1" applyBorder="1"/>
    <xf numFmtId="0" fontId="47" fillId="0" borderId="0" xfId="0" applyFont="1"/>
    <xf numFmtId="0" fontId="48" fillId="0" borderId="0" xfId="0" applyFont="1"/>
    <xf numFmtId="0" fontId="47" fillId="0" borderId="2" xfId="0" quotePrefix="1" applyFont="1" applyBorder="1" applyAlignment="1">
      <alignment horizontal="center"/>
    </xf>
    <xf numFmtId="168" fontId="35" fillId="0" borderId="17" xfId="1" applyNumberFormat="1" applyFont="1" applyBorder="1" applyAlignment="1">
      <alignment vertical="center"/>
    </xf>
    <xf numFmtId="164" fontId="35" fillId="0" borderId="17" xfId="2" applyNumberFormat="1" applyFont="1" applyBorder="1" applyAlignment="1">
      <alignment horizontal="left" vertical="top"/>
    </xf>
    <xf numFmtId="0" fontId="35" fillId="0" borderId="17" xfId="0" applyFont="1" applyBorder="1"/>
    <xf numFmtId="168" fontId="35" fillId="0" borderId="0" xfId="1" applyNumberFormat="1" applyFont="1"/>
    <xf numFmtId="0" fontId="35" fillId="0" borderId="0" xfId="0" applyFont="1"/>
    <xf numFmtId="168" fontId="32" fillId="0" borderId="17" xfId="1" applyNumberFormat="1" applyFont="1" applyBorder="1" applyAlignment="1">
      <alignment vertical="center"/>
    </xf>
    <xf numFmtId="169" fontId="7" fillId="0" borderId="12" xfId="0" quotePrefix="1" applyNumberFormat="1" applyFont="1" applyBorder="1" applyAlignment="1">
      <alignment horizontal="center"/>
    </xf>
    <xf numFmtId="0" fontId="46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168" fontId="7" fillId="0" borderId="19" xfId="1" applyNumberFormat="1" applyFont="1" applyBorder="1" applyAlignment="1">
      <alignment horizontal="center" vertical="center"/>
    </xf>
    <xf numFmtId="168" fontId="7" fillId="0" borderId="17" xfId="1" applyNumberFormat="1" applyFont="1" applyBorder="1" applyAlignment="1">
      <alignment vertical="center"/>
    </xf>
    <xf numFmtId="0" fontId="13" fillId="0" borderId="0" xfId="0" applyFont="1" applyBorder="1"/>
    <xf numFmtId="0" fontId="48" fillId="0" borderId="0" xfId="0" applyFont="1" applyBorder="1"/>
    <xf numFmtId="0" fontId="50" fillId="0" borderId="17" xfId="0" applyFont="1" applyBorder="1" applyAlignment="1">
      <alignment horizontal="left" vertical="center" wrapText="1"/>
    </xf>
    <xf numFmtId="0" fontId="49" fillId="0" borderId="0" xfId="0" applyFont="1"/>
    <xf numFmtId="0" fontId="50" fillId="0" borderId="31" xfId="0" applyFont="1" applyBorder="1" applyAlignment="1">
      <alignment horizontal="left" vertical="center" wrapText="1"/>
    </xf>
    <xf numFmtId="168" fontId="4" fillId="0" borderId="0" xfId="1" applyNumberFormat="1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168" fontId="3" fillId="0" borderId="0" xfId="1" applyNumberFormat="1" applyFont="1" applyBorder="1" applyAlignment="1">
      <alignment horizontal="center"/>
    </xf>
    <xf numFmtId="168" fontId="3" fillId="0" borderId="0" xfId="1" applyNumberFormat="1" applyFont="1" applyAlignment="1">
      <alignment horizontal="center"/>
    </xf>
    <xf numFmtId="168" fontId="7" fillId="0" borderId="21" xfId="1" applyNumberFormat="1" applyFont="1" applyBorder="1" applyAlignment="1">
      <alignment vertical="center"/>
    </xf>
    <xf numFmtId="168" fontId="51" fillId="0" borderId="0" xfId="1" applyNumberFormat="1" applyFont="1"/>
    <xf numFmtId="168" fontId="7" fillId="0" borderId="0" xfId="1" applyNumberFormat="1" applyFont="1" applyBorder="1" applyAlignment="1">
      <alignment vertical="center"/>
    </xf>
    <xf numFmtId="14" fontId="37" fillId="0" borderId="17" xfId="0" quotePrefix="1" applyNumberFormat="1" applyFont="1" applyBorder="1" applyAlignment="1">
      <alignment horizontal="center"/>
    </xf>
    <xf numFmtId="168" fontId="12" fillId="0" borderId="0" xfId="1" applyNumberFormat="1" applyFont="1" applyBorder="1" applyAlignment="1">
      <alignment horizontal="center" vertical="center"/>
    </xf>
    <xf numFmtId="168" fontId="4" fillId="0" borderId="8" xfId="1" applyNumberFormat="1" applyFont="1" applyBorder="1" applyAlignment="1">
      <alignment horizontal="center" vertical="center" wrapText="1"/>
    </xf>
    <xf numFmtId="0" fontId="3" fillId="0" borderId="17" xfId="0" applyFont="1" applyBorder="1"/>
    <xf numFmtId="14" fontId="4" fillId="0" borderId="17" xfId="0" quotePrefix="1" applyNumberFormat="1" applyFont="1" applyBorder="1" applyAlignment="1">
      <alignment horizontal="center"/>
    </xf>
    <xf numFmtId="164" fontId="3" fillId="0" borderId="17" xfId="2" applyNumberFormat="1" applyFont="1" applyBorder="1" applyAlignment="1">
      <alignment horizontal="left" vertical="top"/>
    </xf>
    <xf numFmtId="168" fontId="3" fillId="0" borderId="17" xfId="0" applyNumberFormat="1" applyFont="1" applyBorder="1"/>
    <xf numFmtId="164" fontId="19" fillId="0" borderId="17" xfId="0" applyNumberFormat="1" applyFont="1" applyBorder="1"/>
    <xf numFmtId="0" fontId="15" fillId="0" borderId="10" xfId="0" applyFont="1" applyBorder="1" applyAlignment="1">
      <alignment horizontal="left" vertical="center" wrapText="1"/>
    </xf>
    <xf numFmtId="168" fontId="3" fillId="0" borderId="17" xfId="1" applyNumberFormat="1" applyFont="1" applyBorder="1"/>
    <xf numFmtId="164" fontId="3" fillId="0" borderId="17" xfId="2" applyFont="1" applyBorder="1"/>
    <xf numFmtId="168" fontId="3" fillId="0" borderId="26" xfId="1" applyNumberFormat="1" applyFont="1" applyBorder="1" applyAlignment="1">
      <alignment horizontal="center"/>
    </xf>
    <xf numFmtId="168" fontId="3" fillId="0" borderId="0" xfId="0" applyNumberFormat="1" applyFont="1"/>
    <xf numFmtId="168" fontId="24" fillId="0" borderId="0" xfId="1" applyNumberFormat="1" applyFont="1" applyAlignment="1">
      <alignment horizontal="center" vertical="center"/>
    </xf>
    <xf numFmtId="168" fontId="4" fillId="0" borderId="0" xfId="1" applyNumberFormat="1" applyFont="1" applyAlignment="1">
      <alignment horizontal="center" vertical="center"/>
    </xf>
    <xf numFmtId="0" fontId="47" fillId="0" borderId="33" xfId="0" applyFont="1" applyBorder="1" applyAlignment="1">
      <alignment horizontal="center" vertical="center"/>
    </xf>
    <xf numFmtId="0" fontId="47" fillId="0" borderId="17" xfId="0" applyFont="1" applyBorder="1"/>
    <xf numFmtId="0" fontId="3" fillId="0" borderId="35" xfId="0" quotePrefix="1" applyFont="1" applyBorder="1" applyAlignment="1">
      <alignment horizontal="center"/>
    </xf>
    <xf numFmtId="164" fontId="3" fillId="0" borderId="36" xfId="0" applyNumberFormat="1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164" fontId="7" fillId="0" borderId="36" xfId="2" applyNumberFormat="1" applyFont="1" applyBorder="1" applyAlignment="1">
      <alignment horizontal="center" vertical="center"/>
    </xf>
    <xf numFmtId="1" fontId="7" fillId="0" borderId="36" xfId="2" applyNumberFormat="1" applyFont="1" applyBorder="1" applyAlignment="1">
      <alignment horizontal="center" vertical="center"/>
    </xf>
    <xf numFmtId="37" fontId="7" fillId="0" borderId="36" xfId="2" applyNumberFormat="1" applyFont="1" applyBorder="1" applyAlignment="1">
      <alignment horizontal="center" vertical="center"/>
    </xf>
    <xf numFmtId="168" fontId="3" fillId="0" borderId="36" xfId="1" applyNumberFormat="1" applyFont="1" applyBorder="1" applyAlignment="1">
      <alignment horizontal="center" vertical="center"/>
    </xf>
    <xf numFmtId="168" fontId="3" fillId="0" borderId="36" xfId="1" applyNumberFormat="1" applyFont="1" applyBorder="1" applyAlignment="1">
      <alignment vertical="center"/>
    </xf>
    <xf numFmtId="168" fontId="3" fillId="0" borderId="37" xfId="1" applyNumberFormat="1" applyFont="1" applyBorder="1" applyAlignment="1">
      <alignment vertical="center"/>
    </xf>
    <xf numFmtId="168" fontId="3" fillId="0" borderId="38" xfId="1" applyNumberFormat="1" applyFont="1" applyBorder="1" applyAlignment="1">
      <alignment vertical="center"/>
    </xf>
    <xf numFmtId="0" fontId="15" fillId="0" borderId="31" xfId="0" applyFont="1" applyBorder="1" applyAlignment="1">
      <alignment horizontal="left" vertical="center" wrapText="1"/>
    </xf>
    <xf numFmtId="170" fontId="7" fillId="0" borderId="31" xfId="2" applyNumberFormat="1" applyFont="1" applyBorder="1" applyAlignment="1">
      <alignment horizontal="center" vertical="center"/>
    </xf>
    <xf numFmtId="164" fontId="3" fillId="0" borderId="40" xfId="0" applyNumberFormat="1" applyFont="1" applyBorder="1" applyAlignment="1">
      <alignment horizontal="center"/>
    </xf>
    <xf numFmtId="0" fontId="3" fillId="0" borderId="40" xfId="0" applyFont="1" applyBorder="1" applyAlignment="1">
      <alignment horizontal="center"/>
    </xf>
    <xf numFmtId="164" fontId="7" fillId="0" borderId="40" xfId="2" applyNumberFormat="1" applyFont="1" applyBorder="1" applyAlignment="1">
      <alignment horizontal="center" vertical="center"/>
    </xf>
    <xf numFmtId="1" fontId="7" fillId="0" borderId="40" xfId="2" applyNumberFormat="1" applyFont="1" applyBorder="1" applyAlignment="1">
      <alignment horizontal="center" vertical="center"/>
    </xf>
    <xf numFmtId="37" fontId="7" fillId="0" borderId="40" xfId="2" applyNumberFormat="1" applyFont="1" applyBorder="1" applyAlignment="1">
      <alignment horizontal="center" vertical="center"/>
    </xf>
    <xf numFmtId="168" fontId="3" fillId="0" borderId="40" xfId="1" applyNumberFormat="1" applyFont="1" applyBorder="1" applyAlignment="1">
      <alignment horizontal="center" vertical="center"/>
    </xf>
    <xf numFmtId="168" fontId="3" fillId="0" borderId="40" xfId="1" applyNumberFormat="1" applyFont="1" applyBorder="1" applyAlignment="1">
      <alignment vertical="center"/>
    </xf>
    <xf numFmtId="168" fontId="3" fillId="0" borderId="42" xfId="1" applyNumberFormat="1" applyFont="1" applyBorder="1" applyAlignment="1">
      <alignment vertical="center"/>
    </xf>
    <xf numFmtId="168" fontId="3" fillId="0" borderId="43" xfId="1" applyNumberFormat="1" applyFont="1" applyBorder="1" applyAlignment="1">
      <alignment vertical="center"/>
    </xf>
    <xf numFmtId="171" fontId="3" fillId="0" borderId="0" xfId="0" applyNumberFormat="1" applyFont="1"/>
    <xf numFmtId="0" fontId="47" fillId="0" borderId="18" xfId="0" applyFont="1" applyBorder="1" applyAlignment="1">
      <alignment horizontal="center" vertical="center"/>
    </xf>
    <xf numFmtId="0" fontId="7" fillId="0" borderId="22" xfId="0" quotePrefix="1" applyFont="1" applyBorder="1" applyAlignment="1">
      <alignment horizontal="center"/>
    </xf>
    <xf numFmtId="0" fontId="46" fillId="0" borderId="20" xfId="0" quotePrefix="1" applyFont="1" applyBorder="1" applyAlignment="1">
      <alignment horizontal="center"/>
    </xf>
    <xf numFmtId="168" fontId="7" fillId="0" borderId="17" xfId="1" applyNumberFormat="1" applyFont="1" applyBorder="1" applyAlignment="1">
      <alignment horizontal="center" vertical="center"/>
    </xf>
    <xf numFmtId="168" fontId="7" fillId="0" borderId="0" xfId="1" applyNumberFormat="1" applyFont="1"/>
    <xf numFmtId="168" fontId="7" fillId="0" borderId="17" xfId="1" applyNumberFormat="1" applyFont="1" applyBorder="1"/>
    <xf numFmtId="0" fontId="7" fillId="0" borderId="17" xfId="0" applyFont="1" applyBorder="1"/>
    <xf numFmtId="168" fontId="7" fillId="0" borderId="17" xfId="0" applyNumberFormat="1" applyFont="1" applyBorder="1"/>
    <xf numFmtId="0" fontId="19" fillId="0" borderId="0" xfId="0" applyFont="1"/>
    <xf numFmtId="0" fontId="19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12" fillId="0" borderId="0" xfId="0" applyFont="1"/>
    <xf numFmtId="172" fontId="3" fillId="0" borderId="0" xfId="1" applyNumberFormat="1" applyFont="1" applyAlignment="1">
      <alignment horizontal="center"/>
    </xf>
    <xf numFmtId="168" fontId="4" fillId="0" borderId="0" xfId="1" applyNumberFormat="1" applyFont="1" applyAlignment="1">
      <alignment horizontal="center"/>
    </xf>
    <xf numFmtId="172" fontId="3" fillId="0" borderId="17" xfId="1" applyNumberFormat="1" applyFont="1" applyBorder="1" applyAlignment="1">
      <alignment horizontal="center" vertical="center"/>
    </xf>
    <xf numFmtId="168" fontId="3" fillId="3" borderId="17" xfId="1" applyNumberFormat="1" applyFont="1" applyFill="1" applyBorder="1"/>
    <xf numFmtId="0" fontId="3" fillId="3" borderId="17" xfId="0" applyFont="1" applyFill="1" applyBorder="1"/>
    <xf numFmtId="167" fontId="4" fillId="0" borderId="0" xfId="0" applyNumberFormat="1" applyFont="1"/>
    <xf numFmtId="164" fontId="4" fillId="0" borderId="0" xfId="2" applyFont="1"/>
    <xf numFmtId="0" fontId="3" fillId="0" borderId="0" xfId="0" applyFont="1" applyAlignment="1">
      <alignment horizontal="right"/>
    </xf>
    <xf numFmtId="168" fontId="52" fillId="0" borderId="0" xfId="1" applyNumberFormat="1" applyFont="1"/>
    <xf numFmtId="168" fontId="47" fillId="0" borderId="17" xfId="1" applyNumberFormat="1" applyFont="1" applyBorder="1"/>
    <xf numFmtId="0" fontId="41" fillId="3" borderId="17" xfId="0" applyFont="1" applyFill="1" applyBorder="1" applyAlignment="1">
      <alignment horizontal="left" vertical="center" wrapText="1"/>
    </xf>
    <xf numFmtId="171" fontId="7" fillId="3" borderId="17" xfId="3" applyNumberFormat="1" applyFont="1" applyFill="1" applyBorder="1" applyAlignment="1">
      <alignment horizontal="center" vertical="center"/>
    </xf>
    <xf numFmtId="168" fontId="3" fillId="3" borderId="0" xfId="1" applyNumberFormat="1" applyFont="1" applyFill="1"/>
    <xf numFmtId="171" fontId="7" fillId="0" borderId="17" xfId="3" applyNumberFormat="1" applyFont="1" applyBorder="1" applyAlignment="1">
      <alignment horizontal="center" vertical="center"/>
    </xf>
    <xf numFmtId="168" fontId="12" fillId="0" borderId="0" xfId="1" applyNumberFormat="1" applyFont="1" applyAlignment="1">
      <alignment horizontal="center"/>
    </xf>
    <xf numFmtId="167" fontId="3" fillId="0" borderId="17" xfId="3" applyNumberFormat="1" applyFont="1" applyBorder="1" applyAlignment="1">
      <alignment horizontal="center" vertical="center"/>
    </xf>
    <xf numFmtId="164" fontId="3" fillId="0" borderId="17" xfId="2" applyNumberFormat="1" applyFont="1" applyBorder="1" applyAlignment="1">
      <alignment horizontal="center" vertical="center"/>
    </xf>
    <xf numFmtId="1" fontId="3" fillId="0" borderId="17" xfId="2" applyNumberFormat="1" applyFont="1" applyBorder="1" applyAlignment="1">
      <alignment horizontal="center" vertical="center"/>
    </xf>
    <xf numFmtId="37" fontId="3" fillId="0" borderId="17" xfId="2" applyNumberFormat="1" applyFont="1" applyBorder="1" applyAlignment="1">
      <alignment horizontal="center" vertical="center"/>
    </xf>
    <xf numFmtId="169" fontId="3" fillId="3" borderId="12" xfId="0" quotePrefix="1" applyNumberFormat="1" applyFont="1" applyFill="1" applyBorder="1" applyAlignment="1">
      <alignment horizontal="center"/>
    </xf>
    <xf numFmtId="1" fontId="3" fillId="3" borderId="17" xfId="2" applyNumberFormat="1" applyFont="1" applyFill="1" applyBorder="1" applyAlignment="1">
      <alignment horizontal="center" vertical="center"/>
    </xf>
    <xf numFmtId="164" fontId="3" fillId="3" borderId="17" xfId="2" applyNumberFormat="1" applyFont="1" applyFill="1" applyBorder="1" applyAlignment="1">
      <alignment horizontal="center" vertical="center"/>
    </xf>
    <xf numFmtId="37" fontId="3" fillId="3" borderId="17" xfId="2" applyNumberFormat="1" applyFont="1" applyFill="1" applyBorder="1" applyAlignment="1">
      <alignment horizontal="center" vertical="center"/>
    </xf>
    <xf numFmtId="0" fontId="4" fillId="3" borderId="20" xfId="0" quotePrefix="1" applyFont="1" applyFill="1" applyBorder="1" applyAlignment="1">
      <alignment horizontal="center"/>
    </xf>
    <xf numFmtId="167" fontId="3" fillId="3" borderId="17" xfId="3" applyNumberFormat="1" applyFont="1" applyFill="1" applyBorder="1" applyAlignment="1">
      <alignment horizontal="center" vertical="center"/>
    </xf>
    <xf numFmtId="167" fontId="3" fillId="0" borderId="12" xfId="3" applyNumberFormat="1" applyFont="1" applyBorder="1" applyAlignment="1">
      <alignment horizontal="center" vertical="center"/>
    </xf>
    <xf numFmtId="0" fontId="41" fillId="0" borderId="12" xfId="0" applyFont="1" applyBorder="1" applyAlignment="1">
      <alignment horizontal="left" vertical="center" wrapText="1"/>
    </xf>
    <xf numFmtId="0" fontId="46" fillId="0" borderId="0" xfId="0" applyFont="1"/>
    <xf numFmtId="0" fontId="12" fillId="0" borderId="0" xfId="0" applyFont="1" applyAlignment="1"/>
    <xf numFmtId="164" fontId="3" fillId="0" borderId="0" xfId="0" applyNumberFormat="1" applyFont="1"/>
    <xf numFmtId="0" fontId="3" fillId="0" borderId="0" xfId="0" applyFont="1" applyAlignment="1"/>
    <xf numFmtId="0" fontId="4" fillId="3" borderId="17" xfId="0" applyFont="1" applyFill="1" applyBorder="1" applyAlignment="1">
      <alignment horizontal="center"/>
    </xf>
    <xf numFmtId="0" fontId="7" fillId="0" borderId="0" xfId="0" applyFont="1"/>
    <xf numFmtId="172" fontId="3" fillId="0" borderId="0" xfId="0" applyNumberFormat="1" applyFont="1"/>
    <xf numFmtId="168" fontId="52" fillId="0" borderId="0" xfId="1" applyNumberFormat="1" applyFont="1" applyBorder="1"/>
    <xf numFmtId="164" fontId="53" fillId="0" borderId="17" xfId="0" applyNumberFormat="1" applyFont="1" applyBorder="1"/>
    <xf numFmtId="0" fontId="14" fillId="0" borderId="3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4" fillId="0" borderId="19" xfId="0" quotePrefix="1" applyFont="1" applyBorder="1" applyAlignment="1">
      <alignment horizontal="center"/>
    </xf>
    <xf numFmtId="168" fontId="8" fillId="3" borderId="0" xfId="1" applyNumberFormat="1" applyFont="1" applyFill="1" applyBorder="1"/>
    <xf numFmtId="0" fontId="5" fillId="0" borderId="15" xfId="0" applyFont="1" applyBorder="1" applyAlignment="1">
      <alignment horizontal="left" vertical="center" wrapText="1"/>
    </xf>
    <xf numFmtId="0" fontId="3" fillId="0" borderId="52" xfId="0" applyFont="1" applyBorder="1" applyAlignment="1">
      <alignment horizontal="center" vertical="center"/>
    </xf>
    <xf numFmtId="167" fontId="7" fillId="0" borderId="15" xfId="3" applyNumberFormat="1" applyFont="1" applyBorder="1" applyAlignment="1">
      <alignment horizontal="center" vertical="center"/>
    </xf>
    <xf numFmtId="172" fontId="8" fillId="0" borderId="0" xfId="0" applyNumberFormat="1" applyFont="1"/>
    <xf numFmtId="0" fontId="19" fillId="0" borderId="17" xfId="0" applyFont="1" applyBorder="1"/>
    <xf numFmtId="168" fontId="19" fillId="0" borderId="17" xfId="1" applyNumberFormat="1" applyFont="1" applyBorder="1"/>
    <xf numFmtId="0" fontId="19" fillId="0" borderId="0" xfId="0" applyFont="1" applyBorder="1"/>
    <xf numFmtId="0" fontId="34" fillId="0" borderId="0" xfId="0" applyFont="1" applyBorder="1"/>
    <xf numFmtId="168" fontId="34" fillId="0" borderId="0" xfId="1" applyNumberFormat="1" applyFont="1" applyBorder="1"/>
    <xf numFmtId="0" fontId="55" fillId="0" borderId="0" xfId="0" applyFont="1"/>
    <xf numFmtId="0" fontId="56" fillId="0" borderId="0" xfId="0" applyFont="1"/>
    <xf numFmtId="0" fontId="8" fillId="0" borderId="17" xfId="0" applyFont="1" applyBorder="1"/>
    <xf numFmtId="0" fontId="55" fillId="0" borderId="17" xfId="0" applyFont="1" applyBorder="1"/>
    <xf numFmtId="0" fontId="57" fillId="0" borderId="0" xfId="0" quotePrefix="1" applyFont="1" applyBorder="1" applyAlignment="1">
      <alignment horizontal="center"/>
    </xf>
    <xf numFmtId="16" fontId="57" fillId="0" borderId="0" xfId="0" quotePrefix="1" applyNumberFormat="1" applyFont="1" applyBorder="1" applyAlignment="1">
      <alignment horizontal="center"/>
    </xf>
    <xf numFmtId="0" fontId="58" fillId="0" borderId="0" xfId="0" quotePrefix="1" applyFont="1" applyBorder="1" applyAlignment="1">
      <alignment horizontal="center"/>
    </xf>
    <xf numFmtId="0" fontId="59" fillId="0" borderId="0" xfId="0" applyFont="1" applyBorder="1" applyAlignment="1">
      <alignment horizontal="left" vertical="center" wrapText="1"/>
    </xf>
    <xf numFmtId="0" fontId="57" fillId="0" borderId="0" xfId="0" applyFont="1" applyBorder="1" applyAlignment="1">
      <alignment horizontal="center" vertical="center"/>
    </xf>
    <xf numFmtId="167" fontId="60" fillId="0" borderId="0" xfId="3" applyNumberFormat="1" applyFont="1" applyBorder="1" applyAlignment="1">
      <alignment horizontal="center" vertical="center"/>
    </xf>
    <xf numFmtId="164" fontId="57" fillId="0" borderId="0" xfId="0" applyNumberFormat="1" applyFont="1" applyBorder="1" applyAlignment="1">
      <alignment horizontal="center"/>
    </xf>
    <xf numFmtId="0" fontId="57" fillId="0" borderId="0" xfId="0" applyFont="1" applyBorder="1" applyAlignment="1">
      <alignment horizontal="center"/>
    </xf>
    <xf numFmtId="164" fontId="60" fillId="0" borderId="0" xfId="2" applyNumberFormat="1" applyFont="1" applyBorder="1" applyAlignment="1">
      <alignment horizontal="center" vertical="center"/>
    </xf>
    <xf numFmtId="168" fontId="57" fillId="0" borderId="0" xfId="1" applyNumberFormat="1" applyFont="1" applyBorder="1" applyAlignment="1">
      <alignment horizontal="center" vertical="center"/>
    </xf>
    <xf numFmtId="168" fontId="57" fillId="0" borderId="0" xfId="1" applyNumberFormat="1" applyFont="1" applyBorder="1" applyAlignment="1">
      <alignment vertical="center"/>
    </xf>
    <xf numFmtId="168" fontId="57" fillId="0" borderId="0" xfId="1" applyNumberFormat="1" applyFont="1" applyBorder="1"/>
    <xf numFmtId="0" fontId="57" fillId="0" borderId="0" xfId="0" applyFont="1" applyBorder="1"/>
    <xf numFmtId="0" fontId="61" fillId="0" borderId="0" xfId="0" applyFont="1"/>
    <xf numFmtId="0" fontId="57" fillId="0" borderId="0" xfId="0" applyFont="1"/>
    <xf numFmtId="0" fontId="57" fillId="0" borderId="0" xfId="0" applyFont="1" applyAlignment="1">
      <alignment horizontal="center"/>
    </xf>
    <xf numFmtId="168" fontId="57" fillId="0" borderId="0" xfId="1" applyNumberFormat="1" applyFont="1"/>
    <xf numFmtId="168" fontId="62" fillId="0" borderId="0" xfId="1" applyNumberFormat="1" applyFont="1" applyBorder="1" applyAlignment="1">
      <alignment horizontal="center" vertical="center"/>
    </xf>
    <xf numFmtId="168" fontId="62" fillId="0" borderId="0" xfId="1" applyNumberFormat="1" applyFont="1"/>
    <xf numFmtId="0" fontId="58" fillId="0" borderId="0" xfId="0" applyFont="1"/>
    <xf numFmtId="168" fontId="58" fillId="0" borderId="0" xfId="1" applyNumberFormat="1" applyFont="1" applyAlignment="1">
      <alignment vertical="top"/>
    </xf>
    <xf numFmtId="168" fontId="58" fillId="0" borderId="0" xfId="1" applyNumberFormat="1" applyFont="1" applyAlignment="1">
      <alignment horizontal="center" vertical="top"/>
    </xf>
    <xf numFmtId="168" fontId="58" fillId="0" borderId="1" xfId="1" applyNumberFormat="1" applyFont="1" applyBorder="1" applyAlignment="1">
      <alignment horizontal="center" vertical="top"/>
    </xf>
    <xf numFmtId="0" fontId="58" fillId="0" borderId="3" xfId="0" applyFont="1" applyBorder="1" applyAlignment="1">
      <alignment horizontal="center"/>
    </xf>
    <xf numFmtId="168" fontId="58" fillId="0" borderId="8" xfId="1" applyNumberFormat="1" applyFont="1" applyBorder="1" applyAlignment="1">
      <alignment horizontal="center" vertical="center" wrapText="1"/>
    </xf>
    <xf numFmtId="168" fontId="58" fillId="0" borderId="0" xfId="1" applyNumberFormat="1" applyFont="1" applyBorder="1" applyAlignment="1">
      <alignment horizontal="center" vertical="center" wrapText="1"/>
    </xf>
    <xf numFmtId="0" fontId="58" fillId="0" borderId="10" xfId="0" applyFont="1" applyBorder="1" applyAlignment="1">
      <alignment horizontal="center"/>
    </xf>
    <xf numFmtId="0" fontId="58" fillId="0" borderId="15" xfId="0" applyFont="1" applyBorder="1" applyAlignment="1">
      <alignment horizontal="center"/>
    </xf>
    <xf numFmtId="0" fontId="58" fillId="0" borderId="11" xfId="0" applyFont="1" applyBorder="1" applyAlignment="1">
      <alignment horizontal="center" vertical="top"/>
    </xf>
    <xf numFmtId="0" fontId="57" fillId="0" borderId="15" xfId="0" applyFont="1" applyBorder="1" applyAlignment="1">
      <alignment horizontal="center"/>
    </xf>
    <xf numFmtId="0" fontId="57" fillId="0" borderId="2" xfId="0" quotePrefix="1" applyFont="1" applyBorder="1" applyAlignment="1">
      <alignment horizontal="center"/>
    </xf>
    <xf numFmtId="169" fontId="57" fillId="0" borderId="12" xfId="0" quotePrefix="1" applyNumberFormat="1" applyFont="1" applyBorder="1" applyAlignment="1">
      <alignment horizontal="center"/>
    </xf>
    <xf numFmtId="0" fontId="58" fillId="0" borderId="19" xfId="0" quotePrefix="1" applyFont="1" applyBorder="1" applyAlignment="1">
      <alignment horizontal="center"/>
    </xf>
    <xf numFmtId="0" fontId="60" fillId="0" borderId="17" xfId="0" applyFont="1" applyBorder="1" applyAlignment="1">
      <alignment horizontal="left" vertical="center" wrapText="1"/>
    </xf>
    <xf numFmtId="0" fontId="57" fillId="0" borderId="18" xfId="0" applyFont="1" applyBorder="1" applyAlignment="1">
      <alignment horizontal="center" vertical="center"/>
    </xf>
    <xf numFmtId="167" fontId="60" fillId="0" borderId="19" xfId="3" applyNumberFormat="1" applyFont="1" applyBorder="1" applyAlignment="1">
      <alignment horizontal="center" vertical="center"/>
    </xf>
    <xf numFmtId="164" fontId="57" fillId="0" borderId="17" xfId="0" applyNumberFormat="1" applyFont="1" applyBorder="1" applyAlignment="1">
      <alignment horizontal="center"/>
    </xf>
    <xf numFmtId="0" fontId="57" fillId="0" borderId="17" xfId="0" applyFont="1" applyBorder="1" applyAlignment="1">
      <alignment horizontal="center"/>
    </xf>
    <xf numFmtId="164" fontId="60" fillId="0" borderId="17" xfId="2" applyNumberFormat="1" applyFont="1" applyBorder="1" applyAlignment="1">
      <alignment horizontal="center" vertical="center"/>
    </xf>
    <xf numFmtId="1" fontId="60" fillId="0" borderId="17" xfId="2" applyNumberFormat="1" applyFont="1" applyBorder="1" applyAlignment="1">
      <alignment horizontal="center" vertical="center"/>
    </xf>
    <xf numFmtId="37" fontId="60" fillId="0" borderId="17" xfId="2" applyNumberFormat="1" applyFont="1" applyBorder="1" applyAlignment="1">
      <alignment horizontal="center" vertical="center"/>
    </xf>
    <xf numFmtId="168" fontId="57" fillId="0" borderId="19" xfId="1" applyNumberFormat="1" applyFont="1" applyBorder="1" applyAlignment="1">
      <alignment horizontal="center" vertical="center"/>
    </xf>
    <xf numFmtId="168" fontId="57" fillId="0" borderId="17" xfId="1" applyNumberFormat="1" applyFont="1" applyBorder="1" applyAlignment="1">
      <alignment vertical="center"/>
    </xf>
    <xf numFmtId="168" fontId="57" fillId="0" borderId="20" xfId="1" applyNumberFormat="1" applyFont="1" applyBorder="1" applyAlignment="1">
      <alignment vertical="center"/>
    </xf>
    <xf numFmtId="168" fontId="57" fillId="0" borderId="21" xfId="1" applyNumberFormat="1" applyFont="1" applyBorder="1" applyAlignment="1">
      <alignment vertical="center"/>
    </xf>
    <xf numFmtId="14" fontId="58" fillId="0" borderId="17" xfId="0" quotePrefix="1" applyNumberFormat="1" applyFont="1" applyBorder="1" applyAlignment="1">
      <alignment horizontal="center"/>
    </xf>
    <xf numFmtId="164" fontId="57" fillId="0" borderId="17" xfId="2" applyNumberFormat="1" applyFont="1" applyBorder="1" applyAlignment="1">
      <alignment horizontal="left" vertical="top"/>
    </xf>
    <xf numFmtId="0" fontId="57" fillId="0" borderId="17" xfId="0" applyFont="1" applyBorder="1"/>
    <xf numFmtId="168" fontId="57" fillId="0" borderId="17" xfId="0" applyNumberFormat="1" applyFont="1" applyBorder="1"/>
    <xf numFmtId="164" fontId="63" fillId="0" borderId="17" xfId="0" applyNumberFormat="1" applyFont="1" applyBorder="1"/>
    <xf numFmtId="0" fontId="64" fillId="0" borderId="0" xfId="0" applyFont="1" applyBorder="1"/>
    <xf numFmtId="0" fontId="57" fillId="0" borderId="22" xfId="0" quotePrefix="1" applyFont="1" applyBorder="1" applyAlignment="1">
      <alignment horizontal="center"/>
    </xf>
    <xf numFmtId="0" fontId="58" fillId="0" borderId="20" xfId="0" quotePrefix="1" applyFont="1" applyBorder="1" applyAlignment="1">
      <alignment horizontal="center"/>
    </xf>
    <xf numFmtId="167" fontId="60" fillId="0" borderId="17" xfId="3" applyNumberFormat="1" applyFont="1" applyBorder="1" applyAlignment="1">
      <alignment horizontal="center" vertical="center"/>
    </xf>
    <xf numFmtId="168" fontId="57" fillId="0" borderId="17" xfId="1" applyNumberFormat="1" applyFont="1" applyBorder="1" applyAlignment="1">
      <alignment horizontal="center" vertical="center"/>
    </xf>
    <xf numFmtId="0" fontId="58" fillId="0" borderId="17" xfId="0" quotePrefix="1" applyFont="1" applyBorder="1" applyAlignment="1">
      <alignment horizontal="center"/>
    </xf>
    <xf numFmtId="0" fontId="57" fillId="0" borderId="17" xfId="0" quotePrefix="1" applyFont="1" applyBorder="1" applyAlignment="1">
      <alignment horizontal="center"/>
    </xf>
    <xf numFmtId="0" fontId="58" fillId="0" borderId="17" xfId="0" applyFont="1" applyBorder="1" applyAlignment="1">
      <alignment horizontal="center"/>
    </xf>
    <xf numFmtId="0" fontId="59" fillId="0" borderId="23" xfId="0" applyFont="1" applyBorder="1" applyAlignment="1">
      <alignment horizontal="left" vertical="center" wrapText="1"/>
    </xf>
    <xf numFmtId="167" fontId="57" fillId="0" borderId="11" xfId="0" applyNumberFormat="1" applyFont="1" applyBorder="1" applyAlignment="1">
      <alignment horizontal="center"/>
    </xf>
    <xf numFmtId="167" fontId="57" fillId="0" borderId="25" xfId="0" applyNumberFormat="1" applyFont="1" applyBorder="1" applyAlignment="1">
      <alignment horizontal="center"/>
    </xf>
    <xf numFmtId="164" fontId="57" fillId="0" borderId="20" xfId="2" applyFont="1" applyBorder="1" applyAlignment="1">
      <alignment horizontal="center" vertical="center"/>
    </xf>
    <xf numFmtId="164" fontId="57" fillId="0" borderId="17" xfId="2" applyFont="1" applyBorder="1" applyAlignment="1">
      <alignment horizontal="center" vertical="center"/>
    </xf>
    <xf numFmtId="167" fontId="57" fillId="0" borderId="0" xfId="0" applyNumberFormat="1" applyFont="1"/>
    <xf numFmtId="168" fontId="57" fillId="0" borderId="26" xfId="1" applyNumberFormat="1" applyFont="1" applyBorder="1" applyAlignment="1">
      <alignment horizontal="center"/>
    </xf>
    <xf numFmtId="164" fontId="57" fillId="0" borderId="0" xfId="2" applyFont="1"/>
    <xf numFmtId="168" fontId="57" fillId="0" borderId="0" xfId="1" applyNumberFormat="1" applyFont="1" applyAlignment="1">
      <alignment horizontal="center"/>
    </xf>
    <xf numFmtId="168" fontId="57" fillId="0" borderId="0" xfId="0" applyNumberFormat="1" applyFont="1"/>
    <xf numFmtId="0" fontId="58" fillId="0" borderId="0" xfId="0" applyFont="1" applyBorder="1" applyAlignment="1">
      <alignment horizontal="center"/>
    </xf>
    <xf numFmtId="167" fontId="57" fillId="0" borderId="0" xfId="0" applyNumberFormat="1" applyFont="1" applyBorder="1" applyAlignment="1">
      <alignment horizontal="center"/>
    </xf>
    <xf numFmtId="168" fontId="62" fillId="0" borderId="0" xfId="1" applyNumberFormat="1" applyFont="1" applyAlignment="1">
      <alignment horizontal="center" vertical="center"/>
    </xf>
    <xf numFmtId="168" fontId="58" fillId="0" borderId="0" xfId="1" applyNumberFormat="1" applyFont="1" applyAlignment="1">
      <alignment horizontal="center" vertical="center"/>
    </xf>
    <xf numFmtId="0" fontId="61" fillId="0" borderId="0" xfId="0" applyFont="1" applyBorder="1"/>
    <xf numFmtId="14" fontId="58" fillId="0" borderId="0" xfId="0" quotePrefix="1" applyNumberFormat="1" applyFont="1" applyBorder="1" applyAlignment="1">
      <alignment horizontal="center"/>
    </xf>
    <xf numFmtId="164" fontId="57" fillId="0" borderId="0" xfId="2" applyNumberFormat="1" applyFont="1" applyBorder="1" applyAlignment="1">
      <alignment horizontal="left" vertical="top"/>
    </xf>
    <xf numFmtId="168" fontId="57" fillId="0" borderId="0" xfId="0" applyNumberFormat="1" applyFont="1" applyBorder="1"/>
    <xf numFmtId="164" fontId="63" fillId="0" borderId="0" xfId="0" applyNumberFormat="1" applyFont="1" applyBorder="1"/>
    <xf numFmtId="0" fontId="57" fillId="0" borderId="17" xfId="0" applyFont="1" applyBorder="1" applyAlignment="1">
      <alignment horizontal="left" wrapText="1"/>
    </xf>
    <xf numFmtId="0" fontId="57" fillId="0" borderId="17" xfId="0" applyFont="1" applyBorder="1" applyAlignment="1">
      <alignment horizontal="left" vertical="center" wrapText="1"/>
    </xf>
    <xf numFmtId="0" fontId="57" fillId="0" borderId="10" xfId="0" applyFont="1" applyBorder="1" applyAlignment="1">
      <alignment horizontal="left" vertical="center" wrapText="1"/>
    </xf>
    <xf numFmtId="0" fontId="66" fillId="0" borderId="0" xfId="0" applyFont="1"/>
    <xf numFmtId="0" fontId="67" fillId="0" borderId="0" xfId="0" applyFont="1"/>
    <xf numFmtId="0" fontId="68" fillId="0" borderId="0" xfId="0" applyFont="1"/>
    <xf numFmtId="169" fontId="57" fillId="0" borderId="17" xfId="0" quotePrefix="1" applyNumberFormat="1" applyFont="1" applyBorder="1" applyAlignment="1">
      <alignment horizontal="center"/>
    </xf>
    <xf numFmtId="14" fontId="58" fillId="0" borderId="20" xfId="0" quotePrefix="1" applyNumberFormat="1" applyFont="1" applyBorder="1" applyAlignment="1">
      <alignment horizontal="center"/>
    </xf>
    <xf numFmtId="0" fontId="60" fillId="0" borderId="0" xfId="0" applyFont="1" applyBorder="1"/>
    <xf numFmtId="0" fontId="69" fillId="0" borderId="0" xfId="0" applyFont="1"/>
    <xf numFmtId="164" fontId="57" fillId="0" borderId="0" xfId="2" applyFont="1" applyBorder="1"/>
    <xf numFmtId="0" fontId="58" fillId="0" borderId="12" xfId="0" applyFont="1" applyBorder="1" applyAlignment="1">
      <alignment horizontal="center"/>
    </xf>
    <xf numFmtId="0" fontId="57" fillId="0" borderId="3" xfId="0" applyFont="1" applyBorder="1" applyAlignment="1">
      <alignment horizontal="left" wrapText="1"/>
    </xf>
    <xf numFmtId="0" fontId="57" fillId="0" borderId="27" xfId="0" applyFont="1" applyBorder="1" applyAlignment="1">
      <alignment horizontal="center" vertical="center"/>
    </xf>
    <xf numFmtId="167" fontId="60" fillId="0" borderId="10" xfId="3" applyNumberFormat="1" applyFont="1" applyBorder="1" applyAlignment="1">
      <alignment horizontal="center" vertical="center"/>
    </xf>
    <xf numFmtId="164" fontId="57" fillId="0" borderId="12" xfId="0" applyNumberFormat="1" applyFont="1" applyBorder="1" applyAlignment="1">
      <alignment horizontal="center"/>
    </xf>
    <xf numFmtId="0" fontId="57" fillId="0" borderId="12" xfId="0" applyFont="1" applyBorder="1" applyAlignment="1">
      <alignment horizontal="center"/>
    </xf>
    <xf numFmtId="164" fontId="60" fillId="0" borderId="12" xfId="2" applyNumberFormat="1" applyFont="1" applyBorder="1" applyAlignment="1">
      <alignment horizontal="center" vertical="center"/>
    </xf>
    <xf numFmtId="1" fontId="60" fillId="0" borderId="12" xfId="2" applyNumberFormat="1" applyFont="1" applyBorder="1" applyAlignment="1">
      <alignment horizontal="center" vertical="center"/>
    </xf>
    <xf numFmtId="37" fontId="60" fillId="0" borderId="12" xfId="2" applyNumberFormat="1" applyFont="1" applyBorder="1" applyAlignment="1">
      <alignment horizontal="center" vertical="center"/>
    </xf>
    <xf numFmtId="168" fontId="57" fillId="0" borderId="10" xfId="1" applyNumberFormat="1" applyFont="1" applyBorder="1" applyAlignment="1">
      <alignment horizontal="center" vertical="center"/>
    </xf>
    <xf numFmtId="168" fontId="57" fillId="0" borderId="12" xfId="1" applyNumberFormat="1" applyFont="1" applyBorder="1" applyAlignment="1">
      <alignment vertical="center"/>
    </xf>
    <xf numFmtId="168" fontId="57" fillId="0" borderId="28" xfId="1" applyNumberFormat="1" applyFont="1" applyBorder="1" applyAlignment="1">
      <alignment vertical="center"/>
    </xf>
    <xf numFmtId="168" fontId="57" fillId="0" borderId="29" xfId="1" applyNumberFormat="1" applyFont="1" applyBorder="1" applyAlignment="1">
      <alignment vertical="center"/>
    </xf>
    <xf numFmtId="0" fontId="57" fillId="0" borderId="30" xfId="0" quotePrefix="1" applyFont="1" applyBorder="1" applyAlignment="1">
      <alignment horizontal="center"/>
    </xf>
    <xf numFmtId="169" fontId="57" fillId="0" borderId="31" xfId="0" quotePrefix="1" applyNumberFormat="1" applyFont="1" applyBorder="1" applyAlignment="1">
      <alignment horizontal="center"/>
    </xf>
    <xf numFmtId="0" fontId="58" fillId="0" borderId="32" xfId="0" quotePrefix="1" applyFont="1" applyBorder="1" applyAlignment="1">
      <alignment horizontal="center"/>
    </xf>
    <xf numFmtId="0" fontId="57" fillId="0" borderId="31" xfId="0" applyFont="1" applyBorder="1" applyAlignment="1">
      <alignment horizontal="left" vertical="center" wrapText="1"/>
    </xf>
    <xf numFmtId="0" fontId="57" fillId="0" borderId="33" xfId="0" applyFont="1" applyBorder="1" applyAlignment="1">
      <alignment horizontal="center" vertical="center"/>
    </xf>
    <xf numFmtId="167" fontId="60" fillId="0" borderId="31" xfId="3" applyNumberFormat="1" applyFont="1" applyBorder="1" applyAlignment="1">
      <alignment horizontal="center" vertical="center"/>
    </xf>
    <xf numFmtId="164" fontId="57" fillId="0" borderId="31" xfId="0" applyNumberFormat="1" applyFont="1" applyBorder="1" applyAlignment="1">
      <alignment horizontal="center"/>
    </xf>
    <xf numFmtId="0" fontId="57" fillId="0" borderId="31" xfId="0" applyFont="1" applyBorder="1" applyAlignment="1">
      <alignment horizontal="center"/>
    </xf>
    <xf numFmtId="164" fontId="60" fillId="0" borderId="31" xfId="2" applyNumberFormat="1" applyFont="1" applyBorder="1" applyAlignment="1">
      <alignment horizontal="center" vertical="center"/>
    </xf>
    <xf numFmtId="1" fontId="60" fillId="0" borderId="31" xfId="2" applyNumberFormat="1" applyFont="1" applyBorder="1" applyAlignment="1">
      <alignment horizontal="center" vertical="center"/>
    </xf>
    <xf numFmtId="37" fontId="60" fillId="0" borderId="31" xfId="2" applyNumberFormat="1" applyFont="1" applyBorder="1" applyAlignment="1">
      <alignment horizontal="center" vertical="center"/>
    </xf>
    <xf numFmtId="168" fontId="57" fillId="0" borderId="31" xfId="1" applyNumberFormat="1" applyFont="1" applyBorder="1" applyAlignment="1">
      <alignment horizontal="center" vertical="center"/>
    </xf>
    <xf numFmtId="168" fontId="57" fillId="0" borderId="31" xfId="1" applyNumberFormat="1" applyFont="1" applyBorder="1" applyAlignment="1">
      <alignment vertical="center"/>
    </xf>
    <xf numFmtId="168" fontId="57" fillId="0" borderId="34" xfId="1" applyNumberFormat="1" applyFont="1" applyBorder="1" applyAlignment="1">
      <alignment vertical="center"/>
    </xf>
    <xf numFmtId="168" fontId="57" fillId="0" borderId="32" xfId="1" applyNumberFormat="1" applyFont="1" applyBorder="1" applyAlignment="1">
      <alignment vertical="center"/>
    </xf>
    <xf numFmtId="0" fontId="60" fillId="0" borderId="31" xfId="0" applyFont="1" applyBorder="1" applyAlignment="1">
      <alignment horizontal="left" vertical="center" wrapText="1"/>
    </xf>
    <xf numFmtId="0" fontId="57" fillId="0" borderId="39" xfId="0" quotePrefix="1" applyFont="1" applyBorder="1" applyAlignment="1">
      <alignment horizontal="center"/>
    </xf>
    <xf numFmtId="0" fontId="57" fillId="0" borderId="40" xfId="0" quotePrefix="1" applyFont="1" applyBorder="1" applyAlignment="1">
      <alignment horizontal="center"/>
    </xf>
    <xf numFmtId="0" fontId="58" fillId="0" borderId="40" xfId="0" applyFont="1" applyBorder="1" applyAlignment="1">
      <alignment horizontal="center"/>
    </xf>
    <xf numFmtId="0" fontId="59" fillId="0" borderId="15" xfId="0" applyFont="1" applyBorder="1" applyAlignment="1">
      <alignment horizontal="left" vertical="center" wrapText="1"/>
    </xf>
    <xf numFmtId="0" fontId="57" fillId="0" borderId="52" xfId="0" applyFont="1" applyBorder="1" applyAlignment="1">
      <alignment horizontal="center" vertical="center"/>
    </xf>
    <xf numFmtId="167" fontId="60" fillId="0" borderId="15" xfId="3" applyNumberFormat="1" applyFont="1" applyBorder="1" applyAlignment="1">
      <alignment horizontal="center" vertical="center"/>
    </xf>
    <xf numFmtId="164" fontId="57" fillId="0" borderId="15" xfId="0" applyNumberFormat="1" applyFont="1" applyBorder="1" applyAlignment="1">
      <alignment horizontal="center"/>
    </xf>
    <xf numFmtId="164" fontId="60" fillId="0" borderId="15" xfId="2" applyNumberFormat="1" applyFont="1" applyBorder="1" applyAlignment="1">
      <alignment horizontal="center" vertical="center"/>
    </xf>
    <xf numFmtId="1" fontId="60" fillId="0" borderId="15" xfId="2" applyNumberFormat="1" applyFont="1" applyBorder="1" applyAlignment="1">
      <alignment horizontal="center" vertical="center"/>
    </xf>
    <xf numFmtId="37" fontId="60" fillId="0" borderId="15" xfId="2" applyNumberFormat="1" applyFont="1" applyBorder="1" applyAlignment="1">
      <alignment horizontal="center" vertical="center"/>
    </xf>
    <xf numFmtId="168" fontId="57" fillId="0" borderId="15" xfId="1" applyNumberFormat="1" applyFont="1" applyBorder="1" applyAlignment="1">
      <alignment horizontal="center" vertical="center"/>
    </xf>
    <xf numFmtId="168" fontId="57" fillId="0" borderId="15" xfId="1" applyNumberFormat="1" applyFont="1" applyBorder="1" applyAlignment="1">
      <alignment vertical="center"/>
    </xf>
    <xf numFmtId="168" fontId="57" fillId="0" borderId="51" xfId="1" applyNumberFormat="1" applyFont="1" applyBorder="1" applyAlignment="1">
      <alignment vertical="center"/>
    </xf>
    <xf numFmtId="168" fontId="57" fillId="0" borderId="16" xfId="1" applyNumberFormat="1" applyFont="1" applyBorder="1" applyAlignment="1">
      <alignment vertical="center"/>
    </xf>
    <xf numFmtId="171" fontId="57" fillId="0" borderId="0" xfId="0" applyNumberFormat="1" applyFont="1"/>
    <xf numFmtId="164" fontId="57" fillId="0" borderId="0" xfId="2" applyFont="1" applyBorder="1" applyAlignment="1">
      <alignment horizontal="center" vertical="center"/>
    </xf>
    <xf numFmtId="0" fontId="68" fillId="0" borderId="0" xfId="0" applyFont="1" applyBorder="1"/>
    <xf numFmtId="0" fontId="67" fillId="0" borderId="0" xfId="0" applyFont="1" applyBorder="1"/>
    <xf numFmtId="14" fontId="58" fillId="0" borderId="22" xfId="0" quotePrefix="1" applyNumberFormat="1" applyFont="1" applyBorder="1" applyAlignment="1">
      <alignment horizontal="center"/>
    </xf>
    <xf numFmtId="0" fontId="60" fillId="0" borderId="22" xfId="0" quotePrefix="1" applyFont="1" applyBorder="1" applyAlignment="1">
      <alignment horizontal="center"/>
    </xf>
    <xf numFmtId="169" fontId="60" fillId="0" borderId="12" xfId="0" quotePrefix="1" applyNumberFormat="1" applyFont="1" applyBorder="1" applyAlignment="1">
      <alignment horizontal="center"/>
    </xf>
    <xf numFmtId="0" fontId="70" fillId="0" borderId="20" xfId="0" quotePrefix="1" applyFont="1" applyBorder="1" applyAlignment="1">
      <alignment horizontal="center"/>
    </xf>
    <xf numFmtId="0" fontId="60" fillId="0" borderId="18" xfId="0" applyFont="1" applyBorder="1" applyAlignment="1">
      <alignment horizontal="center" vertical="center"/>
    </xf>
    <xf numFmtId="164" fontId="60" fillId="0" borderId="17" xfId="0" applyNumberFormat="1" applyFont="1" applyBorder="1" applyAlignment="1">
      <alignment horizontal="center"/>
    </xf>
    <xf numFmtId="0" fontId="60" fillId="0" borderId="17" xfId="0" applyFont="1" applyBorder="1" applyAlignment="1">
      <alignment horizontal="center"/>
    </xf>
    <xf numFmtId="168" fontId="60" fillId="0" borderId="17" xfId="1" applyNumberFormat="1" applyFont="1" applyBorder="1" applyAlignment="1">
      <alignment horizontal="center" vertical="center"/>
    </xf>
    <xf numFmtId="168" fontId="60" fillId="0" borderId="17" xfId="1" applyNumberFormat="1" applyFont="1" applyBorder="1" applyAlignment="1">
      <alignment vertical="center"/>
    </xf>
    <xf numFmtId="168" fontId="60" fillId="0" borderId="21" xfId="1" applyNumberFormat="1" applyFont="1" applyBorder="1" applyAlignment="1">
      <alignment vertical="center"/>
    </xf>
    <xf numFmtId="168" fontId="60" fillId="0" borderId="0" xfId="1" applyNumberFormat="1" applyFont="1"/>
    <xf numFmtId="168" fontId="60" fillId="0" borderId="0" xfId="1" applyNumberFormat="1" applyFont="1" applyBorder="1" applyAlignment="1">
      <alignment vertical="center"/>
    </xf>
    <xf numFmtId="14" fontId="70" fillId="0" borderId="17" xfId="0" quotePrefix="1" applyNumberFormat="1" applyFont="1" applyBorder="1" applyAlignment="1">
      <alignment horizontal="center"/>
    </xf>
    <xf numFmtId="164" fontId="60" fillId="0" borderId="17" xfId="2" applyNumberFormat="1" applyFont="1" applyBorder="1" applyAlignment="1">
      <alignment horizontal="left" vertical="top"/>
    </xf>
    <xf numFmtId="0" fontId="60" fillId="0" borderId="17" xfId="0" applyFont="1" applyBorder="1"/>
    <xf numFmtId="168" fontId="60" fillId="0" borderId="17" xfId="0" applyNumberFormat="1" applyFont="1" applyBorder="1"/>
    <xf numFmtId="164" fontId="60" fillId="0" borderId="17" xfId="0" applyNumberFormat="1" applyFont="1" applyBorder="1"/>
    <xf numFmtId="0" fontId="66" fillId="0" borderId="0" xfId="0" applyFont="1" applyBorder="1"/>
    <xf numFmtId="0" fontId="71" fillId="0" borderId="0" xfId="0" applyFont="1"/>
    <xf numFmtId="0" fontId="57" fillId="0" borderId="44" xfId="0" quotePrefix="1" applyFont="1" applyBorder="1" applyAlignment="1">
      <alignment horizontal="center"/>
    </xf>
    <xf numFmtId="15" fontId="57" fillId="0" borderId="12" xfId="0" quotePrefix="1" applyNumberFormat="1" applyFont="1" applyBorder="1" applyAlignment="1">
      <alignment horizontal="center"/>
    </xf>
    <xf numFmtId="0" fontId="58" fillId="0" borderId="28" xfId="0" quotePrefix="1" applyFont="1" applyBorder="1" applyAlignment="1">
      <alignment horizontal="center"/>
    </xf>
    <xf numFmtId="0" fontId="60" fillId="0" borderId="12" xfId="0" applyFont="1" applyBorder="1" applyAlignment="1">
      <alignment horizontal="left" vertical="center" wrapText="1"/>
    </xf>
    <xf numFmtId="167" fontId="60" fillId="0" borderId="12" xfId="3" applyNumberFormat="1" applyFont="1" applyBorder="1" applyAlignment="1">
      <alignment horizontal="center" vertical="center"/>
    </xf>
    <xf numFmtId="168" fontId="57" fillId="0" borderId="12" xfId="1" applyNumberFormat="1" applyFont="1" applyBorder="1" applyAlignment="1">
      <alignment horizontal="center" vertical="center"/>
    </xf>
    <xf numFmtId="0" fontId="57" fillId="0" borderId="45" xfId="0" quotePrefix="1" applyFont="1" applyBorder="1" applyAlignment="1">
      <alignment horizontal="center"/>
    </xf>
    <xf numFmtId="0" fontId="57" fillId="0" borderId="11" xfId="0" quotePrefix="1" applyFont="1" applyBorder="1" applyAlignment="1">
      <alignment horizontal="center"/>
    </xf>
    <xf numFmtId="0" fontId="58" fillId="0" borderId="11" xfId="0" applyFont="1" applyBorder="1" applyAlignment="1">
      <alignment horizontal="center"/>
    </xf>
    <xf numFmtId="0" fontId="59" fillId="0" borderId="11" xfId="0" applyFont="1" applyBorder="1" applyAlignment="1">
      <alignment horizontal="left" vertical="center" wrapText="1"/>
    </xf>
    <xf numFmtId="0" fontId="57" fillId="0" borderId="4" xfId="0" applyFont="1" applyBorder="1" applyAlignment="1">
      <alignment horizontal="center" vertical="center"/>
    </xf>
    <xf numFmtId="167" fontId="60" fillId="0" borderId="11" xfId="3" applyNumberFormat="1" applyFont="1" applyBorder="1" applyAlignment="1">
      <alignment horizontal="center" vertical="center"/>
    </xf>
    <xf numFmtId="167" fontId="60" fillId="0" borderId="25" xfId="3" applyNumberFormat="1" applyFont="1" applyBorder="1" applyAlignment="1">
      <alignment horizontal="center" vertical="center"/>
    </xf>
    <xf numFmtId="164" fontId="57" fillId="0" borderId="11" xfId="0" applyNumberFormat="1" applyFont="1" applyBorder="1" applyAlignment="1">
      <alignment horizontal="center"/>
    </xf>
    <xf numFmtId="0" fontId="63" fillId="0" borderId="0" xfId="0" applyFont="1"/>
    <xf numFmtId="0" fontId="63" fillId="0" borderId="0" xfId="0" applyFont="1" applyAlignment="1">
      <alignment horizontal="right"/>
    </xf>
    <xf numFmtId="0" fontId="62" fillId="0" borderId="0" xfId="0" applyFont="1" applyAlignment="1">
      <alignment horizontal="right"/>
    </xf>
    <xf numFmtId="0" fontId="62" fillId="0" borderId="0" xfId="0" applyFont="1"/>
    <xf numFmtId="172" fontId="57" fillId="0" borderId="0" xfId="1" applyNumberFormat="1" applyFont="1" applyAlignment="1">
      <alignment horizontal="center"/>
    </xf>
    <xf numFmtId="168" fontId="58" fillId="0" borderId="0" xfId="1" applyNumberFormat="1" applyFont="1" applyAlignment="1">
      <alignment horizontal="center"/>
    </xf>
    <xf numFmtId="168" fontId="63" fillId="0" borderId="0" xfId="1" applyNumberFormat="1" applyFont="1" applyAlignment="1">
      <alignment horizontal="center"/>
    </xf>
    <xf numFmtId="164" fontId="63" fillId="0" borderId="21" xfId="0" applyNumberFormat="1" applyFont="1" applyBorder="1"/>
    <xf numFmtId="0" fontId="72" fillId="0" borderId="0" xfId="0" applyFont="1" applyBorder="1"/>
    <xf numFmtId="0" fontId="73" fillId="0" borderId="0" xfId="0" applyFont="1" applyBorder="1"/>
    <xf numFmtId="164" fontId="57" fillId="0" borderId="49" xfId="2" applyFont="1" applyBorder="1" applyAlignment="1">
      <alignment horizontal="center" vertical="center"/>
    </xf>
    <xf numFmtId="164" fontId="57" fillId="0" borderId="23" xfId="2" applyFont="1" applyBorder="1" applyAlignment="1">
      <alignment horizontal="center" vertical="center"/>
    </xf>
    <xf numFmtId="164" fontId="57" fillId="0" borderId="50" xfId="2" applyFont="1" applyBorder="1" applyAlignment="1">
      <alignment horizontal="center" vertical="center"/>
    </xf>
    <xf numFmtId="0" fontId="60" fillId="0" borderId="0" xfId="0" applyFont="1"/>
    <xf numFmtId="167" fontId="58" fillId="0" borderId="0" xfId="0" applyNumberFormat="1" applyFont="1"/>
    <xf numFmtId="164" fontId="58" fillId="0" borderId="0" xfId="2" applyFont="1"/>
    <xf numFmtId="169" fontId="57" fillId="0" borderId="0" xfId="0" quotePrefix="1" applyNumberFormat="1" applyFont="1" applyBorder="1" applyAlignment="1">
      <alignment horizontal="center"/>
    </xf>
    <xf numFmtId="0" fontId="60" fillId="0" borderId="0" xfId="0" applyFont="1" applyBorder="1" applyAlignment="1">
      <alignment horizontal="left" vertical="center" wrapText="1"/>
    </xf>
    <xf numFmtId="1" fontId="60" fillId="0" borderId="0" xfId="2" applyNumberFormat="1" applyFont="1" applyBorder="1" applyAlignment="1">
      <alignment horizontal="center" vertical="center"/>
    </xf>
    <xf numFmtId="37" fontId="60" fillId="0" borderId="0" xfId="2" applyNumberFormat="1" applyFont="1" applyBorder="1" applyAlignment="1">
      <alignment horizontal="center" vertical="center"/>
    </xf>
    <xf numFmtId="0" fontId="74" fillId="0" borderId="0" xfId="0" quotePrefix="1" applyFont="1" applyBorder="1" applyAlignment="1">
      <alignment horizontal="center"/>
    </xf>
    <xf numFmtId="169" fontId="74" fillId="0" borderId="0" xfId="0" quotePrefix="1" applyNumberFormat="1" applyFont="1" applyBorder="1" applyAlignment="1">
      <alignment horizontal="center"/>
    </xf>
    <xf numFmtId="0" fontId="75" fillId="0" borderId="0" xfId="0" quotePrefix="1" applyFont="1" applyBorder="1" applyAlignment="1">
      <alignment horizontal="center"/>
    </xf>
    <xf numFmtId="0" fontId="76" fillId="0" borderId="0" xfId="0" applyFont="1" applyBorder="1" applyAlignment="1">
      <alignment horizontal="left" vertical="center" wrapText="1"/>
    </xf>
    <xf numFmtId="0" fontId="74" fillId="0" borderId="0" xfId="0" applyFont="1" applyBorder="1" applyAlignment="1">
      <alignment horizontal="center" vertical="center"/>
    </xf>
    <xf numFmtId="167" fontId="76" fillId="0" borderId="0" xfId="3" applyNumberFormat="1" applyFont="1" applyBorder="1" applyAlignment="1">
      <alignment horizontal="center" vertical="center"/>
    </xf>
    <xf numFmtId="164" fontId="74" fillId="0" borderId="0" xfId="0" applyNumberFormat="1" applyFont="1" applyBorder="1" applyAlignment="1">
      <alignment horizontal="center"/>
    </xf>
    <xf numFmtId="0" fontId="74" fillId="0" borderId="0" xfId="0" applyFont="1" applyBorder="1" applyAlignment="1">
      <alignment horizontal="center"/>
    </xf>
    <xf numFmtId="164" fontId="76" fillId="0" borderId="0" xfId="2" applyNumberFormat="1" applyFont="1" applyBorder="1" applyAlignment="1">
      <alignment horizontal="center" vertical="center"/>
    </xf>
    <xf numFmtId="1" fontId="76" fillId="0" borderId="0" xfId="2" applyNumberFormat="1" applyFont="1" applyBorder="1" applyAlignment="1">
      <alignment horizontal="center" vertical="center"/>
    </xf>
    <xf numFmtId="37" fontId="76" fillId="0" borderId="0" xfId="2" applyNumberFormat="1" applyFont="1" applyBorder="1" applyAlignment="1">
      <alignment horizontal="center" vertical="center"/>
    </xf>
    <xf numFmtId="168" fontId="74" fillId="0" borderId="0" xfId="1" applyNumberFormat="1" applyFont="1" applyBorder="1" applyAlignment="1">
      <alignment horizontal="center" vertical="center"/>
    </xf>
    <xf numFmtId="168" fontId="74" fillId="0" borderId="0" xfId="1" applyNumberFormat="1" applyFont="1" applyBorder="1" applyAlignment="1">
      <alignment vertical="center"/>
    </xf>
    <xf numFmtId="168" fontId="61" fillId="0" borderId="0" xfId="1" applyNumberFormat="1" applyFont="1" applyBorder="1"/>
    <xf numFmtId="0" fontId="74" fillId="0" borderId="0" xfId="0" applyFont="1"/>
    <xf numFmtId="0" fontId="74" fillId="0" borderId="0" xfId="0" applyFont="1" applyAlignment="1">
      <alignment horizontal="center"/>
    </xf>
    <xf numFmtId="168" fontId="74" fillId="0" borderId="0" xfId="1" applyNumberFormat="1" applyFont="1"/>
    <xf numFmtId="168" fontId="77" fillId="0" borderId="0" xfId="1" applyNumberFormat="1" applyFont="1" applyAlignment="1">
      <alignment horizontal="center" vertical="center"/>
    </xf>
    <xf numFmtId="168" fontId="78" fillId="0" borderId="0" xfId="1" applyNumberFormat="1" applyFont="1"/>
    <xf numFmtId="168" fontId="61" fillId="0" borderId="0" xfId="1" applyNumberFormat="1" applyFont="1"/>
    <xf numFmtId="168" fontId="79" fillId="0" borderId="0" xfId="1" applyNumberFormat="1" applyFont="1" applyAlignment="1">
      <alignment horizontal="center" vertical="center"/>
    </xf>
    <xf numFmtId="0" fontId="75" fillId="0" borderId="0" xfId="0" applyFont="1"/>
    <xf numFmtId="168" fontId="75" fillId="0" borderId="0" xfId="1" applyNumberFormat="1" applyFont="1" applyAlignment="1">
      <alignment vertical="top"/>
    </xf>
    <xf numFmtId="0" fontId="80" fillId="0" borderId="3" xfId="0" applyFont="1" applyBorder="1" applyAlignment="1">
      <alignment horizontal="center"/>
    </xf>
    <xf numFmtId="168" fontId="80" fillId="0" borderId="8" xfId="1" applyNumberFormat="1" applyFont="1" applyBorder="1" applyAlignment="1">
      <alignment horizontal="center" vertical="center" wrapText="1"/>
    </xf>
    <xf numFmtId="0" fontId="80" fillId="0" borderId="10" xfId="0" applyFont="1" applyBorder="1" applyAlignment="1">
      <alignment horizontal="center"/>
    </xf>
    <xf numFmtId="0" fontId="80" fillId="0" borderId="15" xfId="0" applyFont="1" applyBorder="1" applyAlignment="1">
      <alignment horizontal="center"/>
    </xf>
    <xf numFmtId="0" fontId="80" fillId="0" borderId="11" xfId="0" applyFont="1" applyBorder="1" applyAlignment="1">
      <alignment horizontal="center" vertical="top"/>
    </xf>
    <xf numFmtId="0" fontId="74" fillId="0" borderId="2" xfId="0" quotePrefix="1" applyFont="1" applyBorder="1" applyAlignment="1">
      <alignment horizontal="center"/>
    </xf>
    <xf numFmtId="169" fontId="74" fillId="0" borderId="12" xfId="0" quotePrefix="1" applyNumberFormat="1" applyFont="1" applyBorder="1" applyAlignment="1">
      <alignment horizont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left" vertical="center" wrapText="1"/>
    </xf>
    <xf numFmtId="0" fontId="74" fillId="0" borderId="18" xfId="0" applyFont="1" applyBorder="1" applyAlignment="1">
      <alignment horizontal="center" vertical="center"/>
    </xf>
    <xf numFmtId="167" fontId="76" fillId="0" borderId="19" xfId="3" applyNumberFormat="1" applyFont="1" applyBorder="1" applyAlignment="1">
      <alignment horizontal="center" vertical="center"/>
    </xf>
    <xf numFmtId="164" fontId="74" fillId="0" borderId="17" xfId="0" applyNumberFormat="1" applyFont="1" applyBorder="1" applyAlignment="1">
      <alignment horizontal="center"/>
    </xf>
    <xf numFmtId="0" fontId="74" fillId="0" borderId="17" xfId="0" applyFont="1" applyBorder="1" applyAlignment="1">
      <alignment horizontal="center"/>
    </xf>
    <xf numFmtId="164" fontId="76" fillId="0" borderId="17" xfId="2" applyNumberFormat="1" applyFont="1" applyBorder="1" applyAlignment="1">
      <alignment horizontal="center" vertical="center"/>
    </xf>
    <xf numFmtId="1" fontId="76" fillId="0" borderId="17" xfId="2" applyNumberFormat="1" applyFont="1" applyBorder="1" applyAlignment="1">
      <alignment horizontal="center" vertical="center"/>
    </xf>
    <xf numFmtId="37" fontId="76" fillId="0" borderId="17" xfId="2" applyNumberFormat="1" applyFont="1" applyBorder="1" applyAlignment="1">
      <alignment horizontal="center" vertical="center"/>
    </xf>
    <xf numFmtId="168" fontId="74" fillId="0" borderId="19" xfId="1" applyNumberFormat="1" applyFont="1" applyBorder="1" applyAlignment="1">
      <alignment horizontal="center" vertical="center"/>
    </xf>
    <xf numFmtId="168" fontId="74" fillId="0" borderId="17" xfId="1" applyNumberFormat="1" applyFont="1" applyBorder="1" applyAlignment="1">
      <alignment vertical="center"/>
    </xf>
    <xf numFmtId="168" fontId="74" fillId="0" borderId="21" xfId="1" applyNumberFormat="1" applyFont="1" applyBorder="1" applyAlignment="1">
      <alignment vertical="center"/>
    </xf>
    <xf numFmtId="0" fontId="74" fillId="0" borderId="22" xfId="0" quotePrefix="1" applyFont="1" applyBorder="1" applyAlignment="1">
      <alignment horizontal="center"/>
    </xf>
    <xf numFmtId="0" fontId="74" fillId="0" borderId="17" xfId="0" applyFont="1" applyBorder="1" applyAlignment="1">
      <alignment horizontal="left" vertical="center" wrapText="1"/>
    </xf>
    <xf numFmtId="0" fontId="74" fillId="3" borderId="18" xfId="0" applyFont="1" applyFill="1" applyBorder="1" applyAlignment="1">
      <alignment horizontal="center" vertical="center"/>
    </xf>
    <xf numFmtId="168" fontId="74" fillId="0" borderId="17" xfId="1" applyNumberFormat="1" applyFont="1" applyBorder="1" applyAlignment="1">
      <alignment horizontal="center" vertical="center"/>
    </xf>
    <xf numFmtId="167" fontId="76" fillId="0" borderId="17" xfId="3" applyNumberFormat="1" applyFont="1" applyBorder="1" applyAlignment="1">
      <alignment horizontal="center" vertical="center"/>
    </xf>
    <xf numFmtId="0" fontId="74" fillId="3" borderId="22" xfId="0" quotePrefix="1" applyFont="1" applyFill="1" applyBorder="1" applyAlignment="1">
      <alignment horizontal="center"/>
    </xf>
    <xf numFmtId="0" fontId="76" fillId="3" borderId="17" xfId="0" applyFont="1" applyFill="1" applyBorder="1" applyAlignment="1">
      <alignment horizontal="left" vertical="center" wrapText="1"/>
    </xf>
    <xf numFmtId="167" fontId="76" fillId="3" borderId="17" xfId="3" applyNumberFormat="1" applyFont="1" applyFill="1" applyBorder="1" applyAlignment="1">
      <alignment horizontal="center" vertical="center"/>
    </xf>
    <xf numFmtId="0" fontId="74" fillId="3" borderId="17" xfId="0" applyFont="1" applyFill="1" applyBorder="1" applyAlignment="1">
      <alignment horizontal="center"/>
    </xf>
    <xf numFmtId="164" fontId="76" fillId="3" borderId="17" xfId="2" applyNumberFormat="1" applyFont="1" applyFill="1" applyBorder="1" applyAlignment="1">
      <alignment horizontal="center" vertical="center"/>
    </xf>
    <xf numFmtId="1" fontId="76" fillId="3" borderId="17" xfId="2" applyNumberFormat="1" applyFont="1" applyFill="1" applyBorder="1" applyAlignment="1">
      <alignment horizontal="center" vertical="center"/>
    </xf>
    <xf numFmtId="37" fontId="76" fillId="3" borderId="17" xfId="2" applyNumberFormat="1" applyFont="1" applyFill="1" applyBorder="1" applyAlignment="1">
      <alignment horizontal="center" vertical="center"/>
    </xf>
    <xf numFmtId="168" fontId="74" fillId="3" borderId="17" xfId="1" applyNumberFormat="1" applyFont="1" applyFill="1" applyBorder="1" applyAlignment="1">
      <alignment horizontal="center" vertical="center"/>
    </xf>
    <xf numFmtId="168" fontId="74" fillId="3" borderId="17" xfId="1" applyNumberFormat="1" applyFont="1" applyFill="1" applyBorder="1" applyAlignment="1">
      <alignment vertical="center"/>
    </xf>
    <xf numFmtId="168" fontId="74" fillId="3" borderId="21" xfId="1" applyNumberFormat="1" applyFont="1" applyFill="1" applyBorder="1" applyAlignment="1">
      <alignment vertical="center"/>
    </xf>
    <xf numFmtId="168" fontId="61" fillId="3" borderId="0" xfId="1" applyNumberFormat="1" applyFont="1" applyFill="1"/>
    <xf numFmtId="168" fontId="74" fillId="3" borderId="0" xfId="1" applyNumberFormat="1" applyFont="1" applyFill="1" applyBorder="1" applyAlignment="1">
      <alignment vertical="center"/>
    </xf>
    <xf numFmtId="169" fontId="74" fillId="0" borderId="17" xfId="0" quotePrefix="1" applyNumberFormat="1" applyFont="1" applyBorder="1" applyAlignment="1">
      <alignment horizontal="center"/>
    </xf>
    <xf numFmtId="0" fontId="81" fillId="0" borderId="23" xfId="0" applyFont="1" applyBorder="1" applyAlignment="1">
      <alignment horizontal="left" vertical="center" wrapText="1"/>
    </xf>
    <xf numFmtId="167" fontId="74" fillId="0" borderId="11" xfId="0" applyNumberFormat="1" applyFont="1" applyBorder="1" applyAlignment="1">
      <alignment horizontal="center"/>
    </xf>
    <xf numFmtId="167" fontId="74" fillId="0" borderId="25" xfId="0" applyNumberFormat="1" applyFont="1" applyBorder="1" applyAlignment="1">
      <alignment horizontal="center"/>
    </xf>
    <xf numFmtId="167" fontId="61" fillId="0" borderId="0" xfId="0" applyNumberFormat="1" applyFont="1"/>
    <xf numFmtId="168" fontId="61" fillId="0" borderId="26" xfId="1" applyNumberFormat="1" applyFont="1" applyBorder="1" applyAlignment="1">
      <alignment horizontal="center"/>
    </xf>
    <xf numFmtId="0" fontId="82" fillId="0" borderId="0" xfId="0" applyFont="1" applyAlignment="1">
      <alignment horizontal="right"/>
    </xf>
    <xf numFmtId="0" fontId="83" fillId="0" borderId="0" xfId="0" applyFont="1"/>
    <xf numFmtId="167" fontId="84" fillId="0" borderId="0" xfId="0" applyNumberFormat="1" applyFont="1"/>
    <xf numFmtId="0" fontId="84" fillId="0" borderId="0" xfId="0" applyFont="1"/>
    <xf numFmtId="164" fontId="84" fillId="0" borderId="0" xfId="2" applyFont="1"/>
    <xf numFmtId="168" fontId="78" fillId="0" borderId="0" xfId="1" applyNumberFormat="1" applyFont="1" applyAlignment="1">
      <alignment horizontal="center"/>
    </xf>
    <xf numFmtId="168" fontId="61" fillId="0" borderId="0" xfId="0" applyNumberFormat="1" applyFont="1"/>
    <xf numFmtId="168" fontId="63" fillId="0" borderId="0" xfId="1" applyNumberFormat="1" applyFont="1"/>
    <xf numFmtId="168" fontId="75" fillId="0" borderId="0" xfId="1" applyNumberFormat="1" applyFont="1" applyBorder="1" applyAlignment="1">
      <alignment horizontal="center" vertical="center" wrapText="1"/>
    </xf>
    <xf numFmtId="0" fontId="75" fillId="0" borderId="0" xfId="0" applyFont="1" applyBorder="1" applyAlignment="1">
      <alignment horizontal="center"/>
    </xf>
    <xf numFmtId="0" fontId="74" fillId="0" borderId="0" xfId="0" applyFont="1" applyBorder="1"/>
    <xf numFmtId="168" fontId="74" fillId="0" borderId="0" xfId="1" applyNumberFormat="1" applyFont="1" applyBorder="1"/>
    <xf numFmtId="168" fontId="75" fillId="0" borderId="0" xfId="1" applyNumberFormat="1" applyFont="1" applyBorder="1" applyAlignment="1">
      <alignment horizontal="center" vertical="center"/>
    </xf>
    <xf numFmtId="0" fontId="75" fillId="0" borderId="0" xfId="0" applyFont="1" applyBorder="1"/>
    <xf numFmtId="168" fontId="75" fillId="0" borderId="0" xfId="1" applyNumberFormat="1" applyFont="1" applyBorder="1" applyAlignment="1">
      <alignment vertical="top"/>
    </xf>
    <xf numFmtId="0" fontId="75" fillId="3" borderId="0" xfId="0" applyFont="1" applyFill="1" applyBorder="1" applyAlignment="1">
      <alignment horizontal="center"/>
    </xf>
    <xf numFmtId="0" fontId="75" fillId="3" borderId="0" xfId="0" quotePrefix="1" applyFont="1" applyFill="1" applyBorder="1" applyAlignment="1">
      <alignment horizontal="center"/>
    </xf>
    <xf numFmtId="0" fontId="81" fillId="0" borderId="0" xfId="0" applyFont="1" applyBorder="1" applyAlignment="1">
      <alignment horizontal="left" vertical="center" wrapText="1"/>
    </xf>
    <xf numFmtId="167" fontId="74" fillId="0" borderId="0" xfId="0" applyNumberFormat="1" applyFont="1" applyBorder="1" applyAlignment="1">
      <alignment horizontal="center"/>
    </xf>
    <xf numFmtId="0" fontId="86" fillId="0" borderId="0" xfId="0" applyFont="1" applyBorder="1"/>
    <xf numFmtId="167" fontId="74" fillId="0" borderId="0" xfId="0" applyNumberFormat="1" applyFont="1" applyBorder="1"/>
    <xf numFmtId="168" fontId="87" fillId="0" borderId="0" xfId="1" applyNumberFormat="1" applyFont="1" applyBorder="1"/>
    <xf numFmtId="0" fontId="90" fillId="0" borderId="0" xfId="0" applyFont="1" applyBorder="1"/>
    <xf numFmtId="167" fontId="61" fillId="0" borderId="0" xfId="0" applyNumberFormat="1" applyFont="1" applyBorder="1"/>
    <xf numFmtId="168" fontId="82" fillId="0" borderId="0" xfId="1" applyNumberFormat="1" applyFont="1" applyBorder="1"/>
    <xf numFmtId="0" fontId="61" fillId="0" borderId="0" xfId="0" applyFont="1" applyAlignment="1">
      <alignment horizontal="center"/>
    </xf>
    <xf numFmtId="0" fontId="61" fillId="0" borderId="46" xfId="0" applyFont="1" applyBorder="1"/>
    <xf numFmtId="164" fontId="72" fillId="0" borderId="0" xfId="2" applyFont="1" applyBorder="1"/>
    <xf numFmtId="164" fontId="72" fillId="0" borderId="0" xfId="2" applyFont="1"/>
    <xf numFmtId="168" fontId="8" fillId="0" borderId="17" xfId="1" applyNumberFormat="1" applyFont="1" applyBorder="1"/>
    <xf numFmtId="14" fontId="8" fillId="0" borderId="0" xfId="0" applyNumberFormat="1" applyFont="1"/>
    <xf numFmtId="168" fontId="2" fillId="0" borderId="0" xfId="1" applyNumberFormat="1" applyFont="1"/>
    <xf numFmtId="0" fontId="20" fillId="0" borderId="0" xfId="0" applyFont="1" applyBorder="1" applyAlignment="1">
      <alignment horizontal="center"/>
    </xf>
    <xf numFmtId="169" fontId="20" fillId="0" borderId="0" xfId="0" quotePrefix="1" applyNumberFormat="1" applyFont="1" applyBorder="1" applyAlignment="1">
      <alignment horizontal="center"/>
    </xf>
    <xf numFmtId="0" fontId="20" fillId="0" borderId="0" xfId="0" applyFont="1" applyBorder="1"/>
    <xf numFmtId="164" fontId="20" fillId="0" borderId="0" xfId="2" applyFont="1" applyBorder="1"/>
    <xf numFmtId="164" fontId="21" fillId="0" borderId="0" xfId="2" applyFont="1" applyBorder="1"/>
    <xf numFmtId="164" fontId="27" fillId="0" borderId="0" xfId="2" applyFont="1" applyBorder="1"/>
    <xf numFmtId="164" fontId="20" fillId="0" borderId="0" xfId="0" applyNumberFormat="1" applyFont="1" applyBorder="1"/>
    <xf numFmtId="0" fontId="21" fillId="0" borderId="0" xfId="0" applyFont="1" applyBorder="1"/>
    <xf numFmtId="0" fontId="89" fillId="0" borderId="0" xfId="0" applyFont="1" applyBorder="1" applyAlignment="1">
      <alignment horizontal="center"/>
    </xf>
    <xf numFmtId="169" fontId="89" fillId="0" borderId="0" xfId="0" quotePrefix="1" applyNumberFormat="1" applyFont="1" applyBorder="1" applyAlignment="1">
      <alignment horizontal="center"/>
    </xf>
    <xf numFmtId="0" fontId="89" fillId="0" borderId="0" xfId="0" applyFont="1" applyBorder="1"/>
    <xf numFmtId="164" fontId="89" fillId="0" borderId="0" xfId="2" applyFont="1" applyBorder="1"/>
    <xf numFmtId="164" fontId="91" fillId="0" borderId="0" xfId="2" applyFont="1" applyBorder="1"/>
    <xf numFmtId="164" fontId="92" fillId="0" borderId="0" xfId="2" applyFont="1" applyBorder="1"/>
    <xf numFmtId="164" fontId="89" fillId="0" borderId="0" xfId="0" applyNumberFormat="1" applyFont="1" applyBorder="1"/>
    <xf numFmtId="0" fontId="91" fillId="0" borderId="0" xfId="0" applyFont="1" applyBorder="1"/>
    <xf numFmtId="0" fontId="20" fillId="0" borderId="19" xfId="0" applyFont="1" applyBorder="1"/>
    <xf numFmtId="0" fontId="29" fillId="0" borderId="18" xfId="0" applyFont="1" applyBorder="1" applyAlignment="1">
      <alignment horizontal="center" vertical="center" wrapText="1"/>
    </xf>
    <xf numFmtId="168" fontId="29" fillId="0" borderId="17" xfId="0" applyNumberFormat="1" applyFont="1" applyBorder="1" applyAlignment="1">
      <alignment horizontal="center" vertical="center" wrapText="1"/>
    </xf>
    <xf numFmtId="168" fontId="9" fillId="0" borderId="17" xfId="0" applyNumberFormat="1" applyFont="1" applyBorder="1" applyAlignment="1">
      <alignment horizontal="center" vertical="center"/>
    </xf>
    <xf numFmtId="168" fontId="10" fillId="0" borderId="17" xfId="0" applyNumberFormat="1" applyFont="1" applyBorder="1" applyAlignment="1">
      <alignment horizontal="center" vertical="center" wrapText="1"/>
    </xf>
    <xf numFmtId="168" fontId="42" fillId="0" borderId="17" xfId="0" applyNumberFormat="1" applyFont="1" applyBorder="1" applyAlignment="1">
      <alignment horizontal="center" vertical="center"/>
    </xf>
    <xf numFmtId="168" fontId="10" fillId="0" borderId="17" xfId="0" applyNumberFormat="1" applyFont="1" applyBorder="1"/>
    <xf numFmtId="0" fontId="3" fillId="2" borderId="22" xfId="0" quotePrefix="1" applyFont="1" applyFill="1" applyBorder="1" applyAlignment="1">
      <alignment horizontal="center"/>
    </xf>
    <xf numFmtId="169" fontId="3" fillId="2" borderId="12" xfId="0" quotePrefix="1" applyNumberFormat="1" applyFont="1" applyFill="1" applyBorder="1" applyAlignment="1">
      <alignment horizontal="center"/>
    </xf>
    <xf numFmtId="0" fontId="4" fillId="2" borderId="17" xfId="0" applyFont="1" applyFill="1" applyBorder="1" applyAlignment="1">
      <alignment horizontal="center"/>
    </xf>
    <xf numFmtId="0" fontId="15" fillId="2" borderId="17" xfId="0" applyFont="1" applyFill="1" applyBorder="1" applyAlignment="1">
      <alignment horizontal="left" vertical="center" wrapText="1"/>
    </xf>
    <xf numFmtId="0" fontId="3" fillId="2" borderId="18" xfId="0" applyFont="1" applyFill="1" applyBorder="1" applyAlignment="1">
      <alignment horizontal="center" vertical="center"/>
    </xf>
    <xf numFmtId="167" fontId="7" fillId="2" borderId="17" xfId="3" applyNumberFormat="1" applyFont="1" applyFill="1" applyBorder="1" applyAlignment="1">
      <alignment horizontal="center" vertical="center"/>
    </xf>
    <xf numFmtId="164" fontId="3" fillId="2" borderId="17" xfId="0" applyNumberFormat="1" applyFont="1" applyFill="1" applyBorder="1" applyAlignment="1">
      <alignment horizontal="center"/>
    </xf>
    <xf numFmtId="164" fontId="7" fillId="2" borderId="17" xfId="2" applyNumberFormat="1" applyFont="1" applyFill="1" applyBorder="1" applyAlignment="1">
      <alignment horizontal="center" vertical="center"/>
    </xf>
    <xf numFmtId="1" fontId="7" fillId="2" borderId="17" xfId="2" applyNumberFormat="1" applyFont="1" applyFill="1" applyBorder="1" applyAlignment="1">
      <alignment horizontal="center" vertical="center"/>
    </xf>
    <xf numFmtId="168" fontId="3" fillId="2" borderId="17" xfId="1" applyNumberFormat="1" applyFont="1" applyFill="1" applyBorder="1" applyAlignment="1">
      <alignment horizontal="center" vertical="center"/>
    </xf>
    <xf numFmtId="168" fontId="3" fillId="2" borderId="17" xfId="1" applyNumberFormat="1" applyFont="1" applyFill="1" applyBorder="1" applyAlignment="1">
      <alignment vertical="center"/>
    </xf>
    <xf numFmtId="168" fontId="3" fillId="2" borderId="21" xfId="1" applyNumberFormat="1" applyFont="1" applyFill="1" applyBorder="1" applyAlignment="1">
      <alignment vertical="center"/>
    </xf>
    <xf numFmtId="168" fontId="8" fillId="2" borderId="0" xfId="1" applyNumberFormat="1" applyFont="1" applyFill="1" applyBorder="1"/>
    <xf numFmtId="168" fontId="3" fillId="2" borderId="0" xfId="1" applyNumberFormat="1" applyFont="1" applyFill="1" applyBorder="1" applyAlignment="1">
      <alignment vertical="center"/>
    </xf>
    <xf numFmtId="14" fontId="29" fillId="2" borderId="17" xfId="0" quotePrefix="1" applyNumberFormat="1" applyFont="1" applyFill="1" applyBorder="1" applyAlignment="1">
      <alignment horizontal="center"/>
    </xf>
    <xf numFmtId="168" fontId="28" fillId="2" borderId="17" xfId="1" applyNumberFormat="1" applyFont="1" applyFill="1" applyBorder="1" applyAlignment="1">
      <alignment vertical="center"/>
    </xf>
    <xf numFmtId="164" fontId="28" fillId="2" borderId="17" xfId="2" applyNumberFormat="1" applyFont="1" applyFill="1" applyBorder="1" applyAlignment="1">
      <alignment horizontal="left" vertical="top"/>
    </xf>
    <xf numFmtId="0" fontId="28" fillId="2" borderId="17" xfId="0" applyFont="1" applyFill="1" applyBorder="1"/>
    <xf numFmtId="168" fontId="28" fillId="2" borderId="17" xfId="0" applyNumberFormat="1" applyFont="1" applyFill="1" applyBorder="1"/>
    <xf numFmtId="0" fontId="8" fillId="2" borderId="0" xfId="0" applyFont="1" applyFill="1"/>
    <xf numFmtId="168" fontId="58" fillId="0" borderId="8" xfId="1" applyNumberFormat="1" applyFont="1" applyBorder="1" applyAlignment="1">
      <alignment horizontal="center" vertical="center"/>
    </xf>
    <xf numFmtId="164" fontId="29" fillId="0" borderId="17" xfId="2" quotePrefix="1" applyFont="1" applyBorder="1" applyAlignment="1">
      <alignment horizontal="center"/>
    </xf>
    <xf numFmtId="0" fontId="15" fillId="0" borderId="23" xfId="0" applyFont="1" applyBorder="1" applyAlignment="1">
      <alignment horizontal="left" vertical="center" wrapText="1"/>
    </xf>
    <xf numFmtId="0" fontId="3" fillId="0" borderId="55" xfId="0" quotePrefix="1" applyFont="1" applyBorder="1" applyAlignment="1">
      <alignment horizontal="center"/>
    </xf>
    <xf numFmtId="0" fontId="15" fillId="0" borderId="1" xfId="0" applyFont="1" applyBorder="1" applyAlignment="1">
      <alignment horizontal="left" vertical="center" wrapText="1"/>
    </xf>
    <xf numFmtId="164" fontId="3" fillId="0" borderId="10" xfId="0" applyNumberFormat="1" applyFont="1" applyBorder="1" applyAlignment="1">
      <alignment horizontal="center"/>
    </xf>
    <xf numFmtId="164" fontId="7" fillId="0" borderId="10" xfId="2" applyNumberFormat="1" applyFont="1" applyBorder="1" applyAlignment="1">
      <alignment horizontal="center" vertical="center"/>
    </xf>
    <xf numFmtId="168" fontId="3" fillId="0" borderId="10" xfId="1" applyNumberFormat="1" applyFont="1" applyBorder="1" applyAlignment="1">
      <alignment vertical="center"/>
    </xf>
    <xf numFmtId="168" fontId="3" fillId="0" borderId="13" xfId="1" applyNumberFormat="1" applyFont="1" applyBorder="1" applyAlignment="1">
      <alignment vertical="center"/>
    </xf>
    <xf numFmtId="167" fontId="3" fillId="0" borderId="15" xfId="0" applyNumberFormat="1" applyFont="1" applyBorder="1" applyAlignment="1">
      <alignment horizontal="center"/>
    </xf>
    <xf numFmtId="167" fontId="3" fillId="0" borderId="16" xfId="0" applyNumberFormat="1" applyFont="1" applyBorder="1" applyAlignment="1">
      <alignment horizontal="center"/>
    </xf>
    <xf numFmtId="14" fontId="29" fillId="0" borderId="17" xfId="0" applyNumberFormat="1" applyFont="1" applyBorder="1" applyAlignment="1">
      <alignment horizontal="center"/>
    </xf>
    <xf numFmtId="0" fontId="8" fillId="2" borderId="17" xfId="0" applyFont="1" applyFill="1" applyBorder="1"/>
    <xf numFmtId="0" fontId="30" fillId="0" borderId="17" xfId="0" applyFont="1" applyBorder="1"/>
    <xf numFmtId="168" fontId="55" fillId="0" borderId="17" xfId="1" applyNumberFormat="1" applyFont="1" applyBorder="1"/>
    <xf numFmtId="164" fontId="96" fillId="0" borderId="18" xfId="13" applyNumberFormat="1" applyFont="1" applyBorder="1"/>
    <xf numFmtId="167" fontId="95" fillId="0" borderId="17" xfId="3" applyNumberFormat="1" applyFont="1" applyBorder="1" applyAlignment="1">
      <alignment horizontal="center" vertical="center"/>
    </xf>
    <xf numFmtId="171" fontId="95" fillId="3" borderId="17" xfId="3" applyNumberFormat="1" applyFont="1" applyFill="1" applyBorder="1" applyAlignment="1">
      <alignment horizontal="center" vertical="center"/>
    </xf>
    <xf numFmtId="1" fontId="95" fillId="3" borderId="17" xfId="29" applyNumberFormat="1" applyFont="1" applyFill="1" applyBorder="1" applyAlignment="1">
      <alignment horizontal="center" vertical="center"/>
    </xf>
    <xf numFmtId="37" fontId="95" fillId="3" borderId="17" xfId="29" applyNumberFormat="1" applyFont="1" applyFill="1" applyBorder="1" applyAlignment="1">
      <alignment horizontal="center" vertical="center"/>
    </xf>
    <xf numFmtId="167" fontId="95" fillId="3" borderId="17" xfId="3" applyNumberFormat="1" applyFont="1" applyFill="1" applyBorder="1" applyAlignment="1">
      <alignment horizontal="center" vertical="center"/>
    </xf>
    <xf numFmtId="1" fontId="95" fillId="3" borderId="17" xfId="53" applyNumberFormat="1" applyFont="1" applyFill="1" applyBorder="1" applyAlignment="1">
      <alignment horizontal="center" vertical="center"/>
    </xf>
    <xf numFmtId="37" fontId="95" fillId="3" borderId="17" xfId="53" applyNumberFormat="1" applyFont="1" applyFill="1" applyBorder="1" applyAlignment="1">
      <alignment horizontal="center" vertical="center"/>
    </xf>
    <xf numFmtId="1" fontId="95" fillId="3" borderId="17" xfId="56" applyNumberFormat="1" applyFont="1" applyFill="1" applyBorder="1" applyAlignment="1">
      <alignment horizontal="center" vertical="center"/>
    </xf>
    <xf numFmtId="1" fontId="95" fillId="3" borderId="17" xfId="77" applyNumberFormat="1" applyFont="1" applyFill="1" applyBorder="1" applyAlignment="1">
      <alignment horizontal="center" vertical="center"/>
    </xf>
    <xf numFmtId="37" fontId="95" fillId="3" borderId="17" xfId="77" applyNumberFormat="1" applyFont="1" applyFill="1" applyBorder="1" applyAlignment="1">
      <alignment horizontal="center" vertical="center"/>
    </xf>
    <xf numFmtId="0" fontId="93" fillId="0" borderId="17" xfId="0" applyFont="1" applyBorder="1" applyAlignment="1">
      <alignment horizontal="center"/>
    </xf>
    <xf numFmtId="0" fontId="94" fillId="0" borderId="17" xfId="0" applyFont="1" applyBorder="1" applyAlignment="1">
      <alignment horizontal="left" vertical="center" wrapText="1"/>
    </xf>
    <xf numFmtId="1" fontId="95" fillId="0" borderId="17" xfId="2" applyNumberFormat="1" applyFont="1" applyBorder="1" applyAlignment="1">
      <alignment horizontal="center" vertical="center"/>
    </xf>
    <xf numFmtId="37" fontId="95" fillId="0" borderId="17" xfId="2" applyNumberFormat="1" applyFont="1" applyBorder="1" applyAlignment="1">
      <alignment horizontal="center" vertical="center"/>
    </xf>
    <xf numFmtId="168" fontId="2" fillId="0" borderId="17" xfId="1" applyNumberFormat="1" applyFont="1" applyBorder="1" applyAlignment="1">
      <alignment vertical="center"/>
    </xf>
    <xf numFmtId="14" fontId="93" fillId="0" borderId="17" xfId="0" quotePrefix="1" applyNumberFormat="1" applyFont="1" applyBorder="1" applyAlignment="1">
      <alignment horizontal="center"/>
    </xf>
    <xf numFmtId="164" fontId="2" fillId="0" borderId="17" xfId="2" applyNumberFormat="1" applyFont="1" applyBorder="1" applyAlignment="1">
      <alignment horizontal="left" vertical="top"/>
    </xf>
    <xf numFmtId="0" fontId="94" fillId="3" borderId="17" xfId="0" applyFont="1" applyFill="1" applyBorder="1" applyAlignment="1">
      <alignment horizontal="left" vertical="center" wrapText="1"/>
    </xf>
    <xf numFmtId="1" fontId="95" fillId="3" borderId="17" xfId="2" applyNumberFormat="1" applyFont="1" applyFill="1" applyBorder="1" applyAlignment="1">
      <alignment horizontal="center" vertical="center"/>
    </xf>
    <xf numFmtId="37" fontId="95" fillId="3" borderId="17" xfId="2" applyNumberFormat="1" applyFont="1" applyFill="1" applyBorder="1" applyAlignment="1">
      <alignment horizontal="center" vertical="center"/>
    </xf>
    <xf numFmtId="0" fontId="93" fillId="2" borderId="17" xfId="0" applyFont="1" applyFill="1" applyBorder="1" applyAlignment="1">
      <alignment horizontal="center"/>
    </xf>
    <xf numFmtId="0" fontId="94" fillId="2" borderId="17" xfId="0" applyFont="1" applyFill="1" applyBorder="1" applyAlignment="1">
      <alignment horizontal="left" vertical="center" wrapText="1"/>
    </xf>
    <xf numFmtId="167" fontId="95" fillId="2" borderId="17" xfId="3" applyNumberFormat="1" applyFont="1" applyFill="1" applyBorder="1" applyAlignment="1">
      <alignment horizontal="center" vertical="center"/>
    </xf>
    <xf numFmtId="1" fontId="95" fillId="2" borderId="17" xfId="2" applyNumberFormat="1" applyFont="1" applyFill="1" applyBorder="1" applyAlignment="1">
      <alignment horizontal="center" vertical="center"/>
    </xf>
    <xf numFmtId="37" fontId="95" fillId="2" borderId="17" xfId="2" applyNumberFormat="1" applyFont="1" applyFill="1" applyBorder="1" applyAlignment="1">
      <alignment horizontal="center" vertical="center"/>
    </xf>
    <xf numFmtId="14" fontId="93" fillId="2" borderId="17" xfId="0" quotePrefix="1" applyNumberFormat="1" applyFont="1" applyFill="1" applyBorder="1" applyAlignment="1">
      <alignment horizontal="center"/>
    </xf>
    <xf numFmtId="164" fontId="95" fillId="0" borderId="17" xfId="2" applyNumberFormat="1" applyFont="1" applyBorder="1" applyAlignment="1">
      <alignment horizontal="center" vertical="center"/>
    </xf>
    <xf numFmtId="164" fontId="95" fillId="3" borderId="17" xfId="2" applyNumberFormat="1" applyFont="1" applyFill="1" applyBorder="1" applyAlignment="1">
      <alignment horizontal="center" vertical="center"/>
    </xf>
    <xf numFmtId="0" fontId="94" fillId="0" borderId="12" xfId="0" applyFont="1" applyBorder="1" applyAlignment="1">
      <alignment horizontal="left" vertical="center" wrapText="1"/>
    </xf>
    <xf numFmtId="164" fontId="95" fillId="0" borderId="17" xfId="2" applyFont="1" applyBorder="1"/>
    <xf numFmtId="14" fontId="2" fillId="0" borderId="17" xfId="1" applyNumberFormat="1" applyFont="1" applyBorder="1" applyAlignment="1">
      <alignment vertical="center"/>
    </xf>
    <xf numFmtId="14" fontId="46" fillId="0" borderId="17" xfId="0" quotePrefix="1" applyNumberFormat="1" applyFont="1" applyBorder="1" applyAlignment="1">
      <alignment horizontal="center"/>
    </xf>
    <xf numFmtId="0" fontId="46" fillId="0" borderId="17" xfId="0" quotePrefix="1" applyFont="1" applyBorder="1" applyAlignment="1">
      <alignment horizontal="center"/>
    </xf>
    <xf numFmtId="164" fontId="7" fillId="0" borderId="17" xfId="2" applyNumberFormat="1" applyFont="1" applyBorder="1" applyAlignment="1">
      <alignment horizontal="left" vertical="top"/>
    </xf>
    <xf numFmtId="0" fontId="51" fillId="0" borderId="0" xfId="0" applyFont="1"/>
    <xf numFmtId="0" fontId="15" fillId="0" borderId="17" xfId="0" applyFont="1" applyBorder="1" applyAlignment="1">
      <alignment horizontal="left" wrapText="1"/>
    </xf>
    <xf numFmtId="168" fontId="32" fillId="0" borderId="17" xfId="0" applyNumberFormat="1" applyFont="1" applyBorder="1"/>
    <xf numFmtId="0" fontId="60" fillId="0" borderId="10" xfId="0" applyFont="1" applyBorder="1" applyAlignment="1">
      <alignment horizontal="left" vertical="center" wrapText="1"/>
    </xf>
    <xf numFmtId="14" fontId="58" fillId="0" borderId="22" xfId="0" applyNumberFormat="1" applyFont="1" applyBorder="1" applyAlignment="1">
      <alignment horizontal="center"/>
    </xf>
    <xf numFmtId="0" fontId="86" fillId="0" borderId="17" xfId="0" applyFont="1" applyBorder="1" applyAlignment="1">
      <alignment horizontal="center"/>
    </xf>
    <xf numFmtId="0" fontId="76" fillId="3" borderId="18" xfId="0" applyFont="1" applyFill="1" applyBorder="1" applyAlignment="1">
      <alignment horizontal="center" vertical="center"/>
    </xf>
    <xf numFmtId="0" fontId="96" fillId="0" borderId="0" xfId="0" applyFont="1"/>
    <xf numFmtId="0" fontId="8" fillId="0" borderId="2" xfId="0" quotePrefix="1" applyFont="1" applyBorder="1" applyAlignment="1">
      <alignment horizontal="center"/>
    </xf>
    <xf numFmtId="169" fontId="8" fillId="0" borderId="12" xfId="0" quotePrefix="1" applyNumberFormat="1" applyFont="1" applyBorder="1" applyAlignment="1">
      <alignment horizontal="center"/>
    </xf>
    <xf numFmtId="0" fontId="54" fillId="0" borderId="17" xfId="0" quotePrefix="1" applyFont="1" applyBorder="1" applyAlignment="1">
      <alignment horizontal="center"/>
    </xf>
    <xf numFmtId="0" fontId="6" fillId="0" borderId="17" xfId="0" applyFont="1" applyBorder="1" applyAlignment="1">
      <alignment horizontal="left" vertical="center" wrapText="1"/>
    </xf>
    <xf numFmtId="0" fontId="8" fillId="0" borderId="18" xfId="0" applyFont="1" applyBorder="1" applyAlignment="1">
      <alignment horizontal="center" vertical="center"/>
    </xf>
    <xf numFmtId="167" fontId="51" fillId="0" borderId="19" xfId="3" applyNumberFormat="1" applyFont="1" applyBorder="1" applyAlignment="1">
      <alignment horizontal="center" vertical="center"/>
    </xf>
    <xf numFmtId="164" fontId="8" fillId="0" borderId="17" xfId="0" applyNumberFormat="1" applyFont="1" applyBorder="1" applyAlignment="1">
      <alignment horizontal="center"/>
    </xf>
    <xf numFmtId="0" fontId="8" fillId="0" borderId="17" xfId="0" applyFont="1" applyBorder="1" applyAlignment="1">
      <alignment horizontal="center"/>
    </xf>
    <xf numFmtId="164" fontId="51" fillId="0" borderId="17" xfId="2" applyNumberFormat="1" applyFont="1" applyBorder="1" applyAlignment="1">
      <alignment horizontal="center" vertical="center"/>
    </xf>
    <xf numFmtId="1" fontId="51" fillId="0" borderId="17" xfId="2" applyNumberFormat="1" applyFont="1" applyBorder="1" applyAlignment="1">
      <alignment horizontal="center" vertical="center"/>
    </xf>
    <xf numFmtId="37" fontId="51" fillId="0" borderId="17" xfId="2" applyNumberFormat="1" applyFont="1" applyBorder="1" applyAlignment="1">
      <alignment horizontal="center" vertical="center"/>
    </xf>
    <xf numFmtId="168" fontId="8" fillId="0" borderId="19" xfId="1" applyNumberFormat="1" applyFont="1" applyBorder="1" applyAlignment="1">
      <alignment horizontal="center" vertical="center"/>
    </xf>
    <xf numFmtId="168" fontId="8" fillId="0" borderId="17" xfId="1" applyNumberFormat="1" applyFont="1" applyBorder="1" applyAlignment="1">
      <alignment vertical="center"/>
    </xf>
    <xf numFmtId="168" fontId="8" fillId="0" borderId="20" xfId="1" applyNumberFormat="1" applyFont="1" applyBorder="1" applyAlignment="1">
      <alignment vertical="center"/>
    </xf>
    <xf numFmtId="168" fontId="8" fillId="0" borderId="21" xfId="1" applyNumberFormat="1" applyFont="1" applyBorder="1" applyAlignment="1">
      <alignment vertical="center"/>
    </xf>
    <xf numFmtId="168" fontId="8" fillId="0" borderId="0" xfId="1" applyNumberFormat="1" applyFont="1" applyBorder="1" applyAlignment="1">
      <alignment vertical="center"/>
    </xf>
    <xf numFmtId="0" fontId="8" fillId="0" borderId="22" xfId="0" quotePrefix="1" applyFont="1" applyBorder="1" applyAlignment="1">
      <alignment horizontal="center"/>
    </xf>
    <xf numFmtId="0" fontId="54" fillId="0" borderId="20" xfId="0" quotePrefix="1" applyFont="1" applyBorder="1" applyAlignment="1">
      <alignment horizontal="center"/>
    </xf>
    <xf numFmtId="167" fontId="51" fillId="0" borderId="17" xfId="3" applyNumberFormat="1" applyFont="1" applyBorder="1" applyAlignment="1">
      <alignment horizontal="center" vertical="center"/>
    </xf>
    <xf numFmtId="168" fontId="8" fillId="0" borderId="17" xfId="1" applyNumberFormat="1" applyFont="1" applyBorder="1" applyAlignment="1">
      <alignment horizontal="center" vertical="center"/>
    </xf>
    <xf numFmtId="0" fontId="6" fillId="0" borderId="10" xfId="0" applyFont="1" applyBorder="1" applyAlignment="1">
      <alignment horizontal="left" vertical="center" wrapText="1"/>
    </xf>
    <xf numFmtId="168" fontId="54" fillId="0" borderId="8" xfId="1" applyNumberFormat="1" applyFont="1" applyBorder="1" applyAlignment="1">
      <alignment horizontal="center" vertical="center" wrapText="1"/>
    </xf>
    <xf numFmtId="168" fontId="54" fillId="0" borderId="0" xfId="1" applyNumberFormat="1" applyFont="1" applyBorder="1" applyAlignment="1">
      <alignment horizontal="center" vertical="center" wrapText="1"/>
    </xf>
    <xf numFmtId="168" fontId="8" fillId="0" borderId="0" xfId="1" applyNumberFormat="1" applyFont="1" applyBorder="1" applyAlignment="1">
      <alignment horizontal="center" vertical="center"/>
    </xf>
    <xf numFmtId="14" fontId="54" fillId="0" borderId="17" xfId="0" quotePrefix="1" applyNumberFormat="1" applyFont="1" applyBorder="1" applyAlignment="1">
      <alignment horizontal="center"/>
    </xf>
    <xf numFmtId="164" fontId="8" fillId="0" borderId="17" xfId="2" applyNumberFormat="1" applyFont="1" applyBorder="1" applyAlignment="1">
      <alignment horizontal="left" vertical="top"/>
    </xf>
    <xf numFmtId="168" fontId="8" fillId="0" borderId="17" xfId="0" applyNumberFormat="1" applyFont="1" applyBorder="1"/>
    <xf numFmtId="164" fontId="55" fillId="0" borderId="17" xfId="0" applyNumberFormat="1" applyFont="1" applyBorder="1"/>
    <xf numFmtId="164" fontId="8" fillId="0" borderId="17" xfId="2" applyFont="1" applyBorder="1" applyAlignment="1">
      <alignment horizontal="center" vertical="center"/>
    </xf>
    <xf numFmtId="164" fontId="8" fillId="0" borderId="17" xfId="2" applyFont="1" applyBorder="1"/>
    <xf numFmtId="0" fontId="54" fillId="0" borderId="17" xfId="0" applyFont="1" applyBorder="1" applyAlignment="1">
      <alignment horizontal="center"/>
    </xf>
    <xf numFmtId="0" fontId="100" fillId="0" borderId="17" xfId="0" applyFont="1" applyBorder="1" applyAlignment="1">
      <alignment horizontal="left" wrapText="1"/>
    </xf>
    <xf numFmtId="0" fontId="100" fillId="0" borderId="17" xfId="0" applyFont="1" applyBorder="1" applyAlignment="1">
      <alignment horizontal="left" vertical="center" wrapText="1"/>
    </xf>
    <xf numFmtId="0" fontId="100" fillId="0" borderId="10" xfId="0" applyFont="1" applyBorder="1" applyAlignment="1">
      <alignment horizontal="left" vertical="center" wrapText="1"/>
    </xf>
    <xf numFmtId="167" fontId="51" fillId="0" borderId="12" xfId="3" applyNumberFormat="1" applyFont="1" applyBorder="1" applyAlignment="1">
      <alignment horizontal="center" vertical="center"/>
    </xf>
    <xf numFmtId="0" fontId="54" fillId="0" borderId="12" xfId="0" applyFont="1" applyBorder="1" applyAlignment="1">
      <alignment horizontal="center"/>
    </xf>
    <xf numFmtId="0" fontId="100" fillId="0" borderId="3" xfId="0" applyFont="1" applyBorder="1" applyAlignment="1">
      <alignment horizontal="left" wrapText="1"/>
    </xf>
    <xf numFmtId="0" fontId="8" fillId="0" borderId="27" xfId="0" applyFont="1" applyBorder="1" applyAlignment="1">
      <alignment horizontal="center" vertical="center"/>
    </xf>
    <xf numFmtId="167" fontId="51" fillId="0" borderId="10" xfId="3" applyNumberFormat="1" applyFont="1" applyBorder="1" applyAlignment="1">
      <alignment horizontal="center" vertical="center"/>
    </xf>
    <xf numFmtId="164" fontId="8" fillId="0" borderId="12" xfId="0" applyNumberFormat="1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164" fontId="51" fillId="0" borderId="12" xfId="2" applyNumberFormat="1" applyFont="1" applyBorder="1" applyAlignment="1">
      <alignment horizontal="center" vertical="center"/>
    </xf>
    <xf numFmtId="1" fontId="51" fillId="0" borderId="12" xfId="2" applyNumberFormat="1" applyFont="1" applyBorder="1" applyAlignment="1">
      <alignment horizontal="center" vertical="center"/>
    </xf>
    <xf numFmtId="37" fontId="51" fillId="0" borderId="12" xfId="2" applyNumberFormat="1" applyFont="1" applyBorder="1" applyAlignment="1">
      <alignment horizontal="center" vertical="center"/>
    </xf>
    <xf numFmtId="168" fontId="8" fillId="0" borderId="10" xfId="1" applyNumberFormat="1" applyFont="1" applyBorder="1" applyAlignment="1">
      <alignment horizontal="center" vertical="center"/>
    </xf>
    <xf numFmtId="168" fontId="8" fillId="0" borderId="12" xfId="1" applyNumberFormat="1" applyFont="1" applyBorder="1" applyAlignment="1">
      <alignment vertical="center"/>
    </xf>
    <xf numFmtId="168" fontId="8" fillId="0" borderId="28" xfId="1" applyNumberFormat="1" applyFont="1" applyBorder="1" applyAlignment="1">
      <alignment vertical="center"/>
    </xf>
    <xf numFmtId="168" fontId="8" fillId="0" borderId="29" xfId="1" applyNumberFormat="1" applyFont="1" applyBorder="1" applyAlignment="1">
      <alignment vertical="center"/>
    </xf>
    <xf numFmtId="0" fontId="8" fillId="0" borderId="30" xfId="0" quotePrefix="1" applyFont="1" applyBorder="1" applyAlignment="1">
      <alignment horizontal="center"/>
    </xf>
    <xf numFmtId="169" fontId="8" fillId="0" borderId="31" xfId="0" quotePrefix="1" applyNumberFormat="1" applyFont="1" applyBorder="1" applyAlignment="1">
      <alignment horizontal="center"/>
    </xf>
    <xf numFmtId="0" fontId="54" fillId="0" borderId="32" xfId="0" quotePrefix="1" applyFont="1" applyBorder="1" applyAlignment="1">
      <alignment horizontal="center"/>
    </xf>
    <xf numFmtId="0" fontId="100" fillId="0" borderId="31" xfId="0" applyFont="1" applyBorder="1" applyAlignment="1">
      <alignment horizontal="left" vertical="center" wrapText="1"/>
    </xf>
    <xf numFmtId="0" fontId="8" fillId="0" borderId="33" xfId="0" applyFont="1" applyBorder="1" applyAlignment="1">
      <alignment horizontal="center" vertical="center"/>
    </xf>
    <xf numFmtId="167" fontId="51" fillId="0" borderId="31" xfId="3" applyNumberFormat="1" applyFont="1" applyBorder="1" applyAlignment="1">
      <alignment horizontal="center" vertical="center"/>
    </xf>
    <xf numFmtId="164" fontId="8" fillId="0" borderId="31" xfId="0" applyNumberFormat="1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164" fontId="51" fillId="0" borderId="31" xfId="2" applyNumberFormat="1" applyFont="1" applyBorder="1" applyAlignment="1">
      <alignment horizontal="center" vertical="center"/>
    </xf>
    <xf numFmtId="1" fontId="51" fillId="0" borderId="31" xfId="2" applyNumberFormat="1" applyFont="1" applyBorder="1" applyAlignment="1">
      <alignment horizontal="center" vertical="center"/>
    </xf>
    <xf numFmtId="37" fontId="51" fillId="0" borderId="31" xfId="2" applyNumberFormat="1" applyFont="1" applyBorder="1" applyAlignment="1">
      <alignment horizontal="center" vertical="center"/>
    </xf>
    <xf numFmtId="168" fontId="8" fillId="0" borderId="31" xfId="1" applyNumberFormat="1" applyFont="1" applyBorder="1" applyAlignment="1">
      <alignment horizontal="center" vertical="center"/>
    </xf>
    <xf numFmtId="168" fontId="8" fillId="0" borderId="31" xfId="1" applyNumberFormat="1" applyFont="1" applyBorder="1" applyAlignment="1">
      <alignment vertical="center"/>
    </xf>
    <xf numFmtId="168" fontId="8" fillId="0" borderId="34" xfId="1" applyNumberFormat="1" applyFont="1" applyBorder="1" applyAlignment="1">
      <alignment vertical="center"/>
    </xf>
    <xf numFmtId="0" fontId="101" fillId="0" borderId="31" xfId="0" applyFont="1" applyBorder="1" applyAlignment="1">
      <alignment horizontal="left" vertical="center" wrapText="1"/>
    </xf>
    <xf numFmtId="0" fontId="30" fillId="0" borderId="33" xfId="0" applyFont="1" applyBorder="1" applyAlignment="1">
      <alignment horizontal="center" vertical="center"/>
    </xf>
    <xf numFmtId="0" fontId="8" fillId="0" borderId="35" xfId="0" quotePrefix="1" applyFont="1" applyBorder="1" applyAlignment="1">
      <alignment horizontal="center"/>
    </xf>
    <xf numFmtId="167" fontId="51" fillId="0" borderId="36" xfId="3" applyNumberFormat="1" applyFont="1" applyBorder="1" applyAlignment="1">
      <alignment horizontal="center" vertical="center"/>
    </xf>
    <xf numFmtId="164" fontId="8" fillId="0" borderId="36" xfId="0" applyNumberFormat="1" applyFont="1" applyBorder="1" applyAlignment="1">
      <alignment horizontal="center"/>
    </xf>
    <xf numFmtId="0" fontId="8" fillId="0" borderId="36" xfId="0" applyFont="1" applyBorder="1" applyAlignment="1">
      <alignment horizontal="center"/>
    </xf>
    <xf numFmtId="164" fontId="51" fillId="0" borderId="36" xfId="2" applyNumberFormat="1" applyFont="1" applyBorder="1" applyAlignment="1">
      <alignment horizontal="center" vertical="center"/>
    </xf>
    <xf numFmtId="1" fontId="51" fillId="0" borderId="36" xfId="2" applyNumberFormat="1" applyFont="1" applyBorder="1" applyAlignment="1">
      <alignment horizontal="center" vertical="center"/>
    </xf>
    <xf numFmtId="37" fontId="51" fillId="0" borderId="36" xfId="2" applyNumberFormat="1" applyFont="1" applyBorder="1" applyAlignment="1">
      <alignment horizontal="center" vertical="center"/>
    </xf>
    <xf numFmtId="168" fontId="8" fillId="0" borderId="36" xfId="1" applyNumberFormat="1" applyFont="1" applyBorder="1" applyAlignment="1">
      <alignment horizontal="center" vertical="center"/>
    </xf>
    <xf numFmtId="168" fontId="8" fillId="0" borderId="36" xfId="1" applyNumberFormat="1" applyFont="1" applyBorder="1" applyAlignment="1">
      <alignment vertical="center"/>
    </xf>
    <xf numFmtId="168" fontId="8" fillId="0" borderId="37" xfId="1" applyNumberFormat="1" applyFont="1" applyBorder="1" applyAlignment="1">
      <alignment vertical="center"/>
    </xf>
    <xf numFmtId="168" fontId="8" fillId="0" borderId="38" xfId="1" applyNumberFormat="1" applyFont="1" applyBorder="1" applyAlignment="1">
      <alignment vertical="center"/>
    </xf>
    <xf numFmtId="0" fontId="6" fillId="0" borderId="31" xfId="0" applyFont="1" applyBorder="1" applyAlignment="1">
      <alignment horizontal="left" vertical="center" wrapText="1"/>
    </xf>
    <xf numFmtId="170" fontId="51" fillId="0" borderId="31" xfId="2" applyNumberFormat="1" applyFont="1" applyBorder="1" applyAlignment="1">
      <alignment horizontal="center" vertical="center"/>
    </xf>
    <xf numFmtId="0" fontId="8" fillId="2" borderId="17" xfId="0" applyFont="1" applyFill="1" applyBorder="1" applyAlignment="1">
      <alignment horizontal="center"/>
    </xf>
    <xf numFmtId="0" fontId="101" fillId="0" borderId="17" xfId="0" applyFont="1" applyBorder="1" applyAlignment="1">
      <alignment horizontal="left" vertical="center" wrapText="1"/>
    </xf>
    <xf numFmtId="0" fontId="30" fillId="0" borderId="18" xfId="0" applyFont="1" applyBorder="1" applyAlignment="1">
      <alignment horizontal="center" vertical="center"/>
    </xf>
    <xf numFmtId="0" fontId="51" fillId="0" borderId="22" xfId="0" quotePrefix="1" applyFont="1" applyBorder="1" applyAlignment="1">
      <alignment horizontal="center"/>
    </xf>
    <xf numFmtId="169" fontId="51" fillId="0" borderId="12" xfId="0" quotePrefix="1" applyNumberFormat="1" applyFont="1" applyBorder="1" applyAlignment="1">
      <alignment horizontal="center"/>
    </xf>
    <xf numFmtId="0" fontId="102" fillId="0" borderId="20" xfId="0" quotePrefix="1" applyFont="1" applyBorder="1" applyAlignment="1">
      <alignment horizontal="center"/>
    </xf>
    <xf numFmtId="0" fontId="51" fillId="0" borderId="18" xfId="0" applyFont="1" applyBorder="1" applyAlignment="1">
      <alignment horizontal="center" vertical="center"/>
    </xf>
    <xf numFmtId="164" fontId="51" fillId="0" borderId="17" xfId="0" applyNumberFormat="1" applyFont="1" applyBorder="1" applyAlignment="1">
      <alignment horizontal="center"/>
    </xf>
    <xf numFmtId="0" fontId="51" fillId="0" borderId="17" xfId="0" applyFont="1" applyBorder="1" applyAlignment="1">
      <alignment horizontal="center"/>
    </xf>
    <xf numFmtId="168" fontId="51" fillId="0" borderId="17" xfId="1" applyNumberFormat="1" applyFont="1" applyBorder="1" applyAlignment="1">
      <alignment horizontal="center" vertical="center"/>
    </xf>
    <xf numFmtId="168" fontId="51" fillId="0" borderId="17" xfId="1" applyNumberFormat="1" applyFont="1" applyBorder="1" applyAlignment="1">
      <alignment vertical="center"/>
    </xf>
    <xf numFmtId="168" fontId="51" fillId="0" borderId="21" xfId="1" applyNumberFormat="1" applyFont="1" applyBorder="1" applyAlignment="1">
      <alignment vertical="center"/>
    </xf>
    <xf numFmtId="168" fontId="51" fillId="0" borderId="0" xfId="1" applyNumberFormat="1" applyFont="1" applyBorder="1" applyAlignment="1">
      <alignment vertical="center"/>
    </xf>
    <xf numFmtId="168" fontId="51" fillId="0" borderId="17" xfId="1" applyNumberFormat="1" applyFont="1" applyBorder="1"/>
    <xf numFmtId="0" fontId="51" fillId="0" borderId="17" xfId="0" applyFont="1" applyBorder="1"/>
    <xf numFmtId="168" fontId="51" fillId="0" borderId="17" xfId="0" applyNumberFormat="1" applyFont="1" applyBorder="1"/>
    <xf numFmtId="37" fontId="51" fillId="2" borderId="17" xfId="2" applyNumberFormat="1" applyFont="1" applyFill="1" applyBorder="1" applyAlignment="1">
      <alignment horizontal="center" vertical="center"/>
    </xf>
    <xf numFmtId="172" fontId="8" fillId="0" borderId="17" xfId="1" applyNumberFormat="1" applyFont="1" applyBorder="1" applyAlignment="1">
      <alignment horizontal="center" vertical="center"/>
    </xf>
    <xf numFmtId="168" fontId="8" fillId="3" borderId="17" xfId="1" applyNumberFormat="1" applyFont="1" applyFill="1" applyBorder="1"/>
    <xf numFmtId="0" fontId="8" fillId="3" borderId="17" xfId="0" applyFont="1" applyFill="1" applyBorder="1"/>
    <xf numFmtId="168" fontId="30" fillId="0" borderId="17" xfId="1" applyNumberFormat="1" applyFont="1" applyBorder="1"/>
    <xf numFmtId="0" fontId="8" fillId="3" borderId="22" xfId="0" quotePrefix="1" applyFont="1" applyFill="1" applyBorder="1" applyAlignment="1">
      <alignment horizontal="center"/>
    </xf>
    <xf numFmtId="0" fontId="100" fillId="3" borderId="17" xfId="0" applyFont="1" applyFill="1" applyBorder="1" applyAlignment="1">
      <alignment horizontal="left" vertical="center" wrapText="1"/>
    </xf>
    <xf numFmtId="0" fontId="8" fillId="3" borderId="18" xfId="0" applyFont="1" applyFill="1" applyBorder="1" applyAlignment="1">
      <alignment horizontal="center" vertical="center"/>
    </xf>
    <xf numFmtId="171" fontId="51" fillId="3" borderId="17" xfId="3" applyNumberFormat="1" applyFont="1" applyFill="1" applyBorder="1" applyAlignment="1">
      <alignment horizontal="center" vertical="center"/>
    </xf>
    <xf numFmtId="167" fontId="51" fillId="3" borderId="17" xfId="3" applyNumberFormat="1" applyFont="1" applyFill="1" applyBorder="1" applyAlignment="1">
      <alignment horizontal="center" vertical="center"/>
    </xf>
    <xf numFmtId="164" fontId="8" fillId="3" borderId="17" xfId="0" applyNumberFormat="1" applyFont="1" applyFill="1" applyBorder="1" applyAlignment="1">
      <alignment horizontal="center"/>
    </xf>
    <xf numFmtId="0" fontId="8" fillId="3" borderId="17" xfId="0" applyFont="1" applyFill="1" applyBorder="1" applyAlignment="1">
      <alignment horizontal="center"/>
    </xf>
    <xf numFmtId="164" fontId="51" fillId="3" borderId="17" xfId="2" applyNumberFormat="1" applyFont="1" applyFill="1" applyBorder="1" applyAlignment="1">
      <alignment horizontal="center" vertical="center"/>
    </xf>
    <xf numFmtId="1" fontId="51" fillId="3" borderId="17" xfId="2" applyNumberFormat="1" applyFont="1" applyFill="1" applyBorder="1" applyAlignment="1">
      <alignment horizontal="center" vertical="center"/>
    </xf>
    <xf numFmtId="37" fontId="51" fillId="3" borderId="17" xfId="2" applyNumberFormat="1" applyFont="1" applyFill="1" applyBorder="1" applyAlignment="1">
      <alignment horizontal="center" vertical="center"/>
    </xf>
    <xf numFmtId="168" fontId="8" fillId="3" borderId="17" xfId="1" applyNumberFormat="1" applyFont="1" applyFill="1" applyBorder="1" applyAlignment="1">
      <alignment horizontal="center" vertical="center"/>
    </xf>
    <xf numFmtId="168" fontId="8" fillId="3" borderId="17" xfId="1" applyNumberFormat="1" applyFont="1" applyFill="1" applyBorder="1" applyAlignment="1">
      <alignment vertical="center"/>
    </xf>
    <xf numFmtId="168" fontId="8" fillId="3" borderId="21" xfId="1" applyNumberFormat="1" applyFont="1" applyFill="1" applyBorder="1" applyAlignment="1">
      <alignment vertical="center"/>
    </xf>
    <xf numFmtId="168" fontId="8" fillId="3" borderId="0" xfId="1" applyNumberFormat="1" applyFont="1" applyFill="1" applyBorder="1" applyAlignment="1">
      <alignment vertical="center"/>
    </xf>
    <xf numFmtId="171" fontId="51" fillId="0" borderId="17" xfId="3" applyNumberFormat="1" applyFont="1" applyBorder="1" applyAlignment="1">
      <alignment horizontal="center" vertical="center"/>
    </xf>
    <xf numFmtId="167" fontId="8" fillId="0" borderId="17" xfId="3" applyNumberFormat="1" applyFont="1" applyBorder="1" applyAlignment="1">
      <alignment horizontal="center" vertical="center"/>
    </xf>
    <xf numFmtId="164" fontId="8" fillId="0" borderId="17" xfId="2" applyNumberFormat="1" applyFont="1" applyBorder="1" applyAlignment="1">
      <alignment horizontal="center" vertical="center"/>
    </xf>
    <xf numFmtId="1" fontId="8" fillId="0" borderId="17" xfId="2" applyNumberFormat="1" applyFont="1" applyBorder="1" applyAlignment="1">
      <alignment horizontal="center" vertical="center"/>
    </xf>
    <xf numFmtId="37" fontId="8" fillId="0" borderId="17" xfId="2" applyNumberFormat="1" applyFont="1" applyBorder="1" applyAlignment="1">
      <alignment horizontal="center" vertical="center"/>
    </xf>
    <xf numFmtId="169" fontId="8" fillId="3" borderId="12" xfId="0" quotePrefix="1" applyNumberFormat="1" applyFont="1" applyFill="1" applyBorder="1" applyAlignment="1">
      <alignment horizontal="center"/>
    </xf>
    <xf numFmtId="1" fontId="8" fillId="3" borderId="17" xfId="2" applyNumberFormat="1" applyFont="1" applyFill="1" applyBorder="1" applyAlignment="1">
      <alignment horizontal="center" vertical="center"/>
    </xf>
    <xf numFmtId="164" fontId="8" fillId="3" borderId="17" xfId="2" applyNumberFormat="1" applyFont="1" applyFill="1" applyBorder="1" applyAlignment="1">
      <alignment horizontal="center" vertical="center"/>
    </xf>
    <xf numFmtId="37" fontId="8" fillId="3" borderId="17" xfId="2" applyNumberFormat="1" applyFont="1" applyFill="1" applyBorder="1" applyAlignment="1">
      <alignment horizontal="center" vertical="center"/>
    </xf>
    <xf numFmtId="0" fontId="54" fillId="3" borderId="20" xfId="0" quotePrefix="1" applyFont="1" applyFill="1" applyBorder="1" applyAlignment="1">
      <alignment horizontal="center"/>
    </xf>
    <xf numFmtId="167" fontId="8" fillId="3" borderId="17" xfId="3" applyNumberFormat="1" applyFont="1" applyFill="1" applyBorder="1" applyAlignment="1">
      <alignment horizontal="center" vertical="center"/>
    </xf>
    <xf numFmtId="167" fontId="8" fillId="0" borderId="12" xfId="3" applyNumberFormat="1" applyFont="1" applyBorder="1" applyAlignment="1">
      <alignment horizontal="center" vertical="center"/>
    </xf>
    <xf numFmtId="0" fontId="54" fillId="3" borderId="17" xfId="0" applyFont="1" applyFill="1" applyBorder="1" applyAlignment="1">
      <alignment horizontal="center"/>
    </xf>
    <xf numFmtId="0" fontId="6" fillId="0" borderId="17" xfId="0" applyFont="1" applyBorder="1" applyAlignment="1">
      <alignment horizontal="left" wrapText="1"/>
    </xf>
    <xf numFmtId="14" fontId="102" fillId="0" borderId="17" xfId="0" quotePrefix="1" applyNumberFormat="1" applyFont="1" applyBorder="1" applyAlignment="1">
      <alignment horizontal="center"/>
    </xf>
    <xf numFmtId="0" fontId="102" fillId="0" borderId="17" xfId="0" quotePrefix="1" applyFont="1" applyBorder="1" applyAlignment="1">
      <alignment horizontal="center"/>
    </xf>
    <xf numFmtId="164" fontId="51" fillId="0" borderId="17" xfId="2" applyNumberFormat="1" applyFont="1" applyBorder="1" applyAlignment="1">
      <alignment horizontal="left" vertical="top"/>
    </xf>
    <xf numFmtId="0" fontId="6" fillId="3" borderId="17" xfId="0" applyFont="1" applyFill="1" applyBorder="1" applyAlignment="1">
      <alignment horizontal="left" vertical="center" wrapText="1"/>
    </xf>
    <xf numFmtId="168" fontId="8" fillId="0" borderId="32" xfId="1" applyNumberFormat="1" applyFont="1" applyBorder="1" applyAlignment="1">
      <alignment vertical="center"/>
    </xf>
    <xf numFmtId="0" fontId="30" fillId="0" borderId="2" xfId="0" quotePrefix="1" applyFont="1" applyBorder="1" applyAlignment="1">
      <alignment horizontal="center"/>
    </xf>
    <xf numFmtId="0" fontId="102" fillId="0" borderId="17" xfId="0" applyFont="1" applyBorder="1" applyAlignment="1">
      <alignment horizontal="center"/>
    </xf>
    <xf numFmtId="168" fontId="51" fillId="0" borderId="19" xfId="1" applyNumberFormat="1" applyFont="1" applyBorder="1" applyAlignment="1">
      <alignment horizontal="center" vertical="center"/>
    </xf>
    <xf numFmtId="168" fontId="30" fillId="0" borderId="17" xfId="1" applyNumberFormat="1" applyFont="1" applyBorder="1" applyAlignment="1">
      <alignment vertical="center"/>
    </xf>
    <xf numFmtId="164" fontId="30" fillId="0" borderId="17" xfId="2" applyNumberFormat="1" applyFont="1" applyBorder="1" applyAlignment="1">
      <alignment horizontal="left" vertical="top"/>
    </xf>
    <xf numFmtId="0" fontId="54" fillId="0" borderId="20" xfId="0" applyFont="1" applyBorder="1" applyAlignment="1">
      <alignment horizontal="center"/>
    </xf>
    <xf numFmtId="0" fontId="61" fillId="0" borderId="2" xfId="0" quotePrefix="1" applyFont="1" applyBorder="1" applyAlignment="1">
      <alignment horizontal="center"/>
    </xf>
    <xf numFmtId="169" fontId="61" fillId="0" borderId="12" xfId="0" quotePrefix="1" applyNumberFormat="1" applyFont="1" applyBorder="1" applyAlignment="1">
      <alignment horizontal="center"/>
    </xf>
    <xf numFmtId="0" fontId="104" fillId="0" borderId="19" xfId="0" quotePrefix="1" applyFont="1" applyBorder="1" applyAlignment="1">
      <alignment horizontal="center"/>
    </xf>
    <xf numFmtId="0" fontId="71" fillId="0" borderId="17" xfId="0" applyFont="1" applyBorder="1" applyAlignment="1">
      <alignment horizontal="left" vertical="center" wrapText="1"/>
    </xf>
    <xf numFmtId="0" fontId="61" fillId="0" borderId="18" xfId="0" applyFont="1" applyBorder="1" applyAlignment="1">
      <alignment horizontal="center" vertical="center"/>
    </xf>
    <xf numFmtId="167" fontId="71" fillId="0" borderId="19" xfId="3" applyNumberFormat="1" applyFont="1" applyBorder="1" applyAlignment="1">
      <alignment horizontal="center" vertical="center"/>
    </xf>
    <xf numFmtId="164" fontId="61" fillId="0" borderId="17" xfId="0" applyNumberFormat="1" applyFont="1" applyBorder="1" applyAlignment="1">
      <alignment horizontal="center"/>
    </xf>
    <xf numFmtId="0" fontId="61" fillId="0" borderId="17" xfId="0" applyFont="1" applyBorder="1" applyAlignment="1">
      <alignment horizontal="center"/>
    </xf>
    <xf numFmtId="164" fontId="71" fillId="0" borderId="17" xfId="2" applyNumberFormat="1" applyFont="1" applyBorder="1" applyAlignment="1">
      <alignment horizontal="center" vertical="center"/>
    </xf>
    <xf numFmtId="1" fontId="71" fillId="0" borderId="17" xfId="2" applyNumberFormat="1" applyFont="1" applyBorder="1" applyAlignment="1">
      <alignment horizontal="center" vertical="center"/>
    </xf>
    <xf numFmtId="37" fontId="71" fillId="0" borderId="17" xfId="2" applyNumberFormat="1" applyFont="1" applyBorder="1" applyAlignment="1">
      <alignment horizontal="center" vertical="center"/>
    </xf>
    <xf numFmtId="168" fontId="61" fillId="0" borderId="19" xfId="1" applyNumberFormat="1" applyFont="1" applyBorder="1" applyAlignment="1">
      <alignment horizontal="center" vertical="center"/>
    </xf>
    <xf numFmtId="168" fontId="61" fillId="0" borderId="17" xfId="1" applyNumberFormat="1" applyFont="1" applyBorder="1" applyAlignment="1">
      <alignment vertical="center"/>
    </xf>
    <xf numFmtId="168" fontId="61" fillId="0" borderId="20" xfId="1" applyNumberFormat="1" applyFont="1" applyBorder="1" applyAlignment="1">
      <alignment vertical="center"/>
    </xf>
    <xf numFmtId="168" fontId="61" fillId="0" borderId="21" xfId="1" applyNumberFormat="1" applyFont="1" applyBorder="1" applyAlignment="1">
      <alignment vertical="center"/>
    </xf>
    <xf numFmtId="168" fontId="61" fillId="0" borderId="0" xfId="1" applyNumberFormat="1" applyFont="1" applyBorder="1" applyAlignment="1">
      <alignment vertical="center"/>
    </xf>
    <xf numFmtId="14" fontId="104" fillId="0" borderId="17" xfId="0" quotePrefix="1" applyNumberFormat="1" applyFont="1" applyBorder="1" applyAlignment="1">
      <alignment horizontal="center"/>
    </xf>
    <xf numFmtId="164" fontId="61" fillId="0" borderId="17" xfId="2" applyNumberFormat="1" applyFont="1" applyBorder="1" applyAlignment="1">
      <alignment horizontal="left" vertical="top"/>
    </xf>
    <xf numFmtId="0" fontId="61" fillId="0" borderId="17" xfId="0" applyFont="1" applyBorder="1"/>
    <xf numFmtId="168" fontId="61" fillId="0" borderId="17" xfId="0" applyNumberFormat="1" applyFont="1" applyBorder="1"/>
    <xf numFmtId="0" fontId="61" fillId="0" borderId="22" xfId="0" quotePrefix="1" applyFont="1" applyBorder="1" applyAlignment="1">
      <alignment horizontal="center"/>
    </xf>
    <xf numFmtId="0" fontId="104" fillId="0" borderId="20" xfId="0" quotePrefix="1" applyFont="1" applyBorder="1" applyAlignment="1">
      <alignment horizontal="center"/>
    </xf>
    <xf numFmtId="167" fontId="71" fillId="0" borderId="17" xfId="3" applyNumberFormat="1" applyFont="1" applyBorder="1" applyAlignment="1">
      <alignment horizontal="center" vertical="center"/>
    </xf>
    <xf numFmtId="168" fontId="61" fillId="0" borderId="17" xfId="1" applyNumberFormat="1" applyFont="1" applyBorder="1" applyAlignment="1">
      <alignment horizontal="center" vertical="center"/>
    </xf>
    <xf numFmtId="0" fontId="104" fillId="0" borderId="17" xfId="0" quotePrefix="1" applyFont="1" applyBorder="1" applyAlignment="1">
      <alignment horizontal="center"/>
    </xf>
    <xf numFmtId="0" fontId="104" fillId="0" borderId="17" xfId="0" applyFont="1" applyBorder="1" applyAlignment="1">
      <alignment horizontal="center"/>
    </xf>
    <xf numFmtId="0" fontId="61" fillId="0" borderId="17" xfId="0" applyFont="1" applyBorder="1" applyAlignment="1">
      <alignment horizontal="left" wrapText="1"/>
    </xf>
    <xf numFmtId="0" fontId="61" fillId="0" borderId="17" xfId="0" applyFont="1" applyBorder="1" applyAlignment="1">
      <alignment horizontal="left" vertical="center" wrapText="1"/>
    </xf>
    <xf numFmtId="0" fontId="61" fillId="0" borderId="10" xfId="0" applyFont="1" applyBorder="1" applyAlignment="1">
      <alignment horizontal="left" vertical="center" wrapText="1"/>
    </xf>
    <xf numFmtId="0" fontId="71" fillId="0" borderId="10" xfId="0" applyFont="1" applyBorder="1" applyAlignment="1">
      <alignment horizontal="left" vertical="center" wrapText="1"/>
    </xf>
    <xf numFmtId="0" fontId="104" fillId="0" borderId="12" xfId="0" applyFont="1" applyBorder="1" applyAlignment="1">
      <alignment horizontal="center"/>
    </xf>
    <xf numFmtId="0" fontId="61" fillId="0" borderId="3" xfId="0" applyFont="1" applyBorder="1" applyAlignment="1">
      <alignment horizontal="left" wrapText="1"/>
    </xf>
    <xf numFmtId="0" fontId="61" fillId="0" borderId="27" xfId="0" applyFont="1" applyBorder="1" applyAlignment="1">
      <alignment horizontal="center" vertical="center"/>
    </xf>
    <xf numFmtId="167" fontId="71" fillId="0" borderId="10" xfId="3" applyNumberFormat="1" applyFont="1" applyBorder="1" applyAlignment="1">
      <alignment horizontal="center" vertical="center"/>
    </xf>
    <xf numFmtId="164" fontId="61" fillId="0" borderId="12" xfId="0" applyNumberFormat="1" applyFont="1" applyBorder="1" applyAlignment="1">
      <alignment horizontal="center"/>
    </xf>
    <xf numFmtId="0" fontId="61" fillId="0" borderId="12" xfId="0" applyFont="1" applyBorder="1" applyAlignment="1">
      <alignment horizontal="center"/>
    </xf>
    <xf numFmtId="164" fontId="71" fillId="0" borderId="12" xfId="2" applyNumberFormat="1" applyFont="1" applyBorder="1" applyAlignment="1">
      <alignment horizontal="center" vertical="center"/>
    </xf>
    <xf numFmtId="1" fontId="71" fillId="0" borderId="12" xfId="2" applyNumberFormat="1" applyFont="1" applyBorder="1" applyAlignment="1">
      <alignment horizontal="center" vertical="center"/>
    </xf>
    <xf numFmtId="37" fontId="71" fillId="0" borderId="12" xfId="2" applyNumberFormat="1" applyFont="1" applyBorder="1" applyAlignment="1">
      <alignment horizontal="center" vertical="center"/>
    </xf>
    <xf numFmtId="168" fontId="61" fillId="0" borderId="10" xfId="1" applyNumberFormat="1" applyFont="1" applyBorder="1" applyAlignment="1">
      <alignment horizontal="center" vertical="center"/>
    </xf>
    <xf numFmtId="168" fontId="61" fillId="0" borderId="28" xfId="1" applyNumberFormat="1" applyFont="1" applyBorder="1" applyAlignment="1">
      <alignment vertical="center"/>
    </xf>
    <xf numFmtId="168" fontId="61" fillId="0" borderId="29" xfId="1" applyNumberFormat="1" applyFont="1" applyBorder="1" applyAlignment="1">
      <alignment vertical="center"/>
    </xf>
    <xf numFmtId="0" fontId="61" fillId="0" borderId="30" xfId="0" quotePrefix="1" applyFont="1" applyBorder="1" applyAlignment="1">
      <alignment horizontal="center"/>
    </xf>
    <xf numFmtId="169" fontId="61" fillId="0" borderId="31" xfId="0" quotePrefix="1" applyNumberFormat="1" applyFont="1" applyBorder="1" applyAlignment="1">
      <alignment horizontal="center"/>
    </xf>
    <xf numFmtId="0" fontId="104" fillId="0" borderId="32" xfId="0" quotePrefix="1" applyFont="1" applyBorder="1" applyAlignment="1">
      <alignment horizontal="center"/>
    </xf>
    <xf numFmtId="0" fontId="61" fillId="0" borderId="31" xfId="0" applyFont="1" applyBorder="1" applyAlignment="1">
      <alignment horizontal="left" vertical="center" wrapText="1"/>
    </xf>
    <xf numFmtId="0" fontId="61" fillId="0" borderId="33" xfId="0" applyFont="1" applyBorder="1" applyAlignment="1">
      <alignment horizontal="center" vertical="center"/>
    </xf>
    <xf numFmtId="167" fontId="71" fillId="0" borderId="31" xfId="3" applyNumberFormat="1" applyFont="1" applyBorder="1" applyAlignment="1">
      <alignment horizontal="center" vertical="center"/>
    </xf>
    <xf numFmtId="164" fontId="61" fillId="0" borderId="31" xfId="0" applyNumberFormat="1" applyFont="1" applyBorder="1" applyAlignment="1">
      <alignment horizontal="center"/>
    </xf>
    <xf numFmtId="0" fontId="61" fillId="0" borderId="31" xfId="0" applyFont="1" applyBorder="1" applyAlignment="1">
      <alignment horizontal="center"/>
    </xf>
    <xf numFmtId="164" fontId="71" fillId="0" borderId="31" xfId="2" applyNumberFormat="1" applyFont="1" applyBorder="1" applyAlignment="1">
      <alignment horizontal="center" vertical="center"/>
    </xf>
    <xf numFmtId="1" fontId="71" fillId="0" borderId="31" xfId="2" applyNumberFormat="1" applyFont="1" applyBorder="1" applyAlignment="1">
      <alignment horizontal="center" vertical="center"/>
    </xf>
    <xf numFmtId="37" fontId="71" fillId="0" borderId="31" xfId="2" applyNumberFormat="1" applyFont="1" applyBorder="1" applyAlignment="1">
      <alignment horizontal="center" vertical="center"/>
    </xf>
    <xf numFmtId="168" fontId="61" fillId="0" borderId="31" xfId="1" applyNumberFormat="1" applyFont="1" applyBorder="1" applyAlignment="1">
      <alignment horizontal="center" vertical="center"/>
    </xf>
    <xf numFmtId="168" fontId="61" fillId="0" borderId="31" xfId="1" applyNumberFormat="1" applyFont="1" applyBorder="1" applyAlignment="1">
      <alignment vertical="center"/>
    </xf>
    <xf numFmtId="168" fontId="61" fillId="0" borderId="34" xfId="1" applyNumberFormat="1" applyFont="1" applyBorder="1" applyAlignment="1">
      <alignment vertical="center"/>
    </xf>
    <xf numFmtId="0" fontId="71" fillId="0" borderId="31" xfId="0" applyFont="1" applyBorder="1" applyAlignment="1">
      <alignment horizontal="left" vertical="center" wrapText="1"/>
    </xf>
    <xf numFmtId="168" fontId="61" fillId="0" borderId="32" xfId="1" applyNumberFormat="1" applyFont="1" applyBorder="1" applyAlignment="1">
      <alignment vertical="center"/>
    </xf>
    <xf numFmtId="14" fontId="104" fillId="0" borderId="22" xfId="0" quotePrefix="1" applyNumberFormat="1" applyFont="1" applyBorder="1" applyAlignment="1">
      <alignment horizontal="center"/>
    </xf>
    <xf numFmtId="0" fontId="106" fillId="0" borderId="20" xfId="0" quotePrefix="1" applyFont="1" applyBorder="1" applyAlignment="1">
      <alignment horizontal="center"/>
    </xf>
    <xf numFmtId="0" fontId="71" fillId="0" borderId="22" xfId="0" quotePrefix="1" applyFont="1" applyBorder="1" applyAlignment="1">
      <alignment horizontal="center"/>
    </xf>
    <xf numFmtId="169" fontId="71" fillId="0" borderId="12" xfId="0" quotePrefix="1" applyNumberFormat="1" applyFont="1" applyBorder="1" applyAlignment="1">
      <alignment horizontal="center"/>
    </xf>
    <xf numFmtId="0" fontId="71" fillId="0" borderId="18" xfId="0" applyFont="1" applyBorder="1" applyAlignment="1">
      <alignment horizontal="center" vertical="center"/>
    </xf>
    <xf numFmtId="164" fontId="71" fillId="0" borderId="17" xfId="0" applyNumberFormat="1" applyFont="1" applyBorder="1" applyAlignment="1">
      <alignment horizontal="center"/>
    </xf>
    <xf numFmtId="0" fontId="71" fillId="0" borderId="17" xfId="0" applyFont="1" applyBorder="1" applyAlignment="1">
      <alignment horizontal="center"/>
    </xf>
    <xf numFmtId="168" fontId="71" fillId="0" borderId="17" xfId="1" applyNumberFormat="1" applyFont="1" applyBorder="1" applyAlignment="1">
      <alignment horizontal="center" vertical="center"/>
    </xf>
    <xf numFmtId="168" fontId="71" fillId="0" borderId="17" xfId="1" applyNumberFormat="1" applyFont="1" applyBorder="1" applyAlignment="1">
      <alignment vertical="center"/>
    </xf>
    <xf numFmtId="168" fontId="71" fillId="0" borderId="21" xfId="1" applyNumberFormat="1" applyFont="1" applyBorder="1" applyAlignment="1">
      <alignment vertical="center"/>
    </xf>
    <xf numFmtId="168" fontId="71" fillId="0" borderId="0" xfId="1" applyNumberFormat="1" applyFont="1"/>
    <xf numFmtId="168" fontId="71" fillId="0" borderId="0" xfId="1" applyNumberFormat="1" applyFont="1" applyBorder="1" applyAlignment="1">
      <alignment vertical="center"/>
    </xf>
    <xf numFmtId="14" fontId="106" fillId="0" borderId="17" xfId="0" quotePrefix="1" applyNumberFormat="1" applyFont="1" applyBorder="1" applyAlignment="1">
      <alignment horizontal="center"/>
    </xf>
    <xf numFmtId="164" fontId="71" fillId="0" borderId="17" xfId="2" applyNumberFormat="1" applyFont="1" applyBorder="1" applyAlignment="1">
      <alignment horizontal="left" vertical="top"/>
    </xf>
    <xf numFmtId="0" fontId="71" fillId="0" borderId="17" xfId="0" applyFont="1" applyBorder="1"/>
    <xf numFmtId="168" fontId="71" fillId="0" borderId="17" xfId="0" applyNumberFormat="1" applyFont="1" applyBorder="1"/>
    <xf numFmtId="14" fontId="104" fillId="0" borderId="22" xfId="0" applyNumberFormat="1" applyFont="1" applyBorder="1" applyAlignment="1">
      <alignment horizontal="center"/>
    </xf>
    <xf numFmtId="0" fontId="61" fillId="3" borderId="18" xfId="0" applyFont="1" applyFill="1" applyBorder="1" applyAlignment="1">
      <alignment horizontal="center" vertical="center"/>
    </xf>
    <xf numFmtId="0" fontId="61" fillId="3" borderId="22" xfId="0" quotePrefix="1" applyFont="1" applyFill="1" applyBorder="1" applyAlignment="1">
      <alignment horizontal="center"/>
    </xf>
    <xf numFmtId="0" fontId="71" fillId="3" borderId="17" xfId="0" applyFont="1" applyFill="1" applyBorder="1" applyAlignment="1">
      <alignment horizontal="left" vertical="center" wrapText="1"/>
    </xf>
    <xf numFmtId="167" fontId="71" fillId="3" borderId="17" xfId="3" applyNumberFormat="1" applyFont="1" applyFill="1" applyBorder="1" applyAlignment="1">
      <alignment horizontal="center" vertical="center"/>
    </xf>
    <xf numFmtId="0" fontId="61" fillId="3" borderId="17" xfId="0" applyFont="1" applyFill="1" applyBorder="1" applyAlignment="1">
      <alignment horizontal="center"/>
    </xf>
    <xf numFmtId="164" fontId="71" fillId="3" borderId="17" xfId="2" applyNumberFormat="1" applyFont="1" applyFill="1" applyBorder="1" applyAlignment="1">
      <alignment horizontal="center" vertical="center"/>
    </xf>
    <xf numFmtId="1" fontId="71" fillId="3" borderId="17" xfId="2" applyNumberFormat="1" applyFont="1" applyFill="1" applyBorder="1" applyAlignment="1">
      <alignment horizontal="center" vertical="center"/>
    </xf>
    <xf numFmtId="37" fontId="71" fillId="3" borderId="17" xfId="2" applyNumberFormat="1" applyFont="1" applyFill="1" applyBorder="1" applyAlignment="1">
      <alignment horizontal="center" vertical="center"/>
    </xf>
    <xf numFmtId="168" fontId="61" fillId="3" borderId="17" xfId="1" applyNumberFormat="1" applyFont="1" applyFill="1" applyBorder="1" applyAlignment="1">
      <alignment horizontal="center" vertical="center"/>
    </xf>
    <xf numFmtId="168" fontId="61" fillId="3" borderId="17" xfId="1" applyNumberFormat="1" applyFont="1" applyFill="1" applyBorder="1" applyAlignment="1">
      <alignment vertical="center"/>
    </xf>
    <xf numFmtId="168" fontId="61" fillId="3" borderId="21" xfId="1" applyNumberFormat="1" applyFont="1" applyFill="1" applyBorder="1" applyAlignment="1">
      <alignment vertical="center"/>
    </xf>
    <xf numFmtId="168" fontId="61" fillId="3" borderId="0" xfId="1" applyNumberFormat="1" applyFont="1" applyFill="1" applyBorder="1" applyAlignment="1">
      <alignment vertical="center"/>
    </xf>
    <xf numFmtId="0" fontId="106" fillId="0" borderId="17" xfId="0" applyFont="1" applyBorder="1" applyAlignment="1">
      <alignment horizontal="center"/>
    </xf>
    <xf numFmtId="0" fontId="71" fillId="3" borderId="18" xfId="0" applyFont="1" applyFill="1" applyBorder="1" applyAlignment="1">
      <alignment horizontal="center" vertical="center"/>
    </xf>
    <xf numFmtId="0" fontId="54" fillId="0" borderId="19" xfId="0" quotePrefix="1" applyFont="1" applyBorder="1" applyAlignment="1">
      <alignment horizontal="center"/>
    </xf>
    <xf numFmtId="168" fontId="8" fillId="0" borderId="17" xfId="0" applyNumberFormat="1" applyFont="1" applyBorder="1" applyAlignment="1">
      <alignment horizontal="center" vertical="center" wrapText="1"/>
    </xf>
    <xf numFmtId="164" fontId="54" fillId="0" borderId="17" xfId="2" quotePrefix="1" applyFont="1" applyBorder="1" applyAlignment="1">
      <alignment horizontal="center"/>
    </xf>
    <xf numFmtId="0" fontId="8" fillId="2" borderId="22" xfId="0" quotePrefix="1" applyFont="1" applyFill="1" applyBorder="1" applyAlignment="1">
      <alignment horizontal="center"/>
    </xf>
    <xf numFmtId="169" fontId="8" fillId="2" borderId="12" xfId="0" quotePrefix="1" applyNumberFormat="1" applyFont="1" applyFill="1" applyBorder="1" applyAlignment="1">
      <alignment horizontal="center"/>
    </xf>
    <xf numFmtId="0" fontId="54" fillId="2" borderId="17" xfId="0" applyFont="1" applyFill="1" applyBorder="1" applyAlignment="1">
      <alignment horizontal="center"/>
    </xf>
    <xf numFmtId="0" fontId="6" fillId="2" borderId="17" xfId="0" applyFont="1" applyFill="1" applyBorder="1" applyAlignment="1">
      <alignment horizontal="left" vertical="center" wrapText="1"/>
    </xf>
    <xf numFmtId="0" fontId="8" fillId="2" borderId="18" xfId="0" applyFont="1" applyFill="1" applyBorder="1" applyAlignment="1">
      <alignment horizontal="center" vertical="center"/>
    </xf>
    <xf numFmtId="167" fontId="51" fillId="2" borderId="17" xfId="3" applyNumberFormat="1" applyFont="1" applyFill="1" applyBorder="1" applyAlignment="1">
      <alignment horizontal="center" vertical="center"/>
    </xf>
    <xf numFmtId="164" fontId="8" fillId="2" borderId="17" xfId="0" applyNumberFormat="1" applyFont="1" applyFill="1" applyBorder="1" applyAlignment="1">
      <alignment horizontal="center"/>
    </xf>
    <xf numFmtId="164" fontId="51" fillId="2" borderId="17" xfId="2" applyNumberFormat="1" applyFont="1" applyFill="1" applyBorder="1" applyAlignment="1">
      <alignment horizontal="center" vertical="center"/>
    </xf>
    <xf numFmtId="1" fontId="51" fillId="2" borderId="17" xfId="2" applyNumberFormat="1" applyFont="1" applyFill="1" applyBorder="1" applyAlignment="1">
      <alignment horizontal="center" vertical="center"/>
    </xf>
    <xf numFmtId="168" fontId="8" fillId="2" borderId="17" xfId="1" applyNumberFormat="1" applyFont="1" applyFill="1" applyBorder="1" applyAlignment="1">
      <alignment horizontal="center" vertical="center"/>
    </xf>
    <xf numFmtId="168" fontId="8" fillId="2" borderId="17" xfId="1" applyNumberFormat="1" applyFont="1" applyFill="1" applyBorder="1" applyAlignment="1">
      <alignment vertical="center"/>
    </xf>
    <xf numFmtId="168" fontId="8" fillId="2" borderId="21" xfId="1" applyNumberFormat="1" applyFont="1" applyFill="1" applyBorder="1" applyAlignment="1">
      <alignment vertical="center"/>
    </xf>
    <xf numFmtId="168" fontId="8" fillId="2" borderId="0" xfId="1" applyNumberFormat="1" applyFont="1" applyFill="1" applyBorder="1" applyAlignment="1">
      <alignment vertical="center"/>
    </xf>
    <xf numFmtId="14" fontId="54" fillId="2" borderId="17" xfId="0" quotePrefix="1" applyNumberFormat="1" applyFont="1" applyFill="1" applyBorder="1" applyAlignment="1">
      <alignment horizontal="center"/>
    </xf>
    <xf numFmtId="164" fontId="8" fillId="2" borderId="17" xfId="2" applyNumberFormat="1" applyFont="1" applyFill="1" applyBorder="1" applyAlignment="1">
      <alignment horizontal="left" vertical="top"/>
    </xf>
    <xf numFmtId="168" fontId="8" fillId="2" borderId="17" xfId="0" applyNumberFormat="1" applyFont="1" applyFill="1" applyBorder="1"/>
    <xf numFmtId="14" fontId="54" fillId="0" borderId="17" xfId="0" applyNumberFormat="1" applyFont="1" applyBorder="1" applyAlignment="1">
      <alignment horizontal="center"/>
    </xf>
    <xf numFmtId="0" fontId="6" fillId="0" borderId="12" xfId="0" applyFont="1" applyBorder="1" applyAlignment="1">
      <alignment horizontal="left" vertical="center" wrapText="1"/>
    </xf>
    <xf numFmtId="0" fontId="6" fillId="0" borderId="23" xfId="0" applyFont="1" applyBorder="1" applyAlignment="1">
      <alignment horizontal="left" vertical="center" wrapText="1"/>
    </xf>
    <xf numFmtId="0" fontId="8" fillId="0" borderId="17" xfId="0" quotePrefix="1" applyFont="1" applyBorder="1" applyAlignment="1">
      <alignment horizontal="center"/>
    </xf>
    <xf numFmtId="164" fontId="55" fillId="0" borderId="18" xfId="0" applyNumberFormat="1" applyFont="1" applyBorder="1"/>
    <xf numFmtId="164" fontId="103" fillId="0" borderId="18" xfId="0" applyNumberFormat="1" applyFont="1" applyBorder="1"/>
    <xf numFmtId="164" fontId="105" fillId="0" borderId="18" xfId="0" applyNumberFormat="1" applyFont="1" applyBorder="1"/>
    <xf numFmtId="164" fontId="71" fillId="0" borderId="18" xfId="0" applyNumberFormat="1" applyFont="1" applyBorder="1"/>
    <xf numFmtId="168" fontId="55" fillId="0" borderId="18" xfId="0" applyNumberFormat="1" applyFont="1" applyBorder="1" applyAlignment="1">
      <alignment horizontal="center" vertical="center"/>
    </xf>
    <xf numFmtId="168" fontId="8" fillId="0" borderId="18" xfId="0" applyNumberFormat="1" applyFont="1" applyBorder="1"/>
    <xf numFmtId="0" fontId="69" fillId="0" borderId="17" xfId="0" applyFont="1" applyBorder="1"/>
    <xf numFmtId="0" fontId="105" fillId="0" borderId="17" xfId="0" applyFont="1" applyBorder="1"/>
    <xf numFmtId="168" fontId="61" fillId="0" borderId="17" xfId="1" applyNumberFormat="1" applyFont="1" applyBorder="1"/>
    <xf numFmtId="168" fontId="105" fillId="0" borderId="17" xfId="1" applyNumberFormat="1" applyFont="1" applyBorder="1"/>
    <xf numFmtId="0" fontId="0" fillId="0" borderId="17" xfId="0" applyBorder="1"/>
    <xf numFmtId="0" fontId="54" fillId="0" borderId="11" xfId="0" applyFont="1" applyBorder="1" applyAlignment="1">
      <alignment horizontal="center"/>
    </xf>
    <xf numFmtId="0" fontId="8" fillId="0" borderId="17" xfId="0" applyFont="1" applyBorder="1" applyAlignment="1">
      <alignment horizontal="center" vertical="center"/>
    </xf>
    <xf numFmtId="168" fontId="0" fillId="0" borderId="17" xfId="1" applyNumberFormat="1" applyFont="1" applyBorder="1" applyAlignment="1">
      <alignment vertical="center"/>
    </xf>
    <xf numFmtId="164" fontId="0" fillId="0" borderId="17" xfId="2" applyNumberFormat="1" applyFont="1" applyBorder="1" applyAlignment="1">
      <alignment horizontal="left" vertical="top"/>
    </xf>
    <xf numFmtId="0" fontId="0" fillId="0" borderId="17" xfId="0" applyFont="1" applyBorder="1"/>
    <xf numFmtId="168" fontId="0" fillId="0" borderId="17" xfId="0" applyNumberFormat="1" applyFont="1" applyBorder="1"/>
    <xf numFmtId="164" fontId="96" fillId="0" borderId="17" xfId="0" applyNumberFormat="1" applyFont="1" applyBorder="1"/>
    <xf numFmtId="0" fontId="0" fillId="0" borderId="22" xfId="0" quotePrefix="1" applyFont="1" applyBorder="1" applyAlignment="1">
      <alignment horizontal="center"/>
    </xf>
    <xf numFmtId="169" fontId="0" fillId="0" borderId="12" xfId="0" quotePrefix="1" applyNumberFormat="1" applyFont="1" applyBorder="1" applyAlignment="1">
      <alignment horizontal="center"/>
    </xf>
    <xf numFmtId="0" fontId="0" fillId="0" borderId="18" xfId="0" applyFont="1" applyBorder="1" applyAlignment="1">
      <alignment horizontal="center" vertical="center"/>
    </xf>
    <xf numFmtId="164" fontId="0" fillId="0" borderId="17" xfId="0" applyNumberFormat="1" applyFont="1" applyBorder="1" applyAlignment="1">
      <alignment horizontal="center"/>
    </xf>
    <xf numFmtId="0" fontId="0" fillId="0" borderId="17" xfId="0" applyFont="1" applyBorder="1" applyAlignment="1">
      <alignment horizontal="center"/>
    </xf>
    <xf numFmtId="168" fontId="0" fillId="0" borderId="19" xfId="1" applyNumberFormat="1" applyFont="1" applyBorder="1" applyAlignment="1">
      <alignment horizontal="center" vertical="center"/>
    </xf>
    <xf numFmtId="168" fontId="0" fillId="0" borderId="0" xfId="1" applyNumberFormat="1" applyFont="1"/>
    <xf numFmtId="168" fontId="0" fillId="0" borderId="0" xfId="1" applyNumberFormat="1" applyFont="1" applyBorder="1" applyAlignment="1">
      <alignment vertical="center"/>
    </xf>
    <xf numFmtId="0" fontId="0" fillId="0" borderId="17" xfId="0" quotePrefix="1" applyFont="1" applyBorder="1" applyAlignment="1">
      <alignment horizontal="center"/>
    </xf>
    <xf numFmtId="0" fontId="0" fillId="0" borderId="17" xfId="0" applyFont="1" applyBorder="1" applyAlignment="1">
      <alignment horizontal="center" vertical="center"/>
    </xf>
    <xf numFmtId="168" fontId="0" fillId="0" borderId="17" xfId="1" applyNumberFormat="1" applyFont="1" applyBorder="1" applyAlignment="1">
      <alignment horizontal="center" vertical="center"/>
    </xf>
    <xf numFmtId="0" fontId="3" fillId="0" borderId="20" xfId="0" quotePrefix="1" applyFont="1" applyBorder="1" applyAlignment="1">
      <alignment horizontal="center"/>
    </xf>
    <xf numFmtId="0" fontId="0" fillId="0" borderId="20" xfId="0" quotePrefix="1" applyFont="1" applyBorder="1" applyAlignment="1">
      <alignment horizontal="center"/>
    </xf>
    <xf numFmtId="169" fontId="0" fillId="0" borderId="17" xfId="0" quotePrefix="1" applyNumberFormat="1" applyFont="1" applyBorder="1" applyAlignment="1">
      <alignment horizontal="center"/>
    </xf>
    <xf numFmtId="14" fontId="28" fillId="0" borderId="0" xfId="1" applyNumberFormat="1" applyFont="1" applyBorder="1"/>
    <xf numFmtId="14" fontId="28" fillId="0" borderId="17" xfId="1" applyNumberFormat="1" applyFont="1" applyBorder="1" applyAlignment="1">
      <alignment vertical="center"/>
    </xf>
    <xf numFmtId="14" fontId="28" fillId="0" borderId="0" xfId="1" applyNumberFormat="1" applyFont="1" applyBorder="1" applyAlignment="1">
      <alignment vertical="center"/>
    </xf>
    <xf numFmtId="14" fontId="28" fillId="0" borderId="0" xfId="2" applyNumberFormat="1" applyFont="1" applyBorder="1" applyAlignment="1">
      <alignment horizontal="center" vertical="center"/>
    </xf>
    <xf numFmtId="14" fontId="28" fillId="0" borderId="0" xfId="0" applyNumberFormat="1" applyFont="1" applyBorder="1"/>
    <xf numFmtId="14" fontId="28" fillId="0" borderId="17" xfId="0" applyNumberFormat="1" applyFont="1" applyBorder="1"/>
    <xf numFmtId="14" fontId="29" fillId="0" borderId="0" xfId="1" applyNumberFormat="1" applyFont="1" applyBorder="1" applyAlignment="1">
      <alignment horizontal="center" vertical="center" wrapText="1"/>
    </xf>
    <xf numFmtId="14" fontId="28" fillId="0" borderId="0" xfId="2" applyNumberFormat="1" applyFont="1" applyBorder="1" applyAlignment="1">
      <alignment horizontal="left" vertical="top"/>
    </xf>
    <xf numFmtId="14" fontId="8" fillId="0" borderId="0" xfId="0" applyNumberFormat="1" applyFont="1" applyBorder="1"/>
    <xf numFmtId="14" fontId="30" fillId="0" borderId="17" xfId="0" applyNumberFormat="1" applyFont="1" applyBorder="1"/>
    <xf numFmtId="14" fontId="8" fillId="0" borderId="17" xfId="0" applyNumberFormat="1" applyFont="1" applyBorder="1"/>
    <xf numFmtId="14" fontId="28" fillId="2" borderId="17" xfId="1" applyNumberFormat="1" applyFont="1" applyFill="1" applyBorder="1" applyAlignment="1">
      <alignment vertical="center"/>
    </xf>
    <xf numFmtId="14" fontId="8" fillId="0" borderId="0" xfId="1" applyNumberFormat="1" applyFont="1"/>
    <xf numFmtId="14" fontId="20" fillId="0" borderId="0" xfId="0" applyNumberFormat="1" applyFont="1" applyBorder="1" applyAlignment="1">
      <alignment horizontal="center"/>
    </xf>
    <xf numFmtId="168" fontId="3" fillId="0" borderId="12" xfId="1" applyNumberFormat="1" applyFont="1" applyBorder="1" applyAlignment="1">
      <alignment horizontal="center" vertical="center"/>
    </xf>
    <xf numFmtId="168" fontId="3" fillId="0" borderId="10" xfId="1" applyNumberFormat="1" applyFont="1" applyBorder="1" applyAlignment="1">
      <alignment horizontal="center" vertical="center"/>
    </xf>
    <xf numFmtId="168" fontId="3" fillId="0" borderId="19" xfId="1" applyNumberFormat="1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center" vertical="top"/>
    </xf>
    <xf numFmtId="0" fontId="4" fillId="0" borderId="0" xfId="0" applyFont="1" applyBorder="1" applyAlignment="1">
      <alignment horizontal="center"/>
    </xf>
    <xf numFmtId="168" fontId="26" fillId="0" borderId="0" xfId="1" applyNumberFormat="1" applyFont="1" applyAlignment="1">
      <alignment horizontal="center"/>
    </xf>
    <xf numFmtId="168" fontId="26" fillId="0" borderId="0" xfId="1" applyNumberFormat="1" applyFont="1" applyBorder="1" applyAlignment="1">
      <alignment horizontal="center"/>
    </xf>
    <xf numFmtId="168" fontId="10" fillId="0" borderId="0" xfId="1" applyNumberFormat="1" applyFont="1" applyAlignment="1">
      <alignment horizontal="center"/>
    </xf>
    <xf numFmtId="0" fontId="14" fillId="0" borderId="11" xfId="0" applyFont="1" applyBorder="1" applyAlignment="1">
      <alignment horizontal="center" vertical="top"/>
    </xf>
    <xf numFmtId="0" fontId="29" fillId="0" borderId="17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/>
    </xf>
    <xf numFmtId="168" fontId="29" fillId="0" borderId="20" xfId="1" applyNumberFormat="1" applyFont="1" applyBorder="1" applyAlignment="1">
      <alignment horizontal="center" vertical="center" wrapText="1"/>
    </xf>
    <xf numFmtId="168" fontId="29" fillId="0" borderId="17" xfId="1" applyNumberFormat="1" applyFont="1" applyBorder="1" applyAlignment="1">
      <alignment horizontal="center" vertical="center" wrapText="1"/>
    </xf>
    <xf numFmtId="0" fontId="29" fillId="0" borderId="17" xfId="0" applyFont="1" applyBorder="1" applyAlignment="1">
      <alignment horizontal="center" vertical="center"/>
    </xf>
    <xf numFmtId="168" fontId="29" fillId="0" borderId="0" xfId="1" applyNumberFormat="1" applyFont="1" applyBorder="1" applyAlignment="1">
      <alignment horizontal="center" vertical="center" wrapText="1"/>
    </xf>
    <xf numFmtId="14" fontId="29" fillId="0" borderId="17" xfId="1" applyNumberFormat="1" applyFont="1" applyBorder="1" applyAlignment="1">
      <alignment horizontal="center" vertical="center" wrapText="1"/>
    </xf>
    <xf numFmtId="14" fontId="29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29" fillId="0" borderId="0" xfId="0" applyFont="1" applyBorder="1" applyAlignment="1">
      <alignment horizontal="center" vertical="center"/>
    </xf>
    <xf numFmtId="0" fontId="29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0" fontId="3" fillId="0" borderId="17" xfId="0" applyFont="1" applyBorder="1" applyAlignment="1">
      <alignment horizontal="center" vertical="center"/>
    </xf>
    <xf numFmtId="168" fontId="3" fillId="0" borderId="10" xfId="1" applyNumberFormat="1" applyFont="1" applyBorder="1" applyAlignment="1">
      <alignment horizontal="center" vertical="center"/>
    </xf>
    <xf numFmtId="168" fontId="3" fillId="0" borderId="19" xfId="1" applyNumberFormat="1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top"/>
    </xf>
    <xf numFmtId="168" fontId="10" fillId="0" borderId="0" xfId="1" applyNumberFormat="1" applyFont="1" applyAlignment="1">
      <alignment horizontal="center"/>
    </xf>
    <xf numFmtId="168" fontId="8" fillId="0" borderId="0" xfId="1" applyNumberFormat="1" applyFont="1" applyBorder="1" applyAlignment="1">
      <alignment horizontal="center"/>
    </xf>
    <xf numFmtId="0" fontId="14" fillId="0" borderId="17" xfId="0" applyFont="1" applyBorder="1" applyAlignment="1">
      <alignment horizontal="center"/>
    </xf>
    <xf numFmtId="167" fontId="3" fillId="0" borderId="17" xfId="0" applyNumberFormat="1" applyFont="1" applyBorder="1" applyAlignment="1">
      <alignment horizontal="center"/>
    </xf>
    <xf numFmtId="14" fontId="0" fillId="0" borderId="17" xfId="1" applyNumberFormat="1" applyFont="1" applyBorder="1" applyAlignment="1">
      <alignment vertical="center"/>
    </xf>
    <xf numFmtId="0" fontId="51" fillId="0" borderId="17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170" fontId="51" fillId="0" borderId="17" xfId="2" applyNumberFormat="1" applyFont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/>
    </xf>
    <xf numFmtId="0" fontId="54" fillId="3" borderId="17" xfId="0" quotePrefix="1" applyFont="1" applyFill="1" applyBorder="1" applyAlignment="1">
      <alignment horizontal="center"/>
    </xf>
    <xf numFmtId="164" fontId="103" fillId="0" borderId="17" xfId="0" applyNumberFormat="1" applyFont="1" applyBorder="1"/>
    <xf numFmtId="0" fontId="61" fillId="0" borderId="17" xfId="0" applyFont="1" applyBorder="1" applyAlignment="1">
      <alignment horizontal="center" vertical="center"/>
    </xf>
    <xf numFmtId="164" fontId="105" fillId="0" borderId="17" xfId="0" applyNumberFormat="1" applyFont="1" applyBorder="1"/>
    <xf numFmtId="0" fontId="106" fillId="0" borderId="17" xfId="0" quotePrefix="1" applyFont="1" applyBorder="1" applyAlignment="1">
      <alignment horizontal="center"/>
    </xf>
    <xf numFmtId="0" fontId="71" fillId="0" borderId="17" xfId="0" applyFont="1" applyBorder="1" applyAlignment="1">
      <alignment horizontal="center" vertical="center"/>
    </xf>
    <xf numFmtId="164" fontId="71" fillId="0" borderId="17" xfId="0" applyNumberFormat="1" applyFont="1" applyBorder="1"/>
    <xf numFmtId="14" fontId="104" fillId="0" borderId="17" xfId="0" applyNumberFormat="1" applyFont="1" applyBorder="1" applyAlignment="1">
      <alignment horizontal="center"/>
    </xf>
    <xf numFmtId="0" fontId="61" fillId="3" borderId="17" xfId="0" applyFont="1" applyFill="1" applyBorder="1" applyAlignment="1">
      <alignment horizontal="center" vertical="center"/>
    </xf>
    <xf numFmtId="0" fontId="71" fillId="3" borderId="17" xfId="0" applyFont="1" applyFill="1" applyBorder="1" applyAlignment="1">
      <alignment horizontal="center" vertical="center"/>
    </xf>
    <xf numFmtId="168" fontId="55" fillId="0" borderId="17" xfId="0" applyNumberFormat="1" applyFont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96" fillId="0" borderId="17" xfId="0" applyFont="1" applyBorder="1"/>
    <xf numFmtId="0" fontId="8" fillId="0" borderId="61" xfId="0" quotePrefix="1" applyFont="1" applyBorder="1" applyAlignment="1">
      <alignment horizontal="center"/>
    </xf>
    <xf numFmtId="0" fontId="8" fillId="0" borderId="62" xfId="0" quotePrefix="1" applyFont="1" applyBorder="1" applyAlignment="1">
      <alignment horizontal="center"/>
    </xf>
    <xf numFmtId="0" fontId="8" fillId="0" borderId="63" xfId="0" quotePrefix="1" applyFont="1" applyBorder="1" applyAlignment="1">
      <alignment horizontal="center"/>
    </xf>
    <xf numFmtId="0" fontId="8" fillId="0" borderId="64" xfId="0" quotePrefix="1" applyFont="1" applyBorder="1" applyAlignment="1">
      <alignment horizontal="center"/>
    </xf>
    <xf numFmtId="0" fontId="51" fillId="0" borderId="62" xfId="0" quotePrefix="1" applyFont="1" applyBorder="1" applyAlignment="1">
      <alignment horizontal="center"/>
    </xf>
    <xf numFmtId="0" fontId="8" fillId="3" borderId="62" xfId="0" quotePrefix="1" applyFont="1" applyFill="1" applyBorder="1" applyAlignment="1">
      <alignment horizontal="center"/>
    </xf>
    <xf numFmtId="0" fontId="30" fillId="0" borderId="61" xfId="0" quotePrefix="1" applyFont="1" applyBorder="1" applyAlignment="1">
      <alignment horizontal="center"/>
    </xf>
    <xf numFmtId="0" fontId="61" fillId="0" borderId="61" xfId="0" quotePrefix="1" applyFont="1" applyBorder="1" applyAlignment="1">
      <alignment horizontal="center"/>
    </xf>
    <xf numFmtId="0" fontId="61" fillId="0" borderId="62" xfId="0" quotePrefix="1" applyFont="1" applyBorder="1" applyAlignment="1">
      <alignment horizontal="center"/>
    </xf>
    <xf numFmtId="0" fontId="61" fillId="0" borderId="63" xfId="0" quotePrefix="1" applyFont="1" applyBorder="1" applyAlignment="1">
      <alignment horizontal="center"/>
    </xf>
    <xf numFmtId="0" fontId="71" fillId="0" borderId="62" xfId="0" quotePrefix="1" applyFont="1" applyBorder="1" applyAlignment="1">
      <alignment horizontal="center"/>
    </xf>
    <xf numFmtId="0" fontId="61" fillId="3" borderId="62" xfId="0" quotePrefix="1" applyFont="1" applyFill="1" applyBorder="1" applyAlignment="1">
      <alignment horizontal="center"/>
    </xf>
    <xf numFmtId="0" fontId="8" fillId="2" borderId="62" xfId="0" quotePrefix="1" applyFont="1" applyFill="1" applyBorder="1" applyAlignment="1">
      <alignment horizontal="center"/>
    </xf>
    <xf numFmtId="0" fontId="8" fillId="0" borderId="18" xfId="0" quotePrefix="1" applyFont="1" applyBorder="1" applyAlignment="1">
      <alignment horizontal="center"/>
    </xf>
    <xf numFmtId="0" fontId="0" fillId="0" borderId="62" xfId="0" quotePrefix="1" applyFont="1" applyBorder="1" applyAlignment="1">
      <alignment horizontal="center"/>
    </xf>
    <xf numFmtId="0" fontId="0" fillId="0" borderId="54" xfId="0" quotePrefix="1" applyFont="1" applyBorder="1" applyAlignment="1">
      <alignment horizontal="center"/>
    </xf>
    <xf numFmtId="0" fontId="0" fillId="0" borderId="18" xfId="0" quotePrefix="1" applyFont="1" applyBorder="1" applyAlignment="1">
      <alignment horizontal="center"/>
    </xf>
    <xf numFmtId="0" fontId="3" fillId="0" borderId="18" xfId="0" quotePrefix="1" applyFont="1" applyBorder="1" applyAlignment="1">
      <alignment horizontal="center"/>
    </xf>
    <xf numFmtId="169" fontId="8" fillId="0" borderId="17" xfId="0" quotePrefix="1" applyNumberFormat="1" applyFont="1" applyBorder="1" applyAlignment="1">
      <alignment horizontal="center"/>
    </xf>
    <xf numFmtId="169" fontId="51" fillId="0" borderId="17" xfId="0" quotePrefix="1" applyNumberFormat="1" applyFont="1" applyBorder="1" applyAlignment="1">
      <alignment horizontal="center"/>
    </xf>
    <xf numFmtId="169" fontId="8" fillId="3" borderId="17" xfId="0" quotePrefix="1" applyNumberFormat="1" applyFont="1" applyFill="1" applyBorder="1" applyAlignment="1">
      <alignment horizontal="center"/>
    </xf>
    <xf numFmtId="169" fontId="61" fillId="0" borderId="17" xfId="0" quotePrefix="1" applyNumberFormat="1" applyFont="1" applyBorder="1" applyAlignment="1">
      <alignment horizontal="center"/>
    </xf>
    <xf numFmtId="169" fontId="71" fillId="0" borderId="17" xfId="0" quotePrefix="1" applyNumberFormat="1" applyFont="1" applyBorder="1" applyAlignment="1">
      <alignment horizontal="center"/>
    </xf>
    <xf numFmtId="169" fontId="8" fillId="2" borderId="17" xfId="0" quotePrefix="1" applyNumberFormat="1" applyFont="1" applyFill="1" applyBorder="1" applyAlignment="1">
      <alignment horizontal="center"/>
    </xf>
    <xf numFmtId="168" fontId="3" fillId="0" borderId="19" xfId="1" applyNumberFormat="1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168" fontId="10" fillId="0" borderId="0" xfId="1" applyNumberFormat="1" applyFont="1" applyAlignment="1">
      <alignment horizontal="center"/>
    </xf>
    <xf numFmtId="0" fontId="14" fillId="0" borderId="11" xfId="0" applyFont="1" applyBorder="1" applyAlignment="1">
      <alignment horizontal="center" vertical="top"/>
    </xf>
    <xf numFmtId="0" fontId="4" fillId="0" borderId="17" xfId="0" applyFont="1" applyBorder="1" applyAlignment="1">
      <alignment horizontal="center"/>
    </xf>
    <xf numFmtId="0" fontId="14" fillId="0" borderId="17" xfId="0" applyFont="1" applyBorder="1" applyAlignment="1">
      <alignment horizontal="center" vertical="top"/>
    </xf>
    <xf numFmtId="168" fontId="14" fillId="0" borderId="17" xfId="1" applyNumberFormat="1" applyFont="1" applyBorder="1" applyAlignment="1">
      <alignment horizontal="center" vertical="center" wrapText="1"/>
    </xf>
    <xf numFmtId="0" fontId="54" fillId="0" borderId="17" xfId="0" applyFont="1" applyBorder="1" applyAlignment="1">
      <alignment horizontal="center"/>
    </xf>
    <xf numFmtId="168" fontId="54" fillId="0" borderId="17" xfId="1" applyNumberFormat="1" applyFont="1" applyBorder="1" applyAlignment="1">
      <alignment horizontal="center" vertical="center" wrapText="1"/>
    </xf>
    <xf numFmtId="0" fontId="8" fillId="0" borderId="17" xfId="0" applyFont="1" applyBorder="1" applyAlignment="1">
      <alignment horizontal="center" vertical="center"/>
    </xf>
    <xf numFmtId="168" fontId="3" fillId="4" borderId="0" xfId="1" applyNumberFormat="1" applyFont="1" applyFill="1" applyBorder="1" applyAlignment="1">
      <alignment horizontal="center" vertical="center"/>
    </xf>
    <xf numFmtId="168" fontId="3" fillId="4" borderId="0" xfId="1" applyNumberFormat="1" applyFont="1" applyFill="1"/>
    <xf numFmtId="168" fontId="4" fillId="4" borderId="0" xfId="1" applyNumberFormat="1" applyFont="1" applyFill="1" applyBorder="1" applyAlignment="1">
      <alignment horizontal="center" vertical="center" wrapText="1"/>
    </xf>
    <xf numFmtId="0" fontId="3" fillId="4" borderId="0" xfId="0" applyFont="1" applyFill="1" applyBorder="1" applyAlignment="1">
      <alignment horizontal="center"/>
    </xf>
    <xf numFmtId="168" fontId="3" fillId="4" borderId="0" xfId="1" applyNumberFormat="1" applyFont="1" applyFill="1" applyBorder="1"/>
    <xf numFmtId="168" fontId="7" fillId="4" borderId="0" xfId="1" applyNumberFormat="1" applyFont="1" applyFill="1"/>
    <xf numFmtId="168" fontId="3" fillId="4" borderId="0" xfId="1" applyNumberFormat="1" applyFont="1" applyFill="1" applyBorder="1" applyAlignment="1">
      <alignment vertical="center"/>
    </xf>
    <xf numFmtId="168" fontId="8" fillId="4" borderId="0" xfId="1" applyNumberFormat="1" applyFont="1" applyFill="1"/>
    <xf numFmtId="164" fontId="4" fillId="0" borderId="17" xfId="2" applyFont="1" applyBorder="1" applyAlignment="1">
      <alignment horizontal="center" vertical="center"/>
    </xf>
    <xf numFmtId="168" fontId="28" fillId="0" borderId="17" xfId="0" applyNumberFormat="1" applyFont="1" applyBorder="1" applyAlignment="1">
      <alignment horizontal="center" vertical="center" wrapText="1"/>
    </xf>
    <xf numFmtId="14" fontId="17" fillId="0" borderId="17" xfId="0" quotePrefix="1" applyNumberFormat="1" applyFont="1" applyBorder="1" applyAlignment="1">
      <alignment horizontal="center"/>
    </xf>
    <xf numFmtId="164" fontId="28" fillId="0" borderId="17" xfId="2" applyFont="1" applyBorder="1"/>
    <xf numFmtId="0" fontId="8" fillId="0" borderId="0" xfId="0" applyFont="1" applyAlignment="1"/>
    <xf numFmtId="0" fontId="8" fillId="0" borderId="68" xfId="0" applyFont="1" applyBorder="1" applyAlignment="1"/>
    <xf numFmtId="168" fontId="0" fillId="0" borderId="17" xfId="13" applyNumberFormat="1" applyFont="1" applyBorder="1"/>
    <xf numFmtId="164" fontId="0" fillId="0" borderId="17" xfId="2" applyFont="1" applyBorder="1" applyAlignment="1">
      <alignment horizontal="left" vertical="top"/>
    </xf>
    <xf numFmtId="164" fontId="0" fillId="0" borderId="17" xfId="2" applyFont="1" applyBorder="1"/>
    <xf numFmtId="164" fontId="0" fillId="0" borderId="17" xfId="2" applyFont="1" applyBorder="1" applyAlignment="1">
      <alignment vertical="center"/>
    </xf>
    <xf numFmtId="0" fontId="0" fillId="3" borderId="17" xfId="25" applyFont="1" applyFill="1" applyBorder="1"/>
    <xf numFmtId="14" fontId="0" fillId="3" borderId="17" xfId="25" applyNumberFormat="1" applyFont="1" applyFill="1" applyBorder="1"/>
    <xf numFmtId="164" fontId="0" fillId="3" borderId="17" xfId="2" applyFont="1" applyFill="1" applyBorder="1"/>
    <xf numFmtId="0" fontId="0" fillId="3" borderId="22" xfId="28" quotePrefix="1" applyFont="1" applyFill="1" applyBorder="1" applyAlignment="1">
      <alignment horizontal="center"/>
    </xf>
    <xf numFmtId="0" fontId="0" fillId="3" borderId="17" xfId="28" applyFont="1" applyFill="1" applyBorder="1" applyAlignment="1">
      <alignment horizontal="center"/>
    </xf>
    <xf numFmtId="168" fontId="0" fillId="3" borderId="0" xfId="30" applyNumberFormat="1" applyFont="1" applyFill="1"/>
    <xf numFmtId="168" fontId="0" fillId="3" borderId="0" xfId="30" applyNumberFormat="1" applyFont="1" applyFill="1" applyBorder="1" applyAlignment="1">
      <alignment vertical="center"/>
    </xf>
    <xf numFmtId="0" fontId="95" fillId="3" borderId="17" xfId="28" applyFont="1" applyFill="1" applyBorder="1" applyAlignment="1">
      <alignment horizontal="center" vertical="center"/>
    </xf>
    <xf numFmtId="171" fontId="95" fillId="3" borderId="20" xfId="3" applyNumberFormat="1" applyFont="1" applyFill="1" applyBorder="1" applyAlignment="1">
      <alignment horizontal="center" vertical="center"/>
    </xf>
    <xf numFmtId="0" fontId="0" fillId="3" borderId="22" xfId="31" quotePrefix="1" applyFont="1" applyFill="1" applyBorder="1" applyAlignment="1">
      <alignment horizontal="center"/>
    </xf>
    <xf numFmtId="169" fontId="0" fillId="3" borderId="12" xfId="31" quotePrefix="1" applyNumberFormat="1" applyFont="1" applyFill="1" applyBorder="1" applyAlignment="1">
      <alignment horizontal="center"/>
    </xf>
    <xf numFmtId="37" fontId="0" fillId="3" borderId="17" xfId="32" applyNumberFormat="1" applyFont="1" applyFill="1" applyBorder="1" applyAlignment="1">
      <alignment horizontal="center" vertical="center"/>
    </xf>
    <xf numFmtId="167" fontId="0" fillId="3" borderId="17" xfId="3" applyNumberFormat="1" applyFont="1" applyFill="1" applyBorder="1" applyAlignment="1">
      <alignment horizontal="center" vertical="center"/>
    </xf>
    <xf numFmtId="0" fontId="0" fillId="3" borderId="17" xfId="31" applyFont="1" applyFill="1" applyBorder="1" applyAlignment="1">
      <alignment horizontal="center"/>
    </xf>
    <xf numFmtId="1" fontId="0" fillId="3" borderId="17" xfId="32" applyNumberFormat="1" applyFont="1" applyFill="1" applyBorder="1" applyAlignment="1">
      <alignment horizontal="center" vertical="center"/>
    </xf>
    <xf numFmtId="168" fontId="0" fillId="3" borderId="0" xfId="33" applyNumberFormat="1" applyFont="1" applyFill="1"/>
    <xf numFmtId="168" fontId="0" fillId="3" borderId="0" xfId="33" applyNumberFormat="1" applyFont="1" applyFill="1" applyBorder="1" applyAlignment="1">
      <alignment vertical="center"/>
    </xf>
    <xf numFmtId="0" fontId="95" fillId="3" borderId="17" xfId="31" applyFont="1" applyFill="1" applyBorder="1" applyAlignment="1">
      <alignment horizontal="center" vertical="center"/>
    </xf>
    <xf numFmtId="167" fontId="0" fillId="3" borderId="20" xfId="3" applyNumberFormat="1" applyFont="1" applyFill="1" applyBorder="1" applyAlignment="1">
      <alignment horizontal="center" vertical="center"/>
    </xf>
    <xf numFmtId="0" fontId="0" fillId="3" borderId="17" xfId="37" applyFont="1" applyFill="1" applyBorder="1"/>
    <xf numFmtId="14" fontId="0" fillId="3" borderId="17" xfId="37" applyNumberFormat="1" applyFont="1" applyFill="1" applyBorder="1"/>
    <xf numFmtId="0" fontId="0" fillId="3" borderId="17" xfId="46" applyFont="1" applyFill="1" applyBorder="1"/>
    <xf numFmtId="14" fontId="0" fillId="3" borderId="17" xfId="46" applyNumberFormat="1" applyFont="1" applyFill="1" applyBorder="1"/>
    <xf numFmtId="0" fontId="0" fillId="3" borderId="17" xfId="52" applyFont="1" applyFill="1" applyBorder="1" applyAlignment="1">
      <alignment horizontal="center" vertical="center"/>
    </xf>
    <xf numFmtId="0" fontId="0" fillId="3" borderId="22" xfId="52" quotePrefix="1" applyFont="1" applyFill="1" applyBorder="1" applyAlignment="1">
      <alignment horizontal="center"/>
    </xf>
    <xf numFmtId="0" fontId="0" fillId="3" borderId="17" xfId="52" applyFont="1" applyFill="1" applyBorder="1" applyAlignment="1">
      <alignment horizontal="center"/>
    </xf>
    <xf numFmtId="168" fontId="0" fillId="3" borderId="0" xfId="54" applyNumberFormat="1" applyFont="1" applyFill="1" applyBorder="1" applyAlignment="1">
      <alignment vertical="center"/>
    </xf>
    <xf numFmtId="167" fontId="95" fillId="3" borderId="20" xfId="3" applyNumberFormat="1" applyFont="1" applyFill="1" applyBorder="1" applyAlignment="1">
      <alignment horizontal="center" vertical="center"/>
    </xf>
    <xf numFmtId="0" fontId="0" fillId="3" borderId="22" xfId="55" quotePrefix="1" applyFont="1" applyFill="1" applyBorder="1" applyAlignment="1">
      <alignment horizontal="center"/>
    </xf>
    <xf numFmtId="169" fontId="0" fillId="3" borderId="12" xfId="55" quotePrefix="1" applyNumberFormat="1" applyFont="1" applyFill="1" applyBorder="1" applyAlignment="1">
      <alignment horizontal="center"/>
    </xf>
    <xf numFmtId="37" fontId="0" fillId="3" borderId="17" xfId="56" applyNumberFormat="1" applyFont="1" applyFill="1" applyBorder="1" applyAlignment="1">
      <alignment horizontal="center" vertical="center"/>
    </xf>
    <xf numFmtId="0" fontId="0" fillId="3" borderId="17" xfId="55" applyFont="1" applyFill="1" applyBorder="1" applyAlignment="1">
      <alignment horizontal="center"/>
    </xf>
    <xf numFmtId="168" fontId="0" fillId="3" borderId="0" xfId="57" applyNumberFormat="1" applyFont="1" applyFill="1" applyBorder="1" applyAlignment="1">
      <alignment vertical="center"/>
    </xf>
    <xf numFmtId="0" fontId="0" fillId="3" borderId="17" xfId="55" applyFont="1" applyFill="1" applyBorder="1" applyAlignment="1">
      <alignment horizontal="center" vertical="center"/>
    </xf>
    <xf numFmtId="0" fontId="0" fillId="3" borderId="17" xfId="76" applyFont="1" applyFill="1" applyBorder="1" applyAlignment="1">
      <alignment horizontal="center" vertical="center"/>
    </xf>
    <xf numFmtId="0" fontId="0" fillId="3" borderId="22" xfId="76" quotePrefix="1" applyFont="1" applyFill="1" applyBorder="1" applyAlignment="1">
      <alignment horizontal="center"/>
    </xf>
    <xf numFmtId="0" fontId="0" fillId="3" borderId="17" xfId="76" applyFont="1" applyFill="1" applyBorder="1" applyAlignment="1">
      <alignment horizontal="center"/>
    </xf>
    <xf numFmtId="168" fontId="0" fillId="3" borderId="0" xfId="78" applyNumberFormat="1" applyFont="1" applyFill="1" applyBorder="1" applyAlignment="1">
      <alignment vertical="center"/>
    </xf>
    <xf numFmtId="0" fontId="0" fillId="3" borderId="18" xfId="0" applyFont="1" applyFill="1" applyBorder="1" applyAlignment="1">
      <alignment horizontal="center" vertical="center"/>
    </xf>
    <xf numFmtId="0" fontId="0" fillId="3" borderId="17" xfId="0" applyFont="1" applyFill="1" applyBorder="1" applyAlignment="1">
      <alignment horizontal="center" vertical="center"/>
    </xf>
    <xf numFmtId="0" fontId="0" fillId="3" borderId="22" xfId="0" quotePrefix="1" applyFont="1" applyFill="1" applyBorder="1" applyAlignment="1">
      <alignment horizontal="center"/>
    </xf>
    <xf numFmtId="0" fontId="0" fillId="3" borderId="17" xfId="0" applyFont="1" applyFill="1" applyBorder="1" applyAlignment="1">
      <alignment horizontal="center"/>
    </xf>
    <xf numFmtId="168" fontId="0" fillId="3" borderId="17" xfId="1" applyNumberFormat="1" applyFont="1" applyFill="1" applyBorder="1" applyAlignment="1">
      <alignment vertical="center"/>
    </xf>
    <xf numFmtId="168" fontId="0" fillId="3" borderId="0" xfId="1" applyNumberFormat="1" applyFont="1" applyFill="1"/>
    <xf numFmtId="168" fontId="0" fillId="3" borderId="0" xfId="1" applyNumberFormat="1" applyFont="1" applyFill="1" applyBorder="1" applyAlignment="1">
      <alignment vertical="center"/>
    </xf>
    <xf numFmtId="168" fontId="0" fillId="3" borderId="17" xfId="1" applyNumberFormat="1" applyFont="1" applyFill="1" applyBorder="1" applyAlignment="1">
      <alignment horizontal="center" vertical="center"/>
    </xf>
    <xf numFmtId="14" fontId="0" fillId="0" borderId="17" xfId="2" applyNumberFormat="1" applyFont="1" applyBorder="1" applyAlignment="1">
      <alignment horizontal="left" vertical="top"/>
    </xf>
    <xf numFmtId="0" fontId="0" fillId="2" borderId="22" xfId="0" quotePrefix="1" applyFont="1" applyFill="1" applyBorder="1" applyAlignment="1">
      <alignment horizontal="center"/>
    </xf>
    <xf numFmtId="169" fontId="0" fillId="2" borderId="12" xfId="0" quotePrefix="1" applyNumberFormat="1" applyFont="1" applyFill="1" applyBorder="1" applyAlignment="1">
      <alignment horizontal="center"/>
    </xf>
    <xf numFmtId="0" fontId="0" fillId="2" borderId="18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/>
    </xf>
    <xf numFmtId="168" fontId="0" fillId="2" borderId="17" xfId="1" applyNumberFormat="1" applyFont="1" applyFill="1" applyBorder="1" applyAlignment="1">
      <alignment vertical="center"/>
    </xf>
    <xf numFmtId="168" fontId="0" fillId="2" borderId="0" xfId="1" applyNumberFormat="1" applyFont="1" applyFill="1" applyBorder="1" applyAlignment="1">
      <alignment vertical="center"/>
    </xf>
    <xf numFmtId="164" fontId="0" fillId="2" borderId="17" xfId="2" applyNumberFormat="1" applyFont="1" applyFill="1" applyBorder="1" applyAlignment="1">
      <alignment horizontal="left" vertical="top"/>
    </xf>
    <xf numFmtId="0" fontId="0" fillId="2" borderId="17" xfId="0" applyFont="1" applyFill="1" applyBorder="1"/>
    <xf numFmtId="0" fontId="0" fillId="2" borderId="17" xfId="0" applyFont="1" applyFill="1" applyBorder="1" applyAlignment="1">
      <alignment horizontal="center" vertical="center"/>
    </xf>
    <xf numFmtId="168" fontId="0" fillId="2" borderId="17" xfId="1" applyNumberFormat="1" applyFont="1" applyFill="1" applyBorder="1" applyAlignment="1">
      <alignment horizontal="center" vertical="center"/>
    </xf>
    <xf numFmtId="14" fontId="0" fillId="2" borderId="17" xfId="1" applyNumberFormat="1" applyFont="1" applyFill="1" applyBorder="1" applyAlignment="1">
      <alignment vertical="center"/>
    </xf>
    <xf numFmtId="164" fontId="0" fillId="2" borderId="17" xfId="2" applyFont="1" applyFill="1" applyBorder="1"/>
    <xf numFmtId="164" fontId="96" fillId="0" borderId="17" xfId="13" applyNumberFormat="1" applyFont="1" applyBorder="1"/>
    <xf numFmtId="14" fontId="0" fillId="0" borderId="17" xfId="0" applyNumberFormat="1" applyFont="1" applyBorder="1"/>
    <xf numFmtId="0" fontId="93" fillId="0" borderId="17" xfId="0" applyFont="1" applyFill="1" applyBorder="1" applyAlignment="1">
      <alignment horizontal="center"/>
    </xf>
    <xf numFmtId="0" fontId="94" fillId="0" borderId="17" xfId="0" applyFont="1" applyFill="1" applyBorder="1" applyAlignment="1">
      <alignment horizontal="left" vertical="center" wrapText="1"/>
    </xf>
    <xf numFmtId="0" fontId="0" fillId="0" borderId="17" xfId="0" applyFont="1" applyFill="1" applyBorder="1" applyAlignment="1">
      <alignment horizontal="center" vertical="center"/>
    </xf>
    <xf numFmtId="167" fontId="95" fillId="0" borderId="17" xfId="3" applyNumberFormat="1" applyFont="1" applyFill="1" applyBorder="1" applyAlignment="1">
      <alignment horizontal="center" vertical="center"/>
    </xf>
    <xf numFmtId="164" fontId="0" fillId="0" borderId="17" xfId="0" applyNumberFormat="1" applyFont="1" applyFill="1" applyBorder="1" applyAlignment="1">
      <alignment horizontal="center"/>
    </xf>
    <xf numFmtId="1" fontId="95" fillId="0" borderId="17" xfId="2" applyNumberFormat="1" applyFont="1" applyFill="1" applyBorder="1" applyAlignment="1">
      <alignment horizontal="center" vertical="center"/>
    </xf>
    <xf numFmtId="164" fontId="95" fillId="0" borderId="17" xfId="2" applyNumberFormat="1" applyFont="1" applyFill="1" applyBorder="1" applyAlignment="1">
      <alignment horizontal="center" vertical="center"/>
    </xf>
    <xf numFmtId="0" fontId="0" fillId="0" borderId="17" xfId="0" applyFont="1" applyFill="1" applyBorder="1" applyAlignment="1">
      <alignment horizontal="center"/>
    </xf>
    <xf numFmtId="0" fontId="8" fillId="5" borderId="0" xfId="0" applyFont="1" applyFill="1"/>
    <xf numFmtId="0" fontId="8" fillId="5" borderId="0" xfId="0" applyFont="1" applyFill="1" applyAlignment="1">
      <alignment horizontal="center"/>
    </xf>
    <xf numFmtId="167" fontId="8" fillId="5" borderId="0" xfId="0" applyNumberFormat="1" applyFont="1" applyFill="1"/>
    <xf numFmtId="169" fontId="0" fillId="3" borderId="12" xfId="0" quotePrefix="1" applyNumberFormat="1" applyFont="1" applyFill="1" applyBorder="1" applyAlignment="1">
      <alignment horizontal="center"/>
    </xf>
    <xf numFmtId="0" fontId="93" fillId="3" borderId="17" xfId="0" applyFont="1" applyFill="1" applyBorder="1" applyAlignment="1">
      <alignment horizontal="center"/>
    </xf>
    <xf numFmtId="164" fontId="0" fillId="3" borderId="17" xfId="0" applyNumberFormat="1" applyFont="1" applyFill="1" applyBorder="1" applyAlignment="1">
      <alignment horizontal="center"/>
    </xf>
    <xf numFmtId="14" fontId="93" fillId="3" borderId="17" xfId="0" quotePrefix="1" applyNumberFormat="1" applyFont="1" applyFill="1" applyBorder="1" applyAlignment="1">
      <alignment horizontal="center"/>
    </xf>
    <xf numFmtId="14" fontId="0" fillId="3" borderId="17" xfId="1" applyNumberFormat="1" applyFont="1" applyFill="1" applyBorder="1" applyAlignment="1">
      <alignment vertical="center"/>
    </xf>
    <xf numFmtId="164" fontId="0" fillId="3" borderId="17" xfId="2" applyNumberFormat="1" applyFont="1" applyFill="1" applyBorder="1" applyAlignment="1">
      <alignment horizontal="left" vertical="top"/>
    </xf>
    <xf numFmtId="0" fontId="0" fillId="3" borderId="17" xfId="0" applyFont="1" applyFill="1" applyBorder="1"/>
    <xf numFmtId="0" fontId="0" fillId="3" borderId="18" xfId="0" applyFont="1" applyFill="1" applyBorder="1"/>
    <xf numFmtId="0" fontId="0" fillId="3" borderId="0" xfId="0" applyFont="1" applyFill="1" applyBorder="1"/>
    <xf numFmtId="0" fontId="8" fillId="3" borderId="0" xfId="0" applyFont="1" applyFill="1"/>
    <xf numFmtId="14" fontId="98" fillId="0" borderId="17" xfId="0" quotePrefix="1" applyNumberFormat="1" applyFont="1" applyBorder="1" applyAlignment="1">
      <alignment horizontal="center"/>
    </xf>
    <xf numFmtId="168" fontId="56" fillId="0" borderId="17" xfId="0" applyNumberFormat="1" applyFont="1" applyBorder="1" applyAlignment="1">
      <alignment horizontal="center" vertical="center"/>
    </xf>
    <xf numFmtId="14" fontId="26" fillId="0" borderId="17" xfId="0" quotePrefix="1" applyNumberFormat="1" applyFont="1" applyBorder="1" applyAlignment="1">
      <alignment horizontal="center"/>
    </xf>
    <xf numFmtId="164" fontId="107" fillId="0" borderId="17" xfId="2" applyNumberFormat="1" applyFont="1" applyBorder="1" applyAlignment="1">
      <alignment horizontal="left" vertical="top"/>
    </xf>
    <xf numFmtId="0" fontId="0" fillId="3" borderId="0" xfId="0" applyFont="1" applyFill="1"/>
    <xf numFmtId="0" fontId="0" fillId="0" borderId="17" xfId="0" applyFont="1" applyFill="1" applyBorder="1"/>
    <xf numFmtId="0" fontId="0" fillId="3" borderId="17" xfId="0" quotePrefix="1" applyFont="1" applyFill="1" applyBorder="1" applyAlignment="1">
      <alignment horizontal="center"/>
    </xf>
    <xf numFmtId="164" fontId="96" fillId="3" borderId="18" xfId="13" applyNumberFormat="1" applyFont="1" applyFill="1" applyBorder="1"/>
    <xf numFmtId="14" fontId="0" fillId="3" borderId="17" xfId="0" applyNumberFormat="1" applyFont="1" applyFill="1" applyBorder="1"/>
    <xf numFmtId="0" fontId="8" fillId="5" borderId="62" xfId="0" quotePrefix="1" applyFont="1" applyFill="1" applyBorder="1" applyAlignment="1">
      <alignment horizontal="center"/>
    </xf>
    <xf numFmtId="169" fontId="8" fillId="5" borderId="17" xfId="0" quotePrefix="1" applyNumberFormat="1" applyFont="1" applyFill="1" applyBorder="1" applyAlignment="1">
      <alignment horizontal="center"/>
    </xf>
    <xf numFmtId="0" fontId="54" fillId="5" borderId="17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left" vertical="center" wrapText="1"/>
    </xf>
    <xf numFmtId="0" fontId="8" fillId="5" borderId="17" xfId="0" applyFont="1" applyFill="1" applyBorder="1" applyAlignment="1">
      <alignment horizontal="center" vertical="center"/>
    </xf>
    <xf numFmtId="167" fontId="51" fillId="5" borderId="17" xfId="3" applyNumberFormat="1" applyFont="1" applyFill="1" applyBorder="1" applyAlignment="1">
      <alignment horizontal="center" vertical="center"/>
    </xf>
    <xf numFmtId="164" fontId="8" fillId="5" borderId="17" xfId="0" applyNumberFormat="1" applyFont="1" applyFill="1" applyBorder="1" applyAlignment="1">
      <alignment horizontal="center"/>
    </xf>
    <xf numFmtId="0" fontId="8" fillId="5" borderId="17" xfId="0" applyFont="1" applyFill="1" applyBorder="1" applyAlignment="1">
      <alignment horizontal="center"/>
    </xf>
    <xf numFmtId="164" fontId="51" fillId="5" borderId="17" xfId="2" applyNumberFormat="1" applyFont="1" applyFill="1" applyBorder="1" applyAlignment="1">
      <alignment horizontal="center" vertical="center"/>
    </xf>
    <xf numFmtId="1" fontId="51" fillId="5" borderId="17" xfId="2" applyNumberFormat="1" applyFont="1" applyFill="1" applyBorder="1" applyAlignment="1">
      <alignment horizontal="center" vertical="center"/>
    </xf>
    <xf numFmtId="37" fontId="51" fillId="5" borderId="17" xfId="2" applyNumberFormat="1" applyFont="1" applyFill="1" applyBorder="1" applyAlignment="1">
      <alignment horizontal="center" vertical="center"/>
    </xf>
    <xf numFmtId="168" fontId="8" fillId="5" borderId="17" xfId="1" applyNumberFormat="1" applyFont="1" applyFill="1" applyBorder="1" applyAlignment="1">
      <alignment horizontal="center" vertical="center"/>
    </xf>
    <xf numFmtId="168" fontId="8" fillId="5" borderId="17" xfId="1" applyNumberFormat="1" applyFont="1" applyFill="1" applyBorder="1" applyAlignment="1">
      <alignment vertical="center"/>
    </xf>
    <xf numFmtId="168" fontId="0" fillId="5" borderId="17" xfId="1" applyNumberFormat="1" applyFont="1" applyFill="1" applyBorder="1" applyAlignment="1">
      <alignment vertical="center"/>
    </xf>
    <xf numFmtId="164" fontId="8" fillId="5" borderId="17" xfId="2" applyNumberFormat="1" applyFont="1" applyFill="1" applyBorder="1" applyAlignment="1">
      <alignment horizontal="left" vertical="top"/>
    </xf>
    <xf numFmtId="0" fontId="8" fillId="5" borderId="17" xfId="0" applyFont="1" applyFill="1" applyBorder="1"/>
    <xf numFmtId="168" fontId="8" fillId="5" borderId="17" xfId="0" applyNumberFormat="1" applyFont="1" applyFill="1" applyBorder="1"/>
    <xf numFmtId="164" fontId="55" fillId="5" borderId="17" xfId="0" applyNumberFormat="1" applyFont="1" applyFill="1" applyBorder="1"/>
    <xf numFmtId="0" fontId="55" fillId="5" borderId="17" xfId="0" applyFont="1" applyFill="1" applyBorder="1"/>
    <xf numFmtId="0" fontId="0" fillId="5" borderId="0" xfId="0" applyFill="1"/>
    <xf numFmtId="164" fontId="0" fillId="3" borderId="17" xfId="2" applyFont="1" applyFill="1" applyBorder="1" applyAlignment="1">
      <alignment vertical="center"/>
    </xf>
    <xf numFmtId="169" fontId="0" fillId="3" borderId="17" xfId="0" quotePrefix="1" applyNumberFormat="1" applyFont="1" applyFill="1" applyBorder="1" applyAlignment="1">
      <alignment horizontal="center"/>
    </xf>
    <xf numFmtId="14" fontId="0" fillId="3" borderId="17" xfId="2" applyNumberFormat="1" applyFont="1" applyFill="1" applyBorder="1" applyAlignment="1">
      <alignment horizontal="left" vertical="top"/>
    </xf>
    <xf numFmtId="164" fontId="95" fillId="0" borderId="17" xfId="2" applyFont="1" applyBorder="1" applyAlignment="1">
      <alignment vertical="center"/>
    </xf>
    <xf numFmtId="164" fontId="0" fillId="3" borderId="17" xfId="2" applyFont="1" applyFill="1" applyBorder="1" applyAlignment="1">
      <alignment horizontal="left" vertical="top"/>
    </xf>
    <xf numFmtId="14" fontId="8" fillId="3" borderId="0" xfId="0" applyNumberFormat="1" applyFont="1" applyFill="1"/>
    <xf numFmtId="164" fontId="8" fillId="3" borderId="0" xfId="2" applyFont="1" applyFill="1"/>
    <xf numFmtId="0" fontId="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169" fontId="0" fillId="3" borderId="12" xfId="13" quotePrefix="1" applyNumberFormat="1" applyFont="1" applyFill="1" applyBorder="1" applyAlignment="1">
      <alignment horizontal="center"/>
    </xf>
    <xf numFmtId="169" fontId="0" fillId="3" borderId="12" xfId="16" quotePrefix="1" applyNumberFormat="1" applyFont="1" applyFill="1" applyBorder="1" applyAlignment="1">
      <alignment horizontal="center"/>
    </xf>
    <xf numFmtId="169" fontId="0" fillId="3" borderId="12" xfId="19" quotePrefix="1" applyNumberFormat="1" applyFont="1" applyFill="1" applyBorder="1" applyAlignment="1">
      <alignment horizontal="center"/>
    </xf>
    <xf numFmtId="169" fontId="0" fillId="3" borderId="31" xfId="19" quotePrefix="1" applyNumberFormat="1" applyFont="1" applyFill="1" applyBorder="1" applyAlignment="1">
      <alignment horizontal="center"/>
    </xf>
    <xf numFmtId="169" fontId="0" fillId="3" borderId="12" xfId="22" quotePrefix="1" applyNumberFormat="1" applyFont="1" applyFill="1" applyBorder="1" applyAlignment="1">
      <alignment horizontal="center"/>
    </xf>
    <xf numFmtId="169" fontId="95" fillId="3" borderId="12" xfId="22" quotePrefix="1" applyNumberFormat="1" applyFont="1" applyFill="1" applyBorder="1" applyAlignment="1">
      <alignment horizontal="center"/>
    </xf>
    <xf numFmtId="169" fontId="0" fillId="3" borderId="12" xfId="25" quotePrefix="1" applyNumberFormat="1" applyFont="1" applyFill="1" applyBorder="1" applyAlignment="1">
      <alignment horizontal="center"/>
    </xf>
    <xf numFmtId="169" fontId="0" fillId="3" borderId="12" xfId="28" quotePrefix="1" applyNumberFormat="1" applyFont="1" applyFill="1" applyBorder="1" applyAlignment="1">
      <alignment horizontal="center"/>
    </xf>
    <xf numFmtId="169" fontId="0" fillId="3" borderId="12" xfId="34" quotePrefix="1" applyNumberFormat="1" applyFont="1" applyFill="1" applyBorder="1" applyAlignment="1">
      <alignment horizontal="center"/>
    </xf>
    <xf numFmtId="169" fontId="0" fillId="3" borderId="12" xfId="37" quotePrefix="1" applyNumberFormat="1" applyFont="1" applyFill="1" applyBorder="1" applyAlignment="1">
      <alignment horizontal="center"/>
    </xf>
    <xf numFmtId="169" fontId="8" fillId="3" borderId="12" xfId="37" quotePrefix="1" applyNumberFormat="1" applyFont="1" applyFill="1" applyBorder="1" applyAlignment="1">
      <alignment horizontal="center"/>
    </xf>
    <xf numFmtId="169" fontId="0" fillId="3" borderId="12" xfId="40" quotePrefix="1" applyNumberFormat="1" applyFont="1" applyFill="1" applyBorder="1" applyAlignment="1">
      <alignment horizontal="center"/>
    </xf>
    <xf numFmtId="169" fontId="0" fillId="3" borderId="12" xfId="43" quotePrefix="1" applyNumberFormat="1" applyFont="1" applyFill="1" applyBorder="1" applyAlignment="1">
      <alignment horizontal="center"/>
    </xf>
    <xf numFmtId="169" fontId="0" fillId="3" borderId="31" xfId="43" quotePrefix="1" applyNumberFormat="1" applyFont="1" applyFill="1" applyBorder="1" applyAlignment="1">
      <alignment horizontal="center"/>
    </xf>
    <xf numFmtId="169" fontId="0" fillId="3" borderId="12" xfId="46" quotePrefix="1" applyNumberFormat="1" applyFont="1" applyFill="1" applyBorder="1" applyAlignment="1">
      <alignment horizontal="center"/>
    </xf>
    <xf numFmtId="169" fontId="0" fillId="3" borderId="12" xfId="49" quotePrefix="1" applyNumberFormat="1" applyFont="1" applyFill="1" applyBorder="1" applyAlignment="1">
      <alignment horizontal="center"/>
    </xf>
    <xf numFmtId="169" fontId="0" fillId="3" borderId="12" xfId="52" quotePrefix="1" applyNumberFormat="1" applyFont="1" applyFill="1" applyBorder="1" applyAlignment="1">
      <alignment horizontal="center"/>
    </xf>
    <xf numFmtId="169" fontId="0" fillId="3" borderId="12" xfId="58" quotePrefix="1" applyNumberFormat="1" applyFont="1" applyFill="1" applyBorder="1" applyAlignment="1">
      <alignment horizontal="center"/>
    </xf>
    <xf numFmtId="169" fontId="0" fillId="3" borderId="12" xfId="61" quotePrefix="1" applyNumberFormat="1" applyFont="1" applyFill="1" applyBorder="1" applyAlignment="1">
      <alignment horizontal="center"/>
    </xf>
    <xf numFmtId="169" fontId="0" fillId="3" borderId="12" xfId="67" quotePrefix="1" applyNumberFormat="1" applyFont="1" applyFill="1" applyBorder="1" applyAlignment="1">
      <alignment horizontal="center"/>
    </xf>
    <xf numFmtId="169" fontId="0" fillId="3" borderId="31" xfId="67" quotePrefix="1" applyNumberFormat="1" applyFont="1" applyFill="1" applyBorder="1" applyAlignment="1">
      <alignment horizontal="center"/>
    </xf>
    <xf numFmtId="169" fontId="0" fillId="3" borderId="12" xfId="70" quotePrefix="1" applyNumberFormat="1" applyFont="1" applyFill="1" applyBorder="1" applyAlignment="1">
      <alignment horizontal="center"/>
    </xf>
    <xf numFmtId="169" fontId="95" fillId="3" borderId="12" xfId="73" quotePrefix="1" applyNumberFormat="1" applyFont="1" applyFill="1" applyBorder="1" applyAlignment="1">
      <alignment horizontal="center"/>
    </xf>
    <xf numFmtId="169" fontId="0" fillId="3" borderId="12" xfId="73" quotePrefix="1" applyNumberFormat="1" applyFont="1" applyFill="1" applyBorder="1" applyAlignment="1">
      <alignment horizontal="center"/>
    </xf>
    <xf numFmtId="169" fontId="0" fillId="3" borderId="12" xfId="76" quotePrefix="1" applyNumberFormat="1" applyFont="1" applyFill="1" applyBorder="1" applyAlignment="1">
      <alignment horizontal="center"/>
    </xf>
    <xf numFmtId="169" fontId="0" fillId="3" borderId="12" xfId="79" quotePrefix="1" applyNumberFormat="1" applyFont="1" applyFill="1" applyBorder="1" applyAlignment="1">
      <alignment horizontal="center"/>
    </xf>
    <xf numFmtId="169" fontId="0" fillId="3" borderId="12" xfId="82" quotePrefix="1" applyNumberFormat="1" applyFont="1" applyFill="1" applyBorder="1" applyAlignment="1">
      <alignment horizontal="center"/>
    </xf>
    <xf numFmtId="169" fontId="0" fillId="3" borderId="12" xfId="85" quotePrefix="1" applyNumberFormat="1" applyFont="1" applyFill="1" applyBorder="1" applyAlignment="1">
      <alignment horizontal="center"/>
    </xf>
    <xf numFmtId="169" fontId="0" fillId="3" borderId="31" xfId="85" quotePrefix="1" applyNumberFormat="1" applyFont="1" applyFill="1" applyBorder="1" applyAlignment="1">
      <alignment horizontal="center"/>
    </xf>
    <xf numFmtId="169" fontId="0" fillId="3" borderId="12" xfId="88" quotePrefix="1" applyNumberFormat="1" applyFont="1" applyFill="1" applyBorder="1" applyAlignment="1">
      <alignment horizontal="center"/>
    </xf>
    <xf numFmtId="169" fontId="0" fillId="3" borderId="12" xfId="91" quotePrefix="1" applyNumberFormat="1" applyFont="1" applyFill="1" applyBorder="1" applyAlignment="1">
      <alignment horizontal="center"/>
    </xf>
    <xf numFmtId="169" fontId="0" fillId="3" borderId="31" xfId="0" quotePrefix="1" applyNumberFormat="1" applyFont="1" applyFill="1" applyBorder="1" applyAlignment="1">
      <alignment horizontal="center"/>
    </xf>
    <xf numFmtId="0" fontId="0" fillId="3" borderId="2" xfId="13" quotePrefix="1" applyFont="1" applyFill="1" applyBorder="1" applyAlignment="1">
      <alignment horizontal="center"/>
    </xf>
    <xf numFmtId="0" fontId="0" fillId="3" borderId="22" xfId="13" quotePrefix="1" applyFont="1" applyFill="1" applyBorder="1" applyAlignment="1">
      <alignment horizontal="center"/>
    </xf>
    <xf numFmtId="0" fontId="0" fillId="3" borderId="2" xfId="16" quotePrefix="1" applyFont="1" applyFill="1" applyBorder="1" applyAlignment="1">
      <alignment horizontal="center"/>
    </xf>
    <xf numFmtId="0" fontId="0" fillId="3" borderId="22" xfId="16" quotePrefix="1" applyFont="1" applyFill="1" applyBorder="1" applyAlignment="1">
      <alignment horizontal="center"/>
    </xf>
    <xf numFmtId="0" fontId="0" fillId="3" borderId="2" xfId="19" quotePrefix="1" applyFont="1" applyFill="1" applyBorder="1" applyAlignment="1">
      <alignment horizontal="center"/>
    </xf>
    <xf numFmtId="0" fontId="0" fillId="3" borderId="30" xfId="19" quotePrefix="1" applyFont="1" applyFill="1" applyBorder="1" applyAlignment="1">
      <alignment horizontal="center"/>
    </xf>
    <xf numFmtId="0" fontId="0" fillId="3" borderId="35" xfId="19" quotePrefix="1" applyFont="1" applyFill="1" applyBorder="1" applyAlignment="1">
      <alignment horizontal="center"/>
    </xf>
    <xf numFmtId="0" fontId="0" fillId="3" borderId="2" xfId="22" quotePrefix="1" applyFont="1" applyFill="1" applyBorder="1" applyAlignment="1">
      <alignment horizontal="center"/>
    </xf>
    <xf numFmtId="0" fontId="0" fillId="3" borderId="22" xfId="22" quotePrefix="1" applyFont="1" applyFill="1" applyBorder="1" applyAlignment="1">
      <alignment horizontal="center"/>
    </xf>
    <xf numFmtId="0" fontId="95" fillId="3" borderId="22" xfId="22" quotePrefix="1" applyFont="1" applyFill="1" applyBorder="1" applyAlignment="1">
      <alignment horizontal="center"/>
    </xf>
    <xf numFmtId="0" fontId="0" fillId="3" borderId="2" xfId="25" quotePrefix="1" applyFont="1" applyFill="1" applyBorder="1" applyAlignment="1">
      <alignment horizontal="center"/>
    </xf>
    <xf numFmtId="0" fontId="0" fillId="3" borderId="22" xfId="25" quotePrefix="1" applyFont="1" applyFill="1" applyBorder="1" applyAlignment="1">
      <alignment horizontal="center"/>
    </xf>
    <xf numFmtId="0" fontId="0" fillId="3" borderId="2" xfId="28" quotePrefix="1" applyFont="1" applyFill="1" applyBorder="1" applyAlignment="1">
      <alignment horizontal="center"/>
    </xf>
    <xf numFmtId="0" fontId="0" fillId="3" borderId="2" xfId="31" quotePrefix="1" applyFont="1" applyFill="1" applyBorder="1" applyAlignment="1">
      <alignment horizontal="center"/>
    </xf>
    <xf numFmtId="0" fontId="0" fillId="3" borderId="22" xfId="34" quotePrefix="1" applyFont="1" applyFill="1" applyBorder="1" applyAlignment="1">
      <alignment horizontal="center"/>
    </xf>
    <xf numFmtId="0" fontId="0" fillId="3" borderId="2" xfId="37" quotePrefix="1" applyFont="1" applyFill="1" applyBorder="1" applyAlignment="1">
      <alignment horizontal="center"/>
    </xf>
    <xf numFmtId="0" fontId="0" fillId="3" borderId="22" xfId="37" quotePrefix="1" applyFont="1" applyFill="1" applyBorder="1" applyAlignment="1">
      <alignment horizontal="center"/>
    </xf>
    <xf numFmtId="0" fontId="8" fillId="3" borderId="22" xfId="37" quotePrefix="1" applyFont="1" applyFill="1" applyBorder="1" applyAlignment="1">
      <alignment horizontal="center"/>
    </xf>
    <xf numFmtId="0" fontId="0" fillId="3" borderId="22" xfId="40" quotePrefix="1" applyFont="1" applyFill="1" applyBorder="1" applyAlignment="1">
      <alignment horizontal="center"/>
    </xf>
    <xf numFmtId="0" fontId="0" fillId="3" borderId="2" xfId="43" quotePrefix="1" applyFont="1" applyFill="1" applyBorder="1" applyAlignment="1">
      <alignment horizontal="center"/>
    </xf>
    <xf numFmtId="0" fontId="0" fillId="3" borderId="30" xfId="43" quotePrefix="1" applyFont="1" applyFill="1" applyBorder="1" applyAlignment="1">
      <alignment horizontal="center"/>
    </xf>
    <xf numFmtId="0" fontId="0" fillId="3" borderId="2" xfId="46" quotePrefix="1" applyFont="1" applyFill="1" applyBorder="1" applyAlignment="1">
      <alignment horizontal="center"/>
    </xf>
    <xf numFmtId="0" fontId="0" fillId="3" borderId="22" xfId="46" quotePrefix="1" applyFont="1" applyFill="1" applyBorder="1" applyAlignment="1">
      <alignment horizontal="center"/>
    </xf>
    <xf numFmtId="0" fontId="0" fillId="3" borderId="2" xfId="49" quotePrefix="1" applyFont="1" applyFill="1" applyBorder="1" applyAlignment="1">
      <alignment horizontal="center"/>
    </xf>
    <xf numFmtId="0" fontId="0" fillId="3" borderId="22" xfId="49" quotePrefix="1" applyFont="1" applyFill="1" applyBorder="1" applyAlignment="1">
      <alignment horizontal="center"/>
    </xf>
    <xf numFmtId="0" fontId="0" fillId="3" borderId="2" xfId="52" quotePrefix="1" applyFont="1" applyFill="1" applyBorder="1" applyAlignment="1">
      <alignment horizontal="center"/>
    </xf>
    <xf numFmtId="0" fontId="0" fillId="3" borderId="2" xfId="55" quotePrefix="1" applyFont="1" applyFill="1" applyBorder="1" applyAlignment="1">
      <alignment horizontal="center"/>
    </xf>
    <xf numFmtId="0" fontId="0" fillId="3" borderId="2" xfId="58" quotePrefix="1" applyFont="1" applyFill="1" applyBorder="1" applyAlignment="1">
      <alignment horizontal="center"/>
    </xf>
    <xf numFmtId="0" fontId="0" fillId="3" borderId="22" xfId="58" quotePrefix="1" applyFont="1" applyFill="1" applyBorder="1" applyAlignment="1">
      <alignment horizontal="center"/>
    </xf>
    <xf numFmtId="0" fontId="0" fillId="3" borderId="2" xfId="61" quotePrefix="1" applyFont="1" applyFill="1" applyBorder="1" applyAlignment="1">
      <alignment horizontal="center"/>
    </xf>
    <xf numFmtId="0" fontId="0" fillId="3" borderId="22" xfId="61" quotePrefix="1" applyFont="1" applyFill="1" applyBorder="1" applyAlignment="1">
      <alignment horizontal="center"/>
    </xf>
    <xf numFmtId="0" fontId="0" fillId="3" borderId="2" xfId="67" quotePrefix="1" applyFont="1" applyFill="1" applyBorder="1" applyAlignment="1">
      <alignment horizontal="center"/>
    </xf>
    <xf numFmtId="0" fontId="0" fillId="3" borderId="30" xfId="67" quotePrefix="1" applyFont="1" applyFill="1" applyBorder="1" applyAlignment="1">
      <alignment horizontal="center"/>
    </xf>
    <xf numFmtId="0" fontId="0" fillId="3" borderId="2" xfId="70" quotePrefix="1" applyFont="1" applyFill="1" applyBorder="1" applyAlignment="1">
      <alignment horizontal="center"/>
    </xf>
    <xf numFmtId="0" fontId="0" fillId="3" borderId="22" xfId="70" quotePrefix="1" applyFont="1" applyFill="1" applyBorder="1" applyAlignment="1">
      <alignment horizontal="center"/>
    </xf>
    <xf numFmtId="0" fontId="0" fillId="3" borderId="22" xfId="73" quotePrefix="1" applyFont="1" applyFill="1" applyBorder="1" applyAlignment="1">
      <alignment horizontal="center"/>
    </xf>
    <xf numFmtId="0" fontId="0" fillId="3" borderId="2" xfId="76" quotePrefix="1" applyFont="1" applyFill="1" applyBorder="1" applyAlignment="1">
      <alignment horizontal="center"/>
    </xf>
    <xf numFmtId="0" fontId="0" fillId="3" borderId="22" xfId="79" quotePrefix="1" applyFont="1" applyFill="1" applyBorder="1" applyAlignment="1">
      <alignment horizontal="center"/>
    </xf>
    <xf numFmtId="0" fontId="0" fillId="3" borderId="2" xfId="82" quotePrefix="1" applyFont="1" applyFill="1" applyBorder="1" applyAlignment="1">
      <alignment horizontal="center"/>
    </xf>
    <xf numFmtId="0" fontId="0" fillId="3" borderId="22" xfId="82" quotePrefix="1" applyFont="1" applyFill="1" applyBorder="1" applyAlignment="1">
      <alignment horizontal="center"/>
    </xf>
    <xf numFmtId="0" fontId="0" fillId="3" borderId="2" xfId="85" quotePrefix="1" applyFont="1" applyFill="1" applyBorder="1" applyAlignment="1">
      <alignment horizontal="center"/>
    </xf>
    <xf numFmtId="0" fontId="0" fillId="3" borderId="30" xfId="85" quotePrefix="1" applyFont="1" applyFill="1" applyBorder="1" applyAlignment="1">
      <alignment horizontal="center"/>
    </xf>
    <xf numFmtId="0" fontId="0" fillId="3" borderId="2" xfId="88" quotePrefix="1" applyFont="1" applyFill="1" applyBorder="1" applyAlignment="1">
      <alignment horizontal="center"/>
    </xf>
    <xf numFmtId="0" fontId="0" fillId="3" borderId="22" xfId="88" quotePrefix="1" applyFont="1" applyFill="1" applyBorder="1" applyAlignment="1">
      <alignment horizontal="center"/>
    </xf>
    <xf numFmtId="0" fontId="0" fillId="3" borderId="2" xfId="91" quotePrefix="1" applyFont="1" applyFill="1" applyBorder="1" applyAlignment="1">
      <alignment horizontal="center"/>
    </xf>
    <xf numFmtId="0" fontId="0" fillId="3" borderId="22" xfId="91" quotePrefix="1" applyFont="1" applyFill="1" applyBorder="1" applyAlignment="1">
      <alignment horizontal="center"/>
    </xf>
    <xf numFmtId="0" fontId="0" fillId="3" borderId="2" xfId="0" quotePrefix="1" applyFont="1" applyFill="1" applyBorder="1" applyAlignment="1">
      <alignment horizontal="center"/>
    </xf>
    <xf numFmtId="0" fontId="0" fillId="3" borderId="30" xfId="0" quotePrefix="1" applyFont="1" applyFill="1" applyBorder="1" applyAlignment="1">
      <alignment horizontal="center"/>
    </xf>
    <xf numFmtId="0" fontId="0" fillId="3" borderId="20" xfId="0" quotePrefix="1" applyFont="1" applyFill="1" applyBorder="1" applyAlignment="1">
      <alignment horizontal="center"/>
    </xf>
    <xf numFmtId="0" fontId="104" fillId="2" borderId="17" xfId="0" quotePrefix="1" applyFont="1" applyFill="1" applyBorder="1" applyAlignment="1">
      <alignment horizontal="center"/>
    </xf>
    <xf numFmtId="0" fontId="61" fillId="2" borderId="62" xfId="0" quotePrefix="1" applyFont="1" applyFill="1" applyBorder="1" applyAlignment="1">
      <alignment horizontal="center"/>
    </xf>
    <xf numFmtId="169" fontId="61" fillId="2" borderId="17" xfId="0" quotePrefix="1" applyNumberFormat="1" applyFont="1" applyFill="1" applyBorder="1" applyAlignment="1">
      <alignment horizontal="center"/>
    </xf>
    <xf numFmtId="0" fontId="71" fillId="2" borderId="17" xfId="0" applyFont="1" applyFill="1" applyBorder="1" applyAlignment="1">
      <alignment horizontal="left" vertical="center" wrapText="1"/>
    </xf>
    <xf numFmtId="0" fontId="61" fillId="2" borderId="17" xfId="0" applyFont="1" applyFill="1" applyBorder="1" applyAlignment="1">
      <alignment horizontal="center" vertical="center"/>
    </xf>
    <xf numFmtId="167" fontId="71" fillId="2" borderId="17" xfId="3" applyNumberFormat="1" applyFont="1" applyFill="1" applyBorder="1" applyAlignment="1">
      <alignment horizontal="center" vertical="center"/>
    </xf>
    <xf numFmtId="164" fontId="61" fillId="2" borderId="17" xfId="0" applyNumberFormat="1" applyFont="1" applyFill="1" applyBorder="1" applyAlignment="1">
      <alignment horizontal="center"/>
    </xf>
    <xf numFmtId="0" fontId="61" fillId="2" borderId="17" xfId="0" applyFont="1" applyFill="1" applyBorder="1" applyAlignment="1">
      <alignment horizontal="center"/>
    </xf>
    <xf numFmtId="164" fontId="71" fillId="2" borderId="17" xfId="2" applyNumberFormat="1" applyFont="1" applyFill="1" applyBorder="1" applyAlignment="1">
      <alignment horizontal="center" vertical="center"/>
    </xf>
    <xf numFmtId="1" fontId="71" fillId="2" borderId="17" xfId="2" applyNumberFormat="1" applyFont="1" applyFill="1" applyBorder="1" applyAlignment="1">
      <alignment horizontal="center" vertical="center"/>
    </xf>
    <xf numFmtId="37" fontId="71" fillId="2" borderId="17" xfId="2" applyNumberFormat="1" applyFont="1" applyFill="1" applyBorder="1" applyAlignment="1">
      <alignment horizontal="center" vertical="center"/>
    </xf>
    <xf numFmtId="168" fontId="61" fillId="2" borderId="17" xfId="1" applyNumberFormat="1" applyFont="1" applyFill="1" applyBorder="1" applyAlignment="1">
      <alignment horizontal="center" vertical="center"/>
    </xf>
    <xf numFmtId="168" fontId="61" fillId="2" borderId="17" xfId="1" applyNumberFormat="1" applyFont="1" applyFill="1" applyBorder="1" applyAlignment="1">
      <alignment vertical="center"/>
    </xf>
    <xf numFmtId="14" fontId="104" fillId="2" borderId="17" xfId="0" quotePrefix="1" applyNumberFormat="1" applyFont="1" applyFill="1" applyBorder="1" applyAlignment="1">
      <alignment horizontal="center"/>
    </xf>
    <xf numFmtId="164" fontId="61" fillId="2" borderId="17" xfId="2" applyNumberFormat="1" applyFont="1" applyFill="1" applyBorder="1" applyAlignment="1">
      <alignment horizontal="left" vertical="top"/>
    </xf>
    <xf numFmtId="0" fontId="61" fillId="2" borderId="17" xfId="0" applyFont="1" applyFill="1" applyBorder="1"/>
    <xf numFmtId="168" fontId="61" fillId="2" borderId="17" xfId="0" applyNumberFormat="1" applyFont="1" applyFill="1" applyBorder="1"/>
    <xf numFmtId="164" fontId="105" fillId="2" borderId="17" xfId="0" applyNumberFormat="1" applyFont="1" applyFill="1" applyBorder="1"/>
    <xf numFmtId="0" fontId="105" fillId="2" borderId="17" xfId="0" applyFont="1" applyFill="1" applyBorder="1"/>
    <xf numFmtId="0" fontId="0" fillId="2" borderId="0" xfId="0" applyFill="1"/>
    <xf numFmtId="0" fontId="8" fillId="2" borderId="61" xfId="0" quotePrefix="1" applyFont="1" applyFill="1" applyBorder="1" applyAlignment="1">
      <alignment horizontal="center"/>
    </xf>
    <xf numFmtId="0" fontId="6" fillId="2" borderId="17" xfId="0" applyFont="1" applyFill="1" applyBorder="1" applyAlignment="1">
      <alignment horizontal="left" wrapText="1"/>
    </xf>
    <xf numFmtId="164" fontId="55" fillId="2" borderId="17" xfId="0" applyNumberFormat="1" applyFont="1" applyFill="1" applyBorder="1"/>
    <xf numFmtId="0" fontId="55" fillId="2" borderId="17" xfId="0" applyFont="1" applyFill="1" applyBorder="1"/>
    <xf numFmtId="0" fontId="54" fillId="2" borderId="17" xfId="0" quotePrefix="1" applyFont="1" applyFill="1" applyBorder="1" applyAlignment="1">
      <alignment horizontal="center"/>
    </xf>
    <xf numFmtId="0" fontId="94" fillId="2" borderId="12" xfId="0" applyFont="1" applyFill="1" applyBorder="1" applyAlignment="1">
      <alignment horizontal="left" vertical="center" wrapText="1"/>
    </xf>
    <xf numFmtId="164" fontId="0" fillId="2" borderId="17" xfId="0" applyNumberFormat="1" applyFont="1" applyFill="1" applyBorder="1" applyAlignment="1">
      <alignment horizontal="center"/>
    </xf>
    <xf numFmtId="164" fontId="95" fillId="2" borderId="17" xfId="2" applyNumberFormat="1" applyFont="1" applyFill="1" applyBorder="1" applyAlignment="1">
      <alignment horizontal="center" vertical="center"/>
    </xf>
    <xf numFmtId="168" fontId="0" fillId="2" borderId="19" xfId="1" applyNumberFormat="1" applyFont="1" applyFill="1" applyBorder="1" applyAlignment="1">
      <alignment horizontal="center" vertical="center"/>
    </xf>
    <xf numFmtId="168" fontId="0" fillId="2" borderId="17" xfId="0" applyNumberFormat="1" applyFont="1" applyFill="1" applyBorder="1"/>
    <xf numFmtId="164" fontId="96" fillId="2" borderId="17" xfId="0" applyNumberFormat="1" applyFont="1" applyFill="1" applyBorder="1"/>
    <xf numFmtId="0" fontId="96" fillId="2" borderId="17" xfId="0" applyFont="1" applyFill="1" applyBorder="1"/>
    <xf numFmtId="0" fontId="0" fillId="2" borderId="17" xfId="0" quotePrefix="1" applyFont="1" applyFill="1" applyBorder="1" applyAlignment="1">
      <alignment horizontal="center"/>
    </xf>
    <xf numFmtId="0" fontId="0" fillId="2" borderId="17" xfId="0" applyFill="1" applyBorder="1"/>
    <xf numFmtId="0" fontId="0" fillId="3" borderId="17" xfId="0" applyFill="1" applyBorder="1"/>
    <xf numFmtId="168" fontId="0" fillId="3" borderId="17" xfId="0" applyNumberFormat="1" applyFont="1" applyFill="1" applyBorder="1"/>
    <xf numFmtId="164" fontId="96" fillId="3" borderId="17" xfId="0" applyNumberFormat="1" applyFont="1" applyFill="1" applyBorder="1"/>
    <xf numFmtId="0" fontId="96" fillId="3" borderId="17" xfId="0" applyFont="1" applyFill="1" applyBorder="1"/>
    <xf numFmtId="0" fontId="0" fillId="3" borderId="0" xfId="0" applyFill="1"/>
    <xf numFmtId="14" fontId="0" fillId="3" borderId="17" xfId="0" applyNumberFormat="1" applyFill="1" applyBorder="1"/>
    <xf numFmtId="14" fontId="0" fillId="2" borderId="17" xfId="0" applyNumberFormat="1" applyFont="1" applyFill="1" applyBorder="1"/>
    <xf numFmtId="164" fontId="96" fillId="2" borderId="17" xfId="13" applyNumberFormat="1" applyFont="1" applyFill="1" applyBorder="1"/>
    <xf numFmtId="169" fontId="0" fillId="2" borderId="17" xfId="0" quotePrefix="1" applyNumberFormat="1" applyFont="1" applyFill="1" applyBorder="1" applyAlignment="1">
      <alignment horizontal="center"/>
    </xf>
    <xf numFmtId="0" fontId="6" fillId="2" borderId="12" xfId="0" applyFont="1" applyFill="1" applyBorder="1" applyAlignment="1">
      <alignment horizontal="left" vertical="center" wrapText="1"/>
    </xf>
    <xf numFmtId="0" fontId="0" fillId="2" borderId="18" xfId="0" applyFill="1" applyBorder="1" applyAlignment="1">
      <alignment horizontal="center" vertical="center"/>
    </xf>
    <xf numFmtId="14" fontId="0" fillId="2" borderId="17" xfId="0" applyNumberFormat="1" applyFill="1" applyBorder="1"/>
    <xf numFmtId="0" fontId="0" fillId="2" borderId="12" xfId="0" applyFont="1" applyFill="1" applyBorder="1"/>
    <xf numFmtId="0" fontId="0" fillId="2" borderId="12" xfId="0" applyFont="1" applyFill="1" applyBorder="1" applyAlignment="1">
      <alignment horizontal="center"/>
    </xf>
    <xf numFmtId="164" fontId="0" fillId="2" borderId="12" xfId="0" applyNumberFormat="1" applyFont="1" applyFill="1" applyBorder="1" applyAlignment="1">
      <alignment horizontal="center"/>
    </xf>
    <xf numFmtId="164" fontId="95" fillId="2" borderId="12" xfId="2" applyNumberFormat="1" applyFont="1" applyFill="1" applyBorder="1" applyAlignment="1">
      <alignment horizontal="center" vertical="center"/>
    </xf>
    <xf numFmtId="168" fontId="0" fillId="2" borderId="12" xfId="1" applyNumberFormat="1" applyFont="1" applyFill="1" applyBorder="1" applyAlignment="1">
      <alignment horizontal="center" vertical="center"/>
    </xf>
    <xf numFmtId="168" fontId="0" fillId="2" borderId="12" xfId="1" applyNumberFormat="1" applyFont="1" applyFill="1" applyBorder="1" applyAlignment="1">
      <alignment vertical="center"/>
    </xf>
    <xf numFmtId="164" fontId="0" fillId="2" borderId="12" xfId="2" applyFont="1" applyFill="1" applyBorder="1"/>
    <xf numFmtId="14" fontId="0" fillId="2" borderId="12" xfId="0" applyNumberFormat="1" applyFont="1" applyFill="1" applyBorder="1"/>
    <xf numFmtId="164" fontId="96" fillId="2" borderId="27" xfId="13" applyNumberFormat="1" applyFont="1" applyFill="1" applyBorder="1"/>
    <xf numFmtId="0" fontId="0" fillId="2" borderId="62" xfId="0" quotePrefix="1" applyFont="1" applyFill="1" applyBorder="1" applyAlignment="1">
      <alignment horizontal="center"/>
    </xf>
    <xf numFmtId="0" fontId="0" fillId="2" borderId="20" xfId="0" quotePrefix="1" applyFont="1" applyFill="1" applyBorder="1" applyAlignment="1">
      <alignment horizontal="center"/>
    </xf>
    <xf numFmtId="14" fontId="0" fillId="0" borderId="17" xfId="0" applyNumberFormat="1" applyBorder="1"/>
    <xf numFmtId="14" fontId="95" fillId="0" borderId="17" xfId="0" applyNumberFormat="1" applyFont="1" applyBorder="1"/>
    <xf numFmtId="168" fontId="112" fillId="3" borderId="17" xfId="0" applyNumberFormat="1" applyFont="1" applyFill="1" applyBorder="1"/>
    <xf numFmtId="164" fontId="93" fillId="3" borderId="17" xfId="2" quotePrefix="1" applyFont="1" applyFill="1" applyBorder="1" applyAlignment="1">
      <alignment horizontal="center"/>
    </xf>
    <xf numFmtId="14" fontId="0" fillId="3" borderId="17" xfId="27" applyNumberFormat="1" applyFont="1" applyFill="1" applyBorder="1"/>
    <xf numFmtId="168" fontId="0" fillId="3" borderId="17" xfId="13" applyNumberFormat="1" applyFont="1" applyFill="1" applyBorder="1"/>
    <xf numFmtId="164" fontId="0" fillId="3" borderId="17" xfId="13" applyNumberFormat="1" applyFont="1" applyFill="1" applyBorder="1" applyAlignment="1">
      <alignment horizontal="center"/>
    </xf>
    <xf numFmtId="164" fontId="95" fillId="3" borderId="17" xfId="15" applyNumberFormat="1" applyFont="1" applyFill="1" applyBorder="1" applyAlignment="1">
      <alignment horizontal="center" vertical="center"/>
    </xf>
    <xf numFmtId="168" fontId="0" fillId="3" borderId="19" xfId="14" applyNumberFormat="1" applyFont="1" applyFill="1" applyBorder="1" applyAlignment="1">
      <alignment horizontal="center" vertical="center"/>
    </xf>
    <xf numFmtId="168" fontId="0" fillId="3" borderId="17" xfId="14" applyNumberFormat="1" applyFont="1" applyFill="1" applyBorder="1" applyAlignment="1">
      <alignment vertical="center"/>
    </xf>
    <xf numFmtId="168" fontId="0" fillId="3" borderId="54" xfId="14" applyNumberFormat="1" applyFont="1" applyFill="1" applyBorder="1" applyAlignment="1">
      <alignment vertical="center"/>
    </xf>
    <xf numFmtId="164" fontId="96" fillId="3" borderId="17" xfId="13" applyNumberFormat="1" applyFont="1" applyFill="1" applyBorder="1"/>
    <xf numFmtId="0" fontId="0" fillId="3" borderId="19" xfId="0" applyFont="1" applyFill="1" applyBorder="1"/>
    <xf numFmtId="0" fontId="0" fillId="3" borderId="17" xfId="0" applyFill="1" applyBorder="1" applyAlignment="1">
      <alignment horizontal="center" vertical="center"/>
    </xf>
    <xf numFmtId="0" fontId="0" fillId="3" borderId="12" xfId="0" applyFont="1" applyFill="1" applyBorder="1" applyAlignment="1">
      <alignment horizontal="center"/>
    </xf>
    <xf numFmtId="1" fontId="95" fillId="3" borderId="12" xfId="2" applyNumberFormat="1" applyFont="1" applyFill="1" applyBorder="1" applyAlignment="1">
      <alignment horizontal="center" vertical="center"/>
    </xf>
    <xf numFmtId="0" fontId="0" fillId="3" borderId="12" xfId="0" applyFont="1" applyFill="1" applyBorder="1"/>
    <xf numFmtId="14" fontId="0" fillId="3" borderId="12" xfId="0" applyNumberFormat="1" applyFont="1" applyFill="1" applyBorder="1"/>
    <xf numFmtId="164" fontId="0" fillId="3" borderId="12" xfId="2" applyFont="1" applyFill="1" applyBorder="1"/>
    <xf numFmtId="168" fontId="0" fillId="3" borderId="18" xfId="1" applyNumberFormat="1" applyFont="1" applyFill="1" applyBorder="1" applyAlignment="1">
      <alignment vertical="center"/>
    </xf>
    <xf numFmtId="168" fontId="0" fillId="3" borderId="17" xfId="14" applyNumberFormat="1" applyFont="1" applyFill="1" applyBorder="1" applyAlignment="1">
      <alignment horizontal="center" vertical="center"/>
    </xf>
    <xf numFmtId="0" fontId="0" fillId="3" borderId="17" xfId="13" applyFont="1" applyFill="1" applyBorder="1" applyAlignment="1">
      <alignment horizontal="center"/>
    </xf>
    <xf numFmtId="1" fontId="95" fillId="3" borderId="17" xfId="15" applyNumberFormat="1" applyFont="1" applyFill="1" applyBorder="1" applyAlignment="1">
      <alignment horizontal="center" vertical="center"/>
    </xf>
    <xf numFmtId="168" fontId="0" fillId="3" borderId="0" xfId="14" applyNumberFormat="1" applyFont="1" applyFill="1" applyBorder="1" applyAlignment="1">
      <alignment vertical="center"/>
    </xf>
    <xf numFmtId="14" fontId="93" fillId="3" borderId="17" xfId="13" quotePrefix="1" applyNumberFormat="1" applyFont="1" applyFill="1" applyBorder="1" applyAlignment="1">
      <alignment horizontal="center"/>
    </xf>
    <xf numFmtId="14" fontId="0" fillId="3" borderId="17" xfId="14" applyNumberFormat="1" applyFont="1" applyFill="1" applyBorder="1" applyAlignment="1">
      <alignment vertical="center"/>
    </xf>
    <xf numFmtId="14" fontId="0" fillId="3" borderId="17" xfId="15" applyNumberFormat="1" applyFont="1" applyFill="1" applyBorder="1" applyAlignment="1">
      <alignment horizontal="left" vertical="top"/>
    </xf>
    <xf numFmtId="0" fontId="0" fillId="3" borderId="17" xfId="13" applyFont="1" applyFill="1" applyBorder="1"/>
    <xf numFmtId="0" fontId="0" fillId="3" borderId="0" xfId="13" applyFont="1" applyFill="1"/>
    <xf numFmtId="37" fontId="95" fillId="3" borderId="17" xfId="15" applyNumberFormat="1" applyFont="1" applyFill="1" applyBorder="1" applyAlignment="1">
      <alignment horizontal="center" vertical="center"/>
    </xf>
    <xf numFmtId="164" fontId="0" fillId="3" borderId="17" xfId="15" applyNumberFormat="1" applyFont="1" applyFill="1" applyBorder="1" applyAlignment="1">
      <alignment horizontal="left" vertical="top"/>
    </xf>
    <xf numFmtId="164" fontId="0" fillId="3" borderId="17" xfId="2" applyFont="1" applyFill="1" applyBorder="1" applyAlignment="1">
      <alignment horizontal="center" vertical="center"/>
    </xf>
    <xf numFmtId="164" fontId="0" fillId="3" borderId="17" xfId="15" applyFont="1" applyFill="1" applyBorder="1" applyAlignment="1">
      <alignment horizontal="center" vertical="center"/>
    </xf>
    <xf numFmtId="14" fontId="0" fillId="3" borderId="17" xfId="15" applyNumberFormat="1" applyFont="1" applyFill="1" applyBorder="1" applyAlignment="1">
      <alignment horizontal="center" vertical="center"/>
    </xf>
    <xf numFmtId="14" fontId="0" fillId="3" borderId="17" xfId="13" applyNumberFormat="1" applyFont="1" applyFill="1" applyBorder="1"/>
    <xf numFmtId="0" fontId="0" fillId="3" borderId="17" xfId="16" applyFont="1" applyFill="1" applyBorder="1" applyAlignment="1">
      <alignment horizontal="center"/>
    </xf>
    <xf numFmtId="1" fontId="95" fillId="3" borderId="17" xfId="17" applyNumberFormat="1" applyFont="1" applyFill="1" applyBorder="1" applyAlignment="1">
      <alignment horizontal="center" vertical="center"/>
    </xf>
    <xf numFmtId="168" fontId="0" fillId="3" borderId="0" xfId="18" applyNumberFormat="1" applyFont="1" applyFill="1" applyBorder="1" applyAlignment="1">
      <alignment vertical="center"/>
    </xf>
    <xf numFmtId="14" fontId="93" fillId="3" borderId="17" xfId="16" quotePrefix="1" applyNumberFormat="1" applyFont="1" applyFill="1" applyBorder="1" applyAlignment="1">
      <alignment horizontal="center"/>
    </xf>
    <xf numFmtId="14" fontId="0" fillId="3" borderId="17" xfId="18" applyNumberFormat="1" applyFont="1" applyFill="1" applyBorder="1" applyAlignment="1">
      <alignment vertical="center"/>
    </xf>
    <xf numFmtId="14" fontId="0" fillId="3" borderId="17" xfId="17" applyNumberFormat="1" applyFont="1" applyFill="1" applyBorder="1" applyAlignment="1">
      <alignment horizontal="left" vertical="top"/>
    </xf>
    <xf numFmtId="0" fontId="0" fillId="3" borderId="17" xfId="16" applyFont="1" applyFill="1" applyBorder="1"/>
    <xf numFmtId="0" fontId="0" fillId="3" borderId="0" xfId="16" applyFont="1" applyFill="1"/>
    <xf numFmtId="0" fontId="0" fillId="3" borderId="17" xfId="16" applyFont="1" applyFill="1" applyBorder="1" applyAlignment="1">
      <alignment horizontal="center" vertical="center"/>
    </xf>
    <xf numFmtId="167" fontId="95" fillId="3" borderId="37" xfId="3" applyNumberFormat="1" applyFont="1" applyFill="1" applyBorder="1" applyAlignment="1">
      <alignment horizontal="center" vertical="center"/>
    </xf>
    <xf numFmtId="37" fontId="95" fillId="3" borderId="17" xfId="17" applyNumberFormat="1" applyFont="1" applyFill="1" applyBorder="1" applyAlignment="1">
      <alignment horizontal="center" vertical="center"/>
    </xf>
    <xf numFmtId="164" fontId="0" fillId="3" borderId="17" xfId="17" applyNumberFormat="1" applyFont="1" applyFill="1" applyBorder="1" applyAlignment="1">
      <alignment horizontal="left" vertical="top"/>
    </xf>
    <xf numFmtId="164" fontId="0" fillId="3" borderId="17" xfId="17" applyFont="1" applyFill="1" applyBorder="1" applyAlignment="1">
      <alignment horizontal="center" vertical="center"/>
    </xf>
    <xf numFmtId="14" fontId="0" fillId="3" borderId="17" xfId="17" applyNumberFormat="1" applyFont="1" applyFill="1" applyBorder="1" applyAlignment="1">
      <alignment horizontal="center" vertical="center"/>
    </xf>
    <xf numFmtId="14" fontId="0" fillId="3" borderId="17" xfId="16" applyNumberFormat="1" applyFont="1" applyFill="1" applyBorder="1"/>
    <xf numFmtId="167" fontId="95" fillId="3" borderId="28" xfId="3" applyNumberFormat="1" applyFont="1" applyFill="1" applyBorder="1" applyAlignment="1">
      <alignment horizontal="center" vertical="center"/>
    </xf>
    <xf numFmtId="168" fontId="0" fillId="3" borderId="0" xfId="21" applyNumberFormat="1" applyFont="1" applyFill="1" applyBorder="1" applyAlignment="1">
      <alignment vertical="center"/>
    </xf>
    <xf numFmtId="14" fontId="93" fillId="3" borderId="17" xfId="19" quotePrefix="1" applyNumberFormat="1" applyFont="1" applyFill="1" applyBorder="1" applyAlignment="1">
      <alignment horizontal="center"/>
    </xf>
    <xf numFmtId="14" fontId="0" fillId="3" borderId="17" xfId="21" applyNumberFormat="1" applyFont="1" applyFill="1" applyBorder="1" applyAlignment="1">
      <alignment vertical="center"/>
    </xf>
    <xf numFmtId="14" fontId="0" fillId="3" borderId="17" xfId="20" applyNumberFormat="1" applyFont="1" applyFill="1" applyBorder="1" applyAlignment="1">
      <alignment horizontal="left" vertical="top"/>
    </xf>
    <xf numFmtId="0" fontId="0" fillId="3" borderId="17" xfId="19" applyFont="1" applyFill="1" applyBorder="1"/>
    <xf numFmtId="0" fontId="0" fillId="3" borderId="0" xfId="19" applyFont="1" applyFill="1"/>
    <xf numFmtId="0" fontId="0" fillId="3" borderId="17" xfId="19" applyFont="1" applyFill="1" applyBorder="1" applyAlignment="1">
      <alignment horizontal="center" vertical="center"/>
    </xf>
    <xf numFmtId="167" fontId="95" fillId="3" borderId="46" xfId="3" applyNumberFormat="1" applyFont="1" applyFill="1" applyBorder="1" applyAlignment="1">
      <alignment horizontal="center" vertical="center"/>
    </xf>
    <xf numFmtId="164" fontId="0" fillId="3" borderId="17" xfId="20" applyNumberFormat="1" applyFont="1" applyFill="1" applyBorder="1" applyAlignment="1">
      <alignment horizontal="left" vertical="top"/>
    </xf>
    <xf numFmtId="0" fontId="0" fillId="3" borderId="31" xfId="19" applyFont="1" applyFill="1" applyBorder="1" applyAlignment="1">
      <alignment horizontal="center"/>
    </xf>
    <xf numFmtId="1" fontId="95" fillId="3" borderId="31" xfId="20" applyNumberFormat="1" applyFont="1" applyFill="1" applyBorder="1" applyAlignment="1">
      <alignment horizontal="center" vertical="center"/>
    </xf>
    <xf numFmtId="167" fontId="95" fillId="3" borderId="32" xfId="3" applyNumberFormat="1" applyFont="1" applyFill="1" applyBorder="1" applyAlignment="1">
      <alignment horizontal="center" vertical="center"/>
    </xf>
    <xf numFmtId="37" fontId="95" fillId="3" borderId="31" xfId="20" applyNumberFormat="1" applyFont="1" applyFill="1" applyBorder="1" applyAlignment="1">
      <alignment horizontal="center" vertical="center"/>
    </xf>
    <xf numFmtId="0" fontId="96" fillId="3" borderId="17" xfId="19" applyFont="1" applyFill="1" applyBorder="1"/>
    <xf numFmtId="0" fontId="95" fillId="3" borderId="17" xfId="19" applyFont="1" applyFill="1" applyBorder="1" applyAlignment="1">
      <alignment horizontal="center" vertical="center"/>
    </xf>
    <xf numFmtId="14" fontId="0" fillId="3" borderId="17" xfId="20" applyNumberFormat="1" applyFont="1" applyFill="1" applyBorder="1" applyAlignment="1">
      <alignment horizontal="center" vertical="center"/>
    </xf>
    <xf numFmtId="164" fontId="0" fillId="3" borderId="17" xfId="20" applyFont="1" applyFill="1" applyBorder="1" applyAlignment="1">
      <alignment horizontal="center" vertical="center"/>
    </xf>
    <xf numFmtId="14" fontId="0" fillId="3" borderId="17" xfId="19" applyNumberFormat="1" applyFont="1" applyFill="1" applyBorder="1"/>
    <xf numFmtId="0" fontId="0" fillId="3" borderId="36" xfId="19" applyFont="1" applyFill="1" applyBorder="1" applyAlignment="1">
      <alignment horizontal="center"/>
    </xf>
    <xf numFmtId="1" fontId="95" fillId="3" borderId="36" xfId="20" applyNumberFormat="1" applyFont="1" applyFill="1" applyBorder="1" applyAlignment="1">
      <alignment horizontal="center" vertical="center"/>
    </xf>
    <xf numFmtId="167" fontId="95" fillId="3" borderId="69" xfId="3" applyNumberFormat="1" applyFont="1" applyFill="1" applyBorder="1" applyAlignment="1">
      <alignment horizontal="center" vertical="center"/>
    </xf>
    <xf numFmtId="37" fontId="95" fillId="3" borderId="36" xfId="20" applyNumberFormat="1" applyFont="1" applyFill="1" applyBorder="1" applyAlignment="1">
      <alignment horizontal="center" vertical="center"/>
    </xf>
    <xf numFmtId="0" fontId="0" fillId="3" borderId="17" xfId="22" applyFont="1" applyFill="1" applyBorder="1" applyAlignment="1">
      <alignment horizontal="center"/>
    </xf>
    <xf numFmtId="1" fontId="95" fillId="3" borderId="17" xfId="23" applyNumberFormat="1" applyFont="1" applyFill="1" applyBorder="1" applyAlignment="1">
      <alignment horizontal="center" vertical="center"/>
    </xf>
    <xf numFmtId="168" fontId="0" fillId="3" borderId="0" xfId="24" applyNumberFormat="1" applyFont="1" applyFill="1" applyBorder="1" applyAlignment="1">
      <alignment vertical="center"/>
    </xf>
    <xf numFmtId="14" fontId="93" fillId="3" borderId="17" xfId="22" quotePrefix="1" applyNumberFormat="1" applyFont="1" applyFill="1" applyBorder="1" applyAlignment="1">
      <alignment horizontal="center"/>
    </xf>
    <xf numFmtId="168" fontId="0" fillId="3" borderId="17" xfId="24" applyNumberFormat="1" applyFont="1" applyFill="1" applyBorder="1" applyAlignment="1">
      <alignment vertical="center"/>
    </xf>
    <xf numFmtId="14" fontId="0" fillId="3" borderId="17" xfId="24" applyNumberFormat="1" applyFont="1" applyFill="1" applyBorder="1" applyAlignment="1">
      <alignment vertical="center"/>
    </xf>
    <xf numFmtId="0" fontId="0" fillId="3" borderId="17" xfId="22" applyFont="1" applyFill="1" applyBorder="1"/>
    <xf numFmtId="0" fontId="0" fillId="3" borderId="0" xfId="22" applyFont="1" applyFill="1"/>
    <xf numFmtId="0" fontId="0" fillId="3" borderId="17" xfId="22" applyFont="1" applyFill="1" applyBorder="1" applyAlignment="1">
      <alignment horizontal="center" vertical="center"/>
    </xf>
    <xf numFmtId="37" fontId="95" fillId="3" borderId="17" xfId="23" applyNumberFormat="1" applyFont="1" applyFill="1" applyBorder="1" applyAlignment="1">
      <alignment horizontal="center" vertical="center"/>
    </xf>
    <xf numFmtId="164" fontId="0" fillId="3" borderId="17" xfId="23" applyNumberFormat="1" applyFont="1" applyFill="1" applyBorder="1" applyAlignment="1">
      <alignment horizontal="left" vertical="top"/>
    </xf>
    <xf numFmtId="0" fontId="95" fillId="3" borderId="17" xfId="22" applyFont="1" applyFill="1" applyBorder="1" applyAlignment="1">
      <alignment horizontal="center" vertical="center"/>
    </xf>
    <xf numFmtId="14" fontId="54" fillId="3" borderId="17" xfId="0" quotePrefix="1" applyNumberFormat="1" applyFont="1" applyFill="1" applyBorder="1" applyAlignment="1">
      <alignment horizontal="center"/>
    </xf>
    <xf numFmtId="14" fontId="0" fillId="3" borderId="17" xfId="23" applyNumberFormat="1" applyFont="1" applyFill="1" applyBorder="1" applyAlignment="1">
      <alignment horizontal="center" vertical="center"/>
    </xf>
    <xf numFmtId="164" fontId="0" fillId="3" borderId="17" xfId="23" applyFont="1" applyFill="1" applyBorder="1" applyAlignment="1">
      <alignment horizontal="center" vertical="center"/>
    </xf>
    <xf numFmtId="14" fontId="0" fillId="3" borderId="17" xfId="22" applyNumberFormat="1" applyFont="1" applyFill="1" applyBorder="1"/>
    <xf numFmtId="0" fontId="95" fillId="3" borderId="17" xfId="22" applyFont="1" applyFill="1" applyBorder="1" applyAlignment="1">
      <alignment horizontal="center"/>
    </xf>
    <xf numFmtId="168" fontId="95" fillId="3" borderId="17" xfId="24" applyNumberFormat="1" applyFont="1" applyFill="1" applyBorder="1" applyAlignment="1">
      <alignment vertical="center"/>
    </xf>
    <xf numFmtId="168" fontId="95" fillId="3" borderId="0" xfId="24" applyNumberFormat="1" applyFont="1" applyFill="1" applyBorder="1" applyAlignment="1">
      <alignment vertical="center"/>
    </xf>
    <xf numFmtId="164" fontId="95" fillId="3" borderId="17" xfId="2" applyFont="1" applyFill="1" applyBorder="1"/>
    <xf numFmtId="14" fontId="95" fillId="3" borderId="17" xfId="22" applyNumberFormat="1" applyFont="1" applyFill="1" applyBorder="1"/>
    <xf numFmtId="0" fontId="97" fillId="3" borderId="17" xfId="22" applyFont="1" applyFill="1" applyBorder="1"/>
    <xf numFmtId="0" fontId="97" fillId="3" borderId="0" xfId="22" applyFont="1" applyFill="1"/>
    <xf numFmtId="0" fontId="95" fillId="3" borderId="17" xfId="22" applyFont="1" applyFill="1" applyBorder="1"/>
    <xf numFmtId="0" fontId="0" fillId="3" borderId="17" xfId="25" applyFont="1" applyFill="1" applyBorder="1" applyAlignment="1">
      <alignment horizontal="center"/>
    </xf>
    <xf numFmtId="1" fontId="95" fillId="3" borderId="17" xfId="26" applyNumberFormat="1" applyFont="1" applyFill="1" applyBorder="1" applyAlignment="1">
      <alignment horizontal="center" vertical="center"/>
    </xf>
    <xf numFmtId="168" fontId="0" fillId="3" borderId="0" xfId="27" applyNumberFormat="1" applyFont="1" applyFill="1" applyBorder="1" applyAlignment="1">
      <alignment vertical="center"/>
    </xf>
    <xf numFmtId="14" fontId="93" fillId="3" borderId="17" xfId="25" quotePrefix="1" applyNumberFormat="1" applyFont="1" applyFill="1" applyBorder="1" applyAlignment="1">
      <alignment horizontal="center"/>
    </xf>
    <xf numFmtId="14" fontId="0" fillId="3" borderId="17" xfId="27" applyNumberFormat="1" applyFont="1" applyFill="1" applyBorder="1" applyAlignment="1">
      <alignment vertical="center"/>
    </xf>
    <xf numFmtId="0" fontId="0" fillId="3" borderId="0" xfId="25" applyFont="1" applyFill="1"/>
    <xf numFmtId="0" fontId="0" fillId="3" borderId="17" xfId="25" applyFont="1" applyFill="1" applyBorder="1" applyAlignment="1">
      <alignment horizontal="center" vertical="center"/>
    </xf>
    <xf numFmtId="37" fontId="95" fillId="3" borderId="17" xfId="26" applyNumberFormat="1" applyFont="1" applyFill="1" applyBorder="1" applyAlignment="1">
      <alignment horizontal="center" vertical="center"/>
    </xf>
    <xf numFmtId="164" fontId="0" fillId="3" borderId="17" xfId="26" applyNumberFormat="1" applyFont="1" applyFill="1" applyBorder="1" applyAlignment="1">
      <alignment horizontal="left" vertical="top"/>
    </xf>
    <xf numFmtId="164" fontId="0" fillId="3" borderId="17" xfId="26" applyFont="1" applyFill="1" applyBorder="1" applyAlignment="1">
      <alignment horizontal="center" vertical="center"/>
    </xf>
    <xf numFmtId="14" fontId="0" fillId="3" borderId="17" xfId="26" applyNumberFormat="1" applyFont="1" applyFill="1" applyBorder="1" applyAlignment="1">
      <alignment horizontal="center" vertical="center"/>
    </xf>
    <xf numFmtId="0" fontId="95" fillId="3" borderId="17" xfId="25" applyFont="1" applyFill="1" applyBorder="1" applyAlignment="1">
      <alignment horizontal="center" vertical="center"/>
    </xf>
    <xf numFmtId="14" fontId="93" fillId="3" borderId="17" xfId="28" quotePrefix="1" applyNumberFormat="1" applyFont="1" applyFill="1" applyBorder="1" applyAlignment="1">
      <alignment horizontal="center"/>
    </xf>
    <xf numFmtId="14" fontId="0" fillId="3" borderId="17" xfId="30" applyNumberFormat="1" applyFont="1" applyFill="1" applyBorder="1" applyAlignment="1">
      <alignment vertical="center"/>
    </xf>
    <xf numFmtId="168" fontId="0" fillId="3" borderId="17" xfId="30" applyNumberFormat="1" applyFont="1" applyFill="1" applyBorder="1"/>
    <xf numFmtId="164" fontId="0" fillId="3" borderId="17" xfId="29" applyNumberFormat="1" applyFont="1" applyFill="1" applyBorder="1" applyAlignment="1">
      <alignment horizontal="left" vertical="top"/>
    </xf>
    <xf numFmtId="168" fontId="97" fillId="3" borderId="17" xfId="30" applyNumberFormat="1" applyFont="1" applyFill="1" applyBorder="1"/>
    <xf numFmtId="164" fontId="0" fillId="3" borderId="17" xfId="29" applyFont="1" applyFill="1" applyBorder="1" applyAlignment="1">
      <alignment horizontal="center" vertical="center"/>
    </xf>
    <xf numFmtId="14" fontId="0" fillId="3" borderId="17" xfId="29" applyNumberFormat="1" applyFont="1" applyFill="1" applyBorder="1" applyAlignment="1">
      <alignment horizontal="center" vertical="center"/>
    </xf>
    <xf numFmtId="14" fontId="0" fillId="3" borderId="17" xfId="28" applyNumberFormat="1" applyFont="1" applyFill="1" applyBorder="1"/>
    <xf numFmtId="0" fontId="0" fillId="3" borderId="17" xfId="28" applyFont="1" applyFill="1" applyBorder="1"/>
    <xf numFmtId="14" fontId="93" fillId="3" borderId="17" xfId="31" quotePrefix="1" applyNumberFormat="1" applyFont="1" applyFill="1" applyBorder="1" applyAlignment="1">
      <alignment horizontal="center"/>
    </xf>
    <xf numFmtId="14" fontId="0" fillId="3" borderId="17" xfId="33" applyNumberFormat="1" applyFont="1" applyFill="1" applyBorder="1" applyAlignment="1">
      <alignment vertical="center"/>
    </xf>
    <xf numFmtId="168" fontId="0" fillId="3" borderId="17" xfId="33" applyNumberFormat="1" applyFont="1" applyFill="1" applyBorder="1"/>
    <xf numFmtId="164" fontId="0" fillId="3" borderId="17" xfId="32" applyNumberFormat="1" applyFont="1" applyFill="1" applyBorder="1" applyAlignment="1">
      <alignment horizontal="left" vertical="top"/>
    </xf>
    <xf numFmtId="0" fontId="0" fillId="3" borderId="17" xfId="31" applyFont="1" applyFill="1" applyBorder="1" applyAlignment="1">
      <alignment horizontal="center" vertical="center"/>
    </xf>
    <xf numFmtId="164" fontId="0" fillId="3" borderId="17" xfId="32" applyFont="1" applyFill="1" applyBorder="1" applyAlignment="1">
      <alignment horizontal="center" vertical="center"/>
    </xf>
    <xf numFmtId="14" fontId="0" fillId="3" borderId="17" xfId="32" applyNumberFormat="1" applyFont="1" applyFill="1" applyBorder="1" applyAlignment="1">
      <alignment horizontal="center" vertical="center"/>
    </xf>
    <xf numFmtId="14" fontId="0" fillId="3" borderId="17" xfId="31" applyNumberFormat="1" applyFont="1" applyFill="1" applyBorder="1"/>
    <xf numFmtId="0" fontId="0" fillId="3" borderId="17" xfId="31" applyFont="1" applyFill="1" applyBorder="1"/>
    <xf numFmtId="0" fontId="0" fillId="3" borderId="17" xfId="34" applyFont="1" applyFill="1" applyBorder="1" applyAlignment="1">
      <alignment horizontal="center"/>
    </xf>
    <xf numFmtId="1" fontId="95" fillId="3" borderId="17" xfId="35" applyNumberFormat="1" applyFont="1" applyFill="1" applyBorder="1" applyAlignment="1">
      <alignment horizontal="center" vertical="center"/>
    </xf>
    <xf numFmtId="168" fontId="0" fillId="3" borderId="0" xfId="36" applyNumberFormat="1" applyFont="1" applyFill="1"/>
    <xf numFmtId="168" fontId="0" fillId="3" borderId="0" xfId="36" applyNumberFormat="1" applyFont="1" applyFill="1" applyBorder="1" applyAlignment="1">
      <alignment vertical="center"/>
    </xf>
    <xf numFmtId="14" fontId="93" fillId="3" borderId="17" xfId="34" quotePrefix="1" applyNumberFormat="1" applyFont="1" applyFill="1" applyBorder="1" applyAlignment="1">
      <alignment horizontal="center"/>
    </xf>
    <xf numFmtId="14" fontId="0" fillId="3" borderId="17" xfId="36" applyNumberFormat="1" applyFont="1" applyFill="1" applyBorder="1" applyAlignment="1">
      <alignment vertical="center"/>
    </xf>
    <xf numFmtId="14" fontId="0" fillId="3" borderId="17" xfId="35" applyNumberFormat="1" applyFont="1" applyFill="1" applyBorder="1" applyAlignment="1">
      <alignment horizontal="left" vertical="top"/>
    </xf>
    <xf numFmtId="168" fontId="0" fillId="3" borderId="17" xfId="36" applyNumberFormat="1" applyFont="1" applyFill="1" applyBorder="1"/>
    <xf numFmtId="0" fontId="0" fillId="3" borderId="17" xfId="34" applyFont="1" applyFill="1" applyBorder="1" applyAlignment="1">
      <alignment horizontal="center" vertical="center"/>
    </xf>
    <xf numFmtId="37" fontId="95" fillId="3" borderId="17" xfId="35" applyNumberFormat="1" applyFont="1" applyFill="1" applyBorder="1" applyAlignment="1">
      <alignment horizontal="center" vertical="center"/>
    </xf>
    <xf numFmtId="164" fontId="0" fillId="3" borderId="17" xfId="35" applyNumberFormat="1" applyFont="1" applyFill="1" applyBorder="1" applyAlignment="1">
      <alignment horizontal="left" vertical="top"/>
    </xf>
    <xf numFmtId="0" fontId="0" fillId="3" borderId="17" xfId="37" applyFont="1" applyFill="1" applyBorder="1" applyAlignment="1">
      <alignment horizontal="center"/>
    </xf>
    <xf numFmtId="1" fontId="95" fillId="3" borderId="17" xfId="38" applyNumberFormat="1" applyFont="1" applyFill="1" applyBorder="1" applyAlignment="1">
      <alignment horizontal="center" vertical="center"/>
    </xf>
    <xf numFmtId="168" fontId="0" fillId="3" borderId="0" xfId="39" applyNumberFormat="1" applyFont="1" applyFill="1" applyBorder="1" applyAlignment="1">
      <alignment vertical="center"/>
    </xf>
    <xf numFmtId="14" fontId="93" fillId="3" borderId="17" xfId="37" quotePrefix="1" applyNumberFormat="1" applyFont="1" applyFill="1" applyBorder="1" applyAlignment="1">
      <alignment horizontal="center"/>
    </xf>
    <xf numFmtId="14" fontId="0" fillId="3" borderId="17" xfId="39" applyNumberFormat="1" applyFont="1" applyFill="1" applyBorder="1" applyAlignment="1">
      <alignment vertical="center"/>
    </xf>
    <xf numFmtId="14" fontId="0" fillId="3" borderId="17" xfId="38" applyNumberFormat="1" applyFont="1" applyFill="1" applyBorder="1" applyAlignment="1">
      <alignment horizontal="left" vertical="top"/>
    </xf>
    <xf numFmtId="0" fontId="97" fillId="3" borderId="17" xfId="37" applyFont="1" applyFill="1" applyBorder="1"/>
    <xf numFmtId="0" fontId="1" fillId="3" borderId="0" xfId="0" applyFont="1" applyFill="1"/>
    <xf numFmtId="0" fontId="0" fillId="3" borderId="17" xfId="37" applyFont="1" applyFill="1" applyBorder="1" applyAlignment="1">
      <alignment horizontal="center" vertical="center"/>
    </xf>
    <xf numFmtId="37" fontId="95" fillId="3" borderId="17" xfId="38" applyNumberFormat="1" applyFont="1" applyFill="1" applyBorder="1" applyAlignment="1">
      <alignment horizontal="center" vertical="center"/>
    </xf>
    <xf numFmtId="164" fontId="0" fillId="3" borderId="17" xfId="38" applyNumberFormat="1" applyFont="1" applyFill="1" applyBorder="1" applyAlignment="1">
      <alignment horizontal="left" vertical="top"/>
    </xf>
    <xf numFmtId="164" fontId="0" fillId="3" borderId="17" xfId="38" applyFont="1" applyFill="1" applyBorder="1" applyAlignment="1">
      <alignment horizontal="center" vertical="center"/>
    </xf>
    <xf numFmtId="14" fontId="0" fillId="3" borderId="17" xfId="38" applyNumberFormat="1" applyFont="1" applyFill="1" applyBorder="1" applyAlignment="1">
      <alignment horizontal="center" vertical="center"/>
    </xf>
    <xf numFmtId="0" fontId="8" fillId="3" borderId="17" xfId="37" applyFont="1" applyFill="1" applyBorder="1" applyAlignment="1">
      <alignment horizontal="center"/>
    </xf>
    <xf numFmtId="1" fontId="51" fillId="3" borderId="17" xfId="38" applyNumberFormat="1" applyFont="1" applyFill="1" applyBorder="1" applyAlignment="1">
      <alignment horizontal="center" vertical="center"/>
    </xf>
    <xf numFmtId="168" fontId="8" fillId="3" borderId="0" xfId="39" applyNumberFormat="1" applyFont="1" applyFill="1" applyBorder="1" applyAlignment="1">
      <alignment vertical="center"/>
    </xf>
    <xf numFmtId="14" fontId="54" fillId="3" borderId="17" xfId="37" quotePrefix="1" applyNumberFormat="1" applyFont="1" applyFill="1" applyBorder="1" applyAlignment="1">
      <alignment horizontal="center"/>
    </xf>
    <xf numFmtId="164" fontId="8" fillId="3" borderId="17" xfId="2" applyFont="1" applyFill="1" applyBorder="1"/>
    <xf numFmtId="14" fontId="8" fillId="3" borderId="17" xfId="37" applyNumberFormat="1" applyFont="1" applyFill="1" applyBorder="1"/>
    <xf numFmtId="0" fontId="30" fillId="3" borderId="17" xfId="37" applyFont="1" applyFill="1" applyBorder="1"/>
    <xf numFmtId="0" fontId="111" fillId="3" borderId="0" xfId="0" applyFont="1" applyFill="1"/>
    <xf numFmtId="0" fontId="8" fillId="3" borderId="17" xfId="37" applyFont="1" applyFill="1" applyBorder="1" applyAlignment="1">
      <alignment horizontal="center" vertical="center"/>
    </xf>
    <xf numFmtId="167" fontId="51" fillId="3" borderId="20" xfId="3" applyNumberFormat="1" applyFont="1" applyFill="1" applyBorder="1" applyAlignment="1">
      <alignment horizontal="center" vertical="center"/>
    </xf>
    <xf numFmtId="37" fontId="51" fillId="3" borderId="17" xfId="38" applyNumberFormat="1" applyFont="1" applyFill="1" applyBorder="1" applyAlignment="1">
      <alignment horizontal="center" vertical="center"/>
    </xf>
    <xf numFmtId="0" fontId="8" fillId="3" borderId="17" xfId="37" applyFont="1" applyFill="1" applyBorder="1"/>
    <xf numFmtId="164" fontId="55" fillId="3" borderId="18" xfId="13" applyNumberFormat="1" applyFont="1" applyFill="1" applyBorder="1"/>
    <xf numFmtId="0" fontId="0" fillId="3" borderId="0" xfId="37" applyFont="1" applyFill="1"/>
    <xf numFmtId="0" fontId="0" fillId="3" borderId="2" xfId="40" quotePrefix="1" applyFont="1" applyFill="1" applyBorder="1" applyAlignment="1">
      <alignment horizontal="center"/>
    </xf>
    <xf numFmtId="0" fontId="0" fillId="3" borderId="17" xfId="40" applyFont="1" applyFill="1" applyBorder="1" applyAlignment="1">
      <alignment horizontal="center"/>
    </xf>
    <xf numFmtId="1" fontId="95" fillId="3" borderId="17" xfId="41" applyNumberFormat="1" applyFont="1" applyFill="1" applyBorder="1" applyAlignment="1">
      <alignment horizontal="center" vertical="center"/>
    </xf>
    <xf numFmtId="168" fontId="0" fillId="3" borderId="0" xfId="42" applyNumberFormat="1" applyFont="1" applyFill="1" applyBorder="1" applyAlignment="1">
      <alignment vertical="center"/>
    </xf>
    <xf numFmtId="14" fontId="93" fillId="3" borderId="17" xfId="40" quotePrefix="1" applyNumberFormat="1" applyFont="1" applyFill="1" applyBorder="1" applyAlignment="1">
      <alignment horizontal="center"/>
    </xf>
    <xf numFmtId="14" fontId="0" fillId="3" borderId="17" xfId="42" applyNumberFormat="1" applyFont="1" applyFill="1" applyBorder="1" applyAlignment="1">
      <alignment vertical="center"/>
    </xf>
    <xf numFmtId="14" fontId="0" fillId="3" borderId="17" xfId="41" applyNumberFormat="1" applyFont="1" applyFill="1" applyBorder="1" applyAlignment="1">
      <alignment horizontal="left" vertical="top"/>
    </xf>
    <xf numFmtId="0" fontId="97" fillId="3" borderId="17" xfId="40" applyFont="1" applyFill="1" applyBorder="1"/>
    <xf numFmtId="0" fontId="97" fillId="3" borderId="0" xfId="40" applyFont="1" applyFill="1"/>
    <xf numFmtId="0" fontId="0" fillId="3" borderId="17" xfId="40" applyFont="1" applyFill="1" applyBorder="1" applyAlignment="1">
      <alignment horizontal="center" vertical="center"/>
    </xf>
    <xf numFmtId="37" fontId="95" fillId="3" borderId="17" xfId="41" applyNumberFormat="1" applyFont="1" applyFill="1" applyBorder="1" applyAlignment="1">
      <alignment horizontal="center" vertical="center"/>
    </xf>
    <xf numFmtId="164" fontId="0" fillId="3" borderId="17" xfId="41" applyNumberFormat="1" applyFont="1" applyFill="1" applyBorder="1" applyAlignment="1">
      <alignment horizontal="left" vertical="top"/>
    </xf>
    <xf numFmtId="0" fontId="0" fillId="3" borderId="17" xfId="40" applyFont="1" applyFill="1" applyBorder="1"/>
    <xf numFmtId="0" fontId="0" fillId="3" borderId="0" xfId="40" applyFont="1" applyFill="1"/>
    <xf numFmtId="164" fontId="0" fillId="3" borderId="17" xfId="41" applyFont="1" applyFill="1" applyBorder="1" applyAlignment="1">
      <alignment horizontal="center" vertical="center"/>
    </xf>
    <xf numFmtId="14" fontId="0" fillId="3" borderId="17" xfId="41" applyNumberFormat="1" applyFont="1" applyFill="1" applyBorder="1" applyAlignment="1">
      <alignment horizontal="center" vertical="center"/>
    </xf>
    <xf numFmtId="14" fontId="0" fillId="3" borderId="17" xfId="40" applyNumberFormat="1" applyFont="1" applyFill="1" applyBorder="1"/>
    <xf numFmtId="168" fontId="0" fillId="3" borderId="0" xfId="45" applyNumberFormat="1" applyFont="1" applyFill="1" applyBorder="1" applyAlignment="1">
      <alignment vertical="center"/>
    </xf>
    <xf numFmtId="14" fontId="93" fillId="3" borderId="17" xfId="43" quotePrefix="1" applyNumberFormat="1" applyFont="1" applyFill="1" applyBorder="1" applyAlignment="1">
      <alignment horizontal="center"/>
    </xf>
    <xf numFmtId="14" fontId="0" fillId="3" borderId="17" xfId="45" applyNumberFormat="1" applyFont="1" applyFill="1" applyBorder="1" applyAlignment="1">
      <alignment vertical="center"/>
    </xf>
    <xf numFmtId="14" fontId="0" fillId="3" borderId="17" xfId="44" applyNumberFormat="1" applyFont="1" applyFill="1" applyBorder="1" applyAlignment="1">
      <alignment horizontal="left" vertical="top"/>
    </xf>
    <xf numFmtId="0" fontId="0" fillId="3" borderId="17" xfId="43" applyFont="1" applyFill="1" applyBorder="1"/>
    <xf numFmtId="0" fontId="0" fillId="3" borderId="17" xfId="43" applyFont="1" applyFill="1" applyBorder="1" applyAlignment="1">
      <alignment horizontal="center" vertical="center"/>
    </xf>
    <xf numFmtId="164" fontId="0" fillId="3" borderId="17" xfId="44" applyNumberFormat="1" applyFont="1" applyFill="1" applyBorder="1" applyAlignment="1">
      <alignment horizontal="left" vertical="top"/>
    </xf>
    <xf numFmtId="0" fontId="0" fillId="3" borderId="31" xfId="43" applyFont="1" applyFill="1" applyBorder="1" applyAlignment="1">
      <alignment horizontal="center"/>
    </xf>
    <xf numFmtId="1" fontId="95" fillId="3" borderId="31" xfId="44" applyNumberFormat="1" applyFont="1" applyFill="1" applyBorder="1" applyAlignment="1">
      <alignment horizontal="center" vertical="center"/>
    </xf>
    <xf numFmtId="37" fontId="95" fillId="3" borderId="31" xfId="44" applyNumberFormat="1" applyFont="1" applyFill="1" applyBorder="1" applyAlignment="1">
      <alignment horizontal="center" vertical="center"/>
    </xf>
    <xf numFmtId="0" fontId="96" fillId="3" borderId="17" xfId="43" applyFont="1" applyFill="1" applyBorder="1"/>
    <xf numFmtId="14" fontId="0" fillId="3" borderId="17" xfId="44" applyNumberFormat="1" applyFont="1" applyFill="1" applyBorder="1" applyAlignment="1">
      <alignment horizontal="center" vertical="center"/>
    </xf>
    <xf numFmtId="0" fontId="97" fillId="3" borderId="17" xfId="43" applyFont="1" applyFill="1" applyBorder="1"/>
    <xf numFmtId="164" fontId="0" fillId="3" borderId="17" xfId="44" applyFont="1" applyFill="1" applyBorder="1" applyAlignment="1">
      <alignment horizontal="center" vertical="center"/>
    </xf>
    <xf numFmtId="14" fontId="0" fillId="3" borderId="17" xfId="43" applyNumberFormat="1" applyFont="1" applyFill="1" applyBorder="1"/>
    <xf numFmtId="0" fontId="0" fillId="3" borderId="17" xfId="46" applyFont="1" applyFill="1" applyBorder="1" applyAlignment="1">
      <alignment horizontal="center"/>
    </xf>
    <xf numFmtId="1" fontId="95" fillId="3" borderId="17" xfId="47" applyNumberFormat="1" applyFont="1" applyFill="1" applyBorder="1" applyAlignment="1">
      <alignment horizontal="center" vertical="center"/>
    </xf>
    <xf numFmtId="168" fontId="0" fillId="3" borderId="0" xfId="48" applyNumberFormat="1" applyFont="1" applyFill="1" applyBorder="1" applyAlignment="1">
      <alignment vertical="center"/>
    </xf>
    <xf numFmtId="14" fontId="93" fillId="3" borderId="17" xfId="46" quotePrefix="1" applyNumberFormat="1" applyFont="1" applyFill="1" applyBorder="1" applyAlignment="1">
      <alignment horizontal="center"/>
    </xf>
    <xf numFmtId="164" fontId="8" fillId="3" borderId="17" xfId="2" applyFont="1" applyFill="1" applyBorder="1" applyAlignment="1">
      <alignment vertical="center"/>
    </xf>
    <xf numFmtId="14" fontId="0" fillId="3" borderId="17" xfId="48" applyNumberFormat="1" applyFont="1" applyFill="1" applyBorder="1" applyAlignment="1">
      <alignment vertical="center"/>
    </xf>
    <xf numFmtId="14" fontId="0" fillId="3" borderId="17" xfId="47" applyNumberFormat="1" applyFont="1" applyFill="1" applyBorder="1" applyAlignment="1">
      <alignment horizontal="left" vertical="top"/>
    </xf>
    <xf numFmtId="0" fontId="97" fillId="3" borderId="17" xfId="46" applyFont="1" applyFill="1" applyBorder="1"/>
    <xf numFmtId="0" fontId="0" fillId="3" borderId="17" xfId="46" applyFont="1" applyFill="1" applyBorder="1" applyAlignment="1">
      <alignment horizontal="center" vertical="center"/>
    </xf>
    <xf numFmtId="37" fontId="95" fillId="3" borderId="17" xfId="47" applyNumberFormat="1" applyFont="1" applyFill="1" applyBorder="1" applyAlignment="1">
      <alignment horizontal="center" vertical="center"/>
    </xf>
    <xf numFmtId="164" fontId="0" fillId="3" borderId="17" xfId="47" applyNumberFormat="1" applyFont="1" applyFill="1" applyBorder="1" applyAlignment="1">
      <alignment horizontal="left" vertical="top"/>
    </xf>
    <xf numFmtId="0" fontId="96" fillId="3" borderId="17" xfId="46" applyFont="1" applyFill="1" applyBorder="1"/>
    <xf numFmtId="164" fontId="0" fillId="3" borderId="17" xfId="47" applyFont="1" applyFill="1" applyBorder="1" applyAlignment="1">
      <alignment horizontal="center" vertical="center"/>
    </xf>
    <xf numFmtId="14" fontId="0" fillId="3" borderId="17" xfId="47" applyNumberFormat="1" applyFont="1" applyFill="1" applyBorder="1" applyAlignment="1">
      <alignment horizontal="center" vertical="center"/>
    </xf>
    <xf numFmtId="0" fontId="95" fillId="3" borderId="17" xfId="46" applyFont="1" applyFill="1" applyBorder="1"/>
    <xf numFmtId="0" fontId="0" fillId="3" borderId="0" xfId="46" applyFont="1" applyFill="1"/>
    <xf numFmtId="0" fontId="0" fillId="3" borderId="17" xfId="49" applyFont="1" applyFill="1" applyBorder="1" applyAlignment="1">
      <alignment horizontal="center"/>
    </xf>
    <xf numFmtId="1" fontId="95" fillId="3" borderId="17" xfId="50" applyNumberFormat="1" applyFont="1" applyFill="1" applyBorder="1" applyAlignment="1">
      <alignment horizontal="center" vertical="center"/>
    </xf>
    <xf numFmtId="168" fontId="0" fillId="3" borderId="0" xfId="51" applyNumberFormat="1" applyFont="1" applyFill="1" applyBorder="1" applyAlignment="1">
      <alignment vertical="center"/>
    </xf>
    <xf numFmtId="14" fontId="93" fillId="3" borderId="17" xfId="49" quotePrefix="1" applyNumberFormat="1" applyFont="1" applyFill="1" applyBorder="1" applyAlignment="1">
      <alignment horizontal="center"/>
    </xf>
    <xf numFmtId="14" fontId="0" fillId="3" borderId="17" xfId="51" applyNumberFormat="1" applyFont="1" applyFill="1" applyBorder="1" applyAlignment="1">
      <alignment vertical="center"/>
    </xf>
    <xf numFmtId="14" fontId="0" fillId="3" borderId="17" xfId="50" applyNumberFormat="1" applyFont="1" applyFill="1" applyBorder="1" applyAlignment="1">
      <alignment horizontal="left" vertical="top"/>
    </xf>
    <xf numFmtId="0" fontId="0" fillId="3" borderId="17" xfId="49" applyFont="1" applyFill="1" applyBorder="1"/>
    <xf numFmtId="0" fontId="0" fillId="3" borderId="17" xfId="49" applyFont="1" applyFill="1" applyBorder="1" applyAlignment="1">
      <alignment horizontal="center" vertical="center"/>
    </xf>
    <xf numFmtId="37" fontId="95" fillId="3" borderId="17" xfId="50" applyNumberFormat="1" applyFont="1" applyFill="1" applyBorder="1" applyAlignment="1">
      <alignment horizontal="center" vertical="center"/>
    </xf>
    <xf numFmtId="164" fontId="0" fillId="3" borderId="17" xfId="50" applyNumberFormat="1" applyFont="1" applyFill="1" applyBorder="1" applyAlignment="1">
      <alignment horizontal="left" vertical="top"/>
    </xf>
    <xf numFmtId="14" fontId="0" fillId="3" borderId="17" xfId="50" applyNumberFormat="1" applyFont="1" applyFill="1" applyBorder="1" applyAlignment="1">
      <alignment horizontal="center" vertical="center"/>
    </xf>
    <xf numFmtId="164" fontId="0" fillId="3" borderId="17" xfId="50" applyFont="1" applyFill="1" applyBorder="1" applyAlignment="1">
      <alignment horizontal="center" vertical="center"/>
    </xf>
    <xf numFmtId="14" fontId="0" fillId="3" borderId="17" xfId="49" applyNumberFormat="1" applyFont="1" applyFill="1" applyBorder="1"/>
    <xf numFmtId="0" fontId="97" fillId="3" borderId="17" xfId="49" applyFont="1" applyFill="1" applyBorder="1"/>
    <xf numFmtId="14" fontId="93" fillId="3" borderId="17" xfId="52" quotePrefix="1" applyNumberFormat="1" applyFont="1" applyFill="1" applyBorder="1" applyAlignment="1">
      <alignment horizontal="center"/>
    </xf>
    <xf numFmtId="14" fontId="0" fillId="3" borderId="17" xfId="54" applyNumberFormat="1" applyFont="1" applyFill="1" applyBorder="1" applyAlignment="1">
      <alignment vertical="center"/>
    </xf>
    <xf numFmtId="14" fontId="0" fillId="3" borderId="17" xfId="53" applyNumberFormat="1" applyFont="1" applyFill="1" applyBorder="1" applyAlignment="1">
      <alignment horizontal="left" vertical="top"/>
    </xf>
    <xf numFmtId="0" fontId="97" fillId="3" borderId="17" xfId="52" applyFont="1" applyFill="1" applyBorder="1"/>
    <xf numFmtId="164" fontId="0" fillId="3" borderId="17" xfId="53" applyNumberFormat="1" applyFont="1" applyFill="1" applyBorder="1" applyAlignment="1">
      <alignment horizontal="left" vertical="top"/>
    </xf>
    <xf numFmtId="0" fontId="95" fillId="3" borderId="17" xfId="52" applyFont="1" applyFill="1" applyBorder="1"/>
    <xf numFmtId="0" fontId="0" fillId="3" borderId="17" xfId="52" applyFont="1" applyFill="1" applyBorder="1"/>
    <xf numFmtId="164" fontId="0" fillId="3" borderId="17" xfId="53" applyFont="1" applyFill="1" applyBorder="1" applyAlignment="1">
      <alignment horizontal="center" vertical="center"/>
    </xf>
    <xf numFmtId="14" fontId="0" fillId="3" borderId="17" xfId="53" applyNumberFormat="1" applyFont="1" applyFill="1" applyBorder="1" applyAlignment="1">
      <alignment horizontal="center" vertical="center"/>
    </xf>
    <xf numFmtId="14" fontId="0" fillId="3" borderId="17" xfId="52" applyNumberFormat="1" applyFont="1" applyFill="1" applyBorder="1"/>
    <xf numFmtId="14" fontId="93" fillId="3" borderId="17" xfId="55" quotePrefix="1" applyNumberFormat="1" applyFont="1" applyFill="1" applyBorder="1" applyAlignment="1">
      <alignment horizontal="center"/>
    </xf>
    <xf numFmtId="14" fontId="0" fillId="3" borderId="17" xfId="57" applyNumberFormat="1" applyFont="1" applyFill="1" applyBorder="1" applyAlignment="1">
      <alignment vertical="center"/>
    </xf>
    <xf numFmtId="14" fontId="0" fillId="3" borderId="17" xfId="56" applyNumberFormat="1" applyFont="1" applyFill="1" applyBorder="1" applyAlignment="1">
      <alignment horizontal="left" vertical="top"/>
    </xf>
    <xf numFmtId="168" fontId="0" fillId="3" borderId="17" xfId="57" applyNumberFormat="1" applyFont="1" applyFill="1" applyBorder="1"/>
    <xf numFmtId="164" fontId="0" fillId="3" borderId="17" xfId="56" applyNumberFormat="1" applyFont="1" applyFill="1" applyBorder="1" applyAlignment="1">
      <alignment horizontal="left" vertical="top"/>
    </xf>
    <xf numFmtId="0" fontId="95" fillId="3" borderId="17" xfId="55" applyFont="1" applyFill="1" applyBorder="1"/>
    <xf numFmtId="168" fontId="97" fillId="3" borderId="17" xfId="57" applyNumberFormat="1" applyFont="1" applyFill="1" applyBorder="1"/>
    <xf numFmtId="164" fontId="0" fillId="3" borderId="17" xfId="56" applyFont="1" applyFill="1" applyBorder="1" applyAlignment="1">
      <alignment horizontal="center" vertical="center"/>
    </xf>
    <xf numFmtId="14" fontId="0" fillId="3" borderId="17" xfId="56" applyNumberFormat="1" applyFont="1" applyFill="1" applyBorder="1" applyAlignment="1">
      <alignment horizontal="center" vertical="center"/>
    </xf>
    <xf numFmtId="14" fontId="0" fillId="3" borderId="17" xfId="55" applyNumberFormat="1" applyFont="1" applyFill="1" applyBorder="1"/>
    <xf numFmtId="0" fontId="0" fillId="3" borderId="17" xfId="55" applyFont="1" applyFill="1" applyBorder="1"/>
    <xf numFmtId="37" fontId="95" fillId="3" borderId="17" xfId="56" applyNumberFormat="1" applyFont="1" applyFill="1" applyBorder="1" applyAlignment="1">
      <alignment horizontal="center" vertical="center"/>
    </xf>
    <xf numFmtId="0" fontId="0" fillId="3" borderId="17" xfId="58" applyFont="1" applyFill="1" applyBorder="1" applyAlignment="1">
      <alignment horizontal="center"/>
    </xf>
    <xf numFmtId="1" fontId="95" fillId="3" borderId="17" xfId="59" applyNumberFormat="1" applyFont="1" applyFill="1" applyBorder="1" applyAlignment="1">
      <alignment horizontal="center" vertical="center"/>
    </xf>
    <xf numFmtId="168" fontId="0" fillId="3" borderId="0" xfId="60" applyNumberFormat="1" applyFont="1" applyFill="1" applyBorder="1" applyAlignment="1">
      <alignment vertical="center"/>
    </xf>
    <xf numFmtId="14" fontId="93" fillId="3" borderId="17" xfId="58" quotePrefix="1" applyNumberFormat="1" applyFont="1" applyFill="1" applyBorder="1" applyAlignment="1">
      <alignment horizontal="center"/>
    </xf>
    <xf numFmtId="14" fontId="0" fillId="3" borderId="17" xfId="60" applyNumberFormat="1" applyFont="1" applyFill="1" applyBorder="1" applyAlignment="1">
      <alignment vertical="center"/>
    </xf>
    <xf numFmtId="14" fontId="0" fillId="3" borderId="17" xfId="59" applyNumberFormat="1" applyFont="1" applyFill="1" applyBorder="1" applyAlignment="1">
      <alignment horizontal="left" vertical="top"/>
    </xf>
    <xf numFmtId="168" fontId="0" fillId="3" borderId="17" xfId="60" applyNumberFormat="1" applyFont="1" applyFill="1" applyBorder="1"/>
    <xf numFmtId="0" fontId="0" fillId="3" borderId="17" xfId="58" applyFont="1" applyFill="1" applyBorder="1" applyAlignment="1">
      <alignment horizontal="center" vertical="center"/>
    </xf>
    <xf numFmtId="37" fontId="95" fillId="3" borderId="17" xfId="59" applyNumberFormat="1" applyFont="1" applyFill="1" applyBorder="1" applyAlignment="1">
      <alignment horizontal="center" vertical="center"/>
    </xf>
    <xf numFmtId="164" fontId="0" fillId="3" borderId="17" xfId="59" applyNumberFormat="1" applyFont="1" applyFill="1" applyBorder="1" applyAlignment="1">
      <alignment horizontal="left" vertical="top"/>
    </xf>
    <xf numFmtId="168" fontId="96" fillId="3" borderId="17" xfId="60" applyNumberFormat="1" applyFont="1" applyFill="1" applyBorder="1"/>
    <xf numFmtId="168" fontId="95" fillId="3" borderId="17" xfId="60" applyNumberFormat="1" applyFont="1" applyFill="1" applyBorder="1"/>
    <xf numFmtId="14" fontId="0" fillId="3" borderId="17" xfId="59" applyNumberFormat="1" applyFont="1" applyFill="1" applyBorder="1" applyAlignment="1">
      <alignment horizontal="center" vertical="center"/>
    </xf>
    <xf numFmtId="164" fontId="0" fillId="3" borderId="17" xfId="59" applyFont="1" applyFill="1" applyBorder="1" applyAlignment="1">
      <alignment horizontal="center" vertical="center"/>
    </xf>
    <xf numFmtId="14" fontId="0" fillId="3" borderId="17" xfId="58" applyNumberFormat="1" applyFont="1" applyFill="1" applyBorder="1"/>
    <xf numFmtId="0" fontId="0" fillId="3" borderId="17" xfId="58" applyFont="1" applyFill="1" applyBorder="1"/>
    <xf numFmtId="0" fontId="0" fillId="3" borderId="17" xfId="61" applyFont="1" applyFill="1" applyBorder="1" applyAlignment="1">
      <alignment horizontal="center"/>
    </xf>
    <xf numFmtId="1" fontId="95" fillId="3" borderId="17" xfId="62" applyNumberFormat="1" applyFont="1" applyFill="1" applyBorder="1" applyAlignment="1">
      <alignment horizontal="center" vertical="center"/>
    </xf>
    <xf numFmtId="168" fontId="0" fillId="3" borderId="0" xfId="63" applyNumberFormat="1" applyFont="1" applyFill="1" applyBorder="1" applyAlignment="1">
      <alignment vertical="center"/>
    </xf>
    <xf numFmtId="14" fontId="93" fillId="3" borderId="17" xfId="61" quotePrefix="1" applyNumberFormat="1" applyFont="1" applyFill="1" applyBorder="1" applyAlignment="1">
      <alignment horizontal="center"/>
    </xf>
    <xf numFmtId="14" fontId="0" fillId="3" borderId="17" xfId="63" applyNumberFormat="1" applyFont="1" applyFill="1" applyBorder="1" applyAlignment="1">
      <alignment vertical="center"/>
    </xf>
    <xf numFmtId="14" fontId="0" fillId="3" borderId="17" xfId="62" applyNumberFormat="1" applyFont="1" applyFill="1" applyBorder="1" applyAlignment="1">
      <alignment horizontal="left" vertical="top"/>
    </xf>
    <xf numFmtId="0" fontId="97" fillId="3" borderId="17" xfId="61" applyFont="1" applyFill="1" applyBorder="1"/>
    <xf numFmtId="0" fontId="0" fillId="3" borderId="17" xfId="61" applyFont="1" applyFill="1" applyBorder="1" applyAlignment="1">
      <alignment horizontal="center" vertical="center"/>
    </xf>
    <xf numFmtId="37" fontId="95" fillId="3" borderId="17" xfId="62" applyNumberFormat="1" applyFont="1" applyFill="1" applyBorder="1" applyAlignment="1">
      <alignment horizontal="center" vertical="center"/>
    </xf>
    <xf numFmtId="164" fontId="0" fillId="3" borderId="17" xfId="62" applyNumberFormat="1" applyFont="1" applyFill="1" applyBorder="1" applyAlignment="1">
      <alignment horizontal="left" vertical="top"/>
    </xf>
    <xf numFmtId="0" fontId="0" fillId="3" borderId="17" xfId="61" applyFont="1" applyFill="1" applyBorder="1"/>
    <xf numFmtId="0" fontId="0" fillId="3" borderId="17" xfId="64" applyFont="1" applyFill="1" applyBorder="1" applyAlignment="1">
      <alignment horizontal="center"/>
    </xf>
    <xf numFmtId="1" fontId="95" fillId="3" borderId="17" xfId="65" applyNumberFormat="1" applyFont="1" applyFill="1" applyBorder="1" applyAlignment="1">
      <alignment horizontal="center" vertical="center"/>
    </xf>
    <xf numFmtId="168" fontId="0" fillId="3" borderId="0" xfId="66" applyNumberFormat="1" applyFont="1" applyFill="1" applyBorder="1" applyAlignment="1">
      <alignment vertical="center"/>
    </xf>
    <xf numFmtId="14" fontId="93" fillId="3" borderId="17" xfId="64" quotePrefix="1" applyNumberFormat="1" applyFont="1" applyFill="1" applyBorder="1" applyAlignment="1">
      <alignment horizontal="center"/>
    </xf>
    <xf numFmtId="14" fontId="0" fillId="3" borderId="17" xfId="66" applyNumberFormat="1" applyFont="1" applyFill="1" applyBorder="1" applyAlignment="1">
      <alignment vertical="center"/>
    </xf>
    <xf numFmtId="14" fontId="0" fillId="3" borderId="17" xfId="65" applyNumberFormat="1" applyFont="1" applyFill="1" applyBorder="1" applyAlignment="1">
      <alignment horizontal="left" vertical="top"/>
    </xf>
    <xf numFmtId="0" fontId="1" fillId="3" borderId="17" xfId="0" applyFont="1" applyFill="1" applyBorder="1"/>
    <xf numFmtId="0" fontId="0" fillId="3" borderId="17" xfId="64" applyFont="1" applyFill="1" applyBorder="1" applyAlignment="1">
      <alignment horizontal="center" vertical="center"/>
    </xf>
    <xf numFmtId="37" fontId="95" fillId="3" borderId="17" xfId="65" applyNumberFormat="1" applyFont="1" applyFill="1" applyBorder="1" applyAlignment="1">
      <alignment horizontal="center" vertical="center"/>
    </xf>
    <xf numFmtId="164" fontId="0" fillId="3" borderId="17" xfId="65" applyNumberFormat="1" applyFont="1" applyFill="1" applyBorder="1" applyAlignment="1">
      <alignment horizontal="left" vertical="top"/>
    </xf>
    <xf numFmtId="168" fontId="0" fillId="3" borderId="0" xfId="69" applyNumberFormat="1" applyFont="1" applyFill="1" applyBorder="1" applyAlignment="1">
      <alignment vertical="center"/>
    </xf>
    <xf numFmtId="14" fontId="93" fillId="3" borderId="17" xfId="67" quotePrefix="1" applyNumberFormat="1" applyFont="1" applyFill="1" applyBorder="1" applyAlignment="1">
      <alignment horizontal="center"/>
    </xf>
    <xf numFmtId="14" fontId="0" fillId="3" borderId="17" xfId="69" applyNumberFormat="1" applyFont="1" applyFill="1" applyBorder="1" applyAlignment="1">
      <alignment vertical="center"/>
    </xf>
    <xf numFmtId="14" fontId="0" fillId="3" borderId="17" xfId="68" applyNumberFormat="1" applyFont="1" applyFill="1" applyBorder="1" applyAlignment="1">
      <alignment horizontal="left" vertical="top"/>
    </xf>
    <xf numFmtId="0" fontId="0" fillId="3" borderId="17" xfId="67" applyFont="1" applyFill="1" applyBorder="1"/>
    <xf numFmtId="0" fontId="0" fillId="3" borderId="17" xfId="67" applyFont="1" applyFill="1" applyBorder="1" applyAlignment="1">
      <alignment horizontal="center" vertical="center"/>
    </xf>
    <xf numFmtId="164" fontId="0" fillId="3" borderId="17" xfId="68" applyNumberFormat="1" applyFont="1" applyFill="1" applyBorder="1" applyAlignment="1">
      <alignment horizontal="left" vertical="top"/>
    </xf>
    <xf numFmtId="0" fontId="97" fillId="3" borderId="17" xfId="67" applyFont="1" applyFill="1" applyBorder="1"/>
    <xf numFmtId="0" fontId="0" fillId="3" borderId="17" xfId="67" applyFont="1" applyFill="1" applyBorder="1" applyAlignment="1">
      <alignment horizontal="center"/>
    </xf>
    <xf numFmtId="1" fontId="95" fillId="3" borderId="17" xfId="68" applyNumberFormat="1" applyFont="1" applyFill="1" applyBorder="1" applyAlignment="1">
      <alignment horizontal="center" vertical="center"/>
    </xf>
    <xf numFmtId="37" fontId="95" fillId="3" borderId="17" xfId="68" applyNumberFormat="1" applyFont="1" applyFill="1" applyBorder="1" applyAlignment="1">
      <alignment horizontal="center" vertical="center"/>
    </xf>
    <xf numFmtId="0" fontId="0" fillId="3" borderId="17" xfId="70" applyFont="1" applyFill="1" applyBorder="1" applyAlignment="1">
      <alignment horizontal="center"/>
    </xf>
    <xf numFmtId="1" fontId="95" fillId="3" borderId="17" xfId="71" applyNumberFormat="1" applyFont="1" applyFill="1" applyBorder="1" applyAlignment="1">
      <alignment horizontal="center" vertical="center"/>
    </xf>
    <xf numFmtId="168" fontId="0" fillId="3" borderId="0" xfId="72" applyNumberFormat="1" applyFont="1" applyFill="1" applyBorder="1" applyAlignment="1">
      <alignment vertical="center"/>
    </xf>
    <xf numFmtId="14" fontId="93" fillId="3" borderId="17" xfId="70" quotePrefix="1" applyNumberFormat="1" applyFont="1" applyFill="1" applyBorder="1" applyAlignment="1">
      <alignment horizontal="center"/>
    </xf>
    <xf numFmtId="14" fontId="0" fillId="3" borderId="17" xfId="72" applyNumberFormat="1" applyFont="1" applyFill="1" applyBorder="1" applyAlignment="1">
      <alignment vertical="center"/>
    </xf>
    <xf numFmtId="14" fontId="0" fillId="3" borderId="17" xfId="71" applyNumberFormat="1" applyFont="1" applyFill="1" applyBorder="1" applyAlignment="1">
      <alignment horizontal="left" vertical="top"/>
    </xf>
    <xf numFmtId="0" fontId="0" fillId="3" borderId="17" xfId="70" applyFont="1" applyFill="1" applyBorder="1"/>
    <xf numFmtId="0" fontId="0" fillId="3" borderId="17" xfId="70" applyFont="1" applyFill="1" applyBorder="1" applyAlignment="1">
      <alignment horizontal="center" vertical="center"/>
    </xf>
    <xf numFmtId="37" fontId="95" fillId="3" borderId="17" xfId="71" applyNumberFormat="1" applyFont="1" applyFill="1" applyBorder="1" applyAlignment="1">
      <alignment horizontal="center" vertical="center"/>
    </xf>
    <xf numFmtId="164" fontId="0" fillId="3" borderId="17" xfId="71" applyNumberFormat="1" applyFont="1" applyFill="1" applyBorder="1" applyAlignment="1">
      <alignment horizontal="left" vertical="top"/>
    </xf>
    <xf numFmtId="0" fontId="97" fillId="3" borderId="17" xfId="70" applyFont="1" applyFill="1" applyBorder="1"/>
    <xf numFmtId="0" fontId="95" fillId="3" borderId="17" xfId="73" applyFont="1" applyFill="1" applyBorder="1" applyAlignment="1">
      <alignment horizontal="center"/>
    </xf>
    <xf numFmtId="1" fontId="95" fillId="3" borderId="17" xfId="74" applyNumberFormat="1" applyFont="1" applyFill="1" applyBorder="1" applyAlignment="1">
      <alignment horizontal="center" vertical="center"/>
    </xf>
    <xf numFmtId="14" fontId="98" fillId="3" borderId="17" xfId="0" quotePrefix="1" applyNumberFormat="1" applyFont="1" applyFill="1" applyBorder="1" applyAlignment="1">
      <alignment horizontal="center"/>
    </xf>
    <xf numFmtId="164" fontId="95" fillId="3" borderId="17" xfId="2" applyFont="1" applyFill="1" applyBorder="1" applyAlignment="1">
      <alignment vertical="center"/>
    </xf>
    <xf numFmtId="14" fontId="97" fillId="3" borderId="17" xfId="75" applyNumberFormat="1" applyFont="1" applyFill="1" applyBorder="1" applyAlignment="1">
      <alignment vertical="center"/>
    </xf>
    <xf numFmtId="164" fontId="97" fillId="3" borderId="17" xfId="2" applyFont="1" applyFill="1" applyBorder="1" applyAlignment="1">
      <alignment horizontal="left" vertical="top"/>
    </xf>
    <xf numFmtId="14" fontId="97" fillId="3" borderId="17" xfId="74" applyNumberFormat="1" applyFont="1" applyFill="1" applyBorder="1" applyAlignment="1">
      <alignment horizontal="left" vertical="top"/>
    </xf>
    <xf numFmtId="164" fontId="97" fillId="3" borderId="17" xfId="2" applyFont="1" applyFill="1" applyBorder="1"/>
    <xf numFmtId="0" fontId="97" fillId="3" borderId="17" xfId="73" applyFont="1" applyFill="1" applyBorder="1"/>
    <xf numFmtId="0" fontId="95" fillId="3" borderId="17" xfId="73" applyFont="1" applyFill="1" applyBorder="1" applyAlignment="1">
      <alignment horizontal="center" vertical="center"/>
    </xf>
    <xf numFmtId="37" fontId="95" fillId="3" borderId="17" xfId="74" applyNumberFormat="1" applyFont="1" applyFill="1" applyBorder="1" applyAlignment="1">
      <alignment horizontal="center" vertical="center"/>
    </xf>
    <xf numFmtId="168" fontId="95" fillId="3" borderId="0" xfId="75" applyNumberFormat="1" applyFont="1" applyFill="1" applyBorder="1" applyAlignment="1">
      <alignment vertical="center"/>
    </xf>
    <xf numFmtId="14" fontId="99" fillId="3" borderId="17" xfId="73" quotePrefix="1" applyNumberFormat="1" applyFont="1" applyFill="1" applyBorder="1" applyAlignment="1">
      <alignment horizontal="center"/>
    </xf>
    <xf numFmtId="164" fontId="97" fillId="3" borderId="17" xfId="74" applyNumberFormat="1" applyFont="1" applyFill="1" applyBorder="1" applyAlignment="1">
      <alignment horizontal="left" vertical="top"/>
    </xf>
    <xf numFmtId="0" fontId="0" fillId="3" borderId="17" xfId="73" applyFont="1" applyFill="1" applyBorder="1" applyAlignment="1">
      <alignment horizontal="center"/>
    </xf>
    <xf numFmtId="168" fontId="0" fillId="3" borderId="0" xfId="75" applyNumberFormat="1" applyFont="1" applyFill="1" applyBorder="1" applyAlignment="1">
      <alignment vertical="center"/>
    </xf>
    <xf numFmtId="14" fontId="93" fillId="3" borderId="17" xfId="73" quotePrefix="1" applyNumberFormat="1" applyFont="1" applyFill="1" applyBorder="1" applyAlignment="1">
      <alignment horizontal="center"/>
    </xf>
    <xf numFmtId="14" fontId="0" fillId="3" borderId="17" xfId="75" applyNumberFormat="1" applyFont="1" applyFill="1" applyBorder="1" applyAlignment="1">
      <alignment vertical="center"/>
    </xf>
    <xf numFmtId="14" fontId="0" fillId="3" borderId="17" xfId="74" applyNumberFormat="1" applyFont="1" applyFill="1" applyBorder="1" applyAlignment="1">
      <alignment horizontal="left" vertical="top"/>
    </xf>
    <xf numFmtId="0" fontId="0" fillId="3" borderId="17" xfId="73" applyFont="1" applyFill="1" applyBorder="1"/>
    <xf numFmtId="0" fontId="0" fillId="3" borderId="17" xfId="73" applyFont="1" applyFill="1" applyBorder="1" applyAlignment="1">
      <alignment horizontal="center" vertical="center"/>
    </xf>
    <xf numFmtId="164" fontId="0" fillId="3" borderId="17" xfId="74" applyNumberFormat="1" applyFont="1" applyFill="1" applyBorder="1" applyAlignment="1">
      <alignment horizontal="left" vertical="top"/>
    </xf>
    <xf numFmtId="14" fontId="93" fillId="3" borderId="17" xfId="76" quotePrefix="1" applyNumberFormat="1" applyFont="1" applyFill="1" applyBorder="1" applyAlignment="1">
      <alignment horizontal="center"/>
    </xf>
    <xf numFmtId="14" fontId="0" fillId="3" borderId="17" xfId="78" applyNumberFormat="1" applyFont="1" applyFill="1" applyBorder="1" applyAlignment="1">
      <alignment vertical="center"/>
    </xf>
    <xf numFmtId="14" fontId="0" fillId="3" borderId="17" xfId="77" applyNumberFormat="1" applyFont="1" applyFill="1" applyBorder="1" applyAlignment="1">
      <alignment horizontal="left" vertical="top"/>
    </xf>
    <xf numFmtId="0" fontId="97" fillId="3" borderId="17" xfId="76" applyFont="1" applyFill="1" applyBorder="1"/>
    <xf numFmtId="164" fontId="0" fillId="3" borderId="17" xfId="77" applyNumberFormat="1" applyFont="1" applyFill="1" applyBorder="1" applyAlignment="1">
      <alignment horizontal="left" vertical="top"/>
    </xf>
    <xf numFmtId="0" fontId="0" fillId="3" borderId="17" xfId="76" applyFont="1" applyFill="1" applyBorder="1"/>
    <xf numFmtId="0" fontId="0" fillId="3" borderId="17" xfId="79" applyFont="1" applyFill="1" applyBorder="1" applyAlignment="1">
      <alignment horizontal="center"/>
    </xf>
    <xf numFmtId="1" fontId="95" fillId="3" borderId="17" xfId="80" applyNumberFormat="1" applyFont="1" applyFill="1" applyBorder="1" applyAlignment="1">
      <alignment horizontal="center" vertical="center"/>
    </xf>
    <xf numFmtId="168" fontId="0" fillId="3" borderId="0" xfId="81" applyNumberFormat="1" applyFont="1" applyFill="1" applyBorder="1" applyAlignment="1">
      <alignment vertical="center"/>
    </xf>
    <xf numFmtId="14" fontId="93" fillId="3" borderId="17" xfId="79" quotePrefix="1" applyNumberFormat="1" applyFont="1" applyFill="1" applyBorder="1" applyAlignment="1">
      <alignment horizontal="center"/>
    </xf>
    <xf numFmtId="14" fontId="0" fillId="3" borderId="17" xfId="81" applyNumberFormat="1" applyFont="1" applyFill="1" applyBorder="1" applyAlignment="1">
      <alignment vertical="center"/>
    </xf>
    <xf numFmtId="14" fontId="0" fillId="3" borderId="17" xfId="80" applyNumberFormat="1" applyFont="1" applyFill="1" applyBorder="1" applyAlignment="1">
      <alignment horizontal="left" vertical="top"/>
    </xf>
    <xf numFmtId="0" fontId="97" fillId="3" borderId="17" xfId="79" applyFont="1" applyFill="1" applyBorder="1"/>
    <xf numFmtId="0" fontId="0" fillId="3" borderId="17" xfId="79" applyFont="1" applyFill="1" applyBorder="1" applyAlignment="1">
      <alignment horizontal="center" vertical="center"/>
    </xf>
    <xf numFmtId="37" fontId="95" fillId="3" borderId="17" xfId="80" applyNumberFormat="1" applyFont="1" applyFill="1" applyBorder="1" applyAlignment="1">
      <alignment horizontal="center" vertical="center"/>
    </xf>
    <xf numFmtId="164" fontId="0" fillId="3" borderId="17" xfId="80" applyNumberFormat="1" applyFont="1" applyFill="1" applyBorder="1" applyAlignment="1">
      <alignment horizontal="left" vertical="top"/>
    </xf>
    <xf numFmtId="0" fontId="0" fillId="3" borderId="17" xfId="79" applyFont="1" applyFill="1" applyBorder="1"/>
    <xf numFmtId="0" fontId="0" fillId="3" borderId="17" xfId="82" applyFont="1" applyFill="1" applyBorder="1" applyAlignment="1">
      <alignment horizontal="center"/>
    </xf>
    <xf numFmtId="1" fontId="95" fillId="3" borderId="17" xfId="83" applyNumberFormat="1" applyFont="1" applyFill="1" applyBorder="1" applyAlignment="1">
      <alignment horizontal="center" vertical="center"/>
    </xf>
    <xf numFmtId="168" fontId="0" fillId="3" borderId="0" xfId="84" applyNumberFormat="1" applyFont="1" applyFill="1" applyBorder="1" applyAlignment="1">
      <alignment vertical="center"/>
    </xf>
    <xf numFmtId="14" fontId="93" fillId="3" borderId="17" xfId="82" quotePrefix="1" applyNumberFormat="1" applyFont="1" applyFill="1" applyBorder="1" applyAlignment="1">
      <alignment horizontal="center"/>
    </xf>
    <xf numFmtId="14" fontId="0" fillId="3" borderId="17" xfId="84" applyNumberFormat="1" applyFont="1" applyFill="1" applyBorder="1" applyAlignment="1">
      <alignment vertical="center"/>
    </xf>
    <xf numFmtId="14" fontId="0" fillId="3" borderId="17" xfId="83" applyNumberFormat="1" applyFont="1" applyFill="1" applyBorder="1" applyAlignment="1">
      <alignment horizontal="left" vertical="top"/>
    </xf>
    <xf numFmtId="0" fontId="0" fillId="3" borderId="17" xfId="82" applyFont="1" applyFill="1" applyBorder="1"/>
    <xf numFmtId="0" fontId="0" fillId="3" borderId="17" xfId="82" applyFont="1" applyFill="1" applyBorder="1" applyAlignment="1">
      <alignment horizontal="center" vertical="center"/>
    </xf>
    <xf numFmtId="37" fontId="95" fillId="3" borderId="17" xfId="83" applyNumberFormat="1" applyFont="1" applyFill="1" applyBorder="1" applyAlignment="1">
      <alignment horizontal="center" vertical="center"/>
    </xf>
    <xf numFmtId="164" fontId="0" fillId="3" borderId="17" xfId="83" applyNumberFormat="1" applyFont="1" applyFill="1" applyBorder="1" applyAlignment="1">
      <alignment horizontal="left" vertical="top"/>
    </xf>
    <xf numFmtId="0" fontId="97" fillId="3" borderId="17" xfId="82" applyFont="1" applyFill="1" applyBorder="1"/>
    <xf numFmtId="14" fontId="108" fillId="3" borderId="17" xfId="0" quotePrefix="1" applyNumberFormat="1" applyFont="1" applyFill="1" applyBorder="1" applyAlignment="1">
      <alignment horizontal="center"/>
    </xf>
    <xf numFmtId="164" fontId="84" fillId="3" borderId="17" xfId="2" applyFont="1" applyFill="1" applyBorder="1" applyAlignment="1">
      <alignment vertical="center"/>
    </xf>
    <xf numFmtId="0" fontId="0" fillId="3" borderId="0" xfId="82" applyFont="1" applyFill="1"/>
    <xf numFmtId="168" fontId="0" fillId="3" borderId="0" xfId="87" applyNumberFormat="1" applyFont="1" applyFill="1" applyBorder="1" applyAlignment="1">
      <alignment vertical="center"/>
    </xf>
    <xf numFmtId="14" fontId="93" fillId="3" borderId="17" xfId="85" quotePrefix="1" applyNumberFormat="1" applyFont="1" applyFill="1" applyBorder="1" applyAlignment="1">
      <alignment horizontal="center"/>
    </xf>
    <xf numFmtId="14" fontId="0" fillId="3" borderId="17" xfId="87" applyNumberFormat="1" applyFont="1" applyFill="1" applyBorder="1" applyAlignment="1">
      <alignment vertical="center"/>
    </xf>
    <xf numFmtId="14" fontId="0" fillId="3" borderId="17" xfId="86" applyNumberFormat="1" applyFont="1" applyFill="1" applyBorder="1" applyAlignment="1">
      <alignment horizontal="left" vertical="top"/>
    </xf>
    <xf numFmtId="0" fontId="0" fillId="3" borderId="17" xfId="85" applyFont="1" applyFill="1" applyBorder="1"/>
    <xf numFmtId="0" fontId="0" fillId="3" borderId="17" xfId="85" applyFont="1" applyFill="1" applyBorder="1" applyAlignment="1">
      <alignment horizontal="center" vertical="center"/>
    </xf>
    <xf numFmtId="164" fontId="0" fillId="3" borderId="17" xfId="86" applyNumberFormat="1" applyFont="1" applyFill="1" applyBorder="1" applyAlignment="1">
      <alignment horizontal="left" vertical="top"/>
    </xf>
    <xf numFmtId="0" fontId="0" fillId="3" borderId="31" xfId="85" applyFont="1" applyFill="1" applyBorder="1" applyAlignment="1">
      <alignment horizontal="center"/>
    </xf>
    <xf numFmtId="1" fontId="95" fillId="3" borderId="31" xfId="86" applyNumberFormat="1" applyFont="1" applyFill="1" applyBorder="1" applyAlignment="1">
      <alignment horizontal="center" vertical="center"/>
    </xf>
    <xf numFmtId="37" fontId="95" fillId="3" borderId="31" xfId="86" applyNumberFormat="1" applyFont="1" applyFill="1" applyBorder="1" applyAlignment="1">
      <alignment horizontal="center" vertical="center"/>
    </xf>
    <xf numFmtId="0" fontId="97" fillId="3" borderId="17" xfId="85" applyFont="1" applyFill="1" applyBorder="1"/>
    <xf numFmtId="0" fontId="0" fillId="3" borderId="17" xfId="88" applyFont="1" applyFill="1" applyBorder="1" applyAlignment="1">
      <alignment horizontal="center"/>
    </xf>
    <xf numFmtId="1" fontId="95" fillId="3" borderId="17" xfId="89" applyNumberFormat="1" applyFont="1" applyFill="1" applyBorder="1" applyAlignment="1">
      <alignment horizontal="center" vertical="center"/>
    </xf>
    <xf numFmtId="168" fontId="0" fillId="3" borderId="0" xfId="90" applyNumberFormat="1" applyFont="1" applyFill="1" applyBorder="1" applyAlignment="1">
      <alignment vertical="center"/>
    </xf>
    <xf numFmtId="14" fontId="93" fillId="3" borderId="17" xfId="88" quotePrefix="1" applyNumberFormat="1" applyFont="1" applyFill="1" applyBorder="1" applyAlignment="1">
      <alignment horizontal="center"/>
    </xf>
    <xf numFmtId="14" fontId="0" fillId="3" borderId="17" xfId="90" applyNumberFormat="1" applyFont="1" applyFill="1" applyBorder="1" applyAlignment="1">
      <alignment vertical="center"/>
    </xf>
    <xf numFmtId="14" fontId="0" fillId="3" borderId="17" xfId="89" applyNumberFormat="1" applyFont="1" applyFill="1" applyBorder="1" applyAlignment="1">
      <alignment horizontal="left" vertical="top"/>
    </xf>
    <xf numFmtId="0" fontId="0" fillId="3" borderId="17" xfId="88" applyFont="1" applyFill="1" applyBorder="1"/>
    <xf numFmtId="0" fontId="0" fillId="3" borderId="17" xfId="88" applyFont="1" applyFill="1" applyBorder="1" applyAlignment="1">
      <alignment horizontal="center" vertical="center"/>
    </xf>
    <xf numFmtId="37" fontId="95" fillId="3" borderId="17" xfId="89" applyNumberFormat="1" applyFont="1" applyFill="1" applyBorder="1" applyAlignment="1">
      <alignment horizontal="center" vertical="center"/>
    </xf>
    <xf numFmtId="164" fontId="0" fillId="3" borderId="17" xfId="89" applyNumberFormat="1" applyFont="1" applyFill="1" applyBorder="1" applyAlignment="1">
      <alignment horizontal="left" vertical="top"/>
    </xf>
    <xf numFmtId="164" fontId="84" fillId="3" borderId="17" xfId="2" applyFont="1" applyFill="1" applyBorder="1" applyAlignment="1">
      <alignment horizontal="left" vertical="top"/>
    </xf>
    <xf numFmtId="0" fontId="97" fillId="3" borderId="17" xfId="88" applyFont="1" applyFill="1" applyBorder="1"/>
    <xf numFmtId="14" fontId="108" fillId="3" borderId="22" xfId="0" quotePrefix="1" applyNumberFormat="1" applyFont="1" applyFill="1" applyBorder="1" applyAlignment="1">
      <alignment horizontal="center"/>
    </xf>
    <xf numFmtId="164" fontId="110" fillId="3" borderId="17" xfId="2" applyFont="1" applyFill="1" applyBorder="1" applyAlignment="1">
      <alignment vertical="center"/>
    </xf>
    <xf numFmtId="164" fontId="110" fillId="3" borderId="17" xfId="2" applyFont="1" applyFill="1" applyBorder="1" applyAlignment="1">
      <alignment horizontal="left" vertical="top"/>
    </xf>
    <xf numFmtId="0" fontId="0" fillId="3" borderId="17" xfId="91" applyFont="1" applyFill="1" applyBorder="1" applyAlignment="1">
      <alignment horizontal="center"/>
    </xf>
    <xf numFmtId="1" fontId="95" fillId="3" borderId="17" xfId="92" applyNumberFormat="1" applyFont="1" applyFill="1" applyBorder="1" applyAlignment="1">
      <alignment horizontal="center" vertical="center"/>
    </xf>
    <xf numFmtId="168" fontId="0" fillId="3" borderId="0" xfId="93" applyNumberFormat="1" applyFont="1" applyFill="1" applyBorder="1" applyAlignment="1">
      <alignment vertical="center"/>
    </xf>
    <xf numFmtId="14" fontId="93" fillId="3" borderId="17" xfId="91" quotePrefix="1" applyNumberFormat="1" applyFont="1" applyFill="1" applyBorder="1" applyAlignment="1">
      <alignment horizontal="center"/>
    </xf>
    <xf numFmtId="14" fontId="0" fillId="3" borderId="17" xfId="93" applyNumberFormat="1" applyFont="1" applyFill="1" applyBorder="1" applyAlignment="1">
      <alignment vertical="center"/>
    </xf>
    <xf numFmtId="14" fontId="0" fillId="3" borderId="17" xfId="92" applyNumberFormat="1" applyFont="1" applyFill="1" applyBorder="1" applyAlignment="1">
      <alignment horizontal="left" vertical="top"/>
    </xf>
    <xf numFmtId="0" fontId="0" fillId="3" borderId="17" xfId="91" applyFont="1" applyFill="1" applyBorder="1"/>
    <xf numFmtId="0" fontId="0" fillId="3" borderId="17" xfId="91" applyFont="1" applyFill="1" applyBorder="1" applyAlignment="1">
      <alignment horizontal="center" vertical="center"/>
    </xf>
    <xf numFmtId="37" fontId="95" fillId="3" borderId="17" xfId="92" applyNumberFormat="1" applyFont="1" applyFill="1" applyBorder="1" applyAlignment="1">
      <alignment horizontal="center" vertical="center"/>
    </xf>
    <xf numFmtId="164" fontId="0" fillId="3" borderId="17" xfId="92" applyNumberFormat="1" applyFont="1" applyFill="1" applyBorder="1" applyAlignment="1">
      <alignment horizontal="left" vertical="top"/>
    </xf>
    <xf numFmtId="0" fontId="97" fillId="3" borderId="17" xfId="91" applyFont="1" applyFill="1" applyBorder="1"/>
    <xf numFmtId="14" fontId="93" fillId="3" borderId="22" xfId="0" quotePrefix="1" applyNumberFormat="1" applyFont="1" applyFill="1" applyBorder="1" applyAlignment="1">
      <alignment horizontal="center"/>
    </xf>
    <xf numFmtId="0" fontId="97" fillId="3" borderId="17" xfId="0" applyFont="1" applyFill="1" applyBorder="1"/>
    <xf numFmtId="168" fontId="0" fillId="3" borderId="17" xfId="1" applyNumberFormat="1" applyFont="1" applyFill="1" applyBorder="1"/>
    <xf numFmtId="168" fontId="96" fillId="3" borderId="17" xfId="1" applyNumberFormat="1" applyFont="1" applyFill="1" applyBorder="1"/>
    <xf numFmtId="168" fontId="0" fillId="3" borderId="20" xfId="1" applyNumberFormat="1" applyFont="1" applyFill="1" applyBorder="1" applyAlignment="1">
      <alignment vertical="center"/>
    </xf>
    <xf numFmtId="168" fontId="93" fillId="3" borderId="0" xfId="1" applyNumberFormat="1" applyFont="1" applyFill="1" applyBorder="1" applyAlignment="1">
      <alignment horizontal="center" vertical="center" wrapText="1"/>
    </xf>
    <xf numFmtId="0" fontId="0" fillId="3" borderId="0" xfId="0" applyFont="1" applyFill="1" applyBorder="1" applyAlignment="1">
      <alignment horizontal="center"/>
    </xf>
    <xf numFmtId="168" fontId="0" fillId="3" borderId="0" xfId="1" applyNumberFormat="1" applyFont="1" applyFill="1" applyBorder="1" applyAlignment="1">
      <alignment horizontal="center" vertical="center"/>
    </xf>
    <xf numFmtId="168" fontId="0" fillId="3" borderId="0" xfId="1" applyNumberFormat="1" applyFont="1" applyFill="1" applyBorder="1"/>
    <xf numFmtId="14" fontId="93" fillId="3" borderId="17" xfId="0" applyNumberFormat="1" applyFont="1" applyFill="1" applyBorder="1" applyAlignment="1">
      <alignment horizontal="center"/>
    </xf>
    <xf numFmtId="168" fontId="0" fillId="3" borderId="28" xfId="1" applyNumberFormat="1" applyFont="1" applyFill="1" applyBorder="1" applyAlignment="1">
      <alignment vertical="center"/>
    </xf>
    <xf numFmtId="37" fontId="95" fillId="3" borderId="12" xfId="2" applyNumberFormat="1" applyFont="1" applyFill="1" applyBorder="1" applyAlignment="1">
      <alignment horizontal="center" vertical="center"/>
    </xf>
    <xf numFmtId="0" fontId="0" fillId="3" borderId="31" xfId="0" applyFont="1" applyFill="1" applyBorder="1" applyAlignment="1">
      <alignment horizontal="center"/>
    </xf>
    <xf numFmtId="1" fontId="95" fillId="3" borderId="31" xfId="2" applyNumberFormat="1" applyFont="1" applyFill="1" applyBorder="1" applyAlignment="1">
      <alignment horizontal="center" vertical="center"/>
    </xf>
    <xf numFmtId="37" fontId="95" fillId="3" borderId="31" xfId="2" applyNumberFormat="1" applyFont="1" applyFill="1" applyBorder="1" applyAlignment="1">
      <alignment horizontal="center" vertical="center"/>
    </xf>
    <xf numFmtId="0" fontId="55" fillId="3" borderId="17" xfId="0" applyFont="1" applyFill="1" applyBorder="1"/>
    <xf numFmtId="164" fontId="2" fillId="3" borderId="17" xfId="2" applyFont="1" applyFill="1" applyBorder="1" applyAlignment="1">
      <alignment vertical="center"/>
    </xf>
    <xf numFmtId="164" fontId="8" fillId="3" borderId="17" xfId="2" applyFont="1" applyFill="1" applyBorder="1" applyAlignment="1">
      <alignment horizontal="left" vertical="top"/>
    </xf>
    <xf numFmtId="14" fontId="0" fillId="3" borderId="17" xfId="2" applyNumberFormat="1" applyFont="1" applyFill="1" applyBorder="1"/>
    <xf numFmtId="0" fontId="0" fillId="3" borderId="44" xfId="0" quotePrefix="1" applyFont="1" applyFill="1" applyBorder="1" applyAlignment="1">
      <alignment horizontal="center"/>
    </xf>
    <xf numFmtId="14" fontId="0" fillId="3" borderId="0" xfId="0" applyNumberFormat="1" applyFont="1" applyFill="1"/>
    <xf numFmtId="164" fontId="0" fillId="3" borderId="0" xfId="2" applyFont="1" applyFill="1"/>
    <xf numFmtId="0" fontId="0" fillId="3" borderId="0" xfId="0" applyFont="1" applyFill="1" applyBorder="1" applyAlignment="1">
      <alignment vertical="center"/>
    </xf>
    <xf numFmtId="168" fontId="93" fillId="3" borderId="0" xfId="14" applyNumberFormat="1" applyFont="1" applyFill="1" applyBorder="1" applyAlignment="1">
      <alignment horizontal="center" vertical="center" wrapText="1"/>
    </xf>
    <xf numFmtId="0" fontId="0" fillId="3" borderId="0" xfId="13" applyFont="1" applyFill="1" applyBorder="1"/>
    <xf numFmtId="164" fontId="93" fillId="3" borderId="17" xfId="2" applyFont="1" applyFill="1" applyBorder="1" applyAlignment="1">
      <alignment horizontal="center" vertical="center"/>
    </xf>
    <xf numFmtId="0" fontId="93" fillId="3" borderId="11" xfId="13" applyFont="1" applyFill="1" applyBorder="1" applyAlignment="1">
      <alignment horizontal="center"/>
    </xf>
    <xf numFmtId="0" fontId="0" fillId="3" borderId="0" xfId="13" applyFont="1" applyFill="1" applyBorder="1" applyAlignment="1">
      <alignment horizontal="center"/>
    </xf>
    <xf numFmtId="168" fontId="0" fillId="3" borderId="0" xfId="14" applyNumberFormat="1" applyFont="1" applyFill="1" applyBorder="1" applyAlignment="1">
      <alignment horizontal="center" vertical="center"/>
    </xf>
    <xf numFmtId="0" fontId="93" fillId="3" borderId="6" xfId="13" applyFont="1" applyFill="1" applyBorder="1" applyAlignment="1">
      <alignment horizontal="center"/>
    </xf>
    <xf numFmtId="164" fontId="0" fillId="3" borderId="19" xfId="0" applyNumberFormat="1" applyFont="1" applyFill="1" applyBorder="1" applyAlignment="1">
      <alignment horizontal="center"/>
    </xf>
    <xf numFmtId="164" fontId="95" fillId="3" borderId="19" xfId="2" applyNumberFormat="1" applyFont="1" applyFill="1" applyBorder="1" applyAlignment="1">
      <alignment horizontal="center" vertical="center"/>
    </xf>
    <xf numFmtId="167" fontId="0" fillId="3" borderId="0" xfId="0" applyNumberFormat="1" applyFont="1" applyFill="1"/>
    <xf numFmtId="167" fontId="96" fillId="3" borderId="0" xfId="0" applyNumberFormat="1" applyFont="1" applyFill="1"/>
    <xf numFmtId="167" fontId="0" fillId="3" borderId="17" xfId="0" applyNumberFormat="1" applyFont="1" applyFill="1" applyBorder="1"/>
    <xf numFmtId="164" fontId="0" fillId="3" borderId="0" xfId="0" applyNumberFormat="1" applyFont="1" applyFill="1" applyBorder="1" applyAlignment="1">
      <alignment horizontal="center"/>
    </xf>
    <xf numFmtId="164" fontId="95" fillId="3" borderId="0" xfId="2" applyNumberFormat="1" applyFont="1" applyFill="1" applyBorder="1" applyAlignment="1">
      <alignment horizontal="center" vertical="center"/>
    </xf>
    <xf numFmtId="167" fontId="0" fillId="3" borderId="0" xfId="0" applyNumberFormat="1" applyFont="1" applyFill="1" applyAlignment="1">
      <alignment horizontal="center"/>
    </xf>
    <xf numFmtId="167" fontId="96" fillId="3" borderId="0" xfId="0" applyNumberFormat="1" applyFont="1" applyFill="1" applyAlignment="1">
      <alignment horizontal="center"/>
    </xf>
    <xf numFmtId="168" fontId="0" fillId="3" borderId="0" xfId="0" applyNumberFormat="1" applyFont="1" applyFill="1"/>
    <xf numFmtId="0" fontId="97" fillId="3" borderId="17" xfId="19" applyFont="1" applyFill="1" applyBorder="1"/>
    <xf numFmtId="0" fontId="97" fillId="3" borderId="17" xfId="31" applyFont="1" applyFill="1" applyBorder="1"/>
    <xf numFmtId="168" fontId="97" fillId="3" borderId="17" xfId="60" applyNumberFormat="1" applyFont="1" applyFill="1" applyBorder="1"/>
    <xf numFmtId="0" fontId="54" fillId="0" borderId="17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/>
    </xf>
    <xf numFmtId="0" fontId="0" fillId="3" borderId="0" xfId="0" applyNumberFormat="1" applyFont="1" applyFill="1" applyAlignment="1">
      <alignment horizontal="center"/>
    </xf>
    <xf numFmtId="0" fontId="0" fillId="3" borderId="17" xfId="0" applyNumberFormat="1" applyFont="1" applyFill="1" applyBorder="1" applyAlignment="1">
      <alignment horizontal="center"/>
    </xf>
    <xf numFmtId="0" fontId="8" fillId="3" borderId="0" xfId="0" applyNumberFormat="1" applyFont="1" applyFill="1" applyAlignment="1">
      <alignment horizontal="center"/>
    </xf>
    <xf numFmtId="0" fontId="0" fillId="3" borderId="0" xfId="0" applyFont="1" applyFill="1" applyAlignment="1">
      <alignment horizontal="center" vertical="center"/>
    </xf>
    <xf numFmtId="167" fontId="0" fillId="3" borderId="0" xfId="0" applyNumberFormat="1" applyFont="1" applyFill="1" applyAlignment="1">
      <alignment horizontal="center" vertical="center"/>
    </xf>
    <xf numFmtId="167" fontId="96" fillId="3" borderId="0" xfId="0" applyNumberFormat="1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164" fontId="0" fillId="3" borderId="17" xfId="2" applyFont="1" applyFill="1" applyBorder="1" applyAlignment="1">
      <alignment horizontal="center"/>
    </xf>
    <xf numFmtId="14" fontId="0" fillId="3" borderId="17" xfId="2" applyNumberFormat="1" applyFont="1" applyFill="1" applyBorder="1" applyAlignment="1">
      <alignment vertical="center"/>
    </xf>
    <xf numFmtId="0" fontId="0" fillId="3" borderId="20" xfId="0" applyFont="1" applyFill="1" applyBorder="1"/>
    <xf numFmtId="164" fontId="95" fillId="3" borderId="17" xfId="2" applyFont="1" applyFill="1" applyBorder="1" applyAlignment="1">
      <alignment horizontal="center" vertical="center"/>
    </xf>
    <xf numFmtId="14" fontId="0" fillId="3" borderId="17" xfId="0" applyNumberFormat="1" applyFont="1" applyFill="1" applyBorder="1" applyAlignment="1">
      <alignment horizontal="center"/>
    </xf>
    <xf numFmtId="14" fontId="95" fillId="3" borderId="17" xfId="0" applyNumberFormat="1" applyFont="1" applyFill="1" applyBorder="1"/>
    <xf numFmtId="14" fontId="0" fillId="3" borderId="17" xfId="14" applyNumberFormat="1" applyFont="1" applyFill="1" applyBorder="1"/>
    <xf numFmtId="14" fontId="0" fillId="3" borderId="17" xfId="18" applyNumberFormat="1" applyFont="1" applyFill="1" applyBorder="1"/>
    <xf numFmtId="14" fontId="0" fillId="3" borderId="17" xfId="21" applyNumberFormat="1" applyFont="1" applyFill="1" applyBorder="1"/>
    <xf numFmtId="14" fontId="0" fillId="3" borderId="17" xfId="24" applyNumberFormat="1" applyFont="1" applyFill="1" applyBorder="1"/>
    <xf numFmtId="14" fontId="95" fillId="3" borderId="17" xfId="24" applyNumberFormat="1" applyFont="1" applyFill="1" applyBorder="1"/>
    <xf numFmtId="14" fontId="0" fillId="3" borderId="17" xfId="30" applyNumberFormat="1" applyFont="1" applyFill="1" applyBorder="1"/>
    <xf numFmtId="14" fontId="0" fillId="3" borderId="17" xfId="33" applyNumberFormat="1" applyFont="1" applyFill="1" applyBorder="1"/>
    <xf numFmtId="14" fontId="0" fillId="3" borderId="17" xfId="39" applyNumberFormat="1" applyFont="1" applyFill="1" applyBorder="1"/>
    <xf numFmtId="14" fontId="0" fillId="3" borderId="17" xfId="42" applyNumberFormat="1" applyFont="1" applyFill="1" applyBorder="1"/>
    <xf numFmtId="14" fontId="0" fillId="3" borderId="17" xfId="45" applyNumberFormat="1" applyFont="1" applyFill="1" applyBorder="1"/>
    <xf numFmtId="14" fontId="0" fillId="3" borderId="17" xfId="48" applyNumberFormat="1" applyFont="1" applyFill="1" applyBorder="1"/>
    <xf numFmtId="14" fontId="0" fillId="3" borderId="17" xfId="51" applyNumberFormat="1" applyFont="1" applyFill="1" applyBorder="1"/>
    <xf numFmtId="14" fontId="0" fillId="3" borderId="17" xfId="57" applyNumberFormat="1" applyFont="1" applyFill="1" applyBorder="1"/>
    <xf numFmtId="14" fontId="0" fillId="3" borderId="17" xfId="60" applyNumberFormat="1" applyFont="1" applyFill="1" applyBorder="1"/>
    <xf numFmtId="14" fontId="95" fillId="3" borderId="17" xfId="2" applyNumberFormat="1" applyFont="1" applyFill="1" applyBorder="1" applyAlignment="1">
      <alignment horizontal="center" vertical="center"/>
    </xf>
    <xf numFmtId="0" fontId="0" fillId="3" borderId="17" xfId="13" applyFont="1" applyFill="1" applyBorder="1" applyAlignment="1">
      <alignment horizontal="center" vertical="center"/>
    </xf>
    <xf numFmtId="0" fontId="0" fillId="3" borderId="17" xfId="13" applyFont="1" applyFill="1" applyBorder="1" applyAlignment="1">
      <alignment horizontal="center" vertical="center"/>
    </xf>
    <xf numFmtId="164" fontId="0" fillId="3" borderId="17" xfId="0" applyNumberFormat="1" applyFont="1" applyFill="1" applyBorder="1"/>
    <xf numFmtId="167" fontId="8" fillId="3" borderId="0" xfId="0" applyNumberFormat="1" applyFont="1" applyFill="1"/>
    <xf numFmtId="0" fontId="95" fillId="3" borderId="17" xfId="0" applyNumberFormat="1" applyFont="1" applyFill="1" applyBorder="1" applyAlignment="1">
      <alignment horizontal="center"/>
    </xf>
    <xf numFmtId="0" fontId="95" fillId="3" borderId="17" xfId="0" applyFont="1" applyFill="1" applyBorder="1"/>
    <xf numFmtId="0" fontId="95" fillId="3" borderId="17" xfId="0" applyFont="1" applyFill="1" applyBorder="1" applyAlignment="1">
      <alignment horizontal="center" vertical="center"/>
    </xf>
    <xf numFmtId="0" fontId="95" fillId="3" borderId="17" xfId="0" applyFont="1" applyFill="1" applyBorder="1" applyAlignment="1">
      <alignment horizontal="center"/>
    </xf>
    <xf numFmtId="0" fontId="0" fillId="3" borderId="17" xfId="13" applyFont="1" applyFill="1" applyBorder="1" applyAlignment="1">
      <alignment horizontal="center" vertical="center"/>
    </xf>
    <xf numFmtId="0" fontId="95" fillId="3" borderId="22" xfId="13" quotePrefix="1" applyFont="1" applyFill="1" applyBorder="1" applyAlignment="1">
      <alignment horizontal="center"/>
    </xf>
    <xf numFmtId="169" fontId="95" fillId="3" borderId="12" xfId="13" quotePrefix="1" applyNumberFormat="1" applyFont="1" applyFill="1" applyBorder="1" applyAlignment="1">
      <alignment horizontal="center"/>
    </xf>
    <xf numFmtId="0" fontId="95" fillId="3" borderId="17" xfId="13" applyFont="1" applyFill="1" applyBorder="1" applyAlignment="1">
      <alignment horizontal="center"/>
    </xf>
    <xf numFmtId="168" fontId="95" fillId="3" borderId="0" xfId="14" applyNumberFormat="1" applyFont="1" applyFill="1" applyBorder="1" applyAlignment="1">
      <alignment vertical="center"/>
    </xf>
    <xf numFmtId="14" fontId="95" fillId="3" borderId="17" xfId="13" applyNumberFormat="1" applyFont="1" applyFill="1" applyBorder="1"/>
    <xf numFmtId="164" fontId="95" fillId="3" borderId="18" xfId="13" applyNumberFormat="1" applyFont="1" applyFill="1" applyBorder="1"/>
    <xf numFmtId="0" fontId="95" fillId="3" borderId="17" xfId="13" applyFont="1" applyFill="1" applyBorder="1"/>
    <xf numFmtId="0" fontId="95" fillId="3" borderId="0" xfId="13" applyFont="1" applyFill="1"/>
    <xf numFmtId="0" fontId="95" fillId="3" borderId="17" xfId="13" applyFont="1" applyFill="1" applyBorder="1" applyAlignment="1">
      <alignment horizontal="center" vertical="center"/>
    </xf>
    <xf numFmtId="14" fontId="95" fillId="3" borderId="17" xfId="14" applyNumberFormat="1" applyFont="1" applyFill="1" applyBorder="1"/>
    <xf numFmtId="0" fontId="51" fillId="3" borderId="0" xfId="0" applyFont="1" applyFill="1"/>
    <xf numFmtId="167" fontId="51" fillId="5" borderId="0" xfId="0" applyNumberFormat="1" applyFont="1" applyFill="1"/>
    <xf numFmtId="164" fontId="0" fillId="6" borderId="17" xfId="2" applyFont="1" applyFill="1" applyBorder="1" applyAlignment="1">
      <alignment vertical="center"/>
    </xf>
    <xf numFmtId="164" fontId="0" fillId="6" borderId="17" xfId="2" applyFont="1" applyFill="1" applyBorder="1" applyAlignment="1">
      <alignment horizontal="left" vertical="top"/>
    </xf>
    <xf numFmtId="164" fontId="0" fillId="6" borderId="17" xfId="2" applyFont="1" applyFill="1" applyBorder="1"/>
    <xf numFmtId="164" fontId="96" fillId="6" borderId="18" xfId="13" applyNumberFormat="1" applyFont="1" applyFill="1" applyBorder="1"/>
    <xf numFmtId="0" fontId="8" fillId="6" borderId="0" xfId="0" applyFont="1" applyFill="1"/>
    <xf numFmtId="167" fontId="8" fillId="6" borderId="0" xfId="0" applyNumberFormat="1" applyFont="1" applyFill="1"/>
    <xf numFmtId="168" fontId="0" fillId="6" borderId="0" xfId="1" applyNumberFormat="1" applyFont="1" applyFill="1" applyBorder="1" applyAlignment="1">
      <alignment vertical="center"/>
    </xf>
    <xf numFmtId="14" fontId="0" fillId="6" borderId="17" xfId="1" applyNumberFormat="1" applyFont="1" applyFill="1" applyBorder="1" applyAlignment="1">
      <alignment vertical="center"/>
    </xf>
    <xf numFmtId="164" fontId="0" fillId="6" borderId="17" xfId="2" applyNumberFormat="1" applyFont="1" applyFill="1" applyBorder="1" applyAlignment="1">
      <alignment horizontal="left" vertical="top"/>
    </xf>
    <xf numFmtId="0" fontId="0" fillId="6" borderId="17" xfId="0" applyFont="1" applyFill="1" applyBorder="1"/>
    <xf numFmtId="14" fontId="93" fillId="6" borderId="17" xfId="0" quotePrefix="1" applyNumberFormat="1" applyFont="1" applyFill="1" applyBorder="1" applyAlignment="1">
      <alignment horizontal="center"/>
    </xf>
    <xf numFmtId="0" fontId="0" fillId="3" borderId="22" xfId="85" quotePrefix="1" applyFont="1" applyFill="1" applyBorder="1" applyAlignment="1">
      <alignment horizontal="center"/>
    </xf>
    <xf numFmtId="0" fontId="0" fillId="3" borderId="30" xfId="82" quotePrefix="1" applyFont="1" applyFill="1" applyBorder="1" applyAlignment="1">
      <alignment horizontal="center"/>
    </xf>
    <xf numFmtId="0" fontId="0" fillId="3" borderId="22" xfId="67" quotePrefix="1" applyFont="1" applyFill="1" applyBorder="1" applyAlignment="1">
      <alignment horizontal="center"/>
    </xf>
    <xf numFmtId="0" fontId="0" fillId="3" borderId="30" xfId="64" quotePrefix="1" applyFont="1" applyFill="1" applyBorder="1" applyAlignment="1">
      <alignment horizontal="center"/>
    </xf>
    <xf numFmtId="0" fontId="0" fillId="3" borderId="22" xfId="43" quotePrefix="1" applyFont="1" applyFill="1" applyBorder="1" applyAlignment="1">
      <alignment horizontal="center"/>
    </xf>
    <xf numFmtId="0" fontId="0" fillId="3" borderId="30" xfId="40" quotePrefix="1" applyFont="1" applyFill="1" applyBorder="1" applyAlignment="1">
      <alignment horizontal="center"/>
    </xf>
    <xf numFmtId="0" fontId="0" fillId="3" borderId="22" xfId="19" quotePrefix="1" applyFont="1" applyFill="1" applyBorder="1" applyAlignment="1">
      <alignment horizontal="center"/>
    </xf>
    <xf numFmtId="0" fontId="0" fillId="3" borderId="30" xfId="16" quotePrefix="1" applyFont="1" applyFill="1" applyBorder="1" applyAlignment="1">
      <alignment horizontal="center"/>
    </xf>
    <xf numFmtId="0" fontId="97" fillId="3" borderId="22" xfId="73" quotePrefix="1" applyFont="1" applyFill="1" applyBorder="1" applyAlignment="1">
      <alignment horizontal="center"/>
    </xf>
    <xf numFmtId="0" fontId="0" fillId="3" borderId="2" xfId="73" quotePrefix="1" applyFont="1" applyFill="1" applyBorder="1" applyAlignment="1">
      <alignment horizontal="center"/>
    </xf>
    <xf numFmtId="169" fontId="0" fillId="3" borderId="31" xfId="82" quotePrefix="1" applyNumberFormat="1" applyFont="1" applyFill="1" applyBorder="1" applyAlignment="1">
      <alignment horizontal="center"/>
    </xf>
    <xf numFmtId="169" fontId="0" fillId="3" borderId="31" xfId="64" quotePrefix="1" applyNumberFormat="1" applyFont="1" applyFill="1" applyBorder="1" applyAlignment="1">
      <alignment horizontal="center"/>
    </xf>
    <xf numFmtId="169" fontId="0" fillId="3" borderId="31" xfId="40" quotePrefix="1" applyNumberFormat="1" applyFont="1" applyFill="1" applyBorder="1" applyAlignment="1">
      <alignment horizontal="center"/>
    </xf>
    <xf numFmtId="169" fontId="0" fillId="3" borderId="31" xfId="16" quotePrefix="1" applyNumberFormat="1" applyFont="1" applyFill="1" applyBorder="1" applyAlignment="1">
      <alignment horizontal="center"/>
    </xf>
    <xf numFmtId="0" fontId="0" fillId="3" borderId="17" xfId="85" applyFont="1" applyFill="1" applyBorder="1" applyAlignment="1">
      <alignment horizontal="center"/>
    </xf>
    <xf numFmtId="0" fontId="0" fillId="3" borderId="31" xfId="82" applyFont="1" applyFill="1" applyBorder="1" applyAlignment="1">
      <alignment horizontal="center"/>
    </xf>
    <xf numFmtId="0" fontId="0" fillId="3" borderId="31" xfId="64" applyFont="1" applyFill="1" applyBorder="1" applyAlignment="1">
      <alignment horizontal="center"/>
    </xf>
    <xf numFmtId="0" fontId="0" fillId="3" borderId="17" xfId="43" applyFont="1" applyFill="1" applyBorder="1" applyAlignment="1">
      <alignment horizontal="center"/>
    </xf>
    <xf numFmtId="0" fontId="0" fillId="3" borderId="31" xfId="40" applyFont="1" applyFill="1" applyBorder="1" applyAlignment="1">
      <alignment horizontal="center"/>
    </xf>
    <xf numFmtId="0" fontId="0" fillId="3" borderId="17" xfId="19" applyFont="1" applyFill="1" applyBorder="1" applyAlignment="1">
      <alignment horizontal="center"/>
    </xf>
    <xf numFmtId="0" fontId="0" fillId="3" borderId="31" xfId="16" applyFont="1" applyFill="1" applyBorder="1" applyAlignment="1">
      <alignment horizontal="center"/>
    </xf>
    <xf numFmtId="0" fontId="0" fillId="3" borderId="12" xfId="16" applyFont="1" applyFill="1" applyBorder="1" applyAlignment="1">
      <alignment horizontal="center"/>
    </xf>
    <xf numFmtId="0" fontId="0" fillId="3" borderId="12" xfId="40" applyFont="1" applyFill="1" applyBorder="1" applyAlignment="1">
      <alignment horizontal="center"/>
    </xf>
    <xf numFmtId="0" fontId="0" fillId="3" borderId="12" xfId="82" applyFont="1" applyFill="1" applyBorder="1" applyAlignment="1">
      <alignment horizontal="center"/>
    </xf>
    <xf numFmtId="0" fontId="0" fillId="3" borderId="12" xfId="61" applyFont="1" applyFill="1" applyBorder="1" applyAlignment="1">
      <alignment horizontal="center"/>
    </xf>
    <xf numFmtId="1" fontId="95" fillId="3" borderId="17" xfId="86" applyNumberFormat="1" applyFont="1" applyFill="1" applyBorder="1" applyAlignment="1">
      <alignment horizontal="center" vertical="center"/>
    </xf>
    <xf numFmtId="1" fontId="95" fillId="3" borderId="31" xfId="83" applyNumberFormat="1" applyFont="1" applyFill="1" applyBorder="1" applyAlignment="1">
      <alignment horizontal="center" vertical="center"/>
    </xf>
    <xf numFmtId="1" fontId="95" fillId="3" borderId="31" xfId="65" applyNumberFormat="1" applyFont="1" applyFill="1" applyBorder="1" applyAlignment="1">
      <alignment horizontal="center" vertical="center"/>
    </xf>
    <xf numFmtId="1" fontId="95" fillId="3" borderId="17" xfId="44" applyNumberFormat="1" applyFont="1" applyFill="1" applyBorder="1" applyAlignment="1">
      <alignment horizontal="center" vertical="center"/>
    </xf>
    <xf numFmtId="1" fontId="95" fillId="3" borderId="31" xfId="41" applyNumberFormat="1" applyFont="1" applyFill="1" applyBorder="1" applyAlignment="1">
      <alignment horizontal="center" vertical="center"/>
    </xf>
    <xf numFmtId="1" fontId="95" fillId="3" borderId="17" xfId="20" applyNumberFormat="1" applyFont="1" applyFill="1" applyBorder="1" applyAlignment="1">
      <alignment horizontal="center" vertical="center"/>
    </xf>
    <xf numFmtId="1" fontId="95" fillId="3" borderId="31" xfId="17" applyNumberFormat="1" applyFont="1" applyFill="1" applyBorder="1" applyAlignment="1">
      <alignment horizontal="center" vertical="center"/>
    </xf>
    <xf numFmtId="1" fontId="95" fillId="3" borderId="12" xfId="17" applyNumberFormat="1" applyFont="1" applyFill="1" applyBorder="1" applyAlignment="1">
      <alignment horizontal="center" vertical="center"/>
    </xf>
    <xf numFmtId="1" fontId="95" fillId="3" borderId="12" xfId="41" applyNumberFormat="1" applyFont="1" applyFill="1" applyBorder="1" applyAlignment="1">
      <alignment horizontal="center" vertical="center"/>
    </xf>
    <xf numFmtId="1" fontId="95" fillId="3" borderId="12" xfId="83" applyNumberFormat="1" applyFont="1" applyFill="1" applyBorder="1" applyAlignment="1">
      <alignment horizontal="center" vertical="center"/>
    </xf>
    <xf numFmtId="170" fontId="95" fillId="3" borderId="17" xfId="20" applyNumberFormat="1" applyFont="1" applyFill="1" applyBorder="1" applyAlignment="1">
      <alignment horizontal="center" vertical="center"/>
    </xf>
    <xf numFmtId="1" fontId="95" fillId="3" borderId="12" xfId="62" applyNumberFormat="1" applyFont="1" applyFill="1" applyBorder="1" applyAlignment="1">
      <alignment horizontal="center" vertical="center"/>
    </xf>
    <xf numFmtId="37" fontId="95" fillId="3" borderId="18" xfId="2" applyNumberFormat="1" applyFont="1" applyFill="1" applyBorder="1" applyAlignment="1">
      <alignment horizontal="center"/>
    </xf>
    <xf numFmtId="14" fontId="109" fillId="3" borderId="22" xfId="0" quotePrefix="1" applyNumberFormat="1" applyFont="1" applyFill="1" applyBorder="1" applyAlignment="1">
      <alignment horizontal="center"/>
    </xf>
    <xf numFmtId="14" fontId="93" fillId="3" borderId="22" xfId="91" quotePrefix="1" applyNumberFormat="1" applyFont="1" applyFill="1" applyBorder="1" applyAlignment="1">
      <alignment horizontal="center"/>
    </xf>
    <xf numFmtId="14" fontId="93" fillId="3" borderId="0" xfId="0" quotePrefix="1" applyNumberFormat="1" applyFont="1" applyFill="1" applyBorder="1" applyAlignment="1">
      <alignment horizontal="center"/>
    </xf>
    <xf numFmtId="14" fontId="93" fillId="3" borderId="22" xfId="88" quotePrefix="1" applyNumberFormat="1" applyFont="1" applyFill="1" applyBorder="1" applyAlignment="1">
      <alignment horizontal="center"/>
    </xf>
    <xf numFmtId="164" fontId="0" fillId="3" borderId="0" xfId="2" applyFont="1" applyFill="1" applyBorder="1" applyAlignment="1">
      <alignment vertical="center"/>
    </xf>
    <xf numFmtId="168" fontId="0" fillId="3" borderId="54" xfId="1" applyNumberFormat="1" applyFont="1" applyFill="1" applyBorder="1" applyAlignment="1">
      <alignment vertical="center"/>
    </xf>
    <xf numFmtId="0" fontId="0" fillId="3" borderId="2" xfId="0" applyFont="1" applyFill="1" applyBorder="1"/>
    <xf numFmtId="0" fontId="0" fillId="3" borderId="22" xfId="0" applyFont="1" applyFill="1" applyBorder="1"/>
    <xf numFmtId="0" fontId="0" fillId="3" borderId="57" xfId="0" applyFont="1" applyFill="1" applyBorder="1"/>
    <xf numFmtId="0" fontId="0" fillId="3" borderId="37" xfId="0" applyFont="1" applyFill="1" applyBorder="1" applyAlignment="1">
      <alignment horizontal="center"/>
    </xf>
    <xf numFmtId="0" fontId="0" fillId="3" borderId="20" xfId="0" applyFont="1" applyFill="1" applyBorder="1" applyAlignment="1">
      <alignment horizontal="center"/>
    </xf>
    <xf numFmtId="167" fontId="0" fillId="3" borderId="37" xfId="3" applyNumberFormat="1" applyFont="1" applyFill="1" applyBorder="1" applyAlignment="1">
      <alignment horizontal="center" vertical="center"/>
    </xf>
    <xf numFmtId="37" fontId="95" fillId="3" borderId="17" xfId="86" applyNumberFormat="1" applyFont="1" applyFill="1" applyBorder="1" applyAlignment="1">
      <alignment horizontal="center" vertical="center"/>
    </xf>
    <xf numFmtId="37" fontId="95" fillId="3" borderId="31" xfId="83" applyNumberFormat="1" applyFont="1" applyFill="1" applyBorder="1" applyAlignment="1">
      <alignment horizontal="center" vertical="center"/>
    </xf>
    <xf numFmtId="37" fontId="95" fillId="3" borderId="31" xfId="65" applyNumberFormat="1" applyFont="1" applyFill="1" applyBorder="1" applyAlignment="1">
      <alignment horizontal="center" vertical="center"/>
    </xf>
    <xf numFmtId="37" fontId="95" fillId="3" borderId="17" xfId="44" applyNumberFormat="1" applyFont="1" applyFill="1" applyBorder="1" applyAlignment="1">
      <alignment horizontal="center" vertical="center"/>
    </xf>
    <xf numFmtId="37" fontId="95" fillId="3" borderId="31" xfId="41" applyNumberFormat="1" applyFont="1" applyFill="1" applyBorder="1" applyAlignment="1">
      <alignment horizontal="center" vertical="center"/>
    </xf>
    <xf numFmtId="37" fontId="95" fillId="3" borderId="17" xfId="20" applyNumberFormat="1" applyFont="1" applyFill="1" applyBorder="1" applyAlignment="1">
      <alignment horizontal="center" vertical="center"/>
    </xf>
    <xf numFmtId="37" fontId="95" fillId="3" borderId="31" xfId="17" applyNumberFormat="1" applyFont="1" applyFill="1" applyBorder="1" applyAlignment="1">
      <alignment horizontal="center" vertical="center"/>
    </xf>
    <xf numFmtId="37" fontId="95" fillId="3" borderId="12" xfId="17" applyNumberFormat="1" applyFont="1" applyFill="1" applyBorder="1" applyAlignment="1">
      <alignment horizontal="center" vertical="center"/>
    </xf>
    <xf numFmtId="37" fontId="95" fillId="3" borderId="12" xfId="41" applyNumberFormat="1" applyFont="1" applyFill="1" applyBorder="1" applyAlignment="1">
      <alignment horizontal="center" vertical="center"/>
    </xf>
    <xf numFmtId="37" fontId="95" fillId="3" borderId="18" xfId="2" applyNumberFormat="1" applyFont="1" applyFill="1" applyBorder="1" applyAlignment="1">
      <alignment horizontal="center" vertical="center"/>
    </xf>
    <xf numFmtId="37" fontId="95" fillId="3" borderId="12" xfId="83" applyNumberFormat="1" applyFont="1" applyFill="1" applyBorder="1" applyAlignment="1">
      <alignment horizontal="center" vertical="center"/>
    </xf>
    <xf numFmtId="37" fontId="95" fillId="3" borderId="12" xfId="62" applyNumberFormat="1" applyFont="1" applyFill="1" applyBorder="1" applyAlignment="1">
      <alignment horizontal="center" vertical="center"/>
    </xf>
    <xf numFmtId="169" fontId="0" fillId="3" borderId="0" xfId="0" applyNumberFormat="1" applyFont="1" applyFill="1" applyAlignment="1">
      <alignment horizontal="center"/>
    </xf>
    <xf numFmtId="169" fontId="0" fillId="3" borderId="17" xfId="0" applyNumberFormat="1" applyFont="1" applyFill="1" applyBorder="1" applyAlignment="1">
      <alignment horizontal="center"/>
    </xf>
    <xf numFmtId="169" fontId="8" fillId="3" borderId="0" xfId="0" applyNumberFormat="1" applyFont="1" applyFill="1" applyAlignment="1">
      <alignment horizontal="center"/>
    </xf>
    <xf numFmtId="167" fontId="0" fillId="3" borderId="19" xfId="0" applyNumberFormat="1" applyFont="1" applyFill="1" applyBorder="1"/>
    <xf numFmtId="0" fontId="0" fillId="3" borderId="0" xfId="0" applyNumberFormat="1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14" fontId="0" fillId="3" borderId="0" xfId="0" applyNumberFormat="1" applyFont="1" applyFill="1" applyBorder="1"/>
    <xf numFmtId="164" fontId="0" fillId="3" borderId="0" xfId="2" applyFont="1" applyFill="1" applyBorder="1"/>
    <xf numFmtId="167" fontId="0" fillId="3" borderId="0" xfId="0" applyNumberFormat="1" applyFont="1" applyFill="1" applyBorder="1"/>
    <xf numFmtId="167" fontId="96" fillId="3" borderId="0" xfId="0" applyNumberFormat="1" applyFont="1" applyFill="1" applyBorder="1"/>
    <xf numFmtId="164" fontId="96" fillId="3" borderId="0" xfId="13" applyNumberFormat="1" applyFont="1" applyFill="1" applyBorder="1"/>
    <xf numFmtId="0" fontId="0" fillId="3" borderId="28" xfId="0" applyFont="1" applyFill="1" applyBorder="1"/>
    <xf numFmtId="0" fontId="8" fillId="0" borderId="0" xfId="0" applyFont="1" applyFill="1"/>
    <xf numFmtId="168" fontId="0" fillId="0" borderId="0" xfId="1" applyNumberFormat="1" applyFont="1" applyFill="1" applyBorder="1" applyAlignment="1">
      <alignment vertical="center"/>
    </xf>
    <xf numFmtId="164" fontId="0" fillId="0" borderId="17" xfId="2" applyFont="1" applyFill="1" applyBorder="1"/>
    <xf numFmtId="14" fontId="93" fillId="0" borderId="17" xfId="0" quotePrefix="1" applyNumberFormat="1" applyFont="1" applyFill="1" applyBorder="1" applyAlignment="1">
      <alignment horizontal="center"/>
    </xf>
    <xf numFmtId="168" fontId="0" fillId="0" borderId="17" xfId="13" applyNumberFormat="1" applyFont="1" applyFill="1" applyBorder="1"/>
    <xf numFmtId="164" fontId="96" fillId="0" borderId="18" xfId="13" applyNumberFormat="1" applyFont="1" applyFill="1" applyBorder="1"/>
    <xf numFmtId="169" fontId="0" fillId="0" borderId="12" xfId="0" quotePrefix="1" applyNumberFormat="1" applyFont="1" applyFill="1" applyBorder="1" applyAlignment="1">
      <alignment horizontal="center"/>
    </xf>
    <xf numFmtId="164" fontId="0" fillId="0" borderId="17" xfId="2" applyFont="1" applyFill="1" applyBorder="1" applyAlignment="1">
      <alignment vertical="center"/>
    </xf>
    <xf numFmtId="164" fontId="0" fillId="0" borderId="17" xfId="2" applyFont="1" applyFill="1" applyBorder="1" applyAlignment="1">
      <alignment horizontal="left" vertical="top"/>
    </xf>
    <xf numFmtId="167" fontId="8" fillId="0" borderId="0" xfId="0" applyNumberFormat="1" applyFont="1" applyFill="1"/>
    <xf numFmtId="0" fontId="0" fillId="0" borderId="22" xfId="0" quotePrefix="1" applyFont="1" applyFill="1" applyBorder="1" applyAlignment="1">
      <alignment horizontal="center"/>
    </xf>
    <xf numFmtId="164" fontId="0" fillId="0" borderId="17" xfId="2" applyFont="1" applyFill="1" applyBorder="1" applyAlignment="1">
      <alignment horizontal="center" vertical="center"/>
    </xf>
    <xf numFmtId="167" fontId="95" fillId="0" borderId="20" xfId="3" applyNumberFormat="1" applyFont="1" applyFill="1" applyBorder="1" applyAlignment="1">
      <alignment horizontal="center" vertical="center"/>
    </xf>
    <xf numFmtId="14" fontId="93" fillId="0" borderId="17" xfId="31" quotePrefix="1" applyNumberFormat="1" applyFont="1" applyFill="1" applyBorder="1" applyAlignment="1">
      <alignment horizontal="center"/>
    </xf>
    <xf numFmtId="168" fontId="0" fillId="0" borderId="17" xfId="33" applyNumberFormat="1" applyFont="1" applyFill="1" applyBorder="1"/>
    <xf numFmtId="14" fontId="0" fillId="0" borderId="17" xfId="31" applyNumberFormat="1" applyFont="1" applyFill="1" applyBorder="1"/>
    <xf numFmtId="0" fontId="0" fillId="0" borderId="22" xfId="31" quotePrefix="1" applyFont="1" applyFill="1" applyBorder="1" applyAlignment="1">
      <alignment horizontal="center"/>
    </xf>
    <xf numFmtId="169" fontId="0" fillId="0" borderId="12" xfId="31" quotePrefix="1" applyNumberFormat="1" applyFont="1" applyFill="1" applyBorder="1" applyAlignment="1">
      <alignment horizontal="center"/>
    </xf>
    <xf numFmtId="167" fontId="0" fillId="0" borderId="17" xfId="3" applyNumberFormat="1" applyFont="1" applyFill="1" applyBorder="1" applyAlignment="1">
      <alignment horizontal="center" vertical="center"/>
    </xf>
    <xf numFmtId="0" fontId="0" fillId="0" borderId="17" xfId="31" applyFont="1" applyFill="1" applyBorder="1" applyAlignment="1">
      <alignment horizontal="center"/>
    </xf>
    <xf numFmtId="1" fontId="0" fillId="0" borderId="17" xfId="32" applyNumberFormat="1" applyFont="1" applyFill="1" applyBorder="1" applyAlignment="1">
      <alignment horizontal="center" vertical="center"/>
    </xf>
    <xf numFmtId="168" fontId="0" fillId="0" borderId="0" xfId="33" applyNumberFormat="1" applyFont="1" applyFill="1"/>
    <xf numFmtId="167" fontId="0" fillId="0" borderId="20" xfId="3" applyNumberFormat="1" applyFont="1" applyFill="1" applyBorder="1" applyAlignment="1">
      <alignment horizontal="center" vertical="center"/>
    </xf>
    <xf numFmtId="37" fontId="0" fillId="0" borderId="17" xfId="32" applyNumberFormat="1" applyFont="1" applyFill="1" applyBorder="1" applyAlignment="1">
      <alignment horizontal="center" vertical="center"/>
    </xf>
    <xf numFmtId="0" fontId="0" fillId="0" borderId="17" xfId="31" applyFont="1" applyFill="1" applyBorder="1" applyAlignment="1">
      <alignment horizontal="center" vertical="center"/>
    </xf>
    <xf numFmtId="168" fontId="0" fillId="0" borderId="0" xfId="36" applyNumberFormat="1" applyFont="1" applyFill="1" applyBorder="1" applyAlignment="1">
      <alignment vertical="center"/>
    </xf>
    <xf numFmtId="14" fontId="93" fillId="0" borderId="17" xfId="34" quotePrefix="1" applyNumberFormat="1" applyFont="1" applyFill="1" applyBorder="1" applyAlignment="1">
      <alignment horizontal="center"/>
    </xf>
    <xf numFmtId="14" fontId="0" fillId="0" borderId="17" xfId="36" applyNumberFormat="1" applyFont="1" applyFill="1" applyBorder="1" applyAlignment="1">
      <alignment vertical="center"/>
    </xf>
    <xf numFmtId="164" fontId="0" fillId="0" borderId="17" xfId="35" applyNumberFormat="1" applyFont="1" applyFill="1" applyBorder="1" applyAlignment="1">
      <alignment horizontal="left" vertical="top"/>
    </xf>
    <xf numFmtId="168" fontId="0" fillId="0" borderId="17" xfId="36" applyNumberFormat="1" applyFont="1" applyFill="1" applyBorder="1"/>
    <xf numFmtId="168" fontId="0" fillId="0" borderId="0" xfId="39" applyNumberFormat="1" applyFont="1" applyFill="1" applyBorder="1" applyAlignment="1">
      <alignment vertical="center"/>
    </xf>
    <xf numFmtId="0" fontId="0" fillId="0" borderId="17" xfId="37" applyFont="1" applyFill="1" applyBorder="1"/>
    <xf numFmtId="0" fontId="0" fillId="0" borderId="22" xfId="34" quotePrefix="1" applyFont="1" applyFill="1" applyBorder="1" applyAlignment="1">
      <alignment horizontal="center"/>
    </xf>
    <xf numFmtId="169" fontId="0" fillId="0" borderId="12" xfId="34" quotePrefix="1" applyNumberFormat="1" applyFont="1" applyFill="1" applyBorder="1" applyAlignment="1">
      <alignment horizontal="center"/>
    </xf>
    <xf numFmtId="0" fontId="0" fillId="0" borderId="17" xfId="34" applyFont="1" applyFill="1" applyBorder="1" applyAlignment="1">
      <alignment horizontal="center"/>
    </xf>
    <xf numFmtId="1" fontId="95" fillId="0" borderId="17" xfId="35" applyNumberFormat="1" applyFont="1" applyFill="1" applyBorder="1" applyAlignment="1">
      <alignment horizontal="center" vertical="center"/>
    </xf>
    <xf numFmtId="168" fontId="0" fillId="0" borderId="0" xfId="36" applyNumberFormat="1" applyFont="1" applyFill="1"/>
    <xf numFmtId="14" fontId="0" fillId="0" borderId="17" xfId="35" applyNumberFormat="1" applyFont="1" applyFill="1" applyBorder="1" applyAlignment="1">
      <alignment horizontal="left" vertical="top"/>
    </xf>
    <xf numFmtId="0" fontId="0" fillId="0" borderId="17" xfId="34" applyFont="1" applyFill="1" applyBorder="1" applyAlignment="1">
      <alignment horizontal="center" vertical="center"/>
    </xf>
    <xf numFmtId="37" fontId="95" fillId="0" borderId="17" xfId="35" applyNumberFormat="1" applyFont="1" applyFill="1" applyBorder="1" applyAlignment="1">
      <alignment horizontal="center" vertical="center"/>
    </xf>
    <xf numFmtId="14" fontId="0" fillId="0" borderId="17" xfId="38" applyNumberFormat="1" applyFont="1" applyFill="1" applyBorder="1" applyAlignment="1">
      <alignment horizontal="center" vertical="center"/>
    </xf>
    <xf numFmtId="164" fontId="0" fillId="0" borderId="17" xfId="38" applyFont="1" applyFill="1" applyBorder="1" applyAlignment="1">
      <alignment horizontal="center" vertical="center"/>
    </xf>
    <xf numFmtId="0" fontId="1" fillId="0" borderId="0" xfId="0" applyFont="1" applyFill="1"/>
    <xf numFmtId="168" fontId="0" fillId="0" borderId="0" xfId="60" applyNumberFormat="1" applyFont="1" applyFill="1" applyBorder="1" applyAlignment="1">
      <alignment vertical="center"/>
    </xf>
    <xf numFmtId="14" fontId="93" fillId="0" borderId="17" xfId="58" quotePrefix="1" applyNumberFormat="1" applyFont="1" applyFill="1" applyBorder="1" applyAlignment="1">
      <alignment horizontal="center"/>
    </xf>
    <xf numFmtId="168" fontId="0" fillId="0" borderId="17" xfId="60" applyNumberFormat="1" applyFont="1" applyFill="1" applyBorder="1"/>
    <xf numFmtId="14" fontId="0" fillId="0" borderId="17" xfId="58" applyNumberFormat="1" applyFont="1" applyFill="1" applyBorder="1"/>
    <xf numFmtId="0" fontId="0" fillId="0" borderId="17" xfId="58" applyFont="1" applyFill="1" applyBorder="1"/>
    <xf numFmtId="0" fontId="0" fillId="0" borderId="22" xfId="58" quotePrefix="1" applyFont="1" applyFill="1" applyBorder="1" applyAlignment="1">
      <alignment horizontal="center"/>
    </xf>
    <xf numFmtId="169" fontId="0" fillId="0" borderId="12" xfId="58" quotePrefix="1" applyNumberFormat="1" applyFont="1" applyFill="1" applyBorder="1" applyAlignment="1">
      <alignment horizontal="center"/>
    </xf>
    <xf numFmtId="0" fontId="0" fillId="0" borderId="17" xfId="58" applyFont="1" applyFill="1" applyBorder="1" applyAlignment="1">
      <alignment horizontal="center"/>
    </xf>
    <xf numFmtId="1" fontId="95" fillId="0" borderId="17" xfId="59" applyNumberFormat="1" applyFont="1" applyFill="1" applyBorder="1" applyAlignment="1">
      <alignment horizontal="center" vertical="center"/>
    </xf>
    <xf numFmtId="14" fontId="0" fillId="0" borderId="17" xfId="59" applyNumberFormat="1" applyFont="1" applyFill="1" applyBorder="1" applyAlignment="1">
      <alignment horizontal="left" vertical="top"/>
    </xf>
    <xf numFmtId="0" fontId="0" fillId="0" borderId="17" xfId="58" applyFont="1" applyFill="1" applyBorder="1" applyAlignment="1">
      <alignment horizontal="center" vertical="center"/>
    </xf>
    <xf numFmtId="37" fontId="95" fillId="0" borderId="17" xfId="59" applyNumberFormat="1" applyFont="1" applyFill="1" applyBorder="1" applyAlignment="1">
      <alignment horizontal="center" vertical="center"/>
    </xf>
    <xf numFmtId="14" fontId="0" fillId="0" borderId="17" xfId="60" applyNumberFormat="1" applyFont="1" applyFill="1" applyBorder="1"/>
    <xf numFmtId="168" fontId="0" fillId="0" borderId="0" xfId="66" applyNumberFormat="1" applyFont="1" applyFill="1" applyBorder="1" applyAlignment="1">
      <alignment vertical="center"/>
    </xf>
    <xf numFmtId="164" fontId="0" fillId="0" borderId="17" xfId="65" applyNumberFormat="1" applyFont="1" applyFill="1" applyBorder="1" applyAlignment="1">
      <alignment horizontal="left" vertical="top"/>
    </xf>
    <xf numFmtId="0" fontId="1" fillId="0" borderId="17" xfId="0" applyFont="1" applyFill="1" applyBorder="1"/>
    <xf numFmtId="14" fontId="93" fillId="0" borderId="17" xfId="64" quotePrefix="1" applyNumberFormat="1" applyFont="1" applyFill="1" applyBorder="1" applyAlignment="1">
      <alignment horizontal="center"/>
    </xf>
    <xf numFmtId="14" fontId="0" fillId="0" borderId="17" xfId="66" applyNumberFormat="1" applyFont="1" applyFill="1" applyBorder="1" applyAlignment="1">
      <alignment vertical="center"/>
    </xf>
    <xf numFmtId="168" fontId="0" fillId="0" borderId="0" xfId="78" applyNumberFormat="1" applyFont="1" applyFill="1" applyBorder="1" applyAlignment="1">
      <alignment vertical="center"/>
    </xf>
    <xf numFmtId="14" fontId="93" fillId="0" borderId="17" xfId="76" quotePrefix="1" applyNumberFormat="1" applyFont="1" applyFill="1" applyBorder="1" applyAlignment="1">
      <alignment horizontal="center"/>
    </xf>
    <xf numFmtId="14" fontId="0" fillId="0" borderId="17" xfId="78" applyNumberFormat="1" applyFont="1" applyFill="1" applyBorder="1" applyAlignment="1">
      <alignment vertical="center"/>
    </xf>
    <xf numFmtId="164" fontId="0" fillId="0" borderId="17" xfId="77" applyNumberFormat="1" applyFont="1" applyFill="1" applyBorder="1" applyAlignment="1">
      <alignment horizontal="left" vertical="top"/>
    </xf>
    <xf numFmtId="0" fontId="97" fillId="0" borderId="17" xfId="76" applyFont="1" applyFill="1" applyBorder="1"/>
    <xf numFmtId="0" fontId="0" fillId="0" borderId="17" xfId="76" applyFont="1" applyFill="1" applyBorder="1"/>
    <xf numFmtId="14" fontId="0" fillId="0" borderId="17" xfId="1" applyNumberFormat="1" applyFont="1" applyFill="1" applyBorder="1" applyAlignment="1">
      <alignment vertical="center"/>
    </xf>
    <xf numFmtId="0" fontId="0" fillId="0" borderId="22" xfId="76" quotePrefix="1" applyFont="1" applyFill="1" applyBorder="1" applyAlignment="1">
      <alignment horizontal="center"/>
    </xf>
    <xf numFmtId="169" fontId="0" fillId="0" borderId="12" xfId="76" quotePrefix="1" applyNumberFormat="1" applyFont="1" applyFill="1" applyBorder="1" applyAlignment="1">
      <alignment horizontal="center"/>
    </xf>
    <xf numFmtId="0" fontId="0" fillId="0" borderId="17" xfId="76" applyFont="1" applyFill="1" applyBorder="1" applyAlignment="1">
      <alignment horizontal="center"/>
    </xf>
    <xf numFmtId="1" fontId="95" fillId="0" borderId="17" xfId="77" applyNumberFormat="1" applyFont="1" applyFill="1" applyBorder="1" applyAlignment="1">
      <alignment horizontal="center" vertical="center"/>
    </xf>
    <xf numFmtId="14" fontId="0" fillId="0" borderId="17" xfId="77" applyNumberFormat="1" applyFont="1" applyFill="1" applyBorder="1" applyAlignment="1">
      <alignment horizontal="left" vertical="top"/>
    </xf>
    <xf numFmtId="0" fontId="0" fillId="0" borderId="17" xfId="76" applyFont="1" applyFill="1" applyBorder="1" applyAlignment="1">
      <alignment horizontal="center" vertical="center"/>
    </xf>
    <xf numFmtId="37" fontId="95" fillId="0" borderId="17" xfId="77" applyNumberFormat="1" applyFont="1" applyFill="1" applyBorder="1" applyAlignment="1">
      <alignment horizontal="center" vertical="center"/>
    </xf>
    <xf numFmtId="168" fontId="0" fillId="0" borderId="0" xfId="84" applyNumberFormat="1" applyFont="1" applyFill="1" applyBorder="1" applyAlignment="1">
      <alignment vertical="center"/>
    </xf>
    <xf numFmtId="14" fontId="93" fillId="0" borderId="17" xfId="82" quotePrefix="1" applyNumberFormat="1" applyFont="1" applyFill="1" applyBorder="1" applyAlignment="1">
      <alignment horizontal="center"/>
    </xf>
    <xf numFmtId="14" fontId="0" fillId="0" borderId="17" xfId="84" applyNumberFormat="1" applyFont="1" applyFill="1" applyBorder="1" applyAlignment="1">
      <alignment vertical="center"/>
    </xf>
    <xf numFmtId="164" fontId="0" fillId="0" borderId="17" xfId="83" applyNumberFormat="1" applyFont="1" applyFill="1" applyBorder="1" applyAlignment="1">
      <alignment horizontal="left" vertical="top"/>
    </xf>
    <xf numFmtId="0" fontId="97" fillId="0" borderId="17" xfId="82" applyFont="1" applyFill="1" applyBorder="1"/>
    <xf numFmtId="14" fontId="108" fillId="0" borderId="17" xfId="0" quotePrefix="1" applyNumberFormat="1" applyFont="1" applyFill="1" applyBorder="1" applyAlignment="1">
      <alignment horizontal="center"/>
    </xf>
    <xf numFmtId="164" fontId="84" fillId="0" borderId="17" xfId="2" applyFont="1" applyFill="1" applyBorder="1" applyAlignment="1">
      <alignment vertical="center"/>
    </xf>
    <xf numFmtId="14" fontId="108" fillId="0" borderId="22" xfId="0" quotePrefix="1" applyNumberFormat="1" applyFont="1" applyFill="1" applyBorder="1" applyAlignment="1">
      <alignment horizontal="center"/>
    </xf>
    <xf numFmtId="164" fontId="84" fillId="0" borderId="17" xfId="2" applyFont="1" applyFill="1" applyBorder="1" applyAlignment="1">
      <alignment horizontal="left" vertical="top"/>
    </xf>
    <xf numFmtId="164" fontId="0" fillId="0" borderId="17" xfId="2" applyNumberFormat="1" applyFont="1" applyFill="1" applyBorder="1" applyAlignment="1">
      <alignment horizontal="left" vertical="top"/>
    </xf>
    <xf numFmtId="168" fontId="0" fillId="0" borderId="0" xfId="1" applyNumberFormat="1" applyFont="1" applyFill="1"/>
    <xf numFmtId="14" fontId="0" fillId="0" borderId="17" xfId="2" applyNumberFormat="1" applyFont="1" applyFill="1" applyBorder="1" applyAlignment="1">
      <alignment horizontal="left" vertical="top"/>
    </xf>
    <xf numFmtId="37" fontId="95" fillId="0" borderId="17" xfId="2" applyNumberFormat="1" applyFont="1" applyFill="1" applyBorder="1" applyAlignment="1">
      <alignment horizontal="center" vertical="center"/>
    </xf>
    <xf numFmtId="168" fontId="0" fillId="0" borderId="17" xfId="1" applyNumberFormat="1" applyFont="1" applyFill="1" applyBorder="1"/>
    <xf numFmtId="0" fontId="96" fillId="0" borderId="17" xfId="0" applyFont="1" applyFill="1" applyBorder="1"/>
    <xf numFmtId="0" fontId="0" fillId="0" borderId="17" xfId="0" quotePrefix="1" applyFont="1" applyFill="1" applyBorder="1" applyAlignment="1">
      <alignment horizontal="center"/>
    </xf>
    <xf numFmtId="168" fontId="0" fillId="3" borderId="18" xfId="14" applyNumberFormat="1" applyFont="1" applyFill="1" applyBorder="1" applyAlignment="1">
      <alignment vertical="center"/>
    </xf>
    <xf numFmtId="0" fontId="0" fillId="3" borderId="54" xfId="0" applyFont="1" applyFill="1" applyBorder="1"/>
    <xf numFmtId="14" fontId="93" fillId="3" borderId="20" xfId="13" quotePrefix="1" applyNumberFormat="1" applyFont="1" applyFill="1" applyBorder="1" applyAlignment="1">
      <alignment horizontal="center"/>
    </xf>
    <xf numFmtId="14" fontId="98" fillId="3" borderId="20" xfId="13" quotePrefix="1" applyNumberFormat="1" applyFont="1" applyFill="1" applyBorder="1" applyAlignment="1">
      <alignment horizontal="center"/>
    </xf>
    <xf numFmtId="14" fontId="93" fillId="3" borderId="20" xfId="16" quotePrefix="1" applyNumberFormat="1" applyFont="1" applyFill="1" applyBorder="1" applyAlignment="1">
      <alignment horizontal="center"/>
    </xf>
    <xf numFmtId="14" fontId="93" fillId="3" borderId="20" xfId="25" quotePrefix="1" applyNumberFormat="1" applyFont="1" applyFill="1" applyBorder="1" applyAlignment="1">
      <alignment horizontal="center"/>
    </xf>
    <xf numFmtId="14" fontId="93" fillId="3" borderId="20" xfId="28" quotePrefix="1" applyNumberFormat="1" applyFont="1" applyFill="1" applyBorder="1" applyAlignment="1">
      <alignment horizontal="center"/>
    </xf>
    <xf numFmtId="14" fontId="93" fillId="3" borderId="20" xfId="31" quotePrefix="1" applyNumberFormat="1" applyFont="1" applyFill="1" applyBorder="1" applyAlignment="1">
      <alignment horizontal="center"/>
    </xf>
    <xf numFmtId="14" fontId="93" fillId="0" borderId="20" xfId="31" quotePrefix="1" applyNumberFormat="1" applyFont="1" applyFill="1" applyBorder="1" applyAlignment="1">
      <alignment horizontal="center"/>
    </xf>
    <xf numFmtId="14" fontId="93" fillId="3" borderId="20" xfId="37" quotePrefix="1" applyNumberFormat="1" applyFont="1" applyFill="1" applyBorder="1" applyAlignment="1">
      <alignment horizontal="center"/>
    </xf>
    <xf numFmtId="14" fontId="93" fillId="0" borderId="20" xfId="37" quotePrefix="1" applyNumberFormat="1" applyFont="1" applyFill="1" applyBorder="1" applyAlignment="1">
      <alignment horizontal="center"/>
    </xf>
    <xf numFmtId="14" fontId="54" fillId="3" borderId="20" xfId="37" quotePrefix="1" applyNumberFormat="1" applyFont="1" applyFill="1" applyBorder="1" applyAlignment="1">
      <alignment horizontal="center"/>
    </xf>
    <xf numFmtId="14" fontId="93" fillId="3" borderId="20" xfId="52" quotePrefix="1" applyNumberFormat="1" applyFont="1" applyFill="1" applyBorder="1" applyAlignment="1">
      <alignment horizontal="center"/>
    </xf>
    <xf numFmtId="14" fontId="93" fillId="3" borderId="20" xfId="55" quotePrefix="1" applyNumberFormat="1" applyFont="1" applyFill="1" applyBorder="1" applyAlignment="1">
      <alignment horizontal="center"/>
    </xf>
    <xf numFmtId="14" fontId="93" fillId="3" borderId="20" xfId="58" quotePrefix="1" applyNumberFormat="1" applyFont="1" applyFill="1" applyBorder="1" applyAlignment="1">
      <alignment horizontal="center"/>
    </xf>
    <xf numFmtId="14" fontId="93" fillId="0" borderId="20" xfId="58" quotePrefix="1" applyNumberFormat="1" applyFont="1" applyFill="1" applyBorder="1" applyAlignment="1">
      <alignment horizontal="center"/>
    </xf>
    <xf numFmtId="14" fontId="93" fillId="3" borderId="20" xfId="0" quotePrefix="1" applyNumberFormat="1" applyFont="1" applyFill="1" applyBorder="1" applyAlignment="1">
      <alignment horizontal="center"/>
    </xf>
    <xf numFmtId="14" fontId="93" fillId="0" borderId="20" xfId="0" quotePrefix="1" applyNumberFormat="1" applyFont="1" applyFill="1" applyBorder="1" applyAlignment="1">
      <alignment horizontal="center"/>
    </xf>
    <xf numFmtId="14" fontId="93" fillId="3" borderId="20" xfId="0" applyNumberFormat="1" applyFont="1" applyFill="1" applyBorder="1" applyAlignment="1">
      <alignment horizontal="center"/>
    </xf>
    <xf numFmtId="14" fontId="0" fillId="3" borderId="20" xfId="1" applyNumberFormat="1" applyFont="1" applyFill="1" applyBorder="1" applyAlignment="1">
      <alignment vertical="center"/>
    </xf>
    <xf numFmtId="14" fontId="93" fillId="6" borderId="20" xfId="0" quotePrefix="1" applyNumberFormat="1" applyFont="1" applyFill="1" applyBorder="1" applyAlignment="1">
      <alignment horizontal="center"/>
    </xf>
    <xf numFmtId="14" fontId="0" fillId="3" borderId="20" xfId="0" applyNumberFormat="1" applyFont="1" applyFill="1" applyBorder="1"/>
    <xf numFmtId="14" fontId="0" fillId="3" borderId="20" xfId="0" applyNumberFormat="1" applyFont="1" applyFill="1" applyBorder="1" applyAlignment="1">
      <alignment horizontal="center"/>
    </xf>
    <xf numFmtId="0" fontId="95" fillId="3" borderId="18" xfId="13" applyFont="1" applyFill="1" applyBorder="1" applyAlignment="1">
      <alignment horizontal="left" vertical="center" wrapText="1"/>
    </xf>
    <xf numFmtId="0" fontId="95" fillId="3" borderId="57" xfId="13" applyFont="1" applyFill="1" applyBorder="1" applyAlignment="1">
      <alignment horizontal="left" vertical="center" wrapText="1"/>
    </xf>
    <xf numFmtId="0" fontId="0" fillId="3" borderId="57" xfId="16" applyFont="1" applyFill="1" applyBorder="1" applyAlignment="1">
      <alignment horizontal="left" wrapText="1"/>
    </xf>
    <xf numFmtId="0" fontId="0" fillId="3" borderId="18" xfId="16" applyFont="1" applyFill="1" applyBorder="1" applyAlignment="1">
      <alignment horizontal="left" vertical="center" wrapText="1"/>
    </xf>
    <xf numFmtId="0" fontId="0" fillId="3" borderId="57" xfId="16" applyFont="1" applyFill="1" applyBorder="1" applyAlignment="1">
      <alignment horizontal="left" vertical="center" wrapText="1"/>
    </xf>
    <xf numFmtId="0" fontId="95" fillId="3" borderId="18" xfId="16" applyFont="1" applyFill="1" applyBorder="1" applyAlignment="1">
      <alignment horizontal="left" vertical="center" wrapText="1"/>
    </xf>
    <xf numFmtId="0" fontId="95" fillId="3" borderId="58" xfId="16" applyFont="1" applyFill="1" applyBorder="1" applyAlignment="1">
      <alignment horizontal="left" vertical="center" wrapText="1"/>
    </xf>
    <xf numFmtId="0" fontId="95" fillId="3" borderId="33" xfId="16" applyFont="1" applyFill="1" applyBorder="1" applyAlignment="1">
      <alignment horizontal="left" vertical="center" wrapText="1"/>
    </xf>
    <xf numFmtId="0" fontId="0" fillId="3" borderId="33" xfId="19" applyFont="1" applyFill="1" applyBorder="1" applyAlignment="1">
      <alignment horizontal="left" wrapText="1"/>
    </xf>
    <xf numFmtId="0" fontId="0" fillId="3" borderId="33" xfId="19" applyFont="1" applyFill="1" applyBorder="1" applyAlignment="1">
      <alignment horizontal="left" vertical="center" wrapText="1"/>
    </xf>
    <xf numFmtId="0" fontId="0" fillId="3" borderId="57" xfId="19" applyFont="1" applyFill="1" applyBorder="1" applyAlignment="1">
      <alignment horizontal="left" vertical="center" wrapText="1"/>
    </xf>
    <xf numFmtId="0" fontId="95" fillId="3" borderId="33" xfId="19" applyFont="1" applyFill="1" applyBorder="1" applyAlignment="1">
      <alignment horizontal="left" vertical="center" wrapText="1"/>
    </xf>
    <xf numFmtId="0" fontId="0" fillId="3" borderId="18" xfId="19" applyFont="1" applyFill="1" applyBorder="1" applyAlignment="1">
      <alignment horizontal="left" vertical="center" wrapText="1"/>
    </xf>
    <xf numFmtId="0" fontId="95" fillId="3" borderId="18" xfId="19" applyFont="1" applyFill="1" applyBorder="1" applyAlignment="1">
      <alignment horizontal="left" vertical="center" wrapText="1"/>
    </xf>
    <xf numFmtId="0" fontId="95" fillId="3" borderId="18" xfId="22" applyFont="1" applyFill="1" applyBorder="1" applyAlignment="1">
      <alignment horizontal="left" vertical="center" wrapText="1"/>
    </xf>
    <xf numFmtId="0" fontId="0" fillId="3" borderId="18" xfId="22" applyFont="1" applyFill="1" applyBorder="1" applyAlignment="1">
      <alignment horizontal="left" vertical="center" wrapText="1"/>
    </xf>
    <xf numFmtId="0" fontId="95" fillId="3" borderId="18" xfId="25" applyFont="1" applyFill="1" applyBorder="1" applyAlignment="1">
      <alignment horizontal="left" vertical="center" wrapText="1"/>
    </xf>
    <xf numFmtId="0" fontId="0" fillId="3" borderId="18" xfId="25" applyFont="1" applyFill="1" applyBorder="1" applyAlignment="1">
      <alignment horizontal="left" vertical="center" wrapText="1"/>
    </xf>
    <xf numFmtId="0" fontId="95" fillId="3" borderId="57" xfId="25" applyFont="1" applyFill="1" applyBorder="1" applyAlignment="1">
      <alignment horizontal="left" vertical="center" wrapText="1"/>
    </xf>
    <xf numFmtId="0" fontId="95" fillId="3" borderId="18" xfId="28" applyFont="1" applyFill="1" applyBorder="1" applyAlignment="1">
      <alignment horizontal="left" vertical="center" wrapText="1"/>
    </xf>
    <xf numFmtId="0" fontId="95" fillId="3" borderId="57" xfId="28" applyFont="1" applyFill="1" applyBorder="1" applyAlignment="1">
      <alignment horizontal="left" vertical="center" wrapText="1"/>
    </xf>
    <xf numFmtId="0" fontId="95" fillId="3" borderId="18" xfId="31" applyFont="1" applyFill="1" applyBorder="1" applyAlignment="1">
      <alignment horizontal="left" vertical="center" wrapText="1"/>
    </xf>
    <xf numFmtId="0" fontId="0" fillId="3" borderId="18" xfId="31" applyFont="1" applyFill="1" applyBorder="1" applyAlignment="1">
      <alignment horizontal="left" vertical="center" wrapText="1"/>
    </xf>
    <xf numFmtId="0" fontId="0" fillId="3" borderId="57" xfId="31" applyFont="1" applyFill="1" applyBorder="1" applyAlignment="1">
      <alignment horizontal="left" vertical="center" wrapText="1"/>
    </xf>
    <xf numFmtId="0" fontId="0" fillId="0" borderId="18" xfId="31" applyFont="1" applyFill="1" applyBorder="1" applyAlignment="1">
      <alignment horizontal="left" vertical="center" wrapText="1"/>
    </xf>
    <xf numFmtId="0" fontId="95" fillId="3" borderId="18" xfId="34" applyFont="1" applyFill="1" applyBorder="1" applyAlignment="1">
      <alignment horizontal="left" vertical="center" wrapText="1"/>
    </xf>
    <xf numFmtId="0" fontId="95" fillId="0" borderId="18" xfId="34" applyFont="1" applyFill="1" applyBorder="1" applyAlignment="1">
      <alignment horizontal="left" vertical="center" wrapText="1"/>
    </xf>
    <xf numFmtId="0" fontId="95" fillId="3" borderId="18" xfId="37" applyFont="1" applyFill="1" applyBorder="1" applyAlignment="1">
      <alignment horizontal="left" vertical="center" wrapText="1"/>
    </xf>
    <xf numFmtId="0" fontId="51" fillId="3" borderId="18" xfId="37" applyFont="1" applyFill="1" applyBorder="1" applyAlignment="1">
      <alignment horizontal="left" vertical="center" wrapText="1"/>
    </xf>
    <xf numFmtId="0" fontId="95" fillId="3" borderId="57" xfId="37" applyFont="1" applyFill="1" applyBorder="1" applyAlignment="1">
      <alignment horizontal="left" vertical="center" wrapText="1"/>
    </xf>
    <xf numFmtId="0" fontId="95" fillId="3" borderId="57" xfId="40" applyFont="1" applyFill="1" applyBorder="1" applyAlignment="1">
      <alignment horizontal="left" wrapText="1"/>
    </xf>
    <xf numFmtId="0" fontId="0" fillId="3" borderId="18" xfId="40" applyFont="1" applyFill="1" applyBorder="1" applyAlignment="1">
      <alignment horizontal="left" vertical="center" wrapText="1"/>
    </xf>
    <xf numFmtId="0" fontId="0" fillId="3" borderId="57" xfId="40" applyFont="1" applyFill="1" applyBorder="1" applyAlignment="1">
      <alignment horizontal="left" vertical="center" wrapText="1"/>
    </xf>
    <xf numFmtId="0" fontId="95" fillId="3" borderId="58" xfId="40" applyFont="1" applyFill="1" applyBorder="1" applyAlignment="1">
      <alignment horizontal="left" vertical="center" wrapText="1"/>
    </xf>
    <xf numFmtId="0" fontId="95" fillId="3" borderId="33" xfId="40" applyFont="1" applyFill="1" applyBorder="1" applyAlignment="1">
      <alignment horizontal="left" vertical="center" wrapText="1"/>
    </xf>
    <xf numFmtId="0" fontId="0" fillId="3" borderId="33" xfId="43" applyFont="1" applyFill="1" applyBorder="1" applyAlignment="1">
      <alignment horizontal="left" wrapText="1"/>
    </xf>
    <xf numFmtId="0" fontId="0" fillId="3" borderId="33" xfId="43" applyFont="1" applyFill="1" applyBorder="1" applyAlignment="1">
      <alignment horizontal="left" vertical="center" wrapText="1"/>
    </xf>
    <xf numFmtId="0" fontId="95" fillId="3" borderId="18" xfId="43" applyFont="1" applyFill="1" applyBorder="1" applyAlignment="1">
      <alignment horizontal="left" vertical="center" wrapText="1"/>
    </xf>
    <xf numFmtId="0" fontId="0" fillId="3" borderId="18" xfId="43" applyFont="1" applyFill="1" applyBorder="1" applyAlignment="1">
      <alignment horizontal="left" vertical="center" wrapText="1"/>
    </xf>
    <xf numFmtId="0" fontId="95" fillId="3" borderId="18" xfId="46" applyFont="1" applyFill="1" applyBorder="1" applyAlignment="1">
      <alignment horizontal="left" vertical="center" wrapText="1"/>
    </xf>
    <xf numFmtId="0" fontId="95" fillId="3" borderId="18" xfId="49" applyFont="1" applyFill="1" applyBorder="1" applyAlignment="1">
      <alignment horizontal="left" vertical="center" wrapText="1"/>
    </xf>
    <xf numFmtId="0" fontId="0" fillId="3" borderId="18" xfId="52" applyFont="1" applyFill="1" applyBorder="1" applyAlignment="1">
      <alignment horizontal="left" vertical="center" wrapText="1"/>
    </xf>
    <xf numFmtId="0" fontId="95" fillId="3" borderId="18" xfId="52" applyFont="1" applyFill="1" applyBorder="1" applyAlignment="1">
      <alignment horizontal="left" vertical="center" wrapText="1"/>
    </xf>
    <xf numFmtId="0" fontId="95" fillId="3" borderId="57" xfId="52" applyFont="1" applyFill="1" applyBorder="1" applyAlignment="1">
      <alignment horizontal="left" vertical="center" wrapText="1"/>
    </xf>
    <xf numFmtId="0" fontId="95" fillId="3" borderId="18" xfId="55" applyFont="1" applyFill="1" applyBorder="1" applyAlignment="1">
      <alignment horizontal="left" vertical="center" wrapText="1"/>
    </xf>
    <xf numFmtId="0" fontId="95" fillId="3" borderId="57" xfId="55" applyFont="1" applyFill="1" applyBorder="1" applyAlignment="1">
      <alignment horizontal="left" vertical="center" wrapText="1"/>
    </xf>
    <xf numFmtId="0" fontId="95" fillId="3" borderId="18" xfId="58" applyFont="1" applyFill="1" applyBorder="1" applyAlignment="1">
      <alignment horizontal="left" vertical="center" wrapText="1"/>
    </xf>
    <xf numFmtId="0" fontId="95" fillId="0" borderId="18" xfId="58" applyFont="1" applyFill="1" applyBorder="1" applyAlignment="1">
      <alignment horizontal="left" vertical="center" wrapText="1"/>
    </xf>
    <xf numFmtId="0" fontId="95" fillId="3" borderId="57" xfId="58" applyFont="1" applyFill="1" applyBorder="1" applyAlignment="1">
      <alignment horizontal="left" vertical="center" wrapText="1"/>
    </xf>
    <xf numFmtId="0" fontId="95" fillId="3" borderId="57" xfId="61" applyFont="1" applyFill="1" applyBorder="1" applyAlignment="1">
      <alignment horizontal="left" vertical="center" wrapText="1"/>
    </xf>
    <xf numFmtId="0" fontId="95" fillId="3" borderId="18" xfId="61" applyFont="1" applyFill="1" applyBorder="1" applyAlignment="1">
      <alignment horizontal="left" vertical="center" wrapText="1"/>
    </xf>
    <xf numFmtId="0" fontId="95" fillId="3" borderId="58" xfId="61" applyFont="1" applyFill="1" applyBorder="1" applyAlignment="1">
      <alignment horizontal="left" vertical="center" wrapText="1"/>
    </xf>
    <xf numFmtId="0" fontId="0" fillId="3" borderId="33" xfId="64" applyFont="1" applyFill="1" applyBorder="1" applyAlignment="1">
      <alignment horizontal="left" wrapText="1"/>
    </xf>
    <xf numFmtId="0" fontId="0" fillId="3" borderId="33" xfId="64" applyFont="1" applyFill="1" applyBorder="1" applyAlignment="1">
      <alignment horizontal="left" vertical="center" wrapText="1"/>
    </xf>
    <xf numFmtId="0" fontId="95" fillId="3" borderId="33" xfId="64" applyFont="1" applyFill="1" applyBorder="1" applyAlignment="1">
      <alignment horizontal="left" vertical="center" wrapText="1"/>
    </xf>
    <xf numFmtId="0" fontId="95" fillId="3" borderId="18" xfId="64" applyFont="1" applyFill="1" applyBorder="1" applyAlignment="1">
      <alignment horizontal="left" vertical="center" wrapText="1"/>
    </xf>
    <xf numFmtId="0" fontId="0" fillId="3" borderId="18" xfId="67" applyFont="1" applyFill="1" applyBorder="1" applyAlignment="1">
      <alignment horizontal="left" wrapText="1"/>
    </xf>
    <xf numFmtId="0" fontId="0" fillId="3" borderId="18" xfId="67" applyFont="1" applyFill="1" applyBorder="1" applyAlignment="1">
      <alignment horizontal="left" vertical="center" wrapText="1"/>
    </xf>
    <xf numFmtId="0" fontId="95" fillId="3" borderId="18" xfId="67" applyFont="1" applyFill="1" applyBorder="1" applyAlignment="1">
      <alignment horizontal="left" vertical="center" wrapText="1"/>
    </xf>
    <xf numFmtId="0" fontId="95" fillId="3" borderId="18" xfId="70" applyFont="1" applyFill="1" applyBorder="1" applyAlignment="1">
      <alignment horizontal="left" vertical="center" wrapText="1"/>
    </xf>
    <xf numFmtId="0" fontId="95" fillId="3" borderId="18" xfId="73" applyFont="1" applyFill="1" applyBorder="1" applyAlignment="1">
      <alignment horizontal="left" vertical="center" wrapText="1"/>
    </xf>
    <xf numFmtId="0" fontId="0" fillId="0" borderId="18" xfId="76" applyFont="1" applyFill="1" applyBorder="1" applyAlignment="1">
      <alignment horizontal="left" vertical="center" wrapText="1"/>
    </xf>
    <xf numFmtId="0" fontId="0" fillId="3" borderId="18" xfId="76" applyFont="1" applyFill="1" applyBorder="1" applyAlignment="1">
      <alignment horizontal="left" vertical="center" wrapText="1"/>
    </xf>
    <xf numFmtId="0" fontId="95" fillId="3" borderId="18" xfId="76" applyFont="1" applyFill="1" applyBorder="1" applyAlignment="1">
      <alignment horizontal="left" vertical="center" wrapText="1"/>
    </xf>
    <xf numFmtId="0" fontId="95" fillId="3" borderId="57" xfId="76" applyFont="1" applyFill="1" applyBorder="1" applyAlignment="1">
      <alignment horizontal="left" vertical="center" wrapText="1"/>
    </xf>
    <xf numFmtId="0" fontId="95" fillId="0" borderId="18" xfId="76" applyFont="1" applyFill="1" applyBorder="1" applyAlignment="1">
      <alignment horizontal="left" vertical="center" wrapText="1"/>
    </xf>
    <xf numFmtId="0" fontId="95" fillId="3" borderId="57" xfId="79" applyFont="1" applyFill="1" applyBorder="1" applyAlignment="1">
      <alignment horizontal="left" vertical="center" wrapText="1"/>
    </xf>
    <xf numFmtId="0" fontId="95" fillId="3" borderId="18" xfId="79" applyFont="1" applyFill="1" applyBorder="1" applyAlignment="1">
      <alignment horizontal="left" vertical="center" wrapText="1"/>
    </xf>
    <xf numFmtId="0" fontId="0" fillId="3" borderId="18" xfId="82" applyFont="1" applyFill="1" applyBorder="1" applyAlignment="1">
      <alignment horizontal="left" wrapText="1"/>
    </xf>
    <xf numFmtId="0" fontId="0" fillId="3" borderId="58" xfId="82" applyFont="1" applyFill="1" applyBorder="1" applyAlignment="1">
      <alignment horizontal="left" vertical="center" wrapText="1"/>
    </xf>
    <xf numFmtId="0" fontId="0" fillId="3" borderId="33" xfId="82" applyFont="1" applyFill="1" applyBorder="1" applyAlignment="1">
      <alignment horizontal="left" vertical="center" wrapText="1"/>
    </xf>
    <xf numFmtId="0" fontId="95" fillId="3" borderId="33" xfId="82" applyFont="1" applyFill="1" applyBorder="1" applyAlignment="1">
      <alignment horizontal="left" vertical="center" wrapText="1"/>
    </xf>
    <xf numFmtId="0" fontId="0" fillId="3" borderId="33" xfId="85" applyFont="1" applyFill="1" applyBorder="1" applyAlignment="1">
      <alignment horizontal="left" wrapText="1"/>
    </xf>
    <xf numFmtId="0" fontId="0" fillId="3" borderId="33" xfId="85" applyFont="1" applyFill="1" applyBorder="1" applyAlignment="1">
      <alignment horizontal="left" vertical="center" wrapText="1"/>
    </xf>
    <xf numFmtId="0" fontId="95" fillId="3" borderId="33" xfId="85" applyFont="1" applyFill="1" applyBorder="1" applyAlignment="1">
      <alignment horizontal="left" vertical="center" wrapText="1"/>
    </xf>
    <xf numFmtId="0" fontId="0" fillId="3" borderId="18" xfId="85" applyFont="1" applyFill="1" applyBorder="1" applyAlignment="1">
      <alignment horizontal="left" vertical="center" wrapText="1"/>
    </xf>
    <xf numFmtId="0" fontId="95" fillId="3" borderId="18" xfId="85" applyFont="1" applyFill="1" applyBorder="1" applyAlignment="1">
      <alignment horizontal="left" vertical="center" wrapText="1"/>
    </xf>
    <xf numFmtId="0" fontId="95" fillId="3" borderId="18" xfId="88" applyFont="1" applyFill="1" applyBorder="1" applyAlignment="1">
      <alignment horizontal="left" vertical="center" wrapText="1"/>
    </xf>
    <xf numFmtId="0" fontId="95" fillId="3" borderId="18" xfId="91" applyFont="1" applyFill="1" applyBorder="1" applyAlignment="1">
      <alignment horizontal="left" vertical="center" wrapText="1"/>
    </xf>
    <xf numFmtId="0" fontId="95" fillId="3" borderId="18" xfId="0" applyFont="1" applyFill="1" applyBorder="1" applyAlignment="1">
      <alignment horizontal="left" vertical="center" wrapText="1"/>
    </xf>
    <xf numFmtId="0" fontId="0" fillId="3" borderId="18" xfId="0" applyFont="1" applyFill="1" applyBorder="1" applyAlignment="1">
      <alignment horizontal="left" vertical="center" wrapText="1"/>
    </xf>
    <xf numFmtId="0" fontId="95" fillId="0" borderId="18" xfId="0" applyFont="1" applyFill="1" applyBorder="1" applyAlignment="1">
      <alignment horizontal="left" vertical="center" wrapText="1"/>
    </xf>
    <xf numFmtId="0" fontId="95" fillId="3" borderId="57" xfId="0" applyFont="1" applyFill="1" applyBorder="1" applyAlignment="1">
      <alignment horizontal="left" vertical="center" wrapText="1"/>
    </xf>
    <xf numFmtId="0" fontId="0" fillId="3" borderId="18" xfId="0" applyFont="1" applyFill="1" applyBorder="1" applyAlignment="1">
      <alignment horizontal="left" wrapText="1"/>
    </xf>
    <xf numFmtId="0" fontId="95" fillId="3" borderId="58" xfId="0" applyFont="1" applyFill="1" applyBorder="1" applyAlignment="1">
      <alignment horizontal="left" vertical="center" wrapText="1"/>
    </xf>
    <xf numFmtId="0" fontId="95" fillId="3" borderId="33" xfId="0" applyFont="1" applyFill="1" applyBorder="1" applyAlignment="1">
      <alignment horizontal="left" vertical="center" wrapText="1"/>
    </xf>
    <xf numFmtId="0" fontId="95" fillId="3" borderId="27" xfId="0" applyFont="1" applyFill="1" applyBorder="1" applyAlignment="1">
      <alignment horizontal="left" vertical="center" wrapText="1"/>
    </xf>
    <xf numFmtId="0" fontId="0" fillId="3" borderId="27" xfId="0" applyFont="1" applyFill="1" applyBorder="1" applyAlignment="1">
      <alignment horizontal="left" vertical="center" wrapText="1"/>
    </xf>
    <xf numFmtId="0" fontId="95" fillId="3" borderId="70" xfId="0" applyFont="1" applyFill="1" applyBorder="1" applyAlignment="1">
      <alignment horizontal="left" vertical="center" wrapText="1"/>
    </xf>
    <xf numFmtId="0" fontId="95" fillId="3" borderId="17" xfId="0" applyFont="1" applyFill="1" applyBorder="1" applyAlignment="1">
      <alignment horizontal="left" vertical="center" wrapText="1"/>
    </xf>
    <xf numFmtId="0" fontId="51" fillId="3" borderId="17" xfId="0" applyFont="1" applyFill="1" applyBorder="1" applyAlignment="1">
      <alignment horizontal="left" vertical="center" wrapText="1"/>
    </xf>
    <xf numFmtId="0" fontId="95" fillId="3" borderId="12" xfId="0" applyFont="1" applyFill="1" applyBorder="1" applyAlignment="1">
      <alignment horizontal="left" vertical="center" wrapText="1"/>
    </xf>
    <xf numFmtId="0" fontId="0" fillId="3" borderId="17" xfId="13" quotePrefix="1" applyFont="1" applyFill="1" applyBorder="1" applyAlignment="1">
      <alignment horizontal="center"/>
    </xf>
    <xf numFmtId="0" fontId="0" fillId="3" borderId="17" xfId="16" quotePrefix="1" applyFont="1" applyFill="1" applyBorder="1" applyAlignment="1">
      <alignment horizontal="center"/>
    </xf>
    <xf numFmtId="0" fontId="0" fillId="3" borderId="17" xfId="22" quotePrefix="1" applyFont="1" applyFill="1" applyBorder="1" applyAlignment="1">
      <alignment horizontal="center"/>
    </xf>
    <xf numFmtId="0" fontId="95" fillId="3" borderId="17" xfId="22" quotePrefix="1" applyFont="1" applyFill="1" applyBorder="1" applyAlignment="1">
      <alignment horizontal="center"/>
    </xf>
    <xf numFmtId="0" fontId="0" fillId="3" borderId="17" xfId="25" quotePrefix="1" applyFont="1" applyFill="1" applyBorder="1" applyAlignment="1">
      <alignment horizontal="center"/>
    </xf>
    <xf numFmtId="0" fontId="0" fillId="3" borderId="17" xfId="28" quotePrefix="1" applyFont="1" applyFill="1" applyBorder="1" applyAlignment="1">
      <alignment horizontal="center"/>
    </xf>
    <xf numFmtId="0" fontId="0" fillId="3" borderId="17" xfId="31" quotePrefix="1" applyFont="1" applyFill="1" applyBorder="1" applyAlignment="1">
      <alignment horizontal="center"/>
    </xf>
    <xf numFmtId="0" fontId="0" fillId="3" borderId="17" xfId="34" quotePrefix="1" applyFont="1" applyFill="1" applyBorder="1" applyAlignment="1">
      <alignment horizontal="center"/>
    </xf>
    <xf numFmtId="0" fontId="0" fillId="0" borderId="17" xfId="34" quotePrefix="1" applyFont="1" applyFill="1" applyBorder="1" applyAlignment="1">
      <alignment horizontal="center"/>
    </xf>
    <xf numFmtId="0" fontId="0" fillId="3" borderId="17" xfId="37" quotePrefix="1" applyFont="1" applyFill="1" applyBorder="1" applyAlignment="1">
      <alignment horizontal="center"/>
    </xf>
    <xf numFmtId="0" fontId="8" fillId="3" borderId="17" xfId="37" quotePrefix="1" applyFont="1" applyFill="1" applyBorder="1" applyAlignment="1">
      <alignment horizontal="center"/>
    </xf>
    <xf numFmtId="0" fontId="0" fillId="3" borderId="17" xfId="40" quotePrefix="1" applyFont="1" applyFill="1" applyBorder="1" applyAlignment="1">
      <alignment horizontal="center"/>
    </xf>
    <xf numFmtId="0" fontId="0" fillId="3" borderId="17" xfId="43" quotePrefix="1" applyFont="1" applyFill="1" applyBorder="1" applyAlignment="1">
      <alignment horizontal="center"/>
    </xf>
    <xf numFmtId="0" fontId="0" fillId="3" borderId="17" xfId="46" quotePrefix="1" applyFont="1" applyFill="1" applyBorder="1" applyAlignment="1">
      <alignment horizontal="center"/>
    </xf>
    <xf numFmtId="0" fontId="0" fillId="3" borderId="17" xfId="49" quotePrefix="1" applyFont="1" applyFill="1" applyBorder="1" applyAlignment="1">
      <alignment horizontal="center"/>
    </xf>
    <xf numFmtId="0" fontId="0" fillId="3" borderId="17" xfId="52" quotePrefix="1" applyFont="1" applyFill="1" applyBorder="1" applyAlignment="1">
      <alignment horizontal="center"/>
    </xf>
    <xf numFmtId="0" fontId="0" fillId="3" borderId="17" xfId="55" quotePrefix="1" applyFont="1" applyFill="1" applyBorder="1" applyAlignment="1">
      <alignment horizontal="center"/>
    </xf>
    <xf numFmtId="0" fontId="0" fillId="3" borderId="17" xfId="58" quotePrefix="1" applyFont="1" applyFill="1" applyBorder="1" applyAlignment="1">
      <alignment horizontal="center"/>
    </xf>
    <xf numFmtId="0" fontId="0" fillId="0" borderId="17" xfId="58" quotePrefix="1" applyFont="1" applyFill="1" applyBorder="1" applyAlignment="1">
      <alignment horizontal="center"/>
    </xf>
    <xf numFmtId="0" fontId="0" fillId="3" borderId="17" xfId="61" quotePrefix="1" applyFont="1" applyFill="1" applyBorder="1" applyAlignment="1">
      <alignment horizontal="center"/>
    </xf>
    <xf numFmtId="0" fontId="0" fillId="3" borderId="17" xfId="64" quotePrefix="1" applyFont="1" applyFill="1" applyBorder="1" applyAlignment="1">
      <alignment horizontal="center"/>
    </xf>
    <xf numFmtId="0" fontId="0" fillId="3" borderId="17" xfId="67" quotePrefix="1" applyFont="1" applyFill="1" applyBorder="1" applyAlignment="1">
      <alignment horizontal="center"/>
    </xf>
    <xf numFmtId="0" fontId="0" fillId="3" borderId="17" xfId="70" quotePrefix="1" applyFont="1" applyFill="1" applyBorder="1" applyAlignment="1">
      <alignment horizontal="center"/>
    </xf>
    <xf numFmtId="0" fontId="0" fillId="3" borderId="17" xfId="73" quotePrefix="1" applyFont="1" applyFill="1" applyBorder="1" applyAlignment="1">
      <alignment horizontal="center"/>
    </xf>
    <xf numFmtId="0" fontId="0" fillId="0" borderId="17" xfId="76" quotePrefix="1" applyFont="1" applyFill="1" applyBorder="1" applyAlignment="1">
      <alignment horizontal="center"/>
    </xf>
    <xf numFmtId="0" fontId="0" fillId="3" borderId="17" xfId="76" quotePrefix="1" applyFont="1" applyFill="1" applyBorder="1" applyAlignment="1">
      <alignment horizontal="center"/>
    </xf>
    <xf numFmtId="0" fontId="0" fillId="3" borderId="17" xfId="79" quotePrefix="1" applyFont="1" applyFill="1" applyBorder="1" applyAlignment="1">
      <alignment horizontal="center"/>
    </xf>
    <xf numFmtId="0" fontId="0" fillId="3" borderId="17" xfId="82" quotePrefix="1" applyFont="1" applyFill="1" applyBorder="1" applyAlignment="1">
      <alignment horizontal="center"/>
    </xf>
    <xf numFmtId="0" fontId="0" fillId="3" borderId="17" xfId="85" quotePrefix="1" applyFont="1" applyFill="1" applyBorder="1" applyAlignment="1">
      <alignment horizontal="center"/>
    </xf>
    <xf numFmtId="0" fontId="0" fillId="3" borderId="17" xfId="88" quotePrefix="1" applyFont="1" applyFill="1" applyBorder="1" applyAlignment="1">
      <alignment horizontal="center"/>
    </xf>
    <xf numFmtId="0" fontId="0" fillId="3" borderId="17" xfId="91" quotePrefix="1" applyFont="1" applyFill="1" applyBorder="1" applyAlignment="1">
      <alignment horizontal="center"/>
    </xf>
    <xf numFmtId="169" fontId="93" fillId="3" borderId="17" xfId="0" quotePrefix="1" applyNumberFormat="1" applyFont="1" applyFill="1" applyBorder="1" applyAlignment="1">
      <alignment horizontal="center"/>
    </xf>
    <xf numFmtId="169" fontId="93" fillId="3" borderId="17" xfId="13" quotePrefix="1" applyNumberFormat="1" applyFont="1" applyFill="1" applyBorder="1" applyAlignment="1">
      <alignment horizontal="center"/>
    </xf>
    <xf numFmtId="169" fontId="93" fillId="3" borderId="17" xfId="16" quotePrefix="1" applyNumberFormat="1" applyFont="1" applyFill="1" applyBorder="1" applyAlignment="1">
      <alignment horizontal="center"/>
    </xf>
    <xf numFmtId="169" fontId="93" fillId="3" borderId="17" xfId="19" quotePrefix="1" applyNumberFormat="1" applyFont="1" applyFill="1" applyBorder="1" applyAlignment="1">
      <alignment horizontal="center"/>
    </xf>
    <xf numFmtId="169" fontId="54" fillId="3" borderId="17" xfId="0" quotePrefix="1" applyNumberFormat="1" applyFont="1" applyFill="1" applyBorder="1" applyAlignment="1">
      <alignment horizontal="center"/>
    </xf>
    <xf numFmtId="169" fontId="93" fillId="3" borderId="17" xfId="31" quotePrefix="1" applyNumberFormat="1" applyFont="1" applyFill="1" applyBorder="1" applyAlignment="1">
      <alignment horizontal="center"/>
    </xf>
    <xf numFmtId="169" fontId="93" fillId="3" borderId="17" xfId="34" quotePrefix="1" applyNumberFormat="1" applyFont="1" applyFill="1" applyBorder="1" applyAlignment="1">
      <alignment horizontal="center"/>
    </xf>
    <xf numFmtId="169" fontId="93" fillId="0" borderId="17" xfId="34" quotePrefix="1" applyNumberFormat="1" applyFont="1" applyFill="1" applyBorder="1" applyAlignment="1">
      <alignment horizontal="center"/>
    </xf>
    <xf numFmtId="169" fontId="93" fillId="3" borderId="17" xfId="37" quotePrefix="1" applyNumberFormat="1" applyFont="1" applyFill="1" applyBorder="1" applyAlignment="1">
      <alignment horizontal="center"/>
    </xf>
    <xf numFmtId="169" fontId="93" fillId="3" borderId="17" xfId="40" quotePrefix="1" applyNumberFormat="1" applyFont="1" applyFill="1" applyBorder="1" applyAlignment="1">
      <alignment horizontal="center"/>
    </xf>
    <xf numFmtId="169" fontId="93" fillId="3" borderId="17" xfId="43" quotePrefix="1" applyNumberFormat="1" applyFont="1" applyFill="1" applyBorder="1" applyAlignment="1">
      <alignment horizontal="center"/>
    </xf>
    <xf numFmtId="169" fontId="93" fillId="3" borderId="17" xfId="46" quotePrefix="1" applyNumberFormat="1" applyFont="1" applyFill="1" applyBorder="1" applyAlignment="1">
      <alignment horizontal="center"/>
    </xf>
    <xf numFmtId="169" fontId="93" fillId="3" borderId="17" xfId="49" quotePrefix="1" applyNumberFormat="1" applyFont="1" applyFill="1" applyBorder="1" applyAlignment="1">
      <alignment horizontal="center"/>
    </xf>
    <xf numFmtId="169" fontId="93" fillId="3" borderId="17" xfId="52" quotePrefix="1" applyNumberFormat="1" applyFont="1" applyFill="1" applyBorder="1" applyAlignment="1">
      <alignment horizontal="center"/>
    </xf>
    <xf numFmtId="169" fontId="93" fillId="3" borderId="17" xfId="55" quotePrefix="1" applyNumberFormat="1" applyFont="1" applyFill="1" applyBorder="1" applyAlignment="1">
      <alignment horizontal="center"/>
    </xf>
    <xf numFmtId="169" fontId="93" fillId="3" borderId="17" xfId="58" quotePrefix="1" applyNumberFormat="1" applyFont="1" applyFill="1" applyBorder="1" applyAlignment="1">
      <alignment horizontal="center"/>
    </xf>
    <xf numFmtId="169" fontId="93" fillId="3" borderId="17" xfId="61" quotePrefix="1" applyNumberFormat="1" applyFont="1" applyFill="1" applyBorder="1" applyAlignment="1">
      <alignment horizontal="center"/>
    </xf>
    <xf numFmtId="169" fontId="93" fillId="3" borderId="17" xfId="64" quotePrefix="1" applyNumberFormat="1" applyFont="1" applyFill="1" applyBorder="1" applyAlignment="1">
      <alignment horizontal="center"/>
    </xf>
    <xf numFmtId="169" fontId="93" fillId="3" borderId="17" xfId="67" quotePrefix="1" applyNumberFormat="1" applyFont="1" applyFill="1" applyBorder="1" applyAlignment="1">
      <alignment horizontal="center"/>
    </xf>
    <xf numFmtId="169" fontId="93" fillId="3" borderId="17" xfId="70" quotePrefix="1" applyNumberFormat="1" applyFont="1" applyFill="1" applyBorder="1" applyAlignment="1">
      <alignment horizontal="center"/>
    </xf>
    <xf numFmtId="169" fontId="98" fillId="3" borderId="17" xfId="0" quotePrefix="1" applyNumberFormat="1" applyFont="1" applyFill="1" applyBorder="1" applyAlignment="1">
      <alignment horizontal="center"/>
    </xf>
    <xf numFmtId="169" fontId="93" fillId="3" borderId="17" xfId="73" quotePrefix="1" applyNumberFormat="1" applyFont="1" applyFill="1" applyBorder="1" applyAlignment="1">
      <alignment horizontal="center"/>
    </xf>
    <xf numFmtId="169" fontId="93" fillId="0" borderId="17" xfId="76" quotePrefix="1" applyNumberFormat="1" applyFont="1" applyFill="1" applyBorder="1" applyAlignment="1">
      <alignment horizontal="center"/>
    </xf>
    <xf numFmtId="169" fontId="93" fillId="3" borderId="17" xfId="76" quotePrefix="1" applyNumberFormat="1" applyFont="1" applyFill="1" applyBorder="1" applyAlignment="1">
      <alignment horizontal="center"/>
    </xf>
    <xf numFmtId="169" fontId="93" fillId="3" borderId="17" xfId="79" quotePrefix="1" applyNumberFormat="1" applyFont="1" applyFill="1" applyBorder="1" applyAlignment="1">
      <alignment horizontal="center"/>
    </xf>
    <xf numFmtId="169" fontId="93" fillId="3" borderId="17" xfId="82" quotePrefix="1" applyNumberFormat="1" applyFont="1" applyFill="1" applyBorder="1" applyAlignment="1">
      <alignment horizontal="center"/>
    </xf>
    <xf numFmtId="169" fontId="93" fillId="3" borderId="17" xfId="85" quotePrefix="1" applyNumberFormat="1" applyFont="1" applyFill="1" applyBorder="1" applyAlignment="1">
      <alignment horizontal="center"/>
    </xf>
    <xf numFmtId="169" fontId="108" fillId="3" borderId="17" xfId="0" quotePrefix="1" applyNumberFormat="1" applyFont="1" applyFill="1" applyBorder="1" applyAlignment="1">
      <alignment horizontal="center"/>
    </xf>
    <xf numFmtId="169" fontId="93" fillId="3" borderId="17" xfId="88" quotePrefix="1" applyNumberFormat="1" applyFont="1" applyFill="1" applyBorder="1" applyAlignment="1">
      <alignment horizontal="center"/>
    </xf>
    <xf numFmtId="169" fontId="93" fillId="3" borderId="22" xfId="88" quotePrefix="1" applyNumberFormat="1" applyFont="1" applyFill="1" applyBorder="1" applyAlignment="1">
      <alignment horizontal="center"/>
    </xf>
    <xf numFmtId="169" fontId="108" fillId="3" borderId="22" xfId="0" quotePrefix="1" applyNumberFormat="1" applyFont="1" applyFill="1" applyBorder="1" applyAlignment="1">
      <alignment horizontal="center"/>
    </xf>
    <xf numFmtId="169" fontId="109" fillId="3" borderId="17" xfId="0" quotePrefix="1" applyNumberFormat="1" applyFont="1" applyFill="1" applyBorder="1" applyAlignment="1">
      <alignment horizontal="center"/>
    </xf>
    <xf numFmtId="169" fontId="93" fillId="3" borderId="17" xfId="91" quotePrefix="1" applyNumberFormat="1" applyFont="1" applyFill="1" applyBorder="1" applyAlignment="1">
      <alignment horizontal="center"/>
    </xf>
    <xf numFmtId="169" fontId="93" fillId="3" borderId="22" xfId="91" quotePrefix="1" applyNumberFormat="1" applyFont="1" applyFill="1" applyBorder="1" applyAlignment="1">
      <alignment horizontal="center"/>
    </xf>
    <xf numFmtId="169" fontId="108" fillId="3" borderId="17" xfId="0" applyNumberFormat="1" applyFont="1" applyFill="1" applyBorder="1" applyAlignment="1">
      <alignment horizontal="center"/>
    </xf>
    <xf numFmtId="169" fontId="108" fillId="0" borderId="17" xfId="0" quotePrefix="1" applyNumberFormat="1" applyFont="1" applyFill="1" applyBorder="1" applyAlignment="1">
      <alignment horizontal="center"/>
    </xf>
    <xf numFmtId="169" fontId="93" fillId="3" borderId="0" xfId="0" quotePrefix="1" applyNumberFormat="1" applyFont="1" applyFill="1" applyBorder="1" applyAlignment="1">
      <alignment horizontal="center"/>
    </xf>
    <xf numFmtId="169" fontId="93" fillId="3" borderId="0" xfId="0" applyNumberFormat="1" applyFont="1" applyFill="1" applyAlignment="1">
      <alignment horizontal="center"/>
    </xf>
    <xf numFmtId="169" fontId="93" fillId="3" borderId="17" xfId="0" applyNumberFormat="1" applyFont="1" applyFill="1" applyBorder="1" applyAlignment="1">
      <alignment horizontal="center"/>
    </xf>
    <xf numFmtId="169" fontId="93" fillId="3" borderId="17" xfId="14" applyNumberFormat="1" applyFont="1" applyFill="1" applyBorder="1" applyAlignment="1">
      <alignment horizontal="center" vertical="center"/>
    </xf>
    <xf numFmtId="169" fontId="93" fillId="3" borderId="17" xfId="15" applyNumberFormat="1" applyFont="1" applyFill="1" applyBorder="1" applyAlignment="1">
      <alignment horizontal="center" vertical="center"/>
    </xf>
    <xf numFmtId="169" fontId="93" fillId="3" borderId="17" xfId="14" applyNumberFormat="1" applyFont="1" applyFill="1" applyBorder="1" applyAlignment="1">
      <alignment horizontal="center"/>
    </xf>
    <xf numFmtId="169" fontId="98" fillId="3" borderId="17" xfId="14" applyNumberFormat="1" applyFont="1" applyFill="1" applyBorder="1" applyAlignment="1">
      <alignment horizontal="center"/>
    </xf>
    <xf numFmtId="169" fontId="93" fillId="3" borderId="17" xfId="18" applyNumberFormat="1" applyFont="1" applyFill="1" applyBorder="1" applyAlignment="1">
      <alignment horizontal="center" vertical="center"/>
    </xf>
    <xf numFmtId="169" fontId="93" fillId="3" borderId="17" xfId="17" applyNumberFormat="1" applyFont="1" applyFill="1" applyBorder="1" applyAlignment="1">
      <alignment horizontal="center" vertical="center"/>
    </xf>
    <xf numFmtId="169" fontId="93" fillId="3" borderId="17" xfId="18" applyNumberFormat="1" applyFont="1" applyFill="1" applyBorder="1" applyAlignment="1">
      <alignment horizontal="center"/>
    </xf>
    <xf numFmtId="169" fontId="93" fillId="3" borderId="17" xfId="21" applyNumberFormat="1" applyFont="1" applyFill="1" applyBorder="1" applyAlignment="1">
      <alignment horizontal="center" vertical="center"/>
    </xf>
    <xf numFmtId="169" fontId="93" fillId="3" borderId="17" xfId="21" applyNumberFormat="1" applyFont="1" applyFill="1" applyBorder="1" applyAlignment="1">
      <alignment horizontal="center"/>
    </xf>
    <xf numFmtId="169" fontId="93" fillId="3" borderId="17" xfId="20" applyNumberFormat="1" applyFont="1" applyFill="1" applyBorder="1" applyAlignment="1">
      <alignment horizontal="center" vertical="center"/>
    </xf>
    <xf numFmtId="169" fontId="93" fillId="3" borderId="17" xfId="33" applyNumberFormat="1" applyFont="1" applyFill="1" applyBorder="1" applyAlignment="1">
      <alignment horizontal="center"/>
    </xf>
    <xf numFmtId="169" fontId="93" fillId="0" borderId="17" xfId="33" applyNumberFormat="1" applyFont="1" applyFill="1" applyBorder="1" applyAlignment="1">
      <alignment horizontal="center"/>
    </xf>
    <xf numFmtId="169" fontId="93" fillId="3" borderId="17" xfId="39" applyNumberFormat="1" applyFont="1" applyFill="1" applyBorder="1" applyAlignment="1">
      <alignment horizontal="center" vertical="center"/>
    </xf>
    <xf numFmtId="169" fontId="93" fillId="3" borderId="17" xfId="38" applyNumberFormat="1" applyFont="1" applyFill="1" applyBorder="1" applyAlignment="1">
      <alignment horizontal="center" vertical="center"/>
    </xf>
    <xf numFmtId="169" fontId="93" fillId="3" borderId="17" xfId="39" applyNumberFormat="1" applyFont="1" applyFill="1" applyBorder="1" applyAlignment="1">
      <alignment horizontal="center"/>
    </xf>
    <xf numFmtId="169" fontId="54" fillId="3" borderId="17" xfId="39" applyNumberFormat="1" applyFont="1" applyFill="1" applyBorder="1" applyAlignment="1">
      <alignment horizontal="center"/>
    </xf>
    <xf numFmtId="169" fontId="93" fillId="3" borderId="17" xfId="42" applyNumberFormat="1" applyFont="1" applyFill="1" applyBorder="1" applyAlignment="1">
      <alignment horizontal="center" vertical="center"/>
    </xf>
    <xf numFmtId="169" fontId="93" fillId="3" borderId="17" xfId="41" applyNumberFormat="1" applyFont="1" applyFill="1" applyBorder="1" applyAlignment="1">
      <alignment horizontal="center" vertical="center"/>
    </xf>
    <xf numFmtId="169" fontId="93" fillId="3" borderId="17" xfId="42" applyNumberFormat="1" applyFont="1" applyFill="1" applyBorder="1" applyAlignment="1">
      <alignment horizontal="center"/>
    </xf>
    <xf numFmtId="169" fontId="93" fillId="3" borderId="17" xfId="45" applyNumberFormat="1" applyFont="1" applyFill="1" applyBorder="1" applyAlignment="1">
      <alignment horizontal="center" vertical="center"/>
    </xf>
    <xf numFmtId="169" fontId="93" fillId="3" borderId="17" xfId="45" applyNumberFormat="1" applyFont="1" applyFill="1" applyBorder="1" applyAlignment="1">
      <alignment horizontal="center"/>
    </xf>
    <xf numFmtId="169" fontId="93" fillId="3" borderId="17" xfId="44" applyNumberFormat="1" applyFont="1" applyFill="1" applyBorder="1" applyAlignment="1">
      <alignment horizontal="center" vertical="center"/>
    </xf>
    <xf numFmtId="169" fontId="93" fillId="3" borderId="17" xfId="48" applyNumberFormat="1" applyFont="1" applyFill="1" applyBorder="1" applyAlignment="1">
      <alignment horizontal="center" vertical="center"/>
    </xf>
    <xf numFmtId="169" fontId="93" fillId="3" borderId="17" xfId="47" applyNumberFormat="1" applyFont="1" applyFill="1" applyBorder="1" applyAlignment="1">
      <alignment horizontal="center" vertical="center"/>
    </xf>
    <xf numFmtId="169" fontId="93" fillId="3" borderId="17" xfId="48" applyNumberFormat="1" applyFont="1" applyFill="1" applyBorder="1" applyAlignment="1">
      <alignment horizontal="center"/>
    </xf>
    <xf numFmtId="169" fontId="93" fillId="3" borderId="17" xfId="51" applyNumberFormat="1" applyFont="1" applyFill="1" applyBorder="1" applyAlignment="1">
      <alignment horizontal="center" vertical="center"/>
    </xf>
    <xf numFmtId="169" fontId="93" fillId="3" borderId="17" xfId="51" applyNumberFormat="1" applyFont="1" applyFill="1" applyBorder="1" applyAlignment="1">
      <alignment horizontal="center"/>
    </xf>
    <xf numFmtId="169" fontId="93" fillId="3" borderId="17" xfId="54" applyNumberFormat="1" applyFont="1" applyFill="1" applyBorder="1" applyAlignment="1">
      <alignment horizontal="center" vertical="center"/>
    </xf>
    <xf numFmtId="169" fontId="93" fillId="3" borderId="17" xfId="53" applyNumberFormat="1" applyFont="1" applyFill="1" applyBorder="1" applyAlignment="1">
      <alignment horizontal="center" vertical="center"/>
    </xf>
    <xf numFmtId="169" fontId="93" fillId="3" borderId="17" xfId="57" applyNumberFormat="1" applyFont="1" applyFill="1" applyBorder="1" applyAlignment="1">
      <alignment horizontal="center" vertical="center"/>
    </xf>
    <xf numFmtId="169" fontId="93" fillId="3" borderId="17" xfId="56" applyNumberFormat="1" applyFont="1" applyFill="1" applyBorder="1" applyAlignment="1">
      <alignment horizontal="center" vertical="center"/>
    </xf>
    <xf numFmtId="169" fontId="93" fillId="3" borderId="17" xfId="57" applyNumberFormat="1" applyFont="1" applyFill="1" applyBorder="1" applyAlignment="1">
      <alignment horizontal="center"/>
    </xf>
    <xf numFmtId="169" fontId="93" fillId="0" borderId="17" xfId="60" applyNumberFormat="1" applyFont="1" applyFill="1" applyBorder="1" applyAlignment="1">
      <alignment horizontal="center" vertical="center"/>
    </xf>
    <xf numFmtId="169" fontId="93" fillId="3" borderId="17" xfId="60" applyNumberFormat="1" applyFont="1" applyFill="1" applyBorder="1" applyAlignment="1">
      <alignment horizontal="center" vertical="center"/>
    </xf>
    <xf numFmtId="169" fontId="93" fillId="3" borderId="17" xfId="59" applyNumberFormat="1" applyFont="1" applyFill="1" applyBorder="1" applyAlignment="1">
      <alignment horizontal="center" vertical="center"/>
    </xf>
    <xf numFmtId="169" fontId="93" fillId="3" borderId="17" xfId="60" applyNumberFormat="1" applyFont="1" applyFill="1" applyBorder="1" applyAlignment="1">
      <alignment horizontal="center"/>
    </xf>
    <xf numFmtId="169" fontId="93" fillId="0" borderId="17" xfId="60" applyNumberFormat="1" applyFont="1" applyFill="1" applyBorder="1" applyAlignment="1">
      <alignment horizontal="center"/>
    </xf>
    <xf numFmtId="169" fontId="93" fillId="3" borderId="17" xfId="63" applyNumberFormat="1" applyFont="1" applyFill="1" applyBorder="1" applyAlignment="1">
      <alignment horizontal="center" vertical="center"/>
    </xf>
    <xf numFmtId="169" fontId="93" fillId="3" borderId="17" xfId="66" applyNumberFormat="1" applyFont="1" applyFill="1" applyBorder="1" applyAlignment="1">
      <alignment horizontal="center" vertical="center"/>
    </xf>
    <xf numFmtId="169" fontId="93" fillId="3" borderId="17" xfId="69" applyNumberFormat="1" applyFont="1" applyFill="1" applyBorder="1" applyAlignment="1">
      <alignment horizontal="center" vertical="center"/>
    </xf>
    <xf numFmtId="169" fontId="93" fillId="3" borderId="17" xfId="72" applyNumberFormat="1" applyFont="1" applyFill="1" applyBorder="1" applyAlignment="1">
      <alignment horizontal="center" vertical="center"/>
    </xf>
    <xf numFmtId="169" fontId="93" fillId="3" borderId="17" xfId="75" applyNumberFormat="1" applyFont="1" applyFill="1" applyBorder="1" applyAlignment="1">
      <alignment horizontal="center" vertical="center"/>
    </xf>
    <xf numFmtId="169" fontId="93" fillId="3" borderId="17" xfId="78" applyNumberFormat="1" applyFont="1" applyFill="1" applyBorder="1" applyAlignment="1">
      <alignment horizontal="center" vertical="center"/>
    </xf>
    <xf numFmtId="169" fontId="93" fillId="3" borderId="17" xfId="81" applyNumberFormat="1" applyFont="1" applyFill="1" applyBorder="1" applyAlignment="1">
      <alignment horizontal="center" vertical="center"/>
    </xf>
    <xf numFmtId="169" fontId="93" fillId="3" borderId="17" xfId="84" applyNumberFormat="1" applyFont="1" applyFill="1" applyBorder="1" applyAlignment="1">
      <alignment horizontal="center" vertical="center"/>
    </xf>
    <xf numFmtId="169" fontId="93" fillId="3" borderId="17" xfId="87" applyNumberFormat="1" applyFont="1" applyFill="1" applyBorder="1" applyAlignment="1">
      <alignment horizontal="center" vertical="center"/>
    </xf>
    <xf numFmtId="169" fontId="108" fillId="3" borderId="17" xfId="1" applyNumberFormat="1" applyFont="1" applyFill="1" applyBorder="1" applyAlignment="1">
      <alignment horizontal="center" vertical="center"/>
    </xf>
    <xf numFmtId="169" fontId="108" fillId="3" borderId="22" xfId="1" applyNumberFormat="1" applyFont="1" applyFill="1" applyBorder="1" applyAlignment="1">
      <alignment horizontal="center" vertical="center"/>
    </xf>
    <xf numFmtId="169" fontId="93" fillId="3" borderId="17" xfId="1" applyNumberFormat="1" applyFont="1" applyFill="1" applyBorder="1" applyAlignment="1">
      <alignment horizontal="center" vertical="center"/>
    </xf>
    <xf numFmtId="169" fontId="108" fillId="0" borderId="22" xfId="1" applyNumberFormat="1" applyFont="1" applyFill="1" applyBorder="1" applyAlignment="1">
      <alignment horizontal="center" vertical="center"/>
    </xf>
    <xf numFmtId="169" fontId="93" fillId="3" borderId="17" xfId="2" applyNumberFormat="1" applyFont="1" applyFill="1" applyBorder="1" applyAlignment="1">
      <alignment horizontal="center" vertical="top"/>
    </xf>
    <xf numFmtId="169" fontId="54" fillId="3" borderId="17" xfId="0" applyNumberFormat="1" applyFont="1" applyFill="1" applyBorder="1" applyAlignment="1">
      <alignment horizontal="center"/>
    </xf>
    <xf numFmtId="169" fontId="98" fillId="3" borderId="17" xfId="2" applyNumberFormat="1" applyFont="1" applyFill="1" applyBorder="1" applyAlignment="1">
      <alignment horizontal="center" vertical="center"/>
    </xf>
    <xf numFmtId="169" fontId="98" fillId="3" borderId="17" xfId="0" applyNumberFormat="1" applyFont="1" applyFill="1" applyBorder="1" applyAlignment="1">
      <alignment horizontal="center"/>
    </xf>
    <xf numFmtId="169" fontId="93" fillId="3" borderId="0" xfId="0" applyNumberFormat="1" applyFont="1" applyFill="1" applyBorder="1" applyAlignment="1">
      <alignment horizontal="center"/>
    </xf>
    <xf numFmtId="169" fontId="54" fillId="3" borderId="0" xfId="0" applyNumberFormat="1" applyFont="1" applyFill="1" applyAlignment="1">
      <alignment horizontal="center"/>
    </xf>
    <xf numFmtId="14" fontId="93" fillId="3" borderId="0" xfId="0" applyNumberFormat="1" applyFont="1" applyFill="1"/>
    <xf numFmtId="14" fontId="93" fillId="3" borderId="17" xfId="0" applyNumberFormat="1" applyFont="1" applyFill="1" applyBorder="1"/>
    <xf numFmtId="14" fontId="93" fillId="3" borderId="17" xfId="14" applyNumberFormat="1" applyFont="1" applyFill="1" applyBorder="1" applyAlignment="1">
      <alignment vertical="center"/>
    </xf>
    <xf numFmtId="14" fontId="93" fillId="3" borderId="17" xfId="15" applyNumberFormat="1" applyFont="1" applyFill="1" applyBorder="1" applyAlignment="1">
      <alignment horizontal="center" vertical="center"/>
    </xf>
    <xf numFmtId="14" fontId="93" fillId="3" borderId="17" xfId="13" applyNumberFormat="1" applyFont="1" applyFill="1" applyBorder="1"/>
    <xf numFmtId="14" fontId="98" fillId="3" borderId="17" xfId="13" applyNumberFormat="1" applyFont="1" applyFill="1" applyBorder="1"/>
    <xf numFmtId="14" fontId="93" fillId="3" borderId="17" xfId="18" applyNumberFormat="1" applyFont="1" applyFill="1" applyBorder="1" applyAlignment="1">
      <alignment vertical="center"/>
    </xf>
    <xf numFmtId="14" fontId="93" fillId="3" borderId="17" xfId="17" applyNumberFormat="1" applyFont="1" applyFill="1" applyBorder="1" applyAlignment="1">
      <alignment horizontal="center" vertical="center"/>
    </xf>
    <xf numFmtId="14" fontId="93" fillId="3" borderId="17" xfId="16" applyNumberFormat="1" applyFont="1" applyFill="1" applyBorder="1"/>
    <xf numFmtId="14" fontId="93" fillId="3" borderId="17" xfId="21" applyNumberFormat="1" applyFont="1" applyFill="1" applyBorder="1" applyAlignment="1">
      <alignment vertical="center"/>
    </xf>
    <xf numFmtId="14" fontId="93" fillId="3" borderId="17" xfId="20" applyNumberFormat="1" applyFont="1" applyFill="1" applyBorder="1" applyAlignment="1">
      <alignment horizontal="center" vertical="center"/>
    </xf>
    <xf numFmtId="14" fontId="93" fillId="3" borderId="17" xfId="19" applyNumberFormat="1" applyFont="1" applyFill="1" applyBorder="1"/>
    <xf numFmtId="14" fontId="93" fillId="3" borderId="17" xfId="24" applyNumberFormat="1" applyFont="1" applyFill="1" applyBorder="1" applyAlignment="1">
      <alignment vertical="center"/>
    </xf>
    <xf numFmtId="14" fontId="93" fillId="3" borderId="17" xfId="23" applyNumberFormat="1" applyFont="1" applyFill="1" applyBorder="1" applyAlignment="1">
      <alignment horizontal="center" vertical="center"/>
    </xf>
    <xf numFmtId="14" fontId="93" fillId="3" borderId="17" xfId="22" applyNumberFormat="1" applyFont="1" applyFill="1" applyBorder="1"/>
    <xf numFmtId="14" fontId="98" fillId="3" borderId="17" xfId="22" applyNumberFormat="1" applyFont="1" applyFill="1" applyBorder="1"/>
    <xf numFmtId="14" fontId="93" fillId="3" borderId="17" xfId="27" applyNumberFormat="1" applyFont="1" applyFill="1" applyBorder="1" applyAlignment="1">
      <alignment vertical="center"/>
    </xf>
    <xf numFmtId="14" fontId="93" fillId="3" borderId="17" xfId="26" applyNumberFormat="1" applyFont="1" applyFill="1" applyBorder="1" applyAlignment="1">
      <alignment horizontal="center" vertical="center"/>
    </xf>
    <xf numFmtId="14" fontId="93" fillId="3" borderId="17" xfId="25" applyNumberFormat="1" applyFont="1" applyFill="1" applyBorder="1"/>
    <xf numFmtId="14" fontId="93" fillId="3" borderId="17" xfId="31" applyNumberFormat="1" applyFont="1" applyFill="1" applyBorder="1"/>
    <xf numFmtId="14" fontId="93" fillId="0" borderId="17" xfId="31" applyNumberFormat="1" applyFont="1" applyFill="1" applyBorder="1"/>
    <xf numFmtId="14" fontId="93" fillId="3" borderId="17" xfId="36" applyNumberFormat="1" applyFont="1" applyFill="1" applyBorder="1" applyAlignment="1">
      <alignment vertical="center"/>
    </xf>
    <xf numFmtId="14" fontId="93" fillId="0" borderId="17" xfId="36" applyNumberFormat="1" applyFont="1" applyFill="1" applyBorder="1" applyAlignment="1">
      <alignment vertical="center"/>
    </xf>
    <xf numFmtId="14" fontId="93" fillId="3" borderId="17" xfId="39" applyNumberFormat="1" applyFont="1" applyFill="1" applyBorder="1" applyAlignment="1">
      <alignment vertical="center"/>
    </xf>
    <xf numFmtId="14" fontId="93" fillId="3" borderId="17" xfId="38" applyNumberFormat="1" applyFont="1" applyFill="1" applyBorder="1" applyAlignment="1">
      <alignment horizontal="center" vertical="center"/>
    </xf>
    <xf numFmtId="14" fontId="93" fillId="3" borderId="17" xfId="37" applyNumberFormat="1" applyFont="1" applyFill="1" applyBorder="1"/>
    <xf numFmtId="14" fontId="54" fillId="3" borderId="17" xfId="37" applyNumberFormat="1" applyFont="1" applyFill="1" applyBorder="1"/>
    <xf numFmtId="14" fontId="93" fillId="3" borderId="17" xfId="42" applyNumberFormat="1" applyFont="1" applyFill="1" applyBorder="1" applyAlignment="1">
      <alignment vertical="center"/>
    </xf>
    <xf numFmtId="14" fontId="93" fillId="3" borderId="17" xfId="41" applyNumberFormat="1" applyFont="1" applyFill="1" applyBorder="1" applyAlignment="1">
      <alignment horizontal="center" vertical="center"/>
    </xf>
    <xf numFmtId="14" fontId="93" fillId="3" borderId="17" xfId="40" applyNumberFormat="1" applyFont="1" applyFill="1" applyBorder="1"/>
    <xf numFmtId="14" fontId="93" fillId="3" borderId="17" xfId="45" applyNumberFormat="1" applyFont="1" applyFill="1" applyBorder="1" applyAlignment="1">
      <alignment vertical="center"/>
    </xf>
    <xf numFmtId="14" fontId="93" fillId="3" borderId="17" xfId="43" applyNumberFormat="1" applyFont="1" applyFill="1" applyBorder="1"/>
    <xf numFmtId="14" fontId="93" fillId="3" borderId="17" xfId="44" applyNumberFormat="1" applyFont="1" applyFill="1" applyBorder="1" applyAlignment="1">
      <alignment horizontal="center" vertical="center"/>
    </xf>
    <xf numFmtId="14" fontId="93" fillId="3" borderId="17" xfId="48" applyNumberFormat="1" applyFont="1" applyFill="1" applyBorder="1" applyAlignment="1">
      <alignment vertical="center"/>
    </xf>
    <xf numFmtId="14" fontId="93" fillId="3" borderId="17" xfId="47" applyNumberFormat="1" applyFont="1" applyFill="1" applyBorder="1" applyAlignment="1">
      <alignment horizontal="center" vertical="center"/>
    </xf>
    <xf numFmtId="14" fontId="93" fillId="3" borderId="17" xfId="46" applyNumberFormat="1" applyFont="1" applyFill="1" applyBorder="1"/>
    <xf numFmtId="14" fontId="93" fillId="3" borderId="17" xfId="51" applyNumberFormat="1" applyFont="1" applyFill="1" applyBorder="1" applyAlignment="1">
      <alignment vertical="center"/>
    </xf>
    <xf numFmtId="14" fontId="93" fillId="3" borderId="17" xfId="50" applyNumberFormat="1" applyFont="1" applyFill="1" applyBorder="1" applyAlignment="1">
      <alignment horizontal="center" vertical="center"/>
    </xf>
    <xf numFmtId="14" fontId="93" fillId="3" borderId="17" xfId="49" applyNumberFormat="1" applyFont="1" applyFill="1" applyBorder="1"/>
    <xf numFmtId="14" fontId="93" fillId="3" borderId="17" xfId="54" applyNumberFormat="1" applyFont="1" applyFill="1" applyBorder="1" applyAlignment="1">
      <alignment vertical="center"/>
    </xf>
    <xf numFmtId="14" fontId="93" fillId="3" borderId="17" xfId="53" applyNumberFormat="1" applyFont="1" applyFill="1" applyBorder="1" applyAlignment="1">
      <alignment horizontal="center" vertical="center"/>
    </xf>
    <xf numFmtId="14" fontId="93" fillId="3" borderId="17" xfId="52" applyNumberFormat="1" applyFont="1" applyFill="1" applyBorder="1"/>
    <xf numFmtId="14" fontId="93" fillId="3" borderId="17" xfId="57" applyNumberFormat="1" applyFont="1" applyFill="1" applyBorder="1" applyAlignment="1">
      <alignment vertical="center"/>
    </xf>
    <xf numFmtId="14" fontId="93" fillId="3" borderId="17" xfId="56" applyNumberFormat="1" applyFont="1" applyFill="1" applyBorder="1" applyAlignment="1">
      <alignment horizontal="center" vertical="center"/>
    </xf>
    <xf numFmtId="14" fontId="93" fillId="3" borderId="17" xfId="55" applyNumberFormat="1" applyFont="1" applyFill="1" applyBorder="1"/>
    <xf numFmtId="14" fontId="93" fillId="3" borderId="17" xfId="60" applyNumberFormat="1" applyFont="1" applyFill="1" applyBorder="1" applyAlignment="1">
      <alignment vertical="center"/>
    </xf>
    <xf numFmtId="14" fontId="93" fillId="0" borderId="17" xfId="60" applyNumberFormat="1" applyFont="1" applyFill="1" applyBorder="1" applyAlignment="1">
      <alignment vertical="center"/>
    </xf>
    <xf numFmtId="14" fontId="93" fillId="3" borderId="17" xfId="59" applyNumberFormat="1" applyFont="1" applyFill="1" applyBorder="1" applyAlignment="1">
      <alignment horizontal="center" vertical="center"/>
    </xf>
    <xf numFmtId="14" fontId="93" fillId="3" borderId="17" xfId="58" applyNumberFormat="1" applyFont="1" applyFill="1" applyBorder="1"/>
    <xf numFmtId="14" fontId="93" fillId="0" borderId="17" xfId="58" applyNumberFormat="1" applyFont="1" applyFill="1" applyBorder="1"/>
    <xf numFmtId="14" fontId="93" fillId="3" borderId="17" xfId="63" applyNumberFormat="1" applyFont="1" applyFill="1" applyBorder="1" applyAlignment="1">
      <alignment vertical="center"/>
    </xf>
    <xf numFmtId="14" fontId="93" fillId="3" borderId="17" xfId="66" applyNumberFormat="1" applyFont="1" applyFill="1" applyBorder="1" applyAlignment="1">
      <alignment vertical="center"/>
    </xf>
    <xf numFmtId="14" fontId="93" fillId="3" borderId="17" xfId="69" applyNumberFormat="1" applyFont="1" applyFill="1" applyBorder="1" applyAlignment="1">
      <alignment vertical="center"/>
    </xf>
    <xf numFmtId="14" fontId="93" fillId="3" borderId="17" xfId="72" applyNumberFormat="1" applyFont="1" applyFill="1" applyBorder="1" applyAlignment="1">
      <alignment vertical="center"/>
    </xf>
    <xf numFmtId="14" fontId="99" fillId="3" borderId="17" xfId="75" applyNumberFormat="1" applyFont="1" applyFill="1" applyBorder="1" applyAlignment="1">
      <alignment vertical="center"/>
    </xf>
    <xf numFmtId="14" fontId="93" fillId="3" borderId="17" xfId="75" applyNumberFormat="1" applyFont="1" applyFill="1" applyBorder="1" applyAlignment="1">
      <alignment vertical="center"/>
    </xf>
    <xf numFmtId="14" fontId="93" fillId="3" borderId="17" xfId="1" applyNumberFormat="1" applyFont="1" applyFill="1" applyBorder="1" applyAlignment="1">
      <alignment vertical="center"/>
    </xf>
    <xf numFmtId="14" fontId="93" fillId="0" borderId="17" xfId="78" applyNumberFormat="1" applyFont="1" applyFill="1" applyBorder="1" applyAlignment="1">
      <alignment vertical="center"/>
    </xf>
    <xf numFmtId="14" fontId="93" fillId="3" borderId="17" xfId="78" applyNumberFormat="1" applyFont="1" applyFill="1" applyBorder="1" applyAlignment="1">
      <alignment vertical="center"/>
    </xf>
    <xf numFmtId="14" fontId="93" fillId="3" borderId="17" xfId="81" applyNumberFormat="1" applyFont="1" applyFill="1" applyBorder="1" applyAlignment="1">
      <alignment vertical="center"/>
    </xf>
    <xf numFmtId="14" fontId="93" fillId="3" borderId="17" xfId="84" applyNumberFormat="1" applyFont="1" applyFill="1" applyBorder="1" applyAlignment="1">
      <alignment vertical="center"/>
    </xf>
    <xf numFmtId="14" fontId="93" fillId="3" borderId="17" xfId="87" applyNumberFormat="1" applyFont="1" applyFill="1" applyBorder="1" applyAlignment="1">
      <alignment vertical="center"/>
    </xf>
    <xf numFmtId="14" fontId="93" fillId="3" borderId="22" xfId="87" applyNumberFormat="1" applyFont="1" applyFill="1" applyBorder="1" applyAlignment="1">
      <alignment vertical="center"/>
    </xf>
    <xf numFmtId="14" fontId="93" fillId="3" borderId="17" xfId="90" applyNumberFormat="1" applyFont="1" applyFill="1" applyBorder="1" applyAlignment="1">
      <alignment vertical="center"/>
    </xf>
    <xf numFmtId="14" fontId="108" fillId="3" borderId="17" xfId="1" applyNumberFormat="1" applyFont="1" applyFill="1" applyBorder="1" applyAlignment="1">
      <alignment vertical="center"/>
    </xf>
    <xf numFmtId="14" fontId="109" fillId="3" borderId="17" xfId="1" applyNumberFormat="1" applyFont="1" applyFill="1" applyBorder="1" applyAlignment="1">
      <alignment vertical="center"/>
    </xf>
    <xf numFmtId="14" fontId="93" fillId="3" borderId="17" xfId="93" applyNumberFormat="1" applyFont="1" applyFill="1" applyBorder="1" applyAlignment="1">
      <alignment vertical="center"/>
    </xf>
    <xf numFmtId="14" fontId="108" fillId="0" borderId="17" xfId="1" applyNumberFormat="1" applyFont="1" applyFill="1" applyBorder="1" applyAlignment="1">
      <alignment vertical="center"/>
    </xf>
    <xf numFmtId="37" fontId="98" fillId="3" borderId="17" xfId="2" applyNumberFormat="1" applyFont="1" applyFill="1" applyBorder="1" applyAlignment="1">
      <alignment horizontal="center" vertical="center"/>
    </xf>
    <xf numFmtId="14" fontId="98" fillId="3" borderId="17" xfId="0" applyNumberFormat="1" applyFont="1" applyFill="1" applyBorder="1"/>
    <xf numFmtId="14" fontId="93" fillId="3" borderId="0" xfId="0" applyNumberFormat="1" applyFont="1" applyFill="1" applyBorder="1"/>
    <xf numFmtId="14" fontId="54" fillId="3" borderId="0" xfId="0" applyNumberFormat="1" applyFont="1" applyFill="1"/>
    <xf numFmtId="14" fontId="93" fillId="3" borderId="0" xfId="0" applyNumberFormat="1" applyFont="1" applyFill="1" applyAlignment="1">
      <alignment horizontal="center"/>
    </xf>
    <xf numFmtId="14" fontId="93" fillId="3" borderId="17" xfId="2" applyNumberFormat="1" applyFont="1" applyFill="1" applyBorder="1" applyAlignment="1">
      <alignment horizontal="center"/>
    </xf>
    <xf numFmtId="14" fontId="98" fillId="3" borderId="17" xfId="0" applyNumberFormat="1" applyFont="1" applyFill="1" applyBorder="1" applyAlignment="1">
      <alignment horizontal="center"/>
    </xf>
    <xf numFmtId="14" fontId="54" fillId="3" borderId="0" xfId="0" applyNumberFormat="1" applyFont="1" applyFill="1" applyAlignment="1">
      <alignment horizontal="center"/>
    </xf>
    <xf numFmtId="14" fontId="93" fillId="3" borderId="17" xfId="1" applyNumberFormat="1" applyFont="1" applyFill="1" applyBorder="1" applyAlignment="1">
      <alignment horizontal="center" vertical="center"/>
    </xf>
    <xf numFmtId="14" fontId="93" fillId="3" borderId="0" xfId="0" applyNumberFormat="1" applyFont="1" applyFill="1" applyBorder="1" applyAlignment="1">
      <alignment horizontal="center"/>
    </xf>
    <xf numFmtId="0" fontId="95" fillId="3" borderId="17" xfId="13" applyFont="1" applyFill="1" applyBorder="1" applyAlignment="1">
      <alignment horizontal="left" vertical="center" wrapText="1"/>
    </xf>
    <xf numFmtId="0" fontId="0" fillId="3" borderId="17" xfId="16" applyFont="1" applyFill="1" applyBorder="1" applyAlignment="1">
      <alignment horizontal="left" vertical="center" wrapText="1"/>
    </xf>
    <xf numFmtId="0" fontId="95" fillId="3" borderId="17" xfId="16" applyFont="1" applyFill="1" applyBorder="1" applyAlignment="1">
      <alignment horizontal="left" vertical="center" wrapText="1"/>
    </xf>
    <xf numFmtId="0" fontId="0" fillId="3" borderId="17" xfId="19" applyFont="1" applyFill="1" applyBorder="1" applyAlignment="1">
      <alignment horizontal="left" vertical="center" wrapText="1"/>
    </xf>
    <xf numFmtId="0" fontId="95" fillId="3" borderId="17" xfId="19" applyFont="1" applyFill="1" applyBorder="1" applyAlignment="1">
      <alignment horizontal="left" vertical="center" wrapText="1"/>
    </xf>
    <xf numFmtId="0" fontId="95" fillId="3" borderId="17" xfId="22" applyFont="1" applyFill="1" applyBorder="1" applyAlignment="1">
      <alignment horizontal="left" vertical="center" wrapText="1"/>
    </xf>
    <xf numFmtId="0" fontId="0" fillId="3" borderId="17" xfId="22" applyFont="1" applyFill="1" applyBorder="1" applyAlignment="1">
      <alignment horizontal="left" vertical="center" wrapText="1"/>
    </xf>
    <xf numFmtId="0" fontId="95" fillId="3" borderId="17" xfId="25" applyFont="1" applyFill="1" applyBorder="1" applyAlignment="1">
      <alignment horizontal="left" vertical="center" wrapText="1"/>
    </xf>
    <xf numFmtId="0" fontId="51" fillId="3" borderId="17" xfId="25" applyFont="1" applyFill="1" applyBorder="1" applyAlignment="1">
      <alignment horizontal="left" vertical="center" wrapText="1"/>
    </xf>
    <xf numFmtId="0" fontId="0" fillId="3" borderId="17" xfId="25" applyFont="1" applyFill="1" applyBorder="1" applyAlignment="1">
      <alignment horizontal="left" vertical="center" wrapText="1"/>
    </xf>
    <xf numFmtId="0" fontId="0" fillId="3" borderId="17" xfId="28" applyFont="1" applyFill="1" applyBorder="1" applyAlignment="1">
      <alignment horizontal="left" vertical="center" wrapText="1"/>
    </xf>
    <xf numFmtId="0" fontId="8" fillId="3" borderId="17" xfId="28" applyFont="1" applyFill="1" applyBorder="1" applyAlignment="1">
      <alignment horizontal="left" vertical="center" wrapText="1"/>
    </xf>
    <xf numFmtId="0" fontId="0" fillId="3" borderId="17" xfId="31" applyFont="1" applyFill="1" applyBorder="1" applyAlignment="1">
      <alignment horizontal="left" vertical="center" wrapText="1"/>
    </xf>
    <xf numFmtId="0" fontId="95" fillId="3" borderId="17" xfId="31" applyFont="1" applyFill="1" applyBorder="1" applyAlignment="1">
      <alignment horizontal="left" vertical="center" wrapText="1"/>
    </xf>
    <xf numFmtId="0" fontId="0" fillId="0" borderId="17" xfId="31" applyFont="1" applyFill="1" applyBorder="1" applyAlignment="1">
      <alignment horizontal="left" vertical="center" wrapText="1"/>
    </xf>
    <xf numFmtId="0" fontId="95" fillId="3" borderId="17" xfId="34" applyFont="1" applyFill="1" applyBorder="1" applyAlignment="1">
      <alignment horizontal="left" vertical="center" wrapText="1"/>
    </xf>
    <xf numFmtId="0" fontId="95" fillId="0" borderId="17" xfId="34" applyFont="1" applyFill="1" applyBorder="1" applyAlignment="1">
      <alignment horizontal="left" vertical="center" wrapText="1"/>
    </xf>
    <xf numFmtId="0" fontId="95" fillId="3" borderId="17" xfId="37" applyFont="1" applyFill="1" applyBorder="1" applyAlignment="1">
      <alignment horizontal="left" vertical="center" wrapText="1"/>
    </xf>
    <xf numFmtId="0" fontId="51" fillId="3" borderId="17" xfId="37" applyFont="1" applyFill="1" applyBorder="1" applyAlignment="1">
      <alignment horizontal="left" vertical="center" wrapText="1"/>
    </xf>
    <xf numFmtId="0" fontId="0" fillId="3" borderId="17" xfId="40" applyFont="1" applyFill="1" applyBorder="1" applyAlignment="1">
      <alignment horizontal="left" vertical="center" wrapText="1"/>
    </xf>
    <xf numFmtId="0" fontId="95" fillId="3" borderId="17" xfId="43" applyFont="1" applyFill="1" applyBorder="1" applyAlignment="1">
      <alignment horizontal="left" vertical="center" wrapText="1"/>
    </xf>
    <xf numFmtId="0" fontId="0" fillId="3" borderId="17" xfId="43" applyFont="1" applyFill="1" applyBorder="1" applyAlignment="1">
      <alignment horizontal="left" vertical="center" wrapText="1"/>
    </xf>
    <xf numFmtId="0" fontId="95" fillId="3" borderId="17" xfId="46" applyFont="1" applyFill="1" applyBorder="1" applyAlignment="1">
      <alignment horizontal="left" vertical="center" wrapText="1"/>
    </xf>
    <xf numFmtId="0" fontId="51" fillId="3" borderId="17" xfId="46" applyFont="1" applyFill="1" applyBorder="1" applyAlignment="1">
      <alignment horizontal="left" vertical="center" wrapText="1"/>
    </xf>
    <xf numFmtId="0" fontId="95" fillId="3" borderId="17" xfId="49" applyFont="1" applyFill="1" applyBorder="1" applyAlignment="1">
      <alignment horizontal="left" vertical="center" wrapText="1"/>
    </xf>
    <xf numFmtId="0" fontId="0" fillId="3" borderId="17" xfId="52" applyFont="1" applyFill="1" applyBorder="1" applyAlignment="1">
      <alignment horizontal="left" vertical="center" wrapText="1"/>
    </xf>
    <xf numFmtId="0" fontId="95" fillId="3" borderId="17" xfId="52" applyFont="1" applyFill="1" applyBorder="1" applyAlignment="1">
      <alignment horizontal="left" vertical="center" wrapText="1"/>
    </xf>
    <xf numFmtId="0" fontId="95" fillId="3" borderId="17" xfId="55" applyFont="1" applyFill="1" applyBorder="1" applyAlignment="1">
      <alignment horizontal="left" vertical="center" wrapText="1"/>
    </xf>
    <xf numFmtId="0" fontId="51" fillId="3" borderId="17" xfId="55" applyFont="1" applyFill="1" applyBorder="1" applyAlignment="1">
      <alignment horizontal="left" vertical="center" wrapText="1"/>
    </xf>
    <xf numFmtId="0" fontId="95" fillId="3" borderId="17" xfId="58" applyFont="1" applyFill="1" applyBorder="1" applyAlignment="1">
      <alignment horizontal="left" vertical="center" wrapText="1"/>
    </xf>
    <xf numFmtId="0" fontId="95" fillId="0" borderId="17" xfId="58" applyFont="1" applyFill="1" applyBorder="1" applyAlignment="1">
      <alignment horizontal="left" vertical="center" wrapText="1"/>
    </xf>
    <xf numFmtId="0" fontId="95" fillId="3" borderId="17" xfId="61" applyFont="1" applyFill="1" applyBorder="1" applyAlignment="1">
      <alignment horizontal="left" vertical="center" wrapText="1"/>
    </xf>
    <xf numFmtId="0" fontId="95" fillId="3" borderId="17" xfId="64" applyFont="1" applyFill="1" applyBorder="1" applyAlignment="1">
      <alignment horizontal="left" vertical="center" wrapText="1"/>
    </xf>
    <xf numFmtId="0" fontId="0" fillId="3" borderId="17" xfId="67" applyFont="1" applyFill="1" applyBorder="1" applyAlignment="1">
      <alignment horizontal="left" wrapText="1"/>
    </xf>
    <xf numFmtId="0" fontId="0" fillId="3" borderId="17" xfId="67" applyFont="1" applyFill="1" applyBorder="1" applyAlignment="1">
      <alignment horizontal="left" vertical="center" wrapText="1"/>
    </xf>
    <xf numFmtId="0" fontId="95" fillId="3" borderId="17" xfId="67" applyFont="1" applyFill="1" applyBorder="1" applyAlignment="1">
      <alignment horizontal="left" vertical="center" wrapText="1"/>
    </xf>
    <xf numFmtId="0" fontId="95" fillId="3" borderId="17" xfId="70" applyFont="1" applyFill="1" applyBorder="1" applyAlignment="1">
      <alignment horizontal="left" vertical="center" wrapText="1"/>
    </xf>
    <xf numFmtId="0" fontId="51" fillId="3" borderId="17" xfId="70" applyFont="1" applyFill="1" applyBorder="1" applyAlignment="1">
      <alignment horizontal="left" vertical="center" wrapText="1"/>
    </xf>
    <xf numFmtId="0" fontId="95" fillId="3" borderId="17" xfId="73" applyFont="1" applyFill="1" applyBorder="1" applyAlignment="1">
      <alignment horizontal="left" vertical="center" wrapText="1"/>
    </xf>
    <xf numFmtId="0" fontId="0" fillId="0" borderId="17" xfId="76" applyFont="1" applyFill="1" applyBorder="1" applyAlignment="1">
      <alignment horizontal="left" vertical="center" wrapText="1"/>
    </xf>
    <xf numFmtId="0" fontId="0" fillId="3" borderId="17" xfId="76" applyFont="1" applyFill="1" applyBorder="1" applyAlignment="1">
      <alignment horizontal="left" vertical="center" wrapText="1"/>
    </xf>
    <xf numFmtId="0" fontId="95" fillId="3" borderId="17" xfId="76" applyFont="1" applyFill="1" applyBorder="1" applyAlignment="1">
      <alignment horizontal="left" vertical="center" wrapText="1"/>
    </xf>
    <xf numFmtId="0" fontId="95" fillId="0" borderId="17" xfId="76" applyFont="1" applyFill="1" applyBorder="1" applyAlignment="1">
      <alignment horizontal="left" vertical="center" wrapText="1"/>
    </xf>
    <xf numFmtId="0" fontId="95" fillId="3" borderId="17" xfId="79" applyFont="1" applyFill="1" applyBorder="1" applyAlignment="1">
      <alignment horizontal="left" vertical="center" wrapText="1"/>
    </xf>
    <xf numFmtId="0" fontId="51" fillId="3" borderId="17" xfId="79" applyFont="1" applyFill="1" applyBorder="1" applyAlignment="1">
      <alignment horizontal="left" vertical="center" wrapText="1"/>
    </xf>
    <xf numFmtId="0" fontId="0" fillId="3" borderId="17" xfId="82" applyFont="1" applyFill="1" applyBorder="1" applyAlignment="1">
      <alignment horizontal="left" wrapText="1"/>
    </xf>
    <xf numFmtId="0" fontId="0" fillId="3" borderId="17" xfId="85" applyFont="1" applyFill="1" applyBorder="1" applyAlignment="1">
      <alignment horizontal="left" vertical="center" wrapText="1"/>
    </xf>
    <xf numFmtId="0" fontId="95" fillId="3" borderId="17" xfId="85" applyFont="1" applyFill="1" applyBorder="1" applyAlignment="1">
      <alignment horizontal="left" vertical="center" wrapText="1"/>
    </xf>
    <xf numFmtId="0" fontId="95" fillId="3" borderId="17" xfId="88" applyFont="1" applyFill="1" applyBorder="1" applyAlignment="1">
      <alignment horizontal="left" vertical="center" wrapText="1"/>
    </xf>
    <xf numFmtId="0" fontId="95" fillId="3" borderId="17" xfId="91" applyFont="1" applyFill="1" applyBorder="1" applyAlignment="1">
      <alignment horizontal="left" vertical="center" wrapText="1"/>
    </xf>
    <xf numFmtId="0" fontId="51" fillId="3" borderId="17" xfId="91" applyFont="1" applyFill="1" applyBorder="1" applyAlignment="1">
      <alignment horizontal="left" vertical="center" wrapText="1"/>
    </xf>
    <xf numFmtId="0" fontId="0" fillId="3" borderId="17" xfId="0" applyFont="1" applyFill="1" applyBorder="1" applyAlignment="1">
      <alignment horizontal="left" vertical="center" wrapText="1"/>
    </xf>
    <xf numFmtId="0" fontId="95" fillId="0" borderId="17" xfId="0" applyFont="1" applyFill="1" applyBorder="1" applyAlignment="1">
      <alignment horizontal="left" vertical="center" wrapText="1"/>
    </xf>
    <xf numFmtId="0" fontId="0" fillId="3" borderId="17" xfId="0" applyFont="1" applyFill="1" applyBorder="1" applyAlignment="1">
      <alignment horizontal="left" wrapText="1"/>
    </xf>
    <xf numFmtId="0" fontId="8" fillId="3" borderId="17" xfId="0" applyFont="1" applyFill="1" applyBorder="1" applyAlignment="1">
      <alignment horizontal="left" vertical="center" wrapText="1"/>
    </xf>
    <xf numFmtId="0" fontId="113" fillId="3" borderId="17" xfId="0" applyFont="1" applyFill="1" applyBorder="1" applyAlignment="1">
      <alignment horizontal="left" vertical="center" wrapText="1"/>
    </xf>
    <xf numFmtId="169" fontId="0" fillId="3" borderId="17" xfId="13" quotePrefix="1" applyNumberFormat="1" applyFont="1" applyFill="1" applyBorder="1" applyAlignment="1">
      <alignment horizontal="center"/>
    </xf>
    <xf numFmtId="169" fontId="0" fillId="3" borderId="17" xfId="16" quotePrefix="1" applyNumberFormat="1" applyFont="1" applyFill="1" applyBorder="1" applyAlignment="1">
      <alignment horizontal="center"/>
    </xf>
    <xf numFmtId="0" fontId="0" fillId="3" borderId="17" xfId="19" applyFont="1" applyFill="1" applyBorder="1" applyAlignment="1">
      <alignment horizontal="left" wrapText="1"/>
    </xf>
    <xf numFmtId="169" fontId="0" fillId="3" borderId="17" xfId="22" quotePrefix="1" applyNumberFormat="1" applyFont="1" applyFill="1" applyBorder="1" applyAlignment="1">
      <alignment horizontal="center"/>
    </xf>
    <xf numFmtId="169" fontId="95" fillId="3" borderId="17" xfId="22" quotePrefix="1" applyNumberFormat="1" applyFont="1" applyFill="1" applyBorder="1" applyAlignment="1">
      <alignment horizontal="center"/>
    </xf>
    <xf numFmtId="169" fontId="0" fillId="3" borderId="17" xfId="25" quotePrefix="1" applyNumberFormat="1" applyFont="1" applyFill="1" applyBorder="1" applyAlignment="1">
      <alignment horizontal="center"/>
    </xf>
    <xf numFmtId="169" fontId="0" fillId="3" borderId="17" xfId="28" quotePrefix="1" applyNumberFormat="1" applyFont="1" applyFill="1" applyBorder="1" applyAlignment="1">
      <alignment horizontal="center"/>
    </xf>
    <xf numFmtId="0" fontId="0" fillId="3" borderId="17" xfId="28" applyFont="1" applyFill="1" applyBorder="1" applyAlignment="1">
      <alignment horizontal="center" vertical="center"/>
    </xf>
    <xf numFmtId="0" fontId="93" fillId="3" borderId="17" xfId="13" applyFont="1" applyFill="1" applyBorder="1" applyAlignment="1">
      <alignment horizontal="center" vertical="center"/>
    </xf>
    <xf numFmtId="0" fontId="2" fillId="3" borderId="17" xfId="22" applyNumberFormat="1" applyFont="1" applyFill="1" applyBorder="1" applyAlignment="1">
      <alignment horizontal="center"/>
    </xf>
    <xf numFmtId="169" fontId="0" fillId="3" borderId="27" xfId="0" quotePrefix="1" applyNumberFormat="1" applyFont="1" applyFill="1" applyBorder="1" applyAlignment="1">
      <alignment horizontal="center"/>
    </xf>
    <xf numFmtId="14" fontId="0" fillId="3" borderId="27" xfId="0" applyNumberFormat="1" applyFont="1" applyFill="1" applyBorder="1"/>
    <xf numFmtId="169" fontId="0" fillId="3" borderId="27" xfId="13" quotePrefix="1" applyNumberFormat="1" applyFont="1" applyFill="1" applyBorder="1" applyAlignment="1">
      <alignment horizontal="center"/>
    </xf>
    <xf numFmtId="169" fontId="0" fillId="3" borderId="57" xfId="13" quotePrefix="1" applyNumberFormat="1" applyFont="1" applyFill="1" applyBorder="1" applyAlignment="1">
      <alignment horizontal="center"/>
    </xf>
    <xf numFmtId="169" fontId="95" fillId="3" borderId="27" xfId="13" quotePrefix="1" applyNumberFormat="1" applyFont="1" applyFill="1" applyBorder="1" applyAlignment="1">
      <alignment horizontal="center"/>
    </xf>
    <xf numFmtId="169" fontId="0" fillId="3" borderId="57" xfId="16" quotePrefix="1" applyNumberFormat="1" applyFont="1" applyFill="1" applyBorder="1" applyAlignment="1">
      <alignment horizontal="center"/>
    </xf>
    <xf numFmtId="169" fontId="0" fillId="3" borderId="27" xfId="16" quotePrefix="1" applyNumberFormat="1" applyFont="1" applyFill="1" applyBorder="1" applyAlignment="1">
      <alignment horizontal="center"/>
    </xf>
    <xf numFmtId="169" fontId="0" fillId="3" borderId="33" xfId="16" quotePrefix="1" applyNumberFormat="1" applyFont="1" applyFill="1" applyBorder="1" applyAlignment="1">
      <alignment horizontal="center"/>
    </xf>
    <xf numFmtId="169" fontId="0" fillId="3" borderId="33" xfId="19" quotePrefix="1" applyNumberFormat="1" applyFont="1" applyFill="1" applyBorder="1" applyAlignment="1">
      <alignment horizontal="center"/>
    </xf>
    <xf numFmtId="169" fontId="0" fillId="3" borderId="57" xfId="19" quotePrefix="1" applyNumberFormat="1" applyFont="1" applyFill="1" applyBorder="1" applyAlignment="1">
      <alignment horizontal="center"/>
    </xf>
    <xf numFmtId="169" fontId="0" fillId="3" borderId="27" xfId="19" quotePrefix="1" applyNumberFormat="1" applyFont="1" applyFill="1" applyBorder="1" applyAlignment="1">
      <alignment horizontal="center"/>
    </xf>
    <xf numFmtId="169" fontId="0" fillId="3" borderId="27" xfId="22" quotePrefix="1" applyNumberFormat="1" applyFont="1" applyFill="1" applyBorder="1" applyAlignment="1">
      <alignment horizontal="center"/>
    </xf>
    <xf numFmtId="169" fontId="95" fillId="3" borderId="27" xfId="22" quotePrefix="1" applyNumberFormat="1" applyFont="1" applyFill="1" applyBorder="1" applyAlignment="1">
      <alignment horizontal="center"/>
    </xf>
    <xf numFmtId="169" fontId="0" fillId="3" borderId="27" xfId="25" quotePrefix="1" applyNumberFormat="1" applyFont="1" applyFill="1" applyBorder="1" applyAlignment="1">
      <alignment horizontal="center"/>
    </xf>
    <xf numFmtId="169" fontId="0" fillId="3" borderId="57" xfId="25" quotePrefix="1" applyNumberFormat="1" applyFont="1" applyFill="1" applyBorder="1" applyAlignment="1">
      <alignment horizontal="center"/>
    </xf>
    <xf numFmtId="169" fontId="0" fillId="3" borderId="27" xfId="28" quotePrefix="1" applyNumberFormat="1" applyFont="1" applyFill="1" applyBorder="1" applyAlignment="1">
      <alignment horizontal="center"/>
    </xf>
    <xf numFmtId="169" fontId="0" fillId="3" borderId="57" xfId="28" quotePrefix="1" applyNumberFormat="1" applyFont="1" applyFill="1" applyBorder="1" applyAlignment="1">
      <alignment horizontal="center"/>
    </xf>
    <xf numFmtId="169" fontId="0" fillId="3" borderId="27" xfId="31" quotePrefix="1" applyNumberFormat="1" applyFont="1" applyFill="1" applyBorder="1" applyAlignment="1">
      <alignment horizontal="center"/>
    </xf>
    <xf numFmtId="169" fontId="0" fillId="3" borderId="57" xfId="31" quotePrefix="1" applyNumberFormat="1" applyFont="1" applyFill="1" applyBorder="1" applyAlignment="1">
      <alignment horizontal="center"/>
    </xf>
    <xf numFmtId="169" fontId="0" fillId="0" borderId="27" xfId="31" quotePrefix="1" applyNumberFormat="1" applyFont="1" applyFill="1" applyBorder="1" applyAlignment="1">
      <alignment horizontal="center"/>
    </xf>
    <xf numFmtId="169" fontId="0" fillId="3" borderId="27" xfId="34" quotePrefix="1" applyNumberFormat="1" applyFont="1" applyFill="1" applyBorder="1" applyAlignment="1">
      <alignment horizontal="center"/>
    </xf>
    <xf numFmtId="169" fontId="0" fillId="0" borderId="27" xfId="34" quotePrefix="1" applyNumberFormat="1" applyFont="1" applyFill="1" applyBorder="1" applyAlignment="1">
      <alignment horizontal="center"/>
    </xf>
    <xf numFmtId="169" fontId="0" fillId="3" borderId="27" xfId="37" quotePrefix="1" applyNumberFormat="1" applyFont="1" applyFill="1" applyBorder="1" applyAlignment="1">
      <alignment horizontal="center"/>
    </xf>
    <xf numFmtId="169" fontId="8" fillId="3" borderId="27" xfId="37" quotePrefix="1" applyNumberFormat="1" applyFont="1" applyFill="1" applyBorder="1" applyAlignment="1">
      <alignment horizontal="center"/>
    </xf>
    <xf numFmtId="169" fontId="0" fillId="3" borderId="57" xfId="37" quotePrefix="1" applyNumberFormat="1" applyFont="1" applyFill="1" applyBorder="1" applyAlignment="1">
      <alignment horizontal="center"/>
    </xf>
    <xf numFmtId="169" fontId="0" fillId="3" borderId="57" xfId="40" quotePrefix="1" applyNumberFormat="1" applyFont="1" applyFill="1" applyBorder="1" applyAlignment="1">
      <alignment horizontal="center"/>
    </xf>
    <xf numFmtId="169" fontId="0" fillId="3" borderId="27" xfId="40" quotePrefix="1" applyNumberFormat="1" applyFont="1" applyFill="1" applyBorder="1" applyAlignment="1">
      <alignment horizontal="center"/>
    </xf>
    <xf numFmtId="169" fontId="0" fillId="3" borderId="33" xfId="40" quotePrefix="1" applyNumberFormat="1" applyFont="1" applyFill="1" applyBorder="1" applyAlignment="1">
      <alignment horizontal="center"/>
    </xf>
    <xf numFmtId="169" fontId="0" fillId="3" borderId="33" xfId="43" quotePrefix="1" applyNumberFormat="1" applyFont="1" applyFill="1" applyBorder="1" applyAlignment="1">
      <alignment horizontal="center"/>
    </xf>
    <xf numFmtId="169" fontId="0" fillId="3" borderId="27" xfId="43" quotePrefix="1" applyNumberFormat="1" applyFont="1" applyFill="1" applyBorder="1" applyAlignment="1">
      <alignment horizontal="center"/>
    </xf>
    <xf numFmtId="169" fontId="0" fillId="3" borderId="27" xfId="46" quotePrefix="1" applyNumberFormat="1" applyFont="1" applyFill="1" applyBorder="1" applyAlignment="1">
      <alignment horizontal="center"/>
    </xf>
    <xf numFmtId="169" fontId="0" fillId="3" borderId="27" xfId="49" quotePrefix="1" applyNumberFormat="1" applyFont="1" applyFill="1" applyBorder="1" applyAlignment="1">
      <alignment horizontal="center"/>
    </xf>
    <xf numFmtId="169" fontId="0" fillId="3" borderId="27" xfId="52" quotePrefix="1" applyNumberFormat="1" applyFont="1" applyFill="1" applyBorder="1" applyAlignment="1">
      <alignment horizontal="center"/>
    </xf>
    <xf numFmtId="169" fontId="0" fillId="3" borderId="57" xfId="52" quotePrefix="1" applyNumberFormat="1" applyFont="1" applyFill="1" applyBorder="1" applyAlignment="1">
      <alignment horizontal="center"/>
    </xf>
    <xf numFmtId="169" fontId="0" fillId="3" borderId="27" xfId="55" quotePrefix="1" applyNumberFormat="1" applyFont="1" applyFill="1" applyBorder="1" applyAlignment="1">
      <alignment horizontal="center"/>
    </xf>
    <xf numFmtId="169" fontId="0" fillId="3" borderId="57" xfId="55" quotePrefix="1" applyNumberFormat="1" applyFont="1" applyFill="1" applyBorder="1" applyAlignment="1">
      <alignment horizontal="center"/>
    </xf>
    <xf numFmtId="169" fontId="0" fillId="3" borderId="27" xfId="58" quotePrefix="1" applyNumberFormat="1" applyFont="1" applyFill="1" applyBorder="1" applyAlignment="1">
      <alignment horizontal="center"/>
    </xf>
    <xf numFmtId="169" fontId="0" fillId="0" borderId="27" xfId="58" quotePrefix="1" applyNumberFormat="1" applyFont="1" applyFill="1" applyBorder="1" applyAlignment="1">
      <alignment horizontal="center"/>
    </xf>
    <xf numFmtId="169" fontId="0" fillId="3" borderId="57" xfId="58" quotePrefix="1" applyNumberFormat="1" applyFont="1" applyFill="1" applyBorder="1" applyAlignment="1">
      <alignment horizontal="center"/>
    </xf>
    <xf numFmtId="169" fontId="0" fillId="3" borderId="57" xfId="61" quotePrefix="1" applyNumberFormat="1" applyFont="1" applyFill="1" applyBorder="1" applyAlignment="1">
      <alignment horizontal="center"/>
    </xf>
    <xf numFmtId="169" fontId="0" fillId="3" borderId="27" xfId="61" quotePrefix="1" applyNumberFormat="1" applyFont="1" applyFill="1" applyBorder="1" applyAlignment="1">
      <alignment horizontal="center"/>
    </xf>
    <xf numFmtId="169" fontId="0" fillId="3" borderId="33" xfId="64" quotePrefix="1" applyNumberFormat="1" applyFont="1" applyFill="1" applyBorder="1" applyAlignment="1">
      <alignment horizontal="center"/>
    </xf>
    <xf numFmtId="169" fontId="0" fillId="3" borderId="57" xfId="64" quotePrefix="1" applyNumberFormat="1" applyFont="1" applyFill="1" applyBorder="1" applyAlignment="1">
      <alignment horizontal="center"/>
    </xf>
    <xf numFmtId="169" fontId="0" fillId="3" borderId="57" xfId="67" quotePrefix="1" applyNumberFormat="1" applyFont="1" applyFill="1" applyBorder="1" applyAlignment="1">
      <alignment horizontal="center"/>
    </xf>
    <xf numFmtId="169" fontId="0" fillId="3" borderId="27" xfId="67" quotePrefix="1" applyNumberFormat="1" applyFont="1" applyFill="1" applyBorder="1" applyAlignment="1">
      <alignment horizontal="center"/>
    </xf>
    <xf numFmtId="169" fontId="0" fillId="3" borderId="27" xfId="70" quotePrefix="1" applyNumberFormat="1" applyFont="1" applyFill="1" applyBorder="1" applyAlignment="1">
      <alignment horizontal="center"/>
    </xf>
    <xf numFmtId="169" fontId="95" fillId="3" borderId="27" xfId="73" quotePrefix="1" applyNumberFormat="1" applyFont="1" applyFill="1" applyBorder="1" applyAlignment="1">
      <alignment horizontal="center"/>
    </xf>
    <xf numFmtId="169" fontId="0" fillId="3" borderId="27" xfId="73" quotePrefix="1" applyNumberFormat="1" applyFont="1" applyFill="1" applyBorder="1" applyAlignment="1">
      <alignment horizontal="center"/>
    </xf>
    <xf numFmtId="169" fontId="0" fillId="0" borderId="27" xfId="76" quotePrefix="1" applyNumberFormat="1" applyFont="1" applyFill="1" applyBorder="1" applyAlignment="1">
      <alignment horizontal="center"/>
    </xf>
    <xf numFmtId="169" fontId="0" fillId="3" borderId="27" xfId="76" quotePrefix="1" applyNumberFormat="1" applyFont="1" applyFill="1" applyBorder="1" applyAlignment="1">
      <alignment horizontal="center"/>
    </xf>
    <xf numFmtId="169" fontId="0" fillId="3" borderId="57" xfId="76" quotePrefix="1" applyNumberFormat="1" applyFont="1" applyFill="1" applyBorder="1" applyAlignment="1">
      <alignment horizontal="center"/>
    </xf>
    <xf numFmtId="169" fontId="0" fillId="3" borderId="57" xfId="79" quotePrefix="1" applyNumberFormat="1" applyFont="1" applyFill="1" applyBorder="1" applyAlignment="1">
      <alignment horizontal="center"/>
    </xf>
    <xf numFmtId="169" fontId="0" fillId="3" borderId="27" xfId="79" quotePrefix="1" applyNumberFormat="1" applyFont="1" applyFill="1" applyBorder="1" applyAlignment="1">
      <alignment horizontal="center"/>
    </xf>
    <xf numFmtId="169" fontId="0" fillId="3" borderId="27" xfId="82" quotePrefix="1" applyNumberFormat="1" applyFont="1" applyFill="1" applyBorder="1" applyAlignment="1">
      <alignment horizontal="center"/>
    </xf>
    <xf numFmtId="169" fontId="0" fillId="3" borderId="57" xfId="82" quotePrefix="1" applyNumberFormat="1" applyFont="1" applyFill="1" applyBorder="1" applyAlignment="1">
      <alignment horizontal="center"/>
    </xf>
    <xf numFmtId="169" fontId="0" fillId="3" borderId="33" xfId="82" quotePrefix="1" applyNumberFormat="1" applyFont="1" applyFill="1" applyBorder="1" applyAlignment="1">
      <alignment horizontal="center"/>
    </xf>
    <xf numFmtId="169" fontId="0" fillId="3" borderId="33" xfId="85" quotePrefix="1" applyNumberFormat="1" applyFont="1" applyFill="1" applyBorder="1" applyAlignment="1">
      <alignment horizontal="center"/>
    </xf>
    <xf numFmtId="169" fontId="0" fillId="3" borderId="27" xfId="85" quotePrefix="1" applyNumberFormat="1" applyFont="1" applyFill="1" applyBorder="1" applyAlignment="1">
      <alignment horizontal="center"/>
    </xf>
    <xf numFmtId="169" fontId="0" fillId="3" borderId="27" xfId="88" quotePrefix="1" applyNumberFormat="1" applyFont="1" applyFill="1" applyBorder="1" applyAlignment="1">
      <alignment horizontal="center"/>
    </xf>
    <xf numFmtId="169" fontId="0" fillId="3" borderId="27" xfId="91" quotePrefix="1" applyNumberFormat="1" applyFont="1" applyFill="1" applyBorder="1" applyAlignment="1">
      <alignment horizontal="center"/>
    </xf>
    <xf numFmtId="169" fontId="0" fillId="0" borderId="27" xfId="0" quotePrefix="1" applyNumberFormat="1" applyFont="1" applyFill="1" applyBorder="1" applyAlignment="1">
      <alignment horizontal="center"/>
    </xf>
    <xf numFmtId="169" fontId="0" fillId="3" borderId="57" xfId="0" quotePrefix="1" applyNumberFormat="1" applyFont="1" applyFill="1" applyBorder="1" applyAlignment="1">
      <alignment horizontal="center"/>
    </xf>
    <xf numFmtId="169" fontId="0" fillId="3" borderId="33" xfId="0" quotePrefix="1" applyNumberFormat="1" applyFont="1" applyFill="1" applyBorder="1" applyAlignment="1">
      <alignment horizontal="center"/>
    </xf>
    <xf numFmtId="169" fontId="0" fillId="3" borderId="18" xfId="0" quotePrefix="1" applyNumberFormat="1" applyFont="1" applyFill="1" applyBorder="1" applyAlignment="1">
      <alignment horizontal="center"/>
    </xf>
    <xf numFmtId="0" fontId="0" fillId="3" borderId="17" xfId="13" applyFont="1" applyFill="1" applyBorder="1" applyAlignment="1">
      <alignment horizontal="center" vertical="center"/>
    </xf>
    <xf numFmtId="0" fontId="93" fillId="3" borderId="17" xfId="13" applyFont="1" applyFill="1" applyBorder="1" applyAlignment="1">
      <alignment horizontal="center"/>
    </xf>
    <xf numFmtId="168" fontId="0" fillId="3" borderId="17" xfId="30" applyNumberFormat="1" applyFont="1" applyFill="1" applyBorder="1" applyAlignment="1">
      <alignment vertical="center"/>
    </xf>
    <xf numFmtId="164" fontId="95" fillId="3" borderId="17" xfId="15" applyFont="1" applyFill="1" applyBorder="1" applyAlignment="1">
      <alignment horizontal="center" vertical="center"/>
    </xf>
    <xf numFmtId="0" fontId="2" fillId="3" borderId="17" xfId="31" quotePrefix="1" applyFont="1" applyFill="1" applyBorder="1" applyAlignment="1">
      <alignment horizontal="center"/>
    </xf>
    <xf numFmtId="0" fontId="2" fillId="3" borderId="17" xfId="37" quotePrefix="1" applyFont="1" applyFill="1" applyBorder="1" applyAlignment="1">
      <alignment horizontal="center"/>
    </xf>
    <xf numFmtId="0" fontId="95" fillId="3" borderId="17" xfId="40" applyFont="1" applyFill="1" applyBorder="1" applyAlignment="1">
      <alignment horizontal="left" wrapText="1"/>
    </xf>
    <xf numFmtId="0" fontId="95" fillId="3" borderId="17" xfId="40" applyFont="1" applyFill="1" applyBorder="1" applyAlignment="1">
      <alignment horizontal="left" vertical="center" wrapText="1"/>
    </xf>
    <xf numFmtId="169" fontId="0" fillId="3" borderId="17" xfId="40" quotePrefix="1" applyNumberFormat="1" applyFont="1" applyFill="1" applyBorder="1" applyAlignment="1">
      <alignment horizontal="center"/>
    </xf>
    <xf numFmtId="0" fontId="2" fillId="3" borderId="17" xfId="40" quotePrefix="1" applyFont="1" applyFill="1" applyBorder="1" applyAlignment="1">
      <alignment horizontal="center"/>
    </xf>
    <xf numFmtId="169" fontId="0" fillId="3" borderId="17" xfId="43" quotePrefix="1" applyNumberFormat="1" applyFont="1" applyFill="1" applyBorder="1" applyAlignment="1">
      <alignment horizontal="center"/>
    </xf>
    <xf numFmtId="0" fontId="2" fillId="3" borderId="17" xfId="43" applyFont="1" applyFill="1" applyBorder="1" applyAlignment="1">
      <alignment horizontal="center"/>
    </xf>
    <xf numFmtId="0" fontId="0" fillId="3" borderId="17" xfId="43" applyFont="1" applyFill="1" applyBorder="1" applyAlignment="1">
      <alignment horizontal="left" wrapText="1"/>
    </xf>
    <xf numFmtId="0" fontId="2" fillId="3" borderId="17" xfId="43" quotePrefix="1" applyFont="1" applyFill="1" applyBorder="1" applyAlignment="1">
      <alignment horizontal="center"/>
    </xf>
    <xf numFmtId="169" fontId="0" fillId="3" borderId="17" xfId="46" quotePrefix="1" applyNumberFormat="1" applyFont="1" applyFill="1" applyBorder="1" applyAlignment="1">
      <alignment horizontal="center"/>
    </xf>
    <xf numFmtId="169" fontId="0" fillId="3" borderId="17" xfId="49" quotePrefix="1" applyNumberFormat="1" applyFont="1" applyFill="1" applyBorder="1" applyAlignment="1">
      <alignment horizontal="center"/>
    </xf>
    <xf numFmtId="0" fontId="2" fillId="3" borderId="17" xfId="46" quotePrefix="1" applyFont="1" applyFill="1" applyBorder="1" applyAlignment="1">
      <alignment horizontal="center"/>
    </xf>
    <xf numFmtId="169" fontId="0" fillId="3" borderId="17" xfId="52" quotePrefix="1" applyNumberFormat="1" applyFont="1" applyFill="1" applyBorder="1" applyAlignment="1">
      <alignment horizontal="center"/>
    </xf>
    <xf numFmtId="0" fontId="2" fillId="3" borderId="17" xfId="49" quotePrefix="1" applyFont="1" applyFill="1" applyBorder="1" applyAlignment="1">
      <alignment horizontal="center"/>
    </xf>
    <xf numFmtId="0" fontId="0" fillId="3" borderId="17" xfId="16" applyFont="1" applyFill="1" applyBorder="1" applyAlignment="1">
      <alignment horizontal="left" wrapText="1"/>
    </xf>
    <xf numFmtId="0" fontId="2" fillId="3" borderId="17" xfId="22" quotePrefix="1" applyNumberFormat="1" applyFont="1" applyFill="1" applyBorder="1" applyAlignment="1">
      <alignment horizontal="center"/>
    </xf>
    <xf numFmtId="0" fontId="95" fillId="3" borderId="17" xfId="22" quotePrefix="1" applyNumberFormat="1" applyFont="1" applyFill="1" applyBorder="1" applyAlignment="1">
      <alignment horizontal="center"/>
    </xf>
    <xf numFmtId="169" fontId="0" fillId="3" borderId="17" xfId="31" quotePrefix="1" applyNumberFormat="1" applyFont="1" applyFill="1" applyBorder="1" applyAlignment="1">
      <alignment horizontal="center"/>
    </xf>
    <xf numFmtId="169" fontId="0" fillId="3" borderId="17" xfId="34" quotePrefix="1" applyNumberFormat="1" applyFont="1" applyFill="1" applyBorder="1" applyAlignment="1">
      <alignment horizontal="center"/>
    </xf>
    <xf numFmtId="0" fontId="2" fillId="3" borderId="17" xfId="34" applyFont="1" applyFill="1" applyBorder="1" applyAlignment="1">
      <alignment horizontal="center"/>
    </xf>
    <xf numFmtId="0" fontId="2" fillId="3" borderId="17" xfId="34" quotePrefix="1" applyFont="1" applyFill="1" applyBorder="1" applyAlignment="1">
      <alignment horizontal="center"/>
    </xf>
    <xf numFmtId="169" fontId="0" fillId="0" borderId="17" xfId="34" quotePrefix="1" applyNumberFormat="1" applyFont="1" applyFill="1" applyBorder="1" applyAlignment="1">
      <alignment horizontal="center"/>
    </xf>
    <xf numFmtId="0" fontId="2" fillId="0" borderId="17" xfId="34" quotePrefix="1" applyFont="1" applyFill="1" applyBorder="1" applyAlignment="1">
      <alignment horizontal="center"/>
    </xf>
    <xf numFmtId="169" fontId="0" fillId="3" borderId="17" xfId="37" quotePrefix="1" applyNumberFormat="1" applyFont="1" applyFill="1" applyBorder="1" applyAlignment="1">
      <alignment horizontal="center"/>
    </xf>
    <xf numFmtId="169" fontId="8" fillId="3" borderId="17" xfId="37" quotePrefix="1" applyNumberFormat="1" applyFont="1" applyFill="1" applyBorder="1" applyAlignment="1">
      <alignment horizontal="center"/>
    </xf>
    <xf numFmtId="0" fontId="2" fillId="3" borderId="17" xfId="40" applyFont="1" applyFill="1" applyBorder="1" applyAlignment="1">
      <alignment horizontal="center"/>
    </xf>
    <xf numFmtId="0" fontId="2" fillId="3" borderId="17" xfId="46" applyFont="1" applyFill="1" applyBorder="1" applyAlignment="1">
      <alignment horizontal="center"/>
    </xf>
    <xf numFmtId="0" fontId="2" fillId="3" borderId="17" xfId="49" applyFont="1" applyFill="1" applyBorder="1" applyAlignment="1">
      <alignment horizontal="center"/>
    </xf>
    <xf numFmtId="169" fontId="0" fillId="3" borderId="17" xfId="55" quotePrefix="1" applyNumberFormat="1" applyFont="1" applyFill="1" applyBorder="1" applyAlignment="1">
      <alignment horizontal="center"/>
    </xf>
    <xf numFmtId="169" fontId="0" fillId="3" borderId="17" xfId="58" quotePrefix="1" applyNumberFormat="1" applyFont="1" applyFill="1" applyBorder="1" applyAlignment="1">
      <alignment horizontal="center"/>
    </xf>
    <xf numFmtId="169" fontId="0" fillId="0" borderId="17" xfId="58" quotePrefix="1" applyNumberFormat="1" applyFont="1" applyFill="1" applyBorder="1" applyAlignment="1">
      <alignment horizontal="center"/>
    </xf>
    <xf numFmtId="169" fontId="0" fillId="3" borderId="17" xfId="61" quotePrefix="1" applyNumberFormat="1" applyFont="1" applyFill="1" applyBorder="1" applyAlignment="1">
      <alignment horizontal="center"/>
    </xf>
    <xf numFmtId="169" fontId="0" fillId="3" borderId="17" xfId="64" quotePrefix="1" applyNumberFormat="1" applyFont="1" applyFill="1" applyBorder="1" applyAlignment="1">
      <alignment horizontal="center"/>
    </xf>
    <xf numFmtId="0" fontId="8" fillId="3" borderId="17" xfId="64" applyFont="1" applyFill="1" applyBorder="1" applyAlignment="1">
      <alignment horizontal="left" wrapText="1"/>
    </xf>
    <xf numFmtId="0" fontId="0" fillId="3" borderId="17" xfId="64" applyFont="1" applyFill="1" applyBorder="1" applyAlignment="1">
      <alignment horizontal="left" vertical="center" wrapText="1"/>
    </xf>
    <xf numFmtId="169" fontId="0" fillId="3" borderId="17" xfId="67" quotePrefix="1" applyNumberFormat="1" applyFont="1" applyFill="1" applyBorder="1" applyAlignment="1">
      <alignment horizontal="center"/>
    </xf>
    <xf numFmtId="169" fontId="0" fillId="3" borderId="17" xfId="70" quotePrefix="1" applyNumberFormat="1" applyFont="1" applyFill="1" applyBorder="1" applyAlignment="1">
      <alignment horizontal="center"/>
    </xf>
    <xf numFmtId="169" fontId="95" fillId="3" borderId="17" xfId="73" quotePrefix="1" applyNumberFormat="1" applyFont="1" applyFill="1" applyBorder="1" applyAlignment="1">
      <alignment horizontal="center"/>
    </xf>
    <xf numFmtId="169" fontId="0" fillId="3" borderId="17" xfId="73" quotePrefix="1" applyNumberFormat="1" applyFont="1" applyFill="1" applyBorder="1" applyAlignment="1">
      <alignment horizontal="center"/>
    </xf>
    <xf numFmtId="169" fontId="0" fillId="0" borderId="17" xfId="76" quotePrefix="1" applyNumberFormat="1" applyFont="1" applyFill="1" applyBorder="1" applyAlignment="1">
      <alignment horizontal="center"/>
    </xf>
    <xf numFmtId="169" fontId="0" fillId="3" borderId="17" xfId="76" quotePrefix="1" applyNumberFormat="1" applyFont="1" applyFill="1" applyBorder="1" applyAlignment="1">
      <alignment horizontal="center"/>
    </xf>
    <xf numFmtId="169" fontId="0" fillId="3" borderId="17" xfId="79" quotePrefix="1" applyNumberFormat="1" applyFont="1" applyFill="1" applyBorder="1" applyAlignment="1">
      <alignment horizontal="center"/>
    </xf>
    <xf numFmtId="169" fontId="0" fillId="3" borderId="17" xfId="82" quotePrefix="1" applyNumberFormat="1" applyFont="1" applyFill="1" applyBorder="1" applyAlignment="1">
      <alignment horizontal="center"/>
    </xf>
    <xf numFmtId="0" fontId="0" fillId="3" borderId="17" xfId="82" applyFont="1" applyFill="1" applyBorder="1" applyAlignment="1">
      <alignment horizontal="left" vertical="center" wrapText="1"/>
    </xf>
    <xf numFmtId="0" fontId="95" fillId="3" borderId="17" xfId="82" applyFont="1" applyFill="1" applyBorder="1" applyAlignment="1">
      <alignment horizontal="left" vertical="center" wrapText="1"/>
    </xf>
    <xf numFmtId="169" fontId="0" fillId="3" borderId="17" xfId="85" quotePrefix="1" applyNumberFormat="1" applyFont="1" applyFill="1" applyBorder="1" applyAlignment="1">
      <alignment horizontal="center"/>
    </xf>
    <xf numFmtId="0" fontId="0" fillId="3" borderId="17" xfId="85" applyFont="1" applyFill="1" applyBorder="1" applyAlignment="1">
      <alignment horizontal="left" wrapText="1"/>
    </xf>
    <xf numFmtId="169" fontId="0" fillId="3" borderId="17" xfId="88" quotePrefix="1" applyNumberFormat="1" applyFont="1" applyFill="1" applyBorder="1" applyAlignment="1">
      <alignment horizontal="center"/>
    </xf>
    <xf numFmtId="169" fontId="0" fillId="3" borderId="17" xfId="91" quotePrefix="1" applyNumberFormat="1" applyFont="1" applyFill="1" applyBorder="1" applyAlignment="1">
      <alignment horizontal="center"/>
    </xf>
    <xf numFmtId="169" fontId="0" fillId="0" borderId="17" xfId="0" quotePrefix="1" applyNumberFormat="1" applyFont="1" applyFill="1" applyBorder="1" applyAlignment="1">
      <alignment horizontal="center"/>
    </xf>
    <xf numFmtId="169" fontId="0" fillId="3" borderId="17" xfId="2" applyNumberFormat="1" applyFont="1" applyFill="1" applyBorder="1" applyAlignment="1">
      <alignment horizontal="center" vertical="center"/>
    </xf>
    <xf numFmtId="0" fontId="2" fillId="3" borderId="17" xfId="52" applyFont="1" applyFill="1" applyBorder="1" applyAlignment="1">
      <alignment horizontal="center"/>
    </xf>
    <xf numFmtId="0" fontId="2" fillId="3" borderId="17" xfId="55" applyFont="1" applyFill="1" applyBorder="1" applyAlignment="1">
      <alignment horizontal="center"/>
    </xf>
    <xf numFmtId="0" fontId="2" fillId="3" borderId="17" xfId="55" quotePrefix="1" applyFont="1" applyFill="1" applyBorder="1" applyAlignment="1">
      <alignment horizontal="center"/>
    </xf>
    <xf numFmtId="0" fontId="2" fillId="3" borderId="17" xfId="58" applyFont="1" applyFill="1" applyBorder="1" applyAlignment="1">
      <alignment horizontal="center"/>
    </xf>
    <xf numFmtId="0" fontId="2" fillId="3" borderId="17" xfId="58" quotePrefix="1" applyFont="1" applyFill="1" applyBorder="1" applyAlignment="1">
      <alignment horizontal="center"/>
    </xf>
    <xf numFmtId="0" fontId="2" fillId="0" borderId="17" xfId="58" quotePrefix="1" applyFont="1" applyFill="1" applyBorder="1" applyAlignment="1">
      <alignment horizontal="center"/>
    </xf>
    <xf numFmtId="0" fontId="2" fillId="3" borderId="17" xfId="61" quotePrefix="1" applyFont="1" applyFill="1" applyBorder="1" applyAlignment="1">
      <alignment horizontal="center"/>
    </xf>
    <xf numFmtId="0" fontId="2" fillId="3" borderId="17" xfId="64" applyFont="1" applyFill="1" applyBorder="1" applyAlignment="1">
      <alignment horizontal="center"/>
    </xf>
    <xf numFmtId="0" fontId="2" fillId="3" borderId="17" xfId="64" quotePrefix="1" applyFont="1" applyFill="1" applyBorder="1" applyAlignment="1">
      <alignment horizontal="center"/>
    </xf>
    <xf numFmtId="0" fontId="2" fillId="3" borderId="17" xfId="67" applyFont="1" applyFill="1" applyBorder="1" applyAlignment="1">
      <alignment horizontal="center"/>
    </xf>
    <xf numFmtId="0" fontId="2" fillId="3" borderId="17" xfId="67" quotePrefix="1" applyFont="1" applyFill="1" applyBorder="1" applyAlignment="1">
      <alignment horizontal="center"/>
    </xf>
    <xf numFmtId="0" fontId="2" fillId="3" borderId="17" xfId="70" applyFont="1" applyFill="1" applyBorder="1" applyAlignment="1">
      <alignment horizontal="center"/>
    </xf>
    <xf numFmtId="0" fontId="2" fillId="3" borderId="17" xfId="70" quotePrefix="1" applyFont="1" applyFill="1" applyBorder="1" applyAlignment="1">
      <alignment horizontal="center"/>
    </xf>
    <xf numFmtId="0" fontId="2" fillId="3" borderId="17" xfId="73" quotePrefix="1" applyFont="1" applyFill="1" applyBorder="1" applyAlignment="1">
      <alignment horizontal="center"/>
    </xf>
    <xf numFmtId="0" fontId="95" fillId="3" borderId="17" xfId="70" quotePrefix="1" applyFont="1" applyFill="1" applyBorder="1" applyAlignment="1">
      <alignment horizontal="center"/>
    </xf>
    <xf numFmtId="0" fontId="95" fillId="3" borderId="17" xfId="73" quotePrefix="1" applyFont="1" applyFill="1" applyBorder="1" applyAlignment="1">
      <alignment horizontal="center"/>
    </xf>
    <xf numFmtId="0" fontId="2" fillId="3" borderId="17" xfId="73" applyFont="1" applyFill="1" applyBorder="1" applyAlignment="1">
      <alignment horizontal="center"/>
    </xf>
    <xf numFmtId="0" fontId="2" fillId="0" borderId="17" xfId="76" applyFont="1" applyFill="1" applyBorder="1" applyAlignment="1">
      <alignment horizontal="center"/>
    </xf>
    <xf numFmtId="0" fontId="2" fillId="3" borderId="17" xfId="76" applyFont="1" applyFill="1" applyBorder="1" applyAlignment="1">
      <alignment horizontal="center"/>
    </xf>
    <xf numFmtId="0" fontId="2" fillId="3" borderId="17" xfId="79" quotePrefix="1" applyFont="1" applyFill="1" applyBorder="1" applyAlignment="1">
      <alignment horizontal="center"/>
    </xf>
    <xf numFmtId="0" fontId="2" fillId="3" borderId="17" xfId="82" applyFont="1" applyFill="1" applyBorder="1" applyAlignment="1">
      <alignment horizontal="center"/>
    </xf>
    <xf numFmtId="0" fontId="2" fillId="3" borderId="17" xfId="82" quotePrefix="1" applyFont="1" applyFill="1" applyBorder="1" applyAlignment="1">
      <alignment horizontal="center"/>
    </xf>
    <xf numFmtId="0" fontId="2" fillId="3" borderId="17" xfId="85" applyFont="1" applyFill="1" applyBorder="1" applyAlignment="1">
      <alignment horizontal="center"/>
    </xf>
    <xf numFmtId="0" fontId="2" fillId="3" borderId="17" xfId="85" quotePrefix="1" applyFont="1" applyFill="1" applyBorder="1" applyAlignment="1">
      <alignment horizontal="center"/>
    </xf>
    <xf numFmtId="0" fontId="2" fillId="3" borderId="17" xfId="88" applyFont="1" applyFill="1" applyBorder="1" applyAlignment="1">
      <alignment horizontal="center"/>
    </xf>
    <xf numFmtId="0" fontId="2" fillId="3" borderId="17" xfId="88" quotePrefix="1" applyFont="1" applyFill="1" applyBorder="1" applyAlignment="1">
      <alignment horizontal="center"/>
    </xf>
    <xf numFmtId="0" fontId="2" fillId="3" borderId="17" xfId="91" applyFont="1" applyFill="1" applyBorder="1" applyAlignment="1">
      <alignment horizontal="center"/>
    </xf>
    <xf numFmtId="0" fontId="2" fillId="3" borderId="17" xfId="91" quotePrefix="1" applyFont="1" applyFill="1" applyBorder="1" applyAlignment="1">
      <alignment horizontal="center"/>
    </xf>
    <xf numFmtId="0" fontId="95" fillId="3" borderId="17" xfId="0" quotePrefix="1" applyFont="1" applyFill="1" applyBorder="1" applyAlignment="1">
      <alignment horizontal="center"/>
    </xf>
    <xf numFmtId="167" fontId="0" fillId="3" borderId="17" xfId="0" applyNumberFormat="1" applyFont="1" applyFill="1" applyBorder="1" applyAlignment="1">
      <alignment horizontal="center"/>
    </xf>
    <xf numFmtId="167" fontId="95" fillId="3" borderId="17" xfId="2" applyNumberFormat="1" applyFont="1" applyFill="1" applyBorder="1" applyAlignment="1">
      <alignment horizontal="center" vertical="center"/>
    </xf>
    <xf numFmtId="168" fontId="0" fillId="3" borderId="0" xfId="14" applyNumberFormat="1" applyFont="1" applyFill="1" applyBorder="1"/>
    <xf numFmtId="168" fontId="95" fillId="3" borderId="0" xfId="14" applyNumberFormat="1" applyFont="1" applyFill="1" applyBorder="1"/>
    <xf numFmtId="168" fontId="0" fillId="3" borderId="0" xfId="18" applyNumberFormat="1" applyFont="1" applyFill="1" applyBorder="1"/>
    <xf numFmtId="168" fontId="0" fillId="3" borderId="0" xfId="21" applyNumberFormat="1" applyFont="1" applyFill="1" applyBorder="1"/>
    <xf numFmtId="168" fontId="0" fillId="3" borderId="0" xfId="24" applyNumberFormat="1" applyFont="1" applyFill="1" applyBorder="1"/>
    <xf numFmtId="168" fontId="95" fillId="3" borderId="0" xfId="24" applyNumberFormat="1" applyFont="1" applyFill="1" applyBorder="1"/>
    <xf numFmtId="168" fontId="0" fillId="3" borderId="0" xfId="27" applyNumberFormat="1" applyFont="1" applyFill="1" applyBorder="1"/>
    <xf numFmtId="168" fontId="0" fillId="3" borderId="0" xfId="30" applyNumberFormat="1" applyFont="1" applyFill="1" applyBorder="1"/>
    <xf numFmtId="168" fontId="0" fillId="3" borderId="0" xfId="33" applyNumberFormat="1" applyFont="1" applyFill="1" applyBorder="1"/>
    <xf numFmtId="168" fontId="0" fillId="0" borderId="0" xfId="33" applyNumberFormat="1" applyFont="1" applyFill="1" applyBorder="1"/>
    <xf numFmtId="168" fontId="0" fillId="3" borderId="0" xfId="36" applyNumberFormat="1" applyFont="1" applyFill="1" applyBorder="1"/>
    <xf numFmtId="168" fontId="0" fillId="0" borderId="0" xfId="36" applyNumberFormat="1" applyFont="1" applyFill="1" applyBorder="1"/>
    <xf numFmtId="168" fontId="0" fillId="3" borderId="0" xfId="39" applyNumberFormat="1" applyFont="1" applyFill="1" applyBorder="1"/>
    <xf numFmtId="168" fontId="8" fillId="3" borderId="0" xfId="39" applyNumberFormat="1" applyFont="1" applyFill="1" applyBorder="1"/>
    <xf numFmtId="168" fontId="0" fillId="3" borderId="0" xfId="42" applyNumberFormat="1" applyFont="1" applyFill="1" applyBorder="1"/>
    <xf numFmtId="168" fontId="0" fillId="3" borderId="0" xfId="45" applyNumberFormat="1" applyFont="1" applyFill="1" applyBorder="1"/>
    <xf numFmtId="168" fontId="0" fillId="3" borderId="0" xfId="48" applyNumberFormat="1" applyFont="1" applyFill="1" applyBorder="1"/>
    <xf numFmtId="168" fontId="0" fillId="3" borderId="0" xfId="51" applyNumberFormat="1" applyFont="1" applyFill="1" applyBorder="1"/>
    <xf numFmtId="168" fontId="0" fillId="3" borderId="0" xfId="54" applyNumberFormat="1" applyFont="1" applyFill="1" applyBorder="1"/>
    <xf numFmtId="168" fontId="0" fillId="3" borderId="0" xfId="57" applyNumberFormat="1" applyFont="1" applyFill="1" applyBorder="1"/>
    <xf numFmtId="168" fontId="0" fillId="3" borderId="0" xfId="60" applyNumberFormat="1" applyFont="1" applyFill="1" applyBorder="1"/>
    <xf numFmtId="168" fontId="0" fillId="0" borderId="0" xfId="60" applyNumberFormat="1" applyFont="1" applyFill="1" applyBorder="1"/>
    <xf numFmtId="0" fontId="0" fillId="3" borderId="0" xfId="61" applyFont="1" applyFill="1" applyBorder="1"/>
    <xf numFmtId="0" fontId="0" fillId="3" borderId="0" xfId="64" applyFont="1" applyFill="1" applyBorder="1"/>
    <xf numFmtId="0" fontId="0" fillId="3" borderId="0" xfId="67" applyFont="1" applyFill="1" applyBorder="1"/>
    <xf numFmtId="0" fontId="0" fillId="3" borderId="0" xfId="70" applyFont="1" applyFill="1" applyBorder="1"/>
    <xf numFmtId="168" fontId="97" fillId="3" borderId="0" xfId="75" applyNumberFormat="1" applyFont="1" applyFill="1" applyBorder="1"/>
    <xf numFmtId="0" fontId="0" fillId="3" borderId="0" xfId="73" applyFont="1" applyFill="1" applyBorder="1"/>
    <xf numFmtId="0" fontId="0" fillId="0" borderId="0" xfId="76" applyFont="1" applyFill="1" applyBorder="1"/>
    <xf numFmtId="0" fontId="0" fillId="3" borderId="0" xfId="76" applyFont="1" applyFill="1" applyBorder="1"/>
    <xf numFmtId="168" fontId="0" fillId="3" borderId="0" xfId="78" applyNumberFormat="1" applyFont="1" applyFill="1" applyBorder="1"/>
    <xf numFmtId="168" fontId="0" fillId="3" borderId="0" xfId="81" applyNumberFormat="1" applyFont="1" applyFill="1" applyBorder="1"/>
    <xf numFmtId="168" fontId="0" fillId="3" borderId="0" xfId="84" applyNumberFormat="1" applyFont="1" applyFill="1" applyBorder="1"/>
    <xf numFmtId="168" fontId="0" fillId="3" borderId="0" xfId="87" applyNumberFormat="1" applyFont="1" applyFill="1" applyBorder="1"/>
    <xf numFmtId="168" fontId="0" fillId="3" borderId="0" xfId="90" applyNumberFormat="1" applyFont="1" applyFill="1" applyBorder="1"/>
    <xf numFmtId="168" fontId="0" fillId="3" borderId="0" xfId="93" applyNumberFormat="1" applyFont="1" applyFill="1" applyBorder="1"/>
    <xf numFmtId="168" fontId="0" fillId="0" borderId="0" xfId="1" applyNumberFormat="1" applyFont="1" applyFill="1" applyBorder="1"/>
    <xf numFmtId="0" fontId="8" fillId="3" borderId="0" xfId="0" applyFont="1" applyFill="1" applyBorder="1"/>
    <xf numFmtId="0" fontId="95" fillId="3" borderId="0" xfId="0" applyFont="1" applyFill="1" applyBorder="1"/>
    <xf numFmtId="0" fontId="95" fillId="3" borderId="17" xfId="3" applyFont="1" applyFill="1" applyBorder="1" applyAlignment="1">
      <alignment horizontal="center" vertical="center"/>
    </xf>
    <xf numFmtId="1" fontId="95" fillId="3" borderId="17" xfId="3" applyNumberFormat="1" applyFont="1" applyFill="1" applyBorder="1" applyAlignment="1">
      <alignment horizontal="center" vertical="center"/>
    </xf>
    <xf numFmtId="164" fontId="95" fillId="3" borderId="17" xfId="0" applyNumberFormat="1" applyFont="1" applyFill="1" applyBorder="1" applyAlignment="1">
      <alignment horizontal="left" vertical="center" wrapText="1"/>
    </xf>
    <xf numFmtId="14" fontId="0" fillId="3" borderId="17" xfId="0" applyNumberFormat="1" applyFont="1" applyFill="1" applyBorder="1" applyAlignment="1">
      <alignment horizontal="center" vertical="center"/>
    </xf>
    <xf numFmtId="164" fontId="95" fillId="3" borderId="17" xfId="3" applyNumberFormat="1" applyFont="1" applyFill="1" applyBorder="1" applyAlignment="1">
      <alignment horizontal="center" vertical="center"/>
    </xf>
    <xf numFmtId="0" fontId="0" fillId="3" borderId="17" xfId="2" applyNumberFormat="1" applyFont="1" applyFill="1" applyBorder="1" applyAlignment="1">
      <alignment vertical="center"/>
    </xf>
    <xf numFmtId="0" fontId="0" fillId="3" borderId="17" xfId="1" applyNumberFormat="1" applyFont="1" applyFill="1" applyBorder="1" applyAlignment="1">
      <alignment vertical="center"/>
    </xf>
    <xf numFmtId="0" fontId="0" fillId="3" borderId="17" xfId="2" applyNumberFormat="1" applyFont="1" applyFill="1" applyBorder="1" applyAlignment="1">
      <alignment horizontal="center" vertical="center"/>
    </xf>
    <xf numFmtId="0" fontId="0" fillId="3" borderId="17" xfId="2" applyNumberFormat="1" applyFont="1" applyFill="1" applyBorder="1"/>
    <xf numFmtId="0" fontId="0" fillId="3" borderId="17" xfId="2" applyNumberFormat="1" applyFont="1" applyFill="1" applyBorder="1" applyAlignment="1">
      <alignment horizontal="center"/>
    </xf>
    <xf numFmtId="0" fontId="95" fillId="3" borderId="17" xfId="15" applyNumberFormat="1" applyFont="1" applyFill="1" applyBorder="1" applyAlignment="1">
      <alignment horizontal="center" vertical="center"/>
    </xf>
    <xf numFmtId="0" fontId="95" fillId="3" borderId="17" xfId="17" applyNumberFormat="1" applyFont="1" applyFill="1" applyBorder="1" applyAlignment="1">
      <alignment horizontal="center" vertical="center"/>
    </xf>
    <xf numFmtId="0" fontId="95" fillId="3" borderId="17" xfId="20" applyNumberFormat="1" applyFont="1" applyFill="1" applyBorder="1" applyAlignment="1">
      <alignment horizontal="center" vertical="center"/>
    </xf>
    <xf numFmtId="0" fontId="95" fillId="3" borderId="17" xfId="23" applyNumberFormat="1" applyFont="1" applyFill="1" applyBorder="1" applyAlignment="1">
      <alignment horizontal="center" vertical="center"/>
    </xf>
    <xf numFmtId="0" fontId="95" fillId="3" borderId="17" xfId="26" applyNumberFormat="1" applyFont="1" applyFill="1" applyBorder="1" applyAlignment="1">
      <alignment horizontal="center" vertical="center"/>
    </xf>
    <xf numFmtId="0" fontId="95" fillId="3" borderId="17" xfId="29" applyNumberFormat="1" applyFont="1" applyFill="1" applyBorder="1" applyAlignment="1">
      <alignment horizontal="center" vertical="center"/>
    </xf>
    <xf numFmtId="0" fontId="95" fillId="3" borderId="17" xfId="35" applyNumberFormat="1" applyFont="1" applyFill="1" applyBorder="1" applyAlignment="1">
      <alignment horizontal="center" vertical="center"/>
    </xf>
    <xf numFmtId="0" fontId="95" fillId="0" borderId="17" xfId="35" applyNumberFormat="1" applyFont="1" applyFill="1" applyBorder="1" applyAlignment="1">
      <alignment horizontal="center" vertical="center"/>
    </xf>
    <xf numFmtId="0" fontId="95" fillId="3" borderId="17" xfId="38" applyNumberFormat="1" applyFont="1" applyFill="1" applyBorder="1" applyAlignment="1">
      <alignment horizontal="center" vertical="center"/>
    </xf>
    <xf numFmtId="0" fontId="51" fillId="3" borderId="17" xfId="38" applyNumberFormat="1" applyFont="1" applyFill="1" applyBorder="1" applyAlignment="1">
      <alignment horizontal="center" vertical="center"/>
    </xf>
    <xf numFmtId="0" fontId="95" fillId="3" borderId="17" xfId="41" applyNumberFormat="1" applyFont="1" applyFill="1" applyBorder="1" applyAlignment="1">
      <alignment horizontal="center" vertical="center"/>
    </xf>
    <xf numFmtId="0" fontId="95" fillId="3" borderId="17" xfId="44" applyNumberFormat="1" applyFont="1" applyFill="1" applyBorder="1" applyAlignment="1">
      <alignment horizontal="center" vertical="center"/>
    </xf>
    <xf numFmtId="0" fontId="95" fillId="3" borderId="17" xfId="47" applyNumberFormat="1" applyFont="1" applyFill="1" applyBorder="1" applyAlignment="1">
      <alignment horizontal="center" vertical="center"/>
    </xf>
    <xf numFmtId="0" fontId="95" fillId="3" borderId="17" xfId="50" applyNumberFormat="1" applyFont="1" applyFill="1" applyBorder="1" applyAlignment="1">
      <alignment horizontal="center" vertical="center"/>
    </xf>
    <xf numFmtId="0" fontId="95" fillId="3" borderId="17" xfId="53" applyNumberFormat="1" applyFont="1" applyFill="1" applyBorder="1" applyAlignment="1">
      <alignment horizontal="center" vertical="center"/>
    </xf>
    <xf numFmtId="0" fontId="95" fillId="3" borderId="17" xfId="56" applyNumberFormat="1" applyFont="1" applyFill="1" applyBorder="1" applyAlignment="1">
      <alignment horizontal="center" vertical="center"/>
    </xf>
    <xf numFmtId="0" fontId="95" fillId="3" borderId="17" xfId="59" applyNumberFormat="1" applyFont="1" applyFill="1" applyBorder="1" applyAlignment="1">
      <alignment horizontal="center" vertical="center"/>
    </xf>
    <xf numFmtId="0" fontId="95" fillId="0" borderId="17" xfId="59" applyNumberFormat="1" applyFont="1" applyFill="1" applyBorder="1" applyAlignment="1">
      <alignment horizontal="center" vertical="center"/>
    </xf>
    <xf numFmtId="0" fontId="95" fillId="3" borderId="17" xfId="62" applyNumberFormat="1" applyFont="1" applyFill="1" applyBorder="1" applyAlignment="1">
      <alignment horizontal="center" vertical="center"/>
    </xf>
    <xf numFmtId="0" fontId="95" fillId="3" borderId="17" xfId="65" applyNumberFormat="1" applyFont="1" applyFill="1" applyBorder="1" applyAlignment="1">
      <alignment horizontal="center" vertical="center"/>
    </xf>
    <xf numFmtId="0" fontId="95" fillId="3" borderId="17" xfId="68" applyNumberFormat="1" applyFont="1" applyFill="1" applyBorder="1" applyAlignment="1">
      <alignment horizontal="center" vertical="center"/>
    </xf>
    <xf numFmtId="0" fontId="95" fillId="3" borderId="17" xfId="71" applyNumberFormat="1" applyFont="1" applyFill="1" applyBorder="1" applyAlignment="1">
      <alignment horizontal="center" vertical="center"/>
    </xf>
    <xf numFmtId="0" fontId="95" fillId="3" borderId="17" xfId="74" applyNumberFormat="1" applyFont="1" applyFill="1" applyBorder="1" applyAlignment="1">
      <alignment horizontal="center" vertical="center"/>
    </xf>
    <xf numFmtId="0" fontId="95" fillId="0" borderId="17" xfId="77" applyNumberFormat="1" applyFont="1" applyFill="1" applyBorder="1" applyAlignment="1">
      <alignment horizontal="center" vertical="center"/>
    </xf>
    <xf numFmtId="0" fontId="95" fillId="3" borderId="17" xfId="77" applyNumberFormat="1" applyFont="1" applyFill="1" applyBorder="1" applyAlignment="1">
      <alignment horizontal="center" vertical="center"/>
    </xf>
    <xf numFmtId="0" fontId="95" fillId="3" borderId="17" xfId="80" applyNumberFormat="1" applyFont="1" applyFill="1" applyBorder="1" applyAlignment="1">
      <alignment horizontal="center" vertical="center"/>
    </xf>
    <xf numFmtId="0" fontId="95" fillId="3" borderId="17" xfId="83" applyNumberFormat="1" applyFont="1" applyFill="1" applyBorder="1" applyAlignment="1">
      <alignment horizontal="center" vertical="center"/>
    </xf>
    <xf numFmtId="0" fontId="95" fillId="3" borderId="17" xfId="86" applyNumberFormat="1" applyFont="1" applyFill="1" applyBorder="1" applyAlignment="1">
      <alignment horizontal="center" vertical="center"/>
    </xf>
    <xf numFmtId="0" fontId="95" fillId="3" borderId="17" xfId="89" applyNumberFormat="1" applyFont="1" applyFill="1" applyBorder="1" applyAlignment="1">
      <alignment horizontal="center" vertical="center"/>
    </xf>
    <xf numFmtId="0" fontId="95" fillId="3" borderId="17" xfId="92" applyNumberFormat="1" applyFont="1" applyFill="1" applyBorder="1" applyAlignment="1">
      <alignment horizontal="center" vertical="center"/>
    </xf>
    <xf numFmtId="0" fontId="95" fillId="3" borderId="17" xfId="2" applyNumberFormat="1" applyFont="1" applyFill="1" applyBorder="1" applyAlignment="1">
      <alignment horizontal="center" vertical="center"/>
    </xf>
    <xf numFmtId="0" fontId="95" fillId="0" borderId="17" xfId="2" applyNumberFormat="1" applyFont="1" applyFill="1" applyBorder="1" applyAlignment="1">
      <alignment horizontal="center" vertical="center"/>
    </xf>
    <xf numFmtId="0" fontId="95" fillId="3" borderId="17" xfId="3" applyNumberFormat="1" applyFont="1" applyFill="1" applyBorder="1" applyAlignment="1">
      <alignment horizontal="center" vertical="center"/>
    </xf>
    <xf numFmtId="0" fontId="95" fillId="3" borderId="17" xfId="13" applyNumberFormat="1" applyFont="1" applyFill="1" applyBorder="1" applyAlignment="1">
      <alignment horizontal="center" vertical="center"/>
    </xf>
    <xf numFmtId="0" fontId="95" fillId="3" borderId="17" xfId="0" applyNumberFormat="1" applyFont="1" applyFill="1" applyBorder="1" applyAlignment="1">
      <alignment horizontal="center" vertical="center"/>
    </xf>
    <xf numFmtId="0" fontId="95" fillId="3" borderId="0" xfId="0" applyNumberFormat="1" applyFont="1" applyFill="1" applyAlignment="1">
      <alignment horizontal="center" vertical="center"/>
    </xf>
    <xf numFmtId="0" fontId="98" fillId="3" borderId="17" xfId="13" applyNumberFormat="1" applyFont="1" applyFill="1" applyBorder="1" applyAlignment="1">
      <alignment horizontal="center" vertical="center"/>
    </xf>
    <xf numFmtId="0" fontId="95" fillId="3" borderId="17" xfId="32" applyNumberFormat="1" applyFont="1" applyFill="1" applyBorder="1" applyAlignment="1">
      <alignment horizontal="center" vertical="center"/>
    </xf>
    <xf numFmtId="0" fontId="95" fillId="0" borderId="17" xfId="32" applyNumberFormat="1" applyFont="1" applyFill="1" applyBorder="1" applyAlignment="1">
      <alignment horizontal="center" vertical="center"/>
    </xf>
    <xf numFmtId="0" fontId="95" fillId="3" borderId="0" xfId="0" applyNumberFormat="1" applyFont="1" applyFill="1" applyBorder="1" applyAlignment="1">
      <alignment horizontal="center" vertical="center"/>
    </xf>
    <xf numFmtId="0" fontId="51" fillId="3" borderId="0" xfId="0" applyNumberFormat="1" applyFont="1" applyFill="1" applyAlignment="1">
      <alignment horizontal="center" vertical="center"/>
    </xf>
    <xf numFmtId="168" fontId="95" fillId="3" borderId="17" xfId="15" applyNumberFormat="1" applyFont="1" applyFill="1" applyBorder="1" applyAlignment="1">
      <alignment horizontal="center" vertical="center"/>
    </xf>
    <xf numFmtId="164" fontId="95" fillId="3" borderId="17" xfId="0" applyNumberFormat="1" applyFont="1" applyFill="1" applyBorder="1" applyAlignment="1">
      <alignment horizontal="center"/>
    </xf>
    <xf numFmtId="168" fontId="95" fillId="3" borderId="17" xfId="1" applyNumberFormat="1" applyFont="1" applyFill="1" applyBorder="1" applyAlignment="1">
      <alignment horizontal="center" vertical="center"/>
    </xf>
    <xf numFmtId="168" fontId="95" fillId="3" borderId="17" xfId="14" applyNumberFormat="1" applyFont="1" applyFill="1" applyBorder="1" applyAlignment="1">
      <alignment vertical="center"/>
    </xf>
    <xf numFmtId="168" fontId="95" fillId="3" borderId="17" xfId="1" applyNumberFormat="1" applyFont="1" applyFill="1" applyBorder="1" applyAlignment="1">
      <alignment vertical="center"/>
    </xf>
    <xf numFmtId="0" fontId="4" fillId="0" borderId="17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 wrapText="1"/>
    </xf>
    <xf numFmtId="0" fontId="12" fillId="0" borderId="17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168" fontId="26" fillId="0" borderId="0" xfId="1" applyNumberFormat="1" applyFont="1" applyAlignment="1">
      <alignment horizontal="center"/>
    </xf>
    <xf numFmtId="168" fontId="26" fillId="0" borderId="0" xfId="1" applyNumberFormat="1" applyFont="1" applyBorder="1" applyAlignment="1">
      <alignment horizontal="center"/>
    </xf>
    <xf numFmtId="168" fontId="4" fillId="0" borderId="17" xfId="1" applyNumberFormat="1" applyFont="1" applyBorder="1" applyAlignment="1">
      <alignment horizontal="center" vertical="center" wrapText="1"/>
    </xf>
    <xf numFmtId="168" fontId="4" fillId="0" borderId="3" xfId="1" applyNumberFormat="1" applyFont="1" applyBorder="1" applyAlignment="1">
      <alignment horizontal="center" vertical="center" wrapText="1"/>
    </xf>
    <xf numFmtId="168" fontId="4" fillId="0" borderId="10" xfId="1" applyNumberFormat="1" applyFont="1" applyBorder="1" applyAlignment="1">
      <alignment horizontal="center" vertical="center" wrapText="1"/>
    </xf>
    <xf numFmtId="168" fontId="4" fillId="0" borderId="15" xfId="1" applyNumberFormat="1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/>
    </xf>
    <xf numFmtId="168" fontId="4" fillId="0" borderId="13" xfId="1" applyNumberFormat="1" applyFont="1" applyBorder="1" applyAlignment="1">
      <alignment horizontal="center" vertical="center" wrapText="1"/>
    </xf>
    <xf numFmtId="168" fontId="4" fillId="0" borderId="16" xfId="1" applyNumberFormat="1" applyFont="1" applyBorder="1" applyAlignment="1">
      <alignment horizontal="center" vertical="center" wrapText="1"/>
    </xf>
    <xf numFmtId="168" fontId="3" fillId="0" borderId="0" xfId="1" applyNumberFormat="1" applyFont="1" applyAlignment="1">
      <alignment horizontal="center"/>
    </xf>
    <xf numFmtId="168" fontId="44" fillId="0" borderId="0" xfId="1" applyNumberFormat="1" applyFont="1" applyAlignment="1">
      <alignment horizontal="right" vertical="center"/>
    </xf>
    <xf numFmtId="168" fontId="4" fillId="0" borderId="1" xfId="1" applyNumberFormat="1" applyFont="1" applyBorder="1" applyAlignment="1">
      <alignment horizontal="right" vertical="top"/>
    </xf>
    <xf numFmtId="0" fontId="4" fillId="0" borderId="2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168" fontId="45" fillId="0" borderId="0" xfId="1" applyNumberFormat="1" applyFont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168" fontId="3" fillId="0" borderId="0" xfId="1" applyNumberFormat="1" applyFont="1" applyBorder="1" applyAlignment="1">
      <alignment horizontal="center"/>
    </xf>
    <xf numFmtId="168" fontId="4" fillId="0" borderId="1" xfId="1" applyNumberFormat="1" applyFont="1" applyBorder="1" applyAlignment="1">
      <alignment horizontal="center" vertical="top"/>
    </xf>
    <xf numFmtId="0" fontId="4" fillId="0" borderId="0" xfId="0" applyFont="1" applyBorder="1" applyAlignment="1">
      <alignment horizontal="center"/>
    </xf>
    <xf numFmtId="0" fontId="3" fillId="0" borderId="17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68" fontId="3" fillId="0" borderId="12" xfId="1" applyNumberFormat="1" applyFont="1" applyBorder="1" applyAlignment="1">
      <alignment horizontal="center" vertical="center"/>
    </xf>
    <xf numFmtId="168" fontId="3" fillId="0" borderId="10" xfId="1" applyNumberFormat="1" applyFont="1" applyBorder="1" applyAlignment="1">
      <alignment horizontal="center" vertical="center"/>
    </xf>
    <xf numFmtId="168" fontId="3" fillId="0" borderId="19" xfId="1" applyNumberFormat="1" applyFont="1" applyBorder="1" applyAlignment="1">
      <alignment horizontal="center" vertical="center"/>
    </xf>
    <xf numFmtId="168" fontId="12" fillId="0" borderId="0" xfId="1" applyNumberFormat="1" applyFont="1" applyAlignment="1">
      <alignment horizontal="center" vertical="center"/>
    </xf>
    <xf numFmtId="168" fontId="44" fillId="0" borderId="0" xfId="1" applyNumberFormat="1" applyFont="1" applyBorder="1" applyAlignment="1">
      <alignment horizontal="right" vertical="center"/>
    </xf>
    <xf numFmtId="168" fontId="4" fillId="0" borderId="0" xfId="1" applyNumberFormat="1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/>
    </xf>
    <xf numFmtId="168" fontId="14" fillId="0" borderId="0" xfId="1" applyNumberFormat="1" applyFont="1" applyBorder="1" applyAlignment="1">
      <alignment horizontal="center" vertical="center" wrapText="1"/>
    </xf>
    <xf numFmtId="168" fontId="28" fillId="0" borderId="0" xfId="1" applyNumberFormat="1" applyFont="1" applyAlignment="1">
      <alignment horizontal="center"/>
    </xf>
    <xf numFmtId="168" fontId="36" fillId="0" borderId="0" xfId="1" applyNumberFormat="1" applyFont="1" applyAlignment="1">
      <alignment horizontal="center"/>
    </xf>
    <xf numFmtId="0" fontId="14" fillId="0" borderId="0" xfId="0" applyFont="1" applyBorder="1" applyAlignment="1">
      <alignment horizontal="center"/>
    </xf>
    <xf numFmtId="168" fontId="10" fillId="0" borderId="0" xfId="1" applyNumberFormat="1" applyFont="1" applyBorder="1" applyAlignment="1">
      <alignment horizontal="center"/>
    </xf>
    <xf numFmtId="168" fontId="16" fillId="0" borderId="0" xfId="1" applyNumberFormat="1" applyFont="1" applyBorder="1" applyAlignment="1">
      <alignment horizontal="center"/>
    </xf>
    <xf numFmtId="168" fontId="11" fillId="0" borderId="0" xfId="1" applyNumberFormat="1" applyFont="1" applyBorder="1" applyAlignment="1">
      <alignment horizontal="right" vertical="center"/>
    </xf>
    <xf numFmtId="168" fontId="4" fillId="0" borderId="0" xfId="1" applyNumberFormat="1" applyFont="1" applyBorder="1" applyAlignment="1">
      <alignment horizontal="right" vertical="top"/>
    </xf>
    <xf numFmtId="168" fontId="11" fillId="0" borderId="0" xfId="1" applyNumberFormat="1" applyFont="1" applyAlignment="1">
      <alignment horizontal="right" vertical="center"/>
    </xf>
    <xf numFmtId="168" fontId="39" fillId="0" borderId="0" xfId="1" applyNumberFormat="1" applyFont="1" applyAlignment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top"/>
    </xf>
    <xf numFmtId="0" fontId="14" fillId="0" borderId="5" xfId="0" applyFont="1" applyBorder="1" applyAlignment="1">
      <alignment horizontal="center" vertical="top"/>
    </xf>
    <xf numFmtId="0" fontId="14" fillId="0" borderId="6" xfId="0" applyFont="1" applyBorder="1" applyAlignment="1">
      <alignment horizontal="center" vertical="top"/>
    </xf>
    <xf numFmtId="168" fontId="14" fillId="0" borderId="3" xfId="1" applyNumberFormat="1" applyFont="1" applyBorder="1" applyAlignment="1">
      <alignment horizontal="center" vertical="center" wrapText="1"/>
    </xf>
    <xf numFmtId="168" fontId="14" fillId="0" borderId="10" xfId="1" applyNumberFormat="1" applyFont="1" applyBorder="1" applyAlignment="1">
      <alignment horizontal="center" vertical="center" wrapText="1"/>
    </xf>
    <xf numFmtId="168" fontId="14" fillId="0" borderId="15" xfId="1" applyNumberFormat="1" applyFont="1" applyBorder="1" applyAlignment="1">
      <alignment horizontal="center" vertical="center" wrapText="1"/>
    </xf>
    <xf numFmtId="0" fontId="29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/>
    </xf>
    <xf numFmtId="168" fontId="29" fillId="0" borderId="17" xfId="1" applyNumberFormat="1" applyFont="1" applyBorder="1" applyAlignment="1">
      <alignment horizontal="center" vertical="center" wrapText="1"/>
    </xf>
    <xf numFmtId="168" fontId="29" fillId="0" borderId="20" xfId="1" applyNumberFormat="1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top"/>
    </xf>
    <xf numFmtId="168" fontId="14" fillId="0" borderId="13" xfId="1" applyNumberFormat="1" applyFont="1" applyBorder="1" applyAlignment="1">
      <alignment horizontal="center" vertical="center" wrapText="1"/>
    </xf>
    <xf numFmtId="168" fontId="14" fillId="0" borderId="16" xfId="1" applyNumberFormat="1" applyFont="1" applyBorder="1" applyAlignment="1">
      <alignment horizontal="center" vertical="center" wrapText="1"/>
    </xf>
    <xf numFmtId="168" fontId="10" fillId="0" borderId="0" xfId="1" applyNumberFormat="1" applyFont="1" applyAlignment="1">
      <alignment horizontal="center"/>
    </xf>
    <xf numFmtId="168" fontId="16" fillId="0" borderId="0" xfId="1" applyNumberFormat="1" applyFont="1" applyAlignment="1">
      <alignment horizontal="center"/>
    </xf>
    <xf numFmtId="168" fontId="29" fillId="0" borderId="0" xfId="1" applyNumberFormat="1" applyFont="1" applyBorder="1" applyAlignment="1">
      <alignment horizontal="center" vertical="center" wrapText="1"/>
    </xf>
    <xf numFmtId="168" fontId="45" fillId="0" borderId="0" xfId="1" applyNumberFormat="1" applyFont="1" applyBorder="1" applyAlignment="1">
      <alignment horizontal="center"/>
    </xf>
    <xf numFmtId="168" fontId="58" fillId="0" borderId="0" xfId="1" applyNumberFormat="1" applyFont="1" applyAlignment="1">
      <alignment horizontal="right" vertical="center"/>
    </xf>
    <xf numFmtId="168" fontId="62" fillId="0" borderId="0" xfId="1" applyNumberFormat="1" applyFont="1" applyAlignment="1">
      <alignment horizontal="center" vertical="center"/>
    </xf>
    <xf numFmtId="0" fontId="58" fillId="0" borderId="2" xfId="0" applyFont="1" applyBorder="1" applyAlignment="1">
      <alignment horizontal="center" vertical="center" wrapText="1"/>
    </xf>
    <xf numFmtId="0" fontId="58" fillId="0" borderId="9" xfId="0" applyFont="1" applyBorder="1" applyAlignment="1">
      <alignment horizontal="center" vertical="center" wrapText="1"/>
    </xf>
    <xf numFmtId="0" fontId="58" fillId="0" borderId="14" xfId="0" applyFont="1" applyBorder="1" applyAlignment="1">
      <alignment horizontal="center" vertical="center" wrapText="1"/>
    </xf>
    <xf numFmtId="0" fontId="58" fillId="0" borderId="3" xfId="0" applyFont="1" applyBorder="1" applyAlignment="1">
      <alignment horizontal="center" vertical="center" wrapText="1"/>
    </xf>
    <xf numFmtId="0" fontId="58" fillId="0" borderId="10" xfId="0" applyFont="1" applyBorder="1" applyAlignment="1">
      <alignment horizontal="center" vertical="center" wrapText="1"/>
    </xf>
    <xf numFmtId="0" fontId="58" fillId="0" borderId="15" xfId="0" applyFont="1" applyBorder="1" applyAlignment="1">
      <alignment horizontal="center" vertical="center" wrapText="1"/>
    </xf>
    <xf numFmtId="0" fontId="58" fillId="0" borderId="4" xfId="0" applyFont="1" applyBorder="1" applyAlignment="1">
      <alignment horizontal="center" vertical="top"/>
    </xf>
    <xf numFmtId="0" fontId="58" fillId="0" borderId="5" xfId="0" applyFont="1" applyBorder="1" applyAlignment="1">
      <alignment horizontal="center" vertical="top"/>
    </xf>
    <xf numFmtId="0" fontId="58" fillId="0" borderId="6" xfId="0" applyFont="1" applyBorder="1" applyAlignment="1">
      <alignment horizontal="center" vertical="top"/>
    </xf>
    <xf numFmtId="168" fontId="58" fillId="0" borderId="3" xfId="1" applyNumberFormat="1" applyFont="1" applyBorder="1" applyAlignment="1">
      <alignment horizontal="center" vertical="center" wrapText="1"/>
    </xf>
    <xf numFmtId="168" fontId="58" fillId="0" borderId="10" xfId="1" applyNumberFormat="1" applyFont="1" applyBorder="1" applyAlignment="1">
      <alignment horizontal="center" vertical="center" wrapText="1"/>
    </xf>
    <xf numFmtId="168" fontId="58" fillId="0" borderId="15" xfId="1" applyNumberFormat="1" applyFont="1" applyBorder="1" applyAlignment="1">
      <alignment horizontal="center" vertical="center" wrapText="1"/>
    </xf>
    <xf numFmtId="0" fontId="62" fillId="0" borderId="17" xfId="0" applyFont="1" applyBorder="1" applyAlignment="1">
      <alignment horizontal="center" vertical="center"/>
    </xf>
    <xf numFmtId="0" fontId="58" fillId="0" borderId="24" xfId="0" applyFont="1" applyBorder="1" applyAlignment="1">
      <alignment horizontal="center"/>
    </xf>
    <xf numFmtId="0" fontId="58" fillId="0" borderId="5" xfId="0" applyFont="1" applyBorder="1" applyAlignment="1">
      <alignment horizontal="center"/>
    </xf>
    <xf numFmtId="168" fontId="57" fillId="0" borderId="0" xfId="1" applyNumberFormat="1" applyFont="1" applyAlignment="1">
      <alignment horizontal="center"/>
    </xf>
    <xf numFmtId="168" fontId="65" fillId="0" borderId="0" xfId="1" applyNumberFormat="1" applyFont="1" applyAlignment="1">
      <alignment horizontal="center"/>
    </xf>
    <xf numFmtId="168" fontId="58" fillId="0" borderId="0" xfId="1" applyNumberFormat="1" applyFont="1" applyBorder="1" applyAlignment="1">
      <alignment horizontal="center" vertical="center" wrapText="1"/>
    </xf>
    <xf numFmtId="168" fontId="58" fillId="0" borderId="17" xfId="1" applyNumberFormat="1" applyFont="1" applyBorder="1" applyAlignment="1">
      <alignment horizontal="center" vertical="center" wrapText="1"/>
    </xf>
    <xf numFmtId="0" fontId="58" fillId="0" borderId="17" xfId="0" applyFont="1" applyBorder="1" applyAlignment="1">
      <alignment horizontal="center" vertical="center"/>
    </xf>
    <xf numFmtId="0" fontId="58" fillId="0" borderId="17" xfId="0" applyFont="1" applyBorder="1" applyAlignment="1">
      <alignment horizontal="center" vertical="center" wrapText="1"/>
    </xf>
    <xf numFmtId="168" fontId="58" fillId="0" borderId="20" xfId="1" applyNumberFormat="1" applyFont="1" applyBorder="1" applyAlignment="1">
      <alignment horizontal="center" vertical="center" wrapText="1"/>
    </xf>
    <xf numFmtId="0" fontId="58" fillId="0" borderId="11" xfId="0" applyFont="1" applyBorder="1" applyAlignment="1">
      <alignment horizontal="center" vertical="top"/>
    </xf>
    <xf numFmtId="168" fontId="58" fillId="0" borderId="13" xfId="1" applyNumberFormat="1" applyFont="1" applyBorder="1" applyAlignment="1">
      <alignment horizontal="center" vertical="center"/>
    </xf>
    <xf numFmtId="0" fontId="0" fillId="0" borderId="16" xfId="0" applyBorder="1" applyAlignment="1"/>
    <xf numFmtId="0" fontId="58" fillId="0" borderId="0" xfId="0" applyFont="1" applyBorder="1" applyAlignment="1">
      <alignment horizontal="center"/>
    </xf>
    <xf numFmtId="0" fontId="58" fillId="0" borderId="0" xfId="0" applyFont="1" applyBorder="1" applyAlignment="1">
      <alignment horizontal="center" vertical="center"/>
    </xf>
    <xf numFmtId="0" fontId="58" fillId="0" borderId="0" xfId="0" applyFont="1" applyBorder="1" applyAlignment="1">
      <alignment horizontal="center" vertical="center" wrapText="1"/>
    </xf>
    <xf numFmtId="0" fontId="62" fillId="0" borderId="0" xfId="0" applyFont="1" applyBorder="1" applyAlignment="1">
      <alignment horizontal="center" vertical="center"/>
    </xf>
    <xf numFmtId="168" fontId="58" fillId="0" borderId="1" xfId="1" applyNumberFormat="1" applyFont="1" applyBorder="1" applyAlignment="1">
      <alignment horizontal="center" vertical="top"/>
    </xf>
    <xf numFmtId="168" fontId="58" fillId="0" borderId="13" xfId="1" applyNumberFormat="1" applyFont="1" applyBorder="1" applyAlignment="1">
      <alignment horizontal="center" vertical="center" wrapText="1"/>
    </xf>
    <xf numFmtId="168" fontId="58" fillId="0" borderId="16" xfId="1" applyNumberFormat="1" applyFont="1" applyBorder="1" applyAlignment="1">
      <alignment horizontal="center" vertical="center" wrapText="1"/>
    </xf>
    <xf numFmtId="168" fontId="58" fillId="0" borderId="1" xfId="1" applyNumberFormat="1" applyFont="1" applyBorder="1" applyAlignment="1">
      <alignment horizontal="right" vertical="top"/>
    </xf>
    <xf numFmtId="168" fontId="58" fillId="0" borderId="0" xfId="1" applyNumberFormat="1" applyFont="1" applyBorder="1" applyAlignment="1">
      <alignment horizontal="right" vertical="center"/>
    </xf>
    <xf numFmtId="168" fontId="57" fillId="0" borderId="0" xfId="1" applyNumberFormat="1" applyFont="1" applyBorder="1" applyAlignment="1">
      <alignment horizontal="center"/>
    </xf>
    <xf numFmtId="0" fontId="62" fillId="0" borderId="21" xfId="0" applyFont="1" applyBorder="1" applyAlignment="1">
      <alignment horizontal="center" vertical="center"/>
    </xf>
    <xf numFmtId="168" fontId="75" fillId="0" borderId="1" xfId="1" applyNumberFormat="1" applyFont="1" applyBorder="1" applyAlignment="1">
      <alignment horizontal="right" vertical="top"/>
    </xf>
    <xf numFmtId="168" fontId="58" fillId="0" borderId="47" xfId="1" applyNumberFormat="1" applyFont="1" applyBorder="1" applyAlignment="1">
      <alignment horizontal="center" vertical="center" wrapText="1"/>
    </xf>
    <xf numFmtId="168" fontId="58" fillId="0" borderId="7" xfId="1" applyNumberFormat="1" applyFont="1" applyBorder="1" applyAlignment="1">
      <alignment horizontal="center" vertical="center" wrapText="1"/>
    </xf>
    <xf numFmtId="168" fontId="58" fillId="0" borderId="48" xfId="1" applyNumberFormat="1" applyFont="1" applyBorder="1" applyAlignment="1">
      <alignment horizontal="center" vertical="center" wrapText="1"/>
    </xf>
    <xf numFmtId="168" fontId="58" fillId="0" borderId="22" xfId="1" applyNumberFormat="1" applyFont="1" applyBorder="1" applyAlignment="1">
      <alignment horizontal="center" vertical="center" wrapText="1"/>
    </xf>
    <xf numFmtId="168" fontId="80" fillId="0" borderId="3" xfId="1" applyNumberFormat="1" applyFont="1" applyBorder="1" applyAlignment="1">
      <alignment horizontal="center" vertical="center" wrapText="1"/>
    </xf>
    <xf numFmtId="168" fontId="80" fillId="0" borderId="10" xfId="1" applyNumberFormat="1" applyFont="1" applyBorder="1" applyAlignment="1">
      <alignment horizontal="center" vertical="center" wrapText="1"/>
    </xf>
    <xf numFmtId="168" fontId="80" fillId="0" borderId="15" xfId="1" applyNumberFormat="1" applyFont="1" applyBorder="1" applyAlignment="1">
      <alignment horizontal="center" vertical="center" wrapText="1"/>
    </xf>
    <xf numFmtId="168" fontId="79" fillId="0" borderId="0" xfId="1" applyNumberFormat="1" applyFont="1" applyAlignment="1">
      <alignment horizontal="right" vertical="center"/>
    </xf>
    <xf numFmtId="0" fontId="75" fillId="0" borderId="24" xfId="0" applyFont="1" applyBorder="1" applyAlignment="1">
      <alignment horizontal="center"/>
    </xf>
    <xf numFmtId="0" fontId="75" fillId="0" borderId="5" xfId="0" applyFont="1" applyBorder="1" applyAlignment="1">
      <alignment horizontal="center"/>
    </xf>
    <xf numFmtId="168" fontId="78" fillId="0" borderId="0" xfId="1" applyNumberFormat="1" applyFont="1" applyAlignment="1">
      <alignment horizontal="center"/>
    </xf>
    <xf numFmtId="168" fontId="85" fillId="0" borderId="0" xfId="1" applyNumberFormat="1" applyFont="1" applyAlignment="1">
      <alignment horizontal="center"/>
    </xf>
    <xf numFmtId="0" fontId="80" fillId="0" borderId="11" xfId="0" applyFont="1" applyBorder="1" applyAlignment="1">
      <alignment horizontal="center" vertical="top"/>
    </xf>
    <xf numFmtId="168" fontId="80" fillId="0" borderId="13" xfId="1" applyNumberFormat="1" applyFont="1" applyBorder="1" applyAlignment="1">
      <alignment horizontal="center" vertical="center" wrapText="1"/>
    </xf>
    <xf numFmtId="168" fontId="80" fillId="0" borderId="16" xfId="1" applyNumberFormat="1" applyFont="1" applyBorder="1" applyAlignment="1">
      <alignment horizontal="center" vertical="center" wrapText="1"/>
    </xf>
    <xf numFmtId="0" fontId="80" fillId="0" borderId="2" xfId="0" applyFont="1" applyBorder="1" applyAlignment="1">
      <alignment horizontal="center" vertical="center" wrapText="1"/>
    </xf>
    <xf numFmtId="0" fontId="80" fillId="0" borderId="9" xfId="0" applyFont="1" applyBorder="1" applyAlignment="1">
      <alignment horizontal="center" vertical="center" wrapText="1"/>
    </xf>
    <xf numFmtId="0" fontId="80" fillId="0" borderId="14" xfId="0" applyFont="1" applyBorder="1" applyAlignment="1">
      <alignment horizontal="center" vertical="center" wrapText="1"/>
    </xf>
    <xf numFmtId="0" fontId="80" fillId="0" borderId="3" xfId="0" applyFont="1" applyBorder="1" applyAlignment="1">
      <alignment horizontal="center" vertical="center" wrapText="1"/>
    </xf>
    <xf numFmtId="0" fontId="80" fillId="0" borderId="10" xfId="0" applyFont="1" applyBorder="1" applyAlignment="1">
      <alignment horizontal="center" vertical="center" wrapText="1"/>
    </xf>
    <xf numFmtId="0" fontId="80" fillId="0" borderId="15" xfId="0" applyFont="1" applyBorder="1" applyAlignment="1">
      <alignment horizontal="center" vertical="center" wrapText="1"/>
    </xf>
    <xf numFmtId="0" fontId="80" fillId="0" borderId="4" xfId="0" applyFont="1" applyBorder="1" applyAlignment="1">
      <alignment horizontal="center" vertical="top"/>
    </xf>
    <xf numFmtId="0" fontId="80" fillId="0" borderId="5" xfId="0" applyFont="1" applyBorder="1" applyAlignment="1">
      <alignment horizontal="center" vertical="top"/>
    </xf>
    <xf numFmtId="0" fontId="80" fillId="0" borderId="6" xfId="0" applyFont="1" applyBorder="1" applyAlignment="1">
      <alignment horizontal="center" vertical="top"/>
    </xf>
    <xf numFmtId="0" fontId="75" fillId="0" borderId="0" xfId="0" applyFont="1" applyBorder="1" applyAlignment="1">
      <alignment horizontal="center" vertical="center" wrapText="1"/>
    </xf>
    <xf numFmtId="0" fontId="75" fillId="0" borderId="0" xfId="0" applyFont="1" applyBorder="1" applyAlignment="1">
      <alignment horizontal="center" vertical="center"/>
    </xf>
    <xf numFmtId="168" fontId="75" fillId="0" borderId="0" xfId="1" applyNumberFormat="1" applyFont="1" applyBorder="1" applyAlignment="1">
      <alignment horizontal="center" vertical="center" wrapText="1"/>
    </xf>
    <xf numFmtId="0" fontId="75" fillId="0" borderId="0" xfId="0" applyFont="1" applyBorder="1" applyAlignment="1">
      <alignment horizontal="center"/>
    </xf>
    <xf numFmtId="168" fontId="88" fillId="0" borderId="0" xfId="1" applyNumberFormat="1" applyFont="1" applyBorder="1" applyAlignment="1">
      <alignment horizontal="center"/>
    </xf>
    <xf numFmtId="168" fontId="75" fillId="0" borderId="0" xfId="1" applyNumberFormat="1" applyFont="1" applyBorder="1" applyAlignment="1">
      <alignment horizontal="right" vertical="top"/>
    </xf>
    <xf numFmtId="168" fontId="29" fillId="0" borderId="18" xfId="1" applyNumberFormat="1" applyFont="1" applyBorder="1" applyAlignment="1">
      <alignment horizontal="center" vertical="center" wrapText="1"/>
    </xf>
    <xf numFmtId="168" fontId="29" fillId="0" borderId="54" xfId="1" applyNumberFormat="1" applyFont="1" applyBorder="1" applyAlignment="1">
      <alignment horizontal="center" vertical="center" wrapText="1"/>
    </xf>
    <xf numFmtId="0" fontId="29" fillId="0" borderId="0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/>
    </xf>
    <xf numFmtId="14" fontId="29" fillId="0" borderId="0" xfId="0" applyNumberFormat="1" applyFont="1" applyBorder="1" applyAlignment="1">
      <alignment horizontal="center" vertical="center"/>
    </xf>
    <xf numFmtId="0" fontId="29" fillId="0" borderId="0" xfId="0" applyFont="1" applyBorder="1" applyAlignment="1">
      <alignment horizontal="center" vertical="center"/>
    </xf>
    <xf numFmtId="14" fontId="29" fillId="0" borderId="17" xfId="1" applyNumberFormat="1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168" fontId="29" fillId="0" borderId="12" xfId="1" applyNumberFormat="1" applyFont="1" applyBorder="1" applyAlignment="1">
      <alignment horizontal="center" vertical="center" wrapText="1"/>
    </xf>
    <xf numFmtId="168" fontId="29" fillId="0" borderId="19" xfId="1" applyNumberFormat="1" applyFont="1" applyBorder="1" applyAlignment="1">
      <alignment horizontal="center" vertical="center" wrapText="1"/>
    </xf>
    <xf numFmtId="14" fontId="29" fillId="0" borderId="12" xfId="1" applyNumberFormat="1" applyFont="1" applyBorder="1" applyAlignment="1">
      <alignment horizontal="center" vertical="center" wrapText="1"/>
    </xf>
    <xf numFmtId="14" fontId="29" fillId="0" borderId="19" xfId="1" applyNumberFormat="1" applyFont="1" applyBorder="1" applyAlignment="1">
      <alignment horizontal="center" vertical="center" wrapText="1"/>
    </xf>
    <xf numFmtId="0" fontId="29" fillId="0" borderId="12" xfId="0" applyFont="1" applyBorder="1" applyAlignment="1">
      <alignment horizontal="center" vertical="center"/>
    </xf>
    <xf numFmtId="0" fontId="29" fillId="0" borderId="19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 wrapText="1"/>
    </xf>
    <xf numFmtId="0" fontId="29" fillId="0" borderId="19" xfId="0" applyFont="1" applyBorder="1" applyAlignment="1">
      <alignment horizontal="center" vertical="center" wrapText="1"/>
    </xf>
    <xf numFmtId="0" fontId="4" fillId="0" borderId="5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68" fontId="14" fillId="0" borderId="38" xfId="1" applyNumberFormat="1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top"/>
    </xf>
    <xf numFmtId="168" fontId="14" fillId="0" borderId="17" xfId="1" applyNumberFormat="1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/>
    </xf>
    <xf numFmtId="0" fontId="4" fillId="0" borderId="65" xfId="0" applyFont="1" applyBorder="1" applyAlignment="1">
      <alignment horizontal="center"/>
    </xf>
    <xf numFmtId="0" fontId="4" fillId="0" borderId="66" xfId="0" applyFont="1" applyBorder="1" applyAlignment="1">
      <alignment horizontal="center"/>
    </xf>
    <xf numFmtId="0" fontId="4" fillId="0" borderId="67" xfId="0" applyFont="1" applyBorder="1" applyAlignment="1">
      <alignment horizontal="center"/>
    </xf>
    <xf numFmtId="0" fontId="4" fillId="0" borderId="51" xfId="0" applyFont="1" applyBorder="1" applyAlignment="1">
      <alignment horizontal="center"/>
    </xf>
    <xf numFmtId="168" fontId="93" fillId="3" borderId="58" xfId="14" applyNumberFormat="1" applyFont="1" applyFill="1" applyBorder="1" applyAlignment="1">
      <alignment horizontal="center" vertical="center" wrapText="1"/>
    </xf>
    <xf numFmtId="168" fontId="93" fillId="3" borderId="57" xfId="14" applyNumberFormat="1" applyFont="1" applyFill="1" applyBorder="1" applyAlignment="1">
      <alignment horizontal="center" vertical="center" wrapText="1"/>
    </xf>
    <xf numFmtId="168" fontId="93" fillId="3" borderId="52" xfId="14" applyNumberFormat="1" applyFont="1" applyFill="1" applyBorder="1" applyAlignment="1">
      <alignment horizontal="center" vertical="center" wrapText="1"/>
    </xf>
    <xf numFmtId="0" fontId="0" fillId="3" borderId="17" xfId="13" applyFont="1" applyFill="1" applyBorder="1" applyAlignment="1">
      <alignment horizontal="center" vertical="center"/>
    </xf>
    <xf numFmtId="14" fontId="93" fillId="3" borderId="17" xfId="14" applyNumberFormat="1" applyFont="1" applyFill="1" applyBorder="1" applyAlignment="1">
      <alignment horizontal="center" vertical="center" wrapText="1"/>
    </xf>
    <xf numFmtId="164" fontId="93" fillId="3" borderId="17" xfId="2" applyFont="1" applyFill="1" applyBorder="1" applyAlignment="1">
      <alignment horizontal="center" vertical="center" wrapText="1"/>
    </xf>
    <xf numFmtId="164" fontId="93" fillId="3" borderId="17" xfId="2" applyFont="1" applyFill="1" applyBorder="1" applyAlignment="1">
      <alignment horizontal="center" vertical="center"/>
    </xf>
    <xf numFmtId="168" fontId="93" fillId="3" borderId="17" xfId="14" applyNumberFormat="1" applyFont="1" applyFill="1" applyBorder="1" applyAlignment="1">
      <alignment horizontal="center" vertical="center" wrapText="1"/>
    </xf>
    <xf numFmtId="0" fontId="93" fillId="3" borderId="17" xfId="13" applyFont="1" applyFill="1" applyBorder="1" applyAlignment="1">
      <alignment horizontal="center" vertical="center" wrapText="1"/>
    </xf>
    <xf numFmtId="0" fontId="18" fillId="3" borderId="18" xfId="13" applyFont="1" applyFill="1" applyBorder="1" applyAlignment="1">
      <alignment horizontal="center" vertical="center"/>
    </xf>
    <xf numFmtId="168" fontId="93" fillId="3" borderId="71" xfId="14" applyNumberFormat="1" applyFont="1" applyFill="1" applyBorder="1" applyAlignment="1">
      <alignment horizontal="center" vertical="center" wrapText="1"/>
    </xf>
    <xf numFmtId="168" fontId="93" fillId="3" borderId="72" xfId="14" applyNumberFormat="1" applyFont="1" applyFill="1" applyBorder="1" applyAlignment="1">
      <alignment horizontal="center" vertical="center" wrapText="1"/>
    </xf>
    <xf numFmtId="168" fontId="93" fillId="3" borderId="73" xfId="14" applyNumberFormat="1" applyFont="1" applyFill="1" applyBorder="1" applyAlignment="1">
      <alignment horizontal="center" vertical="center" wrapText="1"/>
    </xf>
    <xf numFmtId="0" fontId="93" fillId="3" borderId="17" xfId="13" applyFont="1" applyFill="1" applyBorder="1" applyAlignment="1">
      <alignment horizontal="center"/>
    </xf>
    <xf numFmtId="0" fontId="93" fillId="3" borderId="3" xfId="13" applyFont="1" applyFill="1" applyBorder="1" applyAlignment="1">
      <alignment horizontal="center" vertical="center" wrapText="1"/>
    </xf>
    <xf numFmtId="0" fontId="93" fillId="3" borderId="10" xfId="13" applyFont="1" applyFill="1" applyBorder="1" applyAlignment="1">
      <alignment horizontal="center" vertical="center" wrapText="1"/>
    </xf>
    <xf numFmtId="0" fontId="93" fillId="3" borderId="15" xfId="13" applyFont="1" applyFill="1" applyBorder="1" applyAlignment="1">
      <alignment horizontal="center" vertical="center" wrapText="1"/>
    </xf>
    <xf numFmtId="0" fontId="93" fillId="3" borderId="58" xfId="13" applyFont="1" applyFill="1" applyBorder="1" applyAlignment="1">
      <alignment horizontal="center" vertical="center" wrapText="1"/>
    </xf>
    <xf numFmtId="0" fontId="93" fillId="3" borderId="57" xfId="13" applyFont="1" applyFill="1" applyBorder="1" applyAlignment="1">
      <alignment horizontal="center" vertical="center" wrapText="1"/>
    </xf>
    <xf numFmtId="0" fontId="93" fillId="3" borderId="52" xfId="13" applyFont="1" applyFill="1" applyBorder="1" applyAlignment="1">
      <alignment horizontal="center" vertical="center" wrapText="1"/>
    </xf>
    <xf numFmtId="0" fontId="93" fillId="3" borderId="5" xfId="13" applyFont="1" applyFill="1" applyBorder="1" applyAlignment="1">
      <alignment horizontal="center"/>
    </xf>
    <xf numFmtId="0" fontId="93" fillId="3" borderId="6" xfId="13" applyFont="1" applyFill="1" applyBorder="1" applyAlignment="1">
      <alignment horizontal="center"/>
    </xf>
    <xf numFmtId="168" fontId="93" fillId="3" borderId="3" xfId="14" applyNumberFormat="1" applyFont="1" applyFill="1" applyBorder="1" applyAlignment="1">
      <alignment horizontal="center" vertical="center" wrapText="1"/>
    </xf>
    <xf numFmtId="168" fontId="93" fillId="3" borderId="10" xfId="14" applyNumberFormat="1" applyFont="1" applyFill="1" applyBorder="1" applyAlignment="1">
      <alignment horizontal="center" vertical="center" wrapText="1"/>
    </xf>
    <xf numFmtId="168" fontId="93" fillId="3" borderId="15" xfId="14" applyNumberFormat="1" applyFont="1" applyFill="1" applyBorder="1" applyAlignment="1">
      <alignment horizontal="center" vertical="center" wrapText="1"/>
    </xf>
    <xf numFmtId="169" fontId="93" fillId="3" borderId="17" xfId="14" applyNumberFormat="1" applyFont="1" applyFill="1" applyBorder="1" applyAlignment="1">
      <alignment horizontal="center" vertical="center" wrapText="1"/>
    </xf>
    <xf numFmtId="0" fontId="93" fillId="3" borderId="12" xfId="13" applyFont="1" applyFill="1" applyBorder="1" applyAlignment="1">
      <alignment horizontal="center" vertical="center" wrapText="1"/>
    </xf>
    <xf numFmtId="0" fontId="93" fillId="3" borderId="19" xfId="13" applyFont="1" applyFill="1" applyBorder="1" applyAlignment="1">
      <alignment horizontal="center" vertical="center" wrapText="1"/>
    </xf>
    <xf numFmtId="0" fontId="93" fillId="3" borderId="4" xfId="13" applyFont="1" applyFill="1" applyBorder="1" applyAlignment="1">
      <alignment horizontal="center"/>
    </xf>
    <xf numFmtId="0" fontId="93" fillId="3" borderId="11" xfId="13" applyFont="1" applyFill="1" applyBorder="1" applyAlignment="1">
      <alignment horizontal="center"/>
    </xf>
    <xf numFmtId="0" fontId="29" fillId="3" borderId="0" xfId="0" applyFont="1" applyFill="1" applyAlignment="1">
      <alignment horizontal="center"/>
    </xf>
    <xf numFmtId="0" fontId="94" fillId="3" borderId="53" xfId="12" applyFont="1" applyFill="1" applyBorder="1" applyAlignment="1">
      <alignment horizontal="center" vertical="center"/>
    </xf>
    <xf numFmtId="0" fontId="94" fillId="3" borderId="0" xfId="12" applyFont="1" applyFill="1" applyBorder="1" applyAlignment="1">
      <alignment horizontal="center" vertical="center"/>
    </xf>
    <xf numFmtId="0" fontId="94" fillId="3" borderId="60" xfId="12" applyFont="1" applyFill="1" applyBorder="1" applyAlignment="1">
      <alignment horizontal="center" vertical="center"/>
    </xf>
    <xf numFmtId="0" fontId="94" fillId="3" borderId="59" xfId="12" applyFont="1" applyFill="1" applyBorder="1" applyAlignment="1">
      <alignment horizontal="center" vertical="center"/>
    </xf>
    <xf numFmtId="0" fontId="94" fillId="3" borderId="0" xfId="10" applyFont="1" applyFill="1" applyAlignment="1">
      <alignment horizontal="center" vertical="center" wrapText="1"/>
    </xf>
    <xf numFmtId="0" fontId="94" fillId="3" borderId="59" xfId="10" applyFont="1" applyFill="1" applyBorder="1" applyAlignment="1">
      <alignment horizontal="center" vertical="center" wrapText="1"/>
    </xf>
    <xf numFmtId="0" fontId="95" fillId="3" borderId="17" xfId="11" applyFont="1" applyFill="1" applyBorder="1" applyAlignment="1">
      <alignment horizontal="center" vertical="center"/>
    </xf>
    <xf numFmtId="0" fontId="94" fillId="3" borderId="17" xfId="12" applyFont="1" applyFill="1" applyBorder="1" applyAlignment="1">
      <alignment horizontal="center" vertical="center"/>
    </xf>
    <xf numFmtId="0" fontId="93" fillId="3" borderId="2" xfId="13" applyFont="1" applyFill="1" applyBorder="1" applyAlignment="1">
      <alignment horizontal="center" vertical="center" wrapText="1"/>
    </xf>
    <xf numFmtId="0" fontId="93" fillId="3" borderId="9" xfId="13" applyFont="1" applyFill="1" applyBorder="1" applyAlignment="1">
      <alignment horizontal="center" vertical="center" wrapText="1"/>
    </xf>
    <xf numFmtId="0" fontId="93" fillId="3" borderId="14" xfId="13" applyFont="1" applyFill="1" applyBorder="1" applyAlignment="1">
      <alignment horizontal="center" vertical="center" wrapText="1"/>
    </xf>
    <xf numFmtId="168" fontId="93" fillId="3" borderId="18" xfId="14" applyNumberFormat="1" applyFont="1" applyFill="1" applyBorder="1" applyAlignment="1">
      <alignment horizontal="center" vertical="center" wrapText="1"/>
    </xf>
    <xf numFmtId="169" fontId="93" fillId="3" borderId="17" xfId="13" applyNumberFormat="1" applyFont="1" applyFill="1" applyBorder="1" applyAlignment="1">
      <alignment horizontal="center" vertical="center" wrapText="1"/>
    </xf>
    <xf numFmtId="0" fontId="2" fillId="3" borderId="17" xfId="13" applyNumberFormat="1" applyFont="1" applyFill="1" applyBorder="1" applyAlignment="1">
      <alignment horizontal="center" vertical="center" wrapText="1"/>
    </xf>
    <xf numFmtId="0" fontId="8" fillId="0" borderId="17" xfId="0" applyFont="1" applyBorder="1" applyAlignment="1">
      <alignment horizontal="center" vertical="center"/>
    </xf>
    <xf numFmtId="0" fontId="6" fillId="4" borderId="53" xfId="12" applyFont="1" applyFill="1" applyBorder="1" applyAlignment="1">
      <alignment horizontal="center" vertical="center"/>
    </xf>
    <xf numFmtId="0" fontId="6" fillId="4" borderId="0" xfId="12" applyFont="1" applyFill="1" applyBorder="1" applyAlignment="1">
      <alignment horizontal="center" vertical="center"/>
    </xf>
    <xf numFmtId="0" fontId="6" fillId="4" borderId="60" xfId="12" applyFont="1" applyFill="1" applyBorder="1" applyAlignment="1">
      <alignment horizontal="center" vertical="center"/>
    </xf>
    <xf numFmtId="0" fontId="6" fillId="4" borderId="59" xfId="12" applyFont="1" applyFill="1" applyBorder="1" applyAlignment="1">
      <alignment horizontal="center" vertical="center"/>
    </xf>
    <xf numFmtId="168" fontId="54" fillId="0" borderId="17" xfId="1" applyNumberFormat="1" applyFont="1" applyBorder="1" applyAlignment="1">
      <alignment horizontal="center" vertical="center" wrapText="1"/>
    </xf>
    <xf numFmtId="0" fontId="54" fillId="0" borderId="17" xfId="0" applyFont="1" applyBorder="1" applyAlignment="1">
      <alignment horizontal="center" vertical="center"/>
    </xf>
    <xf numFmtId="0" fontId="54" fillId="0" borderId="17" xfId="0" applyFont="1" applyBorder="1" applyAlignment="1">
      <alignment horizontal="center" vertical="center" wrapText="1"/>
    </xf>
    <xf numFmtId="0" fontId="22" fillId="0" borderId="17" xfId="0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13" fillId="0" borderId="68" xfId="0" applyFont="1" applyBorder="1" applyAlignment="1">
      <alignment horizontal="center"/>
    </xf>
    <xf numFmtId="0" fontId="54" fillId="0" borderId="17" xfId="0" applyFont="1" applyBorder="1" applyAlignment="1">
      <alignment horizontal="center"/>
    </xf>
    <xf numFmtId="0" fontId="54" fillId="0" borderId="61" xfId="0" applyFont="1" applyBorder="1" applyAlignment="1">
      <alignment horizontal="center" vertical="center" wrapText="1"/>
    </xf>
    <xf numFmtId="0" fontId="54" fillId="0" borderId="55" xfId="0" applyFont="1" applyBorder="1" applyAlignment="1">
      <alignment horizontal="center" vertical="center" wrapText="1"/>
    </xf>
    <xf numFmtId="0" fontId="54" fillId="0" borderId="56" xfId="0" applyFont="1" applyBorder="1" applyAlignment="1">
      <alignment horizontal="center" vertical="center" wrapText="1"/>
    </xf>
    <xf numFmtId="0" fontId="6" fillId="4" borderId="0" xfId="11" applyFont="1" applyFill="1" applyAlignment="1">
      <alignment horizontal="center" vertical="center"/>
    </xf>
    <xf numFmtId="0" fontId="6" fillId="3" borderId="0" xfId="12" applyFont="1" applyFill="1" applyBorder="1" applyAlignment="1">
      <alignment horizontal="center" vertical="center"/>
    </xf>
    <xf numFmtId="0" fontId="54" fillId="0" borderId="2" xfId="0" applyFont="1" applyBorder="1" applyAlignment="1">
      <alignment horizontal="center" vertical="center" wrapText="1"/>
    </xf>
    <xf numFmtId="0" fontId="54" fillId="0" borderId="9" xfId="0" applyFont="1" applyBorder="1" applyAlignment="1">
      <alignment horizontal="center" vertical="center" wrapText="1"/>
    </xf>
    <xf numFmtId="0" fontId="54" fillId="0" borderId="14" xfId="0" applyFont="1" applyBorder="1" applyAlignment="1">
      <alignment horizontal="center" vertical="center" wrapText="1"/>
    </xf>
    <xf numFmtId="0" fontId="54" fillId="0" borderId="3" xfId="0" applyFont="1" applyBorder="1" applyAlignment="1">
      <alignment horizontal="center" vertical="center" wrapText="1"/>
    </xf>
    <xf numFmtId="0" fontId="54" fillId="0" borderId="10" xfId="0" applyFont="1" applyBorder="1" applyAlignment="1">
      <alignment horizontal="center" vertical="center" wrapText="1"/>
    </xf>
    <xf numFmtId="0" fontId="54" fillId="0" borderId="15" xfId="0" applyFont="1" applyBorder="1" applyAlignment="1">
      <alignment horizontal="center" vertical="center" wrapText="1"/>
    </xf>
    <xf numFmtId="0" fontId="54" fillId="0" borderId="4" xfId="0" applyFont="1" applyBorder="1" applyAlignment="1">
      <alignment horizontal="center"/>
    </xf>
    <xf numFmtId="0" fontId="54" fillId="0" borderId="5" xfId="0" applyFont="1" applyBorder="1" applyAlignment="1">
      <alignment horizontal="center"/>
    </xf>
    <xf numFmtId="0" fontId="54" fillId="0" borderId="6" xfId="0" applyFont="1" applyBorder="1" applyAlignment="1">
      <alignment horizontal="center"/>
    </xf>
    <xf numFmtId="168" fontId="54" fillId="0" borderId="3" xfId="1" applyNumberFormat="1" applyFont="1" applyBorder="1" applyAlignment="1">
      <alignment horizontal="center" vertical="center" wrapText="1"/>
    </xf>
    <xf numFmtId="168" fontId="54" fillId="0" borderId="10" xfId="1" applyNumberFormat="1" applyFont="1" applyBorder="1" applyAlignment="1">
      <alignment horizontal="center" vertical="center" wrapText="1"/>
    </xf>
    <xf numFmtId="168" fontId="54" fillId="0" borderId="15" xfId="1" applyNumberFormat="1" applyFont="1" applyBorder="1" applyAlignment="1">
      <alignment horizontal="center" vertical="center" wrapText="1"/>
    </xf>
    <xf numFmtId="168" fontId="54" fillId="0" borderId="18" xfId="1" applyNumberFormat="1" applyFont="1" applyBorder="1" applyAlignment="1">
      <alignment horizontal="center" vertical="center" wrapText="1"/>
    </xf>
    <xf numFmtId="168" fontId="54" fillId="0" borderId="54" xfId="1" applyNumberFormat="1" applyFont="1" applyBorder="1" applyAlignment="1">
      <alignment horizontal="center" vertical="center" wrapText="1"/>
    </xf>
    <xf numFmtId="168" fontId="54" fillId="0" borderId="20" xfId="1" applyNumberFormat="1" applyFont="1" applyBorder="1" applyAlignment="1">
      <alignment horizontal="center" vertical="center" wrapText="1"/>
    </xf>
    <xf numFmtId="168" fontId="54" fillId="0" borderId="13" xfId="1" applyNumberFormat="1" applyFont="1" applyBorder="1" applyAlignment="1">
      <alignment horizontal="center" vertical="center" wrapText="1"/>
    </xf>
    <xf numFmtId="168" fontId="54" fillId="0" borderId="16" xfId="1" applyNumberFormat="1" applyFont="1" applyBorder="1" applyAlignment="1">
      <alignment horizontal="center" vertical="center" wrapText="1"/>
    </xf>
    <xf numFmtId="168" fontId="54" fillId="0" borderId="12" xfId="1" applyNumberFormat="1" applyFont="1" applyBorder="1" applyAlignment="1">
      <alignment horizontal="center" vertical="center" wrapText="1"/>
    </xf>
    <xf numFmtId="168" fontId="54" fillId="0" borderId="19" xfId="1" applyNumberFormat="1" applyFont="1" applyBorder="1" applyAlignment="1">
      <alignment horizontal="center" vertical="center" wrapText="1"/>
    </xf>
    <xf numFmtId="0" fontId="54" fillId="0" borderId="12" xfId="0" applyFont="1" applyBorder="1" applyAlignment="1">
      <alignment horizontal="center" vertical="center" wrapText="1"/>
    </xf>
    <xf numFmtId="0" fontId="54" fillId="0" borderId="19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/>
    </xf>
    <xf numFmtId="0" fontId="22" fillId="0" borderId="19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55" fillId="0" borderId="18" xfId="0" applyFont="1" applyBorder="1" applyAlignment="1">
      <alignment horizontal="center"/>
    </xf>
    <xf numFmtId="0" fontId="55" fillId="0" borderId="20" xfId="0" applyFont="1" applyBorder="1" applyAlignment="1">
      <alignment horizontal="center"/>
    </xf>
    <xf numFmtId="0" fontId="54" fillId="0" borderId="12" xfId="0" applyFont="1" applyBorder="1" applyAlignment="1">
      <alignment horizontal="center" vertical="center"/>
    </xf>
    <xf numFmtId="0" fontId="54" fillId="0" borderId="19" xfId="0" applyFont="1" applyBorder="1" applyAlignment="1">
      <alignment horizontal="center" vertical="center"/>
    </xf>
  </cellXfs>
  <cellStyles count="94">
    <cellStyle name="Comma" xfId="1" builtinId="3"/>
    <cellStyle name="Comma [0]" xfId="2" builtinId="6"/>
    <cellStyle name="Comma [0] 18" xfId="15"/>
    <cellStyle name="Comma [0] 19" xfId="17"/>
    <cellStyle name="Comma [0] 2" xfId="4"/>
    <cellStyle name="Comma [0] 20" xfId="20"/>
    <cellStyle name="Comma [0] 21" xfId="23"/>
    <cellStyle name="Comma [0] 22" xfId="26"/>
    <cellStyle name="Comma [0] 23" xfId="29"/>
    <cellStyle name="Comma [0] 24" xfId="32"/>
    <cellStyle name="Comma [0] 25" xfId="35"/>
    <cellStyle name="Comma [0] 26" xfId="38"/>
    <cellStyle name="Comma [0] 27" xfId="41"/>
    <cellStyle name="Comma [0] 28" xfId="44"/>
    <cellStyle name="Comma [0] 29" xfId="47"/>
    <cellStyle name="Comma [0] 30" xfId="50"/>
    <cellStyle name="Comma [0] 31" xfId="53"/>
    <cellStyle name="Comma [0] 32" xfId="56"/>
    <cellStyle name="Comma [0] 34" xfId="59"/>
    <cellStyle name="Comma [0] 35" xfId="62"/>
    <cellStyle name="Comma [0] 36" xfId="65"/>
    <cellStyle name="Comma [0] 37" xfId="68"/>
    <cellStyle name="Comma [0] 38" xfId="71"/>
    <cellStyle name="Comma [0] 39" xfId="74"/>
    <cellStyle name="Comma [0] 40" xfId="77"/>
    <cellStyle name="Comma [0] 41" xfId="80"/>
    <cellStyle name="Comma [0] 42" xfId="83"/>
    <cellStyle name="Comma [0] 43" xfId="86"/>
    <cellStyle name="Comma [0] 44" xfId="89"/>
    <cellStyle name="Comma [0] 45" xfId="92"/>
    <cellStyle name="Comma 18" xfId="14"/>
    <cellStyle name="Comma 19" xfId="18"/>
    <cellStyle name="Comma 2" xfId="5"/>
    <cellStyle name="Comma 20" xfId="21"/>
    <cellStyle name="Comma 21" xfId="24"/>
    <cellStyle name="Comma 22" xfId="27"/>
    <cellStyle name="Comma 23" xfId="30"/>
    <cellStyle name="Comma 24" xfId="33"/>
    <cellStyle name="Comma 25" xfId="36"/>
    <cellStyle name="Comma 26" xfId="39"/>
    <cellStyle name="Comma 27" xfId="42"/>
    <cellStyle name="Comma 28" xfId="45"/>
    <cellStyle name="Comma 29" xfId="48"/>
    <cellStyle name="Comma 30" xfId="51"/>
    <cellStyle name="Comma 31" xfId="54"/>
    <cellStyle name="Comma 32" xfId="57"/>
    <cellStyle name="Comma 34" xfId="60"/>
    <cellStyle name="Comma 35" xfId="63"/>
    <cellStyle name="Comma 36" xfId="66"/>
    <cellStyle name="Comma 37" xfId="69"/>
    <cellStyle name="Comma 38" xfId="72"/>
    <cellStyle name="Comma 39" xfId="75"/>
    <cellStyle name="Comma 40" xfId="78"/>
    <cellStyle name="Comma 41" xfId="81"/>
    <cellStyle name="Comma 42" xfId="84"/>
    <cellStyle name="Comma 43" xfId="87"/>
    <cellStyle name="Comma 44" xfId="90"/>
    <cellStyle name="Comma 45" xfId="93"/>
    <cellStyle name="Currency 2" xfId="6"/>
    <cellStyle name="Currency 3" xfId="7"/>
    <cellStyle name="Normal" xfId="0" builtinId="0"/>
    <cellStyle name="Normal 19" xfId="13"/>
    <cellStyle name="Normal 2" xfId="8"/>
    <cellStyle name="Normal 20" xfId="16"/>
    <cellStyle name="Normal 21" xfId="19"/>
    <cellStyle name="Normal 22" xfId="22"/>
    <cellStyle name="Normal 23" xfId="25"/>
    <cellStyle name="Normal 24" xfId="28"/>
    <cellStyle name="Normal 25" xfId="31"/>
    <cellStyle name="Normal 26" xfId="34"/>
    <cellStyle name="Normal 27" xfId="37"/>
    <cellStyle name="Normal 28" xfId="40"/>
    <cellStyle name="Normal 29" xfId="43"/>
    <cellStyle name="Normal 3" xfId="3"/>
    <cellStyle name="Normal 30" xfId="46"/>
    <cellStyle name="Normal 31" xfId="49"/>
    <cellStyle name="Normal 32" xfId="52"/>
    <cellStyle name="Normal 33" xfId="55"/>
    <cellStyle name="Normal 35" xfId="58"/>
    <cellStyle name="Normal 36" xfId="61"/>
    <cellStyle name="Normal 37" xfId="64"/>
    <cellStyle name="Normal 38" xfId="67"/>
    <cellStyle name="Normal 39" xfId="70"/>
    <cellStyle name="Normal 40" xfId="73"/>
    <cellStyle name="Normal 41" xfId="76"/>
    <cellStyle name="Normal 42" xfId="79"/>
    <cellStyle name="Normal 43" xfId="82"/>
    <cellStyle name="Normal 44" xfId="85"/>
    <cellStyle name="Normal 45" xfId="88"/>
    <cellStyle name="Normal 46" xfId="91"/>
    <cellStyle name="Normal 47" xfId="11"/>
    <cellStyle name="Normal 48" xfId="12"/>
    <cellStyle name="Normal 51" xfId="10"/>
    <cellStyle name="Percent 2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166687</xdr:colOff>
      <xdr:row>2</xdr:row>
      <xdr:rowOff>9524</xdr:rowOff>
    </xdr:from>
    <xdr:to>
      <xdr:col>12</xdr:col>
      <xdr:colOff>178595</xdr:colOff>
      <xdr:row>6</xdr:row>
      <xdr:rowOff>11906</xdr:rowOff>
    </xdr:to>
    <xdr:sp macro="" textlink="">
      <xdr:nvSpPr>
        <xdr:cNvPr id="2" name="TextBox 1"/>
        <xdr:cNvSpPr txBox="1"/>
      </xdr:nvSpPr>
      <xdr:spPr>
        <a:xfrm>
          <a:off x="6691312" y="504824"/>
          <a:ext cx="3440908" cy="9929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</a:t>
          </a:r>
        </a:p>
        <a:p>
          <a:pPr algn="ctr"/>
          <a:r>
            <a:rPr lang="id-ID" sz="2000" b="1" baseline="0">
              <a:latin typeface="Comic Sans MS" pitchFamily="66" charset="0"/>
            </a:rPr>
            <a:t> </a:t>
          </a:r>
          <a:r>
            <a:rPr lang="id-ID" sz="2000" b="1">
              <a:latin typeface="Comic Sans MS" pitchFamily="66" charset="0"/>
            </a:rPr>
            <a:t>TGL 12 JAN</a:t>
          </a:r>
          <a:r>
            <a:rPr lang="id-ID" sz="2000" b="1" baseline="0">
              <a:latin typeface="Comic Sans MS" pitchFamily="66" charset="0"/>
            </a:rPr>
            <a:t> </a:t>
          </a:r>
          <a:r>
            <a:rPr lang="id-ID" sz="2000" b="1">
              <a:latin typeface="Comic Sans MS" pitchFamily="66" charset="0"/>
            </a:rPr>
            <a:t>2019</a:t>
          </a:r>
        </a:p>
      </xdr:txBody>
    </xdr:sp>
    <xdr:clientData/>
  </xdr:twoCellAnchor>
  <xdr:twoCellAnchor>
    <xdr:from>
      <xdr:col>7</xdr:col>
      <xdr:colOff>166687</xdr:colOff>
      <xdr:row>52</xdr:row>
      <xdr:rowOff>9524</xdr:rowOff>
    </xdr:from>
    <xdr:to>
      <xdr:col>12</xdr:col>
      <xdr:colOff>178595</xdr:colOff>
      <xdr:row>56</xdr:row>
      <xdr:rowOff>11906</xdr:rowOff>
    </xdr:to>
    <xdr:sp macro="" textlink="">
      <xdr:nvSpPr>
        <xdr:cNvPr id="3" name="TextBox 2"/>
        <xdr:cNvSpPr txBox="1"/>
      </xdr:nvSpPr>
      <xdr:spPr>
        <a:xfrm>
          <a:off x="6691312" y="12544424"/>
          <a:ext cx="3440908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</a:t>
          </a:r>
        </a:p>
        <a:p>
          <a:pPr algn="ctr"/>
          <a:r>
            <a:rPr lang="id-ID" sz="2000" b="1" baseline="0">
              <a:latin typeface="Comic Sans MS" pitchFamily="66" charset="0"/>
            </a:rPr>
            <a:t> </a:t>
          </a:r>
          <a:r>
            <a:rPr lang="id-ID" sz="2000" b="1">
              <a:latin typeface="Comic Sans MS" pitchFamily="66" charset="0"/>
            </a:rPr>
            <a:t>TGL</a:t>
          </a:r>
          <a:r>
            <a:rPr lang="id-ID" sz="2000" b="1" baseline="0">
              <a:latin typeface="Comic Sans MS" pitchFamily="66" charset="0"/>
            </a:rPr>
            <a:t> 14 JAN</a:t>
          </a:r>
          <a:r>
            <a:rPr lang="id-ID" sz="2000" b="1">
              <a:latin typeface="Comic Sans MS" pitchFamily="66" charset="0"/>
            </a:rPr>
            <a:t> 2019</a:t>
          </a:r>
        </a:p>
      </xdr:txBody>
    </xdr:sp>
    <xdr:clientData/>
  </xdr:twoCellAnchor>
  <xdr:twoCellAnchor>
    <xdr:from>
      <xdr:col>7</xdr:col>
      <xdr:colOff>166687</xdr:colOff>
      <xdr:row>104</xdr:row>
      <xdr:rowOff>9524</xdr:rowOff>
    </xdr:from>
    <xdr:to>
      <xdr:col>12</xdr:col>
      <xdr:colOff>178595</xdr:colOff>
      <xdr:row>108</xdr:row>
      <xdr:rowOff>11906</xdr:rowOff>
    </xdr:to>
    <xdr:sp macro="" textlink="">
      <xdr:nvSpPr>
        <xdr:cNvPr id="4" name="TextBox 3"/>
        <xdr:cNvSpPr txBox="1"/>
      </xdr:nvSpPr>
      <xdr:spPr>
        <a:xfrm>
          <a:off x="6691312" y="24888824"/>
          <a:ext cx="3440908" cy="9548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09</a:t>
          </a:r>
          <a:r>
            <a:rPr lang="id-ID" sz="2000" b="1" baseline="0">
              <a:latin typeface="Comic Sans MS" pitchFamily="66" charset="0"/>
            </a:rPr>
            <a:t> FEB</a:t>
          </a:r>
          <a:r>
            <a:rPr lang="id-ID" sz="2000" b="1">
              <a:latin typeface="Comic Sans MS" pitchFamily="66" charset="0"/>
            </a:rPr>
            <a:t> 2018</a:t>
          </a:r>
        </a:p>
      </xdr:txBody>
    </xdr:sp>
    <xdr:clientData/>
  </xdr:twoCellAnchor>
  <xdr:twoCellAnchor>
    <xdr:from>
      <xdr:col>7</xdr:col>
      <xdr:colOff>166687</xdr:colOff>
      <xdr:row>148</xdr:row>
      <xdr:rowOff>9524</xdr:rowOff>
    </xdr:from>
    <xdr:to>
      <xdr:col>12</xdr:col>
      <xdr:colOff>178595</xdr:colOff>
      <xdr:row>152</xdr:row>
      <xdr:rowOff>11906</xdr:rowOff>
    </xdr:to>
    <xdr:sp macro="" textlink="">
      <xdr:nvSpPr>
        <xdr:cNvPr id="5" name="TextBox 4"/>
        <xdr:cNvSpPr txBox="1"/>
      </xdr:nvSpPr>
      <xdr:spPr>
        <a:xfrm>
          <a:off x="6691312" y="35709224"/>
          <a:ext cx="3440908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</a:t>
          </a:r>
        </a:p>
        <a:p>
          <a:pPr algn="ctr"/>
          <a:r>
            <a:rPr lang="id-ID" sz="2000" b="1" baseline="0">
              <a:latin typeface="Comic Sans MS" pitchFamily="66" charset="0"/>
            </a:rPr>
            <a:t>  </a:t>
          </a:r>
          <a:r>
            <a:rPr lang="id-ID" sz="2000" b="1">
              <a:latin typeface="Comic Sans MS" pitchFamily="66" charset="0"/>
            </a:rPr>
            <a:t>TGL 17 JAN 2019</a:t>
          </a:r>
        </a:p>
      </xdr:txBody>
    </xdr:sp>
    <xdr:clientData/>
  </xdr:twoCellAnchor>
  <xdr:twoCellAnchor>
    <xdr:from>
      <xdr:col>7</xdr:col>
      <xdr:colOff>166687</xdr:colOff>
      <xdr:row>185</xdr:row>
      <xdr:rowOff>9524</xdr:rowOff>
    </xdr:from>
    <xdr:to>
      <xdr:col>12</xdr:col>
      <xdr:colOff>238125</xdr:colOff>
      <xdr:row>189</xdr:row>
      <xdr:rowOff>11906</xdr:rowOff>
    </xdr:to>
    <xdr:sp macro="" textlink="">
      <xdr:nvSpPr>
        <xdr:cNvPr id="6" name="TextBox 5"/>
        <xdr:cNvSpPr txBox="1"/>
      </xdr:nvSpPr>
      <xdr:spPr>
        <a:xfrm>
          <a:off x="6691312" y="44243624"/>
          <a:ext cx="3500438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</a:t>
          </a:r>
          <a:r>
            <a:rPr lang="id-ID" sz="2000" b="1" baseline="0">
              <a:latin typeface="Comic Sans MS" pitchFamily="66" charset="0"/>
            </a:rPr>
            <a:t> </a:t>
          </a:r>
        </a:p>
        <a:p>
          <a:pPr algn="ctr"/>
          <a:r>
            <a:rPr lang="id-ID" sz="2000" b="1" baseline="0">
              <a:latin typeface="Comic Sans MS" pitchFamily="66" charset="0"/>
            </a:rPr>
            <a:t> </a:t>
          </a:r>
          <a:r>
            <a:rPr lang="id-ID" sz="2000" b="1">
              <a:latin typeface="Comic Sans MS" pitchFamily="66" charset="0"/>
            </a:rPr>
            <a:t>TGL 19 JAN 2019</a:t>
          </a:r>
        </a:p>
      </xdr:txBody>
    </xdr:sp>
    <xdr:clientData/>
  </xdr:twoCellAnchor>
  <xdr:twoCellAnchor>
    <xdr:from>
      <xdr:col>7</xdr:col>
      <xdr:colOff>166687</xdr:colOff>
      <xdr:row>104</xdr:row>
      <xdr:rowOff>9524</xdr:rowOff>
    </xdr:from>
    <xdr:to>
      <xdr:col>12</xdr:col>
      <xdr:colOff>178595</xdr:colOff>
      <xdr:row>108</xdr:row>
      <xdr:rowOff>11906</xdr:rowOff>
    </xdr:to>
    <xdr:sp macro="" textlink="">
      <xdr:nvSpPr>
        <xdr:cNvPr id="7" name="TextBox 6"/>
        <xdr:cNvSpPr txBox="1"/>
      </xdr:nvSpPr>
      <xdr:spPr>
        <a:xfrm>
          <a:off x="6691312" y="24888824"/>
          <a:ext cx="3440908" cy="9548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</a:t>
          </a:r>
        </a:p>
        <a:p>
          <a:pPr algn="ctr"/>
          <a:r>
            <a:rPr lang="id-ID" sz="2000" b="1" baseline="0">
              <a:latin typeface="Comic Sans MS" pitchFamily="66" charset="0"/>
            </a:rPr>
            <a:t> </a:t>
          </a:r>
          <a:r>
            <a:rPr lang="id-ID" sz="2000" b="1">
              <a:latin typeface="Comic Sans MS" pitchFamily="66" charset="0"/>
            </a:rPr>
            <a:t>TGL 16 JAN 2019</a:t>
          </a:r>
        </a:p>
      </xdr:txBody>
    </xdr:sp>
    <xdr:clientData/>
  </xdr:twoCellAnchor>
  <xdr:twoCellAnchor>
    <xdr:from>
      <xdr:col>14</xdr:col>
      <xdr:colOff>23812</xdr:colOff>
      <xdr:row>1</xdr:row>
      <xdr:rowOff>47626</xdr:rowOff>
    </xdr:from>
    <xdr:to>
      <xdr:col>15</xdr:col>
      <xdr:colOff>0</xdr:colOff>
      <xdr:row>3</xdr:row>
      <xdr:rowOff>238125</xdr:rowOff>
    </xdr:to>
    <xdr:sp macro="" textlink="">
      <xdr:nvSpPr>
        <xdr:cNvPr id="8" name="Oval 7"/>
        <xdr:cNvSpPr/>
      </xdr:nvSpPr>
      <xdr:spPr>
        <a:xfrm>
          <a:off x="11510962" y="295276"/>
          <a:ext cx="1195388" cy="68579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14</xdr:col>
      <xdr:colOff>0</xdr:colOff>
      <xdr:row>51</xdr:row>
      <xdr:rowOff>0</xdr:rowOff>
    </xdr:from>
    <xdr:to>
      <xdr:col>14</xdr:col>
      <xdr:colOff>1190626</xdr:colOff>
      <xdr:row>53</xdr:row>
      <xdr:rowOff>95250</xdr:rowOff>
    </xdr:to>
    <xdr:sp macro="" textlink="">
      <xdr:nvSpPr>
        <xdr:cNvPr id="9" name="Oval 8"/>
        <xdr:cNvSpPr/>
      </xdr:nvSpPr>
      <xdr:spPr>
        <a:xfrm>
          <a:off x="11487150" y="12201525"/>
          <a:ext cx="1190626" cy="6953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14</xdr:col>
      <xdr:colOff>0</xdr:colOff>
      <xdr:row>103</xdr:row>
      <xdr:rowOff>0</xdr:rowOff>
    </xdr:from>
    <xdr:to>
      <xdr:col>14</xdr:col>
      <xdr:colOff>1190626</xdr:colOff>
      <xdr:row>105</xdr:row>
      <xdr:rowOff>119062</xdr:rowOff>
    </xdr:to>
    <xdr:sp macro="" textlink="">
      <xdr:nvSpPr>
        <xdr:cNvPr id="10" name="Oval 9"/>
        <xdr:cNvSpPr/>
      </xdr:nvSpPr>
      <xdr:spPr>
        <a:xfrm>
          <a:off x="11487150" y="24545925"/>
          <a:ext cx="1190626" cy="69056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14</xdr:col>
      <xdr:colOff>0</xdr:colOff>
      <xdr:row>147</xdr:row>
      <xdr:rowOff>59532</xdr:rowOff>
    </xdr:from>
    <xdr:to>
      <xdr:col>14</xdr:col>
      <xdr:colOff>1190626</xdr:colOff>
      <xdr:row>149</xdr:row>
      <xdr:rowOff>95250</xdr:rowOff>
    </xdr:to>
    <xdr:sp macro="" textlink="">
      <xdr:nvSpPr>
        <xdr:cNvPr id="11" name="Oval 10"/>
        <xdr:cNvSpPr/>
      </xdr:nvSpPr>
      <xdr:spPr>
        <a:xfrm>
          <a:off x="11487150" y="35425857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14</xdr:col>
      <xdr:colOff>0</xdr:colOff>
      <xdr:row>184</xdr:row>
      <xdr:rowOff>59530</xdr:rowOff>
    </xdr:from>
    <xdr:to>
      <xdr:col>14</xdr:col>
      <xdr:colOff>1190626</xdr:colOff>
      <xdr:row>186</xdr:row>
      <xdr:rowOff>95248</xdr:rowOff>
    </xdr:to>
    <xdr:sp macro="" textlink="">
      <xdr:nvSpPr>
        <xdr:cNvPr id="12" name="Oval 11"/>
        <xdr:cNvSpPr/>
      </xdr:nvSpPr>
      <xdr:spPr>
        <a:xfrm>
          <a:off x="11487150" y="4396025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229</xdr:row>
      <xdr:rowOff>9524</xdr:rowOff>
    </xdr:from>
    <xdr:to>
      <xdr:col>12</xdr:col>
      <xdr:colOff>178595</xdr:colOff>
      <xdr:row>233</xdr:row>
      <xdr:rowOff>11906</xdr:rowOff>
    </xdr:to>
    <xdr:sp macro="" textlink="">
      <xdr:nvSpPr>
        <xdr:cNvPr id="13" name="TextBox 12"/>
        <xdr:cNvSpPr txBox="1"/>
      </xdr:nvSpPr>
      <xdr:spPr>
        <a:xfrm>
          <a:off x="6691312" y="54873524"/>
          <a:ext cx="3440908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endParaRPr lang="id-ID" sz="2000" b="1" baseline="0">
            <a:latin typeface="Comic Sans MS" pitchFamily="66" charset="0"/>
          </a:endParaRPr>
        </a:p>
        <a:p>
          <a:pPr algn="ctr"/>
          <a:r>
            <a:rPr lang="id-ID" sz="2000" b="1" baseline="0">
              <a:latin typeface="Comic Sans MS" pitchFamily="66" charset="0"/>
            </a:rPr>
            <a:t>  </a:t>
          </a:r>
          <a:r>
            <a:rPr lang="id-ID" sz="2000" b="1">
              <a:latin typeface="Comic Sans MS" pitchFamily="66" charset="0"/>
            </a:rPr>
            <a:t>TGL 29 JAN 2019</a:t>
          </a:r>
        </a:p>
      </xdr:txBody>
    </xdr:sp>
    <xdr:clientData/>
  </xdr:twoCellAnchor>
  <xdr:twoCellAnchor>
    <xdr:from>
      <xdr:col>7</xdr:col>
      <xdr:colOff>166687</xdr:colOff>
      <xdr:row>267</xdr:row>
      <xdr:rowOff>9524</xdr:rowOff>
    </xdr:from>
    <xdr:to>
      <xdr:col>12</xdr:col>
      <xdr:colOff>178595</xdr:colOff>
      <xdr:row>271</xdr:row>
      <xdr:rowOff>11906</xdr:rowOff>
    </xdr:to>
    <xdr:sp macro="" textlink="">
      <xdr:nvSpPr>
        <xdr:cNvPr id="14" name="TextBox 13"/>
        <xdr:cNvSpPr txBox="1"/>
      </xdr:nvSpPr>
      <xdr:spPr>
        <a:xfrm>
          <a:off x="6691312" y="64027049"/>
          <a:ext cx="3440908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</a:t>
          </a:r>
        </a:p>
        <a:p>
          <a:pPr algn="ctr"/>
          <a:r>
            <a:rPr lang="id-ID" sz="2000" b="1">
              <a:latin typeface="Comic Sans MS" pitchFamily="66" charset="0"/>
            </a:rPr>
            <a:t>TGL 30</a:t>
          </a:r>
          <a:r>
            <a:rPr lang="id-ID" sz="2000" b="1" baseline="0">
              <a:latin typeface="Comic Sans MS" pitchFamily="66" charset="0"/>
            </a:rPr>
            <a:t> JAN</a:t>
          </a:r>
          <a:r>
            <a:rPr lang="id-ID" sz="2000" b="1">
              <a:latin typeface="Comic Sans MS" pitchFamily="66" charset="0"/>
            </a:rPr>
            <a:t> 2019</a:t>
          </a:r>
        </a:p>
      </xdr:txBody>
    </xdr:sp>
    <xdr:clientData/>
  </xdr:twoCellAnchor>
  <xdr:twoCellAnchor>
    <xdr:from>
      <xdr:col>7</xdr:col>
      <xdr:colOff>166687</xdr:colOff>
      <xdr:row>312</xdr:row>
      <xdr:rowOff>9524</xdr:rowOff>
    </xdr:from>
    <xdr:to>
      <xdr:col>12</xdr:col>
      <xdr:colOff>726281</xdr:colOff>
      <xdr:row>316</xdr:row>
      <xdr:rowOff>11906</xdr:rowOff>
    </xdr:to>
    <xdr:sp macro="" textlink="">
      <xdr:nvSpPr>
        <xdr:cNvPr id="15" name="TextBox 14"/>
        <xdr:cNvSpPr txBox="1"/>
      </xdr:nvSpPr>
      <xdr:spPr>
        <a:xfrm>
          <a:off x="6691312" y="74828399"/>
          <a:ext cx="3988594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31 JAN 2019</a:t>
          </a:r>
        </a:p>
      </xdr:txBody>
    </xdr:sp>
    <xdr:clientData/>
  </xdr:twoCellAnchor>
  <xdr:twoCellAnchor>
    <xdr:from>
      <xdr:col>14</xdr:col>
      <xdr:colOff>0</xdr:colOff>
      <xdr:row>228</xdr:row>
      <xdr:rowOff>0</xdr:rowOff>
    </xdr:from>
    <xdr:to>
      <xdr:col>14</xdr:col>
      <xdr:colOff>1190626</xdr:colOff>
      <xdr:row>230</xdr:row>
      <xdr:rowOff>35718</xdr:rowOff>
    </xdr:to>
    <xdr:sp macro="" textlink="">
      <xdr:nvSpPr>
        <xdr:cNvPr id="16" name="Oval 15"/>
        <xdr:cNvSpPr/>
      </xdr:nvSpPr>
      <xdr:spPr>
        <a:xfrm>
          <a:off x="11487150" y="5453062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14</xdr:col>
      <xdr:colOff>0</xdr:colOff>
      <xdr:row>266</xdr:row>
      <xdr:rowOff>59532</xdr:rowOff>
    </xdr:from>
    <xdr:to>
      <xdr:col>14</xdr:col>
      <xdr:colOff>1190626</xdr:colOff>
      <xdr:row>268</xdr:row>
      <xdr:rowOff>59532</xdr:rowOff>
    </xdr:to>
    <xdr:sp macro="" textlink="">
      <xdr:nvSpPr>
        <xdr:cNvPr id="17" name="Oval 16"/>
        <xdr:cNvSpPr/>
      </xdr:nvSpPr>
      <xdr:spPr>
        <a:xfrm>
          <a:off x="11487150" y="63743682"/>
          <a:ext cx="1190626" cy="5715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14</xdr:col>
      <xdr:colOff>0</xdr:colOff>
      <xdr:row>311</xdr:row>
      <xdr:rowOff>0</xdr:rowOff>
    </xdr:from>
    <xdr:to>
      <xdr:col>14</xdr:col>
      <xdr:colOff>1190626</xdr:colOff>
      <xdr:row>313</xdr:row>
      <xdr:rowOff>0</xdr:rowOff>
    </xdr:to>
    <xdr:sp macro="" textlink="">
      <xdr:nvSpPr>
        <xdr:cNvPr id="18" name="Oval 17"/>
        <xdr:cNvSpPr/>
      </xdr:nvSpPr>
      <xdr:spPr>
        <a:xfrm>
          <a:off x="11487150" y="74504550"/>
          <a:ext cx="1190626" cy="5810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166687</xdr:colOff>
      <xdr:row>2</xdr:row>
      <xdr:rowOff>9524</xdr:rowOff>
    </xdr:from>
    <xdr:to>
      <xdr:col>12</xdr:col>
      <xdr:colOff>178595</xdr:colOff>
      <xdr:row>6</xdr:row>
      <xdr:rowOff>11906</xdr:rowOff>
    </xdr:to>
    <xdr:sp macro="" textlink="">
      <xdr:nvSpPr>
        <xdr:cNvPr id="19" name="TextBox 18"/>
        <xdr:cNvSpPr txBox="1"/>
      </xdr:nvSpPr>
      <xdr:spPr>
        <a:xfrm>
          <a:off x="6691312" y="504824"/>
          <a:ext cx="3440908" cy="9929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01 FEB 2019</a:t>
          </a:r>
        </a:p>
      </xdr:txBody>
    </xdr:sp>
    <xdr:clientData/>
  </xdr:twoCellAnchor>
  <xdr:twoCellAnchor>
    <xdr:from>
      <xdr:col>14</xdr:col>
      <xdr:colOff>23812</xdr:colOff>
      <xdr:row>1</xdr:row>
      <xdr:rowOff>47626</xdr:rowOff>
    </xdr:from>
    <xdr:to>
      <xdr:col>15</xdr:col>
      <xdr:colOff>0</xdr:colOff>
      <xdr:row>3</xdr:row>
      <xdr:rowOff>238125</xdr:rowOff>
    </xdr:to>
    <xdr:sp macro="" textlink="">
      <xdr:nvSpPr>
        <xdr:cNvPr id="20" name="Oval 19"/>
        <xdr:cNvSpPr/>
      </xdr:nvSpPr>
      <xdr:spPr>
        <a:xfrm>
          <a:off x="11510962" y="295276"/>
          <a:ext cx="1195388" cy="68579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44</xdr:row>
      <xdr:rowOff>9524</xdr:rowOff>
    </xdr:from>
    <xdr:to>
      <xdr:col>12</xdr:col>
      <xdr:colOff>178595</xdr:colOff>
      <xdr:row>48</xdr:row>
      <xdr:rowOff>11906</xdr:rowOff>
    </xdr:to>
    <xdr:sp macro="" textlink="">
      <xdr:nvSpPr>
        <xdr:cNvPr id="21" name="TextBox 20"/>
        <xdr:cNvSpPr txBox="1"/>
      </xdr:nvSpPr>
      <xdr:spPr>
        <a:xfrm>
          <a:off x="6691312" y="11610974"/>
          <a:ext cx="3440908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</a:t>
          </a:r>
          <a:r>
            <a:rPr lang="id-ID" sz="2000" b="1" baseline="0">
              <a:latin typeface="Comic Sans MS" pitchFamily="66" charset="0"/>
            </a:rPr>
            <a:t> 02 FEB</a:t>
          </a:r>
          <a:r>
            <a:rPr lang="id-ID" sz="2000" b="1">
              <a:latin typeface="Comic Sans MS" pitchFamily="66" charset="0"/>
            </a:rPr>
            <a:t> 2019</a:t>
          </a:r>
        </a:p>
      </xdr:txBody>
    </xdr:sp>
    <xdr:clientData/>
  </xdr:twoCellAnchor>
  <xdr:twoCellAnchor>
    <xdr:from>
      <xdr:col>14</xdr:col>
      <xdr:colOff>0</xdr:colOff>
      <xdr:row>43</xdr:row>
      <xdr:rowOff>0</xdr:rowOff>
    </xdr:from>
    <xdr:to>
      <xdr:col>14</xdr:col>
      <xdr:colOff>1190626</xdr:colOff>
      <xdr:row>45</xdr:row>
      <xdr:rowOff>95250</xdr:rowOff>
    </xdr:to>
    <xdr:sp macro="" textlink="">
      <xdr:nvSpPr>
        <xdr:cNvPr id="33" name="Oval 32"/>
        <xdr:cNvSpPr/>
      </xdr:nvSpPr>
      <xdr:spPr>
        <a:xfrm>
          <a:off x="11487150" y="11268075"/>
          <a:ext cx="1190626" cy="6953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73</xdr:row>
      <xdr:rowOff>9524</xdr:rowOff>
    </xdr:from>
    <xdr:to>
      <xdr:col>12</xdr:col>
      <xdr:colOff>178595</xdr:colOff>
      <xdr:row>77</xdr:row>
      <xdr:rowOff>11906</xdr:rowOff>
    </xdr:to>
    <xdr:sp macro="" textlink="">
      <xdr:nvSpPr>
        <xdr:cNvPr id="34" name="TextBox 33"/>
        <xdr:cNvSpPr txBox="1"/>
      </xdr:nvSpPr>
      <xdr:spPr>
        <a:xfrm>
          <a:off x="6691312" y="20145374"/>
          <a:ext cx="3440908" cy="9548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09</a:t>
          </a:r>
          <a:r>
            <a:rPr lang="id-ID" sz="2000" b="1" baseline="0">
              <a:latin typeface="Comic Sans MS" pitchFamily="66" charset="0"/>
            </a:rPr>
            <a:t> FEB</a:t>
          </a:r>
          <a:r>
            <a:rPr lang="id-ID" sz="2000" b="1">
              <a:latin typeface="Comic Sans MS" pitchFamily="66" charset="0"/>
            </a:rPr>
            <a:t> 2018</a:t>
          </a:r>
        </a:p>
      </xdr:txBody>
    </xdr:sp>
    <xdr:clientData/>
  </xdr:twoCellAnchor>
  <xdr:twoCellAnchor>
    <xdr:from>
      <xdr:col>7</xdr:col>
      <xdr:colOff>166687</xdr:colOff>
      <xdr:row>73</xdr:row>
      <xdr:rowOff>9524</xdr:rowOff>
    </xdr:from>
    <xdr:to>
      <xdr:col>12</xdr:col>
      <xdr:colOff>178595</xdr:colOff>
      <xdr:row>77</xdr:row>
      <xdr:rowOff>11906</xdr:rowOff>
    </xdr:to>
    <xdr:sp macro="" textlink="">
      <xdr:nvSpPr>
        <xdr:cNvPr id="35" name="TextBox 34"/>
        <xdr:cNvSpPr txBox="1"/>
      </xdr:nvSpPr>
      <xdr:spPr>
        <a:xfrm>
          <a:off x="6691312" y="20145374"/>
          <a:ext cx="3440908" cy="9548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04 FEB 2019</a:t>
          </a:r>
        </a:p>
      </xdr:txBody>
    </xdr:sp>
    <xdr:clientData/>
  </xdr:twoCellAnchor>
  <xdr:twoCellAnchor>
    <xdr:from>
      <xdr:col>14</xdr:col>
      <xdr:colOff>0</xdr:colOff>
      <xdr:row>72</xdr:row>
      <xdr:rowOff>0</xdr:rowOff>
    </xdr:from>
    <xdr:to>
      <xdr:col>14</xdr:col>
      <xdr:colOff>1190626</xdr:colOff>
      <xdr:row>74</xdr:row>
      <xdr:rowOff>119062</xdr:rowOff>
    </xdr:to>
    <xdr:sp macro="" textlink="">
      <xdr:nvSpPr>
        <xdr:cNvPr id="36" name="Oval 35"/>
        <xdr:cNvSpPr/>
      </xdr:nvSpPr>
      <xdr:spPr>
        <a:xfrm>
          <a:off x="11487150" y="19802475"/>
          <a:ext cx="1190626" cy="69056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104</xdr:row>
      <xdr:rowOff>9524</xdr:rowOff>
    </xdr:from>
    <xdr:to>
      <xdr:col>12</xdr:col>
      <xdr:colOff>178595</xdr:colOff>
      <xdr:row>108</xdr:row>
      <xdr:rowOff>11906</xdr:rowOff>
    </xdr:to>
    <xdr:sp macro="" textlink="">
      <xdr:nvSpPr>
        <xdr:cNvPr id="9" name="TextBox 8"/>
        <xdr:cNvSpPr txBox="1"/>
      </xdr:nvSpPr>
      <xdr:spPr>
        <a:xfrm>
          <a:off x="6691312" y="28117799"/>
          <a:ext cx="3440908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8 FEB 2019</a:t>
          </a:r>
        </a:p>
      </xdr:txBody>
    </xdr:sp>
    <xdr:clientData/>
  </xdr:twoCellAnchor>
  <xdr:twoCellAnchor>
    <xdr:from>
      <xdr:col>14</xdr:col>
      <xdr:colOff>0</xdr:colOff>
      <xdr:row>103</xdr:row>
      <xdr:rowOff>59532</xdr:rowOff>
    </xdr:from>
    <xdr:to>
      <xdr:col>14</xdr:col>
      <xdr:colOff>1190626</xdr:colOff>
      <xdr:row>105</xdr:row>
      <xdr:rowOff>95250</xdr:rowOff>
    </xdr:to>
    <xdr:sp macro="" textlink="">
      <xdr:nvSpPr>
        <xdr:cNvPr id="10" name="Oval 9"/>
        <xdr:cNvSpPr/>
      </xdr:nvSpPr>
      <xdr:spPr>
        <a:xfrm>
          <a:off x="11487150" y="27834432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150</xdr:row>
      <xdr:rowOff>9524</xdr:rowOff>
    </xdr:from>
    <xdr:to>
      <xdr:col>12</xdr:col>
      <xdr:colOff>238125</xdr:colOff>
      <xdr:row>154</xdr:row>
      <xdr:rowOff>11906</xdr:rowOff>
    </xdr:to>
    <xdr:sp macro="" textlink="">
      <xdr:nvSpPr>
        <xdr:cNvPr id="11" name="TextBox 10"/>
        <xdr:cNvSpPr txBox="1"/>
      </xdr:nvSpPr>
      <xdr:spPr>
        <a:xfrm>
          <a:off x="6691312" y="39271574"/>
          <a:ext cx="3500438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21 FEB 2019</a:t>
          </a:r>
        </a:p>
      </xdr:txBody>
    </xdr:sp>
    <xdr:clientData/>
  </xdr:twoCellAnchor>
  <xdr:twoCellAnchor>
    <xdr:from>
      <xdr:col>7</xdr:col>
      <xdr:colOff>166687</xdr:colOff>
      <xdr:row>187</xdr:row>
      <xdr:rowOff>9524</xdr:rowOff>
    </xdr:from>
    <xdr:to>
      <xdr:col>12</xdr:col>
      <xdr:colOff>178595</xdr:colOff>
      <xdr:row>191</xdr:row>
      <xdr:rowOff>11906</xdr:rowOff>
    </xdr:to>
    <xdr:sp macro="" textlink="">
      <xdr:nvSpPr>
        <xdr:cNvPr id="12" name="TextBox 11"/>
        <xdr:cNvSpPr txBox="1"/>
      </xdr:nvSpPr>
      <xdr:spPr>
        <a:xfrm>
          <a:off x="6691312" y="48072674"/>
          <a:ext cx="3440908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22 FEB 2019</a:t>
          </a:r>
        </a:p>
      </xdr:txBody>
    </xdr:sp>
    <xdr:clientData/>
  </xdr:twoCellAnchor>
  <xdr:twoCellAnchor>
    <xdr:from>
      <xdr:col>7</xdr:col>
      <xdr:colOff>166687</xdr:colOff>
      <xdr:row>218</xdr:row>
      <xdr:rowOff>9524</xdr:rowOff>
    </xdr:from>
    <xdr:to>
      <xdr:col>12</xdr:col>
      <xdr:colOff>178595</xdr:colOff>
      <xdr:row>222</xdr:row>
      <xdr:rowOff>11906</xdr:rowOff>
    </xdr:to>
    <xdr:sp macro="" textlink="">
      <xdr:nvSpPr>
        <xdr:cNvPr id="13" name="TextBox 12"/>
        <xdr:cNvSpPr txBox="1"/>
      </xdr:nvSpPr>
      <xdr:spPr>
        <a:xfrm>
          <a:off x="6691312" y="55330724"/>
          <a:ext cx="3440908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25 FEB 2019</a:t>
          </a:r>
        </a:p>
      </xdr:txBody>
    </xdr:sp>
    <xdr:clientData/>
  </xdr:twoCellAnchor>
  <xdr:twoCellAnchor>
    <xdr:from>
      <xdr:col>14</xdr:col>
      <xdr:colOff>0</xdr:colOff>
      <xdr:row>149</xdr:row>
      <xdr:rowOff>59530</xdr:rowOff>
    </xdr:from>
    <xdr:to>
      <xdr:col>14</xdr:col>
      <xdr:colOff>1190626</xdr:colOff>
      <xdr:row>151</xdr:row>
      <xdr:rowOff>95248</xdr:rowOff>
    </xdr:to>
    <xdr:sp macro="" textlink="">
      <xdr:nvSpPr>
        <xdr:cNvPr id="14" name="Oval 13"/>
        <xdr:cNvSpPr/>
      </xdr:nvSpPr>
      <xdr:spPr>
        <a:xfrm>
          <a:off x="11487150" y="3898820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14</xdr:col>
      <xdr:colOff>0</xdr:colOff>
      <xdr:row>186</xdr:row>
      <xdr:rowOff>0</xdr:rowOff>
    </xdr:from>
    <xdr:to>
      <xdr:col>14</xdr:col>
      <xdr:colOff>1190626</xdr:colOff>
      <xdr:row>188</xdr:row>
      <xdr:rowOff>35718</xdr:rowOff>
    </xdr:to>
    <xdr:sp macro="" textlink="">
      <xdr:nvSpPr>
        <xdr:cNvPr id="15" name="Oval 14"/>
        <xdr:cNvSpPr/>
      </xdr:nvSpPr>
      <xdr:spPr>
        <a:xfrm>
          <a:off x="11487150" y="4772977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14</xdr:col>
      <xdr:colOff>0</xdr:colOff>
      <xdr:row>217</xdr:row>
      <xdr:rowOff>59532</xdr:rowOff>
    </xdr:from>
    <xdr:to>
      <xdr:col>14</xdr:col>
      <xdr:colOff>1190626</xdr:colOff>
      <xdr:row>219</xdr:row>
      <xdr:rowOff>59532</xdr:rowOff>
    </xdr:to>
    <xdr:sp macro="" textlink="">
      <xdr:nvSpPr>
        <xdr:cNvPr id="16" name="Oval 15"/>
        <xdr:cNvSpPr/>
      </xdr:nvSpPr>
      <xdr:spPr>
        <a:xfrm>
          <a:off x="11487150" y="55047357"/>
          <a:ext cx="1190626" cy="5715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260</xdr:row>
      <xdr:rowOff>9524</xdr:rowOff>
    </xdr:from>
    <xdr:to>
      <xdr:col>12</xdr:col>
      <xdr:colOff>726281</xdr:colOff>
      <xdr:row>264</xdr:row>
      <xdr:rowOff>11906</xdr:rowOff>
    </xdr:to>
    <xdr:sp macro="" textlink="">
      <xdr:nvSpPr>
        <xdr:cNvPr id="17" name="TextBox 16"/>
        <xdr:cNvSpPr txBox="1"/>
      </xdr:nvSpPr>
      <xdr:spPr>
        <a:xfrm>
          <a:off x="6691312" y="65189099"/>
          <a:ext cx="3988594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26 FEB 2019</a:t>
          </a:r>
        </a:p>
      </xdr:txBody>
    </xdr:sp>
    <xdr:clientData/>
  </xdr:twoCellAnchor>
  <xdr:twoCellAnchor>
    <xdr:from>
      <xdr:col>14</xdr:col>
      <xdr:colOff>0</xdr:colOff>
      <xdr:row>259</xdr:row>
      <xdr:rowOff>0</xdr:rowOff>
    </xdr:from>
    <xdr:to>
      <xdr:col>14</xdr:col>
      <xdr:colOff>1190626</xdr:colOff>
      <xdr:row>261</xdr:row>
      <xdr:rowOff>0</xdr:rowOff>
    </xdr:to>
    <xdr:sp macro="" textlink="">
      <xdr:nvSpPr>
        <xdr:cNvPr id="18" name="Oval 17"/>
        <xdr:cNvSpPr/>
      </xdr:nvSpPr>
      <xdr:spPr>
        <a:xfrm>
          <a:off x="11487150" y="64865250"/>
          <a:ext cx="1190626" cy="5810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166687</xdr:colOff>
      <xdr:row>2</xdr:row>
      <xdr:rowOff>9524</xdr:rowOff>
    </xdr:from>
    <xdr:to>
      <xdr:col>12</xdr:col>
      <xdr:colOff>178595</xdr:colOff>
      <xdr:row>6</xdr:row>
      <xdr:rowOff>11906</xdr:rowOff>
    </xdr:to>
    <xdr:sp macro="" textlink="">
      <xdr:nvSpPr>
        <xdr:cNvPr id="19" name="TextBox 18"/>
        <xdr:cNvSpPr txBox="1"/>
      </xdr:nvSpPr>
      <xdr:spPr>
        <a:xfrm>
          <a:off x="6691312" y="504824"/>
          <a:ext cx="3440908" cy="9929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</a:t>
          </a:r>
        </a:p>
        <a:p>
          <a:pPr algn="ctr"/>
          <a:r>
            <a:rPr lang="id-ID" sz="2000" b="1" baseline="0">
              <a:latin typeface="Comic Sans MS" pitchFamily="66" charset="0"/>
            </a:rPr>
            <a:t>TGL</a:t>
          </a:r>
          <a:r>
            <a:rPr lang="id-ID" sz="2000" b="1">
              <a:latin typeface="Comic Sans MS" pitchFamily="66" charset="0"/>
            </a:rPr>
            <a:t> 19 MARET 2019</a:t>
          </a:r>
        </a:p>
      </xdr:txBody>
    </xdr:sp>
    <xdr:clientData/>
  </xdr:twoCellAnchor>
  <xdr:twoCellAnchor>
    <xdr:from>
      <xdr:col>7</xdr:col>
      <xdr:colOff>166687</xdr:colOff>
      <xdr:row>29</xdr:row>
      <xdr:rowOff>9524</xdr:rowOff>
    </xdr:from>
    <xdr:to>
      <xdr:col>12</xdr:col>
      <xdr:colOff>178595</xdr:colOff>
      <xdr:row>33</xdr:row>
      <xdr:rowOff>11906</xdr:rowOff>
    </xdr:to>
    <xdr:sp macro="" textlink="">
      <xdr:nvSpPr>
        <xdr:cNvPr id="20" name="TextBox 19"/>
        <xdr:cNvSpPr txBox="1"/>
      </xdr:nvSpPr>
      <xdr:spPr>
        <a:xfrm>
          <a:off x="6691312" y="7086599"/>
          <a:ext cx="3440908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</a:t>
          </a:r>
        </a:p>
        <a:p>
          <a:pPr algn="ctr"/>
          <a:r>
            <a:rPr lang="id-ID" sz="2000" b="1" baseline="0">
              <a:latin typeface="Comic Sans MS" pitchFamily="66" charset="0"/>
            </a:rPr>
            <a:t> </a:t>
          </a:r>
          <a:r>
            <a:rPr lang="id-ID" sz="2000" b="1">
              <a:latin typeface="Comic Sans MS" pitchFamily="66" charset="0"/>
            </a:rPr>
            <a:t>TGL</a:t>
          </a:r>
          <a:r>
            <a:rPr lang="id-ID" sz="2000" b="1" baseline="0">
              <a:latin typeface="Comic Sans MS" pitchFamily="66" charset="0"/>
            </a:rPr>
            <a:t> 20 MAR</a:t>
          </a:r>
          <a:r>
            <a:rPr lang="id-ID" sz="2000" b="1">
              <a:latin typeface="Comic Sans MS" pitchFamily="66" charset="0"/>
            </a:rPr>
            <a:t> 2019</a:t>
          </a:r>
        </a:p>
      </xdr:txBody>
    </xdr:sp>
    <xdr:clientData/>
  </xdr:twoCellAnchor>
  <xdr:twoCellAnchor>
    <xdr:from>
      <xdr:col>7</xdr:col>
      <xdr:colOff>166687</xdr:colOff>
      <xdr:row>58</xdr:row>
      <xdr:rowOff>9524</xdr:rowOff>
    </xdr:from>
    <xdr:to>
      <xdr:col>12</xdr:col>
      <xdr:colOff>178595</xdr:colOff>
      <xdr:row>62</xdr:row>
      <xdr:rowOff>11906</xdr:rowOff>
    </xdr:to>
    <xdr:sp macro="" textlink="">
      <xdr:nvSpPr>
        <xdr:cNvPr id="21" name="TextBox 20"/>
        <xdr:cNvSpPr txBox="1"/>
      </xdr:nvSpPr>
      <xdr:spPr>
        <a:xfrm>
          <a:off x="6691312" y="13954124"/>
          <a:ext cx="3440908" cy="9548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09</a:t>
          </a:r>
          <a:r>
            <a:rPr lang="id-ID" sz="2000" b="1" baseline="0">
              <a:latin typeface="Comic Sans MS" pitchFamily="66" charset="0"/>
            </a:rPr>
            <a:t> FEB</a:t>
          </a:r>
          <a:r>
            <a:rPr lang="id-ID" sz="2000" b="1">
              <a:latin typeface="Comic Sans MS" pitchFamily="66" charset="0"/>
            </a:rPr>
            <a:t> 2018</a:t>
          </a:r>
        </a:p>
      </xdr:txBody>
    </xdr:sp>
    <xdr:clientData/>
  </xdr:twoCellAnchor>
  <xdr:twoCellAnchor>
    <xdr:from>
      <xdr:col>7</xdr:col>
      <xdr:colOff>166687</xdr:colOff>
      <xdr:row>98</xdr:row>
      <xdr:rowOff>9524</xdr:rowOff>
    </xdr:from>
    <xdr:to>
      <xdr:col>12</xdr:col>
      <xdr:colOff>178595</xdr:colOff>
      <xdr:row>102</xdr:row>
      <xdr:rowOff>11906</xdr:rowOff>
    </xdr:to>
    <xdr:sp macro="" textlink="">
      <xdr:nvSpPr>
        <xdr:cNvPr id="22" name="TextBox 21"/>
        <xdr:cNvSpPr txBox="1"/>
      </xdr:nvSpPr>
      <xdr:spPr>
        <a:xfrm>
          <a:off x="6691312" y="23593424"/>
          <a:ext cx="3440908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</a:t>
          </a:r>
        </a:p>
        <a:p>
          <a:pPr algn="ctr"/>
          <a:r>
            <a:rPr lang="id-ID" sz="2000" b="1" baseline="0">
              <a:latin typeface="Comic Sans MS" pitchFamily="66" charset="0"/>
            </a:rPr>
            <a:t> </a:t>
          </a:r>
          <a:r>
            <a:rPr lang="id-ID" sz="2000" b="1">
              <a:latin typeface="Comic Sans MS" pitchFamily="66" charset="0"/>
            </a:rPr>
            <a:t>TGL 22 MARET 2019</a:t>
          </a:r>
        </a:p>
      </xdr:txBody>
    </xdr:sp>
    <xdr:clientData/>
  </xdr:twoCellAnchor>
  <xdr:twoCellAnchor>
    <xdr:from>
      <xdr:col>7</xdr:col>
      <xdr:colOff>166687</xdr:colOff>
      <xdr:row>135</xdr:row>
      <xdr:rowOff>9524</xdr:rowOff>
    </xdr:from>
    <xdr:to>
      <xdr:col>12</xdr:col>
      <xdr:colOff>238125</xdr:colOff>
      <xdr:row>139</xdr:row>
      <xdr:rowOff>11906</xdr:rowOff>
    </xdr:to>
    <xdr:sp macro="" textlink="">
      <xdr:nvSpPr>
        <xdr:cNvPr id="23" name="TextBox 22"/>
        <xdr:cNvSpPr txBox="1"/>
      </xdr:nvSpPr>
      <xdr:spPr>
        <a:xfrm>
          <a:off x="6691312" y="32365949"/>
          <a:ext cx="3500438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</a:t>
          </a:r>
        </a:p>
        <a:p>
          <a:pPr algn="ctr"/>
          <a:r>
            <a:rPr lang="id-ID" sz="2000" b="1">
              <a:latin typeface="Comic Sans MS" pitchFamily="66" charset="0"/>
            </a:rPr>
            <a:t>TGL 23 MARET 2019</a:t>
          </a:r>
        </a:p>
      </xdr:txBody>
    </xdr:sp>
    <xdr:clientData/>
  </xdr:twoCellAnchor>
  <xdr:twoCellAnchor>
    <xdr:from>
      <xdr:col>7</xdr:col>
      <xdr:colOff>166687</xdr:colOff>
      <xdr:row>166</xdr:row>
      <xdr:rowOff>9524</xdr:rowOff>
    </xdr:from>
    <xdr:to>
      <xdr:col>12</xdr:col>
      <xdr:colOff>178595</xdr:colOff>
      <xdr:row>170</xdr:row>
      <xdr:rowOff>11906</xdr:rowOff>
    </xdr:to>
    <xdr:sp macro="" textlink="">
      <xdr:nvSpPr>
        <xdr:cNvPr id="24" name="TextBox 23"/>
        <xdr:cNvSpPr txBox="1"/>
      </xdr:nvSpPr>
      <xdr:spPr>
        <a:xfrm>
          <a:off x="6691312" y="39976424"/>
          <a:ext cx="3440908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</a:t>
          </a:r>
        </a:p>
        <a:p>
          <a:pPr algn="ctr"/>
          <a:r>
            <a:rPr lang="id-ID" sz="2000" b="1" baseline="0">
              <a:latin typeface="Comic Sans MS" pitchFamily="66" charset="0"/>
            </a:rPr>
            <a:t>   </a:t>
          </a:r>
          <a:r>
            <a:rPr lang="id-ID" sz="2000" b="1">
              <a:latin typeface="Comic Sans MS" pitchFamily="66" charset="0"/>
            </a:rPr>
            <a:t>TGL 25 MARET 2019</a:t>
          </a:r>
        </a:p>
      </xdr:txBody>
    </xdr:sp>
    <xdr:clientData/>
  </xdr:twoCellAnchor>
  <xdr:twoCellAnchor>
    <xdr:from>
      <xdr:col>7</xdr:col>
      <xdr:colOff>166687</xdr:colOff>
      <xdr:row>58</xdr:row>
      <xdr:rowOff>9524</xdr:rowOff>
    </xdr:from>
    <xdr:to>
      <xdr:col>12</xdr:col>
      <xdr:colOff>178595</xdr:colOff>
      <xdr:row>62</xdr:row>
      <xdr:rowOff>11906</xdr:rowOff>
    </xdr:to>
    <xdr:sp macro="" textlink="">
      <xdr:nvSpPr>
        <xdr:cNvPr id="25" name="TextBox 24"/>
        <xdr:cNvSpPr txBox="1"/>
      </xdr:nvSpPr>
      <xdr:spPr>
        <a:xfrm>
          <a:off x="6691312" y="13954124"/>
          <a:ext cx="3440908" cy="9548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</a:t>
          </a:r>
        </a:p>
        <a:p>
          <a:pPr algn="ctr"/>
          <a:r>
            <a:rPr lang="id-ID" sz="2000" b="1" baseline="0">
              <a:latin typeface="Comic Sans MS" pitchFamily="66" charset="0"/>
            </a:rPr>
            <a:t> </a:t>
          </a:r>
          <a:r>
            <a:rPr lang="id-ID" sz="2000" b="1">
              <a:latin typeface="Comic Sans MS" pitchFamily="66" charset="0"/>
            </a:rPr>
            <a:t>TGL 21 MAR 2019</a:t>
          </a:r>
        </a:p>
      </xdr:txBody>
    </xdr:sp>
    <xdr:clientData/>
  </xdr:twoCellAnchor>
  <xdr:twoCellAnchor>
    <xdr:from>
      <xdr:col>14</xdr:col>
      <xdr:colOff>23812</xdr:colOff>
      <xdr:row>1</xdr:row>
      <xdr:rowOff>47626</xdr:rowOff>
    </xdr:from>
    <xdr:to>
      <xdr:col>15</xdr:col>
      <xdr:colOff>0</xdr:colOff>
      <xdr:row>3</xdr:row>
      <xdr:rowOff>238125</xdr:rowOff>
    </xdr:to>
    <xdr:sp macro="" textlink="">
      <xdr:nvSpPr>
        <xdr:cNvPr id="26" name="Oval 25"/>
        <xdr:cNvSpPr/>
      </xdr:nvSpPr>
      <xdr:spPr>
        <a:xfrm>
          <a:off x="11510962" y="295276"/>
          <a:ext cx="1195388" cy="68579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14</xdr:col>
      <xdr:colOff>1190626</xdr:colOff>
      <xdr:row>30</xdr:row>
      <xdr:rowOff>95250</xdr:rowOff>
    </xdr:to>
    <xdr:sp macro="" textlink="">
      <xdr:nvSpPr>
        <xdr:cNvPr id="27" name="Oval 26"/>
        <xdr:cNvSpPr/>
      </xdr:nvSpPr>
      <xdr:spPr>
        <a:xfrm>
          <a:off x="11487150" y="6743700"/>
          <a:ext cx="1190626" cy="695325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14</xdr:col>
      <xdr:colOff>0</xdr:colOff>
      <xdr:row>57</xdr:row>
      <xdr:rowOff>0</xdr:rowOff>
    </xdr:from>
    <xdr:to>
      <xdr:col>14</xdr:col>
      <xdr:colOff>1190626</xdr:colOff>
      <xdr:row>59</xdr:row>
      <xdr:rowOff>119062</xdr:rowOff>
    </xdr:to>
    <xdr:sp macro="" textlink="">
      <xdr:nvSpPr>
        <xdr:cNvPr id="28" name="Oval 27"/>
        <xdr:cNvSpPr/>
      </xdr:nvSpPr>
      <xdr:spPr>
        <a:xfrm>
          <a:off x="11487150" y="13611225"/>
          <a:ext cx="1190626" cy="69056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14</xdr:col>
      <xdr:colOff>0</xdr:colOff>
      <xdr:row>97</xdr:row>
      <xdr:rowOff>59532</xdr:rowOff>
    </xdr:from>
    <xdr:to>
      <xdr:col>14</xdr:col>
      <xdr:colOff>1190626</xdr:colOff>
      <xdr:row>99</xdr:row>
      <xdr:rowOff>95250</xdr:rowOff>
    </xdr:to>
    <xdr:sp macro="" textlink="">
      <xdr:nvSpPr>
        <xdr:cNvPr id="29" name="Oval 28"/>
        <xdr:cNvSpPr/>
      </xdr:nvSpPr>
      <xdr:spPr>
        <a:xfrm>
          <a:off x="11487150" y="23310057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14</xdr:col>
      <xdr:colOff>0</xdr:colOff>
      <xdr:row>134</xdr:row>
      <xdr:rowOff>59530</xdr:rowOff>
    </xdr:from>
    <xdr:to>
      <xdr:col>14</xdr:col>
      <xdr:colOff>1190626</xdr:colOff>
      <xdr:row>136</xdr:row>
      <xdr:rowOff>95248</xdr:rowOff>
    </xdr:to>
    <xdr:sp macro="" textlink="">
      <xdr:nvSpPr>
        <xdr:cNvPr id="30" name="Oval 29"/>
        <xdr:cNvSpPr/>
      </xdr:nvSpPr>
      <xdr:spPr>
        <a:xfrm>
          <a:off x="11487150" y="3208258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14</xdr:col>
      <xdr:colOff>0</xdr:colOff>
      <xdr:row>165</xdr:row>
      <xdr:rowOff>0</xdr:rowOff>
    </xdr:from>
    <xdr:to>
      <xdr:col>14</xdr:col>
      <xdr:colOff>1190626</xdr:colOff>
      <xdr:row>167</xdr:row>
      <xdr:rowOff>35718</xdr:rowOff>
    </xdr:to>
    <xdr:sp macro="" textlink="">
      <xdr:nvSpPr>
        <xdr:cNvPr id="31" name="Oval 30"/>
        <xdr:cNvSpPr/>
      </xdr:nvSpPr>
      <xdr:spPr>
        <a:xfrm>
          <a:off x="11487150" y="3963352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166687</xdr:colOff>
      <xdr:row>2</xdr:row>
      <xdr:rowOff>9524</xdr:rowOff>
    </xdr:from>
    <xdr:to>
      <xdr:col>12</xdr:col>
      <xdr:colOff>178595</xdr:colOff>
      <xdr:row>6</xdr:row>
      <xdr:rowOff>11906</xdr:rowOff>
    </xdr:to>
    <xdr:sp macro="" textlink="">
      <xdr:nvSpPr>
        <xdr:cNvPr id="2" name="TextBox 1"/>
        <xdr:cNvSpPr txBox="1"/>
      </xdr:nvSpPr>
      <xdr:spPr>
        <a:xfrm>
          <a:off x="7691437" y="504824"/>
          <a:ext cx="5317333" cy="9929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</a:t>
          </a:r>
        </a:p>
        <a:p>
          <a:pPr algn="ctr"/>
          <a:r>
            <a:rPr lang="id-ID" sz="2000" b="1" baseline="0">
              <a:latin typeface="Comic Sans MS" pitchFamily="66" charset="0"/>
            </a:rPr>
            <a:t>TGL</a:t>
          </a:r>
          <a:r>
            <a:rPr lang="id-ID" sz="2000" b="1">
              <a:latin typeface="Comic Sans MS" pitchFamily="66" charset="0"/>
            </a:rPr>
            <a:t> 19 MARET 2019</a:t>
          </a:r>
        </a:p>
      </xdr:txBody>
    </xdr:sp>
    <xdr:clientData/>
  </xdr:twoCellAnchor>
  <xdr:twoCellAnchor>
    <xdr:from>
      <xdr:col>7</xdr:col>
      <xdr:colOff>166687</xdr:colOff>
      <xdr:row>29</xdr:row>
      <xdr:rowOff>9524</xdr:rowOff>
    </xdr:from>
    <xdr:to>
      <xdr:col>12</xdr:col>
      <xdr:colOff>178595</xdr:colOff>
      <xdr:row>33</xdr:row>
      <xdr:rowOff>11906</xdr:rowOff>
    </xdr:to>
    <xdr:sp macro="" textlink="">
      <xdr:nvSpPr>
        <xdr:cNvPr id="3" name="TextBox 2"/>
        <xdr:cNvSpPr txBox="1"/>
      </xdr:nvSpPr>
      <xdr:spPr>
        <a:xfrm>
          <a:off x="7691437" y="7115174"/>
          <a:ext cx="5317333" cy="9548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</a:t>
          </a:r>
        </a:p>
        <a:p>
          <a:pPr algn="ctr"/>
          <a:r>
            <a:rPr lang="id-ID" sz="2000" b="1" baseline="0">
              <a:latin typeface="Comic Sans MS" pitchFamily="66" charset="0"/>
            </a:rPr>
            <a:t> </a:t>
          </a:r>
          <a:r>
            <a:rPr lang="id-ID" sz="2000" b="1">
              <a:latin typeface="Comic Sans MS" pitchFamily="66" charset="0"/>
            </a:rPr>
            <a:t>TGL</a:t>
          </a:r>
          <a:r>
            <a:rPr lang="id-ID" sz="2000" b="1" baseline="0">
              <a:latin typeface="Comic Sans MS" pitchFamily="66" charset="0"/>
            </a:rPr>
            <a:t> 20 MAR</a:t>
          </a:r>
          <a:r>
            <a:rPr lang="id-ID" sz="2000" b="1">
              <a:latin typeface="Comic Sans MS" pitchFamily="66" charset="0"/>
            </a:rPr>
            <a:t> 2019</a:t>
          </a:r>
        </a:p>
      </xdr:txBody>
    </xdr:sp>
    <xdr:clientData/>
  </xdr:twoCellAnchor>
  <xdr:twoCellAnchor>
    <xdr:from>
      <xdr:col>7</xdr:col>
      <xdr:colOff>166687</xdr:colOff>
      <xdr:row>2</xdr:row>
      <xdr:rowOff>9524</xdr:rowOff>
    </xdr:from>
    <xdr:to>
      <xdr:col>12</xdr:col>
      <xdr:colOff>178595</xdr:colOff>
      <xdr:row>6</xdr:row>
      <xdr:rowOff>11906</xdr:rowOff>
    </xdr:to>
    <xdr:sp macro="" textlink="">
      <xdr:nvSpPr>
        <xdr:cNvPr id="4" name="TextBox 3"/>
        <xdr:cNvSpPr txBox="1"/>
      </xdr:nvSpPr>
      <xdr:spPr>
        <a:xfrm>
          <a:off x="7691437" y="504824"/>
          <a:ext cx="5317333" cy="9929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</a:t>
          </a:r>
          <a:r>
            <a:rPr lang="id-ID" sz="2000" b="1" baseline="0">
              <a:latin typeface="Comic Sans MS" pitchFamily="66" charset="0"/>
            </a:rPr>
            <a:t>  </a:t>
          </a:r>
        </a:p>
        <a:p>
          <a:pPr algn="ctr"/>
          <a:r>
            <a:rPr lang="id-ID" sz="2000" b="1" baseline="0">
              <a:latin typeface="Comic Sans MS" pitchFamily="66" charset="0"/>
            </a:rPr>
            <a:t> </a:t>
          </a:r>
          <a:r>
            <a:rPr lang="id-ID" sz="2000" b="1">
              <a:latin typeface="Comic Sans MS" pitchFamily="66" charset="0"/>
            </a:rPr>
            <a:t>TGL 4 APRIL 2019</a:t>
          </a:r>
        </a:p>
      </xdr:txBody>
    </xdr:sp>
    <xdr:clientData/>
  </xdr:twoCellAnchor>
  <xdr:twoCellAnchor>
    <xdr:from>
      <xdr:col>7</xdr:col>
      <xdr:colOff>166687</xdr:colOff>
      <xdr:row>29</xdr:row>
      <xdr:rowOff>9524</xdr:rowOff>
    </xdr:from>
    <xdr:to>
      <xdr:col>12</xdr:col>
      <xdr:colOff>178595</xdr:colOff>
      <xdr:row>33</xdr:row>
      <xdr:rowOff>11906</xdr:rowOff>
    </xdr:to>
    <xdr:sp macro="" textlink="">
      <xdr:nvSpPr>
        <xdr:cNvPr id="5" name="TextBox 4"/>
        <xdr:cNvSpPr txBox="1"/>
      </xdr:nvSpPr>
      <xdr:spPr>
        <a:xfrm>
          <a:off x="7691437" y="7115174"/>
          <a:ext cx="5317333" cy="9548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</a:t>
          </a:r>
        </a:p>
        <a:p>
          <a:pPr algn="ctr"/>
          <a:r>
            <a:rPr lang="id-ID" sz="2000" b="1" baseline="0">
              <a:latin typeface="Comic Sans MS" pitchFamily="66" charset="0"/>
            </a:rPr>
            <a:t>   </a:t>
          </a:r>
          <a:r>
            <a:rPr lang="id-ID" sz="2000" b="1">
              <a:latin typeface="Comic Sans MS" pitchFamily="66" charset="0"/>
            </a:rPr>
            <a:t>TGL</a:t>
          </a:r>
          <a:r>
            <a:rPr lang="id-ID" sz="2000" b="1" baseline="0">
              <a:latin typeface="Comic Sans MS" pitchFamily="66" charset="0"/>
            </a:rPr>
            <a:t> 5 APRIL</a:t>
          </a:r>
          <a:r>
            <a:rPr lang="id-ID" sz="2000" b="1">
              <a:latin typeface="Comic Sans MS" pitchFamily="66" charset="0"/>
            </a:rPr>
            <a:t> 2019</a:t>
          </a:r>
        </a:p>
      </xdr:txBody>
    </xdr:sp>
    <xdr:clientData/>
  </xdr:twoCellAnchor>
  <xdr:twoCellAnchor>
    <xdr:from>
      <xdr:col>7</xdr:col>
      <xdr:colOff>166687</xdr:colOff>
      <xdr:row>60</xdr:row>
      <xdr:rowOff>9524</xdr:rowOff>
    </xdr:from>
    <xdr:to>
      <xdr:col>12</xdr:col>
      <xdr:colOff>178595</xdr:colOff>
      <xdr:row>64</xdr:row>
      <xdr:rowOff>11906</xdr:rowOff>
    </xdr:to>
    <xdr:sp macro="" textlink="">
      <xdr:nvSpPr>
        <xdr:cNvPr id="6" name="TextBox 5"/>
        <xdr:cNvSpPr txBox="1"/>
      </xdr:nvSpPr>
      <xdr:spPr>
        <a:xfrm>
          <a:off x="7691437" y="16182974"/>
          <a:ext cx="5317333" cy="1135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09</a:t>
          </a:r>
          <a:r>
            <a:rPr lang="id-ID" sz="2000" b="1" baseline="0">
              <a:latin typeface="Comic Sans MS" pitchFamily="66" charset="0"/>
            </a:rPr>
            <a:t> FEB</a:t>
          </a:r>
          <a:r>
            <a:rPr lang="id-ID" sz="2000" b="1">
              <a:latin typeface="Comic Sans MS" pitchFamily="66" charset="0"/>
            </a:rPr>
            <a:t> 2018</a:t>
          </a:r>
        </a:p>
      </xdr:txBody>
    </xdr:sp>
    <xdr:clientData/>
  </xdr:twoCellAnchor>
  <xdr:twoCellAnchor>
    <xdr:from>
      <xdr:col>7</xdr:col>
      <xdr:colOff>166687</xdr:colOff>
      <xdr:row>95</xdr:row>
      <xdr:rowOff>9524</xdr:rowOff>
    </xdr:from>
    <xdr:to>
      <xdr:col>12</xdr:col>
      <xdr:colOff>178595</xdr:colOff>
      <xdr:row>99</xdr:row>
      <xdr:rowOff>11906</xdr:rowOff>
    </xdr:to>
    <xdr:sp macro="" textlink="">
      <xdr:nvSpPr>
        <xdr:cNvPr id="7" name="TextBox 6"/>
        <xdr:cNvSpPr txBox="1"/>
      </xdr:nvSpPr>
      <xdr:spPr>
        <a:xfrm>
          <a:off x="7691437" y="25565099"/>
          <a:ext cx="5317333" cy="11834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</a:t>
          </a:r>
        </a:p>
        <a:p>
          <a:pPr algn="ctr"/>
          <a:r>
            <a:rPr lang="id-ID" sz="2000" b="1" baseline="0">
              <a:latin typeface="Comic Sans MS" pitchFamily="66" charset="0"/>
            </a:rPr>
            <a:t> </a:t>
          </a:r>
          <a:r>
            <a:rPr lang="id-ID" sz="2000" b="1">
              <a:latin typeface="Comic Sans MS" pitchFamily="66" charset="0"/>
            </a:rPr>
            <a:t>TGL 8 APRIL 2019</a:t>
          </a:r>
        </a:p>
      </xdr:txBody>
    </xdr:sp>
    <xdr:clientData/>
  </xdr:twoCellAnchor>
  <xdr:twoCellAnchor>
    <xdr:from>
      <xdr:col>7</xdr:col>
      <xdr:colOff>166687</xdr:colOff>
      <xdr:row>127</xdr:row>
      <xdr:rowOff>9524</xdr:rowOff>
    </xdr:from>
    <xdr:to>
      <xdr:col>12</xdr:col>
      <xdr:colOff>238125</xdr:colOff>
      <xdr:row>131</xdr:row>
      <xdr:rowOff>11906</xdr:rowOff>
    </xdr:to>
    <xdr:sp macro="" textlink="">
      <xdr:nvSpPr>
        <xdr:cNvPr id="8" name="TextBox 7"/>
        <xdr:cNvSpPr txBox="1"/>
      </xdr:nvSpPr>
      <xdr:spPr>
        <a:xfrm>
          <a:off x="7691437" y="34909124"/>
          <a:ext cx="5376863" cy="10691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</a:t>
          </a:r>
        </a:p>
        <a:p>
          <a:pPr algn="ctr"/>
          <a:r>
            <a:rPr lang="id-ID" sz="2000" b="1" baseline="0">
              <a:latin typeface="Comic Sans MS" pitchFamily="66" charset="0"/>
            </a:rPr>
            <a:t> </a:t>
          </a:r>
          <a:r>
            <a:rPr lang="id-ID" sz="2000" b="1">
              <a:latin typeface="Comic Sans MS" pitchFamily="66" charset="0"/>
            </a:rPr>
            <a:t>TGL 9 APRIL 2019</a:t>
          </a:r>
        </a:p>
      </xdr:txBody>
    </xdr:sp>
    <xdr:clientData/>
  </xdr:twoCellAnchor>
  <xdr:twoCellAnchor>
    <xdr:from>
      <xdr:col>7</xdr:col>
      <xdr:colOff>166687</xdr:colOff>
      <xdr:row>60</xdr:row>
      <xdr:rowOff>9524</xdr:rowOff>
    </xdr:from>
    <xdr:to>
      <xdr:col>12</xdr:col>
      <xdr:colOff>178595</xdr:colOff>
      <xdr:row>64</xdr:row>
      <xdr:rowOff>11906</xdr:rowOff>
    </xdr:to>
    <xdr:sp macro="" textlink="">
      <xdr:nvSpPr>
        <xdr:cNvPr id="9" name="TextBox 8"/>
        <xdr:cNvSpPr txBox="1"/>
      </xdr:nvSpPr>
      <xdr:spPr>
        <a:xfrm>
          <a:off x="7691437" y="16182974"/>
          <a:ext cx="5317333" cy="1135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endParaRPr lang="id-ID" sz="2000" b="1" baseline="0">
            <a:latin typeface="Comic Sans MS" pitchFamily="66" charset="0"/>
          </a:endParaRPr>
        </a:p>
        <a:p>
          <a:pPr algn="ctr"/>
          <a:r>
            <a:rPr lang="id-ID" sz="2000" b="1" baseline="0">
              <a:latin typeface="Comic Sans MS" pitchFamily="66" charset="0"/>
            </a:rPr>
            <a:t> TG</a:t>
          </a:r>
          <a:r>
            <a:rPr lang="id-ID" sz="2000" b="1">
              <a:latin typeface="Comic Sans MS" pitchFamily="66" charset="0"/>
            </a:rPr>
            <a:t>L 6 APRIL 2019</a:t>
          </a:r>
        </a:p>
      </xdr:txBody>
    </xdr:sp>
    <xdr:clientData/>
  </xdr:twoCellAnchor>
  <xdr:twoCellAnchor>
    <xdr:from>
      <xdr:col>14</xdr:col>
      <xdr:colOff>23812</xdr:colOff>
      <xdr:row>1</xdr:row>
      <xdr:rowOff>47626</xdr:rowOff>
    </xdr:from>
    <xdr:to>
      <xdr:col>15</xdr:col>
      <xdr:colOff>0</xdr:colOff>
      <xdr:row>3</xdr:row>
      <xdr:rowOff>238125</xdr:rowOff>
    </xdr:to>
    <xdr:sp macro="" textlink="">
      <xdr:nvSpPr>
        <xdr:cNvPr id="10" name="Oval 9"/>
        <xdr:cNvSpPr/>
      </xdr:nvSpPr>
      <xdr:spPr>
        <a:xfrm>
          <a:off x="14387512" y="295276"/>
          <a:ext cx="1404938" cy="68579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14</xdr:col>
      <xdr:colOff>1190626</xdr:colOff>
      <xdr:row>30</xdr:row>
      <xdr:rowOff>95250</xdr:rowOff>
    </xdr:to>
    <xdr:sp macro="" textlink="">
      <xdr:nvSpPr>
        <xdr:cNvPr id="11" name="Oval 10"/>
        <xdr:cNvSpPr/>
      </xdr:nvSpPr>
      <xdr:spPr>
        <a:xfrm>
          <a:off x="14363700" y="6867525"/>
          <a:ext cx="1190626" cy="57150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14</xdr:col>
      <xdr:colOff>0</xdr:colOff>
      <xdr:row>59</xdr:row>
      <xdr:rowOff>0</xdr:rowOff>
    </xdr:from>
    <xdr:to>
      <xdr:col>14</xdr:col>
      <xdr:colOff>1190626</xdr:colOff>
      <xdr:row>61</xdr:row>
      <xdr:rowOff>119062</xdr:rowOff>
    </xdr:to>
    <xdr:sp macro="" textlink="">
      <xdr:nvSpPr>
        <xdr:cNvPr id="12" name="Oval 11"/>
        <xdr:cNvSpPr/>
      </xdr:nvSpPr>
      <xdr:spPr>
        <a:xfrm>
          <a:off x="14363700" y="15801975"/>
          <a:ext cx="1190626" cy="78581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14</xdr:col>
      <xdr:colOff>0</xdr:colOff>
      <xdr:row>94</xdr:row>
      <xdr:rowOff>59532</xdr:rowOff>
    </xdr:from>
    <xdr:to>
      <xdr:col>14</xdr:col>
      <xdr:colOff>1190626</xdr:colOff>
      <xdr:row>96</xdr:row>
      <xdr:rowOff>95250</xdr:rowOff>
    </xdr:to>
    <xdr:sp macro="" textlink="">
      <xdr:nvSpPr>
        <xdr:cNvPr id="13" name="Oval 12"/>
        <xdr:cNvSpPr/>
      </xdr:nvSpPr>
      <xdr:spPr>
        <a:xfrm>
          <a:off x="14363700" y="25243632"/>
          <a:ext cx="1190626" cy="70246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14</xdr:col>
      <xdr:colOff>0</xdr:colOff>
      <xdr:row>126</xdr:row>
      <xdr:rowOff>59530</xdr:rowOff>
    </xdr:from>
    <xdr:to>
      <xdr:col>14</xdr:col>
      <xdr:colOff>1190626</xdr:colOff>
      <xdr:row>128</xdr:row>
      <xdr:rowOff>95248</xdr:rowOff>
    </xdr:to>
    <xdr:sp macro="" textlink="">
      <xdr:nvSpPr>
        <xdr:cNvPr id="14" name="Oval 13"/>
        <xdr:cNvSpPr/>
      </xdr:nvSpPr>
      <xdr:spPr>
        <a:xfrm>
          <a:off x="14363700" y="34721005"/>
          <a:ext cx="1190626" cy="51196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156</xdr:row>
      <xdr:rowOff>9524</xdr:rowOff>
    </xdr:from>
    <xdr:to>
      <xdr:col>12</xdr:col>
      <xdr:colOff>178595</xdr:colOff>
      <xdr:row>160</xdr:row>
      <xdr:rowOff>11906</xdr:rowOff>
    </xdr:to>
    <xdr:sp macro="" textlink="">
      <xdr:nvSpPr>
        <xdr:cNvPr id="15" name="TextBox 14"/>
        <xdr:cNvSpPr txBox="1"/>
      </xdr:nvSpPr>
      <xdr:spPr>
        <a:xfrm>
          <a:off x="7691437" y="43262549"/>
          <a:ext cx="5317333" cy="10691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</a:t>
          </a:r>
        </a:p>
        <a:p>
          <a:pPr algn="ctr"/>
          <a:r>
            <a:rPr lang="id-ID" sz="2000" b="1" baseline="0">
              <a:latin typeface="Comic Sans MS" pitchFamily="66" charset="0"/>
            </a:rPr>
            <a:t> </a:t>
          </a:r>
          <a:r>
            <a:rPr lang="id-ID" sz="2000" b="1">
              <a:latin typeface="Comic Sans MS" pitchFamily="66" charset="0"/>
            </a:rPr>
            <a:t>TGL 10 APRIL 2019</a:t>
          </a:r>
        </a:p>
      </xdr:txBody>
    </xdr:sp>
    <xdr:clientData/>
  </xdr:twoCellAnchor>
  <xdr:twoCellAnchor>
    <xdr:from>
      <xdr:col>14</xdr:col>
      <xdr:colOff>0</xdr:colOff>
      <xdr:row>155</xdr:row>
      <xdr:rowOff>0</xdr:rowOff>
    </xdr:from>
    <xdr:to>
      <xdr:col>14</xdr:col>
      <xdr:colOff>1190626</xdr:colOff>
      <xdr:row>157</xdr:row>
      <xdr:rowOff>35718</xdr:rowOff>
    </xdr:to>
    <xdr:sp macro="" textlink="">
      <xdr:nvSpPr>
        <xdr:cNvPr id="16" name="Oval 15"/>
        <xdr:cNvSpPr/>
      </xdr:nvSpPr>
      <xdr:spPr>
        <a:xfrm>
          <a:off x="14363700" y="42919650"/>
          <a:ext cx="1190626" cy="66436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187</xdr:row>
      <xdr:rowOff>9524</xdr:rowOff>
    </xdr:from>
    <xdr:to>
      <xdr:col>12</xdr:col>
      <xdr:colOff>178595</xdr:colOff>
      <xdr:row>191</xdr:row>
      <xdr:rowOff>11906</xdr:rowOff>
    </xdr:to>
    <xdr:sp macro="" textlink="">
      <xdr:nvSpPr>
        <xdr:cNvPr id="17" name="TextBox 16"/>
        <xdr:cNvSpPr txBox="1"/>
      </xdr:nvSpPr>
      <xdr:spPr>
        <a:xfrm>
          <a:off x="7691437" y="51187349"/>
          <a:ext cx="5317333" cy="9548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</a:t>
          </a:r>
        </a:p>
        <a:p>
          <a:pPr algn="ctr"/>
          <a:r>
            <a:rPr lang="id-ID" sz="2000" b="1">
              <a:latin typeface="Comic Sans MS" pitchFamily="66" charset="0"/>
            </a:rPr>
            <a:t>TGL 12</a:t>
          </a:r>
          <a:r>
            <a:rPr lang="id-ID" sz="2000" b="1" baseline="0">
              <a:latin typeface="Comic Sans MS" pitchFamily="66" charset="0"/>
            </a:rPr>
            <a:t> </a:t>
          </a:r>
          <a:r>
            <a:rPr lang="id-ID" sz="2000" b="1">
              <a:latin typeface="Comic Sans MS" pitchFamily="66" charset="0"/>
            </a:rPr>
            <a:t>APRIL 2019</a:t>
          </a:r>
        </a:p>
      </xdr:txBody>
    </xdr:sp>
    <xdr:clientData/>
  </xdr:twoCellAnchor>
  <xdr:twoCellAnchor>
    <xdr:from>
      <xdr:col>14</xdr:col>
      <xdr:colOff>0</xdr:colOff>
      <xdr:row>186</xdr:row>
      <xdr:rowOff>0</xdr:rowOff>
    </xdr:from>
    <xdr:to>
      <xdr:col>14</xdr:col>
      <xdr:colOff>1190626</xdr:colOff>
      <xdr:row>188</xdr:row>
      <xdr:rowOff>35718</xdr:rowOff>
    </xdr:to>
    <xdr:sp macro="" textlink="">
      <xdr:nvSpPr>
        <xdr:cNvPr id="18" name="Oval 17"/>
        <xdr:cNvSpPr/>
      </xdr:nvSpPr>
      <xdr:spPr>
        <a:xfrm>
          <a:off x="14363700" y="50939700"/>
          <a:ext cx="1190626" cy="51196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218</xdr:row>
      <xdr:rowOff>9524</xdr:rowOff>
    </xdr:from>
    <xdr:to>
      <xdr:col>12</xdr:col>
      <xdr:colOff>178595</xdr:colOff>
      <xdr:row>222</xdr:row>
      <xdr:rowOff>11906</xdr:rowOff>
    </xdr:to>
    <xdr:sp macro="" textlink="">
      <xdr:nvSpPr>
        <xdr:cNvPr id="19" name="TextBox 18"/>
        <xdr:cNvSpPr txBox="1"/>
      </xdr:nvSpPr>
      <xdr:spPr>
        <a:xfrm>
          <a:off x="7691437" y="59207399"/>
          <a:ext cx="5317333" cy="10977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</a:t>
          </a:r>
          <a:r>
            <a:rPr lang="id-ID" sz="2000" b="1" baseline="0">
              <a:latin typeface="Comic Sans MS" pitchFamily="66" charset="0"/>
            </a:rPr>
            <a:t>  </a:t>
          </a:r>
        </a:p>
        <a:p>
          <a:pPr algn="ctr"/>
          <a:r>
            <a:rPr lang="id-ID" sz="2000" b="1" baseline="0">
              <a:latin typeface="Comic Sans MS" pitchFamily="66" charset="0"/>
            </a:rPr>
            <a:t>  TGL</a:t>
          </a:r>
          <a:r>
            <a:rPr lang="id-ID" sz="2000" b="1">
              <a:latin typeface="Comic Sans MS" pitchFamily="66" charset="0"/>
            </a:rPr>
            <a:t> 23</a:t>
          </a:r>
          <a:r>
            <a:rPr lang="id-ID" sz="2000" b="1" baseline="0">
              <a:latin typeface="Comic Sans MS" pitchFamily="66" charset="0"/>
            </a:rPr>
            <a:t> </a:t>
          </a:r>
          <a:r>
            <a:rPr lang="id-ID" sz="2000" b="1">
              <a:latin typeface="Comic Sans MS" pitchFamily="66" charset="0"/>
            </a:rPr>
            <a:t>APRIL 2019</a:t>
          </a:r>
        </a:p>
      </xdr:txBody>
    </xdr:sp>
    <xdr:clientData/>
  </xdr:twoCellAnchor>
  <xdr:twoCellAnchor>
    <xdr:from>
      <xdr:col>14</xdr:col>
      <xdr:colOff>0</xdr:colOff>
      <xdr:row>217</xdr:row>
      <xdr:rowOff>0</xdr:rowOff>
    </xdr:from>
    <xdr:to>
      <xdr:col>14</xdr:col>
      <xdr:colOff>1190626</xdr:colOff>
      <xdr:row>219</xdr:row>
      <xdr:rowOff>35718</xdr:rowOff>
    </xdr:to>
    <xdr:sp macro="" textlink="">
      <xdr:nvSpPr>
        <xdr:cNvPr id="20" name="Oval 19"/>
        <xdr:cNvSpPr/>
      </xdr:nvSpPr>
      <xdr:spPr>
        <a:xfrm>
          <a:off x="14363700" y="5886450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166687</xdr:colOff>
      <xdr:row>1</xdr:row>
      <xdr:rowOff>9524</xdr:rowOff>
    </xdr:from>
    <xdr:to>
      <xdr:col>12</xdr:col>
      <xdr:colOff>178595</xdr:colOff>
      <xdr:row>5</xdr:row>
      <xdr:rowOff>11906</xdr:rowOff>
    </xdr:to>
    <xdr:sp macro="" textlink="">
      <xdr:nvSpPr>
        <xdr:cNvPr id="2" name="TextBox 1"/>
        <xdr:cNvSpPr txBox="1"/>
      </xdr:nvSpPr>
      <xdr:spPr>
        <a:xfrm>
          <a:off x="7358062" y="257174"/>
          <a:ext cx="4079083" cy="9929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 MEI 2019</a:t>
          </a:r>
        </a:p>
      </xdr:txBody>
    </xdr:sp>
    <xdr:clientData/>
  </xdr:twoCellAnchor>
  <xdr:twoCellAnchor>
    <xdr:from>
      <xdr:col>14</xdr:col>
      <xdr:colOff>23812</xdr:colOff>
      <xdr:row>0</xdr:row>
      <xdr:rowOff>47626</xdr:rowOff>
    </xdr:from>
    <xdr:to>
      <xdr:col>15</xdr:col>
      <xdr:colOff>0</xdr:colOff>
      <xdr:row>2</xdr:row>
      <xdr:rowOff>238125</xdr:rowOff>
    </xdr:to>
    <xdr:sp macro="" textlink="">
      <xdr:nvSpPr>
        <xdr:cNvPr id="3" name="Oval 2"/>
        <xdr:cNvSpPr/>
      </xdr:nvSpPr>
      <xdr:spPr>
        <a:xfrm>
          <a:off x="12815887" y="47626"/>
          <a:ext cx="1404938" cy="685799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28</xdr:row>
      <xdr:rowOff>9524</xdr:rowOff>
    </xdr:from>
    <xdr:to>
      <xdr:col>12</xdr:col>
      <xdr:colOff>178595</xdr:colOff>
      <xdr:row>32</xdr:row>
      <xdr:rowOff>11906</xdr:rowOff>
    </xdr:to>
    <xdr:sp macro="" textlink="">
      <xdr:nvSpPr>
        <xdr:cNvPr id="4" name="TextBox 3"/>
        <xdr:cNvSpPr txBox="1"/>
      </xdr:nvSpPr>
      <xdr:spPr>
        <a:xfrm>
          <a:off x="7358062" y="6991349"/>
          <a:ext cx="4079083" cy="9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</a:t>
          </a:r>
          <a:r>
            <a:rPr lang="id-ID" sz="2000" b="1" baseline="0">
              <a:latin typeface="Comic Sans MS" pitchFamily="66" charset="0"/>
            </a:rPr>
            <a:t> 3 MEI</a:t>
          </a:r>
          <a:r>
            <a:rPr lang="id-ID" sz="2000" b="1">
              <a:latin typeface="Comic Sans MS" pitchFamily="66" charset="0"/>
            </a:rPr>
            <a:t> 2019</a:t>
          </a:r>
        </a:p>
      </xdr:txBody>
    </xdr:sp>
    <xdr:clientData/>
  </xdr:twoCellAnchor>
  <xdr:twoCellAnchor>
    <xdr:from>
      <xdr:col>14</xdr:col>
      <xdr:colOff>0</xdr:colOff>
      <xdr:row>27</xdr:row>
      <xdr:rowOff>0</xdr:rowOff>
    </xdr:from>
    <xdr:to>
      <xdr:col>14</xdr:col>
      <xdr:colOff>1190626</xdr:colOff>
      <xdr:row>29</xdr:row>
      <xdr:rowOff>95250</xdr:rowOff>
    </xdr:to>
    <xdr:sp macro="" textlink="">
      <xdr:nvSpPr>
        <xdr:cNvPr id="5" name="Oval 4"/>
        <xdr:cNvSpPr/>
      </xdr:nvSpPr>
      <xdr:spPr>
        <a:xfrm>
          <a:off x="12792075" y="6734175"/>
          <a:ext cx="1190626" cy="590550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63</xdr:row>
      <xdr:rowOff>9524</xdr:rowOff>
    </xdr:from>
    <xdr:to>
      <xdr:col>12</xdr:col>
      <xdr:colOff>178595</xdr:colOff>
      <xdr:row>67</xdr:row>
      <xdr:rowOff>11906</xdr:rowOff>
    </xdr:to>
    <xdr:sp macro="" textlink="">
      <xdr:nvSpPr>
        <xdr:cNvPr id="6" name="TextBox 5"/>
        <xdr:cNvSpPr txBox="1"/>
      </xdr:nvSpPr>
      <xdr:spPr>
        <a:xfrm>
          <a:off x="7358062" y="15897224"/>
          <a:ext cx="4079083" cy="9929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09</a:t>
          </a:r>
          <a:r>
            <a:rPr lang="id-ID" sz="2000" b="1" baseline="0">
              <a:latin typeface="Comic Sans MS" pitchFamily="66" charset="0"/>
            </a:rPr>
            <a:t> FEB</a:t>
          </a:r>
          <a:r>
            <a:rPr lang="id-ID" sz="2000" b="1">
              <a:latin typeface="Comic Sans MS" pitchFamily="66" charset="0"/>
            </a:rPr>
            <a:t> 2018</a:t>
          </a:r>
        </a:p>
      </xdr:txBody>
    </xdr:sp>
    <xdr:clientData/>
  </xdr:twoCellAnchor>
  <xdr:twoCellAnchor>
    <xdr:from>
      <xdr:col>7</xdr:col>
      <xdr:colOff>166687</xdr:colOff>
      <xdr:row>63</xdr:row>
      <xdr:rowOff>9524</xdr:rowOff>
    </xdr:from>
    <xdr:to>
      <xdr:col>12</xdr:col>
      <xdr:colOff>178595</xdr:colOff>
      <xdr:row>67</xdr:row>
      <xdr:rowOff>11906</xdr:rowOff>
    </xdr:to>
    <xdr:sp macro="" textlink="">
      <xdr:nvSpPr>
        <xdr:cNvPr id="7" name="TextBox 6"/>
        <xdr:cNvSpPr txBox="1"/>
      </xdr:nvSpPr>
      <xdr:spPr>
        <a:xfrm>
          <a:off x="7358062" y="15897224"/>
          <a:ext cx="4079083" cy="9929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4 MEI 2019</a:t>
          </a:r>
        </a:p>
      </xdr:txBody>
    </xdr:sp>
    <xdr:clientData/>
  </xdr:twoCellAnchor>
  <xdr:twoCellAnchor>
    <xdr:from>
      <xdr:col>14</xdr:col>
      <xdr:colOff>0</xdr:colOff>
      <xdr:row>62</xdr:row>
      <xdr:rowOff>0</xdr:rowOff>
    </xdr:from>
    <xdr:to>
      <xdr:col>14</xdr:col>
      <xdr:colOff>1190626</xdr:colOff>
      <xdr:row>64</xdr:row>
      <xdr:rowOff>119062</xdr:rowOff>
    </xdr:to>
    <xdr:sp macro="" textlink="">
      <xdr:nvSpPr>
        <xdr:cNvPr id="8" name="Oval 7"/>
        <xdr:cNvSpPr/>
      </xdr:nvSpPr>
      <xdr:spPr>
        <a:xfrm>
          <a:off x="12792075" y="15554325"/>
          <a:ext cx="1190626" cy="74771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92</xdr:row>
      <xdr:rowOff>9524</xdr:rowOff>
    </xdr:from>
    <xdr:to>
      <xdr:col>12</xdr:col>
      <xdr:colOff>178595</xdr:colOff>
      <xdr:row>96</xdr:row>
      <xdr:rowOff>11906</xdr:rowOff>
    </xdr:to>
    <xdr:sp macro="" textlink="">
      <xdr:nvSpPr>
        <xdr:cNvPr id="9" name="TextBox 8"/>
        <xdr:cNvSpPr txBox="1"/>
      </xdr:nvSpPr>
      <xdr:spPr>
        <a:xfrm>
          <a:off x="7358062" y="23822024"/>
          <a:ext cx="4079083" cy="9548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6 MEI 2019</a:t>
          </a:r>
        </a:p>
      </xdr:txBody>
    </xdr:sp>
    <xdr:clientData/>
  </xdr:twoCellAnchor>
  <xdr:twoCellAnchor>
    <xdr:from>
      <xdr:col>14</xdr:col>
      <xdr:colOff>0</xdr:colOff>
      <xdr:row>91</xdr:row>
      <xdr:rowOff>59532</xdr:rowOff>
    </xdr:from>
    <xdr:to>
      <xdr:col>14</xdr:col>
      <xdr:colOff>1190626</xdr:colOff>
      <xdr:row>93</xdr:row>
      <xdr:rowOff>95250</xdr:rowOff>
    </xdr:to>
    <xdr:sp macro="" textlink="">
      <xdr:nvSpPr>
        <xdr:cNvPr id="10" name="Oval 9"/>
        <xdr:cNvSpPr/>
      </xdr:nvSpPr>
      <xdr:spPr>
        <a:xfrm>
          <a:off x="12792075" y="23633907"/>
          <a:ext cx="1190626" cy="51196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123</xdr:row>
      <xdr:rowOff>9524</xdr:rowOff>
    </xdr:from>
    <xdr:to>
      <xdr:col>12</xdr:col>
      <xdr:colOff>238125</xdr:colOff>
      <xdr:row>127</xdr:row>
      <xdr:rowOff>11906</xdr:rowOff>
    </xdr:to>
    <xdr:sp macro="" textlink="">
      <xdr:nvSpPr>
        <xdr:cNvPr id="11" name="TextBox 10"/>
        <xdr:cNvSpPr txBox="1"/>
      </xdr:nvSpPr>
      <xdr:spPr>
        <a:xfrm>
          <a:off x="7358062" y="32204024"/>
          <a:ext cx="4138613" cy="14597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7 MEI 2019</a:t>
          </a:r>
        </a:p>
      </xdr:txBody>
    </xdr:sp>
    <xdr:clientData/>
  </xdr:twoCellAnchor>
  <xdr:twoCellAnchor>
    <xdr:from>
      <xdr:col>14</xdr:col>
      <xdr:colOff>0</xdr:colOff>
      <xdr:row>122</xdr:row>
      <xdr:rowOff>59530</xdr:rowOff>
    </xdr:from>
    <xdr:to>
      <xdr:col>14</xdr:col>
      <xdr:colOff>1190626</xdr:colOff>
      <xdr:row>124</xdr:row>
      <xdr:rowOff>95248</xdr:rowOff>
    </xdr:to>
    <xdr:sp macro="" textlink="">
      <xdr:nvSpPr>
        <xdr:cNvPr id="12" name="Oval 11"/>
        <xdr:cNvSpPr/>
      </xdr:nvSpPr>
      <xdr:spPr>
        <a:xfrm>
          <a:off x="12792075" y="31920655"/>
          <a:ext cx="1190626" cy="66436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151</xdr:row>
      <xdr:rowOff>9524</xdr:rowOff>
    </xdr:from>
    <xdr:to>
      <xdr:col>12</xdr:col>
      <xdr:colOff>178595</xdr:colOff>
      <xdr:row>155</xdr:row>
      <xdr:rowOff>11906</xdr:rowOff>
    </xdr:to>
    <xdr:sp macro="" textlink="">
      <xdr:nvSpPr>
        <xdr:cNvPr id="13" name="TextBox 12"/>
        <xdr:cNvSpPr txBox="1"/>
      </xdr:nvSpPr>
      <xdr:spPr>
        <a:xfrm>
          <a:off x="7358062" y="40224074"/>
          <a:ext cx="4079083" cy="11834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8 MEI 2019</a:t>
          </a:r>
        </a:p>
      </xdr:txBody>
    </xdr:sp>
    <xdr:clientData/>
  </xdr:twoCellAnchor>
  <xdr:twoCellAnchor>
    <xdr:from>
      <xdr:col>14</xdr:col>
      <xdr:colOff>0</xdr:colOff>
      <xdr:row>150</xdr:row>
      <xdr:rowOff>0</xdr:rowOff>
    </xdr:from>
    <xdr:to>
      <xdr:col>14</xdr:col>
      <xdr:colOff>1190626</xdr:colOff>
      <xdr:row>152</xdr:row>
      <xdr:rowOff>35718</xdr:rowOff>
    </xdr:to>
    <xdr:sp macro="" textlink="">
      <xdr:nvSpPr>
        <xdr:cNvPr id="14" name="Oval 13"/>
        <xdr:cNvSpPr/>
      </xdr:nvSpPr>
      <xdr:spPr>
        <a:xfrm>
          <a:off x="12792075" y="39881175"/>
          <a:ext cx="1190626" cy="66436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181</xdr:row>
      <xdr:rowOff>9524</xdr:rowOff>
    </xdr:from>
    <xdr:to>
      <xdr:col>12</xdr:col>
      <xdr:colOff>178595</xdr:colOff>
      <xdr:row>185</xdr:row>
      <xdr:rowOff>11906</xdr:rowOff>
    </xdr:to>
    <xdr:sp macro="" textlink="">
      <xdr:nvSpPr>
        <xdr:cNvPr id="15" name="TextBox 14"/>
        <xdr:cNvSpPr txBox="1"/>
      </xdr:nvSpPr>
      <xdr:spPr>
        <a:xfrm>
          <a:off x="7358062" y="48539399"/>
          <a:ext cx="4079083" cy="12120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9 MEI 2019</a:t>
          </a:r>
        </a:p>
      </xdr:txBody>
    </xdr:sp>
    <xdr:clientData/>
  </xdr:twoCellAnchor>
  <xdr:twoCellAnchor>
    <xdr:from>
      <xdr:col>14</xdr:col>
      <xdr:colOff>0</xdr:colOff>
      <xdr:row>180</xdr:row>
      <xdr:rowOff>0</xdr:rowOff>
    </xdr:from>
    <xdr:to>
      <xdr:col>14</xdr:col>
      <xdr:colOff>1190626</xdr:colOff>
      <xdr:row>182</xdr:row>
      <xdr:rowOff>35718</xdr:rowOff>
    </xdr:to>
    <xdr:sp macro="" textlink="">
      <xdr:nvSpPr>
        <xdr:cNvPr id="16" name="Oval 15"/>
        <xdr:cNvSpPr/>
      </xdr:nvSpPr>
      <xdr:spPr>
        <a:xfrm>
          <a:off x="12792075" y="4819650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227</xdr:row>
      <xdr:rowOff>9524</xdr:rowOff>
    </xdr:from>
    <xdr:to>
      <xdr:col>12</xdr:col>
      <xdr:colOff>178595</xdr:colOff>
      <xdr:row>231</xdr:row>
      <xdr:rowOff>11906</xdr:rowOff>
    </xdr:to>
    <xdr:sp macro="" textlink="">
      <xdr:nvSpPr>
        <xdr:cNvPr id="17" name="TextBox 16"/>
        <xdr:cNvSpPr txBox="1"/>
      </xdr:nvSpPr>
      <xdr:spPr>
        <a:xfrm>
          <a:off x="7358062" y="6035039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21 MEI 2019</a:t>
          </a:r>
        </a:p>
      </xdr:txBody>
    </xdr:sp>
    <xdr:clientData/>
  </xdr:twoCellAnchor>
  <xdr:twoCellAnchor>
    <xdr:from>
      <xdr:col>14</xdr:col>
      <xdr:colOff>0</xdr:colOff>
      <xdr:row>226</xdr:row>
      <xdr:rowOff>0</xdr:rowOff>
    </xdr:from>
    <xdr:to>
      <xdr:col>14</xdr:col>
      <xdr:colOff>1190626</xdr:colOff>
      <xdr:row>228</xdr:row>
      <xdr:rowOff>35718</xdr:rowOff>
    </xdr:to>
    <xdr:sp macro="" textlink="">
      <xdr:nvSpPr>
        <xdr:cNvPr id="18" name="Oval 17"/>
        <xdr:cNvSpPr/>
      </xdr:nvSpPr>
      <xdr:spPr>
        <a:xfrm>
          <a:off x="12792075" y="6000750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255</xdr:row>
      <xdr:rowOff>9524</xdr:rowOff>
    </xdr:from>
    <xdr:to>
      <xdr:col>12</xdr:col>
      <xdr:colOff>178595</xdr:colOff>
      <xdr:row>259</xdr:row>
      <xdr:rowOff>11906</xdr:rowOff>
    </xdr:to>
    <xdr:sp macro="" textlink="">
      <xdr:nvSpPr>
        <xdr:cNvPr id="19" name="TextBox 18"/>
        <xdr:cNvSpPr txBox="1"/>
      </xdr:nvSpPr>
      <xdr:spPr>
        <a:xfrm>
          <a:off x="7358062" y="6746557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27 MEI 2019</a:t>
          </a:r>
        </a:p>
      </xdr:txBody>
    </xdr:sp>
    <xdr:clientData/>
  </xdr:twoCellAnchor>
  <xdr:twoCellAnchor>
    <xdr:from>
      <xdr:col>14</xdr:col>
      <xdr:colOff>0</xdr:colOff>
      <xdr:row>254</xdr:row>
      <xdr:rowOff>0</xdr:rowOff>
    </xdr:from>
    <xdr:to>
      <xdr:col>14</xdr:col>
      <xdr:colOff>1190626</xdr:colOff>
      <xdr:row>256</xdr:row>
      <xdr:rowOff>35718</xdr:rowOff>
    </xdr:to>
    <xdr:sp macro="" textlink="">
      <xdr:nvSpPr>
        <xdr:cNvPr id="20" name="Oval 19"/>
        <xdr:cNvSpPr/>
      </xdr:nvSpPr>
      <xdr:spPr>
        <a:xfrm>
          <a:off x="12792075" y="6712267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303</xdr:row>
      <xdr:rowOff>9524</xdr:rowOff>
    </xdr:from>
    <xdr:to>
      <xdr:col>12</xdr:col>
      <xdr:colOff>178595</xdr:colOff>
      <xdr:row>307</xdr:row>
      <xdr:rowOff>11906</xdr:rowOff>
    </xdr:to>
    <xdr:sp macro="" textlink="">
      <xdr:nvSpPr>
        <xdr:cNvPr id="21" name="TextBox 20"/>
        <xdr:cNvSpPr txBox="1"/>
      </xdr:nvSpPr>
      <xdr:spPr>
        <a:xfrm>
          <a:off x="7358062" y="83629499"/>
          <a:ext cx="4079083" cy="12215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28 MEI 2019</a:t>
          </a:r>
        </a:p>
      </xdr:txBody>
    </xdr:sp>
    <xdr:clientData/>
  </xdr:twoCellAnchor>
  <xdr:twoCellAnchor>
    <xdr:from>
      <xdr:col>14</xdr:col>
      <xdr:colOff>0</xdr:colOff>
      <xdr:row>302</xdr:row>
      <xdr:rowOff>0</xdr:rowOff>
    </xdr:from>
    <xdr:to>
      <xdr:col>14</xdr:col>
      <xdr:colOff>1190626</xdr:colOff>
      <xdr:row>304</xdr:row>
      <xdr:rowOff>35718</xdr:rowOff>
    </xdr:to>
    <xdr:sp macro="" textlink="">
      <xdr:nvSpPr>
        <xdr:cNvPr id="22" name="Oval 21"/>
        <xdr:cNvSpPr/>
      </xdr:nvSpPr>
      <xdr:spPr>
        <a:xfrm>
          <a:off x="12792075" y="83258025"/>
          <a:ext cx="1190626" cy="75961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343</xdr:row>
      <xdr:rowOff>9524</xdr:rowOff>
    </xdr:from>
    <xdr:to>
      <xdr:col>12</xdr:col>
      <xdr:colOff>178595</xdr:colOff>
      <xdr:row>347</xdr:row>
      <xdr:rowOff>11906</xdr:rowOff>
    </xdr:to>
    <xdr:sp macro="" textlink="">
      <xdr:nvSpPr>
        <xdr:cNvPr id="23" name="TextBox 22"/>
        <xdr:cNvSpPr txBox="1"/>
      </xdr:nvSpPr>
      <xdr:spPr>
        <a:xfrm>
          <a:off x="7358062" y="94640399"/>
          <a:ext cx="4079083" cy="9929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18 MEI 2019</a:t>
          </a:r>
        </a:p>
      </xdr:txBody>
    </xdr:sp>
    <xdr:clientData/>
  </xdr:twoCellAnchor>
  <xdr:twoCellAnchor>
    <xdr:from>
      <xdr:col>14</xdr:col>
      <xdr:colOff>0</xdr:colOff>
      <xdr:row>342</xdr:row>
      <xdr:rowOff>0</xdr:rowOff>
    </xdr:from>
    <xdr:to>
      <xdr:col>14</xdr:col>
      <xdr:colOff>1190626</xdr:colOff>
      <xdr:row>344</xdr:row>
      <xdr:rowOff>35718</xdr:rowOff>
    </xdr:to>
    <xdr:sp macro="" textlink="">
      <xdr:nvSpPr>
        <xdr:cNvPr id="24" name="Oval 23"/>
        <xdr:cNvSpPr/>
      </xdr:nvSpPr>
      <xdr:spPr>
        <a:xfrm>
          <a:off x="12792075" y="94383225"/>
          <a:ext cx="1190626" cy="53101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380</xdr:row>
      <xdr:rowOff>9524</xdr:rowOff>
    </xdr:from>
    <xdr:to>
      <xdr:col>12</xdr:col>
      <xdr:colOff>178595</xdr:colOff>
      <xdr:row>384</xdr:row>
      <xdr:rowOff>11906</xdr:rowOff>
    </xdr:to>
    <xdr:sp macro="" textlink="">
      <xdr:nvSpPr>
        <xdr:cNvPr id="25" name="TextBox 24"/>
        <xdr:cNvSpPr txBox="1"/>
      </xdr:nvSpPr>
      <xdr:spPr>
        <a:xfrm>
          <a:off x="7358062" y="103898699"/>
          <a:ext cx="4079083" cy="9929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20 MEI 2019</a:t>
          </a:r>
        </a:p>
      </xdr:txBody>
    </xdr:sp>
    <xdr:clientData/>
  </xdr:twoCellAnchor>
  <xdr:twoCellAnchor>
    <xdr:from>
      <xdr:col>14</xdr:col>
      <xdr:colOff>0</xdr:colOff>
      <xdr:row>379</xdr:row>
      <xdr:rowOff>0</xdr:rowOff>
    </xdr:from>
    <xdr:to>
      <xdr:col>14</xdr:col>
      <xdr:colOff>1190626</xdr:colOff>
      <xdr:row>381</xdr:row>
      <xdr:rowOff>35718</xdr:rowOff>
    </xdr:to>
    <xdr:sp macro="" textlink="">
      <xdr:nvSpPr>
        <xdr:cNvPr id="26" name="Oval 25"/>
        <xdr:cNvSpPr/>
      </xdr:nvSpPr>
      <xdr:spPr>
        <a:xfrm>
          <a:off x="12792075" y="103641525"/>
          <a:ext cx="1190626" cy="531018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412</xdr:row>
      <xdr:rowOff>9524</xdr:rowOff>
    </xdr:from>
    <xdr:to>
      <xdr:col>12</xdr:col>
      <xdr:colOff>178595</xdr:colOff>
      <xdr:row>416</xdr:row>
      <xdr:rowOff>11906</xdr:rowOff>
    </xdr:to>
    <xdr:sp macro="" textlink="">
      <xdr:nvSpPr>
        <xdr:cNvPr id="27" name="TextBox 26"/>
        <xdr:cNvSpPr txBox="1"/>
      </xdr:nvSpPr>
      <xdr:spPr>
        <a:xfrm>
          <a:off x="7358062" y="11148059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21 MEI 2019</a:t>
          </a:r>
        </a:p>
      </xdr:txBody>
    </xdr:sp>
    <xdr:clientData/>
  </xdr:twoCellAnchor>
  <xdr:twoCellAnchor>
    <xdr:from>
      <xdr:col>14</xdr:col>
      <xdr:colOff>0</xdr:colOff>
      <xdr:row>411</xdr:row>
      <xdr:rowOff>0</xdr:rowOff>
    </xdr:from>
    <xdr:to>
      <xdr:col>14</xdr:col>
      <xdr:colOff>1190626</xdr:colOff>
      <xdr:row>413</xdr:row>
      <xdr:rowOff>35718</xdr:rowOff>
    </xdr:to>
    <xdr:sp macro="" textlink="">
      <xdr:nvSpPr>
        <xdr:cNvPr id="28" name="Oval 27"/>
        <xdr:cNvSpPr/>
      </xdr:nvSpPr>
      <xdr:spPr>
        <a:xfrm>
          <a:off x="12792075" y="11113770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449</xdr:row>
      <xdr:rowOff>9524</xdr:rowOff>
    </xdr:from>
    <xdr:to>
      <xdr:col>12</xdr:col>
      <xdr:colOff>178595</xdr:colOff>
      <xdr:row>453</xdr:row>
      <xdr:rowOff>11906</xdr:rowOff>
    </xdr:to>
    <xdr:sp macro="" textlink="">
      <xdr:nvSpPr>
        <xdr:cNvPr id="29" name="TextBox 28"/>
        <xdr:cNvSpPr txBox="1"/>
      </xdr:nvSpPr>
      <xdr:spPr>
        <a:xfrm>
          <a:off x="7358062" y="12098654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22 MEI 2019</a:t>
          </a:r>
        </a:p>
      </xdr:txBody>
    </xdr:sp>
    <xdr:clientData/>
  </xdr:twoCellAnchor>
  <xdr:twoCellAnchor>
    <xdr:from>
      <xdr:col>14</xdr:col>
      <xdr:colOff>0</xdr:colOff>
      <xdr:row>448</xdr:row>
      <xdr:rowOff>0</xdr:rowOff>
    </xdr:from>
    <xdr:to>
      <xdr:col>14</xdr:col>
      <xdr:colOff>1190626</xdr:colOff>
      <xdr:row>450</xdr:row>
      <xdr:rowOff>35718</xdr:rowOff>
    </xdr:to>
    <xdr:sp macro="" textlink="">
      <xdr:nvSpPr>
        <xdr:cNvPr id="30" name="Oval 29"/>
        <xdr:cNvSpPr/>
      </xdr:nvSpPr>
      <xdr:spPr>
        <a:xfrm>
          <a:off x="12792075" y="12064365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487</xdr:row>
      <xdr:rowOff>9524</xdr:rowOff>
    </xdr:from>
    <xdr:to>
      <xdr:col>12</xdr:col>
      <xdr:colOff>178595</xdr:colOff>
      <xdr:row>491</xdr:row>
      <xdr:rowOff>11906</xdr:rowOff>
    </xdr:to>
    <xdr:sp macro="" textlink="">
      <xdr:nvSpPr>
        <xdr:cNvPr id="31" name="TextBox 30"/>
        <xdr:cNvSpPr txBox="1"/>
      </xdr:nvSpPr>
      <xdr:spPr>
        <a:xfrm>
          <a:off x="7358062" y="13065442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23 MEI 2019</a:t>
          </a:r>
        </a:p>
      </xdr:txBody>
    </xdr:sp>
    <xdr:clientData/>
  </xdr:twoCellAnchor>
  <xdr:twoCellAnchor>
    <xdr:from>
      <xdr:col>14</xdr:col>
      <xdr:colOff>0</xdr:colOff>
      <xdr:row>486</xdr:row>
      <xdr:rowOff>0</xdr:rowOff>
    </xdr:from>
    <xdr:to>
      <xdr:col>14</xdr:col>
      <xdr:colOff>1190626</xdr:colOff>
      <xdr:row>488</xdr:row>
      <xdr:rowOff>35718</xdr:rowOff>
    </xdr:to>
    <xdr:sp macro="" textlink="">
      <xdr:nvSpPr>
        <xdr:cNvPr id="32" name="Oval 31"/>
        <xdr:cNvSpPr/>
      </xdr:nvSpPr>
      <xdr:spPr>
        <a:xfrm>
          <a:off x="12792075" y="13031152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523</xdr:row>
      <xdr:rowOff>9524</xdr:rowOff>
    </xdr:from>
    <xdr:to>
      <xdr:col>12</xdr:col>
      <xdr:colOff>178595</xdr:colOff>
      <xdr:row>527</xdr:row>
      <xdr:rowOff>11906</xdr:rowOff>
    </xdr:to>
    <xdr:sp macro="" textlink="">
      <xdr:nvSpPr>
        <xdr:cNvPr id="33" name="TextBox 32"/>
        <xdr:cNvSpPr txBox="1"/>
      </xdr:nvSpPr>
      <xdr:spPr>
        <a:xfrm>
          <a:off x="7358062" y="13973174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27 MEI 2019</a:t>
          </a:r>
        </a:p>
      </xdr:txBody>
    </xdr:sp>
    <xdr:clientData/>
  </xdr:twoCellAnchor>
  <xdr:twoCellAnchor>
    <xdr:from>
      <xdr:col>14</xdr:col>
      <xdr:colOff>0</xdr:colOff>
      <xdr:row>522</xdr:row>
      <xdr:rowOff>0</xdr:rowOff>
    </xdr:from>
    <xdr:to>
      <xdr:col>14</xdr:col>
      <xdr:colOff>1190626</xdr:colOff>
      <xdr:row>524</xdr:row>
      <xdr:rowOff>35718</xdr:rowOff>
    </xdr:to>
    <xdr:sp macro="" textlink="">
      <xdr:nvSpPr>
        <xdr:cNvPr id="34" name="Oval 33"/>
        <xdr:cNvSpPr/>
      </xdr:nvSpPr>
      <xdr:spPr>
        <a:xfrm>
          <a:off x="12792075" y="13938885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557</xdr:row>
      <xdr:rowOff>9524</xdr:rowOff>
    </xdr:from>
    <xdr:to>
      <xdr:col>12</xdr:col>
      <xdr:colOff>178595</xdr:colOff>
      <xdr:row>561</xdr:row>
      <xdr:rowOff>11906</xdr:rowOff>
    </xdr:to>
    <xdr:sp macro="" textlink="">
      <xdr:nvSpPr>
        <xdr:cNvPr id="35" name="TextBox 34"/>
        <xdr:cNvSpPr txBox="1"/>
      </xdr:nvSpPr>
      <xdr:spPr>
        <a:xfrm>
          <a:off x="7358062" y="14821852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28 MEI 2019</a:t>
          </a:r>
        </a:p>
      </xdr:txBody>
    </xdr:sp>
    <xdr:clientData/>
  </xdr:twoCellAnchor>
  <xdr:twoCellAnchor>
    <xdr:from>
      <xdr:col>14</xdr:col>
      <xdr:colOff>0</xdr:colOff>
      <xdr:row>556</xdr:row>
      <xdr:rowOff>0</xdr:rowOff>
    </xdr:from>
    <xdr:to>
      <xdr:col>14</xdr:col>
      <xdr:colOff>1190626</xdr:colOff>
      <xdr:row>558</xdr:row>
      <xdr:rowOff>35718</xdr:rowOff>
    </xdr:to>
    <xdr:sp macro="" textlink="">
      <xdr:nvSpPr>
        <xdr:cNvPr id="36" name="Oval 35"/>
        <xdr:cNvSpPr/>
      </xdr:nvSpPr>
      <xdr:spPr>
        <a:xfrm>
          <a:off x="12792075" y="14787562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585</xdr:row>
      <xdr:rowOff>9524</xdr:rowOff>
    </xdr:from>
    <xdr:to>
      <xdr:col>12</xdr:col>
      <xdr:colOff>178595</xdr:colOff>
      <xdr:row>589</xdr:row>
      <xdr:rowOff>11906</xdr:rowOff>
    </xdr:to>
    <xdr:sp macro="" textlink="">
      <xdr:nvSpPr>
        <xdr:cNvPr id="37" name="TextBox 36"/>
        <xdr:cNvSpPr txBox="1"/>
      </xdr:nvSpPr>
      <xdr:spPr>
        <a:xfrm>
          <a:off x="7358062" y="15506699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29 MEI 2019</a:t>
          </a:r>
        </a:p>
      </xdr:txBody>
    </xdr:sp>
    <xdr:clientData/>
  </xdr:twoCellAnchor>
  <xdr:twoCellAnchor>
    <xdr:from>
      <xdr:col>14</xdr:col>
      <xdr:colOff>0</xdr:colOff>
      <xdr:row>584</xdr:row>
      <xdr:rowOff>0</xdr:rowOff>
    </xdr:from>
    <xdr:to>
      <xdr:col>14</xdr:col>
      <xdr:colOff>1190626</xdr:colOff>
      <xdr:row>586</xdr:row>
      <xdr:rowOff>35718</xdr:rowOff>
    </xdr:to>
    <xdr:sp macro="" textlink="">
      <xdr:nvSpPr>
        <xdr:cNvPr id="38" name="Oval 37"/>
        <xdr:cNvSpPr/>
      </xdr:nvSpPr>
      <xdr:spPr>
        <a:xfrm>
          <a:off x="12792075" y="15472410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619</xdr:row>
      <xdr:rowOff>9524</xdr:rowOff>
    </xdr:from>
    <xdr:to>
      <xdr:col>12</xdr:col>
      <xdr:colOff>178595</xdr:colOff>
      <xdr:row>623</xdr:row>
      <xdr:rowOff>11906</xdr:rowOff>
    </xdr:to>
    <xdr:sp macro="" textlink="">
      <xdr:nvSpPr>
        <xdr:cNvPr id="39" name="TextBox 38"/>
        <xdr:cNvSpPr txBox="1"/>
      </xdr:nvSpPr>
      <xdr:spPr>
        <a:xfrm>
          <a:off x="7358062" y="16369664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31 MEI 2019</a:t>
          </a:r>
        </a:p>
      </xdr:txBody>
    </xdr:sp>
    <xdr:clientData/>
  </xdr:twoCellAnchor>
  <xdr:twoCellAnchor>
    <xdr:from>
      <xdr:col>14</xdr:col>
      <xdr:colOff>0</xdr:colOff>
      <xdr:row>618</xdr:row>
      <xdr:rowOff>0</xdr:rowOff>
    </xdr:from>
    <xdr:to>
      <xdr:col>14</xdr:col>
      <xdr:colOff>1190626</xdr:colOff>
      <xdr:row>620</xdr:row>
      <xdr:rowOff>35718</xdr:rowOff>
    </xdr:to>
    <xdr:sp macro="" textlink="">
      <xdr:nvSpPr>
        <xdr:cNvPr id="40" name="Oval 39"/>
        <xdr:cNvSpPr/>
      </xdr:nvSpPr>
      <xdr:spPr>
        <a:xfrm>
          <a:off x="12792075" y="16335375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166687</xdr:colOff>
      <xdr:row>1</xdr:row>
      <xdr:rowOff>9524</xdr:rowOff>
    </xdr:from>
    <xdr:to>
      <xdr:col>12</xdr:col>
      <xdr:colOff>178595</xdr:colOff>
      <xdr:row>5</xdr:row>
      <xdr:rowOff>11906</xdr:rowOff>
    </xdr:to>
    <xdr:sp macro="" textlink="">
      <xdr:nvSpPr>
        <xdr:cNvPr id="2" name="TextBox 1"/>
        <xdr:cNvSpPr txBox="1"/>
      </xdr:nvSpPr>
      <xdr:spPr>
        <a:xfrm>
          <a:off x="7358062" y="34289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01 JUNI 2019</a:t>
          </a:r>
        </a:p>
      </xdr:txBody>
    </xdr:sp>
    <xdr:clientData/>
  </xdr:twoCellAnchor>
  <xdr:twoCellAnchor>
    <xdr:from>
      <xdr:col>14</xdr:col>
      <xdr:colOff>0</xdr:colOff>
      <xdr:row>0</xdr:row>
      <xdr:rowOff>0</xdr:rowOff>
    </xdr:from>
    <xdr:to>
      <xdr:col>14</xdr:col>
      <xdr:colOff>1190626</xdr:colOff>
      <xdr:row>2</xdr:row>
      <xdr:rowOff>35718</xdr:rowOff>
    </xdr:to>
    <xdr:sp macro="" textlink="">
      <xdr:nvSpPr>
        <xdr:cNvPr id="3" name="Oval 2"/>
        <xdr:cNvSpPr/>
      </xdr:nvSpPr>
      <xdr:spPr>
        <a:xfrm>
          <a:off x="12792075" y="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28</xdr:row>
      <xdr:rowOff>9524</xdr:rowOff>
    </xdr:from>
    <xdr:to>
      <xdr:col>12</xdr:col>
      <xdr:colOff>178595</xdr:colOff>
      <xdr:row>32</xdr:row>
      <xdr:rowOff>11906</xdr:rowOff>
    </xdr:to>
    <xdr:sp macro="" textlink="">
      <xdr:nvSpPr>
        <xdr:cNvPr id="4" name="TextBox 3"/>
        <xdr:cNvSpPr txBox="1"/>
      </xdr:nvSpPr>
      <xdr:spPr>
        <a:xfrm>
          <a:off x="7358062" y="662939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01 JUNI 2019</a:t>
          </a:r>
        </a:p>
      </xdr:txBody>
    </xdr:sp>
    <xdr:clientData/>
  </xdr:twoCellAnchor>
  <xdr:twoCellAnchor>
    <xdr:from>
      <xdr:col>14</xdr:col>
      <xdr:colOff>0</xdr:colOff>
      <xdr:row>27</xdr:row>
      <xdr:rowOff>0</xdr:rowOff>
    </xdr:from>
    <xdr:to>
      <xdr:col>14</xdr:col>
      <xdr:colOff>1190626</xdr:colOff>
      <xdr:row>29</xdr:row>
      <xdr:rowOff>35718</xdr:rowOff>
    </xdr:to>
    <xdr:sp macro="" textlink="">
      <xdr:nvSpPr>
        <xdr:cNvPr id="5" name="Oval 4"/>
        <xdr:cNvSpPr/>
      </xdr:nvSpPr>
      <xdr:spPr>
        <a:xfrm>
          <a:off x="12792075" y="628650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67</xdr:row>
      <xdr:rowOff>9524</xdr:rowOff>
    </xdr:from>
    <xdr:to>
      <xdr:col>12</xdr:col>
      <xdr:colOff>178595</xdr:colOff>
      <xdr:row>71</xdr:row>
      <xdr:rowOff>11906</xdr:rowOff>
    </xdr:to>
    <xdr:sp macro="" textlink="">
      <xdr:nvSpPr>
        <xdr:cNvPr id="6" name="TextBox 5"/>
        <xdr:cNvSpPr txBox="1"/>
      </xdr:nvSpPr>
      <xdr:spPr>
        <a:xfrm>
          <a:off x="7358062" y="1644967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13 JUNI 2019</a:t>
          </a:r>
        </a:p>
      </xdr:txBody>
    </xdr:sp>
    <xdr:clientData/>
  </xdr:twoCellAnchor>
  <xdr:twoCellAnchor>
    <xdr:from>
      <xdr:col>14</xdr:col>
      <xdr:colOff>0</xdr:colOff>
      <xdr:row>66</xdr:row>
      <xdr:rowOff>0</xdr:rowOff>
    </xdr:from>
    <xdr:to>
      <xdr:col>14</xdr:col>
      <xdr:colOff>1190626</xdr:colOff>
      <xdr:row>68</xdr:row>
      <xdr:rowOff>35718</xdr:rowOff>
    </xdr:to>
    <xdr:sp macro="" textlink="">
      <xdr:nvSpPr>
        <xdr:cNvPr id="7" name="Oval 6"/>
        <xdr:cNvSpPr/>
      </xdr:nvSpPr>
      <xdr:spPr>
        <a:xfrm>
          <a:off x="12792075" y="1610677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97</xdr:row>
      <xdr:rowOff>9524</xdr:rowOff>
    </xdr:from>
    <xdr:to>
      <xdr:col>12</xdr:col>
      <xdr:colOff>178595</xdr:colOff>
      <xdr:row>101</xdr:row>
      <xdr:rowOff>11906</xdr:rowOff>
    </xdr:to>
    <xdr:sp macro="" textlink="">
      <xdr:nvSpPr>
        <xdr:cNvPr id="8" name="TextBox 7"/>
        <xdr:cNvSpPr txBox="1"/>
      </xdr:nvSpPr>
      <xdr:spPr>
        <a:xfrm>
          <a:off x="7358062" y="2374582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14 JUNI 2019</a:t>
          </a:r>
        </a:p>
      </xdr:txBody>
    </xdr:sp>
    <xdr:clientData/>
  </xdr:twoCellAnchor>
  <xdr:twoCellAnchor>
    <xdr:from>
      <xdr:col>14</xdr:col>
      <xdr:colOff>0</xdr:colOff>
      <xdr:row>96</xdr:row>
      <xdr:rowOff>0</xdr:rowOff>
    </xdr:from>
    <xdr:to>
      <xdr:col>14</xdr:col>
      <xdr:colOff>1190626</xdr:colOff>
      <xdr:row>98</xdr:row>
      <xdr:rowOff>35718</xdr:rowOff>
    </xdr:to>
    <xdr:sp macro="" textlink="">
      <xdr:nvSpPr>
        <xdr:cNvPr id="9" name="Oval 8"/>
        <xdr:cNvSpPr/>
      </xdr:nvSpPr>
      <xdr:spPr>
        <a:xfrm>
          <a:off x="12792075" y="2340292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129</xdr:row>
      <xdr:rowOff>9524</xdr:rowOff>
    </xdr:from>
    <xdr:to>
      <xdr:col>12</xdr:col>
      <xdr:colOff>178595</xdr:colOff>
      <xdr:row>133</xdr:row>
      <xdr:rowOff>11906</xdr:rowOff>
    </xdr:to>
    <xdr:sp macro="" textlink="">
      <xdr:nvSpPr>
        <xdr:cNvPr id="10" name="TextBox 9"/>
        <xdr:cNvSpPr txBox="1"/>
      </xdr:nvSpPr>
      <xdr:spPr>
        <a:xfrm>
          <a:off x="7358062" y="3163252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15 JUNI 2019</a:t>
          </a:r>
        </a:p>
      </xdr:txBody>
    </xdr:sp>
    <xdr:clientData/>
  </xdr:twoCellAnchor>
  <xdr:twoCellAnchor>
    <xdr:from>
      <xdr:col>14</xdr:col>
      <xdr:colOff>0</xdr:colOff>
      <xdr:row>128</xdr:row>
      <xdr:rowOff>0</xdr:rowOff>
    </xdr:from>
    <xdr:to>
      <xdr:col>14</xdr:col>
      <xdr:colOff>1190626</xdr:colOff>
      <xdr:row>130</xdr:row>
      <xdr:rowOff>35718</xdr:rowOff>
    </xdr:to>
    <xdr:sp macro="" textlink="">
      <xdr:nvSpPr>
        <xdr:cNvPr id="11" name="Oval 10"/>
        <xdr:cNvSpPr/>
      </xdr:nvSpPr>
      <xdr:spPr>
        <a:xfrm>
          <a:off x="12792075" y="3128962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152</xdr:row>
      <xdr:rowOff>9524</xdr:rowOff>
    </xdr:from>
    <xdr:to>
      <xdr:col>12</xdr:col>
      <xdr:colOff>178595</xdr:colOff>
      <xdr:row>156</xdr:row>
      <xdr:rowOff>11906</xdr:rowOff>
    </xdr:to>
    <xdr:sp macro="" textlink="">
      <xdr:nvSpPr>
        <xdr:cNvPr id="12" name="TextBox 11"/>
        <xdr:cNvSpPr txBox="1"/>
      </xdr:nvSpPr>
      <xdr:spPr>
        <a:xfrm>
          <a:off x="7358062" y="3699509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17 JUNI 2019</a:t>
          </a:r>
        </a:p>
      </xdr:txBody>
    </xdr:sp>
    <xdr:clientData/>
  </xdr:twoCellAnchor>
  <xdr:twoCellAnchor>
    <xdr:from>
      <xdr:col>14</xdr:col>
      <xdr:colOff>0</xdr:colOff>
      <xdr:row>151</xdr:row>
      <xdr:rowOff>0</xdr:rowOff>
    </xdr:from>
    <xdr:to>
      <xdr:col>14</xdr:col>
      <xdr:colOff>1190626</xdr:colOff>
      <xdr:row>153</xdr:row>
      <xdr:rowOff>35718</xdr:rowOff>
    </xdr:to>
    <xdr:sp macro="" textlink="">
      <xdr:nvSpPr>
        <xdr:cNvPr id="13" name="Oval 12"/>
        <xdr:cNvSpPr/>
      </xdr:nvSpPr>
      <xdr:spPr>
        <a:xfrm>
          <a:off x="12792075" y="3665220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183</xdr:row>
      <xdr:rowOff>9524</xdr:rowOff>
    </xdr:from>
    <xdr:to>
      <xdr:col>12</xdr:col>
      <xdr:colOff>178595</xdr:colOff>
      <xdr:row>187</xdr:row>
      <xdr:rowOff>11906</xdr:rowOff>
    </xdr:to>
    <xdr:sp macro="" textlink="">
      <xdr:nvSpPr>
        <xdr:cNvPr id="14" name="TextBox 13"/>
        <xdr:cNvSpPr txBox="1"/>
      </xdr:nvSpPr>
      <xdr:spPr>
        <a:xfrm>
          <a:off x="7358062" y="4471987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18 JUNI 2019</a:t>
          </a:r>
        </a:p>
      </xdr:txBody>
    </xdr:sp>
    <xdr:clientData/>
  </xdr:twoCellAnchor>
  <xdr:twoCellAnchor>
    <xdr:from>
      <xdr:col>14</xdr:col>
      <xdr:colOff>0</xdr:colOff>
      <xdr:row>182</xdr:row>
      <xdr:rowOff>0</xdr:rowOff>
    </xdr:from>
    <xdr:to>
      <xdr:col>14</xdr:col>
      <xdr:colOff>1190626</xdr:colOff>
      <xdr:row>184</xdr:row>
      <xdr:rowOff>35718</xdr:rowOff>
    </xdr:to>
    <xdr:sp macro="" textlink="">
      <xdr:nvSpPr>
        <xdr:cNvPr id="15" name="Oval 14"/>
        <xdr:cNvSpPr/>
      </xdr:nvSpPr>
      <xdr:spPr>
        <a:xfrm>
          <a:off x="12792075" y="4437697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208</xdr:row>
      <xdr:rowOff>9524</xdr:rowOff>
    </xdr:from>
    <xdr:to>
      <xdr:col>12</xdr:col>
      <xdr:colOff>178595</xdr:colOff>
      <xdr:row>212</xdr:row>
      <xdr:rowOff>11906</xdr:rowOff>
    </xdr:to>
    <xdr:sp macro="" textlink="">
      <xdr:nvSpPr>
        <xdr:cNvPr id="16" name="TextBox 15"/>
        <xdr:cNvSpPr txBox="1"/>
      </xdr:nvSpPr>
      <xdr:spPr>
        <a:xfrm>
          <a:off x="7358062" y="5053964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20 JUNI 2019</a:t>
          </a:r>
        </a:p>
      </xdr:txBody>
    </xdr:sp>
    <xdr:clientData/>
  </xdr:twoCellAnchor>
  <xdr:twoCellAnchor>
    <xdr:from>
      <xdr:col>14</xdr:col>
      <xdr:colOff>0</xdr:colOff>
      <xdr:row>207</xdr:row>
      <xdr:rowOff>0</xdr:rowOff>
    </xdr:from>
    <xdr:to>
      <xdr:col>14</xdr:col>
      <xdr:colOff>1190626</xdr:colOff>
      <xdr:row>209</xdr:row>
      <xdr:rowOff>35718</xdr:rowOff>
    </xdr:to>
    <xdr:sp macro="" textlink="">
      <xdr:nvSpPr>
        <xdr:cNvPr id="17" name="Oval 16"/>
        <xdr:cNvSpPr/>
      </xdr:nvSpPr>
      <xdr:spPr>
        <a:xfrm>
          <a:off x="12792075" y="5019675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236</xdr:row>
      <xdr:rowOff>9524</xdr:rowOff>
    </xdr:from>
    <xdr:to>
      <xdr:col>12</xdr:col>
      <xdr:colOff>178595</xdr:colOff>
      <xdr:row>240</xdr:row>
      <xdr:rowOff>11906</xdr:rowOff>
    </xdr:to>
    <xdr:sp macro="" textlink="">
      <xdr:nvSpPr>
        <xdr:cNvPr id="18" name="TextBox 17"/>
        <xdr:cNvSpPr txBox="1"/>
      </xdr:nvSpPr>
      <xdr:spPr>
        <a:xfrm>
          <a:off x="7358062" y="5724524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21 JUNI 2019</a:t>
          </a:r>
        </a:p>
      </xdr:txBody>
    </xdr:sp>
    <xdr:clientData/>
  </xdr:twoCellAnchor>
  <xdr:twoCellAnchor>
    <xdr:from>
      <xdr:col>14</xdr:col>
      <xdr:colOff>0</xdr:colOff>
      <xdr:row>235</xdr:row>
      <xdr:rowOff>0</xdr:rowOff>
    </xdr:from>
    <xdr:to>
      <xdr:col>14</xdr:col>
      <xdr:colOff>1190626</xdr:colOff>
      <xdr:row>237</xdr:row>
      <xdr:rowOff>35718</xdr:rowOff>
    </xdr:to>
    <xdr:sp macro="" textlink="">
      <xdr:nvSpPr>
        <xdr:cNvPr id="19" name="Oval 18"/>
        <xdr:cNvSpPr/>
      </xdr:nvSpPr>
      <xdr:spPr>
        <a:xfrm>
          <a:off x="12792075" y="5690235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264</xdr:row>
      <xdr:rowOff>9524</xdr:rowOff>
    </xdr:from>
    <xdr:to>
      <xdr:col>12</xdr:col>
      <xdr:colOff>178595</xdr:colOff>
      <xdr:row>268</xdr:row>
      <xdr:rowOff>11906</xdr:rowOff>
    </xdr:to>
    <xdr:sp macro="" textlink="">
      <xdr:nvSpPr>
        <xdr:cNvPr id="20" name="TextBox 19"/>
        <xdr:cNvSpPr txBox="1"/>
      </xdr:nvSpPr>
      <xdr:spPr>
        <a:xfrm>
          <a:off x="7358062" y="6395084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25 JUNI 2019</a:t>
          </a:r>
        </a:p>
      </xdr:txBody>
    </xdr:sp>
    <xdr:clientData/>
  </xdr:twoCellAnchor>
  <xdr:twoCellAnchor>
    <xdr:from>
      <xdr:col>14</xdr:col>
      <xdr:colOff>0</xdr:colOff>
      <xdr:row>263</xdr:row>
      <xdr:rowOff>0</xdr:rowOff>
    </xdr:from>
    <xdr:to>
      <xdr:col>14</xdr:col>
      <xdr:colOff>1190626</xdr:colOff>
      <xdr:row>265</xdr:row>
      <xdr:rowOff>35718</xdr:rowOff>
    </xdr:to>
    <xdr:sp macro="" textlink="">
      <xdr:nvSpPr>
        <xdr:cNvPr id="21" name="Oval 20"/>
        <xdr:cNvSpPr/>
      </xdr:nvSpPr>
      <xdr:spPr>
        <a:xfrm>
          <a:off x="12792075" y="6360795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166687</xdr:colOff>
      <xdr:row>1</xdr:row>
      <xdr:rowOff>9524</xdr:rowOff>
    </xdr:from>
    <xdr:to>
      <xdr:col>12</xdr:col>
      <xdr:colOff>178595</xdr:colOff>
      <xdr:row>5</xdr:row>
      <xdr:rowOff>11906</xdr:rowOff>
    </xdr:to>
    <xdr:sp macro="" textlink="">
      <xdr:nvSpPr>
        <xdr:cNvPr id="2" name="TextBox 1"/>
        <xdr:cNvSpPr txBox="1"/>
      </xdr:nvSpPr>
      <xdr:spPr>
        <a:xfrm>
          <a:off x="7358062" y="34289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01 JULI 2019</a:t>
          </a:r>
        </a:p>
      </xdr:txBody>
    </xdr:sp>
    <xdr:clientData/>
  </xdr:twoCellAnchor>
  <xdr:twoCellAnchor>
    <xdr:from>
      <xdr:col>14</xdr:col>
      <xdr:colOff>0</xdr:colOff>
      <xdr:row>0</xdr:row>
      <xdr:rowOff>0</xdr:rowOff>
    </xdr:from>
    <xdr:to>
      <xdr:col>14</xdr:col>
      <xdr:colOff>1190626</xdr:colOff>
      <xdr:row>2</xdr:row>
      <xdr:rowOff>35718</xdr:rowOff>
    </xdr:to>
    <xdr:sp macro="" textlink="">
      <xdr:nvSpPr>
        <xdr:cNvPr id="3" name="Oval 2"/>
        <xdr:cNvSpPr/>
      </xdr:nvSpPr>
      <xdr:spPr>
        <a:xfrm>
          <a:off x="12792075" y="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32</xdr:row>
      <xdr:rowOff>9524</xdr:rowOff>
    </xdr:from>
    <xdr:to>
      <xdr:col>12</xdr:col>
      <xdr:colOff>178595</xdr:colOff>
      <xdr:row>36</xdr:row>
      <xdr:rowOff>11906</xdr:rowOff>
    </xdr:to>
    <xdr:sp macro="" textlink="">
      <xdr:nvSpPr>
        <xdr:cNvPr id="4" name="TextBox 3"/>
        <xdr:cNvSpPr txBox="1"/>
      </xdr:nvSpPr>
      <xdr:spPr>
        <a:xfrm>
          <a:off x="7358062" y="775334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02 JULI 2019</a:t>
          </a:r>
        </a:p>
      </xdr:txBody>
    </xdr:sp>
    <xdr:clientData/>
  </xdr:twoCellAnchor>
  <xdr:twoCellAnchor>
    <xdr:from>
      <xdr:col>14</xdr:col>
      <xdr:colOff>0</xdr:colOff>
      <xdr:row>31</xdr:row>
      <xdr:rowOff>0</xdr:rowOff>
    </xdr:from>
    <xdr:to>
      <xdr:col>14</xdr:col>
      <xdr:colOff>1190626</xdr:colOff>
      <xdr:row>33</xdr:row>
      <xdr:rowOff>35718</xdr:rowOff>
    </xdr:to>
    <xdr:sp macro="" textlink="">
      <xdr:nvSpPr>
        <xdr:cNvPr id="5" name="Oval 4"/>
        <xdr:cNvSpPr/>
      </xdr:nvSpPr>
      <xdr:spPr>
        <a:xfrm>
          <a:off x="12792075" y="741045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58</xdr:row>
      <xdr:rowOff>9524</xdr:rowOff>
    </xdr:from>
    <xdr:to>
      <xdr:col>12</xdr:col>
      <xdr:colOff>178595</xdr:colOff>
      <xdr:row>62</xdr:row>
      <xdr:rowOff>11906</xdr:rowOff>
    </xdr:to>
    <xdr:sp macro="" textlink="">
      <xdr:nvSpPr>
        <xdr:cNvPr id="6" name="TextBox 5"/>
        <xdr:cNvSpPr txBox="1"/>
      </xdr:nvSpPr>
      <xdr:spPr>
        <a:xfrm>
          <a:off x="7358062" y="1373504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 05 JULI 2019</a:t>
          </a:r>
        </a:p>
      </xdr:txBody>
    </xdr:sp>
    <xdr:clientData/>
  </xdr:twoCellAnchor>
  <xdr:twoCellAnchor>
    <xdr:from>
      <xdr:col>14</xdr:col>
      <xdr:colOff>0</xdr:colOff>
      <xdr:row>57</xdr:row>
      <xdr:rowOff>0</xdr:rowOff>
    </xdr:from>
    <xdr:to>
      <xdr:col>14</xdr:col>
      <xdr:colOff>1190626</xdr:colOff>
      <xdr:row>59</xdr:row>
      <xdr:rowOff>35718</xdr:rowOff>
    </xdr:to>
    <xdr:sp macro="" textlink="">
      <xdr:nvSpPr>
        <xdr:cNvPr id="7" name="Oval 6"/>
        <xdr:cNvSpPr/>
      </xdr:nvSpPr>
      <xdr:spPr>
        <a:xfrm>
          <a:off x="12792075" y="1339215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91</xdr:row>
      <xdr:rowOff>9524</xdr:rowOff>
    </xdr:from>
    <xdr:to>
      <xdr:col>12</xdr:col>
      <xdr:colOff>178595</xdr:colOff>
      <xdr:row>95</xdr:row>
      <xdr:rowOff>11906</xdr:rowOff>
    </xdr:to>
    <xdr:sp macro="" textlink="">
      <xdr:nvSpPr>
        <xdr:cNvPr id="8" name="TextBox 7"/>
        <xdr:cNvSpPr txBox="1"/>
      </xdr:nvSpPr>
      <xdr:spPr>
        <a:xfrm>
          <a:off x="7358062" y="2191702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06 JULI 2019</a:t>
          </a:r>
        </a:p>
      </xdr:txBody>
    </xdr:sp>
    <xdr:clientData/>
  </xdr:twoCellAnchor>
  <xdr:twoCellAnchor>
    <xdr:from>
      <xdr:col>14</xdr:col>
      <xdr:colOff>0</xdr:colOff>
      <xdr:row>90</xdr:row>
      <xdr:rowOff>0</xdr:rowOff>
    </xdr:from>
    <xdr:to>
      <xdr:col>14</xdr:col>
      <xdr:colOff>1190626</xdr:colOff>
      <xdr:row>92</xdr:row>
      <xdr:rowOff>35718</xdr:rowOff>
    </xdr:to>
    <xdr:sp macro="" textlink="">
      <xdr:nvSpPr>
        <xdr:cNvPr id="9" name="Oval 8"/>
        <xdr:cNvSpPr/>
      </xdr:nvSpPr>
      <xdr:spPr>
        <a:xfrm>
          <a:off x="12792075" y="2157412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120</xdr:row>
      <xdr:rowOff>9524</xdr:rowOff>
    </xdr:from>
    <xdr:to>
      <xdr:col>12</xdr:col>
      <xdr:colOff>178595</xdr:colOff>
      <xdr:row>124</xdr:row>
      <xdr:rowOff>11906</xdr:rowOff>
    </xdr:to>
    <xdr:sp macro="" textlink="">
      <xdr:nvSpPr>
        <xdr:cNvPr id="10" name="TextBox 9"/>
        <xdr:cNvSpPr txBox="1"/>
      </xdr:nvSpPr>
      <xdr:spPr>
        <a:xfrm>
          <a:off x="7358062" y="2891789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09 JULI 2019</a:t>
          </a:r>
        </a:p>
      </xdr:txBody>
    </xdr:sp>
    <xdr:clientData/>
  </xdr:twoCellAnchor>
  <xdr:twoCellAnchor>
    <xdr:from>
      <xdr:col>14</xdr:col>
      <xdr:colOff>0</xdr:colOff>
      <xdr:row>119</xdr:row>
      <xdr:rowOff>0</xdr:rowOff>
    </xdr:from>
    <xdr:to>
      <xdr:col>14</xdr:col>
      <xdr:colOff>1190626</xdr:colOff>
      <xdr:row>121</xdr:row>
      <xdr:rowOff>35718</xdr:rowOff>
    </xdr:to>
    <xdr:sp macro="" textlink="">
      <xdr:nvSpPr>
        <xdr:cNvPr id="11" name="Oval 10"/>
        <xdr:cNvSpPr/>
      </xdr:nvSpPr>
      <xdr:spPr>
        <a:xfrm>
          <a:off x="12792075" y="2857500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148</xdr:row>
      <xdr:rowOff>9524</xdr:rowOff>
    </xdr:from>
    <xdr:to>
      <xdr:col>12</xdr:col>
      <xdr:colOff>178595</xdr:colOff>
      <xdr:row>152</xdr:row>
      <xdr:rowOff>11906</xdr:rowOff>
    </xdr:to>
    <xdr:sp macro="" textlink="">
      <xdr:nvSpPr>
        <xdr:cNvPr id="12" name="TextBox 11"/>
        <xdr:cNvSpPr txBox="1"/>
      </xdr:nvSpPr>
      <xdr:spPr>
        <a:xfrm>
          <a:off x="7358062" y="3575684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10 JULI 2019</a:t>
          </a:r>
        </a:p>
      </xdr:txBody>
    </xdr:sp>
    <xdr:clientData/>
  </xdr:twoCellAnchor>
  <xdr:twoCellAnchor>
    <xdr:from>
      <xdr:col>7</xdr:col>
      <xdr:colOff>166687</xdr:colOff>
      <xdr:row>181</xdr:row>
      <xdr:rowOff>9524</xdr:rowOff>
    </xdr:from>
    <xdr:to>
      <xdr:col>12</xdr:col>
      <xdr:colOff>178595</xdr:colOff>
      <xdr:row>185</xdr:row>
      <xdr:rowOff>11906</xdr:rowOff>
    </xdr:to>
    <xdr:sp macro="" textlink="">
      <xdr:nvSpPr>
        <xdr:cNvPr id="13" name="TextBox 12"/>
        <xdr:cNvSpPr txBox="1"/>
      </xdr:nvSpPr>
      <xdr:spPr>
        <a:xfrm>
          <a:off x="7358062" y="4407217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11 JULI 2019</a:t>
          </a:r>
        </a:p>
      </xdr:txBody>
    </xdr:sp>
    <xdr:clientData/>
  </xdr:twoCellAnchor>
  <xdr:twoCellAnchor>
    <xdr:from>
      <xdr:col>14</xdr:col>
      <xdr:colOff>0</xdr:colOff>
      <xdr:row>180</xdr:row>
      <xdr:rowOff>0</xdr:rowOff>
    </xdr:from>
    <xdr:to>
      <xdr:col>14</xdr:col>
      <xdr:colOff>1190626</xdr:colOff>
      <xdr:row>182</xdr:row>
      <xdr:rowOff>35718</xdr:rowOff>
    </xdr:to>
    <xdr:sp macro="" textlink="">
      <xdr:nvSpPr>
        <xdr:cNvPr id="14" name="Oval 13"/>
        <xdr:cNvSpPr/>
      </xdr:nvSpPr>
      <xdr:spPr>
        <a:xfrm>
          <a:off x="12792075" y="4372927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213</xdr:row>
      <xdr:rowOff>9524</xdr:rowOff>
    </xdr:from>
    <xdr:to>
      <xdr:col>12</xdr:col>
      <xdr:colOff>178595</xdr:colOff>
      <xdr:row>217</xdr:row>
      <xdr:rowOff>11906</xdr:rowOff>
    </xdr:to>
    <xdr:sp macro="" textlink="">
      <xdr:nvSpPr>
        <xdr:cNvPr id="15" name="TextBox 14"/>
        <xdr:cNvSpPr txBox="1"/>
      </xdr:nvSpPr>
      <xdr:spPr>
        <a:xfrm>
          <a:off x="7358062" y="5195887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12 JULI 2019</a:t>
          </a:r>
        </a:p>
      </xdr:txBody>
    </xdr:sp>
    <xdr:clientData/>
  </xdr:twoCellAnchor>
  <xdr:twoCellAnchor>
    <xdr:from>
      <xdr:col>14</xdr:col>
      <xdr:colOff>0</xdr:colOff>
      <xdr:row>212</xdr:row>
      <xdr:rowOff>0</xdr:rowOff>
    </xdr:from>
    <xdr:to>
      <xdr:col>14</xdr:col>
      <xdr:colOff>1190626</xdr:colOff>
      <xdr:row>214</xdr:row>
      <xdr:rowOff>35718</xdr:rowOff>
    </xdr:to>
    <xdr:sp macro="" textlink="">
      <xdr:nvSpPr>
        <xdr:cNvPr id="16" name="Oval 15"/>
        <xdr:cNvSpPr/>
      </xdr:nvSpPr>
      <xdr:spPr>
        <a:xfrm>
          <a:off x="12792075" y="5161597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240</xdr:row>
      <xdr:rowOff>9524</xdr:rowOff>
    </xdr:from>
    <xdr:to>
      <xdr:col>12</xdr:col>
      <xdr:colOff>178595</xdr:colOff>
      <xdr:row>244</xdr:row>
      <xdr:rowOff>11906</xdr:rowOff>
    </xdr:to>
    <xdr:sp macro="" textlink="">
      <xdr:nvSpPr>
        <xdr:cNvPr id="17" name="TextBox 16"/>
        <xdr:cNvSpPr txBox="1"/>
      </xdr:nvSpPr>
      <xdr:spPr>
        <a:xfrm>
          <a:off x="7358062" y="5836919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15 JULI 2019</a:t>
          </a:r>
        </a:p>
      </xdr:txBody>
    </xdr:sp>
    <xdr:clientData/>
  </xdr:twoCellAnchor>
  <xdr:twoCellAnchor>
    <xdr:from>
      <xdr:col>14</xdr:col>
      <xdr:colOff>0</xdr:colOff>
      <xdr:row>239</xdr:row>
      <xdr:rowOff>0</xdr:rowOff>
    </xdr:from>
    <xdr:to>
      <xdr:col>14</xdr:col>
      <xdr:colOff>1190626</xdr:colOff>
      <xdr:row>241</xdr:row>
      <xdr:rowOff>35718</xdr:rowOff>
    </xdr:to>
    <xdr:sp macro="" textlink="">
      <xdr:nvSpPr>
        <xdr:cNvPr id="18" name="Oval 17"/>
        <xdr:cNvSpPr/>
      </xdr:nvSpPr>
      <xdr:spPr>
        <a:xfrm>
          <a:off x="12792075" y="5802630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264</xdr:row>
      <xdr:rowOff>9524</xdr:rowOff>
    </xdr:from>
    <xdr:to>
      <xdr:col>12</xdr:col>
      <xdr:colOff>178595</xdr:colOff>
      <xdr:row>268</xdr:row>
      <xdr:rowOff>11906</xdr:rowOff>
    </xdr:to>
    <xdr:sp macro="" textlink="">
      <xdr:nvSpPr>
        <xdr:cNvPr id="19" name="TextBox 18"/>
        <xdr:cNvSpPr txBox="1"/>
      </xdr:nvSpPr>
      <xdr:spPr>
        <a:xfrm>
          <a:off x="7358062" y="6389369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16 JULI 2019</a:t>
          </a:r>
        </a:p>
      </xdr:txBody>
    </xdr:sp>
    <xdr:clientData/>
  </xdr:twoCellAnchor>
  <xdr:twoCellAnchor>
    <xdr:from>
      <xdr:col>14</xdr:col>
      <xdr:colOff>0</xdr:colOff>
      <xdr:row>263</xdr:row>
      <xdr:rowOff>0</xdr:rowOff>
    </xdr:from>
    <xdr:to>
      <xdr:col>14</xdr:col>
      <xdr:colOff>1190626</xdr:colOff>
      <xdr:row>265</xdr:row>
      <xdr:rowOff>35718</xdr:rowOff>
    </xdr:to>
    <xdr:sp macro="" textlink="">
      <xdr:nvSpPr>
        <xdr:cNvPr id="20" name="Oval 19"/>
        <xdr:cNvSpPr/>
      </xdr:nvSpPr>
      <xdr:spPr>
        <a:xfrm>
          <a:off x="12792075" y="6355080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291</xdr:row>
      <xdr:rowOff>9524</xdr:rowOff>
    </xdr:from>
    <xdr:to>
      <xdr:col>12</xdr:col>
      <xdr:colOff>178595</xdr:colOff>
      <xdr:row>295</xdr:row>
      <xdr:rowOff>11906</xdr:rowOff>
    </xdr:to>
    <xdr:sp macro="" textlink="">
      <xdr:nvSpPr>
        <xdr:cNvPr id="21" name="TextBox 20"/>
        <xdr:cNvSpPr txBox="1"/>
      </xdr:nvSpPr>
      <xdr:spPr>
        <a:xfrm>
          <a:off x="7358062" y="7043737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17 JULI 2019</a:t>
          </a:r>
        </a:p>
      </xdr:txBody>
    </xdr:sp>
    <xdr:clientData/>
  </xdr:twoCellAnchor>
  <xdr:twoCellAnchor>
    <xdr:from>
      <xdr:col>14</xdr:col>
      <xdr:colOff>0</xdr:colOff>
      <xdr:row>290</xdr:row>
      <xdr:rowOff>0</xdr:rowOff>
    </xdr:from>
    <xdr:to>
      <xdr:col>14</xdr:col>
      <xdr:colOff>1190626</xdr:colOff>
      <xdr:row>292</xdr:row>
      <xdr:rowOff>35718</xdr:rowOff>
    </xdr:to>
    <xdr:sp macro="" textlink="">
      <xdr:nvSpPr>
        <xdr:cNvPr id="22" name="Oval 21"/>
        <xdr:cNvSpPr/>
      </xdr:nvSpPr>
      <xdr:spPr>
        <a:xfrm>
          <a:off x="12792075" y="7009447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317</xdr:row>
      <xdr:rowOff>9524</xdr:rowOff>
    </xdr:from>
    <xdr:to>
      <xdr:col>12</xdr:col>
      <xdr:colOff>178595</xdr:colOff>
      <xdr:row>321</xdr:row>
      <xdr:rowOff>11906</xdr:rowOff>
    </xdr:to>
    <xdr:sp macro="" textlink="">
      <xdr:nvSpPr>
        <xdr:cNvPr id="23" name="TextBox 22"/>
        <xdr:cNvSpPr txBox="1"/>
      </xdr:nvSpPr>
      <xdr:spPr>
        <a:xfrm>
          <a:off x="7358062" y="7668577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18 JULI 2019</a:t>
          </a:r>
        </a:p>
      </xdr:txBody>
    </xdr:sp>
    <xdr:clientData/>
  </xdr:twoCellAnchor>
  <xdr:twoCellAnchor>
    <xdr:from>
      <xdr:col>14</xdr:col>
      <xdr:colOff>0</xdr:colOff>
      <xdr:row>316</xdr:row>
      <xdr:rowOff>0</xdr:rowOff>
    </xdr:from>
    <xdr:to>
      <xdr:col>14</xdr:col>
      <xdr:colOff>1190626</xdr:colOff>
      <xdr:row>318</xdr:row>
      <xdr:rowOff>35718</xdr:rowOff>
    </xdr:to>
    <xdr:sp macro="" textlink="">
      <xdr:nvSpPr>
        <xdr:cNvPr id="24" name="Oval 23"/>
        <xdr:cNvSpPr/>
      </xdr:nvSpPr>
      <xdr:spPr>
        <a:xfrm>
          <a:off x="12792075" y="7634287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340</xdr:row>
      <xdr:rowOff>9524</xdr:rowOff>
    </xdr:from>
    <xdr:to>
      <xdr:col>12</xdr:col>
      <xdr:colOff>178595</xdr:colOff>
      <xdr:row>344</xdr:row>
      <xdr:rowOff>11906</xdr:rowOff>
    </xdr:to>
    <xdr:sp macro="" textlink="">
      <xdr:nvSpPr>
        <xdr:cNvPr id="25" name="TextBox 24"/>
        <xdr:cNvSpPr txBox="1"/>
      </xdr:nvSpPr>
      <xdr:spPr>
        <a:xfrm>
          <a:off x="7358062" y="8218169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19 JULI 2019</a:t>
          </a:r>
        </a:p>
      </xdr:txBody>
    </xdr:sp>
    <xdr:clientData/>
  </xdr:twoCellAnchor>
  <xdr:twoCellAnchor>
    <xdr:from>
      <xdr:col>14</xdr:col>
      <xdr:colOff>0</xdr:colOff>
      <xdr:row>339</xdr:row>
      <xdr:rowOff>0</xdr:rowOff>
    </xdr:from>
    <xdr:to>
      <xdr:col>14</xdr:col>
      <xdr:colOff>1190626</xdr:colOff>
      <xdr:row>341</xdr:row>
      <xdr:rowOff>35718</xdr:rowOff>
    </xdr:to>
    <xdr:sp macro="" textlink="">
      <xdr:nvSpPr>
        <xdr:cNvPr id="26" name="Oval 25"/>
        <xdr:cNvSpPr/>
      </xdr:nvSpPr>
      <xdr:spPr>
        <a:xfrm>
          <a:off x="12792075" y="8183880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367</xdr:row>
      <xdr:rowOff>9524</xdr:rowOff>
    </xdr:from>
    <xdr:to>
      <xdr:col>12</xdr:col>
      <xdr:colOff>178595</xdr:colOff>
      <xdr:row>371</xdr:row>
      <xdr:rowOff>11906</xdr:rowOff>
    </xdr:to>
    <xdr:sp macro="" textlink="">
      <xdr:nvSpPr>
        <xdr:cNvPr id="27" name="TextBox 26"/>
        <xdr:cNvSpPr txBox="1"/>
      </xdr:nvSpPr>
      <xdr:spPr>
        <a:xfrm>
          <a:off x="7358062" y="8872537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20 JULI 2019</a:t>
          </a:r>
        </a:p>
      </xdr:txBody>
    </xdr:sp>
    <xdr:clientData/>
  </xdr:twoCellAnchor>
  <xdr:twoCellAnchor>
    <xdr:from>
      <xdr:col>14</xdr:col>
      <xdr:colOff>0</xdr:colOff>
      <xdr:row>366</xdr:row>
      <xdr:rowOff>0</xdr:rowOff>
    </xdr:from>
    <xdr:to>
      <xdr:col>14</xdr:col>
      <xdr:colOff>1190626</xdr:colOff>
      <xdr:row>368</xdr:row>
      <xdr:rowOff>35718</xdr:rowOff>
    </xdr:to>
    <xdr:sp macro="" textlink="">
      <xdr:nvSpPr>
        <xdr:cNvPr id="28" name="Oval 27"/>
        <xdr:cNvSpPr/>
      </xdr:nvSpPr>
      <xdr:spPr>
        <a:xfrm>
          <a:off x="12792075" y="8838247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392</xdr:row>
      <xdr:rowOff>9524</xdr:rowOff>
    </xdr:from>
    <xdr:to>
      <xdr:col>12</xdr:col>
      <xdr:colOff>178595</xdr:colOff>
      <xdr:row>396</xdr:row>
      <xdr:rowOff>11906</xdr:rowOff>
    </xdr:to>
    <xdr:sp macro="" textlink="">
      <xdr:nvSpPr>
        <xdr:cNvPr id="29" name="TextBox 28"/>
        <xdr:cNvSpPr txBox="1"/>
      </xdr:nvSpPr>
      <xdr:spPr>
        <a:xfrm>
          <a:off x="7358062" y="9454514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22 JULI 2019</a:t>
          </a:r>
        </a:p>
      </xdr:txBody>
    </xdr:sp>
    <xdr:clientData/>
  </xdr:twoCellAnchor>
  <xdr:twoCellAnchor>
    <xdr:from>
      <xdr:col>14</xdr:col>
      <xdr:colOff>0</xdr:colOff>
      <xdr:row>391</xdr:row>
      <xdr:rowOff>0</xdr:rowOff>
    </xdr:from>
    <xdr:to>
      <xdr:col>14</xdr:col>
      <xdr:colOff>1190626</xdr:colOff>
      <xdr:row>393</xdr:row>
      <xdr:rowOff>35718</xdr:rowOff>
    </xdr:to>
    <xdr:sp macro="" textlink="">
      <xdr:nvSpPr>
        <xdr:cNvPr id="30" name="Oval 29"/>
        <xdr:cNvSpPr/>
      </xdr:nvSpPr>
      <xdr:spPr>
        <a:xfrm>
          <a:off x="12792075" y="9420225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417</xdr:row>
      <xdr:rowOff>9524</xdr:rowOff>
    </xdr:from>
    <xdr:to>
      <xdr:col>12</xdr:col>
      <xdr:colOff>178595</xdr:colOff>
      <xdr:row>421</xdr:row>
      <xdr:rowOff>11906</xdr:rowOff>
    </xdr:to>
    <xdr:sp macro="" textlink="">
      <xdr:nvSpPr>
        <xdr:cNvPr id="31" name="TextBox 30"/>
        <xdr:cNvSpPr txBox="1"/>
      </xdr:nvSpPr>
      <xdr:spPr>
        <a:xfrm>
          <a:off x="7358062" y="10036492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23 JULI 2019</a:t>
          </a:r>
        </a:p>
      </xdr:txBody>
    </xdr:sp>
    <xdr:clientData/>
  </xdr:twoCellAnchor>
  <xdr:twoCellAnchor>
    <xdr:from>
      <xdr:col>14</xdr:col>
      <xdr:colOff>0</xdr:colOff>
      <xdr:row>416</xdr:row>
      <xdr:rowOff>0</xdr:rowOff>
    </xdr:from>
    <xdr:to>
      <xdr:col>14</xdr:col>
      <xdr:colOff>1190626</xdr:colOff>
      <xdr:row>418</xdr:row>
      <xdr:rowOff>35718</xdr:rowOff>
    </xdr:to>
    <xdr:sp macro="" textlink="">
      <xdr:nvSpPr>
        <xdr:cNvPr id="32" name="Oval 31"/>
        <xdr:cNvSpPr/>
      </xdr:nvSpPr>
      <xdr:spPr>
        <a:xfrm>
          <a:off x="12792075" y="10002202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441</xdr:row>
      <xdr:rowOff>9524</xdr:rowOff>
    </xdr:from>
    <xdr:to>
      <xdr:col>12</xdr:col>
      <xdr:colOff>178595</xdr:colOff>
      <xdr:row>445</xdr:row>
      <xdr:rowOff>11906</xdr:rowOff>
    </xdr:to>
    <xdr:sp macro="" textlink="">
      <xdr:nvSpPr>
        <xdr:cNvPr id="33" name="TextBox 32"/>
        <xdr:cNvSpPr txBox="1"/>
      </xdr:nvSpPr>
      <xdr:spPr>
        <a:xfrm>
          <a:off x="7358062" y="10602277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24 JULI 2019</a:t>
          </a:r>
        </a:p>
      </xdr:txBody>
    </xdr:sp>
    <xdr:clientData/>
  </xdr:twoCellAnchor>
  <xdr:twoCellAnchor>
    <xdr:from>
      <xdr:col>14</xdr:col>
      <xdr:colOff>0</xdr:colOff>
      <xdr:row>440</xdr:row>
      <xdr:rowOff>0</xdr:rowOff>
    </xdr:from>
    <xdr:to>
      <xdr:col>14</xdr:col>
      <xdr:colOff>1190626</xdr:colOff>
      <xdr:row>442</xdr:row>
      <xdr:rowOff>35718</xdr:rowOff>
    </xdr:to>
    <xdr:sp macro="" textlink="">
      <xdr:nvSpPr>
        <xdr:cNvPr id="34" name="Oval 33"/>
        <xdr:cNvSpPr/>
      </xdr:nvSpPr>
      <xdr:spPr>
        <a:xfrm>
          <a:off x="12792075" y="10567987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463</xdr:row>
      <xdr:rowOff>9524</xdr:rowOff>
    </xdr:from>
    <xdr:to>
      <xdr:col>12</xdr:col>
      <xdr:colOff>178595</xdr:colOff>
      <xdr:row>467</xdr:row>
      <xdr:rowOff>11906</xdr:rowOff>
    </xdr:to>
    <xdr:sp macro="" textlink="">
      <xdr:nvSpPr>
        <xdr:cNvPr id="35" name="TextBox 34"/>
        <xdr:cNvSpPr txBox="1"/>
      </xdr:nvSpPr>
      <xdr:spPr>
        <a:xfrm>
          <a:off x="7358062" y="11122342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26 JULI 2019</a:t>
          </a:r>
        </a:p>
      </xdr:txBody>
    </xdr:sp>
    <xdr:clientData/>
  </xdr:twoCellAnchor>
  <xdr:twoCellAnchor>
    <xdr:from>
      <xdr:col>14</xdr:col>
      <xdr:colOff>0</xdr:colOff>
      <xdr:row>462</xdr:row>
      <xdr:rowOff>0</xdr:rowOff>
    </xdr:from>
    <xdr:to>
      <xdr:col>14</xdr:col>
      <xdr:colOff>1190626</xdr:colOff>
      <xdr:row>464</xdr:row>
      <xdr:rowOff>35718</xdr:rowOff>
    </xdr:to>
    <xdr:sp macro="" textlink="">
      <xdr:nvSpPr>
        <xdr:cNvPr id="36" name="Oval 35"/>
        <xdr:cNvSpPr/>
      </xdr:nvSpPr>
      <xdr:spPr>
        <a:xfrm>
          <a:off x="12792075" y="11088052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491</xdr:row>
      <xdr:rowOff>9524</xdr:rowOff>
    </xdr:from>
    <xdr:to>
      <xdr:col>12</xdr:col>
      <xdr:colOff>178595</xdr:colOff>
      <xdr:row>495</xdr:row>
      <xdr:rowOff>11906</xdr:rowOff>
    </xdr:to>
    <xdr:sp macro="" textlink="">
      <xdr:nvSpPr>
        <xdr:cNvPr id="37" name="TextBox 36"/>
        <xdr:cNvSpPr txBox="1"/>
      </xdr:nvSpPr>
      <xdr:spPr>
        <a:xfrm>
          <a:off x="7358062" y="11806237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27 JULI 2019</a:t>
          </a:r>
        </a:p>
      </xdr:txBody>
    </xdr:sp>
    <xdr:clientData/>
  </xdr:twoCellAnchor>
  <xdr:twoCellAnchor>
    <xdr:from>
      <xdr:col>14</xdr:col>
      <xdr:colOff>0</xdr:colOff>
      <xdr:row>490</xdr:row>
      <xdr:rowOff>0</xdr:rowOff>
    </xdr:from>
    <xdr:to>
      <xdr:col>14</xdr:col>
      <xdr:colOff>1190626</xdr:colOff>
      <xdr:row>492</xdr:row>
      <xdr:rowOff>35718</xdr:rowOff>
    </xdr:to>
    <xdr:sp macro="" textlink="">
      <xdr:nvSpPr>
        <xdr:cNvPr id="38" name="Oval 37"/>
        <xdr:cNvSpPr/>
      </xdr:nvSpPr>
      <xdr:spPr>
        <a:xfrm>
          <a:off x="12792075" y="11771947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515</xdr:row>
      <xdr:rowOff>9524</xdr:rowOff>
    </xdr:from>
    <xdr:to>
      <xdr:col>12</xdr:col>
      <xdr:colOff>178595</xdr:colOff>
      <xdr:row>519</xdr:row>
      <xdr:rowOff>11906</xdr:rowOff>
    </xdr:to>
    <xdr:sp macro="" textlink="">
      <xdr:nvSpPr>
        <xdr:cNvPr id="39" name="TextBox 38"/>
        <xdr:cNvSpPr txBox="1"/>
      </xdr:nvSpPr>
      <xdr:spPr>
        <a:xfrm>
          <a:off x="7358062" y="12385357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29 JULI 2019</a:t>
          </a:r>
        </a:p>
      </xdr:txBody>
    </xdr:sp>
    <xdr:clientData/>
  </xdr:twoCellAnchor>
  <xdr:twoCellAnchor>
    <xdr:from>
      <xdr:col>14</xdr:col>
      <xdr:colOff>0</xdr:colOff>
      <xdr:row>514</xdr:row>
      <xdr:rowOff>0</xdr:rowOff>
    </xdr:from>
    <xdr:to>
      <xdr:col>14</xdr:col>
      <xdr:colOff>1190626</xdr:colOff>
      <xdr:row>516</xdr:row>
      <xdr:rowOff>35718</xdr:rowOff>
    </xdr:to>
    <xdr:sp macro="" textlink="">
      <xdr:nvSpPr>
        <xdr:cNvPr id="40" name="Oval 39"/>
        <xdr:cNvSpPr/>
      </xdr:nvSpPr>
      <xdr:spPr>
        <a:xfrm>
          <a:off x="12792075" y="12351067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166687</xdr:colOff>
      <xdr:row>1</xdr:row>
      <xdr:rowOff>9524</xdr:rowOff>
    </xdr:from>
    <xdr:to>
      <xdr:col>12</xdr:col>
      <xdr:colOff>178595</xdr:colOff>
      <xdr:row>5</xdr:row>
      <xdr:rowOff>11906</xdr:rowOff>
    </xdr:to>
    <xdr:sp macro="" textlink="">
      <xdr:nvSpPr>
        <xdr:cNvPr id="2" name="TextBox 1"/>
        <xdr:cNvSpPr txBox="1"/>
      </xdr:nvSpPr>
      <xdr:spPr>
        <a:xfrm>
          <a:off x="7358062" y="34289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02 AGUSTUS 2019</a:t>
          </a:r>
        </a:p>
      </xdr:txBody>
    </xdr:sp>
    <xdr:clientData/>
  </xdr:twoCellAnchor>
  <xdr:twoCellAnchor>
    <xdr:from>
      <xdr:col>14</xdr:col>
      <xdr:colOff>0</xdr:colOff>
      <xdr:row>0</xdr:row>
      <xdr:rowOff>0</xdr:rowOff>
    </xdr:from>
    <xdr:to>
      <xdr:col>14</xdr:col>
      <xdr:colOff>1190626</xdr:colOff>
      <xdr:row>2</xdr:row>
      <xdr:rowOff>35718</xdr:rowOff>
    </xdr:to>
    <xdr:sp macro="" textlink="">
      <xdr:nvSpPr>
        <xdr:cNvPr id="3" name="Oval 2"/>
        <xdr:cNvSpPr/>
      </xdr:nvSpPr>
      <xdr:spPr>
        <a:xfrm>
          <a:off x="12792075" y="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32</xdr:row>
      <xdr:rowOff>9524</xdr:rowOff>
    </xdr:from>
    <xdr:to>
      <xdr:col>12</xdr:col>
      <xdr:colOff>178595</xdr:colOff>
      <xdr:row>36</xdr:row>
      <xdr:rowOff>11906</xdr:rowOff>
    </xdr:to>
    <xdr:sp macro="" textlink="">
      <xdr:nvSpPr>
        <xdr:cNvPr id="4" name="TextBox 3"/>
        <xdr:cNvSpPr txBox="1"/>
      </xdr:nvSpPr>
      <xdr:spPr>
        <a:xfrm>
          <a:off x="7358062" y="775334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03 AGUSTUS 2019</a:t>
          </a:r>
        </a:p>
      </xdr:txBody>
    </xdr:sp>
    <xdr:clientData/>
  </xdr:twoCellAnchor>
  <xdr:twoCellAnchor>
    <xdr:from>
      <xdr:col>14</xdr:col>
      <xdr:colOff>0</xdr:colOff>
      <xdr:row>31</xdr:row>
      <xdr:rowOff>0</xdr:rowOff>
    </xdr:from>
    <xdr:to>
      <xdr:col>14</xdr:col>
      <xdr:colOff>1190626</xdr:colOff>
      <xdr:row>33</xdr:row>
      <xdr:rowOff>35718</xdr:rowOff>
    </xdr:to>
    <xdr:sp macro="" textlink="">
      <xdr:nvSpPr>
        <xdr:cNvPr id="5" name="Oval 4"/>
        <xdr:cNvSpPr/>
      </xdr:nvSpPr>
      <xdr:spPr>
        <a:xfrm>
          <a:off x="12792075" y="741045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62</xdr:row>
      <xdr:rowOff>9524</xdr:rowOff>
    </xdr:from>
    <xdr:to>
      <xdr:col>12</xdr:col>
      <xdr:colOff>178595</xdr:colOff>
      <xdr:row>66</xdr:row>
      <xdr:rowOff>11906</xdr:rowOff>
    </xdr:to>
    <xdr:sp macro="" textlink="">
      <xdr:nvSpPr>
        <xdr:cNvPr id="6" name="TextBox 5"/>
        <xdr:cNvSpPr txBox="1"/>
      </xdr:nvSpPr>
      <xdr:spPr>
        <a:xfrm>
          <a:off x="7358062" y="1491614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 05 AGUSTUS 2019</a:t>
          </a:r>
        </a:p>
      </xdr:txBody>
    </xdr:sp>
    <xdr:clientData/>
  </xdr:twoCellAnchor>
  <xdr:twoCellAnchor>
    <xdr:from>
      <xdr:col>14</xdr:col>
      <xdr:colOff>0</xdr:colOff>
      <xdr:row>61</xdr:row>
      <xdr:rowOff>0</xdr:rowOff>
    </xdr:from>
    <xdr:to>
      <xdr:col>14</xdr:col>
      <xdr:colOff>1190626</xdr:colOff>
      <xdr:row>63</xdr:row>
      <xdr:rowOff>35718</xdr:rowOff>
    </xdr:to>
    <xdr:sp macro="" textlink="">
      <xdr:nvSpPr>
        <xdr:cNvPr id="7" name="Oval 6"/>
        <xdr:cNvSpPr/>
      </xdr:nvSpPr>
      <xdr:spPr>
        <a:xfrm>
          <a:off x="12792075" y="1457325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90</xdr:row>
      <xdr:rowOff>9524</xdr:rowOff>
    </xdr:from>
    <xdr:to>
      <xdr:col>12</xdr:col>
      <xdr:colOff>178595</xdr:colOff>
      <xdr:row>94</xdr:row>
      <xdr:rowOff>11906</xdr:rowOff>
    </xdr:to>
    <xdr:sp macro="" textlink="">
      <xdr:nvSpPr>
        <xdr:cNvPr id="8" name="TextBox 7"/>
        <xdr:cNvSpPr txBox="1"/>
      </xdr:nvSpPr>
      <xdr:spPr>
        <a:xfrm>
          <a:off x="7358062" y="2162174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06 AGUSTUS 2019</a:t>
          </a:r>
        </a:p>
      </xdr:txBody>
    </xdr:sp>
    <xdr:clientData/>
  </xdr:twoCellAnchor>
  <xdr:twoCellAnchor>
    <xdr:from>
      <xdr:col>14</xdr:col>
      <xdr:colOff>0</xdr:colOff>
      <xdr:row>89</xdr:row>
      <xdr:rowOff>0</xdr:rowOff>
    </xdr:from>
    <xdr:to>
      <xdr:col>14</xdr:col>
      <xdr:colOff>1190626</xdr:colOff>
      <xdr:row>91</xdr:row>
      <xdr:rowOff>35718</xdr:rowOff>
    </xdr:to>
    <xdr:sp macro="" textlink="">
      <xdr:nvSpPr>
        <xdr:cNvPr id="9" name="Oval 8"/>
        <xdr:cNvSpPr/>
      </xdr:nvSpPr>
      <xdr:spPr>
        <a:xfrm>
          <a:off x="12792075" y="2127885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116</xdr:row>
      <xdr:rowOff>9524</xdr:rowOff>
    </xdr:from>
    <xdr:to>
      <xdr:col>12</xdr:col>
      <xdr:colOff>178595</xdr:colOff>
      <xdr:row>120</xdr:row>
      <xdr:rowOff>11906</xdr:rowOff>
    </xdr:to>
    <xdr:sp macro="" textlink="">
      <xdr:nvSpPr>
        <xdr:cNvPr id="10" name="TextBox 9"/>
        <xdr:cNvSpPr txBox="1"/>
      </xdr:nvSpPr>
      <xdr:spPr>
        <a:xfrm>
          <a:off x="7358062" y="2773679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07 AGUSTUS 2019</a:t>
          </a:r>
        </a:p>
      </xdr:txBody>
    </xdr:sp>
    <xdr:clientData/>
  </xdr:twoCellAnchor>
  <xdr:twoCellAnchor>
    <xdr:from>
      <xdr:col>14</xdr:col>
      <xdr:colOff>0</xdr:colOff>
      <xdr:row>115</xdr:row>
      <xdr:rowOff>0</xdr:rowOff>
    </xdr:from>
    <xdr:to>
      <xdr:col>14</xdr:col>
      <xdr:colOff>1190626</xdr:colOff>
      <xdr:row>117</xdr:row>
      <xdr:rowOff>35718</xdr:rowOff>
    </xdr:to>
    <xdr:sp macro="" textlink="">
      <xdr:nvSpPr>
        <xdr:cNvPr id="11" name="Oval 10"/>
        <xdr:cNvSpPr/>
      </xdr:nvSpPr>
      <xdr:spPr>
        <a:xfrm>
          <a:off x="12792075" y="2739390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145</xdr:row>
      <xdr:rowOff>9524</xdr:rowOff>
    </xdr:from>
    <xdr:to>
      <xdr:col>12</xdr:col>
      <xdr:colOff>178595</xdr:colOff>
      <xdr:row>149</xdr:row>
      <xdr:rowOff>11906</xdr:rowOff>
    </xdr:to>
    <xdr:sp macro="" textlink="">
      <xdr:nvSpPr>
        <xdr:cNvPr id="12" name="TextBox 11"/>
        <xdr:cNvSpPr txBox="1"/>
      </xdr:nvSpPr>
      <xdr:spPr>
        <a:xfrm>
          <a:off x="7358062" y="3487102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08 AGUSTUS 2019</a:t>
          </a:r>
        </a:p>
      </xdr:txBody>
    </xdr:sp>
    <xdr:clientData/>
  </xdr:twoCellAnchor>
  <xdr:twoCellAnchor>
    <xdr:from>
      <xdr:col>7</xdr:col>
      <xdr:colOff>166687</xdr:colOff>
      <xdr:row>171</xdr:row>
      <xdr:rowOff>9524</xdr:rowOff>
    </xdr:from>
    <xdr:to>
      <xdr:col>12</xdr:col>
      <xdr:colOff>178595</xdr:colOff>
      <xdr:row>175</xdr:row>
      <xdr:rowOff>11906</xdr:rowOff>
    </xdr:to>
    <xdr:sp macro="" textlink="">
      <xdr:nvSpPr>
        <xdr:cNvPr id="13" name="TextBox 12"/>
        <xdr:cNvSpPr txBox="1"/>
      </xdr:nvSpPr>
      <xdr:spPr>
        <a:xfrm>
          <a:off x="7358062" y="4111942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09 AGUSTUS 2019</a:t>
          </a:r>
        </a:p>
      </xdr:txBody>
    </xdr:sp>
    <xdr:clientData/>
  </xdr:twoCellAnchor>
  <xdr:twoCellAnchor>
    <xdr:from>
      <xdr:col>14</xdr:col>
      <xdr:colOff>0</xdr:colOff>
      <xdr:row>170</xdr:row>
      <xdr:rowOff>0</xdr:rowOff>
    </xdr:from>
    <xdr:to>
      <xdr:col>14</xdr:col>
      <xdr:colOff>1190626</xdr:colOff>
      <xdr:row>172</xdr:row>
      <xdr:rowOff>35718</xdr:rowOff>
    </xdr:to>
    <xdr:sp macro="" textlink="">
      <xdr:nvSpPr>
        <xdr:cNvPr id="14" name="Oval 13"/>
        <xdr:cNvSpPr/>
      </xdr:nvSpPr>
      <xdr:spPr>
        <a:xfrm>
          <a:off x="12792075" y="4077652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202</xdr:row>
      <xdr:rowOff>9524</xdr:rowOff>
    </xdr:from>
    <xdr:to>
      <xdr:col>12</xdr:col>
      <xdr:colOff>178595</xdr:colOff>
      <xdr:row>206</xdr:row>
      <xdr:rowOff>11906</xdr:rowOff>
    </xdr:to>
    <xdr:sp macro="" textlink="">
      <xdr:nvSpPr>
        <xdr:cNvPr id="15" name="TextBox 14"/>
        <xdr:cNvSpPr txBox="1"/>
      </xdr:nvSpPr>
      <xdr:spPr>
        <a:xfrm>
          <a:off x="7358062" y="4871084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10 AGUSTUS 2019</a:t>
          </a:r>
        </a:p>
      </xdr:txBody>
    </xdr:sp>
    <xdr:clientData/>
  </xdr:twoCellAnchor>
  <xdr:twoCellAnchor>
    <xdr:from>
      <xdr:col>14</xdr:col>
      <xdr:colOff>0</xdr:colOff>
      <xdr:row>201</xdr:row>
      <xdr:rowOff>0</xdr:rowOff>
    </xdr:from>
    <xdr:to>
      <xdr:col>14</xdr:col>
      <xdr:colOff>1190626</xdr:colOff>
      <xdr:row>203</xdr:row>
      <xdr:rowOff>35718</xdr:rowOff>
    </xdr:to>
    <xdr:sp macro="" textlink="">
      <xdr:nvSpPr>
        <xdr:cNvPr id="16" name="Oval 15"/>
        <xdr:cNvSpPr/>
      </xdr:nvSpPr>
      <xdr:spPr>
        <a:xfrm>
          <a:off x="12792075" y="4836795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228</xdr:row>
      <xdr:rowOff>9524</xdr:rowOff>
    </xdr:from>
    <xdr:to>
      <xdr:col>12</xdr:col>
      <xdr:colOff>178595</xdr:colOff>
      <xdr:row>232</xdr:row>
      <xdr:rowOff>11906</xdr:rowOff>
    </xdr:to>
    <xdr:sp macro="" textlink="">
      <xdr:nvSpPr>
        <xdr:cNvPr id="17" name="TextBox 16"/>
        <xdr:cNvSpPr txBox="1"/>
      </xdr:nvSpPr>
      <xdr:spPr>
        <a:xfrm>
          <a:off x="7358062" y="5482589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12 AGUSTUS 2019</a:t>
          </a:r>
        </a:p>
      </xdr:txBody>
    </xdr:sp>
    <xdr:clientData/>
  </xdr:twoCellAnchor>
  <xdr:twoCellAnchor>
    <xdr:from>
      <xdr:col>14</xdr:col>
      <xdr:colOff>0</xdr:colOff>
      <xdr:row>227</xdr:row>
      <xdr:rowOff>0</xdr:rowOff>
    </xdr:from>
    <xdr:to>
      <xdr:col>14</xdr:col>
      <xdr:colOff>1190626</xdr:colOff>
      <xdr:row>229</xdr:row>
      <xdr:rowOff>35718</xdr:rowOff>
    </xdr:to>
    <xdr:sp macro="" textlink="">
      <xdr:nvSpPr>
        <xdr:cNvPr id="18" name="Oval 17"/>
        <xdr:cNvSpPr/>
      </xdr:nvSpPr>
      <xdr:spPr>
        <a:xfrm>
          <a:off x="12792075" y="5448300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252</xdr:row>
      <xdr:rowOff>9524</xdr:rowOff>
    </xdr:from>
    <xdr:to>
      <xdr:col>12</xdr:col>
      <xdr:colOff>178595</xdr:colOff>
      <xdr:row>256</xdr:row>
      <xdr:rowOff>11906</xdr:rowOff>
    </xdr:to>
    <xdr:sp macro="" textlink="">
      <xdr:nvSpPr>
        <xdr:cNvPr id="19" name="TextBox 18"/>
        <xdr:cNvSpPr txBox="1"/>
      </xdr:nvSpPr>
      <xdr:spPr>
        <a:xfrm>
          <a:off x="7358062" y="6035039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13 AGUSTUS 2019</a:t>
          </a:r>
        </a:p>
      </xdr:txBody>
    </xdr:sp>
    <xdr:clientData/>
  </xdr:twoCellAnchor>
  <xdr:twoCellAnchor>
    <xdr:from>
      <xdr:col>14</xdr:col>
      <xdr:colOff>0</xdr:colOff>
      <xdr:row>251</xdr:row>
      <xdr:rowOff>0</xdr:rowOff>
    </xdr:from>
    <xdr:to>
      <xdr:col>14</xdr:col>
      <xdr:colOff>1190626</xdr:colOff>
      <xdr:row>253</xdr:row>
      <xdr:rowOff>35718</xdr:rowOff>
    </xdr:to>
    <xdr:sp macro="" textlink="">
      <xdr:nvSpPr>
        <xdr:cNvPr id="20" name="Oval 19"/>
        <xdr:cNvSpPr/>
      </xdr:nvSpPr>
      <xdr:spPr>
        <a:xfrm>
          <a:off x="12792075" y="6000750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277</xdr:row>
      <xdr:rowOff>9524</xdr:rowOff>
    </xdr:from>
    <xdr:to>
      <xdr:col>12</xdr:col>
      <xdr:colOff>178595</xdr:colOff>
      <xdr:row>281</xdr:row>
      <xdr:rowOff>11906</xdr:rowOff>
    </xdr:to>
    <xdr:sp macro="" textlink="">
      <xdr:nvSpPr>
        <xdr:cNvPr id="21" name="TextBox 20"/>
        <xdr:cNvSpPr txBox="1"/>
      </xdr:nvSpPr>
      <xdr:spPr>
        <a:xfrm>
          <a:off x="7358062" y="6630352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17 JULI 2019</a:t>
          </a:r>
        </a:p>
      </xdr:txBody>
    </xdr:sp>
    <xdr:clientData/>
  </xdr:twoCellAnchor>
  <xdr:twoCellAnchor>
    <xdr:from>
      <xdr:col>14</xdr:col>
      <xdr:colOff>0</xdr:colOff>
      <xdr:row>276</xdr:row>
      <xdr:rowOff>0</xdr:rowOff>
    </xdr:from>
    <xdr:to>
      <xdr:col>14</xdr:col>
      <xdr:colOff>1190626</xdr:colOff>
      <xdr:row>278</xdr:row>
      <xdr:rowOff>35718</xdr:rowOff>
    </xdr:to>
    <xdr:sp macro="" textlink="">
      <xdr:nvSpPr>
        <xdr:cNvPr id="22" name="Oval 21"/>
        <xdr:cNvSpPr/>
      </xdr:nvSpPr>
      <xdr:spPr>
        <a:xfrm>
          <a:off x="12792075" y="6596062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303</xdr:row>
      <xdr:rowOff>9524</xdr:rowOff>
    </xdr:from>
    <xdr:to>
      <xdr:col>12</xdr:col>
      <xdr:colOff>178595</xdr:colOff>
      <xdr:row>307</xdr:row>
      <xdr:rowOff>11906</xdr:rowOff>
    </xdr:to>
    <xdr:sp macro="" textlink="">
      <xdr:nvSpPr>
        <xdr:cNvPr id="23" name="TextBox 22"/>
        <xdr:cNvSpPr txBox="1"/>
      </xdr:nvSpPr>
      <xdr:spPr>
        <a:xfrm>
          <a:off x="7358062" y="7255192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18 JULI 2019</a:t>
          </a:r>
        </a:p>
      </xdr:txBody>
    </xdr:sp>
    <xdr:clientData/>
  </xdr:twoCellAnchor>
  <xdr:twoCellAnchor>
    <xdr:from>
      <xdr:col>14</xdr:col>
      <xdr:colOff>0</xdr:colOff>
      <xdr:row>302</xdr:row>
      <xdr:rowOff>0</xdr:rowOff>
    </xdr:from>
    <xdr:to>
      <xdr:col>14</xdr:col>
      <xdr:colOff>1190626</xdr:colOff>
      <xdr:row>304</xdr:row>
      <xdr:rowOff>35718</xdr:rowOff>
    </xdr:to>
    <xdr:sp macro="" textlink="">
      <xdr:nvSpPr>
        <xdr:cNvPr id="24" name="Oval 23"/>
        <xdr:cNvSpPr/>
      </xdr:nvSpPr>
      <xdr:spPr>
        <a:xfrm>
          <a:off x="12792075" y="7220902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326</xdr:row>
      <xdr:rowOff>9524</xdr:rowOff>
    </xdr:from>
    <xdr:to>
      <xdr:col>12</xdr:col>
      <xdr:colOff>178595</xdr:colOff>
      <xdr:row>330</xdr:row>
      <xdr:rowOff>11906</xdr:rowOff>
    </xdr:to>
    <xdr:sp macro="" textlink="">
      <xdr:nvSpPr>
        <xdr:cNvPr id="25" name="TextBox 24"/>
        <xdr:cNvSpPr txBox="1"/>
      </xdr:nvSpPr>
      <xdr:spPr>
        <a:xfrm>
          <a:off x="7358062" y="7804784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19 JULI 2019</a:t>
          </a:r>
        </a:p>
      </xdr:txBody>
    </xdr:sp>
    <xdr:clientData/>
  </xdr:twoCellAnchor>
  <xdr:twoCellAnchor>
    <xdr:from>
      <xdr:col>14</xdr:col>
      <xdr:colOff>0</xdr:colOff>
      <xdr:row>325</xdr:row>
      <xdr:rowOff>0</xdr:rowOff>
    </xdr:from>
    <xdr:to>
      <xdr:col>14</xdr:col>
      <xdr:colOff>1190626</xdr:colOff>
      <xdr:row>327</xdr:row>
      <xdr:rowOff>35718</xdr:rowOff>
    </xdr:to>
    <xdr:sp macro="" textlink="">
      <xdr:nvSpPr>
        <xdr:cNvPr id="26" name="Oval 25"/>
        <xdr:cNvSpPr/>
      </xdr:nvSpPr>
      <xdr:spPr>
        <a:xfrm>
          <a:off x="12792075" y="7770495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353</xdr:row>
      <xdr:rowOff>9524</xdr:rowOff>
    </xdr:from>
    <xdr:to>
      <xdr:col>12</xdr:col>
      <xdr:colOff>178595</xdr:colOff>
      <xdr:row>357</xdr:row>
      <xdr:rowOff>11906</xdr:rowOff>
    </xdr:to>
    <xdr:sp macro="" textlink="">
      <xdr:nvSpPr>
        <xdr:cNvPr id="27" name="TextBox 26"/>
        <xdr:cNvSpPr txBox="1"/>
      </xdr:nvSpPr>
      <xdr:spPr>
        <a:xfrm>
          <a:off x="7358062" y="8459152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20 JULI 2019</a:t>
          </a:r>
        </a:p>
      </xdr:txBody>
    </xdr:sp>
    <xdr:clientData/>
  </xdr:twoCellAnchor>
  <xdr:twoCellAnchor>
    <xdr:from>
      <xdr:col>14</xdr:col>
      <xdr:colOff>0</xdr:colOff>
      <xdr:row>352</xdr:row>
      <xdr:rowOff>0</xdr:rowOff>
    </xdr:from>
    <xdr:to>
      <xdr:col>14</xdr:col>
      <xdr:colOff>1190626</xdr:colOff>
      <xdr:row>354</xdr:row>
      <xdr:rowOff>35718</xdr:rowOff>
    </xdr:to>
    <xdr:sp macro="" textlink="">
      <xdr:nvSpPr>
        <xdr:cNvPr id="28" name="Oval 27"/>
        <xdr:cNvSpPr/>
      </xdr:nvSpPr>
      <xdr:spPr>
        <a:xfrm>
          <a:off x="12792075" y="8424862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378</xdr:row>
      <xdr:rowOff>9524</xdr:rowOff>
    </xdr:from>
    <xdr:to>
      <xdr:col>12</xdr:col>
      <xdr:colOff>178595</xdr:colOff>
      <xdr:row>382</xdr:row>
      <xdr:rowOff>11906</xdr:rowOff>
    </xdr:to>
    <xdr:sp macro="" textlink="">
      <xdr:nvSpPr>
        <xdr:cNvPr id="29" name="TextBox 28"/>
        <xdr:cNvSpPr txBox="1"/>
      </xdr:nvSpPr>
      <xdr:spPr>
        <a:xfrm>
          <a:off x="7358062" y="90411299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22 JULI 2019</a:t>
          </a:r>
        </a:p>
      </xdr:txBody>
    </xdr:sp>
    <xdr:clientData/>
  </xdr:twoCellAnchor>
  <xdr:twoCellAnchor>
    <xdr:from>
      <xdr:col>14</xdr:col>
      <xdr:colOff>0</xdr:colOff>
      <xdr:row>377</xdr:row>
      <xdr:rowOff>0</xdr:rowOff>
    </xdr:from>
    <xdr:to>
      <xdr:col>14</xdr:col>
      <xdr:colOff>1190626</xdr:colOff>
      <xdr:row>379</xdr:row>
      <xdr:rowOff>35718</xdr:rowOff>
    </xdr:to>
    <xdr:sp macro="" textlink="">
      <xdr:nvSpPr>
        <xdr:cNvPr id="30" name="Oval 29"/>
        <xdr:cNvSpPr/>
      </xdr:nvSpPr>
      <xdr:spPr>
        <a:xfrm>
          <a:off x="12792075" y="90068400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403</xdr:row>
      <xdr:rowOff>9524</xdr:rowOff>
    </xdr:from>
    <xdr:to>
      <xdr:col>12</xdr:col>
      <xdr:colOff>178595</xdr:colOff>
      <xdr:row>407</xdr:row>
      <xdr:rowOff>11906</xdr:rowOff>
    </xdr:to>
    <xdr:sp macro="" textlink="">
      <xdr:nvSpPr>
        <xdr:cNvPr id="31" name="TextBox 30"/>
        <xdr:cNvSpPr txBox="1"/>
      </xdr:nvSpPr>
      <xdr:spPr>
        <a:xfrm>
          <a:off x="7358062" y="9623107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23 JULI 2019</a:t>
          </a:r>
        </a:p>
      </xdr:txBody>
    </xdr:sp>
    <xdr:clientData/>
  </xdr:twoCellAnchor>
  <xdr:twoCellAnchor>
    <xdr:from>
      <xdr:col>14</xdr:col>
      <xdr:colOff>0</xdr:colOff>
      <xdr:row>402</xdr:row>
      <xdr:rowOff>0</xdr:rowOff>
    </xdr:from>
    <xdr:to>
      <xdr:col>14</xdr:col>
      <xdr:colOff>1190626</xdr:colOff>
      <xdr:row>404</xdr:row>
      <xdr:rowOff>35718</xdr:rowOff>
    </xdr:to>
    <xdr:sp macro="" textlink="">
      <xdr:nvSpPr>
        <xdr:cNvPr id="32" name="Oval 31"/>
        <xdr:cNvSpPr/>
      </xdr:nvSpPr>
      <xdr:spPr>
        <a:xfrm>
          <a:off x="12792075" y="9588817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427</xdr:row>
      <xdr:rowOff>9524</xdr:rowOff>
    </xdr:from>
    <xdr:to>
      <xdr:col>12</xdr:col>
      <xdr:colOff>178595</xdr:colOff>
      <xdr:row>431</xdr:row>
      <xdr:rowOff>11906</xdr:rowOff>
    </xdr:to>
    <xdr:sp macro="" textlink="">
      <xdr:nvSpPr>
        <xdr:cNvPr id="33" name="TextBox 32"/>
        <xdr:cNvSpPr txBox="1"/>
      </xdr:nvSpPr>
      <xdr:spPr>
        <a:xfrm>
          <a:off x="7358062" y="10188892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24 JULI 2019</a:t>
          </a:r>
        </a:p>
      </xdr:txBody>
    </xdr:sp>
    <xdr:clientData/>
  </xdr:twoCellAnchor>
  <xdr:twoCellAnchor>
    <xdr:from>
      <xdr:col>14</xdr:col>
      <xdr:colOff>0</xdr:colOff>
      <xdr:row>426</xdr:row>
      <xdr:rowOff>0</xdr:rowOff>
    </xdr:from>
    <xdr:to>
      <xdr:col>14</xdr:col>
      <xdr:colOff>1190626</xdr:colOff>
      <xdr:row>428</xdr:row>
      <xdr:rowOff>35718</xdr:rowOff>
    </xdr:to>
    <xdr:sp macro="" textlink="">
      <xdr:nvSpPr>
        <xdr:cNvPr id="34" name="Oval 33"/>
        <xdr:cNvSpPr/>
      </xdr:nvSpPr>
      <xdr:spPr>
        <a:xfrm>
          <a:off x="12792075" y="10154602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449</xdr:row>
      <xdr:rowOff>9524</xdr:rowOff>
    </xdr:from>
    <xdr:to>
      <xdr:col>12</xdr:col>
      <xdr:colOff>178595</xdr:colOff>
      <xdr:row>453</xdr:row>
      <xdr:rowOff>11906</xdr:rowOff>
    </xdr:to>
    <xdr:sp macro="" textlink="">
      <xdr:nvSpPr>
        <xdr:cNvPr id="35" name="TextBox 34"/>
        <xdr:cNvSpPr txBox="1"/>
      </xdr:nvSpPr>
      <xdr:spPr>
        <a:xfrm>
          <a:off x="7358062" y="10708957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26 JULI 2019</a:t>
          </a:r>
        </a:p>
      </xdr:txBody>
    </xdr:sp>
    <xdr:clientData/>
  </xdr:twoCellAnchor>
  <xdr:twoCellAnchor>
    <xdr:from>
      <xdr:col>14</xdr:col>
      <xdr:colOff>0</xdr:colOff>
      <xdr:row>448</xdr:row>
      <xdr:rowOff>0</xdr:rowOff>
    </xdr:from>
    <xdr:to>
      <xdr:col>14</xdr:col>
      <xdr:colOff>1190626</xdr:colOff>
      <xdr:row>450</xdr:row>
      <xdr:rowOff>35718</xdr:rowOff>
    </xdr:to>
    <xdr:sp macro="" textlink="">
      <xdr:nvSpPr>
        <xdr:cNvPr id="36" name="Oval 35"/>
        <xdr:cNvSpPr/>
      </xdr:nvSpPr>
      <xdr:spPr>
        <a:xfrm>
          <a:off x="12792075" y="10674667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477</xdr:row>
      <xdr:rowOff>9524</xdr:rowOff>
    </xdr:from>
    <xdr:to>
      <xdr:col>12</xdr:col>
      <xdr:colOff>178595</xdr:colOff>
      <xdr:row>481</xdr:row>
      <xdr:rowOff>11906</xdr:rowOff>
    </xdr:to>
    <xdr:sp macro="" textlink="">
      <xdr:nvSpPr>
        <xdr:cNvPr id="37" name="TextBox 36"/>
        <xdr:cNvSpPr txBox="1"/>
      </xdr:nvSpPr>
      <xdr:spPr>
        <a:xfrm>
          <a:off x="7358062" y="11392852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27 JULI 2019</a:t>
          </a:r>
        </a:p>
      </xdr:txBody>
    </xdr:sp>
    <xdr:clientData/>
  </xdr:twoCellAnchor>
  <xdr:twoCellAnchor>
    <xdr:from>
      <xdr:col>14</xdr:col>
      <xdr:colOff>0</xdr:colOff>
      <xdr:row>476</xdr:row>
      <xdr:rowOff>0</xdr:rowOff>
    </xdr:from>
    <xdr:to>
      <xdr:col>14</xdr:col>
      <xdr:colOff>1190626</xdr:colOff>
      <xdr:row>478</xdr:row>
      <xdr:rowOff>35718</xdr:rowOff>
    </xdr:to>
    <xdr:sp macro="" textlink="">
      <xdr:nvSpPr>
        <xdr:cNvPr id="38" name="Oval 37"/>
        <xdr:cNvSpPr/>
      </xdr:nvSpPr>
      <xdr:spPr>
        <a:xfrm>
          <a:off x="12792075" y="11358562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  <xdr:twoCellAnchor>
    <xdr:from>
      <xdr:col>7</xdr:col>
      <xdr:colOff>166687</xdr:colOff>
      <xdr:row>501</xdr:row>
      <xdr:rowOff>9524</xdr:rowOff>
    </xdr:from>
    <xdr:to>
      <xdr:col>12</xdr:col>
      <xdr:colOff>178595</xdr:colOff>
      <xdr:row>505</xdr:row>
      <xdr:rowOff>11906</xdr:rowOff>
    </xdr:to>
    <xdr:sp macro="" textlink="">
      <xdr:nvSpPr>
        <xdr:cNvPr id="39" name="TextBox 38"/>
        <xdr:cNvSpPr txBox="1"/>
      </xdr:nvSpPr>
      <xdr:spPr>
        <a:xfrm>
          <a:off x="7358062" y="119719724"/>
          <a:ext cx="4079083" cy="983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d-ID" sz="2000" b="1">
              <a:latin typeface="Comic Sans MS" pitchFamily="66" charset="0"/>
            </a:rPr>
            <a:t>OMZET PUPUK PKG </a:t>
          </a:r>
          <a:r>
            <a:rPr lang="id-ID" sz="2000" b="1" baseline="0">
              <a:latin typeface="Comic Sans MS" pitchFamily="66" charset="0"/>
            </a:rPr>
            <a:t>          </a:t>
          </a:r>
          <a:r>
            <a:rPr lang="id-ID" sz="2000" b="1">
              <a:latin typeface="Comic Sans MS" pitchFamily="66" charset="0"/>
            </a:rPr>
            <a:t>TGL 29 JULI 2019</a:t>
          </a:r>
        </a:p>
      </xdr:txBody>
    </xdr:sp>
    <xdr:clientData/>
  </xdr:twoCellAnchor>
  <xdr:twoCellAnchor>
    <xdr:from>
      <xdr:col>14</xdr:col>
      <xdr:colOff>0</xdr:colOff>
      <xdr:row>500</xdr:row>
      <xdr:rowOff>0</xdr:rowOff>
    </xdr:from>
    <xdr:to>
      <xdr:col>14</xdr:col>
      <xdr:colOff>1190626</xdr:colOff>
      <xdr:row>502</xdr:row>
      <xdr:rowOff>35718</xdr:rowOff>
    </xdr:to>
    <xdr:sp macro="" textlink="">
      <xdr:nvSpPr>
        <xdr:cNvPr id="40" name="Oval 39"/>
        <xdr:cNvSpPr/>
      </xdr:nvSpPr>
      <xdr:spPr>
        <a:xfrm>
          <a:off x="12792075" y="119376825"/>
          <a:ext cx="1190626" cy="63579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2000" b="1">
              <a:solidFill>
                <a:srgbClr val="FF0000"/>
              </a:solidFill>
              <a:latin typeface="Comic Sans MS" pitchFamily="66" charset="0"/>
            </a:rPr>
            <a:t>BRI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U435"/>
  <sheetViews>
    <sheetView topLeftCell="A323" zoomScale="61" zoomScaleNormal="61" workbookViewId="0">
      <selection activeCell="D332" sqref="D332"/>
    </sheetView>
  </sheetViews>
  <sheetFormatPr defaultRowHeight="12.75" x14ac:dyDescent="0.2"/>
  <cols>
    <col min="1" max="1" width="8.42578125" style="12" customWidth="1"/>
    <col min="2" max="2" width="18.42578125" style="12" customWidth="1"/>
    <col min="3" max="3" width="11.42578125" style="12" customWidth="1"/>
    <col min="4" max="4" width="29.85546875" style="12" customWidth="1"/>
    <col min="5" max="5" width="15.42578125" style="12" customWidth="1"/>
    <col min="6" max="6" width="7.5703125" style="12" customWidth="1"/>
    <col min="7" max="7" width="20.42578125" style="12" hidden="1" customWidth="1"/>
    <col min="8" max="8" width="6.28515625" style="12" customWidth="1"/>
    <col min="9" max="9" width="18.42578125" style="12" hidden="1" customWidth="1"/>
    <col min="10" max="10" width="11" style="12" customWidth="1"/>
    <col min="11" max="11" width="19.85546875" style="12" hidden="1" customWidth="1"/>
    <col min="12" max="12" width="6.140625" style="12" customWidth="1"/>
    <col min="13" max="13" width="19.5703125" style="12" hidden="1" customWidth="1"/>
    <col min="14" max="14" width="10.85546875" style="19" customWidth="1"/>
    <col min="15" max="15" width="23.28515625" style="19" customWidth="1"/>
    <col min="16" max="16" width="15.7109375" style="19" customWidth="1"/>
    <col min="17" max="17" width="14.5703125" style="19" customWidth="1"/>
    <col min="18" max="18" width="3.5703125" style="1216" customWidth="1"/>
    <col min="19" max="19" width="13.5703125" style="19" hidden="1" customWidth="1"/>
    <col min="20" max="21" width="13.85546875" style="19" hidden="1" customWidth="1"/>
    <col min="22" max="22" width="11.42578125" style="19" hidden="1" customWidth="1"/>
    <col min="23" max="23" width="5.28515625" style="19" hidden="1" customWidth="1"/>
    <col min="24" max="24" width="24.28515625" style="19" hidden="1" customWidth="1"/>
    <col min="25" max="25" width="18.28515625" style="19" hidden="1" customWidth="1"/>
    <col min="26" max="26" width="20.85546875" style="19" hidden="1" customWidth="1"/>
    <col min="27" max="27" width="18" style="19" hidden="1" customWidth="1"/>
    <col min="28" max="28" width="21" style="19" customWidth="1"/>
    <col min="29" max="29" width="23.5703125" style="19" customWidth="1"/>
    <col min="30" max="30" width="22.85546875" style="19" customWidth="1"/>
    <col min="31" max="31" width="19.7109375" style="12" customWidth="1"/>
    <col min="32" max="32" width="19.28515625" style="12" hidden="1" customWidth="1"/>
    <col min="33" max="33" width="18.140625" style="12" hidden="1" customWidth="1"/>
    <col min="34" max="34" width="16" style="12" hidden="1" customWidth="1"/>
    <col min="35" max="35" width="13.42578125" style="12" hidden="1" customWidth="1"/>
    <col min="36" max="36" width="21.42578125" style="12" customWidth="1"/>
    <col min="37" max="37" width="21.85546875" style="12" customWidth="1"/>
    <col min="38" max="38" width="22.28515625" style="12" customWidth="1"/>
    <col min="39" max="40" width="9.140625" style="12"/>
    <col min="41" max="41" width="7.42578125" style="12" customWidth="1"/>
    <col min="42" max="42" width="19.42578125" style="12" customWidth="1"/>
    <col min="43" max="43" width="61" style="12" customWidth="1"/>
    <col min="44" max="44" width="29.140625" style="12" customWidth="1"/>
    <col min="45" max="45" width="9.140625" style="12"/>
    <col min="46" max="46" width="35.5703125" style="12" customWidth="1"/>
    <col min="47" max="47" width="25" style="12" customWidth="1"/>
    <col min="48" max="16384" width="9.140625" style="12"/>
  </cols>
  <sheetData>
    <row r="1" spans="1:39" ht="20.100000000000001" customHeight="1" x14ac:dyDescent="0.35">
      <c r="A1" s="1"/>
      <c r="B1" s="143"/>
      <c r="C1" s="2"/>
      <c r="D1" s="3"/>
      <c r="E1" s="4"/>
      <c r="F1" s="5"/>
      <c r="G1" s="6"/>
      <c r="H1" s="7"/>
      <c r="I1" s="8"/>
      <c r="J1" s="8"/>
      <c r="K1" s="8"/>
      <c r="L1" s="8"/>
      <c r="M1" s="8"/>
      <c r="N1" s="9"/>
      <c r="O1" s="10"/>
      <c r="P1" s="10"/>
      <c r="Q1" s="10"/>
      <c r="R1" s="1209"/>
      <c r="S1" s="9"/>
      <c r="T1" s="9"/>
      <c r="U1" s="9"/>
      <c r="V1" s="9"/>
      <c r="W1" s="9"/>
      <c r="X1" s="10"/>
      <c r="Y1" s="10"/>
      <c r="Z1" s="10"/>
      <c r="AA1" s="10"/>
      <c r="AB1" s="25"/>
      <c r="AC1" s="25"/>
      <c r="AD1" s="25"/>
      <c r="AE1" s="13"/>
      <c r="AF1" s="13"/>
      <c r="AG1" s="13"/>
      <c r="AH1" s="13"/>
      <c r="AI1" s="13"/>
      <c r="AJ1" s="13"/>
      <c r="AK1" s="13"/>
      <c r="AL1" s="13"/>
      <c r="AM1" s="108"/>
    </row>
    <row r="2" spans="1:39" ht="20.100000000000001" customHeight="1" x14ac:dyDescent="0.35">
      <c r="A2" s="13" t="s">
        <v>0</v>
      </c>
      <c r="B2" s="13" t="s">
        <v>1</v>
      </c>
      <c r="C2" s="144"/>
      <c r="D2" s="13"/>
      <c r="E2" s="13"/>
      <c r="F2" s="13"/>
      <c r="G2" s="13"/>
      <c r="H2" s="13"/>
      <c r="I2" s="13"/>
      <c r="J2" s="13"/>
      <c r="K2" s="13"/>
      <c r="L2" s="13"/>
      <c r="M2" s="13"/>
      <c r="N2" s="14"/>
      <c r="O2" s="342"/>
      <c r="P2" s="2799" t="s">
        <v>2</v>
      </c>
      <c r="Q2" s="2799"/>
      <c r="R2" s="1210"/>
      <c r="S2" s="14"/>
      <c r="T2" s="14"/>
      <c r="U2" s="14"/>
      <c r="V2" s="14"/>
      <c r="W2" s="14"/>
      <c r="X2" s="14"/>
      <c r="Y2" s="14"/>
      <c r="Z2" s="14"/>
      <c r="AA2" s="14"/>
      <c r="AB2" s="25"/>
      <c r="AC2" s="25"/>
      <c r="AD2" s="25"/>
      <c r="AE2" s="13"/>
      <c r="AF2" s="13"/>
      <c r="AG2" s="13"/>
      <c r="AH2" s="13"/>
      <c r="AI2" s="13"/>
      <c r="AJ2" s="13"/>
      <c r="AK2" s="13"/>
      <c r="AL2" s="13"/>
      <c r="AM2" s="108"/>
    </row>
    <row r="3" spans="1:39" ht="20.100000000000001" customHeight="1" x14ac:dyDescent="0.35">
      <c r="A3" s="13" t="s">
        <v>3</v>
      </c>
      <c r="B3" s="13" t="s">
        <v>4</v>
      </c>
      <c r="C3" s="144"/>
      <c r="D3" s="13"/>
      <c r="E3" s="13"/>
      <c r="F3" s="13"/>
      <c r="G3" s="13"/>
      <c r="H3" s="13"/>
      <c r="I3" s="13"/>
      <c r="J3" s="13"/>
      <c r="K3" s="13"/>
      <c r="L3" s="13"/>
      <c r="M3" s="13"/>
      <c r="N3" s="14"/>
      <c r="O3" s="16"/>
      <c r="P3" s="2823"/>
      <c r="Q3" s="2823"/>
      <c r="R3" s="1210"/>
      <c r="S3" s="14"/>
      <c r="T3" s="14"/>
      <c r="U3" s="14"/>
      <c r="V3" s="14"/>
      <c r="W3" s="14"/>
      <c r="X3" s="14"/>
      <c r="Y3" s="14"/>
      <c r="Z3" s="14"/>
      <c r="AA3" s="14"/>
      <c r="AB3" s="25"/>
      <c r="AC3" s="25"/>
      <c r="AD3" s="25"/>
      <c r="AE3" s="13"/>
      <c r="AF3" s="13"/>
      <c r="AG3" s="13"/>
      <c r="AH3" s="13"/>
      <c r="AI3" s="13"/>
      <c r="AJ3" s="13"/>
      <c r="AK3" s="13"/>
      <c r="AL3" s="13"/>
      <c r="AM3" s="108"/>
    </row>
    <row r="4" spans="1:39" ht="20.100000000000001" customHeight="1" x14ac:dyDescent="0.3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14"/>
      <c r="P4" s="14"/>
      <c r="Q4" s="14"/>
      <c r="R4" s="1210"/>
      <c r="S4" s="14"/>
      <c r="T4" s="14"/>
      <c r="U4" s="14"/>
      <c r="V4" s="14"/>
      <c r="W4" s="14"/>
      <c r="X4" s="14"/>
      <c r="Y4" s="14"/>
      <c r="Z4" s="14"/>
      <c r="AA4" s="14"/>
      <c r="AB4" s="25"/>
      <c r="AC4" s="25"/>
      <c r="AD4" s="25"/>
      <c r="AE4" s="13"/>
      <c r="AF4" s="13"/>
      <c r="AG4" s="13"/>
      <c r="AH4" s="13"/>
      <c r="AI4" s="13"/>
      <c r="AJ4" s="13"/>
      <c r="AK4" s="13"/>
      <c r="AL4" s="13"/>
      <c r="AM4" s="108"/>
    </row>
    <row r="5" spans="1:39" ht="20.100000000000001" customHeight="1" x14ac:dyDescent="0.35">
      <c r="A5" s="13" t="s">
        <v>5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4"/>
      <c r="O5" s="14"/>
      <c r="P5" s="14"/>
      <c r="Q5" s="14"/>
      <c r="R5" s="1210"/>
      <c r="S5" s="14"/>
      <c r="T5" s="14"/>
      <c r="U5" s="14"/>
      <c r="V5" s="14"/>
      <c r="W5" s="14"/>
      <c r="X5" s="14"/>
      <c r="Y5" s="14"/>
      <c r="Z5" s="14"/>
      <c r="AA5" s="14"/>
      <c r="AB5" s="25"/>
      <c r="AC5" s="25"/>
      <c r="AD5" s="25"/>
      <c r="AE5" s="13"/>
      <c r="AF5" s="13"/>
      <c r="AG5" s="13"/>
      <c r="AH5" s="13"/>
      <c r="AI5" s="13"/>
      <c r="AJ5" s="13"/>
      <c r="AK5" s="13"/>
      <c r="AL5" s="13"/>
      <c r="AM5" s="108"/>
    </row>
    <row r="6" spans="1:39" ht="20.100000000000001" customHeight="1" x14ac:dyDescent="0.35">
      <c r="A6" s="13" t="s">
        <v>6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4"/>
      <c r="O6" s="14"/>
      <c r="P6" s="14"/>
      <c r="Q6" s="14"/>
      <c r="R6" s="1210"/>
      <c r="S6" s="14"/>
      <c r="T6" s="14"/>
      <c r="U6" s="14"/>
      <c r="V6" s="14"/>
      <c r="W6" s="14"/>
      <c r="X6" s="14"/>
      <c r="Y6" s="14"/>
      <c r="Z6" s="14"/>
      <c r="AA6" s="14"/>
      <c r="AB6" s="25"/>
      <c r="AC6" s="25"/>
      <c r="AD6" s="25"/>
      <c r="AE6" s="13"/>
      <c r="AF6" s="13"/>
      <c r="AG6" s="13"/>
      <c r="AH6" s="13"/>
      <c r="AI6" s="13"/>
      <c r="AJ6" s="13"/>
      <c r="AK6" s="13"/>
      <c r="AL6" s="13"/>
      <c r="AM6" s="108"/>
    </row>
    <row r="7" spans="1:39" ht="20.100000000000001" customHeight="1" x14ac:dyDescent="0.35">
      <c r="A7" s="13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4"/>
      <c r="O7" s="14"/>
      <c r="P7" s="14"/>
      <c r="Q7" s="14"/>
      <c r="R7" s="1210"/>
      <c r="S7" s="14"/>
      <c r="T7" s="14"/>
      <c r="U7" s="14"/>
      <c r="V7" s="14"/>
      <c r="W7" s="14"/>
      <c r="X7" s="14"/>
      <c r="Y7" s="14"/>
      <c r="Z7" s="14"/>
      <c r="AA7" s="14"/>
      <c r="AB7" s="25"/>
      <c r="AC7" s="25"/>
      <c r="AD7" s="25"/>
      <c r="AE7" s="13"/>
      <c r="AF7" s="13"/>
      <c r="AG7" s="13"/>
      <c r="AH7" s="13"/>
      <c r="AI7" s="13"/>
      <c r="AJ7" s="13"/>
      <c r="AK7" s="13"/>
      <c r="AL7" s="13"/>
      <c r="AM7" s="108"/>
    </row>
    <row r="8" spans="1:39" ht="20.100000000000001" customHeight="1" thickBot="1" x14ac:dyDescent="0.4">
      <c r="A8" s="13" t="s">
        <v>8</v>
      </c>
      <c r="B8" s="13"/>
      <c r="C8" s="13"/>
      <c r="D8" s="13"/>
      <c r="E8" s="13"/>
      <c r="F8" s="13"/>
      <c r="G8" s="147"/>
      <c r="H8" s="147"/>
      <c r="I8" s="13"/>
      <c r="J8" s="13"/>
      <c r="K8" s="13"/>
      <c r="L8" s="13"/>
      <c r="M8" s="13"/>
      <c r="N8" s="148"/>
      <c r="O8" s="148"/>
      <c r="P8" s="2800" t="s">
        <v>9</v>
      </c>
      <c r="Q8" s="2800"/>
      <c r="R8" s="1210"/>
      <c r="S8" s="14"/>
      <c r="T8" s="14"/>
      <c r="U8" s="14"/>
      <c r="V8" s="14"/>
      <c r="W8" s="14"/>
      <c r="X8" s="14"/>
      <c r="Y8" s="14"/>
      <c r="Z8" s="14"/>
      <c r="AA8" s="14"/>
      <c r="AB8" s="25"/>
      <c r="AC8" s="25"/>
      <c r="AD8" s="25"/>
      <c r="AE8" s="13"/>
      <c r="AF8" s="13"/>
      <c r="AG8" s="13"/>
      <c r="AH8" s="13"/>
      <c r="AI8" s="13"/>
      <c r="AJ8" s="13"/>
      <c r="AK8" s="13"/>
      <c r="AL8" s="13"/>
      <c r="AM8" s="108"/>
    </row>
    <row r="9" spans="1:39" ht="20.100000000000001" customHeight="1" thickBot="1" x14ac:dyDescent="0.4">
      <c r="A9" s="2801" t="s">
        <v>10</v>
      </c>
      <c r="B9" s="2804" t="s">
        <v>11</v>
      </c>
      <c r="C9" s="2804" t="s">
        <v>12</v>
      </c>
      <c r="D9" s="2804" t="s">
        <v>13</v>
      </c>
      <c r="E9" s="2804" t="s">
        <v>14</v>
      </c>
      <c r="F9" s="2811" t="s">
        <v>15</v>
      </c>
      <c r="G9" s="2788"/>
      <c r="H9" s="2788"/>
      <c r="I9" s="2788"/>
      <c r="J9" s="2788"/>
      <c r="K9" s="2788"/>
      <c r="L9" s="2788"/>
      <c r="M9" s="2812"/>
      <c r="N9" s="2792" t="s">
        <v>16</v>
      </c>
      <c r="O9" s="2792" t="s">
        <v>17</v>
      </c>
      <c r="P9" s="2792" t="s">
        <v>18</v>
      </c>
      <c r="Q9" s="343" t="s">
        <v>19</v>
      </c>
      <c r="R9" s="1211"/>
      <c r="S9" s="334"/>
      <c r="T9" s="334"/>
      <c r="U9" s="334"/>
      <c r="V9" s="334"/>
      <c r="W9" s="334"/>
      <c r="X9" s="334"/>
      <c r="Y9" s="334"/>
      <c r="Z9" s="334"/>
      <c r="AA9" s="334"/>
      <c r="AB9" s="2791" t="s">
        <v>107</v>
      </c>
      <c r="AC9" s="2791"/>
      <c r="AD9" s="2791"/>
      <c r="AE9" s="2791"/>
      <c r="AF9" s="2791"/>
      <c r="AG9" s="2791"/>
      <c r="AH9" s="2791"/>
      <c r="AI9" s="2791"/>
      <c r="AJ9" s="2791"/>
      <c r="AK9" s="2791"/>
      <c r="AL9" s="344"/>
      <c r="AM9" s="108"/>
    </row>
    <row r="10" spans="1:39" ht="20.100000000000001" customHeight="1" thickBot="1" x14ac:dyDescent="0.4">
      <c r="A10" s="2802"/>
      <c r="B10" s="2805"/>
      <c r="C10" s="2805"/>
      <c r="D10" s="2805"/>
      <c r="E10" s="2805"/>
      <c r="F10" s="2795" t="s">
        <v>20</v>
      </c>
      <c r="G10" s="2795"/>
      <c r="H10" s="2795" t="s">
        <v>21</v>
      </c>
      <c r="I10" s="2795"/>
      <c r="J10" s="2795" t="s">
        <v>22</v>
      </c>
      <c r="K10" s="2795"/>
      <c r="L10" s="2795" t="s">
        <v>23</v>
      </c>
      <c r="M10" s="2795"/>
      <c r="N10" s="2793"/>
      <c r="O10" s="2793"/>
      <c r="P10" s="2793"/>
      <c r="Q10" s="2796" t="s">
        <v>24</v>
      </c>
      <c r="R10" s="1211"/>
      <c r="S10" s="334"/>
      <c r="T10" s="334"/>
      <c r="U10" s="334"/>
      <c r="V10" s="334"/>
      <c r="W10" s="334"/>
      <c r="X10" s="334"/>
      <c r="Y10" s="334"/>
      <c r="Z10" s="334"/>
      <c r="AA10" s="334"/>
      <c r="AB10" s="2791" t="s">
        <v>108</v>
      </c>
      <c r="AC10" s="2791" t="s">
        <v>109</v>
      </c>
      <c r="AD10" s="2791" t="s">
        <v>108</v>
      </c>
      <c r="AE10" s="2791" t="s">
        <v>110</v>
      </c>
      <c r="AF10" s="2791" t="s">
        <v>108</v>
      </c>
      <c r="AG10" s="2784" t="s">
        <v>111</v>
      </c>
      <c r="AH10" s="2791" t="s">
        <v>108</v>
      </c>
      <c r="AI10" s="2784" t="s">
        <v>112</v>
      </c>
      <c r="AJ10" s="2785" t="s">
        <v>113</v>
      </c>
      <c r="AK10" s="2786" t="s">
        <v>114</v>
      </c>
      <c r="AL10" s="2816" t="s">
        <v>178</v>
      </c>
      <c r="AM10" s="108"/>
    </row>
    <row r="11" spans="1:39" ht="20.100000000000001" customHeight="1" thickBot="1" x14ac:dyDescent="0.4">
      <c r="A11" s="2803"/>
      <c r="B11" s="2806"/>
      <c r="C11" s="2806"/>
      <c r="D11" s="2806"/>
      <c r="E11" s="2806"/>
      <c r="F11" s="244" t="s">
        <v>25</v>
      </c>
      <c r="G11" s="244" t="s">
        <v>26</v>
      </c>
      <c r="H11" s="244" t="s">
        <v>25</v>
      </c>
      <c r="I11" s="244" t="s">
        <v>26</v>
      </c>
      <c r="J11" s="244" t="s">
        <v>25</v>
      </c>
      <c r="K11" s="244" t="s">
        <v>26</v>
      </c>
      <c r="L11" s="244" t="s">
        <v>25</v>
      </c>
      <c r="M11" s="244" t="s">
        <v>26</v>
      </c>
      <c r="N11" s="2794"/>
      <c r="O11" s="2794"/>
      <c r="P11" s="2794"/>
      <c r="Q11" s="2797"/>
      <c r="R11" s="1212"/>
      <c r="S11" s="7"/>
      <c r="T11" s="7"/>
      <c r="U11" s="7"/>
      <c r="V11" s="7"/>
      <c r="W11" s="7"/>
      <c r="X11" s="9" t="s">
        <v>20</v>
      </c>
      <c r="Y11" s="9" t="s">
        <v>27</v>
      </c>
      <c r="Z11" s="9" t="s">
        <v>28</v>
      </c>
      <c r="AA11" s="9" t="s">
        <v>29</v>
      </c>
      <c r="AB11" s="2791"/>
      <c r="AC11" s="2791"/>
      <c r="AD11" s="2791"/>
      <c r="AE11" s="2791"/>
      <c r="AF11" s="2791"/>
      <c r="AG11" s="2784"/>
      <c r="AH11" s="2791"/>
      <c r="AI11" s="2784"/>
      <c r="AJ11" s="2785"/>
      <c r="AK11" s="2786"/>
      <c r="AL11" s="2816"/>
      <c r="AM11" s="108"/>
    </row>
    <row r="12" spans="1:39" ht="20.100000000000001" customHeight="1" x14ac:dyDescent="0.35">
      <c r="A12" s="153">
        <v>1</v>
      </c>
      <c r="B12" s="154">
        <v>43477</v>
      </c>
      <c r="C12" s="155">
        <v>1</v>
      </c>
      <c r="D12" s="156" t="s">
        <v>30</v>
      </c>
      <c r="E12" s="157" t="s">
        <v>31</v>
      </c>
      <c r="F12" s="158"/>
      <c r="G12" s="159">
        <f t="shared" ref="G12:G41" si="0">F12*X12</f>
        <v>0</v>
      </c>
      <c r="H12" s="160">
        <v>1</v>
      </c>
      <c r="I12" s="161">
        <f t="shared" ref="I12:I41" si="1">H12*Y12</f>
        <v>1931818</v>
      </c>
      <c r="J12" s="162">
        <v>4</v>
      </c>
      <c r="K12" s="161">
        <f t="shared" ref="K12:K41" si="2">J12*Z12</f>
        <v>8927272</v>
      </c>
      <c r="L12" s="163">
        <v>1</v>
      </c>
      <c r="M12" s="161">
        <f t="shared" ref="M12:M41" si="3">L12*AA12</f>
        <v>431818</v>
      </c>
      <c r="N12" s="164">
        <f t="shared" ref="N12:N41" si="4">+L12+J12+H12+F12</f>
        <v>6</v>
      </c>
      <c r="O12" s="165">
        <f t="shared" ref="O12:O41" si="5">+M12+K12+I12+G12</f>
        <v>11290908</v>
      </c>
      <c r="P12" s="166">
        <f t="shared" ref="P12:P41" si="6">+N12*40000</f>
        <v>240000</v>
      </c>
      <c r="Q12" s="167"/>
      <c r="R12" s="1210"/>
      <c r="S12" s="14"/>
      <c r="T12" s="14"/>
      <c r="U12" s="14"/>
      <c r="V12" s="14"/>
      <c r="W12" s="14"/>
      <c r="X12" s="10">
        <f t="shared" ref="X12:X41" si="7">1331818</f>
        <v>1331818</v>
      </c>
      <c r="Y12" s="10">
        <f t="shared" ref="Y12:Y41" si="8">1931818</f>
        <v>1931818</v>
      </c>
      <c r="Z12" s="10">
        <f t="shared" ref="Z12:Z41" si="9">2231818</f>
        <v>2231818</v>
      </c>
      <c r="AA12" s="10">
        <f t="shared" ref="AA12:AA41" si="10">431818</f>
        <v>431818</v>
      </c>
      <c r="AB12" s="345">
        <v>43480</v>
      </c>
      <c r="AC12" s="165">
        <v>11290908</v>
      </c>
      <c r="AD12" s="165"/>
      <c r="AE12" s="165"/>
      <c r="AF12" s="165"/>
      <c r="AG12" s="346"/>
      <c r="AH12" s="346"/>
      <c r="AI12" s="344"/>
      <c r="AJ12" s="347">
        <f>AC12+AE12+AG12+AI12</f>
        <v>11290908</v>
      </c>
      <c r="AK12" s="348">
        <f t="shared" ref="AK12:AK41" si="11">O12-AJ12</f>
        <v>0</v>
      </c>
      <c r="AL12" s="344"/>
      <c r="AM12" s="108"/>
    </row>
    <row r="13" spans="1:39" ht="20.100000000000001" customHeight="1" x14ac:dyDescent="0.35">
      <c r="A13" s="168">
        <f>+A12+1</f>
        <v>2</v>
      </c>
      <c r="B13" s="154">
        <f>+B12</f>
        <v>43477</v>
      </c>
      <c r="C13" s="169">
        <f>+C12+1</f>
        <v>2</v>
      </c>
      <c r="D13" s="156" t="s">
        <v>32</v>
      </c>
      <c r="E13" s="157" t="s">
        <v>31</v>
      </c>
      <c r="F13" s="170"/>
      <c r="G13" s="159">
        <f t="shared" si="0"/>
        <v>0</v>
      </c>
      <c r="H13" s="160">
        <v>1</v>
      </c>
      <c r="I13" s="161">
        <f t="shared" si="1"/>
        <v>1931818</v>
      </c>
      <c r="J13" s="162">
        <v>3</v>
      </c>
      <c r="K13" s="161">
        <f t="shared" si="2"/>
        <v>6695454</v>
      </c>
      <c r="L13" s="163">
        <v>2</v>
      </c>
      <c r="M13" s="161">
        <f t="shared" si="3"/>
        <v>863636</v>
      </c>
      <c r="N13" s="171">
        <f t="shared" si="4"/>
        <v>6</v>
      </c>
      <c r="O13" s="165">
        <f t="shared" si="5"/>
        <v>9490908</v>
      </c>
      <c r="P13" s="166">
        <f t="shared" si="6"/>
        <v>240000</v>
      </c>
      <c r="Q13" s="167"/>
      <c r="R13" s="1210"/>
      <c r="S13" s="14"/>
      <c r="T13" s="14"/>
      <c r="U13" s="14"/>
      <c r="V13" s="14"/>
      <c r="W13" s="14"/>
      <c r="X13" s="10">
        <f t="shared" si="7"/>
        <v>1331818</v>
      </c>
      <c r="Y13" s="10">
        <f t="shared" si="8"/>
        <v>1931818</v>
      </c>
      <c r="Z13" s="10">
        <f t="shared" si="9"/>
        <v>2231818</v>
      </c>
      <c r="AA13" s="10">
        <f t="shared" si="10"/>
        <v>431818</v>
      </c>
      <c r="AB13" s="345">
        <v>43480</v>
      </c>
      <c r="AC13" s="165">
        <v>9490908</v>
      </c>
      <c r="AD13" s="165"/>
      <c r="AE13" s="165"/>
      <c r="AF13" s="165"/>
      <c r="AG13" s="346"/>
      <c r="AH13" s="346"/>
      <c r="AI13" s="344"/>
      <c r="AJ13" s="347">
        <f t="shared" ref="AJ13:AJ41" si="12">AC13+AE13+AG13+AI13</f>
        <v>9490908</v>
      </c>
      <c r="AK13" s="348">
        <f t="shared" si="11"/>
        <v>0</v>
      </c>
      <c r="AL13" s="344"/>
      <c r="AM13" s="108"/>
    </row>
    <row r="14" spans="1:39" ht="19.5" customHeight="1" x14ac:dyDescent="0.35">
      <c r="A14" s="168">
        <f t="shared" ref="A14:A40" si="13">+A13+1</f>
        <v>3</v>
      </c>
      <c r="B14" s="154">
        <f t="shared" ref="B14:B40" si="14">+B13</f>
        <v>43477</v>
      </c>
      <c r="C14" s="169">
        <f t="shared" ref="C14:C40" si="15">+C13+1</f>
        <v>3</v>
      </c>
      <c r="D14" s="349" t="s">
        <v>33</v>
      </c>
      <c r="E14" s="157" t="s">
        <v>31</v>
      </c>
      <c r="F14" s="170"/>
      <c r="G14" s="159">
        <f t="shared" si="0"/>
        <v>0</v>
      </c>
      <c r="H14" s="160">
        <v>5</v>
      </c>
      <c r="I14" s="161">
        <f t="shared" si="1"/>
        <v>9659090</v>
      </c>
      <c r="J14" s="162">
        <v>5</v>
      </c>
      <c r="K14" s="161">
        <f t="shared" si="2"/>
        <v>11159090</v>
      </c>
      <c r="L14" s="163">
        <v>2</v>
      </c>
      <c r="M14" s="161">
        <f t="shared" si="3"/>
        <v>863636</v>
      </c>
      <c r="N14" s="171">
        <f t="shared" si="4"/>
        <v>12</v>
      </c>
      <c r="O14" s="165">
        <f t="shared" si="5"/>
        <v>21681816</v>
      </c>
      <c r="P14" s="166">
        <f t="shared" si="6"/>
        <v>480000</v>
      </c>
      <c r="Q14" s="167"/>
      <c r="R14" s="1210"/>
      <c r="S14" s="14"/>
      <c r="T14" s="14"/>
      <c r="U14" s="14"/>
      <c r="V14" s="14"/>
      <c r="W14" s="14"/>
      <c r="X14" s="10">
        <f t="shared" si="7"/>
        <v>1331818</v>
      </c>
      <c r="Y14" s="10">
        <f t="shared" si="8"/>
        <v>1931818</v>
      </c>
      <c r="Z14" s="10">
        <f t="shared" si="9"/>
        <v>2231818</v>
      </c>
      <c r="AA14" s="10">
        <f t="shared" si="10"/>
        <v>431818</v>
      </c>
      <c r="AB14" s="345">
        <v>43480</v>
      </c>
      <c r="AC14" s="165">
        <v>21681816</v>
      </c>
      <c r="AD14" s="155"/>
      <c r="AE14" s="165"/>
      <c r="AF14" s="165"/>
      <c r="AG14" s="346"/>
      <c r="AH14" s="346"/>
      <c r="AI14" s="344"/>
      <c r="AJ14" s="347">
        <f t="shared" si="12"/>
        <v>21681816</v>
      </c>
      <c r="AK14" s="348">
        <f t="shared" si="11"/>
        <v>0</v>
      </c>
      <c r="AL14" s="344"/>
      <c r="AM14" s="108"/>
    </row>
    <row r="15" spans="1:39" ht="18" customHeight="1" x14ac:dyDescent="0.35">
      <c r="A15" s="168">
        <f t="shared" si="13"/>
        <v>4</v>
      </c>
      <c r="B15" s="154">
        <f t="shared" si="14"/>
        <v>43477</v>
      </c>
      <c r="C15" s="169">
        <f t="shared" si="15"/>
        <v>4</v>
      </c>
      <c r="D15" s="156" t="s">
        <v>34</v>
      </c>
      <c r="E15" s="157" t="s">
        <v>31</v>
      </c>
      <c r="F15" s="170"/>
      <c r="G15" s="159">
        <f t="shared" si="0"/>
        <v>0</v>
      </c>
      <c r="H15" s="160">
        <v>1</v>
      </c>
      <c r="I15" s="161">
        <f t="shared" si="1"/>
        <v>1931818</v>
      </c>
      <c r="J15" s="162">
        <v>4</v>
      </c>
      <c r="K15" s="161">
        <f t="shared" si="2"/>
        <v>8927272</v>
      </c>
      <c r="L15" s="163">
        <v>2</v>
      </c>
      <c r="M15" s="161">
        <f t="shared" si="3"/>
        <v>863636</v>
      </c>
      <c r="N15" s="171">
        <f t="shared" si="4"/>
        <v>7</v>
      </c>
      <c r="O15" s="165">
        <f t="shared" si="5"/>
        <v>11722726</v>
      </c>
      <c r="P15" s="166">
        <f t="shared" si="6"/>
        <v>280000</v>
      </c>
      <c r="Q15" s="167"/>
      <c r="R15" s="1210"/>
      <c r="S15" s="14"/>
      <c r="T15" s="14"/>
      <c r="U15" s="14"/>
      <c r="V15" s="14"/>
      <c r="W15" s="14"/>
      <c r="X15" s="10">
        <f t="shared" si="7"/>
        <v>1331818</v>
      </c>
      <c r="Y15" s="10">
        <f t="shared" si="8"/>
        <v>1931818</v>
      </c>
      <c r="Z15" s="10">
        <f t="shared" si="9"/>
        <v>2231818</v>
      </c>
      <c r="AA15" s="10">
        <f t="shared" si="10"/>
        <v>431818</v>
      </c>
      <c r="AB15" s="345">
        <v>43475</v>
      </c>
      <c r="AC15" s="165">
        <v>11722726</v>
      </c>
      <c r="AD15" s="155"/>
      <c r="AE15" s="165"/>
      <c r="AF15" s="165"/>
      <c r="AG15" s="346"/>
      <c r="AH15" s="346"/>
      <c r="AI15" s="344"/>
      <c r="AJ15" s="347">
        <f t="shared" si="12"/>
        <v>11722726</v>
      </c>
      <c r="AK15" s="348">
        <f t="shared" si="11"/>
        <v>0</v>
      </c>
      <c r="AL15" s="344"/>
      <c r="AM15" s="108"/>
    </row>
    <row r="16" spans="1:39" ht="20.100000000000001" customHeight="1" x14ac:dyDescent="0.35">
      <c r="A16" s="168">
        <f t="shared" si="13"/>
        <v>5</v>
      </c>
      <c r="B16" s="154">
        <f t="shared" si="14"/>
        <v>43477</v>
      </c>
      <c r="C16" s="169">
        <f t="shared" si="15"/>
        <v>5</v>
      </c>
      <c r="D16" s="156" t="s">
        <v>35</v>
      </c>
      <c r="E16" s="157" t="s">
        <v>31</v>
      </c>
      <c r="F16" s="170"/>
      <c r="G16" s="159">
        <f t="shared" si="0"/>
        <v>0</v>
      </c>
      <c r="H16" s="160">
        <v>1</v>
      </c>
      <c r="I16" s="161">
        <f t="shared" si="1"/>
        <v>1931818</v>
      </c>
      <c r="J16" s="162">
        <v>3</v>
      </c>
      <c r="K16" s="161">
        <f t="shared" si="2"/>
        <v>6695454</v>
      </c>
      <c r="L16" s="163">
        <v>1</v>
      </c>
      <c r="M16" s="161">
        <f t="shared" si="3"/>
        <v>431818</v>
      </c>
      <c r="N16" s="171">
        <f t="shared" si="4"/>
        <v>5</v>
      </c>
      <c r="O16" s="165">
        <f t="shared" si="5"/>
        <v>9059090</v>
      </c>
      <c r="P16" s="166">
        <f t="shared" si="6"/>
        <v>200000</v>
      </c>
      <c r="Q16" s="167"/>
      <c r="R16" s="1210"/>
      <c r="S16" s="14"/>
      <c r="T16" s="14"/>
      <c r="U16" s="14"/>
      <c r="V16" s="14"/>
      <c r="W16" s="14"/>
      <c r="X16" s="10">
        <f t="shared" si="7"/>
        <v>1331818</v>
      </c>
      <c r="Y16" s="10">
        <f t="shared" si="8"/>
        <v>1931818</v>
      </c>
      <c r="Z16" s="10">
        <f t="shared" si="9"/>
        <v>2231818</v>
      </c>
      <c r="AA16" s="10">
        <f t="shared" si="10"/>
        <v>431818</v>
      </c>
      <c r="AB16" s="345">
        <v>43481</v>
      </c>
      <c r="AC16" s="165">
        <v>9059090</v>
      </c>
      <c r="AD16" s="165"/>
      <c r="AE16" s="165"/>
      <c r="AF16" s="165"/>
      <c r="AG16" s="346"/>
      <c r="AH16" s="346"/>
      <c r="AI16" s="344"/>
      <c r="AJ16" s="347">
        <f t="shared" si="12"/>
        <v>9059090</v>
      </c>
      <c r="AK16" s="348">
        <f t="shared" si="11"/>
        <v>0</v>
      </c>
      <c r="AL16" s="344"/>
      <c r="AM16" s="108"/>
    </row>
    <row r="17" spans="1:39" ht="18.75" customHeight="1" x14ac:dyDescent="0.35">
      <c r="A17" s="168">
        <f t="shared" si="13"/>
        <v>6</v>
      </c>
      <c r="B17" s="154">
        <f t="shared" si="14"/>
        <v>43477</v>
      </c>
      <c r="C17" s="169">
        <f t="shared" si="15"/>
        <v>6</v>
      </c>
      <c r="D17" s="156" t="s">
        <v>36</v>
      </c>
      <c r="E17" s="157" t="s">
        <v>31</v>
      </c>
      <c r="F17" s="170"/>
      <c r="G17" s="159">
        <f t="shared" si="0"/>
        <v>0</v>
      </c>
      <c r="H17" s="160">
        <v>1</v>
      </c>
      <c r="I17" s="161">
        <f t="shared" si="1"/>
        <v>1931818</v>
      </c>
      <c r="J17" s="162">
        <v>4</v>
      </c>
      <c r="K17" s="161">
        <f t="shared" si="2"/>
        <v>8927272</v>
      </c>
      <c r="L17" s="163">
        <v>1</v>
      </c>
      <c r="M17" s="161">
        <f t="shared" si="3"/>
        <v>431818</v>
      </c>
      <c r="N17" s="171">
        <f t="shared" si="4"/>
        <v>6</v>
      </c>
      <c r="O17" s="165">
        <f t="shared" si="5"/>
        <v>11290908</v>
      </c>
      <c r="P17" s="166">
        <f t="shared" si="6"/>
        <v>240000</v>
      </c>
      <c r="Q17" s="167"/>
      <c r="R17" s="1210"/>
      <c r="S17" s="14"/>
      <c r="T17" s="14"/>
      <c r="U17" s="14"/>
      <c r="V17" s="14"/>
      <c r="W17" s="14"/>
      <c r="X17" s="10">
        <f t="shared" si="7"/>
        <v>1331818</v>
      </c>
      <c r="Y17" s="10">
        <f t="shared" si="8"/>
        <v>1931818</v>
      </c>
      <c r="Z17" s="10">
        <f t="shared" si="9"/>
        <v>2231818</v>
      </c>
      <c r="AA17" s="10">
        <f t="shared" si="10"/>
        <v>431818</v>
      </c>
      <c r="AB17" s="345">
        <v>43475</v>
      </c>
      <c r="AC17" s="165">
        <v>11290908</v>
      </c>
      <c r="AD17" s="165"/>
      <c r="AE17" s="165"/>
      <c r="AF17" s="165"/>
      <c r="AG17" s="346"/>
      <c r="AH17" s="346"/>
      <c r="AI17" s="344"/>
      <c r="AJ17" s="347">
        <f t="shared" si="12"/>
        <v>11290908</v>
      </c>
      <c r="AK17" s="348">
        <f t="shared" si="11"/>
        <v>0</v>
      </c>
      <c r="AL17" s="344"/>
      <c r="AM17" s="108"/>
    </row>
    <row r="18" spans="1:39" ht="23.25" x14ac:dyDescent="0.35">
      <c r="A18" s="168">
        <f t="shared" si="13"/>
        <v>7</v>
      </c>
      <c r="B18" s="154">
        <f t="shared" si="14"/>
        <v>43477</v>
      </c>
      <c r="C18" s="169">
        <f t="shared" si="15"/>
        <v>7</v>
      </c>
      <c r="D18" s="156" t="s">
        <v>37</v>
      </c>
      <c r="E18" s="157" t="s">
        <v>31</v>
      </c>
      <c r="F18" s="170"/>
      <c r="G18" s="159">
        <f t="shared" si="0"/>
        <v>0</v>
      </c>
      <c r="H18" s="160">
        <v>2</v>
      </c>
      <c r="I18" s="161">
        <f t="shared" si="1"/>
        <v>3863636</v>
      </c>
      <c r="J18" s="162">
        <v>4</v>
      </c>
      <c r="K18" s="161">
        <f t="shared" si="2"/>
        <v>8927272</v>
      </c>
      <c r="L18" s="163"/>
      <c r="M18" s="161">
        <f t="shared" si="3"/>
        <v>0</v>
      </c>
      <c r="N18" s="171">
        <f t="shared" si="4"/>
        <v>6</v>
      </c>
      <c r="O18" s="165">
        <f t="shared" si="5"/>
        <v>12790908</v>
      </c>
      <c r="P18" s="166">
        <f t="shared" si="6"/>
        <v>240000</v>
      </c>
      <c r="Q18" s="167"/>
      <c r="R18" s="1210"/>
      <c r="S18" s="14"/>
      <c r="T18" s="14"/>
      <c r="U18" s="14"/>
      <c r="V18" s="14"/>
      <c r="W18" s="14"/>
      <c r="X18" s="10">
        <f t="shared" si="7"/>
        <v>1331818</v>
      </c>
      <c r="Y18" s="10">
        <f t="shared" si="8"/>
        <v>1931818</v>
      </c>
      <c r="Z18" s="10">
        <f t="shared" si="9"/>
        <v>2231818</v>
      </c>
      <c r="AA18" s="10">
        <f t="shared" si="10"/>
        <v>431818</v>
      </c>
      <c r="AB18" s="345">
        <v>43475</v>
      </c>
      <c r="AC18" s="165">
        <v>12790908</v>
      </c>
      <c r="AD18" s="165"/>
      <c r="AE18" s="165"/>
      <c r="AF18" s="165"/>
      <c r="AG18" s="346"/>
      <c r="AH18" s="346"/>
      <c r="AI18" s="344"/>
      <c r="AJ18" s="347">
        <f t="shared" si="12"/>
        <v>12790908</v>
      </c>
      <c r="AK18" s="348">
        <f t="shared" si="11"/>
        <v>0</v>
      </c>
      <c r="AL18" s="344"/>
      <c r="AM18" s="108"/>
    </row>
    <row r="19" spans="1:39" ht="18.75" customHeight="1" x14ac:dyDescent="0.35">
      <c r="A19" s="168">
        <f t="shared" si="13"/>
        <v>8</v>
      </c>
      <c r="B19" s="154">
        <f t="shared" si="14"/>
        <v>43477</v>
      </c>
      <c r="C19" s="169">
        <f t="shared" si="15"/>
        <v>8</v>
      </c>
      <c r="D19" s="156" t="s">
        <v>38</v>
      </c>
      <c r="E19" s="157" t="s">
        <v>31</v>
      </c>
      <c r="F19" s="170"/>
      <c r="G19" s="159">
        <f t="shared" si="0"/>
        <v>0</v>
      </c>
      <c r="H19" s="160">
        <v>1</v>
      </c>
      <c r="I19" s="161">
        <f t="shared" si="1"/>
        <v>1931818</v>
      </c>
      <c r="J19" s="162">
        <v>3</v>
      </c>
      <c r="K19" s="161">
        <f t="shared" si="2"/>
        <v>6695454</v>
      </c>
      <c r="L19" s="163">
        <v>2</v>
      </c>
      <c r="M19" s="161">
        <f t="shared" si="3"/>
        <v>863636</v>
      </c>
      <c r="N19" s="171">
        <f t="shared" si="4"/>
        <v>6</v>
      </c>
      <c r="O19" s="165">
        <f t="shared" si="5"/>
        <v>9490908</v>
      </c>
      <c r="P19" s="166">
        <f t="shared" si="6"/>
        <v>240000</v>
      </c>
      <c r="Q19" s="167"/>
      <c r="R19" s="1210"/>
      <c r="S19" s="14"/>
      <c r="T19" s="14"/>
      <c r="U19" s="14"/>
      <c r="V19" s="14"/>
      <c r="W19" s="14"/>
      <c r="X19" s="10">
        <f t="shared" si="7"/>
        <v>1331818</v>
      </c>
      <c r="Y19" s="10">
        <f t="shared" si="8"/>
        <v>1931818</v>
      </c>
      <c r="Z19" s="10">
        <f t="shared" si="9"/>
        <v>2231818</v>
      </c>
      <c r="AA19" s="10">
        <f t="shared" si="10"/>
        <v>431818</v>
      </c>
      <c r="AB19" s="345">
        <v>43475</v>
      </c>
      <c r="AC19" s="26">
        <v>9490908</v>
      </c>
      <c r="AD19" s="26"/>
      <c r="AE19" s="26"/>
      <c r="AF19" s="26"/>
      <c r="AG19" s="26"/>
      <c r="AH19" s="26"/>
      <c r="AI19" s="26"/>
      <c r="AJ19" s="347">
        <f t="shared" si="12"/>
        <v>9490908</v>
      </c>
      <c r="AK19" s="348">
        <f t="shared" si="11"/>
        <v>0</v>
      </c>
      <c r="AL19" s="344"/>
      <c r="AM19" s="108"/>
    </row>
    <row r="20" spans="1:39" ht="18.75" customHeight="1" x14ac:dyDescent="0.35">
      <c r="A20" s="168">
        <f t="shared" si="13"/>
        <v>9</v>
      </c>
      <c r="B20" s="154">
        <f t="shared" si="14"/>
        <v>43477</v>
      </c>
      <c r="C20" s="169">
        <f t="shared" si="15"/>
        <v>9</v>
      </c>
      <c r="D20" s="156" t="s">
        <v>39</v>
      </c>
      <c r="E20" s="157" t="s">
        <v>31</v>
      </c>
      <c r="F20" s="170"/>
      <c r="G20" s="159">
        <f t="shared" si="0"/>
        <v>0</v>
      </c>
      <c r="H20" s="160">
        <v>1</v>
      </c>
      <c r="I20" s="161">
        <f t="shared" si="1"/>
        <v>1931818</v>
      </c>
      <c r="J20" s="162">
        <v>3</v>
      </c>
      <c r="K20" s="161">
        <f t="shared" si="2"/>
        <v>6695454</v>
      </c>
      <c r="L20" s="163">
        <v>2</v>
      </c>
      <c r="M20" s="161">
        <f t="shared" si="3"/>
        <v>863636</v>
      </c>
      <c r="N20" s="171">
        <f t="shared" si="4"/>
        <v>6</v>
      </c>
      <c r="O20" s="165">
        <f t="shared" si="5"/>
        <v>9490908</v>
      </c>
      <c r="P20" s="166">
        <f t="shared" si="6"/>
        <v>240000</v>
      </c>
      <c r="Q20" s="167"/>
      <c r="R20" s="1210"/>
      <c r="S20" s="14"/>
      <c r="T20" s="14"/>
      <c r="U20" s="14"/>
      <c r="V20" s="14"/>
      <c r="W20" s="14"/>
      <c r="X20" s="10">
        <f t="shared" si="7"/>
        <v>1331818</v>
      </c>
      <c r="Y20" s="10">
        <f t="shared" si="8"/>
        <v>1931818</v>
      </c>
      <c r="Z20" s="10">
        <f t="shared" si="9"/>
        <v>2231818</v>
      </c>
      <c r="AA20" s="10">
        <f t="shared" si="10"/>
        <v>431818</v>
      </c>
      <c r="AB20" s="345">
        <v>43475</v>
      </c>
      <c r="AC20" s="350">
        <v>9490908</v>
      </c>
      <c r="AD20" s="350"/>
      <c r="AE20" s="344"/>
      <c r="AF20" s="344"/>
      <c r="AG20" s="344"/>
      <c r="AH20" s="344"/>
      <c r="AI20" s="344"/>
      <c r="AJ20" s="347">
        <f t="shared" si="12"/>
        <v>9490908</v>
      </c>
      <c r="AK20" s="348">
        <f t="shared" si="11"/>
        <v>0</v>
      </c>
      <c r="AL20" s="344"/>
      <c r="AM20" s="108"/>
    </row>
    <row r="21" spans="1:39" ht="18.75" customHeight="1" x14ac:dyDescent="0.35">
      <c r="A21" s="168">
        <f t="shared" si="13"/>
        <v>10</v>
      </c>
      <c r="B21" s="154">
        <f t="shared" si="14"/>
        <v>43477</v>
      </c>
      <c r="C21" s="169">
        <f t="shared" si="15"/>
        <v>10</v>
      </c>
      <c r="D21" s="156" t="s">
        <v>40</v>
      </c>
      <c r="E21" s="157" t="s">
        <v>31</v>
      </c>
      <c r="F21" s="170"/>
      <c r="G21" s="159">
        <f t="shared" si="0"/>
        <v>0</v>
      </c>
      <c r="H21" s="160">
        <v>1</v>
      </c>
      <c r="I21" s="161">
        <f t="shared" si="1"/>
        <v>1931818</v>
      </c>
      <c r="J21" s="162">
        <v>3</v>
      </c>
      <c r="K21" s="161">
        <f t="shared" si="2"/>
        <v>6695454</v>
      </c>
      <c r="L21" s="163">
        <v>2</v>
      </c>
      <c r="M21" s="161">
        <f t="shared" si="3"/>
        <v>863636</v>
      </c>
      <c r="N21" s="171">
        <f t="shared" si="4"/>
        <v>6</v>
      </c>
      <c r="O21" s="165">
        <f t="shared" si="5"/>
        <v>9490908</v>
      </c>
      <c r="P21" s="166">
        <f t="shared" si="6"/>
        <v>240000</v>
      </c>
      <c r="Q21" s="167"/>
      <c r="R21" s="1210"/>
      <c r="S21" s="14"/>
      <c r="T21" s="14"/>
      <c r="U21" s="14"/>
      <c r="V21" s="14"/>
      <c r="W21" s="14"/>
      <c r="X21" s="10">
        <f t="shared" si="7"/>
        <v>1331818</v>
      </c>
      <c r="Y21" s="10">
        <f t="shared" si="8"/>
        <v>1931818</v>
      </c>
      <c r="Z21" s="10">
        <f t="shared" si="9"/>
        <v>2231818</v>
      </c>
      <c r="AA21" s="10">
        <f t="shared" si="10"/>
        <v>431818</v>
      </c>
      <c r="AB21" s="345">
        <v>43475</v>
      </c>
      <c r="AC21" s="26">
        <v>9490908</v>
      </c>
      <c r="AD21" s="26"/>
      <c r="AE21" s="26"/>
      <c r="AF21" s="26"/>
      <c r="AG21" s="26"/>
      <c r="AH21" s="26"/>
      <c r="AI21" s="26"/>
      <c r="AJ21" s="347">
        <f t="shared" si="12"/>
        <v>9490908</v>
      </c>
      <c r="AK21" s="348">
        <f t="shared" si="11"/>
        <v>0</v>
      </c>
      <c r="AL21" s="344"/>
      <c r="AM21" s="108"/>
    </row>
    <row r="22" spans="1:39" ht="18.75" customHeight="1" x14ac:dyDescent="0.35">
      <c r="A22" s="168">
        <f t="shared" si="13"/>
        <v>11</v>
      </c>
      <c r="B22" s="154">
        <f t="shared" si="14"/>
        <v>43477</v>
      </c>
      <c r="C22" s="169">
        <f t="shared" si="15"/>
        <v>11</v>
      </c>
      <c r="D22" s="156" t="s">
        <v>41</v>
      </c>
      <c r="E22" s="157" t="s">
        <v>31</v>
      </c>
      <c r="F22" s="170"/>
      <c r="G22" s="159">
        <f t="shared" si="0"/>
        <v>0</v>
      </c>
      <c r="H22" s="160">
        <v>1</v>
      </c>
      <c r="I22" s="161">
        <f t="shared" si="1"/>
        <v>1931818</v>
      </c>
      <c r="J22" s="162">
        <v>3</v>
      </c>
      <c r="K22" s="161">
        <f t="shared" si="2"/>
        <v>6695454</v>
      </c>
      <c r="L22" s="163">
        <v>2</v>
      </c>
      <c r="M22" s="161">
        <f t="shared" si="3"/>
        <v>863636</v>
      </c>
      <c r="N22" s="171">
        <f t="shared" si="4"/>
        <v>6</v>
      </c>
      <c r="O22" s="165">
        <f t="shared" si="5"/>
        <v>9490908</v>
      </c>
      <c r="P22" s="166">
        <f t="shared" si="6"/>
        <v>240000</v>
      </c>
      <c r="Q22" s="167"/>
      <c r="R22" s="1210"/>
      <c r="S22" s="14"/>
      <c r="T22" s="14"/>
      <c r="U22" s="14"/>
      <c r="V22" s="14"/>
      <c r="W22" s="14"/>
      <c r="X22" s="10">
        <f t="shared" si="7"/>
        <v>1331818</v>
      </c>
      <c r="Y22" s="10">
        <f t="shared" si="8"/>
        <v>1931818</v>
      </c>
      <c r="Z22" s="10">
        <f t="shared" si="9"/>
        <v>2231818</v>
      </c>
      <c r="AA22" s="10">
        <f t="shared" si="10"/>
        <v>431818</v>
      </c>
      <c r="AB22" s="345">
        <v>43475</v>
      </c>
      <c r="AC22" s="350">
        <v>9490908</v>
      </c>
      <c r="AD22" s="350"/>
      <c r="AE22" s="344"/>
      <c r="AF22" s="344"/>
      <c r="AG22" s="344"/>
      <c r="AH22" s="344"/>
      <c r="AI22" s="344"/>
      <c r="AJ22" s="347">
        <f t="shared" si="12"/>
        <v>9490908</v>
      </c>
      <c r="AK22" s="348">
        <f t="shared" si="11"/>
        <v>0</v>
      </c>
      <c r="AL22" s="344"/>
      <c r="AM22" s="108"/>
    </row>
    <row r="23" spans="1:39" ht="18.75" customHeight="1" x14ac:dyDescent="0.35">
      <c r="A23" s="168">
        <f t="shared" si="13"/>
        <v>12</v>
      </c>
      <c r="B23" s="154">
        <f t="shared" si="14"/>
        <v>43477</v>
      </c>
      <c r="C23" s="169">
        <f t="shared" si="15"/>
        <v>12</v>
      </c>
      <c r="D23" s="156" t="s">
        <v>42</v>
      </c>
      <c r="E23" s="157" t="s">
        <v>43</v>
      </c>
      <c r="F23" s="170"/>
      <c r="G23" s="159">
        <f t="shared" si="0"/>
        <v>0</v>
      </c>
      <c r="H23" s="160">
        <v>1</v>
      </c>
      <c r="I23" s="161">
        <f t="shared" si="1"/>
        <v>1931818</v>
      </c>
      <c r="J23" s="162">
        <v>4</v>
      </c>
      <c r="K23" s="161">
        <f t="shared" si="2"/>
        <v>8927272</v>
      </c>
      <c r="L23" s="163">
        <v>1</v>
      </c>
      <c r="M23" s="161">
        <f t="shared" si="3"/>
        <v>431818</v>
      </c>
      <c r="N23" s="171">
        <f t="shared" si="4"/>
        <v>6</v>
      </c>
      <c r="O23" s="165">
        <f t="shared" si="5"/>
        <v>11290908</v>
      </c>
      <c r="P23" s="166">
        <f t="shared" si="6"/>
        <v>240000</v>
      </c>
      <c r="Q23" s="167"/>
      <c r="R23" s="1210"/>
      <c r="S23" s="14"/>
      <c r="T23" s="14"/>
      <c r="U23" s="14"/>
      <c r="V23" s="14"/>
      <c r="W23" s="14"/>
      <c r="X23" s="10">
        <f t="shared" si="7"/>
        <v>1331818</v>
      </c>
      <c r="Y23" s="10">
        <f t="shared" si="8"/>
        <v>1931818</v>
      </c>
      <c r="Z23" s="10">
        <f t="shared" si="9"/>
        <v>2231818</v>
      </c>
      <c r="AA23" s="10">
        <f t="shared" si="10"/>
        <v>431818</v>
      </c>
      <c r="AB23" s="345">
        <v>43475</v>
      </c>
      <c r="AC23" s="350">
        <v>11290908</v>
      </c>
      <c r="AD23" s="350"/>
      <c r="AE23" s="344"/>
      <c r="AF23" s="344"/>
      <c r="AG23" s="344"/>
      <c r="AH23" s="344"/>
      <c r="AI23" s="344"/>
      <c r="AJ23" s="347">
        <f t="shared" si="12"/>
        <v>11290908</v>
      </c>
      <c r="AK23" s="348">
        <f t="shared" si="11"/>
        <v>0</v>
      </c>
      <c r="AL23" s="344"/>
      <c r="AM23" s="108"/>
    </row>
    <row r="24" spans="1:39" ht="18.75" customHeight="1" x14ac:dyDescent="0.35">
      <c r="A24" s="168">
        <f t="shared" si="13"/>
        <v>13</v>
      </c>
      <c r="B24" s="154">
        <f t="shared" si="14"/>
        <v>43477</v>
      </c>
      <c r="C24" s="169">
        <f t="shared" si="15"/>
        <v>13</v>
      </c>
      <c r="D24" s="156" t="s">
        <v>44</v>
      </c>
      <c r="E24" s="157" t="s">
        <v>43</v>
      </c>
      <c r="F24" s="170"/>
      <c r="G24" s="159">
        <f t="shared" si="0"/>
        <v>0</v>
      </c>
      <c r="H24" s="160">
        <v>1</v>
      </c>
      <c r="I24" s="161">
        <f t="shared" si="1"/>
        <v>1931818</v>
      </c>
      <c r="J24" s="162">
        <v>5</v>
      </c>
      <c r="K24" s="161">
        <f t="shared" si="2"/>
        <v>11159090</v>
      </c>
      <c r="L24" s="163"/>
      <c r="M24" s="161">
        <f t="shared" si="3"/>
        <v>0</v>
      </c>
      <c r="N24" s="171">
        <f t="shared" si="4"/>
        <v>6</v>
      </c>
      <c r="O24" s="165">
        <f t="shared" si="5"/>
        <v>13090908</v>
      </c>
      <c r="P24" s="166">
        <f t="shared" si="6"/>
        <v>240000</v>
      </c>
      <c r="Q24" s="167"/>
      <c r="R24" s="1210"/>
      <c r="S24" s="14"/>
      <c r="T24" s="14"/>
      <c r="U24" s="14"/>
      <c r="V24" s="14"/>
      <c r="W24" s="14"/>
      <c r="X24" s="10">
        <f t="shared" si="7"/>
        <v>1331818</v>
      </c>
      <c r="Y24" s="10">
        <f t="shared" si="8"/>
        <v>1931818</v>
      </c>
      <c r="Z24" s="10">
        <f t="shared" si="9"/>
        <v>2231818</v>
      </c>
      <c r="AA24" s="10">
        <f t="shared" si="10"/>
        <v>431818</v>
      </c>
      <c r="AB24" s="345">
        <v>43475</v>
      </c>
      <c r="AC24" s="350">
        <v>13090908</v>
      </c>
      <c r="AD24" s="350"/>
      <c r="AE24" s="344"/>
      <c r="AF24" s="344"/>
      <c r="AG24" s="344"/>
      <c r="AH24" s="344"/>
      <c r="AI24" s="344"/>
      <c r="AJ24" s="347">
        <f t="shared" si="12"/>
        <v>13090908</v>
      </c>
      <c r="AK24" s="348">
        <f t="shared" si="11"/>
        <v>0</v>
      </c>
      <c r="AL24" s="344"/>
      <c r="AM24" s="108"/>
    </row>
    <row r="25" spans="1:39" ht="18.75" customHeight="1" x14ac:dyDescent="0.35">
      <c r="A25" s="168">
        <f t="shared" si="13"/>
        <v>14</v>
      </c>
      <c r="B25" s="154">
        <f t="shared" si="14"/>
        <v>43477</v>
      </c>
      <c r="C25" s="169">
        <f t="shared" si="15"/>
        <v>14</v>
      </c>
      <c r="D25" s="156" t="s">
        <v>45</v>
      </c>
      <c r="E25" s="157" t="s">
        <v>43</v>
      </c>
      <c r="F25" s="170"/>
      <c r="G25" s="159">
        <f t="shared" si="0"/>
        <v>0</v>
      </c>
      <c r="H25" s="160"/>
      <c r="I25" s="161">
        <f t="shared" si="1"/>
        <v>0</v>
      </c>
      <c r="J25" s="162">
        <v>3</v>
      </c>
      <c r="K25" s="161">
        <f t="shared" si="2"/>
        <v>6695454</v>
      </c>
      <c r="L25" s="163">
        <v>2</v>
      </c>
      <c r="M25" s="161">
        <f t="shared" si="3"/>
        <v>863636</v>
      </c>
      <c r="N25" s="171">
        <f t="shared" si="4"/>
        <v>5</v>
      </c>
      <c r="O25" s="165">
        <f t="shared" si="5"/>
        <v>7559090</v>
      </c>
      <c r="P25" s="166">
        <f t="shared" si="6"/>
        <v>200000</v>
      </c>
      <c r="Q25" s="167"/>
      <c r="R25" s="1210"/>
      <c r="S25" s="14"/>
      <c r="T25" s="14"/>
      <c r="U25" s="14"/>
      <c r="V25" s="14"/>
      <c r="W25" s="14"/>
      <c r="X25" s="10">
        <f t="shared" si="7"/>
        <v>1331818</v>
      </c>
      <c r="Y25" s="10">
        <f t="shared" si="8"/>
        <v>1931818</v>
      </c>
      <c r="Z25" s="10">
        <f t="shared" si="9"/>
        <v>2231818</v>
      </c>
      <c r="AA25" s="10">
        <f t="shared" si="10"/>
        <v>431818</v>
      </c>
      <c r="AB25" s="345">
        <v>43480</v>
      </c>
      <c r="AC25" s="350">
        <v>7559090</v>
      </c>
      <c r="AD25" s="350"/>
      <c r="AE25" s="344"/>
      <c r="AF25" s="344"/>
      <c r="AG25" s="344"/>
      <c r="AH25" s="344"/>
      <c r="AI25" s="344"/>
      <c r="AJ25" s="347">
        <f t="shared" si="12"/>
        <v>7559090</v>
      </c>
      <c r="AK25" s="348">
        <f t="shared" si="11"/>
        <v>0</v>
      </c>
      <c r="AL25" s="344"/>
      <c r="AM25" s="108"/>
    </row>
    <row r="26" spans="1:39" ht="18.75" customHeight="1" x14ac:dyDescent="0.35">
      <c r="A26" s="168">
        <f t="shared" si="13"/>
        <v>15</v>
      </c>
      <c r="B26" s="154">
        <f t="shared" si="14"/>
        <v>43477</v>
      </c>
      <c r="C26" s="169">
        <f t="shared" si="15"/>
        <v>15</v>
      </c>
      <c r="D26" s="156" t="s">
        <v>39</v>
      </c>
      <c r="E26" s="157" t="s">
        <v>43</v>
      </c>
      <c r="F26" s="170"/>
      <c r="G26" s="159">
        <f t="shared" si="0"/>
        <v>0</v>
      </c>
      <c r="H26" s="160"/>
      <c r="I26" s="161">
        <f t="shared" si="1"/>
        <v>0</v>
      </c>
      <c r="J26" s="162">
        <v>5</v>
      </c>
      <c r="K26" s="161">
        <f t="shared" si="2"/>
        <v>11159090</v>
      </c>
      <c r="L26" s="163">
        <v>1</v>
      </c>
      <c r="M26" s="161">
        <f t="shared" si="3"/>
        <v>431818</v>
      </c>
      <c r="N26" s="171">
        <f t="shared" si="4"/>
        <v>6</v>
      </c>
      <c r="O26" s="165">
        <f t="shared" si="5"/>
        <v>11590908</v>
      </c>
      <c r="P26" s="166">
        <f t="shared" si="6"/>
        <v>240000</v>
      </c>
      <c r="Q26" s="167"/>
      <c r="R26" s="1210"/>
      <c r="S26" s="14"/>
      <c r="T26" s="14"/>
      <c r="U26" s="14"/>
      <c r="V26" s="14"/>
      <c r="W26" s="14"/>
      <c r="X26" s="10">
        <f t="shared" si="7"/>
        <v>1331818</v>
      </c>
      <c r="Y26" s="10">
        <f t="shared" si="8"/>
        <v>1931818</v>
      </c>
      <c r="Z26" s="10">
        <f t="shared" si="9"/>
        <v>2231818</v>
      </c>
      <c r="AA26" s="10">
        <f t="shared" si="10"/>
        <v>431818</v>
      </c>
      <c r="AB26" s="345">
        <v>43479</v>
      </c>
      <c r="AC26" s="350">
        <v>11590908</v>
      </c>
      <c r="AD26" s="350"/>
      <c r="AE26" s="344"/>
      <c r="AF26" s="344"/>
      <c r="AG26" s="344"/>
      <c r="AH26" s="344"/>
      <c r="AI26" s="344"/>
      <c r="AJ26" s="347">
        <f t="shared" si="12"/>
        <v>11590908</v>
      </c>
      <c r="AK26" s="348">
        <f t="shared" si="11"/>
        <v>0</v>
      </c>
      <c r="AL26" s="344"/>
      <c r="AM26" s="108"/>
    </row>
    <row r="27" spans="1:39" ht="18.75" customHeight="1" x14ac:dyDescent="0.35">
      <c r="A27" s="168">
        <f t="shared" si="13"/>
        <v>16</v>
      </c>
      <c r="B27" s="154">
        <f t="shared" si="14"/>
        <v>43477</v>
      </c>
      <c r="C27" s="169">
        <f t="shared" si="15"/>
        <v>16</v>
      </c>
      <c r="D27" s="156" t="s">
        <v>46</v>
      </c>
      <c r="E27" s="157" t="s">
        <v>43</v>
      </c>
      <c r="F27" s="170"/>
      <c r="G27" s="159">
        <f t="shared" si="0"/>
        <v>0</v>
      </c>
      <c r="H27" s="160">
        <v>1</v>
      </c>
      <c r="I27" s="161">
        <f t="shared" si="1"/>
        <v>1931818</v>
      </c>
      <c r="J27" s="162">
        <v>4</v>
      </c>
      <c r="K27" s="161">
        <f t="shared" si="2"/>
        <v>8927272</v>
      </c>
      <c r="L27" s="163">
        <v>1</v>
      </c>
      <c r="M27" s="161">
        <f t="shared" si="3"/>
        <v>431818</v>
      </c>
      <c r="N27" s="171">
        <f t="shared" si="4"/>
        <v>6</v>
      </c>
      <c r="O27" s="165">
        <f t="shared" si="5"/>
        <v>11290908</v>
      </c>
      <c r="P27" s="166">
        <f t="shared" si="6"/>
        <v>240000</v>
      </c>
      <c r="Q27" s="167"/>
      <c r="R27" s="1210"/>
      <c r="S27" s="14"/>
      <c r="T27" s="14"/>
      <c r="U27" s="14"/>
      <c r="V27" s="14"/>
      <c r="W27" s="14"/>
      <c r="X27" s="10">
        <f t="shared" si="7"/>
        <v>1331818</v>
      </c>
      <c r="Y27" s="10">
        <f t="shared" si="8"/>
        <v>1931818</v>
      </c>
      <c r="Z27" s="10">
        <f t="shared" si="9"/>
        <v>2231818</v>
      </c>
      <c r="AA27" s="10">
        <f t="shared" si="10"/>
        <v>431818</v>
      </c>
      <c r="AB27" s="155" t="s">
        <v>116</v>
      </c>
      <c r="AC27" s="350">
        <v>11290908</v>
      </c>
      <c r="AD27" s="350"/>
      <c r="AE27" s="344"/>
      <c r="AF27" s="344"/>
      <c r="AG27" s="344"/>
      <c r="AH27" s="344"/>
      <c r="AI27" s="344"/>
      <c r="AJ27" s="347">
        <f t="shared" si="12"/>
        <v>11290908</v>
      </c>
      <c r="AK27" s="348">
        <f t="shared" si="11"/>
        <v>0</v>
      </c>
      <c r="AL27" s="344"/>
      <c r="AM27" s="108"/>
    </row>
    <row r="28" spans="1:39" ht="18.75" customHeight="1" x14ac:dyDescent="0.35">
      <c r="A28" s="168">
        <f t="shared" si="13"/>
        <v>17</v>
      </c>
      <c r="B28" s="154">
        <f t="shared" si="14"/>
        <v>43477</v>
      </c>
      <c r="C28" s="169">
        <f t="shared" si="15"/>
        <v>17</v>
      </c>
      <c r="D28" s="156" t="s">
        <v>47</v>
      </c>
      <c r="E28" s="157" t="s">
        <v>43</v>
      </c>
      <c r="F28" s="170"/>
      <c r="G28" s="159">
        <f t="shared" si="0"/>
        <v>0</v>
      </c>
      <c r="H28" s="160">
        <v>1</v>
      </c>
      <c r="I28" s="161">
        <f t="shared" si="1"/>
        <v>1931818</v>
      </c>
      <c r="J28" s="162">
        <v>4</v>
      </c>
      <c r="K28" s="161">
        <f t="shared" si="2"/>
        <v>8927272</v>
      </c>
      <c r="L28" s="163">
        <v>1</v>
      </c>
      <c r="M28" s="161">
        <f t="shared" si="3"/>
        <v>431818</v>
      </c>
      <c r="N28" s="171">
        <f t="shared" si="4"/>
        <v>6</v>
      </c>
      <c r="O28" s="165">
        <f t="shared" si="5"/>
        <v>11290908</v>
      </c>
      <c r="P28" s="166">
        <f t="shared" si="6"/>
        <v>240000</v>
      </c>
      <c r="Q28" s="167"/>
      <c r="R28" s="1210"/>
      <c r="S28" s="14"/>
      <c r="T28" s="14"/>
      <c r="U28" s="14"/>
      <c r="V28" s="14"/>
      <c r="W28" s="14"/>
      <c r="X28" s="10">
        <f t="shared" si="7"/>
        <v>1331818</v>
      </c>
      <c r="Y28" s="10">
        <f t="shared" si="8"/>
        <v>1931818</v>
      </c>
      <c r="Z28" s="10">
        <f t="shared" si="9"/>
        <v>2231818</v>
      </c>
      <c r="AA28" s="10">
        <f t="shared" si="10"/>
        <v>431818</v>
      </c>
      <c r="AB28" s="345">
        <v>43481</v>
      </c>
      <c r="AC28" s="350">
        <v>11290908</v>
      </c>
      <c r="AD28" s="350"/>
      <c r="AE28" s="344"/>
      <c r="AF28" s="344"/>
      <c r="AG28" s="344"/>
      <c r="AH28" s="344"/>
      <c r="AI28" s="344"/>
      <c r="AJ28" s="347">
        <f t="shared" si="12"/>
        <v>11290908</v>
      </c>
      <c r="AK28" s="348">
        <f t="shared" si="11"/>
        <v>0</v>
      </c>
      <c r="AL28" s="344"/>
      <c r="AM28" s="108"/>
    </row>
    <row r="29" spans="1:39" ht="18.75" customHeight="1" x14ac:dyDescent="0.35">
      <c r="A29" s="168">
        <f t="shared" si="13"/>
        <v>18</v>
      </c>
      <c r="B29" s="154">
        <f t="shared" si="14"/>
        <v>43477</v>
      </c>
      <c r="C29" s="169">
        <f t="shared" si="15"/>
        <v>18</v>
      </c>
      <c r="D29" s="156" t="s">
        <v>48</v>
      </c>
      <c r="E29" s="157" t="s">
        <v>43</v>
      </c>
      <c r="F29" s="170"/>
      <c r="G29" s="159">
        <f t="shared" si="0"/>
        <v>0</v>
      </c>
      <c r="H29" s="160"/>
      <c r="I29" s="161">
        <f t="shared" si="1"/>
        <v>0</v>
      </c>
      <c r="J29" s="162">
        <v>4</v>
      </c>
      <c r="K29" s="161">
        <f t="shared" si="2"/>
        <v>8927272</v>
      </c>
      <c r="L29" s="163">
        <v>1</v>
      </c>
      <c r="M29" s="161">
        <f t="shared" si="3"/>
        <v>431818</v>
      </c>
      <c r="N29" s="171">
        <f t="shared" si="4"/>
        <v>5</v>
      </c>
      <c r="O29" s="165">
        <f t="shared" si="5"/>
        <v>9359090</v>
      </c>
      <c r="P29" s="166">
        <f t="shared" si="6"/>
        <v>200000</v>
      </c>
      <c r="Q29" s="167"/>
      <c r="R29" s="1210"/>
      <c r="S29" s="14"/>
      <c r="T29" s="14"/>
      <c r="U29" s="14"/>
      <c r="V29" s="14"/>
      <c r="W29" s="14"/>
      <c r="X29" s="10">
        <f t="shared" si="7"/>
        <v>1331818</v>
      </c>
      <c r="Y29" s="10">
        <f t="shared" si="8"/>
        <v>1931818</v>
      </c>
      <c r="Z29" s="10">
        <f t="shared" si="9"/>
        <v>2231818</v>
      </c>
      <c r="AA29" s="10">
        <f t="shared" si="10"/>
        <v>431818</v>
      </c>
      <c r="AB29" s="345">
        <v>43475</v>
      </c>
      <c r="AC29" s="350">
        <v>9359090</v>
      </c>
      <c r="AD29" s="350"/>
      <c r="AE29" s="344"/>
      <c r="AF29" s="344"/>
      <c r="AG29" s="344"/>
      <c r="AH29" s="344"/>
      <c r="AI29" s="344"/>
      <c r="AJ29" s="347">
        <f t="shared" si="12"/>
        <v>9359090</v>
      </c>
      <c r="AK29" s="348">
        <f t="shared" si="11"/>
        <v>0</v>
      </c>
      <c r="AL29" s="344"/>
      <c r="AM29" s="108"/>
    </row>
    <row r="30" spans="1:39" ht="18.75" customHeight="1" x14ac:dyDescent="0.35">
      <c r="A30" s="168">
        <f t="shared" si="13"/>
        <v>19</v>
      </c>
      <c r="B30" s="154">
        <f t="shared" si="14"/>
        <v>43477</v>
      </c>
      <c r="C30" s="169">
        <f t="shared" si="15"/>
        <v>19</v>
      </c>
      <c r="D30" s="156" t="s">
        <v>49</v>
      </c>
      <c r="E30" s="157" t="s">
        <v>43</v>
      </c>
      <c r="F30" s="170"/>
      <c r="G30" s="159">
        <f t="shared" si="0"/>
        <v>0</v>
      </c>
      <c r="H30" s="160"/>
      <c r="I30" s="161">
        <f t="shared" si="1"/>
        <v>0</v>
      </c>
      <c r="J30" s="162">
        <v>4</v>
      </c>
      <c r="K30" s="161">
        <f t="shared" si="2"/>
        <v>8927272</v>
      </c>
      <c r="L30" s="163">
        <v>2</v>
      </c>
      <c r="M30" s="161">
        <f t="shared" si="3"/>
        <v>863636</v>
      </c>
      <c r="N30" s="171">
        <f t="shared" si="4"/>
        <v>6</v>
      </c>
      <c r="O30" s="165">
        <f t="shared" si="5"/>
        <v>9790908</v>
      </c>
      <c r="P30" s="166">
        <f t="shared" si="6"/>
        <v>240000</v>
      </c>
      <c r="Q30" s="167"/>
      <c r="R30" s="1210"/>
      <c r="S30" s="14"/>
      <c r="T30" s="14"/>
      <c r="U30" s="14"/>
      <c r="V30" s="14"/>
      <c r="W30" s="14"/>
      <c r="X30" s="10">
        <f t="shared" si="7"/>
        <v>1331818</v>
      </c>
      <c r="Y30" s="10">
        <f t="shared" si="8"/>
        <v>1931818</v>
      </c>
      <c r="Z30" s="10">
        <f t="shared" si="9"/>
        <v>2231818</v>
      </c>
      <c r="AA30" s="10">
        <f t="shared" si="10"/>
        <v>431818</v>
      </c>
      <c r="AB30" s="345">
        <v>43482</v>
      </c>
      <c r="AC30" s="350">
        <v>5795454</v>
      </c>
      <c r="AD30" s="345">
        <v>43486</v>
      </c>
      <c r="AE30" s="351">
        <v>3995454</v>
      </c>
      <c r="AF30" s="344"/>
      <c r="AG30" s="344"/>
      <c r="AH30" s="344"/>
      <c r="AI30" s="344"/>
      <c r="AJ30" s="347">
        <f t="shared" si="12"/>
        <v>9790908</v>
      </c>
      <c r="AK30" s="348">
        <f t="shared" si="11"/>
        <v>0</v>
      </c>
      <c r="AL30" s="344"/>
      <c r="AM30" s="108"/>
    </row>
    <row r="31" spans="1:39" ht="18.75" customHeight="1" x14ac:dyDescent="0.35">
      <c r="A31" s="168">
        <f t="shared" si="13"/>
        <v>20</v>
      </c>
      <c r="B31" s="154">
        <f t="shared" si="14"/>
        <v>43477</v>
      </c>
      <c r="C31" s="169">
        <f t="shared" si="15"/>
        <v>20</v>
      </c>
      <c r="D31" s="156" t="s">
        <v>50</v>
      </c>
      <c r="E31" s="157" t="s">
        <v>43</v>
      </c>
      <c r="F31" s="170"/>
      <c r="G31" s="159">
        <f t="shared" si="0"/>
        <v>0</v>
      </c>
      <c r="H31" s="160">
        <v>1</v>
      </c>
      <c r="I31" s="161">
        <f t="shared" si="1"/>
        <v>1931818</v>
      </c>
      <c r="J31" s="162">
        <v>4</v>
      </c>
      <c r="K31" s="161">
        <f t="shared" si="2"/>
        <v>8927272</v>
      </c>
      <c r="L31" s="163">
        <v>1</v>
      </c>
      <c r="M31" s="161">
        <f t="shared" si="3"/>
        <v>431818</v>
      </c>
      <c r="N31" s="171">
        <f t="shared" si="4"/>
        <v>6</v>
      </c>
      <c r="O31" s="165">
        <f t="shared" si="5"/>
        <v>11290908</v>
      </c>
      <c r="P31" s="166">
        <f t="shared" si="6"/>
        <v>240000</v>
      </c>
      <c r="Q31" s="167"/>
      <c r="R31" s="1210"/>
      <c r="S31" s="14"/>
      <c r="T31" s="14"/>
      <c r="U31" s="14"/>
      <c r="V31" s="14"/>
      <c r="W31" s="14"/>
      <c r="X31" s="10">
        <f t="shared" si="7"/>
        <v>1331818</v>
      </c>
      <c r="Y31" s="10">
        <f t="shared" si="8"/>
        <v>1931818</v>
      </c>
      <c r="Z31" s="10">
        <f t="shared" si="9"/>
        <v>2231818</v>
      </c>
      <c r="AA31" s="10">
        <f t="shared" si="10"/>
        <v>431818</v>
      </c>
      <c r="AB31" s="345">
        <v>43475</v>
      </c>
      <c r="AC31" s="350">
        <v>11290908</v>
      </c>
      <c r="AD31" s="350"/>
      <c r="AE31" s="344"/>
      <c r="AF31" s="344"/>
      <c r="AG31" s="344"/>
      <c r="AH31" s="344"/>
      <c r="AI31" s="344"/>
      <c r="AJ31" s="347">
        <f t="shared" si="12"/>
        <v>11290908</v>
      </c>
      <c r="AK31" s="348">
        <f t="shared" si="11"/>
        <v>0</v>
      </c>
      <c r="AL31" s="344"/>
      <c r="AM31" s="108"/>
    </row>
    <row r="32" spans="1:39" ht="18.75" customHeight="1" x14ac:dyDescent="0.35">
      <c r="A32" s="168">
        <f t="shared" si="13"/>
        <v>21</v>
      </c>
      <c r="B32" s="154">
        <f t="shared" si="14"/>
        <v>43477</v>
      </c>
      <c r="C32" s="169">
        <f t="shared" si="15"/>
        <v>21</v>
      </c>
      <c r="D32" s="156" t="s">
        <v>51</v>
      </c>
      <c r="E32" s="157" t="s">
        <v>43</v>
      </c>
      <c r="F32" s="170"/>
      <c r="G32" s="159">
        <f t="shared" si="0"/>
        <v>0</v>
      </c>
      <c r="H32" s="160">
        <v>1</v>
      </c>
      <c r="I32" s="161">
        <f t="shared" si="1"/>
        <v>1931818</v>
      </c>
      <c r="J32" s="162">
        <v>4</v>
      </c>
      <c r="K32" s="161">
        <f t="shared" si="2"/>
        <v>8927272</v>
      </c>
      <c r="L32" s="163">
        <v>1</v>
      </c>
      <c r="M32" s="161">
        <f t="shared" si="3"/>
        <v>431818</v>
      </c>
      <c r="N32" s="171">
        <f t="shared" si="4"/>
        <v>6</v>
      </c>
      <c r="O32" s="165">
        <f t="shared" si="5"/>
        <v>11290908</v>
      </c>
      <c r="P32" s="166">
        <f t="shared" si="6"/>
        <v>240000</v>
      </c>
      <c r="Q32" s="167"/>
      <c r="R32" s="1210"/>
      <c r="S32" s="14"/>
      <c r="T32" s="14"/>
      <c r="U32" s="14"/>
      <c r="V32" s="14"/>
      <c r="W32" s="14"/>
      <c r="X32" s="10">
        <f t="shared" si="7"/>
        <v>1331818</v>
      </c>
      <c r="Y32" s="10">
        <f t="shared" si="8"/>
        <v>1931818</v>
      </c>
      <c r="Z32" s="10">
        <f t="shared" si="9"/>
        <v>2231818</v>
      </c>
      <c r="AA32" s="10">
        <f t="shared" si="10"/>
        <v>431818</v>
      </c>
      <c r="AB32" s="345">
        <v>43482</v>
      </c>
      <c r="AC32" s="350">
        <v>11290908</v>
      </c>
      <c r="AD32" s="350"/>
      <c r="AE32" s="344"/>
      <c r="AF32" s="344"/>
      <c r="AG32" s="344"/>
      <c r="AH32" s="344"/>
      <c r="AI32" s="344"/>
      <c r="AJ32" s="347">
        <f t="shared" si="12"/>
        <v>11290908</v>
      </c>
      <c r="AK32" s="348">
        <f t="shared" si="11"/>
        <v>0</v>
      </c>
      <c r="AL32" s="344"/>
      <c r="AM32" s="108"/>
    </row>
    <row r="33" spans="1:44" ht="18.75" customHeight="1" x14ac:dyDescent="0.35">
      <c r="A33" s="168">
        <f t="shared" si="13"/>
        <v>22</v>
      </c>
      <c r="B33" s="154">
        <f t="shared" si="14"/>
        <v>43477</v>
      </c>
      <c r="C33" s="169">
        <f t="shared" si="15"/>
        <v>22</v>
      </c>
      <c r="D33" s="156" t="s">
        <v>52</v>
      </c>
      <c r="E33" s="157" t="s">
        <v>43</v>
      </c>
      <c r="F33" s="170"/>
      <c r="G33" s="159">
        <f t="shared" si="0"/>
        <v>0</v>
      </c>
      <c r="H33" s="160">
        <v>1</v>
      </c>
      <c r="I33" s="161">
        <f t="shared" si="1"/>
        <v>1931818</v>
      </c>
      <c r="J33" s="162">
        <v>4</v>
      </c>
      <c r="K33" s="161">
        <f t="shared" si="2"/>
        <v>8927272</v>
      </c>
      <c r="L33" s="163"/>
      <c r="M33" s="161">
        <f t="shared" si="3"/>
        <v>0</v>
      </c>
      <c r="N33" s="171">
        <f t="shared" si="4"/>
        <v>5</v>
      </c>
      <c r="O33" s="165">
        <f t="shared" si="5"/>
        <v>10859090</v>
      </c>
      <c r="P33" s="166">
        <f t="shared" si="6"/>
        <v>200000</v>
      </c>
      <c r="Q33" s="167"/>
      <c r="R33" s="1210"/>
      <c r="S33" s="14"/>
      <c r="T33" s="14"/>
      <c r="U33" s="14"/>
      <c r="V33" s="14"/>
      <c r="W33" s="14"/>
      <c r="X33" s="10">
        <f t="shared" si="7"/>
        <v>1331818</v>
      </c>
      <c r="Y33" s="10">
        <f t="shared" si="8"/>
        <v>1931818</v>
      </c>
      <c r="Z33" s="10">
        <f t="shared" si="9"/>
        <v>2231818</v>
      </c>
      <c r="AA33" s="10">
        <f t="shared" si="10"/>
        <v>431818</v>
      </c>
      <c r="AB33" s="345">
        <v>43481</v>
      </c>
      <c r="AC33" s="350">
        <v>10859090</v>
      </c>
      <c r="AD33" s="350"/>
      <c r="AE33" s="344"/>
      <c r="AF33" s="344"/>
      <c r="AG33" s="344"/>
      <c r="AH33" s="344"/>
      <c r="AI33" s="344"/>
      <c r="AJ33" s="347">
        <f t="shared" si="12"/>
        <v>10859090</v>
      </c>
      <c r="AK33" s="348">
        <f t="shared" si="11"/>
        <v>0</v>
      </c>
      <c r="AL33" s="344"/>
      <c r="AM33" s="108"/>
    </row>
    <row r="34" spans="1:44" ht="18.75" customHeight="1" x14ac:dyDescent="0.35">
      <c r="A34" s="168">
        <f t="shared" si="13"/>
        <v>23</v>
      </c>
      <c r="B34" s="154">
        <f t="shared" si="14"/>
        <v>43477</v>
      </c>
      <c r="C34" s="169">
        <f t="shared" si="15"/>
        <v>23</v>
      </c>
      <c r="D34" s="156" t="s">
        <v>53</v>
      </c>
      <c r="E34" s="157" t="s">
        <v>43</v>
      </c>
      <c r="F34" s="170"/>
      <c r="G34" s="159">
        <f t="shared" si="0"/>
        <v>0</v>
      </c>
      <c r="H34" s="160">
        <v>1</v>
      </c>
      <c r="I34" s="161">
        <f t="shared" si="1"/>
        <v>1931818</v>
      </c>
      <c r="J34" s="162">
        <v>5</v>
      </c>
      <c r="K34" s="161">
        <f t="shared" si="2"/>
        <v>11159090</v>
      </c>
      <c r="L34" s="163">
        <v>1</v>
      </c>
      <c r="M34" s="161">
        <f t="shared" si="3"/>
        <v>431818</v>
      </c>
      <c r="N34" s="171">
        <f t="shared" si="4"/>
        <v>7</v>
      </c>
      <c r="O34" s="165">
        <f t="shared" si="5"/>
        <v>13522726</v>
      </c>
      <c r="P34" s="166">
        <f t="shared" si="6"/>
        <v>280000</v>
      </c>
      <c r="Q34" s="167"/>
      <c r="R34" s="1210"/>
      <c r="S34" s="14"/>
      <c r="T34" s="14"/>
      <c r="U34" s="14"/>
      <c r="V34" s="14"/>
      <c r="W34" s="14"/>
      <c r="X34" s="10">
        <f t="shared" si="7"/>
        <v>1331818</v>
      </c>
      <c r="Y34" s="10">
        <f t="shared" si="8"/>
        <v>1931818</v>
      </c>
      <c r="Z34" s="10">
        <f t="shared" si="9"/>
        <v>2231818</v>
      </c>
      <c r="AA34" s="10">
        <f t="shared" si="10"/>
        <v>431818</v>
      </c>
      <c r="AB34" s="345">
        <v>43481</v>
      </c>
      <c r="AC34" s="350">
        <v>13522726</v>
      </c>
      <c r="AD34" s="350"/>
      <c r="AE34" s="344"/>
      <c r="AF34" s="344"/>
      <c r="AG34" s="344"/>
      <c r="AH34" s="344"/>
      <c r="AI34" s="344"/>
      <c r="AJ34" s="347">
        <f t="shared" si="12"/>
        <v>13522726</v>
      </c>
      <c r="AK34" s="348">
        <f t="shared" si="11"/>
        <v>0</v>
      </c>
      <c r="AL34" s="344"/>
      <c r="AM34" s="108"/>
    </row>
    <row r="35" spans="1:44" ht="18.75" customHeight="1" x14ac:dyDescent="0.35">
      <c r="A35" s="168">
        <f t="shared" si="13"/>
        <v>24</v>
      </c>
      <c r="B35" s="154">
        <f t="shared" si="14"/>
        <v>43477</v>
      </c>
      <c r="C35" s="169">
        <f t="shared" si="15"/>
        <v>24</v>
      </c>
      <c r="D35" s="156" t="s">
        <v>54</v>
      </c>
      <c r="E35" s="157" t="s">
        <v>43</v>
      </c>
      <c r="F35" s="170"/>
      <c r="G35" s="159">
        <f t="shared" si="0"/>
        <v>0</v>
      </c>
      <c r="H35" s="160"/>
      <c r="I35" s="161">
        <f t="shared" si="1"/>
        <v>0</v>
      </c>
      <c r="J35" s="162">
        <v>4</v>
      </c>
      <c r="K35" s="161">
        <f t="shared" si="2"/>
        <v>8927272</v>
      </c>
      <c r="L35" s="163">
        <v>1</v>
      </c>
      <c r="M35" s="161">
        <f t="shared" si="3"/>
        <v>431818</v>
      </c>
      <c r="N35" s="171">
        <f t="shared" si="4"/>
        <v>5</v>
      </c>
      <c r="O35" s="165">
        <f t="shared" si="5"/>
        <v>9359090</v>
      </c>
      <c r="P35" s="166">
        <f t="shared" si="6"/>
        <v>200000</v>
      </c>
      <c r="Q35" s="167"/>
      <c r="R35" s="1210"/>
      <c r="S35" s="14"/>
      <c r="T35" s="14"/>
      <c r="U35" s="14"/>
      <c r="V35" s="14"/>
      <c r="W35" s="14"/>
      <c r="X35" s="10">
        <f t="shared" si="7"/>
        <v>1331818</v>
      </c>
      <c r="Y35" s="10">
        <f t="shared" si="8"/>
        <v>1931818</v>
      </c>
      <c r="Z35" s="10">
        <f t="shared" si="9"/>
        <v>2231818</v>
      </c>
      <c r="AA35" s="10">
        <f t="shared" si="10"/>
        <v>431818</v>
      </c>
      <c r="AB35" s="345">
        <v>43480</v>
      </c>
      <c r="AC35" s="350">
        <v>9359090</v>
      </c>
      <c r="AD35" s="350"/>
      <c r="AE35" s="344"/>
      <c r="AF35" s="344"/>
      <c r="AG35" s="344"/>
      <c r="AH35" s="344"/>
      <c r="AI35" s="344"/>
      <c r="AJ35" s="347">
        <f t="shared" si="12"/>
        <v>9359090</v>
      </c>
      <c r="AK35" s="348">
        <f t="shared" si="11"/>
        <v>0</v>
      </c>
      <c r="AL35" s="344"/>
      <c r="AM35" s="108"/>
    </row>
    <row r="36" spans="1:44" ht="18.75" customHeight="1" x14ac:dyDescent="0.35">
      <c r="A36" s="168">
        <f t="shared" si="13"/>
        <v>25</v>
      </c>
      <c r="B36" s="154">
        <f t="shared" si="14"/>
        <v>43477</v>
      </c>
      <c r="C36" s="169">
        <f t="shared" si="15"/>
        <v>25</v>
      </c>
      <c r="D36" s="156" t="s">
        <v>55</v>
      </c>
      <c r="E36" s="157" t="s">
        <v>43</v>
      </c>
      <c r="F36" s="170"/>
      <c r="G36" s="159">
        <f t="shared" si="0"/>
        <v>0</v>
      </c>
      <c r="H36" s="160">
        <v>1</v>
      </c>
      <c r="I36" s="161">
        <f t="shared" si="1"/>
        <v>1931818</v>
      </c>
      <c r="J36" s="162">
        <v>3</v>
      </c>
      <c r="K36" s="161">
        <f t="shared" si="2"/>
        <v>6695454</v>
      </c>
      <c r="L36" s="163">
        <v>1</v>
      </c>
      <c r="M36" s="161">
        <f t="shared" si="3"/>
        <v>431818</v>
      </c>
      <c r="N36" s="171">
        <f t="shared" si="4"/>
        <v>5</v>
      </c>
      <c r="O36" s="165">
        <f t="shared" si="5"/>
        <v>9059090</v>
      </c>
      <c r="P36" s="166">
        <f t="shared" si="6"/>
        <v>200000</v>
      </c>
      <c r="Q36" s="167"/>
      <c r="R36" s="1210"/>
      <c r="S36" s="14"/>
      <c r="T36" s="14"/>
      <c r="U36" s="14"/>
      <c r="V36" s="14"/>
      <c r="W36" s="14"/>
      <c r="X36" s="10">
        <f t="shared" si="7"/>
        <v>1331818</v>
      </c>
      <c r="Y36" s="10">
        <f t="shared" si="8"/>
        <v>1931818</v>
      </c>
      <c r="Z36" s="10">
        <f t="shared" si="9"/>
        <v>2231818</v>
      </c>
      <c r="AA36" s="10">
        <f t="shared" si="10"/>
        <v>431818</v>
      </c>
      <c r="AB36" s="345">
        <v>43475</v>
      </c>
      <c r="AC36" s="350">
        <v>9059090</v>
      </c>
      <c r="AD36" s="350"/>
      <c r="AE36" s="344"/>
      <c r="AF36" s="344"/>
      <c r="AG36" s="344"/>
      <c r="AH36" s="344"/>
      <c r="AI36" s="344"/>
      <c r="AJ36" s="347">
        <f t="shared" si="12"/>
        <v>9059090</v>
      </c>
      <c r="AK36" s="348">
        <f t="shared" si="11"/>
        <v>0</v>
      </c>
      <c r="AL36" s="344"/>
      <c r="AM36" s="108"/>
    </row>
    <row r="37" spans="1:44" ht="18.75" customHeight="1" x14ac:dyDescent="0.35">
      <c r="A37" s="168">
        <f t="shared" si="13"/>
        <v>26</v>
      </c>
      <c r="B37" s="154">
        <f t="shared" si="14"/>
        <v>43477</v>
      </c>
      <c r="C37" s="169">
        <f t="shared" si="15"/>
        <v>26</v>
      </c>
      <c r="D37" s="156" t="s">
        <v>56</v>
      </c>
      <c r="E37" s="157" t="s">
        <v>57</v>
      </c>
      <c r="F37" s="170"/>
      <c r="G37" s="159">
        <f t="shared" si="0"/>
        <v>0</v>
      </c>
      <c r="H37" s="160">
        <v>1</v>
      </c>
      <c r="I37" s="161">
        <f t="shared" si="1"/>
        <v>1931818</v>
      </c>
      <c r="J37" s="162">
        <v>4</v>
      </c>
      <c r="K37" s="161">
        <f t="shared" si="2"/>
        <v>8927272</v>
      </c>
      <c r="L37" s="163">
        <v>2</v>
      </c>
      <c r="M37" s="161">
        <f t="shared" si="3"/>
        <v>863636</v>
      </c>
      <c r="N37" s="171">
        <f t="shared" si="4"/>
        <v>7</v>
      </c>
      <c r="O37" s="165">
        <f t="shared" si="5"/>
        <v>11722726</v>
      </c>
      <c r="P37" s="166">
        <f t="shared" si="6"/>
        <v>280000</v>
      </c>
      <c r="Q37" s="167"/>
      <c r="R37" s="1210"/>
      <c r="S37" s="14"/>
      <c r="T37" s="14"/>
      <c r="U37" s="14"/>
      <c r="V37" s="14"/>
      <c r="W37" s="14"/>
      <c r="X37" s="10">
        <f t="shared" si="7"/>
        <v>1331818</v>
      </c>
      <c r="Y37" s="10">
        <f t="shared" si="8"/>
        <v>1931818</v>
      </c>
      <c r="Z37" s="10">
        <f t="shared" si="9"/>
        <v>2231818</v>
      </c>
      <c r="AA37" s="10">
        <f t="shared" si="10"/>
        <v>431818</v>
      </c>
      <c r="AB37" s="345">
        <v>43475</v>
      </c>
      <c r="AC37" s="350">
        <v>11722726</v>
      </c>
      <c r="AD37" s="350"/>
      <c r="AE37" s="344"/>
      <c r="AF37" s="344"/>
      <c r="AG37" s="344"/>
      <c r="AH37" s="344"/>
      <c r="AI37" s="344"/>
      <c r="AJ37" s="347">
        <f t="shared" si="12"/>
        <v>11722726</v>
      </c>
      <c r="AK37" s="348">
        <f t="shared" si="11"/>
        <v>0</v>
      </c>
      <c r="AL37" s="344"/>
      <c r="AM37" s="108"/>
    </row>
    <row r="38" spans="1:44" ht="18.75" customHeight="1" x14ac:dyDescent="0.35">
      <c r="A38" s="168">
        <f t="shared" si="13"/>
        <v>27</v>
      </c>
      <c r="B38" s="154">
        <f t="shared" si="14"/>
        <v>43477</v>
      </c>
      <c r="C38" s="169">
        <f t="shared" si="15"/>
        <v>27</v>
      </c>
      <c r="D38" s="156" t="s">
        <v>35</v>
      </c>
      <c r="E38" s="157" t="s">
        <v>57</v>
      </c>
      <c r="F38" s="170"/>
      <c r="G38" s="159">
        <f t="shared" si="0"/>
        <v>0</v>
      </c>
      <c r="H38" s="160">
        <v>1</v>
      </c>
      <c r="I38" s="161">
        <f t="shared" si="1"/>
        <v>1931818</v>
      </c>
      <c r="J38" s="162">
        <v>3</v>
      </c>
      <c r="K38" s="161">
        <f t="shared" si="2"/>
        <v>6695454</v>
      </c>
      <c r="L38" s="163">
        <v>1</v>
      </c>
      <c r="M38" s="161">
        <f t="shared" si="3"/>
        <v>431818</v>
      </c>
      <c r="N38" s="171">
        <f t="shared" si="4"/>
        <v>5</v>
      </c>
      <c r="O38" s="165">
        <f t="shared" si="5"/>
        <v>9059090</v>
      </c>
      <c r="P38" s="166">
        <f t="shared" si="6"/>
        <v>200000</v>
      </c>
      <c r="Q38" s="167"/>
      <c r="R38" s="1210"/>
      <c r="S38" s="14"/>
      <c r="T38" s="14"/>
      <c r="U38" s="14"/>
      <c r="V38" s="14"/>
      <c r="W38" s="14"/>
      <c r="X38" s="10">
        <f t="shared" si="7"/>
        <v>1331818</v>
      </c>
      <c r="Y38" s="10">
        <f t="shared" si="8"/>
        <v>1931818</v>
      </c>
      <c r="Z38" s="10">
        <f t="shared" si="9"/>
        <v>2231818</v>
      </c>
      <c r="AA38" s="10">
        <f t="shared" si="10"/>
        <v>431818</v>
      </c>
      <c r="AB38" s="345">
        <v>43475</v>
      </c>
      <c r="AC38" s="350">
        <v>9059090</v>
      </c>
      <c r="AD38" s="350"/>
      <c r="AE38" s="344"/>
      <c r="AF38" s="344"/>
      <c r="AG38" s="344"/>
      <c r="AH38" s="344"/>
      <c r="AI38" s="344"/>
      <c r="AJ38" s="347">
        <f t="shared" si="12"/>
        <v>9059090</v>
      </c>
      <c r="AK38" s="348">
        <f t="shared" si="11"/>
        <v>0</v>
      </c>
      <c r="AL38" s="344"/>
      <c r="AM38" s="108"/>
    </row>
    <row r="39" spans="1:44" ht="18.75" customHeight="1" x14ac:dyDescent="0.35">
      <c r="A39" s="168">
        <f t="shared" si="13"/>
        <v>28</v>
      </c>
      <c r="B39" s="154">
        <f t="shared" si="14"/>
        <v>43477</v>
      </c>
      <c r="C39" s="169">
        <f t="shared" si="15"/>
        <v>28</v>
      </c>
      <c r="D39" s="156" t="s">
        <v>58</v>
      </c>
      <c r="E39" s="157" t="s">
        <v>57</v>
      </c>
      <c r="F39" s="170"/>
      <c r="G39" s="159">
        <f t="shared" si="0"/>
        <v>0</v>
      </c>
      <c r="H39" s="160">
        <v>2</v>
      </c>
      <c r="I39" s="161">
        <f t="shared" si="1"/>
        <v>3863636</v>
      </c>
      <c r="J39" s="162">
        <v>3</v>
      </c>
      <c r="K39" s="161">
        <f t="shared" si="2"/>
        <v>6695454</v>
      </c>
      <c r="L39" s="163">
        <v>2</v>
      </c>
      <c r="M39" s="161">
        <f t="shared" si="3"/>
        <v>863636</v>
      </c>
      <c r="N39" s="171">
        <f t="shared" si="4"/>
        <v>7</v>
      </c>
      <c r="O39" s="165">
        <f t="shared" si="5"/>
        <v>11422726</v>
      </c>
      <c r="P39" s="166">
        <f t="shared" si="6"/>
        <v>280000</v>
      </c>
      <c r="Q39" s="167"/>
      <c r="R39" s="1210"/>
      <c r="S39" s="14"/>
      <c r="T39" s="14"/>
      <c r="U39" s="14"/>
      <c r="V39" s="14"/>
      <c r="W39" s="14"/>
      <c r="X39" s="10">
        <f t="shared" si="7"/>
        <v>1331818</v>
      </c>
      <c r="Y39" s="10">
        <f t="shared" si="8"/>
        <v>1931818</v>
      </c>
      <c r="Z39" s="10">
        <f t="shared" si="9"/>
        <v>2231818</v>
      </c>
      <c r="AA39" s="10">
        <f t="shared" si="10"/>
        <v>431818</v>
      </c>
      <c r="AB39" s="345">
        <v>43475</v>
      </c>
      <c r="AC39" s="350">
        <v>11422726</v>
      </c>
      <c r="AD39" s="350"/>
      <c r="AE39" s="344"/>
      <c r="AF39" s="344"/>
      <c r="AG39" s="344"/>
      <c r="AH39" s="344"/>
      <c r="AI39" s="344"/>
      <c r="AJ39" s="347">
        <f t="shared" si="12"/>
        <v>11422726</v>
      </c>
      <c r="AK39" s="348">
        <f t="shared" si="11"/>
        <v>0</v>
      </c>
      <c r="AL39" s="344"/>
      <c r="AM39" s="108"/>
    </row>
    <row r="40" spans="1:44" ht="18.75" customHeight="1" x14ac:dyDescent="0.35">
      <c r="A40" s="168">
        <f t="shared" si="13"/>
        <v>29</v>
      </c>
      <c r="B40" s="154">
        <f t="shared" si="14"/>
        <v>43477</v>
      </c>
      <c r="C40" s="169">
        <f t="shared" si="15"/>
        <v>29</v>
      </c>
      <c r="D40" s="156" t="s">
        <v>59</v>
      </c>
      <c r="E40" s="157" t="s">
        <v>57</v>
      </c>
      <c r="F40" s="170"/>
      <c r="G40" s="159">
        <f t="shared" si="0"/>
        <v>0</v>
      </c>
      <c r="H40" s="160">
        <v>2</v>
      </c>
      <c r="I40" s="161">
        <f t="shared" si="1"/>
        <v>3863636</v>
      </c>
      <c r="J40" s="162">
        <v>2</v>
      </c>
      <c r="K40" s="161">
        <f t="shared" si="2"/>
        <v>4463636</v>
      </c>
      <c r="L40" s="163">
        <v>1</v>
      </c>
      <c r="M40" s="161">
        <f t="shared" si="3"/>
        <v>431818</v>
      </c>
      <c r="N40" s="171">
        <f t="shared" si="4"/>
        <v>5</v>
      </c>
      <c r="O40" s="165">
        <f t="shared" si="5"/>
        <v>8759090</v>
      </c>
      <c r="P40" s="166">
        <f t="shared" si="6"/>
        <v>200000</v>
      </c>
      <c r="Q40" s="167"/>
      <c r="R40" s="1210"/>
      <c r="S40" s="14"/>
      <c r="T40" s="14"/>
      <c r="U40" s="14"/>
      <c r="V40" s="14"/>
      <c r="W40" s="14"/>
      <c r="X40" s="10">
        <f t="shared" si="7"/>
        <v>1331818</v>
      </c>
      <c r="Y40" s="10">
        <f t="shared" si="8"/>
        <v>1931818</v>
      </c>
      <c r="Z40" s="10">
        <f t="shared" si="9"/>
        <v>2231818</v>
      </c>
      <c r="AA40" s="10">
        <f t="shared" si="10"/>
        <v>431818</v>
      </c>
      <c r="AB40" s="345">
        <v>43475</v>
      </c>
      <c r="AC40" s="350">
        <v>8759090</v>
      </c>
      <c r="AD40" s="350"/>
      <c r="AE40" s="344"/>
      <c r="AF40" s="344"/>
      <c r="AG40" s="344"/>
      <c r="AH40" s="344"/>
      <c r="AI40" s="344"/>
      <c r="AJ40" s="347">
        <f t="shared" si="12"/>
        <v>8759090</v>
      </c>
      <c r="AK40" s="348">
        <f t="shared" si="11"/>
        <v>0</v>
      </c>
      <c r="AL40" s="344"/>
      <c r="AM40" s="108"/>
    </row>
    <row r="41" spans="1:44" ht="24" thickBot="1" x14ac:dyDescent="0.4">
      <c r="A41" s="168"/>
      <c r="B41" s="172"/>
      <c r="C41" s="173"/>
      <c r="D41" s="174"/>
      <c r="E41" s="157"/>
      <c r="F41" s="170"/>
      <c r="G41" s="159">
        <f t="shared" si="0"/>
        <v>0</v>
      </c>
      <c r="H41" s="160"/>
      <c r="I41" s="161">
        <f t="shared" si="1"/>
        <v>0</v>
      </c>
      <c r="J41" s="162"/>
      <c r="K41" s="161">
        <f t="shared" si="2"/>
        <v>0</v>
      </c>
      <c r="L41" s="163"/>
      <c r="M41" s="161">
        <f t="shared" si="3"/>
        <v>0</v>
      </c>
      <c r="N41" s="164">
        <f t="shared" si="4"/>
        <v>0</v>
      </c>
      <c r="O41" s="165">
        <f t="shared" si="5"/>
        <v>0</v>
      </c>
      <c r="P41" s="166">
        <f t="shared" si="6"/>
        <v>0</v>
      </c>
      <c r="Q41" s="167"/>
      <c r="R41" s="1210"/>
      <c r="S41" s="14"/>
      <c r="T41" s="14"/>
      <c r="U41" s="14"/>
      <c r="V41" s="14"/>
      <c r="W41" s="14"/>
      <c r="X41" s="10">
        <f t="shared" si="7"/>
        <v>1331818</v>
      </c>
      <c r="Y41" s="10">
        <f t="shared" si="8"/>
        <v>1931818</v>
      </c>
      <c r="Z41" s="10">
        <f t="shared" si="9"/>
        <v>2231818</v>
      </c>
      <c r="AA41" s="10">
        <f t="shared" si="10"/>
        <v>431818</v>
      </c>
      <c r="AB41" s="350"/>
      <c r="AC41" s="350"/>
      <c r="AD41" s="350"/>
      <c r="AE41" s="344"/>
      <c r="AF41" s="344"/>
      <c r="AG41" s="344"/>
      <c r="AH41" s="344"/>
      <c r="AI41" s="344"/>
      <c r="AJ41" s="347">
        <f t="shared" si="12"/>
        <v>0</v>
      </c>
      <c r="AK41" s="348">
        <f t="shared" si="11"/>
        <v>0</v>
      </c>
      <c r="AL41" s="344"/>
      <c r="AM41" s="108"/>
    </row>
    <row r="42" spans="1:44" ht="24" thickBot="1" x14ac:dyDescent="0.4">
      <c r="A42" s="2787" t="s">
        <v>60</v>
      </c>
      <c r="B42" s="2788"/>
      <c r="C42" s="2788"/>
      <c r="D42" s="2788"/>
      <c r="E42" s="2788"/>
      <c r="F42" s="175">
        <f t="shared" ref="F42:P42" si="16">SUM(F12:F41)</f>
        <v>0</v>
      </c>
      <c r="G42" s="175">
        <f t="shared" si="16"/>
        <v>0</v>
      </c>
      <c r="H42" s="175">
        <f t="shared" si="16"/>
        <v>31</v>
      </c>
      <c r="I42" s="175">
        <f t="shared" si="16"/>
        <v>59886358</v>
      </c>
      <c r="J42" s="175">
        <f t="shared" si="16"/>
        <v>108</v>
      </c>
      <c r="K42" s="175">
        <f t="shared" si="16"/>
        <v>241036344</v>
      </c>
      <c r="L42" s="175">
        <f t="shared" si="16"/>
        <v>37</v>
      </c>
      <c r="M42" s="175">
        <f t="shared" si="16"/>
        <v>15977266</v>
      </c>
      <c r="N42" s="175">
        <f t="shared" si="16"/>
        <v>176</v>
      </c>
      <c r="O42" s="175">
        <f t="shared" si="16"/>
        <v>316899968</v>
      </c>
      <c r="P42" s="175">
        <f t="shared" si="16"/>
        <v>7040000</v>
      </c>
      <c r="Q42" s="176"/>
      <c r="R42" s="1210"/>
      <c r="S42" s="14"/>
      <c r="T42" s="14"/>
      <c r="U42" s="14"/>
      <c r="V42" s="14"/>
      <c r="W42" s="14"/>
      <c r="X42" s="10">
        <f>1326818-45000</f>
        <v>1281818</v>
      </c>
      <c r="Y42" s="10">
        <f>1926818-45000</f>
        <v>1881818</v>
      </c>
      <c r="Z42" s="10">
        <f>2226818-45000</f>
        <v>2181818</v>
      </c>
      <c r="AA42" s="10">
        <f>426818-45000</f>
        <v>381818</v>
      </c>
      <c r="AB42" s="26" t="s">
        <v>115</v>
      </c>
      <c r="AC42" s="26">
        <f>SUM(AC12:AC41)</f>
        <v>312904514</v>
      </c>
      <c r="AD42" s="26"/>
      <c r="AE42" s="26">
        <f>SUM(AE12:AE41)</f>
        <v>3995454</v>
      </c>
      <c r="AF42" s="26"/>
      <c r="AG42" s="26">
        <f>SUM(AG12:AG41)</f>
        <v>0</v>
      </c>
      <c r="AH42" s="26"/>
      <c r="AI42" s="26">
        <f>SUM(AI12:AI41)</f>
        <v>0</v>
      </c>
      <c r="AJ42" s="26">
        <f>SUM(AJ12:AJ41)</f>
        <v>316899968</v>
      </c>
      <c r="AK42" s="26">
        <f>SUM(AK12:AK41)</f>
        <v>0</v>
      </c>
      <c r="AL42" s="344"/>
      <c r="AM42" s="108"/>
      <c r="AR42" s="26">
        <f>SUM(AR12:AR41)</f>
        <v>0</v>
      </c>
    </row>
    <row r="43" spans="1:44" ht="23.25" x14ac:dyDescent="0.35">
      <c r="A43" s="13" t="s">
        <v>61</v>
      </c>
      <c r="B43" s="13"/>
      <c r="C43" s="13"/>
      <c r="D43" s="13"/>
      <c r="E43" s="13"/>
      <c r="F43" s="40"/>
      <c r="G43" s="13"/>
      <c r="H43" s="13"/>
      <c r="I43" s="13"/>
      <c r="J43" s="13"/>
      <c r="K43" s="13"/>
      <c r="L43" s="13"/>
      <c r="M43" s="13"/>
      <c r="N43" s="14"/>
      <c r="O43" s="14"/>
      <c r="P43" s="352"/>
      <c r="Q43" s="14"/>
      <c r="R43" s="1210"/>
      <c r="S43" s="14"/>
      <c r="T43" s="14"/>
      <c r="U43" s="14"/>
      <c r="V43" s="14"/>
      <c r="W43" s="14"/>
      <c r="X43" s="10">
        <f>1326818-45000</f>
        <v>1281818</v>
      </c>
      <c r="Y43" s="10">
        <f>1926818-45000</f>
        <v>1881818</v>
      </c>
      <c r="Z43" s="10">
        <f>2226818-45000</f>
        <v>2181818</v>
      </c>
      <c r="AA43" s="10">
        <f>426818-45000</f>
        <v>381818</v>
      </c>
      <c r="AB43" s="14"/>
      <c r="AC43" s="14"/>
      <c r="AD43" s="14"/>
      <c r="AE43" s="13"/>
      <c r="AF43" s="13"/>
      <c r="AG43" s="13"/>
      <c r="AH43" s="13"/>
      <c r="AI43" s="13"/>
      <c r="AJ43" s="13"/>
      <c r="AK43" s="13"/>
      <c r="AL43" s="13"/>
      <c r="AM43" s="108"/>
    </row>
    <row r="44" spans="1:44" ht="23.25" x14ac:dyDescent="0.35">
      <c r="A44" s="13"/>
      <c r="B44" s="13"/>
      <c r="C44" s="13"/>
      <c r="D44" s="13"/>
      <c r="E44" s="13"/>
      <c r="F44" s="40"/>
      <c r="G44" s="13"/>
      <c r="H44" s="40"/>
      <c r="I44" s="83"/>
      <c r="J44" s="40"/>
      <c r="K44" s="13"/>
      <c r="L44" s="40"/>
      <c r="M44" s="13"/>
      <c r="N44" s="13"/>
      <c r="O44" s="2798" t="s">
        <v>62</v>
      </c>
      <c r="P44" s="2798"/>
      <c r="Q44" s="2798"/>
      <c r="R44" s="1210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3"/>
      <c r="AF44" s="13"/>
      <c r="AG44" s="13"/>
      <c r="AH44" s="13"/>
      <c r="AI44" s="13"/>
      <c r="AJ44" s="13"/>
      <c r="AK44" s="13"/>
      <c r="AL44" s="13"/>
      <c r="AM44" s="108"/>
    </row>
    <row r="45" spans="1:44" ht="23.25" x14ac:dyDescent="0.35">
      <c r="A45" s="13"/>
      <c r="B45" s="13"/>
      <c r="C45" s="13"/>
      <c r="D45" s="13"/>
      <c r="E45" s="13"/>
      <c r="F45" s="337"/>
      <c r="G45" s="13"/>
      <c r="H45" s="337"/>
      <c r="I45" s="13"/>
      <c r="J45" s="337"/>
      <c r="K45" s="13"/>
      <c r="L45" s="337"/>
      <c r="M45" s="13"/>
      <c r="N45" s="337"/>
      <c r="O45" s="337"/>
      <c r="P45" s="337"/>
      <c r="Q45" s="337"/>
      <c r="R45" s="1210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3"/>
      <c r="AF45" s="13"/>
      <c r="AG45" s="13"/>
      <c r="AH45" s="13"/>
      <c r="AI45" s="13"/>
      <c r="AJ45" s="13"/>
      <c r="AK45" s="13"/>
      <c r="AL45" s="13"/>
      <c r="AM45" s="108"/>
    </row>
    <row r="46" spans="1:44" ht="23.25" x14ac:dyDescent="0.35">
      <c r="A46" s="13"/>
      <c r="B46" s="13"/>
      <c r="C46" s="13"/>
      <c r="D46" s="13"/>
      <c r="E46" s="13"/>
      <c r="F46" s="353"/>
      <c r="G46" s="13"/>
      <c r="H46" s="353"/>
      <c r="I46" s="13"/>
      <c r="J46" s="353"/>
      <c r="K46" s="13"/>
      <c r="L46" s="353"/>
      <c r="M46" s="13"/>
      <c r="N46" s="13"/>
      <c r="O46" s="14"/>
      <c r="P46" s="14"/>
      <c r="Q46" s="14"/>
      <c r="R46" s="1210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3"/>
      <c r="AF46" s="13"/>
      <c r="AG46" s="13"/>
      <c r="AH46" s="13"/>
      <c r="AI46" s="13"/>
      <c r="AJ46" s="13"/>
      <c r="AK46" s="13"/>
      <c r="AL46" s="13"/>
      <c r="AM46" s="108"/>
    </row>
    <row r="47" spans="1:44" ht="23.25" x14ac:dyDescent="0.35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4"/>
      <c r="P47" s="14"/>
      <c r="Q47" s="14"/>
      <c r="R47" s="1211"/>
      <c r="S47" s="334"/>
      <c r="T47" s="334"/>
      <c r="U47" s="334"/>
      <c r="V47" s="334"/>
      <c r="W47" s="334"/>
      <c r="X47" s="334"/>
      <c r="Y47" s="334"/>
      <c r="Z47" s="334"/>
      <c r="AA47" s="334"/>
      <c r="AB47" s="14"/>
      <c r="AC47" s="14"/>
      <c r="AD47" s="14"/>
      <c r="AE47" s="13"/>
      <c r="AF47" s="13"/>
      <c r="AG47" s="13"/>
      <c r="AH47" s="13"/>
      <c r="AI47" s="13"/>
      <c r="AJ47" s="13"/>
      <c r="AK47" s="13"/>
      <c r="AL47" s="13"/>
      <c r="AM47" s="108"/>
    </row>
    <row r="48" spans="1:44" ht="23.25" x14ac:dyDescent="0.35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2810" t="s">
        <v>63</v>
      </c>
      <c r="P48" s="2810"/>
      <c r="Q48" s="2810"/>
      <c r="R48" s="1211"/>
      <c r="S48" s="334"/>
      <c r="T48" s="334"/>
      <c r="U48" s="334"/>
      <c r="V48" s="334"/>
      <c r="W48" s="334"/>
      <c r="X48" s="334"/>
      <c r="Y48" s="334"/>
      <c r="Z48" s="334"/>
      <c r="AA48" s="334"/>
      <c r="AB48" s="14"/>
      <c r="AC48" s="14"/>
      <c r="AD48" s="14"/>
      <c r="AE48" s="13"/>
      <c r="AF48" s="13"/>
      <c r="AG48" s="13"/>
      <c r="AH48" s="13"/>
      <c r="AI48" s="13"/>
      <c r="AJ48" s="13"/>
      <c r="AK48" s="13"/>
      <c r="AL48" s="13"/>
      <c r="AM48" s="108"/>
    </row>
    <row r="49" spans="1:39" ht="23.25" x14ac:dyDescent="0.35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2798" t="s">
        <v>64</v>
      </c>
      <c r="P49" s="2798"/>
      <c r="Q49" s="2798"/>
      <c r="R49" s="1212"/>
      <c r="S49" s="7"/>
      <c r="T49" s="7"/>
      <c r="U49" s="7"/>
      <c r="V49" s="7"/>
      <c r="W49" s="7"/>
      <c r="X49" s="7"/>
      <c r="Y49" s="7"/>
      <c r="Z49" s="7"/>
      <c r="AA49" s="7"/>
      <c r="AB49" s="14"/>
      <c r="AC49" s="14"/>
      <c r="AD49" s="14"/>
      <c r="AE49" s="13"/>
      <c r="AF49" s="13"/>
      <c r="AG49" s="13"/>
      <c r="AH49" s="13"/>
      <c r="AI49" s="13"/>
      <c r="AJ49" s="13"/>
      <c r="AK49" s="13"/>
      <c r="AL49" s="13"/>
      <c r="AM49" s="108"/>
    </row>
    <row r="50" spans="1:39" ht="23.25" x14ac:dyDescent="0.35">
      <c r="A50" s="1"/>
      <c r="B50" s="143"/>
      <c r="C50" s="335"/>
      <c r="D50" s="3"/>
      <c r="E50" s="4"/>
      <c r="F50" s="5"/>
      <c r="G50" s="6"/>
      <c r="H50" s="7"/>
      <c r="I50" s="8"/>
      <c r="J50" s="8"/>
      <c r="K50" s="8"/>
      <c r="L50" s="8"/>
      <c r="M50" s="8"/>
      <c r="N50" s="9"/>
      <c r="O50" s="10"/>
      <c r="P50" s="10"/>
      <c r="Q50" s="10"/>
      <c r="R50" s="1209"/>
      <c r="S50" s="9"/>
      <c r="T50" s="9"/>
      <c r="U50" s="9"/>
      <c r="V50" s="9"/>
      <c r="W50" s="9"/>
      <c r="X50" s="10"/>
      <c r="Y50" s="10"/>
      <c r="Z50" s="10"/>
      <c r="AA50" s="10"/>
      <c r="AB50" s="14"/>
      <c r="AC50" s="14"/>
      <c r="AD50" s="14"/>
      <c r="AE50" s="13"/>
      <c r="AF50" s="13"/>
      <c r="AG50" s="13"/>
      <c r="AH50" s="13"/>
      <c r="AI50" s="13"/>
      <c r="AJ50" s="13"/>
      <c r="AK50" s="13"/>
      <c r="AL50" s="13"/>
      <c r="AM50" s="108"/>
    </row>
    <row r="51" spans="1:39" ht="23.25" x14ac:dyDescent="0.35">
      <c r="A51" s="2815"/>
      <c r="B51" s="2815"/>
      <c r="C51" s="2815"/>
      <c r="D51" s="2815"/>
      <c r="E51" s="2815"/>
      <c r="F51" s="21"/>
      <c r="G51" s="6"/>
      <c r="H51" s="21"/>
      <c r="I51" s="6"/>
      <c r="J51" s="21"/>
      <c r="K51" s="6"/>
      <c r="L51" s="21"/>
      <c r="M51" s="6"/>
      <c r="N51" s="21"/>
      <c r="O51" s="21"/>
      <c r="P51" s="21"/>
      <c r="Q51" s="21"/>
      <c r="R51" s="1213"/>
      <c r="S51" s="25"/>
      <c r="T51" s="25"/>
      <c r="U51" s="25"/>
      <c r="V51" s="25"/>
      <c r="W51" s="14"/>
      <c r="X51" s="10"/>
      <c r="Y51" s="10"/>
      <c r="Z51" s="10"/>
      <c r="AA51" s="10"/>
      <c r="AB51" s="14"/>
      <c r="AC51" s="14"/>
      <c r="AD51" s="14"/>
      <c r="AE51" s="13"/>
      <c r="AF51" s="13"/>
      <c r="AG51" s="13"/>
      <c r="AH51" s="13"/>
      <c r="AI51" s="13"/>
      <c r="AJ51" s="13"/>
      <c r="AK51" s="13"/>
      <c r="AL51" s="13"/>
      <c r="AM51" s="108"/>
    </row>
    <row r="52" spans="1:39" ht="23.25" x14ac:dyDescent="0.35">
      <c r="A52" s="13" t="s">
        <v>0</v>
      </c>
      <c r="B52" s="13" t="s">
        <v>65</v>
      </c>
      <c r="C52" s="144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4"/>
      <c r="O52" s="354" t="s">
        <v>66</v>
      </c>
      <c r="P52" s="2799" t="s">
        <v>2</v>
      </c>
      <c r="Q52" s="2799"/>
      <c r="R52" s="1210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3"/>
      <c r="AF52" s="13"/>
      <c r="AG52" s="13"/>
      <c r="AH52" s="13"/>
      <c r="AI52" s="13"/>
      <c r="AJ52" s="13"/>
      <c r="AK52" s="13"/>
      <c r="AL52" s="13"/>
      <c r="AM52" s="108"/>
    </row>
    <row r="53" spans="1:39" ht="23.25" x14ac:dyDescent="0.35">
      <c r="A53" s="13" t="s">
        <v>3</v>
      </c>
      <c r="B53" s="13" t="s">
        <v>4</v>
      </c>
      <c r="C53" s="144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4"/>
      <c r="O53" s="355"/>
      <c r="P53" s="14"/>
      <c r="Q53" s="14"/>
      <c r="R53" s="1210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3"/>
      <c r="AF53" s="13"/>
      <c r="AG53" s="13"/>
      <c r="AH53" s="13"/>
      <c r="AI53" s="13"/>
      <c r="AJ53" s="13"/>
      <c r="AK53" s="13"/>
      <c r="AL53" s="13"/>
      <c r="AM53" s="108"/>
    </row>
    <row r="54" spans="1:39" ht="23.25" x14ac:dyDescent="0.3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4"/>
      <c r="O54" s="14"/>
      <c r="P54" s="14"/>
      <c r="Q54" s="14"/>
      <c r="R54" s="1210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3"/>
      <c r="AF54" s="13"/>
      <c r="AG54" s="13"/>
      <c r="AH54" s="13"/>
      <c r="AI54" s="13"/>
      <c r="AJ54" s="13"/>
      <c r="AK54" s="13"/>
      <c r="AL54" s="13"/>
      <c r="AM54" s="108"/>
    </row>
    <row r="55" spans="1:39" ht="23.25" x14ac:dyDescent="0.35">
      <c r="A55" s="13" t="s">
        <v>5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4"/>
      <c r="O55" s="14"/>
      <c r="P55" s="14"/>
      <c r="Q55" s="14"/>
      <c r="R55" s="1210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3"/>
      <c r="AF55" s="13"/>
      <c r="AG55" s="13"/>
      <c r="AH55" s="13"/>
      <c r="AI55" s="13"/>
      <c r="AJ55" s="13"/>
      <c r="AK55" s="13"/>
      <c r="AL55" s="13"/>
      <c r="AM55" s="108"/>
    </row>
    <row r="56" spans="1:39" ht="23.25" x14ac:dyDescent="0.35">
      <c r="A56" s="13" t="s">
        <v>6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4"/>
      <c r="O56" s="14"/>
      <c r="P56" s="14"/>
      <c r="Q56" s="14"/>
      <c r="R56" s="1210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3"/>
      <c r="AF56" s="13"/>
      <c r="AG56" s="13"/>
      <c r="AH56" s="13"/>
      <c r="AI56" s="13"/>
      <c r="AJ56" s="13"/>
      <c r="AK56" s="13"/>
      <c r="AL56" s="13"/>
      <c r="AM56" s="108"/>
    </row>
    <row r="57" spans="1:39" ht="23.25" x14ac:dyDescent="0.35">
      <c r="A57" s="13" t="s">
        <v>7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4"/>
      <c r="O57" s="14"/>
      <c r="P57" s="14"/>
      <c r="Q57" s="14"/>
      <c r="R57" s="1210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3"/>
      <c r="AF57" s="13"/>
      <c r="AG57" s="13"/>
      <c r="AH57" s="13"/>
      <c r="AI57" s="13"/>
      <c r="AJ57" s="13"/>
      <c r="AK57" s="13"/>
      <c r="AL57" s="13"/>
      <c r="AM57" s="108"/>
    </row>
    <row r="58" spans="1:39" ht="24" thickBot="1" x14ac:dyDescent="0.4">
      <c r="A58" s="13" t="s">
        <v>8</v>
      </c>
      <c r="B58" s="13"/>
      <c r="C58" s="13"/>
      <c r="D58" s="13"/>
      <c r="E58" s="13"/>
      <c r="F58" s="13"/>
      <c r="G58" s="147"/>
      <c r="H58" s="147"/>
      <c r="I58" s="13"/>
      <c r="J58" s="13"/>
      <c r="K58" s="13"/>
      <c r="L58" s="13"/>
      <c r="M58" s="13"/>
      <c r="N58" s="148"/>
      <c r="O58" s="2814" t="s">
        <v>9</v>
      </c>
      <c r="P58" s="2814"/>
      <c r="Q58" s="2814"/>
      <c r="R58" s="1210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3"/>
      <c r="AF58" s="13"/>
      <c r="AG58" s="13"/>
      <c r="AH58" s="13"/>
      <c r="AI58" s="13"/>
      <c r="AJ58" s="13"/>
      <c r="AK58" s="13"/>
      <c r="AL58" s="13"/>
      <c r="AM58" s="108"/>
    </row>
    <row r="59" spans="1:39" ht="16.5" customHeight="1" thickBot="1" x14ac:dyDescent="0.4">
      <c r="A59" s="2801" t="s">
        <v>10</v>
      </c>
      <c r="B59" s="2804" t="s">
        <v>11</v>
      </c>
      <c r="C59" s="2804" t="s">
        <v>12</v>
      </c>
      <c r="D59" s="2804" t="s">
        <v>13</v>
      </c>
      <c r="E59" s="2804" t="s">
        <v>14</v>
      </c>
      <c r="F59" s="2811" t="s">
        <v>15</v>
      </c>
      <c r="G59" s="2788"/>
      <c r="H59" s="2788"/>
      <c r="I59" s="2788"/>
      <c r="J59" s="2788"/>
      <c r="K59" s="2788"/>
      <c r="L59" s="2788"/>
      <c r="M59" s="2812"/>
      <c r="N59" s="2792" t="s">
        <v>16</v>
      </c>
      <c r="O59" s="2792" t="s">
        <v>17</v>
      </c>
      <c r="P59" s="2792" t="s">
        <v>18</v>
      </c>
      <c r="Q59" s="343" t="s">
        <v>19</v>
      </c>
      <c r="R59" s="1211"/>
      <c r="S59" s="334"/>
      <c r="T59" s="334"/>
      <c r="U59" s="334"/>
      <c r="V59" s="334"/>
      <c r="W59" s="334"/>
      <c r="X59" s="334"/>
      <c r="Y59" s="334"/>
      <c r="Z59" s="334"/>
      <c r="AA59" s="334"/>
      <c r="AB59" s="2791" t="s">
        <v>107</v>
      </c>
      <c r="AC59" s="2791"/>
      <c r="AD59" s="2791"/>
      <c r="AE59" s="2791"/>
      <c r="AF59" s="2791"/>
      <c r="AG59" s="2791"/>
      <c r="AH59" s="2791"/>
      <c r="AI59" s="2791"/>
      <c r="AJ59" s="2791"/>
      <c r="AK59" s="2791"/>
      <c r="AL59" s="344"/>
      <c r="AM59" s="108"/>
    </row>
    <row r="60" spans="1:39" ht="24" thickBot="1" x14ac:dyDescent="0.4">
      <c r="A60" s="2802"/>
      <c r="B60" s="2805"/>
      <c r="C60" s="2805"/>
      <c r="D60" s="2805"/>
      <c r="E60" s="2805"/>
      <c r="F60" s="2795" t="s">
        <v>20</v>
      </c>
      <c r="G60" s="2795"/>
      <c r="H60" s="2795" t="s">
        <v>21</v>
      </c>
      <c r="I60" s="2795"/>
      <c r="J60" s="2795" t="s">
        <v>22</v>
      </c>
      <c r="K60" s="2795"/>
      <c r="L60" s="2795" t="s">
        <v>23</v>
      </c>
      <c r="M60" s="2795"/>
      <c r="N60" s="2793"/>
      <c r="O60" s="2793"/>
      <c r="P60" s="2793"/>
      <c r="Q60" s="2796" t="s">
        <v>24</v>
      </c>
      <c r="R60" s="1211"/>
      <c r="S60" s="334"/>
      <c r="T60" s="334"/>
      <c r="U60" s="334"/>
      <c r="V60" s="334"/>
      <c r="W60" s="334"/>
      <c r="X60" s="334"/>
      <c r="Y60" s="334"/>
      <c r="Z60" s="334"/>
      <c r="AA60" s="334"/>
      <c r="AB60" s="2791" t="s">
        <v>108</v>
      </c>
      <c r="AC60" s="2791" t="s">
        <v>109</v>
      </c>
      <c r="AD60" s="2791" t="s">
        <v>108</v>
      </c>
      <c r="AE60" s="2791" t="s">
        <v>110</v>
      </c>
      <c r="AF60" s="2791" t="s">
        <v>108</v>
      </c>
      <c r="AG60" s="2784" t="s">
        <v>111</v>
      </c>
      <c r="AH60" s="2791" t="s">
        <v>108</v>
      </c>
      <c r="AI60" s="2784" t="s">
        <v>112</v>
      </c>
      <c r="AJ60" s="2785" t="s">
        <v>113</v>
      </c>
      <c r="AK60" s="2786" t="s">
        <v>114</v>
      </c>
      <c r="AL60" s="2816" t="s">
        <v>178</v>
      </c>
      <c r="AM60" s="108"/>
    </row>
    <row r="61" spans="1:39" ht="24" thickBot="1" x14ac:dyDescent="0.4">
      <c r="A61" s="2803"/>
      <c r="B61" s="2806"/>
      <c r="C61" s="2806"/>
      <c r="D61" s="2806"/>
      <c r="E61" s="2806"/>
      <c r="F61" s="244" t="s">
        <v>25</v>
      </c>
      <c r="G61" s="244" t="s">
        <v>26</v>
      </c>
      <c r="H61" s="244" t="s">
        <v>25</v>
      </c>
      <c r="I61" s="244" t="s">
        <v>26</v>
      </c>
      <c r="J61" s="244" t="s">
        <v>25</v>
      </c>
      <c r="K61" s="244" t="s">
        <v>26</v>
      </c>
      <c r="L61" s="244" t="s">
        <v>25</v>
      </c>
      <c r="M61" s="244" t="s">
        <v>26</v>
      </c>
      <c r="N61" s="2794"/>
      <c r="O61" s="2794"/>
      <c r="P61" s="2794"/>
      <c r="Q61" s="2797"/>
      <c r="R61" s="1212"/>
      <c r="S61" s="7"/>
      <c r="T61" s="7"/>
      <c r="U61" s="7"/>
      <c r="V61" s="7"/>
      <c r="W61" s="7"/>
      <c r="X61" s="9" t="s">
        <v>20</v>
      </c>
      <c r="Y61" s="9" t="s">
        <v>27</v>
      </c>
      <c r="Z61" s="9" t="s">
        <v>28</v>
      </c>
      <c r="AA61" s="9" t="s">
        <v>29</v>
      </c>
      <c r="AB61" s="2791"/>
      <c r="AC61" s="2791"/>
      <c r="AD61" s="2791"/>
      <c r="AE61" s="2791"/>
      <c r="AF61" s="2791"/>
      <c r="AG61" s="2784"/>
      <c r="AH61" s="2791"/>
      <c r="AI61" s="2784"/>
      <c r="AJ61" s="2785"/>
      <c r="AK61" s="2786"/>
      <c r="AL61" s="2816"/>
      <c r="AM61" s="108"/>
    </row>
    <row r="62" spans="1:39" ht="19.5" customHeight="1" x14ac:dyDescent="0.35">
      <c r="A62" s="153">
        <v>1</v>
      </c>
      <c r="B62" s="154">
        <v>43479</v>
      </c>
      <c r="C62" s="173">
        <v>30</v>
      </c>
      <c r="D62" s="185" t="s">
        <v>30</v>
      </c>
      <c r="E62" s="157" t="s">
        <v>31</v>
      </c>
      <c r="F62" s="158">
        <v>5</v>
      </c>
      <c r="G62" s="159">
        <f t="shared" ref="G62:G94" si="17">F62*X62</f>
        <v>6659090</v>
      </c>
      <c r="H62" s="160"/>
      <c r="I62" s="161">
        <f t="shared" ref="I62:I94" si="18">H62*Y62</f>
        <v>0</v>
      </c>
      <c r="J62" s="162"/>
      <c r="K62" s="161">
        <f t="shared" ref="K62:K94" si="19">J62*Z62</f>
        <v>0</v>
      </c>
      <c r="L62" s="163"/>
      <c r="M62" s="161">
        <f t="shared" ref="M62:M94" si="20">L62*AA62</f>
        <v>0</v>
      </c>
      <c r="N62" s="164">
        <f t="shared" ref="N62:N94" si="21">+L62+J62+H62+F62</f>
        <v>5</v>
      </c>
      <c r="O62" s="165">
        <f t="shared" ref="O62:O94" si="22">+M62+K62+I62+G62</f>
        <v>6659090</v>
      </c>
      <c r="P62" s="166">
        <f t="shared" ref="P62:P94" si="23">+N62*40000</f>
        <v>200000</v>
      </c>
      <c r="Q62" s="167"/>
      <c r="R62" s="1210"/>
      <c r="S62" s="14"/>
      <c r="T62" s="14"/>
      <c r="U62" s="14"/>
      <c r="V62" s="14"/>
      <c r="W62" s="14"/>
      <c r="X62" s="10">
        <f t="shared" ref="X62:X94" si="24">1331818</f>
        <v>1331818</v>
      </c>
      <c r="Y62" s="10">
        <f t="shared" ref="Y62:Y94" si="25">1931818</f>
        <v>1931818</v>
      </c>
      <c r="Z62" s="10">
        <f t="shared" ref="Z62:Z94" si="26">2231818</f>
        <v>2231818</v>
      </c>
      <c r="AA62" s="10">
        <f t="shared" ref="AA62:AA94" si="27">431818</f>
        <v>431818</v>
      </c>
      <c r="AB62" s="345">
        <v>43480</v>
      </c>
      <c r="AC62" s="165">
        <v>6659090</v>
      </c>
      <c r="AD62" s="165"/>
      <c r="AE62" s="165"/>
      <c r="AF62" s="165"/>
      <c r="AG62" s="346"/>
      <c r="AH62" s="346"/>
      <c r="AI62" s="344"/>
      <c r="AJ62" s="347">
        <f>AC62+AE62+AG62+AI62</f>
        <v>6659090</v>
      </c>
      <c r="AK62" s="348">
        <f t="shared" ref="AK62:AK94" si="28">O62-AJ62</f>
        <v>0</v>
      </c>
      <c r="AL62" s="344"/>
      <c r="AM62" s="108"/>
    </row>
    <row r="63" spans="1:39" ht="23.25" x14ac:dyDescent="0.35">
      <c r="A63" s="168">
        <f>+A62+1</f>
        <v>2</v>
      </c>
      <c r="B63" s="154">
        <v>43479</v>
      </c>
      <c r="C63" s="169">
        <f>+C62+1</f>
        <v>31</v>
      </c>
      <c r="D63" s="186" t="s">
        <v>32</v>
      </c>
      <c r="E63" s="157" t="s">
        <v>31</v>
      </c>
      <c r="F63" s="170">
        <v>5</v>
      </c>
      <c r="G63" s="159">
        <f t="shared" si="17"/>
        <v>6659090</v>
      </c>
      <c r="H63" s="160"/>
      <c r="I63" s="161">
        <f t="shared" si="18"/>
        <v>0</v>
      </c>
      <c r="J63" s="162"/>
      <c r="K63" s="161">
        <f t="shared" si="19"/>
        <v>0</v>
      </c>
      <c r="L63" s="163"/>
      <c r="M63" s="161">
        <f t="shared" si="20"/>
        <v>0</v>
      </c>
      <c r="N63" s="171">
        <f t="shared" si="21"/>
        <v>5</v>
      </c>
      <c r="O63" s="165">
        <f t="shared" si="22"/>
        <v>6659090</v>
      </c>
      <c r="P63" s="166">
        <f t="shared" si="23"/>
        <v>200000</v>
      </c>
      <c r="Q63" s="167"/>
      <c r="R63" s="1210"/>
      <c r="S63" s="14"/>
      <c r="T63" s="14"/>
      <c r="U63" s="14"/>
      <c r="V63" s="14"/>
      <c r="W63" s="14"/>
      <c r="X63" s="10">
        <f t="shared" si="24"/>
        <v>1331818</v>
      </c>
      <c r="Y63" s="10">
        <f t="shared" si="25"/>
        <v>1931818</v>
      </c>
      <c r="Z63" s="10">
        <f t="shared" si="26"/>
        <v>2231818</v>
      </c>
      <c r="AA63" s="10">
        <f t="shared" si="27"/>
        <v>431818</v>
      </c>
      <c r="AB63" s="345">
        <v>43480</v>
      </c>
      <c r="AC63" s="165">
        <v>1659090</v>
      </c>
      <c r="AD63" s="345">
        <v>43480</v>
      </c>
      <c r="AE63" s="165">
        <v>5000000</v>
      </c>
      <c r="AF63" s="165"/>
      <c r="AG63" s="346"/>
      <c r="AH63" s="346"/>
      <c r="AI63" s="344"/>
      <c r="AJ63" s="347">
        <f t="shared" ref="AJ63:AJ94" si="29">AC63+AE63+AG63+AI63</f>
        <v>6659090</v>
      </c>
      <c r="AK63" s="348">
        <f t="shared" si="28"/>
        <v>0</v>
      </c>
      <c r="AL63" s="344"/>
      <c r="AM63" s="108"/>
    </row>
    <row r="64" spans="1:39" ht="23.25" x14ac:dyDescent="0.35">
      <c r="A64" s="168">
        <f t="shared" ref="A64:A93" si="30">+A63+1</f>
        <v>3</v>
      </c>
      <c r="B64" s="154">
        <v>43479</v>
      </c>
      <c r="C64" s="169">
        <f>+C63+1</f>
        <v>32</v>
      </c>
      <c r="D64" s="187" t="s">
        <v>36</v>
      </c>
      <c r="E64" s="157" t="s">
        <v>31</v>
      </c>
      <c r="F64" s="170">
        <v>10</v>
      </c>
      <c r="G64" s="159">
        <f t="shared" si="17"/>
        <v>13318180</v>
      </c>
      <c r="H64" s="160"/>
      <c r="I64" s="161">
        <f t="shared" si="18"/>
        <v>0</v>
      </c>
      <c r="J64" s="162"/>
      <c r="K64" s="161">
        <f t="shared" si="19"/>
        <v>0</v>
      </c>
      <c r="L64" s="163"/>
      <c r="M64" s="161">
        <f t="shared" si="20"/>
        <v>0</v>
      </c>
      <c r="N64" s="171">
        <f t="shared" si="21"/>
        <v>10</v>
      </c>
      <c r="O64" s="165">
        <f t="shared" si="22"/>
        <v>13318180</v>
      </c>
      <c r="P64" s="166">
        <f t="shared" si="23"/>
        <v>400000</v>
      </c>
      <c r="Q64" s="167"/>
      <c r="R64" s="1210"/>
      <c r="S64" s="14"/>
      <c r="T64" s="14"/>
      <c r="U64" s="14"/>
      <c r="V64" s="14"/>
      <c r="W64" s="14"/>
      <c r="X64" s="10">
        <f t="shared" si="24"/>
        <v>1331818</v>
      </c>
      <c r="Y64" s="10">
        <f t="shared" si="25"/>
        <v>1931818</v>
      </c>
      <c r="Z64" s="10">
        <f t="shared" si="26"/>
        <v>2231818</v>
      </c>
      <c r="AA64" s="10">
        <f t="shared" si="27"/>
        <v>431818</v>
      </c>
      <c r="AB64" s="345">
        <v>43475</v>
      </c>
      <c r="AC64" s="165">
        <v>13318180</v>
      </c>
      <c r="AD64" s="155"/>
      <c r="AE64" s="165"/>
      <c r="AF64" s="165"/>
      <c r="AG64" s="346"/>
      <c r="AH64" s="346"/>
      <c r="AI64" s="344"/>
      <c r="AJ64" s="347">
        <f t="shared" si="29"/>
        <v>13318180</v>
      </c>
      <c r="AK64" s="348">
        <f t="shared" si="28"/>
        <v>0</v>
      </c>
      <c r="AL64" s="344"/>
      <c r="AM64" s="108"/>
    </row>
    <row r="65" spans="1:39" ht="23.25" x14ac:dyDescent="0.35">
      <c r="A65" s="168">
        <f t="shared" si="30"/>
        <v>4</v>
      </c>
      <c r="B65" s="154">
        <v>43479</v>
      </c>
      <c r="C65" s="169">
        <f>+C64+1</f>
        <v>33</v>
      </c>
      <c r="D65" s="186" t="s">
        <v>33</v>
      </c>
      <c r="E65" s="157" t="s">
        <v>31</v>
      </c>
      <c r="F65" s="170">
        <v>10</v>
      </c>
      <c r="G65" s="159">
        <f t="shared" si="17"/>
        <v>13318180</v>
      </c>
      <c r="H65" s="160"/>
      <c r="I65" s="161">
        <f t="shared" si="18"/>
        <v>0</v>
      </c>
      <c r="J65" s="162"/>
      <c r="K65" s="161">
        <f t="shared" si="19"/>
        <v>0</v>
      </c>
      <c r="L65" s="163"/>
      <c r="M65" s="161">
        <f t="shared" si="20"/>
        <v>0</v>
      </c>
      <c r="N65" s="171">
        <f t="shared" si="21"/>
        <v>10</v>
      </c>
      <c r="O65" s="165">
        <f t="shared" si="22"/>
        <v>13318180</v>
      </c>
      <c r="P65" s="166">
        <f t="shared" si="23"/>
        <v>400000</v>
      </c>
      <c r="Q65" s="167"/>
      <c r="R65" s="1210"/>
      <c r="S65" s="14"/>
      <c r="T65" s="14"/>
      <c r="U65" s="14"/>
      <c r="V65" s="14"/>
      <c r="W65" s="14"/>
      <c r="X65" s="10">
        <f t="shared" si="24"/>
        <v>1331818</v>
      </c>
      <c r="Y65" s="10">
        <f t="shared" si="25"/>
        <v>1931818</v>
      </c>
      <c r="Z65" s="10">
        <f t="shared" si="26"/>
        <v>2231818</v>
      </c>
      <c r="AA65" s="10">
        <f t="shared" si="27"/>
        <v>431818</v>
      </c>
      <c r="AB65" s="345">
        <v>43452</v>
      </c>
      <c r="AC65" s="165">
        <v>12145456</v>
      </c>
      <c r="AD65" s="345">
        <v>43480</v>
      </c>
      <c r="AE65" s="165">
        <v>318180</v>
      </c>
      <c r="AF65" s="345">
        <v>43493</v>
      </c>
      <c r="AG65" s="346">
        <v>854544</v>
      </c>
      <c r="AH65" s="346"/>
      <c r="AI65" s="344"/>
      <c r="AJ65" s="347">
        <f t="shared" si="29"/>
        <v>13318180</v>
      </c>
      <c r="AK65" s="348">
        <f t="shared" si="28"/>
        <v>0</v>
      </c>
      <c r="AL65" s="344"/>
      <c r="AM65" s="108"/>
    </row>
    <row r="66" spans="1:39" ht="23.25" x14ac:dyDescent="0.35">
      <c r="A66" s="168">
        <f t="shared" si="30"/>
        <v>5</v>
      </c>
      <c r="B66" s="154">
        <v>43479</v>
      </c>
      <c r="C66" s="169">
        <f t="shared" ref="C66:C93" si="31">+C65+1</f>
        <v>34</v>
      </c>
      <c r="D66" s="187" t="s">
        <v>34</v>
      </c>
      <c r="E66" s="157" t="s">
        <v>31</v>
      </c>
      <c r="F66" s="170">
        <v>5</v>
      </c>
      <c r="G66" s="159">
        <f t="shared" si="17"/>
        <v>6659090</v>
      </c>
      <c r="H66" s="160"/>
      <c r="I66" s="161">
        <f t="shared" si="18"/>
        <v>0</v>
      </c>
      <c r="J66" s="162"/>
      <c r="K66" s="161">
        <f t="shared" si="19"/>
        <v>0</v>
      </c>
      <c r="L66" s="163"/>
      <c r="M66" s="161">
        <f t="shared" si="20"/>
        <v>0</v>
      </c>
      <c r="N66" s="171">
        <f t="shared" si="21"/>
        <v>5</v>
      </c>
      <c r="O66" s="165">
        <f t="shared" si="22"/>
        <v>6659090</v>
      </c>
      <c r="P66" s="166">
        <f t="shared" si="23"/>
        <v>200000</v>
      </c>
      <c r="Q66" s="167"/>
      <c r="R66" s="1210"/>
      <c r="S66" s="14"/>
      <c r="T66" s="14"/>
      <c r="U66" s="14"/>
      <c r="V66" s="14"/>
      <c r="W66" s="14"/>
      <c r="X66" s="10">
        <f t="shared" si="24"/>
        <v>1331818</v>
      </c>
      <c r="Y66" s="10">
        <f t="shared" si="25"/>
        <v>1931818</v>
      </c>
      <c r="Z66" s="10">
        <f t="shared" si="26"/>
        <v>2231818</v>
      </c>
      <c r="AA66" s="10">
        <f t="shared" si="27"/>
        <v>431818</v>
      </c>
      <c r="AB66" s="345">
        <v>43481</v>
      </c>
      <c r="AC66" s="165">
        <v>6659090</v>
      </c>
      <c r="AD66" s="165"/>
      <c r="AE66" s="165"/>
      <c r="AF66" s="165"/>
      <c r="AG66" s="346"/>
      <c r="AH66" s="346"/>
      <c r="AI66" s="344"/>
      <c r="AJ66" s="347">
        <f t="shared" si="29"/>
        <v>6659090</v>
      </c>
      <c r="AK66" s="348">
        <f t="shared" si="28"/>
        <v>0</v>
      </c>
      <c r="AL66" s="344"/>
      <c r="AM66" s="108"/>
    </row>
    <row r="67" spans="1:39" ht="23.25" x14ac:dyDescent="0.35">
      <c r="A67" s="168">
        <f t="shared" si="30"/>
        <v>6</v>
      </c>
      <c r="B67" s="154">
        <v>43479</v>
      </c>
      <c r="C67" s="169">
        <f t="shared" si="31"/>
        <v>35</v>
      </c>
      <c r="D67" s="186" t="s">
        <v>35</v>
      </c>
      <c r="E67" s="157" t="s">
        <v>31</v>
      </c>
      <c r="F67" s="170">
        <v>5</v>
      </c>
      <c r="G67" s="159">
        <f t="shared" si="17"/>
        <v>6659090</v>
      </c>
      <c r="H67" s="160"/>
      <c r="I67" s="161">
        <f t="shared" si="18"/>
        <v>0</v>
      </c>
      <c r="J67" s="162"/>
      <c r="K67" s="161">
        <f t="shared" si="19"/>
        <v>0</v>
      </c>
      <c r="L67" s="163"/>
      <c r="M67" s="161">
        <f t="shared" si="20"/>
        <v>0</v>
      </c>
      <c r="N67" s="171">
        <f t="shared" si="21"/>
        <v>5</v>
      </c>
      <c r="O67" s="165">
        <f t="shared" si="22"/>
        <v>6659090</v>
      </c>
      <c r="P67" s="166">
        <f t="shared" si="23"/>
        <v>200000</v>
      </c>
      <c r="Q67" s="167"/>
      <c r="R67" s="1210"/>
      <c r="S67" s="14"/>
      <c r="T67" s="14"/>
      <c r="U67" s="14"/>
      <c r="V67" s="14"/>
      <c r="W67" s="14"/>
      <c r="X67" s="10">
        <f t="shared" si="24"/>
        <v>1331818</v>
      </c>
      <c r="Y67" s="10">
        <f t="shared" si="25"/>
        <v>1931818</v>
      </c>
      <c r="Z67" s="10">
        <f t="shared" si="26"/>
        <v>2231818</v>
      </c>
      <c r="AA67" s="10">
        <f t="shared" si="27"/>
        <v>431818</v>
      </c>
      <c r="AB67" s="345">
        <v>43486</v>
      </c>
      <c r="AC67" s="165">
        <v>6659090</v>
      </c>
      <c r="AD67" s="165"/>
      <c r="AE67" s="165"/>
      <c r="AF67" s="165"/>
      <c r="AG67" s="346"/>
      <c r="AH67" s="346"/>
      <c r="AI67" s="344"/>
      <c r="AJ67" s="347">
        <f t="shared" si="29"/>
        <v>6659090</v>
      </c>
      <c r="AK67" s="348">
        <f t="shared" si="28"/>
        <v>0</v>
      </c>
      <c r="AL67" s="344"/>
      <c r="AM67" s="108"/>
    </row>
    <row r="68" spans="1:39" ht="23.25" x14ac:dyDescent="0.35">
      <c r="A68" s="168">
        <f t="shared" si="30"/>
        <v>7</v>
      </c>
      <c r="B68" s="154">
        <v>43479</v>
      </c>
      <c r="C68" s="169">
        <f t="shared" si="31"/>
        <v>36</v>
      </c>
      <c r="D68" s="156" t="s">
        <v>67</v>
      </c>
      <c r="E68" s="157" t="s">
        <v>31</v>
      </c>
      <c r="F68" s="170">
        <v>5</v>
      </c>
      <c r="G68" s="159">
        <f t="shared" si="17"/>
        <v>6659090</v>
      </c>
      <c r="H68" s="160"/>
      <c r="I68" s="161">
        <f t="shared" si="18"/>
        <v>0</v>
      </c>
      <c r="J68" s="162"/>
      <c r="K68" s="161">
        <f t="shared" si="19"/>
        <v>0</v>
      </c>
      <c r="L68" s="163"/>
      <c r="M68" s="161">
        <f t="shared" si="20"/>
        <v>0</v>
      </c>
      <c r="N68" s="171">
        <f t="shared" si="21"/>
        <v>5</v>
      </c>
      <c r="O68" s="165">
        <f t="shared" si="22"/>
        <v>6659090</v>
      </c>
      <c r="P68" s="166">
        <f t="shared" si="23"/>
        <v>200000</v>
      </c>
      <c r="Q68" s="167"/>
      <c r="R68" s="1210"/>
      <c r="S68" s="14"/>
      <c r="T68" s="14"/>
      <c r="U68" s="14"/>
      <c r="V68" s="14"/>
      <c r="W68" s="14"/>
      <c r="X68" s="10">
        <f t="shared" si="24"/>
        <v>1331818</v>
      </c>
      <c r="Y68" s="10">
        <f t="shared" si="25"/>
        <v>1931818</v>
      </c>
      <c r="Z68" s="10">
        <f t="shared" si="26"/>
        <v>2231818</v>
      </c>
      <c r="AA68" s="10">
        <f t="shared" si="27"/>
        <v>431818</v>
      </c>
      <c r="AB68" s="345">
        <v>43481</v>
      </c>
      <c r="AC68" s="165">
        <v>6659090</v>
      </c>
      <c r="AD68" s="165"/>
      <c r="AE68" s="165"/>
      <c r="AF68" s="165"/>
      <c r="AG68" s="346"/>
      <c r="AH68" s="346"/>
      <c r="AI68" s="344"/>
      <c r="AJ68" s="347">
        <f t="shared" si="29"/>
        <v>6659090</v>
      </c>
      <c r="AK68" s="348">
        <f t="shared" si="28"/>
        <v>0</v>
      </c>
      <c r="AL68" s="344"/>
      <c r="AM68" s="108"/>
    </row>
    <row r="69" spans="1:39" ht="23.25" x14ac:dyDescent="0.35">
      <c r="A69" s="168">
        <f t="shared" si="30"/>
        <v>8</v>
      </c>
      <c r="B69" s="154">
        <v>43479</v>
      </c>
      <c r="C69" s="169">
        <f t="shared" si="31"/>
        <v>37</v>
      </c>
      <c r="D69" s="156" t="s">
        <v>40</v>
      </c>
      <c r="E69" s="157" t="s">
        <v>31</v>
      </c>
      <c r="F69" s="170">
        <v>5</v>
      </c>
      <c r="G69" s="159">
        <f t="shared" si="17"/>
        <v>6659090</v>
      </c>
      <c r="H69" s="160"/>
      <c r="I69" s="161">
        <f t="shared" si="18"/>
        <v>0</v>
      </c>
      <c r="J69" s="162"/>
      <c r="K69" s="161">
        <f t="shared" si="19"/>
        <v>0</v>
      </c>
      <c r="L69" s="163"/>
      <c r="M69" s="161">
        <f t="shared" si="20"/>
        <v>0</v>
      </c>
      <c r="N69" s="171">
        <f t="shared" si="21"/>
        <v>5</v>
      </c>
      <c r="O69" s="165">
        <f t="shared" si="22"/>
        <v>6659090</v>
      </c>
      <c r="P69" s="166">
        <f t="shared" si="23"/>
        <v>200000</v>
      </c>
      <c r="Q69" s="167"/>
      <c r="R69" s="1210"/>
      <c r="S69" s="14"/>
      <c r="T69" s="14"/>
      <c r="U69" s="14"/>
      <c r="V69" s="14"/>
      <c r="W69" s="14"/>
      <c r="X69" s="10">
        <f t="shared" si="24"/>
        <v>1331818</v>
      </c>
      <c r="Y69" s="10">
        <f t="shared" si="25"/>
        <v>1931818</v>
      </c>
      <c r="Z69" s="10">
        <f t="shared" si="26"/>
        <v>2231818</v>
      </c>
      <c r="AA69" s="10">
        <f t="shared" si="27"/>
        <v>431818</v>
      </c>
      <c r="AB69" s="345">
        <v>43481</v>
      </c>
      <c r="AC69" s="26">
        <v>6659090</v>
      </c>
      <c r="AD69" s="26"/>
      <c r="AE69" s="26"/>
      <c r="AF69" s="26"/>
      <c r="AG69" s="26"/>
      <c r="AH69" s="26"/>
      <c r="AI69" s="26"/>
      <c r="AJ69" s="347">
        <f t="shared" si="29"/>
        <v>6659090</v>
      </c>
      <c r="AK69" s="348">
        <f t="shared" si="28"/>
        <v>0</v>
      </c>
      <c r="AL69" s="344"/>
      <c r="AM69" s="108"/>
    </row>
    <row r="70" spans="1:39" ht="23.25" x14ac:dyDescent="0.35">
      <c r="A70" s="168">
        <f t="shared" si="30"/>
        <v>9</v>
      </c>
      <c r="B70" s="154">
        <v>43479</v>
      </c>
      <c r="C70" s="169">
        <f t="shared" si="31"/>
        <v>38</v>
      </c>
      <c r="D70" s="156" t="s">
        <v>48</v>
      </c>
      <c r="E70" s="157" t="s">
        <v>43</v>
      </c>
      <c r="F70" s="170">
        <v>5</v>
      </c>
      <c r="G70" s="159">
        <f t="shared" si="17"/>
        <v>6659090</v>
      </c>
      <c r="H70" s="160"/>
      <c r="I70" s="161">
        <f t="shared" si="18"/>
        <v>0</v>
      </c>
      <c r="J70" s="162"/>
      <c r="K70" s="161">
        <f t="shared" si="19"/>
        <v>0</v>
      </c>
      <c r="L70" s="163"/>
      <c r="M70" s="161">
        <f t="shared" si="20"/>
        <v>0</v>
      </c>
      <c r="N70" s="171">
        <f t="shared" si="21"/>
        <v>5</v>
      </c>
      <c r="O70" s="165">
        <f t="shared" si="22"/>
        <v>6659090</v>
      </c>
      <c r="P70" s="166">
        <f t="shared" si="23"/>
        <v>200000</v>
      </c>
      <c r="Q70" s="167"/>
      <c r="R70" s="1210"/>
      <c r="S70" s="14"/>
      <c r="T70" s="14"/>
      <c r="U70" s="14"/>
      <c r="V70" s="14"/>
      <c r="W70" s="14"/>
      <c r="X70" s="10">
        <f t="shared" si="24"/>
        <v>1331818</v>
      </c>
      <c r="Y70" s="10">
        <f t="shared" si="25"/>
        <v>1931818</v>
      </c>
      <c r="Z70" s="10">
        <f t="shared" si="26"/>
        <v>2231818</v>
      </c>
      <c r="AA70" s="10">
        <f t="shared" si="27"/>
        <v>431818</v>
      </c>
      <c r="AB70" s="345">
        <v>43482</v>
      </c>
      <c r="AC70" s="350">
        <v>6659090</v>
      </c>
      <c r="AD70" s="350"/>
      <c r="AE70" s="344"/>
      <c r="AF70" s="344"/>
      <c r="AG70" s="344"/>
      <c r="AH70" s="344"/>
      <c r="AI70" s="344"/>
      <c r="AJ70" s="347">
        <f t="shared" si="29"/>
        <v>6659090</v>
      </c>
      <c r="AK70" s="348">
        <f t="shared" si="28"/>
        <v>0</v>
      </c>
      <c r="AL70" s="344"/>
      <c r="AM70" s="108"/>
    </row>
    <row r="71" spans="1:39" ht="23.25" x14ac:dyDescent="0.35">
      <c r="A71" s="168">
        <f t="shared" si="30"/>
        <v>10</v>
      </c>
      <c r="B71" s="154">
        <v>43479</v>
      </c>
      <c r="C71" s="169">
        <f t="shared" si="31"/>
        <v>39</v>
      </c>
      <c r="D71" s="156" t="s">
        <v>45</v>
      </c>
      <c r="E71" s="157" t="s">
        <v>43</v>
      </c>
      <c r="F71" s="240">
        <v>5</v>
      </c>
      <c r="G71" s="159">
        <f t="shared" si="17"/>
        <v>6659090</v>
      </c>
      <c r="H71" s="160"/>
      <c r="I71" s="161">
        <f t="shared" si="18"/>
        <v>0</v>
      </c>
      <c r="J71" s="162"/>
      <c r="K71" s="161">
        <f t="shared" si="19"/>
        <v>0</v>
      </c>
      <c r="L71" s="163"/>
      <c r="M71" s="161">
        <f t="shared" si="20"/>
        <v>0</v>
      </c>
      <c r="N71" s="171">
        <f t="shared" si="21"/>
        <v>5</v>
      </c>
      <c r="O71" s="165">
        <f t="shared" si="22"/>
        <v>6659090</v>
      </c>
      <c r="P71" s="166">
        <f t="shared" si="23"/>
        <v>200000</v>
      </c>
      <c r="Q71" s="167"/>
      <c r="R71" s="1210"/>
      <c r="S71" s="14"/>
      <c r="T71" s="14"/>
      <c r="U71" s="14"/>
      <c r="V71" s="14"/>
      <c r="W71" s="14"/>
      <c r="X71" s="10">
        <f t="shared" si="24"/>
        <v>1331818</v>
      </c>
      <c r="Y71" s="10">
        <f t="shared" si="25"/>
        <v>1931818</v>
      </c>
      <c r="Z71" s="10">
        <f t="shared" si="26"/>
        <v>2231818</v>
      </c>
      <c r="AA71" s="10">
        <f t="shared" si="27"/>
        <v>431818</v>
      </c>
      <c r="AB71" s="345">
        <v>43482</v>
      </c>
      <c r="AC71" s="26">
        <v>6659090</v>
      </c>
      <c r="AD71" s="26"/>
      <c r="AE71" s="26"/>
      <c r="AF71" s="26"/>
      <c r="AG71" s="26"/>
      <c r="AH71" s="26"/>
      <c r="AI71" s="26"/>
      <c r="AJ71" s="347">
        <f t="shared" si="29"/>
        <v>6659090</v>
      </c>
      <c r="AK71" s="348">
        <f t="shared" si="28"/>
        <v>0</v>
      </c>
      <c r="AL71" s="344"/>
      <c r="AM71" s="108"/>
    </row>
    <row r="72" spans="1:39" ht="23.25" x14ac:dyDescent="0.35">
      <c r="A72" s="168">
        <f t="shared" si="30"/>
        <v>11</v>
      </c>
      <c r="B72" s="154">
        <v>43479</v>
      </c>
      <c r="C72" s="169">
        <f t="shared" si="31"/>
        <v>40</v>
      </c>
      <c r="D72" s="349" t="s">
        <v>42</v>
      </c>
      <c r="E72" s="157" t="s">
        <v>43</v>
      </c>
      <c r="F72" s="170">
        <v>10</v>
      </c>
      <c r="G72" s="159">
        <f t="shared" si="17"/>
        <v>13318180</v>
      </c>
      <c r="H72" s="160"/>
      <c r="I72" s="161">
        <f t="shared" si="18"/>
        <v>0</v>
      </c>
      <c r="J72" s="162"/>
      <c r="K72" s="161">
        <f t="shared" si="19"/>
        <v>0</v>
      </c>
      <c r="L72" s="163"/>
      <c r="M72" s="161">
        <f t="shared" si="20"/>
        <v>0</v>
      </c>
      <c r="N72" s="171">
        <f t="shared" si="21"/>
        <v>10</v>
      </c>
      <c r="O72" s="165">
        <f t="shared" si="22"/>
        <v>13318180</v>
      </c>
      <c r="P72" s="166">
        <f t="shared" si="23"/>
        <v>400000</v>
      </c>
      <c r="Q72" s="167"/>
      <c r="R72" s="1210"/>
      <c r="S72" s="14"/>
      <c r="T72" s="14"/>
      <c r="U72" s="14"/>
      <c r="V72" s="14"/>
      <c r="W72" s="14"/>
      <c r="X72" s="10">
        <f t="shared" si="24"/>
        <v>1331818</v>
      </c>
      <c r="Y72" s="10">
        <f t="shared" si="25"/>
        <v>1931818</v>
      </c>
      <c r="Z72" s="10">
        <f t="shared" si="26"/>
        <v>2231818</v>
      </c>
      <c r="AA72" s="10">
        <f t="shared" si="27"/>
        <v>431818</v>
      </c>
      <c r="AB72" s="345">
        <v>43486</v>
      </c>
      <c r="AC72" s="350">
        <v>13318180</v>
      </c>
      <c r="AD72" s="350"/>
      <c r="AE72" s="344"/>
      <c r="AF72" s="344"/>
      <c r="AG72" s="344"/>
      <c r="AH72" s="344"/>
      <c r="AI72" s="344"/>
      <c r="AJ72" s="347">
        <f t="shared" si="29"/>
        <v>13318180</v>
      </c>
      <c r="AK72" s="348">
        <f t="shared" si="28"/>
        <v>0</v>
      </c>
      <c r="AL72" s="344"/>
      <c r="AM72" s="108"/>
    </row>
    <row r="73" spans="1:39" ht="23.25" x14ac:dyDescent="0.35">
      <c r="A73" s="168">
        <f t="shared" si="30"/>
        <v>12</v>
      </c>
      <c r="B73" s="154">
        <v>43479</v>
      </c>
      <c r="C73" s="169">
        <f t="shared" si="31"/>
        <v>41</v>
      </c>
      <c r="D73" s="156" t="s">
        <v>39</v>
      </c>
      <c r="E73" s="157" t="s">
        <v>43</v>
      </c>
      <c r="F73" s="170">
        <v>10</v>
      </c>
      <c r="G73" s="159">
        <f t="shared" si="17"/>
        <v>13318180</v>
      </c>
      <c r="H73" s="160"/>
      <c r="I73" s="161">
        <f t="shared" si="18"/>
        <v>0</v>
      </c>
      <c r="J73" s="162"/>
      <c r="K73" s="161">
        <f t="shared" si="19"/>
        <v>0</v>
      </c>
      <c r="L73" s="163"/>
      <c r="M73" s="161">
        <f t="shared" si="20"/>
        <v>0</v>
      </c>
      <c r="N73" s="171">
        <f t="shared" si="21"/>
        <v>10</v>
      </c>
      <c r="O73" s="165">
        <f t="shared" si="22"/>
        <v>13318180</v>
      </c>
      <c r="P73" s="166">
        <f t="shared" si="23"/>
        <v>400000</v>
      </c>
      <c r="Q73" s="167"/>
      <c r="R73" s="1210"/>
      <c r="S73" s="14"/>
      <c r="T73" s="14"/>
      <c r="U73" s="14"/>
      <c r="V73" s="14"/>
      <c r="W73" s="14"/>
      <c r="X73" s="10">
        <f t="shared" si="24"/>
        <v>1331818</v>
      </c>
      <c r="Y73" s="10">
        <f t="shared" si="25"/>
        <v>1931818</v>
      </c>
      <c r="Z73" s="10">
        <f t="shared" si="26"/>
        <v>2231818</v>
      </c>
      <c r="AA73" s="10">
        <f t="shared" si="27"/>
        <v>431818</v>
      </c>
      <c r="AB73" s="345">
        <v>43480</v>
      </c>
      <c r="AC73" s="350">
        <v>13318180</v>
      </c>
      <c r="AD73" s="350"/>
      <c r="AE73" s="344"/>
      <c r="AF73" s="344"/>
      <c r="AG73" s="344"/>
      <c r="AH73" s="344"/>
      <c r="AI73" s="344"/>
      <c r="AJ73" s="347">
        <f t="shared" si="29"/>
        <v>13318180</v>
      </c>
      <c r="AK73" s="348">
        <f t="shared" si="28"/>
        <v>0</v>
      </c>
      <c r="AL73" s="344"/>
      <c r="AM73" s="108"/>
    </row>
    <row r="74" spans="1:39" ht="23.25" x14ac:dyDescent="0.35">
      <c r="A74" s="168">
        <f t="shared" si="30"/>
        <v>13</v>
      </c>
      <c r="B74" s="154">
        <v>43479</v>
      </c>
      <c r="C74" s="169">
        <f t="shared" si="31"/>
        <v>42</v>
      </c>
      <c r="D74" s="349" t="s">
        <v>51</v>
      </c>
      <c r="E74" s="157" t="s">
        <v>43</v>
      </c>
      <c r="F74" s="170">
        <v>5</v>
      </c>
      <c r="G74" s="159">
        <f t="shared" si="17"/>
        <v>6659090</v>
      </c>
      <c r="H74" s="160"/>
      <c r="I74" s="161">
        <f t="shared" si="18"/>
        <v>0</v>
      </c>
      <c r="J74" s="162"/>
      <c r="K74" s="161">
        <f t="shared" si="19"/>
        <v>0</v>
      </c>
      <c r="L74" s="163"/>
      <c r="M74" s="161">
        <f t="shared" si="20"/>
        <v>0</v>
      </c>
      <c r="N74" s="171">
        <f t="shared" si="21"/>
        <v>5</v>
      </c>
      <c r="O74" s="165">
        <f t="shared" si="22"/>
        <v>6659090</v>
      </c>
      <c r="P74" s="166">
        <f t="shared" si="23"/>
        <v>200000</v>
      </c>
      <c r="Q74" s="167"/>
      <c r="R74" s="1210"/>
      <c r="S74" s="14"/>
      <c r="T74" s="14"/>
      <c r="U74" s="14"/>
      <c r="V74" s="14"/>
      <c r="W74" s="14"/>
      <c r="X74" s="10">
        <f t="shared" si="24"/>
        <v>1331818</v>
      </c>
      <c r="Y74" s="10">
        <f t="shared" si="25"/>
        <v>1931818</v>
      </c>
      <c r="Z74" s="10">
        <f t="shared" si="26"/>
        <v>2231818</v>
      </c>
      <c r="AA74" s="10">
        <f t="shared" si="27"/>
        <v>431818</v>
      </c>
      <c r="AB74" s="345">
        <v>43482</v>
      </c>
      <c r="AC74" s="350">
        <v>6659090</v>
      </c>
      <c r="AD74" s="350"/>
      <c r="AE74" s="344"/>
      <c r="AF74" s="344"/>
      <c r="AG74" s="344"/>
      <c r="AH74" s="344"/>
      <c r="AI74" s="344"/>
      <c r="AJ74" s="347">
        <f t="shared" si="29"/>
        <v>6659090</v>
      </c>
      <c r="AK74" s="348">
        <f t="shared" si="28"/>
        <v>0</v>
      </c>
      <c r="AL74" s="344"/>
      <c r="AM74" s="108"/>
    </row>
    <row r="75" spans="1:39" ht="18.75" customHeight="1" x14ac:dyDescent="0.35">
      <c r="A75" s="168">
        <f t="shared" si="30"/>
        <v>14</v>
      </c>
      <c r="B75" s="154">
        <v>43479</v>
      </c>
      <c r="C75" s="169">
        <f t="shared" si="31"/>
        <v>43</v>
      </c>
      <c r="D75" s="156" t="s">
        <v>44</v>
      </c>
      <c r="E75" s="157" t="s">
        <v>43</v>
      </c>
      <c r="F75" s="170">
        <v>5</v>
      </c>
      <c r="G75" s="159">
        <f t="shared" si="17"/>
        <v>6659090</v>
      </c>
      <c r="H75" s="160"/>
      <c r="I75" s="161">
        <f t="shared" si="18"/>
        <v>0</v>
      </c>
      <c r="J75" s="162"/>
      <c r="K75" s="161">
        <f t="shared" si="19"/>
        <v>0</v>
      </c>
      <c r="L75" s="163"/>
      <c r="M75" s="161">
        <f t="shared" si="20"/>
        <v>0</v>
      </c>
      <c r="N75" s="171">
        <f t="shared" si="21"/>
        <v>5</v>
      </c>
      <c r="O75" s="165">
        <f t="shared" si="22"/>
        <v>6659090</v>
      </c>
      <c r="P75" s="166">
        <f t="shared" si="23"/>
        <v>200000</v>
      </c>
      <c r="Q75" s="167"/>
      <c r="R75" s="1210"/>
      <c r="S75" s="14"/>
      <c r="T75" s="14"/>
      <c r="U75" s="14"/>
      <c r="V75" s="14"/>
      <c r="W75" s="14"/>
      <c r="X75" s="10">
        <f t="shared" si="24"/>
        <v>1331818</v>
      </c>
      <c r="Y75" s="10">
        <f t="shared" si="25"/>
        <v>1931818</v>
      </c>
      <c r="Z75" s="10">
        <f t="shared" si="26"/>
        <v>2231818</v>
      </c>
      <c r="AA75" s="10">
        <f t="shared" si="27"/>
        <v>431818</v>
      </c>
      <c r="AB75" s="345">
        <v>43482</v>
      </c>
      <c r="AC75" s="350">
        <v>6659090</v>
      </c>
      <c r="AD75" s="350"/>
      <c r="AE75" s="344"/>
      <c r="AF75" s="344"/>
      <c r="AG75" s="344"/>
      <c r="AH75" s="344"/>
      <c r="AI75" s="344"/>
      <c r="AJ75" s="347">
        <f t="shared" si="29"/>
        <v>6659090</v>
      </c>
      <c r="AK75" s="348">
        <f t="shared" si="28"/>
        <v>0</v>
      </c>
      <c r="AL75" s="344"/>
      <c r="AM75" s="108"/>
    </row>
    <row r="76" spans="1:39" ht="18.75" customHeight="1" x14ac:dyDescent="0.35">
      <c r="A76" s="168">
        <f t="shared" si="30"/>
        <v>15</v>
      </c>
      <c r="B76" s="154">
        <v>43479</v>
      </c>
      <c r="C76" s="169">
        <f t="shared" si="31"/>
        <v>44</v>
      </c>
      <c r="D76" s="156" t="s">
        <v>53</v>
      </c>
      <c r="E76" s="157" t="s">
        <v>43</v>
      </c>
      <c r="F76" s="170">
        <v>5</v>
      </c>
      <c r="G76" s="159">
        <f t="shared" si="17"/>
        <v>6659090</v>
      </c>
      <c r="H76" s="160"/>
      <c r="I76" s="161">
        <f t="shared" si="18"/>
        <v>0</v>
      </c>
      <c r="J76" s="162"/>
      <c r="K76" s="161">
        <f t="shared" si="19"/>
        <v>0</v>
      </c>
      <c r="L76" s="163"/>
      <c r="M76" s="161">
        <f t="shared" si="20"/>
        <v>0</v>
      </c>
      <c r="N76" s="171">
        <f t="shared" si="21"/>
        <v>5</v>
      </c>
      <c r="O76" s="165">
        <f t="shared" si="22"/>
        <v>6659090</v>
      </c>
      <c r="P76" s="166">
        <f t="shared" si="23"/>
        <v>200000</v>
      </c>
      <c r="Q76" s="167"/>
      <c r="R76" s="1210"/>
      <c r="S76" s="14"/>
      <c r="T76" s="14"/>
      <c r="U76" s="14"/>
      <c r="V76" s="14"/>
      <c r="W76" s="14"/>
      <c r="X76" s="10">
        <f t="shared" si="24"/>
        <v>1331818</v>
      </c>
      <c r="Y76" s="10">
        <f t="shared" si="25"/>
        <v>1931818</v>
      </c>
      <c r="Z76" s="10">
        <f t="shared" si="26"/>
        <v>2231818</v>
      </c>
      <c r="AA76" s="10">
        <f t="shared" si="27"/>
        <v>431818</v>
      </c>
      <c r="AB76" s="345">
        <v>43482</v>
      </c>
      <c r="AC76" s="350">
        <v>6659090</v>
      </c>
      <c r="AD76" s="350"/>
      <c r="AE76" s="344"/>
      <c r="AF76" s="344"/>
      <c r="AG76" s="344"/>
      <c r="AH76" s="344"/>
      <c r="AI76" s="344"/>
      <c r="AJ76" s="347">
        <f t="shared" si="29"/>
        <v>6659090</v>
      </c>
      <c r="AK76" s="348">
        <f t="shared" si="28"/>
        <v>0</v>
      </c>
      <c r="AL76" s="344"/>
      <c r="AM76" s="108"/>
    </row>
    <row r="77" spans="1:39" ht="18.75" customHeight="1" x14ac:dyDescent="0.35">
      <c r="A77" s="168">
        <f t="shared" si="30"/>
        <v>16</v>
      </c>
      <c r="B77" s="154">
        <v>43479</v>
      </c>
      <c r="C77" s="169">
        <f t="shared" si="31"/>
        <v>45</v>
      </c>
      <c r="D77" s="156" t="s">
        <v>50</v>
      </c>
      <c r="E77" s="157" t="s">
        <v>43</v>
      </c>
      <c r="F77" s="170">
        <v>5</v>
      </c>
      <c r="G77" s="159">
        <f t="shared" si="17"/>
        <v>6659090</v>
      </c>
      <c r="H77" s="160"/>
      <c r="I77" s="161">
        <f t="shared" si="18"/>
        <v>0</v>
      </c>
      <c r="J77" s="162"/>
      <c r="K77" s="161">
        <f t="shared" si="19"/>
        <v>0</v>
      </c>
      <c r="L77" s="163"/>
      <c r="M77" s="161">
        <f t="shared" si="20"/>
        <v>0</v>
      </c>
      <c r="N77" s="171">
        <f t="shared" si="21"/>
        <v>5</v>
      </c>
      <c r="O77" s="165">
        <f t="shared" si="22"/>
        <v>6659090</v>
      </c>
      <c r="P77" s="166">
        <f t="shared" si="23"/>
        <v>200000</v>
      </c>
      <c r="Q77" s="167"/>
      <c r="R77" s="1210"/>
      <c r="S77" s="14"/>
      <c r="T77" s="14"/>
      <c r="U77" s="14"/>
      <c r="V77" s="14"/>
      <c r="W77" s="14"/>
      <c r="X77" s="10">
        <f t="shared" si="24"/>
        <v>1331818</v>
      </c>
      <c r="Y77" s="10">
        <f t="shared" si="25"/>
        <v>1931818</v>
      </c>
      <c r="Z77" s="10">
        <f t="shared" si="26"/>
        <v>2231818</v>
      </c>
      <c r="AA77" s="10">
        <f t="shared" si="27"/>
        <v>431818</v>
      </c>
      <c r="AB77" s="345">
        <v>43482</v>
      </c>
      <c r="AC77" s="350">
        <v>6659090</v>
      </c>
      <c r="AD77" s="350"/>
      <c r="AE77" s="344"/>
      <c r="AF77" s="344"/>
      <c r="AG77" s="344"/>
      <c r="AH77" s="344"/>
      <c r="AI77" s="344"/>
      <c r="AJ77" s="347">
        <f t="shared" si="29"/>
        <v>6659090</v>
      </c>
      <c r="AK77" s="348">
        <f t="shared" si="28"/>
        <v>0</v>
      </c>
      <c r="AL77" s="344"/>
      <c r="AM77" s="108"/>
    </row>
    <row r="78" spans="1:39" ht="18.75" customHeight="1" x14ac:dyDescent="0.35">
      <c r="A78" s="168">
        <f t="shared" si="30"/>
        <v>17</v>
      </c>
      <c r="B78" s="154">
        <v>43479</v>
      </c>
      <c r="C78" s="169">
        <f t="shared" si="31"/>
        <v>46</v>
      </c>
      <c r="D78" s="156" t="s">
        <v>47</v>
      </c>
      <c r="E78" s="157" t="s">
        <v>43</v>
      </c>
      <c r="F78" s="170">
        <v>5</v>
      </c>
      <c r="G78" s="159">
        <f t="shared" si="17"/>
        <v>6659090</v>
      </c>
      <c r="H78" s="160"/>
      <c r="I78" s="161">
        <f t="shared" si="18"/>
        <v>0</v>
      </c>
      <c r="J78" s="162"/>
      <c r="K78" s="161">
        <f t="shared" si="19"/>
        <v>0</v>
      </c>
      <c r="L78" s="163"/>
      <c r="M78" s="161">
        <f t="shared" si="20"/>
        <v>0</v>
      </c>
      <c r="N78" s="171">
        <f t="shared" si="21"/>
        <v>5</v>
      </c>
      <c r="O78" s="165">
        <f t="shared" si="22"/>
        <v>6659090</v>
      </c>
      <c r="P78" s="166">
        <f t="shared" si="23"/>
        <v>200000</v>
      </c>
      <c r="Q78" s="167"/>
      <c r="R78" s="1210"/>
      <c r="S78" s="14"/>
      <c r="T78" s="14"/>
      <c r="U78" s="14"/>
      <c r="V78" s="14"/>
      <c r="W78" s="14"/>
      <c r="X78" s="10">
        <f t="shared" si="24"/>
        <v>1331818</v>
      </c>
      <c r="Y78" s="10">
        <f t="shared" si="25"/>
        <v>1931818</v>
      </c>
      <c r="Z78" s="10">
        <f t="shared" si="26"/>
        <v>2231818</v>
      </c>
      <c r="AA78" s="10">
        <f t="shared" si="27"/>
        <v>431818</v>
      </c>
      <c r="AB78" s="345">
        <v>43482</v>
      </c>
      <c r="AC78" s="350">
        <v>6659090</v>
      </c>
      <c r="AD78" s="350"/>
      <c r="AE78" s="344"/>
      <c r="AF78" s="344"/>
      <c r="AG78" s="344"/>
      <c r="AH78" s="344"/>
      <c r="AI78" s="344"/>
      <c r="AJ78" s="347">
        <f t="shared" si="29"/>
        <v>6659090</v>
      </c>
      <c r="AK78" s="348">
        <f t="shared" si="28"/>
        <v>0</v>
      </c>
      <c r="AL78" s="344"/>
      <c r="AM78" s="108"/>
    </row>
    <row r="79" spans="1:39" ht="18.75" customHeight="1" x14ac:dyDescent="0.35">
      <c r="A79" s="168">
        <f t="shared" si="30"/>
        <v>18</v>
      </c>
      <c r="B79" s="154">
        <v>43479</v>
      </c>
      <c r="C79" s="169">
        <f t="shared" si="31"/>
        <v>47</v>
      </c>
      <c r="D79" s="156" t="s">
        <v>46</v>
      </c>
      <c r="E79" s="157" t="s">
        <v>43</v>
      </c>
      <c r="F79" s="170">
        <v>5</v>
      </c>
      <c r="G79" s="159">
        <f t="shared" si="17"/>
        <v>6659090</v>
      </c>
      <c r="H79" s="160"/>
      <c r="I79" s="161">
        <f t="shared" si="18"/>
        <v>0</v>
      </c>
      <c r="J79" s="162"/>
      <c r="K79" s="161">
        <f t="shared" si="19"/>
        <v>0</v>
      </c>
      <c r="L79" s="163"/>
      <c r="M79" s="161">
        <f t="shared" si="20"/>
        <v>0</v>
      </c>
      <c r="N79" s="171">
        <f t="shared" si="21"/>
        <v>5</v>
      </c>
      <c r="O79" s="165">
        <f t="shared" si="22"/>
        <v>6659090</v>
      </c>
      <c r="P79" s="166">
        <f t="shared" si="23"/>
        <v>200000</v>
      </c>
      <c r="Q79" s="167"/>
      <c r="R79" s="1210"/>
      <c r="S79" s="14"/>
      <c r="T79" s="14"/>
      <c r="U79" s="14"/>
      <c r="V79" s="14"/>
      <c r="W79" s="14"/>
      <c r="X79" s="10">
        <f t="shared" si="24"/>
        <v>1331818</v>
      </c>
      <c r="Y79" s="10">
        <f t="shared" si="25"/>
        <v>1931818</v>
      </c>
      <c r="Z79" s="10">
        <f t="shared" si="26"/>
        <v>2231818</v>
      </c>
      <c r="AA79" s="10">
        <f t="shared" si="27"/>
        <v>431818</v>
      </c>
      <c r="AB79" s="345">
        <v>43482</v>
      </c>
      <c r="AC79" s="350">
        <v>6659090</v>
      </c>
      <c r="AD79" s="350"/>
      <c r="AE79" s="344"/>
      <c r="AF79" s="344"/>
      <c r="AG79" s="344"/>
      <c r="AH79" s="344"/>
      <c r="AI79" s="344"/>
      <c r="AJ79" s="347">
        <f t="shared" si="29"/>
        <v>6659090</v>
      </c>
      <c r="AK79" s="348">
        <f t="shared" si="28"/>
        <v>0</v>
      </c>
      <c r="AL79" s="344"/>
      <c r="AM79" s="108"/>
    </row>
    <row r="80" spans="1:39" ht="18.75" customHeight="1" x14ac:dyDescent="0.35">
      <c r="A80" s="168">
        <f t="shared" si="30"/>
        <v>19</v>
      </c>
      <c r="B80" s="154">
        <v>43479</v>
      </c>
      <c r="C80" s="169">
        <f t="shared" si="31"/>
        <v>48</v>
      </c>
      <c r="D80" s="156" t="s">
        <v>56</v>
      </c>
      <c r="E80" s="157" t="s">
        <v>57</v>
      </c>
      <c r="F80" s="170">
        <v>5</v>
      </c>
      <c r="G80" s="159">
        <f t="shared" si="17"/>
        <v>6659090</v>
      </c>
      <c r="H80" s="160"/>
      <c r="I80" s="161">
        <f t="shared" si="18"/>
        <v>0</v>
      </c>
      <c r="J80" s="162"/>
      <c r="K80" s="161">
        <f t="shared" si="19"/>
        <v>0</v>
      </c>
      <c r="L80" s="163"/>
      <c r="M80" s="161">
        <f t="shared" si="20"/>
        <v>0</v>
      </c>
      <c r="N80" s="171">
        <f t="shared" si="21"/>
        <v>5</v>
      </c>
      <c r="O80" s="165">
        <f t="shared" si="22"/>
        <v>6659090</v>
      </c>
      <c r="P80" s="166">
        <f t="shared" si="23"/>
        <v>200000</v>
      </c>
      <c r="Q80" s="167"/>
      <c r="R80" s="1210"/>
      <c r="S80" s="14"/>
      <c r="T80" s="14"/>
      <c r="U80" s="14"/>
      <c r="V80" s="14"/>
      <c r="W80" s="14"/>
      <c r="X80" s="10">
        <f t="shared" si="24"/>
        <v>1331818</v>
      </c>
      <c r="Y80" s="10">
        <f t="shared" si="25"/>
        <v>1931818</v>
      </c>
      <c r="Z80" s="10">
        <f t="shared" si="26"/>
        <v>2231818</v>
      </c>
      <c r="AA80" s="10">
        <f t="shared" si="27"/>
        <v>431818</v>
      </c>
      <c r="AB80" s="345">
        <v>43481</v>
      </c>
      <c r="AC80" s="350">
        <v>6659090</v>
      </c>
      <c r="AD80" s="350"/>
      <c r="AE80" s="344"/>
      <c r="AF80" s="344"/>
      <c r="AG80" s="344"/>
      <c r="AH80" s="344"/>
      <c r="AI80" s="344"/>
      <c r="AJ80" s="347">
        <f t="shared" si="29"/>
        <v>6659090</v>
      </c>
      <c r="AK80" s="348">
        <f t="shared" si="28"/>
        <v>0</v>
      </c>
      <c r="AL80" s="344"/>
      <c r="AM80" s="108"/>
    </row>
    <row r="81" spans="1:39" ht="18.75" customHeight="1" x14ac:dyDescent="0.35">
      <c r="A81" s="168">
        <f t="shared" si="30"/>
        <v>20</v>
      </c>
      <c r="B81" s="154">
        <v>43479</v>
      </c>
      <c r="C81" s="169">
        <f t="shared" si="31"/>
        <v>49</v>
      </c>
      <c r="D81" s="156" t="s">
        <v>35</v>
      </c>
      <c r="E81" s="157" t="s">
        <v>57</v>
      </c>
      <c r="F81" s="170">
        <v>5</v>
      </c>
      <c r="G81" s="159">
        <f t="shared" si="17"/>
        <v>6659090</v>
      </c>
      <c r="H81" s="160"/>
      <c r="I81" s="161">
        <f t="shared" si="18"/>
        <v>0</v>
      </c>
      <c r="J81" s="162"/>
      <c r="K81" s="161">
        <f t="shared" si="19"/>
        <v>0</v>
      </c>
      <c r="L81" s="163"/>
      <c r="M81" s="161">
        <f t="shared" si="20"/>
        <v>0</v>
      </c>
      <c r="N81" s="171">
        <f t="shared" si="21"/>
        <v>5</v>
      </c>
      <c r="O81" s="165">
        <f t="shared" si="22"/>
        <v>6659090</v>
      </c>
      <c r="P81" s="166">
        <f t="shared" si="23"/>
        <v>200000</v>
      </c>
      <c r="Q81" s="167"/>
      <c r="R81" s="1210"/>
      <c r="S81" s="14"/>
      <c r="T81" s="14"/>
      <c r="U81" s="14"/>
      <c r="V81" s="14"/>
      <c r="W81" s="14"/>
      <c r="X81" s="10">
        <f t="shared" si="24"/>
        <v>1331818</v>
      </c>
      <c r="Y81" s="10">
        <f t="shared" si="25"/>
        <v>1931818</v>
      </c>
      <c r="Z81" s="10">
        <f t="shared" si="26"/>
        <v>2231818</v>
      </c>
      <c r="AA81" s="10">
        <f t="shared" si="27"/>
        <v>431818</v>
      </c>
      <c r="AB81" s="345">
        <v>43481</v>
      </c>
      <c r="AC81" s="350">
        <v>6659090</v>
      </c>
      <c r="AD81" s="350"/>
      <c r="AE81" s="344"/>
      <c r="AF81" s="344"/>
      <c r="AG81" s="344"/>
      <c r="AH81" s="344"/>
      <c r="AI81" s="344"/>
      <c r="AJ81" s="347">
        <f t="shared" si="29"/>
        <v>6659090</v>
      </c>
      <c r="AK81" s="348">
        <f t="shared" si="28"/>
        <v>0</v>
      </c>
      <c r="AL81" s="344"/>
      <c r="AM81" s="108"/>
    </row>
    <row r="82" spans="1:39" ht="18.75" customHeight="1" x14ac:dyDescent="0.35">
      <c r="A82" s="168">
        <f t="shared" si="30"/>
        <v>21</v>
      </c>
      <c r="B82" s="154">
        <v>43479</v>
      </c>
      <c r="C82" s="169">
        <f t="shared" si="31"/>
        <v>50</v>
      </c>
      <c r="D82" s="156" t="s">
        <v>58</v>
      </c>
      <c r="E82" s="157" t="s">
        <v>57</v>
      </c>
      <c r="F82" s="170">
        <v>5</v>
      </c>
      <c r="G82" s="159">
        <f t="shared" si="17"/>
        <v>6659090</v>
      </c>
      <c r="H82" s="160"/>
      <c r="I82" s="161">
        <f t="shared" si="18"/>
        <v>0</v>
      </c>
      <c r="J82" s="162"/>
      <c r="K82" s="161">
        <f t="shared" si="19"/>
        <v>0</v>
      </c>
      <c r="L82" s="163"/>
      <c r="M82" s="161">
        <f t="shared" si="20"/>
        <v>0</v>
      </c>
      <c r="N82" s="171">
        <f t="shared" si="21"/>
        <v>5</v>
      </c>
      <c r="O82" s="165">
        <f t="shared" si="22"/>
        <v>6659090</v>
      </c>
      <c r="P82" s="166">
        <f t="shared" si="23"/>
        <v>200000</v>
      </c>
      <c r="Q82" s="167"/>
      <c r="R82" s="1210"/>
      <c r="S82" s="14"/>
      <c r="T82" s="14"/>
      <c r="U82" s="14"/>
      <c r="V82" s="14"/>
      <c r="W82" s="14"/>
      <c r="X82" s="10">
        <f t="shared" si="24"/>
        <v>1331818</v>
      </c>
      <c r="Y82" s="10">
        <f t="shared" si="25"/>
        <v>1931818</v>
      </c>
      <c r="Z82" s="10">
        <f t="shared" si="26"/>
        <v>2231818</v>
      </c>
      <c r="AA82" s="10">
        <f t="shared" si="27"/>
        <v>431818</v>
      </c>
      <c r="AB82" s="345">
        <v>43480</v>
      </c>
      <c r="AC82" s="350">
        <v>6659090</v>
      </c>
      <c r="AD82" s="350"/>
      <c r="AE82" s="344"/>
      <c r="AF82" s="344"/>
      <c r="AG82" s="344"/>
      <c r="AH82" s="344"/>
      <c r="AI82" s="344"/>
      <c r="AJ82" s="347">
        <f t="shared" si="29"/>
        <v>6659090</v>
      </c>
      <c r="AK82" s="348">
        <f t="shared" si="28"/>
        <v>0</v>
      </c>
      <c r="AL82" s="344"/>
      <c r="AM82" s="108"/>
    </row>
    <row r="83" spans="1:39" ht="18.75" customHeight="1" x14ac:dyDescent="0.35">
      <c r="A83" s="168">
        <f t="shared" si="30"/>
        <v>22</v>
      </c>
      <c r="B83" s="154">
        <v>43479</v>
      </c>
      <c r="C83" s="169">
        <f t="shared" si="31"/>
        <v>51</v>
      </c>
      <c r="D83" s="156" t="s">
        <v>59</v>
      </c>
      <c r="E83" s="157" t="s">
        <v>57</v>
      </c>
      <c r="F83" s="170">
        <v>5</v>
      </c>
      <c r="G83" s="159">
        <f t="shared" si="17"/>
        <v>6659090</v>
      </c>
      <c r="H83" s="160"/>
      <c r="I83" s="161">
        <f t="shared" si="18"/>
        <v>0</v>
      </c>
      <c r="J83" s="162"/>
      <c r="K83" s="161">
        <f t="shared" si="19"/>
        <v>0</v>
      </c>
      <c r="L83" s="163"/>
      <c r="M83" s="161">
        <f t="shared" si="20"/>
        <v>0</v>
      </c>
      <c r="N83" s="171">
        <f t="shared" si="21"/>
        <v>5</v>
      </c>
      <c r="O83" s="165">
        <f t="shared" si="22"/>
        <v>6659090</v>
      </c>
      <c r="P83" s="166">
        <f t="shared" si="23"/>
        <v>200000</v>
      </c>
      <c r="Q83" s="167"/>
      <c r="R83" s="1210"/>
      <c r="S83" s="14"/>
      <c r="T83" s="14"/>
      <c r="U83" s="14"/>
      <c r="V83" s="14"/>
      <c r="W83" s="14"/>
      <c r="X83" s="10">
        <f t="shared" si="24"/>
        <v>1331818</v>
      </c>
      <c r="Y83" s="10">
        <f t="shared" si="25"/>
        <v>1931818</v>
      </c>
      <c r="Z83" s="10">
        <f t="shared" si="26"/>
        <v>2231818</v>
      </c>
      <c r="AA83" s="10">
        <f t="shared" si="27"/>
        <v>431818</v>
      </c>
      <c r="AB83" s="345">
        <v>43480</v>
      </c>
      <c r="AC83" s="350">
        <v>6659090</v>
      </c>
      <c r="AD83" s="350"/>
      <c r="AE83" s="344"/>
      <c r="AF83" s="344"/>
      <c r="AG83" s="344"/>
      <c r="AH83" s="344"/>
      <c r="AI83" s="344"/>
      <c r="AJ83" s="347">
        <f t="shared" si="29"/>
        <v>6659090</v>
      </c>
      <c r="AK83" s="348">
        <f t="shared" si="28"/>
        <v>0</v>
      </c>
      <c r="AL83" s="344"/>
      <c r="AM83" s="108"/>
    </row>
    <row r="84" spans="1:39" ht="18.75" customHeight="1" x14ac:dyDescent="0.35">
      <c r="A84" s="168">
        <f t="shared" si="30"/>
        <v>23</v>
      </c>
      <c r="B84" s="154">
        <v>43479</v>
      </c>
      <c r="C84" s="169">
        <f t="shared" si="31"/>
        <v>52</v>
      </c>
      <c r="D84" s="156" t="s">
        <v>68</v>
      </c>
      <c r="E84" s="157" t="s">
        <v>57</v>
      </c>
      <c r="F84" s="170"/>
      <c r="G84" s="159">
        <f t="shared" si="17"/>
        <v>0</v>
      </c>
      <c r="H84" s="160">
        <v>1</v>
      </c>
      <c r="I84" s="161">
        <f t="shared" si="18"/>
        <v>1931818</v>
      </c>
      <c r="J84" s="162">
        <v>2</v>
      </c>
      <c r="K84" s="161">
        <f t="shared" si="19"/>
        <v>4463636</v>
      </c>
      <c r="L84" s="163">
        <v>2</v>
      </c>
      <c r="M84" s="161">
        <f t="shared" si="20"/>
        <v>863636</v>
      </c>
      <c r="N84" s="171">
        <f t="shared" si="21"/>
        <v>5</v>
      </c>
      <c r="O84" s="165">
        <f t="shared" si="22"/>
        <v>7259090</v>
      </c>
      <c r="P84" s="166">
        <f t="shared" si="23"/>
        <v>200000</v>
      </c>
      <c r="Q84" s="167"/>
      <c r="R84" s="1210"/>
      <c r="S84" s="14"/>
      <c r="T84" s="14"/>
      <c r="U84" s="14"/>
      <c r="V84" s="14"/>
      <c r="W84" s="14"/>
      <c r="X84" s="10">
        <f t="shared" si="24"/>
        <v>1331818</v>
      </c>
      <c r="Y84" s="10">
        <f t="shared" si="25"/>
        <v>1931818</v>
      </c>
      <c r="Z84" s="10">
        <f t="shared" si="26"/>
        <v>2231818</v>
      </c>
      <c r="AA84" s="10">
        <f t="shared" si="27"/>
        <v>431818</v>
      </c>
      <c r="AB84" s="345">
        <v>43482</v>
      </c>
      <c r="AC84" s="350">
        <v>7259090</v>
      </c>
      <c r="AD84" s="350"/>
      <c r="AE84" s="344"/>
      <c r="AF84" s="344"/>
      <c r="AG84" s="344"/>
      <c r="AH84" s="344"/>
      <c r="AI84" s="344"/>
      <c r="AJ84" s="347">
        <f t="shared" si="29"/>
        <v>7259090</v>
      </c>
      <c r="AK84" s="348">
        <f t="shared" si="28"/>
        <v>0</v>
      </c>
      <c r="AL84" s="344"/>
      <c r="AM84" s="108"/>
    </row>
    <row r="85" spans="1:39" ht="18.75" customHeight="1" x14ac:dyDescent="0.35">
      <c r="A85" s="168">
        <f t="shared" si="30"/>
        <v>24</v>
      </c>
      <c r="B85" s="154">
        <v>43479</v>
      </c>
      <c r="C85" s="169">
        <f t="shared" si="31"/>
        <v>53</v>
      </c>
      <c r="D85" s="156" t="s">
        <v>69</v>
      </c>
      <c r="E85" s="157" t="s">
        <v>57</v>
      </c>
      <c r="F85" s="170"/>
      <c r="G85" s="159">
        <f t="shared" si="17"/>
        <v>0</v>
      </c>
      <c r="H85" s="160">
        <v>1</v>
      </c>
      <c r="I85" s="161">
        <f t="shared" si="18"/>
        <v>1931818</v>
      </c>
      <c r="J85" s="162">
        <v>2</v>
      </c>
      <c r="K85" s="161">
        <f t="shared" si="19"/>
        <v>4463636</v>
      </c>
      <c r="L85" s="163">
        <v>2</v>
      </c>
      <c r="M85" s="161">
        <f t="shared" si="20"/>
        <v>863636</v>
      </c>
      <c r="N85" s="171">
        <f t="shared" si="21"/>
        <v>5</v>
      </c>
      <c r="O85" s="165">
        <f t="shared" si="22"/>
        <v>7259090</v>
      </c>
      <c r="P85" s="166">
        <f t="shared" si="23"/>
        <v>200000</v>
      </c>
      <c r="Q85" s="167"/>
      <c r="R85" s="1210"/>
      <c r="S85" s="14"/>
      <c r="T85" s="14"/>
      <c r="U85" s="14"/>
      <c r="V85" s="14"/>
      <c r="W85" s="14"/>
      <c r="X85" s="10">
        <f t="shared" si="24"/>
        <v>1331818</v>
      </c>
      <c r="Y85" s="10">
        <f t="shared" si="25"/>
        <v>1931818</v>
      </c>
      <c r="Z85" s="10">
        <f t="shared" si="26"/>
        <v>2231818</v>
      </c>
      <c r="AA85" s="10">
        <f t="shared" si="27"/>
        <v>431818</v>
      </c>
      <c r="AB85" s="345">
        <v>43481</v>
      </c>
      <c r="AC85" s="350">
        <v>7259090</v>
      </c>
      <c r="AD85" s="350"/>
      <c r="AE85" s="344"/>
      <c r="AF85" s="344"/>
      <c r="AG85" s="344"/>
      <c r="AH85" s="344"/>
      <c r="AI85" s="344"/>
      <c r="AJ85" s="347">
        <f t="shared" si="29"/>
        <v>7259090</v>
      </c>
      <c r="AK85" s="348">
        <f t="shared" si="28"/>
        <v>0</v>
      </c>
      <c r="AL85" s="344"/>
      <c r="AM85" s="108"/>
    </row>
    <row r="86" spans="1:39" ht="18.75" customHeight="1" x14ac:dyDescent="0.35">
      <c r="A86" s="168">
        <f t="shared" si="30"/>
        <v>25</v>
      </c>
      <c r="B86" s="154">
        <v>43479</v>
      </c>
      <c r="C86" s="169">
        <f t="shared" si="31"/>
        <v>54</v>
      </c>
      <c r="D86" s="156" t="s">
        <v>70</v>
      </c>
      <c r="E86" s="157" t="s">
        <v>57</v>
      </c>
      <c r="F86" s="170"/>
      <c r="G86" s="159">
        <f t="shared" si="17"/>
        <v>0</v>
      </c>
      <c r="H86" s="160"/>
      <c r="I86" s="161">
        <f t="shared" si="18"/>
        <v>0</v>
      </c>
      <c r="J86" s="162">
        <v>2</v>
      </c>
      <c r="K86" s="161">
        <f t="shared" si="19"/>
        <v>4463636</v>
      </c>
      <c r="L86" s="163">
        <v>2</v>
      </c>
      <c r="M86" s="161">
        <f t="shared" si="20"/>
        <v>863636</v>
      </c>
      <c r="N86" s="171">
        <f t="shared" si="21"/>
        <v>4</v>
      </c>
      <c r="O86" s="165">
        <f t="shared" si="22"/>
        <v>5327272</v>
      </c>
      <c r="P86" s="166">
        <f t="shared" si="23"/>
        <v>160000</v>
      </c>
      <c r="Q86" s="167"/>
      <c r="R86" s="1210"/>
      <c r="S86" s="14"/>
      <c r="T86" s="14"/>
      <c r="U86" s="14"/>
      <c r="V86" s="14"/>
      <c r="W86" s="14"/>
      <c r="X86" s="10">
        <f t="shared" si="24"/>
        <v>1331818</v>
      </c>
      <c r="Y86" s="10">
        <f t="shared" si="25"/>
        <v>1931818</v>
      </c>
      <c r="Z86" s="10">
        <f t="shared" si="26"/>
        <v>2231818</v>
      </c>
      <c r="AA86" s="10">
        <f t="shared" si="27"/>
        <v>431818</v>
      </c>
      <c r="AB86" s="345">
        <v>43482</v>
      </c>
      <c r="AC86" s="350">
        <v>5327272</v>
      </c>
      <c r="AD86" s="350"/>
      <c r="AE86" s="344"/>
      <c r="AF86" s="344"/>
      <c r="AG86" s="344"/>
      <c r="AH86" s="344"/>
      <c r="AI86" s="344"/>
      <c r="AJ86" s="347">
        <f t="shared" si="29"/>
        <v>5327272</v>
      </c>
      <c r="AK86" s="348">
        <f t="shared" si="28"/>
        <v>0</v>
      </c>
      <c r="AL86" s="344"/>
      <c r="AM86" s="108"/>
    </row>
    <row r="87" spans="1:39" ht="18.75" customHeight="1" x14ac:dyDescent="0.35">
      <c r="A87" s="168">
        <f t="shared" si="30"/>
        <v>26</v>
      </c>
      <c r="B87" s="154">
        <v>43479</v>
      </c>
      <c r="C87" s="169">
        <f t="shared" si="31"/>
        <v>55</v>
      </c>
      <c r="D87" s="156" t="s">
        <v>71</v>
      </c>
      <c r="E87" s="157" t="s">
        <v>57</v>
      </c>
      <c r="F87" s="170"/>
      <c r="G87" s="159">
        <f t="shared" si="17"/>
        <v>0</v>
      </c>
      <c r="H87" s="160"/>
      <c r="I87" s="161">
        <f t="shared" si="18"/>
        <v>0</v>
      </c>
      <c r="J87" s="162">
        <v>2</v>
      </c>
      <c r="K87" s="161">
        <f t="shared" si="19"/>
        <v>4463636</v>
      </c>
      <c r="L87" s="163">
        <v>2</v>
      </c>
      <c r="M87" s="161">
        <f t="shared" si="20"/>
        <v>863636</v>
      </c>
      <c r="N87" s="171">
        <f t="shared" si="21"/>
        <v>4</v>
      </c>
      <c r="O87" s="165">
        <f t="shared" si="22"/>
        <v>5327272</v>
      </c>
      <c r="P87" s="166">
        <f t="shared" si="23"/>
        <v>160000</v>
      </c>
      <c r="Q87" s="167"/>
      <c r="R87" s="1210"/>
      <c r="S87" s="14"/>
      <c r="T87" s="14"/>
      <c r="U87" s="14"/>
      <c r="V87" s="14"/>
      <c r="W87" s="14"/>
      <c r="X87" s="10">
        <f t="shared" si="24"/>
        <v>1331818</v>
      </c>
      <c r="Y87" s="10">
        <f t="shared" si="25"/>
        <v>1931818</v>
      </c>
      <c r="Z87" s="10">
        <f t="shared" si="26"/>
        <v>2231818</v>
      </c>
      <c r="AA87" s="10">
        <f t="shared" si="27"/>
        <v>431818</v>
      </c>
      <c r="AB87" s="345">
        <v>43482</v>
      </c>
      <c r="AC87" s="350">
        <v>4000000</v>
      </c>
      <c r="AD87" s="345">
        <v>43486</v>
      </c>
      <c r="AE87" s="351">
        <v>1327272</v>
      </c>
      <c r="AF87" s="344"/>
      <c r="AG87" s="344"/>
      <c r="AH87" s="344"/>
      <c r="AI87" s="344"/>
      <c r="AJ87" s="347">
        <f t="shared" si="29"/>
        <v>5327272</v>
      </c>
      <c r="AK87" s="348">
        <f t="shared" si="28"/>
        <v>0</v>
      </c>
      <c r="AL87" s="344"/>
      <c r="AM87" s="108"/>
    </row>
    <row r="88" spans="1:39" ht="18.75" customHeight="1" x14ac:dyDescent="0.35">
      <c r="A88" s="168">
        <f t="shared" si="30"/>
        <v>27</v>
      </c>
      <c r="B88" s="154">
        <v>43479</v>
      </c>
      <c r="C88" s="169">
        <f t="shared" si="31"/>
        <v>56</v>
      </c>
      <c r="D88" s="156" t="s">
        <v>72</v>
      </c>
      <c r="E88" s="157" t="s">
        <v>57</v>
      </c>
      <c r="F88" s="170"/>
      <c r="G88" s="159">
        <f t="shared" si="17"/>
        <v>0</v>
      </c>
      <c r="H88" s="160">
        <v>1</v>
      </c>
      <c r="I88" s="161">
        <f t="shared" si="18"/>
        <v>1931818</v>
      </c>
      <c r="J88" s="162">
        <v>2</v>
      </c>
      <c r="K88" s="161">
        <f t="shared" si="19"/>
        <v>4463636</v>
      </c>
      <c r="L88" s="163">
        <v>2</v>
      </c>
      <c r="M88" s="161">
        <f t="shared" si="20"/>
        <v>863636</v>
      </c>
      <c r="N88" s="171">
        <f t="shared" si="21"/>
        <v>5</v>
      </c>
      <c r="O88" s="165">
        <f t="shared" si="22"/>
        <v>7259090</v>
      </c>
      <c r="P88" s="166">
        <f t="shared" si="23"/>
        <v>200000</v>
      </c>
      <c r="Q88" s="167"/>
      <c r="R88" s="1210"/>
      <c r="S88" s="14"/>
      <c r="T88" s="14"/>
      <c r="U88" s="14"/>
      <c r="V88" s="14"/>
      <c r="W88" s="14"/>
      <c r="X88" s="10">
        <f t="shared" si="24"/>
        <v>1331818</v>
      </c>
      <c r="Y88" s="10">
        <f t="shared" si="25"/>
        <v>1931818</v>
      </c>
      <c r="Z88" s="10">
        <f t="shared" si="26"/>
        <v>2231818</v>
      </c>
      <c r="AA88" s="10">
        <f t="shared" si="27"/>
        <v>431818</v>
      </c>
      <c r="AB88" s="345">
        <v>43481</v>
      </c>
      <c r="AC88" s="350">
        <v>7259090</v>
      </c>
      <c r="AD88" s="350"/>
      <c r="AE88" s="344"/>
      <c r="AF88" s="344"/>
      <c r="AG88" s="344"/>
      <c r="AH88" s="344"/>
      <c r="AI88" s="344"/>
      <c r="AJ88" s="347">
        <f t="shared" si="29"/>
        <v>7259090</v>
      </c>
      <c r="AK88" s="348">
        <f t="shared" si="28"/>
        <v>0</v>
      </c>
      <c r="AL88" s="344"/>
      <c r="AM88" s="108"/>
    </row>
    <row r="89" spans="1:39" ht="18.75" customHeight="1" x14ac:dyDescent="0.35">
      <c r="A89" s="168">
        <f t="shared" si="30"/>
        <v>28</v>
      </c>
      <c r="B89" s="154">
        <v>43479</v>
      </c>
      <c r="C89" s="169">
        <f t="shared" si="31"/>
        <v>57</v>
      </c>
      <c r="D89" s="156" t="s">
        <v>73</v>
      </c>
      <c r="E89" s="157" t="s">
        <v>57</v>
      </c>
      <c r="F89" s="170"/>
      <c r="G89" s="159">
        <f t="shared" si="17"/>
        <v>0</v>
      </c>
      <c r="H89" s="160">
        <v>1</v>
      </c>
      <c r="I89" s="161">
        <f t="shared" si="18"/>
        <v>1931818</v>
      </c>
      <c r="J89" s="162">
        <v>2</v>
      </c>
      <c r="K89" s="161">
        <f t="shared" si="19"/>
        <v>4463636</v>
      </c>
      <c r="L89" s="163">
        <v>2</v>
      </c>
      <c r="M89" s="161">
        <f t="shared" si="20"/>
        <v>863636</v>
      </c>
      <c r="N89" s="171">
        <f t="shared" si="21"/>
        <v>5</v>
      </c>
      <c r="O89" s="165">
        <f t="shared" si="22"/>
        <v>7259090</v>
      </c>
      <c r="P89" s="166">
        <f t="shared" si="23"/>
        <v>200000</v>
      </c>
      <c r="Q89" s="167"/>
      <c r="R89" s="1210"/>
      <c r="S89" s="14"/>
      <c r="T89" s="14"/>
      <c r="U89" s="14"/>
      <c r="V89" s="14"/>
      <c r="W89" s="14"/>
      <c r="X89" s="10">
        <f t="shared" si="24"/>
        <v>1331818</v>
      </c>
      <c r="Y89" s="10">
        <f t="shared" si="25"/>
        <v>1931818</v>
      </c>
      <c r="Z89" s="10">
        <f t="shared" si="26"/>
        <v>2231818</v>
      </c>
      <c r="AA89" s="10">
        <f t="shared" si="27"/>
        <v>431818</v>
      </c>
      <c r="AB89" s="345">
        <v>43481</v>
      </c>
      <c r="AC89" s="350">
        <v>7259090</v>
      </c>
      <c r="AD89" s="350"/>
      <c r="AE89" s="344"/>
      <c r="AF89" s="344"/>
      <c r="AG89" s="344"/>
      <c r="AH89" s="344"/>
      <c r="AI89" s="344"/>
      <c r="AJ89" s="347">
        <f t="shared" si="29"/>
        <v>7259090</v>
      </c>
      <c r="AK89" s="348">
        <f t="shared" si="28"/>
        <v>0</v>
      </c>
      <c r="AL89" s="344"/>
      <c r="AM89" s="108"/>
    </row>
    <row r="90" spans="1:39" ht="18.75" customHeight="1" x14ac:dyDescent="0.35">
      <c r="A90" s="168">
        <f t="shared" si="30"/>
        <v>29</v>
      </c>
      <c r="B90" s="154">
        <v>43479</v>
      </c>
      <c r="C90" s="169">
        <f t="shared" si="31"/>
        <v>58</v>
      </c>
      <c r="D90" s="156" t="s">
        <v>74</v>
      </c>
      <c r="E90" s="157" t="s">
        <v>57</v>
      </c>
      <c r="F90" s="170"/>
      <c r="G90" s="159">
        <f t="shared" si="17"/>
        <v>0</v>
      </c>
      <c r="H90" s="160"/>
      <c r="I90" s="161">
        <f t="shared" si="18"/>
        <v>0</v>
      </c>
      <c r="J90" s="162">
        <v>2</v>
      </c>
      <c r="K90" s="161">
        <f t="shared" si="19"/>
        <v>4463636</v>
      </c>
      <c r="L90" s="163">
        <v>2</v>
      </c>
      <c r="M90" s="161">
        <f t="shared" si="20"/>
        <v>863636</v>
      </c>
      <c r="N90" s="171">
        <f t="shared" si="21"/>
        <v>4</v>
      </c>
      <c r="O90" s="165">
        <f t="shared" si="22"/>
        <v>5327272</v>
      </c>
      <c r="P90" s="166">
        <f t="shared" si="23"/>
        <v>160000</v>
      </c>
      <c r="Q90" s="167"/>
      <c r="R90" s="1210"/>
      <c r="S90" s="14"/>
      <c r="T90" s="14"/>
      <c r="U90" s="14"/>
      <c r="V90" s="14"/>
      <c r="W90" s="14"/>
      <c r="X90" s="10">
        <f t="shared" si="24"/>
        <v>1331818</v>
      </c>
      <c r="Y90" s="10">
        <f t="shared" si="25"/>
        <v>1931818</v>
      </c>
      <c r="Z90" s="10">
        <f t="shared" si="26"/>
        <v>2231818</v>
      </c>
      <c r="AA90" s="10">
        <f t="shared" si="27"/>
        <v>431818</v>
      </c>
      <c r="AB90" s="345">
        <v>43482</v>
      </c>
      <c r="AC90" s="350">
        <v>3000000</v>
      </c>
      <c r="AD90" s="345">
        <v>43483</v>
      </c>
      <c r="AE90" s="351">
        <v>2327272</v>
      </c>
      <c r="AF90" s="344"/>
      <c r="AG90" s="344"/>
      <c r="AH90" s="344"/>
      <c r="AI90" s="344"/>
      <c r="AJ90" s="347">
        <f t="shared" si="29"/>
        <v>5327272</v>
      </c>
      <c r="AK90" s="348">
        <f t="shared" si="28"/>
        <v>0</v>
      </c>
      <c r="AL90" s="344"/>
      <c r="AM90" s="108"/>
    </row>
    <row r="91" spans="1:39" ht="18.75" customHeight="1" x14ac:dyDescent="0.35">
      <c r="A91" s="168">
        <f t="shared" si="30"/>
        <v>30</v>
      </c>
      <c r="B91" s="154">
        <v>43479</v>
      </c>
      <c r="C91" s="169">
        <f t="shared" si="31"/>
        <v>59</v>
      </c>
      <c r="D91" s="156" t="s">
        <v>75</v>
      </c>
      <c r="E91" s="157" t="s">
        <v>57</v>
      </c>
      <c r="F91" s="170"/>
      <c r="G91" s="159">
        <f t="shared" si="17"/>
        <v>0</v>
      </c>
      <c r="H91" s="160">
        <v>1</v>
      </c>
      <c r="I91" s="161">
        <f t="shared" si="18"/>
        <v>1931818</v>
      </c>
      <c r="J91" s="162">
        <v>2</v>
      </c>
      <c r="K91" s="161">
        <f t="shared" si="19"/>
        <v>4463636</v>
      </c>
      <c r="L91" s="163">
        <v>2</v>
      </c>
      <c r="M91" s="161">
        <f t="shared" si="20"/>
        <v>863636</v>
      </c>
      <c r="N91" s="171">
        <f t="shared" si="21"/>
        <v>5</v>
      </c>
      <c r="O91" s="165">
        <f t="shared" si="22"/>
        <v>7259090</v>
      </c>
      <c r="P91" s="166">
        <f t="shared" si="23"/>
        <v>200000</v>
      </c>
      <c r="Q91" s="167"/>
      <c r="R91" s="1210"/>
      <c r="S91" s="14"/>
      <c r="T91" s="14"/>
      <c r="U91" s="14"/>
      <c r="V91" s="14"/>
      <c r="W91" s="14"/>
      <c r="X91" s="10">
        <f t="shared" si="24"/>
        <v>1331818</v>
      </c>
      <c r="Y91" s="10">
        <f t="shared" si="25"/>
        <v>1931818</v>
      </c>
      <c r="Z91" s="10">
        <f t="shared" si="26"/>
        <v>2231818</v>
      </c>
      <c r="AA91" s="10">
        <f t="shared" si="27"/>
        <v>431818</v>
      </c>
      <c r="AB91" s="345">
        <v>43480</v>
      </c>
      <c r="AC91" s="350">
        <v>7259090</v>
      </c>
      <c r="AD91" s="350"/>
      <c r="AE91" s="344"/>
      <c r="AF91" s="344"/>
      <c r="AG91" s="344"/>
      <c r="AH91" s="344"/>
      <c r="AI91" s="344"/>
      <c r="AJ91" s="347">
        <f t="shared" si="29"/>
        <v>7259090</v>
      </c>
      <c r="AK91" s="348">
        <f t="shared" si="28"/>
        <v>0</v>
      </c>
      <c r="AL91" s="344"/>
      <c r="AM91" s="108"/>
    </row>
    <row r="92" spans="1:39" ht="18.75" customHeight="1" x14ac:dyDescent="0.35">
      <c r="A92" s="168">
        <f t="shared" si="30"/>
        <v>31</v>
      </c>
      <c r="B92" s="154">
        <v>43479</v>
      </c>
      <c r="C92" s="169">
        <f t="shared" si="31"/>
        <v>60</v>
      </c>
      <c r="D92" s="156" t="s">
        <v>76</v>
      </c>
      <c r="E92" s="157" t="s">
        <v>57</v>
      </c>
      <c r="F92" s="170"/>
      <c r="G92" s="159">
        <f t="shared" si="17"/>
        <v>0</v>
      </c>
      <c r="H92" s="160">
        <v>1</v>
      </c>
      <c r="I92" s="161">
        <f t="shared" si="18"/>
        <v>1931818</v>
      </c>
      <c r="J92" s="162">
        <v>2</v>
      </c>
      <c r="K92" s="161">
        <f t="shared" si="19"/>
        <v>4463636</v>
      </c>
      <c r="L92" s="163">
        <v>2</v>
      </c>
      <c r="M92" s="161">
        <f t="shared" si="20"/>
        <v>863636</v>
      </c>
      <c r="N92" s="171">
        <f t="shared" si="21"/>
        <v>5</v>
      </c>
      <c r="O92" s="165">
        <f t="shared" si="22"/>
        <v>7259090</v>
      </c>
      <c r="P92" s="166">
        <f t="shared" si="23"/>
        <v>200000</v>
      </c>
      <c r="Q92" s="167"/>
      <c r="R92" s="1210"/>
      <c r="S92" s="14"/>
      <c r="T92" s="14"/>
      <c r="U92" s="14"/>
      <c r="V92" s="14"/>
      <c r="W92" s="14"/>
      <c r="X92" s="10">
        <f t="shared" si="24"/>
        <v>1331818</v>
      </c>
      <c r="Y92" s="10">
        <f t="shared" si="25"/>
        <v>1931818</v>
      </c>
      <c r="Z92" s="10">
        <f t="shared" si="26"/>
        <v>2231818</v>
      </c>
      <c r="AA92" s="10">
        <f t="shared" si="27"/>
        <v>431818</v>
      </c>
      <c r="AB92" s="345">
        <v>43482</v>
      </c>
      <c r="AC92" s="350">
        <v>7259090</v>
      </c>
      <c r="AD92" s="350"/>
      <c r="AE92" s="344"/>
      <c r="AF92" s="344"/>
      <c r="AG92" s="344"/>
      <c r="AH92" s="344"/>
      <c r="AI92" s="344"/>
      <c r="AJ92" s="347">
        <f t="shared" si="29"/>
        <v>7259090</v>
      </c>
      <c r="AK92" s="348">
        <f t="shared" si="28"/>
        <v>0</v>
      </c>
      <c r="AL92" s="344"/>
      <c r="AM92" s="108"/>
    </row>
    <row r="93" spans="1:39" ht="18.75" customHeight="1" x14ac:dyDescent="0.35">
      <c r="A93" s="168">
        <f t="shared" si="30"/>
        <v>32</v>
      </c>
      <c r="B93" s="154">
        <v>43479</v>
      </c>
      <c r="C93" s="169">
        <f t="shared" si="31"/>
        <v>61</v>
      </c>
      <c r="D93" s="156" t="s">
        <v>77</v>
      </c>
      <c r="E93" s="157" t="s">
        <v>57</v>
      </c>
      <c r="F93" s="170"/>
      <c r="G93" s="159">
        <f t="shared" si="17"/>
        <v>0</v>
      </c>
      <c r="H93" s="160">
        <v>1</v>
      </c>
      <c r="I93" s="161">
        <f t="shared" si="18"/>
        <v>1931818</v>
      </c>
      <c r="J93" s="162">
        <v>2</v>
      </c>
      <c r="K93" s="161">
        <f t="shared" si="19"/>
        <v>4463636</v>
      </c>
      <c r="L93" s="163">
        <v>2</v>
      </c>
      <c r="M93" s="161">
        <f t="shared" si="20"/>
        <v>863636</v>
      </c>
      <c r="N93" s="171">
        <f t="shared" si="21"/>
        <v>5</v>
      </c>
      <c r="O93" s="165">
        <f t="shared" si="22"/>
        <v>7259090</v>
      </c>
      <c r="P93" s="166">
        <f t="shared" si="23"/>
        <v>200000</v>
      </c>
      <c r="Q93" s="167"/>
      <c r="R93" s="1210"/>
      <c r="S93" s="14"/>
      <c r="T93" s="14"/>
      <c r="U93" s="14"/>
      <c r="V93" s="14"/>
      <c r="W93" s="14"/>
      <c r="X93" s="10">
        <f t="shared" si="24"/>
        <v>1331818</v>
      </c>
      <c r="Y93" s="10">
        <f t="shared" si="25"/>
        <v>1931818</v>
      </c>
      <c r="Z93" s="10">
        <f t="shared" si="26"/>
        <v>2231818</v>
      </c>
      <c r="AA93" s="10">
        <f t="shared" si="27"/>
        <v>431818</v>
      </c>
      <c r="AB93" s="345">
        <v>43481</v>
      </c>
      <c r="AC93" s="350">
        <v>7259090</v>
      </c>
      <c r="AD93" s="350"/>
      <c r="AE93" s="344"/>
      <c r="AF93" s="344"/>
      <c r="AG93" s="344"/>
      <c r="AH93" s="344"/>
      <c r="AI93" s="344"/>
      <c r="AJ93" s="347">
        <f t="shared" si="29"/>
        <v>7259090</v>
      </c>
      <c r="AK93" s="348">
        <f t="shared" si="28"/>
        <v>0</v>
      </c>
      <c r="AL93" s="344"/>
      <c r="AM93" s="108"/>
    </row>
    <row r="94" spans="1:39" ht="18.75" customHeight="1" thickBot="1" x14ac:dyDescent="0.4">
      <c r="A94" s="168"/>
      <c r="B94" s="188"/>
      <c r="C94" s="173"/>
      <c r="D94" s="174"/>
      <c r="E94" s="157"/>
      <c r="F94" s="170"/>
      <c r="G94" s="159">
        <f t="shared" si="17"/>
        <v>0</v>
      </c>
      <c r="H94" s="160"/>
      <c r="I94" s="161">
        <f t="shared" si="18"/>
        <v>0</v>
      </c>
      <c r="J94" s="162"/>
      <c r="K94" s="161">
        <f t="shared" si="19"/>
        <v>0</v>
      </c>
      <c r="L94" s="163"/>
      <c r="M94" s="161">
        <f t="shared" si="20"/>
        <v>0</v>
      </c>
      <c r="N94" s="164">
        <f t="shared" si="21"/>
        <v>0</v>
      </c>
      <c r="O94" s="165">
        <f t="shared" si="22"/>
        <v>0</v>
      </c>
      <c r="P94" s="166">
        <f t="shared" si="23"/>
        <v>0</v>
      </c>
      <c r="Q94" s="167"/>
      <c r="R94" s="1210"/>
      <c r="S94" s="14"/>
      <c r="T94" s="14"/>
      <c r="U94" s="14"/>
      <c r="V94" s="14"/>
      <c r="W94" s="14"/>
      <c r="X94" s="10">
        <f t="shared" si="24"/>
        <v>1331818</v>
      </c>
      <c r="Y94" s="10">
        <f t="shared" si="25"/>
        <v>1931818</v>
      </c>
      <c r="Z94" s="10">
        <f t="shared" si="26"/>
        <v>2231818</v>
      </c>
      <c r="AA94" s="10">
        <f t="shared" si="27"/>
        <v>431818</v>
      </c>
      <c r="AB94" s="350"/>
      <c r="AC94" s="350"/>
      <c r="AD94" s="350"/>
      <c r="AE94" s="344"/>
      <c r="AF94" s="344"/>
      <c r="AG94" s="344"/>
      <c r="AH94" s="344"/>
      <c r="AI94" s="344"/>
      <c r="AJ94" s="347">
        <f t="shared" si="29"/>
        <v>0</v>
      </c>
      <c r="AK94" s="348">
        <f t="shared" si="28"/>
        <v>0</v>
      </c>
      <c r="AL94" s="344"/>
      <c r="AM94" s="108"/>
    </row>
    <row r="95" spans="1:39" ht="18.75" customHeight="1" thickBot="1" x14ac:dyDescent="0.4">
      <c r="A95" s="2787" t="s">
        <v>60</v>
      </c>
      <c r="B95" s="2788"/>
      <c r="C95" s="2788"/>
      <c r="D95" s="2788"/>
      <c r="E95" s="2788"/>
      <c r="F95" s="175">
        <f t="shared" ref="F95:L95" si="32">SUM(F62:F94)</f>
        <v>130</v>
      </c>
      <c r="G95" s="175">
        <f t="shared" si="32"/>
        <v>173136340</v>
      </c>
      <c r="H95" s="175">
        <f t="shared" si="32"/>
        <v>7</v>
      </c>
      <c r="I95" s="175">
        <f t="shared" si="32"/>
        <v>13522726</v>
      </c>
      <c r="J95" s="175">
        <f t="shared" si="32"/>
        <v>20</v>
      </c>
      <c r="K95" s="175">
        <f t="shared" si="32"/>
        <v>44636360</v>
      </c>
      <c r="L95" s="175">
        <f t="shared" si="32"/>
        <v>20</v>
      </c>
      <c r="M95" s="175">
        <f t="shared" ref="M95:Q95" si="33">SUM(M62:M94)</f>
        <v>8636360</v>
      </c>
      <c r="N95" s="175">
        <f t="shared" si="33"/>
        <v>177</v>
      </c>
      <c r="O95" s="175">
        <f t="shared" si="33"/>
        <v>239931786</v>
      </c>
      <c r="P95" s="175">
        <f t="shared" si="33"/>
        <v>7080000</v>
      </c>
      <c r="Q95" s="176">
        <f t="shared" si="33"/>
        <v>0</v>
      </c>
      <c r="R95" s="1210"/>
      <c r="S95" s="14"/>
      <c r="T95" s="14"/>
      <c r="U95" s="14"/>
      <c r="V95" s="14"/>
      <c r="W95" s="14"/>
      <c r="X95" s="10"/>
      <c r="Y95" s="10"/>
      <c r="Z95" s="10"/>
      <c r="AA95" s="10"/>
      <c r="AB95" s="26" t="s">
        <v>115</v>
      </c>
      <c r="AC95" s="26">
        <f>SUM(AC62:AC94)</f>
        <v>230104518</v>
      </c>
      <c r="AD95" s="26">
        <f t="shared" ref="AD95:AK95" si="34">SUM(AD62:AD94)</f>
        <v>173929</v>
      </c>
      <c r="AE95" s="26">
        <f t="shared" si="34"/>
        <v>8972724</v>
      </c>
      <c r="AF95" s="26">
        <f t="shared" si="34"/>
        <v>43493</v>
      </c>
      <c r="AG95" s="26">
        <f t="shared" si="34"/>
        <v>854544</v>
      </c>
      <c r="AH95" s="26">
        <f t="shared" si="34"/>
        <v>0</v>
      </c>
      <c r="AI95" s="26">
        <f t="shared" si="34"/>
        <v>0</v>
      </c>
      <c r="AJ95" s="26">
        <f>SUM(AJ62:AJ94)</f>
        <v>239931786</v>
      </c>
      <c r="AK95" s="26">
        <f t="shared" si="34"/>
        <v>0</v>
      </c>
      <c r="AL95" s="344"/>
      <c r="AM95" s="108"/>
    </row>
    <row r="96" spans="1:39" ht="18.75" customHeight="1" x14ac:dyDescent="0.35">
      <c r="A96" s="13" t="s">
        <v>61</v>
      </c>
      <c r="B96" s="13"/>
      <c r="C96" s="13"/>
      <c r="D96" s="13"/>
      <c r="E96" s="13"/>
      <c r="F96" s="40"/>
      <c r="G96" s="13"/>
      <c r="H96" s="13"/>
      <c r="I96" s="13"/>
      <c r="J96" s="13"/>
      <c r="K96" s="13"/>
      <c r="L96" s="13"/>
      <c r="M96" s="13"/>
      <c r="N96" s="14"/>
      <c r="O96" s="14"/>
      <c r="P96" s="352"/>
      <c r="Q96" s="14"/>
      <c r="R96" s="1210"/>
      <c r="S96" s="14"/>
      <c r="T96" s="14"/>
      <c r="U96" s="14"/>
      <c r="V96" s="14"/>
      <c r="W96" s="14"/>
      <c r="X96" s="10"/>
      <c r="Y96" s="10"/>
      <c r="Z96" s="10"/>
      <c r="AA96" s="10"/>
      <c r="AB96" s="14"/>
      <c r="AC96" s="14"/>
      <c r="AD96" s="14"/>
      <c r="AE96" s="13"/>
      <c r="AF96" s="13"/>
      <c r="AG96" s="13"/>
      <c r="AH96" s="13"/>
      <c r="AI96" s="13"/>
      <c r="AJ96" s="13"/>
      <c r="AK96" s="13"/>
      <c r="AL96" s="13"/>
      <c r="AM96" s="108"/>
    </row>
    <row r="97" spans="1:39" ht="18.75" customHeight="1" x14ac:dyDescent="0.35">
      <c r="A97" s="13"/>
      <c r="B97" s="13"/>
      <c r="C97" s="13"/>
      <c r="D97" s="13"/>
      <c r="E97" s="13"/>
      <c r="F97" s="40"/>
      <c r="G97" s="13"/>
      <c r="H97" s="40"/>
      <c r="I97" s="83"/>
      <c r="J97" s="40"/>
      <c r="K97" s="13"/>
      <c r="L97" s="40"/>
      <c r="M97" s="13"/>
      <c r="N97" s="13"/>
      <c r="O97" s="2798" t="s">
        <v>62</v>
      </c>
      <c r="P97" s="2798"/>
      <c r="Q97" s="2798"/>
      <c r="R97" s="1210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3"/>
      <c r="AF97" s="13"/>
      <c r="AG97" s="13"/>
      <c r="AH97" s="13"/>
      <c r="AI97" s="13"/>
      <c r="AJ97" s="13"/>
      <c r="AK97" s="13"/>
      <c r="AL97" s="13"/>
      <c r="AM97" s="108"/>
    </row>
    <row r="98" spans="1:39" ht="18.75" customHeight="1" x14ac:dyDescent="0.35">
      <c r="A98" s="13"/>
      <c r="B98" s="13"/>
      <c r="C98" s="13"/>
      <c r="D98" s="13"/>
      <c r="E98" s="13"/>
      <c r="F98" s="337"/>
      <c r="G98" s="13"/>
      <c r="H98" s="337"/>
      <c r="I98" s="13"/>
      <c r="J98" s="337"/>
      <c r="K98" s="13"/>
      <c r="L98" s="337"/>
      <c r="M98" s="13"/>
      <c r="N98" s="337"/>
      <c r="O98" s="337"/>
      <c r="P98" s="337"/>
      <c r="Q98" s="337"/>
      <c r="R98" s="1210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3"/>
      <c r="AF98" s="13"/>
      <c r="AG98" s="13"/>
      <c r="AH98" s="13"/>
      <c r="AI98" s="13"/>
      <c r="AJ98" s="13"/>
      <c r="AK98" s="13"/>
      <c r="AL98" s="13"/>
      <c r="AM98" s="108"/>
    </row>
    <row r="99" spans="1:39" ht="23.25" x14ac:dyDescent="0.35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4"/>
      <c r="P99" s="14"/>
      <c r="Q99" s="14"/>
      <c r="R99" s="1211"/>
      <c r="S99" s="334"/>
      <c r="T99" s="334"/>
      <c r="U99" s="334"/>
      <c r="V99" s="334"/>
      <c r="W99" s="334"/>
      <c r="X99" s="334"/>
      <c r="Y99" s="334"/>
      <c r="Z99" s="334"/>
      <c r="AA99" s="334"/>
      <c r="AB99" s="14"/>
      <c r="AC99" s="14"/>
      <c r="AD99" s="14"/>
      <c r="AE99" s="13"/>
      <c r="AF99" s="13"/>
      <c r="AG99" s="13"/>
      <c r="AH99" s="13"/>
      <c r="AI99" s="13"/>
      <c r="AJ99" s="13"/>
      <c r="AK99" s="13"/>
      <c r="AL99" s="13"/>
      <c r="AM99" s="108"/>
    </row>
    <row r="100" spans="1:39" ht="23.25" x14ac:dyDescent="0.3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2810" t="s">
        <v>63</v>
      </c>
      <c r="P100" s="2810"/>
      <c r="Q100" s="2810"/>
      <c r="R100" s="1211"/>
      <c r="S100" s="334"/>
      <c r="T100" s="334"/>
      <c r="U100" s="334"/>
      <c r="V100" s="334"/>
      <c r="W100" s="334"/>
      <c r="X100" s="334"/>
      <c r="Y100" s="334"/>
      <c r="Z100" s="334"/>
      <c r="AA100" s="334"/>
      <c r="AB100" s="14"/>
      <c r="AC100" s="14"/>
      <c r="AD100" s="14"/>
      <c r="AE100" s="13"/>
      <c r="AF100" s="13"/>
      <c r="AG100" s="13"/>
      <c r="AH100" s="13"/>
      <c r="AI100" s="13"/>
      <c r="AJ100" s="13"/>
      <c r="AK100" s="13"/>
      <c r="AL100" s="13"/>
      <c r="AM100" s="108"/>
    </row>
    <row r="101" spans="1:39" ht="23.25" x14ac:dyDescent="0.3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2798" t="s">
        <v>64</v>
      </c>
      <c r="P101" s="2798"/>
      <c r="Q101" s="2798"/>
      <c r="R101" s="1212"/>
      <c r="S101" s="7"/>
      <c r="T101" s="7"/>
      <c r="U101" s="7"/>
      <c r="V101" s="7"/>
      <c r="W101" s="7"/>
      <c r="X101" s="7"/>
      <c r="Y101" s="7"/>
      <c r="Z101" s="7"/>
      <c r="AA101" s="7"/>
      <c r="AB101" s="14"/>
      <c r="AC101" s="14"/>
      <c r="AD101" s="14"/>
      <c r="AE101" s="13"/>
      <c r="AF101" s="13"/>
      <c r="AG101" s="13"/>
      <c r="AH101" s="13"/>
      <c r="AI101" s="13"/>
      <c r="AJ101" s="13"/>
      <c r="AK101" s="13"/>
      <c r="AL101" s="13"/>
      <c r="AM101" s="108"/>
    </row>
    <row r="102" spans="1:39" ht="23.25" x14ac:dyDescent="0.35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5"/>
      <c r="P102" s="25"/>
      <c r="Q102" s="25"/>
      <c r="R102" s="1213"/>
      <c r="S102" s="25"/>
      <c r="T102" s="25"/>
      <c r="U102" s="25"/>
      <c r="V102" s="25"/>
      <c r="W102" s="14"/>
      <c r="X102" s="14"/>
      <c r="Y102" s="14"/>
      <c r="Z102" s="14"/>
      <c r="AA102" s="14"/>
      <c r="AB102" s="14"/>
      <c r="AC102" s="14"/>
      <c r="AD102" s="14"/>
      <c r="AE102" s="13"/>
      <c r="AF102" s="13"/>
      <c r="AG102" s="13"/>
      <c r="AH102" s="13"/>
      <c r="AI102" s="13"/>
      <c r="AJ102" s="13"/>
      <c r="AK102" s="13"/>
      <c r="AL102" s="13"/>
      <c r="AM102" s="108"/>
    </row>
    <row r="103" spans="1:39" ht="23.25" x14ac:dyDescent="0.35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5"/>
      <c r="P103" s="25"/>
      <c r="Q103" s="25"/>
      <c r="R103" s="1213"/>
      <c r="S103" s="25"/>
      <c r="T103" s="25"/>
      <c r="U103" s="25"/>
      <c r="V103" s="25"/>
      <c r="W103" s="14"/>
      <c r="X103" s="14"/>
      <c r="Y103" s="14"/>
      <c r="Z103" s="14"/>
      <c r="AA103" s="14"/>
      <c r="AB103" s="14"/>
      <c r="AC103" s="14"/>
      <c r="AD103" s="14"/>
      <c r="AE103" s="13"/>
      <c r="AF103" s="13"/>
      <c r="AG103" s="13"/>
      <c r="AH103" s="13"/>
      <c r="AI103" s="13"/>
      <c r="AJ103" s="13"/>
      <c r="AK103" s="13"/>
      <c r="AL103" s="13"/>
      <c r="AM103" s="108"/>
    </row>
    <row r="104" spans="1:39" ht="23.25" x14ac:dyDescent="0.35">
      <c r="A104" s="13" t="s">
        <v>0</v>
      </c>
      <c r="B104" s="13" t="s">
        <v>78</v>
      </c>
      <c r="C104" s="144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4"/>
      <c r="O104" s="354"/>
      <c r="P104" s="2799" t="s">
        <v>2</v>
      </c>
      <c r="Q104" s="2799"/>
      <c r="R104" s="1210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3"/>
      <c r="AF104" s="13"/>
      <c r="AG104" s="13"/>
      <c r="AH104" s="13"/>
      <c r="AI104" s="13"/>
      <c r="AJ104" s="13"/>
      <c r="AK104" s="13"/>
      <c r="AL104" s="13"/>
      <c r="AM104" s="108"/>
    </row>
    <row r="105" spans="1:39" ht="23.25" x14ac:dyDescent="0.35">
      <c r="A105" s="13" t="s">
        <v>3</v>
      </c>
      <c r="B105" s="13" t="s">
        <v>4</v>
      </c>
      <c r="C105" s="14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4"/>
      <c r="O105" s="14"/>
      <c r="P105" s="14"/>
      <c r="Q105" s="14"/>
      <c r="R105" s="1210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3"/>
      <c r="AF105" s="13"/>
      <c r="AG105" s="13"/>
      <c r="AH105" s="13"/>
      <c r="AI105" s="13"/>
      <c r="AJ105" s="13"/>
      <c r="AK105" s="13"/>
      <c r="AL105" s="13"/>
      <c r="AM105" s="108"/>
    </row>
    <row r="106" spans="1:39" ht="23.25" x14ac:dyDescent="0.3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4"/>
      <c r="O106" s="14"/>
      <c r="P106" s="14"/>
      <c r="Q106" s="14"/>
      <c r="R106" s="1210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3"/>
      <c r="AF106" s="13"/>
      <c r="AG106" s="13"/>
      <c r="AH106" s="13"/>
      <c r="AI106" s="13"/>
      <c r="AJ106" s="13"/>
      <c r="AK106" s="13"/>
      <c r="AL106" s="13"/>
      <c r="AM106" s="108"/>
    </row>
    <row r="107" spans="1:39" ht="23.25" x14ac:dyDescent="0.35">
      <c r="A107" s="13" t="s">
        <v>5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4"/>
      <c r="O107" s="14"/>
      <c r="P107" s="14"/>
      <c r="Q107" s="14"/>
      <c r="R107" s="1210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3"/>
      <c r="AF107" s="13"/>
      <c r="AG107" s="13"/>
      <c r="AH107" s="13"/>
      <c r="AI107" s="13"/>
      <c r="AJ107" s="13"/>
      <c r="AK107" s="13"/>
      <c r="AL107" s="13"/>
      <c r="AM107" s="108"/>
    </row>
    <row r="108" spans="1:39" ht="23.25" x14ac:dyDescent="0.35">
      <c r="A108" s="13" t="s">
        <v>6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4"/>
      <c r="O108" s="14"/>
      <c r="P108" s="14"/>
      <c r="Q108" s="14"/>
      <c r="R108" s="1210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3"/>
      <c r="AF108" s="13"/>
      <c r="AG108" s="13"/>
      <c r="AH108" s="13"/>
      <c r="AI108" s="13"/>
      <c r="AJ108" s="13"/>
      <c r="AK108" s="13"/>
      <c r="AL108" s="13"/>
      <c r="AM108" s="108"/>
    </row>
    <row r="109" spans="1:39" ht="23.25" x14ac:dyDescent="0.35">
      <c r="A109" s="13" t="s">
        <v>7</v>
      </c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4"/>
      <c r="O109" s="14"/>
      <c r="P109" s="14"/>
      <c r="Q109" s="14"/>
      <c r="R109" s="1210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3"/>
      <c r="AF109" s="13"/>
      <c r="AG109" s="13"/>
      <c r="AH109" s="13"/>
      <c r="AI109" s="13"/>
      <c r="AJ109" s="13"/>
      <c r="AK109" s="13"/>
      <c r="AL109" s="13"/>
      <c r="AM109" s="108"/>
    </row>
    <row r="110" spans="1:39" ht="24" thickBot="1" x14ac:dyDescent="0.4">
      <c r="A110" s="13" t="s">
        <v>8</v>
      </c>
      <c r="B110" s="13"/>
      <c r="C110" s="13"/>
      <c r="D110" s="13"/>
      <c r="E110" s="13"/>
      <c r="F110" s="13"/>
      <c r="G110" s="147"/>
      <c r="H110" s="147"/>
      <c r="I110" s="13"/>
      <c r="J110" s="13"/>
      <c r="K110" s="13"/>
      <c r="L110" s="13"/>
      <c r="M110" s="13"/>
      <c r="N110" s="148"/>
      <c r="O110" s="2800" t="s">
        <v>9</v>
      </c>
      <c r="P110" s="2800"/>
      <c r="Q110" s="2800"/>
      <c r="R110" s="1210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3"/>
      <c r="AF110" s="13"/>
      <c r="AG110" s="13"/>
      <c r="AH110" s="13"/>
      <c r="AI110" s="13"/>
      <c r="AJ110" s="13"/>
      <c r="AK110" s="13"/>
      <c r="AL110" s="13"/>
      <c r="AM110" s="108"/>
    </row>
    <row r="111" spans="1:39" ht="16.5" customHeight="1" thickBot="1" x14ac:dyDescent="0.4">
      <c r="A111" s="2801" t="s">
        <v>10</v>
      </c>
      <c r="B111" s="2804" t="s">
        <v>11</v>
      </c>
      <c r="C111" s="2804" t="s">
        <v>12</v>
      </c>
      <c r="D111" s="2804" t="s">
        <v>13</v>
      </c>
      <c r="E111" s="2804" t="s">
        <v>14</v>
      </c>
      <c r="F111" s="2811" t="s">
        <v>15</v>
      </c>
      <c r="G111" s="2788"/>
      <c r="H111" s="2788"/>
      <c r="I111" s="2788"/>
      <c r="J111" s="2788"/>
      <c r="K111" s="2788"/>
      <c r="L111" s="2788"/>
      <c r="M111" s="2812"/>
      <c r="N111" s="2792" t="s">
        <v>16</v>
      </c>
      <c r="O111" s="2792" t="s">
        <v>17</v>
      </c>
      <c r="P111" s="2792" t="s">
        <v>18</v>
      </c>
      <c r="Q111" s="343" t="s">
        <v>19</v>
      </c>
      <c r="R111" s="1211"/>
      <c r="S111" s="334"/>
      <c r="T111" s="334"/>
      <c r="U111" s="334"/>
      <c r="V111" s="334"/>
      <c r="W111" s="334"/>
      <c r="X111" s="334"/>
      <c r="Y111" s="334"/>
      <c r="Z111" s="334"/>
      <c r="AA111" s="334"/>
      <c r="AB111" s="2791" t="s">
        <v>107</v>
      </c>
      <c r="AC111" s="2791"/>
      <c r="AD111" s="2791"/>
      <c r="AE111" s="2791"/>
      <c r="AF111" s="2791"/>
      <c r="AG111" s="2791"/>
      <c r="AH111" s="2791"/>
      <c r="AI111" s="2791"/>
      <c r="AJ111" s="2791"/>
      <c r="AK111" s="2791"/>
      <c r="AL111" s="344"/>
      <c r="AM111" s="108"/>
    </row>
    <row r="112" spans="1:39" ht="24" thickBot="1" x14ac:dyDescent="0.4">
      <c r="A112" s="2802"/>
      <c r="B112" s="2805"/>
      <c r="C112" s="2805"/>
      <c r="D112" s="2805"/>
      <c r="E112" s="2805"/>
      <c r="F112" s="2795" t="s">
        <v>20</v>
      </c>
      <c r="G112" s="2795"/>
      <c r="H112" s="2795" t="s">
        <v>21</v>
      </c>
      <c r="I112" s="2795"/>
      <c r="J112" s="2795" t="s">
        <v>22</v>
      </c>
      <c r="K112" s="2795"/>
      <c r="L112" s="2795" t="s">
        <v>23</v>
      </c>
      <c r="M112" s="2795"/>
      <c r="N112" s="2793"/>
      <c r="O112" s="2793"/>
      <c r="P112" s="2793"/>
      <c r="Q112" s="2796" t="s">
        <v>24</v>
      </c>
      <c r="R112" s="1211"/>
      <c r="S112" s="334"/>
      <c r="T112" s="334"/>
      <c r="U112" s="334"/>
      <c r="V112" s="334"/>
      <c r="W112" s="334"/>
      <c r="X112" s="334"/>
      <c r="Y112" s="334"/>
      <c r="Z112" s="334"/>
      <c r="AA112" s="334"/>
      <c r="AB112" s="2791" t="s">
        <v>108</v>
      </c>
      <c r="AC112" s="2791" t="s">
        <v>109</v>
      </c>
      <c r="AD112" s="2791" t="s">
        <v>108</v>
      </c>
      <c r="AE112" s="2791" t="s">
        <v>110</v>
      </c>
      <c r="AF112" s="2791" t="s">
        <v>108</v>
      </c>
      <c r="AG112" s="2784" t="s">
        <v>111</v>
      </c>
      <c r="AH112" s="2791" t="s">
        <v>108</v>
      </c>
      <c r="AI112" s="2784" t="s">
        <v>112</v>
      </c>
      <c r="AJ112" s="2785" t="s">
        <v>113</v>
      </c>
      <c r="AK112" s="2786" t="s">
        <v>114</v>
      </c>
      <c r="AL112" s="2816" t="s">
        <v>178</v>
      </c>
      <c r="AM112" s="108"/>
    </row>
    <row r="113" spans="1:39" ht="24" thickBot="1" x14ac:dyDescent="0.4">
      <c r="A113" s="2803"/>
      <c r="B113" s="2806"/>
      <c r="C113" s="2806"/>
      <c r="D113" s="2805"/>
      <c r="E113" s="2806"/>
      <c r="F113" s="244" t="s">
        <v>25</v>
      </c>
      <c r="G113" s="244" t="s">
        <v>26</v>
      </c>
      <c r="H113" s="244" t="s">
        <v>25</v>
      </c>
      <c r="I113" s="244" t="s">
        <v>26</v>
      </c>
      <c r="J113" s="244" t="s">
        <v>25</v>
      </c>
      <c r="K113" s="244" t="s">
        <v>26</v>
      </c>
      <c r="L113" s="244" t="s">
        <v>25</v>
      </c>
      <c r="M113" s="244" t="s">
        <v>26</v>
      </c>
      <c r="N113" s="2794"/>
      <c r="O113" s="2794"/>
      <c r="P113" s="2794"/>
      <c r="Q113" s="2797"/>
      <c r="R113" s="1212"/>
      <c r="S113" s="7"/>
      <c r="T113" s="7"/>
      <c r="U113" s="7"/>
      <c r="V113" s="7"/>
      <c r="W113" s="7"/>
      <c r="X113" s="9" t="s">
        <v>20</v>
      </c>
      <c r="Y113" s="9" t="s">
        <v>27</v>
      </c>
      <c r="Z113" s="9" t="s">
        <v>28</v>
      </c>
      <c r="AA113" s="9" t="s">
        <v>29</v>
      </c>
      <c r="AB113" s="2791"/>
      <c r="AC113" s="2791"/>
      <c r="AD113" s="2791"/>
      <c r="AE113" s="2791"/>
      <c r="AF113" s="2791"/>
      <c r="AG113" s="2784"/>
      <c r="AH113" s="2791"/>
      <c r="AI113" s="2784"/>
      <c r="AJ113" s="2785"/>
      <c r="AK113" s="2786"/>
      <c r="AL113" s="2816"/>
      <c r="AM113" s="108"/>
    </row>
    <row r="114" spans="1:39" ht="23.25" x14ac:dyDescent="0.35">
      <c r="A114" s="153">
        <v>1</v>
      </c>
      <c r="B114" s="154">
        <v>43481</v>
      </c>
      <c r="C114" s="190">
        <v>62</v>
      </c>
      <c r="D114" s="191" t="s">
        <v>38</v>
      </c>
      <c r="E114" s="192" t="s">
        <v>31</v>
      </c>
      <c r="F114" s="193">
        <v>6</v>
      </c>
      <c r="G114" s="194">
        <f t="shared" ref="G114:G137" si="35">F114*X114</f>
        <v>7990908</v>
      </c>
      <c r="H114" s="195"/>
      <c r="I114" s="196">
        <f t="shared" ref="I114:I137" si="36">H114*Y114</f>
        <v>0</v>
      </c>
      <c r="J114" s="197">
        <v>2</v>
      </c>
      <c r="K114" s="196">
        <f t="shared" ref="K114:K137" si="37">J114*Z114</f>
        <v>4463636</v>
      </c>
      <c r="L114" s="198">
        <v>2</v>
      </c>
      <c r="M114" s="196">
        <f t="shared" ref="M114:M137" si="38">L114*AA114</f>
        <v>863636</v>
      </c>
      <c r="N114" s="199">
        <f t="shared" ref="N114:N137" si="39">+L114+J114+H114+F114</f>
        <v>10</v>
      </c>
      <c r="O114" s="200">
        <f t="shared" ref="O114:O137" si="40">+M114+K114+I114+G114</f>
        <v>13318180</v>
      </c>
      <c r="P114" s="201">
        <f t="shared" ref="P114:P136" si="41">+N114*40000</f>
        <v>400000</v>
      </c>
      <c r="Q114" s="202"/>
      <c r="R114" s="1210"/>
      <c r="S114" s="14"/>
      <c r="T114" s="14"/>
      <c r="U114" s="14"/>
      <c r="V114" s="14"/>
      <c r="W114" s="14"/>
      <c r="X114" s="10">
        <f t="shared" ref="X114:X136" si="42">1331818</f>
        <v>1331818</v>
      </c>
      <c r="Y114" s="10">
        <f t="shared" ref="Y114:Y136" si="43">1931818</f>
        <v>1931818</v>
      </c>
      <c r="Z114" s="10">
        <f t="shared" ref="Z114:Z136" si="44">2231818</f>
        <v>2231818</v>
      </c>
      <c r="AA114" s="10">
        <f t="shared" ref="AA114:AA136" si="45">431818</f>
        <v>431818</v>
      </c>
      <c r="AB114" s="345">
        <v>43483</v>
      </c>
      <c r="AC114" s="165">
        <v>13318180</v>
      </c>
      <c r="AD114" s="165"/>
      <c r="AE114" s="165"/>
      <c r="AF114" s="165"/>
      <c r="AG114" s="346"/>
      <c r="AH114" s="346"/>
      <c r="AI114" s="344"/>
      <c r="AJ114" s="347">
        <f>AC114+AE114+AG114+AI114</f>
        <v>13318180</v>
      </c>
      <c r="AK114" s="348">
        <f t="shared" ref="AK114:AK137" si="46">O114-AJ114</f>
        <v>0</v>
      </c>
      <c r="AL114" s="344"/>
      <c r="AM114" s="108"/>
    </row>
    <row r="115" spans="1:39" ht="23.25" x14ac:dyDescent="0.35">
      <c r="A115" s="203">
        <f>+A114+1</f>
        <v>2</v>
      </c>
      <c r="B115" s="204">
        <f>+B114</f>
        <v>43481</v>
      </c>
      <c r="C115" s="205">
        <f>+C114+1</f>
        <v>63</v>
      </c>
      <c r="D115" s="206" t="s">
        <v>41</v>
      </c>
      <c r="E115" s="207" t="s">
        <v>31</v>
      </c>
      <c r="F115" s="208">
        <v>8</v>
      </c>
      <c r="G115" s="209">
        <f t="shared" si="35"/>
        <v>10654544</v>
      </c>
      <c r="H115" s="210"/>
      <c r="I115" s="211">
        <f t="shared" si="36"/>
        <v>0</v>
      </c>
      <c r="J115" s="212">
        <v>2</v>
      </c>
      <c r="K115" s="211">
        <f t="shared" si="37"/>
        <v>4463636</v>
      </c>
      <c r="L115" s="213">
        <v>2</v>
      </c>
      <c r="M115" s="211">
        <f t="shared" si="38"/>
        <v>863636</v>
      </c>
      <c r="N115" s="214">
        <f t="shared" si="39"/>
        <v>12</v>
      </c>
      <c r="O115" s="215">
        <f t="shared" si="40"/>
        <v>15981816</v>
      </c>
      <c r="P115" s="215">
        <f t="shared" si="41"/>
        <v>480000</v>
      </c>
      <c r="Q115" s="216"/>
      <c r="R115" s="1210"/>
      <c r="S115" s="14"/>
      <c r="T115" s="14"/>
      <c r="U115" s="14"/>
      <c r="V115" s="14"/>
      <c r="W115" s="14"/>
      <c r="X115" s="10">
        <f t="shared" si="42"/>
        <v>1331818</v>
      </c>
      <c r="Y115" s="10">
        <f t="shared" si="43"/>
        <v>1931818</v>
      </c>
      <c r="Z115" s="10">
        <f t="shared" si="44"/>
        <v>2231818</v>
      </c>
      <c r="AA115" s="10">
        <f t="shared" si="45"/>
        <v>431818</v>
      </c>
      <c r="AB115" s="345">
        <v>43482</v>
      </c>
      <c r="AC115" s="165">
        <v>15981816</v>
      </c>
      <c r="AD115" s="165"/>
      <c r="AE115" s="165"/>
      <c r="AF115" s="165"/>
      <c r="AG115" s="346"/>
      <c r="AH115" s="346"/>
      <c r="AI115" s="344"/>
      <c r="AJ115" s="347">
        <f t="shared" ref="AJ115:AJ137" si="47">AC115+AE115+AG115+AI115</f>
        <v>15981816</v>
      </c>
      <c r="AK115" s="348">
        <f t="shared" si="46"/>
        <v>0</v>
      </c>
      <c r="AL115" s="344"/>
      <c r="AM115" s="108"/>
    </row>
    <row r="116" spans="1:39" ht="23.25" x14ac:dyDescent="0.35">
      <c r="A116" s="203">
        <v>3</v>
      </c>
      <c r="B116" s="204">
        <f t="shared" ref="B116:B136" si="48">+B115</f>
        <v>43481</v>
      </c>
      <c r="C116" s="205">
        <f t="shared" ref="C116:C136" si="49">+C115+1</f>
        <v>64</v>
      </c>
      <c r="D116" s="206" t="s">
        <v>79</v>
      </c>
      <c r="E116" s="207" t="s">
        <v>31</v>
      </c>
      <c r="F116" s="208">
        <v>5</v>
      </c>
      <c r="G116" s="209">
        <f t="shared" si="35"/>
        <v>6659090</v>
      </c>
      <c r="H116" s="210"/>
      <c r="I116" s="211">
        <f t="shared" si="36"/>
        <v>0</v>
      </c>
      <c r="J116" s="212">
        <v>5</v>
      </c>
      <c r="K116" s="211">
        <f t="shared" si="37"/>
        <v>11159090</v>
      </c>
      <c r="L116" s="213"/>
      <c r="M116" s="211">
        <f t="shared" si="38"/>
        <v>0</v>
      </c>
      <c r="N116" s="214">
        <f t="shared" si="39"/>
        <v>10</v>
      </c>
      <c r="O116" s="215">
        <f t="shared" si="40"/>
        <v>17818180</v>
      </c>
      <c r="P116" s="215">
        <f t="shared" si="41"/>
        <v>400000</v>
      </c>
      <c r="Q116" s="216"/>
      <c r="R116" s="1210"/>
      <c r="S116" s="14"/>
      <c r="T116" s="14"/>
      <c r="U116" s="14"/>
      <c r="V116" s="14"/>
      <c r="W116" s="14"/>
      <c r="X116" s="10">
        <f t="shared" si="42"/>
        <v>1331818</v>
      </c>
      <c r="Y116" s="10">
        <f t="shared" si="43"/>
        <v>1931818</v>
      </c>
      <c r="Z116" s="10">
        <f t="shared" si="44"/>
        <v>2231818</v>
      </c>
      <c r="AA116" s="10">
        <f t="shared" si="45"/>
        <v>431818</v>
      </c>
      <c r="AB116" s="345">
        <v>43482</v>
      </c>
      <c r="AC116" s="165">
        <v>17818180</v>
      </c>
      <c r="AD116" s="155"/>
      <c r="AE116" s="165"/>
      <c r="AF116" s="165"/>
      <c r="AG116" s="346"/>
      <c r="AH116" s="346"/>
      <c r="AI116" s="344"/>
      <c r="AJ116" s="347">
        <f t="shared" si="47"/>
        <v>17818180</v>
      </c>
      <c r="AK116" s="348">
        <f t="shared" si="46"/>
        <v>0</v>
      </c>
      <c r="AL116" s="344"/>
      <c r="AM116" s="108"/>
    </row>
    <row r="117" spans="1:39" ht="23.25" x14ac:dyDescent="0.35">
      <c r="A117" s="203">
        <f>+A116+1</f>
        <v>4</v>
      </c>
      <c r="B117" s="204">
        <f t="shared" si="48"/>
        <v>43481</v>
      </c>
      <c r="C117" s="205">
        <f t="shared" si="49"/>
        <v>65</v>
      </c>
      <c r="D117" s="206" t="s">
        <v>80</v>
      </c>
      <c r="E117" s="207" t="s">
        <v>31</v>
      </c>
      <c r="F117" s="208"/>
      <c r="G117" s="209">
        <f t="shared" si="35"/>
        <v>0</v>
      </c>
      <c r="H117" s="210">
        <v>1</v>
      </c>
      <c r="I117" s="211">
        <f t="shared" si="36"/>
        <v>1931818</v>
      </c>
      <c r="J117" s="212">
        <v>6</v>
      </c>
      <c r="K117" s="211">
        <f t="shared" si="37"/>
        <v>13390908</v>
      </c>
      <c r="L117" s="213">
        <v>3</v>
      </c>
      <c r="M117" s="211">
        <f t="shared" si="38"/>
        <v>1295454</v>
      </c>
      <c r="N117" s="214">
        <f t="shared" si="39"/>
        <v>10</v>
      </c>
      <c r="O117" s="215">
        <f t="shared" si="40"/>
        <v>16618180</v>
      </c>
      <c r="P117" s="215">
        <f t="shared" si="41"/>
        <v>400000</v>
      </c>
      <c r="Q117" s="216"/>
      <c r="R117" s="1210"/>
      <c r="S117" s="14"/>
      <c r="T117" s="14"/>
      <c r="U117" s="14"/>
      <c r="V117" s="14"/>
      <c r="W117" s="14"/>
      <c r="X117" s="10">
        <f t="shared" si="42"/>
        <v>1331818</v>
      </c>
      <c r="Y117" s="10">
        <f t="shared" si="43"/>
        <v>1931818</v>
      </c>
      <c r="Z117" s="10">
        <f t="shared" si="44"/>
        <v>2231818</v>
      </c>
      <c r="AA117" s="10">
        <f t="shared" si="45"/>
        <v>431818</v>
      </c>
      <c r="AB117" s="345">
        <v>43482</v>
      </c>
      <c r="AC117" s="165">
        <v>10000000</v>
      </c>
      <c r="AD117" s="345">
        <v>43482</v>
      </c>
      <c r="AE117" s="165">
        <v>6618180</v>
      </c>
      <c r="AF117" s="165"/>
      <c r="AG117" s="346"/>
      <c r="AH117" s="346"/>
      <c r="AI117" s="344"/>
      <c r="AJ117" s="347">
        <f t="shared" si="47"/>
        <v>16618180</v>
      </c>
      <c r="AK117" s="348">
        <f t="shared" si="46"/>
        <v>0</v>
      </c>
      <c r="AL117" s="344"/>
      <c r="AM117" s="108"/>
    </row>
    <row r="118" spans="1:39" ht="23.25" x14ac:dyDescent="0.35">
      <c r="A118" s="203">
        <v>5</v>
      </c>
      <c r="B118" s="204">
        <f t="shared" si="48"/>
        <v>43481</v>
      </c>
      <c r="C118" s="205">
        <f t="shared" si="49"/>
        <v>66</v>
      </c>
      <c r="D118" s="206" t="s">
        <v>81</v>
      </c>
      <c r="E118" s="207" t="s">
        <v>31</v>
      </c>
      <c r="F118" s="208"/>
      <c r="G118" s="209">
        <f t="shared" si="35"/>
        <v>0</v>
      </c>
      <c r="H118" s="210"/>
      <c r="I118" s="211">
        <f t="shared" si="36"/>
        <v>0</v>
      </c>
      <c r="J118" s="212">
        <v>6</v>
      </c>
      <c r="K118" s="211">
        <f t="shared" si="37"/>
        <v>13390908</v>
      </c>
      <c r="L118" s="213">
        <v>3</v>
      </c>
      <c r="M118" s="211">
        <f t="shared" si="38"/>
        <v>1295454</v>
      </c>
      <c r="N118" s="214">
        <f t="shared" si="39"/>
        <v>9</v>
      </c>
      <c r="O118" s="215">
        <f t="shared" si="40"/>
        <v>14686362</v>
      </c>
      <c r="P118" s="215">
        <f t="shared" si="41"/>
        <v>360000</v>
      </c>
      <c r="Q118" s="216"/>
      <c r="R118" s="1210"/>
      <c r="S118" s="14"/>
      <c r="T118" s="14"/>
      <c r="U118" s="14"/>
      <c r="V118" s="14"/>
      <c r="W118" s="14"/>
      <c r="X118" s="10">
        <f t="shared" si="42"/>
        <v>1331818</v>
      </c>
      <c r="Y118" s="10">
        <f t="shared" si="43"/>
        <v>1931818</v>
      </c>
      <c r="Z118" s="10">
        <f t="shared" si="44"/>
        <v>2231818</v>
      </c>
      <c r="AA118" s="10">
        <f t="shared" si="45"/>
        <v>431818</v>
      </c>
      <c r="AB118" s="345">
        <v>43482</v>
      </c>
      <c r="AC118" s="165">
        <v>14686362</v>
      </c>
      <c r="AD118" s="165"/>
      <c r="AE118" s="165"/>
      <c r="AF118" s="165"/>
      <c r="AG118" s="346"/>
      <c r="AH118" s="346"/>
      <c r="AI118" s="344"/>
      <c r="AJ118" s="347">
        <f t="shared" si="47"/>
        <v>14686362</v>
      </c>
      <c r="AK118" s="348">
        <f t="shared" si="46"/>
        <v>0</v>
      </c>
      <c r="AL118" s="344"/>
      <c r="AM118" s="108"/>
    </row>
    <row r="119" spans="1:39" ht="23.25" x14ac:dyDescent="0.35">
      <c r="A119" s="203">
        <f>+A118+1</f>
        <v>6</v>
      </c>
      <c r="B119" s="204">
        <f t="shared" si="48"/>
        <v>43481</v>
      </c>
      <c r="C119" s="205">
        <f t="shared" si="49"/>
        <v>67</v>
      </c>
      <c r="D119" s="206" t="s">
        <v>82</v>
      </c>
      <c r="E119" s="207" t="s">
        <v>31</v>
      </c>
      <c r="F119" s="208">
        <v>10</v>
      </c>
      <c r="G119" s="209">
        <f t="shared" si="35"/>
        <v>13318180</v>
      </c>
      <c r="H119" s="210"/>
      <c r="I119" s="211">
        <f t="shared" si="36"/>
        <v>0</v>
      </c>
      <c r="J119" s="212"/>
      <c r="K119" s="211">
        <f t="shared" si="37"/>
        <v>0</v>
      </c>
      <c r="L119" s="213"/>
      <c r="M119" s="211">
        <f t="shared" si="38"/>
        <v>0</v>
      </c>
      <c r="N119" s="214">
        <f t="shared" si="39"/>
        <v>10</v>
      </c>
      <c r="O119" s="215">
        <f t="shared" si="40"/>
        <v>13318180</v>
      </c>
      <c r="P119" s="215">
        <f t="shared" si="41"/>
        <v>400000</v>
      </c>
      <c r="Q119" s="216"/>
      <c r="R119" s="1210"/>
      <c r="S119" s="14"/>
      <c r="T119" s="14"/>
      <c r="U119" s="14"/>
      <c r="V119" s="14"/>
      <c r="W119" s="14"/>
      <c r="X119" s="10">
        <f t="shared" si="42"/>
        <v>1331818</v>
      </c>
      <c r="Y119" s="10">
        <f t="shared" si="43"/>
        <v>1931818</v>
      </c>
      <c r="Z119" s="10">
        <f t="shared" si="44"/>
        <v>2231818</v>
      </c>
      <c r="AA119" s="10">
        <f t="shared" si="45"/>
        <v>431818</v>
      </c>
      <c r="AB119" s="345">
        <v>43482</v>
      </c>
      <c r="AC119" s="165">
        <v>13318180</v>
      </c>
      <c r="AD119" s="165"/>
      <c r="AE119" s="165"/>
      <c r="AF119" s="165"/>
      <c r="AG119" s="346"/>
      <c r="AH119" s="346"/>
      <c r="AI119" s="344"/>
      <c r="AJ119" s="347">
        <f t="shared" si="47"/>
        <v>13318180</v>
      </c>
      <c r="AK119" s="348">
        <f t="shared" si="46"/>
        <v>0</v>
      </c>
      <c r="AL119" s="344"/>
      <c r="AM119" s="108"/>
    </row>
    <row r="120" spans="1:39" ht="23.25" x14ac:dyDescent="0.35">
      <c r="A120" s="203">
        <v>7</v>
      </c>
      <c r="B120" s="204">
        <f t="shared" si="48"/>
        <v>43481</v>
      </c>
      <c r="C120" s="205">
        <f t="shared" si="49"/>
        <v>68</v>
      </c>
      <c r="D120" s="333" t="s">
        <v>82</v>
      </c>
      <c r="E120" s="356" t="s">
        <v>31</v>
      </c>
      <c r="F120" s="208"/>
      <c r="G120" s="209">
        <f t="shared" si="35"/>
        <v>0</v>
      </c>
      <c r="H120" s="210">
        <v>1</v>
      </c>
      <c r="I120" s="211">
        <f t="shared" si="36"/>
        <v>1931818</v>
      </c>
      <c r="J120" s="212">
        <v>7</v>
      </c>
      <c r="K120" s="211">
        <f t="shared" si="37"/>
        <v>15622726</v>
      </c>
      <c r="L120" s="213">
        <v>3</v>
      </c>
      <c r="M120" s="211">
        <f t="shared" si="38"/>
        <v>1295454</v>
      </c>
      <c r="N120" s="214">
        <f t="shared" si="39"/>
        <v>11</v>
      </c>
      <c r="O120" s="215">
        <f t="shared" si="40"/>
        <v>18849998</v>
      </c>
      <c r="P120" s="215">
        <f t="shared" si="41"/>
        <v>440000</v>
      </c>
      <c r="Q120" s="216"/>
      <c r="R120" s="1210"/>
      <c r="S120" s="14"/>
      <c r="T120" s="14"/>
      <c r="U120" s="14"/>
      <c r="V120" s="14"/>
      <c r="W120" s="14"/>
      <c r="X120" s="10">
        <f t="shared" si="42"/>
        <v>1331818</v>
      </c>
      <c r="Y120" s="10">
        <f t="shared" si="43"/>
        <v>1931818</v>
      </c>
      <c r="Z120" s="10">
        <f t="shared" si="44"/>
        <v>2231818</v>
      </c>
      <c r="AA120" s="10">
        <f t="shared" si="45"/>
        <v>431818</v>
      </c>
      <c r="AB120" s="345">
        <v>43595</v>
      </c>
      <c r="AC120" s="165">
        <v>7300000</v>
      </c>
      <c r="AD120" s="345">
        <v>43693</v>
      </c>
      <c r="AE120" s="165">
        <v>2674000</v>
      </c>
      <c r="AF120" s="165"/>
      <c r="AG120" s="346"/>
      <c r="AH120" s="346"/>
      <c r="AI120" s="344"/>
      <c r="AJ120" s="347">
        <f t="shared" si="47"/>
        <v>9974000</v>
      </c>
      <c r="AK120" s="348">
        <f t="shared" si="46"/>
        <v>8875998</v>
      </c>
      <c r="AL120" s="437" t="s">
        <v>188</v>
      </c>
      <c r="AM120" s="108"/>
    </row>
    <row r="121" spans="1:39" ht="23.25" x14ac:dyDescent="0.35">
      <c r="A121" s="203">
        <f>+A120+1</f>
        <v>8</v>
      </c>
      <c r="B121" s="204">
        <f t="shared" si="48"/>
        <v>43481</v>
      </c>
      <c r="C121" s="205">
        <f t="shared" si="49"/>
        <v>69</v>
      </c>
      <c r="D121" s="206" t="s">
        <v>55</v>
      </c>
      <c r="E121" s="356" t="s">
        <v>43</v>
      </c>
      <c r="F121" s="208">
        <v>8</v>
      </c>
      <c r="G121" s="209">
        <f t="shared" si="35"/>
        <v>10654544</v>
      </c>
      <c r="H121" s="210"/>
      <c r="I121" s="211">
        <f t="shared" si="36"/>
        <v>0</v>
      </c>
      <c r="J121" s="212"/>
      <c r="K121" s="211">
        <f t="shared" si="37"/>
        <v>0</v>
      </c>
      <c r="L121" s="213">
        <v>2</v>
      </c>
      <c r="M121" s="211">
        <f t="shared" si="38"/>
        <v>863636</v>
      </c>
      <c r="N121" s="214">
        <f t="shared" si="39"/>
        <v>10</v>
      </c>
      <c r="O121" s="215">
        <f t="shared" si="40"/>
        <v>11518180</v>
      </c>
      <c r="P121" s="215">
        <f t="shared" si="41"/>
        <v>400000</v>
      </c>
      <c r="Q121" s="216"/>
      <c r="R121" s="1210"/>
      <c r="S121" s="14"/>
      <c r="T121" s="14"/>
      <c r="U121" s="14"/>
      <c r="V121" s="14"/>
      <c r="W121" s="14"/>
      <c r="X121" s="10">
        <f t="shared" si="42"/>
        <v>1331818</v>
      </c>
      <c r="Y121" s="10">
        <f t="shared" si="43"/>
        <v>1931818</v>
      </c>
      <c r="Z121" s="10">
        <f t="shared" si="44"/>
        <v>2231818</v>
      </c>
      <c r="AA121" s="10">
        <f t="shared" si="45"/>
        <v>431818</v>
      </c>
      <c r="AB121" s="345">
        <v>43486</v>
      </c>
      <c r="AC121" s="26">
        <v>10095010</v>
      </c>
      <c r="AD121" s="345">
        <v>43500</v>
      </c>
      <c r="AE121" s="26">
        <v>1423170</v>
      </c>
      <c r="AF121" s="26"/>
      <c r="AG121" s="26"/>
      <c r="AH121" s="26"/>
      <c r="AI121" s="26"/>
      <c r="AJ121" s="347">
        <f t="shared" si="47"/>
        <v>11518180</v>
      </c>
      <c r="AK121" s="348">
        <f t="shared" si="46"/>
        <v>0</v>
      </c>
      <c r="AL121" s="344"/>
      <c r="AM121" s="108"/>
    </row>
    <row r="122" spans="1:39" ht="23.25" x14ac:dyDescent="0.35">
      <c r="A122" s="203">
        <v>9</v>
      </c>
      <c r="B122" s="204">
        <f t="shared" si="48"/>
        <v>43481</v>
      </c>
      <c r="C122" s="205">
        <f t="shared" si="49"/>
        <v>70</v>
      </c>
      <c r="D122" s="206" t="s">
        <v>52</v>
      </c>
      <c r="E122" s="207" t="s">
        <v>43</v>
      </c>
      <c r="F122" s="208">
        <v>10</v>
      </c>
      <c r="G122" s="209">
        <f t="shared" si="35"/>
        <v>13318180</v>
      </c>
      <c r="H122" s="210"/>
      <c r="I122" s="211">
        <f t="shared" si="36"/>
        <v>0</v>
      </c>
      <c r="J122" s="212"/>
      <c r="K122" s="211">
        <f t="shared" si="37"/>
        <v>0</v>
      </c>
      <c r="L122" s="213"/>
      <c r="M122" s="211">
        <f t="shared" si="38"/>
        <v>0</v>
      </c>
      <c r="N122" s="214">
        <f t="shared" si="39"/>
        <v>10</v>
      </c>
      <c r="O122" s="215">
        <f t="shared" si="40"/>
        <v>13318180</v>
      </c>
      <c r="P122" s="215">
        <f t="shared" si="41"/>
        <v>400000</v>
      </c>
      <c r="Q122" s="216"/>
      <c r="R122" s="1210"/>
      <c r="S122" s="14"/>
      <c r="T122" s="14"/>
      <c r="U122" s="14"/>
      <c r="V122" s="14"/>
      <c r="W122" s="14"/>
      <c r="X122" s="10">
        <f t="shared" si="42"/>
        <v>1331818</v>
      </c>
      <c r="Y122" s="10">
        <f t="shared" si="43"/>
        <v>1931818</v>
      </c>
      <c r="Z122" s="10">
        <f t="shared" si="44"/>
        <v>2231818</v>
      </c>
      <c r="AA122" s="10">
        <f t="shared" si="45"/>
        <v>431818</v>
      </c>
      <c r="AB122" s="345">
        <v>43483</v>
      </c>
      <c r="AC122" s="350">
        <v>13318180</v>
      </c>
      <c r="AD122" s="350"/>
      <c r="AE122" s="344"/>
      <c r="AF122" s="344"/>
      <c r="AG122" s="344"/>
      <c r="AH122" s="344"/>
      <c r="AI122" s="344"/>
      <c r="AJ122" s="347">
        <f t="shared" si="47"/>
        <v>13318180</v>
      </c>
      <c r="AK122" s="348">
        <f t="shared" si="46"/>
        <v>0</v>
      </c>
      <c r="AL122" s="344"/>
      <c r="AM122" s="108"/>
    </row>
    <row r="123" spans="1:39" ht="18.75" customHeight="1" x14ac:dyDescent="0.35">
      <c r="A123" s="203">
        <f>+A122+1</f>
        <v>10</v>
      </c>
      <c r="B123" s="204">
        <f t="shared" si="48"/>
        <v>43481</v>
      </c>
      <c r="C123" s="205">
        <f t="shared" si="49"/>
        <v>71</v>
      </c>
      <c r="D123" s="206" t="s">
        <v>54</v>
      </c>
      <c r="E123" s="207" t="s">
        <v>43</v>
      </c>
      <c r="F123" s="208">
        <v>9</v>
      </c>
      <c r="G123" s="209">
        <f t="shared" si="35"/>
        <v>11986362</v>
      </c>
      <c r="H123" s="210"/>
      <c r="I123" s="211">
        <f t="shared" si="36"/>
        <v>0</v>
      </c>
      <c r="J123" s="212"/>
      <c r="K123" s="211">
        <f t="shared" si="37"/>
        <v>0</v>
      </c>
      <c r="L123" s="213">
        <v>3</v>
      </c>
      <c r="M123" s="211">
        <f t="shared" si="38"/>
        <v>1295454</v>
      </c>
      <c r="N123" s="214">
        <f t="shared" si="39"/>
        <v>12</v>
      </c>
      <c r="O123" s="215">
        <f t="shared" si="40"/>
        <v>13281816</v>
      </c>
      <c r="P123" s="215">
        <f t="shared" si="41"/>
        <v>480000</v>
      </c>
      <c r="Q123" s="216"/>
      <c r="R123" s="1210"/>
      <c r="S123" s="14"/>
      <c r="T123" s="14"/>
      <c r="U123" s="14"/>
      <c r="V123" s="14"/>
      <c r="W123" s="14"/>
      <c r="X123" s="10">
        <f t="shared" si="42"/>
        <v>1331818</v>
      </c>
      <c r="Y123" s="10">
        <f t="shared" si="43"/>
        <v>1931818</v>
      </c>
      <c r="Z123" s="10">
        <f t="shared" si="44"/>
        <v>2231818</v>
      </c>
      <c r="AA123" s="10">
        <f t="shared" si="45"/>
        <v>431818</v>
      </c>
      <c r="AB123" s="345">
        <v>43486</v>
      </c>
      <c r="AC123" s="26">
        <v>13281816</v>
      </c>
      <c r="AD123" s="26"/>
      <c r="AE123" s="26"/>
      <c r="AF123" s="26"/>
      <c r="AG123" s="26"/>
      <c r="AH123" s="26"/>
      <c r="AI123" s="26"/>
      <c r="AJ123" s="347">
        <f t="shared" si="47"/>
        <v>13281816</v>
      </c>
      <c r="AK123" s="348">
        <f t="shared" si="46"/>
        <v>0</v>
      </c>
      <c r="AL123" s="344"/>
      <c r="AM123" s="108"/>
    </row>
    <row r="124" spans="1:39" ht="18.75" customHeight="1" x14ac:dyDescent="0.35">
      <c r="A124" s="203">
        <v>11</v>
      </c>
      <c r="B124" s="204">
        <f t="shared" si="48"/>
        <v>43481</v>
      </c>
      <c r="C124" s="205">
        <f t="shared" si="49"/>
        <v>72</v>
      </c>
      <c r="D124" s="206" t="s">
        <v>83</v>
      </c>
      <c r="E124" s="356" t="s">
        <v>43</v>
      </c>
      <c r="F124" s="208">
        <v>5</v>
      </c>
      <c r="G124" s="209">
        <f t="shared" si="35"/>
        <v>6659090</v>
      </c>
      <c r="H124" s="210"/>
      <c r="I124" s="211">
        <f t="shared" si="36"/>
        <v>0</v>
      </c>
      <c r="J124" s="212">
        <v>3</v>
      </c>
      <c r="K124" s="211">
        <f t="shared" si="37"/>
        <v>6695454</v>
      </c>
      <c r="L124" s="213">
        <v>2</v>
      </c>
      <c r="M124" s="211">
        <f t="shared" si="38"/>
        <v>863636</v>
      </c>
      <c r="N124" s="214">
        <f t="shared" si="39"/>
        <v>10</v>
      </c>
      <c r="O124" s="215">
        <f t="shared" si="40"/>
        <v>14218180</v>
      </c>
      <c r="P124" s="215">
        <f t="shared" si="41"/>
        <v>400000</v>
      </c>
      <c r="Q124" s="216"/>
      <c r="R124" s="1210"/>
      <c r="S124" s="14"/>
      <c r="T124" s="14"/>
      <c r="U124" s="14"/>
      <c r="V124" s="14"/>
      <c r="W124" s="14"/>
      <c r="X124" s="10">
        <f t="shared" si="42"/>
        <v>1331818</v>
      </c>
      <c r="Y124" s="10">
        <f t="shared" si="43"/>
        <v>1931818</v>
      </c>
      <c r="Z124" s="10">
        <f t="shared" si="44"/>
        <v>2231818</v>
      </c>
      <c r="AA124" s="10">
        <f t="shared" si="45"/>
        <v>431818</v>
      </c>
      <c r="AB124" s="345">
        <v>43495</v>
      </c>
      <c r="AC124" s="350">
        <v>14218180</v>
      </c>
      <c r="AD124" s="350"/>
      <c r="AE124" s="344"/>
      <c r="AF124" s="344"/>
      <c r="AG124" s="344"/>
      <c r="AH124" s="344"/>
      <c r="AI124" s="344"/>
      <c r="AJ124" s="347">
        <f t="shared" si="47"/>
        <v>14218180</v>
      </c>
      <c r="AK124" s="348">
        <f t="shared" si="46"/>
        <v>0</v>
      </c>
      <c r="AL124" s="344"/>
      <c r="AM124" s="108"/>
    </row>
    <row r="125" spans="1:39" ht="18.75" customHeight="1" x14ac:dyDescent="0.35">
      <c r="A125" s="203">
        <f t="shared" ref="A125:A136" si="50">+A124+1</f>
        <v>12</v>
      </c>
      <c r="B125" s="204">
        <f t="shared" si="48"/>
        <v>43481</v>
      </c>
      <c r="C125" s="205">
        <f t="shared" si="49"/>
        <v>73</v>
      </c>
      <c r="D125" s="206" t="s">
        <v>67</v>
      </c>
      <c r="E125" s="207" t="s">
        <v>57</v>
      </c>
      <c r="F125" s="208">
        <v>5</v>
      </c>
      <c r="G125" s="209">
        <f t="shared" si="35"/>
        <v>6659090</v>
      </c>
      <c r="H125" s="210"/>
      <c r="I125" s="211">
        <f t="shared" si="36"/>
        <v>0</v>
      </c>
      <c r="J125" s="212">
        <v>2</v>
      </c>
      <c r="K125" s="211">
        <f t="shared" si="37"/>
        <v>4463636</v>
      </c>
      <c r="L125" s="213">
        <v>2</v>
      </c>
      <c r="M125" s="211">
        <f t="shared" si="38"/>
        <v>863636</v>
      </c>
      <c r="N125" s="214">
        <f t="shared" si="39"/>
        <v>9</v>
      </c>
      <c r="O125" s="215">
        <f t="shared" si="40"/>
        <v>11986362</v>
      </c>
      <c r="P125" s="215">
        <f t="shared" si="41"/>
        <v>360000</v>
      </c>
      <c r="Q125" s="216"/>
      <c r="R125" s="1210"/>
      <c r="S125" s="14"/>
      <c r="T125" s="14"/>
      <c r="U125" s="14"/>
      <c r="V125" s="14"/>
      <c r="W125" s="14"/>
      <c r="X125" s="10">
        <f t="shared" si="42"/>
        <v>1331818</v>
      </c>
      <c r="Y125" s="10">
        <f t="shared" si="43"/>
        <v>1931818</v>
      </c>
      <c r="Z125" s="10">
        <f t="shared" si="44"/>
        <v>2231818</v>
      </c>
      <c r="AA125" s="10">
        <f t="shared" si="45"/>
        <v>431818</v>
      </c>
      <c r="AB125" s="345">
        <v>43486</v>
      </c>
      <c r="AC125" s="350">
        <v>11986362</v>
      </c>
      <c r="AD125" s="350"/>
      <c r="AE125" s="344"/>
      <c r="AF125" s="344"/>
      <c r="AG125" s="344"/>
      <c r="AH125" s="344"/>
      <c r="AI125" s="344"/>
      <c r="AJ125" s="347">
        <f t="shared" si="47"/>
        <v>11986362</v>
      </c>
      <c r="AK125" s="348">
        <f t="shared" si="46"/>
        <v>0</v>
      </c>
      <c r="AL125" s="344"/>
      <c r="AM125" s="108"/>
    </row>
    <row r="126" spans="1:39" ht="18.75" customHeight="1" x14ac:dyDescent="0.35">
      <c r="A126" s="358">
        <f t="shared" si="50"/>
        <v>13</v>
      </c>
      <c r="B126" s="204">
        <f t="shared" si="48"/>
        <v>43481</v>
      </c>
      <c r="C126" s="205">
        <f t="shared" si="49"/>
        <v>74</v>
      </c>
      <c r="D126" s="187" t="s">
        <v>84</v>
      </c>
      <c r="E126" s="207" t="s">
        <v>57</v>
      </c>
      <c r="F126" s="217">
        <v>5</v>
      </c>
      <c r="G126" s="359">
        <f t="shared" si="35"/>
        <v>6659090</v>
      </c>
      <c r="H126" s="360">
        <v>1</v>
      </c>
      <c r="I126" s="361">
        <f t="shared" si="36"/>
        <v>1931818</v>
      </c>
      <c r="J126" s="362">
        <v>3</v>
      </c>
      <c r="K126" s="361">
        <f t="shared" si="37"/>
        <v>6695454</v>
      </c>
      <c r="L126" s="363">
        <v>2</v>
      </c>
      <c r="M126" s="361">
        <f t="shared" si="38"/>
        <v>863636</v>
      </c>
      <c r="N126" s="364">
        <f t="shared" si="39"/>
        <v>11</v>
      </c>
      <c r="O126" s="365">
        <f t="shared" si="40"/>
        <v>16149998</v>
      </c>
      <c r="P126" s="366">
        <f t="shared" si="41"/>
        <v>440000</v>
      </c>
      <c r="Q126" s="367"/>
      <c r="R126" s="1210"/>
      <c r="S126" s="14"/>
      <c r="T126" s="14"/>
      <c r="U126" s="14"/>
      <c r="V126" s="14"/>
      <c r="W126" s="14"/>
      <c r="X126" s="10">
        <f t="shared" si="42"/>
        <v>1331818</v>
      </c>
      <c r="Y126" s="10">
        <f t="shared" si="43"/>
        <v>1931818</v>
      </c>
      <c r="Z126" s="10">
        <f t="shared" si="44"/>
        <v>2231818</v>
      </c>
      <c r="AA126" s="10">
        <f t="shared" si="45"/>
        <v>431818</v>
      </c>
      <c r="AB126" s="345">
        <v>43486</v>
      </c>
      <c r="AC126" s="350">
        <v>16149998</v>
      </c>
      <c r="AD126" s="350"/>
      <c r="AE126" s="344"/>
      <c r="AF126" s="344"/>
      <c r="AG126" s="344"/>
      <c r="AH126" s="344"/>
      <c r="AI126" s="344"/>
      <c r="AJ126" s="347">
        <f t="shared" si="47"/>
        <v>16149998</v>
      </c>
      <c r="AK126" s="348">
        <f t="shared" si="46"/>
        <v>0</v>
      </c>
      <c r="AL126" s="344"/>
      <c r="AM126" s="108"/>
    </row>
    <row r="127" spans="1:39" ht="18.75" customHeight="1" x14ac:dyDescent="0.35">
      <c r="A127" s="203">
        <f t="shared" si="50"/>
        <v>14</v>
      </c>
      <c r="B127" s="204">
        <f t="shared" si="48"/>
        <v>43481</v>
      </c>
      <c r="C127" s="205">
        <f t="shared" si="49"/>
        <v>75</v>
      </c>
      <c r="D127" s="206" t="s">
        <v>70</v>
      </c>
      <c r="E127" s="207" t="s">
        <v>57</v>
      </c>
      <c r="F127" s="208">
        <v>5</v>
      </c>
      <c r="G127" s="209">
        <f t="shared" si="35"/>
        <v>6659090</v>
      </c>
      <c r="H127" s="210"/>
      <c r="I127" s="211">
        <f t="shared" si="36"/>
        <v>0</v>
      </c>
      <c r="J127" s="212"/>
      <c r="K127" s="211">
        <f t="shared" si="37"/>
        <v>0</v>
      </c>
      <c r="L127" s="213"/>
      <c r="M127" s="211">
        <f t="shared" si="38"/>
        <v>0</v>
      </c>
      <c r="N127" s="214">
        <f t="shared" si="39"/>
        <v>5</v>
      </c>
      <c r="O127" s="215">
        <f t="shared" si="40"/>
        <v>6659090</v>
      </c>
      <c r="P127" s="166">
        <f t="shared" si="41"/>
        <v>200000</v>
      </c>
      <c r="Q127" s="167"/>
      <c r="R127" s="1210"/>
      <c r="S127" s="14"/>
      <c r="T127" s="14"/>
      <c r="U127" s="14"/>
      <c r="V127" s="14"/>
      <c r="W127" s="14"/>
      <c r="X127" s="10">
        <f t="shared" si="42"/>
        <v>1331818</v>
      </c>
      <c r="Y127" s="10">
        <f t="shared" si="43"/>
        <v>1931818</v>
      </c>
      <c r="Z127" s="10">
        <f t="shared" si="44"/>
        <v>2231818</v>
      </c>
      <c r="AA127" s="10">
        <f t="shared" si="45"/>
        <v>431818</v>
      </c>
      <c r="AB127" s="345">
        <v>43483</v>
      </c>
      <c r="AC127" s="350">
        <v>6659090</v>
      </c>
      <c r="AD127" s="350"/>
      <c r="AE127" s="344"/>
      <c r="AF127" s="344"/>
      <c r="AG127" s="344"/>
      <c r="AH127" s="344"/>
      <c r="AI127" s="344"/>
      <c r="AJ127" s="347">
        <f t="shared" si="47"/>
        <v>6659090</v>
      </c>
      <c r="AK127" s="348">
        <f t="shared" si="46"/>
        <v>0</v>
      </c>
      <c r="AL127" s="344"/>
      <c r="AM127" s="108"/>
    </row>
    <row r="128" spans="1:39" ht="18.75" customHeight="1" x14ac:dyDescent="0.35">
      <c r="A128" s="203">
        <f t="shared" si="50"/>
        <v>15</v>
      </c>
      <c r="B128" s="204">
        <f t="shared" si="48"/>
        <v>43481</v>
      </c>
      <c r="C128" s="205">
        <f t="shared" si="49"/>
        <v>76</v>
      </c>
      <c r="D128" s="368" t="s">
        <v>71</v>
      </c>
      <c r="E128" s="207" t="s">
        <v>57</v>
      </c>
      <c r="F128" s="208">
        <v>5</v>
      </c>
      <c r="G128" s="209">
        <f t="shared" si="35"/>
        <v>6659090</v>
      </c>
      <c r="H128" s="210"/>
      <c r="I128" s="211">
        <f t="shared" si="36"/>
        <v>0</v>
      </c>
      <c r="J128" s="212"/>
      <c r="K128" s="211">
        <f t="shared" si="37"/>
        <v>0</v>
      </c>
      <c r="L128" s="213"/>
      <c r="M128" s="211">
        <f t="shared" si="38"/>
        <v>0</v>
      </c>
      <c r="N128" s="214">
        <f t="shared" si="39"/>
        <v>5</v>
      </c>
      <c r="O128" s="215">
        <f t="shared" si="40"/>
        <v>6659090</v>
      </c>
      <c r="P128" s="166">
        <f t="shared" si="41"/>
        <v>200000</v>
      </c>
      <c r="Q128" s="167"/>
      <c r="R128" s="1210"/>
      <c r="S128" s="14"/>
      <c r="T128" s="14"/>
      <c r="U128" s="14"/>
      <c r="V128" s="14"/>
      <c r="W128" s="14"/>
      <c r="X128" s="10">
        <f t="shared" si="42"/>
        <v>1331818</v>
      </c>
      <c r="Y128" s="10">
        <f t="shared" si="43"/>
        <v>1931818</v>
      </c>
      <c r="Z128" s="10">
        <f t="shared" si="44"/>
        <v>2231818</v>
      </c>
      <c r="AA128" s="10">
        <f t="shared" si="45"/>
        <v>431818</v>
      </c>
      <c r="AB128" s="345">
        <v>43483</v>
      </c>
      <c r="AC128" s="350">
        <v>5500000</v>
      </c>
      <c r="AD128" s="345">
        <v>43486</v>
      </c>
      <c r="AE128" s="351">
        <v>1159090</v>
      </c>
      <c r="AF128" s="344"/>
      <c r="AG128" s="344"/>
      <c r="AH128" s="344"/>
      <c r="AI128" s="344"/>
      <c r="AJ128" s="347">
        <f t="shared" si="47"/>
        <v>6659090</v>
      </c>
      <c r="AK128" s="348">
        <f t="shared" si="46"/>
        <v>0</v>
      </c>
      <c r="AL128" s="344"/>
      <c r="AM128" s="108"/>
    </row>
    <row r="129" spans="1:46" ht="18.75" customHeight="1" x14ac:dyDescent="0.35">
      <c r="A129" s="203">
        <f t="shared" si="50"/>
        <v>16</v>
      </c>
      <c r="B129" s="204">
        <f t="shared" si="48"/>
        <v>43481</v>
      </c>
      <c r="C129" s="205">
        <f t="shared" si="49"/>
        <v>77</v>
      </c>
      <c r="D129" s="368" t="s">
        <v>68</v>
      </c>
      <c r="E129" s="207" t="s">
        <v>57</v>
      </c>
      <c r="F129" s="208">
        <v>5</v>
      </c>
      <c r="G129" s="209">
        <f t="shared" si="35"/>
        <v>6659090</v>
      </c>
      <c r="H129" s="210"/>
      <c r="I129" s="211">
        <f t="shared" si="36"/>
        <v>0</v>
      </c>
      <c r="J129" s="212"/>
      <c r="K129" s="211">
        <f t="shared" si="37"/>
        <v>0</v>
      </c>
      <c r="L129" s="213"/>
      <c r="M129" s="211">
        <f t="shared" si="38"/>
        <v>0</v>
      </c>
      <c r="N129" s="214">
        <f t="shared" si="39"/>
        <v>5</v>
      </c>
      <c r="O129" s="215">
        <f t="shared" si="40"/>
        <v>6659090</v>
      </c>
      <c r="P129" s="166">
        <f t="shared" si="41"/>
        <v>200000</v>
      </c>
      <c r="Q129" s="167"/>
      <c r="R129" s="1210"/>
      <c r="S129" s="14"/>
      <c r="T129" s="14"/>
      <c r="U129" s="14"/>
      <c r="V129" s="14"/>
      <c r="W129" s="14"/>
      <c r="X129" s="10">
        <f t="shared" si="42"/>
        <v>1331818</v>
      </c>
      <c r="Y129" s="10">
        <f t="shared" si="43"/>
        <v>1931818</v>
      </c>
      <c r="Z129" s="10">
        <f t="shared" si="44"/>
        <v>2231818</v>
      </c>
      <c r="AA129" s="10">
        <f t="shared" si="45"/>
        <v>431818</v>
      </c>
      <c r="AB129" s="345">
        <v>43483</v>
      </c>
      <c r="AC129" s="350">
        <v>6659090</v>
      </c>
      <c r="AD129" s="350"/>
      <c r="AE129" s="344"/>
      <c r="AF129" s="344"/>
      <c r="AG129" s="344"/>
      <c r="AH129" s="344"/>
      <c r="AI129" s="344"/>
      <c r="AJ129" s="347">
        <f t="shared" si="47"/>
        <v>6659090</v>
      </c>
      <c r="AK129" s="348">
        <f t="shared" si="46"/>
        <v>0</v>
      </c>
      <c r="AL129" s="344"/>
      <c r="AM129" s="108"/>
    </row>
    <row r="130" spans="1:46" ht="18.75" customHeight="1" x14ac:dyDescent="0.35">
      <c r="A130" s="203">
        <f t="shared" si="50"/>
        <v>17</v>
      </c>
      <c r="B130" s="204">
        <f t="shared" si="48"/>
        <v>43481</v>
      </c>
      <c r="C130" s="205">
        <f t="shared" si="49"/>
        <v>78</v>
      </c>
      <c r="D130" s="368" t="s">
        <v>69</v>
      </c>
      <c r="E130" s="207" t="s">
        <v>57</v>
      </c>
      <c r="F130" s="208">
        <v>5</v>
      </c>
      <c r="G130" s="209">
        <f t="shared" si="35"/>
        <v>6659090</v>
      </c>
      <c r="H130" s="210"/>
      <c r="I130" s="211">
        <f t="shared" si="36"/>
        <v>0</v>
      </c>
      <c r="J130" s="212"/>
      <c r="K130" s="211">
        <f t="shared" si="37"/>
        <v>0</v>
      </c>
      <c r="L130" s="213"/>
      <c r="M130" s="211">
        <f t="shared" si="38"/>
        <v>0</v>
      </c>
      <c r="N130" s="214">
        <f t="shared" si="39"/>
        <v>5</v>
      </c>
      <c r="O130" s="215">
        <f t="shared" si="40"/>
        <v>6659090</v>
      </c>
      <c r="P130" s="166">
        <f t="shared" si="41"/>
        <v>200000</v>
      </c>
      <c r="Q130" s="167"/>
      <c r="R130" s="1210"/>
      <c r="S130" s="14"/>
      <c r="T130" s="14"/>
      <c r="U130" s="14"/>
      <c r="V130" s="14"/>
      <c r="W130" s="14"/>
      <c r="X130" s="10">
        <f t="shared" si="42"/>
        <v>1331818</v>
      </c>
      <c r="Y130" s="10">
        <f t="shared" si="43"/>
        <v>1931818</v>
      </c>
      <c r="Z130" s="10">
        <f t="shared" si="44"/>
        <v>2231818</v>
      </c>
      <c r="AA130" s="10">
        <f t="shared" si="45"/>
        <v>431818</v>
      </c>
      <c r="AB130" s="345">
        <v>43483</v>
      </c>
      <c r="AC130" s="350">
        <v>6659090</v>
      </c>
      <c r="AD130" s="350"/>
      <c r="AE130" s="344"/>
      <c r="AF130" s="344"/>
      <c r="AG130" s="344"/>
      <c r="AH130" s="344"/>
      <c r="AI130" s="344"/>
      <c r="AJ130" s="347">
        <f t="shared" si="47"/>
        <v>6659090</v>
      </c>
      <c r="AK130" s="348">
        <f t="shared" si="46"/>
        <v>0</v>
      </c>
      <c r="AL130" s="344"/>
      <c r="AM130" s="108"/>
    </row>
    <row r="131" spans="1:46" ht="18.75" customHeight="1" x14ac:dyDescent="0.35">
      <c r="A131" s="203">
        <f t="shared" si="50"/>
        <v>18</v>
      </c>
      <c r="B131" s="204">
        <f t="shared" si="48"/>
        <v>43481</v>
      </c>
      <c r="C131" s="205">
        <f t="shared" si="49"/>
        <v>79</v>
      </c>
      <c r="D131" s="206" t="s">
        <v>72</v>
      </c>
      <c r="E131" s="207" t="s">
        <v>57</v>
      </c>
      <c r="F131" s="208">
        <v>5</v>
      </c>
      <c r="G131" s="209">
        <f t="shared" si="35"/>
        <v>6659090</v>
      </c>
      <c r="H131" s="210"/>
      <c r="I131" s="211">
        <f t="shared" si="36"/>
        <v>0</v>
      </c>
      <c r="J131" s="369"/>
      <c r="K131" s="211">
        <f t="shared" si="37"/>
        <v>0</v>
      </c>
      <c r="L131" s="213"/>
      <c r="M131" s="211">
        <f t="shared" si="38"/>
        <v>0</v>
      </c>
      <c r="N131" s="214">
        <f t="shared" si="39"/>
        <v>5</v>
      </c>
      <c r="O131" s="215">
        <f t="shared" si="40"/>
        <v>6659090</v>
      </c>
      <c r="P131" s="166">
        <f t="shared" si="41"/>
        <v>200000</v>
      </c>
      <c r="Q131" s="167"/>
      <c r="R131" s="1210"/>
      <c r="S131" s="14"/>
      <c r="T131" s="14"/>
      <c r="U131" s="14"/>
      <c r="V131" s="14"/>
      <c r="W131" s="14"/>
      <c r="X131" s="10">
        <f t="shared" si="42"/>
        <v>1331818</v>
      </c>
      <c r="Y131" s="10">
        <f t="shared" si="43"/>
        <v>1931818</v>
      </c>
      <c r="Z131" s="10">
        <f t="shared" si="44"/>
        <v>2231818</v>
      </c>
      <c r="AA131" s="10">
        <f t="shared" si="45"/>
        <v>431818</v>
      </c>
      <c r="AB131" s="345">
        <v>43486</v>
      </c>
      <c r="AC131" s="350">
        <v>6659090</v>
      </c>
      <c r="AD131" s="350"/>
      <c r="AE131" s="344"/>
      <c r="AF131" s="344"/>
      <c r="AG131" s="344"/>
      <c r="AH131" s="344"/>
      <c r="AI131" s="344"/>
      <c r="AJ131" s="347">
        <f t="shared" si="47"/>
        <v>6659090</v>
      </c>
      <c r="AK131" s="348">
        <f t="shared" si="46"/>
        <v>0</v>
      </c>
      <c r="AL131" s="344"/>
      <c r="AM131" s="108"/>
    </row>
    <row r="132" spans="1:46" ht="18.75" customHeight="1" x14ac:dyDescent="0.35">
      <c r="A132" s="203">
        <f t="shared" si="50"/>
        <v>19</v>
      </c>
      <c r="B132" s="204">
        <f t="shared" si="48"/>
        <v>43481</v>
      </c>
      <c r="C132" s="205">
        <f t="shared" si="49"/>
        <v>80</v>
      </c>
      <c r="D132" s="368" t="s">
        <v>76</v>
      </c>
      <c r="E132" s="207" t="s">
        <v>57</v>
      </c>
      <c r="F132" s="208">
        <v>5</v>
      </c>
      <c r="G132" s="209">
        <f t="shared" si="35"/>
        <v>6659090</v>
      </c>
      <c r="H132" s="210"/>
      <c r="I132" s="211">
        <f t="shared" si="36"/>
        <v>0</v>
      </c>
      <c r="J132" s="212"/>
      <c r="K132" s="211">
        <f t="shared" si="37"/>
        <v>0</v>
      </c>
      <c r="L132" s="213"/>
      <c r="M132" s="211">
        <f t="shared" si="38"/>
        <v>0</v>
      </c>
      <c r="N132" s="214">
        <f t="shared" si="39"/>
        <v>5</v>
      </c>
      <c r="O132" s="215">
        <f t="shared" si="40"/>
        <v>6659090</v>
      </c>
      <c r="P132" s="166">
        <f t="shared" si="41"/>
        <v>200000</v>
      </c>
      <c r="Q132" s="167"/>
      <c r="R132" s="1210"/>
      <c r="S132" s="14"/>
      <c r="T132" s="14"/>
      <c r="U132" s="14"/>
      <c r="V132" s="14"/>
      <c r="W132" s="14"/>
      <c r="X132" s="10">
        <f t="shared" si="42"/>
        <v>1331818</v>
      </c>
      <c r="Y132" s="10">
        <f t="shared" si="43"/>
        <v>1931818</v>
      </c>
      <c r="Z132" s="10">
        <f t="shared" si="44"/>
        <v>2231818</v>
      </c>
      <c r="AA132" s="10">
        <f t="shared" si="45"/>
        <v>431818</v>
      </c>
      <c r="AB132" s="345">
        <v>43486</v>
      </c>
      <c r="AC132" s="350">
        <v>6659090</v>
      </c>
      <c r="AD132" s="350"/>
      <c r="AE132" s="344"/>
      <c r="AF132" s="344"/>
      <c r="AG132" s="344"/>
      <c r="AH132" s="344"/>
      <c r="AI132" s="344"/>
      <c r="AJ132" s="347">
        <f t="shared" si="47"/>
        <v>6659090</v>
      </c>
      <c r="AK132" s="348">
        <f t="shared" si="46"/>
        <v>0</v>
      </c>
      <c r="AL132" s="344"/>
      <c r="AM132" s="108"/>
    </row>
    <row r="133" spans="1:46" ht="18.75" customHeight="1" x14ac:dyDescent="0.35">
      <c r="A133" s="203">
        <f t="shared" si="50"/>
        <v>20</v>
      </c>
      <c r="B133" s="204">
        <f t="shared" si="48"/>
        <v>43481</v>
      </c>
      <c r="C133" s="205">
        <f t="shared" si="49"/>
        <v>81</v>
      </c>
      <c r="D133" s="368" t="s">
        <v>73</v>
      </c>
      <c r="E133" s="207" t="s">
        <v>57</v>
      </c>
      <c r="F133" s="208">
        <v>5</v>
      </c>
      <c r="G133" s="209">
        <f t="shared" si="35"/>
        <v>6659090</v>
      </c>
      <c r="H133" s="210"/>
      <c r="I133" s="211">
        <f t="shared" si="36"/>
        <v>0</v>
      </c>
      <c r="J133" s="212"/>
      <c r="K133" s="211">
        <f t="shared" si="37"/>
        <v>0</v>
      </c>
      <c r="L133" s="213"/>
      <c r="M133" s="211">
        <f t="shared" si="38"/>
        <v>0</v>
      </c>
      <c r="N133" s="214">
        <f t="shared" si="39"/>
        <v>5</v>
      </c>
      <c r="O133" s="215">
        <f t="shared" si="40"/>
        <v>6659090</v>
      </c>
      <c r="P133" s="166">
        <f t="shared" si="41"/>
        <v>200000</v>
      </c>
      <c r="Q133" s="167"/>
      <c r="R133" s="1210"/>
      <c r="S133" s="14"/>
      <c r="T133" s="14"/>
      <c r="U133" s="14"/>
      <c r="V133" s="14"/>
      <c r="W133" s="14"/>
      <c r="X133" s="10">
        <f t="shared" si="42"/>
        <v>1331818</v>
      </c>
      <c r="Y133" s="10">
        <f t="shared" si="43"/>
        <v>1931818</v>
      </c>
      <c r="Z133" s="10">
        <f t="shared" si="44"/>
        <v>2231818</v>
      </c>
      <c r="AA133" s="10">
        <f t="shared" si="45"/>
        <v>431818</v>
      </c>
      <c r="AB133" s="345">
        <v>43482</v>
      </c>
      <c r="AC133" s="350">
        <v>6659090</v>
      </c>
      <c r="AD133" s="350"/>
      <c r="AE133" s="344"/>
      <c r="AF133" s="344"/>
      <c r="AG133" s="344"/>
      <c r="AH133" s="344"/>
      <c r="AI133" s="344"/>
      <c r="AJ133" s="347">
        <f t="shared" si="47"/>
        <v>6659090</v>
      </c>
      <c r="AK133" s="348">
        <f t="shared" si="46"/>
        <v>0</v>
      </c>
      <c r="AL133" s="344"/>
      <c r="AM133" s="108"/>
    </row>
    <row r="134" spans="1:46" ht="18.75" customHeight="1" x14ac:dyDescent="0.35">
      <c r="A134" s="203">
        <f t="shared" si="50"/>
        <v>21</v>
      </c>
      <c r="B134" s="204">
        <f t="shared" si="48"/>
        <v>43481</v>
      </c>
      <c r="C134" s="205">
        <f t="shared" si="49"/>
        <v>82</v>
      </c>
      <c r="D134" s="368" t="s">
        <v>77</v>
      </c>
      <c r="E134" s="207" t="s">
        <v>57</v>
      </c>
      <c r="F134" s="208">
        <v>5</v>
      </c>
      <c r="G134" s="209">
        <f t="shared" si="35"/>
        <v>6659090</v>
      </c>
      <c r="H134" s="210"/>
      <c r="I134" s="211">
        <f t="shared" si="36"/>
        <v>0</v>
      </c>
      <c r="J134" s="212"/>
      <c r="K134" s="211">
        <f t="shared" si="37"/>
        <v>0</v>
      </c>
      <c r="L134" s="213"/>
      <c r="M134" s="211">
        <f t="shared" si="38"/>
        <v>0</v>
      </c>
      <c r="N134" s="214">
        <f t="shared" si="39"/>
        <v>5</v>
      </c>
      <c r="O134" s="215">
        <f t="shared" si="40"/>
        <v>6659090</v>
      </c>
      <c r="P134" s="166">
        <f t="shared" si="41"/>
        <v>200000</v>
      </c>
      <c r="Q134" s="167"/>
      <c r="R134" s="1210"/>
      <c r="S134" s="14"/>
      <c r="T134" s="14"/>
      <c r="U134" s="14"/>
      <c r="V134" s="14"/>
      <c r="W134" s="14"/>
      <c r="X134" s="10">
        <f t="shared" si="42"/>
        <v>1331818</v>
      </c>
      <c r="Y134" s="10">
        <f t="shared" si="43"/>
        <v>1931818</v>
      </c>
      <c r="Z134" s="10">
        <f t="shared" si="44"/>
        <v>2231818</v>
      </c>
      <c r="AA134" s="10">
        <f t="shared" si="45"/>
        <v>431818</v>
      </c>
      <c r="AB134" s="345">
        <v>43482</v>
      </c>
      <c r="AC134" s="350">
        <v>6659090</v>
      </c>
      <c r="AD134" s="350"/>
      <c r="AE134" s="344"/>
      <c r="AF134" s="344"/>
      <c r="AG134" s="344"/>
      <c r="AH134" s="344"/>
      <c r="AI134" s="344"/>
      <c r="AJ134" s="347">
        <f t="shared" si="47"/>
        <v>6659090</v>
      </c>
      <c r="AK134" s="348">
        <f t="shared" si="46"/>
        <v>0</v>
      </c>
      <c r="AL134" s="344"/>
      <c r="AM134" s="108"/>
    </row>
    <row r="135" spans="1:46" ht="18.75" customHeight="1" x14ac:dyDescent="0.35">
      <c r="A135" s="203">
        <f t="shared" si="50"/>
        <v>22</v>
      </c>
      <c r="B135" s="204">
        <f t="shared" si="48"/>
        <v>43481</v>
      </c>
      <c r="C135" s="205">
        <f t="shared" si="49"/>
        <v>83</v>
      </c>
      <c r="D135" s="368" t="s">
        <v>74</v>
      </c>
      <c r="E135" s="207" t="s">
        <v>57</v>
      </c>
      <c r="F135" s="208">
        <v>5</v>
      </c>
      <c r="G135" s="209">
        <f t="shared" si="35"/>
        <v>6659090</v>
      </c>
      <c r="H135" s="210"/>
      <c r="I135" s="211">
        <f t="shared" si="36"/>
        <v>0</v>
      </c>
      <c r="J135" s="212"/>
      <c r="K135" s="211">
        <f t="shared" si="37"/>
        <v>0</v>
      </c>
      <c r="L135" s="213"/>
      <c r="M135" s="211">
        <f t="shared" si="38"/>
        <v>0</v>
      </c>
      <c r="N135" s="214">
        <f t="shared" si="39"/>
        <v>5</v>
      </c>
      <c r="O135" s="215">
        <f t="shared" si="40"/>
        <v>6659090</v>
      </c>
      <c r="P135" s="166">
        <f t="shared" si="41"/>
        <v>200000</v>
      </c>
      <c r="Q135" s="167"/>
      <c r="R135" s="1210"/>
      <c r="S135" s="14"/>
      <c r="T135" s="14"/>
      <c r="U135" s="14"/>
      <c r="V135" s="14"/>
      <c r="W135" s="14"/>
      <c r="X135" s="10">
        <f t="shared" si="42"/>
        <v>1331818</v>
      </c>
      <c r="Y135" s="10">
        <f t="shared" si="43"/>
        <v>1931818</v>
      </c>
      <c r="Z135" s="10">
        <f t="shared" si="44"/>
        <v>2231818</v>
      </c>
      <c r="AA135" s="10">
        <f t="shared" si="45"/>
        <v>431818</v>
      </c>
      <c r="AB135" s="345">
        <v>43486</v>
      </c>
      <c r="AC135" s="350">
        <v>2000000</v>
      </c>
      <c r="AD135" s="345">
        <v>43487</v>
      </c>
      <c r="AE135" s="351">
        <v>4659090</v>
      </c>
      <c r="AF135" s="344"/>
      <c r="AG135" s="344"/>
      <c r="AH135" s="344"/>
      <c r="AI135" s="344"/>
      <c r="AJ135" s="347">
        <f t="shared" si="47"/>
        <v>6659090</v>
      </c>
      <c r="AK135" s="348">
        <f t="shared" si="46"/>
        <v>0</v>
      </c>
      <c r="AL135" s="344"/>
      <c r="AM135" s="108"/>
    </row>
    <row r="136" spans="1:46" ht="18.75" customHeight="1" x14ac:dyDescent="0.35">
      <c r="A136" s="203">
        <f t="shared" si="50"/>
        <v>23</v>
      </c>
      <c r="B136" s="204">
        <f t="shared" si="48"/>
        <v>43481</v>
      </c>
      <c r="C136" s="205">
        <f t="shared" si="49"/>
        <v>84</v>
      </c>
      <c r="D136" s="368" t="s">
        <v>75</v>
      </c>
      <c r="E136" s="207" t="s">
        <v>57</v>
      </c>
      <c r="F136" s="208">
        <v>5</v>
      </c>
      <c r="G136" s="209">
        <f t="shared" si="35"/>
        <v>6659090</v>
      </c>
      <c r="H136" s="210"/>
      <c r="I136" s="211">
        <f t="shared" si="36"/>
        <v>0</v>
      </c>
      <c r="J136" s="212"/>
      <c r="K136" s="211">
        <f t="shared" si="37"/>
        <v>0</v>
      </c>
      <c r="L136" s="213"/>
      <c r="M136" s="211">
        <f t="shared" si="38"/>
        <v>0</v>
      </c>
      <c r="N136" s="214">
        <f t="shared" si="39"/>
        <v>5</v>
      </c>
      <c r="O136" s="215">
        <f t="shared" si="40"/>
        <v>6659090</v>
      </c>
      <c r="P136" s="166">
        <f t="shared" si="41"/>
        <v>200000</v>
      </c>
      <c r="Q136" s="167"/>
      <c r="R136" s="1210"/>
      <c r="S136" s="14"/>
      <c r="T136" s="14"/>
      <c r="U136" s="14"/>
      <c r="V136" s="14"/>
      <c r="W136" s="14"/>
      <c r="X136" s="10">
        <f t="shared" si="42"/>
        <v>1331818</v>
      </c>
      <c r="Y136" s="10">
        <f t="shared" si="43"/>
        <v>1931818</v>
      </c>
      <c r="Z136" s="10">
        <f t="shared" si="44"/>
        <v>2231818</v>
      </c>
      <c r="AA136" s="10">
        <f t="shared" si="45"/>
        <v>431818</v>
      </c>
      <c r="AB136" s="345">
        <v>43486</v>
      </c>
      <c r="AC136" s="350">
        <v>3000000</v>
      </c>
      <c r="AD136" s="345">
        <v>43493</v>
      </c>
      <c r="AE136" s="351">
        <v>3659090</v>
      </c>
      <c r="AF136" s="344"/>
      <c r="AG136" s="344"/>
      <c r="AH136" s="344"/>
      <c r="AI136" s="344"/>
      <c r="AJ136" s="347">
        <f t="shared" si="47"/>
        <v>6659090</v>
      </c>
      <c r="AK136" s="348">
        <f t="shared" si="46"/>
        <v>0</v>
      </c>
      <c r="AL136" s="344"/>
      <c r="AM136" s="108"/>
    </row>
    <row r="137" spans="1:46" ht="24" thickBot="1" x14ac:dyDescent="0.4">
      <c r="A137" s="219"/>
      <c r="B137" s="220"/>
      <c r="C137" s="221"/>
      <c r="D137" s="222"/>
      <c r="E137" s="223"/>
      <c r="F137" s="224"/>
      <c r="G137" s="370">
        <f t="shared" si="35"/>
        <v>0</v>
      </c>
      <c r="H137" s="371"/>
      <c r="I137" s="372">
        <f t="shared" si="36"/>
        <v>0</v>
      </c>
      <c r="J137" s="373"/>
      <c r="K137" s="372">
        <f t="shared" si="37"/>
        <v>0</v>
      </c>
      <c r="L137" s="374"/>
      <c r="M137" s="372">
        <f t="shared" si="38"/>
        <v>0</v>
      </c>
      <c r="N137" s="375">
        <f t="shared" si="39"/>
        <v>0</v>
      </c>
      <c r="O137" s="376">
        <f t="shared" si="40"/>
        <v>0</v>
      </c>
      <c r="P137" s="377">
        <f>+N137*45000</f>
        <v>0</v>
      </c>
      <c r="Q137" s="378">
        <f>+O137+P137</f>
        <v>0</v>
      </c>
      <c r="R137" s="1210"/>
      <c r="S137" s="14"/>
      <c r="T137" s="14"/>
      <c r="U137" s="14"/>
      <c r="V137" s="14"/>
      <c r="W137" s="14"/>
      <c r="X137" s="10"/>
      <c r="Y137" s="10"/>
      <c r="Z137" s="10"/>
      <c r="AA137" s="10"/>
      <c r="AB137" s="350"/>
      <c r="AC137" s="350"/>
      <c r="AD137" s="350"/>
      <c r="AE137" s="344"/>
      <c r="AF137" s="344"/>
      <c r="AG137" s="344"/>
      <c r="AH137" s="344"/>
      <c r="AI137" s="344"/>
      <c r="AJ137" s="347">
        <f t="shared" si="47"/>
        <v>0</v>
      </c>
      <c r="AK137" s="348">
        <f t="shared" si="46"/>
        <v>0</v>
      </c>
      <c r="AL137" s="344"/>
      <c r="AM137" s="108"/>
    </row>
    <row r="138" spans="1:46" ht="24" thickBot="1" x14ac:dyDescent="0.4">
      <c r="A138" s="2787" t="s">
        <v>60</v>
      </c>
      <c r="B138" s="2788"/>
      <c r="C138" s="2788"/>
      <c r="D138" s="2788"/>
      <c r="E138" s="2788"/>
      <c r="F138" s="175">
        <f>SUM(F114:F137)</f>
        <v>121</v>
      </c>
      <c r="G138" s="175">
        <f>SUM(G114:G137)</f>
        <v>161149978</v>
      </c>
      <c r="H138" s="175">
        <f t="shared" ref="H138:Q138" si="51">SUM(H114:H137)</f>
        <v>3</v>
      </c>
      <c r="I138" s="175">
        <f>SUM(I114:I137)</f>
        <v>5795454</v>
      </c>
      <c r="J138" s="175">
        <f t="shared" si="51"/>
        <v>36</v>
      </c>
      <c r="K138" s="175">
        <f>SUM(K114:K137)</f>
        <v>80345448</v>
      </c>
      <c r="L138" s="175">
        <f t="shared" si="51"/>
        <v>24</v>
      </c>
      <c r="M138" s="175">
        <f>SUM(M114:M137)</f>
        <v>10363632</v>
      </c>
      <c r="N138" s="175">
        <f t="shared" si="51"/>
        <v>184</v>
      </c>
      <c r="O138" s="175">
        <f t="shared" si="51"/>
        <v>257654512</v>
      </c>
      <c r="P138" s="175">
        <f t="shared" si="51"/>
        <v>7360000</v>
      </c>
      <c r="Q138" s="175">
        <f t="shared" si="51"/>
        <v>0</v>
      </c>
      <c r="R138" s="1210"/>
      <c r="S138" s="14"/>
      <c r="T138" s="14"/>
      <c r="U138" s="14"/>
      <c r="V138" s="14"/>
      <c r="W138" s="14"/>
      <c r="X138" s="10"/>
      <c r="Y138" s="10"/>
      <c r="Z138" s="10"/>
      <c r="AA138" s="10"/>
      <c r="AB138" s="26" t="s">
        <v>115</v>
      </c>
      <c r="AC138" s="26">
        <f>SUM(AC114:AC137)</f>
        <v>228585894</v>
      </c>
      <c r="AD138" s="26"/>
      <c r="AE138" s="26">
        <f>SUM(AE114:AE137)</f>
        <v>20192620</v>
      </c>
      <c r="AF138" s="26"/>
      <c r="AG138" s="26">
        <f>SUM(AG114:AG137)</f>
        <v>0</v>
      </c>
      <c r="AH138" s="26">
        <f>SUM(AH114:AH137)</f>
        <v>0</v>
      </c>
      <c r="AI138" s="26">
        <f>SUM(AI114:AI137)</f>
        <v>0</v>
      </c>
      <c r="AJ138" s="26">
        <f>SUM(AJ114:AJ137)</f>
        <v>248778514</v>
      </c>
      <c r="AK138" s="26">
        <f>SUM(AK114:AK137)</f>
        <v>8875998</v>
      </c>
      <c r="AL138" s="344"/>
      <c r="AM138" s="108"/>
    </row>
    <row r="139" spans="1:46" ht="23.25" x14ac:dyDescent="0.35">
      <c r="A139" s="13" t="s">
        <v>61</v>
      </c>
      <c r="B139" s="13"/>
      <c r="C139" s="13"/>
      <c r="D139" s="13"/>
      <c r="E139" s="13"/>
      <c r="F139" s="40"/>
      <c r="G139" s="13"/>
      <c r="H139" s="379"/>
      <c r="I139" s="13"/>
      <c r="J139" s="379"/>
      <c r="K139" s="13"/>
      <c r="L139" s="379"/>
      <c r="M139" s="13"/>
      <c r="N139" s="14"/>
      <c r="O139" s="14"/>
      <c r="P139" s="352"/>
      <c r="Q139" s="14"/>
      <c r="R139" s="1210"/>
      <c r="S139" s="14"/>
      <c r="T139" s="14"/>
      <c r="U139" s="14"/>
      <c r="V139" s="14"/>
      <c r="W139" s="14"/>
      <c r="X139" s="10"/>
      <c r="Y139" s="10"/>
      <c r="Z139" s="10"/>
      <c r="AA139" s="10"/>
      <c r="AB139" s="14"/>
      <c r="AC139" s="14"/>
      <c r="AD139" s="14"/>
      <c r="AE139" s="13"/>
      <c r="AF139" s="13"/>
      <c r="AG139" s="13"/>
      <c r="AH139" s="13"/>
      <c r="AI139" s="13"/>
      <c r="AJ139" s="13"/>
      <c r="AK139" s="13"/>
      <c r="AL139" s="24"/>
      <c r="AM139" s="108"/>
    </row>
    <row r="140" spans="1:46" ht="23.25" x14ac:dyDescent="0.35">
      <c r="A140" s="13"/>
      <c r="B140" s="13"/>
      <c r="C140" s="13"/>
      <c r="D140" s="13"/>
      <c r="E140" s="13"/>
      <c r="F140" s="40"/>
      <c r="G140" s="13"/>
      <c r="H140" s="40"/>
      <c r="I140" s="83"/>
      <c r="J140" s="40"/>
      <c r="K140" s="13"/>
      <c r="L140" s="40"/>
      <c r="M140" s="13"/>
      <c r="N140" s="40"/>
      <c r="O140" s="2798" t="s">
        <v>62</v>
      </c>
      <c r="P140" s="2798"/>
      <c r="Q140" s="2798"/>
      <c r="R140" s="1210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3"/>
      <c r="AF140" s="13"/>
      <c r="AG140" s="13"/>
      <c r="AH140" s="13"/>
      <c r="AI140" s="13"/>
      <c r="AJ140" s="13"/>
      <c r="AK140" s="13"/>
      <c r="AL140" s="24"/>
      <c r="AM140" s="108"/>
    </row>
    <row r="141" spans="1:46" ht="23.25" x14ac:dyDescent="0.35">
      <c r="A141" s="13"/>
      <c r="B141" s="13"/>
      <c r="C141" s="13"/>
      <c r="D141" s="13"/>
      <c r="E141" s="13"/>
      <c r="F141" s="337"/>
      <c r="G141" s="13"/>
      <c r="H141" s="337"/>
      <c r="I141" s="13"/>
      <c r="J141" s="337"/>
      <c r="K141" s="13"/>
      <c r="L141" s="337"/>
      <c r="M141" s="13"/>
      <c r="N141" s="337"/>
      <c r="O141" s="337"/>
      <c r="P141" s="337"/>
      <c r="Q141" s="337"/>
      <c r="R141" s="1210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3"/>
      <c r="AF141" s="13"/>
      <c r="AG141" s="13"/>
      <c r="AH141" s="13"/>
      <c r="AI141" s="13"/>
      <c r="AJ141" s="13"/>
      <c r="AK141" s="13"/>
      <c r="AL141" s="24"/>
      <c r="AM141" s="108"/>
    </row>
    <row r="142" spans="1:46" ht="23.25" x14ac:dyDescent="0.35">
      <c r="A142" s="13"/>
      <c r="B142" s="13"/>
      <c r="C142" s="13"/>
      <c r="D142" s="13"/>
      <c r="E142" s="13"/>
      <c r="F142" s="353"/>
      <c r="G142" s="13"/>
      <c r="H142" s="353"/>
      <c r="I142" s="13"/>
      <c r="J142" s="353"/>
      <c r="K142" s="13"/>
      <c r="L142" s="353"/>
      <c r="M142" s="13"/>
      <c r="N142" s="13"/>
      <c r="O142" s="14"/>
      <c r="P142" s="14"/>
      <c r="Q142" s="14"/>
      <c r="R142" s="1210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3"/>
      <c r="AF142" s="13"/>
      <c r="AG142" s="13"/>
      <c r="AH142" s="13"/>
      <c r="AI142" s="13"/>
      <c r="AJ142" s="13"/>
      <c r="AK142" s="13"/>
      <c r="AL142" s="24"/>
      <c r="AM142" s="108"/>
    </row>
    <row r="143" spans="1:46" ht="23.25" x14ac:dyDescent="0.3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4"/>
      <c r="P143" s="14"/>
      <c r="Q143" s="14"/>
      <c r="R143" s="1211"/>
      <c r="S143" s="334"/>
      <c r="T143" s="334"/>
      <c r="U143" s="334"/>
      <c r="V143" s="334"/>
      <c r="W143" s="334"/>
      <c r="X143" s="334"/>
      <c r="Y143" s="334"/>
      <c r="Z143" s="334"/>
      <c r="AA143" s="334"/>
      <c r="AB143" s="14"/>
      <c r="AC143" s="14"/>
      <c r="AD143" s="14"/>
      <c r="AE143" s="13"/>
      <c r="AF143" s="13"/>
      <c r="AG143" s="13"/>
      <c r="AH143" s="13"/>
      <c r="AI143" s="13"/>
      <c r="AJ143" s="13"/>
      <c r="AK143" s="13"/>
      <c r="AL143" s="24"/>
      <c r="AM143" s="108"/>
      <c r="AT143" s="39"/>
    </row>
    <row r="144" spans="1:46" ht="23.25" x14ac:dyDescent="0.3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2810" t="s">
        <v>63</v>
      </c>
      <c r="P144" s="2810"/>
      <c r="Q144" s="2810"/>
      <c r="R144" s="1211"/>
      <c r="S144" s="334"/>
      <c r="T144" s="334"/>
      <c r="U144" s="334"/>
      <c r="V144" s="334"/>
      <c r="W144" s="334"/>
      <c r="X144" s="334"/>
      <c r="Y144" s="334"/>
      <c r="Z144" s="334"/>
      <c r="AA144" s="334"/>
      <c r="AB144" s="14"/>
      <c r="AC144" s="14"/>
      <c r="AD144" s="14"/>
      <c r="AE144" s="13"/>
      <c r="AF144" s="13"/>
      <c r="AG144" s="13"/>
      <c r="AH144" s="13"/>
      <c r="AI144" s="13"/>
      <c r="AJ144" s="13"/>
      <c r="AK144" s="13"/>
      <c r="AL144" s="24"/>
      <c r="AM144" s="108"/>
      <c r="AT144" s="39"/>
    </row>
    <row r="145" spans="1:46" ht="23.25" x14ac:dyDescent="0.3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2798" t="s">
        <v>64</v>
      </c>
      <c r="P145" s="2798"/>
      <c r="Q145" s="2798"/>
      <c r="R145" s="1212"/>
      <c r="S145" s="7"/>
      <c r="T145" s="7"/>
      <c r="U145" s="7"/>
      <c r="V145" s="7"/>
      <c r="W145" s="7"/>
      <c r="X145" s="7"/>
      <c r="Y145" s="7"/>
      <c r="Z145" s="7"/>
      <c r="AA145" s="7"/>
      <c r="AB145" s="14"/>
      <c r="AC145" s="14"/>
      <c r="AD145" s="14"/>
      <c r="AE145" s="13"/>
      <c r="AF145" s="13"/>
      <c r="AG145" s="13"/>
      <c r="AH145" s="13"/>
      <c r="AI145" s="13"/>
      <c r="AJ145" s="13"/>
      <c r="AK145" s="13"/>
      <c r="AL145" s="24"/>
      <c r="AM145" s="108"/>
      <c r="AT145" s="39"/>
    </row>
    <row r="146" spans="1:46" ht="23.25" x14ac:dyDescent="0.35">
      <c r="A146" s="24"/>
      <c r="B146" s="24"/>
      <c r="C146" s="7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5"/>
      <c r="O146" s="25"/>
      <c r="P146" s="2824"/>
      <c r="Q146" s="2824"/>
      <c r="R146" s="1209"/>
      <c r="S146" s="9"/>
      <c r="T146" s="9"/>
      <c r="U146" s="9"/>
      <c r="V146" s="9"/>
      <c r="W146" s="9"/>
      <c r="X146" s="9"/>
      <c r="Y146" s="9"/>
      <c r="Z146" s="9"/>
      <c r="AA146" s="9"/>
      <c r="AB146" s="14"/>
      <c r="AC146" s="14"/>
      <c r="AD146" s="14"/>
      <c r="AE146" s="13"/>
      <c r="AF146" s="13"/>
      <c r="AG146" s="13"/>
      <c r="AH146" s="13"/>
      <c r="AI146" s="13"/>
      <c r="AJ146" s="13"/>
      <c r="AK146" s="13"/>
      <c r="AL146" s="24"/>
      <c r="AM146" s="108"/>
      <c r="AT146" s="39"/>
    </row>
    <row r="147" spans="1:46" ht="23.25" x14ac:dyDescent="0.35">
      <c r="A147" s="24"/>
      <c r="B147" s="24"/>
      <c r="C147" s="7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5"/>
      <c r="O147" s="25"/>
      <c r="P147" s="25"/>
      <c r="Q147" s="25"/>
      <c r="R147" s="1209"/>
      <c r="S147" s="9"/>
      <c r="T147" s="9"/>
      <c r="U147" s="9"/>
      <c r="V147" s="9"/>
      <c r="W147" s="9"/>
      <c r="X147" s="9"/>
      <c r="Y147" s="9"/>
      <c r="Z147" s="9"/>
      <c r="AA147" s="9"/>
      <c r="AB147" s="14"/>
      <c r="AC147" s="14"/>
      <c r="AD147" s="14"/>
      <c r="AE147" s="13"/>
      <c r="AF147" s="13"/>
      <c r="AG147" s="13"/>
      <c r="AH147" s="13"/>
      <c r="AI147" s="13"/>
      <c r="AJ147" s="13"/>
      <c r="AK147" s="13"/>
      <c r="AL147" s="24"/>
      <c r="AM147" s="108"/>
      <c r="AT147" s="39"/>
    </row>
    <row r="148" spans="1:46" ht="23.25" x14ac:dyDescent="0.35">
      <c r="A148" s="13" t="s">
        <v>0</v>
      </c>
      <c r="B148" s="13" t="s">
        <v>85</v>
      </c>
      <c r="C148" s="144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4"/>
      <c r="O148" s="354" t="s">
        <v>66</v>
      </c>
      <c r="P148" s="2799" t="s">
        <v>2</v>
      </c>
      <c r="Q148" s="2799"/>
      <c r="R148" s="1210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3"/>
      <c r="AF148" s="13"/>
      <c r="AG148" s="13"/>
      <c r="AH148" s="13"/>
      <c r="AI148" s="13"/>
      <c r="AJ148" s="13"/>
      <c r="AK148" s="13"/>
      <c r="AL148" s="24"/>
      <c r="AM148" s="108"/>
    </row>
    <row r="149" spans="1:46" ht="23.25" x14ac:dyDescent="0.35">
      <c r="A149" s="13" t="s">
        <v>3</v>
      </c>
      <c r="B149" s="13" t="s">
        <v>4</v>
      </c>
      <c r="C149" s="14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4"/>
      <c r="O149" s="355"/>
      <c r="P149" s="14"/>
      <c r="Q149" s="14"/>
      <c r="R149" s="1210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3"/>
      <c r="AF149" s="13"/>
      <c r="AG149" s="13"/>
      <c r="AH149" s="13"/>
      <c r="AI149" s="13"/>
      <c r="AJ149" s="13"/>
      <c r="AK149" s="13"/>
      <c r="AL149" s="13"/>
      <c r="AM149" s="108"/>
    </row>
    <row r="150" spans="1:46" ht="23.25" x14ac:dyDescent="0.3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4"/>
      <c r="O150" s="14"/>
      <c r="P150" s="14"/>
      <c r="Q150" s="14"/>
      <c r="R150" s="1210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3"/>
      <c r="AF150" s="13"/>
      <c r="AG150" s="13"/>
      <c r="AH150" s="13"/>
      <c r="AI150" s="13"/>
      <c r="AJ150" s="13"/>
      <c r="AK150" s="13"/>
      <c r="AL150" s="13"/>
      <c r="AM150" s="108"/>
    </row>
    <row r="151" spans="1:46" ht="23.25" x14ac:dyDescent="0.35">
      <c r="A151" s="13" t="s">
        <v>5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4"/>
      <c r="O151" s="14"/>
      <c r="P151" s="14"/>
      <c r="Q151" s="14"/>
      <c r="R151" s="1210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3"/>
      <c r="AF151" s="13"/>
      <c r="AG151" s="13"/>
      <c r="AH151" s="13"/>
      <c r="AI151" s="13"/>
      <c r="AJ151" s="13"/>
      <c r="AK151" s="13"/>
      <c r="AL151" s="13"/>
      <c r="AM151" s="108"/>
    </row>
    <row r="152" spans="1:46" ht="23.25" x14ac:dyDescent="0.35">
      <c r="A152" s="13" t="s">
        <v>6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4"/>
      <c r="O152" s="14"/>
      <c r="P152" s="14"/>
      <c r="Q152" s="14"/>
      <c r="R152" s="1210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3"/>
      <c r="AF152" s="13"/>
      <c r="AG152" s="13"/>
      <c r="AH152" s="13"/>
      <c r="AI152" s="13"/>
      <c r="AJ152" s="13"/>
      <c r="AK152" s="13"/>
      <c r="AL152" s="13"/>
      <c r="AM152" s="108"/>
    </row>
    <row r="153" spans="1:46" ht="23.25" x14ac:dyDescent="0.35">
      <c r="A153" s="13" t="s">
        <v>7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4"/>
      <c r="O153" s="14"/>
      <c r="P153" s="14"/>
      <c r="Q153" s="14"/>
      <c r="R153" s="1210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3"/>
      <c r="AF153" s="13"/>
      <c r="AG153" s="13"/>
      <c r="AH153" s="13"/>
      <c r="AI153" s="13"/>
      <c r="AJ153" s="13"/>
      <c r="AK153" s="13"/>
      <c r="AL153" s="13"/>
      <c r="AM153" s="108"/>
    </row>
    <row r="154" spans="1:46" ht="24" thickBot="1" x14ac:dyDescent="0.4">
      <c r="A154" s="13" t="s">
        <v>8</v>
      </c>
      <c r="B154" s="13"/>
      <c r="C154" s="13"/>
      <c r="D154" s="13"/>
      <c r="E154" s="13"/>
      <c r="F154" s="13"/>
      <c r="G154" s="147"/>
      <c r="H154" s="147"/>
      <c r="I154" s="13"/>
      <c r="J154" s="13"/>
      <c r="K154" s="13"/>
      <c r="L154" s="13"/>
      <c r="M154" s="13"/>
      <c r="N154" s="148"/>
      <c r="O154" s="148"/>
      <c r="P154" s="2814" t="s">
        <v>86</v>
      </c>
      <c r="Q154" s="2814"/>
      <c r="R154" s="1210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3"/>
      <c r="AF154" s="13"/>
      <c r="AG154" s="13"/>
      <c r="AH154" s="13"/>
      <c r="AI154" s="13"/>
      <c r="AJ154" s="13"/>
      <c r="AK154" s="13"/>
      <c r="AL154" s="13"/>
      <c r="AM154" s="108"/>
    </row>
    <row r="155" spans="1:46" ht="22.5" customHeight="1" thickBot="1" x14ac:dyDescent="0.4">
      <c r="A155" s="2801" t="s">
        <v>10</v>
      </c>
      <c r="B155" s="2804" t="s">
        <v>11</v>
      </c>
      <c r="C155" s="2804" t="s">
        <v>12</v>
      </c>
      <c r="D155" s="2804" t="s">
        <v>13</v>
      </c>
      <c r="E155" s="2804" t="s">
        <v>14</v>
      </c>
      <c r="F155" s="2807" t="s">
        <v>15</v>
      </c>
      <c r="G155" s="2808"/>
      <c r="H155" s="2808"/>
      <c r="I155" s="2808"/>
      <c r="J155" s="2808"/>
      <c r="K155" s="2808"/>
      <c r="L155" s="2808"/>
      <c r="M155" s="2809"/>
      <c r="N155" s="2792" t="s">
        <v>16</v>
      </c>
      <c r="O155" s="2792" t="s">
        <v>17</v>
      </c>
      <c r="P155" s="2792" t="s">
        <v>18</v>
      </c>
      <c r="Q155" s="343" t="s">
        <v>19</v>
      </c>
      <c r="R155" s="1211"/>
      <c r="S155" s="334"/>
      <c r="T155" s="334"/>
      <c r="U155" s="334"/>
      <c r="V155" s="334"/>
      <c r="W155" s="334"/>
      <c r="X155" s="334"/>
      <c r="Y155" s="334"/>
      <c r="Z155" s="334"/>
      <c r="AA155" s="334"/>
      <c r="AB155" s="2791" t="s">
        <v>107</v>
      </c>
      <c r="AC155" s="2791"/>
      <c r="AD155" s="2791"/>
      <c r="AE155" s="2791"/>
      <c r="AF155" s="2791"/>
      <c r="AG155" s="2791"/>
      <c r="AH155" s="2791"/>
      <c r="AI155" s="2791"/>
      <c r="AJ155" s="2791"/>
      <c r="AK155" s="2791"/>
      <c r="AL155" s="344"/>
      <c r="AM155" s="108"/>
    </row>
    <row r="156" spans="1:46" ht="24" thickBot="1" x14ac:dyDescent="0.4">
      <c r="A156" s="2802"/>
      <c r="B156" s="2805"/>
      <c r="C156" s="2805"/>
      <c r="D156" s="2805"/>
      <c r="E156" s="2805"/>
      <c r="F156" s="2795" t="s">
        <v>20</v>
      </c>
      <c r="G156" s="2795"/>
      <c r="H156" s="2795" t="s">
        <v>21</v>
      </c>
      <c r="I156" s="2795"/>
      <c r="J156" s="2795" t="s">
        <v>22</v>
      </c>
      <c r="K156" s="2795"/>
      <c r="L156" s="2795" t="s">
        <v>23</v>
      </c>
      <c r="M156" s="2795"/>
      <c r="N156" s="2793"/>
      <c r="O156" s="2793"/>
      <c r="P156" s="2793"/>
      <c r="Q156" s="2796" t="s">
        <v>24</v>
      </c>
      <c r="R156" s="1211"/>
      <c r="S156" s="334"/>
      <c r="T156" s="334"/>
      <c r="U156" s="334"/>
      <c r="V156" s="334"/>
      <c r="W156" s="334"/>
      <c r="X156" s="334"/>
      <c r="Y156" s="334"/>
      <c r="Z156" s="334"/>
      <c r="AA156" s="334"/>
      <c r="AB156" s="2791" t="s">
        <v>108</v>
      </c>
      <c r="AC156" s="2791" t="s">
        <v>109</v>
      </c>
      <c r="AD156" s="2791" t="s">
        <v>108</v>
      </c>
      <c r="AE156" s="2791" t="s">
        <v>110</v>
      </c>
      <c r="AF156" s="2791" t="s">
        <v>108</v>
      </c>
      <c r="AG156" s="2784" t="s">
        <v>111</v>
      </c>
      <c r="AH156" s="2791" t="s">
        <v>108</v>
      </c>
      <c r="AI156" s="2784" t="s">
        <v>112</v>
      </c>
      <c r="AJ156" s="2785" t="s">
        <v>113</v>
      </c>
      <c r="AK156" s="2786" t="s">
        <v>114</v>
      </c>
      <c r="AL156" s="2817" t="s">
        <v>178</v>
      </c>
      <c r="AM156" s="108"/>
    </row>
    <row r="157" spans="1:46" ht="24" thickBot="1" x14ac:dyDescent="0.4">
      <c r="A157" s="2803"/>
      <c r="B157" s="2806"/>
      <c r="C157" s="2806"/>
      <c r="D157" s="2806"/>
      <c r="E157" s="2806"/>
      <c r="F157" s="244" t="s">
        <v>25</v>
      </c>
      <c r="G157" s="244" t="s">
        <v>26</v>
      </c>
      <c r="H157" s="244" t="s">
        <v>25</v>
      </c>
      <c r="I157" s="244" t="s">
        <v>26</v>
      </c>
      <c r="J157" s="244" t="s">
        <v>25</v>
      </c>
      <c r="K157" s="244" t="s">
        <v>26</v>
      </c>
      <c r="L157" s="244" t="s">
        <v>25</v>
      </c>
      <c r="M157" s="244" t="s">
        <v>26</v>
      </c>
      <c r="N157" s="2794"/>
      <c r="O157" s="2794"/>
      <c r="P157" s="2794"/>
      <c r="Q157" s="2797"/>
      <c r="R157" s="1212"/>
      <c r="S157" s="7"/>
      <c r="T157" s="7"/>
      <c r="U157" s="7"/>
      <c r="V157" s="7"/>
      <c r="W157" s="7"/>
      <c r="X157" s="9" t="s">
        <v>20</v>
      </c>
      <c r="Y157" s="9" t="s">
        <v>27</v>
      </c>
      <c r="Z157" s="9" t="s">
        <v>28</v>
      </c>
      <c r="AA157" s="9" t="s">
        <v>29</v>
      </c>
      <c r="AB157" s="2791"/>
      <c r="AC157" s="2791"/>
      <c r="AD157" s="2791"/>
      <c r="AE157" s="2791"/>
      <c r="AF157" s="2791"/>
      <c r="AG157" s="2784"/>
      <c r="AH157" s="2791"/>
      <c r="AI157" s="2784"/>
      <c r="AJ157" s="2785"/>
      <c r="AK157" s="2786"/>
      <c r="AL157" s="2818"/>
      <c r="AM157" s="108"/>
    </row>
    <row r="158" spans="1:46" ht="23.25" x14ac:dyDescent="0.35">
      <c r="A158" s="153">
        <v>1</v>
      </c>
      <c r="B158" s="154">
        <v>43482</v>
      </c>
      <c r="C158" s="173">
        <v>85</v>
      </c>
      <c r="D158" s="156" t="s">
        <v>87</v>
      </c>
      <c r="E158" s="157" t="s">
        <v>88</v>
      </c>
      <c r="F158" s="158">
        <v>8</v>
      </c>
      <c r="G158" s="159">
        <f t="shared" ref="G158:G173" si="52">F158*X158</f>
        <v>10654544</v>
      </c>
      <c r="H158" s="160"/>
      <c r="I158" s="161">
        <f t="shared" ref="I158:I173" si="53">H158*Y158</f>
        <v>0</v>
      </c>
      <c r="J158" s="162">
        <v>2</v>
      </c>
      <c r="K158" s="161">
        <f t="shared" ref="K158:K173" si="54">J158*Z158</f>
        <v>4463636</v>
      </c>
      <c r="L158" s="163"/>
      <c r="M158" s="161">
        <f t="shared" ref="M158:M173" si="55">L158*AA158</f>
        <v>0</v>
      </c>
      <c r="N158" s="164">
        <f t="shared" ref="N158:N173" si="56">+L158+J158+H158+F158</f>
        <v>10</v>
      </c>
      <c r="O158" s="165">
        <f t="shared" ref="O158:O173" si="57">+M158+K158+I158+G158</f>
        <v>15118180</v>
      </c>
      <c r="P158" s="201">
        <f t="shared" ref="P158:P172" si="58">+N158*40000</f>
        <v>400000</v>
      </c>
      <c r="Q158" s="202"/>
      <c r="R158" s="1210"/>
      <c r="S158" s="14"/>
      <c r="T158" s="14"/>
      <c r="U158" s="14"/>
      <c r="V158" s="14"/>
      <c r="W158" s="14"/>
      <c r="X158" s="10">
        <f t="shared" ref="X158:X173" si="59">1331818</f>
        <v>1331818</v>
      </c>
      <c r="Y158" s="10">
        <f t="shared" ref="Y158:Y173" si="60">1931818</f>
        <v>1931818</v>
      </c>
      <c r="Z158" s="10">
        <f t="shared" ref="Z158:Z173" si="61">2231818</f>
        <v>2231818</v>
      </c>
      <c r="AA158" s="10">
        <f t="shared" ref="AA158:AA173" si="62">431818</f>
        <v>431818</v>
      </c>
      <c r="AB158" s="345">
        <v>43483</v>
      </c>
      <c r="AC158" s="165">
        <v>15118180</v>
      </c>
      <c r="AD158" s="165"/>
      <c r="AE158" s="165"/>
      <c r="AF158" s="165"/>
      <c r="AG158" s="346"/>
      <c r="AH158" s="346"/>
      <c r="AI158" s="344"/>
      <c r="AJ158" s="347">
        <f>AC158+AE158+AG158+AI158</f>
        <v>15118180</v>
      </c>
      <c r="AK158" s="348">
        <f t="shared" ref="AK158:AK173" si="63">O158-AJ158</f>
        <v>0</v>
      </c>
      <c r="AL158" s="344"/>
      <c r="AM158" s="108"/>
    </row>
    <row r="159" spans="1:46" ht="23.25" x14ac:dyDescent="0.35">
      <c r="A159" s="168">
        <f>+A158+1</f>
        <v>2</v>
      </c>
      <c r="B159" s="154">
        <f>+B158</f>
        <v>43482</v>
      </c>
      <c r="C159" s="169">
        <f>+C158+1</f>
        <v>86</v>
      </c>
      <c r="D159" s="156" t="s">
        <v>89</v>
      </c>
      <c r="E159" s="157" t="s">
        <v>88</v>
      </c>
      <c r="F159" s="170">
        <v>7</v>
      </c>
      <c r="G159" s="159">
        <f t="shared" si="52"/>
        <v>9322726</v>
      </c>
      <c r="H159" s="160"/>
      <c r="I159" s="161">
        <f t="shared" si="53"/>
        <v>0</v>
      </c>
      <c r="J159" s="162">
        <v>3</v>
      </c>
      <c r="K159" s="161">
        <f t="shared" si="54"/>
        <v>6695454</v>
      </c>
      <c r="L159" s="163"/>
      <c r="M159" s="161">
        <f t="shared" si="55"/>
        <v>0</v>
      </c>
      <c r="N159" s="171">
        <f t="shared" si="56"/>
        <v>10</v>
      </c>
      <c r="O159" s="165">
        <f t="shared" si="57"/>
        <v>16018180</v>
      </c>
      <c r="P159" s="165">
        <f t="shared" si="58"/>
        <v>400000</v>
      </c>
      <c r="Q159" s="167"/>
      <c r="R159" s="1210"/>
      <c r="S159" s="14"/>
      <c r="T159" s="14"/>
      <c r="U159" s="14"/>
      <c r="V159" s="14"/>
      <c r="W159" s="14"/>
      <c r="X159" s="10">
        <f t="shared" si="59"/>
        <v>1331818</v>
      </c>
      <c r="Y159" s="10">
        <f t="shared" si="60"/>
        <v>1931818</v>
      </c>
      <c r="Z159" s="10">
        <f t="shared" si="61"/>
        <v>2231818</v>
      </c>
      <c r="AA159" s="10">
        <f t="shared" si="62"/>
        <v>431818</v>
      </c>
      <c r="AB159" s="345">
        <v>43486</v>
      </c>
      <c r="AC159" s="165">
        <v>9918080</v>
      </c>
      <c r="AD159" s="345">
        <v>43486</v>
      </c>
      <c r="AE159" s="165">
        <v>100000</v>
      </c>
      <c r="AF159" s="345">
        <v>43493</v>
      </c>
      <c r="AG159" s="346">
        <v>6000000</v>
      </c>
      <c r="AH159" s="346"/>
      <c r="AI159" s="344"/>
      <c r="AJ159" s="347">
        <f t="shared" ref="AJ159:AJ173" si="64">AC159+AE159+AG159+AI159</f>
        <v>16018080</v>
      </c>
      <c r="AK159" s="348">
        <f t="shared" si="63"/>
        <v>100</v>
      </c>
      <c r="AL159" s="344"/>
      <c r="AM159" s="108"/>
    </row>
    <row r="160" spans="1:46" ht="18.75" customHeight="1" x14ac:dyDescent="0.35">
      <c r="A160" s="168">
        <f t="shared" ref="A160:A172" si="65">+A159+1</f>
        <v>3</v>
      </c>
      <c r="B160" s="154">
        <f t="shared" ref="B160:B172" si="66">+B159</f>
        <v>43482</v>
      </c>
      <c r="C160" s="169">
        <f t="shared" ref="C160:C172" si="67">+C159+1</f>
        <v>87</v>
      </c>
      <c r="D160" s="156" t="s">
        <v>55</v>
      </c>
      <c r="E160" s="157" t="s">
        <v>88</v>
      </c>
      <c r="F160" s="170">
        <v>5</v>
      </c>
      <c r="G160" s="159">
        <f t="shared" si="52"/>
        <v>6659090</v>
      </c>
      <c r="H160" s="160"/>
      <c r="I160" s="161">
        <f t="shared" si="53"/>
        <v>0</v>
      </c>
      <c r="J160" s="162">
        <v>3</v>
      </c>
      <c r="K160" s="161">
        <f t="shared" si="54"/>
        <v>6695454</v>
      </c>
      <c r="L160" s="163">
        <v>2</v>
      </c>
      <c r="M160" s="161">
        <f t="shared" si="55"/>
        <v>863636</v>
      </c>
      <c r="N160" s="171">
        <f t="shared" si="56"/>
        <v>10</v>
      </c>
      <c r="O160" s="165">
        <f t="shared" si="57"/>
        <v>14218180</v>
      </c>
      <c r="P160" s="165">
        <f t="shared" si="58"/>
        <v>400000</v>
      </c>
      <c r="Q160" s="167"/>
      <c r="R160" s="1210"/>
      <c r="S160" s="14"/>
      <c r="T160" s="14"/>
      <c r="U160" s="14"/>
      <c r="V160" s="14"/>
      <c r="W160" s="14"/>
      <c r="X160" s="10">
        <f t="shared" si="59"/>
        <v>1331818</v>
      </c>
      <c r="Y160" s="10">
        <f t="shared" si="60"/>
        <v>1931818</v>
      </c>
      <c r="Z160" s="10">
        <f t="shared" si="61"/>
        <v>2231818</v>
      </c>
      <c r="AA160" s="10">
        <f t="shared" si="62"/>
        <v>431818</v>
      </c>
      <c r="AB160" s="345">
        <v>43483</v>
      </c>
      <c r="AC160" s="165">
        <v>14218180</v>
      </c>
      <c r="AD160" s="155"/>
      <c r="AE160" s="165"/>
      <c r="AF160" s="165"/>
      <c r="AG160" s="346"/>
      <c r="AH160" s="346"/>
      <c r="AI160" s="344"/>
      <c r="AJ160" s="347">
        <f t="shared" si="64"/>
        <v>14218180</v>
      </c>
      <c r="AK160" s="348">
        <f t="shared" si="63"/>
        <v>0</v>
      </c>
      <c r="AL160" s="344"/>
      <c r="AM160" s="108"/>
    </row>
    <row r="161" spans="1:39" ht="23.25" x14ac:dyDescent="0.35">
      <c r="A161" s="168">
        <f t="shared" si="65"/>
        <v>4</v>
      </c>
      <c r="B161" s="154">
        <f t="shared" si="66"/>
        <v>43482</v>
      </c>
      <c r="C161" s="169">
        <f t="shared" si="67"/>
        <v>88</v>
      </c>
      <c r="D161" s="156" t="s">
        <v>90</v>
      </c>
      <c r="E161" s="157" t="s">
        <v>88</v>
      </c>
      <c r="F161" s="170">
        <v>5</v>
      </c>
      <c r="G161" s="159">
        <f t="shared" si="52"/>
        <v>6659090</v>
      </c>
      <c r="H161" s="160"/>
      <c r="I161" s="161">
        <f t="shared" si="53"/>
        <v>0</v>
      </c>
      <c r="J161" s="162">
        <v>3</v>
      </c>
      <c r="K161" s="161">
        <f t="shared" si="54"/>
        <v>6695454</v>
      </c>
      <c r="L161" s="163">
        <v>2</v>
      </c>
      <c r="M161" s="161">
        <f t="shared" si="55"/>
        <v>863636</v>
      </c>
      <c r="N161" s="171">
        <f t="shared" si="56"/>
        <v>10</v>
      </c>
      <c r="O161" s="165">
        <f t="shared" si="57"/>
        <v>14218180</v>
      </c>
      <c r="P161" s="165">
        <f t="shared" si="58"/>
        <v>400000</v>
      </c>
      <c r="Q161" s="167"/>
      <c r="R161" s="1210"/>
      <c r="S161" s="14"/>
      <c r="T161" s="14"/>
      <c r="U161" s="14"/>
      <c r="V161" s="14"/>
      <c r="W161" s="14"/>
      <c r="X161" s="10">
        <f t="shared" si="59"/>
        <v>1331818</v>
      </c>
      <c r="Y161" s="10">
        <f t="shared" si="60"/>
        <v>1931818</v>
      </c>
      <c r="Z161" s="10">
        <f t="shared" si="61"/>
        <v>2231818</v>
      </c>
      <c r="AA161" s="10">
        <f t="shared" si="62"/>
        <v>431818</v>
      </c>
      <c r="AB161" s="345">
        <v>43510</v>
      </c>
      <c r="AC161" s="165">
        <v>14218180</v>
      </c>
      <c r="AD161" s="155"/>
      <c r="AE161" s="165"/>
      <c r="AF161" s="165"/>
      <c r="AG161" s="346"/>
      <c r="AH161" s="346"/>
      <c r="AI161" s="344"/>
      <c r="AJ161" s="347">
        <f t="shared" si="64"/>
        <v>14218180</v>
      </c>
      <c r="AK161" s="348">
        <f t="shared" si="63"/>
        <v>0</v>
      </c>
      <c r="AL161" s="344"/>
      <c r="AM161" s="108"/>
    </row>
    <row r="162" spans="1:39" ht="23.25" x14ac:dyDescent="0.35">
      <c r="A162" s="168">
        <f t="shared" si="65"/>
        <v>5</v>
      </c>
      <c r="B162" s="154">
        <f t="shared" si="66"/>
        <v>43482</v>
      </c>
      <c r="C162" s="169">
        <f t="shared" si="67"/>
        <v>89</v>
      </c>
      <c r="D162" s="156" t="s">
        <v>91</v>
      </c>
      <c r="E162" s="157" t="s">
        <v>88</v>
      </c>
      <c r="F162" s="170">
        <v>5</v>
      </c>
      <c r="G162" s="159">
        <f t="shared" si="52"/>
        <v>6659090</v>
      </c>
      <c r="H162" s="160"/>
      <c r="I162" s="161">
        <f t="shared" si="53"/>
        <v>0</v>
      </c>
      <c r="J162" s="162">
        <v>2</v>
      </c>
      <c r="K162" s="161">
        <f t="shared" si="54"/>
        <v>4463636</v>
      </c>
      <c r="L162" s="163">
        <v>2</v>
      </c>
      <c r="M162" s="161">
        <f t="shared" si="55"/>
        <v>863636</v>
      </c>
      <c r="N162" s="171">
        <f t="shared" si="56"/>
        <v>9</v>
      </c>
      <c r="O162" s="165">
        <f t="shared" si="57"/>
        <v>11986362</v>
      </c>
      <c r="P162" s="165">
        <f t="shared" si="58"/>
        <v>360000</v>
      </c>
      <c r="Q162" s="167"/>
      <c r="R162" s="1210"/>
      <c r="S162" s="14"/>
      <c r="T162" s="14"/>
      <c r="U162" s="14"/>
      <c r="V162" s="14"/>
      <c r="W162" s="14"/>
      <c r="X162" s="10">
        <f t="shared" si="59"/>
        <v>1331818</v>
      </c>
      <c r="Y162" s="10">
        <f t="shared" si="60"/>
        <v>1931818</v>
      </c>
      <c r="Z162" s="10">
        <f t="shared" si="61"/>
        <v>2231818</v>
      </c>
      <c r="AA162" s="10">
        <f t="shared" si="62"/>
        <v>431818</v>
      </c>
      <c r="AB162" s="345">
        <v>43486</v>
      </c>
      <c r="AC162" s="165">
        <v>11986362</v>
      </c>
      <c r="AD162" s="165"/>
      <c r="AE162" s="165"/>
      <c r="AF162" s="165"/>
      <c r="AG162" s="346"/>
      <c r="AH162" s="346"/>
      <c r="AI162" s="344"/>
      <c r="AJ162" s="347">
        <f t="shared" si="64"/>
        <v>11986362</v>
      </c>
      <c r="AK162" s="348">
        <f t="shared" si="63"/>
        <v>0</v>
      </c>
      <c r="AL162" s="344"/>
      <c r="AM162" s="108"/>
    </row>
    <row r="163" spans="1:39" ht="23.25" x14ac:dyDescent="0.35">
      <c r="A163" s="168">
        <f t="shared" si="65"/>
        <v>6</v>
      </c>
      <c r="B163" s="154">
        <f t="shared" si="66"/>
        <v>43482</v>
      </c>
      <c r="C163" s="169">
        <f t="shared" si="67"/>
        <v>90</v>
      </c>
      <c r="D163" s="156" t="s">
        <v>92</v>
      </c>
      <c r="E163" s="157" t="s">
        <v>88</v>
      </c>
      <c r="F163" s="170">
        <v>6</v>
      </c>
      <c r="G163" s="159">
        <f t="shared" si="52"/>
        <v>7990908</v>
      </c>
      <c r="H163" s="160"/>
      <c r="I163" s="161">
        <f t="shared" si="53"/>
        <v>0</v>
      </c>
      <c r="J163" s="162">
        <v>2</v>
      </c>
      <c r="K163" s="161">
        <f t="shared" si="54"/>
        <v>4463636</v>
      </c>
      <c r="L163" s="163">
        <v>2</v>
      </c>
      <c r="M163" s="161">
        <f t="shared" si="55"/>
        <v>863636</v>
      </c>
      <c r="N163" s="171">
        <f t="shared" si="56"/>
        <v>10</v>
      </c>
      <c r="O163" s="165">
        <f t="shared" si="57"/>
        <v>13318180</v>
      </c>
      <c r="P163" s="165">
        <f t="shared" si="58"/>
        <v>400000</v>
      </c>
      <c r="Q163" s="167"/>
      <c r="R163" s="1210"/>
      <c r="S163" s="14"/>
      <c r="T163" s="14"/>
      <c r="U163" s="14"/>
      <c r="V163" s="14"/>
      <c r="W163" s="14"/>
      <c r="X163" s="10">
        <f t="shared" si="59"/>
        <v>1331818</v>
      </c>
      <c r="Y163" s="10">
        <f t="shared" si="60"/>
        <v>1931818</v>
      </c>
      <c r="Z163" s="10">
        <f t="shared" si="61"/>
        <v>2231818</v>
      </c>
      <c r="AA163" s="10">
        <f t="shared" si="62"/>
        <v>431818</v>
      </c>
      <c r="AB163" s="345">
        <v>43486</v>
      </c>
      <c r="AC163" s="165">
        <v>13318180</v>
      </c>
      <c r="AD163" s="165"/>
      <c r="AE163" s="165"/>
      <c r="AF163" s="165"/>
      <c r="AG163" s="346"/>
      <c r="AH163" s="346"/>
      <c r="AI163" s="344"/>
      <c r="AJ163" s="347">
        <f t="shared" si="64"/>
        <v>13318180</v>
      </c>
      <c r="AK163" s="348">
        <f t="shared" si="63"/>
        <v>0</v>
      </c>
      <c r="AL163" s="344"/>
      <c r="AM163" s="108"/>
    </row>
    <row r="164" spans="1:39" ht="23.25" x14ac:dyDescent="0.35">
      <c r="A164" s="168">
        <f t="shared" si="65"/>
        <v>7</v>
      </c>
      <c r="B164" s="154">
        <f t="shared" si="66"/>
        <v>43482</v>
      </c>
      <c r="C164" s="169">
        <f t="shared" si="67"/>
        <v>91</v>
      </c>
      <c r="D164" s="156" t="s">
        <v>93</v>
      </c>
      <c r="E164" s="157" t="s">
        <v>31</v>
      </c>
      <c r="F164" s="170">
        <v>5</v>
      </c>
      <c r="G164" s="159">
        <f t="shared" si="52"/>
        <v>6659090</v>
      </c>
      <c r="H164" s="160">
        <v>1</v>
      </c>
      <c r="I164" s="161">
        <f t="shared" si="53"/>
        <v>1931818</v>
      </c>
      <c r="J164" s="162">
        <v>3</v>
      </c>
      <c r="K164" s="161">
        <f t="shared" si="54"/>
        <v>6695454</v>
      </c>
      <c r="L164" s="163">
        <v>2</v>
      </c>
      <c r="M164" s="161">
        <f t="shared" si="55"/>
        <v>863636</v>
      </c>
      <c r="N164" s="171">
        <f t="shared" si="56"/>
        <v>11</v>
      </c>
      <c r="O164" s="165">
        <f t="shared" si="57"/>
        <v>16149998</v>
      </c>
      <c r="P164" s="165">
        <f t="shared" si="58"/>
        <v>440000</v>
      </c>
      <c r="Q164" s="167"/>
      <c r="R164" s="1210"/>
      <c r="S164" s="14"/>
      <c r="T164" s="14"/>
      <c r="U164" s="14"/>
      <c r="V164" s="14"/>
      <c r="W164" s="14"/>
      <c r="X164" s="10">
        <f t="shared" si="59"/>
        <v>1331818</v>
      </c>
      <c r="Y164" s="10">
        <f t="shared" si="60"/>
        <v>1931818</v>
      </c>
      <c r="Z164" s="10">
        <f t="shared" si="61"/>
        <v>2231818</v>
      </c>
      <c r="AA164" s="10">
        <f t="shared" si="62"/>
        <v>431818</v>
      </c>
      <c r="AB164" s="345">
        <v>43488</v>
      </c>
      <c r="AC164" s="165">
        <v>16150000</v>
      </c>
      <c r="AD164" s="165"/>
      <c r="AE164" s="165"/>
      <c r="AF164" s="165"/>
      <c r="AG164" s="346"/>
      <c r="AH164" s="346"/>
      <c r="AI164" s="344"/>
      <c r="AJ164" s="347">
        <f t="shared" si="64"/>
        <v>16150000</v>
      </c>
      <c r="AK164" s="348">
        <f t="shared" si="63"/>
        <v>-2</v>
      </c>
      <c r="AL164" s="344"/>
      <c r="AM164" s="108"/>
    </row>
    <row r="165" spans="1:39" ht="23.25" x14ac:dyDescent="0.35">
      <c r="A165" s="168">
        <f t="shared" si="65"/>
        <v>8</v>
      </c>
      <c r="B165" s="154">
        <f t="shared" si="66"/>
        <v>43482</v>
      </c>
      <c r="C165" s="169">
        <f t="shared" si="67"/>
        <v>92</v>
      </c>
      <c r="D165" s="331" t="s">
        <v>94</v>
      </c>
      <c r="E165" s="380" t="s">
        <v>31</v>
      </c>
      <c r="F165" s="170">
        <v>5</v>
      </c>
      <c r="G165" s="159">
        <f t="shared" si="52"/>
        <v>6659090</v>
      </c>
      <c r="H165" s="160"/>
      <c r="I165" s="161">
        <f t="shared" si="53"/>
        <v>0</v>
      </c>
      <c r="J165" s="162">
        <v>2</v>
      </c>
      <c r="K165" s="161">
        <f t="shared" si="54"/>
        <v>4463636</v>
      </c>
      <c r="L165" s="163">
        <v>3</v>
      </c>
      <c r="M165" s="161">
        <f t="shared" si="55"/>
        <v>1295454</v>
      </c>
      <c r="N165" s="171">
        <f t="shared" si="56"/>
        <v>10</v>
      </c>
      <c r="O165" s="165">
        <f t="shared" si="57"/>
        <v>12418180</v>
      </c>
      <c r="P165" s="165">
        <f t="shared" si="58"/>
        <v>400000</v>
      </c>
      <c r="Q165" s="167"/>
      <c r="R165" s="1210"/>
      <c r="S165" s="14"/>
      <c r="T165" s="14"/>
      <c r="U165" s="14"/>
      <c r="V165" s="14"/>
      <c r="W165" s="14"/>
      <c r="X165" s="10">
        <f t="shared" si="59"/>
        <v>1331818</v>
      </c>
      <c r="Y165" s="10">
        <f t="shared" si="60"/>
        <v>1931818</v>
      </c>
      <c r="Z165" s="10">
        <f t="shared" si="61"/>
        <v>2231818</v>
      </c>
      <c r="AA165" s="10">
        <f t="shared" si="62"/>
        <v>431818</v>
      </c>
      <c r="AB165" s="345">
        <v>43538</v>
      </c>
      <c r="AC165" s="26">
        <v>8977274</v>
      </c>
      <c r="AD165" s="345">
        <v>43571</v>
      </c>
      <c r="AE165" s="26">
        <v>3440906</v>
      </c>
      <c r="AF165" s="26"/>
      <c r="AG165" s="26"/>
      <c r="AH165" s="26"/>
      <c r="AI165" s="26"/>
      <c r="AJ165" s="347">
        <f t="shared" si="64"/>
        <v>12418180</v>
      </c>
      <c r="AK165" s="348">
        <f t="shared" si="63"/>
        <v>0</v>
      </c>
      <c r="AL165" s="357"/>
      <c r="AM165" s="108"/>
    </row>
    <row r="166" spans="1:39" ht="23.25" x14ac:dyDescent="0.35">
      <c r="A166" s="168">
        <f t="shared" si="65"/>
        <v>9</v>
      </c>
      <c r="B166" s="154">
        <f t="shared" si="66"/>
        <v>43482</v>
      </c>
      <c r="C166" s="169">
        <f t="shared" si="67"/>
        <v>93</v>
      </c>
      <c r="D166" s="186" t="s">
        <v>79</v>
      </c>
      <c r="E166" s="157" t="s">
        <v>31</v>
      </c>
      <c r="F166" s="170"/>
      <c r="G166" s="159">
        <f t="shared" si="52"/>
        <v>0</v>
      </c>
      <c r="H166" s="160">
        <v>4</v>
      </c>
      <c r="I166" s="161">
        <f t="shared" si="53"/>
        <v>7727272</v>
      </c>
      <c r="J166" s="162">
        <v>2</v>
      </c>
      <c r="K166" s="161">
        <f t="shared" si="54"/>
        <v>4463636</v>
      </c>
      <c r="L166" s="163">
        <v>5</v>
      </c>
      <c r="M166" s="161">
        <f t="shared" si="55"/>
        <v>2159090</v>
      </c>
      <c r="N166" s="171">
        <f t="shared" si="56"/>
        <v>11</v>
      </c>
      <c r="O166" s="165">
        <f t="shared" si="57"/>
        <v>14349998</v>
      </c>
      <c r="P166" s="165">
        <f t="shared" si="58"/>
        <v>440000</v>
      </c>
      <c r="Q166" s="167"/>
      <c r="R166" s="1210"/>
      <c r="S166" s="14"/>
      <c r="T166" s="14"/>
      <c r="U166" s="14"/>
      <c r="V166" s="14"/>
      <c r="W166" s="14"/>
      <c r="X166" s="10">
        <f t="shared" si="59"/>
        <v>1331818</v>
      </c>
      <c r="Y166" s="10">
        <f t="shared" si="60"/>
        <v>1931818</v>
      </c>
      <c r="Z166" s="10">
        <f t="shared" si="61"/>
        <v>2231818</v>
      </c>
      <c r="AA166" s="10">
        <f t="shared" si="62"/>
        <v>431818</v>
      </c>
      <c r="AB166" s="345">
        <v>43486</v>
      </c>
      <c r="AC166" s="350">
        <v>14349998</v>
      </c>
      <c r="AD166" s="350"/>
      <c r="AE166" s="344"/>
      <c r="AF166" s="344"/>
      <c r="AG166" s="344"/>
      <c r="AH166" s="344"/>
      <c r="AI166" s="344"/>
      <c r="AJ166" s="347">
        <f t="shared" si="64"/>
        <v>14349998</v>
      </c>
      <c r="AK166" s="348">
        <f t="shared" si="63"/>
        <v>0</v>
      </c>
      <c r="AL166" s="344"/>
      <c r="AM166" s="108"/>
    </row>
    <row r="167" spans="1:39" ht="23.25" x14ac:dyDescent="0.35">
      <c r="A167" s="168">
        <f t="shared" si="65"/>
        <v>10</v>
      </c>
      <c r="B167" s="154">
        <f t="shared" si="66"/>
        <v>43482</v>
      </c>
      <c r="C167" s="169">
        <f t="shared" si="67"/>
        <v>94</v>
      </c>
      <c r="D167" s="186" t="s">
        <v>37</v>
      </c>
      <c r="E167" s="157" t="s">
        <v>31</v>
      </c>
      <c r="F167" s="170">
        <v>10</v>
      </c>
      <c r="G167" s="159">
        <f t="shared" si="52"/>
        <v>13318180</v>
      </c>
      <c r="H167" s="160"/>
      <c r="I167" s="161">
        <f t="shared" si="53"/>
        <v>0</v>
      </c>
      <c r="J167" s="162"/>
      <c r="K167" s="161">
        <f t="shared" si="54"/>
        <v>0</v>
      </c>
      <c r="L167" s="163"/>
      <c r="M167" s="161">
        <f t="shared" si="55"/>
        <v>0</v>
      </c>
      <c r="N167" s="171">
        <f t="shared" si="56"/>
        <v>10</v>
      </c>
      <c r="O167" s="165">
        <f t="shared" si="57"/>
        <v>13318180</v>
      </c>
      <c r="P167" s="165">
        <f t="shared" si="58"/>
        <v>400000</v>
      </c>
      <c r="Q167" s="167"/>
      <c r="R167" s="1210"/>
      <c r="S167" s="14"/>
      <c r="T167" s="14"/>
      <c r="U167" s="14"/>
      <c r="V167" s="14"/>
      <c r="W167" s="14"/>
      <c r="X167" s="10">
        <f t="shared" si="59"/>
        <v>1331818</v>
      </c>
      <c r="Y167" s="10">
        <f t="shared" si="60"/>
        <v>1931818</v>
      </c>
      <c r="Z167" s="10">
        <f t="shared" si="61"/>
        <v>2231818</v>
      </c>
      <c r="AA167" s="10">
        <f t="shared" si="62"/>
        <v>431818</v>
      </c>
      <c r="AB167" s="345">
        <v>43483</v>
      </c>
      <c r="AC167" s="26">
        <v>13318180</v>
      </c>
      <c r="AD167" s="26"/>
      <c r="AE167" s="26"/>
      <c r="AF167" s="26"/>
      <c r="AG167" s="26"/>
      <c r="AH167" s="26"/>
      <c r="AI167" s="26"/>
      <c r="AJ167" s="347">
        <f t="shared" si="64"/>
        <v>13318180</v>
      </c>
      <c r="AK167" s="348">
        <f t="shared" si="63"/>
        <v>0</v>
      </c>
      <c r="AL167" s="344"/>
      <c r="AM167" s="108"/>
    </row>
    <row r="168" spans="1:39" ht="23.25" x14ac:dyDescent="0.35">
      <c r="A168" s="168">
        <f t="shared" si="65"/>
        <v>11</v>
      </c>
      <c r="B168" s="154">
        <f t="shared" si="66"/>
        <v>43482</v>
      </c>
      <c r="C168" s="169">
        <f t="shared" si="67"/>
        <v>95</v>
      </c>
      <c r="D168" s="186" t="s">
        <v>95</v>
      </c>
      <c r="E168" s="380" t="s">
        <v>57</v>
      </c>
      <c r="F168" s="170">
        <v>5</v>
      </c>
      <c r="G168" s="159">
        <f t="shared" si="52"/>
        <v>6659090</v>
      </c>
      <c r="H168" s="160">
        <v>1</v>
      </c>
      <c r="I168" s="161">
        <f t="shared" si="53"/>
        <v>1931818</v>
      </c>
      <c r="J168" s="162">
        <v>2</v>
      </c>
      <c r="K168" s="161">
        <f t="shared" si="54"/>
        <v>4463636</v>
      </c>
      <c r="L168" s="163">
        <v>2</v>
      </c>
      <c r="M168" s="161">
        <f t="shared" si="55"/>
        <v>863636</v>
      </c>
      <c r="N168" s="171">
        <f t="shared" si="56"/>
        <v>10</v>
      </c>
      <c r="O168" s="165">
        <f t="shared" si="57"/>
        <v>13918180</v>
      </c>
      <c r="P168" s="165">
        <f t="shared" si="58"/>
        <v>400000</v>
      </c>
      <c r="Q168" s="167"/>
      <c r="R168" s="1210"/>
      <c r="S168" s="14"/>
      <c r="T168" s="14"/>
      <c r="U168" s="14"/>
      <c r="V168" s="14"/>
      <c r="W168" s="14"/>
      <c r="X168" s="10">
        <f t="shared" si="59"/>
        <v>1331818</v>
      </c>
      <c r="Y168" s="10">
        <f t="shared" si="60"/>
        <v>1931818</v>
      </c>
      <c r="Z168" s="10">
        <f t="shared" si="61"/>
        <v>2231818</v>
      </c>
      <c r="AA168" s="10">
        <f t="shared" si="62"/>
        <v>431818</v>
      </c>
      <c r="AB168" s="345">
        <v>43483</v>
      </c>
      <c r="AC168" s="350">
        <v>10000000</v>
      </c>
      <c r="AD168" s="345">
        <v>43504</v>
      </c>
      <c r="AE168" s="351">
        <v>3918180</v>
      </c>
      <c r="AF168" s="344"/>
      <c r="AG168" s="344"/>
      <c r="AH168" s="344"/>
      <c r="AI168" s="344"/>
      <c r="AJ168" s="347">
        <f t="shared" si="64"/>
        <v>13918180</v>
      </c>
      <c r="AK168" s="348">
        <f t="shared" si="63"/>
        <v>0</v>
      </c>
      <c r="AL168" s="344"/>
      <c r="AM168" s="108"/>
    </row>
    <row r="169" spans="1:39" ht="23.25" x14ac:dyDescent="0.35">
      <c r="A169" s="168">
        <f t="shared" si="65"/>
        <v>12</v>
      </c>
      <c r="B169" s="154">
        <f t="shared" si="66"/>
        <v>43482</v>
      </c>
      <c r="C169" s="169">
        <f t="shared" si="67"/>
        <v>96</v>
      </c>
      <c r="D169" s="186" t="s">
        <v>56</v>
      </c>
      <c r="E169" s="157" t="s">
        <v>57</v>
      </c>
      <c r="F169" s="170">
        <v>5</v>
      </c>
      <c r="G169" s="159">
        <f t="shared" si="52"/>
        <v>6659090</v>
      </c>
      <c r="H169" s="160"/>
      <c r="I169" s="161">
        <f t="shared" si="53"/>
        <v>0</v>
      </c>
      <c r="J169" s="162">
        <v>5</v>
      </c>
      <c r="K169" s="161">
        <f t="shared" si="54"/>
        <v>11159090</v>
      </c>
      <c r="L169" s="163">
        <v>1</v>
      </c>
      <c r="M169" s="161">
        <f t="shared" si="55"/>
        <v>431818</v>
      </c>
      <c r="N169" s="171">
        <f t="shared" si="56"/>
        <v>11</v>
      </c>
      <c r="O169" s="165">
        <f t="shared" si="57"/>
        <v>18249998</v>
      </c>
      <c r="P169" s="165">
        <f t="shared" si="58"/>
        <v>440000</v>
      </c>
      <c r="Q169" s="167"/>
      <c r="R169" s="1210"/>
      <c r="S169" s="14"/>
      <c r="T169" s="14"/>
      <c r="U169" s="14"/>
      <c r="V169" s="14"/>
      <c r="W169" s="14"/>
      <c r="X169" s="10">
        <f t="shared" si="59"/>
        <v>1331818</v>
      </c>
      <c r="Y169" s="10">
        <f t="shared" si="60"/>
        <v>1931818</v>
      </c>
      <c r="Z169" s="10">
        <f t="shared" si="61"/>
        <v>2231818</v>
      </c>
      <c r="AA169" s="10">
        <f t="shared" si="62"/>
        <v>431818</v>
      </c>
      <c r="AB169" s="345">
        <v>43483</v>
      </c>
      <c r="AC169" s="350">
        <v>18249908</v>
      </c>
      <c r="AD169" s="350"/>
      <c r="AE169" s="344"/>
      <c r="AF169" s="344"/>
      <c r="AG169" s="344"/>
      <c r="AH169" s="344"/>
      <c r="AI169" s="344"/>
      <c r="AJ169" s="347">
        <f t="shared" si="64"/>
        <v>18249908</v>
      </c>
      <c r="AK169" s="348">
        <f t="shared" si="63"/>
        <v>90</v>
      </c>
      <c r="AL169" s="344"/>
      <c r="AM169" s="108"/>
    </row>
    <row r="170" spans="1:39" s="91" customFormat="1" ht="23.25" x14ac:dyDescent="0.35">
      <c r="A170" s="381">
        <f t="shared" si="65"/>
        <v>13</v>
      </c>
      <c r="B170" s="322">
        <f t="shared" si="66"/>
        <v>43482</v>
      </c>
      <c r="C170" s="382">
        <f t="shared" si="67"/>
        <v>97</v>
      </c>
      <c r="D170" s="156" t="s">
        <v>96</v>
      </c>
      <c r="E170" s="324" t="s">
        <v>88</v>
      </c>
      <c r="F170" s="170">
        <v>5</v>
      </c>
      <c r="G170" s="325">
        <f t="shared" si="52"/>
        <v>6659090</v>
      </c>
      <c r="H170" s="326"/>
      <c r="I170" s="161">
        <f t="shared" si="53"/>
        <v>0</v>
      </c>
      <c r="J170" s="162">
        <v>3</v>
      </c>
      <c r="K170" s="161">
        <f t="shared" si="54"/>
        <v>6695454</v>
      </c>
      <c r="L170" s="163">
        <v>2</v>
      </c>
      <c r="M170" s="161">
        <f t="shared" si="55"/>
        <v>863636</v>
      </c>
      <c r="N170" s="383">
        <f t="shared" si="56"/>
        <v>10</v>
      </c>
      <c r="O170" s="328">
        <f t="shared" si="57"/>
        <v>14218180</v>
      </c>
      <c r="P170" s="328">
        <f t="shared" si="58"/>
        <v>400000</v>
      </c>
      <c r="Q170" s="338"/>
      <c r="R170" s="1214"/>
      <c r="S170" s="384"/>
      <c r="T170" s="384"/>
      <c r="U170" s="384"/>
      <c r="V170" s="384"/>
      <c r="W170" s="384"/>
      <c r="X170" s="340">
        <f t="shared" si="59"/>
        <v>1331818</v>
      </c>
      <c r="Y170" s="340">
        <f t="shared" si="60"/>
        <v>1931818</v>
      </c>
      <c r="Z170" s="340">
        <f t="shared" si="61"/>
        <v>2231818</v>
      </c>
      <c r="AA170" s="340">
        <f t="shared" si="62"/>
        <v>431818</v>
      </c>
      <c r="AB170" s="345">
        <v>43556</v>
      </c>
      <c r="AC170" s="385">
        <v>14218180</v>
      </c>
      <c r="AD170" s="385"/>
      <c r="AE170" s="386"/>
      <c r="AF170" s="386"/>
      <c r="AG170" s="386"/>
      <c r="AH170" s="386"/>
      <c r="AI170" s="386"/>
      <c r="AJ170" s="387">
        <f t="shared" si="64"/>
        <v>14218180</v>
      </c>
      <c r="AK170" s="348">
        <f t="shared" si="63"/>
        <v>0</v>
      </c>
      <c r="AL170" s="357"/>
      <c r="AM170" s="320"/>
    </row>
    <row r="171" spans="1:39" ht="23.25" x14ac:dyDescent="0.35">
      <c r="A171" s="168">
        <f t="shared" si="65"/>
        <v>14</v>
      </c>
      <c r="B171" s="154">
        <f t="shared" si="66"/>
        <v>43482</v>
      </c>
      <c r="C171" s="169">
        <f t="shared" si="67"/>
        <v>98</v>
      </c>
      <c r="D171" s="186" t="s">
        <v>80</v>
      </c>
      <c r="E171" s="157" t="s">
        <v>31</v>
      </c>
      <c r="F171" s="170">
        <v>10</v>
      </c>
      <c r="G171" s="159">
        <f t="shared" si="52"/>
        <v>13318180</v>
      </c>
      <c r="H171" s="160"/>
      <c r="I171" s="161">
        <f t="shared" si="53"/>
        <v>0</v>
      </c>
      <c r="J171" s="162"/>
      <c r="K171" s="161">
        <f t="shared" si="54"/>
        <v>0</v>
      </c>
      <c r="L171" s="163"/>
      <c r="M171" s="161">
        <f t="shared" si="55"/>
        <v>0</v>
      </c>
      <c r="N171" s="171">
        <f t="shared" si="56"/>
        <v>10</v>
      </c>
      <c r="O171" s="165">
        <f t="shared" si="57"/>
        <v>13318180</v>
      </c>
      <c r="P171" s="165">
        <f t="shared" si="58"/>
        <v>400000</v>
      </c>
      <c r="Q171" s="167"/>
      <c r="R171" s="1210"/>
      <c r="S171" s="14"/>
      <c r="T171" s="14"/>
      <c r="U171" s="14"/>
      <c r="V171" s="14"/>
      <c r="W171" s="14"/>
      <c r="X171" s="10">
        <f t="shared" si="59"/>
        <v>1331818</v>
      </c>
      <c r="Y171" s="10">
        <f t="shared" si="60"/>
        <v>1931818</v>
      </c>
      <c r="Z171" s="10">
        <f t="shared" si="61"/>
        <v>2231818</v>
      </c>
      <c r="AA171" s="10">
        <f t="shared" si="62"/>
        <v>431818</v>
      </c>
      <c r="AB171" s="345">
        <v>43482</v>
      </c>
      <c r="AC171" s="350">
        <v>3381820</v>
      </c>
      <c r="AD171" s="345">
        <v>43483</v>
      </c>
      <c r="AE171" s="351">
        <v>9940000</v>
      </c>
      <c r="AF171" s="344"/>
      <c r="AG171" s="344"/>
      <c r="AH171" s="344"/>
      <c r="AI171" s="344"/>
      <c r="AJ171" s="347">
        <f t="shared" si="64"/>
        <v>13321820</v>
      </c>
      <c r="AK171" s="348">
        <f t="shared" si="63"/>
        <v>-3640</v>
      </c>
      <c r="AL171" s="344"/>
      <c r="AM171" s="108"/>
    </row>
    <row r="172" spans="1:39" ht="23.25" x14ac:dyDescent="0.35">
      <c r="A172" s="168">
        <f t="shared" si="65"/>
        <v>15</v>
      </c>
      <c r="B172" s="154">
        <f t="shared" si="66"/>
        <v>43482</v>
      </c>
      <c r="C172" s="169">
        <f t="shared" si="67"/>
        <v>99</v>
      </c>
      <c r="D172" s="156" t="s">
        <v>81</v>
      </c>
      <c r="E172" s="157" t="s">
        <v>31</v>
      </c>
      <c r="F172" s="170">
        <v>10</v>
      </c>
      <c r="G172" s="159">
        <f t="shared" si="52"/>
        <v>13318180</v>
      </c>
      <c r="H172" s="160"/>
      <c r="I172" s="161">
        <f t="shared" si="53"/>
        <v>0</v>
      </c>
      <c r="J172" s="162"/>
      <c r="K172" s="161">
        <f t="shared" si="54"/>
        <v>0</v>
      </c>
      <c r="L172" s="163"/>
      <c r="M172" s="161">
        <f t="shared" si="55"/>
        <v>0</v>
      </c>
      <c r="N172" s="171">
        <f t="shared" si="56"/>
        <v>10</v>
      </c>
      <c r="O172" s="165">
        <f t="shared" si="57"/>
        <v>13318180</v>
      </c>
      <c r="P172" s="165">
        <f t="shared" si="58"/>
        <v>400000</v>
      </c>
      <c r="Q172" s="167"/>
      <c r="R172" s="1210"/>
      <c r="S172" s="14"/>
      <c r="T172" s="14"/>
      <c r="U172" s="14"/>
      <c r="V172" s="14"/>
      <c r="W172" s="14"/>
      <c r="X172" s="10">
        <f t="shared" si="59"/>
        <v>1331818</v>
      </c>
      <c r="Y172" s="10">
        <f t="shared" si="60"/>
        <v>1931818</v>
      </c>
      <c r="Z172" s="10">
        <f t="shared" si="61"/>
        <v>2231818</v>
      </c>
      <c r="AA172" s="10">
        <f t="shared" si="62"/>
        <v>431818</v>
      </c>
      <c r="AB172" s="345">
        <v>43486</v>
      </c>
      <c r="AC172" s="350">
        <v>13318180</v>
      </c>
      <c r="AD172" s="350"/>
      <c r="AE172" s="344"/>
      <c r="AF172" s="344"/>
      <c r="AG172" s="344"/>
      <c r="AH172" s="344"/>
      <c r="AI172" s="344"/>
      <c r="AJ172" s="347">
        <f t="shared" si="64"/>
        <v>13318180</v>
      </c>
      <c r="AK172" s="348">
        <f t="shared" si="63"/>
        <v>0</v>
      </c>
      <c r="AL172" s="344"/>
      <c r="AM172" s="108"/>
    </row>
    <row r="173" spans="1:39" ht="24" thickBot="1" x14ac:dyDescent="0.4">
      <c r="A173" s="236"/>
      <c r="B173" s="237"/>
      <c r="C173" s="238"/>
      <c r="D173" s="239"/>
      <c r="E173" s="192"/>
      <c r="F173" s="240"/>
      <c r="G173" s="194">
        <f t="shared" si="52"/>
        <v>0</v>
      </c>
      <c r="H173" s="195"/>
      <c r="I173" s="196">
        <f t="shared" si="53"/>
        <v>0</v>
      </c>
      <c r="J173" s="197"/>
      <c r="K173" s="196">
        <f t="shared" si="54"/>
        <v>0</v>
      </c>
      <c r="L173" s="198"/>
      <c r="M173" s="196">
        <f t="shared" si="55"/>
        <v>0</v>
      </c>
      <c r="N173" s="241">
        <f t="shared" si="56"/>
        <v>0</v>
      </c>
      <c r="O173" s="200">
        <f t="shared" si="57"/>
        <v>0</v>
      </c>
      <c r="P173" s="201">
        <f>+N173*45000</f>
        <v>0</v>
      </c>
      <c r="Q173" s="202"/>
      <c r="R173" s="1215"/>
      <c r="S173" s="10"/>
      <c r="T173" s="10"/>
      <c r="U173" s="10"/>
      <c r="V173" s="10"/>
      <c r="W173" s="10"/>
      <c r="X173" s="10">
        <f t="shared" si="59"/>
        <v>1331818</v>
      </c>
      <c r="Y173" s="10">
        <f t="shared" si="60"/>
        <v>1931818</v>
      </c>
      <c r="Z173" s="10">
        <f t="shared" si="61"/>
        <v>2231818</v>
      </c>
      <c r="AA173" s="10">
        <f t="shared" si="62"/>
        <v>431818</v>
      </c>
      <c r="AB173" s="350"/>
      <c r="AC173" s="350"/>
      <c r="AD173" s="350"/>
      <c r="AE173" s="344"/>
      <c r="AF173" s="344"/>
      <c r="AG173" s="344"/>
      <c r="AH173" s="344"/>
      <c r="AI173" s="344"/>
      <c r="AJ173" s="347">
        <f t="shared" si="64"/>
        <v>0</v>
      </c>
      <c r="AK173" s="348">
        <f t="shared" si="63"/>
        <v>0</v>
      </c>
      <c r="AL173" s="344"/>
      <c r="AM173" s="108"/>
    </row>
    <row r="174" spans="1:39" ht="24" thickBot="1" x14ac:dyDescent="0.4">
      <c r="A174" s="242"/>
      <c r="B174" s="243"/>
      <c r="C174" s="244"/>
      <c r="D174" s="245"/>
      <c r="E174" s="246"/>
      <c r="F174" s="247">
        <f t="shared" ref="F174:P174" si="68">SUM(F158:F173)</f>
        <v>91</v>
      </c>
      <c r="G174" s="247">
        <f t="shared" si="68"/>
        <v>121195438</v>
      </c>
      <c r="H174" s="247">
        <f t="shared" si="68"/>
        <v>6</v>
      </c>
      <c r="I174" s="247">
        <f t="shared" si="68"/>
        <v>11590908</v>
      </c>
      <c r="J174" s="247">
        <f t="shared" si="68"/>
        <v>32</v>
      </c>
      <c r="K174" s="247">
        <f t="shared" si="68"/>
        <v>71418176</v>
      </c>
      <c r="L174" s="247">
        <f t="shared" si="68"/>
        <v>23</v>
      </c>
      <c r="M174" s="247">
        <f t="shared" si="68"/>
        <v>9931814</v>
      </c>
      <c r="N174" s="247">
        <f t="shared" si="68"/>
        <v>152</v>
      </c>
      <c r="O174" s="247">
        <f t="shared" si="68"/>
        <v>214136336</v>
      </c>
      <c r="P174" s="247">
        <f t="shared" si="68"/>
        <v>6080000</v>
      </c>
      <c r="Q174" s="248"/>
      <c r="R174" s="1210"/>
      <c r="S174" s="14"/>
      <c r="T174" s="14"/>
      <c r="U174" s="14"/>
      <c r="V174" s="14"/>
      <c r="W174" s="14"/>
      <c r="X174" s="10"/>
      <c r="Y174" s="10"/>
      <c r="Z174" s="10"/>
      <c r="AA174" s="10"/>
      <c r="AB174" s="26" t="s">
        <v>115</v>
      </c>
      <c r="AC174" s="26">
        <f>SUM(AC158:AC173)</f>
        <v>190740702</v>
      </c>
      <c r="AD174" s="26"/>
      <c r="AE174" s="26">
        <f>SUM(AE158:AE173)</f>
        <v>17399086</v>
      </c>
      <c r="AF174" s="26"/>
      <c r="AG174" s="26">
        <f>SUM(AG158:AG173)</f>
        <v>6000000</v>
      </c>
      <c r="AH174" s="26"/>
      <c r="AI174" s="26">
        <f>SUM(AI158:AI173)</f>
        <v>0</v>
      </c>
      <c r="AJ174" s="26">
        <f>SUM(AJ158:AJ173)</f>
        <v>214139788</v>
      </c>
      <c r="AK174" s="26">
        <f>SUM(AK158:AK173)</f>
        <v>-3452</v>
      </c>
      <c r="AL174" s="344"/>
      <c r="AM174" s="108"/>
    </row>
    <row r="175" spans="1:39" ht="18.75" hidden="1" customHeight="1" x14ac:dyDescent="0.35">
      <c r="A175" s="2787" t="s">
        <v>60</v>
      </c>
      <c r="B175" s="2788"/>
      <c r="C175" s="2788"/>
      <c r="D175" s="2788"/>
      <c r="E175" s="2788"/>
      <c r="F175" s="175">
        <f>SUM(F158:F174)</f>
        <v>182</v>
      </c>
      <c r="G175" s="249"/>
      <c r="H175" s="175">
        <f>SUM(H158:H174)</f>
        <v>12</v>
      </c>
      <c r="I175" s="249"/>
      <c r="J175" s="175">
        <f>SUM(J158:J174)</f>
        <v>64</v>
      </c>
      <c r="K175" s="249"/>
      <c r="L175" s="175">
        <f>SUM(L158:L174)</f>
        <v>46</v>
      </c>
      <c r="M175" s="249"/>
      <c r="N175" s="175">
        <f>SUM(N158:N174)</f>
        <v>304</v>
      </c>
      <c r="O175" s="175">
        <f>SUM(O158:O174)</f>
        <v>428272672</v>
      </c>
      <c r="P175" s="175">
        <f>SUM(P158:P174)</f>
        <v>12160000</v>
      </c>
      <c r="Q175" s="176">
        <f>SUM(Q158:Q174)</f>
        <v>0</v>
      </c>
      <c r="R175" s="1210"/>
      <c r="S175" s="14"/>
      <c r="T175" s="14"/>
      <c r="U175" s="14"/>
      <c r="V175" s="14"/>
      <c r="W175" s="14"/>
      <c r="X175" s="10"/>
      <c r="Y175" s="10"/>
      <c r="Z175" s="10"/>
      <c r="AA175" s="10"/>
      <c r="AB175" s="14"/>
      <c r="AC175" s="14"/>
      <c r="AD175" s="14"/>
      <c r="AE175" s="13"/>
      <c r="AF175" s="13"/>
      <c r="AG175" s="13"/>
      <c r="AH175" s="13"/>
      <c r="AI175" s="13"/>
      <c r="AJ175" s="13"/>
      <c r="AK175" s="13"/>
      <c r="AL175" s="13"/>
      <c r="AM175" s="108"/>
    </row>
    <row r="176" spans="1:39" ht="23.25" x14ac:dyDescent="0.35">
      <c r="A176" s="388" t="s">
        <v>61</v>
      </c>
      <c r="B176" s="388"/>
      <c r="C176" s="13"/>
      <c r="D176" s="13"/>
      <c r="E176" s="13"/>
      <c r="F176" s="40"/>
      <c r="G176" s="13"/>
      <c r="H176" s="13"/>
      <c r="I176" s="13"/>
      <c r="J176" s="13"/>
      <c r="K176" s="13"/>
      <c r="L176" s="13"/>
      <c r="M176" s="13"/>
      <c r="N176" s="14"/>
      <c r="O176" s="14"/>
      <c r="P176" s="352"/>
      <c r="Q176" s="14"/>
      <c r="R176" s="1210"/>
      <c r="S176" s="14"/>
      <c r="T176" s="14"/>
      <c r="U176" s="14"/>
      <c r="V176" s="14"/>
      <c r="W176" s="14"/>
      <c r="X176" s="10"/>
      <c r="Y176" s="10"/>
      <c r="Z176" s="10"/>
      <c r="AA176" s="10"/>
      <c r="AB176" s="14"/>
      <c r="AC176" s="14"/>
      <c r="AD176" s="14"/>
      <c r="AE176" s="13"/>
      <c r="AF176" s="13"/>
      <c r="AG176" s="13"/>
      <c r="AH176" s="13"/>
      <c r="AI176" s="13"/>
      <c r="AJ176" s="13"/>
      <c r="AK176" s="13"/>
      <c r="AL176" s="13"/>
      <c r="AM176" s="108"/>
    </row>
    <row r="177" spans="1:39" ht="23.25" x14ac:dyDescent="0.35">
      <c r="A177" s="389" t="s">
        <v>97</v>
      </c>
      <c r="B177" s="388" t="s">
        <v>98</v>
      </c>
      <c r="C177" s="390"/>
      <c r="D177" s="391"/>
      <c r="E177" s="13"/>
      <c r="F177" s="40"/>
      <c r="G177" s="13"/>
      <c r="H177" s="40"/>
      <c r="I177" s="83"/>
      <c r="J177" s="40"/>
      <c r="K177" s="13"/>
      <c r="L177" s="40"/>
      <c r="M177" s="13"/>
      <c r="N177" s="13"/>
      <c r="O177" s="2798" t="s">
        <v>62</v>
      </c>
      <c r="P177" s="2798"/>
      <c r="Q177" s="2798"/>
      <c r="R177" s="1210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3"/>
      <c r="AF177" s="13"/>
      <c r="AG177" s="13"/>
      <c r="AH177" s="13"/>
      <c r="AI177" s="13"/>
      <c r="AJ177" s="13"/>
      <c r="AK177" s="13"/>
      <c r="AL177" s="13"/>
      <c r="AM177" s="108"/>
    </row>
    <row r="178" spans="1:39" ht="23.25" x14ac:dyDescent="0.35">
      <c r="A178" s="13"/>
      <c r="B178" s="13"/>
      <c r="C178" s="390"/>
      <c r="D178" s="391"/>
      <c r="E178" s="13"/>
      <c r="F178" s="40"/>
      <c r="G178" s="13"/>
      <c r="H178" s="40"/>
      <c r="I178" s="83"/>
      <c r="J178" s="40"/>
      <c r="K178" s="13"/>
      <c r="L178" s="40"/>
      <c r="M178" s="13"/>
      <c r="N178" s="13"/>
      <c r="O178" s="337"/>
      <c r="P178" s="337"/>
      <c r="Q178" s="337"/>
      <c r="R178" s="1210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3"/>
      <c r="AF178" s="13"/>
      <c r="AG178" s="13"/>
      <c r="AH178" s="13"/>
      <c r="AI178" s="13"/>
      <c r="AJ178" s="13"/>
      <c r="AK178" s="13"/>
      <c r="AL178" s="13"/>
      <c r="AM178" s="108"/>
    </row>
    <row r="179" spans="1:39" ht="23.25" x14ac:dyDescent="0.35">
      <c r="A179" s="13"/>
      <c r="B179" s="13"/>
      <c r="C179" s="13"/>
      <c r="D179" s="13"/>
      <c r="E179" s="13"/>
      <c r="F179" s="392"/>
      <c r="G179" s="13"/>
      <c r="H179" s="337"/>
      <c r="I179" s="13"/>
      <c r="J179" s="392"/>
      <c r="K179" s="13"/>
      <c r="L179" s="337"/>
      <c r="M179" s="13"/>
      <c r="N179" s="337"/>
      <c r="O179" s="337"/>
      <c r="P179" s="337"/>
      <c r="Q179" s="337"/>
      <c r="R179" s="1210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3"/>
      <c r="AF179" s="13"/>
      <c r="AG179" s="353">
        <f>AC171+AE171</f>
        <v>13321820</v>
      </c>
      <c r="AH179" s="13"/>
      <c r="AI179" s="13"/>
      <c r="AJ179" s="13"/>
      <c r="AK179" s="13"/>
      <c r="AL179" s="13"/>
      <c r="AM179" s="108"/>
    </row>
    <row r="180" spans="1:39" ht="23.25" x14ac:dyDescent="0.3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4"/>
      <c r="P180" s="14"/>
      <c r="Q180" s="14"/>
      <c r="R180" s="1211"/>
      <c r="S180" s="334"/>
      <c r="T180" s="334"/>
      <c r="U180" s="334"/>
      <c r="V180" s="334"/>
      <c r="W180" s="334"/>
      <c r="X180" s="334"/>
      <c r="Y180" s="334"/>
      <c r="Z180" s="334"/>
      <c r="AA180" s="334"/>
      <c r="AB180" s="14"/>
      <c r="AC180" s="14"/>
      <c r="AD180" s="14"/>
      <c r="AE180" s="13"/>
      <c r="AF180" s="13"/>
      <c r="AG180" s="13"/>
      <c r="AH180" s="13"/>
      <c r="AI180" s="13"/>
      <c r="AJ180" s="13"/>
      <c r="AK180" s="13"/>
      <c r="AL180" s="13"/>
      <c r="AM180" s="108"/>
    </row>
    <row r="181" spans="1:39" ht="23.25" x14ac:dyDescent="0.3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2810" t="s">
        <v>63</v>
      </c>
      <c r="P181" s="2810"/>
      <c r="Q181" s="2810"/>
      <c r="R181" s="1211"/>
      <c r="S181" s="334"/>
      <c r="T181" s="334"/>
      <c r="U181" s="334"/>
      <c r="V181" s="334"/>
      <c r="W181" s="334"/>
      <c r="X181" s="334"/>
      <c r="Y181" s="334"/>
      <c r="Z181" s="334"/>
      <c r="AA181" s="334"/>
      <c r="AB181" s="14"/>
      <c r="AC181" s="14"/>
      <c r="AD181" s="14"/>
      <c r="AE181" s="13"/>
      <c r="AF181" s="13"/>
      <c r="AG181" s="13"/>
      <c r="AH181" s="13"/>
      <c r="AI181" s="13"/>
      <c r="AJ181" s="13"/>
      <c r="AK181" s="13"/>
      <c r="AL181" s="13"/>
      <c r="AM181" s="108"/>
    </row>
    <row r="182" spans="1:39" ht="23.25" x14ac:dyDescent="0.3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2798" t="s">
        <v>64</v>
      </c>
      <c r="P182" s="2798"/>
      <c r="Q182" s="2798"/>
      <c r="R182" s="1212"/>
      <c r="S182" s="7"/>
      <c r="T182" s="7"/>
      <c r="U182" s="7"/>
      <c r="V182" s="7"/>
      <c r="W182" s="7"/>
      <c r="X182" s="7"/>
      <c r="Y182" s="7"/>
      <c r="Z182" s="7"/>
      <c r="AA182" s="7"/>
      <c r="AB182" s="14"/>
      <c r="AC182" s="14"/>
      <c r="AD182" s="14"/>
      <c r="AE182" s="13"/>
      <c r="AF182" s="13"/>
      <c r="AG182" s="13"/>
      <c r="AH182" s="13"/>
      <c r="AI182" s="13"/>
      <c r="AJ182" s="13"/>
      <c r="AK182" s="13"/>
      <c r="AL182" s="13"/>
      <c r="AM182" s="108"/>
    </row>
    <row r="183" spans="1:39" ht="23.25" x14ac:dyDescent="0.35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813"/>
      <c r="P183" s="2813"/>
      <c r="Q183" s="2813"/>
      <c r="R183" s="1213"/>
      <c r="S183" s="25"/>
      <c r="T183" s="25"/>
      <c r="U183" s="25"/>
      <c r="V183" s="25"/>
      <c r="W183" s="14"/>
      <c r="X183" s="14"/>
      <c r="Y183" s="14"/>
      <c r="Z183" s="14"/>
      <c r="AA183" s="14"/>
      <c r="AB183" s="14"/>
      <c r="AC183" s="14"/>
      <c r="AD183" s="14"/>
      <c r="AE183" s="13"/>
      <c r="AF183" s="13"/>
      <c r="AG183" s="13"/>
      <c r="AH183" s="13"/>
      <c r="AI183" s="13"/>
      <c r="AJ183" s="13"/>
      <c r="AK183" s="13"/>
      <c r="AL183" s="13"/>
      <c r="AM183" s="108"/>
    </row>
    <row r="184" spans="1:39" ht="23.25" x14ac:dyDescent="0.35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5"/>
      <c r="O184" s="25"/>
      <c r="P184" s="25"/>
      <c r="Q184" s="25"/>
      <c r="R184" s="1210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3"/>
      <c r="AF184" s="13"/>
      <c r="AG184" s="13"/>
      <c r="AH184" s="13"/>
      <c r="AI184" s="13"/>
      <c r="AJ184" s="13"/>
      <c r="AK184" s="13"/>
      <c r="AL184" s="13"/>
      <c r="AM184" s="108"/>
    </row>
    <row r="185" spans="1:39" ht="23.25" x14ac:dyDescent="0.35">
      <c r="A185" s="13" t="s">
        <v>0</v>
      </c>
      <c r="B185" s="13" t="s">
        <v>99</v>
      </c>
      <c r="C185" s="14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4"/>
      <c r="O185" s="354" t="s">
        <v>66</v>
      </c>
      <c r="P185" s="2799" t="s">
        <v>2</v>
      </c>
      <c r="Q185" s="2799"/>
      <c r="R185" s="1210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3"/>
      <c r="AF185" s="13"/>
      <c r="AG185" s="13"/>
      <c r="AH185" s="13"/>
      <c r="AI185" s="13"/>
      <c r="AJ185" s="13"/>
      <c r="AK185" s="13"/>
      <c r="AL185" s="13"/>
      <c r="AM185" s="108"/>
    </row>
    <row r="186" spans="1:39" ht="23.25" x14ac:dyDescent="0.35">
      <c r="A186" s="13" t="s">
        <v>3</v>
      </c>
      <c r="B186" s="13" t="s">
        <v>4</v>
      </c>
      <c r="C186" s="144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4"/>
      <c r="O186" s="393"/>
      <c r="P186" s="14"/>
      <c r="Q186" s="14"/>
      <c r="R186" s="1210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3"/>
      <c r="AF186" s="13"/>
      <c r="AG186" s="13"/>
      <c r="AH186" s="13"/>
      <c r="AI186" s="13"/>
      <c r="AJ186" s="13"/>
      <c r="AK186" s="13"/>
      <c r="AL186" s="13"/>
      <c r="AM186" s="108"/>
    </row>
    <row r="187" spans="1:39" ht="23.25" x14ac:dyDescent="0.3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4"/>
      <c r="O187" s="14"/>
      <c r="P187" s="14"/>
      <c r="Q187" s="14"/>
      <c r="R187" s="1210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3"/>
      <c r="AF187" s="13"/>
      <c r="AG187" s="13"/>
      <c r="AH187" s="13"/>
      <c r="AI187" s="13"/>
      <c r="AJ187" s="13"/>
      <c r="AK187" s="13"/>
      <c r="AL187" s="13"/>
      <c r="AM187" s="108"/>
    </row>
    <row r="188" spans="1:39" ht="23.25" x14ac:dyDescent="0.35">
      <c r="A188" s="13" t="s">
        <v>5</v>
      </c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4"/>
      <c r="O188" s="257"/>
      <c r="P188" s="14"/>
      <c r="Q188" s="14"/>
      <c r="R188" s="1210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3"/>
      <c r="AF188" s="13"/>
      <c r="AG188" s="13"/>
      <c r="AH188" s="13"/>
      <c r="AI188" s="13"/>
      <c r="AJ188" s="13"/>
      <c r="AK188" s="13"/>
      <c r="AL188" s="13"/>
      <c r="AM188" s="108"/>
    </row>
    <row r="189" spans="1:39" ht="23.25" x14ac:dyDescent="0.35">
      <c r="A189" s="13" t="s">
        <v>6</v>
      </c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4"/>
      <c r="O189" s="14"/>
      <c r="P189" s="14"/>
      <c r="Q189" s="14"/>
      <c r="R189" s="1210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3"/>
      <c r="AF189" s="13"/>
      <c r="AG189" s="13"/>
      <c r="AH189" s="13"/>
      <c r="AI189" s="13"/>
      <c r="AJ189" s="13"/>
      <c r="AK189" s="13"/>
      <c r="AL189" s="13"/>
      <c r="AM189" s="108"/>
    </row>
    <row r="190" spans="1:39" ht="23.25" x14ac:dyDescent="0.35">
      <c r="A190" s="13" t="s">
        <v>7</v>
      </c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4"/>
      <c r="O190" s="14"/>
      <c r="P190" s="14"/>
      <c r="Q190" s="14"/>
      <c r="R190" s="1210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3"/>
      <c r="AF190" s="13"/>
      <c r="AG190" s="13"/>
      <c r="AH190" s="13"/>
      <c r="AI190" s="13"/>
      <c r="AJ190" s="13"/>
      <c r="AK190" s="13"/>
      <c r="AL190" s="13"/>
      <c r="AM190" s="108"/>
    </row>
    <row r="191" spans="1:39" ht="24" thickBot="1" x14ac:dyDescent="0.4">
      <c r="A191" s="13" t="s">
        <v>8</v>
      </c>
      <c r="B191" s="13"/>
      <c r="C191" s="13"/>
      <c r="D191" s="13"/>
      <c r="E191" s="13"/>
      <c r="F191" s="13"/>
      <c r="G191" s="147"/>
      <c r="H191" s="147"/>
      <c r="I191" s="13"/>
      <c r="J191" s="13"/>
      <c r="K191" s="13"/>
      <c r="L191" s="13"/>
      <c r="M191" s="13"/>
      <c r="N191" s="148"/>
      <c r="O191" s="148"/>
      <c r="P191" s="2814" t="s">
        <v>86</v>
      </c>
      <c r="Q191" s="2814"/>
      <c r="R191" s="1210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3"/>
      <c r="AF191" s="13"/>
      <c r="AG191" s="13"/>
      <c r="AH191" s="13"/>
      <c r="AI191" s="13"/>
      <c r="AJ191" s="13"/>
      <c r="AK191" s="13"/>
      <c r="AL191" s="13"/>
      <c r="AM191" s="108"/>
    </row>
    <row r="192" spans="1:39" ht="16.5" customHeight="1" thickBot="1" x14ac:dyDescent="0.4">
      <c r="A192" s="2801" t="s">
        <v>10</v>
      </c>
      <c r="B192" s="2804" t="s">
        <v>11</v>
      </c>
      <c r="C192" s="2804" t="s">
        <v>12</v>
      </c>
      <c r="D192" s="2804" t="s">
        <v>13</v>
      </c>
      <c r="E192" s="2804" t="s">
        <v>14</v>
      </c>
      <c r="F192" s="2811" t="s">
        <v>15</v>
      </c>
      <c r="G192" s="2788"/>
      <c r="H192" s="2788"/>
      <c r="I192" s="2788"/>
      <c r="J192" s="2788"/>
      <c r="K192" s="2788"/>
      <c r="L192" s="2788"/>
      <c r="M192" s="2812"/>
      <c r="N192" s="2792" t="s">
        <v>16</v>
      </c>
      <c r="O192" s="2792" t="s">
        <v>17</v>
      </c>
      <c r="P192" s="2792" t="s">
        <v>18</v>
      </c>
      <c r="Q192" s="343" t="s">
        <v>19</v>
      </c>
      <c r="R192" s="1211"/>
      <c r="S192" s="334"/>
      <c r="T192" s="334"/>
      <c r="U192" s="334"/>
      <c r="V192" s="334"/>
      <c r="W192" s="334"/>
      <c r="X192" s="334"/>
      <c r="Y192" s="334"/>
      <c r="Z192" s="334"/>
      <c r="AA192" s="334"/>
      <c r="AB192" s="2791" t="s">
        <v>107</v>
      </c>
      <c r="AC192" s="2791"/>
      <c r="AD192" s="2791"/>
      <c r="AE192" s="2791"/>
      <c r="AF192" s="2791"/>
      <c r="AG192" s="2791"/>
      <c r="AH192" s="2791"/>
      <c r="AI192" s="2791"/>
      <c r="AJ192" s="2791"/>
      <c r="AK192" s="2791"/>
      <c r="AL192" s="2817" t="s">
        <v>178</v>
      </c>
      <c r="AM192" s="108"/>
    </row>
    <row r="193" spans="1:39" ht="16.5" customHeight="1" thickBot="1" x14ac:dyDescent="0.4">
      <c r="A193" s="2802"/>
      <c r="B193" s="2805"/>
      <c r="C193" s="2805"/>
      <c r="D193" s="2805"/>
      <c r="E193" s="2805"/>
      <c r="F193" s="2795" t="s">
        <v>20</v>
      </c>
      <c r="G193" s="2795"/>
      <c r="H193" s="2795" t="s">
        <v>21</v>
      </c>
      <c r="I193" s="2795"/>
      <c r="J193" s="2795" t="s">
        <v>22</v>
      </c>
      <c r="K193" s="2795"/>
      <c r="L193" s="2795" t="s">
        <v>23</v>
      </c>
      <c r="M193" s="2795"/>
      <c r="N193" s="2793"/>
      <c r="O193" s="2793"/>
      <c r="P193" s="2793"/>
      <c r="Q193" s="2796" t="s">
        <v>24</v>
      </c>
      <c r="R193" s="1211"/>
      <c r="S193" s="334"/>
      <c r="T193" s="334"/>
      <c r="U193" s="334"/>
      <c r="V193" s="334"/>
      <c r="W193" s="334"/>
      <c r="X193" s="334"/>
      <c r="Y193" s="334"/>
      <c r="Z193" s="334"/>
      <c r="AA193" s="334"/>
      <c r="AB193" s="2791" t="s">
        <v>108</v>
      </c>
      <c r="AC193" s="2791" t="s">
        <v>109</v>
      </c>
      <c r="AD193" s="2791" t="s">
        <v>108</v>
      </c>
      <c r="AE193" s="2791" t="s">
        <v>110</v>
      </c>
      <c r="AF193" s="2791" t="s">
        <v>108</v>
      </c>
      <c r="AG193" s="2784" t="s">
        <v>111</v>
      </c>
      <c r="AH193" s="2791" t="s">
        <v>108</v>
      </c>
      <c r="AI193" s="2784" t="s">
        <v>112</v>
      </c>
      <c r="AJ193" s="2785" t="s">
        <v>113</v>
      </c>
      <c r="AK193" s="2786" t="s">
        <v>114</v>
      </c>
      <c r="AL193" s="2819"/>
      <c r="AM193" s="108"/>
    </row>
    <row r="194" spans="1:39" ht="24" thickBot="1" x14ac:dyDescent="0.4">
      <c r="A194" s="2803"/>
      <c r="B194" s="2806"/>
      <c r="C194" s="2806"/>
      <c r="D194" s="2806"/>
      <c r="E194" s="2806"/>
      <c r="F194" s="244" t="s">
        <v>25</v>
      </c>
      <c r="G194" s="244" t="s">
        <v>26</v>
      </c>
      <c r="H194" s="244" t="s">
        <v>25</v>
      </c>
      <c r="I194" s="244" t="s">
        <v>26</v>
      </c>
      <c r="J194" s="244" t="s">
        <v>25</v>
      </c>
      <c r="K194" s="244" t="s">
        <v>26</v>
      </c>
      <c r="L194" s="244" t="s">
        <v>25</v>
      </c>
      <c r="M194" s="244" t="s">
        <v>26</v>
      </c>
      <c r="N194" s="2794"/>
      <c r="O194" s="2794"/>
      <c r="P194" s="2794"/>
      <c r="Q194" s="2797"/>
      <c r="R194" s="1212"/>
      <c r="S194" s="7"/>
      <c r="T194" s="7"/>
      <c r="U194" s="7"/>
      <c r="V194" s="7"/>
      <c r="W194" s="7"/>
      <c r="X194" s="9" t="s">
        <v>20</v>
      </c>
      <c r="Y194" s="9" t="s">
        <v>27</v>
      </c>
      <c r="Z194" s="9" t="s">
        <v>28</v>
      </c>
      <c r="AA194" s="9" t="s">
        <v>29</v>
      </c>
      <c r="AB194" s="2791"/>
      <c r="AC194" s="2791"/>
      <c r="AD194" s="2791"/>
      <c r="AE194" s="2791"/>
      <c r="AF194" s="2791"/>
      <c r="AG194" s="2784"/>
      <c r="AH194" s="2791"/>
      <c r="AI194" s="2784"/>
      <c r="AJ194" s="2785"/>
      <c r="AK194" s="2786"/>
      <c r="AL194" s="2818"/>
      <c r="AM194" s="108"/>
    </row>
    <row r="195" spans="1:39" ht="23.25" x14ac:dyDescent="0.35">
      <c r="A195" s="153">
        <v>1</v>
      </c>
      <c r="B195" s="154">
        <v>43484</v>
      </c>
      <c r="C195" s="173">
        <v>100</v>
      </c>
      <c r="D195" s="156" t="s">
        <v>36</v>
      </c>
      <c r="E195" s="157" t="s">
        <v>31</v>
      </c>
      <c r="F195" s="170"/>
      <c r="G195" s="159">
        <f t="shared" ref="G195:G219" si="69">F195*X195</f>
        <v>0</v>
      </c>
      <c r="H195" s="160">
        <v>1</v>
      </c>
      <c r="I195" s="161">
        <f t="shared" ref="I195:I219" si="70">H195*Y195</f>
        <v>1931818</v>
      </c>
      <c r="J195" s="162">
        <v>7</v>
      </c>
      <c r="K195" s="161">
        <f t="shared" ref="K195:K219" si="71">J195*Z195</f>
        <v>15622726</v>
      </c>
      <c r="L195" s="163">
        <v>2</v>
      </c>
      <c r="M195" s="161">
        <f t="shared" ref="M195:M219" si="72">L195*AA195</f>
        <v>863636</v>
      </c>
      <c r="N195" s="164">
        <f t="shared" ref="N195:N219" si="73">+L195+J195+H195+F195</f>
        <v>10</v>
      </c>
      <c r="O195" s="165">
        <f t="shared" ref="O195:O219" si="74">+M195+K195+I195+G195</f>
        <v>18418180</v>
      </c>
      <c r="P195" s="165">
        <f t="shared" ref="P195:P219" si="75">+N195*40000</f>
        <v>400000</v>
      </c>
      <c r="Q195" s="167"/>
      <c r="R195" s="1210"/>
      <c r="S195" s="14"/>
      <c r="T195" s="14"/>
      <c r="U195" s="14"/>
      <c r="V195" s="14"/>
      <c r="W195" s="14"/>
      <c r="X195" s="10">
        <f t="shared" ref="X195:X219" si="76">1331818</f>
        <v>1331818</v>
      </c>
      <c r="Y195" s="10">
        <f t="shared" ref="Y195:Y219" si="77">1931818</f>
        <v>1931818</v>
      </c>
      <c r="Z195" s="10">
        <f t="shared" ref="Z195:Z219" si="78">2231818</f>
        <v>2231818</v>
      </c>
      <c r="AA195" s="10">
        <f t="shared" ref="AA195:AA219" si="79">431818</f>
        <v>431818</v>
      </c>
      <c r="AB195" s="345">
        <v>43475</v>
      </c>
      <c r="AC195" s="165">
        <v>5390912</v>
      </c>
      <c r="AD195" s="345">
        <v>43486</v>
      </c>
      <c r="AE195" s="165">
        <v>13027268</v>
      </c>
      <c r="AF195" s="165"/>
      <c r="AG195" s="346"/>
      <c r="AH195" s="346"/>
      <c r="AI195" s="344"/>
      <c r="AJ195" s="347">
        <f>AC195+AE195+AG195+AI195</f>
        <v>18418180</v>
      </c>
      <c r="AK195" s="348">
        <f t="shared" ref="AK195:AK220" si="80">O195-AJ195</f>
        <v>0</v>
      </c>
      <c r="AL195" s="344"/>
      <c r="AM195" s="108"/>
    </row>
    <row r="196" spans="1:39" ht="18.75" customHeight="1" x14ac:dyDescent="0.35">
      <c r="A196" s="168">
        <f>+A195+1</f>
        <v>2</v>
      </c>
      <c r="B196" s="154">
        <f>+B195</f>
        <v>43484</v>
      </c>
      <c r="C196" s="169">
        <f>+C195+1</f>
        <v>101</v>
      </c>
      <c r="D196" s="156" t="s">
        <v>33</v>
      </c>
      <c r="E196" s="157" t="s">
        <v>31</v>
      </c>
      <c r="F196" s="170">
        <v>5</v>
      </c>
      <c r="G196" s="159">
        <f t="shared" si="69"/>
        <v>6659090</v>
      </c>
      <c r="H196" s="160"/>
      <c r="I196" s="161">
        <f t="shared" si="70"/>
        <v>0</v>
      </c>
      <c r="J196" s="162">
        <v>4</v>
      </c>
      <c r="K196" s="161">
        <f t="shared" si="71"/>
        <v>8927272</v>
      </c>
      <c r="L196" s="163">
        <v>2</v>
      </c>
      <c r="M196" s="161">
        <f t="shared" si="72"/>
        <v>863636</v>
      </c>
      <c r="N196" s="171">
        <f t="shared" si="73"/>
        <v>11</v>
      </c>
      <c r="O196" s="165">
        <f t="shared" si="74"/>
        <v>16449998</v>
      </c>
      <c r="P196" s="165">
        <f t="shared" si="75"/>
        <v>440000</v>
      </c>
      <c r="Q196" s="167"/>
      <c r="R196" s="1210"/>
      <c r="S196" s="14"/>
      <c r="T196" s="14"/>
      <c r="U196" s="14"/>
      <c r="V196" s="14"/>
      <c r="W196" s="14"/>
      <c r="X196" s="10">
        <f t="shared" si="76"/>
        <v>1331818</v>
      </c>
      <c r="Y196" s="10">
        <f t="shared" si="77"/>
        <v>1931818</v>
      </c>
      <c r="Z196" s="10">
        <f t="shared" si="78"/>
        <v>2231818</v>
      </c>
      <c r="AA196" s="10">
        <f t="shared" si="79"/>
        <v>431818</v>
      </c>
      <c r="AB196" s="345">
        <v>43486</v>
      </c>
      <c r="AC196" s="165">
        <v>16449998</v>
      </c>
      <c r="AD196" s="165"/>
      <c r="AE196" s="165"/>
      <c r="AF196" s="165"/>
      <c r="AG196" s="346"/>
      <c r="AH196" s="346"/>
      <c r="AI196" s="344"/>
      <c r="AJ196" s="347">
        <f t="shared" ref="AJ196:AJ220" si="81">AC196+AE196+AG196+AI196</f>
        <v>16449998</v>
      </c>
      <c r="AK196" s="348">
        <f t="shared" si="80"/>
        <v>0</v>
      </c>
      <c r="AL196" s="344"/>
      <c r="AM196" s="108"/>
    </row>
    <row r="197" spans="1:39" ht="18.75" customHeight="1" x14ac:dyDescent="0.35">
      <c r="A197" s="168">
        <f t="shared" ref="A197:A219" si="82">+A196+1</f>
        <v>3</v>
      </c>
      <c r="B197" s="154">
        <f t="shared" ref="B197:B219" si="83">+B196</f>
        <v>43484</v>
      </c>
      <c r="C197" s="169">
        <f t="shared" ref="C197:C219" si="84">+C196+1</f>
        <v>102</v>
      </c>
      <c r="D197" s="156" t="s">
        <v>30</v>
      </c>
      <c r="E197" s="157" t="s">
        <v>31</v>
      </c>
      <c r="F197" s="170">
        <v>5</v>
      </c>
      <c r="G197" s="159">
        <f t="shared" si="69"/>
        <v>6659090</v>
      </c>
      <c r="H197" s="160"/>
      <c r="I197" s="161">
        <f t="shared" si="70"/>
        <v>0</v>
      </c>
      <c r="J197" s="162">
        <v>3</v>
      </c>
      <c r="K197" s="161">
        <f t="shared" si="71"/>
        <v>6695454</v>
      </c>
      <c r="L197" s="163">
        <v>1</v>
      </c>
      <c r="M197" s="161">
        <f t="shared" si="72"/>
        <v>431818</v>
      </c>
      <c r="N197" s="171">
        <f t="shared" si="73"/>
        <v>9</v>
      </c>
      <c r="O197" s="165">
        <f t="shared" si="74"/>
        <v>13786362</v>
      </c>
      <c r="P197" s="165">
        <f t="shared" si="75"/>
        <v>360000</v>
      </c>
      <c r="Q197" s="167"/>
      <c r="R197" s="1210"/>
      <c r="S197" s="14"/>
      <c r="T197" s="14"/>
      <c r="U197" s="14"/>
      <c r="V197" s="14"/>
      <c r="W197" s="14"/>
      <c r="X197" s="10">
        <f t="shared" si="76"/>
        <v>1331818</v>
      </c>
      <c r="Y197" s="10">
        <f t="shared" si="77"/>
        <v>1931818</v>
      </c>
      <c r="Z197" s="10">
        <f t="shared" si="78"/>
        <v>2231818</v>
      </c>
      <c r="AA197" s="10">
        <f t="shared" si="79"/>
        <v>431818</v>
      </c>
      <c r="AB197" s="345">
        <v>43486</v>
      </c>
      <c r="AC197" s="165">
        <v>13786362</v>
      </c>
      <c r="AD197" s="155"/>
      <c r="AE197" s="165"/>
      <c r="AF197" s="165"/>
      <c r="AG197" s="346"/>
      <c r="AH197" s="346"/>
      <c r="AI197" s="344"/>
      <c r="AJ197" s="347">
        <f t="shared" si="81"/>
        <v>13786362</v>
      </c>
      <c r="AK197" s="348">
        <f t="shared" si="80"/>
        <v>0</v>
      </c>
      <c r="AL197" s="344"/>
      <c r="AM197" s="108"/>
    </row>
    <row r="198" spans="1:39" ht="18.75" customHeight="1" x14ac:dyDescent="0.35">
      <c r="A198" s="168">
        <f t="shared" si="82"/>
        <v>4</v>
      </c>
      <c r="B198" s="154">
        <f t="shared" si="83"/>
        <v>43484</v>
      </c>
      <c r="C198" s="169">
        <f t="shared" si="84"/>
        <v>103</v>
      </c>
      <c r="D198" s="156" t="s">
        <v>34</v>
      </c>
      <c r="E198" s="157" t="s">
        <v>31</v>
      </c>
      <c r="F198" s="170">
        <v>5</v>
      </c>
      <c r="G198" s="159">
        <f t="shared" si="69"/>
        <v>6659090</v>
      </c>
      <c r="H198" s="160"/>
      <c r="I198" s="161">
        <f t="shared" si="70"/>
        <v>0</v>
      </c>
      <c r="J198" s="162">
        <v>2</v>
      </c>
      <c r="K198" s="161">
        <f t="shared" si="71"/>
        <v>4463636</v>
      </c>
      <c r="L198" s="163">
        <v>2</v>
      </c>
      <c r="M198" s="161">
        <f t="shared" si="72"/>
        <v>863636</v>
      </c>
      <c r="N198" s="171">
        <f t="shared" si="73"/>
        <v>9</v>
      </c>
      <c r="O198" s="165">
        <f t="shared" si="74"/>
        <v>11986362</v>
      </c>
      <c r="P198" s="165">
        <f t="shared" si="75"/>
        <v>360000</v>
      </c>
      <c r="Q198" s="167"/>
      <c r="R198" s="1210"/>
      <c r="S198" s="14"/>
      <c r="T198" s="14"/>
      <c r="U198" s="14"/>
      <c r="V198" s="14"/>
      <c r="W198" s="14"/>
      <c r="X198" s="10">
        <f t="shared" si="76"/>
        <v>1331818</v>
      </c>
      <c r="Y198" s="10">
        <f t="shared" si="77"/>
        <v>1931818</v>
      </c>
      <c r="Z198" s="10">
        <f t="shared" si="78"/>
        <v>2231818</v>
      </c>
      <c r="AA198" s="10">
        <f t="shared" si="79"/>
        <v>431818</v>
      </c>
      <c r="AB198" s="345">
        <v>43486</v>
      </c>
      <c r="AC198" s="165">
        <v>11986362</v>
      </c>
      <c r="AD198" s="155"/>
      <c r="AE198" s="165"/>
      <c r="AF198" s="165"/>
      <c r="AG198" s="346"/>
      <c r="AH198" s="346"/>
      <c r="AI198" s="344"/>
      <c r="AJ198" s="347">
        <f t="shared" si="81"/>
        <v>11986362</v>
      </c>
      <c r="AK198" s="348">
        <f t="shared" si="80"/>
        <v>0</v>
      </c>
      <c r="AL198" s="344"/>
      <c r="AM198" s="108"/>
    </row>
    <row r="199" spans="1:39" ht="18.75" customHeight="1" x14ac:dyDescent="0.35">
      <c r="A199" s="168">
        <f t="shared" si="82"/>
        <v>5</v>
      </c>
      <c r="B199" s="154">
        <f t="shared" si="83"/>
        <v>43484</v>
      </c>
      <c r="C199" s="169">
        <f t="shared" si="84"/>
        <v>104</v>
      </c>
      <c r="D199" s="156" t="s">
        <v>37</v>
      </c>
      <c r="E199" s="157" t="s">
        <v>31</v>
      </c>
      <c r="F199" s="170"/>
      <c r="G199" s="159">
        <f t="shared" si="69"/>
        <v>0</v>
      </c>
      <c r="H199" s="160"/>
      <c r="I199" s="161">
        <f t="shared" si="70"/>
        <v>0</v>
      </c>
      <c r="J199" s="162">
        <v>6</v>
      </c>
      <c r="K199" s="161">
        <f t="shared" si="71"/>
        <v>13390908</v>
      </c>
      <c r="L199" s="163">
        <v>4</v>
      </c>
      <c r="M199" s="161">
        <f t="shared" si="72"/>
        <v>1727272</v>
      </c>
      <c r="N199" s="171">
        <f t="shared" si="73"/>
        <v>10</v>
      </c>
      <c r="O199" s="165">
        <f t="shared" si="74"/>
        <v>15118180</v>
      </c>
      <c r="P199" s="165">
        <f t="shared" si="75"/>
        <v>400000</v>
      </c>
      <c r="Q199" s="167"/>
      <c r="R199" s="1210"/>
      <c r="S199" s="14"/>
      <c r="T199" s="14"/>
      <c r="U199" s="14"/>
      <c r="V199" s="14"/>
      <c r="W199" s="14"/>
      <c r="X199" s="10">
        <f t="shared" si="76"/>
        <v>1331818</v>
      </c>
      <c r="Y199" s="10">
        <f t="shared" si="77"/>
        <v>1931818</v>
      </c>
      <c r="Z199" s="10">
        <f t="shared" si="78"/>
        <v>2231818</v>
      </c>
      <c r="AA199" s="10">
        <f t="shared" si="79"/>
        <v>431818</v>
      </c>
      <c r="AB199" s="345">
        <v>43486</v>
      </c>
      <c r="AC199" s="165">
        <v>15118180</v>
      </c>
      <c r="AD199" s="165"/>
      <c r="AE199" s="165"/>
      <c r="AF199" s="165"/>
      <c r="AG199" s="346"/>
      <c r="AH199" s="346"/>
      <c r="AI199" s="344"/>
      <c r="AJ199" s="347">
        <f t="shared" si="81"/>
        <v>15118180</v>
      </c>
      <c r="AK199" s="348">
        <f t="shared" si="80"/>
        <v>0</v>
      </c>
      <c r="AL199" s="344"/>
      <c r="AM199" s="108"/>
    </row>
    <row r="200" spans="1:39" ht="18.75" customHeight="1" x14ac:dyDescent="0.35">
      <c r="A200" s="168">
        <f t="shared" si="82"/>
        <v>6</v>
      </c>
      <c r="B200" s="154">
        <f t="shared" si="83"/>
        <v>43484</v>
      </c>
      <c r="C200" s="169">
        <f t="shared" si="84"/>
        <v>105</v>
      </c>
      <c r="D200" s="156" t="s">
        <v>45</v>
      </c>
      <c r="E200" s="157" t="s">
        <v>43</v>
      </c>
      <c r="F200" s="170">
        <v>4</v>
      </c>
      <c r="G200" s="159">
        <f t="shared" si="69"/>
        <v>5327272</v>
      </c>
      <c r="H200" s="160"/>
      <c r="I200" s="161">
        <f t="shared" si="70"/>
        <v>0</v>
      </c>
      <c r="J200" s="162">
        <v>3</v>
      </c>
      <c r="K200" s="161">
        <f t="shared" si="71"/>
        <v>6695454</v>
      </c>
      <c r="L200" s="163">
        <v>3</v>
      </c>
      <c r="M200" s="161">
        <f t="shared" si="72"/>
        <v>1295454</v>
      </c>
      <c r="N200" s="171">
        <f t="shared" si="73"/>
        <v>10</v>
      </c>
      <c r="O200" s="165">
        <f t="shared" si="74"/>
        <v>13318180</v>
      </c>
      <c r="P200" s="165">
        <f t="shared" si="75"/>
        <v>400000</v>
      </c>
      <c r="Q200" s="167"/>
      <c r="R200" s="1210"/>
      <c r="S200" s="14"/>
      <c r="T200" s="14"/>
      <c r="U200" s="14"/>
      <c r="V200" s="14"/>
      <c r="W200" s="14"/>
      <c r="X200" s="10">
        <f t="shared" si="76"/>
        <v>1331818</v>
      </c>
      <c r="Y200" s="10">
        <f t="shared" si="77"/>
        <v>1931818</v>
      </c>
      <c r="Z200" s="10">
        <f t="shared" si="78"/>
        <v>2231818</v>
      </c>
      <c r="AA200" s="10">
        <f t="shared" si="79"/>
        <v>431818</v>
      </c>
      <c r="AB200" s="345">
        <v>43487</v>
      </c>
      <c r="AC200" s="165">
        <v>13318180</v>
      </c>
      <c r="AD200" s="165"/>
      <c r="AE200" s="165"/>
      <c r="AF200" s="165"/>
      <c r="AG200" s="346"/>
      <c r="AH200" s="346"/>
      <c r="AI200" s="344"/>
      <c r="AJ200" s="347">
        <f t="shared" si="81"/>
        <v>13318180</v>
      </c>
      <c r="AK200" s="348">
        <f t="shared" si="80"/>
        <v>0</v>
      </c>
      <c r="AL200" s="344"/>
      <c r="AM200" s="108"/>
    </row>
    <row r="201" spans="1:39" ht="18.75" customHeight="1" x14ac:dyDescent="0.35">
      <c r="A201" s="168">
        <f t="shared" si="82"/>
        <v>7</v>
      </c>
      <c r="B201" s="154">
        <f t="shared" si="83"/>
        <v>43484</v>
      </c>
      <c r="C201" s="169">
        <f t="shared" si="84"/>
        <v>106</v>
      </c>
      <c r="D201" s="156" t="s">
        <v>44</v>
      </c>
      <c r="E201" s="157" t="s">
        <v>43</v>
      </c>
      <c r="F201" s="170">
        <v>5</v>
      </c>
      <c r="G201" s="159">
        <f t="shared" si="69"/>
        <v>6659090</v>
      </c>
      <c r="H201" s="160"/>
      <c r="I201" s="161">
        <f t="shared" si="70"/>
        <v>0</v>
      </c>
      <c r="J201" s="162">
        <v>2</v>
      </c>
      <c r="K201" s="161">
        <f t="shared" si="71"/>
        <v>4463636</v>
      </c>
      <c r="L201" s="163">
        <v>1</v>
      </c>
      <c r="M201" s="161">
        <f t="shared" si="72"/>
        <v>431818</v>
      </c>
      <c r="N201" s="171">
        <f t="shared" si="73"/>
        <v>8</v>
      </c>
      <c r="O201" s="165">
        <f t="shared" si="74"/>
        <v>11554544</v>
      </c>
      <c r="P201" s="165">
        <f t="shared" si="75"/>
        <v>320000</v>
      </c>
      <c r="Q201" s="167"/>
      <c r="R201" s="1210"/>
      <c r="S201" s="14"/>
      <c r="T201" s="14"/>
      <c r="U201" s="14"/>
      <c r="V201" s="14"/>
      <c r="W201" s="14"/>
      <c r="X201" s="10">
        <f t="shared" si="76"/>
        <v>1331818</v>
      </c>
      <c r="Y201" s="10">
        <f t="shared" si="77"/>
        <v>1931818</v>
      </c>
      <c r="Z201" s="10">
        <f t="shared" si="78"/>
        <v>2231818</v>
      </c>
      <c r="AA201" s="10">
        <f t="shared" si="79"/>
        <v>431818</v>
      </c>
      <c r="AB201" s="345">
        <v>43486</v>
      </c>
      <c r="AC201" s="165">
        <v>11554544</v>
      </c>
      <c r="AD201" s="165"/>
      <c r="AE201" s="165"/>
      <c r="AF201" s="165"/>
      <c r="AG201" s="346"/>
      <c r="AH201" s="346"/>
      <c r="AI201" s="344"/>
      <c r="AJ201" s="347">
        <f t="shared" si="81"/>
        <v>11554544</v>
      </c>
      <c r="AK201" s="348">
        <f t="shared" si="80"/>
        <v>0</v>
      </c>
      <c r="AL201" s="344"/>
      <c r="AM201" s="108"/>
    </row>
    <row r="202" spans="1:39" ht="18.75" customHeight="1" x14ac:dyDescent="0.35">
      <c r="A202" s="168">
        <f t="shared" si="82"/>
        <v>8</v>
      </c>
      <c r="B202" s="154">
        <f t="shared" si="83"/>
        <v>43484</v>
      </c>
      <c r="C202" s="169">
        <f t="shared" si="84"/>
        <v>107</v>
      </c>
      <c r="D202" s="156" t="s">
        <v>52</v>
      </c>
      <c r="E202" s="157" t="s">
        <v>43</v>
      </c>
      <c r="F202" s="170">
        <v>4</v>
      </c>
      <c r="G202" s="159">
        <f t="shared" si="69"/>
        <v>5327272</v>
      </c>
      <c r="H202" s="160"/>
      <c r="I202" s="161">
        <f t="shared" si="70"/>
        <v>0</v>
      </c>
      <c r="J202" s="162">
        <v>2</v>
      </c>
      <c r="K202" s="161">
        <f t="shared" si="71"/>
        <v>4463636</v>
      </c>
      <c r="L202" s="163">
        <v>3</v>
      </c>
      <c r="M202" s="161">
        <f t="shared" si="72"/>
        <v>1295454</v>
      </c>
      <c r="N202" s="171">
        <f t="shared" si="73"/>
        <v>9</v>
      </c>
      <c r="O202" s="165">
        <f t="shared" si="74"/>
        <v>11086362</v>
      </c>
      <c r="P202" s="165">
        <f t="shared" si="75"/>
        <v>360000</v>
      </c>
      <c r="Q202" s="167"/>
      <c r="R202" s="1210"/>
      <c r="S202" s="14"/>
      <c r="T202" s="14"/>
      <c r="U202" s="14"/>
      <c r="V202" s="14"/>
      <c r="W202" s="14"/>
      <c r="X202" s="10">
        <f t="shared" si="76"/>
        <v>1331818</v>
      </c>
      <c r="Y202" s="10">
        <f t="shared" si="77"/>
        <v>1931818</v>
      </c>
      <c r="Z202" s="10">
        <f t="shared" si="78"/>
        <v>2231818</v>
      </c>
      <c r="AA202" s="10">
        <f t="shared" si="79"/>
        <v>431818</v>
      </c>
      <c r="AB202" s="345">
        <v>43486</v>
      </c>
      <c r="AC202" s="26">
        <v>11086362</v>
      </c>
      <c r="AD202" s="26"/>
      <c r="AE202" s="26"/>
      <c r="AF202" s="26"/>
      <c r="AG202" s="26"/>
      <c r="AH202" s="26"/>
      <c r="AI202" s="26"/>
      <c r="AJ202" s="347">
        <f t="shared" si="81"/>
        <v>11086362</v>
      </c>
      <c r="AK202" s="348">
        <f t="shared" si="80"/>
        <v>0</v>
      </c>
      <c r="AL202" s="344"/>
      <c r="AM202" s="108"/>
    </row>
    <row r="203" spans="1:39" ht="18.75" customHeight="1" x14ac:dyDescent="0.35">
      <c r="A203" s="168">
        <f t="shared" si="82"/>
        <v>9</v>
      </c>
      <c r="B203" s="154">
        <f t="shared" si="83"/>
        <v>43484</v>
      </c>
      <c r="C203" s="169">
        <f t="shared" si="84"/>
        <v>108</v>
      </c>
      <c r="D203" s="156" t="s">
        <v>39</v>
      </c>
      <c r="E203" s="157" t="s">
        <v>43</v>
      </c>
      <c r="F203" s="170">
        <v>5</v>
      </c>
      <c r="G203" s="159">
        <f t="shared" si="69"/>
        <v>6659090</v>
      </c>
      <c r="H203" s="160"/>
      <c r="I203" s="161">
        <f t="shared" si="70"/>
        <v>0</v>
      </c>
      <c r="J203" s="162">
        <v>3</v>
      </c>
      <c r="K203" s="161">
        <f t="shared" si="71"/>
        <v>6695454</v>
      </c>
      <c r="L203" s="163">
        <v>2</v>
      </c>
      <c r="M203" s="161">
        <f t="shared" si="72"/>
        <v>863636</v>
      </c>
      <c r="N203" s="171">
        <f t="shared" si="73"/>
        <v>10</v>
      </c>
      <c r="O203" s="165">
        <f t="shared" si="74"/>
        <v>14218180</v>
      </c>
      <c r="P203" s="165">
        <f t="shared" si="75"/>
        <v>400000</v>
      </c>
      <c r="Q203" s="167"/>
      <c r="R203" s="1210"/>
      <c r="S203" s="14"/>
      <c r="T203" s="14"/>
      <c r="U203" s="14"/>
      <c r="V203" s="14"/>
      <c r="W203" s="14"/>
      <c r="X203" s="10">
        <f t="shared" si="76"/>
        <v>1331818</v>
      </c>
      <c r="Y203" s="10">
        <f t="shared" si="77"/>
        <v>1931818</v>
      </c>
      <c r="Z203" s="10">
        <f t="shared" si="78"/>
        <v>2231818</v>
      </c>
      <c r="AA203" s="10">
        <f t="shared" si="79"/>
        <v>431818</v>
      </c>
      <c r="AB203" s="345">
        <v>43486</v>
      </c>
      <c r="AC203" s="350">
        <v>14218180</v>
      </c>
      <c r="AD203" s="350"/>
      <c r="AE203" s="344"/>
      <c r="AF203" s="344"/>
      <c r="AG203" s="344"/>
      <c r="AH203" s="344"/>
      <c r="AI203" s="344"/>
      <c r="AJ203" s="347">
        <f t="shared" si="81"/>
        <v>14218180</v>
      </c>
      <c r="AK203" s="348">
        <f t="shared" si="80"/>
        <v>0</v>
      </c>
      <c r="AL203" s="344"/>
      <c r="AM203" s="108"/>
    </row>
    <row r="204" spans="1:39" ht="18.75" customHeight="1" x14ac:dyDescent="0.35">
      <c r="A204" s="168">
        <f t="shared" si="82"/>
        <v>10</v>
      </c>
      <c r="B204" s="154">
        <f t="shared" si="83"/>
        <v>43484</v>
      </c>
      <c r="C204" s="169">
        <f t="shared" si="84"/>
        <v>109</v>
      </c>
      <c r="D204" s="156" t="s">
        <v>48</v>
      </c>
      <c r="E204" s="157" t="s">
        <v>43</v>
      </c>
      <c r="F204" s="170">
        <v>5</v>
      </c>
      <c r="G204" s="159">
        <f t="shared" si="69"/>
        <v>6659090</v>
      </c>
      <c r="H204" s="160"/>
      <c r="I204" s="161">
        <f t="shared" si="70"/>
        <v>0</v>
      </c>
      <c r="J204" s="162"/>
      <c r="K204" s="161">
        <f t="shared" si="71"/>
        <v>0</v>
      </c>
      <c r="L204" s="163"/>
      <c r="M204" s="161">
        <f t="shared" si="72"/>
        <v>0</v>
      </c>
      <c r="N204" s="171">
        <f t="shared" si="73"/>
        <v>5</v>
      </c>
      <c r="O204" s="165">
        <f t="shared" si="74"/>
        <v>6659090</v>
      </c>
      <c r="P204" s="165">
        <f t="shared" si="75"/>
        <v>200000</v>
      </c>
      <c r="Q204" s="167"/>
      <c r="R204" s="1210"/>
      <c r="S204" s="14"/>
      <c r="T204" s="14"/>
      <c r="U204" s="14"/>
      <c r="V204" s="14"/>
      <c r="W204" s="14"/>
      <c r="X204" s="10">
        <f t="shared" si="76"/>
        <v>1331818</v>
      </c>
      <c r="Y204" s="10">
        <f t="shared" si="77"/>
        <v>1931818</v>
      </c>
      <c r="Z204" s="10">
        <f t="shared" si="78"/>
        <v>2231818</v>
      </c>
      <c r="AA204" s="10">
        <f t="shared" si="79"/>
        <v>431818</v>
      </c>
      <c r="AB204" s="345">
        <v>43487</v>
      </c>
      <c r="AC204" s="26">
        <v>6659090</v>
      </c>
      <c r="AD204" s="26"/>
      <c r="AE204" s="26"/>
      <c r="AF204" s="26"/>
      <c r="AG204" s="26"/>
      <c r="AH204" s="26"/>
      <c r="AI204" s="26"/>
      <c r="AJ204" s="347">
        <f t="shared" si="81"/>
        <v>6659090</v>
      </c>
      <c r="AK204" s="348">
        <f t="shared" si="80"/>
        <v>0</v>
      </c>
      <c r="AL204" s="344"/>
      <c r="AM204" s="108"/>
    </row>
    <row r="205" spans="1:39" ht="18.75" customHeight="1" x14ac:dyDescent="0.35">
      <c r="A205" s="168">
        <f t="shared" si="82"/>
        <v>11</v>
      </c>
      <c r="B205" s="154">
        <f t="shared" si="83"/>
        <v>43484</v>
      </c>
      <c r="C205" s="169">
        <f t="shared" si="84"/>
        <v>110</v>
      </c>
      <c r="D205" s="156" t="s">
        <v>46</v>
      </c>
      <c r="E205" s="157" t="s">
        <v>43</v>
      </c>
      <c r="F205" s="170">
        <v>5</v>
      </c>
      <c r="G205" s="159">
        <f t="shared" si="69"/>
        <v>6659090</v>
      </c>
      <c r="H205" s="160"/>
      <c r="I205" s="161">
        <f t="shared" si="70"/>
        <v>0</v>
      </c>
      <c r="J205" s="162"/>
      <c r="K205" s="161">
        <f t="shared" si="71"/>
        <v>0</v>
      </c>
      <c r="L205" s="163"/>
      <c r="M205" s="161">
        <f t="shared" si="72"/>
        <v>0</v>
      </c>
      <c r="N205" s="171">
        <f t="shared" si="73"/>
        <v>5</v>
      </c>
      <c r="O205" s="165">
        <f t="shared" si="74"/>
        <v>6659090</v>
      </c>
      <c r="P205" s="165">
        <f t="shared" si="75"/>
        <v>200000</v>
      </c>
      <c r="Q205" s="167"/>
      <c r="R205" s="1210"/>
      <c r="S205" s="14"/>
      <c r="T205" s="14"/>
      <c r="U205" s="14"/>
      <c r="V205" s="14"/>
      <c r="W205" s="14"/>
      <c r="X205" s="10">
        <f t="shared" si="76"/>
        <v>1331818</v>
      </c>
      <c r="Y205" s="10">
        <f t="shared" si="77"/>
        <v>1931818</v>
      </c>
      <c r="Z205" s="10">
        <f t="shared" si="78"/>
        <v>2231818</v>
      </c>
      <c r="AA205" s="10">
        <f t="shared" si="79"/>
        <v>431818</v>
      </c>
      <c r="AB205" s="345">
        <v>43487</v>
      </c>
      <c r="AC205" s="350">
        <v>6659090</v>
      </c>
      <c r="AD205" s="350"/>
      <c r="AE205" s="344"/>
      <c r="AF205" s="344"/>
      <c r="AG205" s="344"/>
      <c r="AH205" s="344"/>
      <c r="AI205" s="344"/>
      <c r="AJ205" s="347">
        <f t="shared" si="81"/>
        <v>6659090</v>
      </c>
      <c r="AK205" s="348">
        <f t="shared" si="80"/>
        <v>0</v>
      </c>
      <c r="AL205" s="344"/>
      <c r="AM205" s="108"/>
    </row>
    <row r="206" spans="1:39" ht="18.75" customHeight="1" x14ac:dyDescent="0.35">
      <c r="A206" s="168">
        <f t="shared" si="82"/>
        <v>12</v>
      </c>
      <c r="B206" s="154">
        <f t="shared" si="83"/>
        <v>43484</v>
      </c>
      <c r="C206" s="169">
        <f t="shared" si="84"/>
        <v>111</v>
      </c>
      <c r="D206" s="156" t="s">
        <v>100</v>
      </c>
      <c r="E206" s="157" t="s">
        <v>88</v>
      </c>
      <c r="F206" s="170">
        <v>5</v>
      </c>
      <c r="G206" s="159">
        <f t="shared" si="69"/>
        <v>6659090</v>
      </c>
      <c r="H206" s="160"/>
      <c r="I206" s="161">
        <f t="shared" si="70"/>
        <v>0</v>
      </c>
      <c r="J206" s="162">
        <v>3</v>
      </c>
      <c r="K206" s="161">
        <f t="shared" si="71"/>
        <v>6695454</v>
      </c>
      <c r="L206" s="163">
        <v>2</v>
      </c>
      <c r="M206" s="161">
        <f t="shared" si="72"/>
        <v>863636</v>
      </c>
      <c r="N206" s="171">
        <f t="shared" si="73"/>
        <v>10</v>
      </c>
      <c r="O206" s="165">
        <f t="shared" si="74"/>
        <v>14218180</v>
      </c>
      <c r="P206" s="165">
        <f t="shared" si="75"/>
        <v>400000</v>
      </c>
      <c r="Q206" s="167"/>
      <c r="R206" s="1210"/>
      <c r="S206" s="14"/>
      <c r="T206" s="14"/>
      <c r="U206" s="14"/>
      <c r="V206" s="14"/>
      <c r="W206" s="14"/>
      <c r="X206" s="10">
        <f t="shared" si="76"/>
        <v>1331818</v>
      </c>
      <c r="Y206" s="10">
        <f t="shared" si="77"/>
        <v>1931818</v>
      </c>
      <c r="Z206" s="10">
        <f t="shared" si="78"/>
        <v>2231818</v>
      </c>
      <c r="AA206" s="10">
        <f t="shared" si="79"/>
        <v>431818</v>
      </c>
      <c r="AB206" s="345">
        <v>43486</v>
      </c>
      <c r="AC206" s="350">
        <v>13646980</v>
      </c>
      <c r="AD206" s="345">
        <v>43487</v>
      </c>
      <c r="AE206" s="351">
        <v>571200</v>
      </c>
      <c r="AF206" s="344"/>
      <c r="AG206" s="344"/>
      <c r="AH206" s="344"/>
      <c r="AI206" s="344"/>
      <c r="AJ206" s="347">
        <f t="shared" si="81"/>
        <v>14218180</v>
      </c>
      <c r="AK206" s="348">
        <f t="shared" si="80"/>
        <v>0</v>
      </c>
      <c r="AL206" s="344"/>
      <c r="AM206" s="108"/>
    </row>
    <row r="207" spans="1:39" ht="18.75" customHeight="1" x14ac:dyDescent="0.35">
      <c r="A207" s="168">
        <f t="shared" si="82"/>
        <v>13</v>
      </c>
      <c r="B207" s="154">
        <f t="shared" si="83"/>
        <v>43484</v>
      </c>
      <c r="C207" s="169">
        <f t="shared" si="84"/>
        <v>112</v>
      </c>
      <c r="D207" s="156" t="s">
        <v>87</v>
      </c>
      <c r="E207" s="157" t="s">
        <v>88</v>
      </c>
      <c r="F207" s="170"/>
      <c r="G207" s="159">
        <f t="shared" si="69"/>
        <v>0</v>
      </c>
      <c r="H207" s="160"/>
      <c r="I207" s="161">
        <f t="shared" si="70"/>
        <v>0</v>
      </c>
      <c r="J207" s="162"/>
      <c r="K207" s="161">
        <f t="shared" si="71"/>
        <v>0</v>
      </c>
      <c r="L207" s="163">
        <v>10</v>
      </c>
      <c r="M207" s="161">
        <f t="shared" si="72"/>
        <v>4318180</v>
      </c>
      <c r="N207" s="394">
        <f t="shared" si="73"/>
        <v>10</v>
      </c>
      <c r="O207" s="165">
        <f t="shared" si="74"/>
        <v>4318180</v>
      </c>
      <c r="P207" s="165">
        <f t="shared" si="75"/>
        <v>400000</v>
      </c>
      <c r="Q207" s="167"/>
      <c r="R207" s="1210"/>
      <c r="S207" s="14"/>
      <c r="T207" s="14"/>
      <c r="U207" s="14"/>
      <c r="V207" s="14"/>
      <c r="W207" s="14"/>
      <c r="X207" s="10">
        <f t="shared" si="76"/>
        <v>1331818</v>
      </c>
      <c r="Y207" s="10">
        <f t="shared" si="77"/>
        <v>1931818</v>
      </c>
      <c r="Z207" s="10">
        <f t="shared" si="78"/>
        <v>2231818</v>
      </c>
      <c r="AA207" s="10">
        <f t="shared" si="79"/>
        <v>431818</v>
      </c>
      <c r="AB207" s="345">
        <v>43486</v>
      </c>
      <c r="AC207" s="350">
        <v>4318180</v>
      </c>
      <c r="AD207" s="350"/>
      <c r="AE207" s="344"/>
      <c r="AF207" s="344"/>
      <c r="AG207" s="344"/>
      <c r="AH207" s="344"/>
      <c r="AI207" s="344"/>
      <c r="AJ207" s="347">
        <f t="shared" si="81"/>
        <v>4318180</v>
      </c>
      <c r="AK207" s="348">
        <f t="shared" si="80"/>
        <v>0</v>
      </c>
      <c r="AL207" s="344"/>
      <c r="AM207" s="108"/>
    </row>
    <row r="208" spans="1:39" ht="18.75" customHeight="1" x14ac:dyDescent="0.35">
      <c r="A208" s="168">
        <f t="shared" si="82"/>
        <v>14</v>
      </c>
      <c r="B208" s="154">
        <f t="shared" si="83"/>
        <v>43484</v>
      </c>
      <c r="C208" s="169">
        <f t="shared" si="84"/>
        <v>113</v>
      </c>
      <c r="D208" s="156" t="s">
        <v>101</v>
      </c>
      <c r="E208" s="157" t="s">
        <v>88</v>
      </c>
      <c r="F208" s="170">
        <v>5</v>
      </c>
      <c r="G208" s="159">
        <f t="shared" si="69"/>
        <v>6659090</v>
      </c>
      <c r="H208" s="160"/>
      <c r="I208" s="161">
        <f t="shared" si="70"/>
        <v>0</v>
      </c>
      <c r="J208" s="162">
        <v>3</v>
      </c>
      <c r="K208" s="161">
        <f t="shared" si="71"/>
        <v>6695454</v>
      </c>
      <c r="L208" s="163">
        <v>2</v>
      </c>
      <c r="M208" s="161">
        <f t="shared" si="72"/>
        <v>863636</v>
      </c>
      <c r="N208" s="171">
        <f t="shared" si="73"/>
        <v>10</v>
      </c>
      <c r="O208" s="165">
        <f t="shared" si="74"/>
        <v>14218180</v>
      </c>
      <c r="P208" s="165">
        <f t="shared" si="75"/>
        <v>400000</v>
      </c>
      <c r="Q208" s="167"/>
      <c r="R208" s="1210"/>
      <c r="S208" s="14"/>
      <c r="T208" s="14"/>
      <c r="U208" s="14"/>
      <c r="V208" s="14"/>
      <c r="W208" s="14"/>
      <c r="X208" s="10">
        <f t="shared" si="76"/>
        <v>1331818</v>
      </c>
      <c r="Y208" s="10">
        <f t="shared" si="77"/>
        <v>1931818</v>
      </c>
      <c r="Z208" s="10">
        <f t="shared" si="78"/>
        <v>2231818</v>
      </c>
      <c r="AA208" s="10">
        <f t="shared" si="79"/>
        <v>431818</v>
      </c>
      <c r="AB208" s="345">
        <v>43488</v>
      </c>
      <c r="AC208" s="350">
        <v>14218180</v>
      </c>
      <c r="AD208" s="350"/>
      <c r="AE208" s="344"/>
      <c r="AF208" s="344"/>
      <c r="AG208" s="344"/>
      <c r="AH208" s="344"/>
      <c r="AI208" s="344"/>
      <c r="AJ208" s="347">
        <f t="shared" si="81"/>
        <v>14218180</v>
      </c>
      <c r="AK208" s="348">
        <f t="shared" si="80"/>
        <v>0</v>
      </c>
      <c r="AL208" s="344"/>
      <c r="AM208" s="108"/>
    </row>
    <row r="209" spans="1:39" ht="18.75" customHeight="1" x14ac:dyDescent="0.35">
      <c r="A209" s="168">
        <f t="shared" si="82"/>
        <v>15</v>
      </c>
      <c r="B209" s="154">
        <f t="shared" si="83"/>
        <v>43484</v>
      </c>
      <c r="C209" s="169">
        <f t="shared" si="84"/>
        <v>114</v>
      </c>
      <c r="D209" s="156" t="s">
        <v>37</v>
      </c>
      <c r="E209" s="157" t="s">
        <v>88</v>
      </c>
      <c r="F209" s="240">
        <v>5</v>
      </c>
      <c r="G209" s="159">
        <f t="shared" si="69"/>
        <v>6659090</v>
      </c>
      <c r="H209" s="160"/>
      <c r="I209" s="161">
        <f t="shared" si="70"/>
        <v>0</v>
      </c>
      <c r="J209" s="162">
        <v>2</v>
      </c>
      <c r="K209" s="161">
        <f t="shared" si="71"/>
        <v>4463636</v>
      </c>
      <c r="L209" s="163">
        <v>2</v>
      </c>
      <c r="M209" s="161">
        <f t="shared" si="72"/>
        <v>863636</v>
      </c>
      <c r="N209" s="171">
        <f t="shared" si="73"/>
        <v>9</v>
      </c>
      <c r="O209" s="165">
        <f t="shared" si="74"/>
        <v>11986362</v>
      </c>
      <c r="P209" s="165">
        <f t="shared" si="75"/>
        <v>360000</v>
      </c>
      <c r="Q209" s="167"/>
      <c r="R209" s="1210"/>
      <c r="S209" s="14"/>
      <c r="T209" s="14"/>
      <c r="U209" s="14"/>
      <c r="V209" s="14"/>
      <c r="W209" s="14"/>
      <c r="X209" s="10">
        <f t="shared" si="76"/>
        <v>1331818</v>
      </c>
      <c r="Y209" s="10">
        <f t="shared" si="77"/>
        <v>1931818</v>
      </c>
      <c r="Z209" s="10">
        <f t="shared" si="78"/>
        <v>2231818</v>
      </c>
      <c r="AA209" s="10">
        <f t="shared" si="79"/>
        <v>431818</v>
      </c>
      <c r="AB209" s="345">
        <v>43486</v>
      </c>
      <c r="AC209" s="350">
        <v>11986362</v>
      </c>
      <c r="AD209" s="350"/>
      <c r="AE209" s="344"/>
      <c r="AF209" s="344"/>
      <c r="AG209" s="344"/>
      <c r="AH209" s="344"/>
      <c r="AI209" s="344"/>
      <c r="AJ209" s="347">
        <f t="shared" si="81"/>
        <v>11986362</v>
      </c>
      <c r="AK209" s="348">
        <f t="shared" si="80"/>
        <v>0</v>
      </c>
      <c r="AL209" s="344"/>
      <c r="AM209" s="108"/>
    </row>
    <row r="210" spans="1:39" ht="18.75" customHeight="1" x14ac:dyDescent="0.35">
      <c r="A210" s="168">
        <f t="shared" si="82"/>
        <v>16</v>
      </c>
      <c r="B210" s="154">
        <f t="shared" si="83"/>
        <v>43484</v>
      </c>
      <c r="C210" s="169">
        <f t="shared" si="84"/>
        <v>115</v>
      </c>
      <c r="D210" s="156" t="s">
        <v>102</v>
      </c>
      <c r="E210" s="157" t="s">
        <v>88</v>
      </c>
      <c r="F210" s="240">
        <v>5</v>
      </c>
      <c r="G210" s="159">
        <f t="shared" si="69"/>
        <v>6659090</v>
      </c>
      <c r="H210" s="160"/>
      <c r="I210" s="161">
        <f t="shared" si="70"/>
        <v>0</v>
      </c>
      <c r="J210" s="162">
        <v>2</v>
      </c>
      <c r="K210" s="161">
        <f t="shared" si="71"/>
        <v>4463636</v>
      </c>
      <c r="L210" s="163">
        <v>2</v>
      </c>
      <c r="M210" s="161">
        <f t="shared" si="72"/>
        <v>863636</v>
      </c>
      <c r="N210" s="171">
        <f t="shared" si="73"/>
        <v>9</v>
      </c>
      <c r="O210" s="165">
        <f t="shared" si="74"/>
        <v>11986362</v>
      </c>
      <c r="P210" s="165">
        <f t="shared" si="75"/>
        <v>360000</v>
      </c>
      <c r="Q210" s="167"/>
      <c r="R210" s="1210"/>
      <c r="S210" s="14"/>
      <c r="T210" s="14"/>
      <c r="U210" s="14"/>
      <c r="V210" s="14"/>
      <c r="W210" s="14"/>
      <c r="X210" s="10">
        <f t="shared" si="76"/>
        <v>1331818</v>
      </c>
      <c r="Y210" s="10">
        <f t="shared" si="77"/>
        <v>1931818</v>
      </c>
      <c r="Z210" s="10">
        <f t="shared" si="78"/>
        <v>2231818</v>
      </c>
      <c r="AA210" s="10">
        <f t="shared" si="79"/>
        <v>431818</v>
      </c>
      <c r="AB210" s="345">
        <v>43486</v>
      </c>
      <c r="AC210" s="350">
        <v>11986362</v>
      </c>
      <c r="AD210" s="350"/>
      <c r="AE210" s="344"/>
      <c r="AF210" s="344"/>
      <c r="AG210" s="344"/>
      <c r="AH210" s="344"/>
      <c r="AI210" s="344"/>
      <c r="AJ210" s="347">
        <f t="shared" si="81"/>
        <v>11986362</v>
      </c>
      <c r="AK210" s="348">
        <f t="shared" si="80"/>
        <v>0</v>
      </c>
      <c r="AL210" s="344"/>
      <c r="AM210" s="108"/>
    </row>
    <row r="211" spans="1:39" ht="18.75" customHeight="1" x14ac:dyDescent="0.35">
      <c r="A211" s="168">
        <f t="shared" si="82"/>
        <v>17</v>
      </c>
      <c r="B211" s="154">
        <f t="shared" si="83"/>
        <v>43484</v>
      </c>
      <c r="C211" s="169">
        <f t="shared" si="84"/>
        <v>116</v>
      </c>
      <c r="D211" s="156" t="s">
        <v>58</v>
      </c>
      <c r="E211" s="157" t="s">
        <v>57</v>
      </c>
      <c r="F211" s="240">
        <v>3</v>
      </c>
      <c r="G211" s="159">
        <f t="shared" si="69"/>
        <v>3995454</v>
      </c>
      <c r="H211" s="160"/>
      <c r="I211" s="161">
        <f t="shared" si="70"/>
        <v>0</v>
      </c>
      <c r="J211" s="162">
        <v>3</v>
      </c>
      <c r="K211" s="161">
        <f t="shared" si="71"/>
        <v>6695454</v>
      </c>
      <c r="L211" s="163">
        <v>2</v>
      </c>
      <c r="M211" s="161">
        <f t="shared" si="72"/>
        <v>863636</v>
      </c>
      <c r="N211" s="171">
        <f t="shared" si="73"/>
        <v>8</v>
      </c>
      <c r="O211" s="165">
        <f t="shared" si="74"/>
        <v>11554544</v>
      </c>
      <c r="P211" s="165">
        <f t="shared" si="75"/>
        <v>320000</v>
      </c>
      <c r="Q211" s="167"/>
      <c r="R211" s="1210"/>
      <c r="S211" s="14"/>
      <c r="T211" s="14"/>
      <c r="U211" s="14"/>
      <c r="V211" s="14"/>
      <c r="W211" s="14"/>
      <c r="X211" s="10">
        <f t="shared" si="76"/>
        <v>1331818</v>
      </c>
      <c r="Y211" s="10">
        <f t="shared" si="77"/>
        <v>1931818</v>
      </c>
      <c r="Z211" s="10">
        <f t="shared" si="78"/>
        <v>2231818</v>
      </c>
      <c r="AA211" s="10">
        <f t="shared" si="79"/>
        <v>431818</v>
      </c>
      <c r="AB211" s="345">
        <v>43486</v>
      </c>
      <c r="AC211" s="350">
        <v>8000000</v>
      </c>
      <c r="AD211" s="345">
        <v>43488</v>
      </c>
      <c r="AE211" s="351">
        <v>3554544</v>
      </c>
      <c r="AF211" s="344"/>
      <c r="AG211" s="344"/>
      <c r="AH211" s="344"/>
      <c r="AI211" s="344"/>
      <c r="AJ211" s="347">
        <f t="shared" si="81"/>
        <v>11554544</v>
      </c>
      <c r="AK211" s="348">
        <f t="shared" si="80"/>
        <v>0</v>
      </c>
      <c r="AL211" s="344"/>
      <c r="AM211" s="108"/>
    </row>
    <row r="212" spans="1:39" ht="18.75" customHeight="1" x14ac:dyDescent="0.35">
      <c r="A212" s="168">
        <f t="shared" si="82"/>
        <v>18</v>
      </c>
      <c r="B212" s="154">
        <f t="shared" si="83"/>
        <v>43484</v>
      </c>
      <c r="C212" s="169">
        <f t="shared" si="84"/>
        <v>117</v>
      </c>
      <c r="D212" s="186" t="s">
        <v>49</v>
      </c>
      <c r="E212" s="380" t="s">
        <v>43</v>
      </c>
      <c r="F212" s="240">
        <v>5</v>
      </c>
      <c r="G212" s="159">
        <f t="shared" si="69"/>
        <v>6659090</v>
      </c>
      <c r="H212" s="160"/>
      <c r="I212" s="161">
        <f t="shared" si="70"/>
        <v>0</v>
      </c>
      <c r="J212" s="162"/>
      <c r="K212" s="161">
        <f t="shared" si="71"/>
        <v>0</v>
      </c>
      <c r="L212" s="163"/>
      <c r="M212" s="161">
        <f t="shared" si="72"/>
        <v>0</v>
      </c>
      <c r="N212" s="171">
        <f t="shared" si="73"/>
        <v>5</v>
      </c>
      <c r="O212" s="165">
        <f t="shared" si="74"/>
        <v>6659090</v>
      </c>
      <c r="P212" s="165">
        <f t="shared" si="75"/>
        <v>200000</v>
      </c>
      <c r="Q212" s="167"/>
      <c r="R212" s="1210"/>
      <c r="S212" s="14"/>
      <c r="T212" s="14"/>
      <c r="U212" s="14"/>
      <c r="V212" s="14"/>
      <c r="W212" s="14"/>
      <c r="X212" s="10">
        <f t="shared" si="76"/>
        <v>1331818</v>
      </c>
      <c r="Y212" s="10">
        <f t="shared" si="77"/>
        <v>1931818</v>
      </c>
      <c r="Z212" s="10">
        <f t="shared" si="78"/>
        <v>2231818</v>
      </c>
      <c r="AA212" s="10">
        <f t="shared" si="79"/>
        <v>431818</v>
      </c>
      <c r="AB212" s="345">
        <v>43500</v>
      </c>
      <c r="AC212" s="350">
        <v>100000</v>
      </c>
      <c r="AD212" s="345">
        <v>43502</v>
      </c>
      <c r="AE212" s="351">
        <v>6559090</v>
      </c>
      <c r="AF212" s="344"/>
      <c r="AG212" s="344"/>
      <c r="AH212" s="344"/>
      <c r="AI212" s="344"/>
      <c r="AJ212" s="347">
        <f t="shared" si="81"/>
        <v>6659090</v>
      </c>
      <c r="AK212" s="348">
        <f t="shared" si="80"/>
        <v>0</v>
      </c>
      <c r="AL212" s="344"/>
      <c r="AM212" s="108"/>
    </row>
    <row r="213" spans="1:39" ht="18.75" customHeight="1" x14ac:dyDescent="0.35">
      <c r="A213" s="168">
        <f t="shared" si="82"/>
        <v>19</v>
      </c>
      <c r="B213" s="154">
        <f t="shared" si="83"/>
        <v>43484</v>
      </c>
      <c r="C213" s="169">
        <f t="shared" si="84"/>
        <v>118</v>
      </c>
      <c r="D213" s="186" t="s">
        <v>53</v>
      </c>
      <c r="E213" s="157" t="s">
        <v>43</v>
      </c>
      <c r="F213" s="240">
        <v>5</v>
      </c>
      <c r="G213" s="159">
        <f t="shared" si="69"/>
        <v>6659090</v>
      </c>
      <c r="H213" s="160"/>
      <c r="I213" s="161">
        <f t="shared" si="70"/>
        <v>0</v>
      </c>
      <c r="J213" s="162"/>
      <c r="K213" s="161">
        <f t="shared" si="71"/>
        <v>0</v>
      </c>
      <c r="L213" s="163"/>
      <c r="M213" s="161">
        <f t="shared" si="72"/>
        <v>0</v>
      </c>
      <c r="N213" s="171">
        <f t="shared" si="73"/>
        <v>5</v>
      </c>
      <c r="O213" s="165">
        <f t="shared" si="74"/>
        <v>6659090</v>
      </c>
      <c r="P213" s="165">
        <f t="shared" si="75"/>
        <v>200000</v>
      </c>
      <c r="Q213" s="167"/>
      <c r="R213" s="1210"/>
      <c r="S213" s="14"/>
      <c r="T213" s="14"/>
      <c r="U213" s="14"/>
      <c r="V213" s="14"/>
      <c r="W213" s="14"/>
      <c r="X213" s="10">
        <f t="shared" si="76"/>
        <v>1331818</v>
      </c>
      <c r="Y213" s="10">
        <f t="shared" si="77"/>
        <v>1931818</v>
      </c>
      <c r="Z213" s="10">
        <f t="shared" si="78"/>
        <v>2231818</v>
      </c>
      <c r="AA213" s="10">
        <f t="shared" si="79"/>
        <v>431818</v>
      </c>
      <c r="AB213" s="345">
        <v>43487</v>
      </c>
      <c r="AC213" s="350">
        <v>6659090</v>
      </c>
      <c r="AD213" s="350"/>
      <c r="AE213" s="344"/>
      <c r="AF213" s="344"/>
      <c r="AG213" s="344"/>
      <c r="AH213" s="344"/>
      <c r="AI213" s="344"/>
      <c r="AJ213" s="347">
        <f t="shared" si="81"/>
        <v>6659090</v>
      </c>
      <c r="AK213" s="348">
        <f t="shared" si="80"/>
        <v>0</v>
      </c>
      <c r="AL213" s="344"/>
      <c r="AM213" s="108"/>
    </row>
    <row r="214" spans="1:39" ht="18.75" customHeight="1" x14ac:dyDescent="0.35">
      <c r="A214" s="168">
        <f t="shared" si="82"/>
        <v>20</v>
      </c>
      <c r="B214" s="154">
        <f t="shared" si="83"/>
        <v>43484</v>
      </c>
      <c r="C214" s="169">
        <f t="shared" si="84"/>
        <v>119</v>
      </c>
      <c r="D214" s="186" t="s">
        <v>35</v>
      </c>
      <c r="E214" s="157" t="s">
        <v>57</v>
      </c>
      <c r="F214" s="170">
        <v>10</v>
      </c>
      <c r="G214" s="159">
        <f t="shared" si="69"/>
        <v>13318180</v>
      </c>
      <c r="H214" s="160"/>
      <c r="I214" s="161">
        <f t="shared" si="70"/>
        <v>0</v>
      </c>
      <c r="J214" s="162"/>
      <c r="K214" s="161">
        <f t="shared" si="71"/>
        <v>0</v>
      </c>
      <c r="L214" s="163"/>
      <c r="M214" s="161">
        <f t="shared" si="72"/>
        <v>0</v>
      </c>
      <c r="N214" s="171">
        <f t="shared" si="73"/>
        <v>10</v>
      </c>
      <c r="O214" s="165">
        <f t="shared" si="74"/>
        <v>13318180</v>
      </c>
      <c r="P214" s="165">
        <f t="shared" si="75"/>
        <v>400000</v>
      </c>
      <c r="Q214" s="167"/>
      <c r="R214" s="1210"/>
      <c r="S214" s="14"/>
      <c r="T214" s="14"/>
      <c r="U214" s="14"/>
      <c r="V214" s="14"/>
      <c r="W214" s="14"/>
      <c r="X214" s="10">
        <f t="shared" si="76"/>
        <v>1331818</v>
      </c>
      <c r="Y214" s="10">
        <f t="shared" si="77"/>
        <v>1931818</v>
      </c>
      <c r="Z214" s="10">
        <f t="shared" si="78"/>
        <v>2231818</v>
      </c>
      <c r="AA214" s="10">
        <f t="shared" si="79"/>
        <v>431818</v>
      </c>
      <c r="AB214" s="345">
        <v>43487</v>
      </c>
      <c r="AC214" s="350">
        <v>13318180</v>
      </c>
      <c r="AD214" s="350"/>
      <c r="AE214" s="344"/>
      <c r="AF214" s="344"/>
      <c r="AG214" s="344"/>
      <c r="AH214" s="344"/>
      <c r="AI214" s="344"/>
      <c r="AJ214" s="347">
        <f t="shared" si="81"/>
        <v>13318180</v>
      </c>
      <c r="AK214" s="348">
        <f t="shared" si="80"/>
        <v>0</v>
      </c>
      <c r="AL214" s="344"/>
      <c r="AM214" s="108"/>
    </row>
    <row r="215" spans="1:39" ht="18.75" customHeight="1" x14ac:dyDescent="0.35">
      <c r="A215" s="168">
        <f t="shared" si="82"/>
        <v>21</v>
      </c>
      <c r="B215" s="154">
        <f t="shared" si="83"/>
        <v>43484</v>
      </c>
      <c r="C215" s="169">
        <f t="shared" si="84"/>
        <v>120</v>
      </c>
      <c r="D215" s="186" t="s">
        <v>36</v>
      </c>
      <c r="E215" s="157" t="s">
        <v>31</v>
      </c>
      <c r="F215" s="170">
        <v>9</v>
      </c>
      <c r="G215" s="159">
        <f t="shared" si="69"/>
        <v>11986362</v>
      </c>
      <c r="H215" s="160"/>
      <c r="I215" s="161">
        <f t="shared" si="70"/>
        <v>0</v>
      </c>
      <c r="J215" s="162">
        <v>2</v>
      </c>
      <c r="K215" s="161">
        <f t="shared" si="71"/>
        <v>4463636</v>
      </c>
      <c r="L215" s="163"/>
      <c r="M215" s="161">
        <f t="shared" si="72"/>
        <v>0</v>
      </c>
      <c r="N215" s="171">
        <f t="shared" si="73"/>
        <v>11</v>
      </c>
      <c r="O215" s="165">
        <f t="shared" si="74"/>
        <v>16449998</v>
      </c>
      <c r="P215" s="165">
        <f t="shared" si="75"/>
        <v>440000</v>
      </c>
      <c r="Q215" s="167"/>
      <c r="R215" s="1210"/>
      <c r="S215" s="14"/>
      <c r="T215" s="14"/>
      <c r="U215" s="14"/>
      <c r="V215" s="14"/>
      <c r="W215" s="14"/>
      <c r="X215" s="10">
        <f t="shared" si="76"/>
        <v>1331818</v>
      </c>
      <c r="Y215" s="10">
        <f t="shared" si="77"/>
        <v>1931818</v>
      </c>
      <c r="Z215" s="10">
        <f t="shared" si="78"/>
        <v>2231818</v>
      </c>
      <c r="AA215" s="10">
        <f t="shared" si="79"/>
        <v>431818</v>
      </c>
      <c r="AB215" s="345">
        <v>43486</v>
      </c>
      <c r="AC215" s="350">
        <v>6972732</v>
      </c>
      <c r="AD215" s="155" t="s">
        <v>116</v>
      </c>
      <c r="AE215" s="351">
        <v>3577266</v>
      </c>
      <c r="AF215" s="155" t="s">
        <v>165</v>
      </c>
      <c r="AG215" s="351">
        <v>5900000</v>
      </c>
      <c r="AH215" s="344"/>
      <c r="AI215" s="344"/>
      <c r="AJ215" s="347">
        <f t="shared" si="81"/>
        <v>16449998</v>
      </c>
      <c r="AK215" s="348">
        <f t="shared" si="80"/>
        <v>0</v>
      </c>
      <c r="AL215" s="344"/>
      <c r="AM215" s="108"/>
    </row>
    <row r="216" spans="1:39" ht="18.75" customHeight="1" x14ac:dyDescent="0.35">
      <c r="A216" s="168">
        <f t="shared" si="82"/>
        <v>22</v>
      </c>
      <c r="B216" s="154">
        <f t="shared" si="83"/>
        <v>43484</v>
      </c>
      <c r="C216" s="169">
        <f t="shared" si="84"/>
        <v>121</v>
      </c>
      <c r="D216" s="186" t="s">
        <v>41</v>
      </c>
      <c r="E216" s="380" t="s">
        <v>31</v>
      </c>
      <c r="F216" s="170">
        <v>3</v>
      </c>
      <c r="G216" s="159">
        <f t="shared" si="69"/>
        <v>3995454</v>
      </c>
      <c r="H216" s="160">
        <v>1</v>
      </c>
      <c r="I216" s="161">
        <f t="shared" si="70"/>
        <v>1931818</v>
      </c>
      <c r="J216" s="162">
        <v>3</v>
      </c>
      <c r="K216" s="161">
        <f t="shared" si="71"/>
        <v>6695454</v>
      </c>
      <c r="L216" s="163"/>
      <c r="M216" s="161">
        <f t="shared" si="72"/>
        <v>0</v>
      </c>
      <c r="N216" s="171">
        <f t="shared" si="73"/>
        <v>7</v>
      </c>
      <c r="O216" s="165">
        <f t="shared" si="74"/>
        <v>12622726</v>
      </c>
      <c r="P216" s="165">
        <f t="shared" si="75"/>
        <v>280000</v>
      </c>
      <c r="Q216" s="167"/>
      <c r="R216" s="1210"/>
      <c r="S216" s="14"/>
      <c r="T216" s="14"/>
      <c r="U216" s="14"/>
      <c r="V216" s="14"/>
      <c r="W216" s="14"/>
      <c r="X216" s="10">
        <f t="shared" si="76"/>
        <v>1331818</v>
      </c>
      <c r="Y216" s="10">
        <f t="shared" si="77"/>
        <v>1931818</v>
      </c>
      <c r="Z216" s="10">
        <f t="shared" si="78"/>
        <v>2231818</v>
      </c>
      <c r="AA216" s="10">
        <f t="shared" si="79"/>
        <v>431818</v>
      </c>
      <c r="AB216" s="345">
        <v>43507</v>
      </c>
      <c r="AC216" s="350">
        <v>12622726</v>
      </c>
      <c r="AD216" s="350"/>
      <c r="AE216" s="344"/>
      <c r="AF216" s="344"/>
      <c r="AG216" s="344"/>
      <c r="AH216" s="344"/>
      <c r="AI216" s="344"/>
      <c r="AJ216" s="347">
        <f t="shared" si="81"/>
        <v>12622726</v>
      </c>
      <c r="AK216" s="348">
        <f t="shared" si="80"/>
        <v>0</v>
      </c>
      <c r="AL216" s="344"/>
      <c r="AM216" s="108"/>
    </row>
    <row r="217" spans="1:39" ht="18.75" customHeight="1" x14ac:dyDescent="0.35">
      <c r="A217" s="168">
        <f t="shared" si="82"/>
        <v>23</v>
      </c>
      <c r="B217" s="154">
        <f t="shared" si="83"/>
        <v>43484</v>
      </c>
      <c r="C217" s="169">
        <f t="shared" si="84"/>
        <v>122</v>
      </c>
      <c r="D217" s="186" t="s">
        <v>37</v>
      </c>
      <c r="E217" s="157" t="s">
        <v>31</v>
      </c>
      <c r="F217" s="170">
        <v>2</v>
      </c>
      <c r="G217" s="159">
        <f t="shared" si="69"/>
        <v>2663636</v>
      </c>
      <c r="H217" s="160">
        <v>1</v>
      </c>
      <c r="I217" s="161">
        <f t="shared" si="70"/>
        <v>1931818</v>
      </c>
      <c r="J217" s="162"/>
      <c r="K217" s="161">
        <f t="shared" si="71"/>
        <v>0</v>
      </c>
      <c r="L217" s="163">
        <v>2</v>
      </c>
      <c r="M217" s="161">
        <f t="shared" si="72"/>
        <v>863636</v>
      </c>
      <c r="N217" s="171">
        <f t="shared" si="73"/>
        <v>5</v>
      </c>
      <c r="O217" s="165">
        <f t="shared" si="74"/>
        <v>5459090</v>
      </c>
      <c r="P217" s="165">
        <f t="shared" si="75"/>
        <v>200000</v>
      </c>
      <c r="Q217" s="167"/>
      <c r="R217" s="1210"/>
      <c r="S217" s="14"/>
      <c r="T217" s="14"/>
      <c r="U217" s="14"/>
      <c r="V217" s="14"/>
      <c r="W217" s="14"/>
      <c r="X217" s="10">
        <f t="shared" si="76"/>
        <v>1331818</v>
      </c>
      <c r="Y217" s="10">
        <f t="shared" si="77"/>
        <v>1931818</v>
      </c>
      <c r="Z217" s="10">
        <f t="shared" si="78"/>
        <v>2231818</v>
      </c>
      <c r="AA217" s="10">
        <f t="shared" si="79"/>
        <v>431818</v>
      </c>
      <c r="AB217" s="155" t="s">
        <v>116</v>
      </c>
      <c r="AC217" s="350">
        <v>5459090</v>
      </c>
      <c r="AD217" s="350"/>
      <c r="AE217" s="344"/>
      <c r="AF217" s="344"/>
      <c r="AG217" s="344"/>
      <c r="AH217" s="344"/>
      <c r="AI217" s="344"/>
      <c r="AJ217" s="347">
        <f t="shared" si="81"/>
        <v>5459090</v>
      </c>
      <c r="AK217" s="348">
        <f t="shared" si="80"/>
        <v>0</v>
      </c>
      <c r="AL217" s="344"/>
      <c r="AM217" s="108"/>
    </row>
    <row r="218" spans="1:39" ht="18.75" customHeight="1" x14ac:dyDescent="0.35">
      <c r="A218" s="168">
        <f t="shared" si="82"/>
        <v>24</v>
      </c>
      <c r="B218" s="154">
        <f t="shared" si="83"/>
        <v>43484</v>
      </c>
      <c r="C218" s="169">
        <f t="shared" si="84"/>
        <v>123</v>
      </c>
      <c r="D218" s="186" t="s">
        <v>103</v>
      </c>
      <c r="E218" s="380" t="s">
        <v>57</v>
      </c>
      <c r="F218" s="170">
        <v>4</v>
      </c>
      <c r="G218" s="159">
        <f t="shared" si="69"/>
        <v>5327272</v>
      </c>
      <c r="H218" s="160"/>
      <c r="I218" s="161">
        <f t="shared" si="70"/>
        <v>0</v>
      </c>
      <c r="J218" s="162">
        <v>2</v>
      </c>
      <c r="K218" s="161">
        <f t="shared" si="71"/>
        <v>4463636</v>
      </c>
      <c r="L218" s="163">
        <v>2</v>
      </c>
      <c r="M218" s="161">
        <f t="shared" si="72"/>
        <v>863636</v>
      </c>
      <c r="N218" s="171">
        <f t="shared" si="73"/>
        <v>8</v>
      </c>
      <c r="O218" s="165">
        <f t="shared" si="74"/>
        <v>10654544</v>
      </c>
      <c r="P218" s="165">
        <f t="shared" si="75"/>
        <v>320000</v>
      </c>
      <c r="Q218" s="167"/>
      <c r="R218" s="1210"/>
      <c r="S218" s="14"/>
      <c r="T218" s="14"/>
      <c r="U218" s="14"/>
      <c r="V218" s="14"/>
      <c r="W218" s="14"/>
      <c r="X218" s="10">
        <f t="shared" si="76"/>
        <v>1331818</v>
      </c>
      <c r="Y218" s="10">
        <f t="shared" si="77"/>
        <v>1931818</v>
      </c>
      <c r="Z218" s="10">
        <f t="shared" si="78"/>
        <v>2231818</v>
      </c>
      <c r="AA218" s="10">
        <f t="shared" si="79"/>
        <v>431818</v>
      </c>
      <c r="AB218" s="155" t="s">
        <v>165</v>
      </c>
      <c r="AC218" s="350">
        <v>5000000</v>
      </c>
      <c r="AD218" s="345">
        <v>43502</v>
      </c>
      <c r="AE218" s="351">
        <v>5655000</v>
      </c>
      <c r="AF218" s="344"/>
      <c r="AG218" s="344"/>
      <c r="AH218" s="344"/>
      <c r="AI218" s="344"/>
      <c r="AJ218" s="347">
        <f t="shared" si="81"/>
        <v>10655000</v>
      </c>
      <c r="AK218" s="348">
        <f t="shared" si="80"/>
        <v>-456</v>
      </c>
      <c r="AL218" s="344"/>
      <c r="AM218" s="108"/>
    </row>
    <row r="219" spans="1:39" ht="18.75" customHeight="1" x14ac:dyDescent="0.35">
      <c r="A219" s="168">
        <f t="shared" si="82"/>
        <v>25</v>
      </c>
      <c r="B219" s="154">
        <f t="shared" si="83"/>
        <v>43484</v>
      </c>
      <c r="C219" s="169">
        <f t="shared" si="84"/>
        <v>124</v>
      </c>
      <c r="D219" s="156" t="s">
        <v>104</v>
      </c>
      <c r="E219" s="157" t="s">
        <v>57</v>
      </c>
      <c r="F219" s="170">
        <v>4</v>
      </c>
      <c r="G219" s="159">
        <f t="shared" si="69"/>
        <v>5327272</v>
      </c>
      <c r="H219" s="160"/>
      <c r="I219" s="161">
        <f t="shared" si="70"/>
        <v>0</v>
      </c>
      <c r="J219" s="162">
        <v>2</v>
      </c>
      <c r="K219" s="161">
        <f t="shared" si="71"/>
        <v>4463636</v>
      </c>
      <c r="L219" s="163">
        <v>2</v>
      </c>
      <c r="M219" s="161">
        <f t="shared" si="72"/>
        <v>863636</v>
      </c>
      <c r="N219" s="171">
        <f t="shared" si="73"/>
        <v>8</v>
      </c>
      <c r="O219" s="165">
        <f t="shared" si="74"/>
        <v>10654544</v>
      </c>
      <c r="P219" s="165">
        <f t="shared" si="75"/>
        <v>320000</v>
      </c>
      <c r="Q219" s="167"/>
      <c r="R219" s="1210"/>
      <c r="S219" s="14"/>
      <c r="T219" s="14"/>
      <c r="U219" s="14"/>
      <c r="V219" s="14"/>
      <c r="W219" s="14"/>
      <c r="X219" s="10">
        <f t="shared" si="76"/>
        <v>1331818</v>
      </c>
      <c r="Y219" s="10">
        <f t="shared" si="77"/>
        <v>1931818</v>
      </c>
      <c r="Z219" s="10">
        <f t="shared" si="78"/>
        <v>2231818</v>
      </c>
      <c r="AA219" s="10">
        <f t="shared" si="79"/>
        <v>431818</v>
      </c>
      <c r="AB219" s="395"/>
      <c r="AC219" s="395"/>
      <c r="AD219" s="395"/>
      <c r="AE219" s="396"/>
      <c r="AF219" s="396"/>
      <c r="AG219" s="396"/>
      <c r="AH219" s="396"/>
      <c r="AI219" s="396"/>
      <c r="AJ219" s="347">
        <f t="shared" si="81"/>
        <v>0</v>
      </c>
      <c r="AK219" s="348">
        <f t="shared" si="80"/>
        <v>10654544</v>
      </c>
      <c r="AL219" s="437" t="s">
        <v>231</v>
      </c>
      <c r="AM219" s="108"/>
    </row>
    <row r="220" spans="1:39" ht="24" thickBot="1" x14ac:dyDescent="0.4">
      <c r="A220" s="168"/>
      <c r="B220" s="188"/>
      <c r="C220" s="173"/>
      <c r="D220" s="174"/>
      <c r="E220" s="157"/>
      <c r="F220" s="170"/>
      <c r="G220" s="170"/>
      <c r="H220" s="170"/>
      <c r="I220" s="170"/>
      <c r="J220" s="170"/>
      <c r="K220" s="170"/>
      <c r="L220" s="170"/>
      <c r="M220" s="170"/>
      <c r="N220" s="164"/>
      <c r="O220" s="165"/>
      <c r="P220" s="166"/>
      <c r="Q220" s="167"/>
      <c r="R220" s="1210"/>
      <c r="S220" s="14"/>
      <c r="T220" s="14"/>
      <c r="U220" s="14"/>
      <c r="V220" s="14"/>
      <c r="W220" s="14"/>
      <c r="X220" s="10"/>
      <c r="Y220" s="10"/>
      <c r="Z220" s="10"/>
      <c r="AA220" s="10"/>
      <c r="AB220" s="350"/>
      <c r="AC220" s="350"/>
      <c r="AD220" s="350"/>
      <c r="AE220" s="344"/>
      <c r="AF220" s="344"/>
      <c r="AG220" s="344"/>
      <c r="AH220" s="344"/>
      <c r="AI220" s="344"/>
      <c r="AJ220" s="347">
        <f t="shared" si="81"/>
        <v>0</v>
      </c>
      <c r="AK220" s="348">
        <f t="shared" si="80"/>
        <v>0</v>
      </c>
      <c r="AL220" s="344"/>
      <c r="AM220" s="108"/>
    </row>
    <row r="221" spans="1:39" ht="24" thickBot="1" x14ac:dyDescent="0.4">
      <c r="A221" s="2787" t="s">
        <v>60</v>
      </c>
      <c r="B221" s="2788"/>
      <c r="C221" s="2788"/>
      <c r="D221" s="2788"/>
      <c r="E221" s="2788"/>
      <c r="F221" s="175">
        <f t="shared" ref="F221:P221" si="85">SUM(F195:F220)</f>
        <v>108</v>
      </c>
      <c r="G221" s="175">
        <f t="shared" si="85"/>
        <v>143836344</v>
      </c>
      <c r="H221" s="175">
        <f t="shared" si="85"/>
        <v>3</v>
      </c>
      <c r="I221" s="175">
        <f t="shared" si="85"/>
        <v>5795454</v>
      </c>
      <c r="J221" s="175">
        <f t="shared" si="85"/>
        <v>54</v>
      </c>
      <c r="K221" s="175">
        <f t="shared" si="85"/>
        <v>120518172</v>
      </c>
      <c r="L221" s="175">
        <f t="shared" si="85"/>
        <v>46</v>
      </c>
      <c r="M221" s="175">
        <f t="shared" si="85"/>
        <v>19863628</v>
      </c>
      <c r="N221" s="175">
        <f t="shared" si="85"/>
        <v>211</v>
      </c>
      <c r="O221" s="175">
        <f t="shared" si="85"/>
        <v>290013598</v>
      </c>
      <c r="P221" s="175">
        <f t="shared" si="85"/>
        <v>8440000</v>
      </c>
      <c r="Q221" s="176"/>
      <c r="R221" s="1210"/>
      <c r="S221" s="14"/>
      <c r="T221" s="14"/>
      <c r="U221" s="14"/>
      <c r="V221" s="14"/>
      <c r="W221" s="14"/>
      <c r="X221" s="10">
        <f>1326818-45000</f>
        <v>1281818</v>
      </c>
      <c r="Y221" s="10">
        <f>1926818-45000</f>
        <v>1881818</v>
      </c>
      <c r="Z221" s="10">
        <f>2226818-45000</f>
        <v>2181818</v>
      </c>
      <c r="AA221" s="10">
        <f>426818-45000</f>
        <v>381818</v>
      </c>
      <c r="AB221" s="26" t="s">
        <v>115</v>
      </c>
      <c r="AC221" s="26">
        <f>SUM(AC195:AC220)</f>
        <v>240515142</v>
      </c>
      <c r="AD221" s="26">
        <f t="shared" ref="AD221:AI221" si="86">SUM(AD195:AD220)</f>
        <v>217465</v>
      </c>
      <c r="AE221" s="26">
        <f t="shared" si="86"/>
        <v>32944368</v>
      </c>
      <c r="AF221" s="26">
        <f t="shared" si="86"/>
        <v>0</v>
      </c>
      <c r="AG221" s="26">
        <f t="shared" si="86"/>
        <v>5900000</v>
      </c>
      <c r="AH221" s="26">
        <f t="shared" si="86"/>
        <v>0</v>
      </c>
      <c r="AI221" s="26">
        <f t="shared" si="86"/>
        <v>0</v>
      </c>
      <c r="AJ221" s="26">
        <f>SUM(AJ195:AJ220)</f>
        <v>279359510</v>
      </c>
      <c r="AK221" s="26">
        <f>SUM(AK195:AK220)</f>
        <v>10654088</v>
      </c>
      <c r="AL221" s="344"/>
      <c r="AM221" s="108"/>
    </row>
    <row r="222" spans="1:39" ht="23.25" x14ac:dyDescent="0.35">
      <c r="A222" s="388" t="s">
        <v>61</v>
      </c>
      <c r="B222" s="388"/>
      <c r="C222" s="13"/>
      <c r="D222" s="13"/>
      <c r="E222" s="13"/>
      <c r="F222" s="40"/>
      <c r="G222" s="13"/>
      <c r="H222" s="13"/>
      <c r="I222" s="13"/>
      <c r="J222" s="13"/>
      <c r="K222" s="13"/>
      <c r="L222" s="13"/>
      <c r="M222" s="13"/>
      <c r="N222" s="14"/>
      <c r="O222" s="14"/>
      <c r="P222" s="352"/>
      <c r="Q222" s="14"/>
      <c r="R222" s="1210"/>
      <c r="S222" s="14"/>
      <c r="T222" s="14"/>
      <c r="U222" s="14"/>
      <c r="V222" s="14"/>
      <c r="W222" s="14"/>
      <c r="X222" s="10">
        <f>1326818-45000</f>
        <v>1281818</v>
      </c>
      <c r="Y222" s="10">
        <f>1926818-45000</f>
        <v>1881818</v>
      </c>
      <c r="Z222" s="10">
        <f>2226818-45000</f>
        <v>2181818</v>
      </c>
      <c r="AA222" s="10">
        <f>426818-45000</f>
        <v>381818</v>
      </c>
      <c r="AB222" s="14"/>
      <c r="AC222" s="14"/>
      <c r="AD222" s="14"/>
      <c r="AE222" s="13"/>
      <c r="AF222" s="13"/>
      <c r="AG222" s="13"/>
      <c r="AH222" s="13"/>
      <c r="AI222" s="13"/>
      <c r="AJ222" s="13"/>
      <c r="AK222" s="13"/>
      <c r="AL222" s="13"/>
      <c r="AM222" s="108"/>
    </row>
    <row r="223" spans="1:39" ht="23.25" x14ac:dyDescent="0.35">
      <c r="A223" s="389" t="s">
        <v>97</v>
      </c>
      <c r="B223" s="388" t="s">
        <v>105</v>
      </c>
      <c r="C223" s="13"/>
      <c r="D223" s="13"/>
      <c r="E223" s="13"/>
      <c r="F223" s="397"/>
      <c r="G223" s="147"/>
      <c r="H223" s="397"/>
      <c r="I223" s="398"/>
      <c r="J223" s="397"/>
      <c r="K223" s="147"/>
      <c r="L223" s="397"/>
      <c r="M223" s="40"/>
      <c r="N223" s="40"/>
      <c r="O223" s="2798" t="s">
        <v>62</v>
      </c>
      <c r="P223" s="2798"/>
      <c r="Q223" s="2798"/>
      <c r="R223" s="1210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3"/>
      <c r="AF223" s="13"/>
      <c r="AG223" s="13"/>
      <c r="AH223" s="13"/>
      <c r="AI223" s="13"/>
      <c r="AJ223" s="13"/>
      <c r="AK223" s="13"/>
      <c r="AL223" s="13"/>
      <c r="AM223" s="108"/>
    </row>
    <row r="224" spans="1:39" ht="23.25" x14ac:dyDescent="0.35">
      <c r="A224" s="13"/>
      <c r="B224" s="13"/>
      <c r="C224" s="13"/>
      <c r="D224" s="13"/>
      <c r="E224" s="13"/>
      <c r="F224" s="392"/>
      <c r="G224" s="13"/>
      <c r="H224" s="337"/>
      <c r="I224" s="13"/>
      <c r="J224" s="392"/>
      <c r="K224" s="13"/>
      <c r="L224" s="337"/>
      <c r="M224" s="13"/>
      <c r="N224" s="337"/>
      <c r="O224" s="337"/>
      <c r="P224" s="337"/>
      <c r="Q224" s="337"/>
      <c r="R224" s="1210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3"/>
      <c r="AF224" s="13"/>
      <c r="AG224" s="13"/>
      <c r="AH224" s="13"/>
      <c r="AI224" s="13"/>
      <c r="AJ224" s="13"/>
      <c r="AK224" s="13"/>
      <c r="AL224" s="13"/>
      <c r="AM224" s="108"/>
    </row>
    <row r="225" spans="1:39" s="19" customFormat="1" ht="23.25" x14ac:dyDescent="0.35">
      <c r="A225" s="399"/>
      <c r="B225" s="391"/>
      <c r="C225" s="13"/>
      <c r="D225" s="13"/>
      <c r="E225" s="13"/>
      <c r="F225" s="40">
        <f>F42+F95+F138+F174+F221</f>
        <v>450</v>
      </c>
      <c r="G225" s="40">
        <f t="shared" ref="G225:N225" si="87">G42+G95+G138+G174+G221</f>
        <v>599318100</v>
      </c>
      <c r="H225" s="40">
        <f t="shared" si="87"/>
        <v>50</v>
      </c>
      <c r="I225" s="40">
        <f t="shared" si="87"/>
        <v>96590900</v>
      </c>
      <c r="J225" s="40">
        <f t="shared" si="87"/>
        <v>250</v>
      </c>
      <c r="K225" s="40">
        <f t="shared" si="87"/>
        <v>557954500</v>
      </c>
      <c r="L225" s="40">
        <f t="shared" si="87"/>
        <v>150</v>
      </c>
      <c r="M225" s="40">
        <f t="shared" si="87"/>
        <v>64772700</v>
      </c>
      <c r="N225" s="40">
        <f t="shared" si="87"/>
        <v>900</v>
      </c>
      <c r="O225" s="2798" t="s">
        <v>62</v>
      </c>
      <c r="P225" s="2798"/>
      <c r="Q225" s="2798"/>
      <c r="R225" s="1210"/>
      <c r="S225" s="14"/>
      <c r="T225" s="14"/>
      <c r="U225" s="14"/>
      <c r="V225" s="14"/>
      <c r="W225" s="14"/>
      <c r="X225" s="10"/>
      <c r="Y225" s="10"/>
      <c r="Z225" s="10"/>
      <c r="AA225" s="10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09"/>
    </row>
    <row r="226" spans="1:39" s="19" customFormat="1" ht="23.25" x14ac:dyDescent="0.35">
      <c r="A226" s="399"/>
      <c r="B226" s="391"/>
      <c r="C226" s="13"/>
      <c r="D226" s="13"/>
      <c r="E226" s="13"/>
      <c r="F226" s="337"/>
      <c r="G226" s="13"/>
      <c r="H226" s="337"/>
      <c r="I226" s="13"/>
      <c r="J226" s="337"/>
      <c r="K226" s="13"/>
      <c r="L226" s="337"/>
      <c r="M226" s="13"/>
      <c r="N226" s="337"/>
      <c r="O226" s="337"/>
      <c r="P226" s="337"/>
      <c r="Q226" s="337"/>
      <c r="R226" s="1210"/>
      <c r="S226" s="14"/>
      <c r="T226" s="14"/>
      <c r="U226" s="14"/>
      <c r="V226" s="14"/>
      <c r="W226" s="14"/>
      <c r="X226" s="10"/>
      <c r="Y226" s="10"/>
      <c r="Z226" s="10"/>
      <c r="AA226" s="10"/>
      <c r="AB226" s="400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09"/>
    </row>
    <row r="227" spans="1:39" s="19" customFormat="1" ht="23.25" x14ac:dyDescent="0.35">
      <c r="A227" s="399"/>
      <c r="B227" s="391"/>
      <c r="C227" s="13"/>
      <c r="D227" s="13"/>
      <c r="E227" s="13"/>
      <c r="F227" s="337"/>
      <c r="G227" s="13"/>
      <c r="H227" s="337"/>
      <c r="I227" s="13"/>
      <c r="J227" s="337"/>
      <c r="K227" s="13"/>
      <c r="L227" s="337"/>
      <c r="M227" s="13"/>
      <c r="N227" s="337"/>
      <c r="O227" s="337"/>
      <c r="P227" s="337"/>
      <c r="Q227" s="337"/>
      <c r="R227" s="1210"/>
      <c r="S227" s="14"/>
      <c r="T227" s="14"/>
      <c r="U227" s="14"/>
      <c r="V227" s="14"/>
      <c r="W227" s="14"/>
      <c r="X227" s="10"/>
      <c r="Y227" s="10"/>
      <c r="Z227" s="10"/>
      <c r="AA227" s="10"/>
      <c r="AB227" s="400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09"/>
    </row>
    <row r="228" spans="1:39" s="19" customFormat="1" ht="23.25" x14ac:dyDescent="0.35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5"/>
      <c r="O228" s="25"/>
      <c r="P228" s="25"/>
      <c r="Q228" s="25"/>
      <c r="R228" s="1210"/>
      <c r="S228" s="14"/>
      <c r="T228" s="14"/>
      <c r="U228" s="14"/>
      <c r="V228" s="14"/>
      <c r="W228" s="14"/>
      <c r="X228" s="14"/>
      <c r="Y228" s="14"/>
      <c r="Z228" s="14"/>
      <c r="AA228" s="14"/>
      <c r="AB228" s="400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09"/>
    </row>
    <row r="229" spans="1:39" s="19" customFormat="1" ht="23.25" x14ac:dyDescent="0.35">
      <c r="A229" s="13" t="s">
        <v>0</v>
      </c>
      <c r="B229" s="13" t="s">
        <v>161</v>
      </c>
      <c r="C229" s="144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4"/>
      <c r="O229" s="354" t="s">
        <v>66</v>
      </c>
      <c r="P229" s="2799" t="s">
        <v>2</v>
      </c>
      <c r="Q229" s="2799"/>
      <c r="R229" s="1210"/>
      <c r="S229" s="14"/>
      <c r="T229" s="14"/>
      <c r="U229" s="14"/>
      <c r="V229" s="14"/>
      <c r="W229" s="14"/>
      <c r="X229" s="14"/>
      <c r="Y229" s="14"/>
      <c r="Z229" s="14"/>
      <c r="AA229" s="14"/>
      <c r="AB229" s="400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09"/>
    </row>
    <row r="230" spans="1:39" s="19" customFormat="1" ht="23.25" x14ac:dyDescent="0.35">
      <c r="A230" s="13" t="s">
        <v>3</v>
      </c>
      <c r="B230" s="13" t="s">
        <v>4</v>
      </c>
      <c r="C230" s="144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4"/>
      <c r="O230" s="355"/>
      <c r="P230" s="14"/>
      <c r="Q230" s="14"/>
      <c r="R230" s="1210"/>
      <c r="S230" s="14"/>
      <c r="T230" s="14"/>
      <c r="U230" s="14"/>
      <c r="V230" s="14"/>
      <c r="W230" s="14"/>
      <c r="X230" s="14"/>
      <c r="Y230" s="14"/>
      <c r="Z230" s="14"/>
      <c r="AA230" s="14"/>
      <c r="AB230" s="400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09"/>
    </row>
    <row r="231" spans="1:39" s="19" customFormat="1" ht="23.25" x14ac:dyDescent="0.3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4"/>
      <c r="O231" s="14"/>
      <c r="P231" s="14"/>
      <c r="Q231" s="14"/>
      <c r="R231" s="1210"/>
      <c r="S231" s="14"/>
      <c r="T231" s="14"/>
      <c r="U231" s="14"/>
      <c r="V231" s="14"/>
      <c r="W231" s="14"/>
      <c r="X231" s="14"/>
      <c r="Y231" s="14"/>
      <c r="Z231" s="14"/>
      <c r="AA231" s="14"/>
      <c r="AB231" s="400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09"/>
    </row>
    <row r="232" spans="1:39" s="19" customFormat="1" ht="23.25" x14ac:dyDescent="0.35">
      <c r="A232" s="13" t="s">
        <v>5</v>
      </c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4"/>
      <c r="O232" s="14"/>
      <c r="P232" s="14"/>
      <c r="Q232" s="14"/>
      <c r="R232" s="1210"/>
      <c r="S232" s="14"/>
      <c r="T232" s="14"/>
      <c r="U232" s="14"/>
      <c r="V232" s="14"/>
      <c r="W232" s="14"/>
      <c r="X232" s="14"/>
      <c r="Y232" s="14"/>
      <c r="Z232" s="14"/>
      <c r="AA232" s="14"/>
      <c r="AB232" s="400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09"/>
    </row>
    <row r="233" spans="1:39" s="19" customFormat="1" ht="23.25" x14ac:dyDescent="0.35">
      <c r="A233" s="13" t="s">
        <v>6</v>
      </c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4"/>
      <c r="O233" s="14"/>
      <c r="P233" s="14"/>
      <c r="Q233" s="14"/>
      <c r="R233" s="1210"/>
      <c r="S233" s="14"/>
      <c r="T233" s="14"/>
      <c r="U233" s="14"/>
      <c r="V233" s="14"/>
      <c r="W233" s="14"/>
      <c r="X233" s="14"/>
      <c r="Y233" s="14"/>
      <c r="Z233" s="14"/>
      <c r="AA233" s="14"/>
      <c r="AB233" s="400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09"/>
    </row>
    <row r="234" spans="1:39" s="19" customFormat="1" ht="23.25" x14ac:dyDescent="0.35">
      <c r="A234" s="13" t="s">
        <v>7</v>
      </c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4"/>
      <c r="O234" s="14"/>
      <c r="P234" s="14"/>
      <c r="Q234" s="14"/>
      <c r="R234" s="1210"/>
      <c r="S234" s="14"/>
      <c r="T234" s="14"/>
      <c r="U234" s="14"/>
      <c r="V234" s="14"/>
      <c r="W234" s="14"/>
      <c r="X234" s="14"/>
      <c r="Y234" s="14"/>
      <c r="Z234" s="14"/>
      <c r="AA234" s="14"/>
      <c r="AB234" s="400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09"/>
    </row>
    <row r="235" spans="1:39" s="19" customFormat="1" ht="24" thickBot="1" x14ac:dyDescent="0.4">
      <c r="A235" s="13" t="s">
        <v>8</v>
      </c>
      <c r="B235" s="13"/>
      <c r="C235" s="13"/>
      <c r="D235" s="13"/>
      <c r="E235" s="13"/>
      <c r="F235" s="13"/>
      <c r="G235" s="147"/>
      <c r="H235" s="147"/>
      <c r="I235" s="13"/>
      <c r="J235" s="13"/>
      <c r="K235" s="13"/>
      <c r="L235" s="13"/>
      <c r="M235" s="13"/>
      <c r="N235" s="148"/>
      <c r="O235" s="148"/>
      <c r="P235" s="2800" t="s">
        <v>86</v>
      </c>
      <c r="Q235" s="2800"/>
      <c r="R235" s="1210"/>
      <c r="S235" s="14"/>
      <c r="T235" s="14"/>
      <c r="U235" s="14"/>
      <c r="V235" s="14"/>
      <c r="W235" s="14"/>
      <c r="X235" s="14"/>
      <c r="Y235" s="14"/>
      <c r="Z235" s="14"/>
      <c r="AA235" s="14"/>
      <c r="AB235" s="400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09"/>
    </row>
    <row r="236" spans="1:39" s="19" customFormat="1" ht="24" thickBot="1" x14ac:dyDescent="0.4">
      <c r="A236" s="2801" t="s">
        <v>10</v>
      </c>
      <c r="B236" s="2804" t="s">
        <v>11</v>
      </c>
      <c r="C236" s="2804" t="s">
        <v>12</v>
      </c>
      <c r="D236" s="2804" t="s">
        <v>13</v>
      </c>
      <c r="E236" s="2804" t="s">
        <v>14</v>
      </c>
      <c r="F236" s="2807" t="s">
        <v>15</v>
      </c>
      <c r="G236" s="2808"/>
      <c r="H236" s="2808"/>
      <c r="I236" s="2808"/>
      <c r="J236" s="2808"/>
      <c r="K236" s="2808"/>
      <c r="L236" s="2808"/>
      <c r="M236" s="2809"/>
      <c r="N236" s="2792" t="s">
        <v>16</v>
      </c>
      <c r="O236" s="2792" t="s">
        <v>17</v>
      </c>
      <c r="P236" s="2792" t="s">
        <v>18</v>
      </c>
      <c r="Q236" s="343" t="s">
        <v>19</v>
      </c>
      <c r="R236" s="1210"/>
      <c r="S236" s="14"/>
      <c r="T236" s="14"/>
      <c r="U236" s="14"/>
      <c r="V236" s="14"/>
      <c r="W236" s="14"/>
      <c r="X236" s="14"/>
      <c r="Y236" s="14"/>
      <c r="Z236" s="14"/>
      <c r="AA236" s="14"/>
      <c r="AB236" s="2791" t="s">
        <v>107</v>
      </c>
      <c r="AC236" s="2791"/>
      <c r="AD236" s="2791"/>
      <c r="AE236" s="2791"/>
      <c r="AF236" s="2791"/>
      <c r="AG236" s="2791"/>
      <c r="AH236" s="2791"/>
      <c r="AI236" s="2791"/>
      <c r="AJ236" s="2791"/>
      <c r="AK236" s="2791"/>
      <c r="AL236" s="2820" t="s">
        <v>178</v>
      </c>
      <c r="AM236" s="109"/>
    </row>
    <row r="237" spans="1:39" s="19" customFormat="1" ht="24" thickBot="1" x14ac:dyDescent="0.4">
      <c r="A237" s="2802"/>
      <c r="B237" s="2805"/>
      <c r="C237" s="2805"/>
      <c r="D237" s="2805"/>
      <c r="E237" s="2805"/>
      <c r="F237" s="2795" t="s">
        <v>20</v>
      </c>
      <c r="G237" s="2795"/>
      <c r="H237" s="2795" t="s">
        <v>21</v>
      </c>
      <c r="I237" s="2795"/>
      <c r="J237" s="2795" t="s">
        <v>22</v>
      </c>
      <c r="K237" s="2795"/>
      <c r="L237" s="2795" t="s">
        <v>23</v>
      </c>
      <c r="M237" s="2795"/>
      <c r="N237" s="2793"/>
      <c r="O237" s="2793"/>
      <c r="P237" s="2793"/>
      <c r="Q237" s="2796" t="s">
        <v>24</v>
      </c>
      <c r="R237" s="1210"/>
      <c r="S237" s="14"/>
      <c r="T237" s="14"/>
      <c r="U237" s="14"/>
      <c r="V237" s="14"/>
      <c r="W237" s="14"/>
      <c r="X237" s="14"/>
      <c r="Y237" s="14"/>
      <c r="Z237" s="14"/>
      <c r="AA237" s="14"/>
      <c r="AB237" s="2791" t="s">
        <v>108</v>
      </c>
      <c r="AC237" s="2791" t="s">
        <v>109</v>
      </c>
      <c r="AD237" s="2791" t="s">
        <v>108</v>
      </c>
      <c r="AE237" s="2791" t="s">
        <v>110</v>
      </c>
      <c r="AF237" s="2791" t="s">
        <v>108</v>
      </c>
      <c r="AG237" s="2784" t="s">
        <v>111</v>
      </c>
      <c r="AH237" s="2791" t="s">
        <v>108</v>
      </c>
      <c r="AI237" s="2784" t="s">
        <v>112</v>
      </c>
      <c r="AJ237" s="2785" t="s">
        <v>113</v>
      </c>
      <c r="AK237" s="2786" t="s">
        <v>114</v>
      </c>
      <c r="AL237" s="2821"/>
      <c r="AM237" s="109"/>
    </row>
    <row r="238" spans="1:39" s="19" customFormat="1" ht="24" thickBot="1" x14ac:dyDescent="0.4">
      <c r="A238" s="2803"/>
      <c r="B238" s="2806"/>
      <c r="C238" s="2806"/>
      <c r="D238" s="2806"/>
      <c r="E238" s="2806"/>
      <c r="F238" s="244" t="s">
        <v>25</v>
      </c>
      <c r="G238" s="244" t="s">
        <v>26</v>
      </c>
      <c r="H238" s="244" t="s">
        <v>25</v>
      </c>
      <c r="I238" s="244" t="s">
        <v>26</v>
      </c>
      <c r="J238" s="244" t="s">
        <v>25</v>
      </c>
      <c r="K238" s="244" t="s">
        <v>26</v>
      </c>
      <c r="L238" s="244" t="s">
        <v>25</v>
      </c>
      <c r="M238" s="244" t="s">
        <v>26</v>
      </c>
      <c r="N238" s="2794"/>
      <c r="O238" s="2794"/>
      <c r="P238" s="2794"/>
      <c r="Q238" s="2797"/>
      <c r="R238" s="1210"/>
      <c r="S238" s="14"/>
      <c r="T238" s="14"/>
      <c r="U238" s="14"/>
      <c r="V238" s="14"/>
      <c r="W238" s="14"/>
      <c r="X238" s="14"/>
      <c r="Y238" s="14"/>
      <c r="Z238" s="14"/>
      <c r="AA238" s="14"/>
      <c r="AB238" s="2791"/>
      <c r="AC238" s="2791"/>
      <c r="AD238" s="2791"/>
      <c r="AE238" s="2791"/>
      <c r="AF238" s="2791"/>
      <c r="AG238" s="2784"/>
      <c r="AH238" s="2791"/>
      <c r="AI238" s="2784"/>
      <c r="AJ238" s="2785"/>
      <c r="AK238" s="2786"/>
      <c r="AL238" s="2822"/>
      <c r="AM238" s="109"/>
    </row>
    <row r="239" spans="1:39" s="19" customFormat="1" ht="23.25" x14ac:dyDescent="0.35">
      <c r="A239" s="153">
        <v>1</v>
      </c>
      <c r="B239" s="154">
        <v>43494</v>
      </c>
      <c r="C239" s="173">
        <v>125</v>
      </c>
      <c r="D239" s="186" t="s">
        <v>162</v>
      </c>
      <c r="E239" s="157" t="s">
        <v>88</v>
      </c>
      <c r="F239" s="158"/>
      <c r="G239" s="159">
        <f t="shared" ref="G239:G255" si="88">F239*X239</f>
        <v>0</v>
      </c>
      <c r="H239" s="160">
        <v>1</v>
      </c>
      <c r="I239" s="161">
        <f t="shared" ref="I239:I255" si="89">H239*Y239</f>
        <v>1931818</v>
      </c>
      <c r="J239" s="162">
        <v>8</v>
      </c>
      <c r="K239" s="161">
        <f t="shared" ref="K239:K255" si="90">J239*Z239</f>
        <v>17854544</v>
      </c>
      <c r="L239" s="163">
        <v>1</v>
      </c>
      <c r="M239" s="161">
        <f t="shared" ref="M239:M255" si="91">L239*AA239</f>
        <v>431818</v>
      </c>
      <c r="N239" s="164">
        <f t="shared" ref="N239:N255" si="92">+L239+J239+H239+F239</f>
        <v>10</v>
      </c>
      <c r="O239" s="165">
        <f t="shared" ref="O239:O255" si="93">+M239+K239+I239+G239</f>
        <v>20218180</v>
      </c>
      <c r="P239" s="165">
        <f t="shared" ref="P239:P256" si="94">+N239*40000</f>
        <v>400000</v>
      </c>
      <c r="Q239" s="167"/>
      <c r="R239" s="1210"/>
      <c r="S239" s="14"/>
      <c r="T239" s="14"/>
      <c r="U239" s="14"/>
      <c r="V239" s="14"/>
      <c r="W239" s="14"/>
      <c r="X239" s="10">
        <f t="shared" ref="X239:X256" si="95">1331818</f>
        <v>1331818</v>
      </c>
      <c r="Y239" s="10">
        <f t="shared" ref="Y239:Y256" si="96">1931818</f>
        <v>1931818</v>
      </c>
      <c r="Z239" s="10">
        <f t="shared" ref="Z239:Z256" si="97">2231818</f>
        <v>2231818</v>
      </c>
      <c r="AA239" s="10">
        <f t="shared" ref="AA239:AA256" si="98">431818</f>
        <v>431818</v>
      </c>
      <c r="AB239" s="345">
        <v>43493</v>
      </c>
      <c r="AC239" s="165">
        <v>20218180</v>
      </c>
      <c r="AD239" s="345"/>
      <c r="AE239" s="165">
        <v>0</v>
      </c>
      <c r="AF239" s="165"/>
      <c r="AG239" s="346"/>
      <c r="AH239" s="346"/>
      <c r="AI239" s="344"/>
      <c r="AJ239" s="347">
        <f>AC239+AE239+AG239+AI239</f>
        <v>20218180</v>
      </c>
      <c r="AK239" s="348">
        <f t="shared" ref="AK239:AK256" si="99">O239-AJ239</f>
        <v>0</v>
      </c>
      <c r="AL239" s="350"/>
      <c r="AM239" s="109"/>
    </row>
    <row r="240" spans="1:39" s="19" customFormat="1" ht="23.25" x14ac:dyDescent="0.35">
      <c r="A240" s="168">
        <f>+A239+1</f>
        <v>2</v>
      </c>
      <c r="B240" s="154">
        <v>43494</v>
      </c>
      <c r="C240" s="173">
        <f>+C239+1</f>
        <v>126</v>
      </c>
      <c r="D240" s="186" t="s">
        <v>106</v>
      </c>
      <c r="E240" s="380" t="s">
        <v>88</v>
      </c>
      <c r="F240" s="158"/>
      <c r="G240" s="159">
        <f t="shared" si="88"/>
        <v>0</v>
      </c>
      <c r="H240" s="160">
        <v>1</v>
      </c>
      <c r="I240" s="161">
        <f t="shared" si="89"/>
        <v>1931818</v>
      </c>
      <c r="J240" s="162">
        <v>8</v>
      </c>
      <c r="K240" s="161">
        <f t="shared" si="90"/>
        <v>17854544</v>
      </c>
      <c r="L240" s="163">
        <v>1</v>
      </c>
      <c r="M240" s="161">
        <f t="shared" si="91"/>
        <v>431818</v>
      </c>
      <c r="N240" s="171">
        <f t="shared" si="92"/>
        <v>10</v>
      </c>
      <c r="O240" s="165">
        <f t="shared" si="93"/>
        <v>20218180</v>
      </c>
      <c r="P240" s="165">
        <f t="shared" si="94"/>
        <v>400000</v>
      </c>
      <c r="Q240" s="167"/>
      <c r="R240" s="1210"/>
      <c r="S240" s="14"/>
      <c r="T240" s="14"/>
      <c r="U240" s="14"/>
      <c r="V240" s="14"/>
      <c r="W240" s="14"/>
      <c r="X240" s="10">
        <f t="shared" si="95"/>
        <v>1331818</v>
      </c>
      <c r="Y240" s="10">
        <f t="shared" si="96"/>
        <v>1931818</v>
      </c>
      <c r="Z240" s="10">
        <f t="shared" si="97"/>
        <v>2231818</v>
      </c>
      <c r="AA240" s="10">
        <f t="shared" si="98"/>
        <v>431818</v>
      </c>
      <c r="AB240" s="345">
        <v>43516</v>
      </c>
      <c r="AC240" s="165">
        <v>20218180</v>
      </c>
      <c r="AD240" s="165"/>
      <c r="AE240" s="165">
        <v>0</v>
      </c>
      <c r="AF240" s="165"/>
      <c r="AG240" s="346"/>
      <c r="AH240" s="346"/>
      <c r="AI240" s="344"/>
      <c r="AJ240" s="347">
        <f t="shared" ref="AJ240:AJ256" si="100">AC240+AE240+AG240+AI240</f>
        <v>20218180</v>
      </c>
      <c r="AK240" s="348">
        <f t="shared" si="99"/>
        <v>0</v>
      </c>
      <c r="AL240" s="401"/>
      <c r="AM240" s="109"/>
    </row>
    <row r="241" spans="1:39" s="19" customFormat="1" ht="23.25" x14ac:dyDescent="0.35">
      <c r="A241" s="168">
        <f>+A240+1</f>
        <v>3</v>
      </c>
      <c r="B241" s="154">
        <v>43494</v>
      </c>
      <c r="C241" s="173">
        <f t="shared" ref="C241:C255" si="101">+C240+1</f>
        <v>127</v>
      </c>
      <c r="D241" s="186" t="s">
        <v>59</v>
      </c>
      <c r="E241" s="157" t="s">
        <v>57</v>
      </c>
      <c r="F241" s="170"/>
      <c r="G241" s="159">
        <f t="shared" si="88"/>
        <v>0</v>
      </c>
      <c r="H241" s="160">
        <v>1</v>
      </c>
      <c r="I241" s="161">
        <f t="shared" si="89"/>
        <v>1931818</v>
      </c>
      <c r="J241" s="162">
        <v>8</v>
      </c>
      <c r="K241" s="161">
        <f t="shared" si="90"/>
        <v>17854544</v>
      </c>
      <c r="L241" s="163">
        <v>1</v>
      </c>
      <c r="M241" s="161">
        <f t="shared" si="91"/>
        <v>431818</v>
      </c>
      <c r="N241" s="171">
        <f t="shared" si="92"/>
        <v>10</v>
      </c>
      <c r="O241" s="165">
        <f t="shared" si="93"/>
        <v>20218180</v>
      </c>
      <c r="P241" s="165">
        <f t="shared" si="94"/>
        <v>400000</v>
      </c>
      <c r="Q241" s="167"/>
      <c r="R241" s="1210"/>
      <c r="S241" s="14"/>
      <c r="T241" s="14"/>
      <c r="U241" s="14"/>
      <c r="V241" s="14"/>
      <c r="W241" s="14"/>
      <c r="X241" s="10">
        <f t="shared" si="95"/>
        <v>1331818</v>
      </c>
      <c r="Y241" s="10">
        <f t="shared" si="96"/>
        <v>1931818</v>
      </c>
      <c r="Z241" s="10">
        <f t="shared" si="97"/>
        <v>2231818</v>
      </c>
      <c r="AA241" s="10">
        <f t="shared" si="98"/>
        <v>431818</v>
      </c>
      <c r="AB241" s="345">
        <v>43495</v>
      </c>
      <c r="AC241" s="165">
        <v>15000000</v>
      </c>
      <c r="AD241" s="345">
        <v>43500</v>
      </c>
      <c r="AE241" s="165">
        <v>5218180</v>
      </c>
      <c r="AF241" s="165"/>
      <c r="AG241" s="346"/>
      <c r="AH241" s="346"/>
      <c r="AI241" s="344"/>
      <c r="AJ241" s="347">
        <f t="shared" si="100"/>
        <v>20218180</v>
      </c>
      <c r="AK241" s="348">
        <f t="shared" si="99"/>
        <v>0</v>
      </c>
      <c r="AL241" s="350"/>
      <c r="AM241" s="109"/>
    </row>
    <row r="242" spans="1:39" s="19" customFormat="1" ht="23.25" x14ac:dyDescent="0.35">
      <c r="A242" s="266">
        <f t="shared" ref="A242:A255" si="102">+A241+1</f>
        <v>4</v>
      </c>
      <c r="B242" s="154">
        <v>43494</v>
      </c>
      <c r="C242" s="173">
        <f t="shared" si="101"/>
        <v>128</v>
      </c>
      <c r="D242" s="402" t="s">
        <v>41</v>
      </c>
      <c r="E242" s="265" t="s">
        <v>31</v>
      </c>
      <c r="F242" s="403"/>
      <c r="G242" s="269">
        <f t="shared" si="88"/>
        <v>0</v>
      </c>
      <c r="H242" s="270">
        <v>1</v>
      </c>
      <c r="I242" s="271">
        <f t="shared" si="89"/>
        <v>1931818</v>
      </c>
      <c r="J242" s="272">
        <v>8</v>
      </c>
      <c r="K242" s="271">
        <f t="shared" si="90"/>
        <v>17854544</v>
      </c>
      <c r="L242" s="273">
        <v>1</v>
      </c>
      <c r="M242" s="271">
        <f t="shared" si="91"/>
        <v>431818</v>
      </c>
      <c r="N242" s="274">
        <f t="shared" si="92"/>
        <v>10</v>
      </c>
      <c r="O242" s="275">
        <f t="shared" si="93"/>
        <v>20218180</v>
      </c>
      <c r="P242" s="275">
        <f t="shared" si="94"/>
        <v>400000</v>
      </c>
      <c r="Q242" s="276"/>
      <c r="R242" s="1210"/>
      <c r="S242" s="404"/>
      <c r="T242" s="404"/>
      <c r="U242" s="404"/>
      <c r="V242" s="404"/>
      <c r="W242" s="404"/>
      <c r="X242" s="278">
        <f t="shared" si="95"/>
        <v>1331818</v>
      </c>
      <c r="Y242" s="278">
        <f t="shared" si="96"/>
        <v>1931818</v>
      </c>
      <c r="Z242" s="278">
        <f t="shared" si="97"/>
        <v>2231818</v>
      </c>
      <c r="AA242" s="278">
        <f t="shared" si="98"/>
        <v>431818</v>
      </c>
      <c r="AB242" s="345">
        <v>43493</v>
      </c>
      <c r="AC242" s="165">
        <v>20218180</v>
      </c>
      <c r="AD242" s="155"/>
      <c r="AE242" s="165">
        <v>0</v>
      </c>
      <c r="AF242" s="165"/>
      <c r="AG242" s="346"/>
      <c r="AH242" s="346"/>
      <c r="AI242" s="344"/>
      <c r="AJ242" s="347">
        <f t="shared" si="100"/>
        <v>20218180</v>
      </c>
      <c r="AK242" s="348">
        <f t="shared" si="99"/>
        <v>0</v>
      </c>
      <c r="AL242" s="350"/>
      <c r="AM242" s="109"/>
    </row>
    <row r="243" spans="1:39" s="19" customFormat="1" ht="23.25" x14ac:dyDescent="0.35">
      <c r="A243" s="168">
        <f t="shared" si="102"/>
        <v>5</v>
      </c>
      <c r="B243" s="154">
        <v>43494</v>
      </c>
      <c r="C243" s="173">
        <f t="shared" si="101"/>
        <v>129</v>
      </c>
      <c r="D243" s="186" t="s">
        <v>56</v>
      </c>
      <c r="E243" s="157" t="s">
        <v>57</v>
      </c>
      <c r="F243" s="405"/>
      <c r="G243" s="159">
        <f t="shared" si="88"/>
        <v>0</v>
      </c>
      <c r="H243" s="160">
        <v>2</v>
      </c>
      <c r="I243" s="161">
        <f t="shared" si="89"/>
        <v>3863636</v>
      </c>
      <c r="J243" s="162">
        <v>8</v>
      </c>
      <c r="K243" s="161">
        <f t="shared" si="90"/>
        <v>17854544</v>
      </c>
      <c r="L243" s="163"/>
      <c r="M243" s="161">
        <f t="shared" si="91"/>
        <v>0</v>
      </c>
      <c r="N243" s="171">
        <f t="shared" si="92"/>
        <v>10</v>
      </c>
      <c r="O243" s="165">
        <f t="shared" si="93"/>
        <v>21718180</v>
      </c>
      <c r="P243" s="165">
        <f t="shared" si="94"/>
        <v>400000</v>
      </c>
      <c r="Q243" s="167"/>
      <c r="R243" s="1210"/>
      <c r="S243" s="14"/>
      <c r="T243" s="14"/>
      <c r="U243" s="14"/>
      <c r="V243" s="14"/>
      <c r="W243" s="14"/>
      <c r="X243" s="10">
        <f t="shared" si="95"/>
        <v>1331818</v>
      </c>
      <c r="Y243" s="10">
        <f t="shared" si="96"/>
        <v>1931818</v>
      </c>
      <c r="Z243" s="10">
        <f t="shared" si="97"/>
        <v>2231818</v>
      </c>
      <c r="AA243" s="10">
        <f t="shared" si="98"/>
        <v>431818</v>
      </c>
      <c r="AB243" s="345">
        <v>43493</v>
      </c>
      <c r="AC243" s="165">
        <v>21718180</v>
      </c>
      <c r="AD243" s="165"/>
      <c r="AE243" s="165">
        <v>0</v>
      </c>
      <c r="AF243" s="165"/>
      <c r="AG243" s="346"/>
      <c r="AH243" s="346"/>
      <c r="AI243" s="344"/>
      <c r="AJ243" s="347">
        <f t="shared" si="100"/>
        <v>21718180</v>
      </c>
      <c r="AK243" s="348">
        <f t="shared" si="99"/>
        <v>0</v>
      </c>
      <c r="AL243" s="350"/>
      <c r="AM243" s="109"/>
    </row>
    <row r="244" spans="1:39" s="19" customFormat="1" ht="23.25" x14ac:dyDescent="0.35">
      <c r="A244" s="168">
        <f t="shared" si="102"/>
        <v>6</v>
      </c>
      <c r="B244" s="154">
        <v>43494</v>
      </c>
      <c r="C244" s="173">
        <f t="shared" si="101"/>
        <v>130</v>
      </c>
      <c r="D244" s="186" t="s">
        <v>81</v>
      </c>
      <c r="E244" s="157" t="s">
        <v>31</v>
      </c>
      <c r="F244" s="170"/>
      <c r="G244" s="159">
        <f t="shared" si="88"/>
        <v>0</v>
      </c>
      <c r="H244" s="160">
        <v>2</v>
      </c>
      <c r="I244" s="161">
        <f t="shared" si="89"/>
        <v>3863636</v>
      </c>
      <c r="J244" s="162">
        <v>8</v>
      </c>
      <c r="K244" s="161">
        <f t="shared" si="90"/>
        <v>17854544</v>
      </c>
      <c r="L244" s="163"/>
      <c r="M244" s="161">
        <f t="shared" si="91"/>
        <v>0</v>
      </c>
      <c r="N244" s="171">
        <f t="shared" si="92"/>
        <v>10</v>
      </c>
      <c r="O244" s="165">
        <f t="shared" si="93"/>
        <v>21718180</v>
      </c>
      <c r="P244" s="165">
        <f t="shared" si="94"/>
        <v>400000</v>
      </c>
      <c r="Q244" s="167"/>
      <c r="R244" s="1210"/>
      <c r="S244" s="14"/>
      <c r="T244" s="14"/>
      <c r="U244" s="14"/>
      <c r="V244" s="14"/>
      <c r="W244" s="14"/>
      <c r="X244" s="10">
        <f t="shared" si="95"/>
        <v>1331818</v>
      </c>
      <c r="Y244" s="10">
        <f t="shared" si="96"/>
        <v>1931818</v>
      </c>
      <c r="Z244" s="10">
        <f t="shared" si="97"/>
        <v>2231818</v>
      </c>
      <c r="AA244" s="10">
        <f t="shared" si="98"/>
        <v>431818</v>
      </c>
      <c r="AB244" s="345">
        <v>43496</v>
      </c>
      <c r="AC244" s="165">
        <v>21718180</v>
      </c>
      <c r="AD244" s="165"/>
      <c r="AE244" s="165">
        <v>0</v>
      </c>
      <c r="AF244" s="165"/>
      <c r="AG244" s="346"/>
      <c r="AH244" s="346"/>
      <c r="AI244" s="344"/>
      <c r="AJ244" s="347">
        <f t="shared" si="100"/>
        <v>21718180</v>
      </c>
      <c r="AK244" s="348">
        <f t="shared" si="99"/>
        <v>0</v>
      </c>
      <c r="AL244" s="350"/>
      <c r="AM244" s="109"/>
    </row>
    <row r="245" spans="1:39" s="19" customFormat="1" ht="23.25" x14ac:dyDescent="0.35">
      <c r="A245" s="168">
        <v>5</v>
      </c>
      <c r="B245" s="154">
        <v>43494</v>
      </c>
      <c r="C245" s="173">
        <f t="shared" si="101"/>
        <v>131</v>
      </c>
      <c r="D245" s="186" t="s">
        <v>33</v>
      </c>
      <c r="E245" s="157" t="s">
        <v>31</v>
      </c>
      <c r="F245" s="170"/>
      <c r="G245" s="159">
        <f t="shared" si="88"/>
        <v>0</v>
      </c>
      <c r="H245" s="160"/>
      <c r="I245" s="161">
        <f t="shared" si="89"/>
        <v>0</v>
      </c>
      <c r="J245" s="162">
        <v>10</v>
      </c>
      <c r="K245" s="161">
        <f t="shared" si="90"/>
        <v>22318180</v>
      </c>
      <c r="L245" s="163"/>
      <c r="M245" s="161">
        <f t="shared" si="91"/>
        <v>0</v>
      </c>
      <c r="N245" s="171">
        <f t="shared" si="92"/>
        <v>10</v>
      </c>
      <c r="O245" s="165">
        <f t="shared" si="93"/>
        <v>22318180</v>
      </c>
      <c r="P245" s="165">
        <f t="shared" si="94"/>
        <v>400000</v>
      </c>
      <c r="Q245" s="167"/>
      <c r="R245" s="1210"/>
      <c r="S245" s="14"/>
      <c r="T245" s="14"/>
      <c r="U245" s="14"/>
      <c r="V245" s="14"/>
      <c r="W245" s="14"/>
      <c r="X245" s="10">
        <f t="shared" si="95"/>
        <v>1331818</v>
      </c>
      <c r="Y245" s="10">
        <f t="shared" si="96"/>
        <v>1931818</v>
      </c>
      <c r="Z245" s="10">
        <f t="shared" si="97"/>
        <v>2231818</v>
      </c>
      <c r="AA245" s="10">
        <f t="shared" si="98"/>
        <v>431818</v>
      </c>
      <c r="AB245" s="345">
        <v>43495</v>
      </c>
      <c r="AC245" s="165">
        <v>22318180</v>
      </c>
      <c r="AD245" s="165"/>
      <c r="AE245" s="165">
        <v>0</v>
      </c>
      <c r="AF245" s="165"/>
      <c r="AG245" s="346"/>
      <c r="AH245" s="346"/>
      <c r="AI245" s="344"/>
      <c r="AJ245" s="347">
        <f t="shared" si="100"/>
        <v>22318180</v>
      </c>
      <c r="AK245" s="348">
        <f t="shared" si="99"/>
        <v>0</v>
      </c>
      <c r="AL245" s="350"/>
      <c r="AM245" s="109"/>
    </row>
    <row r="246" spans="1:39" s="19" customFormat="1" ht="23.25" x14ac:dyDescent="0.35">
      <c r="A246" s="168">
        <v>6</v>
      </c>
      <c r="B246" s="154">
        <v>43494</v>
      </c>
      <c r="C246" s="173">
        <f t="shared" si="101"/>
        <v>132</v>
      </c>
      <c r="D246" s="186" t="s">
        <v>79</v>
      </c>
      <c r="E246" s="157" t="s">
        <v>31</v>
      </c>
      <c r="F246" s="170"/>
      <c r="G246" s="159">
        <f t="shared" si="88"/>
        <v>0</v>
      </c>
      <c r="H246" s="160"/>
      <c r="I246" s="161">
        <f t="shared" si="89"/>
        <v>0</v>
      </c>
      <c r="J246" s="162">
        <v>10</v>
      </c>
      <c r="K246" s="161">
        <f t="shared" si="90"/>
        <v>22318180</v>
      </c>
      <c r="L246" s="163"/>
      <c r="M246" s="161">
        <f t="shared" si="91"/>
        <v>0</v>
      </c>
      <c r="N246" s="171">
        <f t="shared" si="92"/>
        <v>10</v>
      </c>
      <c r="O246" s="165">
        <f t="shared" si="93"/>
        <v>22318180</v>
      </c>
      <c r="P246" s="165">
        <f t="shared" si="94"/>
        <v>400000</v>
      </c>
      <c r="Q246" s="167"/>
      <c r="R246" s="1210"/>
      <c r="S246" s="14"/>
      <c r="T246" s="14"/>
      <c r="U246" s="14"/>
      <c r="V246" s="14"/>
      <c r="W246" s="14"/>
      <c r="X246" s="10">
        <f t="shared" si="95"/>
        <v>1331818</v>
      </c>
      <c r="Y246" s="10">
        <f t="shared" si="96"/>
        <v>1931818</v>
      </c>
      <c r="Z246" s="10">
        <f t="shared" si="97"/>
        <v>2231818</v>
      </c>
      <c r="AA246" s="10">
        <f t="shared" si="98"/>
        <v>431818</v>
      </c>
      <c r="AB246" s="345">
        <v>43495</v>
      </c>
      <c r="AC246" s="165">
        <v>22318180</v>
      </c>
      <c r="AD246" s="26"/>
      <c r="AE246" s="165">
        <v>0</v>
      </c>
      <c r="AF246" s="26"/>
      <c r="AG246" s="26"/>
      <c r="AH246" s="26"/>
      <c r="AI246" s="26"/>
      <c r="AJ246" s="347">
        <f t="shared" si="100"/>
        <v>22318180</v>
      </c>
      <c r="AK246" s="348">
        <f t="shared" si="99"/>
        <v>0</v>
      </c>
      <c r="AL246" s="350"/>
      <c r="AM246" s="109"/>
    </row>
    <row r="247" spans="1:39" s="19" customFormat="1" ht="23.25" x14ac:dyDescent="0.35">
      <c r="A247" s="168">
        <f t="shared" si="102"/>
        <v>7</v>
      </c>
      <c r="B247" s="154">
        <v>43494</v>
      </c>
      <c r="C247" s="173">
        <f t="shared" si="101"/>
        <v>133</v>
      </c>
      <c r="D247" s="187" t="s">
        <v>82</v>
      </c>
      <c r="E247" s="157" t="s">
        <v>31</v>
      </c>
      <c r="F247" s="170"/>
      <c r="G247" s="159">
        <f t="shared" si="88"/>
        <v>0</v>
      </c>
      <c r="H247" s="160">
        <v>2</v>
      </c>
      <c r="I247" s="161">
        <f t="shared" si="89"/>
        <v>3863636</v>
      </c>
      <c r="J247" s="162">
        <v>7</v>
      </c>
      <c r="K247" s="161">
        <f t="shared" si="90"/>
        <v>15622726</v>
      </c>
      <c r="L247" s="163">
        <v>1</v>
      </c>
      <c r="M247" s="161">
        <f t="shared" si="91"/>
        <v>431818</v>
      </c>
      <c r="N247" s="171">
        <f t="shared" si="92"/>
        <v>10</v>
      </c>
      <c r="O247" s="165">
        <f t="shared" si="93"/>
        <v>19918180</v>
      </c>
      <c r="P247" s="165">
        <f t="shared" si="94"/>
        <v>400000</v>
      </c>
      <c r="Q247" s="167"/>
      <c r="R247" s="1210"/>
      <c r="S247" s="14"/>
      <c r="T247" s="14"/>
      <c r="U247" s="14"/>
      <c r="V247" s="14"/>
      <c r="W247" s="14"/>
      <c r="X247" s="10">
        <f t="shared" si="95"/>
        <v>1331818</v>
      </c>
      <c r="Y247" s="10">
        <f t="shared" si="96"/>
        <v>1931818</v>
      </c>
      <c r="Z247" s="10">
        <f t="shared" si="97"/>
        <v>2231818</v>
      </c>
      <c r="AA247" s="10">
        <f t="shared" si="98"/>
        <v>431818</v>
      </c>
      <c r="AB247" s="345">
        <v>43509</v>
      </c>
      <c r="AC247" s="165">
        <v>19918180</v>
      </c>
      <c r="AD247" s="350"/>
      <c r="AE247" s="165">
        <v>0</v>
      </c>
      <c r="AF247" s="344"/>
      <c r="AG247" s="344"/>
      <c r="AH247" s="344"/>
      <c r="AI247" s="344"/>
      <c r="AJ247" s="347">
        <f t="shared" si="100"/>
        <v>19918180</v>
      </c>
      <c r="AK247" s="348">
        <f t="shared" si="99"/>
        <v>0</v>
      </c>
      <c r="AL247" s="438"/>
      <c r="AM247" s="109"/>
    </row>
    <row r="248" spans="1:39" s="19" customFormat="1" ht="23.25" x14ac:dyDescent="0.35">
      <c r="A248" s="168">
        <f t="shared" si="102"/>
        <v>8</v>
      </c>
      <c r="B248" s="154">
        <v>43494</v>
      </c>
      <c r="C248" s="173">
        <f t="shared" si="101"/>
        <v>134</v>
      </c>
      <c r="D248" s="186" t="s">
        <v>48</v>
      </c>
      <c r="E248" s="380" t="s">
        <v>43</v>
      </c>
      <c r="F248" s="170"/>
      <c r="G248" s="159">
        <f t="shared" si="88"/>
        <v>0</v>
      </c>
      <c r="H248" s="160"/>
      <c r="I248" s="161">
        <f t="shared" si="89"/>
        <v>0</v>
      </c>
      <c r="J248" s="162">
        <v>7</v>
      </c>
      <c r="K248" s="161">
        <f t="shared" si="90"/>
        <v>15622726</v>
      </c>
      <c r="L248" s="163">
        <v>3</v>
      </c>
      <c r="M248" s="161">
        <f t="shared" si="91"/>
        <v>1295454</v>
      </c>
      <c r="N248" s="171">
        <f t="shared" si="92"/>
        <v>10</v>
      </c>
      <c r="O248" s="165">
        <f t="shared" si="93"/>
        <v>16918180</v>
      </c>
      <c r="P248" s="165">
        <f t="shared" si="94"/>
        <v>400000</v>
      </c>
      <c r="Q248" s="167"/>
      <c r="R248" s="1210"/>
      <c r="S248" s="14"/>
      <c r="T248" s="14"/>
      <c r="U248" s="14"/>
      <c r="V248" s="14"/>
      <c r="W248" s="14"/>
      <c r="X248" s="10">
        <f t="shared" si="95"/>
        <v>1331818</v>
      </c>
      <c r="Y248" s="10">
        <f t="shared" si="96"/>
        <v>1931818</v>
      </c>
      <c r="Z248" s="10">
        <f t="shared" si="97"/>
        <v>2231818</v>
      </c>
      <c r="AA248" s="10">
        <f t="shared" si="98"/>
        <v>431818</v>
      </c>
      <c r="AB248" s="345">
        <v>43507</v>
      </c>
      <c r="AC248" s="165">
        <v>16918180</v>
      </c>
      <c r="AD248" s="26"/>
      <c r="AE248" s="165">
        <v>0</v>
      </c>
      <c r="AF248" s="26"/>
      <c r="AG248" s="26"/>
      <c r="AH248" s="26"/>
      <c r="AI248" s="26"/>
      <c r="AJ248" s="347">
        <f t="shared" si="100"/>
        <v>16918180</v>
      </c>
      <c r="AK248" s="348">
        <f t="shared" si="99"/>
        <v>0</v>
      </c>
      <c r="AL248" s="350"/>
      <c r="AM248" s="109"/>
    </row>
    <row r="249" spans="1:39" s="19" customFormat="1" ht="23.25" x14ac:dyDescent="0.35">
      <c r="A249" s="168">
        <f t="shared" si="102"/>
        <v>9</v>
      </c>
      <c r="B249" s="154">
        <v>43494</v>
      </c>
      <c r="C249" s="173">
        <f t="shared" si="101"/>
        <v>135</v>
      </c>
      <c r="D249" s="186" t="s">
        <v>42</v>
      </c>
      <c r="E249" s="157" t="s">
        <v>43</v>
      </c>
      <c r="F249" s="170"/>
      <c r="G249" s="159">
        <f t="shared" si="88"/>
        <v>0</v>
      </c>
      <c r="H249" s="160">
        <v>1</v>
      </c>
      <c r="I249" s="161">
        <f t="shared" si="89"/>
        <v>1931818</v>
      </c>
      <c r="J249" s="162">
        <v>8</v>
      </c>
      <c r="K249" s="161">
        <f t="shared" si="90"/>
        <v>17854544</v>
      </c>
      <c r="L249" s="163">
        <v>2</v>
      </c>
      <c r="M249" s="161">
        <f t="shared" si="91"/>
        <v>863636</v>
      </c>
      <c r="N249" s="171">
        <f t="shared" si="92"/>
        <v>11</v>
      </c>
      <c r="O249" s="165">
        <f t="shared" si="93"/>
        <v>20649998</v>
      </c>
      <c r="P249" s="165">
        <f t="shared" si="94"/>
        <v>440000</v>
      </c>
      <c r="Q249" s="167"/>
      <c r="R249" s="1210"/>
      <c r="S249" s="14"/>
      <c r="T249" s="14"/>
      <c r="U249" s="14"/>
      <c r="V249" s="14"/>
      <c r="W249" s="14"/>
      <c r="X249" s="10">
        <f t="shared" si="95"/>
        <v>1331818</v>
      </c>
      <c r="Y249" s="10">
        <f t="shared" si="96"/>
        <v>1931818</v>
      </c>
      <c r="Z249" s="10">
        <f t="shared" si="97"/>
        <v>2231818</v>
      </c>
      <c r="AA249" s="10">
        <f t="shared" si="98"/>
        <v>431818</v>
      </c>
      <c r="AB249" s="345">
        <v>43495</v>
      </c>
      <c r="AC249" s="165">
        <v>20649998</v>
      </c>
      <c r="AD249" s="350"/>
      <c r="AE249" s="165">
        <v>0</v>
      </c>
      <c r="AF249" s="344"/>
      <c r="AG249" s="344"/>
      <c r="AH249" s="344"/>
      <c r="AI249" s="344"/>
      <c r="AJ249" s="347">
        <f t="shared" si="100"/>
        <v>20649998</v>
      </c>
      <c r="AK249" s="348">
        <f t="shared" si="99"/>
        <v>0</v>
      </c>
      <c r="AL249" s="350"/>
      <c r="AM249" s="109"/>
    </row>
    <row r="250" spans="1:39" s="19" customFormat="1" ht="23.25" x14ac:dyDescent="0.35">
      <c r="A250" s="168">
        <v>7</v>
      </c>
      <c r="B250" s="154">
        <v>43494</v>
      </c>
      <c r="C250" s="173">
        <f t="shared" si="101"/>
        <v>136</v>
      </c>
      <c r="D250" s="187" t="s">
        <v>53</v>
      </c>
      <c r="E250" s="157" t="s">
        <v>43</v>
      </c>
      <c r="F250" s="170"/>
      <c r="G250" s="159">
        <f t="shared" si="88"/>
        <v>0</v>
      </c>
      <c r="H250" s="160"/>
      <c r="I250" s="161">
        <f t="shared" si="89"/>
        <v>0</v>
      </c>
      <c r="J250" s="162">
        <v>7</v>
      </c>
      <c r="K250" s="161">
        <f t="shared" si="90"/>
        <v>15622726</v>
      </c>
      <c r="L250" s="163">
        <v>2</v>
      </c>
      <c r="M250" s="161">
        <f t="shared" si="91"/>
        <v>863636</v>
      </c>
      <c r="N250" s="171">
        <f t="shared" si="92"/>
        <v>9</v>
      </c>
      <c r="O250" s="165">
        <f t="shared" si="93"/>
        <v>16486362</v>
      </c>
      <c r="P250" s="165">
        <f t="shared" si="94"/>
        <v>360000</v>
      </c>
      <c r="Q250" s="167"/>
      <c r="R250" s="1210"/>
      <c r="S250" s="14"/>
      <c r="T250" s="14"/>
      <c r="U250" s="14"/>
      <c r="V250" s="14"/>
      <c r="W250" s="14"/>
      <c r="X250" s="10">
        <f t="shared" si="95"/>
        <v>1331818</v>
      </c>
      <c r="Y250" s="10">
        <f t="shared" si="96"/>
        <v>1931818</v>
      </c>
      <c r="Z250" s="10">
        <f t="shared" si="97"/>
        <v>2231818</v>
      </c>
      <c r="AA250" s="10">
        <f t="shared" si="98"/>
        <v>431818</v>
      </c>
      <c r="AB250" s="345">
        <v>43495</v>
      </c>
      <c r="AC250" s="165">
        <v>15000000</v>
      </c>
      <c r="AD250" s="345">
        <v>43497</v>
      </c>
      <c r="AE250" s="165">
        <v>1486366</v>
      </c>
      <c r="AF250" s="344"/>
      <c r="AG250" s="344"/>
      <c r="AH250" s="344"/>
      <c r="AI250" s="344"/>
      <c r="AJ250" s="347">
        <f t="shared" si="100"/>
        <v>16486366</v>
      </c>
      <c r="AK250" s="348">
        <f t="shared" si="99"/>
        <v>-4</v>
      </c>
      <c r="AL250" s="350"/>
      <c r="AM250" s="109"/>
    </row>
    <row r="251" spans="1:39" s="19" customFormat="1" ht="23.25" x14ac:dyDescent="0.35">
      <c r="A251" s="168">
        <f t="shared" si="102"/>
        <v>8</v>
      </c>
      <c r="B251" s="154">
        <v>43494</v>
      </c>
      <c r="C251" s="173">
        <f t="shared" si="101"/>
        <v>137</v>
      </c>
      <c r="D251" s="186" t="s">
        <v>39</v>
      </c>
      <c r="E251" s="157" t="s">
        <v>43</v>
      </c>
      <c r="F251" s="170"/>
      <c r="G251" s="159">
        <f t="shared" si="88"/>
        <v>0</v>
      </c>
      <c r="H251" s="160">
        <v>2</v>
      </c>
      <c r="I251" s="161">
        <f t="shared" si="89"/>
        <v>3863636</v>
      </c>
      <c r="J251" s="162">
        <v>7</v>
      </c>
      <c r="K251" s="161">
        <f t="shared" si="90"/>
        <v>15622726</v>
      </c>
      <c r="L251" s="163">
        <v>2</v>
      </c>
      <c r="M251" s="161">
        <f t="shared" si="91"/>
        <v>863636</v>
      </c>
      <c r="N251" s="171">
        <f t="shared" si="92"/>
        <v>11</v>
      </c>
      <c r="O251" s="165">
        <f t="shared" si="93"/>
        <v>20349998</v>
      </c>
      <c r="P251" s="165">
        <f t="shared" si="94"/>
        <v>440000</v>
      </c>
      <c r="Q251" s="167"/>
      <c r="R251" s="1210"/>
      <c r="S251" s="14"/>
      <c r="T251" s="14"/>
      <c r="U251" s="14"/>
      <c r="V251" s="14"/>
      <c r="W251" s="14"/>
      <c r="X251" s="10">
        <f t="shared" si="95"/>
        <v>1331818</v>
      </c>
      <c r="Y251" s="10">
        <f t="shared" si="96"/>
        <v>1931818</v>
      </c>
      <c r="Z251" s="10">
        <f t="shared" si="97"/>
        <v>2231818</v>
      </c>
      <c r="AA251" s="10">
        <f t="shared" si="98"/>
        <v>431818</v>
      </c>
      <c r="AB251" s="345">
        <v>43493</v>
      </c>
      <c r="AC251" s="165">
        <v>18349998</v>
      </c>
      <c r="AD251" s="345">
        <v>43495</v>
      </c>
      <c r="AE251" s="165">
        <v>2000000</v>
      </c>
      <c r="AF251" s="344"/>
      <c r="AG251" s="344"/>
      <c r="AH251" s="344"/>
      <c r="AI251" s="344"/>
      <c r="AJ251" s="347">
        <f t="shared" si="100"/>
        <v>20349998</v>
      </c>
      <c r="AK251" s="348">
        <f t="shared" si="99"/>
        <v>0</v>
      </c>
      <c r="AL251" s="350"/>
      <c r="AM251" s="109"/>
    </row>
    <row r="252" spans="1:39" s="19" customFormat="1" ht="23.25" x14ac:dyDescent="0.35">
      <c r="A252" s="168">
        <v>8</v>
      </c>
      <c r="B252" s="154">
        <v>43494</v>
      </c>
      <c r="C252" s="173">
        <f t="shared" si="101"/>
        <v>138</v>
      </c>
      <c r="D252" s="186" t="s">
        <v>69</v>
      </c>
      <c r="E252" s="157" t="s">
        <v>57</v>
      </c>
      <c r="F252" s="170"/>
      <c r="G252" s="159">
        <f t="shared" si="88"/>
        <v>0</v>
      </c>
      <c r="H252" s="160">
        <v>1</v>
      </c>
      <c r="I252" s="161">
        <f t="shared" si="89"/>
        <v>1931818</v>
      </c>
      <c r="J252" s="162">
        <v>5</v>
      </c>
      <c r="K252" s="161">
        <f t="shared" si="90"/>
        <v>11159090</v>
      </c>
      <c r="L252" s="163">
        <v>2</v>
      </c>
      <c r="M252" s="161">
        <f t="shared" si="91"/>
        <v>863636</v>
      </c>
      <c r="N252" s="171">
        <f t="shared" si="92"/>
        <v>8</v>
      </c>
      <c r="O252" s="165">
        <f t="shared" si="93"/>
        <v>13954544</v>
      </c>
      <c r="P252" s="165">
        <f t="shared" si="94"/>
        <v>320000</v>
      </c>
      <c r="Q252" s="167"/>
      <c r="R252" s="1210"/>
      <c r="S252" s="14"/>
      <c r="T252" s="14"/>
      <c r="U252" s="14"/>
      <c r="V252" s="14"/>
      <c r="W252" s="14"/>
      <c r="X252" s="10">
        <f t="shared" si="95"/>
        <v>1331818</v>
      </c>
      <c r="Y252" s="10">
        <f t="shared" si="96"/>
        <v>1931818</v>
      </c>
      <c r="Z252" s="10">
        <f t="shared" si="97"/>
        <v>2231818</v>
      </c>
      <c r="AA252" s="10">
        <f t="shared" si="98"/>
        <v>431818</v>
      </c>
      <c r="AB252" s="345">
        <v>43495</v>
      </c>
      <c r="AC252" s="165">
        <v>13954544</v>
      </c>
      <c r="AD252" s="350"/>
      <c r="AE252" s="165">
        <v>0</v>
      </c>
      <c r="AF252" s="344"/>
      <c r="AG252" s="344"/>
      <c r="AH252" s="344"/>
      <c r="AI252" s="344"/>
      <c r="AJ252" s="347">
        <f t="shared" si="100"/>
        <v>13954544</v>
      </c>
      <c r="AK252" s="348">
        <f t="shared" si="99"/>
        <v>0</v>
      </c>
      <c r="AL252" s="350"/>
      <c r="AM252" s="109"/>
    </row>
    <row r="253" spans="1:39" s="19" customFormat="1" ht="23.25" x14ac:dyDescent="0.35">
      <c r="A253" s="168">
        <f t="shared" si="102"/>
        <v>9</v>
      </c>
      <c r="B253" s="154">
        <v>43494</v>
      </c>
      <c r="C253" s="173">
        <f t="shared" si="101"/>
        <v>139</v>
      </c>
      <c r="D253" s="186" t="s">
        <v>71</v>
      </c>
      <c r="E253" s="324" t="s">
        <v>57</v>
      </c>
      <c r="F253" s="170"/>
      <c r="G253" s="159">
        <f t="shared" si="88"/>
        <v>0</v>
      </c>
      <c r="H253" s="160">
        <v>1</v>
      </c>
      <c r="I253" s="161">
        <f t="shared" si="89"/>
        <v>1931818</v>
      </c>
      <c r="J253" s="162">
        <v>6</v>
      </c>
      <c r="K253" s="161">
        <f t="shared" si="90"/>
        <v>13390908</v>
      </c>
      <c r="L253" s="163">
        <v>1</v>
      </c>
      <c r="M253" s="161">
        <f t="shared" si="91"/>
        <v>431818</v>
      </c>
      <c r="N253" s="171">
        <f t="shared" si="92"/>
        <v>8</v>
      </c>
      <c r="O253" s="165">
        <f t="shared" si="93"/>
        <v>15754544</v>
      </c>
      <c r="P253" s="165">
        <f t="shared" si="94"/>
        <v>320000</v>
      </c>
      <c r="Q253" s="167"/>
      <c r="R253" s="1210"/>
      <c r="S253" s="14"/>
      <c r="T253" s="14"/>
      <c r="U253" s="14"/>
      <c r="V253" s="14"/>
      <c r="W253" s="14"/>
      <c r="X253" s="10">
        <f t="shared" si="95"/>
        <v>1331818</v>
      </c>
      <c r="Y253" s="10">
        <f t="shared" si="96"/>
        <v>1931818</v>
      </c>
      <c r="Z253" s="10">
        <f t="shared" si="97"/>
        <v>2231818</v>
      </c>
      <c r="AA253" s="10">
        <f t="shared" si="98"/>
        <v>431818</v>
      </c>
      <c r="AB253" s="345">
        <v>43496</v>
      </c>
      <c r="AC253" s="165">
        <v>7000000</v>
      </c>
      <c r="AD253" s="345">
        <v>43502</v>
      </c>
      <c r="AE253" s="165">
        <v>8754544</v>
      </c>
      <c r="AF253" s="344"/>
      <c r="AG253" s="344"/>
      <c r="AH253" s="344"/>
      <c r="AI253" s="344"/>
      <c r="AJ253" s="347">
        <f t="shared" si="100"/>
        <v>15754544</v>
      </c>
      <c r="AK253" s="348">
        <f t="shared" si="99"/>
        <v>0</v>
      </c>
      <c r="AL253" s="350"/>
      <c r="AM253" s="109"/>
    </row>
    <row r="254" spans="1:39" s="19" customFormat="1" ht="23.25" x14ac:dyDescent="0.35">
      <c r="A254" s="168">
        <v>9</v>
      </c>
      <c r="B254" s="154">
        <v>43494</v>
      </c>
      <c r="C254" s="173">
        <f t="shared" si="101"/>
        <v>140</v>
      </c>
      <c r="D254" s="186" t="s">
        <v>73</v>
      </c>
      <c r="E254" s="380" t="s">
        <v>57</v>
      </c>
      <c r="F254" s="170"/>
      <c r="G254" s="159">
        <f t="shared" si="88"/>
        <v>0</v>
      </c>
      <c r="H254" s="160">
        <v>1</v>
      </c>
      <c r="I254" s="161">
        <f t="shared" si="89"/>
        <v>1931818</v>
      </c>
      <c r="J254" s="162">
        <v>6</v>
      </c>
      <c r="K254" s="161">
        <f t="shared" si="90"/>
        <v>13390908</v>
      </c>
      <c r="L254" s="163">
        <v>1</v>
      </c>
      <c r="M254" s="161">
        <f t="shared" si="91"/>
        <v>431818</v>
      </c>
      <c r="N254" s="171">
        <f t="shared" si="92"/>
        <v>8</v>
      </c>
      <c r="O254" s="165">
        <f t="shared" si="93"/>
        <v>15754544</v>
      </c>
      <c r="P254" s="165">
        <f t="shared" si="94"/>
        <v>320000</v>
      </c>
      <c r="Q254" s="167"/>
      <c r="R254" s="1210"/>
      <c r="S254" s="14"/>
      <c r="T254" s="14"/>
      <c r="U254" s="14"/>
      <c r="V254" s="14"/>
      <c r="W254" s="14"/>
      <c r="X254" s="10">
        <f t="shared" si="95"/>
        <v>1331818</v>
      </c>
      <c r="Y254" s="10">
        <f t="shared" si="96"/>
        <v>1931818</v>
      </c>
      <c r="Z254" s="10">
        <f t="shared" si="97"/>
        <v>2231818</v>
      </c>
      <c r="AA254" s="10">
        <f t="shared" si="98"/>
        <v>431818</v>
      </c>
      <c r="AB254" s="345">
        <v>43496</v>
      </c>
      <c r="AC254" s="165">
        <v>13755000</v>
      </c>
      <c r="AD254" s="345">
        <v>43504</v>
      </c>
      <c r="AE254" s="165">
        <v>1999544</v>
      </c>
      <c r="AF254" s="344"/>
      <c r="AG254" s="344"/>
      <c r="AH254" s="344"/>
      <c r="AI254" s="344"/>
      <c r="AJ254" s="347">
        <f t="shared" si="100"/>
        <v>15754544</v>
      </c>
      <c r="AK254" s="348">
        <f t="shared" si="99"/>
        <v>0</v>
      </c>
      <c r="AL254" s="350"/>
      <c r="AM254" s="109"/>
    </row>
    <row r="255" spans="1:39" s="19" customFormat="1" ht="23.25" x14ac:dyDescent="0.35">
      <c r="A255" s="168">
        <f t="shared" si="102"/>
        <v>10</v>
      </c>
      <c r="B255" s="154">
        <v>43494</v>
      </c>
      <c r="C255" s="173">
        <f t="shared" si="101"/>
        <v>141</v>
      </c>
      <c r="D255" s="186" t="s">
        <v>39</v>
      </c>
      <c r="E255" s="157" t="s">
        <v>57</v>
      </c>
      <c r="F255" s="170"/>
      <c r="G255" s="159">
        <f t="shared" si="88"/>
        <v>0</v>
      </c>
      <c r="H255" s="160">
        <v>1</v>
      </c>
      <c r="I255" s="161">
        <f t="shared" si="89"/>
        <v>1931818</v>
      </c>
      <c r="J255" s="162">
        <v>6</v>
      </c>
      <c r="K255" s="161">
        <f t="shared" si="90"/>
        <v>13390908</v>
      </c>
      <c r="L255" s="163">
        <v>2</v>
      </c>
      <c r="M255" s="161">
        <f t="shared" si="91"/>
        <v>863636</v>
      </c>
      <c r="N255" s="171">
        <f t="shared" si="92"/>
        <v>9</v>
      </c>
      <c r="O255" s="165">
        <f t="shared" si="93"/>
        <v>16186362</v>
      </c>
      <c r="P255" s="165">
        <f t="shared" si="94"/>
        <v>360000</v>
      </c>
      <c r="Q255" s="167"/>
      <c r="R255" s="1210"/>
      <c r="S255" s="14"/>
      <c r="T255" s="14"/>
      <c r="U255" s="14"/>
      <c r="V255" s="14"/>
      <c r="W255" s="14"/>
      <c r="X255" s="10">
        <f t="shared" si="95"/>
        <v>1331818</v>
      </c>
      <c r="Y255" s="10">
        <f t="shared" si="96"/>
        <v>1931818</v>
      </c>
      <c r="Z255" s="10">
        <f t="shared" si="97"/>
        <v>2231818</v>
      </c>
      <c r="AA255" s="10">
        <f t="shared" si="98"/>
        <v>431818</v>
      </c>
      <c r="AB255" s="345">
        <v>43495</v>
      </c>
      <c r="AC255" s="165">
        <v>16186362</v>
      </c>
      <c r="AD255" s="345">
        <v>43488</v>
      </c>
      <c r="AE255" s="165">
        <v>0</v>
      </c>
      <c r="AF255" s="344"/>
      <c r="AG255" s="344"/>
      <c r="AH255" s="344"/>
      <c r="AI255" s="344"/>
      <c r="AJ255" s="347">
        <f t="shared" si="100"/>
        <v>16186362</v>
      </c>
      <c r="AK255" s="348">
        <f t="shared" si="99"/>
        <v>0</v>
      </c>
      <c r="AL255" s="350"/>
      <c r="AM255" s="109"/>
    </row>
    <row r="256" spans="1:39" s="19" customFormat="1" ht="24" thickBot="1" x14ac:dyDescent="0.4">
      <c r="A256" s="168"/>
      <c r="B256" s="188"/>
      <c r="C256" s="173"/>
      <c r="D256" s="174"/>
      <c r="E256" s="157"/>
      <c r="F256" s="170"/>
      <c r="G256" s="170"/>
      <c r="H256" s="170"/>
      <c r="I256" s="170"/>
      <c r="J256" s="170"/>
      <c r="K256" s="170"/>
      <c r="L256" s="170"/>
      <c r="M256" s="170"/>
      <c r="N256" s="164"/>
      <c r="O256" s="165"/>
      <c r="P256" s="165">
        <f t="shared" si="94"/>
        <v>0</v>
      </c>
      <c r="Q256" s="167"/>
      <c r="R256" s="1210"/>
      <c r="S256" s="14"/>
      <c r="T256" s="14"/>
      <c r="U256" s="14"/>
      <c r="V256" s="14"/>
      <c r="W256" s="14"/>
      <c r="X256" s="10">
        <f t="shared" si="95"/>
        <v>1331818</v>
      </c>
      <c r="Y256" s="10">
        <f t="shared" si="96"/>
        <v>1931818</v>
      </c>
      <c r="Z256" s="10">
        <f t="shared" si="97"/>
        <v>2231818</v>
      </c>
      <c r="AA256" s="10">
        <f t="shared" si="98"/>
        <v>431818</v>
      </c>
      <c r="AB256" s="350"/>
      <c r="AC256" s="165">
        <v>0</v>
      </c>
      <c r="AD256" s="350"/>
      <c r="AE256" s="165">
        <v>0</v>
      </c>
      <c r="AF256" s="344"/>
      <c r="AG256" s="344"/>
      <c r="AH256" s="344"/>
      <c r="AI256" s="344"/>
      <c r="AJ256" s="347">
        <f t="shared" si="100"/>
        <v>0</v>
      </c>
      <c r="AK256" s="348">
        <f t="shared" si="99"/>
        <v>0</v>
      </c>
      <c r="AL256" s="350"/>
      <c r="AM256" s="109"/>
    </row>
    <row r="257" spans="1:39" s="19" customFormat="1" ht="24" thickBot="1" x14ac:dyDescent="0.4">
      <c r="A257" s="2787" t="s">
        <v>60</v>
      </c>
      <c r="B257" s="2788"/>
      <c r="C257" s="2788"/>
      <c r="D257" s="2788"/>
      <c r="E257" s="2788"/>
      <c r="F257" s="175">
        <f t="shared" ref="F257:L257" si="103">SUM(F239:F256)</f>
        <v>0</v>
      </c>
      <c r="G257" s="175">
        <f t="shared" si="103"/>
        <v>0</v>
      </c>
      <c r="H257" s="175">
        <f t="shared" si="103"/>
        <v>17</v>
      </c>
      <c r="I257" s="175">
        <f t="shared" si="103"/>
        <v>32840906</v>
      </c>
      <c r="J257" s="175">
        <f t="shared" si="103"/>
        <v>127</v>
      </c>
      <c r="K257" s="175">
        <f t="shared" si="103"/>
        <v>283440886</v>
      </c>
      <c r="L257" s="175">
        <f t="shared" si="103"/>
        <v>20</v>
      </c>
      <c r="M257" s="175">
        <f t="shared" ref="M257:Q257" si="104">SUM(M239:M256)</f>
        <v>8636360</v>
      </c>
      <c r="N257" s="175">
        <f t="shared" si="104"/>
        <v>164</v>
      </c>
      <c r="O257" s="175">
        <f t="shared" si="104"/>
        <v>324918152</v>
      </c>
      <c r="P257" s="175">
        <f t="shared" si="104"/>
        <v>6560000</v>
      </c>
      <c r="Q257" s="176">
        <f t="shared" si="104"/>
        <v>0</v>
      </c>
      <c r="R257" s="1210"/>
      <c r="S257" s="14"/>
      <c r="T257" s="14"/>
      <c r="U257" s="14"/>
      <c r="V257" s="14"/>
      <c r="W257" s="14"/>
      <c r="X257" s="10">
        <f>1326818-45000</f>
        <v>1281818</v>
      </c>
      <c r="Y257" s="10">
        <f>1926818-45000</f>
        <v>1881818</v>
      </c>
      <c r="Z257" s="10">
        <f>2226818-45000</f>
        <v>2181818</v>
      </c>
      <c r="AA257" s="10">
        <f>426818-45000</f>
        <v>381818</v>
      </c>
      <c r="AB257" s="26" t="s">
        <v>115</v>
      </c>
      <c r="AC257" s="26">
        <f t="shared" ref="AC257:AK257" si="105">SUM(AC239:AC256)</f>
        <v>305459522</v>
      </c>
      <c r="AD257" s="26">
        <f t="shared" si="105"/>
        <v>260986</v>
      </c>
      <c r="AE257" s="26">
        <f t="shared" si="105"/>
        <v>19458634</v>
      </c>
      <c r="AF257" s="26">
        <f t="shared" si="105"/>
        <v>0</v>
      </c>
      <c r="AG257" s="26">
        <f t="shared" si="105"/>
        <v>0</v>
      </c>
      <c r="AH257" s="26">
        <f t="shared" si="105"/>
        <v>0</v>
      </c>
      <c r="AI257" s="26">
        <f t="shared" si="105"/>
        <v>0</v>
      </c>
      <c r="AJ257" s="26">
        <f>SUM(AJ239:AJ256)</f>
        <v>324918156</v>
      </c>
      <c r="AK257" s="26">
        <f t="shared" si="105"/>
        <v>-4</v>
      </c>
      <c r="AL257" s="350"/>
      <c r="AM257" s="109"/>
    </row>
    <row r="258" spans="1:39" s="19" customFormat="1" ht="23.25" x14ac:dyDescent="0.35">
      <c r="A258" s="13" t="s">
        <v>61</v>
      </c>
      <c r="B258" s="13"/>
      <c r="C258" s="13"/>
      <c r="D258" s="13"/>
      <c r="E258" s="13"/>
      <c r="F258" s="40"/>
      <c r="G258" s="13"/>
      <c r="H258" s="13"/>
      <c r="I258" s="13"/>
      <c r="J258" s="13"/>
      <c r="K258" s="13"/>
      <c r="L258" s="13"/>
      <c r="M258" s="13"/>
      <c r="N258" s="14"/>
      <c r="O258" s="14"/>
      <c r="P258" s="352"/>
      <c r="Q258" s="14"/>
      <c r="R258" s="1210"/>
      <c r="S258" s="14"/>
      <c r="T258" s="14"/>
      <c r="U258" s="14"/>
      <c r="V258" s="14"/>
      <c r="W258" s="14"/>
      <c r="X258" s="10"/>
      <c r="Y258" s="10"/>
      <c r="Z258" s="10"/>
      <c r="AA258" s="10"/>
      <c r="AB258" s="400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09"/>
    </row>
    <row r="259" spans="1:39" s="19" customFormat="1" ht="23.25" x14ac:dyDescent="0.35">
      <c r="A259" s="13"/>
      <c r="B259" s="13"/>
      <c r="C259" s="390"/>
      <c r="D259" s="391"/>
      <c r="E259" s="13"/>
      <c r="F259" s="40"/>
      <c r="G259" s="13"/>
      <c r="H259" s="40"/>
      <c r="I259" s="83"/>
      <c r="J259" s="40"/>
      <c r="K259" s="13"/>
      <c r="L259" s="40"/>
      <c r="M259" s="13"/>
      <c r="N259" s="40"/>
      <c r="O259" s="2798" t="s">
        <v>62</v>
      </c>
      <c r="P259" s="2798"/>
      <c r="Q259" s="2798"/>
      <c r="R259" s="1210"/>
      <c r="S259" s="14"/>
      <c r="T259" s="14"/>
      <c r="U259" s="14"/>
      <c r="V259" s="14"/>
      <c r="W259" s="14"/>
      <c r="X259" s="10"/>
      <c r="Y259" s="10"/>
      <c r="Z259" s="10"/>
      <c r="AA259" s="10"/>
      <c r="AB259" s="400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09"/>
    </row>
    <row r="260" spans="1:39" s="19" customFormat="1" ht="23.25" x14ac:dyDescent="0.35">
      <c r="A260" s="13"/>
      <c r="B260" s="13"/>
      <c r="C260" s="13"/>
      <c r="D260" s="13"/>
      <c r="E260" s="13"/>
      <c r="F260" s="337"/>
      <c r="G260" s="13"/>
      <c r="H260" s="337"/>
      <c r="I260" s="13"/>
      <c r="J260" s="337"/>
      <c r="K260" s="13"/>
      <c r="L260" s="337"/>
      <c r="M260" s="13"/>
      <c r="N260" s="337"/>
      <c r="O260" s="337"/>
      <c r="P260" s="337"/>
      <c r="Q260" s="337"/>
      <c r="R260" s="1210"/>
      <c r="S260" s="14"/>
      <c r="T260" s="14"/>
      <c r="U260" s="14"/>
      <c r="V260" s="14"/>
      <c r="W260" s="14"/>
      <c r="X260" s="10"/>
      <c r="Y260" s="10"/>
      <c r="Z260" s="10"/>
      <c r="AA260" s="10"/>
      <c r="AB260" s="400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09"/>
    </row>
    <row r="261" spans="1:39" s="19" customFormat="1" ht="23.25" x14ac:dyDescent="0.35">
      <c r="A261" s="13"/>
      <c r="B261" s="13"/>
      <c r="C261" s="13"/>
      <c r="D261" s="13"/>
      <c r="E261" s="13"/>
      <c r="F261" s="353"/>
      <c r="G261" s="13"/>
      <c r="H261" s="353"/>
      <c r="I261" s="13"/>
      <c r="J261" s="353"/>
      <c r="K261" s="13"/>
      <c r="L261" s="353"/>
      <c r="M261" s="13"/>
      <c r="N261" s="13"/>
      <c r="O261" s="14"/>
      <c r="P261" s="14"/>
      <c r="Q261" s="14"/>
      <c r="R261" s="1210"/>
      <c r="S261" s="14"/>
      <c r="T261" s="14"/>
      <c r="U261" s="14"/>
      <c r="V261" s="14"/>
      <c r="W261" s="14"/>
      <c r="X261" s="10"/>
      <c r="Y261" s="10"/>
      <c r="Z261" s="10"/>
      <c r="AA261" s="10"/>
      <c r="AB261" s="400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09"/>
    </row>
    <row r="262" spans="1:39" s="19" customFormat="1" ht="23.25" x14ac:dyDescent="0.3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4"/>
      <c r="P262" s="14"/>
      <c r="Q262" s="14"/>
      <c r="R262" s="1210"/>
      <c r="S262" s="14"/>
      <c r="T262" s="14"/>
      <c r="U262" s="14"/>
      <c r="V262" s="14"/>
      <c r="W262" s="14"/>
      <c r="X262" s="10"/>
      <c r="Y262" s="10"/>
      <c r="Z262" s="10"/>
      <c r="AA262" s="10"/>
      <c r="AB262" s="400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09"/>
    </row>
    <row r="263" spans="1:39" s="19" customFormat="1" ht="23.25" x14ac:dyDescent="0.3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2810" t="s">
        <v>63</v>
      </c>
      <c r="P263" s="2810"/>
      <c r="Q263" s="2810"/>
      <c r="R263" s="1210"/>
      <c r="S263" s="14"/>
      <c r="T263" s="14"/>
      <c r="U263" s="14"/>
      <c r="V263" s="14"/>
      <c r="W263" s="14"/>
      <c r="X263" s="10"/>
      <c r="Y263" s="10"/>
      <c r="Z263" s="10"/>
      <c r="AA263" s="10"/>
      <c r="AB263" s="400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09"/>
    </row>
    <row r="264" spans="1:39" s="19" customFormat="1" ht="23.25" x14ac:dyDescent="0.3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2798" t="s">
        <v>64</v>
      </c>
      <c r="P264" s="2798"/>
      <c r="Q264" s="2798"/>
      <c r="R264" s="1210"/>
      <c r="S264" s="14"/>
      <c r="T264" s="14"/>
      <c r="U264" s="14"/>
      <c r="V264" s="14"/>
      <c r="W264" s="14"/>
      <c r="X264" s="14"/>
      <c r="Y264" s="14"/>
      <c r="Z264" s="14"/>
      <c r="AA264" s="14"/>
      <c r="AB264" s="400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09"/>
    </row>
    <row r="265" spans="1:39" s="19" customFormat="1" ht="23.25" x14ac:dyDescent="0.3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5"/>
      <c r="O265" s="25"/>
      <c r="P265" s="25"/>
      <c r="Q265" s="25"/>
      <c r="R265" s="1210"/>
      <c r="S265" s="14"/>
      <c r="T265" s="14"/>
      <c r="U265" s="14"/>
      <c r="V265" s="14"/>
      <c r="W265" s="14"/>
      <c r="X265" s="14"/>
      <c r="Y265" s="14"/>
      <c r="Z265" s="14"/>
      <c r="AA265" s="14"/>
      <c r="AB265" s="400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09"/>
    </row>
    <row r="266" spans="1:39" s="19" customFormat="1" ht="23.25" x14ac:dyDescent="0.35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5"/>
      <c r="O266" s="25"/>
      <c r="P266" s="25"/>
      <c r="Q266" s="25"/>
      <c r="R266" s="1210"/>
      <c r="S266" s="14"/>
      <c r="T266" s="14"/>
      <c r="U266" s="14"/>
      <c r="V266" s="14"/>
      <c r="W266" s="14"/>
      <c r="X266" s="14"/>
      <c r="Y266" s="14"/>
      <c r="Z266" s="14"/>
      <c r="AA266" s="14"/>
      <c r="AB266" s="400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09"/>
    </row>
    <row r="267" spans="1:39" s="19" customFormat="1" ht="23.25" x14ac:dyDescent="0.35">
      <c r="A267" s="13" t="s">
        <v>0</v>
      </c>
      <c r="B267" s="13" t="s">
        <v>163</v>
      </c>
      <c r="C267" s="144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4"/>
      <c r="O267" s="354" t="s">
        <v>66</v>
      </c>
      <c r="P267" s="2799" t="s">
        <v>2</v>
      </c>
      <c r="Q267" s="2799"/>
      <c r="R267" s="1210"/>
      <c r="S267" s="14"/>
      <c r="T267" s="14"/>
      <c r="U267" s="14"/>
      <c r="V267" s="14"/>
      <c r="W267" s="14"/>
      <c r="X267" s="14"/>
      <c r="Y267" s="14"/>
      <c r="Z267" s="14"/>
      <c r="AA267" s="14"/>
      <c r="AB267" s="400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09"/>
    </row>
    <row r="268" spans="1:39" s="19" customFormat="1" ht="23.25" x14ac:dyDescent="0.35">
      <c r="A268" s="13" t="s">
        <v>3</v>
      </c>
      <c r="B268" s="13" t="s">
        <v>4</v>
      </c>
      <c r="C268" s="144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4"/>
      <c r="O268" s="14"/>
      <c r="P268" s="14"/>
      <c r="Q268" s="14"/>
      <c r="R268" s="1210"/>
      <c r="S268" s="14"/>
      <c r="T268" s="14"/>
      <c r="U268" s="14"/>
      <c r="V268" s="14"/>
      <c r="W268" s="14"/>
      <c r="X268" s="14"/>
      <c r="Y268" s="14"/>
      <c r="Z268" s="14"/>
      <c r="AA268" s="14"/>
      <c r="AB268" s="400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09"/>
    </row>
    <row r="269" spans="1:39" s="19" customFormat="1" ht="23.25" x14ac:dyDescent="0.3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4"/>
      <c r="O269" s="14"/>
      <c r="P269" s="14"/>
      <c r="Q269" s="14"/>
      <c r="R269" s="1210"/>
      <c r="S269" s="14"/>
      <c r="T269" s="14"/>
      <c r="U269" s="14"/>
      <c r="V269" s="14"/>
      <c r="W269" s="14"/>
      <c r="X269" s="14"/>
      <c r="Y269" s="14"/>
      <c r="Z269" s="14"/>
      <c r="AA269" s="14"/>
      <c r="AB269" s="400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09"/>
    </row>
    <row r="270" spans="1:39" s="19" customFormat="1" ht="23.25" x14ac:dyDescent="0.35">
      <c r="A270" s="13" t="s">
        <v>5</v>
      </c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4"/>
      <c r="O270" s="406"/>
      <c r="P270" s="14"/>
      <c r="Q270" s="14"/>
      <c r="R270" s="1210"/>
      <c r="S270" s="14"/>
      <c r="T270" s="14"/>
      <c r="U270" s="14"/>
      <c r="V270" s="14"/>
      <c r="W270" s="14"/>
      <c r="X270" s="14"/>
      <c r="Y270" s="14"/>
      <c r="Z270" s="14"/>
      <c r="AA270" s="14"/>
      <c r="AB270" s="400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09"/>
    </row>
    <row r="271" spans="1:39" s="19" customFormat="1" ht="23.25" x14ac:dyDescent="0.35">
      <c r="A271" s="13" t="s">
        <v>6</v>
      </c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4"/>
      <c r="O271" s="14"/>
      <c r="P271" s="14"/>
      <c r="Q271" s="14"/>
      <c r="R271" s="1210"/>
      <c r="S271" s="14"/>
      <c r="T271" s="14"/>
      <c r="U271" s="14"/>
      <c r="V271" s="14"/>
      <c r="W271" s="14"/>
      <c r="X271" s="14"/>
      <c r="Y271" s="14"/>
      <c r="Z271" s="14"/>
      <c r="AA271" s="14"/>
      <c r="AB271" s="400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09"/>
    </row>
    <row r="272" spans="1:39" s="19" customFormat="1" ht="23.25" x14ac:dyDescent="0.35">
      <c r="A272" s="13" t="s">
        <v>7</v>
      </c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4"/>
      <c r="O272" s="14"/>
      <c r="P272" s="14"/>
      <c r="Q272" s="14"/>
      <c r="R272" s="1210"/>
      <c r="S272" s="14"/>
      <c r="T272" s="14"/>
      <c r="U272" s="14"/>
      <c r="V272" s="14"/>
      <c r="W272" s="14"/>
      <c r="X272" s="14"/>
      <c r="Y272" s="14"/>
      <c r="Z272" s="14"/>
      <c r="AA272" s="14"/>
      <c r="AB272" s="400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09"/>
    </row>
    <row r="273" spans="1:39" s="19" customFormat="1" ht="24" thickBot="1" x14ac:dyDescent="0.4">
      <c r="A273" s="13" t="s">
        <v>8</v>
      </c>
      <c r="B273" s="13"/>
      <c r="C273" s="13"/>
      <c r="D273" s="13"/>
      <c r="E273" s="13"/>
      <c r="F273" s="13"/>
      <c r="G273" s="147"/>
      <c r="H273" s="147"/>
      <c r="I273" s="13"/>
      <c r="J273" s="13"/>
      <c r="K273" s="13"/>
      <c r="L273" s="13"/>
      <c r="M273" s="13"/>
      <c r="N273" s="148"/>
      <c r="O273" s="148"/>
      <c r="P273" s="2800" t="s">
        <v>86</v>
      </c>
      <c r="Q273" s="2800"/>
      <c r="R273" s="1210"/>
      <c r="S273" s="14"/>
      <c r="T273" s="14"/>
      <c r="U273" s="14"/>
      <c r="V273" s="14"/>
      <c r="W273" s="14"/>
      <c r="X273" s="14"/>
      <c r="Y273" s="14"/>
      <c r="Z273" s="14"/>
      <c r="AA273" s="14"/>
      <c r="AB273" s="400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09"/>
    </row>
    <row r="274" spans="1:39" s="19" customFormat="1" ht="24" thickBot="1" x14ac:dyDescent="0.4">
      <c r="A274" s="2801" t="s">
        <v>10</v>
      </c>
      <c r="B274" s="2804" t="s">
        <v>11</v>
      </c>
      <c r="C274" s="2804" t="s">
        <v>12</v>
      </c>
      <c r="D274" s="2804" t="s">
        <v>13</v>
      </c>
      <c r="E274" s="2804" t="s">
        <v>14</v>
      </c>
      <c r="F274" s="2807" t="s">
        <v>15</v>
      </c>
      <c r="G274" s="2808"/>
      <c r="H274" s="2808"/>
      <c r="I274" s="2808"/>
      <c r="J274" s="2808"/>
      <c r="K274" s="2808"/>
      <c r="L274" s="2808"/>
      <c r="M274" s="2809"/>
      <c r="N274" s="2792" t="s">
        <v>16</v>
      </c>
      <c r="O274" s="2792" t="s">
        <v>17</v>
      </c>
      <c r="P274" s="2792" t="s">
        <v>18</v>
      </c>
      <c r="Q274" s="343" t="s">
        <v>19</v>
      </c>
      <c r="R274" s="1210"/>
      <c r="S274" s="14"/>
      <c r="T274" s="14"/>
      <c r="U274" s="14"/>
      <c r="V274" s="14"/>
      <c r="W274" s="14"/>
      <c r="X274" s="14"/>
      <c r="Y274" s="14"/>
      <c r="Z274" s="14"/>
      <c r="AA274" s="14"/>
      <c r="AB274" s="2791" t="s">
        <v>107</v>
      </c>
      <c r="AC274" s="2791"/>
      <c r="AD274" s="2791"/>
      <c r="AE274" s="2791"/>
      <c r="AF274" s="2791"/>
      <c r="AG274" s="2791"/>
      <c r="AH274" s="2791"/>
      <c r="AI274" s="2791"/>
      <c r="AJ274" s="2791"/>
      <c r="AK274" s="2791"/>
      <c r="AL274" s="2820" t="s">
        <v>178</v>
      </c>
      <c r="AM274" s="109"/>
    </row>
    <row r="275" spans="1:39" s="19" customFormat="1" ht="24" thickBot="1" x14ac:dyDescent="0.4">
      <c r="A275" s="2802"/>
      <c r="B275" s="2805"/>
      <c r="C275" s="2805"/>
      <c r="D275" s="2805"/>
      <c r="E275" s="2805"/>
      <c r="F275" s="2795" t="s">
        <v>20</v>
      </c>
      <c r="G275" s="2795"/>
      <c r="H275" s="2795" t="s">
        <v>21</v>
      </c>
      <c r="I275" s="2795"/>
      <c r="J275" s="2795" t="s">
        <v>22</v>
      </c>
      <c r="K275" s="2795"/>
      <c r="L275" s="2795" t="s">
        <v>23</v>
      </c>
      <c r="M275" s="2795"/>
      <c r="N275" s="2793"/>
      <c r="O275" s="2793"/>
      <c r="P275" s="2793"/>
      <c r="Q275" s="2796" t="s">
        <v>24</v>
      </c>
      <c r="R275" s="1210"/>
      <c r="S275" s="14"/>
      <c r="T275" s="14"/>
      <c r="U275" s="14"/>
      <c r="V275" s="14"/>
      <c r="W275" s="14"/>
      <c r="X275" s="14"/>
      <c r="Y275" s="14"/>
      <c r="Z275" s="14"/>
      <c r="AA275" s="14"/>
      <c r="AB275" s="2791" t="s">
        <v>108</v>
      </c>
      <c r="AC275" s="2791" t="s">
        <v>109</v>
      </c>
      <c r="AD275" s="2791" t="s">
        <v>108</v>
      </c>
      <c r="AE275" s="2791" t="s">
        <v>110</v>
      </c>
      <c r="AF275" s="2791" t="s">
        <v>108</v>
      </c>
      <c r="AG275" s="2784" t="s">
        <v>111</v>
      </c>
      <c r="AH275" s="2791" t="s">
        <v>108</v>
      </c>
      <c r="AI275" s="2784" t="s">
        <v>112</v>
      </c>
      <c r="AJ275" s="2785" t="s">
        <v>113</v>
      </c>
      <c r="AK275" s="2786" t="s">
        <v>114</v>
      </c>
      <c r="AL275" s="2821"/>
      <c r="AM275" s="109"/>
    </row>
    <row r="276" spans="1:39" s="19" customFormat="1" ht="24" thickBot="1" x14ac:dyDescent="0.4">
      <c r="A276" s="2803"/>
      <c r="B276" s="2806"/>
      <c r="C276" s="2806"/>
      <c r="D276" s="2806"/>
      <c r="E276" s="2806"/>
      <c r="F276" s="244" t="s">
        <v>25</v>
      </c>
      <c r="G276" s="244" t="s">
        <v>26</v>
      </c>
      <c r="H276" s="244" t="s">
        <v>25</v>
      </c>
      <c r="I276" s="244" t="s">
        <v>26</v>
      </c>
      <c r="J276" s="244" t="s">
        <v>25</v>
      </c>
      <c r="K276" s="244" t="s">
        <v>26</v>
      </c>
      <c r="L276" s="244" t="s">
        <v>25</v>
      </c>
      <c r="M276" s="244" t="s">
        <v>26</v>
      </c>
      <c r="N276" s="2794"/>
      <c r="O276" s="2794"/>
      <c r="P276" s="2794"/>
      <c r="Q276" s="2797"/>
      <c r="R276" s="1210"/>
      <c r="S276" s="14"/>
      <c r="T276" s="14"/>
      <c r="U276" s="14"/>
      <c r="V276" s="14"/>
      <c r="W276" s="14"/>
      <c r="X276" s="14"/>
      <c r="Y276" s="14"/>
      <c r="Z276" s="14"/>
      <c r="AA276" s="14"/>
      <c r="AB276" s="2791"/>
      <c r="AC276" s="2791"/>
      <c r="AD276" s="2791"/>
      <c r="AE276" s="2791"/>
      <c r="AF276" s="2791"/>
      <c r="AG276" s="2784"/>
      <c r="AH276" s="2791"/>
      <c r="AI276" s="2784"/>
      <c r="AJ276" s="2785"/>
      <c r="AK276" s="2786"/>
      <c r="AL276" s="2822"/>
      <c r="AM276" s="109"/>
    </row>
    <row r="277" spans="1:39" s="19" customFormat="1" ht="23.25" x14ac:dyDescent="0.35">
      <c r="A277" s="153">
        <v>1</v>
      </c>
      <c r="B277" s="154">
        <v>43495</v>
      </c>
      <c r="C277" s="173">
        <v>142</v>
      </c>
      <c r="D277" s="186" t="s">
        <v>79</v>
      </c>
      <c r="E277" s="157" t="s">
        <v>31</v>
      </c>
      <c r="F277" s="407">
        <v>10</v>
      </c>
      <c r="G277" s="159">
        <f t="shared" ref="G277:G294" si="106">F277*X277</f>
        <v>13318180</v>
      </c>
      <c r="H277" s="160"/>
      <c r="I277" s="408">
        <f t="shared" ref="I277:I294" si="107">H277*Y277</f>
        <v>0</v>
      </c>
      <c r="J277" s="409"/>
      <c r="K277" s="408">
        <f t="shared" ref="K277:K294" si="108">J277*Z277</f>
        <v>0</v>
      </c>
      <c r="L277" s="410"/>
      <c r="M277" s="408">
        <f t="shared" ref="M277:M294" si="109">L277*AA277</f>
        <v>0</v>
      </c>
      <c r="N277" s="164">
        <f t="shared" ref="N277:N295" si="110">+L277+J277+H277+F277</f>
        <v>10</v>
      </c>
      <c r="O277" s="165">
        <f t="shared" ref="O277:O295" si="111">+M277+K277+I277+G277</f>
        <v>13318180</v>
      </c>
      <c r="P277" s="165">
        <f t="shared" ref="P277:P301" si="112">+N277*40000</f>
        <v>400000</v>
      </c>
      <c r="Q277" s="167"/>
      <c r="R277" s="1210"/>
      <c r="S277" s="14"/>
      <c r="T277" s="14"/>
      <c r="U277" s="14"/>
      <c r="V277" s="14"/>
      <c r="W277" s="14"/>
      <c r="X277" s="10">
        <f t="shared" ref="X277:X302" si="113">1331818</f>
        <v>1331818</v>
      </c>
      <c r="Y277" s="10">
        <f t="shared" ref="Y277:Y302" si="114">1931818</f>
        <v>1931818</v>
      </c>
      <c r="Z277" s="10">
        <f t="shared" ref="Z277:Z302" si="115">2231818</f>
        <v>2231818</v>
      </c>
      <c r="AA277" s="10">
        <f t="shared" ref="AA277:AA302" si="116">431818</f>
        <v>431818</v>
      </c>
      <c r="AB277" s="345">
        <v>43496</v>
      </c>
      <c r="AC277" s="165">
        <v>13318180</v>
      </c>
      <c r="AD277" s="345"/>
      <c r="AE277" s="165">
        <v>0</v>
      </c>
      <c r="AF277" s="165"/>
      <c r="AG277" s="346"/>
      <c r="AH277" s="346"/>
      <c r="AI277" s="344"/>
      <c r="AJ277" s="347">
        <f>AC277+AE277+AG277+AI277</f>
        <v>13318180</v>
      </c>
      <c r="AK277" s="348">
        <f t="shared" ref="AK277:AK301" si="117">O277-AJ277</f>
        <v>0</v>
      </c>
      <c r="AL277" s="350"/>
      <c r="AM277" s="109"/>
    </row>
    <row r="278" spans="1:39" s="19" customFormat="1" ht="23.25" x14ac:dyDescent="0.35">
      <c r="A278" s="168">
        <f>+A277+1</f>
        <v>2</v>
      </c>
      <c r="B278" s="154">
        <f>+B277</f>
        <v>43495</v>
      </c>
      <c r="C278" s="169">
        <f>+C277+1</f>
        <v>143</v>
      </c>
      <c r="D278" s="331" t="s">
        <v>82</v>
      </c>
      <c r="E278" s="157" t="s">
        <v>31</v>
      </c>
      <c r="F278" s="407">
        <v>10</v>
      </c>
      <c r="G278" s="159">
        <f t="shared" si="106"/>
        <v>13318180</v>
      </c>
      <c r="H278" s="160"/>
      <c r="I278" s="408">
        <f t="shared" si="107"/>
        <v>0</v>
      </c>
      <c r="J278" s="409"/>
      <c r="K278" s="408">
        <f t="shared" si="108"/>
        <v>0</v>
      </c>
      <c r="L278" s="410"/>
      <c r="M278" s="408">
        <f t="shared" si="109"/>
        <v>0</v>
      </c>
      <c r="N278" s="171">
        <f t="shared" si="110"/>
        <v>10</v>
      </c>
      <c r="O278" s="165">
        <f t="shared" si="111"/>
        <v>13318180</v>
      </c>
      <c r="P278" s="165">
        <f t="shared" si="112"/>
        <v>400000</v>
      </c>
      <c r="Q278" s="167"/>
      <c r="R278" s="1210"/>
      <c r="S278" s="14"/>
      <c r="T278" s="14"/>
      <c r="U278" s="14"/>
      <c r="V278" s="14"/>
      <c r="W278" s="14"/>
      <c r="X278" s="10">
        <f t="shared" si="113"/>
        <v>1331818</v>
      </c>
      <c r="Y278" s="10">
        <f t="shared" si="114"/>
        <v>1931818</v>
      </c>
      <c r="Z278" s="10">
        <f t="shared" si="115"/>
        <v>2231818</v>
      </c>
      <c r="AA278" s="10">
        <f t="shared" si="116"/>
        <v>431818</v>
      </c>
      <c r="AB278" s="345">
        <v>43509</v>
      </c>
      <c r="AC278" s="165">
        <v>81820</v>
      </c>
      <c r="AD278" s="165"/>
      <c r="AE278" s="165">
        <v>0</v>
      </c>
      <c r="AF278" s="165"/>
      <c r="AG278" s="346"/>
      <c r="AH278" s="346"/>
      <c r="AI278" s="344"/>
      <c r="AJ278" s="347">
        <f t="shared" ref="AJ278:AJ301" si="118">AC278+AE278+AG278+AI278</f>
        <v>81820</v>
      </c>
      <c r="AK278" s="348">
        <f t="shared" si="117"/>
        <v>13236360</v>
      </c>
      <c r="AL278" s="439" t="s">
        <v>188</v>
      </c>
      <c r="AM278" s="109"/>
    </row>
    <row r="279" spans="1:39" s="19" customFormat="1" ht="23.25" x14ac:dyDescent="0.35">
      <c r="A279" s="266">
        <f t="shared" ref="A279:A297" si="119">+A278+1</f>
        <v>3</v>
      </c>
      <c r="B279" s="411">
        <f t="shared" ref="B279:B297" si="120">+B278</f>
        <v>43495</v>
      </c>
      <c r="C279" s="169">
        <f t="shared" ref="C279:C297" si="121">+C278+1</f>
        <v>144</v>
      </c>
      <c r="D279" s="186" t="s">
        <v>93</v>
      </c>
      <c r="E279" s="157" t="s">
        <v>31</v>
      </c>
      <c r="F279" s="407">
        <v>5</v>
      </c>
      <c r="G279" s="159">
        <f t="shared" si="106"/>
        <v>6659090</v>
      </c>
      <c r="H279" s="160"/>
      <c r="I279" s="408">
        <f t="shared" si="107"/>
        <v>0</v>
      </c>
      <c r="J279" s="409">
        <v>5</v>
      </c>
      <c r="K279" s="413">
        <f t="shared" si="108"/>
        <v>11159090</v>
      </c>
      <c r="L279" s="414"/>
      <c r="M279" s="413">
        <f t="shared" si="109"/>
        <v>0</v>
      </c>
      <c r="N279" s="274">
        <f t="shared" si="110"/>
        <v>10</v>
      </c>
      <c r="O279" s="275">
        <f t="shared" si="111"/>
        <v>17818180</v>
      </c>
      <c r="P279" s="165">
        <f t="shared" si="112"/>
        <v>400000</v>
      </c>
      <c r="Q279" s="167"/>
      <c r="R279" s="1210"/>
      <c r="S279" s="14"/>
      <c r="T279" s="14"/>
      <c r="U279" s="14"/>
      <c r="V279" s="14"/>
      <c r="W279" s="14"/>
      <c r="X279" s="10">
        <f t="shared" si="113"/>
        <v>1331818</v>
      </c>
      <c r="Y279" s="10">
        <f t="shared" si="114"/>
        <v>1931818</v>
      </c>
      <c r="Z279" s="10">
        <f t="shared" si="115"/>
        <v>2231818</v>
      </c>
      <c r="AA279" s="10">
        <f t="shared" si="116"/>
        <v>431818</v>
      </c>
      <c r="AB279" s="345">
        <v>43507</v>
      </c>
      <c r="AC279" s="165">
        <v>17818180</v>
      </c>
      <c r="AD279" s="155"/>
      <c r="AE279" s="165">
        <v>0</v>
      </c>
      <c r="AF279" s="165"/>
      <c r="AG279" s="346"/>
      <c r="AH279" s="346"/>
      <c r="AI279" s="344"/>
      <c r="AJ279" s="347">
        <f t="shared" si="118"/>
        <v>17818180</v>
      </c>
      <c r="AK279" s="348">
        <f t="shared" si="117"/>
        <v>0</v>
      </c>
      <c r="AL279" s="350"/>
      <c r="AM279" s="109"/>
    </row>
    <row r="280" spans="1:39" s="19" customFormat="1" ht="23.25" x14ac:dyDescent="0.35">
      <c r="A280" s="266">
        <f t="shared" si="119"/>
        <v>4</v>
      </c>
      <c r="B280" s="411">
        <f t="shared" si="120"/>
        <v>43495</v>
      </c>
      <c r="C280" s="415">
        <f t="shared" si="121"/>
        <v>145</v>
      </c>
      <c r="D280" s="402" t="s">
        <v>32</v>
      </c>
      <c r="E280" s="265" t="s">
        <v>31</v>
      </c>
      <c r="F280" s="416">
        <v>4</v>
      </c>
      <c r="G280" s="269">
        <f t="shared" si="106"/>
        <v>5327272</v>
      </c>
      <c r="H280" s="270"/>
      <c r="I280" s="413">
        <f t="shared" si="107"/>
        <v>0</v>
      </c>
      <c r="J280" s="412">
        <v>4</v>
      </c>
      <c r="K280" s="413">
        <f t="shared" si="108"/>
        <v>8927272</v>
      </c>
      <c r="L280" s="414"/>
      <c r="M280" s="413">
        <f t="shared" si="109"/>
        <v>0</v>
      </c>
      <c r="N280" s="274">
        <f t="shared" si="110"/>
        <v>8</v>
      </c>
      <c r="O280" s="275">
        <f t="shared" si="111"/>
        <v>14254544</v>
      </c>
      <c r="P280" s="275">
        <f t="shared" si="112"/>
        <v>320000</v>
      </c>
      <c r="Q280" s="276"/>
      <c r="R280" s="1210"/>
      <c r="S280" s="404"/>
      <c r="T280" s="404"/>
      <c r="U280" s="404"/>
      <c r="V280" s="404"/>
      <c r="W280" s="404"/>
      <c r="X280" s="278">
        <f t="shared" si="113"/>
        <v>1331818</v>
      </c>
      <c r="Y280" s="278">
        <f t="shared" si="114"/>
        <v>1931818</v>
      </c>
      <c r="Z280" s="278">
        <f t="shared" si="115"/>
        <v>2231818</v>
      </c>
      <c r="AA280" s="278">
        <f t="shared" si="116"/>
        <v>431818</v>
      </c>
      <c r="AB280" s="345">
        <v>43497</v>
      </c>
      <c r="AC280" s="165">
        <v>3254544</v>
      </c>
      <c r="AD280" s="345">
        <v>43500</v>
      </c>
      <c r="AE280" s="165">
        <v>10000000</v>
      </c>
      <c r="AF280" s="345">
        <v>43500</v>
      </c>
      <c r="AG280" s="346">
        <v>1000000</v>
      </c>
      <c r="AH280" s="346"/>
      <c r="AI280" s="344"/>
      <c r="AJ280" s="347">
        <f t="shared" si="118"/>
        <v>14254544</v>
      </c>
      <c r="AK280" s="348">
        <f t="shared" si="117"/>
        <v>0</v>
      </c>
      <c r="AL280" s="350"/>
      <c r="AM280" s="109"/>
    </row>
    <row r="281" spans="1:39" s="19" customFormat="1" ht="23.25" x14ac:dyDescent="0.35">
      <c r="A281" s="168">
        <f t="shared" si="119"/>
        <v>5</v>
      </c>
      <c r="B281" s="154">
        <f t="shared" si="120"/>
        <v>43495</v>
      </c>
      <c r="C281" s="169">
        <f t="shared" si="121"/>
        <v>146</v>
      </c>
      <c r="D281" s="186" t="s">
        <v>36</v>
      </c>
      <c r="E281" s="157" t="s">
        <v>31</v>
      </c>
      <c r="F281" s="407">
        <v>9</v>
      </c>
      <c r="G281" s="159">
        <f t="shared" si="106"/>
        <v>11986362</v>
      </c>
      <c r="H281" s="160"/>
      <c r="I281" s="408">
        <f t="shared" si="107"/>
        <v>0</v>
      </c>
      <c r="J281" s="409"/>
      <c r="K281" s="408">
        <f t="shared" si="108"/>
        <v>0</v>
      </c>
      <c r="L281" s="410"/>
      <c r="M281" s="408">
        <f t="shared" si="109"/>
        <v>0</v>
      </c>
      <c r="N281" s="171">
        <f t="shared" si="110"/>
        <v>9</v>
      </c>
      <c r="O281" s="165">
        <f t="shared" si="111"/>
        <v>11986362</v>
      </c>
      <c r="P281" s="165">
        <f t="shared" si="112"/>
        <v>360000</v>
      </c>
      <c r="Q281" s="167"/>
      <c r="R281" s="1210"/>
      <c r="S281" s="14"/>
      <c r="T281" s="14"/>
      <c r="U281" s="14"/>
      <c r="V281" s="14"/>
      <c r="W281" s="14"/>
      <c r="X281" s="10">
        <f t="shared" si="113"/>
        <v>1331818</v>
      </c>
      <c r="Y281" s="10">
        <f t="shared" si="114"/>
        <v>1931818</v>
      </c>
      <c r="Z281" s="10">
        <f t="shared" si="115"/>
        <v>2231818</v>
      </c>
      <c r="AA281" s="10">
        <f t="shared" si="116"/>
        <v>431818</v>
      </c>
      <c r="AB281" s="345">
        <v>43496</v>
      </c>
      <c r="AC281" s="165">
        <v>11986362</v>
      </c>
      <c r="AD281" s="165"/>
      <c r="AE281" s="165">
        <v>0</v>
      </c>
      <c r="AF281" s="165"/>
      <c r="AG281" s="346"/>
      <c r="AH281" s="346"/>
      <c r="AI281" s="344"/>
      <c r="AJ281" s="347">
        <f t="shared" si="118"/>
        <v>11986362</v>
      </c>
      <c r="AK281" s="348">
        <f t="shared" si="117"/>
        <v>0</v>
      </c>
      <c r="AL281" s="350"/>
      <c r="AM281" s="109"/>
    </row>
    <row r="282" spans="1:39" s="19" customFormat="1" ht="23.25" x14ac:dyDescent="0.35">
      <c r="A282" s="168">
        <f t="shared" si="119"/>
        <v>6</v>
      </c>
      <c r="B282" s="154">
        <f t="shared" si="120"/>
        <v>43495</v>
      </c>
      <c r="C282" s="169">
        <f t="shared" si="121"/>
        <v>147</v>
      </c>
      <c r="D282" s="186" t="s">
        <v>34</v>
      </c>
      <c r="E282" s="157" t="s">
        <v>31</v>
      </c>
      <c r="F282" s="417">
        <v>5</v>
      </c>
      <c r="G282" s="159">
        <f t="shared" si="106"/>
        <v>6659090</v>
      </c>
      <c r="H282" s="160"/>
      <c r="I282" s="408">
        <f t="shared" si="107"/>
        <v>0</v>
      </c>
      <c r="J282" s="409">
        <v>5</v>
      </c>
      <c r="K282" s="408">
        <f t="shared" si="108"/>
        <v>11159090</v>
      </c>
      <c r="L282" s="410"/>
      <c r="M282" s="408">
        <f t="shared" si="109"/>
        <v>0</v>
      </c>
      <c r="N282" s="171">
        <f t="shared" si="110"/>
        <v>10</v>
      </c>
      <c r="O282" s="165">
        <f t="shared" si="111"/>
        <v>17818180</v>
      </c>
      <c r="P282" s="165">
        <f t="shared" si="112"/>
        <v>400000</v>
      </c>
      <c r="Q282" s="167"/>
      <c r="R282" s="1210"/>
      <c r="S282" s="14"/>
      <c r="T282" s="14"/>
      <c r="U282" s="14"/>
      <c r="V282" s="14"/>
      <c r="W282" s="14"/>
      <c r="X282" s="10">
        <f t="shared" si="113"/>
        <v>1331818</v>
      </c>
      <c r="Y282" s="10">
        <f t="shared" si="114"/>
        <v>1931818</v>
      </c>
      <c r="Z282" s="10">
        <f t="shared" si="115"/>
        <v>2231818</v>
      </c>
      <c r="AA282" s="10">
        <f t="shared" si="116"/>
        <v>431818</v>
      </c>
      <c r="AB282" s="345">
        <v>43496</v>
      </c>
      <c r="AC282" s="165">
        <v>17818180</v>
      </c>
      <c r="AD282" s="165"/>
      <c r="AE282" s="165">
        <v>0</v>
      </c>
      <c r="AF282" s="165"/>
      <c r="AG282" s="346"/>
      <c r="AH282" s="346"/>
      <c r="AI282" s="344"/>
      <c r="AJ282" s="347">
        <f t="shared" si="118"/>
        <v>17818180</v>
      </c>
      <c r="AK282" s="348">
        <f t="shared" si="117"/>
        <v>0</v>
      </c>
      <c r="AL282" s="350"/>
      <c r="AM282" s="109"/>
    </row>
    <row r="283" spans="1:39" s="19" customFormat="1" ht="23.25" x14ac:dyDescent="0.35">
      <c r="A283" s="168">
        <f t="shared" si="119"/>
        <v>7</v>
      </c>
      <c r="B283" s="154">
        <f t="shared" si="120"/>
        <v>43495</v>
      </c>
      <c r="C283" s="169">
        <f t="shared" si="121"/>
        <v>148</v>
      </c>
      <c r="D283" s="187" t="s">
        <v>40</v>
      </c>
      <c r="E283" s="157" t="s">
        <v>31</v>
      </c>
      <c r="F283" s="407">
        <v>5</v>
      </c>
      <c r="G283" s="159">
        <f t="shared" si="106"/>
        <v>6659090</v>
      </c>
      <c r="H283" s="160"/>
      <c r="I283" s="408">
        <f t="shared" si="107"/>
        <v>0</v>
      </c>
      <c r="J283" s="409">
        <v>5</v>
      </c>
      <c r="K283" s="408">
        <f t="shared" si="108"/>
        <v>11159090</v>
      </c>
      <c r="L283" s="410"/>
      <c r="M283" s="408">
        <f t="shared" si="109"/>
        <v>0</v>
      </c>
      <c r="N283" s="171">
        <f t="shared" si="110"/>
        <v>10</v>
      </c>
      <c r="O283" s="165">
        <f t="shared" si="111"/>
        <v>17818180</v>
      </c>
      <c r="P283" s="165">
        <f t="shared" si="112"/>
        <v>400000</v>
      </c>
      <c r="Q283" s="167"/>
      <c r="R283" s="1210"/>
      <c r="S283" s="14"/>
      <c r="T283" s="14"/>
      <c r="U283" s="14"/>
      <c r="V283" s="14"/>
      <c r="W283" s="14"/>
      <c r="X283" s="10">
        <f t="shared" si="113"/>
        <v>1331818</v>
      </c>
      <c r="Y283" s="10">
        <f t="shared" si="114"/>
        <v>1931818</v>
      </c>
      <c r="Z283" s="10">
        <f t="shared" si="115"/>
        <v>2231818</v>
      </c>
      <c r="AA283" s="10">
        <f t="shared" si="116"/>
        <v>431818</v>
      </c>
      <c r="AB283" s="345">
        <v>43496</v>
      </c>
      <c r="AC283" s="165">
        <v>10000000</v>
      </c>
      <c r="AD283" s="345">
        <v>43511</v>
      </c>
      <c r="AE283" s="165">
        <v>7818180</v>
      </c>
      <c r="AF283" s="165"/>
      <c r="AG283" s="346"/>
      <c r="AH283" s="346"/>
      <c r="AI283" s="344"/>
      <c r="AJ283" s="347">
        <f t="shared" si="118"/>
        <v>17818180</v>
      </c>
      <c r="AK283" s="348">
        <f t="shared" si="117"/>
        <v>0</v>
      </c>
      <c r="AL283" s="350"/>
      <c r="AM283" s="109"/>
    </row>
    <row r="284" spans="1:39" s="19" customFormat="1" ht="23.25" x14ac:dyDescent="0.35">
      <c r="A284" s="168">
        <f t="shared" si="119"/>
        <v>8</v>
      </c>
      <c r="B284" s="154">
        <f t="shared" si="120"/>
        <v>43495</v>
      </c>
      <c r="C284" s="169">
        <f t="shared" si="121"/>
        <v>149</v>
      </c>
      <c r="D284" s="186" t="s">
        <v>30</v>
      </c>
      <c r="E284" s="157" t="s">
        <v>31</v>
      </c>
      <c r="F284" s="407">
        <v>5</v>
      </c>
      <c r="G284" s="159">
        <f t="shared" si="106"/>
        <v>6659090</v>
      </c>
      <c r="H284" s="160"/>
      <c r="I284" s="408">
        <f t="shared" si="107"/>
        <v>0</v>
      </c>
      <c r="J284" s="409">
        <v>4</v>
      </c>
      <c r="K284" s="408">
        <f t="shared" si="108"/>
        <v>8927272</v>
      </c>
      <c r="L284" s="410"/>
      <c r="M284" s="408">
        <f t="shared" si="109"/>
        <v>0</v>
      </c>
      <c r="N284" s="171">
        <f t="shared" si="110"/>
        <v>9</v>
      </c>
      <c r="O284" s="165">
        <f t="shared" si="111"/>
        <v>15586362</v>
      </c>
      <c r="P284" s="165">
        <f t="shared" si="112"/>
        <v>360000</v>
      </c>
      <c r="Q284" s="167"/>
      <c r="R284" s="1210"/>
      <c r="S284" s="14"/>
      <c r="T284" s="14"/>
      <c r="U284" s="14"/>
      <c r="V284" s="14"/>
      <c r="W284" s="14"/>
      <c r="X284" s="10">
        <f t="shared" si="113"/>
        <v>1331818</v>
      </c>
      <c r="Y284" s="10">
        <f t="shared" si="114"/>
        <v>1931818</v>
      </c>
      <c r="Z284" s="10">
        <f t="shared" si="115"/>
        <v>2231818</v>
      </c>
      <c r="AA284" s="10">
        <f t="shared" si="116"/>
        <v>431818</v>
      </c>
      <c r="AB284" s="345">
        <v>43510</v>
      </c>
      <c r="AC284" s="165">
        <v>15586362</v>
      </c>
      <c r="AD284" s="26"/>
      <c r="AE284" s="165">
        <v>0</v>
      </c>
      <c r="AF284" s="26"/>
      <c r="AG284" s="26"/>
      <c r="AH284" s="26"/>
      <c r="AI284" s="26"/>
      <c r="AJ284" s="347">
        <f t="shared" si="118"/>
        <v>15586362</v>
      </c>
      <c r="AK284" s="348">
        <f t="shared" si="117"/>
        <v>0</v>
      </c>
      <c r="AL284" s="350"/>
      <c r="AM284" s="109"/>
    </row>
    <row r="285" spans="1:39" s="19" customFormat="1" ht="23.25" x14ac:dyDescent="0.35">
      <c r="A285" s="168">
        <f t="shared" si="119"/>
        <v>9</v>
      </c>
      <c r="B285" s="154">
        <f t="shared" si="120"/>
        <v>43495</v>
      </c>
      <c r="C285" s="169">
        <f t="shared" si="121"/>
        <v>150</v>
      </c>
      <c r="D285" s="187" t="s">
        <v>42</v>
      </c>
      <c r="E285" s="157" t="s">
        <v>43</v>
      </c>
      <c r="F285" s="407">
        <v>10</v>
      </c>
      <c r="G285" s="159">
        <f t="shared" si="106"/>
        <v>13318180</v>
      </c>
      <c r="H285" s="160"/>
      <c r="I285" s="408">
        <f t="shared" si="107"/>
        <v>0</v>
      </c>
      <c r="J285" s="409"/>
      <c r="K285" s="408">
        <f t="shared" si="108"/>
        <v>0</v>
      </c>
      <c r="L285" s="410"/>
      <c r="M285" s="408">
        <f t="shared" si="109"/>
        <v>0</v>
      </c>
      <c r="N285" s="171">
        <f t="shared" si="110"/>
        <v>10</v>
      </c>
      <c r="O285" s="165">
        <f t="shared" si="111"/>
        <v>13318180</v>
      </c>
      <c r="P285" s="165">
        <f t="shared" si="112"/>
        <v>400000</v>
      </c>
      <c r="Q285" s="167"/>
      <c r="R285" s="1210"/>
      <c r="S285" s="14"/>
      <c r="T285" s="14"/>
      <c r="U285" s="14"/>
      <c r="V285" s="14"/>
      <c r="W285" s="14"/>
      <c r="X285" s="10">
        <f t="shared" si="113"/>
        <v>1331818</v>
      </c>
      <c r="Y285" s="10">
        <f t="shared" si="114"/>
        <v>1931818</v>
      </c>
      <c r="Z285" s="10">
        <f t="shared" si="115"/>
        <v>2231818</v>
      </c>
      <c r="AA285" s="10">
        <f t="shared" si="116"/>
        <v>431818</v>
      </c>
      <c r="AB285" s="345">
        <v>43509</v>
      </c>
      <c r="AC285" s="165">
        <v>13318180</v>
      </c>
      <c r="AD285" s="350"/>
      <c r="AE285" s="165">
        <v>0</v>
      </c>
      <c r="AF285" s="344"/>
      <c r="AG285" s="344"/>
      <c r="AH285" s="344"/>
      <c r="AI285" s="344"/>
      <c r="AJ285" s="347">
        <f t="shared" si="118"/>
        <v>13318180</v>
      </c>
      <c r="AK285" s="348">
        <f t="shared" si="117"/>
        <v>0</v>
      </c>
      <c r="AL285" s="350"/>
      <c r="AM285" s="109"/>
    </row>
    <row r="286" spans="1:39" s="19" customFormat="1" ht="23.25" x14ac:dyDescent="0.35">
      <c r="A286" s="168">
        <f t="shared" si="119"/>
        <v>10</v>
      </c>
      <c r="B286" s="154">
        <f t="shared" si="120"/>
        <v>43495</v>
      </c>
      <c r="C286" s="169">
        <f t="shared" si="121"/>
        <v>151</v>
      </c>
      <c r="D286" s="186" t="s">
        <v>53</v>
      </c>
      <c r="E286" s="157" t="s">
        <v>43</v>
      </c>
      <c r="F286" s="407">
        <v>5</v>
      </c>
      <c r="G286" s="159">
        <f t="shared" si="106"/>
        <v>6659090</v>
      </c>
      <c r="H286" s="160"/>
      <c r="I286" s="408">
        <f t="shared" si="107"/>
        <v>0</v>
      </c>
      <c r="J286" s="409"/>
      <c r="K286" s="408">
        <f t="shared" si="108"/>
        <v>0</v>
      </c>
      <c r="L286" s="410"/>
      <c r="M286" s="408">
        <f t="shared" si="109"/>
        <v>0</v>
      </c>
      <c r="N286" s="171">
        <f t="shared" si="110"/>
        <v>5</v>
      </c>
      <c r="O286" s="165">
        <f t="shared" si="111"/>
        <v>6659090</v>
      </c>
      <c r="P286" s="165">
        <f t="shared" si="112"/>
        <v>200000</v>
      </c>
      <c r="Q286" s="167"/>
      <c r="R286" s="1210"/>
      <c r="S286" s="14"/>
      <c r="T286" s="14"/>
      <c r="U286" s="14"/>
      <c r="V286" s="14"/>
      <c r="W286" s="14"/>
      <c r="X286" s="10">
        <f t="shared" si="113"/>
        <v>1331818</v>
      </c>
      <c r="Y286" s="10">
        <f t="shared" si="114"/>
        <v>1931818</v>
      </c>
      <c r="Z286" s="10">
        <f t="shared" si="115"/>
        <v>2231818</v>
      </c>
      <c r="AA286" s="10">
        <f t="shared" si="116"/>
        <v>431818</v>
      </c>
      <c r="AB286" s="345">
        <v>43496</v>
      </c>
      <c r="AC286" s="165">
        <v>6659090</v>
      </c>
      <c r="AD286" s="26"/>
      <c r="AE286" s="165">
        <v>0</v>
      </c>
      <c r="AF286" s="26"/>
      <c r="AG286" s="26"/>
      <c r="AH286" s="26"/>
      <c r="AI286" s="26"/>
      <c r="AJ286" s="347">
        <f t="shared" si="118"/>
        <v>6659090</v>
      </c>
      <c r="AK286" s="348">
        <f t="shared" si="117"/>
        <v>0</v>
      </c>
      <c r="AL286" s="350"/>
      <c r="AM286" s="109"/>
    </row>
    <row r="287" spans="1:39" s="19" customFormat="1" ht="23.25" x14ac:dyDescent="0.35">
      <c r="A287" s="168">
        <f t="shared" si="119"/>
        <v>11</v>
      </c>
      <c r="B287" s="154">
        <f t="shared" si="120"/>
        <v>43495</v>
      </c>
      <c r="C287" s="169">
        <f t="shared" si="121"/>
        <v>152</v>
      </c>
      <c r="D287" s="186" t="s">
        <v>50</v>
      </c>
      <c r="E287" s="157" t="s">
        <v>43</v>
      </c>
      <c r="F287" s="407">
        <v>5</v>
      </c>
      <c r="G287" s="159">
        <f t="shared" si="106"/>
        <v>6659090</v>
      </c>
      <c r="H287" s="160"/>
      <c r="I287" s="408">
        <f t="shared" si="107"/>
        <v>0</v>
      </c>
      <c r="J287" s="409"/>
      <c r="K287" s="408">
        <f t="shared" si="108"/>
        <v>0</v>
      </c>
      <c r="L287" s="410"/>
      <c r="M287" s="408">
        <f t="shared" si="109"/>
        <v>0</v>
      </c>
      <c r="N287" s="171">
        <f t="shared" si="110"/>
        <v>5</v>
      </c>
      <c r="O287" s="165">
        <f t="shared" si="111"/>
        <v>6659090</v>
      </c>
      <c r="P287" s="165">
        <f t="shared" si="112"/>
        <v>200000</v>
      </c>
      <c r="Q287" s="167"/>
      <c r="R287" s="1210"/>
      <c r="S287" s="14"/>
      <c r="T287" s="14"/>
      <c r="U287" s="14"/>
      <c r="V287" s="14"/>
      <c r="W287" s="14"/>
      <c r="X287" s="10">
        <f t="shared" si="113"/>
        <v>1331818</v>
      </c>
      <c r="Y287" s="10">
        <f t="shared" si="114"/>
        <v>1931818</v>
      </c>
      <c r="Z287" s="10">
        <f t="shared" si="115"/>
        <v>2231818</v>
      </c>
      <c r="AA287" s="10">
        <f t="shared" si="116"/>
        <v>431818</v>
      </c>
      <c r="AB287" s="345">
        <v>43496</v>
      </c>
      <c r="AC287" s="165">
        <v>6659090</v>
      </c>
      <c r="AD287" s="350"/>
      <c r="AE287" s="165">
        <v>0</v>
      </c>
      <c r="AF287" s="344"/>
      <c r="AG287" s="344"/>
      <c r="AH287" s="344"/>
      <c r="AI287" s="344"/>
      <c r="AJ287" s="347">
        <f t="shared" si="118"/>
        <v>6659090</v>
      </c>
      <c r="AK287" s="348">
        <f t="shared" si="117"/>
        <v>0</v>
      </c>
      <c r="AL287" s="350"/>
      <c r="AM287" s="109"/>
    </row>
    <row r="288" spans="1:39" s="19" customFormat="1" ht="23.25" x14ac:dyDescent="0.35">
      <c r="A288" s="168">
        <f t="shared" si="119"/>
        <v>12</v>
      </c>
      <c r="B288" s="154">
        <f t="shared" si="120"/>
        <v>43495</v>
      </c>
      <c r="C288" s="169">
        <f t="shared" si="121"/>
        <v>153</v>
      </c>
      <c r="D288" s="186" t="s">
        <v>51</v>
      </c>
      <c r="E288" s="157" t="s">
        <v>43</v>
      </c>
      <c r="F288" s="407">
        <v>6</v>
      </c>
      <c r="G288" s="159">
        <f t="shared" si="106"/>
        <v>7990908</v>
      </c>
      <c r="H288" s="160"/>
      <c r="I288" s="408">
        <f t="shared" si="107"/>
        <v>0</v>
      </c>
      <c r="J288" s="409">
        <v>4</v>
      </c>
      <c r="K288" s="408">
        <f t="shared" si="108"/>
        <v>8927272</v>
      </c>
      <c r="L288" s="410"/>
      <c r="M288" s="408">
        <f t="shared" si="109"/>
        <v>0</v>
      </c>
      <c r="N288" s="171">
        <f t="shared" si="110"/>
        <v>10</v>
      </c>
      <c r="O288" s="165">
        <f t="shared" si="111"/>
        <v>16918180</v>
      </c>
      <c r="P288" s="165">
        <f t="shared" si="112"/>
        <v>400000</v>
      </c>
      <c r="Q288" s="167"/>
      <c r="R288" s="1210"/>
      <c r="S288" s="14"/>
      <c r="T288" s="14"/>
      <c r="U288" s="14"/>
      <c r="V288" s="14"/>
      <c r="W288" s="14"/>
      <c r="X288" s="10">
        <f t="shared" si="113"/>
        <v>1331818</v>
      </c>
      <c r="Y288" s="10">
        <f t="shared" si="114"/>
        <v>1931818</v>
      </c>
      <c r="Z288" s="10">
        <f t="shared" si="115"/>
        <v>2231818</v>
      </c>
      <c r="AA288" s="10">
        <f t="shared" si="116"/>
        <v>431818</v>
      </c>
      <c r="AB288" s="345">
        <v>43497</v>
      </c>
      <c r="AC288" s="165">
        <v>16918180</v>
      </c>
      <c r="AD288" s="345"/>
      <c r="AE288" s="165">
        <v>0</v>
      </c>
      <c r="AF288" s="344"/>
      <c r="AG288" s="344"/>
      <c r="AH288" s="344"/>
      <c r="AI288" s="344"/>
      <c r="AJ288" s="347">
        <f t="shared" si="118"/>
        <v>16918180</v>
      </c>
      <c r="AK288" s="348">
        <f t="shared" si="117"/>
        <v>0</v>
      </c>
      <c r="AL288" s="350"/>
      <c r="AM288" s="109"/>
    </row>
    <row r="289" spans="1:39" s="19" customFormat="1" ht="23.25" x14ac:dyDescent="0.35">
      <c r="A289" s="168">
        <f t="shared" si="119"/>
        <v>13</v>
      </c>
      <c r="B289" s="154">
        <f t="shared" si="120"/>
        <v>43495</v>
      </c>
      <c r="C289" s="169">
        <f t="shared" si="121"/>
        <v>154</v>
      </c>
      <c r="D289" s="186" t="s">
        <v>44</v>
      </c>
      <c r="E289" s="157" t="s">
        <v>43</v>
      </c>
      <c r="F289" s="407">
        <v>5</v>
      </c>
      <c r="G289" s="159">
        <f t="shared" si="106"/>
        <v>6659090</v>
      </c>
      <c r="H289" s="160"/>
      <c r="I289" s="408">
        <f t="shared" si="107"/>
        <v>0</v>
      </c>
      <c r="J289" s="409">
        <v>5</v>
      </c>
      <c r="K289" s="408">
        <f t="shared" si="108"/>
        <v>11159090</v>
      </c>
      <c r="L289" s="410"/>
      <c r="M289" s="408">
        <f t="shared" si="109"/>
        <v>0</v>
      </c>
      <c r="N289" s="171">
        <f t="shared" si="110"/>
        <v>10</v>
      </c>
      <c r="O289" s="165">
        <f t="shared" si="111"/>
        <v>17818180</v>
      </c>
      <c r="P289" s="165">
        <f t="shared" si="112"/>
        <v>400000</v>
      </c>
      <c r="Q289" s="167"/>
      <c r="R289" s="1210"/>
      <c r="S289" s="14"/>
      <c r="T289" s="14"/>
      <c r="U289" s="14"/>
      <c r="V289" s="14"/>
      <c r="W289" s="14"/>
      <c r="X289" s="10">
        <f t="shared" si="113"/>
        <v>1331818</v>
      </c>
      <c r="Y289" s="10">
        <f t="shared" si="114"/>
        <v>1931818</v>
      </c>
      <c r="Z289" s="10">
        <f t="shared" si="115"/>
        <v>2231818</v>
      </c>
      <c r="AA289" s="10">
        <f t="shared" si="116"/>
        <v>431818</v>
      </c>
      <c r="AB289" s="345">
        <v>43500</v>
      </c>
      <c r="AC289" s="165">
        <v>17818180</v>
      </c>
      <c r="AD289" s="350"/>
      <c r="AE289" s="165">
        <v>0</v>
      </c>
      <c r="AF289" s="344"/>
      <c r="AG289" s="344"/>
      <c r="AH289" s="344"/>
      <c r="AI289" s="344"/>
      <c r="AJ289" s="347">
        <f t="shared" si="118"/>
        <v>17818180</v>
      </c>
      <c r="AK289" s="348">
        <f t="shared" si="117"/>
        <v>0</v>
      </c>
      <c r="AL289" s="350"/>
      <c r="AM289" s="109"/>
    </row>
    <row r="290" spans="1:39" s="19" customFormat="1" ht="23.25" x14ac:dyDescent="0.35">
      <c r="A290" s="168">
        <f t="shared" si="119"/>
        <v>14</v>
      </c>
      <c r="B290" s="154">
        <f t="shared" si="120"/>
        <v>43495</v>
      </c>
      <c r="C290" s="169">
        <f t="shared" si="121"/>
        <v>155</v>
      </c>
      <c r="D290" s="186" t="s">
        <v>47</v>
      </c>
      <c r="E290" s="157" t="s">
        <v>43</v>
      </c>
      <c r="F290" s="407">
        <v>5</v>
      </c>
      <c r="G290" s="159">
        <f t="shared" si="106"/>
        <v>6659090</v>
      </c>
      <c r="H290" s="160"/>
      <c r="I290" s="408">
        <f t="shared" si="107"/>
        <v>0</v>
      </c>
      <c r="J290" s="409">
        <v>4</v>
      </c>
      <c r="K290" s="408">
        <f t="shared" si="108"/>
        <v>8927272</v>
      </c>
      <c r="L290" s="410"/>
      <c r="M290" s="408">
        <f t="shared" si="109"/>
        <v>0</v>
      </c>
      <c r="N290" s="171">
        <f t="shared" si="110"/>
        <v>9</v>
      </c>
      <c r="O290" s="165">
        <f t="shared" si="111"/>
        <v>15586362</v>
      </c>
      <c r="P290" s="165">
        <f t="shared" si="112"/>
        <v>360000</v>
      </c>
      <c r="Q290" s="167"/>
      <c r="R290" s="1210"/>
      <c r="S290" s="14"/>
      <c r="T290" s="14"/>
      <c r="U290" s="14"/>
      <c r="V290" s="14"/>
      <c r="W290" s="14"/>
      <c r="X290" s="10">
        <f t="shared" si="113"/>
        <v>1331818</v>
      </c>
      <c r="Y290" s="10">
        <f t="shared" si="114"/>
        <v>1931818</v>
      </c>
      <c r="Z290" s="10">
        <f t="shared" si="115"/>
        <v>2231818</v>
      </c>
      <c r="AA290" s="10">
        <f t="shared" si="116"/>
        <v>431818</v>
      </c>
      <c r="AB290" s="345">
        <v>43497</v>
      </c>
      <c r="AC290" s="165">
        <v>10586362</v>
      </c>
      <c r="AD290" s="345">
        <v>43507</v>
      </c>
      <c r="AE290" s="165">
        <v>5000000</v>
      </c>
      <c r="AF290" s="344"/>
      <c r="AG290" s="344"/>
      <c r="AH290" s="344"/>
      <c r="AI290" s="344"/>
      <c r="AJ290" s="347">
        <f t="shared" si="118"/>
        <v>15586362</v>
      </c>
      <c r="AK290" s="348">
        <f t="shared" si="117"/>
        <v>0</v>
      </c>
      <c r="AL290" s="350"/>
      <c r="AM290" s="109"/>
    </row>
    <row r="291" spans="1:39" s="19" customFormat="1" ht="23.25" x14ac:dyDescent="0.35">
      <c r="A291" s="168">
        <f t="shared" si="119"/>
        <v>15</v>
      </c>
      <c r="B291" s="154">
        <f t="shared" si="120"/>
        <v>43495</v>
      </c>
      <c r="C291" s="169">
        <f t="shared" si="121"/>
        <v>156</v>
      </c>
      <c r="D291" s="186" t="s">
        <v>69</v>
      </c>
      <c r="E291" s="157" t="s">
        <v>57</v>
      </c>
      <c r="F291" s="407">
        <v>5</v>
      </c>
      <c r="G291" s="159">
        <f t="shared" si="106"/>
        <v>6659090</v>
      </c>
      <c r="H291" s="160"/>
      <c r="I291" s="408">
        <f t="shared" si="107"/>
        <v>0</v>
      </c>
      <c r="J291" s="409"/>
      <c r="K291" s="408">
        <f t="shared" si="108"/>
        <v>0</v>
      </c>
      <c r="L291" s="410"/>
      <c r="M291" s="408">
        <f t="shared" si="109"/>
        <v>0</v>
      </c>
      <c r="N291" s="171">
        <f t="shared" si="110"/>
        <v>5</v>
      </c>
      <c r="O291" s="165">
        <f t="shared" si="111"/>
        <v>6659090</v>
      </c>
      <c r="P291" s="165">
        <f t="shared" si="112"/>
        <v>200000</v>
      </c>
      <c r="Q291" s="167"/>
      <c r="R291" s="1210"/>
      <c r="S291" s="14"/>
      <c r="T291" s="14"/>
      <c r="U291" s="14"/>
      <c r="V291" s="14"/>
      <c r="W291" s="14"/>
      <c r="X291" s="10">
        <f t="shared" si="113"/>
        <v>1331818</v>
      </c>
      <c r="Y291" s="10">
        <f t="shared" si="114"/>
        <v>1931818</v>
      </c>
      <c r="Z291" s="10">
        <f t="shared" si="115"/>
        <v>2231818</v>
      </c>
      <c r="AA291" s="10">
        <f t="shared" si="116"/>
        <v>431818</v>
      </c>
      <c r="AB291" s="345">
        <v>43496</v>
      </c>
      <c r="AC291" s="165">
        <v>6659090</v>
      </c>
      <c r="AD291" s="350"/>
      <c r="AE291" s="165">
        <v>0</v>
      </c>
      <c r="AF291" s="344"/>
      <c r="AG291" s="344"/>
      <c r="AH291" s="344"/>
      <c r="AI291" s="344"/>
      <c r="AJ291" s="347">
        <f t="shared" si="118"/>
        <v>6659090</v>
      </c>
      <c r="AK291" s="348">
        <f t="shared" si="117"/>
        <v>0</v>
      </c>
      <c r="AL291" s="350"/>
      <c r="AM291" s="109"/>
    </row>
    <row r="292" spans="1:39" s="19" customFormat="1" ht="23.25" x14ac:dyDescent="0.35">
      <c r="A292" s="168">
        <f t="shared" si="119"/>
        <v>16</v>
      </c>
      <c r="B292" s="154">
        <f t="shared" si="120"/>
        <v>43495</v>
      </c>
      <c r="C292" s="169">
        <f t="shared" si="121"/>
        <v>157</v>
      </c>
      <c r="D292" s="186" t="s">
        <v>73</v>
      </c>
      <c r="E292" s="157" t="s">
        <v>57</v>
      </c>
      <c r="F292" s="407">
        <v>5</v>
      </c>
      <c r="G292" s="159">
        <f t="shared" si="106"/>
        <v>6659090</v>
      </c>
      <c r="H292" s="160"/>
      <c r="I292" s="408">
        <f t="shared" si="107"/>
        <v>0</v>
      </c>
      <c r="J292" s="409"/>
      <c r="K292" s="408">
        <f t="shared" si="108"/>
        <v>0</v>
      </c>
      <c r="L292" s="410"/>
      <c r="M292" s="408">
        <f t="shared" si="109"/>
        <v>0</v>
      </c>
      <c r="N292" s="171">
        <f t="shared" si="110"/>
        <v>5</v>
      </c>
      <c r="O292" s="165">
        <f t="shared" si="111"/>
        <v>6659090</v>
      </c>
      <c r="P292" s="165">
        <f t="shared" si="112"/>
        <v>200000</v>
      </c>
      <c r="Q292" s="167"/>
      <c r="R292" s="1210"/>
      <c r="S292" s="14"/>
      <c r="T292" s="14"/>
      <c r="U292" s="14"/>
      <c r="V292" s="14"/>
      <c r="W292" s="14"/>
      <c r="X292" s="10">
        <f t="shared" si="113"/>
        <v>1331818</v>
      </c>
      <c r="Y292" s="10">
        <f t="shared" si="114"/>
        <v>1931818</v>
      </c>
      <c r="Z292" s="10">
        <f t="shared" si="115"/>
        <v>2231818</v>
      </c>
      <c r="AA292" s="10">
        <f t="shared" si="116"/>
        <v>431818</v>
      </c>
      <c r="AB292" s="345">
        <v>43496</v>
      </c>
      <c r="AC292" s="165">
        <v>4850000</v>
      </c>
      <c r="AD292" s="345">
        <v>43504</v>
      </c>
      <c r="AE292" s="165">
        <v>1809090</v>
      </c>
      <c r="AF292" s="344"/>
      <c r="AG292" s="344"/>
      <c r="AH292" s="344"/>
      <c r="AI292" s="344"/>
      <c r="AJ292" s="347">
        <f t="shared" si="118"/>
        <v>6659090</v>
      </c>
      <c r="AK292" s="348">
        <f t="shared" si="117"/>
        <v>0</v>
      </c>
      <c r="AL292" s="350"/>
      <c r="AM292" s="109"/>
    </row>
    <row r="293" spans="1:39" s="19" customFormat="1" ht="23.25" x14ac:dyDescent="0.35">
      <c r="A293" s="168">
        <f t="shared" si="119"/>
        <v>17</v>
      </c>
      <c r="B293" s="154">
        <f t="shared" si="120"/>
        <v>43495</v>
      </c>
      <c r="C293" s="169">
        <f t="shared" si="121"/>
        <v>158</v>
      </c>
      <c r="D293" s="186" t="s">
        <v>71</v>
      </c>
      <c r="E293" s="157" t="s">
        <v>57</v>
      </c>
      <c r="F293" s="407">
        <v>5</v>
      </c>
      <c r="G293" s="159">
        <f t="shared" si="106"/>
        <v>6659090</v>
      </c>
      <c r="H293" s="160"/>
      <c r="I293" s="408">
        <f t="shared" si="107"/>
        <v>0</v>
      </c>
      <c r="J293" s="409"/>
      <c r="K293" s="408">
        <f t="shared" si="108"/>
        <v>0</v>
      </c>
      <c r="L293" s="410"/>
      <c r="M293" s="408">
        <f t="shared" si="109"/>
        <v>0</v>
      </c>
      <c r="N293" s="171">
        <f t="shared" si="110"/>
        <v>5</v>
      </c>
      <c r="O293" s="165">
        <f t="shared" si="111"/>
        <v>6659090</v>
      </c>
      <c r="P293" s="165">
        <f t="shared" si="112"/>
        <v>200000</v>
      </c>
      <c r="Q293" s="167"/>
      <c r="R293" s="1210"/>
      <c r="S293" s="14"/>
      <c r="T293" s="14"/>
      <c r="U293" s="14"/>
      <c r="V293" s="14"/>
      <c r="W293" s="14"/>
      <c r="X293" s="10">
        <f t="shared" si="113"/>
        <v>1331818</v>
      </c>
      <c r="Y293" s="10">
        <f t="shared" si="114"/>
        <v>1931818</v>
      </c>
      <c r="Z293" s="10">
        <f t="shared" si="115"/>
        <v>2231818</v>
      </c>
      <c r="AA293" s="10">
        <f t="shared" si="116"/>
        <v>431818</v>
      </c>
      <c r="AB293" s="345">
        <v>43497</v>
      </c>
      <c r="AC293" s="165">
        <v>4000000</v>
      </c>
      <c r="AD293" s="345">
        <v>43509</v>
      </c>
      <c r="AE293" s="165">
        <v>2659090</v>
      </c>
      <c r="AF293" s="344"/>
      <c r="AG293" s="344"/>
      <c r="AH293" s="344"/>
      <c r="AI293" s="344"/>
      <c r="AJ293" s="347">
        <f t="shared" si="118"/>
        <v>6659090</v>
      </c>
      <c r="AK293" s="348">
        <f t="shared" si="117"/>
        <v>0</v>
      </c>
      <c r="AL293" s="350"/>
      <c r="AM293" s="109"/>
    </row>
    <row r="294" spans="1:39" s="19" customFormat="1" ht="23.25" x14ac:dyDescent="0.35">
      <c r="A294" s="168">
        <f t="shared" si="119"/>
        <v>18</v>
      </c>
      <c r="B294" s="154">
        <f t="shared" si="120"/>
        <v>43495</v>
      </c>
      <c r="C294" s="169">
        <f t="shared" si="121"/>
        <v>159</v>
      </c>
      <c r="D294" s="186" t="s">
        <v>59</v>
      </c>
      <c r="E294" s="157" t="s">
        <v>57</v>
      </c>
      <c r="F294" s="407">
        <v>5</v>
      </c>
      <c r="G294" s="159">
        <f t="shared" si="106"/>
        <v>6659090</v>
      </c>
      <c r="H294" s="160"/>
      <c r="I294" s="408">
        <f t="shared" si="107"/>
        <v>0</v>
      </c>
      <c r="J294" s="409"/>
      <c r="K294" s="408">
        <f t="shared" si="108"/>
        <v>0</v>
      </c>
      <c r="L294" s="410"/>
      <c r="M294" s="408">
        <f t="shared" si="109"/>
        <v>0</v>
      </c>
      <c r="N294" s="171">
        <f t="shared" si="110"/>
        <v>5</v>
      </c>
      <c r="O294" s="165">
        <f t="shared" si="111"/>
        <v>6659090</v>
      </c>
      <c r="P294" s="165">
        <f t="shared" si="112"/>
        <v>200000</v>
      </c>
      <c r="Q294" s="167"/>
      <c r="R294" s="1210"/>
      <c r="S294" s="14"/>
      <c r="T294" s="14"/>
      <c r="U294" s="14"/>
      <c r="V294" s="14"/>
      <c r="W294" s="14"/>
      <c r="X294" s="10">
        <f t="shared" si="113"/>
        <v>1331818</v>
      </c>
      <c r="Y294" s="10">
        <f t="shared" si="114"/>
        <v>1931818</v>
      </c>
      <c r="Z294" s="10">
        <f t="shared" si="115"/>
        <v>2231818</v>
      </c>
      <c r="AA294" s="10">
        <f t="shared" si="116"/>
        <v>431818</v>
      </c>
      <c r="AB294" s="345">
        <v>43497</v>
      </c>
      <c r="AC294" s="165">
        <v>6659090</v>
      </c>
      <c r="AD294" s="350"/>
      <c r="AE294" s="165">
        <v>0</v>
      </c>
      <c r="AF294" s="344"/>
      <c r="AG294" s="344"/>
      <c r="AH294" s="344"/>
      <c r="AI294" s="344"/>
      <c r="AJ294" s="347">
        <f t="shared" si="118"/>
        <v>6659090</v>
      </c>
      <c r="AK294" s="348">
        <f t="shared" si="117"/>
        <v>0</v>
      </c>
      <c r="AL294" s="350"/>
      <c r="AM294" s="109"/>
    </row>
    <row r="295" spans="1:39" s="19" customFormat="1" ht="23.25" x14ac:dyDescent="0.35">
      <c r="A295" s="168">
        <f t="shared" si="119"/>
        <v>19</v>
      </c>
      <c r="B295" s="154">
        <f t="shared" si="120"/>
        <v>43495</v>
      </c>
      <c r="C295" s="169">
        <f t="shared" si="121"/>
        <v>160</v>
      </c>
      <c r="D295" s="186" t="s">
        <v>58</v>
      </c>
      <c r="E295" s="157" t="s">
        <v>57</v>
      </c>
      <c r="F295" s="407">
        <v>5</v>
      </c>
      <c r="G295" s="159">
        <f>F295*X296</f>
        <v>6659090</v>
      </c>
      <c r="H295" s="160"/>
      <c r="I295" s="408">
        <f>H295*Y296</f>
        <v>0</v>
      </c>
      <c r="J295" s="409">
        <v>5</v>
      </c>
      <c r="K295" s="408">
        <f>J295*Z296</f>
        <v>11159090</v>
      </c>
      <c r="L295" s="410"/>
      <c r="M295" s="408">
        <f>L295*AA296</f>
        <v>0</v>
      </c>
      <c r="N295" s="171">
        <f t="shared" si="110"/>
        <v>10</v>
      </c>
      <c r="O295" s="165">
        <f t="shared" si="111"/>
        <v>17818180</v>
      </c>
      <c r="P295" s="165">
        <f t="shared" si="112"/>
        <v>400000</v>
      </c>
      <c r="Q295" s="167"/>
      <c r="R295" s="1210"/>
      <c r="S295" s="14"/>
      <c r="T295" s="14"/>
      <c r="U295" s="14"/>
      <c r="V295" s="14"/>
      <c r="W295" s="14"/>
      <c r="X295" s="10">
        <f t="shared" si="113"/>
        <v>1331818</v>
      </c>
      <c r="Y295" s="10">
        <f t="shared" si="114"/>
        <v>1931818</v>
      </c>
      <c r="Z295" s="10">
        <f t="shared" si="115"/>
        <v>2231818</v>
      </c>
      <c r="AA295" s="10">
        <f t="shared" si="116"/>
        <v>431818</v>
      </c>
      <c r="AB295" s="345">
        <v>43496</v>
      </c>
      <c r="AC295" s="165">
        <v>13000000</v>
      </c>
      <c r="AD295" s="345">
        <v>43500</v>
      </c>
      <c r="AE295" s="165">
        <v>4818180</v>
      </c>
      <c r="AF295" s="344"/>
      <c r="AG295" s="344"/>
      <c r="AH295" s="344"/>
      <c r="AI295" s="344"/>
      <c r="AJ295" s="347">
        <f t="shared" si="118"/>
        <v>17818180</v>
      </c>
      <c r="AK295" s="348">
        <f t="shared" si="117"/>
        <v>0</v>
      </c>
      <c r="AL295" s="350"/>
      <c r="AM295" s="109"/>
    </row>
    <row r="296" spans="1:39" s="19" customFormat="1" ht="18.75" customHeight="1" x14ac:dyDescent="0.35">
      <c r="A296" s="168">
        <f t="shared" si="119"/>
        <v>20</v>
      </c>
      <c r="B296" s="154">
        <f t="shared" si="120"/>
        <v>43495</v>
      </c>
      <c r="C296" s="169">
        <f t="shared" si="121"/>
        <v>161</v>
      </c>
      <c r="D296" s="186" t="s">
        <v>70</v>
      </c>
      <c r="E296" s="157" t="s">
        <v>57</v>
      </c>
      <c r="F296" s="407">
        <v>5</v>
      </c>
      <c r="G296" s="159">
        <f>F296*X297</f>
        <v>6659090</v>
      </c>
      <c r="H296" s="160"/>
      <c r="I296" s="408">
        <f>H296*Y297</f>
        <v>0</v>
      </c>
      <c r="J296" s="409">
        <v>5</v>
      </c>
      <c r="K296" s="408">
        <f>J296*Z297</f>
        <v>11159090</v>
      </c>
      <c r="L296" s="410"/>
      <c r="M296" s="13"/>
      <c r="N296" s="171">
        <f>+L296+J296+H296+F296</f>
        <v>10</v>
      </c>
      <c r="O296" s="165">
        <f>+M297+K296+I296+G296</f>
        <v>17818180</v>
      </c>
      <c r="P296" s="165">
        <f t="shared" si="112"/>
        <v>400000</v>
      </c>
      <c r="Q296" s="167"/>
      <c r="R296" s="1210"/>
      <c r="S296" s="14"/>
      <c r="T296" s="14"/>
      <c r="U296" s="14"/>
      <c r="V296" s="14"/>
      <c r="W296" s="14"/>
      <c r="X296" s="10">
        <f t="shared" si="113"/>
        <v>1331818</v>
      </c>
      <c r="Y296" s="10">
        <f t="shared" si="114"/>
        <v>1931818</v>
      </c>
      <c r="Z296" s="10">
        <f t="shared" si="115"/>
        <v>2231818</v>
      </c>
      <c r="AA296" s="10">
        <f t="shared" si="116"/>
        <v>431818</v>
      </c>
      <c r="AB296" s="345">
        <v>43497</v>
      </c>
      <c r="AC296" s="165">
        <v>17818180</v>
      </c>
      <c r="AD296" s="350"/>
      <c r="AE296" s="165">
        <v>0</v>
      </c>
      <c r="AF296" s="344"/>
      <c r="AG296" s="344"/>
      <c r="AH296" s="344"/>
      <c r="AI296" s="344"/>
      <c r="AJ296" s="347">
        <f t="shared" si="118"/>
        <v>17818180</v>
      </c>
      <c r="AK296" s="348">
        <f t="shared" si="117"/>
        <v>0</v>
      </c>
      <c r="AL296" s="350"/>
      <c r="AM296" s="109"/>
    </row>
    <row r="297" spans="1:39" s="19" customFormat="1" ht="18.75" customHeight="1" x14ac:dyDescent="0.35">
      <c r="A297" s="168">
        <f t="shared" si="119"/>
        <v>21</v>
      </c>
      <c r="B297" s="154">
        <f t="shared" si="120"/>
        <v>43495</v>
      </c>
      <c r="C297" s="169">
        <f t="shared" si="121"/>
        <v>162</v>
      </c>
      <c r="D297" s="186" t="s">
        <v>68</v>
      </c>
      <c r="E297" s="157" t="s">
        <v>57</v>
      </c>
      <c r="F297" s="407">
        <v>5</v>
      </c>
      <c r="G297" s="159">
        <f>F297*X297</f>
        <v>6659090</v>
      </c>
      <c r="H297" s="160"/>
      <c r="I297" s="408">
        <f>H297*Y298</f>
        <v>0</v>
      </c>
      <c r="J297" s="409">
        <v>6</v>
      </c>
      <c r="K297" s="408">
        <f>J297*Z298</f>
        <v>13390908</v>
      </c>
      <c r="L297" s="410"/>
      <c r="M297" s="408">
        <f>L296*AA297</f>
        <v>0</v>
      </c>
      <c r="N297" s="171">
        <f>+L297+J297+H297+F297</f>
        <v>11</v>
      </c>
      <c r="O297" s="165">
        <f>+M298+K297+I297+G297</f>
        <v>20049998</v>
      </c>
      <c r="P297" s="165">
        <f t="shared" si="112"/>
        <v>440000</v>
      </c>
      <c r="Q297" s="167"/>
      <c r="R297" s="1210"/>
      <c r="S297" s="14"/>
      <c r="T297" s="14"/>
      <c r="U297" s="14"/>
      <c r="V297" s="14"/>
      <c r="W297" s="14"/>
      <c r="X297" s="10">
        <f t="shared" si="113"/>
        <v>1331818</v>
      </c>
      <c r="Y297" s="10">
        <f t="shared" si="114"/>
        <v>1931818</v>
      </c>
      <c r="Z297" s="10">
        <f t="shared" si="115"/>
        <v>2231818</v>
      </c>
      <c r="AA297" s="10">
        <f t="shared" si="116"/>
        <v>431818</v>
      </c>
      <c r="AB297" s="345">
        <v>43496</v>
      </c>
      <c r="AC297" s="165">
        <v>12050000</v>
      </c>
      <c r="AD297" s="345">
        <v>43500</v>
      </c>
      <c r="AE297" s="165">
        <v>1000000</v>
      </c>
      <c r="AF297" s="345">
        <v>43513</v>
      </c>
      <c r="AG297" s="351">
        <v>6999998</v>
      </c>
      <c r="AH297" s="344"/>
      <c r="AI297" s="344"/>
      <c r="AJ297" s="347">
        <f t="shared" si="118"/>
        <v>20049998</v>
      </c>
      <c r="AK297" s="348">
        <f t="shared" si="117"/>
        <v>0</v>
      </c>
      <c r="AL297" s="350"/>
      <c r="AM297" s="109"/>
    </row>
    <row r="298" spans="1:39" s="19" customFormat="1" ht="23.25" x14ac:dyDescent="0.35">
      <c r="A298" s="168"/>
      <c r="B298" s="154"/>
      <c r="C298" s="169"/>
      <c r="D298" s="418"/>
      <c r="E298" s="157"/>
      <c r="F298" s="407"/>
      <c r="G298" s="159">
        <f>F298*X298</f>
        <v>0</v>
      </c>
      <c r="H298" s="160"/>
      <c r="I298" s="408">
        <f>H298*Y307</f>
        <v>0</v>
      </c>
      <c r="J298" s="409"/>
      <c r="K298" s="408">
        <f>+J298*Z298</f>
        <v>0</v>
      </c>
      <c r="L298" s="410"/>
      <c r="M298" s="408">
        <f>L298*AA307</f>
        <v>0</v>
      </c>
      <c r="N298" s="164">
        <f>+L298+J298+H298+F298</f>
        <v>0</v>
      </c>
      <c r="O298" s="165">
        <f>+M298+K298+I298+G298</f>
        <v>0</v>
      </c>
      <c r="P298" s="165">
        <f t="shared" si="112"/>
        <v>0</v>
      </c>
      <c r="Q298" s="167"/>
      <c r="R298" s="1210"/>
      <c r="S298" s="14"/>
      <c r="T298" s="14"/>
      <c r="U298" s="14"/>
      <c r="V298" s="14"/>
      <c r="W298" s="14"/>
      <c r="X298" s="10">
        <f t="shared" si="113"/>
        <v>1331818</v>
      </c>
      <c r="Y298" s="10">
        <f t="shared" si="114"/>
        <v>1931818</v>
      </c>
      <c r="Z298" s="10">
        <f t="shared" si="115"/>
        <v>2231818</v>
      </c>
      <c r="AA298" s="10">
        <f t="shared" si="116"/>
        <v>431818</v>
      </c>
      <c r="AB298" s="350"/>
      <c r="AC298" s="165"/>
      <c r="AD298" s="350"/>
      <c r="AE298" s="165"/>
      <c r="AF298" s="344"/>
      <c r="AG298" s="344"/>
      <c r="AH298" s="344"/>
      <c r="AI298" s="344"/>
      <c r="AJ298" s="347">
        <f t="shared" si="118"/>
        <v>0</v>
      </c>
      <c r="AK298" s="348">
        <f t="shared" si="117"/>
        <v>0</v>
      </c>
      <c r="AL298" s="350"/>
      <c r="AM298" s="109"/>
    </row>
    <row r="299" spans="1:39" s="19" customFormat="1" ht="23.25" x14ac:dyDescent="0.35">
      <c r="A299" s="168"/>
      <c r="B299" s="154"/>
      <c r="C299" s="169"/>
      <c r="D299" s="239"/>
      <c r="E299" s="157"/>
      <c r="F299" s="170"/>
      <c r="G299" s="159">
        <f>F299*X299</f>
        <v>0</v>
      </c>
      <c r="H299" s="160"/>
      <c r="I299" s="161">
        <f>H299*Y308</f>
        <v>0</v>
      </c>
      <c r="J299" s="162"/>
      <c r="K299" s="161">
        <f>+J299*Z299</f>
        <v>0</v>
      </c>
      <c r="L299" s="163"/>
      <c r="M299" s="161">
        <f>L299*AA308</f>
        <v>0</v>
      </c>
      <c r="N299" s="164">
        <f>+L299+J299+H299+F299</f>
        <v>0</v>
      </c>
      <c r="O299" s="165">
        <f>+M299+K299+I299+G299</f>
        <v>0</v>
      </c>
      <c r="P299" s="165">
        <f t="shared" si="112"/>
        <v>0</v>
      </c>
      <c r="Q299" s="167"/>
      <c r="R299" s="1210"/>
      <c r="S299" s="14"/>
      <c r="T299" s="14"/>
      <c r="U299" s="14"/>
      <c r="V299" s="14"/>
      <c r="W299" s="14"/>
      <c r="X299" s="10">
        <f t="shared" si="113"/>
        <v>1331818</v>
      </c>
      <c r="Y299" s="10">
        <f t="shared" si="114"/>
        <v>1931818</v>
      </c>
      <c r="Z299" s="10">
        <f t="shared" si="115"/>
        <v>2231818</v>
      </c>
      <c r="AA299" s="10">
        <f t="shared" si="116"/>
        <v>431818</v>
      </c>
      <c r="AB299" s="345"/>
      <c r="AC299" s="165"/>
      <c r="AD299" s="345"/>
      <c r="AE299" s="165"/>
      <c r="AF299" s="344"/>
      <c r="AG299" s="344"/>
      <c r="AH299" s="344"/>
      <c r="AI299" s="344"/>
      <c r="AJ299" s="347">
        <f t="shared" si="118"/>
        <v>0</v>
      </c>
      <c r="AK299" s="348">
        <f t="shared" si="117"/>
        <v>0</v>
      </c>
      <c r="AL299" s="350"/>
      <c r="AM299" s="109"/>
    </row>
    <row r="300" spans="1:39" s="19" customFormat="1" ht="23.25" x14ac:dyDescent="0.35">
      <c r="A300" s="168"/>
      <c r="B300" s="154"/>
      <c r="C300" s="169"/>
      <c r="D300" s="239"/>
      <c r="E300" s="157"/>
      <c r="F300" s="170"/>
      <c r="G300" s="159">
        <f>F300*X300</f>
        <v>0</v>
      </c>
      <c r="H300" s="160"/>
      <c r="I300" s="161">
        <f>H300*Y309</f>
        <v>0</v>
      </c>
      <c r="J300" s="162"/>
      <c r="K300" s="161">
        <f>+J300*Z300</f>
        <v>0</v>
      </c>
      <c r="L300" s="163"/>
      <c r="M300" s="161">
        <f>L300*AA309</f>
        <v>0</v>
      </c>
      <c r="N300" s="164">
        <f>+L300+J300+H300+F300</f>
        <v>0</v>
      </c>
      <c r="O300" s="165">
        <f>+M300+K300+I300+G300</f>
        <v>0</v>
      </c>
      <c r="P300" s="165">
        <f t="shared" si="112"/>
        <v>0</v>
      </c>
      <c r="Q300" s="167"/>
      <c r="R300" s="1210"/>
      <c r="S300" s="14"/>
      <c r="T300" s="14"/>
      <c r="U300" s="14"/>
      <c r="V300" s="14"/>
      <c r="W300" s="14"/>
      <c r="X300" s="10">
        <f t="shared" si="113"/>
        <v>1331818</v>
      </c>
      <c r="Y300" s="10">
        <f t="shared" si="114"/>
        <v>1931818</v>
      </c>
      <c r="Z300" s="10">
        <f t="shared" si="115"/>
        <v>2231818</v>
      </c>
      <c r="AA300" s="10">
        <f t="shared" si="116"/>
        <v>431818</v>
      </c>
      <c r="AB300" s="350"/>
      <c r="AC300" s="165"/>
      <c r="AD300" s="350"/>
      <c r="AE300" s="165"/>
      <c r="AF300" s="344"/>
      <c r="AG300" s="344"/>
      <c r="AH300" s="344"/>
      <c r="AI300" s="344"/>
      <c r="AJ300" s="347">
        <f t="shared" si="118"/>
        <v>0</v>
      </c>
      <c r="AK300" s="348">
        <f t="shared" si="117"/>
        <v>0</v>
      </c>
      <c r="AL300" s="350"/>
      <c r="AM300" s="109"/>
    </row>
    <row r="301" spans="1:39" s="19" customFormat="1" ht="24" thickBot="1" x14ac:dyDescent="0.4">
      <c r="A301" s="168"/>
      <c r="B301" s="172"/>
      <c r="C301" s="173"/>
      <c r="D301" s="174"/>
      <c r="E301" s="157"/>
      <c r="F301" s="170"/>
      <c r="G301" s="170"/>
      <c r="H301" s="170"/>
      <c r="I301" s="170"/>
      <c r="J301" s="170"/>
      <c r="K301" s="170"/>
      <c r="L301" s="170"/>
      <c r="M301" s="170"/>
      <c r="N301" s="164"/>
      <c r="O301" s="165"/>
      <c r="P301" s="165">
        <f t="shared" si="112"/>
        <v>0</v>
      </c>
      <c r="Q301" s="167"/>
      <c r="R301" s="1210"/>
      <c r="S301" s="14"/>
      <c r="T301" s="14"/>
      <c r="U301" s="14"/>
      <c r="V301" s="14"/>
      <c r="W301" s="14"/>
      <c r="X301" s="10">
        <f t="shared" si="113"/>
        <v>1331818</v>
      </c>
      <c r="Y301" s="10">
        <f t="shared" si="114"/>
        <v>1931818</v>
      </c>
      <c r="Z301" s="10">
        <f t="shared" si="115"/>
        <v>2231818</v>
      </c>
      <c r="AA301" s="10">
        <f t="shared" si="116"/>
        <v>431818</v>
      </c>
      <c r="AB301" s="345"/>
      <c r="AC301" s="165"/>
      <c r="AD301" s="345"/>
      <c r="AE301" s="165"/>
      <c r="AF301" s="344"/>
      <c r="AG301" s="344"/>
      <c r="AH301" s="344"/>
      <c r="AI301" s="344"/>
      <c r="AJ301" s="347">
        <f t="shared" si="118"/>
        <v>0</v>
      </c>
      <c r="AK301" s="348">
        <f t="shared" si="117"/>
        <v>0</v>
      </c>
      <c r="AL301" s="350"/>
      <c r="AM301" s="109"/>
    </row>
    <row r="302" spans="1:39" s="19" customFormat="1" ht="24" thickBot="1" x14ac:dyDescent="0.4">
      <c r="A302" s="2787" t="s">
        <v>60</v>
      </c>
      <c r="B302" s="2788"/>
      <c r="C302" s="2788"/>
      <c r="D302" s="2788"/>
      <c r="E302" s="2788"/>
      <c r="F302" s="175">
        <f t="shared" ref="F302:L302" si="122">SUM(F277:F301)</f>
        <v>124</v>
      </c>
      <c r="G302" s="175">
        <f t="shared" si="122"/>
        <v>165145432</v>
      </c>
      <c r="H302" s="175">
        <f t="shared" si="122"/>
        <v>0</v>
      </c>
      <c r="I302" s="175">
        <f t="shared" si="122"/>
        <v>0</v>
      </c>
      <c r="J302" s="175">
        <f t="shared" si="122"/>
        <v>52</v>
      </c>
      <c r="K302" s="175">
        <f t="shared" si="122"/>
        <v>116054536</v>
      </c>
      <c r="L302" s="175">
        <f t="shared" si="122"/>
        <v>0</v>
      </c>
      <c r="M302" s="175">
        <f t="shared" ref="M302:Q302" si="123">SUM(M277:M301)</f>
        <v>0</v>
      </c>
      <c r="N302" s="175">
        <f t="shared" si="123"/>
        <v>176</v>
      </c>
      <c r="O302" s="175">
        <f t="shared" si="123"/>
        <v>281199968</v>
      </c>
      <c r="P302" s="175">
        <f t="shared" si="123"/>
        <v>7040000</v>
      </c>
      <c r="Q302" s="176">
        <f t="shared" si="123"/>
        <v>0</v>
      </c>
      <c r="R302" s="1210"/>
      <c r="S302" s="14"/>
      <c r="T302" s="14"/>
      <c r="U302" s="14"/>
      <c r="V302" s="14"/>
      <c r="W302" s="14"/>
      <c r="X302" s="10">
        <f t="shared" si="113"/>
        <v>1331818</v>
      </c>
      <c r="Y302" s="10">
        <f t="shared" si="114"/>
        <v>1931818</v>
      </c>
      <c r="Z302" s="10">
        <f t="shared" si="115"/>
        <v>2231818</v>
      </c>
      <c r="AA302" s="10">
        <f t="shared" si="116"/>
        <v>431818</v>
      </c>
      <c r="AB302" s="26"/>
      <c r="AC302" s="26"/>
      <c r="AD302" s="26"/>
      <c r="AE302" s="26"/>
      <c r="AF302" s="26"/>
      <c r="AG302" s="26"/>
      <c r="AH302" s="26"/>
      <c r="AI302" s="26"/>
      <c r="AJ302" s="26">
        <f>SUM(AJ277:AJ301)</f>
        <v>267963608</v>
      </c>
      <c r="AK302" s="26">
        <f>SUM(AK277:AK301)</f>
        <v>13236360</v>
      </c>
      <c r="AL302" s="350"/>
      <c r="AM302" s="109"/>
    </row>
    <row r="303" spans="1:39" s="19" customFormat="1" ht="23.25" x14ac:dyDescent="0.35">
      <c r="A303" s="419" t="s">
        <v>61</v>
      </c>
      <c r="B303" s="13"/>
      <c r="C303" s="13"/>
      <c r="D303" s="13"/>
      <c r="E303" s="13"/>
      <c r="F303" s="40"/>
      <c r="G303" s="13"/>
      <c r="H303" s="13"/>
      <c r="I303" s="13"/>
      <c r="J303" s="13"/>
      <c r="K303" s="13"/>
      <c r="L303" s="13"/>
      <c r="M303" s="13"/>
      <c r="N303" s="14"/>
      <c r="O303" s="14"/>
      <c r="P303" s="352"/>
      <c r="Q303" s="14"/>
      <c r="R303" s="1210"/>
      <c r="S303" s="14"/>
      <c r="T303" s="14"/>
      <c r="U303" s="14"/>
      <c r="V303" s="14"/>
      <c r="W303" s="14"/>
      <c r="X303" s="10"/>
      <c r="Y303" s="10"/>
      <c r="Z303" s="10"/>
      <c r="AA303" s="10"/>
      <c r="AB303" s="400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09"/>
    </row>
    <row r="304" spans="1:39" s="19" customFormat="1" ht="23.25" x14ac:dyDescent="0.35">
      <c r="A304" s="13"/>
      <c r="B304" s="391"/>
      <c r="C304" s="390"/>
      <c r="D304" s="420"/>
      <c r="E304" s="13"/>
      <c r="F304" s="379"/>
      <c r="G304" s="13"/>
      <c r="H304" s="40"/>
      <c r="I304" s="83"/>
      <c r="J304" s="40"/>
      <c r="K304" s="421"/>
      <c r="L304" s="40"/>
      <c r="M304" s="13"/>
      <c r="N304" s="40"/>
      <c r="O304" s="2798" t="s">
        <v>62</v>
      </c>
      <c r="P304" s="2798"/>
      <c r="Q304" s="2798"/>
      <c r="R304" s="1210"/>
      <c r="S304" s="14"/>
      <c r="T304" s="14"/>
      <c r="U304" s="14"/>
      <c r="V304" s="14"/>
      <c r="W304" s="14"/>
      <c r="X304" s="10"/>
      <c r="Y304" s="10"/>
      <c r="Z304" s="10"/>
      <c r="AA304" s="10"/>
      <c r="AB304" s="400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09"/>
    </row>
    <row r="305" spans="1:39" s="19" customFormat="1" ht="23.25" x14ac:dyDescent="0.35">
      <c r="A305" s="13"/>
      <c r="B305" s="13"/>
      <c r="C305" s="13"/>
      <c r="D305" s="13"/>
      <c r="E305" s="13"/>
      <c r="F305" s="337"/>
      <c r="G305" s="13"/>
      <c r="H305" s="337"/>
      <c r="I305" s="13"/>
      <c r="J305" s="337"/>
      <c r="K305" s="13"/>
      <c r="L305" s="337"/>
      <c r="M305" s="13"/>
      <c r="N305" s="337"/>
      <c r="O305" s="337"/>
      <c r="P305" s="337"/>
      <c r="Q305" s="337"/>
      <c r="R305" s="1210"/>
      <c r="S305" s="14"/>
      <c r="T305" s="14"/>
      <c r="U305" s="14"/>
      <c r="V305" s="14"/>
      <c r="W305" s="14"/>
      <c r="X305" s="10"/>
      <c r="Y305" s="10"/>
      <c r="Z305" s="10"/>
      <c r="AA305" s="10"/>
      <c r="AB305" s="400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09"/>
    </row>
    <row r="306" spans="1:39" s="19" customFormat="1" ht="23.25" x14ac:dyDescent="0.35">
      <c r="A306" s="13"/>
      <c r="B306" s="13"/>
      <c r="C306" s="13"/>
      <c r="D306" s="13"/>
      <c r="E306" s="13"/>
      <c r="F306" s="353"/>
      <c r="G306" s="13"/>
      <c r="H306" s="353"/>
      <c r="I306" s="13"/>
      <c r="J306" s="353"/>
      <c r="K306" s="13"/>
      <c r="L306" s="353"/>
      <c r="M306" s="13"/>
      <c r="N306" s="13"/>
      <c r="O306" s="14"/>
      <c r="P306" s="14"/>
      <c r="Q306" s="14"/>
      <c r="R306" s="1210"/>
      <c r="S306" s="14"/>
      <c r="T306" s="14"/>
      <c r="U306" s="14"/>
      <c r="V306" s="14"/>
      <c r="W306" s="14"/>
      <c r="X306" s="10"/>
      <c r="Y306" s="10"/>
      <c r="Z306" s="10"/>
      <c r="AA306" s="10"/>
      <c r="AB306" s="400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09"/>
    </row>
    <row r="307" spans="1:39" s="19" customFormat="1" ht="23.25" x14ac:dyDescent="0.3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4"/>
      <c r="P307" s="14"/>
      <c r="Q307" s="14"/>
      <c r="R307" s="1210"/>
      <c r="S307" s="14"/>
      <c r="T307" s="14"/>
      <c r="U307" s="14"/>
      <c r="V307" s="14"/>
      <c r="W307" s="14"/>
      <c r="X307" s="10"/>
      <c r="Y307" s="10"/>
      <c r="Z307" s="10"/>
      <c r="AA307" s="10"/>
      <c r="AB307" s="400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09"/>
    </row>
    <row r="308" spans="1:39" s="19" customFormat="1" ht="23.25" x14ac:dyDescent="0.3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2810" t="s">
        <v>63</v>
      </c>
      <c r="P308" s="2810"/>
      <c r="Q308" s="2810"/>
      <c r="R308" s="1210"/>
      <c r="S308" s="14"/>
      <c r="T308" s="14"/>
      <c r="U308" s="14"/>
      <c r="V308" s="14"/>
      <c r="W308" s="14"/>
      <c r="X308" s="10"/>
      <c r="Y308" s="10"/>
      <c r="Z308" s="10"/>
      <c r="AA308" s="10"/>
      <c r="AB308" s="400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09"/>
    </row>
    <row r="309" spans="1:39" s="19" customFormat="1" ht="23.25" x14ac:dyDescent="0.3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2798" t="s">
        <v>64</v>
      </c>
      <c r="P309" s="2798"/>
      <c r="Q309" s="2798"/>
      <c r="R309" s="1210"/>
      <c r="S309" s="14"/>
      <c r="T309" s="14"/>
      <c r="U309" s="14"/>
      <c r="V309" s="14"/>
      <c r="W309" s="14"/>
      <c r="X309" s="14"/>
      <c r="Y309" s="14"/>
      <c r="Z309" s="14"/>
      <c r="AA309" s="14"/>
      <c r="AB309" s="400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09"/>
    </row>
    <row r="310" spans="1:39" s="19" customFormat="1" ht="23.25" x14ac:dyDescent="0.35">
      <c r="A310" s="13"/>
      <c r="B310" s="13"/>
      <c r="C310" s="13"/>
      <c r="D310" s="420"/>
      <c r="E310" s="422"/>
      <c r="F310" s="13"/>
      <c r="G310" s="13"/>
      <c r="H310" s="13"/>
      <c r="I310" s="13"/>
      <c r="J310" s="13"/>
      <c r="K310" s="13"/>
      <c r="L310" s="13"/>
      <c r="M310" s="13"/>
      <c r="N310" s="14"/>
      <c r="O310" s="14"/>
      <c r="P310" s="14"/>
      <c r="Q310" s="14"/>
      <c r="R310" s="1210"/>
      <c r="S310" s="14"/>
      <c r="T310" s="14"/>
      <c r="U310" s="14"/>
      <c r="V310" s="14"/>
      <c r="W310" s="14"/>
      <c r="X310" s="14"/>
      <c r="Y310" s="14"/>
      <c r="Z310" s="14"/>
      <c r="AA310" s="14"/>
      <c r="AB310" s="400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09"/>
    </row>
    <row r="311" spans="1:39" s="19" customFormat="1" ht="23.25" x14ac:dyDescent="0.3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4"/>
      <c r="O311" s="14"/>
      <c r="P311" s="14"/>
      <c r="Q311" s="14"/>
      <c r="R311" s="1210"/>
      <c r="S311" s="14"/>
      <c r="T311" s="14"/>
      <c r="U311" s="14"/>
      <c r="V311" s="14"/>
      <c r="W311" s="14"/>
      <c r="X311" s="14"/>
      <c r="Y311" s="14"/>
      <c r="Z311" s="14"/>
      <c r="AA311" s="14"/>
      <c r="AB311" s="400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09"/>
    </row>
    <row r="312" spans="1:39" s="19" customFormat="1" ht="24.75" x14ac:dyDescent="0.45">
      <c r="A312" s="13" t="s">
        <v>0</v>
      </c>
      <c r="B312" s="13" t="s">
        <v>164</v>
      </c>
      <c r="C312" s="144"/>
      <c r="D312" s="13"/>
      <c r="E312" s="13"/>
      <c r="F312" s="379"/>
      <c r="G312" s="13"/>
      <c r="H312" s="379"/>
      <c r="I312" s="13"/>
      <c r="J312" s="379"/>
      <c r="K312" s="13"/>
      <c r="L312" s="379"/>
      <c r="M312" s="40"/>
      <c r="N312" s="14"/>
      <c r="O312" s="41"/>
      <c r="P312" s="2799" t="s">
        <v>2</v>
      </c>
      <c r="Q312" s="2799"/>
      <c r="R312" s="1210"/>
      <c r="S312" s="14"/>
      <c r="T312" s="14"/>
      <c r="U312" s="14"/>
      <c r="V312" s="14"/>
      <c r="W312" s="14"/>
      <c r="X312" s="14"/>
      <c r="Y312" s="14"/>
      <c r="Z312" s="14"/>
      <c r="AA312" s="14"/>
      <c r="AB312" s="400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09"/>
    </row>
    <row r="313" spans="1:39" s="19" customFormat="1" ht="23.25" x14ac:dyDescent="0.35">
      <c r="A313" s="13" t="s">
        <v>3</v>
      </c>
      <c r="B313" s="13" t="s">
        <v>4</v>
      </c>
      <c r="C313" s="144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4"/>
      <c r="O313" s="355"/>
      <c r="P313" s="14"/>
      <c r="Q313" s="14"/>
      <c r="R313" s="1210"/>
      <c r="S313" s="14"/>
      <c r="T313" s="14"/>
      <c r="U313" s="14"/>
      <c r="V313" s="14"/>
      <c r="W313" s="14"/>
      <c r="X313" s="14"/>
      <c r="Y313" s="14"/>
      <c r="Z313" s="14"/>
      <c r="AA313" s="14"/>
      <c r="AB313" s="400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09"/>
    </row>
    <row r="314" spans="1:39" s="19" customFormat="1" ht="23.25" x14ac:dyDescent="0.3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4"/>
      <c r="O314" s="14"/>
      <c r="P314" s="14"/>
      <c r="Q314" s="14"/>
      <c r="R314" s="1210"/>
      <c r="S314" s="14"/>
      <c r="T314" s="14"/>
      <c r="U314" s="14"/>
      <c r="V314" s="14"/>
      <c r="W314" s="14"/>
      <c r="X314" s="14"/>
      <c r="Y314" s="14"/>
      <c r="Z314" s="14"/>
      <c r="AA314" s="14"/>
      <c r="AB314" s="400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09"/>
    </row>
    <row r="315" spans="1:39" s="19" customFormat="1" ht="23.25" x14ac:dyDescent="0.35">
      <c r="A315" s="13" t="s">
        <v>5</v>
      </c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4"/>
      <c r="O315" s="14"/>
      <c r="P315" s="14"/>
      <c r="Q315" s="14"/>
      <c r="R315" s="1210"/>
      <c r="S315" s="14"/>
      <c r="T315" s="14"/>
      <c r="U315" s="14"/>
      <c r="V315" s="14"/>
      <c r="W315" s="14"/>
      <c r="X315" s="14"/>
      <c r="Y315" s="14"/>
      <c r="Z315" s="14"/>
      <c r="AA315" s="14"/>
      <c r="AB315" s="400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09"/>
    </row>
    <row r="316" spans="1:39" s="19" customFormat="1" ht="23.25" x14ac:dyDescent="0.35">
      <c r="A316" s="13" t="s">
        <v>6</v>
      </c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4"/>
      <c r="O316" s="14"/>
      <c r="P316" s="14"/>
      <c r="Q316" s="14"/>
      <c r="R316" s="1210"/>
      <c r="S316" s="14"/>
      <c r="T316" s="14"/>
      <c r="U316" s="14"/>
      <c r="V316" s="14"/>
      <c r="W316" s="14"/>
      <c r="X316" s="14"/>
      <c r="Y316" s="14"/>
      <c r="Z316" s="14"/>
      <c r="AA316" s="14"/>
      <c r="AB316" s="400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09"/>
    </row>
    <row r="317" spans="1:39" s="19" customFormat="1" ht="23.25" x14ac:dyDescent="0.35">
      <c r="A317" s="13" t="s">
        <v>7</v>
      </c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4"/>
      <c r="O317" s="14"/>
      <c r="P317" s="14"/>
      <c r="Q317" s="14"/>
      <c r="R317" s="1210"/>
      <c r="S317" s="14"/>
      <c r="T317" s="14"/>
      <c r="U317" s="14"/>
      <c r="V317" s="14"/>
      <c r="W317" s="14"/>
      <c r="X317" s="14"/>
      <c r="Y317" s="14"/>
      <c r="Z317" s="14"/>
      <c r="AA317" s="14"/>
      <c r="AB317" s="400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09"/>
    </row>
    <row r="318" spans="1:39" s="19" customFormat="1" ht="24" thickBot="1" x14ac:dyDescent="0.4">
      <c r="A318" s="13" t="s">
        <v>8</v>
      </c>
      <c r="B318" s="13"/>
      <c r="C318" s="13"/>
      <c r="D318" s="13"/>
      <c r="E318" s="13"/>
      <c r="F318" s="13"/>
      <c r="G318" s="147"/>
      <c r="H318" s="147"/>
      <c r="I318" s="13"/>
      <c r="J318" s="13"/>
      <c r="K318" s="13"/>
      <c r="L318" s="13"/>
      <c r="M318" s="13"/>
      <c r="N318" s="148"/>
      <c r="O318" s="148"/>
      <c r="P318" s="2800" t="s">
        <v>9</v>
      </c>
      <c r="Q318" s="2800"/>
      <c r="R318" s="1210"/>
      <c r="S318" s="14"/>
      <c r="T318" s="14"/>
      <c r="U318" s="14"/>
      <c r="V318" s="14"/>
      <c r="W318" s="14"/>
      <c r="X318" s="14"/>
      <c r="Y318" s="14"/>
      <c r="Z318" s="14"/>
      <c r="AA318" s="14"/>
      <c r="AB318" s="400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09"/>
    </row>
    <row r="319" spans="1:39" s="19" customFormat="1" ht="24" thickBot="1" x14ac:dyDescent="0.4">
      <c r="A319" s="2801" t="s">
        <v>10</v>
      </c>
      <c r="B319" s="2804" t="s">
        <v>11</v>
      </c>
      <c r="C319" s="2804" t="s">
        <v>12</v>
      </c>
      <c r="D319" s="2804" t="s">
        <v>13</v>
      </c>
      <c r="E319" s="2804" t="s">
        <v>14</v>
      </c>
      <c r="F319" s="2807" t="s">
        <v>15</v>
      </c>
      <c r="G319" s="2808"/>
      <c r="H319" s="2808"/>
      <c r="I319" s="2808"/>
      <c r="J319" s="2808"/>
      <c r="K319" s="2808"/>
      <c r="L319" s="2808"/>
      <c r="M319" s="2809"/>
      <c r="N319" s="2792" t="s">
        <v>16</v>
      </c>
      <c r="O319" s="2792" t="s">
        <v>17</v>
      </c>
      <c r="P319" s="2792" t="s">
        <v>18</v>
      </c>
      <c r="Q319" s="343" t="s">
        <v>19</v>
      </c>
      <c r="R319" s="1210"/>
      <c r="S319" s="14"/>
      <c r="T319" s="14"/>
      <c r="U319" s="14"/>
      <c r="V319" s="14"/>
      <c r="W319" s="14"/>
      <c r="X319" s="14"/>
      <c r="Y319" s="14"/>
      <c r="Z319" s="14"/>
      <c r="AA319" s="14"/>
      <c r="AB319" s="2791" t="s">
        <v>107</v>
      </c>
      <c r="AC319" s="2791"/>
      <c r="AD319" s="2791"/>
      <c r="AE319" s="2791"/>
      <c r="AF319" s="2791"/>
      <c r="AG319" s="2791"/>
      <c r="AH319" s="2791"/>
      <c r="AI319" s="2791"/>
      <c r="AJ319" s="2791"/>
      <c r="AK319" s="2791"/>
      <c r="AL319" s="14"/>
      <c r="AM319" s="109"/>
    </row>
    <row r="320" spans="1:39" s="19" customFormat="1" ht="24" thickBot="1" x14ac:dyDescent="0.4">
      <c r="A320" s="2802"/>
      <c r="B320" s="2805"/>
      <c r="C320" s="2805"/>
      <c r="D320" s="2805"/>
      <c r="E320" s="2805"/>
      <c r="F320" s="2795" t="s">
        <v>20</v>
      </c>
      <c r="G320" s="2795"/>
      <c r="H320" s="2795" t="s">
        <v>21</v>
      </c>
      <c r="I320" s="2795"/>
      <c r="J320" s="2795" t="s">
        <v>22</v>
      </c>
      <c r="K320" s="2795"/>
      <c r="L320" s="2795" t="s">
        <v>23</v>
      </c>
      <c r="M320" s="2795"/>
      <c r="N320" s="2793"/>
      <c r="O320" s="2793"/>
      <c r="P320" s="2793"/>
      <c r="Q320" s="2796" t="s">
        <v>24</v>
      </c>
      <c r="R320" s="1210"/>
      <c r="S320" s="14"/>
      <c r="T320" s="14"/>
      <c r="U320" s="14"/>
      <c r="V320" s="14"/>
      <c r="W320" s="14"/>
      <c r="X320" s="14"/>
      <c r="Y320" s="14"/>
      <c r="Z320" s="14"/>
      <c r="AA320" s="14"/>
      <c r="AB320" s="2791" t="s">
        <v>108</v>
      </c>
      <c r="AC320" s="2791" t="s">
        <v>109</v>
      </c>
      <c r="AD320" s="2791" t="s">
        <v>108</v>
      </c>
      <c r="AE320" s="2791" t="s">
        <v>110</v>
      </c>
      <c r="AF320" s="2791" t="s">
        <v>108</v>
      </c>
      <c r="AG320" s="2784" t="s">
        <v>111</v>
      </c>
      <c r="AH320" s="2791" t="s">
        <v>108</v>
      </c>
      <c r="AI320" s="2784" t="s">
        <v>112</v>
      </c>
      <c r="AJ320" s="2785" t="s">
        <v>113</v>
      </c>
      <c r="AK320" s="2786" t="s">
        <v>114</v>
      </c>
      <c r="AL320" s="14"/>
      <c r="AM320" s="109"/>
    </row>
    <row r="321" spans="1:44" s="19" customFormat="1" ht="24" thickBot="1" x14ac:dyDescent="0.4">
      <c r="A321" s="2803"/>
      <c r="B321" s="2806"/>
      <c r="C321" s="2806"/>
      <c r="D321" s="2806"/>
      <c r="E321" s="2806"/>
      <c r="F321" s="244" t="s">
        <v>25</v>
      </c>
      <c r="G321" s="244" t="s">
        <v>26</v>
      </c>
      <c r="H321" s="244" t="s">
        <v>25</v>
      </c>
      <c r="I321" s="244" t="s">
        <v>26</v>
      </c>
      <c r="J321" s="244" t="s">
        <v>25</v>
      </c>
      <c r="K321" s="244" t="s">
        <v>26</v>
      </c>
      <c r="L321" s="244" t="s">
        <v>25</v>
      </c>
      <c r="M321" s="244" t="s">
        <v>26</v>
      </c>
      <c r="N321" s="2794"/>
      <c r="O321" s="2794"/>
      <c r="P321" s="2794"/>
      <c r="Q321" s="2797"/>
      <c r="R321" s="1210"/>
      <c r="S321" s="14"/>
      <c r="T321" s="14"/>
      <c r="U321" s="14"/>
      <c r="V321" s="14"/>
      <c r="W321" s="14"/>
      <c r="X321" s="14"/>
      <c r="Y321" s="14"/>
      <c r="Z321" s="14"/>
      <c r="AA321" s="14"/>
      <c r="AB321" s="2791"/>
      <c r="AC321" s="2791"/>
      <c r="AD321" s="2791"/>
      <c r="AE321" s="2791"/>
      <c r="AF321" s="2791"/>
      <c r="AG321" s="2784"/>
      <c r="AH321" s="2791"/>
      <c r="AI321" s="2784"/>
      <c r="AJ321" s="2785"/>
      <c r="AK321" s="2786"/>
      <c r="AL321" s="14"/>
      <c r="AM321" s="109"/>
    </row>
    <row r="322" spans="1:44" s="19" customFormat="1" ht="23.25" x14ac:dyDescent="0.35">
      <c r="A322" s="153">
        <v>1</v>
      </c>
      <c r="B322" s="154">
        <v>43496</v>
      </c>
      <c r="C322" s="423">
        <v>163</v>
      </c>
      <c r="D322" s="156" t="s">
        <v>80</v>
      </c>
      <c r="E322" s="157" t="s">
        <v>31</v>
      </c>
      <c r="F322" s="158">
        <v>5</v>
      </c>
      <c r="G322" s="159">
        <f>F322*X322</f>
        <v>6659090</v>
      </c>
      <c r="H322" s="160"/>
      <c r="I322" s="161">
        <f>H322*Y322</f>
        <v>0</v>
      </c>
      <c r="J322" s="162">
        <v>5</v>
      </c>
      <c r="K322" s="161">
        <f>J322*Z322</f>
        <v>11159090</v>
      </c>
      <c r="L322" s="163"/>
      <c r="M322" s="161">
        <f>L322*AA322</f>
        <v>0</v>
      </c>
      <c r="N322" s="164">
        <f t="shared" ref="N322:O325" si="124">+L322+J322+H322+F322</f>
        <v>10</v>
      </c>
      <c r="O322" s="165">
        <f t="shared" si="124"/>
        <v>17818180</v>
      </c>
      <c r="P322" s="166">
        <f>+N322*40000</f>
        <v>400000</v>
      </c>
      <c r="Q322" s="167"/>
      <c r="R322" s="1210"/>
      <c r="S322" s="14"/>
      <c r="T322" s="14"/>
      <c r="U322" s="14"/>
      <c r="V322" s="14"/>
      <c r="W322" s="14"/>
      <c r="X322" s="10">
        <f t="shared" ref="X322:X327" si="125">1331818</f>
        <v>1331818</v>
      </c>
      <c r="Y322" s="10">
        <f t="shared" ref="Y322:Y327" si="126">1931818</f>
        <v>1931818</v>
      </c>
      <c r="Z322" s="10">
        <f t="shared" ref="Z322:Z327" si="127">2231818</f>
        <v>2231818</v>
      </c>
      <c r="AA322" s="10">
        <f t="shared" ref="AA322:AA327" si="128">431818</f>
        <v>431818</v>
      </c>
      <c r="AB322" s="345">
        <v>43497</v>
      </c>
      <c r="AC322" s="165">
        <v>7000000</v>
      </c>
      <c r="AD322" s="345">
        <v>43500</v>
      </c>
      <c r="AE322" s="165">
        <v>10818180</v>
      </c>
      <c r="AF322" s="165"/>
      <c r="AG322" s="346"/>
      <c r="AH322" s="346"/>
      <c r="AI322" s="344"/>
      <c r="AJ322" s="347">
        <f>AC322+AE322+AG322+AI322</f>
        <v>17818180</v>
      </c>
      <c r="AK322" s="348">
        <f>O322-AJ322</f>
        <v>0</v>
      </c>
      <c r="AL322" s="14"/>
      <c r="AM322" s="109"/>
    </row>
    <row r="323" spans="1:44" s="19" customFormat="1" ht="23.25" x14ac:dyDescent="0.35">
      <c r="A323" s="168">
        <f>+A322+1</f>
        <v>2</v>
      </c>
      <c r="B323" s="154">
        <f>+B322</f>
        <v>43496</v>
      </c>
      <c r="C323" s="415">
        <f>+C322+1</f>
        <v>164</v>
      </c>
      <c r="D323" s="156" t="s">
        <v>81</v>
      </c>
      <c r="E323" s="157" t="s">
        <v>31</v>
      </c>
      <c r="F323" s="170">
        <v>10</v>
      </c>
      <c r="G323" s="159">
        <f>F323*X323</f>
        <v>13318180</v>
      </c>
      <c r="H323" s="160"/>
      <c r="I323" s="161">
        <f>H323*Y323</f>
        <v>0</v>
      </c>
      <c r="J323" s="162"/>
      <c r="K323" s="161">
        <f>J323*Z323</f>
        <v>0</v>
      </c>
      <c r="L323" s="163"/>
      <c r="M323" s="161">
        <f>L323*AA323</f>
        <v>0</v>
      </c>
      <c r="N323" s="171">
        <f t="shared" si="124"/>
        <v>10</v>
      </c>
      <c r="O323" s="165">
        <f t="shared" si="124"/>
        <v>13318180</v>
      </c>
      <c r="P323" s="166">
        <f>+N323*40000</f>
        <v>400000</v>
      </c>
      <c r="Q323" s="167"/>
      <c r="R323" s="1210"/>
      <c r="S323" s="14"/>
      <c r="T323" s="14"/>
      <c r="U323" s="14"/>
      <c r="V323" s="14"/>
      <c r="W323" s="14"/>
      <c r="X323" s="10">
        <f t="shared" si="125"/>
        <v>1331818</v>
      </c>
      <c r="Y323" s="10">
        <f t="shared" si="126"/>
        <v>1931818</v>
      </c>
      <c r="Z323" s="10">
        <f t="shared" si="127"/>
        <v>2231818</v>
      </c>
      <c r="AA323" s="10">
        <f t="shared" si="128"/>
        <v>431818</v>
      </c>
      <c r="AB323" s="345">
        <v>43497</v>
      </c>
      <c r="AC323" s="165">
        <v>13318180</v>
      </c>
      <c r="AD323" s="345">
        <v>43504</v>
      </c>
      <c r="AE323" s="165">
        <v>0</v>
      </c>
      <c r="AF323" s="165"/>
      <c r="AG323" s="346"/>
      <c r="AH323" s="346"/>
      <c r="AI323" s="344"/>
      <c r="AJ323" s="347">
        <f>AC323+AE323+AG323+AI323</f>
        <v>13318180</v>
      </c>
      <c r="AK323" s="348">
        <f>O323-AJ323</f>
        <v>0</v>
      </c>
      <c r="AL323" s="14"/>
      <c r="AM323" s="109"/>
    </row>
    <row r="324" spans="1:44" s="19" customFormat="1" ht="23.25" x14ac:dyDescent="0.35">
      <c r="A324" s="168">
        <f>+A323+1</f>
        <v>3</v>
      </c>
      <c r="B324" s="154">
        <f>+B323</f>
        <v>43496</v>
      </c>
      <c r="C324" s="415">
        <f>+C323+1</f>
        <v>165</v>
      </c>
      <c r="D324" s="349" t="s">
        <v>36</v>
      </c>
      <c r="E324" s="157" t="s">
        <v>31</v>
      </c>
      <c r="F324" s="170"/>
      <c r="G324" s="159">
        <f>F324*X324</f>
        <v>0</v>
      </c>
      <c r="H324" s="160"/>
      <c r="I324" s="161">
        <f>H324*Y324</f>
        <v>0</v>
      </c>
      <c r="J324" s="162">
        <v>6</v>
      </c>
      <c r="K324" s="161">
        <f>J324*Z324</f>
        <v>13390908</v>
      </c>
      <c r="L324" s="163"/>
      <c r="M324" s="161">
        <f>L324*AA324</f>
        <v>0</v>
      </c>
      <c r="N324" s="171">
        <f t="shared" si="124"/>
        <v>6</v>
      </c>
      <c r="O324" s="165">
        <f t="shared" si="124"/>
        <v>13390908</v>
      </c>
      <c r="P324" s="166">
        <f>+N324*40000</f>
        <v>240000</v>
      </c>
      <c r="Q324" s="167"/>
      <c r="R324" s="1210"/>
      <c r="S324" s="14"/>
      <c r="T324" s="14"/>
      <c r="U324" s="14"/>
      <c r="V324" s="14"/>
      <c r="W324" s="14"/>
      <c r="X324" s="10">
        <f t="shared" si="125"/>
        <v>1331818</v>
      </c>
      <c r="Y324" s="10">
        <f t="shared" si="126"/>
        <v>1931818</v>
      </c>
      <c r="Z324" s="10">
        <f t="shared" si="127"/>
        <v>2231818</v>
      </c>
      <c r="AA324" s="10">
        <f t="shared" si="128"/>
        <v>431818</v>
      </c>
      <c r="AB324" s="345">
        <v>43497</v>
      </c>
      <c r="AC324" s="165">
        <v>13390908</v>
      </c>
      <c r="AD324" s="155"/>
      <c r="AE324" s="165">
        <v>0</v>
      </c>
      <c r="AF324" s="165"/>
      <c r="AG324" s="346"/>
      <c r="AH324" s="346"/>
      <c r="AI324" s="344"/>
      <c r="AJ324" s="347">
        <f>AC324+AE324+AG324+AI324</f>
        <v>13390908</v>
      </c>
      <c r="AK324" s="348">
        <f>O324-AJ324</f>
        <v>0</v>
      </c>
      <c r="AL324" s="14"/>
      <c r="AM324" s="109"/>
    </row>
    <row r="325" spans="1:44" s="19" customFormat="1" ht="23.25" x14ac:dyDescent="0.35">
      <c r="A325" s="168">
        <f>+A324+1</f>
        <v>4</v>
      </c>
      <c r="B325" s="154">
        <f>+B324</f>
        <v>43496</v>
      </c>
      <c r="C325" s="415">
        <f>+C324+1</f>
        <v>166</v>
      </c>
      <c r="D325" s="156" t="s">
        <v>37</v>
      </c>
      <c r="E325" s="157" t="s">
        <v>31</v>
      </c>
      <c r="F325" s="170"/>
      <c r="G325" s="159">
        <f>F325*X325</f>
        <v>0</v>
      </c>
      <c r="H325" s="160"/>
      <c r="I325" s="161">
        <f>H325*Y325</f>
        <v>0</v>
      </c>
      <c r="J325" s="162">
        <v>6</v>
      </c>
      <c r="K325" s="161">
        <f>J325*Z325</f>
        <v>13390908</v>
      </c>
      <c r="L325" s="163"/>
      <c r="M325" s="161">
        <f>L325*AA325</f>
        <v>0</v>
      </c>
      <c r="N325" s="171">
        <f t="shared" si="124"/>
        <v>6</v>
      </c>
      <c r="O325" s="165">
        <f t="shared" si="124"/>
        <v>13390908</v>
      </c>
      <c r="P325" s="166">
        <f>+N325*40000</f>
        <v>240000</v>
      </c>
      <c r="Q325" s="167"/>
      <c r="R325" s="1210"/>
      <c r="S325" s="14"/>
      <c r="T325" s="14"/>
      <c r="U325" s="14"/>
      <c r="V325" s="14"/>
      <c r="W325" s="14"/>
      <c r="X325" s="10">
        <f t="shared" si="125"/>
        <v>1331818</v>
      </c>
      <c r="Y325" s="10">
        <f t="shared" si="126"/>
        <v>1931818</v>
      </c>
      <c r="Z325" s="10">
        <f t="shared" si="127"/>
        <v>2231818</v>
      </c>
      <c r="AA325" s="10">
        <f t="shared" si="128"/>
        <v>431818</v>
      </c>
      <c r="AB325" s="345">
        <v>43497</v>
      </c>
      <c r="AC325" s="165">
        <v>13390908</v>
      </c>
      <c r="AD325" s="155"/>
      <c r="AE325" s="165">
        <v>0</v>
      </c>
      <c r="AF325" s="165"/>
      <c r="AG325" s="346"/>
      <c r="AH325" s="346"/>
      <c r="AI325" s="344"/>
      <c r="AJ325" s="347">
        <f>AC325+AE325+AG325+AI325</f>
        <v>13390908</v>
      </c>
      <c r="AK325" s="348">
        <f>O325-AJ325</f>
        <v>0</v>
      </c>
      <c r="AL325" s="14"/>
      <c r="AM325" s="109"/>
    </row>
    <row r="326" spans="1:44" s="19" customFormat="1" ht="24" thickBot="1" x14ac:dyDescent="0.4">
      <c r="A326" s="168"/>
      <c r="B326" s="172"/>
      <c r="C326" s="173"/>
      <c r="D326" s="174"/>
      <c r="E326" s="157"/>
      <c r="F326" s="170"/>
      <c r="G326" s="170"/>
      <c r="H326" s="170"/>
      <c r="I326" s="170"/>
      <c r="J326" s="170"/>
      <c r="K326" s="170"/>
      <c r="L326" s="170"/>
      <c r="M326" s="170"/>
      <c r="N326" s="164"/>
      <c r="O326" s="165"/>
      <c r="P326" s="166"/>
      <c r="Q326" s="167"/>
      <c r="R326" s="1210"/>
      <c r="S326" s="14"/>
      <c r="T326" s="14"/>
      <c r="U326" s="14"/>
      <c r="V326" s="14"/>
      <c r="W326" s="14"/>
      <c r="X326" s="10">
        <f t="shared" si="125"/>
        <v>1331818</v>
      </c>
      <c r="Y326" s="10">
        <f t="shared" si="126"/>
        <v>1931818</v>
      </c>
      <c r="Z326" s="10">
        <f t="shared" si="127"/>
        <v>2231818</v>
      </c>
      <c r="AA326" s="10">
        <f t="shared" si="128"/>
        <v>431818</v>
      </c>
      <c r="AB326" s="345">
        <v>43486</v>
      </c>
      <c r="AC326" s="165">
        <v>0</v>
      </c>
      <c r="AD326" s="165"/>
      <c r="AE326" s="165">
        <v>0</v>
      </c>
      <c r="AF326" s="165"/>
      <c r="AG326" s="346"/>
      <c r="AH326" s="346"/>
      <c r="AI326" s="344"/>
      <c r="AJ326" s="347">
        <f>AC326+AE326+AG326+AI326</f>
        <v>0</v>
      </c>
      <c r="AK326" s="348">
        <f>O326-AJ326</f>
        <v>0</v>
      </c>
      <c r="AL326" s="14"/>
      <c r="AM326" s="109"/>
    </row>
    <row r="327" spans="1:44" s="19" customFormat="1" ht="24" thickBot="1" x14ac:dyDescent="0.4">
      <c r="A327" s="2787" t="s">
        <v>60</v>
      </c>
      <c r="B327" s="2788"/>
      <c r="C327" s="2788"/>
      <c r="D327" s="2788"/>
      <c r="E327" s="2788"/>
      <c r="F327" s="175">
        <f t="shared" ref="F327:L327" si="129">SUM(F322:F326)</f>
        <v>15</v>
      </c>
      <c r="G327" s="175">
        <f t="shared" si="129"/>
        <v>19977270</v>
      </c>
      <c r="H327" s="175">
        <f t="shared" si="129"/>
        <v>0</v>
      </c>
      <c r="I327" s="175">
        <f t="shared" si="129"/>
        <v>0</v>
      </c>
      <c r="J327" s="175">
        <f t="shared" si="129"/>
        <v>17</v>
      </c>
      <c r="K327" s="175">
        <f t="shared" si="129"/>
        <v>37940906</v>
      </c>
      <c r="L327" s="175">
        <f t="shared" si="129"/>
        <v>0</v>
      </c>
      <c r="M327" s="175">
        <f t="shared" ref="M327:Q327" si="130">SUM(M322:M326)</f>
        <v>0</v>
      </c>
      <c r="N327" s="175">
        <f t="shared" si="130"/>
        <v>32</v>
      </c>
      <c r="O327" s="175">
        <f>SUM(O322:O326)</f>
        <v>57918176</v>
      </c>
      <c r="P327" s="175">
        <f t="shared" si="130"/>
        <v>1280000</v>
      </c>
      <c r="Q327" s="176">
        <f t="shared" si="130"/>
        <v>0</v>
      </c>
      <c r="R327" s="1210"/>
      <c r="S327" s="14"/>
      <c r="T327" s="14"/>
      <c r="U327" s="14"/>
      <c r="V327" s="14"/>
      <c r="W327" s="14"/>
      <c r="X327" s="10">
        <f t="shared" si="125"/>
        <v>1331818</v>
      </c>
      <c r="Y327" s="10">
        <f t="shared" si="126"/>
        <v>1931818</v>
      </c>
      <c r="Z327" s="10">
        <f t="shared" si="127"/>
        <v>2231818</v>
      </c>
      <c r="AA327" s="10">
        <f t="shared" si="128"/>
        <v>431818</v>
      </c>
      <c r="AB327" s="26" t="s">
        <v>115</v>
      </c>
      <c r="AC327" s="26">
        <f t="shared" ref="AC327:AI327" ca="1" si="131">SUM(AC322:AC327)</f>
        <v>0</v>
      </c>
      <c r="AD327" s="26"/>
      <c r="AE327" s="26">
        <f t="shared" ca="1" si="131"/>
        <v>0</v>
      </c>
      <c r="AF327" s="26">
        <f t="shared" ca="1" si="131"/>
        <v>0</v>
      </c>
      <c r="AG327" s="26">
        <f t="shared" ca="1" si="131"/>
        <v>0</v>
      </c>
      <c r="AH327" s="26">
        <f t="shared" ca="1" si="131"/>
        <v>0</v>
      </c>
      <c r="AI327" s="26">
        <f t="shared" ca="1" si="131"/>
        <v>0</v>
      </c>
      <c r="AJ327" s="26">
        <f>SUM(AJ322:AJ326)</f>
        <v>57918176</v>
      </c>
      <c r="AK327" s="26">
        <f>SUM(AK322:AK326)</f>
        <v>0</v>
      </c>
      <c r="AL327" s="14"/>
      <c r="AM327" s="109"/>
    </row>
    <row r="328" spans="1:44" s="19" customFormat="1" ht="23.25" x14ac:dyDescent="0.35">
      <c r="A328" s="419" t="s">
        <v>61</v>
      </c>
      <c r="B328" s="13"/>
      <c r="C328" s="13"/>
      <c r="D328" s="13"/>
      <c r="E328" s="13"/>
      <c r="F328" s="40"/>
      <c r="G328" s="13"/>
      <c r="H328" s="13"/>
      <c r="I328" s="13"/>
      <c r="J328" s="13"/>
      <c r="K328" s="13"/>
      <c r="L328" s="13"/>
      <c r="M328" s="13"/>
      <c r="N328" s="14"/>
      <c r="O328" s="16"/>
      <c r="P328" s="14"/>
      <c r="Q328" s="14"/>
      <c r="R328" s="1210"/>
      <c r="S328" s="14"/>
      <c r="T328" s="14"/>
      <c r="U328" s="14"/>
      <c r="V328" s="14"/>
      <c r="W328" s="14"/>
      <c r="X328" s="10"/>
      <c r="Y328" s="10"/>
      <c r="Z328" s="10"/>
      <c r="AA328" s="10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09"/>
    </row>
    <row r="329" spans="1:44" s="19" customFormat="1" ht="23.25" x14ac:dyDescent="0.35">
      <c r="A329" s="419"/>
      <c r="B329" s="13"/>
      <c r="C329" s="13"/>
      <c r="D329" s="13"/>
      <c r="E329" s="13"/>
      <c r="F329" s="40"/>
      <c r="G329" s="13"/>
      <c r="H329" s="13"/>
      <c r="I329" s="13"/>
      <c r="J329" s="13"/>
      <c r="K329" s="13"/>
      <c r="L329" s="13"/>
      <c r="M329" s="13"/>
      <c r="N329" s="14"/>
      <c r="O329" s="16"/>
      <c r="P329" s="14"/>
      <c r="Q329" s="14"/>
      <c r="R329" s="1210"/>
      <c r="S329" s="14"/>
      <c r="T329" s="14"/>
      <c r="U329" s="14"/>
      <c r="V329" s="14"/>
      <c r="W329" s="14"/>
      <c r="X329" s="10"/>
      <c r="Y329" s="10"/>
      <c r="Z329" s="10"/>
      <c r="AA329" s="10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09"/>
    </row>
    <row r="330" spans="1:44" s="19" customFormat="1" ht="18.75" x14ac:dyDescent="0.3">
      <c r="A330" s="419"/>
      <c r="B330" s="13"/>
      <c r="C330" s="13"/>
      <c r="D330" s="13"/>
      <c r="E330" s="13"/>
      <c r="F330" s="40"/>
      <c r="G330" s="13"/>
      <c r="H330" s="13"/>
      <c r="I330" s="13"/>
      <c r="J330" s="13"/>
      <c r="K330" s="13"/>
      <c r="L330" s="13"/>
      <c r="M330" s="13"/>
      <c r="N330" s="14"/>
      <c r="O330" s="16"/>
      <c r="P330" s="14"/>
      <c r="Q330" s="14"/>
      <c r="R330" s="1210"/>
      <c r="S330" s="14"/>
      <c r="T330" s="14"/>
      <c r="U330" s="14"/>
      <c r="V330" s="14"/>
      <c r="W330" s="14"/>
      <c r="X330" s="10"/>
      <c r="Y330" s="10"/>
      <c r="Z330" s="10"/>
      <c r="AA330" s="10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</row>
    <row r="331" spans="1:44" s="19" customFormat="1" ht="18.75" x14ac:dyDescent="0.3">
      <c r="A331" s="419"/>
      <c r="B331" s="13"/>
      <c r="C331" s="13"/>
      <c r="D331" s="13" t="s">
        <v>179</v>
      </c>
      <c r="E331" s="13"/>
      <c r="F331" s="40"/>
      <c r="G331" s="13"/>
      <c r="H331" s="13"/>
      <c r="I331" s="13"/>
      <c r="J331" s="13"/>
      <c r="K331" s="13"/>
      <c r="L331" s="13"/>
      <c r="M331" s="13"/>
      <c r="N331" s="14"/>
      <c r="O331" s="16">
        <f>O42+O95+O138+O174+O221+O257+O302+O327</f>
        <v>1982672496</v>
      </c>
      <c r="P331" s="14"/>
      <c r="Q331" s="14"/>
      <c r="R331" s="1210"/>
      <c r="S331" s="14"/>
      <c r="T331" s="14"/>
      <c r="U331" s="14"/>
      <c r="V331" s="14"/>
      <c r="W331" s="14"/>
      <c r="X331" s="10"/>
      <c r="Y331" s="10"/>
      <c r="Z331" s="10"/>
      <c r="AA331" s="10"/>
      <c r="AB331" s="14"/>
      <c r="AC331" s="14"/>
      <c r="AD331" s="14"/>
      <c r="AE331" s="14"/>
      <c r="AF331" s="14"/>
      <c r="AG331" s="14"/>
      <c r="AH331" s="14"/>
      <c r="AI331" s="14"/>
      <c r="AJ331" s="83">
        <f>AJ42+AJ95+AJ138+AJ174+AJ221+AJ257+AJ302+AJ327</f>
        <v>1949909506</v>
      </c>
      <c r="AK331" s="14">
        <f>O331-AJ331</f>
        <v>32762990</v>
      </c>
      <c r="AL331" s="14"/>
    </row>
    <row r="332" spans="1:44" s="19" customFormat="1" ht="18.75" x14ac:dyDescent="0.3">
      <c r="A332" s="419"/>
      <c r="B332" s="13"/>
      <c r="C332" s="13"/>
      <c r="D332" s="13"/>
      <c r="E332" s="13"/>
      <c r="F332" s="40"/>
      <c r="G332" s="13"/>
      <c r="H332" s="13"/>
      <c r="I332" s="13"/>
      <c r="J332" s="13"/>
      <c r="K332" s="13"/>
      <c r="L332" s="13"/>
      <c r="M332" s="13"/>
      <c r="N332" s="14"/>
      <c r="O332" s="16"/>
      <c r="P332" s="14"/>
      <c r="Q332" s="14"/>
      <c r="R332" s="1210"/>
      <c r="S332" s="14"/>
      <c r="T332" s="14"/>
      <c r="U332" s="14"/>
      <c r="V332" s="14"/>
      <c r="W332" s="14"/>
      <c r="X332" s="10"/>
      <c r="Y332" s="10"/>
      <c r="Z332" s="10"/>
      <c r="AA332" s="10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O332" s="2789" t="s">
        <v>166</v>
      </c>
      <c r="AP332" s="2789"/>
      <c r="AQ332" s="2789"/>
      <c r="AR332" s="2789"/>
    </row>
    <row r="333" spans="1:44" s="19" customFormat="1" ht="19.5" thickBot="1" x14ac:dyDescent="0.35">
      <c r="A333" s="419"/>
      <c r="B333" s="13"/>
      <c r="C333" s="13"/>
      <c r="D333" s="13"/>
      <c r="E333" s="13"/>
      <c r="F333" s="40"/>
      <c r="G333" s="13"/>
      <c r="H333" s="13"/>
      <c r="I333" s="13"/>
      <c r="J333" s="13"/>
      <c r="K333" s="13"/>
      <c r="L333" s="13"/>
      <c r="M333" s="13"/>
      <c r="N333" s="14"/>
      <c r="O333" s="16"/>
      <c r="P333" s="14"/>
      <c r="Q333" s="14"/>
      <c r="R333" s="1210"/>
      <c r="S333" s="14"/>
      <c r="T333" s="14"/>
      <c r="U333" s="14"/>
      <c r="V333" s="14"/>
      <c r="W333" s="14"/>
      <c r="X333" s="10"/>
      <c r="Y333" s="10"/>
      <c r="Z333" s="10"/>
      <c r="AA333" s="10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O333" s="2790"/>
      <c r="AP333" s="2790"/>
      <c r="AQ333" s="2790"/>
      <c r="AR333" s="2790"/>
    </row>
    <row r="334" spans="1:44" s="19" customFormat="1" ht="28.5" x14ac:dyDescent="0.45">
      <c r="A334" s="42"/>
      <c r="B334" s="13">
        <v>1</v>
      </c>
      <c r="C334" s="13" t="s">
        <v>179</v>
      </c>
      <c r="D334" s="13"/>
      <c r="E334" s="13"/>
      <c r="F334" s="40"/>
      <c r="G334" s="13"/>
      <c r="H334" s="13"/>
      <c r="I334" s="13"/>
      <c r="J334" s="13"/>
      <c r="K334" s="13"/>
      <c r="L334" s="13"/>
      <c r="M334" s="13"/>
      <c r="N334" s="14"/>
      <c r="O334" s="16">
        <f>O331</f>
        <v>1982672496</v>
      </c>
      <c r="P334" s="14"/>
      <c r="Q334" s="14"/>
      <c r="R334" s="1210"/>
      <c r="S334" s="14"/>
      <c r="T334" s="14"/>
      <c r="U334" s="14"/>
      <c r="V334" s="14"/>
      <c r="W334" s="14"/>
      <c r="X334" s="10"/>
      <c r="Y334" s="10"/>
      <c r="Z334" s="10"/>
      <c r="AA334" s="10"/>
      <c r="AB334" s="14"/>
      <c r="AC334" s="14"/>
      <c r="AD334" s="14"/>
      <c r="AE334" s="14"/>
      <c r="AF334" s="14"/>
      <c r="AG334" s="14"/>
      <c r="AO334" s="45">
        <v>1</v>
      </c>
      <c r="AP334" s="46">
        <v>43466</v>
      </c>
      <c r="AQ334" s="47" t="s">
        <v>120</v>
      </c>
      <c r="AR334" s="48">
        <v>36800</v>
      </c>
    </row>
    <row r="335" spans="1:44" s="19" customFormat="1" ht="28.5" x14ac:dyDescent="0.45">
      <c r="A335" s="42"/>
      <c r="B335" s="13">
        <v>2</v>
      </c>
      <c r="C335" s="13" t="s">
        <v>180</v>
      </c>
      <c r="D335" s="13"/>
      <c r="E335" s="13"/>
      <c r="F335" s="40"/>
      <c r="G335" s="13"/>
      <c r="H335" s="13"/>
      <c r="I335" s="13"/>
      <c r="J335" s="13"/>
      <c r="K335" s="13"/>
      <c r="L335" s="13"/>
      <c r="M335" s="13"/>
      <c r="N335" s="14"/>
      <c r="O335" s="16">
        <f>AJ331</f>
        <v>1949909506</v>
      </c>
      <c r="P335" s="14"/>
      <c r="Q335" s="14"/>
      <c r="R335" s="1210"/>
      <c r="S335" s="14"/>
      <c r="T335" s="14"/>
      <c r="U335" s="14"/>
      <c r="V335" s="14"/>
      <c r="W335" s="14"/>
      <c r="X335" s="10"/>
      <c r="Y335" s="10"/>
      <c r="Z335" s="10"/>
      <c r="AA335" s="10"/>
      <c r="AB335" s="14"/>
      <c r="AC335" s="14"/>
      <c r="AD335" s="14"/>
      <c r="AE335" s="14"/>
      <c r="AF335" s="14"/>
      <c r="AG335" s="14"/>
      <c r="AO335" s="30">
        <f>AO334+1</f>
        <v>2</v>
      </c>
      <c r="AP335" s="31">
        <v>43466</v>
      </c>
      <c r="AQ335" s="29" t="s">
        <v>117</v>
      </c>
      <c r="AR335" s="32">
        <v>22318180</v>
      </c>
    </row>
    <row r="336" spans="1:44" ht="28.5" x14ac:dyDescent="0.45">
      <c r="A336" s="28"/>
      <c r="B336" s="13">
        <v>3</v>
      </c>
      <c r="C336" s="13" t="s">
        <v>181</v>
      </c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4"/>
      <c r="O336" s="14">
        <v>70158520</v>
      </c>
      <c r="P336" s="14"/>
      <c r="Q336" s="14"/>
      <c r="R336" s="1210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3"/>
      <c r="AF336" s="13"/>
      <c r="AG336" s="13"/>
      <c r="AO336" s="30">
        <f t="shared" ref="AO336:AO371" si="132">AO335+1</f>
        <v>3</v>
      </c>
      <c r="AP336" s="31">
        <v>43466</v>
      </c>
      <c r="AQ336" s="29" t="s">
        <v>117</v>
      </c>
      <c r="AR336" s="32">
        <v>8596320</v>
      </c>
    </row>
    <row r="337" spans="1:44" ht="28.5" x14ac:dyDescent="0.45">
      <c r="A337" s="28"/>
      <c r="B337" s="13">
        <v>4</v>
      </c>
      <c r="C337" s="13" t="s">
        <v>182</v>
      </c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4"/>
      <c r="O337" s="14">
        <v>100000000</v>
      </c>
      <c r="P337" s="14"/>
      <c r="Q337" s="14"/>
      <c r="R337" s="1210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3"/>
      <c r="AF337" s="13"/>
      <c r="AG337" s="13"/>
      <c r="AO337" s="30">
        <f t="shared" si="132"/>
        <v>4</v>
      </c>
      <c r="AP337" s="31">
        <v>43466</v>
      </c>
      <c r="AQ337" s="29" t="s">
        <v>121</v>
      </c>
      <c r="AR337" s="32">
        <v>600000</v>
      </c>
    </row>
    <row r="338" spans="1:44" ht="28.5" x14ac:dyDescent="0.45">
      <c r="A338" s="28"/>
      <c r="B338" s="13" t="s">
        <v>183</v>
      </c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4"/>
      <c r="O338" s="14"/>
      <c r="P338" s="14"/>
      <c r="Q338" s="14"/>
      <c r="R338" s="1210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3"/>
      <c r="AF338" s="13"/>
      <c r="AG338" s="13"/>
      <c r="AO338" s="30">
        <f t="shared" si="132"/>
        <v>5</v>
      </c>
      <c r="AP338" s="31">
        <v>43466</v>
      </c>
      <c r="AQ338" s="29" t="s">
        <v>122</v>
      </c>
      <c r="AR338" s="32">
        <v>74000</v>
      </c>
    </row>
    <row r="339" spans="1:44" ht="28.5" x14ac:dyDescent="0.45">
      <c r="A339" s="28"/>
      <c r="B339" s="13">
        <v>1</v>
      </c>
      <c r="C339" s="13" t="s">
        <v>179</v>
      </c>
      <c r="D339" s="13" t="s">
        <v>184</v>
      </c>
      <c r="E339" s="13"/>
      <c r="F339" s="13"/>
      <c r="G339" s="13"/>
      <c r="H339" s="13"/>
      <c r="I339" s="13"/>
      <c r="J339" s="13"/>
      <c r="K339" s="13"/>
      <c r="L339" s="13"/>
      <c r="M339" s="13"/>
      <c r="N339" s="14"/>
      <c r="O339" s="14" t="s">
        <v>181</v>
      </c>
      <c r="P339" s="14"/>
      <c r="Q339" s="14"/>
      <c r="R339" s="1210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3"/>
      <c r="AF339" s="13"/>
      <c r="AG339" s="13"/>
      <c r="AO339" s="30">
        <f t="shared" si="132"/>
        <v>6</v>
      </c>
      <c r="AP339" s="31">
        <v>43466</v>
      </c>
      <c r="AQ339" s="29" t="s">
        <v>123</v>
      </c>
      <c r="AR339" s="32">
        <v>226000</v>
      </c>
    </row>
    <row r="340" spans="1:44" ht="28.5" x14ac:dyDescent="0.45">
      <c r="A340" s="28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4"/>
      <c r="O340" s="14"/>
      <c r="P340" s="14"/>
      <c r="Q340" s="14"/>
      <c r="R340" s="1210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3"/>
      <c r="AF340" s="13"/>
      <c r="AG340" s="13"/>
      <c r="AO340" s="30">
        <f t="shared" si="132"/>
        <v>7</v>
      </c>
      <c r="AP340" s="31">
        <v>43466</v>
      </c>
      <c r="AQ340" s="29" t="s">
        <v>124</v>
      </c>
      <c r="AR340" s="32">
        <v>547000</v>
      </c>
    </row>
    <row r="341" spans="1:44" ht="28.5" x14ac:dyDescent="0.45">
      <c r="A341" s="28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4"/>
      <c r="O341" s="14"/>
      <c r="P341" s="14"/>
      <c r="Q341" s="14"/>
      <c r="R341" s="1210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3"/>
      <c r="AF341" s="13"/>
      <c r="AG341" s="13"/>
      <c r="AO341" s="30">
        <f t="shared" si="132"/>
        <v>8</v>
      </c>
      <c r="AP341" s="31">
        <v>43472</v>
      </c>
      <c r="AQ341" s="29" t="s">
        <v>125</v>
      </c>
      <c r="AR341" s="32">
        <v>1299500</v>
      </c>
    </row>
    <row r="342" spans="1:44" ht="28.5" x14ac:dyDescent="0.45">
      <c r="A342" s="28"/>
      <c r="C342" s="13"/>
      <c r="AO342" s="30">
        <f t="shared" si="132"/>
        <v>9</v>
      </c>
      <c r="AP342" s="31">
        <v>43472</v>
      </c>
      <c r="AQ342" s="29" t="s">
        <v>126</v>
      </c>
      <c r="AR342" s="32">
        <v>47500</v>
      </c>
    </row>
    <row r="343" spans="1:44" ht="28.5" x14ac:dyDescent="0.45">
      <c r="A343" s="28"/>
      <c r="C343" s="13"/>
      <c r="AO343" s="30">
        <f t="shared" si="132"/>
        <v>10</v>
      </c>
      <c r="AP343" s="31">
        <v>43472</v>
      </c>
      <c r="AQ343" s="29" t="s">
        <v>127</v>
      </c>
      <c r="AR343" s="32">
        <v>500000</v>
      </c>
    </row>
    <row r="344" spans="1:44" ht="28.5" x14ac:dyDescent="0.45">
      <c r="A344" s="28"/>
      <c r="C344" s="13"/>
      <c r="AO344" s="30">
        <f t="shared" si="132"/>
        <v>11</v>
      </c>
      <c r="AP344" s="31">
        <v>43472</v>
      </c>
      <c r="AQ344" s="29" t="s">
        <v>128</v>
      </c>
      <c r="AR344" s="32">
        <v>1000000</v>
      </c>
    </row>
    <row r="345" spans="1:44" ht="28.5" x14ac:dyDescent="0.45">
      <c r="A345" s="28"/>
      <c r="C345" s="13"/>
      <c r="AO345" s="30">
        <f t="shared" si="132"/>
        <v>12</v>
      </c>
      <c r="AP345" s="31">
        <v>43472</v>
      </c>
      <c r="AQ345" s="29" t="s">
        <v>129</v>
      </c>
      <c r="AR345" s="32">
        <v>655000</v>
      </c>
    </row>
    <row r="346" spans="1:44" ht="28.5" x14ac:dyDescent="0.45">
      <c r="A346" s="28"/>
      <c r="C346" s="13"/>
      <c r="AO346" s="30">
        <f t="shared" si="132"/>
        <v>13</v>
      </c>
      <c r="AP346" s="31">
        <v>43473</v>
      </c>
      <c r="AQ346" s="29" t="s">
        <v>130</v>
      </c>
      <c r="AR346" s="32">
        <v>1728000</v>
      </c>
    </row>
    <row r="347" spans="1:44" ht="28.5" x14ac:dyDescent="0.45">
      <c r="A347" s="28"/>
      <c r="C347" s="13"/>
      <c r="AO347" s="30">
        <f t="shared" si="132"/>
        <v>14</v>
      </c>
      <c r="AP347" s="31">
        <v>43481</v>
      </c>
      <c r="AQ347" s="29" t="s">
        <v>117</v>
      </c>
      <c r="AR347" s="32">
        <v>5000000</v>
      </c>
    </row>
    <row r="348" spans="1:44" ht="28.5" x14ac:dyDescent="0.45">
      <c r="A348" s="28"/>
      <c r="C348" s="13"/>
      <c r="AO348" s="30">
        <f t="shared" si="132"/>
        <v>15</v>
      </c>
      <c r="AP348" s="31">
        <v>43481</v>
      </c>
      <c r="AQ348" s="29" t="s">
        <v>131</v>
      </c>
      <c r="AR348" s="32">
        <v>606000</v>
      </c>
    </row>
    <row r="349" spans="1:44" ht="28.5" x14ac:dyDescent="0.45">
      <c r="A349" s="28"/>
      <c r="C349" s="13"/>
      <c r="AO349" s="30">
        <f t="shared" si="132"/>
        <v>16</v>
      </c>
      <c r="AP349" s="31">
        <v>43483</v>
      </c>
      <c r="AQ349" s="29" t="s">
        <v>117</v>
      </c>
      <c r="AR349" s="32">
        <v>10000000</v>
      </c>
    </row>
    <row r="350" spans="1:44" ht="28.5" x14ac:dyDescent="0.45">
      <c r="A350" s="28"/>
      <c r="C350" s="13"/>
      <c r="AO350" s="30">
        <f t="shared" si="132"/>
        <v>17</v>
      </c>
      <c r="AP350" s="31">
        <v>43483</v>
      </c>
      <c r="AQ350" s="29" t="s">
        <v>120</v>
      </c>
      <c r="AR350" s="32">
        <v>36400</v>
      </c>
    </row>
    <row r="351" spans="1:44" ht="28.5" x14ac:dyDescent="0.45">
      <c r="A351" s="28"/>
      <c r="AO351" s="30">
        <f t="shared" si="132"/>
        <v>18</v>
      </c>
      <c r="AP351" s="31">
        <v>43483</v>
      </c>
      <c r="AQ351" s="29" t="s">
        <v>120</v>
      </c>
      <c r="AR351" s="32">
        <v>27000</v>
      </c>
    </row>
    <row r="352" spans="1:44" ht="28.5" x14ac:dyDescent="0.45">
      <c r="A352" s="28"/>
      <c r="AO352" s="30">
        <f t="shared" si="132"/>
        <v>19</v>
      </c>
      <c r="AP352" s="31">
        <v>43486</v>
      </c>
      <c r="AQ352" s="29" t="s">
        <v>132</v>
      </c>
      <c r="AR352" s="32">
        <v>160000</v>
      </c>
    </row>
    <row r="353" spans="1:44" ht="28.5" x14ac:dyDescent="0.45">
      <c r="A353" s="28"/>
      <c r="AO353" s="30">
        <f t="shared" si="132"/>
        <v>20</v>
      </c>
      <c r="AP353" s="31">
        <v>43486</v>
      </c>
      <c r="AQ353" s="29" t="s">
        <v>133</v>
      </c>
      <c r="AR353" s="32">
        <v>157000</v>
      </c>
    </row>
    <row r="354" spans="1:44" ht="28.5" x14ac:dyDescent="0.45">
      <c r="A354" s="28"/>
      <c r="AO354" s="30">
        <f t="shared" si="132"/>
        <v>21</v>
      </c>
      <c r="AP354" s="31">
        <v>43486</v>
      </c>
      <c r="AQ354" s="29" t="s">
        <v>134</v>
      </c>
      <c r="AR354" s="32">
        <v>78000</v>
      </c>
    </row>
    <row r="355" spans="1:44" ht="28.5" x14ac:dyDescent="0.45">
      <c r="A355" s="28"/>
      <c r="AO355" s="30">
        <f t="shared" si="132"/>
        <v>22</v>
      </c>
      <c r="AP355" s="31">
        <v>43486</v>
      </c>
      <c r="AQ355" s="29" t="s">
        <v>135</v>
      </c>
      <c r="AR355" s="32">
        <v>5550000</v>
      </c>
    </row>
    <row r="356" spans="1:44" ht="28.5" x14ac:dyDescent="0.45">
      <c r="A356" s="28"/>
      <c r="AO356" s="30">
        <f t="shared" si="132"/>
        <v>23</v>
      </c>
      <c r="AP356" s="31">
        <v>43486</v>
      </c>
      <c r="AQ356" s="29" t="s">
        <v>136</v>
      </c>
      <c r="AR356" s="32">
        <v>3600000</v>
      </c>
    </row>
    <row r="357" spans="1:44" ht="28.5" x14ac:dyDescent="0.45">
      <c r="A357" s="28"/>
      <c r="AO357" s="30">
        <f t="shared" si="132"/>
        <v>24</v>
      </c>
      <c r="AP357" s="31">
        <v>43487</v>
      </c>
      <c r="AQ357" s="29" t="s">
        <v>137</v>
      </c>
      <c r="AR357" s="32">
        <v>298407</v>
      </c>
    </row>
    <row r="358" spans="1:44" ht="28.5" x14ac:dyDescent="0.45">
      <c r="A358" s="28"/>
      <c r="AO358" s="30">
        <f t="shared" si="132"/>
        <v>25</v>
      </c>
      <c r="AP358" s="31">
        <v>43487</v>
      </c>
      <c r="AQ358" s="29" t="s">
        <v>138</v>
      </c>
      <c r="AR358" s="32">
        <v>188519</v>
      </c>
    </row>
    <row r="359" spans="1:44" ht="28.5" x14ac:dyDescent="0.45">
      <c r="A359" s="28"/>
      <c r="AO359" s="30">
        <f t="shared" si="132"/>
        <v>26</v>
      </c>
      <c r="AP359" s="31">
        <v>43488</v>
      </c>
      <c r="AQ359" s="29" t="s">
        <v>139</v>
      </c>
      <c r="AR359" s="32">
        <v>230000</v>
      </c>
    </row>
    <row r="360" spans="1:44" ht="28.5" x14ac:dyDescent="0.45">
      <c r="A360" s="28"/>
      <c r="AO360" s="30">
        <f t="shared" si="132"/>
        <v>27</v>
      </c>
      <c r="AP360" s="31">
        <v>43488</v>
      </c>
      <c r="AQ360" s="29" t="s">
        <v>140</v>
      </c>
      <c r="AR360" s="32">
        <v>131000</v>
      </c>
    </row>
    <row r="361" spans="1:44" ht="28.5" x14ac:dyDescent="0.45">
      <c r="A361" s="28"/>
      <c r="AO361" s="30">
        <f t="shared" si="132"/>
        <v>28</v>
      </c>
      <c r="AP361" s="31">
        <v>43488</v>
      </c>
      <c r="AQ361" s="29" t="s">
        <v>141</v>
      </c>
      <c r="AR361" s="32">
        <v>62500</v>
      </c>
    </row>
    <row r="362" spans="1:44" ht="28.5" x14ac:dyDescent="0.45">
      <c r="A362" s="28"/>
      <c r="AO362" s="30">
        <f t="shared" si="132"/>
        <v>29</v>
      </c>
      <c r="AP362" s="31">
        <v>43488</v>
      </c>
      <c r="AQ362" s="29" t="s">
        <v>142</v>
      </c>
      <c r="AR362" s="32">
        <v>50000</v>
      </c>
    </row>
    <row r="363" spans="1:44" ht="28.5" x14ac:dyDescent="0.45">
      <c r="A363" s="28"/>
      <c r="AO363" s="30">
        <f t="shared" si="132"/>
        <v>30</v>
      </c>
      <c r="AP363" s="31">
        <v>43490</v>
      </c>
      <c r="AQ363" s="29" t="s">
        <v>143</v>
      </c>
      <c r="AR363" s="32">
        <v>900000</v>
      </c>
    </row>
    <row r="364" spans="1:44" ht="28.5" x14ac:dyDescent="0.45">
      <c r="A364" s="28"/>
      <c r="AO364" s="30">
        <f t="shared" si="132"/>
        <v>31</v>
      </c>
      <c r="AP364" s="31">
        <v>43490</v>
      </c>
      <c r="AQ364" s="29" t="s">
        <v>144</v>
      </c>
      <c r="AR364" s="32">
        <v>175000</v>
      </c>
    </row>
    <row r="365" spans="1:44" ht="28.5" x14ac:dyDescent="0.45">
      <c r="A365" s="28"/>
      <c r="AO365" s="30">
        <f t="shared" si="132"/>
        <v>32</v>
      </c>
      <c r="AP365" s="31">
        <v>43490</v>
      </c>
      <c r="AQ365" s="29" t="s">
        <v>145</v>
      </c>
      <c r="AR365" s="32">
        <v>4341200</v>
      </c>
    </row>
    <row r="366" spans="1:44" ht="28.5" x14ac:dyDescent="0.45">
      <c r="A366" s="28"/>
      <c r="AO366" s="30">
        <f t="shared" si="132"/>
        <v>33</v>
      </c>
      <c r="AP366" s="31">
        <v>43490</v>
      </c>
      <c r="AQ366" s="29" t="s">
        <v>160</v>
      </c>
      <c r="AR366" s="32">
        <v>1000000</v>
      </c>
    </row>
    <row r="367" spans="1:44" ht="28.5" x14ac:dyDescent="0.45">
      <c r="A367" s="28"/>
      <c r="AO367" s="30">
        <f t="shared" si="132"/>
        <v>34</v>
      </c>
      <c r="AP367" s="31">
        <v>43494</v>
      </c>
      <c r="AQ367" s="29" t="s">
        <v>117</v>
      </c>
      <c r="AR367" s="32">
        <v>15000000</v>
      </c>
    </row>
    <row r="368" spans="1:44" ht="28.5" x14ac:dyDescent="0.45">
      <c r="A368" s="28"/>
      <c r="AO368" s="30">
        <f t="shared" si="132"/>
        <v>35</v>
      </c>
      <c r="AP368" s="31">
        <v>43494</v>
      </c>
      <c r="AQ368" s="29" t="s">
        <v>167</v>
      </c>
      <c r="AR368" s="32">
        <v>280000</v>
      </c>
    </row>
    <row r="369" spans="1:45" ht="28.5" x14ac:dyDescent="0.45">
      <c r="A369" s="28"/>
      <c r="AO369" s="30">
        <f t="shared" si="132"/>
        <v>36</v>
      </c>
      <c r="AP369" s="31">
        <v>43495</v>
      </c>
      <c r="AQ369" s="29" t="s">
        <v>168</v>
      </c>
      <c r="AR369" s="32">
        <v>150000</v>
      </c>
    </row>
    <row r="370" spans="1:45" ht="28.5" x14ac:dyDescent="0.45">
      <c r="A370" s="28"/>
      <c r="AO370" s="30">
        <f t="shared" si="132"/>
        <v>37</v>
      </c>
      <c r="AP370" s="31">
        <v>43496</v>
      </c>
      <c r="AQ370" s="29" t="s">
        <v>169</v>
      </c>
      <c r="AR370" s="32">
        <v>78000</v>
      </c>
    </row>
    <row r="371" spans="1:45" ht="28.5" x14ac:dyDescent="0.45">
      <c r="A371" s="28"/>
      <c r="AO371" s="30">
        <f t="shared" si="132"/>
        <v>38</v>
      </c>
      <c r="AP371" s="31"/>
      <c r="AQ371" s="29"/>
      <c r="AR371" s="32"/>
    </row>
    <row r="372" spans="1:45" ht="28.5" x14ac:dyDescent="0.45">
      <c r="A372" s="28"/>
      <c r="AO372" s="30"/>
      <c r="AP372" s="31"/>
      <c r="AQ372" s="29"/>
      <c r="AR372" s="32">
        <v>0</v>
      </c>
    </row>
    <row r="373" spans="1:45" ht="28.5" x14ac:dyDescent="0.45">
      <c r="A373" s="28"/>
      <c r="AO373" s="30"/>
      <c r="AP373" s="29"/>
      <c r="AQ373" s="29"/>
      <c r="AR373" s="32">
        <v>0</v>
      </c>
    </row>
    <row r="374" spans="1:45" ht="28.5" x14ac:dyDescent="0.45">
      <c r="A374" s="28"/>
      <c r="AO374" s="30"/>
      <c r="AP374" s="29"/>
      <c r="AQ374" s="29"/>
      <c r="AR374" s="32">
        <f>SUM((AR334:AR373))</f>
        <v>85727326</v>
      </c>
    </row>
    <row r="375" spans="1:45" ht="29.25" thickBot="1" x14ac:dyDescent="0.5">
      <c r="A375" s="28"/>
      <c r="AO375" s="49"/>
      <c r="AP375" s="50"/>
      <c r="AQ375" s="50"/>
      <c r="AR375" s="51"/>
    </row>
    <row r="376" spans="1:45" x14ac:dyDescent="0.2">
      <c r="AO376" s="22"/>
      <c r="AP376" s="22"/>
      <c r="AQ376" s="22"/>
      <c r="AR376" s="22"/>
    </row>
    <row r="377" spans="1:45" x14ac:dyDescent="0.2">
      <c r="AO377" s="22"/>
      <c r="AP377" s="22"/>
      <c r="AQ377" s="22"/>
      <c r="AR377" s="22"/>
    </row>
    <row r="378" spans="1:45" x14ac:dyDescent="0.2">
      <c r="AO378" s="22"/>
      <c r="AP378" s="22"/>
      <c r="AQ378" s="22"/>
      <c r="AR378" s="22"/>
      <c r="AS378" s="33"/>
    </row>
    <row r="379" spans="1:45" x14ac:dyDescent="0.2">
      <c r="AO379" s="22"/>
      <c r="AP379" s="22"/>
      <c r="AQ379" s="22"/>
      <c r="AR379" s="22"/>
      <c r="AS379" s="33"/>
    </row>
    <row r="380" spans="1:45" x14ac:dyDescent="0.2">
      <c r="AO380" s="22"/>
      <c r="AP380" s="22"/>
      <c r="AQ380" s="22"/>
      <c r="AR380" s="22"/>
      <c r="AS380" s="33"/>
    </row>
    <row r="384" spans="1:45" ht="28.5" x14ac:dyDescent="0.45">
      <c r="AO384" s="34" t="s">
        <v>10</v>
      </c>
      <c r="AP384" s="34" t="s">
        <v>108</v>
      </c>
      <c r="AQ384" s="34" t="s">
        <v>118</v>
      </c>
      <c r="AR384" s="34" t="s">
        <v>119</v>
      </c>
    </row>
    <row r="385" spans="41:46" ht="28.5" x14ac:dyDescent="0.45">
      <c r="AO385" s="29"/>
      <c r="AP385" s="29"/>
      <c r="AQ385" s="29"/>
      <c r="AR385" s="29"/>
      <c r="AT385" s="39"/>
    </row>
    <row r="386" spans="41:46" ht="28.5" x14ac:dyDescent="0.45">
      <c r="AO386" s="34">
        <v>1</v>
      </c>
      <c r="AP386" s="31">
        <v>43467</v>
      </c>
      <c r="AQ386" s="29" t="s">
        <v>153</v>
      </c>
      <c r="AR386" s="38">
        <v>129754489</v>
      </c>
      <c r="AT386" s="39"/>
    </row>
    <row r="387" spans="41:46" ht="28.5" x14ac:dyDescent="0.45">
      <c r="AO387" s="34">
        <f>+AO386+1</f>
        <v>2</v>
      </c>
      <c r="AP387" s="31">
        <v>43467</v>
      </c>
      <c r="AQ387" s="29" t="s">
        <v>153</v>
      </c>
      <c r="AR387" s="38">
        <v>127086727</v>
      </c>
      <c r="AT387" s="39"/>
    </row>
    <row r="388" spans="41:46" ht="28.5" x14ac:dyDescent="0.45">
      <c r="AO388" s="34">
        <f t="shared" ref="AO388:AO423" si="133">+AO387+1</f>
        <v>3</v>
      </c>
      <c r="AP388" s="31">
        <v>43469</v>
      </c>
      <c r="AQ388" s="29" t="s">
        <v>153</v>
      </c>
      <c r="AR388" s="38">
        <v>56381808</v>
      </c>
      <c r="AT388" s="39"/>
    </row>
    <row r="389" spans="41:46" ht="28.5" x14ac:dyDescent="0.45">
      <c r="AO389" s="34">
        <f t="shared" si="133"/>
        <v>4</v>
      </c>
      <c r="AP389" s="31">
        <v>43472</v>
      </c>
      <c r="AQ389" s="29" t="s">
        <v>153</v>
      </c>
      <c r="AR389" s="38">
        <v>60793446</v>
      </c>
      <c r="AT389" s="39"/>
    </row>
    <row r="390" spans="41:46" ht="28.5" x14ac:dyDescent="0.45">
      <c r="AO390" s="34">
        <f t="shared" si="133"/>
        <v>5</v>
      </c>
      <c r="AP390" s="31">
        <v>43473</v>
      </c>
      <c r="AQ390" s="29" t="s">
        <v>153</v>
      </c>
      <c r="AR390" s="38">
        <v>58717448</v>
      </c>
      <c r="AT390" s="39"/>
    </row>
    <row r="391" spans="41:46" ht="28.5" x14ac:dyDescent="0.45">
      <c r="AO391" s="34">
        <f t="shared" si="133"/>
        <v>6</v>
      </c>
      <c r="AP391" s="31">
        <v>43474</v>
      </c>
      <c r="AQ391" s="29" t="s">
        <v>154</v>
      </c>
      <c r="AR391" s="38">
        <v>5500000</v>
      </c>
      <c r="AT391" s="35"/>
    </row>
    <row r="392" spans="41:46" ht="28.5" x14ac:dyDescent="0.45">
      <c r="AO392" s="34"/>
      <c r="AP392" s="31">
        <v>43474</v>
      </c>
      <c r="AQ392" s="29" t="s">
        <v>153</v>
      </c>
      <c r="AR392" s="38">
        <v>20593175</v>
      </c>
      <c r="AT392" s="35"/>
    </row>
    <row r="393" spans="41:46" ht="28.5" x14ac:dyDescent="0.45">
      <c r="AO393" s="34">
        <f>+AO391+1</f>
        <v>7</v>
      </c>
      <c r="AP393" s="31">
        <v>43475</v>
      </c>
      <c r="AQ393" s="29" t="s">
        <v>146</v>
      </c>
      <c r="AR393" s="36">
        <v>30000000</v>
      </c>
      <c r="AT393" s="35"/>
    </row>
    <row r="394" spans="41:46" ht="28.5" x14ac:dyDescent="0.45">
      <c r="AO394" s="34">
        <f t="shared" si="133"/>
        <v>8</v>
      </c>
      <c r="AP394" s="31">
        <v>43473</v>
      </c>
      <c r="AQ394" s="29" t="s">
        <v>155</v>
      </c>
      <c r="AR394" s="38">
        <v>918180</v>
      </c>
      <c r="AT394" s="35"/>
    </row>
    <row r="395" spans="41:46" ht="28.5" x14ac:dyDescent="0.45">
      <c r="AO395" s="34">
        <f t="shared" si="133"/>
        <v>9</v>
      </c>
      <c r="AP395" s="31">
        <v>43473</v>
      </c>
      <c r="AQ395" s="29" t="s">
        <v>155</v>
      </c>
      <c r="AR395" s="38">
        <v>3060000</v>
      </c>
      <c r="AT395" s="35"/>
    </row>
    <row r="396" spans="41:46" ht="28.5" x14ac:dyDescent="0.45">
      <c r="AO396" s="34">
        <f t="shared" si="133"/>
        <v>10</v>
      </c>
      <c r="AP396" s="31">
        <v>43473</v>
      </c>
      <c r="AQ396" s="29" t="s">
        <v>156</v>
      </c>
      <c r="AR396" s="52">
        <v>157531802</v>
      </c>
      <c r="AT396" s="35"/>
    </row>
    <row r="397" spans="41:46" ht="28.5" x14ac:dyDescent="0.45">
      <c r="AO397" s="34">
        <f t="shared" si="133"/>
        <v>11</v>
      </c>
      <c r="AP397" s="31">
        <v>43479</v>
      </c>
      <c r="AQ397" s="29" t="s">
        <v>153</v>
      </c>
      <c r="AR397" s="38">
        <v>15586362</v>
      </c>
      <c r="AT397" s="35"/>
    </row>
    <row r="398" spans="41:46" ht="28.5" x14ac:dyDescent="0.45">
      <c r="AO398" s="34">
        <f t="shared" si="133"/>
        <v>12</v>
      </c>
      <c r="AP398" s="31">
        <v>43479</v>
      </c>
      <c r="AQ398" s="29" t="s">
        <v>153</v>
      </c>
      <c r="AR398" s="38">
        <v>17599090</v>
      </c>
      <c r="AT398" s="35"/>
    </row>
    <row r="399" spans="41:46" ht="28.5" x14ac:dyDescent="0.45">
      <c r="AO399" s="34">
        <f t="shared" si="133"/>
        <v>13</v>
      </c>
      <c r="AP399" s="31">
        <v>43480</v>
      </c>
      <c r="AQ399" s="29" t="s">
        <v>156</v>
      </c>
      <c r="AR399" s="36">
        <v>88595442</v>
      </c>
      <c r="AT399" s="35"/>
    </row>
    <row r="400" spans="41:46" ht="28.5" x14ac:dyDescent="0.45">
      <c r="AO400" s="34">
        <f t="shared" si="133"/>
        <v>14</v>
      </c>
      <c r="AP400" s="31">
        <v>43479</v>
      </c>
      <c r="AQ400" s="29" t="s">
        <v>147</v>
      </c>
      <c r="AR400" s="36">
        <v>11590908</v>
      </c>
    </row>
    <row r="401" spans="41:44" ht="28.5" x14ac:dyDescent="0.45">
      <c r="AO401" s="34">
        <f t="shared" si="133"/>
        <v>15</v>
      </c>
      <c r="AP401" s="31">
        <v>43480</v>
      </c>
      <c r="AQ401" s="29" t="s">
        <v>148</v>
      </c>
      <c r="AR401" s="36">
        <v>5000000</v>
      </c>
    </row>
    <row r="402" spans="41:44" ht="28.5" x14ac:dyDescent="0.45">
      <c r="AO402" s="34">
        <f t="shared" si="133"/>
        <v>16</v>
      </c>
      <c r="AP402" s="31">
        <v>43480</v>
      </c>
      <c r="AQ402" s="29" t="s">
        <v>147</v>
      </c>
      <c r="AR402" s="36">
        <v>13318180</v>
      </c>
    </row>
    <row r="403" spans="41:44" ht="28.5" x14ac:dyDescent="0.45">
      <c r="AO403" s="34">
        <f t="shared" si="133"/>
        <v>17</v>
      </c>
      <c r="AP403" s="31">
        <v>43481</v>
      </c>
      <c r="AQ403" s="29" t="s">
        <v>157</v>
      </c>
      <c r="AR403" s="38">
        <v>11590908</v>
      </c>
    </row>
    <row r="404" spans="41:44" ht="28.5" x14ac:dyDescent="0.45">
      <c r="AO404" s="34">
        <f t="shared" si="133"/>
        <v>18</v>
      </c>
      <c r="AP404" s="31">
        <v>43481</v>
      </c>
      <c r="AQ404" s="29" t="s">
        <v>158</v>
      </c>
      <c r="AR404" s="36">
        <v>101457624</v>
      </c>
    </row>
    <row r="405" spans="41:44" ht="28.5" x14ac:dyDescent="0.45">
      <c r="AO405" s="34">
        <f t="shared" si="133"/>
        <v>19</v>
      </c>
      <c r="AP405" s="31">
        <v>43482</v>
      </c>
      <c r="AQ405" s="29" t="s">
        <v>146</v>
      </c>
      <c r="AR405" s="36">
        <v>181327252</v>
      </c>
    </row>
    <row r="406" spans="41:44" ht="28.5" x14ac:dyDescent="0.45">
      <c r="AO406" s="34">
        <f t="shared" si="133"/>
        <v>20</v>
      </c>
      <c r="AP406" s="31">
        <v>43482</v>
      </c>
      <c r="AQ406" s="29" t="s">
        <v>149</v>
      </c>
      <c r="AR406" s="36">
        <v>10000000</v>
      </c>
    </row>
    <row r="407" spans="41:44" ht="28.5" x14ac:dyDescent="0.45">
      <c r="AO407" s="34">
        <f t="shared" si="133"/>
        <v>21</v>
      </c>
      <c r="AP407" s="31">
        <v>43483</v>
      </c>
      <c r="AQ407" s="29" t="s">
        <v>149</v>
      </c>
      <c r="AR407" s="36">
        <v>9940000</v>
      </c>
    </row>
    <row r="408" spans="41:44" ht="28.5" x14ac:dyDescent="0.45">
      <c r="AO408" s="34">
        <f t="shared" si="133"/>
        <v>22</v>
      </c>
      <c r="AP408" s="31">
        <v>43483</v>
      </c>
      <c r="AQ408" s="29" t="s">
        <v>146</v>
      </c>
      <c r="AR408" s="36">
        <v>115281950</v>
      </c>
    </row>
    <row r="409" spans="41:44" ht="28.5" x14ac:dyDescent="0.45">
      <c r="AO409" s="34">
        <f t="shared" si="133"/>
        <v>23</v>
      </c>
      <c r="AP409" s="31">
        <v>43486</v>
      </c>
      <c r="AQ409" s="29" t="s">
        <v>146</v>
      </c>
      <c r="AR409" s="36">
        <v>292224236</v>
      </c>
    </row>
    <row r="410" spans="41:44" ht="28.5" x14ac:dyDescent="0.45">
      <c r="AO410" s="34">
        <f t="shared" si="133"/>
        <v>24</v>
      </c>
      <c r="AP410" s="31">
        <v>43486</v>
      </c>
      <c r="AQ410" s="29" t="s">
        <v>147</v>
      </c>
      <c r="AR410" s="36">
        <v>11554544</v>
      </c>
    </row>
    <row r="411" spans="41:44" ht="28.5" x14ac:dyDescent="0.45">
      <c r="AO411" s="34">
        <f t="shared" si="133"/>
        <v>25</v>
      </c>
      <c r="AP411" s="31">
        <v>43486</v>
      </c>
      <c r="AQ411" s="29" t="s">
        <v>170</v>
      </c>
      <c r="AR411" s="38">
        <v>1423190</v>
      </c>
    </row>
    <row r="412" spans="41:44" ht="28.5" x14ac:dyDescent="0.45">
      <c r="AO412" s="34">
        <f t="shared" si="133"/>
        <v>26</v>
      </c>
      <c r="AP412" s="31">
        <v>43486</v>
      </c>
      <c r="AQ412" s="29" t="s">
        <v>150</v>
      </c>
      <c r="AR412" s="36">
        <v>10095010</v>
      </c>
    </row>
    <row r="413" spans="41:44" ht="28.5" x14ac:dyDescent="0.45">
      <c r="AO413" s="34">
        <f t="shared" si="133"/>
        <v>27</v>
      </c>
      <c r="AP413" s="31">
        <v>43487</v>
      </c>
      <c r="AQ413" s="29" t="s">
        <v>155</v>
      </c>
      <c r="AR413" s="38">
        <v>2662626</v>
      </c>
    </row>
    <row r="414" spans="41:44" ht="28.5" x14ac:dyDescent="0.45">
      <c r="AO414" s="34">
        <f t="shared" si="133"/>
        <v>28</v>
      </c>
      <c r="AP414" s="31">
        <v>43487</v>
      </c>
      <c r="AQ414" s="29" t="s">
        <v>157</v>
      </c>
      <c r="AR414" s="38">
        <v>3000</v>
      </c>
    </row>
    <row r="415" spans="41:44" ht="28.5" x14ac:dyDescent="0.45">
      <c r="AO415" s="34">
        <f t="shared" si="133"/>
        <v>29</v>
      </c>
      <c r="AP415" s="31">
        <v>43487</v>
      </c>
      <c r="AQ415" s="29" t="s">
        <v>146</v>
      </c>
      <c r="AR415" s="36">
        <v>51356994</v>
      </c>
    </row>
    <row r="416" spans="41:44" ht="28.5" x14ac:dyDescent="0.45">
      <c r="AO416" s="34">
        <f t="shared" si="133"/>
        <v>30</v>
      </c>
      <c r="AP416" s="31">
        <v>43488</v>
      </c>
      <c r="AQ416" s="29" t="s">
        <v>146</v>
      </c>
      <c r="AR416" s="36">
        <v>30617404</v>
      </c>
    </row>
    <row r="417" spans="41:47" ht="28.5" x14ac:dyDescent="0.45">
      <c r="AO417" s="34">
        <f t="shared" si="133"/>
        <v>31</v>
      </c>
      <c r="AP417" s="31">
        <v>43488</v>
      </c>
      <c r="AQ417" s="29" t="s">
        <v>151</v>
      </c>
      <c r="AR417" s="36">
        <v>16150000</v>
      </c>
    </row>
    <row r="418" spans="41:47" ht="28.5" x14ac:dyDescent="0.45">
      <c r="AO418" s="34">
        <f t="shared" si="133"/>
        <v>32</v>
      </c>
      <c r="AP418" s="31">
        <v>43489</v>
      </c>
      <c r="AQ418" s="29" t="s">
        <v>157</v>
      </c>
      <c r="AR418" s="38">
        <v>7559090</v>
      </c>
    </row>
    <row r="419" spans="41:47" ht="28.5" x14ac:dyDescent="0.45">
      <c r="AO419" s="34">
        <f t="shared" si="133"/>
        <v>33</v>
      </c>
      <c r="AP419" s="31">
        <v>43489</v>
      </c>
      <c r="AQ419" s="29" t="s">
        <v>146</v>
      </c>
      <c r="AR419" s="36">
        <v>30327264</v>
      </c>
    </row>
    <row r="420" spans="41:47" ht="28.5" x14ac:dyDescent="0.45">
      <c r="AO420" s="34">
        <f t="shared" si="133"/>
        <v>34</v>
      </c>
      <c r="AP420" s="31">
        <v>43493</v>
      </c>
      <c r="AQ420" s="29" t="s">
        <v>146</v>
      </c>
      <c r="AR420" s="36">
        <v>47233794</v>
      </c>
    </row>
    <row r="421" spans="41:47" ht="28.5" x14ac:dyDescent="0.45">
      <c r="AO421" s="34">
        <f t="shared" si="133"/>
        <v>35</v>
      </c>
      <c r="AP421" s="31">
        <v>43494</v>
      </c>
      <c r="AQ421" s="29" t="s">
        <v>146</v>
      </c>
      <c r="AR421" s="36">
        <v>46874540</v>
      </c>
    </row>
    <row r="422" spans="41:47" ht="28.5" x14ac:dyDescent="0.45">
      <c r="AO422" s="34">
        <f t="shared" si="133"/>
        <v>36</v>
      </c>
      <c r="AP422" s="31">
        <v>43494</v>
      </c>
      <c r="AQ422" s="29" t="s">
        <v>147</v>
      </c>
      <c r="AR422" s="36">
        <v>18349998</v>
      </c>
    </row>
    <row r="423" spans="41:47" ht="28.5" x14ac:dyDescent="0.45">
      <c r="AO423" s="34">
        <f t="shared" si="133"/>
        <v>37</v>
      </c>
      <c r="AP423" s="31">
        <v>43495</v>
      </c>
      <c r="AQ423" s="29" t="s">
        <v>146</v>
      </c>
      <c r="AR423" s="36">
        <v>141495444</v>
      </c>
    </row>
    <row r="424" spans="41:47" ht="28.5" x14ac:dyDescent="0.45">
      <c r="AO424" s="29"/>
      <c r="AP424" s="31">
        <v>43496</v>
      </c>
      <c r="AQ424" s="29" t="s">
        <v>146</v>
      </c>
      <c r="AR424" s="36">
        <v>9909932</v>
      </c>
    </row>
    <row r="425" spans="41:47" ht="28.5" x14ac:dyDescent="0.45">
      <c r="AO425" s="29"/>
      <c r="AP425" s="31">
        <v>43496</v>
      </c>
      <c r="AQ425" s="29" t="s">
        <v>146</v>
      </c>
      <c r="AR425" s="36">
        <v>135485240</v>
      </c>
    </row>
    <row r="426" spans="41:47" ht="28.5" x14ac:dyDescent="0.45">
      <c r="AO426" s="29"/>
      <c r="AP426" s="29"/>
      <c r="AQ426" s="29"/>
      <c r="AR426" s="36"/>
    </row>
    <row r="427" spans="41:47" ht="28.5" x14ac:dyDescent="0.45">
      <c r="AO427" s="29"/>
      <c r="AP427" s="29"/>
      <c r="AQ427" s="29"/>
      <c r="AR427" s="37">
        <f>SUM((AR386:AR425))</f>
        <v>2084947097</v>
      </c>
    </row>
    <row r="428" spans="41:47" ht="28.5" x14ac:dyDescent="0.45">
      <c r="AO428" s="29"/>
      <c r="AP428" s="29"/>
      <c r="AQ428" s="29"/>
      <c r="AR428" s="29"/>
    </row>
    <row r="429" spans="41:47" ht="28.5" x14ac:dyDescent="0.45">
      <c r="AO429" s="29"/>
      <c r="AP429" s="29"/>
      <c r="AQ429" s="29"/>
      <c r="AR429" s="29"/>
    </row>
    <row r="430" spans="41:47" ht="28.5" x14ac:dyDescent="0.45">
      <c r="AO430" s="29"/>
      <c r="AP430" s="29"/>
      <c r="AQ430" s="53" t="s">
        <v>152</v>
      </c>
      <c r="AR430" s="38">
        <v>519229539</v>
      </c>
      <c r="AT430" s="86" t="s">
        <v>190</v>
      </c>
      <c r="AU430" s="89">
        <f>O42+O95+O138+O174+O221+O257+O302+O327</f>
        <v>1982672496</v>
      </c>
    </row>
    <row r="431" spans="41:47" ht="28.5" x14ac:dyDescent="0.45">
      <c r="AO431" s="29"/>
      <c r="AP431" s="29"/>
      <c r="AQ431" s="53" t="s">
        <v>159</v>
      </c>
      <c r="AR431" s="38">
        <v>1565717558</v>
      </c>
      <c r="AT431" s="88" t="s">
        <v>107</v>
      </c>
      <c r="AU431" s="84">
        <v>1548362378</v>
      </c>
    </row>
    <row r="432" spans="41:47" ht="28.5" x14ac:dyDescent="0.45">
      <c r="AO432" s="29"/>
      <c r="AP432" s="29"/>
      <c r="AQ432" s="29"/>
      <c r="AR432" s="36"/>
      <c r="AT432" s="87" t="s">
        <v>189</v>
      </c>
      <c r="AU432" s="84">
        <v>85727326</v>
      </c>
    </row>
    <row r="433" spans="41:47" ht="28.5" x14ac:dyDescent="0.45">
      <c r="AO433" s="29"/>
      <c r="AP433" s="29"/>
      <c r="AQ433" s="29"/>
      <c r="AR433" s="36"/>
      <c r="AT433" s="85" t="s">
        <v>191</v>
      </c>
      <c r="AU433" s="90">
        <v>433310118</v>
      </c>
    </row>
    <row r="434" spans="41:47" ht="28.5" x14ac:dyDescent="0.45">
      <c r="AO434" s="29"/>
      <c r="AP434" s="29"/>
      <c r="AQ434" s="29"/>
      <c r="AR434" s="29"/>
    </row>
    <row r="435" spans="41:47" ht="28.5" x14ac:dyDescent="0.45">
      <c r="AO435" s="27"/>
      <c r="AP435" s="27"/>
      <c r="AQ435" s="27"/>
      <c r="AR435" s="27"/>
    </row>
  </sheetData>
  <mergeCells count="256">
    <mergeCell ref="AL236:AL238"/>
    <mergeCell ref="AL274:AL276"/>
    <mergeCell ref="P2:Q2"/>
    <mergeCell ref="P3:Q3"/>
    <mergeCell ref="P8:Q8"/>
    <mergeCell ref="AK10:AK11"/>
    <mergeCell ref="O49:Q49"/>
    <mergeCell ref="AH60:AH61"/>
    <mergeCell ref="AI60:AI61"/>
    <mergeCell ref="AJ60:AJ61"/>
    <mergeCell ref="AK60:AK61"/>
    <mergeCell ref="O100:Q100"/>
    <mergeCell ref="O101:Q101"/>
    <mergeCell ref="P104:Q104"/>
    <mergeCell ref="O110:Q110"/>
    <mergeCell ref="AK112:AK113"/>
    <mergeCell ref="O144:Q144"/>
    <mergeCell ref="O145:Q145"/>
    <mergeCell ref="P146:Q146"/>
    <mergeCell ref="AK193:AK194"/>
    <mergeCell ref="O225:Q225"/>
    <mergeCell ref="P229:Q229"/>
    <mergeCell ref="P235:Q235"/>
    <mergeCell ref="AK237:AK238"/>
    <mergeCell ref="N9:N11"/>
    <mergeCell ref="AI10:AI11"/>
    <mergeCell ref="AJ10:AJ11"/>
    <mergeCell ref="AL10:AL11"/>
    <mergeCell ref="AL60:AL61"/>
    <mergeCell ref="AL112:AL113"/>
    <mergeCell ref="AL156:AL157"/>
    <mergeCell ref="AL192:AL194"/>
    <mergeCell ref="AH112:AH113"/>
    <mergeCell ref="AI112:AI113"/>
    <mergeCell ref="AJ112:AJ113"/>
    <mergeCell ref="P148:Q148"/>
    <mergeCell ref="P154:Q154"/>
    <mergeCell ref="P155:P157"/>
    <mergeCell ref="AB155:AK155"/>
    <mergeCell ref="AG156:AG157"/>
    <mergeCell ref="AH156:AH157"/>
    <mergeCell ref="AI156:AI157"/>
    <mergeCell ref="AJ156:AJ157"/>
    <mergeCell ref="AK156:AK157"/>
    <mergeCell ref="AH193:AH194"/>
    <mergeCell ref="AI193:AI194"/>
    <mergeCell ref="AJ193:AJ194"/>
    <mergeCell ref="AC112:AC113"/>
    <mergeCell ref="A42:E42"/>
    <mergeCell ref="O44:Q44"/>
    <mergeCell ref="O48:Q48"/>
    <mergeCell ref="AC10:AC11"/>
    <mergeCell ref="AD10:AD11"/>
    <mergeCell ref="AE10:AE11"/>
    <mergeCell ref="AF10:AF11"/>
    <mergeCell ref="AG10:AG11"/>
    <mergeCell ref="AH10:AH11"/>
    <mergeCell ref="O9:O11"/>
    <mergeCell ref="P9:P11"/>
    <mergeCell ref="AB9:AK9"/>
    <mergeCell ref="F10:G10"/>
    <mergeCell ref="H10:I10"/>
    <mergeCell ref="J10:K10"/>
    <mergeCell ref="L10:M10"/>
    <mergeCell ref="Q10:Q11"/>
    <mergeCell ref="AB10:AB11"/>
    <mergeCell ref="A9:A11"/>
    <mergeCell ref="B9:B11"/>
    <mergeCell ref="C9:C11"/>
    <mergeCell ref="D9:D11"/>
    <mergeCell ref="E9:E11"/>
    <mergeCell ref="F9:M9"/>
    <mergeCell ref="A51:E51"/>
    <mergeCell ref="P52:Q52"/>
    <mergeCell ref="O58:Q58"/>
    <mergeCell ref="A59:A61"/>
    <mergeCell ref="B59:B61"/>
    <mergeCell ref="C59:C61"/>
    <mergeCell ref="D59:D61"/>
    <mergeCell ref="E59:E61"/>
    <mergeCell ref="F59:M59"/>
    <mergeCell ref="A95:E95"/>
    <mergeCell ref="O97:Q97"/>
    <mergeCell ref="AB60:AB61"/>
    <mergeCell ref="AC60:AC61"/>
    <mergeCell ref="AD60:AD61"/>
    <mergeCell ref="AE60:AE61"/>
    <mergeCell ref="AF60:AF61"/>
    <mergeCell ref="AG60:AG61"/>
    <mergeCell ref="N59:N61"/>
    <mergeCell ref="O59:O61"/>
    <mergeCell ref="P59:P61"/>
    <mergeCell ref="AB59:AK59"/>
    <mergeCell ref="F60:G60"/>
    <mergeCell ref="H60:I60"/>
    <mergeCell ref="J60:K60"/>
    <mergeCell ref="L60:M60"/>
    <mergeCell ref="Q60:Q61"/>
    <mergeCell ref="AD112:AD113"/>
    <mergeCell ref="AE112:AE113"/>
    <mergeCell ref="AF112:AF113"/>
    <mergeCell ref="AG112:AG113"/>
    <mergeCell ref="N111:N113"/>
    <mergeCell ref="O111:O113"/>
    <mergeCell ref="P111:P113"/>
    <mergeCell ref="AB111:AK111"/>
    <mergeCell ref="Q112:Q113"/>
    <mergeCell ref="O155:O157"/>
    <mergeCell ref="F156:G156"/>
    <mergeCell ref="H156:I156"/>
    <mergeCell ref="J156:K156"/>
    <mergeCell ref="L156:M156"/>
    <mergeCell ref="A138:E138"/>
    <mergeCell ref="O140:Q140"/>
    <mergeCell ref="AB112:AB113"/>
    <mergeCell ref="F112:G112"/>
    <mergeCell ref="H112:I112"/>
    <mergeCell ref="J112:K112"/>
    <mergeCell ref="L112:M112"/>
    <mergeCell ref="A111:A113"/>
    <mergeCell ref="B111:B113"/>
    <mergeCell ref="C111:C113"/>
    <mergeCell ref="D111:D113"/>
    <mergeCell ref="E111:E113"/>
    <mergeCell ref="F111:M111"/>
    <mergeCell ref="A175:E175"/>
    <mergeCell ref="Q156:Q157"/>
    <mergeCell ref="AB156:AB157"/>
    <mergeCell ref="AC156:AC157"/>
    <mergeCell ref="AD156:AD157"/>
    <mergeCell ref="AE156:AE157"/>
    <mergeCell ref="AF156:AF157"/>
    <mergeCell ref="C192:C194"/>
    <mergeCell ref="D192:D194"/>
    <mergeCell ref="E192:E194"/>
    <mergeCell ref="F192:M192"/>
    <mergeCell ref="O177:Q177"/>
    <mergeCell ref="O181:Q181"/>
    <mergeCell ref="O182:Q182"/>
    <mergeCell ref="O183:Q183"/>
    <mergeCell ref="P185:Q185"/>
    <mergeCell ref="P191:Q191"/>
    <mergeCell ref="A155:A157"/>
    <mergeCell ref="B155:B157"/>
    <mergeCell ref="C155:C157"/>
    <mergeCell ref="D155:D157"/>
    <mergeCell ref="E155:E157"/>
    <mergeCell ref="F155:M155"/>
    <mergeCell ref="N155:N157"/>
    <mergeCell ref="N236:N238"/>
    <mergeCell ref="AI237:AI238"/>
    <mergeCell ref="AJ237:AJ238"/>
    <mergeCell ref="A221:E221"/>
    <mergeCell ref="O223:Q223"/>
    <mergeCell ref="AB193:AB194"/>
    <mergeCell ref="AC193:AC194"/>
    <mergeCell ref="AD193:AD194"/>
    <mergeCell ref="AE193:AE194"/>
    <mergeCell ref="AF193:AF194"/>
    <mergeCell ref="AG193:AG194"/>
    <mergeCell ref="N192:N194"/>
    <mergeCell ref="O192:O194"/>
    <mergeCell ref="P192:P194"/>
    <mergeCell ref="AB192:AK192"/>
    <mergeCell ref="F193:G193"/>
    <mergeCell ref="H193:I193"/>
    <mergeCell ref="J193:K193"/>
    <mergeCell ref="L193:M193"/>
    <mergeCell ref="Q193:Q194"/>
    <mergeCell ref="A192:A194"/>
    <mergeCell ref="B192:B194"/>
    <mergeCell ref="A257:E257"/>
    <mergeCell ref="O259:Q259"/>
    <mergeCell ref="O263:Q263"/>
    <mergeCell ref="AC237:AC238"/>
    <mergeCell ref="AD237:AD238"/>
    <mergeCell ref="AE237:AE238"/>
    <mergeCell ref="AF237:AF238"/>
    <mergeCell ref="AG237:AG238"/>
    <mergeCell ref="AH237:AH238"/>
    <mergeCell ref="O236:O238"/>
    <mergeCell ref="P236:P238"/>
    <mergeCell ref="AB236:AK236"/>
    <mergeCell ref="F237:G237"/>
    <mergeCell ref="H237:I237"/>
    <mergeCell ref="J237:K237"/>
    <mergeCell ref="L237:M237"/>
    <mergeCell ref="Q237:Q238"/>
    <mergeCell ref="AB237:AB238"/>
    <mergeCell ref="A236:A238"/>
    <mergeCell ref="B236:B238"/>
    <mergeCell ref="C236:C238"/>
    <mergeCell ref="D236:D238"/>
    <mergeCell ref="E236:E238"/>
    <mergeCell ref="F236:M236"/>
    <mergeCell ref="O264:Q264"/>
    <mergeCell ref="P267:Q267"/>
    <mergeCell ref="P273:Q273"/>
    <mergeCell ref="A274:A276"/>
    <mergeCell ref="B274:B276"/>
    <mergeCell ref="C274:C276"/>
    <mergeCell ref="D274:D276"/>
    <mergeCell ref="E274:E276"/>
    <mergeCell ref="F274:M274"/>
    <mergeCell ref="N274:N276"/>
    <mergeCell ref="AI275:AI276"/>
    <mergeCell ref="AJ275:AJ276"/>
    <mergeCell ref="AK275:AK276"/>
    <mergeCell ref="A302:E302"/>
    <mergeCell ref="O304:Q304"/>
    <mergeCell ref="O308:Q308"/>
    <mergeCell ref="AC275:AC276"/>
    <mergeCell ref="AD275:AD276"/>
    <mergeCell ref="AE275:AE276"/>
    <mergeCell ref="AF275:AF276"/>
    <mergeCell ref="AG275:AG276"/>
    <mergeCell ref="AH275:AH276"/>
    <mergeCell ref="O274:O276"/>
    <mergeCell ref="P274:P276"/>
    <mergeCell ref="AB274:AK274"/>
    <mergeCell ref="F275:G275"/>
    <mergeCell ref="H275:I275"/>
    <mergeCell ref="J275:K275"/>
    <mergeCell ref="L275:M275"/>
    <mergeCell ref="Q275:Q276"/>
    <mergeCell ref="AB275:AB276"/>
    <mergeCell ref="O309:Q309"/>
    <mergeCell ref="P312:Q312"/>
    <mergeCell ref="P318:Q318"/>
    <mergeCell ref="A319:A321"/>
    <mergeCell ref="B319:B321"/>
    <mergeCell ref="C319:C321"/>
    <mergeCell ref="D319:D321"/>
    <mergeCell ref="E319:E321"/>
    <mergeCell ref="F319:M319"/>
    <mergeCell ref="N319:N321"/>
    <mergeCell ref="AI320:AI321"/>
    <mergeCell ref="AJ320:AJ321"/>
    <mergeCell ref="AK320:AK321"/>
    <mergeCell ref="A327:E327"/>
    <mergeCell ref="AO332:AR333"/>
    <mergeCell ref="AC320:AC321"/>
    <mergeCell ref="AD320:AD321"/>
    <mergeCell ref="AE320:AE321"/>
    <mergeCell ref="AF320:AF321"/>
    <mergeCell ref="AG320:AG321"/>
    <mergeCell ref="AH320:AH321"/>
    <mergeCell ref="O319:O321"/>
    <mergeCell ref="P319:P321"/>
    <mergeCell ref="AB319:AK319"/>
    <mergeCell ref="F320:G320"/>
    <mergeCell ref="H320:I320"/>
    <mergeCell ref="J320:K320"/>
    <mergeCell ref="L320:M320"/>
    <mergeCell ref="Q320:Q321"/>
    <mergeCell ref="AB320:AB321"/>
  </mergeCells>
  <printOptions horizontalCentered="1"/>
  <pageMargins left="0.11811023622047245" right="0.11811023622047245" top="0.19685039370078741" bottom="0.11811023622047245" header="0.31496062992125984" footer="0.31496062992125984"/>
  <pageSetup paperSize="9" scale="78" orientation="landscape" horizontalDpi="4294967293" verticalDpi="7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O427"/>
  <sheetViews>
    <sheetView topLeftCell="P64" zoomScale="60" zoomScaleNormal="60" workbookViewId="0">
      <selection activeCell="AD69" sqref="AD69"/>
    </sheetView>
  </sheetViews>
  <sheetFormatPr defaultRowHeight="12.75" x14ac:dyDescent="0.2"/>
  <cols>
    <col min="1" max="1" width="8.42578125" style="12" customWidth="1"/>
    <col min="2" max="2" width="19" style="12" customWidth="1"/>
    <col min="3" max="3" width="9.85546875" style="12" customWidth="1"/>
    <col min="4" max="4" width="25.7109375" style="12" customWidth="1"/>
    <col min="5" max="5" width="15.42578125" style="12" hidden="1" customWidth="1"/>
    <col min="6" max="6" width="7.5703125" style="12" customWidth="1"/>
    <col min="7" max="7" width="20" style="12" hidden="1" customWidth="1"/>
    <col min="8" max="8" width="8.42578125" style="12" customWidth="1"/>
    <col min="9" max="9" width="20.7109375" style="12" hidden="1" customWidth="1"/>
    <col min="10" max="10" width="11.140625" style="12" customWidth="1"/>
    <col min="11" max="11" width="20.140625" style="12" hidden="1" customWidth="1"/>
    <col min="12" max="12" width="12.28515625" style="12" customWidth="1"/>
    <col min="13" max="13" width="17.140625" style="12" hidden="1" customWidth="1"/>
    <col min="14" max="14" width="10.5703125" style="19" customWidth="1"/>
    <col min="15" max="15" width="21.42578125" style="19" customWidth="1"/>
    <col min="16" max="16" width="15.7109375" style="19" customWidth="1"/>
    <col min="17" max="17" width="14.5703125" style="19" customWidth="1"/>
    <col min="18" max="18" width="4.28515625" style="19" customWidth="1"/>
    <col min="19" max="19" width="21.28515625" style="19" hidden="1" customWidth="1"/>
    <col min="20" max="20" width="20.140625" style="19" hidden="1" customWidth="1"/>
    <col min="21" max="21" width="20" style="19" hidden="1" customWidth="1"/>
    <col min="22" max="22" width="18.5703125" style="19" hidden="1" customWidth="1"/>
    <col min="23" max="23" width="17.5703125" style="19" customWidth="1"/>
    <col min="24" max="24" width="22.5703125" style="19" customWidth="1"/>
    <col min="25" max="25" width="21.5703125" style="19" customWidth="1"/>
    <col min="26" max="26" width="20.5703125" style="12" customWidth="1"/>
    <col min="27" max="27" width="19.28515625" style="12" customWidth="1"/>
    <col min="28" max="28" width="18.140625" style="12" customWidth="1"/>
    <col min="29" max="29" width="23" style="12" customWidth="1"/>
    <col min="30" max="30" width="18.85546875" style="12" customWidth="1"/>
    <col min="31" max="31" width="22.7109375" style="12" customWidth="1"/>
    <col min="32" max="32" width="22.42578125" style="12" customWidth="1"/>
    <col min="33" max="35" width="9.140625" style="12"/>
    <col min="36" max="36" width="7.42578125" style="12" customWidth="1"/>
    <col min="37" max="37" width="19.42578125" style="12" customWidth="1"/>
    <col min="38" max="38" width="61" style="12" customWidth="1"/>
    <col min="39" max="39" width="29.140625" style="12" customWidth="1"/>
    <col min="40" max="40" width="9.140625" style="12"/>
    <col min="41" max="41" width="36.85546875" style="12" customWidth="1"/>
    <col min="42" max="16384" width="9.140625" style="12"/>
  </cols>
  <sheetData>
    <row r="1" spans="1:33" ht="20.100000000000001" customHeight="1" x14ac:dyDescent="0.35">
      <c r="A1" s="95"/>
      <c r="B1" s="96"/>
      <c r="C1" s="97"/>
      <c r="D1" s="98"/>
      <c r="E1" s="99"/>
      <c r="F1" s="100"/>
      <c r="G1" s="101"/>
      <c r="H1" s="102"/>
      <c r="I1" s="103"/>
      <c r="J1" s="103"/>
      <c r="K1" s="103"/>
      <c r="L1" s="103"/>
      <c r="M1" s="103"/>
      <c r="N1" s="104"/>
      <c r="O1" s="105"/>
      <c r="P1" s="105"/>
      <c r="Q1" s="105"/>
      <c r="R1" s="104"/>
      <c r="S1" s="105"/>
      <c r="T1" s="105"/>
      <c r="U1" s="105"/>
      <c r="V1" s="105"/>
      <c r="W1" s="106"/>
      <c r="X1" s="106"/>
      <c r="Y1" s="106"/>
      <c r="Z1" s="107"/>
      <c r="AA1" s="107"/>
      <c r="AB1" s="107"/>
      <c r="AC1" s="107"/>
      <c r="AD1" s="107"/>
      <c r="AE1" s="107"/>
      <c r="AF1" s="107"/>
      <c r="AG1" s="107"/>
    </row>
    <row r="2" spans="1:33" ht="20.100000000000001" customHeight="1" x14ac:dyDescent="0.35">
      <c r="A2" s="13" t="s">
        <v>0</v>
      </c>
      <c r="B2" s="13" t="s">
        <v>171</v>
      </c>
      <c r="C2" s="144"/>
      <c r="D2" s="13"/>
      <c r="E2" s="13"/>
      <c r="F2" s="13"/>
      <c r="G2" s="13"/>
      <c r="H2" s="13"/>
      <c r="I2" s="13"/>
      <c r="J2" s="13"/>
      <c r="K2" s="13"/>
      <c r="L2" s="13"/>
      <c r="M2" s="13"/>
      <c r="N2" s="14"/>
      <c r="O2" s="342"/>
      <c r="P2" s="2799" t="s">
        <v>2</v>
      </c>
      <c r="Q2" s="2799"/>
      <c r="R2" s="14"/>
      <c r="S2" s="14"/>
      <c r="T2" s="14"/>
      <c r="U2" s="14"/>
      <c r="V2" s="14"/>
      <c r="W2" s="25"/>
      <c r="X2" s="25"/>
      <c r="Y2" s="25"/>
      <c r="Z2" s="24"/>
      <c r="AA2" s="24"/>
      <c r="AB2" s="24"/>
      <c r="AC2" s="24"/>
      <c r="AD2" s="24"/>
      <c r="AE2" s="24"/>
      <c r="AF2" s="24"/>
      <c r="AG2" s="107"/>
    </row>
    <row r="3" spans="1:33" ht="20.100000000000001" customHeight="1" x14ac:dyDescent="0.35">
      <c r="A3" s="13" t="s">
        <v>3</v>
      </c>
      <c r="B3" s="13" t="s">
        <v>4</v>
      </c>
      <c r="C3" s="144"/>
      <c r="D3" s="13"/>
      <c r="E3" s="13"/>
      <c r="F3" s="13"/>
      <c r="G3" s="13"/>
      <c r="H3" s="13"/>
      <c r="I3" s="13"/>
      <c r="J3" s="13"/>
      <c r="K3" s="13"/>
      <c r="L3" s="13"/>
      <c r="M3" s="13"/>
      <c r="N3" s="14"/>
      <c r="O3" s="16"/>
      <c r="P3" s="2823"/>
      <c r="Q3" s="2823"/>
      <c r="R3" s="14"/>
      <c r="S3" s="14"/>
      <c r="T3" s="14"/>
      <c r="U3" s="14"/>
      <c r="V3" s="14"/>
      <c r="W3" s="25"/>
      <c r="X3" s="25"/>
      <c r="Y3" s="25"/>
      <c r="Z3" s="24"/>
      <c r="AA3" s="24"/>
      <c r="AB3" s="24"/>
      <c r="AC3" s="24"/>
      <c r="AD3" s="24"/>
      <c r="AE3" s="24"/>
      <c r="AF3" s="24"/>
      <c r="AG3" s="107"/>
    </row>
    <row r="4" spans="1:33" ht="20.100000000000001" customHeight="1" x14ac:dyDescent="0.3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14"/>
      <c r="P4" s="14"/>
      <c r="Q4" s="14"/>
      <c r="R4" s="14"/>
      <c r="S4" s="14"/>
      <c r="T4" s="14"/>
      <c r="U4" s="14"/>
      <c r="V4" s="14"/>
      <c r="W4" s="25"/>
      <c r="X4" s="25"/>
      <c r="Y4" s="25"/>
      <c r="Z4" s="24"/>
      <c r="AA4" s="24"/>
      <c r="AB4" s="24"/>
      <c r="AC4" s="24"/>
      <c r="AD4" s="24"/>
      <c r="AE4" s="24"/>
      <c r="AF4" s="24"/>
      <c r="AG4" s="107"/>
    </row>
    <row r="5" spans="1:33" ht="20.100000000000001" customHeight="1" x14ac:dyDescent="0.35">
      <c r="A5" s="13" t="s">
        <v>5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4"/>
      <c r="O5" s="14"/>
      <c r="P5" s="14"/>
      <c r="Q5" s="14"/>
      <c r="R5" s="14"/>
      <c r="S5" s="14"/>
      <c r="T5" s="14"/>
      <c r="U5" s="14"/>
      <c r="V5" s="14"/>
      <c r="W5" s="25"/>
      <c r="X5" s="25"/>
      <c r="Y5" s="25"/>
      <c r="Z5" s="24"/>
      <c r="AA5" s="24"/>
      <c r="AB5" s="24"/>
      <c r="AC5" s="24"/>
      <c r="AD5" s="24"/>
      <c r="AE5" s="24"/>
      <c r="AF5" s="24"/>
      <c r="AG5" s="107"/>
    </row>
    <row r="6" spans="1:33" ht="20.100000000000001" customHeight="1" x14ac:dyDescent="0.35">
      <c r="A6" s="13" t="s">
        <v>6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4"/>
      <c r="O6" s="14"/>
      <c r="P6" s="14"/>
      <c r="Q6" s="14"/>
      <c r="R6" s="14"/>
      <c r="S6" s="14"/>
      <c r="T6" s="14"/>
      <c r="U6" s="14"/>
      <c r="V6" s="14"/>
      <c r="W6" s="25"/>
      <c r="X6" s="25"/>
      <c r="Y6" s="25"/>
      <c r="Z6" s="24"/>
      <c r="AA6" s="24"/>
      <c r="AB6" s="24"/>
      <c r="AC6" s="24"/>
      <c r="AD6" s="24"/>
      <c r="AE6" s="24"/>
      <c r="AF6" s="24"/>
      <c r="AG6" s="107"/>
    </row>
    <row r="7" spans="1:33" ht="20.100000000000001" customHeight="1" x14ac:dyDescent="0.35">
      <c r="A7" s="13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4"/>
      <c r="O7" s="14"/>
      <c r="P7" s="14"/>
      <c r="Q7" s="14"/>
      <c r="R7" s="14"/>
      <c r="S7" s="14"/>
      <c r="T7" s="14"/>
      <c r="U7" s="14"/>
      <c r="V7" s="14"/>
      <c r="W7" s="25"/>
      <c r="X7" s="25"/>
      <c r="Y7" s="25"/>
      <c r="Z7" s="24"/>
      <c r="AA7" s="24"/>
      <c r="AB7" s="24"/>
      <c r="AC7" s="24"/>
      <c r="AD7" s="24"/>
      <c r="AE7" s="24"/>
      <c r="AF7" s="24"/>
      <c r="AG7" s="107"/>
    </row>
    <row r="8" spans="1:33" ht="20.100000000000001" customHeight="1" thickBot="1" x14ac:dyDescent="0.4">
      <c r="A8" s="13" t="s">
        <v>8</v>
      </c>
      <c r="B8" s="13"/>
      <c r="C8" s="13"/>
      <c r="D8" s="13"/>
      <c r="E8" s="13"/>
      <c r="F8" s="13"/>
      <c r="G8" s="147"/>
      <c r="H8" s="147"/>
      <c r="I8" s="13"/>
      <c r="J8" s="13"/>
      <c r="K8" s="13"/>
      <c r="L8" s="13"/>
      <c r="M8" s="13"/>
      <c r="N8" s="148"/>
      <c r="O8" s="148"/>
      <c r="P8" s="2800" t="s">
        <v>9</v>
      </c>
      <c r="Q8" s="2800"/>
      <c r="R8" s="14"/>
      <c r="S8" s="14"/>
      <c r="T8" s="14"/>
      <c r="U8" s="14"/>
      <c r="V8" s="14"/>
      <c r="W8" s="25"/>
      <c r="X8" s="25"/>
      <c r="Y8" s="25"/>
      <c r="Z8" s="24"/>
      <c r="AA8" s="24"/>
      <c r="AB8" s="24"/>
      <c r="AC8" s="24"/>
      <c r="AD8" s="24"/>
      <c r="AE8" s="24"/>
      <c r="AF8" s="24"/>
      <c r="AG8" s="107"/>
    </row>
    <row r="9" spans="1:33" ht="20.100000000000001" customHeight="1" thickBot="1" x14ac:dyDescent="0.4">
      <c r="A9" s="2801" t="s">
        <v>10</v>
      </c>
      <c r="B9" s="2804" t="s">
        <v>11</v>
      </c>
      <c r="C9" s="2804" t="s">
        <v>12</v>
      </c>
      <c r="D9" s="2804" t="s">
        <v>13</v>
      </c>
      <c r="E9" s="2804" t="s">
        <v>14</v>
      </c>
      <c r="F9" s="2811" t="s">
        <v>15</v>
      </c>
      <c r="G9" s="2788"/>
      <c r="H9" s="2788"/>
      <c r="I9" s="2788"/>
      <c r="J9" s="2788"/>
      <c r="K9" s="2788"/>
      <c r="L9" s="2788"/>
      <c r="M9" s="2812"/>
      <c r="N9" s="2792" t="s">
        <v>16</v>
      </c>
      <c r="O9" s="2792" t="s">
        <v>17</v>
      </c>
      <c r="P9" s="2792" t="s">
        <v>18</v>
      </c>
      <c r="Q9" s="343" t="s">
        <v>19</v>
      </c>
      <c r="R9" s="334"/>
      <c r="S9" s="334"/>
      <c r="T9" s="334"/>
      <c r="U9" s="334"/>
      <c r="V9" s="334"/>
      <c r="W9" s="2791" t="s">
        <v>107</v>
      </c>
      <c r="X9" s="2791"/>
      <c r="Y9" s="2791"/>
      <c r="Z9" s="2791"/>
      <c r="AA9" s="2791"/>
      <c r="AB9" s="2791"/>
      <c r="AC9" s="2791"/>
      <c r="AD9" s="2791"/>
      <c r="AE9" s="2791"/>
      <c r="AF9" s="2791"/>
      <c r="AG9" s="107"/>
    </row>
    <row r="10" spans="1:33" ht="20.100000000000001" customHeight="1" thickBot="1" x14ac:dyDescent="0.4">
      <c r="A10" s="2802"/>
      <c r="B10" s="2805"/>
      <c r="C10" s="2805"/>
      <c r="D10" s="2805"/>
      <c r="E10" s="2805"/>
      <c r="F10" s="2795" t="s">
        <v>20</v>
      </c>
      <c r="G10" s="2795"/>
      <c r="H10" s="2795" t="s">
        <v>21</v>
      </c>
      <c r="I10" s="2795"/>
      <c r="J10" s="2795" t="s">
        <v>22</v>
      </c>
      <c r="K10" s="2795"/>
      <c r="L10" s="2795" t="s">
        <v>23</v>
      </c>
      <c r="M10" s="2795"/>
      <c r="N10" s="2793"/>
      <c r="O10" s="2793"/>
      <c r="P10" s="2793"/>
      <c r="Q10" s="2796" t="s">
        <v>24</v>
      </c>
      <c r="R10" s="334"/>
      <c r="S10" s="334"/>
      <c r="T10" s="334"/>
      <c r="U10" s="334"/>
      <c r="V10" s="334"/>
      <c r="W10" s="2791" t="s">
        <v>108</v>
      </c>
      <c r="X10" s="2791" t="s">
        <v>109</v>
      </c>
      <c r="Y10" s="2791" t="s">
        <v>108</v>
      </c>
      <c r="Z10" s="2791" t="s">
        <v>110</v>
      </c>
      <c r="AA10" s="2791" t="s">
        <v>108</v>
      </c>
      <c r="AB10" s="2784" t="s">
        <v>111</v>
      </c>
      <c r="AC10" s="2791" t="s">
        <v>108</v>
      </c>
      <c r="AD10" s="2784" t="s">
        <v>112</v>
      </c>
      <c r="AE10" s="2785" t="s">
        <v>113</v>
      </c>
      <c r="AF10" s="2786" t="s">
        <v>114</v>
      </c>
      <c r="AG10" s="107"/>
    </row>
    <row r="11" spans="1:33" ht="20.100000000000001" customHeight="1" thickBot="1" x14ac:dyDescent="0.4">
      <c r="A11" s="2803"/>
      <c r="B11" s="2806"/>
      <c r="C11" s="2806"/>
      <c r="D11" s="2806"/>
      <c r="E11" s="2806"/>
      <c r="F11" s="244" t="s">
        <v>25</v>
      </c>
      <c r="G11" s="244" t="s">
        <v>26</v>
      </c>
      <c r="H11" s="244" t="s">
        <v>25</v>
      </c>
      <c r="I11" s="244" t="s">
        <v>26</v>
      </c>
      <c r="J11" s="244" t="s">
        <v>25</v>
      </c>
      <c r="K11" s="244" t="s">
        <v>26</v>
      </c>
      <c r="L11" s="244" t="s">
        <v>25</v>
      </c>
      <c r="M11" s="244" t="s">
        <v>26</v>
      </c>
      <c r="N11" s="2794"/>
      <c r="O11" s="2794"/>
      <c r="P11" s="2794"/>
      <c r="Q11" s="2797"/>
      <c r="R11" s="7"/>
      <c r="S11" s="9" t="s">
        <v>20</v>
      </c>
      <c r="T11" s="9" t="s">
        <v>27</v>
      </c>
      <c r="U11" s="9" t="s">
        <v>28</v>
      </c>
      <c r="V11" s="9" t="s">
        <v>29</v>
      </c>
      <c r="W11" s="2791"/>
      <c r="X11" s="2791"/>
      <c r="Y11" s="2791"/>
      <c r="Z11" s="2791"/>
      <c r="AA11" s="2791"/>
      <c r="AB11" s="2784"/>
      <c r="AC11" s="2791"/>
      <c r="AD11" s="2784"/>
      <c r="AE11" s="2785"/>
      <c r="AF11" s="2786"/>
      <c r="AG11" s="107"/>
    </row>
    <row r="12" spans="1:33" ht="20.100000000000001" customHeight="1" x14ac:dyDescent="0.35">
      <c r="A12" s="153">
        <v>1</v>
      </c>
      <c r="B12" s="154">
        <v>43497</v>
      </c>
      <c r="C12" s="155">
        <v>167</v>
      </c>
      <c r="D12" s="156" t="s">
        <v>35</v>
      </c>
      <c r="E12" s="157" t="s">
        <v>31</v>
      </c>
      <c r="F12" s="158">
        <v>5</v>
      </c>
      <c r="G12" s="159">
        <f t="shared" ref="G12:G36" si="0">F12*S12</f>
        <v>6659090</v>
      </c>
      <c r="H12" s="160"/>
      <c r="I12" s="161">
        <f t="shared" ref="I12:I36" si="1">H12*T12</f>
        <v>0</v>
      </c>
      <c r="J12" s="162"/>
      <c r="K12" s="161">
        <f t="shared" ref="K12:K36" si="2">J12*U12</f>
        <v>0</v>
      </c>
      <c r="L12" s="163"/>
      <c r="M12" s="161">
        <f t="shared" ref="M12:M36" si="3">L12*V12</f>
        <v>0</v>
      </c>
      <c r="N12" s="164">
        <f t="shared" ref="N12:N36" si="4">+L12+J12+H12+F12</f>
        <v>5</v>
      </c>
      <c r="O12" s="165">
        <f t="shared" ref="O12:O36" si="5">+M12+K12+I12+G12</f>
        <v>6659090</v>
      </c>
      <c r="P12" s="166">
        <f t="shared" ref="P12:P36" si="6">+N12*40000</f>
        <v>200000</v>
      </c>
      <c r="Q12" s="167"/>
      <c r="R12" s="14"/>
      <c r="S12" s="10">
        <f t="shared" ref="S12:S36" si="7">1331818</f>
        <v>1331818</v>
      </c>
      <c r="T12" s="10">
        <f t="shared" ref="T12:T36" si="8">1931818</f>
        <v>1931818</v>
      </c>
      <c r="U12" s="10">
        <f t="shared" ref="U12:U36" si="9">2231818</f>
        <v>2231818</v>
      </c>
      <c r="V12" s="10">
        <f t="shared" ref="V12:V36" si="10">431818</f>
        <v>431818</v>
      </c>
      <c r="W12" s="345">
        <v>43516</v>
      </c>
      <c r="X12" s="165">
        <v>6660000</v>
      </c>
      <c r="Y12" s="345"/>
      <c r="Z12" s="165"/>
      <c r="AA12" s="165"/>
      <c r="AB12" s="346"/>
      <c r="AC12" s="346"/>
      <c r="AD12" s="344"/>
      <c r="AE12" s="347">
        <f>X12+Z12+AB12+AD12</f>
        <v>6660000</v>
      </c>
      <c r="AF12" s="348">
        <f t="shared" ref="AF12:AF36" si="11">O12-AE12</f>
        <v>-910</v>
      </c>
      <c r="AG12" s="117"/>
    </row>
    <row r="13" spans="1:33" ht="20.100000000000001" customHeight="1" x14ac:dyDescent="0.35">
      <c r="A13" s="168">
        <f>+A12+1</f>
        <v>2</v>
      </c>
      <c r="B13" s="154">
        <f>+B12</f>
        <v>43497</v>
      </c>
      <c r="C13" s="169">
        <f>+C12+1</f>
        <v>168</v>
      </c>
      <c r="D13" s="156" t="s">
        <v>172</v>
      </c>
      <c r="E13" s="157" t="s">
        <v>31</v>
      </c>
      <c r="F13" s="170">
        <v>5</v>
      </c>
      <c r="G13" s="159">
        <f t="shared" si="0"/>
        <v>6659090</v>
      </c>
      <c r="H13" s="160"/>
      <c r="I13" s="161">
        <f t="shared" si="1"/>
        <v>0</v>
      </c>
      <c r="J13" s="162"/>
      <c r="K13" s="161">
        <f t="shared" si="2"/>
        <v>0</v>
      </c>
      <c r="L13" s="163"/>
      <c r="M13" s="161">
        <f t="shared" si="3"/>
        <v>0</v>
      </c>
      <c r="N13" s="171">
        <f t="shared" si="4"/>
        <v>5</v>
      </c>
      <c r="O13" s="165">
        <f t="shared" si="5"/>
        <v>6659090</v>
      </c>
      <c r="P13" s="166">
        <f t="shared" si="6"/>
        <v>200000</v>
      </c>
      <c r="Q13" s="167"/>
      <c r="R13" s="14"/>
      <c r="S13" s="10">
        <f t="shared" si="7"/>
        <v>1331818</v>
      </c>
      <c r="T13" s="10">
        <f t="shared" si="8"/>
        <v>1931818</v>
      </c>
      <c r="U13" s="10">
        <f t="shared" si="9"/>
        <v>2231818</v>
      </c>
      <c r="V13" s="10">
        <f t="shared" si="10"/>
        <v>431818</v>
      </c>
      <c r="W13" s="345">
        <v>43500</v>
      </c>
      <c r="X13" s="165">
        <v>5000000</v>
      </c>
      <c r="Y13" s="345">
        <v>43504</v>
      </c>
      <c r="Z13" s="165">
        <v>1659090</v>
      </c>
      <c r="AA13" s="165"/>
      <c r="AB13" s="346"/>
      <c r="AC13" s="346"/>
      <c r="AD13" s="344"/>
      <c r="AE13" s="347">
        <f t="shared" ref="AE13:AE36" si="12">X13+Z13+AB13+AD13</f>
        <v>6659090</v>
      </c>
      <c r="AF13" s="348">
        <f t="shared" si="11"/>
        <v>0</v>
      </c>
      <c r="AG13" s="107"/>
    </row>
    <row r="14" spans="1:33" ht="19.5" customHeight="1" x14ac:dyDescent="0.35">
      <c r="A14" s="168">
        <f t="shared" ref="A14:A36" si="13">+A13+1</f>
        <v>3</v>
      </c>
      <c r="B14" s="154">
        <f t="shared" ref="B14:B36" si="14">+B13</f>
        <v>43497</v>
      </c>
      <c r="C14" s="169">
        <f t="shared" ref="C14:C36" si="15">+C13+1</f>
        <v>169</v>
      </c>
      <c r="D14" s="349" t="s">
        <v>55</v>
      </c>
      <c r="E14" s="157" t="s">
        <v>43</v>
      </c>
      <c r="F14" s="170">
        <v>5</v>
      </c>
      <c r="G14" s="159">
        <f t="shared" si="0"/>
        <v>6659090</v>
      </c>
      <c r="H14" s="160"/>
      <c r="I14" s="161">
        <f t="shared" si="1"/>
        <v>0</v>
      </c>
      <c r="J14" s="162"/>
      <c r="K14" s="161">
        <f t="shared" si="2"/>
        <v>0</v>
      </c>
      <c r="L14" s="163"/>
      <c r="M14" s="161">
        <f t="shared" si="3"/>
        <v>0</v>
      </c>
      <c r="N14" s="171">
        <f t="shared" si="4"/>
        <v>5</v>
      </c>
      <c r="O14" s="165">
        <f t="shared" si="5"/>
        <v>6659090</v>
      </c>
      <c r="P14" s="166">
        <f t="shared" si="6"/>
        <v>200000</v>
      </c>
      <c r="Q14" s="167"/>
      <c r="R14" s="14"/>
      <c r="S14" s="10">
        <f t="shared" si="7"/>
        <v>1331818</v>
      </c>
      <c r="T14" s="10">
        <f t="shared" si="8"/>
        <v>1931818</v>
      </c>
      <c r="U14" s="10">
        <f t="shared" si="9"/>
        <v>2231818</v>
      </c>
      <c r="V14" s="10">
        <f t="shared" si="10"/>
        <v>431818</v>
      </c>
      <c r="W14" s="345">
        <v>43497</v>
      </c>
      <c r="X14" s="165">
        <v>6659090</v>
      </c>
      <c r="Y14" s="155"/>
      <c r="Z14" s="165"/>
      <c r="AA14" s="165"/>
      <c r="AB14" s="346"/>
      <c r="AC14" s="346"/>
      <c r="AD14" s="344"/>
      <c r="AE14" s="347">
        <f t="shared" si="12"/>
        <v>6659090</v>
      </c>
      <c r="AF14" s="348">
        <f t="shared" si="11"/>
        <v>0</v>
      </c>
      <c r="AG14" s="107"/>
    </row>
    <row r="15" spans="1:33" ht="18" customHeight="1" x14ac:dyDescent="0.35">
      <c r="A15" s="168">
        <f t="shared" si="13"/>
        <v>4</v>
      </c>
      <c r="B15" s="154">
        <f t="shared" si="14"/>
        <v>43497</v>
      </c>
      <c r="C15" s="169">
        <f t="shared" si="15"/>
        <v>170</v>
      </c>
      <c r="D15" s="156" t="s">
        <v>52</v>
      </c>
      <c r="E15" s="157" t="s">
        <v>43</v>
      </c>
      <c r="F15" s="170">
        <v>5</v>
      </c>
      <c r="G15" s="159">
        <f t="shared" si="0"/>
        <v>6659090</v>
      </c>
      <c r="H15" s="160"/>
      <c r="I15" s="161">
        <f t="shared" si="1"/>
        <v>0</v>
      </c>
      <c r="J15" s="162"/>
      <c r="K15" s="161">
        <f t="shared" si="2"/>
        <v>0</v>
      </c>
      <c r="L15" s="163"/>
      <c r="M15" s="161">
        <f t="shared" si="3"/>
        <v>0</v>
      </c>
      <c r="N15" s="171">
        <f t="shared" si="4"/>
        <v>5</v>
      </c>
      <c r="O15" s="165">
        <f t="shared" si="5"/>
        <v>6659090</v>
      </c>
      <c r="P15" s="166">
        <f t="shared" si="6"/>
        <v>200000</v>
      </c>
      <c r="Q15" s="167"/>
      <c r="R15" s="14"/>
      <c r="S15" s="10">
        <f t="shared" si="7"/>
        <v>1331818</v>
      </c>
      <c r="T15" s="10">
        <f t="shared" si="8"/>
        <v>1931818</v>
      </c>
      <c r="U15" s="10">
        <f t="shared" si="9"/>
        <v>2231818</v>
      </c>
      <c r="V15" s="10">
        <f t="shared" si="10"/>
        <v>431818</v>
      </c>
      <c r="W15" s="345">
        <v>43500</v>
      </c>
      <c r="X15" s="165">
        <v>6659090</v>
      </c>
      <c r="Y15" s="155"/>
      <c r="Z15" s="165"/>
      <c r="AA15" s="165"/>
      <c r="AB15" s="346"/>
      <c r="AC15" s="346"/>
      <c r="AD15" s="344"/>
      <c r="AE15" s="347">
        <f t="shared" si="12"/>
        <v>6659090</v>
      </c>
      <c r="AF15" s="348">
        <f t="shared" si="11"/>
        <v>0</v>
      </c>
      <c r="AG15" s="107"/>
    </row>
    <row r="16" spans="1:33" ht="20.100000000000001" customHeight="1" x14ac:dyDescent="0.35">
      <c r="A16" s="168">
        <f t="shared" si="13"/>
        <v>5</v>
      </c>
      <c r="B16" s="154">
        <f t="shared" si="14"/>
        <v>43497</v>
      </c>
      <c r="C16" s="169">
        <f t="shared" si="15"/>
        <v>171</v>
      </c>
      <c r="D16" s="156" t="s">
        <v>39</v>
      </c>
      <c r="E16" s="157" t="s">
        <v>43</v>
      </c>
      <c r="F16" s="170">
        <v>9</v>
      </c>
      <c r="G16" s="159">
        <f t="shared" si="0"/>
        <v>11986362</v>
      </c>
      <c r="H16" s="160"/>
      <c r="I16" s="161">
        <f t="shared" si="1"/>
        <v>0</v>
      </c>
      <c r="J16" s="162">
        <v>1</v>
      </c>
      <c r="K16" s="161">
        <f t="shared" si="2"/>
        <v>2231818</v>
      </c>
      <c r="L16" s="163"/>
      <c r="M16" s="161">
        <f t="shared" si="3"/>
        <v>0</v>
      </c>
      <c r="N16" s="171">
        <f t="shared" si="4"/>
        <v>10</v>
      </c>
      <c r="O16" s="165">
        <f t="shared" si="5"/>
        <v>14218180</v>
      </c>
      <c r="P16" s="166">
        <f t="shared" si="6"/>
        <v>400000</v>
      </c>
      <c r="Q16" s="167"/>
      <c r="R16" s="14"/>
      <c r="S16" s="10">
        <f t="shared" si="7"/>
        <v>1331818</v>
      </c>
      <c r="T16" s="10">
        <f t="shared" si="8"/>
        <v>1931818</v>
      </c>
      <c r="U16" s="10">
        <f t="shared" si="9"/>
        <v>2231818</v>
      </c>
      <c r="V16" s="10">
        <f t="shared" si="10"/>
        <v>431818</v>
      </c>
      <c r="W16" s="345">
        <v>43497</v>
      </c>
      <c r="X16" s="165">
        <v>14218180</v>
      </c>
      <c r="Y16" s="165"/>
      <c r="Z16" s="165"/>
      <c r="AA16" s="165"/>
      <c r="AB16" s="346"/>
      <c r="AC16" s="346"/>
      <c r="AD16" s="344"/>
      <c r="AE16" s="347">
        <f t="shared" si="12"/>
        <v>14218180</v>
      </c>
      <c r="AF16" s="348">
        <f t="shared" si="11"/>
        <v>0</v>
      </c>
      <c r="AG16" s="107"/>
    </row>
    <row r="17" spans="1:33" ht="18.75" customHeight="1" x14ac:dyDescent="0.35">
      <c r="A17" s="168">
        <f t="shared" si="13"/>
        <v>6</v>
      </c>
      <c r="B17" s="154">
        <f t="shared" si="14"/>
        <v>43497</v>
      </c>
      <c r="C17" s="169">
        <f t="shared" si="15"/>
        <v>172</v>
      </c>
      <c r="D17" s="156" t="s">
        <v>50</v>
      </c>
      <c r="E17" s="157" t="s">
        <v>43</v>
      </c>
      <c r="F17" s="170"/>
      <c r="G17" s="159">
        <f t="shared" si="0"/>
        <v>0</v>
      </c>
      <c r="H17" s="160"/>
      <c r="I17" s="161">
        <f t="shared" si="1"/>
        <v>0</v>
      </c>
      <c r="J17" s="162">
        <v>5</v>
      </c>
      <c r="K17" s="161">
        <f t="shared" si="2"/>
        <v>11159090</v>
      </c>
      <c r="L17" s="163"/>
      <c r="M17" s="161">
        <f t="shared" si="3"/>
        <v>0</v>
      </c>
      <c r="N17" s="171">
        <f t="shared" si="4"/>
        <v>5</v>
      </c>
      <c r="O17" s="165">
        <f t="shared" si="5"/>
        <v>11159090</v>
      </c>
      <c r="P17" s="166">
        <f t="shared" si="6"/>
        <v>200000</v>
      </c>
      <c r="Q17" s="167"/>
      <c r="R17" s="14"/>
      <c r="S17" s="10">
        <f t="shared" si="7"/>
        <v>1331818</v>
      </c>
      <c r="T17" s="10">
        <f t="shared" si="8"/>
        <v>1931818</v>
      </c>
      <c r="U17" s="10">
        <f t="shared" si="9"/>
        <v>2231818</v>
      </c>
      <c r="V17" s="10">
        <f t="shared" si="10"/>
        <v>431818</v>
      </c>
      <c r="W17" s="345">
        <v>43500</v>
      </c>
      <c r="X17" s="165">
        <v>11159090</v>
      </c>
      <c r="Y17" s="165"/>
      <c r="Z17" s="165"/>
      <c r="AA17" s="165"/>
      <c r="AB17" s="346"/>
      <c r="AC17" s="346"/>
      <c r="AD17" s="344"/>
      <c r="AE17" s="347">
        <f t="shared" si="12"/>
        <v>11159090</v>
      </c>
      <c r="AF17" s="348">
        <f t="shared" si="11"/>
        <v>0</v>
      </c>
      <c r="AG17" s="107"/>
    </row>
    <row r="18" spans="1:33" ht="23.25" x14ac:dyDescent="0.35">
      <c r="A18" s="168">
        <f t="shared" si="13"/>
        <v>7</v>
      </c>
      <c r="B18" s="154">
        <f t="shared" si="14"/>
        <v>43497</v>
      </c>
      <c r="C18" s="169">
        <f t="shared" si="15"/>
        <v>173</v>
      </c>
      <c r="D18" s="156" t="s">
        <v>46</v>
      </c>
      <c r="E18" s="157" t="s">
        <v>43</v>
      </c>
      <c r="F18" s="170">
        <v>5</v>
      </c>
      <c r="G18" s="159">
        <f t="shared" si="0"/>
        <v>6659090</v>
      </c>
      <c r="H18" s="160"/>
      <c r="I18" s="161">
        <f t="shared" si="1"/>
        <v>0</v>
      </c>
      <c r="J18" s="162"/>
      <c r="K18" s="161">
        <f t="shared" si="2"/>
        <v>0</v>
      </c>
      <c r="L18" s="163"/>
      <c r="M18" s="161">
        <f t="shared" si="3"/>
        <v>0</v>
      </c>
      <c r="N18" s="171">
        <f t="shared" si="4"/>
        <v>5</v>
      </c>
      <c r="O18" s="165">
        <f t="shared" si="5"/>
        <v>6659090</v>
      </c>
      <c r="P18" s="166">
        <f t="shared" si="6"/>
        <v>200000</v>
      </c>
      <c r="Q18" s="167"/>
      <c r="R18" s="14"/>
      <c r="S18" s="10">
        <f t="shared" si="7"/>
        <v>1331818</v>
      </c>
      <c r="T18" s="10">
        <f t="shared" si="8"/>
        <v>1931818</v>
      </c>
      <c r="U18" s="10">
        <f t="shared" si="9"/>
        <v>2231818</v>
      </c>
      <c r="V18" s="10">
        <f t="shared" si="10"/>
        <v>431818</v>
      </c>
      <c r="W18" s="345">
        <v>43500</v>
      </c>
      <c r="X18" s="165">
        <v>6659090</v>
      </c>
      <c r="Y18" s="165"/>
      <c r="Z18" s="165"/>
      <c r="AA18" s="165"/>
      <c r="AB18" s="346"/>
      <c r="AC18" s="346"/>
      <c r="AD18" s="344"/>
      <c r="AE18" s="347">
        <f t="shared" si="12"/>
        <v>6659090</v>
      </c>
      <c r="AF18" s="348">
        <f t="shared" si="11"/>
        <v>0</v>
      </c>
      <c r="AG18" s="107"/>
    </row>
    <row r="19" spans="1:33" ht="18.75" customHeight="1" x14ac:dyDescent="0.35">
      <c r="A19" s="168">
        <f t="shared" si="13"/>
        <v>8</v>
      </c>
      <c r="B19" s="154">
        <f t="shared" si="14"/>
        <v>43497</v>
      </c>
      <c r="C19" s="169">
        <f t="shared" si="15"/>
        <v>174</v>
      </c>
      <c r="D19" s="156" t="s">
        <v>39</v>
      </c>
      <c r="E19" s="157" t="s">
        <v>57</v>
      </c>
      <c r="F19" s="170">
        <v>5</v>
      </c>
      <c r="G19" s="159">
        <f t="shared" si="0"/>
        <v>6659090</v>
      </c>
      <c r="H19" s="160"/>
      <c r="I19" s="161">
        <f t="shared" si="1"/>
        <v>0</v>
      </c>
      <c r="J19" s="162"/>
      <c r="K19" s="161">
        <f t="shared" si="2"/>
        <v>0</v>
      </c>
      <c r="L19" s="163"/>
      <c r="M19" s="161">
        <f t="shared" si="3"/>
        <v>0</v>
      </c>
      <c r="N19" s="171">
        <f t="shared" si="4"/>
        <v>5</v>
      </c>
      <c r="O19" s="165">
        <f t="shared" si="5"/>
        <v>6659090</v>
      </c>
      <c r="P19" s="166">
        <f t="shared" si="6"/>
        <v>200000</v>
      </c>
      <c r="Q19" s="167"/>
      <c r="R19" s="14"/>
      <c r="S19" s="10">
        <f t="shared" si="7"/>
        <v>1331818</v>
      </c>
      <c r="T19" s="10">
        <f t="shared" si="8"/>
        <v>1931818</v>
      </c>
      <c r="U19" s="10">
        <f t="shared" si="9"/>
        <v>2231818</v>
      </c>
      <c r="V19" s="10">
        <f t="shared" si="10"/>
        <v>431818</v>
      </c>
      <c r="W19" s="345">
        <v>43500</v>
      </c>
      <c r="X19" s="26">
        <v>6659090</v>
      </c>
      <c r="Y19" s="26"/>
      <c r="Z19" s="26"/>
      <c r="AA19" s="26"/>
      <c r="AB19" s="26"/>
      <c r="AC19" s="26"/>
      <c r="AD19" s="26"/>
      <c r="AE19" s="347">
        <f t="shared" si="12"/>
        <v>6659090</v>
      </c>
      <c r="AF19" s="348">
        <f t="shared" si="11"/>
        <v>0</v>
      </c>
      <c r="AG19" s="107"/>
    </row>
    <row r="20" spans="1:33" ht="18.75" customHeight="1" x14ac:dyDescent="0.35">
      <c r="A20" s="168">
        <f t="shared" si="13"/>
        <v>9</v>
      </c>
      <c r="B20" s="154">
        <f t="shared" si="14"/>
        <v>43497</v>
      </c>
      <c r="C20" s="169">
        <f t="shared" si="15"/>
        <v>175</v>
      </c>
      <c r="D20" s="156" t="s">
        <v>56</v>
      </c>
      <c r="E20" s="157" t="s">
        <v>57</v>
      </c>
      <c r="F20" s="170">
        <v>7</v>
      </c>
      <c r="G20" s="159">
        <f t="shared" si="0"/>
        <v>9322726</v>
      </c>
      <c r="H20" s="160"/>
      <c r="I20" s="161">
        <f t="shared" si="1"/>
        <v>0</v>
      </c>
      <c r="J20" s="162"/>
      <c r="K20" s="161">
        <f t="shared" si="2"/>
        <v>0</v>
      </c>
      <c r="L20" s="163"/>
      <c r="M20" s="161">
        <f t="shared" si="3"/>
        <v>0</v>
      </c>
      <c r="N20" s="171">
        <f t="shared" si="4"/>
        <v>7</v>
      </c>
      <c r="O20" s="165">
        <f t="shared" si="5"/>
        <v>9322726</v>
      </c>
      <c r="P20" s="166">
        <f t="shared" si="6"/>
        <v>280000</v>
      </c>
      <c r="Q20" s="167"/>
      <c r="R20" s="14"/>
      <c r="S20" s="10">
        <f t="shared" si="7"/>
        <v>1331818</v>
      </c>
      <c r="T20" s="10">
        <f t="shared" si="8"/>
        <v>1931818</v>
      </c>
      <c r="U20" s="10">
        <f t="shared" si="9"/>
        <v>2231818</v>
      </c>
      <c r="V20" s="10">
        <f t="shared" si="10"/>
        <v>431818</v>
      </c>
      <c r="W20" s="345">
        <v>43500</v>
      </c>
      <c r="X20" s="350">
        <v>9322726</v>
      </c>
      <c r="Y20" s="350"/>
      <c r="Z20" s="344"/>
      <c r="AA20" s="344"/>
      <c r="AB20" s="344"/>
      <c r="AC20" s="344"/>
      <c r="AD20" s="344"/>
      <c r="AE20" s="347">
        <f t="shared" si="12"/>
        <v>9322726</v>
      </c>
      <c r="AF20" s="348">
        <f t="shared" si="11"/>
        <v>0</v>
      </c>
      <c r="AG20" s="107"/>
    </row>
    <row r="21" spans="1:33" ht="18.75" customHeight="1" x14ac:dyDescent="0.35">
      <c r="A21" s="168">
        <f t="shared" si="13"/>
        <v>10</v>
      </c>
      <c r="B21" s="154">
        <f t="shared" si="14"/>
        <v>43497</v>
      </c>
      <c r="C21" s="169">
        <f t="shared" si="15"/>
        <v>176</v>
      </c>
      <c r="D21" s="156" t="s">
        <v>83</v>
      </c>
      <c r="E21" s="157" t="s">
        <v>43</v>
      </c>
      <c r="F21" s="170">
        <v>5</v>
      </c>
      <c r="G21" s="159">
        <f t="shared" si="0"/>
        <v>6659090</v>
      </c>
      <c r="H21" s="160"/>
      <c r="I21" s="161">
        <f t="shared" si="1"/>
        <v>0</v>
      </c>
      <c r="J21" s="162">
        <v>5</v>
      </c>
      <c r="K21" s="161">
        <f t="shared" si="2"/>
        <v>11159090</v>
      </c>
      <c r="L21" s="163"/>
      <c r="M21" s="161">
        <f t="shared" si="3"/>
        <v>0</v>
      </c>
      <c r="N21" s="171">
        <f t="shared" si="4"/>
        <v>10</v>
      </c>
      <c r="O21" s="165">
        <f t="shared" si="5"/>
        <v>17818180</v>
      </c>
      <c r="P21" s="166">
        <f t="shared" si="6"/>
        <v>400000</v>
      </c>
      <c r="Q21" s="167"/>
      <c r="R21" s="14"/>
      <c r="S21" s="10">
        <f t="shared" si="7"/>
        <v>1331818</v>
      </c>
      <c r="T21" s="10">
        <f t="shared" si="8"/>
        <v>1931818</v>
      </c>
      <c r="U21" s="10">
        <f t="shared" si="9"/>
        <v>2231818</v>
      </c>
      <c r="V21" s="10">
        <f t="shared" si="10"/>
        <v>431818</v>
      </c>
      <c r="W21" s="345">
        <v>43516</v>
      </c>
      <c r="X21" s="26">
        <v>17818180</v>
      </c>
      <c r="Y21" s="26"/>
      <c r="Z21" s="26"/>
      <c r="AA21" s="26"/>
      <c r="AB21" s="26"/>
      <c r="AC21" s="26"/>
      <c r="AD21" s="26"/>
      <c r="AE21" s="347">
        <f t="shared" si="12"/>
        <v>17818180</v>
      </c>
      <c r="AF21" s="348">
        <f t="shared" si="11"/>
        <v>0</v>
      </c>
      <c r="AG21" s="107"/>
    </row>
    <row r="22" spans="1:33" ht="18.75" customHeight="1" x14ac:dyDescent="0.35">
      <c r="A22" s="168">
        <f t="shared" si="13"/>
        <v>11</v>
      </c>
      <c r="B22" s="154">
        <f t="shared" si="14"/>
        <v>43497</v>
      </c>
      <c r="C22" s="169">
        <f t="shared" si="15"/>
        <v>177</v>
      </c>
      <c r="D22" s="156" t="s">
        <v>87</v>
      </c>
      <c r="E22" s="157" t="s">
        <v>88</v>
      </c>
      <c r="F22" s="170">
        <v>10</v>
      </c>
      <c r="G22" s="159">
        <f t="shared" si="0"/>
        <v>13318180</v>
      </c>
      <c r="H22" s="160"/>
      <c r="I22" s="161">
        <f t="shared" si="1"/>
        <v>0</v>
      </c>
      <c r="J22" s="162"/>
      <c r="K22" s="161">
        <f t="shared" si="2"/>
        <v>0</v>
      </c>
      <c r="L22" s="163"/>
      <c r="M22" s="161">
        <f t="shared" si="3"/>
        <v>0</v>
      </c>
      <c r="N22" s="171">
        <f t="shared" si="4"/>
        <v>10</v>
      </c>
      <c r="O22" s="165">
        <f t="shared" si="5"/>
        <v>13318180</v>
      </c>
      <c r="P22" s="166">
        <f t="shared" si="6"/>
        <v>400000</v>
      </c>
      <c r="Q22" s="167"/>
      <c r="R22" s="14"/>
      <c r="S22" s="10">
        <f t="shared" si="7"/>
        <v>1331818</v>
      </c>
      <c r="T22" s="10">
        <f t="shared" si="8"/>
        <v>1931818</v>
      </c>
      <c r="U22" s="10">
        <f t="shared" si="9"/>
        <v>2231818</v>
      </c>
      <c r="V22" s="10">
        <f t="shared" si="10"/>
        <v>431818</v>
      </c>
      <c r="W22" s="345">
        <v>43493</v>
      </c>
      <c r="X22" s="350">
        <v>13318180</v>
      </c>
      <c r="Y22" s="350"/>
      <c r="Z22" s="344"/>
      <c r="AA22" s="344"/>
      <c r="AB22" s="344"/>
      <c r="AC22" s="344"/>
      <c r="AD22" s="344"/>
      <c r="AE22" s="347">
        <f t="shared" si="12"/>
        <v>13318180</v>
      </c>
      <c r="AF22" s="348">
        <f t="shared" si="11"/>
        <v>0</v>
      </c>
      <c r="AG22" s="107"/>
    </row>
    <row r="23" spans="1:33" ht="18.75" customHeight="1" x14ac:dyDescent="0.35">
      <c r="A23" s="168">
        <f t="shared" si="13"/>
        <v>12</v>
      </c>
      <c r="B23" s="154">
        <f t="shared" si="14"/>
        <v>43497</v>
      </c>
      <c r="C23" s="169">
        <f t="shared" si="15"/>
        <v>178</v>
      </c>
      <c r="D23" s="156" t="s">
        <v>93</v>
      </c>
      <c r="E23" s="157" t="s">
        <v>31</v>
      </c>
      <c r="F23" s="170"/>
      <c r="G23" s="159">
        <f t="shared" si="0"/>
        <v>0</v>
      </c>
      <c r="H23" s="160">
        <v>1</v>
      </c>
      <c r="I23" s="161">
        <f t="shared" si="1"/>
        <v>1931818</v>
      </c>
      <c r="J23" s="162"/>
      <c r="K23" s="161">
        <f t="shared" si="2"/>
        <v>0</v>
      </c>
      <c r="L23" s="163"/>
      <c r="M23" s="161">
        <f t="shared" si="3"/>
        <v>0</v>
      </c>
      <c r="N23" s="171">
        <f t="shared" si="4"/>
        <v>1</v>
      </c>
      <c r="O23" s="165">
        <f t="shared" si="5"/>
        <v>1931818</v>
      </c>
      <c r="P23" s="166">
        <f t="shared" si="6"/>
        <v>40000</v>
      </c>
      <c r="Q23" s="167"/>
      <c r="R23" s="14"/>
      <c r="S23" s="10">
        <f t="shared" si="7"/>
        <v>1331818</v>
      </c>
      <c r="T23" s="10">
        <f t="shared" si="8"/>
        <v>1931818</v>
      </c>
      <c r="U23" s="10">
        <f t="shared" si="9"/>
        <v>2231818</v>
      </c>
      <c r="V23" s="10">
        <f t="shared" si="10"/>
        <v>431818</v>
      </c>
      <c r="W23" s="345">
        <v>43522</v>
      </c>
      <c r="X23" s="350">
        <v>1931818</v>
      </c>
      <c r="Y23" s="345"/>
      <c r="Z23" s="351"/>
      <c r="AA23" s="344"/>
      <c r="AB23" s="344"/>
      <c r="AC23" s="344"/>
      <c r="AD23" s="344"/>
      <c r="AE23" s="347">
        <f t="shared" si="12"/>
        <v>1931818</v>
      </c>
      <c r="AF23" s="348">
        <f t="shared" si="11"/>
        <v>0</v>
      </c>
      <c r="AG23" s="117"/>
    </row>
    <row r="24" spans="1:33" ht="18.75" customHeight="1" x14ac:dyDescent="0.35">
      <c r="A24" s="168">
        <f t="shared" si="13"/>
        <v>13</v>
      </c>
      <c r="B24" s="154">
        <f t="shared" si="14"/>
        <v>43497</v>
      </c>
      <c r="C24" s="169">
        <f t="shared" si="15"/>
        <v>179</v>
      </c>
      <c r="D24" s="156" t="s">
        <v>32</v>
      </c>
      <c r="E24" s="157" t="s">
        <v>31</v>
      </c>
      <c r="F24" s="170"/>
      <c r="G24" s="159">
        <f t="shared" si="0"/>
        <v>0</v>
      </c>
      <c r="H24" s="160">
        <v>1</v>
      </c>
      <c r="I24" s="161">
        <f t="shared" si="1"/>
        <v>1931818</v>
      </c>
      <c r="J24" s="162"/>
      <c r="K24" s="161">
        <f t="shared" si="2"/>
        <v>0</v>
      </c>
      <c r="L24" s="163"/>
      <c r="M24" s="161">
        <f t="shared" si="3"/>
        <v>0</v>
      </c>
      <c r="N24" s="171">
        <f t="shared" si="4"/>
        <v>1</v>
      </c>
      <c r="O24" s="165">
        <f t="shared" si="5"/>
        <v>1931818</v>
      </c>
      <c r="P24" s="166">
        <f t="shared" si="6"/>
        <v>40000</v>
      </c>
      <c r="Q24" s="167"/>
      <c r="R24" s="14"/>
      <c r="S24" s="10">
        <f t="shared" si="7"/>
        <v>1331818</v>
      </c>
      <c r="T24" s="10">
        <f t="shared" si="8"/>
        <v>1931818</v>
      </c>
      <c r="U24" s="10">
        <f t="shared" si="9"/>
        <v>2231818</v>
      </c>
      <c r="V24" s="10">
        <f t="shared" si="10"/>
        <v>431818</v>
      </c>
      <c r="W24" s="345">
        <v>43508</v>
      </c>
      <c r="X24" s="350">
        <v>1931818</v>
      </c>
      <c r="Y24" s="350"/>
      <c r="Z24" s="344"/>
      <c r="AA24" s="344"/>
      <c r="AB24" s="344"/>
      <c r="AC24" s="344"/>
      <c r="AD24" s="344"/>
      <c r="AE24" s="347">
        <f t="shared" si="12"/>
        <v>1931818</v>
      </c>
      <c r="AF24" s="348">
        <f t="shared" si="11"/>
        <v>0</v>
      </c>
      <c r="AG24" s="107"/>
    </row>
    <row r="25" spans="1:33" ht="18.75" customHeight="1" x14ac:dyDescent="0.35">
      <c r="A25" s="168">
        <f t="shared" si="13"/>
        <v>14</v>
      </c>
      <c r="B25" s="154">
        <f t="shared" si="14"/>
        <v>43497</v>
      </c>
      <c r="C25" s="169">
        <f t="shared" si="15"/>
        <v>180</v>
      </c>
      <c r="D25" s="156" t="s">
        <v>196</v>
      </c>
      <c r="E25" s="157" t="s">
        <v>31</v>
      </c>
      <c r="F25" s="170"/>
      <c r="G25" s="159">
        <f t="shared" si="0"/>
        <v>0</v>
      </c>
      <c r="H25" s="160">
        <v>1</v>
      </c>
      <c r="I25" s="161">
        <f t="shared" si="1"/>
        <v>1931818</v>
      </c>
      <c r="J25" s="162"/>
      <c r="K25" s="161">
        <f t="shared" si="2"/>
        <v>0</v>
      </c>
      <c r="L25" s="163">
        <v>1</v>
      </c>
      <c r="M25" s="161">
        <f t="shared" si="3"/>
        <v>431818</v>
      </c>
      <c r="N25" s="171">
        <f t="shared" si="4"/>
        <v>2</v>
      </c>
      <c r="O25" s="165">
        <f t="shared" si="5"/>
        <v>2363636</v>
      </c>
      <c r="P25" s="166">
        <f t="shared" si="6"/>
        <v>80000</v>
      </c>
      <c r="Q25" s="167"/>
      <c r="R25" s="14"/>
      <c r="S25" s="10">
        <f t="shared" si="7"/>
        <v>1331818</v>
      </c>
      <c r="T25" s="10">
        <f t="shared" si="8"/>
        <v>1931818</v>
      </c>
      <c r="U25" s="10">
        <f t="shared" si="9"/>
        <v>2231818</v>
      </c>
      <c r="V25" s="10">
        <f t="shared" si="10"/>
        <v>431818</v>
      </c>
      <c r="W25" s="345">
        <v>43522</v>
      </c>
      <c r="X25" s="350">
        <v>2363636</v>
      </c>
      <c r="Y25" s="350"/>
      <c r="Z25" s="344"/>
      <c r="AA25" s="344"/>
      <c r="AB25" s="344"/>
      <c r="AC25" s="344"/>
      <c r="AD25" s="344"/>
      <c r="AE25" s="347">
        <f t="shared" si="12"/>
        <v>2363636</v>
      </c>
      <c r="AF25" s="348">
        <f t="shared" si="11"/>
        <v>0</v>
      </c>
      <c r="AG25" s="117"/>
    </row>
    <row r="26" spans="1:33" ht="18.75" customHeight="1" x14ac:dyDescent="0.35">
      <c r="A26" s="168">
        <f t="shared" si="13"/>
        <v>15</v>
      </c>
      <c r="B26" s="154">
        <f t="shared" si="14"/>
        <v>43497</v>
      </c>
      <c r="C26" s="169">
        <f t="shared" si="15"/>
        <v>181</v>
      </c>
      <c r="D26" s="156" t="s">
        <v>36</v>
      </c>
      <c r="E26" s="157" t="s">
        <v>31</v>
      </c>
      <c r="F26" s="170"/>
      <c r="G26" s="159">
        <f t="shared" si="0"/>
        <v>0</v>
      </c>
      <c r="H26" s="160">
        <v>2</v>
      </c>
      <c r="I26" s="161">
        <f t="shared" si="1"/>
        <v>3863636</v>
      </c>
      <c r="J26" s="162"/>
      <c r="K26" s="161">
        <f t="shared" si="2"/>
        <v>0</v>
      </c>
      <c r="L26" s="163"/>
      <c r="M26" s="161">
        <f t="shared" si="3"/>
        <v>0</v>
      </c>
      <c r="N26" s="171">
        <f t="shared" si="4"/>
        <v>2</v>
      </c>
      <c r="O26" s="165">
        <f t="shared" si="5"/>
        <v>3863636</v>
      </c>
      <c r="P26" s="166">
        <f t="shared" si="6"/>
        <v>80000</v>
      </c>
      <c r="Q26" s="167"/>
      <c r="R26" s="14"/>
      <c r="S26" s="10">
        <f t="shared" si="7"/>
        <v>1331818</v>
      </c>
      <c r="T26" s="10">
        <f t="shared" si="8"/>
        <v>1931818</v>
      </c>
      <c r="U26" s="10">
        <f t="shared" si="9"/>
        <v>2231818</v>
      </c>
      <c r="V26" s="10">
        <f t="shared" si="10"/>
        <v>431818</v>
      </c>
      <c r="W26" s="345">
        <v>43508</v>
      </c>
      <c r="X26" s="350">
        <v>3863636</v>
      </c>
      <c r="Y26" s="350"/>
      <c r="Z26" s="344"/>
      <c r="AA26" s="344"/>
      <c r="AB26" s="344"/>
      <c r="AC26" s="344"/>
      <c r="AD26" s="344"/>
      <c r="AE26" s="347">
        <f t="shared" si="12"/>
        <v>3863636</v>
      </c>
      <c r="AF26" s="348">
        <f t="shared" si="11"/>
        <v>0</v>
      </c>
      <c r="AG26" s="107"/>
    </row>
    <row r="27" spans="1:33" ht="18.75" customHeight="1" x14ac:dyDescent="0.35">
      <c r="A27" s="168">
        <f t="shared" si="13"/>
        <v>16</v>
      </c>
      <c r="B27" s="154">
        <f t="shared" si="14"/>
        <v>43497</v>
      </c>
      <c r="C27" s="169">
        <f t="shared" si="15"/>
        <v>182</v>
      </c>
      <c r="D27" s="156" t="s">
        <v>34</v>
      </c>
      <c r="E27" s="157" t="s">
        <v>31</v>
      </c>
      <c r="F27" s="170"/>
      <c r="G27" s="159">
        <f t="shared" si="0"/>
        <v>0</v>
      </c>
      <c r="H27" s="160">
        <v>2</v>
      </c>
      <c r="I27" s="161">
        <f t="shared" si="1"/>
        <v>3863636</v>
      </c>
      <c r="J27" s="162"/>
      <c r="K27" s="161">
        <f t="shared" si="2"/>
        <v>0</v>
      </c>
      <c r="L27" s="163"/>
      <c r="M27" s="161">
        <f t="shared" si="3"/>
        <v>0</v>
      </c>
      <c r="N27" s="171">
        <f t="shared" si="4"/>
        <v>2</v>
      </c>
      <c r="O27" s="165">
        <f t="shared" si="5"/>
        <v>3863636</v>
      </c>
      <c r="P27" s="166">
        <f t="shared" si="6"/>
        <v>80000</v>
      </c>
      <c r="Q27" s="167"/>
      <c r="R27" s="14"/>
      <c r="S27" s="10">
        <f t="shared" si="7"/>
        <v>1331818</v>
      </c>
      <c r="T27" s="10">
        <f t="shared" si="8"/>
        <v>1931818</v>
      </c>
      <c r="U27" s="10">
        <f t="shared" si="9"/>
        <v>2231818</v>
      </c>
      <c r="V27" s="10">
        <f t="shared" si="10"/>
        <v>431818</v>
      </c>
      <c r="W27" s="345">
        <v>43508</v>
      </c>
      <c r="X27" s="350">
        <v>3863636</v>
      </c>
      <c r="Y27" s="350"/>
      <c r="Z27" s="344"/>
      <c r="AA27" s="344"/>
      <c r="AB27" s="344"/>
      <c r="AC27" s="344"/>
      <c r="AD27" s="344"/>
      <c r="AE27" s="347">
        <f t="shared" si="12"/>
        <v>3863636</v>
      </c>
      <c r="AF27" s="348">
        <f t="shared" si="11"/>
        <v>0</v>
      </c>
      <c r="AG27" s="107"/>
    </row>
    <row r="28" spans="1:33" ht="18.75" customHeight="1" x14ac:dyDescent="0.35">
      <c r="A28" s="168">
        <f t="shared" si="13"/>
        <v>17</v>
      </c>
      <c r="B28" s="154">
        <f t="shared" si="14"/>
        <v>43497</v>
      </c>
      <c r="C28" s="169">
        <f t="shared" si="15"/>
        <v>183</v>
      </c>
      <c r="D28" s="156" t="s">
        <v>37</v>
      </c>
      <c r="E28" s="157" t="s">
        <v>31</v>
      </c>
      <c r="F28" s="170"/>
      <c r="G28" s="159">
        <f t="shared" si="0"/>
        <v>0</v>
      </c>
      <c r="H28" s="160">
        <v>3</v>
      </c>
      <c r="I28" s="161">
        <f t="shared" si="1"/>
        <v>5795454</v>
      </c>
      <c r="J28" s="162"/>
      <c r="K28" s="161">
        <f t="shared" si="2"/>
        <v>0</v>
      </c>
      <c r="L28" s="163"/>
      <c r="M28" s="161">
        <f t="shared" si="3"/>
        <v>0</v>
      </c>
      <c r="N28" s="171">
        <f t="shared" si="4"/>
        <v>3</v>
      </c>
      <c r="O28" s="165">
        <f t="shared" si="5"/>
        <v>5795454</v>
      </c>
      <c r="P28" s="166">
        <f t="shared" si="6"/>
        <v>120000</v>
      </c>
      <c r="Q28" s="167"/>
      <c r="R28" s="14"/>
      <c r="S28" s="10">
        <f t="shared" si="7"/>
        <v>1331818</v>
      </c>
      <c r="T28" s="10">
        <f t="shared" si="8"/>
        <v>1931818</v>
      </c>
      <c r="U28" s="10">
        <f t="shared" si="9"/>
        <v>2231818</v>
      </c>
      <c r="V28" s="10">
        <f t="shared" si="10"/>
        <v>431818</v>
      </c>
      <c r="W28" s="345">
        <v>43508</v>
      </c>
      <c r="X28" s="350">
        <v>5795454</v>
      </c>
      <c r="Y28" s="345"/>
      <c r="Z28" s="351"/>
      <c r="AA28" s="344"/>
      <c r="AB28" s="344"/>
      <c r="AC28" s="344"/>
      <c r="AD28" s="344"/>
      <c r="AE28" s="347">
        <f t="shared" si="12"/>
        <v>5795454</v>
      </c>
      <c r="AF28" s="348">
        <f t="shared" si="11"/>
        <v>0</v>
      </c>
      <c r="AG28" s="107"/>
    </row>
    <row r="29" spans="1:33" ht="18.75" customHeight="1" x14ac:dyDescent="0.35">
      <c r="A29" s="168">
        <f t="shared" si="13"/>
        <v>18</v>
      </c>
      <c r="B29" s="154">
        <f t="shared" si="14"/>
        <v>43497</v>
      </c>
      <c r="C29" s="169">
        <f t="shared" si="15"/>
        <v>184</v>
      </c>
      <c r="D29" s="156" t="s">
        <v>80</v>
      </c>
      <c r="E29" s="157" t="s">
        <v>31</v>
      </c>
      <c r="F29" s="170"/>
      <c r="G29" s="159">
        <f t="shared" si="0"/>
        <v>0</v>
      </c>
      <c r="H29" s="160">
        <v>2</v>
      </c>
      <c r="I29" s="161">
        <f t="shared" si="1"/>
        <v>3863636</v>
      </c>
      <c r="J29" s="162"/>
      <c r="K29" s="161">
        <f t="shared" si="2"/>
        <v>0</v>
      </c>
      <c r="L29" s="163">
        <v>1</v>
      </c>
      <c r="M29" s="161">
        <f t="shared" si="3"/>
        <v>431818</v>
      </c>
      <c r="N29" s="171">
        <f t="shared" si="4"/>
        <v>3</v>
      </c>
      <c r="O29" s="165">
        <f t="shared" si="5"/>
        <v>4295454</v>
      </c>
      <c r="P29" s="166">
        <f t="shared" si="6"/>
        <v>120000</v>
      </c>
      <c r="Q29" s="167"/>
      <c r="R29" s="14"/>
      <c r="S29" s="10">
        <f t="shared" si="7"/>
        <v>1331818</v>
      </c>
      <c r="T29" s="10">
        <f t="shared" si="8"/>
        <v>1931818</v>
      </c>
      <c r="U29" s="10">
        <f t="shared" si="9"/>
        <v>2231818</v>
      </c>
      <c r="V29" s="10">
        <f t="shared" si="10"/>
        <v>431818</v>
      </c>
      <c r="W29" s="345">
        <v>43504</v>
      </c>
      <c r="X29" s="350">
        <v>4295454</v>
      </c>
      <c r="Y29" s="345"/>
      <c r="Z29" s="351"/>
      <c r="AA29" s="344"/>
      <c r="AB29" s="344"/>
      <c r="AC29" s="344"/>
      <c r="AD29" s="344"/>
      <c r="AE29" s="347">
        <f t="shared" si="12"/>
        <v>4295454</v>
      </c>
      <c r="AF29" s="348">
        <f t="shared" si="11"/>
        <v>0</v>
      </c>
      <c r="AG29" s="107"/>
    </row>
    <row r="30" spans="1:33" ht="18.75" customHeight="1" x14ac:dyDescent="0.35">
      <c r="A30" s="168">
        <f t="shared" si="13"/>
        <v>19</v>
      </c>
      <c r="B30" s="154">
        <f t="shared" si="14"/>
        <v>43497</v>
      </c>
      <c r="C30" s="169">
        <f t="shared" si="15"/>
        <v>185</v>
      </c>
      <c r="D30" s="156" t="s">
        <v>172</v>
      </c>
      <c r="E30" s="157" t="s">
        <v>31</v>
      </c>
      <c r="F30" s="170"/>
      <c r="G30" s="159">
        <f t="shared" si="0"/>
        <v>0</v>
      </c>
      <c r="H30" s="160">
        <v>1</v>
      </c>
      <c r="I30" s="161">
        <f t="shared" si="1"/>
        <v>1931818</v>
      </c>
      <c r="J30" s="162">
        <v>3</v>
      </c>
      <c r="K30" s="161">
        <f t="shared" si="2"/>
        <v>6695454</v>
      </c>
      <c r="L30" s="163">
        <v>2</v>
      </c>
      <c r="M30" s="161">
        <f t="shared" si="3"/>
        <v>863636</v>
      </c>
      <c r="N30" s="171">
        <f t="shared" si="4"/>
        <v>6</v>
      </c>
      <c r="O30" s="165">
        <f t="shared" si="5"/>
        <v>9490908</v>
      </c>
      <c r="P30" s="166">
        <f t="shared" si="6"/>
        <v>240000</v>
      </c>
      <c r="Q30" s="167"/>
      <c r="R30" s="14"/>
      <c r="S30" s="10">
        <f t="shared" si="7"/>
        <v>1331818</v>
      </c>
      <c r="T30" s="10">
        <f t="shared" si="8"/>
        <v>1931818</v>
      </c>
      <c r="U30" s="10">
        <f t="shared" si="9"/>
        <v>2231818</v>
      </c>
      <c r="V30" s="10">
        <f t="shared" si="10"/>
        <v>431818</v>
      </c>
      <c r="W30" s="345">
        <v>43504</v>
      </c>
      <c r="X30" s="350">
        <v>781820</v>
      </c>
      <c r="Y30" s="345">
        <v>43511</v>
      </c>
      <c r="Z30" s="351">
        <v>8709088</v>
      </c>
      <c r="AA30" s="344"/>
      <c r="AB30" s="344"/>
      <c r="AC30" s="344"/>
      <c r="AD30" s="344"/>
      <c r="AE30" s="347">
        <f t="shared" si="12"/>
        <v>9490908</v>
      </c>
      <c r="AF30" s="348">
        <f t="shared" si="11"/>
        <v>0</v>
      </c>
      <c r="AG30" s="107"/>
    </row>
    <row r="31" spans="1:33" ht="18.75" customHeight="1" x14ac:dyDescent="0.35">
      <c r="A31" s="168">
        <f t="shared" si="13"/>
        <v>20</v>
      </c>
      <c r="B31" s="154">
        <f t="shared" si="14"/>
        <v>43497</v>
      </c>
      <c r="C31" s="169">
        <f t="shared" si="15"/>
        <v>186</v>
      </c>
      <c r="D31" s="156" t="s">
        <v>35</v>
      </c>
      <c r="E31" s="157" t="s">
        <v>31</v>
      </c>
      <c r="F31" s="170"/>
      <c r="G31" s="159">
        <f t="shared" si="0"/>
        <v>0</v>
      </c>
      <c r="H31" s="160">
        <v>1</v>
      </c>
      <c r="I31" s="161">
        <f t="shared" si="1"/>
        <v>1931818</v>
      </c>
      <c r="J31" s="162"/>
      <c r="K31" s="161">
        <f t="shared" si="2"/>
        <v>0</v>
      </c>
      <c r="L31" s="163">
        <v>1</v>
      </c>
      <c r="M31" s="161">
        <f t="shared" si="3"/>
        <v>431818</v>
      </c>
      <c r="N31" s="171">
        <f t="shared" si="4"/>
        <v>2</v>
      </c>
      <c r="O31" s="165">
        <f t="shared" si="5"/>
        <v>2363636</v>
      </c>
      <c r="P31" s="166">
        <f t="shared" si="6"/>
        <v>80000</v>
      </c>
      <c r="Q31" s="167"/>
      <c r="R31" s="14"/>
      <c r="S31" s="10">
        <f t="shared" si="7"/>
        <v>1331818</v>
      </c>
      <c r="T31" s="10">
        <f t="shared" si="8"/>
        <v>1931818</v>
      </c>
      <c r="U31" s="10">
        <f t="shared" si="9"/>
        <v>2231818</v>
      </c>
      <c r="V31" s="10">
        <f t="shared" si="10"/>
        <v>431818</v>
      </c>
      <c r="W31" s="345">
        <v>43525</v>
      </c>
      <c r="X31" s="350">
        <v>2363636</v>
      </c>
      <c r="Y31" s="350"/>
      <c r="Z31" s="344"/>
      <c r="AA31" s="344"/>
      <c r="AB31" s="344"/>
      <c r="AC31" s="344"/>
      <c r="AD31" s="344"/>
      <c r="AE31" s="347">
        <f t="shared" si="12"/>
        <v>2363636</v>
      </c>
      <c r="AF31" s="348">
        <f t="shared" si="11"/>
        <v>0</v>
      </c>
      <c r="AG31" s="117"/>
    </row>
    <row r="32" spans="1:33" ht="18.75" customHeight="1" x14ac:dyDescent="0.35">
      <c r="A32" s="168">
        <f t="shared" si="13"/>
        <v>21</v>
      </c>
      <c r="B32" s="154">
        <f t="shared" si="14"/>
        <v>43497</v>
      </c>
      <c r="C32" s="169">
        <f t="shared" si="15"/>
        <v>187</v>
      </c>
      <c r="D32" s="156" t="s">
        <v>55</v>
      </c>
      <c r="E32" s="157" t="s">
        <v>43</v>
      </c>
      <c r="F32" s="170"/>
      <c r="G32" s="159">
        <f t="shared" si="0"/>
        <v>0</v>
      </c>
      <c r="H32" s="160"/>
      <c r="I32" s="161">
        <f t="shared" si="1"/>
        <v>0</v>
      </c>
      <c r="J32" s="162"/>
      <c r="K32" s="161">
        <f t="shared" si="2"/>
        <v>0</v>
      </c>
      <c r="L32" s="163">
        <v>2</v>
      </c>
      <c r="M32" s="161">
        <f t="shared" si="3"/>
        <v>863636</v>
      </c>
      <c r="N32" s="171">
        <f t="shared" si="4"/>
        <v>2</v>
      </c>
      <c r="O32" s="165">
        <f t="shared" si="5"/>
        <v>863636</v>
      </c>
      <c r="P32" s="166">
        <f t="shared" si="6"/>
        <v>80000</v>
      </c>
      <c r="Q32" s="167"/>
      <c r="R32" s="14"/>
      <c r="S32" s="10">
        <f t="shared" si="7"/>
        <v>1331818</v>
      </c>
      <c r="T32" s="10">
        <f t="shared" si="8"/>
        <v>1931818</v>
      </c>
      <c r="U32" s="10">
        <f t="shared" si="9"/>
        <v>2231818</v>
      </c>
      <c r="V32" s="10">
        <f t="shared" si="10"/>
        <v>431818</v>
      </c>
      <c r="W32" s="345">
        <v>43510</v>
      </c>
      <c r="X32" s="350">
        <v>863636</v>
      </c>
      <c r="Y32" s="155"/>
      <c r="Z32" s="351"/>
      <c r="AA32" s="155" t="s">
        <v>165</v>
      </c>
      <c r="AB32" s="351"/>
      <c r="AC32" s="344"/>
      <c r="AD32" s="344"/>
      <c r="AE32" s="347">
        <f t="shared" si="12"/>
        <v>863636</v>
      </c>
      <c r="AF32" s="348">
        <f t="shared" si="11"/>
        <v>0</v>
      </c>
      <c r="AG32" s="107"/>
    </row>
    <row r="33" spans="1:39" ht="18.75" customHeight="1" x14ac:dyDescent="0.35">
      <c r="A33" s="168">
        <f t="shared" si="13"/>
        <v>22</v>
      </c>
      <c r="B33" s="154">
        <f t="shared" si="14"/>
        <v>43497</v>
      </c>
      <c r="C33" s="169">
        <f t="shared" si="15"/>
        <v>188</v>
      </c>
      <c r="D33" s="156" t="s">
        <v>50</v>
      </c>
      <c r="E33" s="157" t="s">
        <v>43</v>
      </c>
      <c r="F33" s="170"/>
      <c r="G33" s="159">
        <f t="shared" si="0"/>
        <v>0</v>
      </c>
      <c r="H33" s="160"/>
      <c r="I33" s="161">
        <f t="shared" si="1"/>
        <v>0</v>
      </c>
      <c r="J33" s="162"/>
      <c r="K33" s="161">
        <f t="shared" si="2"/>
        <v>0</v>
      </c>
      <c r="L33" s="163">
        <v>2</v>
      </c>
      <c r="M33" s="161">
        <f t="shared" si="3"/>
        <v>863636</v>
      </c>
      <c r="N33" s="171">
        <f t="shared" si="4"/>
        <v>2</v>
      </c>
      <c r="O33" s="165">
        <f t="shared" si="5"/>
        <v>863636</v>
      </c>
      <c r="P33" s="166">
        <f t="shared" si="6"/>
        <v>80000</v>
      </c>
      <c r="Q33" s="167"/>
      <c r="R33" s="14"/>
      <c r="S33" s="10">
        <f t="shared" si="7"/>
        <v>1331818</v>
      </c>
      <c r="T33" s="10">
        <f t="shared" si="8"/>
        <v>1931818</v>
      </c>
      <c r="U33" s="10">
        <f t="shared" si="9"/>
        <v>2231818</v>
      </c>
      <c r="V33" s="10">
        <f t="shared" si="10"/>
        <v>431818</v>
      </c>
      <c r="W33" s="345">
        <v>43510</v>
      </c>
      <c r="X33" s="350">
        <v>863636</v>
      </c>
      <c r="Y33" s="350"/>
      <c r="Z33" s="344"/>
      <c r="AA33" s="344"/>
      <c r="AB33" s="344"/>
      <c r="AC33" s="344"/>
      <c r="AD33" s="344"/>
      <c r="AE33" s="347">
        <f t="shared" si="12"/>
        <v>863636</v>
      </c>
      <c r="AF33" s="348">
        <f t="shared" si="11"/>
        <v>0</v>
      </c>
      <c r="AG33" s="107"/>
    </row>
    <row r="34" spans="1:39" ht="18.75" customHeight="1" x14ac:dyDescent="0.35">
      <c r="A34" s="168">
        <f t="shared" si="13"/>
        <v>23</v>
      </c>
      <c r="B34" s="154">
        <f t="shared" si="14"/>
        <v>43497</v>
      </c>
      <c r="C34" s="169">
        <f t="shared" si="15"/>
        <v>189</v>
      </c>
      <c r="D34" s="156" t="s">
        <v>47</v>
      </c>
      <c r="E34" s="157" t="s">
        <v>43</v>
      </c>
      <c r="F34" s="170"/>
      <c r="G34" s="159">
        <f t="shared" si="0"/>
        <v>0</v>
      </c>
      <c r="H34" s="160"/>
      <c r="I34" s="161">
        <f t="shared" si="1"/>
        <v>0</v>
      </c>
      <c r="J34" s="162"/>
      <c r="K34" s="161">
        <f t="shared" si="2"/>
        <v>0</v>
      </c>
      <c r="L34" s="163">
        <v>2</v>
      </c>
      <c r="M34" s="161">
        <f t="shared" si="3"/>
        <v>863636</v>
      </c>
      <c r="N34" s="171">
        <f t="shared" si="4"/>
        <v>2</v>
      </c>
      <c r="O34" s="165">
        <f t="shared" si="5"/>
        <v>863636</v>
      </c>
      <c r="P34" s="166">
        <f t="shared" si="6"/>
        <v>80000</v>
      </c>
      <c r="Q34" s="167"/>
      <c r="R34" s="14"/>
      <c r="S34" s="10">
        <f t="shared" si="7"/>
        <v>1331818</v>
      </c>
      <c r="T34" s="10">
        <f t="shared" si="8"/>
        <v>1931818</v>
      </c>
      <c r="U34" s="10">
        <f t="shared" si="9"/>
        <v>2231818</v>
      </c>
      <c r="V34" s="10">
        <f t="shared" si="10"/>
        <v>431818</v>
      </c>
      <c r="W34" s="345">
        <v>43510</v>
      </c>
      <c r="X34" s="350">
        <v>863636</v>
      </c>
      <c r="Y34" s="350"/>
      <c r="Z34" s="344"/>
      <c r="AA34" s="344"/>
      <c r="AB34" s="344"/>
      <c r="AC34" s="344"/>
      <c r="AD34" s="344"/>
      <c r="AE34" s="347">
        <f t="shared" si="12"/>
        <v>863636</v>
      </c>
      <c r="AF34" s="348">
        <f t="shared" si="11"/>
        <v>0</v>
      </c>
      <c r="AG34" s="107"/>
    </row>
    <row r="35" spans="1:39" ht="18.75" customHeight="1" x14ac:dyDescent="0.35">
      <c r="A35" s="168">
        <f t="shared" si="13"/>
        <v>24</v>
      </c>
      <c r="B35" s="154">
        <f t="shared" si="14"/>
        <v>43497</v>
      </c>
      <c r="C35" s="169">
        <f t="shared" si="15"/>
        <v>190</v>
      </c>
      <c r="D35" s="156" t="s">
        <v>46</v>
      </c>
      <c r="E35" s="157" t="s">
        <v>43</v>
      </c>
      <c r="F35" s="170"/>
      <c r="G35" s="159">
        <f t="shared" si="0"/>
        <v>0</v>
      </c>
      <c r="H35" s="160"/>
      <c r="I35" s="161">
        <f t="shared" si="1"/>
        <v>0</v>
      </c>
      <c r="J35" s="162"/>
      <c r="K35" s="161">
        <f t="shared" si="2"/>
        <v>0</v>
      </c>
      <c r="L35" s="163">
        <v>2</v>
      </c>
      <c r="M35" s="161">
        <f t="shared" si="3"/>
        <v>863636</v>
      </c>
      <c r="N35" s="171">
        <f t="shared" si="4"/>
        <v>2</v>
      </c>
      <c r="O35" s="165">
        <f t="shared" si="5"/>
        <v>863636</v>
      </c>
      <c r="P35" s="166">
        <f t="shared" si="6"/>
        <v>80000</v>
      </c>
      <c r="Q35" s="167"/>
      <c r="R35" s="14"/>
      <c r="S35" s="10">
        <f t="shared" si="7"/>
        <v>1331818</v>
      </c>
      <c r="T35" s="10">
        <f t="shared" si="8"/>
        <v>1931818</v>
      </c>
      <c r="U35" s="10">
        <f t="shared" si="9"/>
        <v>2231818</v>
      </c>
      <c r="V35" s="10">
        <f t="shared" si="10"/>
        <v>431818</v>
      </c>
      <c r="W35" s="345">
        <v>43510</v>
      </c>
      <c r="X35" s="350">
        <v>863636</v>
      </c>
      <c r="Y35" s="350"/>
      <c r="Z35" s="344"/>
      <c r="AA35" s="344"/>
      <c r="AB35" s="344"/>
      <c r="AC35" s="344"/>
      <c r="AD35" s="344"/>
      <c r="AE35" s="347">
        <f t="shared" si="12"/>
        <v>863636</v>
      </c>
      <c r="AF35" s="348">
        <f t="shared" si="11"/>
        <v>0</v>
      </c>
      <c r="AG35" s="107"/>
    </row>
    <row r="36" spans="1:39" ht="21.75" customHeight="1" thickBot="1" x14ac:dyDescent="0.4">
      <c r="A36" s="168">
        <f t="shared" si="13"/>
        <v>25</v>
      </c>
      <c r="B36" s="154">
        <f t="shared" si="14"/>
        <v>43497</v>
      </c>
      <c r="C36" s="169">
        <f t="shared" si="15"/>
        <v>191</v>
      </c>
      <c r="D36" s="156" t="s">
        <v>52</v>
      </c>
      <c r="E36" s="157" t="s">
        <v>43</v>
      </c>
      <c r="F36" s="170"/>
      <c r="G36" s="159">
        <f t="shared" si="0"/>
        <v>0</v>
      </c>
      <c r="H36" s="160"/>
      <c r="I36" s="161">
        <f t="shared" si="1"/>
        <v>0</v>
      </c>
      <c r="J36" s="162"/>
      <c r="K36" s="161">
        <f t="shared" si="2"/>
        <v>0</v>
      </c>
      <c r="L36" s="163">
        <v>2</v>
      </c>
      <c r="M36" s="161">
        <f t="shared" si="3"/>
        <v>863636</v>
      </c>
      <c r="N36" s="171">
        <f t="shared" si="4"/>
        <v>2</v>
      </c>
      <c r="O36" s="165">
        <f t="shared" si="5"/>
        <v>863636</v>
      </c>
      <c r="P36" s="166">
        <f t="shared" si="6"/>
        <v>80000</v>
      </c>
      <c r="Q36" s="167"/>
      <c r="R36" s="14"/>
      <c r="S36" s="10">
        <f t="shared" si="7"/>
        <v>1331818</v>
      </c>
      <c r="T36" s="10">
        <f t="shared" si="8"/>
        <v>1931818</v>
      </c>
      <c r="U36" s="10">
        <f t="shared" si="9"/>
        <v>2231818</v>
      </c>
      <c r="V36" s="10">
        <f t="shared" si="10"/>
        <v>431818</v>
      </c>
      <c r="W36" s="345">
        <v>43510</v>
      </c>
      <c r="X36" s="395">
        <v>863636</v>
      </c>
      <c r="Y36" s="395"/>
      <c r="Z36" s="396"/>
      <c r="AA36" s="396"/>
      <c r="AB36" s="396"/>
      <c r="AC36" s="396"/>
      <c r="AD36" s="396"/>
      <c r="AE36" s="347">
        <f t="shared" si="12"/>
        <v>863636</v>
      </c>
      <c r="AF36" s="348">
        <f t="shared" si="11"/>
        <v>0</v>
      </c>
      <c r="AG36" s="107"/>
    </row>
    <row r="37" spans="1:39" ht="18.75" customHeight="1" thickBot="1" x14ac:dyDescent="0.4">
      <c r="A37" s="2787" t="s">
        <v>60</v>
      </c>
      <c r="B37" s="2788"/>
      <c r="C37" s="2788"/>
      <c r="D37" s="2788"/>
      <c r="E37" s="2812"/>
      <c r="F37" s="175">
        <f t="shared" ref="F37:P37" si="16">SUM(F12:F36)</f>
        <v>61</v>
      </c>
      <c r="G37" s="175">
        <f t="shared" si="16"/>
        <v>81240898</v>
      </c>
      <c r="H37" s="175">
        <f t="shared" si="16"/>
        <v>14</v>
      </c>
      <c r="I37" s="175">
        <f t="shared" si="16"/>
        <v>27045452</v>
      </c>
      <c r="J37" s="175">
        <f t="shared" si="16"/>
        <v>14</v>
      </c>
      <c r="K37" s="175">
        <f t="shared" si="16"/>
        <v>31245452</v>
      </c>
      <c r="L37" s="175">
        <f t="shared" si="16"/>
        <v>15</v>
      </c>
      <c r="M37" s="175">
        <f t="shared" si="16"/>
        <v>6477270</v>
      </c>
      <c r="N37" s="175">
        <f t="shared" si="16"/>
        <v>104</v>
      </c>
      <c r="O37" s="175">
        <f t="shared" si="16"/>
        <v>146009072</v>
      </c>
      <c r="P37" s="175">
        <f t="shared" si="16"/>
        <v>4160000</v>
      </c>
      <c r="Q37" s="176"/>
      <c r="R37" s="14"/>
      <c r="S37" s="10"/>
      <c r="T37" s="10"/>
      <c r="U37" s="10"/>
      <c r="V37" s="10"/>
      <c r="W37" s="26" t="s">
        <v>115</v>
      </c>
      <c r="X37" s="26">
        <f t="shared" ref="X37:AF37" si="17">SUM(X12:X36)</f>
        <v>135641804</v>
      </c>
      <c r="Y37" s="26">
        <f t="shared" si="17"/>
        <v>87015</v>
      </c>
      <c r="Z37" s="26">
        <f t="shared" si="17"/>
        <v>10368178</v>
      </c>
      <c r="AA37" s="26">
        <f t="shared" si="17"/>
        <v>0</v>
      </c>
      <c r="AB37" s="26">
        <f t="shared" si="17"/>
        <v>0</v>
      </c>
      <c r="AC37" s="26">
        <f t="shared" si="17"/>
        <v>0</v>
      </c>
      <c r="AD37" s="26">
        <f t="shared" si="17"/>
        <v>0</v>
      </c>
      <c r="AE37" s="26">
        <f t="shared" si="17"/>
        <v>146009982</v>
      </c>
      <c r="AF37" s="26">
        <f t="shared" si="17"/>
        <v>-910</v>
      </c>
      <c r="AG37" s="107"/>
    </row>
    <row r="38" spans="1:39" ht="18.75" customHeight="1" x14ac:dyDescent="0.35">
      <c r="A38" s="1"/>
      <c r="B38" s="57"/>
      <c r="C38" s="2"/>
      <c r="D38" s="58"/>
      <c r="E38" s="4"/>
      <c r="F38" s="5"/>
      <c r="G38" s="6"/>
      <c r="H38" s="7"/>
      <c r="I38" s="8"/>
      <c r="J38" s="59"/>
      <c r="K38" s="8"/>
      <c r="L38" s="60"/>
      <c r="M38" s="8"/>
      <c r="N38" s="9"/>
      <c r="O38" s="10"/>
      <c r="P38" s="10"/>
      <c r="Q38" s="10"/>
      <c r="R38" s="25"/>
      <c r="S38" s="10"/>
      <c r="T38" s="10"/>
      <c r="U38" s="10"/>
      <c r="V38" s="10"/>
      <c r="W38" s="61"/>
      <c r="X38" s="25"/>
      <c r="Y38" s="25"/>
      <c r="Z38" s="24"/>
      <c r="AA38" s="24"/>
      <c r="AB38" s="24"/>
      <c r="AC38" s="24"/>
      <c r="AD38" s="24"/>
      <c r="AE38" s="63"/>
      <c r="AF38" s="64"/>
      <c r="AG38" s="107"/>
    </row>
    <row r="39" spans="1:39" ht="18.75" customHeight="1" x14ac:dyDescent="0.35">
      <c r="A39" s="1"/>
      <c r="B39" s="57"/>
      <c r="C39" s="2"/>
      <c r="D39" s="58"/>
      <c r="E39" s="4"/>
      <c r="F39" s="5"/>
      <c r="G39" s="6"/>
      <c r="H39" s="7"/>
      <c r="I39" s="8"/>
      <c r="J39" s="59"/>
      <c r="K39" s="8"/>
      <c r="L39" s="60"/>
      <c r="M39" s="8"/>
      <c r="N39" s="9"/>
      <c r="O39" s="10"/>
      <c r="P39" s="10"/>
      <c r="Q39" s="10"/>
      <c r="R39" s="25"/>
      <c r="S39" s="10"/>
      <c r="T39" s="10"/>
      <c r="U39" s="10"/>
      <c r="V39" s="10"/>
      <c r="W39" s="61"/>
      <c r="X39" s="25"/>
      <c r="Y39" s="25"/>
      <c r="Z39" s="24"/>
      <c r="AA39" s="24"/>
      <c r="AB39" s="24"/>
      <c r="AC39" s="24"/>
      <c r="AD39" s="24"/>
      <c r="AE39" s="63"/>
      <c r="AF39" s="64"/>
      <c r="AG39" s="107"/>
    </row>
    <row r="40" spans="1:39" ht="18.75" customHeight="1" x14ac:dyDescent="0.35">
      <c r="A40" s="1"/>
      <c r="B40" s="57"/>
      <c r="C40" s="2"/>
      <c r="D40" s="58"/>
      <c r="E40" s="4"/>
      <c r="F40" s="5"/>
      <c r="G40" s="6"/>
      <c r="H40" s="7"/>
      <c r="I40" s="8"/>
      <c r="J40" s="59"/>
      <c r="K40" s="8"/>
      <c r="L40" s="60"/>
      <c r="M40" s="8"/>
      <c r="N40" s="9"/>
      <c r="O40" s="10"/>
      <c r="P40" s="10"/>
      <c r="Q40" s="10"/>
      <c r="R40" s="25"/>
      <c r="S40" s="10"/>
      <c r="T40" s="10"/>
      <c r="U40" s="10"/>
      <c r="V40" s="10"/>
      <c r="W40" s="25"/>
      <c r="X40" s="25"/>
      <c r="Y40" s="25"/>
      <c r="Z40" s="24"/>
      <c r="AA40" s="24"/>
      <c r="AB40" s="24"/>
      <c r="AC40" s="24"/>
      <c r="AD40" s="24"/>
      <c r="AE40" s="63"/>
      <c r="AF40" s="64"/>
      <c r="AG40" s="107"/>
    </row>
    <row r="41" spans="1:39" ht="23.25" x14ac:dyDescent="0.35">
      <c r="A41" s="1"/>
      <c r="B41" s="1"/>
      <c r="C41" s="335"/>
      <c r="D41" s="3"/>
      <c r="E41" s="4"/>
      <c r="F41" s="5"/>
      <c r="G41" s="6"/>
      <c r="H41" s="7"/>
      <c r="I41" s="8"/>
      <c r="J41" s="59"/>
      <c r="K41" s="8"/>
      <c r="L41" s="60"/>
      <c r="M41" s="8"/>
      <c r="N41" s="9"/>
      <c r="O41" s="10"/>
      <c r="P41" s="10"/>
      <c r="Q41" s="10"/>
      <c r="R41" s="25"/>
      <c r="S41" s="10"/>
      <c r="T41" s="10"/>
      <c r="U41" s="10"/>
      <c r="V41" s="10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107"/>
    </row>
    <row r="42" spans="1:39" ht="23.25" x14ac:dyDescent="0.35">
      <c r="A42" s="2815"/>
      <c r="B42" s="2815"/>
      <c r="C42" s="2815"/>
      <c r="D42" s="2815"/>
      <c r="E42" s="2815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5"/>
      <c r="S42" s="10"/>
      <c r="T42" s="10"/>
      <c r="U42" s="10"/>
      <c r="V42" s="10"/>
      <c r="W42" s="25"/>
      <c r="X42" s="25"/>
      <c r="Y42" s="25"/>
      <c r="Z42" s="24"/>
      <c r="AA42" s="24"/>
      <c r="AB42" s="24"/>
      <c r="AC42" s="24"/>
      <c r="AD42" s="24"/>
      <c r="AE42" s="24"/>
      <c r="AF42" s="24"/>
      <c r="AG42" s="107"/>
      <c r="AM42" s="26">
        <f>SUM(AM12:AM41)</f>
        <v>0</v>
      </c>
    </row>
    <row r="43" spans="1:39" ht="23.25" x14ac:dyDescent="0.35">
      <c r="A43" s="24"/>
      <c r="B43" s="24"/>
      <c r="C43" s="24"/>
      <c r="D43" s="24"/>
      <c r="E43" s="24"/>
      <c r="F43" s="79"/>
      <c r="G43" s="24"/>
      <c r="H43" s="24"/>
      <c r="I43" s="24"/>
      <c r="J43" s="24"/>
      <c r="K43" s="24"/>
      <c r="L43" s="24"/>
      <c r="M43" s="24"/>
      <c r="N43" s="25"/>
      <c r="O43" s="25"/>
      <c r="P43" s="336"/>
      <c r="Q43" s="25"/>
      <c r="R43" s="25"/>
      <c r="S43" s="10"/>
      <c r="T43" s="10"/>
      <c r="U43" s="10"/>
      <c r="V43" s="10"/>
      <c r="W43" s="25"/>
      <c r="X43" s="25"/>
      <c r="Y43" s="25"/>
      <c r="Z43" s="24"/>
      <c r="AA43" s="24"/>
      <c r="AB43" s="24"/>
      <c r="AC43" s="24"/>
      <c r="AD43" s="24"/>
      <c r="AE43" s="24"/>
      <c r="AF43" s="24"/>
      <c r="AG43" s="107"/>
    </row>
    <row r="44" spans="1:39" ht="23.25" x14ac:dyDescent="0.35">
      <c r="A44" s="13" t="s">
        <v>0</v>
      </c>
      <c r="B44" s="13" t="s">
        <v>173</v>
      </c>
      <c r="C44" s="144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4"/>
      <c r="O44" s="354" t="s">
        <v>66</v>
      </c>
      <c r="P44" s="2799" t="s">
        <v>2</v>
      </c>
      <c r="Q44" s="2799"/>
      <c r="R44" s="14"/>
      <c r="S44" s="14"/>
      <c r="T44" s="14"/>
      <c r="U44" s="14"/>
      <c r="V44" s="14"/>
      <c r="W44" s="25"/>
      <c r="X44" s="25"/>
      <c r="Y44" s="25"/>
      <c r="Z44" s="24"/>
      <c r="AA44" s="24"/>
      <c r="AB44" s="24"/>
      <c r="AC44" s="24"/>
      <c r="AD44" s="24"/>
      <c r="AE44" s="24"/>
      <c r="AF44" s="24"/>
      <c r="AG44" s="107"/>
    </row>
    <row r="45" spans="1:39" ht="23.25" x14ac:dyDescent="0.35">
      <c r="A45" s="13" t="s">
        <v>3</v>
      </c>
      <c r="B45" s="13" t="s">
        <v>4</v>
      </c>
      <c r="C45" s="144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4"/>
      <c r="O45" s="355"/>
      <c r="P45" s="14"/>
      <c r="Q45" s="14"/>
      <c r="R45" s="14"/>
      <c r="S45" s="14"/>
      <c r="T45" s="14"/>
      <c r="U45" s="14"/>
      <c r="V45" s="14"/>
      <c r="W45" s="25"/>
      <c r="X45" s="25"/>
      <c r="Y45" s="25"/>
      <c r="Z45" s="24"/>
      <c r="AA45" s="24"/>
      <c r="AB45" s="24"/>
      <c r="AC45" s="24"/>
      <c r="AD45" s="24"/>
      <c r="AE45" s="24"/>
      <c r="AF45" s="24"/>
      <c r="AG45" s="107"/>
    </row>
    <row r="46" spans="1:39" ht="23.25" x14ac:dyDescent="0.3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4"/>
      <c r="O46" s="14"/>
      <c r="P46" s="14"/>
      <c r="Q46" s="14"/>
      <c r="R46" s="14"/>
      <c r="S46" s="14"/>
      <c r="T46" s="14"/>
      <c r="U46" s="14"/>
      <c r="V46" s="14"/>
      <c r="W46" s="25"/>
      <c r="X46" s="25"/>
      <c r="Y46" s="25"/>
      <c r="Z46" s="24"/>
      <c r="AA46" s="24"/>
      <c r="AB46" s="24"/>
      <c r="AC46" s="24"/>
      <c r="AD46" s="24"/>
      <c r="AE46" s="24"/>
      <c r="AF46" s="24"/>
      <c r="AG46" s="107"/>
    </row>
    <row r="47" spans="1:39" ht="23.25" x14ac:dyDescent="0.35">
      <c r="A47" s="13" t="s">
        <v>5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4"/>
      <c r="O47" s="14"/>
      <c r="P47" s="14"/>
      <c r="Q47" s="14"/>
      <c r="R47" s="14"/>
      <c r="S47" s="14"/>
      <c r="T47" s="14"/>
      <c r="U47" s="14"/>
      <c r="V47" s="14"/>
      <c r="W47" s="25"/>
      <c r="X47" s="25"/>
      <c r="Y47" s="25"/>
      <c r="Z47" s="24"/>
      <c r="AA47" s="24"/>
      <c r="AB47" s="24"/>
      <c r="AC47" s="24"/>
      <c r="AD47" s="24"/>
      <c r="AE47" s="24"/>
      <c r="AF47" s="24"/>
      <c r="AG47" s="107"/>
    </row>
    <row r="48" spans="1:39" ht="23.25" x14ac:dyDescent="0.35">
      <c r="A48" s="13" t="s">
        <v>6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4"/>
      <c r="O48" s="14"/>
      <c r="P48" s="14"/>
      <c r="Q48" s="14"/>
      <c r="R48" s="14"/>
      <c r="S48" s="14"/>
      <c r="T48" s="14"/>
      <c r="U48" s="14"/>
      <c r="V48" s="14"/>
      <c r="W48" s="25"/>
      <c r="X48" s="25"/>
      <c r="Y48" s="25"/>
      <c r="Z48" s="24"/>
      <c r="AA48" s="24"/>
      <c r="AB48" s="24"/>
      <c r="AC48" s="24"/>
      <c r="AD48" s="24"/>
      <c r="AE48" s="24"/>
      <c r="AF48" s="24"/>
      <c r="AG48" s="107"/>
    </row>
    <row r="49" spans="1:34" ht="23.25" x14ac:dyDescent="0.35">
      <c r="A49" s="13" t="s">
        <v>7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4"/>
      <c r="O49" s="14"/>
      <c r="P49" s="14"/>
      <c r="Q49" s="14"/>
      <c r="R49" s="14"/>
      <c r="S49" s="14"/>
      <c r="T49" s="14"/>
      <c r="U49" s="14"/>
      <c r="V49" s="14"/>
      <c r="W49" s="25"/>
      <c r="X49" s="25"/>
      <c r="Y49" s="25"/>
      <c r="Z49" s="24"/>
      <c r="AA49" s="24"/>
      <c r="AB49" s="24"/>
      <c r="AC49" s="24"/>
      <c r="AD49" s="24"/>
      <c r="AE49" s="24"/>
      <c r="AF49" s="24"/>
      <c r="AG49" s="107"/>
    </row>
    <row r="50" spans="1:34" ht="21.75" customHeight="1" thickBot="1" x14ac:dyDescent="0.4">
      <c r="A50" s="13" t="s">
        <v>8</v>
      </c>
      <c r="B50" s="13"/>
      <c r="C50" s="13"/>
      <c r="D50" s="13"/>
      <c r="E50" s="13"/>
      <c r="F50" s="13"/>
      <c r="G50" s="147"/>
      <c r="H50" s="147"/>
      <c r="I50" s="13"/>
      <c r="J50" s="13"/>
      <c r="K50" s="13"/>
      <c r="L50" s="13"/>
      <c r="M50" s="13"/>
      <c r="N50" s="148"/>
      <c r="O50" s="2814" t="s">
        <v>9</v>
      </c>
      <c r="P50" s="2814"/>
      <c r="Q50" s="2814"/>
      <c r="R50" s="14"/>
      <c r="S50" s="14"/>
      <c r="T50" s="14"/>
      <c r="U50" s="14"/>
      <c r="V50" s="14"/>
      <c r="W50" s="2825"/>
      <c r="X50" s="2825"/>
      <c r="Y50" s="2825"/>
      <c r="Z50" s="2825"/>
      <c r="AA50" s="2825"/>
      <c r="AB50" s="2825"/>
      <c r="AC50" s="2825"/>
      <c r="AD50" s="2825"/>
      <c r="AE50" s="2825"/>
      <c r="AF50" s="2825"/>
      <c r="AG50" s="107"/>
    </row>
    <row r="51" spans="1:34" ht="16.5" customHeight="1" thickBot="1" x14ac:dyDescent="0.4">
      <c r="A51" s="2801" t="s">
        <v>10</v>
      </c>
      <c r="B51" s="2804" t="s">
        <v>11</v>
      </c>
      <c r="C51" s="2804" t="s">
        <v>12</v>
      </c>
      <c r="D51" s="2804" t="s">
        <v>13</v>
      </c>
      <c r="E51" s="2804" t="s">
        <v>14</v>
      </c>
      <c r="F51" s="2811" t="s">
        <v>15</v>
      </c>
      <c r="G51" s="2788"/>
      <c r="H51" s="2788"/>
      <c r="I51" s="2788"/>
      <c r="J51" s="2788"/>
      <c r="K51" s="2788"/>
      <c r="L51" s="2788"/>
      <c r="M51" s="2812"/>
      <c r="N51" s="2792" t="s">
        <v>16</v>
      </c>
      <c r="O51" s="2792" t="s">
        <v>17</v>
      </c>
      <c r="P51" s="2792" t="s">
        <v>18</v>
      </c>
      <c r="Q51" s="343" t="s">
        <v>19</v>
      </c>
      <c r="R51" s="334"/>
      <c r="S51" s="334"/>
      <c r="T51" s="334"/>
      <c r="U51" s="334"/>
      <c r="V51" s="334"/>
      <c r="W51" s="2791" t="s">
        <v>107</v>
      </c>
      <c r="X51" s="2791"/>
      <c r="Y51" s="2791"/>
      <c r="Z51" s="2791"/>
      <c r="AA51" s="2791"/>
      <c r="AB51" s="2791"/>
      <c r="AC51" s="2791"/>
      <c r="AD51" s="2791"/>
      <c r="AE51" s="2791"/>
      <c r="AF51" s="2791"/>
      <c r="AG51" s="107"/>
    </row>
    <row r="52" spans="1:34" ht="16.5" customHeight="1" thickBot="1" x14ac:dyDescent="0.4">
      <c r="A52" s="2802"/>
      <c r="B52" s="2805"/>
      <c r="C52" s="2805"/>
      <c r="D52" s="2805"/>
      <c r="E52" s="2805"/>
      <c r="F52" s="2795" t="s">
        <v>20</v>
      </c>
      <c r="G52" s="2795"/>
      <c r="H52" s="2795" t="s">
        <v>21</v>
      </c>
      <c r="I52" s="2795"/>
      <c r="J52" s="2795" t="s">
        <v>22</v>
      </c>
      <c r="K52" s="2795"/>
      <c r="L52" s="2795" t="s">
        <v>23</v>
      </c>
      <c r="M52" s="2795"/>
      <c r="N52" s="2793"/>
      <c r="O52" s="2793"/>
      <c r="P52" s="2793"/>
      <c r="Q52" s="2796" t="s">
        <v>24</v>
      </c>
      <c r="R52" s="334"/>
      <c r="S52" s="334"/>
      <c r="T52" s="334"/>
      <c r="U52" s="334"/>
      <c r="V52" s="334"/>
      <c r="W52" s="2791" t="s">
        <v>108</v>
      </c>
      <c r="X52" s="2791" t="s">
        <v>109</v>
      </c>
      <c r="Y52" s="2791" t="s">
        <v>108</v>
      </c>
      <c r="Z52" s="2791" t="s">
        <v>110</v>
      </c>
      <c r="AA52" s="2791" t="s">
        <v>108</v>
      </c>
      <c r="AB52" s="2784" t="s">
        <v>111</v>
      </c>
      <c r="AC52" s="2791" t="s">
        <v>108</v>
      </c>
      <c r="AD52" s="2784" t="s">
        <v>112</v>
      </c>
      <c r="AE52" s="2785" t="s">
        <v>113</v>
      </c>
      <c r="AF52" s="2786" t="s">
        <v>114</v>
      </c>
      <c r="AG52" s="107"/>
    </row>
    <row r="53" spans="1:34" ht="24" thickBot="1" x14ac:dyDescent="0.4">
      <c r="A53" s="2803"/>
      <c r="B53" s="2806"/>
      <c r="C53" s="2806"/>
      <c r="D53" s="2806"/>
      <c r="E53" s="2806"/>
      <c r="F53" s="244" t="s">
        <v>25</v>
      </c>
      <c r="G53" s="244" t="s">
        <v>26</v>
      </c>
      <c r="H53" s="244" t="s">
        <v>25</v>
      </c>
      <c r="I53" s="244" t="s">
        <v>26</v>
      </c>
      <c r="J53" s="244" t="s">
        <v>25</v>
      </c>
      <c r="K53" s="244" t="s">
        <v>26</v>
      </c>
      <c r="L53" s="244" t="s">
        <v>25</v>
      </c>
      <c r="M53" s="244" t="s">
        <v>26</v>
      </c>
      <c r="N53" s="2794"/>
      <c r="O53" s="2794"/>
      <c r="P53" s="2794"/>
      <c r="Q53" s="2797"/>
      <c r="R53" s="7"/>
      <c r="S53" s="9" t="s">
        <v>20</v>
      </c>
      <c r="T53" s="9" t="s">
        <v>27</v>
      </c>
      <c r="U53" s="9" t="s">
        <v>28</v>
      </c>
      <c r="V53" s="9" t="s">
        <v>29</v>
      </c>
      <c r="W53" s="2791"/>
      <c r="X53" s="2791"/>
      <c r="Y53" s="2791"/>
      <c r="Z53" s="2791"/>
      <c r="AA53" s="2791"/>
      <c r="AB53" s="2784"/>
      <c r="AC53" s="2791"/>
      <c r="AD53" s="2784"/>
      <c r="AE53" s="2785"/>
      <c r="AF53" s="2786"/>
      <c r="AG53" s="107"/>
    </row>
    <row r="54" spans="1:34" ht="23.25" x14ac:dyDescent="0.35">
      <c r="A54" s="153">
        <v>1</v>
      </c>
      <c r="B54" s="154">
        <v>43498</v>
      </c>
      <c r="C54" s="173">
        <v>192</v>
      </c>
      <c r="D54" s="825" t="s">
        <v>92</v>
      </c>
      <c r="E54" s="157" t="s">
        <v>88</v>
      </c>
      <c r="F54" s="158">
        <v>8</v>
      </c>
      <c r="G54" s="159">
        <f t="shared" ref="G54:G70" si="18">F54*S54</f>
        <v>10654544</v>
      </c>
      <c r="H54" s="160"/>
      <c r="I54" s="161">
        <f t="shared" ref="I54:I70" si="19">H54*T54</f>
        <v>0</v>
      </c>
      <c r="J54" s="162">
        <v>2</v>
      </c>
      <c r="K54" s="161">
        <f t="shared" ref="K54:K70" si="20">J54*U54</f>
        <v>4463636</v>
      </c>
      <c r="L54" s="163"/>
      <c r="M54" s="161">
        <f t="shared" ref="M54:M70" si="21">L54*V54</f>
        <v>0</v>
      </c>
      <c r="N54" s="164">
        <f t="shared" ref="N54:N70" si="22">+L54+J54+H54+F54</f>
        <v>10</v>
      </c>
      <c r="O54" s="165">
        <f t="shared" ref="O54:O70" si="23">+M54+K54+I54+G54</f>
        <v>15118180</v>
      </c>
      <c r="P54" s="166">
        <f t="shared" ref="P54:P70" si="24">+N54*40000</f>
        <v>400000</v>
      </c>
      <c r="Q54" s="167"/>
      <c r="R54" s="14"/>
      <c r="S54" s="10">
        <f t="shared" ref="S54:S70" si="25">1331818</f>
        <v>1331818</v>
      </c>
      <c r="T54" s="10">
        <f t="shared" ref="T54:T70" si="26">1931818</f>
        <v>1931818</v>
      </c>
      <c r="U54" s="10">
        <f t="shared" ref="U54:U70" si="27">2231818</f>
        <v>2231818</v>
      </c>
      <c r="V54" s="10">
        <f t="shared" ref="V54:V70" si="28">431818</f>
        <v>431818</v>
      </c>
      <c r="W54" s="345">
        <v>43511</v>
      </c>
      <c r="X54" s="165">
        <v>15012000</v>
      </c>
      <c r="Y54" s="165"/>
      <c r="Z54" s="165"/>
      <c r="AA54" s="165"/>
      <c r="AB54" s="346"/>
      <c r="AC54" s="346"/>
      <c r="AD54" s="344"/>
      <c r="AE54" s="347">
        <f>X54+Z54+AB54+AD54</f>
        <v>15012000</v>
      </c>
      <c r="AF54" s="348">
        <f t="shared" ref="AF54:AF70" si="29">O54-AE54</f>
        <v>106180</v>
      </c>
      <c r="AG54" s="440" t="s">
        <v>160</v>
      </c>
      <c r="AH54" s="91"/>
    </row>
    <row r="55" spans="1:34" ht="23.25" x14ac:dyDescent="0.35">
      <c r="A55" s="168">
        <f>+A54+1</f>
        <v>2</v>
      </c>
      <c r="B55" s="154">
        <v>43498</v>
      </c>
      <c r="C55" s="169">
        <f>+C54+1</f>
        <v>193</v>
      </c>
      <c r="D55" s="186" t="s">
        <v>100</v>
      </c>
      <c r="E55" s="157" t="s">
        <v>88</v>
      </c>
      <c r="F55" s="170">
        <v>5</v>
      </c>
      <c r="G55" s="159">
        <f t="shared" si="18"/>
        <v>6659090</v>
      </c>
      <c r="H55" s="160"/>
      <c r="I55" s="161">
        <f t="shared" si="19"/>
        <v>0</v>
      </c>
      <c r="J55" s="162">
        <v>5</v>
      </c>
      <c r="K55" s="161">
        <f t="shared" si="20"/>
        <v>11159090</v>
      </c>
      <c r="L55" s="163"/>
      <c r="M55" s="161">
        <f t="shared" si="21"/>
        <v>0</v>
      </c>
      <c r="N55" s="171">
        <f t="shared" si="22"/>
        <v>10</v>
      </c>
      <c r="O55" s="165">
        <f t="shared" si="23"/>
        <v>17818180</v>
      </c>
      <c r="P55" s="166">
        <f t="shared" si="24"/>
        <v>400000</v>
      </c>
      <c r="Q55" s="167"/>
      <c r="R55" s="14"/>
      <c r="S55" s="10">
        <f t="shared" si="25"/>
        <v>1331818</v>
      </c>
      <c r="T55" s="10">
        <f t="shared" si="26"/>
        <v>1931818</v>
      </c>
      <c r="U55" s="10">
        <f t="shared" si="27"/>
        <v>2231818</v>
      </c>
      <c r="V55" s="10">
        <f t="shared" si="28"/>
        <v>431818</v>
      </c>
      <c r="W55" s="345">
        <v>43502</v>
      </c>
      <c r="X55" s="165">
        <v>17818180</v>
      </c>
      <c r="Y55" s="345"/>
      <c r="Z55" s="165"/>
      <c r="AA55" s="345"/>
      <c r="AB55" s="346"/>
      <c r="AC55" s="346"/>
      <c r="AD55" s="344"/>
      <c r="AE55" s="347">
        <f t="shared" ref="AE55:AE67" si="30">X55+Z55+AB55+AD55</f>
        <v>17818180</v>
      </c>
      <c r="AF55" s="348">
        <f t="shared" si="29"/>
        <v>0</v>
      </c>
      <c r="AG55" s="107"/>
    </row>
    <row r="56" spans="1:34" ht="23.25" x14ac:dyDescent="0.35">
      <c r="A56" s="168">
        <f t="shared" ref="A56:A69" si="31">+A55+1</f>
        <v>3</v>
      </c>
      <c r="B56" s="154">
        <v>43498</v>
      </c>
      <c r="C56" s="169">
        <f>+C55+1</f>
        <v>194</v>
      </c>
      <c r="D56" s="187" t="s">
        <v>87</v>
      </c>
      <c r="E56" s="157" t="s">
        <v>88</v>
      </c>
      <c r="F56" s="170"/>
      <c r="G56" s="159">
        <f t="shared" si="18"/>
        <v>0</v>
      </c>
      <c r="H56" s="160"/>
      <c r="I56" s="161">
        <f t="shared" si="19"/>
        <v>0</v>
      </c>
      <c r="J56" s="162">
        <v>10</v>
      </c>
      <c r="K56" s="161">
        <f t="shared" si="20"/>
        <v>22318180</v>
      </c>
      <c r="L56" s="163"/>
      <c r="M56" s="161">
        <f t="shared" si="21"/>
        <v>0</v>
      </c>
      <c r="N56" s="171">
        <f t="shared" si="22"/>
        <v>10</v>
      </c>
      <c r="O56" s="165">
        <f t="shared" si="23"/>
        <v>22318180</v>
      </c>
      <c r="P56" s="166">
        <f t="shared" si="24"/>
        <v>400000</v>
      </c>
      <c r="Q56" s="167"/>
      <c r="R56" s="14"/>
      <c r="S56" s="10">
        <f t="shared" si="25"/>
        <v>1331818</v>
      </c>
      <c r="T56" s="10">
        <f t="shared" si="26"/>
        <v>1931818</v>
      </c>
      <c r="U56" s="10">
        <f t="shared" si="27"/>
        <v>2231818</v>
      </c>
      <c r="V56" s="10">
        <f t="shared" si="28"/>
        <v>431818</v>
      </c>
      <c r="W56" s="345">
        <v>43493</v>
      </c>
      <c r="X56" s="165">
        <v>12681820</v>
      </c>
      <c r="Y56" s="345">
        <v>43500</v>
      </c>
      <c r="Z56" s="165">
        <v>9636360</v>
      </c>
      <c r="AA56" s="165"/>
      <c r="AB56" s="346"/>
      <c r="AC56" s="346"/>
      <c r="AD56" s="344"/>
      <c r="AE56" s="347">
        <f t="shared" si="30"/>
        <v>22318180</v>
      </c>
      <c r="AF56" s="348">
        <f t="shared" si="29"/>
        <v>0</v>
      </c>
      <c r="AG56" s="107"/>
    </row>
    <row r="57" spans="1:34" ht="23.25" x14ac:dyDescent="0.35">
      <c r="A57" s="168">
        <f t="shared" si="31"/>
        <v>4</v>
      </c>
      <c r="B57" s="154">
        <v>43498</v>
      </c>
      <c r="C57" s="169">
        <f>+C56+1</f>
        <v>195</v>
      </c>
      <c r="D57" s="186" t="s">
        <v>90</v>
      </c>
      <c r="E57" s="157" t="s">
        <v>88</v>
      </c>
      <c r="F57" s="170">
        <v>10</v>
      </c>
      <c r="G57" s="159">
        <f t="shared" si="18"/>
        <v>13318180</v>
      </c>
      <c r="H57" s="160"/>
      <c r="I57" s="161">
        <f t="shared" si="19"/>
        <v>0</v>
      </c>
      <c r="J57" s="162"/>
      <c r="K57" s="161">
        <f t="shared" si="20"/>
        <v>0</v>
      </c>
      <c r="L57" s="163"/>
      <c r="M57" s="161">
        <f t="shared" si="21"/>
        <v>0</v>
      </c>
      <c r="N57" s="171">
        <f t="shared" si="22"/>
        <v>10</v>
      </c>
      <c r="O57" s="165">
        <f t="shared" si="23"/>
        <v>13318180</v>
      </c>
      <c r="P57" s="166">
        <f t="shared" si="24"/>
        <v>400000</v>
      </c>
      <c r="Q57" s="167"/>
      <c r="R57" s="14"/>
      <c r="S57" s="10">
        <f t="shared" si="25"/>
        <v>1331818</v>
      </c>
      <c r="T57" s="10">
        <f t="shared" si="26"/>
        <v>1931818</v>
      </c>
      <c r="U57" s="10">
        <f t="shared" si="27"/>
        <v>2231818</v>
      </c>
      <c r="V57" s="10">
        <f t="shared" si="28"/>
        <v>431818</v>
      </c>
      <c r="W57" s="345">
        <v>43507</v>
      </c>
      <c r="X57" s="165">
        <v>13318180</v>
      </c>
      <c r="Y57" s="155"/>
      <c r="Z57" s="165"/>
      <c r="AA57" s="165"/>
      <c r="AB57" s="346"/>
      <c r="AC57" s="346"/>
      <c r="AD57" s="344"/>
      <c r="AE57" s="347">
        <f t="shared" si="30"/>
        <v>13318180</v>
      </c>
      <c r="AF57" s="348">
        <f t="shared" si="29"/>
        <v>0</v>
      </c>
      <c r="AG57" s="107"/>
    </row>
    <row r="58" spans="1:34" ht="23.25" x14ac:dyDescent="0.35">
      <c r="A58" s="168">
        <f t="shared" si="31"/>
        <v>5</v>
      </c>
      <c r="B58" s="154">
        <v>43498</v>
      </c>
      <c r="C58" s="169">
        <f t="shared" ref="C58:C69" si="32">+C57+1</f>
        <v>196</v>
      </c>
      <c r="D58" s="187" t="s">
        <v>91</v>
      </c>
      <c r="E58" s="157" t="s">
        <v>88</v>
      </c>
      <c r="F58" s="170">
        <v>10</v>
      </c>
      <c r="G58" s="159">
        <f t="shared" si="18"/>
        <v>13318180</v>
      </c>
      <c r="H58" s="160"/>
      <c r="I58" s="161">
        <f t="shared" si="19"/>
        <v>0</v>
      </c>
      <c r="J58" s="162"/>
      <c r="K58" s="161">
        <f t="shared" si="20"/>
        <v>0</v>
      </c>
      <c r="L58" s="163"/>
      <c r="M58" s="161">
        <f t="shared" si="21"/>
        <v>0</v>
      </c>
      <c r="N58" s="171">
        <f t="shared" si="22"/>
        <v>10</v>
      </c>
      <c r="O58" s="165">
        <f t="shared" si="23"/>
        <v>13318180</v>
      </c>
      <c r="P58" s="166">
        <f t="shared" si="24"/>
        <v>400000</v>
      </c>
      <c r="Q58" s="167"/>
      <c r="R58" s="14"/>
      <c r="S58" s="10">
        <f t="shared" si="25"/>
        <v>1331818</v>
      </c>
      <c r="T58" s="10">
        <f t="shared" si="26"/>
        <v>1931818</v>
      </c>
      <c r="U58" s="10">
        <f t="shared" si="27"/>
        <v>2231818</v>
      </c>
      <c r="V58" s="10">
        <f t="shared" si="28"/>
        <v>431818</v>
      </c>
      <c r="W58" s="345">
        <v>43502</v>
      </c>
      <c r="X58" s="165">
        <v>13318180</v>
      </c>
      <c r="Y58" s="165"/>
      <c r="Z58" s="165"/>
      <c r="AA58" s="165"/>
      <c r="AB58" s="346"/>
      <c r="AC58" s="346"/>
      <c r="AD58" s="344"/>
      <c r="AE58" s="347">
        <f t="shared" si="30"/>
        <v>13318180</v>
      </c>
      <c r="AF58" s="348">
        <f t="shared" si="29"/>
        <v>0</v>
      </c>
      <c r="AG58" s="107"/>
    </row>
    <row r="59" spans="1:34" ht="16.5" customHeight="1" x14ac:dyDescent="0.35">
      <c r="A59" s="168">
        <f t="shared" si="31"/>
        <v>6</v>
      </c>
      <c r="B59" s="154">
        <v>43498</v>
      </c>
      <c r="C59" s="169">
        <f t="shared" si="32"/>
        <v>197</v>
      </c>
      <c r="D59" s="186" t="s">
        <v>55</v>
      </c>
      <c r="E59" s="157" t="s">
        <v>88</v>
      </c>
      <c r="F59" s="170">
        <v>10</v>
      </c>
      <c r="G59" s="159">
        <f t="shared" si="18"/>
        <v>13318180</v>
      </c>
      <c r="H59" s="160"/>
      <c r="I59" s="161">
        <f t="shared" si="19"/>
        <v>0</v>
      </c>
      <c r="J59" s="162"/>
      <c r="K59" s="161">
        <f t="shared" si="20"/>
        <v>0</v>
      </c>
      <c r="L59" s="163"/>
      <c r="M59" s="161">
        <f t="shared" si="21"/>
        <v>0</v>
      </c>
      <c r="N59" s="171">
        <f t="shared" si="22"/>
        <v>10</v>
      </c>
      <c r="O59" s="165">
        <f t="shared" si="23"/>
        <v>13318180</v>
      </c>
      <c r="P59" s="166">
        <f t="shared" si="24"/>
        <v>400000</v>
      </c>
      <c r="Q59" s="167"/>
      <c r="R59" s="14"/>
      <c r="S59" s="10">
        <f t="shared" si="25"/>
        <v>1331818</v>
      </c>
      <c r="T59" s="10">
        <f t="shared" si="26"/>
        <v>1931818</v>
      </c>
      <c r="U59" s="10">
        <f t="shared" si="27"/>
        <v>2231818</v>
      </c>
      <c r="V59" s="10">
        <f t="shared" si="28"/>
        <v>431818</v>
      </c>
      <c r="W59" s="345">
        <v>43502</v>
      </c>
      <c r="X59" s="165">
        <v>13318180</v>
      </c>
      <c r="Y59" s="165"/>
      <c r="Z59" s="165"/>
      <c r="AA59" s="165"/>
      <c r="AB59" s="346"/>
      <c r="AC59" s="346"/>
      <c r="AD59" s="344"/>
      <c r="AE59" s="347">
        <f t="shared" si="30"/>
        <v>13318180</v>
      </c>
      <c r="AF59" s="348">
        <f t="shared" si="29"/>
        <v>0</v>
      </c>
      <c r="AG59" s="107"/>
    </row>
    <row r="60" spans="1:34" ht="23.25" x14ac:dyDescent="0.35">
      <c r="A60" s="168">
        <f t="shared" si="31"/>
        <v>7</v>
      </c>
      <c r="B60" s="154">
        <v>43498</v>
      </c>
      <c r="C60" s="169">
        <f t="shared" si="32"/>
        <v>198</v>
      </c>
      <c r="D60" s="156" t="s">
        <v>101</v>
      </c>
      <c r="E60" s="157" t="s">
        <v>88</v>
      </c>
      <c r="F60" s="170">
        <v>7</v>
      </c>
      <c r="G60" s="159">
        <f t="shared" si="18"/>
        <v>9322726</v>
      </c>
      <c r="H60" s="160"/>
      <c r="I60" s="161">
        <f t="shared" si="19"/>
        <v>0</v>
      </c>
      <c r="J60" s="162">
        <v>3</v>
      </c>
      <c r="K60" s="161">
        <f t="shared" si="20"/>
        <v>6695454</v>
      </c>
      <c r="L60" s="163"/>
      <c r="M60" s="161">
        <f t="shared" si="21"/>
        <v>0</v>
      </c>
      <c r="N60" s="171">
        <f t="shared" si="22"/>
        <v>10</v>
      </c>
      <c r="O60" s="165">
        <f t="shared" si="23"/>
        <v>16018180</v>
      </c>
      <c r="P60" s="166">
        <f t="shared" si="24"/>
        <v>400000</v>
      </c>
      <c r="Q60" s="167"/>
      <c r="R60" s="14"/>
      <c r="S60" s="10">
        <f t="shared" si="25"/>
        <v>1331818</v>
      </c>
      <c r="T60" s="10">
        <f t="shared" si="26"/>
        <v>1931818</v>
      </c>
      <c r="U60" s="10">
        <f t="shared" si="27"/>
        <v>2231818</v>
      </c>
      <c r="V60" s="10">
        <f t="shared" si="28"/>
        <v>431818</v>
      </c>
      <c r="W60" s="345">
        <v>43509</v>
      </c>
      <c r="X60" s="165">
        <v>16018180</v>
      </c>
      <c r="Y60" s="165"/>
      <c r="Z60" s="165"/>
      <c r="AA60" s="165"/>
      <c r="AB60" s="346"/>
      <c r="AC60" s="346"/>
      <c r="AD60" s="344"/>
      <c r="AE60" s="347">
        <f t="shared" si="30"/>
        <v>16018180</v>
      </c>
      <c r="AF60" s="348">
        <f t="shared" si="29"/>
        <v>0</v>
      </c>
      <c r="AG60" s="107"/>
    </row>
    <row r="61" spans="1:34" ht="23.25" x14ac:dyDescent="0.35">
      <c r="A61" s="168">
        <f t="shared" si="31"/>
        <v>8</v>
      </c>
      <c r="B61" s="154">
        <v>43498</v>
      </c>
      <c r="C61" s="169">
        <f t="shared" si="32"/>
        <v>199</v>
      </c>
      <c r="D61" s="156" t="s">
        <v>102</v>
      </c>
      <c r="E61" s="157" t="s">
        <v>88</v>
      </c>
      <c r="F61" s="170">
        <v>7</v>
      </c>
      <c r="G61" s="159">
        <f t="shared" si="18"/>
        <v>9322726</v>
      </c>
      <c r="H61" s="160"/>
      <c r="I61" s="161">
        <f t="shared" si="19"/>
        <v>0</v>
      </c>
      <c r="J61" s="162">
        <v>3</v>
      </c>
      <c r="K61" s="161">
        <f t="shared" si="20"/>
        <v>6695454</v>
      </c>
      <c r="L61" s="163"/>
      <c r="M61" s="161">
        <f t="shared" si="21"/>
        <v>0</v>
      </c>
      <c r="N61" s="171">
        <f t="shared" si="22"/>
        <v>10</v>
      </c>
      <c r="O61" s="165">
        <f t="shared" si="23"/>
        <v>16018180</v>
      </c>
      <c r="P61" s="166">
        <f t="shared" si="24"/>
        <v>400000</v>
      </c>
      <c r="Q61" s="167"/>
      <c r="R61" s="14"/>
      <c r="S61" s="10">
        <f t="shared" si="25"/>
        <v>1331818</v>
      </c>
      <c r="T61" s="10">
        <f t="shared" si="26"/>
        <v>1931818</v>
      </c>
      <c r="U61" s="10">
        <f t="shared" si="27"/>
        <v>2231818</v>
      </c>
      <c r="V61" s="10">
        <f t="shared" si="28"/>
        <v>431818</v>
      </c>
      <c r="W61" s="345">
        <v>43504</v>
      </c>
      <c r="X61" s="26">
        <v>16018180</v>
      </c>
      <c r="Y61" s="26"/>
      <c r="Z61" s="26"/>
      <c r="AA61" s="26"/>
      <c r="AB61" s="26"/>
      <c r="AC61" s="26"/>
      <c r="AD61" s="26"/>
      <c r="AE61" s="347">
        <f t="shared" si="30"/>
        <v>16018180</v>
      </c>
      <c r="AF61" s="348">
        <f t="shared" si="29"/>
        <v>0</v>
      </c>
      <c r="AG61" s="107"/>
    </row>
    <row r="62" spans="1:34" ht="19.5" customHeight="1" x14ac:dyDescent="0.35">
      <c r="A62" s="168">
        <f t="shared" si="31"/>
        <v>9</v>
      </c>
      <c r="B62" s="154">
        <v>43498</v>
      </c>
      <c r="C62" s="169">
        <f t="shared" si="32"/>
        <v>200</v>
      </c>
      <c r="D62" s="156" t="s">
        <v>77</v>
      </c>
      <c r="E62" s="157" t="s">
        <v>57</v>
      </c>
      <c r="F62" s="170"/>
      <c r="G62" s="159">
        <f t="shared" si="18"/>
        <v>0</v>
      </c>
      <c r="H62" s="160"/>
      <c r="I62" s="161">
        <f t="shared" si="19"/>
        <v>0</v>
      </c>
      <c r="J62" s="162">
        <v>8</v>
      </c>
      <c r="K62" s="161">
        <f t="shared" si="20"/>
        <v>17854544</v>
      </c>
      <c r="L62" s="163"/>
      <c r="M62" s="161">
        <f t="shared" si="21"/>
        <v>0</v>
      </c>
      <c r="N62" s="171">
        <f t="shared" si="22"/>
        <v>8</v>
      </c>
      <c r="O62" s="165">
        <f t="shared" si="23"/>
        <v>17854544</v>
      </c>
      <c r="P62" s="166">
        <f t="shared" si="24"/>
        <v>320000</v>
      </c>
      <c r="Q62" s="167"/>
      <c r="R62" s="14"/>
      <c r="S62" s="10">
        <f t="shared" si="25"/>
        <v>1331818</v>
      </c>
      <c r="T62" s="10">
        <f t="shared" si="26"/>
        <v>1931818</v>
      </c>
      <c r="U62" s="10">
        <f t="shared" si="27"/>
        <v>2231818</v>
      </c>
      <c r="V62" s="10">
        <f t="shared" si="28"/>
        <v>431818</v>
      </c>
      <c r="W62" s="345">
        <v>43500</v>
      </c>
      <c r="X62" s="350">
        <v>10000000</v>
      </c>
      <c r="Y62" s="345">
        <v>43502</v>
      </c>
      <c r="Z62" s="351">
        <v>7854544</v>
      </c>
      <c r="AA62" s="344"/>
      <c r="AB62" s="344"/>
      <c r="AC62" s="344"/>
      <c r="AD62" s="344"/>
      <c r="AE62" s="347">
        <f t="shared" si="30"/>
        <v>17854544</v>
      </c>
      <c r="AF62" s="348">
        <f t="shared" si="29"/>
        <v>0</v>
      </c>
      <c r="AG62" s="107"/>
    </row>
    <row r="63" spans="1:34" ht="23.25" x14ac:dyDescent="0.35">
      <c r="A63" s="168">
        <f t="shared" si="31"/>
        <v>10</v>
      </c>
      <c r="B63" s="154">
        <v>43498</v>
      </c>
      <c r="C63" s="169">
        <f t="shared" si="32"/>
        <v>201</v>
      </c>
      <c r="D63" s="156" t="s">
        <v>35</v>
      </c>
      <c r="E63" s="157" t="s">
        <v>57</v>
      </c>
      <c r="F63" s="240"/>
      <c r="G63" s="159">
        <f t="shared" si="18"/>
        <v>0</v>
      </c>
      <c r="H63" s="160"/>
      <c r="I63" s="161">
        <f t="shared" si="19"/>
        <v>0</v>
      </c>
      <c r="J63" s="162">
        <v>10</v>
      </c>
      <c r="K63" s="161">
        <f t="shared" si="20"/>
        <v>22318180</v>
      </c>
      <c r="L63" s="163"/>
      <c r="M63" s="161">
        <f t="shared" si="21"/>
        <v>0</v>
      </c>
      <c r="N63" s="171">
        <f t="shared" si="22"/>
        <v>10</v>
      </c>
      <c r="O63" s="165">
        <f t="shared" si="23"/>
        <v>22318180</v>
      </c>
      <c r="P63" s="166">
        <f t="shared" si="24"/>
        <v>400000</v>
      </c>
      <c r="Q63" s="167"/>
      <c r="R63" s="14"/>
      <c r="S63" s="10">
        <f t="shared" si="25"/>
        <v>1331818</v>
      </c>
      <c r="T63" s="10">
        <f t="shared" si="26"/>
        <v>1931818</v>
      </c>
      <c r="U63" s="10">
        <f t="shared" si="27"/>
        <v>2231818</v>
      </c>
      <c r="V63" s="10">
        <f t="shared" si="28"/>
        <v>431818</v>
      </c>
      <c r="W63" s="345">
        <v>43504</v>
      </c>
      <c r="X63" s="26">
        <v>22318180</v>
      </c>
      <c r="Y63" s="26"/>
      <c r="Z63" s="26"/>
      <c r="AA63" s="26"/>
      <c r="AB63" s="26"/>
      <c r="AC63" s="26"/>
      <c r="AD63" s="26"/>
      <c r="AE63" s="347">
        <f t="shared" si="30"/>
        <v>22318180</v>
      </c>
      <c r="AF63" s="348">
        <f t="shared" si="29"/>
        <v>0</v>
      </c>
      <c r="AG63" s="107"/>
    </row>
    <row r="64" spans="1:34" ht="23.25" x14ac:dyDescent="0.35">
      <c r="A64" s="168">
        <f t="shared" si="31"/>
        <v>11</v>
      </c>
      <c r="B64" s="154">
        <v>43498</v>
      </c>
      <c r="C64" s="169">
        <f t="shared" si="32"/>
        <v>202</v>
      </c>
      <c r="D64" s="349" t="s">
        <v>72</v>
      </c>
      <c r="E64" s="157" t="s">
        <v>57</v>
      </c>
      <c r="F64" s="170"/>
      <c r="G64" s="159">
        <f t="shared" si="18"/>
        <v>0</v>
      </c>
      <c r="H64" s="160"/>
      <c r="I64" s="161">
        <f t="shared" si="19"/>
        <v>0</v>
      </c>
      <c r="J64" s="162">
        <v>5</v>
      </c>
      <c r="K64" s="161">
        <f t="shared" si="20"/>
        <v>11159090</v>
      </c>
      <c r="L64" s="163"/>
      <c r="M64" s="161">
        <f t="shared" si="21"/>
        <v>0</v>
      </c>
      <c r="N64" s="171">
        <f t="shared" si="22"/>
        <v>5</v>
      </c>
      <c r="O64" s="165">
        <f t="shared" si="23"/>
        <v>11159090</v>
      </c>
      <c r="P64" s="166">
        <f t="shared" si="24"/>
        <v>200000</v>
      </c>
      <c r="Q64" s="167"/>
      <c r="R64" s="14"/>
      <c r="S64" s="10">
        <f t="shared" si="25"/>
        <v>1331818</v>
      </c>
      <c r="T64" s="10">
        <f t="shared" si="26"/>
        <v>1931818</v>
      </c>
      <c r="U64" s="10">
        <f t="shared" si="27"/>
        <v>2231818</v>
      </c>
      <c r="V64" s="10">
        <f t="shared" si="28"/>
        <v>431818</v>
      </c>
      <c r="W64" s="345">
        <v>43502</v>
      </c>
      <c r="X64" s="350">
        <v>9000000</v>
      </c>
      <c r="Y64" s="345">
        <v>43504</v>
      </c>
      <c r="Z64" s="351">
        <v>2159090</v>
      </c>
      <c r="AA64" s="344"/>
      <c r="AB64" s="344"/>
      <c r="AC64" s="344"/>
      <c r="AD64" s="344"/>
      <c r="AE64" s="347">
        <f t="shared" si="30"/>
        <v>11159090</v>
      </c>
      <c r="AF64" s="348">
        <f t="shared" si="29"/>
        <v>0</v>
      </c>
      <c r="AG64" s="107"/>
    </row>
    <row r="65" spans="1:33" ht="23.25" x14ac:dyDescent="0.35">
      <c r="A65" s="168">
        <f t="shared" si="31"/>
        <v>12</v>
      </c>
      <c r="B65" s="154">
        <v>43498</v>
      </c>
      <c r="C65" s="169">
        <f t="shared" si="32"/>
        <v>203</v>
      </c>
      <c r="D65" s="156" t="s">
        <v>104</v>
      </c>
      <c r="E65" s="157" t="s">
        <v>57</v>
      </c>
      <c r="F65" s="170"/>
      <c r="G65" s="159">
        <f t="shared" si="18"/>
        <v>0</v>
      </c>
      <c r="H65" s="160"/>
      <c r="I65" s="161">
        <f t="shared" si="19"/>
        <v>0</v>
      </c>
      <c r="J65" s="162">
        <v>5</v>
      </c>
      <c r="K65" s="161">
        <f t="shared" si="20"/>
        <v>11159090</v>
      </c>
      <c r="L65" s="163"/>
      <c r="M65" s="161">
        <f t="shared" si="21"/>
        <v>0</v>
      </c>
      <c r="N65" s="171">
        <f t="shared" si="22"/>
        <v>5</v>
      </c>
      <c r="O65" s="165">
        <f t="shared" si="23"/>
        <v>11159090</v>
      </c>
      <c r="P65" s="166">
        <f t="shared" si="24"/>
        <v>200000</v>
      </c>
      <c r="Q65" s="167"/>
      <c r="R65" s="14"/>
      <c r="S65" s="10">
        <f t="shared" si="25"/>
        <v>1331818</v>
      </c>
      <c r="T65" s="10">
        <f t="shared" si="26"/>
        <v>1931818</v>
      </c>
      <c r="U65" s="10">
        <f t="shared" si="27"/>
        <v>2231818</v>
      </c>
      <c r="V65" s="10">
        <f t="shared" si="28"/>
        <v>431818</v>
      </c>
      <c r="W65" s="345">
        <v>43502</v>
      </c>
      <c r="X65" s="350">
        <v>11159090</v>
      </c>
      <c r="Y65" s="350"/>
      <c r="Z65" s="344"/>
      <c r="AA65" s="344"/>
      <c r="AB65" s="344"/>
      <c r="AC65" s="344"/>
      <c r="AD65" s="344"/>
      <c r="AE65" s="347">
        <f t="shared" si="30"/>
        <v>11159090</v>
      </c>
      <c r="AF65" s="348">
        <f t="shared" si="29"/>
        <v>0</v>
      </c>
      <c r="AG65" s="107"/>
    </row>
    <row r="66" spans="1:33" ht="23.25" x14ac:dyDescent="0.35">
      <c r="A66" s="168">
        <f t="shared" si="31"/>
        <v>13</v>
      </c>
      <c r="B66" s="154">
        <v>43498</v>
      </c>
      <c r="C66" s="169">
        <f t="shared" si="32"/>
        <v>204</v>
      </c>
      <c r="D66" s="349" t="s">
        <v>174</v>
      </c>
      <c r="E66" s="157" t="s">
        <v>57</v>
      </c>
      <c r="F66" s="170"/>
      <c r="G66" s="159">
        <f t="shared" si="18"/>
        <v>0</v>
      </c>
      <c r="H66" s="160"/>
      <c r="I66" s="161">
        <f t="shared" si="19"/>
        <v>0</v>
      </c>
      <c r="J66" s="162">
        <v>5</v>
      </c>
      <c r="K66" s="161">
        <f t="shared" si="20"/>
        <v>11159090</v>
      </c>
      <c r="L66" s="163"/>
      <c r="M66" s="161">
        <f t="shared" si="21"/>
        <v>0</v>
      </c>
      <c r="N66" s="171">
        <f t="shared" si="22"/>
        <v>5</v>
      </c>
      <c r="O66" s="165">
        <f t="shared" si="23"/>
        <v>11159090</v>
      </c>
      <c r="P66" s="166">
        <f t="shared" si="24"/>
        <v>200000</v>
      </c>
      <c r="Q66" s="167"/>
      <c r="R66" s="14"/>
      <c r="S66" s="10">
        <f t="shared" si="25"/>
        <v>1331818</v>
      </c>
      <c r="T66" s="10">
        <f t="shared" si="26"/>
        <v>1931818</v>
      </c>
      <c r="U66" s="10">
        <f t="shared" si="27"/>
        <v>2231818</v>
      </c>
      <c r="V66" s="10">
        <f t="shared" si="28"/>
        <v>431818</v>
      </c>
      <c r="W66" s="345">
        <v>43500</v>
      </c>
      <c r="X66" s="350">
        <v>11159090</v>
      </c>
      <c r="Y66" s="350"/>
      <c r="Z66" s="344"/>
      <c r="AA66" s="344"/>
      <c r="AB66" s="344"/>
      <c r="AC66" s="344"/>
      <c r="AD66" s="344"/>
      <c r="AE66" s="347">
        <f t="shared" si="30"/>
        <v>11159090</v>
      </c>
      <c r="AF66" s="348">
        <f t="shared" si="29"/>
        <v>0</v>
      </c>
      <c r="AG66" s="107"/>
    </row>
    <row r="67" spans="1:33" ht="23.25" x14ac:dyDescent="0.35">
      <c r="A67" s="168">
        <f t="shared" si="31"/>
        <v>14</v>
      </c>
      <c r="B67" s="154">
        <v>43498</v>
      </c>
      <c r="C67" s="169">
        <f t="shared" si="32"/>
        <v>205</v>
      </c>
      <c r="D67" s="156" t="s">
        <v>76</v>
      </c>
      <c r="E67" s="157" t="s">
        <v>57</v>
      </c>
      <c r="F67" s="170"/>
      <c r="G67" s="159">
        <f t="shared" si="18"/>
        <v>0</v>
      </c>
      <c r="H67" s="160"/>
      <c r="I67" s="161">
        <f t="shared" si="19"/>
        <v>0</v>
      </c>
      <c r="J67" s="162">
        <v>5</v>
      </c>
      <c r="K67" s="161">
        <f t="shared" si="20"/>
        <v>11159090</v>
      </c>
      <c r="L67" s="163"/>
      <c r="M67" s="161">
        <f t="shared" si="21"/>
        <v>0</v>
      </c>
      <c r="N67" s="171">
        <f t="shared" si="22"/>
        <v>5</v>
      </c>
      <c r="O67" s="165">
        <f t="shared" si="23"/>
        <v>11159090</v>
      </c>
      <c r="P67" s="166">
        <f t="shared" si="24"/>
        <v>200000</v>
      </c>
      <c r="Q67" s="167"/>
      <c r="R67" s="14"/>
      <c r="S67" s="10">
        <f t="shared" si="25"/>
        <v>1331818</v>
      </c>
      <c r="T67" s="10">
        <f t="shared" si="26"/>
        <v>1931818</v>
      </c>
      <c r="U67" s="10">
        <f t="shared" si="27"/>
        <v>2231818</v>
      </c>
      <c r="V67" s="10">
        <f t="shared" si="28"/>
        <v>431818</v>
      </c>
      <c r="W67" s="345">
        <v>43500</v>
      </c>
      <c r="X67" s="350">
        <v>11059090</v>
      </c>
      <c r="Y67" s="345">
        <v>43509</v>
      </c>
      <c r="Z67" s="351">
        <v>100000</v>
      </c>
      <c r="AA67" s="344"/>
      <c r="AB67" s="344"/>
      <c r="AC67" s="344"/>
      <c r="AD67" s="344"/>
      <c r="AE67" s="347">
        <f t="shared" si="30"/>
        <v>11159090</v>
      </c>
      <c r="AF67" s="348">
        <f t="shared" si="29"/>
        <v>0</v>
      </c>
      <c r="AG67" s="107"/>
    </row>
    <row r="68" spans="1:33" ht="23.25" x14ac:dyDescent="0.35">
      <c r="A68" s="168">
        <f t="shared" si="31"/>
        <v>15</v>
      </c>
      <c r="B68" s="154">
        <v>43498</v>
      </c>
      <c r="C68" s="169">
        <f t="shared" si="32"/>
        <v>206</v>
      </c>
      <c r="D68" s="156" t="s">
        <v>175</v>
      </c>
      <c r="E68" s="157" t="s">
        <v>31</v>
      </c>
      <c r="F68" s="170">
        <v>4</v>
      </c>
      <c r="G68" s="159">
        <f t="shared" si="18"/>
        <v>5327272</v>
      </c>
      <c r="H68" s="160"/>
      <c r="I68" s="161">
        <f t="shared" si="19"/>
        <v>0</v>
      </c>
      <c r="J68" s="162">
        <v>4</v>
      </c>
      <c r="K68" s="161">
        <f t="shared" si="20"/>
        <v>8927272</v>
      </c>
      <c r="L68" s="163"/>
      <c r="M68" s="161">
        <f t="shared" si="21"/>
        <v>0</v>
      </c>
      <c r="N68" s="171">
        <f t="shared" si="22"/>
        <v>8</v>
      </c>
      <c r="O68" s="165">
        <f t="shared" si="23"/>
        <v>14254544</v>
      </c>
      <c r="P68" s="166">
        <f t="shared" si="24"/>
        <v>320000</v>
      </c>
      <c r="Q68" s="167"/>
      <c r="R68" s="14"/>
      <c r="S68" s="10">
        <f t="shared" si="25"/>
        <v>1331818</v>
      </c>
      <c r="T68" s="10">
        <f t="shared" si="26"/>
        <v>1931818</v>
      </c>
      <c r="U68" s="10">
        <f t="shared" si="27"/>
        <v>2231818</v>
      </c>
      <c r="V68" s="10">
        <f t="shared" si="28"/>
        <v>431818</v>
      </c>
      <c r="W68" s="345">
        <v>43504</v>
      </c>
      <c r="X68" s="350">
        <v>900000</v>
      </c>
      <c r="Y68" s="345">
        <v>43507</v>
      </c>
      <c r="Z68" s="351">
        <v>3000000</v>
      </c>
      <c r="AA68" s="345">
        <v>43517</v>
      </c>
      <c r="AB68" s="351">
        <v>2250000</v>
      </c>
      <c r="AC68" s="345">
        <v>43522</v>
      </c>
      <c r="AD68" s="351">
        <f>1000000+6250000+854544</f>
        <v>8104544</v>
      </c>
      <c r="AE68" s="347">
        <f>X68+Z68+AB68+AD68</f>
        <v>14254544</v>
      </c>
      <c r="AF68" s="348">
        <f t="shared" si="29"/>
        <v>0</v>
      </c>
      <c r="AG68" s="440" t="s">
        <v>188</v>
      </c>
    </row>
    <row r="69" spans="1:33" ht="23.25" x14ac:dyDescent="0.35">
      <c r="A69" s="168">
        <f t="shared" si="31"/>
        <v>16</v>
      </c>
      <c r="B69" s="154">
        <v>43498</v>
      </c>
      <c r="C69" s="169">
        <f t="shared" si="32"/>
        <v>207</v>
      </c>
      <c r="D69" s="156" t="s">
        <v>80</v>
      </c>
      <c r="E69" s="157" t="s">
        <v>31</v>
      </c>
      <c r="F69" s="170">
        <v>5</v>
      </c>
      <c r="G69" s="159">
        <f t="shared" si="18"/>
        <v>6659090</v>
      </c>
      <c r="H69" s="160"/>
      <c r="I69" s="161">
        <f t="shared" si="19"/>
        <v>0</v>
      </c>
      <c r="J69" s="162">
        <v>4</v>
      </c>
      <c r="K69" s="161">
        <f t="shared" si="20"/>
        <v>8927272</v>
      </c>
      <c r="L69" s="163"/>
      <c r="M69" s="161">
        <f t="shared" si="21"/>
        <v>0</v>
      </c>
      <c r="N69" s="171">
        <f t="shared" si="22"/>
        <v>9</v>
      </c>
      <c r="O69" s="165">
        <f t="shared" si="23"/>
        <v>15586362</v>
      </c>
      <c r="P69" s="166">
        <f t="shared" si="24"/>
        <v>360000</v>
      </c>
      <c r="Q69" s="167"/>
      <c r="R69" s="14"/>
      <c r="S69" s="10">
        <f t="shared" si="25"/>
        <v>1331818</v>
      </c>
      <c r="T69" s="10">
        <f t="shared" si="26"/>
        <v>1931818</v>
      </c>
      <c r="U69" s="10">
        <f t="shared" si="27"/>
        <v>2231818</v>
      </c>
      <c r="V69" s="10">
        <f t="shared" si="28"/>
        <v>431818</v>
      </c>
      <c r="W69" s="345">
        <v>43504</v>
      </c>
      <c r="X69" s="350">
        <v>5704546</v>
      </c>
      <c r="Y69" s="345">
        <v>43507</v>
      </c>
      <c r="Z69" s="351">
        <v>9881816</v>
      </c>
      <c r="AA69" s="344"/>
      <c r="AB69" s="344"/>
      <c r="AC69" s="344"/>
      <c r="AD69" s="344"/>
      <c r="AE69" s="347">
        <f>X69+Z69+AB69+AD69</f>
        <v>15586362</v>
      </c>
      <c r="AF69" s="348">
        <f t="shared" si="29"/>
        <v>0</v>
      </c>
      <c r="AG69" s="107"/>
    </row>
    <row r="70" spans="1:33" ht="24" thickBot="1" x14ac:dyDescent="0.4">
      <c r="A70" s="168"/>
      <c r="B70" s="188"/>
      <c r="C70" s="173"/>
      <c r="D70" s="174"/>
      <c r="E70" s="157"/>
      <c r="F70" s="170"/>
      <c r="G70" s="159">
        <f t="shared" si="18"/>
        <v>0</v>
      </c>
      <c r="H70" s="160"/>
      <c r="I70" s="161">
        <f t="shared" si="19"/>
        <v>0</v>
      </c>
      <c r="J70" s="162"/>
      <c r="K70" s="161">
        <f t="shared" si="20"/>
        <v>0</v>
      </c>
      <c r="L70" s="163"/>
      <c r="M70" s="161">
        <f t="shared" si="21"/>
        <v>0</v>
      </c>
      <c r="N70" s="164">
        <f t="shared" si="22"/>
        <v>0</v>
      </c>
      <c r="O70" s="165">
        <f t="shared" si="23"/>
        <v>0</v>
      </c>
      <c r="P70" s="166">
        <f t="shared" si="24"/>
        <v>0</v>
      </c>
      <c r="Q70" s="167"/>
      <c r="R70" s="14"/>
      <c r="S70" s="10">
        <f t="shared" si="25"/>
        <v>1331818</v>
      </c>
      <c r="T70" s="10">
        <f t="shared" si="26"/>
        <v>1931818</v>
      </c>
      <c r="U70" s="10">
        <f t="shared" si="27"/>
        <v>2231818</v>
      </c>
      <c r="V70" s="10">
        <f t="shared" si="28"/>
        <v>431818</v>
      </c>
      <c r="W70" s="350"/>
      <c r="X70" s="350"/>
      <c r="Y70" s="350"/>
      <c r="Z70" s="344"/>
      <c r="AA70" s="344"/>
      <c r="AB70" s="344"/>
      <c r="AC70" s="344"/>
      <c r="AD70" s="344"/>
      <c r="AE70" s="347">
        <f>X70+Z70+AB70+AD70</f>
        <v>0</v>
      </c>
      <c r="AF70" s="348">
        <f t="shared" si="29"/>
        <v>0</v>
      </c>
      <c r="AG70" s="107"/>
    </row>
    <row r="71" spans="1:33" ht="24" thickBot="1" x14ac:dyDescent="0.4">
      <c r="A71" s="2787" t="s">
        <v>60</v>
      </c>
      <c r="B71" s="2788"/>
      <c r="C71" s="2788"/>
      <c r="D71" s="2788"/>
      <c r="E71" s="2788"/>
      <c r="F71" s="175">
        <f t="shared" ref="F71:L71" si="33">SUM(F54:F70)</f>
        <v>66</v>
      </c>
      <c r="G71" s="175">
        <f t="shared" si="33"/>
        <v>87899988</v>
      </c>
      <c r="H71" s="175">
        <f t="shared" si="33"/>
        <v>0</v>
      </c>
      <c r="I71" s="175">
        <f t="shared" si="33"/>
        <v>0</v>
      </c>
      <c r="J71" s="175">
        <f t="shared" si="33"/>
        <v>69</v>
      </c>
      <c r="K71" s="175">
        <f t="shared" si="33"/>
        <v>153995442</v>
      </c>
      <c r="L71" s="175">
        <f t="shared" si="33"/>
        <v>0</v>
      </c>
      <c r="M71" s="175">
        <f>SUM(M54:M70)</f>
        <v>0</v>
      </c>
      <c r="N71" s="175">
        <f>SUM(N54:N70)</f>
        <v>135</v>
      </c>
      <c r="O71" s="175">
        <f>SUM(O54:O70)</f>
        <v>241895430</v>
      </c>
      <c r="P71" s="175">
        <f>SUM(P54:P70)</f>
        <v>5400000</v>
      </c>
      <c r="Q71" s="176">
        <f>SUM(Q54:Q70)</f>
        <v>0</v>
      </c>
      <c r="R71" s="14"/>
      <c r="S71" s="10"/>
      <c r="T71" s="10"/>
      <c r="U71" s="10"/>
      <c r="V71" s="10"/>
      <c r="W71" s="26" t="s">
        <v>115</v>
      </c>
      <c r="X71" s="26">
        <f>SUM(X54:X69)</f>
        <v>198802896</v>
      </c>
      <c r="Y71" s="26"/>
      <c r="Z71" s="26">
        <f>SUM(Z54:Z69)</f>
        <v>32631810</v>
      </c>
      <c r="AA71" s="26"/>
      <c r="AB71" s="26">
        <f>SUM(AB54:AB69)</f>
        <v>2250000</v>
      </c>
      <c r="AC71" s="26"/>
      <c r="AD71" s="26">
        <f>SUM(AD54:AD69)</f>
        <v>8104544</v>
      </c>
      <c r="AE71" s="26">
        <f>SUM(AE54:AE69)</f>
        <v>241789250</v>
      </c>
      <c r="AF71" s="26">
        <f>SUM(AF54:AF69)</f>
        <v>106180</v>
      </c>
      <c r="AG71" s="107"/>
    </row>
    <row r="72" spans="1:33" ht="23.25" x14ac:dyDescent="0.35">
      <c r="A72" s="13" t="s">
        <v>61</v>
      </c>
      <c r="B72" s="13"/>
      <c r="C72" s="13"/>
      <c r="D72" s="13"/>
      <c r="E72" s="13"/>
      <c r="F72" s="40"/>
      <c r="G72" s="13"/>
      <c r="H72" s="13"/>
      <c r="I72" s="13"/>
      <c r="J72" s="13"/>
      <c r="K72" s="13"/>
      <c r="L72" s="13"/>
      <c r="M72" s="13"/>
      <c r="N72" s="14"/>
      <c r="O72" s="14"/>
      <c r="P72" s="352"/>
      <c r="Q72" s="14"/>
      <c r="R72" s="14"/>
      <c r="S72" s="10"/>
      <c r="T72" s="10"/>
      <c r="U72" s="10"/>
      <c r="V72" s="10"/>
      <c r="W72" s="61"/>
      <c r="X72" s="10"/>
      <c r="Y72" s="61"/>
      <c r="Z72" s="297"/>
      <c r="AA72" s="24"/>
      <c r="AB72" s="24"/>
      <c r="AC72" s="24"/>
      <c r="AD72" s="24"/>
      <c r="AE72" s="63"/>
      <c r="AF72" s="64"/>
      <c r="AG72" s="107"/>
    </row>
    <row r="73" spans="1:33" ht="18.75" customHeight="1" x14ac:dyDescent="0.35">
      <c r="A73" s="13" t="s">
        <v>0</v>
      </c>
      <c r="B73" s="13" t="s">
        <v>176</v>
      </c>
      <c r="C73" s="144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4"/>
      <c r="O73" s="354"/>
      <c r="P73" s="2799" t="s">
        <v>2</v>
      </c>
      <c r="Q73" s="2799"/>
      <c r="R73" s="14"/>
      <c r="S73" s="14"/>
      <c r="T73" s="14"/>
      <c r="U73" s="14"/>
      <c r="V73" s="14"/>
      <c r="W73" s="61"/>
      <c r="X73" s="25"/>
      <c r="Y73" s="25"/>
      <c r="Z73" s="24"/>
      <c r="AA73" s="24"/>
      <c r="AB73" s="24"/>
      <c r="AC73" s="24"/>
      <c r="AD73" s="24"/>
      <c r="AE73" s="63"/>
      <c r="AF73" s="64"/>
      <c r="AG73" s="107"/>
    </row>
    <row r="74" spans="1:33" ht="18.75" customHeight="1" x14ac:dyDescent="0.35">
      <c r="A74" s="13" t="s">
        <v>3</v>
      </c>
      <c r="B74" s="13" t="s">
        <v>4</v>
      </c>
      <c r="C74" s="144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4"/>
      <c r="O74" s="14"/>
      <c r="P74" s="14"/>
      <c r="Q74" s="14"/>
      <c r="R74" s="14"/>
      <c r="S74" s="14"/>
      <c r="T74" s="14"/>
      <c r="U74" s="14"/>
      <c r="V74" s="14"/>
      <c r="W74" s="61"/>
      <c r="X74" s="25"/>
      <c r="Y74" s="25"/>
      <c r="Z74" s="24"/>
      <c r="AA74" s="24"/>
      <c r="AB74" s="24"/>
      <c r="AC74" s="24"/>
      <c r="AD74" s="24"/>
      <c r="AE74" s="63"/>
      <c r="AF74" s="64"/>
      <c r="AG74" s="107"/>
    </row>
    <row r="75" spans="1:33" ht="18.75" customHeight="1" x14ac:dyDescent="0.3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4"/>
      <c r="O75" s="14"/>
      <c r="P75" s="14"/>
      <c r="Q75" s="14"/>
      <c r="R75" s="14"/>
      <c r="S75" s="14"/>
      <c r="T75" s="14"/>
      <c r="U75" s="14"/>
      <c r="V75" s="14"/>
      <c r="W75" s="61"/>
      <c r="X75" s="25"/>
      <c r="Y75" s="25"/>
      <c r="Z75" s="24"/>
      <c r="AA75" s="24"/>
      <c r="AB75" s="24"/>
      <c r="AC75" s="24"/>
      <c r="AD75" s="24"/>
      <c r="AE75" s="63"/>
      <c r="AF75" s="64"/>
      <c r="AG75" s="107"/>
    </row>
    <row r="76" spans="1:33" ht="18.75" customHeight="1" x14ac:dyDescent="0.35">
      <c r="A76" s="13" t="s">
        <v>5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4"/>
      <c r="O76" s="14"/>
      <c r="P76" s="14"/>
      <c r="Q76" s="14"/>
      <c r="R76" s="14"/>
      <c r="S76" s="14"/>
      <c r="T76" s="14"/>
      <c r="U76" s="14"/>
      <c r="V76" s="14"/>
      <c r="W76" s="61"/>
      <c r="X76" s="25"/>
      <c r="Y76" s="25"/>
      <c r="Z76" s="24"/>
      <c r="AA76" s="24"/>
      <c r="AB76" s="24"/>
      <c r="AC76" s="24"/>
      <c r="AD76" s="24"/>
      <c r="AE76" s="63"/>
      <c r="AF76" s="64"/>
      <c r="AG76" s="107"/>
    </row>
    <row r="77" spans="1:33" ht="18.75" customHeight="1" x14ac:dyDescent="0.35">
      <c r="A77" s="13" t="s">
        <v>6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4"/>
      <c r="O77" s="14"/>
      <c r="P77" s="14"/>
      <c r="Q77" s="14"/>
      <c r="R77" s="14"/>
      <c r="S77" s="14"/>
      <c r="T77" s="14"/>
      <c r="U77" s="14"/>
      <c r="V77" s="14"/>
      <c r="W77" s="61"/>
      <c r="X77" s="25"/>
      <c r="Y77" s="25"/>
      <c r="Z77" s="24"/>
      <c r="AA77" s="24"/>
      <c r="AB77" s="24"/>
      <c r="AC77" s="24"/>
      <c r="AD77" s="24"/>
      <c r="AE77" s="63"/>
      <c r="AF77" s="64"/>
      <c r="AG77" s="107"/>
    </row>
    <row r="78" spans="1:33" ht="18.75" customHeight="1" x14ac:dyDescent="0.35">
      <c r="A78" s="13" t="s">
        <v>7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4"/>
      <c r="O78" s="14"/>
      <c r="P78" s="14"/>
      <c r="Q78" s="14"/>
      <c r="R78" s="14"/>
      <c r="S78" s="14"/>
      <c r="T78" s="14"/>
      <c r="U78" s="14"/>
      <c r="V78" s="14"/>
      <c r="W78" s="61"/>
      <c r="X78" s="25"/>
      <c r="Y78" s="25"/>
      <c r="Z78" s="24"/>
      <c r="AA78" s="24"/>
      <c r="AB78" s="24"/>
      <c r="AC78" s="24"/>
      <c r="AD78" s="24"/>
      <c r="AE78" s="63"/>
      <c r="AF78" s="64"/>
      <c r="AG78" s="107"/>
    </row>
    <row r="79" spans="1:33" ht="18.75" customHeight="1" thickBot="1" x14ac:dyDescent="0.4">
      <c r="A79" s="13" t="s">
        <v>8</v>
      </c>
      <c r="B79" s="13"/>
      <c r="C79" s="13"/>
      <c r="D79" s="13"/>
      <c r="E79" s="13"/>
      <c r="F79" s="13"/>
      <c r="G79" s="147"/>
      <c r="H79" s="147"/>
      <c r="I79" s="13"/>
      <c r="J79" s="13"/>
      <c r="K79" s="13"/>
      <c r="L79" s="13"/>
      <c r="M79" s="13"/>
      <c r="N79" s="148"/>
      <c r="O79" s="2800" t="s">
        <v>9</v>
      </c>
      <c r="P79" s="2800"/>
      <c r="Q79" s="2800"/>
      <c r="R79" s="14"/>
      <c r="S79" s="14"/>
      <c r="T79" s="14"/>
      <c r="U79" s="14"/>
      <c r="V79" s="14"/>
      <c r="W79" s="61"/>
      <c r="X79" s="25"/>
      <c r="Y79" s="25"/>
      <c r="Z79" s="24"/>
      <c r="AA79" s="24"/>
      <c r="AB79" s="24"/>
      <c r="AC79" s="24"/>
      <c r="AD79" s="24"/>
      <c r="AE79" s="63"/>
      <c r="AF79" s="64"/>
      <c r="AG79" s="107"/>
    </row>
    <row r="80" spans="1:33" ht="18.75" customHeight="1" thickBot="1" x14ac:dyDescent="0.4">
      <c r="A80" s="2801" t="s">
        <v>10</v>
      </c>
      <c r="B80" s="2804" t="s">
        <v>11</v>
      </c>
      <c r="C80" s="2804" t="s">
        <v>12</v>
      </c>
      <c r="D80" s="2804" t="s">
        <v>13</v>
      </c>
      <c r="E80" s="2804" t="s">
        <v>14</v>
      </c>
      <c r="F80" s="2811" t="s">
        <v>15</v>
      </c>
      <c r="G80" s="2788"/>
      <c r="H80" s="2788"/>
      <c r="I80" s="2788"/>
      <c r="J80" s="2788"/>
      <c r="K80" s="2788"/>
      <c r="L80" s="2788"/>
      <c r="M80" s="2812"/>
      <c r="N80" s="2792" t="s">
        <v>16</v>
      </c>
      <c r="O80" s="2792" t="s">
        <v>17</v>
      </c>
      <c r="P80" s="2792" t="s">
        <v>18</v>
      </c>
      <c r="Q80" s="343" t="s">
        <v>19</v>
      </c>
      <c r="R80" s="334"/>
      <c r="S80" s="334"/>
      <c r="T80" s="334"/>
      <c r="U80" s="334"/>
      <c r="V80" s="334"/>
      <c r="W80" s="2791" t="s">
        <v>107</v>
      </c>
      <c r="X80" s="2791"/>
      <c r="Y80" s="2791"/>
      <c r="Z80" s="2791"/>
      <c r="AA80" s="2791"/>
      <c r="AB80" s="2791"/>
      <c r="AC80" s="2791"/>
      <c r="AD80" s="2791"/>
      <c r="AE80" s="2791"/>
      <c r="AF80" s="2791"/>
      <c r="AG80" s="107"/>
    </row>
    <row r="81" spans="1:33" ht="18.75" customHeight="1" thickBot="1" x14ac:dyDescent="0.4">
      <c r="A81" s="2802"/>
      <c r="B81" s="2805"/>
      <c r="C81" s="2805"/>
      <c r="D81" s="2805"/>
      <c r="E81" s="2805"/>
      <c r="F81" s="2795" t="s">
        <v>20</v>
      </c>
      <c r="G81" s="2795"/>
      <c r="H81" s="2795" t="s">
        <v>21</v>
      </c>
      <c r="I81" s="2795"/>
      <c r="J81" s="2795" t="s">
        <v>22</v>
      </c>
      <c r="K81" s="2795"/>
      <c r="L81" s="2795" t="s">
        <v>23</v>
      </c>
      <c r="M81" s="2795"/>
      <c r="N81" s="2793"/>
      <c r="O81" s="2793"/>
      <c r="P81" s="2793"/>
      <c r="Q81" s="2796" t="s">
        <v>24</v>
      </c>
      <c r="R81" s="334"/>
      <c r="S81" s="334"/>
      <c r="T81" s="334"/>
      <c r="U81" s="334"/>
      <c r="V81" s="334"/>
      <c r="W81" s="2791" t="s">
        <v>108</v>
      </c>
      <c r="X81" s="2791" t="s">
        <v>109</v>
      </c>
      <c r="Y81" s="2791" t="s">
        <v>108</v>
      </c>
      <c r="Z81" s="2791" t="s">
        <v>110</v>
      </c>
      <c r="AA81" s="2791" t="s">
        <v>108</v>
      </c>
      <c r="AB81" s="2784" t="s">
        <v>111</v>
      </c>
      <c r="AC81" s="2791" t="s">
        <v>108</v>
      </c>
      <c r="AD81" s="2784" t="s">
        <v>112</v>
      </c>
      <c r="AE81" s="2785" t="s">
        <v>113</v>
      </c>
      <c r="AF81" s="2786" t="s">
        <v>114</v>
      </c>
      <c r="AG81" s="107"/>
    </row>
    <row r="82" spans="1:33" ht="18.75" customHeight="1" thickBot="1" x14ac:dyDescent="0.4">
      <c r="A82" s="2803"/>
      <c r="B82" s="2806"/>
      <c r="C82" s="2806"/>
      <c r="D82" s="2805"/>
      <c r="E82" s="2806"/>
      <c r="F82" s="244" t="s">
        <v>25</v>
      </c>
      <c r="G82" s="244" t="s">
        <v>26</v>
      </c>
      <c r="H82" s="244" t="s">
        <v>25</v>
      </c>
      <c r="I82" s="244" t="s">
        <v>26</v>
      </c>
      <c r="J82" s="244" t="s">
        <v>25</v>
      </c>
      <c r="K82" s="244" t="s">
        <v>26</v>
      </c>
      <c r="L82" s="244" t="s">
        <v>25</v>
      </c>
      <c r="M82" s="244" t="s">
        <v>26</v>
      </c>
      <c r="N82" s="2794"/>
      <c r="O82" s="2794"/>
      <c r="P82" s="2794"/>
      <c r="Q82" s="2797"/>
      <c r="R82" s="7"/>
      <c r="S82" s="9" t="s">
        <v>20</v>
      </c>
      <c r="T82" s="9" t="s">
        <v>27</v>
      </c>
      <c r="U82" s="9" t="s">
        <v>28</v>
      </c>
      <c r="V82" s="9" t="s">
        <v>29</v>
      </c>
      <c r="W82" s="2791"/>
      <c r="X82" s="2791"/>
      <c r="Y82" s="2791"/>
      <c r="Z82" s="2791"/>
      <c r="AA82" s="2791"/>
      <c r="AB82" s="2784"/>
      <c r="AC82" s="2791"/>
      <c r="AD82" s="2784"/>
      <c r="AE82" s="2785"/>
      <c r="AF82" s="2786"/>
      <c r="AG82" s="107"/>
    </row>
    <row r="83" spans="1:33" ht="18.75" customHeight="1" x14ac:dyDescent="0.35">
      <c r="A83" s="153">
        <v>1</v>
      </c>
      <c r="B83" s="154">
        <v>43500</v>
      </c>
      <c r="C83" s="190">
        <v>208</v>
      </c>
      <c r="D83" s="191" t="s">
        <v>33</v>
      </c>
      <c r="E83" s="192" t="s">
        <v>31</v>
      </c>
      <c r="F83" s="193">
        <v>10</v>
      </c>
      <c r="G83" s="194">
        <f t="shared" ref="G83:G95" si="34">F83*S83</f>
        <v>13318180</v>
      </c>
      <c r="H83" s="195"/>
      <c r="I83" s="196">
        <f t="shared" ref="I83:I95" si="35">H83*T83</f>
        <v>0</v>
      </c>
      <c r="J83" s="197"/>
      <c r="K83" s="196">
        <f t="shared" ref="K83:K95" si="36">J83*U83</f>
        <v>0</v>
      </c>
      <c r="L83" s="198"/>
      <c r="M83" s="196">
        <f t="shared" ref="M83:M95" si="37">L83*V83</f>
        <v>0</v>
      </c>
      <c r="N83" s="199">
        <f t="shared" ref="N83:N95" si="38">+L83+J83+H83+F83</f>
        <v>10</v>
      </c>
      <c r="O83" s="200">
        <f t="shared" ref="O83:O95" si="39">+M83+K83+I83+G83</f>
        <v>13318180</v>
      </c>
      <c r="P83" s="201">
        <f t="shared" ref="P83:P94" si="40">+N83*40000</f>
        <v>400000</v>
      </c>
      <c r="Q83" s="202"/>
      <c r="R83" s="14"/>
      <c r="S83" s="10">
        <f t="shared" ref="S83:S94" si="41">1331818</f>
        <v>1331818</v>
      </c>
      <c r="T83" s="10">
        <f t="shared" ref="T83:T94" si="42">1931818</f>
        <v>1931818</v>
      </c>
      <c r="U83" s="10">
        <f t="shared" ref="U83:U94" si="43">2231818</f>
        <v>2231818</v>
      </c>
      <c r="V83" s="10">
        <f t="shared" ref="V83:V94" si="44">431818</f>
        <v>431818</v>
      </c>
      <c r="W83" s="345">
        <v>43507</v>
      </c>
      <c r="X83" s="165">
        <v>13318180</v>
      </c>
      <c r="Y83" s="165"/>
      <c r="Z83" s="165"/>
      <c r="AA83" s="165"/>
      <c r="AB83" s="346"/>
      <c r="AC83" s="346"/>
      <c r="AD83" s="344"/>
      <c r="AE83" s="347">
        <f>X83+Z83+AB83+AD83</f>
        <v>13318180</v>
      </c>
      <c r="AF83" s="348">
        <f t="shared" ref="AF83:AF95" si="45">O83-AE83</f>
        <v>0</v>
      </c>
      <c r="AG83" s="107"/>
    </row>
    <row r="84" spans="1:33" ht="18.75" customHeight="1" x14ac:dyDescent="0.35">
      <c r="A84" s="203">
        <f>+A83+1</f>
        <v>2</v>
      </c>
      <c r="B84" s="204">
        <f>+B83</f>
        <v>43500</v>
      </c>
      <c r="C84" s="205">
        <f>+C83+1</f>
        <v>209</v>
      </c>
      <c r="D84" s="206" t="s">
        <v>81</v>
      </c>
      <c r="E84" s="207" t="s">
        <v>31</v>
      </c>
      <c r="F84" s="208">
        <v>5</v>
      </c>
      <c r="G84" s="209">
        <f t="shared" si="34"/>
        <v>6659090</v>
      </c>
      <c r="H84" s="210"/>
      <c r="I84" s="211">
        <f t="shared" si="35"/>
        <v>0</v>
      </c>
      <c r="J84" s="212">
        <v>4</v>
      </c>
      <c r="K84" s="211">
        <f t="shared" si="36"/>
        <v>8927272</v>
      </c>
      <c r="L84" s="213"/>
      <c r="M84" s="211">
        <f t="shared" si="37"/>
        <v>0</v>
      </c>
      <c r="N84" s="214">
        <f t="shared" si="38"/>
        <v>9</v>
      </c>
      <c r="O84" s="215">
        <f t="shared" si="39"/>
        <v>15586362</v>
      </c>
      <c r="P84" s="215">
        <f t="shared" si="40"/>
        <v>360000</v>
      </c>
      <c r="Q84" s="216"/>
      <c r="R84" s="14"/>
      <c r="S84" s="10">
        <f t="shared" si="41"/>
        <v>1331818</v>
      </c>
      <c r="T84" s="10">
        <f t="shared" si="42"/>
        <v>1931818</v>
      </c>
      <c r="U84" s="10">
        <f t="shared" si="43"/>
        <v>2231818</v>
      </c>
      <c r="V84" s="10">
        <f t="shared" si="44"/>
        <v>431818</v>
      </c>
      <c r="W84" s="345">
        <v>43507</v>
      </c>
      <c r="X84" s="165">
        <v>15586362</v>
      </c>
      <c r="Y84" s="345"/>
      <c r="Z84" s="165"/>
      <c r="AA84" s="345"/>
      <c r="AB84" s="346"/>
      <c r="AC84" s="346"/>
      <c r="AD84" s="344"/>
      <c r="AE84" s="347">
        <f t="shared" ref="AE84:AE94" si="46">X84+Z84+AB84+AD84</f>
        <v>15586362</v>
      </c>
      <c r="AF84" s="348">
        <f t="shared" si="45"/>
        <v>0</v>
      </c>
      <c r="AG84" s="107"/>
    </row>
    <row r="85" spans="1:33" ht="18.75" customHeight="1" x14ac:dyDescent="0.35">
      <c r="A85" s="203">
        <v>3</v>
      </c>
      <c r="B85" s="204">
        <f t="shared" ref="B85:B94" si="47">+B84</f>
        <v>43500</v>
      </c>
      <c r="C85" s="205">
        <f t="shared" ref="C85:C94" si="48">+C84+1</f>
        <v>210</v>
      </c>
      <c r="D85" s="368" t="s">
        <v>82</v>
      </c>
      <c r="E85" s="207" t="s">
        <v>31</v>
      </c>
      <c r="F85" s="208">
        <v>5</v>
      </c>
      <c r="G85" s="209">
        <f t="shared" si="34"/>
        <v>6659090</v>
      </c>
      <c r="H85" s="210"/>
      <c r="I85" s="211">
        <f t="shared" si="35"/>
        <v>0</v>
      </c>
      <c r="J85" s="212">
        <v>4</v>
      </c>
      <c r="K85" s="211">
        <f t="shared" si="36"/>
        <v>8927272</v>
      </c>
      <c r="L85" s="213"/>
      <c r="M85" s="211">
        <f t="shared" si="37"/>
        <v>0</v>
      </c>
      <c r="N85" s="214">
        <f t="shared" si="38"/>
        <v>9</v>
      </c>
      <c r="O85" s="215">
        <f t="shared" si="39"/>
        <v>15586362</v>
      </c>
      <c r="P85" s="215">
        <f t="shared" si="40"/>
        <v>360000</v>
      </c>
      <c r="Q85" s="216"/>
      <c r="R85" s="14"/>
      <c r="S85" s="10">
        <f t="shared" si="41"/>
        <v>1331818</v>
      </c>
      <c r="T85" s="10">
        <f t="shared" si="42"/>
        <v>1931818</v>
      </c>
      <c r="U85" s="10">
        <f t="shared" si="43"/>
        <v>2231818</v>
      </c>
      <c r="V85" s="10">
        <f t="shared" si="44"/>
        <v>431818</v>
      </c>
      <c r="W85" s="345"/>
      <c r="X85" s="165"/>
      <c r="Y85" s="155"/>
      <c r="Z85" s="165"/>
      <c r="AA85" s="165"/>
      <c r="AB85" s="346"/>
      <c r="AC85" s="346"/>
      <c r="AD85" s="344"/>
      <c r="AE85" s="347">
        <f t="shared" si="46"/>
        <v>0</v>
      </c>
      <c r="AF85" s="348">
        <f t="shared" si="45"/>
        <v>15586362</v>
      </c>
      <c r="AG85" s="440" t="s">
        <v>188</v>
      </c>
    </row>
    <row r="86" spans="1:33" ht="18.75" customHeight="1" x14ac:dyDescent="0.35">
      <c r="A86" s="203">
        <f>+A85+1</f>
        <v>4</v>
      </c>
      <c r="B86" s="204">
        <f t="shared" si="47"/>
        <v>43500</v>
      </c>
      <c r="C86" s="205">
        <f t="shared" si="48"/>
        <v>211</v>
      </c>
      <c r="D86" s="206" t="s">
        <v>45</v>
      </c>
      <c r="E86" s="207" t="s">
        <v>43</v>
      </c>
      <c r="F86" s="208">
        <v>5</v>
      </c>
      <c r="G86" s="209">
        <f t="shared" si="34"/>
        <v>6659090</v>
      </c>
      <c r="H86" s="210"/>
      <c r="I86" s="211">
        <f t="shared" si="35"/>
        <v>0</v>
      </c>
      <c r="J86" s="212">
        <v>3</v>
      </c>
      <c r="K86" s="211">
        <f t="shared" si="36"/>
        <v>6695454</v>
      </c>
      <c r="L86" s="213"/>
      <c r="M86" s="211">
        <f t="shared" si="37"/>
        <v>0</v>
      </c>
      <c r="N86" s="214">
        <f t="shared" si="38"/>
        <v>8</v>
      </c>
      <c r="O86" s="215">
        <f t="shared" si="39"/>
        <v>13354544</v>
      </c>
      <c r="P86" s="215">
        <f t="shared" si="40"/>
        <v>320000</v>
      </c>
      <c r="Q86" s="216"/>
      <c r="R86" s="14"/>
      <c r="S86" s="10">
        <f t="shared" si="41"/>
        <v>1331818</v>
      </c>
      <c r="T86" s="10">
        <f t="shared" si="42"/>
        <v>1931818</v>
      </c>
      <c r="U86" s="10">
        <f t="shared" si="43"/>
        <v>2231818</v>
      </c>
      <c r="V86" s="10">
        <f t="shared" si="44"/>
        <v>431818</v>
      </c>
      <c r="W86" s="345">
        <v>43504</v>
      </c>
      <c r="X86" s="165">
        <v>13354544</v>
      </c>
      <c r="Y86" s="155"/>
      <c r="Z86" s="165"/>
      <c r="AA86" s="165"/>
      <c r="AB86" s="346"/>
      <c r="AC86" s="346"/>
      <c r="AD86" s="344"/>
      <c r="AE86" s="347">
        <f t="shared" si="46"/>
        <v>13354544</v>
      </c>
      <c r="AF86" s="348">
        <f t="shared" si="45"/>
        <v>0</v>
      </c>
      <c r="AG86" s="107"/>
    </row>
    <row r="87" spans="1:33" ht="18.75" customHeight="1" x14ac:dyDescent="0.35">
      <c r="A87" s="203">
        <v>5</v>
      </c>
      <c r="B87" s="204">
        <f t="shared" si="47"/>
        <v>43500</v>
      </c>
      <c r="C87" s="205">
        <f t="shared" si="48"/>
        <v>212</v>
      </c>
      <c r="D87" s="206" t="s">
        <v>52</v>
      </c>
      <c r="E87" s="207" t="s">
        <v>43</v>
      </c>
      <c r="F87" s="208">
        <v>10</v>
      </c>
      <c r="G87" s="209">
        <f t="shared" si="34"/>
        <v>13318180</v>
      </c>
      <c r="H87" s="210"/>
      <c r="I87" s="211">
        <f t="shared" si="35"/>
        <v>0</v>
      </c>
      <c r="J87" s="212"/>
      <c r="K87" s="211">
        <f t="shared" si="36"/>
        <v>0</v>
      </c>
      <c r="L87" s="213"/>
      <c r="M87" s="211">
        <f t="shared" si="37"/>
        <v>0</v>
      </c>
      <c r="N87" s="214">
        <f t="shared" si="38"/>
        <v>10</v>
      </c>
      <c r="O87" s="215">
        <f t="shared" si="39"/>
        <v>13318180</v>
      </c>
      <c r="P87" s="215">
        <f t="shared" si="40"/>
        <v>400000</v>
      </c>
      <c r="Q87" s="216"/>
      <c r="R87" s="14"/>
      <c r="S87" s="10">
        <f t="shared" si="41"/>
        <v>1331818</v>
      </c>
      <c r="T87" s="10">
        <f t="shared" si="42"/>
        <v>1931818</v>
      </c>
      <c r="U87" s="10">
        <f t="shared" si="43"/>
        <v>2231818</v>
      </c>
      <c r="V87" s="10">
        <f t="shared" si="44"/>
        <v>431818</v>
      </c>
      <c r="W87" s="345">
        <v>43504</v>
      </c>
      <c r="X87" s="165">
        <v>13318180</v>
      </c>
      <c r="Y87" s="165"/>
      <c r="Z87" s="165"/>
      <c r="AA87" s="165"/>
      <c r="AB87" s="346"/>
      <c r="AC87" s="346"/>
      <c r="AD87" s="344"/>
      <c r="AE87" s="347">
        <f t="shared" si="46"/>
        <v>13318180</v>
      </c>
      <c r="AF87" s="348">
        <f t="shared" si="45"/>
        <v>0</v>
      </c>
      <c r="AG87" s="107"/>
    </row>
    <row r="88" spans="1:33" ht="18.75" customHeight="1" x14ac:dyDescent="0.35">
      <c r="A88" s="203">
        <f>+A87+1</f>
        <v>6</v>
      </c>
      <c r="B88" s="204">
        <f t="shared" si="47"/>
        <v>43500</v>
      </c>
      <c r="C88" s="205">
        <f t="shared" si="48"/>
        <v>213</v>
      </c>
      <c r="D88" s="206" t="s">
        <v>67</v>
      </c>
      <c r="E88" s="207" t="s">
        <v>43</v>
      </c>
      <c r="F88" s="208">
        <v>7</v>
      </c>
      <c r="G88" s="209">
        <f t="shared" si="34"/>
        <v>9322726</v>
      </c>
      <c r="H88" s="210"/>
      <c r="I88" s="211">
        <f t="shared" si="35"/>
        <v>0</v>
      </c>
      <c r="J88" s="212">
        <v>3</v>
      </c>
      <c r="K88" s="211">
        <f t="shared" si="36"/>
        <v>6695454</v>
      </c>
      <c r="L88" s="213"/>
      <c r="M88" s="211">
        <f t="shared" si="37"/>
        <v>0</v>
      </c>
      <c r="N88" s="214">
        <f t="shared" si="38"/>
        <v>10</v>
      </c>
      <c r="O88" s="215">
        <f t="shared" si="39"/>
        <v>16018180</v>
      </c>
      <c r="P88" s="215">
        <f t="shared" si="40"/>
        <v>400000</v>
      </c>
      <c r="Q88" s="216"/>
      <c r="R88" s="14"/>
      <c r="S88" s="10">
        <f t="shared" si="41"/>
        <v>1331818</v>
      </c>
      <c r="T88" s="10">
        <f t="shared" si="42"/>
        <v>1931818</v>
      </c>
      <c r="U88" s="10">
        <f t="shared" si="43"/>
        <v>2231818</v>
      </c>
      <c r="V88" s="10">
        <f t="shared" si="44"/>
        <v>431818</v>
      </c>
      <c r="W88" s="345">
        <v>43502</v>
      </c>
      <c r="X88" s="165">
        <v>16018180</v>
      </c>
      <c r="Y88" s="165"/>
      <c r="Z88" s="165"/>
      <c r="AA88" s="165"/>
      <c r="AB88" s="346"/>
      <c r="AC88" s="346"/>
      <c r="AD88" s="344"/>
      <c r="AE88" s="347">
        <f t="shared" si="46"/>
        <v>16018180</v>
      </c>
      <c r="AF88" s="348">
        <f t="shared" si="45"/>
        <v>0</v>
      </c>
      <c r="AG88" s="107"/>
    </row>
    <row r="89" spans="1:33" ht="18.75" customHeight="1" x14ac:dyDescent="0.35">
      <c r="A89" s="203">
        <v>7</v>
      </c>
      <c r="B89" s="204">
        <f t="shared" si="47"/>
        <v>43500</v>
      </c>
      <c r="C89" s="205">
        <f t="shared" si="48"/>
        <v>214</v>
      </c>
      <c r="D89" s="206" t="s">
        <v>54</v>
      </c>
      <c r="E89" s="207" t="s">
        <v>43</v>
      </c>
      <c r="F89" s="208">
        <v>10</v>
      </c>
      <c r="G89" s="209">
        <f t="shared" si="34"/>
        <v>13318180</v>
      </c>
      <c r="H89" s="210"/>
      <c r="I89" s="211">
        <f t="shared" si="35"/>
        <v>0</v>
      </c>
      <c r="J89" s="212"/>
      <c r="K89" s="211">
        <f t="shared" si="36"/>
        <v>0</v>
      </c>
      <c r="L89" s="213"/>
      <c r="M89" s="211">
        <f t="shared" si="37"/>
        <v>0</v>
      </c>
      <c r="N89" s="214">
        <f t="shared" si="38"/>
        <v>10</v>
      </c>
      <c r="O89" s="215">
        <f t="shared" si="39"/>
        <v>13318180</v>
      </c>
      <c r="P89" s="215">
        <f t="shared" si="40"/>
        <v>400000</v>
      </c>
      <c r="Q89" s="216"/>
      <c r="R89" s="14"/>
      <c r="S89" s="10">
        <f t="shared" si="41"/>
        <v>1331818</v>
      </c>
      <c r="T89" s="10">
        <f t="shared" si="42"/>
        <v>1931818</v>
      </c>
      <c r="U89" s="10">
        <f t="shared" si="43"/>
        <v>2231818</v>
      </c>
      <c r="V89" s="10">
        <f t="shared" si="44"/>
        <v>431818</v>
      </c>
      <c r="W89" s="345">
        <v>43504</v>
      </c>
      <c r="X89" s="165">
        <v>13318180</v>
      </c>
      <c r="Y89" s="165"/>
      <c r="Z89" s="165"/>
      <c r="AA89" s="165"/>
      <c r="AB89" s="346"/>
      <c r="AC89" s="346"/>
      <c r="AD89" s="344"/>
      <c r="AE89" s="347">
        <f t="shared" si="46"/>
        <v>13318180</v>
      </c>
      <c r="AF89" s="348">
        <f t="shared" si="45"/>
        <v>0</v>
      </c>
      <c r="AG89" s="107"/>
    </row>
    <row r="90" spans="1:33" ht="18.75" customHeight="1" x14ac:dyDescent="0.35">
      <c r="A90" s="203">
        <f>+A89+1</f>
        <v>8</v>
      </c>
      <c r="B90" s="204">
        <f t="shared" si="47"/>
        <v>43500</v>
      </c>
      <c r="C90" s="205">
        <f t="shared" si="48"/>
        <v>215</v>
      </c>
      <c r="D90" s="206" t="s">
        <v>177</v>
      </c>
      <c r="E90" s="207" t="s">
        <v>88</v>
      </c>
      <c r="F90" s="208">
        <v>8</v>
      </c>
      <c r="G90" s="209">
        <f t="shared" si="34"/>
        <v>10654544</v>
      </c>
      <c r="H90" s="210"/>
      <c r="I90" s="211">
        <f t="shared" si="35"/>
        <v>0</v>
      </c>
      <c r="J90" s="212">
        <v>1</v>
      </c>
      <c r="K90" s="211">
        <f t="shared" si="36"/>
        <v>2231818</v>
      </c>
      <c r="L90" s="213"/>
      <c r="M90" s="211">
        <f t="shared" si="37"/>
        <v>0</v>
      </c>
      <c r="N90" s="214">
        <f t="shared" si="38"/>
        <v>9</v>
      </c>
      <c r="O90" s="215">
        <f t="shared" si="39"/>
        <v>12886362</v>
      </c>
      <c r="P90" s="215">
        <f t="shared" si="40"/>
        <v>360000</v>
      </c>
      <c r="Q90" s="216"/>
      <c r="R90" s="14"/>
      <c r="S90" s="10">
        <f t="shared" si="41"/>
        <v>1331818</v>
      </c>
      <c r="T90" s="10">
        <f t="shared" si="42"/>
        <v>1931818</v>
      </c>
      <c r="U90" s="10">
        <f t="shared" si="43"/>
        <v>2231818</v>
      </c>
      <c r="V90" s="10">
        <f t="shared" si="44"/>
        <v>431818</v>
      </c>
      <c r="W90" s="345">
        <v>43516</v>
      </c>
      <c r="X90" s="26">
        <v>3400000</v>
      </c>
      <c r="Y90" s="345">
        <v>43518</v>
      </c>
      <c r="Z90" s="26">
        <v>7000000</v>
      </c>
      <c r="AA90" s="345">
        <v>43519</v>
      </c>
      <c r="AB90" s="26">
        <v>2486362</v>
      </c>
      <c r="AC90" s="26"/>
      <c r="AD90" s="26"/>
      <c r="AE90" s="347">
        <f t="shared" si="46"/>
        <v>12886362</v>
      </c>
      <c r="AF90" s="348">
        <f t="shared" si="45"/>
        <v>0</v>
      </c>
      <c r="AG90" s="117"/>
    </row>
    <row r="91" spans="1:33" ht="18.75" customHeight="1" x14ac:dyDescent="0.35">
      <c r="A91" s="203">
        <v>9</v>
      </c>
      <c r="B91" s="204">
        <f t="shared" si="47"/>
        <v>43500</v>
      </c>
      <c r="C91" s="205">
        <f t="shared" si="48"/>
        <v>216</v>
      </c>
      <c r="D91" s="206" t="s">
        <v>37</v>
      </c>
      <c r="E91" s="207" t="s">
        <v>88</v>
      </c>
      <c r="F91" s="208">
        <v>8</v>
      </c>
      <c r="G91" s="209">
        <f t="shared" si="34"/>
        <v>10654544</v>
      </c>
      <c r="H91" s="210"/>
      <c r="I91" s="211">
        <f t="shared" si="35"/>
        <v>0</v>
      </c>
      <c r="J91" s="212"/>
      <c r="K91" s="211">
        <f t="shared" si="36"/>
        <v>0</v>
      </c>
      <c r="L91" s="213"/>
      <c r="M91" s="211">
        <f t="shared" si="37"/>
        <v>0</v>
      </c>
      <c r="N91" s="214">
        <f t="shared" si="38"/>
        <v>8</v>
      </c>
      <c r="O91" s="215">
        <f t="shared" si="39"/>
        <v>10654544</v>
      </c>
      <c r="P91" s="215">
        <f t="shared" si="40"/>
        <v>320000</v>
      </c>
      <c r="Q91" s="216"/>
      <c r="R91" s="14"/>
      <c r="S91" s="10">
        <f t="shared" si="41"/>
        <v>1331818</v>
      </c>
      <c r="T91" s="10">
        <f t="shared" si="42"/>
        <v>1931818</v>
      </c>
      <c r="U91" s="10">
        <f t="shared" si="43"/>
        <v>2231818</v>
      </c>
      <c r="V91" s="10">
        <f t="shared" si="44"/>
        <v>431818</v>
      </c>
      <c r="W91" s="345">
        <v>43504</v>
      </c>
      <c r="X91" s="350">
        <v>10654544</v>
      </c>
      <c r="Y91" s="350"/>
      <c r="Z91" s="344"/>
      <c r="AA91" s="344"/>
      <c r="AB91" s="344"/>
      <c r="AC91" s="344"/>
      <c r="AD91" s="344"/>
      <c r="AE91" s="347">
        <f t="shared" si="46"/>
        <v>10654544</v>
      </c>
      <c r="AF91" s="348">
        <f t="shared" si="45"/>
        <v>0</v>
      </c>
      <c r="AG91" s="107"/>
    </row>
    <row r="92" spans="1:33" ht="23.25" x14ac:dyDescent="0.35">
      <c r="A92" s="203">
        <f>+A91+1</f>
        <v>10</v>
      </c>
      <c r="B92" s="204">
        <f t="shared" si="47"/>
        <v>43500</v>
      </c>
      <c r="C92" s="205">
        <f t="shared" si="48"/>
        <v>217</v>
      </c>
      <c r="D92" s="206" t="s">
        <v>69</v>
      </c>
      <c r="E92" s="207" t="s">
        <v>57</v>
      </c>
      <c r="F92" s="208">
        <v>5</v>
      </c>
      <c r="G92" s="209">
        <f t="shared" si="34"/>
        <v>6659090</v>
      </c>
      <c r="H92" s="210"/>
      <c r="I92" s="211">
        <f t="shared" si="35"/>
        <v>0</v>
      </c>
      <c r="J92" s="212">
        <v>2</v>
      </c>
      <c r="K92" s="211">
        <f t="shared" si="36"/>
        <v>4463636</v>
      </c>
      <c r="L92" s="213"/>
      <c r="M92" s="211">
        <f t="shared" si="37"/>
        <v>0</v>
      </c>
      <c r="N92" s="214">
        <f t="shared" si="38"/>
        <v>7</v>
      </c>
      <c r="O92" s="215">
        <f t="shared" si="39"/>
        <v>11122726</v>
      </c>
      <c r="P92" s="215">
        <f t="shared" si="40"/>
        <v>280000</v>
      </c>
      <c r="Q92" s="216"/>
      <c r="R92" s="14"/>
      <c r="S92" s="10">
        <f t="shared" si="41"/>
        <v>1331818</v>
      </c>
      <c r="T92" s="10">
        <f t="shared" si="42"/>
        <v>1931818</v>
      </c>
      <c r="U92" s="10">
        <f t="shared" si="43"/>
        <v>2231818</v>
      </c>
      <c r="V92" s="10">
        <f t="shared" si="44"/>
        <v>431818</v>
      </c>
      <c r="W92" s="345">
        <v>43507</v>
      </c>
      <c r="X92" s="26">
        <v>11122726</v>
      </c>
      <c r="Y92" s="26"/>
      <c r="Z92" s="26"/>
      <c r="AA92" s="26"/>
      <c r="AB92" s="26"/>
      <c r="AC92" s="26"/>
      <c r="AD92" s="26"/>
      <c r="AE92" s="347">
        <f t="shared" si="46"/>
        <v>11122726</v>
      </c>
      <c r="AF92" s="348">
        <f t="shared" si="45"/>
        <v>0</v>
      </c>
      <c r="AG92" s="107"/>
    </row>
    <row r="93" spans="1:33" ht="23.25" x14ac:dyDescent="0.35">
      <c r="A93" s="203">
        <v>11</v>
      </c>
      <c r="B93" s="204">
        <f t="shared" si="47"/>
        <v>43500</v>
      </c>
      <c r="C93" s="205">
        <f t="shared" si="48"/>
        <v>218</v>
      </c>
      <c r="D93" s="206" t="s">
        <v>58</v>
      </c>
      <c r="E93" s="207" t="s">
        <v>57</v>
      </c>
      <c r="F93" s="208">
        <v>4</v>
      </c>
      <c r="G93" s="209">
        <f t="shared" si="34"/>
        <v>5327272</v>
      </c>
      <c r="H93" s="210"/>
      <c r="I93" s="211">
        <f t="shared" si="35"/>
        <v>0</v>
      </c>
      <c r="J93" s="212">
        <v>2</v>
      </c>
      <c r="K93" s="211">
        <f t="shared" si="36"/>
        <v>4463636</v>
      </c>
      <c r="L93" s="213"/>
      <c r="M93" s="211">
        <f t="shared" si="37"/>
        <v>0</v>
      </c>
      <c r="N93" s="214">
        <f t="shared" si="38"/>
        <v>6</v>
      </c>
      <c r="O93" s="215">
        <f t="shared" si="39"/>
        <v>9790908</v>
      </c>
      <c r="P93" s="215">
        <f t="shared" si="40"/>
        <v>240000</v>
      </c>
      <c r="Q93" s="216"/>
      <c r="R93" s="14"/>
      <c r="S93" s="10">
        <f t="shared" si="41"/>
        <v>1331818</v>
      </c>
      <c r="T93" s="10">
        <f t="shared" si="42"/>
        <v>1931818</v>
      </c>
      <c r="U93" s="10">
        <f t="shared" si="43"/>
        <v>2231818</v>
      </c>
      <c r="V93" s="10">
        <f t="shared" si="44"/>
        <v>431818</v>
      </c>
      <c r="W93" s="345">
        <v>43504</v>
      </c>
      <c r="X93" s="350">
        <v>9790908</v>
      </c>
      <c r="Y93" s="350"/>
      <c r="Z93" s="344"/>
      <c r="AA93" s="344"/>
      <c r="AB93" s="344"/>
      <c r="AC93" s="344"/>
      <c r="AD93" s="344"/>
      <c r="AE93" s="347">
        <f t="shared" si="46"/>
        <v>9790908</v>
      </c>
      <c r="AF93" s="348">
        <f t="shared" si="45"/>
        <v>0</v>
      </c>
      <c r="AG93" s="107"/>
    </row>
    <row r="94" spans="1:33" ht="23.25" x14ac:dyDescent="0.35">
      <c r="A94" s="203">
        <f>+A93+1</f>
        <v>12</v>
      </c>
      <c r="B94" s="204">
        <f t="shared" si="47"/>
        <v>43500</v>
      </c>
      <c r="C94" s="205">
        <f t="shared" si="48"/>
        <v>219</v>
      </c>
      <c r="D94" s="206" t="s">
        <v>77</v>
      </c>
      <c r="E94" s="207" t="s">
        <v>57</v>
      </c>
      <c r="F94" s="208">
        <v>5</v>
      </c>
      <c r="G94" s="209">
        <f t="shared" si="34"/>
        <v>6659090</v>
      </c>
      <c r="H94" s="210"/>
      <c r="I94" s="211">
        <f t="shared" si="35"/>
        <v>0</v>
      </c>
      <c r="J94" s="212"/>
      <c r="K94" s="211">
        <f t="shared" si="36"/>
        <v>0</v>
      </c>
      <c r="L94" s="213"/>
      <c r="M94" s="211">
        <f t="shared" si="37"/>
        <v>0</v>
      </c>
      <c r="N94" s="214">
        <f t="shared" si="38"/>
        <v>5</v>
      </c>
      <c r="O94" s="215">
        <f t="shared" si="39"/>
        <v>6659090</v>
      </c>
      <c r="P94" s="215">
        <f t="shared" si="40"/>
        <v>200000</v>
      </c>
      <c r="Q94" s="216"/>
      <c r="R94" s="14"/>
      <c r="S94" s="10">
        <f t="shared" si="41"/>
        <v>1331818</v>
      </c>
      <c r="T94" s="10">
        <f t="shared" si="42"/>
        <v>1931818</v>
      </c>
      <c r="U94" s="10">
        <f t="shared" si="43"/>
        <v>2231818</v>
      </c>
      <c r="V94" s="10">
        <f t="shared" si="44"/>
        <v>431818</v>
      </c>
      <c r="W94" s="345">
        <v>43504</v>
      </c>
      <c r="X94" s="350">
        <v>6659090</v>
      </c>
      <c r="Y94" s="350"/>
      <c r="Z94" s="344"/>
      <c r="AA94" s="344"/>
      <c r="AB94" s="344"/>
      <c r="AC94" s="344"/>
      <c r="AD94" s="344"/>
      <c r="AE94" s="347">
        <f t="shared" si="46"/>
        <v>6659090</v>
      </c>
      <c r="AF94" s="348">
        <f t="shared" si="45"/>
        <v>0</v>
      </c>
      <c r="AG94" s="107"/>
    </row>
    <row r="95" spans="1:33" ht="24" thickBot="1" x14ac:dyDescent="0.4">
      <c r="A95" s="219"/>
      <c r="B95" s="220"/>
      <c r="C95" s="221"/>
      <c r="D95" s="222"/>
      <c r="E95" s="223"/>
      <c r="F95" s="224"/>
      <c r="G95" s="370">
        <f t="shared" si="34"/>
        <v>0</v>
      </c>
      <c r="H95" s="371"/>
      <c r="I95" s="372">
        <f t="shared" si="35"/>
        <v>0</v>
      </c>
      <c r="J95" s="373"/>
      <c r="K95" s="372">
        <f t="shared" si="36"/>
        <v>0</v>
      </c>
      <c r="L95" s="374"/>
      <c r="M95" s="372">
        <f t="shared" si="37"/>
        <v>0</v>
      </c>
      <c r="N95" s="375">
        <f t="shared" si="38"/>
        <v>0</v>
      </c>
      <c r="O95" s="376">
        <f t="shared" si="39"/>
        <v>0</v>
      </c>
      <c r="P95" s="377">
        <f>+N95*45000</f>
        <v>0</v>
      </c>
      <c r="Q95" s="378">
        <f>+O95+P95</f>
        <v>0</v>
      </c>
      <c r="R95" s="14"/>
      <c r="S95" s="10"/>
      <c r="T95" s="10"/>
      <c r="U95" s="10"/>
      <c r="V95" s="10"/>
      <c r="W95" s="345"/>
      <c r="X95" s="350"/>
      <c r="Y95" s="350"/>
      <c r="Z95" s="344"/>
      <c r="AA95" s="344"/>
      <c r="AB95" s="344"/>
      <c r="AC95" s="344"/>
      <c r="AD95" s="344"/>
      <c r="AE95" s="347">
        <f>X95+Z95+AB95+AD95</f>
        <v>0</v>
      </c>
      <c r="AF95" s="348">
        <f t="shared" si="45"/>
        <v>0</v>
      </c>
      <c r="AG95" s="107"/>
    </row>
    <row r="96" spans="1:33" ht="24" thickBot="1" x14ac:dyDescent="0.4">
      <c r="A96" s="2787" t="s">
        <v>60</v>
      </c>
      <c r="B96" s="2788"/>
      <c r="C96" s="2788"/>
      <c r="D96" s="2788"/>
      <c r="E96" s="2788"/>
      <c r="F96" s="175">
        <f t="shared" ref="F96:L96" si="49">SUM(F83:F95)</f>
        <v>82</v>
      </c>
      <c r="G96" s="175">
        <f t="shared" si="49"/>
        <v>109209076</v>
      </c>
      <c r="H96" s="175">
        <f t="shared" si="49"/>
        <v>0</v>
      </c>
      <c r="I96" s="175">
        <f t="shared" si="49"/>
        <v>0</v>
      </c>
      <c r="J96" s="175">
        <f t="shared" si="49"/>
        <v>19</v>
      </c>
      <c r="K96" s="175">
        <f t="shared" si="49"/>
        <v>42404542</v>
      </c>
      <c r="L96" s="175">
        <f t="shared" si="49"/>
        <v>0</v>
      </c>
      <c r="M96" s="175">
        <f>SUM(M83:M95)</f>
        <v>0</v>
      </c>
      <c r="N96" s="175">
        <f>SUM(N83:N95)</f>
        <v>101</v>
      </c>
      <c r="O96" s="175">
        <f>SUM(O83:O95)</f>
        <v>151613618</v>
      </c>
      <c r="P96" s="175">
        <f>SUM(P83:P95)</f>
        <v>4040000</v>
      </c>
      <c r="Q96" s="175">
        <f>SUM(Q83:Q95)</f>
        <v>0</v>
      </c>
      <c r="R96" s="14"/>
      <c r="S96" s="10"/>
      <c r="T96" s="10"/>
      <c r="U96" s="10"/>
      <c r="V96" s="10"/>
      <c r="W96" s="26" t="s">
        <v>115</v>
      </c>
      <c r="X96" s="26">
        <f>SUM(X83:X94)</f>
        <v>126540894</v>
      </c>
      <c r="Y96" s="26"/>
      <c r="Z96" s="26">
        <f>SUM(Z83:Z94)</f>
        <v>7000000</v>
      </c>
      <c r="AA96" s="26"/>
      <c r="AB96" s="26">
        <f>SUM(AB83:AB94)</f>
        <v>2486362</v>
      </c>
      <c r="AC96" s="26"/>
      <c r="AD96" s="26">
        <f>SUM(AD83:AD94)</f>
        <v>0</v>
      </c>
      <c r="AE96" s="26">
        <f>SUM(AE83:AE94)</f>
        <v>136027256</v>
      </c>
      <c r="AF96" s="26">
        <f>SUM(AF83:AF94)</f>
        <v>15586362</v>
      </c>
      <c r="AG96" s="107"/>
    </row>
    <row r="97" spans="1:33" ht="23.25" x14ac:dyDescent="0.35">
      <c r="A97" s="13" t="s">
        <v>61</v>
      </c>
      <c r="B97" s="13"/>
      <c r="C97" s="13"/>
      <c r="D97" s="13"/>
      <c r="E97" s="13"/>
      <c r="F97" s="40"/>
      <c r="G97" s="13"/>
      <c r="H97" s="379"/>
      <c r="I97" s="13"/>
      <c r="J97" s="379"/>
      <c r="K97" s="13"/>
      <c r="L97" s="379"/>
      <c r="M97" s="13"/>
      <c r="N97" s="14"/>
      <c r="O97" s="14"/>
      <c r="P97" s="352"/>
      <c r="Q97" s="14"/>
      <c r="R97" s="14"/>
      <c r="S97" s="10"/>
      <c r="T97" s="10"/>
      <c r="U97" s="10"/>
      <c r="V97" s="10"/>
      <c r="W97" s="61"/>
      <c r="X97" s="10"/>
      <c r="Y97" s="61"/>
      <c r="Z97" s="297"/>
      <c r="AA97" s="24"/>
      <c r="AB97" s="24"/>
      <c r="AC97" s="24"/>
      <c r="AD97" s="24"/>
      <c r="AE97" s="63"/>
      <c r="AF97" s="64"/>
      <c r="AG97" s="107"/>
    </row>
    <row r="98" spans="1:33" ht="23.25" x14ac:dyDescent="0.35">
      <c r="A98" s="13"/>
      <c r="B98" s="13"/>
      <c r="C98" s="13"/>
      <c r="D98" s="13"/>
      <c r="E98" s="13"/>
      <c r="F98" s="40"/>
      <c r="G98" s="13"/>
      <c r="H98" s="40"/>
      <c r="I98" s="83"/>
      <c r="J98" s="40"/>
      <c r="K98" s="13"/>
      <c r="L98" s="40"/>
      <c r="M98" s="13"/>
      <c r="N98" s="40"/>
      <c r="O98" s="2798" t="s">
        <v>62</v>
      </c>
      <c r="P98" s="2798"/>
      <c r="Q98" s="2798"/>
      <c r="R98" s="14"/>
      <c r="S98" s="14"/>
      <c r="T98" s="14"/>
      <c r="U98" s="14"/>
      <c r="V98" s="14"/>
      <c r="W98" s="25"/>
      <c r="X98" s="25"/>
      <c r="Y98" s="25"/>
      <c r="Z98" s="24"/>
      <c r="AA98" s="24"/>
      <c r="AB98" s="24"/>
      <c r="AC98" s="24"/>
      <c r="AD98" s="24"/>
      <c r="AE98" s="24"/>
      <c r="AF98" s="24"/>
      <c r="AG98" s="107"/>
    </row>
    <row r="99" spans="1:33" ht="23.25" x14ac:dyDescent="0.35">
      <c r="A99" s="13"/>
      <c r="B99" s="13"/>
      <c r="C99" s="13"/>
      <c r="D99" s="13"/>
      <c r="E99" s="13"/>
      <c r="F99" s="337"/>
      <c r="G99" s="13"/>
      <c r="H99" s="337"/>
      <c r="I99" s="13"/>
      <c r="J99" s="337"/>
      <c r="K99" s="13"/>
      <c r="L99" s="337"/>
      <c r="M99" s="13"/>
      <c r="N99" s="337"/>
      <c r="O99" s="337"/>
      <c r="P99" s="337"/>
      <c r="Q99" s="337"/>
      <c r="R99" s="14"/>
      <c r="S99" s="14"/>
      <c r="T99" s="14"/>
      <c r="U99" s="14"/>
      <c r="V99" s="14"/>
      <c r="W99" s="25"/>
      <c r="X99" s="25"/>
      <c r="Y99" s="25"/>
      <c r="Z99" s="24"/>
      <c r="AA99" s="24"/>
      <c r="AB99" s="24"/>
      <c r="AC99" s="24"/>
      <c r="AD99" s="24"/>
      <c r="AE99" s="308"/>
      <c r="AF99" s="24"/>
      <c r="AG99" s="107"/>
    </row>
    <row r="100" spans="1:33" ht="23.25" x14ac:dyDescent="0.35">
      <c r="A100" s="13"/>
      <c r="B100" s="13"/>
      <c r="C100" s="13"/>
      <c r="D100" s="13"/>
      <c r="E100" s="13"/>
      <c r="F100" s="353"/>
      <c r="G100" s="13"/>
      <c r="H100" s="353"/>
      <c r="I100" s="13"/>
      <c r="J100" s="353"/>
      <c r="K100" s="13"/>
      <c r="L100" s="353"/>
      <c r="M100" s="13"/>
      <c r="N100" s="13"/>
      <c r="O100" s="14"/>
      <c r="P100" s="14"/>
      <c r="Q100" s="14"/>
      <c r="R100" s="14"/>
      <c r="S100" s="14"/>
      <c r="T100" s="14"/>
      <c r="U100" s="14"/>
      <c r="V100" s="14"/>
      <c r="W100" s="2825"/>
      <c r="X100" s="2825"/>
      <c r="Y100" s="2825"/>
      <c r="Z100" s="2825"/>
      <c r="AA100" s="2825"/>
      <c r="AB100" s="2825"/>
      <c r="AC100" s="2825"/>
      <c r="AD100" s="2825"/>
      <c r="AE100" s="2825"/>
      <c r="AF100" s="2825"/>
      <c r="AG100" s="107"/>
    </row>
    <row r="101" spans="1:33" ht="23.25" x14ac:dyDescent="0.3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4"/>
      <c r="P101" s="14"/>
      <c r="Q101" s="14"/>
      <c r="R101" s="334"/>
      <c r="S101" s="334"/>
      <c r="T101" s="334"/>
      <c r="U101" s="334"/>
      <c r="V101" s="334"/>
      <c r="W101" s="2825"/>
      <c r="X101" s="2825"/>
      <c r="Y101" s="2825"/>
      <c r="Z101" s="2825"/>
      <c r="AA101" s="2825"/>
      <c r="AB101" s="2826"/>
      <c r="AC101" s="2825"/>
      <c r="AD101" s="2826"/>
      <c r="AE101" s="2827"/>
      <c r="AF101" s="2828"/>
      <c r="AG101" s="107"/>
    </row>
    <row r="102" spans="1:33" ht="23.25" x14ac:dyDescent="0.3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2810" t="s">
        <v>63</v>
      </c>
      <c r="P102" s="2810"/>
      <c r="Q102" s="2810"/>
      <c r="R102" s="334"/>
      <c r="S102" s="334"/>
      <c r="T102" s="334"/>
      <c r="U102" s="334"/>
      <c r="V102" s="334"/>
      <c r="W102" s="2825"/>
      <c r="X102" s="2825"/>
      <c r="Y102" s="2825"/>
      <c r="Z102" s="2825"/>
      <c r="AA102" s="2825"/>
      <c r="AB102" s="2826"/>
      <c r="AC102" s="2825"/>
      <c r="AD102" s="2826"/>
      <c r="AE102" s="2827"/>
      <c r="AF102" s="2828"/>
      <c r="AG102" s="107"/>
    </row>
    <row r="103" spans="1:33" ht="23.25" x14ac:dyDescent="0.3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2798" t="s">
        <v>64</v>
      </c>
      <c r="P103" s="2798"/>
      <c r="Q103" s="2798"/>
      <c r="R103" s="7"/>
      <c r="S103" s="7"/>
      <c r="T103" s="7"/>
      <c r="U103" s="7"/>
      <c r="V103" s="7"/>
      <c r="W103" s="61"/>
      <c r="X103" s="10"/>
      <c r="Y103" s="10"/>
      <c r="Z103" s="10"/>
      <c r="AA103" s="10"/>
      <c r="AB103" s="62"/>
      <c r="AC103" s="62"/>
      <c r="AD103" s="24"/>
      <c r="AE103" s="63"/>
      <c r="AF103" s="64"/>
      <c r="AG103" s="107"/>
    </row>
    <row r="104" spans="1:33" ht="16.5" customHeight="1" x14ac:dyDescent="0.35">
      <c r="A104" s="13" t="s">
        <v>0</v>
      </c>
      <c r="B104" s="13" t="s">
        <v>186</v>
      </c>
      <c r="C104" s="144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4"/>
      <c r="O104" s="354" t="s">
        <v>66</v>
      </c>
      <c r="P104" s="2799" t="s">
        <v>2</v>
      </c>
      <c r="Q104" s="2799"/>
      <c r="R104" s="14"/>
      <c r="S104" s="14"/>
      <c r="T104" s="14"/>
      <c r="U104" s="14"/>
      <c r="V104" s="14"/>
      <c r="W104" s="61"/>
      <c r="X104" s="10"/>
      <c r="Y104" s="10"/>
      <c r="Z104" s="10"/>
      <c r="AA104" s="10"/>
      <c r="AB104" s="62"/>
      <c r="AC104" s="62"/>
      <c r="AD104" s="24"/>
      <c r="AE104" s="63"/>
      <c r="AF104" s="64"/>
      <c r="AG104" s="107"/>
    </row>
    <row r="105" spans="1:33" ht="23.25" x14ac:dyDescent="0.35">
      <c r="A105" s="13" t="s">
        <v>3</v>
      </c>
      <c r="B105" s="13" t="s">
        <v>4</v>
      </c>
      <c r="C105" s="14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4"/>
      <c r="O105" s="355"/>
      <c r="P105" s="14"/>
      <c r="Q105" s="14"/>
      <c r="R105" s="14"/>
      <c r="S105" s="14"/>
      <c r="T105" s="14"/>
      <c r="U105" s="14"/>
      <c r="V105" s="14"/>
      <c r="W105" s="61"/>
      <c r="X105" s="10"/>
      <c r="Y105" s="2"/>
      <c r="Z105" s="10"/>
      <c r="AA105" s="10"/>
      <c r="AB105" s="62"/>
      <c r="AC105" s="62"/>
      <c r="AD105" s="24"/>
      <c r="AE105" s="63"/>
      <c r="AF105" s="64"/>
      <c r="AG105" s="107"/>
    </row>
    <row r="106" spans="1:33" ht="23.25" x14ac:dyDescent="0.3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4"/>
      <c r="O106" s="14"/>
      <c r="P106" s="14"/>
      <c r="Q106" s="14"/>
      <c r="R106" s="14"/>
      <c r="S106" s="14"/>
      <c r="T106" s="14"/>
      <c r="U106" s="14"/>
      <c r="V106" s="14"/>
      <c r="W106" s="61"/>
      <c r="X106" s="10"/>
      <c r="Y106" s="61"/>
      <c r="Z106" s="10"/>
      <c r="AA106" s="10"/>
      <c r="AB106" s="62"/>
      <c r="AC106" s="62"/>
      <c r="AD106" s="24"/>
      <c r="AE106" s="63"/>
      <c r="AF106" s="64"/>
      <c r="AG106" s="107"/>
    </row>
    <row r="107" spans="1:33" ht="23.25" x14ac:dyDescent="0.35">
      <c r="A107" s="13" t="s">
        <v>5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4"/>
      <c r="O107" s="14"/>
      <c r="P107" s="14"/>
      <c r="Q107" s="14"/>
      <c r="R107" s="14"/>
      <c r="S107" s="14"/>
      <c r="T107" s="14"/>
      <c r="U107" s="14"/>
      <c r="V107" s="14"/>
      <c r="W107" s="61"/>
      <c r="X107" s="10"/>
      <c r="Y107" s="10"/>
      <c r="Z107" s="10"/>
      <c r="AA107" s="10"/>
      <c r="AB107" s="62"/>
      <c r="AC107" s="62"/>
      <c r="AD107" s="24"/>
      <c r="AE107" s="63"/>
      <c r="AF107" s="64"/>
      <c r="AG107" s="107"/>
    </row>
    <row r="108" spans="1:33" ht="23.25" x14ac:dyDescent="0.35">
      <c r="A108" s="13" t="s">
        <v>6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4"/>
      <c r="O108" s="14"/>
      <c r="P108" s="14"/>
      <c r="Q108" s="14"/>
      <c r="R108" s="14"/>
      <c r="S108" s="14"/>
      <c r="T108" s="14"/>
      <c r="U108" s="14"/>
      <c r="V108" s="14"/>
      <c r="W108" s="61"/>
      <c r="X108" s="10"/>
      <c r="Y108" s="10"/>
      <c r="Z108" s="10"/>
      <c r="AA108" s="10"/>
      <c r="AB108" s="62"/>
      <c r="AC108" s="62"/>
      <c r="AD108" s="24"/>
      <c r="AE108" s="63"/>
      <c r="AF108" s="64"/>
      <c r="AG108" s="107"/>
    </row>
    <row r="109" spans="1:33" ht="23.25" x14ac:dyDescent="0.35">
      <c r="A109" s="13" t="s">
        <v>7</v>
      </c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4"/>
      <c r="O109" s="14"/>
      <c r="P109" s="14"/>
      <c r="Q109" s="14"/>
      <c r="R109" s="14"/>
      <c r="S109" s="14"/>
      <c r="T109" s="14"/>
      <c r="U109" s="14"/>
      <c r="V109" s="14"/>
      <c r="W109" s="10"/>
      <c r="X109" s="10"/>
      <c r="Y109" s="10"/>
      <c r="Z109" s="10"/>
      <c r="AA109" s="10"/>
      <c r="AB109" s="62"/>
      <c r="AC109" s="62"/>
      <c r="AD109" s="24"/>
      <c r="AE109" s="63"/>
      <c r="AF109" s="64"/>
      <c r="AG109" s="107"/>
    </row>
    <row r="110" spans="1:33" ht="24" thickBot="1" x14ac:dyDescent="0.4">
      <c r="A110" s="13" t="s">
        <v>8</v>
      </c>
      <c r="B110" s="13"/>
      <c r="C110" s="13"/>
      <c r="D110" s="13"/>
      <c r="E110" s="13"/>
      <c r="F110" s="13"/>
      <c r="G110" s="147"/>
      <c r="H110" s="147"/>
      <c r="I110" s="13"/>
      <c r="J110" s="13"/>
      <c r="K110" s="13"/>
      <c r="L110" s="13"/>
      <c r="M110" s="13"/>
      <c r="N110" s="148"/>
      <c r="O110" s="148"/>
      <c r="P110" s="2814" t="s">
        <v>86</v>
      </c>
      <c r="Q110" s="2814"/>
      <c r="R110" s="14"/>
      <c r="S110" s="14"/>
      <c r="T110" s="14"/>
      <c r="U110" s="14"/>
      <c r="V110" s="14"/>
      <c r="W110" s="61"/>
      <c r="X110" s="65"/>
      <c r="Y110" s="61"/>
      <c r="Z110" s="65"/>
      <c r="AA110" s="65"/>
      <c r="AB110" s="65"/>
      <c r="AC110" s="65"/>
      <c r="AD110" s="65"/>
      <c r="AE110" s="63"/>
      <c r="AF110" s="64"/>
      <c r="AG110" s="107"/>
    </row>
    <row r="111" spans="1:33" ht="24" thickBot="1" x14ac:dyDescent="0.4">
      <c r="A111" s="2801" t="s">
        <v>10</v>
      </c>
      <c r="B111" s="2804" t="s">
        <v>11</v>
      </c>
      <c r="C111" s="2804" t="s">
        <v>12</v>
      </c>
      <c r="D111" s="2804" t="s">
        <v>13</v>
      </c>
      <c r="E111" s="2804" t="s">
        <v>14</v>
      </c>
      <c r="F111" s="2807" t="s">
        <v>15</v>
      </c>
      <c r="G111" s="2808"/>
      <c r="H111" s="2808"/>
      <c r="I111" s="2808"/>
      <c r="J111" s="2808"/>
      <c r="K111" s="2808"/>
      <c r="L111" s="2808"/>
      <c r="M111" s="2809"/>
      <c r="N111" s="2792" t="s">
        <v>16</v>
      </c>
      <c r="O111" s="2792" t="s">
        <v>17</v>
      </c>
      <c r="P111" s="2792" t="s">
        <v>18</v>
      </c>
      <c r="Q111" s="343" t="s">
        <v>19</v>
      </c>
      <c r="R111" s="334"/>
      <c r="S111" s="334"/>
      <c r="T111" s="334"/>
      <c r="U111" s="334"/>
      <c r="V111" s="334"/>
      <c r="W111" s="2791" t="s">
        <v>107</v>
      </c>
      <c r="X111" s="2791"/>
      <c r="Y111" s="2791"/>
      <c r="Z111" s="2791"/>
      <c r="AA111" s="2791"/>
      <c r="AB111" s="2791"/>
      <c r="AC111" s="2791"/>
      <c r="AD111" s="2791"/>
      <c r="AE111" s="2791"/>
      <c r="AF111" s="2791"/>
      <c r="AG111" s="107"/>
    </row>
    <row r="112" spans="1:33" ht="16.5" customHeight="1" thickBot="1" x14ac:dyDescent="0.4">
      <c r="A112" s="2802"/>
      <c r="B112" s="2805"/>
      <c r="C112" s="2805"/>
      <c r="D112" s="2805"/>
      <c r="E112" s="2805"/>
      <c r="F112" s="2795" t="s">
        <v>20</v>
      </c>
      <c r="G112" s="2795"/>
      <c r="H112" s="2795" t="s">
        <v>21</v>
      </c>
      <c r="I112" s="2795"/>
      <c r="J112" s="2795" t="s">
        <v>22</v>
      </c>
      <c r="K112" s="2795"/>
      <c r="L112" s="2795" t="s">
        <v>23</v>
      </c>
      <c r="M112" s="2795"/>
      <c r="N112" s="2793"/>
      <c r="O112" s="2793"/>
      <c r="P112" s="2793"/>
      <c r="Q112" s="2796" t="s">
        <v>24</v>
      </c>
      <c r="R112" s="334"/>
      <c r="S112" s="334"/>
      <c r="T112" s="334"/>
      <c r="U112" s="334"/>
      <c r="V112" s="334"/>
      <c r="W112" s="2791" t="s">
        <v>108</v>
      </c>
      <c r="X112" s="2791" t="s">
        <v>109</v>
      </c>
      <c r="Y112" s="2791" t="s">
        <v>108</v>
      </c>
      <c r="Z112" s="2791" t="s">
        <v>110</v>
      </c>
      <c r="AA112" s="2791" t="s">
        <v>108</v>
      </c>
      <c r="AB112" s="2784" t="s">
        <v>111</v>
      </c>
      <c r="AC112" s="2791" t="s">
        <v>108</v>
      </c>
      <c r="AD112" s="2784" t="s">
        <v>112</v>
      </c>
      <c r="AE112" s="2785" t="s">
        <v>113</v>
      </c>
      <c r="AF112" s="2786" t="s">
        <v>114</v>
      </c>
      <c r="AG112" s="107"/>
    </row>
    <row r="113" spans="1:33" ht="24" thickBot="1" x14ac:dyDescent="0.4">
      <c r="A113" s="2803"/>
      <c r="B113" s="2806"/>
      <c r="C113" s="2806"/>
      <c r="D113" s="2806"/>
      <c r="E113" s="2806"/>
      <c r="F113" s="244" t="s">
        <v>25</v>
      </c>
      <c r="G113" s="244" t="s">
        <v>26</v>
      </c>
      <c r="H113" s="244" t="s">
        <v>25</v>
      </c>
      <c r="I113" s="244" t="s">
        <v>26</v>
      </c>
      <c r="J113" s="244" t="s">
        <v>25</v>
      </c>
      <c r="K113" s="244" t="s">
        <v>26</v>
      </c>
      <c r="L113" s="244" t="s">
        <v>25</v>
      </c>
      <c r="M113" s="244" t="s">
        <v>26</v>
      </c>
      <c r="N113" s="2794"/>
      <c r="O113" s="2794"/>
      <c r="P113" s="2794"/>
      <c r="Q113" s="2797"/>
      <c r="R113" s="7"/>
      <c r="S113" s="9" t="s">
        <v>20</v>
      </c>
      <c r="T113" s="9" t="s">
        <v>27</v>
      </c>
      <c r="U113" s="9" t="s">
        <v>28</v>
      </c>
      <c r="V113" s="9" t="s">
        <v>29</v>
      </c>
      <c r="W113" s="2791"/>
      <c r="X113" s="2791"/>
      <c r="Y113" s="2791"/>
      <c r="Z113" s="2791"/>
      <c r="AA113" s="2791"/>
      <c r="AB113" s="2784"/>
      <c r="AC113" s="2791"/>
      <c r="AD113" s="2784"/>
      <c r="AE113" s="2785"/>
      <c r="AF113" s="2786"/>
      <c r="AG113" s="107"/>
    </row>
    <row r="114" spans="1:33" ht="23.25" x14ac:dyDescent="0.35">
      <c r="A114" s="153">
        <v>1</v>
      </c>
      <c r="B114" s="154">
        <v>43504</v>
      </c>
      <c r="C114" s="173">
        <v>220</v>
      </c>
      <c r="D114" s="156" t="s">
        <v>175</v>
      </c>
      <c r="E114" s="157" t="s">
        <v>31</v>
      </c>
      <c r="F114" s="158"/>
      <c r="G114" s="159">
        <f t="shared" ref="G114:G140" si="50">F114*S114</f>
        <v>0</v>
      </c>
      <c r="H114" s="160">
        <v>1</v>
      </c>
      <c r="I114" s="161">
        <f t="shared" ref="I114:I140" si="51">H114*T114</f>
        <v>1931818</v>
      </c>
      <c r="J114" s="162"/>
      <c r="K114" s="161">
        <f t="shared" ref="K114:K140" si="52">J114*U114</f>
        <v>0</v>
      </c>
      <c r="L114" s="163">
        <v>2</v>
      </c>
      <c r="M114" s="161">
        <f t="shared" ref="M114:M140" si="53">L114*V114</f>
        <v>863636</v>
      </c>
      <c r="N114" s="164">
        <f t="shared" ref="N114:N140" si="54">+L114+J114+H114+F114</f>
        <v>3</v>
      </c>
      <c r="O114" s="165">
        <f t="shared" ref="O114:O140" si="55">+M114+K114+I114+G114</f>
        <v>2795454</v>
      </c>
      <c r="P114" s="201">
        <f t="shared" ref="P114:P139" si="56">+N114*40000</f>
        <v>120000</v>
      </c>
      <c r="Q114" s="202"/>
      <c r="R114" s="14"/>
      <c r="S114" s="10">
        <f t="shared" ref="S114:S140" si="57">1331818</f>
        <v>1331818</v>
      </c>
      <c r="T114" s="10">
        <f t="shared" ref="T114:T140" si="58">1931818</f>
        <v>1931818</v>
      </c>
      <c r="U114" s="10">
        <f t="shared" ref="U114:U140" si="59">2231818</f>
        <v>2231818</v>
      </c>
      <c r="V114" s="10">
        <f t="shared" ref="V114:V140" si="60">431818</f>
        <v>431818</v>
      </c>
      <c r="W114" s="345">
        <v>43508</v>
      </c>
      <c r="X114" s="165">
        <v>1000000</v>
      </c>
      <c r="Y114" s="345"/>
      <c r="Z114" s="165"/>
      <c r="AA114" s="165"/>
      <c r="AB114" s="346"/>
      <c r="AC114" s="346"/>
      <c r="AD114" s="344"/>
      <c r="AE114" s="347">
        <f>X114+Z114+AB114+AD114</f>
        <v>1000000</v>
      </c>
      <c r="AF114" s="348">
        <f t="shared" ref="AF114:AF139" si="61">O114-AE114</f>
        <v>1795454</v>
      </c>
      <c r="AG114" s="440" t="s">
        <v>188</v>
      </c>
    </row>
    <row r="115" spans="1:33" ht="23.25" x14ac:dyDescent="0.35">
      <c r="A115" s="168">
        <f>+A114+1</f>
        <v>2</v>
      </c>
      <c r="B115" s="154">
        <f>+B114</f>
        <v>43504</v>
      </c>
      <c r="C115" s="169">
        <f>+C114+1</f>
        <v>221</v>
      </c>
      <c r="D115" s="156" t="s">
        <v>33</v>
      </c>
      <c r="E115" s="157" t="s">
        <v>31</v>
      </c>
      <c r="F115" s="170"/>
      <c r="G115" s="159">
        <f t="shared" si="50"/>
        <v>0</v>
      </c>
      <c r="H115" s="160"/>
      <c r="I115" s="161">
        <f t="shared" si="51"/>
        <v>0</v>
      </c>
      <c r="J115" s="162"/>
      <c r="K115" s="161">
        <f t="shared" si="52"/>
        <v>0</v>
      </c>
      <c r="L115" s="163">
        <v>2</v>
      </c>
      <c r="M115" s="161">
        <f t="shared" si="53"/>
        <v>863636</v>
      </c>
      <c r="N115" s="171">
        <f t="shared" si="54"/>
        <v>2</v>
      </c>
      <c r="O115" s="165">
        <f t="shared" si="55"/>
        <v>863636</v>
      </c>
      <c r="P115" s="165">
        <f t="shared" si="56"/>
        <v>80000</v>
      </c>
      <c r="Q115" s="167"/>
      <c r="R115" s="14"/>
      <c r="S115" s="10">
        <f t="shared" si="57"/>
        <v>1331818</v>
      </c>
      <c r="T115" s="10">
        <f t="shared" si="58"/>
        <v>1931818</v>
      </c>
      <c r="U115" s="10">
        <f t="shared" si="59"/>
        <v>2231818</v>
      </c>
      <c r="V115" s="10">
        <f t="shared" si="60"/>
        <v>431818</v>
      </c>
      <c r="W115" s="345">
        <v>43508</v>
      </c>
      <c r="X115" s="165">
        <v>863636</v>
      </c>
      <c r="Y115" s="345"/>
      <c r="Z115" s="165">
        <v>0</v>
      </c>
      <c r="AA115" s="165"/>
      <c r="AB115" s="346"/>
      <c r="AC115" s="346"/>
      <c r="AD115" s="344"/>
      <c r="AE115" s="347">
        <f t="shared" ref="AE115:AE139" si="62">X115+Z115+AB115+AD115</f>
        <v>863636</v>
      </c>
      <c r="AF115" s="348">
        <f t="shared" si="61"/>
        <v>0</v>
      </c>
      <c r="AG115" s="107"/>
    </row>
    <row r="116" spans="1:33" ht="18.75" customHeight="1" x14ac:dyDescent="0.35">
      <c r="A116" s="168">
        <f t="shared" ref="A116:A139" si="63">+A115+1</f>
        <v>3</v>
      </c>
      <c r="B116" s="154">
        <f t="shared" ref="B116:B139" si="64">+B115</f>
        <v>43504</v>
      </c>
      <c r="C116" s="169">
        <f t="shared" ref="C116:C139" si="65">+C115+1</f>
        <v>222</v>
      </c>
      <c r="D116" s="156" t="s">
        <v>79</v>
      </c>
      <c r="E116" s="157" t="s">
        <v>31</v>
      </c>
      <c r="F116" s="170"/>
      <c r="G116" s="159">
        <f t="shared" si="50"/>
        <v>0</v>
      </c>
      <c r="H116" s="160">
        <v>1</v>
      </c>
      <c r="I116" s="161">
        <f t="shared" si="51"/>
        <v>1931818</v>
      </c>
      <c r="J116" s="162"/>
      <c r="K116" s="161">
        <f t="shared" si="52"/>
        <v>0</v>
      </c>
      <c r="L116" s="163">
        <v>2</v>
      </c>
      <c r="M116" s="161">
        <f t="shared" si="53"/>
        <v>863636</v>
      </c>
      <c r="N116" s="171">
        <f t="shared" si="54"/>
        <v>3</v>
      </c>
      <c r="O116" s="165">
        <f t="shared" si="55"/>
        <v>2795454</v>
      </c>
      <c r="P116" s="165">
        <f t="shared" si="56"/>
        <v>120000</v>
      </c>
      <c r="Q116" s="167"/>
      <c r="R116" s="14"/>
      <c r="S116" s="10">
        <f t="shared" si="57"/>
        <v>1331818</v>
      </c>
      <c r="T116" s="10">
        <f t="shared" si="58"/>
        <v>1931818</v>
      </c>
      <c r="U116" s="10">
        <f t="shared" si="59"/>
        <v>2231818</v>
      </c>
      <c r="V116" s="10">
        <f t="shared" si="60"/>
        <v>431818</v>
      </c>
      <c r="W116" s="345">
        <v>43508</v>
      </c>
      <c r="X116" s="165">
        <v>2795454</v>
      </c>
      <c r="Y116" s="155"/>
      <c r="Z116" s="165"/>
      <c r="AA116" s="165"/>
      <c r="AB116" s="346"/>
      <c r="AC116" s="346"/>
      <c r="AD116" s="344"/>
      <c r="AE116" s="347">
        <f t="shared" si="62"/>
        <v>2795454</v>
      </c>
      <c r="AF116" s="348">
        <f t="shared" si="61"/>
        <v>0</v>
      </c>
      <c r="AG116" s="107"/>
    </row>
    <row r="117" spans="1:33" s="824" customFormat="1" ht="18.75" customHeight="1" x14ac:dyDescent="0.35">
      <c r="A117" s="381">
        <f t="shared" si="63"/>
        <v>4</v>
      </c>
      <c r="B117" s="322">
        <f t="shared" si="64"/>
        <v>43504</v>
      </c>
      <c r="C117" s="382">
        <f t="shared" si="65"/>
        <v>223</v>
      </c>
      <c r="D117" s="156" t="s">
        <v>82</v>
      </c>
      <c r="E117" s="324" t="s">
        <v>31</v>
      </c>
      <c r="F117" s="170"/>
      <c r="G117" s="325">
        <f t="shared" si="50"/>
        <v>0</v>
      </c>
      <c r="H117" s="326">
        <v>2</v>
      </c>
      <c r="I117" s="161">
        <f t="shared" si="51"/>
        <v>3863636</v>
      </c>
      <c r="J117" s="162"/>
      <c r="K117" s="161">
        <f t="shared" si="52"/>
        <v>0</v>
      </c>
      <c r="L117" s="163">
        <v>2</v>
      </c>
      <c r="M117" s="161">
        <f t="shared" si="53"/>
        <v>863636</v>
      </c>
      <c r="N117" s="383">
        <f t="shared" si="54"/>
        <v>4</v>
      </c>
      <c r="O117" s="328">
        <f t="shared" si="55"/>
        <v>4727272</v>
      </c>
      <c r="P117" s="328">
        <f t="shared" si="56"/>
        <v>160000</v>
      </c>
      <c r="Q117" s="338"/>
      <c r="R117" s="384"/>
      <c r="S117" s="340">
        <f t="shared" si="57"/>
        <v>1331818</v>
      </c>
      <c r="T117" s="340">
        <f t="shared" si="58"/>
        <v>1931818</v>
      </c>
      <c r="U117" s="340">
        <f t="shared" si="59"/>
        <v>2231818</v>
      </c>
      <c r="V117" s="340">
        <f t="shared" si="60"/>
        <v>431818</v>
      </c>
      <c r="W117" s="821"/>
      <c r="X117" s="328">
        <v>0</v>
      </c>
      <c r="Y117" s="822"/>
      <c r="Z117" s="328"/>
      <c r="AA117" s="328"/>
      <c r="AB117" s="823"/>
      <c r="AC117" s="823"/>
      <c r="AD117" s="386"/>
      <c r="AE117" s="387">
        <f t="shared" si="62"/>
        <v>0</v>
      </c>
      <c r="AF117" s="348">
        <f t="shared" si="61"/>
        <v>4727272</v>
      </c>
      <c r="AG117" s="440" t="s">
        <v>188</v>
      </c>
    </row>
    <row r="118" spans="1:33" ht="18.75" customHeight="1" x14ac:dyDescent="0.35">
      <c r="A118" s="168">
        <f t="shared" si="63"/>
        <v>5</v>
      </c>
      <c r="B118" s="154">
        <f t="shared" si="64"/>
        <v>43504</v>
      </c>
      <c r="C118" s="169">
        <f t="shared" si="65"/>
        <v>224</v>
      </c>
      <c r="D118" s="156" t="s">
        <v>48</v>
      </c>
      <c r="E118" s="157" t="s">
        <v>43</v>
      </c>
      <c r="F118" s="170">
        <v>5</v>
      </c>
      <c r="G118" s="159">
        <f t="shared" si="50"/>
        <v>6659090</v>
      </c>
      <c r="H118" s="160"/>
      <c r="I118" s="161">
        <f t="shared" si="51"/>
        <v>0</v>
      </c>
      <c r="J118" s="162"/>
      <c r="K118" s="161">
        <f t="shared" si="52"/>
        <v>0</v>
      </c>
      <c r="L118" s="163"/>
      <c r="M118" s="161">
        <f t="shared" si="53"/>
        <v>0</v>
      </c>
      <c r="N118" s="171">
        <f t="shared" si="54"/>
        <v>5</v>
      </c>
      <c r="O118" s="165">
        <f t="shared" si="55"/>
        <v>6659090</v>
      </c>
      <c r="P118" s="165">
        <f t="shared" si="56"/>
        <v>200000</v>
      </c>
      <c r="Q118" s="167"/>
      <c r="R118" s="14"/>
      <c r="S118" s="10">
        <f t="shared" si="57"/>
        <v>1331818</v>
      </c>
      <c r="T118" s="10">
        <f t="shared" si="58"/>
        <v>1931818</v>
      </c>
      <c r="U118" s="10">
        <f t="shared" si="59"/>
        <v>2231818</v>
      </c>
      <c r="V118" s="10">
        <f t="shared" si="60"/>
        <v>431818</v>
      </c>
      <c r="W118" s="345">
        <v>43508</v>
      </c>
      <c r="X118" s="165">
        <v>6659090</v>
      </c>
      <c r="Y118" s="165"/>
      <c r="Z118" s="165"/>
      <c r="AA118" s="165"/>
      <c r="AB118" s="346"/>
      <c r="AC118" s="346"/>
      <c r="AD118" s="344"/>
      <c r="AE118" s="347">
        <f t="shared" si="62"/>
        <v>6659090</v>
      </c>
      <c r="AF118" s="348">
        <f t="shared" si="61"/>
        <v>0</v>
      </c>
      <c r="AG118" s="107"/>
    </row>
    <row r="119" spans="1:33" ht="18.75" customHeight="1" x14ac:dyDescent="0.35">
      <c r="A119" s="168">
        <f t="shared" si="63"/>
        <v>6</v>
      </c>
      <c r="B119" s="154">
        <f t="shared" si="64"/>
        <v>43504</v>
      </c>
      <c r="C119" s="169">
        <f t="shared" si="65"/>
        <v>225</v>
      </c>
      <c r="D119" s="156" t="s">
        <v>50</v>
      </c>
      <c r="E119" s="157" t="s">
        <v>43</v>
      </c>
      <c r="F119" s="170">
        <v>5</v>
      </c>
      <c r="G119" s="159">
        <f t="shared" si="50"/>
        <v>6659090</v>
      </c>
      <c r="H119" s="160"/>
      <c r="I119" s="161">
        <f t="shared" si="51"/>
        <v>0</v>
      </c>
      <c r="J119" s="162"/>
      <c r="K119" s="161">
        <f t="shared" si="52"/>
        <v>0</v>
      </c>
      <c r="L119" s="163"/>
      <c r="M119" s="161">
        <f t="shared" si="53"/>
        <v>0</v>
      </c>
      <c r="N119" s="171">
        <f t="shared" si="54"/>
        <v>5</v>
      </c>
      <c r="O119" s="165">
        <f t="shared" si="55"/>
        <v>6659090</v>
      </c>
      <c r="P119" s="165">
        <f t="shared" si="56"/>
        <v>200000</v>
      </c>
      <c r="Q119" s="167"/>
      <c r="R119" s="14"/>
      <c r="S119" s="10">
        <f t="shared" si="57"/>
        <v>1331818</v>
      </c>
      <c r="T119" s="10">
        <f t="shared" si="58"/>
        <v>1931818</v>
      </c>
      <c r="U119" s="10">
        <f t="shared" si="59"/>
        <v>2231818</v>
      </c>
      <c r="V119" s="10">
        <f t="shared" si="60"/>
        <v>431818</v>
      </c>
      <c r="W119" s="345">
        <v>43507</v>
      </c>
      <c r="X119" s="165">
        <v>6659090</v>
      </c>
      <c r="Y119" s="165"/>
      <c r="Z119" s="165"/>
      <c r="AA119" s="165"/>
      <c r="AB119" s="346"/>
      <c r="AC119" s="346"/>
      <c r="AD119" s="344"/>
      <c r="AE119" s="347">
        <f t="shared" si="62"/>
        <v>6659090</v>
      </c>
      <c r="AF119" s="348">
        <f t="shared" si="61"/>
        <v>0</v>
      </c>
      <c r="AG119" s="107"/>
    </row>
    <row r="120" spans="1:33" ht="18.75" customHeight="1" x14ac:dyDescent="0.35">
      <c r="A120" s="168">
        <f t="shared" si="63"/>
        <v>7</v>
      </c>
      <c r="B120" s="154">
        <f t="shared" si="64"/>
        <v>43504</v>
      </c>
      <c r="C120" s="169">
        <f t="shared" si="65"/>
        <v>226</v>
      </c>
      <c r="D120" s="156" t="s">
        <v>55</v>
      </c>
      <c r="E120" s="157" t="s">
        <v>88</v>
      </c>
      <c r="F120" s="170">
        <v>10</v>
      </c>
      <c r="G120" s="159">
        <f t="shared" si="50"/>
        <v>13318180</v>
      </c>
      <c r="H120" s="160"/>
      <c r="I120" s="161">
        <f t="shared" si="51"/>
        <v>0</v>
      </c>
      <c r="J120" s="162"/>
      <c r="K120" s="161">
        <f t="shared" si="52"/>
        <v>0</v>
      </c>
      <c r="L120" s="163"/>
      <c r="M120" s="161">
        <f t="shared" si="53"/>
        <v>0</v>
      </c>
      <c r="N120" s="171">
        <f t="shared" si="54"/>
        <v>10</v>
      </c>
      <c r="O120" s="165">
        <f t="shared" si="55"/>
        <v>13318180</v>
      </c>
      <c r="P120" s="165">
        <f t="shared" si="56"/>
        <v>400000</v>
      </c>
      <c r="Q120" s="167"/>
      <c r="R120" s="14"/>
      <c r="S120" s="10">
        <f t="shared" si="57"/>
        <v>1331818</v>
      </c>
      <c r="T120" s="10">
        <f t="shared" si="58"/>
        <v>1931818</v>
      </c>
      <c r="U120" s="10">
        <f t="shared" si="59"/>
        <v>2231818</v>
      </c>
      <c r="V120" s="10">
        <f t="shared" si="60"/>
        <v>431818</v>
      </c>
      <c r="W120" s="345">
        <v>43507</v>
      </c>
      <c r="X120" s="165">
        <v>13318180</v>
      </c>
      <c r="Y120" s="165"/>
      <c r="Z120" s="165"/>
      <c r="AA120" s="165"/>
      <c r="AB120" s="346"/>
      <c r="AC120" s="346"/>
      <c r="AD120" s="344"/>
      <c r="AE120" s="347">
        <f t="shared" si="62"/>
        <v>13318180</v>
      </c>
      <c r="AF120" s="348">
        <f t="shared" si="61"/>
        <v>0</v>
      </c>
      <c r="AG120" s="107"/>
    </row>
    <row r="121" spans="1:33" ht="18.75" customHeight="1" x14ac:dyDescent="0.35">
      <c r="A121" s="168">
        <f t="shared" si="63"/>
        <v>8</v>
      </c>
      <c r="B121" s="154">
        <f t="shared" si="64"/>
        <v>43504</v>
      </c>
      <c r="C121" s="169">
        <f t="shared" si="65"/>
        <v>227</v>
      </c>
      <c r="D121" s="156" t="s">
        <v>87</v>
      </c>
      <c r="E121" s="157" t="s">
        <v>88</v>
      </c>
      <c r="F121" s="170">
        <v>10</v>
      </c>
      <c r="G121" s="159">
        <f t="shared" si="50"/>
        <v>13318180</v>
      </c>
      <c r="H121" s="160"/>
      <c r="I121" s="161">
        <f t="shared" si="51"/>
        <v>0</v>
      </c>
      <c r="J121" s="162"/>
      <c r="K121" s="161">
        <f t="shared" si="52"/>
        <v>0</v>
      </c>
      <c r="L121" s="163"/>
      <c r="M121" s="161">
        <f t="shared" si="53"/>
        <v>0</v>
      </c>
      <c r="N121" s="171">
        <f t="shared" si="54"/>
        <v>10</v>
      </c>
      <c r="O121" s="165">
        <f t="shared" si="55"/>
        <v>13318180</v>
      </c>
      <c r="P121" s="165">
        <f t="shared" si="56"/>
        <v>400000</v>
      </c>
      <c r="Q121" s="167"/>
      <c r="R121" s="14"/>
      <c r="S121" s="10">
        <f t="shared" si="57"/>
        <v>1331818</v>
      </c>
      <c r="T121" s="10">
        <f t="shared" si="58"/>
        <v>1931818</v>
      </c>
      <c r="U121" s="10">
        <f t="shared" si="59"/>
        <v>2231818</v>
      </c>
      <c r="V121" s="10">
        <f t="shared" si="60"/>
        <v>431818</v>
      </c>
      <c r="W121" s="345">
        <v>43507</v>
      </c>
      <c r="X121" s="26">
        <v>13318180</v>
      </c>
      <c r="Y121" s="26"/>
      <c r="Z121" s="26"/>
      <c r="AA121" s="26"/>
      <c r="AB121" s="26"/>
      <c r="AC121" s="26"/>
      <c r="AD121" s="26"/>
      <c r="AE121" s="347">
        <f t="shared" si="62"/>
        <v>13318180</v>
      </c>
      <c r="AF121" s="348">
        <f t="shared" si="61"/>
        <v>0</v>
      </c>
      <c r="AG121" s="107"/>
    </row>
    <row r="122" spans="1:33" ht="18.75" customHeight="1" x14ac:dyDescent="0.35">
      <c r="A122" s="168">
        <f t="shared" si="63"/>
        <v>9</v>
      </c>
      <c r="B122" s="154">
        <f t="shared" si="64"/>
        <v>43504</v>
      </c>
      <c r="C122" s="169">
        <f t="shared" si="65"/>
        <v>228</v>
      </c>
      <c r="D122" s="156" t="s">
        <v>90</v>
      </c>
      <c r="E122" s="157" t="s">
        <v>88</v>
      </c>
      <c r="F122" s="170">
        <v>10</v>
      </c>
      <c r="G122" s="159">
        <f t="shared" si="50"/>
        <v>13318180</v>
      </c>
      <c r="H122" s="160"/>
      <c r="I122" s="161">
        <f t="shared" si="51"/>
        <v>0</v>
      </c>
      <c r="J122" s="162"/>
      <c r="K122" s="161">
        <f t="shared" si="52"/>
        <v>0</v>
      </c>
      <c r="L122" s="163"/>
      <c r="M122" s="161">
        <f t="shared" si="53"/>
        <v>0</v>
      </c>
      <c r="N122" s="171">
        <f t="shared" si="54"/>
        <v>10</v>
      </c>
      <c r="O122" s="165">
        <f t="shared" si="55"/>
        <v>13318180</v>
      </c>
      <c r="P122" s="165">
        <f t="shared" si="56"/>
        <v>400000</v>
      </c>
      <c r="Q122" s="167"/>
      <c r="R122" s="14"/>
      <c r="S122" s="10">
        <f t="shared" si="57"/>
        <v>1331818</v>
      </c>
      <c r="T122" s="10">
        <f t="shared" si="58"/>
        <v>1931818</v>
      </c>
      <c r="U122" s="10">
        <f t="shared" si="59"/>
        <v>2231818</v>
      </c>
      <c r="V122" s="10">
        <f t="shared" si="60"/>
        <v>431818</v>
      </c>
      <c r="W122" s="345">
        <v>43507</v>
      </c>
      <c r="X122" s="350">
        <v>13318180</v>
      </c>
      <c r="Y122" s="350"/>
      <c r="Z122" s="344"/>
      <c r="AA122" s="344"/>
      <c r="AB122" s="344"/>
      <c r="AC122" s="344"/>
      <c r="AD122" s="344"/>
      <c r="AE122" s="347">
        <f t="shared" si="62"/>
        <v>13318180</v>
      </c>
      <c r="AF122" s="348">
        <f t="shared" si="61"/>
        <v>0</v>
      </c>
      <c r="AG122" s="107"/>
    </row>
    <row r="123" spans="1:33" ht="18.75" customHeight="1" x14ac:dyDescent="0.35">
      <c r="A123" s="168">
        <f t="shared" si="63"/>
        <v>10</v>
      </c>
      <c r="B123" s="154">
        <f t="shared" si="64"/>
        <v>43504</v>
      </c>
      <c r="C123" s="169">
        <f t="shared" si="65"/>
        <v>229</v>
      </c>
      <c r="D123" s="156" t="s">
        <v>106</v>
      </c>
      <c r="E123" s="157" t="s">
        <v>88</v>
      </c>
      <c r="F123" s="170">
        <v>8</v>
      </c>
      <c r="G123" s="159">
        <f t="shared" si="50"/>
        <v>10654544</v>
      </c>
      <c r="H123" s="160"/>
      <c r="I123" s="161">
        <f t="shared" si="51"/>
        <v>0</v>
      </c>
      <c r="J123" s="162"/>
      <c r="K123" s="161">
        <f t="shared" si="52"/>
        <v>0</v>
      </c>
      <c r="L123" s="163"/>
      <c r="M123" s="161">
        <f t="shared" si="53"/>
        <v>0</v>
      </c>
      <c r="N123" s="171">
        <f t="shared" si="54"/>
        <v>8</v>
      </c>
      <c r="O123" s="165">
        <f t="shared" si="55"/>
        <v>10654544</v>
      </c>
      <c r="P123" s="165">
        <f t="shared" si="56"/>
        <v>320000</v>
      </c>
      <c r="Q123" s="167"/>
      <c r="R123" s="14"/>
      <c r="S123" s="10">
        <f t="shared" si="57"/>
        <v>1331818</v>
      </c>
      <c r="T123" s="10">
        <f t="shared" si="58"/>
        <v>1931818</v>
      </c>
      <c r="U123" s="10">
        <f t="shared" si="59"/>
        <v>2231818</v>
      </c>
      <c r="V123" s="10">
        <f t="shared" si="60"/>
        <v>431818</v>
      </c>
      <c r="W123" s="345">
        <v>43546</v>
      </c>
      <c r="X123" s="26">
        <v>10654544</v>
      </c>
      <c r="Y123" s="26"/>
      <c r="Z123" s="26"/>
      <c r="AA123" s="26"/>
      <c r="AB123" s="26"/>
      <c r="AC123" s="26"/>
      <c r="AD123" s="26"/>
      <c r="AE123" s="347">
        <f t="shared" si="62"/>
        <v>10654544</v>
      </c>
      <c r="AF123" s="348">
        <f t="shared" si="61"/>
        <v>0</v>
      </c>
      <c r="AG123" s="129"/>
    </row>
    <row r="124" spans="1:33" ht="18.75" customHeight="1" x14ac:dyDescent="0.35">
      <c r="A124" s="168">
        <f t="shared" si="63"/>
        <v>11</v>
      </c>
      <c r="B124" s="154">
        <f t="shared" si="64"/>
        <v>43504</v>
      </c>
      <c r="C124" s="169">
        <f t="shared" si="65"/>
        <v>230</v>
      </c>
      <c r="D124" s="156" t="s">
        <v>70</v>
      </c>
      <c r="E124" s="157" t="s">
        <v>57</v>
      </c>
      <c r="F124" s="170">
        <v>5</v>
      </c>
      <c r="G124" s="159">
        <f t="shared" si="50"/>
        <v>6659090</v>
      </c>
      <c r="H124" s="160"/>
      <c r="I124" s="161">
        <f t="shared" si="51"/>
        <v>0</v>
      </c>
      <c r="J124" s="162"/>
      <c r="K124" s="161">
        <f t="shared" si="52"/>
        <v>0</v>
      </c>
      <c r="L124" s="163"/>
      <c r="M124" s="161">
        <f t="shared" si="53"/>
        <v>0</v>
      </c>
      <c r="N124" s="171">
        <f t="shared" si="54"/>
        <v>5</v>
      </c>
      <c r="O124" s="165">
        <f t="shared" si="55"/>
        <v>6659090</v>
      </c>
      <c r="P124" s="165">
        <f t="shared" si="56"/>
        <v>200000</v>
      </c>
      <c r="Q124" s="167"/>
      <c r="R124" s="14"/>
      <c r="S124" s="10">
        <f t="shared" si="57"/>
        <v>1331818</v>
      </c>
      <c r="T124" s="10">
        <f t="shared" si="58"/>
        <v>1931818</v>
      </c>
      <c r="U124" s="10">
        <f t="shared" si="59"/>
        <v>2231818</v>
      </c>
      <c r="V124" s="10">
        <f t="shared" si="60"/>
        <v>431818</v>
      </c>
      <c r="W124" s="345">
        <v>43507</v>
      </c>
      <c r="X124" s="350">
        <v>5000000</v>
      </c>
      <c r="Y124" s="345">
        <v>43522</v>
      </c>
      <c r="Z124" s="351">
        <v>1659090</v>
      </c>
      <c r="AA124" s="344"/>
      <c r="AB124" s="344"/>
      <c r="AC124" s="344"/>
      <c r="AD124" s="344"/>
      <c r="AE124" s="347">
        <f t="shared" si="62"/>
        <v>6659090</v>
      </c>
      <c r="AF124" s="348">
        <f t="shared" si="61"/>
        <v>0</v>
      </c>
      <c r="AG124" s="107"/>
    </row>
    <row r="125" spans="1:33" ht="18.75" customHeight="1" x14ac:dyDescent="0.35">
      <c r="A125" s="168">
        <f t="shared" si="63"/>
        <v>12</v>
      </c>
      <c r="B125" s="154">
        <f t="shared" si="64"/>
        <v>43504</v>
      </c>
      <c r="C125" s="169">
        <f t="shared" si="65"/>
        <v>231</v>
      </c>
      <c r="D125" s="156" t="s">
        <v>71</v>
      </c>
      <c r="E125" s="157" t="s">
        <v>57</v>
      </c>
      <c r="F125" s="170">
        <v>5</v>
      </c>
      <c r="G125" s="159">
        <f t="shared" si="50"/>
        <v>6659090</v>
      </c>
      <c r="H125" s="160"/>
      <c r="I125" s="161">
        <f t="shared" si="51"/>
        <v>0</v>
      </c>
      <c r="J125" s="162"/>
      <c r="K125" s="161">
        <f t="shared" si="52"/>
        <v>0</v>
      </c>
      <c r="L125" s="163"/>
      <c r="M125" s="161">
        <f t="shared" si="53"/>
        <v>0</v>
      </c>
      <c r="N125" s="171">
        <f t="shared" si="54"/>
        <v>5</v>
      </c>
      <c r="O125" s="165">
        <f t="shared" si="55"/>
        <v>6659090</v>
      </c>
      <c r="P125" s="165">
        <f t="shared" si="56"/>
        <v>200000</v>
      </c>
      <c r="Q125" s="167"/>
      <c r="R125" s="14"/>
      <c r="S125" s="10">
        <f t="shared" si="57"/>
        <v>1331818</v>
      </c>
      <c r="T125" s="10">
        <f t="shared" si="58"/>
        <v>1931818</v>
      </c>
      <c r="U125" s="10">
        <f t="shared" si="59"/>
        <v>2231818</v>
      </c>
      <c r="V125" s="10">
        <f t="shared" si="60"/>
        <v>431818</v>
      </c>
      <c r="W125" s="345">
        <v>43507</v>
      </c>
      <c r="X125" s="350">
        <v>1360000</v>
      </c>
      <c r="Y125" s="345">
        <v>43509</v>
      </c>
      <c r="Z125" s="351">
        <v>5299090</v>
      </c>
      <c r="AA125" s="344"/>
      <c r="AB125" s="344"/>
      <c r="AC125" s="344"/>
      <c r="AD125" s="344"/>
      <c r="AE125" s="347">
        <f t="shared" si="62"/>
        <v>6659090</v>
      </c>
      <c r="AF125" s="348">
        <f t="shared" si="61"/>
        <v>0</v>
      </c>
      <c r="AG125" s="107"/>
    </row>
    <row r="126" spans="1:33" ht="18.75" customHeight="1" x14ac:dyDescent="0.35">
      <c r="A126" s="168">
        <f t="shared" si="63"/>
        <v>13</v>
      </c>
      <c r="B126" s="154">
        <f t="shared" si="64"/>
        <v>43504</v>
      </c>
      <c r="C126" s="169">
        <f t="shared" si="65"/>
        <v>232</v>
      </c>
      <c r="D126" s="156" t="s">
        <v>72</v>
      </c>
      <c r="E126" s="157" t="s">
        <v>57</v>
      </c>
      <c r="F126" s="170">
        <v>5</v>
      </c>
      <c r="G126" s="159">
        <f t="shared" si="50"/>
        <v>6659090</v>
      </c>
      <c r="H126" s="160"/>
      <c r="I126" s="161">
        <f t="shared" si="51"/>
        <v>0</v>
      </c>
      <c r="J126" s="162">
        <v>2</v>
      </c>
      <c r="K126" s="161">
        <f t="shared" si="52"/>
        <v>4463636</v>
      </c>
      <c r="L126" s="163"/>
      <c r="M126" s="161">
        <f t="shared" si="53"/>
        <v>0</v>
      </c>
      <c r="N126" s="171">
        <f t="shared" si="54"/>
        <v>7</v>
      </c>
      <c r="O126" s="165">
        <f t="shared" si="55"/>
        <v>11122726</v>
      </c>
      <c r="P126" s="165">
        <f t="shared" si="56"/>
        <v>280000</v>
      </c>
      <c r="Q126" s="167"/>
      <c r="R126" s="14"/>
      <c r="S126" s="10">
        <f t="shared" si="57"/>
        <v>1331818</v>
      </c>
      <c r="T126" s="10">
        <f t="shared" si="58"/>
        <v>1931818</v>
      </c>
      <c r="U126" s="10">
        <f t="shared" si="59"/>
        <v>2231818</v>
      </c>
      <c r="V126" s="10">
        <f t="shared" si="60"/>
        <v>431818</v>
      </c>
      <c r="W126" s="345">
        <v>43508</v>
      </c>
      <c r="X126" s="350">
        <v>9000000</v>
      </c>
      <c r="Y126" s="345">
        <v>43516</v>
      </c>
      <c r="Z126" s="351">
        <v>2122726</v>
      </c>
      <c r="AA126" s="344"/>
      <c r="AB126" s="344"/>
      <c r="AC126" s="344"/>
      <c r="AD126" s="344"/>
      <c r="AE126" s="347">
        <f t="shared" si="62"/>
        <v>11122726</v>
      </c>
      <c r="AF126" s="348">
        <f t="shared" si="61"/>
        <v>0</v>
      </c>
      <c r="AG126" s="107"/>
    </row>
    <row r="127" spans="1:33" ht="18.75" customHeight="1" x14ac:dyDescent="0.35">
      <c r="A127" s="168">
        <f t="shared" si="63"/>
        <v>14</v>
      </c>
      <c r="B127" s="154">
        <f t="shared" si="64"/>
        <v>43504</v>
      </c>
      <c r="C127" s="169">
        <f t="shared" si="65"/>
        <v>233</v>
      </c>
      <c r="D127" s="156" t="s">
        <v>56</v>
      </c>
      <c r="E127" s="157" t="s">
        <v>57</v>
      </c>
      <c r="F127" s="170">
        <v>5</v>
      </c>
      <c r="G127" s="159">
        <f t="shared" si="50"/>
        <v>6659090</v>
      </c>
      <c r="H127" s="160"/>
      <c r="I127" s="161">
        <f t="shared" si="51"/>
        <v>0</v>
      </c>
      <c r="J127" s="162"/>
      <c r="K127" s="161">
        <f t="shared" si="52"/>
        <v>0</v>
      </c>
      <c r="L127" s="163"/>
      <c r="M127" s="161">
        <f t="shared" si="53"/>
        <v>0</v>
      </c>
      <c r="N127" s="171">
        <f t="shared" si="54"/>
        <v>5</v>
      </c>
      <c r="O127" s="165">
        <f t="shared" si="55"/>
        <v>6659090</v>
      </c>
      <c r="P127" s="165">
        <f t="shared" si="56"/>
        <v>200000</v>
      </c>
      <c r="Q127" s="167"/>
      <c r="R127" s="14"/>
      <c r="S127" s="10">
        <f t="shared" si="57"/>
        <v>1331818</v>
      </c>
      <c r="T127" s="10">
        <f t="shared" si="58"/>
        <v>1931818</v>
      </c>
      <c r="U127" s="10">
        <f t="shared" si="59"/>
        <v>2231818</v>
      </c>
      <c r="V127" s="10">
        <f t="shared" si="60"/>
        <v>431818</v>
      </c>
      <c r="W127" s="345">
        <v>43507</v>
      </c>
      <c r="X127" s="350">
        <v>6659090</v>
      </c>
      <c r="Y127" s="350"/>
      <c r="Z127" s="344"/>
      <c r="AA127" s="344"/>
      <c r="AB127" s="344"/>
      <c r="AC127" s="344"/>
      <c r="AD127" s="344"/>
      <c r="AE127" s="347">
        <f t="shared" si="62"/>
        <v>6659090</v>
      </c>
      <c r="AF127" s="348">
        <f t="shared" si="61"/>
        <v>0</v>
      </c>
      <c r="AG127" s="107"/>
    </row>
    <row r="128" spans="1:33" ht="18.75" customHeight="1" x14ac:dyDescent="0.35">
      <c r="A128" s="168">
        <f t="shared" si="63"/>
        <v>15</v>
      </c>
      <c r="B128" s="154">
        <f t="shared" si="64"/>
        <v>43504</v>
      </c>
      <c r="C128" s="169">
        <f t="shared" si="65"/>
        <v>234</v>
      </c>
      <c r="D128" s="156" t="s">
        <v>187</v>
      </c>
      <c r="E128" s="157" t="s">
        <v>57</v>
      </c>
      <c r="F128" s="170">
        <v>5</v>
      </c>
      <c r="G128" s="159">
        <f t="shared" si="50"/>
        <v>6659090</v>
      </c>
      <c r="H128" s="160"/>
      <c r="I128" s="161">
        <f t="shared" si="51"/>
        <v>0</v>
      </c>
      <c r="J128" s="162"/>
      <c r="K128" s="161">
        <f t="shared" si="52"/>
        <v>0</v>
      </c>
      <c r="L128" s="163"/>
      <c r="M128" s="161">
        <f t="shared" si="53"/>
        <v>0</v>
      </c>
      <c r="N128" s="171">
        <f t="shared" si="54"/>
        <v>5</v>
      </c>
      <c r="O128" s="165">
        <f t="shared" si="55"/>
        <v>6659090</v>
      </c>
      <c r="P128" s="165">
        <f t="shared" si="56"/>
        <v>200000</v>
      </c>
      <c r="Q128" s="167"/>
      <c r="R128" s="14"/>
      <c r="S128" s="10">
        <f t="shared" si="57"/>
        <v>1331818</v>
      </c>
      <c r="T128" s="10">
        <f t="shared" si="58"/>
        <v>1931818</v>
      </c>
      <c r="U128" s="10">
        <f t="shared" si="59"/>
        <v>2231818</v>
      </c>
      <c r="V128" s="10">
        <f t="shared" si="60"/>
        <v>431818</v>
      </c>
      <c r="W128" s="345">
        <v>43508</v>
      </c>
      <c r="X128" s="350">
        <v>6659090</v>
      </c>
      <c r="Y128" s="350"/>
      <c r="Z128" s="344"/>
      <c r="AA128" s="344"/>
      <c r="AB128" s="344"/>
      <c r="AC128" s="344"/>
      <c r="AD128" s="344"/>
      <c r="AE128" s="347">
        <f t="shared" si="62"/>
        <v>6659090</v>
      </c>
      <c r="AF128" s="348">
        <f t="shared" si="61"/>
        <v>0</v>
      </c>
      <c r="AG128" s="107"/>
    </row>
    <row r="129" spans="1:41" ht="18.75" customHeight="1" x14ac:dyDescent="0.35">
      <c r="A129" s="168">
        <f t="shared" si="63"/>
        <v>16</v>
      </c>
      <c r="B129" s="154">
        <f t="shared" si="64"/>
        <v>43504</v>
      </c>
      <c r="C129" s="169">
        <f t="shared" si="65"/>
        <v>235</v>
      </c>
      <c r="D129" s="156" t="s">
        <v>95</v>
      </c>
      <c r="E129" s="157" t="s">
        <v>57</v>
      </c>
      <c r="F129" s="170">
        <v>5</v>
      </c>
      <c r="G129" s="159">
        <f t="shared" si="50"/>
        <v>6659090</v>
      </c>
      <c r="H129" s="160"/>
      <c r="I129" s="161">
        <f t="shared" si="51"/>
        <v>0</v>
      </c>
      <c r="J129" s="162"/>
      <c r="K129" s="161">
        <f t="shared" si="52"/>
        <v>0</v>
      </c>
      <c r="L129" s="163"/>
      <c r="M129" s="161">
        <f t="shared" si="53"/>
        <v>0</v>
      </c>
      <c r="N129" s="171">
        <f t="shared" si="54"/>
        <v>5</v>
      </c>
      <c r="O129" s="165">
        <f t="shared" si="55"/>
        <v>6659090</v>
      </c>
      <c r="P129" s="165">
        <f t="shared" si="56"/>
        <v>200000</v>
      </c>
      <c r="Q129" s="167"/>
      <c r="R129" s="14"/>
      <c r="S129" s="10">
        <f t="shared" si="57"/>
        <v>1331818</v>
      </c>
      <c r="T129" s="10">
        <f t="shared" si="58"/>
        <v>1931818</v>
      </c>
      <c r="U129" s="10">
        <f t="shared" si="59"/>
        <v>2231818</v>
      </c>
      <c r="V129" s="10">
        <f t="shared" si="60"/>
        <v>431818</v>
      </c>
      <c r="W129" s="345">
        <v>43508</v>
      </c>
      <c r="X129" s="350">
        <v>6659090</v>
      </c>
      <c r="Y129" s="350"/>
      <c r="Z129" s="344"/>
      <c r="AA129" s="344"/>
      <c r="AB129" s="344"/>
      <c r="AC129" s="344"/>
      <c r="AD129" s="344"/>
      <c r="AE129" s="347">
        <f t="shared" si="62"/>
        <v>6659090</v>
      </c>
      <c r="AF129" s="348">
        <f t="shared" si="61"/>
        <v>0</v>
      </c>
      <c r="AG129" s="107"/>
    </row>
    <row r="130" spans="1:41" ht="23.25" x14ac:dyDescent="0.35">
      <c r="A130" s="168">
        <f t="shared" si="63"/>
        <v>17</v>
      </c>
      <c r="B130" s="154">
        <f t="shared" si="64"/>
        <v>43504</v>
      </c>
      <c r="C130" s="169">
        <f t="shared" si="65"/>
        <v>236</v>
      </c>
      <c r="D130" s="156" t="s">
        <v>104</v>
      </c>
      <c r="E130" s="157" t="s">
        <v>57</v>
      </c>
      <c r="F130" s="170">
        <v>5</v>
      </c>
      <c r="G130" s="159">
        <f t="shared" si="50"/>
        <v>6659090</v>
      </c>
      <c r="H130" s="160"/>
      <c r="I130" s="161">
        <f t="shared" si="51"/>
        <v>0</v>
      </c>
      <c r="J130" s="162"/>
      <c r="K130" s="161">
        <f t="shared" si="52"/>
        <v>0</v>
      </c>
      <c r="L130" s="163"/>
      <c r="M130" s="161">
        <f t="shared" si="53"/>
        <v>0</v>
      </c>
      <c r="N130" s="171">
        <f t="shared" si="54"/>
        <v>5</v>
      </c>
      <c r="O130" s="165">
        <f t="shared" si="55"/>
        <v>6659090</v>
      </c>
      <c r="P130" s="165">
        <f t="shared" si="56"/>
        <v>200000</v>
      </c>
      <c r="Q130" s="167"/>
      <c r="R130" s="14"/>
      <c r="S130" s="10">
        <f t="shared" si="57"/>
        <v>1331818</v>
      </c>
      <c r="T130" s="10">
        <f t="shared" si="58"/>
        <v>1931818</v>
      </c>
      <c r="U130" s="10">
        <f t="shared" si="59"/>
        <v>2231818</v>
      </c>
      <c r="V130" s="10">
        <f t="shared" si="60"/>
        <v>431818</v>
      </c>
      <c r="W130" s="345">
        <v>43508</v>
      </c>
      <c r="X130" s="350">
        <v>6659090</v>
      </c>
      <c r="Y130" s="345"/>
      <c r="Z130" s="351"/>
      <c r="AA130" s="344"/>
      <c r="AB130" s="344"/>
      <c r="AC130" s="344"/>
      <c r="AD130" s="344"/>
      <c r="AE130" s="347">
        <f t="shared" si="62"/>
        <v>6659090</v>
      </c>
      <c r="AF130" s="348">
        <f t="shared" si="61"/>
        <v>0</v>
      </c>
      <c r="AG130" s="107"/>
    </row>
    <row r="131" spans="1:41" ht="23.25" x14ac:dyDescent="0.35">
      <c r="A131" s="168">
        <f t="shared" si="63"/>
        <v>18</v>
      </c>
      <c r="B131" s="154">
        <f t="shared" si="64"/>
        <v>43504</v>
      </c>
      <c r="C131" s="169">
        <f t="shared" si="65"/>
        <v>237</v>
      </c>
      <c r="D131" s="156" t="s">
        <v>76</v>
      </c>
      <c r="E131" s="157" t="s">
        <v>57</v>
      </c>
      <c r="F131" s="170">
        <v>5</v>
      </c>
      <c r="G131" s="159">
        <f t="shared" si="50"/>
        <v>6659090</v>
      </c>
      <c r="H131" s="160"/>
      <c r="I131" s="161">
        <f t="shared" si="51"/>
        <v>0</v>
      </c>
      <c r="J131" s="162"/>
      <c r="K131" s="161">
        <f t="shared" si="52"/>
        <v>0</v>
      </c>
      <c r="L131" s="163"/>
      <c r="M131" s="161">
        <f t="shared" si="53"/>
        <v>0</v>
      </c>
      <c r="N131" s="171">
        <f t="shared" si="54"/>
        <v>5</v>
      </c>
      <c r="O131" s="165">
        <f t="shared" si="55"/>
        <v>6659090</v>
      </c>
      <c r="P131" s="165">
        <f t="shared" si="56"/>
        <v>200000</v>
      </c>
      <c r="Q131" s="167"/>
      <c r="R131" s="14"/>
      <c r="S131" s="10">
        <f t="shared" si="57"/>
        <v>1331818</v>
      </c>
      <c r="T131" s="10">
        <f t="shared" si="58"/>
        <v>1931818</v>
      </c>
      <c r="U131" s="10">
        <f t="shared" si="59"/>
        <v>2231818</v>
      </c>
      <c r="V131" s="10">
        <f t="shared" si="60"/>
        <v>431818</v>
      </c>
      <c r="W131" s="345">
        <v>43507</v>
      </c>
      <c r="X131" s="350">
        <v>6659090</v>
      </c>
      <c r="Y131" s="345"/>
      <c r="Z131" s="351"/>
      <c r="AA131" s="344"/>
      <c r="AB131" s="344"/>
      <c r="AC131" s="344"/>
      <c r="AD131" s="344"/>
      <c r="AE131" s="347">
        <f t="shared" si="62"/>
        <v>6659090</v>
      </c>
      <c r="AF131" s="348">
        <f t="shared" si="61"/>
        <v>0</v>
      </c>
      <c r="AG131" s="107"/>
    </row>
    <row r="132" spans="1:41" ht="23.25" x14ac:dyDescent="0.35">
      <c r="A132" s="168">
        <f t="shared" si="63"/>
        <v>19</v>
      </c>
      <c r="B132" s="154">
        <f t="shared" si="64"/>
        <v>43504</v>
      </c>
      <c r="C132" s="169">
        <f t="shared" si="65"/>
        <v>238</v>
      </c>
      <c r="D132" s="156" t="s">
        <v>35</v>
      </c>
      <c r="E132" s="157" t="s">
        <v>57</v>
      </c>
      <c r="F132" s="170">
        <v>5</v>
      </c>
      <c r="G132" s="159">
        <f t="shared" si="50"/>
        <v>6659090</v>
      </c>
      <c r="H132" s="160"/>
      <c r="I132" s="161">
        <f t="shared" si="51"/>
        <v>0</v>
      </c>
      <c r="J132" s="162"/>
      <c r="K132" s="161">
        <f t="shared" si="52"/>
        <v>0</v>
      </c>
      <c r="L132" s="163"/>
      <c r="M132" s="161">
        <f t="shared" si="53"/>
        <v>0</v>
      </c>
      <c r="N132" s="171">
        <f t="shared" si="54"/>
        <v>5</v>
      </c>
      <c r="O132" s="165">
        <f t="shared" si="55"/>
        <v>6659090</v>
      </c>
      <c r="P132" s="165">
        <f t="shared" si="56"/>
        <v>200000</v>
      </c>
      <c r="Q132" s="167"/>
      <c r="R132" s="14"/>
      <c r="S132" s="10">
        <f t="shared" si="57"/>
        <v>1331818</v>
      </c>
      <c r="T132" s="10">
        <f t="shared" si="58"/>
        <v>1931818</v>
      </c>
      <c r="U132" s="10">
        <f t="shared" si="59"/>
        <v>2231818</v>
      </c>
      <c r="V132" s="10">
        <f t="shared" si="60"/>
        <v>431818</v>
      </c>
      <c r="W132" s="345">
        <v>43507</v>
      </c>
      <c r="X132" s="350">
        <v>6659090</v>
      </c>
      <c r="Y132" s="350"/>
      <c r="Z132" s="344"/>
      <c r="AA132" s="344"/>
      <c r="AB132" s="344"/>
      <c r="AC132" s="344"/>
      <c r="AD132" s="344"/>
      <c r="AE132" s="347">
        <f t="shared" si="62"/>
        <v>6659090</v>
      </c>
      <c r="AF132" s="348">
        <f t="shared" si="61"/>
        <v>0</v>
      </c>
      <c r="AG132" s="107"/>
    </row>
    <row r="133" spans="1:41" ht="23.25" x14ac:dyDescent="0.35">
      <c r="A133" s="168">
        <f t="shared" si="63"/>
        <v>20</v>
      </c>
      <c r="B133" s="154">
        <f t="shared" si="64"/>
        <v>43504</v>
      </c>
      <c r="C133" s="169">
        <f t="shared" si="65"/>
        <v>239</v>
      </c>
      <c r="D133" s="156" t="s">
        <v>68</v>
      </c>
      <c r="E133" s="157" t="s">
        <v>57</v>
      </c>
      <c r="F133" s="170">
        <v>5</v>
      </c>
      <c r="G133" s="159">
        <f t="shared" si="50"/>
        <v>6659090</v>
      </c>
      <c r="H133" s="160"/>
      <c r="I133" s="161">
        <f t="shared" si="51"/>
        <v>0</v>
      </c>
      <c r="J133" s="162"/>
      <c r="K133" s="161">
        <f t="shared" si="52"/>
        <v>0</v>
      </c>
      <c r="L133" s="163"/>
      <c r="M133" s="161">
        <f t="shared" si="53"/>
        <v>0</v>
      </c>
      <c r="N133" s="171">
        <f t="shared" si="54"/>
        <v>5</v>
      </c>
      <c r="O133" s="165">
        <f t="shared" si="55"/>
        <v>6659090</v>
      </c>
      <c r="P133" s="165">
        <f t="shared" si="56"/>
        <v>200000</v>
      </c>
      <c r="Q133" s="167"/>
      <c r="R133" s="14"/>
      <c r="S133" s="10">
        <f t="shared" si="57"/>
        <v>1331818</v>
      </c>
      <c r="T133" s="10">
        <f t="shared" si="58"/>
        <v>1931818</v>
      </c>
      <c r="U133" s="10">
        <f t="shared" si="59"/>
        <v>2231818</v>
      </c>
      <c r="V133" s="10">
        <f t="shared" si="60"/>
        <v>431818</v>
      </c>
      <c r="W133" s="345">
        <v>43507</v>
      </c>
      <c r="X133" s="350">
        <v>6659090</v>
      </c>
      <c r="Y133" s="350"/>
      <c r="Z133" s="344"/>
      <c r="AA133" s="344"/>
      <c r="AB133" s="344"/>
      <c r="AC133" s="344"/>
      <c r="AD133" s="344"/>
      <c r="AE133" s="347">
        <f t="shared" si="62"/>
        <v>6659090</v>
      </c>
      <c r="AF133" s="348">
        <f t="shared" si="61"/>
        <v>0</v>
      </c>
      <c r="AG133" s="107"/>
    </row>
    <row r="134" spans="1:41" ht="23.25" x14ac:dyDescent="0.35">
      <c r="A134" s="168">
        <f t="shared" si="63"/>
        <v>21</v>
      </c>
      <c r="B134" s="154">
        <f t="shared" si="64"/>
        <v>43504</v>
      </c>
      <c r="C134" s="169">
        <f t="shared" si="65"/>
        <v>240</v>
      </c>
      <c r="D134" s="156" t="s">
        <v>69</v>
      </c>
      <c r="E134" s="157" t="s">
        <v>57</v>
      </c>
      <c r="F134" s="170"/>
      <c r="G134" s="159">
        <f t="shared" si="50"/>
        <v>0</v>
      </c>
      <c r="H134" s="160">
        <v>2</v>
      </c>
      <c r="I134" s="161">
        <f t="shared" si="51"/>
        <v>3863636</v>
      </c>
      <c r="J134" s="162"/>
      <c r="K134" s="161">
        <f t="shared" si="52"/>
        <v>0</v>
      </c>
      <c r="L134" s="163"/>
      <c r="M134" s="161">
        <f t="shared" si="53"/>
        <v>0</v>
      </c>
      <c r="N134" s="171">
        <f t="shared" si="54"/>
        <v>2</v>
      </c>
      <c r="O134" s="165">
        <f t="shared" si="55"/>
        <v>3863636</v>
      </c>
      <c r="P134" s="165">
        <f t="shared" si="56"/>
        <v>80000</v>
      </c>
      <c r="Q134" s="167"/>
      <c r="R134" s="14"/>
      <c r="S134" s="10">
        <f t="shared" si="57"/>
        <v>1331818</v>
      </c>
      <c r="T134" s="10">
        <f t="shared" si="58"/>
        <v>1931818</v>
      </c>
      <c r="U134" s="10">
        <f t="shared" si="59"/>
        <v>2231818</v>
      </c>
      <c r="V134" s="10">
        <f t="shared" si="60"/>
        <v>431818</v>
      </c>
      <c r="W134" s="345">
        <v>43510</v>
      </c>
      <c r="X134" s="350">
        <v>3863636</v>
      </c>
      <c r="Y134" s="155"/>
      <c r="Z134" s="351"/>
      <c r="AA134" s="155" t="s">
        <v>165</v>
      </c>
      <c r="AB134" s="351"/>
      <c r="AC134" s="344"/>
      <c r="AD134" s="344"/>
      <c r="AE134" s="347">
        <f t="shared" si="62"/>
        <v>3863636</v>
      </c>
      <c r="AF134" s="348">
        <f t="shared" si="61"/>
        <v>0</v>
      </c>
      <c r="AG134" s="107"/>
    </row>
    <row r="135" spans="1:41" ht="23.25" x14ac:dyDescent="0.35">
      <c r="A135" s="168">
        <f t="shared" si="63"/>
        <v>22</v>
      </c>
      <c r="B135" s="154">
        <f t="shared" si="64"/>
        <v>43504</v>
      </c>
      <c r="C135" s="169">
        <f t="shared" si="65"/>
        <v>241</v>
      </c>
      <c r="D135" s="156" t="s">
        <v>58</v>
      </c>
      <c r="E135" s="157" t="s">
        <v>57</v>
      </c>
      <c r="F135" s="170"/>
      <c r="G135" s="159">
        <f t="shared" si="50"/>
        <v>0</v>
      </c>
      <c r="H135" s="160">
        <v>2</v>
      </c>
      <c r="I135" s="161">
        <f t="shared" si="51"/>
        <v>3863636</v>
      </c>
      <c r="J135" s="162"/>
      <c r="K135" s="161">
        <f t="shared" si="52"/>
        <v>0</v>
      </c>
      <c r="L135" s="163">
        <v>1</v>
      </c>
      <c r="M135" s="161">
        <f t="shared" si="53"/>
        <v>431818</v>
      </c>
      <c r="N135" s="171">
        <f t="shared" si="54"/>
        <v>3</v>
      </c>
      <c r="O135" s="165">
        <f t="shared" si="55"/>
        <v>4295454</v>
      </c>
      <c r="P135" s="165">
        <f t="shared" si="56"/>
        <v>120000</v>
      </c>
      <c r="Q135" s="167"/>
      <c r="R135" s="14"/>
      <c r="S135" s="10">
        <f t="shared" si="57"/>
        <v>1331818</v>
      </c>
      <c r="T135" s="10">
        <f t="shared" si="58"/>
        <v>1931818</v>
      </c>
      <c r="U135" s="10">
        <f t="shared" si="59"/>
        <v>2231818</v>
      </c>
      <c r="V135" s="10">
        <f t="shared" si="60"/>
        <v>431818</v>
      </c>
      <c r="W135" s="345">
        <v>43508</v>
      </c>
      <c r="X135" s="350">
        <v>4295454</v>
      </c>
      <c r="Y135" s="350"/>
      <c r="Z135" s="344"/>
      <c r="AA135" s="344"/>
      <c r="AB135" s="344"/>
      <c r="AC135" s="344"/>
      <c r="AD135" s="344"/>
      <c r="AE135" s="347">
        <f t="shared" si="62"/>
        <v>4295454</v>
      </c>
      <c r="AF135" s="348">
        <f t="shared" si="61"/>
        <v>0</v>
      </c>
      <c r="AG135" s="107"/>
    </row>
    <row r="136" spans="1:41" ht="23.25" x14ac:dyDescent="0.35">
      <c r="A136" s="168">
        <f>+A135+1</f>
        <v>23</v>
      </c>
      <c r="B136" s="154">
        <f>+B135</f>
        <v>43504</v>
      </c>
      <c r="C136" s="169">
        <f>+C135+1</f>
        <v>242</v>
      </c>
      <c r="D136" s="156" t="s">
        <v>77</v>
      </c>
      <c r="E136" s="157" t="s">
        <v>57</v>
      </c>
      <c r="F136" s="170"/>
      <c r="G136" s="159">
        <f t="shared" si="50"/>
        <v>0</v>
      </c>
      <c r="H136" s="160">
        <v>2</v>
      </c>
      <c r="I136" s="161">
        <f t="shared" si="51"/>
        <v>3863636</v>
      </c>
      <c r="J136" s="162"/>
      <c r="K136" s="161">
        <f t="shared" si="52"/>
        <v>0</v>
      </c>
      <c r="L136" s="163">
        <v>2</v>
      </c>
      <c r="M136" s="161">
        <f t="shared" si="53"/>
        <v>863636</v>
      </c>
      <c r="N136" s="171">
        <f t="shared" si="54"/>
        <v>4</v>
      </c>
      <c r="O136" s="165">
        <f t="shared" si="55"/>
        <v>4727272</v>
      </c>
      <c r="P136" s="165">
        <f t="shared" si="56"/>
        <v>160000</v>
      </c>
      <c r="Q136" s="167"/>
      <c r="R136" s="14"/>
      <c r="S136" s="10">
        <f t="shared" si="57"/>
        <v>1331818</v>
      </c>
      <c r="T136" s="10">
        <f t="shared" si="58"/>
        <v>1931818</v>
      </c>
      <c r="U136" s="10">
        <f t="shared" si="59"/>
        <v>2231818</v>
      </c>
      <c r="V136" s="10">
        <f t="shared" si="60"/>
        <v>431818</v>
      </c>
      <c r="W136" s="345">
        <v>43513</v>
      </c>
      <c r="X136" s="350">
        <v>4727272</v>
      </c>
      <c r="Y136" s="350"/>
      <c r="Z136" s="344"/>
      <c r="AA136" s="344"/>
      <c r="AB136" s="344"/>
      <c r="AC136" s="344"/>
      <c r="AD136" s="344"/>
      <c r="AE136" s="347">
        <f t="shared" si="62"/>
        <v>4727272</v>
      </c>
      <c r="AF136" s="348">
        <f t="shared" si="61"/>
        <v>0</v>
      </c>
      <c r="AG136" s="107"/>
      <c r="AO136" s="39"/>
    </row>
    <row r="137" spans="1:41" ht="23.25" x14ac:dyDescent="0.35">
      <c r="A137" s="168">
        <f t="shared" si="63"/>
        <v>24</v>
      </c>
      <c r="B137" s="154">
        <f t="shared" si="64"/>
        <v>43504</v>
      </c>
      <c r="C137" s="169">
        <f t="shared" si="65"/>
        <v>243</v>
      </c>
      <c r="D137" s="156" t="s">
        <v>35</v>
      </c>
      <c r="E137" s="157" t="s">
        <v>57</v>
      </c>
      <c r="F137" s="170"/>
      <c r="G137" s="159">
        <f t="shared" si="50"/>
        <v>0</v>
      </c>
      <c r="H137" s="160">
        <v>2</v>
      </c>
      <c r="I137" s="161">
        <f t="shared" si="51"/>
        <v>3863636</v>
      </c>
      <c r="J137" s="162"/>
      <c r="K137" s="161">
        <f t="shared" si="52"/>
        <v>0</v>
      </c>
      <c r="L137" s="163">
        <v>1</v>
      </c>
      <c r="M137" s="161">
        <f t="shared" si="53"/>
        <v>431818</v>
      </c>
      <c r="N137" s="171">
        <f t="shared" si="54"/>
        <v>3</v>
      </c>
      <c r="O137" s="165">
        <f t="shared" si="55"/>
        <v>4295454</v>
      </c>
      <c r="P137" s="165">
        <f t="shared" si="56"/>
        <v>120000</v>
      </c>
      <c r="Q137" s="167"/>
      <c r="R137" s="14"/>
      <c r="S137" s="10">
        <f t="shared" si="57"/>
        <v>1331818</v>
      </c>
      <c r="T137" s="10">
        <f t="shared" si="58"/>
        <v>1931818</v>
      </c>
      <c r="U137" s="10">
        <f t="shared" si="59"/>
        <v>2231818</v>
      </c>
      <c r="V137" s="10">
        <f t="shared" si="60"/>
        <v>431818</v>
      </c>
      <c r="W137" s="345">
        <v>43508</v>
      </c>
      <c r="X137" s="350">
        <v>4295454</v>
      </c>
      <c r="Y137" s="350"/>
      <c r="Z137" s="344"/>
      <c r="AA137" s="344"/>
      <c r="AB137" s="344"/>
      <c r="AC137" s="344"/>
      <c r="AD137" s="344"/>
      <c r="AE137" s="347">
        <f t="shared" si="62"/>
        <v>4295454</v>
      </c>
      <c r="AF137" s="348">
        <f t="shared" si="61"/>
        <v>0</v>
      </c>
      <c r="AG137" s="107"/>
      <c r="AO137" s="39"/>
    </row>
    <row r="138" spans="1:41" ht="23.25" x14ac:dyDescent="0.35">
      <c r="A138" s="168">
        <f>+A137+1</f>
        <v>25</v>
      </c>
      <c r="B138" s="154">
        <f>+B137</f>
        <v>43504</v>
      </c>
      <c r="C138" s="169">
        <f>+C137+1</f>
        <v>244</v>
      </c>
      <c r="D138" s="156" t="s">
        <v>56</v>
      </c>
      <c r="E138" s="157" t="s">
        <v>57</v>
      </c>
      <c r="F138" s="170"/>
      <c r="G138" s="159">
        <f t="shared" si="50"/>
        <v>0</v>
      </c>
      <c r="H138" s="160">
        <v>7</v>
      </c>
      <c r="I138" s="161">
        <f t="shared" si="51"/>
        <v>13522726</v>
      </c>
      <c r="J138" s="162"/>
      <c r="K138" s="161">
        <f t="shared" si="52"/>
        <v>0</v>
      </c>
      <c r="L138" s="163">
        <v>3</v>
      </c>
      <c r="M138" s="161">
        <f t="shared" si="53"/>
        <v>1295454</v>
      </c>
      <c r="N138" s="171">
        <f t="shared" si="54"/>
        <v>10</v>
      </c>
      <c r="O138" s="165">
        <f t="shared" si="55"/>
        <v>14818180</v>
      </c>
      <c r="P138" s="165">
        <f t="shared" si="56"/>
        <v>400000</v>
      </c>
      <c r="Q138" s="167"/>
      <c r="R138" s="14"/>
      <c r="S138" s="10">
        <f t="shared" si="57"/>
        <v>1331818</v>
      </c>
      <c r="T138" s="10">
        <f t="shared" si="58"/>
        <v>1931818</v>
      </c>
      <c r="U138" s="10">
        <f t="shared" si="59"/>
        <v>2231818</v>
      </c>
      <c r="V138" s="10">
        <f t="shared" si="60"/>
        <v>431818</v>
      </c>
      <c r="W138" s="345">
        <v>43507</v>
      </c>
      <c r="X138" s="395">
        <v>14818180</v>
      </c>
      <c r="Y138" s="395"/>
      <c r="Z138" s="396"/>
      <c r="AA138" s="396"/>
      <c r="AB138" s="396"/>
      <c r="AC138" s="396"/>
      <c r="AD138" s="396"/>
      <c r="AE138" s="347">
        <f t="shared" si="62"/>
        <v>14818180</v>
      </c>
      <c r="AF138" s="348">
        <f t="shared" si="61"/>
        <v>0</v>
      </c>
      <c r="AG138" s="107"/>
      <c r="AO138" s="39"/>
    </row>
    <row r="139" spans="1:41" ht="23.25" x14ac:dyDescent="0.35">
      <c r="A139" s="168">
        <f t="shared" si="63"/>
        <v>26</v>
      </c>
      <c r="B139" s="154">
        <f t="shared" si="64"/>
        <v>43504</v>
      </c>
      <c r="C139" s="169">
        <f t="shared" si="65"/>
        <v>245</v>
      </c>
      <c r="D139" s="156" t="s">
        <v>103</v>
      </c>
      <c r="E139" s="157" t="s">
        <v>57</v>
      </c>
      <c r="F139" s="170">
        <v>4</v>
      </c>
      <c r="G139" s="159">
        <f t="shared" si="50"/>
        <v>5327272</v>
      </c>
      <c r="H139" s="160"/>
      <c r="I139" s="161">
        <f t="shared" si="51"/>
        <v>0</v>
      </c>
      <c r="J139" s="162"/>
      <c r="K139" s="161">
        <f t="shared" si="52"/>
        <v>0</v>
      </c>
      <c r="L139" s="163"/>
      <c r="M139" s="161">
        <f t="shared" si="53"/>
        <v>0</v>
      </c>
      <c r="N139" s="171">
        <f t="shared" si="54"/>
        <v>4</v>
      </c>
      <c r="O139" s="165">
        <f t="shared" si="55"/>
        <v>5327272</v>
      </c>
      <c r="P139" s="165">
        <f t="shared" si="56"/>
        <v>160000</v>
      </c>
      <c r="Q139" s="167"/>
      <c r="R139" s="14"/>
      <c r="S139" s="10">
        <f t="shared" si="57"/>
        <v>1331818</v>
      </c>
      <c r="T139" s="10">
        <f t="shared" si="58"/>
        <v>1931818</v>
      </c>
      <c r="U139" s="10">
        <f t="shared" si="59"/>
        <v>2231818</v>
      </c>
      <c r="V139" s="10">
        <f t="shared" si="60"/>
        <v>431818</v>
      </c>
      <c r="W139" s="345">
        <v>43507</v>
      </c>
      <c r="X139" s="26">
        <v>5327272</v>
      </c>
      <c r="Y139" s="26"/>
      <c r="Z139" s="26">
        <v>0</v>
      </c>
      <c r="AA139" s="26">
        <f>SUM(AA114:AA138)</f>
        <v>0</v>
      </c>
      <c r="AB139" s="26">
        <f>SUM(AB114:AB138)</f>
        <v>0</v>
      </c>
      <c r="AC139" s="26">
        <f>SUM(AC114:AC138)</f>
        <v>0</v>
      </c>
      <c r="AD139" s="26">
        <f>SUM(AD114:AD138)</f>
        <v>0</v>
      </c>
      <c r="AE139" s="347">
        <f t="shared" si="62"/>
        <v>5327272</v>
      </c>
      <c r="AF139" s="348">
        <f t="shared" si="61"/>
        <v>0</v>
      </c>
      <c r="AG139" s="107"/>
      <c r="AO139" s="39"/>
    </row>
    <row r="140" spans="1:41" ht="24" thickBot="1" x14ac:dyDescent="0.4">
      <c r="A140" s="236"/>
      <c r="B140" s="237"/>
      <c r="C140" s="238"/>
      <c r="D140" s="239"/>
      <c r="E140" s="192"/>
      <c r="F140" s="240"/>
      <c r="G140" s="194">
        <f t="shared" si="50"/>
        <v>0</v>
      </c>
      <c r="H140" s="195"/>
      <c r="I140" s="196">
        <f t="shared" si="51"/>
        <v>0</v>
      </c>
      <c r="J140" s="197"/>
      <c r="K140" s="196">
        <f t="shared" si="52"/>
        <v>0</v>
      </c>
      <c r="L140" s="198"/>
      <c r="M140" s="196">
        <f t="shared" si="53"/>
        <v>0</v>
      </c>
      <c r="N140" s="241">
        <f t="shared" si="54"/>
        <v>0</v>
      </c>
      <c r="O140" s="200">
        <f t="shared" si="55"/>
        <v>0</v>
      </c>
      <c r="P140" s="201">
        <f>+N140*45000</f>
        <v>0</v>
      </c>
      <c r="Q140" s="202"/>
      <c r="R140" s="10"/>
      <c r="S140" s="10">
        <f t="shared" si="57"/>
        <v>1331818</v>
      </c>
      <c r="T140" s="10">
        <f t="shared" si="58"/>
        <v>1931818</v>
      </c>
      <c r="U140" s="10">
        <f t="shared" si="59"/>
        <v>2231818</v>
      </c>
      <c r="V140" s="10">
        <f t="shared" si="60"/>
        <v>431818</v>
      </c>
      <c r="W140" s="345"/>
      <c r="X140" s="350"/>
      <c r="Y140" s="350"/>
      <c r="Z140" s="344"/>
      <c r="AA140" s="344"/>
      <c r="AB140" s="344"/>
      <c r="AC140" s="344"/>
      <c r="AD140" s="344"/>
      <c r="AE140" s="347"/>
      <c r="AF140" s="348"/>
      <c r="AG140" s="107"/>
      <c r="AO140" s="39"/>
    </row>
    <row r="141" spans="1:41" ht="24" thickBot="1" x14ac:dyDescent="0.4">
      <c r="A141" s="242"/>
      <c r="B141" s="243"/>
      <c r="C141" s="244"/>
      <c r="D141" s="245"/>
      <c r="E141" s="246"/>
      <c r="F141" s="247">
        <f t="shared" ref="F141:P141" si="66">SUM(F114:F140)</f>
        <v>102</v>
      </c>
      <c r="G141" s="247">
        <f t="shared" si="66"/>
        <v>135845436</v>
      </c>
      <c r="H141" s="247">
        <f t="shared" si="66"/>
        <v>19</v>
      </c>
      <c r="I141" s="247">
        <f t="shared" si="66"/>
        <v>36704542</v>
      </c>
      <c r="J141" s="247">
        <f t="shared" si="66"/>
        <v>2</v>
      </c>
      <c r="K141" s="247">
        <f t="shared" si="66"/>
        <v>4463636</v>
      </c>
      <c r="L141" s="247">
        <f t="shared" si="66"/>
        <v>15</v>
      </c>
      <c r="M141" s="247">
        <f t="shared" si="66"/>
        <v>6477270</v>
      </c>
      <c r="N141" s="247">
        <f t="shared" si="66"/>
        <v>138</v>
      </c>
      <c r="O141" s="247">
        <f t="shared" si="66"/>
        <v>183490884</v>
      </c>
      <c r="P141" s="247">
        <f t="shared" si="66"/>
        <v>5520000</v>
      </c>
      <c r="Q141" s="248"/>
      <c r="R141" s="14"/>
      <c r="S141" s="10"/>
      <c r="T141" s="10"/>
      <c r="U141" s="10"/>
      <c r="V141" s="10"/>
      <c r="W141" s="1217" t="s">
        <v>115</v>
      </c>
      <c r="X141" s="1217">
        <f>SUM(X114:X139)</f>
        <v>167887252</v>
      </c>
      <c r="Y141" s="1217">
        <f t="shared" ref="Y141:AD141" si="67">SUM(Y116:Y140)</f>
        <v>130547</v>
      </c>
      <c r="Z141" s="1217">
        <f>SUM(Z114:Z139)</f>
        <v>9080906</v>
      </c>
      <c r="AA141" s="1217">
        <f t="shared" si="67"/>
        <v>0</v>
      </c>
      <c r="AB141" s="1217">
        <f t="shared" si="67"/>
        <v>0</v>
      </c>
      <c r="AC141" s="1217">
        <f t="shared" si="67"/>
        <v>0</v>
      </c>
      <c r="AD141" s="1217">
        <f t="shared" si="67"/>
        <v>0</v>
      </c>
      <c r="AE141" s="1217">
        <f>SUM(AE114:AE140)</f>
        <v>176968158</v>
      </c>
      <c r="AF141" s="1217">
        <f>SUM(AF114:AF140)</f>
        <v>6522726</v>
      </c>
      <c r="AG141" s="107"/>
    </row>
    <row r="142" spans="1:41" ht="23.25" x14ac:dyDescent="0.35">
      <c r="A142" s="13" t="s">
        <v>61</v>
      </c>
      <c r="B142" s="388"/>
      <c r="C142" s="13"/>
      <c r="D142" s="13"/>
      <c r="E142" s="13"/>
      <c r="F142" s="40"/>
      <c r="G142" s="13"/>
      <c r="H142" s="13"/>
      <c r="I142" s="13"/>
      <c r="J142" s="13"/>
      <c r="K142" s="13"/>
      <c r="L142" s="13"/>
      <c r="M142" s="13"/>
      <c r="N142" s="14"/>
      <c r="O142" s="14"/>
      <c r="P142" s="352"/>
      <c r="Q142" s="14"/>
      <c r="R142" s="14"/>
      <c r="S142" s="10"/>
      <c r="T142" s="10"/>
      <c r="U142" s="10"/>
      <c r="V142" s="10"/>
      <c r="W142" s="25"/>
      <c r="X142" s="25"/>
      <c r="Y142" s="25"/>
      <c r="Z142" s="24"/>
      <c r="AA142" s="24"/>
      <c r="AB142" s="24"/>
      <c r="AC142" s="24"/>
      <c r="AD142" s="24"/>
      <c r="AE142" s="24"/>
      <c r="AF142" s="24"/>
      <c r="AG142" s="107"/>
    </row>
    <row r="143" spans="1:41" ht="23.25" x14ac:dyDescent="0.35">
      <c r="A143" s="389"/>
      <c r="B143" s="388"/>
      <c r="C143" s="390"/>
      <c r="D143" s="391"/>
      <c r="E143" s="13"/>
      <c r="F143" s="40"/>
      <c r="G143" s="13"/>
      <c r="H143" s="40"/>
      <c r="I143" s="83"/>
      <c r="J143" s="40"/>
      <c r="K143" s="13"/>
      <c r="L143" s="40"/>
      <c r="M143" s="13"/>
      <c r="N143" s="13"/>
      <c r="O143" s="2798" t="s">
        <v>62</v>
      </c>
      <c r="P143" s="2798"/>
      <c r="Q143" s="2798"/>
      <c r="R143" s="14"/>
      <c r="S143" s="14"/>
      <c r="T143" s="14"/>
      <c r="U143" s="14"/>
      <c r="V143" s="14"/>
      <c r="W143" s="2825"/>
      <c r="X143" s="2825"/>
      <c r="Y143" s="2825"/>
      <c r="Z143" s="2825"/>
      <c r="AA143" s="2825"/>
      <c r="AB143" s="2825"/>
      <c r="AC143" s="2825"/>
      <c r="AD143" s="2825"/>
      <c r="AE143" s="2825"/>
      <c r="AF143" s="2825"/>
      <c r="AG143" s="107"/>
    </row>
    <row r="144" spans="1:41" ht="23.25" x14ac:dyDescent="0.35">
      <c r="A144" s="13"/>
      <c r="B144" s="13"/>
      <c r="C144" s="390"/>
      <c r="D144" s="391"/>
      <c r="E144" s="13"/>
      <c r="F144" s="40"/>
      <c r="G144" s="13"/>
      <c r="H144" s="40"/>
      <c r="I144" s="83"/>
      <c r="J144" s="40"/>
      <c r="K144" s="13"/>
      <c r="L144" s="40"/>
      <c r="M144" s="13"/>
      <c r="N144" s="13"/>
      <c r="O144" s="337"/>
      <c r="P144" s="337"/>
      <c r="Q144" s="337"/>
      <c r="R144" s="14"/>
      <c r="S144" s="14"/>
      <c r="T144" s="14"/>
      <c r="U144" s="14"/>
      <c r="V144" s="14"/>
      <c r="W144" s="2825"/>
      <c r="X144" s="2825"/>
      <c r="Y144" s="2825"/>
      <c r="Z144" s="2825"/>
      <c r="AA144" s="2825"/>
      <c r="AB144" s="2826"/>
      <c r="AC144" s="2825"/>
      <c r="AD144" s="2826"/>
      <c r="AE144" s="2827"/>
      <c r="AF144" s="2828"/>
      <c r="AG144" s="107"/>
    </row>
    <row r="145" spans="1:33" ht="23.25" x14ac:dyDescent="0.35">
      <c r="A145" s="13"/>
      <c r="B145" s="13"/>
      <c r="C145" s="13"/>
      <c r="D145" s="13"/>
      <c r="E145" s="13"/>
      <c r="F145" s="392"/>
      <c r="G145" s="13"/>
      <c r="H145" s="337"/>
      <c r="I145" s="13"/>
      <c r="J145" s="392"/>
      <c r="K145" s="13"/>
      <c r="L145" s="337"/>
      <c r="M145" s="13"/>
      <c r="N145" s="337"/>
      <c r="O145" s="337"/>
      <c r="P145" s="337"/>
      <c r="Q145" s="337"/>
      <c r="R145" s="14"/>
      <c r="S145" s="14"/>
      <c r="T145" s="14"/>
      <c r="U145" s="14"/>
      <c r="V145" s="14"/>
      <c r="W145" s="2825"/>
      <c r="X145" s="2825"/>
      <c r="Y145" s="2825"/>
      <c r="Z145" s="2825"/>
      <c r="AA145" s="2825"/>
      <c r="AB145" s="2826"/>
      <c r="AC145" s="2825"/>
      <c r="AD145" s="2826"/>
      <c r="AE145" s="2827"/>
      <c r="AF145" s="2828"/>
      <c r="AG145" s="107"/>
    </row>
    <row r="146" spans="1:33" ht="23.25" x14ac:dyDescent="0.3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4"/>
      <c r="P146" s="14"/>
      <c r="Q146" s="14"/>
      <c r="R146" s="334"/>
      <c r="S146" s="334"/>
      <c r="T146" s="334"/>
      <c r="U146" s="334"/>
      <c r="V146" s="334"/>
      <c r="W146" s="61"/>
      <c r="X146" s="10"/>
      <c r="Y146" s="10"/>
      <c r="Z146" s="10"/>
      <c r="AA146" s="10"/>
      <c r="AB146" s="62"/>
      <c r="AC146" s="62"/>
      <c r="AD146" s="24"/>
      <c r="AE146" s="63"/>
      <c r="AF146" s="64"/>
      <c r="AG146" s="107"/>
    </row>
    <row r="147" spans="1:33" ht="22.5" customHeight="1" x14ac:dyDescent="0.3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2810" t="s">
        <v>63</v>
      </c>
      <c r="P147" s="2810"/>
      <c r="Q147" s="2810"/>
      <c r="R147" s="334"/>
      <c r="S147" s="334"/>
      <c r="T147" s="334"/>
      <c r="U147" s="334"/>
      <c r="V147" s="334"/>
      <c r="W147" s="61"/>
      <c r="X147" s="10"/>
      <c r="Y147" s="61"/>
      <c r="Z147" s="10"/>
      <c r="AA147" s="61"/>
      <c r="AB147" s="62"/>
      <c r="AC147" s="62"/>
      <c r="AD147" s="24"/>
      <c r="AE147" s="63"/>
      <c r="AF147" s="64"/>
      <c r="AG147" s="107"/>
    </row>
    <row r="148" spans="1:33" ht="23.25" x14ac:dyDescent="0.3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2798" t="s">
        <v>64</v>
      </c>
      <c r="P148" s="2798"/>
      <c r="Q148" s="2798"/>
      <c r="R148" s="7"/>
      <c r="S148" s="7"/>
      <c r="T148" s="7"/>
      <c r="U148" s="7"/>
      <c r="V148" s="7"/>
      <c r="W148" s="61"/>
      <c r="X148" s="10"/>
      <c r="Y148" s="2"/>
      <c r="Z148" s="10"/>
      <c r="AA148" s="10"/>
      <c r="AB148" s="62"/>
      <c r="AC148" s="62"/>
      <c r="AD148" s="24"/>
      <c r="AE148" s="63"/>
      <c r="AF148" s="64"/>
      <c r="AG148" s="107"/>
    </row>
    <row r="149" spans="1:33" ht="23.25" x14ac:dyDescent="0.35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813"/>
      <c r="P149" s="2813"/>
      <c r="Q149" s="2813"/>
      <c r="R149" s="25"/>
      <c r="S149" s="14"/>
      <c r="T149" s="14"/>
      <c r="U149" s="14"/>
      <c r="V149" s="14"/>
      <c r="W149" s="2"/>
      <c r="X149" s="10"/>
      <c r="Y149" s="2"/>
      <c r="Z149" s="10"/>
      <c r="AA149" s="10"/>
      <c r="AB149" s="62"/>
      <c r="AC149" s="62"/>
      <c r="AD149" s="24"/>
      <c r="AE149" s="63"/>
      <c r="AF149" s="64"/>
      <c r="AG149" s="107"/>
    </row>
    <row r="150" spans="1:33" ht="23.25" x14ac:dyDescent="0.35">
      <c r="A150" s="13" t="s">
        <v>0</v>
      </c>
      <c r="B150" s="13" t="s">
        <v>192</v>
      </c>
      <c r="C150" s="144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4"/>
      <c r="O150" s="354" t="s">
        <v>66</v>
      </c>
      <c r="P150" s="2799" t="s">
        <v>2</v>
      </c>
      <c r="Q150" s="2799"/>
      <c r="R150" s="14"/>
      <c r="S150" s="14"/>
      <c r="T150" s="14"/>
      <c r="U150" s="14"/>
      <c r="V150" s="14"/>
      <c r="W150" s="61"/>
      <c r="X150" s="10"/>
      <c r="Y150" s="10"/>
      <c r="Z150" s="10"/>
      <c r="AA150" s="10"/>
      <c r="AB150" s="62"/>
      <c r="AC150" s="62"/>
      <c r="AD150" s="24"/>
      <c r="AE150" s="63"/>
      <c r="AF150" s="64"/>
      <c r="AG150" s="107"/>
    </row>
    <row r="151" spans="1:33" ht="23.25" x14ac:dyDescent="0.35">
      <c r="A151" s="13" t="s">
        <v>3</v>
      </c>
      <c r="B151" s="13" t="s">
        <v>4</v>
      </c>
      <c r="C151" s="144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4"/>
      <c r="O151" s="393"/>
      <c r="P151" s="14"/>
      <c r="Q151" s="14"/>
      <c r="R151" s="14"/>
      <c r="S151" s="14"/>
      <c r="T151" s="14"/>
      <c r="U151" s="14"/>
      <c r="V151" s="14"/>
      <c r="W151" s="61"/>
      <c r="X151" s="10"/>
      <c r="Y151" s="10"/>
      <c r="Z151" s="10"/>
      <c r="AA151" s="10"/>
      <c r="AB151" s="62"/>
      <c r="AC151" s="62"/>
      <c r="AD151" s="24"/>
      <c r="AE151" s="63"/>
      <c r="AF151" s="64"/>
      <c r="AG151" s="107"/>
    </row>
    <row r="152" spans="1:33" ht="18.75" customHeight="1" x14ac:dyDescent="0.3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4"/>
      <c r="O152" s="14"/>
      <c r="P152" s="14"/>
      <c r="Q152" s="14"/>
      <c r="R152" s="14"/>
      <c r="S152" s="14"/>
      <c r="T152" s="14"/>
      <c r="U152" s="14"/>
      <c r="V152" s="14"/>
      <c r="W152" s="61"/>
      <c r="X152" s="10"/>
      <c r="Y152" s="10"/>
      <c r="Z152" s="10"/>
      <c r="AA152" s="10"/>
      <c r="AB152" s="62"/>
      <c r="AC152" s="62"/>
      <c r="AD152" s="24"/>
      <c r="AE152" s="63"/>
      <c r="AF152" s="64"/>
      <c r="AG152" s="107"/>
    </row>
    <row r="153" spans="1:33" ht="23.25" x14ac:dyDescent="0.35">
      <c r="A153" s="13" t="s">
        <v>5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4"/>
      <c r="O153" s="257"/>
      <c r="P153" s="14"/>
      <c r="Q153" s="14"/>
      <c r="R153" s="14"/>
      <c r="S153" s="14"/>
      <c r="T153" s="14"/>
      <c r="U153" s="14"/>
      <c r="V153" s="14"/>
      <c r="W153" s="65"/>
      <c r="X153" s="65"/>
      <c r="Y153" s="65"/>
      <c r="Z153" s="65"/>
      <c r="AA153" s="65"/>
      <c r="AB153" s="65"/>
      <c r="AC153" s="65"/>
      <c r="AD153" s="65"/>
      <c r="AE153" s="63"/>
      <c r="AF153" s="64"/>
      <c r="AG153" s="107"/>
    </row>
    <row r="154" spans="1:33" ht="23.25" x14ac:dyDescent="0.35">
      <c r="A154" s="13" t="s">
        <v>6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4"/>
      <c r="O154" s="14"/>
      <c r="P154" s="14"/>
      <c r="Q154" s="14"/>
      <c r="R154" s="14"/>
      <c r="S154" s="14"/>
      <c r="T154" s="14"/>
      <c r="U154" s="14"/>
      <c r="V154" s="14"/>
      <c r="W154" s="61"/>
      <c r="X154" s="25"/>
      <c r="Y154" s="25"/>
      <c r="Z154" s="24"/>
      <c r="AA154" s="24"/>
      <c r="AB154" s="24"/>
      <c r="AC154" s="24"/>
      <c r="AD154" s="24"/>
      <c r="AE154" s="63"/>
      <c r="AF154" s="64"/>
      <c r="AG154" s="107"/>
    </row>
    <row r="155" spans="1:33" ht="23.25" x14ac:dyDescent="0.35">
      <c r="A155" s="13" t="s">
        <v>7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4"/>
      <c r="O155" s="14"/>
      <c r="P155" s="14"/>
      <c r="Q155" s="14"/>
      <c r="R155" s="14"/>
      <c r="S155" s="14"/>
      <c r="T155" s="14"/>
      <c r="U155" s="14"/>
      <c r="V155" s="14"/>
      <c r="W155" s="61"/>
      <c r="X155" s="65"/>
      <c r="Y155" s="65"/>
      <c r="Z155" s="65"/>
      <c r="AA155" s="65"/>
      <c r="AB155" s="65"/>
      <c r="AC155" s="65"/>
      <c r="AD155" s="65"/>
      <c r="AE155" s="63"/>
      <c r="AF155" s="64"/>
      <c r="AG155" s="107"/>
    </row>
    <row r="156" spans="1:33" ht="24" thickBot="1" x14ac:dyDescent="0.4">
      <c r="A156" s="13" t="s">
        <v>8</v>
      </c>
      <c r="B156" s="13"/>
      <c r="C156" s="13"/>
      <c r="D156" s="13"/>
      <c r="E156" s="13"/>
      <c r="F156" s="13"/>
      <c r="G156" s="147"/>
      <c r="H156" s="147"/>
      <c r="I156" s="13"/>
      <c r="J156" s="13"/>
      <c r="K156" s="13"/>
      <c r="L156" s="13"/>
      <c r="M156" s="13"/>
      <c r="N156" s="148"/>
      <c r="O156" s="148"/>
      <c r="P156" s="2814" t="s">
        <v>86</v>
      </c>
      <c r="Q156" s="2814"/>
      <c r="R156" s="14"/>
      <c r="S156" s="14"/>
      <c r="T156" s="14"/>
      <c r="U156" s="14"/>
      <c r="V156" s="14"/>
      <c r="W156" s="61"/>
      <c r="X156" s="25"/>
      <c r="Y156" s="25"/>
      <c r="Z156" s="24"/>
      <c r="AA156" s="24"/>
      <c r="AB156" s="24"/>
      <c r="AC156" s="24"/>
      <c r="AD156" s="24"/>
      <c r="AE156" s="63"/>
      <c r="AF156" s="64"/>
      <c r="AG156" s="107"/>
    </row>
    <row r="157" spans="1:33" ht="24" thickBot="1" x14ac:dyDescent="0.4">
      <c r="A157" s="2801" t="s">
        <v>10</v>
      </c>
      <c r="B157" s="2804" t="s">
        <v>11</v>
      </c>
      <c r="C157" s="2804" t="s">
        <v>12</v>
      </c>
      <c r="D157" s="2804" t="s">
        <v>13</v>
      </c>
      <c r="E157" s="2804" t="s">
        <v>14</v>
      </c>
      <c r="F157" s="2811" t="s">
        <v>15</v>
      </c>
      <c r="G157" s="2788"/>
      <c r="H157" s="2788"/>
      <c r="I157" s="2788"/>
      <c r="J157" s="2788"/>
      <c r="K157" s="2788"/>
      <c r="L157" s="2788"/>
      <c r="M157" s="2812"/>
      <c r="N157" s="2792" t="s">
        <v>16</v>
      </c>
      <c r="O157" s="2792" t="s">
        <v>17</v>
      </c>
      <c r="P157" s="2792" t="s">
        <v>18</v>
      </c>
      <c r="Q157" s="343" t="s">
        <v>19</v>
      </c>
      <c r="R157" s="334"/>
      <c r="S157" s="334"/>
      <c r="T157" s="334"/>
      <c r="U157" s="334"/>
      <c r="V157" s="334"/>
      <c r="W157" s="2791" t="s">
        <v>107</v>
      </c>
      <c r="X157" s="2791"/>
      <c r="Y157" s="2791"/>
      <c r="Z157" s="2791"/>
      <c r="AA157" s="2791"/>
      <c r="AB157" s="2791"/>
      <c r="AC157" s="2791"/>
      <c r="AD157" s="2791"/>
      <c r="AE157" s="2791"/>
      <c r="AF157" s="2791"/>
      <c r="AG157" s="107"/>
    </row>
    <row r="158" spans="1:33" ht="24" thickBot="1" x14ac:dyDescent="0.4">
      <c r="A158" s="2802"/>
      <c r="B158" s="2805"/>
      <c r="C158" s="2805"/>
      <c r="D158" s="2805"/>
      <c r="E158" s="2805"/>
      <c r="F158" s="2795" t="s">
        <v>20</v>
      </c>
      <c r="G158" s="2795"/>
      <c r="H158" s="2795" t="s">
        <v>21</v>
      </c>
      <c r="I158" s="2795"/>
      <c r="J158" s="2795" t="s">
        <v>22</v>
      </c>
      <c r="K158" s="2795"/>
      <c r="L158" s="2795" t="s">
        <v>23</v>
      </c>
      <c r="M158" s="2795"/>
      <c r="N158" s="2793"/>
      <c r="O158" s="2793"/>
      <c r="P158" s="2793"/>
      <c r="Q158" s="2796" t="s">
        <v>24</v>
      </c>
      <c r="R158" s="334"/>
      <c r="S158" s="334"/>
      <c r="T158" s="334"/>
      <c r="U158" s="334"/>
      <c r="V158" s="334"/>
      <c r="W158" s="2791" t="s">
        <v>108</v>
      </c>
      <c r="X158" s="2791" t="s">
        <v>109</v>
      </c>
      <c r="Y158" s="2791" t="s">
        <v>108</v>
      </c>
      <c r="Z158" s="2791" t="s">
        <v>110</v>
      </c>
      <c r="AA158" s="2791" t="s">
        <v>108</v>
      </c>
      <c r="AB158" s="2784" t="s">
        <v>111</v>
      </c>
      <c r="AC158" s="2791" t="s">
        <v>108</v>
      </c>
      <c r="AD158" s="2784" t="s">
        <v>112</v>
      </c>
      <c r="AE158" s="2785" t="s">
        <v>113</v>
      </c>
      <c r="AF158" s="2786" t="s">
        <v>114</v>
      </c>
      <c r="AG158" s="107"/>
    </row>
    <row r="159" spans="1:33" ht="24" thickBot="1" x14ac:dyDescent="0.4">
      <c r="A159" s="2803"/>
      <c r="B159" s="2806"/>
      <c r="C159" s="2806"/>
      <c r="D159" s="2806"/>
      <c r="E159" s="2806"/>
      <c r="F159" s="244" t="s">
        <v>25</v>
      </c>
      <c r="G159" s="244" t="s">
        <v>26</v>
      </c>
      <c r="H159" s="244" t="s">
        <v>25</v>
      </c>
      <c r="I159" s="244" t="s">
        <v>26</v>
      </c>
      <c r="J159" s="244" t="s">
        <v>25</v>
      </c>
      <c r="K159" s="244" t="s">
        <v>26</v>
      </c>
      <c r="L159" s="244" t="s">
        <v>25</v>
      </c>
      <c r="M159" s="244" t="s">
        <v>26</v>
      </c>
      <c r="N159" s="2794"/>
      <c r="O159" s="2794"/>
      <c r="P159" s="2794"/>
      <c r="Q159" s="2797"/>
      <c r="R159" s="7"/>
      <c r="S159" s="9" t="s">
        <v>20</v>
      </c>
      <c r="T159" s="9" t="s">
        <v>27</v>
      </c>
      <c r="U159" s="9" t="s">
        <v>28</v>
      </c>
      <c r="V159" s="9" t="s">
        <v>29</v>
      </c>
      <c r="W159" s="2791"/>
      <c r="X159" s="2791"/>
      <c r="Y159" s="2791"/>
      <c r="Z159" s="2791"/>
      <c r="AA159" s="2791"/>
      <c r="AB159" s="2784"/>
      <c r="AC159" s="2791"/>
      <c r="AD159" s="2784"/>
      <c r="AE159" s="2785"/>
      <c r="AF159" s="2786"/>
      <c r="AG159" s="107"/>
    </row>
    <row r="160" spans="1:33" ht="23.25" x14ac:dyDescent="0.35">
      <c r="A160" s="153">
        <v>1</v>
      </c>
      <c r="B160" s="154">
        <v>43517</v>
      </c>
      <c r="C160" s="173">
        <v>246</v>
      </c>
      <c r="D160" s="156" t="s">
        <v>193</v>
      </c>
      <c r="E160" s="157" t="s">
        <v>57</v>
      </c>
      <c r="F160" s="170">
        <v>2</v>
      </c>
      <c r="G160" s="159">
        <f t="shared" ref="G160:G176" si="68">F160*S160</f>
        <v>2663636</v>
      </c>
      <c r="H160" s="160"/>
      <c r="I160" s="161">
        <f t="shared" ref="I160:I176" si="69">H160*T160</f>
        <v>0</v>
      </c>
      <c r="J160" s="162">
        <v>3</v>
      </c>
      <c r="K160" s="161">
        <f t="shared" ref="K160:K176" si="70">J160*U160</f>
        <v>6695454</v>
      </c>
      <c r="L160" s="163"/>
      <c r="M160" s="161">
        <f t="shared" ref="M160:M176" si="71">L160*V160</f>
        <v>0</v>
      </c>
      <c r="N160" s="164">
        <f t="shared" ref="N160:N176" si="72">+L160+J160+H160+F160</f>
        <v>5</v>
      </c>
      <c r="O160" s="165">
        <f t="shared" ref="O160:O176" si="73">+M160+K160+I160+G160</f>
        <v>9359090</v>
      </c>
      <c r="P160" s="165">
        <f t="shared" ref="P160:P176" si="74">+N160*40000</f>
        <v>200000</v>
      </c>
      <c r="Q160" s="167"/>
      <c r="R160" s="14"/>
      <c r="S160" s="10">
        <f t="shared" ref="S160:S176" si="75">1331818</f>
        <v>1331818</v>
      </c>
      <c r="T160" s="10">
        <f t="shared" ref="T160:T176" si="76">1931818</f>
        <v>1931818</v>
      </c>
      <c r="U160" s="10">
        <f t="shared" ref="U160:U176" si="77">2231818</f>
        <v>2231818</v>
      </c>
      <c r="V160" s="10">
        <f t="shared" ref="V160:V176" si="78">431818</f>
        <v>431818</v>
      </c>
      <c r="W160" s="345">
        <v>43517</v>
      </c>
      <c r="X160" s="165">
        <v>9359090</v>
      </c>
      <c r="Y160" s="345"/>
      <c r="Z160" s="165"/>
      <c r="AA160" s="165"/>
      <c r="AB160" s="346"/>
      <c r="AC160" s="346"/>
      <c r="AD160" s="344"/>
      <c r="AE160" s="347">
        <f>X160+Z160+AB160+AD160</f>
        <v>9359090</v>
      </c>
      <c r="AF160" s="348">
        <f t="shared" ref="AF160:AF177" si="79">O160-AE160</f>
        <v>0</v>
      </c>
      <c r="AG160" s="107"/>
    </row>
    <row r="161" spans="1:33" ht="23.25" x14ac:dyDescent="0.35">
      <c r="A161" s="168">
        <f>+A160+1</f>
        <v>2</v>
      </c>
      <c r="B161" s="154">
        <f>+B160</f>
        <v>43517</v>
      </c>
      <c r="C161" s="169">
        <f>+C160+1</f>
        <v>247</v>
      </c>
      <c r="D161" s="156" t="s">
        <v>58</v>
      </c>
      <c r="E161" s="157" t="s">
        <v>57</v>
      </c>
      <c r="F161" s="170">
        <v>2</v>
      </c>
      <c r="G161" s="159">
        <f t="shared" si="68"/>
        <v>2663636</v>
      </c>
      <c r="H161" s="160"/>
      <c r="I161" s="161">
        <f t="shared" si="69"/>
        <v>0</v>
      </c>
      <c r="J161" s="162">
        <v>3</v>
      </c>
      <c r="K161" s="161">
        <f t="shared" si="70"/>
        <v>6695454</v>
      </c>
      <c r="L161" s="163">
        <v>1</v>
      </c>
      <c r="M161" s="161">
        <f t="shared" si="71"/>
        <v>431818</v>
      </c>
      <c r="N161" s="171">
        <f t="shared" si="72"/>
        <v>6</v>
      </c>
      <c r="O161" s="165">
        <f t="shared" si="73"/>
        <v>9790908</v>
      </c>
      <c r="P161" s="165">
        <f t="shared" si="74"/>
        <v>240000</v>
      </c>
      <c r="Q161" s="167"/>
      <c r="R161" s="14"/>
      <c r="S161" s="10">
        <f t="shared" si="75"/>
        <v>1331818</v>
      </c>
      <c r="T161" s="10">
        <f t="shared" si="76"/>
        <v>1931818</v>
      </c>
      <c r="U161" s="10">
        <f t="shared" si="77"/>
        <v>2231818</v>
      </c>
      <c r="V161" s="10">
        <f t="shared" si="78"/>
        <v>431818</v>
      </c>
      <c r="W161" s="345">
        <v>43517</v>
      </c>
      <c r="X161" s="165">
        <v>9790908</v>
      </c>
      <c r="Y161" s="345"/>
      <c r="Z161" s="165">
        <v>0</v>
      </c>
      <c r="AA161" s="165"/>
      <c r="AB161" s="346"/>
      <c r="AC161" s="346"/>
      <c r="AD161" s="344"/>
      <c r="AE161" s="347">
        <f t="shared" ref="AE161:AE177" si="80">X161+Z161+AB161+AD161</f>
        <v>9790908</v>
      </c>
      <c r="AF161" s="348">
        <f t="shared" si="79"/>
        <v>0</v>
      </c>
      <c r="AG161" s="107"/>
    </row>
    <row r="162" spans="1:33" ht="23.25" x14ac:dyDescent="0.35">
      <c r="A162" s="168">
        <f t="shared" ref="A162:A176" si="81">+A161+1</f>
        <v>3</v>
      </c>
      <c r="B162" s="154">
        <f t="shared" ref="B162:B176" si="82">+B161</f>
        <v>43517</v>
      </c>
      <c r="C162" s="169">
        <f t="shared" ref="C162:C176" si="83">+C161+1</f>
        <v>248</v>
      </c>
      <c r="D162" s="156" t="s">
        <v>69</v>
      </c>
      <c r="E162" s="157" t="s">
        <v>57</v>
      </c>
      <c r="F162" s="170">
        <v>2</v>
      </c>
      <c r="G162" s="159">
        <f t="shared" si="68"/>
        <v>2663636</v>
      </c>
      <c r="H162" s="160"/>
      <c r="I162" s="161">
        <f t="shared" si="69"/>
        <v>0</v>
      </c>
      <c r="J162" s="162">
        <v>2</v>
      </c>
      <c r="K162" s="161">
        <f t="shared" si="70"/>
        <v>4463636</v>
      </c>
      <c r="L162" s="163">
        <v>1</v>
      </c>
      <c r="M162" s="161">
        <f t="shared" si="71"/>
        <v>431818</v>
      </c>
      <c r="N162" s="171">
        <f t="shared" si="72"/>
        <v>5</v>
      </c>
      <c r="O162" s="165">
        <f t="shared" si="73"/>
        <v>7559090</v>
      </c>
      <c r="P162" s="165">
        <f t="shared" si="74"/>
        <v>200000</v>
      </c>
      <c r="Q162" s="167"/>
      <c r="R162" s="14"/>
      <c r="S162" s="10">
        <f t="shared" si="75"/>
        <v>1331818</v>
      </c>
      <c r="T162" s="10">
        <f t="shared" si="76"/>
        <v>1931818</v>
      </c>
      <c r="U162" s="10">
        <f t="shared" si="77"/>
        <v>2231818</v>
      </c>
      <c r="V162" s="10">
        <f t="shared" si="78"/>
        <v>431818</v>
      </c>
      <c r="W162" s="345">
        <v>43518</v>
      </c>
      <c r="X162" s="165">
        <v>1000000</v>
      </c>
      <c r="Y162" s="345">
        <v>43521</v>
      </c>
      <c r="Z162" s="165">
        <v>6559090</v>
      </c>
      <c r="AA162" s="165"/>
      <c r="AB162" s="346"/>
      <c r="AC162" s="346"/>
      <c r="AD162" s="344"/>
      <c r="AE162" s="347">
        <f t="shared" si="80"/>
        <v>7559090</v>
      </c>
      <c r="AF162" s="348">
        <f t="shared" si="79"/>
        <v>0</v>
      </c>
      <c r="AG162" s="107"/>
    </row>
    <row r="163" spans="1:33" ht="23.25" x14ac:dyDescent="0.35">
      <c r="A163" s="168">
        <f t="shared" si="81"/>
        <v>4</v>
      </c>
      <c r="B163" s="154">
        <f t="shared" si="82"/>
        <v>43517</v>
      </c>
      <c r="C163" s="169">
        <f t="shared" si="83"/>
        <v>249</v>
      </c>
      <c r="D163" s="156" t="s">
        <v>103</v>
      </c>
      <c r="E163" s="157" t="s">
        <v>57</v>
      </c>
      <c r="F163" s="170">
        <v>2</v>
      </c>
      <c r="G163" s="159">
        <f t="shared" si="68"/>
        <v>2663636</v>
      </c>
      <c r="H163" s="160"/>
      <c r="I163" s="161">
        <f t="shared" si="69"/>
        <v>0</v>
      </c>
      <c r="J163" s="162">
        <v>2</v>
      </c>
      <c r="K163" s="161">
        <f t="shared" si="70"/>
        <v>4463636</v>
      </c>
      <c r="L163" s="163">
        <v>1</v>
      </c>
      <c r="M163" s="161">
        <f t="shared" si="71"/>
        <v>431818</v>
      </c>
      <c r="N163" s="171">
        <f t="shared" si="72"/>
        <v>5</v>
      </c>
      <c r="O163" s="165">
        <f t="shared" si="73"/>
        <v>7559090</v>
      </c>
      <c r="P163" s="165">
        <f t="shared" si="74"/>
        <v>200000</v>
      </c>
      <c r="Q163" s="167"/>
      <c r="R163" s="14"/>
      <c r="S163" s="10">
        <f t="shared" si="75"/>
        <v>1331818</v>
      </c>
      <c r="T163" s="10">
        <f t="shared" si="76"/>
        <v>1931818</v>
      </c>
      <c r="U163" s="10">
        <f t="shared" si="77"/>
        <v>2231818</v>
      </c>
      <c r="V163" s="10">
        <f t="shared" si="78"/>
        <v>431818</v>
      </c>
      <c r="W163" s="345">
        <v>43518</v>
      </c>
      <c r="X163" s="165">
        <v>7559090</v>
      </c>
      <c r="Y163" s="155"/>
      <c r="Z163" s="165"/>
      <c r="AA163" s="165"/>
      <c r="AB163" s="346"/>
      <c r="AC163" s="346"/>
      <c r="AD163" s="344"/>
      <c r="AE163" s="347">
        <f t="shared" si="80"/>
        <v>7559090</v>
      </c>
      <c r="AF163" s="348">
        <f t="shared" si="79"/>
        <v>0</v>
      </c>
      <c r="AG163" s="107"/>
    </row>
    <row r="164" spans="1:33" ht="23.25" x14ac:dyDescent="0.35">
      <c r="A164" s="168">
        <f t="shared" si="81"/>
        <v>5</v>
      </c>
      <c r="B164" s="154">
        <f t="shared" si="82"/>
        <v>43517</v>
      </c>
      <c r="C164" s="169">
        <f t="shared" si="83"/>
        <v>250</v>
      </c>
      <c r="D164" s="156" t="s">
        <v>56</v>
      </c>
      <c r="E164" s="157" t="s">
        <v>57</v>
      </c>
      <c r="F164" s="170">
        <v>5</v>
      </c>
      <c r="G164" s="159">
        <f t="shared" si="68"/>
        <v>6659090</v>
      </c>
      <c r="H164" s="160"/>
      <c r="I164" s="161">
        <f t="shared" si="69"/>
        <v>0</v>
      </c>
      <c r="J164" s="162">
        <v>5</v>
      </c>
      <c r="K164" s="161">
        <f t="shared" si="70"/>
        <v>11159090</v>
      </c>
      <c r="L164" s="163"/>
      <c r="M164" s="161">
        <f t="shared" si="71"/>
        <v>0</v>
      </c>
      <c r="N164" s="171">
        <f t="shared" si="72"/>
        <v>10</v>
      </c>
      <c r="O164" s="165">
        <f t="shared" si="73"/>
        <v>17818180</v>
      </c>
      <c r="P164" s="165">
        <f t="shared" si="74"/>
        <v>400000</v>
      </c>
      <c r="Q164" s="167"/>
      <c r="R164" s="14"/>
      <c r="S164" s="10">
        <f t="shared" si="75"/>
        <v>1331818</v>
      </c>
      <c r="T164" s="10">
        <f t="shared" si="76"/>
        <v>1931818</v>
      </c>
      <c r="U164" s="10">
        <f t="shared" si="77"/>
        <v>2231818</v>
      </c>
      <c r="V164" s="10">
        <f t="shared" si="78"/>
        <v>431818</v>
      </c>
      <c r="W164" s="345">
        <v>43517</v>
      </c>
      <c r="X164" s="165">
        <v>17818180</v>
      </c>
      <c r="Y164" s="165"/>
      <c r="Z164" s="165"/>
      <c r="AA164" s="165"/>
      <c r="AB164" s="346"/>
      <c r="AC164" s="346"/>
      <c r="AD164" s="344"/>
      <c r="AE164" s="347">
        <f t="shared" si="80"/>
        <v>17818180</v>
      </c>
      <c r="AF164" s="348">
        <f t="shared" si="79"/>
        <v>0</v>
      </c>
      <c r="AG164" s="107"/>
    </row>
    <row r="165" spans="1:33" ht="23.25" x14ac:dyDescent="0.35">
      <c r="A165" s="168">
        <f t="shared" si="81"/>
        <v>6</v>
      </c>
      <c r="B165" s="154">
        <f t="shared" si="82"/>
        <v>43517</v>
      </c>
      <c r="C165" s="169">
        <f t="shared" si="83"/>
        <v>251</v>
      </c>
      <c r="D165" s="156" t="s">
        <v>77</v>
      </c>
      <c r="E165" s="157" t="s">
        <v>57</v>
      </c>
      <c r="F165" s="170">
        <v>2</v>
      </c>
      <c r="G165" s="159">
        <f t="shared" si="68"/>
        <v>2663636</v>
      </c>
      <c r="H165" s="160"/>
      <c r="I165" s="161">
        <f t="shared" si="69"/>
        <v>0</v>
      </c>
      <c r="J165" s="162">
        <v>3</v>
      </c>
      <c r="K165" s="161">
        <f t="shared" si="70"/>
        <v>6695454</v>
      </c>
      <c r="L165" s="163"/>
      <c r="M165" s="161">
        <f t="shared" si="71"/>
        <v>0</v>
      </c>
      <c r="N165" s="171">
        <f t="shared" si="72"/>
        <v>5</v>
      </c>
      <c r="O165" s="165">
        <f t="shared" si="73"/>
        <v>9359090</v>
      </c>
      <c r="P165" s="165">
        <f t="shared" si="74"/>
        <v>200000</v>
      </c>
      <c r="Q165" s="167"/>
      <c r="R165" s="14"/>
      <c r="S165" s="10">
        <f t="shared" si="75"/>
        <v>1331818</v>
      </c>
      <c r="T165" s="10">
        <f t="shared" si="76"/>
        <v>1931818</v>
      </c>
      <c r="U165" s="10">
        <f t="shared" si="77"/>
        <v>2231818</v>
      </c>
      <c r="V165" s="10">
        <f t="shared" si="78"/>
        <v>431818</v>
      </c>
      <c r="W165" s="345">
        <v>43517</v>
      </c>
      <c r="X165" s="165">
        <v>9359090</v>
      </c>
      <c r="Y165" s="165"/>
      <c r="Z165" s="165"/>
      <c r="AA165" s="165"/>
      <c r="AB165" s="346"/>
      <c r="AC165" s="346"/>
      <c r="AD165" s="344"/>
      <c r="AE165" s="347">
        <f t="shared" si="80"/>
        <v>9359090</v>
      </c>
      <c r="AF165" s="348">
        <f t="shared" si="79"/>
        <v>0</v>
      </c>
      <c r="AG165" s="107"/>
    </row>
    <row r="166" spans="1:33" ht="23.25" x14ac:dyDescent="0.35">
      <c r="A166" s="168">
        <f t="shared" si="81"/>
        <v>7</v>
      </c>
      <c r="B166" s="154">
        <f t="shared" si="82"/>
        <v>43517</v>
      </c>
      <c r="C166" s="169">
        <f t="shared" si="83"/>
        <v>252</v>
      </c>
      <c r="D166" s="156" t="s">
        <v>73</v>
      </c>
      <c r="E166" s="157" t="s">
        <v>57</v>
      </c>
      <c r="F166" s="170">
        <v>2</v>
      </c>
      <c r="G166" s="159">
        <f t="shared" si="68"/>
        <v>2663636</v>
      </c>
      <c r="H166" s="160"/>
      <c r="I166" s="161">
        <f t="shared" si="69"/>
        <v>0</v>
      </c>
      <c r="J166" s="162">
        <v>3</v>
      </c>
      <c r="K166" s="161">
        <f t="shared" si="70"/>
        <v>6695454</v>
      </c>
      <c r="L166" s="163"/>
      <c r="M166" s="161">
        <f t="shared" si="71"/>
        <v>0</v>
      </c>
      <c r="N166" s="171">
        <f t="shared" si="72"/>
        <v>5</v>
      </c>
      <c r="O166" s="165">
        <f t="shared" si="73"/>
        <v>9359090</v>
      </c>
      <c r="P166" s="165">
        <f t="shared" si="74"/>
        <v>200000</v>
      </c>
      <c r="Q166" s="167"/>
      <c r="R166" s="14"/>
      <c r="S166" s="10">
        <f t="shared" si="75"/>
        <v>1331818</v>
      </c>
      <c r="T166" s="10">
        <f t="shared" si="76"/>
        <v>1931818</v>
      </c>
      <c r="U166" s="10">
        <f t="shared" si="77"/>
        <v>2231818</v>
      </c>
      <c r="V166" s="10">
        <f t="shared" si="78"/>
        <v>431818</v>
      </c>
      <c r="W166" s="345">
        <v>43517</v>
      </c>
      <c r="X166" s="165">
        <v>9359090</v>
      </c>
      <c r="Y166" s="165"/>
      <c r="Z166" s="165"/>
      <c r="AA166" s="165"/>
      <c r="AB166" s="346"/>
      <c r="AC166" s="346"/>
      <c r="AD166" s="344"/>
      <c r="AE166" s="347">
        <f t="shared" si="80"/>
        <v>9359090</v>
      </c>
      <c r="AF166" s="348">
        <f t="shared" si="79"/>
        <v>0</v>
      </c>
      <c r="AG166" s="107"/>
    </row>
    <row r="167" spans="1:33" ht="18.75" customHeight="1" x14ac:dyDescent="0.35">
      <c r="A167" s="168">
        <f t="shared" si="81"/>
        <v>8</v>
      </c>
      <c r="B167" s="154">
        <f t="shared" si="82"/>
        <v>43517</v>
      </c>
      <c r="C167" s="169">
        <f t="shared" si="83"/>
        <v>253</v>
      </c>
      <c r="D167" s="156" t="s">
        <v>36</v>
      </c>
      <c r="E167" s="157" t="s">
        <v>31</v>
      </c>
      <c r="F167" s="170">
        <v>2</v>
      </c>
      <c r="G167" s="159">
        <f t="shared" si="68"/>
        <v>2663636</v>
      </c>
      <c r="H167" s="160">
        <v>1</v>
      </c>
      <c r="I167" s="161">
        <f t="shared" si="69"/>
        <v>1931818</v>
      </c>
      <c r="J167" s="162">
        <v>6</v>
      </c>
      <c r="K167" s="161">
        <f t="shared" si="70"/>
        <v>13390908</v>
      </c>
      <c r="L167" s="163">
        <v>1</v>
      </c>
      <c r="M167" s="161">
        <f t="shared" si="71"/>
        <v>431818</v>
      </c>
      <c r="N167" s="171">
        <f t="shared" si="72"/>
        <v>10</v>
      </c>
      <c r="O167" s="165">
        <f t="shared" si="73"/>
        <v>18418180</v>
      </c>
      <c r="P167" s="165">
        <f t="shared" si="74"/>
        <v>400000</v>
      </c>
      <c r="Q167" s="167"/>
      <c r="R167" s="14"/>
      <c r="S167" s="10">
        <f t="shared" si="75"/>
        <v>1331818</v>
      </c>
      <c r="T167" s="10">
        <f t="shared" si="76"/>
        <v>1931818</v>
      </c>
      <c r="U167" s="10">
        <f t="shared" si="77"/>
        <v>2231818</v>
      </c>
      <c r="V167" s="10">
        <f t="shared" si="78"/>
        <v>431818</v>
      </c>
      <c r="W167" s="345">
        <v>43511</v>
      </c>
      <c r="X167" s="26">
        <v>15000000</v>
      </c>
      <c r="Y167" s="345">
        <v>43521</v>
      </c>
      <c r="Z167" s="26">
        <v>3418180</v>
      </c>
      <c r="AA167" s="26"/>
      <c r="AB167" s="26"/>
      <c r="AC167" s="26"/>
      <c r="AD167" s="26"/>
      <c r="AE167" s="347">
        <f t="shared" si="80"/>
        <v>18418180</v>
      </c>
      <c r="AF167" s="348">
        <f t="shared" si="79"/>
        <v>0</v>
      </c>
      <c r="AG167" s="107"/>
    </row>
    <row r="168" spans="1:33" ht="23.25" x14ac:dyDescent="0.35">
      <c r="A168" s="168">
        <f t="shared" si="81"/>
        <v>9</v>
      </c>
      <c r="B168" s="154">
        <f t="shared" si="82"/>
        <v>43517</v>
      </c>
      <c r="C168" s="169">
        <f t="shared" si="83"/>
        <v>254</v>
      </c>
      <c r="D168" s="156" t="s">
        <v>41</v>
      </c>
      <c r="E168" s="157" t="s">
        <v>31</v>
      </c>
      <c r="F168" s="170">
        <v>4</v>
      </c>
      <c r="G168" s="159">
        <f t="shared" si="68"/>
        <v>5327272</v>
      </c>
      <c r="H168" s="160">
        <v>1</v>
      </c>
      <c r="I168" s="161">
        <f t="shared" si="69"/>
        <v>1931818</v>
      </c>
      <c r="J168" s="162">
        <v>4</v>
      </c>
      <c r="K168" s="161">
        <f t="shared" si="70"/>
        <v>8927272</v>
      </c>
      <c r="L168" s="163">
        <v>1</v>
      </c>
      <c r="M168" s="161">
        <f t="shared" si="71"/>
        <v>431818</v>
      </c>
      <c r="N168" s="171">
        <f t="shared" si="72"/>
        <v>10</v>
      </c>
      <c r="O168" s="165">
        <f t="shared" si="73"/>
        <v>16618180</v>
      </c>
      <c r="P168" s="165">
        <f t="shared" si="74"/>
        <v>400000</v>
      </c>
      <c r="Q168" s="167"/>
      <c r="R168" s="14"/>
      <c r="S168" s="10">
        <f t="shared" si="75"/>
        <v>1331818</v>
      </c>
      <c r="T168" s="10">
        <f t="shared" si="76"/>
        <v>1931818</v>
      </c>
      <c r="U168" s="10">
        <f t="shared" si="77"/>
        <v>2231818</v>
      </c>
      <c r="V168" s="10">
        <f t="shared" si="78"/>
        <v>431818</v>
      </c>
      <c r="W168" s="345">
        <v>43518</v>
      </c>
      <c r="X168" s="350">
        <v>16618180</v>
      </c>
      <c r="Y168" s="350"/>
      <c r="Z168" s="344"/>
      <c r="AA168" s="344"/>
      <c r="AB168" s="344"/>
      <c r="AC168" s="344"/>
      <c r="AD168" s="344"/>
      <c r="AE168" s="347">
        <f t="shared" si="80"/>
        <v>16618180</v>
      </c>
      <c r="AF168" s="348">
        <f t="shared" si="79"/>
        <v>0</v>
      </c>
      <c r="AG168" s="107"/>
    </row>
    <row r="169" spans="1:33" ht="23.25" x14ac:dyDescent="0.35">
      <c r="A169" s="168">
        <f t="shared" si="81"/>
        <v>10</v>
      </c>
      <c r="B169" s="154">
        <f t="shared" si="82"/>
        <v>43517</v>
      </c>
      <c r="C169" s="169">
        <f t="shared" si="83"/>
        <v>255</v>
      </c>
      <c r="D169" s="156" t="s">
        <v>81</v>
      </c>
      <c r="E169" s="157" t="s">
        <v>31</v>
      </c>
      <c r="F169" s="170">
        <v>8</v>
      </c>
      <c r="G169" s="159">
        <f t="shared" si="68"/>
        <v>10654544</v>
      </c>
      <c r="H169" s="160"/>
      <c r="I169" s="161">
        <f t="shared" si="69"/>
        <v>0</v>
      </c>
      <c r="J169" s="162">
        <v>2</v>
      </c>
      <c r="K169" s="161">
        <f t="shared" si="70"/>
        <v>4463636</v>
      </c>
      <c r="L169" s="163"/>
      <c r="M169" s="161">
        <f t="shared" si="71"/>
        <v>0</v>
      </c>
      <c r="N169" s="171">
        <f t="shared" si="72"/>
        <v>10</v>
      </c>
      <c r="O169" s="165">
        <f t="shared" si="73"/>
        <v>15118180</v>
      </c>
      <c r="P169" s="165">
        <f t="shared" si="74"/>
        <v>400000</v>
      </c>
      <c r="Q169" s="167"/>
      <c r="R169" s="14"/>
      <c r="S169" s="10">
        <f t="shared" si="75"/>
        <v>1331818</v>
      </c>
      <c r="T169" s="10">
        <f t="shared" si="76"/>
        <v>1931818</v>
      </c>
      <c r="U169" s="10">
        <f t="shared" si="77"/>
        <v>2231818</v>
      </c>
      <c r="V169" s="10">
        <f t="shared" si="78"/>
        <v>431818</v>
      </c>
      <c r="W169" s="345">
        <v>43511</v>
      </c>
      <c r="X169" s="26">
        <v>15000000</v>
      </c>
      <c r="Y169" s="345">
        <v>43518</v>
      </c>
      <c r="Z169" s="26">
        <v>118180</v>
      </c>
      <c r="AA169" s="26"/>
      <c r="AB169" s="26"/>
      <c r="AC169" s="26"/>
      <c r="AD169" s="26"/>
      <c r="AE169" s="347">
        <f t="shared" si="80"/>
        <v>15118180</v>
      </c>
      <c r="AF169" s="348">
        <f t="shared" si="79"/>
        <v>0</v>
      </c>
      <c r="AG169" s="107"/>
    </row>
    <row r="170" spans="1:33" ht="23.25" x14ac:dyDescent="0.35">
      <c r="A170" s="168">
        <f t="shared" si="81"/>
        <v>11</v>
      </c>
      <c r="B170" s="154">
        <f t="shared" si="82"/>
        <v>43517</v>
      </c>
      <c r="C170" s="169">
        <f t="shared" si="83"/>
        <v>256</v>
      </c>
      <c r="D170" s="156" t="s">
        <v>45</v>
      </c>
      <c r="E170" s="157" t="s">
        <v>43</v>
      </c>
      <c r="F170" s="170">
        <v>4</v>
      </c>
      <c r="G170" s="159">
        <f t="shared" si="68"/>
        <v>5327272</v>
      </c>
      <c r="H170" s="160">
        <v>1</v>
      </c>
      <c r="I170" s="161">
        <f t="shared" si="69"/>
        <v>1931818</v>
      </c>
      <c r="J170" s="162">
        <v>4</v>
      </c>
      <c r="K170" s="161">
        <f t="shared" si="70"/>
        <v>8927272</v>
      </c>
      <c r="L170" s="163">
        <v>1</v>
      </c>
      <c r="M170" s="161">
        <f t="shared" si="71"/>
        <v>431818</v>
      </c>
      <c r="N170" s="171">
        <f t="shared" si="72"/>
        <v>10</v>
      </c>
      <c r="O170" s="165">
        <f t="shared" si="73"/>
        <v>16618180</v>
      </c>
      <c r="P170" s="165">
        <f t="shared" si="74"/>
        <v>400000</v>
      </c>
      <c r="Q170" s="167"/>
      <c r="R170" s="14"/>
      <c r="S170" s="10">
        <f t="shared" si="75"/>
        <v>1331818</v>
      </c>
      <c r="T170" s="10">
        <f t="shared" si="76"/>
        <v>1931818</v>
      </c>
      <c r="U170" s="10">
        <f t="shared" si="77"/>
        <v>2231818</v>
      </c>
      <c r="V170" s="10">
        <f t="shared" si="78"/>
        <v>431818</v>
      </c>
      <c r="W170" s="345">
        <v>43521</v>
      </c>
      <c r="X170" s="350">
        <v>16618180</v>
      </c>
      <c r="Y170" s="350"/>
      <c r="Z170" s="344"/>
      <c r="AA170" s="344"/>
      <c r="AB170" s="344"/>
      <c r="AC170" s="344"/>
      <c r="AD170" s="344"/>
      <c r="AE170" s="347">
        <f t="shared" si="80"/>
        <v>16618180</v>
      </c>
      <c r="AF170" s="348">
        <f t="shared" si="79"/>
        <v>0</v>
      </c>
      <c r="AG170" s="107"/>
    </row>
    <row r="171" spans="1:33" ht="23.25" x14ac:dyDescent="0.35">
      <c r="A171" s="168">
        <f t="shared" si="81"/>
        <v>12</v>
      </c>
      <c r="B171" s="154">
        <f t="shared" si="82"/>
        <v>43517</v>
      </c>
      <c r="C171" s="169">
        <f t="shared" si="83"/>
        <v>257</v>
      </c>
      <c r="D171" s="156" t="s">
        <v>39</v>
      </c>
      <c r="E171" s="157" t="s">
        <v>43</v>
      </c>
      <c r="F171" s="170">
        <v>5</v>
      </c>
      <c r="G171" s="159">
        <f t="shared" si="68"/>
        <v>6659090</v>
      </c>
      <c r="H171" s="160"/>
      <c r="I171" s="161">
        <f t="shared" si="69"/>
        <v>0</v>
      </c>
      <c r="J171" s="162">
        <v>5</v>
      </c>
      <c r="K171" s="161">
        <f t="shared" si="70"/>
        <v>11159090</v>
      </c>
      <c r="L171" s="163">
        <v>1</v>
      </c>
      <c r="M171" s="161">
        <f t="shared" si="71"/>
        <v>431818</v>
      </c>
      <c r="N171" s="171">
        <f t="shared" si="72"/>
        <v>11</v>
      </c>
      <c r="O171" s="165">
        <f t="shared" si="73"/>
        <v>18249998</v>
      </c>
      <c r="P171" s="165">
        <f t="shared" si="74"/>
        <v>440000</v>
      </c>
      <c r="Q171" s="167"/>
      <c r="R171" s="14"/>
      <c r="S171" s="10">
        <f t="shared" si="75"/>
        <v>1331818</v>
      </c>
      <c r="T171" s="10">
        <f t="shared" si="76"/>
        <v>1931818</v>
      </c>
      <c r="U171" s="10">
        <f t="shared" si="77"/>
        <v>2231818</v>
      </c>
      <c r="V171" s="10">
        <f t="shared" si="78"/>
        <v>431818</v>
      </c>
      <c r="W171" s="345">
        <v>43510</v>
      </c>
      <c r="X171" s="350">
        <v>18249998</v>
      </c>
      <c r="Y171" s="345"/>
      <c r="Z171" s="351"/>
      <c r="AA171" s="344"/>
      <c r="AB171" s="344"/>
      <c r="AC171" s="344"/>
      <c r="AD171" s="344"/>
      <c r="AE171" s="347">
        <f t="shared" si="80"/>
        <v>18249998</v>
      </c>
      <c r="AF171" s="348">
        <f t="shared" si="79"/>
        <v>0</v>
      </c>
      <c r="AG171" s="107"/>
    </row>
    <row r="172" spans="1:33" ht="23.25" x14ac:dyDescent="0.35">
      <c r="A172" s="168">
        <f t="shared" si="81"/>
        <v>13</v>
      </c>
      <c r="B172" s="154">
        <f t="shared" si="82"/>
        <v>43517</v>
      </c>
      <c r="C172" s="169">
        <f t="shared" si="83"/>
        <v>258</v>
      </c>
      <c r="D172" s="156" t="s">
        <v>47</v>
      </c>
      <c r="E172" s="157" t="s">
        <v>43</v>
      </c>
      <c r="F172" s="170">
        <v>5</v>
      </c>
      <c r="G172" s="159">
        <f t="shared" si="68"/>
        <v>6659090</v>
      </c>
      <c r="H172" s="160"/>
      <c r="I172" s="161">
        <f t="shared" si="69"/>
        <v>0</v>
      </c>
      <c r="J172" s="162">
        <v>5</v>
      </c>
      <c r="K172" s="161">
        <f t="shared" si="70"/>
        <v>11159090</v>
      </c>
      <c r="L172" s="163">
        <v>1</v>
      </c>
      <c r="M172" s="161">
        <f t="shared" si="71"/>
        <v>431818</v>
      </c>
      <c r="N172" s="171">
        <f t="shared" si="72"/>
        <v>11</v>
      </c>
      <c r="O172" s="165">
        <f t="shared" si="73"/>
        <v>18249998</v>
      </c>
      <c r="P172" s="165">
        <f t="shared" si="74"/>
        <v>440000</v>
      </c>
      <c r="Q172" s="167"/>
      <c r="R172" s="14"/>
      <c r="S172" s="10">
        <f t="shared" si="75"/>
        <v>1331818</v>
      </c>
      <c r="T172" s="10">
        <f t="shared" si="76"/>
        <v>1931818</v>
      </c>
      <c r="U172" s="10">
        <f t="shared" si="77"/>
        <v>2231818</v>
      </c>
      <c r="V172" s="10">
        <f t="shared" si="78"/>
        <v>431818</v>
      </c>
      <c r="W172" s="345">
        <v>43518</v>
      </c>
      <c r="X172" s="350">
        <v>10250000</v>
      </c>
      <c r="Y172" s="345">
        <v>43521</v>
      </c>
      <c r="Z172" s="351">
        <v>8000000</v>
      </c>
      <c r="AA172" s="344"/>
      <c r="AB172" s="344"/>
      <c r="AC172" s="344"/>
      <c r="AD172" s="344"/>
      <c r="AE172" s="347">
        <f t="shared" si="80"/>
        <v>18250000</v>
      </c>
      <c r="AF172" s="348">
        <f t="shared" si="79"/>
        <v>-2</v>
      </c>
      <c r="AG172" s="107"/>
    </row>
    <row r="173" spans="1:33" ht="23.25" x14ac:dyDescent="0.35">
      <c r="A173" s="168">
        <f t="shared" si="81"/>
        <v>14</v>
      </c>
      <c r="B173" s="154">
        <f t="shared" si="82"/>
        <v>43517</v>
      </c>
      <c r="C173" s="169">
        <f t="shared" si="83"/>
        <v>259</v>
      </c>
      <c r="D173" s="156" t="s">
        <v>100</v>
      </c>
      <c r="E173" s="157" t="s">
        <v>88</v>
      </c>
      <c r="F173" s="170">
        <v>5</v>
      </c>
      <c r="G173" s="159">
        <f t="shared" si="68"/>
        <v>6659090</v>
      </c>
      <c r="H173" s="160"/>
      <c r="I173" s="161">
        <f t="shared" si="69"/>
        <v>0</v>
      </c>
      <c r="J173" s="162">
        <v>4</v>
      </c>
      <c r="K173" s="161">
        <f t="shared" si="70"/>
        <v>8927272</v>
      </c>
      <c r="L173" s="163">
        <v>1</v>
      </c>
      <c r="M173" s="161">
        <f t="shared" si="71"/>
        <v>431818</v>
      </c>
      <c r="N173" s="171">
        <f t="shared" si="72"/>
        <v>10</v>
      </c>
      <c r="O173" s="165">
        <f t="shared" si="73"/>
        <v>16018180</v>
      </c>
      <c r="P173" s="165">
        <f t="shared" si="74"/>
        <v>400000</v>
      </c>
      <c r="Q173" s="167"/>
      <c r="R173" s="14"/>
      <c r="S173" s="10">
        <f t="shared" si="75"/>
        <v>1331818</v>
      </c>
      <c r="T173" s="10">
        <f t="shared" si="76"/>
        <v>1931818</v>
      </c>
      <c r="U173" s="10">
        <f t="shared" si="77"/>
        <v>2231818</v>
      </c>
      <c r="V173" s="10">
        <f t="shared" si="78"/>
        <v>431818</v>
      </c>
      <c r="W173" s="345">
        <v>43521</v>
      </c>
      <c r="X173" s="350">
        <v>16018180</v>
      </c>
      <c r="Y173" s="350"/>
      <c r="Z173" s="344"/>
      <c r="AA173" s="344"/>
      <c r="AB173" s="344"/>
      <c r="AC173" s="344"/>
      <c r="AD173" s="344"/>
      <c r="AE173" s="347">
        <f t="shared" si="80"/>
        <v>16018180</v>
      </c>
      <c r="AF173" s="348">
        <f t="shared" si="79"/>
        <v>0</v>
      </c>
      <c r="AG173" s="107"/>
    </row>
    <row r="174" spans="1:33" ht="23.25" x14ac:dyDescent="0.35">
      <c r="A174" s="168">
        <f t="shared" si="81"/>
        <v>15</v>
      </c>
      <c r="B174" s="154">
        <f t="shared" si="82"/>
        <v>43517</v>
      </c>
      <c r="C174" s="169">
        <f t="shared" si="83"/>
        <v>260</v>
      </c>
      <c r="D174" s="156" t="s">
        <v>55</v>
      </c>
      <c r="E174" s="157" t="s">
        <v>88</v>
      </c>
      <c r="F174" s="240">
        <v>4</v>
      </c>
      <c r="G174" s="159">
        <f t="shared" si="68"/>
        <v>5327272</v>
      </c>
      <c r="H174" s="160">
        <v>1</v>
      </c>
      <c r="I174" s="161">
        <f t="shared" si="69"/>
        <v>1931818</v>
      </c>
      <c r="J174" s="162">
        <v>4</v>
      </c>
      <c r="K174" s="161">
        <f t="shared" si="70"/>
        <v>8927272</v>
      </c>
      <c r="L174" s="163">
        <v>1</v>
      </c>
      <c r="M174" s="161">
        <f t="shared" si="71"/>
        <v>431818</v>
      </c>
      <c r="N174" s="171">
        <f t="shared" si="72"/>
        <v>10</v>
      </c>
      <c r="O174" s="165">
        <f t="shared" si="73"/>
        <v>16618180</v>
      </c>
      <c r="P174" s="165">
        <f t="shared" si="74"/>
        <v>400000</v>
      </c>
      <c r="Q174" s="167"/>
      <c r="R174" s="14"/>
      <c r="S174" s="10">
        <f t="shared" si="75"/>
        <v>1331818</v>
      </c>
      <c r="T174" s="10">
        <f t="shared" si="76"/>
        <v>1931818</v>
      </c>
      <c r="U174" s="10">
        <f t="shared" si="77"/>
        <v>2231818</v>
      </c>
      <c r="V174" s="10">
        <f t="shared" si="78"/>
        <v>431818</v>
      </c>
      <c r="W174" s="345">
        <v>43522</v>
      </c>
      <c r="X174" s="350">
        <v>16618180</v>
      </c>
      <c r="Y174" s="350"/>
      <c r="Z174" s="344"/>
      <c r="AA174" s="344"/>
      <c r="AB174" s="344"/>
      <c r="AC174" s="344"/>
      <c r="AD174" s="344"/>
      <c r="AE174" s="347">
        <f t="shared" si="80"/>
        <v>16618180</v>
      </c>
      <c r="AF174" s="348">
        <f t="shared" si="79"/>
        <v>0</v>
      </c>
      <c r="AG174" s="117"/>
    </row>
    <row r="175" spans="1:33" ht="23.25" x14ac:dyDescent="0.35">
      <c r="A175" s="168">
        <f t="shared" si="81"/>
        <v>16</v>
      </c>
      <c r="B175" s="154">
        <f t="shared" si="82"/>
        <v>43517</v>
      </c>
      <c r="C175" s="169">
        <f t="shared" si="83"/>
        <v>261</v>
      </c>
      <c r="D175" s="156" t="s">
        <v>91</v>
      </c>
      <c r="E175" s="157" t="s">
        <v>88</v>
      </c>
      <c r="F175" s="240">
        <v>5</v>
      </c>
      <c r="G175" s="159">
        <f t="shared" si="68"/>
        <v>6659090</v>
      </c>
      <c r="H175" s="160">
        <v>1</v>
      </c>
      <c r="I175" s="161">
        <f t="shared" si="69"/>
        <v>1931818</v>
      </c>
      <c r="J175" s="162">
        <v>4</v>
      </c>
      <c r="K175" s="161">
        <f t="shared" si="70"/>
        <v>8927272</v>
      </c>
      <c r="L175" s="163"/>
      <c r="M175" s="161">
        <f t="shared" si="71"/>
        <v>0</v>
      </c>
      <c r="N175" s="171">
        <f t="shared" si="72"/>
        <v>10</v>
      </c>
      <c r="O175" s="165">
        <f t="shared" si="73"/>
        <v>17518180</v>
      </c>
      <c r="P175" s="165">
        <f t="shared" si="74"/>
        <v>400000</v>
      </c>
      <c r="Q175" s="167"/>
      <c r="R175" s="14"/>
      <c r="S175" s="10">
        <f t="shared" si="75"/>
        <v>1331818</v>
      </c>
      <c r="T175" s="10">
        <f t="shared" si="76"/>
        <v>1931818</v>
      </c>
      <c r="U175" s="10">
        <f t="shared" si="77"/>
        <v>2231818</v>
      </c>
      <c r="V175" s="10">
        <f t="shared" si="78"/>
        <v>431818</v>
      </c>
      <c r="W175" s="345">
        <v>43518</v>
      </c>
      <c r="X175" s="350">
        <v>17518180</v>
      </c>
      <c r="Y175" s="350"/>
      <c r="Z175" s="344"/>
      <c r="AA175" s="344"/>
      <c r="AB175" s="344"/>
      <c r="AC175" s="344"/>
      <c r="AD175" s="344"/>
      <c r="AE175" s="347">
        <f t="shared" si="80"/>
        <v>17518180</v>
      </c>
      <c r="AF175" s="348">
        <f t="shared" si="79"/>
        <v>0</v>
      </c>
      <c r="AG175" s="107"/>
    </row>
    <row r="176" spans="1:33" ht="23.25" x14ac:dyDescent="0.35">
      <c r="A176" s="168">
        <f t="shared" si="81"/>
        <v>17</v>
      </c>
      <c r="B176" s="154">
        <f t="shared" si="82"/>
        <v>43517</v>
      </c>
      <c r="C176" s="169">
        <f t="shared" si="83"/>
        <v>262</v>
      </c>
      <c r="D176" s="156" t="s">
        <v>35</v>
      </c>
      <c r="E176" s="157" t="s">
        <v>57</v>
      </c>
      <c r="F176" s="240">
        <v>3</v>
      </c>
      <c r="G176" s="159">
        <f t="shared" si="68"/>
        <v>3995454</v>
      </c>
      <c r="H176" s="160">
        <v>2</v>
      </c>
      <c r="I176" s="161">
        <f t="shared" si="69"/>
        <v>3863636</v>
      </c>
      <c r="J176" s="162">
        <v>4</v>
      </c>
      <c r="K176" s="161">
        <f t="shared" si="70"/>
        <v>8927272</v>
      </c>
      <c r="L176" s="163">
        <v>1</v>
      </c>
      <c r="M176" s="161">
        <f t="shared" si="71"/>
        <v>431818</v>
      </c>
      <c r="N176" s="171">
        <f t="shared" si="72"/>
        <v>10</v>
      </c>
      <c r="O176" s="165">
        <f t="shared" si="73"/>
        <v>17218180</v>
      </c>
      <c r="P176" s="165">
        <f t="shared" si="74"/>
        <v>400000</v>
      </c>
      <c r="Q176" s="167"/>
      <c r="R176" s="14"/>
      <c r="S176" s="10">
        <f t="shared" si="75"/>
        <v>1331818</v>
      </c>
      <c r="T176" s="10">
        <f t="shared" si="76"/>
        <v>1931818</v>
      </c>
      <c r="U176" s="10">
        <f t="shared" si="77"/>
        <v>2231818</v>
      </c>
      <c r="V176" s="10">
        <f t="shared" si="78"/>
        <v>431818</v>
      </c>
      <c r="W176" s="345">
        <v>43518</v>
      </c>
      <c r="X176" s="350">
        <v>17218180</v>
      </c>
      <c r="Y176" s="345"/>
      <c r="Z176" s="351"/>
      <c r="AA176" s="344"/>
      <c r="AB176" s="344"/>
      <c r="AC176" s="344"/>
      <c r="AD176" s="344"/>
      <c r="AE176" s="347">
        <f t="shared" si="80"/>
        <v>17218180</v>
      </c>
      <c r="AF176" s="348">
        <f t="shared" si="79"/>
        <v>0</v>
      </c>
      <c r="AG176" s="107"/>
    </row>
    <row r="177" spans="1:33" ht="24" thickBot="1" x14ac:dyDescent="0.4">
      <c r="A177" s="168"/>
      <c r="B177" s="188"/>
      <c r="C177" s="173"/>
      <c r="D177" s="174"/>
      <c r="E177" s="157"/>
      <c r="F177" s="170"/>
      <c r="G177" s="170"/>
      <c r="H177" s="170"/>
      <c r="I177" s="170"/>
      <c r="J177" s="170"/>
      <c r="K177" s="170"/>
      <c r="L177" s="170"/>
      <c r="M177" s="170"/>
      <c r="N177" s="164"/>
      <c r="O177" s="165"/>
      <c r="P177" s="166"/>
      <c r="Q177" s="167"/>
      <c r="R177" s="14"/>
      <c r="S177" s="10"/>
      <c r="T177" s="10"/>
      <c r="U177" s="10"/>
      <c r="V177" s="10"/>
      <c r="W177" s="345"/>
      <c r="X177" s="350"/>
      <c r="Y177" s="345"/>
      <c r="Z177" s="351"/>
      <c r="AA177" s="344"/>
      <c r="AB177" s="344"/>
      <c r="AC177" s="344"/>
      <c r="AD177" s="344"/>
      <c r="AE177" s="347">
        <f t="shared" si="80"/>
        <v>0</v>
      </c>
      <c r="AF177" s="348">
        <f t="shared" si="79"/>
        <v>0</v>
      </c>
      <c r="AG177" s="107"/>
    </row>
    <row r="178" spans="1:33" ht="24" thickBot="1" x14ac:dyDescent="0.4">
      <c r="A178" s="2787" t="s">
        <v>60</v>
      </c>
      <c r="B178" s="2788"/>
      <c r="C178" s="2788"/>
      <c r="D178" s="2788"/>
      <c r="E178" s="2788"/>
      <c r="F178" s="175">
        <f t="shared" ref="F178:P178" si="84">SUM(F160:F177)</f>
        <v>62</v>
      </c>
      <c r="G178" s="175">
        <f t="shared" si="84"/>
        <v>82572716</v>
      </c>
      <c r="H178" s="175">
        <f t="shared" si="84"/>
        <v>7</v>
      </c>
      <c r="I178" s="175">
        <f t="shared" si="84"/>
        <v>13522726</v>
      </c>
      <c r="J178" s="175">
        <f t="shared" si="84"/>
        <v>63</v>
      </c>
      <c r="K178" s="175">
        <f t="shared" si="84"/>
        <v>140604534</v>
      </c>
      <c r="L178" s="175">
        <f t="shared" si="84"/>
        <v>11</v>
      </c>
      <c r="M178" s="175">
        <f t="shared" si="84"/>
        <v>4749998</v>
      </c>
      <c r="N178" s="175">
        <f t="shared" si="84"/>
        <v>143</v>
      </c>
      <c r="O178" s="175">
        <f t="shared" si="84"/>
        <v>241449974</v>
      </c>
      <c r="P178" s="175">
        <f t="shared" si="84"/>
        <v>5720000</v>
      </c>
      <c r="Q178" s="176"/>
      <c r="R178" s="14"/>
      <c r="S178" s="10">
        <f>1326818-45000</f>
        <v>1281818</v>
      </c>
      <c r="T178" s="10">
        <f>1926818-45000</f>
        <v>1881818</v>
      </c>
      <c r="U178" s="10">
        <f>2226818-45000</f>
        <v>2181818</v>
      </c>
      <c r="V178" s="10">
        <f>426818-45000</f>
        <v>381818</v>
      </c>
      <c r="W178" s="26" t="s">
        <v>115</v>
      </c>
      <c r="X178" s="26">
        <f>SUM(X151:X176)</f>
        <v>223354526</v>
      </c>
      <c r="Y178" s="26">
        <f t="shared" ref="Y178:AE178" si="85">SUM(Y153:Y177)</f>
        <v>174081</v>
      </c>
      <c r="Z178" s="26">
        <f>SUM(Z151:Z176)</f>
        <v>18095450</v>
      </c>
      <c r="AA178" s="26">
        <f t="shared" si="85"/>
        <v>0</v>
      </c>
      <c r="AB178" s="26">
        <f t="shared" si="85"/>
        <v>0</v>
      </c>
      <c r="AC178" s="26">
        <f t="shared" si="85"/>
        <v>0</v>
      </c>
      <c r="AD178" s="26">
        <f t="shared" si="85"/>
        <v>0</v>
      </c>
      <c r="AE178" s="26">
        <f t="shared" si="85"/>
        <v>241449976</v>
      </c>
      <c r="AF178" s="26">
        <f>SUM(AF151:AF177)</f>
        <v>-2</v>
      </c>
      <c r="AG178" s="107"/>
    </row>
    <row r="179" spans="1:33" ht="23.25" x14ac:dyDescent="0.35">
      <c r="A179" s="424" t="s">
        <v>61</v>
      </c>
      <c r="B179" s="388"/>
      <c r="C179" s="13"/>
      <c r="D179" s="13"/>
      <c r="E179" s="13"/>
      <c r="F179" s="40"/>
      <c r="G179" s="13"/>
      <c r="H179" s="13"/>
      <c r="I179" s="13"/>
      <c r="J179" s="13"/>
      <c r="K179" s="13"/>
      <c r="L179" s="13"/>
      <c r="M179" s="13"/>
      <c r="N179" s="14"/>
      <c r="O179" s="14"/>
      <c r="P179" s="352"/>
      <c r="Q179" s="14"/>
      <c r="R179" s="14"/>
      <c r="S179" s="10">
        <f>1326818-45000</f>
        <v>1281818</v>
      </c>
      <c r="T179" s="10">
        <f>1926818-45000</f>
        <v>1881818</v>
      </c>
      <c r="U179" s="10">
        <f>2226818-45000</f>
        <v>2181818</v>
      </c>
      <c r="V179" s="10">
        <f>426818-45000</f>
        <v>381818</v>
      </c>
      <c r="W179" s="61"/>
      <c r="X179" s="10"/>
      <c r="Y179" s="10"/>
      <c r="Z179" s="10"/>
      <c r="AA179" s="10"/>
      <c r="AB179" s="62"/>
      <c r="AC179" s="62"/>
      <c r="AD179" s="24"/>
      <c r="AE179" s="63"/>
      <c r="AF179" s="64"/>
      <c r="AG179" s="107"/>
    </row>
    <row r="180" spans="1:33" ht="23.25" x14ac:dyDescent="0.35">
      <c r="A180" s="389"/>
      <c r="B180" s="388"/>
      <c r="C180" s="13"/>
      <c r="D180" s="13"/>
      <c r="E180" s="13"/>
      <c r="F180" s="397"/>
      <c r="G180" s="147"/>
      <c r="H180" s="397"/>
      <c r="I180" s="398"/>
      <c r="J180" s="397"/>
      <c r="K180" s="147"/>
      <c r="L180" s="397"/>
      <c r="M180" s="40"/>
      <c r="N180" s="40"/>
      <c r="O180" s="2798" t="s">
        <v>62</v>
      </c>
      <c r="P180" s="2798"/>
      <c r="Q180" s="2798"/>
      <c r="R180" s="14"/>
      <c r="S180" s="14"/>
      <c r="T180" s="14"/>
      <c r="U180" s="14"/>
      <c r="V180" s="14"/>
      <c r="W180" s="61"/>
      <c r="X180" s="10"/>
      <c r="Y180" s="10"/>
      <c r="Z180" s="10"/>
      <c r="AA180" s="10"/>
      <c r="AB180" s="62"/>
      <c r="AC180" s="62"/>
      <c r="AD180" s="24"/>
      <c r="AE180" s="63"/>
      <c r="AF180" s="64"/>
      <c r="AG180" s="107"/>
    </row>
    <row r="181" spans="1:33" ht="23.25" x14ac:dyDescent="0.35">
      <c r="A181" s="13"/>
      <c r="B181" s="13"/>
      <c r="C181" s="13"/>
      <c r="D181" s="13"/>
      <c r="E181" s="13"/>
      <c r="F181" s="392"/>
      <c r="G181" s="13"/>
      <c r="H181" s="337"/>
      <c r="I181" s="13"/>
      <c r="J181" s="392"/>
      <c r="K181" s="13"/>
      <c r="L181" s="337"/>
      <c r="M181" s="13"/>
      <c r="N181" s="337"/>
      <c r="O181" s="337"/>
      <c r="P181" s="337"/>
      <c r="Q181" s="337"/>
      <c r="R181" s="14"/>
      <c r="S181" s="14"/>
      <c r="T181" s="14"/>
      <c r="U181" s="14"/>
      <c r="V181" s="14"/>
      <c r="W181" s="61"/>
      <c r="X181" s="65"/>
      <c r="Y181" s="65"/>
      <c r="Z181" s="65"/>
      <c r="AA181" s="65"/>
      <c r="AB181" s="65"/>
      <c r="AC181" s="65"/>
      <c r="AD181" s="65"/>
      <c r="AE181" s="63"/>
      <c r="AF181" s="64"/>
      <c r="AG181" s="107"/>
    </row>
    <row r="182" spans="1:33" ht="23.25" x14ac:dyDescent="0.35">
      <c r="A182" s="13"/>
      <c r="B182" s="13"/>
      <c r="C182" s="13"/>
      <c r="D182" s="13"/>
      <c r="E182" s="13"/>
      <c r="F182" s="353"/>
      <c r="G182" s="13"/>
      <c r="H182" s="425"/>
      <c r="I182" s="13"/>
      <c r="J182" s="353"/>
      <c r="K182" s="13"/>
      <c r="L182" s="353"/>
      <c r="M182" s="13"/>
      <c r="N182" s="13"/>
      <c r="O182" s="14"/>
      <c r="P182" s="14"/>
      <c r="Q182" s="14"/>
      <c r="R182" s="14"/>
      <c r="S182" s="14"/>
      <c r="T182" s="14"/>
      <c r="U182" s="14"/>
      <c r="V182" s="14"/>
      <c r="W182" s="61"/>
      <c r="X182" s="25"/>
      <c r="Y182" s="25"/>
      <c r="Z182" s="24"/>
      <c r="AA182" s="24"/>
      <c r="AB182" s="24"/>
      <c r="AC182" s="24"/>
      <c r="AD182" s="24"/>
      <c r="AE182" s="63"/>
      <c r="AF182" s="64"/>
      <c r="AG182" s="107"/>
    </row>
    <row r="183" spans="1:33" ht="23.25" x14ac:dyDescent="0.3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4"/>
      <c r="P183" s="14"/>
      <c r="Q183" s="14"/>
      <c r="R183" s="334"/>
      <c r="S183" s="334"/>
      <c r="T183" s="334"/>
      <c r="U183" s="334"/>
      <c r="V183" s="334"/>
      <c r="W183" s="61"/>
      <c r="X183" s="65"/>
      <c r="Y183" s="65"/>
      <c r="Z183" s="65"/>
      <c r="AA183" s="65"/>
      <c r="AB183" s="65"/>
      <c r="AC183" s="65"/>
      <c r="AD183" s="65"/>
      <c r="AE183" s="63"/>
      <c r="AF183" s="64"/>
      <c r="AG183" s="107"/>
    </row>
    <row r="184" spans="1:33" ht="16.5" customHeight="1" x14ac:dyDescent="0.3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2810" t="s">
        <v>63</v>
      </c>
      <c r="P184" s="2810"/>
      <c r="Q184" s="2810"/>
      <c r="R184" s="334"/>
      <c r="S184" s="334"/>
      <c r="T184" s="334"/>
      <c r="U184" s="334"/>
      <c r="V184" s="334"/>
      <c r="W184" s="61"/>
      <c r="X184" s="25"/>
      <c r="Y184" s="25"/>
      <c r="Z184" s="24"/>
      <c r="AA184" s="24"/>
      <c r="AB184" s="24"/>
      <c r="AC184" s="24"/>
      <c r="AD184" s="24"/>
      <c r="AE184" s="63"/>
      <c r="AF184" s="64"/>
      <c r="AG184" s="107"/>
    </row>
    <row r="185" spans="1:33" ht="18.75" customHeight="1" x14ac:dyDescent="0.3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2798" t="s">
        <v>64</v>
      </c>
      <c r="P185" s="2798"/>
      <c r="Q185" s="2798"/>
      <c r="R185" s="7"/>
      <c r="S185" s="7"/>
      <c r="T185" s="7"/>
      <c r="U185" s="7"/>
      <c r="V185" s="7"/>
      <c r="W185" s="24"/>
      <c r="X185" s="13"/>
      <c r="Y185" s="13"/>
      <c r="Z185" s="13"/>
      <c r="AA185" s="13"/>
      <c r="AB185" s="13"/>
      <c r="AC185" s="13"/>
      <c r="AD185" s="13"/>
      <c r="AE185" s="13"/>
      <c r="AF185" s="13"/>
      <c r="AG185" s="108"/>
    </row>
    <row r="186" spans="1:33" ht="12.75" customHeight="1" x14ac:dyDescent="0.35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5"/>
      <c r="O186" s="25"/>
      <c r="P186" s="25"/>
      <c r="Q186" s="25"/>
      <c r="R186" s="14"/>
      <c r="S186" s="14"/>
      <c r="T186" s="14"/>
      <c r="U186" s="14"/>
      <c r="V186" s="14"/>
      <c r="W186" s="24"/>
      <c r="X186" s="13"/>
      <c r="Y186" s="13"/>
      <c r="Z186" s="13"/>
      <c r="AA186" s="13"/>
      <c r="AB186" s="13"/>
      <c r="AC186" s="13"/>
      <c r="AD186" s="13"/>
      <c r="AE186" s="13"/>
      <c r="AF186" s="13"/>
      <c r="AG186" s="108"/>
    </row>
    <row r="187" spans="1:33" ht="23.25" x14ac:dyDescent="0.35">
      <c r="A187" s="13" t="s">
        <v>0</v>
      </c>
      <c r="B187" s="13" t="s">
        <v>194</v>
      </c>
      <c r="C187" s="144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4"/>
      <c r="O187" s="354" t="s">
        <v>66</v>
      </c>
      <c r="P187" s="2799" t="s">
        <v>2</v>
      </c>
      <c r="Q187" s="2799"/>
      <c r="R187" s="14"/>
      <c r="S187" s="14"/>
      <c r="T187" s="14"/>
      <c r="U187" s="14"/>
      <c r="V187" s="14"/>
      <c r="W187" s="24"/>
      <c r="X187" s="13"/>
      <c r="Y187" s="13"/>
      <c r="Z187" s="13"/>
      <c r="AA187" s="13"/>
      <c r="AB187" s="13"/>
      <c r="AC187" s="13"/>
      <c r="AD187" s="13"/>
      <c r="AE187" s="13"/>
      <c r="AF187" s="13"/>
      <c r="AG187" s="108"/>
    </row>
    <row r="188" spans="1:33" ht="18.75" customHeight="1" x14ac:dyDescent="0.35">
      <c r="A188" s="13" t="s">
        <v>3</v>
      </c>
      <c r="B188" s="13" t="s">
        <v>4</v>
      </c>
      <c r="C188" s="144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4"/>
      <c r="O188" s="355"/>
      <c r="P188" s="14"/>
      <c r="Q188" s="14"/>
      <c r="R188" s="14"/>
      <c r="S188" s="14"/>
      <c r="T188" s="14"/>
      <c r="U188" s="14"/>
      <c r="V188" s="14"/>
      <c r="W188" s="24"/>
      <c r="X188" s="13"/>
      <c r="Y188" s="13"/>
      <c r="Z188" s="13"/>
      <c r="AA188" s="13"/>
      <c r="AB188" s="13"/>
      <c r="AC188" s="13"/>
      <c r="AD188" s="13"/>
      <c r="AE188" s="13"/>
      <c r="AF188" s="13"/>
      <c r="AG188" s="108"/>
    </row>
    <row r="189" spans="1:33" ht="18.75" customHeight="1" x14ac:dyDescent="0.3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4"/>
      <c r="O189" s="14"/>
      <c r="P189" s="14"/>
      <c r="Q189" s="14"/>
      <c r="R189" s="14"/>
      <c r="S189" s="14"/>
      <c r="T189" s="14"/>
      <c r="U189" s="14"/>
      <c r="V189" s="14"/>
      <c r="W189" s="24"/>
      <c r="X189" s="13"/>
      <c r="Y189" s="13"/>
      <c r="Z189" s="13"/>
      <c r="AA189" s="13"/>
      <c r="AB189" s="13"/>
      <c r="AC189" s="13"/>
      <c r="AD189" s="13"/>
      <c r="AE189" s="13"/>
      <c r="AF189" s="13"/>
      <c r="AG189" s="108"/>
    </row>
    <row r="190" spans="1:33" ht="18.75" customHeight="1" x14ac:dyDescent="0.35">
      <c r="A190" s="13" t="s">
        <v>5</v>
      </c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4"/>
      <c r="O190" s="14"/>
      <c r="P190" s="14"/>
      <c r="Q190" s="14"/>
      <c r="R190" s="14"/>
      <c r="S190" s="14"/>
      <c r="T190" s="14"/>
      <c r="U190" s="14"/>
      <c r="V190" s="14"/>
      <c r="W190" s="24"/>
      <c r="X190" s="13"/>
      <c r="Y190" s="13"/>
      <c r="Z190" s="13"/>
      <c r="AA190" s="13"/>
      <c r="AB190" s="13"/>
      <c r="AC190" s="13"/>
      <c r="AD190" s="13"/>
      <c r="AE190" s="13"/>
      <c r="AF190" s="13"/>
      <c r="AG190" s="108"/>
    </row>
    <row r="191" spans="1:33" ht="18.75" customHeight="1" x14ac:dyDescent="0.35">
      <c r="A191" s="13" t="s">
        <v>6</v>
      </c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4"/>
      <c r="O191" s="14"/>
      <c r="P191" s="14"/>
      <c r="Q191" s="14"/>
      <c r="R191" s="14"/>
      <c r="S191" s="14"/>
      <c r="T191" s="14"/>
      <c r="U191" s="14"/>
      <c r="V191" s="14"/>
      <c r="W191" s="24"/>
      <c r="X191" s="13"/>
      <c r="Y191" s="13"/>
      <c r="Z191" s="13"/>
      <c r="AA191" s="13"/>
      <c r="AB191" s="13"/>
      <c r="AC191" s="13"/>
      <c r="AD191" s="13"/>
      <c r="AE191" s="13"/>
      <c r="AF191" s="13"/>
      <c r="AG191" s="108"/>
    </row>
    <row r="192" spans="1:33" ht="18.75" customHeight="1" x14ac:dyDescent="0.35">
      <c r="A192" s="13" t="s">
        <v>7</v>
      </c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4"/>
      <c r="O192" s="14"/>
      <c r="P192" s="14"/>
      <c r="Q192" s="14"/>
      <c r="R192" s="14"/>
      <c r="S192" s="14"/>
      <c r="T192" s="14"/>
      <c r="U192" s="14"/>
      <c r="V192" s="14"/>
      <c r="W192" s="24"/>
      <c r="X192" s="13"/>
      <c r="Y192" s="13"/>
      <c r="Z192" s="13"/>
      <c r="AA192" s="13"/>
      <c r="AB192" s="13"/>
      <c r="AC192" s="13"/>
      <c r="AD192" s="13"/>
      <c r="AE192" s="13"/>
      <c r="AF192" s="13"/>
      <c r="AG192" s="108"/>
    </row>
    <row r="193" spans="1:33" ht="18.75" customHeight="1" thickBot="1" x14ac:dyDescent="0.4">
      <c r="A193" s="13" t="s">
        <v>8</v>
      </c>
      <c r="B193" s="13"/>
      <c r="C193" s="13"/>
      <c r="D193" s="13"/>
      <c r="E193" s="13"/>
      <c r="F193" s="13"/>
      <c r="G193" s="147"/>
      <c r="H193" s="147"/>
      <c r="I193" s="13"/>
      <c r="J193" s="13"/>
      <c r="K193" s="13"/>
      <c r="L193" s="13"/>
      <c r="M193" s="13"/>
      <c r="N193" s="148"/>
      <c r="O193" s="148"/>
      <c r="P193" s="2800" t="s">
        <v>86</v>
      </c>
      <c r="Q193" s="2800"/>
      <c r="R193" s="14"/>
      <c r="S193" s="14"/>
      <c r="T193" s="14"/>
      <c r="U193" s="14"/>
      <c r="V193" s="14"/>
      <c r="W193" s="24"/>
      <c r="X193" s="13"/>
      <c r="Y193" s="13"/>
      <c r="Z193" s="13"/>
      <c r="AA193" s="13"/>
      <c r="AB193" s="13"/>
      <c r="AC193" s="13"/>
      <c r="AD193" s="13"/>
      <c r="AE193" s="13"/>
      <c r="AF193" s="13"/>
      <c r="AG193" s="108"/>
    </row>
    <row r="194" spans="1:33" ht="18.75" customHeight="1" thickBot="1" x14ac:dyDescent="0.4">
      <c r="A194" s="2801" t="s">
        <v>10</v>
      </c>
      <c r="B194" s="2804" t="s">
        <v>11</v>
      </c>
      <c r="C194" s="2804" t="s">
        <v>12</v>
      </c>
      <c r="D194" s="2804" t="s">
        <v>13</v>
      </c>
      <c r="E194" s="2804" t="s">
        <v>14</v>
      </c>
      <c r="F194" s="2807" t="s">
        <v>15</v>
      </c>
      <c r="G194" s="2808"/>
      <c r="H194" s="2808"/>
      <c r="I194" s="2808"/>
      <c r="J194" s="2808"/>
      <c r="K194" s="2808"/>
      <c r="L194" s="2808"/>
      <c r="M194" s="2809"/>
      <c r="N194" s="2792" t="s">
        <v>16</v>
      </c>
      <c r="O194" s="2792" t="s">
        <v>17</v>
      </c>
      <c r="P194" s="2792" t="s">
        <v>18</v>
      </c>
      <c r="Q194" s="343" t="s">
        <v>19</v>
      </c>
      <c r="R194" s="14"/>
      <c r="S194" s="14"/>
      <c r="T194" s="14"/>
      <c r="U194" s="14"/>
      <c r="V194" s="14"/>
      <c r="W194" s="2791" t="s">
        <v>107</v>
      </c>
      <c r="X194" s="2791"/>
      <c r="Y194" s="2791"/>
      <c r="Z194" s="2791"/>
      <c r="AA194" s="2791"/>
      <c r="AB194" s="2791"/>
      <c r="AC194" s="2791"/>
      <c r="AD194" s="2791"/>
      <c r="AE194" s="2791"/>
      <c r="AF194" s="2791"/>
      <c r="AG194" s="108"/>
    </row>
    <row r="195" spans="1:33" ht="18.75" customHeight="1" thickBot="1" x14ac:dyDescent="0.4">
      <c r="A195" s="2802"/>
      <c r="B195" s="2805"/>
      <c r="C195" s="2805"/>
      <c r="D195" s="2805"/>
      <c r="E195" s="2805"/>
      <c r="F195" s="2795" t="s">
        <v>20</v>
      </c>
      <c r="G195" s="2795"/>
      <c r="H195" s="2795" t="s">
        <v>21</v>
      </c>
      <c r="I195" s="2795"/>
      <c r="J195" s="2795" t="s">
        <v>22</v>
      </c>
      <c r="K195" s="2795"/>
      <c r="L195" s="2795" t="s">
        <v>23</v>
      </c>
      <c r="M195" s="2795"/>
      <c r="N195" s="2793"/>
      <c r="O195" s="2793"/>
      <c r="P195" s="2793"/>
      <c r="Q195" s="2796" t="s">
        <v>24</v>
      </c>
      <c r="R195" s="14"/>
      <c r="S195" s="14"/>
      <c r="T195" s="14"/>
      <c r="U195" s="14"/>
      <c r="V195" s="14"/>
      <c r="W195" s="2791" t="s">
        <v>108</v>
      </c>
      <c r="X195" s="2791" t="s">
        <v>109</v>
      </c>
      <c r="Y195" s="2791" t="s">
        <v>108</v>
      </c>
      <c r="Z195" s="2791" t="s">
        <v>110</v>
      </c>
      <c r="AA195" s="2791" t="s">
        <v>108</v>
      </c>
      <c r="AB195" s="2784" t="s">
        <v>111</v>
      </c>
      <c r="AC195" s="2791" t="s">
        <v>108</v>
      </c>
      <c r="AD195" s="2784" t="s">
        <v>112</v>
      </c>
      <c r="AE195" s="2785" t="s">
        <v>113</v>
      </c>
      <c r="AF195" s="2786" t="s">
        <v>114</v>
      </c>
      <c r="AG195" s="108"/>
    </row>
    <row r="196" spans="1:33" ht="18.75" customHeight="1" thickBot="1" x14ac:dyDescent="0.4">
      <c r="A196" s="2803"/>
      <c r="B196" s="2806"/>
      <c r="C196" s="2806"/>
      <c r="D196" s="2806"/>
      <c r="E196" s="2806"/>
      <c r="F196" s="244" t="s">
        <v>25</v>
      </c>
      <c r="G196" s="244" t="s">
        <v>26</v>
      </c>
      <c r="H196" s="244" t="s">
        <v>25</v>
      </c>
      <c r="I196" s="244" t="s">
        <v>26</v>
      </c>
      <c r="J196" s="244" t="s">
        <v>25</v>
      </c>
      <c r="K196" s="244" t="s">
        <v>26</v>
      </c>
      <c r="L196" s="244" t="s">
        <v>25</v>
      </c>
      <c r="M196" s="244" t="s">
        <v>26</v>
      </c>
      <c r="N196" s="2794"/>
      <c r="O196" s="2794"/>
      <c r="P196" s="2794"/>
      <c r="Q196" s="2797"/>
      <c r="R196" s="14"/>
      <c r="S196" s="14"/>
      <c r="T196" s="14"/>
      <c r="U196" s="14"/>
      <c r="V196" s="14"/>
      <c r="W196" s="2791"/>
      <c r="X196" s="2791"/>
      <c r="Y196" s="2791"/>
      <c r="Z196" s="2791"/>
      <c r="AA196" s="2791"/>
      <c r="AB196" s="2784"/>
      <c r="AC196" s="2791"/>
      <c r="AD196" s="2784"/>
      <c r="AE196" s="2785"/>
      <c r="AF196" s="2786"/>
      <c r="AG196" s="108"/>
    </row>
    <row r="197" spans="1:33" ht="18.75" customHeight="1" x14ac:dyDescent="0.35">
      <c r="A197" s="153">
        <v>1</v>
      </c>
      <c r="B197" s="154">
        <v>43518</v>
      </c>
      <c r="C197" s="173">
        <v>263</v>
      </c>
      <c r="D197" s="186" t="s">
        <v>37</v>
      </c>
      <c r="E197" s="157" t="s">
        <v>31</v>
      </c>
      <c r="F197" s="158">
        <v>4</v>
      </c>
      <c r="G197" s="159">
        <f t="shared" ref="G197:G206" si="86">F197*S197</f>
        <v>5327272</v>
      </c>
      <c r="H197" s="160"/>
      <c r="I197" s="161">
        <f t="shared" ref="I197:I206" si="87">H197*T197</f>
        <v>0</v>
      </c>
      <c r="J197" s="162">
        <v>5</v>
      </c>
      <c r="K197" s="161">
        <f t="shared" ref="K197:K206" si="88">J197*U197</f>
        <v>11159090</v>
      </c>
      <c r="L197" s="163"/>
      <c r="M197" s="161">
        <f t="shared" ref="M197:M206" si="89">L197*V197</f>
        <v>0</v>
      </c>
      <c r="N197" s="164">
        <f t="shared" ref="N197:N206" si="90">+L197+J197+H197+F197</f>
        <v>9</v>
      </c>
      <c r="O197" s="165">
        <f t="shared" ref="O197:O206" si="91">+M197+K197+I197+G197</f>
        <v>16486362</v>
      </c>
      <c r="P197" s="165">
        <f t="shared" ref="P197:P207" si="92">+N197*40000</f>
        <v>360000</v>
      </c>
      <c r="Q197" s="167"/>
      <c r="R197" s="14"/>
      <c r="S197" s="10">
        <f t="shared" ref="S197:S207" si="93">1331818</f>
        <v>1331818</v>
      </c>
      <c r="T197" s="10">
        <f t="shared" ref="T197:T207" si="94">1931818</f>
        <v>1931818</v>
      </c>
      <c r="U197" s="10">
        <f t="shared" ref="U197:U207" si="95">2231818</f>
        <v>2231818</v>
      </c>
      <c r="V197" s="10">
        <f t="shared" ref="V197:V207" si="96">431818</f>
        <v>431818</v>
      </c>
      <c r="W197" s="345">
        <v>43522</v>
      </c>
      <c r="X197" s="165">
        <v>16486362</v>
      </c>
      <c r="Y197" s="345"/>
      <c r="Z197" s="165"/>
      <c r="AA197" s="165"/>
      <c r="AB197" s="346"/>
      <c r="AC197" s="346"/>
      <c r="AD197" s="344"/>
      <c r="AE197" s="347">
        <f>X197+Z197+AB197+AD197</f>
        <v>16486362</v>
      </c>
      <c r="AF197" s="348">
        <f t="shared" ref="AF197:AF207" si="97">O197-AE197</f>
        <v>0</v>
      </c>
      <c r="AG197" s="117"/>
    </row>
    <row r="198" spans="1:33" ht="18.75" customHeight="1" x14ac:dyDescent="0.35">
      <c r="A198" s="168">
        <f>+A197+1</f>
        <v>2</v>
      </c>
      <c r="B198" s="154">
        <v>43518</v>
      </c>
      <c r="C198" s="173">
        <f>+C197+1</f>
        <v>264</v>
      </c>
      <c r="D198" s="186" t="s">
        <v>80</v>
      </c>
      <c r="E198" s="265" t="s">
        <v>31</v>
      </c>
      <c r="F198" s="158">
        <v>4</v>
      </c>
      <c r="G198" s="159">
        <f t="shared" si="86"/>
        <v>5327272</v>
      </c>
      <c r="H198" s="160">
        <v>1</v>
      </c>
      <c r="I198" s="161">
        <f t="shared" si="87"/>
        <v>1931818</v>
      </c>
      <c r="J198" s="162">
        <v>4</v>
      </c>
      <c r="K198" s="161">
        <f t="shared" si="88"/>
        <v>8927272</v>
      </c>
      <c r="L198" s="163">
        <v>1</v>
      </c>
      <c r="M198" s="161">
        <f t="shared" si="89"/>
        <v>431818</v>
      </c>
      <c r="N198" s="171">
        <f t="shared" si="90"/>
        <v>10</v>
      </c>
      <c r="O198" s="165">
        <f t="shared" si="91"/>
        <v>16618180</v>
      </c>
      <c r="P198" s="165">
        <f t="shared" si="92"/>
        <v>400000</v>
      </c>
      <c r="Q198" s="167"/>
      <c r="R198" s="14"/>
      <c r="S198" s="10">
        <f t="shared" si="93"/>
        <v>1331818</v>
      </c>
      <c r="T198" s="10">
        <f t="shared" si="94"/>
        <v>1931818</v>
      </c>
      <c r="U198" s="10">
        <f t="shared" si="95"/>
        <v>2231818</v>
      </c>
      <c r="V198" s="10">
        <f t="shared" si="96"/>
        <v>431818</v>
      </c>
      <c r="W198" s="345">
        <v>43522</v>
      </c>
      <c r="X198" s="165">
        <v>6620000</v>
      </c>
      <c r="Y198" s="345">
        <v>43525</v>
      </c>
      <c r="Z198" s="165">
        <v>5000000</v>
      </c>
      <c r="AA198" s="345">
        <v>43532</v>
      </c>
      <c r="AB198" s="346">
        <v>5000000</v>
      </c>
      <c r="AC198" s="346"/>
      <c r="AD198" s="344"/>
      <c r="AE198" s="347">
        <f t="shared" ref="AE198:AE207" si="98">X198+Z198+AB198+AD198</f>
        <v>16620000</v>
      </c>
      <c r="AF198" s="348">
        <f t="shared" si="97"/>
        <v>-1820</v>
      </c>
      <c r="AG198" s="129"/>
    </row>
    <row r="199" spans="1:33" ht="18.75" customHeight="1" x14ac:dyDescent="0.35">
      <c r="A199" s="168">
        <f>+A198+1</f>
        <v>3</v>
      </c>
      <c r="B199" s="154">
        <v>43518</v>
      </c>
      <c r="C199" s="173">
        <f t="shared" ref="C199:C206" si="99">+C198+1</f>
        <v>265</v>
      </c>
      <c r="D199" s="186" t="s">
        <v>55</v>
      </c>
      <c r="E199" s="157" t="s">
        <v>43</v>
      </c>
      <c r="F199" s="170">
        <v>4</v>
      </c>
      <c r="G199" s="159">
        <f t="shared" si="86"/>
        <v>5327272</v>
      </c>
      <c r="H199" s="160">
        <v>1</v>
      </c>
      <c r="I199" s="161">
        <f t="shared" si="87"/>
        <v>1931818</v>
      </c>
      <c r="J199" s="162">
        <v>4</v>
      </c>
      <c r="K199" s="161">
        <f t="shared" si="88"/>
        <v>8927272</v>
      </c>
      <c r="L199" s="163">
        <v>1</v>
      </c>
      <c r="M199" s="161">
        <f t="shared" si="89"/>
        <v>431818</v>
      </c>
      <c r="N199" s="171">
        <f t="shared" si="90"/>
        <v>10</v>
      </c>
      <c r="O199" s="165">
        <f t="shared" si="91"/>
        <v>16618180</v>
      </c>
      <c r="P199" s="165">
        <f t="shared" si="92"/>
        <v>400000</v>
      </c>
      <c r="Q199" s="167"/>
      <c r="R199" s="14"/>
      <c r="S199" s="10">
        <f t="shared" si="93"/>
        <v>1331818</v>
      </c>
      <c r="T199" s="10">
        <f t="shared" si="94"/>
        <v>1931818</v>
      </c>
      <c r="U199" s="10">
        <f t="shared" si="95"/>
        <v>2231818</v>
      </c>
      <c r="V199" s="10">
        <f t="shared" si="96"/>
        <v>431818</v>
      </c>
      <c r="W199" s="345">
        <v>43521</v>
      </c>
      <c r="X199" s="165">
        <v>15000000</v>
      </c>
      <c r="Y199" s="345">
        <v>43522</v>
      </c>
      <c r="Z199" s="165">
        <v>1618180</v>
      </c>
      <c r="AA199" s="165"/>
      <c r="AB199" s="346"/>
      <c r="AC199" s="346"/>
      <c r="AD199" s="344"/>
      <c r="AE199" s="347">
        <f t="shared" si="98"/>
        <v>16618180</v>
      </c>
      <c r="AF199" s="348">
        <f t="shared" si="97"/>
        <v>0</v>
      </c>
      <c r="AG199" s="117"/>
    </row>
    <row r="200" spans="1:33" ht="18.75" customHeight="1" x14ac:dyDescent="0.35">
      <c r="A200" s="266">
        <f t="shared" ref="A200:A206" si="100">+A199+1</f>
        <v>4</v>
      </c>
      <c r="B200" s="154">
        <v>43518</v>
      </c>
      <c r="C200" s="173">
        <f t="shared" si="99"/>
        <v>266</v>
      </c>
      <c r="D200" s="267" t="s">
        <v>52</v>
      </c>
      <c r="E200" s="265" t="s">
        <v>43</v>
      </c>
      <c r="F200" s="268">
        <v>4</v>
      </c>
      <c r="G200" s="269">
        <f t="shared" si="86"/>
        <v>5327272</v>
      </c>
      <c r="H200" s="270">
        <v>1</v>
      </c>
      <c r="I200" s="271">
        <f t="shared" si="87"/>
        <v>1931818</v>
      </c>
      <c r="J200" s="272">
        <v>4</v>
      </c>
      <c r="K200" s="271">
        <f t="shared" si="88"/>
        <v>8927272</v>
      </c>
      <c r="L200" s="273">
        <v>1</v>
      </c>
      <c r="M200" s="271">
        <f t="shared" si="89"/>
        <v>431818</v>
      </c>
      <c r="N200" s="274">
        <f t="shared" si="90"/>
        <v>10</v>
      </c>
      <c r="O200" s="275">
        <f t="shared" si="91"/>
        <v>16618180</v>
      </c>
      <c r="P200" s="275">
        <f t="shared" si="92"/>
        <v>400000</v>
      </c>
      <c r="Q200" s="276"/>
      <c r="R200" s="404"/>
      <c r="S200" s="278">
        <f t="shared" si="93"/>
        <v>1331818</v>
      </c>
      <c r="T200" s="278">
        <f t="shared" si="94"/>
        <v>1931818</v>
      </c>
      <c r="U200" s="278">
        <f t="shared" si="95"/>
        <v>2231818</v>
      </c>
      <c r="V200" s="278">
        <f t="shared" si="96"/>
        <v>431818</v>
      </c>
      <c r="W200" s="345">
        <v>43510</v>
      </c>
      <c r="X200" s="165">
        <v>16618180</v>
      </c>
      <c r="Y200" s="155"/>
      <c r="Z200" s="165"/>
      <c r="AA200" s="165"/>
      <c r="AB200" s="346"/>
      <c r="AC200" s="346"/>
      <c r="AD200" s="344"/>
      <c r="AE200" s="347">
        <f t="shared" si="98"/>
        <v>16618180</v>
      </c>
      <c r="AF200" s="348">
        <f t="shared" si="97"/>
        <v>0</v>
      </c>
      <c r="AG200" s="108"/>
    </row>
    <row r="201" spans="1:33" ht="18.75" customHeight="1" x14ac:dyDescent="0.35">
      <c r="A201" s="168">
        <f t="shared" si="100"/>
        <v>5</v>
      </c>
      <c r="B201" s="154">
        <v>43518</v>
      </c>
      <c r="C201" s="173">
        <f t="shared" si="99"/>
        <v>267</v>
      </c>
      <c r="D201" s="156" t="s">
        <v>90</v>
      </c>
      <c r="E201" s="157" t="s">
        <v>88</v>
      </c>
      <c r="F201" s="170">
        <v>5</v>
      </c>
      <c r="G201" s="159">
        <f t="shared" si="86"/>
        <v>6659090</v>
      </c>
      <c r="H201" s="160"/>
      <c r="I201" s="161">
        <f t="shared" si="87"/>
        <v>0</v>
      </c>
      <c r="J201" s="162">
        <v>5</v>
      </c>
      <c r="K201" s="161">
        <f t="shared" si="88"/>
        <v>11159090</v>
      </c>
      <c r="L201" s="163"/>
      <c r="M201" s="161">
        <f t="shared" si="89"/>
        <v>0</v>
      </c>
      <c r="N201" s="171">
        <f t="shared" si="90"/>
        <v>10</v>
      </c>
      <c r="O201" s="165">
        <f t="shared" si="91"/>
        <v>17818180</v>
      </c>
      <c r="P201" s="165">
        <f t="shared" si="92"/>
        <v>400000</v>
      </c>
      <c r="Q201" s="167"/>
      <c r="R201" s="14"/>
      <c r="S201" s="10">
        <f t="shared" si="93"/>
        <v>1331818</v>
      </c>
      <c r="T201" s="10">
        <f t="shared" si="94"/>
        <v>1931818</v>
      </c>
      <c r="U201" s="10">
        <f t="shared" si="95"/>
        <v>2231818</v>
      </c>
      <c r="V201" s="10">
        <f t="shared" si="96"/>
        <v>431818</v>
      </c>
      <c r="W201" s="345">
        <v>43521</v>
      </c>
      <c r="X201" s="165">
        <v>10000000</v>
      </c>
      <c r="Y201" s="345">
        <v>43521</v>
      </c>
      <c r="Z201" s="165">
        <v>7818180</v>
      </c>
      <c r="AA201" s="165"/>
      <c r="AB201" s="346"/>
      <c r="AC201" s="346"/>
      <c r="AD201" s="344"/>
      <c r="AE201" s="347">
        <f t="shared" si="98"/>
        <v>17818180</v>
      </c>
      <c r="AF201" s="348">
        <f t="shared" si="97"/>
        <v>0</v>
      </c>
      <c r="AG201" s="108"/>
    </row>
    <row r="202" spans="1:33" ht="18.75" customHeight="1" x14ac:dyDescent="0.35">
      <c r="A202" s="168">
        <f t="shared" si="100"/>
        <v>6</v>
      </c>
      <c r="B202" s="154">
        <v>43518</v>
      </c>
      <c r="C202" s="173">
        <f t="shared" si="99"/>
        <v>268</v>
      </c>
      <c r="D202" s="156" t="s">
        <v>37</v>
      </c>
      <c r="E202" s="157" t="s">
        <v>88</v>
      </c>
      <c r="F202" s="170">
        <v>4</v>
      </c>
      <c r="G202" s="159">
        <f t="shared" si="86"/>
        <v>5327272</v>
      </c>
      <c r="H202" s="160"/>
      <c r="I202" s="161">
        <f t="shared" si="87"/>
        <v>0</v>
      </c>
      <c r="J202" s="162">
        <v>4</v>
      </c>
      <c r="K202" s="161">
        <f t="shared" si="88"/>
        <v>8927272</v>
      </c>
      <c r="L202" s="163">
        <v>2</v>
      </c>
      <c r="M202" s="161">
        <f t="shared" si="89"/>
        <v>863636</v>
      </c>
      <c r="N202" s="171">
        <f t="shared" si="90"/>
        <v>10</v>
      </c>
      <c r="O202" s="165">
        <f t="shared" si="91"/>
        <v>15118180</v>
      </c>
      <c r="P202" s="165">
        <f t="shared" si="92"/>
        <v>400000</v>
      </c>
      <c r="Q202" s="167"/>
      <c r="R202" s="14"/>
      <c r="S202" s="10">
        <f t="shared" si="93"/>
        <v>1331818</v>
      </c>
      <c r="T202" s="10">
        <f t="shared" si="94"/>
        <v>1931818</v>
      </c>
      <c r="U202" s="10">
        <f t="shared" si="95"/>
        <v>2231818</v>
      </c>
      <c r="V202" s="10">
        <f t="shared" si="96"/>
        <v>431818</v>
      </c>
      <c r="W202" s="345">
        <v>43521</v>
      </c>
      <c r="X202" s="165">
        <v>11718180</v>
      </c>
      <c r="Y202" s="345">
        <v>43521</v>
      </c>
      <c r="Z202" s="165">
        <v>3400000</v>
      </c>
      <c r="AA202" s="165"/>
      <c r="AB202" s="346"/>
      <c r="AC202" s="346"/>
      <c r="AD202" s="344"/>
      <c r="AE202" s="347">
        <f t="shared" si="98"/>
        <v>15118180</v>
      </c>
      <c r="AF202" s="348">
        <f t="shared" si="97"/>
        <v>0</v>
      </c>
      <c r="AG202" s="108"/>
    </row>
    <row r="203" spans="1:33" ht="18.75" customHeight="1" x14ac:dyDescent="0.35">
      <c r="A203" s="168">
        <v>5</v>
      </c>
      <c r="B203" s="154">
        <v>43518</v>
      </c>
      <c r="C203" s="173">
        <f t="shared" si="99"/>
        <v>269</v>
      </c>
      <c r="D203" s="156" t="s">
        <v>68</v>
      </c>
      <c r="E203" s="157" t="s">
        <v>57</v>
      </c>
      <c r="F203" s="170">
        <v>2</v>
      </c>
      <c r="G203" s="159">
        <f t="shared" si="86"/>
        <v>2663636</v>
      </c>
      <c r="H203" s="160"/>
      <c r="I203" s="161">
        <f t="shared" si="87"/>
        <v>0</v>
      </c>
      <c r="J203" s="162">
        <v>2</v>
      </c>
      <c r="K203" s="161">
        <f t="shared" si="88"/>
        <v>4463636</v>
      </c>
      <c r="L203" s="163">
        <v>1</v>
      </c>
      <c r="M203" s="161">
        <f t="shared" si="89"/>
        <v>431818</v>
      </c>
      <c r="N203" s="171">
        <f t="shared" si="90"/>
        <v>5</v>
      </c>
      <c r="O203" s="165">
        <f t="shared" si="91"/>
        <v>7559090</v>
      </c>
      <c r="P203" s="165">
        <f t="shared" si="92"/>
        <v>200000</v>
      </c>
      <c r="Q203" s="167"/>
      <c r="R203" s="14"/>
      <c r="S203" s="10">
        <f t="shared" si="93"/>
        <v>1331818</v>
      </c>
      <c r="T203" s="10">
        <f t="shared" si="94"/>
        <v>1931818</v>
      </c>
      <c r="U203" s="10">
        <f t="shared" si="95"/>
        <v>2231818</v>
      </c>
      <c r="V203" s="10">
        <f t="shared" si="96"/>
        <v>431818</v>
      </c>
      <c r="W203" s="345">
        <v>43522</v>
      </c>
      <c r="X203" s="165">
        <v>7559090</v>
      </c>
      <c r="Y203" s="165"/>
      <c r="Z203" s="165"/>
      <c r="AA203" s="165"/>
      <c r="AB203" s="346"/>
      <c r="AC203" s="346"/>
      <c r="AD203" s="344"/>
      <c r="AE203" s="347">
        <f t="shared" si="98"/>
        <v>7559090</v>
      </c>
      <c r="AF203" s="348">
        <f t="shared" si="97"/>
        <v>0</v>
      </c>
      <c r="AG203" s="108"/>
    </row>
    <row r="204" spans="1:33" ht="18.75" customHeight="1" x14ac:dyDescent="0.35">
      <c r="A204" s="168">
        <v>6</v>
      </c>
      <c r="B204" s="154">
        <v>43518</v>
      </c>
      <c r="C204" s="173">
        <f t="shared" si="99"/>
        <v>270</v>
      </c>
      <c r="D204" s="156" t="s">
        <v>39</v>
      </c>
      <c r="E204" s="157" t="s">
        <v>57</v>
      </c>
      <c r="F204" s="170">
        <v>2</v>
      </c>
      <c r="G204" s="159">
        <f t="shared" si="86"/>
        <v>2663636</v>
      </c>
      <c r="H204" s="160"/>
      <c r="I204" s="161">
        <f t="shared" si="87"/>
        <v>0</v>
      </c>
      <c r="J204" s="162">
        <v>3</v>
      </c>
      <c r="K204" s="161">
        <f t="shared" si="88"/>
        <v>6695454</v>
      </c>
      <c r="L204" s="163">
        <v>1</v>
      </c>
      <c r="M204" s="161">
        <f t="shared" si="89"/>
        <v>431818</v>
      </c>
      <c r="N204" s="171">
        <f t="shared" si="90"/>
        <v>6</v>
      </c>
      <c r="O204" s="165">
        <f t="shared" si="91"/>
        <v>9790908</v>
      </c>
      <c r="P204" s="165">
        <f t="shared" si="92"/>
        <v>240000</v>
      </c>
      <c r="Q204" s="167"/>
      <c r="R204" s="14"/>
      <c r="S204" s="10">
        <f t="shared" si="93"/>
        <v>1331818</v>
      </c>
      <c r="T204" s="10">
        <f t="shared" si="94"/>
        <v>1931818</v>
      </c>
      <c r="U204" s="10">
        <f t="shared" si="95"/>
        <v>2231818</v>
      </c>
      <c r="V204" s="10">
        <f t="shared" si="96"/>
        <v>431818</v>
      </c>
      <c r="W204" s="345">
        <v>43522</v>
      </c>
      <c r="X204" s="26">
        <v>9790908</v>
      </c>
      <c r="Y204" s="26"/>
      <c r="Z204" s="26"/>
      <c r="AA204" s="26"/>
      <c r="AB204" s="26"/>
      <c r="AC204" s="26"/>
      <c r="AD204" s="26"/>
      <c r="AE204" s="347">
        <f t="shared" si="98"/>
        <v>9790908</v>
      </c>
      <c r="AF204" s="348">
        <f t="shared" si="97"/>
        <v>0</v>
      </c>
      <c r="AG204" s="108"/>
    </row>
    <row r="205" spans="1:33" ht="18.75" customHeight="1" x14ac:dyDescent="0.35">
      <c r="A205" s="168">
        <f t="shared" si="100"/>
        <v>7</v>
      </c>
      <c r="B205" s="154">
        <v>43518</v>
      </c>
      <c r="C205" s="173">
        <f t="shared" si="99"/>
        <v>271</v>
      </c>
      <c r="D205" s="156" t="s">
        <v>72</v>
      </c>
      <c r="E205" s="157" t="s">
        <v>57</v>
      </c>
      <c r="F205" s="170">
        <v>2</v>
      </c>
      <c r="G205" s="159">
        <f t="shared" si="86"/>
        <v>2663636</v>
      </c>
      <c r="H205" s="160"/>
      <c r="I205" s="161">
        <f t="shared" si="87"/>
        <v>0</v>
      </c>
      <c r="J205" s="162">
        <v>2</v>
      </c>
      <c r="K205" s="161">
        <f t="shared" si="88"/>
        <v>4463636</v>
      </c>
      <c r="L205" s="163">
        <v>2</v>
      </c>
      <c r="M205" s="161">
        <f t="shared" si="89"/>
        <v>863636</v>
      </c>
      <c r="N205" s="171">
        <f t="shared" si="90"/>
        <v>6</v>
      </c>
      <c r="O205" s="165">
        <f t="shared" si="91"/>
        <v>7990908</v>
      </c>
      <c r="P205" s="165">
        <f t="shared" si="92"/>
        <v>240000</v>
      </c>
      <c r="Q205" s="167"/>
      <c r="R205" s="14"/>
      <c r="S205" s="10">
        <f t="shared" si="93"/>
        <v>1331818</v>
      </c>
      <c r="T205" s="10">
        <f t="shared" si="94"/>
        <v>1931818</v>
      </c>
      <c r="U205" s="10">
        <f t="shared" si="95"/>
        <v>2231818</v>
      </c>
      <c r="V205" s="10">
        <f t="shared" si="96"/>
        <v>431818</v>
      </c>
      <c r="W205" s="345">
        <v>43521</v>
      </c>
      <c r="X205" s="350">
        <v>5000000</v>
      </c>
      <c r="Y205" s="345">
        <v>43524</v>
      </c>
      <c r="Z205" s="351">
        <v>2990908</v>
      </c>
      <c r="AA205" s="344"/>
      <c r="AB205" s="344"/>
      <c r="AC205" s="344"/>
      <c r="AD205" s="344"/>
      <c r="AE205" s="347">
        <f t="shared" si="98"/>
        <v>7990908</v>
      </c>
      <c r="AF205" s="348">
        <f t="shared" si="97"/>
        <v>0</v>
      </c>
      <c r="AG205" s="117"/>
    </row>
    <row r="206" spans="1:33" ht="18.75" customHeight="1" x14ac:dyDescent="0.35">
      <c r="A206" s="168">
        <f t="shared" si="100"/>
        <v>8</v>
      </c>
      <c r="B206" s="154">
        <v>43518</v>
      </c>
      <c r="C206" s="173">
        <f t="shared" si="99"/>
        <v>272</v>
      </c>
      <c r="D206" s="156" t="s">
        <v>76</v>
      </c>
      <c r="E206" s="157" t="s">
        <v>57</v>
      </c>
      <c r="F206" s="170">
        <v>2</v>
      </c>
      <c r="G206" s="159">
        <f t="shared" si="86"/>
        <v>2663636</v>
      </c>
      <c r="H206" s="160"/>
      <c r="I206" s="161">
        <f t="shared" si="87"/>
        <v>0</v>
      </c>
      <c r="J206" s="162">
        <v>2</v>
      </c>
      <c r="K206" s="161">
        <f t="shared" si="88"/>
        <v>4463636</v>
      </c>
      <c r="L206" s="163"/>
      <c r="M206" s="161">
        <f t="shared" si="89"/>
        <v>0</v>
      </c>
      <c r="N206" s="171">
        <f t="shared" si="90"/>
        <v>4</v>
      </c>
      <c r="O206" s="165">
        <f t="shared" si="91"/>
        <v>7127272</v>
      </c>
      <c r="P206" s="165">
        <f t="shared" si="92"/>
        <v>160000</v>
      </c>
      <c r="Q206" s="167"/>
      <c r="R206" s="14"/>
      <c r="S206" s="10">
        <f t="shared" si="93"/>
        <v>1331818</v>
      </c>
      <c r="T206" s="10">
        <f t="shared" si="94"/>
        <v>1931818</v>
      </c>
      <c r="U206" s="10">
        <f t="shared" si="95"/>
        <v>2231818</v>
      </c>
      <c r="V206" s="10">
        <f t="shared" si="96"/>
        <v>431818</v>
      </c>
      <c r="W206" s="345">
        <v>43522</v>
      </c>
      <c r="X206" s="26">
        <v>7127272</v>
      </c>
      <c r="Y206" s="26"/>
      <c r="Z206" s="26"/>
      <c r="AA206" s="26"/>
      <c r="AB206" s="26"/>
      <c r="AC206" s="26"/>
      <c r="AD206" s="26"/>
      <c r="AE206" s="347">
        <f t="shared" si="98"/>
        <v>7127272</v>
      </c>
      <c r="AF206" s="348">
        <f t="shared" si="97"/>
        <v>0</v>
      </c>
      <c r="AG206" s="117"/>
    </row>
    <row r="207" spans="1:33" ht="18.75" customHeight="1" thickBot="1" x14ac:dyDescent="0.4">
      <c r="A207" s="168"/>
      <c r="B207" s="188"/>
      <c r="C207" s="173"/>
      <c r="D207" s="174"/>
      <c r="E207" s="157"/>
      <c r="F207" s="170"/>
      <c r="G207" s="170"/>
      <c r="H207" s="170"/>
      <c r="I207" s="170"/>
      <c r="J207" s="170"/>
      <c r="K207" s="170"/>
      <c r="L207" s="170"/>
      <c r="M207" s="170"/>
      <c r="N207" s="164"/>
      <c r="O207" s="165"/>
      <c r="P207" s="165">
        <f t="shared" si="92"/>
        <v>0</v>
      </c>
      <c r="Q207" s="167"/>
      <c r="R207" s="14"/>
      <c r="S207" s="10">
        <f t="shared" si="93"/>
        <v>1331818</v>
      </c>
      <c r="T207" s="10">
        <f t="shared" si="94"/>
        <v>1931818</v>
      </c>
      <c r="U207" s="10">
        <f t="shared" si="95"/>
        <v>2231818</v>
      </c>
      <c r="V207" s="10">
        <f t="shared" si="96"/>
        <v>431818</v>
      </c>
      <c r="W207" s="345"/>
      <c r="X207" s="350"/>
      <c r="Y207" s="350"/>
      <c r="Z207" s="344"/>
      <c r="AA207" s="344"/>
      <c r="AB207" s="344"/>
      <c r="AC207" s="344"/>
      <c r="AD207" s="344"/>
      <c r="AE207" s="347">
        <f t="shared" si="98"/>
        <v>0</v>
      </c>
      <c r="AF207" s="348">
        <f t="shared" si="97"/>
        <v>0</v>
      </c>
      <c r="AG207" s="108"/>
    </row>
    <row r="208" spans="1:33" ht="18.75" customHeight="1" thickBot="1" x14ac:dyDescent="0.4">
      <c r="A208" s="2787" t="s">
        <v>60</v>
      </c>
      <c r="B208" s="2788"/>
      <c r="C208" s="2788"/>
      <c r="D208" s="2788"/>
      <c r="E208" s="2788"/>
      <c r="F208" s="175">
        <f t="shared" ref="F208:L208" si="101">SUM(F197:F207)</f>
        <v>33</v>
      </c>
      <c r="G208" s="175">
        <f t="shared" si="101"/>
        <v>43949994</v>
      </c>
      <c r="H208" s="175">
        <f t="shared" si="101"/>
        <v>3</v>
      </c>
      <c r="I208" s="175">
        <f t="shared" si="101"/>
        <v>5795454</v>
      </c>
      <c r="J208" s="175">
        <f t="shared" si="101"/>
        <v>35</v>
      </c>
      <c r="K208" s="175">
        <f t="shared" si="101"/>
        <v>78113630</v>
      </c>
      <c r="L208" s="175">
        <f t="shared" si="101"/>
        <v>9</v>
      </c>
      <c r="M208" s="175">
        <f>SUM(M197:M207)</f>
        <v>3886362</v>
      </c>
      <c r="N208" s="175">
        <f>SUM(N197:N207)</f>
        <v>80</v>
      </c>
      <c r="O208" s="175">
        <f>SUM(O197:O207)</f>
        <v>131745440</v>
      </c>
      <c r="P208" s="175">
        <f>SUM(P197:P207)</f>
        <v>3200000</v>
      </c>
      <c r="Q208" s="176">
        <f>SUM(Q197:Q207)</f>
        <v>0</v>
      </c>
      <c r="R208" s="14"/>
      <c r="S208" s="10">
        <f>1326818-45000</f>
        <v>1281818</v>
      </c>
      <c r="T208" s="10">
        <f>1926818-45000</f>
        <v>1881818</v>
      </c>
      <c r="U208" s="10">
        <f>2226818-45000</f>
        <v>2181818</v>
      </c>
      <c r="V208" s="10">
        <f>426818-45000</f>
        <v>381818</v>
      </c>
      <c r="W208" s="26" t="s">
        <v>115</v>
      </c>
      <c r="X208" s="26">
        <f>SUM(X188:X207)</f>
        <v>105919992</v>
      </c>
      <c r="Y208" s="26">
        <f>SUM(Y190:Y207)</f>
        <v>217613</v>
      </c>
      <c r="Z208" s="26">
        <f>SUM(Z188:Z207)</f>
        <v>20827268</v>
      </c>
      <c r="AA208" s="26">
        <f>SUM(AA190:AA207)</f>
        <v>43532</v>
      </c>
      <c r="AB208" s="26">
        <f>SUM(AB190:AB207)</f>
        <v>5000000</v>
      </c>
      <c r="AC208" s="26">
        <f>SUM(AC190:AC207)</f>
        <v>0</v>
      </c>
      <c r="AD208" s="26">
        <f>SUM(AD190:AD207)</f>
        <v>0</v>
      </c>
      <c r="AE208" s="26">
        <f>SUM(AE190:AE207)</f>
        <v>131747260</v>
      </c>
      <c r="AF208" s="26">
        <f>SUM(AF188:AF207)</f>
        <v>-1820</v>
      </c>
      <c r="AG208" s="108"/>
    </row>
    <row r="209" spans="1:33" ht="18.75" customHeight="1" x14ac:dyDescent="0.35">
      <c r="A209" s="13" t="s">
        <v>61</v>
      </c>
      <c r="B209" s="13"/>
      <c r="C209" s="13"/>
      <c r="D209" s="13"/>
      <c r="E209" s="13"/>
      <c r="F209" s="40"/>
      <c r="G209" s="13"/>
      <c r="H209" s="13"/>
      <c r="I209" s="13"/>
      <c r="J209" s="13"/>
      <c r="K209" s="13"/>
      <c r="L209" s="13"/>
      <c r="M209" s="13"/>
      <c r="N209" s="14"/>
      <c r="O209" s="14"/>
      <c r="P209" s="352"/>
      <c r="Q209" s="14"/>
      <c r="R209" s="14"/>
      <c r="S209" s="10"/>
      <c r="T209" s="10"/>
      <c r="U209" s="10"/>
      <c r="V209" s="10"/>
      <c r="W209" s="24"/>
      <c r="X209" s="13"/>
      <c r="Y209" s="13"/>
      <c r="Z209" s="13"/>
      <c r="AA209" s="13"/>
      <c r="AB209" s="13"/>
      <c r="AC209" s="13"/>
      <c r="AD209" s="13"/>
      <c r="AE209" s="13"/>
      <c r="AF209" s="13"/>
      <c r="AG209" s="108"/>
    </row>
    <row r="210" spans="1:33" ht="18.75" customHeight="1" x14ac:dyDescent="0.35">
      <c r="A210" s="13"/>
      <c r="B210" s="13"/>
      <c r="C210" s="390"/>
      <c r="D210" s="391"/>
      <c r="E210" s="13"/>
      <c r="F210" s="40"/>
      <c r="G210" s="13"/>
      <c r="H210" s="40"/>
      <c r="I210" s="83"/>
      <c r="J210" s="40"/>
      <c r="K210" s="13"/>
      <c r="L210" s="40"/>
      <c r="M210" s="13"/>
      <c r="N210" s="40"/>
      <c r="O210" s="2798" t="s">
        <v>62</v>
      </c>
      <c r="P210" s="2798"/>
      <c r="Q210" s="2798"/>
      <c r="R210" s="14"/>
      <c r="S210" s="10"/>
      <c r="T210" s="10"/>
      <c r="U210" s="10"/>
      <c r="V210" s="10"/>
      <c r="W210" s="25"/>
      <c r="X210" s="14"/>
      <c r="Y210" s="14"/>
      <c r="Z210" s="14"/>
      <c r="AA210" s="14"/>
      <c r="AB210" s="14"/>
      <c r="AC210" s="14"/>
      <c r="AD210" s="14"/>
      <c r="AE210" s="14"/>
      <c r="AF210" s="14"/>
      <c r="AG210" s="108"/>
    </row>
    <row r="211" spans="1:33" ht="18.75" customHeight="1" x14ac:dyDescent="0.35">
      <c r="A211" s="13"/>
      <c r="B211" s="13"/>
      <c r="C211" s="13"/>
      <c r="D211" s="13"/>
      <c r="E211" s="13"/>
      <c r="F211" s="337"/>
      <c r="G211" s="13"/>
      <c r="H211" s="337"/>
      <c r="I211" s="13"/>
      <c r="J211" s="337"/>
      <c r="K211" s="13"/>
      <c r="L211" s="337"/>
      <c r="M211" s="13"/>
      <c r="N211" s="337"/>
      <c r="O211" s="337"/>
      <c r="P211" s="337"/>
      <c r="Q211" s="337"/>
      <c r="R211" s="14"/>
      <c r="S211" s="10"/>
      <c r="T211" s="10"/>
      <c r="U211" s="10"/>
      <c r="V211" s="10"/>
      <c r="W211" s="25"/>
      <c r="X211" s="14"/>
      <c r="Y211" s="14"/>
      <c r="Z211" s="14"/>
      <c r="AA211" s="14"/>
      <c r="AB211" s="14"/>
      <c r="AC211" s="14"/>
      <c r="AD211" s="14"/>
      <c r="AE211" s="14"/>
      <c r="AF211" s="14"/>
      <c r="AG211" s="108"/>
    </row>
    <row r="212" spans="1:33" ht="23.25" x14ac:dyDescent="0.35">
      <c r="A212" s="13"/>
      <c r="B212" s="13"/>
      <c r="C212" s="13"/>
      <c r="D212" s="13"/>
      <c r="E212" s="13"/>
      <c r="F212" s="353"/>
      <c r="G212" s="13"/>
      <c r="H212" s="353"/>
      <c r="I212" s="13"/>
      <c r="J212" s="353"/>
      <c r="K212" s="13"/>
      <c r="L212" s="353"/>
      <c r="M212" s="13"/>
      <c r="N212" s="13"/>
      <c r="O212" s="14"/>
      <c r="P212" s="14"/>
      <c r="Q212" s="14"/>
      <c r="R212" s="14"/>
      <c r="S212" s="10"/>
      <c r="T212" s="10"/>
      <c r="U212" s="10"/>
      <c r="V212" s="10"/>
      <c r="W212" s="25"/>
      <c r="X212" s="14"/>
      <c r="Y212" s="14"/>
      <c r="Z212" s="14"/>
      <c r="AA212" s="14"/>
      <c r="AB212" s="14"/>
      <c r="AC212" s="14"/>
      <c r="AD212" s="14"/>
      <c r="AE212" s="14"/>
      <c r="AF212" s="14"/>
      <c r="AG212" s="108"/>
    </row>
    <row r="213" spans="1:33" ht="23.25" x14ac:dyDescent="0.3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4"/>
      <c r="P213" s="14"/>
      <c r="Q213" s="14"/>
      <c r="R213" s="14"/>
      <c r="S213" s="10"/>
      <c r="T213" s="10"/>
      <c r="U213" s="10"/>
      <c r="V213" s="10"/>
      <c r="W213" s="25"/>
      <c r="X213" s="14"/>
      <c r="Y213" s="14"/>
      <c r="Z213" s="14"/>
      <c r="AA213" s="14"/>
      <c r="AB213" s="14"/>
      <c r="AC213" s="14"/>
      <c r="AD213" s="14"/>
      <c r="AE213" s="14"/>
      <c r="AF213" s="14"/>
      <c r="AG213" s="108"/>
    </row>
    <row r="214" spans="1:33" ht="23.25" x14ac:dyDescent="0.3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2810" t="s">
        <v>63</v>
      </c>
      <c r="P214" s="2810"/>
      <c r="Q214" s="2810"/>
      <c r="R214" s="14"/>
      <c r="S214" s="10"/>
      <c r="T214" s="10"/>
      <c r="U214" s="10"/>
      <c r="V214" s="10"/>
      <c r="W214" s="26"/>
      <c r="X214" s="14"/>
      <c r="Y214" s="14"/>
      <c r="Z214" s="14"/>
      <c r="AA214" s="14"/>
      <c r="AB214" s="14"/>
      <c r="AC214" s="14"/>
      <c r="AD214" s="14"/>
      <c r="AE214" s="14"/>
      <c r="AF214" s="14"/>
      <c r="AG214" s="108"/>
    </row>
    <row r="215" spans="1:33" ht="23.25" x14ac:dyDescent="0.3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2798" t="s">
        <v>64</v>
      </c>
      <c r="P215" s="2798"/>
      <c r="Q215" s="2798"/>
      <c r="R215" s="14"/>
      <c r="S215" s="14"/>
      <c r="T215" s="14"/>
      <c r="U215" s="14"/>
      <c r="V215" s="14"/>
      <c r="W215" s="25"/>
      <c r="X215" s="14"/>
      <c r="Y215" s="14"/>
      <c r="Z215" s="14"/>
      <c r="AA215" s="14"/>
      <c r="AB215" s="14"/>
      <c r="AC215" s="14"/>
      <c r="AD215" s="14"/>
      <c r="AE215" s="14"/>
      <c r="AF215" s="14"/>
      <c r="AG215" s="108"/>
    </row>
    <row r="216" spans="1:33" ht="18.75" customHeight="1" x14ac:dyDescent="0.35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5"/>
      <c r="O216" s="25"/>
      <c r="P216" s="25"/>
      <c r="Q216" s="25"/>
      <c r="R216" s="14"/>
      <c r="S216" s="14"/>
      <c r="T216" s="14"/>
      <c r="U216" s="14"/>
      <c r="V216" s="14"/>
      <c r="W216" s="25"/>
      <c r="X216" s="14"/>
      <c r="Y216" s="14"/>
      <c r="Z216" s="14"/>
      <c r="AA216" s="14"/>
      <c r="AB216" s="14"/>
      <c r="AC216" s="14"/>
      <c r="AD216" s="14"/>
      <c r="AE216" s="14"/>
      <c r="AF216" s="14"/>
      <c r="AG216" s="108"/>
    </row>
    <row r="217" spans="1:33" s="19" customFormat="1" ht="12.75" customHeight="1" x14ac:dyDescent="0.35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5"/>
      <c r="O217" s="25"/>
      <c r="P217" s="25"/>
      <c r="Q217" s="25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09"/>
    </row>
    <row r="218" spans="1:33" s="19" customFormat="1" ht="23.25" x14ac:dyDescent="0.35">
      <c r="A218" s="13" t="s">
        <v>0</v>
      </c>
      <c r="B218" s="13" t="s">
        <v>195</v>
      </c>
      <c r="C218" s="144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4"/>
      <c r="O218" s="354" t="s">
        <v>66</v>
      </c>
      <c r="P218" s="2799" t="s">
        <v>2</v>
      </c>
      <c r="Q218" s="2799"/>
      <c r="R218" s="14"/>
      <c r="S218" s="14"/>
      <c r="T218" s="14"/>
      <c r="U218" s="14"/>
      <c r="V218" s="14"/>
      <c r="W218" s="25"/>
      <c r="X218" s="14"/>
      <c r="Y218" s="14"/>
      <c r="Z218" s="14"/>
      <c r="AA218" s="14"/>
      <c r="AB218" s="14"/>
      <c r="AC218" s="14"/>
      <c r="AD218" s="14"/>
      <c r="AE218" s="14"/>
      <c r="AF218" s="14"/>
      <c r="AG218" s="109"/>
    </row>
    <row r="219" spans="1:33" s="19" customFormat="1" ht="23.25" x14ac:dyDescent="0.35">
      <c r="A219" s="13" t="s">
        <v>3</v>
      </c>
      <c r="B219" s="13" t="s">
        <v>4</v>
      </c>
      <c r="C219" s="144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4"/>
      <c r="O219" s="14"/>
      <c r="P219" s="14"/>
      <c r="Q219" s="14"/>
      <c r="R219" s="14"/>
      <c r="S219" s="14"/>
      <c r="T219" s="14"/>
      <c r="U219" s="14"/>
      <c r="V219" s="14"/>
      <c r="W219" s="25"/>
      <c r="X219" s="14"/>
      <c r="Y219" s="14"/>
      <c r="Z219" s="14"/>
      <c r="AA219" s="14"/>
      <c r="AB219" s="14"/>
      <c r="AC219" s="14"/>
      <c r="AD219" s="14"/>
      <c r="AE219" s="14"/>
      <c r="AF219" s="14"/>
      <c r="AG219" s="109"/>
    </row>
    <row r="220" spans="1:33" s="19" customFormat="1" ht="23.25" x14ac:dyDescent="0.3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4"/>
      <c r="O220" s="14"/>
      <c r="P220" s="14"/>
      <c r="Q220" s="14"/>
      <c r="R220" s="14"/>
      <c r="S220" s="14"/>
      <c r="T220" s="14"/>
      <c r="U220" s="14"/>
      <c r="V220" s="14"/>
      <c r="W220" s="25"/>
      <c r="X220" s="14"/>
      <c r="Y220" s="14"/>
      <c r="Z220" s="14"/>
      <c r="AA220" s="14"/>
      <c r="AB220" s="14"/>
      <c r="AC220" s="14"/>
      <c r="AD220" s="14"/>
      <c r="AE220" s="14"/>
      <c r="AF220" s="14"/>
      <c r="AG220" s="109"/>
    </row>
    <row r="221" spans="1:33" s="19" customFormat="1" ht="23.25" x14ac:dyDescent="0.35">
      <c r="A221" s="13" t="s">
        <v>5</v>
      </c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4"/>
      <c r="O221" s="406"/>
      <c r="P221" s="14"/>
      <c r="Q221" s="14"/>
      <c r="R221" s="14"/>
      <c r="S221" s="14"/>
      <c r="T221" s="14"/>
      <c r="U221" s="14"/>
      <c r="V221" s="14"/>
      <c r="W221" s="25"/>
      <c r="X221" s="14"/>
      <c r="Y221" s="14"/>
      <c r="Z221" s="14"/>
      <c r="AA221" s="14"/>
      <c r="AB221" s="14"/>
      <c r="AC221" s="14"/>
      <c r="AD221" s="14"/>
      <c r="AE221" s="14"/>
      <c r="AF221" s="14"/>
      <c r="AG221" s="109"/>
    </row>
    <row r="222" spans="1:33" s="19" customFormat="1" ht="23.25" x14ac:dyDescent="0.35">
      <c r="A222" s="13" t="s">
        <v>6</v>
      </c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4"/>
      <c r="O222" s="14"/>
      <c r="P222" s="14"/>
      <c r="Q222" s="14"/>
      <c r="R222" s="14"/>
      <c r="S222" s="14"/>
      <c r="T222" s="14"/>
      <c r="U222" s="14"/>
      <c r="V222" s="14"/>
      <c r="W222" s="25"/>
      <c r="X222" s="14"/>
      <c r="Y222" s="14"/>
      <c r="Z222" s="14"/>
      <c r="AA222" s="14"/>
      <c r="AB222" s="14"/>
      <c r="AC222" s="14"/>
      <c r="AD222" s="14"/>
      <c r="AE222" s="14"/>
      <c r="AF222" s="14"/>
      <c r="AG222" s="109"/>
    </row>
    <row r="223" spans="1:33" s="19" customFormat="1" ht="23.25" x14ac:dyDescent="0.35">
      <c r="A223" s="13" t="s">
        <v>7</v>
      </c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4"/>
      <c r="O223" s="14"/>
      <c r="P223" s="14"/>
      <c r="Q223" s="14"/>
      <c r="R223" s="14"/>
      <c r="S223" s="14"/>
      <c r="T223" s="14"/>
      <c r="U223" s="14"/>
      <c r="V223" s="14"/>
      <c r="W223" s="25"/>
      <c r="X223" s="14"/>
      <c r="Y223" s="14"/>
      <c r="Z223" s="14"/>
      <c r="AA223" s="14"/>
      <c r="AB223" s="14"/>
      <c r="AC223" s="14"/>
      <c r="AD223" s="14"/>
      <c r="AE223" s="14"/>
      <c r="AF223" s="14"/>
      <c r="AG223" s="109"/>
    </row>
    <row r="224" spans="1:33" s="19" customFormat="1" ht="24" thickBot="1" x14ac:dyDescent="0.4">
      <c r="A224" s="13" t="s">
        <v>8</v>
      </c>
      <c r="B224" s="13"/>
      <c r="C224" s="13"/>
      <c r="D224" s="13"/>
      <c r="E224" s="13"/>
      <c r="F224" s="13"/>
      <c r="G224" s="147"/>
      <c r="H224" s="147"/>
      <c r="I224" s="13"/>
      <c r="J224" s="13"/>
      <c r="K224" s="13"/>
      <c r="L224" s="13"/>
      <c r="M224" s="13"/>
      <c r="N224" s="148"/>
      <c r="O224" s="148"/>
      <c r="P224" s="2800" t="s">
        <v>86</v>
      </c>
      <c r="Q224" s="2800"/>
      <c r="R224" s="14"/>
      <c r="S224" s="14"/>
      <c r="T224" s="14"/>
      <c r="U224" s="14"/>
      <c r="V224" s="14"/>
      <c r="W224" s="25"/>
      <c r="X224" s="14"/>
      <c r="Y224" s="14"/>
      <c r="Z224" s="14"/>
      <c r="AA224" s="14"/>
      <c r="AB224" s="14"/>
      <c r="AC224" s="14"/>
      <c r="AD224" s="14"/>
      <c r="AE224" s="14"/>
      <c r="AF224" s="14"/>
      <c r="AG224" s="109"/>
    </row>
    <row r="225" spans="1:33" s="19" customFormat="1" ht="16.5" customHeight="1" thickBot="1" x14ac:dyDescent="0.4">
      <c r="A225" s="2801" t="s">
        <v>10</v>
      </c>
      <c r="B225" s="2804" t="s">
        <v>11</v>
      </c>
      <c r="C225" s="2804" t="s">
        <v>12</v>
      </c>
      <c r="D225" s="2804" t="s">
        <v>13</v>
      </c>
      <c r="E225" s="2804" t="s">
        <v>14</v>
      </c>
      <c r="F225" s="2807" t="s">
        <v>15</v>
      </c>
      <c r="G225" s="2808"/>
      <c r="H225" s="2808"/>
      <c r="I225" s="2808"/>
      <c r="J225" s="2808"/>
      <c r="K225" s="2808"/>
      <c r="L225" s="2808"/>
      <c r="M225" s="2809"/>
      <c r="N225" s="2792" t="s">
        <v>16</v>
      </c>
      <c r="O225" s="2792" t="s">
        <v>17</v>
      </c>
      <c r="P225" s="2792" t="s">
        <v>18</v>
      </c>
      <c r="Q225" s="343" t="s">
        <v>19</v>
      </c>
      <c r="R225" s="14"/>
      <c r="S225" s="14"/>
      <c r="T225" s="14"/>
      <c r="U225" s="14"/>
      <c r="V225" s="14"/>
      <c r="W225" s="2791" t="s">
        <v>107</v>
      </c>
      <c r="X225" s="2791"/>
      <c r="Y225" s="2791"/>
      <c r="Z225" s="2791"/>
      <c r="AA225" s="2791"/>
      <c r="AB225" s="2791"/>
      <c r="AC225" s="2791"/>
      <c r="AD225" s="2791"/>
      <c r="AE225" s="2791"/>
      <c r="AF225" s="2791"/>
      <c r="AG225" s="109"/>
    </row>
    <row r="226" spans="1:33" s="19" customFormat="1" ht="16.5" customHeight="1" thickBot="1" x14ac:dyDescent="0.4">
      <c r="A226" s="2802"/>
      <c r="B226" s="2805"/>
      <c r="C226" s="2805"/>
      <c r="D226" s="2805"/>
      <c r="E226" s="2805"/>
      <c r="F226" s="2795" t="s">
        <v>20</v>
      </c>
      <c r="G226" s="2795"/>
      <c r="H226" s="2795" t="s">
        <v>21</v>
      </c>
      <c r="I226" s="2795"/>
      <c r="J226" s="2795" t="s">
        <v>22</v>
      </c>
      <c r="K226" s="2795"/>
      <c r="L226" s="2795" t="s">
        <v>23</v>
      </c>
      <c r="M226" s="2795"/>
      <c r="N226" s="2793"/>
      <c r="O226" s="2793"/>
      <c r="P226" s="2793"/>
      <c r="Q226" s="2796" t="s">
        <v>24</v>
      </c>
      <c r="R226" s="14"/>
      <c r="S226" s="14"/>
      <c r="T226" s="14"/>
      <c r="U226" s="14"/>
      <c r="V226" s="14"/>
      <c r="W226" s="2791" t="s">
        <v>108</v>
      </c>
      <c r="X226" s="2791" t="s">
        <v>109</v>
      </c>
      <c r="Y226" s="2791" t="s">
        <v>108</v>
      </c>
      <c r="Z226" s="2791" t="s">
        <v>110</v>
      </c>
      <c r="AA226" s="2791" t="s">
        <v>108</v>
      </c>
      <c r="AB226" s="2784" t="s">
        <v>111</v>
      </c>
      <c r="AC226" s="2791" t="s">
        <v>108</v>
      </c>
      <c r="AD226" s="2784" t="s">
        <v>112</v>
      </c>
      <c r="AE226" s="2785" t="s">
        <v>113</v>
      </c>
      <c r="AF226" s="2786" t="s">
        <v>114</v>
      </c>
      <c r="AG226" s="109"/>
    </row>
    <row r="227" spans="1:33" s="19" customFormat="1" ht="24" thickBot="1" x14ac:dyDescent="0.4">
      <c r="A227" s="2803"/>
      <c r="B227" s="2806"/>
      <c r="C227" s="2806"/>
      <c r="D227" s="2806"/>
      <c r="E227" s="2806"/>
      <c r="F227" s="244" t="s">
        <v>25</v>
      </c>
      <c r="G227" s="244" t="s">
        <v>26</v>
      </c>
      <c r="H227" s="244" t="s">
        <v>25</v>
      </c>
      <c r="I227" s="244" t="s">
        <v>26</v>
      </c>
      <c r="J227" s="244" t="s">
        <v>25</v>
      </c>
      <c r="K227" s="244" t="s">
        <v>26</v>
      </c>
      <c r="L227" s="244" t="s">
        <v>25</v>
      </c>
      <c r="M227" s="244" t="s">
        <v>26</v>
      </c>
      <c r="N227" s="2794"/>
      <c r="O227" s="2794"/>
      <c r="P227" s="2794"/>
      <c r="Q227" s="2797"/>
      <c r="R227" s="14"/>
      <c r="S227" s="14"/>
      <c r="T227" s="14"/>
      <c r="U227" s="14"/>
      <c r="V227" s="14"/>
      <c r="W227" s="2791"/>
      <c r="X227" s="2791"/>
      <c r="Y227" s="2791"/>
      <c r="Z227" s="2791"/>
      <c r="AA227" s="2791"/>
      <c r="AB227" s="2784"/>
      <c r="AC227" s="2791"/>
      <c r="AD227" s="2784"/>
      <c r="AE227" s="2785"/>
      <c r="AF227" s="2786"/>
      <c r="AG227" s="109"/>
    </row>
    <row r="228" spans="1:33" s="19" customFormat="1" ht="23.25" x14ac:dyDescent="0.35">
      <c r="A228" s="153">
        <v>1</v>
      </c>
      <c r="B228" s="154">
        <v>43521</v>
      </c>
      <c r="C228" s="173">
        <v>273</v>
      </c>
      <c r="D228" s="156" t="s">
        <v>32</v>
      </c>
      <c r="E228" s="157" t="s">
        <v>31</v>
      </c>
      <c r="F228" s="170">
        <v>4</v>
      </c>
      <c r="G228" s="159">
        <f t="shared" ref="G228:G245" si="102">F228*S228</f>
        <v>5327272</v>
      </c>
      <c r="H228" s="160"/>
      <c r="I228" s="161">
        <f t="shared" ref="I228:I245" si="103">H228*T228</f>
        <v>0</v>
      </c>
      <c r="J228" s="162">
        <v>4</v>
      </c>
      <c r="K228" s="408">
        <f t="shared" ref="K228:K245" si="104">J228*U228</f>
        <v>8927272</v>
      </c>
      <c r="L228" s="410">
        <v>1</v>
      </c>
      <c r="M228" s="408">
        <f t="shared" ref="M228:M245" si="105">L228*V228</f>
        <v>431818</v>
      </c>
      <c r="N228" s="164">
        <f t="shared" ref="N228:N246" si="106">+L228+J228+H228+F228</f>
        <v>9</v>
      </c>
      <c r="O228" s="165">
        <f t="shared" ref="O228:O246" si="107">+M228+K228+I228+G228</f>
        <v>14686362</v>
      </c>
      <c r="P228" s="165">
        <f t="shared" ref="P228:P249" si="108">+N228*40000</f>
        <v>360000</v>
      </c>
      <c r="Q228" s="167"/>
      <c r="R228" s="14"/>
      <c r="S228" s="10">
        <f t="shared" ref="S228:S250" si="109">1331818</f>
        <v>1331818</v>
      </c>
      <c r="T228" s="10">
        <f t="shared" ref="T228:T250" si="110">1931818</f>
        <v>1931818</v>
      </c>
      <c r="U228" s="10">
        <f t="shared" ref="U228:U250" si="111">2231818</f>
        <v>2231818</v>
      </c>
      <c r="V228" s="10">
        <f t="shared" ref="V228:V250" si="112">431818</f>
        <v>431818</v>
      </c>
      <c r="W228" s="345">
        <v>43524</v>
      </c>
      <c r="X228" s="165">
        <v>7686362</v>
      </c>
      <c r="Y228" s="345">
        <v>43525</v>
      </c>
      <c r="Z228" s="165">
        <v>7000000</v>
      </c>
      <c r="AA228" s="165"/>
      <c r="AB228" s="346"/>
      <c r="AC228" s="346"/>
      <c r="AD228" s="344"/>
      <c r="AE228" s="347">
        <f>X228+Z228+AB228+AD228</f>
        <v>14686362</v>
      </c>
      <c r="AF228" s="348">
        <f t="shared" ref="AF228:AF249" si="113">O228-AE228</f>
        <v>0</v>
      </c>
      <c r="AG228" s="109"/>
    </row>
    <row r="229" spans="1:33" s="19" customFormat="1" ht="23.25" x14ac:dyDescent="0.35">
      <c r="A229" s="168">
        <f>+A228+1</f>
        <v>2</v>
      </c>
      <c r="B229" s="154">
        <f>+B228</f>
        <v>43521</v>
      </c>
      <c r="C229" s="169">
        <f>+C228+1</f>
        <v>274</v>
      </c>
      <c r="D229" s="156" t="s">
        <v>53</v>
      </c>
      <c r="E229" s="157" t="s">
        <v>43</v>
      </c>
      <c r="F229" s="170">
        <v>4</v>
      </c>
      <c r="G229" s="159">
        <f t="shared" si="102"/>
        <v>5327272</v>
      </c>
      <c r="H229" s="160"/>
      <c r="I229" s="161">
        <f t="shared" si="103"/>
        <v>0</v>
      </c>
      <c r="J229" s="162">
        <v>4</v>
      </c>
      <c r="K229" s="408">
        <f t="shared" si="104"/>
        <v>8927272</v>
      </c>
      <c r="L229" s="410">
        <v>1</v>
      </c>
      <c r="M229" s="408">
        <f t="shared" si="105"/>
        <v>431818</v>
      </c>
      <c r="N229" s="171">
        <f t="shared" si="106"/>
        <v>9</v>
      </c>
      <c r="O229" s="165">
        <f t="shared" si="107"/>
        <v>14686362</v>
      </c>
      <c r="P229" s="165">
        <f t="shared" si="108"/>
        <v>360000</v>
      </c>
      <c r="Q229" s="167"/>
      <c r="R229" s="14"/>
      <c r="S229" s="10">
        <f t="shared" si="109"/>
        <v>1331818</v>
      </c>
      <c r="T229" s="10">
        <f t="shared" si="110"/>
        <v>1931818</v>
      </c>
      <c r="U229" s="10">
        <f t="shared" si="111"/>
        <v>2231818</v>
      </c>
      <c r="V229" s="10">
        <f t="shared" si="112"/>
        <v>431818</v>
      </c>
      <c r="W229" s="345">
        <v>43521</v>
      </c>
      <c r="X229" s="165">
        <v>14686362</v>
      </c>
      <c r="Y229" s="345"/>
      <c r="Z229" s="165">
        <v>0</v>
      </c>
      <c r="AA229" s="165"/>
      <c r="AB229" s="346"/>
      <c r="AC229" s="346"/>
      <c r="AD229" s="344"/>
      <c r="AE229" s="347">
        <f t="shared" ref="AE229:AE238" si="114">X229+Z229+AB229+AD229</f>
        <v>14686362</v>
      </c>
      <c r="AF229" s="348">
        <f t="shared" si="113"/>
        <v>0</v>
      </c>
      <c r="AG229" s="109"/>
    </row>
    <row r="230" spans="1:33" s="19" customFormat="1" ht="23.25" x14ac:dyDescent="0.35">
      <c r="A230" s="266">
        <f t="shared" ref="A230:A248" si="115">+A229+1</f>
        <v>3</v>
      </c>
      <c r="B230" s="411">
        <f t="shared" ref="B230:B248" si="116">+B229</f>
        <v>43521</v>
      </c>
      <c r="C230" s="169">
        <f t="shared" ref="C230:C248" si="117">+C229+1</f>
        <v>275</v>
      </c>
      <c r="D230" s="156" t="s">
        <v>92</v>
      </c>
      <c r="E230" s="157" t="s">
        <v>88</v>
      </c>
      <c r="F230" s="170">
        <v>5</v>
      </c>
      <c r="G230" s="159">
        <f t="shared" si="102"/>
        <v>6659090</v>
      </c>
      <c r="H230" s="160"/>
      <c r="I230" s="161">
        <f t="shared" si="103"/>
        <v>0</v>
      </c>
      <c r="J230" s="162">
        <v>3</v>
      </c>
      <c r="K230" s="413">
        <f t="shared" si="104"/>
        <v>6695454</v>
      </c>
      <c r="L230" s="414">
        <v>1</v>
      </c>
      <c r="M230" s="413">
        <f t="shared" si="105"/>
        <v>431818</v>
      </c>
      <c r="N230" s="274">
        <f t="shared" si="106"/>
        <v>9</v>
      </c>
      <c r="O230" s="275">
        <f t="shared" si="107"/>
        <v>13786362</v>
      </c>
      <c r="P230" s="165">
        <f t="shared" si="108"/>
        <v>360000</v>
      </c>
      <c r="Q230" s="167"/>
      <c r="R230" s="14"/>
      <c r="S230" s="10">
        <f t="shared" si="109"/>
        <v>1331818</v>
      </c>
      <c r="T230" s="10">
        <f t="shared" si="110"/>
        <v>1931818</v>
      </c>
      <c r="U230" s="10">
        <f t="shared" si="111"/>
        <v>2231818</v>
      </c>
      <c r="V230" s="10">
        <f t="shared" si="112"/>
        <v>431818</v>
      </c>
      <c r="W230" s="345">
        <v>43521</v>
      </c>
      <c r="X230" s="165">
        <v>13786362</v>
      </c>
      <c r="Y230" s="155"/>
      <c r="Z230" s="165"/>
      <c r="AA230" s="165"/>
      <c r="AB230" s="346"/>
      <c r="AC230" s="346"/>
      <c r="AD230" s="344"/>
      <c r="AE230" s="347">
        <f t="shared" si="114"/>
        <v>13786362</v>
      </c>
      <c r="AF230" s="348">
        <f t="shared" si="113"/>
        <v>0</v>
      </c>
      <c r="AG230" s="109"/>
    </row>
    <row r="231" spans="1:33" s="19" customFormat="1" ht="23.25" x14ac:dyDescent="0.35">
      <c r="A231" s="266">
        <f t="shared" si="115"/>
        <v>4</v>
      </c>
      <c r="B231" s="411">
        <f t="shared" si="116"/>
        <v>43521</v>
      </c>
      <c r="C231" s="415">
        <f t="shared" si="117"/>
        <v>276</v>
      </c>
      <c r="D231" s="267" t="s">
        <v>104</v>
      </c>
      <c r="E231" s="265" t="s">
        <v>57</v>
      </c>
      <c r="F231" s="268">
        <v>2</v>
      </c>
      <c r="G231" s="269">
        <f t="shared" si="102"/>
        <v>2663636</v>
      </c>
      <c r="H231" s="270"/>
      <c r="I231" s="271">
        <f t="shared" si="103"/>
        <v>0</v>
      </c>
      <c r="J231" s="272">
        <v>2</v>
      </c>
      <c r="K231" s="413">
        <f t="shared" si="104"/>
        <v>4463636</v>
      </c>
      <c r="L231" s="414">
        <v>1</v>
      </c>
      <c r="M231" s="413">
        <f t="shared" si="105"/>
        <v>431818</v>
      </c>
      <c r="N231" s="274">
        <f t="shared" si="106"/>
        <v>5</v>
      </c>
      <c r="O231" s="275">
        <f t="shared" si="107"/>
        <v>7559090</v>
      </c>
      <c r="P231" s="275">
        <f t="shared" si="108"/>
        <v>200000</v>
      </c>
      <c r="Q231" s="276"/>
      <c r="R231" s="404"/>
      <c r="S231" s="278">
        <f t="shared" si="109"/>
        <v>1331818</v>
      </c>
      <c r="T231" s="278">
        <f t="shared" si="110"/>
        <v>1931818</v>
      </c>
      <c r="U231" s="278">
        <f t="shared" si="111"/>
        <v>2231818</v>
      </c>
      <c r="V231" s="278">
        <f t="shared" si="112"/>
        <v>431818</v>
      </c>
      <c r="W231" s="345">
        <v>43521</v>
      </c>
      <c r="X231" s="165">
        <v>7559090</v>
      </c>
      <c r="Y231" s="155"/>
      <c r="Z231" s="165"/>
      <c r="AA231" s="165"/>
      <c r="AB231" s="346"/>
      <c r="AC231" s="346"/>
      <c r="AD231" s="344"/>
      <c r="AE231" s="347">
        <f t="shared" si="114"/>
        <v>7559090</v>
      </c>
      <c r="AF231" s="348">
        <f t="shared" si="113"/>
        <v>0</v>
      </c>
      <c r="AG231" s="109"/>
    </row>
    <row r="232" spans="1:33" s="19" customFormat="1" ht="23.25" x14ac:dyDescent="0.35">
      <c r="A232" s="168">
        <f t="shared" si="115"/>
        <v>5</v>
      </c>
      <c r="B232" s="154">
        <f t="shared" si="116"/>
        <v>43521</v>
      </c>
      <c r="C232" s="169">
        <f t="shared" si="117"/>
        <v>277</v>
      </c>
      <c r="D232" s="156" t="s">
        <v>95</v>
      </c>
      <c r="E232" s="157" t="s">
        <v>57</v>
      </c>
      <c r="F232" s="170">
        <v>2</v>
      </c>
      <c r="G232" s="159">
        <f t="shared" si="102"/>
        <v>2663636</v>
      </c>
      <c r="H232" s="160"/>
      <c r="I232" s="161">
        <f t="shared" si="103"/>
        <v>0</v>
      </c>
      <c r="J232" s="162">
        <v>2</v>
      </c>
      <c r="K232" s="408">
        <f t="shared" si="104"/>
        <v>4463636</v>
      </c>
      <c r="L232" s="410"/>
      <c r="M232" s="408">
        <f t="shared" si="105"/>
        <v>0</v>
      </c>
      <c r="N232" s="171">
        <f t="shared" si="106"/>
        <v>4</v>
      </c>
      <c r="O232" s="165">
        <f t="shared" si="107"/>
        <v>7127272</v>
      </c>
      <c r="P232" s="165">
        <f t="shared" si="108"/>
        <v>160000</v>
      </c>
      <c r="Q232" s="167"/>
      <c r="R232" s="14"/>
      <c r="S232" s="10">
        <f t="shared" si="109"/>
        <v>1331818</v>
      </c>
      <c r="T232" s="10">
        <f t="shared" si="110"/>
        <v>1931818</v>
      </c>
      <c r="U232" s="10">
        <f t="shared" si="111"/>
        <v>2231818</v>
      </c>
      <c r="V232" s="10">
        <f t="shared" si="112"/>
        <v>431818</v>
      </c>
      <c r="W232" s="345">
        <v>43542</v>
      </c>
      <c r="X232" s="165">
        <v>7127272</v>
      </c>
      <c r="Y232" s="165"/>
      <c r="Z232" s="165"/>
      <c r="AA232" s="165"/>
      <c r="AB232" s="346"/>
      <c r="AC232" s="346"/>
      <c r="AD232" s="344"/>
      <c r="AE232" s="347">
        <f t="shared" si="114"/>
        <v>7127272</v>
      </c>
      <c r="AF232" s="348">
        <f t="shared" si="113"/>
        <v>0</v>
      </c>
      <c r="AG232" s="129"/>
    </row>
    <row r="233" spans="1:33" s="19" customFormat="1" ht="23.25" x14ac:dyDescent="0.35">
      <c r="A233" s="168">
        <f t="shared" si="115"/>
        <v>6</v>
      </c>
      <c r="B233" s="154">
        <f t="shared" si="116"/>
        <v>43521</v>
      </c>
      <c r="C233" s="169">
        <f t="shared" si="117"/>
        <v>278</v>
      </c>
      <c r="D233" s="156" t="s">
        <v>93</v>
      </c>
      <c r="E233" s="157" t="s">
        <v>31</v>
      </c>
      <c r="F233" s="240">
        <v>2</v>
      </c>
      <c r="G233" s="159">
        <f t="shared" si="102"/>
        <v>2663636</v>
      </c>
      <c r="H233" s="160"/>
      <c r="I233" s="161">
        <f t="shared" si="103"/>
        <v>0</v>
      </c>
      <c r="J233" s="162">
        <v>3</v>
      </c>
      <c r="K233" s="408">
        <f t="shared" si="104"/>
        <v>6695454</v>
      </c>
      <c r="L233" s="410"/>
      <c r="M233" s="408">
        <f t="shared" si="105"/>
        <v>0</v>
      </c>
      <c r="N233" s="171">
        <f t="shared" si="106"/>
        <v>5</v>
      </c>
      <c r="O233" s="165">
        <f t="shared" si="107"/>
        <v>9359090</v>
      </c>
      <c r="P233" s="165">
        <f t="shared" si="108"/>
        <v>200000</v>
      </c>
      <c r="Q233" s="167"/>
      <c r="R233" s="14"/>
      <c r="S233" s="10">
        <f t="shared" si="109"/>
        <v>1331818</v>
      </c>
      <c r="T233" s="10">
        <f t="shared" si="110"/>
        <v>1931818</v>
      </c>
      <c r="U233" s="10">
        <f t="shared" si="111"/>
        <v>2231818</v>
      </c>
      <c r="V233" s="10">
        <f t="shared" si="112"/>
        <v>431818</v>
      </c>
      <c r="W233" s="345">
        <v>43530</v>
      </c>
      <c r="X233" s="165">
        <v>9359090</v>
      </c>
      <c r="Y233" s="165"/>
      <c r="Z233" s="165"/>
      <c r="AA233" s="165"/>
      <c r="AB233" s="346"/>
      <c r="AC233" s="346"/>
      <c r="AD233" s="344"/>
      <c r="AE233" s="347">
        <f t="shared" si="114"/>
        <v>9359090</v>
      </c>
      <c r="AF233" s="348">
        <f t="shared" si="113"/>
        <v>0</v>
      </c>
      <c r="AG233" s="109"/>
    </row>
    <row r="234" spans="1:33" s="19" customFormat="1" ht="23.25" x14ac:dyDescent="0.35">
      <c r="A234" s="168">
        <f t="shared" si="115"/>
        <v>7</v>
      </c>
      <c r="B234" s="154">
        <f t="shared" si="116"/>
        <v>43521</v>
      </c>
      <c r="C234" s="169">
        <f t="shared" si="117"/>
        <v>279</v>
      </c>
      <c r="D234" s="349" t="s">
        <v>40</v>
      </c>
      <c r="E234" s="157" t="s">
        <v>31</v>
      </c>
      <c r="F234" s="170">
        <v>3</v>
      </c>
      <c r="G234" s="159">
        <f t="shared" si="102"/>
        <v>3995454</v>
      </c>
      <c r="H234" s="160"/>
      <c r="I234" s="161">
        <f t="shared" si="103"/>
        <v>0</v>
      </c>
      <c r="J234" s="162">
        <v>2</v>
      </c>
      <c r="K234" s="408">
        <f t="shared" si="104"/>
        <v>4463636</v>
      </c>
      <c r="L234" s="410">
        <v>1</v>
      </c>
      <c r="M234" s="408">
        <f t="shared" si="105"/>
        <v>431818</v>
      </c>
      <c r="N234" s="171">
        <f t="shared" si="106"/>
        <v>6</v>
      </c>
      <c r="O234" s="165">
        <f t="shared" si="107"/>
        <v>8890908</v>
      </c>
      <c r="P234" s="165">
        <f t="shared" si="108"/>
        <v>240000</v>
      </c>
      <c r="Q234" s="167"/>
      <c r="R234" s="14"/>
      <c r="S234" s="10">
        <f t="shared" si="109"/>
        <v>1331818</v>
      </c>
      <c r="T234" s="10">
        <f t="shared" si="110"/>
        <v>1931818</v>
      </c>
      <c r="U234" s="10">
        <f t="shared" si="111"/>
        <v>2231818</v>
      </c>
      <c r="V234" s="10">
        <f t="shared" si="112"/>
        <v>431818</v>
      </c>
      <c r="W234" s="345">
        <v>43556</v>
      </c>
      <c r="X234" s="165">
        <v>8890908</v>
      </c>
      <c r="Y234" s="165"/>
      <c r="Z234" s="165"/>
      <c r="AA234" s="165"/>
      <c r="AB234" s="346"/>
      <c r="AC234" s="346"/>
      <c r="AD234" s="344"/>
      <c r="AE234" s="347">
        <f t="shared" si="114"/>
        <v>8890908</v>
      </c>
      <c r="AF234" s="348">
        <f t="shared" si="113"/>
        <v>0</v>
      </c>
      <c r="AG234" s="319"/>
    </row>
    <row r="235" spans="1:33" s="19" customFormat="1" ht="23.25" x14ac:dyDescent="0.35">
      <c r="A235" s="168">
        <f t="shared" si="115"/>
        <v>8</v>
      </c>
      <c r="B235" s="154">
        <f t="shared" si="116"/>
        <v>43521</v>
      </c>
      <c r="C235" s="169">
        <f t="shared" si="117"/>
        <v>280</v>
      </c>
      <c r="D235" s="156" t="s">
        <v>38</v>
      </c>
      <c r="E235" s="157" t="s">
        <v>31</v>
      </c>
      <c r="F235" s="170">
        <v>4</v>
      </c>
      <c r="G235" s="159">
        <f t="shared" si="102"/>
        <v>5327272</v>
      </c>
      <c r="H235" s="160">
        <v>1</v>
      </c>
      <c r="I235" s="161">
        <f t="shared" si="103"/>
        <v>1931818</v>
      </c>
      <c r="J235" s="162">
        <v>4</v>
      </c>
      <c r="K235" s="408">
        <f t="shared" si="104"/>
        <v>8927272</v>
      </c>
      <c r="L235" s="410">
        <v>1</v>
      </c>
      <c r="M235" s="408">
        <f t="shared" si="105"/>
        <v>431818</v>
      </c>
      <c r="N235" s="171">
        <f t="shared" si="106"/>
        <v>10</v>
      </c>
      <c r="O235" s="165">
        <f t="shared" si="107"/>
        <v>16618180</v>
      </c>
      <c r="P235" s="165">
        <f t="shared" si="108"/>
        <v>400000</v>
      </c>
      <c r="Q235" s="167"/>
      <c r="R235" s="14"/>
      <c r="S235" s="10">
        <f t="shared" si="109"/>
        <v>1331818</v>
      </c>
      <c r="T235" s="10">
        <f t="shared" si="110"/>
        <v>1931818</v>
      </c>
      <c r="U235" s="10">
        <f t="shared" si="111"/>
        <v>2231818</v>
      </c>
      <c r="V235" s="10">
        <f t="shared" si="112"/>
        <v>431818</v>
      </c>
      <c r="W235" s="345">
        <v>43530</v>
      </c>
      <c r="X235" s="26">
        <v>16618180</v>
      </c>
      <c r="Y235" s="26"/>
      <c r="Z235" s="26"/>
      <c r="AA235" s="26"/>
      <c r="AB235" s="26"/>
      <c r="AC235" s="26"/>
      <c r="AD235" s="26"/>
      <c r="AE235" s="347">
        <f t="shared" si="114"/>
        <v>16618180</v>
      </c>
      <c r="AF235" s="348">
        <f t="shared" si="113"/>
        <v>0</v>
      </c>
      <c r="AG235" s="109"/>
    </row>
    <row r="236" spans="1:33" s="19" customFormat="1" ht="23.25" x14ac:dyDescent="0.35">
      <c r="A236" s="168">
        <f t="shared" si="115"/>
        <v>9</v>
      </c>
      <c r="B236" s="154">
        <f t="shared" si="116"/>
        <v>43521</v>
      </c>
      <c r="C236" s="169">
        <f t="shared" si="117"/>
        <v>281</v>
      </c>
      <c r="D236" s="349" t="s">
        <v>39</v>
      </c>
      <c r="E236" s="157" t="s">
        <v>31</v>
      </c>
      <c r="F236" s="170">
        <v>4</v>
      </c>
      <c r="G236" s="159">
        <f t="shared" si="102"/>
        <v>5327272</v>
      </c>
      <c r="H236" s="160">
        <v>1</v>
      </c>
      <c r="I236" s="161">
        <f t="shared" si="103"/>
        <v>1931818</v>
      </c>
      <c r="J236" s="162">
        <v>4</v>
      </c>
      <c r="K236" s="408">
        <f t="shared" si="104"/>
        <v>8927272</v>
      </c>
      <c r="L236" s="410">
        <v>1</v>
      </c>
      <c r="M236" s="408">
        <f t="shared" si="105"/>
        <v>431818</v>
      </c>
      <c r="N236" s="171">
        <f t="shared" si="106"/>
        <v>10</v>
      </c>
      <c r="O236" s="165">
        <f t="shared" si="107"/>
        <v>16618180</v>
      </c>
      <c r="P236" s="165">
        <f t="shared" si="108"/>
        <v>400000</v>
      </c>
      <c r="Q236" s="167"/>
      <c r="R236" s="14"/>
      <c r="S236" s="10">
        <f t="shared" si="109"/>
        <v>1331818</v>
      </c>
      <c r="T236" s="10">
        <f t="shared" si="110"/>
        <v>1931818</v>
      </c>
      <c r="U236" s="10">
        <f t="shared" si="111"/>
        <v>2231818</v>
      </c>
      <c r="V236" s="10">
        <f t="shared" si="112"/>
        <v>431818</v>
      </c>
      <c r="W236" s="345">
        <v>43522</v>
      </c>
      <c r="X236" s="350">
        <v>16618180</v>
      </c>
      <c r="Y236" s="350"/>
      <c r="Z236" s="344"/>
      <c r="AA236" s="344"/>
      <c r="AB236" s="344"/>
      <c r="AC236" s="344"/>
      <c r="AD236" s="344"/>
      <c r="AE236" s="347">
        <f t="shared" si="114"/>
        <v>16618180</v>
      </c>
      <c r="AF236" s="348">
        <f t="shared" si="113"/>
        <v>0</v>
      </c>
      <c r="AG236" s="109"/>
    </row>
    <row r="237" spans="1:33" s="19" customFormat="1" ht="23.25" x14ac:dyDescent="0.35">
      <c r="A237" s="168">
        <f t="shared" si="115"/>
        <v>10</v>
      </c>
      <c r="B237" s="154">
        <f t="shared" si="116"/>
        <v>43521</v>
      </c>
      <c r="C237" s="169">
        <f t="shared" si="117"/>
        <v>282</v>
      </c>
      <c r="D237" s="156" t="s">
        <v>48</v>
      </c>
      <c r="E237" s="157" t="s">
        <v>43</v>
      </c>
      <c r="F237" s="170">
        <v>4</v>
      </c>
      <c r="G237" s="159">
        <f t="shared" si="102"/>
        <v>5327272</v>
      </c>
      <c r="H237" s="160">
        <v>1</v>
      </c>
      <c r="I237" s="161">
        <f t="shared" si="103"/>
        <v>1931818</v>
      </c>
      <c r="J237" s="162">
        <v>4</v>
      </c>
      <c r="K237" s="408">
        <f t="shared" si="104"/>
        <v>8927272</v>
      </c>
      <c r="L237" s="410">
        <v>1</v>
      </c>
      <c r="M237" s="408">
        <f t="shared" si="105"/>
        <v>431818</v>
      </c>
      <c r="N237" s="171">
        <f t="shared" si="106"/>
        <v>10</v>
      </c>
      <c r="O237" s="165">
        <f t="shared" si="107"/>
        <v>16618180</v>
      </c>
      <c r="P237" s="165">
        <f t="shared" si="108"/>
        <v>400000</v>
      </c>
      <c r="Q237" s="167"/>
      <c r="R237" s="14"/>
      <c r="S237" s="10">
        <f t="shared" si="109"/>
        <v>1331818</v>
      </c>
      <c r="T237" s="10">
        <f t="shared" si="110"/>
        <v>1931818</v>
      </c>
      <c r="U237" s="10">
        <f t="shared" si="111"/>
        <v>2231818</v>
      </c>
      <c r="V237" s="10">
        <f t="shared" si="112"/>
        <v>431818</v>
      </c>
      <c r="W237" s="345">
        <v>43522</v>
      </c>
      <c r="X237" s="26">
        <v>16618180</v>
      </c>
      <c r="Y237" s="26"/>
      <c r="Z237" s="26"/>
      <c r="AA237" s="26"/>
      <c r="AB237" s="26"/>
      <c r="AC237" s="26"/>
      <c r="AD237" s="26"/>
      <c r="AE237" s="347">
        <f t="shared" si="114"/>
        <v>16618180</v>
      </c>
      <c r="AF237" s="348">
        <f t="shared" si="113"/>
        <v>0</v>
      </c>
      <c r="AG237" s="109"/>
    </row>
    <row r="238" spans="1:33" s="19" customFormat="1" ht="23.25" x14ac:dyDescent="0.35">
      <c r="A238" s="168">
        <f t="shared" si="115"/>
        <v>11</v>
      </c>
      <c r="B238" s="154">
        <f t="shared" si="116"/>
        <v>43521</v>
      </c>
      <c r="C238" s="169">
        <f t="shared" si="117"/>
        <v>283</v>
      </c>
      <c r="D238" s="156" t="s">
        <v>44</v>
      </c>
      <c r="E238" s="157" t="s">
        <v>43</v>
      </c>
      <c r="F238" s="170">
        <v>4</v>
      </c>
      <c r="G238" s="159">
        <f t="shared" si="102"/>
        <v>5327272</v>
      </c>
      <c r="H238" s="160">
        <v>1</v>
      </c>
      <c r="I238" s="161">
        <f t="shared" si="103"/>
        <v>1931818</v>
      </c>
      <c r="J238" s="162">
        <v>4</v>
      </c>
      <c r="K238" s="408">
        <f t="shared" si="104"/>
        <v>8927272</v>
      </c>
      <c r="L238" s="410">
        <v>1</v>
      </c>
      <c r="M238" s="408">
        <f t="shared" si="105"/>
        <v>431818</v>
      </c>
      <c r="N238" s="171">
        <f t="shared" si="106"/>
        <v>10</v>
      </c>
      <c r="O238" s="165">
        <f t="shared" si="107"/>
        <v>16618180</v>
      </c>
      <c r="P238" s="165">
        <f t="shared" si="108"/>
        <v>400000</v>
      </c>
      <c r="Q238" s="167"/>
      <c r="R238" s="14"/>
      <c r="S238" s="10">
        <f t="shared" si="109"/>
        <v>1331818</v>
      </c>
      <c r="T238" s="10">
        <f t="shared" si="110"/>
        <v>1931818</v>
      </c>
      <c r="U238" s="10">
        <f t="shared" si="111"/>
        <v>2231818</v>
      </c>
      <c r="V238" s="10">
        <f t="shared" si="112"/>
        <v>431818</v>
      </c>
      <c r="W238" s="345">
        <v>43530</v>
      </c>
      <c r="X238" s="350">
        <v>16618180</v>
      </c>
      <c r="Y238" s="350"/>
      <c r="Z238" s="344"/>
      <c r="AA238" s="344"/>
      <c r="AB238" s="344"/>
      <c r="AC238" s="344"/>
      <c r="AD238" s="344"/>
      <c r="AE238" s="347">
        <f t="shared" si="114"/>
        <v>16618180</v>
      </c>
      <c r="AF238" s="348">
        <f t="shared" si="113"/>
        <v>0</v>
      </c>
      <c r="AG238" s="109"/>
    </row>
    <row r="239" spans="1:33" s="19" customFormat="1" ht="23.25" x14ac:dyDescent="0.35">
      <c r="A239" s="168">
        <f t="shared" si="115"/>
        <v>12</v>
      </c>
      <c r="B239" s="154">
        <f t="shared" si="116"/>
        <v>43521</v>
      </c>
      <c r="C239" s="169">
        <f t="shared" si="117"/>
        <v>284</v>
      </c>
      <c r="D239" s="156" t="s">
        <v>50</v>
      </c>
      <c r="E239" s="157" t="s">
        <v>43</v>
      </c>
      <c r="F239" s="170">
        <v>2</v>
      </c>
      <c r="G239" s="159">
        <f t="shared" si="102"/>
        <v>2663636</v>
      </c>
      <c r="H239" s="160">
        <v>1</v>
      </c>
      <c r="I239" s="161">
        <f t="shared" si="103"/>
        <v>1931818</v>
      </c>
      <c r="J239" s="162">
        <v>2</v>
      </c>
      <c r="K239" s="408">
        <f t="shared" si="104"/>
        <v>4463636</v>
      </c>
      <c r="L239" s="410">
        <v>1</v>
      </c>
      <c r="M239" s="408">
        <f t="shared" si="105"/>
        <v>431818</v>
      </c>
      <c r="N239" s="171">
        <f t="shared" si="106"/>
        <v>6</v>
      </c>
      <c r="O239" s="165">
        <f t="shared" si="107"/>
        <v>9490908</v>
      </c>
      <c r="P239" s="165">
        <f t="shared" si="108"/>
        <v>240000</v>
      </c>
      <c r="Q239" s="167"/>
      <c r="R239" s="14"/>
      <c r="S239" s="10">
        <f t="shared" si="109"/>
        <v>1331818</v>
      </c>
      <c r="T239" s="10">
        <f t="shared" si="110"/>
        <v>1931818</v>
      </c>
      <c r="U239" s="10">
        <f t="shared" si="111"/>
        <v>2231818</v>
      </c>
      <c r="V239" s="10">
        <f t="shared" si="112"/>
        <v>431818</v>
      </c>
      <c r="W239" s="345">
        <v>43522</v>
      </c>
      <c r="X239" s="350">
        <v>9490908</v>
      </c>
      <c r="Y239" s="350"/>
      <c r="Z239" s="344"/>
      <c r="AA239" s="344"/>
      <c r="AB239" s="344"/>
      <c r="AC239" s="344"/>
      <c r="AD239" s="344"/>
      <c r="AE239" s="347">
        <f t="shared" ref="AE239:AE249" si="118">X239+Z239+AB239+AD239</f>
        <v>9490908</v>
      </c>
      <c r="AF239" s="348">
        <f t="shared" si="113"/>
        <v>0</v>
      </c>
      <c r="AG239" s="109"/>
    </row>
    <row r="240" spans="1:33" s="19" customFormat="1" ht="23.25" x14ac:dyDescent="0.35">
      <c r="A240" s="168">
        <f t="shared" si="115"/>
        <v>13</v>
      </c>
      <c r="B240" s="154">
        <f t="shared" si="116"/>
        <v>43521</v>
      </c>
      <c r="C240" s="169">
        <f t="shared" si="117"/>
        <v>285</v>
      </c>
      <c r="D240" s="156" t="s">
        <v>46</v>
      </c>
      <c r="E240" s="157" t="s">
        <v>43</v>
      </c>
      <c r="F240" s="170">
        <v>2</v>
      </c>
      <c r="G240" s="159">
        <f t="shared" si="102"/>
        <v>2663636</v>
      </c>
      <c r="H240" s="160">
        <v>1</v>
      </c>
      <c r="I240" s="161">
        <f t="shared" si="103"/>
        <v>1931818</v>
      </c>
      <c r="J240" s="162">
        <v>2</v>
      </c>
      <c r="K240" s="408">
        <f t="shared" si="104"/>
        <v>4463636</v>
      </c>
      <c r="L240" s="410">
        <v>1</v>
      </c>
      <c r="M240" s="408">
        <f t="shared" si="105"/>
        <v>431818</v>
      </c>
      <c r="N240" s="171">
        <f t="shared" si="106"/>
        <v>6</v>
      </c>
      <c r="O240" s="165">
        <f t="shared" si="107"/>
        <v>9490908</v>
      </c>
      <c r="P240" s="165">
        <f t="shared" si="108"/>
        <v>240000</v>
      </c>
      <c r="Q240" s="167"/>
      <c r="R240" s="14"/>
      <c r="S240" s="10">
        <f t="shared" si="109"/>
        <v>1331818</v>
      </c>
      <c r="T240" s="10">
        <f t="shared" si="110"/>
        <v>1931818</v>
      </c>
      <c r="U240" s="10">
        <f t="shared" si="111"/>
        <v>2231818</v>
      </c>
      <c r="V240" s="10">
        <f t="shared" si="112"/>
        <v>431818</v>
      </c>
      <c r="W240" s="345">
        <v>43528</v>
      </c>
      <c r="X240" s="350">
        <v>9490908</v>
      </c>
      <c r="Y240" s="350"/>
      <c r="Z240" s="344"/>
      <c r="AA240" s="344"/>
      <c r="AB240" s="344"/>
      <c r="AC240" s="344"/>
      <c r="AD240" s="344"/>
      <c r="AE240" s="347">
        <f t="shared" si="118"/>
        <v>9490908</v>
      </c>
      <c r="AF240" s="348">
        <f t="shared" si="113"/>
        <v>0</v>
      </c>
      <c r="AG240" s="109"/>
    </row>
    <row r="241" spans="1:33" s="19" customFormat="1" ht="23.25" x14ac:dyDescent="0.35">
      <c r="A241" s="168">
        <f t="shared" si="115"/>
        <v>14</v>
      </c>
      <c r="B241" s="154">
        <f t="shared" si="116"/>
        <v>43521</v>
      </c>
      <c r="C241" s="169">
        <f t="shared" si="117"/>
        <v>286</v>
      </c>
      <c r="D241" s="156" t="s">
        <v>42</v>
      </c>
      <c r="E241" s="157" t="s">
        <v>43</v>
      </c>
      <c r="F241" s="170">
        <v>4</v>
      </c>
      <c r="G241" s="159">
        <f t="shared" si="102"/>
        <v>5327272</v>
      </c>
      <c r="H241" s="160">
        <v>1</v>
      </c>
      <c r="I241" s="161">
        <f t="shared" si="103"/>
        <v>1931818</v>
      </c>
      <c r="J241" s="162">
        <v>4</v>
      </c>
      <c r="K241" s="408">
        <f t="shared" si="104"/>
        <v>8927272</v>
      </c>
      <c r="L241" s="410">
        <v>1</v>
      </c>
      <c r="M241" s="408">
        <f t="shared" si="105"/>
        <v>431818</v>
      </c>
      <c r="N241" s="171">
        <f t="shared" si="106"/>
        <v>10</v>
      </c>
      <c r="O241" s="165">
        <f t="shared" si="107"/>
        <v>16618180</v>
      </c>
      <c r="P241" s="165">
        <f t="shared" si="108"/>
        <v>400000</v>
      </c>
      <c r="Q241" s="167"/>
      <c r="R241" s="14"/>
      <c r="S241" s="10">
        <f t="shared" si="109"/>
        <v>1331818</v>
      </c>
      <c r="T241" s="10">
        <f t="shared" si="110"/>
        <v>1931818</v>
      </c>
      <c r="U241" s="10">
        <f t="shared" si="111"/>
        <v>2231818</v>
      </c>
      <c r="V241" s="10">
        <f t="shared" si="112"/>
        <v>431818</v>
      </c>
      <c r="W241" s="345">
        <v>43528</v>
      </c>
      <c r="X241" s="350">
        <v>6000000</v>
      </c>
      <c r="Y241" s="345">
        <v>43542</v>
      </c>
      <c r="Z241" s="351">
        <v>10618180</v>
      </c>
      <c r="AA241" s="344"/>
      <c r="AB241" s="344"/>
      <c r="AC241" s="344"/>
      <c r="AD241" s="344"/>
      <c r="AE241" s="347">
        <f t="shared" si="118"/>
        <v>16618180</v>
      </c>
      <c r="AF241" s="348">
        <f t="shared" si="113"/>
        <v>0</v>
      </c>
      <c r="AG241" s="109"/>
    </row>
    <row r="242" spans="1:33" s="19" customFormat="1" ht="23.25" x14ac:dyDescent="0.35">
      <c r="A242" s="168">
        <f t="shared" si="115"/>
        <v>15</v>
      </c>
      <c r="B242" s="154">
        <f t="shared" si="116"/>
        <v>43521</v>
      </c>
      <c r="C242" s="169">
        <f t="shared" si="117"/>
        <v>287</v>
      </c>
      <c r="D242" s="156" t="s">
        <v>87</v>
      </c>
      <c r="E242" s="157" t="s">
        <v>88</v>
      </c>
      <c r="F242" s="170">
        <v>4</v>
      </c>
      <c r="G242" s="159">
        <f t="shared" si="102"/>
        <v>5327272</v>
      </c>
      <c r="H242" s="160">
        <v>1</v>
      </c>
      <c r="I242" s="161">
        <f t="shared" si="103"/>
        <v>1931818</v>
      </c>
      <c r="J242" s="162">
        <v>5</v>
      </c>
      <c r="K242" s="408">
        <f t="shared" si="104"/>
        <v>11159090</v>
      </c>
      <c r="L242" s="410"/>
      <c r="M242" s="408">
        <f t="shared" si="105"/>
        <v>0</v>
      </c>
      <c r="N242" s="171">
        <f t="shared" si="106"/>
        <v>10</v>
      </c>
      <c r="O242" s="165">
        <f t="shared" si="107"/>
        <v>18418180</v>
      </c>
      <c r="P242" s="165">
        <f t="shared" si="108"/>
        <v>400000</v>
      </c>
      <c r="Q242" s="167"/>
      <c r="R242" s="14"/>
      <c r="S242" s="10">
        <f t="shared" si="109"/>
        <v>1331818</v>
      </c>
      <c r="T242" s="10">
        <f t="shared" si="110"/>
        <v>1931818</v>
      </c>
      <c r="U242" s="10">
        <f t="shared" si="111"/>
        <v>2231818</v>
      </c>
      <c r="V242" s="10">
        <f t="shared" si="112"/>
        <v>431818</v>
      </c>
      <c r="W242" s="345">
        <v>43524</v>
      </c>
      <c r="X242" s="350">
        <v>16000000</v>
      </c>
      <c r="Y242" s="345">
        <v>43525</v>
      </c>
      <c r="Z242" s="351">
        <v>2418180</v>
      </c>
      <c r="AA242" s="344"/>
      <c r="AB242" s="344"/>
      <c r="AC242" s="344"/>
      <c r="AD242" s="344"/>
      <c r="AE242" s="347">
        <f t="shared" si="118"/>
        <v>18418180</v>
      </c>
      <c r="AF242" s="348">
        <f t="shared" si="113"/>
        <v>0</v>
      </c>
      <c r="AG242" s="109"/>
    </row>
    <row r="243" spans="1:33" s="19" customFormat="1" ht="23.25" x14ac:dyDescent="0.35">
      <c r="A243" s="168">
        <f t="shared" si="115"/>
        <v>16</v>
      </c>
      <c r="B243" s="154">
        <f t="shared" si="116"/>
        <v>43521</v>
      </c>
      <c r="C243" s="169">
        <f t="shared" si="117"/>
        <v>288</v>
      </c>
      <c r="D243" s="156" t="s">
        <v>101</v>
      </c>
      <c r="E243" s="157" t="s">
        <v>88</v>
      </c>
      <c r="F243" s="170">
        <v>4</v>
      </c>
      <c r="G243" s="159">
        <f t="shared" si="102"/>
        <v>5327272</v>
      </c>
      <c r="H243" s="160"/>
      <c r="I243" s="161">
        <f t="shared" si="103"/>
        <v>0</v>
      </c>
      <c r="J243" s="162">
        <v>4</v>
      </c>
      <c r="K243" s="408">
        <f t="shared" si="104"/>
        <v>8927272</v>
      </c>
      <c r="L243" s="410">
        <v>1</v>
      </c>
      <c r="M243" s="408">
        <f t="shared" si="105"/>
        <v>431818</v>
      </c>
      <c r="N243" s="171">
        <f t="shared" si="106"/>
        <v>9</v>
      </c>
      <c r="O243" s="165">
        <f t="shared" si="107"/>
        <v>14686362</v>
      </c>
      <c r="P243" s="165">
        <f t="shared" si="108"/>
        <v>360000</v>
      </c>
      <c r="Q243" s="167"/>
      <c r="R243" s="14"/>
      <c r="S243" s="10">
        <f t="shared" si="109"/>
        <v>1331818</v>
      </c>
      <c r="T243" s="10">
        <f t="shared" si="110"/>
        <v>1931818</v>
      </c>
      <c r="U243" s="10">
        <f t="shared" si="111"/>
        <v>2231818</v>
      </c>
      <c r="V243" s="10">
        <f t="shared" si="112"/>
        <v>431818</v>
      </c>
      <c r="W243" s="345">
        <v>43522</v>
      </c>
      <c r="X243" s="350">
        <v>14686362</v>
      </c>
      <c r="Y243" s="350"/>
      <c r="Z243" s="344"/>
      <c r="AA243" s="344"/>
      <c r="AB243" s="344"/>
      <c r="AC243" s="344"/>
      <c r="AD243" s="344"/>
      <c r="AE243" s="347">
        <f t="shared" si="118"/>
        <v>14686362</v>
      </c>
      <c r="AF243" s="348">
        <f t="shared" si="113"/>
        <v>0</v>
      </c>
      <c r="AG243" s="109"/>
    </row>
    <row r="244" spans="1:33" s="19" customFormat="1" ht="23.25" x14ac:dyDescent="0.35">
      <c r="A244" s="168">
        <f t="shared" si="115"/>
        <v>17</v>
      </c>
      <c r="B244" s="154">
        <f t="shared" si="116"/>
        <v>43521</v>
      </c>
      <c r="C244" s="169">
        <f t="shared" si="117"/>
        <v>289</v>
      </c>
      <c r="D244" s="156" t="s">
        <v>102</v>
      </c>
      <c r="E244" s="157" t="s">
        <v>88</v>
      </c>
      <c r="F244" s="170">
        <v>5</v>
      </c>
      <c r="G244" s="159">
        <f t="shared" si="102"/>
        <v>6659090</v>
      </c>
      <c r="H244" s="160"/>
      <c r="I244" s="161">
        <f t="shared" si="103"/>
        <v>0</v>
      </c>
      <c r="J244" s="162">
        <v>4</v>
      </c>
      <c r="K244" s="161">
        <f t="shared" si="104"/>
        <v>8927272</v>
      </c>
      <c r="L244" s="163">
        <v>1</v>
      </c>
      <c r="M244" s="161">
        <f t="shared" si="105"/>
        <v>431818</v>
      </c>
      <c r="N244" s="171">
        <f t="shared" si="106"/>
        <v>10</v>
      </c>
      <c r="O244" s="165">
        <f t="shared" si="107"/>
        <v>16018180</v>
      </c>
      <c r="P244" s="165">
        <f t="shared" si="108"/>
        <v>400000</v>
      </c>
      <c r="Q244" s="167"/>
      <c r="R244" s="14"/>
      <c r="S244" s="10">
        <f t="shared" si="109"/>
        <v>1331818</v>
      </c>
      <c r="T244" s="10">
        <f t="shared" si="110"/>
        <v>1931818</v>
      </c>
      <c r="U244" s="10">
        <f t="shared" si="111"/>
        <v>2231818</v>
      </c>
      <c r="V244" s="10">
        <f t="shared" si="112"/>
        <v>431818</v>
      </c>
      <c r="W244" s="345">
        <v>43524</v>
      </c>
      <c r="X244" s="350">
        <v>16018180</v>
      </c>
      <c r="Y244" s="350"/>
      <c r="Z244" s="344"/>
      <c r="AA244" s="344"/>
      <c r="AB244" s="344"/>
      <c r="AC244" s="344"/>
      <c r="AD244" s="344"/>
      <c r="AE244" s="347">
        <f t="shared" si="118"/>
        <v>16018180</v>
      </c>
      <c r="AF244" s="348">
        <f t="shared" si="113"/>
        <v>0</v>
      </c>
      <c r="AG244" s="109"/>
    </row>
    <row r="245" spans="1:33" s="19" customFormat="1" ht="23.25" x14ac:dyDescent="0.35">
      <c r="A245" s="168">
        <f t="shared" si="115"/>
        <v>18</v>
      </c>
      <c r="B245" s="154">
        <f t="shared" si="116"/>
        <v>43521</v>
      </c>
      <c r="C245" s="169">
        <f t="shared" si="117"/>
        <v>290</v>
      </c>
      <c r="D245" s="156" t="s">
        <v>70</v>
      </c>
      <c r="E245" s="157" t="s">
        <v>57</v>
      </c>
      <c r="F245" s="170">
        <v>2</v>
      </c>
      <c r="G245" s="159">
        <f t="shared" si="102"/>
        <v>2663636</v>
      </c>
      <c r="H245" s="160"/>
      <c r="I245" s="161">
        <f t="shared" si="103"/>
        <v>0</v>
      </c>
      <c r="J245" s="162">
        <v>2</v>
      </c>
      <c r="K245" s="161">
        <f t="shared" si="104"/>
        <v>4463636</v>
      </c>
      <c r="L245" s="163">
        <v>1</v>
      </c>
      <c r="M245" s="161">
        <f t="shared" si="105"/>
        <v>431818</v>
      </c>
      <c r="N245" s="171">
        <f t="shared" si="106"/>
        <v>5</v>
      </c>
      <c r="O245" s="165">
        <f t="shared" si="107"/>
        <v>7559090</v>
      </c>
      <c r="P245" s="165">
        <f t="shared" si="108"/>
        <v>200000</v>
      </c>
      <c r="Q245" s="167"/>
      <c r="R245" s="14"/>
      <c r="S245" s="10">
        <f t="shared" si="109"/>
        <v>1331818</v>
      </c>
      <c r="T245" s="10">
        <f t="shared" si="110"/>
        <v>1931818</v>
      </c>
      <c r="U245" s="10">
        <f t="shared" si="111"/>
        <v>2231818</v>
      </c>
      <c r="V245" s="10">
        <f t="shared" si="112"/>
        <v>431818</v>
      </c>
      <c r="W245" s="345">
        <v>43524</v>
      </c>
      <c r="X245" s="350">
        <v>7559090</v>
      </c>
      <c r="Y245" s="350"/>
      <c r="Z245" s="344"/>
      <c r="AA245" s="344"/>
      <c r="AB245" s="344"/>
      <c r="AC245" s="344"/>
      <c r="AD245" s="344"/>
      <c r="AE245" s="347">
        <f t="shared" si="118"/>
        <v>7559090</v>
      </c>
      <c r="AF245" s="348">
        <f t="shared" si="113"/>
        <v>0</v>
      </c>
      <c r="AG245" s="109"/>
    </row>
    <row r="246" spans="1:33" s="19" customFormat="1" ht="23.25" x14ac:dyDescent="0.35">
      <c r="A246" s="168">
        <f t="shared" si="115"/>
        <v>19</v>
      </c>
      <c r="B246" s="154">
        <f t="shared" si="116"/>
        <v>43521</v>
      </c>
      <c r="C246" s="169">
        <f t="shared" si="117"/>
        <v>291</v>
      </c>
      <c r="D246" s="156" t="s">
        <v>74</v>
      </c>
      <c r="E246" s="157" t="s">
        <v>57</v>
      </c>
      <c r="F246" s="170">
        <v>2</v>
      </c>
      <c r="G246" s="159">
        <f>F246*S247</f>
        <v>2663636</v>
      </c>
      <c r="H246" s="160">
        <v>1</v>
      </c>
      <c r="I246" s="161">
        <f>H246*T247</f>
        <v>1931818</v>
      </c>
      <c r="J246" s="162">
        <v>2</v>
      </c>
      <c r="K246" s="161">
        <f>J246*U247</f>
        <v>4463636</v>
      </c>
      <c r="L246" s="163"/>
      <c r="M246" s="161">
        <f>L246*V247</f>
        <v>0</v>
      </c>
      <c r="N246" s="171">
        <f t="shared" si="106"/>
        <v>5</v>
      </c>
      <c r="O246" s="165">
        <f t="shared" si="107"/>
        <v>9059090</v>
      </c>
      <c r="P246" s="165">
        <f t="shared" si="108"/>
        <v>200000</v>
      </c>
      <c r="Q246" s="167"/>
      <c r="R246" s="14"/>
      <c r="S246" s="10">
        <f t="shared" si="109"/>
        <v>1331818</v>
      </c>
      <c r="T246" s="10">
        <f t="shared" si="110"/>
        <v>1931818</v>
      </c>
      <c r="U246" s="10">
        <f t="shared" si="111"/>
        <v>2231818</v>
      </c>
      <c r="V246" s="10">
        <f t="shared" si="112"/>
        <v>431818</v>
      </c>
      <c r="W246" s="345">
        <v>43528</v>
      </c>
      <c r="X246" s="350">
        <v>9059090</v>
      </c>
      <c r="Y246" s="350"/>
      <c r="Z246" s="344"/>
      <c r="AA246" s="344"/>
      <c r="AB246" s="344"/>
      <c r="AC246" s="344"/>
      <c r="AD246" s="344"/>
      <c r="AE246" s="347">
        <f t="shared" si="118"/>
        <v>9059090</v>
      </c>
      <c r="AF246" s="348">
        <f t="shared" si="113"/>
        <v>0</v>
      </c>
      <c r="AG246" s="109"/>
    </row>
    <row r="247" spans="1:33" s="19" customFormat="1" ht="23.25" x14ac:dyDescent="0.35">
      <c r="A247" s="168">
        <f t="shared" si="115"/>
        <v>20</v>
      </c>
      <c r="B247" s="154">
        <f t="shared" si="116"/>
        <v>43521</v>
      </c>
      <c r="C247" s="169">
        <f t="shared" si="117"/>
        <v>292</v>
      </c>
      <c r="D247" s="156" t="s">
        <v>71</v>
      </c>
      <c r="E247" s="157" t="s">
        <v>57</v>
      </c>
      <c r="F247" s="170">
        <v>2</v>
      </c>
      <c r="G247" s="159">
        <f>F247*S248</f>
        <v>2663636</v>
      </c>
      <c r="H247" s="160"/>
      <c r="I247" s="161">
        <f>H247*T248</f>
        <v>0</v>
      </c>
      <c r="J247" s="162">
        <v>2</v>
      </c>
      <c r="K247" s="161">
        <f>J247*U248</f>
        <v>4463636</v>
      </c>
      <c r="L247" s="163"/>
      <c r="M247" s="13"/>
      <c r="N247" s="171">
        <f>+L247+J247+H247+F247</f>
        <v>4</v>
      </c>
      <c r="O247" s="165">
        <f>+M248+K247+I247+G247</f>
        <v>7127272</v>
      </c>
      <c r="P247" s="165">
        <f t="shared" si="108"/>
        <v>160000</v>
      </c>
      <c r="Q247" s="167"/>
      <c r="R247" s="14"/>
      <c r="S247" s="10">
        <f t="shared" si="109"/>
        <v>1331818</v>
      </c>
      <c r="T247" s="10">
        <f t="shared" si="110"/>
        <v>1931818</v>
      </c>
      <c r="U247" s="10">
        <f t="shared" si="111"/>
        <v>2231818</v>
      </c>
      <c r="V247" s="10">
        <f t="shared" si="112"/>
        <v>431818</v>
      </c>
      <c r="W247" s="345">
        <v>43522</v>
      </c>
      <c r="X247" s="350">
        <v>7127272</v>
      </c>
      <c r="Y247" s="350"/>
      <c r="Z247" s="344"/>
      <c r="AA247" s="344"/>
      <c r="AB247" s="344"/>
      <c r="AC247" s="344"/>
      <c r="AD247" s="344"/>
      <c r="AE247" s="347">
        <f t="shared" si="118"/>
        <v>7127272</v>
      </c>
      <c r="AF247" s="348">
        <f t="shared" si="113"/>
        <v>0</v>
      </c>
      <c r="AG247" s="109"/>
    </row>
    <row r="248" spans="1:33" s="19" customFormat="1" ht="23.25" x14ac:dyDescent="0.35">
      <c r="A248" s="168">
        <f t="shared" si="115"/>
        <v>21</v>
      </c>
      <c r="B248" s="154">
        <f t="shared" si="116"/>
        <v>43521</v>
      </c>
      <c r="C248" s="169">
        <f t="shared" si="117"/>
        <v>293</v>
      </c>
      <c r="D248" s="156" t="s">
        <v>75</v>
      </c>
      <c r="E248" s="157" t="s">
        <v>57</v>
      </c>
      <c r="F248" s="170">
        <v>2</v>
      </c>
      <c r="G248" s="159">
        <f>F248*S248</f>
        <v>2663636</v>
      </c>
      <c r="H248" s="160"/>
      <c r="I248" s="161"/>
      <c r="J248" s="162">
        <v>2</v>
      </c>
      <c r="K248" s="161">
        <f>J248*U249</f>
        <v>4463636</v>
      </c>
      <c r="L248" s="163"/>
      <c r="M248" s="161">
        <f>L247*V248</f>
        <v>0</v>
      </c>
      <c r="N248" s="171">
        <f>+L248+J248+H248+F248</f>
        <v>4</v>
      </c>
      <c r="O248" s="165">
        <f>+M249+K248+I248+G248</f>
        <v>7127272</v>
      </c>
      <c r="P248" s="165">
        <f t="shared" si="108"/>
        <v>160000</v>
      </c>
      <c r="Q248" s="167"/>
      <c r="R248" s="14"/>
      <c r="S248" s="10">
        <f t="shared" si="109"/>
        <v>1331818</v>
      </c>
      <c r="T248" s="10">
        <f t="shared" si="110"/>
        <v>1931818</v>
      </c>
      <c r="U248" s="10">
        <f t="shared" si="111"/>
        <v>2231818</v>
      </c>
      <c r="V248" s="10">
        <f t="shared" si="112"/>
        <v>431818</v>
      </c>
      <c r="W248" s="345">
        <v>43522</v>
      </c>
      <c r="X248" s="350">
        <v>2000000</v>
      </c>
      <c r="Y248" s="345">
        <v>43528</v>
      </c>
      <c r="Z248" s="351">
        <v>5127272</v>
      </c>
      <c r="AA248" s="344"/>
      <c r="AB248" s="344"/>
      <c r="AC248" s="344"/>
      <c r="AD248" s="344"/>
      <c r="AE248" s="347">
        <f t="shared" si="118"/>
        <v>7127272</v>
      </c>
      <c r="AF248" s="348">
        <f t="shared" si="113"/>
        <v>0</v>
      </c>
      <c r="AG248" s="109"/>
    </row>
    <row r="249" spans="1:33" s="19" customFormat="1" ht="24" thickBot="1" x14ac:dyDescent="0.4">
      <c r="A249" s="168"/>
      <c r="B249" s="172"/>
      <c r="C249" s="173"/>
      <c r="D249" s="174"/>
      <c r="E249" s="157"/>
      <c r="F249" s="170"/>
      <c r="G249" s="170"/>
      <c r="H249" s="170"/>
      <c r="I249" s="170"/>
      <c r="J249" s="170"/>
      <c r="K249" s="170"/>
      <c r="L249" s="170"/>
      <c r="M249" s="170"/>
      <c r="N249" s="164"/>
      <c r="O249" s="165"/>
      <c r="P249" s="165">
        <f t="shared" si="108"/>
        <v>0</v>
      </c>
      <c r="Q249" s="167"/>
      <c r="R249" s="14"/>
      <c r="S249" s="10">
        <f t="shared" si="109"/>
        <v>1331818</v>
      </c>
      <c r="T249" s="10">
        <f t="shared" si="110"/>
        <v>1931818</v>
      </c>
      <c r="U249" s="10">
        <f t="shared" si="111"/>
        <v>2231818</v>
      </c>
      <c r="V249" s="10">
        <f t="shared" si="112"/>
        <v>431818</v>
      </c>
      <c r="W249" s="345"/>
      <c r="X249" s="350"/>
      <c r="Y249" s="350"/>
      <c r="Z249" s="344"/>
      <c r="AA249" s="344"/>
      <c r="AB249" s="344"/>
      <c r="AC249" s="344"/>
      <c r="AD249" s="344"/>
      <c r="AE249" s="347">
        <f t="shared" si="118"/>
        <v>0</v>
      </c>
      <c r="AF249" s="348">
        <f t="shared" si="113"/>
        <v>0</v>
      </c>
      <c r="AG249" s="109"/>
    </row>
    <row r="250" spans="1:33" s="19" customFormat="1" ht="24" thickBot="1" x14ac:dyDescent="0.4">
      <c r="A250" s="2787" t="s">
        <v>60</v>
      </c>
      <c r="B250" s="2788"/>
      <c r="C250" s="2788"/>
      <c r="D250" s="2788"/>
      <c r="E250" s="2788"/>
      <c r="F250" s="175">
        <f t="shared" ref="F250:L250" si="119">SUM(F228:F249)</f>
        <v>67</v>
      </c>
      <c r="G250" s="175">
        <f t="shared" si="119"/>
        <v>89231806</v>
      </c>
      <c r="H250" s="175">
        <f t="shared" si="119"/>
        <v>9</v>
      </c>
      <c r="I250" s="175">
        <f t="shared" si="119"/>
        <v>17386362</v>
      </c>
      <c r="J250" s="175">
        <f t="shared" si="119"/>
        <v>65</v>
      </c>
      <c r="K250" s="175">
        <f t="shared" si="119"/>
        <v>145068170</v>
      </c>
      <c r="L250" s="175">
        <f t="shared" si="119"/>
        <v>15</v>
      </c>
      <c r="M250" s="175">
        <f>SUM(M228:M249)</f>
        <v>6477270</v>
      </c>
      <c r="N250" s="175">
        <f>SUM(N228:N249)</f>
        <v>156</v>
      </c>
      <c r="O250" s="175">
        <f>SUM(O228:O249)</f>
        <v>258163608</v>
      </c>
      <c r="P250" s="175">
        <f>SUM(P228:P249)</f>
        <v>6240000</v>
      </c>
      <c r="Q250" s="176">
        <f>SUM(Q228:Q249)</f>
        <v>0</v>
      </c>
      <c r="R250" s="14"/>
      <c r="S250" s="10">
        <f t="shared" si="109"/>
        <v>1331818</v>
      </c>
      <c r="T250" s="10">
        <f t="shared" si="110"/>
        <v>1931818</v>
      </c>
      <c r="U250" s="10">
        <f t="shared" si="111"/>
        <v>2231818</v>
      </c>
      <c r="V250" s="10">
        <f t="shared" si="112"/>
        <v>431818</v>
      </c>
      <c r="W250" s="26" t="s">
        <v>115</v>
      </c>
      <c r="X250" s="26">
        <f>SUM(X219:X238)</f>
        <v>135568166</v>
      </c>
      <c r="Y250" s="26">
        <f>SUM(Y221:Y238)</f>
        <v>43525</v>
      </c>
      <c r="Z250" s="26">
        <f>SUM(Z219:Z238)</f>
        <v>7000000</v>
      </c>
      <c r="AA250" s="26">
        <f>SUM(AA221:AA238)</f>
        <v>0</v>
      </c>
      <c r="AB250" s="26">
        <f>SUM(AB221:AB238)</f>
        <v>0</v>
      </c>
      <c r="AC250" s="26">
        <f>SUM(AC221:AC238)</f>
        <v>0</v>
      </c>
      <c r="AD250" s="26">
        <f>SUM(AD221:AD238)</f>
        <v>0</v>
      </c>
      <c r="AE250" s="26">
        <f>SUM(AE228:AE249)</f>
        <v>258163608</v>
      </c>
      <c r="AF250" s="26">
        <f>SUM(AF219:AF249)</f>
        <v>0</v>
      </c>
      <c r="AG250" s="109"/>
    </row>
    <row r="251" spans="1:33" s="19" customFormat="1" ht="23.25" x14ac:dyDescent="0.35">
      <c r="A251" s="419" t="s">
        <v>61</v>
      </c>
      <c r="B251" s="13"/>
      <c r="C251" s="13"/>
      <c r="D251" s="13"/>
      <c r="E251" s="13"/>
      <c r="F251" s="40"/>
      <c r="G251" s="13"/>
      <c r="H251" s="13"/>
      <c r="I251" s="13"/>
      <c r="J251" s="13"/>
      <c r="K251" s="13"/>
      <c r="L251" s="13"/>
      <c r="M251" s="13"/>
      <c r="N251" s="14"/>
      <c r="O251" s="14"/>
      <c r="P251" s="352"/>
      <c r="Q251" s="14"/>
      <c r="R251" s="14"/>
      <c r="S251" s="10"/>
      <c r="T251" s="10"/>
      <c r="U251" s="10"/>
      <c r="V251" s="10"/>
      <c r="W251" s="25"/>
      <c r="X251" s="14"/>
      <c r="Y251" s="14"/>
      <c r="Z251" s="14"/>
      <c r="AA251" s="14"/>
      <c r="AB251" s="14"/>
      <c r="AC251" s="14"/>
      <c r="AD251" s="14"/>
      <c r="AE251" s="14"/>
      <c r="AF251" s="14"/>
      <c r="AG251" s="106"/>
    </row>
    <row r="252" spans="1:33" s="19" customFormat="1" ht="23.25" x14ac:dyDescent="0.35">
      <c r="A252" s="13"/>
      <c r="B252" s="391"/>
      <c r="C252" s="390"/>
      <c r="D252" s="420"/>
      <c r="E252" s="13"/>
      <c r="F252" s="379"/>
      <c r="G252" s="13"/>
      <c r="H252" s="40"/>
      <c r="I252" s="83"/>
      <c r="J252" s="40"/>
      <c r="K252" s="421"/>
      <c r="L252" s="40"/>
      <c r="M252" s="13"/>
      <c r="N252" s="40"/>
      <c r="O252" s="2798" t="s">
        <v>62</v>
      </c>
      <c r="P252" s="2798"/>
      <c r="Q252" s="2798"/>
      <c r="R252" s="14"/>
      <c r="S252" s="10"/>
      <c r="T252" s="10"/>
      <c r="U252" s="10"/>
      <c r="V252" s="10"/>
      <c r="W252" s="25"/>
      <c r="X252" s="14"/>
      <c r="Y252" s="14"/>
      <c r="Z252" s="14"/>
      <c r="AA252" s="14"/>
      <c r="AB252" s="14"/>
      <c r="AC252" s="14"/>
      <c r="AD252" s="14"/>
      <c r="AE252" s="14"/>
      <c r="AF252" s="14"/>
      <c r="AG252" s="106"/>
    </row>
    <row r="253" spans="1:33" s="19" customFormat="1" ht="23.25" x14ac:dyDescent="0.35">
      <c r="A253" s="13"/>
      <c r="B253" s="13"/>
      <c r="C253" s="13"/>
      <c r="D253" s="13"/>
      <c r="E253" s="13"/>
      <c r="F253" s="337"/>
      <c r="G253" s="13"/>
      <c r="H253" s="337"/>
      <c r="I253" s="13"/>
      <c r="J253" s="337"/>
      <c r="K253" s="13"/>
      <c r="L253" s="337"/>
      <c r="M253" s="13"/>
      <c r="N253" s="337"/>
      <c r="O253" s="337"/>
      <c r="P253" s="337"/>
      <c r="Q253" s="337"/>
      <c r="R253" s="14"/>
      <c r="S253" s="10"/>
      <c r="T253" s="10"/>
      <c r="U253" s="10"/>
      <c r="V253" s="10"/>
      <c r="W253" s="25"/>
      <c r="X253" s="14"/>
      <c r="Y253" s="14"/>
      <c r="Z253" s="14"/>
      <c r="AA253" s="14"/>
      <c r="AB253" s="14"/>
      <c r="AC253" s="14"/>
      <c r="AD253" s="14"/>
      <c r="AE253" s="14"/>
      <c r="AF253" s="14"/>
      <c r="AG253" s="106"/>
    </row>
    <row r="254" spans="1:33" s="19" customFormat="1" ht="23.25" x14ac:dyDescent="0.35">
      <c r="A254" s="13"/>
      <c r="B254" s="13"/>
      <c r="C254" s="13"/>
      <c r="D254" s="13"/>
      <c r="E254" s="13"/>
      <c r="F254" s="353"/>
      <c r="G254" s="13"/>
      <c r="H254" s="353"/>
      <c r="I254" s="13"/>
      <c r="J254" s="353"/>
      <c r="K254" s="13"/>
      <c r="L254" s="353"/>
      <c r="M254" s="13"/>
      <c r="N254" s="13"/>
      <c r="O254" s="14"/>
      <c r="P254" s="14"/>
      <c r="Q254" s="14"/>
      <c r="R254" s="14"/>
      <c r="S254" s="10"/>
      <c r="T254" s="10"/>
      <c r="U254" s="10"/>
      <c r="V254" s="10"/>
      <c r="W254" s="25"/>
      <c r="X254" s="14"/>
      <c r="Y254" s="14"/>
      <c r="Z254" s="14"/>
      <c r="AA254" s="14"/>
      <c r="AB254" s="14"/>
      <c r="AC254" s="14"/>
      <c r="AD254" s="14"/>
      <c r="AE254" s="14"/>
      <c r="AF254" s="14"/>
      <c r="AG254" s="106"/>
    </row>
    <row r="255" spans="1:33" s="19" customFormat="1" ht="23.25" x14ac:dyDescent="0.3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4"/>
      <c r="P255" s="14"/>
      <c r="Q255" s="14"/>
      <c r="R255" s="14"/>
      <c r="S255" s="10"/>
      <c r="T255" s="10"/>
      <c r="U255" s="10"/>
      <c r="V255" s="10"/>
      <c r="W255" s="426"/>
      <c r="X255" s="25"/>
      <c r="Y255" s="25"/>
      <c r="Z255" s="25"/>
      <c r="AA255" s="25"/>
      <c r="AB255" s="25"/>
      <c r="AC255" s="25"/>
      <c r="AD255" s="25"/>
      <c r="AE255" s="25"/>
      <c r="AF255" s="25"/>
      <c r="AG255" s="106"/>
    </row>
    <row r="256" spans="1:33" s="19" customFormat="1" ht="23.25" x14ac:dyDescent="0.3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2810" t="s">
        <v>63</v>
      </c>
      <c r="P256" s="2810"/>
      <c r="Q256" s="2810"/>
      <c r="R256" s="14"/>
      <c r="S256" s="10"/>
      <c r="T256" s="10"/>
      <c r="U256" s="10"/>
      <c r="V256" s="10"/>
      <c r="W256" s="426"/>
      <c r="X256" s="25"/>
      <c r="Y256" s="25"/>
      <c r="Z256" s="25"/>
      <c r="AA256" s="25"/>
      <c r="AB256" s="25"/>
      <c r="AC256" s="25"/>
      <c r="AD256" s="25"/>
      <c r="AE256" s="25"/>
      <c r="AF256" s="25"/>
      <c r="AG256" s="106"/>
    </row>
    <row r="257" spans="1:33" s="19" customFormat="1" ht="23.25" x14ac:dyDescent="0.3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2798" t="s">
        <v>64</v>
      </c>
      <c r="P257" s="2798"/>
      <c r="Q257" s="2798"/>
      <c r="R257" s="14"/>
      <c r="S257" s="14"/>
      <c r="T257" s="14"/>
      <c r="U257" s="14"/>
      <c r="V257" s="14"/>
      <c r="W257" s="2825"/>
      <c r="X257" s="2825"/>
      <c r="Y257" s="2825"/>
      <c r="Z257" s="2825"/>
      <c r="AA257" s="2825"/>
      <c r="AB257" s="2825"/>
      <c r="AC257" s="2825"/>
      <c r="AD257" s="2825"/>
      <c r="AE257" s="2825"/>
      <c r="AF257" s="2825"/>
      <c r="AG257" s="106"/>
    </row>
    <row r="258" spans="1:33" s="19" customFormat="1" ht="23.25" x14ac:dyDescent="0.35">
      <c r="A258" s="13"/>
      <c r="B258" s="13"/>
      <c r="C258" s="13"/>
      <c r="D258" s="420"/>
      <c r="E258" s="422"/>
      <c r="F258" s="13"/>
      <c r="G258" s="13"/>
      <c r="H258" s="13"/>
      <c r="I258" s="13"/>
      <c r="J258" s="13"/>
      <c r="K258" s="13"/>
      <c r="L258" s="13"/>
      <c r="M258" s="13"/>
      <c r="N258" s="14"/>
      <c r="O258" s="14"/>
      <c r="P258" s="14"/>
      <c r="Q258" s="14"/>
      <c r="R258" s="14"/>
      <c r="S258" s="14"/>
      <c r="T258" s="14"/>
      <c r="U258" s="14"/>
      <c r="V258" s="14"/>
      <c r="W258" s="2825"/>
      <c r="X258" s="2825"/>
      <c r="Y258" s="2825"/>
      <c r="Z258" s="2825"/>
      <c r="AA258" s="2825"/>
      <c r="AB258" s="2826"/>
      <c r="AC258" s="2825"/>
      <c r="AD258" s="2826"/>
      <c r="AE258" s="2827"/>
      <c r="AF258" s="2828"/>
      <c r="AG258" s="106"/>
    </row>
    <row r="259" spans="1:33" s="19" customFormat="1" ht="23.25" x14ac:dyDescent="0.35">
      <c r="A259" s="24"/>
      <c r="B259" s="24"/>
      <c r="C259" s="7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5"/>
      <c r="O259" s="295"/>
      <c r="P259" s="2824"/>
      <c r="Q259" s="2824"/>
      <c r="R259" s="25"/>
      <c r="S259" s="25"/>
      <c r="T259" s="25"/>
      <c r="U259" s="25"/>
      <c r="V259" s="25"/>
      <c r="W259" s="2825"/>
      <c r="X259" s="2825"/>
      <c r="Y259" s="2825"/>
      <c r="Z259" s="2825"/>
      <c r="AA259" s="2825"/>
      <c r="AB259" s="2826"/>
      <c r="AC259" s="2825"/>
      <c r="AD259" s="2826"/>
      <c r="AE259" s="2827"/>
      <c r="AF259" s="2828"/>
      <c r="AG259" s="106"/>
    </row>
    <row r="260" spans="1:33" s="19" customFormat="1" ht="24.75" x14ac:dyDescent="0.45">
      <c r="A260" s="13" t="s">
        <v>197</v>
      </c>
      <c r="B260" s="13" t="s">
        <v>198</v>
      </c>
      <c r="C260" s="144"/>
      <c r="D260" s="13"/>
      <c r="E260" s="13"/>
      <c r="F260" s="379"/>
      <c r="G260" s="13"/>
      <c r="H260" s="379"/>
      <c r="I260" s="13"/>
      <c r="J260" s="379"/>
      <c r="K260" s="13"/>
      <c r="L260" s="379"/>
      <c r="M260" s="40"/>
      <c r="N260" s="14"/>
      <c r="O260" s="41"/>
      <c r="P260" s="2799" t="s">
        <v>2</v>
      </c>
      <c r="Q260" s="2799"/>
      <c r="R260" s="14"/>
      <c r="S260" s="14"/>
      <c r="T260" s="14"/>
      <c r="U260" s="14"/>
      <c r="V260" s="14"/>
      <c r="W260" s="61"/>
      <c r="X260" s="10"/>
      <c r="Y260" s="61"/>
      <c r="Z260" s="10"/>
      <c r="AA260" s="10"/>
      <c r="AB260" s="62"/>
      <c r="AC260" s="62"/>
      <c r="AD260" s="24"/>
      <c r="AE260" s="63"/>
      <c r="AF260" s="64"/>
      <c r="AG260" s="106"/>
    </row>
    <row r="261" spans="1:33" s="19" customFormat="1" ht="23.25" x14ac:dyDescent="0.35">
      <c r="A261" s="13" t="s">
        <v>3</v>
      </c>
      <c r="B261" s="13" t="s">
        <v>4</v>
      </c>
      <c r="C261" s="144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4"/>
      <c r="O261" s="355"/>
      <c r="P261" s="14"/>
      <c r="Q261" s="14"/>
      <c r="R261" s="14"/>
      <c r="S261" s="14"/>
      <c r="T261" s="14"/>
      <c r="U261" s="14"/>
      <c r="V261" s="14"/>
      <c r="W261" s="61"/>
      <c r="X261" s="10"/>
      <c r="Y261" s="10"/>
      <c r="Z261" s="10"/>
      <c r="AA261" s="10"/>
      <c r="AB261" s="62"/>
      <c r="AC261" s="62"/>
      <c r="AD261" s="24"/>
      <c r="AE261" s="63"/>
      <c r="AF261" s="64"/>
      <c r="AG261" s="106"/>
    </row>
    <row r="262" spans="1:33" s="19" customFormat="1" ht="23.25" x14ac:dyDescent="0.3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4"/>
      <c r="O262" s="14"/>
      <c r="P262" s="14"/>
      <c r="Q262" s="14"/>
      <c r="R262" s="14"/>
      <c r="S262" s="14"/>
      <c r="T262" s="14"/>
      <c r="U262" s="14"/>
      <c r="V262" s="14"/>
      <c r="W262" s="61"/>
      <c r="X262" s="10"/>
      <c r="Y262" s="2"/>
      <c r="Z262" s="10"/>
      <c r="AA262" s="10"/>
      <c r="AB262" s="62"/>
      <c r="AC262" s="62"/>
      <c r="AD262" s="24"/>
      <c r="AE262" s="63"/>
      <c r="AF262" s="64"/>
      <c r="AG262" s="106"/>
    </row>
    <row r="263" spans="1:33" s="19" customFormat="1" ht="23.25" x14ac:dyDescent="0.35">
      <c r="A263" s="13" t="s">
        <v>5</v>
      </c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4"/>
      <c r="O263" s="14"/>
      <c r="P263" s="14"/>
      <c r="Q263" s="14"/>
      <c r="R263" s="14"/>
      <c r="S263" s="14"/>
      <c r="T263" s="14"/>
      <c r="U263" s="14"/>
      <c r="V263" s="14"/>
      <c r="W263" s="61"/>
      <c r="X263" s="10"/>
      <c r="Y263" s="61"/>
      <c r="Z263" s="10"/>
      <c r="AA263" s="10"/>
      <c r="AB263" s="62"/>
      <c r="AC263" s="62"/>
      <c r="AD263" s="24"/>
      <c r="AE263" s="63"/>
      <c r="AF263" s="64"/>
      <c r="AG263" s="106"/>
    </row>
    <row r="264" spans="1:33" s="19" customFormat="1" ht="23.25" x14ac:dyDescent="0.35">
      <c r="A264" s="13" t="s">
        <v>6</v>
      </c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4"/>
      <c r="O264" s="14"/>
      <c r="P264" s="14"/>
      <c r="Q264" s="14"/>
      <c r="R264" s="14"/>
      <c r="S264" s="14"/>
      <c r="T264" s="14"/>
      <c r="U264" s="14"/>
      <c r="V264" s="14"/>
      <c r="W264" s="61"/>
      <c r="X264" s="10"/>
      <c r="Y264" s="10"/>
      <c r="Z264" s="10"/>
      <c r="AA264" s="10"/>
      <c r="AB264" s="62"/>
      <c r="AC264" s="62"/>
      <c r="AD264" s="24"/>
      <c r="AE264" s="63"/>
      <c r="AF264" s="64"/>
      <c r="AG264" s="106"/>
    </row>
    <row r="265" spans="1:33" s="19" customFormat="1" ht="23.25" x14ac:dyDescent="0.35">
      <c r="A265" s="13" t="s">
        <v>7</v>
      </c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4"/>
      <c r="O265" s="14"/>
      <c r="P265" s="14"/>
      <c r="Q265" s="14"/>
      <c r="R265" s="14"/>
      <c r="S265" s="14"/>
      <c r="T265" s="14"/>
      <c r="U265" s="14"/>
      <c r="V265" s="14"/>
      <c r="W265" s="61"/>
      <c r="X265" s="10"/>
      <c r="Y265" s="10"/>
      <c r="Z265" s="10"/>
      <c r="AA265" s="10"/>
      <c r="AB265" s="62"/>
      <c r="AC265" s="62"/>
      <c r="AD265" s="24"/>
      <c r="AE265" s="63"/>
      <c r="AF265" s="64"/>
      <c r="AG265" s="106"/>
    </row>
    <row r="266" spans="1:33" s="19" customFormat="1" ht="24" thickBot="1" x14ac:dyDescent="0.4">
      <c r="A266" s="13" t="s">
        <v>8</v>
      </c>
      <c r="B266" s="13"/>
      <c r="C266" s="13"/>
      <c r="D266" s="13"/>
      <c r="E266" s="13"/>
      <c r="F266" s="13"/>
      <c r="G266" s="147"/>
      <c r="H266" s="147"/>
      <c r="I266" s="13"/>
      <c r="J266" s="13"/>
      <c r="K266" s="13"/>
      <c r="L266" s="13"/>
      <c r="M266" s="13"/>
      <c r="N266" s="148"/>
      <c r="O266" s="148"/>
      <c r="P266" s="2800" t="s">
        <v>9</v>
      </c>
      <c r="Q266" s="2800"/>
      <c r="R266" s="14"/>
      <c r="S266" s="14"/>
      <c r="T266" s="14"/>
      <c r="U266" s="14"/>
      <c r="V266" s="14"/>
      <c r="W266" s="61"/>
      <c r="X266" s="10"/>
      <c r="Y266" s="10"/>
      <c r="Z266" s="10"/>
      <c r="AA266" s="10"/>
      <c r="AB266" s="62"/>
      <c r="AC266" s="62"/>
      <c r="AD266" s="24"/>
      <c r="AE266" s="63"/>
      <c r="AF266" s="64"/>
      <c r="AG266" s="106"/>
    </row>
    <row r="267" spans="1:33" s="19" customFormat="1" ht="24" thickBot="1" x14ac:dyDescent="0.4">
      <c r="A267" s="2801" t="s">
        <v>10</v>
      </c>
      <c r="B267" s="2804" t="s">
        <v>11</v>
      </c>
      <c r="C267" s="2804" t="s">
        <v>12</v>
      </c>
      <c r="D267" s="2804" t="s">
        <v>13</v>
      </c>
      <c r="E267" s="2804" t="s">
        <v>14</v>
      </c>
      <c r="F267" s="2807" t="s">
        <v>15</v>
      </c>
      <c r="G267" s="2808"/>
      <c r="H267" s="2808"/>
      <c r="I267" s="2808"/>
      <c r="J267" s="2808"/>
      <c r="K267" s="2808"/>
      <c r="L267" s="2808"/>
      <c r="M267" s="2809"/>
      <c r="N267" s="2792" t="s">
        <v>16</v>
      </c>
      <c r="O267" s="2792" t="s">
        <v>17</v>
      </c>
      <c r="P267" s="2792" t="s">
        <v>18</v>
      </c>
      <c r="Q267" s="343" t="s">
        <v>19</v>
      </c>
      <c r="R267" s="14"/>
      <c r="S267" s="14"/>
      <c r="T267" s="14"/>
      <c r="U267" s="14"/>
      <c r="V267" s="14"/>
      <c r="W267" s="2791" t="s">
        <v>107</v>
      </c>
      <c r="X267" s="2791"/>
      <c r="Y267" s="2791"/>
      <c r="Z267" s="2791"/>
      <c r="AA267" s="2791"/>
      <c r="AB267" s="2791"/>
      <c r="AC267" s="2791"/>
      <c r="AD267" s="2791"/>
      <c r="AE267" s="2791"/>
      <c r="AF267" s="2791"/>
      <c r="AG267" s="106"/>
    </row>
    <row r="268" spans="1:33" s="19" customFormat="1" ht="24" thickBot="1" x14ac:dyDescent="0.4">
      <c r="A268" s="2802"/>
      <c r="B268" s="2805"/>
      <c r="C268" s="2805"/>
      <c r="D268" s="2805"/>
      <c r="E268" s="2805"/>
      <c r="F268" s="2795" t="s">
        <v>20</v>
      </c>
      <c r="G268" s="2795"/>
      <c r="H268" s="2795" t="s">
        <v>21</v>
      </c>
      <c r="I268" s="2795"/>
      <c r="J268" s="2795" t="s">
        <v>22</v>
      </c>
      <c r="K268" s="2795"/>
      <c r="L268" s="2795" t="s">
        <v>23</v>
      </c>
      <c r="M268" s="2795"/>
      <c r="N268" s="2793"/>
      <c r="O268" s="2793"/>
      <c r="P268" s="2793"/>
      <c r="Q268" s="2796" t="s">
        <v>24</v>
      </c>
      <c r="R268" s="14"/>
      <c r="S268" s="14"/>
      <c r="T268" s="14"/>
      <c r="U268" s="14"/>
      <c r="V268" s="14"/>
      <c r="W268" s="2791" t="s">
        <v>108</v>
      </c>
      <c r="X268" s="2791" t="s">
        <v>109</v>
      </c>
      <c r="Y268" s="2791" t="s">
        <v>108</v>
      </c>
      <c r="Z268" s="2791" t="s">
        <v>110</v>
      </c>
      <c r="AA268" s="2791" t="s">
        <v>108</v>
      </c>
      <c r="AB268" s="2784" t="s">
        <v>111</v>
      </c>
      <c r="AC268" s="2791" t="s">
        <v>108</v>
      </c>
      <c r="AD268" s="2784" t="s">
        <v>112</v>
      </c>
      <c r="AE268" s="2785" t="s">
        <v>113</v>
      </c>
      <c r="AF268" s="2786" t="s">
        <v>114</v>
      </c>
      <c r="AG268" s="106"/>
    </row>
    <row r="269" spans="1:33" s="19" customFormat="1" ht="24" thickBot="1" x14ac:dyDescent="0.4">
      <c r="A269" s="2803"/>
      <c r="B269" s="2806"/>
      <c r="C269" s="2806"/>
      <c r="D269" s="2806"/>
      <c r="E269" s="2806"/>
      <c r="F269" s="244" t="s">
        <v>25</v>
      </c>
      <c r="G269" s="244" t="s">
        <v>26</v>
      </c>
      <c r="H269" s="244" t="s">
        <v>25</v>
      </c>
      <c r="I269" s="244" t="s">
        <v>26</v>
      </c>
      <c r="J269" s="244" t="s">
        <v>25</v>
      </c>
      <c r="K269" s="244" t="s">
        <v>26</v>
      </c>
      <c r="L269" s="244" t="s">
        <v>25</v>
      </c>
      <c r="M269" s="244" t="s">
        <v>26</v>
      </c>
      <c r="N269" s="2794"/>
      <c r="O269" s="2794"/>
      <c r="P269" s="2794"/>
      <c r="Q269" s="2797"/>
      <c r="R269" s="14"/>
      <c r="S269" s="14"/>
      <c r="T269" s="14"/>
      <c r="U269" s="14"/>
      <c r="V269" s="14"/>
      <c r="W269" s="2791"/>
      <c r="X269" s="2791"/>
      <c r="Y269" s="2791"/>
      <c r="Z269" s="2791"/>
      <c r="AA269" s="2791"/>
      <c r="AB269" s="2784"/>
      <c r="AC269" s="2791"/>
      <c r="AD269" s="2784"/>
      <c r="AE269" s="2785"/>
      <c r="AF269" s="2786"/>
      <c r="AG269" s="106"/>
    </row>
    <row r="270" spans="1:33" s="19" customFormat="1" ht="23.25" x14ac:dyDescent="0.35">
      <c r="A270" s="153">
        <v>1</v>
      </c>
      <c r="B270" s="154">
        <v>43522</v>
      </c>
      <c r="C270" s="423">
        <v>294</v>
      </c>
      <c r="D270" s="156" t="s">
        <v>34</v>
      </c>
      <c r="E270" s="157" t="s">
        <v>31</v>
      </c>
      <c r="F270" s="158">
        <v>4</v>
      </c>
      <c r="G270" s="159">
        <f t="shared" ref="G270:G284" si="120">F270*S270</f>
        <v>5327272</v>
      </c>
      <c r="H270" s="160"/>
      <c r="I270" s="161">
        <f t="shared" ref="I270:I284" si="121">H270*T270</f>
        <v>0</v>
      </c>
      <c r="J270" s="162">
        <v>4</v>
      </c>
      <c r="K270" s="161">
        <f t="shared" ref="K270:K284" si="122">J270*U270</f>
        <v>8927272</v>
      </c>
      <c r="L270" s="163">
        <v>1</v>
      </c>
      <c r="M270" s="161">
        <f t="shared" ref="M270:M284" si="123">L270*V270</f>
        <v>431818</v>
      </c>
      <c r="N270" s="164">
        <f t="shared" ref="N270:N284" si="124">+L270+J270+H270+F270</f>
        <v>9</v>
      </c>
      <c r="O270" s="165">
        <f t="shared" ref="O270:O284" si="125">+M270+K270+I270+G270</f>
        <v>14686362</v>
      </c>
      <c r="P270" s="166">
        <f t="shared" ref="P270:P284" si="126">+N270*40000</f>
        <v>360000</v>
      </c>
      <c r="Q270" s="167"/>
      <c r="R270" s="14"/>
      <c r="S270" s="10">
        <f t="shared" ref="S270:S286" si="127">1331818</f>
        <v>1331818</v>
      </c>
      <c r="T270" s="10">
        <f t="shared" ref="T270:T286" si="128">1931818</f>
        <v>1931818</v>
      </c>
      <c r="U270" s="10">
        <f t="shared" ref="U270:U286" si="129">2231818</f>
        <v>2231818</v>
      </c>
      <c r="V270" s="10">
        <f t="shared" ref="V270:V286" si="130">431818</f>
        <v>431818</v>
      </c>
      <c r="W270" s="345">
        <v>43525</v>
      </c>
      <c r="X270" s="165">
        <v>14686362</v>
      </c>
      <c r="Y270" s="345"/>
      <c r="Z270" s="165"/>
      <c r="AA270" s="165"/>
      <c r="AB270" s="346"/>
      <c r="AC270" s="346"/>
      <c r="AD270" s="344"/>
      <c r="AE270" s="347">
        <f>X270+Z270+AB270+AD270</f>
        <v>14686362</v>
      </c>
      <c r="AF270" s="348">
        <f t="shared" ref="AF270:AF284" si="131">O270-AE270</f>
        <v>0</v>
      </c>
      <c r="AG270" s="106"/>
    </row>
    <row r="271" spans="1:33" s="19" customFormat="1" ht="23.25" x14ac:dyDescent="0.35">
      <c r="A271" s="168">
        <f>+A270+1</f>
        <v>2</v>
      </c>
      <c r="B271" s="154">
        <f t="shared" ref="B271:B284" si="132">+B270</f>
        <v>43522</v>
      </c>
      <c r="C271" s="415">
        <f>+C270+1</f>
        <v>295</v>
      </c>
      <c r="D271" s="156" t="s">
        <v>82</v>
      </c>
      <c r="E271" s="157" t="s">
        <v>31</v>
      </c>
      <c r="F271" s="170">
        <v>3</v>
      </c>
      <c r="G271" s="159">
        <f t="shared" si="120"/>
        <v>3995454</v>
      </c>
      <c r="H271" s="160"/>
      <c r="I271" s="161">
        <f t="shared" si="121"/>
        <v>0</v>
      </c>
      <c r="J271" s="162">
        <v>4</v>
      </c>
      <c r="K271" s="161">
        <f t="shared" si="122"/>
        <v>8927272</v>
      </c>
      <c r="L271" s="163">
        <v>1</v>
      </c>
      <c r="M271" s="161">
        <f t="shared" si="123"/>
        <v>431818</v>
      </c>
      <c r="N271" s="171">
        <f t="shared" si="124"/>
        <v>8</v>
      </c>
      <c r="O271" s="165">
        <f t="shared" si="125"/>
        <v>13354544</v>
      </c>
      <c r="P271" s="166">
        <f t="shared" si="126"/>
        <v>320000</v>
      </c>
      <c r="Q271" s="167"/>
      <c r="R271" s="14"/>
      <c r="S271" s="10">
        <f t="shared" si="127"/>
        <v>1331818</v>
      </c>
      <c r="T271" s="10">
        <f t="shared" si="128"/>
        <v>1931818</v>
      </c>
      <c r="U271" s="10">
        <f t="shared" si="129"/>
        <v>2231818</v>
      </c>
      <c r="V271" s="10">
        <f t="shared" si="130"/>
        <v>431818</v>
      </c>
      <c r="W271" s="345"/>
      <c r="X271" s="165"/>
      <c r="Y271" s="345"/>
      <c r="Z271" s="165">
        <v>0</v>
      </c>
      <c r="AA271" s="165"/>
      <c r="AB271" s="346"/>
      <c r="AC271" s="346"/>
      <c r="AD271" s="344"/>
      <c r="AE271" s="347">
        <f t="shared" ref="AE271:AE285" si="133">X271+Z271+AB271+AD271</f>
        <v>0</v>
      </c>
      <c r="AF271" s="427">
        <f t="shared" si="131"/>
        <v>13354544</v>
      </c>
      <c r="AG271" s="441" t="s">
        <v>188</v>
      </c>
    </row>
    <row r="272" spans="1:33" s="19" customFormat="1" ht="23.25" x14ac:dyDescent="0.35">
      <c r="A272" s="168">
        <f t="shared" ref="A272:A284" si="134">+A271+1</f>
        <v>3</v>
      </c>
      <c r="B272" s="154">
        <f t="shared" si="132"/>
        <v>43522</v>
      </c>
      <c r="C272" s="415">
        <f t="shared" ref="C272:C284" si="135">+C271+1</f>
        <v>296</v>
      </c>
      <c r="D272" s="349" t="s">
        <v>172</v>
      </c>
      <c r="E272" s="157" t="s">
        <v>31</v>
      </c>
      <c r="F272" s="170">
        <v>2</v>
      </c>
      <c r="G272" s="159">
        <f t="shared" si="120"/>
        <v>2663636</v>
      </c>
      <c r="H272" s="160"/>
      <c r="I272" s="161">
        <f t="shared" si="121"/>
        <v>0</v>
      </c>
      <c r="J272" s="162">
        <v>2</v>
      </c>
      <c r="K272" s="161">
        <f t="shared" si="122"/>
        <v>4463636</v>
      </c>
      <c r="L272" s="163">
        <v>1</v>
      </c>
      <c r="M272" s="161">
        <f t="shared" si="123"/>
        <v>431818</v>
      </c>
      <c r="N272" s="171">
        <f t="shared" si="124"/>
        <v>5</v>
      </c>
      <c r="O272" s="165">
        <f t="shared" si="125"/>
        <v>7559090</v>
      </c>
      <c r="P272" s="166">
        <f t="shared" si="126"/>
        <v>200000</v>
      </c>
      <c r="Q272" s="167"/>
      <c r="R272" s="14"/>
      <c r="S272" s="10">
        <f t="shared" si="127"/>
        <v>1331818</v>
      </c>
      <c r="T272" s="10">
        <f t="shared" si="128"/>
        <v>1931818</v>
      </c>
      <c r="U272" s="10">
        <f t="shared" si="129"/>
        <v>2231818</v>
      </c>
      <c r="V272" s="10">
        <f t="shared" si="130"/>
        <v>431818</v>
      </c>
      <c r="W272" s="345">
        <v>43511</v>
      </c>
      <c r="X272" s="165">
        <v>1290912</v>
      </c>
      <c r="Y272" s="345">
        <v>43529</v>
      </c>
      <c r="Z272" s="165">
        <v>6268178</v>
      </c>
      <c r="AA272" s="165"/>
      <c r="AB272" s="346"/>
      <c r="AC272" s="346"/>
      <c r="AD272" s="344"/>
      <c r="AE272" s="347">
        <f t="shared" si="133"/>
        <v>7559090</v>
      </c>
      <c r="AF272" s="348">
        <f t="shared" si="131"/>
        <v>0</v>
      </c>
      <c r="AG272" s="137"/>
    </row>
    <row r="273" spans="1:33" s="19" customFormat="1" ht="23.25" x14ac:dyDescent="0.35">
      <c r="A273" s="168">
        <f t="shared" si="134"/>
        <v>4</v>
      </c>
      <c r="B273" s="154">
        <f t="shared" si="132"/>
        <v>43522</v>
      </c>
      <c r="C273" s="415">
        <f t="shared" si="135"/>
        <v>297</v>
      </c>
      <c r="D273" s="156" t="s">
        <v>35</v>
      </c>
      <c r="E273" s="157" t="s">
        <v>31</v>
      </c>
      <c r="F273" s="170">
        <v>2</v>
      </c>
      <c r="G273" s="159">
        <f t="shared" si="120"/>
        <v>2663636</v>
      </c>
      <c r="H273" s="160"/>
      <c r="I273" s="161">
        <f t="shared" si="121"/>
        <v>0</v>
      </c>
      <c r="J273" s="162">
        <v>2</v>
      </c>
      <c r="K273" s="161">
        <f t="shared" si="122"/>
        <v>4463636</v>
      </c>
      <c r="L273" s="163">
        <v>1</v>
      </c>
      <c r="M273" s="161">
        <f t="shared" si="123"/>
        <v>431818</v>
      </c>
      <c r="N273" s="171">
        <f t="shared" si="124"/>
        <v>5</v>
      </c>
      <c r="O273" s="165">
        <f t="shared" si="125"/>
        <v>7559090</v>
      </c>
      <c r="P273" s="166">
        <f t="shared" si="126"/>
        <v>200000</v>
      </c>
      <c r="Q273" s="167"/>
      <c r="R273" s="14"/>
      <c r="S273" s="10">
        <f t="shared" si="127"/>
        <v>1331818</v>
      </c>
      <c r="T273" s="10">
        <f t="shared" si="128"/>
        <v>1931818</v>
      </c>
      <c r="U273" s="10">
        <f t="shared" si="129"/>
        <v>2231818</v>
      </c>
      <c r="V273" s="10">
        <f t="shared" si="130"/>
        <v>431818</v>
      </c>
      <c r="W273" s="345">
        <v>43551</v>
      </c>
      <c r="X273" s="165">
        <v>7559090</v>
      </c>
      <c r="Y273" s="155"/>
      <c r="Z273" s="165"/>
      <c r="AA273" s="165"/>
      <c r="AB273" s="346"/>
      <c r="AC273" s="346"/>
      <c r="AD273" s="344"/>
      <c r="AE273" s="347">
        <f t="shared" si="133"/>
        <v>7559090</v>
      </c>
      <c r="AF273" s="348">
        <f t="shared" si="131"/>
        <v>0</v>
      </c>
      <c r="AG273" s="137"/>
    </row>
    <row r="274" spans="1:33" s="19" customFormat="1" ht="23.25" x14ac:dyDescent="0.35">
      <c r="A274" s="168">
        <f t="shared" si="134"/>
        <v>5</v>
      </c>
      <c r="B274" s="154">
        <f t="shared" si="132"/>
        <v>43522</v>
      </c>
      <c r="C274" s="415">
        <f t="shared" si="135"/>
        <v>298</v>
      </c>
      <c r="D274" s="156" t="s">
        <v>49</v>
      </c>
      <c r="E274" s="157" t="s">
        <v>43</v>
      </c>
      <c r="F274" s="170">
        <v>2</v>
      </c>
      <c r="G274" s="159">
        <f t="shared" si="120"/>
        <v>2663636</v>
      </c>
      <c r="H274" s="160"/>
      <c r="I274" s="161">
        <f t="shared" si="121"/>
        <v>0</v>
      </c>
      <c r="J274" s="162">
        <v>2</v>
      </c>
      <c r="K274" s="161">
        <f t="shared" si="122"/>
        <v>4463636</v>
      </c>
      <c r="L274" s="163">
        <v>5</v>
      </c>
      <c r="M274" s="161">
        <f t="shared" si="123"/>
        <v>2159090</v>
      </c>
      <c r="N274" s="171">
        <f t="shared" si="124"/>
        <v>9</v>
      </c>
      <c r="O274" s="165">
        <f t="shared" si="125"/>
        <v>9286362</v>
      </c>
      <c r="P274" s="166">
        <f t="shared" si="126"/>
        <v>360000</v>
      </c>
      <c r="Q274" s="167"/>
      <c r="R274" s="14"/>
      <c r="S274" s="10">
        <f t="shared" si="127"/>
        <v>1331818</v>
      </c>
      <c r="T274" s="10">
        <f t="shared" si="128"/>
        <v>1931818</v>
      </c>
      <c r="U274" s="10">
        <f t="shared" si="129"/>
        <v>2231818</v>
      </c>
      <c r="V274" s="10">
        <f t="shared" si="130"/>
        <v>431818</v>
      </c>
      <c r="W274" s="345">
        <v>43528</v>
      </c>
      <c r="X274" s="165">
        <v>9286362</v>
      </c>
      <c r="Y274" s="165"/>
      <c r="Z274" s="165"/>
      <c r="AA274" s="165"/>
      <c r="AB274" s="346"/>
      <c r="AC274" s="346"/>
      <c r="AD274" s="344"/>
      <c r="AE274" s="347">
        <f t="shared" si="133"/>
        <v>9286362</v>
      </c>
      <c r="AF274" s="348">
        <f t="shared" si="131"/>
        <v>0</v>
      </c>
      <c r="AG274" s="106"/>
    </row>
    <row r="275" spans="1:33" s="19" customFormat="1" ht="23.25" x14ac:dyDescent="0.35">
      <c r="A275" s="168">
        <f t="shared" si="134"/>
        <v>6</v>
      </c>
      <c r="B275" s="154">
        <f t="shared" si="132"/>
        <v>43522</v>
      </c>
      <c r="C275" s="415">
        <f t="shared" si="135"/>
        <v>299</v>
      </c>
      <c r="D275" s="156" t="s">
        <v>54</v>
      </c>
      <c r="E275" s="157" t="s">
        <v>43</v>
      </c>
      <c r="F275" s="170">
        <v>4</v>
      </c>
      <c r="G275" s="159">
        <f t="shared" si="120"/>
        <v>5327272</v>
      </c>
      <c r="H275" s="160">
        <v>1</v>
      </c>
      <c r="I275" s="161">
        <f t="shared" si="121"/>
        <v>1931818</v>
      </c>
      <c r="J275" s="162">
        <v>4</v>
      </c>
      <c r="K275" s="161">
        <f t="shared" si="122"/>
        <v>8927272</v>
      </c>
      <c r="L275" s="163">
        <v>1</v>
      </c>
      <c r="M275" s="161">
        <f t="shared" si="123"/>
        <v>431818</v>
      </c>
      <c r="N275" s="171">
        <f t="shared" si="124"/>
        <v>10</v>
      </c>
      <c r="O275" s="165">
        <f t="shared" si="125"/>
        <v>16618180</v>
      </c>
      <c r="P275" s="166">
        <f t="shared" si="126"/>
        <v>400000</v>
      </c>
      <c r="Q275" s="167"/>
      <c r="R275" s="14"/>
      <c r="S275" s="10">
        <f t="shared" si="127"/>
        <v>1331818</v>
      </c>
      <c r="T275" s="10">
        <f t="shared" si="128"/>
        <v>1931818</v>
      </c>
      <c r="U275" s="10">
        <f t="shared" si="129"/>
        <v>2231818</v>
      </c>
      <c r="V275" s="10">
        <f t="shared" si="130"/>
        <v>431818</v>
      </c>
      <c r="W275" s="345">
        <v>43530</v>
      </c>
      <c r="X275" s="165">
        <v>16618180</v>
      </c>
      <c r="Y275" s="165"/>
      <c r="Z275" s="165"/>
      <c r="AA275" s="165"/>
      <c r="AB275" s="346"/>
      <c r="AC275" s="346"/>
      <c r="AD275" s="344"/>
      <c r="AE275" s="347">
        <f t="shared" si="133"/>
        <v>16618180</v>
      </c>
      <c r="AF275" s="348">
        <f t="shared" si="131"/>
        <v>0</v>
      </c>
      <c r="AG275" s="106"/>
    </row>
    <row r="276" spans="1:33" s="19" customFormat="1" ht="23.25" x14ac:dyDescent="0.35">
      <c r="A276" s="168">
        <f t="shared" si="134"/>
        <v>7</v>
      </c>
      <c r="B276" s="154">
        <f t="shared" si="132"/>
        <v>43522</v>
      </c>
      <c r="C276" s="415">
        <f t="shared" si="135"/>
        <v>300</v>
      </c>
      <c r="D276" s="156" t="s">
        <v>83</v>
      </c>
      <c r="E276" s="157" t="s">
        <v>43</v>
      </c>
      <c r="F276" s="170">
        <v>4</v>
      </c>
      <c r="G276" s="159">
        <f t="shared" si="120"/>
        <v>5327272</v>
      </c>
      <c r="H276" s="160">
        <v>1</v>
      </c>
      <c r="I276" s="161">
        <f t="shared" si="121"/>
        <v>1931818</v>
      </c>
      <c r="J276" s="162">
        <v>3</v>
      </c>
      <c r="K276" s="161">
        <f t="shared" si="122"/>
        <v>6695454</v>
      </c>
      <c r="L276" s="163">
        <v>1</v>
      </c>
      <c r="M276" s="161">
        <f t="shared" si="123"/>
        <v>431818</v>
      </c>
      <c r="N276" s="171">
        <f t="shared" si="124"/>
        <v>9</v>
      </c>
      <c r="O276" s="165">
        <f t="shared" si="125"/>
        <v>14386362</v>
      </c>
      <c r="P276" s="166">
        <f t="shared" si="126"/>
        <v>360000</v>
      </c>
      <c r="Q276" s="167"/>
      <c r="R276" s="14"/>
      <c r="S276" s="10">
        <f t="shared" si="127"/>
        <v>1331818</v>
      </c>
      <c r="T276" s="10">
        <f t="shared" si="128"/>
        <v>1931818</v>
      </c>
      <c r="U276" s="10">
        <f t="shared" si="129"/>
        <v>2231818</v>
      </c>
      <c r="V276" s="10">
        <f t="shared" si="130"/>
        <v>431818</v>
      </c>
      <c r="W276" s="345">
        <v>43530</v>
      </c>
      <c r="X276" s="165">
        <v>14386362</v>
      </c>
      <c r="Y276" s="165"/>
      <c r="Z276" s="165"/>
      <c r="AA276" s="165"/>
      <c r="AB276" s="346"/>
      <c r="AC276" s="346"/>
      <c r="AD276" s="344"/>
      <c r="AE276" s="347">
        <f t="shared" si="133"/>
        <v>14386362</v>
      </c>
      <c r="AF276" s="348">
        <f t="shared" si="131"/>
        <v>0</v>
      </c>
      <c r="AG276" s="106"/>
    </row>
    <row r="277" spans="1:33" s="19" customFormat="1" ht="23.25" x14ac:dyDescent="0.35">
      <c r="A277" s="168">
        <f t="shared" si="134"/>
        <v>8</v>
      </c>
      <c r="B277" s="154">
        <f t="shared" si="132"/>
        <v>43522</v>
      </c>
      <c r="C277" s="415">
        <f t="shared" si="135"/>
        <v>301</v>
      </c>
      <c r="D277" s="156" t="s">
        <v>52</v>
      </c>
      <c r="E277" s="157" t="s">
        <v>43</v>
      </c>
      <c r="F277" s="170">
        <v>4</v>
      </c>
      <c r="G277" s="159">
        <f t="shared" si="120"/>
        <v>5327272</v>
      </c>
      <c r="H277" s="160"/>
      <c r="I277" s="161">
        <f t="shared" si="121"/>
        <v>0</v>
      </c>
      <c r="J277" s="162">
        <v>4</v>
      </c>
      <c r="K277" s="161">
        <f t="shared" si="122"/>
        <v>8927272</v>
      </c>
      <c r="L277" s="163"/>
      <c r="M277" s="161">
        <f t="shared" si="123"/>
        <v>0</v>
      </c>
      <c r="N277" s="171">
        <f t="shared" si="124"/>
        <v>8</v>
      </c>
      <c r="O277" s="165">
        <f t="shared" si="125"/>
        <v>14254544</v>
      </c>
      <c r="P277" s="166">
        <f t="shared" si="126"/>
        <v>320000</v>
      </c>
      <c r="Q277" s="167"/>
      <c r="R277" s="14"/>
      <c r="S277" s="10">
        <f t="shared" si="127"/>
        <v>1331818</v>
      </c>
      <c r="T277" s="10">
        <f t="shared" si="128"/>
        <v>1931818</v>
      </c>
      <c r="U277" s="10">
        <f t="shared" si="129"/>
        <v>2231818</v>
      </c>
      <c r="V277" s="10">
        <f t="shared" si="130"/>
        <v>431818</v>
      </c>
      <c r="W277" s="345">
        <v>43510</v>
      </c>
      <c r="X277" s="26">
        <v>8381180</v>
      </c>
      <c r="Y277" s="345">
        <v>43524</v>
      </c>
      <c r="Z277" s="26">
        <v>5872724</v>
      </c>
      <c r="AA277" s="26"/>
      <c r="AB277" s="26"/>
      <c r="AC277" s="26"/>
      <c r="AD277" s="26"/>
      <c r="AE277" s="347">
        <f t="shared" si="133"/>
        <v>14253904</v>
      </c>
      <c r="AF277" s="348">
        <f t="shared" si="131"/>
        <v>640</v>
      </c>
      <c r="AG277" s="106"/>
    </row>
    <row r="278" spans="1:33" s="19" customFormat="1" ht="23.25" x14ac:dyDescent="0.35">
      <c r="A278" s="168">
        <f t="shared" si="134"/>
        <v>9</v>
      </c>
      <c r="B278" s="154">
        <f t="shared" si="132"/>
        <v>43522</v>
      </c>
      <c r="C278" s="415">
        <f t="shared" si="135"/>
        <v>302</v>
      </c>
      <c r="D278" s="156" t="s">
        <v>199</v>
      </c>
      <c r="E278" s="157" t="s">
        <v>88</v>
      </c>
      <c r="F278" s="170">
        <v>2</v>
      </c>
      <c r="G278" s="159">
        <f t="shared" si="120"/>
        <v>2663636</v>
      </c>
      <c r="H278" s="160">
        <v>1</v>
      </c>
      <c r="I278" s="161">
        <f t="shared" si="121"/>
        <v>1931818</v>
      </c>
      <c r="J278" s="162">
        <v>1</v>
      </c>
      <c r="K278" s="161">
        <f t="shared" si="122"/>
        <v>2231818</v>
      </c>
      <c r="L278" s="163">
        <v>1</v>
      </c>
      <c r="M278" s="161">
        <f t="shared" si="123"/>
        <v>431818</v>
      </c>
      <c r="N278" s="171">
        <f t="shared" si="124"/>
        <v>5</v>
      </c>
      <c r="O278" s="165">
        <f t="shared" si="125"/>
        <v>7259090</v>
      </c>
      <c r="P278" s="166">
        <f t="shared" si="126"/>
        <v>200000</v>
      </c>
      <c r="Q278" s="167"/>
      <c r="R278" s="14"/>
      <c r="S278" s="10">
        <f t="shared" si="127"/>
        <v>1331818</v>
      </c>
      <c r="T278" s="10">
        <f t="shared" si="128"/>
        <v>1931818</v>
      </c>
      <c r="U278" s="10">
        <f t="shared" si="129"/>
        <v>2231818</v>
      </c>
      <c r="V278" s="10">
        <f t="shared" si="130"/>
        <v>431818</v>
      </c>
      <c r="W278" s="345">
        <v>43524</v>
      </c>
      <c r="X278" s="350">
        <v>2000000</v>
      </c>
      <c r="Y278" s="345">
        <v>43536</v>
      </c>
      <c r="Z278" s="351">
        <v>5259090</v>
      </c>
      <c r="AA278" s="344"/>
      <c r="AB278" s="344"/>
      <c r="AC278" s="344"/>
      <c r="AD278" s="344"/>
      <c r="AE278" s="347">
        <f t="shared" si="133"/>
        <v>7259090</v>
      </c>
      <c r="AF278" s="348">
        <f t="shared" si="131"/>
        <v>0</v>
      </c>
      <c r="AG278" s="106"/>
    </row>
    <row r="279" spans="1:33" s="19" customFormat="1" ht="23.25" x14ac:dyDescent="0.35">
      <c r="A279" s="168">
        <f t="shared" si="134"/>
        <v>10</v>
      </c>
      <c r="B279" s="154">
        <f t="shared" si="132"/>
        <v>43522</v>
      </c>
      <c r="C279" s="415">
        <f t="shared" si="135"/>
        <v>303</v>
      </c>
      <c r="D279" s="156" t="s">
        <v>177</v>
      </c>
      <c r="E279" s="157" t="s">
        <v>88</v>
      </c>
      <c r="F279" s="170">
        <v>2</v>
      </c>
      <c r="G279" s="159">
        <f t="shared" si="120"/>
        <v>2663636</v>
      </c>
      <c r="H279" s="160"/>
      <c r="I279" s="161">
        <f t="shared" si="121"/>
        <v>0</v>
      </c>
      <c r="J279" s="162">
        <v>2</v>
      </c>
      <c r="K279" s="161">
        <f t="shared" si="122"/>
        <v>4463636</v>
      </c>
      <c r="L279" s="163">
        <v>1</v>
      </c>
      <c r="M279" s="161">
        <f t="shared" si="123"/>
        <v>431818</v>
      </c>
      <c r="N279" s="171">
        <f t="shared" si="124"/>
        <v>5</v>
      </c>
      <c r="O279" s="165">
        <f t="shared" si="125"/>
        <v>7559090</v>
      </c>
      <c r="P279" s="166">
        <f t="shared" si="126"/>
        <v>200000</v>
      </c>
      <c r="Q279" s="167"/>
      <c r="R279" s="14"/>
      <c r="S279" s="10">
        <f t="shared" si="127"/>
        <v>1331818</v>
      </c>
      <c r="T279" s="10">
        <f t="shared" si="128"/>
        <v>1931818</v>
      </c>
      <c r="U279" s="10">
        <f t="shared" si="129"/>
        <v>2231818</v>
      </c>
      <c r="V279" s="10">
        <f t="shared" si="130"/>
        <v>431818</v>
      </c>
      <c r="W279" s="345">
        <v>43528</v>
      </c>
      <c r="X279" s="26">
        <v>7559090</v>
      </c>
      <c r="Y279" s="26"/>
      <c r="Z279" s="26"/>
      <c r="AA279" s="26"/>
      <c r="AB279" s="26"/>
      <c r="AC279" s="26"/>
      <c r="AD279" s="26"/>
      <c r="AE279" s="347">
        <f t="shared" si="133"/>
        <v>7559090</v>
      </c>
      <c r="AF279" s="348">
        <f t="shared" si="131"/>
        <v>0</v>
      </c>
      <c r="AG279" s="106"/>
    </row>
    <row r="280" spans="1:33" s="19" customFormat="1" ht="23.25" x14ac:dyDescent="0.35">
      <c r="A280" s="168">
        <f t="shared" si="134"/>
        <v>11</v>
      </c>
      <c r="B280" s="154">
        <f t="shared" si="132"/>
        <v>43522</v>
      </c>
      <c r="C280" s="415">
        <f t="shared" si="135"/>
        <v>304</v>
      </c>
      <c r="D280" s="156" t="s">
        <v>89</v>
      </c>
      <c r="E280" s="157" t="s">
        <v>88</v>
      </c>
      <c r="F280" s="170">
        <v>5</v>
      </c>
      <c r="G280" s="159">
        <f t="shared" si="120"/>
        <v>6659090</v>
      </c>
      <c r="H280" s="160"/>
      <c r="I280" s="161">
        <f t="shared" si="121"/>
        <v>0</v>
      </c>
      <c r="J280" s="162">
        <v>4</v>
      </c>
      <c r="K280" s="161">
        <f t="shared" si="122"/>
        <v>8927272</v>
      </c>
      <c r="L280" s="163">
        <v>1</v>
      </c>
      <c r="M280" s="161">
        <f t="shared" si="123"/>
        <v>431818</v>
      </c>
      <c r="N280" s="171">
        <f t="shared" si="124"/>
        <v>10</v>
      </c>
      <c r="O280" s="165">
        <f t="shared" si="125"/>
        <v>16018180</v>
      </c>
      <c r="P280" s="166">
        <f t="shared" si="126"/>
        <v>400000</v>
      </c>
      <c r="Q280" s="167"/>
      <c r="R280" s="14"/>
      <c r="S280" s="10">
        <f t="shared" si="127"/>
        <v>1331818</v>
      </c>
      <c r="T280" s="10">
        <f t="shared" si="128"/>
        <v>1931818</v>
      </c>
      <c r="U280" s="10">
        <f t="shared" si="129"/>
        <v>2231818</v>
      </c>
      <c r="V280" s="10">
        <f t="shared" si="130"/>
        <v>431818</v>
      </c>
      <c r="W280" s="345">
        <v>43524</v>
      </c>
      <c r="X280" s="350">
        <v>5018180</v>
      </c>
      <c r="Y280" s="345">
        <v>43530</v>
      </c>
      <c r="Z280" s="351">
        <v>11000000</v>
      </c>
      <c r="AA280" s="344"/>
      <c r="AB280" s="344"/>
      <c r="AC280" s="344"/>
      <c r="AD280" s="344"/>
      <c r="AE280" s="347">
        <f t="shared" si="133"/>
        <v>16018180</v>
      </c>
      <c r="AF280" s="348">
        <f t="shared" si="131"/>
        <v>0</v>
      </c>
      <c r="AG280" s="106"/>
    </row>
    <row r="281" spans="1:33" s="19" customFormat="1" ht="23.25" x14ac:dyDescent="0.35">
      <c r="A281" s="168">
        <f t="shared" si="134"/>
        <v>12</v>
      </c>
      <c r="B281" s="154">
        <f t="shared" si="132"/>
        <v>43522</v>
      </c>
      <c r="C281" s="415">
        <f t="shared" si="135"/>
        <v>305</v>
      </c>
      <c r="D281" s="156" t="s">
        <v>58</v>
      </c>
      <c r="E281" s="157" t="s">
        <v>57</v>
      </c>
      <c r="F281" s="170">
        <v>1</v>
      </c>
      <c r="G281" s="159">
        <f t="shared" si="120"/>
        <v>1331818</v>
      </c>
      <c r="H281" s="160">
        <v>1</v>
      </c>
      <c r="I281" s="161">
        <f t="shared" si="121"/>
        <v>1931818</v>
      </c>
      <c r="J281" s="162">
        <v>2</v>
      </c>
      <c r="K281" s="161">
        <f t="shared" si="122"/>
        <v>4463636</v>
      </c>
      <c r="L281" s="163"/>
      <c r="M281" s="161">
        <f t="shared" si="123"/>
        <v>0</v>
      </c>
      <c r="N281" s="171">
        <f t="shared" si="124"/>
        <v>4</v>
      </c>
      <c r="O281" s="165">
        <f t="shared" si="125"/>
        <v>7727272</v>
      </c>
      <c r="P281" s="166">
        <f t="shared" si="126"/>
        <v>160000</v>
      </c>
      <c r="Q281" s="167"/>
      <c r="R281" s="14"/>
      <c r="S281" s="10">
        <f t="shared" si="127"/>
        <v>1331818</v>
      </c>
      <c r="T281" s="10">
        <f t="shared" si="128"/>
        <v>1931818</v>
      </c>
      <c r="U281" s="10">
        <f t="shared" si="129"/>
        <v>2231818</v>
      </c>
      <c r="V281" s="10">
        <f t="shared" si="130"/>
        <v>431818</v>
      </c>
      <c r="W281" s="345">
        <v>43524</v>
      </c>
      <c r="X281" s="350">
        <v>7727272</v>
      </c>
      <c r="Y281" s="350"/>
      <c r="Z281" s="344"/>
      <c r="AA281" s="344"/>
      <c r="AB281" s="344"/>
      <c r="AC281" s="344"/>
      <c r="AD281" s="344"/>
      <c r="AE281" s="347">
        <f t="shared" si="133"/>
        <v>7727272</v>
      </c>
      <c r="AF281" s="348">
        <f t="shared" si="131"/>
        <v>0</v>
      </c>
      <c r="AG281" s="106"/>
    </row>
    <row r="282" spans="1:33" s="19" customFormat="1" ht="23.25" x14ac:dyDescent="0.35">
      <c r="A282" s="168">
        <f t="shared" si="134"/>
        <v>13</v>
      </c>
      <c r="B282" s="154">
        <f t="shared" si="132"/>
        <v>43522</v>
      </c>
      <c r="C282" s="415">
        <f t="shared" si="135"/>
        <v>306</v>
      </c>
      <c r="D282" s="156" t="s">
        <v>73</v>
      </c>
      <c r="E282" s="157" t="s">
        <v>57</v>
      </c>
      <c r="F282" s="170">
        <v>1</v>
      </c>
      <c r="G282" s="159">
        <f t="shared" si="120"/>
        <v>1331818</v>
      </c>
      <c r="H282" s="160">
        <v>1</v>
      </c>
      <c r="I282" s="161">
        <f t="shared" si="121"/>
        <v>1931818</v>
      </c>
      <c r="J282" s="162">
        <v>1</v>
      </c>
      <c r="K282" s="161">
        <f t="shared" si="122"/>
        <v>2231818</v>
      </c>
      <c r="L282" s="163"/>
      <c r="M282" s="161">
        <f t="shared" si="123"/>
        <v>0</v>
      </c>
      <c r="N282" s="171">
        <f t="shared" si="124"/>
        <v>3</v>
      </c>
      <c r="O282" s="165">
        <f t="shared" si="125"/>
        <v>5495454</v>
      </c>
      <c r="P282" s="166">
        <f t="shared" si="126"/>
        <v>120000</v>
      </c>
      <c r="Q282" s="167"/>
      <c r="R282" s="14"/>
      <c r="S282" s="10">
        <f t="shared" si="127"/>
        <v>1331818</v>
      </c>
      <c r="T282" s="10">
        <f t="shared" si="128"/>
        <v>1931818</v>
      </c>
      <c r="U282" s="10">
        <f t="shared" si="129"/>
        <v>2231818</v>
      </c>
      <c r="V282" s="10">
        <f t="shared" si="130"/>
        <v>431818</v>
      </c>
      <c r="W282" s="345">
        <v>43524</v>
      </c>
      <c r="X282" s="350">
        <v>5495454</v>
      </c>
      <c r="Y282" s="350"/>
      <c r="Z282" s="344"/>
      <c r="AA282" s="344"/>
      <c r="AB282" s="344"/>
      <c r="AC282" s="344"/>
      <c r="AD282" s="344"/>
      <c r="AE282" s="347">
        <f t="shared" si="133"/>
        <v>5495454</v>
      </c>
      <c r="AF282" s="348">
        <f t="shared" si="131"/>
        <v>0</v>
      </c>
      <c r="AG282" s="106"/>
    </row>
    <row r="283" spans="1:33" s="19" customFormat="1" ht="23.25" x14ac:dyDescent="0.35">
      <c r="A283" s="168">
        <f t="shared" si="134"/>
        <v>14</v>
      </c>
      <c r="B283" s="154">
        <f t="shared" si="132"/>
        <v>43522</v>
      </c>
      <c r="C283" s="415">
        <f t="shared" si="135"/>
        <v>307</v>
      </c>
      <c r="D283" s="156" t="s">
        <v>103</v>
      </c>
      <c r="E283" s="157" t="s">
        <v>57</v>
      </c>
      <c r="F283" s="170"/>
      <c r="G283" s="159">
        <f t="shared" si="120"/>
        <v>0</v>
      </c>
      <c r="H283" s="160">
        <v>1</v>
      </c>
      <c r="I283" s="161">
        <f t="shared" si="121"/>
        <v>1931818</v>
      </c>
      <c r="J283" s="162"/>
      <c r="K283" s="161">
        <f t="shared" si="122"/>
        <v>0</v>
      </c>
      <c r="L283" s="163"/>
      <c r="M283" s="161">
        <f t="shared" si="123"/>
        <v>0</v>
      </c>
      <c r="N283" s="171">
        <f t="shared" si="124"/>
        <v>1</v>
      </c>
      <c r="O283" s="165">
        <f t="shared" si="125"/>
        <v>1931818</v>
      </c>
      <c r="P283" s="166">
        <f t="shared" si="126"/>
        <v>40000</v>
      </c>
      <c r="Q283" s="167"/>
      <c r="R283" s="14"/>
      <c r="S283" s="10">
        <f t="shared" si="127"/>
        <v>1331818</v>
      </c>
      <c r="T283" s="10">
        <f t="shared" si="128"/>
        <v>1931818</v>
      </c>
      <c r="U283" s="10">
        <f t="shared" si="129"/>
        <v>2231818</v>
      </c>
      <c r="V283" s="10">
        <f t="shared" si="130"/>
        <v>431818</v>
      </c>
      <c r="W283" s="345">
        <v>43524</v>
      </c>
      <c r="X283" s="350">
        <v>1931818</v>
      </c>
      <c r="Y283" s="350"/>
      <c r="Z283" s="344"/>
      <c r="AA283" s="344"/>
      <c r="AB283" s="344"/>
      <c r="AC283" s="344"/>
      <c r="AD283" s="344"/>
      <c r="AE283" s="347">
        <f t="shared" si="133"/>
        <v>1931818</v>
      </c>
      <c r="AF283" s="348">
        <f t="shared" si="131"/>
        <v>0</v>
      </c>
      <c r="AG283" s="106"/>
    </row>
    <row r="284" spans="1:33" s="19" customFormat="1" ht="23.25" x14ac:dyDescent="0.35">
      <c r="A284" s="168">
        <f t="shared" si="134"/>
        <v>15</v>
      </c>
      <c r="B284" s="154">
        <f t="shared" si="132"/>
        <v>43522</v>
      </c>
      <c r="C284" s="415">
        <f t="shared" si="135"/>
        <v>308</v>
      </c>
      <c r="D284" s="156" t="s">
        <v>174</v>
      </c>
      <c r="E284" s="157" t="s">
        <v>57</v>
      </c>
      <c r="F284" s="170">
        <v>2</v>
      </c>
      <c r="G284" s="159">
        <f t="shared" si="120"/>
        <v>2663636</v>
      </c>
      <c r="H284" s="160"/>
      <c r="I284" s="161">
        <f t="shared" si="121"/>
        <v>0</v>
      </c>
      <c r="J284" s="162">
        <v>2</v>
      </c>
      <c r="K284" s="161">
        <f t="shared" si="122"/>
        <v>4463636</v>
      </c>
      <c r="L284" s="163">
        <v>1</v>
      </c>
      <c r="M284" s="161">
        <f t="shared" si="123"/>
        <v>431818</v>
      </c>
      <c r="N284" s="171">
        <f t="shared" si="124"/>
        <v>5</v>
      </c>
      <c r="O284" s="165">
        <f t="shared" si="125"/>
        <v>7559090</v>
      </c>
      <c r="P284" s="166">
        <f t="shared" si="126"/>
        <v>200000</v>
      </c>
      <c r="Q284" s="167"/>
      <c r="R284" s="14"/>
      <c r="S284" s="10">
        <f t="shared" si="127"/>
        <v>1331818</v>
      </c>
      <c r="T284" s="10">
        <f t="shared" si="128"/>
        <v>1931818</v>
      </c>
      <c r="U284" s="10">
        <f t="shared" si="129"/>
        <v>2231818</v>
      </c>
      <c r="V284" s="10">
        <f t="shared" si="130"/>
        <v>431818</v>
      </c>
      <c r="W284" s="345">
        <v>43524</v>
      </c>
      <c r="X284" s="350">
        <v>7559090</v>
      </c>
      <c r="Y284" s="350"/>
      <c r="Z284" s="344"/>
      <c r="AA284" s="344"/>
      <c r="AB284" s="344"/>
      <c r="AC284" s="344"/>
      <c r="AD284" s="344"/>
      <c r="AE284" s="347">
        <f t="shared" si="133"/>
        <v>7559090</v>
      </c>
      <c r="AF284" s="348">
        <f t="shared" si="131"/>
        <v>0</v>
      </c>
      <c r="AG284" s="106"/>
    </row>
    <row r="285" spans="1:33" s="19" customFormat="1" ht="24" thickBot="1" x14ac:dyDescent="0.4">
      <c r="A285" s="168"/>
      <c r="B285" s="172"/>
      <c r="C285" s="173"/>
      <c r="D285" s="174"/>
      <c r="E285" s="157"/>
      <c r="F285" s="170"/>
      <c r="G285" s="170"/>
      <c r="H285" s="170"/>
      <c r="I285" s="170"/>
      <c r="J285" s="170"/>
      <c r="K285" s="170"/>
      <c r="L285" s="170"/>
      <c r="M285" s="170"/>
      <c r="N285" s="164"/>
      <c r="O285" s="165"/>
      <c r="P285" s="166"/>
      <c r="Q285" s="167"/>
      <c r="R285" s="14"/>
      <c r="S285" s="10">
        <f t="shared" si="127"/>
        <v>1331818</v>
      </c>
      <c r="T285" s="10">
        <f t="shared" si="128"/>
        <v>1931818</v>
      </c>
      <c r="U285" s="10">
        <f t="shared" si="129"/>
        <v>2231818</v>
      </c>
      <c r="V285" s="10">
        <f t="shared" si="130"/>
        <v>431818</v>
      </c>
      <c r="W285" s="345"/>
      <c r="X285" s="350"/>
      <c r="Y285" s="350"/>
      <c r="Z285" s="344"/>
      <c r="AA285" s="344"/>
      <c r="AB285" s="344"/>
      <c r="AC285" s="344"/>
      <c r="AD285" s="344"/>
      <c r="AE285" s="347">
        <f t="shared" si="133"/>
        <v>0</v>
      </c>
      <c r="AF285" s="348">
        <f>O291-AE285</f>
        <v>0</v>
      </c>
      <c r="AG285" s="106"/>
    </row>
    <row r="286" spans="1:33" s="19" customFormat="1" ht="24" thickBot="1" x14ac:dyDescent="0.4">
      <c r="A286" s="2787" t="s">
        <v>60</v>
      </c>
      <c r="B286" s="2788"/>
      <c r="C286" s="2788"/>
      <c r="D286" s="2788"/>
      <c r="E286" s="2788"/>
      <c r="F286" s="175">
        <f t="shared" ref="F286:L286" si="136">SUM(F270:F285)</f>
        <v>38</v>
      </c>
      <c r="G286" s="175">
        <f t="shared" si="136"/>
        <v>50609084</v>
      </c>
      <c r="H286" s="175">
        <f t="shared" si="136"/>
        <v>6</v>
      </c>
      <c r="I286" s="175">
        <f t="shared" si="136"/>
        <v>11590908</v>
      </c>
      <c r="J286" s="175">
        <f t="shared" si="136"/>
        <v>37</v>
      </c>
      <c r="K286" s="175">
        <f t="shared" si="136"/>
        <v>82577266</v>
      </c>
      <c r="L286" s="175">
        <f t="shared" si="136"/>
        <v>15</v>
      </c>
      <c r="M286" s="175">
        <f>SUM(M270:M285)</f>
        <v>6477270</v>
      </c>
      <c r="N286" s="175">
        <f>SUM(N270:N285)</f>
        <v>96</v>
      </c>
      <c r="O286" s="175">
        <f>SUM(O270:O285)</f>
        <v>151254528</v>
      </c>
      <c r="P286" s="175">
        <f>SUM(P270:P285)</f>
        <v>3840000</v>
      </c>
      <c r="Q286" s="176">
        <f>SUM(Q270:Q285)</f>
        <v>0</v>
      </c>
      <c r="R286" s="14"/>
      <c r="S286" s="10">
        <f t="shared" si="127"/>
        <v>1331818</v>
      </c>
      <c r="T286" s="10">
        <f t="shared" si="128"/>
        <v>1931818</v>
      </c>
      <c r="U286" s="10">
        <f t="shared" si="129"/>
        <v>2231818</v>
      </c>
      <c r="V286" s="10">
        <f t="shared" si="130"/>
        <v>431818</v>
      </c>
      <c r="W286" s="26" t="s">
        <v>115</v>
      </c>
      <c r="X286" s="26">
        <f>SUM(X261:X280)</f>
        <v>86785718</v>
      </c>
      <c r="Y286" s="26">
        <f>SUM(Y263:Y280)</f>
        <v>174119</v>
      </c>
      <c r="Z286" s="26">
        <f>SUM(Z261:Z280)</f>
        <v>28399992</v>
      </c>
      <c r="AA286" s="26">
        <f>SUM(AA263:AA280)</f>
        <v>0</v>
      </c>
      <c r="AB286" s="26">
        <f>SUM(AB263:AB280)</f>
        <v>0</v>
      </c>
      <c r="AC286" s="26">
        <f>SUM(AC263:AC280)</f>
        <v>0</v>
      </c>
      <c r="AD286" s="26">
        <f>SUM(AD263:AD280)</f>
        <v>0</v>
      </c>
      <c r="AE286" s="26">
        <f>SUM(AE270:AE285)</f>
        <v>137899344</v>
      </c>
      <c r="AF286" s="26">
        <f>SUM(AF261:AF285)</f>
        <v>13355184</v>
      </c>
      <c r="AG286" s="106"/>
    </row>
    <row r="287" spans="1:33" s="19" customFormat="1" ht="23.25" x14ac:dyDescent="0.35">
      <c r="A287" s="419" t="s">
        <v>61</v>
      </c>
      <c r="B287" s="13"/>
      <c r="C287" s="13"/>
      <c r="D287" s="13"/>
      <c r="E287" s="13"/>
      <c r="F287" s="40"/>
      <c r="G287" s="13"/>
      <c r="H287" s="13"/>
      <c r="I287" s="13"/>
      <c r="J287" s="13"/>
      <c r="K287" s="13"/>
      <c r="L287" s="13"/>
      <c r="M287" s="13"/>
      <c r="N287" s="14"/>
      <c r="O287" s="16"/>
      <c r="P287" s="14"/>
      <c r="Q287" s="14"/>
      <c r="R287" s="14"/>
      <c r="S287" s="10"/>
      <c r="T287" s="10"/>
      <c r="U287" s="10"/>
      <c r="V287" s="10"/>
      <c r="W287" s="426"/>
      <c r="X287" s="25"/>
      <c r="Y287" s="25"/>
      <c r="Z287" s="25"/>
      <c r="AA287" s="25"/>
      <c r="AB287" s="25"/>
      <c r="AC287" s="25"/>
      <c r="AD287" s="25"/>
      <c r="AE287" s="25"/>
      <c r="AF287" s="25"/>
      <c r="AG287" s="106"/>
    </row>
    <row r="288" spans="1:33" s="19" customFormat="1" ht="18.75" customHeight="1" x14ac:dyDescent="0.35">
      <c r="A288" s="138"/>
      <c r="B288" s="134"/>
      <c r="C288" s="108"/>
      <c r="D288" s="108"/>
      <c r="E288" s="108"/>
      <c r="F288" s="89"/>
      <c r="G288" s="89"/>
      <c r="H288" s="89"/>
      <c r="I288" s="84"/>
      <c r="J288" s="139"/>
      <c r="K288" s="140"/>
      <c r="L288" s="89"/>
      <c r="M288" s="108"/>
      <c r="N288" s="89"/>
      <c r="O288" s="2832" t="s">
        <v>62</v>
      </c>
      <c r="P288" s="2832"/>
      <c r="Q288" s="2832"/>
      <c r="R288" s="109"/>
      <c r="S288" s="105"/>
      <c r="T288" s="105"/>
      <c r="U288" s="105"/>
      <c r="V288" s="105"/>
      <c r="W288" s="136"/>
      <c r="X288" s="106"/>
      <c r="Y288" s="106"/>
      <c r="Z288" s="106"/>
      <c r="AA288" s="106"/>
      <c r="AB288" s="106"/>
      <c r="AC288" s="106"/>
      <c r="AD288" s="106"/>
      <c r="AE288" s="106"/>
      <c r="AF288" s="106"/>
      <c r="AG288" s="106"/>
    </row>
    <row r="289" spans="1:33" s="19" customFormat="1" ht="18.75" customHeight="1" x14ac:dyDescent="0.35">
      <c r="A289" s="138"/>
      <c r="B289" s="134"/>
      <c r="C289" s="108"/>
      <c r="D289" s="108"/>
      <c r="E289" s="108"/>
      <c r="F289" s="131"/>
      <c r="G289" s="108"/>
      <c r="H289" s="131"/>
      <c r="I289" s="108"/>
      <c r="J289" s="131"/>
      <c r="K289" s="108"/>
      <c r="L289" s="131"/>
      <c r="M289" s="108"/>
      <c r="N289" s="131"/>
      <c r="O289" s="131"/>
      <c r="P289" s="131"/>
      <c r="Q289" s="131"/>
      <c r="R289" s="109"/>
      <c r="S289" s="105"/>
      <c r="T289" s="105"/>
      <c r="U289" s="105"/>
      <c r="V289" s="105"/>
      <c r="W289" s="136"/>
      <c r="X289" s="106"/>
      <c r="Y289" s="106"/>
      <c r="Z289" s="106"/>
      <c r="AA289" s="106"/>
      <c r="AB289" s="106"/>
      <c r="AC289" s="106"/>
      <c r="AD289" s="106"/>
      <c r="AE289" s="106"/>
      <c r="AF289" s="106"/>
      <c r="AG289" s="106"/>
    </row>
    <row r="290" spans="1:33" s="19" customFormat="1" ht="23.25" x14ac:dyDescent="0.35">
      <c r="A290" s="108"/>
      <c r="B290" s="108"/>
      <c r="C290" s="108"/>
      <c r="D290" s="108"/>
      <c r="E290" s="108"/>
      <c r="F290" s="132"/>
      <c r="G290" s="108"/>
      <c r="H290" s="132"/>
      <c r="I290" s="108"/>
      <c r="J290" s="132"/>
      <c r="K290" s="108"/>
      <c r="L290" s="132"/>
      <c r="M290" s="108"/>
      <c r="N290" s="108"/>
      <c r="O290" s="109"/>
      <c r="P290" s="109"/>
      <c r="Q290" s="109"/>
      <c r="R290" s="109"/>
      <c r="S290" s="105"/>
      <c r="T290" s="105"/>
      <c r="U290" s="105"/>
      <c r="V290" s="105"/>
      <c r="W290" s="136"/>
      <c r="X290" s="106"/>
      <c r="Y290" s="106"/>
      <c r="Z290" s="106"/>
      <c r="AA290" s="106"/>
      <c r="AB290" s="106"/>
      <c r="AC290" s="106"/>
      <c r="AD290" s="106"/>
      <c r="AE290" s="106"/>
      <c r="AF290" s="106"/>
      <c r="AG290" s="106"/>
    </row>
    <row r="291" spans="1:33" s="19" customFormat="1" ht="23.25" x14ac:dyDescent="0.35">
      <c r="A291" s="108"/>
      <c r="B291" s="108"/>
      <c r="C291" s="108"/>
      <c r="D291" s="108"/>
      <c r="E291" s="108"/>
      <c r="F291" s="108"/>
      <c r="G291" s="108"/>
      <c r="H291" s="108"/>
      <c r="I291" s="108"/>
      <c r="J291" s="108"/>
      <c r="K291" s="108"/>
      <c r="L291" s="108"/>
      <c r="M291" s="108"/>
      <c r="N291" s="108"/>
      <c r="O291" s="109"/>
      <c r="P291" s="109"/>
      <c r="Q291" s="109"/>
      <c r="R291" s="109"/>
      <c r="S291" s="105"/>
      <c r="T291" s="105"/>
      <c r="U291" s="105"/>
      <c r="V291" s="105"/>
      <c r="W291" s="136"/>
      <c r="X291" s="106"/>
      <c r="Y291" s="106"/>
      <c r="Z291" s="106"/>
      <c r="AA291" s="106"/>
      <c r="AB291" s="106"/>
      <c r="AC291" s="106"/>
      <c r="AD291" s="106"/>
      <c r="AE291" s="106"/>
      <c r="AF291" s="106"/>
      <c r="AG291" s="106"/>
    </row>
    <row r="292" spans="1:33" s="19" customFormat="1" ht="23.25" x14ac:dyDescent="0.35">
      <c r="A292" s="108"/>
      <c r="B292" s="108"/>
      <c r="C292" s="108"/>
      <c r="D292" s="108"/>
      <c r="E292" s="108"/>
      <c r="F292" s="108"/>
      <c r="G292" s="108"/>
      <c r="H292" s="108"/>
      <c r="I292" s="108"/>
      <c r="J292" s="108"/>
      <c r="K292" s="108"/>
      <c r="L292" s="108"/>
      <c r="M292" s="108"/>
      <c r="N292" s="108"/>
      <c r="O292" s="2833" t="s">
        <v>63</v>
      </c>
      <c r="P292" s="2833"/>
      <c r="Q292" s="2833"/>
      <c r="R292" s="109"/>
      <c r="S292" s="105"/>
      <c r="T292" s="105"/>
      <c r="U292" s="105"/>
      <c r="V292" s="105"/>
      <c r="W292" s="136"/>
      <c r="X292" s="106"/>
      <c r="Y292" s="106"/>
      <c r="Z292" s="106"/>
      <c r="AA292" s="106"/>
      <c r="AB292" s="106"/>
      <c r="AC292" s="106"/>
      <c r="AD292" s="106"/>
      <c r="AE292" s="106"/>
      <c r="AF292" s="106"/>
      <c r="AG292" s="106"/>
    </row>
    <row r="293" spans="1:33" s="19" customFormat="1" ht="23.25" x14ac:dyDescent="0.35">
      <c r="A293" s="108"/>
      <c r="B293" s="108"/>
      <c r="C293" s="108"/>
      <c r="D293" s="108"/>
      <c r="E293" s="108"/>
      <c r="F293" s="108"/>
      <c r="G293" s="108"/>
      <c r="H293" s="108"/>
      <c r="I293" s="108"/>
      <c r="J293" s="108"/>
      <c r="K293" s="108"/>
      <c r="L293" s="108"/>
      <c r="M293" s="108"/>
      <c r="N293" s="108"/>
      <c r="O293" s="2832" t="s">
        <v>64</v>
      </c>
      <c r="P293" s="2832"/>
      <c r="Q293" s="2832"/>
      <c r="R293" s="109"/>
      <c r="S293" s="109"/>
      <c r="T293" s="109"/>
      <c r="U293" s="109"/>
      <c r="V293" s="109"/>
      <c r="W293" s="136"/>
      <c r="X293" s="106"/>
      <c r="Y293" s="106"/>
      <c r="Z293" s="106"/>
      <c r="AA293" s="106"/>
      <c r="AB293" s="106"/>
      <c r="AC293" s="106"/>
      <c r="AD293" s="106"/>
      <c r="AE293" s="106"/>
      <c r="AF293" s="106"/>
      <c r="AG293" s="106"/>
    </row>
    <row r="294" spans="1:33" s="19" customFormat="1" ht="23.25" x14ac:dyDescent="0.35">
      <c r="A294" s="108"/>
      <c r="B294" s="108"/>
      <c r="C294" s="108"/>
      <c r="D294" s="108"/>
      <c r="E294" s="108"/>
      <c r="F294" s="108"/>
      <c r="G294" s="108"/>
      <c r="H294" s="108"/>
      <c r="I294" s="108"/>
      <c r="J294" s="108"/>
      <c r="K294" s="108"/>
      <c r="L294" s="108"/>
      <c r="M294" s="108"/>
      <c r="N294" s="109"/>
      <c r="O294" s="109"/>
      <c r="P294" s="109"/>
      <c r="Q294" s="109"/>
      <c r="R294" s="109"/>
      <c r="S294" s="109"/>
      <c r="T294" s="109"/>
      <c r="U294" s="109"/>
      <c r="V294" s="109"/>
      <c r="W294" s="136"/>
      <c r="X294" s="106"/>
      <c r="Y294" s="106"/>
      <c r="Z294" s="106"/>
      <c r="AA294" s="106"/>
      <c r="AB294" s="106"/>
      <c r="AC294" s="106"/>
      <c r="AD294" s="106"/>
      <c r="AE294" s="106"/>
      <c r="AF294" s="106"/>
      <c r="AG294" s="106"/>
    </row>
    <row r="295" spans="1:33" s="19" customFormat="1" ht="23.25" x14ac:dyDescent="0.35">
      <c r="A295" s="141"/>
      <c r="B295" s="107"/>
      <c r="C295" s="107"/>
      <c r="D295" s="107"/>
      <c r="E295" s="107"/>
      <c r="F295" s="127"/>
      <c r="G295" s="107"/>
      <c r="H295" s="107"/>
      <c r="I295" s="107"/>
      <c r="J295" s="107"/>
      <c r="K295" s="107"/>
      <c r="L295" s="107"/>
      <c r="M295" s="107"/>
      <c r="N295" s="106"/>
      <c r="O295" s="106"/>
      <c r="P295" s="128"/>
      <c r="Q295" s="106"/>
      <c r="R295" s="106"/>
      <c r="S295" s="105"/>
      <c r="T295" s="105"/>
      <c r="U295" s="105"/>
      <c r="V295" s="105"/>
      <c r="W295" s="136"/>
      <c r="X295" s="106"/>
      <c r="Y295" s="106"/>
      <c r="Z295" s="106"/>
      <c r="AA295" s="106"/>
      <c r="AB295" s="106"/>
      <c r="AC295" s="106"/>
      <c r="AD295" s="106"/>
      <c r="AE295" s="106"/>
      <c r="AF295" s="106"/>
      <c r="AG295" s="106"/>
    </row>
    <row r="296" spans="1:33" s="19" customFormat="1" ht="18.75" x14ac:dyDescent="0.25">
      <c r="A296" s="22"/>
      <c r="B296" s="73"/>
      <c r="C296" s="71"/>
      <c r="D296" s="74"/>
      <c r="E296" s="22"/>
      <c r="F296" s="75"/>
      <c r="G296" s="22"/>
      <c r="H296" s="67"/>
      <c r="I296" s="70"/>
      <c r="J296" s="67"/>
      <c r="K296" s="76"/>
      <c r="L296" s="67"/>
      <c r="M296" s="22"/>
      <c r="N296" s="66"/>
      <c r="O296" s="2835"/>
      <c r="P296" s="2835"/>
      <c r="Q296" s="2835"/>
      <c r="R296" s="11"/>
      <c r="S296" s="10"/>
      <c r="T296" s="10"/>
      <c r="U296" s="10"/>
      <c r="V296" s="10"/>
      <c r="W296" s="2825"/>
      <c r="X296" s="2825"/>
      <c r="Y296" s="2825"/>
      <c r="Z296" s="2825"/>
      <c r="AA296" s="2825"/>
      <c r="AB296" s="2825"/>
      <c r="AC296" s="2825"/>
      <c r="AD296" s="2825"/>
      <c r="AE296" s="2825"/>
      <c r="AF296" s="2825"/>
      <c r="AG296" s="11"/>
    </row>
    <row r="297" spans="1:33" s="19" customFormat="1" ht="18.75" x14ac:dyDescent="0.25">
      <c r="A297" s="22"/>
      <c r="B297" s="22"/>
      <c r="C297" s="22"/>
      <c r="D297" s="22"/>
      <c r="E297" s="22"/>
      <c r="F297" s="44"/>
      <c r="G297" s="22"/>
      <c r="H297" s="44"/>
      <c r="I297" s="22"/>
      <c r="J297" s="44"/>
      <c r="K297" s="22"/>
      <c r="L297" s="44"/>
      <c r="M297" s="22"/>
      <c r="N297" s="44"/>
      <c r="O297" s="44"/>
      <c r="P297" s="44"/>
      <c r="Q297" s="44"/>
      <c r="R297" s="11"/>
      <c r="S297" s="10"/>
      <c r="T297" s="10"/>
      <c r="U297" s="10"/>
      <c r="V297" s="10"/>
      <c r="W297" s="2825"/>
      <c r="X297" s="2825"/>
      <c r="Y297" s="2825"/>
      <c r="Z297" s="2825"/>
      <c r="AA297" s="2825"/>
      <c r="AB297" s="2826"/>
      <c r="AC297" s="2825"/>
      <c r="AD297" s="2826"/>
      <c r="AE297" s="2827"/>
      <c r="AF297" s="2828"/>
      <c r="AG297" s="11"/>
    </row>
    <row r="298" spans="1:33" s="19" customFormat="1" ht="18.75" x14ac:dyDescent="0.25">
      <c r="A298" s="22"/>
      <c r="B298" s="22"/>
      <c r="C298" s="22"/>
      <c r="D298" s="22"/>
      <c r="E298" s="22"/>
      <c r="F298" s="68"/>
      <c r="G298" s="22"/>
      <c r="H298" s="68"/>
      <c r="I298" s="22"/>
      <c r="J298" s="68"/>
      <c r="K298" s="22"/>
      <c r="L298" s="68"/>
      <c r="M298" s="22"/>
      <c r="N298" s="22"/>
      <c r="O298" s="23"/>
      <c r="P298" s="23"/>
      <c r="Q298" s="23"/>
      <c r="R298" s="11"/>
      <c r="S298" s="10"/>
      <c r="T298" s="10"/>
      <c r="U298" s="10"/>
      <c r="V298" s="10"/>
      <c r="W298" s="2825"/>
      <c r="X298" s="2825"/>
      <c r="Y298" s="2825"/>
      <c r="Z298" s="2825"/>
      <c r="AA298" s="2825"/>
      <c r="AB298" s="2826"/>
      <c r="AC298" s="2825"/>
      <c r="AD298" s="2826"/>
      <c r="AE298" s="2827"/>
      <c r="AF298" s="2828"/>
      <c r="AG298" s="11"/>
    </row>
    <row r="299" spans="1:33" s="19" customFormat="1" ht="18.75" x14ac:dyDescent="0.3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3"/>
      <c r="P299" s="23"/>
      <c r="Q299" s="23"/>
      <c r="R299" s="11"/>
      <c r="S299" s="10"/>
      <c r="T299" s="10"/>
      <c r="U299" s="10"/>
      <c r="V299" s="10"/>
      <c r="W299" s="61"/>
      <c r="X299" s="10"/>
      <c r="Y299" s="61"/>
      <c r="Z299" s="10"/>
      <c r="AA299" s="10"/>
      <c r="AB299" s="62"/>
      <c r="AC299" s="62"/>
      <c r="AD299" s="24"/>
      <c r="AE299" s="63"/>
      <c r="AF299" s="64"/>
      <c r="AG299" s="11"/>
    </row>
    <row r="300" spans="1:33" s="19" customFormat="1" ht="18.75" x14ac:dyDescent="0.3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836"/>
      <c r="P300" s="2836"/>
      <c r="Q300" s="2836"/>
      <c r="R300" s="11"/>
      <c r="S300" s="10"/>
      <c r="T300" s="10"/>
      <c r="U300" s="10"/>
      <c r="V300" s="10"/>
      <c r="W300" s="61"/>
      <c r="X300" s="10"/>
      <c r="Y300" s="10"/>
      <c r="Z300" s="10"/>
      <c r="AA300" s="10"/>
      <c r="AB300" s="62"/>
      <c r="AC300" s="62"/>
      <c r="AD300" s="24"/>
      <c r="AE300" s="63"/>
      <c r="AF300" s="64"/>
      <c r="AG300" s="11"/>
    </row>
    <row r="301" spans="1:33" s="19" customFormat="1" ht="18.75" x14ac:dyDescent="0.3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835"/>
      <c r="P301" s="2835"/>
      <c r="Q301" s="2835"/>
      <c r="R301" s="11"/>
      <c r="S301" s="11"/>
      <c r="T301" s="11"/>
      <c r="U301" s="11"/>
      <c r="V301" s="11"/>
      <c r="W301" s="61"/>
      <c r="X301" s="10"/>
      <c r="Y301" s="2"/>
      <c r="Z301" s="10"/>
      <c r="AA301" s="10"/>
      <c r="AB301" s="62"/>
      <c r="AC301" s="62"/>
      <c r="AD301" s="24"/>
      <c r="AE301" s="63"/>
      <c r="AF301" s="64"/>
      <c r="AG301" s="11"/>
    </row>
    <row r="302" spans="1:33" s="19" customFormat="1" ht="18.75" x14ac:dyDescent="0.3">
      <c r="A302" s="22"/>
      <c r="B302" s="22"/>
      <c r="C302" s="22"/>
      <c r="D302" s="74"/>
      <c r="E302" s="77"/>
      <c r="F302" s="22"/>
      <c r="G302" s="22"/>
      <c r="H302" s="22"/>
      <c r="I302" s="22"/>
      <c r="J302" s="22"/>
      <c r="K302" s="22"/>
      <c r="L302" s="22"/>
      <c r="M302" s="22"/>
      <c r="N302" s="11"/>
      <c r="O302" s="11"/>
      <c r="P302" s="11"/>
      <c r="Q302" s="11"/>
      <c r="R302" s="11"/>
      <c r="S302" s="11"/>
      <c r="T302" s="11"/>
      <c r="U302" s="11"/>
      <c r="V302" s="11"/>
      <c r="W302" s="61"/>
      <c r="X302" s="10"/>
      <c r="Y302" s="2"/>
      <c r="Z302" s="10"/>
      <c r="AA302" s="10"/>
      <c r="AB302" s="62"/>
      <c r="AC302" s="62"/>
      <c r="AD302" s="24"/>
      <c r="AE302" s="63"/>
      <c r="AF302" s="64"/>
      <c r="AG302" s="11"/>
    </row>
    <row r="303" spans="1:33" s="19" customFormat="1" ht="18.75" x14ac:dyDescent="0.3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11"/>
      <c r="O303" s="11"/>
      <c r="P303" s="11"/>
      <c r="Q303" s="11"/>
      <c r="R303" s="11"/>
      <c r="S303" s="11"/>
      <c r="T303" s="11"/>
      <c r="U303" s="11"/>
      <c r="V303" s="11"/>
      <c r="W303" s="61"/>
      <c r="X303" s="10"/>
      <c r="Y303" s="10"/>
      <c r="Z303" s="10"/>
      <c r="AA303" s="10"/>
      <c r="AB303" s="62"/>
      <c r="AC303" s="62"/>
      <c r="AD303" s="24"/>
      <c r="AE303" s="63"/>
      <c r="AF303" s="64"/>
      <c r="AG303" s="11"/>
    </row>
    <row r="304" spans="1:33" s="19" customFormat="1" ht="24.75" x14ac:dyDescent="0.45">
      <c r="A304" s="24"/>
      <c r="B304" s="24"/>
      <c r="C304" s="7"/>
      <c r="D304" s="24"/>
      <c r="E304" s="24"/>
      <c r="F304" s="78"/>
      <c r="G304" s="24"/>
      <c r="H304" s="78"/>
      <c r="I304" s="24"/>
      <c r="J304" s="78"/>
      <c r="K304" s="24"/>
      <c r="L304" s="78"/>
      <c r="M304" s="79"/>
      <c r="N304" s="25"/>
      <c r="O304" s="41"/>
      <c r="P304" s="2837"/>
      <c r="Q304" s="2837"/>
      <c r="R304" s="11"/>
      <c r="S304" s="11"/>
      <c r="T304" s="11"/>
      <c r="U304" s="11"/>
      <c r="V304" s="11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11"/>
    </row>
    <row r="305" spans="1:33" s="19" customFormat="1" ht="21" x14ac:dyDescent="0.3">
      <c r="A305" s="24"/>
      <c r="B305" s="24"/>
      <c r="C305" s="7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5"/>
      <c r="O305" s="69"/>
      <c r="P305" s="23"/>
      <c r="Q305" s="23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</row>
    <row r="306" spans="1:33" s="19" customFormat="1" ht="18.75" x14ac:dyDescent="0.3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5"/>
      <c r="O306" s="25"/>
      <c r="P306" s="23"/>
      <c r="Q306" s="23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</row>
    <row r="307" spans="1:33" s="19" customFormat="1" ht="18.75" x14ac:dyDescent="0.3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5"/>
      <c r="O307" s="25"/>
      <c r="P307" s="23"/>
      <c r="Q307" s="23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</row>
    <row r="308" spans="1:33" s="19" customFormat="1" ht="18.75" x14ac:dyDescent="0.3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5"/>
      <c r="O308" s="25"/>
      <c r="P308" s="23"/>
      <c r="Q308" s="23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</row>
    <row r="309" spans="1:33" s="19" customFormat="1" ht="18.75" x14ac:dyDescent="0.3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5"/>
      <c r="O309" s="25"/>
      <c r="P309" s="23"/>
      <c r="Q309" s="23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</row>
    <row r="310" spans="1:33" s="19" customFormat="1" ht="18.75" x14ac:dyDescent="0.3">
      <c r="A310" s="24"/>
      <c r="B310" s="24"/>
      <c r="C310" s="24"/>
      <c r="D310" s="24"/>
      <c r="E310" s="24"/>
      <c r="F310" s="24"/>
      <c r="G310" s="54"/>
      <c r="H310" s="54"/>
      <c r="I310" s="24"/>
      <c r="J310" s="24"/>
      <c r="K310" s="24"/>
      <c r="L310" s="24"/>
      <c r="M310" s="24"/>
      <c r="N310" s="55"/>
      <c r="O310" s="55"/>
      <c r="P310" s="2838"/>
      <c r="Q310" s="2838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</row>
    <row r="311" spans="1:33" s="19" customFormat="1" ht="15.75" x14ac:dyDescent="0.2">
      <c r="A311" s="2829"/>
      <c r="B311" s="2829"/>
      <c r="C311" s="2829"/>
      <c r="D311" s="2829"/>
      <c r="E311" s="2829"/>
      <c r="F311" s="2830"/>
      <c r="G311" s="2830"/>
      <c r="H311" s="2830"/>
      <c r="I311" s="2830"/>
      <c r="J311" s="2830"/>
      <c r="K311" s="2830"/>
      <c r="L311" s="2830"/>
      <c r="M311" s="2830"/>
      <c r="N311" s="2831"/>
      <c r="O311" s="2831"/>
      <c r="P311" s="2831"/>
      <c r="Q311" s="17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</row>
    <row r="312" spans="1:33" s="19" customFormat="1" ht="15.75" x14ac:dyDescent="0.25">
      <c r="A312" s="2829"/>
      <c r="B312" s="2829"/>
      <c r="C312" s="2829"/>
      <c r="D312" s="2829"/>
      <c r="E312" s="2829"/>
      <c r="F312" s="2834"/>
      <c r="G312" s="2834"/>
      <c r="H312" s="2834"/>
      <c r="I312" s="2834"/>
      <c r="J312" s="2834"/>
      <c r="K312" s="2834"/>
      <c r="L312" s="2834"/>
      <c r="M312" s="2834"/>
      <c r="N312" s="2831"/>
      <c r="O312" s="2831"/>
      <c r="P312" s="2831"/>
      <c r="Q312" s="283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</row>
    <row r="313" spans="1:33" s="19" customFormat="1" ht="15.75" x14ac:dyDescent="0.25">
      <c r="A313" s="2829"/>
      <c r="B313" s="2829"/>
      <c r="C313" s="2829"/>
      <c r="D313" s="2829"/>
      <c r="E313" s="2829"/>
      <c r="F313" s="56"/>
      <c r="G313" s="56"/>
      <c r="H313" s="56"/>
      <c r="I313" s="56"/>
      <c r="J313" s="56"/>
      <c r="K313" s="56"/>
      <c r="L313" s="56"/>
      <c r="M313" s="56"/>
      <c r="N313" s="2831"/>
      <c r="O313" s="2831"/>
      <c r="P313" s="2831"/>
      <c r="Q313" s="2831"/>
      <c r="R313" s="11"/>
      <c r="S313" s="11"/>
      <c r="T313" s="11"/>
      <c r="U313" s="11"/>
      <c r="V313" s="11"/>
      <c r="Z313" s="12"/>
      <c r="AA313" s="12"/>
      <c r="AB313" s="12"/>
      <c r="AC313" s="12"/>
      <c r="AD313" s="12"/>
      <c r="AE313" s="12"/>
      <c r="AF313" s="12"/>
      <c r="AG313" s="11"/>
    </row>
    <row r="314" spans="1:33" s="19" customFormat="1" ht="18.75" x14ac:dyDescent="0.3">
      <c r="A314" s="1"/>
      <c r="B314" s="57"/>
      <c r="C314" s="80"/>
      <c r="D314" s="58"/>
      <c r="E314" s="4"/>
      <c r="F314" s="5"/>
      <c r="G314" s="6"/>
      <c r="H314" s="7"/>
      <c r="I314" s="8"/>
      <c r="J314" s="59"/>
      <c r="K314" s="8"/>
      <c r="L314" s="60"/>
      <c r="M314" s="8"/>
      <c r="N314" s="9"/>
      <c r="O314" s="10"/>
      <c r="P314" s="10"/>
      <c r="Q314" s="10"/>
      <c r="R314" s="11"/>
      <c r="S314" s="10"/>
      <c r="T314" s="10"/>
      <c r="U314" s="10"/>
      <c r="V314" s="10"/>
      <c r="Z314" s="12"/>
      <c r="AA314" s="12"/>
      <c r="AB314" s="12"/>
      <c r="AC314" s="12"/>
      <c r="AD314" s="12"/>
      <c r="AE314" s="12"/>
      <c r="AF314" s="12"/>
      <c r="AG314" s="11"/>
    </row>
    <row r="315" spans="1:33" s="19" customFormat="1" ht="18.75" x14ac:dyDescent="0.3">
      <c r="A315" s="1"/>
      <c r="B315" s="57"/>
      <c r="C315" s="72"/>
      <c r="D315" s="58"/>
      <c r="E315" s="4"/>
      <c r="F315" s="5"/>
      <c r="G315" s="6"/>
      <c r="H315" s="7"/>
      <c r="I315" s="8"/>
      <c r="J315" s="59"/>
      <c r="K315" s="8"/>
      <c r="L315" s="60"/>
      <c r="M315" s="8"/>
      <c r="N315" s="9"/>
      <c r="O315" s="10"/>
      <c r="P315" s="10"/>
      <c r="Q315" s="10"/>
      <c r="R315" s="11"/>
      <c r="S315" s="10"/>
      <c r="T315" s="10"/>
      <c r="U315" s="10"/>
      <c r="V315" s="10"/>
      <c r="Z315" s="12"/>
      <c r="AA315" s="12"/>
      <c r="AB315" s="12"/>
      <c r="AC315" s="12"/>
      <c r="AD315" s="12"/>
      <c r="AE315" s="12"/>
      <c r="AF315" s="12"/>
      <c r="AG315" s="11"/>
    </row>
    <row r="316" spans="1:33" s="19" customFormat="1" ht="18.75" x14ac:dyDescent="0.3">
      <c r="A316" s="1"/>
      <c r="B316" s="57"/>
      <c r="C316" s="72"/>
      <c r="D316" s="58"/>
      <c r="E316" s="4"/>
      <c r="F316" s="5"/>
      <c r="G316" s="6"/>
      <c r="H316" s="7"/>
      <c r="I316" s="8"/>
      <c r="J316" s="59"/>
      <c r="K316" s="8"/>
      <c r="L316" s="60"/>
      <c r="M316" s="8"/>
      <c r="N316" s="9"/>
      <c r="O316" s="10"/>
      <c r="P316" s="10"/>
      <c r="Q316" s="10"/>
      <c r="R316" s="11"/>
      <c r="S316" s="10"/>
      <c r="T316" s="10"/>
      <c r="U316" s="10"/>
      <c r="V316" s="10"/>
      <c r="Z316" s="12"/>
      <c r="AA316" s="12"/>
      <c r="AB316" s="12"/>
      <c r="AC316" s="12"/>
      <c r="AD316" s="12"/>
      <c r="AE316" s="12"/>
      <c r="AF316" s="12"/>
      <c r="AG316" s="11"/>
    </row>
    <row r="317" spans="1:33" s="19" customFormat="1" ht="18.75" x14ac:dyDescent="0.3">
      <c r="A317" s="1"/>
      <c r="B317" s="57"/>
      <c r="C317" s="72"/>
      <c r="D317" s="58"/>
      <c r="E317" s="4"/>
      <c r="F317" s="5"/>
      <c r="G317" s="6"/>
      <c r="H317" s="7"/>
      <c r="I317" s="8"/>
      <c r="J317" s="59"/>
      <c r="K317" s="8"/>
      <c r="L317" s="60"/>
      <c r="M317" s="8"/>
      <c r="N317" s="9"/>
      <c r="O317" s="10"/>
      <c r="P317" s="10"/>
      <c r="Q317" s="10"/>
      <c r="R317" s="11"/>
      <c r="S317" s="10"/>
      <c r="T317" s="10"/>
      <c r="U317" s="10"/>
      <c r="V317" s="10"/>
      <c r="Z317" s="12"/>
      <c r="AA317" s="12"/>
      <c r="AB317" s="12"/>
      <c r="AC317" s="12"/>
      <c r="AD317" s="12"/>
      <c r="AE317" s="12"/>
      <c r="AF317" s="12"/>
      <c r="AG317" s="11"/>
    </row>
    <row r="318" spans="1:33" s="19" customFormat="1" ht="18.75" x14ac:dyDescent="0.3">
      <c r="A318" s="1"/>
      <c r="B318" s="1"/>
      <c r="C318" s="43"/>
      <c r="D318" s="3"/>
      <c r="E318" s="4"/>
      <c r="F318" s="5"/>
      <c r="G318" s="5"/>
      <c r="H318" s="5"/>
      <c r="I318" s="5"/>
      <c r="J318" s="5"/>
      <c r="K318" s="5"/>
      <c r="L318" s="5"/>
      <c r="M318" s="5"/>
      <c r="N318" s="9"/>
      <c r="O318" s="10"/>
      <c r="P318" s="10"/>
      <c r="Q318" s="10"/>
      <c r="R318" s="11"/>
      <c r="S318" s="10"/>
      <c r="T318" s="10"/>
      <c r="U318" s="10"/>
      <c r="V318" s="10"/>
      <c r="Z318" s="12"/>
      <c r="AA318" s="12"/>
      <c r="AB318" s="12"/>
      <c r="AC318" s="12"/>
      <c r="AD318" s="12"/>
      <c r="AE318" s="12"/>
      <c r="AF318" s="12"/>
      <c r="AG318" s="11"/>
    </row>
    <row r="319" spans="1:33" s="19" customFormat="1" ht="18.75" x14ac:dyDescent="0.3">
      <c r="A319" s="2815"/>
      <c r="B319" s="2815"/>
      <c r="C319" s="2815"/>
      <c r="D319" s="2815"/>
      <c r="E319" s="2815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11"/>
      <c r="S319" s="10"/>
      <c r="T319" s="10"/>
      <c r="U319" s="10"/>
      <c r="V319" s="10"/>
      <c r="Z319" s="12"/>
      <c r="AA319" s="12"/>
      <c r="AB319" s="12"/>
      <c r="AC319" s="12"/>
      <c r="AD319" s="12"/>
      <c r="AE319" s="12"/>
      <c r="AF319" s="12"/>
      <c r="AG319" s="11"/>
    </row>
    <row r="320" spans="1:33" s="19" customFormat="1" ht="18.75" x14ac:dyDescent="0.25">
      <c r="A320" s="81"/>
      <c r="B320" s="22"/>
      <c r="C320" s="22"/>
      <c r="D320" s="22"/>
      <c r="E320" s="22"/>
      <c r="F320" s="66"/>
      <c r="G320" s="22"/>
      <c r="H320" s="22"/>
      <c r="I320" s="22"/>
      <c r="J320" s="22"/>
      <c r="K320" s="22"/>
      <c r="L320" s="22"/>
      <c r="M320" s="22"/>
      <c r="N320" s="11"/>
      <c r="O320" s="82"/>
      <c r="P320" s="11"/>
      <c r="Q320" s="11"/>
      <c r="R320" s="11"/>
      <c r="S320" s="10"/>
      <c r="T320" s="10"/>
      <c r="U320" s="10"/>
      <c r="V320" s="10"/>
      <c r="Z320" s="12"/>
      <c r="AA320" s="12"/>
      <c r="AB320" s="12"/>
      <c r="AC320" s="12"/>
      <c r="AD320" s="12"/>
      <c r="AE320" s="12"/>
      <c r="AF320" s="12"/>
      <c r="AG320" s="11"/>
    </row>
    <row r="321" spans="1:39" s="19" customFormat="1" ht="18.75" x14ac:dyDescent="0.25">
      <c r="A321" s="81"/>
      <c r="B321" s="22"/>
      <c r="C321" s="22"/>
      <c r="D321" s="22"/>
      <c r="E321" s="22"/>
      <c r="F321" s="66"/>
      <c r="G321" s="22"/>
      <c r="H321" s="22"/>
      <c r="I321" s="22"/>
      <c r="J321" s="22"/>
      <c r="K321" s="22"/>
      <c r="L321" s="22"/>
      <c r="M321" s="22"/>
      <c r="N321" s="11"/>
      <c r="O321" s="82"/>
      <c r="P321" s="11"/>
      <c r="Q321" s="11"/>
      <c r="R321" s="11"/>
      <c r="S321" s="10"/>
      <c r="T321" s="10"/>
      <c r="U321" s="10"/>
      <c r="V321" s="10"/>
      <c r="Z321" s="12"/>
      <c r="AA321" s="12"/>
      <c r="AB321" s="12"/>
      <c r="AC321" s="12"/>
      <c r="AD321" s="12"/>
      <c r="AE321" s="12"/>
      <c r="AF321" s="12"/>
      <c r="AG321" s="11"/>
    </row>
    <row r="322" spans="1:39" s="19" customFormat="1" ht="18.75" x14ac:dyDescent="0.25">
      <c r="A322" s="81"/>
      <c r="B322" s="22"/>
      <c r="C322" s="22"/>
      <c r="D322" s="22"/>
      <c r="E322" s="22"/>
      <c r="F322" s="66"/>
      <c r="G322" s="22"/>
      <c r="H322" s="22"/>
      <c r="I322" s="22"/>
      <c r="J322" s="22"/>
      <c r="K322" s="22"/>
      <c r="L322" s="22"/>
      <c r="M322" s="22"/>
      <c r="N322" s="11"/>
      <c r="O322" s="82"/>
      <c r="P322" s="11"/>
      <c r="Q322" s="11"/>
      <c r="R322" s="11"/>
      <c r="S322" s="10"/>
      <c r="T322" s="10"/>
      <c r="U322" s="10"/>
      <c r="V322" s="10"/>
      <c r="Z322" s="12"/>
      <c r="AA322" s="12"/>
      <c r="AB322" s="12"/>
      <c r="AC322" s="12"/>
      <c r="AD322" s="12"/>
      <c r="AE322" s="12"/>
      <c r="AF322" s="12"/>
      <c r="AG322" s="11"/>
    </row>
    <row r="323" spans="1:39" s="19" customFormat="1" ht="18.75" x14ac:dyDescent="0.25">
      <c r="A323" s="81"/>
      <c r="B323" s="22"/>
      <c r="C323" s="22"/>
      <c r="D323" s="22"/>
      <c r="E323" s="22"/>
      <c r="F323" s="66"/>
      <c r="G323" s="22"/>
      <c r="H323" s="22"/>
      <c r="I323" s="22"/>
      <c r="J323" s="22"/>
      <c r="K323" s="22"/>
      <c r="L323" s="22"/>
      <c r="M323" s="22"/>
      <c r="N323" s="11"/>
      <c r="O323" s="82"/>
      <c r="P323" s="11"/>
      <c r="Q323" s="11"/>
      <c r="R323" s="11"/>
      <c r="S323" s="10"/>
      <c r="T323" s="10"/>
      <c r="U323" s="10"/>
      <c r="V323" s="10"/>
      <c r="Z323" s="12"/>
      <c r="AA323" s="12"/>
      <c r="AB323" s="12"/>
      <c r="AC323" s="12"/>
      <c r="AD323" s="12"/>
      <c r="AE323" s="12"/>
      <c r="AF323" s="12"/>
      <c r="AG323" s="11"/>
    </row>
    <row r="324" spans="1:39" s="19" customFormat="1" ht="18.75" x14ac:dyDescent="0.25">
      <c r="A324" s="81"/>
      <c r="B324" s="22"/>
      <c r="C324" s="22"/>
      <c r="D324" s="22"/>
      <c r="E324" s="22"/>
      <c r="F324" s="66"/>
      <c r="G324" s="22"/>
      <c r="H324" s="22"/>
      <c r="I324" s="22"/>
      <c r="J324" s="22"/>
      <c r="K324" s="22"/>
      <c r="L324" s="22"/>
      <c r="M324" s="22"/>
      <c r="N324" s="11"/>
      <c r="O324" s="82"/>
      <c r="P324" s="11"/>
      <c r="Q324" s="11"/>
      <c r="R324" s="11"/>
      <c r="S324" s="10"/>
      <c r="T324" s="10"/>
      <c r="U324" s="10"/>
      <c r="V324" s="10"/>
      <c r="Z324" s="12"/>
      <c r="AA324" s="12"/>
      <c r="AB324" s="12"/>
      <c r="AC324" s="12"/>
      <c r="AD324" s="12"/>
      <c r="AE324" s="12"/>
      <c r="AF324" s="12"/>
      <c r="AG324" s="11"/>
      <c r="AJ324" s="2790"/>
      <c r="AK324" s="2790"/>
      <c r="AL324" s="2790"/>
      <c r="AM324" s="2790"/>
    </row>
    <row r="325" spans="1:39" s="19" customFormat="1" ht="18.75" x14ac:dyDescent="0.25">
      <c r="A325" s="81"/>
      <c r="B325" s="22"/>
      <c r="C325" s="22"/>
      <c r="D325" s="22"/>
      <c r="E325" s="22"/>
      <c r="F325" s="66"/>
      <c r="G325" s="22"/>
      <c r="H325" s="22"/>
      <c r="I325" s="22"/>
      <c r="J325" s="22"/>
      <c r="K325" s="22"/>
      <c r="L325" s="22"/>
      <c r="M325" s="22"/>
      <c r="N325" s="11"/>
      <c r="O325" s="82"/>
      <c r="P325" s="11"/>
      <c r="Q325" s="11"/>
      <c r="R325" s="11"/>
      <c r="S325" s="10"/>
      <c r="T325" s="10"/>
      <c r="U325" s="10"/>
      <c r="V325" s="10"/>
      <c r="Z325" s="12"/>
      <c r="AA325" s="12"/>
      <c r="AB325" s="12"/>
      <c r="AC325" s="12"/>
      <c r="AD325" s="12"/>
      <c r="AE325" s="12"/>
      <c r="AF325" s="12"/>
      <c r="AG325" s="11"/>
      <c r="AJ325" s="2790"/>
      <c r="AK325" s="2790"/>
      <c r="AL325" s="2790"/>
      <c r="AM325" s="2790"/>
    </row>
    <row r="326" spans="1:39" s="19" customFormat="1" ht="28.5" x14ac:dyDescent="0.45">
      <c r="A326" s="81"/>
      <c r="B326" s="22"/>
      <c r="C326" s="22"/>
      <c r="D326" s="22"/>
      <c r="E326" s="22"/>
      <c r="F326" s="66"/>
      <c r="G326" s="22"/>
      <c r="H326" s="22"/>
      <c r="I326" s="22"/>
      <c r="J326" s="22"/>
      <c r="K326" s="22"/>
      <c r="L326" s="22"/>
      <c r="M326" s="22"/>
      <c r="N326" s="11"/>
      <c r="O326" s="82"/>
      <c r="P326" s="11"/>
      <c r="Q326" s="11"/>
      <c r="R326" s="11"/>
      <c r="S326" s="10"/>
      <c r="T326" s="10"/>
      <c r="U326" s="10"/>
      <c r="V326" s="10"/>
      <c r="Z326" s="12"/>
      <c r="AA326" s="12"/>
      <c r="AB326" s="12"/>
      <c r="AC326" s="12"/>
      <c r="AD326" s="12"/>
      <c r="AE326" s="12"/>
      <c r="AF326" s="12"/>
      <c r="AG326" s="11"/>
      <c r="AJ326" s="731"/>
      <c r="AK326" s="732"/>
      <c r="AL326" s="733"/>
      <c r="AM326" s="734"/>
    </row>
    <row r="327" spans="1:39" s="19" customFormat="1" ht="28.5" x14ac:dyDescent="0.45">
      <c r="A327" s="81"/>
      <c r="B327" s="22"/>
      <c r="C327" s="22"/>
      <c r="D327" s="22"/>
      <c r="E327" s="22"/>
      <c r="F327" s="66"/>
      <c r="G327" s="22"/>
      <c r="H327" s="22"/>
      <c r="I327" s="22"/>
      <c r="J327" s="22"/>
      <c r="K327" s="22"/>
      <c r="L327" s="22"/>
      <c r="M327" s="22"/>
      <c r="N327" s="11"/>
      <c r="O327" s="82"/>
      <c r="P327" s="11"/>
      <c r="Q327" s="11"/>
      <c r="R327" s="11"/>
      <c r="S327" s="10"/>
      <c r="T327" s="10"/>
      <c r="U327" s="10"/>
      <c r="V327" s="10"/>
      <c r="Z327" s="12"/>
      <c r="AA327" s="12"/>
      <c r="AB327" s="12"/>
      <c r="AC327" s="12"/>
      <c r="AD327" s="12"/>
      <c r="AE327" s="12"/>
      <c r="AF327" s="12"/>
      <c r="AG327" s="11"/>
      <c r="AJ327" s="731"/>
      <c r="AK327" s="732"/>
      <c r="AL327" s="733"/>
      <c r="AM327" s="734"/>
    </row>
    <row r="328" spans="1:39" ht="28.5" x14ac:dyDescent="0.45">
      <c r="A328" s="28"/>
      <c r="AJ328" s="731"/>
      <c r="AK328" s="732"/>
      <c r="AL328" s="733"/>
      <c r="AM328" s="734"/>
    </row>
    <row r="329" spans="1:39" ht="28.5" x14ac:dyDescent="0.45">
      <c r="A329" s="28"/>
      <c r="AJ329" s="731"/>
      <c r="AK329" s="732"/>
      <c r="AL329" s="733"/>
      <c r="AM329" s="734"/>
    </row>
    <row r="330" spans="1:39" ht="28.5" x14ac:dyDescent="0.45">
      <c r="A330" s="28"/>
      <c r="AJ330" s="731"/>
      <c r="AK330" s="732"/>
      <c r="AL330" s="733"/>
      <c r="AM330" s="734"/>
    </row>
    <row r="331" spans="1:39" ht="28.5" x14ac:dyDescent="0.45">
      <c r="A331" s="28"/>
      <c r="AJ331" s="731"/>
      <c r="AK331" s="732"/>
      <c r="AL331" s="733"/>
      <c r="AM331" s="734"/>
    </row>
    <row r="332" spans="1:39" ht="28.5" x14ac:dyDescent="0.45">
      <c r="A332" s="28"/>
      <c r="AJ332" s="731"/>
      <c r="AK332" s="732"/>
      <c r="AL332" s="733"/>
      <c r="AM332" s="734"/>
    </row>
    <row r="333" spans="1:39" ht="28.5" x14ac:dyDescent="0.45">
      <c r="A333" s="28"/>
      <c r="AJ333" s="731"/>
      <c r="AK333" s="732"/>
      <c r="AL333" s="733"/>
      <c r="AM333" s="734"/>
    </row>
    <row r="334" spans="1:39" ht="28.5" x14ac:dyDescent="0.45">
      <c r="A334" s="28"/>
      <c r="AJ334" s="731"/>
      <c r="AK334" s="732"/>
      <c r="AL334" s="733"/>
      <c r="AM334" s="734"/>
    </row>
    <row r="335" spans="1:39" ht="28.5" x14ac:dyDescent="0.45">
      <c r="A335" s="28"/>
      <c r="AJ335" s="731"/>
      <c r="AK335" s="732"/>
      <c r="AL335" s="733"/>
      <c r="AM335" s="734"/>
    </row>
    <row r="336" spans="1:39" ht="28.5" x14ac:dyDescent="0.45">
      <c r="A336" s="28"/>
      <c r="AJ336" s="731"/>
      <c r="AK336" s="732"/>
      <c r="AL336" s="733"/>
      <c r="AM336" s="734"/>
    </row>
    <row r="337" spans="1:39" ht="28.5" x14ac:dyDescent="0.45">
      <c r="A337" s="28"/>
      <c r="AJ337" s="731"/>
      <c r="AK337" s="732"/>
      <c r="AL337" s="733"/>
      <c r="AM337" s="734"/>
    </row>
    <row r="338" spans="1:39" ht="28.5" x14ac:dyDescent="0.45">
      <c r="A338" s="28"/>
      <c r="AJ338" s="731"/>
      <c r="AK338" s="732"/>
      <c r="AL338" s="733"/>
      <c r="AM338" s="734"/>
    </row>
    <row r="339" spans="1:39" ht="28.5" x14ac:dyDescent="0.45">
      <c r="A339" s="28"/>
      <c r="AJ339" s="731"/>
      <c r="AK339" s="732"/>
      <c r="AL339" s="733"/>
      <c r="AM339" s="734"/>
    </row>
    <row r="340" spans="1:39" ht="28.5" x14ac:dyDescent="0.45">
      <c r="A340" s="28"/>
      <c r="AJ340" s="731"/>
      <c r="AK340" s="732"/>
      <c r="AL340" s="733"/>
      <c r="AM340" s="734"/>
    </row>
    <row r="341" spans="1:39" ht="28.5" x14ac:dyDescent="0.45">
      <c r="A341" s="28"/>
      <c r="AJ341" s="731"/>
      <c r="AK341" s="732"/>
      <c r="AL341" s="733"/>
      <c r="AM341" s="734"/>
    </row>
    <row r="342" spans="1:39" ht="28.5" x14ac:dyDescent="0.45">
      <c r="A342" s="28"/>
      <c r="AJ342" s="731"/>
      <c r="AK342" s="732"/>
      <c r="AL342" s="733"/>
      <c r="AM342" s="734"/>
    </row>
    <row r="343" spans="1:39" ht="28.5" x14ac:dyDescent="0.45">
      <c r="A343" s="28"/>
      <c r="AJ343" s="731"/>
      <c r="AK343" s="732"/>
      <c r="AL343" s="733"/>
      <c r="AM343" s="734"/>
    </row>
    <row r="344" spans="1:39" ht="28.5" x14ac:dyDescent="0.45">
      <c r="A344" s="28"/>
      <c r="AJ344" s="731"/>
      <c r="AK344" s="732"/>
      <c r="AL344" s="733"/>
      <c r="AM344" s="734"/>
    </row>
    <row r="345" spans="1:39" ht="28.5" x14ac:dyDescent="0.45">
      <c r="A345" s="28"/>
      <c r="AJ345" s="731"/>
      <c r="AK345" s="732"/>
      <c r="AL345" s="733"/>
      <c r="AM345" s="734"/>
    </row>
    <row r="346" spans="1:39" ht="28.5" x14ac:dyDescent="0.45">
      <c r="A346" s="28"/>
      <c r="AJ346" s="731"/>
      <c r="AK346" s="732"/>
      <c r="AL346" s="733"/>
      <c r="AM346" s="734"/>
    </row>
    <row r="347" spans="1:39" ht="28.5" x14ac:dyDescent="0.45">
      <c r="A347" s="28"/>
      <c r="AJ347" s="731"/>
      <c r="AK347" s="732"/>
      <c r="AL347" s="733"/>
      <c r="AM347" s="734"/>
    </row>
    <row r="348" spans="1:39" ht="28.5" x14ac:dyDescent="0.45">
      <c r="A348" s="28"/>
      <c r="AJ348" s="731"/>
      <c r="AK348" s="732"/>
      <c r="AL348" s="733"/>
      <c r="AM348" s="734"/>
    </row>
    <row r="349" spans="1:39" ht="28.5" x14ac:dyDescent="0.45">
      <c r="A349" s="28"/>
      <c r="AJ349" s="731"/>
      <c r="AK349" s="732"/>
      <c r="AL349" s="733"/>
      <c r="AM349" s="734"/>
    </row>
    <row r="350" spans="1:39" ht="28.5" x14ac:dyDescent="0.45">
      <c r="A350" s="28"/>
      <c r="AJ350" s="731"/>
      <c r="AK350" s="732"/>
      <c r="AL350" s="733"/>
      <c r="AM350" s="734"/>
    </row>
    <row r="351" spans="1:39" ht="28.5" x14ac:dyDescent="0.45">
      <c r="A351" s="28"/>
      <c r="AJ351" s="731"/>
      <c r="AK351" s="732"/>
      <c r="AL351" s="733"/>
      <c r="AM351" s="734"/>
    </row>
    <row r="352" spans="1:39" ht="28.5" x14ac:dyDescent="0.45">
      <c r="A352" s="28"/>
      <c r="AJ352" s="731"/>
      <c r="AK352" s="732"/>
      <c r="AL352" s="733"/>
      <c r="AM352" s="734"/>
    </row>
    <row r="353" spans="1:39" ht="28.5" x14ac:dyDescent="0.45">
      <c r="A353" s="28"/>
      <c r="AJ353" s="731"/>
      <c r="AK353" s="732"/>
      <c r="AL353" s="733"/>
      <c r="AM353" s="734"/>
    </row>
    <row r="354" spans="1:39" ht="28.5" x14ac:dyDescent="0.45">
      <c r="A354" s="28"/>
      <c r="AJ354" s="731"/>
      <c r="AK354" s="732"/>
      <c r="AL354" s="733"/>
      <c r="AM354" s="734"/>
    </row>
    <row r="355" spans="1:39" ht="28.5" x14ac:dyDescent="0.45">
      <c r="A355" s="28"/>
      <c r="AJ355" s="731"/>
      <c r="AK355" s="732"/>
      <c r="AL355" s="733"/>
      <c r="AM355" s="734"/>
    </row>
    <row r="356" spans="1:39" ht="28.5" x14ac:dyDescent="0.45">
      <c r="A356" s="28"/>
      <c r="AJ356" s="731"/>
      <c r="AK356" s="732"/>
      <c r="AL356" s="733"/>
      <c r="AM356" s="734"/>
    </row>
    <row r="357" spans="1:39" ht="28.5" x14ac:dyDescent="0.45">
      <c r="A357" s="28"/>
      <c r="AJ357" s="731"/>
      <c r="AK357" s="732"/>
      <c r="AL357" s="733"/>
      <c r="AM357" s="734"/>
    </row>
    <row r="358" spans="1:39" ht="28.5" x14ac:dyDescent="0.45">
      <c r="A358" s="28"/>
      <c r="AJ358" s="731"/>
      <c r="AK358" s="732"/>
      <c r="AL358" s="733"/>
      <c r="AM358" s="734"/>
    </row>
    <row r="359" spans="1:39" ht="28.5" x14ac:dyDescent="0.45">
      <c r="A359" s="28"/>
      <c r="AJ359" s="731"/>
      <c r="AK359" s="732"/>
      <c r="AL359" s="733"/>
      <c r="AM359" s="734"/>
    </row>
    <row r="360" spans="1:39" ht="28.5" x14ac:dyDescent="0.45">
      <c r="A360" s="28"/>
      <c r="AJ360" s="731"/>
      <c r="AK360" s="732"/>
      <c r="AL360" s="733"/>
      <c r="AM360" s="734"/>
    </row>
    <row r="361" spans="1:39" ht="28.5" x14ac:dyDescent="0.45">
      <c r="A361" s="28"/>
      <c r="AJ361" s="731"/>
      <c r="AK361" s="732"/>
      <c r="AL361" s="733"/>
      <c r="AM361" s="734"/>
    </row>
    <row r="362" spans="1:39" ht="28.5" x14ac:dyDescent="0.45">
      <c r="A362" s="28"/>
      <c r="AJ362" s="731"/>
      <c r="AK362" s="732"/>
      <c r="AL362" s="733"/>
      <c r="AM362" s="734"/>
    </row>
    <row r="363" spans="1:39" ht="28.5" x14ac:dyDescent="0.45">
      <c r="A363" s="28"/>
      <c r="AJ363" s="731"/>
      <c r="AK363" s="732"/>
      <c r="AL363" s="733"/>
      <c r="AM363" s="734"/>
    </row>
    <row r="364" spans="1:39" ht="28.5" x14ac:dyDescent="0.45">
      <c r="A364" s="28"/>
      <c r="AJ364" s="731"/>
      <c r="AK364" s="732"/>
      <c r="AL364" s="733"/>
      <c r="AM364" s="734"/>
    </row>
    <row r="365" spans="1:39" ht="28.5" x14ac:dyDescent="0.45">
      <c r="A365" s="28"/>
      <c r="AJ365" s="731"/>
      <c r="AK365" s="733"/>
      <c r="AL365" s="733"/>
      <c r="AM365" s="734"/>
    </row>
    <row r="366" spans="1:39" ht="28.5" x14ac:dyDescent="0.45">
      <c r="A366" s="28"/>
      <c r="AJ366" s="731"/>
      <c r="AK366" s="733"/>
      <c r="AL366" s="733"/>
      <c r="AM366" s="734"/>
    </row>
    <row r="367" spans="1:39" ht="28.5" x14ac:dyDescent="0.45">
      <c r="A367" s="28"/>
      <c r="AJ367" s="731"/>
      <c r="AK367" s="733"/>
      <c r="AL367" s="733"/>
      <c r="AM367" s="734"/>
    </row>
    <row r="368" spans="1:39" x14ac:dyDescent="0.2">
      <c r="AJ368" s="22"/>
      <c r="AK368" s="22"/>
      <c r="AL368" s="22"/>
      <c r="AM368" s="22"/>
    </row>
    <row r="369" spans="36:41" x14ac:dyDescent="0.2">
      <c r="AJ369" s="22"/>
      <c r="AK369" s="22"/>
      <c r="AL369" s="22"/>
      <c r="AM369" s="22"/>
    </row>
    <row r="370" spans="36:41" x14ac:dyDescent="0.2">
      <c r="AJ370" s="22"/>
      <c r="AK370" s="22"/>
      <c r="AL370" s="22"/>
      <c r="AM370" s="22"/>
      <c r="AN370" s="33"/>
    </row>
    <row r="371" spans="36:41" x14ac:dyDescent="0.2">
      <c r="AJ371" s="22"/>
      <c r="AK371" s="22"/>
      <c r="AL371" s="22"/>
      <c r="AM371" s="22"/>
      <c r="AN371" s="33"/>
    </row>
    <row r="372" spans="36:41" x14ac:dyDescent="0.2">
      <c r="AJ372" s="22"/>
      <c r="AK372" s="22"/>
      <c r="AL372" s="22"/>
      <c r="AM372" s="22"/>
      <c r="AN372" s="33"/>
    </row>
    <row r="373" spans="36:41" x14ac:dyDescent="0.2">
      <c r="AJ373" s="22"/>
      <c r="AK373" s="22"/>
      <c r="AL373" s="22"/>
      <c r="AM373" s="22"/>
    </row>
    <row r="374" spans="36:41" x14ac:dyDescent="0.2">
      <c r="AJ374" s="22"/>
      <c r="AK374" s="22"/>
      <c r="AL374" s="22"/>
      <c r="AM374" s="22"/>
    </row>
    <row r="375" spans="36:41" x14ac:dyDescent="0.2">
      <c r="AJ375" s="22"/>
      <c r="AK375" s="22"/>
      <c r="AL375" s="22"/>
      <c r="AM375" s="22"/>
    </row>
    <row r="376" spans="36:41" ht="28.5" x14ac:dyDescent="0.45">
      <c r="AJ376" s="731"/>
      <c r="AK376" s="731"/>
      <c r="AL376" s="731"/>
      <c r="AM376" s="731"/>
    </row>
    <row r="377" spans="36:41" ht="28.5" x14ac:dyDescent="0.45">
      <c r="AJ377" s="733"/>
      <c r="AK377" s="733"/>
      <c r="AL377" s="733"/>
      <c r="AM377" s="733"/>
      <c r="AO377" s="39"/>
    </row>
    <row r="378" spans="36:41" ht="28.5" x14ac:dyDescent="0.45">
      <c r="AJ378" s="731"/>
      <c r="AK378" s="732"/>
      <c r="AL378" s="733"/>
      <c r="AM378" s="735"/>
      <c r="AO378" s="39"/>
    </row>
    <row r="379" spans="36:41" ht="28.5" x14ac:dyDescent="0.45">
      <c r="AJ379" s="731"/>
      <c r="AK379" s="732"/>
      <c r="AL379" s="733"/>
      <c r="AM379" s="735"/>
      <c r="AO379" s="39"/>
    </row>
    <row r="380" spans="36:41" ht="28.5" x14ac:dyDescent="0.45">
      <c r="AJ380" s="731"/>
      <c r="AK380" s="732"/>
      <c r="AL380" s="733"/>
      <c r="AM380" s="735"/>
      <c r="AO380" s="39"/>
    </row>
    <row r="381" spans="36:41" ht="28.5" x14ac:dyDescent="0.45">
      <c r="AJ381" s="731"/>
      <c r="AK381" s="732"/>
      <c r="AL381" s="733"/>
      <c r="AM381" s="735"/>
      <c r="AO381" s="39"/>
    </row>
    <row r="382" spans="36:41" ht="28.5" x14ac:dyDescent="0.45">
      <c r="AJ382" s="731"/>
      <c r="AK382" s="732"/>
      <c r="AL382" s="733"/>
      <c r="AM382" s="735"/>
      <c r="AO382" s="39"/>
    </row>
    <row r="383" spans="36:41" ht="28.5" x14ac:dyDescent="0.45">
      <c r="AJ383" s="731"/>
      <c r="AK383" s="732"/>
      <c r="AL383" s="733"/>
      <c r="AM383" s="735"/>
      <c r="AO383" s="35"/>
    </row>
    <row r="384" spans="36:41" ht="28.5" x14ac:dyDescent="0.45">
      <c r="AJ384" s="731"/>
      <c r="AK384" s="732"/>
      <c r="AL384" s="733"/>
      <c r="AM384" s="735"/>
      <c r="AO384" s="35"/>
    </row>
    <row r="385" spans="36:41" ht="28.5" x14ac:dyDescent="0.45">
      <c r="AJ385" s="731"/>
      <c r="AK385" s="732"/>
      <c r="AL385" s="733"/>
      <c r="AM385" s="734"/>
      <c r="AO385" s="35"/>
    </row>
    <row r="386" spans="36:41" ht="28.5" x14ac:dyDescent="0.45">
      <c r="AJ386" s="731"/>
      <c r="AK386" s="732"/>
      <c r="AL386" s="733"/>
      <c r="AM386" s="735"/>
      <c r="AO386" s="35"/>
    </row>
    <row r="387" spans="36:41" ht="28.5" x14ac:dyDescent="0.45">
      <c r="AJ387" s="731"/>
      <c r="AK387" s="732"/>
      <c r="AL387" s="733"/>
      <c r="AM387" s="735"/>
      <c r="AO387" s="35"/>
    </row>
    <row r="388" spans="36:41" ht="28.5" x14ac:dyDescent="0.45">
      <c r="AJ388" s="731"/>
      <c r="AK388" s="732"/>
      <c r="AL388" s="733"/>
      <c r="AM388" s="736"/>
      <c r="AO388" s="35"/>
    </row>
    <row r="389" spans="36:41" ht="28.5" x14ac:dyDescent="0.45">
      <c r="AJ389" s="731"/>
      <c r="AK389" s="732"/>
      <c r="AL389" s="733"/>
      <c r="AM389" s="735"/>
      <c r="AO389" s="35"/>
    </row>
    <row r="390" spans="36:41" ht="28.5" x14ac:dyDescent="0.45">
      <c r="AJ390" s="731"/>
      <c r="AK390" s="732"/>
      <c r="AL390" s="733"/>
      <c r="AM390" s="735"/>
      <c r="AO390" s="35"/>
    </row>
    <row r="391" spans="36:41" ht="28.5" x14ac:dyDescent="0.45">
      <c r="AJ391" s="731"/>
      <c r="AK391" s="732"/>
      <c r="AL391" s="733"/>
      <c r="AM391" s="734"/>
      <c r="AO391" s="35"/>
    </row>
    <row r="392" spans="36:41" ht="28.5" x14ac:dyDescent="0.45">
      <c r="AJ392" s="731"/>
      <c r="AK392" s="732"/>
      <c r="AL392" s="733"/>
      <c r="AM392" s="734"/>
    </row>
    <row r="393" spans="36:41" ht="28.5" x14ac:dyDescent="0.45">
      <c r="AJ393" s="731"/>
      <c r="AK393" s="732"/>
      <c r="AL393" s="733"/>
      <c r="AM393" s="734"/>
    </row>
    <row r="394" spans="36:41" ht="28.5" x14ac:dyDescent="0.45">
      <c r="AJ394" s="731"/>
      <c r="AK394" s="732"/>
      <c r="AL394" s="733"/>
      <c r="AM394" s="734"/>
    </row>
    <row r="395" spans="36:41" ht="28.5" x14ac:dyDescent="0.45">
      <c r="AJ395" s="731"/>
      <c r="AK395" s="732"/>
      <c r="AL395" s="733"/>
      <c r="AM395" s="735"/>
    </row>
    <row r="396" spans="36:41" ht="28.5" x14ac:dyDescent="0.45">
      <c r="AJ396" s="731"/>
      <c r="AK396" s="732"/>
      <c r="AL396" s="733"/>
      <c r="AM396" s="734"/>
    </row>
    <row r="397" spans="36:41" ht="28.5" x14ac:dyDescent="0.45">
      <c r="AJ397" s="731"/>
      <c r="AK397" s="732"/>
      <c r="AL397" s="733"/>
      <c r="AM397" s="734"/>
    </row>
    <row r="398" spans="36:41" ht="28.5" x14ac:dyDescent="0.45">
      <c r="AJ398" s="731"/>
      <c r="AK398" s="732"/>
      <c r="AL398" s="733"/>
      <c r="AM398" s="734"/>
    </row>
    <row r="399" spans="36:41" ht="28.5" x14ac:dyDescent="0.45">
      <c r="AJ399" s="731"/>
      <c r="AK399" s="732"/>
      <c r="AL399" s="733"/>
      <c r="AM399" s="734"/>
    </row>
    <row r="400" spans="36:41" ht="28.5" x14ac:dyDescent="0.45">
      <c r="AJ400" s="731"/>
      <c r="AK400" s="732"/>
      <c r="AL400" s="733"/>
      <c r="AM400" s="734"/>
    </row>
    <row r="401" spans="36:39" ht="28.5" x14ac:dyDescent="0.45">
      <c r="AJ401" s="731"/>
      <c r="AK401" s="732"/>
      <c r="AL401" s="733"/>
      <c r="AM401" s="734"/>
    </row>
    <row r="402" spans="36:39" ht="28.5" x14ac:dyDescent="0.45">
      <c r="AJ402" s="731"/>
      <c r="AK402" s="732"/>
      <c r="AL402" s="733"/>
      <c r="AM402" s="734"/>
    </row>
    <row r="403" spans="36:39" ht="28.5" x14ac:dyDescent="0.45">
      <c r="AJ403" s="731"/>
      <c r="AK403" s="732"/>
      <c r="AL403" s="733"/>
      <c r="AM403" s="735"/>
    </row>
    <row r="404" spans="36:39" ht="28.5" x14ac:dyDescent="0.45">
      <c r="AJ404" s="731"/>
      <c r="AK404" s="732"/>
      <c r="AL404" s="733"/>
      <c r="AM404" s="734"/>
    </row>
    <row r="405" spans="36:39" ht="28.5" x14ac:dyDescent="0.45">
      <c r="AJ405" s="731"/>
      <c r="AK405" s="732"/>
      <c r="AL405" s="733"/>
      <c r="AM405" s="735"/>
    </row>
    <row r="406" spans="36:39" ht="28.5" x14ac:dyDescent="0.45">
      <c r="AJ406" s="731"/>
      <c r="AK406" s="732"/>
      <c r="AL406" s="733"/>
      <c r="AM406" s="735"/>
    </row>
    <row r="407" spans="36:39" ht="28.5" x14ac:dyDescent="0.45">
      <c r="AJ407" s="731"/>
      <c r="AK407" s="732"/>
      <c r="AL407" s="733"/>
      <c r="AM407" s="734"/>
    </row>
    <row r="408" spans="36:39" ht="28.5" x14ac:dyDescent="0.45">
      <c r="AJ408" s="731"/>
      <c r="AK408" s="732"/>
      <c r="AL408" s="733"/>
      <c r="AM408" s="734"/>
    </row>
    <row r="409" spans="36:39" ht="28.5" x14ac:dyDescent="0.45">
      <c r="AJ409" s="731"/>
      <c r="AK409" s="732"/>
      <c r="AL409" s="733"/>
      <c r="AM409" s="734"/>
    </row>
    <row r="410" spans="36:39" ht="28.5" x14ac:dyDescent="0.45">
      <c r="AJ410" s="731"/>
      <c r="AK410" s="732"/>
      <c r="AL410" s="733"/>
      <c r="AM410" s="735"/>
    </row>
    <row r="411" spans="36:39" ht="28.5" x14ac:dyDescent="0.45">
      <c r="AJ411" s="731"/>
      <c r="AK411" s="732"/>
      <c r="AL411" s="733"/>
      <c r="AM411" s="734"/>
    </row>
    <row r="412" spans="36:39" ht="28.5" x14ac:dyDescent="0.45">
      <c r="AJ412" s="731"/>
      <c r="AK412" s="732"/>
      <c r="AL412" s="733"/>
      <c r="AM412" s="734"/>
    </row>
    <row r="413" spans="36:39" ht="28.5" x14ac:dyDescent="0.45">
      <c r="AJ413" s="731"/>
      <c r="AK413" s="732"/>
      <c r="AL413" s="733"/>
      <c r="AM413" s="734"/>
    </row>
    <row r="414" spans="36:39" ht="28.5" x14ac:dyDescent="0.45">
      <c r="AJ414" s="731"/>
      <c r="AK414" s="732"/>
      <c r="AL414" s="733"/>
      <c r="AM414" s="734"/>
    </row>
    <row r="415" spans="36:39" ht="28.5" x14ac:dyDescent="0.45">
      <c r="AJ415" s="731"/>
      <c r="AK415" s="732"/>
      <c r="AL415" s="733"/>
      <c r="AM415" s="734"/>
    </row>
    <row r="416" spans="36:39" ht="28.5" x14ac:dyDescent="0.45">
      <c r="AJ416" s="733"/>
      <c r="AK416" s="732"/>
      <c r="AL416" s="733"/>
      <c r="AM416" s="734"/>
    </row>
    <row r="417" spans="36:39" ht="28.5" x14ac:dyDescent="0.45">
      <c r="AJ417" s="733"/>
      <c r="AK417" s="732"/>
      <c r="AL417" s="733"/>
      <c r="AM417" s="734"/>
    </row>
    <row r="418" spans="36:39" ht="28.5" x14ac:dyDescent="0.45">
      <c r="AJ418" s="733"/>
      <c r="AK418" s="733"/>
      <c r="AL418" s="733"/>
      <c r="AM418" s="734"/>
    </row>
    <row r="419" spans="36:39" ht="28.5" x14ac:dyDescent="0.45">
      <c r="AJ419" s="733"/>
      <c r="AK419" s="733"/>
      <c r="AL419" s="733"/>
      <c r="AM419" s="737"/>
    </row>
    <row r="420" spans="36:39" ht="28.5" x14ac:dyDescent="0.45">
      <c r="AJ420" s="733"/>
      <c r="AK420" s="733"/>
      <c r="AL420" s="733"/>
      <c r="AM420" s="733"/>
    </row>
    <row r="421" spans="36:39" ht="28.5" x14ac:dyDescent="0.45">
      <c r="AJ421" s="733"/>
      <c r="AK421" s="733"/>
      <c r="AL421" s="733"/>
      <c r="AM421" s="733"/>
    </row>
    <row r="422" spans="36:39" ht="28.5" x14ac:dyDescent="0.45">
      <c r="AJ422" s="733"/>
      <c r="AK422" s="733"/>
      <c r="AL422" s="738"/>
      <c r="AM422" s="735"/>
    </row>
    <row r="423" spans="36:39" ht="28.5" x14ac:dyDescent="0.45">
      <c r="AJ423" s="733"/>
      <c r="AK423" s="733"/>
      <c r="AL423" s="738"/>
      <c r="AM423" s="735"/>
    </row>
    <row r="424" spans="36:39" ht="28.5" x14ac:dyDescent="0.45">
      <c r="AJ424" s="733"/>
      <c r="AK424" s="733"/>
      <c r="AL424" s="733"/>
      <c r="AM424" s="734"/>
    </row>
    <row r="425" spans="36:39" ht="28.5" x14ac:dyDescent="0.45">
      <c r="AJ425" s="733"/>
      <c r="AK425" s="733"/>
      <c r="AL425" s="733"/>
      <c r="AM425" s="734"/>
    </row>
    <row r="426" spans="36:39" ht="28.5" x14ac:dyDescent="0.45">
      <c r="AJ426" s="733"/>
      <c r="AK426" s="733"/>
      <c r="AL426" s="733"/>
      <c r="AM426" s="733"/>
    </row>
    <row r="427" spans="36:39" ht="28.5" x14ac:dyDescent="0.45">
      <c r="AJ427" s="27"/>
      <c r="AK427" s="27"/>
      <c r="AL427" s="27"/>
      <c r="AM427" s="27"/>
    </row>
  </sheetData>
  <mergeCells count="311">
    <mergeCell ref="X226:X227"/>
    <mergeCell ref="Y226:Y227"/>
    <mergeCell ref="Z226:Z227"/>
    <mergeCell ref="AA226:AA227"/>
    <mergeCell ref="AB226:AB227"/>
    <mergeCell ref="W267:AF267"/>
    <mergeCell ref="W268:W269"/>
    <mergeCell ref="X268:X269"/>
    <mergeCell ref="Y268:Y269"/>
    <mergeCell ref="Z268:Z269"/>
    <mergeCell ref="AA268:AA269"/>
    <mergeCell ref="AB268:AB269"/>
    <mergeCell ref="AC268:AC269"/>
    <mergeCell ref="AD268:AD269"/>
    <mergeCell ref="AE268:AE269"/>
    <mergeCell ref="AF268:AF269"/>
    <mergeCell ref="AE258:AE259"/>
    <mergeCell ref="AF258:AF259"/>
    <mergeCell ref="AC258:AC259"/>
    <mergeCell ref="AD258:AD259"/>
    <mergeCell ref="P260:Q260"/>
    <mergeCell ref="P266:Q266"/>
    <mergeCell ref="A267:A269"/>
    <mergeCell ref="B267:B269"/>
    <mergeCell ref="C267:C269"/>
    <mergeCell ref="D267:D269"/>
    <mergeCell ref="E267:E269"/>
    <mergeCell ref="F267:M267"/>
    <mergeCell ref="N267:N269"/>
    <mergeCell ref="O267:O269"/>
    <mergeCell ref="P267:P269"/>
    <mergeCell ref="F268:G268"/>
    <mergeCell ref="H268:I268"/>
    <mergeCell ref="J268:K268"/>
    <mergeCell ref="L268:M268"/>
    <mergeCell ref="Q268:Q269"/>
    <mergeCell ref="W225:AF225"/>
    <mergeCell ref="AC226:AC227"/>
    <mergeCell ref="AD226:AD227"/>
    <mergeCell ref="AE226:AE227"/>
    <mergeCell ref="A208:E208"/>
    <mergeCell ref="O210:Q210"/>
    <mergeCell ref="O214:Q214"/>
    <mergeCell ref="P218:Q218"/>
    <mergeCell ref="P224:Q224"/>
    <mergeCell ref="A225:A227"/>
    <mergeCell ref="B225:B227"/>
    <mergeCell ref="C225:C227"/>
    <mergeCell ref="D225:D227"/>
    <mergeCell ref="E225:E227"/>
    <mergeCell ref="O225:O227"/>
    <mergeCell ref="P225:P227"/>
    <mergeCell ref="F226:G226"/>
    <mergeCell ref="H226:I226"/>
    <mergeCell ref="J226:K226"/>
    <mergeCell ref="L226:M226"/>
    <mergeCell ref="F225:M225"/>
    <mergeCell ref="N225:N227"/>
    <mergeCell ref="AF226:AF227"/>
    <mergeCell ref="W226:W227"/>
    <mergeCell ref="Q195:Q196"/>
    <mergeCell ref="Z158:Z159"/>
    <mergeCell ref="AA158:AA159"/>
    <mergeCell ref="AB158:AB159"/>
    <mergeCell ref="AC158:AC159"/>
    <mergeCell ref="AD158:AD159"/>
    <mergeCell ref="AE158:AE159"/>
    <mergeCell ref="AF158:AF159"/>
    <mergeCell ref="W194:AF194"/>
    <mergeCell ref="W195:W196"/>
    <mergeCell ref="X195:X196"/>
    <mergeCell ref="Y195:Y196"/>
    <mergeCell ref="Z195:Z196"/>
    <mergeCell ref="AA195:AA196"/>
    <mergeCell ref="AB195:AB196"/>
    <mergeCell ref="AC195:AC196"/>
    <mergeCell ref="AD195:AD196"/>
    <mergeCell ref="AE195:AE196"/>
    <mergeCell ref="AF195:AF196"/>
    <mergeCell ref="Y158:Y159"/>
    <mergeCell ref="D194:D196"/>
    <mergeCell ref="E194:E196"/>
    <mergeCell ref="F194:M194"/>
    <mergeCell ref="N194:N196"/>
    <mergeCell ref="O194:O196"/>
    <mergeCell ref="P194:P196"/>
    <mergeCell ref="F195:G195"/>
    <mergeCell ref="H195:I195"/>
    <mergeCell ref="J195:K195"/>
    <mergeCell ref="L195:M195"/>
    <mergeCell ref="AC81:AC82"/>
    <mergeCell ref="AD81:AD82"/>
    <mergeCell ref="AE81:AE82"/>
    <mergeCell ref="AF81:AF82"/>
    <mergeCell ref="W81:W82"/>
    <mergeCell ref="X81:X82"/>
    <mergeCell ref="Y81:Y82"/>
    <mergeCell ref="Z81:Z82"/>
    <mergeCell ref="A157:A159"/>
    <mergeCell ref="B157:B159"/>
    <mergeCell ref="C157:C159"/>
    <mergeCell ref="D157:D159"/>
    <mergeCell ref="E157:E159"/>
    <mergeCell ref="F157:M157"/>
    <mergeCell ref="N157:N159"/>
    <mergeCell ref="O157:O159"/>
    <mergeCell ref="F158:G158"/>
    <mergeCell ref="H158:I158"/>
    <mergeCell ref="J158:K158"/>
    <mergeCell ref="L158:M158"/>
    <mergeCell ref="P104:Q104"/>
    <mergeCell ref="P110:Q110"/>
    <mergeCell ref="A96:E96"/>
    <mergeCell ref="O98:Q98"/>
    <mergeCell ref="W80:AF80"/>
    <mergeCell ref="W50:AF50"/>
    <mergeCell ref="W51:AF51"/>
    <mergeCell ref="W52:W53"/>
    <mergeCell ref="X52:X53"/>
    <mergeCell ref="Y52:Y53"/>
    <mergeCell ref="Z52:Z53"/>
    <mergeCell ref="AA52:AA53"/>
    <mergeCell ref="AB52:AB53"/>
    <mergeCell ref="AC52:AC53"/>
    <mergeCell ref="AD52:AD53"/>
    <mergeCell ref="AE52:AE53"/>
    <mergeCell ref="AF52:AF53"/>
    <mergeCell ref="AJ324:AM325"/>
    <mergeCell ref="W257:AF257"/>
    <mergeCell ref="W258:W259"/>
    <mergeCell ref="AE144:AE145"/>
    <mergeCell ref="AF144:AF145"/>
    <mergeCell ref="AC101:AC102"/>
    <mergeCell ref="AD101:AD102"/>
    <mergeCell ref="AE101:AE102"/>
    <mergeCell ref="AF101:AF102"/>
    <mergeCell ref="W143:AF143"/>
    <mergeCell ref="W144:W145"/>
    <mergeCell ref="X144:X145"/>
    <mergeCell ref="Y144:Y145"/>
    <mergeCell ref="Z144:Z145"/>
    <mergeCell ref="AA144:AA145"/>
    <mergeCell ref="W111:AF111"/>
    <mergeCell ref="W112:W113"/>
    <mergeCell ref="X112:X113"/>
    <mergeCell ref="Y112:Y113"/>
    <mergeCell ref="Z112:Z113"/>
    <mergeCell ref="AA112:AA113"/>
    <mergeCell ref="AB112:AB113"/>
    <mergeCell ref="AC112:AC113"/>
    <mergeCell ref="AD112:AD113"/>
    <mergeCell ref="W9:AF9"/>
    <mergeCell ref="W10:W11"/>
    <mergeCell ref="X10:X11"/>
    <mergeCell ref="Y10:Y11"/>
    <mergeCell ref="Z10:Z11"/>
    <mergeCell ref="AA10:AA11"/>
    <mergeCell ref="AB10:AB11"/>
    <mergeCell ref="AC10:AC11"/>
    <mergeCell ref="AD10:AD11"/>
    <mergeCell ref="AE10:AE11"/>
    <mergeCell ref="AF10:AF11"/>
    <mergeCell ref="A286:E286"/>
    <mergeCell ref="O256:Q256"/>
    <mergeCell ref="P259:Q259"/>
    <mergeCell ref="O215:Q215"/>
    <mergeCell ref="O149:Q149"/>
    <mergeCell ref="X258:X259"/>
    <mergeCell ref="Y258:Y259"/>
    <mergeCell ref="Z258:Z259"/>
    <mergeCell ref="AA258:AA259"/>
    <mergeCell ref="P150:Q150"/>
    <mergeCell ref="P156:Q156"/>
    <mergeCell ref="P157:P159"/>
    <mergeCell ref="Q158:Q159"/>
    <mergeCell ref="A250:E250"/>
    <mergeCell ref="O252:Q252"/>
    <mergeCell ref="Q226:Q227"/>
    <mergeCell ref="A178:E178"/>
    <mergeCell ref="O180:Q180"/>
    <mergeCell ref="O184:Q184"/>
    <mergeCell ref="O185:Q185"/>
    <mergeCell ref="P187:Q187"/>
    <mergeCell ref="P193:Q193"/>
    <mergeCell ref="A194:A196"/>
    <mergeCell ref="B194:B196"/>
    <mergeCell ref="O257:Q257"/>
    <mergeCell ref="W157:AF157"/>
    <mergeCell ref="W158:W159"/>
    <mergeCell ref="X158:X159"/>
    <mergeCell ref="A111:A113"/>
    <mergeCell ref="B111:B113"/>
    <mergeCell ref="C111:C113"/>
    <mergeCell ref="D111:D113"/>
    <mergeCell ref="E111:E113"/>
    <mergeCell ref="F111:M111"/>
    <mergeCell ref="N111:N113"/>
    <mergeCell ref="O111:O113"/>
    <mergeCell ref="P111:P113"/>
    <mergeCell ref="F112:G112"/>
    <mergeCell ref="H112:I112"/>
    <mergeCell ref="J112:K112"/>
    <mergeCell ref="L112:M112"/>
    <mergeCell ref="O143:Q143"/>
    <mergeCell ref="O147:Q147"/>
    <mergeCell ref="O148:Q148"/>
    <mergeCell ref="AB144:AB145"/>
    <mergeCell ref="Q112:Q113"/>
    <mergeCell ref="AD144:AD145"/>
    <mergeCell ref="C194:C196"/>
    <mergeCell ref="H52:I52"/>
    <mergeCell ref="J52:K52"/>
    <mergeCell ref="L52:M52"/>
    <mergeCell ref="Q52:Q53"/>
    <mergeCell ref="O79:Q79"/>
    <mergeCell ref="A80:A82"/>
    <mergeCell ref="B80:B82"/>
    <mergeCell ref="C80:C82"/>
    <mergeCell ref="D80:D82"/>
    <mergeCell ref="E80:E82"/>
    <mergeCell ref="F80:M80"/>
    <mergeCell ref="N80:N82"/>
    <mergeCell ref="O80:O82"/>
    <mergeCell ref="P80:P82"/>
    <mergeCell ref="F81:G81"/>
    <mergeCell ref="H81:I81"/>
    <mergeCell ref="J81:K81"/>
    <mergeCell ref="L81:M81"/>
    <mergeCell ref="Q81:Q82"/>
    <mergeCell ref="O102:Q102"/>
    <mergeCell ref="O103:Q103"/>
    <mergeCell ref="A71:E71"/>
    <mergeCell ref="P73:Q73"/>
    <mergeCell ref="A42:E42"/>
    <mergeCell ref="O9:O11"/>
    <mergeCell ref="P9:P11"/>
    <mergeCell ref="F10:G10"/>
    <mergeCell ref="H10:I10"/>
    <mergeCell ref="J10:K10"/>
    <mergeCell ref="L10:M10"/>
    <mergeCell ref="A37:E37"/>
    <mergeCell ref="P44:Q44"/>
    <mergeCell ref="O50:Q50"/>
    <mergeCell ref="A51:A53"/>
    <mergeCell ref="B51:B53"/>
    <mergeCell ref="C51:C53"/>
    <mergeCell ref="D51:D53"/>
    <mergeCell ref="E51:E53"/>
    <mergeCell ref="F51:M51"/>
    <mergeCell ref="N51:N53"/>
    <mergeCell ref="O51:O53"/>
    <mergeCell ref="P51:P53"/>
    <mergeCell ref="F52:G52"/>
    <mergeCell ref="P2:Q2"/>
    <mergeCell ref="P3:Q3"/>
    <mergeCell ref="P8:Q8"/>
    <mergeCell ref="A9:A11"/>
    <mergeCell ref="B9:B11"/>
    <mergeCell ref="C9:C11"/>
    <mergeCell ref="D9:D11"/>
    <mergeCell ref="E9:E11"/>
    <mergeCell ref="F9:M9"/>
    <mergeCell ref="N9:N11"/>
    <mergeCell ref="Q10:Q11"/>
    <mergeCell ref="O288:Q288"/>
    <mergeCell ref="O292:Q292"/>
    <mergeCell ref="O293:Q293"/>
    <mergeCell ref="P311:P313"/>
    <mergeCell ref="F312:G312"/>
    <mergeCell ref="H312:I312"/>
    <mergeCell ref="J312:K312"/>
    <mergeCell ref="L312:M312"/>
    <mergeCell ref="Q312:Q313"/>
    <mergeCell ref="O296:Q296"/>
    <mergeCell ref="O300:Q300"/>
    <mergeCell ref="P304:Q304"/>
    <mergeCell ref="P310:Q310"/>
    <mergeCell ref="O301:Q301"/>
    <mergeCell ref="A319:E319"/>
    <mergeCell ref="A311:A313"/>
    <mergeCell ref="B311:B313"/>
    <mergeCell ref="C311:C313"/>
    <mergeCell ref="D311:D313"/>
    <mergeCell ref="E311:E313"/>
    <mergeCell ref="F311:M311"/>
    <mergeCell ref="N311:N313"/>
    <mergeCell ref="O311:O313"/>
    <mergeCell ref="AA81:AA82"/>
    <mergeCell ref="AB81:AB82"/>
    <mergeCell ref="W296:AF296"/>
    <mergeCell ref="W297:W298"/>
    <mergeCell ref="X297:X298"/>
    <mergeCell ref="Y297:Y298"/>
    <mergeCell ref="Z297:Z298"/>
    <mergeCell ref="AA297:AA298"/>
    <mergeCell ref="AB297:AB298"/>
    <mergeCell ref="AC297:AC298"/>
    <mergeCell ref="AD297:AD298"/>
    <mergeCell ref="AE297:AE298"/>
    <mergeCell ref="AF297:AF298"/>
    <mergeCell ref="AB258:AB259"/>
    <mergeCell ref="W100:AF100"/>
    <mergeCell ref="W101:W102"/>
    <mergeCell ref="X101:X102"/>
    <mergeCell ref="Y101:Y102"/>
    <mergeCell ref="Z101:Z102"/>
    <mergeCell ref="AA101:AA102"/>
    <mergeCell ref="AB101:AB102"/>
    <mergeCell ref="AC144:AC145"/>
    <mergeCell ref="AE112:AE113"/>
    <mergeCell ref="AF112:AF113"/>
  </mergeCells>
  <printOptions horizontalCentered="1"/>
  <pageMargins left="0.11811023622047245" right="0.11811023622047245" top="0.19685039370078741" bottom="0.11811023622047245" header="0.31496062992125984" footer="0.31496062992125984"/>
  <pageSetup paperSize="9" scale="66" orientation="landscape" horizontalDpi="4294967293" verticalDpi="7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O426"/>
  <sheetViews>
    <sheetView topLeftCell="D82" zoomScale="55" zoomScaleNormal="55" workbookViewId="0">
      <selection activeCell="Y85" sqref="Y85:Z85"/>
    </sheetView>
  </sheetViews>
  <sheetFormatPr defaultRowHeight="12.75" x14ac:dyDescent="0.2"/>
  <cols>
    <col min="1" max="1" width="8.42578125" style="12" customWidth="1"/>
    <col min="2" max="2" width="19" style="12" customWidth="1"/>
    <col min="3" max="3" width="9.85546875" style="12" customWidth="1"/>
    <col min="4" max="4" width="25.7109375" style="12" customWidth="1"/>
    <col min="5" max="5" width="15.42578125" style="12" hidden="1" customWidth="1"/>
    <col min="6" max="6" width="7.5703125" style="12" customWidth="1"/>
    <col min="7" max="7" width="17.85546875" style="12" hidden="1" customWidth="1"/>
    <col min="8" max="8" width="6.28515625" style="12" customWidth="1"/>
    <col min="9" max="9" width="16.5703125" style="12" hidden="1" customWidth="1"/>
    <col min="10" max="10" width="8.5703125" style="12" customWidth="1"/>
    <col min="11" max="11" width="16" style="12" hidden="1" customWidth="1"/>
    <col min="12" max="12" width="10.5703125" style="12" customWidth="1"/>
    <col min="13" max="13" width="15.5703125" style="12" hidden="1" customWidth="1"/>
    <col min="14" max="14" width="7.42578125" style="19" customWidth="1"/>
    <col min="15" max="15" width="21.42578125" style="19" customWidth="1"/>
    <col min="16" max="16" width="15.7109375" style="19" hidden="1" customWidth="1"/>
    <col min="17" max="17" width="14.5703125" style="19" customWidth="1"/>
    <col min="18" max="18" width="7" style="19" hidden="1" customWidth="1"/>
    <col min="19" max="19" width="18.140625" style="19" hidden="1" customWidth="1"/>
    <col min="20" max="20" width="16.85546875" style="19" hidden="1" customWidth="1"/>
    <col min="21" max="21" width="18.42578125" style="19" hidden="1" customWidth="1"/>
    <col min="22" max="22" width="14.28515625" style="19" hidden="1" customWidth="1"/>
    <col min="23" max="23" width="20.140625" style="19" customWidth="1"/>
    <col min="24" max="24" width="22.5703125" style="19" customWidth="1"/>
    <col min="25" max="25" width="21.5703125" style="19" customWidth="1"/>
    <col min="26" max="26" width="20.5703125" style="12" customWidth="1"/>
    <col min="27" max="27" width="19.28515625" style="12" customWidth="1"/>
    <col min="28" max="28" width="18.140625" style="12" customWidth="1"/>
    <col min="29" max="29" width="23" style="12" customWidth="1"/>
    <col min="30" max="30" width="18.85546875" style="12" customWidth="1"/>
    <col min="31" max="31" width="22.7109375" style="12" customWidth="1"/>
    <col min="32" max="32" width="22.42578125" style="12" customWidth="1"/>
    <col min="33" max="35" width="9.140625" style="12"/>
    <col min="36" max="36" width="7.42578125" style="12" customWidth="1"/>
    <col min="37" max="37" width="19.42578125" style="12" customWidth="1"/>
    <col min="38" max="38" width="61" style="12" customWidth="1"/>
    <col min="39" max="39" width="29.140625" style="12" customWidth="1"/>
    <col min="40" max="40" width="9.140625" style="12"/>
    <col min="41" max="41" width="36.85546875" style="12" customWidth="1"/>
    <col min="42" max="16384" width="9.140625" style="12"/>
  </cols>
  <sheetData>
    <row r="1" spans="1:33" ht="20.100000000000001" customHeight="1" x14ac:dyDescent="0.35">
      <c r="A1" s="1"/>
      <c r="B1" s="143"/>
      <c r="C1" s="2"/>
      <c r="D1" s="3"/>
      <c r="E1" s="4"/>
      <c r="F1" s="5"/>
      <c r="G1" s="6"/>
      <c r="H1" s="7"/>
      <c r="I1" s="8"/>
      <c r="J1" s="8"/>
      <c r="K1" s="8"/>
      <c r="L1" s="8"/>
      <c r="M1" s="8"/>
      <c r="N1" s="9"/>
      <c r="O1" s="10"/>
      <c r="P1" s="10"/>
      <c r="Q1" s="10"/>
      <c r="R1" s="9"/>
      <c r="S1" s="10"/>
      <c r="T1" s="10"/>
      <c r="U1" s="10"/>
      <c r="V1" s="10"/>
      <c r="W1" s="106"/>
      <c r="X1" s="106"/>
      <c r="Y1" s="106"/>
      <c r="Z1" s="107"/>
      <c r="AA1" s="107"/>
      <c r="AB1" s="107"/>
      <c r="AC1" s="107"/>
      <c r="AD1" s="107"/>
      <c r="AE1" s="107"/>
      <c r="AF1" s="107"/>
      <c r="AG1" s="107"/>
    </row>
    <row r="2" spans="1:33" ht="20.100000000000001" customHeight="1" x14ac:dyDescent="0.35">
      <c r="A2" s="13" t="s">
        <v>0</v>
      </c>
      <c r="B2" s="13" t="s">
        <v>200</v>
      </c>
      <c r="C2" s="144"/>
      <c r="D2" s="13"/>
      <c r="E2" s="13"/>
      <c r="F2" s="13"/>
      <c r="G2" s="13"/>
      <c r="H2" s="13"/>
      <c r="I2" s="13"/>
      <c r="J2" s="13"/>
      <c r="K2" s="13"/>
      <c r="L2" s="13"/>
      <c r="M2" s="13"/>
      <c r="N2" s="14"/>
      <c r="O2" s="15"/>
      <c r="P2" s="2839" t="s">
        <v>2</v>
      </c>
      <c r="Q2" s="2839"/>
      <c r="R2" s="145"/>
      <c r="S2" s="145"/>
      <c r="T2" s="145"/>
      <c r="U2" s="145"/>
      <c r="V2" s="145"/>
      <c r="W2" s="106"/>
      <c r="X2" s="106"/>
      <c r="Y2" s="106"/>
      <c r="Z2" s="107"/>
      <c r="AA2" s="107"/>
      <c r="AB2" s="107"/>
      <c r="AC2" s="107"/>
      <c r="AD2" s="107"/>
      <c r="AE2" s="107"/>
      <c r="AF2" s="107"/>
      <c r="AG2" s="107"/>
    </row>
    <row r="3" spans="1:33" ht="20.100000000000001" customHeight="1" x14ac:dyDescent="0.35">
      <c r="A3" s="13" t="s">
        <v>3</v>
      </c>
      <c r="B3" s="13" t="s">
        <v>4</v>
      </c>
      <c r="C3" s="144"/>
      <c r="D3" s="13"/>
      <c r="E3" s="13"/>
      <c r="F3" s="13"/>
      <c r="G3" s="13"/>
      <c r="H3" s="13"/>
      <c r="I3" s="13"/>
      <c r="J3" s="13"/>
      <c r="K3" s="13"/>
      <c r="L3" s="13"/>
      <c r="M3" s="13"/>
      <c r="N3" s="14"/>
      <c r="O3" s="16"/>
      <c r="P3" s="2840"/>
      <c r="Q3" s="2840"/>
      <c r="R3" s="145"/>
      <c r="S3" s="145"/>
      <c r="T3" s="145"/>
      <c r="U3" s="145"/>
      <c r="V3" s="145"/>
      <c r="W3" s="106"/>
      <c r="X3" s="106"/>
      <c r="Y3" s="106"/>
      <c r="Z3" s="107"/>
      <c r="AA3" s="107"/>
      <c r="AB3" s="107"/>
      <c r="AC3" s="107"/>
      <c r="AD3" s="107"/>
      <c r="AE3" s="107"/>
      <c r="AF3" s="107"/>
      <c r="AG3" s="107"/>
    </row>
    <row r="4" spans="1:33" ht="20.100000000000001" customHeight="1" x14ac:dyDescent="0.3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14"/>
      <c r="P4" s="145"/>
      <c r="Q4" s="145"/>
      <c r="R4" s="145"/>
      <c r="S4" s="145"/>
      <c r="T4" s="145"/>
      <c r="U4" s="145"/>
      <c r="V4" s="145"/>
      <c r="W4" s="106"/>
      <c r="X4" s="106"/>
      <c r="Y4" s="106"/>
      <c r="Z4" s="107"/>
      <c r="AA4" s="107"/>
      <c r="AB4" s="107"/>
      <c r="AC4" s="107"/>
      <c r="AD4" s="107"/>
      <c r="AE4" s="107"/>
      <c r="AF4" s="107"/>
      <c r="AG4" s="107"/>
    </row>
    <row r="5" spans="1:33" ht="20.100000000000001" customHeight="1" x14ac:dyDescent="0.35">
      <c r="A5" s="13" t="s">
        <v>5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4"/>
      <c r="O5" s="14"/>
      <c r="P5" s="145"/>
      <c r="Q5" s="145"/>
      <c r="R5" s="145"/>
      <c r="S5" s="145"/>
      <c r="T5" s="145"/>
      <c r="U5" s="145"/>
      <c r="V5" s="145"/>
      <c r="W5" s="106"/>
      <c r="X5" s="106"/>
      <c r="Y5" s="106"/>
      <c r="Z5" s="107"/>
      <c r="AA5" s="107"/>
      <c r="AB5" s="107"/>
      <c r="AC5" s="107"/>
      <c r="AD5" s="107"/>
      <c r="AE5" s="107"/>
      <c r="AF5" s="107"/>
      <c r="AG5" s="107"/>
    </row>
    <row r="6" spans="1:33" ht="20.100000000000001" customHeight="1" x14ac:dyDescent="0.35">
      <c r="A6" s="13" t="s">
        <v>6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4"/>
      <c r="O6" s="14"/>
      <c r="P6" s="145"/>
      <c r="Q6" s="145"/>
      <c r="R6" s="145"/>
      <c r="S6" s="145"/>
      <c r="T6" s="145"/>
      <c r="U6" s="145"/>
      <c r="V6" s="145"/>
      <c r="W6" s="106"/>
      <c r="X6" s="106"/>
      <c r="Y6" s="106"/>
      <c r="Z6" s="107"/>
      <c r="AA6" s="107"/>
      <c r="AB6" s="107"/>
      <c r="AC6" s="107"/>
      <c r="AD6" s="107"/>
      <c r="AE6" s="107"/>
      <c r="AF6" s="107"/>
      <c r="AG6" s="107"/>
    </row>
    <row r="7" spans="1:33" ht="20.100000000000001" customHeight="1" x14ac:dyDescent="0.35">
      <c r="A7" s="13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4"/>
      <c r="O7" s="14"/>
      <c r="P7" s="145"/>
      <c r="Q7" s="145"/>
      <c r="R7" s="146"/>
      <c r="S7" s="145"/>
      <c r="T7" s="145"/>
      <c r="U7" s="145"/>
      <c r="V7" s="145"/>
      <c r="W7" s="106"/>
      <c r="X7" s="106"/>
      <c r="Y7" s="106"/>
      <c r="Z7" s="107"/>
      <c r="AA7" s="107"/>
      <c r="AB7" s="107"/>
      <c r="AC7" s="107"/>
      <c r="AD7" s="107"/>
      <c r="AE7" s="107"/>
      <c r="AF7" s="107"/>
      <c r="AG7" s="107"/>
    </row>
    <row r="8" spans="1:33" ht="20.100000000000001" customHeight="1" thickBot="1" x14ac:dyDescent="0.4">
      <c r="A8" s="13" t="s">
        <v>8</v>
      </c>
      <c r="B8" s="13"/>
      <c r="C8" s="13"/>
      <c r="D8" s="13"/>
      <c r="E8" s="13"/>
      <c r="F8" s="13"/>
      <c r="G8" s="147"/>
      <c r="H8" s="147"/>
      <c r="I8" s="13"/>
      <c r="J8" s="13"/>
      <c r="K8" s="13"/>
      <c r="L8" s="13"/>
      <c r="M8" s="13"/>
      <c r="N8" s="148"/>
      <c r="O8" s="149"/>
      <c r="P8" s="150" t="s">
        <v>9</v>
      </c>
      <c r="Q8" s="150"/>
      <c r="R8" s="146"/>
      <c r="S8" s="145"/>
      <c r="T8" s="145"/>
      <c r="U8" s="145"/>
      <c r="V8" s="145"/>
      <c r="W8" s="106"/>
      <c r="X8" s="106"/>
      <c r="Y8" s="106"/>
      <c r="Z8" s="107"/>
      <c r="AA8" s="107"/>
      <c r="AB8" s="107"/>
      <c r="AC8" s="107"/>
      <c r="AD8" s="107"/>
      <c r="AE8" s="107"/>
      <c r="AF8" s="107"/>
      <c r="AG8" s="107"/>
    </row>
    <row r="9" spans="1:33" ht="20.100000000000001" customHeight="1" thickBot="1" x14ac:dyDescent="0.4">
      <c r="A9" s="2841" t="s">
        <v>10</v>
      </c>
      <c r="B9" s="2844" t="s">
        <v>11</v>
      </c>
      <c r="C9" s="2844" t="s">
        <v>12</v>
      </c>
      <c r="D9" s="2844" t="s">
        <v>13</v>
      </c>
      <c r="E9" s="2844" t="s">
        <v>14</v>
      </c>
      <c r="F9" s="2847" t="s">
        <v>15</v>
      </c>
      <c r="G9" s="2848"/>
      <c r="H9" s="2848"/>
      <c r="I9" s="2848"/>
      <c r="J9" s="2848"/>
      <c r="K9" s="2848"/>
      <c r="L9" s="2848"/>
      <c r="M9" s="2849"/>
      <c r="N9" s="2850" t="s">
        <v>16</v>
      </c>
      <c r="O9" s="2850" t="s">
        <v>17</v>
      </c>
      <c r="P9" s="2850" t="s">
        <v>18</v>
      </c>
      <c r="Q9" s="151" t="s">
        <v>19</v>
      </c>
      <c r="R9" s="94"/>
      <c r="S9" s="94"/>
      <c r="T9" s="94"/>
      <c r="U9" s="94"/>
      <c r="V9" s="94"/>
      <c r="W9" s="2857" t="s">
        <v>107</v>
      </c>
      <c r="X9" s="2856"/>
      <c r="Y9" s="2856"/>
      <c r="Z9" s="2856"/>
      <c r="AA9" s="2856"/>
      <c r="AB9" s="2856"/>
      <c r="AC9" s="2856"/>
      <c r="AD9" s="2856"/>
      <c r="AE9" s="2856"/>
      <c r="AF9" s="2856"/>
      <c r="AG9" s="107"/>
    </row>
    <row r="10" spans="1:33" ht="20.100000000000001" customHeight="1" thickBot="1" x14ac:dyDescent="0.4">
      <c r="A10" s="2842"/>
      <c r="B10" s="2845"/>
      <c r="C10" s="2845"/>
      <c r="D10" s="2845"/>
      <c r="E10" s="2845"/>
      <c r="F10" s="2858" t="s">
        <v>20</v>
      </c>
      <c r="G10" s="2858"/>
      <c r="H10" s="2858" t="s">
        <v>21</v>
      </c>
      <c r="I10" s="2858"/>
      <c r="J10" s="2858" t="s">
        <v>22</v>
      </c>
      <c r="K10" s="2858"/>
      <c r="L10" s="2858" t="s">
        <v>23</v>
      </c>
      <c r="M10" s="2858"/>
      <c r="N10" s="2851"/>
      <c r="O10" s="2851"/>
      <c r="P10" s="2851"/>
      <c r="Q10" s="2859" t="s">
        <v>24</v>
      </c>
      <c r="R10" s="94"/>
      <c r="S10" s="94"/>
      <c r="T10" s="94"/>
      <c r="U10" s="94"/>
      <c r="V10" s="94"/>
      <c r="W10" s="2857" t="s">
        <v>108</v>
      </c>
      <c r="X10" s="2856" t="s">
        <v>109</v>
      </c>
      <c r="Y10" s="2856" t="s">
        <v>108</v>
      </c>
      <c r="Z10" s="2856" t="s">
        <v>110</v>
      </c>
      <c r="AA10" s="2856" t="s">
        <v>108</v>
      </c>
      <c r="AB10" s="2853" t="s">
        <v>111</v>
      </c>
      <c r="AC10" s="2856" t="s">
        <v>108</v>
      </c>
      <c r="AD10" s="2853" t="s">
        <v>112</v>
      </c>
      <c r="AE10" s="2854" t="s">
        <v>113</v>
      </c>
      <c r="AF10" s="2855" t="s">
        <v>114</v>
      </c>
      <c r="AG10" s="107"/>
    </row>
    <row r="11" spans="1:33" ht="20.100000000000001" customHeight="1" thickBot="1" x14ac:dyDescent="0.4">
      <c r="A11" s="2843"/>
      <c r="B11" s="2846"/>
      <c r="C11" s="2846"/>
      <c r="D11" s="2846"/>
      <c r="E11" s="2846"/>
      <c r="F11" s="152" t="s">
        <v>25</v>
      </c>
      <c r="G11" s="152" t="s">
        <v>26</v>
      </c>
      <c r="H11" s="152" t="s">
        <v>25</v>
      </c>
      <c r="I11" s="152" t="s">
        <v>26</v>
      </c>
      <c r="J11" s="152" t="s">
        <v>25</v>
      </c>
      <c r="K11" s="152" t="s">
        <v>26</v>
      </c>
      <c r="L11" s="152" t="s">
        <v>25</v>
      </c>
      <c r="M11" s="152" t="s">
        <v>26</v>
      </c>
      <c r="N11" s="2852"/>
      <c r="O11" s="2852"/>
      <c r="P11" s="2852"/>
      <c r="Q11" s="2860"/>
      <c r="R11" s="18"/>
      <c r="S11" s="9" t="s">
        <v>20</v>
      </c>
      <c r="T11" s="9" t="s">
        <v>27</v>
      </c>
      <c r="U11" s="9" t="s">
        <v>28</v>
      </c>
      <c r="V11" s="9" t="s">
        <v>29</v>
      </c>
      <c r="W11" s="2857"/>
      <c r="X11" s="2856"/>
      <c r="Y11" s="2856"/>
      <c r="Z11" s="2856"/>
      <c r="AA11" s="2856"/>
      <c r="AB11" s="2853"/>
      <c r="AC11" s="2856"/>
      <c r="AD11" s="2853"/>
      <c r="AE11" s="2854"/>
      <c r="AF11" s="2855"/>
      <c r="AG11" s="107"/>
    </row>
    <row r="12" spans="1:33" ht="20.100000000000001" customHeight="1" x14ac:dyDescent="0.35">
      <c r="A12" s="153">
        <v>1</v>
      </c>
      <c r="B12" s="154">
        <v>43543</v>
      </c>
      <c r="C12" s="155">
        <v>309</v>
      </c>
      <c r="D12" s="156" t="s">
        <v>47</v>
      </c>
      <c r="E12" s="157" t="s">
        <v>43</v>
      </c>
      <c r="F12" s="158">
        <v>5</v>
      </c>
      <c r="G12" s="159">
        <f t="shared" ref="G12:G18" si="0">F12*S12</f>
        <v>6659090</v>
      </c>
      <c r="H12" s="160"/>
      <c r="I12" s="161">
        <f t="shared" ref="I12:I18" si="1">H12*T12</f>
        <v>0</v>
      </c>
      <c r="J12" s="162">
        <v>5</v>
      </c>
      <c r="K12" s="161">
        <f t="shared" ref="K12:K18" si="2">J12*U12</f>
        <v>11159090</v>
      </c>
      <c r="L12" s="163">
        <v>1</v>
      </c>
      <c r="M12" s="161">
        <f t="shared" ref="M12:M18" si="3">L12*V12</f>
        <v>431818</v>
      </c>
      <c r="N12" s="164">
        <f t="shared" ref="N12:O18" si="4">+L12+J12+H12+F12</f>
        <v>11</v>
      </c>
      <c r="O12" s="165">
        <f t="shared" si="4"/>
        <v>18249998</v>
      </c>
      <c r="P12" s="166">
        <f t="shared" ref="P12:P18" si="5">+N12*40000</f>
        <v>440000</v>
      </c>
      <c r="Q12" s="167"/>
      <c r="S12" s="10">
        <f t="shared" ref="S12:S18" si="6">1331818</f>
        <v>1331818</v>
      </c>
      <c r="T12" s="10">
        <f t="shared" ref="T12:T18" si="7">1931818</f>
        <v>1931818</v>
      </c>
      <c r="U12" s="10">
        <f t="shared" ref="U12:U18" si="8">2231818</f>
        <v>2231818</v>
      </c>
      <c r="V12" s="10">
        <f t="shared" ref="V12:V18" si="9">431818</f>
        <v>431818</v>
      </c>
      <c r="W12" s="112">
        <v>43536</v>
      </c>
      <c r="X12" s="111">
        <v>15250000</v>
      </c>
      <c r="Y12" s="112">
        <v>43538</v>
      </c>
      <c r="Z12" s="111">
        <v>3000000</v>
      </c>
      <c r="AA12" s="111"/>
      <c r="AB12" s="113"/>
      <c r="AC12" s="113"/>
      <c r="AD12" s="114"/>
      <c r="AE12" s="115">
        <f>X12+Z12+AB12+AD12</f>
        <v>18250000</v>
      </c>
      <c r="AF12" s="116">
        <f t="shared" ref="AF12:AF18" si="10">O12-AE12</f>
        <v>-2</v>
      </c>
      <c r="AG12" s="117"/>
    </row>
    <row r="13" spans="1:33" ht="20.100000000000001" customHeight="1" x14ac:dyDescent="0.35">
      <c r="A13" s="168">
        <f>+A12+1</f>
        <v>2</v>
      </c>
      <c r="B13" s="154">
        <f>+B12</f>
        <v>43543</v>
      </c>
      <c r="C13" s="169">
        <f>+C12+1</f>
        <v>310</v>
      </c>
      <c r="D13" s="156" t="s">
        <v>42</v>
      </c>
      <c r="E13" s="157" t="s">
        <v>43</v>
      </c>
      <c r="F13" s="170">
        <v>5</v>
      </c>
      <c r="G13" s="159">
        <f t="shared" si="0"/>
        <v>6659090</v>
      </c>
      <c r="H13" s="160"/>
      <c r="I13" s="161">
        <f t="shared" si="1"/>
        <v>0</v>
      </c>
      <c r="J13" s="162">
        <v>5</v>
      </c>
      <c r="K13" s="161">
        <f t="shared" si="2"/>
        <v>11159090</v>
      </c>
      <c r="L13" s="163"/>
      <c r="M13" s="161">
        <f t="shared" si="3"/>
        <v>0</v>
      </c>
      <c r="N13" s="171">
        <f t="shared" si="4"/>
        <v>10</v>
      </c>
      <c r="O13" s="165">
        <f t="shared" si="4"/>
        <v>17818180</v>
      </c>
      <c r="P13" s="166">
        <f t="shared" si="5"/>
        <v>400000</v>
      </c>
      <c r="Q13" s="167"/>
      <c r="S13" s="10">
        <f t="shared" si="6"/>
        <v>1331818</v>
      </c>
      <c r="T13" s="10">
        <f t="shared" si="7"/>
        <v>1931818</v>
      </c>
      <c r="U13" s="10">
        <f t="shared" si="8"/>
        <v>2231818</v>
      </c>
      <c r="V13" s="10">
        <f t="shared" si="9"/>
        <v>431818</v>
      </c>
      <c r="W13" s="112">
        <v>43536</v>
      </c>
      <c r="X13" s="111">
        <v>13818180</v>
      </c>
      <c r="Y13" s="112">
        <v>43538</v>
      </c>
      <c r="Z13" s="111">
        <v>4000000</v>
      </c>
      <c r="AA13" s="111"/>
      <c r="AB13" s="113"/>
      <c r="AC13" s="113"/>
      <c r="AD13" s="114"/>
      <c r="AE13" s="115">
        <f t="shared" ref="AE13:AE18" si="11">X13+Z13+AB13+AD13</f>
        <v>17818180</v>
      </c>
      <c r="AF13" s="116">
        <f t="shared" si="10"/>
        <v>0</v>
      </c>
      <c r="AG13" s="107"/>
    </row>
    <row r="14" spans="1:33" ht="19.5" customHeight="1" x14ac:dyDescent="0.35">
      <c r="A14" s="168">
        <f>+A13+1</f>
        <v>3</v>
      </c>
      <c r="B14" s="154">
        <f>+B13</f>
        <v>43543</v>
      </c>
      <c r="C14" s="169">
        <f>+C13+1</f>
        <v>311</v>
      </c>
      <c r="D14" s="156" t="s">
        <v>52</v>
      </c>
      <c r="E14" s="157" t="s">
        <v>43</v>
      </c>
      <c r="F14" s="170">
        <v>5</v>
      </c>
      <c r="G14" s="159">
        <f t="shared" si="0"/>
        <v>6659090</v>
      </c>
      <c r="H14" s="160"/>
      <c r="I14" s="161">
        <f t="shared" si="1"/>
        <v>0</v>
      </c>
      <c r="J14" s="162">
        <v>4</v>
      </c>
      <c r="K14" s="161">
        <f t="shared" si="2"/>
        <v>8927272</v>
      </c>
      <c r="L14" s="163">
        <v>1</v>
      </c>
      <c r="M14" s="161">
        <f t="shared" si="3"/>
        <v>431818</v>
      </c>
      <c r="N14" s="171">
        <f t="shared" si="4"/>
        <v>10</v>
      </c>
      <c r="O14" s="165">
        <f t="shared" si="4"/>
        <v>16018180</v>
      </c>
      <c r="P14" s="166">
        <f t="shared" si="5"/>
        <v>400000</v>
      </c>
      <c r="Q14" s="167"/>
      <c r="S14" s="10">
        <f t="shared" si="6"/>
        <v>1331818</v>
      </c>
      <c r="T14" s="10">
        <f t="shared" si="7"/>
        <v>1931818</v>
      </c>
      <c r="U14" s="10">
        <f t="shared" si="8"/>
        <v>2231818</v>
      </c>
      <c r="V14" s="10">
        <f t="shared" si="9"/>
        <v>431818</v>
      </c>
      <c r="W14" s="112">
        <v>43530</v>
      </c>
      <c r="X14" s="111">
        <v>16018180</v>
      </c>
      <c r="Y14" s="110"/>
      <c r="Z14" s="111"/>
      <c r="AA14" s="111"/>
      <c r="AB14" s="113"/>
      <c r="AC14" s="113"/>
      <c r="AD14" s="114"/>
      <c r="AE14" s="115">
        <f t="shared" si="11"/>
        <v>16018180</v>
      </c>
      <c r="AF14" s="116">
        <f t="shared" si="10"/>
        <v>0</v>
      </c>
      <c r="AG14" s="107"/>
    </row>
    <row r="15" spans="1:33" ht="18" customHeight="1" x14ac:dyDescent="0.35">
      <c r="A15" s="168">
        <f>+A14+1</f>
        <v>4</v>
      </c>
      <c r="B15" s="154">
        <f>+B14</f>
        <v>43543</v>
      </c>
      <c r="C15" s="169">
        <f>+C14+1</f>
        <v>312</v>
      </c>
      <c r="D15" s="156" t="s">
        <v>53</v>
      </c>
      <c r="E15" s="157" t="s">
        <v>43</v>
      </c>
      <c r="F15" s="170">
        <v>5</v>
      </c>
      <c r="G15" s="159">
        <f t="shared" si="0"/>
        <v>6659090</v>
      </c>
      <c r="H15" s="160"/>
      <c r="I15" s="161">
        <f t="shared" si="1"/>
        <v>0</v>
      </c>
      <c r="J15" s="162">
        <v>5</v>
      </c>
      <c r="K15" s="161">
        <f t="shared" si="2"/>
        <v>11159090</v>
      </c>
      <c r="L15" s="163"/>
      <c r="M15" s="161">
        <f t="shared" si="3"/>
        <v>0</v>
      </c>
      <c r="N15" s="171">
        <f t="shared" si="4"/>
        <v>10</v>
      </c>
      <c r="O15" s="165">
        <f t="shared" si="4"/>
        <v>17818180</v>
      </c>
      <c r="P15" s="166">
        <f t="shared" si="5"/>
        <v>400000</v>
      </c>
      <c r="Q15" s="167"/>
      <c r="S15" s="10">
        <f t="shared" si="6"/>
        <v>1331818</v>
      </c>
      <c r="T15" s="10">
        <f t="shared" si="7"/>
        <v>1931818</v>
      </c>
      <c r="U15" s="10">
        <f t="shared" si="8"/>
        <v>2231818</v>
      </c>
      <c r="V15" s="10">
        <f t="shared" si="9"/>
        <v>431818</v>
      </c>
      <c r="W15" s="112">
        <v>43544</v>
      </c>
      <c r="X15" s="111">
        <v>5075000</v>
      </c>
      <c r="Y15" s="110"/>
      <c r="Z15" s="111"/>
      <c r="AA15" s="111"/>
      <c r="AB15" s="113"/>
      <c r="AC15" s="113"/>
      <c r="AD15" s="114"/>
      <c r="AE15" s="115">
        <f t="shared" si="11"/>
        <v>5075000</v>
      </c>
      <c r="AF15" s="116">
        <f t="shared" si="10"/>
        <v>12743180</v>
      </c>
      <c r="AG15" s="440" t="s">
        <v>258</v>
      </c>
    </row>
    <row r="16" spans="1:33" ht="20.100000000000001" customHeight="1" x14ac:dyDescent="0.35">
      <c r="A16" s="168">
        <f>+A15+1</f>
        <v>5</v>
      </c>
      <c r="B16" s="154">
        <f>+B15</f>
        <v>43543</v>
      </c>
      <c r="C16" s="169">
        <f>+C15+1</f>
        <v>313</v>
      </c>
      <c r="D16" s="156" t="s">
        <v>39</v>
      </c>
      <c r="E16" s="157" t="s">
        <v>43</v>
      </c>
      <c r="F16" s="170">
        <v>5</v>
      </c>
      <c r="G16" s="159">
        <f t="shared" si="0"/>
        <v>6659090</v>
      </c>
      <c r="H16" s="160"/>
      <c r="I16" s="161">
        <f t="shared" si="1"/>
        <v>0</v>
      </c>
      <c r="J16" s="162">
        <v>5</v>
      </c>
      <c r="K16" s="161">
        <f t="shared" si="2"/>
        <v>11159090</v>
      </c>
      <c r="L16" s="163"/>
      <c r="M16" s="161">
        <f t="shared" si="3"/>
        <v>0</v>
      </c>
      <c r="N16" s="171">
        <f t="shared" si="4"/>
        <v>10</v>
      </c>
      <c r="O16" s="165">
        <f t="shared" si="4"/>
        <v>17818180</v>
      </c>
      <c r="P16" s="166">
        <f t="shared" si="5"/>
        <v>400000</v>
      </c>
      <c r="Q16" s="167"/>
      <c r="S16" s="10">
        <f t="shared" si="6"/>
        <v>1331818</v>
      </c>
      <c r="T16" s="10">
        <f t="shared" si="7"/>
        <v>1931818</v>
      </c>
      <c r="U16" s="10">
        <f t="shared" si="8"/>
        <v>2231818</v>
      </c>
      <c r="V16" s="10">
        <f t="shared" si="9"/>
        <v>431818</v>
      </c>
      <c r="W16" s="112">
        <v>43510</v>
      </c>
      <c r="X16" s="111">
        <v>6750002</v>
      </c>
      <c r="Y16" s="112">
        <v>43530</v>
      </c>
      <c r="Z16" s="111">
        <v>11068178</v>
      </c>
      <c r="AA16" s="111"/>
      <c r="AB16" s="113"/>
      <c r="AC16" s="113"/>
      <c r="AD16" s="114"/>
      <c r="AE16" s="115">
        <f t="shared" si="11"/>
        <v>17818180</v>
      </c>
      <c r="AF16" s="116">
        <f t="shared" si="10"/>
        <v>0</v>
      </c>
      <c r="AG16" s="107"/>
    </row>
    <row r="17" spans="1:33" ht="18.75" customHeight="1" x14ac:dyDescent="0.35">
      <c r="A17" s="168">
        <f>+A16+1</f>
        <v>6</v>
      </c>
      <c r="B17" s="154">
        <f>+B16</f>
        <v>43543</v>
      </c>
      <c r="C17" s="169">
        <f>+C16+1</f>
        <v>314</v>
      </c>
      <c r="D17" s="156" t="s">
        <v>45</v>
      </c>
      <c r="E17" s="157" t="s">
        <v>43</v>
      </c>
      <c r="F17" s="170">
        <v>5</v>
      </c>
      <c r="G17" s="159">
        <f t="shared" si="0"/>
        <v>6659090</v>
      </c>
      <c r="H17" s="160"/>
      <c r="I17" s="161">
        <f t="shared" si="1"/>
        <v>0</v>
      </c>
      <c r="J17" s="162">
        <v>4</v>
      </c>
      <c r="K17" s="161">
        <f t="shared" si="2"/>
        <v>8927272</v>
      </c>
      <c r="L17" s="163">
        <v>1</v>
      </c>
      <c r="M17" s="161">
        <f t="shared" si="3"/>
        <v>431818</v>
      </c>
      <c r="N17" s="171">
        <f t="shared" si="4"/>
        <v>10</v>
      </c>
      <c r="O17" s="165">
        <f t="shared" si="4"/>
        <v>16018180</v>
      </c>
      <c r="P17" s="166">
        <f t="shared" si="5"/>
        <v>400000</v>
      </c>
      <c r="Q17" s="167"/>
      <c r="S17" s="10">
        <f t="shared" si="6"/>
        <v>1331818</v>
      </c>
      <c r="T17" s="10">
        <f t="shared" si="7"/>
        <v>1931818</v>
      </c>
      <c r="U17" s="10">
        <f t="shared" si="8"/>
        <v>2231818</v>
      </c>
      <c r="V17" s="10">
        <f t="shared" si="9"/>
        <v>431818</v>
      </c>
      <c r="W17" s="112">
        <v>43556</v>
      </c>
      <c r="X17" s="111">
        <v>3071360</v>
      </c>
      <c r="Y17" s="111"/>
      <c r="Z17" s="111"/>
      <c r="AA17" s="111"/>
      <c r="AB17" s="113"/>
      <c r="AC17" s="113"/>
      <c r="AD17" s="114"/>
      <c r="AE17" s="115">
        <f t="shared" si="11"/>
        <v>3071360</v>
      </c>
      <c r="AF17" s="116">
        <f t="shared" si="10"/>
        <v>12946820</v>
      </c>
      <c r="AG17" s="440" t="s">
        <v>258</v>
      </c>
    </row>
    <row r="18" spans="1:33" ht="24" thickBot="1" x14ac:dyDescent="0.4">
      <c r="A18" s="168"/>
      <c r="B18" s="172"/>
      <c r="C18" s="173"/>
      <c r="D18" s="174"/>
      <c r="E18" s="157"/>
      <c r="F18" s="170"/>
      <c r="G18" s="159">
        <f t="shared" si="0"/>
        <v>0</v>
      </c>
      <c r="H18" s="160"/>
      <c r="I18" s="161">
        <f t="shared" si="1"/>
        <v>0</v>
      </c>
      <c r="J18" s="162"/>
      <c r="K18" s="161">
        <f t="shared" si="2"/>
        <v>0</v>
      </c>
      <c r="L18" s="163"/>
      <c r="M18" s="161">
        <f t="shared" si="3"/>
        <v>0</v>
      </c>
      <c r="N18" s="164">
        <f t="shared" si="4"/>
        <v>0</v>
      </c>
      <c r="O18" s="165">
        <f t="shared" si="4"/>
        <v>0</v>
      </c>
      <c r="P18" s="166">
        <f t="shared" si="5"/>
        <v>0</v>
      </c>
      <c r="Q18" s="167"/>
      <c r="S18" s="10">
        <f t="shared" si="6"/>
        <v>1331818</v>
      </c>
      <c r="T18" s="10">
        <f t="shared" si="7"/>
        <v>1931818</v>
      </c>
      <c r="U18" s="10">
        <f t="shared" si="8"/>
        <v>2231818</v>
      </c>
      <c r="V18" s="10">
        <f t="shared" si="9"/>
        <v>431818</v>
      </c>
      <c r="W18" s="292"/>
      <c r="X18" s="111"/>
      <c r="Y18" s="111"/>
      <c r="Z18" s="111"/>
      <c r="AA18" s="111"/>
      <c r="AB18" s="113"/>
      <c r="AC18" s="113"/>
      <c r="AD18" s="114"/>
      <c r="AE18" s="115">
        <f t="shared" si="11"/>
        <v>0</v>
      </c>
      <c r="AF18" s="116">
        <f t="shared" si="10"/>
        <v>0</v>
      </c>
      <c r="AG18" s="107"/>
    </row>
    <row r="19" spans="1:33" ht="18.75" customHeight="1" thickBot="1" x14ac:dyDescent="0.4">
      <c r="A19" s="2787" t="s">
        <v>60</v>
      </c>
      <c r="B19" s="2788"/>
      <c r="C19" s="2788"/>
      <c r="D19" s="2788"/>
      <c r="E19" s="2788"/>
      <c r="F19" s="175">
        <f t="shared" ref="F19:P19" si="12">SUM(F12:F18)</f>
        <v>30</v>
      </c>
      <c r="G19" s="175">
        <f t="shared" si="12"/>
        <v>39954540</v>
      </c>
      <c r="H19" s="175">
        <f t="shared" si="12"/>
        <v>0</v>
      </c>
      <c r="I19" s="175">
        <f t="shared" si="12"/>
        <v>0</v>
      </c>
      <c r="J19" s="175">
        <f t="shared" si="12"/>
        <v>28</v>
      </c>
      <c r="K19" s="175">
        <f t="shared" si="12"/>
        <v>62490904</v>
      </c>
      <c r="L19" s="175">
        <f t="shared" si="12"/>
        <v>3</v>
      </c>
      <c r="M19" s="175">
        <f t="shared" si="12"/>
        <v>1295454</v>
      </c>
      <c r="N19" s="175">
        <f t="shared" si="12"/>
        <v>61</v>
      </c>
      <c r="O19" s="175">
        <f t="shared" si="12"/>
        <v>103740898</v>
      </c>
      <c r="P19" s="175">
        <f t="shared" si="12"/>
        <v>2440000</v>
      </c>
      <c r="Q19" s="176"/>
      <c r="R19" s="145"/>
      <c r="S19" s="10"/>
      <c r="T19" s="10"/>
      <c r="U19" s="10"/>
      <c r="V19" s="10"/>
      <c r="W19" s="293" t="s">
        <v>115</v>
      </c>
      <c r="X19" s="118">
        <f t="shared" ref="X19:AF19" si="13">SUM(X12:X18)</f>
        <v>59982722</v>
      </c>
      <c r="Y19" s="118">
        <f t="shared" si="13"/>
        <v>130606</v>
      </c>
      <c r="Z19" s="118">
        <f t="shared" si="13"/>
        <v>18068178</v>
      </c>
      <c r="AA19" s="118">
        <f t="shared" si="13"/>
        <v>0</v>
      </c>
      <c r="AB19" s="118">
        <f t="shared" si="13"/>
        <v>0</v>
      </c>
      <c r="AC19" s="118">
        <f t="shared" si="13"/>
        <v>0</v>
      </c>
      <c r="AD19" s="118">
        <f t="shared" si="13"/>
        <v>0</v>
      </c>
      <c r="AE19" s="118">
        <f t="shared" si="13"/>
        <v>78050900</v>
      </c>
      <c r="AF19" s="118">
        <f t="shared" si="13"/>
        <v>25689998</v>
      </c>
      <c r="AG19" s="107"/>
    </row>
    <row r="20" spans="1:33" ht="18.75" customHeight="1" x14ac:dyDescent="0.35">
      <c r="A20" s="12" t="s">
        <v>61</v>
      </c>
      <c r="F20" s="20"/>
      <c r="P20" s="177"/>
      <c r="R20" s="145"/>
      <c r="S20" s="10"/>
      <c r="T20" s="10"/>
      <c r="U20" s="10"/>
      <c r="V20" s="10"/>
      <c r="W20" s="123"/>
      <c r="X20" s="106"/>
      <c r="Y20" s="106"/>
      <c r="Z20" s="107"/>
      <c r="AA20" s="107"/>
      <c r="AB20" s="107"/>
      <c r="AC20" s="107"/>
      <c r="AD20" s="107"/>
      <c r="AE20" s="124"/>
      <c r="AF20" s="125"/>
      <c r="AG20" s="107"/>
    </row>
    <row r="21" spans="1:33" ht="18.75" customHeight="1" x14ac:dyDescent="0.35">
      <c r="F21" s="178"/>
      <c r="G21" s="179"/>
      <c r="H21" s="178"/>
      <c r="I21" s="180"/>
      <c r="J21" s="178"/>
      <c r="K21" s="179"/>
      <c r="L21" s="178"/>
      <c r="N21" s="12"/>
      <c r="O21" s="2861" t="s">
        <v>62</v>
      </c>
      <c r="P21" s="2861"/>
      <c r="Q21" s="2861"/>
      <c r="R21" s="145"/>
      <c r="S21" s="145"/>
      <c r="T21" s="145"/>
      <c r="U21" s="145"/>
      <c r="V21" s="145"/>
      <c r="W21" s="123"/>
      <c r="X21" s="106"/>
      <c r="Y21" s="106"/>
      <c r="Z21" s="107"/>
      <c r="AA21" s="107"/>
      <c r="AB21" s="107"/>
      <c r="AC21" s="107"/>
      <c r="AD21" s="107"/>
      <c r="AE21" s="124"/>
      <c r="AF21" s="125"/>
      <c r="AG21" s="107"/>
    </row>
    <row r="22" spans="1:33" ht="18.75" customHeight="1" x14ac:dyDescent="0.35">
      <c r="F22" s="181"/>
      <c r="H22" s="181"/>
      <c r="J22" s="181"/>
      <c r="L22" s="181"/>
      <c r="N22" s="181"/>
      <c r="O22" s="181"/>
      <c r="P22" s="181"/>
      <c r="Q22" s="181"/>
      <c r="R22" s="146"/>
      <c r="S22" s="145"/>
      <c r="T22" s="145"/>
      <c r="U22" s="145"/>
      <c r="V22" s="145"/>
      <c r="W22" s="106"/>
      <c r="X22" s="106"/>
      <c r="Y22" s="106"/>
      <c r="Z22" s="107"/>
      <c r="AA22" s="107"/>
      <c r="AB22" s="107"/>
      <c r="AC22" s="107"/>
      <c r="AD22" s="107"/>
      <c r="AE22" s="124"/>
      <c r="AF22" s="125"/>
      <c r="AG22" s="107"/>
    </row>
    <row r="23" spans="1:33" ht="18.75" customHeight="1" x14ac:dyDescent="0.35">
      <c r="F23" s="182"/>
      <c r="H23" s="182"/>
      <c r="J23" s="182"/>
      <c r="L23" s="182"/>
      <c r="N23" s="12"/>
      <c r="O23" s="145"/>
      <c r="P23" s="145"/>
      <c r="Q23" s="145"/>
      <c r="R23" s="146"/>
      <c r="S23" s="145"/>
      <c r="T23" s="145"/>
      <c r="U23" s="145"/>
      <c r="V23" s="145"/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17"/>
    </row>
    <row r="24" spans="1:33" ht="18.75" customHeight="1" x14ac:dyDescent="0.35">
      <c r="N24" s="12"/>
      <c r="O24" s="145"/>
      <c r="P24" s="145"/>
      <c r="Q24" s="145"/>
      <c r="R24" s="94"/>
      <c r="S24" s="94"/>
      <c r="T24" s="94"/>
      <c r="U24" s="94"/>
      <c r="V24" s="94"/>
      <c r="W24" s="106"/>
      <c r="X24" s="106"/>
      <c r="Y24" s="106"/>
      <c r="Z24" s="107"/>
      <c r="AA24" s="107"/>
      <c r="AB24" s="107"/>
      <c r="AC24" s="107"/>
      <c r="AD24" s="107"/>
      <c r="AE24" s="107"/>
      <c r="AF24" s="107"/>
      <c r="AG24" s="107"/>
    </row>
    <row r="25" spans="1:33" ht="18.75" customHeight="1" x14ac:dyDescent="0.35">
      <c r="N25" s="12"/>
      <c r="O25" s="2862" t="s">
        <v>63</v>
      </c>
      <c r="P25" s="2862"/>
      <c r="Q25" s="2862"/>
      <c r="R25" s="94"/>
      <c r="S25" s="94"/>
      <c r="T25" s="94"/>
      <c r="U25" s="94"/>
      <c r="V25" s="94"/>
      <c r="W25" s="106"/>
      <c r="X25" s="106"/>
      <c r="Y25" s="106"/>
      <c r="Z25" s="107"/>
      <c r="AA25" s="107"/>
      <c r="AB25" s="107"/>
      <c r="AC25" s="107"/>
      <c r="AD25" s="107"/>
      <c r="AE25" s="107"/>
      <c r="AF25" s="107"/>
      <c r="AG25" s="117"/>
    </row>
    <row r="26" spans="1:33" ht="18.75" customHeight="1" x14ac:dyDescent="0.35">
      <c r="N26" s="12"/>
      <c r="O26" s="2861" t="s">
        <v>64</v>
      </c>
      <c r="P26" s="2861"/>
      <c r="Q26" s="2861"/>
      <c r="R26" s="18"/>
      <c r="S26" s="18"/>
      <c r="T26" s="18"/>
      <c r="U26" s="18"/>
      <c r="V26" s="18"/>
      <c r="W26" s="106"/>
      <c r="X26" s="106"/>
      <c r="Y26" s="106"/>
      <c r="Z26" s="107"/>
      <c r="AA26" s="107"/>
      <c r="AB26" s="107"/>
      <c r="AC26" s="107"/>
      <c r="AD26" s="107"/>
      <c r="AE26" s="107"/>
      <c r="AF26" s="107"/>
      <c r="AG26" s="107"/>
    </row>
    <row r="27" spans="1:33" ht="18.75" customHeight="1" x14ac:dyDescent="0.35">
      <c r="A27" s="1"/>
      <c r="B27" s="143"/>
      <c r="C27" s="92"/>
      <c r="D27" s="3"/>
      <c r="E27" s="4"/>
      <c r="F27" s="5"/>
      <c r="G27" s="6"/>
      <c r="H27" s="7"/>
      <c r="I27" s="8"/>
      <c r="J27" s="8"/>
      <c r="K27" s="8"/>
      <c r="L27" s="8"/>
      <c r="M27" s="8"/>
      <c r="N27" s="9"/>
      <c r="O27" s="10"/>
      <c r="P27" s="10"/>
      <c r="Q27" s="10"/>
      <c r="R27" s="9"/>
      <c r="S27" s="10"/>
      <c r="T27" s="10"/>
      <c r="U27" s="10"/>
      <c r="V27" s="10"/>
      <c r="W27" s="106"/>
      <c r="X27" s="106"/>
      <c r="Y27" s="106"/>
      <c r="Z27" s="107"/>
      <c r="AA27" s="107"/>
      <c r="AB27" s="107"/>
      <c r="AC27" s="107"/>
      <c r="AD27" s="107"/>
      <c r="AE27" s="107"/>
      <c r="AF27" s="107"/>
      <c r="AG27" s="107"/>
    </row>
    <row r="28" spans="1:33" ht="18.75" customHeight="1" x14ac:dyDescent="0.35">
      <c r="A28" s="2815"/>
      <c r="B28" s="2815"/>
      <c r="C28" s="2815"/>
      <c r="D28" s="2815"/>
      <c r="E28" s="2815"/>
      <c r="F28" s="21"/>
      <c r="G28" s="6"/>
      <c r="H28" s="21"/>
      <c r="I28" s="6"/>
      <c r="J28" s="21"/>
      <c r="K28" s="6"/>
      <c r="L28" s="21"/>
      <c r="M28" s="6"/>
      <c r="N28" s="21"/>
      <c r="O28" s="21"/>
      <c r="P28" s="21"/>
      <c r="Q28" s="21"/>
      <c r="R28" s="11"/>
      <c r="S28" s="10"/>
      <c r="T28" s="10"/>
      <c r="U28" s="10"/>
      <c r="V28" s="10"/>
      <c r="W28" s="106"/>
      <c r="X28" s="106"/>
      <c r="Y28" s="106"/>
      <c r="Z28" s="107"/>
      <c r="AA28" s="107"/>
      <c r="AB28" s="107"/>
      <c r="AC28" s="107"/>
      <c r="AD28" s="107"/>
      <c r="AE28" s="107"/>
      <c r="AF28" s="107"/>
      <c r="AG28" s="107"/>
    </row>
    <row r="29" spans="1:33" ht="18.75" customHeight="1" x14ac:dyDescent="0.35">
      <c r="A29" s="13" t="s">
        <v>0</v>
      </c>
      <c r="B29" s="13" t="s">
        <v>201</v>
      </c>
      <c r="C29" s="144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4"/>
      <c r="O29" s="183" t="s">
        <v>66</v>
      </c>
      <c r="P29" s="2839" t="s">
        <v>2</v>
      </c>
      <c r="Q29" s="2839"/>
      <c r="R29" s="145"/>
      <c r="S29" s="145"/>
      <c r="T29" s="145"/>
      <c r="U29" s="145"/>
      <c r="V29" s="145"/>
      <c r="W29" s="106"/>
      <c r="X29" s="106"/>
      <c r="Y29" s="106"/>
      <c r="Z29" s="107"/>
      <c r="AA29" s="107"/>
      <c r="AB29" s="107"/>
      <c r="AC29" s="107"/>
      <c r="AD29" s="107"/>
      <c r="AE29" s="107"/>
      <c r="AF29" s="107"/>
      <c r="AG29" s="107"/>
    </row>
    <row r="30" spans="1:33" ht="18.75" customHeight="1" x14ac:dyDescent="0.35">
      <c r="A30" s="13" t="s">
        <v>3</v>
      </c>
      <c r="B30" s="13" t="s">
        <v>4</v>
      </c>
      <c r="C30" s="144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4"/>
      <c r="O30" s="184"/>
      <c r="P30" s="145"/>
      <c r="Q30" s="145"/>
      <c r="R30" s="145"/>
      <c r="S30" s="145"/>
      <c r="T30" s="145"/>
      <c r="U30" s="145"/>
      <c r="V30" s="145"/>
      <c r="W30" s="106"/>
      <c r="X30" s="106"/>
      <c r="Y30" s="106"/>
      <c r="Z30" s="107"/>
      <c r="AA30" s="107"/>
      <c r="AB30" s="107"/>
      <c r="AC30" s="107"/>
      <c r="AD30" s="107"/>
      <c r="AE30" s="107"/>
      <c r="AF30" s="107"/>
      <c r="AG30" s="107"/>
    </row>
    <row r="31" spans="1:33" ht="18.75" customHeight="1" x14ac:dyDescent="0.35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4"/>
      <c r="O31" s="14"/>
      <c r="P31" s="145"/>
      <c r="Q31" s="145"/>
      <c r="R31" s="145"/>
      <c r="S31" s="145"/>
      <c r="T31" s="145"/>
      <c r="U31" s="145"/>
      <c r="V31" s="145"/>
      <c r="W31" s="106"/>
      <c r="X31" s="106"/>
      <c r="Y31" s="106"/>
      <c r="Z31" s="107"/>
      <c r="AA31" s="107"/>
      <c r="AB31" s="107"/>
      <c r="AC31" s="107"/>
      <c r="AD31" s="107"/>
      <c r="AE31" s="107"/>
      <c r="AF31" s="107"/>
      <c r="AG31" s="117"/>
    </row>
    <row r="32" spans="1:33" ht="18.75" customHeight="1" x14ac:dyDescent="0.35">
      <c r="A32" s="13" t="s">
        <v>5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4"/>
      <c r="O32" s="14"/>
      <c r="P32" s="145"/>
      <c r="Q32" s="145"/>
      <c r="R32" s="145"/>
      <c r="S32" s="145"/>
      <c r="T32" s="145"/>
      <c r="U32" s="145"/>
      <c r="V32" s="145"/>
      <c r="W32" s="2863"/>
      <c r="X32" s="2863"/>
      <c r="Y32" s="2863"/>
      <c r="Z32" s="2863"/>
      <c r="AA32" s="2863"/>
      <c r="AB32" s="2863"/>
      <c r="AC32" s="2863"/>
      <c r="AD32" s="2863"/>
      <c r="AE32" s="2863"/>
      <c r="AF32" s="2863"/>
      <c r="AG32" s="107"/>
    </row>
    <row r="33" spans="1:32" ht="18.75" customHeight="1" x14ac:dyDescent="0.35">
      <c r="A33" s="13" t="s">
        <v>6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4"/>
      <c r="O33" s="14"/>
      <c r="P33" s="145"/>
      <c r="Q33" s="145"/>
      <c r="R33" s="145"/>
      <c r="S33" s="145"/>
      <c r="T33" s="145"/>
      <c r="U33" s="145"/>
      <c r="V33" s="145"/>
      <c r="W33" s="107"/>
      <c r="X33" s="12"/>
      <c r="Y33" s="12"/>
    </row>
    <row r="34" spans="1:32" ht="18.75" customHeight="1" x14ac:dyDescent="0.35">
      <c r="A34" s="13" t="s">
        <v>7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4"/>
      <c r="O34" s="14"/>
      <c r="P34" s="145"/>
      <c r="Q34" s="145"/>
      <c r="R34" s="146"/>
      <c r="S34" s="145"/>
      <c r="T34" s="145"/>
      <c r="U34" s="145"/>
      <c r="V34" s="145"/>
      <c r="W34" s="107"/>
      <c r="X34" s="12"/>
      <c r="Y34" s="12"/>
    </row>
    <row r="35" spans="1:32" ht="18.75" customHeight="1" thickBot="1" x14ac:dyDescent="0.4">
      <c r="A35" s="13" t="s">
        <v>8</v>
      </c>
      <c r="B35" s="13"/>
      <c r="C35" s="13"/>
      <c r="D35" s="13"/>
      <c r="E35" s="13"/>
      <c r="F35" s="13"/>
      <c r="G35" s="147"/>
      <c r="H35" s="147"/>
      <c r="I35" s="13"/>
      <c r="J35" s="13"/>
      <c r="K35" s="13"/>
      <c r="L35" s="13"/>
      <c r="M35" s="13"/>
      <c r="N35" s="148"/>
      <c r="O35" s="2814" t="s">
        <v>9</v>
      </c>
      <c r="P35" s="2814"/>
      <c r="Q35" s="2814"/>
      <c r="R35" s="146"/>
      <c r="S35" s="145"/>
      <c r="T35" s="145"/>
      <c r="U35" s="145"/>
      <c r="V35" s="145"/>
      <c r="W35" s="107"/>
      <c r="X35" s="12"/>
      <c r="Y35" s="12"/>
    </row>
    <row r="36" spans="1:32" ht="18.75" customHeight="1" thickBot="1" x14ac:dyDescent="0.25">
      <c r="A36" s="2841" t="s">
        <v>10</v>
      </c>
      <c r="B36" s="2844" t="s">
        <v>11</v>
      </c>
      <c r="C36" s="2844" t="s">
        <v>12</v>
      </c>
      <c r="D36" s="2844" t="s">
        <v>13</v>
      </c>
      <c r="E36" s="2844" t="s">
        <v>14</v>
      </c>
      <c r="F36" s="2847" t="s">
        <v>15</v>
      </c>
      <c r="G36" s="2848"/>
      <c r="H36" s="2848"/>
      <c r="I36" s="2848"/>
      <c r="J36" s="2848"/>
      <c r="K36" s="2848"/>
      <c r="L36" s="2848"/>
      <c r="M36" s="2849"/>
      <c r="N36" s="2850" t="s">
        <v>16</v>
      </c>
      <c r="O36" s="2850" t="s">
        <v>17</v>
      </c>
      <c r="P36" s="2850" t="s">
        <v>18</v>
      </c>
      <c r="Q36" s="151" t="s">
        <v>19</v>
      </c>
      <c r="R36" s="94"/>
      <c r="S36" s="94"/>
      <c r="T36" s="94"/>
      <c r="U36" s="94"/>
      <c r="V36" s="94"/>
      <c r="W36" s="2857" t="s">
        <v>107</v>
      </c>
      <c r="X36" s="2856"/>
      <c r="Y36" s="2856"/>
      <c r="Z36" s="2856"/>
      <c r="AA36" s="2856"/>
      <c r="AB36" s="2856"/>
      <c r="AC36" s="2856"/>
      <c r="AD36" s="2856"/>
      <c r="AE36" s="2856"/>
      <c r="AF36" s="2856"/>
    </row>
    <row r="37" spans="1:32" ht="18.75" customHeight="1" thickBot="1" x14ac:dyDescent="0.25">
      <c r="A37" s="2842"/>
      <c r="B37" s="2845"/>
      <c r="C37" s="2845"/>
      <c r="D37" s="2845"/>
      <c r="E37" s="2845"/>
      <c r="F37" s="2858" t="s">
        <v>20</v>
      </c>
      <c r="G37" s="2858"/>
      <c r="H37" s="2858" t="s">
        <v>21</v>
      </c>
      <c r="I37" s="2858"/>
      <c r="J37" s="2858" t="s">
        <v>22</v>
      </c>
      <c r="K37" s="2858"/>
      <c r="L37" s="2858" t="s">
        <v>23</v>
      </c>
      <c r="M37" s="2858"/>
      <c r="N37" s="2851"/>
      <c r="O37" s="2851"/>
      <c r="P37" s="2851"/>
      <c r="Q37" s="2859" t="s">
        <v>24</v>
      </c>
      <c r="R37" s="94"/>
      <c r="S37" s="94"/>
      <c r="T37" s="94"/>
      <c r="U37" s="94"/>
      <c r="V37" s="94"/>
      <c r="W37" s="2857" t="s">
        <v>108</v>
      </c>
      <c r="X37" s="2856" t="s">
        <v>109</v>
      </c>
      <c r="Y37" s="2856" t="s">
        <v>108</v>
      </c>
      <c r="Z37" s="2856" t="s">
        <v>110</v>
      </c>
      <c r="AA37" s="2856" t="s">
        <v>108</v>
      </c>
      <c r="AB37" s="2853" t="s">
        <v>111</v>
      </c>
      <c r="AC37" s="2856" t="s">
        <v>108</v>
      </c>
      <c r="AD37" s="2853" t="s">
        <v>112</v>
      </c>
      <c r="AE37" s="2854" t="s">
        <v>113</v>
      </c>
      <c r="AF37" s="2855" t="s">
        <v>114</v>
      </c>
    </row>
    <row r="38" spans="1:32" ht="30.75" customHeight="1" thickBot="1" x14ac:dyDescent="0.25">
      <c r="A38" s="2843"/>
      <c r="B38" s="2846"/>
      <c r="C38" s="2846"/>
      <c r="D38" s="2846"/>
      <c r="E38" s="2846"/>
      <c r="F38" s="152" t="s">
        <v>25</v>
      </c>
      <c r="G38" s="152" t="s">
        <v>26</v>
      </c>
      <c r="H38" s="152" t="s">
        <v>25</v>
      </c>
      <c r="I38" s="152" t="s">
        <v>26</v>
      </c>
      <c r="J38" s="152" t="s">
        <v>25</v>
      </c>
      <c r="K38" s="152" t="s">
        <v>26</v>
      </c>
      <c r="L38" s="152" t="s">
        <v>25</v>
      </c>
      <c r="M38" s="152" t="s">
        <v>26</v>
      </c>
      <c r="N38" s="2852"/>
      <c r="O38" s="2852"/>
      <c r="P38" s="2852"/>
      <c r="Q38" s="2860"/>
      <c r="R38" s="18"/>
      <c r="S38" s="9" t="s">
        <v>20</v>
      </c>
      <c r="T38" s="9" t="s">
        <v>27</v>
      </c>
      <c r="U38" s="9" t="s">
        <v>28</v>
      </c>
      <c r="V38" s="9" t="s">
        <v>29</v>
      </c>
      <c r="W38" s="2857"/>
      <c r="X38" s="2856"/>
      <c r="Y38" s="2856"/>
      <c r="Z38" s="2856"/>
      <c r="AA38" s="2856"/>
      <c r="AB38" s="2853"/>
      <c r="AC38" s="2856"/>
      <c r="AD38" s="2853"/>
      <c r="AE38" s="2854"/>
      <c r="AF38" s="2855"/>
    </row>
    <row r="39" spans="1:32" ht="18.75" customHeight="1" x14ac:dyDescent="0.35">
      <c r="A39" s="153">
        <v>1</v>
      </c>
      <c r="B39" s="154">
        <v>43544</v>
      </c>
      <c r="C39" s="173">
        <v>315</v>
      </c>
      <c r="D39" s="185" t="s">
        <v>48</v>
      </c>
      <c r="E39" s="157" t="s">
        <v>43</v>
      </c>
      <c r="F39" s="158">
        <v>5</v>
      </c>
      <c r="G39" s="159">
        <f t="shared" ref="G39:G48" si="14">F39*S39</f>
        <v>6659090</v>
      </c>
      <c r="H39" s="160"/>
      <c r="I39" s="161">
        <f t="shared" ref="I39:I48" si="15">H39*T39</f>
        <v>0</v>
      </c>
      <c r="J39" s="162">
        <v>5</v>
      </c>
      <c r="K39" s="161">
        <f t="shared" ref="K39:K48" si="16">J39*U39</f>
        <v>11159090</v>
      </c>
      <c r="L39" s="163"/>
      <c r="M39" s="161">
        <f t="shared" ref="M39:M48" si="17">L39*V39</f>
        <v>0</v>
      </c>
      <c r="N39" s="164">
        <f t="shared" ref="N39:N48" si="18">+L39+J39+H39+F39</f>
        <v>10</v>
      </c>
      <c r="O39" s="165">
        <f t="shared" ref="O39:O48" si="19">+M39+K39+I39+G39</f>
        <v>17818180</v>
      </c>
      <c r="P39" s="166">
        <f t="shared" ref="P39:P48" si="20">+N39*40000</f>
        <v>400000</v>
      </c>
      <c r="Q39" s="167"/>
      <c r="S39" s="10">
        <f t="shared" ref="S39:S48" si="21">1331818</f>
        <v>1331818</v>
      </c>
      <c r="T39" s="10">
        <f t="shared" ref="T39:T48" si="22">1931818</f>
        <v>1931818</v>
      </c>
      <c r="U39" s="10">
        <f t="shared" ref="U39:U48" si="23">2231818</f>
        <v>2231818</v>
      </c>
      <c r="V39" s="10">
        <f t="shared" ref="V39:V48" si="24">431818</f>
        <v>431818</v>
      </c>
      <c r="W39" s="112">
        <v>43542</v>
      </c>
      <c r="X39" s="111">
        <v>17818180</v>
      </c>
      <c r="Y39" s="112"/>
      <c r="Z39" s="111"/>
      <c r="AA39" s="111"/>
      <c r="AB39" s="113"/>
      <c r="AC39" s="113"/>
      <c r="AD39" s="114"/>
      <c r="AE39" s="115">
        <f>X39+Z39+AB39+AD39</f>
        <v>17818180</v>
      </c>
      <c r="AF39" s="116">
        <f t="shared" ref="AF39:AF48" si="25">O39-AE39</f>
        <v>0</v>
      </c>
    </row>
    <row r="40" spans="1:32" ht="18.75" customHeight="1" x14ac:dyDescent="0.35">
      <c r="A40" s="168">
        <f>+A39+1</f>
        <v>2</v>
      </c>
      <c r="B40" s="154">
        <v>43544</v>
      </c>
      <c r="C40" s="169">
        <f t="shared" ref="C40:C47" si="26">+C39+1</f>
        <v>316</v>
      </c>
      <c r="D40" s="186" t="s">
        <v>91</v>
      </c>
      <c r="E40" s="157" t="s">
        <v>88</v>
      </c>
      <c r="F40" s="170">
        <v>5</v>
      </c>
      <c r="G40" s="159">
        <f t="shared" si="14"/>
        <v>6659090</v>
      </c>
      <c r="H40" s="160"/>
      <c r="I40" s="161">
        <f t="shared" si="15"/>
        <v>0</v>
      </c>
      <c r="J40" s="162">
        <v>5</v>
      </c>
      <c r="K40" s="161">
        <f t="shared" si="16"/>
        <v>11159090</v>
      </c>
      <c r="L40" s="163"/>
      <c r="M40" s="161">
        <f t="shared" si="17"/>
        <v>0</v>
      </c>
      <c r="N40" s="171">
        <f t="shared" si="18"/>
        <v>10</v>
      </c>
      <c r="O40" s="165">
        <f t="shared" si="19"/>
        <v>17818180</v>
      </c>
      <c r="P40" s="166">
        <f t="shared" si="20"/>
        <v>400000</v>
      </c>
      <c r="Q40" s="167"/>
      <c r="S40" s="10">
        <f t="shared" si="21"/>
        <v>1331818</v>
      </c>
      <c r="T40" s="10">
        <f t="shared" si="22"/>
        <v>1931818</v>
      </c>
      <c r="U40" s="10">
        <f t="shared" si="23"/>
        <v>2231818</v>
      </c>
      <c r="V40" s="10">
        <f t="shared" si="24"/>
        <v>431818</v>
      </c>
      <c r="W40" s="112">
        <v>43546</v>
      </c>
      <c r="X40" s="111">
        <v>17818180</v>
      </c>
      <c r="Y40" s="112"/>
      <c r="Z40" s="111"/>
      <c r="AA40" s="111"/>
      <c r="AB40" s="113"/>
      <c r="AC40" s="113"/>
      <c r="AD40" s="114"/>
      <c r="AE40" s="115">
        <f t="shared" ref="AE40:AE45" si="27">X40+Z40+AB40+AD40</f>
        <v>17818180</v>
      </c>
      <c r="AF40" s="116">
        <f t="shared" si="25"/>
        <v>0</v>
      </c>
    </row>
    <row r="41" spans="1:32" ht="23.25" x14ac:dyDescent="0.35">
      <c r="A41" s="168">
        <f t="shared" ref="A41:A47" si="28">+A40+1</f>
        <v>3</v>
      </c>
      <c r="B41" s="154">
        <v>43544</v>
      </c>
      <c r="C41" s="169">
        <f t="shared" si="26"/>
        <v>317</v>
      </c>
      <c r="D41" s="187" t="s">
        <v>90</v>
      </c>
      <c r="E41" s="157" t="s">
        <v>88</v>
      </c>
      <c r="F41" s="170">
        <v>5</v>
      </c>
      <c r="G41" s="159">
        <f t="shared" si="14"/>
        <v>6659090</v>
      </c>
      <c r="H41" s="160"/>
      <c r="I41" s="161">
        <f t="shared" si="15"/>
        <v>0</v>
      </c>
      <c r="J41" s="162">
        <v>5</v>
      </c>
      <c r="K41" s="161">
        <f t="shared" si="16"/>
        <v>11159090</v>
      </c>
      <c r="L41" s="163"/>
      <c r="M41" s="161">
        <f t="shared" si="17"/>
        <v>0</v>
      </c>
      <c r="N41" s="171">
        <f t="shared" si="18"/>
        <v>10</v>
      </c>
      <c r="O41" s="165">
        <f t="shared" si="19"/>
        <v>17818180</v>
      </c>
      <c r="P41" s="166">
        <f t="shared" si="20"/>
        <v>400000</v>
      </c>
      <c r="Q41" s="167"/>
      <c r="S41" s="10">
        <f t="shared" si="21"/>
        <v>1331818</v>
      </c>
      <c r="T41" s="10">
        <f t="shared" si="22"/>
        <v>1931818</v>
      </c>
      <c r="U41" s="10">
        <f t="shared" si="23"/>
        <v>2231818</v>
      </c>
      <c r="V41" s="10">
        <f t="shared" si="24"/>
        <v>431818</v>
      </c>
      <c r="W41" s="112">
        <v>43530</v>
      </c>
      <c r="X41" s="111">
        <v>10000000</v>
      </c>
      <c r="Y41" s="112">
        <v>43542</v>
      </c>
      <c r="Z41" s="111">
        <v>7818180</v>
      </c>
      <c r="AA41" s="111"/>
      <c r="AB41" s="113"/>
      <c r="AC41" s="113"/>
      <c r="AD41" s="114"/>
      <c r="AE41" s="115">
        <f t="shared" si="27"/>
        <v>17818180</v>
      </c>
      <c r="AF41" s="116">
        <f t="shared" si="25"/>
        <v>0</v>
      </c>
    </row>
    <row r="42" spans="1:32" ht="23.25" x14ac:dyDescent="0.35">
      <c r="A42" s="168">
        <f t="shared" si="28"/>
        <v>4</v>
      </c>
      <c r="B42" s="154">
        <v>43544</v>
      </c>
      <c r="C42" s="169">
        <f t="shared" si="26"/>
        <v>318</v>
      </c>
      <c r="D42" s="186" t="s">
        <v>92</v>
      </c>
      <c r="E42" s="157" t="s">
        <v>88</v>
      </c>
      <c r="F42" s="170">
        <v>5</v>
      </c>
      <c r="G42" s="159">
        <f t="shared" si="14"/>
        <v>6659090</v>
      </c>
      <c r="H42" s="160"/>
      <c r="I42" s="161">
        <f t="shared" si="15"/>
        <v>0</v>
      </c>
      <c r="J42" s="162">
        <v>5</v>
      </c>
      <c r="K42" s="161">
        <f t="shared" si="16"/>
        <v>11159090</v>
      </c>
      <c r="L42" s="163"/>
      <c r="M42" s="161">
        <f t="shared" si="17"/>
        <v>0</v>
      </c>
      <c r="N42" s="171">
        <f t="shared" si="18"/>
        <v>10</v>
      </c>
      <c r="O42" s="165">
        <f t="shared" si="19"/>
        <v>17818180</v>
      </c>
      <c r="P42" s="166">
        <f t="shared" si="20"/>
        <v>400000</v>
      </c>
      <c r="Q42" s="167"/>
      <c r="S42" s="10">
        <f t="shared" si="21"/>
        <v>1331818</v>
      </c>
      <c r="T42" s="10">
        <f t="shared" si="22"/>
        <v>1931818</v>
      </c>
      <c r="U42" s="10">
        <f t="shared" si="23"/>
        <v>2231818</v>
      </c>
      <c r="V42" s="10">
        <f t="shared" si="24"/>
        <v>431818</v>
      </c>
      <c r="W42" s="112">
        <v>43542</v>
      </c>
      <c r="X42" s="111">
        <v>17818180</v>
      </c>
      <c r="Y42" s="110"/>
      <c r="Z42" s="111"/>
      <c r="AA42" s="111"/>
      <c r="AB42" s="113"/>
      <c r="AC42" s="113"/>
      <c r="AD42" s="114"/>
      <c r="AE42" s="115">
        <f t="shared" si="27"/>
        <v>17818180</v>
      </c>
      <c r="AF42" s="116">
        <f t="shared" si="25"/>
        <v>0</v>
      </c>
    </row>
    <row r="43" spans="1:32" ht="23.25" x14ac:dyDescent="0.35">
      <c r="A43" s="168">
        <f t="shared" si="28"/>
        <v>5</v>
      </c>
      <c r="B43" s="154">
        <v>43544</v>
      </c>
      <c r="C43" s="169">
        <f t="shared" si="26"/>
        <v>319</v>
      </c>
      <c r="D43" s="187" t="s">
        <v>55</v>
      </c>
      <c r="E43" s="157" t="s">
        <v>88</v>
      </c>
      <c r="F43" s="170">
        <v>5</v>
      </c>
      <c r="G43" s="159">
        <f t="shared" si="14"/>
        <v>6659090</v>
      </c>
      <c r="H43" s="160"/>
      <c r="I43" s="161">
        <f t="shared" si="15"/>
        <v>0</v>
      </c>
      <c r="J43" s="162">
        <v>4</v>
      </c>
      <c r="K43" s="161">
        <f t="shared" si="16"/>
        <v>8927272</v>
      </c>
      <c r="L43" s="163">
        <v>1</v>
      </c>
      <c r="M43" s="161">
        <f t="shared" si="17"/>
        <v>431818</v>
      </c>
      <c r="N43" s="171">
        <f t="shared" si="18"/>
        <v>10</v>
      </c>
      <c r="O43" s="165">
        <f t="shared" si="19"/>
        <v>16018180</v>
      </c>
      <c r="P43" s="166">
        <f t="shared" si="20"/>
        <v>400000</v>
      </c>
      <c r="Q43" s="167"/>
      <c r="S43" s="10">
        <f t="shared" si="21"/>
        <v>1331818</v>
      </c>
      <c r="T43" s="10">
        <f t="shared" si="22"/>
        <v>1931818</v>
      </c>
      <c r="U43" s="10">
        <f t="shared" si="23"/>
        <v>2231818</v>
      </c>
      <c r="V43" s="10">
        <f t="shared" si="24"/>
        <v>431818</v>
      </c>
      <c r="W43" s="112">
        <v>43542</v>
      </c>
      <c r="X43" s="111">
        <v>16018180</v>
      </c>
      <c r="Y43" s="111"/>
      <c r="Z43" s="111"/>
      <c r="AA43" s="111"/>
      <c r="AB43" s="113"/>
      <c r="AC43" s="113"/>
      <c r="AD43" s="114"/>
      <c r="AE43" s="115">
        <f t="shared" si="27"/>
        <v>16018180</v>
      </c>
      <c r="AF43" s="116">
        <f t="shared" si="25"/>
        <v>0</v>
      </c>
    </row>
    <row r="44" spans="1:32" ht="23.25" x14ac:dyDescent="0.35">
      <c r="A44" s="168">
        <f t="shared" si="28"/>
        <v>6</v>
      </c>
      <c r="B44" s="154">
        <v>43544</v>
      </c>
      <c r="C44" s="169">
        <f t="shared" si="26"/>
        <v>320</v>
      </c>
      <c r="D44" s="186" t="s">
        <v>87</v>
      </c>
      <c r="E44" s="157" t="s">
        <v>88</v>
      </c>
      <c r="F44" s="170">
        <v>5</v>
      </c>
      <c r="G44" s="159">
        <f t="shared" si="14"/>
        <v>6659090</v>
      </c>
      <c r="H44" s="160"/>
      <c r="I44" s="161">
        <f t="shared" si="15"/>
        <v>0</v>
      </c>
      <c r="J44" s="162">
        <v>5</v>
      </c>
      <c r="K44" s="161">
        <f t="shared" si="16"/>
        <v>11159090</v>
      </c>
      <c r="L44" s="163"/>
      <c r="M44" s="161">
        <f t="shared" si="17"/>
        <v>0</v>
      </c>
      <c r="N44" s="171">
        <f t="shared" si="18"/>
        <v>10</v>
      </c>
      <c r="O44" s="165">
        <f t="shared" si="19"/>
        <v>17818180</v>
      </c>
      <c r="P44" s="166">
        <f t="shared" si="20"/>
        <v>400000</v>
      </c>
      <c r="Q44" s="167"/>
      <c r="S44" s="10">
        <f t="shared" si="21"/>
        <v>1331818</v>
      </c>
      <c r="T44" s="10">
        <f t="shared" si="22"/>
        <v>1931818</v>
      </c>
      <c r="U44" s="10">
        <f t="shared" si="23"/>
        <v>2231818</v>
      </c>
      <c r="V44" s="10">
        <f t="shared" si="24"/>
        <v>431818</v>
      </c>
      <c r="W44" s="112">
        <v>43543</v>
      </c>
      <c r="X44" s="111">
        <v>17818180</v>
      </c>
      <c r="Y44" s="111"/>
      <c r="Z44" s="111"/>
      <c r="AA44" s="111"/>
      <c r="AB44" s="113"/>
      <c r="AC44" s="113"/>
      <c r="AD44" s="114"/>
      <c r="AE44" s="115">
        <f t="shared" si="27"/>
        <v>17818180</v>
      </c>
      <c r="AF44" s="116">
        <f t="shared" si="25"/>
        <v>0</v>
      </c>
    </row>
    <row r="45" spans="1:32" ht="23.25" x14ac:dyDescent="0.35">
      <c r="A45" s="168">
        <f t="shared" si="28"/>
        <v>7</v>
      </c>
      <c r="B45" s="154">
        <v>43544</v>
      </c>
      <c r="C45" s="169">
        <f t="shared" si="26"/>
        <v>321</v>
      </c>
      <c r="D45" s="156" t="s">
        <v>55</v>
      </c>
      <c r="E45" s="157" t="s">
        <v>43</v>
      </c>
      <c r="F45" s="170">
        <v>5</v>
      </c>
      <c r="G45" s="159">
        <f t="shared" si="14"/>
        <v>6659090</v>
      </c>
      <c r="H45" s="160"/>
      <c r="I45" s="161">
        <f t="shared" si="15"/>
        <v>0</v>
      </c>
      <c r="J45" s="162">
        <v>4</v>
      </c>
      <c r="K45" s="161">
        <f t="shared" si="16"/>
        <v>8927272</v>
      </c>
      <c r="L45" s="163">
        <v>1</v>
      </c>
      <c r="M45" s="161">
        <f t="shared" si="17"/>
        <v>431818</v>
      </c>
      <c r="N45" s="171">
        <f t="shared" si="18"/>
        <v>10</v>
      </c>
      <c r="O45" s="165">
        <f t="shared" si="19"/>
        <v>16018180</v>
      </c>
      <c r="P45" s="166">
        <f t="shared" si="20"/>
        <v>400000</v>
      </c>
      <c r="Q45" s="167"/>
      <c r="S45" s="10">
        <f t="shared" si="21"/>
        <v>1331818</v>
      </c>
      <c r="T45" s="10">
        <f t="shared" si="22"/>
        <v>1931818</v>
      </c>
      <c r="U45" s="10">
        <f t="shared" si="23"/>
        <v>2231818</v>
      </c>
      <c r="V45" s="10">
        <f t="shared" si="24"/>
        <v>431818</v>
      </c>
      <c r="W45" s="112">
        <v>43546</v>
      </c>
      <c r="X45" s="111">
        <v>12018180</v>
      </c>
      <c r="Y45" s="112">
        <v>43546</v>
      </c>
      <c r="Z45" s="111">
        <v>4000000</v>
      </c>
      <c r="AA45" s="111"/>
      <c r="AB45" s="113"/>
      <c r="AC45" s="113"/>
      <c r="AD45" s="114"/>
      <c r="AE45" s="115">
        <f t="shared" si="27"/>
        <v>16018180</v>
      </c>
      <c r="AF45" s="116">
        <f t="shared" si="25"/>
        <v>0</v>
      </c>
    </row>
    <row r="46" spans="1:32" ht="23.25" x14ac:dyDescent="0.35">
      <c r="A46" s="168">
        <f t="shared" si="28"/>
        <v>8</v>
      </c>
      <c r="B46" s="154">
        <v>43544</v>
      </c>
      <c r="C46" s="169">
        <f t="shared" si="26"/>
        <v>322</v>
      </c>
      <c r="D46" s="156" t="s">
        <v>50</v>
      </c>
      <c r="E46" s="157" t="s">
        <v>43</v>
      </c>
      <c r="F46" s="170">
        <v>5</v>
      </c>
      <c r="G46" s="159">
        <f t="shared" si="14"/>
        <v>6659090</v>
      </c>
      <c r="H46" s="160"/>
      <c r="I46" s="161">
        <f t="shared" si="15"/>
        <v>0</v>
      </c>
      <c r="J46" s="162">
        <v>4</v>
      </c>
      <c r="K46" s="161">
        <f t="shared" si="16"/>
        <v>8927272</v>
      </c>
      <c r="L46" s="163">
        <v>1</v>
      </c>
      <c r="M46" s="161">
        <f t="shared" si="17"/>
        <v>431818</v>
      </c>
      <c r="N46" s="171">
        <f t="shared" si="18"/>
        <v>10</v>
      </c>
      <c r="O46" s="165">
        <f t="shared" si="19"/>
        <v>16018180</v>
      </c>
      <c r="P46" s="166">
        <f t="shared" si="20"/>
        <v>400000</v>
      </c>
      <c r="Q46" s="167"/>
      <c r="S46" s="10">
        <f t="shared" si="21"/>
        <v>1331818</v>
      </c>
      <c r="T46" s="10">
        <f t="shared" si="22"/>
        <v>1931818</v>
      </c>
      <c r="U46" s="10">
        <f t="shared" si="23"/>
        <v>2231818</v>
      </c>
      <c r="V46" s="10">
        <f t="shared" si="24"/>
        <v>431818</v>
      </c>
      <c r="W46" s="112">
        <v>43543</v>
      </c>
      <c r="X46" s="111">
        <v>16018180</v>
      </c>
      <c r="Y46" s="111"/>
      <c r="Z46" s="111"/>
      <c r="AA46" s="111"/>
      <c r="AB46" s="113"/>
      <c r="AC46" s="113"/>
      <c r="AD46" s="114"/>
      <c r="AE46" s="115">
        <f>X46+Z46+AB46+AD46</f>
        <v>16018180</v>
      </c>
      <c r="AF46" s="116">
        <f t="shared" si="25"/>
        <v>0</v>
      </c>
    </row>
    <row r="47" spans="1:32" ht="23.25" x14ac:dyDescent="0.35">
      <c r="A47" s="168">
        <f t="shared" si="28"/>
        <v>9</v>
      </c>
      <c r="B47" s="154">
        <v>43544</v>
      </c>
      <c r="C47" s="169">
        <f t="shared" si="26"/>
        <v>323</v>
      </c>
      <c r="D47" s="156" t="s">
        <v>58</v>
      </c>
      <c r="E47" s="157" t="s">
        <v>57</v>
      </c>
      <c r="F47" s="170">
        <v>3</v>
      </c>
      <c r="G47" s="159">
        <f t="shared" si="14"/>
        <v>3995454</v>
      </c>
      <c r="H47" s="160">
        <v>1</v>
      </c>
      <c r="I47" s="161">
        <f t="shared" si="15"/>
        <v>1931818</v>
      </c>
      <c r="J47" s="162">
        <v>3</v>
      </c>
      <c r="K47" s="161">
        <f t="shared" si="16"/>
        <v>6695454</v>
      </c>
      <c r="L47" s="163">
        <v>1</v>
      </c>
      <c r="M47" s="161">
        <f t="shared" si="17"/>
        <v>431818</v>
      </c>
      <c r="N47" s="171">
        <f t="shared" si="18"/>
        <v>8</v>
      </c>
      <c r="O47" s="165">
        <f t="shared" si="19"/>
        <v>13054544</v>
      </c>
      <c r="P47" s="166">
        <f t="shared" si="20"/>
        <v>320000</v>
      </c>
      <c r="Q47" s="167"/>
      <c r="S47" s="10">
        <f t="shared" si="21"/>
        <v>1331818</v>
      </c>
      <c r="T47" s="10">
        <f t="shared" si="22"/>
        <v>1931818</v>
      </c>
      <c r="U47" s="10">
        <f t="shared" si="23"/>
        <v>2231818</v>
      </c>
      <c r="V47" s="10">
        <f t="shared" si="24"/>
        <v>431818</v>
      </c>
      <c r="W47" s="112">
        <v>43542</v>
      </c>
      <c r="X47" s="111">
        <v>10000000</v>
      </c>
      <c r="Y47" s="112">
        <v>43542</v>
      </c>
      <c r="Z47" s="111">
        <v>3055000</v>
      </c>
      <c r="AA47" s="111"/>
      <c r="AB47" s="113"/>
      <c r="AC47" s="113"/>
      <c r="AD47" s="114"/>
      <c r="AE47" s="115">
        <f>X47+Z47+AB47+AD47</f>
        <v>13055000</v>
      </c>
      <c r="AF47" s="116">
        <f t="shared" si="25"/>
        <v>-456</v>
      </c>
    </row>
    <row r="48" spans="1:32" ht="24" thickBot="1" x14ac:dyDescent="0.4">
      <c r="A48" s="168"/>
      <c r="B48" s="188"/>
      <c r="C48" s="173"/>
      <c r="D48" s="174"/>
      <c r="E48" s="157"/>
      <c r="F48" s="170"/>
      <c r="G48" s="159">
        <f t="shared" si="14"/>
        <v>0</v>
      </c>
      <c r="H48" s="160"/>
      <c r="I48" s="161">
        <f t="shared" si="15"/>
        <v>0</v>
      </c>
      <c r="J48" s="162"/>
      <c r="K48" s="161">
        <f t="shared" si="16"/>
        <v>0</v>
      </c>
      <c r="L48" s="163"/>
      <c r="M48" s="161">
        <f t="shared" si="17"/>
        <v>0</v>
      </c>
      <c r="N48" s="164">
        <f t="shared" si="18"/>
        <v>0</v>
      </c>
      <c r="O48" s="165">
        <f t="shared" si="19"/>
        <v>0</v>
      </c>
      <c r="P48" s="166">
        <f t="shared" si="20"/>
        <v>0</v>
      </c>
      <c r="Q48" s="167"/>
      <c r="S48" s="10">
        <f t="shared" si="21"/>
        <v>1331818</v>
      </c>
      <c r="T48" s="10">
        <f t="shared" si="22"/>
        <v>1931818</v>
      </c>
      <c r="U48" s="10">
        <f t="shared" si="23"/>
        <v>2231818</v>
      </c>
      <c r="V48" s="10">
        <f t="shared" si="24"/>
        <v>431818</v>
      </c>
      <c r="W48" s="292"/>
      <c r="X48" s="111"/>
      <c r="Y48" s="111"/>
      <c r="Z48" s="111"/>
      <c r="AA48" s="111"/>
      <c r="AB48" s="113"/>
      <c r="AC48" s="113"/>
      <c r="AD48" s="114"/>
      <c r="AE48" s="115">
        <f>X48+Z48+AB48+AD48</f>
        <v>0</v>
      </c>
      <c r="AF48" s="116">
        <f t="shared" si="25"/>
        <v>0</v>
      </c>
    </row>
    <row r="49" spans="1:34" ht="24" thickBot="1" x14ac:dyDescent="0.35">
      <c r="A49" s="2787" t="s">
        <v>60</v>
      </c>
      <c r="B49" s="2788"/>
      <c r="C49" s="2788"/>
      <c r="D49" s="2788"/>
      <c r="E49" s="2788"/>
      <c r="F49" s="175">
        <f t="shared" ref="F49:L49" si="29">SUM(F39:F48)</f>
        <v>43</v>
      </c>
      <c r="G49" s="175">
        <f t="shared" si="29"/>
        <v>57268174</v>
      </c>
      <c r="H49" s="175">
        <f t="shared" si="29"/>
        <v>1</v>
      </c>
      <c r="I49" s="175">
        <f t="shared" si="29"/>
        <v>1931818</v>
      </c>
      <c r="J49" s="175">
        <f t="shared" si="29"/>
        <v>40</v>
      </c>
      <c r="K49" s="175">
        <f t="shared" si="29"/>
        <v>89272720</v>
      </c>
      <c r="L49" s="175">
        <f t="shared" si="29"/>
        <v>4</v>
      </c>
      <c r="M49" s="175">
        <f>SUM(M39:M48)</f>
        <v>1727272</v>
      </c>
      <c r="N49" s="175">
        <f>SUM(N39:N48)</f>
        <v>88</v>
      </c>
      <c r="O49" s="175">
        <f>SUM(O39:O48)</f>
        <v>150199984</v>
      </c>
      <c r="P49" s="175">
        <f>SUM(P39:P48)</f>
        <v>3520000</v>
      </c>
      <c r="Q49" s="176">
        <f>SUM(Q39:Q48)</f>
        <v>0</v>
      </c>
      <c r="R49" s="145"/>
      <c r="S49" s="10"/>
      <c r="T49" s="10"/>
      <c r="U49" s="10"/>
      <c r="V49" s="10"/>
      <c r="W49" s="293" t="s">
        <v>115</v>
      </c>
      <c r="X49" s="118">
        <f t="shared" ref="X49:AD49" si="30">SUM(X39:X45)</f>
        <v>109309080</v>
      </c>
      <c r="Y49" s="118">
        <f t="shared" si="30"/>
        <v>87088</v>
      </c>
      <c r="Z49" s="118">
        <f t="shared" si="30"/>
        <v>11818180</v>
      </c>
      <c r="AA49" s="118">
        <f t="shared" si="30"/>
        <v>0</v>
      </c>
      <c r="AB49" s="118">
        <f t="shared" si="30"/>
        <v>0</v>
      </c>
      <c r="AC49" s="118">
        <f t="shared" si="30"/>
        <v>0</v>
      </c>
      <c r="AD49" s="118">
        <f t="shared" si="30"/>
        <v>0</v>
      </c>
      <c r="AE49" s="118">
        <f>SUM(AE39:AE48)</f>
        <v>150200440</v>
      </c>
      <c r="AF49" s="118">
        <f>SUM(AF39:AF48)</f>
        <v>-456</v>
      </c>
    </row>
    <row r="50" spans="1:34" ht="21.75" customHeight="1" x14ac:dyDescent="0.35">
      <c r="A50" s="12" t="s">
        <v>61</v>
      </c>
      <c r="F50" s="20"/>
      <c r="P50" s="177"/>
      <c r="R50" s="145"/>
      <c r="S50" s="10"/>
      <c r="T50" s="10"/>
      <c r="U50" s="10"/>
      <c r="V50" s="10"/>
      <c r="W50" s="107"/>
      <c r="X50" s="12"/>
      <c r="Y50" s="12"/>
    </row>
    <row r="51" spans="1:34" ht="16.5" customHeight="1" x14ac:dyDescent="0.35">
      <c r="F51" s="178"/>
      <c r="H51" s="178"/>
      <c r="I51" s="189"/>
      <c r="J51" s="178"/>
      <c r="L51" s="178"/>
      <c r="N51" s="12"/>
      <c r="O51" s="2861" t="s">
        <v>62</v>
      </c>
      <c r="P51" s="2861"/>
      <c r="Q51" s="2861"/>
      <c r="R51" s="145"/>
      <c r="S51" s="145"/>
      <c r="T51" s="145"/>
      <c r="U51" s="145"/>
      <c r="V51" s="145"/>
      <c r="W51" s="107"/>
      <c r="X51" s="12"/>
      <c r="Y51" s="12"/>
    </row>
    <row r="52" spans="1:34" ht="16.5" customHeight="1" x14ac:dyDescent="0.35">
      <c r="F52" s="181"/>
      <c r="H52" s="181"/>
      <c r="J52" s="181"/>
      <c r="L52" s="181"/>
      <c r="N52" s="181"/>
      <c r="O52" s="181"/>
      <c r="P52" s="181"/>
      <c r="Q52" s="181"/>
      <c r="R52" s="146"/>
      <c r="S52" s="145"/>
      <c r="T52" s="145"/>
      <c r="U52" s="145"/>
      <c r="V52" s="145"/>
      <c r="W52" s="107"/>
      <c r="X52" s="12"/>
      <c r="Y52" s="12"/>
    </row>
    <row r="53" spans="1:34" ht="23.25" x14ac:dyDescent="0.35">
      <c r="N53" s="12"/>
      <c r="O53" s="145"/>
      <c r="P53" s="145"/>
      <c r="Q53" s="145"/>
      <c r="R53" s="94"/>
      <c r="S53" s="94"/>
      <c r="T53" s="94"/>
      <c r="U53" s="94"/>
      <c r="V53" s="94"/>
      <c r="W53" s="107"/>
      <c r="X53" s="12"/>
      <c r="Y53" s="12"/>
    </row>
    <row r="54" spans="1:34" ht="23.25" x14ac:dyDescent="0.35">
      <c r="N54" s="12"/>
      <c r="O54" s="2862" t="s">
        <v>63</v>
      </c>
      <c r="P54" s="2862"/>
      <c r="Q54" s="2862"/>
      <c r="R54" s="94"/>
      <c r="S54" s="94"/>
      <c r="T54" s="94"/>
      <c r="U54" s="94"/>
      <c r="V54" s="94"/>
      <c r="W54" s="107"/>
      <c r="X54" s="12"/>
      <c r="Y54" s="12"/>
      <c r="AG54" s="129"/>
      <c r="AH54" s="91"/>
    </row>
    <row r="55" spans="1:34" ht="23.25" x14ac:dyDescent="0.35">
      <c r="N55" s="12"/>
      <c r="O55" s="2861" t="s">
        <v>64</v>
      </c>
      <c r="P55" s="2861"/>
      <c r="Q55" s="2861"/>
      <c r="R55" s="18"/>
      <c r="S55" s="18"/>
      <c r="T55" s="18"/>
      <c r="U55" s="18"/>
      <c r="V55" s="18"/>
      <c r="W55" s="107"/>
      <c r="X55" s="12"/>
      <c r="Y55" s="12"/>
      <c r="AG55" s="107"/>
    </row>
    <row r="56" spans="1:34" ht="23.25" x14ac:dyDescent="0.3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3"/>
      <c r="P56" s="23"/>
      <c r="Q56" s="23"/>
      <c r="R56" s="11"/>
      <c r="W56" s="107"/>
      <c r="X56" s="12"/>
      <c r="Y56" s="12"/>
      <c r="AG56" s="107"/>
    </row>
    <row r="57" spans="1:34" ht="23.25" x14ac:dyDescent="0.3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3"/>
      <c r="P57" s="23"/>
      <c r="Q57" s="23"/>
      <c r="R57" s="11"/>
      <c r="W57" s="123"/>
      <c r="X57" s="105"/>
      <c r="Y57" s="123"/>
      <c r="Z57" s="130"/>
      <c r="AA57" s="107"/>
      <c r="AB57" s="107"/>
      <c r="AC57" s="107"/>
      <c r="AD57" s="107"/>
      <c r="AE57" s="124"/>
      <c r="AF57" s="125"/>
      <c r="AG57" s="107"/>
    </row>
    <row r="58" spans="1:34" ht="26.25" x14ac:dyDescent="0.35">
      <c r="A58" s="13" t="s">
        <v>0</v>
      </c>
      <c r="B58" s="13" t="s">
        <v>202</v>
      </c>
      <c r="C58" s="144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4"/>
      <c r="O58" s="183"/>
      <c r="P58" s="2839" t="s">
        <v>2</v>
      </c>
      <c r="Q58" s="2839"/>
      <c r="R58" s="145"/>
      <c r="S58" s="145"/>
      <c r="T58" s="145"/>
      <c r="U58" s="145"/>
      <c r="V58" s="145"/>
      <c r="W58" s="123"/>
      <c r="X58" s="106"/>
      <c r="Y58" s="106"/>
      <c r="Z58" s="107"/>
      <c r="AA58" s="107"/>
      <c r="AB58" s="107"/>
      <c r="AC58" s="107"/>
      <c r="AD58" s="107"/>
      <c r="AE58" s="124"/>
      <c r="AF58" s="125"/>
      <c r="AG58" s="107"/>
    </row>
    <row r="59" spans="1:34" ht="16.5" customHeight="1" x14ac:dyDescent="0.35">
      <c r="A59" s="13" t="s">
        <v>3</v>
      </c>
      <c r="B59" s="13" t="s">
        <v>4</v>
      </c>
      <c r="C59" s="144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4"/>
      <c r="O59" s="14"/>
      <c r="P59" s="145"/>
      <c r="Q59" s="145"/>
      <c r="R59" s="145"/>
      <c r="S59" s="145"/>
      <c r="T59" s="145"/>
      <c r="U59" s="145"/>
      <c r="V59" s="145"/>
      <c r="W59" s="123"/>
      <c r="X59" s="106"/>
      <c r="Y59" s="106"/>
      <c r="Z59" s="107"/>
      <c r="AA59" s="107"/>
      <c r="AB59" s="107"/>
      <c r="AC59" s="107"/>
      <c r="AD59" s="107"/>
      <c r="AE59" s="124"/>
      <c r="AF59" s="125"/>
      <c r="AG59" s="107"/>
    </row>
    <row r="60" spans="1:34" ht="23.25" x14ac:dyDescent="0.3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4"/>
      <c r="O60" s="14"/>
      <c r="P60" s="145"/>
      <c r="Q60" s="145"/>
      <c r="R60" s="145"/>
      <c r="S60" s="145"/>
      <c r="T60" s="145"/>
      <c r="U60" s="145"/>
      <c r="V60" s="145"/>
      <c r="W60" s="123"/>
      <c r="X60" s="106"/>
      <c r="Y60" s="106"/>
      <c r="Z60" s="107"/>
      <c r="AA60" s="107"/>
      <c r="AB60" s="107"/>
      <c r="AC60" s="107"/>
      <c r="AD60" s="107"/>
      <c r="AE60" s="124"/>
      <c r="AF60" s="125"/>
      <c r="AG60" s="107"/>
    </row>
    <row r="61" spans="1:34" ht="23.25" x14ac:dyDescent="0.35">
      <c r="A61" s="13" t="s">
        <v>5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4"/>
      <c r="O61" s="14"/>
      <c r="P61" s="145"/>
      <c r="Q61" s="145"/>
      <c r="R61" s="145"/>
      <c r="S61" s="145"/>
      <c r="T61" s="145"/>
      <c r="U61" s="145"/>
      <c r="V61" s="145"/>
      <c r="W61" s="123"/>
      <c r="X61" s="106"/>
      <c r="Y61" s="106"/>
      <c r="Z61" s="107"/>
      <c r="AA61" s="107"/>
      <c r="AB61" s="107"/>
      <c r="AC61" s="107"/>
      <c r="AD61" s="107"/>
      <c r="AE61" s="124"/>
      <c r="AF61" s="125"/>
      <c r="AG61" s="107"/>
    </row>
    <row r="62" spans="1:34" ht="19.5" customHeight="1" x14ac:dyDescent="0.35">
      <c r="A62" s="13" t="s">
        <v>6</v>
      </c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4"/>
      <c r="O62" s="14"/>
      <c r="P62" s="145"/>
      <c r="Q62" s="145"/>
      <c r="R62" s="145"/>
      <c r="S62" s="145"/>
      <c r="T62" s="145"/>
      <c r="U62" s="145"/>
      <c r="V62" s="145"/>
      <c r="W62" s="123"/>
      <c r="X62" s="106"/>
      <c r="Y62" s="106"/>
      <c r="Z62" s="107"/>
      <c r="AA62" s="107"/>
      <c r="AB62" s="107"/>
      <c r="AC62" s="107"/>
      <c r="AD62" s="107"/>
      <c r="AE62" s="124"/>
      <c r="AF62" s="125"/>
      <c r="AG62" s="107"/>
    </row>
    <row r="63" spans="1:34" ht="23.25" x14ac:dyDescent="0.35">
      <c r="A63" s="13" t="s">
        <v>7</v>
      </c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4"/>
      <c r="O63" s="14"/>
      <c r="P63" s="145"/>
      <c r="Q63" s="145"/>
      <c r="R63" s="146"/>
      <c r="S63" s="145"/>
      <c r="T63" s="145"/>
      <c r="U63" s="145"/>
      <c r="V63" s="145"/>
      <c r="W63" s="123"/>
      <c r="X63" s="106"/>
      <c r="Y63" s="106"/>
      <c r="Z63" s="107"/>
      <c r="AA63" s="107"/>
      <c r="AB63" s="107"/>
      <c r="AC63" s="107"/>
      <c r="AD63" s="107"/>
      <c r="AE63" s="124"/>
      <c r="AF63" s="125"/>
      <c r="AG63" s="107"/>
    </row>
    <row r="64" spans="1:34" ht="24" thickBot="1" x14ac:dyDescent="0.4">
      <c r="A64" s="13" t="s">
        <v>8</v>
      </c>
      <c r="B64" s="13"/>
      <c r="C64" s="13"/>
      <c r="D64" s="13"/>
      <c r="E64" s="13"/>
      <c r="F64" s="13"/>
      <c r="G64" s="147"/>
      <c r="H64" s="147"/>
      <c r="I64" s="13"/>
      <c r="J64" s="13"/>
      <c r="K64" s="13"/>
      <c r="L64" s="13"/>
      <c r="M64" s="13"/>
      <c r="N64" s="148"/>
      <c r="O64" s="2800" t="s">
        <v>9</v>
      </c>
      <c r="P64" s="2800"/>
      <c r="Q64" s="2800"/>
      <c r="R64" s="146"/>
      <c r="S64" s="145"/>
      <c r="T64" s="145"/>
      <c r="U64" s="145"/>
      <c r="V64" s="145"/>
      <c r="W64" s="123"/>
      <c r="X64" s="106"/>
      <c r="Y64" s="106"/>
      <c r="Z64" s="107"/>
      <c r="AA64" s="107"/>
      <c r="AB64" s="107"/>
      <c r="AC64" s="107"/>
      <c r="AD64" s="107"/>
      <c r="AE64" s="124"/>
      <c r="AF64" s="125"/>
      <c r="AG64" s="107"/>
    </row>
    <row r="65" spans="1:33" ht="24" customHeight="1" thickBot="1" x14ac:dyDescent="0.25">
      <c r="A65" s="2841" t="s">
        <v>10</v>
      </c>
      <c r="B65" s="2844" t="s">
        <v>11</v>
      </c>
      <c r="C65" s="2844" t="s">
        <v>12</v>
      </c>
      <c r="D65" s="2844" t="s">
        <v>13</v>
      </c>
      <c r="E65" s="2844" t="s">
        <v>14</v>
      </c>
      <c r="F65" s="2847" t="s">
        <v>15</v>
      </c>
      <c r="G65" s="2848"/>
      <c r="H65" s="2848"/>
      <c r="I65" s="2848"/>
      <c r="J65" s="2848"/>
      <c r="K65" s="2848"/>
      <c r="L65" s="2848"/>
      <c r="M65" s="2849"/>
      <c r="N65" s="2850" t="s">
        <v>16</v>
      </c>
      <c r="O65" s="2850" t="s">
        <v>17</v>
      </c>
      <c r="P65" s="2850" t="s">
        <v>18</v>
      </c>
      <c r="Q65" s="151" t="s">
        <v>19</v>
      </c>
      <c r="R65" s="94"/>
      <c r="S65" s="94"/>
      <c r="T65" s="94"/>
      <c r="U65" s="94"/>
      <c r="V65" s="94"/>
      <c r="W65" s="2857" t="s">
        <v>107</v>
      </c>
      <c r="X65" s="2856"/>
      <c r="Y65" s="2856"/>
      <c r="Z65" s="2856"/>
      <c r="AA65" s="2856"/>
      <c r="AB65" s="2856"/>
      <c r="AC65" s="2856"/>
      <c r="AD65" s="2856"/>
      <c r="AE65" s="2856"/>
      <c r="AF65" s="2856"/>
    </row>
    <row r="66" spans="1:33" ht="24" customHeight="1" thickBot="1" x14ac:dyDescent="0.25">
      <c r="A66" s="2842"/>
      <c r="B66" s="2845"/>
      <c r="C66" s="2845"/>
      <c r="D66" s="2845"/>
      <c r="E66" s="2845"/>
      <c r="F66" s="2858" t="s">
        <v>20</v>
      </c>
      <c r="G66" s="2858"/>
      <c r="H66" s="2858" t="s">
        <v>21</v>
      </c>
      <c r="I66" s="2858"/>
      <c r="J66" s="2858" t="s">
        <v>22</v>
      </c>
      <c r="K66" s="2858"/>
      <c r="L66" s="2858" t="s">
        <v>23</v>
      </c>
      <c r="M66" s="2858"/>
      <c r="N66" s="2851"/>
      <c r="O66" s="2851"/>
      <c r="P66" s="2851"/>
      <c r="Q66" s="2859" t="s">
        <v>24</v>
      </c>
      <c r="R66" s="94"/>
      <c r="S66" s="94"/>
      <c r="T66" s="94"/>
      <c r="U66" s="94"/>
      <c r="V66" s="94"/>
      <c r="W66" s="2857" t="s">
        <v>108</v>
      </c>
      <c r="X66" s="2856" t="s">
        <v>109</v>
      </c>
      <c r="Y66" s="2856" t="s">
        <v>108</v>
      </c>
      <c r="Z66" s="2856" t="s">
        <v>110</v>
      </c>
      <c r="AA66" s="2856" t="s">
        <v>108</v>
      </c>
      <c r="AB66" s="2853" t="s">
        <v>111</v>
      </c>
      <c r="AC66" s="2856" t="s">
        <v>108</v>
      </c>
      <c r="AD66" s="2853" t="s">
        <v>112</v>
      </c>
      <c r="AE66" s="2854" t="s">
        <v>113</v>
      </c>
      <c r="AF66" s="2855" t="s">
        <v>114</v>
      </c>
    </row>
    <row r="67" spans="1:33" ht="19.5" thickBot="1" x14ac:dyDescent="0.25">
      <c r="A67" s="2843"/>
      <c r="B67" s="2846"/>
      <c r="C67" s="2846"/>
      <c r="D67" s="2845"/>
      <c r="E67" s="2846"/>
      <c r="F67" s="152" t="s">
        <v>25</v>
      </c>
      <c r="G67" s="152" t="s">
        <v>26</v>
      </c>
      <c r="H67" s="152" t="s">
        <v>25</v>
      </c>
      <c r="I67" s="152" t="s">
        <v>26</v>
      </c>
      <c r="J67" s="152" t="s">
        <v>25</v>
      </c>
      <c r="K67" s="152" t="s">
        <v>26</v>
      </c>
      <c r="L67" s="152" t="s">
        <v>25</v>
      </c>
      <c r="M67" s="152" t="s">
        <v>26</v>
      </c>
      <c r="N67" s="2852"/>
      <c r="O67" s="2852"/>
      <c r="P67" s="2852"/>
      <c r="Q67" s="2860"/>
      <c r="R67" s="18"/>
      <c r="S67" s="9" t="s">
        <v>20</v>
      </c>
      <c r="T67" s="9" t="s">
        <v>27</v>
      </c>
      <c r="U67" s="9" t="s">
        <v>28</v>
      </c>
      <c r="V67" s="9" t="s">
        <v>29</v>
      </c>
      <c r="W67" s="2857"/>
      <c r="X67" s="2856"/>
      <c r="Y67" s="2856"/>
      <c r="Z67" s="2856"/>
      <c r="AA67" s="2856"/>
      <c r="AB67" s="2853"/>
      <c r="AC67" s="2856"/>
      <c r="AD67" s="2853"/>
      <c r="AE67" s="2854"/>
      <c r="AF67" s="2855"/>
    </row>
    <row r="68" spans="1:33" ht="23.25" x14ac:dyDescent="0.35">
      <c r="A68" s="153">
        <v>1</v>
      </c>
      <c r="B68" s="154">
        <v>43545</v>
      </c>
      <c r="C68" s="190">
        <v>324</v>
      </c>
      <c r="D68" s="191" t="s">
        <v>59</v>
      </c>
      <c r="E68" s="192" t="s">
        <v>57</v>
      </c>
      <c r="F68" s="193">
        <v>2</v>
      </c>
      <c r="G68" s="194">
        <f t="shared" ref="G68:G87" si="31">F68*S68</f>
        <v>2663636</v>
      </c>
      <c r="H68" s="195"/>
      <c r="I68" s="196">
        <f t="shared" ref="I68:I87" si="32">H68*T68</f>
        <v>0</v>
      </c>
      <c r="J68" s="197">
        <v>2</v>
      </c>
      <c r="K68" s="196">
        <f t="shared" ref="K68:K87" si="33">J68*U68</f>
        <v>4463636</v>
      </c>
      <c r="L68" s="198"/>
      <c r="M68" s="196">
        <f t="shared" ref="M68:M87" si="34">L68*V68</f>
        <v>0</v>
      </c>
      <c r="N68" s="199">
        <f t="shared" ref="N68:N87" si="35">+L68+J68+H68+F68</f>
        <v>4</v>
      </c>
      <c r="O68" s="200">
        <f t="shared" ref="O68:O87" si="36">+M68+K68+I68+G68</f>
        <v>7127272</v>
      </c>
      <c r="P68" s="201">
        <f t="shared" ref="P68:P76" si="37">+N68*40000</f>
        <v>160000</v>
      </c>
      <c r="Q68" s="202"/>
      <c r="S68" s="10">
        <f t="shared" ref="S68:S87" si="38">1331818</f>
        <v>1331818</v>
      </c>
      <c r="T68" s="10">
        <f t="shared" ref="T68:T87" si="39">1931818</f>
        <v>1931818</v>
      </c>
      <c r="U68" s="10">
        <f t="shared" ref="U68:U87" si="40">2231818</f>
        <v>2231818</v>
      </c>
      <c r="V68" s="10">
        <f t="shared" ref="V68:V87" si="41">431818</f>
        <v>431818</v>
      </c>
      <c r="W68" s="112">
        <v>43542</v>
      </c>
      <c r="X68" s="111">
        <v>7127272</v>
      </c>
      <c r="Y68" s="112"/>
      <c r="Z68" s="111"/>
      <c r="AA68" s="111"/>
      <c r="AB68" s="113"/>
      <c r="AC68" s="113"/>
      <c r="AD68" s="114"/>
      <c r="AE68" s="115">
        <f>X68+Z68+AB68+AD68</f>
        <v>7127272</v>
      </c>
      <c r="AF68" s="116">
        <f t="shared" ref="AF68:AF87" si="42">O68-AE68</f>
        <v>0</v>
      </c>
    </row>
    <row r="69" spans="1:33" ht="18.75" customHeight="1" x14ac:dyDescent="0.35">
      <c r="A69" s="203">
        <f>+A68+1</f>
        <v>2</v>
      </c>
      <c r="B69" s="204">
        <f>+B68</f>
        <v>43545</v>
      </c>
      <c r="C69" s="205">
        <f>+C68+1</f>
        <v>325</v>
      </c>
      <c r="D69" s="206" t="s">
        <v>73</v>
      </c>
      <c r="E69" s="207" t="s">
        <v>57</v>
      </c>
      <c r="F69" s="208">
        <v>2</v>
      </c>
      <c r="G69" s="209">
        <f t="shared" si="31"/>
        <v>2663636</v>
      </c>
      <c r="H69" s="210">
        <v>1</v>
      </c>
      <c r="I69" s="211">
        <f t="shared" si="32"/>
        <v>1931818</v>
      </c>
      <c r="J69" s="212">
        <v>2</v>
      </c>
      <c r="K69" s="211">
        <f t="shared" si="33"/>
        <v>4463636</v>
      </c>
      <c r="L69" s="213">
        <v>1</v>
      </c>
      <c r="M69" s="211">
        <f t="shared" si="34"/>
        <v>431818</v>
      </c>
      <c r="N69" s="214">
        <f t="shared" si="35"/>
        <v>6</v>
      </c>
      <c r="O69" s="215">
        <f t="shared" si="36"/>
        <v>9490908</v>
      </c>
      <c r="P69" s="215">
        <f t="shared" si="37"/>
        <v>240000</v>
      </c>
      <c r="Q69" s="216"/>
      <c r="S69" s="10">
        <f t="shared" si="38"/>
        <v>1331818</v>
      </c>
      <c r="T69" s="10">
        <f t="shared" si="39"/>
        <v>1931818</v>
      </c>
      <c r="U69" s="10">
        <f t="shared" si="40"/>
        <v>2231818</v>
      </c>
      <c r="V69" s="10">
        <f t="shared" si="41"/>
        <v>431818</v>
      </c>
      <c r="W69" s="112">
        <v>43542</v>
      </c>
      <c r="X69" s="111">
        <v>9490908</v>
      </c>
      <c r="Y69" s="112"/>
      <c r="Z69" s="111"/>
      <c r="AA69" s="111"/>
      <c r="AB69" s="113"/>
      <c r="AC69" s="113"/>
      <c r="AD69" s="114"/>
      <c r="AE69" s="115">
        <f t="shared" ref="AE69:AE77" si="43">X69+Z69+AB69+AD69</f>
        <v>9490908</v>
      </c>
      <c r="AF69" s="116">
        <f t="shared" si="42"/>
        <v>0</v>
      </c>
    </row>
    <row r="70" spans="1:33" ht="18.75" customHeight="1" x14ac:dyDescent="0.35">
      <c r="A70" s="203">
        <v>3</v>
      </c>
      <c r="B70" s="204">
        <f t="shared" ref="B70:B86" si="44">+B69</f>
        <v>43545</v>
      </c>
      <c r="C70" s="205">
        <f t="shared" ref="C70:C86" si="45">+C69+1</f>
        <v>326</v>
      </c>
      <c r="D70" s="206" t="s">
        <v>69</v>
      </c>
      <c r="E70" s="207" t="s">
        <v>57</v>
      </c>
      <c r="F70" s="208">
        <v>2</v>
      </c>
      <c r="G70" s="209">
        <f t="shared" si="31"/>
        <v>2663636</v>
      </c>
      <c r="H70" s="210">
        <v>1</v>
      </c>
      <c r="I70" s="211">
        <f t="shared" si="32"/>
        <v>1931818</v>
      </c>
      <c r="J70" s="212">
        <v>2</v>
      </c>
      <c r="K70" s="211">
        <f t="shared" si="33"/>
        <v>4463636</v>
      </c>
      <c r="L70" s="213">
        <v>1</v>
      </c>
      <c r="M70" s="211">
        <f t="shared" si="34"/>
        <v>431818</v>
      </c>
      <c r="N70" s="214">
        <f t="shared" si="35"/>
        <v>6</v>
      </c>
      <c r="O70" s="215">
        <f t="shared" si="36"/>
        <v>9490908</v>
      </c>
      <c r="P70" s="215">
        <f t="shared" si="37"/>
        <v>240000</v>
      </c>
      <c r="Q70" s="216"/>
      <c r="S70" s="10">
        <f t="shared" si="38"/>
        <v>1331818</v>
      </c>
      <c r="T70" s="10">
        <f t="shared" si="39"/>
        <v>1931818</v>
      </c>
      <c r="U70" s="10">
        <f t="shared" si="40"/>
        <v>2231818</v>
      </c>
      <c r="V70" s="10">
        <f t="shared" si="41"/>
        <v>431818</v>
      </c>
      <c r="W70" s="112">
        <v>43542</v>
      </c>
      <c r="X70" s="111">
        <v>9490908</v>
      </c>
      <c r="Y70" s="110"/>
      <c r="Z70" s="111"/>
      <c r="AA70" s="111"/>
      <c r="AB70" s="113"/>
      <c r="AC70" s="113"/>
      <c r="AD70" s="114"/>
      <c r="AE70" s="115">
        <f t="shared" si="43"/>
        <v>9490908</v>
      </c>
      <c r="AF70" s="116">
        <f t="shared" si="42"/>
        <v>0</v>
      </c>
    </row>
    <row r="71" spans="1:33" ht="23.25" x14ac:dyDescent="0.35">
      <c r="A71" s="203">
        <f>+A70+1</f>
        <v>4</v>
      </c>
      <c r="B71" s="204">
        <f t="shared" si="44"/>
        <v>43545</v>
      </c>
      <c r="C71" s="205">
        <f t="shared" si="45"/>
        <v>327</v>
      </c>
      <c r="D71" s="206" t="s">
        <v>56</v>
      </c>
      <c r="E71" s="207" t="s">
        <v>57</v>
      </c>
      <c r="F71" s="208">
        <v>4</v>
      </c>
      <c r="G71" s="209">
        <f t="shared" si="31"/>
        <v>5327272</v>
      </c>
      <c r="H71" s="210">
        <v>1</v>
      </c>
      <c r="I71" s="211">
        <f t="shared" si="32"/>
        <v>1931818</v>
      </c>
      <c r="J71" s="212">
        <v>4</v>
      </c>
      <c r="K71" s="211">
        <f t="shared" si="33"/>
        <v>8927272</v>
      </c>
      <c r="L71" s="213">
        <v>1</v>
      </c>
      <c r="M71" s="211">
        <f t="shared" si="34"/>
        <v>431818</v>
      </c>
      <c r="N71" s="214">
        <f t="shared" si="35"/>
        <v>10</v>
      </c>
      <c r="O71" s="215">
        <f t="shared" si="36"/>
        <v>16618180</v>
      </c>
      <c r="P71" s="215">
        <f t="shared" si="37"/>
        <v>400000</v>
      </c>
      <c r="Q71" s="216"/>
      <c r="S71" s="10">
        <f t="shared" si="38"/>
        <v>1331818</v>
      </c>
      <c r="T71" s="10">
        <f t="shared" si="39"/>
        <v>1931818</v>
      </c>
      <c r="U71" s="10">
        <f t="shared" si="40"/>
        <v>2231818</v>
      </c>
      <c r="V71" s="10">
        <f t="shared" si="41"/>
        <v>431818</v>
      </c>
      <c r="W71" s="112">
        <v>43542</v>
      </c>
      <c r="X71" s="111">
        <v>16618180</v>
      </c>
      <c r="Y71" s="110"/>
      <c r="Z71" s="111"/>
      <c r="AA71" s="111"/>
      <c r="AB71" s="113"/>
      <c r="AC71" s="113"/>
      <c r="AD71" s="114"/>
      <c r="AE71" s="115">
        <f t="shared" si="43"/>
        <v>16618180</v>
      </c>
      <c r="AF71" s="116">
        <f t="shared" si="42"/>
        <v>0</v>
      </c>
    </row>
    <row r="72" spans="1:33" ht="23.25" x14ac:dyDescent="0.35">
      <c r="A72" s="203">
        <v>5</v>
      </c>
      <c r="B72" s="204">
        <f t="shared" si="44"/>
        <v>43545</v>
      </c>
      <c r="C72" s="205">
        <f t="shared" si="45"/>
        <v>328</v>
      </c>
      <c r="D72" s="206" t="s">
        <v>46</v>
      </c>
      <c r="E72" s="207" t="s">
        <v>43</v>
      </c>
      <c r="F72" s="208">
        <v>4</v>
      </c>
      <c r="G72" s="209">
        <f t="shared" si="31"/>
        <v>5327272</v>
      </c>
      <c r="H72" s="210">
        <v>1</v>
      </c>
      <c r="I72" s="211">
        <f t="shared" si="32"/>
        <v>1931818</v>
      </c>
      <c r="J72" s="212">
        <v>4</v>
      </c>
      <c r="K72" s="211">
        <f t="shared" si="33"/>
        <v>8927272</v>
      </c>
      <c r="L72" s="213">
        <v>1</v>
      </c>
      <c r="M72" s="211">
        <f t="shared" si="34"/>
        <v>431818</v>
      </c>
      <c r="N72" s="214">
        <f t="shared" si="35"/>
        <v>10</v>
      </c>
      <c r="O72" s="215">
        <f t="shared" si="36"/>
        <v>16618180</v>
      </c>
      <c r="P72" s="215">
        <f t="shared" si="37"/>
        <v>400000</v>
      </c>
      <c r="Q72" s="216"/>
      <c r="S72" s="10">
        <f t="shared" si="38"/>
        <v>1331818</v>
      </c>
      <c r="T72" s="10">
        <f t="shared" si="39"/>
        <v>1931818</v>
      </c>
      <c r="U72" s="10">
        <f t="shared" si="40"/>
        <v>2231818</v>
      </c>
      <c r="V72" s="10">
        <f t="shared" si="41"/>
        <v>431818</v>
      </c>
      <c r="W72" s="112">
        <v>43549</v>
      </c>
      <c r="X72" s="111">
        <v>16618180</v>
      </c>
      <c r="Y72" s="111"/>
      <c r="Z72" s="111"/>
      <c r="AA72" s="111"/>
      <c r="AB72" s="113"/>
      <c r="AC72" s="113"/>
      <c r="AD72" s="114"/>
      <c r="AE72" s="115">
        <f t="shared" si="43"/>
        <v>16618180</v>
      </c>
      <c r="AF72" s="116">
        <f t="shared" si="42"/>
        <v>0</v>
      </c>
    </row>
    <row r="73" spans="1:33" ht="18.75" customHeight="1" x14ac:dyDescent="0.35">
      <c r="A73" s="203">
        <f>+A72+1</f>
        <v>6</v>
      </c>
      <c r="B73" s="204">
        <f t="shared" si="44"/>
        <v>43545</v>
      </c>
      <c r="C73" s="205">
        <f t="shared" si="45"/>
        <v>329</v>
      </c>
      <c r="D73" s="206" t="s">
        <v>54</v>
      </c>
      <c r="E73" s="207" t="s">
        <v>43</v>
      </c>
      <c r="F73" s="208">
        <v>5</v>
      </c>
      <c r="G73" s="209">
        <f t="shared" si="31"/>
        <v>6659090</v>
      </c>
      <c r="H73" s="210"/>
      <c r="I73" s="211">
        <f t="shared" si="32"/>
        <v>0</v>
      </c>
      <c r="J73" s="212">
        <v>4</v>
      </c>
      <c r="K73" s="211">
        <f t="shared" si="33"/>
        <v>8927272</v>
      </c>
      <c r="L73" s="213">
        <v>1</v>
      </c>
      <c r="M73" s="211">
        <f t="shared" si="34"/>
        <v>431818</v>
      </c>
      <c r="N73" s="214">
        <f t="shared" si="35"/>
        <v>10</v>
      </c>
      <c r="O73" s="215">
        <f t="shared" si="36"/>
        <v>16018180</v>
      </c>
      <c r="P73" s="215">
        <f t="shared" si="37"/>
        <v>400000</v>
      </c>
      <c r="Q73" s="216"/>
      <c r="S73" s="10">
        <f t="shared" si="38"/>
        <v>1331818</v>
      </c>
      <c r="T73" s="10">
        <f t="shared" si="39"/>
        <v>1931818</v>
      </c>
      <c r="U73" s="10">
        <f t="shared" si="40"/>
        <v>2231818</v>
      </c>
      <c r="V73" s="10">
        <f t="shared" si="41"/>
        <v>431818</v>
      </c>
      <c r="W73" s="112">
        <v>43542</v>
      </c>
      <c r="X73" s="111">
        <v>16018180</v>
      </c>
      <c r="Y73" s="111"/>
      <c r="Z73" s="111"/>
      <c r="AA73" s="111"/>
      <c r="AB73" s="113"/>
      <c r="AC73" s="113"/>
      <c r="AD73" s="114"/>
      <c r="AE73" s="115">
        <f t="shared" si="43"/>
        <v>16018180</v>
      </c>
      <c r="AF73" s="116">
        <f t="shared" si="42"/>
        <v>0</v>
      </c>
    </row>
    <row r="74" spans="1:33" ht="18.75" customHeight="1" x14ac:dyDescent="0.35">
      <c r="A74" s="203">
        <v>7</v>
      </c>
      <c r="B74" s="204">
        <f t="shared" si="44"/>
        <v>43545</v>
      </c>
      <c r="C74" s="205">
        <f t="shared" si="45"/>
        <v>330</v>
      </c>
      <c r="D74" s="206" t="s">
        <v>52</v>
      </c>
      <c r="E74" s="207" t="s">
        <v>43</v>
      </c>
      <c r="F74" s="208">
        <v>5</v>
      </c>
      <c r="G74" s="209">
        <f t="shared" si="31"/>
        <v>6659090</v>
      </c>
      <c r="H74" s="210"/>
      <c r="I74" s="211">
        <f t="shared" si="32"/>
        <v>0</v>
      </c>
      <c r="J74" s="212">
        <v>4</v>
      </c>
      <c r="K74" s="211">
        <f t="shared" si="33"/>
        <v>8927272</v>
      </c>
      <c r="L74" s="213">
        <v>1</v>
      </c>
      <c r="M74" s="211">
        <f t="shared" si="34"/>
        <v>431818</v>
      </c>
      <c r="N74" s="214">
        <f t="shared" si="35"/>
        <v>10</v>
      </c>
      <c r="O74" s="215">
        <f t="shared" si="36"/>
        <v>16018180</v>
      </c>
      <c r="P74" s="215">
        <f t="shared" si="37"/>
        <v>400000</v>
      </c>
      <c r="Q74" s="216"/>
      <c r="S74" s="10">
        <f t="shared" si="38"/>
        <v>1331818</v>
      </c>
      <c r="T74" s="10">
        <f t="shared" si="39"/>
        <v>1931818</v>
      </c>
      <c r="U74" s="10">
        <f t="shared" si="40"/>
        <v>2231818</v>
      </c>
      <c r="V74" s="10">
        <f t="shared" si="41"/>
        <v>431818</v>
      </c>
      <c r="W74" s="112">
        <v>43530</v>
      </c>
      <c r="X74" s="111">
        <v>13981820</v>
      </c>
      <c r="Y74" s="112">
        <v>43542</v>
      </c>
      <c r="Z74" s="111">
        <v>2036360</v>
      </c>
      <c r="AA74" s="111"/>
      <c r="AB74" s="113"/>
      <c r="AC74" s="113"/>
      <c r="AD74" s="114"/>
      <c r="AE74" s="115">
        <f t="shared" si="43"/>
        <v>16018180</v>
      </c>
      <c r="AF74" s="116">
        <f t="shared" si="42"/>
        <v>0</v>
      </c>
    </row>
    <row r="75" spans="1:33" ht="18.75" customHeight="1" x14ac:dyDescent="0.35">
      <c r="A75" s="203">
        <f>+A74+1</f>
        <v>8</v>
      </c>
      <c r="B75" s="204">
        <f t="shared" si="44"/>
        <v>43545</v>
      </c>
      <c r="C75" s="205">
        <f t="shared" si="45"/>
        <v>331</v>
      </c>
      <c r="D75" s="368" t="s">
        <v>49</v>
      </c>
      <c r="E75" s="207" t="s">
        <v>43</v>
      </c>
      <c r="F75" s="208">
        <v>2</v>
      </c>
      <c r="G75" s="209">
        <f t="shared" si="31"/>
        <v>2663636</v>
      </c>
      <c r="H75" s="210"/>
      <c r="I75" s="211">
        <f t="shared" si="32"/>
        <v>0</v>
      </c>
      <c r="J75" s="212">
        <v>2</v>
      </c>
      <c r="K75" s="211">
        <f t="shared" si="33"/>
        <v>4463636</v>
      </c>
      <c r="L75" s="213"/>
      <c r="M75" s="211">
        <f t="shared" si="34"/>
        <v>0</v>
      </c>
      <c r="N75" s="214">
        <f t="shared" si="35"/>
        <v>4</v>
      </c>
      <c r="O75" s="215">
        <f t="shared" si="36"/>
        <v>7127272</v>
      </c>
      <c r="P75" s="215">
        <f t="shared" si="37"/>
        <v>160000</v>
      </c>
      <c r="Q75" s="216"/>
      <c r="S75" s="10">
        <f t="shared" si="38"/>
        <v>1331818</v>
      </c>
      <c r="T75" s="10">
        <f t="shared" si="39"/>
        <v>1931818</v>
      </c>
      <c r="U75" s="10">
        <f t="shared" si="40"/>
        <v>2231818</v>
      </c>
      <c r="V75" s="10">
        <f t="shared" si="41"/>
        <v>431818</v>
      </c>
      <c r="W75" s="112">
        <v>43566</v>
      </c>
      <c r="X75" s="111">
        <v>7127272</v>
      </c>
      <c r="Y75" s="111"/>
      <c r="Z75" s="111"/>
      <c r="AA75" s="111"/>
      <c r="AB75" s="113"/>
      <c r="AC75" s="113"/>
      <c r="AD75" s="114"/>
      <c r="AE75" s="115">
        <f t="shared" si="43"/>
        <v>7127272</v>
      </c>
      <c r="AF75" s="116">
        <f t="shared" si="42"/>
        <v>0</v>
      </c>
      <c r="AG75" s="313"/>
    </row>
    <row r="76" spans="1:33" ht="18.75" customHeight="1" x14ac:dyDescent="0.35">
      <c r="A76" s="203">
        <v>9</v>
      </c>
      <c r="B76" s="204">
        <f t="shared" si="44"/>
        <v>43545</v>
      </c>
      <c r="C76" s="205">
        <f t="shared" si="45"/>
        <v>332</v>
      </c>
      <c r="D76" s="206" t="s">
        <v>39</v>
      </c>
      <c r="E76" s="207" t="s">
        <v>43</v>
      </c>
      <c r="F76" s="208">
        <v>3</v>
      </c>
      <c r="G76" s="209">
        <f t="shared" si="31"/>
        <v>3995454</v>
      </c>
      <c r="H76" s="210"/>
      <c r="I76" s="211">
        <f t="shared" si="32"/>
        <v>0</v>
      </c>
      <c r="J76" s="212">
        <v>3</v>
      </c>
      <c r="K76" s="211">
        <f t="shared" si="33"/>
        <v>6695454</v>
      </c>
      <c r="L76" s="213">
        <v>1</v>
      </c>
      <c r="M76" s="211">
        <f t="shared" si="34"/>
        <v>431818</v>
      </c>
      <c r="N76" s="214">
        <f t="shared" si="35"/>
        <v>7</v>
      </c>
      <c r="O76" s="215">
        <f t="shared" si="36"/>
        <v>11122726</v>
      </c>
      <c r="P76" s="215">
        <f t="shared" si="37"/>
        <v>280000</v>
      </c>
      <c r="Q76" s="216"/>
      <c r="S76" s="10">
        <f t="shared" si="38"/>
        <v>1331818</v>
      </c>
      <c r="T76" s="10">
        <f t="shared" si="39"/>
        <v>1931818</v>
      </c>
      <c r="U76" s="10">
        <f t="shared" si="40"/>
        <v>2231818</v>
      </c>
      <c r="V76" s="10">
        <f t="shared" si="41"/>
        <v>431818</v>
      </c>
      <c r="W76" s="112">
        <v>43530</v>
      </c>
      <c r="X76" s="111">
        <v>11122726</v>
      </c>
      <c r="Y76" s="111"/>
      <c r="Z76" s="111"/>
      <c r="AA76" s="111"/>
      <c r="AB76" s="113"/>
      <c r="AC76" s="113"/>
      <c r="AD76" s="114"/>
      <c r="AE76" s="115">
        <f t="shared" si="43"/>
        <v>11122726</v>
      </c>
      <c r="AF76" s="116">
        <f t="shared" si="42"/>
        <v>0</v>
      </c>
    </row>
    <row r="77" spans="1:33" ht="18.75" customHeight="1" x14ac:dyDescent="0.35">
      <c r="A77" s="203">
        <f>+A76+1</f>
        <v>10</v>
      </c>
      <c r="B77" s="204">
        <f t="shared" si="44"/>
        <v>43545</v>
      </c>
      <c r="C77" s="205">
        <f t="shared" si="45"/>
        <v>333</v>
      </c>
      <c r="D77" s="156" t="s">
        <v>53</v>
      </c>
      <c r="E77" s="157" t="s">
        <v>43</v>
      </c>
      <c r="F77" s="158">
        <v>5</v>
      </c>
      <c r="G77" s="209">
        <f t="shared" si="31"/>
        <v>6659090</v>
      </c>
      <c r="H77" s="160"/>
      <c r="I77" s="211">
        <f t="shared" si="32"/>
        <v>0</v>
      </c>
      <c r="J77" s="162">
        <v>4</v>
      </c>
      <c r="K77" s="211">
        <f t="shared" si="33"/>
        <v>8927272</v>
      </c>
      <c r="L77" s="163">
        <v>1</v>
      </c>
      <c r="M77" s="211">
        <f t="shared" si="34"/>
        <v>431818</v>
      </c>
      <c r="N77" s="214">
        <f t="shared" si="35"/>
        <v>10</v>
      </c>
      <c r="O77" s="215">
        <f t="shared" si="36"/>
        <v>16018180</v>
      </c>
      <c r="P77" s="218">
        <f t="shared" ref="P77:P87" si="46">+N77*45000</f>
        <v>450000</v>
      </c>
      <c r="Q77" s="216"/>
      <c r="S77" s="10">
        <f t="shared" si="38"/>
        <v>1331818</v>
      </c>
      <c r="T77" s="10">
        <f t="shared" si="39"/>
        <v>1931818</v>
      </c>
      <c r="U77" s="10">
        <f t="shared" si="40"/>
        <v>2231818</v>
      </c>
      <c r="V77" s="10">
        <f t="shared" si="41"/>
        <v>431818</v>
      </c>
      <c r="W77" s="112">
        <v>43544</v>
      </c>
      <c r="X77" s="111">
        <v>16018180</v>
      </c>
      <c r="Y77" s="111"/>
      <c r="Z77" s="111"/>
      <c r="AA77" s="111"/>
      <c r="AB77" s="113"/>
      <c r="AC77" s="113"/>
      <c r="AD77" s="114"/>
      <c r="AE77" s="115">
        <f t="shared" si="43"/>
        <v>16018180</v>
      </c>
      <c r="AF77" s="116">
        <f t="shared" si="42"/>
        <v>0</v>
      </c>
    </row>
    <row r="78" spans="1:33" ht="18.75" customHeight="1" x14ac:dyDescent="0.35">
      <c r="A78" s="203">
        <f t="shared" ref="A78:A86" si="47">+A77+1</f>
        <v>11</v>
      </c>
      <c r="B78" s="204">
        <f t="shared" si="44"/>
        <v>43545</v>
      </c>
      <c r="C78" s="205">
        <f t="shared" si="45"/>
        <v>334</v>
      </c>
      <c r="D78" s="156" t="s">
        <v>44</v>
      </c>
      <c r="E78" s="157" t="s">
        <v>43</v>
      </c>
      <c r="F78" s="170">
        <v>5</v>
      </c>
      <c r="G78" s="209">
        <f t="shared" si="31"/>
        <v>6659090</v>
      </c>
      <c r="H78" s="160">
        <v>1</v>
      </c>
      <c r="I78" s="211">
        <f t="shared" si="32"/>
        <v>1931818</v>
      </c>
      <c r="J78" s="162">
        <v>4</v>
      </c>
      <c r="K78" s="211">
        <f t="shared" si="33"/>
        <v>8927272</v>
      </c>
      <c r="L78" s="163"/>
      <c r="M78" s="211">
        <f t="shared" si="34"/>
        <v>0</v>
      </c>
      <c r="N78" s="214">
        <f t="shared" si="35"/>
        <v>10</v>
      </c>
      <c r="O78" s="215">
        <f t="shared" si="36"/>
        <v>17518180</v>
      </c>
      <c r="P78" s="218">
        <f t="shared" si="46"/>
        <v>450000</v>
      </c>
      <c r="Q78" s="216"/>
      <c r="S78" s="10">
        <f t="shared" si="38"/>
        <v>1331818</v>
      </c>
      <c r="T78" s="10">
        <f t="shared" si="39"/>
        <v>1931818</v>
      </c>
      <c r="U78" s="10">
        <f t="shared" si="40"/>
        <v>2231818</v>
      </c>
      <c r="V78" s="10">
        <f t="shared" si="41"/>
        <v>431818</v>
      </c>
      <c r="W78" s="112">
        <v>43543</v>
      </c>
      <c r="X78" s="111">
        <v>17518180</v>
      </c>
      <c r="Y78" s="111"/>
      <c r="Z78" s="111"/>
      <c r="AA78" s="111"/>
      <c r="AB78" s="113"/>
      <c r="AC78" s="113"/>
      <c r="AD78" s="114"/>
      <c r="AE78" s="115">
        <f t="shared" ref="AE78:AE87" si="48">X78+Z78+AB78+AD78</f>
        <v>17518180</v>
      </c>
      <c r="AF78" s="116">
        <f t="shared" si="42"/>
        <v>0</v>
      </c>
    </row>
    <row r="79" spans="1:33" ht="18.75" customHeight="1" x14ac:dyDescent="0.35">
      <c r="A79" s="203">
        <f t="shared" si="47"/>
        <v>12</v>
      </c>
      <c r="B79" s="204">
        <f t="shared" si="44"/>
        <v>43545</v>
      </c>
      <c r="C79" s="205">
        <f t="shared" si="45"/>
        <v>335</v>
      </c>
      <c r="D79" s="156" t="s">
        <v>83</v>
      </c>
      <c r="E79" s="157" t="s">
        <v>43</v>
      </c>
      <c r="F79" s="170">
        <v>5</v>
      </c>
      <c r="G79" s="209">
        <f t="shared" si="31"/>
        <v>6659090</v>
      </c>
      <c r="H79" s="160"/>
      <c r="I79" s="211">
        <f t="shared" si="32"/>
        <v>0</v>
      </c>
      <c r="J79" s="162">
        <v>4</v>
      </c>
      <c r="K79" s="211">
        <f t="shared" si="33"/>
        <v>8927272</v>
      </c>
      <c r="L79" s="163">
        <v>1</v>
      </c>
      <c r="M79" s="211">
        <f t="shared" si="34"/>
        <v>431818</v>
      </c>
      <c r="N79" s="214">
        <f t="shared" si="35"/>
        <v>10</v>
      </c>
      <c r="O79" s="215">
        <f t="shared" si="36"/>
        <v>16018180</v>
      </c>
      <c r="P79" s="218">
        <f t="shared" si="46"/>
        <v>450000</v>
      </c>
      <c r="Q79" s="216"/>
      <c r="S79" s="10">
        <f t="shared" si="38"/>
        <v>1331818</v>
      </c>
      <c r="T79" s="10">
        <f t="shared" si="39"/>
        <v>1931818</v>
      </c>
      <c r="U79" s="10">
        <f t="shared" si="40"/>
        <v>2231818</v>
      </c>
      <c r="V79" s="10">
        <f t="shared" si="41"/>
        <v>431818</v>
      </c>
      <c r="W79" s="112">
        <v>43557</v>
      </c>
      <c r="X79" s="111">
        <v>16018180</v>
      </c>
      <c r="Y79" s="111"/>
      <c r="Z79" s="111"/>
      <c r="AA79" s="111"/>
      <c r="AB79" s="113"/>
      <c r="AC79" s="113"/>
      <c r="AD79" s="114"/>
      <c r="AE79" s="115">
        <f t="shared" si="48"/>
        <v>16018180</v>
      </c>
      <c r="AF79" s="116">
        <f t="shared" si="42"/>
        <v>0</v>
      </c>
      <c r="AG79" s="313"/>
    </row>
    <row r="80" spans="1:33" ht="18.75" customHeight="1" x14ac:dyDescent="0.35">
      <c r="A80" s="203">
        <f t="shared" si="47"/>
        <v>13</v>
      </c>
      <c r="B80" s="204">
        <f t="shared" si="44"/>
        <v>43545</v>
      </c>
      <c r="C80" s="205">
        <f t="shared" si="45"/>
        <v>336</v>
      </c>
      <c r="D80" s="156" t="s">
        <v>100</v>
      </c>
      <c r="E80" s="157" t="s">
        <v>88</v>
      </c>
      <c r="F80" s="170">
        <v>5</v>
      </c>
      <c r="G80" s="209">
        <f t="shared" si="31"/>
        <v>6659090</v>
      </c>
      <c r="H80" s="160"/>
      <c r="I80" s="211">
        <f t="shared" si="32"/>
        <v>0</v>
      </c>
      <c r="J80" s="162">
        <v>4</v>
      </c>
      <c r="K80" s="211">
        <f t="shared" si="33"/>
        <v>8927272</v>
      </c>
      <c r="L80" s="163">
        <v>1</v>
      </c>
      <c r="M80" s="211">
        <f t="shared" si="34"/>
        <v>431818</v>
      </c>
      <c r="N80" s="214">
        <f t="shared" si="35"/>
        <v>10</v>
      </c>
      <c r="O80" s="215">
        <f t="shared" si="36"/>
        <v>16018180</v>
      </c>
      <c r="P80" s="218">
        <f t="shared" si="46"/>
        <v>450000</v>
      </c>
      <c r="Q80" s="216"/>
      <c r="S80" s="10">
        <f t="shared" si="38"/>
        <v>1331818</v>
      </c>
      <c r="T80" s="10">
        <f t="shared" si="39"/>
        <v>1931818</v>
      </c>
      <c r="U80" s="10">
        <f t="shared" si="40"/>
        <v>2231818</v>
      </c>
      <c r="V80" s="10">
        <f t="shared" si="41"/>
        <v>431818</v>
      </c>
      <c r="W80" s="112">
        <v>43546</v>
      </c>
      <c r="X80" s="111">
        <v>16018180</v>
      </c>
      <c r="Y80" s="111"/>
      <c r="Z80" s="111"/>
      <c r="AA80" s="111"/>
      <c r="AB80" s="113"/>
      <c r="AC80" s="113"/>
      <c r="AD80" s="114"/>
      <c r="AE80" s="115">
        <f t="shared" si="48"/>
        <v>16018180</v>
      </c>
      <c r="AF80" s="116">
        <f t="shared" si="42"/>
        <v>0</v>
      </c>
    </row>
    <row r="81" spans="1:33" ht="18.75" customHeight="1" x14ac:dyDescent="0.35">
      <c r="A81" s="203">
        <f t="shared" si="47"/>
        <v>14</v>
      </c>
      <c r="B81" s="204">
        <f t="shared" si="44"/>
        <v>43545</v>
      </c>
      <c r="C81" s="205">
        <f t="shared" si="45"/>
        <v>337</v>
      </c>
      <c r="D81" s="156" t="s">
        <v>101</v>
      </c>
      <c r="E81" s="157" t="s">
        <v>88</v>
      </c>
      <c r="F81" s="170">
        <v>5</v>
      </c>
      <c r="G81" s="209">
        <f t="shared" si="31"/>
        <v>6659090</v>
      </c>
      <c r="H81" s="160"/>
      <c r="I81" s="211">
        <f t="shared" si="32"/>
        <v>0</v>
      </c>
      <c r="J81" s="162">
        <v>5</v>
      </c>
      <c r="K81" s="211">
        <f t="shared" si="33"/>
        <v>11159090</v>
      </c>
      <c r="L81" s="163"/>
      <c r="M81" s="211">
        <f t="shared" si="34"/>
        <v>0</v>
      </c>
      <c r="N81" s="214">
        <f t="shared" si="35"/>
        <v>10</v>
      </c>
      <c r="O81" s="215">
        <f t="shared" si="36"/>
        <v>17818180</v>
      </c>
      <c r="P81" s="218">
        <f t="shared" si="46"/>
        <v>450000</v>
      </c>
      <c r="Q81" s="216"/>
      <c r="S81" s="10">
        <f t="shared" si="38"/>
        <v>1331818</v>
      </c>
      <c r="T81" s="10">
        <f t="shared" si="39"/>
        <v>1931818</v>
      </c>
      <c r="U81" s="10">
        <f t="shared" si="40"/>
        <v>2231818</v>
      </c>
      <c r="V81" s="10">
        <f t="shared" si="41"/>
        <v>431818</v>
      </c>
      <c r="W81" s="112">
        <v>43544</v>
      </c>
      <c r="X81" s="111">
        <v>17818180</v>
      </c>
      <c r="Y81" s="111"/>
      <c r="Z81" s="111"/>
      <c r="AA81" s="111"/>
      <c r="AB81" s="113"/>
      <c r="AC81" s="113"/>
      <c r="AD81" s="114"/>
      <c r="AE81" s="115">
        <f t="shared" si="48"/>
        <v>17818180</v>
      </c>
      <c r="AF81" s="116">
        <f t="shared" si="42"/>
        <v>0</v>
      </c>
    </row>
    <row r="82" spans="1:33" ht="18.75" customHeight="1" x14ac:dyDescent="0.35">
      <c r="A82" s="203">
        <f t="shared" si="47"/>
        <v>15</v>
      </c>
      <c r="B82" s="204">
        <f t="shared" si="44"/>
        <v>43545</v>
      </c>
      <c r="C82" s="205">
        <f t="shared" si="45"/>
        <v>338</v>
      </c>
      <c r="D82" s="156" t="s">
        <v>102</v>
      </c>
      <c r="E82" s="157" t="s">
        <v>88</v>
      </c>
      <c r="F82" s="170">
        <v>5</v>
      </c>
      <c r="G82" s="209">
        <f t="shared" si="31"/>
        <v>6659090</v>
      </c>
      <c r="H82" s="160"/>
      <c r="I82" s="211">
        <f t="shared" si="32"/>
        <v>0</v>
      </c>
      <c r="J82" s="162">
        <v>4</v>
      </c>
      <c r="K82" s="211">
        <f t="shared" si="33"/>
        <v>8927272</v>
      </c>
      <c r="L82" s="163">
        <v>1</v>
      </c>
      <c r="M82" s="211">
        <f t="shared" si="34"/>
        <v>431818</v>
      </c>
      <c r="N82" s="214">
        <f t="shared" si="35"/>
        <v>10</v>
      </c>
      <c r="O82" s="215">
        <f t="shared" si="36"/>
        <v>16018180</v>
      </c>
      <c r="P82" s="218">
        <f t="shared" si="46"/>
        <v>450000</v>
      </c>
      <c r="Q82" s="216"/>
      <c r="S82" s="10">
        <f t="shared" si="38"/>
        <v>1331818</v>
      </c>
      <c r="T82" s="10">
        <f t="shared" si="39"/>
        <v>1931818</v>
      </c>
      <c r="U82" s="10">
        <f t="shared" si="40"/>
        <v>2231818</v>
      </c>
      <c r="V82" s="10">
        <f t="shared" si="41"/>
        <v>431818</v>
      </c>
      <c r="W82" s="112">
        <v>43543</v>
      </c>
      <c r="X82" s="111">
        <v>16018180</v>
      </c>
      <c r="Y82" s="111"/>
      <c r="Z82" s="111"/>
      <c r="AA82" s="111"/>
      <c r="AB82" s="113"/>
      <c r="AC82" s="113"/>
      <c r="AD82" s="114"/>
      <c r="AE82" s="115">
        <f t="shared" si="48"/>
        <v>16018180</v>
      </c>
      <c r="AF82" s="116">
        <f t="shared" si="42"/>
        <v>0</v>
      </c>
    </row>
    <row r="83" spans="1:33" ht="18.75" customHeight="1" x14ac:dyDescent="0.35">
      <c r="A83" s="203">
        <f t="shared" si="47"/>
        <v>16</v>
      </c>
      <c r="B83" s="204">
        <f t="shared" si="44"/>
        <v>43545</v>
      </c>
      <c r="C83" s="205">
        <f t="shared" si="45"/>
        <v>339</v>
      </c>
      <c r="D83" s="156" t="s">
        <v>70</v>
      </c>
      <c r="E83" s="157" t="s">
        <v>57</v>
      </c>
      <c r="F83" s="170">
        <v>2</v>
      </c>
      <c r="G83" s="209">
        <f t="shared" si="31"/>
        <v>2663636</v>
      </c>
      <c r="H83" s="160">
        <v>1</v>
      </c>
      <c r="I83" s="211">
        <f t="shared" si="32"/>
        <v>1931818</v>
      </c>
      <c r="J83" s="162">
        <v>2</v>
      </c>
      <c r="K83" s="211">
        <f t="shared" si="33"/>
        <v>4463636</v>
      </c>
      <c r="L83" s="163">
        <v>1</v>
      </c>
      <c r="M83" s="211">
        <f t="shared" si="34"/>
        <v>431818</v>
      </c>
      <c r="N83" s="214">
        <f t="shared" si="35"/>
        <v>6</v>
      </c>
      <c r="O83" s="215">
        <f t="shared" si="36"/>
        <v>9490908</v>
      </c>
      <c r="P83" s="218">
        <f t="shared" si="46"/>
        <v>270000</v>
      </c>
      <c r="Q83" s="216"/>
      <c r="S83" s="10">
        <f t="shared" si="38"/>
        <v>1331818</v>
      </c>
      <c r="T83" s="10">
        <f t="shared" si="39"/>
        <v>1931818</v>
      </c>
      <c r="U83" s="10">
        <f t="shared" si="40"/>
        <v>2231818</v>
      </c>
      <c r="V83" s="10">
        <f t="shared" si="41"/>
        <v>431818</v>
      </c>
      <c r="W83" s="112">
        <v>43543</v>
      </c>
      <c r="X83" s="111">
        <v>6491000</v>
      </c>
      <c r="Y83" s="112">
        <v>43546</v>
      </c>
      <c r="Z83" s="111">
        <v>3000000</v>
      </c>
      <c r="AA83" s="111"/>
      <c r="AB83" s="113"/>
      <c r="AC83" s="113"/>
      <c r="AD83" s="114"/>
      <c r="AE83" s="115">
        <f t="shared" si="48"/>
        <v>9491000</v>
      </c>
      <c r="AF83" s="116">
        <f t="shared" si="42"/>
        <v>-92</v>
      </c>
    </row>
    <row r="84" spans="1:33" ht="18.75" customHeight="1" x14ac:dyDescent="0.35">
      <c r="A84" s="203">
        <f t="shared" si="47"/>
        <v>17</v>
      </c>
      <c r="B84" s="204">
        <f t="shared" si="44"/>
        <v>43545</v>
      </c>
      <c r="C84" s="205">
        <f t="shared" si="45"/>
        <v>340</v>
      </c>
      <c r="D84" s="156" t="s">
        <v>71</v>
      </c>
      <c r="E84" s="157" t="s">
        <v>57</v>
      </c>
      <c r="F84" s="170">
        <v>2</v>
      </c>
      <c r="G84" s="209">
        <f t="shared" si="31"/>
        <v>2663636</v>
      </c>
      <c r="H84" s="160">
        <v>1</v>
      </c>
      <c r="I84" s="211">
        <f t="shared" si="32"/>
        <v>1931818</v>
      </c>
      <c r="J84" s="162">
        <v>2</v>
      </c>
      <c r="K84" s="211">
        <f t="shared" si="33"/>
        <v>4463636</v>
      </c>
      <c r="L84" s="163">
        <v>1</v>
      </c>
      <c r="M84" s="211">
        <f t="shared" si="34"/>
        <v>431818</v>
      </c>
      <c r="N84" s="214">
        <f t="shared" si="35"/>
        <v>6</v>
      </c>
      <c r="O84" s="215">
        <f t="shared" si="36"/>
        <v>9490908</v>
      </c>
      <c r="P84" s="218">
        <f t="shared" si="46"/>
        <v>270000</v>
      </c>
      <c r="Q84" s="216"/>
      <c r="S84" s="10">
        <f t="shared" si="38"/>
        <v>1331818</v>
      </c>
      <c r="T84" s="10">
        <f t="shared" si="39"/>
        <v>1931818</v>
      </c>
      <c r="U84" s="10">
        <f t="shared" si="40"/>
        <v>2231818</v>
      </c>
      <c r="V84" s="10">
        <f t="shared" si="41"/>
        <v>431818</v>
      </c>
      <c r="W84" s="112">
        <v>43543</v>
      </c>
      <c r="X84" s="111">
        <v>8000000</v>
      </c>
      <c r="Y84" s="112">
        <v>43549</v>
      </c>
      <c r="Z84" s="111">
        <v>1490908</v>
      </c>
      <c r="AA84" s="111"/>
      <c r="AB84" s="113"/>
      <c r="AC84" s="113"/>
      <c r="AD84" s="114"/>
      <c r="AE84" s="115">
        <f t="shared" si="48"/>
        <v>9490908</v>
      </c>
      <c r="AF84" s="116">
        <f t="shared" si="42"/>
        <v>0</v>
      </c>
    </row>
    <row r="85" spans="1:33" ht="18.75" customHeight="1" x14ac:dyDescent="0.35">
      <c r="A85" s="203">
        <f t="shared" si="47"/>
        <v>18</v>
      </c>
      <c r="B85" s="204">
        <f t="shared" si="44"/>
        <v>43545</v>
      </c>
      <c r="C85" s="205">
        <f t="shared" si="45"/>
        <v>341</v>
      </c>
      <c r="D85" s="156" t="s">
        <v>72</v>
      </c>
      <c r="E85" s="157" t="s">
        <v>57</v>
      </c>
      <c r="F85" s="170">
        <v>2</v>
      </c>
      <c r="G85" s="209">
        <f t="shared" si="31"/>
        <v>2663636</v>
      </c>
      <c r="H85" s="160">
        <v>1</v>
      </c>
      <c r="I85" s="211">
        <f t="shared" si="32"/>
        <v>1931818</v>
      </c>
      <c r="J85" s="162">
        <v>2</v>
      </c>
      <c r="K85" s="211">
        <f t="shared" si="33"/>
        <v>4463636</v>
      </c>
      <c r="L85" s="163">
        <v>1</v>
      </c>
      <c r="M85" s="211">
        <f t="shared" si="34"/>
        <v>431818</v>
      </c>
      <c r="N85" s="214">
        <f t="shared" si="35"/>
        <v>6</v>
      </c>
      <c r="O85" s="215">
        <f t="shared" si="36"/>
        <v>9490908</v>
      </c>
      <c r="P85" s="218">
        <f t="shared" si="46"/>
        <v>270000</v>
      </c>
      <c r="Q85" s="216"/>
      <c r="S85" s="10">
        <f t="shared" si="38"/>
        <v>1331818</v>
      </c>
      <c r="T85" s="10">
        <f t="shared" si="39"/>
        <v>1931818</v>
      </c>
      <c r="U85" s="10">
        <f t="shared" si="40"/>
        <v>2231818</v>
      </c>
      <c r="V85" s="10">
        <f t="shared" si="41"/>
        <v>431818</v>
      </c>
      <c r="W85" s="112">
        <v>43556</v>
      </c>
      <c r="X85" s="111">
        <v>7000000</v>
      </c>
      <c r="Y85" s="112">
        <v>43570</v>
      </c>
      <c r="Z85" s="111">
        <v>2490908</v>
      </c>
      <c r="AA85" s="111"/>
      <c r="AB85" s="113"/>
      <c r="AC85" s="113"/>
      <c r="AD85" s="114"/>
      <c r="AE85" s="115">
        <f t="shared" si="48"/>
        <v>9490908</v>
      </c>
      <c r="AF85" s="116">
        <f t="shared" si="42"/>
        <v>0</v>
      </c>
      <c r="AG85" s="313"/>
    </row>
    <row r="86" spans="1:33" ht="18.75" customHeight="1" x14ac:dyDescent="0.35">
      <c r="A86" s="203">
        <f t="shared" si="47"/>
        <v>19</v>
      </c>
      <c r="B86" s="204">
        <f t="shared" si="44"/>
        <v>43545</v>
      </c>
      <c r="C86" s="205">
        <f t="shared" si="45"/>
        <v>342</v>
      </c>
      <c r="D86" s="156" t="s">
        <v>77</v>
      </c>
      <c r="E86" s="157" t="s">
        <v>57</v>
      </c>
      <c r="F86" s="170">
        <v>2</v>
      </c>
      <c r="G86" s="209">
        <f t="shared" si="31"/>
        <v>2663636</v>
      </c>
      <c r="H86" s="160">
        <v>1</v>
      </c>
      <c r="I86" s="211">
        <f t="shared" si="32"/>
        <v>1931818</v>
      </c>
      <c r="J86" s="162">
        <v>2</v>
      </c>
      <c r="K86" s="211">
        <f t="shared" si="33"/>
        <v>4463636</v>
      </c>
      <c r="L86" s="163">
        <v>1</v>
      </c>
      <c r="M86" s="211">
        <f t="shared" si="34"/>
        <v>431818</v>
      </c>
      <c r="N86" s="214">
        <f t="shared" si="35"/>
        <v>6</v>
      </c>
      <c r="O86" s="215">
        <f t="shared" si="36"/>
        <v>9490908</v>
      </c>
      <c r="P86" s="218">
        <f t="shared" si="46"/>
        <v>270000</v>
      </c>
      <c r="Q86" s="216"/>
      <c r="S86" s="10">
        <f t="shared" si="38"/>
        <v>1331818</v>
      </c>
      <c r="T86" s="10">
        <f t="shared" si="39"/>
        <v>1931818</v>
      </c>
      <c r="U86" s="10">
        <f t="shared" si="40"/>
        <v>2231818</v>
      </c>
      <c r="V86" s="10">
        <f t="shared" si="41"/>
        <v>431818</v>
      </c>
      <c r="W86" s="112">
        <v>43543</v>
      </c>
      <c r="X86" s="111">
        <v>9490908</v>
      </c>
      <c r="Y86" s="111"/>
      <c r="Z86" s="111"/>
      <c r="AA86" s="111"/>
      <c r="AB86" s="113"/>
      <c r="AC86" s="113"/>
      <c r="AD86" s="114"/>
      <c r="AE86" s="115">
        <f t="shared" si="48"/>
        <v>9490908</v>
      </c>
      <c r="AF86" s="116">
        <f t="shared" si="42"/>
        <v>0</v>
      </c>
      <c r="AG86" s="13"/>
    </row>
    <row r="87" spans="1:33" ht="18.75" customHeight="1" thickBot="1" x14ac:dyDescent="0.4">
      <c r="A87" s="219"/>
      <c r="B87" s="220"/>
      <c r="C87" s="221"/>
      <c r="D87" s="222"/>
      <c r="E87" s="223"/>
      <c r="F87" s="224"/>
      <c r="G87" s="225">
        <f t="shared" si="31"/>
        <v>0</v>
      </c>
      <c r="H87" s="226"/>
      <c r="I87" s="227">
        <f t="shared" si="32"/>
        <v>0</v>
      </c>
      <c r="J87" s="228"/>
      <c r="K87" s="227">
        <f t="shared" si="33"/>
        <v>0</v>
      </c>
      <c r="L87" s="229"/>
      <c r="M87" s="227">
        <f t="shared" si="34"/>
        <v>0</v>
      </c>
      <c r="N87" s="230">
        <f t="shared" si="35"/>
        <v>0</v>
      </c>
      <c r="O87" s="231">
        <f t="shared" si="36"/>
        <v>0</v>
      </c>
      <c r="P87" s="232">
        <f t="shared" si="46"/>
        <v>0</v>
      </c>
      <c r="Q87" s="233"/>
      <c r="R87" s="145"/>
      <c r="S87" s="10">
        <f t="shared" si="38"/>
        <v>1331818</v>
      </c>
      <c r="T87" s="10">
        <f t="shared" si="39"/>
        <v>1931818</v>
      </c>
      <c r="U87" s="10">
        <f t="shared" si="40"/>
        <v>2231818</v>
      </c>
      <c r="V87" s="10">
        <f t="shared" si="41"/>
        <v>431818</v>
      </c>
      <c r="W87" s="292"/>
      <c r="X87" s="111"/>
      <c r="Y87" s="111"/>
      <c r="Z87" s="111"/>
      <c r="AA87" s="111"/>
      <c r="AB87" s="113"/>
      <c r="AC87" s="113"/>
      <c r="AD87" s="114"/>
      <c r="AE87" s="115">
        <f t="shared" si="48"/>
        <v>0</v>
      </c>
      <c r="AF87" s="116">
        <f t="shared" si="42"/>
        <v>0</v>
      </c>
    </row>
    <row r="88" spans="1:33" ht="18.75" customHeight="1" thickBot="1" x14ac:dyDescent="0.35">
      <c r="A88" s="2787" t="s">
        <v>60</v>
      </c>
      <c r="B88" s="2788"/>
      <c r="C88" s="2788"/>
      <c r="D88" s="2788"/>
      <c r="E88" s="2788"/>
      <c r="F88" s="175">
        <f t="shared" ref="F88:L88" si="49">SUM(F68:F87)</f>
        <v>67</v>
      </c>
      <c r="G88" s="175">
        <f t="shared" si="49"/>
        <v>89231806</v>
      </c>
      <c r="H88" s="175">
        <f t="shared" si="49"/>
        <v>9</v>
      </c>
      <c r="I88" s="175">
        <f t="shared" si="49"/>
        <v>17386362</v>
      </c>
      <c r="J88" s="175">
        <f t="shared" si="49"/>
        <v>60</v>
      </c>
      <c r="K88" s="175">
        <f t="shared" si="49"/>
        <v>133909080</v>
      </c>
      <c r="L88" s="175">
        <f t="shared" si="49"/>
        <v>15</v>
      </c>
      <c r="M88" s="175">
        <f>SUM(M68:M87)</f>
        <v>6477270</v>
      </c>
      <c r="N88" s="175">
        <f>SUM(N68:N87)</f>
        <v>151</v>
      </c>
      <c r="O88" s="175">
        <f>SUM(O68:O87)</f>
        <v>247004518</v>
      </c>
      <c r="P88" s="175">
        <f>SUM(P68:P87)</f>
        <v>6460000</v>
      </c>
      <c r="Q88" s="175">
        <f>SUM(Q68:Q87)</f>
        <v>0</v>
      </c>
      <c r="R88" s="145"/>
      <c r="S88" s="10"/>
      <c r="T88" s="10"/>
      <c r="U88" s="10"/>
      <c r="V88" s="10"/>
      <c r="W88" s="293" t="s">
        <v>115</v>
      </c>
      <c r="X88" s="118">
        <f t="shared" ref="X88:AD88" si="50">SUM(X68:X74)</f>
        <v>89345448</v>
      </c>
      <c r="Y88" s="118">
        <f t="shared" si="50"/>
        <v>43542</v>
      </c>
      <c r="Z88" s="118">
        <f t="shared" si="50"/>
        <v>2036360</v>
      </c>
      <c r="AA88" s="118">
        <f t="shared" si="50"/>
        <v>0</v>
      </c>
      <c r="AB88" s="118">
        <f t="shared" si="50"/>
        <v>0</v>
      </c>
      <c r="AC88" s="118">
        <f t="shared" si="50"/>
        <v>0</v>
      </c>
      <c r="AD88" s="118">
        <f t="shared" si="50"/>
        <v>0</v>
      </c>
      <c r="AE88" s="118">
        <f>SUM(AE68:AE87)</f>
        <v>247004610</v>
      </c>
      <c r="AF88" s="118">
        <f>SUM(AF68:AF87)</f>
        <v>-92</v>
      </c>
    </row>
    <row r="89" spans="1:33" ht="18.75" customHeight="1" x14ac:dyDescent="0.25">
      <c r="A89" s="12" t="s">
        <v>61</v>
      </c>
      <c r="F89" s="20"/>
      <c r="H89" s="234"/>
      <c r="J89" s="234"/>
      <c r="L89" s="234"/>
      <c r="P89" s="177"/>
      <c r="R89" s="145"/>
      <c r="S89" s="10"/>
      <c r="T89" s="10"/>
      <c r="U89" s="10"/>
      <c r="V89" s="10"/>
      <c r="W89" s="12"/>
      <c r="X89" s="12"/>
      <c r="Y89" s="12"/>
    </row>
    <row r="90" spans="1:33" ht="18.75" customHeight="1" x14ac:dyDescent="0.25">
      <c r="F90" s="178"/>
      <c r="H90" s="178"/>
      <c r="I90" s="189"/>
      <c r="J90" s="178"/>
      <c r="L90" s="178"/>
      <c r="N90" s="20"/>
      <c r="O90" s="2861" t="s">
        <v>62</v>
      </c>
      <c r="P90" s="2861"/>
      <c r="Q90" s="2861"/>
      <c r="R90" s="145"/>
      <c r="S90" s="145"/>
      <c r="T90" s="145"/>
      <c r="U90" s="145"/>
      <c r="V90" s="145"/>
      <c r="W90" s="12"/>
      <c r="X90" s="12"/>
      <c r="Y90" s="12"/>
    </row>
    <row r="91" spans="1:33" ht="18.75" customHeight="1" x14ac:dyDescent="0.35">
      <c r="F91" s="181"/>
      <c r="H91" s="181"/>
      <c r="J91" s="181"/>
      <c r="L91" s="181"/>
      <c r="N91" s="181"/>
      <c r="O91" s="181"/>
      <c r="P91" s="181"/>
      <c r="Q91" s="181"/>
      <c r="R91" s="146"/>
      <c r="S91" s="145"/>
      <c r="T91" s="145"/>
      <c r="U91" s="145"/>
      <c r="V91" s="145"/>
      <c r="W91" s="12"/>
      <c r="X91" s="12"/>
      <c r="Y91" s="12"/>
    </row>
    <row r="92" spans="1:33" ht="21" x14ac:dyDescent="0.35">
      <c r="F92" s="182"/>
      <c r="H92" s="182"/>
      <c r="J92" s="182"/>
      <c r="L92" s="182"/>
      <c r="N92" s="12"/>
      <c r="O92" s="145"/>
      <c r="P92" s="145"/>
      <c r="Q92" s="145"/>
      <c r="R92" s="146"/>
      <c r="S92" s="145"/>
      <c r="T92" s="145"/>
      <c r="U92" s="145"/>
      <c r="V92" s="145"/>
      <c r="W92" s="12"/>
      <c r="X92" s="12"/>
      <c r="Y92" s="12"/>
    </row>
    <row r="93" spans="1:33" ht="15.75" x14ac:dyDescent="0.25">
      <c r="N93" s="12"/>
      <c r="O93" s="145"/>
      <c r="P93" s="145"/>
      <c r="Q93" s="145"/>
      <c r="R93" s="94"/>
      <c r="S93" s="94"/>
      <c r="T93" s="94"/>
      <c r="U93" s="94"/>
      <c r="V93" s="94"/>
      <c r="W93" s="12"/>
      <c r="X93" s="12"/>
      <c r="Y93" s="12"/>
    </row>
    <row r="94" spans="1:33" ht="15.75" x14ac:dyDescent="0.25">
      <c r="N94" s="12"/>
      <c r="O94" s="2862" t="s">
        <v>63</v>
      </c>
      <c r="P94" s="2862"/>
      <c r="Q94" s="2862"/>
      <c r="R94" s="94"/>
      <c r="S94" s="94"/>
      <c r="T94" s="94"/>
      <c r="U94" s="94"/>
      <c r="V94" s="94"/>
      <c r="W94" s="12"/>
      <c r="X94" s="12"/>
      <c r="Y94" s="12"/>
    </row>
    <row r="95" spans="1:33" ht="15.75" x14ac:dyDescent="0.25">
      <c r="N95" s="12"/>
      <c r="O95" s="2861" t="s">
        <v>64</v>
      </c>
      <c r="P95" s="2861"/>
      <c r="Q95" s="2861"/>
      <c r="R95" s="18"/>
      <c r="S95" s="18"/>
      <c r="T95" s="18"/>
      <c r="U95" s="18"/>
      <c r="V95" s="18"/>
      <c r="W95" s="12"/>
      <c r="X95" s="12"/>
      <c r="Y95" s="12"/>
    </row>
    <row r="96" spans="1:33" ht="24.75" x14ac:dyDescent="0.3">
      <c r="A96" s="24"/>
      <c r="B96" s="24"/>
      <c r="C96" s="7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5"/>
      <c r="O96" s="25"/>
      <c r="P96" s="2837"/>
      <c r="Q96" s="2837"/>
      <c r="R96" s="9"/>
      <c r="S96" s="9"/>
      <c r="T96" s="9"/>
      <c r="U96" s="9"/>
      <c r="V96" s="9"/>
      <c r="W96" s="12"/>
      <c r="X96" s="12"/>
      <c r="Y96" s="12"/>
    </row>
    <row r="97" spans="1:33" ht="18.75" x14ac:dyDescent="0.3">
      <c r="A97" s="24"/>
      <c r="B97" s="24"/>
      <c r="C97" s="7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5"/>
      <c r="O97" s="25"/>
      <c r="P97" s="23"/>
      <c r="Q97" s="23"/>
      <c r="R97" s="9"/>
      <c r="S97" s="9"/>
      <c r="T97" s="9"/>
      <c r="U97" s="9"/>
      <c r="V97" s="9"/>
      <c r="W97" s="12"/>
      <c r="X97" s="12"/>
      <c r="Y97" s="12"/>
    </row>
    <row r="98" spans="1:33" ht="26.25" x14ac:dyDescent="0.3">
      <c r="A98" s="13" t="s">
        <v>0</v>
      </c>
      <c r="B98" s="13" t="s">
        <v>203</v>
      </c>
      <c r="C98" s="144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4"/>
      <c r="O98" s="183" t="s">
        <v>66</v>
      </c>
      <c r="P98" s="2839" t="s">
        <v>2</v>
      </c>
      <c r="Q98" s="2839"/>
      <c r="R98" s="145"/>
      <c r="S98" s="145"/>
      <c r="T98" s="145"/>
      <c r="U98" s="145"/>
      <c r="V98" s="145"/>
      <c r="W98" s="12"/>
      <c r="X98" s="12"/>
      <c r="Y98" s="12"/>
    </row>
    <row r="99" spans="1:33" ht="23.25" x14ac:dyDescent="0.35">
      <c r="A99" s="13" t="s">
        <v>3</v>
      </c>
      <c r="B99" s="13" t="s">
        <v>4</v>
      </c>
      <c r="C99" s="144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4"/>
      <c r="O99" s="184"/>
      <c r="P99" s="145"/>
      <c r="Q99" s="145"/>
      <c r="R99" s="145"/>
      <c r="S99" s="145"/>
      <c r="T99" s="145"/>
      <c r="U99" s="145"/>
      <c r="V99" s="145"/>
      <c r="W99" s="107"/>
      <c r="X99" s="12"/>
      <c r="Y99" s="12"/>
    </row>
    <row r="100" spans="1:33" ht="23.25" x14ac:dyDescent="0.3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4"/>
      <c r="O100" s="14"/>
      <c r="P100" s="145"/>
      <c r="Q100" s="145"/>
      <c r="R100" s="145"/>
      <c r="S100" s="145"/>
      <c r="T100" s="145"/>
      <c r="U100" s="145"/>
      <c r="V100" s="145"/>
      <c r="W100" s="117"/>
      <c r="X100" s="12"/>
      <c r="Y100" s="12"/>
    </row>
    <row r="101" spans="1:33" ht="23.25" x14ac:dyDescent="0.35">
      <c r="A101" s="13" t="s">
        <v>5</v>
      </c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4"/>
      <c r="O101" s="14"/>
      <c r="P101" s="145"/>
      <c r="Q101" s="145"/>
      <c r="R101" s="145"/>
      <c r="S101" s="145"/>
      <c r="T101" s="145"/>
      <c r="U101" s="145"/>
      <c r="V101" s="145"/>
      <c r="W101" s="107"/>
      <c r="X101" s="12"/>
      <c r="Y101" s="12"/>
    </row>
    <row r="102" spans="1:33" ht="23.25" x14ac:dyDescent="0.35">
      <c r="A102" s="13" t="s">
        <v>6</v>
      </c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4"/>
      <c r="O102" s="14"/>
      <c r="P102" s="145"/>
      <c r="Q102" s="145"/>
      <c r="R102" s="145"/>
      <c r="S102" s="145"/>
      <c r="T102" s="145"/>
      <c r="U102" s="145"/>
      <c r="V102" s="145"/>
      <c r="W102" s="107"/>
      <c r="X102" s="12"/>
      <c r="Y102" s="12"/>
    </row>
    <row r="103" spans="1:33" ht="23.25" x14ac:dyDescent="0.35">
      <c r="A103" s="13" t="s">
        <v>7</v>
      </c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4"/>
      <c r="O103" s="14"/>
      <c r="P103" s="145"/>
      <c r="Q103" s="145"/>
      <c r="R103" s="146"/>
      <c r="S103" s="145"/>
      <c r="T103" s="145"/>
      <c r="U103" s="145"/>
      <c r="V103" s="145"/>
      <c r="W103" s="107"/>
      <c r="X103" s="12"/>
      <c r="Y103" s="12"/>
    </row>
    <row r="104" spans="1:33" ht="16.5" customHeight="1" thickBot="1" x14ac:dyDescent="0.4">
      <c r="A104" s="13" t="s">
        <v>8</v>
      </c>
      <c r="B104" s="13"/>
      <c r="C104" s="13"/>
      <c r="D104" s="13"/>
      <c r="E104" s="13"/>
      <c r="F104" s="13"/>
      <c r="G104" s="147"/>
      <c r="H104" s="147"/>
      <c r="I104" s="13"/>
      <c r="J104" s="13"/>
      <c r="K104" s="13"/>
      <c r="L104" s="13"/>
      <c r="M104" s="13"/>
      <c r="N104" s="148"/>
      <c r="O104" s="148"/>
      <c r="P104" s="2814" t="s">
        <v>86</v>
      </c>
      <c r="Q104" s="2814"/>
      <c r="R104" s="146"/>
      <c r="S104" s="145"/>
      <c r="T104" s="145"/>
      <c r="U104" s="145"/>
      <c r="V104" s="145"/>
      <c r="W104" s="107"/>
      <c r="X104" s="12"/>
      <c r="Y104" s="12"/>
    </row>
    <row r="105" spans="1:33" ht="24" thickBot="1" x14ac:dyDescent="0.25">
      <c r="A105" s="2841" t="s">
        <v>10</v>
      </c>
      <c r="B105" s="2844" t="s">
        <v>11</v>
      </c>
      <c r="C105" s="2844" t="s">
        <v>12</v>
      </c>
      <c r="D105" s="2844" t="s">
        <v>13</v>
      </c>
      <c r="E105" s="2844" t="s">
        <v>14</v>
      </c>
      <c r="F105" s="2847" t="s">
        <v>15</v>
      </c>
      <c r="G105" s="2848"/>
      <c r="H105" s="2848"/>
      <c r="I105" s="2848"/>
      <c r="J105" s="2848"/>
      <c r="K105" s="2848"/>
      <c r="L105" s="2848"/>
      <c r="M105" s="2849"/>
      <c r="N105" s="2850" t="s">
        <v>16</v>
      </c>
      <c r="O105" s="2850" t="s">
        <v>17</v>
      </c>
      <c r="P105" s="2850" t="s">
        <v>18</v>
      </c>
      <c r="Q105" s="151" t="s">
        <v>19</v>
      </c>
      <c r="R105" s="94"/>
      <c r="S105" s="94"/>
      <c r="T105" s="94"/>
      <c r="U105" s="94"/>
      <c r="V105" s="94"/>
      <c r="W105" s="2857" t="s">
        <v>107</v>
      </c>
      <c r="X105" s="2856"/>
      <c r="Y105" s="2856"/>
      <c r="Z105" s="2856"/>
      <c r="AA105" s="2856"/>
      <c r="AB105" s="2856"/>
      <c r="AC105" s="2856"/>
      <c r="AD105" s="2856"/>
      <c r="AE105" s="2856"/>
      <c r="AF105" s="2856"/>
    </row>
    <row r="106" spans="1:33" ht="16.5" thickBot="1" x14ac:dyDescent="0.25">
      <c r="A106" s="2842"/>
      <c r="B106" s="2845"/>
      <c r="C106" s="2845"/>
      <c r="D106" s="2845"/>
      <c r="E106" s="2845"/>
      <c r="F106" s="2858" t="s">
        <v>20</v>
      </c>
      <c r="G106" s="2858"/>
      <c r="H106" s="2858" t="s">
        <v>21</v>
      </c>
      <c r="I106" s="2858"/>
      <c r="J106" s="2858" t="s">
        <v>22</v>
      </c>
      <c r="K106" s="2858"/>
      <c r="L106" s="2858" t="s">
        <v>23</v>
      </c>
      <c r="M106" s="2858"/>
      <c r="N106" s="2851"/>
      <c r="O106" s="2851"/>
      <c r="P106" s="2851"/>
      <c r="Q106" s="2859" t="s">
        <v>24</v>
      </c>
      <c r="R106" s="94"/>
      <c r="S106" s="94"/>
      <c r="T106" s="94"/>
      <c r="U106" s="94"/>
      <c r="V106" s="94"/>
      <c r="W106" s="2857" t="s">
        <v>108</v>
      </c>
      <c r="X106" s="2856" t="s">
        <v>109</v>
      </c>
      <c r="Y106" s="2856" t="s">
        <v>108</v>
      </c>
      <c r="Z106" s="2856" t="s">
        <v>110</v>
      </c>
      <c r="AA106" s="2856" t="s">
        <v>108</v>
      </c>
      <c r="AB106" s="2853" t="s">
        <v>111</v>
      </c>
      <c r="AC106" s="2856" t="s">
        <v>108</v>
      </c>
      <c r="AD106" s="2853" t="s">
        <v>112</v>
      </c>
      <c r="AE106" s="2854" t="s">
        <v>113</v>
      </c>
      <c r="AF106" s="2855" t="s">
        <v>114</v>
      </c>
    </row>
    <row r="107" spans="1:33" ht="27.75" customHeight="1" thickBot="1" x14ac:dyDescent="0.25">
      <c r="A107" s="2843"/>
      <c r="B107" s="2846"/>
      <c r="C107" s="2846"/>
      <c r="D107" s="2846"/>
      <c r="E107" s="2846"/>
      <c r="F107" s="152" t="s">
        <v>25</v>
      </c>
      <c r="G107" s="152" t="s">
        <v>26</v>
      </c>
      <c r="H107" s="152" t="s">
        <v>25</v>
      </c>
      <c r="I107" s="152" t="s">
        <v>26</v>
      </c>
      <c r="J107" s="152" t="s">
        <v>25</v>
      </c>
      <c r="K107" s="152" t="s">
        <v>26</v>
      </c>
      <c r="L107" s="152" t="s">
        <v>25</v>
      </c>
      <c r="M107" s="152" t="s">
        <v>26</v>
      </c>
      <c r="N107" s="2852"/>
      <c r="O107" s="2852"/>
      <c r="P107" s="2852"/>
      <c r="Q107" s="2860"/>
      <c r="R107" s="18"/>
      <c r="S107" s="9" t="s">
        <v>20</v>
      </c>
      <c r="T107" s="9" t="s">
        <v>27</v>
      </c>
      <c r="U107" s="9" t="s">
        <v>28</v>
      </c>
      <c r="V107" s="9" t="s">
        <v>29</v>
      </c>
      <c r="W107" s="2857"/>
      <c r="X107" s="2856"/>
      <c r="Y107" s="2856"/>
      <c r="Z107" s="2856"/>
      <c r="AA107" s="2856"/>
      <c r="AB107" s="2853"/>
      <c r="AC107" s="2856"/>
      <c r="AD107" s="2853"/>
      <c r="AE107" s="2854"/>
      <c r="AF107" s="2855"/>
    </row>
    <row r="108" spans="1:33" ht="23.25" x14ac:dyDescent="0.35">
      <c r="A108" s="153">
        <v>1</v>
      </c>
      <c r="B108" s="154">
        <v>43546</v>
      </c>
      <c r="C108" s="173">
        <v>343</v>
      </c>
      <c r="D108" s="331" t="s">
        <v>30</v>
      </c>
      <c r="E108" s="157" t="s">
        <v>31</v>
      </c>
      <c r="F108" s="158">
        <v>3</v>
      </c>
      <c r="G108" s="159">
        <f t="shared" ref="G108:G124" si="51">F108*S108</f>
        <v>3995454</v>
      </c>
      <c r="H108" s="160">
        <v>2</v>
      </c>
      <c r="I108" s="161">
        <f t="shared" ref="I108:I124" si="52">H108*T108</f>
        <v>3863636</v>
      </c>
      <c r="J108" s="162">
        <v>3</v>
      </c>
      <c r="K108" s="161">
        <f t="shared" ref="K108:K124" si="53">J108*U108</f>
        <v>6695454</v>
      </c>
      <c r="L108" s="163">
        <v>1</v>
      </c>
      <c r="M108" s="161">
        <f t="shared" ref="M108:M124" si="54">L108*V108</f>
        <v>431818</v>
      </c>
      <c r="N108" s="164">
        <f t="shared" ref="N108:N124" si="55">+L108+J108+H108+F108</f>
        <v>9</v>
      </c>
      <c r="O108" s="165">
        <f t="shared" ref="O108:O124" si="56">+M108+K108+I108+G108</f>
        <v>14986362</v>
      </c>
      <c r="P108" s="201">
        <f t="shared" ref="P108:P123" si="57">+N108*40000</f>
        <v>360000</v>
      </c>
      <c r="Q108" s="202"/>
      <c r="S108" s="10">
        <f t="shared" ref="S108:S124" si="58">1331818</f>
        <v>1331818</v>
      </c>
      <c r="T108" s="10">
        <f t="shared" ref="T108:T124" si="59">1931818</f>
        <v>1931818</v>
      </c>
      <c r="U108" s="10">
        <f t="shared" ref="U108:U124" si="60">2231818</f>
        <v>2231818</v>
      </c>
      <c r="V108" s="10">
        <f t="shared" ref="V108:V124" si="61">431818</f>
        <v>431818</v>
      </c>
      <c r="W108" s="112">
        <v>43544</v>
      </c>
      <c r="X108" s="111">
        <v>10000000</v>
      </c>
      <c r="Y108" s="112"/>
      <c r="Z108" s="111"/>
      <c r="AA108" s="111"/>
      <c r="AB108" s="113"/>
      <c r="AC108" s="113"/>
      <c r="AD108" s="114"/>
      <c r="AE108" s="115">
        <f>X108+Z108+AB108+AD108</f>
        <v>10000000</v>
      </c>
      <c r="AF108" s="116">
        <f t="shared" ref="AF108:AF124" si="62">O108-AE108</f>
        <v>4986362</v>
      </c>
      <c r="AG108" s="443" t="s">
        <v>160</v>
      </c>
    </row>
    <row r="109" spans="1:33" ht="23.25" x14ac:dyDescent="0.35">
      <c r="A109" s="168">
        <f>+A108+1</f>
        <v>2</v>
      </c>
      <c r="B109" s="154">
        <f>+B108</f>
        <v>43546</v>
      </c>
      <c r="C109" s="169">
        <f>+C108+1</f>
        <v>344</v>
      </c>
      <c r="D109" s="156" t="s">
        <v>80</v>
      </c>
      <c r="E109" s="157" t="s">
        <v>31</v>
      </c>
      <c r="F109" s="170">
        <v>3</v>
      </c>
      <c r="G109" s="159">
        <f t="shared" si="51"/>
        <v>3995454</v>
      </c>
      <c r="H109" s="160">
        <v>1</v>
      </c>
      <c r="I109" s="161">
        <f t="shared" si="52"/>
        <v>1931818</v>
      </c>
      <c r="J109" s="162">
        <v>3</v>
      </c>
      <c r="K109" s="161">
        <f t="shared" si="53"/>
        <v>6695454</v>
      </c>
      <c r="L109" s="163">
        <v>1</v>
      </c>
      <c r="M109" s="161">
        <f t="shared" si="54"/>
        <v>431818</v>
      </c>
      <c r="N109" s="171">
        <f t="shared" si="55"/>
        <v>8</v>
      </c>
      <c r="O109" s="165">
        <f t="shared" si="56"/>
        <v>13054544</v>
      </c>
      <c r="P109" s="165">
        <f t="shared" si="57"/>
        <v>320000</v>
      </c>
      <c r="Q109" s="167"/>
      <c r="S109" s="10">
        <f t="shared" si="58"/>
        <v>1331818</v>
      </c>
      <c r="T109" s="10">
        <f t="shared" si="59"/>
        <v>1931818</v>
      </c>
      <c r="U109" s="10">
        <f t="shared" si="60"/>
        <v>2231818</v>
      </c>
      <c r="V109" s="10">
        <f t="shared" si="61"/>
        <v>431818</v>
      </c>
      <c r="W109" s="112">
        <v>43556</v>
      </c>
      <c r="X109" s="111">
        <v>6054544</v>
      </c>
      <c r="Y109" s="112">
        <v>43559</v>
      </c>
      <c r="Z109" s="111">
        <v>7000000</v>
      </c>
      <c r="AA109" s="111"/>
      <c r="AB109" s="113"/>
      <c r="AC109" s="113"/>
      <c r="AD109" s="114"/>
      <c r="AE109" s="115">
        <f t="shared" ref="AE109:AE124" si="63">X109+Z109+AB109+AD109</f>
        <v>13054544</v>
      </c>
      <c r="AF109" s="116">
        <f t="shared" si="62"/>
        <v>0</v>
      </c>
      <c r="AG109" s="313"/>
    </row>
    <row r="110" spans="1:33" ht="23.25" x14ac:dyDescent="0.35">
      <c r="A110" s="168">
        <f t="shared" ref="A110:A123" si="64">+A109+1</f>
        <v>3</v>
      </c>
      <c r="B110" s="154">
        <f t="shared" ref="B110:B123" si="65">+B109</f>
        <v>43546</v>
      </c>
      <c r="C110" s="169">
        <f t="shared" ref="C110:C123" si="66">+C109+1</f>
        <v>345</v>
      </c>
      <c r="D110" s="156" t="s">
        <v>81</v>
      </c>
      <c r="E110" s="157" t="s">
        <v>31</v>
      </c>
      <c r="F110" s="170">
        <v>4</v>
      </c>
      <c r="G110" s="159">
        <f t="shared" si="51"/>
        <v>5327272</v>
      </c>
      <c r="H110" s="160">
        <v>1</v>
      </c>
      <c r="I110" s="161">
        <f t="shared" si="52"/>
        <v>1931818</v>
      </c>
      <c r="J110" s="162">
        <v>4</v>
      </c>
      <c r="K110" s="161">
        <f t="shared" si="53"/>
        <v>8927272</v>
      </c>
      <c r="L110" s="163">
        <v>1</v>
      </c>
      <c r="M110" s="161">
        <f t="shared" si="54"/>
        <v>431818</v>
      </c>
      <c r="N110" s="171">
        <f t="shared" si="55"/>
        <v>10</v>
      </c>
      <c r="O110" s="165">
        <f t="shared" si="56"/>
        <v>16618180</v>
      </c>
      <c r="P110" s="165">
        <f t="shared" si="57"/>
        <v>400000</v>
      </c>
      <c r="Q110" s="167"/>
      <c r="S110" s="10">
        <f t="shared" si="58"/>
        <v>1331818</v>
      </c>
      <c r="T110" s="10">
        <f t="shared" si="59"/>
        <v>1931818</v>
      </c>
      <c r="U110" s="10">
        <f t="shared" si="60"/>
        <v>2231818</v>
      </c>
      <c r="V110" s="10">
        <f t="shared" si="61"/>
        <v>431818</v>
      </c>
      <c r="W110" s="112">
        <v>43546</v>
      </c>
      <c r="X110" s="111">
        <v>16618180</v>
      </c>
      <c r="Y110" s="110"/>
      <c r="Z110" s="111"/>
      <c r="AA110" s="111"/>
      <c r="AB110" s="113"/>
      <c r="AC110" s="113"/>
      <c r="AD110" s="114"/>
      <c r="AE110" s="115">
        <f t="shared" si="63"/>
        <v>16618180</v>
      </c>
      <c r="AF110" s="116">
        <f t="shared" si="62"/>
        <v>0</v>
      </c>
    </row>
    <row r="111" spans="1:33" ht="23.25" x14ac:dyDescent="0.35">
      <c r="A111" s="168">
        <f t="shared" si="64"/>
        <v>4</v>
      </c>
      <c r="B111" s="154">
        <f t="shared" si="65"/>
        <v>43546</v>
      </c>
      <c r="C111" s="169">
        <f t="shared" si="66"/>
        <v>346</v>
      </c>
      <c r="D111" s="156" t="s">
        <v>48</v>
      </c>
      <c r="E111" s="157" t="s">
        <v>43</v>
      </c>
      <c r="F111" s="170">
        <v>2</v>
      </c>
      <c r="G111" s="159">
        <f t="shared" si="51"/>
        <v>2663636</v>
      </c>
      <c r="H111" s="160">
        <v>1</v>
      </c>
      <c r="I111" s="161">
        <f t="shared" si="52"/>
        <v>1931818</v>
      </c>
      <c r="J111" s="162">
        <v>2</v>
      </c>
      <c r="K111" s="161">
        <f t="shared" si="53"/>
        <v>4463636</v>
      </c>
      <c r="L111" s="163">
        <v>1</v>
      </c>
      <c r="M111" s="161">
        <f t="shared" si="54"/>
        <v>431818</v>
      </c>
      <c r="N111" s="171">
        <f t="shared" si="55"/>
        <v>6</v>
      </c>
      <c r="O111" s="165">
        <f t="shared" si="56"/>
        <v>9490908</v>
      </c>
      <c r="P111" s="165">
        <f t="shared" si="57"/>
        <v>240000</v>
      </c>
      <c r="Q111" s="167"/>
      <c r="S111" s="10">
        <f t="shared" si="58"/>
        <v>1331818</v>
      </c>
      <c r="T111" s="10">
        <f t="shared" si="59"/>
        <v>1931818</v>
      </c>
      <c r="U111" s="10">
        <f t="shared" si="60"/>
        <v>2231818</v>
      </c>
      <c r="V111" s="10">
        <f t="shared" si="61"/>
        <v>431818</v>
      </c>
      <c r="W111" s="112">
        <v>43546</v>
      </c>
      <c r="X111" s="111">
        <v>9490908</v>
      </c>
      <c r="Y111" s="110"/>
      <c r="Z111" s="111"/>
      <c r="AA111" s="111"/>
      <c r="AB111" s="113"/>
      <c r="AC111" s="113"/>
      <c r="AD111" s="114"/>
      <c r="AE111" s="115">
        <f t="shared" si="63"/>
        <v>9490908</v>
      </c>
      <c r="AF111" s="116">
        <f t="shared" si="62"/>
        <v>0</v>
      </c>
    </row>
    <row r="112" spans="1:33" ht="16.5" customHeight="1" x14ac:dyDescent="0.35">
      <c r="A112" s="168">
        <f t="shared" si="64"/>
        <v>5</v>
      </c>
      <c r="B112" s="154">
        <f t="shared" si="65"/>
        <v>43546</v>
      </c>
      <c r="C112" s="169">
        <f t="shared" si="66"/>
        <v>347</v>
      </c>
      <c r="D112" s="156" t="s">
        <v>45</v>
      </c>
      <c r="E112" s="157" t="s">
        <v>43</v>
      </c>
      <c r="F112" s="170">
        <v>2</v>
      </c>
      <c r="G112" s="159">
        <f t="shared" si="51"/>
        <v>2663636</v>
      </c>
      <c r="H112" s="160">
        <v>1</v>
      </c>
      <c r="I112" s="161">
        <f t="shared" si="52"/>
        <v>1931818</v>
      </c>
      <c r="J112" s="162">
        <v>2</v>
      </c>
      <c r="K112" s="161">
        <f t="shared" si="53"/>
        <v>4463636</v>
      </c>
      <c r="L112" s="163">
        <v>1</v>
      </c>
      <c r="M112" s="161">
        <f t="shared" si="54"/>
        <v>431818</v>
      </c>
      <c r="N112" s="171">
        <f t="shared" si="55"/>
        <v>6</v>
      </c>
      <c r="O112" s="165">
        <f t="shared" si="56"/>
        <v>9490908</v>
      </c>
      <c r="P112" s="165">
        <f t="shared" si="57"/>
        <v>240000</v>
      </c>
      <c r="Q112" s="167"/>
      <c r="S112" s="10">
        <f t="shared" si="58"/>
        <v>1331818</v>
      </c>
      <c r="T112" s="10">
        <f t="shared" si="59"/>
        <v>1931818</v>
      </c>
      <c r="U112" s="10">
        <f t="shared" si="60"/>
        <v>2231818</v>
      </c>
      <c r="V112" s="10">
        <f t="shared" si="61"/>
        <v>431818</v>
      </c>
      <c r="W112" s="112">
        <v>43546</v>
      </c>
      <c r="X112" s="111">
        <v>9490908</v>
      </c>
      <c r="Y112" s="111"/>
      <c r="Z112" s="111"/>
      <c r="AA112" s="111"/>
      <c r="AB112" s="113"/>
      <c r="AC112" s="113"/>
      <c r="AD112" s="114"/>
      <c r="AE112" s="115">
        <f t="shared" si="63"/>
        <v>9490908</v>
      </c>
      <c r="AF112" s="116">
        <f t="shared" si="62"/>
        <v>0</v>
      </c>
    </row>
    <row r="113" spans="1:33" ht="23.25" x14ac:dyDescent="0.35">
      <c r="A113" s="168">
        <f t="shared" si="64"/>
        <v>6</v>
      </c>
      <c r="B113" s="154">
        <f t="shared" si="65"/>
        <v>43546</v>
      </c>
      <c r="C113" s="169">
        <f t="shared" si="66"/>
        <v>348</v>
      </c>
      <c r="D113" s="156" t="s">
        <v>52</v>
      </c>
      <c r="E113" s="157" t="s">
        <v>43</v>
      </c>
      <c r="F113" s="170">
        <v>2</v>
      </c>
      <c r="G113" s="159">
        <f t="shared" si="51"/>
        <v>2663636</v>
      </c>
      <c r="H113" s="160"/>
      <c r="I113" s="161">
        <f t="shared" si="52"/>
        <v>0</v>
      </c>
      <c r="J113" s="162">
        <v>2</v>
      </c>
      <c r="K113" s="161">
        <f t="shared" si="53"/>
        <v>4463636</v>
      </c>
      <c r="L113" s="163">
        <v>1</v>
      </c>
      <c r="M113" s="161">
        <f t="shared" si="54"/>
        <v>431818</v>
      </c>
      <c r="N113" s="171">
        <f t="shared" si="55"/>
        <v>5</v>
      </c>
      <c r="O113" s="165">
        <f t="shared" si="56"/>
        <v>7559090</v>
      </c>
      <c r="P113" s="165">
        <f t="shared" si="57"/>
        <v>200000</v>
      </c>
      <c r="Q113" s="167"/>
      <c r="S113" s="10">
        <f t="shared" si="58"/>
        <v>1331818</v>
      </c>
      <c r="T113" s="10">
        <f t="shared" si="59"/>
        <v>1931818</v>
      </c>
      <c r="U113" s="10">
        <f t="shared" si="60"/>
        <v>2231818</v>
      </c>
      <c r="V113" s="10">
        <f t="shared" si="61"/>
        <v>431818</v>
      </c>
      <c r="W113" s="112">
        <v>43549</v>
      </c>
      <c r="X113" s="111">
        <v>7559090</v>
      </c>
      <c r="Y113" s="111"/>
      <c r="Z113" s="111"/>
      <c r="AA113" s="111"/>
      <c r="AB113" s="113"/>
      <c r="AC113" s="113"/>
      <c r="AD113" s="114"/>
      <c r="AE113" s="115">
        <f t="shared" si="63"/>
        <v>7559090</v>
      </c>
      <c r="AF113" s="116">
        <f t="shared" si="62"/>
        <v>0</v>
      </c>
    </row>
    <row r="114" spans="1:33" ht="23.25" x14ac:dyDescent="0.35">
      <c r="A114" s="168">
        <f t="shared" si="64"/>
        <v>7</v>
      </c>
      <c r="B114" s="154">
        <f t="shared" si="65"/>
        <v>43546</v>
      </c>
      <c r="C114" s="169">
        <f t="shared" si="66"/>
        <v>349</v>
      </c>
      <c r="D114" s="156" t="s">
        <v>47</v>
      </c>
      <c r="E114" s="157" t="s">
        <v>43</v>
      </c>
      <c r="F114" s="170">
        <v>2</v>
      </c>
      <c r="G114" s="159">
        <f t="shared" si="51"/>
        <v>2663636</v>
      </c>
      <c r="H114" s="160"/>
      <c r="I114" s="161">
        <f t="shared" si="52"/>
        <v>0</v>
      </c>
      <c r="J114" s="162">
        <v>2</v>
      </c>
      <c r="K114" s="161">
        <f t="shared" si="53"/>
        <v>4463636</v>
      </c>
      <c r="L114" s="163">
        <v>1</v>
      </c>
      <c r="M114" s="161">
        <f t="shared" si="54"/>
        <v>431818</v>
      </c>
      <c r="N114" s="171">
        <f t="shared" si="55"/>
        <v>5</v>
      </c>
      <c r="O114" s="165">
        <f t="shared" si="56"/>
        <v>7559090</v>
      </c>
      <c r="P114" s="165">
        <f t="shared" si="57"/>
        <v>200000</v>
      </c>
      <c r="Q114" s="167"/>
      <c r="S114" s="10">
        <f t="shared" si="58"/>
        <v>1331818</v>
      </c>
      <c r="T114" s="10">
        <f t="shared" si="59"/>
        <v>1931818</v>
      </c>
      <c r="U114" s="10">
        <f t="shared" si="60"/>
        <v>2231818</v>
      </c>
      <c r="V114" s="10">
        <f t="shared" si="61"/>
        <v>431818</v>
      </c>
      <c r="W114" s="112">
        <v>43546</v>
      </c>
      <c r="X114" s="111">
        <v>7559090</v>
      </c>
      <c r="Y114" s="111"/>
      <c r="Z114" s="111"/>
      <c r="AA114" s="111"/>
      <c r="AB114" s="113"/>
      <c r="AC114" s="113"/>
      <c r="AD114" s="114"/>
      <c r="AE114" s="115">
        <f t="shared" si="63"/>
        <v>7559090</v>
      </c>
      <c r="AF114" s="116">
        <f t="shared" si="62"/>
        <v>0</v>
      </c>
    </row>
    <row r="115" spans="1:33" ht="23.25" x14ac:dyDescent="0.35">
      <c r="A115" s="168">
        <f t="shared" si="64"/>
        <v>8</v>
      </c>
      <c r="B115" s="154">
        <f t="shared" si="65"/>
        <v>43546</v>
      </c>
      <c r="C115" s="169">
        <f t="shared" si="66"/>
        <v>350</v>
      </c>
      <c r="D115" s="156" t="s">
        <v>199</v>
      </c>
      <c r="E115" s="157" t="s">
        <v>88</v>
      </c>
      <c r="F115" s="170">
        <v>2</v>
      </c>
      <c r="G115" s="159">
        <f t="shared" si="51"/>
        <v>2663636</v>
      </c>
      <c r="H115" s="160">
        <v>1</v>
      </c>
      <c r="I115" s="161">
        <f t="shared" si="52"/>
        <v>1931818</v>
      </c>
      <c r="J115" s="162">
        <v>2</v>
      </c>
      <c r="K115" s="161">
        <f t="shared" si="53"/>
        <v>4463636</v>
      </c>
      <c r="L115" s="163">
        <v>1</v>
      </c>
      <c r="M115" s="161">
        <f t="shared" si="54"/>
        <v>431818</v>
      </c>
      <c r="N115" s="171">
        <f t="shared" si="55"/>
        <v>6</v>
      </c>
      <c r="O115" s="165">
        <f t="shared" si="56"/>
        <v>9490908</v>
      </c>
      <c r="P115" s="165">
        <f t="shared" si="57"/>
        <v>240000</v>
      </c>
      <c r="Q115" s="167"/>
      <c r="S115" s="10">
        <f t="shared" si="58"/>
        <v>1331818</v>
      </c>
      <c r="T115" s="10">
        <f t="shared" si="59"/>
        <v>1931818</v>
      </c>
      <c r="U115" s="10">
        <f t="shared" si="60"/>
        <v>2231818</v>
      </c>
      <c r="V115" s="10">
        <f t="shared" si="61"/>
        <v>431818</v>
      </c>
      <c r="W115" s="112">
        <v>43546</v>
      </c>
      <c r="X115" s="111">
        <v>2000000</v>
      </c>
      <c r="Y115" s="112">
        <v>43551</v>
      </c>
      <c r="Z115" s="111">
        <v>7490908</v>
      </c>
      <c r="AA115" s="111"/>
      <c r="AB115" s="113"/>
      <c r="AC115" s="113"/>
      <c r="AD115" s="114"/>
      <c r="AE115" s="115">
        <f t="shared" si="63"/>
        <v>9490908</v>
      </c>
      <c r="AF115" s="116">
        <f t="shared" si="62"/>
        <v>0</v>
      </c>
    </row>
    <row r="116" spans="1:33" ht="18.75" customHeight="1" x14ac:dyDescent="0.35">
      <c r="A116" s="168">
        <f t="shared" si="64"/>
        <v>9</v>
      </c>
      <c r="B116" s="154">
        <f t="shared" si="65"/>
        <v>43546</v>
      </c>
      <c r="C116" s="169">
        <f t="shared" si="66"/>
        <v>351</v>
      </c>
      <c r="D116" s="156" t="s">
        <v>177</v>
      </c>
      <c r="E116" s="157" t="s">
        <v>88</v>
      </c>
      <c r="F116" s="170">
        <v>2</v>
      </c>
      <c r="G116" s="159">
        <f t="shared" si="51"/>
        <v>2663636</v>
      </c>
      <c r="H116" s="160"/>
      <c r="I116" s="161">
        <f t="shared" si="52"/>
        <v>0</v>
      </c>
      <c r="J116" s="162">
        <v>2</v>
      </c>
      <c r="K116" s="161">
        <f t="shared" si="53"/>
        <v>4463636</v>
      </c>
      <c r="L116" s="163">
        <v>1</v>
      </c>
      <c r="M116" s="161">
        <f t="shared" si="54"/>
        <v>431818</v>
      </c>
      <c r="N116" s="171">
        <f t="shared" si="55"/>
        <v>5</v>
      </c>
      <c r="O116" s="165">
        <f t="shared" si="56"/>
        <v>7559090</v>
      </c>
      <c r="P116" s="165">
        <f t="shared" si="57"/>
        <v>200000</v>
      </c>
      <c r="Q116" s="167"/>
      <c r="S116" s="10">
        <f t="shared" si="58"/>
        <v>1331818</v>
      </c>
      <c r="T116" s="10">
        <f t="shared" si="59"/>
        <v>1931818</v>
      </c>
      <c r="U116" s="10">
        <f t="shared" si="60"/>
        <v>2231818</v>
      </c>
      <c r="V116" s="10">
        <f t="shared" si="61"/>
        <v>431818</v>
      </c>
      <c r="W116" s="112">
        <v>43551</v>
      </c>
      <c r="X116" s="111">
        <v>3500000</v>
      </c>
      <c r="Y116" s="112">
        <v>43564</v>
      </c>
      <c r="Z116" s="111">
        <v>4000000</v>
      </c>
      <c r="AA116" s="112">
        <v>43570</v>
      </c>
      <c r="AB116" s="113">
        <v>59090</v>
      </c>
      <c r="AC116" s="113"/>
      <c r="AD116" s="114"/>
      <c r="AE116" s="115">
        <f t="shared" si="63"/>
        <v>7559090</v>
      </c>
      <c r="AF116" s="116">
        <f t="shared" si="62"/>
        <v>0</v>
      </c>
      <c r="AG116" s="313"/>
    </row>
    <row r="117" spans="1:33" ht="18.75" customHeight="1" x14ac:dyDescent="0.35">
      <c r="A117" s="168">
        <f t="shared" si="64"/>
        <v>10</v>
      </c>
      <c r="B117" s="154">
        <f t="shared" si="65"/>
        <v>43546</v>
      </c>
      <c r="C117" s="169">
        <f t="shared" si="66"/>
        <v>352</v>
      </c>
      <c r="D117" s="156" t="s">
        <v>90</v>
      </c>
      <c r="E117" s="157" t="s">
        <v>88</v>
      </c>
      <c r="F117" s="170">
        <v>5</v>
      </c>
      <c r="G117" s="159">
        <f t="shared" si="51"/>
        <v>6659090</v>
      </c>
      <c r="H117" s="160"/>
      <c r="I117" s="161">
        <f t="shared" si="52"/>
        <v>0</v>
      </c>
      <c r="J117" s="162">
        <v>5</v>
      </c>
      <c r="K117" s="161">
        <f t="shared" si="53"/>
        <v>11159090</v>
      </c>
      <c r="L117" s="163"/>
      <c r="M117" s="161">
        <f t="shared" si="54"/>
        <v>0</v>
      </c>
      <c r="N117" s="171">
        <f t="shared" si="55"/>
        <v>10</v>
      </c>
      <c r="O117" s="165">
        <f t="shared" si="56"/>
        <v>17818180</v>
      </c>
      <c r="P117" s="165">
        <f t="shared" si="57"/>
        <v>400000</v>
      </c>
      <c r="Q117" s="167"/>
      <c r="S117" s="10">
        <f t="shared" si="58"/>
        <v>1331818</v>
      </c>
      <c r="T117" s="10">
        <f t="shared" si="59"/>
        <v>1931818</v>
      </c>
      <c r="U117" s="10">
        <f t="shared" si="60"/>
        <v>2231818</v>
      </c>
      <c r="V117" s="10">
        <f t="shared" si="61"/>
        <v>431818</v>
      </c>
      <c r="W117" s="112">
        <v>43546</v>
      </c>
      <c r="X117" s="111">
        <v>17818180</v>
      </c>
      <c r="Y117" s="111"/>
      <c r="Z117" s="111"/>
      <c r="AA117" s="111"/>
      <c r="AB117" s="113"/>
      <c r="AC117" s="113"/>
      <c r="AD117" s="114"/>
      <c r="AE117" s="115">
        <f t="shared" si="63"/>
        <v>17818180</v>
      </c>
      <c r="AF117" s="116">
        <f t="shared" si="62"/>
        <v>0</v>
      </c>
    </row>
    <row r="118" spans="1:33" ht="18.75" customHeight="1" x14ac:dyDescent="0.35">
      <c r="A118" s="168">
        <f t="shared" si="64"/>
        <v>11</v>
      </c>
      <c r="B118" s="154">
        <f t="shared" si="65"/>
        <v>43546</v>
      </c>
      <c r="C118" s="169">
        <f t="shared" si="66"/>
        <v>353</v>
      </c>
      <c r="D118" s="156" t="s">
        <v>37</v>
      </c>
      <c r="E118" s="157" t="s">
        <v>88</v>
      </c>
      <c r="F118" s="170">
        <v>5</v>
      </c>
      <c r="G118" s="159">
        <f t="shared" si="51"/>
        <v>6659090</v>
      </c>
      <c r="H118" s="160"/>
      <c r="I118" s="161">
        <f t="shared" si="52"/>
        <v>0</v>
      </c>
      <c r="J118" s="162">
        <v>3</v>
      </c>
      <c r="K118" s="161">
        <f t="shared" si="53"/>
        <v>6695454</v>
      </c>
      <c r="L118" s="163">
        <v>2</v>
      </c>
      <c r="M118" s="161">
        <f t="shared" si="54"/>
        <v>863636</v>
      </c>
      <c r="N118" s="171">
        <f t="shared" si="55"/>
        <v>10</v>
      </c>
      <c r="O118" s="165">
        <f t="shared" si="56"/>
        <v>14218180</v>
      </c>
      <c r="P118" s="165">
        <f t="shared" si="57"/>
        <v>400000</v>
      </c>
      <c r="Q118" s="167"/>
      <c r="S118" s="10">
        <f t="shared" si="58"/>
        <v>1331818</v>
      </c>
      <c r="T118" s="10">
        <f t="shared" si="59"/>
        <v>1931818</v>
      </c>
      <c r="U118" s="10">
        <f t="shared" si="60"/>
        <v>2231818</v>
      </c>
      <c r="V118" s="10">
        <f t="shared" si="61"/>
        <v>431818</v>
      </c>
      <c r="W118" s="112">
        <v>43546</v>
      </c>
      <c r="X118" s="111">
        <v>14218180</v>
      </c>
      <c r="Y118" s="111"/>
      <c r="Z118" s="111"/>
      <c r="AA118" s="111"/>
      <c r="AB118" s="113"/>
      <c r="AC118" s="113"/>
      <c r="AD118" s="114"/>
      <c r="AE118" s="115">
        <f t="shared" si="63"/>
        <v>14218180</v>
      </c>
      <c r="AF118" s="116">
        <f t="shared" si="62"/>
        <v>0</v>
      </c>
    </row>
    <row r="119" spans="1:33" ht="18.75" customHeight="1" x14ac:dyDescent="0.35">
      <c r="A119" s="168">
        <f t="shared" si="64"/>
        <v>12</v>
      </c>
      <c r="B119" s="154">
        <f t="shared" si="65"/>
        <v>43546</v>
      </c>
      <c r="C119" s="169">
        <f t="shared" si="66"/>
        <v>354</v>
      </c>
      <c r="D119" s="156" t="s">
        <v>103</v>
      </c>
      <c r="E119" s="157" t="s">
        <v>57</v>
      </c>
      <c r="F119" s="170">
        <v>2</v>
      </c>
      <c r="G119" s="159">
        <f t="shared" si="51"/>
        <v>2663636</v>
      </c>
      <c r="H119" s="160">
        <v>1</v>
      </c>
      <c r="I119" s="161">
        <f t="shared" si="52"/>
        <v>1931818</v>
      </c>
      <c r="J119" s="162">
        <v>2</v>
      </c>
      <c r="K119" s="161">
        <f t="shared" si="53"/>
        <v>4463636</v>
      </c>
      <c r="L119" s="163">
        <v>1</v>
      </c>
      <c r="M119" s="161">
        <f t="shared" si="54"/>
        <v>431818</v>
      </c>
      <c r="N119" s="171">
        <f t="shared" si="55"/>
        <v>6</v>
      </c>
      <c r="O119" s="165">
        <f t="shared" si="56"/>
        <v>9490908</v>
      </c>
      <c r="P119" s="165">
        <f t="shared" si="57"/>
        <v>240000</v>
      </c>
      <c r="Q119" s="167"/>
      <c r="S119" s="10">
        <f t="shared" si="58"/>
        <v>1331818</v>
      </c>
      <c r="T119" s="10">
        <f t="shared" si="59"/>
        <v>1931818</v>
      </c>
      <c r="U119" s="10">
        <f t="shared" si="60"/>
        <v>2231818</v>
      </c>
      <c r="V119" s="10">
        <f t="shared" si="61"/>
        <v>431818</v>
      </c>
      <c r="W119" s="112">
        <v>43546</v>
      </c>
      <c r="X119" s="111">
        <v>9490908</v>
      </c>
      <c r="Y119" s="111"/>
      <c r="Z119" s="111"/>
      <c r="AA119" s="111"/>
      <c r="AB119" s="113"/>
      <c r="AC119" s="113"/>
      <c r="AD119" s="114"/>
      <c r="AE119" s="115">
        <f t="shared" si="63"/>
        <v>9490908</v>
      </c>
      <c r="AF119" s="116">
        <f t="shared" si="62"/>
        <v>0</v>
      </c>
    </row>
    <row r="120" spans="1:33" ht="18.75" customHeight="1" x14ac:dyDescent="0.35">
      <c r="A120" s="168">
        <f t="shared" si="64"/>
        <v>13</v>
      </c>
      <c r="B120" s="154">
        <f t="shared" si="65"/>
        <v>43546</v>
      </c>
      <c r="C120" s="169">
        <f t="shared" si="66"/>
        <v>355</v>
      </c>
      <c r="D120" s="156" t="s">
        <v>39</v>
      </c>
      <c r="E120" s="157" t="s">
        <v>57</v>
      </c>
      <c r="F120" s="170">
        <v>2</v>
      </c>
      <c r="G120" s="159">
        <f t="shared" si="51"/>
        <v>2663636</v>
      </c>
      <c r="H120" s="160">
        <v>1</v>
      </c>
      <c r="I120" s="161">
        <f t="shared" si="52"/>
        <v>1931818</v>
      </c>
      <c r="J120" s="162">
        <v>2</v>
      </c>
      <c r="K120" s="161">
        <f t="shared" si="53"/>
        <v>4463636</v>
      </c>
      <c r="L120" s="163">
        <v>1</v>
      </c>
      <c r="M120" s="161">
        <f t="shared" si="54"/>
        <v>431818</v>
      </c>
      <c r="N120" s="171">
        <f t="shared" si="55"/>
        <v>6</v>
      </c>
      <c r="O120" s="165">
        <f t="shared" si="56"/>
        <v>9490908</v>
      </c>
      <c r="P120" s="165">
        <f t="shared" si="57"/>
        <v>240000</v>
      </c>
      <c r="Q120" s="167"/>
      <c r="S120" s="10">
        <f t="shared" si="58"/>
        <v>1331818</v>
      </c>
      <c r="T120" s="10">
        <f t="shared" si="59"/>
        <v>1931818</v>
      </c>
      <c r="U120" s="10">
        <f t="shared" si="60"/>
        <v>2231818</v>
      </c>
      <c r="V120" s="10">
        <f t="shared" si="61"/>
        <v>431818</v>
      </c>
      <c r="W120" s="112">
        <v>43546</v>
      </c>
      <c r="X120" s="111">
        <v>6000000</v>
      </c>
      <c r="Y120" s="112">
        <v>43551</v>
      </c>
      <c r="Z120" s="111">
        <v>3490000</v>
      </c>
      <c r="AA120" s="111"/>
      <c r="AB120" s="113"/>
      <c r="AC120" s="113"/>
      <c r="AD120" s="114"/>
      <c r="AE120" s="115">
        <f t="shared" si="63"/>
        <v>9490000</v>
      </c>
      <c r="AF120" s="116">
        <f t="shared" si="62"/>
        <v>908</v>
      </c>
    </row>
    <row r="121" spans="1:33" ht="18.75" customHeight="1" x14ac:dyDescent="0.35">
      <c r="A121" s="168">
        <f t="shared" si="64"/>
        <v>14</v>
      </c>
      <c r="B121" s="154">
        <f t="shared" si="65"/>
        <v>43546</v>
      </c>
      <c r="C121" s="169">
        <f t="shared" si="66"/>
        <v>356</v>
      </c>
      <c r="D121" s="156" t="s">
        <v>33</v>
      </c>
      <c r="E121" s="157" t="s">
        <v>31</v>
      </c>
      <c r="F121" s="170">
        <v>3</v>
      </c>
      <c r="G121" s="159">
        <f t="shared" si="51"/>
        <v>3995454</v>
      </c>
      <c r="H121" s="160"/>
      <c r="I121" s="161">
        <f t="shared" si="52"/>
        <v>0</v>
      </c>
      <c r="J121" s="162">
        <v>5</v>
      </c>
      <c r="K121" s="161">
        <f t="shared" si="53"/>
        <v>11159090</v>
      </c>
      <c r="L121" s="163">
        <v>1</v>
      </c>
      <c r="M121" s="161">
        <f t="shared" si="54"/>
        <v>431818</v>
      </c>
      <c r="N121" s="171">
        <f t="shared" si="55"/>
        <v>9</v>
      </c>
      <c r="O121" s="165">
        <f t="shared" si="56"/>
        <v>15586362</v>
      </c>
      <c r="P121" s="165">
        <f t="shared" si="57"/>
        <v>360000</v>
      </c>
      <c r="Q121" s="167"/>
      <c r="S121" s="10">
        <f t="shared" si="58"/>
        <v>1331818</v>
      </c>
      <c r="T121" s="10">
        <f t="shared" si="59"/>
        <v>1931818</v>
      </c>
      <c r="U121" s="10">
        <f t="shared" si="60"/>
        <v>2231818</v>
      </c>
      <c r="V121" s="10">
        <f t="shared" si="61"/>
        <v>431818</v>
      </c>
      <c r="W121" s="112">
        <v>43546</v>
      </c>
      <c r="X121" s="111">
        <v>15586362</v>
      </c>
      <c r="Y121" s="111"/>
      <c r="Z121" s="111"/>
      <c r="AA121" s="111"/>
      <c r="AB121" s="113"/>
      <c r="AC121" s="113"/>
      <c r="AD121" s="114"/>
      <c r="AE121" s="115">
        <f t="shared" si="63"/>
        <v>15586362</v>
      </c>
      <c r="AF121" s="116">
        <f t="shared" si="62"/>
        <v>0</v>
      </c>
    </row>
    <row r="122" spans="1:33" ht="18.75" customHeight="1" x14ac:dyDescent="0.35">
      <c r="A122" s="168">
        <f t="shared" si="64"/>
        <v>15</v>
      </c>
      <c r="B122" s="154">
        <f t="shared" si="65"/>
        <v>43546</v>
      </c>
      <c r="C122" s="169">
        <f t="shared" si="66"/>
        <v>357</v>
      </c>
      <c r="D122" s="156" t="s">
        <v>79</v>
      </c>
      <c r="E122" s="157" t="s">
        <v>31</v>
      </c>
      <c r="F122" s="170">
        <v>10</v>
      </c>
      <c r="G122" s="159">
        <f t="shared" si="51"/>
        <v>13318180</v>
      </c>
      <c r="H122" s="160"/>
      <c r="I122" s="161">
        <f t="shared" si="52"/>
        <v>0</v>
      </c>
      <c r="J122" s="162"/>
      <c r="K122" s="161">
        <f t="shared" si="53"/>
        <v>0</v>
      </c>
      <c r="L122" s="163"/>
      <c r="M122" s="161">
        <f t="shared" si="54"/>
        <v>0</v>
      </c>
      <c r="N122" s="171">
        <f t="shared" si="55"/>
        <v>10</v>
      </c>
      <c r="O122" s="165">
        <f t="shared" si="56"/>
        <v>13318180</v>
      </c>
      <c r="P122" s="165">
        <f t="shared" si="57"/>
        <v>400000</v>
      </c>
      <c r="Q122" s="167"/>
      <c r="S122" s="10">
        <f t="shared" si="58"/>
        <v>1331818</v>
      </c>
      <c r="T122" s="10">
        <f t="shared" si="59"/>
        <v>1931818</v>
      </c>
      <c r="U122" s="10">
        <f t="shared" si="60"/>
        <v>2231818</v>
      </c>
      <c r="V122" s="10">
        <f t="shared" si="61"/>
        <v>431818</v>
      </c>
      <c r="W122" s="112">
        <v>43549</v>
      </c>
      <c r="X122" s="111">
        <v>13318180</v>
      </c>
      <c r="Y122" s="111"/>
      <c r="Z122" s="111"/>
      <c r="AA122" s="111"/>
      <c r="AB122" s="113"/>
      <c r="AC122" s="113"/>
      <c r="AD122" s="114"/>
      <c r="AE122" s="115">
        <f t="shared" si="63"/>
        <v>13318180</v>
      </c>
      <c r="AF122" s="116">
        <f t="shared" si="62"/>
        <v>0</v>
      </c>
    </row>
    <row r="123" spans="1:33" ht="18.75" customHeight="1" x14ac:dyDescent="0.35">
      <c r="A123" s="168">
        <f t="shared" si="64"/>
        <v>16</v>
      </c>
      <c r="B123" s="154">
        <f t="shared" si="65"/>
        <v>43546</v>
      </c>
      <c r="C123" s="169">
        <f t="shared" si="66"/>
        <v>358</v>
      </c>
      <c r="D123" s="156" t="s">
        <v>32</v>
      </c>
      <c r="E123" s="157" t="s">
        <v>31</v>
      </c>
      <c r="F123" s="170">
        <v>4</v>
      </c>
      <c r="G123" s="159">
        <f t="shared" si="51"/>
        <v>5327272</v>
      </c>
      <c r="H123" s="160">
        <v>1</v>
      </c>
      <c r="I123" s="161">
        <f t="shared" si="52"/>
        <v>1931818</v>
      </c>
      <c r="J123" s="162">
        <v>2</v>
      </c>
      <c r="K123" s="161">
        <f t="shared" si="53"/>
        <v>4463636</v>
      </c>
      <c r="L123" s="163">
        <v>1</v>
      </c>
      <c r="M123" s="161">
        <f t="shared" si="54"/>
        <v>431818</v>
      </c>
      <c r="N123" s="171">
        <f t="shared" si="55"/>
        <v>8</v>
      </c>
      <c r="O123" s="165">
        <f t="shared" si="56"/>
        <v>12154544</v>
      </c>
      <c r="P123" s="165">
        <f t="shared" si="57"/>
        <v>320000</v>
      </c>
      <c r="Q123" s="167"/>
      <c r="S123" s="10">
        <f t="shared" si="58"/>
        <v>1331818</v>
      </c>
      <c r="T123" s="10">
        <f t="shared" si="59"/>
        <v>1931818</v>
      </c>
      <c r="U123" s="10">
        <f t="shared" si="60"/>
        <v>2231818</v>
      </c>
      <c r="V123" s="10">
        <f t="shared" si="61"/>
        <v>431818</v>
      </c>
      <c r="W123" s="112">
        <v>43549</v>
      </c>
      <c r="X123" s="111">
        <v>8154544</v>
      </c>
      <c r="Y123" s="112">
        <v>43556</v>
      </c>
      <c r="Z123" s="111">
        <v>4000000</v>
      </c>
      <c r="AA123" s="111"/>
      <c r="AB123" s="113"/>
      <c r="AC123" s="113"/>
      <c r="AD123" s="114"/>
      <c r="AE123" s="115">
        <f t="shared" si="63"/>
        <v>12154544</v>
      </c>
      <c r="AF123" s="116">
        <f t="shared" si="62"/>
        <v>0</v>
      </c>
      <c r="AG123" s="313"/>
    </row>
    <row r="124" spans="1:33" ht="18.75" customHeight="1" thickBot="1" x14ac:dyDescent="0.4">
      <c r="A124" s="236"/>
      <c r="B124" s="237"/>
      <c r="C124" s="238"/>
      <c r="D124" s="239"/>
      <c r="E124" s="192"/>
      <c r="F124" s="240"/>
      <c r="G124" s="194">
        <f t="shared" si="51"/>
        <v>0</v>
      </c>
      <c r="H124" s="195"/>
      <c r="I124" s="196">
        <f t="shared" si="52"/>
        <v>0</v>
      </c>
      <c r="J124" s="197"/>
      <c r="K124" s="196">
        <f t="shared" si="53"/>
        <v>0</v>
      </c>
      <c r="L124" s="198"/>
      <c r="M124" s="196">
        <f t="shared" si="54"/>
        <v>0</v>
      </c>
      <c r="N124" s="241">
        <f t="shared" si="55"/>
        <v>0</v>
      </c>
      <c r="O124" s="200">
        <f t="shared" si="56"/>
        <v>0</v>
      </c>
      <c r="P124" s="201">
        <f>+N124*45000</f>
        <v>0</v>
      </c>
      <c r="Q124" s="202"/>
      <c r="R124" s="10"/>
      <c r="S124" s="10">
        <f t="shared" si="58"/>
        <v>1331818</v>
      </c>
      <c r="T124" s="10">
        <f t="shared" si="59"/>
        <v>1931818</v>
      </c>
      <c r="U124" s="10">
        <f t="shared" si="60"/>
        <v>2231818</v>
      </c>
      <c r="V124" s="10">
        <f t="shared" si="61"/>
        <v>431818</v>
      </c>
      <c r="W124" s="292"/>
      <c r="X124" s="111"/>
      <c r="Y124" s="111"/>
      <c r="Z124" s="111"/>
      <c r="AA124" s="111"/>
      <c r="AB124" s="113"/>
      <c r="AC124" s="113"/>
      <c r="AD124" s="114"/>
      <c r="AE124" s="115">
        <f t="shared" si="63"/>
        <v>0</v>
      </c>
      <c r="AF124" s="116">
        <f t="shared" si="62"/>
        <v>0</v>
      </c>
    </row>
    <row r="125" spans="1:33" ht="18.75" customHeight="1" thickBot="1" x14ac:dyDescent="0.35">
      <c r="A125" s="242"/>
      <c r="B125" s="243"/>
      <c r="C125" s="244"/>
      <c r="D125" s="245"/>
      <c r="E125" s="246"/>
      <c r="F125" s="247">
        <f t="shared" ref="F125:P125" si="67">SUM(F108:F124)</f>
        <v>53</v>
      </c>
      <c r="G125" s="247">
        <f t="shared" si="67"/>
        <v>70586354</v>
      </c>
      <c r="H125" s="247">
        <f t="shared" si="67"/>
        <v>10</v>
      </c>
      <c r="I125" s="247">
        <f t="shared" si="67"/>
        <v>19318180</v>
      </c>
      <c r="J125" s="247">
        <f t="shared" si="67"/>
        <v>41</v>
      </c>
      <c r="K125" s="247">
        <f t="shared" si="67"/>
        <v>91504538</v>
      </c>
      <c r="L125" s="247">
        <f t="shared" si="67"/>
        <v>15</v>
      </c>
      <c r="M125" s="247">
        <f t="shared" si="67"/>
        <v>6477270</v>
      </c>
      <c r="N125" s="247">
        <f t="shared" si="67"/>
        <v>119</v>
      </c>
      <c r="O125" s="247">
        <f t="shared" si="67"/>
        <v>187886342</v>
      </c>
      <c r="P125" s="247">
        <f t="shared" si="67"/>
        <v>4760000</v>
      </c>
      <c r="Q125" s="248"/>
      <c r="R125" s="145"/>
      <c r="S125" s="10"/>
      <c r="T125" s="10"/>
      <c r="U125" s="10"/>
      <c r="V125" s="10"/>
      <c r="W125" s="293" t="s">
        <v>115</v>
      </c>
      <c r="X125" s="118">
        <f t="shared" ref="X125:AD125" si="68">SUM(X108:X114)</f>
        <v>66772720</v>
      </c>
      <c r="Y125" s="118">
        <f t="shared" si="68"/>
        <v>43559</v>
      </c>
      <c r="Z125" s="118">
        <f t="shared" si="68"/>
        <v>7000000</v>
      </c>
      <c r="AA125" s="118">
        <f t="shared" si="68"/>
        <v>0</v>
      </c>
      <c r="AB125" s="118">
        <f t="shared" si="68"/>
        <v>0</v>
      </c>
      <c r="AC125" s="118">
        <f t="shared" si="68"/>
        <v>0</v>
      </c>
      <c r="AD125" s="118">
        <f t="shared" si="68"/>
        <v>0</v>
      </c>
      <c r="AE125" s="118">
        <f>SUM(AE108:AE124)</f>
        <v>182899072</v>
      </c>
      <c r="AF125" s="118">
        <f>SUM(AF108:AF124)</f>
        <v>4987270</v>
      </c>
    </row>
    <row r="126" spans="1:33" ht="18.75" customHeight="1" x14ac:dyDescent="0.35">
      <c r="A126" s="250" t="s">
        <v>61</v>
      </c>
      <c r="B126" s="251"/>
      <c r="F126" s="20"/>
      <c r="P126" s="177"/>
      <c r="R126" s="145"/>
      <c r="S126" s="10"/>
      <c r="T126" s="10"/>
      <c r="U126" s="10"/>
      <c r="V126" s="10"/>
      <c r="W126" s="107"/>
      <c r="X126" s="12"/>
      <c r="Y126" s="12"/>
    </row>
    <row r="127" spans="1:33" ht="18.75" customHeight="1" x14ac:dyDescent="0.35">
      <c r="A127" s="252"/>
      <c r="B127" s="251"/>
      <c r="C127" s="253"/>
      <c r="D127" s="254"/>
      <c r="F127" s="178"/>
      <c r="G127" s="179"/>
      <c r="H127" s="178"/>
      <c r="I127" s="180"/>
      <c r="J127" s="178"/>
      <c r="K127" s="179"/>
      <c r="L127" s="178"/>
      <c r="N127" s="12"/>
      <c r="O127" s="2861" t="s">
        <v>62</v>
      </c>
      <c r="P127" s="2861"/>
      <c r="Q127" s="2861"/>
      <c r="R127" s="145"/>
      <c r="S127" s="145"/>
      <c r="T127" s="145"/>
      <c r="U127" s="145"/>
      <c r="V127" s="145"/>
      <c r="W127" s="107"/>
      <c r="X127" s="12"/>
      <c r="Y127" s="12"/>
    </row>
    <row r="128" spans="1:33" ht="18.75" customHeight="1" x14ac:dyDescent="0.35">
      <c r="C128" s="253"/>
      <c r="D128" s="254"/>
      <c r="F128" s="178"/>
      <c r="G128" s="179"/>
      <c r="H128" s="178"/>
      <c r="I128" s="180"/>
      <c r="J128" s="178"/>
      <c r="K128" s="179"/>
      <c r="L128" s="178"/>
      <c r="N128" s="12"/>
      <c r="O128" s="181"/>
      <c r="P128" s="181"/>
      <c r="Q128" s="181"/>
      <c r="R128" s="145"/>
      <c r="S128" s="145"/>
      <c r="T128" s="145"/>
      <c r="U128" s="145"/>
      <c r="V128" s="145"/>
      <c r="W128" s="107"/>
      <c r="X128" s="12"/>
      <c r="Y128" s="12"/>
    </row>
    <row r="129" spans="1:32" ht="23.25" x14ac:dyDescent="0.35">
      <c r="F129" s="255"/>
      <c r="H129" s="181"/>
      <c r="J129" s="255"/>
      <c r="L129" s="181"/>
      <c r="N129" s="181"/>
      <c r="O129" s="181"/>
      <c r="P129" s="181"/>
      <c r="Q129" s="181"/>
      <c r="R129" s="146"/>
      <c r="S129" s="145"/>
      <c r="T129" s="145"/>
      <c r="U129" s="145"/>
      <c r="V129" s="145"/>
      <c r="W129" s="129" t="s">
        <v>188</v>
      </c>
      <c r="X129" s="12"/>
      <c r="Y129" s="12"/>
    </row>
    <row r="130" spans="1:32" ht="23.25" x14ac:dyDescent="0.35">
      <c r="N130" s="12"/>
      <c r="O130" s="145"/>
      <c r="P130" s="145"/>
      <c r="Q130" s="145"/>
      <c r="R130" s="94"/>
      <c r="S130" s="94"/>
      <c r="T130" s="94"/>
      <c r="U130" s="94"/>
      <c r="V130" s="94"/>
      <c r="W130" s="107"/>
      <c r="X130" s="12"/>
      <c r="Y130" s="12"/>
    </row>
    <row r="131" spans="1:32" ht="23.25" x14ac:dyDescent="0.35">
      <c r="N131" s="12"/>
      <c r="O131" s="2862" t="s">
        <v>63</v>
      </c>
      <c r="P131" s="2862"/>
      <c r="Q131" s="2862"/>
      <c r="R131" s="94"/>
      <c r="S131" s="94"/>
      <c r="T131" s="94"/>
      <c r="U131" s="94"/>
      <c r="V131" s="94"/>
      <c r="W131" s="107"/>
      <c r="X131" s="12"/>
      <c r="Y131" s="12"/>
    </row>
    <row r="132" spans="1:32" ht="23.25" x14ac:dyDescent="0.35">
      <c r="N132" s="12"/>
      <c r="O132" s="2861" t="s">
        <v>64</v>
      </c>
      <c r="P132" s="2861"/>
      <c r="Q132" s="2861"/>
      <c r="R132" s="18"/>
      <c r="S132" s="18"/>
      <c r="T132" s="18"/>
      <c r="U132" s="18"/>
      <c r="V132" s="18"/>
      <c r="W132" s="107"/>
      <c r="X132" s="12"/>
      <c r="Y132" s="12"/>
    </row>
    <row r="133" spans="1:32" ht="23.25" x14ac:dyDescent="0.3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835"/>
      <c r="P133" s="2835"/>
      <c r="Q133" s="2835"/>
      <c r="R133" s="11"/>
      <c r="W133" s="107"/>
      <c r="X133" s="12"/>
      <c r="Y133" s="12"/>
    </row>
    <row r="134" spans="1:32" ht="23.25" x14ac:dyDescent="0.3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11"/>
      <c r="O134" s="11"/>
      <c r="P134" s="11"/>
      <c r="Q134" s="11"/>
      <c r="W134" s="107"/>
      <c r="X134" s="12"/>
      <c r="Y134" s="12"/>
    </row>
    <row r="135" spans="1:32" ht="26.25" x14ac:dyDescent="0.35">
      <c r="A135" s="13" t="s">
        <v>0</v>
      </c>
      <c r="B135" s="13" t="s">
        <v>204</v>
      </c>
      <c r="C135" s="144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4"/>
      <c r="O135" s="183" t="s">
        <v>66</v>
      </c>
      <c r="P135" s="2839" t="s">
        <v>2</v>
      </c>
      <c r="Q135" s="2839"/>
      <c r="R135" s="145"/>
      <c r="S135" s="145"/>
      <c r="T135" s="145"/>
      <c r="U135" s="145"/>
      <c r="V135" s="145"/>
      <c r="W135" s="107"/>
      <c r="X135" s="12"/>
      <c r="Y135" s="12"/>
    </row>
    <row r="136" spans="1:32" ht="23.25" x14ac:dyDescent="0.35">
      <c r="A136" s="13" t="s">
        <v>3</v>
      </c>
      <c r="B136" s="13" t="s">
        <v>4</v>
      </c>
      <c r="C136" s="144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4"/>
      <c r="O136" s="256"/>
      <c r="P136" s="145"/>
      <c r="Q136" s="145"/>
      <c r="R136" s="145"/>
      <c r="S136" s="145"/>
      <c r="T136" s="145"/>
      <c r="U136" s="145"/>
      <c r="V136" s="145"/>
      <c r="W136" s="107"/>
      <c r="X136" s="12"/>
      <c r="Y136" s="12"/>
    </row>
    <row r="137" spans="1:32" ht="23.25" x14ac:dyDescent="0.3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4"/>
      <c r="O137" s="14"/>
      <c r="P137" s="145"/>
      <c r="Q137" s="145"/>
      <c r="R137" s="145"/>
      <c r="S137" s="145"/>
      <c r="T137" s="145"/>
      <c r="U137" s="145"/>
      <c r="V137" s="145"/>
      <c r="W137" s="107"/>
      <c r="X137" s="12"/>
      <c r="Y137" s="12"/>
    </row>
    <row r="138" spans="1:32" ht="23.25" x14ac:dyDescent="0.35">
      <c r="A138" s="13" t="s">
        <v>5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4"/>
      <c r="O138" s="257"/>
      <c r="P138" s="145"/>
      <c r="Q138" s="145"/>
      <c r="R138" s="145"/>
      <c r="S138" s="145"/>
      <c r="T138" s="145"/>
      <c r="U138" s="145"/>
      <c r="V138" s="145"/>
      <c r="W138" s="107"/>
      <c r="X138" s="12"/>
      <c r="Y138" s="12"/>
    </row>
    <row r="139" spans="1:32" ht="23.25" x14ac:dyDescent="0.35">
      <c r="A139" s="13" t="s">
        <v>6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4"/>
      <c r="O139" s="14"/>
      <c r="P139" s="145"/>
      <c r="Q139" s="145"/>
      <c r="R139" s="145"/>
      <c r="S139" s="145"/>
      <c r="T139" s="145"/>
      <c r="U139" s="145"/>
      <c r="V139" s="145"/>
      <c r="W139" s="107"/>
      <c r="X139" s="12"/>
      <c r="Y139" s="12"/>
    </row>
    <row r="140" spans="1:32" ht="23.25" x14ac:dyDescent="0.35">
      <c r="A140" s="13" t="s">
        <v>7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4"/>
      <c r="O140" s="14"/>
      <c r="P140" s="145"/>
      <c r="Q140" s="145"/>
      <c r="R140" s="146"/>
      <c r="S140" s="145"/>
      <c r="T140" s="145"/>
      <c r="U140" s="145"/>
      <c r="V140" s="145"/>
      <c r="W140" s="107"/>
      <c r="X140" s="12"/>
      <c r="Y140" s="12"/>
    </row>
    <row r="141" spans="1:32" ht="24" thickBot="1" x14ac:dyDescent="0.4">
      <c r="A141" s="13" t="s">
        <v>8</v>
      </c>
      <c r="B141" s="13"/>
      <c r="C141" s="13"/>
      <c r="D141" s="13"/>
      <c r="E141" s="13"/>
      <c r="F141" s="13"/>
      <c r="G141" s="147"/>
      <c r="H141" s="147"/>
      <c r="I141" s="13"/>
      <c r="J141" s="13"/>
      <c r="K141" s="13"/>
      <c r="L141" s="13"/>
      <c r="M141" s="13"/>
      <c r="N141" s="148"/>
      <c r="O141" s="148"/>
      <c r="P141" s="2814" t="s">
        <v>86</v>
      </c>
      <c r="Q141" s="2814"/>
      <c r="R141" s="146"/>
      <c r="S141" s="145"/>
      <c r="T141" s="145"/>
      <c r="U141" s="145"/>
      <c r="V141" s="145"/>
      <c r="W141" s="107"/>
      <c r="X141" s="12"/>
      <c r="Y141" s="12"/>
    </row>
    <row r="142" spans="1:32" ht="24" thickBot="1" x14ac:dyDescent="0.25">
      <c r="A142" s="2841" t="s">
        <v>10</v>
      </c>
      <c r="B142" s="2844" t="s">
        <v>11</v>
      </c>
      <c r="C142" s="2844" t="s">
        <v>12</v>
      </c>
      <c r="D142" s="2844" t="s">
        <v>13</v>
      </c>
      <c r="E142" s="2844" t="s">
        <v>14</v>
      </c>
      <c r="F142" s="2847" t="s">
        <v>15</v>
      </c>
      <c r="G142" s="2848"/>
      <c r="H142" s="2848"/>
      <c r="I142" s="2848"/>
      <c r="J142" s="2848"/>
      <c r="K142" s="2848"/>
      <c r="L142" s="2848"/>
      <c r="M142" s="2849"/>
      <c r="N142" s="2850" t="s">
        <v>16</v>
      </c>
      <c r="O142" s="2850" t="s">
        <v>17</v>
      </c>
      <c r="P142" s="2850" t="s">
        <v>18</v>
      </c>
      <c r="Q142" s="151" t="s">
        <v>19</v>
      </c>
      <c r="R142" s="94"/>
      <c r="S142" s="94"/>
      <c r="T142" s="94"/>
      <c r="U142" s="94"/>
      <c r="V142" s="94"/>
      <c r="W142" s="2857" t="s">
        <v>107</v>
      </c>
      <c r="X142" s="2856"/>
      <c r="Y142" s="2856"/>
      <c r="Z142" s="2856"/>
      <c r="AA142" s="2856"/>
      <c r="AB142" s="2856"/>
      <c r="AC142" s="2856"/>
      <c r="AD142" s="2856"/>
      <c r="AE142" s="2856"/>
      <c r="AF142" s="2856"/>
    </row>
    <row r="143" spans="1:32" ht="16.5" thickBot="1" x14ac:dyDescent="0.25">
      <c r="A143" s="2842"/>
      <c r="B143" s="2845"/>
      <c r="C143" s="2845"/>
      <c r="D143" s="2845"/>
      <c r="E143" s="2845"/>
      <c r="F143" s="2858" t="s">
        <v>20</v>
      </c>
      <c r="G143" s="2858"/>
      <c r="H143" s="2858" t="s">
        <v>21</v>
      </c>
      <c r="I143" s="2858"/>
      <c r="J143" s="2858" t="s">
        <v>22</v>
      </c>
      <c r="K143" s="2858"/>
      <c r="L143" s="2858" t="s">
        <v>23</v>
      </c>
      <c r="M143" s="2858"/>
      <c r="N143" s="2851"/>
      <c r="O143" s="2851"/>
      <c r="P143" s="2851"/>
      <c r="Q143" s="2859" t="s">
        <v>24</v>
      </c>
      <c r="R143" s="94"/>
      <c r="S143" s="94"/>
      <c r="T143" s="94"/>
      <c r="U143" s="94"/>
      <c r="V143" s="94"/>
      <c r="W143" s="2857" t="s">
        <v>108</v>
      </c>
      <c r="X143" s="2856" t="s">
        <v>109</v>
      </c>
      <c r="Y143" s="2856" t="s">
        <v>108</v>
      </c>
      <c r="Z143" s="2856" t="s">
        <v>110</v>
      </c>
      <c r="AA143" s="2856" t="s">
        <v>108</v>
      </c>
      <c r="AB143" s="2853" t="s">
        <v>111</v>
      </c>
      <c r="AC143" s="2856" t="s">
        <v>108</v>
      </c>
      <c r="AD143" s="2853" t="s">
        <v>112</v>
      </c>
      <c r="AE143" s="2854" t="s">
        <v>113</v>
      </c>
      <c r="AF143" s="2855" t="s">
        <v>114</v>
      </c>
    </row>
    <row r="144" spans="1:32" ht="19.5" thickBot="1" x14ac:dyDescent="0.25">
      <c r="A144" s="2843"/>
      <c r="B144" s="2846"/>
      <c r="C144" s="2846"/>
      <c r="D144" s="2846"/>
      <c r="E144" s="2846"/>
      <c r="F144" s="152" t="s">
        <v>25</v>
      </c>
      <c r="G144" s="152" t="s">
        <v>26</v>
      </c>
      <c r="H144" s="152" t="s">
        <v>25</v>
      </c>
      <c r="I144" s="152" t="s">
        <v>26</v>
      </c>
      <c r="J144" s="152" t="s">
        <v>25</v>
      </c>
      <c r="K144" s="152" t="s">
        <v>26</v>
      </c>
      <c r="L144" s="152" t="s">
        <v>25</v>
      </c>
      <c r="M144" s="152" t="s">
        <v>26</v>
      </c>
      <c r="N144" s="2852"/>
      <c r="O144" s="2852"/>
      <c r="P144" s="2852"/>
      <c r="Q144" s="2860"/>
      <c r="R144" s="18"/>
      <c r="S144" s="9" t="s">
        <v>20</v>
      </c>
      <c r="T144" s="9" t="s">
        <v>27</v>
      </c>
      <c r="U144" s="9" t="s">
        <v>28</v>
      </c>
      <c r="V144" s="9" t="s">
        <v>29</v>
      </c>
      <c r="W144" s="2857"/>
      <c r="X144" s="2856"/>
      <c r="Y144" s="2856"/>
      <c r="Z144" s="2856"/>
      <c r="AA144" s="2856"/>
      <c r="AB144" s="2853"/>
      <c r="AC144" s="2856"/>
      <c r="AD144" s="2853"/>
      <c r="AE144" s="2854"/>
      <c r="AF144" s="2855"/>
    </row>
    <row r="145" spans="1:33" s="91" customFormat="1" ht="23.25" x14ac:dyDescent="0.35">
      <c r="A145" s="315">
        <v>1</v>
      </c>
      <c r="B145" s="322">
        <v>43547</v>
      </c>
      <c r="C145" s="323">
        <v>359</v>
      </c>
      <c r="D145" s="156" t="s">
        <v>51</v>
      </c>
      <c r="E145" s="324" t="s">
        <v>43</v>
      </c>
      <c r="F145" s="170">
        <v>2</v>
      </c>
      <c r="G145" s="325">
        <f t="shared" ref="G145:G156" si="69">F145*S145</f>
        <v>2663636</v>
      </c>
      <c r="H145" s="326">
        <v>2</v>
      </c>
      <c r="I145" s="161">
        <f t="shared" ref="I145:I156" si="70">H145*T145</f>
        <v>3863636</v>
      </c>
      <c r="J145" s="162">
        <v>2</v>
      </c>
      <c r="K145" s="161">
        <f t="shared" ref="K145:K156" si="71">J145*U145</f>
        <v>4463636</v>
      </c>
      <c r="L145" s="163"/>
      <c r="M145" s="161">
        <f t="shared" ref="M145:M156" si="72">L145*V145</f>
        <v>0</v>
      </c>
      <c r="N145" s="327">
        <f t="shared" ref="N145:N156" si="73">+L145+J145+H145+F145</f>
        <v>6</v>
      </c>
      <c r="O145" s="328">
        <f t="shared" ref="O145:O156" si="74">+M145+K145+I145+G145</f>
        <v>10990908</v>
      </c>
      <c r="P145" s="328">
        <f t="shared" ref="P145:P156" si="75">+N145*40000</f>
        <v>240000</v>
      </c>
      <c r="Q145" s="338"/>
      <c r="R145" s="339"/>
      <c r="S145" s="340">
        <f t="shared" ref="S145:S156" si="76">1331818</f>
        <v>1331818</v>
      </c>
      <c r="T145" s="340">
        <f t="shared" ref="T145:T156" si="77">1931818</f>
        <v>1931818</v>
      </c>
      <c r="U145" s="340">
        <f t="shared" ref="U145:U156" si="78">2231818</f>
        <v>2231818</v>
      </c>
      <c r="V145" s="340">
        <f t="shared" ref="V145:V156" si="79">431818</f>
        <v>431818</v>
      </c>
      <c r="W145" s="341">
        <v>43566</v>
      </c>
      <c r="X145" s="321">
        <v>9900000</v>
      </c>
      <c r="Y145" s="341">
        <v>43571</v>
      </c>
      <c r="Z145" s="321">
        <v>1090908</v>
      </c>
      <c r="AA145" s="316"/>
      <c r="AB145" s="317"/>
      <c r="AC145" s="317"/>
      <c r="AD145" s="318"/>
      <c r="AE145" s="826">
        <f>X145+Z145+AB145+AD145</f>
        <v>10990908</v>
      </c>
      <c r="AF145" s="116">
        <f t="shared" ref="AF145:AF157" si="80">O145-AE145</f>
        <v>0</v>
      </c>
      <c r="AG145" s="314"/>
    </row>
    <row r="146" spans="1:33" ht="23.25" x14ac:dyDescent="0.35">
      <c r="A146" s="168">
        <f>+A145+1</f>
        <v>2</v>
      </c>
      <c r="B146" s="154">
        <f>+B145</f>
        <v>43547</v>
      </c>
      <c r="C146" s="169">
        <f>+C145+1</f>
        <v>360</v>
      </c>
      <c r="D146" s="156" t="s">
        <v>39</v>
      </c>
      <c r="E146" s="157" t="s">
        <v>43</v>
      </c>
      <c r="F146" s="170">
        <v>2</v>
      </c>
      <c r="G146" s="159">
        <f t="shared" si="69"/>
        <v>2663636</v>
      </c>
      <c r="H146" s="160"/>
      <c r="I146" s="161">
        <f t="shared" si="70"/>
        <v>0</v>
      </c>
      <c r="J146" s="162">
        <v>2</v>
      </c>
      <c r="K146" s="161">
        <f t="shared" si="71"/>
        <v>4463636</v>
      </c>
      <c r="L146" s="163">
        <v>1</v>
      </c>
      <c r="M146" s="161">
        <f t="shared" si="72"/>
        <v>431818</v>
      </c>
      <c r="N146" s="171">
        <f t="shared" si="73"/>
        <v>5</v>
      </c>
      <c r="O146" s="165">
        <f t="shared" si="74"/>
        <v>7559090</v>
      </c>
      <c r="P146" s="165">
        <f t="shared" si="75"/>
        <v>200000</v>
      </c>
      <c r="Q146" s="167"/>
      <c r="S146" s="10">
        <f t="shared" si="76"/>
        <v>1331818</v>
      </c>
      <c r="T146" s="10">
        <f t="shared" si="77"/>
        <v>1931818</v>
      </c>
      <c r="U146" s="10">
        <f t="shared" si="78"/>
        <v>2231818</v>
      </c>
      <c r="V146" s="10">
        <f t="shared" si="79"/>
        <v>431818</v>
      </c>
      <c r="W146" s="112">
        <v>43530</v>
      </c>
      <c r="X146" s="111">
        <v>7559090</v>
      </c>
      <c r="Y146" s="112"/>
      <c r="Z146" s="111"/>
      <c r="AA146" s="111"/>
      <c r="AB146" s="113"/>
      <c r="AC146" s="113"/>
      <c r="AD146" s="114"/>
      <c r="AE146" s="115">
        <f t="shared" ref="AE146:AE157" si="81">X146+Z146+AB146+AD146</f>
        <v>7559090</v>
      </c>
      <c r="AF146" s="116">
        <f t="shared" si="80"/>
        <v>0</v>
      </c>
    </row>
    <row r="147" spans="1:33" ht="22.5" customHeight="1" x14ac:dyDescent="0.35">
      <c r="A147" s="168">
        <f t="shared" ref="A147:A156" si="82">+A146+1</f>
        <v>3</v>
      </c>
      <c r="B147" s="154">
        <f t="shared" ref="B147:B156" si="83">+B146</f>
        <v>43547</v>
      </c>
      <c r="C147" s="169">
        <f t="shared" ref="C147:C154" si="84">+C146+1</f>
        <v>361</v>
      </c>
      <c r="D147" s="156" t="s">
        <v>92</v>
      </c>
      <c r="E147" s="157" t="s">
        <v>88</v>
      </c>
      <c r="F147" s="170">
        <v>5</v>
      </c>
      <c r="G147" s="159">
        <f t="shared" si="69"/>
        <v>6659090</v>
      </c>
      <c r="H147" s="160"/>
      <c r="I147" s="161">
        <f t="shared" si="70"/>
        <v>0</v>
      </c>
      <c r="J147" s="162">
        <v>4</v>
      </c>
      <c r="K147" s="161">
        <f t="shared" si="71"/>
        <v>8927272</v>
      </c>
      <c r="L147" s="163">
        <v>1</v>
      </c>
      <c r="M147" s="161">
        <f t="shared" si="72"/>
        <v>431818</v>
      </c>
      <c r="N147" s="171">
        <f t="shared" si="73"/>
        <v>10</v>
      </c>
      <c r="O147" s="165">
        <f t="shared" si="74"/>
        <v>16018180</v>
      </c>
      <c r="P147" s="165">
        <f t="shared" si="75"/>
        <v>400000</v>
      </c>
      <c r="Q147" s="167"/>
      <c r="S147" s="10">
        <f t="shared" si="76"/>
        <v>1331818</v>
      </c>
      <c r="T147" s="10">
        <f t="shared" si="77"/>
        <v>1931818</v>
      </c>
      <c r="U147" s="10">
        <f t="shared" si="78"/>
        <v>2231818</v>
      </c>
      <c r="V147" s="10">
        <f t="shared" si="79"/>
        <v>431818</v>
      </c>
      <c r="W147" s="112">
        <v>43549</v>
      </c>
      <c r="X147" s="111">
        <v>16018180</v>
      </c>
      <c r="Y147" s="110"/>
      <c r="Z147" s="111"/>
      <c r="AA147" s="111"/>
      <c r="AB147" s="113"/>
      <c r="AC147" s="113"/>
      <c r="AD147" s="114"/>
      <c r="AE147" s="115">
        <f t="shared" si="81"/>
        <v>16018180</v>
      </c>
      <c r="AF147" s="116">
        <f t="shared" si="80"/>
        <v>0</v>
      </c>
    </row>
    <row r="148" spans="1:33" ht="23.25" x14ac:dyDescent="0.35">
      <c r="A148" s="168">
        <f t="shared" si="82"/>
        <v>4</v>
      </c>
      <c r="B148" s="154">
        <f t="shared" si="83"/>
        <v>43547</v>
      </c>
      <c r="C148" s="169">
        <f t="shared" si="84"/>
        <v>362</v>
      </c>
      <c r="D148" s="156" t="s">
        <v>89</v>
      </c>
      <c r="E148" s="157" t="s">
        <v>88</v>
      </c>
      <c r="F148" s="170">
        <v>5</v>
      </c>
      <c r="G148" s="159">
        <f t="shared" si="69"/>
        <v>6659090</v>
      </c>
      <c r="H148" s="160"/>
      <c r="I148" s="161">
        <f t="shared" si="70"/>
        <v>0</v>
      </c>
      <c r="J148" s="162">
        <v>4</v>
      </c>
      <c r="K148" s="161">
        <f t="shared" si="71"/>
        <v>8927272</v>
      </c>
      <c r="L148" s="163">
        <v>1</v>
      </c>
      <c r="M148" s="161">
        <f t="shared" si="72"/>
        <v>431818</v>
      </c>
      <c r="N148" s="171">
        <f t="shared" si="73"/>
        <v>10</v>
      </c>
      <c r="O148" s="165">
        <f t="shared" si="74"/>
        <v>16018180</v>
      </c>
      <c r="P148" s="165">
        <f t="shared" si="75"/>
        <v>400000</v>
      </c>
      <c r="Q148" s="167"/>
      <c r="S148" s="10">
        <f t="shared" si="76"/>
        <v>1331818</v>
      </c>
      <c r="T148" s="10">
        <f t="shared" si="77"/>
        <v>1931818</v>
      </c>
      <c r="U148" s="10">
        <f t="shared" si="78"/>
        <v>2231818</v>
      </c>
      <c r="V148" s="10">
        <f t="shared" si="79"/>
        <v>431818</v>
      </c>
      <c r="W148" s="112">
        <v>43549</v>
      </c>
      <c r="X148" s="111">
        <v>6018180</v>
      </c>
      <c r="Y148" s="112">
        <v>43556</v>
      </c>
      <c r="Z148" s="111">
        <v>10000000</v>
      </c>
      <c r="AA148" s="111"/>
      <c r="AB148" s="113"/>
      <c r="AC148" s="113"/>
      <c r="AD148" s="114"/>
      <c r="AE148" s="115">
        <f t="shared" si="81"/>
        <v>16018180</v>
      </c>
      <c r="AF148" s="116">
        <f t="shared" si="80"/>
        <v>0</v>
      </c>
      <c r="AG148" s="314"/>
    </row>
    <row r="149" spans="1:33" ht="23.25" x14ac:dyDescent="0.35">
      <c r="A149" s="168">
        <f t="shared" si="82"/>
        <v>5</v>
      </c>
      <c r="B149" s="154">
        <f t="shared" si="83"/>
        <v>43547</v>
      </c>
      <c r="C149" s="169">
        <f t="shared" si="84"/>
        <v>363</v>
      </c>
      <c r="D149" s="156" t="s">
        <v>59</v>
      </c>
      <c r="E149" s="157" t="s">
        <v>57</v>
      </c>
      <c r="F149" s="170">
        <v>4</v>
      </c>
      <c r="G149" s="159">
        <f t="shared" si="69"/>
        <v>5327272</v>
      </c>
      <c r="H149" s="160">
        <v>1</v>
      </c>
      <c r="I149" s="161">
        <f t="shared" si="70"/>
        <v>1931818</v>
      </c>
      <c r="J149" s="162">
        <v>3</v>
      </c>
      <c r="K149" s="161">
        <f t="shared" si="71"/>
        <v>6695454</v>
      </c>
      <c r="L149" s="163"/>
      <c r="M149" s="161">
        <f t="shared" si="72"/>
        <v>0</v>
      </c>
      <c r="N149" s="171">
        <f t="shared" si="73"/>
        <v>8</v>
      </c>
      <c r="O149" s="165">
        <f t="shared" si="74"/>
        <v>13954544</v>
      </c>
      <c r="P149" s="165">
        <f t="shared" si="75"/>
        <v>320000</v>
      </c>
      <c r="Q149" s="167"/>
      <c r="S149" s="10">
        <f t="shared" si="76"/>
        <v>1331818</v>
      </c>
      <c r="T149" s="10">
        <f t="shared" si="77"/>
        <v>1931818</v>
      </c>
      <c r="U149" s="10">
        <f t="shared" si="78"/>
        <v>2231818</v>
      </c>
      <c r="V149" s="10">
        <f t="shared" si="79"/>
        <v>431818</v>
      </c>
      <c r="W149" s="112">
        <v>43546</v>
      </c>
      <c r="X149" s="111">
        <v>13954544</v>
      </c>
      <c r="Y149" s="111"/>
      <c r="Z149" s="111"/>
      <c r="AA149" s="111"/>
      <c r="AB149" s="113"/>
      <c r="AC149" s="113"/>
      <c r="AD149" s="114"/>
      <c r="AE149" s="115">
        <f t="shared" si="81"/>
        <v>13954544</v>
      </c>
      <c r="AF149" s="116">
        <f t="shared" si="80"/>
        <v>0</v>
      </c>
    </row>
    <row r="150" spans="1:33" ht="23.25" x14ac:dyDescent="0.35">
      <c r="A150" s="168">
        <f t="shared" si="82"/>
        <v>6</v>
      </c>
      <c r="B150" s="154">
        <f t="shared" si="83"/>
        <v>43547</v>
      </c>
      <c r="C150" s="169">
        <f t="shared" si="84"/>
        <v>364</v>
      </c>
      <c r="D150" s="156" t="s">
        <v>104</v>
      </c>
      <c r="E150" s="157" t="s">
        <v>57</v>
      </c>
      <c r="F150" s="170">
        <v>3</v>
      </c>
      <c r="G150" s="159">
        <f t="shared" si="69"/>
        <v>3995454</v>
      </c>
      <c r="H150" s="160">
        <v>1</v>
      </c>
      <c r="I150" s="161">
        <f t="shared" si="70"/>
        <v>1931818</v>
      </c>
      <c r="J150" s="162">
        <v>3</v>
      </c>
      <c r="K150" s="161">
        <f t="shared" si="71"/>
        <v>6695454</v>
      </c>
      <c r="L150" s="163">
        <v>2</v>
      </c>
      <c r="M150" s="161">
        <f t="shared" si="72"/>
        <v>863636</v>
      </c>
      <c r="N150" s="171">
        <f t="shared" si="73"/>
        <v>9</v>
      </c>
      <c r="O150" s="165">
        <f t="shared" si="74"/>
        <v>13486362</v>
      </c>
      <c r="P150" s="165">
        <f t="shared" si="75"/>
        <v>360000</v>
      </c>
      <c r="Q150" s="167"/>
      <c r="S150" s="10">
        <f t="shared" si="76"/>
        <v>1331818</v>
      </c>
      <c r="T150" s="10">
        <f t="shared" si="77"/>
        <v>1931818</v>
      </c>
      <c r="U150" s="10">
        <f t="shared" si="78"/>
        <v>2231818</v>
      </c>
      <c r="V150" s="10">
        <f t="shared" si="79"/>
        <v>431818</v>
      </c>
      <c r="W150" s="341">
        <v>43577</v>
      </c>
      <c r="X150" s="111">
        <v>13486362</v>
      </c>
      <c r="Y150" s="111"/>
      <c r="Z150" s="111"/>
      <c r="AA150" s="111"/>
      <c r="AB150" s="113"/>
      <c r="AC150" s="113"/>
      <c r="AD150" s="114"/>
      <c r="AE150" s="115">
        <f t="shared" si="81"/>
        <v>13486362</v>
      </c>
      <c r="AF150" s="116">
        <f t="shared" si="80"/>
        <v>0</v>
      </c>
      <c r="AG150" s="314"/>
    </row>
    <row r="151" spans="1:33" ht="23.25" x14ac:dyDescent="0.35">
      <c r="A151" s="168">
        <f t="shared" si="82"/>
        <v>7</v>
      </c>
      <c r="B151" s="154">
        <f t="shared" si="83"/>
        <v>43547</v>
      </c>
      <c r="C151" s="169">
        <f t="shared" si="84"/>
        <v>365</v>
      </c>
      <c r="D151" s="156" t="s">
        <v>76</v>
      </c>
      <c r="E151" s="157" t="s">
        <v>57</v>
      </c>
      <c r="F151" s="170">
        <v>2</v>
      </c>
      <c r="G151" s="159">
        <f t="shared" si="69"/>
        <v>2663636</v>
      </c>
      <c r="H151" s="160">
        <v>1</v>
      </c>
      <c r="I151" s="161">
        <f t="shared" si="70"/>
        <v>1931818</v>
      </c>
      <c r="J151" s="162">
        <v>2</v>
      </c>
      <c r="K151" s="161">
        <f t="shared" si="71"/>
        <v>4463636</v>
      </c>
      <c r="L151" s="163">
        <v>1</v>
      </c>
      <c r="M151" s="161">
        <f t="shared" si="72"/>
        <v>431818</v>
      </c>
      <c r="N151" s="171">
        <f t="shared" si="73"/>
        <v>6</v>
      </c>
      <c r="O151" s="165">
        <f t="shared" si="74"/>
        <v>9490908</v>
      </c>
      <c r="P151" s="165">
        <f t="shared" si="75"/>
        <v>240000</v>
      </c>
      <c r="Q151" s="167"/>
      <c r="S151" s="10">
        <f t="shared" si="76"/>
        <v>1331818</v>
      </c>
      <c r="T151" s="10">
        <f t="shared" si="77"/>
        <v>1931818</v>
      </c>
      <c r="U151" s="10">
        <f t="shared" si="78"/>
        <v>2231818</v>
      </c>
      <c r="V151" s="10">
        <f t="shared" si="79"/>
        <v>431818</v>
      </c>
      <c r="W151" s="112">
        <v>43546</v>
      </c>
      <c r="X151" s="111">
        <v>9490908</v>
      </c>
      <c r="Y151" s="111"/>
      <c r="Z151" s="111"/>
      <c r="AA151" s="111"/>
      <c r="AB151" s="113"/>
      <c r="AC151" s="113"/>
      <c r="AD151" s="114"/>
      <c r="AE151" s="115">
        <f t="shared" si="81"/>
        <v>9490908</v>
      </c>
      <c r="AF151" s="116">
        <f t="shared" si="80"/>
        <v>0</v>
      </c>
    </row>
    <row r="152" spans="1:33" ht="18.75" customHeight="1" x14ac:dyDescent="0.35">
      <c r="A152" s="168">
        <f t="shared" si="82"/>
        <v>8</v>
      </c>
      <c r="B152" s="154">
        <f t="shared" si="83"/>
        <v>43547</v>
      </c>
      <c r="C152" s="169">
        <f t="shared" si="84"/>
        <v>366</v>
      </c>
      <c r="D152" s="156" t="s">
        <v>174</v>
      </c>
      <c r="E152" s="157" t="s">
        <v>57</v>
      </c>
      <c r="F152" s="170">
        <v>2</v>
      </c>
      <c r="G152" s="159">
        <f t="shared" si="69"/>
        <v>2663636</v>
      </c>
      <c r="H152" s="160"/>
      <c r="I152" s="161">
        <f t="shared" si="70"/>
        <v>0</v>
      </c>
      <c r="J152" s="162">
        <v>2</v>
      </c>
      <c r="K152" s="161">
        <f t="shared" si="71"/>
        <v>4463636</v>
      </c>
      <c r="L152" s="163">
        <v>1</v>
      </c>
      <c r="M152" s="161">
        <f t="shared" si="72"/>
        <v>431818</v>
      </c>
      <c r="N152" s="171">
        <f t="shared" si="73"/>
        <v>5</v>
      </c>
      <c r="O152" s="165">
        <f t="shared" si="74"/>
        <v>7559090</v>
      </c>
      <c r="P152" s="165">
        <f t="shared" si="75"/>
        <v>200000</v>
      </c>
      <c r="Q152" s="167"/>
      <c r="S152" s="10">
        <f t="shared" si="76"/>
        <v>1331818</v>
      </c>
      <c r="T152" s="10">
        <f t="shared" si="77"/>
        <v>1931818</v>
      </c>
      <c r="U152" s="10">
        <f t="shared" si="78"/>
        <v>2231818</v>
      </c>
      <c r="V152" s="10">
        <f t="shared" si="79"/>
        <v>431818</v>
      </c>
      <c r="W152" s="112">
        <v>43546</v>
      </c>
      <c r="X152" s="111">
        <v>7559090</v>
      </c>
      <c r="Y152" s="111"/>
      <c r="Z152" s="111"/>
      <c r="AA152" s="111"/>
      <c r="AB152" s="113"/>
      <c r="AC152" s="113"/>
      <c r="AD152" s="114"/>
      <c r="AE152" s="115">
        <f t="shared" si="81"/>
        <v>7559090</v>
      </c>
      <c r="AF152" s="116">
        <f t="shared" si="80"/>
        <v>0</v>
      </c>
    </row>
    <row r="153" spans="1:33" ht="23.25" x14ac:dyDescent="0.35">
      <c r="A153" s="168">
        <f t="shared" si="82"/>
        <v>9</v>
      </c>
      <c r="B153" s="154">
        <f t="shared" si="83"/>
        <v>43547</v>
      </c>
      <c r="C153" s="169">
        <f t="shared" si="84"/>
        <v>367</v>
      </c>
      <c r="D153" s="156" t="s">
        <v>91</v>
      </c>
      <c r="E153" s="157" t="s">
        <v>88</v>
      </c>
      <c r="F153" s="170">
        <v>3</v>
      </c>
      <c r="G153" s="159">
        <f t="shared" si="69"/>
        <v>3995454</v>
      </c>
      <c r="H153" s="160"/>
      <c r="I153" s="161">
        <f t="shared" si="70"/>
        <v>0</v>
      </c>
      <c r="J153" s="162">
        <v>2</v>
      </c>
      <c r="K153" s="161">
        <f t="shared" si="71"/>
        <v>4463636</v>
      </c>
      <c r="L153" s="163"/>
      <c r="M153" s="161">
        <f t="shared" si="72"/>
        <v>0</v>
      </c>
      <c r="N153" s="171">
        <f t="shared" si="73"/>
        <v>5</v>
      </c>
      <c r="O153" s="165">
        <f t="shared" si="74"/>
        <v>8459090</v>
      </c>
      <c r="P153" s="165">
        <f t="shared" si="75"/>
        <v>200000</v>
      </c>
      <c r="Q153" s="167"/>
      <c r="S153" s="10">
        <f t="shared" si="76"/>
        <v>1331818</v>
      </c>
      <c r="T153" s="10">
        <f t="shared" si="77"/>
        <v>1931818</v>
      </c>
      <c r="U153" s="10">
        <f t="shared" si="78"/>
        <v>2231818</v>
      </c>
      <c r="V153" s="10">
        <f t="shared" si="79"/>
        <v>431818</v>
      </c>
      <c r="W153" s="112">
        <v>43549</v>
      </c>
      <c r="X153" s="111">
        <v>8459090</v>
      </c>
      <c r="Y153" s="111"/>
      <c r="Z153" s="111"/>
      <c r="AA153" s="111"/>
      <c r="AB153" s="113"/>
      <c r="AC153" s="113"/>
      <c r="AD153" s="114"/>
      <c r="AE153" s="115">
        <f t="shared" si="81"/>
        <v>8459090</v>
      </c>
      <c r="AF153" s="116">
        <f t="shared" si="80"/>
        <v>0</v>
      </c>
    </row>
    <row r="154" spans="1:33" ht="23.25" x14ac:dyDescent="0.35">
      <c r="A154" s="168">
        <f t="shared" si="82"/>
        <v>10</v>
      </c>
      <c r="B154" s="154">
        <f t="shared" si="83"/>
        <v>43547</v>
      </c>
      <c r="C154" s="169">
        <f t="shared" si="84"/>
        <v>368</v>
      </c>
      <c r="D154" s="156" t="s">
        <v>106</v>
      </c>
      <c r="E154" s="157" t="s">
        <v>88</v>
      </c>
      <c r="F154" s="170">
        <v>2</v>
      </c>
      <c r="G154" s="159">
        <f t="shared" si="69"/>
        <v>2663636</v>
      </c>
      <c r="H154" s="160"/>
      <c r="I154" s="161">
        <f t="shared" si="70"/>
        <v>0</v>
      </c>
      <c r="J154" s="162">
        <v>2</v>
      </c>
      <c r="K154" s="161">
        <f t="shared" si="71"/>
        <v>4463636</v>
      </c>
      <c r="L154" s="163">
        <v>1</v>
      </c>
      <c r="M154" s="161">
        <f t="shared" si="72"/>
        <v>431818</v>
      </c>
      <c r="N154" s="171">
        <f t="shared" si="73"/>
        <v>5</v>
      </c>
      <c r="O154" s="165">
        <f t="shared" si="74"/>
        <v>7559090</v>
      </c>
      <c r="P154" s="165">
        <f t="shared" si="75"/>
        <v>200000</v>
      </c>
      <c r="Q154" s="167"/>
      <c r="S154" s="10">
        <f t="shared" si="76"/>
        <v>1331818</v>
      </c>
      <c r="T154" s="10">
        <f t="shared" si="77"/>
        <v>1931818</v>
      </c>
      <c r="U154" s="10">
        <f t="shared" si="78"/>
        <v>2231818</v>
      </c>
      <c r="V154" s="10">
        <f t="shared" si="79"/>
        <v>431818</v>
      </c>
      <c r="W154" s="112">
        <v>43549</v>
      </c>
      <c r="X154" s="111">
        <v>7559090</v>
      </c>
      <c r="Y154" s="111"/>
      <c r="Z154" s="111"/>
      <c r="AA154" s="111"/>
      <c r="AB154" s="113"/>
      <c r="AC154" s="113"/>
      <c r="AD154" s="114"/>
      <c r="AE154" s="115">
        <f t="shared" si="81"/>
        <v>7559090</v>
      </c>
      <c r="AF154" s="116">
        <f t="shared" si="80"/>
        <v>0</v>
      </c>
    </row>
    <row r="155" spans="1:33" ht="23.25" x14ac:dyDescent="0.35">
      <c r="A155" s="168">
        <f t="shared" si="82"/>
        <v>11</v>
      </c>
      <c r="B155" s="154">
        <f t="shared" si="83"/>
        <v>43547</v>
      </c>
      <c r="C155" s="259" t="s">
        <v>205</v>
      </c>
      <c r="D155" s="156" t="s">
        <v>68</v>
      </c>
      <c r="E155" s="157" t="s">
        <v>57</v>
      </c>
      <c r="F155" s="170">
        <v>2</v>
      </c>
      <c r="G155" s="159">
        <f t="shared" si="69"/>
        <v>2663636</v>
      </c>
      <c r="H155" s="160"/>
      <c r="I155" s="161">
        <f t="shared" si="70"/>
        <v>0</v>
      </c>
      <c r="J155" s="162">
        <v>1</v>
      </c>
      <c r="K155" s="161">
        <f t="shared" si="71"/>
        <v>2231818</v>
      </c>
      <c r="L155" s="163">
        <v>1</v>
      </c>
      <c r="M155" s="161">
        <f t="shared" si="72"/>
        <v>431818</v>
      </c>
      <c r="N155" s="171">
        <f t="shared" si="73"/>
        <v>4</v>
      </c>
      <c r="O155" s="165">
        <f t="shared" si="74"/>
        <v>5327272</v>
      </c>
      <c r="P155" s="165">
        <f t="shared" si="75"/>
        <v>160000</v>
      </c>
      <c r="Q155" s="167"/>
      <c r="S155" s="10">
        <f t="shared" si="76"/>
        <v>1331818</v>
      </c>
      <c r="T155" s="10">
        <f t="shared" si="77"/>
        <v>1931818</v>
      </c>
      <c r="U155" s="10">
        <f t="shared" si="78"/>
        <v>2231818</v>
      </c>
      <c r="V155" s="10">
        <f t="shared" si="79"/>
        <v>431818</v>
      </c>
      <c r="W155" s="112">
        <v>43549</v>
      </c>
      <c r="X155" s="111">
        <v>3000000</v>
      </c>
      <c r="Y155" s="112">
        <v>43570</v>
      </c>
      <c r="Z155" s="111">
        <v>2327272</v>
      </c>
      <c r="AA155" s="111"/>
      <c r="AB155" s="113"/>
      <c r="AC155" s="113"/>
      <c r="AD155" s="114"/>
      <c r="AE155" s="115">
        <f t="shared" si="81"/>
        <v>5327272</v>
      </c>
      <c r="AF155" s="116">
        <f t="shared" si="80"/>
        <v>0</v>
      </c>
      <c r="AG155" s="314"/>
    </row>
    <row r="156" spans="1:33" ht="23.25" x14ac:dyDescent="0.35">
      <c r="A156" s="168">
        <f t="shared" si="82"/>
        <v>12</v>
      </c>
      <c r="B156" s="154">
        <f t="shared" si="83"/>
        <v>43547</v>
      </c>
      <c r="C156" s="169">
        <v>369</v>
      </c>
      <c r="D156" s="156" t="s">
        <v>35</v>
      </c>
      <c r="E156" s="157" t="s">
        <v>57</v>
      </c>
      <c r="F156" s="170">
        <v>2</v>
      </c>
      <c r="G156" s="159">
        <f t="shared" si="69"/>
        <v>2663636</v>
      </c>
      <c r="H156" s="160"/>
      <c r="I156" s="161">
        <f t="shared" si="70"/>
        <v>0</v>
      </c>
      <c r="J156" s="162">
        <v>2</v>
      </c>
      <c r="K156" s="161">
        <f t="shared" si="71"/>
        <v>4463636</v>
      </c>
      <c r="L156" s="163">
        <v>1</v>
      </c>
      <c r="M156" s="161">
        <f t="shared" si="72"/>
        <v>431818</v>
      </c>
      <c r="N156" s="171">
        <f t="shared" si="73"/>
        <v>5</v>
      </c>
      <c r="O156" s="165">
        <f t="shared" si="74"/>
        <v>7559090</v>
      </c>
      <c r="P156" s="165">
        <f t="shared" si="75"/>
        <v>200000</v>
      </c>
      <c r="Q156" s="167"/>
      <c r="S156" s="10">
        <f t="shared" si="76"/>
        <v>1331818</v>
      </c>
      <c r="T156" s="10">
        <f t="shared" si="77"/>
        <v>1931818</v>
      </c>
      <c r="U156" s="10">
        <f t="shared" si="78"/>
        <v>2231818</v>
      </c>
      <c r="V156" s="10">
        <f t="shared" si="79"/>
        <v>431818</v>
      </c>
      <c r="W156" s="112">
        <v>43549</v>
      </c>
      <c r="X156" s="111">
        <v>7559090</v>
      </c>
      <c r="Y156" s="111"/>
      <c r="Z156" s="111"/>
      <c r="AA156" s="111"/>
      <c r="AB156" s="113"/>
      <c r="AC156" s="113"/>
      <c r="AD156" s="114"/>
      <c r="AE156" s="115">
        <f t="shared" si="81"/>
        <v>7559090</v>
      </c>
      <c r="AF156" s="116">
        <f t="shared" si="80"/>
        <v>0</v>
      </c>
    </row>
    <row r="157" spans="1:33" ht="24" thickBot="1" x14ac:dyDescent="0.4">
      <c r="A157" s="168"/>
      <c r="B157" s="188"/>
      <c r="C157" s="173"/>
      <c r="D157" s="174"/>
      <c r="E157" s="157"/>
      <c r="F157" s="170"/>
      <c r="G157" s="170"/>
      <c r="H157" s="170"/>
      <c r="I157" s="170"/>
      <c r="J157" s="170"/>
      <c r="K157" s="170"/>
      <c r="L157" s="170"/>
      <c r="M157" s="170"/>
      <c r="N157" s="164"/>
      <c r="O157" s="165"/>
      <c r="P157" s="166"/>
      <c r="Q157" s="167"/>
      <c r="R157" s="145"/>
      <c r="S157" s="10"/>
      <c r="T157" s="10"/>
      <c r="U157" s="10"/>
      <c r="V157" s="10"/>
      <c r="W157" s="292"/>
      <c r="X157" s="111"/>
      <c r="Y157" s="111"/>
      <c r="Z157" s="111"/>
      <c r="AA157" s="111"/>
      <c r="AB157" s="113"/>
      <c r="AC157" s="113"/>
      <c r="AD157" s="114"/>
      <c r="AE157" s="115">
        <f t="shared" si="81"/>
        <v>0</v>
      </c>
      <c r="AF157" s="116">
        <f t="shared" si="80"/>
        <v>0</v>
      </c>
    </row>
    <row r="158" spans="1:33" ht="24" thickBot="1" x14ac:dyDescent="0.35">
      <c r="A158" s="2787" t="s">
        <v>60</v>
      </c>
      <c r="B158" s="2788"/>
      <c r="C158" s="2788"/>
      <c r="D158" s="2788"/>
      <c r="E158" s="2788"/>
      <c r="F158" s="175">
        <f t="shared" ref="F158:P158" si="85">SUM(F145:F157)</f>
        <v>34</v>
      </c>
      <c r="G158" s="175">
        <f t="shared" si="85"/>
        <v>45281812</v>
      </c>
      <c r="H158" s="175">
        <f t="shared" si="85"/>
        <v>5</v>
      </c>
      <c r="I158" s="175">
        <f t="shared" si="85"/>
        <v>9659090</v>
      </c>
      <c r="J158" s="175">
        <f t="shared" si="85"/>
        <v>29</v>
      </c>
      <c r="K158" s="175">
        <f t="shared" si="85"/>
        <v>64722722</v>
      </c>
      <c r="L158" s="175">
        <f t="shared" si="85"/>
        <v>10</v>
      </c>
      <c r="M158" s="175">
        <f t="shared" si="85"/>
        <v>4318180</v>
      </c>
      <c r="N158" s="175">
        <f t="shared" si="85"/>
        <v>78</v>
      </c>
      <c r="O158" s="175">
        <f t="shared" si="85"/>
        <v>123981804</v>
      </c>
      <c r="P158" s="175">
        <f t="shared" si="85"/>
        <v>3120000</v>
      </c>
      <c r="Q158" s="176"/>
      <c r="R158" s="145"/>
      <c r="S158" s="10">
        <f>1326818-45000</f>
        <v>1281818</v>
      </c>
      <c r="T158" s="10">
        <f>1926818-45000</f>
        <v>1881818</v>
      </c>
      <c r="U158" s="10">
        <f>2226818-45000</f>
        <v>2181818</v>
      </c>
      <c r="V158" s="10">
        <f>426818-45000</f>
        <v>381818</v>
      </c>
      <c r="W158" s="293" t="s">
        <v>115</v>
      </c>
      <c r="X158" s="118">
        <f t="shared" ref="X158:AD158" si="86">SUM(X145:X151)</f>
        <v>76427264</v>
      </c>
      <c r="Y158" s="118">
        <f t="shared" si="86"/>
        <v>87127</v>
      </c>
      <c r="Z158" s="118">
        <f t="shared" si="86"/>
        <v>11090908</v>
      </c>
      <c r="AA158" s="118">
        <f t="shared" si="86"/>
        <v>0</v>
      </c>
      <c r="AB158" s="118">
        <f t="shared" si="86"/>
        <v>0</v>
      </c>
      <c r="AC158" s="118">
        <f t="shared" si="86"/>
        <v>0</v>
      </c>
      <c r="AD158" s="118">
        <f t="shared" si="86"/>
        <v>0</v>
      </c>
      <c r="AE158" s="118">
        <f>SUM(AE145:AE157)</f>
        <v>123981804</v>
      </c>
      <c r="AF158" s="118">
        <f>SUM(AF145:AF157)</f>
        <v>0</v>
      </c>
    </row>
    <row r="159" spans="1:33" ht="23.25" x14ac:dyDescent="0.35">
      <c r="A159" s="260" t="s">
        <v>61</v>
      </c>
      <c r="B159" s="251"/>
      <c r="F159" s="20"/>
      <c r="P159" s="177"/>
      <c r="R159" s="145"/>
      <c r="S159" s="10">
        <f>1326818-45000</f>
        <v>1281818</v>
      </c>
      <c r="T159" s="10">
        <f>1926818-45000</f>
        <v>1881818</v>
      </c>
      <c r="U159" s="10">
        <f>2226818-45000</f>
        <v>2181818</v>
      </c>
      <c r="V159" s="10">
        <f>426818-45000</f>
        <v>381818</v>
      </c>
      <c r="W159" s="107"/>
      <c r="X159" s="12"/>
      <c r="Y159" s="12"/>
    </row>
    <row r="160" spans="1:33" ht="23.25" x14ac:dyDescent="0.35">
      <c r="A160" s="252"/>
      <c r="B160" s="251"/>
      <c r="F160" s="261"/>
      <c r="G160" s="262"/>
      <c r="H160" s="261"/>
      <c r="I160" s="263"/>
      <c r="J160" s="261"/>
      <c r="K160" s="262"/>
      <c r="L160" s="261"/>
      <c r="M160" s="20"/>
      <c r="N160" s="20"/>
      <c r="O160" s="2861" t="s">
        <v>62</v>
      </c>
      <c r="P160" s="2861"/>
      <c r="Q160" s="2861"/>
      <c r="R160" s="145"/>
      <c r="S160" s="145"/>
      <c r="T160" s="145"/>
      <c r="U160" s="145"/>
      <c r="V160" s="145"/>
      <c r="W160" s="107"/>
      <c r="X160" s="12"/>
      <c r="Y160" s="12"/>
    </row>
    <row r="161" spans="1:33" ht="23.25" x14ac:dyDescent="0.35">
      <c r="F161" s="264"/>
      <c r="H161" s="181"/>
      <c r="J161" s="264"/>
      <c r="L161" s="181"/>
      <c r="N161" s="181"/>
      <c r="O161" s="181"/>
      <c r="P161" s="181"/>
      <c r="Q161" s="181"/>
      <c r="R161" s="146"/>
      <c r="S161" s="145"/>
      <c r="T161" s="145"/>
      <c r="U161" s="145"/>
      <c r="V161" s="145"/>
      <c r="W161" s="107"/>
      <c r="X161" s="12"/>
      <c r="Y161" s="12"/>
    </row>
    <row r="162" spans="1:33" ht="23.25" customHeight="1" x14ac:dyDescent="0.35">
      <c r="N162" s="12"/>
      <c r="O162" s="145"/>
      <c r="P162" s="145"/>
      <c r="Q162" s="145"/>
      <c r="R162" s="94"/>
      <c r="S162" s="94"/>
      <c r="T162" s="94"/>
      <c r="U162" s="94"/>
      <c r="V162" s="94"/>
      <c r="W162" s="107"/>
      <c r="X162" s="12"/>
      <c r="Y162" s="12"/>
    </row>
    <row r="163" spans="1:33" ht="23.25" x14ac:dyDescent="0.35">
      <c r="N163" s="12"/>
      <c r="O163" s="2862" t="s">
        <v>63</v>
      </c>
      <c r="P163" s="2862"/>
      <c r="Q163" s="2862"/>
      <c r="R163" s="94"/>
      <c r="S163" s="94"/>
      <c r="T163" s="94"/>
      <c r="U163" s="94"/>
      <c r="V163" s="94"/>
      <c r="W163" s="107"/>
      <c r="X163" s="12"/>
      <c r="Y163" s="12"/>
    </row>
    <row r="164" spans="1:33" ht="23.25" x14ac:dyDescent="0.35">
      <c r="N164" s="12"/>
      <c r="O164" s="2861" t="s">
        <v>64</v>
      </c>
      <c r="P164" s="2861"/>
      <c r="Q164" s="2861"/>
      <c r="R164" s="18"/>
      <c r="S164" s="18"/>
      <c r="T164" s="18"/>
      <c r="U164" s="18"/>
      <c r="V164" s="18"/>
      <c r="W164" s="107"/>
      <c r="X164" s="12"/>
      <c r="Y164" s="12"/>
    </row>
    <row r="165" spans="1:33" ht="23.25" x14ac:dyDescent="0.3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11"/>
      <c r="O165" s="11"/>
      <c r="P165" s="11"/>
      <c r="Q165" s="11"/>
      <c r="W165" s="107"/>
      <c r="X165" s="12"/>
      <c r="Y165" s="12"/>
    </row>
    <row r="166" spans="1:33" ht="18.75" customHeight="1" x14ac:dyDescent="0.35">
      <c r="A166" s="13" t="s">
        <v>0</v>
      </c>
      <c r="B166" s="13" t="s">
        <v>206</v>
      </c>
      <c r="C166" s="14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4"/>
      <c r="O166" s="183" t="s">
        <v>66</v>
      </c>
      <c r="P166" s="2839" t="s">
        <v>2</v>
      </c>
      <c r="Q166" s="2839"/>
      <c r="W166" s="107"/>
      <c r="X166" s="12"/>
      <c r="Y166" s="12"/>
    </row>
    <row r="167" spans="1:33" ht="23.25" x14ac:dyDescent="0.35">
      <c r="A167" s="13" t="s">
        <v>3</v>
      </c>
      <c r="B167" s="13" t="s">
        <v>4</v>
      </c>
      <c r="C167" s="144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4"/>
      <c r="O167" s="184"/>
      <c r="P167" s="145"/>
      <c r="Q167" s="145"/>
      <c r="W167" s="107"/>
      <c r="X167" s="12"/>
      <c r="Y167" s="12"/>
    </row>
    <row r="168" spans="1:33" ht="23.25" x14ac:dyDescent="0.3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4"/>
      <c r="O168" s="14"/>
      <c r="P168" s="145"/>
      <c r="Q168" s="145"/>
      <c r="W168" s="107"/>
      <c r="X168" s="12"/>
      <c r="Y168" s="12"/>
    </row>
    <row r="169" spans="1:33" ht="23.25" x14ac:dyDescent="0.35">
      <c r="A169" s="13" t="s">
        <v>5</v>
      </c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4"/>
      <c r="O169" s="14"/>
      <c r="P169" s="145"/>
      <c r="Q169" s="145"/>
      <c r="W169" s="107"/>
      <c r="X169" s="12"/>
      <c r="Y169" s="12"/>
    </row>
    <row r="170" spans="1:33" ht="23.25" x14ac:dyDescent="0.35">
      <c r="A170" s="13" t="s">
        <v>6</v>
      </c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4"/>
      <c r="O170" s="14"/>
      <c r="P170" s="145"/>
      <c r="Q170" s="145"/>
      <c r="W170" s="107"/>
      <c r="X170" s="12"/>
      <c r="Y170" s="12"/>
    </row>
    <row r="171" spans="1:33" ht="23.25" x14ac:dyDescent="0.35">
      <c r="A171" s="13" t="s">
        <v>7</v>
      </c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4"/>
      <c r="O171" s="14"/>
      <c r="P171" s="145"/>
      <c r="Q171" s="145"/>
      <c r="W171" s="107"/>
      <c r="X171" s="12"/>
      <c r="Y171" s="12"/>
    </row>
    <row r="172" spans="1:33" ht="24" thickBot="1" x14ac:dyDescent="0.4">
      <c r="A172" s="13" t="s">
        <v>8</v>
      </c>
      <c r="B172" s="13"/>
      <c r="C172" s="13"/>
      <c r="D172" s="13"/>
      <c r="E172" s="13"/>
      <c r="F172" s="13"/>
      <c r="G172" s="147"/>
      <c r="H172" s="147"/>
      <c r="I172" s="13"/>
      <c r="J172" s="13"/>
      <c r="K172" s="13"/>
      <c r="L172" s="13"/>
      <c r="M172" s="13"/>
      <c r="N172" s="148"/>
      <c r="O172" s="148"/>
      <c r="P172" s="2800" t="s">
        <v>86</v>
      </c>
      <c r="Q172" s="2800"/>
      <c r="W172" s="107"/>
      <c r="X172" s="12"/>
      <c r="Y172" s="12"/>
    </row>
    <row r="173" spans="1:33" ht="24" thickBot="1" x14ac:dyDescent="0.25">
      <c r="A173" s="2841" t="s">
        <v>10</v>
      </c>
      <c r="B173" s="2844" t="s">
        <v>11</v>
      </c>
      <c r="C173" s="2844" t="s">
        <v>12</v>
      </c>
      <c r="D173" s="2844" t="s">
        <v>13</v>
      </c>
      <c r="E173" s="2844" t="s">
        <v>14</v>
      </c>
      <c r="F173" s="2847" t="s">
        <v>15</v>
      </c>
      <c r="G173" s="2848"/>
      <c r="H173" s="2848"/>
      <c r="I173" s="2848"/>
      <c r="J173" s="2848"/>
      <c r="K173" s="2848"/>
      <c r="L173" s="2848"/>
      <c r="M173" s="2849"/>
      <c r="N173" s="2850" t="s">
        <v>16</v>
      </c>
      <c r="O173" s="2850" t="s">
        <v>17</v>
      </c>
      <c r="P173" s="2850" t="s">
        <v>18</v>
      </c>
      <c r="Q173" s="151" t="s">
        <v>19</v>
      </c>
      <c r="W173" s="2857" t="s">
        <v>107</v>
      </c>
      <c r="X173" s="2856"/>
      <c r="Y173" s="2856"/>
      <c r="Z173" s="2856"/>
      <c r="AA173" s="2856"/>
      <c r="AB173" s="2856"/>
      <c r="AC173" s="2856"/>
      <c r="AD173" s="2856"/>
      <c r="AE173" s="2856"/>
      <c r="AF173" s="2856"/>
    </row>
    <row r="174" spans="1:33" ht="16.5" thickBot="1" x14ac:dyDescent="0.25">
      <c r="A174" s="2842"/>
      <c r="B174" s="2845"/>
      <c r="C174" s="2845"/>
      <c r="D174" s="2845"/>
      <c r="E174" s="2845"/>
      <c r="F174" s="2858" t="s">
        <v>20</v>
      </c>
      <c r="G174" s="2858"/>
      <c r="H174" s="2858" t="s">
        <v>21</v>
      </c>
      <c r="I174" s="2858"/>
      <c r="J174" s="2858" t="s">
        <v>22</v>
      </c>
      <c r="K174" s="2858"/>
      <c r="L174" s="2858" t="s">
        <v>23</v>
      </c>
      <c r="M174" s="2858"/>
      <c r="N174" s="2851"/>
      <c r="O174" s="2851"/>
      <c r="P174" s="2851"/>
      <c r="Q174" s="2859" t="s">
        <v>24</v>
      </c>
      <c r="W174" s="2857" t="s">
        <v>108</v>
      </c>
      <c r="X174" s="2856" t="s">
        <v>109</v>
      </c>
      <c r="Y174" s="2856" t="s">
        <v>108</v>
      </c>
      <c r="Z174" s="2856" t="s">
        <v>110</v>
      </c>
      <c r="AA174" s="2856" t="s">
        <v>108</v>
      </c>
      <c r="AB174" s="2853" t="s">
        <v>111</v>
      </c>
      <c r="AC174" s="2856" t="s">
        <v>108</v>
      </c>
      <c r="AD174" s="2853" t="s">
        <v>112</v>
      </c>
      <c r="AE174" s="2854" t="s">
        <v>113</v>
      </c>
      <c r="AF174" s="2855" t="s">
        <v>114</v>
      </c>
    </row>
    <row r="175" spans="1:33" ht="16.5" thickBot="1" x14ac:dyDescent="0.25">
      <c r="A175" s="2843"/>
      <c r="B175" s="2846"/>
      <c r="C175" s="2846"/>
      <c r="D175" s="2846"/>
      <c r="E175" s="2846"/>
      <c r="F175" s="152" t="s">
        <v>25</v>
      </c>
      <c r="G175" s="152" t="s">
        <v>26</v>
      </c>
      <c r="H175" s="152" t="s">
        <v>25</v>
      </c>
      <c r="I175" s="152" t="s">
        <v>26</v>
      </c>
      <c r="J175" s="152" t="s">
        <v>25</v>
      </c>
      <c r="K175" s="152" t="s">
        <v>26</v>
      </c>
      <c r="L175" s="152" t="s">
        <v>25</v>
      </c>
      <c r="M175" s="152" t="s">
        <v>26</v>
      </c>
      <c r="N175" s="2852"/>
      <c r="O175" s="2852"/>
      <c r="P175" s="2852"/>
      <c r="Q175" s="2860"/>
      <c r="W175" s="2857"/>
      <c r="X175" s="2856"/>
      <c r="Y175" s="2856"/>
      <c r="Z175" s="2856"/>
      <c r="AA175" s="2856"/>
      <c r="AB175" s="2853"/>
      <c r="AC175" s="2856"/>
      <c r="AD175" s="2853"/>
      <c r="AE175" s="2854"/>
      <c r="AF175" s="2855"/>
    </row>
    <row r="176" spans="1:33" ht="23.25" x14ac:dyDescent="0.35">
      <c r="A176" s="153">
        <v>1</v>
      </c>
      <c r="B176" s="154">
        <v>43549</v>
      </c>
      <c r="C176" s="173">
        <v>370</v>
      </c>
      <c r="D176" s="186" t="s">
        <v>93</v>
      </c>
      <c r="E176" s="157" t="s">
        <v>31</v>
      </c>
      <c r="F176" s="158">
        <v>2</v>
      </c>
      <c r="G176" s="159">
        <f t="shared" ref="G176:G186" si="87">F176*S176</f>
        <v>2663636</v>
      </c>
      <c r="H176" s="160"/>
      <c r="I176" s="161">
        <f t="shared" ref="I176:I186" si="88">H176*T176</f>
        <v>0</v>
      </c>
      <c r="J176" s="162"/>
      <c r="K176" s="161">
        <f t="shared" ref="K176:K186" si="89">J176*U176</f>
        <v>0</v>
      </c>
      <c r="L176" s="163"/>
      <c r="M176" s="161">
        <f t="shared" ref="M176:M186" si="90">L176*V176</f>
        <v>0</v>
      </c>
      <c r="N176" s="164">
        <f t="shared" ref="N176:N186" si="91">+L176+J176+H176+F176</f>
        <v>2</v>
      </c>
      <c r="O176" s="165">
        <f t="shared" ref="O176:O186" si="92">+M176+K176+I176+G176</f>
        <v>2663636</v>
      </c>
      <c r="P176" s="165">
        <f t="shared" ref="P176:P187" si="93">+N176*40000</f>
        <v>80000</v>
      </c>
      <c r="Q176" s="167"/>
      <c r="S176" s="10">
        <f t="shared" ref="S176:S187" si="94">1331818</f>
        <v>1331818</v>
      </c>
      <c r="T176" s="10">
        <f t="shared" ref="T176:T187" si="95">1931818</f>
        <v>1931818</v>
      </c>
      <c r="U176" s="10">
        <f t="shared" ref="U176:U187" si="96">2231818</f>
        <v>2231818</v>
      </c>
      <c r="V176" s="10">
        <f t="shared" ref="V176:V187" si="97">431818</f>
        <v>431818</v>
      </c>
      <c r="W176" s="112">
        <v>43552</v>
      </c>
      <c r="X176" s="111">
        <v>2663636</v>
      </c>
      <c r="Y176" s="112"/>
      <c r="Z176" s="111"/>
      <c r="AA176" s="111"/>
      <c r="AB176" s="113"/>
      <c r="AC176" s="113"/>
      <c r="AD176" s="114"/>
      <c r="AE176" s="115">
        <f>X176+Z176+AB176+AD176</f>
        <v>2663636</v>
      </c>
      <c r="AF176" s="116">
        <f t="shared" ref="AF176:AF187" si="98">O176-AE176</f>
        <v>0</v>
      </c>
      <c r="AG176" s="314"/>
    </row>
    <row r="177" spans="1:33" ht="23.25" x14ac:dyDescent="0.35">
      <c r="A177" s="168">
        <f>+A176+1</f>
        <v>2</v>
      </c>
      <c r="B177" s="154">
        <v>43549</v>
      </c>
      <c r="C177" s="173">
        <f>+C176+1</f>
        <v>371</v>
      </c>
      <c r="D177" s="186" t="s">
        <v>103</v>
      </c>
      <c r="E177" s="265" t="s">
        <v>57</v>
      </c>
      <c r="F177" s="158">
        <v>2</v>
      </c>
      <c r="G177" s="159">
        <f t="shared" si="87"/>
        <v>2663636</v>
      </c>
      <c r="H177" s="160"/>
      <c r="I177" s="161">
        <f t="shared" si="88"/>
        <v>0</v>
      </c>
      <c r="J177" s="162"/>
      <c r="K177" s="161">
        <f t="shared" si="89"/>
        <v>0</v>
      </c>
      <c r="L177" s="163"/>
      <c r="M177" s="161">
        <f t="shared" si="90"/>
        <v>0</v>
      </c>
      <c r="N177" s="171">
        <f t="shared" si="91"/>
        <v>2</v>
      </c>
      <c r="O177" s="165">
        <f t="shared" si="92"/>
        <v>2663636</v>
      </c>
      <c r="P177" s="165">
        <f t="shared" si="93"/>
        <v>80000</v>
      </c>
      <c r="Q177" s="167"/>
      <c r="S177" s="10">
        <f t="shared" si="94"/>
        <v>1331818</v>
      </c>
      <c r="T177" s="10">
        <f t="shared" si="95"/>
        <v>1931818</v>
      </c>
      <c r="U177" s="10">
        <f t="shared" si="96"/>
        <v>2231818</v>
      </c>
      <c r="V177" s="10">
        <f t="shared" si="97"/>
        <v>431818</v>
      </c>
      <c r="W177" s="112">
        <v>43551</v>
      </c>
      <c r="X177" s="111">
        <v>2663636</v>
      </c>
      <c r="Y177" s="112"/>
      <c r="Z177" s="111"/>
      <c r="AA177" s="111"/>
      <c r="AB177" s="113"/>
      <c r="AC177" s="113"/>
      <c r="AD177" s="114"/>
      <c r="AE177" s="115">
        <f t="shared" ref="AE177:AE186" si="99">X177+Z177+AB177+AD177</f>
        <v>2663636</v>
      </c>
      <c r="AF177" s="116">
        <f t="shared" si="98"/>
        <v>0</v>
      </c>
    </row>
    <row r="178" spans="1:33" ht="23.25" x14ac:dyDescent="0.35">
      <c r="A178" s="168">
        <f>+A177+1</f>
        <v>3</v>
      </c>
      <c r="B178" s="154">
        <v>43549</v>
      </c>
      <c r="C178" s="173">
        <f t="shared" ref="C178:C183" si="100">+C177+1</f>
        <v>372</v>
      </c>
      <c r="D178" s="186" t="s">
        <v>69</v>
      </c>
      <c r="E178" s="265" t="s">
        <v>57</v>
      </c>
      <c r="F178" s="170">
        <v>2</v>
      </c>
      <c r="G178" s="159">
        <f t="shared" si="87"/>
        <v>2663636</v>
      </c>
      <c r="H178" s="160"/>
      <c r="I178" s="161">
        <f t="shared" si="88"/>
        <v>0</v>
      </c>
      <c r="J178" s="162"/>
      <c r="K178" s="161">
        <f t="shared" si="89"/>
        <v>0</v>
      </c>
      <c r="L178" s="163"/>
      <c r="M178" s="161">
        <f t="shared" si="90"/>
        <v>0</v>
      </c>
      <c r="N178" s="171">
        <f t="shared" si="91"/>
        <v>2</v>
      </c>
      <c r="O178" s="165">
        <f t="shared" si="92"/>
        <v>2663636</v>
      </c>
      <c r="P178" s="165">
        <f t="shared" si="93"/>
        <v>80000</v>
      </c>
      <c r="Q178" s="167"/>
      <c r="S178" s="10">
        <f t="shared" si="94"/>
        <v>1331818</v>
      </c>
      <c r="T178" s="10">
        <f t="shared" si="95"/>
        <v>1931818</v>
      </c>
      <c r="U178" s="10">
        <f t="shared" si="96"/>
        <v>2231818</v>
      </c>
      <c r="V178" s="10">
        <f t="shared" si="97"/>
        <v>431818</v>
      </c>
      <c r="W178" s="112">
        <v>43551</v>
      </c>
      <c r="X178" s="111">
        <v>2663636</v>
      </c>
      <c r="Y178" s="110"/>
      <c r="Z178" s="111"/>
      <c r="AA178" s="111"/>
      <c r="AB178" s="113"/>
      <c r="AC178" s="113"/>
      <c r="AD178" s="114"/>
      <c r="AE178" s="115">
        <f t="shared" si="99"/>
        <v>2663636</v>
      </c>
      <c r="AF178" s="116">
        <f t="shared" si="98"/>
        <v>0</v>
      </c>
    </row>
    <row r="179" spans="1:33" ht="23.25" x14ac:dyDescent="0.35">
      <c r="A179" s="266">
        <f t="shared" ref="A179:A186" si="101">+A178+1</f>
        <v>4</v>
      </c>
      <c r="B179" s="154">
        <v>43549</v>
      </c>
      <c r="C179" s="173">
        <f t="shared" si="100"/>
        <v>373</v>
      </c>
      <c r="D179" s="267" t="s">
        <v>58</v>
      </c>
      <c r="E179" s="265" t="s">
        <v>57</v>
      </c>
      <c r="F179" s="268">
        <v>2</v>
      </c>
      <c r="G179" s="269">
        <f t="shared" si="87"/>
        <v>2663636</v>
      </c>
      <c r="H179" s="270"/>
      <c r="I179" s="271">
        <f t="shared" si="88"/>
        <v>0</v>
      </c>
      <c r="J179" s="272"/>
      <c r="K179" s="271">
        <f t="shared" si="89"/>
        <v>0</v>
      </c>
      <c r="L179" s="273"/>
      <c r="M179" s="271">
        <f t="shared" si="90"/>
        <v>0</v>
      </c>
      <c r="N179" s="274">
        <f t="shared" si="91"/>
        <v>2</v>
      </c>
      <c r="O179" s="275">
        <f t="shared" si="92"/>
        <v>2663636</v>
      </c>
      <c r="P179" s="275">
        <f t="shared" si="93"/>
        <v>80000</v>
      </c>
      <c r="Q179" s="276"/>
      <c r="R179" s="277"/>
      <c r="S179" s="278">
        <f t="shared" si="94"/>
        <v>1331818</v>
      </c>
      <c r="T179" s="278">
        <f t="shared" si="95"/>
        <v>1931818</v>
      </c>
      <c r="U179" s="278">
        <f t="shared" si="96"/>
        <v>2231818</v>
      </c>
      <c r="V179" s="278">
        <f t="shared" si="97"/>
        <v>431818</v>
      </c>
      <c r="W179" s="112">
        <v>43551</v>
      </c>
      <c r="X179" s="111">
        <v>2663636</v>
      </c>
      <c r="Y179" s="110"/>
      <c r="Z179" s="111"/>
      <c r="AA179" s="111"/>
      <c r="AB179" s="113"/>
      <c r="AC179" s="113"/>
      <c r="AD179" s="114"/>
      <c r="AE179" s="115">
        <f t="shared" si="99"/>
        <v>2663636</v>
      </c>
      <c r="AF179" s="116">
        <f t="shared" si="98"/>
        <v>0</v>
      </c>
    </row>
    <row r="180" spans="1:33" ht="23.25" x14ac:dyDescent="0.35">
      <c r="A180" s="168">
        <f t="shared" si="101"/>
        <v>5</v>
      </c>
      <c r="B180" s="154">
        <v>43549</v>
      </c>
      <c r="C180" s="173">
        <f t="shared" si="100"/>
        <v>374</v>
      </c>
      <c r="D180" s="156" t="s">
        <v>56</v>
      </c>
      <c r="E180" s="265" t="s">
        <v>57</v>
      </c>
      <c r="F180" s="170">
        <v>3</v>
      </c>
      <c r="G180" s="159">
        <f t="shared" si="87"/>
        <v>3995454</v>
      </c>
      <c r="H180" s="160"/>
      <c r="I180" s="161">
        <f t="shared" si="88"/>
        <v>0</v>
      </c>
      <c r="J180" s="162"/>
      <c r="K180" s="161">
        <f t="shared" si="89"/>
        <v>0</v>
      </c>
      <c r="L180" s="163">
        <v>1</v>
      </c>
      <c r="M180" s="161">
        <f t="shared" si="90"/>
        <v>431818</v>
      </c>
      <c r="N180" s="171">
        <f t="shared" si="91"/>
        <v>4</v>
      </c>
      <c r="O180" s="165">
        <f t="shared" si="92"/>
        <v>4427272</v>
      </c>
      <c r="P180" s="165">
        <f t="shared" si="93"/>
        <v>160000</v>
      </c>
      <c r="Q180" s="167"/>
      <c r="S180" s="10">
        <f t="shared" si="94"/>
        <v>1331818</v>
      </c>
      <c r="T180" s="10">
        <f t="shared" si="95"/>
        <v>1931818</v>
      </c>
      <c r="U180" s="10">
        <f t="shared" si="96"/>
        <v>2231818</v>
      </c>
      <c r="V180" s="10">
        <f t="shared" si="97"/>
        <v>431818</v>
      </c>
      <c r="W180" s="112">
        <v>43551</v>
      </c>
      <c r="X180" s="111">
        <v>4427272</v>
      </c>
      <c r="Y180" s="111"/>
      <c r="Z180" s="111"/>
      <c r="AA180" s="111"/>
      <c r="AB180" s="113"/>
      <c r="AC180" s="113"/>
      <c r="AD180" s="114"/>
      <c r="AE180" s="115">
        <f t="shared" si="99"/>
        <v>4427272</v>
      </c>
      <c r="AF180" s="116">
        <f t="shared" si="98"/>
        <v>0</v>
      </c>
    </row>
    <row r="181" spans="1:33" ht="23.25" x14ac:dyDescent="0.35">
      <c r="A181" s="168">
        <f t="shared" si="101"/>
        <v>6</v>
      </c>
      <c r="B181" s="154">
        <v>43549</v>
      </c>
      <c r="C181" s="173">
        <f t="shared" si="100"/>
        <v>375</v>
      </c>
      <c r="D181" s="156" t="s">
        <v>71</v>
      </c>
      <c r="E181" s="265" t="s">
        <v>57</v>
      </c>
      <c r="F181" s="170">
        <v>2</v>
      </c>
      <c r="G181" s="159">
        <f t="shared" si="87"/>
        <v>2663636</v>
      </c>
      <c r="H181" s="160"/>
      <c r="I181" s="161">
        <f t="shared" si="88"/>
        <v>0</v>
      </c>
      <c r="J181" s="162"/>
      <c r="K181" s="161">
        <f t="shared" si="89"/>
        <v>0</v>
      </c>
      <c r="L181" s="163">
        <v>1</v>
      </c>
      <c r="M181" s="161">
        <f t="shared" si="90"/>
        <v>431818</v>
      </c>
      <c r="N181" s="171">
        <f t="shared" si="91"/>
        <v>3</v>
      </c>
      <c r="O181" s="165">
        <f t="shared" si="92"/>
        <v>3095454</v>
      </c>
      <c r="P181" s="165">
        <f t="shared" si="93"/>
        <v>120000</v>
      </c>
      <c r="Q181" s="167"/>
      <c r="S181" s="10">
        <f t="shared" si="94"/>
        <v>1331818</v>
      </c>
      <c r="T181" s="10">
        <f t="shared" si="95"/>
        <v>1931818</v>
      </c>
      <c r="U181" s="10">
        <f t="shared" si="96"/>
        <v>2231818</v>
      </c>
      <c r="V181" s="10">
        <f t="shared" si="97"/>
        <v>431818</v>
      </c>
      <c r="W181" s="112">
        <v>43551</v>
      </c>
      <c r="X181" s="111">
        <v>2800000</v>
      </c>
      <c r="Y181" s="112">
        <v>43556</v>
      </c>
      <c r="Z181" s="111">
        <v>295454</v>
      </c>
      <c r="AA181" s="111"/>
      <c r="AB181" s="113"/>
      <c r="AC181" s="113"/>
      <c r="AD181" s="114"/>
      <c r="AE181" s="115">
        <f t="shared" si="99"/>
        <v>3095454</v>
      </c>
      <c r="AF181" s="116">
        <f t="shared" si="98"/>
        <v>0</v>
      </c>
      <c r="AG181" s="314"/>
    </row>
    <row r="182" spans="1:33" ht="23.25" x14ac:dyDescent="0.35">
      <c r="A182" s="168">
        <f t="shared" si="101"/>
        <v>7</v>
      </c>
      <c r="B182" s="154">
        <v>43549</v>
      </c>
      <c r="C182" s="173">
        <f t="shared" si="100"/>
        <v>376</v>
      </c>
      <c r="D182" s="156" t="s">
        <v>75</v>
      </c>
      <c r="E182" s="157" t="s">
        <v>57</v>
      </c>
      <c r="F182" s="170">
        <v>2</v>
      </c>
      <c r="G182" s="159">
        <f t="shared" si="87"/>
        <v>2663636</v>
      </c>
      <c r="H182" s="160"/>
      <c r="I182" s="161">
        <f t="shared" si="88"/>
        <v>0</v>
      </c>
      <c r="J182" s="162"/>
      <c r="K182" s="161">
        <f t="shared" si="89"/>
        <v>0</v>
      </c>
      <c r="L182" s="163"/>
      <c r="M182" s="161">
        <f t="shared" si="90"/>
        <v>0</v>
      </c>
      <c r="N182" s="171">
        <f t="shared" si="91"/>
        <v>2</v>
      </c>
      <c r="O182" s="165">
        <f t="shared" si="92"/>
        <v>2663636</v>
      </c>
      <c r="P182" s="165">
        <f t="shared" si="93"/>
        <v>80000</v>
      </c>
      <c r="Q182" s="167"/>
      <c r="S182" s="10">
        <f t="shared" si="94"/>
        <v>1331818</v>
      </c>
      <c r="T182" s="10">
        <f t="shared" si="95"/>
        <v>1931818</v>
      </c>
      <c r="U182" s="10">
        <f t="shared" si="96"/>
        <v>2231818</v>
      </c>
      <c r="V182" s="10">
        <f t="shared" si="97"/>
        <v>431818</v>
      </c>
      <c r="W182" s="112">
        <v>43551</v>
      </c>
      <c r="X182" s="111">
        <v>2663636</v>
      </c>
      <c r="Y182" s="111"/>
      <c r="Z182" s="111"/>
      <c r="AA182" s="111"/>
      <c r="AB182" s="113"/>
      <c r="AC182" s="113"/>
      <c r="AD182" s="114"/>
      <c r="AE182" s="115">
        <f t="shared" si="99"/>
        <v>2663636</v>
      </c>
      <c r="AF182" s="116">
        <f t="shared" si="98"/>
        <v>0</v>
      </c>
    </row>
    <row r="183" spans="1:33" ht="24.75" customHeight="1" x14ac:dyDescent="0.35">
      <c r="A183" s="168">
        <f t="shared" si="101"/>
        <v>8</v>
      </c>
      <c r="B183" s="154">
        <v>43549</v>
      </c>
      <c r="C183" s="173">
        <f t="shared" si="100"/>
        <v>377</v>
      </c>
      <c r="D183" s="156" t="s">
        <v>42</v>
      </c>
      <c r="E183" s="157" t="s">
        <v>43</v>
      </c>
      <c r="F183" s="170">
        <v>2</v>
      </c>
      <c r="G183" s="159">
        <f t="shared" si="87"/>
        <v>2663636</v>
      </c>
      <c r="H183" s="160"/>
      <c r="I183" s="161">
        <f t="shared" si="88"/>
        <v>0</v>
      </c>
      <c r="J183" s="162">
        <v>1</v>
      </c>
      <c r="K183" s="161">
        <f t="shared" si="89"/>
        <v>2231818</v>
      </c>
      <c r="L183" s="163">
        <v>1</v>
      </c>
      <c r="M183" s="161">
        <f t="shared" si="90"/>
        <v>431818</v>
      </c>
      <c r="N183" s="171">
        <f t="shared" si="91"/>
        <v>4</v>
      </c>
      <c r="O183" s="165">
        <f t="shared" si="92"/>
        <v>5327272</v>
      </c>
      <c r="P183" s="165">
        <f t="shared" si="93"/>
        <v>160000</v>
      </c>
      <c r="Q183" s="167"/>
      <c r="S183" s="10">
        <f t="shared" si="94"/>
        <v>1331818</v>
      </c>
      <c r="T183" s="10">
        <f t="shared" si="95"/>
        <v>1931818</v>
      </c>
      <c r="U183" s="10">
        <f t="shared" si="96"/>
        <v>2231818</v>
      </c>
      <c r="V183" s="10">
        <f t="shared" si="97"/>
        <v>431818</v>
      </c>
      <c r="W183" s="112">
        <v>43551</v>
      </c>
      <c r="X183" s="111">
        <v>5327272</v>
      </c>
      <c r="Y183" s="111"/>
      <c r="Z183" s="111"/>
      <c r="AA183" s="111"/>
      <c r="AB183" s="113"/>
      <c r="AC183" s="113"/>
      <c r="AD183" s="114"/>
      <c r="AE183" s="115">
        <f t="shared" si="99"/>
        <v>5327272</v>
      </c>
      <c r="AF183" s="116">
        <f t="shared" si="98"/>
        <v>0</v>
      </c>
    </row>
    <row r="184" spans="1:33" ht="25.5" customHeight="1" x14ac:dyDescent="0.35">
      <c r="A184" s="168">
        <f t="shared" si="101"/>
        <v>9</v>
      </c>
      <c r="B184" s="154">
        <v>43549</v>
      </c>
      <c r="C184" s="173">
        <f>+C183+1</f>
        <v>378</v>
      </c>
      <c r="D184" s="156" t="s">
        <v>46</v>
      </c>
      <c r="E184" s="157" t="s">
        <v>43</v>
      </c>
      <c r="F184" s="170">
        <v>2</v>
      </c>
      <c r="G184" s="159">
        <f t="shared" si="87"/>
        <v>2663636</v>
      </c>
      <c r="H184" s="160"/>
      <c r="I184" s="161">
        <f t="shared" si="88"/>
        <v>0</v>
      </c>
      <c r="J184" s="162"/>
      <c r="K184" s="161">
        <f t="shared" si="89"/>
        <v>0</v>
      </c>
      <c r="L184" s="163"/>
      <c r="M184" s="161">
        <f t="shared" si="90"/>
        <v>0</v>
      </c>
      <c r="N184" s="171">
        <f t="shared" si="91"/>
        <v>2</v>
      </c>
      <c r="O184" s="165">
        <f t="shared" si="92"/>
        <v>2663636</v>
      </c>
      <c r="P184" s="165">
        <f t="shared" si="93"/>
        <v>80000</v>
      </c>
      <c r="Q184" s="167"/>
      <c r="S184" s="10">
        <f t="shared" si="94"/>
        <v>1331818</v>
      </c>
      <c r="T184" s="10">
        <f t="shared" si="95"/>
        <v>1931818</v>
      </c>
      <c r="U184" s="10">
        <f t="shared" si="96"/>
        <v>2231818</v>
      </c>
      <c r="V184" s="10">
        <f t="shared" si="97"/>
        <v>431818</v>
      </c>
      <c r="W184" s="112">
        <v>43551</v>
      </c>
      <c r="X184" s="111">
        <v>2663636</v>
      </c>
      <c r="Y184" s="111"/>
      <c r="Z184" s="111"/>
      <c r="AA184" s="111"/>
      <c r="AB184" s="113"/>
      <c r="AC184" s="113"/>
      <c r="AD184" s="114"/>
      <c r="AE184" s="115">
        <f t="shared" si="99"/>
        <v>2663636</v>
      </c>
      <c r="AF184" s="116">
        <f t="shared" si="98"/>
        <v>0</v>
      </c>
    </row>
    <row r="185" spans="1:33" ht="24" customHeight="1" x14ac:dyDescent="0.35">
      <c r="A185" s="168">
        <f t="shared" si="101"/>
        <v>10</v>
      </c>
      <c r="B185" s="154">
        <v>43549</v>
      </c>
      <c r="C185" s="173">
        <f>+C184+1</f>
        <v>379</v>
      </c>
      <c r="D185" s="156" t="s">
        <v>53</v>
      </c>
      <c r="E185" s="157" t="s">
        <v>43</v>
      </c>
      <c r="F185" s="170">
        <v>2</v>
      </c>
      <c r="G185" s="159">
        <f t="shared" si="87"/>
        <v>2663636</v>
      </c>
      <c r="H185" s="160"/>
      <c r="I185" s="161">
        <f t="shared" si="88"/>
        <v>0</v>
      </c>
      <c r="J185" s="162">
        <v>1</v>
      </c>
      <c r="K185" s="161">
        <f t="shared" si="89"/>
        <v>2231818</v>
      </c>
      <c r="L185" s="163"/>
      <c r="M185" s="161">
        <f t="shared" si="90"/>
        <v>0</v>
      </c>
      <c r="N185" s="171">
        <f t="shared" si="91"/>
        <v>3</v>
      </c>
      <c r="O185" s="165">
        <f t="shared" si="92"/>
        <v>4895454</v>
      </c>
      <c r="P185" s="165">
        <f t="shared" si="93"/>
        <v>120000</v>
      </c>
      <c r="Q185" s="167"/>
      <c r="S185" s="10">
        <f t="shared" si="94"/>
        <v>1331818</v>
      </c>
      <c r="T185" s="10">
        <f t="shared" si="95"/>
        <v>1931818</v>
      </c>
      <c r="U185" s="10">
        <f t="shared" si="96"/>
        <v>2231818</v>
      </c>
      <c r="V185" s="10">
        <f t="shared" si="97"/>
        <v>431818</v>
      </c>
      <c r="W185" s="112">
        <v>43551</v>
      </c>
      <c r="X185" s="111">
        <v>4895454</v>
      </c>
      <c r="Y185" s="111"/>
      <c r="Z185" s="111"/>
      <c r="AA185" s="111"/>
      <c r="AB185" s="113"/>
      <c r="AC185" s="113"/>
      <c r="AD185" s="114"/>
      <c r="AE185" s="115">
        <f t="shared" si="99"/>
        <v>4895454</v>
      </c>
      <c r="AF185" s="116">
        <f t="shared" si="98"/>
        <v>0</v>
      </c>
    </row>
    <row r="186" spans="1:33" ht="23.25" x14ac:dyDescent="0.35">
      <c r="A186" s="168">
        <f t="shared" si="101"/>
        <v>11</v>
      </c>
      <c r="B186" s="154">
        <v>43549</v>
      </c>
      <c r="C186" s="173">
        <f>+C185+1</f>
        <v>380</v>
      </c>
      <c r="D186" s="156" t="s">
        <v>45</v>
      </c>
      <c r="E186" s="157" t="s">
        <v>43</v>
      </c>
      <c r="F186" s="170">
        <v>2</v>
      </c>
      <c r="G186" s="159">
        <f t="shared" si="87"/>
        <v>2663636</v>
      </c>
      <c r="H186" s="160"/>
      <c r="I186" s="161">
        <f t="shared" si="88"/>
        <v>0</v>
      </c>
      <c r="J186" s="162"/>
      <c r="K186" s="161">
        <f t="shared" si="89"/>
        <v>0</v>
      </c>
      <c r="L186" s="163"/>
      <c r="M186" s="161">
        <f t="shared" si="90"/>
        <v>0</v>
      </c>
      <c r="N186" s="171">
        <f t="shared" si="91"/>
        <v>2</v>
      </c>
      <c r="O186" s="165">
        <f t="shared" si="92"/>
        <v>2663636</v>
      </c>
      <c r="P186" s="165">
        <f t="shared" si="93"/>
        <v>80000</v>
      </c>
      <c r="Q186" s="167"/>
      <c r="S186" s="10">
        <f t="shared" si="94"/>
        <v>1331818</v>
      </c>
      <c r="T186" s="10">
        <f t="shared" si="95"/>
        <v>1931818</v>
      </c>
      <c r="U186" s="10">
        <f t="shared" si="96"/>
        <v>2231818</v>
      </c>
      <c r="V186" s="10">
        <f t="shared" si="97"/>
        <v>431818</v>
      </c>
      <c r="W186" s="112">
        <v>43546</v>
      </c>
      <c r="X186" s="111">
        <v>509092</v>
      </c>
      <c r="Y186" s="112">
        <v>43551</v>
      </c>
      <c r="Z186" s="111">
        <v>2154554</v>
      </c>
      <c r="AA186" s="111"/>
      <c r="AB186" s="113"/>
      <c r="AC186" s="113"/>
      <c r="AD186" s="114"/>
      <c r="AE186" s="115">
        <f t="shared" si="99"/>
        <v>2663646</v>
      </c>
      <c r="AF186" s="116">
        <f t="shared" si="98"/>
        <v>-10</v>
      </c>
    </row>
    <row r="187" spans="1:33" ht="18.75" customHeight="1" thickBot="1" x14ac:dyDescent="0.4">
      <c r="A187" s="168"/>
      <c r="B187" s="188"/>
      <c r="C187" s="173"/>
      <c r="D187" s="174"/>
      <c r="E187" s="157"/>
      <c r="F187" s="170"/>
      <c r="G187" s="170"/>
      <c r="H187" s="170"/>
      <c r="I187" s="170"/>
      <c r="J187" s="170"/>
      <c r="K187" s="170"/>
      <c r="L187" s="170"/>
      <c r="M187" s="170"/>
      <c r="N187" s="164"/>
      <c r="O187" s="165"/>
      <c r="P187" s="165">
        <f t="shared" si="93"/>
        <v>0</v>
      </c>
      <c r="Q187" s="167"/>
      <c r="S187" s="10">
        <f t="shared" si="94"/>
        <v>1331818</v>
      </c>
      <c r="T187" s="10">
        <f t="shared" si="95"/>
        <v>1931818</v>
      </c>
      <c r="U187" s="10">
        <f t="shared" si="96"/>
        <v>2231818</v>
      </c>
      <c r="V187" s="10">
        <f t="shared" si="97"/>
        <v>431818</v>
      </c>
      <c r="W187" s="292"/>
      <c r="X187" s="111"/>
      <c r="Y187" s="111"/>
      <c r="Z187" s="111"/>
      <c r="AA187" s="111"/>
      <c r="AB187" s="113"/>
      <c r="AC187" s="113"/>
      <c r="AD187" s="114"/>
      <c r="AE187" s="115">
        <f>X187+Z187+AB187+AD187</f>
        <v>0</v>
      </c>
      <c r="AF187" s="116">
        <f t="shared" si="98"/>
        <v>0</v>
      </c>
    </row>
    <row r="188" spans="1:33" ht="18.75" customHeight="1" thickBot="1" x14ac:dyDescent="0.35">
      <c r="A188" s="2787" t="s">
        <v>60</v>
      </c>
      <c r="B188" s="2788"/>
      <c r="C188" s="2788"/>
      <c r="D188" s="2788"/>
      <c r="E188" s="2788"/>
      <c r="F188" s="175">
        <f t="shared" ref="F188:L188" si="102">SUM(F176:F187)</f>
        <v>23</v>
      </c>
      <c r="G188" s="175">
        <f t="shared" si="102"/>
        <v>30631814</v>
      </c>
      <c r="H188" s="175">
        <f t="shared" si="102"/>
        <v>0</v>
      </c>
      <c r="I188" s="175">
        <f t="shared" si="102"/>
        <v>0</v>
      </c>
      <c r="J188" s="175">
        <f t="shared" si="102"/>
        <v>2</v>
      </c>
      <c r="K188" s="175">
        <f t="shared" si="102"/>
        <v>4463636</v>
      </c>
      <c r="L188" s="175">
        <f t="shared" si="102"/>
        <v>3</v>
      </c>
      <c r="M188" s="175">
        <f>SUM(M176:M187)</f>
        <v>1295454</v>
      </c>
      <c r="N188" s="175">
        <f>SUM(N176:N187)</f>
        <v>28</v>
      </c>
      <c r="O188" s="175">
        <f>SUM(O176:O187)</f>
        <v>36390904</v>
      </c>
      <c r="P188" s="175">
        <f>SUM(P176:P187)</f>
        <v>1120000</v>
      </c>
      <c r="Q188" s="176">
        <f>SUM(Q176:Q187)</f>
        <v>0</v>
      </c>
      <c r="S188" s="10">
        <f>1326818-45000</f>
        <v>1281818</v>
      </c>
      <c r="T188" s="10">
        <f>1926818-45000</f>
        <v>1881818</v>
      </c>
      <c r="U188" s="10">
        <f>2226818-45000</f>
        <v>2181818</v>
      </c>
      <c r="V188" s="10">
        <f>426818-45000</f>
        <v>381818</v>
      </c>
      <c r="W188" s="293" t="s">
        <v>115</v>
      </c>
      <c r="X188" s="118">
        <f t="shared" ref="X188:AD188" si="103">SUM(X176:X182)</f>
        <v>20545452</v>
      </c>
      <c r="Y188" s="118">
        <f t="shared" si="103"/>
        <v>43556</v>
      </c>
      <c r="Z188" s="118">
        <f t="shared" si="103"/>
        <v>295454</v>
      </c>
      <c r="AA188" s="118">
        <f t="shared" si="103"/>
        <v>0</v>
      </c>
      <c r="AB188" s="118">
        <f t="shared" si="103"/>
        <v>0</v>
      </c>
      <c r="AC188" s="118">
        <f t="shared" si="103"/>
        <v>0</v>
      </c>
      <c r="AD188" s="118">
        <f t="shared" si="103"/>
        <v>0</v>
      </c>
      <c r="AE188" s="118">
        <f>SUM(AE176:AE187)</f>
        <v>36390914</v>
      </c>
      <c r="AF188" s="118">
        <f>SUM(AF176:AF186)</f>
        <v>-10</v>
      </c>
    </row>
    <row r="189" spans="1:33" ht="18.75" customHeight="1" x14ac:dyDescent="0.35">
      <c r="A189" s="12" t="s">
        <v>61</v>
      </c>
      <c r="F189" s="20"/>
      <c r="P189" s="177"/>
      <c r="S189" s="10"/>
      <c r="T189" s="10"/>
      <c r="U189" s="10"/>
      <c r="V189" s="10"/>
      <c r="W189" s="107"/>
      <c r="X189" s="12"/>
      <c r="Y189" s="12"/>
    </row>
    <row r="190" spans="1:33" ht="18.75" customHeight="1" x14ac:dyDescent="0.35">
      <c r="C190" s="253"/>
      <c r="D190" s="279"/>
      <c r="F190" s="178"/>
      <c r="G190" s="179"/>
      <c r="H190" s="178"/>
      <c r="I190" s="180"/>
      <c r="J190" s="178"/>
      <c r="K190" s="179"/>
      <c r="L190" s="178"/>
      <c r="N190" s="20"/>
      <c r="O190" s="2861" t="s">
        <v>62</v>
      </c>
      <c r="P190" s="2861"/>
      <c r="Q190" s="2861"/>
      <c r="S190" s="10"/>
      <c r="T190" s="10"/>
      <c r="U190" s="10"/>
      <c r="V190" s="10"/>
      <c r="W190" s="108"/>
      <c r="X190" s="12"/>
      <c r="Y190" s="12"/>
    </row>
    <row r="191" spans="1:33" ht="18.75" customHeight="1" x14ac:dyDescent="0.35">
      <c r="F191" s="181"/>
      <c r="H191" s="181"/>
      <c r="J191" s="181"/>
      <c r="L191" s="181"/>
      <c r="N191" s="181"/>
      <c r="O191" s="181"/>
      <c r="P191" s="181"/>
      <c r="Q191" s="181"/>
      <c r="S191" s="10"/>
      <c r="T191" s="10"/>
      <c r="U191" s="10"/>
      <c r="V191" s="10"/>
      <c r="W191" s="108"/>
      <c r="X191" s="12"/>
      <c r="Y191" s="12"/>
    </row>
    <row r="192" spans="1:33" ht="18.75" customHeight="1" x14ac:dyDescent="0.35">
      <c r="F192" s="182"/>
      <c r="H192" s="182"/>
      <c r="J192" s="182"/>
      <c r="L192" s="182"/>
      <c r="N192" s="12"/>
      <c r="O192" s="145"/>
      <c r="P192" s="145"/>
      <c r="Q192" s="145"/>
      <c r="S192" s="10"/>
      <c r="T192" s="10"/>
      <c r="U192" s="10"/>
      <c r="V192" s="10"/>
      <c r="W192" s="108"/>
      <c r="X192" s="12"/>
      <c r="Y192" s="12"/>
    </row>
    <row r="193" spans="1:25" ht="18.75" customHeight="1" x14ac:dyDescent="0.35">
      <c r="N193" s="12"/>
      <c r="O193" s="145"/>
      <c r="P193" s="145"/>
      <c r="Q193" s="145"/>
      <c r="S193" s="10"/>
      <c r="T193" s="10"/>
      <c r="U193" s="10"/>
      <c r="V193" s="10"/>
      <c r="W193" s="108"/>
      <c r="X193" s="12"/>
      <c r="Y193" s="12"/>
    </row>
    <row r="194" spans="1:25" ht="18.75" customHeight="1" x14ac:dyDescent="0.35">
      <c r="N194" s="12"/>
      <c r="O194" s="2862" t="s">
        <v>63</v>
      </c>
      <c r="P194" s="2862"/>
      <c r="Q194" s="2862"/>
      <c r="S194" s="10"/>
      <c r="T194" s="10"/>
      <c r="U194" s="10"/>
      <c r="V194" s="10"/>
      <c r="W194" s="108"/>
      <c r="X194" s="12"/>
      <c r="Y194" s="12"/>
    </row>
    <row r="195" spans="1:25" ht="18.75" customHeight="1" x14ac:dyDescent="0.35">
      <c r="N195" s="12"/>
      <c r="O195" s="2861" t="s">
        <v>64</v>
      </c>
      <c r="P195" s="2861"/>
      <c r="Q195" s="2861"/>
      <c r="W195" s="108"/>
      <c r="X195" s="12"/>
      <c r="Y195" s="12"/>
    </row>
    <row r="196" spans="1:25" ht="18.75" customHeight="1" x14ac:dyDescent="0.35">
      <c r="A196" s="1"/>
      <c r="B196" s="57"/>
      <c r="C196" s="92"/>
      <c r="D196" s="281"/>
      <c r="E196" s="4"/>
      <c r="F196" s="5"/>
      <c r="G196" s="6"/>
      <c r="H196" s="7"/>
      <c r="I196" s="8"/>
      <c r="J196" s="59"/>
      <c r="K196" s="8"/>
      <c r="L196" s="60"/>
      <c r="M196" s="8"/>
      <c r="N196" s="9"/>
      <c r="O196" s="10"/>
      <c r="P196" s="10"/>
      <c r="Q196" s="10"/>
      <c r="R196" s="106"/>
      <c r="S196" s="105"/>
      <c r="T196" s="105"/>
      <c r="U196" s="105"/>
      <c r="V196" s="105"/>
      <c r="W196" s="108"/>
      <c r="X196" s="12"/>
      <c r="Y196" s="12"/>
    </row>
    <row r="197" spans="1:25" ht="18.75" customHeight="1" x14ac:dyDescent="0.35">
      <c r="A197" s="1"/>
      <c r="B197" s="57"/>
      <c r="C197" s="92"/>
      <c r="D197" s="281"/>
      <c r="E197" s="282"/>
      <c r="F197" s="5"/>
      <c r="G197" s="6"/>
      <c r="H197" s="7"/>
      <c r="I197" s="8"/>
      <c r="J197" s="59"/>
      <c r="K197" s="8"/>
      <c r="L197" s="60"/>
      <c r="M197" s="8"/>
      <c r="N197" s="9"/>
      <c r="O197" s="10"/>
      <c r="P197" s="10"/>
      <c r="Q197" s="10"/>
      <c r="R197" s="106"/>
      <c r="S197" s="105"/>
      <c r="T197" s="105"/>
      <c r="U197" s="105"/>
      <c r="V197" s="105"/>
      <c r="W197" s="108"/>
      <c r="X197" s="12"/>
      <c r="Y197" s="12"/>
    </row>
    <row r="198" spans="1:25" ht="18.75" customHeight="1" x14ac:dyDescent="0.35">
      <c r="A198" s="1"/>
      <c r="B198" s="57"/>
      <c r="C198" s="92"/>
      <c r="D198" s="281"/>
      <c r="E198" s="4"/>
      <c r="F198" s="5"/>
      <c r="G198" s="6"/>
      <c r="H198" s="7"/>
      <c r="I198" s="8"/>
      <c r="J198" s="59"/>
      <c r="K198" s="8"/>
      <c r="L198" s="60"/>
      <c r="M198" s="8"/>
      <c r="N198" s="9"/>
      <c r="O198" s="10"/>
      <c r="P198" s="10"/>
      <c r="Q198" s="10"/>
      <c r="R198" s="106"/>
      <c r="S198" s="105"/>
      <c r="T198" s="105"/>
      <c r="U198" s="105"/>
      <c r="V198" s="105"/>
      <c r="W198" s="117"/>
      <c r="X198" s="12"/>
      <c r="Y198" s="12"/>
    </row>
    <row r="199" spans="1:25" ht="18.75" customHeight="1" x14ac:dyDescent="0.35">
      <c r="A199" s="283"/>
      <c r="B199" s="57"/>
      <c r="C199" s="92"/>
      <c r="D199" s="284"/>
      <c r="E199" s="282"/>
      <c r="F199" s="285"/>
      <c r="G199" s="286"/>
      <c r="H199" s="287"/>
      <c r="I199" s="288"/>
      <c r="J199" s="289"/>
      <c r="K199" s="288"/>
      <c r="L199" s="290"/>
      <c r="M199" s="288"/>
      <c r="N199" s="291"/>
      <c r="O199" s="278"/>
      <c r="P199" s="278"/>
      <c r="Q199" s="278"/>
      <c r="R199" s="142"/>
      <c r="S199" s="135"/>
      <c r="T199" s="135"/>
      <c r="U199" s="135"/>
      <c r="V199" s="135"/>
      <c r="W199" s="129"/>
      <c r="X199" s="12"/>
      <c r="Y199" s="12"/>
    </row>
    <row r="200" spans="1:25" ht="18.75" customHeight="1" x14ac:dyDescent="0.35">
      <c r="A200" s="1"/>
      <c r="B200" s="57"/>
      <c r="C200" s="92"/>
      <c r="D200" s="58"/>
      <c r="E200" s="4"/>
      <c r="F200" s="5"/>
      <c r="G200" s="6"/>
      <c r="H200" s="7"/>
      <c r="I200" s="8"/>
      <c r="J200" s="59"/>
      <c r="K200" s="8"/>
      <c r="L200" s="60"/>
      <c r="M200" s="8"/>
      <c r="N200" s="9"/>
      <c r="O200" s="10"/>
      <c r="P200" s="10"/>
      <c r="Q200" s="10"/>
      <c r="R200" s="106"/>
      <c r="S200" s="105"/>
      <c r="T200" s="105"/>
      <c r="U200" s="105"/>
      <c r="V200" s="105"/>
      <c r="W200" s="117"/>
      <c r="X200" s="12"/>
      <c r="Y200" s="12"/>
    </row>
    <row r="201" spans="1:25" ht="18.75" customHeight="1" x14ac:dyDescent="0.35">
      <c r="A201" s="1"/>
      <c r="B201" s="57"/>
      <c r="C201" s="92"/>
      <c r="D201" s="58"/>
      <c r="E201" s="4"/>
      <c r="F201" s="5"/>
      <c r="G201" s="6"/>
      <c r="H201" s="7"/>
      <c r="I201" s="8"/>
      <c r="J201" s="59"/>
      <c r="K201" s="8"/>
      <c r="L201" s="60"/>
      <c r="M201" s="8"/>
      <c r="N201" s="9"/>
      <c r="O201" s="10"/>
      <c r="P201" s="10"/>
      <c r="Q201" s="10"/>
      <c r="R201" s="106"/>
      <c r="S201" s="105"/>
      <c r="T201" s="105"/>
      <c r="U201" s="105"/>
      <c r="V201" s="105"/>
      <c r="W201" s="108"/>
      <c r="X201" s="12"/>
      <c r="Y201" s="12"/>
    </row>
    <row r="202" spans="1:25" ht="18.75" customHeight="1" x14ac:dyDescent="0.35">
      <c r="A202" s="1"/>
      <c r="B202" s="57"/>
      <c r="C202" s="92"/>
      <c r="D202" s="58"/>
      <c r="E202" s="4"/>
      <c r="F202" s="5"/>
      <c r="G202" s="6"/>
      <c r="H202" s="7"/>
      <c r="I202" s="8"/>
      <c r="J202" s="59"/>
      <c r="K202" s="8"/>
      <c r="L202" s="60"/>
      <c r="M202" s="8"/>
      <c r="N202" s="9"/>
      <c r="O202" s="10"/>
      <c r="P202" s="10"/>
      <c r="Q202" s="10"/>
      <c r="R202" s="106"/>
      <c r="S202" s="105"/>
      <c r="T202" s="105"/>
      <c r="U202" s="105"/>
      <c r="V202" s="105"/>
      <c r="W202" s="108"/>
      <c r="X202" s="12"/>
      <c r="Y202" s="12"/>
    </row>
    <row r="203" spans="1:25" ht="18.75" customHeight="1" x14ac:dyDescent="0.35">
      <c r="A203" s="1"/>
      <c r="B203" s="57"/>
      <c r="C203" s="92"/>
      <c r="D203" s="58"/>
      <c r="E203" s="4"/>
      <c r="F203" s="5"/>
      <c r="G203" s="6"/>
      <c r="H203" s="7"/>
      <c r="I203" s="8"/>
      <c r="J203" s="59"/>
      <c r="K203" s="8"/>
      <c r="L203" s="60"/>
      <c r="M203" s="8"/>
      <c r="N203" s="9"/>
      <c r="O203" s="10"/>
      <c r="P203" s="10"/>
      <c r="Q203" s="10"/>
      <c r="R203" s="106"/>
      <c r="S203" s="105"/>
      <c r="T203" s="105"/>
      <c r="U203" s="105"/>
      <c r="V203" s="105"/>
      <c r="W203" s="108"/>
      <c r="X203" s="12"/>
      <c r="Y203" s="12"/>
    </row>
    <row r="204" spans="1:25" ht="18.75" customHeight="1" x14ac:dyDescent="0.35">
      <c r="A204" s="1"/>
      <c r="B204" s="57"/>
      <c r="C204" s="92"/>
      <c r="D204" s="58"/>
      <c r="E204" s="4"/>
      <c r="F204" s="5"/>
      <c r="G204" s="6"/>
      <c r="H204" s="7"/>
      <c r="I204" s="8"/>
      <c r="J204" s="59"/>
      <c r="K204" s="8"/>
      <c r="L204" s="60"/>
      <c r="M204" s="8"/>
      <c r="N204" s="9"/>
      <c r="O204" s="10"/>
      <c r="P204" s="10"/>
      <c r="Q204" s="10"/>
      <c r="R204" s="106"/>
      <c r="S204" s="105"/>
      <c r="T204" s="105"/>
      <c r="U204" s="105"/>
      <c r="V204" s="105"/>
      <c r="W204" s="108"/>
      <c r="X204" s="12"/>
      <c r="Y204" s="12"/>
    </row>
    <row r="205" spans="1:25" ht="18.75" customHeight="1" x14ac:dyDescent="0.35">
      <c r="A205" s="1"/>
      <c r="B205" s="57"/>
      <c r="C205" s="92"/>
      <c r="D205" s="58"/>
      <c r="E205" s="4"/>
      <c r="F205" s="5"/>
      <c r="G205" s="6"/>
      <c r="H205" s="7"/>
      <c r="I205" s="8"/>
      <c r="J205" s="59"/>
      <c r="K205" s="8"/>
      <c r="L205" s="60"/>
      <c r="M205" s="8"/>
      <c r="N205" s="9"/>
      <c r="O205" s="10"/>
      <c r="P205" s="10"/>
      <c r="Q205" s="10"/>
      <c r="R205" s="106"/>
      <c r="S205" s="105"/>
      <c r="T205" s="105"/>
      <c r="U205" s="105"/>
      <c r="V205" s="105"/>
      <c r="W205" s="108"/>
      <c r="X205" s="12"/>
      <c r="Y205" s="12"/>
    </row>
    <row r="206" spans="1:25" ht="18.75" customHeight="1" x14ac:dyDescent="0.35">
      <c r="A206" s="1"/>
      <c r="B206" s="57"/>
      <c r="C206" s="92"/>
      <c r="D206" s="3"/>
      <c r="E206" s="4"/>
      <c r="F206" s="5"/>
      <c r="G206" s="5"/>
      <c r="H206" s="5"/>
      <c r="I206" s="5"/>
      <c r="J206" s="5"/>
      <c r="K206" s="5"/>
      <c r="L206" s="5"/>
      <c r="M206" s="5"/>
      <c r="N206" s="9"/>
      <c r="O206" s="10"/>
      <c r="P206" s="10"/>
      <c r="Q206" s="10"/>
      <c r="R206" s="106"/>
      <c r="S206" s="105"/>
      <c r="T206" s="105"/>
      <c r="U206" s="105"/>
      <c r="V206" s="105"/>
      <c r="W206" s="117"/>
      <c r="X206" s="12"/>
      <c r="Y206" s="12"/>
    </row>
    <row r="207" spans="1:25" ht="18.75" customHeight="1" x14ac:dyDescent="0.35">
      <c r="A207" s="2815"/>
      <c r="B207" s="2815"/>
      <c r="C207" s="2815"/>
      <c r="D207" s="2815"/>
      <c r="E207" s="2815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106"/>
      <c r="S207" s="105"/>
      <c r="T207" s="105"/>
      <c r="U207" s="105"/>
      <c r="V207" s="105"/>
      <c r="W207" s="117"/>
      <c r="X207" s="12"/>
      <c r="Y207" s="12"/>
    </row>
    <row r="208" spans="1:25" ht="18.75" customHeight="1" x14ac:dyDescent="0.35">
      <c r="A208" s="24"/>
      <c r="B208" s="24"/>
      <c r="C208" s="24"/>
      <c r="D208" s="24"/>
      <c r="E208" s="24"/>
      <c r="F208" s="79"/>
      <c r="G208" s="24"/>
      <c r="H208" s="24"/>
      <c r="I208" s="24"/>
      <c r="J208" s="24"/>
      <c r="K208" s="24"/>
      <c r="L208" s="24"/>
      <c r="M208" s="24"/>
      <c r="N208" s="25"/>
      <c r="O208" s="25"/>
      <c r="P208" s="294"/>
      <c r="Q208" s="25"/>
      <c r="R208" s="106"/>
      <c r="S208" s="105"/>
      <c r="T208" s="105"/>
      <c r="U208" s="105"/>
      <c r="V208" s="105"/>
      <c r="W208" s="108"/>
      <c r="X208" s="12"/>
      <c r="Y208" s="12"/>
    </row>
    <row r="209" spans="1:32" ht="18.75" customHeight="1" x14ac:dyDescent="0.35">
      <c r="A209" s="24"/>
      <c r="B209" s="24"/>
      <c r="C209" s="298"/>
      <c r="D209" s="299"/>
      <c r="E209" s="24"/>
      <c r="F209" s="79"/>
      <c r="G209" s="24"/>
      <c r="H209" s="79"/>
      <c r="I209" s="297"/>
      <c r="J209" s="79"/>
      <c r="K209" s="24"/>
      <c r="L209" s="79"/>
      <c r="M209" s="24"/>
      <c r="N209" s="79"/>
      <c r="O209" s="2813"/>
      <c r="P209" s="2813"/>
      <c r="Q209" s="2813"/>
      <c r="R209" s="106"/>
      <c r="S209" s="105"/>
      <c r="T209" s="105"/>
      <c r="U209" s="105"/>
      <c r="V209" s="105"/>
      <c r="W209" s="108"/>
      <c r="X209" s="12"/>
      <c r="Y209" s="12"/>
    </row>
    <row r="210" spans="1:32" ht="18.75" customHeight="1" x14ac:dyDescent="0.35">
      <c r="A210" s="24"/>
      <c r="B210" s="24"/>
      <c r="C210" s="24"/>
      <c r="D210" s="24"/>
      <c r="E210" s="24"/>
      <c r="F210" s="294"/>
      <c r="G210" s="24"/>
      <c r="H210" s="294"/>
      <c r="I210" s="24"/>
      <c r="J210" s="294"/>
      <c r="K210" s="24"/>
      <c r="L210" s="294"/>
      <c r="M210" s="24"/>
      <c r="N210" s="294"/>
      <c r="O210" s="294"/>
      <c r="P210" s="294"/>
      <c r="Q210" s="294"/>
      <c r="R210" s="106"/>
      <c r="S210" s="105"/>
      <c r="T210" s="105"/>
      <c r="U210" s="105"/>
      <c r="V210" s="105"/>
      <c r="W210" s="108"/>
      <c r="X210" s="12"/>
      <c r="Y210" s="12"/>
    </row>
    <row r="211" spans="1:32" ht="23.25" x14ac:dyDescent="0.35">
      <c r="A211" s="24"/>
      <c r="B211" s="24"/>
      <c r="C211" s="24"/>
      <c r="D211" s="24"/>
      <c r="E211" s="24"/>
      <c r="F211" s="63"/>
      <c r="G211" s="24"/>
      <c r="H211" s="63"/>
      <c r="I211" s="24"/>
      <c r="J211" s="63"/>
      <c r="K211" s="24"/>
      <c r="L211" s="63"/>
      <c r="M211" s="24"/>
      <c r="N211" s="24"/>
      <c r="O211" s="25"/>
      <c r="P211" s="25"/>
      <c r="Q211" s="25"/>
      <c r="R211" s="106"/>
      <c r="S211" s="105"/>
      <c r="T211" s="105"/>
      <c r="U211" s="105"/>
      <c r="V211" s="105"/>
      <c r="W211" s="108"/>
      <c r="X211" s="12"/>
      <c r="Y211" s="12"/>
    </row>
    <row r="212" spans="1:32" ht="23.25" x14ac:dyDescent="0.35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5"/>
      <c r="P212" s="25"/>
      <c r="Q212" s="25"/>
      <c r="R212" s="106"/>
      <c r="S212" s="105"/>
      <c r="T212" s="105"/>
      <c r="U212" s="105"/>
      <c r="V212" s="105"/>
      <c r="W212" s="108"/>
      <c r="X212" s="12"/>
      <c r="Y212" s="12"/>
    </row>
    <row r="213" spans="1:32" ht="23.25" x14ac:dyDescent="0.35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864"/>
      <c r="P213" s="2864"/>
      <c r="Q213" s="2864"/>
      <c r="R213" s="106"/>
      <c r="S213" s="105"/>
      <c r="T213" s="105"/>
      <c r="U213" s="105"/>
      <c r="V213" s="105"/>
      <c r="W213" s="108"/>
      <c r="X213" s="12"/>
      <c r="Y213" s="12"/>
    </row>
    <row r="214" spans="1:32" ht="23.25" x14ac:dyDescent="0.35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813"/>
      <c r="P214" s="2813"/>
      <c r="Q214" s="2813"/>
      <c r="R214" s="106"/>
      <c r="S214" s="106"/>
      <c r="T214" s="106"/>
      <c r="U214" s="106"/>
      <c r="V214" s="106"/>
      <c r="W214" s="108"/>
      <c r="X214" s="12"/>
      <c r="Y214" s="12"/>
    </row>
    <row r="215" spans="1:32" ht="18.75" customHeight="1" x14ac:dyDescent="0.3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5"/>
      <c r="O215" s="25"/>
      <c r="P215" s="25"/>
      <c r="Q215" s="25"/>
      <c r="R215" s="106"/>
      <c r="S215" s="106"/>
      <c r="T215" s="106"/>
      <c r="U215" s="106"/>
      <c r="V215" s="106"/>
      <c r="W215" s="108"/>
      <c r="X215" s="12"/>
      <c r="Y215" s="12"/>
    </row>
    <row r="216" spans="1:32" s="19" customFormat="1" ht="12.75" customHeight="1" x14ac:dyDescent="0.35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5"/>
      <c r="O216" s="25"/>
      <c r="P216" s="25"/>
      <c r="Q216" s="25"/>
      <c r="R216" s="106"/>
      <c r="S216" s="106"/>
      <c r="T216" s="106"/>
      <c r="U216" s="106"/>
      <c r="V216" s="106"/>
      <c r="W216" s="108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s="19" customFormat="1" ht="23.25" x14ac:dyDescent="0.35">
      <c r="A217" s="24"/>
      <c r="B217" s="24"/>
      <c r="C217" s="7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5"/>
      <c r="O217" s="295"/>
      <c r="P217" s="2824"/>
      <c r="Q217" s="2824"/>
      <c r="R217" s="106"/>
      <c r="S217" s="106"/>
      <c r="T217" s="106"/>
      <c r="U217" s="106"/>
      <c r="V217" s="106"/>
      <c r="W217" s="108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s="19" customFormat="1" ht="23.25" x14ac:dyDescent="0.35">
      <c r="A218" s="24"/>
      <c r="B218" s="24"/>
      <c r="C218" s="7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5"/>
      <c r="O218" s="25"/>
      <c r="P218" s="25"/>
      <c r="Q218" s="25"/>
      <c r="R218" s="106"/>
      <c r="S218" s="106"/>
      <c r="T218" s="106"/>
      <c r="U218" s="106"/>
      <c r="V218" s="106"/>
      <c r="W218" s="109"/>
    </row>
    <row r="219" spans="1:32" s="19" customFormat="1" ht="23.25" x14ac:dyDescent="0.35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5"/>
      <c r="O219" s="25"/>
      <c r="P219" s="25"/>
      <c r="Q219" s="25"/>
      <c r="R219" s="106"/>
      <c r="S219" s="106"/>
      <c r="T219" s="106"/>
      <c r="U219" s="106"/>
      <c r="V219" s="106"/>
      <c r="W219" s="109"/>
    </row>
    <row r="220" spans="1:32" s="19" customFormat="1" ht="23.25" x14ac:dyDescent="0.35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5"/>
      <c r="O220" s="300"/>
      <c r="P220" s="25"/>
      <c r="Q220" s="25"/>
      <c r="R220" s="106"/>
      <c r="S220" s="106"/>
      <c r="T220" s="106"/>
      <c r="U220" s="106"/>
      <c r="V220" s="106"/>
      <c r="W220" s="109"/>
    </row>
    <row r="221" spans="1:32" s="19" customFormat="1" ht="23.25" x14ac:dyDescent="0.35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5"/>
      <c r="O221" s="25"/>
      <c r="P221" s="25"/>
      <c r="Q221" s="25"/>
      <c r="R221" s="106"/>
      <c r="S221" s="106"/>
      <c r="T221" s="106"/>
      <c r="U221" s="106"/>
      <c r="V221" s="106"/>
      <c r="W221" s="109"/>
    </row>
    <row r="222" spans="1:32" s="19" customFormat="1" ht="23.25" x14ac:dyDescent="0.35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5"/>
      <c r="O222" s="25"/>
      <c r="P222" s="25"/>
      <c r="Q222" s="25"/>
      <c r="R222" s="106"/>
      <c r="S222" s="106"/>
      <c r="T222" s="106"/>
      <c r="U222" s="106"/>
      <c r="V222" s="106"/>
      <c r="W222" s="109"/>
    </row>
    <row r="223" spans="1:32" s="19" customFormat="1" ht="23.25" x14ac:dyDescent="0.35">
      <c r="A223" s="24"/>
      <c r="B223" s="24"/>
      <c r="C223" s="24"/>
      <c r="D223" s="24"/>
      <c r="E223" s="24"/>
      <c r="F223" s="24"/>
      <c r="G223" s="54"/>
      <c r="H223" s="54"/>
      <c r="I223" s="24"/>
      <c r="J223" s="24"/>
      <c r="K223" s="24"/>
      <c r="L223" s="24"/>
      <c r="M223" s="24"/>
      <c r="N223" s="55"/>
      <c r="O223" s="55"/>
      <c r="P223" s="2838"/>
      <c r="Q223" s="2838"/>
      <c r="R223" s="106"/>
      <c r="S223" s="106"/>
      <c r="T223" s="106"/>
      <c r="U223" s="106"/>
      <c r="V223" s="106"/>
      <c r="W223" s="109"/>
    </row>
    <row r="224" spans="1:32" s="19" customFormat="1" ht="16.5" customHeight="1" x14ac:dyDescent="0.35">
      <c r="A224" s="2827"/>
      <c r="B224" s="2827"/>
      <c r="C224" s="2827"/>
      <c r="D224" s="2827"/>
      <c r="E224" s="2827"/>
      <c r="F224" s="2826"/>
      <c r="G224" s="2826"/>
      <c r="H224" s="2826"/>
      <c r="I224" s="2826"/>
      <c r="J224" s="2826"/>
      <c r="K224" s="2826"/>
      <c r="L224" s="2826"/>
      <c r="M224" s="2826"/>
      <c r="N224" s="2825"/>
      <c r="O224" s="2825"/>
      <c r="P224" s="2825"/>
      <c r="Q224" s="93"/>
      <c r="R224" s="106"/>
      <c r="S224" s="106"/>
      <c r="T224" s="106"/>
      <c r="U224" s="106"/>
      <c r="V224" s="106"/>
      <c r="W224" s="109"/>
    </row>
    <row r="225" spans="1:23" s="19" customFormat="1" ht="16.5" customHeight="1" x14ac:dyDescent="0.35">
      <c r="A225" s="2827"/>
      <c r="B225" s="2827"/>
      <c r="C225" s="2827"/>
      <c r="D225" s="2827"/>
      <c r="E225" s="2827"/>
      <c r="F225" s="2815"/>
      <c r="G225" s="2815"/>
      <c r="H225" s="2815"/>
      <c r="I225" s="2815"/>
      <c r="J225" s="2815"/>
      <c r="K225" s="2815"/>
      <c r="L225" s="2815"/>
      <c r="M225" s="2815"/>
      <c r="N225" s="2825"/>
      <c r="O225" s="2825"/>
      <c r="P225" s="2825"/>
      <c r="Q225" s="2825"/>
      <c r="R225" s="106"/>
      <c r="S225" s="106"/>
      <c r="T225" s="106"/>
      <c r="U225" s="106"/>
      <c r="V225" s="106"/>
      <c r="W225" s="109"/>
    </row>
    <row r="226" spans="1:23" s="19" customFormat="1" ht="23.25" x14ac:dyDescent="0.35">
      <c r="A226" s="2827"/>
      <c r="B226" s="2827"/>
      <c r="C226" s="2827"/>
      <c r="D226" s="2827"/>
      <c r="E226" s="2827"/>
      <c r="F226" s="92"/>
      <c r="G226" s="92"/>
      <c r="H226" s="92"/>
      <c r="I226" s="92"/>
      <c r="J226" s="92"/>
      <c r="K226" s="92"/>
      <c r="L226" s="92"/>
      <c r="M226" s="92"/>
      <c r="N226" s="2825"/>
      <c r="O226" s="2825"/>
      <c r="P226" s="2825"/>
      <c r="Q226" s="2825"/>
      <c r="R226" s="106"/>
      <c r="S226" s="106"/>
      <c r="T226" s="106"/>
      <c r="U226" s="106"/>
      <c r="V226" s="106"/>
      <c r="W226" s="109"/>
    </row>
    <row r="227" spans="1:23" s="19" customFormat="1" ht="23.25" x14ac:dyDescent="0.35">
      <c r="A227" s="1"/>
      <c r="B227" s="57"/>
      <c r="C227" s="92"/>
      <c r="D227" s="58"/>
      <c r="E227" s="4"/>
      <c r="F227" s="5"/>
      <c r="G227" s="6"/>
      <c r="H227" s="7"/>
      <c r="I227" s="8"/>
      <c r="J227" s="59"/>
      <c r="K227" s="301"/>
      <c r="L227" s="302"/>
      <c r="M227" s="301"/>
      <c r="N227" s="9"/>
      <c r="O227" s="10"/>
      <c r="P227" s="10"/>
      <c r="Q227" s="10"/>
      <c r="R227" s="106"/>
      <c r="S227" s="105"/>
      <c r="T227" s="105"/>
      <c r="U227" s="105"/>
      <c r="V227" s="105"/>
      <c r="W227" s="109"/>
    </row>
    <row r="228" spans="1:23" s="19" customFormat="1" ht="23.25" x14ac:dyDescent="0.35">
      <c r="A228" s="1"/>
      <c r="B228" s="57"/>
      <c r="C228" s="2"/>
      <c r="D228" s="58"/>
      <c r="E228" s="4"/>
      <c r="F228" s="5"/>
      <c r="G228" s="6"/>
      <c r="H228" s="7"/>
      <c r="I228" s="8"/>
      <c r="J228" s="59"/>
      <c r="K228" s="301"/>
      <c r="L228" s="302"/>
      <c r="M228" s="301"/>
      <c r="N228" s="9"/>
      <c r="O228" s="10"/>
      <c r="P228" s="10"/>
      <c r="Q228" s="10"/>
      <c r="R228" s="106"/>
      <c r="S228" s="105"/>
      <c r="T228" s="105"/>
      <c r="U228" s="105"/>
      <c r="V228" s="105"/>
      <c r="W228" s="109"/>
    </row>
    <row r="229" spans="1:23" s="19" customFormat="1" ht="23.25" x14ac:dyDescent="0.35">
      <c r="A229" s="283"/>
      <c r="B229" s="303"/>
      <c r="C229" s="2"/>
      <c r="D229" s="58"/>
      <c r="E229" s="4"/>
      <c r="F229" s="5"/>
      <c r="G229" s="6"/>
      <c r="H229" s="7"/>
      <c r="I229" s="8"/>
      <c r="J229" s="59"/>
      <c r="K229" s="304"/>
      <c r="L229" s="305"/>
      <c r="M229" s="304"/>
      <c r="N229" s="291"/>
      <c r="O229" s="278"/>
      <c r="P229" s="10"/>
      <c r="Q229" s="10"/>
      <c r="R229" s="106"/>
      <c r="S229" s="105"/>
      <c r="T229" s="105"/>
      <c r="U229" s="105"/>
      <c r="V229" s="105"/>
      <c r="W229" s="109"/>
    </row>
    <row r="230" spans="1:23" s="19" customFormat="1" ht="23.25" x14ac:dyDescent="0.35">
      <c r="A230" s="283"/>
      <c r="B230" s="303"/>
      <c r="C230" s="72"/>
      <c r="D230" s="284"/>
      <c r="E230" s="282"/>
      <c r="F230" s="285"/>
      <c r="G230" s="286"/>
      <c r="H230" s="287"/>
      <c r="I230" s="288"/>
      <c r="J230" s="289"/>
      <c r="K230" s="304"/>
      <c r="L230" s="305"/>
      <c r="M230" s="304"/>
      <c r="N230" s="291"/>
      <c r="O230" s="278"/>
      <c r="P230" s="278"/>
      <c r="Q230" s="278"/>
      <c r="R230" s="142"/>
      <c r="S230" s="135"/>
      <c r="T230" s="135"/>
      <c r="U230" s="135"/>
      <c r="V230" s="135"/>
      <c r="W230" s="109"/>
    </row>
    <row r="231" spans="1:23" s="19" customFormat="1" ht="23.25" x14ac:dyDescent="0.35">
      <c r="A231" s="1"/>
      <c r="B231" s="57"/>
      <c r="C231" s="2"/>
      <c r="D231" s="58"/>
      <c r="E231" s="4"/>
      <c r="F231" s="5"/>
      <c r="G231" s="6"/>
      <c r="H231" s="7"/>
      <c r="I231" s="8"/>
      <c r="J231" s="59"/>
      <c r="K231" s="301"/>
      <c r="L231" s="302"/>
      <c r="M231" s="301"/>
      <c r="N231" s="9"/>
      <c r="O231" s="10"/>
      <c r="P231" s="10"/>
      <c r="Q231" s="10"/>
      <c r="R231" s="106"/>
      <c r="S231" s="105"/>
      <c r="T231" s="105"/>
      <c r="U231" s="105"/>
      <c r="V231" s="105"/>
      <c r="W231" s="109"/>
    </row>
    <row r="232" spans="1:23" s="19" customFormat="1" ht="23.25" x14ac:dyDescent="0.35">
      <c r="A232" s="1"/>
      <c r="B232" s="57"/>
      <c r="C232" s="2"/>
      <c r="D232" s="58"/>
      <c r="E232" s="4"/>
      <c r="F232" s="5"/>
      <c r="G232" s="6"/>
      <c r="H232" s="7"/>
      <c r="I232" s="8"/>
      <c r="J232" s="59"/>
      <c r="K232" s="301"/>
      <c r="L232" s="302"/>
      <c r="M232" s="301"/>
      <c r="N232" s="9"/>
      <c r="O232" s="10"/>
      <c r="P232" s="10"/>
      <c r="Q232" s="10"/>
      <c r="R232" s="106"/>
      <c r="S232" s="105"/>
      <c r="T232" s="105"/>
      <c r="U232" s="105"/>
      <c r="V232" s="105"/>
      <c r="W232" s="109"/>
    </row>
    <row r="233" spans="1:23" s="19" customFormat="1" ht="23.25" x14ac:dyDescent="0.35">
      <c r="A233" s="1"/>
      <c r="B233" s="57"/>
      <c r="C233" s="2"/>
      <c r="D233" s="58"/>
      <c r="E233" s="4"/>
      <c r="F233" s="5"/>
      <c r="G233" s="6"/>
      <c r="H233" s="7"/>
      <c r="I233" s="8"/>
      <c r="J233" s="59"/>
      <c r="K233" s="301"/>
      <c r="L233" s="302"/>
      <c r="M233" s="301"/>
      <c r="N233" s="9"/>
      <c r="O233" s="10"/>
      <c r="P233" s="10"/>
      <c r="Q233" s="10"/>
      <c r="R233" s="106"/>
      <c r="S233" s="105"/>
      <c r="T233" s="105"/>
      <c r="U233" s="105"/>
      <c r="V233" s="105"/>
      <c r="W233" s="129" t="s">
        <v>188</v>
      </c>
    </row>
    <row r="234" spans="1:23" s="19" customFormat="1" ht="23.25" customHeight="1" x14ac:dyDescent="0.35">
      <c r="A234" s="1"/>
      <c r="B234" s="57"/>
      <c r="C234" s="2"/>
      <c r="D234" s="58"/>
      <c r="E234" s="4"/>
      <c r="F234" s="5"/>
      <c r="G234" s="6"/>
      <c r="H234" s="7"/>
      <c r="I234" s="8"/>
      <c r="J234" s="59"/>
      <c r="K234" s="301"/>
      <c r="L234" s="302"/>
      <c r="M234" s="301"/>
      <c r="N234" s="9"/>
      <c r="O234" s="10"/>
      <c r="P234" s="10"/>
      <c r="Q234" s="10"/>
      <c r="R234" s="106"/>
      <c r="S234" s="105"/>
      <c r="T234" s="105"/>
      <c r="U234" s="105"/>
      <c r="V234" s="105"/>
      <c r="W234" s="109"/>
    </row>
    <row r="235" spans="1:23" s="19" customFormat="1" ht="23.25" customHeight="1" x14ac:dyDescent="0.35">
      <c r="A235" s="1"/>
      <c r="B235" s="57"/>
      <c r="C235" s="2"/>
      <c r="D235" s="58"/>
      <c r="E235" s="4"/>
      <c r="F235" s="5"/>
      <c r="G235" s="6"/>
      <c r="H235" s="7"/>
      <c r="I235" s="8"/>
      <c r="J235" s="59"/>
      <c r="K235" s="301"/>
      <c r="L235" s="302"/>
      <c r="M235" s="301"/>
      <c r="N235" s="9"/>
      <c r="O235" s="10"/>
      <c r="P235" s="10"/>
      <c r="Q235" s="10"/>
      <c r="R235" s="106"/>
      <c r="S235" s="105"/>
      <c r="T235" s="105"/>
      <c r="U235" s="105"/>
      <c r="V235" s="105"/>
      <c r="W235" s="109" t="s">
        <v>188</v>
      </c>
    </row>
    <row r="236" spans="1:23" s="19" customFormat="1" ht="23.25" x14ac:dyDescent="0.35">
      <c r="A236" s="1"/>
      <c r="B236" s="57"/>
      <c r="C236" s="2"/>
      <c r="D236" s="58"/>
      <c r="E236" s="4"/>
      <c r="F236" s="5"/>
      <c r="G236" s="6"/>
      <c r="H236" s="7"/>
      <c r="I236" s="8"/>
      <c r="J236" s="59"/>
      <c r="K236" s="301"/>
      <c r="L236" s="302"/>
      <c r="M236" s="301"/>
      <c r="N236" s="9"/>
      <c r="O236" s="10"/>
      <c r="P236" s="10"/>
      <c r="Q236" s="10"/>
      <c r="R236" s="106"/>
      <c r="S236" s="105"/>
      <c r="T236" s="105"/>
      <c r="U236" s="105"/>
      <c r="V236" s="105"/>
      <c r="W236" s="109"/>
    </row>
    <row r="237" spans="1:23" s="19" customFormat="1" ht="23.25" x14ac:dyDescent="0.35">
      <c r="A237" s="1"/>
      <c r="B237" s="57"/>
      <c r="C237" s="2"/>
      <c r="D237" s="58"/>
      <c r="E237" s="4"/>
      <c r="F237" s="5"/>
      <c r="G237" s="6"/>
      <c r="H237" s="7"/>
      <c r="I237" s="8"/>
      <c r="J237" s="59"/>
      <c r="K237" s="301"/>
      <c r="L237" s="302"/>
      <c r="M237" s="301"/>
      <c r="N237" s="9"/>
      <c r="O237" s="10"/>
      <c r="P237" s="10"/>
      <c r="Q237" s="10"/>
      <c r="R237" s="106"/>
      <c r="S237" s="105"/>
      <c r="T237" s="105"/>
      <c r="U237" s="105"/>
      <c r="V237" s="105"/>
      <c r="W237" s="109"/>
    </row>
    <row r="238" spans="1:23" s="19" customFormat="1" ht="23.25" x14ac:dyDescent="0.35">
      <c r="A238" s="1"/>
      <c r="B238" s="57"/>
      <c r="C238" s="2"/>
      <c r="D238" s="58"/>
      <c r="E238" s="4"/>
      <c r="F238" s="5"/>
      <c r="G238" s="6"/>
      <c r="H238" s="7"/>
      <c r="I238" s="8"/>
      <c r="J238" s="59"/>
      <c r="K238" s="301"/>
      <c r="L238" s="302"/>
      <c r="M238" s="301"/>
      <c r="N238" s="9"/>
      <c r="O238" s="10"/>
      <c r="P238" s="10"/>
      <c r="Q238" s="10"/>
      <c r="R238" s="106"/>
      <c r="S238" s="105"/>
      <c r="T238" s="105"/>
      <c r="U238" s="105"/>
      <c r="V238" s="105"/>
      <c r="W238" s="109"/>
    </row>
    <row r="239" spans="1:23" s="19" customFormat="1" ht="23.25" x14ac:dyDescent="0.35">
      <c r="A239" s="1"/>
      <c r="B239" s="57"/>
      <c r="C239" s="2"/>
      <c r="D239" s="58"/>
      <c r="E239" s="4"/>
      <c r="F239" s="5"/>
      <c r="G239" s="6"/>
      <c r="H239" s="7"/>
      <c r="I239" s="8"/>
      <c r="J239" s="59"/>
      <c r="K239" s="301"/>
      <c r="L239" s="302"/>
      <c r="M239" s="301"/>
      <c r="N239" s="9"/>
      <c r="O239" s="10"/>
      <c r="P239" s="10"/>
      <c r="Q239" s="10"/>
      <c r="R239" s="106"/>
      <c r="S239" s="105"/>
      <c r="T239" s="105"/>
      <c r="U239" s="105"/>
      <c r="V239" s="105"/>
      <c r="W239" s="109"/>
    </row>
    <row r="240" spans="1:23" s="19" customFormat="1" ht="23.25" x14ac:dyDescent="0.35">
      <c r="A240" s="1"/>
      <c r="B240" s="57"/>
      <c r="C240" s="2"/>
      <c r="D240" s="58"/>
      <c r="E240" s="4"/>
      <c r="F240" s="5"/>
      <c r="G240" s="6"/>
      <c r="H240" s="7"/>
      <c r="I240" s="8"/>
      <c r="J240" s="59"/>
      <c r="K240" s="301"/>
      <c r="L240" s="302"/>
      <c r="M240" s="301"/>
      <c r="N240" s="9"/>
      <c r="O240" s="10"/>
      <c r="P240" s="10"/>
      <c r="Q240" s="10"/>
      <c r="R240" s="106"/>
      <c r="S240" s="105"/>
      <c r="T240" s="105"/>
      <c r="U240" s="105"/>
      <c r="V240" s="105"/>
      <c r="W240" s="109"/>
    </row>
    <row r="241" spans="1:23" s="19" customFormat="1" ht="23.25" x14ac:dyDescent="0.35">
      <c r="A241" s="1"/>
      <c r="B241" s="57"/>
      <c r="C241" s="2"/>
      <c r="D241" s="58"/>
      <c r="E241" s="4"/>
      <c r="F241" s="5"/>
      <c r="G241" s="6"/>
      <c r="H241" s="7"/>
      <c r="I241" s="8"/>
      <c r="J241" s="59"/>
      <c r="K241" s="301"/>
      <c r="L241" s="302"/>
      <c r="M241" s="301"/>
      <c r="N241" s="9"/>
      <c r="O241" s="10"/>
      <c r="P241" s="10"/>
      <c r="Q241" s="10"/>
      <c r="R241" s="106"/>
      <c r="S241" s="105"/>
      <c r="T241" s="105"/>
      <c r="U241" s="105"/>
      <c r="V241" s="105"/>
      <c r="W241" s="109"/>
    </row>
    <row r="242" spans="1:23" s="19" customFormat="1" ht="23.25" x14ac:dyDescent="0.35">
      <c r="A242" s="1"/>
      <c r="B242" s="57"/>
      <c r="C242" s="2"/>
      <c r="D242" s="58"/>
      <c r="E242" s="4"/>
      <c r="F242" s="5"/>
      <c r="G242" s="6"/>
      <c r="H242" s="7"/>
      <c r="I242" s="8"/>
      <c r="J242" s="59"/>
      <c r="K242" s="301"/>
      <c r="L242" s="302"/>
      <c r="M242" s="301"/>
      <c r="N242" s="9"/>
      <c r="O242" s="10"/>
      <c r="P242" s="10"/>
      <c r="Q242" s="10"/>
      <c r="R242" s="106"/>
      <c r="S242" s="105"/>
      <c r="T242" s="105"/>
      <c r="U242" s="105"/>
      <c r="V242" s="105"/>
      <c r="W242" s="109" t="s">
        <v>160</v>
      </c>
    </row>
    <row r="243" spans="1:23" s="19" customFormat="1" ht="23.25" x14ac:dyDescent="0.35">
      <c r="A243" s="1"/>
      <c r="B243" s="57"/>
      <c r="C243" s="2"/>
      <c r="D243" s="58"/>
      <c r="E243" s="4"/>
      <c r="F243" s="5"/>
      <c r="G243" s="6"/>
      <c r="H243" s="7"/>
      <c r="I243" s="8"/>
      <c r="J243" s="59"/>
      <c r="K243" s="8"/>
      <c r="L243" s="60"/>
      <c r="M243" s="8"/>
      <c r="N243" s="9"/>
      <c r="O243" s="10"/>
      <c r="P243" s="10"/>
      <c r="Q243" s="10"/>
      <c r="R243" s="106"/>
      <c r="S243" s="105"/>
      <c r="T243" s="105"/>
      <c r="U243" s="105"/>
      <c r="V243" s="105"/>
      <c r="W243" s="109"/>
    </row>
    <row r="244" spans="1:23" s="19" customFormat="1" ht="23.25" x14ac:dyDescent="0.35">
      <c r="A244" s="1"/>
      <c r="B244" s="57"/>
      <c r="C244" s="2"/>
      <c r="D244" s="58"/>
      <c r="E244" s="4"/>
      <c r="F244" s="5"/>
      <c r="G244" s="6"/>
      <c r="H244" s="7"/>
      <c r="I244" s="8"/>
      <c r="J244" s="59"/>
      <c r="K244" s="8"/>
      <c r="L244" s="60"/>
      <c r="M244" s="8"/>
      <c r="N244" s="9"/>
      <c r="O244" s="10"/>
      <c r="P244" s="10"/>
      <c r="Q244" s="10"/>
      <c r="R244" s="106"/>
      <c r="S244" s="105"/>
      <c r="T244" s="105"/>
      <c r="U244" s="105"/>
      <c r="V244" s="105"/>
      <c r="W244" s="109"/>
    </row>
    <row r="245" spans="1:23" s="19" customFormat="1" ht="23.25" x14ac:dyDescent="0.35">
      <c r="A245" s="1"/>
      <c r="B245" s="57"/>
      <c r="C245" s="2"/>
      <c r="D245" s="58"/>
      <c r="E245" s="4"/>
      <c r="F245" s="5"/>
      <c r="G245" s="6"/>
      <c r="H245" s="7"/>
      <c r="I245" s="8"/>
      <c r="J245" s="59"/>
      <c r="K245" s="8"/>
      <c r="L245" s="60"/>
      <c r="M245" s="8"/>
      <c r="N245" s="9"/>
      <c r="O245" s="10"/>
      <c r="P245" s="10"/>
      <c r="Q245" s="10"/>
      <c r="R245" s="106"/>
      <c r="S245" s="105"/>
      <c r="T245" s="105"/>
      <c r="U245" s="105"/>
      <c r="V245" s="105"/>
      <c r="W245" s="109"/>
    </row>
    <row r="246" spans="1:23" s="19" customFormat="1" ht="23.25" x14ac:dyDescent="0.35">
      <c r="A246" s="1"/>
      <c r="B246" s="57"/>
      <c r="C246" s="2"/>
      <c r="D246" s="58"/>
      <c r="E246" s="4"/>
      <c r="F246" s="5"/>
      <c r="G246" s="6"/>
      <c r="H246" s="7"/>
      <c r="I246" s="8"/>
      <c r="J246" s="59"/>
      <c r="K246" s="8"/>
      <c r="L246" s="60"/>
      <c r="M246" s="24"/>
      <c r="N246" s="9"/>
      <c r="O246" s="10"/>
      <c r="P246" s="10"/>
      <c r="Q246" s="10"/>
      <c r="R246" s="106"/>
      <c r="S246" s="105"/>
      <c r="T246" s="105"/>
      <c r="U246" s="105"/>
      <c r="V246" s="105"/>
      <c r="W246" s="109"/>
    </row>
    <row r="247" spans="1:23" s="19" customFormat="1" ht="23.25" x14ac:dyDescent="0.35">
      <c r="A247" s="1"/>
      <c r="B247" s="57"/>
      <c r="C247" s="2"/>
      <c r="D247" s="58"/>
      <c r="E247" s="4"/>
      <c r="F247" s="5"/>
      <c r="G247" s="6"/>
      <c r="H247" s="7"/>
      <c r="I247" s="8"/>
      <c r="J247" s="59"/>
      <c r="K247" s="8"/>
      <c r="L247" s="60"/>
      <c r="M247" s="8"/>
      <c r="N247" s="9"/>
      <c r="O247" s="10"/>
      <c r="P247" s="10"/>
      <c r="Q247" s="10"/>
      <c r="R247" s="106"/>
      <c r="S247" s="105"/>
      <c r="T247" s="105"/>
      <c r="U247" s="105"/>
      <c r="V247" s="105"/>
      <c r="W247" s="109"/>
    </row>
    <row r="248" spans="1:23" s="19" customFormat="1" ht="23.25" x14ac:dyDescent="0.35">
      <c r="A248" s="1"/>
      <c r="B248" s="1"/>
      <c r="C248" s="92"/>
      <c r="D248" s="3"/>
      <c r="E248" s="4"/>
      <c r="F248" s="5"/>
      <c r="G248" s="5"/>
      <c r="H248" s="5"/>
      <c r="I248" s="5"/>
      <c r="J248" s="5"/>
      <c r="K248" s="5"/>
      <c r="L248" s="5"/>
      <c r="M248" s="5"/>
      <c r="N248" s="9"/>
      <c r="O248" s="10"/>
      <c r="P248" s="10"/>
      <c r="Q248" s="10"/>
      <c r="R248" s="106"/>
      <c r="S248" s="105"/>
      <c r="T248" s="105"/>
      <c r="U248" s="105"/>
      <c r="V248" s="105"/>
      <c r="W248" s="109"/>
    </row>
    <row r="249" spans="1:23" s="19" customFormat="1" ht="23.25" x14ac:dyDescent="0.35">
      <c r="A249" s="2815"/>
      <c r="B249" s="2815"/>
      <c r="C249" s="2815"/>
      <c r="D249" s="2815"/>
      <c r="E249" s="2815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106"/>
      <c r="S249" s="105"/>
      <c r="T249" s="105"/>
      <c r="U249" s="105"/>
      <c r="V249" s="105"/>
      <c r="W249" s="109"/>
    </row>
    <row r="250" spans="1:23" s="19" customFormat="1" ht="23.25" x14ac:dyDescent="0.35">
      <c r="A250" s="306"/>
      <c r="B250" s="24"/>
      <c r="C250" s="24"/>
      <c r="D250" s="24"/>
      <c r="E250" s="24"/>
      <c r="F250" s="79"/>
      <c r="G250" s="24"/>
      <c r="H250" s="24"/>
      <c r="I250" s="24"/>
      <c r="J250" s="24"/>
      <c r="K250" s="24"/>
      <c r="L250" s="24"/>
      <c r="M250" s="24"/>
      <c r="N250" s="25"/>
      <c r="O250" s="25"/>
      <c r="P250" s="294"/>
      <c r="Q250" s="25"/>
      <c r="R250" s="106"/>
      <c r="S250" s="105"/>
      <c r="T250" s="105"/>
      <c r="U250" s="105"/>
      <c r="V250" s="105"/>
      <c r="W250" s="109"/>
    </row>
    <row r="251" spans="1:23" s="19" customFormat="1" ht="23.25" x14ac:dyDescent="0.35">
      <c r="A251" s="24"/>
      <c r="B251" s="299"/>
      <c r="C251" s="298"/>
      <c r="D251" s="307"/>
      <c r="E251" s="24"/>
      <c r="F251" s="78"/>
      <c r="G251" s="24"/>
      <c r="H251" s="79"/>
      <c r="I251" s="297"/>
      <c r="J251" s="79"/>
      <c r="K251" s="308"/>
      <c r="L251" s="79"/>
      <c r="M251" s="24"/>
      <c r="N251" s="79"/>
      <c r="O251" s="2813"/>
      <c r="P251" s="2813"/>
      <c r="Q251" s="2813"/>
      <c r="R251" s="106"/>
      <c r="S251" s="105"/>
      <c r="T251" s="105"/>
      <c r="U251" s="105"/>
      <c r="V251" s="105"/>
      <c r="W251" s="109"/>
    </row>
    <row r="252" spans="1:23" s="19" customFormat="1" ht="23.25" x14ac:dyDescent="0.35">
      <c r="A252" s="24"/>
      <c r="B252" s="24"/>
      <c r="C252" s="24"/>
      <c r="D252" s="24"/>
      <c r="E252" s="24"/>
      <c r="F252" s="294"/>
      <c r="G252" s="24"/>
      <c r="H252" s="294"/>
      <c r="I252" s="24"/>
      <c r="J252" s="294"/>
      <c r="K252" s="24"/>
      <c r="L252" s="294"/>
      <c r="M252" s="24"/>
      <c r="N252" s="294"/>
      <c r="O252" s="294"/>
      <c r="P252" s="294"/>
      <c r="Q252" s="294"/>
      <c r="R252" s="106"/>
      <c r="S252" s="105"/>
      <c r="T252" s="105"/>
      <c r="U252" s="105"/>
      <c r="V252" s="105"/>
      <c r="W252" s="106"/>
    </row>
    <row r="253" spans="1:23" s="19" customFormat="1" ht="23.25" x14ac:dyDescent="0.35">
      <c r="A253" s="24"/>
      <c r="B253" s="24"/>
      <c r="C253" s="24"/>
      <c r="D253" s="24"/>
      <c r="E253" s="24"/>
      <c r="F253" s="63"/>
      <c r="G253" s="24"/>
      <c r="H253" s="63"/>
      <c r="I253" s="24"/>
      <c r="J253" s="63"/>
      <c r="K253" s="24"/>
      <c r="L253" s="63"/>
      <c r="M253" s="24"/>
      <c r="N253" s="24"/>
      <c r="O253" s="25"/>
      <c r="P253" s="25"/>
      <c r="Q253" s="25"/>
      <c r="R253" s="106"/>
      <c r="S253" s="105"/>
      <c r="T253" s="105"/>
      <c r="U253" s="105"/>
      <c r="V253" s="105"/>
      <c r="W253" s="106"/>
    </row>
    <row r="254" spans="1:23" s="19" customFormat="1" ht="23.25" x14ac:dyDescent="0.35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5"/>
      <c r="P254" s="25"/>
      <c r="Q254" s="25"/>
      <c r="R254" s="106"/>
      <c r="S254" s="105"/>
      <c r="T254" s="105"/>
      <c r="U254" s="105"/>
      <c r="V254" s="105"/>
      <c r="W254" s="106"/>
    </row>
    <row r="255" spans="1:23" s="19" customFormat="1" ht="23.25" x14ac:dyDescent="0.3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864"/>
      <c r="P255" s="2864"/>
      <c r="Q255" s="2864"/>
      <c r="R255" s="106"/>
      <c r="S255" s="105"/>
      <c r="T255" s="105"/>
      <c r="U255" s="105"/>
      <c r="V255" s="105"/>
      <c r="W255" s="106"/>
    </row>
    <row r="256" spans="1:23" s="19" customFormat="1" ht="23.25" x14ac:dyDescent="0.35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813"/>
      <c r="P256" s="2813"/>
      <c r="Q256" s="2813"/>
      <c r="R256" s="106"/>
      <c r="S256" s="106"/>
      <c r="T256" s="106"/>
      <c r="U256" s="106"/>
      <c r="V256" s="106"/>
      <c r="W256" s="106"/>
    </row>
    <row r="257" spans="1:33" s="19" customFormat="1" ht="23.25" x14ac:dyDescent="0.35">
      <c r="A257" s="24"/>
      <c r="B257" s="24"/>
      <c r="C257" s="24"/>
      <c r="D257" s="307"/>
      <c r="E257" s="309"/>
      <c r="F257" s="24"/>
      <c r="G257" s="24"/>
      <c r="H257" s="24"/>
      <c r="I257" s="24"/>
      <c r="J257" s="24"/>
      <c r="K257" s="24"/>
      <c r="L257" s="24"/>
      <c r="M257" s="24"/>
      <c r="N257" s="25"/>
      <c r="O257" s="25"/>
      <c r="P257" s="25"/>
      <c r="Q257" s="25"/>
      <c r="R257" s="106"/>
      <c r="S257" s="106"/>
      <c r="T257" s="106"/>
      <c r="U257" s="106"/>
      <c r="V257" s="106"/>
      <c r="W257" s="106"/>
    </row>
    <row r="258" spans="1:33" s="19" customFormat="1" ht="23.25" x14ac:dyDescent="0.35">
      <c r="A258" s="24"/>
      <c r="B258" s="24"/>
      <c r="C258" s="7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5"/>
      <c r="O258" s="295"/>
      <c r="P258" s="2824"/>
      <c r="Q258" s="2824"/>
      <c r="R258" s="106"/>
      <c r="S258" s="106"/>
      <c r="T258" s="106"/>
      <c r="U258" s="106"/>
      <c r="V258" s="106"/>
      <c r="W258" s="106"/>
    </row>
    <row r="259" spans="1:33" s="19" customFormat="1" ht="24.75" x14ac:dyDescent="0.45">
      <c r="A259" s="24"/>
      <c r="B259" s="24"/>
      <c r="C259" s="7"/>
      <c r="D259" s="24"/>
      <c r="E259" s="24"/>
      <c r="F259" s="78"/>
      <c r="G259" s="24"/>
      <c r="H259" s="78"/>
      <c r="I259" s="24"/>
      <c r="J259" s="78"/>
      <c r="K259" s="24"/>
      <c r="L259" s="78"/>
      <c r="M259" s="79"/>
      <c r="N259" s="25"/>
      <c r="O259" s="41"/>
      <c r="P259" s="2824"/>
      <c r="Q259" s="2824"/>
      <c r="R259" s="106"/>
      <c r="S259" s="106"/>
      <c r="T259" s="106"/>
      <c r="U259" s="106"/>
      <c r="V259" s="106"/>
      <c r="W259" s="106"/>
    </row>
    <row r="260" spans="1:33" s="19" customFormat="1" ht="23.25" x14ac:dyDescent="0.35">
      <c r="A260" s="24"/>
      <c r="B260" s="24"/>
      <c r="C260" s="7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5"/>
      <c r="O260" s="296"/>
      <c r="P260" s="25"/>
      <c r="Q260" s="25"/>
      <c r="R260" s="106"/>
      <c r="S260" s="106"/>
      <c r="T260" s="106"/>
      <c r="U260" s="106"/>
      <c r="V260" s="106"/>
      <c r="W260" s="106"/>
    </row>
    <row r="261" spans="1:33" s="19" customFormat="1" ht="23.25" x14ac:dyDescent="0.35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5"/>
      <c r="O261" s="25"/>
      <c r="P261" s="25"/>
      <c r="Q261" s="25"/>
      <c r="R261" s="106"/>
      <c r="S261" s="106"/>
      <c r="T261" s="106"/>
      <c r="U261" s="106"/>
      <c r="V261" s="106"/>
      <c r="W261" s="106"/>
    </row>
    <row r="262" spans="1:33" s="19" customFormat="1" ht="23.25" x14ac:dyDescent="0.35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5"/>
      <c r="O262" s="25"/>
      <c r="P262" s="25"/>
      <c r="Q262" s="25"/>
      <c r="R262" s="106"/>
      <c r="S262" s="106"/>
      <c r="T262" s="106"/>
      <c r="U262" s="106"/>
      <c r="V262" s="106"/>
      <c r="W262" s="106"/>
    </row>
    <row r="263" spans="1:33" s="19" customFormat="1" ht="23.25" x14ac:dyDescent="0.35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5"/>
      <c r="O263" s="25"/>
      <c r="P263" s="25"/>
      <c r="Q263" s="25"/>
      <c r="R263" s="106"/>
      <c r="S263" s="106"/>
      <c r="T263" s="106"/>
      <c r="U263" s="106"/>
      <c r="V263" s="106"/>
      <c r="W263" s="106"/>
    </row>
    <row r="264" spans="1:33" s="19" customFormat="1" ht="23.25" x14ac:dyDescent="0.35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5"/>
      <c r="O264" s="25"/>
      <c r="P264" s="25"/>
      <c r="Q264" s="25"/>
      <c r="R264" s="106"/>
      <c r="S264" s="106"/>
      <c r="T264" s="106"/>
      <c r="U264" s="106"/>
      <c r="V264" s="106"/>
      <c r="W264" s="106"/>
    </row>
    <row r="265" spans="1:33" s="19" customFormat="1" ht="23.25" x14ac:dyDescent="0.35">
      <c r="A265" s="24"/>
      <c r="B265" s="24"/>
      <c r="C265" s="24"/>
      <c r="D265" s="24"/>
      <c r="E265" s="24"/>
      <c r="F265" s="24"/>
      <c r="G265" s="54"/>
      <c r="H265" s="54"/>
      <c r="I265" s="24"/>
      <c r="J265" s="24"/>
      <c r="K265" s="24"/>
      <c r="L265" s="24"/>
      <c r="M265" s="24"/>
      <c r="N265" s="55"/>
      <c r="O265" s="55"/>
      <c r="P265" s="2838"/>
      <c r="Q265" s="2838"/>
      <c r="R265" s="106"/>
      <c r="S265" s="106"/>
      <c r="T265" s="106"/>
      <c r="U265" s="106"/>
      <c r="V265" s="106"/>
      <c r="W265" s="106"/>
    </row>
    <row r="266" spans="1:33" s="19" customFormat="1" ht="23.25" x14ac:dyDescent="0.35">
      <c r="A266" s="2827"/>
      <c r="B266" s="2827"/>
      <c r="C266" s="2827"/>
      <c r="D266" s="2827"/>
      <c r="E266" s="2827"/>
      <c r="F266" s="2826"/>
      <c r="G266" s="2826"/>
      <c r="H266" s="2826"/>
      <c r="I266" s="2826"/>
      <c r="J266" s="2826"/>
      <c r="K266" s="2826"/>
      <c r="L266" s="2826"/>
      <c r="M266" s="2826"/>
      <c r="N266" s="2825"/>
      <c r="O266" s="2825"/>
      <c r="P266" s="2825"/>
      <c r="Q266" s="93"/>
      <c r="R266" s="106"/>
      <c r="S266" s="106"/>
      <c r="T266" s="106"/>
      <c r="U266" s="106"/>
      <c r="V266" s="106"/>
      <c r="W266" s="106"/>
    </row>
    <row r="267" spans="1:33" s="19" customFormat="1" ht="23.25" x14ac:dyDescent="0.35">
      <c r="A267" s="2827"/>
      <c r="B267" s="2827"/>
      <c r="C267" s="2827"/>
      <c r="D267" s="2827"/>
      <c r="E267" s="2827"/>
      <c r="F267" s="2815"/>
      <c r="G267" s="2815"/>
      <c r="H267" s="2815"/>
      <c r="I267" s="2815"/>
      <c r="J267" s="2815"/>
      <c r="K267" s="2815"/>
      <c r="L267" s="2815"/>
      <c r="M267" s="2815"/>
      <c r="N267" s="2825"/>
      <c r="O267" s="2825"/>
      <c r="P267" s="2825"/>
      <c r="Q267" s="2825"/>
      <c r="R267" s="106"/>
      <c r="S267" s="106"/>
      <c r="T267" s="106"/>
      <c r="U267" s="106"/>
      <c r="V267" s="106"/>
      <c r="W267" s="106"/>
    </row>
    <row r="268" spans="1:33" s="19" customFormat="1" ht="23.25" x14ac:dyDescent="0.35">
      <c r="A268" s="2827"/>
      <c r="B268" s="2827"/>
      <c r="C268" s="2827"/>
      <c r="D268" s="2827"/>
      <c r="E268" s="2827"/>
      <c r="F268" s="92"/>
      <c r="G268" s="92"/>
      <c r="H268" s="92"/>
      <c r="I268" s="92"/>
      <c r="J268" s="92"/>
      <c r="K268" s="92"/>
      <c r="L268" s="92"/>
      <c r="M268" s="92"/>
      <c r="N268" s="2825"/>
      <c r="O268" s="2825"/>
      <c r="P268" s="2825"/>
      <c r="Q268" s="2825"/>
      <c r="R268" s="106"/>
      <c r="S268" s="106"/>
      <c r="T268" s="106"/>
      <c r="U268" s="106"/>
      <c r="V268" s="106"/>
      <c r="W268" s="106"/>
      <c r="AG268" s="106"/>
    </row>
    <row r="269" spans="1:33" s="19" customFormat="1" ht="23.25" x14ac:dyDescent="0.35">
      <c r="A269" s="1"/>
      <c r="B269" s="57"/>
      <c r="C269" s="80"/>
      <c r="D269" s="58"/>
      <c r="E269" s="4"/>
      <c r="F269" s="5"/>
      <c r="G269" s="6"/>
      <c r="H269" s="7"/>
      <c r="I269" s="8"/>
      <c r="J269" s="59"/>
      <c r="K269" s="8"/>
      <c r="L269" s="60"/>
      <c r="M269" s="8"/>
      <c r="N269" s="9"/>
      <c r="O269" s="10"/>
      <c r="P269" s="10"/>
      <c r="Q269" s="10"/>
      <c r="R269" s="106"/>
      <c r="S269" s="105"/>
      <c r="T269" s="105"/>
      <c r="U269" s="105"/>
      <c r="V269" s="105"/>
      <c r="W269" s="106"/>
      <c r="AG269" s="106"/>
    </row>
    <row r="270" spans="1:33" s="19" customFormat="1" ht="23.25" x14ac:dyDescent="0.35">
      <c r="A270" s="1"/>
      <c r="B270" s="57"/>
      <c r="C270" s="72"/>
      <c r="D270" s="58"/>
      <c r="E270" s="4"/>
      <c r="F270" s="5"/>
      <c r="G270" s="6"/>
      <c r="H270" s="7"/>
      <c r="I270" s="8"/>
      <c r="J270" s="59"/>
      <c r="K270" s="8"/>
      <c r="L270" s="60"/>
      <c r="M270" s="8"/>
      <c r="N270" s="9"/>
      <c r="O270" s="10"/>
      <c r="P270" s="10"/>
      <c r="Q270" s="10"/>
      <c r="R270" s="106"/>
      <c r="S270" s="105"/>
      <c r="T270" s="105"/>
      <c r="U270" s="105"/>
      <c r="V270" s="105"/>
      <c r="W270" s="61"/>
      <c r="X270" s="10"/>
      <c r="Y270" s="2"/>
      <c r="Z270" s="10"/>
      <c r="AA270" s="10"/>
      <c r="AB270" s="62"/>
      <c r="AC270" s="62"/>
      <c r="AD270" s="24"/>
      <c r="AE270" s="63"/>
      <c r="AF270" s="64"/>
      <c r="AG270" s="137" t="s">
        <v>188</v>
      </c>
    </row>
    <row r="271" spans="1:33" s="19" customFormat="1" ht="23.25" x14ac:dyDescent="0.35">
      <c r="A271" s="1"/>
      <c r="B271" s="57"/>
      <c r="C271" s="72"/>
      <c r="D271" s="58"/>
      <c r="E271" s="4"/>
      <c r="F271" s="5"/>
      <c r="G271" s="6"/>
      <c r="H271" s="7"/>
      <c r="I271" s="8"/>
      <c r="J271" s="59"/>
      <c r="K271" s="8"/>
      <c r="L271" s="60"/>
      <c r="M271" s="8"/>
      <c r="N271" s="9"/>
      <c r="O271" s="10"/>
      <c r="P271" s="10"/>
      <c r="Q271" s="10"/>
      <c r="R271" s="106"/>
      <c r="S271" s="105"/>
      <c r="T271" s="105"/>
      <c r="U271" s="105"/>
      <c r="V271" s="105"/>
      <c r="W271" s="61"/>
      <c r="X271" s="10"/>
      <c r="Y271" s="2"/>
      <c r="Z271" s="10"/>
      <c r="AA271" s="10"/>
      <c r="AB271" s="62"/>
      <c r="AC271" s="62"/>
      <c r="AD271" s="24"/>
      <c r="AE271" s="63"/>
      <c r="AF271" s="64"/>
      <c r="AG271" s="137"/>
    </row>
    <row r="272" spans="1:33" s="19" customFormat="1" ht="23.25" x14ac:dyDescent="0.35">
      <c r="A272" s="1"/>
      <c r="B272" s="57"/>
      <c r="C272" s="72"/>
      <c r="D272" s="58"/>
      <c r="E272" s="4"/>
      <c r="F272" s="5"/>
      <c r="G272" s="6"/>
      <c r="H272" s="7"/>
      <c r="I272" s="8"/>
      <c r="J272" s="59"/>
      <c r="K272" s="8"/>
      <c r="L272" s="60"/>
      <c r="M272" s="8"/>
      <c r="N272" s="9"/>
      <c r="O272" s="10"/>
      <c r="P272" s="10"/>
      <c r="Q272" s="10"/>
      <c r="R272" s="106"/>
      <c r="S272" s="105"/>
      <c r="T272" s="105"/>
      <c r="U272" s="105"/>
      <c r="V272" s="105"/>
      <c r="W272" s="61"/>
      <c r="X272" s="10"/>
      <c r="Y272" s="10"/>
      <c r="Z272" s="10"/>
      <c r="AA272" s="10"/>
      <c r="AB272" s="62"/>
      <c r="AC272" s="62"/>
      <c r="AD272" s="24"/>
      <c r="AE272" s="63"/>
      <c r="AF272" s="64"/>
      <c r="AG272" s="137" t="s">
        <v>188</v>
      </c>
    </row>
    <row r="273" spans="1:33" s="19" customFormat="1" ht="23.25" x14ac:dyDescent="0.35">
      <c r="A273" s="1"/>
      <c r="B273" s="57"/>
      <c r="C273" s="72"/>
      <c r="D273" s="58"/>
      <c r="E273" s="4"/>
      <c r="F273" s="5"/>
      <c r="G273" s="6"/>
      <c r="H273" s="7"/>
      <c r="I273" s="8"/>
      <c r="J273" s="59"/>
      <c r="K273" s="8"/>
      <c r="L273" s="60"/>
      <c r="M273" s="8"/>
      <c r="N273" s="9"/>
      <c r="O273" s="10"/>
      <c r="P273" s="10"/>
      <c r="Q273" s="10"/>
      <c r="R273" s="106"/>
      <c r="S273" s="105"/>
      <c r="T273" s="105"/>
      <c r="U273" s="105"/>
      <c r="V273" s="10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106"/>
    </row>
    <row r="274" spans="1:33" s="19" customFormat="1" ht="23.25" x14ac:dyDescent="0.35">
      <c r="A274" s="1"/>
      <c r="B274" s="57"/>
      <c r="C274" s="72"/>
      <c r="D274" s="58"/>
      <c r="E274" s="4"/>
      <c r="F274" s="5"/>
      <c r="G274" s="6"/>
      <c r="H274" s="7"/>
      <c r="I274" s="8"/>
      <c r="J274" s="59"/>
      <c r="K274" s="8"/>
      <c r="L274" s="60"/>
      <c r="M274" s="8"/>
      <c r="N274" s="9"/>
      <c r="O274" s="10"/>
      <c r="P274" s="10"/>
      <c r="Q274" s="10"/>
      <c r="R274" s="106"/>
      <c r="S274" s="105"/>
      <c r="T274" s="105"/>
      <c r="U274" s="105"/>
      <c r="V274" s="105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06"/>
    </row>
    <row r="275" spans="1:33" s="19" customFormat="1" ht="23.25" x14ac:dyDescent="0.35">
      <c r="A275" s="1"/>
      <c r="B275" s="57"/>
      <c r="C275" s="72"/>
      <c r="D275" s="58"/>
      <c r="E275" s="4"/>
      <c r="F275" s="5"/>
      <c r="G275" s="6"/>
      <c r="H275" s="7"/>
      <c r="I275" s="8"/>
      <c r="J275" s="59"/>
      <c r="K275" s="8"/>
      <c r="L275" s="60"/>
      <c r="M275" s="8"/>
      <c r="N275" s="9"/>
      <c r="O275" s="10"/>
      <c r="P275" s="10"/>
      <c r="Q275" s="10"/>
      <c r="R275" s="106"/>
      <c r="S275" s="105"/>
      <c r="T275" s="105"/>
      <c r="U275" s="105"/>
      <c r="V275" s="105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06"/>
    </row>
    <row r="276" spans="1:33" s="19" customFormat="1" ht="23.25" x14ac:dyDescent="0.35">
      <c r="A276" s="1"/>
      <c r="B276" s="57"/>
      <c r="C276" s="72"/>
      <c r="D276" s="58"/>
      <c r="E276" s="4"/>
      <c r="F276" s="5"/>
      <c r="G276" s="6"/>
      <c r="H276" s="7"/>
      <c r="I276" s="8"/>
      <c r="J276" s="59"/>
      <c r="K276" s="8"/>
      <c r="L276" s="60"/>
      <c r="M276" s="8"/>
      <c r="N276" s="9"/>
      <c r="O276" s="10"/>
      <c r="P276" s="10"/>
      <c r="Q276" s="10"/>
      <c r="R276" s="106"/>
      <c r="S276" s="105"/>
      <c r="T276" s="105"/>
      <c r="U276" s="105"/>
      <c r="V276" s="105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06"/>
    </row>
    <row r="277" spans="1:33" s="19" customFormat="1" ht="23.25" x14ac:dyDescent="0.35">
      <c r="A277" s="1"/>
      <c r="B277" s="57"/>
      <c r="C277" s="72"/>
      <c r="D277" s="58"/>
      <c r="E277" s="4"/>
      <c r="F277" s="5"/>
      <c r="G277" s="6"/>
      <c r="H277" s="7"/>
      <c r="I277" s="8"/>
      <c r="J277" s="59"/>
      <c r="K277" s="8"/>
      <c r="L277" s="60"/>
      <c r="M277" s="8"/>
      <c r="N277" s="9"/>
      <c r="O277" s="10"/>
      <c r="P277" s="10"/>
      <c r="Q277" s="10"/>
      <c r="R277" s="106"/>
      <c r="S277" s="105"/>
      <c r="T277" s="105"/>
      <c r="U277" s="105"/>
      <c r="V277" s="105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06"/>
    </row>
    <row r="278" spans="1:33" s="19" customFormat="1" ht="23.25" x14ac:dyDescent="0.35">
      <c r="A278" s="1"/>
      <c r="B278" s="57"/>
      <c r="C278" s="72"/>
      <c r="D278" s="58"/>
      <c r="E278" s="4"/>
      <c r="F278" s="5"/>
      <c r="G278" s="6"/>
      <c r="H278" s="7"/>
      <c r="I278" s="8"/>
      <c r="J278" s="59"/>
      <c r="K278" s="8"/>
      <c r="L278" s="60"/>
      <c r="M278" s="8"/>
      <c r="N278" s="9"/>
      <c r="O278" s="10"/>
      <c r="P278" s="10"/>
      <c r="Q278" s="10"/>
      <c r="R278" s="106"/>
      <c r="S278" s="105"/>
      <c r="T278" s="105"/>
      <c r="U278" s="105"/>
      <c r="V278" s="105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06"/>
    </row>
    <row r="279" spans="1:33" s="19" customFormat="1" ht="23.25" x14ac:dyDescent="0.35">
      <c r="A279" s="1"/>
      <c r="B279" s="57"/>
      <c r="C279" s="72"/>
      <c r="D279" s="58"/>
      <c r="E279" s="4"/>
      <c r="F279" s="5"/>
      <c r="G279" s="6"/>
      <c r="H279" s="7"/>
      <c r="I279" s="8"/>
      <c r="J279" s="59"/>
      <c r="K279" s="8"/>
      <c r="L279" s="60"/>
      <c r="M279" s="8"/>
      <c r="N279" s="9"/>
      <c r="O279" s="10"/>
      <c r="P279" s="10"/>
      <c r="Q279" s="10"/>
      <c r="R279" s="106"/>
      <c r="S279" s="105"/>
      <c r="T279" s="105"/>
      <c r="U279" s="105"/>
      <c r="V279" s="105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06"/>
    </row>
    <row r="280" spans="1:33" s="19" customFormat="1" ht="23.25" x14ac:dyDescent="0.35">
      <c r="A280" s="1"/>
      <c r="B280" s="57"/>
      <c r="C280" s="72"/>
      <c r="D280" s="58"/>
      <c r="E280" s="4"/>
      <c r="F280" s="5"/>
      <c r="G280" s="6"/>
      <c r="H280" s="7"/>
      <c r="I280" s="8"/>
      <c r="J280" s="59"/>
      <c r="K280" s="8"/>
      <c r="L280" s="60"/>
      <c r="M280" s="8"/>
      <c r="N280" s="9"/>
      <c r="O280" s="10"/>
      <c r="P280" s="10"/>
      <c r="Q280" s="10"/>
      <c r="R280" s="106"/>
      <c r="S280" s="105"/>
      <c r="T280" s="105"/>
      <c r="U280" s="105"/>
      <c r="V280" s="105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06"/>
    </row>
    <row r="281" spans="1:33" s="19" customFormat="1" ht="23.25" x14ac:dyDescent="0.35">
      <c r="A281" s="1"/>
      <c r="B281" s="57"/>
      <c r="C281" s="72"/>
      <c r="D281" s="58"/>
      <c r="E281" s="4"/>
      <c r="F281" s="5"/>
      <c r="G281" s="6"/>
      <c r="H281" s="7"/>
      <c r="I281" s="8"/>
      <c r="J281" s="59"/>
      <c r="K281" s="8"/>
      <c r="L281" s="60"/>
      <c r="M281" s="8"/>
      <c r="N281" s="9"/>
      <c r="O281" s="10"/>
      <c r="P281" s="10"/>
      <c r="Q281" s="10"/>
      <c r="R281" s="106"/>
      <c r="S281" s="105"/>
      <c r="T281" s="105"/>
      <c r="U281" s="105"/>
      <c r="V281" s="105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06"/>
    </row>
    <row r="282" spans="1:33" s="19" customFormat="1" ht="23.25" x14ac:dyDescent="0.35">
      <c r="A282" s="1"/>
      <c r="B282" s="57"/>
      <c r="C282" s="72"/>
      <c r="D282" s="58"/>
      <c r="E282" s="4"/>
      <c r="F282" s="5"/>
      <c r="G282" s="6"/>
      <c r="H282" s="7"/>
      <c r="I282" s="8"/>
      <c r="J282" s="59"/>
      <c r="K282" s="8"/>
      <c r="L282" s="60"/>
      <c r="M282" s="8"/>
      <c r="N282" s="9"/>
      <c r="O282" s="10"/>
      <c r="P282" s="10"/>
      <c r="Q282" s="10"/>
      <c r="R282" s="106"/>
      <c r="S282" s="105"/>
      <c r="T282" s="105"/>
      <c r="U282" s="105"/>
      <c r="V282" s="105"/>
      <c r="Z282" s="12"/>
      <c r="AA282" s="12"/>
      <c r="AB282" s="12"/>
      <c r="AC282" s="12"/>
      <c r="AD282" s="12"/>
      <c r="AE282" s="12"/>
      <c r="AF282" s="12"/>
      <c r="AG282" s="106"/>
    </row>
    <row r="283" spans="1:33" s="19" customFormat="1" ht="23.25" x14ac:dyDescent="0.35">
      <c r="A283" s="1"/>
      <c r="B283" s="57"/>
      <c r="C283" s="72"/>
      <c r="D283" s="58"/>
      <c r="E283" s="4"/>
      <c r="F283" s="5"/>
      <c r="G283" s="6"/>
      <c r="H283" s="7"/>
      <c r="I283" s="8"/>
      <c r="J283" s="59"/>
      <c r="K283" s="8"/>
      <c r="L283" s="60"/>
      <c r="M283" s="8"/>
      <c r="N283" s="9"/>
      <c r="O283" s="10"/>
      <c r="P283" s="10"/>
      <c r="Q283" s="10"/>
      <c r="R283" s="106"/>
      <c r="S283" s="105"/>
      <c r="T283" s="105"/>
      <c r="U283" s="105"/>
      <c r="V283" s="105"/>
      <c r="Z283" s="12"/>
      <c r="AA283" s="12"/>
      <c r="AB283" s="12"/>
      <c r="AC283" s="12"/>
      <c r="AD283" s="12"/>
      <c r="AE283" s="12"/>
      <c r="AF283" s="12"/>
      <c r="AG283" s="106"/>
    </row>
    <row r="284" spans="1:33" s="19" customFormat="1" ht="23.25" x14ac:dyDescent="0.35">
      <c r="A284" s="1"/>
      <c r="B284" s="1"/>
      <c r="C284" s="92"/>
      <c r="D284" s="3"/>
      <c r="E284" s="4"/>
      <c r="F284" s="5"/>
      <c r="G284" s="5"/>
      <c r="H284" s="5"/>
      <c r="I284" s="5"/>
      <c r="J284" s="5"/>
      <c r="K284" s="5"/>
      <c r="L284" s="5"/>
      <c r="M284" s="5"/>
      <c r="N284" s="9"/>
      <c r="O284" s="10"/>
      <c r="P284" s="10"/>
      <c r="Q284" s="10"/>
      <c r="R284" s="106"/>
      <c r="S284" s="105"/>
      <c r="T284" s="105"/>
      <c r="U284" s="105"/>
      <c r="V284" s="105"/>
      <c r="Z284" s="12"/>
      <c r="AA284" s="12"/>
      <c r="AB284" s="12"/>
      <c r="AC284" s="12"/>
      <c r="AD284" s="12"/>
      <c r="AE284" s="12"/>
      <c r="AF284" s="12"/>
      <c r="AG284" s="106"/>
    </row>
    <row r="285" spans="1:33" s="19" customFormat="1" ht="23.25" x14ac:dyDescent="0.35">
      <c r="A285" s="2815"/>
      <c r="B285" s="2815"/>
      <c r="C285" s="2815"/>
      <c r="D285" s="2815"/>
      <c r="E285" s="2815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106"/>
      <c r="S285" s="105"/>
      <c r="T285" s="105"/>
      <c r="U285" s="105"/>
      <c r="V285" s="105"/>
      <c r="Z285" s="12"/>
      <c r="AA285" s="12"/>
      <c r="AB285" s="12"/>
      <c r="AC285" s="12"/>
      <c r="AD285" s="12"/>
      <c r="AE285" s="12"/>
      <c r="AF285" s="12"/>
      <c r="AG285" s="106"/>
    </row>
    <row r="286" spans="1:33" s="19" customFormat="1" ht="23.25" x14ac:dyDescent="0.35">
      <c r="A286" s="306"/>
      <c r="B286" s="24"/>
      <c r="C286" s="24"/>
      <c r="D286" s="24"/>
      <c r="E286" s="24"/>
      <c r="F286" s="79"/>
      <c r="G286" s="24"/>
      <c r="H286" s="24"/>
      <c r="I286" s="24"/>
      <c r="J286" s="24"/>
      <c r="K286" s="24"/>
      <c r="L286" s="24"/>
      <c r="M286" s="24"/>
      <c r="N286" s="25"/>
      <c r="O286" s="280"/>
      <c r="P286" s="25"/>
      <c r="Q286" s="25"/>
      <c r="R286" s="106"/>
      <c r="S286" s="105"/>
      <c r="T286" s="105"/>
      <c r="U286" s="105"/>
      <c r="V286" s="105"/>
      <c r="Z286" s="12"/>
      <c r="AA286" s="12"/>
      <c r="AB286" s="12"/>
      <c r="AC286" s="12"/>
      <c r="AD286" s="12"/>
      <c r="AE286" s="12"/>
      <c r="AF286" s="12"/>
      <c r="AG286" s="106"/>
    </row>
    <row r="287" spans="1:33" s="19" customFormat="1" ht="18.75" customHeight="1" x14ac:dyDescent="0.35">
      <c r="A287" s="310"/>
      <c r="B287" s="299"/>
      <c r="C287" s="24"/>
      <c r="D287" s="24"/>
      <c r="E287" s="24"/>
      <c r="F287" s="79"/>
      <c r="G287" s="79"/>
      <c r="H287" s="79"/>
      <c r="I287" s="297"/>
      <c r="J287" s="311"/>
      <c r="K287" s="312"/>
      <c r="L287" s="79"/>
      <c r="M287" s="24"/>
      <c r="N287" s="79"/>
      <c r="O287" s="2813"/>
      <c r="P287" s="2813"/>
      <c r="Q287" s="2813"/>
      <c r="R287" s="106"/>
      <c r="S287" s="105"/>
      <c r="T287" s="105"/>
      <c r="U287" s="105"/>
      <c r="V287" s="105"/>
      <c r="Z287" s="12"/>
      <c r="AA287" s="12"/>
      <c r="AB287" s="12"/>
      <c r="AC287" s="12"/>
      <c r="AD287" s="12"/>
      <c r="AE287" s="12"/>
      <c r="AF287" s="12"/>
      <c r="AG287" s="106"/>
    </row>
    <row r="288" spans="1:33" s="19" customFormat="1" ht="18.75" customHeight="1" x14ac:dyDescent="0.35">
      <c r="A288" s="310"/>
      <c r="B288" s="299"/>
      <c r="C288" s="24"/>
      <c r="D288" s="24"/>
      <c r="E288" s="24"/>
      <c r="F288" s="294"/>
      <c r="G288" s="24"/>
      <c r="H288" s="294"/>
      <c r="I288" s="24"/>
      <c r="J288" s="294"/>
      <c r="K288" s="24"/>
      <c r="L288" s="294"/>
      <c r="M288" s="24"/>
      <c r="N288" s="294"/>
      <c r="O288" s="294"/>
      <c r="P288" s="294"/>
      <c r="Q288" s="294"/>
      <c r="R288" s="106"/>
      <c r="S288" s="105"/>
      <c r="T288" s="105"/>
      <c r="U288" s="105"/>
      <c r="V288" s="105"/>
      <c r="Z288" s="12"/>
      <c r="AA288" s="12"/>
      <c r="AB288" s="12"/>
      <c r="AC288" s="12"/>
      <c r="AD288" s="12"/>
      <c r="AE288" s="12"/>
      <c r="AF288" s="12"/>
      <c r="AG288" s="106"/>
    </row>
    <row r="289" spans="1:33" s="19" customFormat="1" ht="23.25" x14ac:dyDescent="0.35">
      <c r="A289" s="24"/>
      <c r="B289" s="24"/>
      <c r="C289" s="24"/>
      <c r="D289" s="24"/>
      <c r="E289" s="24"/>
      <c r="F289" s="63"/>
      <c r="G289" s="24"/>
      <c r="H289" s="63"/>
      <c r="I289" s="24"/>
      <c r="J289" s="63"/>
      <c r="K289" s="24"/>
      <c r="L289" s="63"/>
      <c r="M289" s="24"/>
      <c r="N289" s="24"/>
      <c r="O289" s="25"/>
      <c r="P289" s="25"/>
      <c r="Q289" s="25"/>
      <c r="R289" s="106"/>
      <c r="S289" s="105"/>
      <c r="T289" s="105"/>
      <c r="U289" s="105"/>
      <c r="V289" s="105"/>
      <c r="Z289" s="12"/>
      <c r="AA289" s="12"/>
      <c r="AB289" s="12"/>
      <c r="AC289" s="12"/>
      <c r="AD289" s="12"/>
      <c r="AE289" s="12"/>
      <c r="AF289" s="12"/>
      <c r="AG289" s="106"/>
    </row>
    <row r="290" spans="1:33" s="19" customFormat="1" ht="23.25" x14ac:dyDescent="0.35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5"/>
      <c r="P290" s="25"/>
      <c r="Q290" s="25"/>
      <c r="R290" s="106"/>
      <c r="S290" s="105"/>
      <c r="T290" s="105"/>
      <c r="U290" s="105"/>
      <c r="V290" s="105"/>
      <c r="Z290" s="12"/>
      <c r="AA290" s="12"/>
      <c r="AB290" s="12"/>
      <c r="AC290" s="12"/>
      <c r="AD290" s="12"/>
      <c r="AE290" s="12"/>
      <c r="AF290" s="12"/>
      <c r="AG290" s="106"/>
    </row>
    <row r="291" spans="1:33" s="19" customFormat="1" ht="23.25" x14ac:dyDescent="0.3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2810" t="s">
        <v>63</v>
      </c>
      <c r="P291" s="2810"/>
      <c r="Q291" s="2810"/>
      <c r="R291" s="109"/>
      <c r="S291" s="105"/>
      <c r="T291" s="105"/>
      <c r="U291" s="105"/>
      <c r="V291" s="105"/>
      <c r="Z291" s="12"/>
      <c r="AA291" s="12"/>
      <c r="AB291" s="12"/>
      <c r="AC291" s="12"/>
      <c r="AD291" s="12"/>
      <c r="AE291" s="12"/>
      <c r="AF291" s="12"/>
      <c r="AG291" s="106"/>
    </row>
    <row r="292" spans="1:33" s="19" customFormat="1" ht="23.25" x14ac:dyDescent="0.3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2798" t="s">
        <v>64</v>
      </c>
      <c r="P292" s="2798"/>
      <c r="Q292" s="2798"/>
      <c r="R292" s="109"/>
      <c r="S292" s="109"/>
      <c r="T292" s="109"/>
      <c r="U292" s="109"/>
      <c r="V292" s="109"/>
      <c r="Z292" s="12"/>
      <c r="AA292" s="12"/>
      <c r="AB292" s="12"/>
      <c r="AC292" s="12"/>
      <c r="AD292" s="12"/>
      <c r="AE292" s="12"/>
      <c r="AF292" s="12"/>
      <c r="AG292" s="106"/>
    </row>
    <row r="293" spans="1:33" s="19" customFormat="1" ht="23.25" x14ac:dyDescent="0.3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4"/>
      <c r="O293" s="14"/>
      <c r="P293" s="14"/>
      <c r="Q293" s="14"/>
      <c r="R293" s="109"/>
      <c r="S293" s="109"/>
      <c r="T293" s="109"/>
      <c r="U293" s="109"/>
      <c r="V293" s="109"/>
      <c r="Z293" s="12"/>
      <c r="AA293" s="12"/>
      <c r="AB293" s="12"/>
      <c r="AC293" s="12"/>
      <c r="AD293" s="12"/>
      <c r="AE293" s="12"/>
      <c r="AF293" s="12"/>
      <c r="AG293" s="106"/>
    </row>
    <row r="294" spans="1:33" s="19" customFormat="1" ht="23.25" x14ac:dyDescent="0.35">
      <c r="A294" s="306"/>
      <c r="B294" s="24"/>
      <c r="C294" s="24"/>
      <c r="D294" s="24"/>
      <c r="E294" s="24"/>
      <c r="F294" s="79"/>
      <c r="G294" s="24"/>
      <c r="H294" s="24"/>
      <c r="I294" s="24"/>
      <c r="J294" s="24"/>
      <c r="K294" s="24"/>
      <c r="L294" s="24"/>
      <c r="M294" s="24"/>
      <c r="N294" s="25"/>
      <c r="O294" s="25"/>
      <c r="P294" s="294"/>
      <c r="Q294" s="25"/>
      <c r="R294" s="106"/>
      <c r="S294" s="105"/>
      <c r="T294" s="105"/>
      <c r="U294" s="105"/>
      <c r="V294" s="105"/>
      <c r="Z294" s="12"/>
      <c r="AA294" s="12"/>
      <c r="AB294" s="12"/>
      <c r="AC294" s="12"/>
      <c r="AD294" s="12"/>
      <c r="AE294" s="12"/>
      <c r="AF294" s="12"/>
      <c r="AG294" s="106"/>
    </row>
    <row r="295" spans="1:33" s="19" customFormat="1" ht="18.75" x14ac:dyDescent="0.3">
      <c r="A295" s="24"/>
      <c r="B295" s="299"/>
      <c r="C295" s="298"/>
      <c r="D295" s="307"/>
      <c r="E295" s="24"/>
      <c r="F295" s="78"/>
      <c r="G295" s="24"/>
      <c r="H295" s="79"/>
      <c r="I295" s="297"/>
      <c r="J295" s="79"/>
      <c r="K295" s="308"/>
      <c r="L295" s="79"/>
      <c r="M295" s="24"/>
      <c r="N295" s="79"/>
      <c r="O295" s="2813"/>
      <c r="P295" s="2813"/>
      <c r="Q295" s="2813"/>
      <c r="R295" s="11"/>
      <c r="S295" s="10"/>
      <c r="T295" s="10"/>
      <c r="U295" s="10"/>
      <c r="V295" s="10"/>
      <c r="Z295" s="12"/>
      <c r="AA295" s="12"/>
      <c r="AB295" s="12"/>
      <c r="AC295" s="12"/>
      <c r="AD295" s="12"/>
      <c r="AE295" s="12"/>
      <c r="AF295" s="12"/>
      <c r="AG295" s="11"/>
    </row>
    <row r="296" spans="1:33" s="19" customFormat="1" ht="18.75" x14ac:dyDescent="0.3">
      <c r="A296" s="24"/>
      <c r="B296" s="24"/>
      <c r="C296" s="24"/>
      <c r="D296" s="24"/>
      <c r="E296" s="24"/>
      <c r="F296" s="294"/>
      <c r="G296" s="24"/>
      <c r="H296" s="294"/>
      <c r="I296" s="24"/>
      <c r="J296" s="294"/>
      <c r="K296" s="24"/>
      <c r="L296" s="294"/>
      <c r="M296" s="24"/>
      <c r="N296" s="294"/>
      <c r="O296" s="294"/>
      <c r="P296" s="294"/>
      <c r="Q296" s="294"/>
      <c r="R296" s="11"/>
      <c r="S296" s="10"/>
      <c r="T296" s="10"/>
      <c r="U296" s="10"/>
      <c r="V296" s="10"/>
      <c r="Z296" s="12"/>
      <c r="AA296" s="12"/>
      <c r="AB296" s="12"/>
      <c r="AC296" s="12"/>
      <c r="AD296" s="12"/>
      <c r="AE296" s="12"/>
      <c r="AF296" s="12"/>
      <c r="AG296" s="11"/>
    </row>
    <row r="297" spans="1:33" s="19" customFormat="1" ht="18.75" x14ac:dyDescent="0.3">
      <c r="A297" s="24"/>
      <c r="B297" s="24"/>
      <c r="C297" s="24"/>
      <c r="D297" s="24"/>
      <c r="E297" s="24"/>
      <c r="F297" s="63"/>
      <c r="G297" s="24"/>
      <c r="H297" s="63"/>
      <c r="I297" s="24"/>
      <c r="J297" s="63"/>
      <c r="K297" s="24"/>
      <c r="L297" s="63"/>
      <c r="M297" s="24"/>
      <c r="N297" s="24"/>
      <c r="O297" s="25"/>
      <c r="P297" s="25"/>
      <c r="Q297" s="25"/>
      <c r="R297" s="11"/>
      <c r="S297" s="10"/>
      <c r="T297" s="10"/>
      <c r="U297" s="10"/>
      <c r="V297" s="10"/>
      <c r="Z297" s="12"/>
      <c r="AA297" s="12"/>
      <c r="AB297" s="12"/>
      <c r="AC297" s="12"/>
      <c r="AD297" s="12"/>
      <c r="AE297" s="12"/>
      <c r="AF297" s="12"/>
      <c r="AG297" s="11"/>
    </row>
    <row r="298" spans="1:33" s="19" customFormat="1" ht="18.75" x14ac:dyDescent="0.3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5"/>
      <c r="P298" s="25"/>
      <c r="Q298" s="25"/>
      <c r="R298" s="11"/>
      <c r="S298" s="10"/>
      <c r="T298" s="10"/>
      <c r="U298" s="10"/>
      <c r="V298" s="10"/>
      <c r="Z298" s="12"/>
      <c r="AA298" s="12"/>
      <c r="AB298" s="12"/>
      <c r="AC298" s="12"/>
      <c r="AD298" s="12"/>
      <c r="AE298" s="12"/>
      <c r="AF298" s="12"/>
      <c r="AG298" s="11"/>
    </row>
    <row r="299" spans="1:33" s="19" customFormat="1" ht="18.75" x14ac:dyDescent="0.3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864"/>
      <c r="P299" s="2864"/>
      <c r="Q299" s="2864"/>
      <c r="R299" s="11"/>
      <c r="S299" s="10"/>
      <c r="T299" s="10"/>
      <c r="U299" s="10"/>
      <c r="V299" s="10"/>
      <c r="Z299" s="12"/>
      <c r="AA299" s="12"/>
      <c r="AB299" s="12"/>
      <c r="AC299" s="12"/>
      <c r="AD299" s="12"/>
      <c r="AE299" s="12"/>
      <c r="AF299" s="12"/>
      <c r="AG299" s="11"/>
    </row>
    <row r="300" spans="1:33" s="19" customFormat="1" ht="18.75" x14ac:dyDescent="0.3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813"/>
      <c r="P300" s="2813"/>
      <c r="Q300" s="2813"/>
      <c r="R300" s="11"/>
      <c r="S300" s="11"/>
      <c r="T300" s="11"/>
      <c r="U300" s="11"/>
      <c r="V300" s="11"/>
      <c r="Z300" s="12"/>
      <c r="AA300" s="12"/>
      <c r="AB300" s="12"/>
      <c r="AC300" s="12"/>
      <c r="AD300" s="12"/>
      <c r="AE300" s="12"/>
      <c r="AF300" s="12"/>
      <c r="AG300" s="11"/>
    </row>
    <row r="301" spans="1:33" s="19" customFormat="1" ht="18.75" x14ac:dyDescent="0.3">
      <c r="A301" s="24"/>
      <c r="B301" s="24"/>
      <c r="C301" s="24"/>
      <c r="D301" s="307"/>
      <c r="E301" s="309"/>
      <c r="F301" s="24"/>
      <c r="G301" s="24"/>
      <c r="H301" s="24"/>
      <c r="I301" s="24"/>
      <c r="J301" s="24"/>
      <c r="K301" s="24"/>
      <c r="L301" s="24"/>
      <c r="M301" s="24"/>
      <c r="N301" s="25"/>
      <c r="O301" s="25"/>
      <c r="P301" s="25"/>
      <c r="Q301" s="25"/>
      <c r="R301" s="11"/>
      <c r="S301" s="11"/>
      <c r="T301" s="11"/>
      <c r="U301" s="11"/>
      <c r="V301" s="11"/>
      <c r="Z301" s="12"/>
      <c r="AA301" s="12"/>
      <c r="AB301" s="12"/>
      <c r="AC301" s="12"/>
      <c r="AD301" s="12"/>
      <c r="AE301" s="12"/>
      <c r="AF301" s="12"/>
      <c r="AG301" s="11"/>
    </row>
    <row r="302" spans="1:33" s="19" customFormat="1" ht="18.75" x14ac:dyDescent="0.3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5"/>
      <c r="O302" s="25"/>
      <c r="P302" s="25"/>
      <c r="Q302" s="25"/>
      <c r="R302" s="11"/>
      <c r="S302" s="11"/>
      <c r="T302" s="11"/>
      <c r="U302" s="11"/>
      <c r="V302" s="11"/>
      <c r="Z302" s="12"/>
      <c r="AA302" s="12"/>
      <c r="AB302" s="12"/>
      <c r="AC302" s="12"/>
      <c r="AD302" s="12"/>
      <c r="AE302" s="12"/>
      <c r="AF302" s="12"/>
      <c r="AG302" s="11"/>
    </row>
    <row r="303" spans="1:33" s="19" customFormat="1" ht="22.5" x14ac:dyDescent="0.45">
      <c r="A303" s="24"/>
      <c r="B303" s="24"/>
      <c r="C303" s="7"/>
      <c r="D303" s="24"/>
      <c r="E303" s="24"/>
      <c r="F303" s="78"/>
      <c r="G303" s="24"/>
      <c r="H303" s="78"/>
      <c r="I303" s="24"/>
      <c r="J303" s="78"/>
      <c r="K303" s="24"/>
      <c r="L303" s="78"/>
      <c r="M303" s="79"/>
      <c r="N303" s="25"/>
      <c r="O303" s="41"/>
      <c r="P303" s="2824"/>
      <c r="Q303" s="2824"/>
      <c r="R303" s="11"/>
      <c r="S303" s="11"/>
      <c r="T303" s="11"/>
      <c r="U303" s="11"/>
      <c r="V303" s="11"/>
      <c r="Z303" s="12"/>
      <c r="AA303" s="12"/>
      <c r="AB303" s="12"/>
      <c r="AC303" s="12"/>
      <c r="AD303" s="12"/>
      <c r="AE303" s="12"/>
      <c r="AF303" s="12"/>
      <c r="AG303" s="11"/>
    </row>
    <row r="304" spans="1:33" s="19" customFormat="1" ht="18.75" x14ac:dyDescent="0.3">
      <c r="A304" s="24"/>
      <c r="B304" s="24"/>
      <c r="C304" s="7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5"/>
      <c r="O304" s="296"/>
      <c r="P304" s="25"/>
      <c r="Q304" s="25"/>
      <c r="R304" s="11"/>
      <c r="S304" s="11"/>
      <c r="T304" s="11"/>
      <c r="U304" s="11"/>
      <c r="V304" s="11"/>
      <c r="Z304" s="12"/>
      <c r="AA304" s="12"/>
      <c r="AB304" s="12"/>
      <c r="AC304" s="12"/>
      <c r="AD304" s="12"/>
      <c r="AE304" s="12"/>
      <c r="AF304" s="12"/>
      <c r="AG304" s="11"/>
    </row>
    <row r="305" spans="1:33" s="19" customFormat="1" ht="18.75" x14ac:dyDescent="0.3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5"/>
      <c r="O305" s="25"/>
      <c r="P305" s="25"/>
      <c r="Q305" s="25"/>
      <c r="R305" s="11"/>
      <c r="S305" s="11"/>
      <c r="T305" s="11"/>
      <c r="U305" s="11"/>
      <c r="V305" s="11"/>
      <c r="Z305" s="12"/>
      <c r="AA305" s="12"/>
      <c r="AB305" s="12"/>
      <c r="AC305" s="12"/>
      <c r="AD305" s="12"/>
      <c r="AE305" s="12"/>
      <c r="AF305" s="12"/>
      <c r="AG305" s="11"/>
    </row>
    <row r="306" spans="1:33" s="19" customFormat="1" ht="18.75" x14ac:dyDescent="0.3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5"/>
      <c r="O306" s="25"/>
      <c r="P306" s="25"/>
      <c r="Q306" s="25"/>
      <c r="R306" s="11"/>
      <c r="S306" s="11"/>
      <c r="T306" s="11"/>
      <c r="U306" s="11"/>
      <c r="V306" s="11"/>
      <c r="Z306" s="12"/>
      <c r="AA306" s="12"/>
      <c r="AB306" s="12"/>
      <c r="AC306" s="12"/>
      <c r="AD306" s="12"/>
      <c r="AE306" s="12"/>
      <c r="AF306" s="12"/>
      <c r="AG306" s="11"/>
    </row>
    <row r="307" spans="1:33" s="19" customFormat="1" ht="18.75" x14ac:dyDescent="0.3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5"/>
      <c r="O307" s="25"/>
      <c r="P307" s="25"/>
      <c r="Q307" s="25"/>
      <c r="R307" s="11"/>
      <c r="S307" s="11"/>
      <c r="T307" s="11"/>
      <c r="U307" s="11"/>
      <c r="V307" s="11"/>
      <c r="Z307" s="12"/>
      <c r="AA307" s="12"/>
      <c r="AB307" s="12"/>
      <c r="AC307" s="12"/>
      <c r="AD307" s="12"/>
      <c r="AE307" s="12"/>
      <c r="AF307" s="12"/>
      <c r="AG307" s="11"/>
    </row>
    <row r="308" spans="1:33" s="19" customFormat="1" ht="18.75" x14ac:dyDescent="0.3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5"/>
      <c r="O308" s="25"/>
      <c r="P308" s="25"/>
      <c r="Q308" s="25"/>
      <c r="R308" s="11"/>
      <c r="S308" s="11"/>
      <c r="T308" s="11"/>
      <c r="U308" s="11"/>
      <c r="V308" s="11"/>
      <c r="Z308" s="12"/>
      <c r="AA308" s="12"/>
      <c r="AB308" s="12"/>
      <c r="AC308" s="12"/>
      <c r="AD308" s="12"/>
      <c r="AE308" s="12"/>
      <c r="AF308" s="12"/>
      <c r="AG308" s="11"/>
    </row>
    <row r="309" spans="1:33" s="19" customFormat="1" ht="18.75" x14ac:dyDescent="0.3">
      <c r="A309" s="24"/>
      <c r="B309" s="24"/>
      <c r="C309" s="24"/>
      <c r="D309" s="24"/>
      <c r="E309" s="24"/>
      <c r="F309" s="24"/>
      <c r="G309" s="54"/>
      <c r="H309" s="54"/>
      <c r="I309" s="24"/>
      <c r="J309" s="24"/>
      <c r="K309" s="24"/>
      <c r="L309" s="24"/>
      <c r="M309" s="24"/>
      <c r="N309" s="55"/>
      <c r="O309" s="55"/>
      <c r="P309" s="2838"/>
      <c r="Q309" s="2838"/>
      <c r="R309" s="11"/>
      <c r="S309" s="11"/>
      <c r="T309" s="11"/>
      <c r="U309" s="11"/>
      <c r="V309" s="11"/>
      <c r="Z309" s="12"/>
      <c r="AA309" s="12"/>
      <c r="AB309" s="12"/>
      <c r="AC309" s="12"/>
      <c r="AD309" s="12"/>
      <c r="AE309" s="12"/>
      <c r="AF309" s="12"/>
      <c r="AG309" s="11"/>
    </row>
    <row r="310" spans="1:33" s="19" customFormat="1" ht="18.75" x14ac:dyDescent="0.2">
      <c r="A310" s="2827"/>
      <c r="B310" s="2827"/>
      <c r="C310" s="2827"/>
      <c r="D310" s="2827"/>
      <c r="E310" s="2827"/>
      <c r="F310" s="2826"/>
      <c r="G310" s="2826"/>
      <c r="H310" s="2826"/>
      <c r="I310" s="2826"/>
      <c r="J310" s="2826"/>
      <c r="K310" s="2826"/>
      <c r="L310" s="2826"/>
      <c r="M310" s="2826"/>
      <c r="N310" s="2825"/>
      <c r="O310" s="2825"/>
      <c r="P310" s="2825"/>
      <c r="Q310" s="93"/>
      <c r="R310" s="11"/>
      <c r="S310" s="11"/>
      <c r="T310" s="11"/>
      <c r="U310" s="11"/>
      <c r="V310" s="11"/>
      <c r="Z310" s="12"/>
      <c r="AA310" s="12"/>
      <c r="AB310" s="12"/>
      <c r="AC310" s="12"/>
      <c r="AD310" s="12"/>
      <c r="AE310" s="12"/>
      <c r="AF310" s="12"/>
      <c r="AG310" s="11"/>
    </row>
    <row r="311" spans="1:33" s="19" customFormat="1" ht="18.75" x14ac:dyDescent="0.3">
      <c r="A311" s="2827"/>
      <c r="B311" s="2827"/>
      <c r="C311" s="2827"/>
      <c r="D311" s="2827"/>
      <c r="E311" s="2827"/>
      <c r="F311" s="2815"/>
      <c r="G311" s="2815"/>
      <c r="H311" s="2815"/>
      <c r="I311" s="2815"/>
      <c r="J311" s="2815"/>
      <c r="K311" s="2815"/>
      <c r="L311" s="2815"/>
      <c r="M311" s="2815"/>
      <c r="N311" s="2825"/>
      <c r="O311" s="2825"/>
      <c r="P311" s="2825"/>
      <c r="Q311" s="2825"/>
      <c r="R311" s="11"/>
      <c r="S311" s="11"/>
      <c r="T311" s="11"/>
      <c r="U311" s="11"/>
      <c r="V311" s="11"/>
      <c r="Z311" s="12"/>
      <c r="AA311" s="12"/>
      <c r="AB311" s="12"/>
      <c r="AC311" s="12"/>
      <c r="AD311" s="12"/>
      <c r="AE311" s="12"/>
      <c r="AF311" s="12"/>
      <c r="AG311" s="11"/>
    </row>
    <row r="312" spans="1:33" s="19" customFormat="1" ht="18.75" x14ac:dyDescent="0.3">
      <c r="A312" s="2827"/>
      <c r="B312" s="2827"/>
      <c r="C312" s="2827"/>
      <c r="D312" s="2827"/>
      <c r="E312" s="2827"/>
      <c r="F312" s="92"/>
      <c r="G312" s="92"/>
      <c r="H312" s="92"/>
      <c r="I312" s="92"/>
      <c r="J312" s="92"/>
      <c r="K312" s="92"/>
      <c r="L312" s="92"/>
      <c r="M312" s="92"/>
      <c r="N312" s="2825"/>
      <c r="O312" s="2825"/>
      <c r="P312" s="2825"/>
      <c r="Q312" s="2825"/>
      <c r="R312" s="11"/>
      <c r="S312" s="11"/>
      <c r="T312" s="11"/>
      <c r="U312" s="11"/>
      <c r="V312" s="11"/>
      <c r="Z312" s="12"/>
      <c r="AA312" s="12"/>
      <c r="AB312" s="12"/>
      <c r="AC312" s="12"/>
      <c r="AD312" s="12"/>
      <c r="AE312" s="12"/>
      <c r="AF312" s="12"/>
      <c r="AG312" s="11"/>
    </row>
    <row r="313" spans="1:33" s="19" customFormat="1" ht="18.75" x14ac:dyDescent="0.3">
      <c r="A313" s="1"/>
      <c r="B313" s="57"/>
      <c r="C313" s="80"/>
      <c r="D313" s="58"/>
      <c r="E313" s="4"/>
      <c r="F313" s="5"/>
      <c r="G313" s="6"/>
      <c r="H313" s="7"/>
      <c r="I313" s="8"/>
      <c r="J313" s="59"/>
      <c r="K313" s="8"/>
      <c r="L313" s="60"/>
      <c r="M313" s="8"/>
      <c r="N313" s="9"/>
      <c r="O313" s="10"/>
      <c r="P313" s="10"/>
      <c r="Q313" s="10"/>
      <c r="R313" s="11"/>
      <c r="S313" s="10"/>
      <c r="T313" s="10"/>
      <c r="U313" s="10"/>
      <c r="V313" s="10"/>
      <c r="Z313" s="12"/>
      <c r="AA313" s="12"/>
      <c r="AB313" s="12"/>
      <c r="AC313" s="12"/>
      <c r="AD313" s="12"/>
      <c r="AE313" s="12"/>
      <c r="AF313" s="12"/>
      <c r="AG313" s="11"/>
    </row>
    <row r="314" spans="1:33" s="19" customFormat="1" ht="18.75" x14ac:dyDescent="0.3">
      <c r="A314" s="1"/>
      <c r="B314" s="57"/>
      <c r="C314" s="72"/>
      <c r="D314" s="58"/>
      <c r="E314" s="4"/>
      <c r="F314" s="5"/>
      <c r="G314" s="6"/>
      <c r="H314" s="7"/>
      <c r="I314" s="8"/>
      <c r="J314" s="59"/>
      <c r="K314" s="8"/>
      <c r="L314" s="60"/>
      <c r="M314" s="8"/>
      <c r="N314" s="9"/>
      <c r="O314" s="10"/>
      <c r="P314" s="10"/>
      <c r="Q314" s="10"/>
      <c r="R314" s="11"/>
      <c r="S314" s="10"/>
      <c r="T314" s="10"/>
      <c r="U314" s="10"/>
      <c r="V314" s="10"/>
      <c r="Z314" s="12"/>
      <c r="AA314" s="12"/>
      <c r="AB314" s="12"/>
      <c r="AC314" s="12"/>
      <c r="AD314" s="12"/>
      <c r="AE314" s="12"/>
      <c r="AF314" s="12"/>
      <c r="AG314" s="11"/>
    </row>
    <row r="315" spans="1:33" s="19" customFormat="1" ht="18.75" x14ac:dyDescent="0.3">
      <c r="A315" s="1"/>
      <c r="B315" s="57"/>
      <c r="C315" s="72"/>
      <c r="D315" s="58"/>
      <c r="E315" s="4"/>
      <c r="F315" s="5"/>
      <c r="G315" s="6"/>
      <c r="H315" s="7"/>
      <c r="I315" s="8"/>
      <c r="J315" s="59"/>
      <c r="K315" s="8"/>
      <c r="L315" s="60"/>
      <c r="M315" s="8"/>
      <c r="N315" s="9"/>
      <c r="O315" s="10"/>
      <c r="P315" s="10"/>
      <c r="Q315" s="10"/>
      <c r="R315" s="11"/>
      <c r="S315" s="10"/>
      <c r="T315" s="10"/>
      <c r="U315" s="10"/>
      <c r="V315" s="10"/>
      <c r="Z315" s="12"/>
      <c r="AA315" s="12"/>
      <c r="AB315" s="12"/>
      <c r="AC315" s="12"/>
      <c r="AD315" s="12"/>
      <c r="AE315" s="12"/>
      <c r="AF315" s="12"/>
      <c r="AG315" s="11"/>
    </row>
    <row r="316" spans="1:33" s="19" customFormat="1" ht="18.75" x14ac:dyDescent="0.3">
      <c r="A316" s="1"/>
      <c r="B316" s="57"/>
      <c r="C316" s="72"/>
      <c r="D316" s="58"/>
      <c r="E316" s="4"/>
      <c r="F316" s="5"/>
      <c r="G316" s="6"/>
      <c r="H316" s="7"/>
      <c r="I316" s="8"/>
      <c r="J316" s="59"/>
      <c r="K316" s="8"/>
      <c r="L316" s="60"/>
      <c r="M316" s="8"/>
      <c r="N316" s="9"/>
      <c r="O316" s="10"/>
      <c r="P316" s="10"/>
      <c r="Q316" s="10"/>
      <c r="R316" s="11"/>
      <c r="S316" s="10"/>
      <c r="T316" s="10"/>
      <c r="U316" s="10"/>
      <c r="V316" s="10"/>
      <c r="Z316" s="12"/>
      <c r="AA316" s="12"/>
      <c r="AB316" s="12"/>
      <c r="AC316" s="12"/>
      <c r="AD316" s="12"/>
      <c r="AE316" s="12"/>
      <c r="AF316" s="12"/>
      <c r="AG316" s="11"/>
    </row>
    <row r="317" spans="1:33" s="19" customFormat="1" ht="18.75" x14ac:dyDescent="0.3">
      <c r="A317" s="1"/>
      <c r="B317" s="1"/>
      <c r="C317" s="92"/>
      <c r="D317" s="3"/>
      <c r="E317" s="4"/>
      <c r="F317" s="5"/>
      <c r="G317" s="5"/>
      <c r="H317" s="5"/>
      <c r="I317" s="5"/>
      <c r="J317" s="5"/>
      <c r="K317" s="5"/>
      <c r="L317" s="5"/>
      <c r="M317" s="5"/>
      <c r="N317" s="9"/>
      <c r="O317" s="10"/>
      <c r="P317" s="10"/>
      <c r="Q317" s="10"/>
      <c r="R317" s="11"/>
      <c r="S317" s="10"/>
      <c r="T317" s="10"/>
      <c r="U317" s="10"/>
      <c r="V317" s="10"/>
      <c r="Z317" s="12"/>
      <c r="AA317" s="12"/>
      <c r="AB317" s="12"/>
      <c r="AC317" s="12"/>
      <c r="AD317" s="12"/>
      <c r="AE317" s="12"/>
      <c r="AF317" s="12"/>
      <c r="AG317" s="11"/>
    </row>
    <row r="318" spans="1:33" s="19" customFormat="1" ht="18.75" x14ac:dyDescent="0.3">
      <c r="A318" s="2815"/>
      <c r="B318" s="2815"/>
      <c r="C318" s="2815"/>
      <c r="D318" s="2815"/>
      <c r="E318" s="2815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11"/>
      <c r="S318" s="10"/>
      <c r="T318" s="10"/>
      <c r="U318" s="10"/>
      <c r="V318" s="10"/>
      <c r="Z318" s="12"/>
      <c r="AA318" s="12"/>
      <c r="AB318" s="12"/>
      <c r="AC318" s="12"/>
      <c r="AD318" s="12"/>
      <c r="AE318" s="12"/>
      <c r="AF318" s="12"/>
      <c r="AG318" s="11"/>
    </row>
    <row r="319" spans="1:33" s="19" customFormat="1" ht="18.75" x14ac:dyDescent="0.3">
      <c r="A319" s="306"/>
      <c r="B319" s="24"/>
      <c r="C319" s="24"/>
      <c r="D319" s="24"/>
      <c r="E319" s="24"/>
      <c r="F319" s="79"/>
      <c r="G319" s="24"/>
      <c r="H319" s="24"/>
      <c r="I319" s="24"/>
      <c r="J319" s="24"/>
      <c r="K319" s="24"/>
      <c r="L319" s="24"/>
      <c r="M319" s="24"/>
      <c r="N319" s="25"/>
      <c r="O319" s="280"/>
      <c r="P319" s="25"/>
      <c r="Q319" s="25"/>
      <c r="R319" s="11"/>
      <c r="S319" s="10"/>
      <c r="T319" s="10"/>
      <c r="U319" s="10"/>
      <c r="V319" s="10"/>
      <c r="Z319" s="12"/>
      <c r="AA319" s="12"/>
      <c r="AB319" s="12"/>
      <c r="AC319" s="12"/>
      <c r="AD319" s="12"/>
      <c r="AE319" s="12"/>
      <c r="AF319" s="12"/>
      <c r="AG319" s="11"/>
    </row>
    <row r="320" spans="1:33" s="19" customFormat="1" ht="18.75" x14ac:dyDescent="0.3">
      <c r="A320" s="306"/>
      <c r="B320" s="24"/>
      <c r="C320" s="24"/>
      <c r="D320" s="24"/>
      <c r="E320" s="24"/>
      <c r="F320" s="79"/>
      <c r="G320" s="24"/>
      <c r="H320" s="24"/>
      <c r="I320" s="24"/>
      <c r="J320" s="24"/>
      <c r="K320" s="24"/>
      <c r="L320" s="24"/>
      <c r="M320" s="24"/>
      <c r="N320" s="25"/>
      <c r="O320" s="280"/>
      <c r="P320" s="25"/>
      <c r="Q320" s="25"/>
      <c r="R320" s="11"/>
      <c r="S320" s="10"/>
      <c r="T320" s="10"/>
      <c r="U320" s="10"/>
      <c r="V320" s="10"/>
      <c r="Z320" s="12"/>
      <c r="AA320" s="12"/>
      <c r="AB320" s="12"/>
      <c r="AC320" s="12"/>
      <c r="AD320" s="12"/>
      <c r="AE320" s="12"/>
      <c r="AF320" s="12"/>
      <c r="AG320" s="11"/>
    </row>
    <row r="321" spans="1:39" s="19" customFormat="1" ht="18.75" x14ac:dyDescent="0.3">
      <c r="A321" s="306"/>
      <c r="B321" s="24"/>
      <c r="C321" s="24"/>
      <c r="D321" s="24"/>
      <c r="E321" s="24"/>
      <c r="F321" s="79"/>
      <c r="G321" s="24"/>
      <c r="H321" s="24"/>
      <c r="I321" s="24"/>
      <c r="J321" s="24"/>
      <c r="K321" s="24"/>
      <c r="L321" s="24"/>
      <c r="M321" s="24"/>
      <c r="N321" s="25"/>
      <c r="O321" s="280"/>
      <c r="P321" s="25"/>
      <c r="Q321" s="25"/>
      <c r="R321" s="11"/>
      <c r="S321" s="10"/>
      <c r="T321" s="10"/>
      <c r="U321" s="10"/>
      <c r="V321" s="10"/>
      <c r="Z321" s="12"/>
      <c r="AA321" s="12"/>
      <c r="AB321" s="12"/>
      <c r="AC321" s="12"/>
      <c r="AD321" s="12"/>
      <c r="AE321" s="12"/>
      <c r="AF321" s="12"/>
      <c r="AG321" s="11"/>
    </row>
    <row r="322" spans="1:39" s="19" customFormat="1" ht="18.75" x14ac:dyDescent="0.3">
      <c r="A322" s="306"/>
      <c r="B322" s="24"/>
      <c r="C322" s="24"/>
      <c r="D322" s="24"/>
      <c r="E322" s="24"/>
      <c r="F322" s="79"/>
      <c r="G322" s="24"/>
      <c r="H322" s="24"/>
      <c r="I322" s="24"/>
      <c r="J322" s="24"/>
      <c r="K322" s="24"/>
      <c r="L322" s="24"/>
      <c r="M322" s="24"/>
      <c r="N322" s="25"/>
      <c r="O322" s="280"/>
      <c r="P322" s="25"/>
      <c r="Q322" s="25"/>
      <c r="R322" s="11"/>
      <c r="S322" s="10"/>
      <c r="T322" s="10"/>
      <c r="U322" s="10"/>
      <c r="V322" s="10"/>
      <c r="Z322" s="12"/>
      <c r="AA322" s="12"/>
      <c r="AB322" s="12"/>
      <c r="AC322" s="12"/>
      <c r="AD322" s="12"/>
      <c r="AE322" s="12"/>
      <c r="AF322" s="12"/>
      <c r="AG322" s="11"/>
    </row>
    <row r="323" spans="1:39" s="19" customFormat="1" ht="18.75" x14ac:dyDescent="0.3">
      <c r="A323" s="306"/>
      <c r="B323" s="24"/>
      <c r="C323" s="24"/>
      <c r="D323" s="24"/>
      <c r="E323" s="24"/>
      <c r="F323" s="79"/>
      <c r="G323" s="24"/>
      <c r="H323" s="24"/>
      <c r="I323" s="24"/>
      <c r="J323" s="24"/>
      <c r="K323" s="24"/>
      <c r="L323" s="24"/>
      <c r="M323" s="24"/>
      <c r="N323" s="25"/>
      <c r="O323" s="280"/>
      <c r="P323" s="25"/>
      <c r="Q323" s="25"/>
      <c r="R323" s="11"/>
      <c r="S323" s="10"/>
      <c r="T323" s="10"/>
      <c r="U323" s="10"/>
      <c r="V323" s="10"/>
      <c r="Z323" s="12"/>
      <c r="AA323" s="12"/>
      <c r="AB323" s="12"/>
      <c r="AC323" s="12"/>
      <c r="AD323" s="12"/>
      <c r="AE323" s="12"/>
      <c r="AF323" s="12"/>
      <c r="AG323" s="11"/>
      <c r="AJ323" s="2790"/>
      <c r="AK323" s="2790"/>
      <c r="AL323" s="2790"/>
      <c r="AM323" s="2790"/>
    </row>
    <row r="324" spans="1:39" s="19" customFormat="1" ht="18.75" x14ac:dyDescent="0.3">
      <c r="A324" s="306"/>
      <c r="B324" s="24"/>
      <c r="C324" s="24"/>
      <c r="D324" s="24"/>
      <c r="E324" s="24"/>
      <c r="F324" s="79"/>
      <c r="G324" s="24"/>
      <c r="H324" s="24"/>
      <c r="I324" s="24"/>
      <c r="J324" s="24"/>
      <c r="K324" s="24"/>
      <c r="L324" s="24"/>
      <c r="M324" s="24"/>
      <c r="N324" s="25"/>
      <c r="O324" s="280"/>
      <c r="P324" s="25"/>
      <c r="Q324" s="25"/>
      <c r="R324" s="11"/>
      <c r="S324" s="10"/>
      <c r="T324" s="10"/>
      <c r="U324" s="10"/>
      <c r="V324" s="10"/>
      <c r="Z324" s="12"/>
      <c r="AA324" s="12"/>
      <c r="AB324" s="12"/>
      <c r="AC324" s="12"/>
      <c r="AD324" s="12"/>
      <c r="AE324" s="12"/>
      <c r="AF324" s="12"/>
      <c r="AG324" s="11"/>
      <c r="AJ324" s="2790"/>
      <c r="AK324" s="2790"/>
      <c r="AL324" s="2790"/>
      <c r="AM324" s="2790"/>
    </row>
    <row r="325" spans="1:39" s="19" customFormat="1" ht="28.5" x14ac:dyDescent="0.45">
      <c r="A325" s="306"/>
      <c r="B325" s="24"/>
      <c r="C325" s="24"/>
      <c r="D325" s="24"/>
      <c r="E325" s="24"/>
      <c r="F325" s="79"/>
      <c r="G325" s="24"/>
      <c r="H325" s="24"/>
      <c r="I325" s="24"/>
      <c r="J325" s="24"/>
      <c r="K325" s="24"/>
      <c r="L325" s="24"/>
      <c r="M325" s="24"/>
      <c r="N325" s="25"/>
      <c r="O325" s="280"/>
      <c r="P325" s="25"/>
      <c r="Q325" s="25"/>
      <c r="R325" s="11"/>
      <c r="S325" s="10"/>
      <c r="T325" s="10"/>
      <c r="U325" s="10"/>
      <c r="V325" s="10"/>
      <c r="Z325" s="12"/>
      <c r="AA325" s="12"/>
      <c r="AB325" s="12"/>
      <c r="AC325" s="12"/>
      <c r="AD325" s="12"/>
      <c r="AE325" s="12"/>
      <c r="AF325" s="12"/>
      <c r="AG325" s="11"/>
      <c r="AJ325" s="731"/>
      <c r="AK325" s="732"/>
      <c r="AL325" s="733"/>
      <c r="AM325" s="734"/>
    </row>
    <row r="326" spans="1:39" s="19" customFormat="1" ht="28.5" x14ac:dyDescent="0.45">
      <c r="A326" s="81"/>
      <c r="B326" s="22"/>
      <c r="C326" s="22"/>
      <c r="D326" s="22"/>
      <c r="E326" s="22"/>
      <c r="F326" s="66"/>
      <c r="G326" s="22"/>
      <c r="H326" s="22"/>
      <c r="I326" s="22"/>
      <c r="J326" s="22"/>
      <c r="K326" s="22"/>
      <c r="L326" s="22"/>
      <c r="M326" s="22"/>
      <c r="N326" s="11"/>
      <c r="O326" s="82"/>
      <c r="P326" s="11"/>
      <c r="Q326" s="11"/>
      <c r="R326" s="11"/>
      <c r="S326" s="10"/>
      <c r="T326" s="10"/>
      <c r="U326" s="10"/>
      <c r="V326" s="10"/>
      <c r="Z326" s="12"/>
      <c r="AA326" s="12"/>
      <c r="AB326" s="12"/>
      <c r="AC326" s="12"/>
      <c r="AD326" s="12"/>
      <c r="AE326" s="12"/>
      <c r="AF326" s="12"/>
      <c r="AG326" s="11"/>
      <c r="AJ326" s="731"/>
      <c r="AK326" s="732"/>
      <c r="AL326" s="733"/>
      <c r="AM326" s="734"/>
    </row>
    <row r="327" spans="1:39" ht="28.5" x14ac:dyDescent="0.45">
      <c r="A327" s="28"/>
      <c r="AJ327" s="731"/>
      <c r="AK327" s="732"/>
      <c r="AL327" s="733"/>
      <c r="AM327" s="734"/>
    </row>
    <row r="328" spans="1:39" ht="28.5" x14ac:dyDescent="0.45">
      <c r="A328" s="28"/>
      <c r="AJ328" s="731"/>
      <c r="AK328" s="732"/>
      <c r="AL328" s="733"/>
      <c r="AM328" s="734"/>
    </row>
    <row r="329" spans="1:39" ht="28.5" x14ac:dyDescent="0.45">
      <c r="A329" s="28"/>
      <c r="AJ329" s="731"/>
      <c r="AK329" s="732"/>
      <c r="AL329" s="733"/>
      <c r="AM329" s="734"/>
    </row>
    <row r="330" spans="1:39" ht="28.5" x14ac:dyDescent="0.45">
      <c r="A330" s="28"/>
      <c r="AJ330" s="731"/>
      <c r="AK330" s="732"/>
      <c r="AL330" s="733"/>
      <c r="AM330" s="734"/>
    </row>
    <row r="331" spans="1:39" ht="28.5" x14ac:dyDescent="0.45">
      <c r="A331" s="28"/>
      <c r="AJ331" s="731"/>
      <c r="AK331" s="732"/>
      <c r="AL331" s="733"/>
      <c r="AM331" s="734"/>
    </row>
    <row r="332" spans="1:39" ht="28.5" x14ac:dyDescent="0.45">
      <c r="A332" s="28"/>
      <c r="AJ332" s="731"/>
      <c r="AK332" s="732"/>
      <c r="AL332" s="733"/>
      <c r="AM332" s="734"/>
    </row>
    <row r="333" spans="1:39" ht="28.5" x14ac:dyDescent="0.45">
      <c r="A333" s="28"/>
      <c r="AJ333" s="731"/>
      <c r="AK333" s="732"/>
      <c r="AL333" s="733"/>
      <c r="AM333" s="734"/>
    </row>
    <row r="334" spans="1:39" ht="28.5" x14ac:dyDescent="0.45">
      <c r="A334" s="28"/>
      <c r="AJ334" s="731"/>
      <c r="AK334" s="732"/>
      <c r="AL334" s="733"/>
      <c r="AM334" s="734"/>
    </row>
    <row r="335" spans="1:39" ht="28.5" x14ac:dyDescent="0.45">
      <c r="A335" s="28"/>
      <c r="AJ335" s="731"/>
      <c r="AK335" s="732"/>
      <c r="AL335" s="733"/>
      <c r="AM335" s="734"/>
    </row>
    <row r="336" spans="1:39" ht="28.5" x14ac:dyDescent="0.45">
      <c r="A336" s="28"/>
      <c r="AJ336" s="731"/>
      <c r="AK336" s="732"/>
      <c r="AL336" s="733"/>
      <c r="AM336" s="734"/>
    </row>
    <row r="337" spans="1:39" ht="28.5" x14ac:dyDescent="0.45">
      <c r="A337" s="28"/>
      <c r="AJ337" s="731"/>
      <c r="AK337" s="732"/>
      <c r="AL337" s="733"/>
      <c r="AM337" s="734"/>
    </row>
    <row r="338" spans="1:39" ht="28.5" x14ac:dyDescent="0.45">
      <c r="A338" s="28"/>
      <c r="AJ338" s="731"/>
      <c r="AK338" s="732"/>
      <c r="AL338" s="733"/>
      <c r="AM338" s="734"/>
    </row>
    <row r="339" spans="1:39" ht="28.5" x14ac:dyDescent="0.45">
      <c r="A339" s="28"/>
      <c r="AJ339" s="731"/>
      <c r="AK339" s="732"/>
      <c r="AL339" s="733"/>
      <c r="AM339" s="734"/>
    </row>
    <row r="340" spans="1:39" ht="28.5" x14ac:dyDescent="0.45">
      <c r="A340" s="28"/>
      <c r="AJ340" s="731"/>
      <c r="AK340" s="732"/>
      <c r="AL340" s="733"/>
      <c r="AM340" s="734"/>
    </row>
    <row r="341" spans="1:39" ht="28.5" x14ac:dyDescent="0.45">
      <c r="A341" s="28"/>
      <c r="AJ341" s="731"/>
      <c r="AK341" s="732"/>
      <c r="AL341" s="733"/>
      <c r="AM341" s="734"/>
    </row>
    <row r="342" spans="1:39" ht="28.5" x14ac:dyDescent="0.45">
      <c r="A342" s="28"/>
      <c r="AJ342" s="731"/>
      <c r="AK342" s="732"/>
      <c r="AL342" s="733"/>
      <c r="AM342" s="734"/>
    </row>
    <row r="343" spans="1:39" ht="28.5" x14ac:dyDescent="0.45">
      <c r="A343" s="28"/>
      <c r="AJ343" s="731"/>
      <c r="AK343" s="732"/>
      <c r="AL343" s="733"/>
      <c r="AM343" s="734"/>
    </row>
    <row r="344" spans="1:39" ht="28.5" x14ac:dyDescent="0.45">
      <c r="A344" s="28"/>
      <c r="AJ344" s="731"/>
      <c r="AK344" s="732"/>
      <c r="AL344" s="733"/>
      <c r="AM344" s="734"/>
    </row>
    <row r="345" spans="1:39" ht="28.5" x14ac:dyDescent="0.45">
      <c r="A345" s="28"/>
      <c r="AJ345" s="731"/>
      <c r="AK345" s="732"/>
      <c r="AL345" s="733"/>
      <c r="AM345" s="734"/>
    </row>
    <row r="346" spans="1:39" ht="28.5" x14ac:dyDescent="0.45">
      <c r="A346" s="28"/>
      <c r="AJ346" s="731"/>
      <c r="AK346" s="732"/>
      <c r="AL346" s="733"/>
      <c r="AM346" s="734"/>
    </row>
    <row r="347" spans="1:39" ht="28.5" x14ac:dyDescent="0.45">
      <c r="A347" s="28"/>
      <c r="AJ347" s="731"/>
      <c r="AK347" s="732"/>
      <c r="AL347" s="733"/>
      <c r="AM347" s="734"/>
    </row>
    <row r="348" spans="1:39" ht="28.5" x14ac:dyDescent="0.45">
      <c r="A348" s="28"/>
      <c r="AJ348" s="731"/>
      <c r="AK348" s="732"/>
      <c r="AL348" s="733"/>
      <c r="AM348" s="734"/>
    </row>
    <row r="349" spans="1:39" ht="28.5" x14ac:dyDescent="0.45">
      <c r="A349" s="28"/>
      <c r="AJ349" s="731"/>
      <c r="AK349" s="732"/>
      <c r="AL349" s="733"/>
      <c r="AM349" s="734"/>
    </row>
    <row r="350" spans="1:39" ht="28.5" x14ac:dyDescent="0.45">
      <c r="A350" s="28"/>
      <c r="AJ350" s="731"/>
      <c r="AK350" s="732"/>
      <c r="AL350" s="733"/>
      <c r="AM350" s="734"/>
    </row>
    <row r="351" spans="1:39" ht="28.5" x14ac:dyDescent="0.45">
      <c r="A351" s="28"/>
      <c r="AJ351" s="731"/>
      <c r="AK351" s="732"/>
      <c r="AL351" s="733"/>
      <c r="AM351" s="734"/>
    </row>
    <row r="352" spans="1:39" ht="28.5" x14ac:dyDescent="0.45">
      <c r="A352" s="28"/>
      <c r="AJ352" s="731"/>
      <c r="AK352" s="732"/>
      <c r="AL352" s="733"/>
      <c r="AM352" s="734"/>
    </row>
    <row r="353" spans="1:39" ht="28.5" x14ac:dyDescent="0.45">
      <c r="A353" s="28"/>
      <c r="AJ353" s="731"/>
      <c r="AK353" s="732"/>
      <c r="AL353" s="733"/>
      <c r="AM353" s="734"/>
    </row>
    <row r="354" spans="1:39" ht="28.5" x14ac:dyDescent="0.45">
      <c r="A354" s="28"/>
      <c r="AJ354" s="731"/>
      <c r="AK354" s="732"/>
      <c r="AL354" s="733"/>
      <c r="AM354" s="734"/>
    </row>
    <row r="355" spans="1:39" ht="28.5" x14ac:dyDescent="0.45">
      <c r="A355" s="28"/>
      <c r="AJ355" s="731"/>
      <c r="AK355" s="732"/>
      <c r="AL355" s="733"/>
      <c r="AM355" s="734"/>
    </row>
    <row r="356" spans="1:39" ht="28.5" x14ac:dyDescent="0.45">
      <c r="A356" s="28"/>
      <c r="AJ356" s="731"/>
      <c r="AK356" s="732"/>
      <c r="AL356" s="733"/>
      <c r="AM356" s="734"/>
    </row>
    <row r="357" spans="1:39" ht="28.5" x14ac:dyDescent="0.45">
      <c r="A357" s="28"/>
      <c r="AJ357" s="731"/>
      <c r="AK357" s="732"/>
      <c r="AL357" s="733"/>
      <c r="AM357" s="734"/>
    </row>
    <row r="358" spans="1:39" ht="28.5" x14ac:dyDescent="0.45">
      <c r="A358" s="28"/>
      <c r="AJ358" s="731"/>
      <c r="AK358" s="732"/>
      <c r="AL358" s="733"/>
      <c r="AM358" s="734"/>
    </row>
    <row r="359" spans="1:39" ht="28.5" x14ac:dyDescent="0.45">
      <c r="A359" s="28"/>
      <c r="AJ359" s="731"/>
      <c r="AK359" s="732"/>
      <c r="AL359" s="733"/>
      <c r="AM359" s="734"/>
    </row>
    <row r="360" spans="1:39" ht="28.5" x14ac:dyDescent="0.45">
      <c r="A360" s="28"/>
      <c r="AJ360" s="731"/>
      <c r="AK360" s="732"/>
      <c r="AL360" s="733"/>
      <c r="AM360" s="734"/>
    </row>
    <row r="361" spans="1:39" ht="28.5" x14ac:dyDescent="0.45">
      <c r="A361" s="28"/>
      <c r="AJ361" s="731"/>
      <c r="AK361" s="732"/>
      <c r="AL361" s="733"/>
      <c r="AM361" s="734"/>
    </row>
    <row r="362" spans="1:39" ht="28.5" x14ac:dyDescent="0.45">
      <c r="A362" s="28"/>
      <c r="AJ362" s="731"/>
      <c r="AK362" s="732"/>
      <c r="AL362" s="733"/>
      <c r="AM362" s="734"/>
    </row>
    <row r="363" spans="1:39" ht="28.5" x14ac:dyDescent="0.45">
      <c r="A363" s="28"/>
      <c r="AJ363" s="731"/>
      <c r="AK363" s="732"/>
      <c r="AL363" s="733"/>
      <c r="AM363" s="734"/>
    </row>
    <row r="364" spans="1:39" ht="28.5" x14ac:dyDescent="0.45">
      <c r="A364" s="28"/>
      <c r="AJ364" s="731"/>
      <c r="AK364" s="733"/>
      <c r="AL364" s="733"/>
      <c r="AM364" s="734"/>
    </row>
    <row r="365" spans="1:39" ht="28.5" x14ac:dyDescent="0.45">
      <c r="A365" s="28"/>
      <c r="AJ365" s="731"/>
      <c r="AK365" s="733"/>
      <c r="AL365" s="733"/>
      <c r="AM365" s="734"/>
    </row>
    <row r="366" spans="1:39" ht="28.5" x14ac:dyDescent="0.45">
      <c r="A366" s="28"/>
      <c r="AJ366" s="731"/>
      <c r="AK366" s="733"/>
      <c r="AL366" s="733"/>
      <c r="AM366" s="734"/>
    </row>
    <row r="367" spans="1:39" x14ac:dyDescent="0.2">
      <c r="AJ367" s="22"/>
      <c r="AK367" s="22"/>
      <c r="AL367" s="22"/>
      <c r="AM367" s="22"/>
    </row>
    <row r="368" spans="1:39" x14ac:dyDescent="0.2">
      <c r="AJ368" s="22"/>
      <c r="AK368" s="22"/>
      <c r="AL368" s="22"/>
      <c r="AM368" s="22"/>
    </row>
    <row r="369" spans="36:41" x14ac:dyDescent="0.2">
      <c r="AJ369" s="22"/>
      <c r="AK369" s="22"/>
      <c r="AL369" s="22"/>
      <c r="AM369" s="22"/>
      <c r="AN369" s="33"/>
    </row>
    <row r="370" spans="36:41" x14ac:dyDescent="0.2">
      <c r="AJ370" s="22"/>
      <c r="AK370" s="22"/>
      <c r="AL370" s="22"/>
      <c r="AM370" s="22"/>
      <c r="AN370" s="33"/>
    </row>
    <row r="371" spans="36:41" x14ac:dyDescent="0.2">
      <c r="AJ371" s="22"/>
      <c r="AK371" s="22"/>
      <c r="AL371" s="22"/>
      <c r="AM371" s="22"/>
      <c r="AN371" s="33"/>
    </row>
    <row r="372" spans="36:41" x14ac:dyDescent="0.2">
      <c r="AJ372" s="22"/>
      <c r="AK372" s="22"/>
      <c r="AL372" s="22"/>
      <c r="AM372" s="22"/>
    </row>
    <row r="373" spans="36:41" x14ac:dyDescent="0.2">
      <c r="AJ373" s="22"/>
      <c r="AK373" s="22"/>
      <c r="AL373" s="22"/>
      <c r="AM373" s="22"/>
    </row>
    <row r="374" spans="36:41" x14ac:dyDescent="0.2">
      <c r="AJ374" s="22"/>
      <c r="AK374" s="22"/>
      <c r="AL374" s="22"/>
      <c r="AM374" s="22"/>
    </row>
    <row r="375" spans="36:41" ht="28.5" x14ac:dyDescent="0.45">
      <c r="AJ375" s="731"/>
      <c r="AK375" s="731"/>
      <c r="AL375" s="731"/>
      <c r="AM375" s="731"/>
    </row>
    <row r="376" spans="36:41" ht="28.5" x14ac:dyDescent="0.45">
      <c r="AJ376" s="733"/>
      <c r="AK376" s="733"/>
      <c r="AL376" s="733"/>
      <c r="AM376" s="733"/>
      <c r="AO376" s="39"/>
    </row>
    <row r="377" spans="36:41" ht="28.5" x14ac:dyDescent="0.45">
      <c r="AJ377" s="731"/>
      <c r="AK377" s="732"/>
      <c r="AL377" s="733"/>
      <c r="AM377" s="735"/>
      <c r="AO377" s="39"/>
    </row>
    <row r="378" spans="36:41" ht="28.5" x14ac:dyDescent="0.45">
      <c r="AJ378" s="731"/>
      <c r="AK378" s="732"/>
      <c r="AL378" s="733"/>
      <c r="AM378" s="735"/>
      <c r="AO378" s="39"/>
    </row>
    <row r="379" spans="36:41" ht="28.5" x14ac:dyDescent="0.45">
      <c r="AJ379" s="731"/>
      <c r="AK379" s="732"/>
      <c r="AL379" s="733"/>
      <c r="AM379" s="735"/>
      <c r="AO379" s="39"/>
    </row>
    <row r="380" spans="36:41" ht="28.5" x14ac:dyDescent="0.45">
      <c r="AJ380" s="731"/>
      <c r="AK380" s="732"/>
      <c r="AL380" s="733"/>
      <c r="AM380" s="735"/>
      <c r="AO380" s="39"/>
    </row>
    <row r="381" spans="36:41" ht="28.5" x14ac:dyDescent="0.45">
      <c r="AJ381" s="731"/>
      <c r="AK381" s="732"/>
      <c r="AL381" s="733"/>
      <c r="AM381" s="735"/>
      <c r="AO381" s="39"/>
    </row>
    <row r="382" spans="36:41" ht="28.5" x14ac:dyDescent="0.45">
      <c r="AJ382" s="731"/>
      <c r="AK382" s="732"/>
      <c r="AL382" s="733"/>
      <c r="AM382" s="735"/>
      <c r="AO382" s="35"/>
    </row>
    <row r="383" spans="36:41" ht="28.5" x14ac:dyDescent="0.45">
      <c r="AJ383" s="731"/>
      <c r="AK383" s="732"/>
      <c r="AL383" s="733"/>
      <c r="AM383" s="735"/>
      <c r="AO383" s="35"/>
    </row>
    <row r="384" spans="36:41" ht="28.5" x14ac:dyDescent="0.45">
      <c r="AJ384" s="731"/>
      <c r="AK384" s="732"/>
      <c r="AL384" s="733"/>
      <c r="AM384" s="734"/>
      <c r="AO384" s="35"/>
    </row>
    <row r="385" spans="36:41" ht="28.5" x14ac:dyDescent="0.45">
      <c r="AJ385" s="731"/>
      <c r="AK385" s="732"/>
      <c r="AL385" s="733"/>
      <c r="AM385" s="735"/>
      <c r="AO385" s="35"/>
    </row>
    <row r="386" spans="36:41" ht="28.5" x14ac:dyDescent="0.45">
      <c r="AJ386" s="731"/>
      <c r="AK386" s="732"/>
      <c r="AL386" s="733"/>
      <c r="AM386" s="735"/>
      <c r="AO386" s="35"/>
    </row>
    <row r="387" spans="36:41" ht="28.5" x14ac:dyDescent="0.45">
      <c r="AJ387" s="731"/>
      <c r="AK387" s="732"/>
      <c r="AL387" s="733"/>
      <c r="AM387" s="736"/>
      <c r="AO387" s="35"/>
    </row>
    <row r="388" spans="36:41" ht="28.5" x14ac:dyDescent="0.45">
      <c r="AJ388" s="731"/>
      <c r="AK388" s="732"/>
      <c r="AL388" s="733"/>
      <c r="AM388" s="735"/>
      <c r="AO388" s="35"/>
    </row>
    <row r="389" spans="36:41" ht="28.5" x14ac:dyDescent="0.45">
      <c r="AJ389" s="731"/>
      <c r="AK389" s="732"/>
      <c r="AL389" s="733"/>
      <c r="AM389" s="735"/>
      <c r="AO389" s="35"/>
    </row>
    <row r="390" spans="36:41" ht="28.5" x14ac:dyDescent="0.45">
      <c r="AJ390" s="731"/>
      <c r="AK390" s="732"/>
      <c r="AL390" s="733"/>
      <c r="AM390" s="734"/>
      <c r="AO390" s="35"/>
    </row>
    <row r="391" spans="36:41" ht="28.5" x14ac:dyDescent="0.45">
      <c r="AJ391" s="731"/>
      <c r="AK391" s="732"/>
      <c r="AL391" s="733"/>
      <c r="AM391" s="734"/>
    </row>
    <row r="392" spans="36:41" ht="28.5" x14ac:dyDescent="0.45">
      <c r="AJ392" s="731"/>
      <c r="AK392" s="732"/>
      <c r="AL392" s="733"/>
      <c r="AM392" s="734"/>
    </row>
    <row r="393" spans="36:41" ht="28.5" x14ac:dyDescent="0.45">
      <c r="AJ393" s="731"/>
      <c r="AK393" s="732"/>
      <c r="AL393" s="733"/>
      <c r="AM393" s="734"/>
    </row>
    <row r="394" spans="36:41" ht="28.5" x14ac:dyDescent="0.45">
      <c r="AJ394" s="731"/>
      <c r="AK394" s="732"/>
      <c r="AL394" s="733"/>
      <c r="AM394" s="735"/>
    </row>
    <row r="395" spans="36:41" ht="28.5" x14ac:dyDescent="0.45">
      <c r="AJ395" s="731"/>
      <c r="AK395" s="732"/>
      <c r="AL395" s="733"/>
      <c r="AM395" s="734"/>
    </row>
    <row r="396" spans="36:41" ht="28.5" x14ac:dyDescent="0.45">
      <c r="AJ396" s="731"/>
      <c r="AK396" s="732"/>
      <c r="AL396" s="733"/>
      <c r="AM396" s="734"/>
    </row>
    <row r="397" spans="36:41" ht="28.5" x14ac:dyDescent="0.45">
      <c r="AJ397" s="731"/>
      <c r="AK397" s="732"/>
      <c r="AL397" s="733"/>
      <c r="AM397" s="734"/>
    </row>
    <row r="398" spans="36:41" ht="28.5" x14ac:dyDescent="0.45">
      <c r="AJ398" s="731"/>
      <c r="AK398" s="732"/>
      <c r="AL398" s="733"/>
      <c r="AM398" s="734"/>
    </row>
    <row r="399" spans="36:41" ht="28.5" x14ac:dyDescent="0.45">
      <c r="AJ399" s="731"/>
      <c r="AK399" s="732"/>
      <c r="AL399" s="733"/>
      <c r="AM399" s="734"/>
    </row>
    <row r="400" spans="36:41" ht="28.5" x14ac:dyDescent="0.45">
      <c r="AJ400" s="731"/>
      <c r="AK400" s="732"/>
      <c r="AL400" s="733"/>
      <c r="AM400" s="734"/>
    </row>
    <row r="401" spans="36:39" ht="28.5" x14ac:dyDescent="0.45">
      <c r="AJ401" s="731"/>
      <c r="AK401" s="732"/>
      <c r="AL401" s="733"/>
      <c r="AM401" s="734"/>
    </row>
    <row r="402" spans="36:39" ht="28.5" x14ac:dyDescent="0.45">
      <c r="AJ402" s="731"/>
      <c r="AK402" s="732"/>
      <c r="AL402" s="733"/>
      <c r="AM402" s="735"/>
    </row>
    <row r="403" spans="36:39" ht="28.5" x14ac:dyDescent="0.45">
      <c r="AJ403" s="731"/>
      <c r="AK403" s="732"/>
      <c r="AL403" s="733"/>
      <c r="AM403" s="734"/>
    </row>
    <row r="404" spans="36:39" ht="28.5" x14ac:dyDescent="0.45">
      <c r="AJ404" s="731"/>
      <c r="AK404" s="732"/>
      <c r="AL404" s="733"/>
      <c r="AM404" s="735"/>
    </row>
    <row r="405" spans="36:39" ht="28.5" x14ac:dyDescent="0.45">
      <c r="AJ405" s="731"/>
      <c r="AK405" s="732"/>
      <c r="AL405" s="733"/>
      <c r="AM405" s="735"/>
    </row>
    <row r="406" spans="36:39" ht="28.5" x14ac:dyDescent="0.45">
      <c r="AJ406" s="731"/>
      <c r="AK406" s="732"/>
      <c r="AL406" s="733"/>
      <c r="AM406" s="734"/>
    </row>
    <row r="407" spans="36:39" ht="28.5" x14ac:dyDescent="0.45">
      <c r="AJ407" s="731"/>
      <c r="AK407" s="732"/>
      <c r="AL407" s="733"/>
      <c r="AM407" s="734"/>
    </row>
    <row r="408" spans="36:39" ht="28.5" x14ac:dyDescent="0.45">
      <c r="AJ408" s="731"/>
      <c r="AK408" s="732"/>
      <c r="AL408" s="733"/>
      <c r="AM408" s="734"/>
    </row>
    <row r="409" spans="36:39" ht="28.5" x14ac:dyDescent="0.45">
      <c r="AJ409" s="731"/>
      <c r="AK409" s="732"/>
      <c r="AL409" s="733"/>
      <c r="AM409" s="735"/>
    </row>
    <row r="410" spans="36:39" ht="28.5" x14ac:dyDescent="0.45">
      <c r="AJ410" s="731"/>
      <c r="AK410" s="732"/>
      <c r="AL410" s="733"/>
      <c r="AM410" s="734"/>
    </row>
    <row r="411" spans="36:39" ht="28.5" x14ac:dyDescent="0.45">
      <c r="AJ411" s="731"/>
      <c r="AK411" s="732"/>
      <c r="AL411" s="733"/>
      <c r="AM411" s="734"/>
    </row>
    <row r="412" spans="36:39" ht="28.5" x14ac:dyDescent="0.45">
      <c r="AJ412" s="731"/>
      <c r="AK412" s="732"/>
      <c r="AL412" s="733"/>
      <c r="AM412" s="734"/>
    </row>
    <row r="413" spans="36:39" ht="28.5" x14ac:dyDescent="0.45">
      <c r="AJ413" s="731"/>
      <c r="AK413" s="732"/>
      <c r="AL413" s="733"/>
      <c r="AM413" s="734"/>
    </row>
    <row r="414" spans="36:39" ht="28.5" x14ac:dyDescent="0.45">
      <c r="AJ414" s="731"/>
      <c r="AK414" s="732"/>
      <c r="AL414" s="733"/>
      <c r="AM414" s="734"/>
    </row>
    <row r="415" spans="36:39" ht="28.5" x14ac:dyDescent="0.45">
      <c r="AJ415" s="733"/>
      <c r="AK415" s="732"/>
      <c r="AL415" s="733"/>
      <c r="AM415" s="734"/>
    </row>
    <row r="416" spans="36:39" ht="28.5" x14ac:dyDescent="0.45">
      <c r="AJ416" s="733"/>
      <c r="AK416" s="732"/>
      <c r="AL416" s="733"/>
      <c r="AM416" s="734"/>
    </row>
    <row r="417" spans="36:39" ht="28.5" x14ac:dyDescent="0.45">
      <c r="AJ417" s="733"/>
      <c r="AK417" s="733"/>
      <c r="AL417" s="733"/>
      <c r="AM417" s="734"/>
    </row>
    <row r="418" spans="36:39" ht="28.5" x14ac:dyDescent="0.45">
      <c r="AJ418" s="733"/>
      <c r="AK418" s="733"/>
      <c r="AL418" s="733"/>
      <c r="AM418" s="737"/>
    </row>
    <row r="419" spans="36:39" ht="28.5" x14ac:dyDescent="0.45">
      <c r="AJ419" s="733"/>
      <c r="AK419" s="733"/>
      <c r="AL419" s="733"/>
      <c r="AM419" s="733"/>
    </row>
    <row r="420" spans="36:39" ht="28.5" x14ac:dyDescent="0.45">
      <c r="AJ420" s="733"/>
      <c r="AK420" s="733"/>
      <c r="AL420" s="733"/>
      <c r="AM420" s="733"/>
    </row>
    <row r="421" spans="36:39" ht="28.5" x14ac:dyDescent="0.45">
      <c r="AJ421" s="733"/>
      <c r="AK421" s="733"/>
      <c r="AL421" s="738"/>
      <c r="AM421" s="735"/>
    </row>
    <row r="422" spans="36:39" ht="28.5" x14ac:dyDescent="0.45">
      <c r="AJ422" s="733"/>
      <c r="AK422" s="733"/>
      <c r="AL422" s="738"/>
      <c r="AM422" s="735"/>
    </row>
    <row r="423" spans="36:39" ht="28.5" x14ac:dyDescent="0.45">
      <c r="AJ423" s="733"/>
      <c r="AK423" s="733"/>
      <c r="AL423" s="733"/>
      <c r="AM423" s="734"/>
    </row>
    <row r="424" spans="36:39" ht="28.5" x14ac:dyDescent="0.45">
      <c r="AJ424" s="733"/>
      <c r="AK424" s="733"/>
      <c r="AL424" s="733"/>
      <c r="AM424" s="734"/>
    </row>
    <row r="425" spans="36:39" ht="28.5" x14ac:dyDescent="0.45">
      <c r="AJ425" s="747"/>
      <c r="AK425" s="747"/>
      <c r="AL425" s="747"/>
      <c r="AM425" s="747"/>
    </row>
    <row r="426" spans="36:39" ht="28.5" x14ac:dyDescent="0.45">
      <c r="AJ426" s="27"/>
      <c r="AK426" s="27"/>
      <c r="AL426" s="27"/>
      <c r="AM426" s="27"/>
    </row>
  </sheetData>
  <mergeCells count="255">
    <mergeCell ref="A188:E188"/>
    <mergeCell ref="O190:Q190"/>
    <mergeCell ref="O194:Q194"/>
    <mergeCell ref="O195:Q195"/>
    <mergeCell ref="P173:P175"/>
    <mergeCell ref="F174:G174"/>
    <mergeCell ref="H174:I174"/>
    <mergeCell ref="J174:K174"/>
    <mergeCell ref="L174:M174"/>
    <mergeCell ref="Q174:Q175"/>
    <mergeCell ref="P172:Q172"/>
    <mergeCell ref="A173:A175"/>
    <mergeCell ref="B173:B175"/>
    <mergeCell ref="C173:C175"/>
    <mergeCell ref="D173:D175"/>
    <mergeCell ref="E173:E175"/>
    <mergeCell ref="F173:M173"/>
    <mergeCell ref="N173:N175"/>
    <mergeCell ref="O173:O175"/>
    <mergeCell ref="A158:E158"/>
    <mergeCell ref="O133:Q133"/>
    <mergeCell ref="P135:Q135"/>
    <mergeCell ref="P141:Q141"/>
    <mergeCell ref="A142:A144"/>
    <mergeCell ref="B142:B144"/>
    <mergeCell ref="C142:C144"/>
    <mergeCell ref="D142:D144"/>
    <mergeCell ref="E142:E144"/>
    <mergeCell ref="F142:M142"/>
    <mergeCell ref="N142:N144"/>
    <mergeCell ref="F106:G106"/>
    <mergeCell ref="H106:I106"/>
    <mergeCell ref="J106:K106"/>
    <mergeCell ref="L106:M106"/>
    <mergeCell ref="Q106:Q107"/>
    <mergeCell ref="P96:Q96"/>
    <mergeCell ref="P98:Q98"/>
    <mergeCell ref="A105:A107"/>
    <mergeCell ref="B105:B107"/>
    <mergeCell ref="C105:C107"/>
    <mergeCell ref="D105:D107"/>
    <mergeCell ref="E105:E107"/>
    <mergeCell ref="F105:M105"/>
    <mergeCell ref="N105:N107"/>
    <mergeCell ref="O105:O107"/>
    <mergeCell ref="N36:N38"/>
    <mergeCell ref="O36:O38"/>
    <mergeCell ref="P36:P38"/>
    <mergeCell ref="F37:G37"/>
    <mergeCell ref="H37:I37"/>
    <mergeCell ref="J37:K37"/>
    <mergeCell ref="L37:M37"/>
    <mergeCell ref="O64:Q64"/>
    <mergeCell ref="A65:A67"/>
    <mergeCell ref="B65:B67"/>
    <mergeCell ref="C65:C67"/>
    <mergeCell ref="D65:D67"/>
    <mergeCell ref="E65:E67"/>
    <mergeCell ref="F65:M65"/>
    <mergeCell ref="N65:N67"/>
    <mergeCell ref="O65:O67"/>
    <mergeCell ref="A318:E318"/>
    <mergeCell ref="AJ323:AM324"/>
    <mergeCell ref="A19:E19"/>
    <mergeCell ref="O21:Q21"/>
    <mergeCell ref="O25:Q25"/>
    <mergeCell ref="O26:Q26"/>
    <mergeCell ref="A28:E28"/>
    <mergeCell ref="P29:Q29"/>
    <mergeCell ref="O35:Q35"/>
    <mergeCell ref="O310:O312"/>
    <mergeCell ref="P310:P312"/>
    <mergeCell ref="F311:G311"/>
    <mergeCell ref="H311:I311"/>
    <mergeCell ref="J311:K311"/>
    <mergeCell ref="L311:M311"/>
    <mergeCell ref="O300:Q300"/>
    <mergeCell ref="P303:Q303"/>
    <mergeCell ref="P309:Q309"/>
    <mergeCell ref="A310:A312"/>
    <mergeCell ref="B310:B312"/>
    <mergeCell ref="C310:C312"/>
    <mergeCell ref="D310:D312"/>
    <mergeCell ref="Q37:Q38"/>
    <mergeCell ref="A49:E49"/>
    <mergeCell ref="A285:E285"/>
    <mergeCell ref="Q267:Q268"/>
    <mergeCell ref="O287:Q287"/>
    <mergeCell ref="O291:Q291"/>
    <mergeCell ref="O292:Q292"/>
    <mergeCell ref="O295:Q295"/>
    <mergeCell ref="E310:E312"/>
    <mergeCell ref="F310:M310"/>
    <mergeCell ref="N310:N312"/>
    <mergeCell ref="O299:Q299"/>
    <mergeCell ref="Q311:Q312"/>
    <mergeCell ref="O256:Q256"/>
    <mergeCell ref="P258:Q258"/>
    <mergeCell ref="P259:Q259"/>
    <mergeCell ref="P265:Q265"/>
    <mergeCell ref="A266:A268"/>
    <mergeCell ref="B266:B268"/>
    <mergeCell ref="C266:C268"/>
    <mergeCell ref="D266:D268"/>
    <mergeCell ref="E266:E268"/>
    <mergeCell ref="F266:M266"/>
    <mergeCell ref="N266:N268"/>
    <mergeCell ref="O266:O268"/>
    <mergeCell ref="P266:P268"/>
    <mergeCell ref="F267:G267"/>
    <mergeCell ref="H267:I267"/>
    <mergeCell ref="J267:K267"/>
    <mergeCell ref="L267:M267"/>
    <mergeCell ref="A249:E249"/>
    <mergeCell ref="O251:Q251"/>
    <mergeCell ref="O255:Q255"/>
    <mergeCell ref="O224:O226"/>
    <mergeCell ref="P224:P226"/>
    <mergeCell ref="F225:G225"/>
    <mergeCell ref="H225:I225"/>
    <mergeCell ref="J225:K225"/>
    <mergeCell ref="L225:M225"/>
    <mergeCell ref="Q225:Q226"/>
    <mergeCell ref="O214:Q214"/>
    <mergeCell ref="P217:Q217"/>
    <mergeCell ref="P223:Q223"/>
    <mergeCell ref="A224:A226"/>
    <mergeCell ref="B224:B226"/>
    <mergeCell ref="C224:C226"/>
    <mergeCell ref="D224:D226"/>
    <mergeCell ref="E224:E226"/>
    <mergeCell ref="F224:M224"/>
    <mergeCell ref="N224:N226"/>
    <mergeCell ref="O160:Q160"/>
    <mergeCell ref="O163:Q163"/>
    <mergeCell ref="O164:Q164"/>
    <mergeCell ref="P166:Q166"/>
    <mergeCell ref="AE143:AE144"/>
    <mergeCell ref="AF143:AF144"/>
    <mergeCell ref="A207:E207"/>
    <mergeCell ref="O209:Q209"/>
    <mergeCell ref="O213:Q213"/>
    <mergeCell ref="W173:AF173"/>
    <mergeCell ref="W174:W175"/>
    <mergeCell ref="X174:X175"/>
    <mergeCell ref="Y174:Y175"/>
    <mergeCell ref="Z174:Z175"/>
    <mergeCell ref="AA174:AA175"/>
    <mergeCell ref="AB174:AB175"/>
    <mergeCell ref="AC174:AC175"/>
    <mergeCell ref="AD174:AD175"/>
    <mergeCell ref="AE174:AE175"/>
    <mergeCell ref="AF174:AF175"/>
    <mergeCell ref="F143:G143"/>
    <mergeCell ref="H143:I143"/>
    <mergeCell ref="J143:K143"/>
    <mergeCell ref="L143:M143"/>
    <mergeCell ref="O127:Q127"/>
    <mergeCell ref="O131:Q131"/>
    <mergeCell ref="O132:Q132"/>
    <mergeCell ref="AE106:AE107"/>
    <mergeCell ref="AF106:AF107"/>
    <mergeCell ref="O142:O144"/>
    <mergeCell ref="P142:P144"/>
    <mergeCell ref="W142:AF142"/>
    <mergeCell ref="W143:W144"/>
    <mergeCell ref="X143:X144"/>
    <mergeCell ref="Y143:Y144"/>
    <mergeCell ref="Z143:Z144"/>
    <mergeCell ref="AA143:AA144"/>
    <mergeCell ref="AB143:AB144"/>
    <mergeCell ref="AC143:AC144"/>
    <mergeCell ref="AD143:AD144"/>
    <mergeCell ref="Q143:Q144"/>
    <mergeCell ref="O95:Q95"/>
    <mergeCell ref="W66:W67"/>
    <mergeCell ref="X66:X67"/>
    <mergeCell ref="Y66:Y67"/>
    <mergeCell ref="Z66:Z67"/>
    <mergeCell ref="AA66:AA67"/>
    <mergeCell ref="P104:Q104"/>
    <mergeCell ref="P105:P107"/>
    <mergeCell ref="W105:AF105"/>
    <mergeCell ref="W106:W107"/>
    <mergeCell ref="X106:X107"/>
    <mergeCell ref="Y106:Y107"/>
    <mergeCell ref="Z106:Z107"/>
    <mergeCell ref="AA106:AA107"/>
    <mergeCell ref="AB106:AB107"/>
    <mergeCell ref="AC106:AC107"/>
    <mergeCell ref="AD106:AD107"/>
    <mergeCell ref="P65:P67"/>
    <mergeCell ref="Q66:Q67"/>
    <mergeCell ref="W65:AF65"/>
    <mergeCell ref="AB66:AB67"/>
    <mergeCell ref="AC66:AC67"/>
    <mergeCell ref="AD66:AD67"/>
    <mergeCell ref="AE66:AE67"/>
    <mergeCell ref="AF66:AF67"/>
    <mergeCell ref="A88:E88"/>
    <mergeCell ref="O90:Q90"/>
    <mergeCell ref="O94:Q94"/>
    <mergeCell ref="F66:G66"/>
    <mergeCell ref="H66:I66"/>
    <mergeCell ref="J66:K66"/>
    <mergeCell ref="L66:M66"/>
    <mergeCell ref="W32:AF32"/>
    <mergeCell ref="X37:X38"/>
    <mergeCell ref="Y37:Y38"/>
    <mergeCell ref="Z37:Z38"/>
    <mergeCell ref="AA37:AA38"/>
    <mergeCell ref="AB37:AB38"/>
    <mergeCell ref="AC37:AC38"/>
    <mergeCell ref="AD37:AD38"/>
    <mergeCell ref="AE37:AE38"/>
    <mergeCell ref="AF37:AF38"/>
    <mergeCell ref="O51:Q51"/>
    <mergeCell ref="O54:Q54"/>
    <mergeCell ref="O55:Q55"/>
    <mergeCell ref="P58:Q58"/>
    <mergeCell ref="E36:E38"/>
    <mergeCell ref="F36:M36"/>
    <mergeCell ref="AD10:AD11"/>
    <mergeCell ref="AE10:AE11"/>
    <mergeCell ref="AF10:AF11"/>
    <mergeCell ref="A36:A38"/>
    <mergeCell ref="B36:B38"/>
    <mergeCell ref="C36:C38"/>
    <mergeCell ref="D36:D38"/>
    <mergeCell ref="X10:X11"/>
    <mergeCell ref="Y10:Y11"/>
    <mergeCell ref="Z10:Z11"/>
    <mergeCell ref="AA10:AA11"/>
    <mergeCell ref="AB10:AB11"/>
    <mergeCell ref="AC10:AC11"/>
    <mergeCell ref="O9:O11"/>
    <mergeCell ref="P9:P11"/>
    <mergeCell ref="W9:AF9"/>
    <mergeCell ref="F10:G10"/>
    <mergeCell ref="H10:I10"/>
    <mergeCell ref="J10:K10"/>
    <mergeCell ref="L10:M10"/>
    <mergeCell ref="Q10:Q11"/>
    <mergeCell ref="W10:W11"/>
    <mergeCell ref="W36:AF36"/>
    <mergeCell ref="W37:W38"/>
    <mergeCell ref="P2:Q2"/>
    <mergeCell ref="P3:Q3"/>
    <mergeCell ref="A9:A11"/>
    <mergeCell ref="B9:B11"/>
    <mergeCell ref="C9:C11"/>
    <mergeCell ref="D9:D11"/>
    <mergeCell ref="E9:E11"/>
    <mergeCell ref="F9:M9"/>
    <mergeCell ref="N9:N11"/>
  </mergeCells>
  <printOptions horizontalCentered="1"/>
  <pageMargins left="0.11811023622047245" right="0.11811023622047245" top="0.19685039370078741" bottom="0.11811023622047245" header="0.31496062992125984" footer="0.31496062992125984"/>
  <pageSetup paperSize="9" scale="66" orientation="landscape" horizontalDpi="4294967293" verticalDpi="7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O377"/>
  <sheetViews>
    <sheetView topLeftCell="A226" zoomScale="60" zoomScaleNormal="60" workbookViewId="0">
      <selection activeCell="W230" sqref="W230:AB242"/>
    </sheetView>
  </sheetViews>
  <sheetFormatPr defaultRowHeight="12.75" x14ac:dyDescent="0.2"/>
  <cols>
    <col min="1" max="1" width="8.42578125" style="459" customWidth="1"/>
    <col min="2" max="2" width="19" style="459" customWidth="1"/>
    <col min="3" max="3" width="9.85546875" style="459" customWidth="1"/>
    <col min="4" max="4" width="25.7109375" style="459" customWidth="1"/>
    <col min="5" max="5" width="15.42578125" style="459" hidden="1" customWidth="1"/>
    <col min="6" max="6" width="7.5703125" style="459" customWidth="1"/>
    <col min="7" max="7" width="20.42578125" style="459" hidden="1" customWidth="1"/>
    <col min="8" max="8" width="6.28515625" style="459" customWidth="1"/>
    <col min="9" max="9" width="20.140625" style="459" hidden="1" customWidth="1"/>
    <col min="10" max="10" width="6.7109375" style="459" customWidth="1"/>
    <col min="11" max="11" width="20.7109375" style="459" hidden="1" customWidth="1"/>
    <col min="12" max="12" width="7" style="459" customWidth="1"/>
    <col min="13" max="13" width="15.5703125" style="459" hidden="1" customWidth="1"/>
    <col min="14" max="14" width="10.5703125" style="653" customWidth="1"/>
    <col min="15" max="15" width="21.42578125" style="653" customWidth="1"/>
    <col min="16" max="16" width="15.7109375" style="653" hidden="1" customWidth="1"/>
    <col min="17" max="17" width="14.5703125" style="653" hidden="1" customWidth="1"/>
    <col min="18" max="18" width="5.28515625" style="653" customWidth="1"/>
    <col min="19" max="19" width="19.42578125" style="653" hidden="1" customWidth="1"/>
    <col min="20" max="20" width="18.85546875" style="653" hidden="1" customWidth="1"/>
    <col min="21" max="21" width="18.42578125" style="653" hidden="1" customWidth="1"/>
    <col min="22" max="22" width="17" style="653" hidden="1" customWidth="1"/>
    <col min="23" max="23" width="17" style="653" customWidth="1"/>
    <col min="24" max="24" width="22.5703125" style="653" customWidth="1"/>
    <col min="25" max="25" width="21.5703125" style="653" customWidth="1"/>
    <col min="26" max="26" width="20.5703125" style="459" customWidth="1"/>
    <col min="27" max="27" width="19.28515625" style="459" customWidth="1"/>
    <col min="28" max="28" width="22.5703125" style="459" customWidth="1"/>
    <col min="29" max="29" width="23" style="459" hidden="1" customWidth="1"/>
    <col min="30" max="30" width="18.85546875" style="459" hidden="1" customWidth="1"/>
    <col min="31" max="31" width="22.7109375" style="459" customWidth="1"/>
    <col min="32" max="32" width="22.42578125" style="459" customWidth="1"/>
    <col min="33" max="35" width="9.140625" style="459"/>
    <col min="36" max="36" width="7.42578125" style="459" customWidth="1"/>
    <col min="37" max="37" width="19.42578125" style="459" customWidth="1"/>
    <col min="38" max="38" width="61" style="459" customWidth="1"/>
    <col min="39" max="39" width="29.140625" style="459" customWidth="1"/>
    <col min="40" max="40" width="9.140625" style="459"/>
    <col min="41" max="41" width="36.85546875" style="459" customWidth="1"/>
    <col min="42" max="16384" width="9.140625" style="459"/>
  </cols>
  <sheetData>
    <row r="1" spans="1:33" ht="20.100000000000001" customHeight="1" x14ac:dyDescent="0.35">
      <c r="A1" s="446"/>
      <c r="B1" s="447"/>
      <c r="C1" s="448"/>
      <c r="D1" s="449"/>
      <c r="E1" s="450"/>
      <c r="F1" s="451"/>
      <c r="G1" s="452"/>
      <c r="H1" s="453"/>
      <c r="I1" s="454"/>
      <c r="J1" s="454"/>
      <c r="K1" s="454"/>
      <c r="L1" s="454"/>
      <c r="M1" s="454"/>
      <c r="N1" s="455"/>
      <c r="O1" s="456"/>
      <c r="P1" s="456"/>
      <c r="Q1" s="456"/>
      <c r="R1" s="455"/>
      <c r="S1" s="456"/>
      <c r="T1" s="456"/>
      <c r="U1" s="456"/>
      <c r="V1" s="456"/>
      <c r="W1" s="457"/>
      <c r="X1" s="457"/>
      <c r="Y1" s="457"/>
      <c r="Z1" s="458"/>
      <c r="AA1" s="458"/>
      <c r="AB1" s="458"/>
      <c r="AC1" s="458"/>
      <c r="AD1" s="458"/>
      <c r="AE1" s="458"/>
      <c r="AF1" s="458"/>
      <c r="AG1" s="458"/>
    </row>
    <row r="2" spans="1:33" ht="20.100000000000001" customHeight="1" x14ac:dyDescent="0.35">
      <c r="A2" s="460" t="s">
        <v>0</v>
      </c>
      <c r="B2" s="460" t="s">
        <v>207</v>
      </c>
      <c r="C2" s="461"/>
      <c r="D2" s="460"/>
      <c r="E2" s="460"/>
      <c r="F2" s="460"/>
      <c r="G2" s="460"/>
      <c r="H2" s="460"/>
      <c r="I2" s="460"/>
      <c r="J2" s="460"/>
      <c r="K2" s="460"/>
      <c r="L2" s="460"/>
      <c r="M2" s="460"/>
      <c r="N2" s="462"/>
      <c r="O2" s="463"/>
      <c r="P2" s="2865" t="s">
        <v>2</v>
      </c>
      <c r="Q2" s="2865"/>
      <c r="R2" s="462"/>
      <c r="S2" s="462"/>
      <c r="T2" s="462"/>
      <c r="U2" s="462"/>
      <c r="V2" s="462"/>
      <c r="W2" s="457"/>
      <c r="X2" s="457"/>
      <c r="Y2" s="457"/>
      <c r="Z2" s="458"/>
      <c r="AA2" s="458"/>
      <c r="AB2" s="458"/>
      <c r="AC2" s="458"/>
      <c r="AD2" s="458"/>
      <c r="AE2" s="458"/>
      <c r="AF2" s="458"/>
      <c r="AG2" s="458"/>
    </row>
    <row r="3" spans="1:33" ht="20.100000000000001" customHeight="1" x14ac:dyDescent="0.35">
      <c r="A3" s="460" t="s">
        <v>3</v>
      </c>
      <c r="B3" s="460" t="s">
        <v>4</v>
      </c>
      <c r="C3" s="461"/>
      <c r="D3" s="460"/>
      <c r="E3" s="460"/>
      <c r="F3" s="460"/>
      <c r="G3" s="460"/>
      <c r="H3" s="460"/>
      <c r="I3" s="460"/>
      <c r="J3" s="460"/>
      <c r="K3" s="460"/>
      <c r="L3" s="460"/>
      <c r="M3" s="460"/>
      <c r="N3" s="462"/>
      <c r="O3" s="464"/>
      <c r="P3" s="2866"/>
      <c r="Q3" s="2866"/>
      <c r="R3" s="462"/>
      <c r="S3" s="462"/>
      <c r="T3" s="462"/>
      <c r="U3" s="462"/>
      <c r="V3" s="462"/>
      <c r="W3" s="457"/>
      <c r="X3" s="457"/>
      <c r="Y3" s="457"/>
      <c r="Z3" s="458"/>
      <c r="AA3" s="458"/>
      <c r="AB3" s="458"/>
      <c r="AC3" s="458"/>
      <c r="AD3" s="458"/>
      <c r="AE3" s="458"/>
      <c r="AF3" s="458"/>
      <c r="AG3" s="458"/>
    </row>
    <row r="4" spans="1:33" ht="20.100000000000001" customHeight="1" x14ac:dyDescent="0.35">
      <c r="A4" s="460"/>
      <c r="B4" s="460"/>
      <c r="C4" s="460"/>
      <c r="D4" s="460"/>
      <c r="E4" s="460"/>
      <c r="F4" s="460"/>
      <c r="G4" s="460"/>
      <c r="H4" s="460"/>
      <c r="I4" s="460"/>
      <c r="J4" s="460"/>
      <c r="K4" s="460"/>
      <c r="L4" s="460"/>
      <c r="M4" s="460"/>
      <c r="N4" s="462"/>
      <c r="O4" s="462"/>
      <c r="P4" s="462"/>
      <c r="Q4" s="462"/>
      <c r="R4" s="462"/>
      <c r="S4" s="462"/>
      <c r="T4" s="462"/>
      <c r="U4" s="462"/>
      <c r="V4" s="462"/>
      <c r="W4" s="457"/>
      <c r="X4" s="457"/>
      <c r="Y4" s="457"/>
      <c r="Z4" s="458"/>
      <c r="AA4" s="458"/>
      <c r="AB4" s="458"/>
      <c r="AC4" s="458"/>
      <c r="AD4" s="458"/>
      <c r="AE4" s="458"/>
      <c r="AF4" s="458"/>
      <c r="AG4" s="458"/>
    </row>
    <row r="5" spans="1:33" ht="20.100000000000001" customHeight="1" x14ac:dyDescent="0.35">
      <c r="A5" s="460" t="s">
        <v>5</v>
      </c>
      <c r="B5" s="460"/>
      <c r="C5" s="460"/>
      <c r="D5" s="460"/>
      <c r="E5" s="460"/>
      <c r="F5" s="460"/>
      <c r="G5" s="460"/>
      <c r="H5" s="460"/>
      <c r="I5" s="460"/>
      <c r="J5" s="460"/>
      <c r="K5" s="460"/>
      <c r="L5" s="460"/>
      <c r="M5" s="460"/>
      <c r="N5" s="462"/>
      <c r="O5" s="462"/>
      <c r="P5" s="462"/>
      <c r="Q5" s="462"/>
      <c r="R5" s="462"/>
      <c r="S5" s="462"/>
      <c r="T5" s="462"/>
      <c r="U5" s="462"/>
      <c r="V5" s="462"/>
      <c r="W5" s="457"/>
      <c r="X5" s="457"/>
      <c r="Y5" s="457"/>
      <c r="Z5" s="458"/>
      <c r="AA5" s="458"/>
      <c r="AB5" s="458"/>
      <c r="AC5" s="458"/>
      <c r="AD5" s="458"/>
      <c r="AE5" s="458"/>
      <c r="AF5" s="458"/>
      <c r="AG5" s="458"/>
    </row>
    <row r="6" spans="1:33" ht="20.100000000000001" customHeight="1" x14ac:dyDescent="0.35">
      <c r="A6" s="460" t="s">
        <v>6</v>
      </c>
      <c r="B6" s="460"/>
      <c r="C6" s="460"/>
      <c r="D6" s="460"/>
      <c r="E6" s="460"/>
      <c r="F6" s="460"/>
      <c r="G6" s="460"/>
      <c r="H6" s="460"/>
      <c r="I6" s="460"/>
      <c r="J6" s="460"/>
      <c r="K6" s="460"/>
      <c r="L6" s="460"/>
      <c r="M6" s="460"/>
      <c r="N6" s="462"/>
      <c r="O6" s="462"/>
      <c r="P6" s="462"/>
      <c r="Q6" s="462"/>
      <c r="R6" s="462"/>
      <c r="S6" s="462"/>
      <c r="T6" s="462"/>
      <c r="U6" s="462"/>
      <c r="V6" s="462"/>
      <c r="W6" s="457"/>
      <c r="X6" s="457"/>
      <c r="Y6" s="457"/>
      <c r="Z6" s="458"/>
      <c r="AA6" s="458"/>
      <c r="AB6" s="458"/>
      <c r="AC6" s="458"/>
      <c r="AD6" s="458"/>
      <c r="AE6" s="458"/>
      <c r="AF6" s="458"/>
      <c r="AG6" s="458"/>
    </row>
    <row r="7" spans="1:33" ht="20.100000000000001" customHeight="1" x14ac:dyDescent="0.35">
      <c r="A7" s="460" t="s">
        <v>7</v>
      </c>
      <c r="B7" s="460"/>
      <c r="C7" s="460"/>
      <c r="D7" s="460"/>
      <c r="E7" s="460"/>
      <c r="F7" s="460"/>
      <c r="G7" s="460"/>
      <c r="H7" s="460"/>
      <c r="I7" s="460"/>
      <c r="J7" s="460"/>
      <c r="K7" s="460"/>
      <c r="L7" s="460"/>
      <c r="M7" s="460"/>
      <c r="N7" s="462"/>
      <c r="O7" s="462"/>
      <c r="P7" s="462"/>
      <c r="Q7" s="462"/>
      <c r="R7" s="462"/>
      <c r="S7" s="462"/>
      <c r="T7" s="462"/>
      <c r="U7" s="462"/>
      <c r="V7" s="462"/>
      <c r="W7" s="457"/>
      <c r="X7" s="457"/>
      <c r="Y7" s="457"/>
      <c r="Z7" s="458"/>
      <c r="AA7" s="458"/>
      <c r="AB7" s="458"/>
      <c r="AC7" s="458"/>
      <c r="AD7" s="458"/>
      <c r="AE7" s="458"/>
      <c r="AF7" s="458"/>
      <c r="AG7" s="458"/>
    </row>
    <row r="8" spans="1:33" ht="20.100000000000001" customHeight="1" thickBot="1" x14ac:dyDescent="0.4">
      <c r="A8" s="460" t="s">
        <v>8</v>
      </c>
      <c r="B8" s="460"/>
      <c r="C8" s="460"/>
      <c r="D8" s="460"/>
      <c r="E8" s="460"/>
      <c r="F8" s="460"/>
      <c r="G8" s="465"/>
      <c r="H8" s="465"/>
      <c r="I8" s="460"/>
      <c r="J8" s="460"/>
      <c r="K8" s="460"/>
      <c r="L8" s="460"/>
      <c r="M8" s="460"/>
      <c r="N8" s="466"/>
      <c r="O8" s="467"/>
      <c r="P8" s="468" t="s">
        <v>9</v>
      </c>
      <c r="Q8" s="468"/>
      <c r="R8" s="462"/>
      <c r="S8" s="462"/>
      <c r="T8" s="462"/>
      <c r="U8" s="462"/>
      <c r="V8" s="462"/>
      <c r="W8" s="457"/>
      <c r="X8" s="457"/>
      <c r="Y8" s="457"/>
      <c r="Z8" s="458"/>
      <c r="AA8" s="458"/>
      <c r="AB8" s="458"/>
      <c r="AC8" s="458"/>
      <c r="AD8" s="458"/>
      <c r="AE8" s="458"/>
      <c r="AF8" s="458"/>
      <c r="AG8" s="458"/>
    </row>
    <row r="9" spans="1:33" ht="20.100000000000001" customHeight="1" thickBot="1" x14ac:dyDescent="0.4">
      <c r="A9" s="2867" t="s">
        <v>10</v>
      </c>
      <c r="B9" s="2870" t="s">
        <v>11</v>
      </c>
      <c r="C9" s="469" t="s">
        <v>10</v>
      </c>
      <c r="D9" s="2870" t="s">
        <v>13</v>
      </c>
      <c r="E9" s="2870" t="s">
        <v>14</v>
      </c>
      <c r="F9" s="2873" t="s">
        <v>15</v>
      </c>
      <c r="G9" s="2874"/>
      <c r="H9" s="2874"/>
      <c r="I9" s="2874"/>
      <c r="J9" s="2874"/>
      <c r="K9" s="2874"/>
      <c r="L9" s="2874"/>
      <c r="M9" s="2875"/>
      <c r="N9" s="2876" t="s">
        <v>16</v>
      </c>
      <c r="O9" s="2876" t="s">
        <v>17</v>
      </c>
      <c r="P9" s="2876" t="s">
        <v>18</v>
      </c>
      <c r="Q9" s="774" t="s">
        <v>19</v>
      </c>
      <c r="R9" s="471"/>
      <c r="S9" s="471"/>
      <c r="T9" s="471"/>
      <c r="U9" s="471"/>
      <c r="V9" s="471"/>
      <c r="W9" s="2888" t="s">
        <v>107</v>
      </c>
      <c r="X9" s="2885"/>
      <c r="Y9" s="2885"/>
      <c r="Z9" s="2885"/>
      <c r="AA9" s="2885"/>
      <c r="AB9" s="2885"/>
      <c r="AC9" s="2885"/>
      <c r="AD9" s="2885"/>
      <c r="AE9" s="2885"/>
      <c r="AF9" s="2885"/>
      <c r="AG9" s="458"/>
    </row>
    <row r="10" spans="1:33" ht="20.100000000000001" customHeight="1" thickBot="1" x14ac:dyDescent="0.4">
      <c r="A10" s="2868"/>
      <c r="B10" s="2871"/>
      <c r="C10" s="472" t="s">
        <v>208</v>
      </c>
      <c r="D10" s="2871"/>
      <c r="E10" s="2871"/>
      <c r="F10" s="2889" t="s">
        <v>20</v>
      </c>
      <c r="G10" s="2889"/>
      <c r="H10" s="2889" t="s">
        <v>21</v>
      </c>
      <c r="I10" s="2889"/>
      <c r="J10" s="2889" t="s">
        <v>22</v>
      </c>
      <c r="K10" s="2889"/>
      <c r="L10" s="2889" t="s">
        <v>23</v>
      </c>
      <c r="M10" s="2889"/>
      <c r="N10" s="2877"/>
      <c r="O10" s="2877"/>
      <c r="P10" s="2877"/>
      <c r="Q10" s="2890" t="s">
        <v>24</v>
      </c>
      <c r="R10" s="471"/>
      <c r="S10" s="471"/>
      <c r="T10" s="471"/>
      <c r="U10" s="471"/>
      <c r="V10" s="471"/>
      <c r="W10" s="2888" t="s">
        <v>108</v>
      </c>
      <c r="X10" s="2885" t="s">
        <v>109</v>
      </c>
      <c r="Y10" s="2885" t="s">
        <v>108</v>
      </c>
      <c r="Z10" s="2885" t="s">
        <v>110</v>
      </c>
      <c r="AA10" s="2885" t="s">
        <v>108</v>
      </c>
      <c r="AB10" s="2886" t="s">
        <v>111</v>
      </c>
      <c r="AC10" s="2885" t="s">
        <v>108</v>
      </c>
      <c r="AD10" s="2886" t="s">
        <v>112</v>
      </c>
      <c r="AE10" s="2887" t="s">
        <v>113</v>
      </c>
      <c r="AF10" s="2879" t="s">
        <v>114</v>
      </c>
      <c r="AG10" s="458"/>
    </row>
    <row r="11" spans="1:33" ht="20.100000000000001" customHeight="1" thickBot="1" x14ac:dyDescent="0.4">
      <c r="A11" s="2869"/>
      <c r="B11" s="2872"/>
      <c r="C11" s="473" t="s">
        <v>209</v>
      </c>
      <c r="D11" s="2872"/>
      <c r="E11" s="2872"/>
      <c r="F11" s="474" t="s">
        <v>25</v>
      </c>
      <c r="G11" s="474" t="s">
        <v>26</v>
      </c>
      <c r="H11" s="474" t="s">
        <v>25</v>
      </c>
      <c r="I11" s="474" t="s">
        <v>26</v>
      </c>
      <c r="J11" s="474" t="s">
        <v>25</v>
      </c>
      <c r="K11" s="474" t="s">
        <v>26</v>
      </c>
      <c r="L11" s="474" t="s">
        <v>25</v>
      </c>
      <c r="M11" s="474" t="s">
        <v>26</v>
      </c>
      <c r="N11" s="2878"/>
      <c r="O11" s="2878"/>
      <c r="P11" s="2878"/>
      <c r="Q11" s="2891"/>
      <c r="R11" s="453"/>
      <c r="S11" s="455" t="s">
        <v>20</v>
      </c>
      <c r="T11" s="455" t="s">
        <v>27</v>
      </c>
      <c r="U11" s="455" t="s">
        <v>28</v>
      </c>
      <c r="V11" s="455" t="s">
        <v>29</v>
      </c>
      <c r="W11" s="2888"/>
      <c r="X11" s="2885"/>
      <c r="Y11" s="2885"/>
      <c r="Z11" s="2885"/>
      <c r="AA11" s="2885"/>
      <c r="AB11" s="2886"/>
      <c r="AC11" s="2885"/>
      <c r="AD11" s="2886"/>
      <c r="AE11" s="2887"/>
      <c r="AF11" s="2879"/>
      <c r="AG11" s="458"/>
    </row>
    <row r="12" spans="1:33" ht="20.100000000000001" customHeight="1" x14ac:dyDescent="0.35">
      <c r="A12" s="476">
        <v>1</v>
      </c>
      <c r="B12" s="477">
        <v>43559</v>
      </c>
      <c r="C12" s="478">
        <v>381</v>
      </c>
      <c r="D12" s="479" t="s">
        <v>41</v>
      </c>
      <c r="E12" s="480" t="s">
        <v>31</v>
      </c>
      <c r="F12" s="481">
        <v>4</v>
      </c>
      <c r="G12" s="482">
        <f t="shared" ref="G12:G18" si="0">F12*S12</f>
        <v>5327272</v>
      </c>
      <c r="H12" s="483">
        <v>1</v>
      </c>
      <c r="I12" s="484">
        <f t="shared" ref="I12:I18" si="1">H12*T12</f>
        <v>1931818</v>
      </c>
      <c r="J12" s="485">
        <v>4</v>
      </c>
      <c r="K12" s="484">
        <f t="shared" ref="K12:K18" si="2">J12*U12</f>
        <v>8927272</v>
      </c>
      <c r="L12" s="486">
        <v>1</v>
      </c>
      <c r="M12" s="484">
        <f t="shared" ref="M12:M18" si="3">L12*V12</f>
        <v>431818</v>
      </c>
      <c r="N12" s="487">
        <f t="shared" ref="N12:O18" si="4">+L12+J12+H12+F12</f>
        <v>10</v>
      </c>
      <c r="O12" s="488">
        <f t="shared" si="4"/>
        <v>16618180</v>
      </c>
      <c r="P12" s="489">
        <f t="shared" ref="P12:P18" si="5">+N12*40000</f>
        <v>400000</v>
      </c>
      <c r="Q12" s="490"/>
      <c r="R12" s="462"/>
      <c r="S12" s="456">
        <f t="shared" ref="S12:S18" si="6">1331818</f>
        <v>1331818</v>
      </c>
      <c r="T12" s="456">
        <f t="shared" ref="T12:T18" si="7">1931818</f>
        <v>1931818</v>
      </c>
      <c r="U12" s="456">
        <f t="shared" ref="U12:U18" si="8">2231818</f>
        <v>2231818</v>
      </c>
      <c r="V12" s="456">
        <f t="shared" ref="V12:V18" si="9">431818</f>
        <v>431818</v>
      </c>
      <c r="W12" s="491">
        <v>43557</v>
      </c>
      <c r="X12" s="488">
        <v>16618180</v>
      </c>
      <c r="Y12" s="491"/>
      <c r="Z12" s="488"/>
      <c r="AA12" s="488"/>
      <c r="AB12" s="492"/>
      <c r="AC12" s="492"/>
      <c r="AD12" s="493"/>
      <c r="AE12" s="494">
        <f>X12+Z12+AB12+AD12</f>
        <v>16618180</v>
      </c>
      <c r="AF12" s="495">
        <f t="shared" ref="AF12:AF17" si="10">O12-AE12</f>
        <v>0</v>
      </c>
      <c r="AG12" s="496"/>
    </row>
    <row r="13" spans="1:33" ht="20.100000000000001" customHeight="1" x14ac:dyDescent="0.35">
      <c r="A13" s="497">
        <f>+A12+1</f>
        <v>2</v>
      </c>
      <c r="B13" s="477">
        <f>+B12</f>
        <v>43559</v>
      </c>
      <c r="C13" s="498">
        <f>+C12+1</f>
        <v>382</v>
      </c>
      <c r="D13" s="479" t="s">
        <v>52</v>
      </c>
      <c r="E13" s="480" t="s">
        <v>43</v>
      </c>
      <c r="F13" s="499">
        <v>5</v>
      </c>
      <c r="G13" s="482">
        <f t="shared" si="0"/>
        <v>6659090</v>
      </c>
      <c r="H13" s="483"/>
      <c r="I13" s="484">
        <f t="shared" si="1"/>
        <v>0</v>
      </c>
      <c r="J13" s="485">
        <v>4</v>
      </c>
      <c r="K13" s="484">
        <f t="shared" si="2"/>
        <v>8927272</v>
      </c>
      <c r="L13" s="486">
        <v>1</v>
      </c>
      <c r="M13" s="484">
        <f t="shared" si="3"/>
        <v>431818</v>
      </c>
      <c r="N13" s="500">
        <f t="shared" si="4"/>
        <v>10</v>
      </c>
      <c r="O13" s="488">
        <f t="shared" si="4"/>
        <v>16018180</v>
      </c>
      <c r="P13" s="489">
        <f t="shared" si="5"/>
        <v>400000</v>
      </c>
      <c r="Q13" s="490"/>
      <c r="R13" s="462"/>
      <c r="S13" s="456">
        <f t="shared" si="6"/>
        <v>1331818</v>
      </c>
      <c r="T13" s="456">
        <f t="shared" si="7"/>
        <v>1931818</v>
      </c>
      <c r="U13" s="456">
        <f t="shared" si="8"/>
        <v>2231818</v>
      </c>
      <c r="V13" s="456">
        <f t="shared" si="9"/>
        <v>431818</v>
      </c>
      <c r="W13" s="491">
        <v>43557</v>
      </c>
      <c r="X13" s="488">
        <v>16018180</v>
      </c>
      <c r="Y13" s="491"/>
      <c r="Z13" s="488"/>
      <c r="AA13" s="488"/>
      <c r="AB13" s="492"/>
      <c r="AC13" s="492"/>
      <c r="AD13" s="493"/>
      <c r="AE13" s="494">
        <f t="shared" ref="AE13:AE18" si="11">X13+Z13+AB13+AD13</f>
        <v>16018180</v>
      </c>
      <c r="AF13" s="495">
        <f t="shared" si="10"/>
        <v>0</v>
      </c>
      <c r="AG13" s="458"/>
    </row>
    <row r="14" spans="1:33" ht="19.5" customHeight="1" x14ac:dyDescent="0.35">
      <c r="A14" s="497">
        <f>+A13+1</f>
        <v>3</v>
      </c>
      <c r="B14" s="477">
        <f>+B13</f>
        <v>43559</v>
      </c>
      <c r="C14" s="498">
        <f>+C13+1</f>
        <v>383</v>
      </c>
      <c r="D14" s="479" t="s">
        <v>39</v>
      </c>
      <c r="E14" s="480" t="s">
        <v>43</v>
      </c>
      <c r="F14" s="499">
        <v>4</v>
      </c>
      <c r="G14" s="482">
        <f t="shared" si="0"/>
        <v>5327272</v>
      </c>
      <c r="H14" s="483">
        <v>1</v>
      </c>
      <c r="I14" s="484">
        <f t="shared" si="1"/>
        <v>1931818</v>
      </c>
      <c r="J14" s="485">
        <v>4</v>
      </c>
      <c r="K14" s="484">
        <f t="shared" si="2"/>
        <v>8927272</v>
      </c>
      <c r="L14" s="486">
        <v>1</v>
      </c>
      <c r="M14" s="484">
        <f t="shared" si="3"/>
        <v>431818</v>
      </c>
      <c r="N14" s="500">
        <f t="shared" si="4"/>
        <v>10</v>
      </c>
      <c r="O14" s="488">
        <f t="shared" si="4"/>
        <v>16618180</v>
      </c>
      <c r="P14" s="489">
        <f t="shared" si="5"/>
        <v>400000</v>
      </c>
      <c r="Q14" s="490"/>
      <c r="R14" s="462"/>
      <c r="S14" s="456">
        <f t="shared" si="6"/>
        <v>1331818</v>
      </c>
      <c r="T14" s="456">
        <f t="shared" si="7"/>
        <v>1931818</v>
      </c>
      <c r="U14" s="456">
        <f t="shared" si="8"/>
        <v>2231818</v>
      </c>
      <c r="V14" s="456">
        <f t="shared" si="9"/>
        <v>431818</v>
      </c>
      <c r="W14" s="491">
        <v>43556</v>
      </c>
      <c r="X14" s="488">
        <v>5868114</v>
      </c>
      <c r="Y14" s="491">
        <v>43557</v>
      </c>
      <c r="Z14" s="488">
        <v>500000</v>
      </c>
      <c r="AA14" s="491">
        <v>43530</v>
      </c>
      <c r="AB14" s="492">
        <v>10250000</v>
      </c>
      <c r="AC14" s="492"/>
      <c r="AD14" s="493"/>
      <c r="AE14" s="494">
        <f t="shared" si="11"/>
        <v>16618114</v>
      </c>
      <c r="AF14" s="495">
        <f t="shared" si="10"/>
        <v>66</v>
      </c>
      <c r="AG14" s="458"/>
    </row>
    <row r="15" spans="1:33" ht="18" customHeight="1" x14ac:dyDescent="0.35">
      <c r="A15" s="497">
        <f>+A14+1</f>
        <v>4</v>
      </c>
      <c r="B15" s="477">
        <f>+B14</f>
        <v>43559</v>
      </c>
      <c r="C15" s="498">
        <f>+C14+1</f>
        <v>384</v>
      </c>
      <c r="D15" s="479" t="s">
        <v>48</v>
      </c>
      <c r="E15" s="480" t="s">
        <v>43</v>
      </c>
      <c r="F15" s="499">
        <v>4</v>
      </c>
      <c r="G15" s="482">
        <f t="shared" si="0"/>
        <v>5327272</v>
      </c>
      <c r="H15" s="483"/>
      <c r="I15" s="484">
        <f t="shared" si="1"/>
        <v>0</v>
      </c>
      <c r="J15" s="485">
        <v>5</v>
      </c>
      <c r="K15" s="484">
        <f t="shared" si="2"/>
        <v>11159090</v>
      </c>
      <c r="L15" s="486">
        <v>1</v>
      </c>
      <c r="M15" s="484">
        <f t="shared" si="3"/>
        <v>431818</v>
      </c>
      <c r="N15" s="500">
        <f t="shared" si="4"/>
        <v>10</v>
      </c>
      <c r="O15" s="488">
        <f t="shared" si="4"/>
        <v>16918180</v>
      </c>
      <c r="P15" s="489">
        <f t="shared" si="5"/>
        <v>400000</v>
      </c>
      <c r="Q15" s="490"/>
      <c r="R15" s="462"/>
      <c r="S15" s="456">
        <f t="shared" si="6"/>
        <v>1331818</v>
      </c>
      <c r="T15" s="456">
        <f t="shared" si="7"/>
        <v>1931818</v>
      </c>
      <c r="U15" s="456">
        <f t="shared" si="8"/>
        <v>2231818</v>
      </c>
      <c r="V15" s="456">
        <f t="shared" si="9"/>
        <v>431818</v>
      </c>
      <c r="W15" s="491">
        <v>43557</v>
      </c>
      <c r="X15" s="488">
        <v>16918180</v>
      </c>
      <c r="Y15" s="501"/>
      <c r="Z15" s="488"/>
      <c r="AA15" s="488"/>
      <c r="AB15" s="492"/>
      <c r="AC15" s="492"/>
      <c r="AD15" s="493"/>
      <c r="AE15" s="494">
        <f t="shared" si="11"/>
        <v>16918180</v>
      </c>
      <c r="AF15" s="495">
        <f t="shared" si="10"/>
        <v>0</v>
      </c>
      <c r="AG15" s="458"/>
    </row>
    <row r="16" spans="1:33" ht="20.100000000000001" customHeight="1" x14ac:dyDescent="0.35">
      <c r="A16" s="497">
        <f>+A15+1</f>
        <v>5</v>
      </c>
      <c r="B16" s="477">
        <f>+B15</f>
        <v>43559</v>
      </c>
      <c r="C16" s="498">
        <f>+C15+1</f>
        <v>385</v>
      </c>
      <c r="D16" s="479" t="s">
        <v>101</v>
      </c>
      <c r="E16" s="480" t="s">
        <v>88</v>
      </c>
      <c r="F16" s="499">
        <v>5</v>
      </c>
      <c r="G16" s="482">
        <f t="shared" si="0"/>
        <v>6659090</v>
      </c>
      <c r="H16" s="483"/>
      <c r="I16" s="484">
        <f t="shared" si="1"/>
        <v>0</v>
      </c>
      <c r="J16" s="485">
        <v>4</v>
      </c>
      <c r="K16" s="484">
        <f t="shared" si="2"/>
        <v>8927272</v>
      </c>
      <c r="L16" s="486">
        <v>1</v>
      </c>
      <c r="M16" s="484">
        <f t="shared" si="3"/>
        <v>431818</v>
      </c>
      <c r="N16" s="500">
        <f t="shared" si="4"/>
        <v>10</v>
      </c>
      <c r="O16" s="488">
        <f t="shared" si="4"/>
        <v>16018180</v>
      </c>
      <c r="P16" s="489">
        <f t="shared" si="5"/>
        <v>400000</v>
      </c>
      <c r="Q16" s="490"/>
      <c r="R16" s="462"/>
      <c r="S16" s="456">
        <f t="shared" si="6"/>
        <v>1331818</v>
      </c>
      <c r="T16" s="456">
        <f t="shared" si="7"/>
        <v>1931818</v>
      </c>
      <c r="U16" s="456">
        <f t="shared" si="8"/>
        <v>2231818</v>
      </c>
      <c r="V16" s="456">
        <f t="shared" si="9"/>
        <v>431818</v>
      </c>
      <c r="W16" s="491">
        <v>43557</v>
      </c>
      <c r="X16" s="488">
        <v>16018180</v>
      </c>
      <c r="Y16" s="488"/>
      <c r="Z16" s="488"/>
      <c r="AA16" s="488"/>
      <c r="AB16" s="492"/>
      <c r="AC16" s="492"/>
      <c r="AD16" s="493"/>
      <c r="AE16" s="494">
        <f t="shared" si="11"/>
        <v>16018180</v>
      </c>
      <c r="AF16" s="495">
        <f t="shared" si="10"/>
        <v>0</v>
      </c>
      <c r="AG16" s="458"/>
    </row>
    <row r="17" spans="1:33" ht="18.75" customHeight="1" x14ac:dyDescent="0.35">
      <c r="A17" s="497">
        <f>+A16+1</f>
        <v>6</v>
      </c>
      <c r="B17" s="477">
        <f>+B16</f>
        <v>43559</v>
      </c>
      <c r="C17" s="498">
        <f>+C16+1</f>
        <v>386</v>
      </c>
      <c r="D17" s="479" t="s">
        <v>55</v>
      </c>
      <c r="E17" s="480" t="s">
        <v>88</v>
      </c>
      <c r="F17" s="499">
        <v>5</v>
      </c>
      <c r="G17" s="482">
        <f t="shared" si="0"/>
        <v>6659090</v>
      </c>
      <c r="H17" s="483"/>
      <c r="I17" s="484">
        <f t="shared" si="1"/>
        <v>0</v>
      </c>
      <c r="J17" s="485">
        <v>4</v>
      </c>
      <c r="K17" s="484">
        <f t="shared" si="2"/>
        <v>8927272</v>
      </c>
      <c r="L17" s="486">
        <v>1</v>
      </c>
      <c r="M17" s="484">
        <f t="shared" si="3"/>
        <v>431818</v>
      </c>
      <c r="N17" s="500">
        <f t="shared" si="4"/>
        <v>10</v>
      </c>
      <c r="O17" s="488">
        <f t="shared" si="4"/>
        <v>16018180</v>
      </c>
      <c r="P17" s="489">
        <f t="shared" si="5"/>
        <v>400000</v>
      </c>
      <c r="Q17" s="490"/>
      <c r="R17" s="462"/>
      <c r="S17" s="456">
        <f t="shared" si="6"/>
        <v>1331818</v>
      </c>
      <c r="T17" s="456">
        <f t="shared" si="7"/>
        <v>1931818</v>
      </c>
      <c r="U17" s="456">
        <f t="shared" si="8"/>
        <v>2231818</v>
      </c>
      <c r="V17" s="456">
        <f t="shared" si="9"/>
        <v>431818</v>
      </c>
      <c r="W17" s="491">
        <v>43559</v>
      </c>
      <c r="X17" s="488">
        <v>16018180</v>
      </c>
      <c r="Y17" s="491"/>
      <c r="Z17" s="488"/>
      <c r="AA17" s="488"/>
      <c r="AB17" s="492"/>
      <c r="AC17" s="492"/>
      <c r="AD17" s="493"/>
      <c r="AE17" s="494">
        <f t="shared" si="11"/>
        <v>16018180</v>
      </c>
      <c r="AF17" s="495">
        <f t="shared" si="10"/>
        <v>0</v>
      </c>
      <c r="AG17" s="458"/>
    </row>
    <row r="18" spans="1:33" ht="24" thickBot="1" x14ac:dyDescent="0.4">
      <c r="A18" s="497"/>
      <c r="B18" s="502"/>
      <c r="C18" s="503"/>
      <c r="D18" s="504"/>
      <c r="E18" s="480"/>
      <c r="F18" s="499"/>
      <c r="G18" s="482">
        <f t="shared" si="0"/>
        <v>0</v>
      </c>
      <c r="H18" s="483"/>
      <c r="I18" s="484">
        <f t="shared" si="1"/>
        <v>0</v>
      </c>
      <c r="J18" s="485"/>
      <c r="K18" s="484">
        <f t="shared" si="2"/>
        <v>0</v>
      </c>
      <c r="L18" s="486"/>
      <c r="M18" s="484">
        <f t="shared" si="3"/>
        <v>0</v>
      </c>
      <c r="N18" s="487">
        <f t="shared" si="4"/>
        <v>0</v>
      </c>
      <c r="O18" s="488">
        <f t="shared" si="4"/>
        <v>0</v>
      </c>
      <c r="P18" s="489">
        <f t="shared" si="5"/>
        <v>0</v>
      </c>
      <c r="Q18" s="490"/>
      <c r="R18" s="462"/>
      <c r="S18" s="456">
        <f t="shared" si="6"/>
        <v>1331818</v>
      </c>
      <c r="T18" s="456">
        <f t="shared" si="7"/>
        <v>1931818</v>
      </c>
      <c r="U18" s="456">
        <f t="shared" si="8"/>
        <v>2231818</v>
      </c>
      <c r="V18" s="456">
        <f t="shared" si="9"/>
        <v>431818</v>
      </c>
      <c r="W18" s="491"/>
      <c r="X18" s="488"/>
      <c r="Y18" s="488"/>
      <c r="Z18" s="488"/>
      <c r="AA18" s="488"/>
      <c r="AB18" s="492"/>
      <c r="AC18" s="492"/>
      <c r="AD18" s="493"/>
      <c r="AE18" s="494">
        <f t="shared" si="11"/>
        <v>0</v>
      </c>
      <c r="AF18" s="495">
        <f>O23-AE18</f>
        <v>0</v>
      </c>
      <c r="AG18" s="458"/>
    </row>
    <row r="19" spans="1:33" ht="18.75" customHeight="1" thickBot="1" x14ac:dyDescent="0.4">
      <c r="A19" s="2880" t="s">
        <v>60</v>
      </c>
      <c r="B19" s="2881"/>
      <c r="C19" s="2881"/>
      <c r="D19" s="2881"/>
      <c r="E19" s="2881"/>
      <c r="F19" s="505">
        <f t="shared" ref="F19:P19" si="12">SUM(F12:F18)</f>
        <v>27</v>
      </c>
      <c r="G19" s="505">
        <f t="shared" si="12"/>
        <v>35959086</v>
      </c>
      <c r="H19" s="505">
        <f t="shared" si="12"/>
        <v>2</v>
      </c>
      <c r="I19" s="505">
        <f t="shared" si="12"/>
        <v>3863636</v>
      </c>
      <c r="J19" s="505">
        <f t="shared" si="12"/>
        <v>25</v>
      </c>
      <c r="K19" s="505">
        <f t="shared" si="12"/>
        <v>55795450</v>
      </c>
      <c r="L19" s="505">
        <f t="shared" si="12"/>
        <v>6</v>
      </c>
      <c r="M19" s="505">
        <f t="shared" si="12"/>
        <v>2590908</v>
      </c>
      <c r="N19" s="505">
        <f t="shared" si="12"/>
        <v>60</v>
      </c>
      <c r="O19" s="505">
        <f t="shared" si="12"/>
        <v>98209080</v>
      </c>
      <c r="P19" s="505">
        <f t="shared" si="12"/>
        <v>2400000</v>
      </c>
      <c r="Q19" s="506"/>
      <c r="R19" s="462"/>
      <c r="S19" s="456"/>
      <c r="T19" s="456"/>
      <c r="U19" s="456"/>
      <c r="V19" s="456"/>
      <c r="W19" s="507" t="s">
        <v>115</v>
      </c>
      <c r="X19" s="508">
        <f t="shared" ref="X19:AE19" si="13">SUM(X12:X17)</f>
        <v>87459014</v>
      </c>
      <c r="Y19" s="508">
        <f t="shared" si="13"/>
        <v>43557</v>
      </c>
      <c r="Z19" s="508">
        <f t="shared" si="13"/>
        <v>500000</v>
      </c>
      <c r="AA19" s="508">
        <f t="shared" si="13"/>
        <v>43530</v>
      </c>
      <c r="AB19" s="508">
        <f t="shared" si="13"/>
        <v>10250000</v>
      </c>
      <c r="AC19" s="508">
        <f t="shared" si="13"/>
        <v>0</v>
      </c>
      <c r="AD19" s="508">
        <f t="shared" si="13"/>
        <v>0</v>
      </c>
      <c r="AE19" s="508">
        <f t="shared" si="13"/>
        <v>98209014</v>
      </c>
      <c r="AF19" s="508">
        <f>SUM(AF12:AF18)</f>
        <v>66</v>
      </c>
      <c r="AG19" s="458"/>
    </row>
    <row r="20" spans="1:33" ht="18.75" customHeight="1" x14ac:dyDescent="0.35">
      <c r="A20" s="460" t="s">
        <v>61</v>
      </c>
      <c r="B20" s="460"/>
      <c r="C20" s="460"/>
      <c r="D20" s="460"/>
      <c r="E20" s="460"/>
      <c r="F20" s="509"/>
      <c r="G20" s="460"/>
      <c r="H20" s="460"/>
      <c r="I20" s="460"/>
      <c r="J20" s="460"/>
      <c r="K20" s="460"/>
      <c r="L20" s="460"/>
      <c r="M20" s="460"/>
      <c r="N20" s="462"/>
      <c r="O20" s="462"/>
      <c r="P20" s="510"/>
      <c r="Q20" s="462"/>
      <c r="R20" s="462"/>
      <c r="S20" s="456"/>
      <c r="T20" s="456"/>
      <c r="U20" s="456"/>
      <c r="V20" s="456"/>
      <c r="W20" s="457"/>
      <c r="X20" s="457"/>
      <c r="Y20" s="457"/>
      <c r="Z20" s="458"/>
      <c r="AA20" s="458"/>
      <c r="AB20" s="458"/>
      <c r="AC20" s="458"/>
      <c r="AD20" s="458"/>
      <c r="AE20" s="458"/>
      <c r="AF20" s="458"/>
      <c r="AG20" s="458"/>
    </row>
    <row r="21" spans="1:33" ht="18.75" customHeight="1" x14ac:dyDescent="0.35">
      <c r="A21" s="460"/>
      <c r="B21" s="460"/>
      <c r="C21" s="460"/>
      <c r="D21" s="460"/>
      <c r="E21" s="460"/>
      <c r="F21" s="509"/>
      <c r="G21" s="460"/>
      <c r="H21" s="509"/>
      <c r="I21" s="511"/>
      <c r="J21" s="509"/>
      <c r="K21" s="460"/>
      <c r="L21" s="509"/>
      <c r="M21" s="460"/>
      <c r="N21" s="460"/>
      <c r="O21" s="2882" t="s">
        <v>62</v>
      </c>
      <c r="P21" s="2882"/>
      <c r="Q21" s="2882"/>
      <c r="R21" s="462"/>
      <c r="S21" s="462"/>
      <c r="T21" s="462"/>
      <c r="U21" s="462"/>
      <c r="V21" s="462"/>
      <c r="W21" s="457"/>
      <c r="X21" s="457"/>
      <c r="Y21" s="457"/>
      <c r="Z21" s="458"/>
      <c r="AA21" s="458"/>
      <c r="AB21" s="458"/>
      <c r="AC21" s="458"/>
      <c r="AD21" s="458"/>
      <c r="AE21" s="458"/>
      <c r="AF21" s="458"/>
      <c r="AG21" s="458"/>
    </row>
    <row r="22" spans="1:33" ht="18.75" customHeight="1" x14ac:dyDescent="0.35">
      <c r="A22" s="460"/>
      <c r="B22" s="460"/>
      <c r="C22" s="460"/>
      <c r="D22" s="460"/>
      <c r="E22" s="460"/>
      <c r="F22" s="512"/>
      <c r="G22" s="460"/>
      <c r="H22" s="512"/>
      <c r="I22" s="460"/>
      <c r="J22" s="512"/>
      <c r="K22" s="460"/>
      <c r="L22" s="512"/>
      <c r="M22" s="460"/>
      <c r="N22" s="512"/>
      <c r="O22" s="512"/>
      <c r="P22" s="512"/>
      <c r="Q22" s="512"/>
      <c r="R22" s="462"/>
      <c r="S22" s="462"/>
      <c r="T22" s="462"/>
      <c r="U22" s="462"/>
      <c r="V22" s="462"/>
      <c r="W22" s="457"/>
      <c r="X22" s="457"/>
      <c r="Y22" s="457"/>
      <c r="Z22" s="458"/>
      <c r="AA22" s="458"/>
      <c r="AB22" s="458"/>
      <c r="AC22" s="458"/>
      <c r="AD22" s="458"/>
      <c r="AE22" s="458"/>
      <c r="AF22" s="458"/>
      <c r="AG22" s="458"/>
    </row>
    <row r="23" spans="1:33" ht="18.75" customHeight="1" x14ac:dyDescent="0.35">
      <c r="A23" s="460"/>
      <c r="B23" s="460"/>
      <c r="C23" s="460"/>
      <c r="D23" s="460"/>
      <c r="E23" s="460"/>
      <c r="F23" s="513"/>
      <c r="G23" s="460"/>
      <c r="H23" s="513"/>
      <c r="I23" s="460"/>
      <c r="J23" s="513"/>
      <c r="K23" s="460"/>
      <c r="L23" s="513"/>
      <c r="M23" s="460"/>
      <c r="N23" s="460"/>
      <c r="O23" s="462"/>
      <c r="P23" s="462"/>
      <c r="Q23" s="462"/>
      <c r="R23" s="462"/>
      <c r="S23" s="462"/>
      <c r="T23" s="462"/>
      <c r="U23" s="462"/>
      <c r="V23" s="462"/>
      <c r="W23" s="457"/>
      <c r="X23" s="457"/>
      <c r="Y23" s="457"/>
      <c r="Z23" s="458"/>
      <c r="AA23" s="458"/>
      <c r="AB23" s="458"/>
      <c r="AC23" s="458"/>
      <c r="AD23" s="458"/>
      <c r="AE23" s="458"/>
      <c r="AF23" s="458"/>
      <c r="AG23" s="496"/>
    </row>
    <row r="24" spans="1:33" ht="18.75" customHeight="1" x14ac:dyDescent="0.35">
      <c r="A24" s="460"/>
      <c r="B24" s="460"/>
      <c r="C24" s="460"/>
      <c r="D24" s="460"/>
      <c r="E24" s="460"/>
      <c r="F24" s="460"/>
      <c r="G24" s="460"/>
      <c r="H24" s="460"/>
      <c r="I24" s="460"/>
      <c r="J24" s="460"/>
      <c r="K24" s="460"/>
      <c r="L24" s="460"/>
      <c r="M24" s="460"/>
      <c r="N24" s="460"/>
      <c r="O24" s="462"/>
      <c r="P24" s="462"/>
      <c r="Q24" s="462"/>
      <c r="R24" s="471"/>
      <c r="S24" s="471"/>
      <c r="T24" s="471"/>
      <c r="U24" s="471"/>
      <c r="V24" s="471"/>
      <c r="W24" s="457"/>
      <c r="X24" s="457"/>
      <c r="Y24" s="457"/>
      <c r="Z24" s="458"/>
      <c r="AA24" s="458"/>
      <c r="AB24" s="458"/>
      <c r="AC24" s="458"/>
      <c r="AD24" s="458"/>
      <c r="AE24" s="458"/>
      <c r="AF24" s="458"/>
      <c r="AG24" s="458"/>
    </row>
    <row r="25" spans="1:33" ht="18.75" customHeight="1" x14ac:dyDescent="0.35">
      <c r="A25" s="460"/>
      <c r="B25" s="460"/>
      <c r="C25" s="460"/>
      <c r="D25" s="460"/>
      <c r="E25" s="460"/>
      <c r="F25" s="460"/>
      <c r="G25" s="460"/>
      <c r="H25" s="460"/>
      <c r="I25" s="460"/>
      <c r="J25" s="460"/>
      <c r="K25" s="460"/>
      <c r="L25" s="460"/>
      <c r="M25" s="460"/>
      <c r="N25" s="460"/>
      <c r="O25" s="2883" t="s">
        <v>63</v>
      </c>
      <c r="P25" s="2883"/>
      <c r="Q25" s="2883"/>
      <c r="R25" s="471"/>
      <c r="S25" s="471"/>
      <c r="T25" s="471"/>
      <c r="U25" s="471"/>
      <c r="V25" s="471"/>
      <c r="W25" s="457"/>
      <c r="X25" s="457"/>
      <c r="Y25" s="457"/>
      <c r="Z25" s="458"/>
      <c r="AA25" s="458"/>
      <c r="AB25" s="458"/>
      <c r="AC25" s="458"/>
      <c r="AD25" s="458"/>
      <c r="AE25" s="458"/>
      <c r="AF25" s="458"/>
      <c r="AG25" s="496"/>
    </row>
    <row r="26" spans="1:33" ht="18.75" customHeight="1" x14ac:dyDescent="0.35">
      <c r="A26" s="460"/>
      <c r="B26" s="460"/>
      <c r="C26" s="460"/>
      <c r="D26" s="460"/>
      <c r="E26" s="460"/>
      <c r="F26" s="460"/>
      <c r="G26" s="460"/>
      <c r="H26" s="460"/>
      <c r="I26" s="460"/>
      <c r="J26" s="460"/>
      <c r="K26" s="460"/>
      <c r="L26" s="460"/>
      <c r="M26" s="460"/>
      <c r="N26" s="460"/>
      <c r="O26" s="2882" t="s">
        <v>64</v>
      </c>
      <c r="P26" s="2882"/>
      <c r="Q26" s="2882"/>
      <c r="R26" s="453"/>
      <c r="S26" s="453"/>
      <c r="T26" s="453"/>
      <c r="U26" s="453"/>
      <c r="V26" s="453"/>
      <c r="W26" s="457"/>
      <c r="X26" s="457"/>
      <c r="Y26" s="457"/>
      <c r="Z26" s="458"/>
      <c r="AA26" s="458"/>
      <c r="AB26" s="458"/>
      <c r="AC26" s="458"/>
      <c r="AD26" s="458"/>
      <c r="AE26" s="458"/>
      <c r="AF26" s="458"/>
      <c r="AG26" s="458"/>
    </row>
    <row r="27" spans="1:33" ht="18.75" customHeight="1" x14ac:dyDescent="0.35">
      <c r="A27" s="446"/>
      <c r="B27" s="447"/>
      <c r="C27" s="514"/>
      <c r="D27" s="449"/>
      <c r="E27" s="450"/>
      <c r="F27" s="451"/>
      <c r="G27" s="452"/>
      <c r="H27" s="453"/>
      <c r="I27" s="454"/>
      <c r="J27" s="454"/>
      <c r="K27" s="454"/>
      <c r="L27" s="454"/>
      <c r="M27" s="454"/>
      <c r="N27" s="455"/>
      <c r="O27" s="456"/>
      <c r="P27" s="456"/>
      <c r="Q27" s="456"/>
      <c r="R27" s="455"/>
      <c r="S27" s="456"/>
      <c r="T27" s="456"/>
      <c r="U27" s="456"/>
      <c r="V27" s="456"/>
      <c r="W27" s="2884"/>
      <c r="X27" s="2884"/>
      <c r="Y27" s="2884"/>
      <c r="Z27" s="2884"/>
      <c r="AA27" s="2884"/>
      <c r="AB27" s="2884"/>
      <c r="AC27" s="2884"/>
      <c r="AD27" s="2884"/>
      <c r="AE27" s="2884"/>
      <c r="AF27" s="2884"/>
      <c r="AG27" s="458"/>
    </row>
    <row r="28" spans="1:33" ht="18.75" customHeight="1" x14ac:dyDescent="0.35">
      <c r="A28" s="2892"/>
      <c r="B28" s="2892"/>
      <c r="C28" s="2892"/>
      <c r="D28" s="2892"/>
      <c r="E28" s="2892"/>
      <c r="F28" s="515"/>
      <c r="G28" s="452"/>
      <c r="H28" s="515"/>
      <c r="I28" s="452"/>
      <c r="J28" s="515"/>
      <c r="K28" s="452"/>
      <c r="L28" s="515"/>
      <c r="M28" s="452"/>
      <c r="N28" s="515"/>
      <c r="O28" s="515"/>
      <c r="P28" s="515"/>
      <c r="Q28" s="515"/>
      <c r="R28" s="462"/>
      <c r="S28" s="456"/>
      <c r="T28" s="456"/>
      <c r="U28" s="456"/>
      <c r="V28" s="456"/>
      <c r="W28" s="458"/>
      <c r="X28" s="458"/>
      <c r="Y28" s="458"/>
      <c r="Z28" s="458"/>
      <c r="AA28" s="458"/>
      <c r="AB28" s="458"/>
      <c r="AC28" s="458"/>
      <c r="AD28" s="458"/>
      <c r="AE28" s="458"/>
      <c r="AF28" s="458"/>
      <c r="AG28" s="458"/>
    </row>
    <row r="29" spans="1:33" ht="18.75" customHeight="1" x14ac:dyDescent="0.35">
      <c r="A29" s="460" t="s">
        <v>0</v>
      </c>
      <c r="B29" s="460" t="s">
        <v>210</v>
      </c>
      <c r="C29" s="461"/>
      <c r="D29" s="460"/>
      <c r="E29" s="460"/>
      <c r="F29" s="460"/>
      <c r="G29" s="460"/>
      <c r="H29" s="460"/>
      <c r="I29" s="460"/>
      <c r="J29" s="460"/>
      <c r="K29" s="460"/>
      <c r="L29" s="460"/>
      <c r="M29" s="460"/>
      <c r="N29" s="462"/>
      <c r="O29" s="516" t="s">
        <v>66</v>
      </c>
      <c r="P29" s="2865" t="s">
        <v>2</v>
      </c>
      <c r="Q29" s="2865"/>
      <c r="R29" s="462"/>
      <c r="S29" s="462"/>
      <c r="T29" s="462"/>
      <c r="U29" s="462"/>
      <c r="V29" s="462"/>
      <c r="W29" s="458"/>
      <c r="X29" s="458"/>
      <c r="Y29" s="458"/>
      <c r="Z29" s="458"/>
      <c r="AA29" s="458"/>
      <c r="AB29" s="458"/>
      <c r="AC29" s="458"/>
      <c r="AD29" s="458"/>
      <c r="AE29" s="458"/>
      <c r="AF29" s="458"/>
      <c r="AG29" s="458"/>
    </row>
    <row r="30" spans="1:33" ht="18.75" customHeight="1" x14ac:dyDescent="0.35">
      <c r="A30" s="460" t="s">
        <v>3</v>
      </c>
      <c r="B30" s="460" t="s">
        <v>4</v>
      </c>
      <c r="C30" s="461"/>
      <c r="D30" s="460"/>
      <c r="E30" s="460"/>
      <c r="F30" s="460"/>
      <c r="G30" s="460"/>
      <c r="H30" s="460"/>
      <c r="I30" s="460"/>
      <c r="J30" s="460"/>
      <c r="K30" s="460"/>
      <c r="L30" s="460"/>
      <c r="M30" s="460"/>
      <c r="N30" s="462"/>
      <c r="O30" s="517"/>
      <c r="P30" s="462"/>
      <c r="Q30" s="462"/>
      <c r="R30" s="462"/>
      <c r="S30" s="462"/>
      <c r="T30" s="462"/>
      <c r="U30" s="462"/>
      <c r="V30" s="462"/>
      <c r="W30" s="458"/>
      <c r="X30" s="458"/>
      <c r="Y30" s="458"/>
      <c r="Z30" s="458"/>
      <c r="AA30" s="458"/>
      <c r="AB30" s="458"/>
      <c r="AC30" s="458"/>
      <c r="AD30" s="458"/>
      <c r="AE30" s="458"/>
      <c r="AF30" s="458"/>
      <c r="AG30" s="458"/>
    </row>
    <row r="31" spans="1:33" ht="18.75" customHeight="1" x14ac:dyDescent="0.35">
      <c r="A31" s="460"/>
      <c r="B31" s="460"/>
      <c r="C31" s="460"/>
      <c r="D31" s="460"/>
      <c r="E31" s="460"/>
      <c r="F31" s="460"/>
      <c r="G31" s="460"/>
      <c r="H31" s="460"/>
      <c r="I31" s="460"/>
      <c r="J31" s="460"/>
      <c r="K31" s="460"/>
      <c r="L31" s="460"/>
      <c r="M31" s="460"/>
      <c r="N31" s="462"/>
      <c r="O31" s="462"/>
      <c r="P31" s="462"/>
      <c r="Q31" s="462"/>
      <c r="R31" s="462"/>
      <c r="S31" s="462"/>
      <c r="T31" s="462"/>
      <c r="U31" s="462"/>
      <c r="V31" s="462"/>
      <c r="W31" s="2884"/>
      <c r="X31" s="2884"/>
      <c r="Y31" s="2884"/>
      <c r="Z31" s="2884"/>
      <c r="AA31" s="2884"/>
      <c r="AB31" s="2884"/>
      <c r="AC31" s="2884"/>
      <c r="AD31" s="2884"/>
      <c r="AE31" s="2884"/>
      <c r="AF31" s="2884"/>
      <c r="AG31" s="496"/>
    </row>
    <row r="32" spans="1:33" ht="18.75" customHeight="1" x14ac:dyDescent="0.35">
      <c r="A32" s="460" t="s">
        <v>5</v>
      </c>
      <c r="B32" s="460"/>
      <c r="C32" s="460"/>
      <c r="D32" s="460"/>
      <c r="E32" s="460"/>
      <c r="F32" s="460"/>
      <c r="G32" s="460"/>
      <c r="H32" s="460"/>
      <c r="I32" s="460"/>
      <c r="J32" s="460"/>
      <c r="K32" s="460"/>
      <c r="L32" s="460"/>
      <c r="M32" s="460"/>
      <c r="N32" s="462"/>
      <c r="O32" s="462"/>
      <c r="P32" s="462"/>
      <c r="Q32" s="462"/>
      <c r="R32" s="462"/>
      <c r="S32" s="462"/>
      <c r="T32" s="462"/>
      <c r="U32" s="462"/>
      <c r="V32" s="462"/>
      <c r="W32" s="2884"/>
      <c r="X32" s="2884"/>
      <c r="Y32" s="2884"/>
      <c r="Z32" s="2884"/>
      <c r="AA32" s="2884"/>
      <c r="AB32" s="2893"/>
      <c r="AC32" s="2884"/>
      <c r="AD32" s="2893"/>
      <c r="AE32" s="2894"/>
      <c r="AF32" s="2895"/>
      <c r="AG32" s="458"/>
    </row>
    <row r="33" spans="1:33" ht="18.75" customHeight="1" x14ac:dyDescent="0.35">
      <c r="A33" s="460" t="s">
        <v>6</v>
      </c>
      <c r="B33" s="460"/>
      <c r="C33" s="460"/>
      <c r="D33" s="460"/>
      <c r="E33" s="460"/>
      <c r="F33" s="460"/>
      <c r="G33" s="460"/>
      <c r="H33" s="460"/>
      <c r="I33" s="460"/>
      <c r="J33" s="460"/>
      <c r="K33" s="460"/>
      <c r="L33" s="460"/>
      <c r="M33" s="460"/>
      <c r="N33" s="462"/>
      <c r="O33" s="462"/>
      <c r="P33" s="462"/>
      <c r="Q33" s="462"/>
      <c r="R33" s="462"/>
      <c r="S33" s="462"/>
      <c r="T33" s="462"/>
      <c r="U33" s="462"/>
      <c r="V33" s="462"/>
      <c r="W33" s="2884"/>
      <c r="X33" s="2884"/>
      <c r="Y33" s="2884"/>
      <c r="Z33" s="2884"/>
      <c r="AA33" s="2884"/>
      <c r="AB33" s="2893"/>
      <c r="AC33" s="2884"/>
      <c r="AD33" s="2893"/>
      <c r="AE33" s="2894"/>
      <c r="AF33" s="2895"/>
      <c r="AG33" s="518"/>
    </row>
    <row r="34" spans="1:33" ht="18.75" customHeight="1" x14ac:dyDescent="0.35">
      <c r="A34" s="460" t="s">
        <v>7</v>
      </c>
      <c r="B34" s="460"/>
      <c r="C34" s="460"/>
      <c r="D34" s="460"/>
      <c r="E34" s="460"/>
      <c r="F34" s="460"/>
      <c r="G34" s="460"/>
      <c r="H34" s="460"/>
      <c r="I34" s="460"/>
      <c r="J34" s="460"/>
      <c r="K34" s="460"/>
      <c r="L34" s="460"/>
      <c r="M34" s="460"/>
      <c r="N34" s="462"/>
      <c r="O34" s="462"/>
      <c r="P34" s="462"/>
      <c r="Q34" s="462"/>
      <c r="R34" s="462"/>
      <c r="S34" s="462"/>
      <c r="T34" s="462"/>
      <c r="U34" s="462"/>
      <c r="V34" s="462"/>
      <c r="W34" s="519"/>
      <c r="X34" s="456"/>
      <c r="Y34" s="519"/>
      <c r="Z34" s="456"/>
      <c r="AA34" s="456"/>
      <c r="AB34" s="520"/>
      <c r="AC34" s="520"/>
      <c r="AD34" s="458"/>
      <c r="AE34" s="521"/>
      <c r="AF34" s="522"/>
      <c r="AG34" s="518"/>
    </row>
    <row r="35" spans="1:33" ht="18.75" customHeight="1" thickBot="1" x14ac:dyDescent="0.4">
      <c r="A35" s="460" t="s">
        <v>8</v>
      </c>
      <c r="B35" s="460"/>
      <c r="C35" s="460"/>
      <c r="D35" s="460"/>
      <c r="E35" s="460"/>
      <c r="F35" s="460"/>
      <c r="G35" s="465"/>
      <c r="H35" s="465"/>
      <c r="I35" s="460"/>
      <c r="J35" s="460"/>
      <c r="K35" s="460"/>
      <c r="L35" s="460"/>
      <c r="M35" s="460"/>
      <c r="N35" s="466"/>
      <c r="O35" s="2896" t="s">
        <v>9</v>
      </c>
      <c r="P35" s="2896"/>
      <c r="Q35" s="2896"/>
      <c r="R35" s="462"/>
      <c r="S35" s="462"/>
      <c r="T35" s="462"/>
      <c r="U35" s="462"/>
      <c r="V35" s="462"/>
      <c r="W35" s="519"/>
      <c r="X35" s="456"/>
      <c r="Y35" s="519"/>
      <c r="Z35" s="456"/>
      <c r="AA35" s="456"/>
      <c r="AB35" s="520"/>
      <c r="AC35" s="520"/>
      <c r="AD35" s="458"/>
      <c r="AE35" s="521"/>
      <c r="AF35" s="522"/>
      <c r="AG35" s="518"/>
    </row>
    <row r="36" spans="1:33" ht="18.75" customHeight="1" thickBot="1" x14ac:dyDescent="0.35">
      <c r="A36" s="2867" t="s">
        <v>10</v>
      </c>
      <c r="B36" s="2870" t="s">
        <v>11</v>
      </c>
      <c r="C36" s="469" t="s">
        <v>10</v>
      </c>
      <c r="D36" s="2870" t="s">
        <v>13</v>
      </c>
      <c r="E36" s="2870" t="s">
        <v>14</v>
      </c>
      <c r="F36" s="2873" t="s">
        <v>15</v>
      </c>
      <c r="G36" s="2874"/>
      <c r="H36" s="2874"/>
      <c r="I36" s="2874"/>
      <c r="J36" s="2874"/>
      <c r="K36" s="2874"/>
      <c r="L36" s="2874"/>
      <c r="M36" s="2875"/>
      <c r="N36" s="2876" t="s">
        <v>16</v>
      </c>
      <c r="O36" s="2876" t="s">
        <v>17</v>
      </c>
      <c r="P36" s="2876" t="s">
        <v>18</v>
      </c>
      <c r="Q36" s="470" t="s">
        <v>19</v>
      </c>
      <c r="R36" s="471"/>
      <c r="S36" s="471"/>
      <c r="T36" s="471"/>
      <c r="U36" s="471"/>
      <c r="V36" s="471"/>
      <c r="W36" s="2888" t="s">
        <v>107</v>
      </c>
      <c r="X36" s="2885"/>
      <c r="Y36" s="2885"/>
      <c r="Z36" s="2885"/>
      <c r="AA36" s="2885"/>
      <c r="AB36" s="2885"/>
      <c r="AC36" s="2885"/>
      <c r="AD36" s="2885"/>
      <c r="AE36" s="2885"/>
      <c r="AF36" s="2885"/>
    </row>
    <row r="37" spans="1:33" ht="18.75" customHeight="1" thickBot="1" x14ac:dyDescent="0.35">
      <c r="A37" s="2868"/>
      <c r="B37" s="2871"/>
      <c r="C37" s="472" t="s">
        <v>208</v>
      </c>
      <c r="D37" s="2871"/>
      <c r="E37" s="2871"/>
      <c r="F37" s="2889" t="s">
        <v>20</v>
      </c>
      <c r="G37" s="2889"/>
      <c r="H37" s="2889" t="s">
        <v>21</v>
      </c>
      <c r="I37" s="2889"/>
      <c r="J37" s="2889" t="s">
        <v>22</v>
      </c>
      <c r="K37" s="2889"/>
      <c r="L37" s="2889" t="s">
        <v>23</v>
      </c>
      <c r="M37" s="2889"/>
      <c r="N37" s="2877"/>
      <c r="O37" s="2877"/>
      <c r="P37" s="2877"/>
      <c r="Q37" s="2897" t="s">
        <v>24</v>
      </c>
      <c r="R37" s="471"/>
      <c r="S37" s="471"/>
      <c r="T37" s="471"/>
      <c r="U37" s="471"/>
      <c r="V37" s="471"/>
      <c r="W37" s="2888" t="s">
        <v>108</v>
      </c>
      <c r="X37" s="2885" t="s">
        <v>109</v>
      </c>
      <c r="Y37" s="2885" t="s">
        <v>108</v>
      </c>
      <c r="Z37" s="2885" t="s">
        <v>110</v>
      </c>
      <c r="AA37" s="2885" t="s">
        <v>108</v>
      </c>
      <c r="AB37" s="2886" t="s">
        <v>111</v>
      </c>
      <c r="AC37" s="2885" t="s">
        <v>108</v>
      </c>
      <c r="AD37" s="2886" t="s">
        <v>112</v>
      </c>
      <c r="AE37" s="2887" t="s">
        <v>113</v>
      </c>
      <c r="AF37" s="2879" t="s">
        <v>114</v>
      </c>
    </row>
    <row r="38" spans="1:33" ht="30.75" customHeight="1" thickBot="1" x14ac:dyDescent="0.4">
      <c r="A38" s="2869"/>
      <c r="B38" s="2872"/>
      <c r="C38" s="473" t="s">
        <v>209</v>
      </c>
      <c r="D38" s="2872"/>
      <c r="E38" s="2872"/>
      <c r="F38" s="474" t="s">
        <v>25</v>
      </c>
      <c r="G38" s="474" t="s">
        <v>26</v>
      </c>
      <c r="H38" s="474" t="s">
        <v>25</v>
      </c>
      <c r="I38" s="474" t="s">
        <v>26</v>
      </c>
      <c r="J38" s="474" t="s">
        <v>25</v>
      </c>
      <c r="K38" s="474" t="s">
        <v>26</v>
      </c>
      <c r="L38" s="474" t="s">
        <v>25</v>
      </c>
      <c r="M38" s="474" t="s">
        <v>26</v>
      </c>
      <c r="N38" s="2878"/>
      <c r="O38" s="2878"/>
      <c r="P38" s="2878"/>
      <c r="Q38" s="2898"/>
      <c r="R38" s="453"/>
      <c r="S38" s="455" t="s">
        <v>20</v>
      </c>
      <c r="T38" s="455" t="s">
        <v>27</v>
      </c>
      <c r="U38" s="455" t="s">
        <v>28</v>
      </c>
      <c r="V38" s="455" t="s">
        <v>29</v>
      </c>
      <c r="W38" s="2888"/>
      <c r="X38" s="2885"/>
      <c r="Y38" s="2885"/>
      <c r="Z38" s="2885"/>
      <c r="AA38" s="2885"/>
      <c r="AB38" s="2886"/>
      <c r="AC38" s="2885"/>
      <c r="AD38" s="2886"/>
      <c r="AE38" s="2887"/>
      <c r="AF38" s="2879"/>
    </row>
    <row r="39" spans="1:33" ht="18.75" customHeight="1" x14ac:dyDescent="0.35">
      <c r="A39" s="476">
        <v>1</v>
      </c>
      <c r="B39" s="477">
        <v>43560</v>
      </c>
      <c r="C39" s="503">
        <v>387</v>
      </c>
      <c r="D39" s="523" t="s">
        <v>47</v>
      </c>
      <c r="E39" s="480" t="s">
        <v>43</v>
      </c>
      <c r="F39" s="481">
        <v>5</v>
      </c>
      <c r="G39" s="482">
        <f t="shared" ref="G39:G50" si="14">F39*S39</f>
        <v>6659090</v>
      </c>
      <c r="H39" s="483">
        <v>1</v>
      </c>
      <c r="I39" s="484">
        <f t="shared" ref="I39:I50" si="15">H39*T39</f>
        <v>1931818</v>
      </c>
      <c r="J39" s="485">
        <v>5</v>
      </c>
      <c r="K39" s="484">
        <f t="shared" ref="K39:K50" si="16">J39*U39</f>
        <v>11159090</v>
      </c>
      <c r="L39" s="486">
        <v>1</v>
      </c>
      <c r="M39" s="484">
        <f t="shared" ref="M39:M50" si="17">L39*V39</f>
        <v>431818</v>
      </c>
      <c r="N39" s="487">
        <f t="shared" ref="N39:N50" si="18">+L39+J39+H39+F39</f>
        <v>12</v>
      </c>
      <c r="O39" s="488">
        <f t="shared" ref="O39:O50" si="19">+M39+K39+I39+G39</f>
        <v>20181816</v>
      </c>
      <c r="P39" s="489">
        <f t="shared" ref="P39:P50" si="20">+N39*40000</f>
        <v>480000</v>
      </c>
      <c r="Q39" s="490"/>
      <c r="R39" s="462"/>
      <c r="S39" s="456">
        <f t="shared" ref="S39:S50" si="21">1331818</f>
        <v>1331818</v>
      </c>
      <c r="T39" s="456">
        <f t="shared" ref="T39:T50" si="22">1931818</f>
        <v>1931818</v>
      </c>
      <c r="U39" s="456">
        <f t="shared" ref="U39:U50" si="23">2231818</f>
        <v>2231818</v>
      </c>
      <c r="V39" s="456">
        <f t="shared" ref="V39:V50" si="24">431818</f>
        <v>431818</v>
      </c>
      <c r="W39" s="491">
        <v>43560</v>
      </c>
      <c r="X39" s="488">
        <v>12182000</v>
      </c>
      <c r="Y39" s="491">
        <v>43564</v>
      </c>
      <c r="Z39" s="488">
        <v>8000000</v>
      </c>
      <c r="AA39" s="488"/>
      <c r="AB39" s="492"/>
      <c r="AC39" s="492"/>
      <c r="AD39" s="493"/>
      <c r="AE39" s="494">
        <f>X39+Z39+AB39+AD39</f>
        <v>20182000</v>
      </c>
      <c r="AF39" s="495">
        <f t="shared" ref="AF39:AF50" si="25">O39-AE39</f>
        <v>-184</v>
      </c>
    </row>
    <row r="40" spans="1:33" ht="18.75" customHeight="1" x14ac:dyDescent="0.35">
      <c r="A40" s="497">
        <f>+A39+1</f>
        <v>2</v>
      </c>
      <c r="B40" s="477">
        <v>43560</v>
      </c>
      <c r="C40" s="498">
        <f>+C39+1</f>
        <v>388</v>
      </c>
      <c r="D40" s="524" t="s">
        <v>44</v>
      </c>
      <c r="E40" s="480" t="s">
        <v>43</v>
      </c>
      <c r="F40" s="499">
        <v>4</v>
      </c>
      <c r="G40" s="482">
        <f t="shared" si="14"/>
        <v>5327272</v>
      </c>
      <c r="H40" s="483"/>
      <c r="I40" s="484">
        <f t="shared" si="15"/>
        <v>0</v>
      </c>
      <c r="J40" s="485">
        <v>6</v>
      </c>
      <c r="K40" s="484">
        <f t="shared" si="16"/>
        <v>13390908</v>
      </c>
      <c r="L40" s="486">
        <v>1</v>
      </c>
      <c r="M40" s="484">
        <f t="shared" si="17"/>
        <v>431818</v>
      </c>
      <c r="N40" s="500">
        <f t="shared" si="18"/>
        <v>11</v>
      </c>
      <c r="O40" s="488">
        <f t="shared" si="19"/>
        <v>19149998</v>
      </c>
      <c r="P40" s="489">
        <f t="shared" si="20"/>
        <v>440000</v>
      </c>
      <c r="Q40" s="490"/>
      <c r="R40" s="462"/>
      <c r="S40" s="456">
        <f t="shared" si="21"/>
        <v>1331818</v>
      </c>
      <c r="T40" s="456">
        <f t="shared" si="22"/>
        <v>1931818</v>
      </c>
      <c r="U40" s="456">
        <f t="shared" si="23"/>
        <v>2231818</v>
      </c>
      <c r="V40" s="456">
        <f t="shared" si="24"/>
        <v>431818</v>
      </c>
      <c r="W40" s="491">
        <v>43559</v>
      </c>
      <c r="X40" s="488">
        <v>19149998</v>
      </c>
      <c r="Y40" s="491"/>
      <c r="Z40" s="488"/>
      <c r="AA40" s="488"/>
      <c r="AB40" s="492"/>
      <c r="AC40" s="492"/>
      <c r="AD40" s="493"/>
      <c r="AE40" s="494">
        <f t="shared" ref="AE40:AE50" si="26">X40+Z40+AB40+AD40</f>
        <v>19149998</v>
      </c>
      <c r="AF40" s="495">
        <f t="shared" si="25"/>
        <v>0</v>
      </c>
    </row>
    <row r="41" spans="1:33" ht="23.25" x14ac:dyDescent="0.35">
      <c r="A41" s="497">
        <f t="shared" ref="A41:A49" si="27">+A40+1</f>
        <v>3</v>
      </c>
      <c r="B41" s="477">
        <v>43560</v>
      </c>
      <c r="C41" s="498">
        <f>+C40+1</f>
        <v>389</v>
      </c>
      <c r="D41" s="525" t="s">
        <v>38</v>
      </c>
      <c r="E41" s="480" t="s">
        <v>31</v>
      </c>
      <c r="F41" s="499">
        <v>4</v>
      </c>
      <c r="G41" s="482">
        <f t="shared" si="14"/>
        <v>5327272</v>
      </c>
      <c r="H41" s="483">
        <v>1</v>
      </c>
      <c r="I41" s="484">
        <f t="shared" si="15"/>
        <v>1931818</v>
      </c>
      <c r="J41" s="485">
        <v>4</v>
      </c>
      <c r="K41" s="484">
        <f t="shared" si="16"/>
        <v>8927272</v>
      </c>
      <c r="L41" s="486">
        <v>1</v>
      </c>
      <c r="M41" s="484">
        <f t="shared" si="17"/>
        <v>431818</v>
      </c>
      <c r="N41" s="500">
        <f t="shared" si="18"/>
        <v>10</v>
      </c>
      <c r="O41" s="488">
        <f t="shared" si="19"/>
        <v>16618180</v>
      </c>
      <c r="P41" s="489">
        <f t="shared" si="20"/>
        <v>400000</v>
      </c>
      <c r="Q41" s="490"/>
      <c r="R41" s="462"/>
      <c r="S41" s="456">
        <f t="shared" si="21"/>
        <v>1331818</v>
      </c>
      <c r="T41" s="456">
        <f t="shared" si="22"/>
        <v>1931818</v>
      </c>
      <c r="U41" s="456">
        <f t="shared" si="23"/>
        <v>2231818</v>
      </c>
      <c r="V41" s="456">
        <f t="shared" si="24"/>
        <v>431818</v>
      </c>
      <c r="W41" s="491">
        <v>43559</v>
      </c>
      <c r="X41" s="488">
        <v>16618180</v>
      </c>
      <c r="Y41" s="501"/>
      <c r="Z41" s="488"/>
      <c r="AA41" s="488"/>
      <c r="AB41" s="492"/>
      <c r="AC41" s="492"/>
      <c r="AD41" s="493"/>
      <c r="AE41" s="494">
        <f t="shared" si="26"/>
        <v>16618180</v>
      </c>
      <c r="AF41" s="495">
        <f t="shared" si="25"/>
        <v>0</v>
      </c>
    </row>
    <row r="42" spans="1:33" ht="23.25" x14ac:dyDescent="0.35">
      <c r="A42" s="497">
        <f t="shared" si="27"/>
        <v>4</v>
      </c>
      <c r="B42" s="477">
        <v>43560</v>
      </c>
      <c r="C42" s="498">
        <f>+C41+1</f>
        <v>390</v>
      </c>
      <c r="D42" s="479" t="s">
        <v>92</v>
      </c>
      <c r="E42" s="480" t="s">
        <v>88</v>
      </c>
      <c r="F42" s="499">
        <v>5</v>
      </c>
      <c r="G42" s="482">
        <f t="shared" si="14"/>
        <v>6659090</v>
      </c>
      <c r="H42" s="483"/>
      <c r="I42" s="484">
        <f t="shared" si="15"/>
        <v>0</v>
      </c>
      <c r="J42" s="485">
        <v>4</v>
      </c>
      <c r="K42" s="484">
        <f t="shared" si="16"/>
        <v>8927272</v>
      </c>
      <c r="L42" s="486">
        <v>1</v>
      </c>
      <c r="M42" s="484">
        <f t="shared" si="17"/>
        <v>431818</v>
      </c>
      <c r="N42" s="500">
        <f t="shared" si="18"/>
        <v>10</v>
      </c>
      <c r="O42" s="488">
        <f t="shared" si="19"/>
        <v>16018180</v>
      </c>
      <c r="P42" s="489">
        <f t="shared" si="20"/>
        <v>400000</v>
      </c>
      <c r="Q42" s="490"/>
      <c r="R42" s="462"/>
      <c r="S42" s="456">
        <f t="shared" si="21"/>
        <v>1331818</v>
      </c>
      <c r="T42" s="456">
        <f t="shared" si="22"/>
        <v>1931818</v>
      </c>
      <c r="U42" s="456">
        <f t="shared" si="23"/>
        <v>2231818</v>
      </c>
      <c r="V42" s="456">
        <f t="shared" si="24"/>
        <v>431818</v>
      </c>
      <c r="W42" s="491"/>
      <c r="X42" s="488">
        <v>0</v>
      </c>
      <c r="Y42" s="501"/>
      <c r="Z42" s="488"/>
      <c r="AA42" s="488"/>
      <c r="AB42" s="492"/>
      <c r="AC42" s="492"/>
      <c r="AD42" s="493"/>
      <c r="AE42" s="494">
        <f t="shared" si="26"/>
        <v>0</v>
      </c>
      <c r="AF42" s="495">
        <f t="shared" si="25"/>
        <v>16018180</v>
      </c>
      <c r="AG42" s="526" t="s">
        <v>160</v>
      </c>
    </row>
    <row r="43" spans="1:33" ht="22.5" customHeight="1" x14ac:dyDescent="0.35">
      <c r="A43" s="497">
        <f t="shared" si="27"/>
        <v>5</v>
      </c>
      <c r="B43" s="477">
        <v>43560</v>
      </c>
      <c r="C43" s="498">
        <f t="shared" ref="C43:C49" si="28">+C42+1</f>
        <v>391</v>
      </c>
      <c r="D43" s="827" t="s">
        <v>106</v>
      </c>
      <c r="E43" s="480" t="s">
        <v>88</v>
      </c>
      <c r="F43" s="499">
        <v>4</v>
      </c>
      <c r="G43" s="482">
        <f t="shared" si="14"/>
        <v>5327272</v>
      </c>
      <c r="H43" s="483">
        <v>1</v>
      </c>
      <c r="I43" s="484">
        <f t="shared" si="15"/>
        <v>1931818</v>
      </c>
      <c r="J43" s="485">
        <v>4</v>
      </c>
      <c r="K43" s="484">
        <f t="shared" si="16"/>
        <v>8927272</v>
      </c>
      <c r="L43" s="486">
        <v>1</v>
      </c>
      <c r="M43" s="484">
        <f t="shared" si="17"/>
        <v>431818</v>
      </c>
      <c r="N43" s="500">
        <f t="shared" si="18"/>
        <v>10</v>
      </c>
      <c r="O43" s="488">
        <f t="shared" si="19"/>
        <v>16618180</v>
      </c>
      <c r="P43" s="489">
        <f t="shared" si="20"/>
        <v>400000</v>
      </c>
      <c r="Q43" s="490"/>
      <c r="R43" s="462"/>
      <c r="S43" s="456">
        <f t="shared" si="21"/>
        <v>1331818</v>
      </c>
      <c r="T43" s="456">
        <f t="shared" si="22"/>
        <v>1931818</v>
      </c>
      <c r="U43" s="456">
        <f t="shared" si="23"/>
        <v>2231818</v>
      </c>
      <c r="V43" s="456">
        <f t="shared" si="24"/>
        <v>431818</v>
      </c>
      <c r="W43" s="491">
        <v>43565</v>
      </c>
      <c r="X43" s="488">
        <v>11000000</v>
      </c>
      <c r="Y43" s="491">
        <v>43565</v>
      </c>
      <c r="Z43" s="488">
        <v>5620000</v>
      </c>
      <c r="AA43" s="488"/>
      <c r="AB43" s="492"/>
      <c r="AC43" s="492"/>
      <c r="AD43" s="493"/>
      <c r="AE43" s="494">
        <f t="shared" si="26"/>
        <v>16620000</v>
      </c>
      <c r="AF43" s="495">
        <f t="shared" si="25"/>
        <v>-1820</v>
      </c>
      <c r="AG43" s="527"/>
    </row>
    <row r="44" spans="1:33" ht="23.25" x14ac:dyDescent="0.35">
      <c r="A44" s="497">
        <f t="shared" si="27"/>
        <v>6</v>
      </c>
      <c r="B44" s="477">
        <v>43560</v>
      </c>
      <c r="C44" s="498">
        <f t="shared" si="28"/>
        <v>392</v>
      </c>
      <c r="D44" s="524" t="s">
        <v>69</v>
      </c>
      <c r="E44" s="480" t="s">
        <v>57</v>
      </c>
      <c r="F44" s="499">
        <v>2</v>
      </c>
      <c r="G44" s="482">
        <f t="shared" si="14"/>
        <v>2663636</v>
      </c>
      <c r="H44" s="483"/>
      <c r="I44" s="484">
        <f t="shared" si="15"/>
        <v>0</v>
      </c>
      <c r="J44" s="485">
        <v>1</v>
      </c>
      <c r="K44" s="484">
        <f t="shared" si="16"/>
        <v>2231818</v>
      </c>
      <c r="L44" s="486"/>
      <c r="M44" s="484">
        <f t="shared" si="17"/>
        <v>0</v>
      </c>
      <c r="N44" s="500">
        <f t="shared" si="18"/>
        <v>3</v>
      </c>
      <c r="O44" s="488">
        <f t="shared" si="19"/>
        <v>4895454</v>
      </c>
      <c r="P44" s="489">
        <f t="shared" si="20"/>
        <v>120000</v>
      </c>
      <c r="Q44" s="490"/>
      <c r="R44" s="462"/>
      <c r="S44" s="456">
        <f t="shared" si="21"/>
        <v>1331818</v>
      </c>
      <c r="T44" s="456">
        <f t="shared" si="22"/>
        <v>1931818</v>
      </c>
      <c r="U44" s="456">
        <f t="shared" si="23"/>
        <v>2231818</v>
      </c>
      <c r="V44" s="456">
        <f t="shared" si="24"/>
        <v>431818</v>
      </c>
      <c r="W44" s="491">
        <v>43563</v>
      </c>
      <c r="X44" s="488">
        <v>4895454</v>
      </c>
      <c r="Y44" s="491"/>
      <c r="Z44" s="488"/>
      <c r="AA44" s="488"/>
      <c r="AB44" s="492"/>
      <c r="AC44" s="492"/>
      <c r="AD44" s="493"/>
      <c r="AE44" s="494">
        <f t="shared" si="26"/>
        <v>4895454</v>
      </c>
      <c r="AF44" s="495">
        <f t="shared" si="25"/>
        <v>0</v>
      </c>
    </row>
    <row r="45" spans="1:33" ht="23.25" x14ac:dyDescent="0.35">
      <c r="A45" s="497">
        <f t="shared" si="27"/>
        <v>7</v>
      </c>
      <c r="B45" s="477">
        <v>43560</v>
      </c>
      <c r="C45" s="498">
        <f t="shared" si="28"/>
        <v>393</v>
      </c>
      <c r="D45" s="479" t="s">
        <v>58</v>
      </c>
      <c r="E45" s="480" t="s">
        <v>57</v>
      </c>
      <c r="F45" s="499">
        <v>2</v>
      </c>
      <c r="G45" s="482">
        <f t="shared" si="14"/>
        <v>2663636</v>
      </c>
      <c r="H45" s="483">
        <v>1</v>
      </c>
      <c r="I45" s="484">
        <f t="shared" si="15"/>
        <v>1931818</v>
      </c>
      <c r="J45" s="485">
        <v>2</v>
      </c>
      <c r="K45" s="484">
        <f t="shared" si="16"/>
        <v>4463636</v>
      </c>
      <c r="L45" s="486">
        <v>1</v>
      </c>
      <c r="M45" s="484">
        <f t="shared" si="17"/>
        <v>431818</v>
      </c>
      <c r="N45" s="500">
        <f t="shared" si="18"/>
        <v>6</v>
      </c>
      <c r="O45" s="488">
        <f t="shared" si="19"/>
        <v>9490908</v>
      </c>
      <c r="P45" s="489">
        <f t="shared" si="20"/>
        <v>240000</v>
      </c>
      <c r="Q45" s="490"/>
      <c r="R45" s="462"/>
      <c r="S45" s="456">
        <f t="shared" si="21"/>
        <v>1331818</v>
      </c>
      <c r="T45" s="456">
        <f t="shared" si="22"/>
        <v>1931818</v>
      </c>
      <c r="U45" s="456">
        <f t="shared" si="23"/>
        <v>2231818</v>
      </c>
      <c r="V45" s="456">
        <f t="shared" si="24"/>
        <v>431818</v>
      </c>
      <c r="W45" s="491">
        <v>43563</v>
      </c>
      <c r="X45" s="488">
        <v>9490908</v>
      </c>
      <c r="Y45" s="488"/>
      <c r="Z45" s="488"/>
      <c r="AA45" s="488"/>
      <c r="AB45" s="492"/>
      <c r="AC45" s="492"/>
      <c r="AD45" s="493"/>
      <c r="AE45" s="494">
        <f t="shared" si="26"/>
        <v>9490908</v>
      </c>
      <c r="AF45" s="495">
        <f t="shared" si="25"/>
        <v>0</v>
      </c>
    </row>
    <row r="46" spans="1:33" ht="23.25" x14ac:dyDescent="0.35">
      <c r="A46" s="497">
        <f t="shared" si="27"/>
        <v>8</v>
      </c>
      <c r="B46" s="477">
        <v>43560</v>
      </c>
      <c r="C46" s="498">
        <f t="shared" si="28"/>
        <v>394</v>
      </c>
      <c r="D46" s="479" t="s">
        <v>73</v>
      </c>
      <c r="E46" s="480" t="s">
        <v>57</v>
      </c>
      <c r="F46" s="499">
        <v>2</v>
      </c>
      <c r="G46" s="482">
        <f t="shared" si="14"/>
        <v>2663636</v>
      </c>
      <c r="H46" s="483"/>
      <c r="I46" s="484">
        <f t="shared" si="15"/>
        <v>0</v>
      </c>
      <c r="J46" s="485"/>
      <c r="K46" s="484">
        <f t="shared" si="16"/>
        <v>0</v>
      </c>
      <c r="L46" s="486"/>
      <c r="M46" s="484">
        <f t="shared" si="17"/>
        <v>0</v>
      </c>
      <c r="N46" s="500">
        <f t="shared" si="18"/>
        <v>2</v>
      </c>
      <c r="O46" s="488">
        <f t="shared" si="19"/>
        <v>2663636</v>
      </c>
      <c r="P46" s="489">
        <f t="shared" si="20"/>
        <v>80000</v>
      </c>
      <c r="Q46" s="490"/>
      <c r="R46" s="462"/>
      <c r="S46" s="456">
        <f t="shared" si="21"/>
        <v>1331818</v>
      </c>
      <c r="T46" s="456">
        <f t="shared" si="22"/>
        <v>1931818</v>
      </c>
      <c r="U46" s="456">
        <f t="shared" si="23"/>
        <v>2231818</v>
      </c>
      <c r="V46" s="456">
        <f t="shared" si="24"/>
        <v>431818</v>
      </c>
      <c r="W46" s="491">
        <v>43563</v>
      </c>
      <c r="X46" s="488">
        <v>2663636</v>
      </c>
      <c r="Y46" s="488"/>
      <c r="Z46" s="488"/>
      <c r="AA46" s="488"/>
      <c r="AB46" s="492"/>
      <c r="AC46" s="492"/>
      <c r="AD46" s="493"/>
      <c r="AE46" s="494">
        <f t="shared" si="26"/>
        <v>2663636</v>
      </c>
      <c r="AF46" s="495">
        <f t="shared" si="25"/>
        <v>0</v>
      </c>
    </row>
    <row r="47" spans="1:33" ht="23.25" x14ac:dyDescent="0.35">
      <c r="A47" s="497">
        <f t="shared" si="27"/>
        <v>9</v>
      </c>
      <c r="B47" s="477">
        <v>43560</v>
      </c>
      <c r="C47" s="498">
        <f t="shared" si="28"/>
        <v>395</v>
      </c>
      <c r="D47" s="479" t="s">
        <v>174</v>
      </c>
      <c r="E47" s="480" t="s">
        <v>57</v>
      </c>
      <c r="F47" s="499">
        <v>3</v>
      </c>
      <c r="G47" s="482">
        <f t="shared" si="14"/>
        <v>3995454</v>
      </c>
      <c r="H47" s="483"/>
      <c r="I47" s="484">
        <f t="shared" si="15"/>
        <v>0</v>
      </c>
      <c r="J47" s="485">
        <v>2</v>
      </c>
      <c r="K47" s="484">
        <f t="shared" si="16"/>
        <v>4463636</v>
      </c>
      <c r="L47" s="486"/>
      <c r="M47" s="484">
        <f t="shared" si="17"/>
        <v>0</v>
      </c>
      <c r="N47" s="500">
        <f t="shared" si="18"/>
        <v>5</v>
      </c>
      <c r="O47" s="488">
        <f t="shared" si="19"/>
        <v>8459090</v>
      </c>
      <c r="P47" s="489">
        <f t="shared" si="20"/>
        <v>200000</v>
      </c>
      <c r="Q47" s="490"/>
      <c r="R47" s="462"/>
      <c r="S47" s="456">
        <f t="shared" si="21"/>
        <v>1331818</v>
      </c>
      <c r="T47" s="456">
        <f t="shared" si="22"/>
        <v>1931818</v>
      </c>
      <c r="U47" s="456">
        <f t="shared" si="23"/>
        <v>2231818</v>
      </c>
      <c r="V47" s="456">
        <f t="shared" si="24"/>
        <v>431818</v>
      </c>
      <c r="W47" s="491">
        <v>43559</v>
      </c>
      <c r="X47" s="488">
        <v>5000000</v>
      </c>
      <c r="Y47" s="491">
        <v>43563</v>
      </c>
      <c r="Z47" s="488">
        <v>3459090</v>
      </c>
      <c r="AA47" s="488"/>
      <c r="AB47" s="492"/>
      <c r="AC47" s="492"/>
      <c r="AD47" s="493"/>
      <c r="AE47" s="494">
        <f t="shared" si="26"/>
        <v>8459090</v>
      </c>
      <c r="AF47" s="495">
        <f t="shared" si="25"/>
        <v>0</v>
      </c>
    </row>
    <row r="48" spans="1:33" ht="23.25" x14ac:dyDescent="0.35">
      <c r="A48" s="497">
        <f t="shared" si="27"/>
        <v>10</v>
      </c>
      <c r="B48" s="477">
        <v>43560</v>
      </c>
      <c r="C48" s="498">
        <f t="shared" si="28"/>
        <v>396</v>
      </c>
      <c r="D48" s="479" t="s">
        <v>35</v>
      </c>
      <c r="E48" s="480" t="s">
        <v>57</v>
      </c>
      <c r="F48" s="499">
        <v>3</v>
      </c>
      <c r="G48" s="482">
        <f t="shared" si="14"/>
        <v>3995454</v>
      </c>
      <c r="H48" s="483"/>
      <c r="I48" s="484">
        <f t="shared" si="15"/>
        <v>0</v>
      </c>
      <c r="J48" s="485">
        <v>2</v>
      </c>
      <c r="K48" s="484">
        <f t="shared" si="16"/>
        <v>4463636</v>
      </c>
      <c r="L48" s="486"/>
      <c r="M48" s="484">
        <f t="shared" si="17"/>
        <v>0</v>
      </c>
      <c r="N48" s="500">
        <f t="shared" si="18"/>
        <v>5</v>
      </c>
      <c r="O48" s="488">
        <f t="shared" si="19"/>
        <v>8459090</v>
      </c>
      <c r="P48" s="489">
        <f t="shared" si="20"/>
        <v>200000</v>
      </c>
      <c r="Q48" s="490"/>
      <c r="R48" s="462"/>
      <c r="S48" s="456">
        <f t="shared" si="21"/>
        <v>1331818</v>
      </c>
      <c r="T48" s="456">
        <f t="shared" si="22"/>
        <v>1931818</v>
      </c>
      <c r="U48" s="456">
        <f t="shared" si="23"/>
        <v>2231818</v>
      </c>
      <c r="V48" s="456">
        <f t="shared" si="24"/>
        <v>431818</v>
      </c>
      <c r="W48" s="491">
        <v>43559</v>
      </c>
      <c r="X48" s="488">
        <v>8459090</v>
      </c>
      <c r="Y48" s="488"/>
      <c r="Z48" s="488"/>
      <c r="AA48" s="488"/>
      <c r="AB48" s="492"/>
      <c r="AC48" s="492"/>
      <c r="AD48" s="493"/>
      <c r="AE48" s="494">
        <f t="shared" si="26"/>
        <v>8459090</v>
      </c>
      <c r="AF48" s="495">
        <f t="shared" si="25"/>
        <v>0</v>
      </c>
    </row>
    <row r="49" spans="1:34" ht="20.25" customHeight="1" x14ac:dyDescent="0.35">
      <c r="A49" s="497">
        <f t="shared" si="27"/>
        <v>11</v>
      </c>
      <c r="B49" s="477">
        <v>43560</v>
      </c>
      <c r="C49" s="498">
        <f t="shared" si="28"/>
        <v>397</v>
      </c>
      <c r="D49" s="479" t="s">
        <v>56</v>
      </c>
      <c r="E49" s="480" t="s">
        <v>57</v>
      </c>
      <c r="F49" s="499">
        <v>6</v>
      </c>
      <c r="G49" s="482">
        <f t="shared" si="14"/>
        <v>7990908</v>
      </c>
      <c r="H49" s="483"/>
      <c r="I49" s="484">
        <f t="shared" si="15"/>
        <v>0</v>
      </c>
      <c r="J49" s="485">
        <v>4</v>
      </c>
      <c r="K49" s="484">
        <f t="shared" si="16"/>
        <v>8927272</v>
      </c>
      <c r="L49" s="486"/>
      <c r="M49" s="484">
        <f t="shared" si="17"/>
        <v>0</v>
      </c>
      <c r="N49" s="500">
        <f t="shared" si="18"/>
        <v>10</v>
      </c>
      <c r="O49" s="488">
        <f t="shared" si="19"/>
        <v>16918180</v>
      </c>
      <c r="P49" s="489">
        <f t="shared" si="20"/>
        <v>400000</v>
      </c>
      <c r="Q49" s="490"/>
      <c r="R49" s="462"/>
      <c r="S49" s="456">
        <f t="shared" si="21"/>
        <v>1331818</v>
      </c>
      <c r="T49" s="456">
        <f t="shared" si="22"/>
        <v>1931818</v>
      </c>
      <c r="U49" s="456">
        <f t="shared" si="23"/>
        <v>2231818</v>
      </c>
      <c r="V49" s="456">
        <f t="shared" si="24"/>
        <v>431818</v>
      </c>
      <c r="W49" s="491">
        <v>43577</v>
      </c>
      <c r="X49" s="488">
        <v>16918180</v>
      </c>
      <c r="Y49" s="491"/>
      <c r="Z49" s="488"/>
      <c r="AA49" s="488"/>
      <c r="AB49" s="492"/>
      <c r="AC49" s="492"/>
      <c r="AD49" s="493"/>
      <c r="AE49" s="494">
        <f t="shared" si="26"/>
        <v>16918180</v>
      </c>
      <c r="AF49" s="495">
        <f t="shared" si="25"/>
        <v>0</v>
      </c>
      <c r="AG49" s="528"/>
    </row>
    <row r="50" spans="1:34" ht="21.75" customHeight="1" thickBot="1" x14ac:dyDescent="0.4">
      <c r="A50" s="497"/>
      <c r="B50" s="529"/>
      <c r="C50" s="503"/>
      <c r="D50" s="504"/>
      <c r="E50" s="480"/>
      <c r="F50" s="499"/>
      <c r="G50" s="482">
        <f t="shared" si="14"/>
        <v>0</v>
      </c>
      <c r="H50" s="483"/>
      <c r="I50" s="484">
        <f t="shared" si="15"/>
        <v>0</v>
      </c>
      <c r="J50" s="485"/>
      <c r="K50" s="484">
        <f t="shared" si="16"/>
        <v>0</v>
      </c>
      <c r="L50" s="486"/>
      <c r="M50" s="484">
        <f t="shared" si="17"/>
        <v>0</v>
      </c>
      <c r="N50" s="487">
        <f t="shared" si="18"/>
        <v>0</v>
      </c>
      <c r="O50" s="488">
        <f t="shared" si="19"/>
        <v>0</v>
      </c>
      <c r="P50" s="489">
        <f t="shared" si="20"/>
        <v>0</v>
      </c>
      <c r="Q50" s="490"/>
      <c r="R50" s="462"/>
      <c r="S50" s="456">
        <f t="shared" si="21"/>
        <v>1331818</v>
      </c>
      <c r="T50" s="456">
        <f t="shared" si="22"/>
        <v>1931818</v>
      </c>
      <c r="U50" s="456">
        <f t="shared" si="23"/>
        <v>2231818</v>
      </c>
      <c r="V50" s="456">
        <f t="shared" si="24"/>
        <v>431818</v>
      </c>
      <c r="W50" s="530"/>
      <c r="X50" s="488"/>
      <c r="Y50" s="488"/>
      <c r="Z50" s="488"/>
      <c r="AA50" s="488"/>
      <c r="AB50" s="492"/>
      <c r="AC50" s="492"/>
      <c r="AD50" s="493"/>
      <c r="AE50" s="494">
        <f t="shared" si="26"/>
        <v>0</v>
      </c>
      <c r="AF50" s="495">
        <f t="shared" si="25"/>
        <v>0</v>
      </c>
    </row>
    <row r="51" spans="1:34" ht="24" customHeight="1" thickBot="1" x14ac:dyDescent="0.4">
      <c r="A51" s="2880" t="s">
        <v>60</v>
      </c>
      <c r="B51" s="2881"/>
      <c r="C51" s="2881"/>
      <c r="D51" s="2881"/>
      <c r="E51" s="2881"/>
      <c r="F51" s="505">
        <f t="shared" ref="F51:L51" si="29">SUM(F39:F50)</f>
        <v>40</v>
      </c>
      <c r="G51" s="505">
        <f t="shared" si="29"/>
        <v>53272720</v>
      </c>
      <c r="H51" s="505">
        <f t="shared" si="29"/>
        <v>4</v>
      </c>
      <c r="I51" s="505">
        <f t="shared" si="29"/>
        <v>7727272</v>
      </c>
      <c r="J51" s="505">
        <f t="shared" si="29"/>
        <v>34</v>
      </c>
      <c r="K51" s="505">
        <f t="shared" si="29"/>
        <v>75881812</v>
      </c>
      <c r="L51" s="505">
        <f t="shared" si="29"/>
        <v>6</v>
      </c>
      <c r="M51" s="505">
        <f>SUM(M39:M50)</f>
        <v>2590908</v>
      </c>
      <c r="N51" s="505">
        <f>SUM(N39:N50)</f>
        <v>84</v>
      </c>
      <c r="O51" s="505">
        <f>SUM(O39:O50)</f>
        <v>139472712</v>
      </c>
      <c r="P51" s="505">
        <f>SUM(P39:P50)</f>
        <v>3360000</v>
      </c>
      <c r="Q51" s="506">
        <f>SUM(Q39:Q50)</f>
        <v>0</v>
      </c>
      <c r="R51" s="462"/>
      <c r="S51" s="456"/>
      <c r="T51" s="456"/>
      <c r="U51" s="456"/>
      <c r="V51" s="456"/>
      <c r="W51" s="507" t="s">
        <v>115</v>
      </c>
      <c r="X51" s="508">
        <f t="shared" ref="X51:AD51" si="30">SUM(X39:X45)</f>
        <v>73336540</v>
      </c>
      <c r="Y51" s="508">
        <f t="shared" si="30"/>
        <v>87129</v>
      </c>
      <c r="Z51" s="508">
        <f t="shared" si="30"/>
        <v>13620000</v>
      </c>
      <c r="AA51" s="508">
        <f t="shared" si="30"/>
        <v>0</v>
      </c>
      <c r="AB51" s="508">
        <f t="shared" si="30"/>
        <v>0</v>
      </c>
      <c r="AC51" s="508">
        <f t="shared" si="30"/>
        <v>0</v>
      </c>
      <c r="AD51" s="508">
        <f t="shared" si="30"/>
        <v>0</v>
      </c>
      <c r="AE51" s="508">
        <f>SUM(AE39:AE50)</f>
        <v>123456536</v>
      </c>
      <c r="AF51" s="508">
        <f>SUM(AF39:AF49)</f>
        <v>16016176</v>
      </c>
    </row>
    <row r="52" spans="1:34" ht="16.5" customHeight="1" x14ac:dyDescent="0.35">
      <c r="A52" s="460" t="s">
        <v>61</v>
      </c>
      <c r="B52" s="460"/>
      <c r="C52" s="460"/>
      <c r="D52" s="460"/>
      <c r="E52" s="460"/>
      <c r="F52" s="509"/>
      <c r="G52" s="460"/>
      <c r="H52" s="460"/>
      <c r="I52" s="460"/>
      <c r="J52" s="460"/>
      <c r="K52" s="460"/>
      <c r="L52" s="460"/>
      <c r="M52" s="460"/>
      <c r="N52" s="462"/>
      <c r="O52" s="462"/>
      <c r="P52" s="510"/>
      <c r="Q52" s="462"/>
      <c r="R52" s="462"/>
      <c r="S52" s="456"/>
      <c r="T52" s="456"/>
      <c r="U52" s="456"/>
      <c r="V52" s="456"/>
      <c r="W52" s="458"/>
      <c r="X52" s="458"/>
      <c r="Y52" s="458"/>
      <c r="Z52" s="458"/>
      <c r="AA52" s="458"/>
      <c r="AB52" s="458"/>
      <c r="AC52" s="458"/>
      <c r="AD52" s="458"/>
      <c r="AE52" s="458"/>
      <c r="AF52" s="458"/>
      <c r="AG52" s="518"/>
    </row>
    <row r="53" spans="1:34" ht="23.25" x14ac:dyDescent="0.35">
      <c r="A53" s="460"/>
      <c r="B53" s="460"/>
      <c r="C53" s="460"/>
      <c r="D53" s="460"/>
      <c r="E53" s="460"/>
      <c r="F53" s="509"/>
      <c r="G53" s="460"/>
      <c r="H53" s="509"/>
      <c r="I53" s="511"/>
      <c r="J53" s="509"/>
      <c r="K53" s="460"/>
      <c r="L53" s="509"/>
      <c r="M53" s="460"/>
      <c r="N53" s="460"/>
      <c r="O53" s="2882" t="s">
        <v>62</v>
      </c>
      <c r="P53" s="2882"/>
      <c r="Q53" s="2882"/>
      <c r="R53" s="462"/>
      <c r="S53" s="462"/>
      <c r="T53" s="462"/>
      <c r="U53" s="462"/>
      <c r="V53" s="462"/>
      <c r="W53" s="458"/>
      <c r="X53" s="458"/>
      <c r="Y53" s="458"/>
      <c r="Z53" s="458"/>
      <c r="AA53" s="458"/>
      <c r="AB53" s="458"/>
      <c r="AC53" s="458"/>
      <c r="AD53" s="458"/>
      <c r="AE53" s="458"/>
      <c r="AF53" s="458"/>
      <c r="AG53" s="518"/>
    </row>
    <row r="54" spans="1:34" ht="23.25" x14ac:dyDescent="0.35">
      <c r="A54" s="460"/>
      <c r="B54" s="460"/>
      <c r="C54" s="460"/>
      <c r="D54" s="460"/>
      <c r="E54" s="460"/>
      <c r="F54" s="512"/>
      <c r="G54" s="460"/>
      <c r="H54" s="512"/>
      <c r="I54" s="460"/>
      <c r="J54" s="512"/>
      <c r="K54" s="460"/>
      <c r="L54" s="512"/>
      <c r="M54" s="460"/>
      <c r="N54" s="512"/>
      <c r="O54" s="512"/>
      <c r="P54" s="512"/>
      <c r="Q54" s="512"/>
      <c r="R54" s="462"/>
      <c r="S54" s="462"/>
      <c r="T54" s="462"/>
      <c r="U54" s="462"/>
      <c r="V54" s="462"/>
      <c r="W54" s="458"/>
      <c r="X54" s="458"/>
      <c r="Y54" s="458"/>
      <c r="Z54" s="458"/>
      <c r="AA54" s="458"/>
      <c r="AB54" s="458"/>
      <c r="AC54" s="458"/>
      <c r="AD54" s="458"/>
      <c r="AE54" s="458"/>
      <c r="AF54" s="458"/>
      <c r="AG54" s="531"/>
      <c r="AH54" s="532"/>
    </row>
    <row r="55" spans="1:34" ht="23.25" x14ac:dyDescent="0.35">
      <c r="A55" s="460"/>
      <c r="B55" s="460"/>
      <c r="C55" s="460"/>
      <c r="D55" s="460"/>
      <c r="E55" s="460"/>
      <c r="F55" s="460"/>
      <c r="G55" s="460"/>
      <c r="H55" s="460"/>
      <c r="I55" s="460"/>
      <c r="J55" s="460"/>
      <c r="K55" s="460"/>
      <c r="L55" s="460"/>
      <c r="M55" s="460"/>
      <c r="N55" s="460"/>
      <c r="O55" s="462"/>
      <c r="P55" s="462"/>
      <c r="Q55" s="462"/>
      <c r="R55" s="471"/>
      <c r="S55" s="471"/>
      <c r="T55" s="471"/>
      <c r="U55" s="471"/>
      <c r="V55" s="471"/>
      <c r="W55" s="458"/>
      <c r="X55" s="458"/>
      <c r="Y55" s="458"/>
      <c r="Z55" s="458"/>
      <c r="AA55" s="458"/>
      <c r="AB55" s="458"/>
      <c r="AC55" s="458"/>
      <c r="AD55" s="458"/>
      <c r="AE55" s="458"/>
      <c r="AF55" s="458"/>
      <c r="AG55" s="458"/>
    </row>
    <row r="56" spans="1:34" ht="23.25" x14ac:dyDescent="0.35">
      <c r="A56" s="460"/>
      <c r="B56" s="460"/>
      <c r="C56" s="460"/>
      <c r="D56" s="460"/>
      <c r="E56" s="460"/>
      <c r="F56" s="460"/>
      <c r="G56" s="460"/>
      <c r="H56" s="460"/>
      <c r="I56" s="460"/>
      <c r="J56" s="460"/>
      <c r="K56" s="460"/>
      <c r="L56" s="460"/>
      <c r="M56" s="460"/>
      <c r="N56" s="460"/>
      <c r="O56" s="2883" t="s">
        <v>63</v>
      </c>
      <c r="P56" s="2883"/>
      <c r="Q56" s="2883"/>
      <c r="R56" s="471"/>
      <c r="S56" s="471"/>
      <c r="T56" s="471"/>
      <c r="U56" s="471"/>
      <c r="V56" s="471"/>
      <c r="W56" s="458"/>
      <c r="X56" s="458"/>
      <c r="Y56" s="458"/>
      <c r="Z56" s="458"/>
      <c r="AA56" s="458"/>
      <c r="AB56" s="458"/>
      <c r="AC56" s="458"/>
      <c r="AD56" s="458"/>
      <c r="AE56" s="458"/>
      <c r="AF56" s="458"/>
      <c r="AG56" s="458"/>
    </row>
    <row r="57" spans="1:34" ht="23.25" x14ac:dyDescent="0.35">
      <c r="A57" s="460"/>
      <c r="B57" s="460"/>
      <c r="C57" s="460"/>
      <c r="D57" s="460"/>
      <c r="E57" s="460"/>
      <c r="F57" s="460"/>
      <c r="G57" s="460"/>
      <c r="H57" s="460"/>
      <c r="I57" s="460"/>
      <c r="J57" s="460"/>
      <c r="K57" s="460"/>
      <c r="L57" s="460"/>
      <c r="M57" s="460"/>
      <c r="N57" s="460"/>
      <c r="O57" s="2882" t="s">
        <v>64</v>
      </c>
      <c r="P57" s="2882"/>
      <c r="Q57" s="2882"/>
      <c r="R57" s="453"/>
      <c r="S57" s="453"/>
      <c r="T57" s="453"/>
      <c r="U57" s="453"/>
      <c r="V57" s="453"/>
      <c r="W57" s="519"/>
      <c r="X57" s="456"/>
      <c r="Y57" s="519"/>
      <c r="Z57" s="533"/>
      <c r="AA57" s="458"/>
      <c r="AB57" s="458"/>
      <c r="AC57" s="458"/>
      <c r="AD57" s="458"/>
      <c r="AE57" s="521"/>
      <c r="AF57" s="522"/>
      <c r="AG57" s="458"/>
    </row>
    <row r="58" spans="1:34" ht="23.25" x14ac:dyDescent="0.35">
      <c r="A58" s="458"/>
      <c r="B58" s="458"/>
      <c r="C58" s="458"/>
      <c r="D58" s="458"/>
      <c r="E58" s="458"/>
      <c r="F58" s="458"/>
      <c r="G58" s="458"/>
      <c r="H58" s="458"/>
      <c r="I58" s="458"/>
      <c r="J58" s="458"/>
      <c r="K58" s="458"/>
      <c r="L58" s="458"/>
      <c r="M58" s="458"/>
      <c r="N58" s="458"/>
      <c r="O58" s="457"/>
      <c r="P58" s="457"/>
      <c r="Q58" s="457"/>
      <c r="R58" s="462"/>
      <c r="S58" s="462"/>
      <c r="T58" s="462"/>
      <c r="U58" s="462"/>
      <c r="V58" s="462"/>
      <c r="W58" s="519"/>
      <c r="X58" s="457"/>
      <c r="Y58" s="457"/>
      <c r="Z58" s="458"/>
      <c r="AA58" s="458"/>
      <c r="AB58" s="458"/>
      <c r="AC58" s="458"/>
      <c r="AD58" s="458"/>
      <c r="AE58" s="521"/>
      <c r="AF58" s="522"/>
      <c r="AG58" s="458"/>
    </row>
    <row r="59" spans="1:34" ht="16.5" customHeight="1" x14ac:dyDescent="0.35">
      <c r="A59" s="458"/>
      <c r="B59" s="458"/>
      <c r="C59" s="458"/>
      <c r="D59" s="458"/>
      <c r="E59" s="458"/>
      <c r="F59" s="458"/>
      <c r="G59" s="458"/>
      <c r="H59" s="458"/>
      <c r="I59" s="458"/>
      <c r="J59" s="458"/>
      <c r="K59" s="458"/>
      <c r="L59" s="458"/>
      <c r="M59" s="458"/>
      <c r="N59" s="458"/>
      <c r="O59" s="457"/>
      <c r="P59" s="457"/>
      <c r="Q59" s="457"/>
      <c r="R59" s="462"/>
      <c r="S59" s="462"/>
      <c r="T59" s="462"/>
      <c r="U59" s="462"/>
      <c r="V59" s="462"/>
      <c r="W59" s="519"/>
      <c r="X59" s="457"/>
      <c r="Y59" s="457"/>
      <c r="Z59" s="458"/>
      <c r="AA59" s="458"/>
      <c r="AB59" s="458"/>
      <c r="AC59" s="458"/>
      <c r="AD59" s="458"/>
      <c r="AE59" s="521"/>
      <c r="AF59" s="522"/>
      <c r="AG59" s="458"/>
    </row>
    <row r="60" spans="1:34" ht="23.25" x14ac:dyDescent="0.35">
      <c r="A60" s="460" t="s">
        <v>0</v>
      </c>
      <c r="B60" s="460" t="s">
        <v>211</v>
      </c>
      <c r="C60" s="461"/>
      <c r="D60" s="460"/>
      <c r="E60" s="460"/>
      <c r="F60" s="460"/>
      <c r="G60" s="460"/>
      <c r="H60" s="460"/>
      <c r="I60" s="460"/>
      <c r="J60" s="460"/>
      <c r="K60" s="460"/>
      <c r="L60" s="460"/>
      <c r="M60" s="460"/>
      <c r="N60" s="462"/>
      <c r="O60" s="516"/>
      <c r="P60" s="2865" t="s">
        <v>2</v>
      </c>
      <c r="Q60" s="2865"/>
      <c r="R60" s="462"/>
      <c r="S60" s="462"/>
      <c r="T60" s="462"/>
      <c r="U60" s="462"/>
      <c r="V60" s="462"/>
      <c r="W60" s="519"/>
      <c r="X60" s="457"/>
      <c r="Y60" s="457"/>
      <c r="Z60" s="458"/>
      <c r="AA60" s="458"/>
      <c r="AB60" s="458"/>
      <c r="AC60" s="458"/>
      <c r="AD60" s="458"/>
      <c r="AE60" s="521"/>
      <c r="AF60" s="522"/>
      <c r="AG60" s="458"/>
    </row>
    <row r="61" spans="1:34" ht="23.25" x14ac:dyDescent="0.35">
      <c r="A61" s="460" t="s">
        <v>3</v>
      </c>
      <c r="B61" s="460" t="s">
        <v>4</v>
      </c>
      <c r="C61" s="461"/>
      <c r="D61" s="460"/>
      <c r="E61" s="460"/>
      <c r="F61" s="460"/>
      <c r="G61" s="460"/>
      <c r="H61" s="460"/>
      <c r="I61" s="460"/>
      <c r="J61" s="460"/>
      <c r="K61" s="460"/>
      <c r="L61" s="460"/>
      <c r="M61" s="460"/>
      <c r="N61" s="462"/>
      <c r="O61" s="462"/>
      <c r="P61" s="462"/>
      <c r="Q61" s="462"/>
      <c r="R61" s="462"/>
      <c r="S61" s="462"/>
      <c r="T61" s="462"/>
      <c r="U61" s="462"/>
      <c r="V61" s="462"/>
      <c r="W61" s="519"/>
      <c r="X61" s="457"/>
      <c r="Y61" s="457"/>
      <c r="Z61" s="458"/>
      <c r="AA61" s="458"/>
      <c r="AB61" s="458"/>
      <c r="AC61" s="458"/>
      <c r="AD61" s="458"/>
      <c r="AE61" s="521"/>
      <c r="AF61" s="522"/>
      <c r="AG61" s="458"/>
    </row>
    <row r="62" spans="1:34" ht="19.5" customHeight="1" x14ac:dyDescent="0.35">
      <c r="A62" s="460"/>
      <c r="B62" s="460"/>
      <c r="C62" s="460"/>
      <c r="D62" s="460"/>
      <c r="E62" s="460"/>
      <c r="F62" s="460"/>
      <c r="G62" s="460"/>
      <c r="H62" s="460"/>
      <c r="I62" s="460"/>
      <c r="J62" s="460"/>
      <c r="K62" s="460"/>
      <c r="L62" s="460"/>
      <c r="M62" s="460"/>
      <c r="N62" s="462"/>
      <c r="O62" s="462"/>
      <c r="P62" s="462"/>
      <c r="Q62" s="462"/>
      <c r="R62" s="462"/>
      <c r="S62" s="462"/>
      <c r="T62" s="462"/>
      <c r="U62" s="462"/>
      <c r="V62" s="462"/>
      <c r="W62" s="519"/>
      <c r="X62" s="457"/>
      <c r="Y62" s="457"/>
      <c r="Z62" s="458"/>
      <c r="AA62" s="458"/>
      <c r="AB62" s="458"/>
      <c r="AC62" s="458"/>
      <c r="AD62" s="458"/>
      <c r="AE62" s="521"/>
      <c r="AF62" s="522"/>
      <c r="AG62" s="458"/>
    </row>
    <row r="63" spans="1:34" ht="23.25" x14ac:dyDescent="0.35">
      <c r="A63" s="460" t="s">
        <v>5</v>
      </c>
      <c r="B63" s="460"/>
      <c r="C63" s="460"/>
      <c r="D63" s="460"/>
      <c r="E63" s="460"/>
      <c r="F63" s="460"/>
      <c r="G63" s="460"/>
      <c r="H63" s="460"/>
      <c r="I63" s="460"/>
      <c r="J63" s="460"/>
      <c r="K63" s="460"/>
      <c r="L63" s="460"/>
      <c r="M63" s="460"/>
      <c r="N63" s="462"/>
      <c r="O63" s="462"/>
      <c r="P63" s="462"/>
      <c r="Q63" s="462"/>
      <c r="R63" s="462"/>
      <c r="S63" s="462"/>
      <c r="T63" s="462"/>
      <c r="U63" s="462"/>
      <c r="V63" s="462"/>
      <c r="W63" s="519"/>
      <c r="X63" s="457"/>
      <c r="Y63" s="457"/>
      <c r="Z63" s="458"/>
      <c r="AA63" s="458"/>
      <c r="AB63" s="458"/>
      <c r="AC63" s="458"/>
      <c r="AD63" s="458"/>
      <c r="AE63" s="521"/>
      <c r="AF63" s="522"/>
      <c r="AG63" s="458"/>
    </row>
    <row r="64" spans="1:34" ht="23.25" x14ac:dyDescent="0.35">
      <c r="A64" s="460" t="s">
        <v>6</v>
      </c>
      <c r="B64" s="460"/>
      <c r="C64" s="460"/>
      <c r="D64" s="460"/>
      <c r="E64" s="460"/>
      <c r="F64" s="460"/>
      <c r="G64" s="460"/>
      <c r="H64" s="460"/>
      <c r="I64" s="460"/>
      <c r="J64" s="460"/>
      <c r="K64" s="460"/>
      <c r="L64" s="460"/>
      <c r="M64" s="460"/>
      <c r="N64" s="462"/>
      <c r="O64" s="462"/>
      <c r="P64" s="462"/>
      <c r="Q64" s="462"/>
      <c r="R64" s="462"/>
      <c r="S64" s="462"/>
      <c r="T64" s="462"/>
      <c r="U64" s="462"/>
      <c r="V64" s="462"/>
      <c r="W64" s="519"/>
      <c r="X64" s="457"/>
      <c r="Y64" s="457"/>
      <c r="Z64" s="458"/>
      <c r="AA64" s="458"/>
      <c r="AB64" s="458"/>
      <c r="AC64" s="458"/>
      <c r="AD64" s="458"/>
      <c r="AE64" s="521"/>
      <c r="AF64" s="522"/>
      <c r="AG64" s="458"/>
    </row>
    <row r="65" spans="1:33" ht="24" customHeight="1" x14ac:dyDescent="0.35">
      <c r="A65" s="460" t="s">
        <v>7</v>
      </c>
      <c r="B65" s="460"/>
      <c r="C65" s="460"/>
      <c r="D65" s="460"/>
      <c r="E65" s="460"/>
      <c r="F65" s="460"/>
      <c r="G65" s="460"/>
      <c r="H65" s="460"/>
      <c r="I65" s="460"/>
      <c r="J65" s="460"/>
      <c r="K65" s="460"/>
      <c r="L65" s="460"/>
      <c r="M65" s="460"/>
      <c r="N65" s="462"/>
      <c r="O65" s="462"/>
      <c r="P65" s="462"/>
      <c r="Q65" s="462"/>
      <c r="R65" s="462"/>
      <c r="S65" s="462"/>
      <c r="T65" s="462"/>
      <c r="U65" s="462"/>
      <c r="V65" s="462"/>
      <c r="W65" s="2884"/>
      <c r="X65" s="2884"/>
      <c r="Y65" s="2884"/>
      <c r="Z65" s="2884"/>
      <c r="AA65" s="2884"/>
      <c r="AB65" s="2884"/>
      <c r="AC65" s="2884"/>
      <c r="AD65" s="2884"/>
      <c r="AE65" s="2884"/>
      <c r="AF65" s="2884"/>
      <c r="AG65" s="518"/>
    </row>
    <row r="66" spans="1:33" ht="24" customHeight="1" thickBot="1" x14ac:dyDescent="0.4">
      <c r="A66" s="460" t="s">
        <v>8</v>
      </c>
      <c r="B66" s="460"/>
      <c r="C66" s="460"/>
      <c r="D66" s="460"/>
      <c r="E66" s="460"/>
      <c r="F66" s="460"/>
      <c r="G66" s="465"/>
      <c r="H66" s="465"/>
      <c r="I66" s="460"/>
      <c r="J66" s="460"/>
      <c r="K66" s="460"/>
      <c r="L66" s="460"/>
      <c r="M66" s="460"/>
      <c r="N66" s="466"/>
      <c r="O66" s="2899" t="s">
        <v>9</v>
      </c>
      <c r="P66" s="2899"/>
      <c r="Q66" s="2899"/>
      <c r="R66" s="462"/>
      <c r="S66" s="462"/>
      <c r="T66" s="462"/>
      <c r="U66" s="462"/>
      <c r="V66" s="462"/>
      <c r="W66" s="458"/>
      <c r="X66" s="460"/>
      <c r="Y66" s="460"/>
      <c r="Z66" s="460"/>
      <c r="AA66" s="460"/>
      <c r="AB66" s="460"/>
      <c r="AC66" s="460"/>
      <c r="AD66" s="460"/>
      <c r="AE66" s="460"/>
      <c r="AF66" s="460"/>
    </row>
    <row r="67" spans="1:33" ht="16.5" customHeight="1" thickBot="1" x14ac:dyDescent="0.35">
      <c r="A67" s="2867" t="s">
        <v>10</v>
      </c>
      <c r="B67" s="2870" t="s">
        <v>11</v>
      </c>
      <c r="C67" s="469" t="s">
        <v>10</v>
      </c>
      <c r="D67" s="2870" t="s">
        <v>13</v>
      </c>
      <c r="E67" s="2870" t="s">
        <v>14</v>
      </c>
      <c r="F67" s="2873" t="s">
        <v>15</v>
      </c>
      <c r="G67" s="2874"/>
      <c r="H67" s="2874"/>
      <c r="I67" s="2874"/>
      <c r="J67" s="2874"/>
      <c r="K67" s="2874"/>
      <c r="L67" s="2874"/>
      <c r="M67" s="2875"/>
      <c r="N67" s="2876" t="s">
        <v>16</v>
      </c>
      <c r="O67" s="2876" t="s">
        <v>17</v>
      </c>
      <c r="P67" s="2876" t="s">
        <v>18</v>
      </c>
      <c r="Q67" s="470" t="s">
        <v>19</v>
      </c>
      <c r="R67" s="471"/>
      <c r="S67" s="471"/>
      <c r="T67" s="471"/>
      <c r="U67" s="471"/>
      <c r="V67" s="471"/>
      <c r="W67" s="2888" t="s">
        <v>107</v>
      </c>
      <c r="X67" s="2885"/>
      <c r="Y67" s="2885"/>
      <c r="Z67" s="2885"/>
      <c r="AA67" s="2885"/>
      <c r="AB67" s="2885"/>
      <c r="AC67" s="2885"/>
      <c r="AD67" s="2885"/>
      <c r="AE67" s="2885"/>
      <c r="AF67" s="2885"/>
    </row>
    <row r="68" spans="1:33" ht="16.5" customHeight="1" thickBot="1" x14ac:dyDescent="0.35">
      <c r="A68" s="2868"/>
      <c r="B68" s="2871"/>
      <c r="C68" s="472" t="s">
        <v>208</v>
      </c>
      <c r="D68" s="2871"/>
      <c r="E68" s="2871"/>
      <c r="F68" s="2889" t="s">
        <v>20</v>
      </c>
      <c r="G68" s="2889"/>
      <c r="H68" s="2889" t="s">
        <v>21</v>
      </c>
      <c r="I68" s="2889"/>
      <c r="J68" s="2889" t="s">
        <v>22</v>
      </c>
      <c r="K68" s="2889"/>
      <c r="L68" s="2889" t="s">
        <v>23</v>
      </c>
      <c r="M68" s="2889"/>
      <c r="N68" s="2877"/>
      <c r="O68" s="2877"/>
      <c r="P68" s="2877"/>
      <c r="Q68" s="2897" t="s">
        <v>24</v>
      </c>
      <c r="R68" s="471"/>
      <c r="S68" s="471"/>
      <c r="T68" s="471"/>
      <c r="U68" s="471"/>
      <c r="V68" s="471"/>
      <c r="W68" s="2888" t="s">
        <v>108</v>
      </c>
      <c r="X68" s="2885" t="s">
        <v>109</v>
      </c>
      <c r="Y68" s="2885" t="s">
        <v>108</v>
      </c>
      <c r="Z68" s="2885" t="s">
        <v>110</v>
      </c>
      <c r="AA68" s="2885" t="s">
        <v>108</v>
      </c>
      <c r="AB68" s="2886" t="s">
        <v>111</v>
      </c>
      <c r="AC68" s="2885" t="s">
        <v>108</v>
      </c>
      <c r="AD68" s="2886" t="s">
        <v>112</v>
      </c>
      <c r="AE68" s="2887" t="s">
        <v>113</v>
      </c>
      <c r="AF68" s="2879" t="s">
        <v>114</v>
      </c>
    </row>
    <row r="69" spans="1:33" ht="18.75" customHeight="1" thickBot="1" x14ac:dyDescent="0.4">
      <c r="A69" s="2869"/>
      <c r="B69" s="2872"/>
      <c r="C69" s="473" t="s">
        <v>209</v>
      </c>
      <c r="D69" s="2871"/>
      <c r="E69" s="2872"/>
      <c r="F69" s="474" t="s">
        <v>25</v>
      </c>
      <c r="G69" s="474" t="s">
        <v>26</v>
      </c>
      <c r="H69" s="474" t="s">
        <v>25</v>
      </c>
      <c r="I69" s="474" t="s">
        <v>26</v>
      </c>
      <c r="J69" s="474" t="s">
        <v>25</v>
      </c>
      <c r="K69" s="474" t="s">
        <v>26</v>
      </c>
      <c r="L69" s="474" t="s">
        <v>25</v>
      </c>
      <c r="M69" s="474" t="s">
        <v>26</v>
      </c>
      <c r="N69" s="2878"/>
      <c r="O69" s="2878"/>
      <c r="P69" s="2878"/>
      <c r="Q69" s="2898"/>
      <c r="R69" s="453"/>
      <c r="S69" s="455" t="s">
        <v>20</v>
      </c>
      <c r="T69" s="455" t="s">
        <v>27</v>
      </c>
      <c r="U69" s="455" t="s">
        <v>28</v>
      </c>
      <c r="V69" s="455" t="s">
        <v>29</v>
      </c>
      <c r="W69" s="2888"/>
      <c r="X69" s="2885"/>
      <c r="Y69" s="2885"/>
      <c r="Z69" s="2885"/>
      <c r="AA69" s="2885"/>
      <c r="AB69" s="2886"/>
      <c r="AC69" s="2885"/>
      <c r="AD69" s="2886"/>
      <c r="AE69" s="2887"/>
      <c r="AF69" s="2879"/>
    </row>
    <row r="70" spans="1:33" ht="18.75" customHeight="1" x14ac:dyDescent="0.35">
      <c r="A70" s="476">
        <v>1</v>
      </c>
      <c r="B70" s="477">
        <v>43561</v>
      </c>
      <c r="C70" s="534">
        <v>398</v>
      </c>
      <c r="D70" s="535" t="s">
        <v>42</v>
      </c>
      <c r="E70" s="536" t="s">
        <v>43</v>
      </c>
      <c r="F70" s="537">
        <v>4</v>
      </c>
      <c r="G70" s="538">
        <f t="shared" ref="G70:G84" si="31">F70*S70</f>
        <v>5327272</v>
      </c>
      <c r="H70" s="539">
        <v>1</v>
      </c>
      <c r="I70" s="540">
        <f t="shared" ref="I70:I84" si="32">H70*T70</f>
        <v>1931818</v>
      </c>
      <c r="J70" s="541">
        <v>4</v>
      </c>
      <c r="K70" s="540">
        <f t="shared" ref="K70:K84" si="33">J70*U70</f>
        <v>8927272</v>
      </c>
      <c r="L70" s="542">
        <v>1</v>
      </c>
      <c r="M70" s="540">
        <f t="shared" ref="M70:M84" si="34">L70*V70</f>
        <v>431818</v>
      </c>
      <c r="N70" s="543">
        <f t="shared" ref="N70:N84" si="35">+L70+J70+H70+F70</f>
        <v>10</v>
      </c>
      <c r="O70" s="544">
        <f t="shared" ref="O70:O84" si="36">+M70+K70+I70+G70</f>
        <v>16618180</v>
      </c>
      <c r="P70" s="545">
        <f t="shared" ref="P70:P78" si="37">+N70*40000</f>
        <v>400000</v>
      </c>
      <c r="Q70" s="546"/>
      <c r="R70" s="462"/>
      <c r="S70" s="456">
        <f t="shared" ref="S70:S84" si="38">1331818</f>
        <v>1331818</v>
      </c>
      <c r="T70" s="456">
        <f t="shared" ref="T70:T84" si="39">1931818</f>
        <v>1931818</v>
      </c>
      <c r="U70" s="456">
        <f t="shared" ref="U70:U84" si="40">2231818</f>
        <v>2231818</v>
      </c>
      <c r="V70" s="456">
        <f t="shared" ref="V70:V84" si="41">431818</f>
        <v>431818</v>
      </c>
      <c r="W70" s="491">
        <v>43564</v>
      </c>
      <c r="X70" s="488">
        <v>16618180</v>
      </c>
      <c r="Y70" s="491"/>
      <c r="Z70" s="488"/>
      <c r="AA70" s="488"/>
      <c r="AB70" s="492"/>
      <c r="AC70" s="492"/>
      <c r="AD70" s="493"/>
      <c r="AE70" s="494">
        <f>X70+Z70+AB70+AD70</f>
        <v>16618180</v>
      </c>
      <c r="AF70" s="495">
        <f t="shared" ref="AF70:AF84" si="42">O70-AE70</f>
        <v>0</v>
      </c>
    </row>
    <row r="71" spans="1:33" ht="24" customHeight="1" x14ac:dyDescent="0.35">
      <c r="A71" s="547">
        <f>+A70+1</f>
        <v>2</v>
      </c>
      <c r="B71" s="548">
        <f>+B70</f>
        <v>43561</v>
      </c>
      <c r="C71" s="549">
        <f>+C70+1</f>
        <v>399</v>
      </c>
      <c r="D71" s="550" t="s">
        <v>45</v>
      </c>
      <c r="E71" s="551" t="s">
        <v>43</v>
      </c>
      <c r="F71" s="552">
        <v>4</v>
      </c>
      <c r="G71" s="553">
        <f t="shared" si="31"/>
        <v>5327272</v>
      </c>
      <c r="H71" s="554"/>
      <c r="I71" s="555">
        <f t="shared" si="32"/>
        <v>0</v>
      </c>
      <c r="J71" s="556">
        <v>4</v>
      </c>
      <c r="K71" s="555">
        <f t="shared" si="33"/>
        <v>8927272</v>
      </c>
      <c r="L71" s="557">
        <v>1</v>
      </c>
      <c r="M71" s="555">
        <f t="shared" si="34"/>
        <v>431818</v>
      </c>
      <c r="N71" s="558">
        <f t="shared" si="35"/>
        <v>9</v>
      </c>
      <c r="O71" s="559">
        <f t="shared" si="36"/>
        <v>14686362</v>
      </c>
      <c r="P71" s="559">
        <f t="shared" si="37"/>
        <v>360000</v>
      </c>
      <c r="Q71" s="560"/>
      <c r="R71" s="462"/>
      <c r="S71" s="456">
        <f t="shared" si="38"/>
        <v>1331818</v>
      </c>
      <c r="T71" s="456">
        <f t="shared" si="39"/>
        <v>1931818</v>
      </c>
      <c r="U71" s="456">
        <f t="shared" si="40"/>
        <v>2231818</v>
      </c>
      <c r="V71" s="456">
        <f t="shared" si="41"/>
        <v>431818</v>
      </c>
      <c r="W71" s="491">
        <v>43560</v>
      </c>
      <c r="X71" s="488">
        <v>14686362</v>
      </c>
      <c r="Y71" s="491"/>
      <c r="Z71" s="488"/>
      <c r="AA71" s="488"/>
      <c r="AB71" s="492"/>
      <c r="AC71" s="492"/>
      <c r="AD71" s="493"/>
      <c r="AE71" s="494">
        <f t="shared" ref="AE71:AE84" si="43">X71+Z71+AB71+AD71</f>
        <v>14686362</v>
      </c>
      <c r="AF71" s="495">
        <f t="shared" si="42"/>
        <v>0</v>
      </c>
    </row>
    <row r="72" spans="1:33" ht="23.25" x14ac:dyDescent="0.35">
      <c r="A72" s="547">
        <v>3</v>
      </c>
      <c r="B72" s="548">
        <f t="shared" ref="B72:B83" si="44">+B71</f>
        <v>43561</v>
      </c>
      <c r="C72" s="549">
        <f t="shared" ref="C72:C83" si="45">+C71+1</f>
        <v>400</v>
      </c>
      <c r="D72" s="550" t="s">
        <v>53</v>
      </c>
      <c r="E72" s="551" t="s">
        <v>43</v>
      </c>
      <c r="F72" s="552">
        <v>5</v>
      </c>
      <c r="G72" s="553">
        <f t="shared" si="31"/>
        <v>6659090</v>
      </c>
      <c r="H72" s="554">
        <v>1</v>
      </c>
      <c r="I72" s="555">
        <f t="shared" si="32"/>
        <v>1931818</v>
      </c>
      <c r="J72" s="556">
        <v>4</v>
      </c>
      <c r="K72" s="555">
        <f t="shared" si="33"/>
        <v>8927272</v>
      </c>
      <c r="L72" s="557"/>
      <c r="M72" s="555">
        <f t="shared" si="34"/>
        <v>0</v>
      </c>
      <c r="N72" s="558">
        <f t="shared" si="35"/>
        <v>10</v>
      </c>
      <c r="O72" s="559">
        <f t="shared" si="36"/>
        <v>17518180</v>
      </c>
      <c r="P72" s="559">
        <f t="shared" si="37"/>
        <v>400000</v>
      </c>
      <c r="Q72" s="560"/>
      <c r="R72" s="462"/>
      <c r="S72" s="456">
        <f t="shared" si="38"/>
        <v>1331818</v>
      </c>
      <c r="T72" s="456">
        <f t="shared" si="39"/>
        <v>1931818</v>
      </c>
      <c r="U72" s="456">
        <f t="shared" si="40"/>
        <v>2231818</v>
      </c>
      <c r="V72" s="456">
        <f t="shared" si="41"/>
        <v>431818</v>
      </c>
      <c r="W72" s="491">
        <v>43560</v>
      </c>
      <c r="X72" s="488">
        <v>17518180</v>
      </c>
      <c r="Y72" s="501"/>
      <c r="Z72" s="488"/>
      <c r="AA72" s="488"/>
      <c r="AB72" s="492"/>
      <c r="AC72" s="492"/>
      <c r="AD72" s="493"/>
      <c r="AE72" s="494">
        <f t="shared" si="43"/>
        <v>17518180</v>
      </c>
      <c r="AF72" s="495">
        <f t="shared" si="42"/>
        <v>0</v>
      </c>
    </row>
    <row r="73" spans="1:33" ht="18.75" customHeight="1" x14ac:dyDescent="0.35">
      <c r="A73" s="547">
        <f>+A72+1</f>
        <v>4</v>
      </c>
      <c r="B73" s="548">
        <f t="shared" si="44"/>
        <v>43561</v>
      </c>
      <c r="C73" s="549">
        <f t="shared" si="45"/>
        <v>401</v>
      </c>
      <c r="D73" s="562" t="s">
        <v>54</v>
      </c>
      <c r="E73" s="551" t="s">
        <v>43</v>
      </c>
      <c r="F73" s="552">
        <v>5</v>
      </c>
      <c r="G73" s="553">
        <f t="shared" si="31"/>
        <v>6659090</v>
      </c>
      <c r="H73" s="554"/>
      <c r="I73" s="555">
        <f t="shared" si="32"/>
        <v>0</v>
      </c>
      <c r="J73" s="556">
        <v>4</v>
      </c>
      <c r="K73" s="555">
        <f t="shared" si="33"/>
        <v>8927272</v>
      </c>
      <c r="L73" s="557">
        <v>1</v>
      </c>
      <c r="M73" s="555">
        <f t="shared" si="34"/>
        <v>431818</v>
      </c>
      <c r="N73" s="558">
        <f t="shared" si="35"/>
        <v>10</v>
      </c>
      <c r="O73" s="559">
        <f t="shared" si="36"/>
        <v>16018180</v>
      </c>
      <c r="P73" s="559">
        <f t="shared" si="37"/>
        <v>400000</v>
      </c>
      <c r="Q73" s="560"/>
      <c r="R73" s="462"/>
      <c r="S73" s="456">
        <f t="shared" si="38"/>
        <v>1331818</v>
      </c>
      <c r="T73" s="456">
        <f t="shared" si="39"/>
        <v>1931818</v>
      </c>
      <c r="U73" s="456">
        <f t="shared" si="40"/>
        <v>2231818</v>
      </c>
      <c r="V73" s="456">
        <f t="shared" si="41"/>
        <v>431818</v>
      </c>
      <c r="W73" s="491">
        <v>43577</v>
      </c>
      <c r="X73" s="488">
        <v>16018180</v>
      </c>
      <c r="Y73" s="501"/>
      <c r="Z73" s="488"/>
      <c r="AA73" s="488"/>
      <c r="AB73" s="492"/>
      <c r="AC73" s="492"/>
      <c r="AD73" s="493"/>
      <c r="AE73" s="494">
        <f t="shared" si="43"/>
        <v>16018180</v>
      </c>
      <c r="AF73" s="495">
        <f t="shared" si="42"/>
        <v>0</v>
      </c>
      <c r="AG73" s="528"/>
    </row>
    <row r="74" spans="1:33" ht="18.75" customHeight="1" x14ac:dyDescent="0.35">
      <c r="A74" s="547">
        <v>5</v>
      </c>
      <c r="B74" s="548">
        <f t="shared" si="44"/>
        <v>43561</v>
      </c>
      <c r="C74" s="549">
        <f t="shared" si="45"/>
        <v>402</v>
      </c>
      <c r="D74" s="550" t="s">
        <v>212</v>
      </c>
      <c r="E74" s="551" t="s">
        <v>88</v>
      </c>
      <c r="F74" s="552">
        <v>6</v>
      </c>
      <c r="G74" s="553">
        <f t="shared" si="31"/>
        <v>7990908</v>
      </c>
      <c r="H74" s="554"/>
      <c r="I74" s="555">
        <f t="shared" si="32"/>
        <v>0</v>
      </c>
      <c r="J74" s="556">
        <v>3</v>
      </c>
      <c r="K74" s="555">
        <f t="shared" si="33"/>
        <v>6695454</v>
      </c>
      <c r="L74" s="557">
        <v>1</v>
      </c>
      <c r="M74" s="555">
        <f t="shared" si="34"/>
        <v>431818</v>
      </c>
      <c r="N74" s="558">
        <f t="shared" si="35"/>
        <v>10</v>
      </c>
      <c r="O74" s="559">
        <f t="shared" si="36"/>
        <v>15118180</v>
      </c>
      <c r="P74" s="559">
        <f t="shared" si="37"/>
        <v>400000</v>
      </c>
      <c r="Q74" s="560"/>
      <c r="R74" s="462"/>
      <c r="S74" s="456">
        <f t="shared" si="38"/>
        <v>1331818</v>
      </c>
      <c r="T74" s="456">
        <f t="shared" si="39"/>
        <v>1931818</v>
      </c>
      <c r="U74" s="456">
        <f t="shared" si="40"/>
        <v>2231818</v>
      </c>
      <c r="V74" s="456">
        <f t="shared" si="41"/>
        <v>431818</v>
      </c>
      <c r="W74" s="491">
        <v>43560</v>
      </c>
      <c r="X74" s="488">
        <v>15118180</v>
      </c>
      <c r="Y74" s="488"/>
      <c r="Z74" s="488"/>
      <c r="AA74" s="488"/>
      <c r="AB74" s="492"/>
      <c r="AC74" s="492"/>
      <c r="AD74" s="493"/>
      <c r="AE74" s="494">
        <f t="shared" si="43"/>
        <v>15118180</v>
      </c>
      <c r="AF74" s="495">
        <f t="shared" si="42"/>
        <v>0</v>
      </c>
    </row>
    <row r="75" spans="1:33" ht="18.75" customHeight="1" x14ac:dyDescent="0.35">
      <c r="A75" s="547">
        <f>+A74+1</f>
        <v>6</v>
      </c>
      <c r="B75" s="548">
        <f t="shared" si="44"/>
        <v>43561</v>
      </c>
      <c r="C75" s="549">
        <f t="shared" si="45"/>
        <v>403</v>
      </c>
      <c r="D75" s="550" t="s">
        <v>91</v>
      </c>
      <c r="E75" s="551" t="s">
        <v>88</v>
      </c>
      <c r="F75" s="552">
        <v>8</v>
      </c>
      <c r="G75" s="553">
        <f t="shared" si="31"/>
        <v>10654544</v>
      </c>
      <c r="H75" s="554"/>
      <c r="I75" s="555">
        <f t="shared" si="32"/>
        <v>0</v>
      </c>
      <c r="J75" s="556">
        <v>1</v>
      </c>
      <c r="K75" s="555">
        <f t="shared" si="33"/>
        <v>2231818</v>
      </c>
      <c r="L75" s="557">
        <v>1</v>
      </c>
      <c r="M75" s="555">
        <f t="shared" si="34"/>
        <v>431818</v>
      </c>
      <c r="N75" s="558">
        <f t="shared" si="35"/>
        <v>10</v>
      </c>
      <c r="O75" s="559">
        <f t="shared" si="36"/>
        <v>13318180</v>
      </c>
      <c r="P75" s="559">
        <f t="shared" si="37"/>
        <v>400000</v>
      </c>
      <c r="Q75" s="560"/>
      <c r="R75" s="462"/>
      <c r="S75" s="456">
        <f t="shared" si="38"/>
        <v>1331818</v>
      </c>
      <c r="T75" s="456">
        <f t="shared" si="39"/>
        <v>1931818</v>
      </c>
      <c r="U75" s="456">
        <f t="shared" si="40"/>
        <v>2231818</v>
      </c>
      <c r="V75" s="456">
        <f t="shared" si="41"/>
        <v>431818</v>
      </c>
      <c r="W75" s="491">
        <v>43560</v>
      </c>
      <c r="X75" s="488">
        <v>13318180</v>
      </c>
      <c r="Y75" s="491"/>
      <c r="Z75" s="488"/>
      <c r="AA75" s="488"/>
      <c r="AB75" s="492"/>
      <c r="AC75" s="492"/>
      <c r="AD75" s="493"/>
      <c r="AE75" s="494">
        <f t="shared" si="43"/>
        <v>13318180</v>
      </c>
      <c r="AF75" s="495">
        <f t="shared" si="42"/>
        <v>0</v>
      </c>
    </row>
    <row r="76" spans="1:33" ht="18.75" customHeight="1" x14ac:dyDescent="0.35">
      <c r="A76" s="547">
        <v>7</v>
      </c>
      <c r="B76" s="548">
        <f t="shared" si="44"/>
        <v>43561</v>
      </c>
      <c r="C76" s="549">
        <f t="shared" si="45"/>
        <v>404</v>
      </c>
      <c r="D76" s="562" t="s">
        <v>80</v>
      </c>
      <c r="E76" s="551" t="s">
        <v>31</v>
      </c>
      <c r="F76" s="552">
        <v>5</v>
      </c>
      <c r="G76" s="553">
        <f t="shared" si="31"/>
        <v>6659090</v>
      </c>
      <c r="H76" s="554"/>
      <c r="I76" s="555">
        <f t="shared" si="32"/>
        <v>0</v>
      </c>
      <c r="J76" s="556">
        <v>5</v>
      </c>
      <c r="K76" s="555">
        <f t="shared" si="33"/>
        <v>11159090</v>
      </c>
      <c r="L76" s="557"/>
      <c r="M76" s="555">
        <f t="shared" si="34"/>
        <v>0</v>
      </c>
      <c r="N76" s="558">
        <f t="shared" si="35"/>
        <v>10</v>
      </c>
      <c r="O76" s="559">
        <f t="shared" si="36"/>
        <v>17818180</v>
      </c>
      <c r="P76" s="559">
        <f t="shared" si="37"/>
        <v>400000</v>
      </c>
      <c r="Q76" s="560"/>
      <c r="R76" s="462"/>
      <c r="S76" s="456">
        <f t="shared" si="38"/>
        <v>1331818</v>
      </c>
      <c r="T76" s="456">
        <f t="shared" si="39"/>
        <v>1931818</v>
      </c>
      <c r="U76" s="456">
        <f t="shared" si="40"/>
        <v>2231818</v>
      </c>
      <c r="V76" s="456">
        <f t="shared" si="41"/>
        <v>431818</v>
      </c>
      <c r="W76" s="491">
        <v>43566</v>
      </c>
      <c r="X76" s="488">
        <v>7000000</v>
      </c>
      <c r="Y76" s="491">
        <v>43571</v>
      </c>
      <c r="Z76" s="488">
        <v>10820000</v>
      </c>
      <c r="AA76" s="488"/>
      <c r="AB76" s="492"/>
      <c r="AC76" s="492"/>
      <c r="AD76" s="493"/>
      <c r="AE76" s="494">
        <f t="shared" si="43"/>
        <v>17820000</v>
      </c>
      <c r="AF76" s="495">
        <f t="shared" si="42"/>
        <v>-1820</v>
      </c>
      <c r="AG76" s="528"/>
    </row>
    <row r="77" spans="1:33" ht="18.75" customHeight="1" x14ac:dyDescent="0.35">
      <c r="A77" s="547">
        <f>+A76+1</f>
        <v>8</v>
      </c>
      <c r="B77" s="548">
        <f t="shared" si="44"/>
        <v>43561</v>
      </c>
      <c r="C77" s="549">
        <f t="shared" si="45"/>
        <v>405</v>
      </c>
      <c r="D77" s="562" t="s">
        <v>55</v>
      </c>
      <c r="E77" s="551" t="s">
        <v>43</v>
      </c>
      <c r="F77" s="552">
        <v>5</v>
      </c>
      <c r="G77" s="553">
        <f t="shared" si="31"/>
        <v>6659090</v>
      </c>
      <c r="H77" s="554"/>
      <c r="I77" s="555">
        <f t="shared" si="32"/>
        <v>0</v>
      </c>
      <c r="J77" s="556">
        <v>4</v>
      </c>
      <c r="K77" s="555">
        <f t="shared" si="33"/>
        <v>8927272</v>
      </c>
      <c r="L77" s="557">
        <v>1</v>
      </c>
      <c r="M77" s="555">
        <f t="shared" si="34"/>
        <v>431818</v>
      </c>
      <c r="N77" s="558">
        <f t="shared" si="35"/>
        <v>10</v>
      </c>
      <c r="O77" s="559">
        <f t="shared" si="36"/>
        <v>16018180</v>
      </c>
      <c r="P77" s="559">
        <f t="shared" si="37"/>
        <v>400000</v>
      </c>
      <c r="Q77" s="560"/>
      <c r="R77" s="462"/>
      <c r="S77" s="456">
        <f t="shared" si="38"/>
        <v>1331818</v>
      </c>
      <c r="T77" s="456">
        <f t="shared" si="39"/>
        <v>1931818</v>
      </c>
      <c r="U77" s="456">
        <f t="shared" si="40"/>
        <v>2231818</v>
      </c>
      <c r="V77" s="456">
        <f t="shared" si="41"/>
        <v>431818</v>
      </c>
      <c r="W77" s="491">
        <v>43566</v>
      </c>
      <c r="X77" s="488">
        <v>16018180</v>
      </c>
      <c r="Y77" s="488"/>
      <c r="Z77" s="488"/>
      <c r="AA77" s="488"/>
      <c r="AB77" s="492"/>
      <c r="AC77" s="492"/>
      <c r="AD77" s="493"/>
      <c r="AE77" s="494">
        <f t="shared" si="43"/>
        <v>16018180</v>
      </c>
      <c r="AF77" s="495">
        <f t="shared" si="42"/>
        <v>0</v>
      </c>
      <c r="AG77" s="528"/>
    </row>
    <row r="78" spans="1:33" ht="18.75" customHeight="1" x14ac:dyDescent="0.35">
      <c r="A78" s="547">
        <v>9</v>
      </c>
      <c r="B78" s="548">
        <f t="shared" si="44"/>
        <v>43561</v>
      </c>
      <c r="C78" s="549">
        <f t="shared" si="45"/>
        <v>406</v>
      </c>
      <c r="D78" s="550" t="s">
        <v>50</v>
      </c>
      <c r="E78" s="551" t="s">
        <v>43</v>
      </c>
      <c r="F78" s="552">
        <v>5</v>
      </c>
      <c r="G78" s="553">
        <f t="shared" si="31"/>
        <v>6659090</v>
      </c>
      <c r="H78" s="554"/>
      <c r="I78" s="555">
        <f t="shared" si="32"/>
        <v>0</v>
      </c>
      <c r="J78" s="556">
        <v>4</v>
      </c>
      <c r="K78" s="555">
        <f t="shared" si="33"/>
        <v>8927272</v>
      </c>
      <c r="L78" s="557">
        <v>1</v>
      </c>
      <c r="M78" s="555">
        <f t="shared" si="34"/>
        <v>431818</v>
      </c>
      <c r="N78" s="558">
        <f t="shared" si="35"/>
        <v>10</v>
      </c>
      <c r="O78" s="559">
        <f t="shared" si="36"/>
        <v>16018180</v>
      </c>
      <c r="P78" s="559">
        <f t="shared" si="37"/>
        <v>400000</v>
      </c>
      <c r="Q78" s="560"/>
      <c r="R78" s="462"/>
      <c r="S78" s="456">
        <f t="shared" si="38"/>
        <v>1331818</v>
      </c>
      <c r="T78" s="456">
        <f t="shared" si="39"/>
        <v>1931818</v>
      </c>
      <c r="U78" s="456">
        <f t="shared" si="40"/>
        <v>2231818</v>
      </c>
      <c r="V78" s="456">
        <f t="shared" si="41"/>
        <v>431818</v>
      </c>
      <c r="W78" s="491">
        <v>43564</v>
      </c>
      <c r="X78" s="488">
        <v>16018180</v>
      </c>
      <c r="Y78" s="488"/>
      <c r="Z78" s="488"/>
      <c r="AA78" s="488"/>
      <c r="AB78" s="492"/>
      <c r="AC78" s="492"/>
      <c r="AD78" s="493"/>
      <c r="AE78" s="494">
        <f t="shared" si="43"/>
        <v>16018180</v>
      </c>
      <c r="AF78" s="495">
        <f t="shared" si="42"/>
        <v>0</v>
      </c>
    </row>
    <row r="79" spans="1:33" ht="18.75" customHeight="1" x14ac:dyDescent="0.35">
      <c r="A79" s="547">
        <f>+A78+1</f>
        <v>10</v>
      </c>
      <c r="B79" s="548">
        <f t="shared" si="44"/>
        <v>43561</v>
      </c>
      <c r="C79" s="549">
        <f t="shared" si="45"/>
        <v>407</v>
      </c>
      <c r="D79" s="562" t="s">
        <v>83</v>
      </c>
      <c r="E79" s="551" t="s">
        <v>43</v>
      </c>
      <c r="F79" s="552">
        <v>5</v>
      </c>
      <c r="G79" s="553">
        <f t="shared" si="31"/>
        <v>6659090</v>
      </c>
      <c r="H79" s="554">
        <v>1</v>
      </c>
      <c r="I79" s="555">
        <f t="shared" si="32"/>
        <v>1931818</v>
      </c>
      <c r="J79" s="556">
        <v>3</v>
      </c>
      <c r="K79" s="555">
        <f t="shared" si="33"/>
        <v>6695454</v>
      </c>
      <c r="L79" s="557">
        <v>1</v>
      </c>
      <c r="M79" s="555">
        <f t="shared" si="34"/>
        <v>431818</v>
      </c>
      <c r="N79" s="558">
        <f t="shared" si="35"/>
        <v>10</v>
      </c>
      <c r="O79" s="559">
        <f t="shared" si="36"/>
        <v>15718180</v>
      </c>
      <c r="P79" s="561">
        <f t="shared" ref="P79:P84" si="46">+N79*45000</f>
        <v>450000</v>
      </c>
      <c r="Q79" s="560"/>
      <c r="R79" s="462"/>
      <c r="S79" s="456">
        <f t="shared" si="38"/>
        <v>1331818</v>
      </c>
      <c r="T79" s="456">
        <f t="shared" si="39"/>
        <v>1931818</v>
      </c>
      <c r="U79" s="456">
        <f t="shared" si="40"/>
        <v>2231818</v>
      </c>
      <c r="V79" s="456">
        <f t="shared" si="41"/>
        <v>431818</v>
      </c>
      <c r="W79" s="491">
        <v>43571</v>
      </c>
      <c r="X79" s="488">
        <v>15718180</v>
      </c>
      <c r="Y79" s="488"/>
      <c r="Z79" s="488"/>
      <c r="AA79" s="488"/>
      <c r="AB79" s="492"/>
      <c r="AC79" s="492"/>
      <c r="AD79" s="493"/>
      <c r="AE79" s="494">
        <f t="shared" si="43"/>
        <v>15718180</v>
      </c>
      <c r="AF79" s="495">
        <f t="shared" si="42"/>
        <v>0</v>
      </c>
      <c r="AG79" s="528"/>
    </row>
    <row r="80" spans="1:33" ht="18.75" customHeight="1" x14ac:dyDescent="0.35">
      <c r="A80" s="547">
        <f>+A79+1</f>
        <v>11</v>
      </c>
      <c r="B80" s="548">
        <f t="shared" si="44"/>
        <v>43561</v>
      </c>
      <c r="C80" s="549">
        <f t="shared" si="45"/>
        <v>408</v>
      </c>
      <c r="D80" s="562" t="s">
        <v>87</v>
      </c>
      <c r="E80" s="551" t="s">
        <v>88</v>
      </c>
      <c r="F80" s="552">
        <v>5</v>
      </c>
      <c r="G80" s="553">
        <f t="shared" si="31"/>
        <v>6659090</v>
      </c>
      <c r="H80" s="554"/>
      <c r="I80" s="555">
        <f t="shared" si="32"/>
        <v>0</v>
      </c>
      <c r="J80" s="556">
        <v>4</v>
      </c>
      <c r="K80" s="555">
        <f t="shared" si="33"/>
        <v>8927272</v>
      </c>
      <c r="L80" s="557">
        <v>1</v>
      </c>
      <c r="M80" s="555">
        <f t="shared" si="34"/>
        <v>431818</v>
      </c>
      <c r="N80" s="558">
        <f t="shared" si="35"/>
        <v>10</v>
      </c>
      <c r="O80" s="559">
        <f t="shared" si="36"/>
        <v>16018180</v>
      </c>
      <c r="P80" s="561">
        <f t="shared" si="46"/>
        <v>450000</v>
      </c>
      <c r="Q80" s="560"/>
      <c r="R80" s="462"/>
      <c r="S80" s="456">
        <f t="shared" si="38"/>
        <v>1331818</v>
      </c>
      <c r="T80" s="456">
        <f t="shared" si="39"/>
        <v>1931818</v>
      </c>
      <c r="U80" s="456">
        <f t="shared" si="40"/>
        <v>2231818</v>
      </c>
      <c r="V80" s="456">
        <f t="shared" si="41"/>
        <v>431818</v>
      </c>
      <c r="W80" s="491">
        <v>43563</v>
      </c>
      <c r="X80" s="488">
        <v>16018180</v>
      </c>
      <c r="Y80" s="491"/>
      <c r="Z80" s="488"/>
      <c r="AA80" s="488"/>
      <c r="AB80" s="492"/>
      <c r="AC80" s="492"/>
      <c r="AD80" s="493"/>
      <c r="AE80" s="494">
        <f t="shared" si="43"/>
        <v>16018180</v>
      </c>
      <c r="AF80" s="495">
        <f t="shared" si="42"/>
        <v>0</v>
      </c>
    </row>
    <row r="81" spans="1:33" ht="18.75" customHeight="1" x14ac:dyDescent="0.35">
      <c r="A81" s="547">
        <f>+A80+1</f>
        <v>12</v>
      </c>
      <c r="B81" s="548">
        <f t="shared" si="44"/>
        <v>43561</v>
      </c>
      <c r="C81" s="549">
        <f t="shared" si="45"/>
        <v>409</v>
      </c>
      <c r="D81" s="562" t="s">
        <v>90</v>
      </c>
      <c r="E81" s="551" t="s">
        <v>88</v>
      </c>
      <c r="F81" s="552">
        <v>5</v>
      </c>
      <c r="G81" s="553">
        <f t="shared" si="31"/>
        <v>6659090</v>
      </c>
      <c r="H81" s="554"/>
      <c r="I81" s="555">
        <f t="shared" si="32"/>
        <v>0</v>
      </c>
      <c r="J81" s="556">
        <v>5</v>
      </c>
      <c r="K81" s="555">
        <f t="shared" si="33"/>
        <v>11159090</v>
      </c>
      <c r="L81" s="557"/>
      <c r="M81" s="555">
        <f t="shared" si="34"/>
        <v>0</v>
      </c>
      <c r="N81" s="558">
        <f t="shared" si="35"/>
        <v>10</v>
      </c>
      <c r="O81" s="559">
        <f t="shared" si="36"/>
        <v>17818180</v>
      </c>
      <c r="P81" s="561">
        <f t="shared" si="46"/>
        <v>450000</v>
      </c>
      <c r="Q81" s="560"/>
      <c r="R81" s="462"/>
      <c r="S81" s="456">
        <f t="shared" si="38"/>
        <v>1331818</v>
      </c>
      <c r="T81" s="456">
        <f t="shared" si="39"/>
        <v>1931818</v>
      </c>
      <c r="U81" s="456">
        <f t="shared" si="40"/>
        <v>2231818</v>
      </c>
      <c r="V81" s="456">
        <f t="shared" si="41"/>
        <v>431818</v>
      </c>
      <c r="W81" s="491">
        <v>43563</v>
      </c>
      <c r="X81" s="488">
        <v>10000000</v>
      </c>
      <c r="Y81" s="491">
        <v>43564</v>
      </c>
      <c r="Z81" s="488">
        <v>7818180</v>
      </c>
      <c r="AA81" s="488"/>
      <c r="AB81" s="492"/>
      <c r="AC81" s="492"/>
      <c r="AD81" s="493"/>
      <c r="AE81" s="494">
        <f t="shared" si="43"/>
        <v>17818180</v>
      </c>
      <c r="AF81" s="495">
        <f t="shared" si="42"/>
        <v>0</v>
      </c>
    </row>
    <row r="82" spans="1:33" ht="18.75" customHeight="1" x14ac:dyDescent="0.35">
      <c r="A82" s="547">
        <f>+A81+1</f>
        <v>13</v>
      </c>
      <c r="B82" s="548">
        <f t="shared" si="44"/>
        <v>43561</v>
      </c>
      <c r="C82" s="549">
        <f t="shared" si="45"/>
        <v>410</v>
      </c>
      <c r="D82" s="562" t="s">
        <v>77</v>
      </c>
      <c r="E82" s="551" t="s">
        <v>57</v>
      </c>
      <c r="F82" s="552">
        <v>3</v>
      </c>
      <c r="G82" s="553">
        <f t="shared" si="31"/>
        <v>3995454</v>
      </c>
      <c r="H82" s="554"/>
      <c r="I82" s="555">
        <f t="shared" si="32"/>
        <v>0</v>
      </c>
      <c r="J82" s="556">
        <v>2</v>
      </c>
      <c r="K82" s="555">
        <f t="shared" si="33"/>
        <v>4463636</v>
      </c>
      <c r="L82" s="557"/>
      <c r="M82" s="555">
        <f t="shared" si="34"/>
        <v>0</v>
      </c>
      <c r="N82" s="558">
        <f t="shared" si="35"/>
        <v>5</v>
      </c>
      <c r="O82" s="559">
        <f t="shared" si="36"/>
        <v>8459090</v>
      </c>
      <c r="P82" s="561">
        <f t="shared" si="46"/>
        <v>225000</v>
      </c>
      <c r="Q82" s="560"/>
      <c r="R82" s="462"/>
      <c r="S82" s="456">
        <f t="shared" si="38"/>
        <v>1331818</v>
      </c>
      <c r="T82" s="456">
        <f t="shared" si="39"/>
        <v>1931818</v>
      </c>
      <c r="U82" s="456">
        <f t="shared" si="40"/>
        <v>2231818</v>
      </c>
      <c r="V82" s="456">
        <f t="shared" si="41"/>
        <v>431818</v>
      </c>
      <c r="W82" s="491">
        <v>43563</v>
      </c>
      <c r="X82" s="488">
        <v>8459090</v>
      </c>
      <c r="Y82" s="488"/>
      <c r="Z82" s="488"/>
      <c r="AA82" s="488"/>
      <c r="AB82" s="492"/>
      <c r="AC82" s="492"/>
      <c r="AD82" s="493"/>
      <c r="AE82" s="494">
        <f t="shared" si="43"/>
        <v>8459090</v>
      </c>
      <c r="AF82" s="495">
        <f t="shared" si="42"/>
        <v>0</v>
      </c>
    </row>
    <row r="83" spans="1:33" ht="18.75" customHeight="1" x14ac:dyDescent="0.35">
      <c r="A83" s="547">
        <f>+A82+1</f>
        <v>14</v>
      </c>
      <c r="B83" s="548">
        <f t="shared" si="44"/>
        <v>43561</v>
      </c>
      <c r="C83" s="549">
        <f t="shared" si="45"/>
        <v>411</v>
      </c>
      <c r="D83" s="562" t="s">
        <v>103</v>
      </c>
      <c r="E83" s="551" t="s">
        <v>57</v>
      </c>
      <c r="F83" s="552">
        <v>3</v>
      </c>
      <c r="G83" s="553">
        <f t="shared" si="31"/>
        <v>3995454</v>
      </c>
      <c r="H83" s="554"/>
      <c r="I83" s="555">
        <f t="shared" si="32"/>
        <v>0</v>
      </c>
      <c r="J83" s="556">
        <v>2</v>
      </c>
      <c r="K83" s="555">
        <f t="shared" si="33"/>
        <v>4463636</v>
      </c>
      <c r="L83" s="557"/>
      <c r="M83" s="555">
        <f t="shared" si="34"/>
        <v>0</v>
      </c>
      <c r="N83" s="558">
        <f t="shared" si="35"/>
        <v>5</v>
      </c>
      <c r="O83" s="559">
        <f t="shared" si="36"/>
        <v>8459090</v>
      </c>
      <c r="P83" s="561">
        <f t="shared" si="46"/>
        <v>225000</v>
      </c>
      <c r="Q83" s="560"/>
      <c r="R83" s="462"/>
      <c r="S83" s="456">
        <f t="shared" si="38"/>
        <v>1331818</v>
      </c>
      <c r="T83" s="456">
        <f t="shared" si="39"/>
        <v>1931818</v>
      </c>
      <c r="U83" s="456">
        <f t="shared" si="40"/>
        <v>2231818</v>
      </c>
      <c r="V83" s="456">
        <f t="shared" si="41"/>
        <v>431818</v>
      </c>
      <c r="W83" s="491">
        <v>43563</v>
      </c>
      <c r="X83" s="488">
        <v>8459090</v>
      </c>
      <c r="Y83" s="488"/>
      <c r="Z83" s="488"/>
      <c r="AA83" s="488"/>
      <c r="AB83" s="492"/>
      <c r="AC83" s="492"/>
      <c r="AD83" s="493"/>
      <c r="AE83" s="494">
        <f t="shared" si="43"/>
        <v>8459090</v>
      </c>
      <c r="AF83" s="495">
        <f t="shared" si="42"/>
        <v>0</v>
      </c>
    </row>
    <row r="84" spans="1:33" ht="18.75" customHeight="1" thickBot="1" x14ac:dyDescent="0.4">
      <c r="A84" s="563"/>
      <c r="B84" s="564"/>
      <c r="C84" s="565"/>
      <c r="D84" s="566"/>
      <c r="E84" s="567"/>
      <c r="F84" s="568"/>
      <c r="G84" s="569">
        <f t="shared" si="31"/>
        <v>0</v>
      </c>
      <c r="H84" s="475"/>
      <c r="I84" s="570">
        <f t="shared" si="32"/>
        <v>0</v>
      </c>
      <c r="J84" s="571"/>
      <c r="K84" s="570">
        <f t="shared" si="33"/>
        <v>0</v>
      </c>
      <c r="L84" s="572"/>
      <c r="M84" s="570">
        <f t="shared" si="34"/>
        <v>0</v>
      </c>
      <c r="N84" s="573">
        <f t="shared" si="35"/>
        <v>0</v>
      </c>
      <c r="O84" s="574">
        <f t="shared" si="36"/>
        <v>0</v>
      </c>
      <c r="P84" s="575">
        <f t="shared" si="46"/>
        <v>0</v>
      </c>
      <c r="Q84" s="576"/>
      <c r="R84" s="462"/>
      <c r="S84" s="456">
        <f t="shared" si="38"/>
        <v>1331818</v>
      </c>
      <c r="T84" s="456">
        <f t="shared" si="39"/>
        <v>1931818</v>
      </c>
      <c r="U84" s="456">
        <f t="shared" si="40"/>
        <v>2231818</v>
      </c>
      <c r="V84" s="456">
        <f t="shared" si="41"/>
        <v>431818</v>
      </c>
      <c r="W84" s="530"/>
      <c r="X84" s="488"/>
      <c r="Y84" s="488"/>
      <c r="Z84" s="488"/>
      <c r="AA84" s="488"/>
      <c r="AB84" s="492"/>
      <c r="AC84" s="492"/>
      <c r="AD84" s="493"/>
      <c r="AE84" s="494">
        <f t="shared" si="43"/>
        <v>0</v>
      </c>
      <c r="AF84" s="495">
        <f t="shared" si="42"/>
        <v>0</v>
      </c>
    </row>
    <row r="85" spans="1:33" ht="18.75" customHeight="1" thickBot="1" x14ac:dyDescent="0.4">
      <c r="A85" s="2880" t="s">
        <v>60</v>
      </c>
      <c r="B85" s="2881"/>
      <c r="C85" s="2881"/>
      <c r="D85" s="2881"/>
      <c r="E85" s="2881"/>
      <c r="F85" s="505">
        <f t="shared" ref="F85:L85" si="47">SUM(F70:F84)</f>
        <v>68</v>
      </c>
      <c r="G85" s="505">
        <f t="shared" si="47"/>
        <v>90563624</v>
      </c>
      <c r="H85" s="505">
        <f t="shared" si="47"/>
        <v>3</v>
      </c>
      <c r="I85" s="505">
        <f t="shared" si="47"/>
        <v>5795454</v>
      </c>
      <c r="J85" s="505">
        <f t="shared" si="47"/>
        <v>49</v>
      </c>
      <c r="K85" s="505">
        <f t="shared" si="47"/>
        <v>109359082</v>
      </c>
      <c r="L85" s="505">
        <f t="shared" si="47"/>
        <v>9</v>
      </c>
      <c r="M85" s="505">
        <f>SUM(M70:M84)</f>
        <v>3886362</v>
      </c>
      <c r="N85" s="505">
        <f>SUM(N70:N84)</f>
        <v>129</v>
      </c>
      <c r="O85" s="505">
        <f>SUM(O70:O84)</f>
        <v>209604522</v>
      </c>
      <c r="P85" s="505">
        <f>SUM(P70:P84)</f>
        <v>5360000</v>
      </c>
      <c r="Q85" s="505">
        <f>SUM(Q70:Q84)</f>
        <v>0</v>
      </c>
      <c r="R85" s="462"/>
      <c r="S85" s="456"/>
      <c r="T85" s="456"/>
      <c r="U85" s="456"/>
      <c r="V85" s="456"/>
      <c r="W85" s="507" t="s">
        <v>115</v>
      </c>
      <c r="X85" s="508">
        <f t="shared" ref="X85:AD85" si="48">SUM(X70:X76)</f>
        <v>100277262</v>
      </c>
      <c r="Y85" s="508">
        <f t="shared" si="48"/>
        <v>43571</v>
      </c>
      <c r="Z85" s="508">
        <f t="shared" si="48"/>
        <v>10820000</v>
      </c>
      <c r="AA85" s="508">
        <f t="shared" si="48"/>
        <v>0</v>
      </c>
      <c r="AB85" s="508">
        <f t="shared" si="48"/>
        <v>0</v>
      </c>
      <c r="AC85" s="508">
        <f t="shared" si="48"/>
        <v>0</v>
      </c>
      <c r="AD85" s="508">
        <f t="shared" si="48"/>
        <v>0</v>
      </c>
      <c r="AE85" s="508">
        <f>SUM(AE70:AE84)</f>
        <v>209606342</v>
      </c>
      <c r="AF85" s="508">
        <f>SUM(AF70:AF84)</f>
        <v>-1820</v>
      </c>
    </row>
    <row r="86" spans="1:33" ht="18.75" customHeight="1" x14ac:dyDescent="0.35">
      <c r="A86" s="460" t="s">
        <v>61</v>
      </c>
      <c r="B86" s="460"/>
      <c r="C86" s="460"/>
      <c r="D86" s="460"/>
      <c r="E86" s="460"/>
      <c r="F86" s="509"/>
      <c r="G86" s="460"/>
      <c r="H86" s="577"/>
      <c r="I86" s="460"/>
      <c r="J86" s="577"/>
      <c r="K86" s="460"/>
      <c r="L86" s="577"/>
      <c r="M86" s="460"/>
      <c r="N86" s="462"/>
      <c r="O86" s="462"/>
      <c r="P86" s="510"/>
      <c r="Q86" s="462"/>
      <c r="R86" s="462"/>
      <c r="S86" s="456"/>
      <c r="T86" s="456"/>
      <c r="U86" s="456"/>
      <c r="V86" s="456"/>
      <c r="W86" s="458"/>
      <c r="X86" s="460"/>
      <c r="Y86" s="460"/>
      <c r="Z86" s="460"/>
      <c r="AA86" s="460"/>
      <c r="AB86" s="460"/>
      <c r="AC86" s="460"/>
      <c r="AD86" s="460"/>
      <c r="AE86" s="460"/>
      <c r="AF86" s="460"/>
    </row>
    <row r="87" spans="1:33" ht="18.75" customHeight="1" x14ac:dyDescent="0.35">
      <c r="A87" s="460"/>
      <c r="B87" s="460"/>
      <c r="C87" s="460"/>
      <c r="D87" s="460"/>
      <c r="E87" s="460"/>
      <c r="F87" s="509"/>
      <c r="G87" s="460"/>
      <c r="H87" s="509"/>
      <c r="I87" s="511"/>
      <c r="J87" s="509"/>
      <c r="K87" s="460"/>
      <c r="L87" s="509"/>
      <c r="M87" s="460"/>
      <c r="N87" s="509"/>
      <c r="O87" s="2882" t="s">
        <v>62</v>
      </c>
      <c r="P87" s="2882"/>
      <c r="Q87" s="2882"/>
      <c r="R87" s="462"/>
      <c r="S87" s="462"/>
      <c r="T87" s="462"/>
      <c r="U87" s="462"/>
      <c r="V87" s="462"/>
      <c r="W87" s="458"/>
      <c r="X87" s="460"/>
      <c r="Y87" s="460"/>
      <c r="Z87" s="460"/>
      <c r="AA87" s="460"/>
      <c r="AB87" s="460"/>
      <c r="AC87" s="460"/>
      <c r="AD87" s="460"/>
      <c r="AE87" s="460"/>
      <c r="AF87" s="460"/>
    </row>
    <row r="88" spans="1:33" ht="18.75" customHeight="1" x14ac:dyDescent="0.35">
      <c r="A88" s="460"/>
      <c r="B88" s="460"/>
      <c r="C88" s="460"/>
      <c r="D88" s="460"/>
      <c r="E88" s="460"/>
      <c r="F88" s="512"/>
      <c r="G88" s="460"/>
      <c r="H88" s="512"/>
      <c r="I88" s="460"/>
      <c r="J88" s="512"/>
      <c r="K88" s="460"/>
      <c r="L88" s="512"/>
      <c r="M88" s="460"/>
      <c r="N88" s="512"/>
      <c r="O88" s="512"/>
      <c r="P88" s="512"/>
      <c r="Q88" s="512"/>
      <c r="R88" s="462"/>
      <c r="S88" s="462"/>
      <c r="T88" s="462"/>
      <c r="U88" s="462"/>
      <c r="V88" s="462"/>
      <c r="W88" s="496"/>
      <c r="X88" s="460"/>
      <c r="Y88" s="460"/>
      <c r="Z88" s="460"/>
      <c r="AA88" s="460"/>
      <c r="AB88" s="460"/>
      <c r="AC88" s="460"/>
      <c r="AD88" s="460"/>
      <c r="AE88" s="460"/>
      <c r="AF88" s="460"/>
      <c r="AG88" s="518"/>
    </row>
    <row r="89" spans="1:33" ht="18.75" customHeight="1" x14ac:dyDescent="0.35">
      <c r="A89" s="460"/>
      <c r="B89" s="460"/>
      <c r="C89" s="460"/>
      <c r="D89" s="460"/>
      <c r="E89" s="460"/>
      <c r="F89" s="513"/>
      <c r="G89" s="460"/>
      <c r="H89" s="513"/>
      <c r="I89" s="460"/>
      <c r="J89" s="513"/>
      <c r="K89" s="460"/>
      <c r="L89" s="513"/>
      <c r="M89" s="460"/>
      <c r="N89" s="460"/>
      <c r="O89" s="462"/>
      <c r="P89" s="462"/>
      <c r="Q89" s="462"/>
      <c r="R89" s="462"/>
      <c r="S89" s="462"/>
      <c r="T89" s="462"/>
      <c r="U89" s="462"/>
      <c r="V89" s="462"/>
      <c r="W89" s="458"/>
      <c r="X89" s="460"/>
      <c r="Y89" s="460"/>
      <c r="Z89" s="460"/>
      <c r="AA89" s="460"/>
      <c r="AB89" s="460"/>
      <c r="AC89" s="460"/>
      <c r="AD89" s="460"/>
      <c r="AE89" s="460"/>
      <c r="AF89" s="460"/>
      <c r="AG89" s="518"/>
    </row>
    <row r="90" spans="1:33" ht="18.75" customHeight="1" x14ac:dyDescent="0.35">
      <c r="A90" s="460"/>
      <c r="B90" s="460"/>
      <c r="C90" s="460"/>
      <c r="D90" s="460"/>
      <c r="E90" s="460"/>
      <c r="F90" s="460"/>
      <c r="G90" s="460"/>
      <c r="H90" s="460"/>
      <c r="I90" s="460"/>
      <c r="J90" s="460"/>
      <c r="K90" s="460"/>
      <c r="L90" s="460"/>
      <c r="M90" s="460"/>
      <c r="N90" s="460"/>
      <c r="O90" s="462"/>
      <c r="P90" s="462"/>
      <c r="Q90" s="462"/>
      <c r="R90" s="471"/>
      <c r="S90" s="471"/>
      <c r="T90" s="471"/>
      <c r="U90" s="471"/>
      <c r="V90" s="471"/>
      <c r="W90" s="458"/>
      <c r="X90" s="460"/>
      <c r="Y90" s="460"/>
      <c r="Z90" s="460"/>
      <c r="AA90" s="460"/>
      <c r="AB90" s="460"/>
      <c r="AC90" s="460"/>
      <c r="AD90" s="460"/>
      <c r="AE90" s="460"/>
      <c r="AF90" s="460"/>
      <c r="AG90" s="518"/>
    </row>
    <row r="91" spans="1:33" ht="18.75" customHeight="1" x14ac:dyDescent="0.35">
      <c r="A91" s="460"/>
      <c r="B91" s="460"/>
      <c r="C91" s="460"/>
      <c r="D91" s="460"/>
      <c r="E91" s="460"/>
      <c r="F91" s="460"/>
      <c r="G91" s="460"/>
      <c r="H91" s="460"/>
      <c r="I91" s="460"/>
      <c r="J91" s="460"/>
      <c r="K91" s="460"/>
      <c r="L91" s="460"/>
      <c r="M91" s="460"/>
      <c r="N91" s="460"/>
      <c r="O91" s="2883" t="s">
        <v>63</v>
      </c>
      <c r="P91" s="2883"/>
      <c r="Q91" s="2883"/>
      <c r="R91" s="471"/>
      <c r="S91" s="471"/>
      <c r="T91" s="471"/>
      <c r="U91" s="471"/>
      <c r="V91" s="471"/>
      <c r="W91" s="519"/>
      <c r="X91" s="456"/>
      <c r="Y91" s="456"/>
      <c r="Z91" s="456"/>
      <c r="AA91" s="456"/>
      <c r="AB91" s="520"/>
      <c r="AC91" s="520"/>
      <c r="AD91" s="458"/>
      <c r="AE91" s="521"/>
      <c r="AF91" s="522"/>
      <c r="AG91" s="518"/>
    </row>
    <row r="92" spans="1:33" ht="23.25" x14ac:dyDescent="0.35">
      <c r="A92" s="460"/>
      <c r="B92" s="460"/>
      <c r="C92" s="460"/>
      <c r="D92" s="460"/>
      <c r="E92" s="460"/>
      <c r="F92" s="460"/>
      <c r="G92" s="460"/>
      <c r="H92" s="460"/>
      <c r="I92" s="460"/>
      <c r="J92" s="460"/>
      <c r="K92" s="460"/>
      <c r="L92" s="460"/>
      <c r="M92" s="460"/>
      <c r="N92" s="460"/>
      <c r="O92" s="2882" t="s">
        <v>64</v>
      </c>
      <c r="P92" s="2882"/>
      <c r="Q92" s="2882"/>
      <c r="R92" s="453"/>
      <c r="S92" s="453"/>
      <c r="T92" s="453"/>
      <c r="U92" s="453"/>
      <c r="V92" s="453"/>
      <c r="W92" s="519"/>
      <c r="X92" s="456"/>
      <c r="Y92" s="456"/>
      <c r="Z92" s="456"/>
      <c r="AA92" s="456"/>
      <c r="AB92" s="520"/>
      <c r="AC92" s="520"/>
      <c r="AD92" s="458"/>
      <c r="AE92" s="521"/>
      <c r="AF92" s="522"/>
      <c r="AG92" s="518"/>
    </row>
    <row r="93" spans="1:33" ht="23.25" x14ac:dyDescent="0.35">
      <c r="A93" s="458"/>
      <c r="B93" s="458"/>
      <c r="C93" s="453"/>
      <c r="D93" s="458"/>
      <c r="E93" s="458"/>
      <c r="F93" s="458"/>
      <c r="G93" s="458"/>
      <c r="H93" s="458"/>
      <c r="I93" s="458"/>
      <c r="J93" s="458"/>
      <c r="K93" s="458"/>
      <c r="L93" s="458"/>
      <c r="M93" s="458"/>
      <c r="N93" s="457"/>
      <c r="O93" s="457"/>
      <c r="P93" s="2900"/>
      <c r="Q93" s="2900"/>
      <c r="R93" s="455"/>
      <c r="S93" s="455"/>
      <c r="T93" s="455"/>
      <c r="U93" s="455"/>
      <c r="V93" s="455"/>
      <c r="W93" s="578"/>
      <c r="X93" s="578"/>
      <c r="Y93" s="578"/>
      <c r="Z93" s="578"/>
      <c r="AA93" s="578"/>
      <c r="AB93" s="578"/>
      <c r="AC93" s="578"/>
      <c r="AD93" s="578"/>
      <c r="AE93" s="578"/>
      <c r="AF93" s="578"/>
      <c r="AG93" s="518"/>
    </row>
    <row r="94" spans="1:33" ht="23.25" x14ac:dyDescent="0.35">
      <c r="A94" s="458"/>
      <c r="B94" s="458"/>
      <c r="C94" s="453"/>
      <c r="D94" s="458"/>
      <c r="E94" s="458"/>
      <c r="F94" s="458"/>
      <c r="G94" s="458"/>
      <c r="H94" s="458"/>
      <c r="I94" s="458"/>
      <c r="J94" s="458"/>
      <c r="K94" s="458"/>
      <c r="L94" s="458"/>
      <c r="M94" s="458"/>
      <c r="N94" s="457"/>
      <c r="O94" s="457"/>
      <c r="P94" s="457"/>
      <c r="Q94" s="457"/>
      <c r="R94" s="455"/>
      <c r="S94" s="455"/>
      <c r="T94" s="455"/>
      <c r="U94" s="455"/>
      <c r="V94" s="455"/>
      <c r="W94" s="458"/>
      <c r="X94" s="458"/>
      <c r="Y94" s="458"/>
      <c r="Z94" s="458"/>
      <c r="AA94" s="458"/>
      <c r="AB94" s="458"/>
      <c r="AC94" s="458"/>
      <c r="AD94" s="458"/>
      <c r="AE94" s="458"/>
      <c r="AF94" s="458"/>
      <c r="AG94" s="518"/>
    </row>
    <row r="95" spans="1:33" ht="23.25" x14ac:dyDescent="0.35">
      <c r="A95" s="460" t="s">
        <v>0</v>
      </c>
      <c r="B95" s="460" t="s">
        <v>213</v>
      </c>
      <c r="C95" s="461"/>
      <c r="D95" s="460"/>
      <c r="E95" s="460"/>
      <c r="F95" s="460"/>
      <c r="G95" s="460"/>
      <c r="H95" s="460"/>
      <c r="I95" s="460"/>
      <c r="J95" s="460"/>
      <c r="K95" s="460"/>
      <c r="L95" s="460"/>
      <c r="M95" s="460"/>
      <c r="N95" s="462"/>
      <c r="O95" s="516" t="s">
        <v>66</v>
      </c>
      <c r="P95" s="2865" t="s">
        <v>2</v>
      </c>
      <c r="Q95" s="2865"/>
      <c r="R95" s="462"/>
      <c r="S95" s="462"/>
      <c r="T95" s="462"/>
      <c r="U95" s="462"/>
      <c r="V95" s="462"/>
      <c r="W95" s="458"/>
      <c r="X95" s="458"/>
      <c r="Y95" s="458"/>
      <c r="Z95" s="458"/>
      <c r="AA95" s="458"/>
      <c r="AB95" s="458"/>
      <c r="AC95" s="458"/>
      <c r="AD95" s="458"/>
      <c r="AE95" s="458"/>
      <c r="AF95" s="458"/>
      <c r="AG95" s="518"/>
    </row>
    <row r="96" spans="1:33" ht="23.25" x14ac:dyDescent="0.35">
      <c r="A96" s="460" t="s">
        <v>3</v>
      </c>
      <c r="B96" s="460" t="s">
        <v>4</v>
      </c>
      <c r="C96" s="461"/>
      <c r="D96" s="460"/>
      <c r="E96" s="460"/>
      <c r="F96" s="460"/>
      <c r="G96" s="460"/>
      <c r="H96" s="460"/>
      <c r="I96" s="460"/>
      <c r="J96" s="460"/>
      <c r="K96" s="460"/>
      <c r="L96" s="460"/>
      <c r="M96" s="460"/>
      <c r="N96" s="462"/>
      <c r="O96" s="517"/>
      <c r="P96" s="462"/>
      <c r="Q96" s="462"/>
      <c r="R96" s="462"/>
      <c r="S96" s="462"/>
      <c r="T96" s="462"/>
      <c r="U96" s="462"/>
      <c r="V96" s="462"/>
      <c r="W96" s="458"/>
      <c r="X96" s="458"/>
      <c r="Y96" s="458"/>
      <c r="Z96" s="458"/>
      <c r="AA96" s="458"/>
      <c r="AB96" s="458"/>
      <c r="AC96" s="458"/>
      <c r="AD96" s="458"/>
      <c r="AE96" s="458"/>
      <c r="AF96" s="458"/>
      <c r="AG96" s="518"/>
    </row>
    <row r="97" spans="1:33" ht="23.25" x14ac:dyDescent="0.35">
      <c r="A97" s="460"/>
      <c r="B97" s="460"/>
      <c r="C97" s="460"/>
      <c r="D97" s="460"/>
      <c r="E97" s="460"/>
      <c r="F97" s="460"/>
      <c r="G97" s="460"/>
      <c r="H97" s="460"/>
      <c r="I97" s="460"/>
      <c r="J97" s="460"/>
      <c r="K97" s="460"/>
      <c r="L97" s="460"/>
      <c r="M97" s="460"/>
      <c r="N97" s="462"/>
      <c r="O97" s="462"/>
      <c r="P97" s="462"/>
      <c r="Q97" s="462"/>
      <c r="R97" s="462"/>
      <c r="S97" s="462"/>
      <c r="T97" s="462"/>
      <c r="U97" s="462"/>
      <c r="V97" s="462"/>
      <c r="W97" s="458"/>
      <c r="X97" s="458"/>
      <c r="Y97" s="458"/>
      <c r="Z97" s="458"/>
      <c r="AA97" s="458"/>
      <c r="AB97" s="458"/>
      <c r="AC97" s="458"/>
      <c r="AD97" s="458"/>
      <c r="AE97" s="458"/>
      <c r="AF97" s="458"/>
      <c r="AG97" s="518"/>
    </row>
    <row r="98" spans="1:33" ht="23.25" x14ac:dyDescent="0.35">
      <c r="A98" s="460" t="s">
        <v>5</v>
      </c>
      <c r="B98" s="460"/>
      <c r="C98" s="460"/>
      <c r="D98" s="460"/>
      <c r="E98" s="460"/>
      <c r="F98" s="460"/>
      <c r="G98" s="460"/>
      <c r="H98" s="460"/>
      <c r="I98" s="460"/>
      <c r="J98" s="460"/>
      <c r="K98" s="460"/>
      <c r="L98" s="460"/>
      <c r="M98" s="460"/>
      <c r="N98" s="462"/>
      <c r="O98" s="462"/>
      <c r="P98" s="462"/>
      <c r="Q98" s="462"/>
      <c r="R98" s="462"/>
      <c r="S98" s="462"/>
      <c r="T98" s="462"/>
      <c r="U98" s="462"/>
      <c r="V98" s="462"/>
      <c r="W98" s="458"/>
      <c r="X98" s="458"/>
      <c r="Y98" s="458"/>
      <c r="Z98" s="458"/>
      <c r="AA98" s="458"/>
      <c r="AB98" s="458"/>
      <c r="AC98" s="458"/>
      <c r="AD98" s="458"/>
      <c r="AE98" s="458"/>
      <c r="AF98" s="458"/>
      <c r="AG98" s="518"/>
    </row>
    <row r="99" spans="1:33" ht="23.25" x14ac:dyDescent="0.35">
      <c r="A99" s="460" t="s">
        <v>6</v>
      </c>
      <c r="B99" s="460"/>
      <c r="C99" s="460"/>
      <c r="D99" s="460"/>
      <c r="E99" s="460"/>
      <c r="F99" s="460"/>
      <c r="G99" s="460"/>
      <c r="H99" s="460"/>
      <c r="I99" s="460"/>
      <c r="J99" s="460"/>
      <c r="K99" s="460"/>
      <c r="L99" s="460"/>
      <c r="M99" s="460"/>
      <c r="N99" s="462"/>
      <c r="O99" s="462"/>
      <c r="P99" s="462"/>
      <c r="Q99" s="462"/>
      <c r="R99" s="462"/>
      <c r="S99" s="462"/>
      <c r="T99" s="462"/>
      <c r="U99" s="462"/>
      <c r="V99" s="462"/>
      <c r="W99" s="458"/>
      <c r="X99" s="458"/>
      <c r="Y99" s="458"/>
      <c r="Z99" s="458"/>
      <c r="AA99" s="458"/>
      <c r="AB99" s="458"/>
      <c r="AC99" s="458"/>
      <c r="AD99" s="458"/>
      <c r="AE99" s="458"/>
      <c r="AF99" s="458"/>
      <c r="AG99" s="518"/>
    </row>
    <row r="100" spans="1:33" ht="23.25" x14ac:dyDescent="0.35">
      <c r="A100" s="460" t="s">
        <v>7</v>
      </c>
      <c r="B100" s="460"/>
      <c r="C100" s="460"/>
      <c r="D100" s="460"/>
      <c r="E100" s="460"/>
      <c r="F100" s="460"/>
      <c r="G100" s="460"/>
      <c r="H100" s="460"/>
      <c r="I100" s="460"/>
      <c r="J100" s="460"/>
      <c r="K100" s="460"/>
      <c r="L100" s="460"/>
      <c r="M100" s="460"/>
      <c r="N100" s="462"/>
      <c r="O100" s="462"/>
      <c r="P100" s="462"/>
      <c r="Q100" s="462"/>
      <c r="R100" s="462"/>
      <c r="S100" s="462"/>
      <c r="T100" s="462"/>
      <c r="U100" s="462"/>
      <c r="V100" s="462"/>
      <c r="W100" s="458"/>
      <c r="X100" s="458"/>
      <c r="Y100" s="458"/>
      <c r="Z100" s="458"/>
      <c r="AA100" s="458"/>
      <c r="AB100" s="458"/>
      <c r="AC100" s="458"/>
      <c r="AD100" s="458"/>
      <c r="AE100" s="458"/>
      <c r="AF100" s="458"/>
      <c r="AG100" s="518"/>
    </row>
    <row r="101" spans="1:33" ht="24" thickBot="1" x14ac:dyDescent="0.4">
      <c r="A101" s="460" t="s">
        <v>8</v>
      </c>
      <c r="B101" s="460"/>
      <c r="C101" s="460"/>
      <c r="D101" s="460"/>
      <c r="E101" s="460"/>
      <c r="F101" s="460"/>
      <c r="G101" s="465"/>
      <c r="H101" s="465"/>
      <c r="I101" s="460"/>
      <c r="J101" s="460"/>
      <c r="K101" s="460"/>
      <c r="L101" s="460"/>
      <c r="M101" s="460"/>
      <c r="N101" s="466"/>
      <c r="O101" s="466"/>
      <c r="P101" s="2896" t="s">
        <v>86</v>
      </c>
      <c r="Q101" s="2896"/>
      <c r="R101" s="462"/>
      <c r="S101" s="462"/>
      <c r="T101" s="462"/>
      <c r="U101" s="462"/>
      <c r="V101" s="462"/>
      <c r="W101" s="458"/>
      <c r="X101" s="458"/>
      <c r="Y101" s="458"/>
      <c r="Z101" s="458"/>
      <c r="AA101" s="458"/>
      <c r="AB101" s="458"/>
      <c r="AC101" s="458"/>
      <c r="AD101" s="458"/>
      <c r="AE101" s="458"/>
      <c r="AF101" s="458"/>
      <c r="AG101" s="518"/>
    </row>
    <row r="102" spans="1:33" ht="68.25" thickBot="1" x14ac:dyDescent="0.35">
      <c r="A102" s="2867" t="s">
        <v>10</v>
      </c>
      <c r="B102" s="2870" t="s">
        <v>11</v>
      </c>
      <c r="C102" s="469" t="s">
        <v>10</v>
      </c>
      <c r="D102" s="2870" t="s">
        <v>13</v>
      </c>
      <c r="E102" s="2870" t="s">
        <v>14</v>
      </c>
      <c r="F102" s="2873" t="s">
        <v>15</v>
      </c>
      <c r="G102" s="2874"/>
      <c r="H102" s="2874"/>
      <c r="I102" s="2874"/>
      <c r="J102" s="2874"/>
      <c r="K102" s="2874"/>
      <c r="L102" s="2874"/>
      <c r="M102" s="2875"/>
      <c r="N102" s="2876" t="s">
        <v>16</v>
      </c>
      <c r="O102" s="2876" t="s">
        <v>17</v>
      </c>
      <c r="P102" s="2876" t="s">
        <v>18</v>
      </c>
      <c r="Q102" s="470" t="s">
        <v>19</v>
      </c>
      <c r="R102" s="471"/>
      <c r="S102" s="471"/>
      <c r="T102" s="471"/>
      <c r="U102" s="471"/>
      <c r="V102" s="471"/>
      <c r="W102" s="2888" t="s">
        <v>107</v>
      </c>
      <c r="X102" s="2885"/>
      <c r="Y102" s="2885"/>
      <c r="Z102" s="2885"/>
      <c r="AA102" s="2885"/>
      <c r="AB102" s="2885"/>
      <c r="AC102" s="2885"/>
      <c r="AD102" s="2885"/>
      <c r="AE102" s="2885"/>
      <c r="AF102" s="2885"/>
      <c r="AG102" s="518"/>
    </row>
    <row r="103" spans="1:33" ht="23.25" thickBot="1" x14ac:dyDescent="0.35">
      <c r="A103" s="2868"/>
      <c r="B103" s="2871"/>
      <c r="C103" s="472" t="s">
        <v>208</v>
      </c>
      <c r="D103" s="2871"/>
      <c r="E103" s="2871"/>
      <c r="F103" s="2889" t="s">
        <v>20</v>
      </c>
      <c r="G103" s="2889"/>
      <c r="H103" s="2889" t="s">
        <v>21</v>
      </c>
      <c r="I103" s="2889"/>
      <c r="J103" s="2889" t="s">
        <v>22</v>
      </c>
      <c r="K103" s="2889"/>
      <c r="L103" s="2889" t="s">
        <v>23</v>
      </c>
      <c r="M103" s="2889"/>
      <c r="N103" s="2877"/>
      <c r="O103" s="2877"/>
      <c r="P103" s="2877"/>
      <c r="Q103" s="2897" t="s">
        <v>24</v>
      </c>
      <c r="R103" s="471"/>
      <c r="S103" s="471"/>
      <c r="T103" s="471"/>
      <c r="U103" s="471"/>
      <c r="V103" s="471"/>
      <c r="W103" s="2888" t="s">
        <v>108</v>
      </c>
      <c r="X103" s="2885" t="s">
        <v>109</v>
      </c>
      <c r="Y103" s="2885" t="s">
        <v>108</v>
      </c>
      <c r="Z103" s="2885" t="s">
        <v>110</v>
      </c>
      <c r="AA103" s="2885" t="s">
        <v>108</v>
      </c>
      <c r="AB103" s="2886" t="s">
        <v>111</v>
      </c>
      <c r="AC103" s="2885" t="s">
        <v>108</v>
      </c>
      <c r="AD103" s="2886" t="s">
        <v>112</v>
      </c>
      <c r="AE103" s="2887" t="s">
        <v>113</v>
      </c>
      <c r="AF103" s="2879" t="s">
        <v>114</v>
      </c>
      <c r="AG103" s="518"/>
    </row>
    <row r="104" spans="1:33" ht="16.5" customHeight="1" thickBot="1" x14ac:dyDescent="0.4">
      <c r="A104" s="2869"/>
      <c r="B104" s="2872"/>
      <c r="C104" s="473" t="s">
        <v>209</v>
      </c>
      <c r="D104" s="2872"/>
      <c r="E104" s="2872"/>
      <c r="F104" s="474" t="s">
        <v>25</v>
      </c>
      <c r="G104" s="474" t="s">
        <v>26</v>
      </c>
      <c r="H104" s="474" t="s">
        <v>25</v>
      </c>
      <c r="I104" s="474" t="s">
        <v>26</v>
      </c>
      <c r="J104" s="474" t="s">
        <v>25</v>
      </c>
      <c r="K104" s="474" t="s">
        <v>26</v>
      </c>
      <c r="L104" s="474" t="s">
        <v>25</v>
      </c>
      <c r="M104" s="474" t="s">
        <v>26</v>
      </c>
      <c r="N104" s="2878"/>
      <c r="O104" s="2878"/>
      <c r="P104" s="2878"/>
      <c r="Q104" s="2898"/>
      <c r="R104" s="453"/>
      <c r="S104" s="455" t="s">
        <v>20</v>
      </c>
      <c r="T104" s="455" t="s">
        <v>27</v>
      </c>
      <c r="U104" s="455" t="s">
        <v>28</v>
      </c>
      <c r="V104" s="455" t="s">
        <v>29</v>
      </c>
      <c r="W104" s="2888"/>
      <c r="X104" s="2885"/>
      <c r="Y104" s="2885"/>
      <c r="Z104" s="2885"/>
      <c r="AA104" s="2885"/>
      <c r="AB104" s="2886"/>
      <c r="AC104" s="2885"/>
      <c r="AD104" s="2886"/>
      <c r="AE104" s="2887"/>
      <c r="AF104" s="2879"/>
      <c r="AG104" s="518"/>
    </row>
    <row r="105" spans="1:33" ht="23.25" x14ac:dyDescent="0.35">
      <c r="A105" s="476">
        <v>1</v>
      </c>
      <c r="B105" s="477">
        <v>43563</v>
      </c>
      <c r="C105" s="503">
        <v>412</v>
      </c>
      <c r="D105" s="479" t="s">
        <v>53</v>
      </c>
      <c r="E105" s="480" t="s">
        <v>43</v>
      </c>
      <c r="F105" s="481">
        <v>5</v>
      </c>
      <c r="G105" s="482">
        <f t="shared" ref="G105:G115" si="49">F105*S105</f>
        <v>6659090</v>
      </c>
      <c r="H105" s="483"/>
      <c r="I105" s="484">
        <f t="shared" ref="I105:I115" si="50">H105*T105</f>
        <v>0</v>
      </c>
      <c r="J105" s="485">
        <v>5</v>
      </c>
      <c r="K105" s="484">
        <f t="shared" ref="K105:K115" si="51">J105*U105</f>
        <v>11159090</v>
      </c>
      <c r="L105" s="486"/>
      <c r="M105" s="484">
        <f t="shared" ref="M105:M115" si="52">L105*V105</f>
        <v>0</v>
      </c>
      <c r="N105" s="487">
        <f t="shared" ref="N105:N115" si="53">+L105+J105+H105+F105</f>
        <v>10</v>
      </c>
      <c r="O105" s="488">
        <f t="shared" ref="O105:O115" si="54">+M105+K105+I105+G105</f>
        <v>17818180</v>
      </c>
      <c r="P105" s="545">
        <f t="shared" ref="P105:P114" si="55">+N105*40000</f>
        <v>400000</v>
      </c>
      <c r="Q105" s="546"/>
      <c r="R105" s="462"/>
      <c r="S105" s="456">
        <f t="shared" ref="S105:S115" si="56">1331818</f>
        <v>1331818</v>
      </c>
      <c r="T105" s="456">
        <f t="shared" ref="T105:T115" si="57">1931818</f>
        <v>1931818</v>
      </c>
      <c r="U105" s="456">
        <f t="shared" ref="U105:U115" si="58">2231818</f>
        <v>2231818</v>
      </c>
      <c r="V105" s="456">
        <f t="shared" ref="V105:V115" si="59">431818</f>
        <v>431818</v>
      </c>
      <c r="W105" s="491">
        <v>43564</v>
      </c>
      <c r="X105" s="488">
        <v>17818180</v>
      </c>
      <c r="Y105" s="491"/>
      <c r="Z105" s="488"/>
      <c r="AA105" s="488"/>
      <c r="AB105" s="492"/>
      <c r="AC105" s="492"/>
      <c r="AD105" s="493"/>
      <c r="AE105" s="494">
        <f>X105+Z105+AB105+AD105</f>
        <v>17818180</v>
      </c>
      <c r="AF105" s="495">
        <f t="shared" ref="AF105:AF116" si="60">O105-AE105</f>
        <v>0</v>
      </c>
      <c r="AG105" s="518"/>
    </row>
    <row r="106" spans="1:33" ht="23.25" x14ac:dyDescent="0.35">
      <c r="A106" s="497">
        <f>+A105+1</f>
        <v>2</v>
      </c>
      <c r="B106" s="477">
        <f>+B105</f>
        <v>43563</v>
      </c>
      <c r="C106" s="498">
        <f>+C105+1</f>
        <v>413</v>
      </c>
      <c r="D106" s="479" t="s">
        <v>52</v>
      </c>
      <c r="E106" s="480" t="s">
        <v>43</v>
      </c>
      <c r="F106" s="499">
        <v>5</v>
      </c>
      <c r="G106" s="482">
        <f t="shared" si="49"/>
        <v>6659090</v>
      </c>
      <c r="H106" s="483"/>
      <c r="I106" s="484">
        <f t="shared" si="50"/>
        <v>0</v>
      </c>
      <c r="J106" s="485">
        <v>4</v>
      </c>
      <c r="K106" s="484">
        <f t="shared" si="51"/>
        <v>8927272</v>
      </c>
      <c r="L106" s="486">
        <v>1</v>
      </c>
      <c r="M106" s="484">
        <f t="shared" si="52"/>
        <v>431818</v>
      </c>
      <c r="N106" s="500">
        <f t="shared" si="53"/>
        <v>10</v>
      </c>
      <c r="O106" s="488">
        <f t="shared" si="54"/>
        <v>16018180</v>
      </c>
      <c r="P106" s="488">
        <f t="shared" si="55"/>
        <v>400000</v>
      </c>
      <c r="Q106" s="490"/>
      <c r="R106" s="462"/>
      <c r="S106" s="456">
        <f t="shared" si="56"/>
        <v>1331818</v>
      </c>
      <c r="T106" s="456">
        <f t="shared" si="57"/>
        <v>1931818</v>
      </c>
      <c r="U106" s="456">
        <f t="shared" si="58"/>
        <v>2231818</v>
      </c>
      <c r="V106" s="456">
        <f t="shared" si="59"/>
        <v>431818</v>
      </c>
      <c r="W106" s="491">
        <v>43564</v>
      </c>
      <c r="X106" s="488">
        <v>16018180</v>
      </c>
      <c r="Y106" s="491"/>
      <c r="Z106" s="488"/>
      <c r="AA106" s="488"/>
      <c r="AB106" s="492"/>
      <c r="AC106" s="492"/>
      <c r="AD106" s="493"/>
      <c r="AE106" s="494">
        <f t="shared" ref="AE106:AE116" si="61">X106+Z106+AB106+AD106</f>
        <v>16018180</v>
      </c>
      <c r="AF106" s="495">
        <f t="shared" si="60"/>
        <v>0</v>
      </c>
      <c r="AG106" s="518"/>
    </row>
    <row r="107" spans="1:33" ht="27.75" customHeight="1" x14ac:dyDescent="0.35">
      <c r="A107" s="497">
        <f t="shared" ref="A107:A114" si="62">+A106+1</f>
        <v>3</v>
      </c>
      <c r="B107" s="477">
        <f t="shared" ref="B107:B114" si="63">+B106</f>
        <v>43563</v>
      </c>
      <c r="C107" s="498">
        <f t="shared" ref="C107:C114" si="64">+C106+1</f>
        <v>414</v>
      </c>
      <c r="D107" s="479" t="s">
        <v>39</v>
      </c>
      <c r="E107" s="480" t="s">
        <v>43</v>
      </c>
      <c r="F107" s="499">
        <v>5</v>
      </c>
      <c r="G107" s="482">
        <f t="shared" si="49"/>
        <v>6659090</v>
      </c>
      <c r="H107" s="483"/>
      <c r="I107" s="484">
        <f t="shared" si="50"/>
        <v>0</v>
      </c>
      <c r="J107" s="485">
        <v>4</v>
      </c>
      <c r="K107" s="484">
        <f t="shared" si="51"/>
        <v>8927272</v>
      </c>
      <c r="L107" s="486">
        <v>1</v>
      </c>
      <c r="M107" s="484">
        <f t="shared" si="52"/>
        <v>431818</v>
      </c>
      <c r="N107" s="500">
        <f t="shared" si="53"/>
        <v>10</v>
      </c>
      <c r="O107" s="488">
        <f t="shared" si="54"/>
        <v>16018180</v>
      </c>
      <c r="P107" s="488">
        <f t="shared" si="55"/>
        <v>400000</v>
      </c>
      <c r="Q107" s="490"/>
      <c r="R107" s="462"/>
      <c r="S107" s="456">
        <f t="shared" si="56"/>
        <v>1331818</v>
      </c>
      <c r="T107" s="456">
        <f t="shared" si="57"/>
        <v>1931818</v>
      </c>
      <c r="U107" s="456">
        <f t="shared" si="58"/>
        <v>2231818</v>
      </c>
      <c r="V107" s="456">
        <f t="shared" si="59"/>
        <v>431818</v>
      </c>
      <c r="W107" s="491">
        <v>43563</v>
      </c>
      <c r="X107" s="488">
        <v>16018180</v>
      </c>
      <c r="Y107" s="501"/>
      <c r="Z107" s="488"/>
      <c r="AA107" s="488"/>
      <c r="AB107" s="492"/>
      <c r="AC107" s="492"/>
      <c r="AD107" s="493"/>
      <c r="AE107" s="494">
        <f t="shared" si="61"/>
        <v>16018180</v>
      </c>
      <c r="AF107" s="495">
        <f t="shared" si="60"/>
        <v>0</v>
      </c>
      <c r="AG107" s="518"/>
    </row>
    <row r="108" spans="1:33" ht="23.25" x14ac:dyDescent="0.35">
      <c r="A108" s="497">
        <f t="shared" si="62"/>
        <v>4</v>
      </c>
      <c r="B108" s="477">
        <f t="shared" si="63"/>
        <v>43563</v>
      </c>
      <c r="C108" s="498">
        <f t="shared" si="64"/>
        <v>415</v>
      </c>
      <c r="D108" s="479" t="s">
        <v>46</v>
      </c>
      <c r="E108" s="480" t="s">
        <v>43</v>
      </c>
      <c r="F108" s="499">
        <v>5</v>
      </c>
      <c r="G108" s="482">
        <f t="shared" si="49"/>
        <v>6659090</v>
      </c>
      <c r="H108" s="483"/>
      <c r="I108" s="484">
        <f t="shared" si="50"/>
        <v>0</v>
      </c>
      <c r="J108" s="485">
        <v>4</v>
      </c>
      <c r="K108" s="484">
        <f t="shared" si="51"/>
        <v>8927272</v>
      </c>
      <c r="L108" s="486">
        <v>1</v>
      </c>
      <c r="M108" s="484">
        <f t="shared" si="52"/>
        <v>431818</v>
      </c>
      <c r="N108" s="500">
        <f t="shared" si="53"/>
        <v>10</v>
      </c>
      <c r="O108" s="488">
        <f t="shared" si="54"/>
        <v>16018180</v>
      </c>
      <c r="P108" s="488">
        <f t="shared" si="55"/>
        <v>400000</v>
      </c>
      <c r="Q108" s="490"/>
      <c r="R108" s="462"/>
      <c r="S108" s="456">
        <f t="shared" si="56"/>
        <v>1331818</v>
      </c>
      <c r="T108" s="456">
        <f t="shared" si="57"/>
        <v>1931818</v>
      </c>
      <c r="U108" s="456">
        <f t="shared" si="58"/>
        <v>2231818</v>
      </c>
      <c r="V108" s="456">
        <f t="shared" si="59"/>
        <v>431818</v>
      </c>
      <c r="W108" s="491">
        <v>43571</v>
      </c>
      <c r="X108" s="488">
        <v>16018180</v>
      </c>
      <c r="Y108" s="501"/>
      <c r="Z108" s="488"/>
      <c r="AA108" s="488"/>
      <c r="AB108" s="492"/>
      <c r="AC108" s="492"/>
      <c r="AD108" s="493"/>
      <c r="AE108" s="494">
        <f t="shared" si="61"/>
        <v>16018180</v>
      </c>
      <c r="AF108" s="495">
        <f t="shared" si="60"/>
        <v>0</v>
      </c>
      <c r="AG108" s="579"/>
    </row>
    <row r="109" spans="1:33" ht="23.25" x14ac:dyDescent="0.35">
      <c r="A109" s="497">
        <f t="shared" si="62"/>
        <v>5</v>
      </c>
      <c r="B109" s="477">
        <f t="shared" si="63"/>
        <v>43563</v>
      </c>
      <c r="C109" s="498">
        <f t="shared" si="64"/>
        <v>416</v>
      </c>
      <c r="D109" s="479" t="s">
        <v>89</v>
      </c>
      <c r="E109" s="480" t="s">
        <v>88</v>
      </c>
      <c r="F109" s="499">
        <v>5</v>
      </c>
      <c r="G109" s="482">
        <f t="shared" si="49"/>
        <v>6659090</v>
      </c>
      <c r="H109" s="483"/>
      <c r="I109" s="484">
        <f t="shared" si="50"/>
        <v>0</v>
      </c>
      <c r="J109" s="485">
        <v>4</v>
      </c>
      <c r="K109" s="484">
        <f t="shared" si="51"/>
        <v>8927272</v>
      </c>
      <c r="L109" s="486">
        <v>1</v>
      </c>
      <c r="M109" s="484">
        <f t="shared" si="52"/>
        <v>431818</v>
      </c>
      <c r="N109" s="500">
        <f t="shared" si="53"/>
        <v>10</v>
      </c>
      <c r="O109" s="488">
        <f t="shared" si="54"/>
        <v>16018180</v>
      </c>
      <c r="P109" s="488">
        <f t="shared" si="55"/>
        <v>400000</v>
      </c>
      <c r="Q109" s="490"/>
      <c r="R109" s="462"/>
      <c r="S109" s="456">
        <f t="shared" si="56"/>
        <v>1331818</v>
      </c>
      <c r="T109" s="456">
        <f t="shared" si="57"/>
        <v>1931818</v>
      </c>
      <c r="U109" s="456">
        <f t="shared" si="58"/>
        <v>2231818</v>
      </c>
      <c r="V109" s="456">
        <f t="shared" si="59"/>
        <v>431818</v>
      </c>
      <c r="W109" s="491">
        <v>43563</v>
      </c>
      <c r="X109" s="488">
        <v>16018180</v>
      </c>
      <c r="Y109" s="488"/>
      <c r="Z109" s="488"/>
      <c r="AA109" s="488"/>
      <c r="AB109" s="492"/>
      <c r="AC109" s="492"/>
      <c r="AD109" s="493"/>
      <c r="AE109" s="494">
        <f t="shared" si="61"/>
        <v>16018180</v>
      </c>
      <c r="AF109" s="495">
        <f t="shared" si="60"/>
        <v>0</v>
      </c>
      <c r="AG109" s="580"/>
    </row>
    <row r="110" spans="1:33" ht="18.75" customHeight="1" x14ac:dyDescent="0.35">
      <c r="A110" s="497">
        <f t="shared" si="62"/>
        <v>6</v>
      </c>
      <c r="B110" s="477">
        <f t="shared" si="63"/>
        <v>43563</v>
      </c>
      <c r="C110" s="498">
        <f t="shared" si="64"/>
        <v>417</v>
      </c>
      <c r="D110" s="479" t="s">
        <v>96</v>
      </c>
      <c r="E110" s="480" t="s">
        <v>88</v>
      </c>
      <c r="F110" s="499">
        <v>5</v>
      </c>
      <c r="G110" s="482">
        <f t="shared" si="49"/>
        <v>6659090</v>
      </c>
      <c r="H110" s="483"/>
      <c r="I110" s="484">
        <f t="shared" si="50"/>
        <v>0</v>
      </c>
      <c r="J110" s="485">
        <v>4</v>
      </c>
      <c r="K110" s="484">
        <f t="shared" si="51"/>
        <v>8927272</v>
      </c>
      <c r="L110" s="486">
        <v>1</v>
      </c>
      <c r="M110" s="484">
        <f t="shared" si="52"/>
        <v>431818</v>
      </c>
      <c r="N110" s="500">
        <f t="shared" si="53"/>
        <v>10</v>
      </c>
      <c r="O110" s="488">
        <f t="shared" si="54"/>
        <v>16018180</v>
      </c>
      <c r="P110" s="488">
        <f t="shared" si="55"/>
        <v>400000</v>
      </c>
      <c r="Q110" s="490"/>
      <c r="R110" s="462"/>
      <c r="S110" s="456">
        <f t="shared" si="56"/>
        <v>1331818</v>
      </c>
      <c r="T110" s="456">
        <f t="shared" si="57"/>
        <v>1931818</v>
      </c>
      <c r="U110" s="456">
        <f t="shared" si="58"/>
        <v>2231818</v>
      </c>
      <c r="V110" s="456">
        <f t="shared" si="59"/>
        <v>431818</v>
      </c>
      <c r="W110" s="491">
        <v>43571</v>
      </c>
      <c r="X110" s="488">
        <v>16018180</v>
      </c>
      <c r="Y110" s="491"/>
      <c r="Z110" s="488"/>
      <c r="AA110" s="488"/>
      <c r="AB110" s="492"/>
      <c r="AC110" s="492"/>
      <c r="AD110" s="493"/>
      <c r="AE110" s="494">
        <f t="shared" si="61"/>
        <v>16018180</v>
      </c>
      <c r="AF110" s="495">
        <f t="shared" si="60"/>
        <v>0</v>
      </c>
      <c r="AG110" s="579"/>
    </row>
    <row r="111" spans="1:33" ht="24" customHeight="1" x14ac:dyDescent="0.35">
      <c r="A111" s="497">
        <f t="shared" si="62"/>
        <v>7</v>
      </c>
      <c r="B111" s="477">
        <f t="shared" si="63"/>
        <v>43563</v>
      </c>
      <c r="C111" s="498">
        <f t="shared" si="64"/>
        <v>418</v>
      </c>
      <c r="D111" s="479" t="s">
        <v>177</v>
      </c>
      <c r="E111" s="480" t="s">
        <v>88</v>
      </c>
      <c r="F111" s="499">
        <v>3</v>
      </c>
      <c r="G111" s="482">
        <f t="shared" si="49"/>
        <v>3995454</v>
      </c>
      <c r="H111" s="483"/>
      <c r="I111" s="484">
        <f t="shared" si="50"/>
        <v>0</v>
      </c>
      <c r="J111" s="485">
        <v>2</v>
      </c>
      <c r="K111" s="484">
        <f t="shared" si="51"/>
        <v>4463636</v>
      </c>
      <c r="L111" s="486"/>
      <c r="M111" s="484">
        <f t="shared" si="52"/>
        <v>0</v>
      </c>
      <c r="N111" s="500">
        <f t="shared" si="53"/>
        <v>5</v>
      </c>
      <c r="O111" s="488">
        <f t="shared" si="54"/>
        <v>8459090</v>
      </c>
      <c r="P111" s="488">
        <f t="shared" si="55"/>
        <v>200000</v>
      </c>
      <c r="Q111" s="490"/>
      <c r="R111" s="462"/>
      <c r="S111" s="456">
        <f t="shared" si="56"/>
        <v>1331818</v>
      </c>
      <c r="T111" s="456">
        <f t="shared" si="57"/>
        <v>1931818</v>
      </c>
      <c r="U111" s="456">
        <f t="shared" si="58"/>
        <v>2231818</v>
      </c>
      <c r="V111" s="456">
        <f t="shared" si="59"/>
        <v>431818</v>
      </c>
      <c r="W111" s="491">
        <v>43570</v>
      </c>
      <c r="X111" s="488">
        <v>2500000</v>
      </c>
      <c r="Y111" s="491">
        <v>43571</v>
      </c>
      <c r="Z111" s="488">
        <v>2500000</v>
      </c>
      <c r="AA111" s="581">
        <v>43579</v>
      </c>
      <c r="AB111" s="492">
        <v>3459000</v>
      </c>
      <c r="AC111" s="492"/>
      <c r="AD111" s="493"/>
      <c r="AE111" s="494">
        <f t="shared" si="61"/>
        <v>8459000</v>
      </c>
      <c r="AF111" s="495">
        <f t="shared" si="60"/>
        <v>90</v>
      </c>
      <c r="AG111" s="579"/>
    </row>
    <row r="112" spans="1:33" ht="23.25" customHeight="1" x14ac:dyDescent="0.35">
      <c r="A112" s="497">
        <f t="shared" si="62"/>
        <v>8</v>
      </c>
      <c r="B112" s="477">
        <f t="shared" si="63"/>
        <v>43563</v>
      </c>
      <c r="C112" s="584">
        <f t="shared" si="64"/>
        <v>419</v>
      </c>
      <c r="D112" s="479" t="s">
        <v>199</v>
      </c>
      <c r="E112" s="480" t="s">
        <v>88</v>
      </c>
      <c r="F112" s="499">
        <v>3</v>
      </c>
      <c r="G112" s="482">
        <f t="shared" si="49"/>
        <v>3995454</v>
      </c>
      <c r="H112" s="483"/>
      <c r="I112" s="484">
        <f t="shared" si="50"/>
        <v>0</v>
      </c>
      <c r="J112" s="485">
        <v>1</v>
      </c>
      <c r="K112" s="484">
        <f t="shared" si="51"/>
        <v>2231818</v>
      </c>
      <c r="L112" s="486">
        <v>1</v>
      </c>
      <c r="M112" s="484">
        <f t="shared" si="52"/>
        <v>431818</v>
      </c>
      <c r="N112" s="500">
        <f t="shared" si="53"/>
        <v>5</v>
      </c>
      <c r="O112" s="488">
        <f t="shared" si="54"/>
        <v>6659090</v>
      </c>
      <c r="P112" s="488">
        <f t="shared" si="55"/>
        <v>200000</v>
      </c>
      <c r="Q112" s="490"/>
      <c r="R112" s="462"/>
      <c r="S112" s="456">
        <f t="shared" si="56"/>
        <v>1331818</v>
      </c>
      <c r="T112" s="456">
        <f t="shared" si="57"/>
        <v>1931818</v>
      </c>
      <c r="U112" s="456">
        <f t="shared" si="58"/>
        <v>2231818</v>
      </c>
      <c r="V112" s="456">
        <f t="shared" si="59"/>
        <v>431818</v>
      </c>
      <c r="W112" s="491">
        <v>43564</v>
      </c>
      <c r="X112" s="488">
        <v>4000000</v>
      </c>
      <c r="Y112" s="491">
        <v>43566</v>
      </c>
      <c r="Z112" s="488">
        <v>2659090</v>
      </c>
      <c r="AA112" s="488"/>
      <c r="AB112" s="492"/>
      <c r="AC112" s="492"/>
      <c r="AD112" s="493"/>
      <c r="AE112" s="494">
        <f t="shared" si="61"/>
        <v>6659090</v>
      </c>
      <c r="AF112" s="495">
        <f t="shared" si="60"/>
        <v>0</v>
      </c>
      <c r="AG112" s="579"/>
    </row>
    <row r="113" spans="1:33" ht="23.25" x14ac:dyDescent="0.35">
      <c r="A113" s="497">
        <f t="shared" si="62"/>
        <v>9</v>
      </c>
      <c r="B113" s="477">
        <f t="shared" si="63"/>
        <v>43563</v>
      </c>
      <c r="C113" s="498">
        <f t="shared" si="64"/>
        <v>420</v>
      </c>
      <c r="D113" s="479" t="s">
        <v>37</v>
      </c>
      <c r="E113" s="480" t="s">
        <v>88</v>
      </c>
      <c r="F113" s="499">
        <v>5</v>
      </c>
      <c r="G113" s="482">
        <f t="shared" si="49"/>
        <v>6659090</v>
      </c>
      <c r="H113" s="483"/>
      <c r="I113" s="484">
        <f t="shared" si="50"/>
        <v>0</v>
      </c>
      <c r="J113" s="485">
        <v>3</v>
      </c>
      <c r="K113" s="484">
        <f t="shared" si="51"/>
        <v>6695454</v>
      </c>
      <c r="L113" s="486">
        <v>2</v>
      </c>
      <c r="M113" s="484">
        <f t="shared" si="52"/>
        <v>863636</v>
      </c>
      <c r="N113" s="500">
        <f t="shared" si="53"/>
        <v>10</v>
      </c>
      <c r="O113" s="488">
        <f t="shared" si="54"/>
        <v>14218180</v>
      </c>
      <c r="P113" s="488">
        <f t="shared" si="55"/>
        <v>400000</v>
      </c>
      <c r="Q113" s="490"/>
      <c r="R113" s="462"/>
      <c r="S113" s="456">
        <f t="shared" si="56"/>
        <v>1331818</v>
      </c>
      <c r="T113" s="456">
        <f t="shared" si="57"/>
        <v>1931818</v>
      </c>
      <c r="U113" s="456">
        <f t="shared" si="58"/>
        <v>2231818</v>
      </c>
      <c r="V113" s="456">
        <f t="shared" si="59"/>
        <v>431818</v>
      </c>
      <c r="W113" s="491">
        <v>43565</v>
      </c>
      <c r="X113" s="488">
        <v>14218180</v>
      </c>
      <c r="Y113" s="488"/>
      <c r="Z113" s="488"/>
      <c r="AA113" s="488"/>
      <c r="AB113" s="492"/>
      <c r="AC113" s="492"/>
      <c r="AD113" s="493"/>
      <c r="AE113" s="494">
        <f t="shared" si="61"/>
        <v>14218180</v>
      </c>
      <c r="AF113" s="495">
        <f t="shared" si="60"/>
        <v>0</v>
      </c>
      <c r="AG113" s="518"/>
    </row>
    <row r="114" spans="1:33" s="599" customFormat="1" ht="23.25" x14ac:dyDescent="0.35">
      <c r="A114" s="582">
        <f t="shared" si="62"/>
        <v>10</v>
      </c>
      <c r="B114" s="583">
        <f t="shared" si="63"/>
        <v>43563</v>
      </c>
      <c r="C114" s="584">
        <f t="shared" si="64"/>
        <v>421</v>
      </c>
      <c r="D114" s="479" t="s">
        <v>90</v>
      </c>
      <c r="E114" s="585" t="s">
        <v>88</v>
      </c>
      <c r="F114" s="499">
        <v>5</v>
      </c>
      <c r="G114" s="586">
        <f t="shared" si="49"/>
        <v>6659090</v>
      </c>
      <c r="H114" s="587"/>
      <c r="I114" s="484">
        <f t="shared" si="50"/>
        <v>0</v>
      </c>
      <c r="J114" s="485">
        <v>4</v>
      </c>
      <c r="K114" s="484">
        <f t="shared" si="51"/>
        <v>8927272</v>
      </c>
      <c r="L114" s="486">
        <v>1</v>
      </c>
      <c r="M114" s="484">
        <f t="shared" si="52"/>
        <v>431818</v>
      </c>
      <c r="N114" s="588">
        <f t="shared" si="53"/>
        <v>10</v>
      </c>
      <c r="O114" s="589">
        <f t="shared" si="54"/>
        <v>16018180</v>
      </c>
      <c r="P114" s="589">
        <f t="shared" si="55"/>
        <v>400000</v>
      </c>
      <c r="Q114" s="590"/>
      <c r="R114" s="591"/>
      <c r="S114" s="592">
        <f t="shared" si="56"/>
        <v>1331818</v>
      </c>
      <c r="T114" s="592">
        <f t="shared" si="57"/>
        <v>1931818</v>
      </c>
      <c r="U114" s="592">
        <f t="shared" si="58"/>
        <v>2231818</v>
      </c>
      <c r="V114" s="592">
        <f t="shared" si="59"/>
        <v>431818</v>
      </c>
      <c r="W114" s="593">
        <v>43567</v>
      </c>
      <c r="X114" s="589">
        <v>10000000</v>
      </c>
      <c r="Y114" s="593">
        <v>43577</v>
      </c>
      <c r="Z114" s="589">
        <v>6018180</v>
      </c>
      <c r="AA114" s="589"/>
      <c r="AB114" s="594"/>
      <c r="AC114" s="594"/>
      <c r="AD114" s="595"/>
      <c r="AE114" s="596">
        <f t="shared" si="61"/>
        <v>16018180</v>
      </c>
      <c r="AF114" s="597">
        <f t="shared" si="60"/>
        <v>0</v>
      </c>
      <c r="AG114" s="598"/>
    </row>
    <row r="115" spans="1:33" ht="24" thickBot="1" x14ac:dyDescent="0.4">
      <c r="A115" s="600"/>
      <c r="B115" s="601"/>
      <c r="C115" s="602"/>
      <c r="D115" s="603"/>
      <c r="E115" s="536"/>
      <c r="F115" s="604"/>
      <c r="G115" s="538">
        <f t="shared" si="49"/>
        <v>0</v>
      </c>
      <c r="H115" s="539"/>
      <c r="I115" s="540">
        <f t="shared" si="50"/>
        <v>0</v>
      </c>
      <c r="J115" s="541"/>
      <c r="K115" s="540">
        <f t="shared" si="51"/>
        <v>0</v>
      </c>
      <c r="L115" s="542"/>
      <c r="M115" s="540">
        <f t="shared" si="52"/>
        <v>0</v>
      </c>
      <c r="N115" s="605">
        <f t="shared" si="53"/>
        <v>0</v>
      </c>
      <c r="O115" s="544">
        <f t="shared" si="54"/>
        <v>0</v>
      </c>
      <c r="P115" s="545">
        <f>+N115*45000</f>
        <v>0</v>
      </c>
      <c r="Q115" s="546"/>
      <c r="R115" s="456"/>
      <c r="S115" s="456">
        <f t="shared" si="56"/>
        <v>1331818</v>
      </c>
      <c r="T115" s="456">
        <f t="shared" si="57"/>
        <v>1931818</v>
      </c>
      <c r="U115" s="456">
        <f t="shared" si="58"/>
        <v>2231818</v>
      </c>
      <c r="V115" s="456">
        <f t="shared" si="59"/>
        <v>431818</v>
      </c>
      <c r="W115" s="491"/>
      <c r="X115" s="488"/>
      <c r="Y115" s="491"/>
      <c r="Z115" s="488"/>
      <c r="AA115" s="488"/>
      <c r="AB115" s="492"/>
      <c r="AC115" s="492"/>
      <c r="AD115" s="493"/>
      <c r="AE115" s="494">
        <f t="shared" si="61"/>
        <v>0</v>
      </c>
      <c r="AF115" s="495">
        <f t="shared" si="60"/>
        <v>0</v>
      </c>
      <c r="AG115" s="518"/>
    </row>
    <row r="116" spans="1:33" ht="18.75" customHeight="1" thickBot="1" x14ac:dyDescent="0.4">
      <c r="A116" s="606"/>
      <c r="B116" s="607"/>
      <c r="C116" s="608"/>
      <c r="D116" s="609"/>
      <c r="E116" s="610"/>
      <c r="F116" s="611"/>
      <c r="G116" s="611"/>
      <c r="H116" s="611"/>
      <c r="I116" s="611"/>
      <c r="J116" s="611"/>
      <c r="K116" s="611"/>
      <c r="L116" s="611"/>
      <c r="M116" s="611"/>
      <c r="N116" s="611"/>
      <c r="O116" s="611"/>
      <c r="P116" s="611"/>
      <c r="Q116" s="612"/>
      <c r="R116" s="462"/>
      <c r="S116" s="456"/>
      <c r="T116" s="456"/>
      <c r="U116" s="456"/>
      <c r="V116" s="456"/>
      <c r="W116" s="530"/>
      <c r="X116" s="488"/>
      <c r="Y116" s="488"/>
      <c r="Z116" s="488"/>
      <c r="AA116" s="488"/>
      <c r="AB116" s="492"/>
      <c r="AC116" s="492"/>
      <c r="AD116" s="493"/>
      <c r="AE116" s="494">
        <f t="shared" si="61"/>
        <v>0</v>
      </c>
      <c r="AF116" s="495">
        <f t="shared" si="60"/>
        <v>0</v>
      </c>
      <c r="AG116" s="580"/>
    </row>
    <row r="117" spans="1:33" ht="18.75" customHeight="1" thickBot="1" x14ac:dyDescent="0.4">
      <c r="A117" s="2880" t="s">
        <v>60</v>
      </c>
      <c r="B117" s="2881"/>
      <c r="C117" s="2881"/>
      <c r="D117" s="2881"/>
      <c r="E117" s="2881"/>
      <c r="F117" s="505">
        <f>SUM(F105:F116)</f>
        <v>46</v>
      </c>
      <c r="G117" s="613"/>
      <c r="H117" s="505">
        <f>SUM(H105:H116)</f>
        <v>0</v>
      </c>
      <c r="I117" s="613"/>
      <c r="J117" s="505">
        <f>SUM(J105:J116)</f>
        <v>35</v>
      </c>
      <c r="K117" s="613"/>
      <c r="L117" s="505">
        <f>SUM(L105:L116)</f>
        <v>9</v>
      </c>
      <c r="M117" s="613"/>
      <c r="N117" s="505">
        <f>SUM(N105:N116)</f>
        <v>90</v>
      </c>
      <c r="O117" s="505">
        <f>SUM(O105:O116)</f>
        <v>143263620</v>
      </c>
      <c r="P117" s="505">
        <f>SUM(P105:P116)</f>
        <v>3600000</v>
      </c>
      <c r="Q117" s="506">
        <f>SUM(Q105:Q116)</f>
        <v>0</v>
      </c>
      <c r="R117" s="462"/>
      <c r="S117" s="456"/>
      <c r="T117" s="456"/>
      <c r="U117" s="456"/>
      <c r="V117" s="456"/>
      <c r="W117" s="507" t="s">
        <v>115</v>
      </c>
      <c r="X117" s="508">
        <f t="shared" ref="X117:AD117" si="65">SUM(X105:X111)</f>
        <v>100409080</v>
      </c>
      <c r="Y117" s="508">
        <f t="shared" si="65"/>
        <v>43571</v>
      </c>
      <c r="Z117" s="508">
        <f t="shared" si="65"/>
        <v>2500000</v>
      </c>
      <c r="AA117" s="508">
        <f t="shared" si="65"/>
        <v>43579</v>
      </c>
      <c r="AB117" s="508">
        <f t="shared" si="65"/>
        <v>3459000</v>
      </c>
      <c r="AC117" s="508">
        <f t="shared" si="65"/>
        <v>0</v>
      </c>
      <c r="AD117" s="508">
        <f t="shared" si="65"/>
        <v>0</v>
      </c>
      <c r="AE117" s="508">
        <f>SUM(AE105:AE116)</f>
        <v>143263530</v>
      </c>
      <c r="AF117" s="508">
        <f>SUM(AF105:AF116)</f>
        <v>90</v>
      </c>
      <c r="AG117" s="518"/>
    </row>
    <row r="118" spans="1:33" ht="18.75" customHeight="1" x14ac:dyDescent="0.35">
      <c r="A118" s="460" t="s">
        <v>61</v>
      </c>
      <c r="B118" s="614"/>
      <c r="C118" s="460"/>
      <c r="D118" s="460"/>
      <c r="E118" s="460"/>
      <c r="F118" s="509"/>
      <c r="G118" s="460"/>
      <c r="H118" s="460"/>
      <c r="I118" s="460"/>
      <c r="J118" s="460"/>
      <c r="K118" s="460"/>
      <c r="L118" s="460"/>
      <c r="M118" s="460"/>
      <c r="N118" s="462"/>
      <c r="O118" s="462"/>
      <c r="P118" s="510"/>
      <c r="Q118" s="462"/>
      <c r="R118" s="462"/>
      <c r="S118" s="456"/>
      <c r="T118" s="456"/>
      <c r="U118" s="456"/>
      <c r="V118" s="456"/>
      <c r="W118" s="519"/>
      <c r="X118" s="456"/>
      <c r="Y118" s="456"/>
      <c r="Z118" s="456"/>
      <c r="AA118" s="456"/>
      <c r="AB118" s="520"/>
      <c r="AC118" s="520"/>
      <c r="AD118" s="458"/>
      <c r="AE118" s="521"/>
      <c r="AF118" s="522"/>
      <c r="AG118" s="518"/>
    </row>
    <row r="119" spans="1:33" ht="18.75" customHeight="1" x14ac:dyDescent="0.35">
      <c r="A119" s="615"/>
      <c r="B119" s="614"/>
      <c r="C119" s="616"/>
      <c r="D119" s="617"/>
      <c r="E119" s="460"/>
      <c r="F119" s="509"/>
      <c r="G119" s="460"/>
      <c r="H119" s="509"/>
      <c r="I119" s="511"/>
      <c r="J119" s="509"/>
      <c r="K119" s="460"/>
      <c r="L119" s="509"/>
      <c r="M119" s="460"/>
      <c r="N119" s="460"/>
      <c r="O119" s="2882" t="s">
        <v>62</v>
      </c>
      <c r="P119" s="2882"/>
      <c r="Q119" s="2882"/>
      <c r="R119" s="462"/>
      <c r="S119" s="462"/>
      <c r="T119" s="462"/>
      <c r="U119" s="462"/>
      <c r="V119" s="462"/>
      <c r="W119" s="519"/>
      <c r="X119" s="456"/>
      <c r="Y119" s="456"/>
      <c r="Z119" s="456"/>
      <c r="AA119" s="456"/>
      <c r="AB119" s="520"/>
      <c r="AC119" s="520"/>
      <c r="AD119" s="458"/>
      <c r="AE119" s="521"/>
      <c r="AF119" s="522"/>
      <c r="AG119" s="518"/>
    </row>
    <row r="120" spans="1:33" ht="18.75" customHeight="1" x14ac:dyDescent="0.35">
      <c r="A120" s="460"/>
      <c r="B120" s="460"/>
      <c r="C120" s="616"/>
      <c r="D120" s="617"/>
      <c r="E120" s="460"/>
      <c r="F120" s="509"/>
      <c r="G120" s="460"/>
      <c r="H120" s="509"/>
      <c r="I120" s="511"/>
      <c r="J120" s="509"/>
      <c r="K120" s="460"/>
      <c r="L120" s="509"/>
      <c r="M120" s="460"/>
      <c r="N120" s="460"/>
      <c r="O120" s="512"/>
      <c r="P120" s="512"/>
      <c r="Q120" s="512"/>
      <c r="R120" s="462"/>
      <c r="S120" s="462"/>
      <c r="T120" s="462"/>
      <c r="U120" s="462"/>
      <c r="V120" s="462"/>
      <c r="W120" s="519"/>
      <c r="X120" s="456"/>
      <c r="Y120" s="456"/>
      <c r="Z120" s="456"/>
      <c r="AA120" s="456"/>
      <c r="AB120" s="520"/>
      <c r="AC120" s="520"/>
      <c r="AD120" s="458"/>
      <c r="AE120" s="521"/>
      <c r="AF120" s="522"/>
      <c r="AG120" s="518"/>
    </row>
    <row r="121" spans="1:33" ht="18.75" customHeight="1" x14ac:dyDescent="0.35">
      <c r="A121" s="460"/>
      <c r="B121" s="460"/>
      <c r="C121" s="460"/>
      <c r="D121" s="460"/>
      <c r="E121" s="460"/>
      <c r="F121" s="618"/>
      <c r="G121" s="460"/>
      <c r="H121" s="512"/>
      <c r="I121" s="460"/>
      <c r="J121" s="618"/>
      <c r="K121" s="460"/>
      <c r="L121" s="512"/>
      <c r="M121" s="460"/>
      <c r="N121" s="512"/>
      <c r="O121" s="512"/>
      <c r="P121" s="512"/>
      <c r="Q121" s="512"/>
      <c r="R121" s="462"/>
      <c r="S121" s="462"/>
      <c r="T121" s="462"/>
      <c r="U121" s="462"/>
      <c r="V121" s="462"/>
      <c r="W121" s="519"/>
      <c r="X121" s="456"/>
      <c r="Y121" s="456"/>
      <c r="Z121" s="456"/>
      <c r="AA121" s="456"/>
      <c r="AB121" s="520"/>
      <c r="AC121" s="520"/>
      <c r="AD121" s="458"/>
      <c r="AE121" s="521"/>
      <c r="AF121" s="522"/>
      <c r="AG121" s="518"/>
    </row>
    <row r="122" spans="1:33" ht="18.75" customHeight="1" x14ac:dyDescent="0.35">
      <c r="A122" s="460"/>
      <c r="B122" s="460"/>
      <c r="C122" s="460"/>
      <c r="D122" s="460"/>
      <c r="E122" s="460"/>
      <c r="F122" s="460"/>
      <c r="G122" s="460"/>
      <c r="H122" s="460"/>
      <c r="I122" s="460"/>
      <c r="J122" s="460"/>
      <c r="K122" s="460"/>
      <c r="L122" s="460"/>
      <c r="M122" s="460"/>
      <c r="N122" s="460"/>
      <c r="O122" s="462"/>
      <c r="P122" s="462"/>
      <c r="Q122" s="462"/>
      <c r="R122" s="471"/>
      <c r="S122" s="471"/>
      <c r="T122" s="471"/>
      <c r="U122" s="471"/>
      <c r="V122" s="471"/>
      <c r="W122" s="519"/>
      <c r="X122" s="456"/>
      <c r="Y122" s="519"/>
      <c r="Z122" s="456"/>
      <c r="AA122" s="456"/>
      <c r="AB122" s="520"/>
      <c r="AC122" s="520"/>
      <c r="AD122" s="458"/>
      <c r="AE122" s="521"/>
      <c r="AF122" s="522"/>
      <c r="AG122" s="518"/>
    </row>
    <row r="123" spans="1:33" ht="18.75" customHeight="1" x14ac:dyDescent="0.35">
      <c r="A123" s="460"/>
      <c r="B123" s="460"/>
      <c r="C123" s="460"/>
      <c r="D123" s="460"/>
      <c r="E123" s="460"/>
      <c r="F123" s="460"/>
      <c r="G123" s="460"/>
      <c r="H123" s="460"/>
      <c r="I123" s="460"/>
      <c r="J123" s="460"/>
      <c r="K123" s="460"/>
      <c r="L123" s="460"/>
      <c r="M123" s="460"/>
      <c r="N123" s="460"/>
      <c r="O123" s="2883" t="s">
        <v>63</v>
      </c>
      <c r="P123" s="2883"/>
      <c r="Q123" s="2883"/>
      <c r="R123" s="471"/>
      <c r="S123" s="471"/>
      <c r="T123" s="471"/>
      <c r="U123" s="471"/>
      <c r="V123" s="471"/>
      <c r="W123" s="519"/>
      <c r="X123" s="456"/>
      <c r="Y123" s="456"/>
      <c r="Z123" s="456"/>
      <c r="AA123" s="456"/>
      <c r="AB123" s="520"/>
      <c r="AC123" s="520"/>
      <c r="AD123" s="458"/>
      <c r="AE123" s="521"/>
      <c r="AF123" s="522"/>
      <c r="AG123" s="580"/>
    </row>
    <row r="124" spans="1:33" ht="18.75" customHeight="1" x14ac:dyDescent="0.35">
      <c r="A124" s="460"/>
      <c r="B124" s="460"/>
      <c r="C124" s="460"/>
      <c r="D124" s="460"/>
      <c r="E124" s="460"/>
      <c r="F124" s="460"/>
      <c r="G124" s="460"/>
      <c r="H124" s="460"/>
      <c r="I124" s="460"/>
      <c r="J124" s="460"/>
      <c r="K124" s="460"/>
      <c r="L124" s="460"/>
      <c r="M124" s="460"/>
      <c r="N124" s="460"/>
      <c r="O124" s="2882" t="s">
        <v>64</v>
      </c>
      <c r="P124" s="2882"/>
      <c r="Q124" s="2882"/>
      <c r="R124" s="453"/>
      <c r="S124" s="453"/>
      <c r="T124" s="453"/>
      <c r="U124" s="453"/>
      <c r="V124" s="453"/>
      <c r="W124" s="519"/>
      <c r="X124" s="456"/>
      <c r="Y124" s="456"/>
      <c r="Z124" s="456"/>
      <c r="AA124" s="456"/>
      <c r="AB124" s="520"/>
      <c r="AC124" s="520"/>
      <c r="AD124" s="458"/>
      <c r="AE124" s="521"/>
      <c r="AF124" s="522"/>
      <c r="AG124" s="518"/>
    </row>
    <row r="125" spans="1:33" ht="18.75" customHeight="1" x14ac:dyDescent="0.35">
      <c r="A125" s="458"/>
      <c r="B125" s="458"/>
      <c r="C125" s="458"/>
      <c r="D125" s="458"/>
      <c r="E125" s="458"/>
      <c r="F125" s="458"/>
      <c r="G125" s="458"/>
      <c r="H125" s="458"/>
      <c r="I125" s="458"/>
      <c r="J125" s="458"/>
      <c r="K125" s="458"/>
      <c r="L125" s="458"/>
      <c r="M125" s="458"/>
      <c r="N125" s="458"/>
      <c r="O125" s="2901"/>
      <c r="P125" s="2901"/>
      <c r="Q125" s="2901"/>
      <c r="R125" s="462"/>
      <c r="S125" s="462"/>
      <c r="T125" s="462"/>
      <c r="U125" s="462"/>
      <c r="V125" s="462"/>
      <c r="W125" s="519"/>
      <c r="X125" s="456"/>
      <c r="Y125" s="519"/>
      <c r="Z125" s="456"/>
      <c r="AA125" s="456"/>
      <c r="AB125" s="520"/>
      <c r="AC125" s="520"/>
      <c r="AD125" s="458"/>
      <c r="AE125" s="521"/>
      <c r="AF125" s="522"/>
      <c r="AG125" s="518"/>
    </row>
    <row r="126" spans="1:33" ht="18.75" customHeight="1" x14ac:dyDescent="0.35">
      <c r="A126" s="458"/>
      <c r="B126" s="458"/>
      <c r="C126" s="458"/>
      <c r="D126" s="458"/>
      <c r="E126" s="458"/>
      <c r="F126" s="458"/>
      <c r="G126" s="458"/>
      <c r="H126" s="458"/>
      <c r="I126" s="458"/>
      <c r="J126" s="458"/>
      <c r="K126" s="458"/>
      <c r="L126" s="458"/>
      <c r="M126" s="458"/>
      <c r="N126" s="457"/>
      <c r="O126" s="457"/>
      <c r="P126" s="457"/>
      <c r="Q126" s="457"/>
      <c r="R126" s="462"/>
      <c r="S126" s="462"/>
      <c r="T126" s="462"/>
      <c r="U126" s="462"/>
      <c r="V126" s="462"/>
      <c r="W126" s="519"/>
      <c r="X126" s="456"/>
      <c r="Y126" s="456"/>
      <c r="Z126" s="456"/>
      <c r="AA126" s="456"/>
      <c r="AB126" s="520"/>
      <c r="AC126" s="520"/>
      <c r="AD126" s="458"/>
      <c r="AE126" s="521"/>
      <c r="AF126" s="522"/>
      <c r="AG126" s="518"/>
    </row>
    <row r="127" spans="1:33" ht="18.75" customHeight="1" x14ac:dyDescent="0.35">
      <c r="A127" s="460" t="s">
        <v>0</v>
      </c>
      <c r="B127" s="460" t="s">
        <v>214</v>
      </c>
      <c r="C127" s="461"/>
      <c r="D127" s="460"/>
      <c r="E127" s="460"/>
      <c r="F127" s="460"/>
      <c r="G127" s="460"/>
      <c r="H127" s="460"/>
      <c r="I127" s="460"/>
      <c r="J127" s="460"/>
      <c r="K127" s="460"/>
      <c r="L127" s="460"/>
      <c r="M127" s="460"/>
      <c r="N127" s="462"/>
      <c r="O127" s="516" t="s">
        <v>66</v>
      </c>
      <c r="P127" s="2865" t="s">
        <v>2</v>
      </c>
      <c r="Q127" s="2865"/>
      <c r="R127" s="462"/>
      <c r="S127" s="462"/>
      <c r="T127" s="462"/>
      <c r="U127" s="462"/>
      <c r="V127" s="462"/>
      <c r="W127" s="578"/>
      <c r="X127" s="578"/>
      <c r="Y127" s="578"/>
      <c r="Z127" s="578"/>
      <c r="AA127" s="578"/>
      <c r="AB127" s="578"/>
      <c r="AC127" s="578"/>
      <c r="AD127" s="578"/>
      <c r="AE127" s="578"/>
      <c r="AF127" s="578"/>
      <c r="AG127" s="518"/>
    </row>
    <row r="128" spans="1:33" ht="18.75" customHeight="1" x14ac:dyDescent="0.35">
      <c r="A128" s="460" t="s">
        <v>3</v>
      </c>
      <c r="B128" s="460" t="s">
        <v>4</v>
      </c>
      <c r="C128" s="461"/>
      <c r="D128" s="460"/>
      <c r="E128" s="460"/>
      <c r="F128" s="460"/>
      <c r="G128" s="460"/>
      <c r="H128" s="460"/>
      <c r="I128" s="460"/>
      <c r="J128" s="460"/>
      <c r="K128" s="460"/>
      <c r="L128" s="460"/>
      <c r="M128" s="460"/>
      <c r="N128" s="462"/>
      <c r="O128" s="619"/>
      <c r="P128" s="462"/>
      <c r="Q128" s="462"/>
      <c r="R128" s="462"/>
      <c r="S128" s="462"/>
      <c r="T128" s="462"/>
      <c r="U128" s="462"/>
      <c r="V128" s="462"/>
      <c r="W128" s="458"/>
      <c r="X128" s="458"/>
      <c r="Y128" s="458"/>
      <c r="Z128" s="458"/>
      <c r="AA128" s="458"/>
      <c r="AB128" s="458"/>
      <c r="AC128" s="458"/>
      <c r="AD128" s="458"/>
      <c r="AE128" s="458"/>
      <c r="AF128" s="458"/>
      <c r="AG128" s="518"/>
    </row>
    <row r="129" spans="1:33" ht="18.75" customHeight="1" x14ac:dyDescent="0.35">
      <c r="A129" s="460"/>
      <c r="B129" s="460"/>
      <c r="C129" s="460"/>
      <c r="D129" s="460"/>
      <c r="E129" s="460"/>
      <c r="F129" s="460"/>
      <c r="G129" s="460"/>
      <c r="H129" s="460"/>
      <c r="I129" s="460"/>
      <c r="J129" s="460"/>
      <c r="K129" s="460"/>
      <c r="L129" s="460"/>
      <c r="M129" s="460"/>
      <c r="N129" s="462"/>
      <c r="O129" s="462"/>
      <c r="P129" s="462"/>
      <c r="Q129" s="462"/>
      <c r="R129" s="462"/>
      <c r="S129" s="462"/>
      <c r="T129" s="462"/>
      <c r="U129" s="462"/>
      <c r="V129" s="462"/>
      <c r="W129" s="458"/>
      <c r="X129" s="458"/>
      <c r="Y129" s="458"/>
      <c r="Z129" s="458"/>
      <c r="AA129" s="458"/>
      <c r="AB129" s="458"/>
      <c r="AC129" s="458"/>
      <c r="AD129" s="458"/>
      <c r="AE129" s="458"/>
      <c r="AF129" s="458"/>
      <c r="AG129" s="518"/>
    </row>
    <row r="130" spans="1:33" ht="23.25" x14ac:dyDescent="0.35">
      <c r="A130" s="460" t="s">
        <v>5</v>
      </c>
      <c r="B130" s="460"/>
      <c r="C130" s="460"/>
      <c r="D130" s="460"/>
      <c r="E130" s="460"/>
      <c r="F130" s="460"/>
      <c r="G130" s="460"/>
      <c r="H130" s="460"/>
      <c r="I130" s="460"/>
      <c r="J130" s="460"/>
      <c r="K130" s="460"/>
      <c r="L130" s="460"/>
      <c r="M130" s="460"/>
      <c r="N130" s="462"/>
      <c r="O130" s="620"/>
      <c r="P130" s="462"/>
      <c r="Q130" s="462"/>
      <c r="R130" s="462"/>
      <c r="S130" s="462"/>
      <c r="T130" s="462"/>
      <c r="U130" s="462"/>
      <c r="V130" s="462"/>
      <c r="W130" s="458"/>
      <c r="X130" s="458"/>
      <c r="Y130" s="458"/>
      <c r="Z130" s="458"/>
      <c r="AA130" s="458"/>
      <c r="AB130" s="458"/>
      <c r="AC130" s="458"/>
      <c r="AD130" s="458"/>
      <c r="AE130" s="458"/>
      <c r="AF130" s="458"/>
      <c r="AG130" s="518"/>
    </row>
    <row r="131" spans="1:33" ht="23.25" x14ac:dyDescent="0.35">
      <c r="A131" s="460" t="s">
        <v>6</v>
      </c>
      <c r="B131" s="460"/>
      <c r="C131" s="460"/>
      <c r="D131" s="460"/>
      <c r="E131" s="460"/>
      <c r="F131" s="460"/>
      <c r="G131" s="460"/>
      <c r="H131" s="460"/>
      <c r="I131" s="460"/>
      <c r="J131" s="460"/>
      <c r="K131" s="460"/>
      <c r="L131" s="460"/>
      <c r="M131" s="460"/>
      <c r="N131" s="462"/>
      <c r="O131" s="462"/>
      <c r="P131" s="462"/>
      <c r="Q131" s="462"/>
      <c r="R131" s="462"/>
      <c r="S131" s="462"/>
      <c r="T131" s="462"/>
      <c r="U131" s="462"/>
      <c r="V131" s="462"/>
      <c r="W131" s="458"/>
      <c r="X131" s="458"/>
      <c r="Y131" s="458"/>
      <c r="Z131" s="458"/>
      <c r="AA131" s="458"/>
      <c r="AB131" s="458"/>
      <c r="AC131" s="458"/>
      <c r="AD131" s="458"/>
      <c r="AE131" s="458"/>
      <c r="AF131" s="458"/>
      <c r="AG131" s="518"/>
    </row>
    <row r="132" spans="1:33" ht="23.25" x14ac:dyDescent="0.35">
      <c r="A132" s="460" t="s">
        <v>7</v>
      </c>
      <c r="B132" s="460"/>
      <c r="C132" s="460"/>
      <c r="D132" s="460"/>
      <c r="E132" s="460"/>
      <c r="F132" s="460"/>
      <c r="G132" s="460"/>
      <c r="H132" s="460"/>
      <c r="I132" s="460"/>
      <c r="J132" s="460"/>
      <c r="K132" s="460"/>
      <c r="L132" s="460"/>
      <c r="M132" s="460"/>
      <c r="N132" s="462"/>
      <c r="O132" s="462"/>
      <c r="P132" s="462"/>
      <c r="Q132" s="462"/>
      <c r="R132" s="462"/>
      <c r="S132" s="462"/>
      <c r="T132" s="462"/>
      <c r="U132" s="462"/>
      <c r="V132" s="462"/>
      <c r="W132" s="531"/>
      <c r="X132" s="458"/>
      <c r="Y132" s="458"/>
      <c r="Z132" s="458"/>
      <c r="AA132" s="458"/>
      <c r="AB132" s="458"/>
      <c r="AC132" s="458"/>
      <c r="AD132" s="458"/>
      <c r="AE132" s="458"/>
      <c r="AF132" s="458"/>
      <c r="AG132" s="518"/>
    </row>
    <row r="133" spans="1:33" ht="24" thickBot="1" x14ac:dyDescent="0.4">
      <c r="A133" s="460" t="s">
        <v>8</v>
      </c>
      <c r="B133" s="460"/>
      <c r="C133" s="460"/>
      <c r="D133" s="460"/>
      <c r="E133" s="460"/>
      <c r="F133" s="460"/>
      <c r="G133" s="465"/>
      <c r="H133" s="465"/>
      <c r="I133" s="460"/>
      <c r="J133" s="460"/>
      <c r="K133" s="460"/>
      <c r="L133" s="460"/>
      <c r="M133" s="460"/>
      <c r="N133" s="466"/>
      <c r="O133" s="466"/>
      <c r="P133" s="2896" t="s">
        <v>86</v>
      </c>
      <c r="Q133" s="2896"/>
      <c r="R133" s="462"/>
      <c r="S133" s="462"/>
      <c r="T133" s="462"/>
      <c r="U133" s="462"/>
      <c r="V133" s="462"/>
      <c r="W133" s="458"/>
      <c r="X133" s="458"/>
      <c r="Y133" s="458"/>
      <c r="Z133" s="458"/>
      <c r="AA133" s="458"/>
      <c r="AB133" s="458"/>
      <c r="AC133" s="458"/>
      <c r="AD133" s="458"/>
      <c r="AE133" s="458"/>
      <c r="AF133" s="458"/>
      <c r="AG133" s="518"/>
    </row>
    <row r="134" spans="1:33" ht="68.25" thickBot="1" x14ac:dyDescent="0.35">
      <c r="A134" s="2867" t="s">
        <v>10</v>
      </c>
      <c r="B134" s="2870" t="s">
        <v>11</v>
      </c>
      <c r="C134" s="469" t="s">
        <v>10</v>
      </c>
      <c r="D134" s="2870" t="s">
        <v>13</v>
      </c>
      <c r="E134" s="2870" t="s">
        <v>14</v>
      </c>
      <c r="F134" s="2873" t="s">
        <v>15</v>
      </c>
      <c r="G134" s="2874"/>
      <c r="H134" s="2874"/>
      <c r="I134" s="2874"/>
      <c r="J134" s="2874"/>
      <c r="K134" s="2874"/>
      <c r="L134" s="2874"/>
      <c r="M134" s="2875"/>
      <c r="N134" s="2876" t="s">
        <v>16</v>
      </c>
      <c r="O134" s="2876" t="s">
        <v>17</v>
      </c>
      <c r="P134" s="2876" t="s">
        <v>18</v>
      </c>
      <c r="Q134" s="470" t="s">
        <v>19</v>
      </c>
      <c r="R134" s="471"/>
      <c r="S134" s="471"/>
      <c r="T134" s="471"/>
      <c r="U134" s="471"/>
      <c r="V134" s="471"/>
      <c r="W134" s="2904" t="s">
        <v>107</v>
      </c>
      <c r="X134" s="2905"/>
      <c r="Y134" s="2905"/>
      <c r="Z134" s="2905"/>
      <c r="AA134" s="2905"/>
      <c r="AB134" s="2905"/>
      <c r="AC134" s="2905"/>
      <c r="AD134" s="2905"/>
      <c r="AE134" s="2905"/>
      <c r="AF134" s="2906"/>
      <c r="AG134" s="518"/>
    </row>
    <row r="135" spans="1:33" ht="23.25" thickBot="1" x14ac:dyDescent="0.35">
      <c r="A135" s="2868"/>
      <c r="B135" s="2871"/>
      <c r="C135" s="472" t="s">
        <v>208</v>
      </c>
      <c r="D135" s="2871"/>
      <c r="E135" s="2871"/>
      <c r="F135" s="2889" t="s">
        <v>20</v>
      </c>
      <c r="G135" s="2889"/>
      <c r="H135" s="2889" t="s">
        <v>21</v>
      </c>
      <c r="I135" s="2889"/>
      <c r="J135" s="2889" t="s">
        <v>22</v>
      </c>
      <c r="K135" s="2889"/>
      <c r="L135" s="2889" t="s">
        <v>23</v>
      </c>
      <c r="M135" s="2889"/>
      <c r="N135" s="2877"/>
      <c r="O135" s="2877"/>
      <c r="P135" s="2877"/>
      <c r="Q135" s="2897" t="s">
        <v>24</v>
      </c>
      <c r="R135" s="471"/>
      <c r="S135" s="471"/>
      <c r="T135" s="471"/>
      <c r="U135" s="471"/>
      <c r="V135" s="471"/>
      <c r="W135" s="2907" t="s">
        <v>108</v>
      </c>
      <c r="X135" s="2885" t="s">
        <v>109</v>
      </c>
      <c r="Y135" s="2885" t="s">
        <v>108</v>
      </c>
      <c r="Z135" s="2885" t="s">
        <v>110</v>
      </c>
      <c r="AA135" s="2885" t="s">
        <v>108</v>
      </c>
      <c r="AB135" s="2886" t="s">
        <v>111</v>
      </c>
      <c r="AC135" s="2885" t="s">
        <v>108</v>
      </c>
      <c r="AD135" s="2886" t="s">
        <v>112</v>
      </c>
      <c r="AE135" s="2887" t="s">
        <v>113</v>
      </c>
      <c r="AF135" s="2902" t="s">
        <v>114</v>
      </c>
      <c r="AG135" s="518"/>
    </row>
    <row r="136" spans="1:33" ht="24" thickBot="1" x14ac:dyDescent="0.4">
      <c r="A136" s="2869"/>
      <c r="B136" s="2872"/>
      <c r="C136" s="473" t="s">
        <v>209</v>
      </c>
      <c r="D136" s="2872"/>
      <c r="E136" s="2872"/>
      <c r="F136" s="474" t="s">
        <v>25</v>
      </c>
      <c r="G136" s="474" t="s">
        <v>26</v>
      </c>
      <c r="H136" s="474" t="s">
        <v>25</v>
      </c>
      <c r="I136" s="474" t="s">
        <v>26</v>
      </c>
      <c r="J136" s="474" t="s">
        <v>25</v>
      </c>
      <c r="K136" s="474" t="s">
        <v>26</v>
      </c>
      <c r="L136" s="474" t="s">
        <v>25</v>
      </c>
      <c r="M136" s="474" t="s">
        <v>26</v>
      </c>
      <c r="N136" s="2878"/>
      <c r="O136" s="2878"/>
      <c r="P136" s="2878"/>
      <c r="Q136" s="2898"/>
      <c r="R136" s="453"/>
      <c r="S136" s="455" t="s">
        <v>20</v>
      </c>
      <c r="T136" s="455" t="s">
        <v>27</v>
      </c>
      <c r="U136" s="455" t="s">
        <v>28</v>
      </c>
      <c r="V136" s="455" t="s">
        <v>29</v>
      </c>
      <c r="W136" s="2907"/>
      <c r="X136" s="2885"/>
      <c r="Y136" s="2885"/>
      <c r="Z136" s="2885"/>
      <c r="AA136" s="2885"/>
      <c r="AB136" s="2886"/>
      <c r="AC136" s="2885"/>
      <c r="AD136" s="2886"/>
      <c r="AE136" s="2887"/>
      <c r="AF136" s="2902"/>
      <c r="AG136" s="518"/>
    </row>
    <row r="137" spans="1:33" ht="23.25" x14ac:dyDescent="0.35">
      <c r="A137" s="476">
        <v>1</v>
      </c>
      <c r="B137" s="477">
        <v>43564</v>
      </c>
      <c r="C137" s="503">
        <v>422</v>
      </c>
      <c r="D137" s="479" t="s">
        <v>34</v>
      </c>
      <c r="E137" s="480" t="s">
        <v>31</v>
      </c>
      <c r="F137" s="499">
        <v>5</v>
      </c>
      <c r="G137" s="482">
        <f t="shared" ref="G137:G146" si="66">F137*S137</f>
        <v>6659090</v>
      </c>
      <c r="H137" s="483">
        <v>1</v>
      </c>
      <c r="I137" s="484">
        <f t="shared" ref="I137:I146" si="67">H137*T137</f>
        <v>1931818</v>
      </c>
      <c r="J137" s="485">
        <v>4</v>
      </c>
      <c r="K137" s="484">
        <f t="shared" ref="K137:K146" si="68">J137*U137</f>
        <v>8927272</v>
      </c>
      <c r="L137" s="486"/>
      <c r="M137" s="484">
        <f t="shared" ref="M137:M146" si="69">L137*V137</f>
        <v>0</v>
      </c>
      <c r="N137" s="487">
        <f t="shared" ref="N137:N146" si="70">+L137+J137+H137+F137</f>
        <v>10</v>
      </c>
      <c r="O137" s="488">
        <f t="shared" ref="O137:O146" si="71">+M137+K137+I137+G137</f>
        <v>17518180</v>
      </c>
      <c r="P137" s="488">
        <f t="shared" ref="P137:P146" si="72">+N137*40000</f>
        <v>400000</v>
      </c>
      <c r="Q137" s="490"/>
      <c r="R137" s="462"/>
      <c r="S137" s="456">
        <f t="shared" ref="S137:S146" si="73">1331818</f>
        <v>1331818</v>
      </c>
      <c r="T137" s="456">
        <f t="shared" ref="T137:T146" si="74">1931818</f>
        <v>1931818</v>
      </c>
      <c r="U137" s="456">
        <f t="shared" ref="U137:U146" si="75">2231818</f>
        <v>2231818</v>
      </c>
      <c r="V137" s="456">
        <f t="shared" ref="V137:V146" si="76">431818</f>
        <v>431818</v>
      </c>
      <c r="W137" s="581">
        <v>43565</v>
      </c>
      <c r="X137" s="488">
        <v>17518180</v>
      </c>
      <c r="Y137" s="491"/>
      <c r="Z137" s="488"/>
      <c r="AA137" s="488"/>
      <c r="AB137" s="492"/>
      <c r="AC137" s="492"/>
      <c r="AD137" s="493"/>
      <c r="AE137" s="494">
        <f>X137+Z137+AB137+AD137</f>
        <v>17518180</v>
      </c>
      <c r="AF137" s="621">
        <f t="shared" ref="AF137:AF147" si="77">O137-AE137</f>
        <v>0</v>
      </c>
      <c r="AG137" s="518"/>
    </row>
    <row r="138" spans="1:33" ht="23.25" x14ac:dyDescent="0.35">
      <c r="A138" s="497">
        <f>+A137+1</f>
        <v>2</v>
      </c>
      <c r="B138" s="477">
        <f>+B137</f>
        <v>43564</v>
      </c>
      <c r="C138" s="498">
        <f>+C137+1</f>
        <v>423</v>
      </c>
      <c r="D138" s="479" t="s">
        <v>93</v>
      </c>
      <c r="E138" s="480" t="s">
        <v>31</v>
      </c>
      <c r="F138" s="499">
        <v>5</v>
      </c>
      <c r="G138" s="482">
        <f t="shared" si="66"/>
        <v>6659090</v>
      </c>
      <c r="H138" s="483">
        <v>1</v>
      </c>
      <c r="I138" s="484">
        <f t="shared" si="67"/>
        <v>1931818</v>
      </c>
      <c r="J138" s="485">
        <v>4</v>
      </c>
      <c r="K138" s="484">
        <f t="shared" si="68"/>
        <v>8927272</v>
      </c>
      <c r="L138" s="486"/>
      <c r="M138" s="484">
        <f t="shared" si="69"/>
        <v>0</v>
      </c>
      <c r="N138" s="500">
        <f t="shared" si="70"/>
        <v>10</v>
      </c>
      <c r="O138" s="488">
        <f t="shared" si="71"/>
        <v>17518180</v>
      </c>
      <c r="P138" s="488">
        <f t="shared" si="72"/>
        <v>400000</v>
      </c>
      <c r="Q138" s="490"/>
      <c r="R138" s="462"/>
      <c r="S138" s="456">
        <f t="shared" si="73"/>
        <v>1331818</v>
      </c>
      <c r="T138" s="456">
        <f t="shared" si="74"/>
        <v>1931818</v>
      </c>
      <c r="U138" s="456">
        <f t="shared" si="75"/>
        <v>2231818</v>
      </c>
      <c r="V138" s="456">
        <f t="shared" si="76"/>
        <v>431818</v>
      </c>
      <c r="W138" s="581">
        <v>43572</v>
      </c>
      <c r="X138" s="488">
        <v>17518180</v>
      </c>
      <c r="Y138" s="491"/>
      <c r="Z138" s="488"/>
      <c r="AA138" s="488"/>
      <c r="AB138" s="492"/>
      <c r="AC138" s="492"/>
      <c r="AD138" s="493"/>
      <c r="AE138" s="494">
        <f t="shared" ref="AE138:AE147" si="78">X138+Z138+AB138+AD138</f>
        <v>17518180</v>
      </c>
      <c r="AF138" s="621">
        <f t="shared" si="77"/>
        <v>0</v>
      </c>
      <c r="AG138" s="622"/>
    </row>
    <row r="139" spans="1:33" ht="23.25" x14ac:dyDescent="0.35">
      <c r="A139" s="497">
        <f t="shared" ref="A139:A146" si="79">+A138+1</f>
        <v>3</v>
      </c>
      <c r="B139" s="477">
        <f t="shared" ref="B139:B146" si="80">+B138</f>
        <v>43564</v>
      </c>
      <c r="C139" s="498">
        <f t="shared" ref="C139:C146" si="81">+C138+1</f>
        <v>424</v>
      </c>
      <c r="D139" s="479" t="s">
        <v>32</v>
      </c>
      <c r="E139" s="480" t="s">
        <v>31</v>
      </c>
      <c r="F139" s="499">
        <v>5</v>
      </c>
      <c r="G139" s="482">
        <f t="shared" si="66"/>
        <v>6659090</v>
      </c>
      <c r="H139" s="483"/>
      <c r="I139" s="484">
        <f t="shared" si="67"/>
        <v>0</v>
      </c>
      <c r="J139" s="485">
        <v>4</v>
      </c>
      <c r="K139" s="484">
        <f t="shared" si="68"/>
        <v>8927272</v>
      </c>
      <c r="L139" s="486">
        <v>1</v>
      </c>
      <c r="M139" s="484">
        <f t="shared" si="69"/>
        <v>431818</v>
      </c>
      <c r="N139" s="500">
        <f t="shared" si="70"/>
        <v>10</v>
      </c>
      <c r="O139" s="488">
        <f t="shared" si="71"/>
        <v>16018180</v>
      </c>
      <c r="P139" s="488">
        <f t="shared" si="72"/>
        <v>400000</v>
      </c>
      <c r="Q139" s="490"/>
      <c r="R139" s="462"/>
      <c r="S139" s="456">
        <f t="shared" si="73"/>
        <v>1331818</v>
      </c>
      <c r="T139" s="456">
        <f t="shared" si="74"/>
        <v>1931818</v>
      </c>
      <c r="U139" s="456">
        <f t="shared" si="75"/>
        <v>2231818</v>
      </c>
      <c r="V139" s="456">
        <f t="shared" si="76"/>
        <v>431818</v>
      </c>
      <c r="W139" s="581">
        <v>43566</v>
      </c>
      <c r="X139" s="488">
        <v>12018180</v>
      </c>
      <c r="Y139" s="581">
        <v>43572</v>
      </c>
      <c r="Z139" s="488">
        <v>4000000</v>
      </c>
      <c r="AA139" s="488"/>
      <c r="AB139" s="492"/>
      <c r="AC139" s="492"/>
      <c r="AD139" s="493"/>
      <c r="AE139" s="494">
        <f t="shared" si="78"/>
        <v>16018180</v>
      </c>
      <c r="AF139" s="621">
        <f t="shared" si="77"/>
        <v>0</v>
      </c>
      <c r="AG139" s="579"/>
    </row>
    <row r="140" spans="1:33" ht="23.25" x14ac:dyDescent="0.35">
      <c r="A140" s="497">
        <f t="shared" si="79"/>
        <v>4</v>
      </c>
      <c r="B140" s="477">
        <f t="shared" si="80"/>
        <v>43564</v>
      </c>
      <c r="C140" s="498">
        <f t="shared" si="81"/>
        <v>425</v>
      </c>
      <c r="D140" s="479" t="s">
        <v>102</v>
      </c>
      <c r="E140" s="480" t="s">
        <v>88</v>
      </c>
      <c r="F140" s="499">
        <v>5</v>
      </c>
      <c r="G140" s="482">
        <f t="shared" si="66"/>
        <v>6659090</v>
      </c>
      <c r="H140" s="483"/>
      <c r="I140" s="484">
        <f t="shared" si="67"/>
        <v>0</v>
      </c>
      <c r="J140" s="485">
        <v>4</v>
      </c>
      <c r="K140" s="484">
        <f t="shared" si="68"/>
        <v>8927272</v>
      </c>
      <c r="L140" s="486">
        <v>1</v>
      </c>
      <c r="M140" s="484">
        <f t="shared" si="69"/>
        <v>431818</v>
      </c>
      <c r="N140" s="500">
        <f t="shared" si="70"/>
        <v>10</v>
      </c>
      <c r="O140" s="488">
        <f t="shared" si="71"/>
        <v>16018180</v>
      </c>
      <c r="P140" s="488">
        <f t="shared" si="72"/>
        <v>400000</v>
      </c>
      <c r="Q140" s="490"/>
      <c r="R140" s="462"/>
      <c r="S140" s="456">
        <f t="shared" si="73"/>
        <v>1331818</v>
      </c>
      <c r="T140" s="456">
        <f t="shared" si="74"/>
        <v>1931818</v>
      </c>
      <c r="U140" s="456">
        <f t="shared" si="75"/>
        <v>2231818</v>
      </c>
      <c r="V140" s="456">
        <f t="shared" si="76"/>
        <v>431818</v>
      </c>
      <c r="W140" s="581">
        <v>43565</v>
      </c>
      <c r="X140" s="488">
        <v>16018180</v>
      </c>
      <c r="Y140" s="501"/>
      <c r="Z140" s="488"/>
      <c r="AA140" s="488"/>
      <c r="AB140" s="492"/>
      <c r="AC140" s="492"/>
      <c r="AD140" s="493"/>
      <c r="AE140" s="494">
        <f t="shared" si="78"/>
        <v>16018180</v>
      </c>
      <c r="AF140" s="621">
        <f t="shared" si="77"/>
        <v>0</v>
      </c>
      <c r="AG140" s="518"/>
    </row>
    <row r="141" spans="1:33" ht="23.25" x14ac:dyDescent="0.35">
      <c r="A141" s="497">
        <f t="shared" si="79"/>
        <v>5</v>
      </c>
      <c r="B141" s="477">
        <f t="shared" si="80"/>
        <v>43564</v>
      </c>
      <c r="C141" s="498">
        <f t="shared" si="81"/>
        <v>426</v>
      </c>
      <c r="D141" s="479" t="s">
        <v>55</v>
      </c>
      <c r="E141" s="480" t="s">
        <v>88</v>
      </c>
      <c r="F141" s="499">
        <v>5</v>
      </c>
      <c r="G141" s="482">
        <f t="shared" si="66"/>
        <v>6659090</v>
      </c>
      <c r="H141" s="483"/>
      <c r="I141" s="484">
        <f t="shared" si="67"/>
        <v>0</v>
      </c>
      <c r="J141" s="485">
        <v>4</v>
      </c>
      <c r="K141" s="484">
        <f t="shared" si="68"/>
        <v>8927272</v>
      </c>
      <c r="L141" s="486">
        <v>1</v>
      </c>
      <c r="M141" s="484">
        <f t="shared" si="69"/>
        <v>431818</v>
      </c>
      <c r="N141" s="500">
        <f t="shared" si="70"/>
        <v>10</v>
      </c>
      <c r="O141" s="488">
        <f t="shared" si="71"/>
        <v>16018180</v>
      </c>
      <c r="P141" s="488">
        <f t="shared" si="72"/>
        <v>400000</v>
      </c>
      <c r="Q141" s="490"/>
      <c r="R141" s="462"/>
      <c r="S141" s="456">
        <f t="shared" si="73"/>
        <v>1331818</v>
      </c>
      <c r="T141" s="456">
        <f t="shared" si="74"/>
        <v>1931818</v>
      </c>
      <c r="U141" s="456">
        <f t="shared" si="75"/>
        <v>2231818</v>
      </c>
      <c r="V141" s="456">
        <f t="shared" si="76"/>
        <v>431818</v>
      </c>
      <c r="W141" s="581">
        <v>43571</v>
      </c>
      <c r="X141" s="488">
        <v>16018180</v>
      </c>
      <c r="Y141" s="488"/>
      <c r="Z141" s="488"/>
      <c r="AA141" s="488"/>
      <c r="AB141" s="492"/>
      <c r="AC141" s="492"/>
      <c r="AD141" s="493"/>
      <c r="AE141" s="494">
        <f t="shared" si="78"/>
        <v>16018180</v>
      </c>
      <c r="AF141" s="621">
        <f t="shared" si="77"/>
        <v>0</v>
      </c>
      <c r="AG141" s="579"/>
    </row>
    <row r="142" spans="1:33" ht="23.25" x14ac:dyDescent="0.35">
      <c r="A142" s="497">
        <f t="shared" si="79"/>
        <v>6</v>
      </c>
      <c r="B142" s="477">
        <f t="shared" si="80"/>
        <v>43564</v>
      </c>
      <c r="C142" s="498">
        <f t="shared" si="81"/>
        <v>427</v>
      </c>
      <c r="D142" s="479" t="s">
        <v>70</v>
      </c>
      <c r="E142" s="480" t="s">
        <v>57</v>
      </c>
      <c r="F142" s="499">
        <v>3</v>
      </c>
      <c r="G142" s="482">
        <f t="shared" si="66"/>
        <v>3995454</v>
      </c>
      <c r="H142" s="483"/>
      <c r="I142" s="484">
        <f t="shared" si="67"/>
        <v>0</v>
      </c>
      <c r="J142" s="485">
        <v>2</v>
      </c>
      <c r="K142" s="484">
        <f t="shared" si="68"/>
        <v>4463636</v>
      </c>
      <c r="L142" s="486"/>
      <c r="M142" s="484">
        <f t="shared" si="69"/>
        <v>0</v>
      </c>
      <c r="N142" s="500">
        <f t="shared" si="70"/>
        <v>5</v>
      </c>
      <c r="O142" s="488">
        <f t="shared" si="71"/>
        <v>8459090</v>
      </c>
      <c r="P142" s="488">
        <f t="shared" si="72"/>
        <v>200000</v>
      </c>
      <c r="Q142" s="490"/>
      <c r="R142" s="462"/>
      <c r="S142" s="456">
        <f t="shared" si="73"/>
        <v>1331818</v>
      </c>
      <c r="T142" s="456">
        <f t="shared" si="74"/>
        <v>1931818</v>
      </c>
      <c r="U142" s="456">
        <f t="shared" si="75"/>
        <v>2231818</v>
      </c>
      <c r="V142" s="456">
        <f t="shared" si="76"/>
        <v>431818</v>
      </c>
      <c r="W142" s="581">
        <v>43565</v>
      </c>
      <c r="X142" s="488">
        <v>8459090</v>
      </c>
      <c r="Y142" s="491"/>
      <c r="Z142" s="488"/>
      <c r="AA142" s="488"/>
      <c r="AB142" s="492"/>
      <c r="AC142" s="492"/>
      <c r="AD142" s="493"/>
      <c r="AE142" s="494">
        <f t="shared" si="78"/>
        <v>8459090</v>
      </c>
      <c r="AF142" s="621">
        <f t="shared" si="77"/>
        <v>0</v>
      </c>
      <c r="AG142" s="518"/>
    </row>
    <row r="143" spans="1:33" ht="23.25" x14ac:dyDescent="0.35">
      <c r="A143" s="497">
        <f t="shared" si="79"/>
        <v>7</v>
      </c>
      <c r="B143" s="477">
        <f t="shared" si="80"/>
        <v>43564</v>
      </c>
      <c r="C143" s="498">
        <f t="shared" si="81"/>
        <v>428</v>
      </c>
      <c r="D143" s="479" t="s">
        <v>71</v>
      </c>
      <c r="E143" s="480" t="s">
        <v>57</v>
      </c>
      <c r="F143" s="499">
        <v>3</v>
      </c>
      <c r="G143" s="482">
        <f t="shared" si="66"/>
        <v>3995454</v>
      </c>
      <c r="H143" s="483"/>
      <c r="I143" s="484">
        <f t="shared" si="67"/>
        <v>0</v>
      </c>
      <c r="J143" s="485">
        <v>2</v>
      </c>
      <c r="K143" s="484">
        <f t="shared" si="68"/>
        <v>4463636</v>
      </c>
      <c r="L143" s="486"/>
      <c r="M143" s="484">
        <f t="shared" si="69"/>
        <v>0</v>
      </c>
      <c r="N143" s="500">
        <f t="shared" si="70"/>
        <v>5</v>
      </c>
      <c r="O143" s="488">
        <f t="shared" si="71"/>
        <v>8459090</v>
      </c>
      <c r="P143" s="488">
        <f t="shared" si="72"/>
        <v>200000</v>
      </c>
      <c r="Q143" s="490"/>
      <c r="R143" s="462"/>
      <c r="S143" s="456">
        <f t="shared" si="73"/>
        <v>1331818</v>
      </c>
      <c r="T143" s="456">
        <f t="shared" si="74"/>
        <v>1931818</v>
      </c>
      <c r="U143" s="456">
        <f t="shared" si="75"/>
        <v>2231818</v>
      </c>
      <c r="V143" s="456">
        <f t="shared" si="76"/>
        <v>431818</v>
      </c>
      <c r="W143" s="581">
        <v>43565</v>
      </c>
      <c r="X143" s="488">
        <v>8459090</v>
      </c>
      <c r="Y143" s="488"/>
      <c r="Z143" s="488"/>
      <c r="AA143" s="488"/>
      <c r="AB143" s="492"/>
      <c r="AC143" s="492"/>
      <c r="AD143" s="493"/>
      <c r="AE143" s="494">
        <f t="shared" si="78"/>
        <v>8459090</v>
      </c>
      <c r="AF143" s="621">
        <f t="shared" si="77"/>
        <v>0</v>
      </c>
      <c r="AG143" s="518"/>
    </row>
    <row r="144" spans="1:33" ht="23.25" x14ac:dyDescent="0.35">
      <c r="A144" s="497">
        <f t="shared" si="79"/>
        <v>8</v>
      </c>
      <c r="B144" s="477">
        <f t="shared" si="80"/>
        <v>43564</v>
      </c>
      <c r="C144" s="498">
        <f t="shared" si="81"/>
        <v>429</v>
      </c>
      <c r="D144" s="479" t="s">
        <v>74</v>
      </c>
      <c r="E144" s="480" t="s">
        <v>57</v>
      </c>
      <c r="F144" s="499">
        <v>3</v>
      </c>
      <c r="G144" s="482">
        <f t="shared" si="66"/>
        <v>3995454</v>
      </c>
      <c r="H144" s="483"/>
      <c r="I144" s="484">
        <f t="shared" si="67"/>
        <v>0</v>
      </c>
      <c r="J144" s="485">
        <v>2</v>
      </c>
      <c r="K144" s="484">
        <f t="shared" si="68"/>
        <v>4463636</v>
      </c>
      <c r="L144" s="486">
        <v>1</v>
      </c>
      <c r="M144" s="484">
        <f t="shared" si="69"/>
        <v>431818</v>
      </c>
      <c r="N144" s="500">
        <f t="shared" si="70"/>
        <v>6</v>
      </c>
      <c r="O144" s="488">
        <f t="shared" si="71"/>
        <v>8890908</v>
      </c>
      <c r="P144" s="488">
        <f t="shared" si="72"/>
        <v>240000</v>
      </c>
      <c r="Q144" s="490"/>
      <c r="R144" s="462"/>
      <c r="S144" s="456">
        <f t="shared" si="73"/>
        <v>1331818</v>
      </c>
      <c r="T144" s="456">
        <f t="shared" si="74"/>
        <v>1931818</v>
      </c>
      <c r="U144" s="456">
        <f t="shared" si="75"/>
        <v>2231818</v>
      </c>
      <c r="V144" s="456">
        <f t="shared" si="76"/>
        <v>431818</v>
      </c>
      <c r="W144" s="581">
        <v>43566</v>
      </c>
      <c r="X144" s="488">
        <v>7000000</v>
      </c>
      <c r="Y144" s="581">
        <v>43566</v>
      </c>
      <c r="Z144" s="488">
        <v>1890908</v>
      </c>
      <c r="AA144" s="488"/>
      <c r="AB144" s="492"/>
      <c r="AC144" s="492"/>
      <c r="AD144" s="493"/>
      <c r="AE144" s="494">
        <f t="shared" si="78"/>
        <v>8890908</v>
      </c>
      <c r="AF144" s="621">
        <f t="shared" si="77"/>
        <v>0</v>
      </c>
      <c r="AG144" s="518"/>
    </row>
    <row r="145" spans="1:33" ht="23.25" x14ac:dyDescent="0.35">
      <c r="A145" s="497">
        <f t="shared" si="79"/>
        <v>9</v>
      </c>
      <c r="B145" s="477">
        <f t="shared" si="80"/>
        <v>43564</v>
      </c>
      <c r="C145" s="498">
        <f t="shared" si="81"/>
        <v>430</v>
      </c>
      <c r="D145" s="479" t="s">
        <v>75</v>
      </c>
      <c r="E145" s="480" t="s">
        <v>57</v>
      </c>
      <c r="F145" s="499">
        <v>2</v>
      </c>
      <c r="G145" s="482">
        <f t="shared" si="66"/>
        <v>2663636</v>
      </c>
      <c r="H145" s="483">
        <v>1</v>
      </c>
      <c r="I145" s="484">
        <f t="shared" si="67"/>
        <v>1931818</v>
      </c>
      <c r="J145" s="485">
        <v>2</v>
      </c>
      <c r="K145" s="484">
        <f t="shared" si="68"/>
        <v>4463636</v>
      </c>
      <c r="L145" s="486"/>
      <c r="M145" s="484">
        <f t="shared" si="69"/>
        <v>0</v>
      </c>
      <c r="N145" s="500">
        <f t="shared" si="70"/>
        <v>5</v>
      </c>
      <c r="O145" s="488">
        <f t="shared" si="71"/>
        <v>9059090</v>
      </c>
      <c r="P145" s="488">
        <f t="shared" si="72"/>
        <v>200000</v>
      </c>
      <c r="Q145" s="490"/>
      <c r="R145" s="462"/>
      <c r="S145" s="456">
        <f t="shared" si="73"/>
        <v>1331818</v>
      </c>
      <c r="T145" s="456">
        <f t="shared" si="74"/>
        <v>1931818</v>
      </c>
      <c r="U145" s="456">
        <f t="shared" si="75"/>
        <v>2231818</v>
      </c>
      <c r="V145" s="456">
        <f t="shared" si="76"/>
        <v>431818</v>
      </c>
      <c r="W145" s="581">
        <v>43566</v>
      </c>
      <c r="X145" s="488">
        <v>4060000</v>
      </c>
      <c r="Y145" s="828" t="s">
        <v>269</v>
      </c>
      <c r="Z145" s="488">
        <v>5000000</v>
      </c>
      <c r="AA145" s="488"/>
      <c r="AB145" s="492"/>
      <c r="AC145" s="492"/>
      <c r="AD145" s="493"/>
      <c r="AE145" s="494">
        <f t="shared" si="78"/>
        <v>9060000</v>
      </c>
      <c r="AF145" s="621">
        <f t="shared" si="77"/>
        <v>-910</v>
      </c>
      <c r="AG145" s="579"/>
    </row>
    <row r="146" spans="1:33" s="532" customFormat="1" ht="18.75" customHeight="1" x14ac:dyDescent="0.35">
      <c r="A146" s="497">
        <f t="shared" si="79"/>
        <v>10</v>
      </c>
      <c r="B146" s="477">
        <f t="shared" si="80"/>
        <v>43564</v>
      </c>
      <c r="C146" s="498">
        <f t="shared" si="81"/>
        <v>431</v>
      </c>
      <c r="D146" s="479" t="s">
        <v>48</v>
      </c>
      <c r="E146" s="480" t="s">
        <v>43</v>
      </c>
      <c r="F146" s="499">
        <v>5</v>
      </c>
      <c r="G146" s="482">
        <f t="shared" si="66"/>
        <v>6659090</v>
      </c>
      <c r="H146" s="483"/>
      <c r="I146" s="484">
        <f t="shared" si="67"/>
        <v>0</v>
      </c>
      <c r="J146" s="485">
        <v>4</v>
      </c>
      <c r="K146" s="484">
        <f t="shared" si="68"/>
        <v>8927272</v>
      </c>
      <c r="L146" s="486">
        <v>1</v>
      </c>
      <c r="M146" s="484">
        <f t="shared" si="69"/>
        <v>431818</v>
      </c>
      <c r="N146" s="500">
        <f t="shared" si="70"/>
        <v>10</v>
      </c>
      <c r="O146" s="488">
        <f t="shared" si="71"/>
        <v>16018180</v>
      </c>
      <c r="P146" s="488">
        <f t="shared" si="72"/>
        <v>400000</v>
      </c>
      <c r="Q146" s="490"/>
      <c r="R146" s="462"/>
      <c r="S146" s="456">
        <f t="shared" si="73"/>
        <v>1331818</v>
      </c>
      <c r="T146" s="456">
        <f t="shared" si="74"/>
        <v>1931818</v>
      </c>
      <c r="U146" s="456">
        <f t="shared" si="75"/>
        <v>2231818</v>
      </c>
      <c r="V146" s="456">
        <f t="shared" si="76"/>
        <v>431818</v>
      </c>
      <c r="W146" s="581">
        <v>43565</v>
      </c>
      <c r="X146" s="488">
        <v>16018180</v>
      </c>
      <c r="Y146" s="488"/>
      <c r="Z146" s="488"/>
      <c r="AA146" s="488"/>
      <c r="AB146" s="492"/>
      <c r="AC146" s="492"/>
      <c r="AD146" s="493"/>
      <c r="AE146" s="494">
        <f t="shared" si="78"/>
        <v>16018180</v>
      </c>
      <c r="AF146" s="621">
        <f t="shared" si="77"/>
        <v>0</v>
      </c>
      <c r="AG146" s="623"/>
    </row>
    <row r="147" spans="1:33" ht="19.5" customHeight="1" thickBot="1" x14ac:dyDescent="0.4">
      <c r="A147" s="497"/>
      <c r="B147" s="529"/>
      <c r="C147" s="503"/>
      <c r="D147" s="504"/>
      <c r="E147" s="480"/>
      <c r="F147" s="499"/>
      <c r="G147" s="499"/>
      <c r="H147" s="499"/>
      <c r="I147" s="499"/>
      <c r="J147" s="499"/>
      <c r="K147" s="499"/>
      <c r="L147" s="499"/>
      <c r="M147" s="499"/>
      <c r="N147" s="487"/>
      <c r="O147" s="488"/>
      <c r="P147" s="489"/>
      <c r="Q147" s="490"/>
      <c r="R147" s="462"/>
      <c r="S147" s="456"/>
      <c r="T147" s="456"/>
      <c r="U147" s="456"/>
      <c r="V147" s="456"/>
      <c r="W147" s="581"/>
      <c r="X147" s="488"/>
      <c r="Y147" s="491"/>
      <c r="Z147" s="488"/>
      <c r="AA147" s="488"/>
      <c r="AB147" s="492"/>
      <c r="AC147" s="492"/>
      <c r="AD147" s="493"/>
      <c r="AE147" s="494">
        <f t="shared" si="78"/>
        <v>0</v>
      </c>
      <c r="AF147" s="621">
        <f t="shared" si="77"/>
        <v>0</v>
      </c>
      <c r="AG147" s="518"/>
    </row>
    <row r="148" spans="1:33" ht="22.5" customHeight="1" thickBot="1" x14ac:dyDescent="0.4">
      <c r="A148" s="2880" t="s">
        <v>60</v>
      </c>
      <c r="B148" s="2881"/>
      <c r="C148" s="2881"/>
      <c r="D148" s="2881"/>
      <c r="E148" s="2881"/>
      <c r="F148" s="505">
        <f t="shared" ref="F148:P148" si="82">SUM(F137:F147)</f>
        <v>41</v>
      </c>
      <c r="G148" s="505">
        <f t="shared" si="82"/>
        <v>54604538</v>
      </c>
      <c r="H148" s="505">
        <f t="shared" si="82"/>
        <v>3</v>
      </c>
      <c r="I148" s="505">
        <f t="shared" si="82"/>
        <v>5795454</v>
      </c>
      <c r="J148" s="505">
        <f t="shared" si="82"/>
        <v>32</v>
      </c>
      <c r="K148" s="505">
        <f t="shared" si="82"/>
        <v>71418176</v>
      </c>
      <c r="L148" s="505">
        <f t="shared" si="82"/>
        <v>5</v>
      </c>
      <c r="M148" s="505">
        <f t="shared" si="82"/>
        <v>2159090</v>
      </c>
      <c r="N148" s="505">
        <f t="shared" si="82"/>
        <v>81</v>
      </c>
      <c r="O148" s="505">
        <f t="shared" si="82"/>
        <v>133977258</v>
      </c>
      <c r="P148" s="505">
        <f t="shared" si="82"/>
        <v>3240000</v>
      </c>
      <c r="Q148" s="506"/>
      <c r="R148" s="462"/>
      <c r="S148" s="456">
        <f>1326818-45000</f>
        <v>1281818</v>
      </c>
      <c r="T148" s="456">
        <f>1926818-45000</f>
        <v>1881818</v>
      </c>
      <c r="U148" s="456">
        <f>2226818-45000</f>
        <v>2181818</v>
      </c>
      <c r="V148" s="456">
        <f>426818-45000</f>
        <v>381818</v>
      </c>
      <c r="W148" s="624" t="s">
        <v>115</v>
      </c>
      <c r="X148" s="625">
        <f t="shared" ref="X148:AD148" si="83">SUM(X137:X143)</f>
        <v>96009080</v>
      </c>
      <c r="Y148" s="625">
        <f t="shared" si="83"/>
        <v>43572</v>
      </c>
      <c r="Z148" s="625">
        <f t="shared" si="83"/>
        <v>4000000</v>
      </c>
      <c r="AA148" s="625">
        <f t="shared" si="83"/>
        <v>0</v>
      </c>
      <c r="AB148" s="625">
        <f t="shared" si="83"/>
        <v>0</v>
      </c>
      <c r="AC148" s="625">
        <f t="shared" si="83"/>
        <v>0</v>
      </c>
      <c r="AD148" s="625">
        <f t="shared" si="83"/>
        <v>0</v>
      </c>
      <c r="AE148" s="625">
        <f>SUM(AE137:AE147)</f>
        <v>133978168</v>
      </c>
      <c r="AF148" s="626">
        <f>SUM(AF137:AF147)</f>
        <v>-910</v>
      </c>
      <c r="AG148" s="518"/>
    </row>
    <row r="149" spans="1:33" ht="23.25" x14ac:dyDescent="0.35">
      <c r="A149" s="627" t="s">
        <v>61</v>
      </c>
      <c r="B149" s="614"/>
      <c r="C149" s="460"/>
      <c r="D149" s="460"/>
      <c r="E149" s="460"/>
      <c r="F149" s="509"/>
      <c r="G149" s="460"/>
      <c r="H149" s="460"/>
      <c r="I149" s="460"/>
      <c r="J149" s="460"/>
      <c r="K149" s="460"/>
      <c r="L149" s="460"/>
      <c r="M149" s="460"/>
      <c r="N149" s="462"/>
      <c r="O149" s="462"/>
      <c r="P149" s="510"/>
      <c r="Q149" s="462"/>
      <c r="R149" s="462"/>
      <c r="S149" s="456">
        <f>1326818-45000</f>
        <v>1281818</v>
      </c>
      <c r="T149" s="456">
        <f>1926818-45000</f>
        <v>1881818</v>
      </c>
      <c r="U149" s="456">
        <f>2226818-45000</f>
        <v>2181818</v>
      </c>
      <c r="V149" s="456">
        <f>426818-45000</f>
        <v>381818</v>
      </c>
      <c r="W149" s="519"/>
      <c r="X149" s="456"/>
      <c r="Y149" s="448"/>
      <c r="Z149" s="456"/>
      <c r="AA149" s="456"/>
      <c r="AB149" s="520"/>
      <c r="AC149" s="520"/>
      <c r="AD149" s="458"/>
      <c r="AE149" s="521"/>
      <c r="AF149" s="522"/>
      <c r="AG149" s="623"/>
    </row>
    <row r="150" spans="1:33" ht="23.25" x14ac:dyDescent="0.35">
      <c r="A150" s="615"/>
      <c r="B150" s="614"/>
      <c r="C150" s="460"/>
      <c r="D150" s="460"/>
      <c r="E150" s="460"/>
      <c r="F150" s="628"/>
      <c r="G150" s="465"/>
      <c r="H150" s="628"/>
      <c r="I150" s="629"/>
      <c r="J150" s="628"/>
      <c r="K150" s="465"/>
      <c r="L150" s="628"/>
      <c r="M150" s="509"/>
      <c r="N150" s="509"/>
      <c r="O150" s="2882" t="s">
        <v>62</v>
      </c>
      <c r="P150" s="2882"/>
      <c r="Q150" s="2882"/>
      <c r="R150" s="462"/>
      <c r="S150" s="462"/>
      <c r="T150" s="462"/>
      <c r="U150" s="462"/>
      <c r="V150" s="462"/>
      <c r="W150" s="519"/>
      <c r="X150" s="456"/>
      <c r="Y150" s="519"/>
      <c r="Z150" s="456"/>
      <c r="AA150" s="456"/>
      <c r="AB150" s="520"/>
      <c r="AC150" s="520"/>
      <c r="AD150" s="458"/>
      <c r="AE150" s="521"/>
      <c r="AF150" s="522"/>
      <c r="AG150" s="518"/>
    </row>
    <row r="151" spans="1:33" ht="18.75" customHeight="1" x14ac:dyDescent="0.35">
      <c r="A151" s="460"/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N151" s="460"/>
      <c r="O151" s="462"/>
      <c r="P151" s="462"/>
      <c r="Q151" s="462"/>
      <c r="R151" s="471"/>
      <c r="S151" s="471"/>
      <c r="T151" s="471"/>
      <c r="U151" s="471"/>
      <c r="V151" s="471"/>
      <c r="W151" s="519"/>
      <c r="X151" s="456"/>
      <c r="Y151" s="456"/>
      <c r="Z151" s="456"/>
      <c r="AA151" s="456"/>
      <c r="AB151" s="520"/>
      <c r="AC151" s="520"/>
      <c r="AD151" s="458"/>
      <c r="AE151" s="521"/>
      <c r="AF151" s="522"/>
      <c r="AG151" s="518"/>
    </row>
    <row r="152" spans="1:33" ht="23.25" x14ac:dyDescent="0.35">
      <c r="A152" s="460"/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N152" s="460"/>
      <c r="O152" s="2883" t="s">
        <v>63</v>
      </c>
      <c r="P152" s="2883"/>
      <c r="Q152" s="2883"/>
      <c r="R152" s="471"/>
      <c r="S152" s="471"/>
      <c r="T152" s="471"/>
      <c r="U152" s="471"/>
      <c r="V152" s="471"/>
      <c r="W152" s="519"/>
      <c r="X152" s="456"/>
      <c r="Y152" s="456"/>
      <c r="Z152" s="456"/>
      <c r="AA152" s="456"/>
      <c r="AB152" s="520"/>
      <c r="AC152" s="520"/>
      <c r="AD152" s="458"/>
      <c r="AE152" s="521"/>
      <c r="AF152" s="522"/>
      <c r="AG152" s="518"/>
    </row>
    <row r="153" spans="1:33" ht="23.25" x14ac:dyDescent="0.35">
      <c r="A153" s="460"/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N153" s="460"/>
      <c r="O153" s="2882" t="s">
        <v>64</v>
      </c>
      <c r="P153" s="2882"/>
      <c r="Q153" s="2882"/>
      <c r="R153" s="453"/>
      <c r="S153" s="453"/>
      <c r="T153" s="453"/>
      <c r="U153" s="453"/>
      <c r="V153" s="453"/>
      <c r="W153" s="519"/>
      <c r="X153" s="456"/>
      <c r="Y153" s="456"/>
      <c r="Z153" s="456"/>
      <c r="AA153" s="456"/>
      <c r="AB153" s="520"/>
      <c r="AC153" s="520"/>
      <c r="AD153" s="458"/>
      <c r="AE153" s="521"/>
      <c r="AF153" s="522"/>
      <c r="AG153" s="518"/>
    </row>
    <row r="154" spans="1:33" ht="23.25" x14ac:dyDescent="0.35">
      <c r="A154" s="446"/>
      <c r="B154" s="630"/>
      <c r="C154" s="514"/>
      <c r="D154" s="631"/>
      <c r="E154" s="450"/>
      <c r="F154" s="451"/>
      <c r="G154" s="452"/>
      <c r="H154" s="453"/>
      <c r="I154" s="454"/>
      <c r="J154" s="632"/>
      <c r="K154" s="454"/>
      <c r="L154" s="633"/>
      <c r="M154" s="454"/>
      <c r="N154" s="455"/>
      <c r="O154" s="456"/>
      <c r="P154" s="456"/>
      <c r="Q154" s="456"/>
      <c r="R154" s="457"/>
      <c r="S154" s="456"/>
      <c r="T154" s="456"/>
      <c r="U154" s="456"/>
      <c r="V154" s="456"/>
      <c r="W154" s="519"/>
      <c r="X154" s="456"/>
      <c r="Y154" s="456"/>
      <c r="Z154" s="456"/>
      <c r="AA154" s="456"/>
      <c r="AB154" s="520"/>
      <c r="AC154" s="520"/>
      <c r="AD154" s="458"/>
      <c r="AE154" s="521"/>
      <c r="AF154" s="522"/>
      <c r="AG154" s="623"/>
    </row>
    <row r="155" spans="1:33" ht="23.25" x14ac:dyDescent="0.35">
      <c r="A155" s="634"/>
      <c r="B155" s="635"/>
      <c r="C155" s="636"/>
      <c r="D155" s="637"/>
      <c r="E155" s="638"/>
      <c r="F155" s="639"/>
      <c r="G155" s="640"/>
      <c r="H155" s="641"/>
      <c r="I155" s="642"/>
      <c r="J155" s="643"/>
      <c r="K155" s="642"/>
      <c r="L155" s="644"/>
      <c r="M155" s="642"/>
      <c r="N155" s="645"/>
      <c r="O155" s="646"/>
      <c r="P155" s="646"/>
      <c r="Q155" s="646"/>
      <c r="R155" s="647"/>
      <c r="S155" s="646"/>
      <c r="T155" s="646"/>
      <c r="U155" s="646"/>
      <c r="V155" s="646"/>
      <c r="W155" s="519"/>
      <c r="X155" s="456"/>
      <c r="Y155" s="456"/>
      <c r="Z155" s="456"/>
      <c r="AA155" s="456"/>
      <c r="AB155" s="520"/>
      <c r="AC155" s="520"/>
      <c r="AD155" s="458"/>
      <c r="AE155" s="521"/>
      <c r="AF155" s="522"/>
      <c r="AG155" s="518"/>
    </row>
    <row r="156" spans="1:33" ht="23.25" x14ac:dyDescent="0.35">
      <c r="A156" s="648" t="s">
        <v>0</v>
      </c>
      <c r="B156" s="648" t="s">
        <v>215</v>
      </c>
      <c r="C156" s="649"/>
      <c r="D156" s="648"/>
      <c r="E156" s="648"/>
      <c r="F156" s="648"/>
      <c r="G156" s="648"/>
      <c r="H156" s="648"/>
      <c r="I156" s="648"/>
      <c r="J156" s="648"/>
      <c r="K156" s="648"/>
      <c r="L156" s="648"/>
      <c r="M156" s="648"/>
      <c r="N156" s="650"/>
      <c r="O156" s="651" t="s">
        <v>66</v>
      </c>
      <c r="P156" s="2911" t="s">
        <v>2</v>
      </c>
      <c r="Q156" s="2911"/>
      <c r="Z156" s="653"/>
      <c r="AA156" s="456"/>
      <c r="AB156" s="520"/>
      <c r="AC156" s="520"/>
      <c r="AD156" s="458"/>
      <c r="AE156" s="521"/>
      <c r="AF156" s="522"/>
      <c r="AG156" s="518"/>
    </row>
    <row r="157" spans="1:33" ht="23.25" x14ac:dyDescent="0.35">
      <c r="A157" s="648" t="s">
        <v>3</v>
      </c>
      <c r="B157" s="648" t="s">
        <v>4</v>
      </c>
      <c r="C157" s="649"/>
      <c r="D157" s="648"/>
      <c r="E157" s="648"/>
      <c r="F157" s="648"/>
      <c r="G157" s="648"/>
      <c r="H157" s="648"/>
      <c r="I157" s="648"/>
      <c r="J157" s="648"/>
      <c r="K157" s="648"/>
      <c r="L157" s="648"/>
      <c r="M157" s="648"/>
      <c r="N157" s="650"/>
      <c r="O157" s="654"/>
      <c r="P157" s="652"/>
      <c r="Q157" s="652"/>
      <c r="Z157" s="653"/>
      <c r="AA157" s="456"/>
      <c r="AB157" s="520"/>
      <c r="AC157" s="520"/>
      <c r="AD157" s="458"/>
      <c r="AE157" s="521"/>
      <c r="AF157" s="522"/>
      <c r="AG157" s="518"/>
    </row>
    <row r="158" spans="1:33" ht="23.25" x14ac:dyDescent="0.3">
      <c r="A158" s="648"/>
      <c r="B158" s="648"/>
      <c r="C158" s="648"/>
      <c r="D158" s="648"/>
      <c r="E158" s="648"/>
      <c r="F158" s="648"/>
      <c r="G158" s="648"/>
      <c r="H158" s="648"/>
      <c r="I158" s="648"/>
      <c r="J158" s="648"/>
      <c r="K158" s="648"/>
      <c r="L158" s="648"/>
      <c r="M158" s="648"/>
      <c r="N158" s="650"/>
      <c r="O158" s="650"/>
      <c r="P158" s="652"/>
      <c r="Q158" s="652"/>
      <c r="Z158" s="653"/>
      <c r="AA158" s="578"/>
      <c r="AB158" s="578"/>
      <c r="AC158" s="578"/>
      <c r="AD158" s="578"/>
      <c r="AE158" s="578"/>
      <c r="AF158" s="578"/>
      <c r="AG158" s="518"/>
    </row>
    <row r="159" spans="1:33" ht="18.75" x14ac:dyDescent="0.3">
      <c r="A159" s="648" t="s">
        <v>5</v>
      </c>
      <c r="B159" s="648"/>
      <c r="C159" s="648"/>
      <c r="D159" s="648"/>
      <c r="E159" s="648"/>
      <c r="F159" s="648"/>
      <c r="G159" s="648"/>
      <c r="H159" s="648"/>
      <c r="I159" s="648"/>
      <c r="J159" s="648"/>
      <c r="K159" s="648"/>
      <c r="L159" s="648"/>
      <c r="M159" s="648"/>
      <c r="N159" s="650"/>
      <c r="O159" s="650"/>
      <c r="P159" s="652"/>
      <c r="Q159" s="652"/>
      <c r="Z159" s="653"/>
      <c r="AA159" s="518"/>
      <c r="AB159" s="518"/>
      <c r="AC159" s="518"/>
      <c r="AD159" s="518"/>
      <c r="AE159" s="518"/>
      <c r="AF159" s="518"/>
      <c r="AG159" s="518"/>
    </row>
    <row r="160" spans="1:33" ht="18.75" x14ac:dyDescent="0.3">
      <c r="A160" s="648" t="s">
        <v>6</v>
      </c>
      <c r="B160" s="648"/>
      <c r="C160" s="648"/>
      <c r="D160" s="648"/>
      <c r="E160" s="648"/>
      <c r="F160" s="648"/>
      <c r="G160" s="648"/>
      <c r="H160" s="648"/>
      <c r="I160" s="648"/>
      <c r="J160" s="648"/>
      <c r="K160" s="648"/>
      <c r="L160" s="648"/>
      <c r="M160" s="648"/>
      <c r="N160" s="650"/>
      <c r="O160" s="650"/>
      <c r="P160" s="652"/>
      <c r="Q160" s="652"/>
      <c r="Z160" s="653"/>
      <c r="AA160" s="518"/>
      <c r="AB160" s="518"/>
      <c r="AC160" s="518"/>
      <c r="AD160" s="518"/>
      <c r="AE160" s="518"/>
      <c r="AF160" s="518"/>
      <c r="AG160" s="518"/>
    </row>
    <row r="161" spans="1:33" ht="15.75" customHeight="1" x14ac:dyDescent="0.3">
      <c r="A161" s="648" t="s">
        <v>7</v>
      </c>
      <c r="B161" s="648"/>
      <c r="C161" s="648"/>
      <c r="D161" s="648"/>
      <c r="E161" s="648"/>
      <c r="F161" s="648"/>
      <c r="G161" s="648"/>
      <c r="H161" s="648"/>
      <c r="I161" s="648"/>
      <c r="J161" s="648"/>
      <c r="K161" s="648"/>
      <c r="L161" s="648"/>
      <c r="M161" s="648"/>
      <c r="N161" s="650"/>
      <c r="O161" s="650"/>
      <c r="P161" s="652"/>
      <c r="Q161" s="652"/>
      <c r="Z161" s="653"/>
      <c r="AA161" s="2884"/>
      <c r="AB161" s="2893"/>
      <c r="AC161" s="2884"/>
      <c r="AD161" s="2893"/>
      <c r="AE161" s="2894"/>
      <c r="AF161" s="2895"/>
      <c r="AG161" s="518"/>
    </row>
    <row r="162" spans="1:33" ht="18.75" customHeight="1" thickBot="1" x14ac:dyDescent="0.35">
      <c r="A162" s="648" t="s">
        <v>8</v>
      </c>
      <c r="B162" s="648"/>
      <c r="C162" s="648"/>
      <c r="D162" s="648"/>
      <c r="E162" s="648"/>
      <c r="F162" s="648"/>
      <c r="G162" s="655"/>
      <c r="H162" s="655"/>
      <c r="I162" s="648"/>
      <c r="J162" s="648"/>
      <c r="K162" s="648"/>
      <c r="L162" s="648"/>
      <c r="M162" s="648"/>
      <c r="N162" s="656"/>
      <c r="O162" s="656"/>
      <c r="P162" s="2903" t="s">
        <v>86</v>
      </c>
      <c r="Q162" s="2903"/>
      <c r="Z162" s="653"/>
      <c r="AA162" s="2884"/>
      <c r="AB162" s="2893"/>
      <c r="AC162" s="2884"/>
      <c r="AD162" s="2893"/>
      <c r="AE162" s="2894"/>
      <c r="AF162" s="2895"/>
      <c r="AG162" s="623"/>
    </row>
    <row r="163" spans="1:33" ht="23.25" thickBot="1" x14ac:dyDescent="0.3">
      <c r="A163" s="2919" t="s">
        <v>10</v>
      </c>
      <c r="B163" s="2922" t="s">
        <v>11</v>
      </c>
      <c r="C163" s="657" t="s">
        <v>10</v>
      </c>
      <c r="D163" s="2922" t="s">
        <v>13</v>
      </c>
      <c r="E163" s="2922" t="s">
        <v>14</v>
      </c>
      <c r="F163" s="2925" t="s">
        <v>15</v>
      </c>
      <c r="G163" s="2926"/>
      <c r="H163" s="2926"/>
      <c r="I163" s="2926"/>
      <c r="J163" s="2926"/>
      <c r="K163" s="2926"/>
      <c r="L163" s="2926"/>
      <c r="M163" s="2927"/>
      <c r="N163" s="2908" t="s">
        <v>16</v>
      </c>
      <c r="O163" s="2908" t="s">
        <v>17</v>
      </c>
      <c r="P163" s="2908" t="s">
        <v>18</v>
      </c>
      <c r="Q163" s="658" t="s">
        <v>19</v>
      </c>
      <c r="W163" s="2904" t="s">
        <v>107</v>
      </c>
      <c r="X163" s="2905"/>
      <c r="Y163" s="2905"/>
      <c r="Z163" s="2905"/>
      <c r="AA163" s="2905"/>
      <c r="AB163" s="2905"/>
      <c r="AC163" s="2905"/>
      <c r="AD163" s="2905"/>
      <c r="AE163" s="2905"/>
      <c r="AF163" s="2906"/>
      <c r="AG163" s="518"/>
    </row>
    <row r="164" spans="1:33" ht="16.5" thickBot="1" x14ac:dyDescent="0.3">
      <c r="A164" s="2920"/>
      <c r="B164" s="2923"/>
      <c r="C164" s="659" t="s">
        <v>208</v>
      </c>
      <c r="D164" s="2923"/>
      <c r="E164" s="2923"/>
      <c r="F164" s="2916" t="s">
        <v>20</v>
      </c>
      <c r="G164" s="2916"/>
      <c r="H164" s="2916" t="s">
        <v>21</v>
      </c>
      <c r="I164" s="2916"/>
      <c r="J164" s="2916" t="s">
        <v>22</v>
      </c>
      <c r="K164" s="2916"/>
      <c r="L164" s="2916" t="s">
        <v>23</v>
      </c>
      <c r="M164" s="2916"/>
      <c r="N164" s="2909"/>
      <c r="O164" s="2909"/>
      <c r="P164" s="2909"/>
      <c r="Q164" s="2917" t="s">
        <v>24</v>
      </c>
      <c r="W164" s="2907" t="s">
        <v>108</v>
      </c>
      <c r="X164" s="2885" t="s">
        <v>109</v>
      </c>
      <c r="Y164" s="2885" t="s">
        <v>108</v>
      </c>
      <c r="Z164" s="2885" t="s">
        <v>110</v>
      </c>
      <c r="AA164" s="2885" t="s">
        <v>108</v>
      </c>
      <c r="AB164" s="2886" t="s">
        <v>111</v>
      </c>
      <c r="AC164" s="2885" t="s">
        <v>108</v>
      </c>
      <c r="AD164" s="2886" t="s">
        <v>112</v>
      </c>
      <c r="AE164" s="2887" t="s">
        <v>113</v>
      </c>
      <c r="AF164" s="2902" t="s">
        <v>114</v>
      </c>
      <c r="AG164" s="518"/>
    </row>
    <row r="165" spans="1:33" ht="16.5" thickBot="1" x14ac:dyDescent="0.3">
      <c r="A165" s="2921"/>
      <c r="B165" s="2924"/>
      <c r="C165" s="660" t="s">
        <v>209</v>
      </c>
      <c r="D165" s="2924"/>
      <c r="E165" s="2924"/>
      <c r="F165" s="661" t="s">
        <v>25</v>
      </c>
      <c r="G165" s="661" t="s">
        <v>26</v>
      </c>
      <c r="H165" s="661" t="s">
        <v>25</v>
      </c>
      <c r="I165" s="661" t="s">
        <v>26</v>
      </c>
      <c r="J165" s="661" t="s">
        <v>25</v>
      </c>
      <c r="K165" s="661" t="s">
        <v>26</v>
      </c>
      <c r="L165" s="661" t="s">
        <v>25</v>
      </c>
      <c r="M165" s="661" t="s">
        <v>26</v>
      </c>
      <c r="N165" s="2910"/>
      <c r="O165" s="2910"/>
      <c r="P165" s="2910"/>
      <c r="Q165" s="2918"/>
      <c r="W165" s="2907"/>
      <c r="X165" s="2885"/>
      <c r="Y165" s="2885"/>
      <c r="Z165" s="2885"/>
      <c r="AA165" s="2885"/>
      <c r="AB165" s="2886"/>
      <c r="AC165" s="2885"/>
      <c r="AD165" s="2886"/>
      <c r="AE165" s="2887"/>
      <c r="AF165" s="2902"/>
      <c r="AG165" s="518"/>
    </row>
    <row r="166" spans="1:33" ht="23.25" x14ac:dyDescent="0.35">
      <c r="A166" s="662">
        <v>1</v>
      </c>
      <c r="B166" s="663">
        <v>43565</v>
      </c>
      <c r="C166" s="664">
        <v>432</v>
      </c>
      <c r="D166" s="665" t="s">
        <v>45</v>
      </c>
      <c r="E166" s="666" t="s">
        <v>43</v>
      </c>
      <c r="F166" s="667">
        <v>5</v>
      </c>
      <c r="G166" s="668">
        <f t="shared" ref="G166:G176" si="84">+F166*S166</f>
        <v>6659090</v>
      </c>
      <c r="H166" s="669"/>
      <c r="I166" s="670">
        <f>H166*X166</f>
        <v>0</v>
      </c>
      <c r="J166" s="671">
        <v>4</v>
      </c>
      <c r="K166" s="670">
        <f t="shared" ref="K166:K176" si="85">+J166*U166</f>
        <v>8927272</v>
      </c>
      <c r="L166" s="672">
        <v>1</v>
      </c>
      <c r="M166" s="670">
        <f t="shared" ref="M166:M176" si="86">+L166*V166</f>
        <v>431818</v>
      </c>
      <c r="N166" s="673">
        <f t="shared" ref="N166:N176" si="87">+L166+J166+H166+F166</f>
        <v>10</v>
      </c>
      <c r="O166" s="674">
        <f t="shared" ref="O166:O176" si="88">+M166+K166+I166+G166</f>
        <v>16018180</v>
      </c>
      <c r="P166" s="674">
        <f t="shared" ref="P166:P177" si="89">+N166*40000</f>
        <v>400000</v>
      </c>
      <c r="Q166" s="675"/>
      <c r="S166" s="646">
        <f t="shared" ref="S166:S177" si="90">1331818</f>
        <v>1331818</v>
      </c>
      <c r="T166" s="646">
        <f t="shared" ref="T166:T177" si="91">1931818</f>
        <v>1931818</v>
      </c>
      <c r="U166" s="646">
        <f t="shared" ref="U166:U177" si="92">2231818</f>
        <v>2231818</v>
      </c>
      <c r="V166" s="646">
        <f t="shared" ref="V166:V177" si="93">431818</f>
        <v>431818</v>
      </c>
      <c r="W166" s="581">
        <v>43566</v>
      </c>
      <c r="X166" s="488">
        <v>16018180</v>
      </c>
      <c r="Y166" s="491"/>
      <c r="Z166" s="488"/>
      <c r="AA166" s="488"/>
      <c r="AB166" s="492"/>
      <c r="AC166" s="492"/>
      <c r="AD166" s="493"/>
      <c r="AE166" s="494">
        <f>X166+Z166+AB166+AD166</f>
        <v>16018180</v>
      </c>
      <c r="AF166" s="621">
        <f t="shared" ref="AF166:AF176" si="94">O166-AE166</f>
        <v>0</v>
      </c>
      <c r="AG166" s="518"/>
    </row>
    <row r="167" spans="1:33" ht="23.25" x14ac:dyDescent="0.35">
      <c r="A167" s="676">
        <f>+A166+1</f>
        <v>2</v>
      </c>
      <c r="B167" s="663">
        <v>43565</v>
      </c>
      <c r="C167" s="664">
        <f>+C166+1</f>
        <v>433</v>
      </c>
      <c r="D167" s="677" t="s">
        <v>42</v>
      </c>
      <c r="E167" s="678" t="s">
        <v>43</v>
      </c>
      <c r="F167" s="667">
        <v>5</v>
      </c>
      <c r="G167" s="668">
        <f t="shared" si="84"/>
        <v>6659090</v>
      </c>
      <c r="H167" s="669"/>
      <c r="I167" s="670">
        <f>H167*X167</f>
        <v>0</v>
      </c>
      <c r="J167" s="671">
        <v>4</v>
      </c>
      <c r="K167" s="670">
        <f t="shared" si="85"/>
        <v>8927272</v>
      </c>
      <c r="L167" s="672">
        <v>1</v>
      </c>
      <c r="M167" s="670">
        <f t="shared" si="86"/>
        <v>431818</v>
      </c>
      <c r="N167" s="679">
        <f t="shared" si="87"/>
        <v>10</v>
      </c>
      <c r="O167" s="674">
        <f t="shared" si="88"/>
        <v>16018180</v>
      </c>
      <c r="P167" s="674">
        <f t="shared" si="89"/>
        <v>400000</v>
      </c>
      <c r="Q167" s="675"/>
      <c r="S167" s="646">
        <f t="shared" si="90"/>
        <v>1331818</v>
      </c>
      <c r="T167" s="646">
        <f t="shared" si="91"/>
        <v>1931818</v>
      </c>
      <c r="U167" s="646">
        <f t="shared" si="92"/>
        <v>2231818</v>
      </c>
      <c r="V167" s="646">
        <f t="shared" si="93"/>
        <v>431818</v>
      </c>
      <c r="W167" s="581">
        <v>43566</v>
      </c>
      <c r="X167" s="488">
        <v>18180</v>
      </c>
      <c r="Y167" s="581">
        <v>43579</v>
      </c>
      <c r="Z167" s="488">
        <v>16000000</v>
      </c>
      <c r="AA167" s="488"/>
      <c r="AB167" s="492"/>
      <c r="AC167" s="492"/>
      <c r="AD167" s="493"/>
      <c r="AE167" s="494">
        <f t="shared" ref="AE167:AE177" si="95">X167+Z167+AB167+AD167</f>
        <v>16018180</v>
      </c>
      <c r="AF167" s="621">
        <f t="shared" si="94"/>
        <v>0</v>
      </c>
      <c r="AG167" s="648"/>
    </row>
    <row r="168" spans="1:33" ht="23.25" x14ac:dyDescent="0.35">
      <c r="A168" s="676">
        <f>+A167+1</f>
        <v>3</v>
      </c>
      <c r="B168" s="663">
        <v>43565</v>
      </c>
      <c r="C168" s="664">
        <f t="shared" ref="C168:C173" si="96">+C167+1</f>
        <v>434</v>
      </c>
      <c r="D168" s="677" t="s">
        <v>47</v>
      </c>
      <c r="E168" s="678" t="s">
        <v>43</v>
      </c>
      <c r="F168" s="680">
        <v>5</v>
      </c>
      <c r="G168" s="668">
        <f t="shared" si="84"/>
        <v>6659090</v>
      </c>
      <c r="H168" s="669"/>
      <c r="I168" s="670">
        <f>H168*X168</f>
        <v>0</v>
      </c>
      <c r="J168" s="671">
        <v>4</v>
      </c>
      <c r="K168" s="670">
        <f t="shared" si="85"/>
        <v>8927272</v>
      </c>
      <c r="L168" s="672">
        <v>1</v>
      </c>
      <c r="M168" s="670">
        <f t="shared" si="86"/>
        <v>431818</v>
      </c>
      <c r="N168" s="679">
        <f t="shared" si="87"/>
        <v>10</v>
      </c>
      <c r="O168" s="674">
        <f t="shared" si="88"/>
        <v>16018180</v>
      </c>
      <c r="P168" s="674">
        <f t="shared" si="89"/>
        <v>400000</v>
      </c>
      <c r="Q168" s="675"/>
      <c r="S168" s="646">
        <f t="shared" si="90"/>
        <v>1331818</v>
      </c>
      <c r="T168" s="646">
        <f t="shared" si="91"/>
        <v>1931818</v>
      </c>
      <c r="U168" s="646">
        <f t="shared" si="92"/>
        <v>2231818</v>
      </c>
      <c r="V168" s="646">
        <f t="shared" si="93"/>
        <v>431818</v>
      </c>
      <c r="W168" s="581">
        <v>43567</v>
      </c>
      <c r="X168" s="488">
        <v>10018180</v>
      </c>
      <c r="Y168" s="581">
        <v>43577</v>
      </c>
      <c r="Z168" s="488">
        <v>6000000</v>
      </c>
      <c r="AA168" s="488"/>
      <c r="AB168" s="492"/>
      <c r="AC168" s="492"/>
      <c r="AD168" s="493"/>
      <c r="AE168" s="494">
        <f t="shared" si="95"/>
        <v>16018180</v>
      </c>
      <c r="AF168" s="621">
        <f t="shared" si="94"/>
        <v>0</v>
      </c>
      <c r="AG168" s="579"/>
    </row>
    <row r="169" spans="1:33" ht="24.75" customHeight="1" x14ac:dyDescent="0.35">
      <c r="A169" s="681">
        <f t="shared" ref="A169:A176" si="97">+A168+1</f>
        <v>4</v>
      </c>
      <c r="B169" s="663">
        <v>43565</v>
      </c>
      <c r="C169" s="664">
        <f t="shared" si="96"/>
        <v>435</v>
      </c>
      <c r="D169" s="682" t="s">
        <v>100</v>
      </c>
      <c r="E169" s="678" t="s">
        <v>88</v>
      </c>
      <c r="F169" s="683">
        <v>5</v>
      </c>
      <c r="G169" s="668">
        <f t="shared" si="84"/>
        <v>6659090</v>
      </c>
      <c r="H169" s="684"/>
      <c r="I169" s="685">
        <f>H169*X169</f>
        <v>0</v>
      </c>
      <c r="J169" s="686">
        <v>4</v>
      </c>
      <c r="K169" s="670">
        <f t="shared" si="85"/>
        <v>8927272</v>
      </c>
      <c r="L169" s="687">
        <v>1</v>
      </c>
      <c r="M169" s="670">
        <f t="shared" si="86"/>
        <v>431818</v>
      </c>
      <c r="N169" s="688">
        <f t="shared" si="87"/>
        <v>10</v>
      </c>
      <c r="O169" s="689">
        <f t="shared" si="88"/>
        <v>16018180</v>
      </c>
      <c r="P169" s="689">
        <f t="shared" si="89"/>
        <v>400000</v>
      </c>
      <c r="Q169" s="690"/>
      <c r="R169" s="691"/>
      <c r="S169" s="692">
        <f t="shared" si="90"/>
        <v>1331818</v>
      </c>
      <c r="T169" s="692">
        <f t="shared" si="91"/>
        <v>1931818</v>
      </c>
      <c r="U169" s="692">
        <f t="shared" si="92"/>
        <v>2231818</v>
      </c>
      <c r="V169" s="692">
        <f t="shared" si="93"/>
        <v>431818</v>
      </c>
      <c r="W169" s="581">
        <v>43566</v>
      </c>
      <c r="X169" s="488">
        <v>16018180</v>
      </c>
      <c r="Y169" s="501"/>
      <c r="Z169" s="488"/>
      <c r="AA169" s="488"/>
      <c r="AB169" s="492"/>
      <c r="AC169" s="492"/>
      <c r="AD169" s="493"/>
      <c r="AE169" s="494">
        <f t="shared" si="95"/>
        <v>16018180</v>
      </c>
      <c r="AF169" s="621">
        <f t="shared" si="94"/>
        <v>0</v>
      </c>
      <c r="AG169" s="518"/>
    </row>
    <row r="170" spans="1:33" ht="25.5" customHeight="1" x14ac:dyDescent="0.35">
      <c r="A170" s="676">
        <f t="shared" si="97"/>
        <v>5</v>
      </c>
      <c r="B170" s="663">
        <v>43565</v>
      </c>
      <c r="C170" s="664">
        <f t="shared" si="96"/>
        <v>436</v>
      </c>
      <c r="D170" s="665" t="s">
        <v>101</v>
      </c>
      <c r="E170" s="678" t="s">
        <v>88</v>
      </c>
      <c r="F170" s="680">
        <v>5</v>
      </c>
      <c r="G170" s="668">
        <f t="shared" si="84"/>
        <v>6659090</v>
      </c>
      <c r="H170" s="669"/>
      <c r="I170" s="670">
        <f>H170*X170</f>
        <v>0</v>
      </c>
      <c r="J170" s="671">
        <v>4</v>
      </c>
      <c r="K170" s="670">
        <f t="shared" si="85"/>
        <v>8927272</v>
      </c>
      <c r="L170" s="672">
        <v>1</v>
      </c>
      <c r="M170" s="670">
        <f t="shared" si="86"/>
        <v>431818</v>
      </c>
      <c r="N170" s="679">
        <f t="shared" si="87"/>
        <v>10</v>
      </c>
      <c r="O170" s="674">
        <f t="shared" si="88"/>
        <v>16018180</v>
      </c>
      <c r="P170" s="674">
        <f t="shared" si="89"/>
        <v>400000</v>
      </c>
      <c r="Q170" s="675"/>
      <c r="S170" s="646">
        <f t="shared" si="90"/>
        <v>1331818</v>
      </c>
      <c r="T170" s="646">
        <f t="shared" si="91"/>
        <v>1931818</v>
      </c>
      <c r="U170" s="646">
        <f t="shared" si="92"/>
        <v>2231818</v>
      </c>
      <c r="V170" s="646">
        <f t="shared" si="93"/>
        <v>431818</v>
      </c>
      <c r="W170" s="581">
        <v>43577</v>
      </c>
      <c r="X170" s="488">
        <v>16018180</v>
      </c>
      <c r="Y170" s="488"/>
      <c r="Z170" s="488"/>
      <c r="AA170" s="488"/>
      <c r="AB170" s="492"/>
      <c r="AC170" s="492"/>
      <c r="AD170" s="493"/>
      <c r="AE170" s="494">
        <f t="shared" si="95"/>
        <v>16018180</v>
      </c>
      <c r="AF170" s="621">
        <f t="shared" si="94"/>
        <v>0</v>
      </c>
      <c r="AG170" s="579"/>
    </row>
    <row r="171" spans="1:33" ht="18.75" customHeight="1" x14ac:dyDescent="0.35">
      <c r="A171" s="676">
        <f t="shared" si="97"/>
        <v>6</v>
      </c>
      <c r="B171" s="663">
        <v>43565</v>
      </c>
      <c r="C171" s="664">
        <f t="shared" si="96"/>
        <v>437</v>
      </c>
      <c r="D171" s="665" t="s">
        <v>52</v>
      </c>
      <c r="E171" s="678" t="s">
        <v>43</v>
      </c>
      <c r="F171" s="680">
        <v>4</v>
      </c>
      <c r="G171" s="668">
        <f t="shared" si="84"/>
        <v>5327272</v>
      </c>
      <c r="H171" s="669">
        <v>1</v>
      </c>
      <c r="I171" s="670">
        <f t="shared" ref="I171:I176" si="98">+H171*T171</f>
        <v>1931818</v>
      </c>
      <c r="J171" s="671">
        <v>4</v>
      </c>
      <c r="K171" s="670">
        <f t="shared" si="85"/>
        <v>8927272</v>
      </c>
      <c r="L171" s="672">
        <v>1</v>
      </c>
      <c r="M171" s="670">
        <f t="shared" si="86"/>
        <v>431818</v>
      </c>
      <c r="N171" s="679">
        <f t="shared" si="87"/>
        <v>10</v>
      </c>
      <c r="O171" s="674">
        <f t="shared" si="88"/>
        <v>16618180</v>
      </c>
      <c r="P171" s="674">
        <f t="shared" si="89"/>
        <v>400000</v>
      </c>
      <c r="Q171" s="675"/>
      <c r="S171" s="646">
        <f t="shared" si="90"/>
        <v>1331818</v>
      </c>
      <c r="T171" s="646">
        <f t="shared" si="91"/>
        <v>1931818</v>
      </c>
      <c r="U171" s="646">
        <f t="shared" si="92"/>
        <v>2231818</v>
      </c>
      <c r="V171" s="646">
        <f t="shared" si="93"/>
        <v>431818</v>
      </c>
      <c r="W171" s="581">
        <v>43567</v>
      </c>
      <c r="X171" s="488">
        <v>16618180</v>
      </c>
      <c r="Y171" s="491"/>
      <c r="Z171" s="488"/>
      <c r="AA171" s="488"/>
      <c r="AB171" s="492"/>
      <c r="AC171" s="492"/>
      <c r="AD171" s="493"/>
      <c r="AE171" s="494">
        <f t="shared" si="95"/>
        <v>16618180</v>
      </c>
      <c r="AF171" s="621">
        <f t="shared" si="94"/>
        <v>0</v>
      </c>
      <c r="AG171" s="518"/>
    </row>
    <row r="172" spans="1:33" ht="23.25" x14ac:dyDescent="0.35">
      <c r="A172" s="676">
        <f t="shared" si="97"/>
        <v>7</v>
      </c>
      <c r="B172" s="663">
        <v>43565</v>
      </c>
      <c r="C172" s="664">
        <f t="shared" si="96"/>
        <v>438</v>
      </c>
      <c r="D172" s="665" t="s">
        <v>39</v>
      </c>
      <c r="E172" s="666" t="s">
        <v>43</v>
      </c>
      <c r="F172" s="680">
        <v>4</v>
      </c>
      <c r="G172" s="668">
        <f t="shared" si="84"/>
        <v>5327272</v>
      </c>
      <c r="H172" s="669"/>
      <c r="I172" s="670">
        <f t="shared" si="98"/>
        <v>0</v>
      </c>
      <c r="J172" s="671">
        <v>4</v>
      </c>
      <c r="K172" s="670">
        <f t="shared" si="85"/>
        <v>8927272</v>
      </c>
      <c r="L172" s="672">
        <v>2</v>
      </c>
      <c r="M172" s="670">
        <f t="shared" si="86"/>
        <v>863636</v>
      </c>
      <c r="N172" s="679">
        <f t="shared" si="87"/>
        <v>10</v>
      </c>
      <c r="O172" s="674">
        <f t="shared" si="88"/>
        <v>15118180</v>
      </c>
      <c r="P172" s="674">
        <f t="shared" si="89"/>
        <v>400000</v>
      </c>
      <c r="Q172" s="675"/>
      <c r="S172" s="646">
        <f t="shared" si="90"/>
        <v>1331818</v>
      </c>
      <c r="T172" s="646">
        <f t="shared" si="91"/>
        <v>1931818</v>
      </c>
      <c r="U172" s="646">
        <f t="shared" si="92"/>
        <v>2231818</v>
      </c>
      <c r="V172" s="646">
        <f t="shared" si="93"/>
        <v>431818</v>
      </c>
      <c r="W172" s="581">
        <v>43565</v>
      </c>
      <c r="X172" s="488">
        <v>15118180</v>
      </c>
      <c r="Y172" s="488"/>
      <c r="Z172" s="488"/>
      <c r="AA172" s="488"/>
      <c r="AB172" s="492"/>
      <c r="AC172" s="492"/>
      <c r="AD172" s="493"/>
      <c r="AE172" s="494">
        <f t="shared" si="95"/>
        <v>15118180</v>
      </c>
      <c r="AF172" s="621">
        <f t="shared" si="94"/>
        <v>0</v>
      </c>
      <c r="AG172" s="518"/>
    </row>
    <row r="173" spans="1:33" ht="18.75" customHeight="1" x14ac:dyDescent="0.35">
      <c r="A173" s="676">
        <f t="shared" si="97"/>
        <v>8</v>
      </c>
      <c r="B173" s="663">
        <v>43565</v>
      </c>
      <c r="C173" s="664">
        <f t="shared" si="96"/>
        <v>439</v>
      </c>
      <c r="D173" s="665" t="s">
        <v>106</v>
      </c>
      <c r="E173" s="666" t="s">
        <v>88</v>
      </c>
      <c r="F173" s="680">
        <v>6</v>
      </c>
      <c r="G173" s="668">
        <f t="shared" si="84"/>
        <v>7990908</v>
      </c>
      <c r="H173" s="669"/>
      <c r="I173" s="670">
        <f t="shared" si="98"/>
        <v>0</v>
      </c>
      <c r="J173" s="671">
        <v>4</v>
      </c>
      <c r="K173" s="670">
        <f t="shared" si="85"/>
        <v>8927272</v>
      </c>
      <c r="L173" s="672"/>
      <c r="M173" s="670">
        <f t="shared" si="86"/>
        <v>0</v>
      </c>
      <c r="N173" s="679">
        <f t="shared" si="87"/>
        <v>10</v>
      </c>
      <c r="O173" s="674">
        <f t="shared" si="88"/>
        <v>16918180</v>
      </c>
      <c r="P173" s="674">
        <f t="shared" si="89"/>
        <v>400000</v>
      </c>
      <c r="Q173" s="675"/>
      <c r="S173" s="646">
        <f t="shared" si="90"/>
        <v>1331818</v>
      </c>
      <c r="T173" s="646">
        <f t="shared" si="91"/>
        <v>1931818</v>
      </c>
      <c r="U173" s="646">
        <f t="shared" si="92"/>
        <v>2231818</v>
      </c>
      <c r="V173" s="646">
        <f t="shared" si="93"/>
        <v>431818</v>
      </c>
      <c r="W173" s="581">
        <v>43580</v>
      </c>
      <c r="X173" s="488">
        <v>16918180</v>
      </c>
      <c r="Y173" s="488"/>
      <c r="Z173" s="488"/>
      <c r="AA173" s="488"/>
      <c r="AB173" s="492"/>
      <c r="AC173" s="492"/>
      <c r="AD173" s="493"/>
      <c r="AE173" s="494">
        <f t="shared" si="95"/>
        <v>16918180</v>
      </c>
      <c r="AF173" s="621">
        <f t="shared" si="94"/>
        <v>0</v>
      </c>
      <c r="AG173" s="579"/>
    </row>
    <row r="174" spans="1:33" ht="18.75" customHeight="1" x14ac:dyDescent="0.35">
      <c r="A174" s="676">
        <f t="shared" si="97"/>
        <v>9</v>
      </c>
      <c r="B174" s="663">
        <v>43565</v>
      </c>
      <c r="C174" s="664">
        <f>+C173+1</f>
        <v>440</v>
      </c>
      <c r="D174" s="665" t="s">
        <v>56</v>
      </c>
      <c r="E174" s="666" t="s">
        <v>57</v>
      </c>
      <c r="F174" s="680">
        <v>3</v>
      </c>
      <c r="G174" s="668">
        <f t="shared" si="84"/>
        <v>3995454</v>
      </c>
      <c r="H174" s="669"/>
      <c r="I174" s="670">
        <f t="shared" si="98"/>
        <v>0</v>
      </c>
      <c r="J174" s="671">
        <v>2</v>
      </c>
      <c r="K174" s="670">
        <f t="shared" si="85"/>
        <v>4463636</v>
      </c>
      <c r="L174" s="672">
        <v>1</v>
      </c>
      <c r="M174" s="670">
        <f t="shared" si="86"/>
        <v>431818</v>
      </c>
      <c r="N174" s="679">
        <f t="shared" si="87"/>
        <v>6</v>
      </c>
      <c r="O174" s="674">
        <f t="shared" si="88"/>
        <v>8890908</v>
      </c>
      <c r="P174" s="674">
        <f t="shared" si="89"/>
        <v>240000</v>
      </c>
      <c r="Q174" s="675"/>
      <c r="S174" s="646">
        <f t="shared" si="90"/>
        <v>1331818</v>
      </c>
      <c r="T174" s="646">
        <f t="shared" si="91"/>
        <v>1931818</v>
      </c>
      <c r="U174" s="646">
        <f t="shared" si="92"/>
        <v>2231818</v>
      </c>
      <c r="V174" s="646">
        <f t="shared" si="93"/>
        <v>431818</v>
      </c>
      <c r="W174" s="581">
        <v>43567</v>
      </c>
      <c r="X174" s="488">
        <v>8890908</v>
      </c>
      <c r="Y174" s="488"/>
      <c r="Z174" s="488"/>
      <c r="AA174" s="488"/>
      <c r="AB174" s="492"/>
      <c r="AC174" s="492"/>
      <c r="AD174" s="493"/>
      <c r="AE174" s="494">
        <f t="shared" si="95"/>
        <v>8890908</v>
      </c>
      <c r="AF174" s="621">
        <f t="shared" si="94"/>
        <v>0</v>
      </c>
      <c r="AG174" s="518"/>
    </row>
    <row r="175" spans="1:33" ht="18.75" customHeight="1" x14ac:dyDescent="0.35">
      <c r="A175" s="676">
        <f t="shared" si="97"/>
        <v>10</v>
      </c>
      <c r="B175" s="663">
        <v>43565</v>
      </c>
      <c r="C175" s="664">
        <f>+C174+1</f>
        <v>441</v>
      </c>
      <c r="D175" s="665" t="s">
        <v>58</v>
      </c>
      <c r="E175" s="666" t="s">
        <v>57</v>
      </c>
      <c r="F175" s="680"/>
      <c r="G175" s="668">
        <f t="shared" si="84"/>
        <v>0</v>
      </c>
      <c r="H175" s="669">
        <v>1</v>
      </c>
      <c r="I175" s="670">
        <f t="shared" si="98"/>
        <v>1931818</v>
      </c>
      <c r="J175" s="671">
        <v>2</v>
      </c>
      <c r="K175" s="670">
        <f t="shared" si="85"/>
        <v>4463636</v>
      </c>
      <c r="L175" s="672"/>
      <c r="M175" s="670">
        <f t="shared" si="86"/>
        <v>0</v>
      </c>
      <c r="N175" s="679">
        <f t="shared" si="87"/>
        <v>3</v>
      </c>
      <c r="O175" s="674">
        <f t="shared" si="88"/>
        <v>6395454</v>
      </c>
      <c r="P175" s="674">
        <f t="shared" si="89"/>
        <v>120000</v>
      </c>
      <c r="Q175" s="675"/>
      <c r="S175" s="646">
        <f t="shared" si="90"/>
        <v>1331818</v>
      </c>
      <c r="T175" s="646">
        <f t="shared" si="91"/>
        <v>1931818</v>
      </c>
      <c r="U175" s="646">
        <f t="shared" si="92"/>
        <v>2231818</v>
      </c>
      <c r="V175" s="646">
        <f t="shared" si="93"/>
        <v>431818</v>
      </c>
      <c r="W175" s="581">
        <v>43567</v>
      </c>
      <c r="X175" s="488">
        <v>6395454</v>
      </c>
      <c r="Y175" s="488"/>
      <c r="Z175" s="488"/>
      <c r="AA175" s="488"/>
      <c r="AB175" s="492"/>
      <c r="AC175" s="492"/>
      <c r="AD175" s="493"/>
      <c r="AE175" s="494">
        <f t="shared" si="95"/>
        <v>6395454</v>
      </c>
      <c r="AF175" s="621">
        <f t="shared" si="94"/>
        <v>0</v>
      </c>
      <c r="AG175" s="579"/>
    </row>
    <row r="176" spans="1:33" ht="18.75" customHeight="1" x14ac:dyDescent="0.35">
      <c r="A176" s="676">
        <f t="shared" si="97"/>
        <v>11</v>
      </c>
      <c r="B176" s="663">
        <v>43565</v>
      </c>
      <c r="C176" s="664">
        <f>+C175+1</f>
        <v>442</v>
      </c>
      <c r="D176" s="665" t="s">
        <v>95</v>
      </c>
      <c r="E176" s="666" t="s">
        <v>57</v>
      </c>
      <c r="F176" s="680">
        <v>5</v>
      </c>
      <c r="G176" s="668">
        <f t="shared" si="84"/>
        <v>6659090</v>
      </c>
      <c r="H176" s="669">
        <v>2</v>
      </c>
      <c r="I176" s="670">
        <f t="shared" si="98"/>
        <v>3863636</v>
      </c>
      <c r="J176" s="671">
        <v>5</v>
      </c>
      <c r="K176" s="670">
        <f t="shared" si="85"/>
        <v>11159090</v>
      </c>
      <c r="L176" s="672"/>
      <c r="M176" s="670">
        <f t="shared" si="86"/>
        <v>0</v>
      </c>
      <c r="N176" s="679">
        <f t="shared" si="87"/>
        <v>12</v>
      </c>
      <c r="O176" s="674">
        <f t="shared" si="88"/>
        <v>21681816</v>
      </c>
      <c r="P176" s="674">
        <f t="shared" si="89"/>
        <v>480000</v>
      </c>
      <c r="Q176" s="675"/>
      <c r="S176" s="646">
        <f t="shared" si="90"/>
        <v>1331818</v>
      </c>
      <c r="T176" s="646">
        <f t="shared" si="91"/>
        <v>1931818</v>
      </c>
      <c r="U176" s="646">
        <f t="shared" si="92"/>
        <v>2231818</v>
      </c>
      <c r="V176" s="646">
        <f t="shared" si="93"/>
        <v>431818</v>
      </c>
      <c r="W176" s="581">
        <v>43576</v>
      </c>
      <c r="X176" s="488">
        <v>21681816</v>
      </c>
      <c r="Y176" s="488"/>
      <c r="Z176" s="488"/>
      <c r="AA176" s="488"/>
      <c r="AB176" s="492"/>
      <c r="AC176" s="492"/>
      <c r="AD176" s="493"/>
      <c r="AE176" s="494">
        <f t="shared" si="95"/>
        <v>21681816</v>
      </c>
      <c r="AF176" s="621">
        <f t="shared" si="94"/>
        <v>0</v>
      </c>
      <c r="AG176" s="518"/>
    </row>
    <row r="177" spans="1:33" ht="18.75" customHeight="1" thickBot="1" x14ac:dyDescent="0.4">
      <c r="A177" s="676"/>
      <c r="B177" s="693"/>
      <c r="C177" s="664"/>
      <c r="D177" s="694"/>
      <c r="E177" s="666"/>
      <c r="F177" s="680"/>
      <c r="G177" s="680"/>
      <c r="H177" s="680"/>
      <c r="I177" s="680"/>
      <c r="J177" s="680"/>
      <c r="K177" s="680"/>
      <c r="L177" s="680"/>
      <c r="M177" s="680"/>
      <c r="N177" s="673"/>
      <c r="O177" s="674"/>
      <c r="P177" s="674">
        <f t="shared" si="89"/>
        <v>0</v>
      </c>
      <c r="Q177" s="675"/>
      <c r="S177" s="646">
        <f t="shared" si="90"/>
        <v>1331818</v>
      </c>
      <c r="T177" s="646">
        <f t="shared" si="91"/>
        <v>1931818</v>
      </c>
      <c r="U177" s="646">
        <f t="shared" si="92"/>
        <v>2231818</v>
      </c>
      <c r="V177" s="646">
        <f t="shared" si="93"/>
        <v>431818</v>
      </c>
      <c r="W177" s="581"/>
      <c r="X177" s="488"/>
      <c r="Y177" s="491"/>
      <c r="Z177" s="488"/>
      <c r="AA177" s="488"/>
      <c r="AB177" s="492"/>
      <c r="AC177" s="492"/>
      <c r="AD177" s="493"/>
      <c r="AE177" s="494">
        <f t="shared" si="95"/>
        <v>0</v>
      </c>
      <c r="AF177" s="621"/>
      <c r="AG177" s="518"/>
    </row>
    <row r="178" spans="1:33" ht="18.75" customHeight="1" thickBot="1" x14ac:dyDescent="0.35">
      <c r="A178" s="2912" t="s">
        <v>60</v>
      </c>
      <c r="B178" s="2913"/>
      <c r="C178" s="2913"/>
      <c r="D178" s="2913"/>
      <c r="E178" s="2913"/>
      <c r="F178" s="695">
        <f t="shared" ref="F178:L178" si="99">SUM(F166:F177)</f>
        <v>47</v>
      </c>
      <c r="G178" s="695">
        <f t="shared" si="99"/>
        <v>62595446</v>
      </c>
      <c r="H178" s="695">
        <f t="shared" si="99"/>
        <v>4</v>
      </c>
      <c r="I178" s="695">
        <f t="shared" si="99"/>
        <v>7727272</v>
      </c>
      <c r="J178" s="695">
        <f t="shared" si="99"/>
        <v>41</v>
      </c>
      <c r="K178" s="695">
        <f t="shared" si="99"/>
        <v>91504538</v>
      </c>
      <c r="L178" s="695">
        <f t="shared" si="99"/>
        <v>9</v>
      </c>
      <c r="M178" s="695">
        <f>SUM(M166:M177)</f>
        <v>3886362</v>
      </c>
      <c r="N178" s="695">
        <f>SUM(N166:N177)</f>
        <v>101</v>
      </c>
      <c r="O178" s="695">
        <f>SUM(O166:O177)</f>
        <v>165713618</v>
      </c>
      <c r="P178" s="695">
        <f>SUM(P166:P177)</f>
        <v>4040000</v>
      </c>
      <c r="Q178" s="696">
        <f>SUM(Q166:Q177)</f>
        <v>0</v>
      </c>
      <c r="S178" s="646">
        <f>1326818-45000</f>
        <v>1281818</v>
      </c>
      <c r="T178" s="646">
        <f>1926818-45000</f>
        <v>1881818</v>
      </c>
      <c r="U178" s="646">
        <f>2226818-45000</f>
        <v>2181818</v>
      </c>
      <c r="V178" s="646">
        <f>426818-45000</f>
        <v>381818</v>
      </c>
      <c r="W178" s="624" t="s">
        <v>115</v>
      </c>
      <c r="X178" s="625">
        <f t="shared" ref="X178:AD178" si="100">SUM(X166:X172)</f>
        <v>89827260</v>
      </c>
      <c r="Y178" s="625">
        <f t="shared" si="100"/>
        <v>87156</v>
      </c>
      <c r="Z178" s="625">
        <f t="shared" si="100"/>
        <v>22000000</v>
      </c>
      <c r="AA178" s="625">
        <f t="shared" si="100"/>
        <v>0</v>
      </c>
      <c r="AB178" s="625">
        <f t="shared" si="100"/>
        <v>0</v>
      </c>
      <c r="AC178" s="625">
        <f t="shared" si="100"/>
        <v>0</v>
      </c>
      <c r="AD178" s="625">
        <f t="shared" si="100"/>
        <v>0</v>
      </c>
      <c r="AE178" s="625">
        <f>SUM(AE166:AE177)</f>
        <v>165713618</v>
      </c>
      <c r="AF178" s="626">
        <f>SUM(AF166:AF177)</f>
        <v>0</v>
      </c>
      <c r="AG178" s="518"/>
    </row>
    <row r="179" spans="1:33" ht="18.75" customHeight="1" x14ac:dyDescent="0.2">
      <c r="A179" s="459" t="s">
        <v>61</v>
      </c>
      <c r="F179" s="697"/>
      <c r="P179" s="698"/>
      <c r="W179" s="646"/>
      <c r="X179" s="646"/>
      <c r="Y179" s="646"/>
      <c r="Z179" s="646"/>
      <c r="AA179" s="518"/>
      <c r="AB179" s="518"/>
      <c r="AC179" s="518"/>
      <c r="AD179" s="518"/>
      <c r="AE179" s="518"/>
      <c r="AF179" s="518"/>
      <c r="AG179" s="518"/>
    </row>
    <row r="180" spans="1:33" ht="18.75" customHeight="1" x14ac:dyDescent="0.25">
      <c r="C180" s="699"/>
      <c r="D180" s="700"/>
      <c r="F180" s="701"/>
      <c r="G180" s="702"/>
      <c r="H180" s="701"/>
      <c r="I180" s="703"/>
      <c r="J180" s="701"/>
      <c r="K180" s="702"/>
      <c r="L180" s="701"/>
      <c r="N180" s="697"/>
      <c r="O180" s="2914" t="s">
        <v>62</v>
      </c>
      <c r="P180" s="2914"/>
      <c r="Q180" s="2914"/>
      <c r="W180" s="646"/>
      <c r="X180" s="646"/>
      <c r="Y180" s="646"/>
      <c r="Z180" s="646"/>
      <c r="AA180" s="518"/>
      <c r="AB180" s="518"/>
      <c r="AC180" s="518"/>
      <c r="AD180" s="518"/>
      <c r="AE180" s="518"/>
      <c r="AF180" s="518"/>
      <c r="AG180" s="518"/>
    </row>
    <row r="181" spans="1:33" ht="18.75" customHeight="1" x14ac:dyDescent="0.25">
      <c r="F181" s="704"/>
      <c r="H181" s="704"/>
      <c r="J181" s="704"/>
      <c r="L181" s="704"/>
      <c r="N181" s="704"/>
      <c r="O181" s="704"/>
      <c r="P181" s="704"/>
      <c r="Q181" s="704"/>
      <c r="W181" s="646"/>
      <c r="X181" s="646"/>
      <c r="Y181" s="646"/>
      <c r="Z181" s="646"/>
      <c r="AA181" s="518"/>
      <c r="AB181" s="518"/>
      <c r="AC181" s="518"/>
      <c r="AD181" s="518"/>
      <c r="AE181" s="518"/>
      <c r="AF181" s="518"/>
      <c r="AG181" s="518"/>
    </row>
    <row r="182" spans="1:33" ht="18.75" customHeight="1" x14ac:dyDescent="0.25">
      <c r="F182" s="705"/>
      <c r="H182" s="705"/>
      <c r="J182" s="705"/>
      <c r="L182" s="705"/>
      <c r="N182" s="459"/>
      <c r="O182" s="652"/>
      <c r="P182" s="652"/>
      <c r="Q182" s="652"/>
      <c r="W182" s="646"/>
      <c r="X182" s="646"/>
      <c r="Y182" s="646"/>
      <c r="Z182" s="646"/>
      <c r="AA182" s="518"/>
      <c r="AB182" s="518"/>
      <c r="AC182" s="518"/>
      <c r="AD182" s="518"/>
      <c r="AE182" s="518"/>
      <c r="AF182" s="518"/>
      <c r="AG182" s="518"/>
    </row>
    <row r="183" spans="1:33" ht="18.75" customHeight="1" x14ac:dyDescent="0.25">
      <c r="N183" s="459"/>
      <c r="O183" s="652"/>
      <c r="P183" s="652"/>
      <c r="Q183" s="652"/>
      <c r="W183" s="646"/>
      <c r="X183" s="646"/>
      <c r="Y183" s="646"/>
      <c r="Z183" s="646"/>
      <c r="AA183" s="518"/>
      <c r="AB183" s="518"/>
      <c r="AC183" s="518"/>
      <c r="AD183" s="518"/>
      <c r="AE183" s="518"/>
      <c r="AF183" s="518"/>
    </row>
    <row r="184" spans="1:33" ht="18.75" customHeight="1" x14ac:dyDescent="0.25">
      <c r="N184" s="459"/>
      <c r="O184" s="2915" t="s">
        <v>63</v>
      </c>
      <c r="P184" s="2915"/>
      <c r="Q184" s="2915"/>
      <c r="W184" s="646"/>
      <c r="X184" s="646"/>
      <c r="Y184" s="646"/>
      <c r="Z184" s="646"/>
      <c r="AA184" s="518"/>
      <c r="AB184" s="518"/>
      <c r="AC184" s="518"/>
      <c r="AD184" s="518"/>
      <c r="AE184" s="518"/>
      <c r="AF184" s="518"/>
    </row>
    <row r="185" spans="1:33" ht="18.75" customHeight="1" x14ac:dyDescent="0.25">
      <c r="N185" s="459"/>
      <c r="O185" s="2914" t="s">
        <v>64</v>
      </c>
      <c r="P185" s="2914"/>
      <c r="Q185" s="2914"/>
      <c r="W185" s="646"/>
      <c r="X185" s="646"/>
      <c r="Y185" s="646"/>
      <c r="Z185" s="646"/>
    </row>
    <row r="186" spans="1:33" ht="18.75" customHeight="1" x14ac:dyDescent="0.2">
      <c r="A186" s="518"/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647"/>
      <c r="O186" s="647"/>
      <c r="P186" s="647"/>
      <c r="Q186" s="647"/>
      <c r="Z186" s="653"/>
    </row>
    <row r="187" spans="1:33" ht="18.75" customHeight="1" x14ac:dyDescent="0.3">
      <c r="A187" s="648" t="s">
        <v>0</v>
      </c>
      <c r="B187" s="648" t="s">
        <v>216</v>
      </c>
      <c r="C187" s="649"/>
      <c r="D187" s="648"/>
      <c r="E187" s="648"/>
      <c r="F187" s="648"/>
      <c r="G187" s="648"/>
      <c r="H187" s="648"/>
      <c r="I187" s="648"/>
      <c r="J187" s="648"/>
      <c r="K187" s="648"/>
      <c r="L187" s="648"/>
      <c r="M187" s="648"/>
      <c r="N187" s="650"/>
      <c r="O187" s="651" t="s">
        <v>66</v>
      </c>
      <c r="P187" s="2911" t="s">
        <v>2</v>
      </c>
      <c r="Q187" s="2911"/>
      <c r="Z187" s="653"/>
    </row>
    <row r="188" spans="1:33" ht="18.75" customHeight="1" x14ac:dyDescent="0.3">
      <c r="A188" s="648" t="s">
        <v>3</v>
      </c>
      <c r="B188" s="648" t="s">
        <v>4</v>
      </c>
      <c r="C188" s="649"/>
      <c r="D188" s="648"/>
      <c r="E188" s="648"/>
      <c r="F188" s="648"/>
      <c r="G188" s="648"/>
      <c r="H188" s="648"/>
      <c r="I188" s="648"/>
      <c r="J188" s="648"/>
      <c r="K188" s="648"/>
      <c r="L188" s="648"/>
      <c r="M188" s="648"/>
      <c r="N188" s="650"/>
      <c r="O188" s="654"/>
      <c r="P188" s="652"/>
      <c r="Q188" s="652"/>
      <c r="Z188" s="653"/>
    </row>
    <row r="189" spans="1:33" ht="18.75" customHeight="1" x14ac:dyDescent="0.3">
      <c r="A189" s="648"/>
      <c r="B189" s="648"/>
      <c r="C189" s="648"/>
      <c r="D189" s="648"/>
      <c r="E189" s="648"/>
      <c r="F189" s="648"/>
      <c r="G189" s="648"/>
      <c r="H189" s="648"/>
      <c r="I189" s="648"/>
      <c r="J189" s="648"/>
      <c r="K189" s="648"/>
      <c r="L189" s="648"/>
      <c r="M189" s="648"/>
      <c r="N189" s="650"/>
      <c r="O189" s="650"/>
      <c r="P189" s="652"/>
      <c r="Q189" s="652"/>
      <c r="Z189" s="653"/>
    </row>
    <row r="190" spans="1:33" ht="18.75" customHeight="1" x14ac:dyDescent="0.3">
      <c r="A190" s="648" t="s">
        <v>5</v>
      </c>
      <c r="B190" s="648"/>
      <c r="C190" s="648"/>
      <c r="D190" s="648"/>
      <c r="E190" s="648"/>
      <c r="F190" s="648"/>
      <c r="G190" s="648"/>
      <c r="H190" s="648"/>
      <c r="I190" s="648"/>
      <c r="J190" s="648"/>
      <c r="K190" s="648"/>
      <c r="L190" s="648"/>
      <c r="M190" s="648"/>
      <c r="N190" s="650"/>
      <c r="O190" s="650"/>
      <c r="P190" s="652"/>
      <c r="Q190" s="652"/>
      <c r="Z190" s="653"/>
    </row>
    <row r="191" spans="1:33" ht="18.75" customHeight="1" x14ac:dyDescent="0.3">
      <c r="A191" s="648" t="s">
        <v>6</v>
      </c>
      <c r="B191" s="648"/>
      <c r="C191" s="648"/>
      <c r="D191" s="648"/>
      <c r="E191" s="648"/>
      <c r="F191" s="648"/>
      <c r="G191" s="648"/>
      <c r="H191" s="648"/>
      <c r="I191" s="648"/>
      <c r="J191" s="648"/>
      <c r="K191" s="648"/>
      <c r="L191" s="648"/>
      <c r="M191" s="648"/>
      <c r="N191" s="650"/>
      <c r="O191" s="650"/>
      <c r="P191" s="652"/>
      <c r="Q191" s="652"/>
      <c r="Z191" s="653"/>
    </row>
    <row r="192" spans="1:33" ht="18.75" customHeight="1" x14ac:dyDescent="0.3">
      <c r="A192" s="648" t="s">
        <v>7</v>
      </c>
      <c r="B192" s="648"/>
      <c r="C192" s="648"/>
      <c r="D192" s="648"/>
      <c r="E192" s="648"/>
      <c r="F192" s="648"/>
      <c r="G192" s="648"/>
      <c r="H192" s="648"/>
      <c r="I192" s="648"/>
      <c r="J192" s="648"/>
      <c r="K192" s="648"/>
      <c r="L192" s="648"/>
      <c r="M192" s="648"/>
      <c r="N192" s="650"/>
      <c r="O192" s="650"/>
      <c r="P192" s="652"/>
      <c r="Q192" s="652"/>
      <c r="Z192" s="653"/>
    </row>
    <row r="193" spans="1:32" ht="18.75" customHeight="1" thickBot="1" x14ac:dyDescent="0.35">
      <c r="A193" s="648" t="s">
        <v>8</v>
      </c>
      <c r="B193" s="648"/>
      <c r="C193" s="648"/>
      <c r="D193" s="648"/>
      <c r="E193" s="648"/>
      <c r="F193" s="648"/>
      <c r="G193" s="655"/>
      <c r="H193" s="655"/>
      <c r="I193" s="648"/>
      <c r="J193" s="648"/>
      <c r="K193" s="648"/>
      <c r="L193" s="648"/>
      <c r="M193" s="648"/>
      <c r="N193" s="656"/>
      <c r="O193" s="656"/>
      <c r="P193" s="2903" t="s">
        <v>86</v>
      </c>
      <c r="Q193" s="2903"/>
      <c r="Z193" s="653"/>
    </row>
    <row r="194" spans="1:32" ht="18.75" customHeight="1" thickBot="1" x14ac:dyDescent="0.3">
      <c r="A194" s="2919" t="s">
        <v>10</v>
      </c>
      <c r="B194" s="2922" t="s">
        <v>11</v>
      </c>
      <c r="C194" s="657" t="s">
        <v>10</v>
      </c>
      <c r="D194" s="2922" t="s">
        <v>13</v>
      </c>
      <c r="E194" s="2922" t="s">
        <v>14</v>
      </c>
      <c r="F194" s="2925" t="s">
        <v>15</v>
      </c>
      <c r="G194" s="2926"/>
      <c r="H194" s="2926"/>
      <c r="I194" s="2926"/>
      <c r="J194" s="2926"/>
      <c r="K194" s="2926"/>
      <c r="L194" s="2926"/>
      <c r="M194" s="2927"/>
      <c r="N194" s="2908" t="s">
        <v>16</v>
      </c>
      <c r="O194" s="2908" t="s">
        <v>17</v>
      </c>
      <c r="P194" s="2908" t="s">
        <v>18</v>
      </c>
      <c r="Q194" s="658" t="s">
        <v>19</v>
      </c>
      <c r="W194" s="2904" t="s">
        <v>107</v>
      </c>
      <c r="X194" s="2905"/>
      <c r="Y194" s="2905"/>
      <c r="Z194" s="2905"/>
      <c r="AA194" s="2905"/>
      <c r="AB194" s="2905"/>
      <c r="AC194" s="2905"/>
      <c r="AD194" s="2905"/>
      <c r="AE194" s="2905"/>
      <c r="AF194" s="2906"/>
    </row>
    <row r="195" spans="1:32" ht="18.75" customHeight="1" thickBot="1" x14ac:dyDescent="0.3">
      <c r="A195" s="2920"/>
      <c r="B195" s="2923"/>
      <c r="C195" s="659" t="s">
        <v>208</v>
      </c>
      <c r="D195" s="2923"/>
      <c r="E195" s="2923"/>
      <c r="F195" s="2916" t="s">
        <v>20</v>
      </c>
      <c r="G195" s="2916"/>
      <c r="H195" s="2916" t="s">
        <v>21</v>
      </c>
      <c r="I195" s="2916"/>
      <c r="J195" s="2916" t="s">
        <v>22</v>
      </c>
      <c r="K195" s="2916"/>
      <c r="L195" s="2916" t="s">
        <v>23</v>
      </c>
      <c r="M195" s="2916"/>
      <c r="N195" s="2909"/>
      <c r="O195" s="2909"/>
      <c r="P195" s="2909"/>
      <c r="Q195" s="2917" t="s">
        <v>24</v>
      </c>
      <c r="W195" s="2907" t="s">
        <v>108</v>
      </c>
      <c r="X195" s="2885" t="s">
        <v>109</v>
      </c>
      <c r="Y195" s="2885" t="s">
        <v>108</v>
      </c>
      <c r="Z195" s="2885" t="s">
        <v>110</v>
      </c>
      <c r="AA195" s="2885" t="s">
        <v>108</v>
      </c>
      <c r="AB195" s="2886" t="s">
        <v>111</v>
      </c>
      <c r="AC195" s="2885" t="s">
        <v>108</v>
      </c>
      <c r="AD195" s="2886" t="s">
        <v>112</v>
      </c>
      <c r="AE195" s="2887" t="s">
        <v>113</v>
      </c>
      <c r="AF195" s="2902" t="s">
        <v>114</v>
      </c>
    </row>
    <row r="196" spans="1:32" ht="18.75" customHeight="1" thickBot="1" x14ac:dyDescent="0.3">
      <c r="A196" s="2921"/>
      <c r="B196" s="2924"/>
      <c r="C196" s="660" t="s">
        <v>209</v>
      </c>
      <c r="D196" s="2924"/>
      <c r="E196" s="2924"/>
      <c r="F196" s="661" t="s">
        <v>25</v>
      </c>
      <c r="G196" s="661" t="s">
        <v>26</v>
      </c>
      <c r="H196" s="661" t="s">
        <v>25</v>
      </c>
      <c r="I196" s="661" t="s">
        <v>26</v>
      </c>
      <c r="J196" s="661" t="s">
        <v>25</v>
      </c>
      <c r="K196" s="661" t="s">
        <v>26</v>
      </c>
      <c r="L196" s="661" t="s">
        <v>25</v>
      </c>
      <c r="M196" s="661" t="s">
        <v>26</v>
      </c>
      <c r="N196" s="2910"/>
      <c r="O196" s="2910"/>
      <c r="P196" s="2910"/>
      <c r="Q196" s="2918"/>
      <c r="W196" s="2907"/>
      <c r="X196" s="2885"/>
      <c r="Y196" s="2885"/>
      <c r="Z196" s="2885"/>
      <c r="AA196" s="2885"/>
      <c r="AB196" s="2886"/>
      <c r="AC196" s="2885"/>
      <c r="AD196" s="2886"/>
      <c r="AE196" s="2887"/>
      <c r="AF196" s="2902"/>
    </row>
    <row r="197" spans="1:32" ht="23.25" x14ac:dyDescent="0.35">
      <c r="A197" s="662">
        <v>1</v>
      </c>
      <c r="B197" s="663">
        <v>43567</v>
      </c>
      <c r="C197" s="664">
        <v>443</v>
      </c>
      <c r="D197" s="665" t="s">
        <v>37</v>
      </c>
      <c r="E197" s="666" t="s">
        <v>31</v>
      </c>
      <c r="F197" s="667">
        <v>3</v>
      </c>
      <c r="G197" s="668">
        <f t="shared" ref="G197:G207" si="101">+F197*S197</f>
        <v>3995454</v>
      </c>
      <c r="H197" s="669">
        <v>1</v>
      </c>
      <c r="I197" s="670">
        <f t="shared" ref="I197:I207" si="102">+H197*T197</f>
        <v>1931818</v>
      </c>
      <c r="J197" s="671">
        <v>4</v>
      </c>
      <c r="K197" s="670">
        <f t="shared" ref="K197:K207" si="103">+J197*U197</f>
        <v>8927272</v>
      </c>
      <c r="L197" s="672">
        <v>1</v>
      </c>
      <c r="M197" s="670">
        <f t="shared" ref="M197:M207" si="104">+L197*V197</f>
        <v>431818</v>
      </c>
      <c r="N197" s="673">
        <f t="shared" ref="N197:N207" si="105">+L197+J197+H197+F197</f>
        <v>9</v>
      </c>
      <c r="O197" s="674">
        <f t="shared" ref="O197:O207" si="106">+M197+K197+I197+G197</f>
        <v>15286362</v>
      </c>
      <c r="P197" s="674">
        <f t="shared" ref="P197:P208" si="107">+N197*40000</f>
        <v>360000</v>
      </c>
      <c r="Q197" s="675"/>
      <c r="S197" s="646">
        <f t="shared" ref="S197:S208" si="108">1331818</f>
        <v>1331818</v>
      </c>
      <c r="T197" s="646">
        <f t="shared" ref="T197:T208" si="109">1931818</f>
        <v>1931818</v>
      </c>
      <c r="U197" s="646">
        <f t="shared" ref="U197:U208" si="110">2231818</f>
        <v>2231818</v>
      </c>
      <c r="V197" s="646">
        <f t="shared" ref="V197:V208" si="111">431818</f>
        <v>431818</v>
      </c>
      <c r="W197" s="581">
        <v>43570</v>
      </c>
      <c r="X197" s="488">
        <v>15286362</v>
      </c>
      <c r="Y197" s="491"/>
      <c r="Z197" s="488"/>
      <c r="AA197" s="488"/>
      <c r="AB197" s="492"/>
      <c r="AC197" s="492"/>
      <c r="AD197" s="493"/>
      <c r="AE197" s="494">
        <f>X197+Z197+AB197+AD197</f>
        <v>15286362</v>
      </c>
      <c r="AF197" s="621">
        <f t="shared" ref="AF197:AF208" si="112">O197-AE197</f>
        <v>0</v>
      </c>
    </row>
    <row r="198" spans="1:32" ht="23.25" x14ac:dyDescent="0.35">
      <c r="A198" s="676">
        <f>+A197+1</f>
        <v>2</v>
      </c>
      <c r="B198" s="663">
        <v>43567</v>
      </c>
      <c r="C198" s="664">
        <f>+C197+1</f>
        <v>444</v>
      </c>
      <c r="D198" s="677" t="s">
        <v>81</v>
      </c>
      <c r="E198" s="678" t="s">
        <v>31</v>
      </c>
      <c r="F198" s="667">
        <v>4</v>
      </c>
      <c r="G198" s="668">
        <f t="shared" si="101"/>
        <v>5327272</v>
      </c>
      <c r="H198" s="669">
        <v>1</v>
      </c>
      <c r="I198" s="670">
        <f t="shared" si="102"/>
        <v>1931818</v>
      </c>
      <c r="J198" s="671">
        <v>4</v>
      </c>
      <c r="K198" s="670">
        <f t="shared" si="103"/>
        <v>8927272</v>
      </c>
      <c r="L198" s="672">
        <v>1</v>
      </c>
      <c r="M198" s="670">
        <f t="shared" si="104"/>
        <v>431818</v>
      </c>
      <c r="N198" s="679">
        <f t="shared" si="105"/>
        <v>10</v>
      </c>
      <c r="O198" s="674">
        <f t="shared" si="106"/>
        <v>16618180</v>
      </c>
      <c r="P198" s="674">
        <f t="shared" si="107"/>
        <v>400000</v>
      </c>
      <c r="Q198" s="675"/>
      <c r="S198" s="646">
        <f t="shared" si="108"/>
        <v>1331818</v>
      </c>
      <c r="T198" s="646">
        <f t="shared" si="109"/>
        <v>1931818</v>
      </c>
      <c r="U198" s="646">
        <f t="shared" si="110"/>
        <v>2231818</v>
      </c>
      <c r="V198" s="646">
        <f t="shared" si="111"/>
        <v>431818</v>
      </c>
      <c r="W198" s="581">
        <v>43570</v>
      </c>
      <c r="X198" s="488">
        <v>16618180</v>
      </c>
      <c r="Y198" s="491"/>
      <c r="Z198" s="488"/>
      <c r="AA198" s="488"/>
      <c r="AB198" s="492"/>
      <c r="AC198" s="492"/>
      <c r="AD198" s="493"/>
      <c r="AE198" s="494">
        <f t="shared" ref="AE198:AE208" si="113">X198+Z198+AB198+AD198</f>
        <v>16618180</v>
      </c>
      <c r="AF198" s="621">
        <f t="shared" si="112"/>
        <v>0</v>
      </c>
    </row>
    <row r="199" spans="1:32" ht="23.25" x14ac:dyDescent="0.35">
      <c r="A199" s="676">
        <f>+A198+1</f>
        <v>3</v>
      </c>
      <c r="B199" s="663">
        <v>43567</v>
      </c>
      <c r="C199" s="664">
        <f t="shared" ref="C199:C204" si="114">+C198+1</f>
        <v>445</v>
      </c>
      <c r="D199" s="677" t="s">
        <v>79</v>
      </c>
      <c r="E199" s="678" t="s">
        <v>31</v>
      </c>
      <c r="F199" s="680">
        <v>3</v>
      </c>
      <c r="G199" s="668">
        <f t="shared" si="101"/>
        <v>3995454</v>
      </c>
      <c r="H199" s="669">
        <v>1</v>
      </c>
      <c r="I199" s="670">
        <f t="shared" si="102"/>
        <v>1931818</v>
      </c>
      <c r="J199" s="671">
        <v>5</v>
      </c>
      <c r="K199" s="670">
        <f t="shared" si="103"/>
        <v>11159090</v>
      </c>
      <c r="L199" s="672">
        <v>1</v>
      </c>
      <c r="M199" s="670">
        <f t="shared" si="104"/>
        <v>431818</v>
      </c>
      <c r="N199" s="679">
        <f t="shared" si="105"/>
        <v>10</v>
      </c>
      <c r="O199" s="674">
        <f t="shared" si="106"/>
        <v>17518180</v>
      </c>
      <c r="P199" s="674">
        <f t="shared" si="107"/>
        <v>400000</v>
      </c>
      <c r="Q199" s="675"/>
      <c r="S199" s="646">
        <f t="shared" si="108"/>
        <v>1331818</v>
      </c>
      <c r="T199" s="646">
        <f t="shared" si="109"/>
        <v>1931818</v>
      </c>
      <c r="U199" s="646">
        <f t="shared" si="110"/>
        <v>2231818</v>
      </c>
      <c r="V199" s="646">
        <f t="shared" si="111"/>
        <v>431818</v>
      </c>
      <c r="W199" s="581">
        <v>43571</v>
      </c>
      <c r="X199" s="488">
        <v>17518180</v>
      </c>
      <c r="Y199" s="501"/>
      <c r="Z199" s="488"/>
      <c r="AA199" s="488"/>
      <c r="AB199" s="492"/>
      <c r="AC199" s="492"/>
      <c r="AD199" s="493"/>
      <c r="AE199" s="494">
        <f t="shared" si="113"/>
        <v>17518180</v>
      </c>
      <c r="AF199" s="621">
        <f t="shared" si="112"/>
        <v>0</v>
      </c>
    </row>
    <row r="200" spans="1:32" ht="23.25" x14ac:dyDescent="0.35">
      <c r="A200" s="681">
        <f t="shared" ref="A200:A207" si="115">+A199+1</f>
        <v>4</v>
      </c>
      <c r="B200" s="663">
        <v>43567</v>
      </c>
      <c r="C200" s="664">
        <f t="shared" si="114"/>
        <v>446</v>
      </c>
      <c r="D200" s="682" t="s">
        <v>36</v>
      </c>
      <c r="E200" s="678" t="s">
        <v>31</v>
      </c>
      <c r="F200" s="683">
        <v>1</v>
      </c>
      <c r="G200" s="668">
        <f t="shared" si="101"/>
        <v>1331818</v>
      </c>
      <c r="H200" s="684">
        <v>2</v>
      </c>
      <c r="I200" s="670">
        <f t="shared" si="102"/>
        <v>3863636</v>
      </c>
      <c r="J200" s="686">
        <v>4</v>
      </c>
      <c r="K200" s="670">
        <f t="shared" si="103"/>
        <v>8927272</v>
      </c>
      <c r="L200" s="687">
        <v>1</v>
      </c>
      <c r="M200" s="670">
        <f t="shared" si="104"/>
        <v>431818</v>
      </c>
      <c r="N200" s="688">
        <f t="shared" si="105"/>
        <v>8</v>
      </c>
      <c r="O200" s="689">
        <f t="shared" si="106"/>
        <v>14554544</v>
      </c>
      <c r="P200" s="689">
        <f t="shared" si="107"/>
        <v>320000</v>
      </c>
      <c r="Q200" s="690"/>
      <c r="R200" s="691"/>
      <c r="S200" s="692">
        <f t="shared" si="108"/>
        <v>1331818</v>
      </c>
      <c r="T200" s="692">
        <f t="shared" si="109"/>
        <v>1931818</v>
      </c>
      <c r="U200" s="692">
        <f t="shared" si="110"/>
        <v>2231818</v>
      </c>
      <c r="V200" s="692">
        <f t="shared" si="111"/>
        <v>431818</v>
      </c>
      <c r="W200" s="581">
        <v>43571</v>
      </c>
      <c r="X200" s="488">
        <v>14554544</v>
      </c>
      <c r="Y200" s="501"/>
      <c r="Z200" s="488"/>
      <c r="AA200" s="488"/>
      <c r="AB200" s="492"/>
      <c r="AC200" s="492"/>
      <c r="AD200" s="493"/>
      <c r="AE200" s="494">
        <f t="shared" si="113"/>
        <v>14554544</v>
      </c>
      <c r="AF200" s="621">
        <f t="shared" si="112"/>
        <v>0</v>
      </c>
    </row>
    <row r="201" spans="1:32" ht="18.75" customHeight="1" x14ac:dyDescent="0.35">
      <c r="A201" s="676">
        <f t="shared" si="115"/>
        <v>5</v>
      </c>
      <c r="B201" s="663">
        <v>43567</v>
      </c>
      <c r="C201" s="664">
        <f t="shared" si="114"/>
        <v>447</v>
      </c>
      <c r="D201" s="665" t="s">
        <v>217</v>
      </c>
      <c r="E201" s="678" t="s">
        <v>31</v>
      </c>
      <c r="F201" s="680">
        <v>1</v>
      </c>
      <c r="G201" s="668">
        <f t="shared" si="101"/>
        <v>1331818</v>
      </c>
      <c r="H201" s="669">
        <v>1</v>
      </c>
      <c r="I201" s="670">
        <f t="shared" si="102"/>
        <v>1931818</v>
      </c>
      <c r="J201" s="671">
        <v>1</v>
      </c>
      <c r="K201" s="670">
        <f t="shared" si="103"/>
        <v>2231818</v>
      </c>
      <c r="L201" s="672">
        <v>1</v>
      </c>
      <c r="M201" s="670">
        <f t="shared" si="104"/>
        <v>431818</v>
      </c>
      <c r="N201" s="679">
        <f t="shared" si="105"/>
        <v>4</v>
      </c>
      <c r="O201" s="674">
        <f t="shared" si="106"/>
        <v>5927272</v>
      </c>
      <c r="P201" s="674">
        <f t="shared" si="107"/>
        <v>160000</v>
      </c>
      <c r="Q201" s="675"/>
      <c r="S201" s="646">
        <f t="shared" si="108"/>
        <v>1331818</v>
      </c>
      <c r="T201" s="646">
        <f t="shared" si="109"/>
        <v>1931818</v>
      </c>
      <c r="U201" s="646">
        <f t="shared" si="110"/>
        <v>2231818</v>
      </c>
      <c r="V201" s="646">
        <f t="shared" si="111"/>
        <v>431818</v>
      </c>
      <c r="W201" s="581">
        <v>43572</v>
      </c>
      <c r="X201" s="488">
        <v>5927000</v>
      </c>
      <c r="Y201" s="488"/>
      <c r="Z201" s="488"/>
      <c r="AA201" s="488"/>
      <c r="AB201" s="492"/>
      <c r="AC201" s="492"/>
      <c r="AD201" s="493"/>
      <c r="AE201" s="494">
        <f t="shared" si="113"/>
        <v>5927000</v>
      </c>
      <c r="AF201" s="621">
        <f t="shared" si="112"/>
        <v>272</v>
      </c>
    </row>
    <row r="202" spans="1:32" s="653" customFormat="1" ht="21" customHeight="1" x14ac:dyDescent="0.35">
      <c r="A202" s="676">
        <f t="shared" si="115"/>
        <v>6</v>
      </c>
      <c r="B202" s="663">
        <v>43567</v>
      </c>
      <c r="C202" s="664">
        <f t="shared" si="114"/>
        <v>448</v>
      </c>
      <c r="D202" s="665" t="s">
        <v>48</v>
      </c>
      <c r="E202" s="678" t="s">
        <v>43</v>
      </c>
      <c r="F202" s="680">
        <v>2</v>
      </c>
      <c r="G202" s="668">
        <f t="shared" si="101"/>
        <v>2663636</v>
      </c>
      <c r="H202" s="669">
        <v>1</v>
      </c>
      <c r="I202" s="670">
        <f t="shared" si="102"/>
        <v>1931818</v>
      </c>
      <c r="J202" s="671">
        <v>3</v>
      </c>
      <c r="K202" s="670">
        <f t="shared" si="103"/>
        <v>6695454</v>
      </c>
      <c r="L202" s="672">
        <v>1</v>
      </c>
      <c r="M202" s="670">
        <f t="shared" si="104"/>
        <v>431818</v>
      </c>
      <c r="N202" s="679">
        <f t="shared" si="105"/>
        <v>7</v>
      </c>
      <c r="O202" s="674">
        <f t="shared" si="106"/>
        <v>11722726</v>
      </c>
      <c r="P202" s="674">
        <f t="shared" si="107"/>
        <v>280000</v>
      </c>
      <c r="Q202" s="675"/>
      <c r="S202" s="646">
        <f t="shared" si="108"/>
        <v>1331818</v>
      </c>
      <c r="T202" s="646">
        <f t="shared" si="109"/>
        <v>1931818</v>
      </c>
      <c r="U202" s="646">
        <f t="shared" si="110"/>
        <v>2231818</v>
      </c>
      <c r="V202" s="646">
        <f t="shared" si="111"/>
        <v>431818</v>
      </c>
      <c r="W202" s="581">
        <v>43570</v>
      </c>
      <c r="X202" s="488">
        <v>11722726</v>
      </c>
      <c r="Y202" s="491"/>
      <c r="Z202" s="488"/>
      <c r="AA202" s="488"/>
      <c r="AB202" s="492"/>
      <c r="AC202" s="492"/>
      <c r="AD202" s="493"/>
      <c r="AE202" s="494">
        <f t="shared" si="113"/>
        <v>11722726</v>
      </c>
      <c r="AF202" s="621">
        <f t="shared" si="112"/>
        <v>0</v>
      </c>
    </row>
    <row r="203" spans="1:32" s="653" customFormat="1" ht="23.25" x14ac:dyDescent="0.35">
      <c r="A203" s="676">
        <f t="shared" si="115"/>
        <v>7</v>
      </c>
      <c r="B203" s="663">
        <v>43567</v>
      </c>
      <c r="C203" s="664">
        <f t="shared" si="114"/>
        <v>449</v>
      </c>
      <c r="D203" s="665" t="s">
        <v>49</v>
      </c>
      <c r="E203" s="666" t="s">
        <v>43</v>
      </c>
      <c r="F203" s="680">
        <v>2</v>
      </c>
      <c r="G203" s="668">
        <f t="shared" si="101"/>
        <v>2663636</v>
      </c>
      <c r="H203" s="669"/>
      <c r="I203" s="670">
        <f t="shared" si="102"/>
        <v>0</v>
      </c>
      <c r="J203" s="671">
        <v>2</v>
      </c>
      <c r="K203" s="670">
        <f t="shared" si="103"/>
        <v>4463636</v>
      </c>
      <c r="L203" s="672">
        <v>1</v>
      </c>
      <c r="M203" s="670">
        <f t="shared" si="104"/>
        <v>431818</v>
      </c>
      <c r="N203" s="679">
        <f t="shared" si="105"/>
        <v>5</v>
      </c>
      <c r="O203" s="674">
        <f t="shared" si="106"/>
        <v>7559090</v>
      </c>
      <c r="P203" s="674">
        <f t="shared" si="107"/>
        <v>200000</v>
      </c>
      <c r="Q203" s="675"/>
      <c r="S203" s="646">
        <f t="shared" si="108"/>
        <v>1331818</v>
      </c>
      <c r="T203" s="646">
        <f t="shared" si="109"/>
        <v>1931818</v>
      </c>
      <c r="U203" s="646">
        <f t="shared" si="110"/>
        <v>2231818</v>
      </c>
      <c r="V203" s="646">
        <f t="shared" si="111"/>
        <v>431818</v>
      </c>
      <c r="W203" s="581">
        <v>43570</v>
      </c>
      <c r="X203" s="488">
        <v>7559090</v>
      </c>
      <c r="Y203" s="488"/>
      <c r="Z203" s="488"/>
      <c r="AA203" s="488"/>
      <c r="AB203" s="492"/>
      <c r="AC203" s="492"/>
      <c r="AD203" s="493"/>
      <c r="AE203" s="494">
        <f t="shared" si="113"/>
        <v>7559090</v>
      </c>
      <c r="AF203" s="621">
        <f t="shared" si="112"/>
        <v>0</v>
      </c>
    </row>
    <row r="204" spans="1:32" s="653" customFormat="1" ht="23.25" x14ac:dyDescent="0.35">
      <c r="A204" s="676">
        <f t="shared" si="115"/>
        <v>8</v>
      </c>
      <c r="B204" s="663">
        <v>43567</v>
      </c>
      <c r="C204" s="664">
        <f t="shared" si="114"/>
        <v>450</v>
      </c>
      <c r="D204" s="665" t="s">
        <v>87</v>
      </c>
      <c r="E204" s="666" t="s">
        <v>88</v>
      </c>
      <c r="F204" s="680">
        <v>5</v>
      </c>
      <c r="G204" s="668">
        <f t="shared" si="101"/>
        <v>6659090</v>
      </c>
      <c r="H204" s="669"/>
      <c r="I204" s="670">
        <f t="shared" si="102"/>
        <v>0</v>
      </c>
      <c r="J204" s="671">
        <v>4</v>
      </c>
      <c r="K204" s="670">
        <f t="shared" si="103"/>
        <v>8927272</v>
      </c>
      <c r="L204" s="672">
        <v>1</v>
      </c>
      <c r="M204" s="670">
        <f t="shared" si="104"/>
        <v>431818</v>
      </c>
      <c r="N204" s="679">
        <f t="shared" si="105"/>
        <v>10</v>
      </c>
      <c r="O204" s="674">
        <f t="shared" si="106"/>
        <v>16018180</v>
      </c>
      <c r="P204" s="674">
        <f t="shared" si="107"/>
        <v>400000</v>
      </c>
      <c r="Q204" s="675"/>
      <c r="S204" s="646">
        <f t="shared" si="108"/>
        <v>1331818</v>
      </c>
      <c r="T204" s="646">
        <f t="shared" si="109"/>
        <v>1931818</v>
      </c>
      <c r="U204" s="646">
        <f t="shared" si="110"/>
        <v>2231818</v>
      </c>
      <c r="V204" s="646">
        <f t="shared" si="111"/>
        <v>431818</v>
      </c>
      <c r="W204" s="581">
        <v>43571</v>
      </c>
      <c r="X204" s="488">
        <v>16018180</v>
      </c>
      <c r="Y204" s="488"/>
      <c r="Z204" s="488"/>
      <c r="AA204" s="488"/>
      <c r="AB204" s="492"/>
      <c r="AC204" s="492"/>
      <c r="AD204" s="493"/>
      <c r="AE204" s="494">
        <f t="shared" si="113"/>
        <v>16018180</v>
      </c>
      <c r="AF204" s="621">
        <f t="shared" si="112"/>
        <v>0</v>
      </c>
    </row>
    <row r="205" spans="1:32" s="653" customFormat="1" ht="23.25" x14ac:dyDescent="0.35">
      <c r="A205" s="676">
        <f t="shared" si="115"/>
        <v>9</v>
      </c>
      <c r="B205" s="663">
        <v>43567</v>
      </c>
      <c r="C205" s="664">
        <f>+C204+1</f>
        <v>451</v>
      </c>
      <c r="D205" s="665" t="s">
        <v>91</v>
      </c>
      <c r="E205" s="666" t="s">
        <v>88</v>
      </c>
      <c r="F205" s="680">
        <v>5</v>
      </c>
      <c r="G205" s="668">
        <f t="shared" si="101"/>
        <v>6659090</v>
      </c>
      <c r="H205" s="669"/>
      <c r="I205" s="670">
        <f t="shared" si="102"/>
        <v>0</v>
      </c>
      <c r="J205" s="671">
        <v>4</v>
      </c>
      <c r="K205" s="670">
        <f t="shared" si="103"/>
        <v>8927272</v>
      </c>
      <c r="L205" s="672">
        <v>1</v>
      </c>
      <c r="M205" s="670">
        <f t="shared" si="104"/>
        <v>431818</v>
      </c>
      <c r="N205" s="679">
        <f t="shared" si="105"/>
        <v>10</v>
      </c>
      <c r="O205" s="674">
        <f t="shared" si="106"/>
        <v>16018180</v>
      </c>
      <c r="P205" s="674">
        <f t="shared" si="107"/>
        <v>400000</v>
      </c>
      <c r="Q205" s="675"/>
      <c r="S205" s="646">
        <f t="shared" si="108"/>
        <v>1331818</v>
      </c>
      <c r="T205" s="646">
        <f t="shared" si="109"/>
        <v>1931818</v>
      </c>
      <c r="U205" s="646">
        <f t="shared" si="110"/>
        <v>2231818</v>
      </c>
      <c r="V205" s="646">
        <f t="shared" si="111"/>
        <v>431818</v>
      </c>
      <c r="W205" s="581">
        <v>43570</v>
      </c>
      <c r="X205" s="488">
        <v>16018180</v>
      </c>
      <c r="Y205" s="488"/>
      <c r="Z205" s="488"/>
      <c r="AA205" s="488"/>
      <c r="AB205" s="492"/>
      <c r="AC205" s="492"/>
      <c r="AD205" s="493"/>
      <c r="AE205" s="494">
        <f t="shared" si="113"/>
        <v>16018180</v>
      </c>
      <c r="AF205" s="621">
        <f t="shared" si="112"/>
        <v>0</v>
      </c>
    </row>
    <row r="206" spans="1:32" s="653" customFormat="1" ht="23.25" x14ac:dyDescent="0.35">
      <c r="A206" s="676">
        <f t="shared" si="115"/>
        <v>10</v>
      </c>
      <c r="B206" s="663">
        <v>43567</v>
      </c>
      <c r="C206" s="664">
        <f>+C205+1</f>
        <v>452</v>
      </c>
      <c r="D206" s="665" t="s">
        <v>76</v>
      </c>
      <c r="E206" s="666" t="s">
        <v>57</v>
      </c>
      <c r="F206" s="680">
        <v>3</v>
      </c>
      <c r="G206" s="668">
        <f t="shared" si="101"/>
        <v>3995454</v>
      </c>
      <c r="H206" s="669"/>
      <c r="I206" s="670">
        <f t="shared" si="102"/>
        <v>0</v>
      </c>
      <c r="J206" s="671">
        <v>1</v>
      </c>
      <c r="K206" s="670">
        <f t="shared" si="103"/>
        <v>2231818</v>
      </c>
      <c r="L206" s="672"/>
      <c r="M206" s="670">
        <f t="shared" si="104"/>
        <v>0</v>
      </c>
      <c r="N206" s="679">
        <f t="shared" si="105"/>
        <v>4</v>
      </c>
      <c r="O206" s="674">
        <f t="shared" si="106"/>
        <v>6227272</v>
      </c>
      <c r="P206" s="674">
        <f t="shared" si="107"/>
        <v>160000</v>
      </c>
      <c r="Q206" s="675"/>
      <c r="S206" s="646">
        <f t="shared" si="108"/>
        <v>1331818</v>
      </c>
      <c r="T206" s="646">
        <f t="shared" si="109"/>
        <v>1931818</v>
      </c>
      <c r="U206" s="646">
        <f t="shared" si="110"/>
        <v>2231818</v>
      </c>
      <c r="V206" s="646">
        <f t="shared" si="111"/>
        <v>431818</v>
      </c>
      <c r="W206" s="581">
        <v>43571</v>
      </c>
      <c r="X206" s="488">
        <v>6227272</v>
      </c>
      <c r="Y206" s="488"/>
      <c r="Z206" s="488"/>
      <c r="AA206" s="488"/>
      <c r="AB206" s="492"/>
      <c r="AC206" s="492"/>
      <c r="AD206" s="493"/>
      <c r="AE206" s="494">
        <f t="shared" si="113"/>
        <v>6227272</v>
      </c>
      <c r="AF206" s="621">
        <f t="shared" si="112"/>
        <v>0</v>
      </c>
    </row>
    <row r="207" spans="1:32" s="653" customFormat="1" ht="23.25" x14ac:dyDescent="0.35">
      <c r="A207" s="676">
        <f t="shared" si="115"/>
        <v>11</v>
      </c>
      <c r="B207" s="663">
        <v>43567</v>
      </c>
      <c r="C207" s="664">
        <f>+C206+1</f>
        <v>453</v>
      </c>
      <c r="D207" s="665" t="s">
        <v>39</v>
      </c>
      <c r="E207" s="666" t="s">
        <v>57</v>
      </c>
      <c r="F207" s="680">
        <v>2</v>
      </c>
      <c r="G207" s="668">
        <f t="shared" si="101"/>
        <v>2663636</v>
      </c>
      <c r="H207" s="669">
        <v>2</v>
      </c>
      <c r="I207" s="670">
        <f t="shared" si="102"/>
        <v>3863636</v>
      </c>
      <c r="J207" s="671">
        <v>2</v>
      </c>
      <c r="K207" s="670">
        <f t="shared" si="103"/>
        <v>4463636</v>
      </c>
      <c r="L207" s="672">
        <v>1</v>
      </c>
      <c r="M207" s="670">
        <f t="shared" si="104"/>
        <v>431818</v>
      </c>
      <c r="N207" s="679">
        <f t="shared" si="105"/>
        <v>7</v>
      </c>
      <c r="O207" s="674">
        <f t="shared" si="106"/>
        <v>11422726</v>
      </c>
      <c r="P207" s="674">
        <f t="shared" si="107"/>
        <v>280000</v>
      </c>
      <c r="Q207" s="675"/>
      <c r="S207" s="646">
        <f t="shared" si="108"/>
        <v>1331818</v>
      </c>
      <c r="T207" s="646">
        <f t="shared" si="109"/>
        <v>1931818</v>
      </c>
      <c r="U207" s="646">
        <f t="shared" si="110"/>
        <v>2231818</v>
      </c>
      <c r="V207" s="646">
        <f t="shared" si="111"/>
        <v>431818</v>
      </c>
      <c r="W207" s="581">
        <v>43571</v>
      </c>
      <c r="X207" s="488">
        <v>11422726</v>
      </c>
      <c r="Y207" s="488"/>
      <c r="Z207" s="488"/>
      <c r="AA207" s="488"/>
      <c r="AB207" s="492"/>
      <c r="AC207" s="492"/>
      <c r="AD207" s="493"/>
      <c r="AE207" s="494">
        <f t="shared" si="113"/>
        <v>11422726</v>
      </c>
      <c r="AF207" s="621">
        <f t="shared" si="112"/>
        <v>0</v>
      </c>
    </row>
    <row r="208" spans="1:32" s="653" customFormat="1" ht="24" thickBot="1" x14ac:dyDescent="0.4">
      <c r="A208" s="676"/>
      <c r="B208" s="693"/>
      <c r="C208" s="664"/>
      <c r="D208" s="694"/>
      <c r="E208" s="666"/>
      <c r="F208" s="680"/>
      <c r="G208" s="680"/>
      <c r="H208" s="680"/>
      <c r="I208" s="680"/>
      <c r="J208" s="680"/>
      <c r="K208" s="680"/>
      <c r="L208" s="680"/>
      <c r="M208" s="680"/>
      <c r="N208" s="673"/>
      <c r="O208" s="674"/>
      <c r="P208" s="674">
        <f t="shared" si="107"/>
        <v>0</v>
      </c>
      <c r="Q208" s="675"/>
      <c r="S208" s="646">
        <f t="shared" si="108"/>
        <v>1331818</v>
      </c>
      <c r="T208" s="646">
        <f t="shared" si="109"/>
        <v>1931818</v>
      </c>
      <c r="U208" s="646">
        <f t="shared" si="110"/>
        <v>2231818</v>
      </c>
      <c r="V208" s="646">
        <f t="shared" si="111"/>
        <v>431818</v>
      </c>
      <c r="W208" s="581"/>
      <c r="X208" s="488"/>
      <c r="Y208" s="491"/>
      <c r="Z208" s="488"/>
      <c r="AA208" s="488"/>
      <c r="AB208" s="492"/>
      <c r="AC208" s="492"/>
      <c r="AD208" s="493"/>
      <c r="AE208" s="494">
        <f t="shared" si="113"/>
        <v>0</v>
      </c>
      <c r="AF208" s="621">
        <f t="shared" si="112"/>
        <v>0</v>
      </c>
    </row>
    <row r="209" spans="1:32" s="653" customFormat="1" ht="24" thickBot="1" x14ac:dyDescent="0.35">
      <c r="A209" s="2912" t="s">
        <v>60</v>
      </c>
      <c r="B209" s="2913"/>
      <c r="C209" s="2913"/>
      <c r="D209" s="2913"/>
      <c r="E209" s="2913"/>
      <c r="F209" s="695">
        <f t="shared" ref="F209:L209" si="116">SUM(F197:F208)</f>
        <v>31</v>
      </c>
      <c r="G209" s="695">
        <f t="shared" si="116"/>
        <v>41286358</v>
      </c>
      <c r="H209" s="695">
        <f t="shared" si="116"/>
        <v>9</v>
      </c>
      <c r="I209" s="695">
        <f t="shared" si="116"/>
        <v>17386362</v>
      </c>
      <c r="J209" s="695">
        <f t="shared" si="116"/>
        <v>34</v>
      </c>
      <c r="K209" s="695">
        <f t="shared" si="116"/>
        <v>75881812</v>
      </c>
      <c r="L209" s="695">
        <f t="shared" si="116"/>
        <v>10</v>
      </c>
      <c r="M209" s="695">
        <f>SUM(M197:M208)</f>
        <v>4318180</v>
      </c>
      <c r="N209" s="695">
        <f>SUM(N197:N208)</f>
        <v>84</v>
      </c>
      <c r="O209" s="695">
        <f>SUM(O197:O208)</f>
        <v>138872712</v>
      </c>
      <c r="P209" s="695">
        <f>SUM(P197:P208)</f>
        <v>3360000</v>
      </c>
      <c r="Q209" s="696">
        <f>SUM(Q197:Q208)</f>
        <v>0</v>
      </c>
      <c r="S209" s="646">
        <f>1326818-45000</f>
        <v>1281818</v>
      </c>
      <c r="T209" s="646">
        <f>1926818-45000</f>
        <v>1881818</v>
      </c>
      <c r="U209" s="646">
        <f>2226818-45000</f>
        <v>2181818</v>
      </c>
      <c r="V209" s="646">
        <f>426818-45000</f>
        <v>381818</v>
      </c>
      <c r="W209" s="624" t="s">
        <v>115</v>
      </c>
      <c r="X209" s="625">
        <f t="shared" ref="X209:AD209" si="117">SUM(X197:X203)</f>
        <v>89186082</v>
      </c>
      <c r="Y209" s="625">
        <f t="shared" si="117"/>
        <v>0</v>
      </c>
      <c r="Z209" s="625">
        <f t="shared" si="117"/>
        <v>0</v>
      </c>
      <c r="AA209" s="625">
        <f t="shared" si="117"/>
        <v>0</v>
      </c>
      <c r="AB209" s="625">
        <f t="shared" si="117"/>
        <v>0</v>
      </c>
      <c r="AC209" s="625">
        <f t="shared" si="117"/>
        <v>0</v>
      </c>
      <c r="AD209" s="625">
        <f t="shared" si="117"/>
        <v>0</v>
      </c>
      <c r="AE209" s="625">
        <f>SUM(AE197:AE208)</f>
        <v>138872440</v>
      </c>
      <c r="AF209" s="626">
        <f>SUM(AF197:AF208)</f>
        <v>272</v>
      </c>
    </row>
    <row r="210" spans="1:32" s="653" customFormat="1" ht="16.5" customHeight="1" x14ac:dyDescent="0.2">
      <c r="A210" s="459" t="s">
        <v>61</v>
      </c>
      <c r="B210" s="459"/>
      <c r="C210" s="459"/>
      <c r="D210" s="459"/>
      <c r="E210" s="459"/>
      <c r="F210" s="697"/>
      <c r="G210" s="459"/>
      <c r="H210" s="459"/>
      <c r="I210" s="459"/>
      <c r="J210" s="459"/>
      <c r="K210" s="459"/>
      <c r="L210" s="459"/>
      <c r="M210" s="459"/>
      <c r="P210" s="698"/>
      <c r="W210" s="646"/>
      <c r="X210" s="646"/>
      <c r="Y210" s="646"/>
      <c r="Z210" s="646"/>
    </row>
    <row r="211" spans="1:32" s="653" customFormat="1" ht="16.5" customHeight="1" x14ac:dyDescent="0.25">
      <c r="A211" s="459"/>
      <c r="B211" s="459"/>
      <c r="C211" s="699"/>
      <c r="D211" s="700"/>
      <c r="E211" s="459"/>
      <c r="F211" s="701"/>
      <c r="G211" s="702"/>
      <c r="H211" s="701"/>
      <c r="I211" s="703"/>
      <c r="J211" s="701"/>
      <c r="K211" s="702"/>
      <c r="L211" s="701"/>
      <c r="M211" s="459"/>
      <c r="N211" s="697"/>
      <c r="O211" s="2914" t="s">
        <v>62</v>
      </c>
      <c r="P211" s="2914"/>
      <c r="Q211" s="2914"/>
      <c r="W211" s="646"/>
      <c r="X211" s="646"/>
      <c r="Y211" s="646"/>
      <c r="Z211" s="646"/>
    </row>
    <row r="212" spans="1:32" s="653" customFormat="1" ht="18.75" x14ac:dyDescent="0.25">
      <c r="A212" s="459"/>
      <c r="B212" s="459"/>
      <c r="C212" s="459"/>
      <c r="D212" s="459"/>
      <c r="E212" s="459"/>
      <c r="F212" s="704"/>
      <c r="G212" s="459"/>
      <c r="H212" s="704"/>
      <c r="I212" s="459"/>
      <c r="J212" s="704"/>
      <c r="K212" s="459"/>
      <c r="L212" s="704"/>
      <c r="M212" s="459"/>
      <c r="N212" s="704"/>
      <c r="O212" s="704"/>
      <c r="P212" s="704"/>
      <c r="Q212" s="704"/>
      <c r="W212" s="646"/>
      <c r="X212" s="646"/>
      <c r="Y212" s="646"/>
      <c r="Z212" s="646"/>
    </row>
    <row r="213" spans="1:32" s="653" customFormat="1" ht="18.75" x14ac:dyDescent="0.25">
      <c r="A213" s="459"/>
      <c r="B213" s="459"/>
      <c r="C213" s="459"/>
      <c r="D213" s="459"/>
      <c r="E213" s="459"/>
      <c r="F213" s="705"/>
      <c r="G213" s="459"/>
      <c r="H213" s="705"/>
      <c r="I213" s="459"/>
      <c r="J213" s="705"/>
      <c r="K213" s="459"/>
      <c r="L213" s="705"/>
      <c r="M213" s="459"/>
      <c r="N213" s="459"/>
      <c r="O213" s="652"/>
      <c r="P213" s="652"/>
      <c r="Q213" s="652"/>
      <c r="W213" s="646"/>
      <c r="X213" s="646"/>
      <c r="Y213" s="646"/>
      <c r="Z213" s="646"/>
    </row>
    <row r="214" spans="1:32" s="653" customFormat="1" ht="18.75" x14ac:dyDescent="0.25">
      <c r="A214" s="459"/>
      <c r="B214" s="459"/>
      <c r="C214" s="459"/>
      <c r="D214" s="459"/>
      <c r="E214" s="459"/>
      <c r="F214" s="459"/>
      <c r="G214" s="459"/>
      <c r="H214" s="459"/>
      <c r="I214" s="459"/>
      <c r="J214" s="459"/>
      <c r="K214" s="459"/>
      <c r="L214" s="459"/>
      <c r="M214" s="459"/>
      <c r="N214" s="459"/>
      <c r="O214" s="652"/>
      <c r="P214" s="652"/>
      <c r="Q214" s="652"/>
      <c r="W214" s="646"/>
      <c r="X214" s="646"/>
      <c r="Y214" s="646"/>
      <c r="Z214" s="646"/>
    </row>
    <row r="215" spans="1:32" s="653" customFormat="1" ht="18.75" x14ac:dyDescent="0.25">
      <c r="A215" s="459"/>
      <c r="B215" s="459"/>
      <c r="C215" s="459"/>
      <c r="D215" s="459"/>
      <c r="E215" s="459"/>
      <c r="F215" s="459"/>
      <c r="G215" s="459"/>
      <c r="H215" s="459"/>
      <c r="I215" s="459"/>
      <c r="J215" s="459"/>
      <c r="K215" s="459"/>
      <c r="L215" s="459"/>
      <c r="M215" s="459"/>
      <c r="N215" s="459"/>
      <c r="O215" s="2915" t="s">
        <v>63</v>
      </c>
      <c r="P215" s="2915"/>
      <c r="Q215" s="2915"/>
      <c r="W215" s="646"/>
      <c r="X215" s="646"/>
      <c r="Y215" s="646"/>
      <c r="Z215" s="646"/>
    </row>
    <row r="216" spans="1:32" s="653" customFormat="1" ht="18.75" x14ac:dyDescent="0.25">
      <c r="A216" s="459"/>
      <c r="B216" s="459"/>
      <c r="C216" s="459"/>
      <c r="D216" s="459"/>
      <c r="E216" s="459"/>
      <c r="F216" s="459"/>
      <c r="G216" s="459"/>
      <c r="H216" s="459"/>
      <c r="I216" s="459"/>
      <c r="J216" s="459"/>
      <c r="K216" s="459"/>
      <c r="L216" s="459"/>
      <c r="M216" s="459"/>
      <c r="N216" s="459"/>
      <c r="O216" s="2914" t="s">
        <v>64</v>
      </c>
      <c r="P216" s="2914"/>
      <c r="Q216" s="2914"/>
      <c r="W216" s="646"/>
      <c r="X216" s="646"/>
      <c r="Y216" s="646"/>
      <c r="Z216" s="646"/>
    </row>
    <row r="217" spans="1:32" s="653" customFormat="1" x14ac:dyDescent="0.2">
      <c r="A217" s="459"/>
      <c r="B217" s="459"/>
      <c r="C217" s="459"/>
      <c r="D217" s="459"/>
      <c r="E217" s="459"/>
      <c r="F217" s="459"/>
      <c r="G217" s="459"/>
      <c r="H217" s="459"/>
      <c r="I217" s="459"/>
      <c r="J217" s="459"/>
      <c r="K217" s="459"/>
      <c r="L217" s="459"/>
      <c r="M217" s="459"/>
    </row>
    <row r="218" spans="1:32" s="653" customFormat="1" ht="21.75" x14ac:dyDescent="0.3">
      <c r="A218" s="648" t="s">
        <v>0</v>
      </c>
      <c r="B218" s="648" t="s">
        <v>218</v>
      </c>
      <c r="C218" s="649"/>
      <c r="D218" s="648"/>
      <c r="E218" s="648"/>
      <c r="F218" s="648"/>
      <c r="G218" s="648"/>
      <c r="H218" s="648"/>
      <c r="I218" s="648"/>
      <c r="J218" s="648"/>
      <c r="K218" s="648"/>
      <c r="L218" s="648"/>
      <c r="M218" s="648"/>
      <c r="N218" s="650"/>
      <c r="O218" s="651" t="s">
        <v>66</v>
      </c>
      <c r="P218" s="2911" t="s">
        <v>2</v>
      </c>
      <c r="Q218" s="2911"/>
    </row>
    <row r="219" spans="1:32" s="653" customFormat="1" ht="20.25" x14ac:dyDescent="0.3">
      <c r="A219" s="648" t="s">
        <v>3</v>
      </c>
      <c r="B219" s="648" t="s">
        <v>4</v>
      </c>
      <c r="C219" s="649"/>
      <c r="D219" s="648"/>
      <c r="E219" s="648"/>
      <c r="F219" s="648"/>
      <c r="G219" s="648"/>
      <c r="H219" s="648"/>
      <c r="I219" s="648"/>
      <c r="J219" s="648"/>
      <c r="K219" s="648"/>
      <c r="L219" s="648"/>
      <c r="M219" s="648"/>
      <c r="N219" s="650"/>
      <c r="O219" s="654"/>
      <c r="P219" s="652"/>
      <c r="Q219" s="652"/>
    </row>
    <row r="220" spans="1:32" s="653" customFormat="1" ht="23.25" customHeight="1" x14ac:dyDescent="0.3">
      <c r="A220" s="648"/>
      <c r="B220" s="648"/>
      <c r="C220" s="648"/>
      <c r="D220" s="648"/>
      <c r="E220" s="648"/>
      <c r="F220" s="648"/>
      <c r="G220" s="648"/>
      <c r="H220" s="648"/>
      <c r="I220" s="648"/>
      <c r="J220" s="648"/>
      <c r="K220" s="648"/>
      <c r="L220" s="648"/>
      <c r="M220" s="648"/>
      <c r="N220" s="650"/>
      <c r="O220" s="650"/>
      <c r="P220" s="652"/>
      <c r="Q220" s="652"/>
    </row>
    <row r="221" spans="1:32" s="653" customFormat="1" ht="23.25" customHeight="1" x14ac:dyDescent="0.3">
      <c r="A221" s="648" t="s">
        <v>5</v>
      </c>
      <c r="B221" s="648"/>
      <c r="C221" s="648"/>
      <c r="D221" s="648"/>
      <c r="E221" s="648"/>
      <c r="F221" s="648"/>
      <c r="G221" s="648"/>
      <c r="H221" s="648"/>
      <c r="I221" s="648"/>
      <c r="J221" s="648"/>
      <c r="K221" s="648"/>
      <c r="L221" s="648"/>
      <c r="M221" s="648"/>
      <c r="N221" s="650"/>
      <c r="O221" s="650"/>
      <c r="P221" s="652"/>
      <c r="Q221" s="652"/>
    </row>
    <row r="222" spans="1:32" s="653" customFormat="1" ht="18.75" x14ac:dyDescent="0.3">
      <c r="A222" s="648" t="s">
        <v>6</v>
      </c>
      <c r="B222" s="648"/>
      <c r="C222" s="648"/>
      <c r="D222" s="648"/>
      <c r="E222" s="648"/>
      <c r="F222" s="648"/>
      <c r="G222" s="648"/>
      <c r="H222" s="648"/>
      <c r="I222" s="648"/>
      <c r="J222" s="648"/>
      <c r="K222" s="648"/>
      <c r="L222" s="648"/>
      <c r="M222" s="648"/>
      <c r="N222" s="650"/>
      <c r="O222" s="650"/>
      <c r="P222" s="652"/>
      <c r="Q222" s="652"/>
    </row>
    <row r="223" spans="1:32" s="653" customFormat="1" ht="18.75" x14ac:dyDescent="0.3">
      <c r="A223" s="648" t="s">
        <v>7</v>
      </c>
      <c r="B223" s="648"/>
      <c r="C223" s="648"/>
      <c r="D223" s="648"/>
      <c r="E223" s="648"/>
      <c r="F223" s="648"/>
      <c r="G223" s="648"/>
      <c r="H223" s="648"/>
      <c r="I223" s="648"/>
      <c r="J223" s="648"/>
      <c r="K223" s="648"/>
      <c r="L223" s="648"/>
      <c r="M223" s="648"/>
      <c r="N223" s="650"/>
      <c r="O223" s="650"/>
      <c r="P223" s="652"/>
      <c r="Q223" s="652"/>
    </row>
    <row r="224" spans="1:32" s="653" customFormat="1" ht="24" customHeight="1" thickBot="1" x14ac:dyDescent="0.35">
      <c r="A224" s="648" t="s">
        <v>8</v>
      </c>
      <c r="B224" s="648"/>
      <c r="C224" s="648"/>
      <c r="D224" s="648"/>
      <c r="E224" s="648"/>
      <c r="F224" s="648"/>
      <c r="G224" s="655"/>
      <c r="H224" s="655"/>
      <c r="I224" s="648"/>
      <c r="J224" s="648"/>
      <c r="K224" s="648"/>
      <c r="L224" s="648"/>
      <c r="M224" s="648"/>
      <c r="N224" s="656"/>
      <c r="O224" s="656"/>
      <c r="P224" s="2903" t="s">
        <v>86</v>
      </c>
      <c r="Q224" s="2903"/>
    </row>
    <row r="225" spans="1:33" s="653" customFormat="1" ht="16.5" customHeight="1" thickBot="1" x14ac:dyDescent="0.3">
      <c r="A225" s="2919" t="s">
        <v>10</v>
      </c>
      <c r="B225" s="2922" t="s">
        <v>11</v>
      </c>
      <c r="C225" s="657" t="s">
        <v>10</v>
      </c>
      <c r="D225" s="2922" t="s">
        <v>13</v>
      </c>
      <c r="E225" s="2922" t="s">
        <v>14</v>
      </c>
      <c r="F225" s="2925" t="s">
        <v>15</v>
      </c>
      <c r="G225" s="2926"/>
      <c r="H225" s="2926"/>
      <c r="I225" s="2926"/>
      <c r="J225" s="2926"/>
      <c r="K225" s="2926"/>
      <c r="L225" s="2926"/>
      <c r="M225" s="2927"/>
      <c r="N225" s="2908" t="s">
        <v>16</v>
      </c>
      <c r="O225" s="2908" t="s">
        <v>17</v>
      </c>
      <c r="P225" s="2908" t="s">
        <v>18</v>
      </c>
      <c r="Q225" s="658" t="s">
        <v>19</v>
      </c>
      <c r="W225" s="2904" t="s">
        <v>107</v>
      </c>
      <c r="X225" s="2905"/>
      <c r="Y225" s="2905"/>
      <c r="Z225" s="2905"/>
      <c r="AA225" s="2905"/>
      <c r="AB225" s="2905"/>
      <c r="AC225" s="2905"/>
      <c r="AD225" s="2905"/>
      <c r="AE225" s="2905"/>
      <c r="AF225" s="2906"/>
    </row>
    <row r="226" spans="1:33" s="653" customFormat="1" ht="16.5" customHeight="1" thickBot="1" x14ac:dyDescent="0.3">
      <c r="A226" s="2920"/>
      <c r="B226" s="2923"/>
      <c r="C226" s="659" t="s">
        <v>208</v>
      </c>
      <c r="D226" s="2923"/>
      <c r="E226" s="2923"/>
      <c r="F226" s="2916" t="s">
        <v>20</v>
      </c>
      <c r="G226" s="2916"/>
      <c r="H226" s="2916" t="s">
        <v>21</v>
      </c>
      <c r="I226" s="2916"/>
      <c r="J226" s="2916" t="s">
        <v>22</v>
      </c>
      <c r="K226" s="2916"/>
      <c r="L226" s="2916" t="s">
        <v>23</v>
      </c>
      <c r="M226" s="2916"/>
      <c r="N226" s="2909"/>
      <c r="O226" s="2909"/>
      <c r="P226" s="2909"/>
      <c r="Q226" s="2917" t="s">
        <v>24</v>
      </c>
      <c r="W226" s="2907" t="s">
        <v>108</v>
      </c>
      <c r="X226" s="2885" t="s">
        <v>109</v>
      </c>
      <c r="Y226" s="2885" t="s">
        <v>108</v>
      </c>
      <c r="Z226" s="2885" t="s">
        <v>110</v>
      </c>
      <c r="AA226" s="2885" t="s">
        <v>108</v>
      </c>
      <c r="AB226" s="2886" t="s">
        <v>111</v>
      </c>
      <c r="AC226" s="2885" t="s">
        <v>108</v>
      </c>
      <c r="AD226" s="2886" t="s">
        <v>112</v>
      </c>
      <c r="AE226" s="2887" t="s">
        <v>113</v>
      </c>
      <c r="AF226" s="2902" t="s">
        <v>114</v>
      </c>
    </row>
    <row r="227" spans="1:33" s="653" customFormat="1" ht="16.5" customHeight="1" thickBot="1" x14ac:dyDescent="0.3">
      <c r="A227" s="2921"/>
      <c r="B227" s="2924"/>
      <c r="C227" s="660" t="s">
        <v>209</v>
      </c>
      <c r="D227" s="2924"/>
      <c r="E227" s="2924"/>
      <c r="F227" s="661" t="s">
        <v>25</v>
      </c>
      <c r="G227" s="661" t="s">
        <v>26</v>
      </c>
      <c r="H227" s="661" t="s">
        <v>25</v>
      </c>
      <c r="I227" s="661" t="s">
        <v>26</v>
      </c>
      <c r="J227" s="661" t="s">
        <v>25</v>
      </c>
      <c r="K227" s="661" t="s">
        <v>26</v>
      </c>
      <c r="L227" s="661" t="s">
        <v>25</v>
      </c>
      <c r="M227" s="661" t="s">
        <v>26</v>
      </c>
      <c r="N227" s="2910"/>
      <c r="O227" s="2910"/>
      <c r="P227" s="2910"/>
      <c r="Q227" s="2918"/>
      <c r="W227" s="2907"/>
      <c r="X227" s="2885"/>
      <c r="Y227" s="2885"/>
      <c r="Z227" s="2885"/>
      <c r="AA227" s="2885"/>
      <c r="AB227" s="2886"/>
      <c r="AC227" s="2885"/>
      <c r="AD227" s="2886"/>
      <c r="AE227" s="2887"/>
      <c r="AF227" s="2902"/>
    </row>
    <row r="228" spans="1:33" s="653" customFormat="1" ht="23.25" x14ac:dyDescent="0.35">
      <c r="A228" s="662">
        <v>1</v>
      </c>
      <c r="B228" s="663">
        <v>43578</v>
      </c>
      <c r="C228" s="664">
        <v>454</v>
      </c>
      <c r="D228" s="665" t="s">
        <v>39</v>
      </c>
      <c r="E228" s="666" t="s">
        <v>31</v>
      </c>
      <c r="F228" s="667">
        <v>4</v>
      </c>
      <c r="G228" s="668">
        <f t="shared" ref="G228:G243" si="118">F228*S228</f>
        <v>5327272</v>
      </c>
      <c r="H228" s="669">
        <v>1</v>
      </c>
      <c r="I228" s="670">
        <f t="shared" ref="I228:I243" si="119">H228*T228</f>
        <v>1931818</v>
      </c>
      <c r="J228" s="671">
        <v>4</v>
      </c>
      <c r="K228" s="670">
        <f t="shared" ref="K228:K243" si="120">J228*U228</f>
        <v>8927272</v>
      </c>
      <c r="L228" s="672">
        <v>1</v>
      </c>
      <c r="M228" s="670">
        <f t="shared" ref="M228:M243" si="121">L228*V228</f>
        <v>431818</v>
      </c>
      <c r="N228" s="673">
        <f t="shared" ref="N228:N242" si="122">+L228+J228+H228+F228</f>
        <v>10</v>
      </c>
      <c r="O228" s="674">
        <f t="shared" ref="O228:O242" si="123">+M228+K228+I228+G228</f>
        <v>16618180</v>
      </c>
      <c r="P228" s="674">
        <f t="shared" ref="P228:P243" si="124">+N228*40000</f>
        <v>400000</v>
      </c>
      <c r="Q228" s="675"/>
      <c r="S228" s="646">
        <f t="shared" ref="S228:S243" si="125">1331818</f>
        <v>1331818</v>
      </c>
      <c r="T228" s="646">
        <f t="shared" ref="T228:T243" si="126">1931818</f>
        <v>1931818</v>
      </c>
      <c r="U228" s="646">
        <f t="shared" ref="U228:U243" si="127">2231818</f>
        <v>2231818</v>
      </c>
      <c r="V228" s="646">
        <f t="shared" ref="V228:V243" si="128">431818</f>
        <v>431818</v>
      </c>
      <c r="W228" s="581">
        <v>43580</v>
      </c>
      <c r="X228" s="488">
        <v>16618180</v>
      </c>
      <c r="Y228" s="491"/>
      <c r="Z228" s="488"/>
      <c r="AA228" s="488"/>
      <c r="AB228" s="492"/>
      <c r="AC228" s="492"/>
      <c r="AD228" s="493"/>
      <c r="AE228" s="494">
        <f>X228+Z228+AB228+AD228</f>
        <v>16618180</v>
      </c>
      <c r="AF228" s="621">
        <f t="shared" ref="AF228:AF242" si="129">O228-AE228</f>
        <v>0</v>
      </c>
    </row>
    <row r="229" spans="1:33" s="653" customFormat="1" ht="23.25" x14ac:dyDescent="0.35">
      <c r="A229" s="676">
        <f>+A228+1</f>
        <v>2</v>
      </c>
      <c r="B229" s="663">
        <v>43578</v>
      </c>
      <c r="C229" s="664">
        <f>+C228+1</f>
        <v>455</v>
      </c>
      <c r="D229" s="677" t="s">
        <v>34</v>
      </c>
      <c r="E229" s="678" t="s">
        <v>31</v>
      </c>
      <c r="F229" s="667">
        <v>5</v>
      </c>
      <c r="G229" s="668">
        <f t="shared" si="118"/>
        <v>6659090</v>
      </c>
      <c r="H229" s="669"/>
      <c r="I229" s="670">
        <f t="shared" si="119"/>
        <v>0</v>
      </c>
      <c r="J229" s="671">
        <v>4</v>
      </c>
      <c r="K229" s="670">
        <f t="shared" si="120"/>
        <v>8927272</v>
      </c>
      <c r="L229" s="672">
        <v>1</v>
      </c>
      <c r="M229" s="670">
        <f t="shared" si="121"/>
        <v>431818</v>
      </c>
      <c r="N229" s="679">
        <f t="shared" si="122"/>
        <v>10</v>
      </c>
      <c r="O229" s="674">
        <f t="shared" si="123"/>
        <v>16018180</v>
      </c>
      <c r="P229" s="674">
        <f t="shared" si="124"/>
        <v>400000</v>
      </c>
      <c r="Q229" s="675"/>
      <c r="S229" s="646">
        <f t="shared" si="125"/>
        <v>1331818</v>
      </c>
      <c r="T229" s="646">
        <f t="shared" si="126"/>
        <v>1931818</v>
      </c>
      <c r="U229" s="646">
        <f t="shared" si="127"/>
        <v>2231818</v>
      </c>
      <c r="V229" s="646">
        <f t="shared" si="128"/>
        <v>431818</v>
      </c>
      <c r="W229" s="581">
        <v>43581</v>
      </c>
      <c r="X229" s="488">
        <v>16018180</v>
      </c>
      <c r="Y229" s="491"/>
      <c r="Z229" s="488"/>
      <c r="AA229" s="488"/>
      <c r="AB229" s="492"/>
      <c r="AC229" s="492"/>
      <c r="AD229" s="493"/>
      <c r="AE229" s="494">
        <f t="shared" ref="AE229:AE243" si="130">X229+Z229+AB229+AD229</f>
        <v>16018180</v>
      </c>
      <c r="AF229" s="621">
        <f t="shared" si="129"/>
        <v>0</v>
      </c>
    </row>
    <row r="230" spans="1:33" s="653" customFormat="1" ht="23.25" x14ac:dyDescent="0.35">
      <c r="A230" s="676">
        <f>+A229+1</f>
        <v>3</v>
      </c>
      <c r="B230" s="663">
        <v>43578</v>
      </c>
      <c r="C230" s="829">
        <f t="shared" ref="C230:C235" si="131">+C229+1</f>
        <v>456</v>
      </c>
      <c r="D230" s="665" t="s">
        <v>82</v>
      </c>
      <c r="E230" s="830" t="s">
        <v>31</v>
      </c>
      <c r="F230" s="680">
        <v>4</v>
      </c>
      <c r="G230" s="668">
        <f t="shared" si="118"/>
        <v>5327272</v>
      </c>
      <c r="H230" s="669">
        <v>1</v>
      </c>
      <c r="I230" s="670">
        <f t="shared" si="119"/>
        <v>1931818</v>
      </c>
      <c r="J230" s="671">
        <v>4</v>
      </c>
      <c r="K230" s="670">
        <f t="shared" si="120"/>
        <v>8927272</v>
      </c>
      <c r="L230" s="672">
        <v>1</v>
      </c>
      <c r="M230" s="670">
        <f t="shared" si="121"/>
        <v>431818</v>
      </c>
      <c r="N230" s="679">
        <f t="shared" si="122"/>
        <v>10</v>
      </c>
      <c r="O230" s="674">
        <f t="shared" si="123"/>
        <v>16618180</v>
      </c>
      <c r="P230" s="674">
        <f t="shared" si="124"/>
        <v>400000</v>
      </c>
      <c r="Q230" s="675"/>
      <c r="S230" s="646">
        <f t="shared" si="125"/>
        <v>1331818</v>
      </c>
      <c r="T230" s="646">
        <f t="shared" si="126"/>
        <v>1931818</v>
      </c>
      <c r="U230" s="646">
        <f t="shared" si="127"/>
        <v>2231818</v>
      </c>
      <c r="V230" s="646">
        <f t="shared" si="128"/>
        <v>431818</v>
      </c>
      <c r="W230" s="581"/>
      <c r="X230" s="488"/>
      <c r="Y230" s="501"/>
      <c r="Z230" s="488"/>
      <c r="AA230" s="488"/>
      <c r="AB230" s="492"/>
      <c r="AC230" s="492"/>
      <c r="AD230" s="493"/>
      <c r="AE230" s="494">
        <f t="shared" si="130"/>
        <v>0</v>
      </c>
      <c r="AF230" s="621">
        <f t="shared" si="129"/>
        <v>16618180</v>
      </c>
      <c r="AG230" s="706" t="s">
        <v>232</v>
      </c>
    </row>
    <row r="231" spans="1:33" s="653" customFormat="1" ht="23.25" x14ac:dyDescent="0.35">
      <c r="A231" s="681">
        <f t="shared" ref="A231:A242" si="132">+A230+1</f>
        <v>4</v>
      </c>
      <c r="B231" s="663">
        <v>43578</v>
      </c>
      <c r="C231" s="664">
        <f t="shared" si="131"/>
        <v>457</v>
      </c>
      <c r="D231" s="682" t="s">
        <v>36</v>
      </c>
      <c r="E231" s="678" t="s">
        <v>31</v>
      </c>
      <c r="F231" s="683">
        <v>6</v>
      </c>
      <c r="G231" s="668">
        <f t="shared" si="118"/>
        <v>7990908</v>
      </c>
      <c r="H231" s="684"/>
      <c r="I231" s="670">
        <f t="shared" si="119"/>
        <v>0</v>
      </c>
      <c r="J231" s="686">
        <v>3</v>
      </c>
      <c r="K231" s="670">
        <f t="shared" si="120"/>
        <v>6695454</v>
      </c>
      <c r="L231" s="687">
        <v>1</v>
      </c>
      <c r="M231" s="670">
        <f t="shared" si="121"/>
        <v>431818</v>
      </c>
      <c r="N231" s="688">
        <f t="shared" si="122"/>
        <v>10</v>
      </c>
      <c r="O231" s="689">
        <f t="shared" si="123"/>
        <v>15118180</v>
      </c>
      <c r="P231" s="689">
        <f t="shared" si="124"/>
        <v>400000</v>
      </c>
      <c r="Q231" s="690"/>
      <c r="S231" s="692">
        <f t="shared" si="125"/>
        <v>1331818</v>
      </c>
      <c r="T231" s="692">
        <f t="shared" si="126"/>
        <v>1931818</v>
      </c>
      <c r="U231" s="692">
        <f t="shared" si="127"/>
        <v>2231818</v>
      </c>
      <c r="V231" s="692">
        <f t="shared" si="128"/>
        <v>431818</v>
      </c>
      <c r="W231" s="581">
        <v>43579</v>
      </c>
      <c r="X231" s="488">
        <v>15118180</v>
      </c>
      <c r="Y231" s="501"/>
      <c r="Z231" s="488"/>
      <c r="AA231" s="488"/>
      <c r="AB231" s="492"/>
      <c r="AC231" s="492"/>
      <c r="AD231" s="493"/>
      <c r="AE231" s="494">
        <f t="shared" si="130"/>
        <v>15118180</v>
      </c>
      <c r="AF231" s="621">
        <f t="shared" si="129"/>
        <v>0</v>
      </c>
    </row>
    <row r="232" spans="1:33" s="653" customFormat="1" ht="23.25" x14ac:dyDescent="0.35">
      <c r="A232" s="676">
        <f t="shared" si="132"/>
        <v>5</v>
      </c>
      <c r="B232" s="663">
        <v>43578</v>
      </c>
      <c r="C232" s="664">
        <f t="shared" si="131"/>
        <v>458</v>
      </c>
      <c r="D232" s="665" t="s">
        <v>51</v>
      </c>
      <c r="E232" s="678" t="s">
        <v>43</v>
      </c>
      <c r="F232" s="680">
        <v>4</v>
      </c>
      <c r="G232" s="668">
        <f t="shared" si="118"/>
        <v>5327272</v>
      </c>
      <c r="H232" s="669">
        <v>1</v>
      </c>
      <c r="I232" s="670">
        <f t="shared" si="119"/>
        <v>1931818</v>
      </c>
      <c r="J232" s="671">
        <v>4</v>
      </c>
      <c r="K232" s="670">
        <f t="shared" si="120"/>
        <v>8927272</v>
      </c>
      <c r="L232" s="672">
        <v>1</v>
      </c>
      <c r="M232" s="670">
        <f t="shared" si="121"/>
        <v>431818</v>
      </c>
      <c r="N232" s="679">
        <f t="shared" si="122"/>
        <v>10</v>
      </c>
      <c r="O232" s="674">
        <f t="shared" si="123"/>
        <v>16618180</v>
      </c>
      <c r="P232" s="674">
        <f t="shared" si="124"/>
        <v>400000</v>
      </c>
      <c r="Q232" s="675"/>
      <c r="S232" s="646">
        <f t="shared" si="125"/>
        <v>1331818</v>
      </c>
      <c r="T232" s="646">
        <f t="shared" si="126"/>
        <v>1931818</v>
      </c>
      <c r="U232" s="646">
        <f t="shared" si="127"/>
        <v>2231818</v>
      </c>
      <c r="V232" s="646">
        <f t="shared" si="128"/>
        <v>431818</v>
      </c>
      <c r="W232" s="491">
        <v>43584</v>
      </c>
      <c r="X232" s="488">
        <v>16618180</v>
      </c>
      <c r="Y232" s="488"/>
      <c r="Z232" s="488"/>
      <c r="AA232" s="488"/>
      <c r="AB232" s="492"/>
      <c r="AC232" s="492"/>
      <c r="AD232" s="493"/>
      <c r="AE232" s="494">
        <f t="shared" si="130"/>
        <v>16618180</v>
      </c>
      <c r="AF232" s="621">
        <f t="shared" si="129"/>
        <v>0</v>
      </c>
    </row>
    <row r="233" spans="1:33" s="653" customFormat="1" ht="23.25" x14ac:dyDescent="0.35">
      <c r="A233" s="676">
        <f t="shared" si="132"/>
        <v>6</v>
      </c>
      <c r="B233" s="663">
        <v>43578</v>
      </c>
      <c r="C233" s="664">
        <f t="shared" si="131"/>
        <v>459</v>
      </c>
      <c r="D233" s="665" t="s">
        <v>55</v>
      </c>
      <c r="E233" s="678" t="s">
        <v>43</v>
      </c>
      <c r="F233" s="680">
        <v>4</v>
      </c>
      <c r="G233" s="668">
        <f t="shared" si="118"/>
        <v>5327272</v>
      </c>
      <c r="H233" s="669">
        <v>1</v>
      </c>
      <c r="I233" s="670">
        <f t="shared" si="119"/>
        <v>1931818</v>
      </c>
      <c r="J233" s="671">
        <v>4</v>
      </c>
      <c r="K233" s="670">
        <f t="shared" si="120"/>
        <v>8927272</v>
      </c>
      <c r="L233" s="672">
        <v>1</v>
      </c>
      <c r="M233" s="670">
        <f t="shared" si="121"/>
        <v>431818</v>
      </c>
      <c r="N233" s="679">
        <f t="shared" si="122"/>
        <v>10</v>
      </c>
      <c r="O233" s="674">
        <f t="shared" si="123"/>
        <v>16618180</v>
      </c>
      <c r="P233" s="674">
        <f t="shared" si="124"/>
        <v>400000</v>
      </c>
      <c r="Q233" s="675"/>
      <c r="S233" s="646">
        <f t="shared" si="125"/>
        <v>1331818</v>
      </c>
      <c r="T233" s="646">
        <f t="shared" si="126"/>
        <v>1931818</v>
      </c>
      <c r="U233" s="646">
        <f t="shared" si="127"/>
        <v>2231818</v>
      </c>
      <c r="V233" s="646">
        <f t="shared" si="128"/>
        <v>431818</v>
      </c>
      <c r="W233" s="581">
        <v>43580</v>
      </c>
      <c r="X233" s="488">
        <v>16618180</v>
      </c>
      <c r="Y233" s="491"/>
      <c r="Z233" s="488"/>
      <c r="AA233" s="488"/>
      <c r="AB233" s="492"/>
      <c r="AC233" s="492"/>
      <c r="AD233" s="493"/>
      <c r="AE233" s="494">
        <f t="shared" si="130"/>
        <v>16618180</v>
      </c>
      <c r="AF233" s="621">
        <f t="shared" si="129"/>
        <v>0</v>
      </c>
    </row>
    <row r="234" spans="1:33" s="653" customFormat="1" ht="23.25" x14ac:dyDescent="0.35">
      <c r="A234" s="676">
        <f t="shared" si="132"/>
        <v>7</v>
      </c>
      <c r="B234" s="663">
        <v>43578</v>
      </c>
      <c r="C234" s="664">
        <f t="shared" si="131"/>
        <v>460</v>
      </c>
      <c r="D234" s="665" t="s">
        <v>54</v>
      </c>
      <c r="E234" s="666" t="s">
        <v>43</v>
      </c>
      <c r="F234" s="680">
        <v>4</v>
      </c>
      <c r="G234" s="668">
        <f t="shared" si="118"/>
        <v>5327272</v>
      </c>
      <c r="H234" s="669">
        <v>1</v>
      </c>
      <c r="I234" s="670">
        <f t="shared" si="119"/>
        <v>1931818</v>
      </c>
      <c r="J234" s="671">
        <v>4</v>
      </c>
      <c r="K234" s="670">
        <f t="shared" si="120"/>
        <v>8927272</v>
      </c>
      <c r="L234" s="672">
        <v>1</v>
      </c>
      <c r="M234" s="670">
        <f t="shared" si="121"/>
        <v>431818</v>
      </c>
      <c r="N234" s="679">
        <f t="shared" si="122"/>
        <v>10</v>
      </c>
      <c r="O234" s="674">
        <f t="shared" si="123"/>
        <v>16618180</v>
      </c>
      <c r="P234" s="674">
        <f t="shared" si="124"/>
        <v>400000</v>
      </c>
      <c r="Q234" s="675"/>
      <c r="S234" s="646">
        <f t="shared" si="125"/>
        <v>1331818</v>
      </c>
      <c r="T234" s="646">
        <f t="shared" si="126"/>
        <v>1931818</v>
      </c>
      <c r="U234" s="646">
        <f t="shared" si="127"/>
        <v>2231818</v>
      </c>
      <c r="V234" s="646">
        <f t="shared" si="128"/>
        <v>431818</v>
      </c>
      <c r="W234" s="581">
        <v>43591</v>
      </c>
      <c r="X234" s="488">
        <v>16618180</v>
      </c>
      <c r="Y234" s="488"/>
      <c r="Z234" s="488"/>
      <c r="AA234" s="488"/>
      <c r="AB234" s="492"/>
      <c r="AC234" s="492"/>
      <c r="AD234" s="493"/>
      <c r="AE234" s="494">
        <f t="shared" si="130"/>
        <v>16618180</v>
      </c>
      <c r="AF234" s="621">
        <f t="shared" si="129"/>
        <v>0</v>
      </c>
    </row>
    <row r="235" spans="1:33" s="653" customFormat="1" ht="23.25" x14ac:dyDescent="0.35">
      <c r="A235" s="676">
        <f t="shared" si="132"/>
        <v>8</v>
      </c>
      <c r="B235" s="663">
        <v>43578</v>
      </c>
      <c r="C235" s="664">
        <f t="shared" si="131"/>
        <v>461</v>
      </c>
      <c r="D235" s="665" t="s">
        <v>42</v>
      </c>
      <c r="E235" s="666" t="s">
        <v>43</v>
      </c>
      <c r="F235" s="680">
        <v>5</v>
      </c>
      <c r="G235" s="668">
        <f t="shared" si="118"/>
        <v>6659090</v>
      </c>
      <c r="H235" s="669"/>
      <c r="I235" s="670">
        <f t="shared" si="119"/>
        <v>0</v>
      </c>
      <c r="J235" s="671">
        <v>4</v>
      </c>
      <c r="K235" s="670">
        <f t="shared" si="120"/>
        <v>8927272</v>
      </c>
      <c r="L235" s="672">
        <v>1</v>
      </c>
      <c r="M235" s="670">
        <f t="shared" si="121"/>
        <v>431818</v>
      </c>
      <c r="N235" s="679">
        <f t="shared" si="122"/>
        <v>10</v>
      </c>
      <c r="O235" s="674">
        <f t="shared" si="123"/>
        <v>16018180</v>
      </c>
      <c r="P235" s="674">
        <f t="shared" si="124"/>
        <v>400000</v>
      </c>
      <c r="Q235" s="675"/>
      <c r="S235" s="646">
        <f t="shared" si="125"/>
        <v>1331818</v>
      </c>
      <c r="T235" s="646">
        <f t="shared" si="126"/>
        <v>1931818</v>
      </c>
      <c r="U235" s="646">
        <f t="shared" si="127"/>
        <v>2231818</v>
      </c>
      <c r="V235" s="646">
        <f t="shared" si="128"/>
        <v>431818</v>
      </c>
      <c r="W235" s="581">
        <v>43593</v>
      </c>
      <c r="X235" s="488">
        <v>16018180</v>
      </c>
      <c r="Y235" s="488"/>
      <c r="Z235" s="488"/>
      <c r="AA235" s="488"/>
      <c r="AB235" s="492"/>
      <c r="AC235" s="492"/>
      <c r="AD235" s="493"/>
      <c r="AE235" s="494">
        <f t="shared" si="130"/>
        <v>16018180</v>
      </c>
      <c r="AF235" s="621">
        <f t="shared" si="129"/>
        <v>0</v>
      </c>
    </row>
    <row r="236" spans="1:33" s="653" customFormat="1" ht="23.25" x14ac:dyDescent="0.35">
      <c r="A236" s="676">
        <f t="shared" si="132"/>
        <v>9</v>
      </c>
      <c r="B236" s="663">
        <v>43578</v>
      </c>
      <c r="C236" s="664">
        <f t="shared" ref="C236:C242" si="133">+C235+1</f>
        <v>462</v>
      </c>
      <c r="D236" s="665" t="s">
        <v>35</v>
      </c>
      <c r="E236" s="666" t="s">
        <v>57</v>
      </c>
      <c r="F236" s="680">
        <v>5</v>
      </c>
      <c r="G236" s="668">
        <f t="shared" si="118"/>
        <v>6659090</v>
      </c>
      <c r="H236" s="669"/>
      <c r="I236" s="670">
        <f t="shared" si="119"/>
        <v>0</v>
      </c>
      <c r="J236" s="671">
        <v>4</v>
      </c>
      <c r="K236" s="670">
        <f t="shared" si="120"/>
        <v>8927272</v>
      </c>
      <c r="L236" s="672">
        <v>1</v>
      </c>
      <c r="M236" s="670">
        <f t="shared" si="121"/>
        <v>431818</v>
      </c>
      <c r="N236" s="679">
        <f t="shared" si="122"/>
        <v>10</v>
      </c>
      <c r="O236" s="674">
        <f t="shared" si="123"/>
        <v>16018180</v>
      </c>
      <c r="P236" s="674">
        <f t="shared" si="124"/>
        <v>400000</v>
      </c>
      <c r="Q236" s="675"/>
      <c r="S236" s="646">
        <f t="shared" si="125"/>
        <v>1331818</v>
      </c>
      <c r="T236" s="646">
        <f t="shared" si="126"/>
        <v>1931818</v>
      </c>
      <c r="U236" s="646">
        <f t="shared" si="127"/>
        <v>2231818</v>
      </c>
      <c r="V236" s="646">
        <f t="shared" si="128"/>
        <v>431818</v>
      </c>
      <c r="W236" s="581">
        <v>43579</v>
      </c>
      <c r="X236" s="488">
        <v>16018180</v>
      </c>
      <c r="Y236" s="488"/>
      <c r="Z236" s="488"/>
      <c r="AA236" s="488"/>
      <c r="AB236" s="492"/>
      <c r="AC236" s="492"/>
      <c r="AD236" s="493"/>
      <c r="AE236" s="494">
        <f t="shared" si="130"/>
        <v>16018180</v>
      </c>
      <c r="AF236" s="621">
        <f t="shared" si="129"/>
        <v>0</v>
      </c>
    </row>
    <row r="237" spans="1:33" s="653" customFormat="1" ht="23.25" x14ac:dyDescent="0.35">
      <c r="A237" s="676">
        <f t="shared" si="132"/>
        <v>10</v>
      </c>
      <c r="B237" s="663">
        <v>43578</v>
      </c>
      <c r="C237" s="664">
        <f t="shared" si="133"/>
        <v>463</v>
      </c>
      <c r="D237" s="665" t="s">
        <v>59</v>
      </c>
      <c r="E237" s="666" t="s">
        <v>57</v>
      </c>
      <c r="F237" s="680">
        <v>2</v>
      </c>
      <c r="G237" s="668">
        <f t="shared" si="118"/>
        <v>2663636</v>
      </c>
      <c r="H237" s="669">
        <v>1</v>
      </c>
      <c r="I237" s="670">
        <f t="shared" si="119"/>
        <v>1931818</v>
      </c>
      <c r="J237" s="671">
        <v>1</v>
      </c>
      <c r="K237" s="670">
        <f t="shared" si="120"/>
        <v>2231818</v>
      </c>
      <c r="L237" s="672">
        <v>1</v>
      </c>
      <c r="M237" s="670">
        <f t="shared" si="121"/>
        <v>431818</v>
      </c>
      <c r="N237" s="679">
        <f t="shared" si="122"/>
        <v>5</v>
      </c>
      <c r="O237" s="674">
        <f t="shared" si="123"/>
        <v>7259090</v>
      </c>
      <c r="P237" s="674">
        <f t="shared" si="124"/>
        <v>200000</v>
      </c>
      <c r="Q237" s="675"/>
      <c r="S237" s="646">
        <f t="shared" si="125"/>
        <v>1331818</v>
      </c>
      <c r="T237" s="646">
        <f t="shared" si="126"/>
        <v>1931818</v>
      </c>
      <c r="U237" s="646">
        <f t="shared" si="127"/>
        <v>2231818</v>
      </c>
      <c r="V237" s="646">
        <f t="shared" si="128"/>
        <v>431818</v>
      </c>
      <c r="W237" s="581">
        <v>43580</v>
      </c>
      <c r="X237" s="488">
        <v>7259090</v>
      </c>
      <c r="Y237" s="488"/>
      <c r="Z237" s="488"/>
      <c r="AA237" s="488"/>
      <c r="AB237" s="492"/>
      <c r="AC237" s="492"/>
      <c r="AD237" s="493"/>
      <c r="AE237" s="494">
        <f t="shared" si="130"/>
        <v>7259090</v>
      </c>
      <c r="AF237" s="621">
        <f t="shared" si="129"/>
        <v>0</v>
      </c>
    </row>
    <row r="238" spans="1:33" s="653" customFormat="1" ht="23.25" x14ac:dyDescent="0.35">
      <c r="A238" s="676">
        <f t="shared" si="132"/>
        <v>11</v>
      </c>
      <c r="B238" s="663">
        <v>43578</v>
      </c>
      <c r="C238" s="664">
        <f t="shared" si="133"/>
        <v>464</v>
      </c>
      <c r="D238" s="665" t="s">
        <v>58</v>
      </c>
      <c r="E238" s="666" t="s">
        <v>57</v>
      </c>
      <c r="F238" s="680">
        <v>2</v>
      </c>
      <c r="G238" s="668">
        <f t="shared" si="118"/>
        <v>2663636</v>
      </c>
      <c r="H238" s="669"/>
      <c r="I238" s="670">
        <f t="shared" si="119"/>
        <v>0</v>
      </c>
      <c r="J238" s="671">
        <v>2</v>
      </c>
      <c r="K238" s="670">
        <f t="shared" si="120"/>
        <v>4463636</v>
      </c>
      <c r="L238" s="672">
        <v>2</v>
      </c>
      <c r="M238" s="670">
        <f t="shared" si="121"/>
        <v>863636</v>
      </c>
      <c r="N238" s="679">
        <f t="shared" si="122"/>
        <v>6</v>
      </c>
      <c r="O238" s="674">
        <f t="shared" si="123"/>
        <v>7990908</v>
      </c>
      <c r="P238" s="674">
        <f t="shared" si="124"/>
        <v>240000</v>
      </c>
      <c r="Q238" s="675"/>
      <c r="S238" s="646">
        <f t="shared" si="125"/>
        <v>1331818</v>
      </c>
      <c r="T238" s="646">
        <f t="shared" si="126"/>
        <v>1931818</v>
      </c>
      <c r="U238" s="646">
        <f t="shared" si="127"/>
        <v>2231818</v>
      </c>
      <c r="V238" s="646">
        <f t="shared" si="128"/>
        <v>431818</v>
      </c>
      <c r="W238" s="581">
        <v>43580</v>
      </c>
      <c r="X238" s="488">
        <v>7990908</v>
      </c>
      <c r="Y238" s="488"/>
      <c r="Z238" s="488"/>
      <c r="AA238" s="488"/>
      <c r="AB238" s="492"/>
      <c r="AC238" s="492"/>
      <c r="AD238" s="493"/>
      <c r="AE238" s="494">
        <f t="shared" si="130"/>
        <v>7990908</v>
      </c>
      <c r="AF238" s="621">
        <f t="shared" si="129"/>
        <v>0</v>
      </c>
    </row>
    <row r="239" spans="1:33" s="653" customFormat="1" ht="23.25" x14ac:dyDescent="0.35">
      <c r="A239" s="676">
        <f t="shared" si="132"/>
        <v>12</v>
      </c>
      <c r="B239" s="663">
        <v>43578</v>
      </c>
      <c r="C239" s="664">
        <f t="shared" si="133"/>
        <v>465</v>
      </c>
      <c r="D239" s="665" t="s">
        <v>68</v>
      </c>
      <c r="E239" s="666" t="s">
        <v>57</v>
      </c>
      <c r="F239" s="680">
        <v>3</v>
      </c>
      <c r="G239" s="668">
        <f t="shared" si="118"/>
        <v>3995454</v>
      </c>
      <c r="H239" s="669">
        <v>1</v>
      </c>
      <c r="I239" s="670">
        <f t="shared" si="119"/>
        <v>1931818</v>
      </c>
      <c r="J239" s="671">
        <v>1</v>
      </c>
      <c r="K239" s="670">
        <f t="shared" si="120"/>
        <v>2231818</v>
      </c>
      <c r="L239" s="672"/>
      <c r="M239" s="670">
        <f t="shared" si="121"/>
        <v>0</v>
      </c>
      <c r="N239" s="679">
        <f t="shared" si="122"/>
        <v>5</v>
      </c>
      <c r="O239" s="674">
        <f t="shared" si="123"/>
        <v>8159090</v>
      </c>
      <c r="P239" s="674">
        <f t="shared" si="124"/>
        <v>200000</v>
      </c>
      <c r="Q239" s="675"/>
      <c r="S239" s="646">
        <f t="shared" si="125"/>
        <v>1331818</v>
      </c>
      <c r="T239" s="646">
        <f t="shared" si="126"/>
        <v>1931818</v>
      </c>
      <c r="U239" s="646">
        <f t="shared" si="127"/>
        <v>2231818</v>
      </c>
      <c r="V239" s="646">
        <f t="shared" si="128"/>
        <v>431818</v>
      </c>
      <c r="W239" s="581">
        <v>43580</v>
      </c>
      <c r="X239" s="488">
        <v>8159090</v>
      </c>
      <c r="Y239" s="488"/>
      <c r="Z239" s="488"/>
      <c r="AA239" s="488"/>
      <c r="AB239" s="492"/>
      <c r="AC239" s="492"/>
      <c r="AD239" s="493"/>
      <c r="AE239" s="494">
        <f t="shared" si="130"/>
        <v>8159090</v>
      </c>
      <c r="AF239" s="621">
        <f t="shared" si="129"/>
        <v>0</v>
      </c>
    </row>
    <row r="240" spans="1:33" s="653" customFormat="1" ht="23.25" x14ac:dyDescent="0.35">
      <c r="A240" s="676">
        <f t="shared" si="132"/>
        <v>13</v>
      </c>
      <c r="B240" s="663">
        <v>43578</v>
      </c>
      <c r="C240" s="664">
        <f t="shared" si="133"/>
        <v>466</v>
      </c>
      <c r="D240" s="665" t="s">
        <v>73</v>
      </c>
      <c r="E240" s="666" t="s">
        <v>57</v>
      </c>
      <c r="F240" s="680">
        <v>4</v>
      </c>
      <c r="G240" s="668">
        <f t="shared" si="118"/>
        <v>5327272</v>
      </c>
      <c r="H240" s="669"/>
      <c r="I240" s="670">
        <f t="shared" si="119"/>
        <v>0</v>
      </c>
      <c r="J240" s="671">
        <v>3</v>
      </c>
      <c r="K240" s="670">
        <f t="shared" si="120"/>
        <v>6695454</v>
      </c>
      <c r="L240" s="672"/>
      <c r="M240" s="670">
        <f t="shared" si="121"/>
        <v>0</v>
      </c>
      <c r="N240" s="679">
        <f t="shared" si="122"/>
        <v>7</v>
      </c>
      <c r="O240" s="674">
        <f t="shared" si="123"/>
        <v>12022726</v>
      </c>
      <c r="P240" s="674">
        <f t="shared" si="124"/>
        <v>280000</v>
      </c>
      <c r="Q240" s="675"/>
      <c r="S240" s="646">
        <f t="shared" si="125"/>
        <v>1331818</v>
      </c>
      <c r="T240" s="646">
        <f t="shared" si="126"/>
        <v>1931818</v>
      </c>
      <c r="U240" s="646">
        <f t="shared" si="127"/>
        <v>2231818</v>
      </c>
      <c r="V240" s="646">
        <f t="shared" si="128"/>
        <v>431818</v>
      </c>
      <c r="W240" s="581">
        <v>43580</v>
      </c>
      <c r="X240" s="488">
        <v>6750000</v>
      </c>
      <c r="Y240" s="581">
        <v>43587</v>
      </c>
      <c r="Z240" s="488">
        <v>5272726</v>
      </c>
      <c r="AA240" s="488"/>
      <c r="AB240" s="492"/>
      <c r="AC240" s="492"/>
      <c r="AD240" s="493"/>
      <c r="AE240" s="494">
        <f t="shared" si="130"/>
        <v>12022726</v>
      </c>
      <c r="AF240" s="621">
        <f t="shared" si="129"/>
        <v>0</v>
      </c>
    </row>
    <row r="241" spans="1:33" s="653" customFormat="1" ht="23.25" x14ac:dyDescent="0.35">
      <c r="A241" s="676">
        <f t="shared" si="132"/>
        <v>14</v>
      </c>
      <c r="B241" s="663">
        <v>43578</v>
      </c>
      <c r="C241" s="664">
        <f t="shared" si="133"/>
        <v>467</v>
      </c>
      <c r="D241" s="665" t="s">
        <v>71</v>
      </c>
      <c r="E241" s="666" t="s">
        <v>57</v>
      </c>
      <c r="F241" s="680">
        <v>3</v>
      </c>
      <c r="G241" s="668">
        <f t="shared" si="118"/>
        <v>3995454</v>
      </c>
      <c r="H241" s="669"/>
      <c r="I241" s="670">
        <f t="shared" si="119"/>
        <v>0</v>
      </c>
      <c r="J241" s="671">
        <v>2</v>
      </c>
      <c r="K241" s="670">
        <f t="shared" si="120"/>
        <v>4463636</v>
      </c>
      <c r="L241" s="672">
        <v>1</v>
      </c>
      <c r="M241" s="670">
        <f t="shared" si="121"/>
        <v>431818</v>
      </c>
      <c r="N241" s="679">
        <f t="shared" si="122"/>
        <v>6</v>
      </c>
      <c r="O241" s="674">
        <f t="shared" si="123"/>
        <v>8890908</v>
      </c>
      <c r="P241" s="674">
        <f t="shared" si="124"/>
        <v>240000</v>
      </c>
      <c r="Q241" s="675"/>
      <c r="S241" s="646">
        <f t="shared" si="125"/>
        <v>1331818</v>
      </c>
      <c r="T241" s="646">
        <f t="shared" si="126"/>
        <v>1931818</v>
      </c>
      <c r="U241" s="646">
        <f t="shared" si="127"/>
        <v>2231818</v>
      </c>
      <c r="V241" s="646">
        <f t="shared" si="128"/>
        <v>431818</v>
      </c>
      <c r="W241" s="581">
        <v>43580</v>
      </c>
      <c r="X241" s="488">
        <v>8890908</v>
      </c>
      <c r="Y241" s="488"/>
      <c r="Z241" s="488"/>
      <c r="AA241" s="488"/>
      <c r="AB241" s="492"/>
      <c r="AC241" s="492"/>
      <c r="AD241" s="493"/>
      <c r="AE241" s="494">
        <f t="shared" si="130"/>
        <v>8890908</v>
      </c>
      <c r="AF241" s="621">
        <f t="shared" si="129"/>
        <v>0</v>
      </c>
    </row>
    <row r="242" spans="1:33" s="653" customFormat="1" ht="23.25" x14ac:dyDescent="0.35">
      <c r="A242" s="676">
        <f t="shared" si="132"/>
        <v>15</v>
      </c>
      <c r="B242" s="663">
        <v>43578</v>
      </c>
      <c r="C242" s="664">
        <f t="shared" si="133"/>
        <v>468</v>
      </c>
      <c r="D242" s="665" t="s">
        <v>75</v>
      </c>
      <c r="E242" s="666" t="s">
        <v>57</v>
      </c>
      <c r="F242" s="680">
        <v>3</v>
      </c>
      <c r="G242" s="668">
        <f t="shared" si="118"/>
        <v>3995454</v>
      </c>
      <c r="H242" s="669"/>
      <c r="I242" s="670">
        <f t="shared" si="119"/>
        <v>0</v>
      </c>
      <c r="J242" s="671">
        <v>2</v>
      </c>
      <c r="K242" s="670">
        <f t="shared" si="120"/>
        <v>4463636</v>
      </c>
      <c r="L242" s="672">
        <v>1</v>
      </c>
      <c r="M242" s="670">
        <f t="shared" si="121"/>
        <v>431818</v>
      </c>
      <c r="N242" s="679">
        <f t="shared" si="122"/>
        <v>6</v>
      </c>
      <c r="O242" s="674">
        <f t="shared" si="123"/>
        <v>8890908</v>
      </c>
      <c r="P242" s="674">
        <f t="shared" si="124"/>
        <v>240000</v>
      </c>
      <c r="Q242" s="675"/>
      <c r="S242" s="646">
        <f t="shared" si="125"/>
        <v>1331818</v>
      </c>
      <c r="T242" s="646">
        <f t="shared" si="126"/>
        <v>1931818</v>
      </c>
      <c r="U242" s="646">
        <f t="shared" si="127"/>
        <v>2231818</v>
      </c>
      <c r="V242" s="646">
        <f t="shared" si="128"/>
        <v>431818</v>
      </c>
      <c r="W242" s="581">
        <v>43579</v>
      </c>
      <c r="X242" s="488">
        <v>5000000</v>
      </c>
      <c r="Y242" s="581">
        <v>43588</v>
      </c>
      <c r="Z242" s="488">
        <v>3890908</v>
      </c>
      <c r="AA242" s="488"/>
      <c r="AB242" s="492"/>
      <c r="AC242" s="492"/>
      <c r="AD242" s="493"/>
      <c r="AE242" s="494">
        <f t="shared" si="130"/>
        <v>8890908</v>
      </c>
      <c r="AF242" s="621">
        <f t="shared" si="129"/>
        <v>0</v>
      </c>
    </row>
    <row r="243" spans="1:33" s="653" customFormat="1" ht="24" thickBot="1" x14ac:dyDescent="0.4">
      <c r="A243" s="676"/>
      <c r="B243" s="693"/>
      <c r="C243" s="664"/>
      <c r="D243" s="694"/>
      <c r="E243" s="666"/>
      <c r="F243" s="680"/>
      <c r="G243" s="668">
        <f t="shared" si="118"/>
        <v>0</v>
      </c>
      <c r="H243" s="680"/>
      <c r="I243" s="670">
        <f t="shared" si="119"/>
        <v>0</v>
      </c>
      <c r="J243" s="680"/>
      <c r="K243" s="670">
        <f t="shared" si="120"/>
        <v>0</v>
      </c>
      <c r="L243" s="680"/>
      <c r="M243" s="670">
        <f t="shared" si="121"/>
        <v>0</v>
      </c>
      <c r="N243" s="673"/>
      <c r="O243" s="674"/>
      <c r="P243" s="674">
        <f t="shared" si="124"/>
        <v>0</v>
      </c>
      <c r="Q243" s="675"/>
      <c r="S243" s="646">
        <f t="shared" si="125"/>
        <v>1331818</v>
      </c>
      <c r="T243" s="646">
        <f t="shared" si="126"/>
        <v>1931818</v>
      </c>
      <c r="U243" s="646">
        <f t="shared" si="127"/>
        <v>2231818</v>
      </c>
      <c r="V243" s="646">
        <f t="shared" si="128"/>
        <v>431818</v>
      </c>
      <c r="W243" s="581"/>
      <c r="X243" s="488"/>
      <c r="Y243" s="491"/>
      <c r="Z243" s="488"/>
      <c r="AA243" s="488"/>
      <c r="AB243" s="492"/>
      <c r="AC243" s="492"/>
      <c r="AD243" s="493"/>
      <c r="AE243" s="494">
        <f t="shared" si="130"/>
        <v>0</v>
      </c>
      <c r="AF243" s="621"/>
    </row>
    <row r="244" spans="1:33" s="653" customFormat="1" ht="24" thickBot="1" x14ac:dyDescent="0.35">
      <c r="A244" s="2912" t="s">
        <v>60</v>
      </c>
      <c r="B244" s="2913"/>
      <c r="C244" s="2913"/>
      <c r="D244" s="2913"/>
      <c r="E244" s="2913"/>
      <c r="F244" s="695">
        <f t="shared" ref="F244:P244" si="134">SUM(F228:F243)</f>
        <v>58</v>
      </c>
      <c r="G244" s="695">
        <f t="shared" si="134"/>
        <v>77245444</v>
      </c>
      <c r="H244" s="695">
        <f t="shared" si="134"/>
        <v>7</v>
      </c>
      <c r="I244" s="695">
        <f t="shared" si="134"/>
        <v>13522726</v>
      </c>
      <c r="J244" s="695">
        <f t="shared" si="134"/>
        <v>46</v>
      </c>
      <c r="K244" s="695">
        <f t="shared" si="134"/>
        <v>102663628</v>
      </c>
      <c r="L244" s="695">
        <f t="shared" si="134"/>
        <v>14</v>
      </c>
      <c r="M244" s="695">
        <f t="shared" si="134"/>
        <v>6045452</v>
      </c>
      <c r="N244" s="695">
        <f t="shared" si="134"/>
        <v>125</v>
      </c>
      <c r="O244" s="695">
        <f t="shared" si="134"/>
        <v>199477250</v>
      </c>
      <c r="P244" s="695">
        <f t="shared" si="134"/>
        <v>5000000</v>
      </c>
      <c r="Q244" s="696"/>
      <c r="W244" s="624" t="s">
        <v>115</v>
      </c>
      <c r="X244" s="625">
        <f t="shared" ref="X244:AD244" si="135">SUM(X228:X234)</f>
        <v>97609080</v>
      </c>
      <c r="Y244" s="625">
        <f t="shared" si="135"/>
        <v>0</v>
      </c>
      <c r="Z244" s="625">
        <f t="shared" si="135"/>
        <v>0</v>
      </c>
      <c r="AA244" s="625">
        <f t="shared" si="135"/>
        <v>0</v>
      </c>
      <c r="AB244" s="625">
        <f t="shared" si="135"/>
        <v>0</v>
      </c>
      <c r="AC244" s="625">
        <f t="shared" si="135"/>
        <v>0</v>
      </c>
      <c r="AD244" s="625">
        <f t="shared" si="135"/>
        <v>0</v>
      </c>
      <c r="AE244" s="625">
        <f>SUM(AE228:AE243)</f>
        <v>182859070</v>
      </c>
      <c r="AF244" s="626">
        <f>SUM(AF228:AF243)</f>
        <v>16618180</v>
      </c>
    </row>
    <row r="245" spans="1:33" s="653" customFormat="1" ht="18.75" x14ac:dyDescent="0.2">
      <c r="A245" s="459" t="s">
        <v>61</v>
      </c>
      <c r="B245" s="459"/>
      <c r="C245" s="459"/>
      <c r="D245" s="459"/>
      <c r="E245" s="459"/>
      <c r="F245" s="697"/>
      <c r="G245" s="459"/>
      <c r="H245" s="459"/>
      <c r="I245" s="459"/>
      <c r="J245" s="459"/>
      <c r="K245" s="459"/>
      <c r="L245" s="459"/>
      <c r="M245" s="459"/>
      <c r="P245" s="698"/>
      <c r="W245" s="646"/>
      <c r="X245" s="646"/>
      <c r="Y245" s="646"/>
      <c r="Z245" s="646"/>
    </row>
    <row r="246" spans="1:33" s="653" customFormat="1" ht="18.75" x14ac:dyDescent="0.25">
      <c r="A246" s="459"/>
      <c r="B246" s="459"/>
      <c r="C246" s="699"/>
      <c r="D246" s="700"/>
      <c r="E246" s="459"/>
      <c r="F246" s="701"/>
      <c r="G246" s="702"/>
      <c r="H246" s="701"/>
      <c r="I246" s="703"/>
      <c r="J246" s="701"/>
      <c r="K246" s="702"/>
      <c r="L246" s="701"/>
      <c r="M246" s="459"/>
      <c r="N246" s="697"/>
      <c r="O246" s="2914" t="s">
        <v>62</v>
      </c>
      <c r="P246" s="2914"/>
      <c r="Q246" s="2914"/>
      <c r="W246" s="646"/>
      <c r="X246" s="646"/>
      <c r="Y246" s="646"/>
      <c r="Z246" s="646"/>
    </row>
    <row r="247" spans="1:33" s="653" customFormat="1" ht="18.75" x14ac:dyDescent="0.25">
      <c r="A247" s="459"/>
      <c r="B247" s="459"/>
      <c r="C247" s="459"/>
      <c r="D247" s="459"/>
      <c r="E247" s="459"/>
      <c r="F247" s="704"/>
      <c r="G247" s="459"/>
      <c r="H247" s="704"/>
      <c r="I247" s="459"/>
      <c r="J247" s="704"/>
      <c r="K247" s="459"/>
      <c r="L247" s="704"/>
      <c r="M247" s="459"/>
      <c r="N247" s="704"/>
      <c r="O247" s="704"/>
      <c r="P247" s="704"/>
      <c r="Q247" s="704"/>
      <c r="W247" s="646"/>
      <c r="X247" s="646"/>
      <c r="Y247" s="646"/>
      <c r="Z247" s="646"/>
    </row>
    <row r="248" spans="1:33" s="653" customFormat="1" ht="15.75" x14ac:dyDescent="0.25">
      <c r="A248" s="459"/>
      <c r="B248" s="459"/>
      <c r="C248" s="459"/>
      <c r="D248" s="459"/>
      <c r="E248" s="459"/>
      <c r="F248" s="705"/>
      <c r="G248" s="459"/>
      <c r="H248" s="705"/>
      <c r="I248" s="459"/>
      <c r="J248" s="705"/>
      <c r="K248" s="459"/>
      <c r="L248" s="705"/>
      <c r="M248" s="459"/>
      <c r="N248" s="459"/>
      <c r="O248" s="652"/>
      <c r="P248" s="652"/>
      <c r="Q248" s="652"/>
    </row>
    <row r="249" spans="1:33" s="653" customFormat="1" ht="15.75" x14ac:dyDescent="0.25">
      <c r="A249" s="459"/>
      <c r="B249" s="459"/>
      <c r="C249" s="459"/>
      <c r="D249" s="459"/>
      <c r="E249" s="459"/>
      <c r="F249" s="459"/>
      <c r="G249" s="459"/>
      <c r="H249" s="459"/>
      <c r="I249" s="459"/>
      <c r="J249" s="459"/>
      <c r="K249" s="459"/>
      <c r="L249" s="459"/>
      <c r="M249" s="459"/>
      <c r="N249" s="459"/>
      <c r="O249" s="652"/>
      <c r="P249" s="652"/>
      <c r="Q249" s="652"/>
    </row>
    <row r="250" spans="1:33" s="653" customFormat="1" ht="15.75" x14ac:dyDescent="0.25">
      <c r="A250" s="459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2915" t="s">
        <v>63</v>
      </c>
      <c r="P250" s="2915"/>
      <c r="Q250" s="2915"/>
    </row>
    <row r="251" spans="1:33" s="653" customFormat="1" ht="15.75" x14ac:dyDescent="0.25">
      <c r="A251" s="459"/>
      <c r="B251" s="459"/>
      <c r="C251" s="459"/>
      <c r="D251" s="459"/>
      <c r="E251" s="459"/>
      <c r="F251" s="459"/>
      <c r="G251" s="459"/>
      <c r="H251" s="459"/>
      <c r="I251" s="459"/>
      <c r="J251" s="459"/>
      <c r="K251" s="459"/>
      <c r="L251" s="459"/>
      <c r="M251" s="459"/>
      <c r="N251" s="459"/>
      <c r="O251" s="2914" t="s">
        <v>64</v>
      </c>
      <c r="P251" s="2914"/>
      <c r="Q251" s="2914"/>
    </row>
    <row r="252" spans="1:33" s="653" customFormat="1" ht="23.25" x14ac:dyDescent="0.35">
      <c r="A252" s="2928"/>
      <c r="B252" s="2928"/>
      <c r="C252" s="2928"/>
      <c r="D252" s="2928"/>
      <c r="E252" s="2928"/>
      <c r="F252" s="2929"/>
      <c r="G252" s="2929"/>
      <c r="H252" s="2929"/>
      <c r="I252" s="2929"/>
      <c r="J252" s="2929"/>
      <c r="K252" s="2929"/>
      <c r="L252" s="2929"/>
      <c r="M252" s="2929"/>
      <c r="N252" s="2930"/>
      <c r="O252" s="2930"/>
      <c r="P252" s="2930"/>
      <c r="Q252" s="707"/>
      <c r="R252" s="457"/>
      <c r="S252" s="457"/>
      <c r="T252" s="457"/>
      <c r="U252" s="457"/>
      <c r="V252" s="457"/>
    </row>
    <row r="253" spans="1:33" s="653" customFormat="1" ht="23.25" x14ac:dyDescent="0.35">
      <c r="A253" s="2928"/>
      <c r="B253" s="2928"/>
      <c r="C253" s="2928"/>
      <c r="D253" s="2928"/>
      <c r="E253" s="2928"/>
      <c r="F253" s="2931"/>
      <c r="G253" s="2931"/>
      <c r="H253" s="2931"/>
      <c r="I253" s="2931"/>
      <c r="J253" s="2931"/>
      <c r="K253" s="2931"/>
      <c r="L253" s="2931"/>
      <c r="M253" s="2931"/>
      <c r="N253" s="2930"/>
      <c r="O253" s="2930"/>
      <c r="P253" s="2930"/>
      <c r="Q253" s="2930"/>
      <c r="R253" s="457"/>
      <c r="S253" s="457"/>
      <c r="T253" s="457"/>
      <c r="U253" s="457"/>
      <c r="V253" s="457"/>
    </row>
    <row r="254" spans="1:33" s="653" customFormat="1" ht="23.25" x14ac:dyDescent="0.35">
      <c r="A254" s="2928"/>
      <c r="B254" s="2928"/>
      <c r="C254" s="2928"/>
      <c r="D254" s="2928"/>
      <c r="E254" s="2928"/>
      <c r="F254" s="708"/>
      <c r="G254" s="708"/>
      <c r="H254" s="708"/>
      <c r="I254" s="708"/>
      <c r="J254" s="708"/>
      <c r="K254" s="708"/>
      <c r="L254" s="708"/>
      <c r="M254" s="708"/>
      <c r="N254" s="2930"/>
      <c r="O254" s="2930"/>
      <c r="P254" s="2930"/>
      <c r="Q254" s="2930"/>
      <c r="R254" s="457"/>
      <c r="S254" s="457"/>
      <c r="T254" s="457"/>
      <c r="U254" s="457"/>
      <c r="V254" s="457"/>
      <c r="AG254" s="457"/>
    </row>
    <row r="255" spans="1:33" s="653" customFormat="1" ht="18.75" x14ac:dyDescent="0.3">
      <c r="A255" s="709"/>
      <c r="B255" s="709"/>
      <c r="C255" s="641"/>
      <c r="D255" s="709"/>
      <c r="E255" s="709"/>
      <c r="F255" s="709"/>
      <c r="G255" s="709"/>
      <c r="H255" s="709"/>
      <c r="I255" s="709"/>
      <c r="J255" s="709"/>
      <c r="K255" s="709"/>
      <c r="L255" s="709"/>
      <c r="M255" s="709"/>
      <c r="N255" s="710"/>
      <c r="O255" s="711"/>
      <c r="P255" s="710"/>
      <c r="Q255" s="710"/>
      <c r="R255" s="647"/>
      <c r="S255" s="647"/>
      <c r="T255" s="647"/>
      <c r="U255" s="647"/>
      <c r="V255" s="647"/>
      <c r="Z255" s="459"/>
      <c r="AA255" s="459"/>
      <c r="AB255" s="459"/>
      <c r="AC255" s="459"/>
      <c r="AD255" s="459"/>
      <c r="AE255" s="459"/>
      <c r="AF255" s="459"/>
      <c r="AG255" s="647"/>
    </row>
    <row r="256" spans="1:33" s="653" customFormat="1" ht="18.75" x14ac:dyDescent="0.3">
      <c r="A256" s="709"/>
      <c r="B256" s="709"/>
      <c r="C256" s="709"/>
      <c r="D256" s="709"/>
      <c r="E256" s="709"/>
      <c r="F256" s="709"/>
      <c r="G256" s="709"/>
      <c r="H256" s="709"/>
      <c r="I256" s="709"/>
      <c r="J256" s="709"/>
      <c r="K256" s="709"/>
      <c r="L256" s="709"/>
      <c r="M256" s="709"/>
      <c r="N256" s="710"/>
      <c r="O256" s="710"/>
      <c r="P256" s="710"/>
      <c r="Q256" s="710"/>
      <c r="R256" s="647"/>
      <c r="S256" s="647"/>
      <c r="T256" s="647"/>
      <c r="U256" s="647"/>
      <c r="V256" s="647"/>
      <c r="Z256" s="459"/>
      <c r="AA256" s="459"/>
      <c r="AB256" s="459"/>
      <c r="AC256" s="459"/>
      <c r="AD256" s="459"/>
      <c r="AE256" s="459"/>
      <c r="AF256" s="459"/>
      <c r="AG256" s="647"/>
    </row>
    <row r="257" spans="1:33" s="653" customFormat="1" ht="18.75" x14ac:dyDescent="0.3">
      <c r="A257" s="709"/>
      <c r="B257" s="709"/>
      <c r="C257" s="709"/>
      <c r="D257" s="709"/>
      <c r="E257" s="709"/>
      <c r="F257" s="709"/>
      <c r="G257" s="709"/>
      <c r="H257" s="709"/>
      <c r="I257" s="709"/>
      <c r="J257" s="709"/>
      <c r="K257" s="709"/>
      <c r="L257" s="709"/>
      <c r="M257" s="709"/>
      <c r="N257" s="710"/>
      <c r="O257" s="710"/>
      <c r="P257" s="710"/>
      <c r="Q257" s="710"/>
      <c r="R257" s="647"/>
      <c r="S257" s="647"/>
      <c r="T257" s="647"/>
      <c r="U257" s="647"/>
      <c r="V257" s="647"/>
      <c r="Z257" s="459"/>
      <c r="AA257" s="459"/>
      <c r="AB257" s="459"/>
      <c r="AC257" s="459"/>
      <c r="AD257" s="459"/>
      <c r="AE257" s="459"/>
      <c r="AF257" s="459"/>
      <c r="AG257" s="647"/>
    </row>
    <row r="258" spans="1:33" s="653" customFormat="1" ht="18.75" x14ac:dyDescent="0.3">
      <c r="A258" s="709"/>
      <c r="B258" s="709"/>
      <c r="C258" s="709"/>
      <c r="D258" s="709"/>
      <c r="E258" s="709"/>
      <c r="F258" s="709"/>
      <c r="G258" s="709"/>
      <c r="H258" s="709"/>
      <c r="I258" s="709"/>
      <c r="J258" s="709"/>
      <c r="K258" s="709"/>
      <c r="L258" s="709"/>
      <c r="M258" s="709"/>
      <c r="N258" s="710"/>
      <c r="O258" s="710"/>
      <c r="P258" s="710"/>
      <c r="Q258" s="710"/>
      <c r="R258" s="647"/>
      <c r="S258" s="647"/>
      <c r="T258" s="647"/>
      <c r="U258" s="647"/>
      <c r="V258" s="647"/>
      <c r="Z258" s="459"/>
      <c r="AA258" s="459"/>
      <c r="AB258" s="459"/>
      <c r="AC258" s="459"/>
      <c r="AD258" s="459"/>
      <c r="AE258" s="459"/>
      <c r="AF258" s="459"/>
      <c r="AG258" s="647"/>
    </row>
    <row r="259" spans="1:33" s="653" customFormat="1" ht="18.75" x14ac:dyDescent="0.3">
      <c r="A259" s="709"/>
      <c r="B259" s="709"/>
      <c r="C259" s="709"/>
      <c r="D259" s="709"/>
      <c r="E259" s="709"/>
      <c r="F259" s="709"/>
      <c r="G259" s="709"/>
      <c r="H259" s="709"/>
      <c r="I259" s="709"/>
      <c r="J259" s="709"/>
      <c r="K259" s="709"/>
      <c r="L259" s="709"/>
      <c r="M259" s="709"/>
      <c r="N259" s="710"/>
      <c r="O259" s="710"/>
      <c r="P259" s="710"/>
      <c r="Q259" s="710"/>
      <c r="R259" s="647"/>
      <c r="S259" s="647"/>
      <c r="T259" s="647"/>
      <c r="U259" s="647"/>
      <c r="V259" s="647"/>
      <c r="Z259" s="459"/>
      <c r="AA259" s="459"/>
      <c r="AB259" s="459"/>
      <c r="AC259" s="459"/>
      <c r="AD259" s="459"/>
      <c r="AE259" s="459"/>
      <c r="AF259" s="459"/>
      <c r="AG259" s="647"/>
    </row>
    <row r="260" spans="1:33" s="653" customFormat="1" ht="18.75" x14ac:dyDescent="0.3">
      <c r="A260" s="709"/>
      <c r="B260" s="709"/>
      <c r="C260" s="709"/>
      <c r="D260" s="709"/>
      <c r="E260" s="709"/>
      <c r="F260" s="709"/>
      <c r="G260" s="712"/>
      <c r="H260" s="712"/>
      <c r="I260" s="709"/>
      <c r="J260" s="709"/>
      <c r="K260" s="709"/>
      <c r="L260" s="709"/>
      <c r="M260" s="709"/>
      <c r="N260" s="713"/>
      <c r="O260" s="713"/>
      <c r="P260" s="2933"/>
      <c r="Q260" s="2933"/>
      <c r="R260" s="647"/>
      <c r="S260" s="647"/>
      <c r="T260" s="647"/>
      <c r="U260" s="647"/>
      <c r="V260" s="647"/>
      <c r="Z260" s="459"/>
      <c r="AA260" s="459"/>
      <c r="AB260" s="459"/>
      <c r="AC260" s="459"/>
      <c r="AD260" s="459"/>
      <c r="AE260" s="459"/>
      <c r="AF260" s="459"/>
      <c r="AG260" s="647"/>
    </row>
    <row r="261" spans="1:33" s="653" customFormat="1" ht="18.75" x14ac:dyDescent="0.2">
      <c r="A261" s="2928"/>
      <c r="B261" s="2928"/>
      <c r="C261" s="2928"/>
      <c r="D261" s="2928"/>
      <c r="E261" s="2928"/>
      <c r="F261" s="2929"/>
      <c r="G261" s="2929"/>
      <c r="H261" s="2929"/>
      <c r="I261" s="2929"/>
      <c r="J261" s="2929"/>
      <c r="K261" s="2929"/>
      <c r="L261" s="2929"/>
      <c r="M261" s="2929"/>
      <c r="N261" s="2930"/>
      <c r="O261" s="2930"/>
      <c r="P261" s="2930"/>
      <c r="Q261" s="707"/>
      <c r="R261" s="647"/>
      <c r="S261" s="647"/>
      <c r="T261" s="647"/>
      <c r="U261" s="647"/>
      <c r="V261" s="647"/>
      <c r="Z261" s="459"/>
      <c r="AA261" s="459"/>
      <c r="AB261" s="459"/>
      <c r="AC261" s="459"/>
      <c r="AD261" s="459"/>
      <c r="AE261" s="459"/>
      <c r="AF261" s="459"/>
      <c r="AG261" s="647"/>
    </row>
    <row r="262" spans="1:33" s="653" customFormat="1" ht="18.75" x14ac:dyDescent="0.3">
      <c r="A262" s="2928"/>
      <c r="B262" s="2928"/>
      <c r="C262" s="2928"/>
      <c r="D262" s="2928"/>
      <c r="E262" s="2928"/>
      <c r="F262" s="2931"/>
      <c r="G262" s="2931"/>
      <c r="H262" s="2931"/>
      <c r="I262" s="2931"/>
      <c r="J262" s="2931"/>
      <c r="K262" s="2931"/>
      <c r="L262" s="2931"/>
      <c r="M262" s="2931"/>
      <c r="N262" s="2930"/>
      <c r="O262" s="2930"/>
      <c r="P262" s="2930"/>
      <c r="Q262" s="2930"/>
      <c r="R262" s="647"/>
      <c r="S262" s="647"/>
      <c r="T262" s="647"/>
      <c r="U262" s="647"/>
      <c r="V262" s="647"/>
      <c r="Z262" s="459"/>
      <c r="AA262" s="459"/>
      <c r="AB262" s="459"/>
      <c r="AC262" s="459"/>
      <c r="AD262" s="459"/>
      <c r="AE262" s="459"/>
      <c r="AF262" s="459"/>
      <c r="AG262" s="647"/>
    </row>
    <row r="263" spans="1:33" s="653" customFormat="1" ht="18.75" x14ac:dyDescent="0.3">
      <c r="A263" s="2928"/>
      <c r="B263" s="2928"/>
      <c r="C263" s="2928"/>
      <c r="D263" s="2928"/>
      <c r="E263" s="2928"/>
      <c r="F263" s="708"/>
      <c r="G263" s="708"/>
      <c r="H263" s="708"/>
      <c r="I263" s="708"/>
      <c r="J263" s="708"/>
      <c r="K263" s="708"/>
      <c r="L263" s="708"/>
      <c r="M263" s="708"/>
      <c r="N263" s="2930"/>
      <c r="O263" s="2930"/>
      <c r="P263" s="2930"/>
      <c r="Q263" s="2930"/>
      <c r="R263" s="647"/>
      <c r="S263" s="647"/>
      <c r="T263" s="647"/>
      <c r="U263" s="647"/>
      <c r="V263" s="647"/>
      <c r="Z263" s="459"/>
      <c r="AA263" s="459"/>
      <c r="AB263" s="459"/>
      <c r="AC263" s="459"/>
      <c r="AD263" s="459"/>
      <c r="AE263" s="459"/>
      <c r="AF263" s="459"/>
      <c r="AG263" s="647"/>
    </row>
    <row r="264" spans="1:33" s="653" customFormat="1" ht="18.75" x14ac:dyDescent="0.3">
      <c r="A264" s="634"/>
      <c r="B264" s="635"/>
      <c r="C264" s="714"/>
      <c r="D264" s="637"/>
      <c r="E264" s="638"/>
      <c r="F264" s="639"/>
      <c r="G264" s="640"/>
      <c r="H264" s="641"/>
      <c r="I264" s="642"/>
      <c r="J264" s="643"/>
      <c r="K264" s="642"/>
      <c r="L264" s="644"/>
      <c r="M264" s="642"/>
      <c r="N264" s="645"/>
      <c r="O264" s="646"/>
      <c r="P264" s="646"/>
      <c r="Q264" s="646"/>
      <c r="R264" s="647"/>
      <c r="S264" s="646"/>
      <c r="T264" s="646"/>
      <c r="U264" s="646"/>
      <c r="V264" s="646"/>
      <c r="Z264" s="459"/>
      <c r="AA264" s="459"/>
      <c r="AB264" s="459"/>
      <c r="AC264" s="459"/>
      <c r="AD264" s="459"/>
      <c r="AE264" s="459"/>
      <c r="AF264" s="459"/>
      <c r="AG264" s="647"/>
    </row>
    <row r="265" spans="1:33" s="653" customFormat="1" ht="18.75" x14ac:dyDescent="0.3">
      <c r="A265" s="634"/>
      <c r="B265" s="635"/>
      <c r="C265" s="715"/>
      <c r="D265" s="637"/>
      <c r="E265" s="638"/>
      <c r="F265" s="639"/>
      <c r="G265" s="640"/>
      <c r="H265" s="641"/>
      <c r="I265" s="642"/>
      <c r="J265" s="643"/>
      <c r="K265" s="642"/>
      <c r="L265" s="644"/>
      <c r="M265" s="642"/>
      <c r="N265" s="645"/>
      <c r="O265" s="646"/>
      <c r="P265" s="646"/>
      <c r="Q265" s="646"/>
      <c r="R265" s="647"/>
      <c r="S265" s="646"/>
      <c r="T265" s="646"/>
      <c r="U265" s="646"/>
      <c r="V265" s="646"/>
      <c r="Z265" s="459"/>
      <c r="AA265" s="459"/>
      <c r="AB265" s="459"/>
      <c r="AC265" s="459"/>
      <c r="AD265" s="459"/>
      <c r="AE265" s="459"/>
      <c r="AF265" s="459"/>
      <c r="AG265" s="647"/>
    </row>
    <row r="266" spans="1:33" s="653" customFormat="1" ht="18.75" x14ac:dyDescent="0.3">
      <c r="A266" s="634"/>
      <c r="B266" s="635"/>
      <c r="C266" s="715"/>
      <c r="D266" s="637"/>
      <c r="E266" s="638"/>
      <c r="F266" s="639"/>
      <c r="G266" s="640"/>
      <c r="H266" s="641"/>
      <c r="I266" s="642"/>
      <c r="J266" s="643"/>
      <c r="K266" s="642"/>
      <c r="L266" s="644"/>
      <c r="M266" s="642"/>
      <c r="N266" s="645"/>
      <c r="O266" s="646"/>
      <c r="P266" s="646"/>
      <c r="Q266" s="646"/>
      <c r="R266" s="647"/>
      <c r="S266" s="646"/>
      <c r="T266" s="646"/>
      <c r="U266" s="646"/>
      <c r="V266" s="646"/>
      <c r="Z266" s="459"/>
      <c r="AA266" s="459"/>
      <c r="AB266" s="459"/>
      <c r="AC266" s="459"/>
      <c r="AD266" s="459"/>
      <c r="AE266" s="459"/>
      <c r="AF266" s="459"/>
      <c r="AG266" s="647"/>
    </row>
    <row r="267" spans="1:33" s="653" customFormat="1" ht="18.75" x14ac:dyDescent="0.3">
      <c r="A267" s="634"/>
      <c r="B267" s="635"/>
      <c r="C267" s="715"/>
      <c r="D267" s="637"/>
      <c r="E267" s="638"/>
      <c r="F267" s="639"/>
      <c r="G267" s="640"/>
      <c r="H267" s="641"/>
      <c r="I267" s="642"/>
      <c r="J267" s="643"/>
      <c r="K267" s="642"/>
      <c r="L267" s="644"/>
      <c r="M267" s="642"/>
      <c r="N267" s="645"/>
      <c r="O267" s="646"/>
      <c r="P267" s="646"/>
      <c r="Q267" s="646"/>
      <c r="R267" s="647"/>
      <c r="S267" s="646"/>
      <c r="T267" s="646"/>
      <c r="U267" s="646"/>
      <c r="V267" s="646"/>
      <c r="Z267" s="459"/>
      <c r="AA267" s="459"/>
      <c r="AB267" s="459"/>
      <c r="AC267" s="459"/>
      <c r="AD267" s="459"/>
      <c r="AE267" s="459"/>
      <c r="AF267" s="459"/>
      <c r="AG267" s="647"/>
    </row>
    <row r="268" spans="1:33" s="653" customFormat="1" ht="18.75" x14ac:dyDescent="0.3">
      <c r="A268" s="634"/>
      <c r="B268" s="634"/>
      <c r="C268" s="708"/>
      <c r="D268" s="716"/>
      <c r="E268" s="638"/>
      <c r="F268" s="639"/>
      <c r="G268" s="639"/>
      <c r="H268" s="639"/>
      <c r="I268" s="639"/>
      <c r="J268" s="639"/>
      <c r="K268" s="639"/>
      <c r="L268" s="639"/>
      <c r="M268" s="639"/>
      <c r="N268" s="645"/>
      <c r="O268" s="646"/>
      <c r="P268" s="646"/>
      <c r="Q268" s="646"/>
      <c r="R268" s="647"/>
      <c r="S268" s="646"/>
      <c r="T268" s="646"/>
      <c r="U268" s="646"/>
      <c r="V268" s="646"/>
      <c r="Z268" s="459"/>
      <c r="AA268" s="459"/>
      <c r="AB268" s="459"/>
      <c r="AC268" s="459"/>
      <c r="AD268" s="459"/>
      <c r="AE268" s="459"/>
      <c r="AF268" s="459"/>
      <c r="AG268" s="647"/>
    </row>
    <row r="269" spans="1:33" s="653" customFormat="1" ht="18.75" x14ac:dyDescent="0.3">
      <c r="A269" s="2931"/>
      <c r="B269" s="2931"/>
      <c r="C269" s="2931"/>
      <c r="D269" s="2931"/>
      <c r="E269" s="2931"/>
      <c r="F269" s="717"/>
      <c r="G269" s="717"/>
      <c r="H269" s="717"/>
      <c r="I269" s="717"/>
      <c r="J269" s="717"/>
      <c r="K269" s="717"/>
      <c r="L269" s="717"/>
      <c r="M269" s="717"/>
      <c r="N269" s="717"/>
      <c r="O269" s="717"/>
      <c r="P269" s="717"/>
      <c r="Q269" s="717"/>
      <c r="R269" s="647"/>
      <c r="S269" s="646"/>
      <c r="T269" s="646"/>
      <c r="U269" s="646"/>
      <c r="V269" s="646"/>
      <c r="Z269" s="459"/>
      <c r="AA269" s="459"/>
      <c r="AB269" s="459"/>
      <c r="AC269" s="459"/>
      <c r="AD269" s="459"/>
      <c r="AE269" s="459"/>
      <c r="AF269" s="459"/>
      <c r="AG269" s="647"/>
    </row>
    <row r="270" spans="1:33" s="653" customFormat="1" ht="18.75" x14ac:dyDescent="0.3">
      <c r="A270" s="718"/>
      <c r="B270" s="709"/>
      <c r="C270" s="709"/>
      <c r="D270" s="709"/>
      <c r="E270" s="709"/>
      <c r="F270" s="719"/>
      <c r="G270" s="709"/>
      <c r="H270" s="709"/>
      <c r="I270" s="709"/>
      <c r="J270" s="709"/>
      <c r="K270" s="709"/>
      <c r="L270" s="709"/>
      <c r="M270" s="709"/>
      <c r="N270" s="710"/>
      <c r="O270" s="720"/>
      <c r="P270" s="710"/>
      <c r="Q270" s="710"/>
      <c r="R270" s="647"/>
      <c r="S270" s="646"/>
      <c r="T270" s="646"/>
      <c r="U270" s="646"/>
      <c r="V270" s="646"/>
      <c r="Z270" s="459"/>
      <c r="AA270" s="459"/>
      <c r="AB270" s="459"/>
      <c r="AC270" s="459"/>
      <c r="AD270" s="459"/>
      <c r="AE270" s="459"/>
      <c r="AF270" s="459"/>
      <c r="AG270" s="647"/>
    </row>
    <row r="271" spans="1:33" s="653" customFormat="1" ht="18.75" x14ac:dyDescent="0.3">
      <c r="A271" s="718"/>
      <c r="B271" s="709"/>
      <c r="C271" s="709"/>
      <c r="D271" s="709"/>
      <c r="E271" s="709"/>
      <c r="F271" s="719"/>
      <c r="G271" s="709"/>
      <c r="H271" s="709"/>
      <c r="I271" s="709"/>
      <c r="J271" s="709"/>
      <c r="K271" s="709"/>
      <c r="L271" s="709"/>
      <c r="M271" s="709"/>
      <c r="N271" s="710"/>
      <c r="O271" s="720"/>
      <c r="P271" s="710"/>
      <c r="Q271" s="710"/>
      <c r="R271" s="647"/>
      <c r="S271" s="646"/>
      <c r="T271" s="646"/>
      <c r="U271" s="646"/>
      <c r="V271" s="646"/>
      <c r="Z271" s="459"/>
      <c r="AA271" s="459"/>
      <c r="AB271" s="459"/>
      <c r="AC271" s="459"/>
      <c r="AD271" s="459"/>
      <c r="AE271" s="459"/>
      <c r="AF271" s="459"/>
      <c r="AG271" s="647"/>
    </row>
    <row r="272" spans="1:33" s="653" customFormat="1" ht="18.75" x14ac:dyDescent="0.3">
      <c r="A272" s="718"/>
      <c r="B272" s="709"/>
      <c r="C272" s="709"/>
      <c r="D272" s="709"/>
      <c r="E272" s="709"/>
      <c r="F272" s="719"/>
      <c r="G272" s="709"/>
      <c r="H272" s="709"/>
      <c r="I272" s="709"/>
      <c r="J272" s="709"/>
      <c r="K272" s="709"/>
      <c r="L272" s="709"/>
      <c r="M272" s="709"/>
      <c r="N272" s="710"/>
      <c r="O272" s="720"/>
      <c r="P272" s="710"/>
      <c r="Q272" s="710"/>
      <c r="R272" s="647"/>
      <c r="S272" s="646"/>
      <c r="T272" s="646"/>
      <c r="U272" s="646"/>
      <c r="V272" s="646"/>
      <c r="Z272" s="459"/>
      <c r="AA272" s="459"/>
      <c r="AB272" s="459"/>
      <c r="AC272" s="459"/>
      <c r="AD272" s="459"/>
      <c r="AE272" s="459"/>
      <c r="AF272" s="459"/>
      <c r="AG272" s="647"/>
    </row>
    <row r="273" spans="1:39" s="653" customFormat="1" ht="18.75" x14ac:dyDescent="0.3">
      <c r="A273" s="718"/>
      <c r="B273" s="709"/>
      <c r="C273" s="709"/>
      <c r="D273" s="709"/>
      <c r="E273" s="709"/>
      <c r="F273" s="719"/>
      <c r="G273" s="709"/>
      <c r="H273" s="709"/>
      <c r="I273" s="709"/>
      <c r="J273" s="709"/>
      <c r="K273" s="709"/>
      <c r="L273" s="709"/>
      <c r="M273" s="709"/>
      <c r="N273" s="710"/>
      <c r="O273" s="720"/>
      <c r="P273" s="710"/>
      <c r="Q273" s="710"/>
      <c r="R273" s="647"/>
      <c r="S273" s="646"/>
      <c r="T273" s="646"/>
      <c r="U273" s="646"/>
      <c r="V273" s="646"/>
      <c r="Z273" s="459"/>
      <c r="AA273" s="459"/>
      <c r="AB273" s="459"/>
      <c r="AC273" s="459"/>
      <c r="AD273" s="459"/>
      <c r="AE273" s="459"/>
      <c r="AF273" s="459"/>
      <c r="AG273" s="647"/>
    </row>
    <row r="274" spans="1:39" s="653" customFormat="1" ht="18.75" x14ac:dyDescent="0.3">
      <c r="A274" s="718"/>
      <c r="B274" s="709"/>
      <c r="C274" s="709"/>
      <c r="D274" s="709"/>
      <c r="E274" s="709"/>
      <c r="F274" s="719"/>
      <c r="G274" s="709"/>
      <c r="H274" s="709"/>
      <c r="I274" s="709"/>
      <c r="J274" s="709"/>
      <c r="K274" s="709"/>
      <c r="L274" s="709"/>
      <c r="M274" s="709"/>
      <c r="N274" s="710"/>
      <c r="O274" s="720"/>
      <c r="P274" s="710"/>
      <c r="Q274" s="710"/>
      <c r="R274" s="647"/>
      <c r="S274" s="646"/>
      <c r="T274" s="646"/>
      <c r="U274" s="646"/>
      <c r="V274" s="646"/>
      <c r="Z274" s="459"/>
      <c r="AA274" s="459"/>
      <c r="AB274" s="459"/>
      <c r="AC274" s="459"/>
      <c r="AD274" s="459"/>
      <c r="AE274" s="459"/>
      <c r="AF274" s="459"/>
      <c r="AG274" s="647"/>
      <c r="AJ274" s="2932"/>
      <c r="AK274" s="2932"/>
      <c r="AL274" s="2932"/>
      <c r="AM274" s="2932"/>
    </row>
    <row r="275" spans="1:39" s="653" customFormat="1" ht="18.75" x14ac:dyDescent="0.3">
      <c r="A275" s="718"/>
      <c r="B275" s="709"/>
      <c r="C275" s="709"/>
      <c r="D275" s="709"/>
      <c r="E275" s="709"/>
      <c r="F275" s="719"/>
      <c r="G275" s="709"/>
      <c r="H275" s="709"/>
      <c r="I275" s="709"/>
      <c r="J275" s="709"/>
      <c r="K275" s="709"/>
      <c r="L275" s="709"/>
      <c r="M275" s="709"/>
      <c r="N275" s="710"/>
      <c r="O275" s="720"/>
      <c r="P275" s="710"/>
      <c r="Q275" s="710"/>
      <c r="R275" s="647"/>
      <c r="S275" s="646"/>
      <c r="T275" s="646"/>
      <c r="U275" s="646"/>
      <c r="V275" s="646"/>
      <c r="Z275" s="459"/>
      <c r="AA275" s="459"/>
      <c r="AB275" s="459"/>
      <c r="AC275" s="459"/>
      <c r="AD275" s="459"/>
      <c r="AE275" s="459"/>
      <c r="AF275" s="459"/>
      <c r="AG275" s="647"/>
      <c r="AJ275" s="2932"/>
      <c r="AK275" s="2932"/>
      <c r="AL275" s="2932"/>
      <c r="AM275" s="2932"/>
    </row>
    <row r="276" spans="1:39" s="653" customFormat="1" ht="27.75" x14ac:dyDescent="0.4">
      <c r="A276" s="718"/>
      <c r="B276" s="709"/>
      <c r="C276" s="709"/>
      <c r="D276" s="709"/>
      <c r="E276" s="709"/>
      <c r="F276" s="719"/>
      <c r="G276" s="709"/>
      <c r="H276" s="709"/>
      <c r="I276" s="709"/>
      <c r="J276" s="709"/>
      <c r="K276" s="709"/>
      <c r="L276" s="709"/>
      <c r="M276" s="709"/>
      <c r="N276" s="710"/>
      <c r="O276" s="720"/>
      <c r="P276" s="710"/>
      <c r="Q276" s="710"/>
      <c r="R276" s="647"/>
      <c r="S276" s="646"/>
      <c r="T276" s="646"/>
      <c r="U276" s="646"/>
      <c r="V276" s="646"/>
      <c r="Z276" s="459"/>
      <c r="AA276" s="459"/>
      <c r="AB276" s="459"/>
      <c r="AC276" s="459"/>
      <c r="AD276" s="459"/>
      <c r="AE276" s="459"/>
      <c r="AF276" s="459"/>
      <c r="AG276" s="647"/>
      <c r="AJ276" s="739"/>
      <c r="AK276" s="740"/>
      <c r="AL276" s="741"/>
      <c r="AM276" s="742"/>
    </row>
    <row r="277" spans="1:39" s="653" customFormat="1" ht="27.75" x14ac:dyDescent="0.4">
      <c r="A277" s="721"/>
      <c r="B277" s="518"/>
      <c r="C277" s="518"/>
      <c r="D277" s="518"/>
      <c r="E277" s="518"/>
      <c r="F277" s="722"/>
      <c r="G277" s="518"/>
      <c r="H277" s="518"/>
      <c r="I277" s="518"/>
      <c r="J277" s="518"/>
      <c r="K277" s="518"/>
      <c r="L277" s="518"/>
      <c r="M277" s="518"/>
      <c r="N277" s="647"/>
      <c r="O277" s="723"/>
      <c r="P277" s="647"/>
      <c r="Q277" s="647"/>
      <c r="R277" s="647"/>
      <c r="S277" s="646"/>
      <c r="T277" s="646"/>
      <c r="U277" s="646"/>
      <c r="V277" s="646"/>
      <c r="Z277" s="459"/>
      <c r="AA277" s="459"/>
      <c r="AB277" s="459"/>
      <c r="AC277" s="459"/>
      <c r="AD277" s="459"/>
      <c r="AE277" s="459"/>
      <c r="AF277" s="459"/>
      <c r="AG277" s="647"/>
      <c r="AJ277" s="739"/>
      <c r="AK277" s="740"/>
      <c r="AL277" s="741"/>
      <c r="AM277" s="742"/>
    </row>
    <row r="278" spans="1:39" ht="27.75" x14ac:dyDescent="0.4">
      <c r="A278" s="724"/>
      <c r="AJ278" s="739"/>
      <c r="AK278" s="740"/>
      <c r="AL278" s="741"/>
      <c r="AM278" s="742"/>
    </row>
    <row r="279" spans="1:39" ht="27.75" x14ac:dyDescent="0.4">
      <c r="A279" s="724"/>
      <c r="AJ279" s="739"/>
      <c r="AK279" s="740"/>
      <c r="AL279" s="741"/>
      <c r="AM279" s="742"/>
    </row>
    <row r="280" spans="1:39" ht="27.75" x14ac:dyDescent="0.4">
      <c r="A280" s="724"/>
      <c r="AJ280" s="739"/>
      <c r="AK280" s="740"/>
      <c r="AL280" s="741"/>
      <c r="AM280" s="742"/>
    </row>
    <row r="281" spans="1:39" ht="27.75" x14ac:dyDescent="0.4">
      <c r="A281" s="724"/>
      <c r="AJ281" s="739"/>
      <c r="AK281" s="740"/>
      <c r="AL281" s="741"/>
      <c r="AM281" s="742"/>
    </row>
    <row r="282" spans="1:39" ht="27.75" x14ac:dyDescent="0.4">
      <c r="A282" s="724"/>
      <c r="AJ282" s="739"/>
      <c r="AK282" s="740"/>
      <c r="AL282" s="741"/>
      <c r="AM282" s="742"/>
    </row>
    <row r="283" spans="1:39" ht="27.75" x14ac:dyDescent="0.4">
      <c r="A283" s="724"/>
      <c r="AJ283" s="739"/>
      <c r="AK283" s="740"/>
      <c r="AL283" s="741"/>
      <c r="AM283" s="742"/>
    </row>
    <row r="284" spans="1:39" ht="27.75" x14ac:dyDescent="0.4">
      <c r="A284" s="724"/>
      <c r="AJ284" s="739"/>
      <c r="AK284" s="740"/>
      <c r="AL284" s="741"/>
      <c r="AM284" s="742"/>
    </row>
    <row r="285" spans="1:39" ht="27.75" x14ac:dyDescent="0.4">
      <c r="A285" s="724"/>
      <c r="AJ285" s="739"/>
      <c r="AK285" s="740"/>
      <c r="AL285" s="741"/>
      <c r="AM285" s="742"/>
    </row>
    <row r="286" spans="1:39" ht="27.75" x14ac:dyDescent="0.4">
      <c r="A286" s="724"/>
      <c r="AJ286" s="739"/>
      <c r="AK286" s="740"/>
      <c r="AL286" s="741"/>
      <c r="AM286" s="742"/>
    </row>
    <row r="287" spans="1:39" ht="27.75" x14ac:dyDescent="0.4">
      <c r="A287" s="724"/>
      <c r="AJ287" s="739"/>
      <c r="AK287" s="740"/>
      <c r="AL287" s="741"/>
      <c r="AM287" s="742"/>
    </row>
    <row r="288" spans="1:39" ht="27.75" x14ac:dyDescent="0.4">
      <c r="A288" s="724"/>
      <c r="AJ288" s="739"/>
      <c r="AK288" s="740"/>
      <c r="AL288" s="741"/>
      <c r="AM288" s="742"/>
    </row>
    <row r="289" spans="1:39" ht="27.75" x14ac:dyDescent="0.4">
      <c r="A289" s="724"/>
      <c r="AJ289" s="739"/>
      <c r="AK289" s="740"/>
      <c r="AL289" s="741"/>
      <c r="AM289" s="742"/>
    </row>
    <row r="290" spans="1:39" ht="27.75" x14ac:dyDescent="0.4">
      <c r="A290" s="724"/>
      <c r="AJ290" s="739"/>
      <c r="AK290" s="740"/>
      <c r="AL290" s="741"/>
      <c r="AM290" s="742"/>
    </row>
    <row r="291" spans="1:39" ht="27.75" x14ac:dyDescent="0.4">
      <c r="A291" s="724"/>
      <c r="AJ291" s="739"/>
      <c r="AK291" s="740"/>
      <c r="AL291" s="741"/>
      <c r="AM291" s="742"/>
    </row>
    <row r="292" spans="1:39" ht="27.75" x14ac:dyDescent="0.4">
      <c r="A292" s="724"/>
      <c r="AJ292" s="739"/>
      <c r="AK292" s="740"/>
      <c r="AL292" s="741"/>
      <c r="AM292" s="742"/>
    </row>
    <row r="293" spans="1:39" ht="27.75" x14ac:dyDescent="0.4">
      <c r="A293" s="724"/>
      <c r="AJ293" s="739"/>
      <c r="AK293" s="740"/>
      <c r="AL293" s="741"/>
      <c r="AM293" s="742"/>
    </row>
    <row r="294" spans="1:39" ht="27.75" x14ac:dyDescent="0.4">
      <c r="A294" s="724"/>
      <c r="AJ294" s="739"/>
      <c r="AK294" s="740"/>
      <c r="AL294" s="741"/>
      <c r="AM294" s="742"/>
    </row>
    <row r="295" spans="1:39" ht="27.75" x14ac:dyDescent="0.4">
      <c r="A295" s="724"/>
      <c r="AJ295" s="739"/>
      <c r="AK295" s="740"/>
      <c r="AL295" s="741"/>
      <c r="AM295" s="742"/>
    </row>
    <row r="296" spans="1:39" ht="27.75" x14ac:dyDescent="0.4">
      <c r="A296" s="724"/>
      <c r="AJ296" s="739"/>
      <c r="AK296" s="740"/>
      <c r="AL296" s="741"/>
      <c r="AM296" s="742"/>
    </row>
    <row r="297" spans="1:39" ht="27.75" x14ac:dyDescent="0.4">
      <c r="A297" s="724"/>
      <c r="AJ297" s="739"/>
      <c r="AK297" s="740"/>
      <c r="AL297" s="741"/>
      <c r="AM297" s="742"/>
    </row>
    <row r="298" spans="1:39" ht="27.75" x14ac:dyDescent="0.4">
      <c r="A298" s="724"/>
      <c r="AJ298" s="739"/>
      <c r="AK298" s="740"/>
      <c r="AL298" s="741"/>
      <c r="AM298" s="742"/>
    </row>
    <row r="299" spans="1:39" ht="27.75" x14ac:dyDescent="0.4">
      <c r="A299" s="724"/>
      <c r="AJ299" s="739"/>
      <c r="AK299" s="740"/>
      <c r="AL299" s="741"/>
      <c r="AM299" s="742"/>
    </row>
    <row r="300" spans="1:39" ht="27.75" x14ac:dyDescent="0.4">
      <c r="A300" s="724"/>
      <c r="AJ300" s="739"/>
      <c r="AK300" s="740"/>
      <c r="AL300" s="741"/>
      <c r="AM300" s="742"/>
    </row>
    <row r="301" spans="1:39" ht="27.75" x14ac:dyDescent="0.4">
      <c r="A301" s="724"/>
      <c r="AJ301" s="739"/>
      <c r="AK301" s="740"/>
      <c r="AL301" s="741"/>
      <c r="AM301" s="742"/>
    </row>
    <row r="302" spans="1:39" ht="27.75" x14ac:dyDescent="0.4">
      <c r="A302" s="724"/>
      <c r="AJ302" s="739"/>
      <c r="AK302" s="740"/>
      <c r="AL302" s="741"/>
      <c r="AM302" s="742"/>
    </row>
    <row r="303" spans="1:39" ht="27.75" x14ac:dyDescent="0.4">
      <c r="A303" s="724"/>
      <c r="AJ303" s="739"/>
      <c r="AK303" s="740"/>
      <c r="AL303" s="741"/>
      <c r="AM303" s="742"/>
    </row>
    <row r="304" spans="1:39" ht="27.75" x14ac:dyDescent="0.4">
      <c r="A304" s="724"/>
      <c r="AJ304" s="739"/>
      <c r="AK304" s="740"/>
      <c r="AL304" s="741"/>
      <c r="AM304" s="742"/>
    </row>
    <row r="305" spans="1:40" ht="27.75" x14ac:dyDescent="0.4">
      <c r="A305" s="724"/>
      <c r="AJ305" s="739"/>
      <c r="AK305" s="740"/>
      <c r="AL305" s="741"/>
      <c r="AM305" s="742"/>
    </row>
    <row r="306" spans="1:40" ht="27.75" x14ac:dyDescent="0.4">
      <c r="A306" s="724"/>
      <c r="AJ306" s="739"/>
      <c r="AK306" s="740"/>
      <c r="AL306" s="741"/>
      <c r="AM306" s="742"/>
    </row>
    <row r="307" spans="1:40" ht="27.75" x14ac:dyDescent="0.4">
      <c r="A307" s="724"/>
      <c r="AJ307" s="739"/>
      <c r="AK307" s="740"/>
      <c r="AL307" s="741"/>
      <c r="AM307" s="742"/>
    </row>
    <row r="308" spans="1:40" ht="27.75" x14ac:dyDescent="0.4">
      <c r="A308" s="724"/>
      <c r="AJ308" s="739"/>
      <c r="AK308" s="740"/>
      <c r="AL308" s="741"/>
      <c r="AM308" s="742"/>
    </row>
    <row r="309" spans="1:40" ht="27.75" x14ac:dyDescent="0.4">
      <c r="A309" s="724"/>
      <c r="AJ309" s="739"/>
      <c r="AK309" s="740"/>
      <c r="AL309" s="741"/>
      <c r="AM309" s="742"/>
    </row>
    <row r="310" spans="1:40" ht="27.75" x14ac:dyDescent="0.4">
      <c r="A310" s="724"/>
      <c r="AJ310" s="739"/>
      <c r="AK310" s="740"/>
      <c r="AL310" s="741"/>
      <c r="AM310" s="742"/>
    </row>
    <row r="311" spans="1:40" ht="27.75" x14ac:dyDescent="0.4">
      <c r="A311" s="724"/>
      <c r="AJ311" s="739"/>
      <c r="AK311" s="740"/>
      <c r="AL311" s="741"/>
      <c r="AM311" s="742"/>
    </row>
    <row r="312" spans="1:40" ht="27.75" x14ac:dyDescent="0.4">
      <c r="A312" s="724"/>
      <c r="AJ312" s="739"/>
      <c r="AK312" s="740"/>
      <c r="AL312" s="741"/>
      <c r="AM312" s="742"/>
    </row>
    <row r="313" spans="1:40" ht="27.75" x14ac:dyDescent="0.4">
      <c r="A313" s="724"/>
      <c r="AJ313" s="739"/>
      <c r="AK313" s="740"/>
      <c r="AL313" s="741"/>
      <c r="AM313" s="742"/>
    </row>
    <row r="314" spans="1:40" ht="27.75" x14ac:dyDescent="0.4">
      <c r="A314" s="724"/>
      <c r="AJ314" s="739"/>
      <c r="AK314" s="740"/>
      <c r="AL314" s="741"/>
      <c r="AM314" s="742"/>
    </row>
    <row r="315" spans="1:40" ht="27.75" x14ac:dyDescent="0.4">
      <c r="A315" s="724"/>
      <c r="AJ315" s="739"/>
      <c r="AK315" s="741"/>
      <c r="AL315" s="741"/>
      <c r="AM315" s="742"/>
    </row>
    <row r="316" spans="1:40" ht="27.75" x14ac:dyDescent="0.4">
      <c r="A316" s="724"/>
      <c r="AJ316" s="739"/>
      <c r="AK316" s="741"/>
      <c r="AL316" s="741"/>
      <c r="AM316" s="742"/>
    </row>
    <row r="317" spans="1:40" ht="27.75" x14ac:dyDescent="0.4">
      <c r="A317" s="724"/>
      <c r="AJ317" s="739"/>
      <c r="AK317" s="741"/>
      <c r="AL317" s="741"/>
      <c r="AM317" s="742"/>
    </row>
    <row r="318" spans="1:40" x14ac:dyDescent="0.2">
      <c r="AJ318" s="518"/>
      <c r="AK318" s="518"/>
      <c r="AL318" s="518"/>
      <c r="AM318" s="518"/>
    </row>
    <row r="319" spans="1:40" x14ac:dyDescent="0.2">
      <c r="AJ319" s="518"/>
      <c r="AK319" s="518"/>
      <c r="AL319" s="518"/>
      <c r="AM319" s="518"/>
    </row>
    <row r="320" spans="1:40" x14ac:dyDescent="0.2">
      <c r="AJ320" s="518"/>
      <c r="AK320" s="518"/>
      <c r="AL320" s="518"/>
      <c r="AM320" s="518"/>
      <c r="AN320" s="725"/>
    </row>
    <row r="321" spans="36:41" x14ac:dyDescent="0.2">
      <c r="AJ321" s="518"/>
      <c r="AK321" s="518"/>
      <c r="AL321" s="518"/>
      <c r="AM321" s="518"/>
      <c r="AN321" s="725"/>
    </row>
    <row r="322" spans="36:41" x14ac:dyDescent="0.2">
      <c r="AJ322" s="518"/>
      <c r="AK322" s="518"/>
      <c r="AL322" s="518"/>
      <c r="AM322" s="518"/>
      <c r="AN322" s="725"/>
    </row>
    <row r="323" spans="36:41" x14ac:dyDescent="0.2">
      <c r="AJ323" s="518"/>
      <c r="AK323" s="518"/>
      <c r="AL323" s="518"/>
      <c r="AM323" s="518"/>
    </row>
    <row r="324" spans="36:41" x14ac:dyDescent="0.2">
      <c r="AJ324" s="518"/>
      <c r="AK324" s="518"/>
      <c r="AL324" s="518"/>
      <c r="AM324" s="518"/>
    </row>
    <row r="325" spans="36:41" x14ac:dyDescent="0.2">
      <c r="AJ325" s="518"/>
      <c r="AK325" s="518"/>
      <c r="AL325" s="518"/>
      <c r="AM325" s="518"/>
    </row>
    <row r="326" spans="36:41" ht="27.75" x14ac:dyDescent="0.4">
      <c r="AJ326" s="739"/>
      <c r="AK326" s="739"/>
      <c r="AL326" s="739"/>
      <c r="AM326" s="739"/>
    </row>
    <row r="327" spans="36:41" ht="27.75" x14ac:dyDescent="0.4">
      <c r="AJ327" s="741"/>
      <c r="AK327" s="741"/>
      <c r="AL327" s="741"/>
      <c r="AM327" s="741"/>
      <c r="AO327" s="726"/>
    </row>
    <row r="328" spans="36:41" ht="27.75" x14ac:dyDescent="0.4">
      <c r="AJ328" s="739"/>
      <c r="AK328" s="740"/>
      <c r="AL328" s="741"/>
      <c r="AM328" s="743"/>
      <c r="AO328" s="726"/>
    </row>
    <row r="329" spans="36:41" ht="27.75" x14ac:dyDescent="0.4">
      <c r="AJ329" s="739"/>
      <c r="AK329" s="740"/>
      <c r="AL329" s="741"/>
      <c r="AM329" s="743"/>
      <c r="AO329" s="726"/>
    </row>
    <row r="330" spans="36:41" ht="27.75" x14ac:dyDescent="0.4">
      <c r="AJ330" s="739"/>
      <c r="AK330" s="740"/>
      <c r="AL330" s="741"/>
      <c r="AM330" s="743"/>
      <c r="AO330" s="726"/>
    </row>
    <row r="331" spans="36:41" ht="27.75" x14ac:dyDescent="0.4">
      <c r="AJ331" s="739"/>
      <c r="AK331" s="740"/>
      <c r="AL331" s="741"/>
      <c r="AM331" s="743"/>
      <c r="AO331" s="726"/>
    </row>
    <row r="332" spans="36:41" ht="27.75" x14ac:dyDescent="0.4">
      <c r="AJ332" s="739"/>
      <c r="AK332" s="740"/>
      <c r="AL332" s="741"/>
      <c r="AM332" s="743"/>
      <c r="AO332" s="726"/>
    </row>
    <row r="333" spans="36:41" ht="27.75" x14ac:dyDescent="0.4">
      <c r="AJ333" s="739"/>
      <c r="AK333" s="740"/>
      <c r="AL333" s="741"/>
      <c r="AM333" s="743"/>
      <c r="AO333" s="727"/>
    </row>
    <row r="334" spans="36:41" ht="27.75" x14ac:dyDescent="0.4">
      <c r="AJ334" s="739"/>
      <c r="AK334" s="740"/>
      <c r="AL334" s="741"/>
      <c r="AM334" s="743"/>
      <c r="AO334" s="727"/>
    </row>
    <row r="335" spans="36:41" ht="27.75" x14ac:dyDescent="0.4">
      <c r="AJ335" s="739"/>
      <c r="AK335" s="740"/>
      <c r="AL335" s="741"/>
      <c r="AM335" s="742"/>
      <c r="AO335" s="727"/>
    </row>
    <row r="336" spans="36:41" ht="27.75" x14ac:dyDescent="0.4">
      <c r="AJ336" s="739"/>
      <c r="AK336" s="740"/>
      <c r="AL336" s="741"/>
      <c r="AM336" s="743"/>
      <c r="AO336" s="727"/>
    </row>
    <row r="337" spans="36:41" ht="27.75" x14ac:dyDescent="0.4">
      <c r="AJ337" s="739"/>
      <c r="AK337" s="740"/>
      <c r="AL337" s="741"/>
      <c r="AM337" s="743"/>
      <c r="AO337" s="727"/>
    </row>
    <row r="338" spans="36:41" ht="27.75" x14ac:dyDescent="0.4">
      <c r="AJ338" s="739"/>
      <c r="AK338" s="740"/>
      <c r="AL338" s="741"/>
      <c r="AM338" s="744"/>
      <c r="AO338" s="727"/>
    </row>
    <row r="339" spans="36:41" ht="27.75" x14ac:dyDescent="0.4">
      <c r="AJ339" s="739"/>
      <c r="AK339" s="740"/>
      <c r="AL339" s="741"/>
      <c r="AM339" s="743"/>
      <c r="AO339" s="727"/>
    </row>
    <row r="340" spans="36:41" ht="27.75" x14ac:dyDescent="0.4">
      <c r="AJ340" s="739"/>
      <c r="AK340" s="740"/>
      <c r="AL340" s="741"/>
      <c r="AM340" s="743"/>
      <c r="AO340" s="727"/>
    </row>
    <row r="341" spans="36:41" ht="27.75" x14ac:dyDescent="0.4">
      <c r="AJ341" s="739"/>
      <c r="AK341" s="740"/>
      <c r="AL341" s="741"/>
      <c r="AM341" s="742"/>
      <c r="AO341" s="727"/>
    </row>
    <row r="342" spans="36:41" ht="27.75" x14ac:dyDescent="0.4">
      <c r="AJ342" s="739"/>
      <c r="AK342" s="740"/>
      <c r="AL342" s="741"/>
      <c r="AM342" s="742"/>
    </row>
    <row r="343" spans="36:41" ht="27.75" x14ac:dyDescent="0.4">
      <c r="AJ343" s="739"/>
      <c r="AK343" s="740"/>
      <c r="AL343" s="741"/>
      <c r="AM343" s="742"/>
    </row>
    <row r="344" spans="36:41" ht="27.75" x14ac:dyDescent="0.4">
      <c r="AJ344" s="739"/>
      <c r="AK344" s="740"/>
      <c r="AL344" s="741"/>
      <c r="AM344" s="742"/>
    </row>
    <row r="345" spans="36:41" ht="27.75" x14ac:dyDescent="0.4">
      <c r="AJ345" s="739"/>
      <c r="AK345" s="740"/>
      <c r="AL345" s="741"/>
      <c r="AM345" s="743"/>
    </row>
    <row r="346" spans="36:41" ht="27.75" x14ac:dyDescent="0.4">
      <c r="AJ346" s="739"/>
      <c r="AK346" s="740"/>
      <c r="AL346" s="741"/>
      <c r="AM346" s="742"/>
    </row>
    <row r="347" spans="36:41" ht="27.75" x14ac:dyDescent="0.4">
      <c r="AJ347" s="739"/>
      <c r="AK347" s="740"/>
      <c r="AL347" s="741"/>
      <c r="AM347" s="742"/>
    </row>
    <row r="348" spans="36:41" ht="27.75" x14ac:dyDescent="0.4">
      <c r="AJ348" s="739"/>
      <c r="AK348" s="740"/>
      <c r="AL348" s="741"/>
      <c r="AM348" s="742"/>
    </row>
    <row r="349" spans="36:41" ht="27.75" x14ac:dyDescent="0.4">
      <c r="AJ349" s="739"/>
      <c r="AK349" s="740"/>
      <c r="AL349" s="741"/>
      <c r="AM349" s="742"/>
    </row>
    <row r="350" spans="36:41" ht="27.75" x14ac:dyDescent="0.4">
      <c r="AJ350" s="739"/>
      <c r="AK350" s="740"/>
      <c r="AL350" s="741"/>
      <c r="AM350" s="742"/>
    </row>
    <row r="351" spans="36:41" ht="27.75" x14ac:dyDescent="0.4">
      <c r="AJ351" s="739"/>
      <c r="AK351" s="740"/>
      <c r="AL351" s="741"/>
      <c r="AM351" s="742"/>
    </row>
    <row r="352" spans="36:41" ht="27.75" x14ac:dyDescent="0.4">
      <c r="AJ352" s="739"/>
      <c r="AK352" s="740"/>
      <c r="AL352" s="741"/>
      <c r="AM352" s="742"/>
    </row>
    <row r="353" spans="36:39" ht="27.75" x14ac:dyDescent="0.4">
      <c r="AJ353" s="739"/>
      <c r="AK353" s="740"/>
      <c r="AL353" s="741"/>
      <c r="AM353" s="743"/>
    </row>
    <row r="354" spans="36:39" ht="27.75" x14ac:dyDescent="0.4">
      <c r="AJ354" s="739"/>
      <c r="AK354" s="740"/>
      <c r="AL354" s="741"/>
      <c r="AM354" s="742"/>
    </row>
    <row r="355" spans="36:39" ht="27.75" x14ac:dyDescent="0.4">
      <c r="AJ355" s="739"/>
      <c r="AK355" s="740"/>
      <c r="AL355" s="741"/>
      <c r="AM355" s="743"/>
    </row>
    <row r="356" spans="36:39" ht="27.75" x14ac:dyDescent="0.4">
      <c r="AJ356" s="739"/>
      <c r="AK356" s="740"/>
      <c r="AL356" s="741"/>
      <c r="AM356" s="743"/>
    </row>
    <row r="357" spans="36:39" ht="27.75" x14ac:dyDescent="0.4">
      <c r="AJ357" s="739"/>
      <c r="AK357" s="740"/>
      <c r="AL357" s="741"/>
      <c r="AM357" s="742"/>
    </row>
    <row r="358" spans="36:39" ht="27.75" x14ac:dyDescent="0.4">
      <c r="AJ358" s="739"/>
      <c r="AK358" s="740"/>
      <c r="AL358" s="741"/>
      <c r="AM358" s="742"/>
    </row>
    <row r="359" spans="36:39" ht="27.75" x14ac:dyDescent="0.4">
      <c r="AJ359" s="739"/>
      <c r="AK359" s="740"/>
      <c r="AL359" s="741"/>
      <c r="AM359" s="742"/>
    </row>
    <row r="360" spans="36:39" ht="27.75" x14ac:dyDescent="0.4">
      <c r="AJ360" s="739"/>
      <c r="AK360" s="740"/>
      <c r="AL360" s="741"/>
      <c r="AM360" s="743"/>
    </row>
    <row r="361" spans="36:39" ht="27.75" x14ac:dyDescent="0.4">
      <c r="AJ361" s="739"/>
      <c r="AK361" s="740"/>
      <c r="AL361" s="741"/>
      <c r="AM361" s="742"/>
    </row>
    <row r="362" spans="36:39" ht="27.75" x14ac:dyDescent="0.4">
      <c r="AJ362" s="739"/>
      <c r="AK362" s="740"/>
      <c r="AL362" s="741"/>
      <c r="AM362" s="742"/>
    </row>
    <row r="363" spans="36:39" ht="27.75" x14ac:dyDescent="0.4">
      <c r="AJ363" s="739"/>
      <c r="AK363" s="740"/>
      <c r="AL363" s="741"/>
      <c r="AM363" s="742"/>
    </row>
    <row r="364" spans="36:39" ht="27.75" x14ac:dyDescent="0.4">
      <c r="AJ364" s="739"/>
      <c r="AK364" s="740"/>
      <c r="AL364" s="741"/>
      <c r="AM364" s="742"/>
    </row>
    <row r="365" spans="36:39" ht="27.75" x14ac:dyDescent="0.4">
      <c r="AJ365" s="739"/>
      <c r="AK365" s="740"/>
      <c r="AL365" s="741"/>
      <c r="AM365" s="742"/>
    </row>
    <row r="366" spans="36:39" ht="27.75" x14ac:dyDescent="0.4">
      <c r="AJ366" s="741"/>
      <c r="AK366" s="740"/>
      <c r="AL366" s="741"/>
      <c r="AM366" s="742"/>
    </row>
    <row r="367" spans="36:39" ht="27.75" x14ac:dyDescent="0.4">
      <c r="AJ367" s="741"/>
      <c r="AK367" s="740"/>
      <c r="AL367" s="741"/>
      <c r="AM367" s="742"/>
    </row>
    <row r="368" spans="36:39" ht="27.75" x14ac:dyDescent="0.4">
      <c r="AJ368" s="741"/>
      <c r="AK368" s="741"/>
      <c r="AL368" s="741"/>
      <c r="AM368" s="742"/>
    </row>
    <row r="369" spans="36:39" ht="27.75" x14ac:dyDescent="0.4">
      <c r="AJ369" s="741"/>
      <c r="AK369" s="741"/>
      <c r="AL369" s="741"/>
      <c r="AM369" s="745"/>
    </row>
    <row r="370" spans="36:39" ht="27.75" x14ac:dyDescent="0.4">
      <c r="AJ370" s="741"/>
      <c r="AK370" s="741"/>
      <c r="AL370" s="741"/>
      <c r="AM370" s="741"/>
    </row>
    <row r="371" spans="36:39" ht="27.75" x14ac:dyDescent="0.4">
      <c r="AJ371" s="741"/>
      <c r="AK371" s="741"/>
      <c r="AL371" s="741"/>
      <c r="AM371" s="741"/>
    </row>
    <row r="372" spans="36:39" ht="27.75" x14ac:dyDescent="0.4">
      <c r="AJ372" s="741"/>
      <c r="AK372" s="741"/>
      <c r="AL372" s="746"/>
      <c r="AM372" s="743"/>
    </row>
    <row r="373" spans="36:39" ht="27.75" x14ac:dyDescent="0.4">
      <c r="AJ373" s="741"/>
      <c r="AK373" s="741"/>
      <c r="AL373" s="746"/>
      <c r="AM373" s="743"/>
    </row>
    <row r="374" spans="36:39" ht="27.75" x14ac:dyDescent="0.4">
      <c r="AJ374" s="741"/>
      <c r="AK374" s="741"/>
      <c r="AL374" s="741"/>
      <c r="AM374" s="742"/>
    </row>
    <row r="375" spans="36:39" ht="27.75" x14ac:dyDescent="0.4">
      <c r="AJ375" s="741"/>
      <c r="AK375" s="741"/>
      <c r="AL375" s="741"/>
      <c r="AM375" s="742"/>
    </row>
    <row r="376" spans="36:39" ht="27.75" x14ac:dyDescent="0.4">
      <c r="AJ376" s="741"/>
      <c r="AK376" s="741"/>
      <c r="AL376" s="741"/>
      <c r="AM376" s="741"/>
    </row>
    <row r="377" spans="36:39" ht="27.75" x14ac:dyDescent="0.4">
      <c r="AJ377" s="741"/>
      <c r="AK377" s="741"/>
      <c r="AL377" s="741"/>
      <c r="AM377" s="741"/>
    </row>
  </sheetData>
  <mergeCells count="293">
    <mergeCell ref="A269:E269"/>
    <mergeCell ref="AJ274:AM275"/>
    <mergeCell ref="P261:P263"/>
    <mergeCell ref="F262:G262"/>
    <mergeCell ref="H262:I262"/>
    <mergeCell ref="J262:K262"/>
    <mergeCell ref="L262:M262"/>
    <mergeCell ref="P260:Q260"/>
    <mergeCell ref="A261:A263"/>
    <mergeCell ref="B261:B263"/>
    <mergeCell ref="C261:C263"/>
    <mergeCell ref="D261:D263"/>
    <mergeCell ref="E261:E263"/>
    <mergeCell ref="F261:M261"/>
    <mergeCell ref="N261:N263"/>
    <mergeCell ref="O261:O263"/>
    <mergeCell ref="Q262:Q263"/>
    <mergeCell ref="A244:E244"/>
    <mergeCell ref="O246:Q246"/>
    <mergeCell ref="O250:Q250"/>
    <mergeCell ref="O251:Q251"/>
    <mergeCell ref="A252:A254"/>
    <mergeCell ref="B252:B254"/>
    <mergeCell ref="C252:C254"/>
    <mergeCell ref="D252:D254"/>
    <mergeCell ref="E252:E254"/>
    <mergeCell ref="F252:M252"/>
    <mergeCell ref="Q253:Q254"/>
    <mergeCell ref="N252:N254"/>
    <mergeCell ref="O252:O254"/>
    <mergeCell ref="P252:P254"/>
    <mergeCell ref="F253:G253"/>
    <mergeCell ref="H253:I253"/>
    <mergeCell ref="J253:K253"/>
    <mergeCell ref="L253:M253"/>
    <mergeCell ref="AA226:AA227"/>
    <mergeCell ref="AB226:AB227"/>
    <mergeCell ref="AC226:AC227"/>
    <mergeCell ref="AD226:AD227"/>
    <mergeCell ref="AE226:AE227"/>
    <mergeCell ref="AF226:AF227"/>
    <mergeCell ref="W225:AF225"/>
    <mergeCell ref="F226:G226"/>
    <mergeCell ref="H226:I226"/>
    <mergeCell ref="J226:K226"/>
    <mergeCell ref="L226:M226"/>
    <mergeCell ref="Q226:Q227"/>
    <mergeCell ref="W226:W227"/>
    <mergeCell ref="X226:X227"/>
    <mergeCell ref="Y226:Y227"/>
    <mergeCell ref="Z226:Z227"/>
    <mergeCell ref="P224:Q224"/>
    <mergeCell ref="A225:A227"/>
    <mergeCell ref="B225:B227"/>
    <mergeCell ref="D225:D227"/>
    <mergeCell ref="E225:E227"/>
    <mergeCell ref="F225:M225"/>
    <mergeCell ref="N225:N227"/>
    <mergeCell ref="O225:O227"/>
    <mergeCell ref="P225:P227"/>
    <mergeCell ref="AF195:AF196"/>
    <mergeCell ref="A209:E209"/>
    <mergeCell ref="O211:Q211"/>
    <mergeCell ref="O215:Q215"/>
    <mergeCell ref="O216:Q216"/>
    <mergeCell ref="P218:Q218"/>
    <mergeCell ref="Z195:Z196"/>
    <mergeCell ref="AA195:AA196"/>
    <mergeCell ref="AB195:AB196"/>
    <mergeCell ref="AC195:AC196"/>
    <mergeCell ref="AD195:AD196"/>
    <mergeCell ref="AE195:AE196"/>
    <mergeCell ref="P194:P196"/>
    <mergeCell ref="W194:AF194"/>
    <mergeCell ref="F195:G195"/>
    <mergeCell ref="H195:I195"/>
    <mergeCell ref="J195:K195"/>
    <mergeCell ref="L195:M195"/>
    <mergeCell ref="Q195:Q196"/>
    <mergeCell ref="W195:W196"/>
    <mergeCell ref="X195:X196"/>
    <mergeCell ref="Y195:Y196"/>
    <mergeCell ref="P187:Q187"/>
    <mergeCell ref="P193:Q193"/>
    <mergeCell ref="A194:A196"/>
    <mergeCell ref="B194:B196"/>
    <mergeCell ref="D194:D196"/>
    <mergeCell ref="E194:E196"/>
    <mergeCell ref="F194:M194"/>
    <mergeCell ref="N194:N196"/>
    <mergeCell ref="O194:O196"/>
    <mergeCell ref="A178:E178"/>
    <mergeCell ref="O180:Q180"/>
    <mergeCell ref="O184:Q184"/>
    <mergeCell ref="O185:Q185"/>
    <mergeCell ref="Y164:Y165"/>
    <mergeCell ref="Z164:Z165"/>
    <mergeCell ref="AA164:AA165"/>
    <mergeCell ref="AB164:AB165"/>
    <mergeCell ref="AC164:AC165"/>
    <mergeCell ref="P163:P165"/>
    <mergeCell ref="W163:AF163"/>
    <mergeCell ref="F164:G164"/>
    <mergeCell ref="H164:I164"/>
    <mergeCell ref="J164:K164"/>
    <mergeCell ref="L164:M164"/>
    <mergeCell ref="Q164:Q165"/>
    <mergeCell ref="W164:W165"/>
    <mergeCell ref="X164:X165"/>
    <mergeCell ref="A163:A165"/>
    <mergeCell ref="B163:B165"/>
    <mergeCell ref="D163:D165"/>
    <mergeCell ref="E163:E165"/>
    <mergeCell ref="F163:M163"/>
    <mergeCell ref="N163:N165"/>
    <mergeCell ref="O163:O165"/>
    <mergeCell ref="AE164:AE165"/>
    <mergeCell ref="AF164:AF165"/>
    <mergeCell ref="AD164:AD165"/>
    <mergeCell ref="O153:Q153"/>
    <mergeCell ref="P156:Q156"/>
    <mergeCell ref="AA161:AA162"/>
    <mergeCell ref="AB161:AB162"/>
    <mergeCell ref="AC161:AC162"/>
    <mergeCell ref="AD161:AD162"/>
    <mergeCell ref="AD135:AD136"/>
    <mergeCell ref="AE135:AE136"/>
    <mergeCell ref="AF135:AF136"/>
    <mergeCell ref="AE161:AE162"/>
    <mergeCell ref="AF161:AF162"/>
    <mergeCell ref="P162:Q162"/>
    <mergeCell ref="A148:E148"/>
    <mergeCell ref="O150:Q150"/>
    <mergeCell ref="O152:Q152"/>
    <mergeCell ref="X135:X136"/>
    <mergeCell ref="Y135:Y136"/>
    <mergeCell ref="Z135:Z136"/>
    <mergeCell ref="AA135:AA136"/>
    <mergeCell ref="AB135:AB136"/>
    <mergeCell ref="AC135:AC136"/>
    <mergeCell ref="O134:O136"/>
    <mergeCell ref="P134:P136"/>
    <mergeCell ref="W134:AF134"/>
    <mergeCell ref="F135:G135"/>
    <mergeCell ref="H135:I135"/>
    <mergeCell ref="J135:K135"/>
    <mergeCell ref="L135:M135"/>
    <mergeCell ref="Q135:Q136"/>
    <mergeCell ref="W135:W136"/>
    <mergeCell ref="O124:Q124"/>
    <mergeCell ref="O125:Q125"/>
    <mergeCell ref="P127:Q127"/>
    <mergeCell ref="P133:Q133"/>
    <mergeCell ref="A134:A136"/>
    <mergeCell ref="B134:B136"/>
    <mergeCell ref="D134:D136"/>
    <mergeCell ref="E134:E136"/>
    <mergeCell ref="F134:M134"/>
    <mergeCell ref="N134:N136"/>
    <mergeCell ref="AD103:AD104"/>
    <mergeCell ref="AE103:AE104"/>
    <mergeCell ref="AF103:AF104"/>
    <mergeCell ref="A117:E117"/>
    <mergeCell ref="O119:Q119"/>
    <mergeCell ref="O123:Q123"/>
    <mergeCell ref="X103:X104"/>
    <mergeCell ref="Y103:Y104"/>
    <mergeCell ref="Z103:Z104"/>
    <mergeCell ref="AA103:AA104"/>
    <mergeCell ref="AB103:AB104"/>
    <mergeCell ref="AC103:AC104"/>
    <mergeCell ref="O102:O104"/>
    <mergeCell ref="P102:P104"/>
    <mergeCell ref="W102:AF102"/>
    <mergeCell ref="F103:G103"/>
    <mergeCell ref="H103:I103"/>
    <mergeCell ref="J103:K103"/>
    <mergeCell ref="L103:M103"/>
    <mergeCell ref="Q103:Q104"/>
    <mergeCell ref="W103:W104"/>
    <mergeCell ref="O92:Q92"/>
    <mergeCell ref="P93:Q93"/>
    <mergeCell ref="P95:Q95"/>
    <mergeCell ref="P101:Q101"/>
    <mergeCell ref="A102:A104"/>
    <mergeCell ref="B102:B104"/>
    <mergeCell ref="D102:D104"/>
    <mergeCell ref="E102:E104"/>
    <mergeCell ref="F102:M102"/>
    <mergeCell ref="N102:N104"/>
    <mergeCell ref="A85:E85"/>
    <mergeCell ref="O87:Q87"/>
    <mergeCell ref="O91:Q91"/>
    <mergeCell ref="X68:X69"/>
    <mergeCell ref="Y68:Y69"/>
    <mergeCell ref="Z68:Z69"/>
    <mergeCell ref="AA68:AA69"/>
    <mergeCell ref="AB68:AB69"/>
    <mergeCell ref="AC68:AC69"/>
    <mergeCell ref="O67:O69"/>
    <mergeCell ref="P67:P69"/>
    <mergeCell ref="W67:AF67"/>
    <mergeCell ref="F68:G68"/>
    <mergeCell ref="H68:I68"/>
    <mergeCell ref="J68:K68"/>
    <mergeCell ref="L68:M68"/>
    <mergeCell ref="Q68:Q69"/>
    <mergeCell ref="W68:W69"/>
    <mergeCell ref="O57:Q57"/>
    <mergeCell ref="P60:Q60"/>
    <mergeCell ref="W65:AF65"/>
    <mergeCell ref="O66:Q66"/>
    <mergeCell ref="A67:A69"/>
    <mergeCell ref="B67:B69"/>
    <mergeCell ref="D67:D69"/>
    <mergeCell ref="E67:E69"/>
    <mergeCell ref="F67:M67"/>
    <mergeCell ref="N67:N69"/>
    <mergeCell ref="AD68:AD69"/>
    <mergeCell ref="AE68:AE69"/>
    <mergeCell ref="AF68:AF69"/>
    <mergeCell ref="AF37:AF38"/>
    <mergeCell ref="A51:E51"/>
    <mergeCell ref="O53:Q53"/>
    <mergeCell ref="O56:Q56"/>
    <mergeCell ref="X37:X38"/>
    <mergeCell ref="Y37:Y38"/>
    <mergeCell ref="Z37:Z38"/>
    <mergeCell ref="AA37:AA38"/>
    <mergeCell ref="AB37:AB38"/>
    <mergeCell ref="AC37:AC38"/>
    <mergeCell ref="O36:O38"/>
    <mergeCell ref="P36:P38"/>
    <mergeCell ref="W36:AF36"/>
    <mergeCell ref="F37:G37"/>
    <mergeCell ref="H37:I37"/>
    <mergeCell ref="J37:K37"/>
    <mergeCell ref="L37:M37"/>
    <mergeCell ref="Q37:Q38"/>
    <mergeCell ref="W37:W38"/>
    <mergeCell ref="O35:Q35"/>
    <mergeCell ref="A36:A38"/>
    <mergeCell ref="B36:B38"/>
    <mergeCell ref="D36:D38"/>
    <mergeCell ref="E36:E38"/>
    <mergeCell ref="F36:M36"/>
    <mergeCell ref="N36:N38"/>
    <mergeCell ref="AD37:AD38"/>
    <mergeCell ref="AE37:AE38"/>
    <mergeCell ref="A28:E28"/>
    <mergeCell ref="P29:Q29"/>
    <mergeCell ref="W31:AF31"/>
    <mergeCell ref="W32:W33"/>
    <mergeCell ref="X32:X33"/>
    <mergeCell ref="Y32:Y33"/>
    <mergeCell ref="Z32:Z33"/>
    <mergeCell ref="AA32:AA33"/>
    <mergeCell ref="AB32:AB33"/>
    <mergeCell ref="AC32:AC33"/>
    <mergeCell ref="AD32:AD33"/>
    <mergeCell ref="AE32:AE33"/>
    <mergeCell ref="AF32:AF33"/>
    <mergeCell ref="AF10:AF11"/>
    <mergeCell ref="A19:E19"/>
    <mergeCell ref="O21:Q21"/>
    <mergeCell ref="O25:Q25"/>
    <mergeCell ref="O26:Q26"/>
    <mergeCell ref="W27:AF27"/>
    <mergeCell ref="Z10:Z11"/>
    <mergeCell ref="AA10:AA11"/>
    <mergeCell ref="AB10:AB11"/>
    <mergeCell ref="AC10:AC11"/>
    <mergeCell ref="AD10:AD11"/>
    <mergeCell ref="AE10:AE11"/>
    <mergeCell ref="P9:P11"/>
    <mergeCell ref="W9:AF9"/>
    <mergeCell ref="F10:G10"/>
    <mergeCell ref="H10:I10"/>
    <mergeCell ref="J10:K10"/>
    <mergeCell ref="L10:M10"/>
    <mergeCell ref="Q10:Q11"/>
    <mergeCell ref="W10:W11"/>
    <mergeCell ref="X10:X11"/>
    <mergeCell ref="Y10:Y11"/>
    <mergeCell ref="P2:Q2"/>
    <mergeCell ref="P3:Q3"/>
    <mergeCell ref="A9:A11"/>
    <mergeCell ref="B9:B11"/>
    <mergeCell ref="D9:D11"/>
    <mergeCell ref="E9:E11"/>
    <mergeCell ref="F9:M9"/>
    <mergeCell ref="N9:N11"/>
    <mergeCell ref="O9:O11"/>
  </mergeCells>
  <printOptions horizontalCentered="1"/>
  <pageMargins left="0.11811023622047245" right="0.11811023622047245" top="0.19685039370078741" bottom="0.11811023622047245" header="0.31496062992125984" footer="0.31496062992125984"/>
  <pageSetup paperSize="9" scale="66" orientation="landscape" horizontalDpi="4294967293" verticalDpi="7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P656"/>
  <sheetViews>
    <sheetView topLeftCell="A106" zoomScale="49" zoomScaleNormal="49" workbookViewId="0">
      <selection activeCell="X111" sqref="X111"/>
    </sheetView>
  </sheetViews>
  <sheetFormatPr defaultRowHeight="12.75" x14ac:dyDescent="0.2"/>
  <cols>
    <col min="1" max="1" width="8.42578125" style="12" customWidth="1"/>
    <col min="2" max="2" width="19" style="12" customWidth="1"/>
    <col min="3" max="3" width="9.85546875" style="12" customWidth="1"/>
    <col min="4" max="4" width="27.140625" style="12" customWidth="1"/>
    <col min="5" max="5" width="15.42578125" style="12" hidden="1" customWidth="1"/>
    <col min="6" max="6" width="7.5703125" style="12" customWidth="1"/>
    <col min="7" max="7" width="20.42578125" style="12" hidden="1" customWidth="1"/>
    <col min="8" max="8" width="6.28515625" style="12" customWidth="1"/>
    <col min="9" max="9" width="20.140625" style="12" hidden="1" customWidth="1"/>
    <col min="10" max="10" width="6.7109375" style="12" customWidth="1"/>
    <col min="11" max="11" width="20.7109375" style="12" hidden="1" customWidth="1"/>
    <col min="12" max="12" width="7.140625" style="12" customWidth="1"/>
    <col min="13" max="13" width="15.5703125" style="12" hidden="1" customWidth="1"/>
    <col min="14" max="14" width="7.42578125" style="19" customWidth="1"/>
    <col min="15" max="15" width="21.42578125" style="19" customWidth="1"/>
    <col min="16" max="16" width="15.7109375" style="19" hidden="1" customWidth="1"/>
    <col min="17" max="17" width="14.5703125" style="19" hidden="1" customWidth="1"/>
    <col min="18" max="18" width="3.5703125" style="19" customWidth="1"/>
    <col min="19" max="19" width="19.42578125" style="19" hidden="1" customWidth="1"/>
    <col min="20" max="20" width="18.85546875" style="19" hidden="1" customWidth="1"/>
    <col min="21" max="21" width="18.42578125" style="19" hidden="1" customWidth="1"/>
    <col min="22" max="22" width="17" style="19" hidden="1" customWidth="1"/>
    <col min="23" max="23" width="20.85546875" style="19" customWidth="1"/>
    <col min="24" max="24" width="20.42578125" style="19" customWidth="1"/>
    <col min="25" max="25" width="19.85546875" style="12" customWidth="1"/>
    <col min="26" max="26" width="21.85546875" style="12" customWidth="1"/>
    <col min="27" max="27" width="21.7109375" style="729" customWidth="1"/>
    <col min="28" max="28" width="23" style="12" customWidth="1"/>
    <col min="29" max="29" width="18.85546875" style="12" customWidth="1"/>
    <col min="30" max="30" width="22.7109375" style="12" customWidth="1"/>
    <col min="31" max="31" width="35" style="12" customWidth="1"/>
    <col min="32" max="32" width="22" style="12" customWidth="1"/>
    <col min="33" max="33" width="18.42578125" style="12" customWidth="1"/>
    <col min="34" max="34" width="18.140625" style="12" customWidth="1"/>
    <col min="35" max="35" width="12.85546875" style="12" customWidth="1"/>
    <col min="36" max="36" width="13.5703125" style="12" customWidth="1"/>
    <col min="37" max="37" width="7.42578125" style="12" customWidth="1"/>
    <col min="38" max="38" width="19.42578125" style="12" customWidth="1"/>
    <col min="39" max="39" width="61" style="12" customWidth="1"/>
    <col min="40" max="40" width="29.140625" style="12" customWidth="1"/>
    <col min="41" max="41" width="9.140625" style="12"/>
    <col min="42" max="42" width="36.85546875" style="12" customWidth="1"/>
    <col min="43" max="47" width="9.140625" style="12"/>
    <col min="48" max="51" width="9.140625" style="12" customWidth="1"/>
    <col min="52" max="16384" width="9.140625" style="12"/>
  </cols>
  <sheetData>
    <row r="1" spans="1:37" ht="20.100000000000001" customHeight="1" x14ac:dyDescent="0.35">
      <c r="A1" s="13" t="s">
        <v>0</v>
      </c>
      <c r="B1" s="13" t="s">
        <v>221</v>
      </c>
      <c r="C1" s="144"/>
      <c r="D1" s="13"/>
      <c r="E1" s="13"/>
      <c r="F1" s="13"/>
      <c r="G1" s="13"/>
      <c r="H1" s="13"/>
      <c r="I1" s="13"/>
      <c r="J1" s="13"/>
      <c r="K1" s="13"/>
      <c r="L1" s="13"/>
      <c r="M1" s="13"/>
      <c r="N1" s="14"/>
      <c r="O1" s="15"/>
      <c r="P1" s="2839" t="s">
        <v>2</v>
      </c>
      <c r="Q1" s="2839"/>
      <c r="R1" s="104"/>
      <c r="W1" s="105"/>
      <c r="X1" s="105"/>
      <c r="Y1" s="105"/>
      <c r="Z1" s="105"/>
      <c r="AA1" s="1113"/>
      <c r="AB1" s="106"/>
      <c r="AC1" s="106"/>
      <c r="AD1" s="107"/>
      <c r="AE1" s="107"/>
      <c r="AF1" s="107"/>
      <c r="AG1" s="107"/>
      <c r="AH1" s="107"/>
      <c r="AI1" s="107"/>
      <c r="AJ1" s="107"/>
      <c r="AK1" s="107"/>
    </row>
    <row r="2" spans="1:37" ht="20.100000000000001" customHeight="1" x14ac:dyDescent="0.35">
      <c r="A2" s="13" t="s">
        <v>3</v>
      </c>
      <c r="B2" s="13" t="s">
        <v>4</v>
      </c>
      <c r="C2" s="144"/>
      <c r="D2" s="13"/>
      <c r="E2" s="13"/>
      <c r="F2" s="13"/>
      <c r="G2" s="13"/>
      <c r="H2" s="13"/>
      <c r="I2" s="13"/>
      <c r="J2" s="13"/>
      <c r="K2" s="13"/>
      <c r="L2" s="13"/>
      <c r="M2" s="13"/>
      <c r="N2" s="14"/>
      <c r="O2" s="16"/>
      <c r="P2" s="2840"/>
      <c r="Q2" s="2840"/>
      <c r="R2" s="109"/>
      <c r="W2" s="109"/>
      <c r="X2" s="109"/>
      <c r="Y2" s="109"/>
      <c r="Z2" s="109"/>
      <c r="AA2" s="1113"/>
      <c r="AB2" s="106"/>
      <c r="AC2" s="106"/>
      <c r="AD2" s="107"/>
      <c r="AE2" s="107"/>
      <c r="AF2" s="107"/>
      <c r="AG2" s="107"/>
      <c r="AH2" s="107"/>
      <c r="AI2" s="107"/>
      <c r="AJ2" s="107"/>
      <c r="AK2" s="107"/>
    </row>
    <row r="3" spans="1:37" ht="20.100000000000001" customHeight="1" x14ac:dyDescent="0.3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4"/>
      <c r="O3" s="14"/>
      <c r="P3" s="145"/>
      <c r="Q3" s="145"/>
      <c r="R3" s="109"/>
      <c r="W3" s="109"/>
      <c r="X3" s="109"/>
      <c r="Y3" s="109"/>
      <c r="Z3" s="109"/>
      <c r="AA3" s="1113"/>
      <c r="AB3" s="106"/>
      <c r="AC3" s="106"/>
      <c r="AD3" s="107"/>
      <c r="AE3" s="107"/>
      <c r="AF3" s="107"/>
      <c r="AG3" s="107"/>
      <c r="AH3" s="107"/>
      <c r="AI3" s="107"/>
      <c r="AJ3" s="107"/>
      <c r="AK3" s="107"/>
    </row>
    <row r="4" spans="1:37" ht="20.100000000000001" customHeight="1" x14ac:dyDescent="0.35">
      <c r="A4" s="13" t="s">
        <v>5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14"/>
      <c r="P4" s="145"/>
      <c r="Q4" s="145"/>
      <c r="R4" s="109"/>
      <c r="W4" s="109"/>
      <c r="X4" s="109"/>
      <c r="Y4" s="109"/>
      <c r="Z4" s="109"/>
      <c r="AA4" s="1113"/>
      <c r="AB4" s="106"/>
      <c r="AC4" s="106"/>
      <c r="AD4" s="107"/>
      <c r="AE4" s="107"/>
      <c r="AF4" s="107"/>
      <c r="AG4" s="107"/>
      <c r="AH4" s="107"/>
      <c r="AI4" s="107"/>
      <c r="AJ4" s="107"/>
      <c r="AK4" s="107"/>
    </row>
    <row r="5" spans="1:37" ht="20.100000000000001" customHeight="1" x14ac:dyDescent="0.35">
      <c r="A5" s="13" t="s">
        <v>6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4"/>
      <c r="O5" s="14"/>
      <c r="P5" s="145"/>
      <c r="Q5" s="145"/>
      <c r="R5" s="109"/>
      <c r="W5" s="109"/>
      <c r="X5" s="109"/>
      <c r="Y5" s="109"/>
      <c r="Z5" s="109"/>
      <c r="AA5" s="1113"/>
      <c r="AB5" s="106"/>
      <c r="AC5" s="106"/>
      <c r="AD5" s="107"/>
      <c r="AE5" s="107"/>
      <c r="AF5" s="107"/>
      <c r="AG5" s="107"/>
      <c r="AH5" s="107"/>
      <c r="AI5" s="107"/>
      <c r="AJ5" s="107"/>
      <c r="AK5" s="107"/>
    </row>
    <row r="6" spans="1:37" ht="20.100000000000001" customHeight="1" x14ac:dyDescent="0.35">
      <c r="A6" s="13" t="s">
        <v>7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4"/>
      <c r="O6" s="14"/>
      <c r="P6" s="145"/>
      <c r="Q6" s="145"/>
      <c r="R6" s="109"/>
      <c r="W6" s="109"/>
      <c r="X6" s="109"/>
      <c r="Y6" s="109"/>
      <c r="Z6" s="109"/>
      <c r="AA6" s="1113"/>
      <c r="AB6" s="106"/>
      <c r="AC6" s="106"/>
      <c r="AD6" s="107"/>
      <c r="AE6" s="107"/>
      <c r="AF6" s="107"/>
      <c r="AG6" s="107"/>
      <c r="AH6" s="107"/>
      <c r="AI6" s="107"/>
      <c r="AJ6" s="107"/>
      <c r="AK6" s="107"/>
    </row>
    <row r="7" spans="1:37" ht="20.100000000000001" customHeight="1" thickBot="1" x14ac:dyDescent="0.4">
      <c r="A7" s="13" t="s">
        <v>8</v>
      </c>
      <c r="B7" s="13"/>
      <c r="C7" s="13"/>
      <c r="D7" s="13"/>
      <c r="E7" s="13"/>
      <c r="F7" s="13"/>
      <c r="G7" s="147"/>
      <c r="H7" s="147"/>
      <c r="I7" s="13"/>
      <c r="J7" s="13"/>
      <c r="K7" s="13"/>
      <c r="L7" s="13"/>
      <c r="M7" s="13"/>
      <c r="N7" s="148"/>
      <c r="O7" s="149"/>
      <c r="P7" s="1131" t="s">
        <v>9</v>
      </c>
      <c r="Q7" s="1131"/>
      <c r="R7" s="109"/>
      <c r="W7" s="109"/>
      <c r="X7" s="109"/>
      <c r="Y7" s="109"/>
      <c r="Z7" s="109"/>
      <c r="AA7" s="1113"/>
      <c r="AB7" s="106"/>
      <c r="AC7" s="106"/>
      <c r="AD7" s="107"/>
      <c r="AE7" s="107"/>
      <c r="AF7" s="107"/>
      <c r="AG7" s="107"/>
      <c r="AH7" s="107"/>
      <c r="AI7" s="107"/>
      <c r="AJ7" s="107"/>
      <c r="AK7" s="107"/>
    </row>
    <row r="8" spans="1:37" ht="20.100000000000001" customHeight="1" thickBot="1" x14ac:dyDescent="0.4">
      <c r="A8" s="2841" t="s">
        <v>10</v>
      </c>
      <c r="B8" s="2844" t="s">
        <v>11</v>
      </c>
      <c r="C8" s="428" t="s">
        <v>10</v>
      </c>
      <c r="D8" s="2844" t="s">
        <v>13</v>
      </c>
      <c r="E8" s="2844" t="s">
        <v>14</v>
      </c>
      <c r="F8" s="2847" t="s">
        <v>15</v>
      </c>
      <c r="G8" s="2848"/>
      <c r="H8" s="2848"/>
      <c r="I8" s="2848"/>
      <c r="J8" s="2848"/>
      <c r="K8" s="2848"/>
      <c r="L8" s="2848"/>
      <c r="M8" s="2849"/>
      <c r="N8" s="2850" t="s">
        <v>16</v>
      </c>
      <c r="O8" s="2850" t="s">
        <v>17</v>
      </c>
      <c r="P8" s="2850" t="s">
        <v>18</v>
      </c>
      <c r="Q8" s="151" t="s">
        <v>19</v>
      </c>
      <c r="R8" s="109"/>
      <c r="W8" s="2934" t="s">
        <v>107</v>
      </c>
      <c r="X8" s="2935"/>
      <c r="Y8" s="2935"/>
      <c r="Z8" s="2935"/>
      <c r="AA8" s="2935"/>
      <c r="AB8" s="2935"/>
      <c r="AC8" s="2935"/>
      <c r="AD8" s="2935"/>
      <c r="AE8" s="2935"/>
      <c r="AF8" s="2857"/>
    </row>
    <row r="9" spans="1:37" ht="23.25" customHeight="1" thickBot="1" x14ac:dyDescent="0.4">
      <c r="A9" s="2842"/>
      <c r="B9" s="2845"/>
      <c r="C9" s="429" t="s">
        <v>208</v>
      </c>
      <c r="D9" s="2845"/>
      <c r="E9" s="2845"/>
      <c r="F9" s="2858" t="s">
        <v>20</v>
      </c>
      <c r="G9" s="2858"/>
      <c r="H9" s="2858" t="s">
        <v>21</v>
      </c>
      <c r="I9" s="2858"/>
      <c r="J9" s="2858" t="s">
        <v>22</v>
      </c>
      <c r="K9" s="2858"/>
      <c r="L9" s="2858" t="s">
        <v>23</v>
      </c>
      <c r="M9" s="2858"/>
      <c r="N9" s="2851"/>
      <c r="O9" s="2851"/>
      <c r="P9" s="2851"/>
      <c r="Q9" s="2859" t="s">
        <v>24</v>
      </c>
      <c r="R9" s="109"/>
      <c r="W9" s="1140" t="s">
        <v>108</v>
      </c>
      <c r="X9" s="1140" t="s">
        <v>109</v>
      </c>
      <c r="Y9" s="1140" t="s">
        <v>108</v>
      </c>
      <c r="Z9" s="1140" t="s">
        <v>110</v>
      </c>
      <c r="AA9" s="1143" t="s">
        <v>108</v>
      </c>
      <c r="AB9" s="1141" t="s">
        <v>111</v>
      </c>
      <c r="AC9" s="1140" t="s">
        <v>108</v>
      </c>
      <c r="AD9" s="1141" t="s">
        <v>112</v>
      </c>
      <c r="AE9" s="1137" t="s">
        <v>113</v>
      </c>
      <c r="AF9" s="1138" t="s">
        <v>114</v>
      </c>
    </row>
    <row r="10" spans="1:37" ht="20.100000000000001" customHeight="1" thickBot="1" x14ac:dyDescent="0.4">
      <c r="A10" s="2843"/>
      <c r="B10" s="2846"/>
      <c r="C10" s="430" t="s">
        <v>209</v>
      </c>
      <c r="D10" s="2846"/>
      <c r="E10" s="2846"/>
      <c r="F10" s="1136" t="s">
        <v>25</v>
      </c>
      <c r="G10" s="1136" t="s">
        <v>26</v>
      </c>
      <c r="H10" s="1136" t="s">
        <v>25</v>
      </c>
      <c r="I10" s="1136" t="s">
        <v>26</v>
      </c>
      <c r="J10" s="1136" t="s">
        <v>25</v>
      </c>
      <c r="K10" s="1136" t="s">
        <v>26</v>
      </c>
      <c r="L10" s="1136" t="s">
        <v>25</v>
      </c>
      <c r="M10" s="1136" t="s">
        <v>26</v>
      </c>
      <c r="N10" s="2852"/>
      <c r="O10" s="2852"/>
      <c r="P10" s="2852"/>
      <c r="Q10" s="2860"/>
      <c r="R10" s="109"/>
      <c r="S10" s="109"/>
      <c r="T10" s="109"/>
      <c r="U10" s="109"/>
      <c r="V10" s="109"/>
      <c r="W10" s="1140"/>
      <c r="X10" s="1140"/>
      <c r="Y10" s="1140"/>
      <c r="Z10" s="1140"/>
      <c r="AA10" s="1143"/>
      <c r="AB10" s="1141"/>
      <c r="AC10" s="1140"/>
      <c r="AD10" s="1141"/>
      <c r="AE10" s="749"/>
      <c r="AF10" s="750"/>
    </row>
    <row r="11" spans="1:37" ht="20.100000000000001" customHeight="1" x14ac:dyDescent="0.35">
      <c r="A11" s="153">
        <v>1</v>
      </c>
      <c r="B11" s="154">
        <v>43587</v>
      </c>
      <c r="C11" s="431">
        <v>469</v>
      </c>
      <c r="D11" s="156" t="s">
        <v>80</v>
      </c>
      <c r="E11" s="157" t="s">
        <v>31</v>
      </c>
      <c r="F11" s="158">
        <v>5</v>
      </c>
      <c r="G11" s="159">
        <f t="shared" ref="G11:G25" si="0">+F11*S11</f>
        <v>6659090</v>
      </c>
      <c r="H11" s="160"/>
      <c r="I11" s="161">
        <f t="shared" ref="I11:I25" si="1">+H11*T11</f>
        <v>0</v>
      </c>
      <c r="J11" s="162">
        <v>4</v>
      </c>
      <c r="K11" s="161">
        <f t="shared" ref="K11:K25" si="2">+J11*U11</f>
        <v>8927272</v>
      </c>
      <c r="L11" s="163">
        <v>1</v>
      </c>
      <c r="M11" s="161">
        <f t="shared" ref="M11:M25" si="3">+L11*V11</f>
        <v>431818</v>
      </c>
      <c r="N11" s="1129">
        <f t="shared" ref="N11:O25" si="4">+L11+J11+H11+F11</f>
        <v>10</v>
      </c>
      <c r="O11" s="165">
        <f t="shared" si="4"/>
        <v>16018180</v>
      </c>
      <c r="P11" s="166">
        <f t="shared" ref="P11:P25" si="5">+N11*40000</f>
        <v>400000</v>
      </c>
      <c r="Q11" s="167"/>
      <c r="R11" s="109"/>
      <c r="S11" s="10">
        <f t="shared" ref="S11:S25" si="6">1331818</f>
        <v>1331818</v>
      </c>
      <c r="T11" s="10">
        <f t="shared" ref="T11:T25" si="7">1931818</f>
        <v>1931818</v>
      </c>
      <c r="U11" s="10">
        <f t="shared" ref="U11:U25" si="8">2231818</f>
        <v>2231818</v>
      </c>
      <c r="V11" s="10">
        <f t="shared" ref="V11:V25" si="9">431818</f>
        <v>431818</v>
      </c>
      <c r="W11" s="112">
        <v>43587</v>
      </c>
      <c r="X11" s="111">
        <v>16018180</v>
      </c>
      <c r="Y11" s="112"/>
      <c r="Z11" s="111"/>
      <c r="AA11" s="1114"/>
      <c r="AB11" s="113"/>
      <c r="AC11" s="113"/>
      <c r="AD11" s="114"/>
      <c r="AE11" s="751">
        <f>X11+Z11+AB11+AD11</f>
        <v>16018180</v>
      </c>
      <c r="AF11" s="752">
        <f t="shared" ref="AF11:AF26" si="10">O11-AE11</f>
        <v>0</v>
      </c>
    </row>
    <row r="12" spans="1:37" ht="20.100000000000001" customHeight="1" x14ac:dyDescent="0.35">
      <c r="A12" s="168">
        <f>+A11+1</f>
        <v>2</v>
      </c>
      <c r="B12" s="154">
        <f>+B11</f>
        <v>43587</v>
      </c>
      <c r="C12" s="169">
        <f>+C11+1</f>
        <v>470</v>
      </c>
      <c r="D12" s="156" t="s">
        <v>69</v>
      </c>
      <c r="E12" s="157" t="s">
        <v>57</v>
      </c>
      <c r="F12" s="170">
        <v>5</v>
      </c>
      <c r="G12" s="159">
        <f t="shared" si="0"/>
        <v>6659090</v>
      </c>
      <c r="H12" s="160">
        <v>2</v>
      </c>
      <c r="I12" s="161">
        <f t="shared" si="1"/>
        <v>3863636</v>
      </c>
      <c r="J12" s="162">
        <v>2</v>
      </c>
      <c r="K12" s="161">
        <f t="shared" si="2"/>
        <v>4463636</v>
      </c>
      <c r="L12" s="163">
        <v>1</v>
      </c>
      <c r="M12" s="161">
        <f t="shared" si="3"/>
        <v>431818</v>
      </c>
      <c r="N12" s="171">
        <f t="shared" si="4"/>
        <v>10</v>
      </c>
      <c r="O12" s="165">
        <f t="shared" si="4"/>
        <v>15418180</v>
      </c>
      <c r="P12" s="166">
        <f t="shared" si="5"/>
        <v>400000</v>
      </c>
      <c r="Q12" s="167"/>
      <c r="R12" s="109"/>
      <c r="S12" s="10">
        <f t="shared" si="6"/>
        <v>1331818</v>
      </c>
      <c r="T12" s="10">
        <f t="shared" si="7"/>
        <v>1931818</v>
      </c>
      <c r="U12" s="10">
        <f t="shared" si="8"/>
        <v>2231818</v>
      </c>
      <c r="V12" s="10">
        <f t="shared" si="9"/>
        <v>431818</v>
      </c>
      <c r="W12" s="112">
        <v>43580</v>
      </c>
      <c r="X12" s="111">
        <v>15418180</v>
      </c>
      <c r="Y12" s="112"/>
      <c r="Z12" s="111"/>
      <c r="AA12" s="1114"/>
      <c r="AB12" s="113"/>
      <c r="AC12" s="113"/>
      <c r="AD12" s="114"/>
      <c r="AE12" s="751">
        <f t="shared" ref="AE12:AE25" si="11">X12+Z12+AB12+AD12</f>
        <v>15418180</v>
      </c>
      <c r="AF12" s="752">
        <f t="shared" si="10"/>
        <v>0</v>
      </c>
    </row>
    <row r="13" spans="1:37" ht="20.100000000000001" customHeight="1" x14ac:dyDescent="0.35">
      <c r="A13" s="168">
        <f t="shared" ref="A13:A25" si="12">+A12+1</f>
        <v>3</v>
      </c>
      <c r="B13" s="154">
        <f t="shared" ref="B13:B25" si="13">+B12</f>
        <v>43587</v>
      </c>
      <c r="C13" s="169">
        <f t="shared" ref="C13:C25" si="14">+C12+1</f>
        <v>471</v>
      </c>
      <c r="D13" s="156" t="s">
        <v>77</v>
      </c>
      <c r="E13" s="157" t="s">
        <v>57</v>
      </c>
      <c r="F13" s="170">
        <v>4</v>
      </c>
      <c r="G13" s="159">
        <f t="shared" si="0"/>
        <v>5327272</v>
      </c>
      <c r="H13" s="160"/>
      <c r="I13" s="161">
        <f t="shared" si="1"/>
        <v>0</v>
      </c>
      <c r="J13" s="162">
        <v>3</v>
      </c>
      <c r="K13" s="161">
        <f t="shared" si="2"/>
        <v>6695454</v>
      </c>
      <c r="L13" s="163">
        <v>1</v>
      </c>
      <c r="M13" s="161">
        <f t="shared" si="3"/>
        <v>431818</v>
      </c>
      <c r="N13" s="171">
        <f t="shared" si="4"/>
        <v>8</v>
      </c>
      <c r="O13" s="165">
        <f t="shared" si="4"/>
        <v>12454544</v>
      </c>
      <c r="P13" s="166">
        <f t="shared" si="5"/>
        <v>320000</v>
      </c>
      <c r="Q13" s="167"/>
      <c r="R13" s="109"/>
      <c r="S13" s="10">
        <f t="shared" si="6"/>
        <v>1331818</v>
      </c>
      <c r="T13" s="10">
        <f t="shared" si="7"/>
        <v>1931818</v>
      </c>
      <c r="U13" s="10">
        <f t="shared" si="8"/>
        <v>2231818</v>
      </c>
      <c r="V13" s="10">
        <f t="shared" si="9"/>
        <v>431818</v>
      </c>
      <c r="W13" s="112">
        <v>43580</v>
      </c>
      <c r="X13" s="111">
        <v>12454544</v>
      </c>
      <c r="Y13" s="112"/>
      <c r="Z13" s="111"/>
      <c r="AA13" s="112"/>
      <c r="AB13" s="113"/>
      <c r="AC13" s="113"/>
      <c r="AD13" s="114"/>
      <c r="AE13" s="751">
        <f t="shared" si="11"/>
        <v>12454544</v>
      </c>
      <c r="AF13" s="752">
        <f t="shared" si="10"/>
        <v>0</v>
      </c>
    </row>
    <row r="14" spans="1:37" ht="20.100000000000001" customHeight="1" x14ac:dyDescent="0.35">
      <c r="A14" s="168">
        <f t="shared" si="12"/>
        <v>4</v>
      </c>
      <c r="B14" s="154">
        <f t="shared" si="13"/>
        <v>43587</v>
      </c>
      <c r="C14" s="169">
        <f t="shared" si="14"/>
        <v>472</v>
      </c>
      <c r="D14" s="156" t="s">
        <v>89</v>
      </c>
      <c r="E14" s="157" t="s">
        <v>88</v>
      </c>
      <c r="F14" s="170">
        <v>5</v>
      </c>
      <c r="G14" s="159">
        <f t="shared" si="0"/>
        <v>6659090</v>
      </c>
      <c r="H14" s="160"/>
      <c r="I14" s="161">
        <f t="shared" si="1"/>
        <v>0</v>
      </c>
      <c r="J14" s="162">
        <v>4</v>
      </c>
      <c r="K14" s="161">
        <f t="shared" si="2"/>
        <v>8927272</v>
      </c>
      <c r="L14" s="163">
        <v>1</v>
      </c>
      <c r="M14" s="161">
        <f t="shared" si="3"/>
        <v>431818</v>
      </c>
      <c r="N14" s="171">
        <f t="shared" si="4"/>
        <v>10</v>
      </c>
      <c r="O14" s="165">
        <f t="shared" si="4"/>
        <v>16018180</v>
      </c>
      <c r="P14" s="166">
        <f t="shared" si="5"/>
        <v>400000</v>
      </c>
      <c r="Q14" s="167"/>
      <c r="R14" s="109"/>
      <c r="S14" s="10">
        <f t="shared" si="6"/>
        <v>1331818</v>
      </c>
      <c r="T14" s="10">
        <f t="shared" si="7"/>
        <v>1931818</v>
      </c>
      <c r="U14" s="10">
        <f t="shared" si="8"/>
        <v>2231818</v>
      </c>
      <c r="V14" s="10">
        <f t="shared" si="9"/>
        <v>431818</v>
      </c>
      <c r="W14" s="112">
        <v>37382</v>
      </c>
      <c r="X14" s="111">
        <v>11000000</v>
      </c>
      <c r="Y14" s="112">
        <v>43580</v>
      </c>
      <c r="Z14" s="775">
        <v>5018180</v>
      </c>
      <c r="AA14" s="1114"/>
      <c r="AB14" s="113"/>
      <c r="AC14" s="113"/>
      <c r="AD14" s="114"/>
      <c r="AE14" s="751">
        <f t="shared" si="11"/>
        <v>16018180</v>
      </c>
      <c r="AF14" s="752">
        <f t="shared" si="10"/>
        <v>0</v>
      </c>
    </row>
    <row r="15" spans="1:37" ht="20.100000000000001" customHeight="1" x14ac:dyDescent="0.35">
      <c r="A15" s="168">
        <f t="shared" si="12"/>
        <v>5</v>
      </c>
      <c r="B15" s="154">
        <f t="shared" si="13"/>
        <v>43587</v>
      </c>
      <c r="C15" s="169">
        <f t="shared" si="14"/>
        <v>473</v>
      </c>
      <c r="D15" s="156" t="s">
        <v>90</v>
      </c>
      <c r="E15" s="157" t="s">
        <v>88</v>
      </c>
      <c r="F15" s="170">
        <v>10</v>
      </c>
      <c r="G15" s="159">
        <f t="shared" si="0"/>
        <v>13318180</v>
      </c>
      <c r="H15" s="160"/>
      <c r="I15" s="161">
        <f t="shared" si="1"/>
        <v>0</v>
      </c>
      <c r="J15" s="162"/>
      <c r="K15" s="161">
        <f t="shared" si="2"/>
        <v>0</v>
      </c>
      <c r="L15" s="163"/>
      <c r="M15" s="161">
        <f t="shared" si="3"/>
        <v>0</v>
      </c>
      <c r="N15" s="171">
        <f t="shared" si="4"/>
        <v>10</v>
      </c>
      <c r="O15" s="165">
        <f t="shared" si="4"/>
        <v>13318180</v>
      </c>
      <c r="P15" s="166">
        <f t="shared" si="5"/>
        <v>400000</v>
      </c>
      <c r="Q15" s="167"/>
      <c r="R15" s="109"/>
      <c r="S15" s="10">
        <f t="shared" si="6"/>
        <v>1331818</v>
      </c>
      <c r="T15" s="10">
        <f t="shared" si="7"/>
        <v>1931818</v>
      </c>
      <c r="U15" s="10">
        <f t="shared" si="8"/>
        <v>2231818</v>
      </c>
      <c r="V15" s="10">
        <f t="shared" si="9"/>
        <v>431818</v>
      </c>
      <c r="W15" s="112">
        <v>43582</v>
      </c>
      <c r="X15" s="111">
        <v>8000000</v>
      </c>
      <c r="Y15" s="112">
        <v>43587</v>
      </c>
      <c r="Z15" s="111">
        <v>5318180</v>
      </c>
      <c r="AA15" s="1114"/>
      <c r="AB15" s="113"/>
      <c r="AC15" s="113"/>
      <c r="AD15" s="114"/>
      <c r="AE15" s="751">
        <f t="shared" si="11"/>
        <v>13318180</v>
      </c>
      <c r="AF15" s="752">
        <f t="shared" si="10"/>
        <v>0</v>
      </c>
    </row>
    <row r="16" spans="1:37" ht="20.100000000000001" customHeight="1" x14ac:dyDescent="0.35">
      <c r="A16" s="168">
        <f t="shared" si="12"/>
        <v>6</v>
      </c>
      <c r="B16" s="154">
        <f t="shared" si="13"/>
        <v>43587</v>
      </c>
      <c r="C16" s="169">
        <f t="shared" si="14"/>
        <v>474</v>
      </c>
      <c r="D16" s="156" t="s">
        <v>212</v>
      </c>
      <c r="E16" s="157" t="s">
        <v>88</v>
      </c>
      <c r="F16" s="170">
        <v>10</v>
      </c>
      <c r="G16" s="159">
        <f t="shared" si="0"/>
        <v>13318180</v>
      </c>
      <c r="H16" s="160"/>
      <c r="I16" s="161">
        <f t="shared" si="1"/>
        <v>0</v>
      </c>
      <c r="J16" s="162"/>
      <c r="K16" s="161">
        <f t="shared" si="2"/>
        <v>0</v>
      </c>
      <c r="L16" s="163"/>
      <c r="M16" s="161">
        <f t="shared" si="3"/>
        <v>0</v>
      </c>
      <c r="N16" s="171">
        <f t="shared" si="4"/>
        <v>10</v>
      </c>
      <c r="O16" s="165">
        <f t="shared" si="4"/>
        <v>13318180</v>
      </c>
      <c r="P16" s="166">
        <f t="shared" si="5"/>
        <v>400000</v>
      </c>
      <c r="Q16" s="167"/>
      <c r="R16" s="109"/>
      <c r="S16" s="10">
        <f t="shared" si="6"/>
        <v>1331818</v>
      </c>
      <c r="T16" s="10">
        <f t="shared" si="7"/>
        <v>1931818</v>
      </c>
      <c r="U16" s="10">
        <f t="shared" si="8"/>
        <v>2231818</v>
      </c>
      <c r="V16" s="10">
        <f t="shared" si="9"/>
        <v>431818</v>
      </c>
      <c r="W16" s="112">
        <v>43580</v>
      </c>
      <c r="X16" s="111">
        <v>13318180</v>
      </c>
      <c r="Y16" s="110"/>
      <c r="Z16" s="111"/>
      <c r="AA16" s="1114"/>
      <c r="AB16" s="113"/>
      <c r="AC16" s="113"/>
      <c r="AD16" s="114"/>
      <c r="AE16" s="751">
        <f t="shared" si="11"/>
        <v>13318180</v>
      </c>
      <c r="AF16" s="752">
        <f t="shared" si="10"/>
        <v>0</v>
      </c>
    </row>
    <row r="17" spans="1:32" ht="20.100000000000001" customHeight="1" x14ac:dyDescent="0.35">
      <c r="A17" s="168">
        <f t="shared" si="12"/>
        <v>7</v>
      </c>
      <c r="B17" s="154">
        <f t="shared" si="13"/>
        <v>43587</v>
      </c>
      <c r="C17" s="169">
        <f t="shared" si="14"/>
        <v>475</v>
      </c>
      <c r="D17" s="156" t="s">
        <v>41</v>
      </c>
      <c r="E17" s="157" t="s">
        <v>31</v>
      </c>
      <c r="F17" s="170">
        <v>4</v>
      </c>
      <c r="G17" s="159">
        <f t="shared" si="0"/>
        <v>5327272</v>
      </c>
      <c r="H17" s="160">
        <v>1</v>
      </c>
      <c r="I17" s="161">
        <f t="shared" si="1"/>
        <v>1931818</v>
      </c>
      <c r="J17" s="162">
        <v>4</v>
      </c>
      <c r="K17" s="161">
        <f t="shared" si="2"/>
        <v>8927272</v>
      </c>
      <c r="L17" s="163">
        <v>1</v>
      </c>
      <c r="M17" s="161">
        <f t="shared" si="3"/>
        <v>431818</v>
      </c>
      <c r="N17" s="171">
        <f t="shared" si="4"/>
        <v>10</v>
      </c>
      <c r="O17" s="165">
        <f t="shared" si="4"/>
        <v>16618180</v>
      </c>
      <c r="P17" s="166">
        <f t="shared" si="5"/>
        <v>400000</v>
      </c>
      <c r="Q17" s="167"/>
      <c r="R17" s="109"/>
      <c r="S17" s="10">
        <f t="shared" si="6"/>
        <v>1331818</v>
      </c>
      <c r="T17" s="10">
        <f t="shared" si="7"/>
        <v>1931818</v>
      </c>
      <c r="U17" s="10">
        <f t="shared" si="8"/>
        <v>2231818</v>
      </c>
      <c r="V17" s="10">
        <f t="shared" si="9"/>
        <v>431818</v>
      </c>
      <c r="W17" s="112">
        <v>43580</v>
      </c>
      <c r="X17" s="111">
        <v>16618180</v>
      </c>
      <c r="Y17" s="110"/>
      <c r="Z17" s="111"/>
      <c r="AA17" s="1114"/>
      <c r="AB17" s="113"/>
      <c r="AC17" s="113"/>
      <c r="AD17" s="114"/>
      <c r="AE17" s="751">
        <f t="shared" si="11"/>
        <v>16618180</v>
      </c>
      <c r="AF17" s="752">
        <f t="shared" si="10"/>
        <v>0</v>
      </c>
    </row>
    <row r="18" spans="1:32" ht="20.100000000000001" customHeight="1" x14ac:dyDescent="0.35">
      <c r="A18" s="168">
        <f t="shared" si="12"/>
        <v>8</v>
      </c>
      <c r="B18" s="154">
        <f t="shared" si="13"/>
        <v>43587</v>
      </c>
      <c r="C18" s="169">
        <f t="shared" si="14"/>
        <v>476</v>
      </c>
      <c r="D18" s="156" t="s">
        <v>37</v>
      </c>
      <c r="E18" s="157" t="s">
        <v>31</v>
      </c>
      <c r="F18" s="170">
        <v>5</v>
      </c>
      <c r="G18" s="159">
        <f t="shared" si="0"/>
        <v>6659090</v>
      </c>
      <c r="H18" s="160">
        <v>1</v>
      </c>
      <c r="I18" s="161">
        <f t="shared" si="1"/>
        <v>1931818</v>
      </c>
      <c r="J18" s="162">
        <v>4</v>
      </c>
      <c r="K18" s="161">
        <f t="shared" si="2"/>
        <v>8927272</v>
      </c>
      <c r="L18" s="163"/>
      <c r="M18" s="161">
        <f t="shared" si="3"/>
        <v>0</v>
      </c>
      <c r="N18" s="171">
        <f t="shared" si="4"/>
        <v>10</v>
      </c>
      <c r="O18" s="165">
        <f t="shared" si="4"/>
        <v>17518180</v>
      </c>
      <c r="P18" s="166">
        <f t="shared" si="5"/>
        <v>400000</v>
      </c>
      <c r="Q18" s="167"/>
      <c r="R18" s="109"/>
      <c r="S18" s="10">
        <f t="shared" si="6"/>
        <v>1331818</v>
      </c>
      <c r="T18" s="10">
        <f t="shared" si="7"/>
        <v>1931818</v>
      </c>
      <c r="U18" s="10">
        <f t="shared" si="8"/>
        <v>2231818</v>
      </c>
      <c r="V18" s="10">
        <f t="shared" si="9"/>
        <v>431818</v>
      </c>
      <c r="W18" s="112">
        <v>43587</v>
      </c>
      <c r="X18" s="111">
        <v>17518180</v>
      </c>
      <c r="Y18" s="110"/>
      <c r="Z18" s="111"/>
      <c r="AA18" s="1114"/>
      <c r="AB18" s="113"/>
      <c r="AC18" s="113"/>
      <c r="AD18" s="114"/>
      <c r="AE18" s="751">
        <f t="shared" si="11"/>
        <v>17518180</v>
      </c>
      <c r="AF18" s="752">
        <f t="shared" si="10"/>
        <v>0</v>
      </c>
    </row>
    <row r="19" spans="1:32" ht="20.100000000000001" customHeight="1" x14ac:dyDescent="0.35">
      <c r="A19" s="168">
        <f t="shared" si="12"/>
        <v>9</v>
      </c>
      <c r="B19" s="154">
        <f t="shared" si="13"/>
        <v>43587</v>
      </c>
      <c r="C19" s="169">
        <f t="shared" si="14"/>
        <v>477</v>
      </c>
      <c r="D19" s="156" t="s">
        <v>44</v>
      </c>
      <c r="E19" s="157" t="s">
        <v>43</v>
      </c>
      <c r="F19" s="170">
        <v>5</v>
      </c>
      <c r="G19" s="159">
        <f t="shared" si="0"/>
        <v>6659090</v>
      </c>
      <c r="H19" s="160"/>
      <c r="I19" s="161">
        <f t="shared" si="1"/>
        <v>0</v>
      </c>
      <c r="J19" s="162">
        <v>5</v>
      </c>
      <c r="K19" s="161">
        <f t="shared" si="2"/>
        <v>11159090</v>
      </c>
      <c r="L19" s="163"/>
      <c r="M19" s="161">
        <f t="shared" si="3"/>
        <v>0</v>
      </c>
      <c r="N19" s="171">
        <f t="shared" si="4"/>
        <v>10</v>
      </c>
      <c r="O19" s="165">
        <f t="shared" si="4"/>
        <v>17818180</v>
      </c>
      <c r="P19" s="166">
        <f t="shared" si="5"/>
        <v>400000</v>
      </c>
      <c r="Q19" s="167"/>
      <c r="R19" s="109"/>
      <c r="S19" s="10">
        <f t="shared" si="6"/>
        <v>1331818</v>
      </c>
      <c r="T19" s="10">
        <f t="shared" si="7"/>
        <v>1931818</v>
      </c>
      <c r="U19" s="10">
        <f t="shared" si="8"/>
        <v>2231818</v>
      </c>
      <c r="V19" s="10">
        <f t="shared" si="9"/>
        <v>431818</v>
      </c>
      <c r="W19" s="112">
        <v>43584</v>
      </c>
      <c r="X19" s="111">
        <v>17818180</v>
      </c>
      <c r="Y19" s="110"/>
      <c r="Z19" s="111"/>
      <c r="AA19" s="1114"/>
      <c r="AB19" s="113"/>
      <c r="AC19" s="113"/>
      <c r="AD19" s="114"/>
      <c r="AE19" s="751">
        <f t="shared" si="11"/>
        <v>17818180</v>
      </c>
      <c r="AF19" s="752">
        <f t="shared" si="10"/>
        <v>0</v>
      </c>
    </row>
    <row r="20" spans="1:32" ht="20.100000000000001" customHeight="1" x14ac:dyDescent="0.35">
      <c r="A20" s="168">
        <f t="shared" si="12"/>
        <v>10</v>
      </c>
      <c r="B20" s="154">
        <f t="shared" si="13"/>
        <v>43587</v>
      </c>
      <c r="C20" s="169">
        <f t="shared" si="14"/>
        <v>478</v>
      </c>
      <c r="D20" s="156" t="s">
        <v>83</v>
      </c>
      <c r="E20" s="157" t="s">
        <v>43</v>
      </c>
      <c r="F20" s="170">
        <v>5</v>
      </c>
      <c r="G20" s="159">
        <f t="shared" si="0"/>
        <v>6659090</v>
      </c>
      <c r="H20" s="160">
        <v>1</v>
      </c>
      <c r="I20" s="161">
        <f t="shared" si="1"/>
        <v>1931818</v>
      </c>
      <c r="J20" s="162">
        <v>3</v>
      </c>
      <c r="K20" s="161">
        <f t="shared" si="2"/>
        <v>6695454</v>
      </c>
      <c r="L20" s="163">
        <v>1</v>
      </c>
      <c r="M20" s="161">
        <f t="shared" si="3"/>
        <v>431818</v>
      </c>
      <c r="N20" s="171">
        <f t="shared" si="4"/>
        <v>10</v>
      </c>
      <c r="O20" s="165">
        <f t="shared" si="4"/>
        <v>15718180</v>
      </c>
      <c r="P20" s="166">
        <f t="shared" si="5"/>
        <v>400000</v>
      </c>
      <c r="Q20" s="167"/>
      <c r="R20" s="109"/>
      <c r="S20" s="10">
        <f t="shared" si="6"/>
        <v>1331818</v>
      </c>
      <c r="T20" s="10">
        <f t="shared" si="7"/>
        <v>1931818</v>
      </c>
      <c r="U20" s="10">
        <f t="shared" si="8"/>
        <v>2231818</v>
      </c>
      <c r="V20" s="10">
        <f t="shared" si="9"/>
        <v>431818</v>
      </c>
      <c r="W20" s="112">
        <v>43598</v>
      </c>
      <c r="X20" s="111">
        <v>10000000</v>
      </c>
      <c r="Y20" s="112">
        <v>43626</v>
      </c>
      <c r="Z20" s="111">
        <v>5718180</v>
      </c>
      <c r="AA20" s="1114"/>
      <c r="AB20" s="113"/>
      <c r="AC20" s="113"/>
      <c r="AD20" s="114"/>
      <c r="AE20" s="751">
        <f t="shared" si="11"/>
        <v>15718180</v>
      </c>
      <c r="AF20" s="752">
        <f t="shared" si="10"/>
        <v>0</v>
      </c>
    </row>
    <row r="21" spans="1:32" ht="20.100000000000001" customHeight="1" x14ac:dyDescent="0.35">
      <c r="A21" s="168">
        <f t="shared" si="12"/>
        <v>11</v>
      </c>
      <c r="B21" s="154">
        <f t="shared" si="13"/>
        <v>43587</v>
      </c>
      <c r="C21" s="169">
        <f t="shared" si="14"/>
        <v>479</v>
      </c>
      <c r="D21" s="156" t="s">
        <v>199</v>
      </c>
      <c r="E21" s="157" t="s">
        <v>88</v>
      </c>
      <c r="F21" s="170">
        <v>5</v>
      </c>
      <c r="G21" s="159">
        <f t="shared" si="0"/>
        <v>6659090</v>
      </c>
      <c r="H21" s="160"/>
      <c r="I21" s="161">
        <f t="shared" si="1"/>
        <v>0</v>
      </c>
      <c r="J21" s="162">
        <v>4</v>
      </c>
      <c r="K21" s="161">
        <f t="shared" si="2"/>
        <v>8927272</v>
      </c>
      <c r="L21" s="163">
        <v>1</v>
      </c>
      <c r="M21" s="161">
        <f t="shared" si="3"/>
        <v>431818</v>
      </c>
      <c r="N21" s="171">
        <f t="shared" si="4"/>
        <v>10</v>
      </c>
      <c r="O21" s="165">
        <f t="shared" si="4"/>
        <v>16018180</v>
      </c>
      <c r="P21" s="166">
        <f t="shared" si="5"/>
        <v>400000</v>
      </c>
      <c r="Q21" s="167"/>
      <c r="R21" s="109"/>
      <c r="S21" s="10">
        <f t="shared" si="6"/>
        <v>1331818</v>
      </c>
      <c r="T21" s="10">
        <f t="shared" si="7"/>
        <v>1931818</v>
      </c>
      <c r="U21" s="10">
        <f t="shared" si="8"/>
        <v>2231818</v>
      </c>
      <c r="V21" s="10">
        <f t="shared" si="9"/>
        <v>431818</v>
      </c>
      <c r="W21" s="112">
        <v>43584</v>
      </c>
      <c r="X21" s="111">
        <v>6018180</v>
      </c>
      <c r="Y21" s="112">
        <v>43581</v>
      </c>
      <c r="Z21" s="111">
        <v>10000000</v>
      </c>
      <c r="AA21" s="1114"/>
      <c r="AB21" s="113"/>
      <c r="AC21" s="113"/>
      <c r="AD21" s="114"/>
      <c r="AE21" s="751">
        <f t="shared" si="11"/>
        <v>16018180</v>
      </c>
      <c r="AF21" s="752">
        <f t="shared" si="10"/>
        <v>0</v>
      </c>
    </row>
    <row r="22" spans="1:32" ht="20.100000000000001" customHeight="1" x14ac:dyDescent="0.35">
      <c r="A22" s="168">
        <f t="shared" si="12"/>
        <v>12</v>
      </c>
      <c r="B22" s="154">
        <f t="shared" si="13"/>
        <v>43587</v>
      </c>
      <c r="C22" s="169">
        <f t="shared" si="14"/>
        <v>480</v>
      </c>
      <c r="D22" s="156" t="s">
        <v>101</v>
      </c>
      <c r="E22" s="157" t="s">
        <v>88</v>
      </c>
      <c r="F22" s="170">
        <v>5</v>
      </c>
      <c r="G22" s="159">
        <f t="shared" si="0"/>
        <v>6659090</v>
      </c>
      <c r="H22" s="160"/>
      <c r="I22" s="161">
        <f t="shared" si="1"/>
        <v>0</v>
      </c>
      <c r="J22" s="162">
        <v>4</v>
      </c>
      <c r="K22" s="161">
        <f t="shared" si="2"/>
        <v>8927272</v>
      </c>
      <c r="L22" s="163">
        <v>1</v>
      </c>
      <c r="M22" s="161">
        <f t="shared" si="3"/>
        <v>431818</v>
      </c>
      <c r="N22" s="171">
        <f t="shared" si="4"/>
        <v>10</v>
      </c>
      <c r="O22" s="165">
        <f t="shared" si="4"/>
        <v>16018180</v>
      </c>
      <c r="P22" s="166">
        <f t="shared" si="5"/>
        <v>400000</v>
      </c>
      <c r="Q22" s="167"/>
      <c r="R22" s="109"/>
      <c r="S22" s="10">
        <f t="shared" si="6"/>
        <v>1331818</v>
      </c>
      <c r="T22" s="10">
        <f t="shared" si="7"/>
        <v>1931818</v>
      </c>
      <c r="U22" s="10">
        <f t="shared" si="8"/>
        <v>2231818</v>
      </c>
      <c r="V22" s="10">
        <f t="shared" si="9"/>
        <v>431818</v>
      </c>
      <c r="W22" s="112">
        <v>43588</v>
      </c>
      <c r="X22" s="111">
        <v>16018180</v>
      </c>
      <c r="Y22" s="110"/>
      <c r="Z22" s="111"/>
      <c r="AA22" s="1114"/>
      <c r="AB22" s="113"/>
      <c r="AC22" s="113"/>
      <c r="AD22" s="114"/>
      <c r="AE22" s="751">
        <f t="shared" si="11"/>
        <v>16018180</v>
      </c>
      <c r="AF22" s="752">
        <f t="shared" si="10"/>
        <v>0</v>
      </c>
    </row>
    <row r="23" spans="1:32" ht="20.100000000000001" customHeight="1" x14ac:dyDescent="0.35">
      <c r="A23" s="168">
        <f t="shared" si="12"/>
        <v>13</v>
      </c>
      <c r="B23" s="154">
        <f t="shared" si="13"/>
        <v>43587</v>
      </c>
      <c r="C23" s="169">
        <f t="shared" si="14"/>
        <v>481</v>
      </c>
      <c r="D23" s="156" t="s">
        <v>102</v>
      </c>
      <c r="E23" s="157" t="s">
        <v>88</v>
      </c>
      <c r="F23" s="170">
        <v>5</v>
      </c>
      <c r="G23" s="159">
        <f t="shared" si="0"/>
        <v>6659090</v>
      </c>
      <c r="H23" s="160"/>
      <c r="I23" s="161">
        <f t="shared" si="1"/>
        <v>0</v>
      </c>
      <c r="J23" s="162">
        <v>4</v>
      </c>
      <c r="K23" s="161">
        <f t="shared" si="2"/>
        <v>8927272</v>
      </c>
      <c r="L23" s="163">
        <v>1</v>
      </c>
      <c r="M23" s="161">
        <f t="shared" si="3"/>
        <v>431818</v>
      </c>
      <c r="N23" s="171">
        <f t="shared" si="4"/>
        <v>10</v>
      </c>
      <c r="O23" s="165">
        <f t="shared" si="4"/>
        <v>16018180</v>
      </c>
      <c r="P23" s="166">
        <f t="shared" si="5"/>
        <v>400000</v>
      </c>
      <c r="Q23" s="167"/>
      <c r="R23" s="109"/>
      <c r="S23" s="10">
        <f t="shared" si="6"/>
        <v>1331818</v>
      </c>
      <c r="T23" s="10">
        <f t="shared" si="7"/>
        <v>1931818</v>
      </c>
      <c r="U23" s="10">
        <f t="shared" si="8"/>
        <v>2231818</v>
      </c>
      <c r="V23" s="10">
        <f t="shared" si="9"/>
        <v>431818</v>
      </c>
      <c r="W23" s="112">
        <v>43581</v>
      </c>
      <c r="X23" s="111">
        <v>16018180</v>
      </c>
      <c r="Y23" s="110"/>
      <c r="Z23" s="111"/>
      <c r="AA23" s="1114"/>
      <c r="AB23" s="113"/>
      <c r="AC23" s="113"/>
      <c r="AD23" s="114"/>
      <c r="AE23" s="751">
        <f t="shared" si="11"/>
        <v>16018180</v>
      </c>
      <c r="AF23" s="752">
        <f t="shared" si="10"/>
        <v>0</v>
      </c>
    </row>
    <row r="24" spans="1:32" ht="20.100000000000001" customHeight="1" x14ac:dyDescent="0.35">
      <c r="A24" s="168">
        <f t="shared" si="12"/>
        <v>14</v>
      </c>
      <c r="B24" s="154">
        <f t="shared" si="13"/>
        <v>43587</v>
      </c>
      <c r="C24" s="169">
        <f t="shared" si="14"/>
        <v>482</v>
      </c>
      <c r="D24" s="156" t="s">
        <v>76</v>
      </c>
      <c r="E24" s="157" t="s">
        <v>57</v>
      </c>
      <c r="F24" s="170">
        <v>4</v>
      </c>
      <c r="G24" s="159">
        <f t="shared" si="0"/>
        <v>5327272</v>
      </c>
      <c r="H24" s="160"/>
      <c r="I24" s="161">
        <f t="shared" si="1"/>
        <v>0</v>
      </c>
      <c r="J24" s="162">
        <v>4</v>
      </c>
      <c r="K24" s="161">
        <f t="shared" si="2"/>
        <v>8927272</v>
      </c>
      <c r="L24" s="163">
        <v>1</v>
      </c>
      <c r="M24" s="161">
        <f t="shared" si="3"/>
        <v>431818</v>
      </c>
      <c r="N24" s="171">
        <f t="shared" si="4"/>
        <v>9</v>
      </c>
      <c r="O24" s="165">
        <f t="shared" si="4"/>
        <v>14686362</v>
      </c>
      <c r="P24" s="166">
        <f t="shared" si="5"/>
        <v>360000</v>
      </c>
      <c r="Q24" s="167"/>
      <c r="R24" s="109"/>
      <c r="S24" s="10">
        <f t="shared" si="6"/>
        <v>1331818</v>
      </c>
      <c r="T24" s="10">
        <f t="shared" si="7"/>
        <v>1931818</v>
      </c>
      <c r="U24" s="10">
        <f t="shared" si="8"/>
        <v>2231818</v>
      </c>
      <c r="V24" s="10">
        <f t="shared" si="9"/>
        <v>431818</v>
      </c>
      <c r="W24" s="112">
        <v>43581</v>
      </c>
      <c r="X24" s="111">
        <v>14686362</v>
      </c>
      <c r="Y24" s="110"/>
      <c r="Z24" s="111"/>
      <c r="AA24" s="1114"/>
      <c r="AB24" s="113"/>
      <c r="AC24" s="113"/>
      <c r="AD24" s="114"/>
      <c r="AE24" s="751">
        <f t="shared" si="11"/>
        <v>14686362</v>
      </c>
      <c r="AF24" s="752">
        <f t="shared" si="10"/>
        <v>0</v>
      </c>
    </row>
    <row r="25" spans="1:32" ht="20.100000000000001" customHeight="1" thickBot="1" x14ac:dyDescent="0.4">
      <c r="A25" s="168">
        <f t="shared" si="12"/>
        <v>15</v>
      </c>
      <c r="B25" s="154">
        <f t="shared" si="13"/>
        <v>43587</v>
      </c>
      <c r="C25" s="169">
        <f t="shared" si="14"/>
        <v>483</v>
      </c>
      <c r="D25" s="156" t="s">
        <v>39</v>
      </c>
      <c r="E25" s="157" t="s">
        <v>57</v>
      </c>
      <c r="F25" s="170">
        <v>4</v>
      </c>
      <c r="G25" s="159">
        <f t="shared" si="0"/>
        <v>5327272</v>
      </c>
      <c r="H25" s="160">
        <v>1</v>
      </c>
      <c r="I25" s="161">
        <f t="shared" si="1"/>
        <v>1931818</v>
      </c>
      <c r="J25" s="162">
        <v>3</v>
      </c>
      <c r="K25" s="161">
        <f t="shared" si="2"/>
        <v>6695454</v>
      </c>
      <c r="L25" s="163">
        <v>1</v>
      </c>
      <c r="M25" s="161">
        <f t="shared" si="3"/>
        <v>431818</v>
      </c>
      <c r="N25" s="171">
        <f t="shared" si="4"/>
        <v>9</v>
      </c>
      <c r="O25" s="165">
        <f t="shared" si="4"/>
        <v>14386362</v>
      </c>
      <c r="P25" s="166">
        <f t="shared" si="5"/>
        <v>360000</v>
      </c>
      <c r="Q25" s="167"/>
      <c r="R25" s="1142"/>
      <c r="S25" s="10">
        <f t="shared" si="6"/>
        <v>1331818</v>
      </c>
      <c r="T25" s="10">
        <f t="shared" si="7"/>
        <v>1931818</v>
      </c>
      <c r="U25" s="10">
        <f t="shared" si="8"/>
        <v>2231818</v>
      </c>
      <c r="V25" s="10">
        <f t="shared" si="9"/>
        <v>431818</v>
      </c>
      <c r="W25" s="112">
        <v>43584</v>
      </c>
      <c r="X25" s="111">
        <v>14386362</v>
      </c>
      <c r="Y25" s="110"/>
      <c r="Z25" s="111"/>
      <c r="AA25" s="1114"/>
      <c r="AB25" s="113"/>
      <c r="AC25" s="113"/>
      <c r="AD25" s="114"/>
      <c r="AE25" s="751">
        <f t="shared" si="11"/>
        <v>14386362</v>
      </c>
      <c r="AF25" s="752">
        <f t="shared" si="10"/>
        <v>0</v>
      </c>
    </row>
    <row r="26" spans="1:32" ht="20.100000000000001" customHeight="1" thickBot="1" x14ac:dyDescent="0.4">
      <c r="A26" s="2787" t="s">
        <v>60</v>
      </c>
      <c r="B26" s="2788"/>
      <c r="C26" s="2788"/>
      <c r="D26" s="2788"/>
      <c r="E26" s="2788"/>
      <c r="F26" s="175">
        <f t="shared" ref="F26:P26" si="15">SUM(F11:F25)</f>
        <v>81</v>
      </c>
      <c r="G26" s="175">
        <f t="shared" si="15"/>
        <v>107877258</v>
      </c>
      <c r="H26" s="175">
        <f t="shared" si="15"/>
        <v>6</v>
      </c>
      <c r="I26" s="175">
        <f t="shared" si="15"/>
        <v>11590908</v>
      </c>
      <c r="J26" s="175">
        <f t="shared" si="15"/>
        <v>48</v>
      </c>
      <c r="K26" s="175">
        <f t="shared" si="15"/>
        <v>107127264</v>
      </c>
      <c r="L26" s="175">
        <f t="shared" si="15"/>
        <v>11</v>
      </c>
      <c r="M26" s="175">
        <f t="shared" si="15"/>
        <v>4749998</v>
      </c>
      <c r="N26" s="175">
        <f t="shared" si="15"/>
        <v>146</v>
      </c>
      <c r="O26" s="175">
        <f t="shared" si="15"/>
        <v>231345428</v>
      </c>
      <c r="P26" s="175">
        <f t="shared" si="15"/>
        <v>5840000</v>
      </c>
      <c r="Q26" s="176"/>
      <c r="R26" s="102"/>
      <c r="S26" s="10"/>
      <c r="T26" s="10"/>
      <c r="U26" s="10"/>
      <c r="V26" s="10"/>
      <c r="W26" s="112"/>
      <c r="X26" s="111">
        <v>0</v>
      </c>
      <c r="Y26" s="112"/>
      <c r="Z26" s="111"/>
      <c r="AA26" s="1114"/>
      <c r="AB26" s="113"/>
      <c r="AC26" s="113"/>
      <c r="AD26" s="114"/>
      <c r="AE26" s="751">
        <f>SUM(AE11:AE25)</f>
        <v>231345428</v>
      </c>
      <c r="AF26" s="752">
        <f t="shared" si="10"/>
        <v>0</v>
      </c>
    </row>
    <row r="27" spans="1:32" ht="20.100000000000001" customHeight="1" x14ac:dyDescent="0.35">
      <c r="A27" s="95"/>
      <c r="B27" s="119"/>
      <c r="C27" s="97"/>
      <c r="D27" s="120"/>
      <c r="E27" s="99"/>
      <c r="F27" s="100"/>
      <c r="G27" s="101"/>
      <c r="H27" s="102"/>
      <c r="I27" s="103"/>
      <c r="J27" s="121"/>
      <c r="K27" s="103"/>
      <c r="L27" s="122"/>
      <c r="M27" s="103"/>
      <c r="N27" s="104"/>
      <c r="O27" s="105"/>
      <c r="P27" s="105"/>
      <c r="Q27" s="105"/>
      <c r="R27" s="106"/>
      <c r="S27" s="105"/>
      <c r="T27" s="105"/>
      <c r="U27" s="105"/>
      <c r="V27" s="105"/>
      <c r="W27" s="123"/>
      <c r="X27" s="105"/>
      <c r="Y27" s="97"/>
      <c r="Z27" s="105"/>
      <c r="AA27" s="1115"/>
      <c r="AB27" s="133"/>
      <c r="AC27" s="133"/>
      <c r="AD27" s="107"/>
      <c r="AE27" s="124"/>
      <c r="AF27" s="125"/>
    </row>
    <row r="28" spans="1:32" ht="20.100000000000001" customHeight="1" x14ac:dyDescent="0.35">
      <c r="A28" s="13" t="s">
        <v>0</v>
      </c>
      <c r="B28" s="13" t="s">
        <v>222</v>
      </c>
      <c r="C28" s="144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4"/>
      <c r="O28" s="183" t="s">
        <v>66</v>
      </c>
      <c r="P28" s="2839" t="s">
        <v>2</v>
      </c>
      <c r="Q28" s="2839"/>
      <c r="R28" s="106"/>
      <c r="S28" s="105"/>
      <c r="T28" s="105"/>
      <c r="U28" s="105"/>
      <c r="V28" s="105"/>
      <c r="W28" s="123"/>
      <c r="X28" s="105"/>
      <c r="Y28" s="105"/>
      <c r="Z28" s="105"/>
      <c r="AA28" s="1115"/>
      <c r="AB28" s="133"/>
      <c r="AC28" s="133"/>
      <c r="AD28" s="107"/>
      <c r="AE28" s="124"/>
      <c r="AF28" s="125"/>
    </row>
    <row r="29" spans="1:32" ht="19.5" customHeight="1" x14ac:dyDescent="0.35">
      <c r="A29" s="13" t="s">
        <v>3</v>
      </c>
      <c r="B29" s="13" t="s">
        <v>4</v>
      </c>
      <c r="C29" s="144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4"/>
      <c r="O29" s="184"/>
      <c r="P29" s="145"/>
      <c r="Q29" s="145"/>
      <c r="R29" s="106"/>
      <c r="S29" s="105"/>
      <c r="T29" s="105"/>
      <c r="U29" s="105"/>
      <c r="V29" s="105"/>
      <c r="W29" s="123"/>
      <c r="X29" s="105"/>
      <c r="Y29" s="123"/>
      <c r="Z29" s="105"/>
      <c r="AA29" s="1115"/>
      <c r="AB29" s="133"/>
      <c r="AC29" s="133"/>
      <c r="AD29" s="107"/>
      <c r="AE29" s="124"/>
      <c r="AF29" s="125"/>
    </row>
    <row r="30" spans="1:32" ht="18" customHeight="1" x14ac:dyDescent="0.35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4"/>
      <c r="O30" s="14"/>
      <c r="P30" s="145"/>
      <c r="Q30" s="145"/>
      <c r="R30" s="106"/>
      <c r="S30" s="105"/>
      <c r="T30" s="105"/>
      <c r="U30" s="105"/>
      <c r="V30" s="105"/>
      <c r="W30" s="123"/>
      <c r="X30" s="105"/>
      <c r="Y30" s="105"/>
      <c r="Z30" s="105"/>
      <c r="AA30" s="1115"/>
      <c r="AB30" s="133"/>
      <c r="AC30" s="133"/>
      <c r="AD30" s="107"/>
      <c r="AE30" s="124"/>
      <c r="AF30" s="125"/>
    </row>
    <row r="31" spans="1:32" ht="20.100000000000001" customHeight="1" x14ac:dyDescent="0.35">
      <c r="A31" s="13" t="s">
        <v>5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4"/>
      <c r="O31" s="14"/>
      <c r="P31" s="145"/>
      <c r="Q31" s="145"/>
      <c r="R31" s="106"/>
      <c r="S31" s="105"/>
      <c r="T31" s="105"/>
      <c r="U31" s="105"/>
      <c r="V31" s="105"/>
      <c r="W31" s="126"/>
      <c r="X31" s="126"/>
      <c r="Y31" s="126"/>
      <c r="Z31" s="126"/>
      <c r="AA31" s="1116"/>
      <c r="AB31" s="126"/>
      <c r="AC31" s="126"/>
      <c r="AD31" s="126"/>
      <c r="AE31" s="126"/>
      <c r="AF31" s="125"/>
    </row>
    <row r="32" spans="1:32" ht="18.75" customHeight="1" x14ac:dyDescent="0.35">
      <c r="A32" s="13" t="s">
        <v>6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4"/>
      <c r="O32" s="14"/>
      <c r="P32" s="145"/>
      <c r="Q32" s="145"/>
      <c r="R32" s="106"/>
      <c r="S32" s="105"/>
      <c r="T32" s="105"/>
      <c r="U32" s="105"/>
      <c r="V32" s="105"/>
      <c r="W32" s="106"/>
      <c r="X32" s="106"/>
      <c r="Y32" s="107"/>
      <c r="Z32" s="107"/>
      <c r="AA32" s="1117"/>
      <c r="AB32" s="107"/>
      <c r="AC32" s="107"/>
      <c r="AD32" s="107"/>
      <c r="AE32" s="107"/>
      <c r="AF32" s="125"/>
    </row>
    <row r="33" spans="1:32" ht="23.25" x14ac:dyDescent="0.35">
      <c r="A33" s="13" t="s">
        <v>7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4"/>
      <c r="O33" s="14"/>
      <c r="P33" s="145"/>
      <c r="Q33" s="145"/>
      <c r="R33" s="106"/>
      <c r="S33" s="105"/>
      <c r="T33" s="105"/>
      <c r="U33" s="105"/>
      <c r="V33" s="105"/>
      <c r="W33" s="106"/>
      <c r="X33" s="106"/>
      <c r="Y33" s="107"/>
      <c r="Z33" s="107"/>
      <c r="AA33" s="1117"/>
      <c r="AB33" s="107"/>
      <c r="AC33" s="107"/>
      <c r="AD33" s="107"/>
      <c r="AE33" s="107"/>
      <c r="AF33" s="125"/>
    </row>
    <row r="34" spans="1:32" ht="18.75" customHeight="1" thickBot="1" x14ac:dyDescent="0.4">
      <c r="A34" s="13" t="s">
        <v>8</v>
      </c>
      <c r="B34" s="13"/>
      <c r="C34" s="13"/>
      <c r="D34" s="13"/>
      <c r="E34" s="13"/>
      <c r="F34" s="13"/>
      <c r="G34" s="147"/>
      <c r="H34" s="147"/>
      <c r="I34" s="13"/>
      <c r="J34" s="13"/>
      <c r="K34" s="13"/>
      <c r="L34" s="13"/>
      <c r="M34" s="13"/>
      <c r="N34" s="148"/>
      <c r="O34" s="2814" t="s">
        <v>9</v>
      </c>
      <c r="P34" s="2814"/>
      <c r="Q34" s="2814"/>
      <c r="R34" s="106"/>
      <c r="S34" s="105"/>
      <c r="T34" s="105"/>
      <c r="U34" s="105"/>
      <c r="V34" s="105"/>
      <c r="W34" s="106"/>
      <c r="X34" s="106"/>
      <c r="Y34" s="107"/>
      <c r="Z34" s="107"/>
      <c r="AA34" s="1117"/>
      <c r="AB34" s="107"/>
      <c r="AC34" s="107"/>
      <c r="AD34" s="107"/>
      <c r="AE34" s="107"/>
      <c r="AF34" s="107"/>
    </row>
    <row r="35" spans="1:32" ht="18.75" customHeight="1" thickBot="1" x14ac:dyDescent="0.4">
      <c r="A35" s="2841" t="s">
        <v>10</v>
      </c>
      <c r="B35" s="2844" t="s">
        <v>11</v>
      </c>
      <c r="C35" s="428" t="s">
        <v>10</v>
      </c>
      <c r="D35" s="2844" t="s">
        <v>13</v>
      </c>
      <c r="E35" s="2844" t="s">
        <v>14</v>
      </c>
      <c r="F35" s="2847" t="s">
        <v>15</v>
      </c>
      <c r="G35" s="2848"/>
      <c r="H35" s="2848"/>
      <c r="I35" s="2848"/>
      <c r="J35" s="2848"/>
      <c r="K35" s="2848"/>
      <c r="L35" s="2848"/>
      <c r="M35" s="2849"/>
      <c r="N35" s="2850" t="s">
        <v>16</v>
      </c>
      <c r="O35" s="2850" t="s">
        <v>17</v>
      </c>
      <c r="P35" s="2850" t="s">
        <v>18</v>
      </c>
      <c r="Q35" s="151" t="s">
        <v>19</v>
      </c>
      <c r="R35" s="106"/>
      <c r="S35" s="105"/>
      <c r="T35" s="105"/>
      <c r="U35" s="105"/>
      <c r="V35" s="105"/>
      <c r="W35" s="2934" t="s">
        <v>107</v>
      </c>
      <c r="X35" s="2935"/>
      <c r="Y35" s="2935"/>
      <c r="Z35" s="2935"/>
      <c r="AA35" s="2935"/>
      <c r="AB35" s="2935"/>
      <c r="AC35" s="2935"/>
      <c r="AD35" s="2935"/>
      <c r="AE35" s="2935"/>
      <c r="AF35" s="2857"/>
    </row>
    <row r="36" spans="1:32" ht="18.75" customHeight="1" thickBot="1" x14ac:dyDescent="0.4">
      <c r="A36" s="2842"/>
      <c r="B36" s="2845"/>
      <c r="C36" s="429" t="s">
        <v>208</v>
      </c>
      <c r="D36" s="2845"/>
      <c r="E36" s="2845"/>
      <c r="F36" s="2858" t="s">
        <v>20</v>
      </c>
      <c r="G36" s="2858"/>
      <c r="H36" s="2858" t="s">
        <v>21</v>
      </c>
      <c r="I36" s="2858"/>
      <c r="J36" s="2858" t="s">
        <v>22</v>
      </c>
      <c r="K36" s="2858"/>
      <c r="L36" s="2858" t="s">
        <v>23</v>
      </c>
      <c r="M36" s="2858"/>
      <c r="N36" s="2851"/>
      <c r="O36" s="2851"/>
      <c r="P36" s="2851"/>
      <c r="Q36" s="2859" t="s">
        <v>24</v>
      </c>
      <c r="R36" s="106"/>
      <c r="S36" s="106"/>
      <c r="T36" s="106"/>
      <c r="U36" s="106"/>
      <c r="V36" s="106"/>
      <c r="W36" s="1140" t="s">
        <v>108</v>
      </c>
      <c r="X36" s="1140" t="s">
        <v>109</v>
      </c>
      <c r="Y36" s="1140" t="s">
        <v>108</v>
      </c>
      <c r="Z36" s="1140" t="s">
        <v>110</v>
      </c>
      <c r="AA36" s="1143" t="s">
        <v>108</v>
      </c>
      <c r="AB36" s="1141" t="s">
        <v>111</v>
      </c>
      <c r="AC36" s="1140" t="s">
        <v>108</v>
      </c>
      <c r="AD36" s="1141" t="s">
        <v>112</v>
      </c>
      <c r="AE36" s="1137" t="s">
        <v>113</v>
      </c>
      <c r="AF36" s="1138" t="s">
        <v>114</v>
      </c>
    </row>
    <row r="37" spans="1:32" ht="18.75" customHeight="1" thickBot="1" x14ac:dyDescent="0.4">
      <c r="A37" s="2843"/>
      <c r="B37" s="2846"/>
      <c r="C37" s="430" t="s">
        <v>209</v>
      </c>
      <c r="D37" s="2846"/>
      <c r="E37" s="2846"/>
      <c r="F37" s="1136" t="s">
        <v>25</v>
      </c>
      <c r="G37" s="1136" t="s">
        <v>26</v>
      </c>
      <c r="H37" s="1136" t="s">
        <v>25</v>
      </c>
      <c r="I37" s="1136" t="s">
        <v>26</v>
      </c>
      <c r="J37" s="1136" t="s">
        <v>25</v>
      </c>
      <c r="K37" s="1136" t="s">
        <v>26</v>
      </c>
      <c r="L37" s="1136" t="s">
        <v>25</v>
      </c>
      <c r="M37" s="1136" t="s">
        <v>26</v>
      </c>
      <c r="N37" s="2852"/>
      <c r="O37" s="2852"/>
      <c r="P37" s="2852"/>
      <c r="Q37" s="2860"/>
      <c r="R37" s="109"/>
      <c r="S37" s="109"/>
      <c r="T37" s="109"/>
      <c r="U37" s="109"/>
      <c r="V37" s="109"/>
      <c r="W37" s="1140"/>
      <c r="X37" s="1140"/>
      <c r="Y37" s="1140"/>
      <c r="Z37" s="1140"/>
      <c r="AA37" s="1143"/>
      <c r="AB37" s="1141"/>
      <c r="AC37" s="1140"/>
      <c r="AD37" s="1141"/>
      <c r="AE37" s="749"/>
      <c r="AF37" s="750"/>
    </row>
    <row r="38" spans="1:32" ht="18.75" customHeight="1" x14ac:dyDescent="0.35">
      <c r="A38" s="153">
        <v>1</v>
      </c>
      <c r="B38" s="154">
        <v>43588</v>
      </c>
      <c r="C38" s="173">
        <v>484</v>
      </c>
      <c r="D38" s="185" t="s">
        <v>33</v>
      </c>
      <c r="E38" s="157" t="s">
        <v>31</v>
      </c>
      <c r="F38" s="158">
        <v>7</v>
      </c>
      <c r="G38" s="159">
        <f t="shared" ref="G38:G54" si="16">+F38*S38</f>
        <v>9322726</v>
      </c>
      <c r="H38" s="160"/>
      <c r="I38" s="161">
        <f t="shared" ref="I38:I54" si="17">+H38*T38</f>
        <v>0</v>
      </c>
      <c r="J38" s="162">
        <v>3</v>
      </c>
      <c r="K38" s="161">
        <f t="shared" ref="K38:K54" si="18">+J38*U38</f>
        <v>6695454</v>
      </c>
      <c r="L38" s="163">
        <v>1</v>
      </c>
      <c r="M38" s="161">
        <f t="shared" ref="M38:M54" si="19">+L38*V38</f>
        <v>431818</v>
      </c>
      <c r="N38" s="1129">
        <f t="shared" ref="N38:O55" si="20">+L38+J38+H38+F38</f>
        <v>11</v>
      </c>
      <c r="O38" s="165">
        <f t="shared" si="20"/>
        <v>16449998</v>
      </c>
      <c r="P38" s="166">
        <f t="shared" ref="P38:P55" si="21">+N38*40000</f>
        <v>440000</v>
      </c>
      <c r="Q38" s="167"/>
      <c r="R38" s="109"/>
      <c r="S38" s="10">
        <f t="shared" ref="S38:S54" si="22">1331818</f>
        <v>1331818</v>
      </c>
      <c r="T38" s="10">
        <f t="shared" ref="T38:T54" si="23">1931818</f>
        <v>1931818</v>
      </c>
      <c r="U38" s="10">
        <f t="shared" ref="U38:U54" si="24">2231818</f>
        <v>2231818</v>
      </c>
      <c r="V38" s="10">
        <f t="shared" ref="V38:V54" si="25">431818</f>
        <v>431818</v>
      </c>
      <c r="W38" s="112">
        <v>43584</v>
      </c>
      <c r="X38" s="111">
        <v>16449998</v>
      </c>
      <c r="Y38" s="112"/>
      <c r="Z38" s="111"/>
      <c r="AA38" s="1114"/>
      <c r="AB38" s="113"/>
      <c r="AC38" s="113"/>
      <c r="AD38" s="114"/>
      <c r="AE38" s="751">
        <f>X38+Z38+AB38+AD38</f>
        <v>16449998</v>
      </c>
      <c r="AF38" s="752">
        <f t="shared" ref="AF38:AF56" si="26">O38-AE38</f>
        <v>0</v>
      </c>
    </row>
    <row r="39" spans="1:32" ht="18.75" customHeight="1" x14ac:dyDescent="0.35">
      <c r="A39" s="168">
        <f>+A38+1</f>
        <v>2</v>
      </c>
      <c r="B39" s="154">
        <v>43588</v>
      </c>
      <c r="C39" s="169">
        <f>+C38+1</f>
        <v>485</v>
      </c>
      <c r="D39" s="186" t="s">
        <v>81</v>
      </c>
      <c r="E39" s="157" t="s">
        <v>31</v>
      </c>
      <c r="F39" s="170">
        <v>6</v>
      </c>
      <c r="G39" s="159">
        <f t="shared" si="16"/>
        <v>7990908</v>
      </c>
      <c r="H39" s="160"/>
      <c r="I39" s="161">
        <f t="shared" si="17"/>
        <v>0</v>
      </c>
      <c r="J39" s="162">
        <v>4</v>
      </c>
      <c r="K39" s="161">
        <f t="shared" si="18"/>
        <v>8927272</v>
      </c>
      <c r="L39" s="163">
        <v>1</v>
      </c>
      <c r="M39" s="161">
        <f t="shared" si="19"/>
        <v>431818</v>
      </c>
      <c r="N39" s="171">
        <f t="shared" si="20"/>
        <v>11</v>
      </c>
      <c r="O39" s="165">
        <f t="shared" si="20"/>
        <v>17349998</v>
      </c>
      <c r="P39" s="166">
        <f t="shared" si="21"/>
        <v>440000</v>
      </c>
      <c r="Q39" s="167"/>
      <c r="R39" s="1142"/>
      <c r="S39" s="10">
        <f t="shared" si="22"/>
        <v>1331818</v>
      </c>
      <c r="T39" s="10">
        <f t="shared" si="23"/>
        <v>1931818</v>
      </c>
      <c r="U39" s="10">
        <f t="shared" si="24"/>
        <v>2231818</v>
      </c>
      <c r="V39" s="10">
        <f t="shared" si="25"/>
        <v>431818</v>
      </c>
      <c r="W39" s="112">
        <v>43585</v>
      </c>
      <c r="X39" s="111">
        <v>17349998</v>
      </c>
      <c r="Y39" s="112"/>
      <c r="Z39" s="111"/>
      <c r="AA39" s="1114"/>
      <c r="AB39" s="113"/>
      <c r="AC39" s="113"/>
      <c r="AD39" s="114"/>
      <c r="AE39" s="751">
        <f t="shared" ref="AE39:AE55" si="27">X39+Z39+AB39+AD39</f>
        <v>17349998</v>
      </c>
      <c r="AF39" s="752">
        <f t="shared" si="26"/>
        <v>0</v>
      </c>
    </row>
    <row r="40" spans="1:32" ht="18.75" customHeight="1" x14ac:dyDescent="0.35">
      <c r="A40" s="168">
        <f t="shared" ref="A40:A54" si="28">+A39+1</f>
        <v>3</v>
      </c>
      <c r="B40" s="154">
        <v>43588</v>
      </c>
      <c r="C40" s="169">
        <f>+C39+1</f>
        <v>486</v>
      </c>
      <c r="D40" s="187" t="s">
        <v>45</v>
      </c>
      <c r="E40" s="157" t="s">
        <v>43</v>
      </c>
      <c r="F40" s="170">
        <v>5</v>
      </c>
      <c r="G40" s="159">
        <f t="shared" si="16"/>
        <v>6659090</v>
      </c>
      <c r="H40" s="160"/>
      <c r="I40" s="161">
        <f t="shared" si="17"/>
        <v>0</v>
      </c>
      <c r="J40" s="162">
        <v>4</v>
      </c>
      <c r="K40" s="161">
        <f t="shared" si="18"/>
        <v>8927272</v>
      </c>
      <c r="L40" s="163">
        <v>1</v>
      </c>
      <c r="M40" s="161">
        <f t="shared" si="19"/>
        <v>431818</v>
      </c>
      <c r="N40" s="171">
        <f t="shared" si="20"/>
        <v>10</v>
      </c>
      <c r="O40" s="165">
        <f t="shared" si="20"/>
        <v>16018180</v>
      </c>
      <c r="P40" s="166">
        <f t="shared" si="21"/>
        <v>400000</v>
      </c>
      <c r="Q40" s="167"/>
      <c r="R40" s="1142"/>
      <c r="S40" s="10">
        <f t="shared" si="22"/>
        <v>1331818</v>
      </c>
      <c r="T40" s="10">
        <f t="shared" si="23"/>
        <v>1931818</v>
      </c>
      <c r="U40" s="10">
        <f t="shared" si="24"/>
        <v>2231818</v>
      </c>
      <c r="V40" s="10">
        <f t="shared" si="25"/>
        <v>431818</v>
      </c>
      <c r="W40" s="112">
        <v>43584</v>
      </c>
      <c r="X40" s="111">
        <v>16018180</v>
      </c>
      <c r="Y40" s="112"/>
      <c r="Z40" s="111"/>
      <c r="AA40" s="112"/>
      <c r="AB40" s="113"/>
      <c r="AC40" s="113"/>
      <c r="AD40" s="114"/>
      <c r="AE40" s="751">
        <f t="shared" si="27"/>
        <v>16018180</v>
      </c>
      <c r="AF40" s="752">
        <f t="shared" si="26"/>
        <v>0</v>
      </c>
    </row>
    <row r="41" spans="1:32" ht="18.75" customHeight="1" x14ac:dyDescent="0.35">
      <c r="A41" s="168">
        <f t="shared" si="28"/>
        <v>4</v>
      </c>
      <c r="B41" s="154">
        <v>43588</v>
      </c>
      <c r="C41" s="169">
        <f>+C40+1</f>
        <v>487</v>
      </c>
      <c r="D41" s="186" t="s">
        <v>53</v>
      </c>
      <c r="E41" s="157" t="s">
        <v>43</v>
      </c>
      <c r="F41" s="170">
        <v>5</v>
      </c>
      <c r="G41" s="159">
        <f t="shared" si="16"/>
        <v>6659090</v>
      </c>
      <c r="H41" s="160"/>
      <c r="I41" s="161">
        <f t="shared" si="17"/>
        <v>0</v>
      </c>
      <c r="J41" s="162">
        <v>4</v>
      </c>
      <c r="K41" s="161">
        <f t="shared" si="18"/>
        <v>8927272</v>
      </c>
      <c r="L41" s="163">
        <v>1</v>
      </c>
      <c r="M41" s="161">
        <f t="shared" si="19"/>
        <v>431818</v>
      </c>
      <c r="N41" s="171">
        <f t="shared" si="20"/>
        <v>10</v>
      </c>
      <c r="O41" s="165">
        <f t="shared" si="20"/>
        <v>16018180</v>
      </c>
      <c r="P41" s="166">
        <f t="shared" si="21"/>
        <v>400000</v>
      </c>
      <c r="Q41" s="167"/>
      <c r="R41" s="102"/>
      <c r="S41" s="10">
        <f t="shared" si="22"/>
        <v>1331818</v>
      </c>
      <c r="T41" s="10">
        <f t="shared" si="23"/>
        <v>1931818</v>
      </c>
      <c r="U41" s="10">
        <f t="shared" si="24"/>
        <v>2231818</v>
      </c>
      <c r="V41" s="10">
        <f t="shared" si="25"/>
        <v>431818</v>
      </c>
      <c r="W41" s="112">
        <v>43584</v>
      </c>
      <c r="X41" s="111">
        <v>16018180</v>
      </c>
      <c r="Y41" s="112"/>
      <c r="Z41" s="111"/>
      <c r="AA41" s="1114"/>
      <c r="AB41" s="113"/>
      <c r="AC41" s="113"/>
      <c r="AD41" s="114"/>
      <c r="AE41" s="751">
        <f t="shared" si="27"/>
        <v>16018180</v>
      </c>
      <c r="AF41" s="752">
        <f t="shared" si="26"/>
        <v>0</v>
      </c>
    </row>
    <row r="42" spans="1:32" ht="18.75" customHeight="1" x14ac:dyDescent="0.35">
      <c r="A42" s="168">
        <f t="shared" si="28"/>
        <v>5</v>
      </c>
      <c r="B42" s="154">
        <v>43588</v>
      </c>
      <c r="C42" s="169">
        <f t="shared" ref="C42:C54" si="29">+C41+1</f>
        <v>488</v>
      </c>
      <c r="D42" s="187" t="s">
        <v>52</v>
      </c>
      <c r="E42" s="157" t="s">
        <v>43</v>
      </c>
      <c r="F42" s="170">
        <v>5</v>
      </c>
      <c r="G42" s="159">
        <f t="shared" si="16"/>
        <v>6659090</v>
      </c>
      <c r="H42" s="160"/>
      <c r="I42" s="161">
        <f t="shared" si="17"/>
        <v>0</v>
      </c>
      <c r="J42" s="162">
        <v>4</v>
      </c>
      <c r="K42" s="161">
        <f t="shared" si="18"/>
        <v>8927272</v>
      </c>
      <c r="L42" s="163">
        <v>1</v>
      </c>
      <c r="M42" s="161">
        <f t="shared" si="19"/>
        <v>431818</v>
      </c>
      <c r="N42" s="171">
        <f t="shared" si="20"/>
        <v>10</v>
      </c>
      <c r="O42" s="165">
        <f t="shared" si="20"/>
        <v>16018180</v>
      </c>
      <c r="P42" s="166">
        <f t="shared" si="21"/>
        <v>400000</v>
      </c>
      <c r="Q42" s="167"/>
      <c r="R42" s="104"/>
      <c r="S42" s="10">
        <f t="shared" si="22"/>
        <v>1331818</v>
      </c>
      <c r="T42" s="10">
        <f t="shared" si="23"/>
        <v>1931818</v>
      </c>
      <c r="U42" s="10">
        <f t="shared" si="24"/>
        <v>2231818</v>
      </c>
      <c r="V42" s="10">
        <f t="shared" si="25"/>
        <v>431818</v>
      </c>
      <c r="W42" s="112">
        <v>43584</v>
      </c>
      <c r="X42" s="111">
        <v>16018180</v>
      </c>
      <c r="Y42" s="112"/>
      <c r="Z42" s="111"/>
      <c r="AA42" s="1114"/>
      <c r="AB42" s="113"/>
      <c r="AC42" s="113"/>
      <c r="AD42" s="114"/>
      <c r="AE42" s="751">
        <f t="shared" si="27"/>
        <v>16018180</v>
      </c>
      <c r="AF42" s="752">
        <f t="shared" si="26"/>
        <v>0</v>
      </c>
    </row>
    <row r="43" spans="1:32" ht="18.75" customHeight="1" x14ac:dyDescent="0.35">
      <c r="A43" s="168">
        <f t="shared" si="28"/>
        <v>6</v>
      </c>
      <c r="B43" s="154">
        <v>43588</v>
      </c>
      <c r="C43" s="169">
        <f t="shared" si="29"/>
        <v>489</v>
      </c>
      <c r="D43" s="186" t="s">
        <v>92</v>
      </c>
      <c r="E43" s="157" t="s">
        <v>88</v>
      </c>
      <c r="F43" s="170">
        <v>5</v>
      </c>
      <c r="G43" s="159">
        <f t="shared" si="16"/>
        <v>6659090</v>
      </c>
      <c r="H43" s="160"/>
      <c r="I43" s="161">
        <f t="shared" si="17"/>
        <v>0</v>
      </c>
      <c r="J43" s="162">
        <v>4</v>
      </c>
      <c r="K43" s="161">
        <f t="shared" si="18"/>
        <v>8927272</v>
      </c>
      <c r="L43" s="163">
        <v>1</v>
      </c>
      <c r="M43" s="161">
        <f t="shared" si="19"/>
        <v>431818</v>
      </c>
      <c r="N43" s="171">
        <f t="shared" si="20"/>
        <v>10</v>
      </c>
      <c r="O43" s="165">
        <f t="shared" si="20"/>
        <v>16018180</v>
      </c>
      <c r="P43" s="166">
        <f t="shared" si="21"/>
        <v>400000</v>
      </c>
      <c r="Q43" s="167"/>
      <c r="R43" s="106"/>
      <c r="S43" s="10">
        <f t="shared" si="22"/>
        <v>1331818</v>
      </c>
      <c r="T43" s="10">
        <f t="shared" si="23"/>
        <v>1931818</v>
      </c>
      <c r="U43" s="10">
        <f t="shared" si="24"/>
        <v>2231818</v>
      </c>
      <c r="V43" s="10">
        <f t="shared" si="25"/>
        <v>431818</v>
      </c>
      <c r="W43" s="112">
        <v>43587</v>
      </c>
      <c r="X43" s="111">
        <v>16018180</v>
      </c>
      <c r="Y43" s="110"/>
      <c r="Z43" s="111"/>
      <c r="AA43" s="1114"/>
      <c r="AB43" s="113"/>
      <c r="AC43" s="113"/>
      <c r="AD43" s="114"/>
      <c r="AE43" s="751">
        <f t="shared" si="27"/>
        <v>16018180</v>
      </c>
      <c r="AF43" s="752">
        <f t="shared" si="26"/>
        <v>0</v>
      </c>
    </row>
    <row r="44" spans="1:32" ht="18.75" customHeight="1" x14ac:dyDescent="0.35">
      <c r="A44" s="168">
        <f t="shared" si="28"/>
        <v>7</v>
      </c>
      <c r="B44" s="154">
        <v>43588</v>
      </c>
      <c r="C44" s="169">
        <f t="shared" si="29"/>
        <v>490</v>
      </c>
      <c r="D44" s="156" t="s">
        <v>91</v>
      </c>
      <c r="E44" s="157" t="s">
        <v>88</v>
      </c>
      <c r="F44" s="170">
        <v>5</v>
      </c>
      <c r="G44" s="159">
        <f t="shared" si="16"/>
        <v>6659090</v>
      </c>
      <c r="H44" s="160"/>
      <c r="I44" s="161">
        <f t="shared" si="17"/>
        <v>0</v>
      </c>
      <c r="J44" s="162">
        <v>5</v>
      </c>
      <c r="K44" s="161">
        <f t="shared" si="18"/>
        <v>11159090</v>
      </c>
      <c r="L44" s="163"/>
      <c r="M44" s="161">
        <f t="shared" si="19"/>
        <v>0</v>
      </c>
      <c r="N44" s="171">
        <f t="shared" si="20"/>
        <v>10</v>
      </c>
      <c r="O44" s="165">
        <f t="shared" si="20"/>
        <v>17818180</v>
      </c>
      <c r="P44" s="166">
        <f t="shared" si="21"/>
        <v>400000</v>
      </c>
      <c r="Q44" s="167"/>
      <c r="R44" s="106"/>
      <c r="S44" s="10">
        <f t="shared" si="22"/>
        <v>1331818</v>
      </c>
      <c r="T44" s="10">
        <f t="shared" si="23"/>
        <v>1931818</v>
      </c>
      <c r="U44" s="10">
        <f t="shared" si="24"/>
        <v>2231818</v>
      </c>
      <c r="V44" s="10">
        <f t="shared" si="25"/>
        <v>431818</v>
      </c>
      <c r="W44" s="112">
        <v>43595</v>
      </c>
      <c r="X44" s="111">
        <v>7818180</v>
      </c>
      <c r="Y44" s="112">
        <v>43584</v>
      </c>
      <c r="Z44" s="111">
        <v>10000000</v>
      </c>
      <c r="AA44" s="1114"/>
      <c r="AB44" s="113"/>
      <c r="AC44" s="113"/>
      <c r="AD44" s="114"/>
      <c r="AE44" s="751">
        <f t="shared" si="27"/>
        <v>17818180</v>
      </c>
      <c r="AF44" s="752">
        <f t="shared" si="26"/>
        <v>0</v>
      </c>
    </row>
    <row r="45" spans="1:32" ht="18.75" customHeight="1" x14ac:dyDescent="0.35">
      <c r="A45" s="168">
        <f t="shared" si="28"/>
        <v>8</v>
      </c>
      <c r="B45" s="154">
        <v>43588</v>
      </c>
      <c r="C45" s="169">
        <f t="shared" si="29"/>
        <v>491</v>
      </c>
      <c r="D45" s="156" t="s">
        <v>72</v>
      </c>
      <c r="E45" s="157" t="s">
        <v>57</v>
      </c>
      <c r="F45" s="170">
        <v>5</v>
      </c>
      <c r="G45" s="159">
        <f t="shared" si="16"/>
        <v>6659090</v>
      </c>
      <c r="H45" s="160"/>
      <c r="I45" s="161">
        <f t="shared" si="17"/>
        <v>0</v>
      </c>
      <c r="J45" s="162">
        <v>3</v>
      </c>
      <c r="K45" s="161">
        <f t="shared" si="18"/>
        <v>6695454</v>
      </c>
      <c r="L45" s="163">
        <v>1</v>
      </c>
      <c r="M45" s="161">
        <f t="shared" si="19"/>
        <v>431818</v>
      </c>
      <c r="N45" s="171">
        <f t="shared" si="20"/>
        <v>9</v>
      </c>
      <c r="O45" s="165">
        <f t="shared" si="20"/>
        <v>13786362</v>
      </c>
      <c r="P45" s="166">
        <f t="shared" si="21"/>
        <v>360000</v>
      </c>
      <c r="Q45" s="167"/>
      <c r="R45" s="106"/>
      <c r="S45" s="10">
        <f t="shared" si="22"/>
        <v>1331818</v>
      </c>
      <c r="T45" s="10">
        <f t="shared" si="23"/>
        <v>1931818</v>
      </c>
      <c r="U45" s="10">
        <f t="shared" si="24"/>
        <v>2231818</v>
      </c>
      <c r="V45" s="10">
        <f t="shared" si="25"/>
        <v>431818</v>
      </c>
      <c r="W45" s="112">
        <v>43593</v>
      </c>
      <c r="X45" s="111">
        <v>8786362</v>
      </c>
      <c r="Y45" s="112">
        <v>43584</v>
      </c>
      <c r="Z45" s="111">
        <v>5000000</v>
      </c>
      <c r="AA45" s="1114"/>
      <c r="AB45" s="113"/>
      <c r="AC45" s="113"/>
      <c r="AD45" s="114"/>
      <c r="AE45" s="751">
        <f t="shared" si="27"/>
        <v>13786362</v>
      </c>
      <c r="AF45" s="752">
        <f t="shared" si="26"/>
        <v>0</v>
      </c>
    </row>
    <row r="46" spans="1:32" ht="18.75" customHeight="1" x14ac:dyDescent="0.35">
      <c r="A46" s="168">
        <f t="shared" si="28"/>
        <v>9</v>
      </c>
      <c r="B46" s="154">
        <v>43588</v>
      </c>
      <c r="C46" s="169">
        <f t="shared" si="29"/>
        <v>492</v>
      </c>
      <c r="D46" s="156" t="s">
        <v>223</v>
      </c>
      <c r="E46" s="157" t="s">
        <v>57</v>
      </c>
      <c r="F46" s="170">
        <v>5</v>
      </c>
      <c r="G46" s="159">
        <f t="shared" si="16"/>
        <v>6659090</v>
      </c>
      <c r="H46" s="160"/>
      <c r="I46" s="161">
        <f t="shared" si="17"/>
        <v>0</v>
      </c>
      <c r="J46" s="162">
        <v>4</v>
      </c>
      <c r="K46" s="161">
        <f t="shared" si="18"/>
        <v>8927272</v>
      </c>
      <c r="L46" s="163">
        <v>1</v>
      </c>
      <c r="M46" s="161">
        <f t="shared" si="19"/>
        <v>431818</v>
      </c>
      <c r="N46" s="171">
        <f t="shared" si="20"/>
        <v>10</v>
      </c>
      <c r="O46" s="165">
        <f t="shared" si="20"/>
        <v>16018180</v>
      </c>
      <c r="P46" s="166">
        <f t="shared" si="21"/>
        <v>400000</v>
      </c>
      <c r="Q46" s="167"/>
      <c r="R46" s="106"/>
      <c r="S46" s="10">
        <f t="shared" si="22"/>
        <v>1331818</v>
      </c>
      <c r="T46" s="10">
        <f t="shared" si="23"/>
        <v>1931818</v>
      </c>
      <c r="U46" s="10">
        <f t="shared" si="24"/>
        <v>2231818</v>
      </c>
      <c r="V46" s="10">
        <f t="shared" si="25"/>
        <v>431818</v>
      </c>
      <c r="W46" s="112">
        <v>43584</v>
      </c>
      <c r="X46" s="111">
        <v>16018180</v>
      </c>
      <c r="Y46" s="110"/>
      <c r="Z46" s="111"/>
      <c r="AA46" s="1114"/>
      <c r="AB46" s="113"/>
      <c r="AC46" s="113"/>
      <c r="AD46" s="114"/>
      <c r="AE46" s="751">
        <f t="shared" si="27"/>
        <v>16018180</v>
      </c>
      <c r="AF46" s="752">
        <f t="shared" si="26"/>
        <v>0</v>
      </c>
    </row>
    <row r="47" spans="1:32" ht="18.75" customHeight="1" x14ac:dyDescent="0.35">
      <c r="A47" s="168">
        <f t="shared" si="28"/>
        <v>10</v>
      </c>
      <c r="B47" s="154">
        <v>43588</v>
      </c>
      <c r="C47" s="169">
        <f t="shared" si="29"/>
        <v>493</v>
      </c>
      <c r="D47" s="156" t="s">
        <v>30</v>
      </c>
      <c r="E47" s="157" t="s">
        <v>31</v>
      </c>
      <c r="F47" s="170">
        <v>4</v>
      </c>
      <c r="G47" s="159">
        <f t="shared" si="16"/>
        <v>5327272</v>
      </c>
      <c r="H47" s="160">
        <v>2</v>
      </c>
      <c r="I47" s="161">
        <f t="shared" si="17"/>
        <v>3863636</v>
      </c>
      <c r="J47" s="162">
        <v>3</v>
      </c>
      <c r="K47" s="161">
        <f t="shared" si="18"/>
        <v>6695454</v>
      </c>
      <c r="L47" s="163">
        <v>1</v>
      </c>
      <c r="M47" s="161">
        <f t="shared" si="19"/>
        <v>431818</v>
      </c>
      <c r="N47" s="171">
        <f t="shared" si="20"/>
        <v>10</v>
      </c>
      <c r="O47" s="165">
        <f t="shared" si="20"/>
        <v>16318180</v>
      </c>
      <c r="P47" s="166">
        <f t="shared" si="21"/>
        <v>400000</v>
      </c>
      <c r="Q47" s="167"/>
      <c r="R47" s="106"/>
      <c r="S47" s="10">
        <f t="shared" si="22"/>
        <v>1331818</v>
      </c>
      <c r="T47" s="10">
        <f t="shared" si="23"/>
        <v>1931818</v>
      </c>
      <c r="U47" s="10">
        <f t="shared" si="24"/>
        <v>2231818</v>
      </c>
      <c r="V47" s="10">
        <f t="shared" si="25"/>
        <v>431818</v>
      </c>
      <c r="W47" s="112">
        <v>43646</v>
      </c>
      <c r="X47" s="111">
        <v>16318180</v>
      </c>
      <c r="Y47" s="110"/>
      <c r="Z47" s="111"/>
      <c r="AA47" s="1114"/>
      <c r="AB47" s="113"/>
      <c r="AC47" s="113"/>
      <c r="AD47" s="114"/>
      <c r="AE47" s="751">
        <f t="shared" si="27"/>
        <v>16318180</v>
      </c>
      <c r="AF47" s="752">
        <f t="shared" si="26"/>
        <v>0</v>
      </c>
    </row>
    <row r="48" spans="1:32" ht="18.75" customHeight="1" x14ac:dyDescent="0.35">
      <c r="A48" s="168">
        <f t="shared" si="28"/>
        <v>11</v>
      </c>
      <c r="B48" s="154">
        <v>43588</v>
      </c>
      <c r="C48" s="169">
        <f t="shared" si="29"/>
        <v>494</v>
      </c>
      <c r="D48" s="156" t="s">
        <v>40</v>
      </c>
      <c r="E48" s="157" t="s">
        <v>31</v>
      </c>
      <c r="F48" s="170">
        <v>4</v>
      </c>
      <c r="G48" s="159">
        <f t="shared" si="16"/>
        <v>5327272</v>
      </c>
      <c r="H48" s="160">
        <v>2</v>
      </c>
      <c r="I48" s="161">
        <f t="shared" si="17"/>
        <v>3863636</v>
      </c>
      <c r="J48" s="162">
        <v>3</v>
      </c>
      <c r="K48" s="161">
        <f t="shared" si="18"/>
        <v>6695454</v>
      </c>
      <c r="L48" s="163">
        <v>1</v>
      </c>
      <c r="M48" s="161">
        <f t="shared" si="19"/>
        <v>431818</v>
      </c>
      <c r="N48" s="171">
        <f t="shared" si="20"/>
        <v>10</v>
      </c>
      <c r="O48" s="165">
        <f t="shared" si="20"/>
        <v>16318180</v>
      </c>
      <c r="P48" s="166">
        <f t="shared" si="21"/>
        <v>400000</v>
      </c>
      <c r="Q48" s="167"/>
      <c r="R48" s="106"/>
      <c r="S48" s="10">
        <f t="shared" si="22"/>
        <v>1331818</v>
      </c>
      <c r="T48" s="10">
        <f t="shared" si="23"/>
        <v>1931818</v>
      </c>
      <c r="U48" s="10">
        <f t="shared" si="24"/>
        <v>2231818</v>
      </c>
      <c r="V48" s="10">
        <f t="shared" si="25"/>
        <v>431818</v>
      </c>
      <c r="W48" s="112">
        <v>43584</v>
      </c>
      <c r="X48" s="111">
        <v>16318180</v>
      </c>
      <c r="Y48" s="112"/>
      <c r="Z48" s="111"/>
      <c r="AA48" s="1114"/>
      <c r="AB48" s="113"/>
      <c r="AC48" s="113"/>
      <c r="AD48" s="114"/>
      <c r="AE48" s="751">
        <f t="shared" si="27"/>
        <v>16318180</v>
      </c>
      <c r="AF48" s="752">
        <f t="shared" si="26"/>
        <v>0</v>
      </c>
    </row>
    <row r="49" spans="1:33" ht="18.75" customHeight="1" x14ac:dyDescent="0.35">
      <c r="A49" s="168">
        <f t="shared" si="28"/>
        <v>12</v>
      </c>
      <c r="B49" s="154">
        <v>43588</v>
      </c>
      <c r="C49" s="169">
        <f t="shared" si="29"/>
        <v>495</v>
      </c>
      <c r="D49" s="156" t="s">
        <v>50</v>
      </c>
      <c r="E49" s="157" t="s">
        <v>43</v>
      </c>
      <c r="F49" s="170">
        <v>5</v>
      </c>
      <c r="G49" s="159">
        <f t="shared" si="16"/>
        <v>6659090</v>
      </c>
      <c r="H49" s="160"/>
      <c r="I49" s="161">
        <f t="shared" si="17"/>
        <v>0</v>
      </c>
      <c r="J49" s="162">
        <v>4</v>
      </c>
      <c r="K49" s="161">
        <f t="shared" si="18"/>
        <v>8927272</v>
      </c>
      <c r="L49" s="163">
        <v>1</v>
      </c>
      <c r="M49" s="161">
        <f t="shared" si="19"/>
        <v>431818</v>
      </c>
      <c r="N49" s="171">
        <f t="shared" si="20"/>
        <v>10</v>
      </c>
      <c r="O49" s="165">
        <f t="shared" si="20"/>
        <v>16018180</v>
      </c>
      <c r="P49" s="166">
        <f t="shared" si="21"/>
        <v>400000</v>
      </c>
      <c r="Q49" s="167"/>
      <c r="R49" s="106"/>
      <c r="S49" s="10">
        <f t="shared" si="22"/>
        <v>1331818</v>
      </c>
      <c r="T49" s="10">
        <f t="shared" si="23"/>
        <v>1931818</v>
      </c>
      <c r="U49" s="10">
        <f t="shared" si="24"/>
        <v>2231818</v>
      </c>
      <c r="V49" s="10">
        <f t="shared" si="25"/>
        <v>431818</v>
      </c>
      <c r="W49" s="112">
        <v>43585</v>
      </c>
      <c r="X49" s="111">
        <v>16018180</v>
      </c>
      <c r="Y49" s="110"/>
      <c r="Z49" s="111"/>
      <c r="AA49" s="1114"/>
      <c r="AB49" s="113"/>
      <c r="AC49" s="113"/>
      <c r="AD49" s="114"/>
      <c r="AE49" s="751">
        <f t="shared" si="27"/>
        <v>16018180</v>
      </c>
      <c r="AF49" s="752">
        <f t="shared" si="26"/>
        <v>0</v>
      </c>
    </row>
    <row r="50" spans="1:33" ht="18.75" customHeight="1" x14ac:dyDescent="0.35">
      <c r="A50" s="168">
        <f t="shared" si="28"/>
        <v>13</v>
      </c>
      <c r="B50" s="154">
        <v>43588</v>
      </c>
      <c r="C50" s="169">
        <f t="shared" si="29"/>
        <v>496</v>
      </c>
      <c r="D50" s="156" t="s">
        <v>39</v>
      </c>
      <c r="E50" s="157" t="s">
        <v>43</v>
      </c>
      <c r="F50" s="170">
        <v>5</v>
      </c>
      <c r="G50" s="159">
        <f t="shared" si="16"/>
        <v>6659090</v>
      </c>
      <c r="H50" s="160"/>
      <c r="I50" s="161">
        <f t="shared" si="17"/>
        <v>0</v>
      </c>
      <c r="J50" s="162">
        <v>4</v>
      </c>
      <c r="K50" s="161">
        <f t="shared" si="18"/>
        <v>8927272</v>
      </c>
      <c r="L50" s="163">
        <v>1</v>
      </c>
      <c r="M50" s="161">
        <f t="shared" si="19"/>
        <v>431818</v>
      </c>
      <c r="N50" s="171">
        <f t="shared" si="20"/>
        <v>10</v>
      </c>
      <c r="O50" s="165">
        <f t="shared" si="20"/>
        <v>16018180</v>
      </c>
      <c r="P50" s="166">
        <f t="shared" si="21"/>
        <v>400000</v>
      </c>
      <c r="Q50" s="167"/>
      <c r="R50" s="106"/>
      <c r="S50" s="10">
        <f t="shared" si="22"/>
        <v>1331818</v>
      </c>
      <c r="T50" s="10">
        <f t="shared" si="23"/>
        <v>1931818</v>
      </c>
      <c r="U50" s="10">
        <f t="shared" si="24"/>
        <v>2231818</v>
      </c>
      <c r="V50" s="10">
        <f t="shared" si="25"/>
        <v>431818</v>
      </c>
      <c r="W50" s="112">
        <v>43584</v>
      </c>
      <c r="X50" s="111">
        <v>11136360</v>
      </c>
      <c r="Y50" s="112">
        <v>43565</v>
      </c>
      <c r="Z50" s="111">
        <v>4881820</v>
      </c>
      <c r="AA50" s="1114"/>
      <c r="AB50" s="113"/>
      <c r="AC50" s="113"/>
      <c r="AD50" s="114"/>
      <c r="AE50" s="751">
        <f t="shared" si="27"/>
        <v>16018180</v>
      </c>
      <c r="AF50" s="752">
        <f t="shared" si="26"/>
        <v>0</v>
      </c>
      <c r="AG50" s="91"/>
    </row>
    <row r="51" spans="1:33" ht="18.75" customHeight="1" x14ac:dyDescent="0.35">
      <c r="A51" s="168">
        <f t="shared" si="28"/>
        <v>14</v>
      </c>
      <c r="B51" s="154">
        <v>43588</v>
      </c>
      <c r="C51" s="169">
        <f t="shared" si="29"/>
        <v>497</v>
      </c>
      <c r="D51" s="156" t="s">
        <v>37</v>
      </c>
      <c r="E51" s="157" t="s">
        <v>88</v>
      </c>
      <c r="F51" s="170">
        <v>5</v>
      </c>
      <c r="G51" s="159">
        <f t="shared" si="16"/>
        <v>6659090</v>
      </c>
      <c r="H51" s="160"/>
      <c r="I51" s="161">
        <f t="shared" si="17"/>
        <v>0</v>
      </c>
      <c r="J51" s="162">
        <v>4</v>
      </c>
      <c r="K51" s="161">
        <f t="shared" si="18"/>
        <v>8927272</v>
      </c>
      <c r="L51" s="163">
        <v>1</v>
      </c>
      <c r="M51" s="161">
        <f t="shared" si="19"/>
        <v>431818</v>
      </c>
      <c r="N51" s="171">
        <f t="shared" si="20"/>
        <v>10</v>
      </c>
      <c r="O51" s="165">
        <f t="shared" si="20"/>
        <v>16018180</v>
      </c>
      <c r="P51" s="166">
        <f t="shared" si="21"/>
        <v>400000</v>
      </c>
      <c r="Q51" s="167"/>
      <c r="R51" s="1142"/>
      <c r="S51" s="10">
        <f t="shared" si="22"/>
        <v>1331818</v>
      </c>
      <c r="T51" s="10">
        <f t="shared" si="23"/>
        <v>1931818</v>
      </c>
      <c r="U51" s="10">
        <f t="shared" si="24"/>
        <v>2231818</v>
      </c>
      <c r="V51" s="10">
        <f t="shared" si="25"/>
        <v>431818</v>
      </c>
      <c r="W51" s="112">
        <v>43584</v>
      </c>
      <c r="X51" s="111">
        <v>16018180</v>
      </c>
      <c r="Y51" s="110"/>
      <c r="Z51" s="111"/>
      <c r="AA51" s="1114"/>
      <c r="AB51" s="113"/>
      <c r="AC51" s="113"/>
      <c r="AD51" s="114"/>
      <c r="AE51" s="751">
        <f t="shared" si="27"/>
        <v>16018180</v>
      </c>
      <c r="AF51" s="752">
        <f t="shared" si="26"/>
        <v>0</v>
      </c>
    </row>
    <row r="52" spans="1:33" ht="18.75" customHeight="1" x14ac:dyDescent="0.35">
      <c r="A52" s="168">
        <f t="shared" si="28"/>
        <v>15</v>
      </c>
      <c r="B52" s="154">
        <v>43588</v>
      </c>
      <c r="C52" s="169">
        <f t="shared" si="29"/>
        <v>498</v>
      </c>
      <c r="D52" s="156" t="s">
        <v>96</v>
      </c>
      <c r="E52" s="157" t="s">
        <v>88</v>
      </c>
      <c r="F52" s="170">
        <v>5</v>
      </c>
      <c r="G52" s="159">
        <f t="shared" si="16"/>
        <v>6659090</v>
      </c>
      <c r="H52" s="160"/>
      <c r="I52" s="161">
        <f t="shared" si="17"/>
        <v>0</v>
      </c>
      <c r="J52" s="162">
        <v>4</v>
      </c>
      <c r="K52" s="161">
        <f t="shared" si="18"/>
        <v>8927272</v>
      </c>
      <c r="L52" s="163">
        <v>1</v>
      </c>
      <c r="M52" s="161">
        <f t="shared" si="19"/>
        <v>431818</v>
      </c>
      <c r="N52" s="171">
        <f t="shared" si="20"/>
        <v>10</v>
      </c>
      <c r="O52" s="165">
        <f t="shared" si="20"/>
        <v>16018180</v>
      </c>
      <c r="P52" s="166">
        <f t="shared" si="21"/>
        <v>400000</v>
      </c>
      <c r="Q52" s="167"/>
      <c r="R52" s="1142"/>
      <c r="S52" s="10">
        <f t="shared" si="22"/>
        <v>1331818</v>
      </c>
      <c r="T52" s="10">
        <f t="shared" si="23"/>
        <v>1931818</v>
      </c>
      <c r="U52" s="10">
        <f t="shared" si="24"/>
        <v>2231818</v>
      </c>
      <c r="V52" s="10">
        <f t="shared" si="25"/>
        <v>431818</v>
      </c>
      <c r="W52" s="112">
        <v>43588</v>
      </c>
      <c r="X52" s="111">
        <v>16018180</v>
      </c>
      <c r="Y52" s="110"/>
      <c r="Z52" s="111"/>
      <c r="AA52" s="1114"/>
      <c r="AB52" s="113"/>
      <c r="AC52" s="113"/>
      <c r="AD52" s="114"/>
      <c r="AE52" s="751">
        <f t="shared" si="27"/>
        <v>16018180</v>
      </c>
      <c r="AF52" s="752">
        <f t="shared" si="26"/>
        <v>0</v>
      </c>
    </row>
    <row r="53" spans="1:33" ht="18.75" customHeight="1" x14ac:dyDescent="0.35">
      <c r="A53" s="168">
        <f t="shared" si="28"/>
        <v>16</v>
      </c>
      <c r="B53" s="154">
        <v>43588</v>
      </c>
      <c r="C53" s="169">
        <f t="shared" si="29"/>
        <v>499</v>
      </c>
      <c r="D53" s="156" t="s">
        <v>104</v>
      </c>
      <c r="E53" s="157" t="s">
        <v>57</v>
      </c>
      <c r="F53" s="170">
        <v>5</v>
      </c>
      <c r="G53" s="159">
        <f t="shared" si="16"/>
        <v>6659090</v>
      </c>
      <c r="H53" s="160"/>
      <c r="I53" s="161">
        <f t="shared" si="17"/>
        <v>0</v>
      </c>
      <c r="J53" s="162">
        <v>3</v>
      </c>
      <c r="K53" s="161">
        <f t="shared" si="18"/>
        <v>6695454</v>
      </c>
      <c r="L53" s="163">
        <v>2</v>
      </c>
      <c r="M53" s="161">
        <f t="shared" si="19"/>
        <v>863636</v>
      </c>
      <c r="N53" s="171">
        <f t="shared" si="20"/>
        <v>10</v>
      </c>
      <c r="O53" s="165">
        <f t="shared" si="20"/>
        <v>14218180</v>
      </c>
      <c r="P53" s="166">
        <f t="shared" si="21"/>
        <v>400000</v>
      </c>
      <c r="Q53" s="167"/>
      <c r="R53" s="102"/>
      <c r="S53" s="10">
        <f t="shared" si="22"/>
        <v>1331818</v>
      </c>
      <c r="T53" s="10">
        <f t="shared" si="23"/>
        <v>1931818</v>
      </c>
      <c r="U53" s="10">
        <f t="shared" si="24"/>
        <v>2231818</v>
      </c>
      <c r="V53" s="10">
        <f t="shared" si="25"/>
        <v>431818</v>
      </c>
      <c r="W53" s="112">
        <v>43584</v>
      </c>
      <c r="X53" s="111">
        <v>9000000</v>
      </c>
      <c r="Y53" s="856">
        <v>43662</v>
      </c>
      <c r="Z53" s="844">
        <v>5218180</v>
      </c>
      <c r="AA53" s="1114"/>
      <c r="AB53" s="113"/>
      <c r="AC53" s="113"/>
      <c r="AD53" s="114"/>
      <c r="AE53" s="751">
        <f t="shared" si="27"/>
        <v>14218180</v>
      </c>
      <c r="AF53" s="1310">
        <f t="shared" si="26"/>
        <v>0</v>
      </c>
      <c r="AG53" s="442" t="s">
        <v>185</v>
      </c>
    </row>
    <row r="54" spans="1:33" ht="18.75" customHeight="1" x14ac:dyDescent="0.35">
      <c r="A54" s="168">
        <f t="shared" si="28"/>
        <v>17</v>
      </c>
      <c r="B54" s="154">
        <v>43588</v>
      </c>
      <c r="C54" s="169">
        <f t="shared" si="29"/>
        <v>500</v>
      </c>
      <c r="D54" s="156" t="s">
        <v>56</v>
      </c>
      <c r="E54" s="157" t="s">
        <v>57</v>
      </c>
      <c r="F54" s="170">
        <v>5</v>
      </c>
      <c r="G54" s="159">
        <f t="shared" si="16"/>
        <v>6659090</v>
      </c>
      <c r="H54" s="160"/>
      <c r="I54" s="161">
        <f t="shared" si="17"/>
        <v>0</v>
      </c>
      <c r="J54" s="162">
        <v>4</v>
      </c>
      <c r="K54" s="161">
        <f t="shared" si="18"/>
        <v>8927272</v>
      </c>
      <c r="L54" s="163">
        <v>1</v>
      </c>
      <c r="M54" s="161">
        <f t="shared" si="19"/>
        <v>431818</v>
      </c>
      <c r="N54" s="171">
        <f t="shared" si="20"/>
        <v>10</v>
      </c>
      <c r="O54" s="165">
        <f t="shared" si="20"/>
        <v>16018180</v>
      </c>
      <c r="P54" s="166">
        <f t="shared" si="21"/>
        <v>400000</v>
      </c>
      <c r="Q54" s="167"/>
      <c r="R54" s="106"/>
      <c r="S54" s="10">
        <f t="shared" si="22"/>
        <v>1331818</v>
      </c>
      <c r="T54" s="10">
        <f t="shared" si="23"/>
        <v>1931818</v>
      </c>
      <c r="U54" s="10">
        <f t="shared" si="24"/>
        <v>2231818</v>
      </c>
      <c r="V54" s="10">
        <f t="shared" si="25"/>
        <v>431818</v>
      </c>
      <c r="W54" s="112">
        <v>43584</v>
      </c>
      <c r="X54" s="113">
        <v>16018180</v>
      </c>
      <c r="Y54" s="113"/>
      <c r="Z54" s="114"/>
      <c r="AA54" s="1118"/>
      <c r="AB54" s="116"/>
      <c r="AC54" s="444"/>
      <c r="AD54" s="444"/>
      <c r="AE54" s="751">
        <f t="shared" si="27"/>
        <v>16018180</v>
      </c>
      <c r="AF54" s="752">
        <f t="shared" si="26"/>
        <v>0</v>
      </c>
    </row>
    <row r="55" spans="1:33" ht="18.75" customHeight="1" thickBot="1" x14ac:dyDescent="0.4">
      <c r="A55" s="168"/>
      <c r="B55" s="188"/>
      <c r="C55" s="173"/>
      <c r="D55" s="174"/>
      <c r="E55" s="157"/>
      <c r="F55" s="170"/>
      <c r="G55" s="159">
        <f>F55*W68</f>
        <v>0</v>
      </c>
      <c r="H55" s="160"/>
      <c r="I55" s="161">
        <f>H55*X68</f>
        <v>0</v>
      </c>
      <c r="J55" s="162"/>
      <c r="K55" s="161">
        <f>J55*Y68</f>
        <v>0</v>
      </c>
      <c r="L55" s="163"/>
      <c r="M55" s="161">
        <f>L55*Z68</f>
        <v>0</v>
      </c>
      <c r="N55" s="1129">
        <f t="shared" si="20"/>
        <v>0</v>
      </c>
      <c r="O55" s="165">
        <f t="shared" si="20"/>
        <v>0</v>
      </c>
      <c r="P55" s="166">
        <f t="shared" si="21"/>
        <v>0</v>
      </c>
      <c r="Q55" s="167"/>
      <c r="R55" s="106"/>
      <c r="S55" s="105"/>
      <c r="T55" s="105"/>
      <c r="U55" s="105"/>
      <c r="V55" s="105"/>
      <c r="W55" s="111"/>
      <c r="X55" s="113"/>
      <c r="Y55" s="113"/>
      <c r="Z55" s="114"/>
      <c r="AA55" s="1118"/>
      <c r="AB55" s="116"/>
      <c r="AC55" s="444"/>
      <c r="AD55" s="444"/>
      <c r="AE55" s="751">
        <f t="shared" si="27"/>
        <v>0</v>
      </c>
      <c r="AF55" s="752">
        <f t="shared" si="26"/>
        <v>0</v>
      </c>
    </row>
    <row r="56" spans="1:33" ht="24" thickBot="1" x14ac:dyDescent="0.4">
      <c r="A56" s="2787" t="s">
        <v>60</v>
      </c>
      <c r="B56" s="2788"/>
      <c r="C56" s="2788"/>
      <c r="D56" s="2788"/>
      <c r="E56" s="2788"/>
      <c r="F56" s="175">
        <f t="shared" ref="F56:Q56" si="30">SUM(F38:F55)</f>
        <v>86</v>
      </c>
      <c r="G56" s="175">
        <f t="shared" si="30"/>
        <v>114536348</v>
      </c>
      <c r="H56" s="175">
        <f t="shared" si="30"/>
        <v>4</v>
      </c>
      <c r="I56" s="175">
        <f t="shared" si="30"/>
        <v>7727272</v>
      </c>
      <c r="J56" s="175">
        <f t="shared" si="30"/>
        <v>64</v>
      </c>
      <c r="K56" s="175">
        <f t="shared" si="30"/>
        <v>142836352</v>
      </c>
      <c r="L56" s="175">
        <f t="shared" si="30"/>
        <v>17</v>
      </c>
      <c r="M56" s="175">
        <f t="shared" si="30"/>
        <v>7340906</v>
      </c>
      <c r="N56" s="175">
        <f t="shared" si="30"/>
        <v>171</v>
      </c>
      <c r="O56" s="175">
        <f t="shared" si="30"/>
        <v>272440878</v>
      </c>
      <c r="P56" s="175">
        <f t="shared" si="30"/>
        <v>6840000</v>
      </c>
      <c r="Q56" s="176">
        <f t="shared" si="30"/>
        <v>0</v>
      </c>
      <c r="R56" s="106"/>
      <c r="S56" s="105"/>
      <c r="T56" s="105"/>
      <c r="U56" s="105"/>
      <c r="V56" s="105"/>
      <c r="W56" s="111"/>
      <c r="X56" s="113"/>
      <c r="Y56" s="113"/>
      <c r="Z56" s="114"/>
      <c r="AA56" s="1118"/>
      <c r="AB56" s="118"/>
      <c r="AC56" s="444"/>
      <c r="AD56" s="444"/>
      <c r="AE56" s="751">
        <f>SUM(AE38:AE55)</f>
        <v>272440878</v>
      </c>
      <c r="AF56" s="752">
        <f t="shared" si="26"/>
        <v>0</v>
      </c>
    </row>
    <row r="57" spans="1:33" ht="23.25" x14ac:dyDescent="0.35">
      <c r="A57" s="12" t="s">
        <v>61</v>
      </c>
      <c r="F57" s="20"/>
      <c r="P57" s="177"/>
      <c r="R57" s="106"/>
      <c r="S57" s="105"/>
      <c r="T57" s="105"/>
      <c r="U57" s="105"/>
      <c r="V57" s="105"/>
      <c r="W57" s="107"/>
      <c r="X57" s="107"/>
      <c r="Y57" s="107"/>
      <c r="Z57" s="107"/>
      <c r="AA57" s="1117"/>
      <c r="AB57" s="107"/>
      <c r="AC57" s="107"/>
      <c r="AD57" s="107"/>
      <c r="AE57" s="107"/>
      <c r="AF57" s="107"/>
    </row>
    <row r="58" spans="1:33" ht="23.25" x14ac:dyDescent="0.35">
      <c r="F58" s="178"/>
      <c r="H58" s="178"/>
      <c r="I58" s="189"/>
      <c r="J58" s="178"/>
      <c r="L58" s="178"/>
      <c r="N58" s="12"/>
      <c r="O58" s="2861" t="s">
        <v>62</v>
      </c>
      <c r="P58" s="2861"/>
      <c r="Q58" s="2861"/>
      <c r="R58" s="106"/>
      <c r="S58" s="105"/>
      <c r="T58" s="105"/>
      <c r="U58" s="105"/>
      <c r="V58" s="105"/>
      <c r="W58" s="107"/>
      <c r="X58" s="107"/>
      <c r="Y58" s="107"/>
      <c r="Z58" s="107"/>
      <c r="AA58" s="1117"/>
      <c r="AB58" s="107"/>
      <c r="AC58" s="107"/>
      <c r="AD58" s="107"/>
      <c r="AE58" s="107"/>
      <c r="AF58" s="107"/>
      <c r="AG58" s="442"/>
    </row>
    <row r="59" spans="1:33" ht="23.25" x14ac:dyDescent="0.35">
      <c r="F59" s="1135"/>
      <c r="H59" s="1135"/>
      <c r="J59" s="1135"/>
      <c r="L59" s="1135"/>
      <c r="N59" s="1135"/>
      <c r="O59" s="1135"/>
      <c r="P59" s="1135"/>
      <c r="Q59" s="1135"/>
      <c r="R59" s="106"/>
      <c r="S59" s="105"/>
      <c r="T59" s="105"/>
      <c r="U59" s="105"/>
      <c r="V59" s="105"/>
      <c r="W59" s="1142"/>
      <c r="X59" s="1142"/>
      <c r="Y59" s="1142"/>
      <c r="Z59" s="1142"/>
      <c r="AA59" s="1119"/>
      <c r="AB59" s="1142"/>
      <c r="AC59" s="1142"/>
      <c r="AD59" s="1142"/>
      <c r="AE59" s="1142"/>
      <c r="AF59" s="117"/>
      <c r="AG59" s="442"/>
    </row>
    <row r="60" spans="1:33" ht="23.25" x14ac:dyDescent="0.35">
      <c r="N60" s="12"/>
      <c r="O60" s="145"/>
      <c r="P60" s="145"/>
      <c r="Q60" s="145"/>
      <c r="R60" s="106"/>
      <c r="S60" s="105"/>
      <c r="T60" s="105"/>
      <c r="U60" s="105"/>
      <c r="V60" s="105"/>
      <c r="W60" s="1142"/>
      <c r="X60" s="1142"/>
      <c r="Y60" s="1142"/>
      <c r="Z60" s="1142"/>
      <c r="AA60" s="1144"/>
      <c r="AB60" s="1142"/>
      <c r="AC60" s="1146"/>
      <c r="AD60" s="1147"/>
      <c r="AE60" s="1145"/>
      <c r="AF60" s="107"/>
    </row>
    <row r="61" spans="1:33" ht="23.25" x14ac:dyDescent="0.35">
      <c r="N61" s="12"/>
      <c r="O61" s="2862" t="s">
        <v>63</v>
      </c>
      <c r="P61" s="2862"/>
      <c r="Q61" s="2862"/>
      <c r="R61" s="106"/>
      <c r="S61" s="105"/>
      <c r="T61" s="105"/>
      <c r="U61" s="105"/>
      <c r="V61" s="105"/>
      <c r="W61" s="1142"/>
      <c r="X61" s="1142"/>
      <c r="Y61" s="1142"/>
      <c r="Z61" s="1142"/>
      <c r="AA61" s="1144"/>
      <c r="AB61" s="1142"/>
      <c r="AC61" s="1146"/>
      <c r="AD61" s="1147"/>
      <c r="AE61" s="1145"/>
      <c r="AF61" s="22"/>
    </row>
    <row r="62" spans="1:33" ht="23.25" x14ac:dyDescent="0.35">
      <c r="N62" s="12"/>
      <c r="O62" s="2861" t="s">
        <v>64</v>
      </c>
      <c r="P62" s="2861"/>
      <c r="Q62" s="2861"/>
      <c r="R62" s="106"/>
      <c r="S62" s="105"/>
      <c r="T62" s="105"/>
      <c r="U62" s="105"/>
      <c r="V62" s="105"/>
      <c r="W62" s="105"/>
      <c r="X62" s="123"/>
      <c r="Y62" s="105"/>
      <c r="Z62" s="105"/>
      <c r="AA62" s="1120"/>
      <c r="AB62" s="133"/>
      <c r="AC62" s="107"/>
      <c r="AD62" s="124"/>
      <c r="AE62" s="125"/>
      <c r="AF62" s="22"/>
    </row>
    <row r="63" spans="1:33" ht="26.25" x14ac:dyDescent="0.35">
      <c r="A63" s="13" t="s">
        <v>0</v>
      </c>
      <c r="B63" s="13" t="s">
        <v>224</v>
      </c>
      <c r="C63" s="144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4"/>
      <c r="O63" s="183"/>
      <c r="P63" s="2839" t="s">
        <v>2</v>
      </c>
      <c r="Q63" s="2839"/>
      <c r="R63" s="106"/>
      <c r="S63" s="105"/>
      <c r="T63" s="105"/>
      <c r="U63" s="105"/>
      <c r="V63" s="105"/>
      <c r="W63" s="105"/>
      <c r="X63" s="123"/>
      <c r="Y63" s="105"/>
      <c r="Z63" s="105"/>
      <c r="AA63" s="1120"/>
      <c r="AB63" s="133"/>
      <c r="AC63" s="107"/>
      <c r="AD63" s="124"/>
      <c r="AE63" s="125"/>
      <c r="AF63" s="22"/>
      <c r="AG63" s="442"/>
    </row>
    <row r="64" spans="1:33" ht="23.25" x14ac:dyDescent="0.35">
      <c r="A64" s="13" t="s">
        <v>3</v>
      </c>
      <c r="B64" s="13" t="s">
        <v>4</v>
      </c>
      <c r="C64" s="144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4"/>
      <c r="O64" s="14"/>
      <c r="P64" s="145"/>
      <c r="Q64" s="145"/>
      <c r="R64" s="106"/>
      <c r="S64" s="105"/>
      <c r="T64" s="105"/>
      <c r="U64" s="105"/>
      <c r="V64" s="105"/>
      <c r="W64" s="1142"/>
      <c r="X64" s="1142"/>
      <c r="Y64" s="1142"/>
      <c r="Z64" s="1142"/>
      <c r="AA64" s="1119"/>
      <c r="AB64" s="1142"/>
      <c r="AC64" s="1142"/>
      <c r="AD64" s="1142"/>
      <c r="AE64" s="1142"/>
    </row>
    <row r="65" spans="1:32" ht="21.75" customHeight="1" x14ac:dyDescent="0.3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4"/>
      <c r="O65" s="14"/>
      <c r="P65" s="145"/>
      <c r="Q65" s="145"/>
      <c r="R65" s="106"/>
      <c r="S65" s="105"/>
      <c r="T65" s="105"/>
      <c r="U65" s="105"/>
      <c r="V65" s="105"/>
      <c r="W65" s="1142"/>
      <c r="X65" s="1142"/>
      <c r="Y65" s="1142"/>
      <c r="Z65" s="1142"/>
      <c r="AA65" s="1144"/>
      <c r="AB65" s="1142"/>
      <c r="AC65" s="1146"/>
      <c r="AD65" s="1147"/>
      <c r="AE65" s="1145"/>
    </row>
    <row r="66" spans="1:32" ht="16.5" customHeight="1" x14ac:dyDescent="0.35">
      <c r="A66" s="13" t="s">
        <v>5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4"/>
      <c r="O66" s="14"/>
      <c r="P66" s="145"/>
      <c r="Q66" s="145"/>
      <c r="R66" s="106"/>
      <c r="S66" s="105"/>
      <c r="T66" s="105"/>
      <c r="U66" s="105"/>
      <c r="V66" s="105"/>
      <c r="W66" s="1142"/>
      <c r="X66" s="1142"/>
      <c r="Y66" s="1142"/>
      <c r="Z66" s="1142"/>
      <c r="AA66" s="1144"/>
      <c r="AB66" s="1142"/>
      <c r="AC66" s="1146"/>
      <c r="AD66" s="1147"/>
      <c r="AE66" s="1145"/>
    </row>
    <row r="67" spans="1:32" ht="16.5" customHeight="1" x14ac:dyDescent="0.35">
      <c r="A67" s="13" t="s">
        <v>6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4"/>
      <c r="O67" s="14"/>
      <c r="P67" s="145"/>
      <c r="Q67" s="145"/>
      <c r="R67" s="106"/>
      <c r="S67" s="105"/>
      <c r="T67" s="105"/>
      <c r="U67" s="105"/>
      <c r="V67" s="105"/>
      <c r="W67" s="105"/>
      <c r="X67" s="123"/>
      <c r="Y67" s="105"/>
      <c r="Z67" s="105"/>
      <c r="AA67" s="1120"/>
      <c r="AB67" s="133"/>
      <c r="AC67" s="107"/>
      <c r="AD67" s="124"/>
      <c r="AE67" s="125"/>
    </row>
    <row r="68" spans="1:32" ht="23.25" x14ac:dyDescent="0.35">
      <c r="A68" s="13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4"/>
      <c r="O68" s="14"/>
      <c r="P68" s="145"/>
      <c r="Q68" s="145"/>
      <c r="R68" s="106"/>
      <c r="S68" s="106"/>
      <c r="T68" s="106"/>
      <c r="U68" s="106"/>
      <c r="V68" s="106"/>
      <c r="W68" s="105"/>
      <c r="X68" s="123"/>
      <c r="Y68" s="105"/>
      <c r="Z68" s="105"/>
      <c r="AA68" s="1120"/>
      <c r="AB68" s="133"/>
      <c r="AC68" s="107"/>
      <c r="AD68" s="124"/>
      <c r="AE68" s="125"/>
    </row>
    <row r="69" spans="1:32" ht="24" thickBot="1" x14ac:dyDescent="0.4">
      <c r="A69" s="13" t="s">
        <v>8</v>
      </c>
      <c r="B69" s="13"/>
      <c r="C69" s="13"/>
      <c r="D69" s="13"/>
      <c r="E69" s="13"/>
      <c r="F69" s="13"/>
      <c r="G69" s="147"/>
      <c r="H69" s="147"/>
      <c r="I69" s="13"/>
      <c r="J69" s="13"/>
      <c r="K69" s="13"/>
      <c r="L69" s="13"/>
      <c r="M69" s="13"/>
      <c r="N69" s="148"/>
      <c r="O69" s="2800" t="s">
        <v>9</v>
      </c>
      <c r="P69" s="2800"/>
      <c r="Q69" s="2800"/>
      <c r="R69" s="106"/>
      <c r="S69" s="106"/>
      <c r="T69" s="106"/>
      <c r="U69" s="106"/>
      <c r="V69" s="106"/>
      <c r="W69" s="105"/>
      <c r="X69" s="97"/>
      <c r="Y69" s="105"/>
      <c r="Z69" s="105"/>
      <c r="AA69" s="1120"/>
      <c r="AB69" s="133"/>
      <c r="AC69" s="107"/>
      <c r="AD69" s="124"/>
      <c r="AE69" s="125"/>
    </row>
    <row r="70" spans="1:32" ht="24" customHeight="1" thickBot="1" x14ac:dyDescent="0.3">
      <c r="A70" s="2841" t="s">
        <v>10</v>
      </c>
      <c r="B70" s="2844" t="s">
        <v>11</v>
      </c>
      <c r="C70" s="428" t="s">
        <v>10</v>
      </c>
      <c r="D70" s="2844" t="s">
        <v>13</v>
      </c>
      <c r="E70" s="2844" t="s">
        <v>14</v>
      </c>
      <c r="F70" s="2847" t="s">
        <v>15</v>
      </c>
      <c r="G70" s="2848"/>
      <c r="H70" s="2848"/>
      <c r="I70" s="2848"/>
      <c r="J70" s="2848"/>
      <c r="K70" s="2848"/>
      <c r="L70" s="2848"/>
      <c r="M70" s="2849"/>
      <c r="N70" s="2850" t="s">
        <v>16</v>
      </c>
      <c r="O70" s="2850" t="s">
        <v>17</v>
      </c>
      <c r="P70" s="2850" t="s">
        <v>18</v>
      </c>
      <c r="Q70" s="151" t="s">
        <v>19</v>
      </c>
      <c r="R70" s="1142"/>
      <c r="S70" s="1142"/>
      <c r="T70" s="1142"/>
      <c r="U70" s="1142"/>
      <c r="V70" s="1142"/>
      <c r="W70" s="2935" t="s">
        <v>107</v>
      </c>
      <c r="X70" s="2935"/>
      <c r="Y70" s="2935"/>
      <c r="Z70" s="2935"/>
      <c r="AA70" s="2935"/>
      <c r="AB70" s="2935"/>
      <c r="AC70" s="2935"/>
      <c r="AD70" s="2935"/>
      <c r="AE70" s="2935"/>
      <c r="AF70" s="2857"/>
    </row>
    <row r="71" spans="1:32" ht="24" customHeight="1" thickBot="1" x14ac:dyDescent="0.3">
      <c r="A71" s="2842"/>
      <c r="B71" s="2845"/>
      <c r="C71" s="429" t="s">
        <v>208</v>
      </c>
      <c r="D71" s="2845"/>
      <c r="E71" s="2845"/>
      <c r="F71" s="2858" t="s">
        <v>20</v>
      </c>
      <c r="G71" s="2858"/>
      <c r="H71" s="2858" t="s">
        <v>21</v>
      </c>
      <c r="I71" s="2858"/>
      <c r="J71" s="2858" t="s">
        <v>22</v>
      </c>
      <c r="K71" s="2858"/>
      <c r="L71" s="2858" t="s">
        <v>23</v>
      </c>
      <c r="M71" s="2858"/>
      <c r="N71" s="2851"/>
      <c r="O71" s="2851"/>
      <c r="P71" s="2851"/>
      <c r="Q71" s="2859" t="s">
        <v>24</v>
      </c>
      <c r="R71" s="1142"/>
      <c r="S71" s="1142"/>
      <c r="T71" s="1142"/>
      <c r="U71" s="1142"/>
      <c r="V71" s="1142"/>
      <c r="W71" s="1139" t="s">
        <v>108</v>
      </c>
      <c r="X71" s="1140" t="s">
        <v>109</v>
      </c>
      <c r="Y71" s="1140" t="s">
        <v>108</v>
      </c>
      <c r="Z71" s="1140" t="s">
        <v>110</v>
      </c>
      <c r="AA71" s="1143" t="s">
        <v>108</v>
      </c>
      <c r="AB71" s="1141" t="s">
        <v>111</v>
      </c>
      <c r="AC71" s="1140" t="s">
        <v>108</v>
      </c>
      <c r="AD71" s="1141" t="s">
        <v>112</v>
      </c>
      <c r="AE71" s="1137" t="s">
        <v>113</v>
      </c>
      <c r="AF71" s="1138" t="s">
        <v>114</v>
      </c>
    </row>
    <row r="72" spans="1:32" ht="24" thickBot="1" x14ac:dyDescent="0.4">
      <c r="A72" s="2843"/>
      <c r="B72" s="2846"/>
      <c r="C72" s="430" t="s">
        <v>209</v>
      </c>
      <c r="D72" s="2845"/>
      <c r="E72" s="2846"/>
      <c r="F72" s="1136" t="s">
        <v>25</v>
      </c>
      <c r="G72" s="1136" t="s">
        <v>26</v>
      </c>
      <c r="H72" s="1136" t="s">
        <v>25</v>
      </c>
      <c r="I72" s="1136" t="s">
        <v>26</v>
      </c>
      <c r="J72" s="1136" t="s">
        <v>25</v>
      </c>
      <c r="K72" s="1136" t="s">
        <v>26</v>
      </c>
      <c r="L72" s="1136" t="s">
        <v>25</v>
      </c>
      <c r="M72" s="1136" t="s">
        <v>26</v>
      </c>
      <c r="N72" s="2852"/>
      <c r="O72" s="2852"/>
      <c r="P72" s="2852"/>
      <c r="Q72" s="2860"/>
      <c r="R72" s="102"/>
      <c r="S72" s="102"/>
      <c r="T72" s="102"/>
      <c r="U72" s="102"/>
      <c r="V72" s="102"/>
      <c r="W72" s="1139"/>
      <c r="X72" s="1140"/>
      <c r="Y72" s="1140"/>
      <c r="Z72" s="1140"/>
      <c r="AA72" s="1143"/>
      <c r="AB72" s="1141"/>
      <c r="AC72" s="1140"/>
      <c r="AD72" s="1141"/>
      <c r="AE72" s="1137"/>
      <c r="AF72" s="1138"/>
    </row>
    <row r="73" spans="1:32" ht="23.25" x14ac:dyDescent="0.35">
      <c r="A73" s="153">
        <v>1</v>
      </c>
      <c r="B73" s="154">
        <v>43589</v>
      </c>
      <c r="C73" s="190">
        <v>501</v>
      </c>
      <c r="D73" s="191" t="s">
        <v>79</v>
      </c>
      <c r="E73" s="192" t="s">
        <v>31</v>
      </c>
      <c r="F73" s="193">
        <v>5</v>
      </c>
      <c r="G73" s="194">
        <f t="shared" ref="G73:G82" si="31">+F73*S73</f>
        <v>6659090</v>
      </c>
      <c r="H73" s="195"/>
      <c r="I73" s="196">
        <f t="shared" ref="I73:I82" si="32">+H73*T73</f>
        <v>0</v>
      </c>
      <c r="J73" s="197">
        <v>4</v>
      </c>
      <c r="K73" s="196">
        <f t="shared" ref="K73:K82" si="33">+J73*U73</f>
        <v>8927272</v>
      </c>
      <c r="L73" s="198">
        <v>1</v>
      </c>
      <c r="M73" s="196">
        <f t="shared" ref="M73:M82" si="34">+L73*V73</f>
        <v>431818</v>
      </c>
      <c r="N73" s="1128">
        <f t="shared" ref="N73:O83" si="35">+L73+J73+H73+F73</f>
        <v>10</v>
      </c>
      <c r="O73" s="200">
        <f t="shared" si="35"/>
        <v>16018180</v>
      </c>
      <c r="P73" s="201">
        <f t="shared" ref="P73:P82" si="36">+N73*40000</f>
        <v>400000</v>
      </c>
      <c r="Q73" s="202"/>
      <c r="R73" s="106"/>
      <c r="S73" s="10">
        <f t="shared" ref="S73:S82" si="37">1331818</f>
        <v>1331818</v>
      </c>
      <c r="T73" s="10">
        <f t="shared" ref="T73:T82" si="38">1931818</f>
        <v>1931818</v>
      </c>
      <c r="U73" s="10">
        <f t="shared" ref="U73:U82" si="39">2231818</f>
        <v>2231818</v>
      </c>
      <c r="V73" s="10">
        <f t="shared" ref="V73:V82" si="40">431818</f>
        <v>431818</v>
      </c>
      <c r="W73" s="112">
        <v>43585</v>
      </c>
      <c r="X73" s="111">
        <v>16018180</v>
      </c>
      <c r="Y73" s="112"/>
      <c r="Z73" s="111"/>
      <c r="AA73" s="1114"/>
      <c r="AB73" s="113"/>
      <c r="AC73" s="113"/>
      <c r="AD73" s="114"/>
      <c r="AE73" s="115">
        <f>X73+Z73+AB73+AD73</f>
        <v>16018180</v>
      </c>
      <c r="AF73" s="116">
        <f t="shared" ref="AF73:AF84" si="41">O73-AE73</f>
        <v>0</v>
      </c>
    </row>
    <row r="74" spans="1:32" ht="21.75" customHeight="1" x14ac:dyDescent="0.35">
      <c r="A74" s="203">
        <f>+A73+1</f>
        <v>2</v>
      </c>
      <c r="B74" s="204">
        <f>+B73</f>
        <v>43589</v>
      </c>
      <c r="C74" s="205">
        <f>+C73+1</f>
        <v>502</v>
      </c>
      <c r="D74" s="206" t="s">
        <v>172</v>
      </c>
      <c r="E74" s="207" t="s">
        <v>31</v>
      </c>
      <c r="F74" s="208">
        <v>2</v>
      </c>
      <c r="G74" s="194">
        <f t="shared" si="31"/>
        <v>2663636</v>
      </c>
      <c r="H74" s="210">
        <v>1</v>
      </c>
      <c r="I74" s="196">
        <f t="shared" si="32"/>
        <v>1931818</v>
      </c>
      <c r="J74" s="212">
        <v>2</v>
      </c>
      <c r="K74" s="196">
        <f t="shared" si="33"/>
        <v>4463636</v>
      </c>
      <c r="L74" s="213">
        <v>1</v>
      </c>
      <c r="M74" s="196">
        <f t="shared" si="34"/>
        <v>431818</v>
      </c>
      <c r="N74" s="214">
        <f t="shared" si="35"/>
        <v>6</v>
      </c>
      <c r="O74" s="215">
        <f t="shared" si="35"/>
        <v>9490908</v>
      </c>
      <c r="P74" s="215">
        <f t="shared" si="36"/>
        <v>240000</v>
      </c>
      <c r="Q74" s="216"/>
      <c r="R74" s="106"/>
      <c r="S74" s="10">
        <f t="shared" si="37"/>
        <v>1331818</v>
      </c>
      <c r="T74" s="10">
        <f t="shared" si="38"/>
        <v>1931818</v>
      </c>
      <c r="U74" s="10">
        <f t="shared" si="39"/>
        <v>2231818</v>
      </c>
      <c r="V74" s="10">
        <f t="shared" si="40"/>
        <v>431818</v>
      </c>
      <c r="W74" s="112">
        <v>43585</v>
      </c>
      <c r="X74" s="111">
        <v>5000000</v>
      </c>
      <c r="Y74" s="112">
        <v>43591</v>
      </c>
      <c r="Z74" s="111">
        <v>4490908</v>
      </c>
      <c r="AA74" s="1114"/>
      <c r="AB74" s="113"/>
      <c r="AC74" s="113"/>
      <c r="AD74" s="114"/>
      <c r="AE74" s="115">
        <f t="shared" ref="AE74:AE83" si="42">X74+Z74+AB74+AD74</f>
        <v>9490908</v>
      </c>
      <c r="AF74" s="116">
        <f t="shared" si="41"/>
        <v>0</v>
      </c>
    </row>
    <row r="75" spans="1:32" ht="23.25" x14ac:dyDescent="0.35">
      <c r="A75" s="203">
        <v>3</v>
      </c>
      <c r="B75" s="204">
        <f t="shared" ref="B75:B82" si="43">+B74</f>
        <v>43589</v>
      </c>
      <c r="C75" s="205">
        <f t="shared" ref="C75:C82" si="44">+C74+1</f>
        <v>503</v>
      </c>
      <c r="D75" s="206" t="s">
        <v>35</v>
      </c>
      <c r="E75" s="207" t="s">
        <v>31</v>
      </c>
      <c r="F75" s="208">
        <v>2</v>
      </c>
      <c r="G75" s="194">
        <f t="shared" si="31"/>
        <v>2663636</v>
      </c>
      <c r="H75" s="210"/>
      <c r="I75" s="196">
        <f t="shared" si="32"/>
        <v>0</v>
      </c>
      <c r="J75" s="212">
        <v>2</v>
      </c>
      <c r="K75" s="196">
        <f t="shared" si="33"/>
        <v>4463636</v>
      </c>
      <c r="L75" s="213">
        <v>1</v>
      </c>
      <c r="M75" s="196">
        <f t="shared" si="34"/>
        <v>431818</v>
      </c>
      <c r="N75" s="214">
        <f t="shared" si="35"/>
        <v>5</v>
      </c>
      <c r="O75" s="215">
        <f t="shared" si="35"/>
        <v>7559090</v>
      </c>
      <c r="P75" s="215">
        <f t="shared" si="36"/>
        <v>200000</v>
      </c>
      <c r="Q75" s="216"/>
      <c r="R75" s="106"/>
      <c r="S75" s="10">
        <f t="shared" si="37"/>
        <v>1331818</v>
      </c>
      <c r="T75" s="10">
        <f t="shared" si="38"/>
        <v>1931818</v>
      </c>
      <c r="U75" s="10">
        <f t="shared" si="39"/>
        <v>2231818</v>
      </c>
      <c r="V75" s="10">
        <f t="shared" si="40"/>
        <v>431818</v>
      </c>
      <c r="W75" s="112">
        <v>43585</v>
      </c>
      <c r="X75" s="111">
        <v>7559090</v>
      </c>
      <c r="Y75" s="112"/>
      <c r="Z75" s="111">
        <v>0</v>
      </c>
      <c r="AA75" s="112"/>
      <c r="AB75" s="113">
        <v>0</v>
      </c>
      <c r="AC75" s="113"/>
      <c r="AD75" s="114"/>
      <c r="AE75" s="115">
        <f t="shared" si="42"/>
        <v>7559090</v>
      </c>
      <c r="AF75" s="116">
        <f t="shared" si="41"/>
        <v>0</v>
      </c>
    </row>
    <row r="76" spans="1:32" ht="23.25" x14ac:dyDescent="0.35">
      <c r="A76" s="203">
        <f>+A75+1</f>
        <v>4</v>
      </c>
      <c r="B76" s="204">
        <f t="shared" si="43"/>
        <v>43589</v>
      </c>
      <c r="C76" s="205">
        <f t="shared" si="44"/>
        <v>504</v>
      </c>
      <c r="D76" s="206" t="s">
        <v>48</v>
      </c>
      <c r="E76" s="207" t="s">
        <v>43</v>
      </c>
      <c r="F76" s="208">
        <v>2</v>
      </c>
      <c r="G76" s="194">
        <f t="shared" si="31"/>
        <v>2663636</v>
      </c>
      <c r="H76" s="210"/>
      <c r="I76" s="196">
        <f t="shared" si="32"/>
        <v>0</v>
      </c>
      <c r="J76" s="212">
        <v>3</v>
      </c>
      <c r="K76" s="196">
        <f t="shared" si="33"/>
        <v>6695454</v>
      </c>
      <c r="L76" s="213"/>
      <c r="M76" s="196">
        <f t="shared" si="34"/>
        <v>0</v>
      </c>
      <c r="N76" s="214">
        <f t="shared" si="35"/>
        <v>5</v>
      </c>
      <c r="O76" s="215">
        <f t="shared" si="35"/>
        <v>9359090</v>
      </c>
      <c r="P76" s="215">
        <f t="shared" si="36"/>
        <v>200000</v>
      </c>
      <c r="Q76" s="216"/>
      <c r="R76" s="106"/>
      <c r="S76" s="10">
        <f t="shared" si="37"/>
        <v>1331818</v>
      </c>
      <c r="T76" s="10">
        <f t="shared" si="38"/>
        <v>1931818</v>
      </c>
      <c r="U76" s="10">
        <f t="shared" si="39"/>
        <v>2231818</v>
      </c>
      <c r="V76" s="10">
        <f t="shared" si="40"/>
        <v>431818</v>
      </c>
      <c r="W76" s="112">
        <v>43585</v>
      </c>
      <c r="X76" s="111">
        <v>9359090</v>
      </c>
      <c r="Y76" s="110"/>
      <c r="Z76" s="111"/>
      <c r="AA76" s="1114"/>
      <c r="AB76" s="113"/>
      <c r="AC76" s="113"/>
      <c r="AD76" s="114"/>
      <c r="AE76" s="115">
        <f t="shared" si="42"/>
        <v>9359090</v>
      </c>
      <c r="AF76" s="116">
        <f t="shared" si="41"/>
        <v>0</v>
      </c>
    </row>
    <row r="77" spans="1:32" ht="19.5" customHeight="1" x14ac:dyDescent="0.35">
      <c r="A77" s="203">
        <v>5</v>
      </c>
      <c r="B77" s="204">
        <f t="shared" si="43"/>
        <v>43589</v>
      </c>
      <c r="C77" s="205">
        <f t="shared" si="44"/>
        <v>505</v>
      </c>
      <c r="D77" s="206" t="s">
        <v>49</v>
      </c>
      <c r="E77" s="207" t="s">
        <v>43</v>
      </c>
      <c r="F77" s="208">
        <v>3</v>
      </c>
      <c r="G77" s="194">
        <f t="shared" si="31"/>
        <v>3995454</v>
      </c>
      <c r="H77" s="210"/>
      <c r="I77" s="196">
        <f t="shared" si="32"/>
        <v>0</v>
      </c>
      <c r="J77" s="212">
        <v>2</v>
      </c>
      <c r="K77" s="196">
        <f t="shared" si="33"/>
        <v>4463636</v>
      </c>
      <c r="L77" s="213"/>
      <c r="M77" s="196">
        <f t="shared" si="34"/>
        <v>0</v>
      </c>
      <c r="N77" s="214">
        <f t="shared" si="35"/>
        <v>5</v>
      </c>
      <c r="O77" s="215">
        <f t="shared" si="35"/>
        <v>8459090</v>
      </c>
      <c r="P77" s="215">
        <f t="shared" si="36"/>
        <v>200000</v>
      </c>
      <c r="Q77" s="216"/>
      <c r="R77" s="106"/>
      <c r="S77" s="10">
        <f t="shared" si="37"/>
        <v>1331818</v>
      </c>
      <c r="T77" s="10">
        <f t="shared" si="38"/>
        <v>1931818</v>
      </c>
      <c r="U77" s="10">
        <f t="shared" si="39"/>
        <v>2231818</v>
      </c>
      <c r="V77" s="10">
        <f t="shared" si="40"/>
        <v>431818</v>
      </c>
      <c r="W77" s="112">
        <v>43595</v>
      </c>
      <c r="X77" s="111">
        <v>4459090</v>
      </c>
      <c r="Y77" s="112">
        <v>43627</v>
      </c>
      <c r="Z77" s="111">
        <v>4000000</v>
      </c>
      <c r="AA77" s="1114"/>
      <c r="AB77" s="113"/>
      <c r="AC77" s="113"/>
      <c r="AD77" s="114"/>
      <c r="AE77" s="115">
        <f t="shared" si="42"/>
        <v>8459090</v>
      </c>
      <c r="AF77" s="116">
        <f t="shared" si="41"/>
        <v>0</v>
      </c>
    </row>
    <row r="78" spans="1:32" ht="23.25" x14ac:dyDescent="0.35">
      <c r="A78" s="203">
        <f>+A77+1</f>
        <v>6</v>
      </c>
      <c r="B78" s="204">
        <f t="shared" si="43"/>
        <v>43589</v>
      </c>
      <c r="C78" s="205">
        <f t="shared" si="44"/>
        <v>506</v>
      </c>
      <c r="D78" s="206" t="s">
        <v>46</v>
      </c>
      <c r="E78" s="207" t="s">
        <v>43</v>
      </c>
      <c r="F78" s="208">
        <v>5</v>
      </c>
      <c r="G78" s="194">
        <f t="shared" si="31"/>
        <v>6659090</v>
      </c>
      <c r="H78" s="210"/>
      <c r="I78" s="196">
        <f t="shared" si="32"/>
        <v>0</v>
      </c>
      <c r="J78" s="212">
        <v>4</v>
      </c>
      <c r="K78" s="196">
        <f t="shared" si="33"/>
        <v>8927272</v>
      </c>
      <c r="L78" s="213">
        <v>1</v>
      </c>
      <c r="M78" s="196">
        <f t="shared" si="34"/>
        <v>431818</v>
      </c>
      <c r="N78" s="214">
        <f t="shared" si="35"/>
        <v>10</v>
      </c>
      <c r="O78" s="215">
        <f t="shared" si="35"/>
        <v>16018180</v>
      </c>
      <c r="P78" s="215">
        <f t="shared" si="36"/>
        <v>400000</v>
      </c>
      <c r="Q78" s="216"/>
      <c r="R78" s="106"/>
      <c r="S78" s="10">
        <f t="shared" si="37"/>
        <v>1331818</v>
      </c>
      <c r="T78" s="10">
        <f t="shared" si="38"/>
        <v>1931818</v>
      </c>
      <c r="U78" s="10">
        <f t="shared" si="39"/>
        <v>2231818</v>
      </c>
      <c r="V78" s="10">
        <f t="shared" si="40"/>
        <v>431818</v>
      </c>
      <c r="W78" s="112">
        <v>43601</v>
      </c>
      <c r="X78" s="111">
        <v>16018180</v>
      </c>
      <c r="Y78" s="110"/>
      <c r="Z78" s="111"/>
      <c r="AA78" s="1114"/>
      <c r="AB78" s="113"/>
      <c r="AC78" s="113"/>
      <c r="AD78" s="114"/>
      <c r="AE78" s="115">
        <f t="shared" si="42"/>
        <v>16018180</v>
      </c>
      <c r="AF78" s="116">
        <f t="shared" si="41"/>
        <v>0</v>
      </c>
    </row>
    <row r="79" spans="1:32" ht="23.25" x14ac:dyDescent="0.35">
      <c r="A79" s="203">
        <v>7</v>
      </c>
      <c r="B79" s="204">
        <f t="shared" si="43"/>
        <v>43589</v>
      </c>
      <c r="C79" s="205">
        <f t="shared" si="44"/>
        <v>507</v>
      </c>
      <c r="D79" s="206" t="s">
        <v>87</v>
      </c>
      <c r="E79" s="207" t="s">
        <v>88</v>
      </c>
      <c r="F79" s="208">
        <v>5</v>
      </c>
      <c r="G79" s="194">
        <f t="shared" si="31"/>
        <v>6659090</v>
      </c>
      <c r="H79" s="210"/>
      <c r="I79" s="196">
        <f t="shared" si="32"/>
        <v>0</v>
      </c>
      <c r="J79" s="212">
        <v>4</v>
      </c>
      <c r="K79" s="196">
        <f t="shared" si="33"/>
        <v>8927272</v>
      </c>
      <c r="L79" s="213">
        <v>1</v>
      </c>
      <c r="M79" s="196">
        <f t="shared" si="34"/>
        <v>431818</v>
      </c>
      <c r="N79" s="214">
        <f t="shared" si="35"/>
        <v>10</v>
      </c>
      <c r="O79" s="215">
        <f t="shared" si="35"/>
        <v>16018180</v>
      </c>
      <c r="P79" s="215">
        <f t="shared" si="36"/>
        <v>400000</v>
      </c>
      <c r="Q79" s="216"/>
      <c r="R79" s="106"/>
      <c r="S79" s="10">
        <f t="shared" si="37"/>
        <v>1331818</v>
      </c>
      <c r="T79" s="10">
        <f t="shared" si="38"/>
        <v>1931818</v>
      </c>
      <c r="U79" s="10">
        <f t="shared" si="39"/>
        <v>2231818</v>
      </c>
      <c r="V79" s="10">
        <f t="shared" si="40"/>
        <v>431818</v>
      </c>
      <c r="W79" s="112">
        <v>43585</v>
      </c>
      <c r="X79" s="111">
        <v>16018180</v>
      </c>
      <c r="Y79" s="110"/>
      <c r="Z79" s="111"/>
      <c r="AA79" s="1114"/>
      <c r="AB79" s="113"/>
      <c r="AC79" s="113"/>
      <c r="AD79" s="114"/>
      <c r="AE79" s="115">
        <f t="shared" si="42"/>
        <v>16018180</v>
      </c>
      <c r="AF79" s="116">
        <f t="shared" si="41"/>
        <v>0</v>
      </c>
    </row>
    <row r="80" spans="1:32" ht="24" customHeight="1" x14ac:dyDescent="0.35">
      <c r="A80" s="203">
        <f>+A79+1</f>
        <v>8</v>
      </c>
      <c r="B80" s="204">
        <f t="shared" si="43"/>
        <v>43589</v>
      </c>
      <c r="C80" s="205">
        <f t="shared" si="44"/>
        <v>508</v>
      </c>
      <c r="D80" s="206" t="s">
        <v>70</v>
      </c>
      <c r="E80" s="207" t="s">
        <v>57</v>
      </c>
      <c r="F80" s="208">
        <v>4</v>
      </c>
      <c r="G80" s="194">
        <f t="shared" si="31"/>
        <v>5327272</v>
      </c>
      <c r="H80" s="210"/>
      <c r="I80" s="196">
        <f t="shared" si="32"/>
        <v>0</v>
      </c>
      <c r="J80" s="212">
        <v>3</v>
      </c>
      <c r="K80" s="196">
        <f t="shared" si="33"/>
        <v>6695454</v>
      </c>
      <c r="L80" s="213">
        <v>1</v>
      </c>
      <c r="M80" s="196">
        <f t="shared" si="34"/>
        <v>431818</v>
      </c>
      <c r="N80" s="214">
        <f t="shared" si="35"/>
        <v>8</v>
      </c>
      <c r="O80" s="215">
        <f t="shared" si="35"/>
        <v>12454544</v>
      </c>
      <c r="P80" s="215">
        <f t="shared" si="36"/>
        <v>320000</v>
      </c>
      <c r="Q80" s="216"/>
      <c r="R80" s="106"/>
      <c r="S80" s="10">
        <f t="shared" si="37"/>
        <v>1331818</v>
      </c>
      <c r="T80" s="10">
        <f t="shared" si="38"/>
        <v>1931818</v>
      </c>
      <c r="U80" s="10">
        <f t="shared" si="39"/>
        <v>2231818</v>
      </c>
      <c r="V80" s="10">
        <f t="shared" si="40"/>
        <v>431818</v>
      </c>
      <c r="W80" s="112">
        <v>43585</v>
      </c>
      <c r="X80" s="111">
        <v>12454544</v>
      </c>
      <c r="Y80" s="110"/>
      <c r="Z80" s="111"/>
      <c r="AA80" s="1114"/>
      <c r="AB80" s="113"/>
      <c r="AC80" s="113"/>
      <c r="AD80" s="114"/>
      <c r="AE80" s="115">
        <f t="shared" si="42"/>
        <v>12454544</v>
      </c>
      <c r="AF80" s="116">
        <f t="shared" si="41"/>
        <v>0</v>
      </c>
    </row>
    <row r="81" spans="1:35" ht="24" customHeight="1" x14ac:dyDescent="0.35">
      <c r="A81" s="203">
        <v>9</v>
      </c>
      <c r="B81" s="204">
        <f t="shared" si="43"/>
        <v>43589</v>
      </c>
      <c r="C81" s="205">
        <f t="shared" si="44"/>
        <v>509</v>
      </c>
      <c r="D81" s="206" t="s">
        <v>84</v>
      </c>
      <c r="E81" s="207" t="s">
        <v>57</v>
      </c>
      <c r="F81" s="208">
        <v>5</v>
      </c>
      <c r="G81" s="194">
        <f t="shared" si="31"/>
        <v>6659090</v>
      </c>
      <c r="H81" s="210">
        <v>1</v>
      </c>
      <c r="I81" s="196">
        <f t="shared" si="32"/>
        <v>1931818</v>
      </c>
      <c r="J81" s="212">
        <v>3</v>
      </c>
      <c r="K81" s="196">
        <f t="shared" si="33"/>
        <v>6695454</v>
      </c>
      <c r="L81" s="213">
        <v>1</v>
      </c>
      <c r="M81" s="196">
        <f t="shared" si="34"/>
        <v>431818</v>
      </c>
      <c r="N81" s="214">
        <f t="shared" si="35"/>
        <v>10</v>
      </c>
      <c r="O81" s="215">
        <f t="shared" si="35"/>
        <v>15718180</v>
      </c>
      <c r="P81" s="215">
        <f t="shared" si="36"/>
        <v>400000</v>
      </c>
      <c r="Q81" s="216"/>
      <c r="R81" s="106"/>
      <c r="S81" s="10">
        <f t="shared" si="37"/>
        <v>1331818</v>
      </c>
      <c r="T81" s="10">
        <f t="shared" si="38"/>
        <v>1931818</v>
      </c>
      <c r="U81" s="10">
        <f t="shared" si="39"/>
        <v>2231818</v>
      </c>
      <c r="V81" s="10">
        <f t="shared" si="40"/>
        <v>431818</v>
      </c>
      <c r="W81" s="112">
        <v>43585</v>
      </c>
      <c r="X81" s="111">
        <v>15718180</v>
      </c>
      <c r="Y81" s="110"/>
      <c r="Z81" s="111"/>
      <c r="AA81" s="1114"/>
      <c r="AB81" s="113"/>
      <c r="AC81" s="113"/>
      <c r="AD81" s="114"/>
      <c r="AE81" s="115">
        <f t="shared" si="42"/>
        <v>15718180</v>
      </c>
      <c r="AF81" s="116">
        <f t="shared" si="41"/>
        <v>0</v>
      </c>
    </row>
    <row r="82" spans="1:35" ht="24.75" customHeight="1" x14ac:dyDescent="0.35">
      <c r="A82" s="203">
        <f>+A81+1</f>
        <v>10</v>
      </c>
      <c r="B82" s="204">
        <f t="shared" si="43"/>
        <v>43589</v>
      </c>
      <c r="C82" s="205">
        <f t="shared" si="44"/>
        <v>510</v>
      </c>
      <c r="D82" s="368" t="s">
        <v>106</v>
      </c>
      <c r="E82" s="207" t="s">
        <v>88</v>
      </c>
      <c r="F82" s="208">
        <v>5</v>
      </c>
      <c r="G82" s="194">
        <f t="shared" si="31"/>
        <v>6659090</v>
      </c>
      <c r="H82" s="210"/>
      <c r="I82" s="196">
        <f t="shared" si="32"/>
        <v>0</v>
      </c>
      <c r="J82" s="212">
        <v>4</v>
      </c>
      <c r="K82" s="196">
        <f t="shared" si="33"/>
        <v>8927272</v>
      </c>
      <c r="L82" s="213">
        <v>1</v>
      </c>
      <c r="M82" s="196">
        <f t="shared" si="34"/>
        <v>431818</v>
      </c>
      <c r="N82" s="214">
        <f t="shared" si="35"/>
        <v>10</v>
      </c>
      <c r="O82" s="215">
        <f t="shared" si="35"/>
        <v>16018180</v>
      </c>
      <c r="P82" s="215">
        <f t="shared" si="36"/>
        <v>400000</v>
      </c>
      <c r="Q82" s="216"/>
      <c r="R82" s="1142"/>
      <c r="S82" s="10">
        <f t="shared" si="37"/>
        <v>1331818</v>
      </c>
      <c r="T82" s="10">
        <f t="shared" si="38"/>
        <v>1931818</v>
      </c>
      <c r="U82" s="10">
        <f t="shared" si="39"/>
        <v>2231818</v>
      </c>
      <c r="V82" s="10">
        <f t="shared" si="40"/>
        <v>431818</v>
      </c>
      <c r="W82" s="112">
        <v>43595</v>
      </c>
      <c r="X82" s="111">
        <v>11000000</v>
      </c>
      <c r="Y82" s="112">
        <v>43595</v>
      </c>
      <c r="Z82" s="111">
        <v>5000000</v>
      </c>
      <c r="AA82" s="112">
        <v>43601</v>
      </c>
      <c r="AB82" s="113">
        <v>18180</v>
      </c>
      <c r="AC82" s="113"/>
      <c r="AD82" s="114"/>
      <c r="AE82" s="115">
        <f t="shared" si="42"/>
        <v>16018180</v>
      </c>
      <c r="AF82" s="116">
        <f t="shared" si="41"/>
        <v>0</v>
      </c>
    </row>
    <row r="83" spans="1:35" ht="18.75" customHeight="1" thickBot="1" x14ac:dyDescent="0.4">
      <c r="A83" s="219"/>
      <c r="B83" s="220"/>
      <c r="C83" s="221"/>
      <c r="D83" s="433"/>
      <c r="E83" s="434"/>
      <c r="F83" s="435"/>
      <c r="G83" s="225">
        <f>F83*W89</f>
        <v>0</v>
      </c>
      <c r="H83" s="226"/>
      <c r="I83" s="227">
        <f>H83*X89</f>
        <v>0</v>
      </c>
      <c r="J83" s="228"/>
      <c r="K83" s="227">
        <f>J83*Y89</f>
        <v>0</v>
      </c>
      <c r="L83" s="229"/>
      <c r="M83" s="227">
        <f>L83*Z89</f>
        <v>0</v>
      </c>
      <c r="N83" s="230">
        <f t="shared" si="35"/>
        <v>0</v>
      </c>
      <c r="O83" s="231">
        <f t="shared" si="35"/>
        <v>0</v>
      </c>
      <c r="P83" s="232">
        <f>+N83*45000</f>
        <v>0</v>
      </c>
      <c r="Q83" s="233"/>
      <c r="R83" s="1142"/>
      <c r="S83" s="1142"/>
      <c r="T83" s="1142"/>
      <c r="U83" s="1142"/>
      <c r="V83" s="1142"/>
      <c r="W83" s="112"/>
      <c r="X83" s="111"/>
      <c r="Y83" s="110"/>
      <c r="Z83" s="111"/>
      <c r="AA83" s="1114"/>
      <c r="AB83" s="113"/>
      <c r="AC83" s="113"/>
      <c r="AD83" s="114"/>
      <c r="AE83" s="115">
        <f t="shared" si="42"/>
        <v>0</v>
      </c>
      <c r="AF83" s="116">
        <f t="shared" si="41"/>
        <v>0</v>
      </c>
    </row>
    <row r="84" spans="1:35" ht="18.75" customHeight="1" thickBot="1" x14ac:dyDescent="0.4">
      <c r="A84" s="2787" t="s">
        <v>60</v>
      </c>
      <c r="B84" s="2788"/>
      <c r="C84" s="2788"/>
      <c r="D84" s="2788"/>
      <c r="E84" s="2788"/>
      <c r="F84" s="175">
        <f t="shared" ref="F84:P84" si="45">SUM(F73:F83)</f>
        <v>38</v>
      </c>
      <c r="G84" s="175">
        <f t="shared" si="45"/>
        <v>50609084</v>
      </c>
      <c r="H84" s="175">
        <f t="shared" si="45"/>
        <v>2</v>
      </c>
      <c r="I84" s="175">
        <f t="shared" si="45"/>
        <v>3863636</v>
      </c>
      <c r="J84" s="175">
        <f t="shared" si="45"/>
        <v>31</v>
      </c>
      <c r="K84" s="175">
        <f t="shared" si="45"/>
        <v>69186358</v>
      </c>
      <c r="L84" s="175">
        <f t="shared" si="45"/>
        <v>8</v>
      </c>
      <c r="M84" s="175">
        <f t="shared" si="45"/>
        <v>3454544</v>
      </c>
      <c r="N84" s="175">
        <f t="shared" si="45"/>
        <v>79</v>
      </c>
      <c r="O84" s="175">
        <f t="shared" si="45"/>
        <v>127113622</v>
      </c>
      <c r="P84" s="175">
        <f t="shared" si="45"/>
        <v>3160000</v>
      </c>
      <c r="Q84" s="175"/>
      <c r="R84" s="102"/>
      <c r="S84" s="104"/>
      <c r="T84" s="104"/>
      <c r="U84" s="104"/>
      <c r="V84" s="104"/>
      <c r="W84" s="112"/>
      <c r="X84" s="111"/>
      <c r="Y84" s="110"/>
      <c r="Z84" s="111"/>
      <c r="AA84" s="1114"/>
      <c r="AB84" s="113"/>
      <c r="AC84" s="113"/>
      <c r="AD84" s="114"/>
      <c r="AE84" s="1218">
        <f>SUM(AE72:AE83)</f>
        <v>127113622</v>
      </c>
      <c r="AF84" s="116">
        <f t="shared" si="41"/>
        <v>0</v>
      </c>
    </row>
    <row r="85" spans="1:35" ht="18.75" customHeight="1" x14ac:dyDescent="0.35">
      <c r="A85" s="12" t="s">
        <v>61</v>
      </c>
      <c r="F85" s="20"/>
      <c r="H85" s="234"/>
      <c r="J85" s="234"/>
      <c r="L85" s="234"/>
      <c r="P85" s="177"/>
      <c r="R85" s="106"/>
      <c r="S85" s="105"/>
      <c r="T85" s="105"/>
      <c r="U85" s="105"/>
      <c r="V85" s="105"/>
      <c r="W85" s="106"/>
      <c r="X85" s="106"/>
      <c r="Y85" s="107"/>
      <c r="Z85" s="107"/>
      <c r="AA85" s="1117"/>
      <c r="AB85" s="107"/>
      <c r="AC85" s="107"/>
      <c r="AD85" s="124"/>
      <c r="AE85" s="125"/>
      <c r="AF85" s="107"/>
    </row>
    <row r="86" spans="1:35" ht="23.25" x14ac:dyDescent="0.35">
      <c r="F86" s="178"/>
      <c r="H86" s="178"/>
      <c r="I86" s="189"/>
      <c r="J86" s="178"/>
      <c r="L86" s="178"/>
      <c r="N86" s="20"/>
      <c r="O86" s="2861" t="s">
        <v>62</v>
      </c>
      <c r="P86" s="2861"/>
      <c r="Q86" s="2861"/>
      <c r="R86" s="106"/>
      <c r="S86" s="105"/>
      <c r="T86" s="105"/>
      <c r="U86" s="105"/>
      <c r="V86" s="105"/>
      <c r="W86" s="1142"/>
      <c r="X86" s="1142"/>
      <c r="Y86" s="1142"/>
      <c r="Z86" s="1142"/>
      <c r="AA86" s="1119"/>
      <c r="AB86" s="1142"/>
      <c r="AC86" s="1142"/>
      <c r="AD86" s="1142"/>
      <c r="AE86" s="1142"/>
      <c r="AF86" s="22"/>
    </row>
    <row r="87" spans="1:35" ht="23.25" x14ac:dyDescent="0.35">
      <c r="F87" s="1135"/>
      <c r="H87" s="1135"/>
      <c r="J87" s="1135"/>
      <c r="L87" s="1135"/>
      <c r="N87" s="1135"/>
      <c r="O87" s="1135"/>
      <c r="P87" s="1135"/>
      <c r="Q87" s="1135"/>
      <c r="R87" s="106"/>
      <c r="S87" s="105"/>
      <c r="T87" s="105"/>
      <c r="U87" s="105"/>
      <c r="V87" s="105"/>
      <c r="W87" s="107"/>
      <c r="X87" s="107"/>
      <c r="Y87" s="107"/>
      <c r="Z87" s="107"/>
      <c r="AA87" s="1117"/>
      <c r="AB87" s="107"/>
      <c r="AC87" s="107"/>
      <c r="AD87" s="107"/>
      <c r="AE87" s="107"/>
    </row>
    <row r="88" spans="1:35" ht="18.75" customHeight="1" x14ac:dyDescent="0.35">
      <c r="F88" s="182"/>
      <c r="H88" s="182"/>
      <c r="J88" s="182"/>
      <c r="L88" s="182"/>
      <c r="N88" s="12"/>
      <c r="O88" s="145"/>
      <c r="P88" s="145"/>
      <c r="Q88" s="145"/>
      <c r="R88" s="106"/>
      <c r="S88" s="105"/>
      <c r="T88" s="105"/>
      <c r="U88" s="105"/>
      <c r="V88" s="105"/>
      <c r="W88" s="1142"/>
      <c r="X88" s="1142"/>
      <c r="Y88" s="1142"/>
      <c r="Z88" s="1142"/>
      <c r="AA88" s="1119"/>
      <c r="AB88" s="1142"/>
      <c r="AC88" s="1142"/>
      <c r="AD88" s="1142"/>
      <c r="AE88" s="1142"/>
    </row>
    <row r="89" spans="1:35" ht="18.75" customHeight="1" x14ac:dyDescent="0.35">
      <c r="N89" s="12"/>
      <c r="O89" s="145"/>
      <c r="P89" s="145"/>
      <c r="Q89" s="145"/>
      <c r="R89" s="106"/>
      <c r="S89" s="105"/>
      <c r="T89" s="105"/>
      <c r="U89" s="105"/>
      <c r="V89" s="105"/>
      <c r="W89" s="1142"/>
      <c r="X89" s="1142"/>
      <c r="Y89" s="1142"/>
      <c r="Z89" s="1142"/>
      <c r="AA89" s="1144"/>
      <c r="AB89" s="1142"/>
      <c r="AC89" s="1146"/>
      <c r="AD89" s="1147"/>
      <c r="AE89" s="1145"/>
    </row>
    <row r="90" spans="1:35" ht="18.75" customHeight="1" x14ac:dyDescent="0.35">
      <c r="N90" s="12"/>
      <c r="O90" s="2862" t="s">
        <v>63</v>
      </c>
      <c r="P90" s="2862"/>
      <c r="Q90" s="2862"/>
      <c r="R90" s="106"/>
      <c r="S90" s="105"/>
      <c r="T90" s="105"/>
      <c r="U90" s="105"/>
      <c r="V90" s="105"/>
      <c r="W90" s="1142"/>
      <c r="X90" s="1142"/>
      <c r="Y90" s="1142"/>
      <c r="Z90" s="1142"/>
      <c r="AA90" s="1144"/>
      <c r="AB90" s="1142"/>
      <c r="AC90" s="1146"/>
      <c r="AD90" s="1147"/>
      <c r="AE90" s="1145"/>
    </row>
    <row r="91" spans="1:35" ht="18.75" customHeight="1" x14ac:dyDescent="0.35">
      <c r="N91" s="12"/>
      <c r="O91" s="2861" t="s">
        <v>64</v>
      </c>
      <c r="P91" s="2861"/>
      <c r="Q91" s="2861"/>
      <c r="R91" s="106"/>
      <c r="S91" s="105"/>
      <c r="T91" s="105"/>
      <c r="U91" s="105"/>
      <c r="V91" s="105"/>
      <c r="W91" s="105"/>
      <c r="X91" s="123"/>
      <c r="Y91" s="105"/>
      <c r="Z91" s="105"/>
      <c r="AA91" s="1120"/>
      <c r="AB91" s="133"/>
      <c r="AC91" s="107"/>
      <c r="AD91" s="124"/>
      <c r="AE91" s="125"/>
    </row>
    <row r="92" spans="1:35" ht="18.75" customHeight="1" x14ac:dyDescent="0.35">
      <c r="A92" s="13" t="s">
        <v>0</v>
      </c>
      <c r="B92" s="13" t="s">
        <v>225</v>
      </c>
      <c r="C92" s="144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4"/>
      <c r="O92" s="183" t="s">
        <v>66</v>
      </c>
      <c r="P92" s="2839" t="s">
        <v>2</v>
      </c>
      <c r="Q92" s="2839"/>
      <c r="R92" s="106"/>
      <c r="S92" s="105"/>
      <c r="T92" s="105"/>
      <c r="U92" s="105"/>
      <c r="V92" s="105"/>
      <c r="W92" s="105"/>
      <c r="X92" s="123"/>
      <c r="Y92" s="105"/>
      <c r="Z92" s="105"/>
      <c r="AA92" s="1120"/>
      <c r="AB92" s="133"/>
      <c r="AC92" s="107"/>
      <c r="AD92" s="124"/>
      <c r="AE92" s="125"/>
    </row>
    <row r="93" spans="1:35" ht="18.75" customHeight="1" x14ac:dyDescent="0.35">
      <c r="A93" s="13" t="s">
        <v>3</v>
      </c>
      <c r="B93" s="13" t="s">
        <v>4</v>
      </c>
      <c r="C93" s="144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4"/>
      <c r="O93" s="184"/>
      <c r="P93" s="145"/>
      <c r="Q93" s="145"/>
      <c r="R93" s="106"/>
      <c r="S93" s="105"/>
      <c r="T93" s="105"/>
      <c r="U93" s="105"/>
      <c r="V93" s="105"/>
      <c r="W93" s="105"/>
      <c r="X93" s="97"/>
      <c r="Y93" s="105"/>
      <c r="Z93" s="105"/>
      <c r="AA93" s="1120"/>
      <c r="AB93" s="133"/>
      <c r="AC93" s="107"/>
      <c r="AD93" s="124"/>
      <c r="AE93" s="125"/>
    </row>
    <row r="94" spans="1:35" ht="18.75" customHeight="1" x14ac:dyDescent="0.3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4"/>
      <c r="O94" s="14"/>
      <c r="P94" s="145"/>
      <c r="Q94" s="145"/>
      <c r="R94" s="106"/>
      <c r="S94" s="105"/>
      <c r="T94" s="105"/>
      <c r="U94" s="105"/>
      <c r="V94" s="105"/>
      <c r="W94" s="105"/>
      <c r="X94" s="97"/>
      <c r="Y94" s="105"/>
      <c r="Z94" s="105"/>
      <c r="AA94" s="1120"/>
      <c r="AB94" s="133"/>
      <c r="AC94" s="107"/>
      <c r="AD94" s="124"/>
      <c r="AE94" s="125"/>
      <c r="AF94" s="332"/>
    </row>
    <row r="95" spans="1:35" ht="18.75" customHeight="1" x14ac:dyDescent="0.35">
      <c r="A95" s="13" t="s">
        <v>5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4"/>
      <c r="O95" s="14"/>
      <c r="P95" s="145"/>
      <c r="Q95" s="145"/>
      <c r="R95" s="106"/>
      <c r="S95" s="105"/>
      <c r="T95" s="105"/>
      <c r="U95" s="105"/>
      <c r="V95" s="105"/>
      <c r="W95" s="105"/>
      <c r="X95" s="105"/>
      <c r="Y95" s="105"/>
      <c r="Z95" s="105"/>
      <c r="AA95" s="1120"/>
      <c r="AB95" s="133"/>
      <c r="AC95" s="107"/>
      <c r="AD95" s="124"/>
      <c r="AE95" s="125"/>
    </row>
    <row r="96" spans="1:35" ht="18.75" customHeight="1" x14ac:dyDescent="0.35">
      <c r="A96" s="13" t="s">
        <v>6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4"/>
      <c r="O96" s="14"/>
      <c r="P96" s="145"/>
      <c r="Q96" s="145"/>
      <c r="R96" s="106"/>
      <c r="S96" s="105"/>
      <c r="T96" s="105"/>
      <c r="U96" s="105"/>
      <c r="V96" s="105"/>
      <c r="W96" s="105"/>
      <c r="X96" s="123"/>
      <c r="Y96" s="105"/>
      <c r="Z96" s="105"/>
      <c r="AA96" s="1120"/>
      <c r="AB96" s="133"/>
      <c r="AC96" s="107"/>
      <c r="AD96" s="124"/>
      <c r="AE96" s="125"/>
      <c r="AG96" s="91"/>
      <c r="AH96" s="91"/>
      <c r="AI96" s="91"/>
    </row>
    <row r="97" spans="1:36" ht="18.75" customHeight="1" x14ac:dyDescent="0.35">
      <c r="A97" s="13" t="s">
        <v>7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4"/>
      <c r="O97" s="14"/>
      <c r="P97" s="145"/>
      <c r="Q97" s="145"/>
      <c r="R97" s="106"/>
      <c r="S97" s="105"/>
      <c r="T97" s="105"/>
      <c r="U97" s="105"/>
      <c r="V97" s="105"/>
      <c r="W97" s="105"/>
      <c r="X97" s="123"/>
      <c r="Y97" s="105"/>
      <c r="Z97" s="105"/>
      <c r="AA97" s="1120"/>
      <c r="AB97" s="133"/>
      <c r="AC97" s="107"/>
      <c r="AD97" s="124"/>
      <c r="AE97" s="125"/>
      <c r="AF97" s="332"/>
      <c r="AG97" s="442"/>
      <c r="AH97" s="442"/>
      <c r="AI97" s="442"/>
    </row>
    <row r="98" spans="1:36" ht="18.75" customHeight="1" thickBot="1" x14ac:dyDescent="0.4">
      <c r="A98" s="13" t="s">
        <v>8</v>
      </c>
      <c r="B98" s="13"/>
      <c r="C98" s="13"/>
      <c r="D98" s="13"/>
      <c r="E98" s="13"/>
      <c r="F98" s="13"/>
      <c r="G98" s="147"/>
      <c r="H98" s="147"/>
      <c r="I98" s="13"/>
      <c r="J98" s="13"/>
      <c r="K98" s="13"/>
      <c r="L98" s="13"/>
      <c r="M98" s="13"/>
      <c r="N98" s="148"/>
      <c r="O98" s="148"/>
      <c r="P98" s="2814" t="s">
        <v>86</v>
      </c>
      <c r="Q98" s="2814"/>
      <c r="R98" s="106"/>
      <c r="S98" s="105"/>
      <c r="T98" s="105"/>
      <c r="U98" s="105"/>
      <c r="V98" s="105"/>
      <c r="W98" s="12"/>
      <c r="X98" s="12"/>
    </row>
    <row r="99" spans="1:36" ht="18.75" customHeight="1" thickBot="1" x14ac:dyDescent="0.4">
      <c r="A99" s="2841" t="s">
        <v>10</v>
      </c>
      <c r="B99" s="2844" t="s">
        <v>11</v>
      </c>
      <c r="C99" s="428" t="s">
        <v>10</v>
      </c>
      <c r="D99" s="2844" t="s">
        <v>13</v>
      </c>
      <c r="E99" s="2844" t="s">
        <v>14</v>
      </c>
      <c r="F99" s="2847" t="s">
        <v>15</v>
      </c>
      <c r="G99" s="2848"/>
      <c r="H99" s="2848"/>
      <c r="I99" s="2848"/>
      <c r="J99" s="2848"/>
      <c r="K99" s="2848"/>
      <c r="L99" s="2848"/>
      <c r="M99" s="2849"/>
      <c r="N99" s="2850" t="s">
        <v>16</v>
      </c>
      <c r="O99" s="2850" t="s">
        <v>17</v>
      </c>
      <c r="P99" s="2850" t="s">
        <v>18</v>
      </c>
      <c r="Q99" s="151" t="s">
        <v>19</v>
      </c>
      <c r="R99" s="106"/>
      <c r="S99" s="105"/>
      <c r="T99" s="105"/>
      <c r="U99" s="105"/>
      <c r="V99" s="105"/>
      <c r="W99" s="2934" t="s">
        <v>107</v>
      </c>
      <c r="X99" s="2935"/>
      <c r="Y99" s="2935"/>
      <c r="Z99" s="2935"/>
      <c r="AA99" s="2935"/>
      <c r="AB99" s="2935"/>
      <c r="AC99" s="2935"/>
      <c r="AD99" s="2935"/>
      <c r="AE99" s="2935"/>
      <c r="AF99" s="2857"/>
    </row>
    <row r="100" spans="1:36" ht="18.75" customHeight="1" thickBot="1" x14ac:dyDescent="0.4">
      <c r="A100" s="2842"/>
      <c r="B100" s="2845"/>
      <c r="C100" s="429" t="s">
        <v>208</v>
      </c>
      <c r="D100" s="2845"/>
      <c r="E100" s="2845"/>
      <c r="F100" s="2858" t="s">
        <v>20</v>
      </c>
      <c r="G100" s="2858"/>
      <c r="H100" s="2858" t="s">
        <v>21</v>
      </c>
      <c r="I100" s="2858"/>
      <c r="J100" s="2858" t="s">
        <v>22</v>
      </c>
      <c r="K100" s="2858"/>
      <c r="L100" s="2858" t="s">
        <v>23</v>
      </c>
      <c r="M100" s="2858"/>
      <c r="N100" s="2851"/>
      <c r="O100" s="2851"/>
      <c r="P100" s="2851"/>
      <c r="Q100" s="2859" t="s">
        <v>24</v>
      </c>
      <c r="R100" s="106"/>
      <c r="S100" s="105"/>
      <c r="T100" s="105"/>
      <c r="U100" s="105"/>
      <c r="V100" s="105"/>
      <c r="W100" s="1140" t="s">
        <v>108</v>
      </c>
      <c r="X100" s="1140" t="s">
        <v>109</v>
      </c>
      <c r="Y100" s="1140" t="s">
        <v>108</v>
      </c>
      <c r="Z100" s="1140" t="s">
        <v>110</v>
      </c>
      <c r="AA100" s="1143" t="s">
        <v>108</v>
      </c>
      <c r="AB100" s="1141" t="s">
        <v>111</v>
      </c>
      <c r="AC100" s="1140" t="s">
        <v>108</v>
      </c>
      <c r="AD100" s="1141" t="s">
        <v>112</v>
      </c>
      <c r="AE100" s="748" t="s">
        <v>113</v>
      </c>
      <c r="AF100" s="1138" t="s">
        <v>114</v>
      </c>
    </row>
    <row r="101" spans="1:36" ht="18.75" customHeight="1" thickBot="1" x14ac:dyDescent="0.4">
      <c r="A101" s="2843"/>
      <c r="B101" s="2846"/>
      <c r="C101" s="430" t="s">
        <v>209</v>
      </c>
      <c r="D101" s="2846"/>
      <c r="E101" s="2846"/>
      <c r="F101" s="1136" t="s">
        <v>25</v>
      </c>
      <c r="G101" s="1136" t="s">
        <v>26</v>
      </c>
      <c r="H101" s="1136" t="s">
        <v>25</v>
      </c>
      <c r="I101" s="1136" t="s">
        <v>26</v>
      </c>
      <c r="J101" s="1136" t="s">
        <v>25</v>
      </c>
      <c r="K101" s="1136" t="s">
        <v>26</v>
      </c>
      <c r="L101" s="1136" t="s">
        <v>25</v>
      </c>
      <c r="M101" s="1136" t="s">
        <v>26</v>
      </c>
      <c r="N101" s="2852"/>
      <c r="O101" s="2852"/>
      <c r="P101" s="2852"/>
      <c r="Q101" s="2860"/>
      <c r="R101" s="106"/>
      <c r="S101" s="105"/>
      <c r="T101" s="105"/>
      <c r="U101" s="105"/>
      <c r="V101" s="105"/>
      <c r="W101" s="1140"/>
      <c r="X101" s="1140"/>
      <c r="Y101" s="1140"/>
      <c r="Z101" s="1140"/>
      <c r="AA101" s="1143"/>
      <c r="AB101" s="1141"/>
      <c r="AC101" s="1140"/>
      <c r="AD101" s="1141"/>
      <c r="AE101" s="1137"/>
      <c r="AF101" s="1138"/>
    </row>
    <row r="102" spans="1:36" ht="18.75" customHeight="1" x14ac:dyDescent="0.35">
      <c r="A102" s="153">
        <v>1</v>
      </c>
      <c r="B102" s="154">
        <v>43591</v>
      </c>
      <c r="C102" s="173">
        <v>511</v>
      </c>
      <c r="D102" s="156" t="s">
        <v>93</v>
      </c>
      <c r="E102" s="157" t="s">
        <v>31</v>
      </c>
      <c r="F102" s="158">
        <v>5</v>
      </c>
      <c r="G102" s="159">
        <f t="shared" ref="G102:G114" si="46">+F102*S102</f>
        <v>6659090</v>
      </c>
      <c r="H102" s="160"/>
      <c r="I102" s="161">
        <f t="shared" ref="I102:I114" si="47">+H102*T102</f>
        <v>0</v>
      </c>
      <c r="J102" s="162">
        <v>4</v>
      </c>
      <c r="K102" s="161">
        <f t="shared" ref="K102:K114" si="48">+J102*U102</f>
        <v>8927272</v>
      </c>
      <c r="L102" s="163">
        <v>1</v>
      </c>
      <c r="M102" s="161">
        <f t="shared" ref="M102:M114" si="49">+L102*V102</f>
        <v>431818</v>
      </c>
      <c r="N102" s="1129">
        <f t="shared" ref="N102:O114" si="50">+L102+J102+H102+F102</f>
        <v>10</v>
      </c>
      <c r="O102" s="165">
        <f t="shared" si="50"/>
        <v>16018180</v>
      </c>
      <c r="P102" s="201">
        <f t="shared" ref="P102:P114" si="51">+N102*40000</f>
        <v>400000</v>
      </c>
      <c r="Q102" s="202"/>
      <c r="R102" s="106"/>
      <c r="S102" s="10">
        <f t="shared" ref="S102:S115" si="52">1331818</f>
        <v>1331818</v>
      </c>
      <c r="T102" s="10">
        <f t="shared" ref="T102:T115" si="53">1931818</f>
        <v>1931818</v>
      </c>
      <c r="U102" s="10">
        <f t="shared" ref="U102:U115" si="54">2231818</f>
        <v>2231818</v>
      </c>
      <c r="V102" s="10">
        <f t="shared" ref="V102:V115" si="55">431818</f>
        <v>431818</v>
      </c>
      <c r="W102" s="112">
        <v>43591</v>
      </c>
      <c r="X102" s="111">
        <v>16018180</v>
      </c>
      <c r="Y102" s="112"/>
      <c r="Z102" s="111"/>
      <c r="AA102" s="1114"/>
      <c r="AB102" s="113"/>
      <c r="AC102" s="113"/>
      <c r="AD102" s="114"/>
      <c r="AE102" s="753">
        <f>X102+Z102+AB102+AD102</f>
        <v>16018180</v>
      </c>
      <c r="AF102" s="753">
        <f t="shared" ref="AF102:AF115" si="56">O102-AE102</f>
        <v>0</v>
      </c>
    </row>
    <row r="103" spans="1:36" ht="18.75" customHeight="1" x14ac:dyDescent="0.35">
      <c r="A103" s="168">
        <f>+A102+1</f>
        <v>2</v>
      </c>
      <c r="B103" s="154">
        <f>+B102</f>
        <v>43591</v>
      </c>
      <c r="C103" s="169">
        <f>+C102+1</f>
        <v>512</v>
      </c>
      <c r="D103" s="156" t="s">
        <v>217</v>
      </c>
      <c r="E103" s="157" t="s">
        <v>31</v>
      </c>
      <c r="F103" s="170">
        <v>2</v>
      </c>
      <c r="G103" s="159">
        <f t="shared" si="46"/>
        <v>2663636</v>
      </c>
      <c r="H103" s="160"/>
      <c r="I103" s="161">
        <f t="shared" si="47"/>
        <v>0</v>
      </c>
      <c r="J103" s="162">
        <v>2</v>
      </c>
      <c r="K103" s="161">
        <f t="shared" si="48"/>
        <v>4463636</v>
      </c>
      <c r="L103" s="163">
        <v>1</v>
      </c>
      <c r="M103" s="161">
        <f t="shared" si="49"/>
        <v>431818</v>
      </c>
      <c r="N103" s="171">
        <f t="shared" si="50"/>
        <v>5</v>
      </c>
      <c r="O103" s="165">
        <f t="shared" si="50"/>
        <v>7559090</v>
      </c>
      <c r="P103" s="165">
        <f t="shared" si="51"/>
        <v>200000</v>
      </c>
      <c r="Q103" s="167"/>
      <c r="R103" s="106"/>
      <c r="S103" s="10">
        <f t="shared" si="52"/>
        <v>1331818</v>
      </c>
      <c r="T103" s="10">
        <f t="shared" si="53"/>
        <v>1931818</v>
      </c>
      <c r="U103" s="10">
        <f t="shared" si="54"/>
        <v>2231818</v>
      </c>
      <c r="V103" s="10">
        <f t="shared" si="55"/>
        <v>431818</v>
      </c>
      <c r="W103" s="112">
        <v>43587</v>
      </c>
      <c r="X103" s="111">
        <v>7559090</v>
      </c>
      <c r="Y103" s="112"/>
      <c r="Z103" s="111"/>
      <c r="AA103" s="1114"/>
      <c r="AB103" s="113"/>
      <c r="AC103" s="113"/>
      <c r="AD103" s="114"/>
      <c r="AE103" s="753">
        <f t="shared" ref="AE103:AE114" si="57">X103+Z103+AB103+AD103</f>
        <v>7559090</v>
      </c>
      <c r="AF103" s="753">
        <f t="shared" si="56"/>
        <v>0</v>
      </c>
    </row>
    <row r="104" spans="1:36" ht="18.75" customHeight="1" x14ac:dyDescent="0.35">
      <c r="A104" s="168">
        <f t="shared" ref="A104:A113" si="58">+A103+1</f>
        <v>3</v>
      </c>
      <c r="B104" s="154">
        <f t="shared" ref="B104:B113" si="59">+B103</f>
        <v>43591</v>
      </c>
      <c r="C104" s="169">
        <f t="shared" ref="C104:C113" si="60">+C103+1</f>
        <v>513</v>
      </c>
      <c r="D104" s="156" t="s">
        <v>94</v>
      </c>
      <c r="E104" s="157" t="s">
        <v>31</v>
      </c>
      <c r="F104" s="170">
        <v>2</v>
      </c>
      <c r="G104" s="159">
        <f t="shared" si="46"/>
        <v>2663636</v>
      </c>
      <c r="H104" s="160"/>
      <c r="I104" s="161">
        <f t="shared" si="47"/>
        <v>0</v>
      </c>
      <c r="J104" s="162">
        <v>2</v>
      </c>
      <c r="K104" s="161">
        <f t="shared" si="48"/>
        <v>4463636</v>
      </c>
      <c r="L104" s="163">
        <v>1</v>
      </c>
      <c r="M104" s="161">
        <f t="shared" si="49"/>
        <v>431818</v>
      </c>
      <c r="N104" s="171">
        <f t="shared" si="50"/>
        <v>5</v>
      </c>
      <c r="O104" s="165">
        <f t="shared" si="50"/>
        <v>7559090</v>
      </c>
      <c r="P104" s="165">
        <f t="shared" si="51"/>
        <v>200000</v>
      </c>
      <c r="Q104" s="167"/>
      <c r="R104" s="106"/>
      <c r="S104" s="10">
        <f t="shared" si="52"/>
        <v>1331818</v>
      </c>
      <c r="T104" s="10">
        <f t="shared" si="53"/>
        <v>1931818</v>
      </c>
      <c r="U104" s="10">
        <f t="shared" si="54"/>
        <v>2231818</v>
      </c>
      <c r="V104" s="10">
        <f t="shared" si="55"/>
        <v>431818</v>
      </c>
      <c r="W104" s="112">
        <v>43587</v>
      </c>
      <c r="X104" s="111">
        <v>4559090</v>
      </c>
      <c r="Y104" s="112">
        <v>43634</v>
      </c>
      <c r="Z104" s="111">
        <v>3000000</v>
      </c>
      <c r="AA104" s="112"/>
      <c r="AB104" s="113"/>
      <c r="AC104" s="113"/>
      <c r="AD104" s="114"/>
      <c r="AE104" s="753">
        <f t="shared" si="57"/>
        <v>7559090</v>
      </c>
      <c r="AF104" s="753">
        <f t="shared" si="56"/>
        <v>0</v>
      </c>
      <c r="AG104" s="442"/>
      <c r="AH104" s="442"/>
      <c r="AI104" s="442"/>
    </row>
    <row r="105" spans="1:36" ht="18.75" customHeight="1" x14ac:dyDescent="0.35">
      <c r="A105" s="168">
        <f t="shared" si="58"/>
        <v>4</v>
      </c>
      <c r="B105" s="154">
        <f t="shared" si="59"/>
        <v>43591</v>
      </c>
      <c r="C105" s="169">
        <f t="shared" si="60"/>
        <v>514</v>
      </c>
      <c r="D105" s="156" t="s">
        <v>38</v>
      </c>
      <c r="E105" s="157" t="s">
        <v>31</v>
      </c>
      <c r="F105" s="170">
        <v>3</v>
      </c>
      <c r="G105" s="159">
        <f t="shared" si="46"/>
        <v>3995454</v>
      </c>
      <c r="H105" s="160"/>
      <c r="I105" s="161">
        <f t="shared" si="47"/>
        <v>0</v>
      </c>
      <c r="J105" s="162">
        <v>5</v>
      </c>
      <c r="K105" s="161">
        <f t="shared" si="48"/>
        <v>11159090</v>
      </c>
      <c r="L105" s="163">
        <v>1</v>
      </c>
      <c r="M105" s="161">
        <f t="shared" si="49"/>
        <v>431818</v>
      </c>
      <c r="N105" s="171">
        <f t="shared" si="50"/>
        <v>9</v>
      </c>
      <c r="O105" s="165">
        <f t="shared" si="50"/>
        <v>15586362</v>
      </c>
      <c r="P105" s="165">
        <f t="shared" si="51"/>
        <v>360000</v>
      </c>
      <c r="Q105" s="167"/>
      <c r="R105" s="1142"/>
      <c r="S105" s="10">
        <f t="shared" si="52"/>
        <v>1331818</v>
      </c>
      <c r="T105" s="10">
        <f t="shared" si="53"/>
        <v>1931818</v>
      </c>
      <c r="U105" s="10">
        <f t="shared" si="54"/>
        <v>2231818</v>
      </c>
      <c r="V105" s="10">
        <f t="shared" si="55"/>
        <v>431818</v>
      </c>
      <c r="W105" s="112">
        <v>43587</v>
      </c>
      <c r="X105" s="111">
        <v>15586362</v>
      </c>
      <c r="Y105" s="112"/>
      <c r="Z105" s="111"/>
      <c r="AA105" s="1114"/>
      <c r="AB105" s="113"/>
      <c r="AC105" s="113"/>
      <c r="AD105" s="114"/>
      <c r="AE105" s="753">
        <f t="shared" si="57"/>
        <v>15586362</v>
      </c>
      <c r="AF105" s="753">
        <f t="shared" si="56"/>
        <v>0</v>
      </c>
    </row>
    <row r="106" spans="1:36" ht="18.75" customHeight="1" x14ac:dyDescent="0.35">
      <c r="A106" s="168">
        <f t="shared" si="58"/>
        <v>5</v>
      </c>
      <c r="B106" s="154">
        <f t="shared" si="59"/>
        <v>43591</v>
      </c>
      <c r="C106" s="169">
        <f t="shared" si="60"/>
        <v>515</v>
      </c>
      <c r="D106" s="156" t="s">
        <v>45</v>
      </c>
      <c r="E106" s="157" t="s">
        <v>43</v>
      </c>
      <c r="F106" s="170">
        <v>4</v>
      </c>
      <c r="G106" s="159">
        <f t="shared" si="46"/>
        <v>5327272</v>
      </c>
      <c r="H106" s="160">
        <v>1</v>
      </c>
      <c r="I106" s="161">
        <f t="shared" si="47"/>
        <v>1931818</v>
      </c>
      <c r="J106" s="162">
        <v>4</v>
      </c>
      <c r="K106" s="161">
        <f t="shared" si="48"/>
        <v>8927272</v>
      </c>
      <c r="L106" s="163">
        <v>1</v>
      </c>
      <c r="M106" s="161">
        <f t="shared" si="49"/>
        <v>431818</v>
      </c>
      <c r="N106" s="171">
        <f t="shared" si="50"/>
        <v>10</v>
      </c>
      <c r="O106" s="165">
        <f t="shared" si="50"/>
        <v>16618180</v>
      </c>
      <c r="P106" s="165">
        <f t="shared" si="51"/>
        <v>400000</v>
      </c>
      <c r="Q106" s="167"/>
      <c r="R106" s="1142"/>
      <c r="S106" s="10">
        <f t="shared" si="52"/>
        <v>1331818</v>
      </c>
      <c r="T106" s="10">
        <f t="shared" si="53"/>
        <v>1931818</v>
      </c>
      <c r="U106" s="10">
        <f t="shared" si="54"/>
        <v>2231818</v>
      </c>
      <c r="V106" s="10">
        <f t="shared" si="55"/>
        <v>431818</v>
      </c>
      <c r="W106" s="112">
        <v>43587</v>
      </c>
      <c r="X106" s="111">
        <v>16618180</v>
      </c>
      <c r="Y106" s="112"/>
      <c r="Z106" s="111"/>
      <c r="AA106" s="1114"/>
      <c r="AB106" s="113"/>
      <c r="AC106" s="113"/>
      <c r="AD106" s="114"/>
      <c r="AE106" s="753">
        <f t="shared" si="57"/>
        <v>16618180</v>
      </c>
      <c r="AF106" s="753">
        <f t="shared" si="56"/>
        <v>0</v>
      </c>
      <c r="AG106" s="442"/>
      <c r="AH106" s="442"/>
      <c r="AI106" s="442"/>
    </row>
    <row r="107" spans="1:36" ht="23.25" x14ac:dyDescent="0.35">
      <c r="A107" s="168">
        <f t="shared" si="58"/>
        <v>6</v>
      </c>
      <c r="B107" s="154">
        <f t="shared" si="59"/>
        <v>43591</v>
      </c>
      <c r="C107" s="169">
        <f t="shared" si="60"/>
        <v>516</v>
      </c>
      <c r="D107" s="156" t="s">
        <v>226</v>
      </c>
      <c r="E107" s="157" t="s">
        <v>43</v>
      </c>
      <c r="F107" s="170">
        <v>5</v>
      </c>
      <c r="G107" s="159">
        <f t="shared" si="46"/>
        <v>6659090</v>
      </c>
      <c r="H107" s="160">
        <v>1</v>
      </c>
      <c r="I107" s="161">
        <f t="shared" si="47"/>
        <v>1931818</v>
      </c>
      <c r="J107" s="162">
        <v>5</v>
      </c>
      <c r="K107" s="161">
        <f t="shared" si="48"/>
        <v>11159090</v>
      </c>
      <c r="L107" s="163"/>
      <c r="M107" s="161">
        <f t="shared" si="49"/>
        <v>0</v>
      </c>
      <c r="N107" s="171">
        <f t="shared" si="50"/>
        <v>11</v>
      </c>
      <c r="O107" s="165">
        <f t="shared" si="50"/>
        <v>19749998</v>
      </c>
      <c r="P107" s="165">
        <f t="shared" si="51"/>
        <v>440000</v>
      </c>
      <c r="Q107" s="167"/>
      <c r="R107" s="102"/>
      <c r="S107" s="10">
        <f t="shared" si="52"/>
        <v>1331818</v>
      </c>
      <c r="T107" s="10">
        <f t="shared" si="53"/>
        <v>1931818</v>
      </c>
      <c r="U107" s="10">
        <f t="shared" si="54"/>
        <v>2231818</v>
      </c>
      <c r="V107" s="10">
        <f t="shared" si="55"/>
        <v>431818</v>
      </c>
      <c r="W107" s="112">
        <v>43593</v>
      </c>
      <c r="X107" s="111">
        <v>19749998</v>
      </c>
      <c r="Y107" s="110"/>
      <c r="Z107" s="111"/>
      <c r="AA107" s="1114"/>
      <c r="AB107" s="113"/>
      <c r="AC107" s="113"/>
      <c r="AD107" s="114"/>
      <c r="AE107" s="753">
        <f t="shared" si="57"/>
        <v>19749998</v>
      </c>
      <c r="AF107" s="753">
        <f t="shared" si="56"/>
        <v>0</v>
      </c>
    </row>
    <row r="108" spans="1:36" ht="23.25" x14ac:dyDescent="0.35">
      <c r="A108" s="168">
        <f t="shared" si="58"/>
        <v>7</v>
      </c>
      <c r="B108" s="154">
        <f t="shared" si="59"/>
        <v>43591</v>
      </c>
      <c r="C108" s="169">
        <f t="shared" si="60"/>
        <v>517</v>
      </c>
      <c r="D108" s="156" t="s">
        <v>52</v>
      </c>
      <c r="E108" s="157" t="s">
        <v>43</v>
      </c>
      <c r="F108" s="170">
        <v>5</v>
      </c>
      <c r="G108" s="159">
        <f t="shared" si="46"/>
        <v>6659090</v>
      </c>
      <c r="H108" s="160"/>
      <c r="I108" s="161">
        <f t="shared" si="47"/>
        <v>0</v>
      </c>
      <c r="J108" s="162">
        <v>4</v>
      </c>
      <c r="K108" s="161">
        <f t="shared" si="48"/>
        <v>8927272</v>
      </c>
      <c r="L108" s="163">
        <v>1</v>
      </c>
      <c r="M108" s="161">
        <f t="shared" si="49"/>
        <v>431818</v>
      </c>
      <c r="N108" s="171">
        <f t="shared" si="50"/>
        <v>10</v>
      </c>
      <c r="O108" s="165">
        <f t="shared" si="50"/>
        <v>16018180</v>
      </c>
      <c r="P108" s="165">
        <f t="shared" si="51"/>
        <v>400000</v>
      </c>
      <c r="Q108" s="167"/>
      <c r="R108" s="104"/>
      <c r="S108" s="10">
        <f t="shared" si="52"/>
        <v>1331818</v>
      </c>
      <c r="T108" s="10">
        <f t="shared" si="53"/>
        <v>1931818</v>
      </c>
      <c r="U108" s="10">
        <f t="shared" si="54"/>
        <v>2231818</v>
      </c>
      <c r="V108" s="10">
        <f t="shared" si="55"/>
        <v>431818</v>
      </c>
      <c r="W108" s="112">
        <v>43587</v>
      </c>
      <c r="X108" s="111">
        <v>16018180</v>
      </c>
      <c r="Y108" s="110"/>
      <c r="Z108" s="111"/>
      <c r="AA108" s="1114"/>
      <c r="AB108" s="113"/>
      <c r="AC108" s="113"/>
      <c r="AD108" s="114"/>
      <c r="AE108" s="753">
        <f t="shared" si="57"/>
        <v>16018180</v>
      </c>
      <c r="AF108" s="753">
        <f t="shared" si="56"/>
        <v>0</v>
      </c>
    </row>
    <row r="109" spans="1:36" ht="23.25" x14ac:dyDescent="0.35">
      <c r="A109" s="168">
        <f t="shared" si="58"/>
        <v>8</v>
      </c>
      <c r="B109" s="154">
        <f t="shared" si="59"/>
        <v>43591</v>
      </c>
      <c r="C109" s="169">
        <f t="shared" si="60"/>
        <v>518</v>
      </c>
      <c r="D109" s="156" t="s">
        <v>39</v>
      </c>
      <c r="E109" s="157" t="s">
        <v>43</v>
      </c>
      <c r="F109" s="170">
        <v>4</v>
      </c>
      <c r="G109" s="159">
        <f t="shared" si="46"/>
        <v>5327272</v>
      </c>
      <c r="H109" s="160"/>
      <c r="I109" s="161">
        <f t="shared" si="47"/>
        <v>0</v>
      </c>
      <c r="J109" s="162">
        <v>5</v>
      </c>
      <c r="K109" s="161">
        <f t="shared" si="48"/>
        <v>11159090</v>
      </c>
      <c r="L109" s="163">
        <v>1</v>
      </c>
      <c r="M109" s="161">
        <f t="shared" si="49"/>
        <v>431818</v>
      </c>
      <c r="N109" s="171">
        <f t="shared" si="50"/>
        <v>10</v>
      </c>
      <c r="O109" s="165">
        <f t="shared" si="50"/>
        <v>16918180</v>
      </c>
      <c r="P109" s="165">
        <f t="shared" si="51"/>
        <v>400000</v>
      </c>
      <c r="Q109" s="167"/>
      <c r="R109" s="104"/>
      <c r="S109" s="10">
        <f t="shared" si="52"/>
        <v>1331818</v>
      </c>
      <c r="T109" s="10">
        <f t="shared" si="53"/>
        <v>1931818</v>
      </c>
      <c r="U109" s="10">
        <f t="shared" si="54"/>
        <v>2231818</v>
      </c>
      <c r="V109" s="10">
        <f t="shared" si="55"/>
        <v>431818</v>
      </c>
      <c r="W109" s="112">
        <v>43584</v>
      </c>
      <c r="X109" s="111">
        <v>16918180</v>
      </c>
      <c r="Y109" s="110"/>
      <c r="Z109" s="111"/>
      <c r="AA109" s="1114"/>
      <c r="AB109" s="113"/>
      <c r="AC109" s="113"/>
      <c r="AD109" s="114"/>
      <c r="AE109" s="753">
        <f t="shared" si="57"/>
        <v>16918180</v>
      </c>
      <c r="AF109" s="753">
        <f t="shared" si="56"/>
        <v>0</v>
      </c>
    </row>
    <row r="110" spans="1:36" ht="23.25" x14ac:dyDescent="0.35">
      <c r="A110" s="168">
        <f t="shared" si="58"/>
        <v>9</v>
      </c>
      <c r="B110" s="154">
        <f t="shared" si="59"/>
        <v>43591</v>
      </c>
      <c r="C110" s="169">
        <f t="shared" si="60"/>
        <v>519</v>
      </c>
      <c r="D110" s="156" t="s">
        <v>92</v>
      </c>
      <c r="E110" s="157" t="s">
        <v>88</v>
      </c>
      <c r="F110" s="170">
        <v>3</v>
      </c>
      <c r="G110" s="159">
        <f t="shared" si="46"/>
        <v>3995454</v>
      </c>
      <c r="H110" s="160"/>
      <c r="I110" s="161">
        <f t="shared" si="47"/>
        <v>0</v>
      </c>
      <c r="J110" s="162">
        <v>2</v>
      </c>
      <c r="K110" s="161">
        <f t="shared" si="48"/>
        <v>4463636</v>
      </c>
      <c r="L110" s="163"/>
      <c r="M110" s="161">
        <f t="shared" si="49"/>
        <v>0</v>
      </c>
      <c r="N110" s="171">
        <f t="shared" si="50"/>
        <v>5</v>
      </c>
      <c r="O110" s="165">
        <f t="shared" si="50"/>
        <v>8459090</v>
      </c>
      <c r="P110" s="165">
        <f t="shared" si="51"/>
        <v>200000</v>
      </c>
      <c r="Q110" s="167"/>
      <c r="R110" s="106"/>
      <c r="S110" s="10">
        <f t="shared" si="52"/>
        <v>1331818</v>
      </c>
      <c r="T110" s="10">
        <f t="shared" si="53"/>
        <v>1931818</v>
      </c>
      <c r="U110" s="10">
        <f t="shared" si="54"/>
        <v>2231818</v>
      </c>
      <c r="V110" s="10">
        <f t="shared" si="55"/>
        <v>431818</v>
      </c>
      <c r="W110" s="112">
        <v>43587</v>
      </c>
      <c r="X110" s="111">
        <v>8459090</v>
      </c>
      <c r="Y110" s="110"/>
      <c r="Z110" s="111"/>
      <c r="AA110" s="1114"/>
      <c r="AB110" s="113"/>
      <c r="AC110" s="113"/>
      <c r="AD110" s="114"/>
      <c r="AE110" s="753">
        <f t="shared" si="57"/>
        <v>8459090</v>
      </c>
      <c r="AF110" s="753">
        <f t="shared" si="56"/>
        <v>0</v>
      </c>
    </row>
    <row r="111" spans="1:36" ht="23.25" x14ac:dyDescent="0.35">
      <c r="A111" s="168">
        <f t="shared" si="58"/>
        <v>10</v>
      </c>
      <c r="B111" s="154">
        <f t="shared" si="59"/>
        <v>43591</v>
      </c>
      <c r="C111" s="169">
        <f t="shared" si="60"/>
        <v>520</v>
      </c>
      <c r="D111" s="156" t="s">
        <v>177</v>
      </c>
      <c r="E111" s="157" t="s">
        <v>88</v>
      </c>
      <c r="F111" s="170">
        <v>3</v>
      </c>
      <c r="G111" s="159">
        <f t="shared" si="46"/>
        <v>3995454</v>
      </c>
      <c r="H111" s="160"/>
      <c r="I111" s="161">
        <f t="shared" si="47"/>
        <v>0</v>
      </c>
      <c r="J111" s="162">
        <v>2</v>
      </c>
      <c r="K111" s="161">
        <f t="shared" si="48"/>
        <v>4463636</v>
      </c>
      <c r="L111" s="163"/>
      <c r="M111" s="161">
        <f t="shared" si="49"/>
        <v>0</v>
      </c>
      <c r="N111" s="171">
        <f t="shared" si="50"/>
        <v>5</v>
      </c>
      <c r="O111" s="165">
        <f t="shared" si="50"/>
        <v>8459090</v>
      </c>
      <c r="P111" s="165">
        <f t="shared" si="51"/>
        <v>200000</v>
      </c>
      <c r="Q111" s="167"/>
      <c r="R111" s="106"/>
      <c r="S111" s="10">
        <f t="shared" si="52"/>
        <v>1331818</v>
      </c>
      <c r="T111" s="10">
        <f t="shared" si="53"/>
        <v>1931818</v>
      </c>
      <c r="U111" s="10">
        <f t="shared" si="54"/>
        <v>2231818</v>
      </c>
      <c r="V111" s="10">
        <f t="shared" si="55"/>
        <v>431818</v>
      </c>
      <c r="W111" s="112">
        <v>43587</v>
      </c>
      <c r="X111" s="111">
        <v>3000000</v>
      </c>
      <c r="Y111" s="112">
        <v>43599</v>
      </c>
      <c r="Z111" s="111">
        <v>5000000</v>
      </c>
      <c r="AA111" s="112">
        <v>43602</v>
      </c>
      <c r="AB111" s="113">
        <v>459000</v>
      </c>
      <c r="AC111" s="113"/>
      <c r="AD111" s="114"/>
      <c r="AE111" s="753">
        <f t="shared" si="57"/>
        <v>8459000</v>
      </c>
      <c r="AF111" s="753">
        <f t="shared" si="56"/>
        <v>90</v>
      </c>
      <c r="AJ111" s="91"/>
    </row>
    <row r="112" spans="1:36" ht="23.25" customHeight="1" x14ac:dyDescent="0.35">
      <c r="A112" s="168">
        <f t="shared" si="58"/>
        <v>11</v>
      </c>
      <c r="B112" s="154">
        <f t="shared" si="59"/>
        <v>43591</v>
      </c>
      <c r="C112" s="169">
        <f t="shared" si="60"/>
        <v>521</v>
      </c>
      <c r="D112" s="156" t="s">
        <v>58</v>
      </c>
      <c r="E112" s="157" t="s">
        <v>57</v>
      </c>
      <c r="F112" s="170">
        <v>3</v>
      </c>
      <c r="G112" s="159">
        <f t="shared" si="46"/>
        <v>3995454</v>
      </c>
      <c r="H112" s="160">
        <v>1</v>
      </c>
      <c r="I112" s="161">
        <f t="shared" si="47"/>
        <v>1931818</v>
      </c>
      <c r="J112" s="162">
        <v>3</v>
      </c>
      <c r="K112" s="161">
        <f t="shared" si="48"/>
        <v>6695454</v>
      </c>
      <c r="L112" s="163">
        <v>1</v>
      </c>
      <c r="M112" s="161">
        <f t="shared" si="49"/>
        <v>431818</v>
      </c>
      <c r="N112" s="171">
        <f t="shared" si="50"/>
        <v>8</v>
      </c>
      <c r="O112" s="165">
        <f t="shared" si="50"/>
        <v>13054544</v>
      </c>
      <c r="P112" s="165">
        <f t="shared" si="51"/>
        <v>320000</v>
      </c>
      <c r="Q112" s="167"/>
      <c r="R112" s="106"/>
      <c r="S112" s="10">
        <f t="shared" si="52"/>
        <v>1331818</v>
      </c>
      <c r="T112" s="10">
        <f t="shared" si="53"/>
        <v>1931818</v>
      </c>
      <c r="U112" s="10">
        <f t="shared" si="54"/>
        <v>2231818</v>
      </c>
      <c r="V112" s="10">
        <f t="shared" si="55"/>
        <v>431818</v>
      </c>
      <c r="W112" s="112">
        <v>43587</v>
      </c>
      <c r="X112" s="111">
        <v>13054544</v>
      </c>
      <c r="Y112" s="112"/>
      <c r="Z112" s="111"/>
      <c r="AA112" s="1114"/>
      <c r="AB112" s="113"/>
      <c r="AC112" s="113"/>
      <c r="AD112" s="114"/>
      <c r="AE112" s="753">
        <f t="shared" si="57"/>
        <v>13054544</v>
      </c>
      <c r="AF112" s="753">
        <f t="shared" si="56"/>
        <v>0</v>
      </c>
    </row>
    <row r="113" spans="1:32" ht="23.25" customHeight="1" x14ac:dyDescent="0.35">
      <c r="A113" s="168">
        <f t="shared" si="58"/>
        <v>12</v>
      </c>
      <c r="B113" s="154">
        <f t="shared" si="59"/>
        <v>43591</v>
      </c>
      <c r="C113" s="169">
        <f t="shared" si="60"/>
        <v>522</v>
      </c>
      <c r="D113" s="156" t="s">
        <v>90</v>
      </c>
      <c r="E113" s="157" t="s">
        <v>88</v>
      </c>
      <c r="F113" s="170">
        <v>10</v>
      </c>
      <c r="G113" s="159">
        <f t="shared" si="46"/>
        <v>13318180</v>
      </c>
      <c r="H113" s="160"/>
      <c r="I113" s="161">
        <f t="shared" si="47"/>
        <v>0</v>
      </c>
      <c r="J113" s="162"/>
      <c r="K113" s="161">
        <f t="shared" si="48"/>
        <v>0</v>
      </c>
      <c r="L113" s="163"/>
      <c r="M113" s="161">
        <f t="shared" si="49"/>
        <v>0</v>
      </c>
      <c r="N113" s="171">
        <f t="shared" si="50"/>
        <v>10</v>
      </c>
      <c r="O113" s="165">
        <f t="shared" si="50"/>
        <v>13318180</v>
      </c>
      <c r="P113" s="165">
        <f t="shared" si="51"/>
        <v>400000</v>
      </c>
      <c r="Q113" s="167"/>
      <c r="R113" s="106"/>
      <c r="S113" s="10">
        <f t="shared" si="52"/>
        <v>1331818</v>
      </c>
      <c r="T113" s="10">
        <f t="shared" si="53"/>
        <v>1931818</v>
      </c>
      <c r="U113" s="10">
        <f t="shared" si="54"/>
        <v>2231818</v>
      </c>
      <c r="V113" s="10">
        <f t="shared" si="55"/>
        <v>431818</v>
      </c>
      <c r="W113" s="112">
        <v>43591</v>
      </c>
      <c r="X113" s="111">
        <v>13318180</v>
      </c>
      <c r="Y113" s="110"/>
      <c r="Z113" s="111"/>
      <c r="AA113" s="1114"/>
      <c r="AB113" s="113"/>
      <c r="AC113" s="113"/>
      <c r="AD113" s="114"/>
      <c r="AE113" s="753">
        <f t="shared" si="57"/>
        <v>13318180</v>
      </c>
      <c r="AF113" s="753">
        <f t="shared" si="56"/>
        <v>0</v>
      </c>
    </row>
    <row r="114" spans="1:32" ht="24" thickBot="1" x14ac:dyDescent="0.4">
      <c r="A114" s="236"/>
      <c r="B114" s="237"/>
      <c r="C114" s="238"/>
      <c r="D114" s="239"/>
      <c r="E114" s="192"/>
      <c r="F114" s="240"/>
      <c r="G114" s="159">
        <f t="shared" si="46"/>
        <v>0</v>
      </c>
      <c r="H114" s="195"/>
      <c r="I114" s="161">
        <f t="shared" si="47"/>
        <v>0</v>
      </c>
      <c r="J114" s="197"/>
      <c r="K114" s="161">
        <f t="shared" si="48"/>
        <v>0</v>
      </c>
      <c r="L114" s="198"/>
      <c r="M114" s="161">
        <f t="shared" si="49"/>
        <v>0</v>
      </c>
      <c r="N114" s="1127">
        <f t="shared" si="50"/>
        <v>0</v>
      </c>
      <c r="O114" s="165">
        <f t="shared" si="50"/>
        <v>0</v>
      </c>
      <c r="P114" s="165">
        <f t="shared" si="51"/>
        <v>0</v>
      </c>
      <c r="Q114" s="202"/>
      <c r="R114" s="106"/>
      <c r="S114" s="10">
        <f t="shared" si="52"/>
        <v>1331818</v>
      </c>
      <c r="T114" s="10">
        <f t="shared" si="53"/>
        <v>1931818</v>
      </c>
      <c r="U114" s="10">
        <f t="shared" si="54"/>
        <v>2231818</v>
      </c>
      <c r="V114" s="10">
        <f t="shared" si="55"/>
        <v>431818</v>
      </c>
      <c r="W114" s="112"/>
      <c r="X114" s="111"/>
      <c r="Y114" s="110"/>
      <c r="Z114" s="111"/>
      <c r="AA114" s="1114"/>
      <c r="AB114" s="113"/>
      <c r="AC114" s="113"/>
      <c r="AD114" s="114"/>
      <c r="AE114" s="753">
        <f t="shared" si="57"/>
        <v>0</v>
      </c>
      <c r="AF114" s="753">
        <f t="shared" si="56"/>
        <v>0</v>
      </c>
    </row>
    <row r="115" spans="1:32" ht="24" thickBot="1" x14ac:dyDescent="0.4">
      <c r="A115" s="2787" t="s">
        <v>60</v>
      </c>
      <c r="B115" s="2788"/>
      <c r="C115" s="2788"/>
      <c r="D115" s="2788"/>
      <c r="E115" s="2788"/>
      <c r="F115" s="247">
        <f t="shared" ref="F115:P115" si="61">SUM(F102:F114)</f>
        <v>49</v>
      </c>
      <c r="G115" s="247">
        <f t="shared" si="61"/>
        <v>65259082</v>
      </c>
      <c r="H115" s="247">
        <f t="shared" si="61"/>
        <v>3</v>
      </c>
      <c r="I115" s="247">
        <f t="shared" si="61"/>
        <v>5795454</v>
      </c>
      <c r="J115" s="247">
        <f t="shared" si="61"/>
        <v>38</v>
      </c>
      <c r="K115" s="247">
        <f t="shared" si="61"/>
        <v>84809084</v>
      </c>
      <c r="L115" s="247">
        <f t="shared" si="61"/>
        <v>8</v>
      </c>
      <c r="M115" s="247">
        <f t="shared" si="61"/>
        <v>3454544</v>
      </c>
      <c r="N115" s="247">
        <f t="shared" si="61"/>
        <v>98</v>
      </c>
      <c r="O115" s="247">
        <f t="shared" si="61"/>
        <v>159318164</v>
      </c>
      <c r="P115" s="247">
        <f t="shared" si="61"/>
        <v>3920000</v>
      </c>
      <c r="Q115" s="248"/>
      <c r="R115" s="106"/>
      <c r="S115" s="10">
        <f t="shared" si="52"/>
        <v>1331818</v>
      </c>
      <c r="T115" s="10">
        <f t="shared" si="53"/>
        <v>1931818</v>
      </c>
      <c r="U115" s="10">
        <f t="shared" si="54"/>
        <v>2231818</v>
      </c>
      <c r="V115" s="10">
        <f t="shared" si="55"/>
        <v>431818</v>
      </c>
      <c r="W115" s="112"/>
      <c r="X115" s="111"/>
      <c r="Y115" s="110"/>
      <c r="Z115" s="111"/>
      <c r="AA115" s="1114"/>
      <c r="AB115" s="113"/>
      <c r="AC115" s="113"/>
      <c r="AD115" s="114"/>
      <c r="AE115" s="1218">
        <f>SUM(AE103:AE114)</f>
        <v>143299894</v>
      </c>
      <c r="AF115" s="115">
        <f t="shared" si="56"/>
        <v>16018270</v>
      </c>
    </row>
    <row r="116" spans="1:32" ht="23.25" x14ac:dyDescent="0.35">
      <c r="A116" s="250" t="s">
        <v>61</v>
      </c>
      <c r="B116" s="251"/>
      <c r="F116" s="20"/>
      <c r="P116" s="177"/>
      <c r="R116" s="1142"/>
      <c r="S116" s="1142"/>
      <c r="T116" s="1142"/>
      <c r="U116" s="1142"/>
      <c r="V116" s="1142"/>
      <c r="W116" s="105"/>
      <c r="X116" s="123"/>
      <c r="Y116" s="105"/>
      <c r="Z116" s="105"/>
      <c r="AA116" s="1120"/>
      <c r="AB116" s="133"/>
      <c r="AC116" s="107"/>
      <c r="AD116" s="124"/>
      <c r="AE116" s="125"/>
      <c r="AF116" s="22"/>
    </row>
    <row r="117" spans="1:32" ht="23.25" x14ac:dyDescent="0.35">
      <c r="A117" s="252"/>
      <c r="B117" s="251"/>
      <c r="C117" s="253"/>
      <c r="D117" s="254"/>
      <c r="F117" s="178"/>
      <c r="G117" s="179"/>
      <c r="H117" s="178"/>
      <c r="I117" s="180"/>
      <c r="J117" s="178"/>
      <c r="K117" s="179"/>
      <c r="L117" s="178"/>
      <c r="N117" s="12"/>
      <c r="O117" s="2861" t="s">
        <v>62</v>
      </c>
      <c r="P117" s="2861"/>
      <c r="Q117" s="2861"/>
      <c r="R117" s="1142"/>
      <c r="S117" s="1142"/>
      <c r="T117" s="1142"/>
      <c r="U117" s="1142"/>
      <c r="V117" s="1142"/>
      <c r="W117" s="105"/>
      <c r="X117" s="105"/>
      <c r="Y117" s="105"/>
      <c r="Z117" s="105"/>
      <c r="AA117" s="1120"/>
      <c r="AB117" s="133"/>
      <c r="AC117" s="107"/>
      <c r="AD117" s="124"/>
      <c r="AE117" s="125"/>
      <c r="AF117" s="22"/>
    </row>
    <row r="118" spans="1:32" ht="16.5" customHeight="1" x14ac:dyDescent="0.35">
      <c r="C118" s="253"/>
      <c r="D118" s="254"/>
      <c r="F118" s="178"/>
      <c r="G118" s="179"/>
      <c r="H118" s="178"/>
      <c r="I118" s="180"/>
      <c r="J118" s="178"/>
      <c r="K118" s="179"/>
      <c r="L118" s="178"/>
      <c r="N118" s="12"/>
      <c r="O118" s="1135"/>
      <c r="P118" s="1135"/>
      <c r="Q118" s="1135"/>
      <c r="R118" s="102"/>
      <c r="S118" s="104"/>
      <c r="T118" s="104"/>
      <c r="U118" s="104"/>
      <c r="V118" s="104"/>
      <c r="W118" s="126"/>
      <c r="X118" s="126"/>
      <c r="Y118" s="126"/>
      <c r="Z118" s="126"/>
      <c r="AA118" s="1116"/>
      <c r="AB118" s="126"/>
      <c r="AC118" s="126"/>
      <c r="AD118" s="126"/>
      <c r="AE118" s="126"/>
      <c r="AF118" s="22"/>
    </row>
    <row r="119" spans="1:32" ht="23.25" x14ac:dyDescent="0.35">
      <c r="F119" s="255"/>
      <c r="H119" s="1135"/>
      <c r="J119" s="255"/>
      <c r="L119" s="1135"/>
      <c r="N119" s="1135"/>
      <c r="O119" s="1135"/>
      <c r="P119" s="1135"/>
      <c r="Q119" s="1135"/>
      <c r="R119" s="106"/>
      <c r="S119" s="105"/>
      <c r="T119" s="105"/>
      <c r="U119" s="105"/>
      <c r="V119" s="105"/>
      <c r="W119" s="107"/>
      <c r="X119" s="107"/>
      <c r="Y119" s="107"/>
      <c r="Z119" s="107"/>
      <c r="AA119" s="1117"/>
      <c r="AB119" s="107"/>
      <c r="AC119" s="107"/>
      <c r="AD119" s="107"/>
      <c r="AE119" s="107"/>
      <c r="AF119" s="22"/>
    </row>
    <row r="120" spans="1:32" ht="23.25" x14ac:dyDescent="0.35">
      <c r="N120" s="12"/>
      <c r="O120" s="145"/>
      <c r="P120" s="145"/>
      <c r="Q120" s="145"/>
      <c r="R120" s="106"/>
      <c r="S120" s="105"/>
      <c r="T120" s="105"/>
      <c r="U120" s="105"/>
      <c r="V120" s="105"/>
      <c r="W120" s="107"/>
      <c r="X120" s="107"/>
      <c r="Y120" s="107"/>
      <c r="Z120" s="107"/>
      <c r="AA120" s="1117"/>
      <c r="AB120" s="107"/>
      <c r="AC120" s="107"/>
      <c r="AD120" s="107"/>
      <c r="AE120" s="107"/>
      <c r="AF120" s="22"/>
    </row>
    <row r="121" spans="1:32" ht="27.75" customHeight="1" x14ac:dyDescent="0.35">
      <c r="N121" s="12"/>
      <c r="O121" s="2862" t="s">
        <v>63</v>
      </c>
      <c r="P121" s="2862"/>
      <c r="Q121" s="2862"/>
      <c r="R121" s="106"/>
      <c r="S121" s="105"/>
      <c r="T121" s="105"/>
      <c r="U121" s="105"/>
      <c r="V121" s="105"/>
      <c r="W121" s="107"/>
      <c r="X121" s="107"/>
      <c r="Y121" s="107"/>
      <c r="Z121" s="107"/>
      <c r="AA121" s="1117"/>
      <c r="AB121" s="107"/>
      <c r="AC121" s="107"/>
      <c r="AD121" s="107"/>
      <c r="AE121" s="107"/>
      <c r="AF121" s="22"/>
    </row>
    <row r="122" spans="1:32" ht="23.25" x14ac:dyDescent="0.35">
      <c r="N122" s="12"/>
      <c r="O122" s="2861" t="s">
        <v>64</v>
      </c>
      <c r="P122" s="2861"/>
      <c r="Q122" s="2861"/>
      <c r="R122" s="106"/>
      <c r="S122" s="105"/>
      <c r="T122" s="105"/>
      <c r="U122" s="105"/>
      <c r="V122" s="105"/>
      <c r="W122" s="107"/>
      <c r="X122" s="107"/>
      <c r="Y122" s="107"/>
      <c r="Z122" s="107"/>
      <c r="AA122" s="1117"/>
      <c r="AB122" s="107"/>
      <c r="AC122" s="107"/>
      <c r="AD122" s="107"/>
      <c r="AE122" s="107"/>
      <c r="AF122" s="22"/>
    </row>
    <row r="123" spans="1:32" ht="26.25" x14ac:dyDescent="0.35">
      <c r="A123" s="13" t="s">
        <v>0</v>
      </c>
      <c r="B123" s="13" t="s">
        <v>227</v>
      </c>
      <c r="C123" s="144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4"/>
      <c r="O123" s="183" t="s">
        <v>66</v>
      </c>
      <c r="P123" s="2839" t="s">
        <v>2</v>
      </c>
      <c r="Q123" s="2839"/>
      <c r="R123" s="106"/>
      <c r="S123" s="105"/>
      <c r="T123" s="105"/>
      <c r="U123" s="105"/>
      <c r="V123" s="105"/>
      <c r="W123" s="107"/>
      <c r="X123" s="107"/>
      <c r="Y123" s="107"/>
      <c r="Z123" s="107"/>
      <c r="AA123" s="1117"/>
      <c r="AB123" s="107"/>
      <c r="AC123" s="107"/>
      <c r="AD123" s="107"/>
      <c r="AE123" s="107"/>
      <c r="AF123" s="22"/>
    </row>
    <row r="124" spans="1:32" ht="23.25" x14ac:dyDescent="0.35">
      <c r="A124" s="13" t="s">
        <v>3</v>
      </c>
      <c r="B124" s="13" t="s">
        <v>4</v>
      </c>
      <c r="C124" s="14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4"/>
      <c r="O124" s="256"/>
      <c r="P124" s="145"/>
      <c r="Q124" s="145"/>
      <c r="R124" s="106"/>
      <c r="S124" s="105"/>
      <c r="T124" s="105"/>
      <c r="U124" s="105"/>
      <c r="V124" s="105"/>
      <c r="W124" s="107"/>
      <c r="X124" s="107"/>
      <c r="Y124" s="107"/>
      <c r="Z124" s="107"/>
      <c r="AA124" s="1117"/>
      <c r="AB124" s="107"/>
      <c r="AC124" s="107"/>
      <c r="AD124" s="107"/>
      <c r="AE124" s="107"/>
      <c r="AF124" s="22"/>
    </row>
    <row r="125" spans="1:32" ht="35.25" customHeight="1" x14ac:dyDescent="0.3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4"/>
      <c r="O125" s="14"/>
      <c r="P125" s="145"/>
      <c r="Q125" s="145"/>
      <c r="R125" s="106"/>
      <c r="S125" s="105"/>
      <c r="T125" s="105"/>
      <c r="U125" s="105"/>
      <c r="V125" s="105"/>
      <c r="W125" s="1142"/>
      <c r="X125" s="1142"/>
      <c r="Y125" s="1142"/>
      <c r="Z125" s="1142"/>
      <c r="AA125" s="1119"/>
      <c r="AB125" s="1142"/>
      <c r="AC125" s="1142"/>
      <c r="AD125" s="1142"/>
      <c r="AE125" s="1142"/>
      <c r="AF125" s="22"/>
    </row>
    <row r="126" spans="1:32" ht="33" customHeight="1" x14ac:dyDescent="0.35">
      <c r="A126" s="13" t="s">
        <v>5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4"/>
      <c r="O126" s="257"/>
      <c r="P126" s="145"/>
      <c r="Q126" s="145"/>
      <c r="R126" s="106"/>
      <c r="S126" s="105"/>
      <c r="T126" s="105"/>
      <c r="U126" s="105"/>
      <c r="V126" s="105"/>
      <c r="W126" s="2863"/>
      <c r="X126" s="2863"/>
      <c r="Y126" s="2863"/>
      <c r="Z126" s="2863"/>
      <c r="AA126" s="2938"/>
      <c r="AB126" s="2863"/>
      <c r="AC126" s="2939"/>
      <c r="AD126" s="2936"/>
      <c r="AE126" s="2937"/>
      <c r="AF126" s="22"/>
    </row>
    <row r="127" spans="1:32" ht="23.25" x14ac:dyDescent="0.35">
      <c r="A127" s="13" t="s">
        <v>6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4"/>
      <c r="O127" s="14"/>
      <c r="P127" s="145"/>
      <c r="Q127" s="145"/>
      <c r="R127" s="106"/>
      <c r="S127" s="105"/>
      <c r="T127" s="105"/>
      <c r="U127" s="105"/>
      <c r="V127" s="105"/>
      <c r="W127" s="2863"/>
      <c r="X127" s="2863"/>
      <c r="Y127" s="2863"/>
      <c r="Z127" s="2863"/>
      <c r="AA127" s="2938"/>
      <c r="AB127" s="2863"/>
      <c r="AC127" s="2939"/>
      <c r="AD127" s="2936"/>
      <c r="AE127" s="2937"/>
      <c r="AF127" s="22"/>
    </row>
    <row r="128" spans="1:32" ht="23.25" x14ac:dyDescent="0.35">
      <c r="A128" s="13" t="s">
        <v>7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4"/>
      <c r="O128" s="14"/>
      <c r="P128" s="145"/>
      <c r="Q128" s="145"/>
      <c r="R128" s="106"/>
      <c r="S128" s="105"/>
      <c r="T128" s="105"/>
      <c r="U128" s="105"/>
      <c r="V128" s="105"/>
      <c r="W128" s="105"/>
      <c r="X128" s="123"/>
      <c r="Y128" s="105"/>
      <c r="Z128" s="105"/>
      <c r="AA128" s="1120"/>
      <c r="AB128" s="133"/>
      <c r="AC128" s="107"/>
      <c r="AD128" s="124"/>
      <c r="AE128" s="125"/>
      <c r="AF128" s="22"/>
    </row>
    <row r="129" spans="1:39" ht="24" thickBot="1" x14ac:dyDescent="0.4">
      <c r="A129" s="13" t="s">
        <v>8</v>
      </c>
      <c r="B129" s="13"/>
      <c r="C129" s="13"/>
      <c r="D129" s="13"/>
      <c r="E129" s="13"/>
      <c r="F129" s="13"/>
      <c r="G129" s="147"/>
      <c r="H129" s="147"/>
      <c r="I129" s="13"/>
      <c r="J129" s="13"/>
      <c r="K129" s="13"/>
      <c r="L129" s="13"/>
      <c r="M129" s="13"/>
      <c r="N129" s="148"/>
      <c r="O129" s="148"/>
      <c r="P129" s="2814" t="s">
        <v>86</v>
      </c>
      <c r="Q129" s="2814"/>
      <c r="R129" s="105"/>
      <c r="S129" s="105"/>
      <c r="T129" s="105"/>
      <c r="U129" s="105"/>
      <c r="V129" s="105"/>
      <c r="W129" s="105"/>
      <c r="X129" s="123"/>
      <c r="Y129" s="105"/>
      <c r="Z129" s="105"/>
      <c r="AA129" s="1120"/>
      <c r="AB129" s="133"/>
      <c r="AC129" s="107"/>
      <c r="AD129" s="124"/>
      <c r="AE129" s="125"/>
      <c r="AF129" s="329"/>
    </row>
    <row r="130" spans="1:39" ht="18.75" customHeight="1" thickBot="1" x14ac:dyDescent="0.4">
      <c r="A130" s="2841" t="s">
        <v>10</v>
      </c>
      <c r="B130" s="2844" t="s">
        <v>11</v>
      </c>
      <c r="C130" s="428" t="s">
        <v>10</v>
      </c>
      <c r="D130" s="2844" t="s">
        <v>13</v>
      </c>
      <c r="E130" s="2844" t="s">
        <v>14</v>
      </c>
      <c r="F130" s="2847" t="s">
        <v>15</v>
      </c>
      <c r="G130" s="2848"/>
      <c r="H130" s="2848"/>
      <c r="I130" s="2848"/>
      <c r="J130" s="2848"/>
      <c r="K130" s="2848"/>
      <c r="L130" s="2848"/>
      <c r="M130" s="2849"/>
      <c r="N130" s="2850" t="s">
        <v>16</v>
      </c>
      <c r="O130" s="2850" t="s">
        <v>17</v>
      </c>
      <c r="P130" s="2850" t="s">
        <v>18</v>
      </c>
      <c r="Q130" s="151" t="s">
        <v>19</v>
      </c>
      <c r="R130" s="106"/>
      <c r="S130" s="105"/>
      <c r="T130" s="105"/>
      <c r="U130" s="105"/>
      <c r="V130" s="105"/>
      <c r="W130" s="2856" t="s">
        <v>107</v>
      </c>
      <c r="X130" s="2856"/>
      <c r="Y130" s="2856"/>
      <c r="Z130" s="2856"/>
      <c r="AA130" s="2856"/>
      <c r="AB130" s="2856"/>
      <c r="AC130" s="2856"/>
      <c r="AD130" s="2856"/>
      <c r="AE130" s="2856"/>
      <c r="AF130" s="2856"/>
    </row>
    <row r="131" spans="1:39" ht="18.75" customHeight="1" thickBot="1" x14ac:dyDescent="0.4">
      <c r="A131" s="2842"/>
      <c r="B131" s="2845"/>
      <c r="C131" s="429" t="s">
        <v>208</v>
      </c>
      <c r="D131" s="2845"/>
      <c r="E131" s="2845"/>
      <c r="F131" s="2858" t="s">
        <v>20</v>
      </c>
      <c r="G131" s="2858"/>
      <c r="H131" s="2858" t="s">
        <v>21</v>
      </c>
      <c r="I131" s="2858"/>
      <c r="J131" s="2858" t="s">
        <v>22</v>
      </c>
      <c r="K131" s="2858"/>
      <c r="L131" s="2858" t="s">
        <v>23</v>
      </c>
      <c r="M131" s="2858"/>
      <c r="N131" s="2851"/>
      <c r="O131" s="2851"/>
      <c r="P131" s="2851"/>
      <c r="Q131" s="2859" t="s">
        <v>24</v>
      </c>
      <c r="R131" s="106"/>
      <c r="S131" s="105"/>
      <c r="T131" s="105"/>
      <c r="U131" s="105"/>
      <c r="V131" s="105"/>
      <c r="W131" s="2856" t="s">
        <v>108</v>
      </c>
      <c r="X131" s="2856" t="s">
        <v>109</v>
      </c>
      <c r="Y131" s="2856" t="s">
        <v>108</v>
      </c>
      <c r="Z131" s="2856" t="s">
        <v>110</v>
      </c>
      <c r="AA131" s="2940" t="s">
        <v>108</v>
      </c>
      <c r="AB131" s="2853" t="s">
        <v>111</v>
      </c>
      <c r="AC131" s="2856" t="s">
        <v>108</v>
      </c>
      <c r="AD131" s="2853" t="s">
        <v>112</v>
      </c>
      <c r="AE131" s="2854" t="s">
        <v>113</v>
      </c>
      <c r="AF131" s="2855" t="s">
        <v>114</v>
      </c>
    </row>
    <row r="132" spans="1:39" ht="27" customHeight="1" thickBot="1" x14ac:dyDescent="0.4">
      <c r="A132" s="2843"/>
      <c r="B132" s="2846"/>
      <c r="C132" s="430" t="s">
        <v>209</v>
      </c>
      <c r="D132" s="2846"/>
      <c r="E132" s="2846"/>
      <c r="F132" s="1136" t="s">
        <v>25</v>
      </c>
      <c r="G132" s="1136" t="s">
        <v>26</v>
      </c>
      <c r="H132" s="1136" t="s">
        <v>25</v>
      </c>
      <c r="I132" s="1136" t="s">
        <v>26</v>
      </c>
      <c r="J132" s="1136" t="s">
        <v>25</v>
      </c>
      <c r="K132" s="1136" t="s">
        <v>26</v>
      </c>
      <c r="L132" s="1136" t="s">
        <v>25</v>
      </c>
      <c r="M132" s="1136" t="s">
        <v>26</v>
      </c>
      <c r="N132" s="2852"/>
      <c r="O132" s="2852"/>
      <c r="P132" s="2852"/>
      <c r="Q132" s="2860"/>
      <c r="R132" s="106"/>
      <c r="S132" s="105"/>
      <c r="T132" s="105"/>
      <c r="U132" s="105"/>
      <c r="V132" s="105"/>
      <c r="W132" s="2856"/>
      <c r="X132" s="2856"/>
      <c r="Y132" s="2856"/>
      <c r="Z132" s="2856"/>
      <c r="AA132" s="2940"/>
      <c r="AB132" s="2853"/>
      <c r="AC132" s="2856"/>
      <c r="AD132" s="2853"/>
      <c r="AE132" s="2854"/>
      <c r="AF132" s="2855"/>
    </row>
    <row r="133" spans="1:39" ht="23.25" customHeight="1" x14ac:dyDescent="0.35">
      <c r="A133" s="153">
        <v>1</v>
      </c>
      <c r="B133" s="154">
        <v>43592</v>
      </c>
      <c r="C133" s="173">
        <v>523</v>
      </c>
      <c r="D133" s="156" t="s">
        <v>33</v>
      </c>
      <c r="E133" s="157" t="s">
        <v>31</v>
      </c>
      <c r="F133" s="170">
        <v>5</v>
      </c>
      <c r="G133" s="159">
        <f t="shared" ref="G133:G141" si="62">+F133*S133</f>
        <v>6659090</v>
      </c>
      <c r="H133" s="160"/>
      <c r="I133" s="161">
        <f t="shared" ref="I133:I141" si="63">+H133*T133</f>
        <v>0</v>
      </c>
      <c r="J133" s="162">
        <v>6</v>
      </c>
      <c r="K133" s="161">
        <f t="shared" ref="K133:K141" si="64">+J133*U133</f>
        <v>13390908</v>
      </c>
      <c r="L133" s="163"/>
      <c r="M133" s="161">
        <f t="shared" ref="M133:M141" si="65">+L133*V133</f>
        <v>0</v>
      </c>
      <c r="N133" s="1129">
        <f t="shared" ref="N133:O141" si="66">+L133+J133+H133+F133</f>
        <v>11</v>
      </c>
      <c r="O133" s="165">
        <f t="shared" si="66"/>
        <v>20049998</v>
      </c>
      <c r="P133" s="165">
        <f t="shared" ref="P133:P141" si="67">+N133*40000</f>
        <v>440000</v>
      </c>
      <c r="Q133" s="167"/>
      <c r="R133" s="106"/>
      <c r="S133" s="10">
        <f t="shared" ref="S133:S141" si="68">1331818</f>
        <v>1331818</v>
      </c>
      <c r="T133" s="10">
        <f t="shared" ref="T133:T141" si="69">1931818</f>
        <v>1931818</v>
      </c>
      <c r="U133" s="10">
        <f t="shared" ref="U133:U141" si="70">2231818</f>
        <v>2231818</v>
      </c>
      <c r="V133" s="10">
        <f t="shared" ref="V133:V141" si="71">431818</f>
        <v>431818</v>
      </c>
      <c r="W133" s="112">
        <v>43588</v>
      </c>
      <c r="X133" s="111">
        <v>20049998</v>
      </c>
      <c r="Y133" s="112"/>
      <c r="Z133" s="111"/>
      <c r="AA133" s="1114"/>
      <c r="AB133" s="113"/>
      <c r="AC133" s="113"/>
      <c r="AD133" s="114"/>
      <c r="AE133" s="115">
        <f>X133+Z133+AB133+AD133</f>
        <v>20049998</v>
      </c>
      <c r="AF133" s="116">
        <f t="shared" ref="AF133:AF143" si="72">O133-AE133</f>
        <v>0</v>
      </c>
    </row>
    <row r="134" spans="1:39" ht="21.75" customHeight="1" x14ac:dyDescent="0.35">
      <c r="A134" s="168">
        <f>+A133+1</f>
        <v>2</v>
      </c>
      <c r="B134" s="154">
        <f>+B133</f>
        <v>43592</v>
      </c>
      <c r="C134" s="169">
        <f>+C133+1</f>
        <v>524</v>
      </c>
      <c r="D134" s="156" t="s">
        <v>34</v>
      </c>
      <c r="E134" s="157" t="s">
        <v>31</v>
      </c>
      <c r="F134" s="170">
        <v>5</v>
      </c>
      <c r="G134" s="159">
        <f t="shared" si="62"/>
        <v>6659090</v>
      </c>
      <c r="H134" s="160"/>
      <c r="I134" s="161">
        <f t="shared" si="63"/>
        <v>0</v>
      </c>
      <c r="J134" s="162">
        <v>4</v>
      </c>
      <c r="K134" s="161">
        <f t="shared" si="64"/>
        <v>8927272</v>
      </c>
      <c r="L134" s="163">
        <v>1</v>
      </c>
      <c r="M134" s="161">
        <f t="shared" si="65"/>
        <v>431818</v>
      </c>
      <c r="N134" s="171">
        <f t="shared" si="66"/>
        <v>10</v>
      </c>
      <c r="O134" s="165">
        <f t="shared" si="66"/>
        <v>16018180</v>
      </c>
      <c r="P134" s="165">
        <f t="shared" si="67"/>
        <v>400000</v>
      </c>
      <c r="Q134" s="167"/>
      <c r="R134" s="106"/>
      <c r="S134" s="10">
        <f t="shared" si="68"/>
        <v>1331818</v>
      </c>
      <c r="T134" s="10">
        <f t="shared" si="69"/>
        <v>1931818</v>
      </c>
      <c r="U134" s="10">
        <f t="shared" si="70"/>
        <v>2231818</v>
      </c>
      <c r="V134" s="10">
        <f t="shared" si="71"/>
        <v>431818</v>
      </c>
      <c r="W134" s="112">
        <v>43588</v>
      </c>
      <c r="X134" s="111">
        <v>16018180</v>
      </c>
      <c r="Y134" s="112"/>
      <c r="Z134" s="111"/>
      <c r="AA134" s="1114"/>
      <c r="AB134" s="113"/>
      <c r="AC134" s="113"/>
      <c r="AD134" s="114"/>
      <c r="AE134" s="115">
        <f t="shared" ref="AE134:AE141" si="73">X134+Z134+AB134+AD134</f>
        <v>16018180</v>
      </c>
      <c r="AF134" s="116">
        <f t="shared" si="72"/>
        <v>0</v>
      </c>
    </row>
    <row r="135" spans="1:39" ht="18.75" customHeight="1" x14ac:dyDescent="0.35">
      <c r="A135" s="168">
        <f t="shared" ref="A135:A141" si="74">+A134+1</f>
        <v>3</v>
      </c>
      <c r="B135" s="154">
        <f t="shared" ref="B135:B141" si="75">+B134</f>
        <v>43592</v>
      </c>
      <c r="C135" s="169">
        <f t="shared" ref="C135:C141" si="76">+C134+1</f>
        <v>525</v>
      </c>
      <c r="D135" s="156" t="s">
        <v>39</v>
      </c>
      <c r="E135" s="157" t="s">
        <v>31</v>
      </c>
      <c r="F135" s="170">
        <v>3</v>
      </c>
      <c r="G135" s="159">
        <f t="shared" si="62"/>
        <v>3995454</v>
      </c>
      <c r="H135" s="160">
        <v>1</v>
      </c>
      <c r="I135" s="161">
        <f t="shared" si="63"/>
        <v>1931818</v>
      </c>
      <c r="J135" s="162">
        <v>3</v>
      </c>
      <c r="K135" s="161">
        <f t="shared" si="64"/>
        <v>6695454</v>
      </c>
      <c r="L135" s="163"/>
      <c r="M135" s="161">
        <f t="shared" si="65"/>
        <v>0</v>
      </c>
      <c r="N135" s="171">
        <f t="shared" si="66"/>
        <v>7</v>
      </c>
      <c r="O135" s="165">
        <f t="shared" si="66"/>
        <v>12622726</v>
      </c>
      <c r="P135" s="165">
        <f t="shared" si="67"/>
        <v>280000</v>
      </c>
      <c r="Q135" s="167"/>
      <c r="R135" s="106"/>
      <c r="S135" s="10">
        <f t="shared" si="68"/>
        <v>1331818</v>
      </c>
      <c r="T135" s="10">
        <f t="shared" si="69"/>
        <v>1931818</v>
      </c>
      <c r="U135" s="10">
        <f t="shared" si="70"/>
        <v>2231818</v>
      </c>
      <c r="V135" s="10">
        <f t="shared" si="71"/>
        <v>431818</v>
      </c>
      <c r="W135" s="112">
        <v>43588</v>
      </c>
      <c r="X135" s="111">
        <v>12622726</v>
      </c>
      <c r="Y135" s="112"/>
      <c r="Z135" s="111"/>
      <c r="AA135" s="112"/>
      <c r="AB135" s="113">
        <v>0</v>
      </c>
      <c r="AC135" s="113"/>
      <c r="AD135" s="114"/>
      <c r="AE135" s="115">
        <f t="shared" si="73"/>
        <v>12622726</v>
      </c>
      <c r="AF135" s="116">
        <f t="shared" si="72"/>
        <v>0</v>
      </c>
    </row>
    <row r="136" spans="1:39" ht="18.75" customHeight="1" x14ac:dyDescent="0.35">
      <c r="A136" s="168">
        <f t="shared" si="74"/>
        <v>4</v>
      </c>
      <c r="B136" s="154">
        <f t="shared" si="75"/>
        <v>43592</v>
      </c>
      <c r="C136" s="169">
        <f t="shared" si="76"/>
        <v>526</v>
      </c>
      <c r="D136" s="156" t="s">
        <v>81</v>
      </c>
      <c r="E136" s="157" t="s">
        <v>31</v>
      </c>
      <c r="F136" s="170">
        <v>5</v>
      </c>
      <c r="G136" s="159">
        <f t="shared" si="62"/>
        <v>6659090</v>
      </c>
      <c r="H136" s="160"/>
      <c r="I136" s="161">
        <f t="shared" si="63"/>
        <v>0</v>
      </c>
      <c r="J136" s="162">
        <v>4</v>
      </c>
      <c r="K136" s="161">
        <f t="shared" si="64"/>
        <v>8927272</v>
      </c>
      <c r="L136" s="163">
        <v>1</v>
      </c>
      <c r="M136" s="161">
        <f t="shared" si="65"/>
        <v>431818</v>
      </c>
      <c r="N136" s="171">
        <f t="shared" si="66"/>
        <v>10</v>
      </c>
      <c r="O136" s="165">
        <f t="shared" si="66"/>
        <v>16018180</v>
      </c>
      <c r="P136" s="165">
        <f t="shared" si="67"/>
        <v>400000</v>
      </c>
      <c r="Q136" s="167"/>
      <c r="R136" s="1142"/>
      <c r="S136" s="10">
        <f t="shared" si="68"/>
        <v>1331818</v>
      </c>
      <c r="T136" s="10">
        <f t="shared" si="69"/>
        <v>1931818</v>
      </c>
      <c r="U136" s="10">
        <f t="shared" si="70"/>
        <v>2231818</v>
      </c>
      <c r="V136" s="10">
        <f t="shared" si="71"/>
        <v>431818</v>
      </c>
      <c r="W136" s="112">
        <v>43588</v>
      </c>
      <c r="X136" s="111">
        <v>63000</v>
      </c>
      <c r="Y136" s="112">
        <v>43591</v>
      </c>
      <c r="Z136" s="111">
        <v>15955180</v>
      </c>
      <c r="AA136" s="1114"/>
      <c r="AB136" s="113"/>
      <c r="AC136" s="113"/>
      <c r="AD136" s="114"/>
      <c r="AE136" s="115">
        <f t="shared" si="73"/>
        <v>16018180</v>
      </c>
      <c r="AF136" s="116">
        <f t="shared" si="72"/>
        <v>0</v>
      </c>
    </row>
    <row r="137" spans="1:39" ht="18.75" customHeight="1" x14ac:dyDescent="0.35">
      <c r="A137" s="168">
        <f t="shared" si="74"/>
        <v>5</v>
      </c>
      <c r="B137" s="154">
        <f t="shared" si="75"/>
        <v>43592</v>
      </c>
      <c r="C137" s="169">
        <f t="shared" si="76"/>
        <v>527</v>
      </c>
      <c r="D137" s="156" t="s">
        <v>48</v>
      </c>
      <c r="E137" s="157" t="s">
        <v>43</v>
      </c>
      <c r="F137" s="170">
        <v>5</v>
      </c>
      <c r="G137" s="159">
        <f t="shared" si="62"/>
        <v>6659090</v>
      </c>
      <c r="H137" s="160"/>
      <c r="I137" s="161">
        <f t="shared" si="63"/>
        <v>0</v>
      </c>
      <c r="J137" s="162">
        <v>4</v>
      </c>
      <c r="K137" s="161">
        <f t="shared" si="64"/>
        <v>8927272</v>
      </c>
      <c r="L137" s="163">
        <v>1</v>
      </c>
      <c r="M137" s="161">
        <f t="shared" si="65"/>
        <v>431818</v>
      </c>
      <c r="N137" s="171">
        <f t="shared" si="66"/>
        <v>10</v>
      </c>
      <c r="O137" s="165">
        <f t="shared" si="66"/>
        <v>16018180</v>
      </c>
      <c r="P137" s="165">
        <f t="shared" si="67"/>
        <v>400000</v>
      </c>
      <c r="Q137" s="167"/>
      <c r="R137" s="1142"/>
      <c r="S137" s="10">
        <f t="shared" si="68"/>
        <v>1331818</v>
      </c>
      <c r="T137" s="10">
        <f t="shared" si="69"/>
        <v>1931818</v>
      </c>
      <c r="U137" s="10">
        <f t="shared" si="70"/>
        <v>2231818</v>
      </c>
      <c r="V137" s="10">
        <f t="shared" si="71"/>
        <v>431818</v>
      </c>
      <c r="W137" s="112">
        <v>43588</v>
      </c>
      <c r="X137" s="111">
        <v>16018180</v>
      </c>
      <c r="Y137" s="110"/>
      <c r="Z137" s="111"/>
      <c r="AA137" s="1114"/>
      <c r="AB137" s="113"/>
      <c r="AC137" s="113"/>
      <c r="AD137" s="114"/>
      <c r="AE137" s="115">
        <f t="shared" si="73"/>
        <v>16018180</v>
      </c>
      <c r="AF137" s="116">
        <f t="shared" si="72"/>
        <v>0</v>
      </c>
    </row>
    <row r="138" spans="1:39" ht="18.75" customHeight="1" x14ac:dyDescent="0.35">
      <c r="A138" s="168">
        <f t="shared" si="74"/>
        <v>6</v>
      </c>
      <c r="B138" s="154">
        <f t="shared" si="75"/>
        <v>43592</v>
      </c>
      <c r="C138" s="169">
        <f t="shared" si="76"/>
        <v>528</v>
      </c>
      <c r="D138" s="156" t="s">
        <v>51</v>
      </c>
      <c r="E138" s="157" t="s">
        <v>43</v>
      </c>
      <c r="F138" s="170">
        <v>5</v>
      </c>
      <c r="G138" s="159">
        <f t="shared" si="62"/>
        <v>6659090</v>
      </c>
      <c r="H138" s="160"/>
      <c r="I138" s="161">
        <f t="shared" si="63"/>
        <v>0</v>
      </c>
      <c r="J138" s="162">
        <v>4</v>
      </c>
      <c r="K138" s="161">
        <f t="shared" si="64"/>
        <v>8927272</v>
      </c>
      <c r="L138" s="163">
        <v>1</v>
      </c>
      <c r="M138" s="161">
        <f t="shared" si="65"/>
        <v>431818</v>
      </c>
      <c r="N138" s="171">
        <f t="shared" si="66"/>
        <v>10</v>
      </c>
      <c r="O138" s="165">
        <f t="shared" si="66"/>
        <v>16018180</v>
      </c>
      <c r="P138" s="165">
        <f t="shared" si="67"/>
        <v>400000</v>
      </c>
      <c r="Q138" s="167"/>
      <c r="R138" s="102"/>
      <c r="S138" s="10">
        <f t="shared" si="68"/>
        <v>1331818</v>
      </c>
      <c r="T138" s="10">
        <f t="shared" si="69"/>
        <v>1931818</v>
      </c>
      <c r="U138" s="10">
        <f t="shared" si="70"/>
        <v>2231818</v>
      </c>
      <c r="V138" s="10">
        <f t="shared" si="71"/>
        <v>431818</v>
      </c>
      <c r="W138" s="112">
        <v>43591</v>
      </c>
      <c r="X138" s="111">
        <v>16018180</v>
      </c>
      <c r="Y138" s="110"/>
      <c r="Z138" s="111"/>
      <c r="AA138" s="1114"/>
      <c r="AB138" s="113"/>
      <c r="AC138" s="113"/>
      <c r="AD138" s="114"/>
      <c r="AE138" s="115">
        <f t="shared" si="73"/>
        <v>16018180</v>
      </c>
      <c r="AF138" s="116">
        <f t="shared" si="72"/>
        <v>0</v>
      </c>
    </row>
    <row r="139" spans="1:39" ht="18.75" customHeight="1" x14ac:dyDescent="0.35">
      <c r="A139" s="168">
        <f t="shared" si="74"/>
        <v>7</v>
      </c>
      <c r="B139" s="154">
        <f t="shared" si="75"/>
        <v>43592</v>
      </c>
      <c r="C139" s="169">
        <f t="shared" si="76"/>
        <v>529</v>
      </c>
      <c r="D139" s="156" t="s">
        <v>53</v>
      </c>
      <c r="E139" s="157" t="s">
        <v>43</v>
      </c>
      <c r="F139" s="170">
        <v>5</v>
      </c>
      <c r="G139" s="159">
        <f t="shared" si="62"/>
        <v>6659090</v>
      </c>
      <c r="H139" s="160">
        <v>1</v>
      </c>
      <c r="I139" s="161">
        <f t="shared" si="63"/>
        <v>1931818</v>
      </c>
      <c r="J139" s="162">
        <v>4</v>
      </c>
      <c r="K139" s="161">
        <f t="shared" si="64"/>
        <v>8927272</v>
      </c>
      <c r="L139" s="163"/>
      <c r="M139" s="161">
        <f t="shared" si="65"/>
        <v>0</v>
      </c>
      <c r="N139" s="171">
        <f t="shared" si="66"/>
        <v>10</v>
      </c>
      <c r="O139" s="165">
        <f t="shared" si="66"/>
        <v>17518180</v>
      </c>
      <c r="P139" s="165">
        <f t="shared" si="67"/>
        <v>400000</v>
      </c>
      <c r="Q139" s="167"/>
      <c r="R139" s="106"/>
      <c r="S139" s="10">
        <f t="shared" si="68"/>
        <v>1331818</v>
      </c>
      <c r="T139" s="10">
        <f t="shared" si="69"/>
        <v>1931818</v>
      </c>
      <c r="U139" s="10">
        <f t="shared" si="70"/>
        <v>2231818</v>
      </c>
      <c r="V139" s="10">
        <f t="shared" si="71"/>
        <v>431818</v>
      </c>
      <c r="W139" s="112">
        <v>43588</v>
      </c>
      <c r="X139" s="111">
        <v>17518180</v>
      </c>
      <c r="Y139" s="110"/>
      <c r="Z139" s="111"/>
      <c r="AA139" s="1114"/>
      <c r="AB139" s="113"/>
      <c r="AC139" s="113"/>
      <c r="AD139" s="114"/>
      <c r="AE139" s="115">
        <f t="shared" si="73"/>
        <v>17518180</v>
      </c>
      <c r="AF139" s="116">
        <f t="shared" si="72"/>
        <v>0</v>
      </c>
      <c r="AG139" s="442"/>
      <c r="AH139" s="442"/>
      <c r="AI139" s="442"/>
    </row>
    <row r="140" spans="1:39" ht="21" customHeight="1" x14ac:dyDescent="0.35">
      <c r="A140" s="168">
        <f t="shared" si="74"/>
        <v>8</v>
      </c>
      <c r="B140" s="154">
        <f t="shared" si="75"/>
        <v>43592</v>
      </c>
      <c r="C140" s="169">
        <f t="shared" si="76"/>
        <v>530</v>
      </c>
      <c r="D140" s="156" t="s">
        <v>95</v>
      </c>
      <c r="E140" s="157" t="s">
        <v>57</v>
      </c>
      <c r="F140" s="170">
        <v>4</v>
      </c>
      <c r="G140" s="159">
        <f t="shared" si="62"/>
        <v>5327272</v>
      </c>
      <c r="H140" s="160"/>
      <c r="I140" s="161">
        <f t="shared" si="63"/>
        <v>0</v>
      </c>
      <c r="J140" s="162">
        <v>3</v>
      </c>
      <c r="K140" s="161">
        <f t="shared" si="64"/>
        <v>6695454</v>
      </c>
      <c r="L140" s="163">
        <v>1</v>
      </c>
      <c r="M140" s="161">
        <f t="shared" si="65"/>
        <v>431818</v>
      </c>
      <c r="N140" s="171">
        <f t="shared" si="66"/>
        <v>8</v>
      </c>
      <c r="O140" s="165">
        <f t="shared" si="66"/>
        <v>12454544</v>
      </c>
      <c r="P140" s="165">
        <f t="shared" si="67"/>
        <v>320000</v>
      </c>
      <c r="Q140" s="167"/>
      <c r="R140" s="106"/>
      <c r="S140" s="10">
        <f t="shared" si="68"/>
        <v>1331818</v>
      </c>
      <c r="T140" s="10">
        <f t="shared" si="69"/>
        <v>1931818</v>
      </c>
      <c r="U140" s="10">
        <f t="shared" si="70"/>
        <v>2231818</v>
      </c>
      <c r="V140" s="10">
        <f t="shared" si="71"/>
        <v>431818</v>
      </c>
      <c r="W140" s="112">
        <v>43588</v>
      </c>
      <c r="X140" s="111">
        <v>12454544</v>
      </c>
      <c r="Y140" s="110"/>
      <c r="Z140" s="111"/>
      <c r="AA140" s="1114"/>
      <c r="AB140" s="113"/>
      <c r="AC140" s="113"/>
      <c r="AD140" s="114"/>
      <c r="AE140" s="115">
        <f t="shared" si="73"/>
        <v>12454544</v>
      </c>
      <c r="AF140" s="116">
        <f t="shared" si="72"/>
        <v>0</v>
      </c>
    </row>
    <row r="141" spans="1:39" ht="18.75" customHeight="1" x14ac:dyDescent="0.35">
      <c r="A141" s="168">
        <f t="shared" si="74"/>
        <v>9</v>
      </c>
      <c r="B141" s="154">
        <f t="shared" si="75"/>
        <v>43592</v>
      </c>
      <c r="C141" s="169">
        <f t="shared" si="76"/>
        <v>531</v>
      </c>
      <c r="D141" s="156" t="s">
        <v>35</v>
      </c>
      <c r="E141" s="157" t="s">
        <v>57</v>
      </c>
      <c r="F141" s="170">
        <v>5</v>
      </c>
      <c r="G141" s="159">
        <f t="shared" si="62"/>
        <v>6659090</v>
      </c>
      <c r="H141" s="160"/>
      <c r="I141" s="161">
        <f t="shared" si="63"/>
        <v>0</v>
      </c>
      <c r="J141" s="162">
        <v>4</v>
      </c>
      <c r="K141" s="161">
        <f t="shared" si="64"/>
        <v>8927272</v>
      </c>
      <c r="L141" s="163">
        <v>1</v>
      </c>
      <c r="M141" s="161">
        <f t="shared" si="65"/>
        <v>431818</v>
      </c>
      <c r="N141" s="171">
        <f t="shared" si="66"/>
        <v>10</v>
      </c>
      <c r="O141" s="165">
        <f t="shared" si="66"/>
        <v>16018180</v>
      </c>
      <c r="P141" s="165">
        <f t="shared" si="67"/>
        <v>400000</v>
      </c>
      <c r="Q141" s="167"/>
      <c r="R141" s="106"/>
      <c r="S141" s="10">
        <f t="shared" si="68"/>
        <v>1331818</v>
      </c>
      <c r="T141" s="10">
        <f t="shared" si="69"/>
        <v>1931818</v>
      </c>
      <c r="U141" s="10">
        <f t="shared" si="70"/>
        <v>2231818</v>
      </c>
      <c r="V141" s="10">
        <f t="shared" si="71"/>
        <v>431818</v>
      </c>
      <c r="W141" s="112">
        <v>43591</v>
      </c>
      <c r="X141" s="111">
        <v>16018180</v>
      </c>
      <c r="Y141" s="110"/>
      <c r="Z141" s="111"/>
      <c r="AA141" s="1114"/>
      <c r="AB141" s="113"/>
      <c r="AC141" s="113"/>
      <c r="AD141" s="114"/>
      <c r="AE141" s="115">
        <f t="shared" si="73"/>
        <v>16018180</v>
      </c>
      <c r="AF141" s="116">
        <f t="shared" si="72"/>
        <v>0</v>
      </c>
    </row>
    <row r="142" spans="1:39" ht="18.75" customHeight="1" thickBot="1" x14ac:dyDescent="0.4">
      <c r="A142" s="168"/>
      <c r="B142" s="188"/>
      <c r="C142" s="173"/>
      <c r="D142" s="174"/>
      <c r="E142" s="157"/>
      <c r="F142" s="170"/>
      <c r="G142" s="170"/>
      <c r="H142" s="170"/>
      <c r="I142" s="170"/>
      <c r="J142" s="170"/>
      <c r="K142" s="170"/>
      <c r="L142" s="170"/>
      <c r="M142" s="170"/>
      <c r="N142" s="1129"/>
      <c r="O142" s="165"/>
      <c r="P142" s="166"/>
      <c r="Q142" s="167"/>
      <c r="R142" s="106"/>
      <c r="S142" s="106"/>
      <c r="T142" s="106"/>
      <c r="U142" s="106"/>
      <c r="V142" s="106"/>
      <c r="W142" s="112"/>
      <c r="X142" s="111"/>
      <c r="Y142" s="110"/>
      <c r="Z142" s="111"/>
      <c r="AA142" s="1114"/>
      <c r="AB142" s="113"/>
      <c r="AC142" s="113"/>
      <c r="AD142" s="114"/>
      <c r="AE142" s="115">
        <f>X142+Z142+AB142+AD142</f>
        <v>0</v>
      </c>
      <c r="AF142" s="116">
        <f t="shared" si="72"/>
        <v>0</v>
      </c>
      <c r="AK142" s="91"/>
      <c r="AL142" s="91"/>
      <c r="AM142" s="91"/>
    </row>
    <row r="143" spans="1:39" ht="18.75" customHeight="1" thickBot="1" x14ac:dyDescent="0.4">
      <c r="A143" s="2787" t="s">
        <v>60</v>
      </c>
      <c r="B143" s="2788"/>
      <c r="C143" s="2788"/>
      <c r="D143" s="2788"/>
      <c r="E143" s="2788"/>
      <c r="F143" s="175">
        <f t="shared" ref="F143:P143" si="77">SUM(F133:F142)</f>
        <v>42</v>
      </c>
      <c r="G143" s="175">
        <f t="shared" si="77"/>
        <v>55936356</v>
      </c>
      <c r="H143" s="175">
        <f t="shared" si="77"/>
        <v>2</v>
      </c>
      <c r="I143" s="175">
        <f t="shared" si="77"/>
        <v>3863636</v>
      </c>
      <c r="J143" s="175">
        <f t="shared" si="77"/>
        <v>36</v>
      </c>
      <c r="K143" s="175">
        <f t="shared" si="77"/>
        <v>80345448</v>
      </c>
      <c r="L143" s="175">
        <f t="shared" si="77"/>
        <v>6</v>
      </c>
      <c r="M143" s="175">
        <f t="shared" si="77"/>
        <v>2590908</v>
      </c>
      <c r="N143" s="175">
        <f t="shared" si="77"/>
        <v>86</v>
      </c>
      <c r="O143" s="175">
        <f t="shared" si="77"/>
        <v>142736348</v>
      </c>
      <c r="P143" s="175">
        <f t="shared" si="77"/>
        <v>3440000</v>
      </c>
      <c r="Q143" s="176"/>
      <c r="R143" s="106"/>
      <c r="S143" s="106"/>
      <c r="T143" s="106"/>
      <c r="U143" s="106"/>
      <c r="V143" s="106"/>
      <c r="W143" s="112"/>
      <c r="X143" s="111"/>
      <c r="Y143" s="110"/>
      <c r="Z143" s="111"/>
      <c r="AA143" s="1114"/>
      <c r="AB143" s="113"/>
      <c r="AC143" s="113"/>
      <c r="AD143" s="114"/>
      <c r="AE143" s="1218">
        <f>SUM(AE131:AE142)</f>
        <v>142736348</v>
      </c>
      <c r="AF143" s="116">
        <f t="shared" si="72"/>
        <v>0</v>
      </c>
    </row>
    <row r="144" spans="1:39" ht="23.25" x14ac:dyDescent="0.35">
      <c r="A144" s="260" t="s">
        <v>61</v>
      </c>
      <c r="B144" s="251"/>
      <c r="F144" s="20"/>
      <c r="P144" s="177"/>
      <c r="R144" s="106"/>
      <c r="S144" s="106"/>
      <c r="T144" s="106"/>
      <c r="U144" s="106"/>
      <c r="V144" s="106"/>
      <c r="W144" s="105"/>
      <c r="X144" s="105"/>
      <c r="Y144" s="105"/>
      <c r="Z144" s="105"/>
      <c r="AA144" s="1120"/>
      <c r="AB144" s="133"/>
      <c r="AC144" s="107"/>
      <c r="AD144" s="124"/>
      <c r="AE144" s="125"/>
      <c r="AF144" s="22"/>
    </row>
    <row r="145" spans="1:39" ht="23.25" x14ac:dyDescent="0.35">
      <c r="A145" s="252"/>
      <c r="B145" s="251"/>
      <c r="F145" s="261"/>
      <c r="G145" s="262"/>
      <c r="H145" s="261"/>
      <c r="I145" s="263"/>
      <c r="J145" s="261"/>
      <c r="K145" s="262"/>
      <c r="L145" s="261"/>
      <c r="M145" s="20"/>
      <c r="N145" s="20"/>
      <c r="O145" s="2861" t="s">
        <v>62</v>
      </c>
      <c r="P145" s="2861"/>
      <c r="Q145" s="2861"/>
      <c r="R145" s="106"/>
      <c r="S145" s="106"/>
      <c r="T145" s="106"/>
      <c r="U145" s="106"/>
      <c r="V145" s="106"/>
      <c r="W145" s="105"/>
      <c r="X145" s="105"/>
      <c r="Y145" s="105"/>
      <c r="Z145" s="105"/>
      <c r="AA145" s="1120"/>
      <c r="AB145" s="133"/>
      <c r="AC145" s="107"/>
      <c r="AD145" s="124"/>
      <c r="AE145" s="125"/>
      <c r="AF145" s="330"/>
    </row>
    <row r="146" spans="1:39" ht="23.25" x14ac:dyDescent="0.35">
      <c r="F146" s="264"/>
      <c r="H146" s="1135"/>
      <c r="J146" s="264"/>
      <c r="L146" s="1135"/>
      <c r="N146" s="1135"/>
      <c r="O146" s="1135"/>
      <c r="P146" s="1135"/>
      <c r="Q146" s="1135"/>
      <c r="R146" s="106"/>
      <c r="S146" s="106"/>
      <c r="T146" s="106"/>
      <c r="U146" s="106"/>
      <c r="V146" s="106"/>
      <c r="W146" s="105"/>
      <c r="X146" s="105"/>
      <c r="Y146" s="105"/>
      <c r="Z146" s="105"/>
      <c r="AA146" s="1120"/>
      <c r="AB146" s="133"/>
      <c r="AC146" s="107"/>
      <c r="AD146" s="124"/>
      <c r="AE146" s="125"/>
      <c r="AF146" s="22"/>
    </row>
    <row r="147" spans="1:39" ht="23.25" x14ac:dyDescent="0.35">
      <c r="F147" s="182"/>
      <c r="H147" s="436"/>
      <c r="J147" s="182"/>
      <c r="L147" s="182"/>
      <c r="N147" s="12"/>
      <c r="O147" s="145"/>
      <c r="P147" s="145"/>
      <c r="Q147" s="145"/>
      <c r="R147" s="106"/>
      <c r="S147" s="106"/>
      <c r="T147" s="106"/>
      <c r="U147" s="106"/>
      <c r="V147" s="106"/>
      <c r="W147" s="11"/>
      <c r="X147" s="11"/>
      <c r="Y147" s="11"/>
      <c r="Z147" s="105"/>
      <c r="AA147" s="1120"/>
      <c r="AB147" s="133"/>
      <c r="AC147" s="107"/>
      <c r="AD147" s="124"/>
      <c r="AE147" s="125"/>
      <c r="AF147" s="22"/>
    </row>
    <row r="148" spans="1:39" ht="23.25" x14ac:dyDescent="0.35">
      <c r="N148" s="12"/>
      <c r="O148" s="145"/>
      <c r="P148" s="145"/>
      <c r="Q148" s="145"/>
      <c r="R148" s="1142"/>
      <c r="S148" s="1142"/>
      <c r="T148" s="1142"/>
      <c r="U148" s="1142"/>
      <c r="V148" s="1142"/>
      <c r="W148" s="11"/>
      <c r="X148" s="11"/>
      <c r="Y148" s="11"/>
      <c r="Z148" s="105"/>
      <c r="AA148" s="1120"/>
      <c r="AB148" s="133"/>
      <c r="AC148" s="107"/>
      <c r="AD148" s="124"/>
      <c r="AE148" s="125"/>
      <c r="AF148" s="22"/>
    </row>
    <row r="149" spans="1:39" ht="23.25" x14ac:dyDescent="0.25">
      <c r="N149" s="12"/>
      <c r="O149" s="2862" t="s">
        <v>63</v>
      </c>
      <c r="P149" s="2862"/>
      <c r="Q149" s="2862"/>
      <c r="R149" s="1142"/>
      <c r="S149" s="1142"/>
      <c r="T149" s="1142"/>
      <c r="U149" s="1142"/>
      <c r="V149" s="1142"/>
      <c r="W149" s="11"/>
      <c r="X149" s="11"/>
      <c r="Y149" s="11"/>
      <c r="Z149" s="126"/>
      <c r="AA149" s="1116"/>
      <c r="AB149" s="126"/>
      <c r="AC149" s="126"/>
      <c r="AD149" s="126"/>
      <c r="AE149" s="126"/>
      <c r="AF149" s="22"/>
    </row>
    <row r="150" spans="1:39" ht="23.25" x14ac:dyDescent="0.35">
      <c r="N150" s="12"/>
      <c r="O150" s="2861" t="s">
        <v>64</v>
      </c>
      <c r="P150" s="2861"/>
      <c r="Q150" s="2861"/>
      <c r="R150" s="102"/>
      <c r="S150" s="104"/>
      <c r="T150" s="104"/>
      <c r="U150" s="104"/>
      <c r="V150" s="104"/>
      <c r="W150" s="11"/>
      <c r="X150" s="11"/>
      <c r="Y150" s="11"/>
      <c r="Z150" s="22"/>
      <c r="AA150" s="1121"/>
      <c r="AB150" s="22"/>
      <c r="AC150" s="22"/>
      <c r="AD150" s="22"/>
      <c r="AE150" s="22"/>
      <c r="AF150" s="22"/>
      <c r="AG150" s="442"/>
      <c r="AH150" s="442"/>
      <c r="AI150" s="442"/>
    </row>
    <row r="151" spans="1:39" ht="26.25" x14ac:dyDescent="0.35">
      <c r="A151" s="13" t="s">
        <v>0</v>
      </c>
      <c r="B151" s="13" t="s">
        <v>228</v>
      </c>
      <c r="C151" s="144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4"/>
      <c r="O151" s="183" t="s">
        <v>66</v>
      </c>
      <c r="P151" s="2839" t="s">
        <v>2</v>
      </c>
      <c r="Q151" s="2839"/>
      <c r="R151" s="106"/>
      <c r="S151" s="105"/>
      <c r="T151" s="105"/>
      <c r="U151" s="105"/>
      <c r="V151" s="105"/>
      <c r="W151" s="11"/>
      <c r="X151" s="11"/>
      <c r="Y151" s="11"/>
      <c r="Z151" s="22"/>
      <c r="AA151" s="1121"/>
      <c r="AB151" s="22"/>
      <c r="AC151" s="22"/>
      <c r="AD151" s="22"/>
      <c r="AE151" s="22"/>
      <c r="AF151" s="22"/>
      <c r="AG151" s="442"/>
      <c r="AH151" s="442"/>
      <c r="AI151" s="442"/>
    </row>
    <row r="152" spans="1:39" ht="23.25" x14ac:dyDescent="0.35">
      <c r="A152" s="13" t="s">
        <v>3</v>
      </c>
      <c r="B152" s="13" t="s">
        <v>4</v>
      </c>
      <c r="C152" s="144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4"/>
      <c r="O152" s="184"/>
      <c r="P152" s="145"/>
      <c r="Q152" s="145"/>
      <c r="R152" s="106"/>
      <c r="S152" s="105"/>
      <c r="T152" s="105"/>
      <c r="U152" s="105"/>
      <c r="V152" s="105"/>
      <c r="W152" s="11"/>
      <c r="X152" s="11"/>
      <c r="Y152" s="11"/>
      <c r="Z152" s="2863"/>
      <c r="AA152" s="2938"/>
      <c r="AB152" s="2863"/>
      <c r="AC152" s="2939"/>
      <c r="AD152" s="2936"/>
      <c r="AE152" s="2937"/>
      <c r="AF152" s="22"/>
      <c r="AG152" s="19"/>
      <c r="AH152" s="19"/>
      <c r="AI152" s="19"/>
    </row>
    <row r="153" spans="1:39" ht="23.25" x14ac:dyDescent="0.3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4"/>
      <c r="O153" s="14"/>
      <c r="P153" s="145"/>
      <c r="Q153" s="145"/>
      <c r="R153" s="106"/>
      <c r="S153" s="105"/>
      <c r="T153" s="105"/>
      <c r="U153" s="105"/>
      <c r="V153" s="105"/>
      <c r="W153" s="11"/>
      <c r="X153" s="11"/>
      <c r="Y153" s="11"/>
      <c r="Z153" s="2863"/>
      <c r="AA153" s="2938"/>
      <c r="AB153" s="2863"/>
      <c r="AC153" s="2939"/>
      <c r="AD153" s="2936"/>
      <c r="AE153" s="2937"/>
      <c r="AF153" s="330"/>
      <c r="AG153" s="19"/>
      <c r="AH153" s="19"/>
      <c r="AI153" s="19"/>
    </row>
    <row r="154" spans="1:39" ht="23.25" x14ac:dyDescent="0.35">
      <c r="A154" s="13" t="s">
        <v>5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4"/>
      <c r="O154" s="14"/>
      <c r="P154" s="145"/>
      <c r="Q154" s="145"/>
      <c r="R154" s="106"/>
      <c r="S154" s="105"/>
      <c r="T154" s="105"/>
      <c r="U154" s="105"/>
      <c r="V154" s="105"/>
      <c r="W154" s="1142"/>
      <c r="X154" s="1142"/>
      <c r="Y154" s="1142"/>
      <c r="Z154" s="1142"/>
      <c r="AA154" s="1119"/>
      <c r="AB154" s="1142"/>
      <c r="AC154" s="1142"/>
      <c r="AD154" s="1142"/>
      <c r="AE154" s="1142"/>
      <c r="AF154" s="22"/>
      <c r="AG154" s="19"/>
      <c r="AH154" s="19"/>
      <c r="AI154" s="19"/>
    </row>
    <row r="155" spans="1:39" ht="23.25" x14ac:dyDescent="0.35">
      <c r="A155" s="13" t="s">
        <v>6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4"/>
      <c r="O155" s="14"/>
      <c r="P155" s="145"/>
      <c r="Q155" s="145"/>
      <c r="R155" s="106"/>
      <c r="S155" s="105"/>
      <c r="T155" s="105"/>
      <c r="U155" s="105"/>
      <c r="V155" s="105"/>
      <c r="W155" s="2863"/>
      <c r="X155" s="2863"/>
      <c r="Y155" s="2863"/>
      <c r="Z155" s="2863"/>
      <c r="AA155" s="2938"/>
      <c r="AB155" s="2863"/>
      <c r="AC155" s="2939"/>
      <c r="AD155" s="2936"/>
      <c r="AE155" s="2937"/>
      <c r="AF155" s="22"/>
      <c r="AG155" s="19"/>
      <c r="AH155" s="19"/>
      <c r="AI155" s="19"/>
    </row>
    <row r="156" spans="1:39" ht="23.25" x14ac:dyDescent="0.35">
      <c r="A156" s="13" t="s">
        <v>7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4"/>
      <c r="O156" s="14"/>
      <c r="P156" s="145"/>
      <c r="Q156" s="145"/>
      <c r="R156" s="106"/>
      <c r="S156" s="105"/>
      <c r="T156" s="105"/>
      <c r="U156" s="105"/>
      <c r="V156" s="105"/>
      <c r="W156" s="2863"/>
      <c r="X156" s="2863"/>
      <c r="Y156" s="2863"/>
      <c r="Z156" s="2863"/>
      <c r="AA156" s="2938"/>
      <c r="AB156" s="2863"/>
      <c r="AC156" s="2939"/>
      <c r="AD156" s="2936"/>
      <c r="AE156" s="2937"/>
      <c r="AF156" s="22"/>
      <c r="AG156" s="19"/>
      <c r="AH156" s="19"/>
      <c r="AI156" s="19"/>
    </row>
    <row r="157" spans="1:39" ht="24" customHeight="1" thickBot="1" x14ac:dyDescent="0.4">
      <c r="A157" s="13" t="s">
        <v>8</v>
      </c>
      <c r="B157" s="13"/>
      <c r="C157" s="13"/>
      <c r="D157" s="13"/>
      <c r="E157" s="13"/>
      <c r="F157" s="13"/>
      <c r="G157" s="147"/>
      <c r="H157" s="147"/>
      <c r="I157" s="13"/>
      <c r="J157" s="13"/>
      <c r="K157" s="13"/>
      <c r="L157" s="13"/>
      <c r="M157" s="13"/>
      <c r="N157" s="148"/>
      <c r="O157" s="148"/>
      <c r="P157" s="2800" t="s">
        <v>86</v>
      </c>
      <c r="Q157" s="2800"/>
      <c r="R157" s="106"/>
      <c r="S157" s="105"/>
      <c r="T157" s="105"/>
      <c r="U157" s="105"/>
      <c r="V157" s="105"/>
      <c r="W157" s="2934" t="s">
        <v>107</v>
      </c>
      <c r="X157" s="2935"/>
      <c r="Y157" s="2935"/>
      <c r="Z157" s="2935"/>
      <c r="AA157" s="2935"/>
      <c r="AB157" s="2935"/>
      <c r="AC157" s="2935"/>
      <c r="AD157" s="2935"/>
      <c r="AE157" s="2935"/>
      <c r="AF157" s="2857"/>
      <c r="AG157" s="19"/>
      <c r="AH157" s="19"/>
      <c r="AI157" s="19"/>
    </row>
    <row r="158" spans="1:39" ht="24" customHeight="1" thickBot="1" x14ac:dyDescent="0.4">
      <c r="A158" s="2841" t="s">
        <v>10</v>
      </c>
      <c r="B158" s="2844" t="s">
        <v>11</v>
      </c>
      <c r="C158" s="428" t="s">
        <v>10</v>
      </c>
      <c r="D158" s="2844" t="s">
        <v>13</v>
      </c>
      <c r="E158" s="2844" t="s">
        <v>14</v>
      </c>
      <c r="F158" s="2847" t="s">
        <v>15</v>
      </c>
      <c r="G158" s="2848"/>
      <c r="H158" s="2848"/>
      <c r="I158" s="2848"/>
      <c r="J158" s="2848"/>
      <c r="K158" s="2848"/>
      <c r="L158" s="2848"/>
      <c r="M158" s="2849"/>
      <c r="N158" s="2850" t="s">
        <v>16</v>
      </c>
      <c r="O158" s="2850" t="s">
        <v>17</v>
      </c>
      <c r="P158" s="2850" t="s">
        <v>18</v>
      </c>
      <c r="Q158" s="151" t="s">
        <v>19</v>
      </c>
      <c r="R158" s="106"/>
      <c r="S158" s="105"/>
      <c r="T158" s="105"/>
      <c r="U158" s="105"/>
      <c r="V158" s="105"/>
      <c r="W158" s="2943" t="s">
        <v>108</v>
      </c>
      <c r="X158" s="2943" t="s">
        <v>109</v>
      </c>
      <c r="Y158" s="2943" t="s">
        <v>108</v>
      </c>
      <c r="Z158" s="2943" t="s">
        <v>110</v>
      </c>
      <c r="AA158" s="2945" t="s">
        <v>108</v>
      </c>
      <c r="AB158" s="2947" t="s">
        <v>111</v>
      </c>
      <c r="AC158" s="2943" t="s">
        <v>108</v>
      </c>
      <c r="AD158" s="2947" t="s">
        <v>112</v>
      </c>
      <c r="AE158" s="2949" t="s">
        <v>113</v>
      </c>
      <c r="AF158" s="2941" t="s">
        <v>114</v>
      </c>
      <c r="AG158" s="19"/>
      <c r="AH158" s="19"/>
      <c r="AI158" s="19"/>
    </row>
    <row r="159" spans="1:39" ht="24" customHeight="1" thickBot="1" x14ac:dyDescent="0.4">
      <c r="A159" s="2842"/>
      <c r="B159" s="2845"/>
      <c r="C159" s="429" t="s">
        <v>208</v>
      </c>
      <c r="D159" s="2845"/>
      <c r="E159" s="2845"/>
      <c r="F159" s="2858" t="s">
        <v>20</v>
      </c>
      <c r="G159" s="2858"/>
      <c r="H159" s="2858" t="s">
        <v>21</v>
      </c>
      <c r="I159" s="2858"/>
      <c r="J159" s="2858" t="s">
        <v>22</v>
      </c>
      <c r="K159" s="2858"/>
      <c r="L159" s="2858" t="s">
        <v>23</v>
      </c>
      <c r="M159" s="2858"/>
      <c r="N159" s="2851"/>
      <c r="O159" s="2851"/>
      <c r="P159" s="2851"/>
      <c r="Q159" s="2859" t="s">
        <v>24</v>
      </c>
      <c r="R159" s="106"/>
      <c r="S159" s="105"/>
      <c r="T159" s="105"/>
      <c r="U159" s="105"/>
      <c r="V159" s="105"/>
      <c r="W159" s="2944"/>
      <c r="X159" s="2944"/>
      <c r="Y159" s="2944"/>
      <c r="Z159" s="2944"/>
      <c r="AA159" s="2946"/>
      <c r="AB159" s="2948"/>
      <c r="AC159" s="2944"/>
      <c r="AD159" s="2948"/>
      <c r="AE159" s="2950"/>
      <c r="AF159" s="2942"/>
      <c r="AG159" s="19"/>
      <c r="AH159" s="19"/>
      <c r="AI159" s="19"/>
    </row>
    <row r="160" spans="1:39" s="91" customFormat="1" ht="18.75" customHeight="1" thickBot="1" x14ac:dyDescent="0.4">
      <c r="A160" s="2843"/>
      <c r="B160" s="2846"/>
      <c r="C160" s="430" t="s">
        <v>209</v>
      </c>
      <c r="D160" s="2846"/>
      <c r="E160" s="2846"/>
      <c r="F160" s="1136" t="s">
        <v>25</v>
      </c>
      <c r="G160" s="1136" t="s">
        <v>26</v>
      </c>
      <c r="H160" s="1136" t="s">
        <v>25</v>
      </c>
      <c r="I160" s="1136" t="s">
        <v>26</v>
      </c>
      <c r="J160" s="1136" t="s">
        <v>25</v>
      </c>
      <c r="K160" s="1136" t="s">
        <v>26</v>
      </c>
      <c r="L160" s="1136" t="s">
        <v>25</v>
      </c>
      <c r="M160" s="1136" t="s">
        <v>26</v>
      </c>
      <c r="N160" s="2852"/>
      <c r="O160" s="2852"/>
      <c r="P160" s="2852"/>
      <c r="Q160" s="2860"/>
      <c r="R160" s="106"/>
      <c r="S160" s="105"/>
      <c r="T160" s="105"/>
      <c r="U160" s="105"/>
      <c r="V160" s="105"/>
      <c r="W160" s="787"/>
      <c r="X160" s="787"/>
      <c r="Y160" s="787"/>
      <c r="Z160" s="787"/>
      <c r="AA160" s="1122"/>
      <c r="AB160" s="787"/>
      <c r="AC160" s="787"/>
      <c r="AD160" s="787"/>
      <c r="AE160" s="787"/>
      <c r="AF160" s="787"/>
      <c r="AG160" s="19"/>
      <c r="AH160" s="19"/>
      <c r="AI160" s="19"/>
      <c r="AJ160" s="12"/>
      <c r="AK160" s="12"/>
      <c r="AL160" s="12"/>
      <c r="AM160" s="12"/>
    </row>
    <row r="161" spans="1:36" ht="19.5" customHeight="1" x14ac:dyDescent="0.35">
      <c r="A161" s="153">
        <v>1</v>
      </c>
      <c r="B161" s="154">
        <v>43593</v>
      </c>
      <c r="C161" s="173">
        <v>532</v>
      </c>
      <c r="D161" s="156" t="s">
        <v>32</v>
      </c>
      <c r="E161" s="157" t="s">
        <v>31</v>
      </c>
      <c r="F161" s="158">
        <v>4</v>
      </c>
      <c r="G161" s="159">
        <f t="shared" ref="G161:G170" si="78">+F161*S161</f>
        <v>5327272</v>
      </c>
      <c r="H161" s="160">
        <v>1</v>
      </c>
      <c r="I161" s="161">
        <f t="shared" ref="I161:I170" si="79">+H161*T161</f>
        <v>1931818</v>
      </c>
      <c r="J161" s="162">
        <v>2</v>
      </c>
      <c r="K161" s="161">
        <f t="shared" ref="K161:K170" si="80">+J161*U161</f>
        <v>4463636</v>
      </c>
      <c r="L161" s="163">
        <v>1</v>
      </c>
      <c r="M161" s="161">
        <f t="shared" ref="M161:M170" si="81">+L161*V161</f>
        <v>431818</v>
      </c>
      <c r="N161" s="1129">
        <f t="shared" ref="N161:O170" si="82">+L161+J161+H161+F161</f>
        <v>8</v>
      </c>
      <c r="O161" s="165">
        <f t="shared" si="82"/>
        <v>12154544</v>
      </c>
      <c r="P161" s="165">
        <f t="shared" ref="P161:P171" si="83">+N161*40000</f>
        <v>320000</v>
      </c>
      <c r="Q161" s="167"/>
      <c r="R161" s="106"/>
      <c r="S161" s="10">
        <f t="shared" ref="S161:S170" si="84">1331818</f>
        <v>1331818</v>
      </c>
      <c r="T161" s="10">
        <f t="shared" ref="T161:T170" si="85">1931818</f>
        <v>1931818</v>
      </c>
      <c r="U161" s="10">
        <f t="shared" ref="U161:U170" si="86">2231818</f>
        <v>2231818</v>
      </c>
      <c r="V161" s="10">
        <f t="shared" ref="V161:V170" si="87">431818</f>
        <v>431818</v>
      </c>
      <c r="W161" s="112">
        <v>43591</v>
      </c>
      <c r="X161" s="111">
        <v>10000000</v>
      </c>
      <c r="Y161" s="112">
        <v>43598</v>
      </c>
      <c r="Z161" s="111">
        <v>2154544</v>
      </c>
      <c r="AA161" s="1114"/>
      <c r="AB161" s="113"/>
      <c r="AC161" s="113"/>
      <c r="AD161" s="114"/>
      <c r="AE161" s="115">
        <f>X161+Z161+AB161+AD161</f>
        <v>12154544</v>
      </c>
      <c r="AF161" s="116">
        <f t="shared" ref="AF161:AF172" si="88">O161-AE161</f>
        <v>0</v>
      </c>
      <c r="AG161" s="19"/>
      <c r="AH161" s="19"/>
      <c r="AI161" s="19"/>
    </row>
    <row r="162" spans="1:36" ht="22.5" customHeight="1" x14ac:dyDescent="0.35">
      <c r="A162" s="168">
        <f>+A161+1</f>
        <v>2</v>
      </c>
      <c r="B162" s="154">
        <v>43593</v>
      </c>
      <c r="C162" s="173">
        <f>+C161+1</f>
        <v>533</v>
      </c>
      <c r="D162" s="186" t="s">
        <v>47</v>
      </c>
      <c r="E162" s="265" t="s">
        <v>43</v>
      </c>
      <c r="F162" s="158">
        <v>6</v>
      </c>
      <c r="G162" s="159">
        <f t="shared" si="78"/>
        <v>7990908</v>
      </c>
      <c r="H162" s="160"/>
      <c r="I162" s="161">
        <f t="shared" si="79"/>
        <v>0</v>
      </c>
      <c r="J162" s="162">
        <v>3</v>
      </c>
      <c r="K162" s="161">
        <f t="shared" si="80"/>
        <v>6695454</v>
      </c>
      <c r="L162" s="163">
        <v>1</v>
      </c>
      <c r="M162" s="161">
        <f t="shared" si="81"/>
        <v>431818</v>
      </c>
      <c r="N162" s="171">
        <f t="shared" si="82"/>
        <v>10</v>
      </c>
      <c r="O162" s="165">
        <f t="shared" si="82"/>
        <v>15118180</v>
      </c>
      <c r="P162" s="165">
        <f t="shared" si="83"/>
        <v>400000</v>
      </c>
      <c r="Q162" s="167"/>
      <c r="R162" s="106"/>
      <c r="S162" s="10">
        <f t="shared" si="84"/>
        <v>1331818</v>
      </c>
      <c r="T162" s="10">
        <f t="shared" si="85"/>
        <v>1931818</v>
      </c>
      <c r="U162" s="10">
        <f t="shared" si="86"/>
        <v>2231818</v>
      </c>
      <c r="V162" s="10">
        <f t="shared" si="87"/>
        <v>431818</v>
      </c>
      <c r="W162" s="112">
        <v>43591</v>
      </c>
      <c r="X162" s="111">
        <v>10118180</v>
      </c>
      <c r="Y162" s="112">
        <v>43595</v>
      </c>
      <c r="Z162" s="111">
        <v>5000000</v>
      </c>
      <c r="AA162" s="1114"/>
      <c r="AB162" s="113"/>
      <c r="AC162" s="113"/>
      <c r="AD162" s="114"/>
      <c r="AE162" s="115">
        <f t="shared" ref="AE162:AE171" si="89">X162+Z162+AB162+AD162</f>
        <v>15118180</v>
      </c>
      <c r="AF162" s="116">
        <f t="shared" si="88"/>
        <v>0</v>
      </c>
      <c r="AG162" s="19"/>
      <c r="AH162" s="19"/>
      <c r="AI162" s="19"/>
    </row>
    <row r="163" spans="1:36" ht="23.25" x14ac:dyDescent="0.35">
      <c r="A163" s="168">
        <f>+A162+1</f>
        <v>3</v>
      </c>
      <c r="B163" s="154">
        <v>43593</v>
      </c>
      <c r="C163" s="173">
        <f t="shared" ref="C163:C168" si="90">+C162+1</f>
        <v>534</v>
      </c>
      <c r="D163" s="156" t="s">
        <v>39</v>
      </c>
      <c r="E163" s="265" t="s">
        <v>43</v>
      </c>
      <c r="F163" s="170">
        <v>5</v>
      </c>
      <c r="G163" s="159">
        <f t="shared" si="78"/>
        <v>6659090</v>
      </c>
      <c r="H163" s="160"/>
      <c r="I163" s="161">
        <f t="shared" si="79"/>
        <v>0</v>
      </c>
      <c r="J163" s="162">
        <v>4</v>
      </c>
      <c r="K163" s="161">
        <f t="shared" si="80"/>
        <v>8927272</v>
      </c>
      <c r="L163" s="163">
        <v>1</v>
      </c>
      <c r="M163" s="161">
        <f t="shared" si="81"/>
        <v>431818</v>
      </c>
      <c r="N163" s="171">
        <f t="shared" si="82"/>
        <v>10</v>
      </c>
      <c r="O163" s="165">
        <f t="shared" si="82"/>
        <v>16018180</v>
      </c>
      <c r="P163" s="165">
        <f t="shared" si="83"/>
        <v>400000</v>
      </c>
      <c r="Q163" s="167"/>
      <c r="R163" s="106"/>
      <c r="S163" s="10">
        <f t="shared" si="84"/>
        <v>1331818</v>
      </c>
      <c r="T163" s="10">
        <f t="shared" si="85"/>
        <v>1931818</v>
      </c>
      <c r="U163" s="10">
        <f t="shared" si="86"/>
        <v>2231818</v>
      </c>
      <c r="V163" s="10">
        <f t="shared" si="87"/>
        <v>431818</v>
      </c>
      <c r="W163" s="112">
        <v>43588</v>
      </c>
      <c r="X163" s="111">
        <v>12936360</v>
      </c>
      <c r="Y163" s="112">
        <v>43584</v>
      </c>
      <c r="Z163" s="111">
        <v>3081820</v>
      </c>
      <c r="AA163" s="112"/>
      <c r="AB163" s="113">
        <v>0</v>
      </c>
      <c r="AC163" s="113"/>
      <c r="AD163" s="114"/>
      <c r="AE163" s="115">
        <f t="shared" si="89"/>
        <v>16018180</v>
      </c>
      <c r="AF163" s="116">
        <f t="shared" si="88"/>
        <v>0</v>
      </c>
      <c r="AG163" s="19"/>
      <c r="AH163" s="19"/>
      <c r="AI163" s="19"/>
    </row>
    <row r="164" spans="1:36" ht="23.25" x14ac:dyDescent="0.35">
      <c r="A164" s="266">
        <f t="shared" ref="A164:A170" si="91">+A163+1</f>
        <v>4</v>
      </c>
      <c r="B164" s="154">
        <v>43593</v>
      </c>
      <c r="C164" s="173">
        <f t="shared" si="90"/>
        <v>535</v>
      </c>
      <c r="D164" s="267" t="s">
        <v>69</v>
      </c>
      <c r="E164" s="265" t="s">
        <v>57</v>
      </c>
      <c r="F164" s="268">
        <v>5</v>
      </c>
      <c r="G164" s="159">
        <f t="shared" si="78"/>
        <v>6659090</v>
      </c>
      <c r="H164" s="270"/>
      <c r="I164" s="161">
        <f t="shared" si="79"/>
        <v>0</v>
      </c>
      <c r="J164" s="272">
        <v>2</v>
      </c>
      <c r="K164" s="161">
        <f t="shared" si="80"/>
        <v>4463636</v>
      </c>
      <c r="L164" s="273">
        <v>1</v>
      </c>
      <c r="M164" s="161">
        <f t="shared" si="81"/>
        <v>431818</v>
      </c>
      <c r="N164" s="274">
        <f t="shared" si="82"/>
        <v>8</v>
      </c>
      <c r="O164" s="275">
        <f t="shared" si="82"/>
        <v>11554544</v>
      </c>
      <c r="P164" s="275">
        <f t="shared" si="83"/>
        <v>320000</v>
      </c>
      <c r="Q164" s="276"/>
      <c r="R164" s="106"/>
      <c r="S164" s="10">
        <f t="shared" si="84"/>
        <v>1331818</v>
      </c>
      <c r="T164" s="10">
        <f t="shared" si="85"/>
        <v>1931818</v>
      </c>
      <c r="U164" s="10">
        <f t="shared" si="86"/>
        <v>2231818</v>
      </c>
      <c r="V164" s="10">
        <f t="shared" si="87"/>
        <v>431818</v>
      </c>
      <c r="W164" s="112">
        <v>43591</v>
      </c>
      <c r="X164" s="111">
        <v>11554544</v>
      </c>
      <c r="Y164" s="110"/>
      <c r="Z164" s="111"/>
      <c r="AA164" s="1114"/>
      <c r="AB164" s="113"/>
      <c r="AC164" s="113"/>
      <c r="AD164" s="114"/>
      <c r="AE164" s="115">
        <f t="shared" si="89"/>
        <v>11554544</v>
      </c>
      <c r="AF164" s="116">
        <f t="shared" si="88"/>
        <v>0</v>
      </c>
      <c r="AG164" s="19"/>
      <c r="AH164" s="19"/>
      <c r="AI164" s="19"/>
    </row>
    <row r="165" spans="1:36" ht="18.75" customHeight="1" x14ac:dyDescent="0.35">
      <c r="A165" s="168">
        <f t="shared" si="91"/>
        <v>5</v>
      </c>
      <c r="B165" s="154">
        <v>43593</v>
      </c>
      <c r="C165" s="173">
        <f t="shared" si="90"/>
        <v>536</v>
      </c>
      <c r="D165" s="156" t="s">
        <v>39</v>
      </c>
      <c r="E165" s="265" t="s">
        <v>57</v>
      </c>
      <c r="F165" s="170">
        <v>4</v>
      </c>
      <c r="G165" s="159">
        <f t="shared" si="78"/>
        <v>5327272</v>
      </c>
      <c r="H165" s="160"/>
      <c r="I165" s="161">
        <f t="shared" si="79"/>
        <v>0</v>
      </c>
      <c r="J165" s="162">
        <v>4</v>
      </c>
      <c r="K165" s="161">
        <f t="shared" si="80"/>
        <v>8927272</v>
      </c>
      <c r="L165" s="163">
        <v>1</v>
      </c>
      <c r="M165" s="161">
        <f t="shared" si="81"/>
        <v>431818</v>
      </c>
      <c r="N165" s="171">
        <f t="shared" si="82"/>
        <v>9</v>
      </c>
      <c r="O165" s="165">
        <f t="shared" si="82"/>
        <v>14686362</v>
      </c>
      <c r="P165" s="165">
        <f t="shared" si="83"/>
        <v>360000</v>
      </c>
      <c r="Q165" s="167"/>
      <c r="R165" s="1142"/>
      <c r="S165" s="10">
        <f t="shared" si="84"/>
        <v>1331818</v>
      </c>
      <c r="T165" s="10">
        <f t="shared" si="85"/>
        <v>1931818</v>
      </c>
      <c r="U165" s="10">
        <f t="shared" si="86"/>
        <v>2231818</v>
      </c>
      <c r="V165" s="10">
        <f t="shared" si="87"/>
        <v>431818</v>
      </c>
      <c r="W165" s="112">
        <v>43591</v>
      </c>
      <c r="X165" s="111">
        <v>14686362</v>
      </c>
      <c r="Y165" s="110"/>
      <c r="Z165" s="111"/>
      <c r="AA165" s="1114"/>
      <c r="AB165" s="113"/>
      <c r="AC165" s="113"/>
      <c r="AD165" s="114"/>
      <c r="AE165" s="115">
        <f t="shared" si="89"/>
        <v>14686362</v>
      </c>
      <c r="AF165" s="116">
        <f t="shared" si="88"/>
        <v>0</v>
      </c>
      <c r="AG165" s="19"/>
      <c r="AH165" s="19"/>
      <c r="AI165" s="19"/>
    </row>
    <row r="166" spans="1:36" ht="23.25" x14ac:dyDescent="0.35">
      <c r="A166" s="168">
        <f t="shared" si="91"/>
        <v>6</v>
      </c>
      <c r="B166" s="154">
        <v>43593</v>
      </c>
      <c r="C166" s="173">
        <f t="shared" si="90"/>
        <v>537</v>
      </c>
      <c r="D166" s="156" t="s">
        <v>56</v>
      </c>
      <c r="E166" s="157" t="s">
        <v>57</v>
      </c>
      <c r="F166" s="170">
        <v>6</v>
      </c>
      <c r="G166" s="159">
        <f t="shared" si="78"/>
        <v>7990908</v>
      </c>
      <c r="H166" s="160"/>
      <c r="I166" s="161">
        <f t="shared" si="79"/>
        <v>0</v>
      </c>
      <c r="J166" s="162">
        <v>6</v>
      </c>
      <c r="K166" s="161">
        <f t="shared" si="80"/>
        <v>13390908</v>
      </c>
      <c r="L166" s="163"/>
      <c r="M166" s="161">
        <f t="shared" si="81"/>
        <v>0</v>
      </c>
      <c r="N166" s="171">
        <f t="shared" si="82"/>
        <v>12</v>
      </c>
      <c r="O166" s="165">
        <f t="shared" si="82"/>
        <v>21381816</v>
      </c>
      <c r="P166" s="165">
        <f t="shared" si="83"/>
        <v>480000</v>
      </c>
      <c r="Q166" s="167"/>
      <c r="R166" s="1142"/>
      <c r="S166" s="10">
        <f t="shared" si="84"/>
        <v>1331818</v>
      </c>
      <c r="T166" s="10">
        <f t="shared" si="85"/>
        <v>1931818</v>
      </c>
      <c r="U166" s="10">
        <f t="shared" si="86"/>
        <v>2231818</v>
      </c>
      <c r="V166" s="10">
        <f t="shared" si="87"/>
        <v>431818</v>
      </c>
      <c r="W166" s="112">
        <v>43591</v>
      </c>
      <c r="X166" s="111">
        <v>21381816</v>
      </c>
      <c r="Y166" s="110"/>
      <c r="Z166" s="111"/>
      <c r="AA166" s="1114"/>
      <c r="AB166" s="113"/>
      <c r="AC166" s="113"/>
      <c r="AD166" s="114"/>
      <c r="AE166" s="115">
        <f t="shared" si="89"/>
        <v>21381816</v>
      </c>
      <c r="AF166" s="116">
        <f t="shared" si="88"/>
        <v>0</v>
      </c>
      <c r="AG166" s="19"/>
      <c r="AH166" s="19"/>
      <c r="AI166" s="19"/>
    </row>
    <row r="167" spans="1:36" ht="23.25" x14ac:dyDescent="0.35">
      <c r="A167" s="168">
        <f t="shared" si="91"/>
        <v>7</v>
      </c>
      <c r="B167" s="154">
        <v>43593</v>
      </c>
      <c r="C167" s="173">
        <f t="shared" si="90"/>
        <v>538</v>
      </c>
      <c r="D167" s="156" t="s">
        <v>55</v>
      </c>
      <c r="E167" s="157" t="s">
        <v>88</v>
      </c>
      <c r="F167" s="170">
        <v>6</v>
      </c>
      <c r="G167" s="159">
        <f t="shared" si="78"/>
        <v>7990908</v>
      </c>
      <c r="H167" s="160"/>
      <c r="I167" s="161">
        <f t="shared" si="79"/>
        <v>0</v>
      </c>
      <c r="J167" s="162">
        <v>2</v>
      </c>
      <c r="K167" s="161">
        <f t="shared" si="80"/>
        <v>4463636</v>
      </c>
      <c r="L167" s="163">
        <v>1</v>
      </c>
      <c r="M167" s="161">
        <f t="shared" si="81"/>
        <v>431818</v>
      </c>
      <c r="N167" s="171">
        <f t="shared" si="82"/>
        <v>9</v>
      </c>
      <c r="O167" s="165">
        <f t="shared" si="82"/>
        <v>12886362</v>
      </c>
      <c r="P167" s="165">
        <f t="shared" si="83"/>
        <v>360000</v>
      </c>
      <c r="Q167" s="167"/>
      <c r="R167" s="102"/>
      <c r="S167" s="10">
        <f t="shared" si="84"/>
        <v>1331818</v>
      </c>
      <c r="T167" s="10">
        <f t="shared" si="85"/>
        <v>1931818</v>
      </c>
      <c r="U167" s="10">
        <f t="shared" si="86"/>
        <v>2231818</v>
      </c>
      <c r="V167" s="10">
        <f t="shared" si="87"/>
        <v>431818</v>
      </c>
      <c r="W167" s="112">
        <v>43591</v>
      </c>
      <c r="X167" s="111">
        <v>12886362</v>
      </c>
      <c r="Y167" s="110"/>
      <c r="Z167" s="111"/>
      <c r="AA167" s="1114"/>
      <c r="AB167" s="113"/>
      <c r="AC167" s="113"/>
      <c r="AD167" s="114"/>
      <c r="AE167" s="115">
        <f t="shared" si="89"/>
        <v>12886362</v>
      </c>
      <c r="AF167" s="116">
        <f t="shared" si="88"/>
        <v>0</v>
      </c>
      <c r="AG167" s="19"/>
      <c r="AH167" s="19"/>
      <c r="AI167" s="19"/>
      <c r="AJ167" s="19"/>
    </row>
    <row r="168" spans="1:36" ht="21" customHeight="1" x14ac:dyDescent="0.35">
      <c r="A168" s="168">
        <f t="shared" si="91"/>
        <v>8</v>
      </c>
      <c r="B168" s="154">
        <v>43593</v>
      </c>
      <c r="C168" s="173">
        <f t="shared" si="90"/>
        <v>539</v>
      </c>
      <c r="D168" s="156" t="s">
        <v>90</v>
      </c>
      <c r="E168" s="157" t="s">
        <v>88</v>
      </c>
      <c r="F168" s="170">
        <v>6</v>
      </c>
      <c r="G168" s="159">
        <f t="shared" si="78"/>
        <v>7990908</v>
      </c>
      <c r="H168" s="160"/>
      <c r="I168" s="161">
        <f t="shared" si="79"/>
        <v>0</v>
      </c>
      <c r="J168" s="162">
        <v>4</v>
      </c>
      <c r="K168" s="161">
        <f t="shared" si="80"/>
        <v>8927272</v>
      </c>
      <c r="L168" s="163"/>
      <c r="M168" s="161">
        <f t="shared" si="81"/>
        <v>0</v>
      </c>
      <c r="N168" s="171">
        <f t="shared" si="82"/>
        <v>10</v>
      </c>
      <c r="O168" s="165">
        <f t="shared" si="82"/>
        <v>16918180</v>
      </c>
      <c r="P168" s="165">
        <f t="shared" si="83"/>
        <v>400000</v>
      </c>
      <c r="Q168" s="167"/>
      <c r="R168" s="106"/>
      <c r="S168" s="10">
        <f t="shared" si="84"/>
        <v>1331818</v>
      </c>
      <c r="T168" s="10">
        <f t="shared" si="85"/>
        <v>1931818</v>
      </c>
      <c r="U168" s="10">
        <f t="shared" si="86"/>
        <v>2231818</v>
      </c>
      <c r="V168" s="10">
        <f t="shared" si="87"/>
        <v>431818</v>
      </c>
      <c r="W168" s="112">
        <v>43594</v>
      </c>
      <c r="X168" s="111">
        <v>10000000</v>
      </c>
      <c r="Y168" s="112">
        <v>43651</v>
      </c>
      <c r="Z168" s="111">
        <v>6918180</v>
      </c>
      <c r="AA168" s="1114"/>
      <c r="AB168" s="113"/>
      <c r="AC168" s="113"/>
      <c r="AD168" s="114"/>
      <c r="AE168" s="115">
        <f t="shared" si="89"/>
        <v>16918180</v>
      </c>
      <c r="AF168" s="116">
        <f t="shared" si="88"/>
        <v>0</v>
      </c>
      <c r="AG168" s="831"/>
      <c r="AH168" s="19"/>
      <c r="AI168" s="19"/>
      <c r="AJ168" s="19"/>
    </row>
    <row r="169" spans="1:36" ht="23.25" x14ac:dyDescent="0.35">
      <c r="A169" s="168">
        <f t="shared" si="91"/>
        <v>9</v>
      </c>
      <c r="B169" s="154">
        <v>43593</v>
      </c>
      <c r="C169" s="173">
        <f>+C168+1</f>
        <v>540</v>
      </c>
      <c r="D169" s="156" t="s">
        <v>229</v>
      </c>
      <c r="E169" s="157" t="s">
        <v>88</v>
      </c>
      <c r="F169" s="170">
        <v>2</v>
      </c>
      <c r="G169" s="159">
        <f t="shared" si="78"/>
        <v>2663636</v>
      </c>
      <c r="H169" s="160"/>
      <c r="I169" s="161">
        <f t="shared" si="79"/>
        <v>0</v>
      </c>
      <c r="J169" s="162">
        <v>2</v>
      </c>
      <c r="K169" s="161">
        <f t="shared" si="80"/>
        <v>4463636</v>
      </c>
      <c r="L169" s="163"/>
      <c r="M169" s="161">
        <f t="shared" si="81"/>
        <v>0</v>
      </c>
      <c r="N169" s="171">
        <f t="shared" si="82"/>
        <v>4</v>
      </c>
      <c r="O169" s="165">
        <f t="shared" si="82"/>
        <v>7127272</v>
      </c>
      <c r="P169" s="165">
        <f t="shared" si="83"/>
        <v>160000</v>
      </c>
      <c r="Q169" s="167"/>
      <c r="R169" s="11"/>
      <c r="S169" s="10">
        <f t="shared" si="84"/>
        <v>1331818</v>
      </c>
      <c r="T169" s="10">
        <f t="shared" si="85"/>
        <v>1931818</v>
      </c>
      <c r="U169" s="10">
        <f t="shared" si="86"/>
        <v>2231818</v>
      </c>
      <c r="V169" s="10">
        <f t="shared" si="87"/>
        <v>431818</v>
      </c>
      <c r="W169" s="112">
        <v>43595</v>
      </c>
      <c r="X169" s="111">
        <v>7127272</v>
      </c>
      <c r="Y169" s="110"/>
      <c r="Z169" s="111"/>
      <c r="AA169" s="1114"/>
      <c r="AB169" s="113"/>
      <c r="AC169" s="113"/>
      <c r="AD169" s="114"/>
      <c r="AE169" s="115">
        <f t="shared" si="89"/>
        <v>7127272</v>
      </c>
      <c r="AF169" s="116">
        <f t="shared" si="88"/>
        <v>0</v>
      </c>
      <c r="AG169" s="19"/>
      <c r="AH169" s="19"/>
      <c r="AI169" s="19"/>
      <c r="AJ169" s="19"/>
    </row>
    <row r="170" spans="1:36" ht="23.25" x14ac:dyDescent="0.35">
      <c r="A170" s="168">
        <f t="shared" si="91"/>
        <v>10</v>
      </c>
      <c r="B170" s="154">
        <v>43593</v>
      </c>
      <c r="C170" s="173">
        <f>+C169+1</f>
        <v>541</v>
      </c>
      <c r="D170" s="156" t="s">
        <v>101</v>
      </c>
      <c r="E170" s="157" t="s">
        <v>88</v>
      </c>
      <c r="F170" s="170">
        <v>3</v>
      </c>
      <c r="G170" s="159">
        <f t="shared" si="78"/>
        <v>3995454</v>
      </c>
      <c r="H170" s="160"/>
      <c r="I170" s="161">
        <f t="shared" si="79"/>
        <v>0</v>
      </c>
      <c r="J170" s="162">
        <v>2</v>
      </c>
      <c r="K170" s="161">
        <f t="shared" si="80"/>
        <v>4463636</v>
      </c>
      <c r="L170" s="163">
        <v>1</v>
      </c>
      <c r="M170" s="161">
        <f t="shared" si="81"/>
        <v>431818</v>
      </c>
      <c r="N170" s="171">
        <f t="shared" si="82"/>
        <v>6</v>
      </c>
      <c r="O170" s="165">
        <f t="shared" si="82"/>
        <v>8890908</v>
      </c>
      <c r="P170" s="165">
        <f t="shared" si="83"/>
        <v>240000</v>
      </c>
      <c r="Q170" s="167"/>
      <c r="R170" s="11"/>
      <c r="S170" s="10">
        <f t="shared" si="84"/>
        <v>1331818</v>
      </c>
      <c r="T170" s="10">
        <f t="shared" si="85"/>
        <v>1931818</v>
      </c>
      <c r="U170" s="10">
        <f t="shared" si="86"/>
        <v>2231818</v>
      </c>
      <c r="V170" s="10">
        <f t="shared" si="87"/>
        <v>431818</v>
      </c>
      <c r="W170" s="112">
        <v>43598</v>
      </c>
      <c r="X170" s="111">
        <v>8890908</v>
      </c>
      <c r="Y170" s="110"/>
      <c r="Z170" s="111"/>
      <c r="AA170" s="1114"/>
      <c r="AB170" s="113"/>
      <c r="AC170" s="113"/>
      <c r="AD170" s="114"/>
      <c r="AE170" s="115">
        <f t="shared" si="89"/>
        <v>8890908</v>
      </c>
      <c r="AF170" s="116">
        <f t="shared" si="88"/>
        <v>0</v>
      </c>
      <c r="AG170" s="19"/>
      <c r="AH170" s="19"/>
      <c r="AI170" s="19"/>
      <c r="AJ170" s="19"/>
    </row>
    <row r="171" spans="1:36" ht="24" thickBot="1" x14ac:dyDescent="0.4">
      <c r="A171" s="168"/>
      <c r="B171" s="188"/>
      <c r="C171" s="173"/>
      <c r="D171" s="174"/>
      <c r="E171" s="157"/>
      <c r="F171" s="170"/>
      <c r="G171" s="170"/>
      <c r="H171" s="170"/>
      <c r="I171" s="170"/>
      <c r="J171" s="170"/>
      <c r="K171" s="170"/>
      <c r="L171" s="170"/>
      <c r="M171" s="170"/>
      <c r="N171" s="1129"/>
      <c r="O171" s="165"/>
      <c r="P171" s="165">
        <f t="shared" si="83"/>
        <v>0</v>
      </c>
      <c r="Q171" s="167"/>
      <c r="R171" s="11"/>
      <c r="S171" s="11"/>
      <c r="T171" s="11"/>
      <c r="U171" s="11"/>
      <c r="V171" s="11"/>
      <c r="W171" s="112"/>
      <c r="X171" s="111"/>
      <c r="Y171" s="110"/>
      <c r="Z171" s="111"/>
      <c r="AA171" s="1114"/>
      <c r="AB171" s="113"/>
      <c r="AC171" s="113"/>
      <c r="AD171" s="114"/>
      <c r="AE171" s="115">
        <f t="shared" si="89"/>
        <v>0</v>
      </c>
      <c r="AF171" s="116">
        <f t="shared" si="88"/>
        <v>0</v>
      </c>
      <c r="AG171" s="19"/>
      <c r="AH171" s="19"/>
      <c r="AI171" s="19"/>
      <c r="AJ171" s="19"/>
    </row>
    <row r="172" spans="1:36" ht="24" thickBot="1" x14ac:dyDescent="0.4">
      <c r="A172" s="2787" t="s">
        <v>60</v>
      </c>
      <c r="B172" s="2788"/>
      <c r="C172" s="2788"/>
      <c r="D172" s="2788"/>
      <c r="E172" s="2788"/>
      <c r="F172" s="175">
        <f t="shared" ref="F172:P172" si="92">SUM(F161:F171)</f>
        <v>47</v>
      </c>
      <c r="G172" s="175">
        <f t="shared" si="92"/>
        <v>62595446</v>
      </c>
      <c r="H172" s="175">
        <f t="shared" si="92"/>
        <v>1</v>
      </c>
      <c r="I172" s="175">
        <f t="shared" si="92"/>
        <v>1931818</v>
      </c>
      <c r="J172" s="175">
        <f t="shared" si="92"/>
        <v>31</v>
      </c>
      <c r="K172" s="175">
        <f t="shared" si="92"/>
        <v>69186358</v>
      </c>
      <c r="L172" s="175">
        <f t="shared" si="92"/>
        <v>7</v>
      </c>
      <c r="M172" s="175">
        <f t="shared" si="92"/>
        <v>3022726</v>
      </c>
      <c r="N172" s="175">
        <f t="shared" si="92"/>
        <v>86</v>
      </c>
      <c r="O172" s="175">
        <f t="shared" si="92"/>
        <v>136736348</v>
      </c>
      <c r="P172" s="175">
        <f t="shared" si="92"/>
        <v>3440000</v>
      </c>
      <c r="Q172" s="176"/>
      <c r="R172" s="11"/>
      <c r="S172" s="11"/>
      <c r="T172" s="11"/>
      <c r="U172" s="11"/>
      <c r="V172" s="11"/>
      <c r="W172" s="112"/>
      <c r="X172" s="111"/>
      <c r="Y172" s="110"/>
      <c r="Z172" s="111"/>
      <c r="AA172" s="1114"/>
      <c r="AB172" s="113"/>
      <c r="AC172" s="113"/>
      <c r="AD172" s="114"/>
      <c r="AE172" s="1218">
        <f>SUM(AE160:AE171)</f>
        <v>136736348</v>
      </c>
      <c r="AF172" s="116">
        <f t="shared" si="88"/>
        <v>0</v>
      </c>
      <c r="AG172" s="19"/>
      <c r="AH172" s="19"/>
      <c r="AI172" s="19"/>
      <c r="AJ172" s="19"/>
    </row>
    <row r="173" spans="1:36" ht="23.25" x14ac:dyDescent="0.35">
      <c r="A173" s="12" t="s">
        <v>61</v>
      </c>
      <c r="F173" s="20"/>
      <c r="P173" s="177"/>
      <c r="R173" s="11"/>
      <c r="S173" s="11"/>
      <c r="T173" s="11"/>
      <c r="U173" s="11"/>
      <c r="V173" s="11"/>
      <c r="W173" s="12"/>
      <c r="X173" s="12"/>
      <c r="Y173" s="22"/>
      <c r="Z173" s="22"/>
      <c r="AA173" s="1121"/>
      <c r="AB173" s="22"/>
      <c r="AC173" s="33"/>
      <c r="AF173" s="116"/>
      <c r="AG173" s="19"/>
      <c r="AH173" s="19"/>
      <c r="AI173" s="19"/>
      <c r="AJ173" s="19"/>
    </row>
    <row r="174" spans="1:36" ht="23.25" customHeight="1" x14ac:dyDescent="0.25">
      <c r="C174" s="253"/>
      <c r="D174" s="279"/>
      <c r="F174" s="178"/>
      <c r="G174" s="179"/>
      <c r="H174" s="178"/>
      <c r="I174" s="180"/>
      <c r="J174" s="178"/>
      <c r="K174" s="179"/>
      <c r="L174" s="178"/>
      <c r="N174" s="20"/>
      <c r="O174" s="2861" t="s">
        <v>62</v>
      </c>
      <c r="P174" s="2861"/>
      <c r="Q174" s="2861"/>
      <c r="R174" s="11"/>
      <c r="S174" s="11"/>
      <c r="T174" s="11"/>
      <c r="U174" s="11"/>
      <c r="V174" s="11"/>
      <c r="W174" s="12"/>
      <c r="X174" s="12"/>
      <c r="AG174" s="19"/>
      <c r="AH174" s="19"/>
      <c r="AI174" s="19"/>
      <c r="AJ174" s="19"/>
    </row>
    <row r="175" spans="1:36" ht="21" customHeight="1" x14ac:dyDescent="0.25">
      <c r="F175" s="1135"/>
      <c r="H175" s="1135"/>
      <c r="J175" s="1135"/>
      <c r="L175" s="1135"/>
      <c r="N175" s="1135"/>
      <c r="O175" s="1135"/>
      <c r="P175" s="1135"/>
      <c r="Q175" s="1135"/>
      <c r="R175" s="11"/>
      <c r="S175" s="11"/>
      <c r="T175" s="11"/>
      <c r="U175" s="11"/>
      <c r="V175" s="11"/>
      <c r="W175" s="12"/>
      <c r="X175" s="12"/>
      <c r="AG175" s="19"/>
      <c r="AH175" s="19"/>
      <c r="AI175" s="19"/>
      <c r="AJ175" s="19"/>
    </row>
    <row r="176" spans="1:36" ht="18.75" customHeight="1" x14ac:dyDescent="0.25">
      <c r="F176" s="182"/>
      <c r="H176" s="182"/>
      <c r="J176" s="182"/>
      <c r="L176" s="182"/>
      <c r="N176" s="12"/>
      <c r="O176" s="145"/>
      <c r="P176" s="145"/>
      <c r="Q176" s="145"/>
      <c r="R176" s="11"/>
      <c r="S176" s="11"/>
      <c r="T176" s="11"/>
      <c r="U176" s="11"/>
      <c r="V176" s="11"/>
      <c r="W176" s="12"/>
      <c r="X176" s="12"/>
      <c r="AG176" s="19"/>
      <c r="AH176" s="19"/>
      <c r="AI176" s="19"/>
      <c r="AJ176" s="19"/>
    </row>
    <row r="177" spans="1:36" ht="15.75" x14ac:dyDescent="0.25">
      <c r="N177" s="12"/>
      <c r="O177" s="145"/>
      <c r="P177" s="145"/>
      <c r="Q177" s="145"/>
      <c r="R177" s="11"/>
      <c r="S177" s="11"/>
      <c r="T177" s="11"/>
      <c r="U177" s="11"/>
      <c r="V177" s="11"/>
      <c r="AG177" s="19"/>
      <c r="AH177" s="19"/>
      <c r="AI177" s="19"/>
      <c r="AJ177" s="19"/>
    </row>
    <row r="178" spans="1:36" ht="15.75" customHeight="1" x14ac:dyDescent="0.25">
      <c r="N178" s="12"/>
      <c r="O178" s="2862" t="s">
        <v>63</v>
      </c>
      <c r="P178" s="2862"/>
      <c r="Q178" s="2862"/>
      <c r="R178" s="11"/>
      <c r="S178" s="11"/>
      <c r="T178" s="11"/>
      <c r="U178" s="11"/>
      <c r="V178" s="11"/>
      <c r="AG178" s="19"/>
      <c r="AH178" s="19"/>
      <c r="AI178" s="19"/>
      <c r="AJ178" s="19"/>
    </row>
    <row r="179" spans="1:36" ht="15.75" customHeight="1" x14ac:dyDescent="0.25">
      <c r="N179" s="12"/>
      <c r="O179" s="2861" t="s">
        <v>64</v>
      </c>
      <c r="P179" s="2861"/>
      <c r="Q179" s="2861"/>
      <c r="R179" s="11"/>
      <c r="S179" s="11"/>
      <c r="T179" s="11"/>
      <c r="U179" s="11"/>
      <c r="V179" s="11"/>
      <c r="AG179" s="19"/>
      <c r="AH179" s="19"/>
      <c r="AI179" s="19"/>
      <c r="AJ179" s="19"/>
    </row>
    <row r="180" spans="1:36" ht="18.75" x14ac:dyDescent="0.3">
      <c r="A180" s="1"/>
      <c r="B180" s="57"/>
      <c r="C180" s="1132"/>
      <c r="D180" s="58"/>
      <c r="E180" s="4"/>
      <c r="F180" s="5"/>
      <c r="G180" s="6"/>
      <c r="H180" s="7"/>
      <c r="I180" s="8"/>
      <c r="J180" s="59"/>
      <c r="K180" s="8"/>
      <c r="L180" s="60"/>
      <c r="M180" s="8"/>
      <c r="N180" s="9"/>
      <c r="O180" s="10"/>
      <c r="P180" s="10"/>
      <c r="Q180" s="10"/>
      <c r="R180" s="11"/>
      <c r="S180" s="10"/>
      <c r="T180" s="10"/>
      <c r="U180" s="10"/>
      <c r="V180" s="10"/>
      <c r="AG180" s="19"/>
      <c r="AH180" s="19"/>
      <c r="AI180" s="19"/>
      <c r="AJ180" s="19"/>
    </row>
    <row r="181" spans="1:36" ht="26.25" x14ac:dyDescent="0.3">
      <c r="A181" s="13" t="s">
        <v>0</v>
      </c>
      <c r="B181" s="13" t="s">
        <v>230</v>
      </c>
      <c r="C181" s="144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4"/>
      <c r="O181" s="183" t="s">
        <v>66</v>
      </c>
      <c r="P181" s="2839" t="s">
        <v>2</v>
      </c>
      <c r="Q181" s="2839"/>
      <c r="R181" s="11"/>
      <c r="S181" s="10"/>
      <c r="T181" s="10"/>
      <c r="U181" s="10"/>
      <c r="V181" s="10"/>
      <c r="AG181" s="19"/>
      <c r="AH181" s="19"/>
      <c r="AI181" s="19"/>
      <c r="AJ181" s="19"/>
    </row>
    <row r="182" spans="1:36" ht="21" x14ac:dyDescent="0.3">
      <c r="A182" s="13" t="s">
        <v>3</v>
      </c>
      <c r="B182" s="13" t="s">
        <v>4</v>
      </c>
      <c r="C182" s="144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4"/>
      <c r="O182" s="184"/>
      <c r="P182" s="145"/>
      <c r="Q182" s="145"/>
      <c r="R182" s="11"/>
      <c r="S182" s="10"/>
      <c r="T182" s="10"/>
      <c r="U182" s="10"/>
      <c r="V182" s="10"/>
      <c r="AG182" s="19"/>
      <c r="AH182" s="19"/>
      <c r="AI182" s="19"/>
      <c r="AJ182" s="19"/>
    </row>
    <row r="183" spans="1:36" ht="24.75" customHeight="1" x14ac:dyDescent="0.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4"/>
      <c r="O183" s="14"/>
      <c r="P183" s="145"/>
      <c r="Q183" s="145"/>
      <c r="R183" s="432"/>
      <c r="S183" s="278"/>
      <c r="T183" s="278"/>
      <c r="U183" s="278"/>
      <c r="V183" s="278"/>
      <c r="AG183" s="19"/>
      <c r="AH183" s="19"/>
      <c r="AI183" s="19"/>
      <c r="AJ183" s="19"/>
    </row>
    <row r="184" spans="1:36" ht="25.5" customHeight="1" x14ac:dyDescent="0.3">
      <c r="A184" s="13" t="s">
        <v>5</v>
      </c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4"/>
      <c r="O184" s="14"/>
      <c r="P184" s="145"/>
      <c r="Q184" s="145"/>
      <c r="R184" s="11"/>
      <c r="S184" s="10"/>
      <c r="T184" s="10"/>
      <c r="U184" s="10"/>
      <c r="V184" s="10"/>
      <c r="AG184" s="19"/>
      <c r="AH184" s="19"/>
      <c r="AI184" s="19"/>
      <c r="AJ184" s="19"/>
    </row>
    <row r="185" spans="1:36" ht="24" customHeight="1" x14ac:dyDescent="0.3">
      <c r="A185" s="13" t="s">
        <v>6</v>
      </c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4"/>
      <c r="O185" s="14"/>
      <c r="P185" s="145"/>
      <c r="Q185" s="145"/>
      <c r="R185" s="11"/>
      <c r="S185" s="10"/>
      <c r="T185" s="10"/>
      <c r="U185" s="10"/>
      <c r="V185" s="10"/>
      <c r="AG185" s="19"/>
      <c r="AH185" s="19"/>
      <c r="AI185" s="19"/>
      <c r="AJ185" s="19"/>
    </row>
    <row r="186" spans="1:36" ht="18.75" x14ac:dyDescent="0.3">
      <c r="A186" s="13" t="s">
        <v>7</v>
      </c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4"/>
      <c r="O186" s="14"/>
      <c r="P186" s="145"/>
      <c r="Q186" s="145"/>
      <c r="R186" s="11"/>
      <c r="S186" s="10"/>
      <c r="T186" s="10"/>
      <c r="U186" s="10"/>
      <c r="V186" s="10"/>
      <c r="AG186" s="19"/>
      <c r="AH186" s="19"/>
      <c r="AI186" s="19"/>
      <c r="AJ186" s="19"/>
    </row>
    <row r="187" spans="1:36" ht="24" customHeight="1" thickBot="1" x14ac:dyDescent="0.35">
      <c r="A187" s="13" t="s">
        <v>8</v>
      </c>
      <c r="B187" s="13"/>
      <c r="C187" s="13"/>
      <c r="D187" s="13"/>
      <c r="E187" s="13"/>
      <c r="F187" s="13"/>
      <c r="G187" s="147"/>
      <c r="H187" s="147"/>
      <c r="I187" s="13"/>
      <c r="J187" s="13"/>
      <c r="K187" s="13"/>
      <c r="L187" s="13"/>
      <c r="M187" s="13"/>
      <c r="N187" s="148"/>
      <c r="O187" s="148"/>
      <c r="P187" s="2800" t="s">
        <v>86</v>
      </c>
      <c r="Q187" s="2800"/>
      <c r="R187" s="11"/>
      <c r="S187" s="10"/>
      <c r="T187" s="10"/>
      <c r="U187" s="10"/>
      <c r="V187" s="10"/>
      <c r="W187" s="2856" t="s">
        <v>107</v>
      </c>
      <c r="X187" s="2856"/>
      <c r="Y187" s="2856"/>
      <c r="Z187" s="2856"/>
      <c r="AA187" s="2856"/>
      <c r="AB187" s="2856"/>
      <c r="AC187" s="2856"/>
      <c r="AD187" s="2856"/>
      <c r="AE187" s="2856"/>
      <c r="AF187" s="2856"/>
      <c r="AG187" s="19"/>
      <c r="AH187" s="19"/>
      <c r="AI187" s="19"/>
      <c r="AJ187" s="19"/>
    </row>
    <row r="188" spans="1:36" ht="18.75" customHeight="1" thickBot="1" x14ac:dyDescent="0.3">
      <c r="A188" s="2841" t="s">
        <v>10</v>
      </c>
      <c r="B188" s="2844" t="s">
        <v>11</v>
      </c>
      <c r="C188" s="428" t="s">
        <v>10</v>
      </c>
      <c r="D188" s="2844" t="s">
        <v>13</v>
      </c>
      <c r="E188" s="2844" t="s">
        <v>14</v>
      </c>
      <c r="F188" s="2847" t="s">
        <v>15</v>
      </c>
      <c r="G188" s="2848"/>
      <c r="H188" s="2848"/>
      <c r="I188" s="2848"/>
      <c r="J188" s="2848"/>
      <c r="K188" s="2848"/>
      <c r="L188" s="2848"/>
      <c r="M188" s="2849"/>
      <c r="N188" s="2850" t="s">
        <v>16</v>
      </c>
      <c r="O188" s="2850" t="s">
        <v>17</v>
      </c>
      <c r="P188" s="2850" t="s">
        <v>18</v>
      </c>
      <c r="Q188" s="151" t="s">
        <v>19</v>
      </c>
      <c r="R188" s="11"/>
      <c r="S188" s="10"/>
      <c r="T188" s="10"/>
      <c r="U188" s="10"/>
      <c r="V188" s="10"/>
      <c r="W188" s="2856" t="s">
        <v>108</v>
      </c>
      <c r="X188" s="2856" t="s">
        <v>109</v>
      </c>
      <c r="Y188" s="2856" t="s">
        <v>108</v>
      </c>
      <c r="Z188" s="2856" t="s">
        <v>110</v>
      </c>
      <c r="AA188" s="2940" t="s">
        <v>108</v>
      </c>
      <c r="AB188" s="2853" t="s">
        <v>111</v>
      </c>
      <c r="AC188" s="2856" t="s">
        <v>108</v>
      </c>
      <c r="AD188" s="2853" t="s">
        <v>112</v>
      </c>
      <c r="AE188" s="2854" t="s">
        <v>113</v>
      </c>
      <c r="AF188" s="2855" t="s">
        <v>114</v>
      </c>
    </row>
    <row r="189" spans="1:36" ht="18.75" customHeight="1" thickBot="1" x14ac:dyDescent="0.3">
      <c r="A189" s="2842"/>
      <c r="B189" s="2845"/>
      <c r="C189" s="429" t="s">
        <v>208</v>
      </c>
      <c r="D189" s="2845"/>
      <c r="E189" s="2845"/>
      <c r="F189" s="2858" t="s">
        <v>20</v>
      </c>
      <c r="G189" s="2858"/>
      <c r="H189" s="2858" t="s">
        <v>21</v>
      </c>
      <c r="I189" s="2858"/>
      <c r="J189" s="2858" t="s">
        <v>22</v>
      </c>
      <c r="K189" s="2858"/>
      <c r="L189" s="2858" t="s">
        <v>23</v>
      </c>
      <c r="M189" s="2858"/>
      <c r="N189" s="2851"/>
      <c r="O189" s="2851"/>
      <c r="P189" s="2851"/>
      <c r="Q189" s="2859" t="s">
        <v>24</v>
      </c>
      <c r="R189" s="11"/>
      <c r="S189" s="10"/>
      <c r="T189" s="10"/>
      <c r="U189" s="10"/>
      <c r="V189" s="10"/>
      <c r="W189" s="2856"/>
      <c r="X189" s="2856"/>
      <c r="Y189" s="2856"/>
      <c r="Z189" s="2856"/>
      <c r="AA189" s="2940"/>
      <c r="AB189" s="2853"/>
      <c r="AC189" s="2856"/>
      <c r="AD189" s="2853"/>
      <c r="AE189" s="2854"/>
      <c r="AF189" s="2855"/>
    </row>
    <row r="190" spans="1:36" ht="26.25" customHeight="1" thickBot="1" x14ac:dyDescent="0.3">
      <c r="A190" s="2843"/>
      <c r="B190" s="2846"/>
      <c r="C190" s="430" t="s">
        <v>209</v>
      </c>
      <c r="D190" s="2846"/>
      <c r="E190" s="2846"/>
      <c r="F190" s="1136" t="s">
        <v>25</v>
      </c>
      <c r="G190" s="1136" t="s">
        <v>26</v>
      </c>
      <c r="H190" s="1136" t="s">
        <v>25</v>
      </c>
      <c r="I190" s="1136" t="s">
        <v>26</v>
      </c>
      <c r="J190" s="1136" t="s">
        <v>25</v>
      </c>
      <c r="K190" s="1136" t="s">
        <v>26</v>
      </c>
      <c r="L190" s="1136" t="s">
        <v>25</v>
      </c>
      <c r="M190" s="1136" t="s">
        <v>26</v>
      </c>
      <c r="N190" s="2852"/>
      <c r="O190" s="2852"/>
      <c r="P190" s="2852"/>
      <c r="Q190" s="2860"/>
      <c r="R190" s="11"/>
      <c r="S190" s="10"/>
      <c r="T190" s="10"/>
      <c r="U190" s="10"/>
      <c r="V190" s="10"/>
      <c r="W190" s="728"/>
      <c r="X190" s="728"/>
      <c r="Y190" s="444"/>
      <c r="Z190" s="444"/>
      <c r="AA190" s="1123"/>
      <c r="AB190" s="444"/>
      <c r="AC190" s="444"/>
      <c r="AD190" s="444"/>
      <c r="AE190" s="444"/>
      <c r="AF190" s="444"/>
    </row>
    <row r="191" spans="1:36" ht="18.75" customHeight="1" x14ac:dyDescent="0.35">
      <c r="A191" s="153">
        <v>1</v>
      </c>
      <c r="B191" s="154">
        <v>43594</v>
      </c>
      <c r="C191" s="173">
        <v>542</v>
      </c>
      <c r="D191" s="156" t="s">
        <v>40</v>
      </c>
      <c r="E191" s="157" t="s">
        <v>31</v>
      </c>
      <c r="F191" s="158">
        <v>4</v>
      </c>
      <c r="G191" s="159">
        <f t="shared" ref="G191:G215" si="93">+F191*S191</f>
        <v>5327272</v>
      </c>
      <c r="H191" s="160"/>
      <c r="I191" s="161">
        <f t="shared" ref="I191:I215" si="94">+H191*T191</f>
        <v>0</v>
      </c>
      <c r="J191" s="162">
        <v>2</v>
      </c>
      <c r="K191" s="161">
        <f t="shared" ref="K191:K215" si="95">+J191*U191</f>
        <v>4463636</v>
      </c>
      <c r="L191" s="163">
        <v>1</v>
      </c>
      <c r="M191" s="161">
        <f t="shared" ref="M191:M215" si="96">+L191*V191</f>
        <v>431818</v>
      </c>
      <c r="N191" s="1129">
        <f t="shared" ref="N191:O215" si="97">+L191+J191+H191+F191</f>
        <v>7</v>
      </c>
      <c r="O191" s="165">
        <f t="shared" si="97"/>
        <v>10222726</v>
      </c>
      <c r="P191" s="165">
        <f t="shared" ref="P191:P216" si="98">+N191*40000</f>
        <v>280000</v>
      </c>
      <c r="Q191" s="167"/>
      <c r="R191" s="11"/>
      <c r="S191" s="10">
        <f t="shared" ref="S191:S215" si="99">1331818</f>
        <v>1331818</v>
      </c>
      <c r="T191" s="10">
        <f t="shared" ref="T191:T215" si="100">1931818</f>
        <v>1931818</v>
      </c>
      <c r="U191" s="10">
        <f t="shared" ref="U191:U215" si="101">2231818</f>
        <v>2231818</v>
      </c>
      <c r="V191" s="10">
        <f t="shared" ref="V191:V215" si="102">431818</f>
        <v>431818</v>
      </c>
      <c r="W191" s="112">
        <v>43591</v>
      </c>
      <c r="X191" s="111">
        <v>10222726</v>
      </c>
      <c r="Y191" s="112"/>
      <c r="Z191" s="111"/>
      <c r="AA191" s="1114"/>
      <c r="AB191" s="113"/>
      <c r="AC191" s="113"/>
      <c r="AD191" s="114"/>
      <c r="AE191" s="115">
        <f>X191+Z191+AB191+AD191</f>
        <v>10222726</v>
      </c>
      <c r="AF191" s="116">
        <f t="shared" ref="AF191:AF217" si="103">O191-AE191</f>
        <v>0</v>
      </c>
    </row>
    <row r="192" spans="1:36" ht="18.75" customHeight="1" x14ac:dyDescent="0.35">
      <c r="A192" s="168">
        <f>+A191+1</f>
        <v>2</v>
      </c>
      <c r="B192" s="154">
        <v>43594</v>
      </c>
      <c r="C192" s="173">
        <f>+C191+1</f>
        <v>543</v>
      </c>
      <c r="D192" s="186" t="s">
        <v>80</v>
      </c>
      <c r="E192" s="265" t="s">
        <v>31</v>
      </c>
      <c r="F192" s="158">
        <v>3</v>
      </c>
      <c r="G192" s="159">
        <f t="shared" si="93"/>
        <v>3995454</v>
      </c>
      <c r="H192" s="160"/>
      <c r="I192" s="161">
        <f t="shared" si="94"/>
        <v>0</v>
      </c>
      <c r="J192" s="162">
        <v>1</v>
      </c>
      <c r="K192" s="161">
        <f t="shared" si="95"/>
        <v>2231818</v>
      </c>
      <c r="L192" s="163"/>
      <c r="M192" s="161">
        <f t="shared" si="96"/>
        <v>0</v>
      </c>
      <c r="N192" s="171">
        <f t="shared" si="97"/>
        <v>4</v>
      </c>
      <c r="O192" s="165">
        <f t="shared" si="97"/>
        <v>6227272</v>
      </c>
      <c r="P192" s="165">
        <f t="shared" si="98"/>
        <v>160000</v>
      </c>
      <c r="Q192" s="167"/>
      <c r="R192" s="11"/>
      <c r="S192" s="10">
        <f t="shared" si="99"/>
        <v>1331818</v>
      </c>
      <c r="T192" s="10">
        <f t="shared" si="100"/>
        <v>1931818</v>
      </c>
      <c r="U192" s="10">
        <f t="shared" si="101"/>
        <v>2231818</v>
      </c>
      <c r="V192" s="10">
        <f t="shared" si="102"/>
        <v>431818</v>
      </c>
      <c r="W192" s="112">
        <v>43591</v>
      </c>
      <c r="X192" s="111">
        <v>6230000</v>
      </c>
      <c r="Y192" s="112"/>
      <c r="Z192" s="111"/>
      <c r="AA192" s="1114"/>
      <c r="AB192" s="113"/>
      <c r="AC192" s="113"/>
      <c r="AD192" s="114"/>
      <c r="AE192" s="115">
        <f t="shared" ref="AE192:AE216" si="104">X192+Z192+AB192+AD192</f>
        <v>6230000</v>
      </c>
      <c r="AF192" s="116">
        <f t="shared" si="103"/>
        <v>-2728</v>
      </c>
    </row>
    <row r="193" spans="1:33" ht="18.75" customHeight="1" x14ac:dyDescent="0.35">
      <c r="A193" s="168">
        <f>+A192+1</f>
        <v>3</v>
      </c>
      <c r="B193" s="154">
        <v>43594</v>
      </c>
      <c r="C193" s="173">
        <f t="shared" ref="C193:C198" si="105">+C192+1</f>
        <v>544</v>
      </c>
      <c r="D193" s="186" t="s">
        <v>35</v>
      </c>
      <c r="E193" s="265" t="s">
        <v>31</v>
      </c>
      <c r="F193" s="170">
        <v>3</v>
      </c>
      <c r="G193" s="159">
        <f t="shared" si="93"/>
        <v>3995454</v>
      </c>
      <c r="H193" s="160"/>
      <c r="I193" s="161">
        <f t="shared" si="94"/>
        <v>0</v>
      </c>
      <c r="J193" s="162">
        <v>1</v>
      </c>
      <c r="K193" s="161">
        <f t="shared" si="95"/>
        <v>2231818</v>
      </c>
      <c r="L193" s="163">
        <v>1</v>
      </c>
      <c r="M193" s="161">
        <f t="shared" si="96"/>
        <v>431818</v>
      </c>
      <c r="N193" s="171">
        <f t="shared" si="97"/>
        <v>5</v>
      </c>
      <c r="O193" s="165">
        <f t="shared" si="97"/>
        <v>6659090</v>
      </c>
      <c r="P193" s="165">
        <f t="shared" si="98"/>
        <v>200000</v>
      </c>
      <c r="Q193" s="167"/>
      <c r="R193" s="11"/>
      <c r="S193" s="10">
        <f t="shared" si="99"/>
        <v>1331818</v>
      </c>
      <c r="T193" s="10">
        <f t="shared" si="100"/>
        <v>1931818</v>
      </c>
      <c r="U193" s="10">
        <f t="shared" si="101"/>
        <v>2231818</v>
      </c>
      <c r="V193" s="10">
        <f t="shared" si="102"/>
        <v>431818</v>
      </c>
      <c r="W193" s="112">
        <v>43591</v>
      </c>
      <c r="X193" s="111">
        <v>6659090</v>
      </c>
      <c r="Y193" s="112"/>
      <c r="Z193" s="111"/>
      <c r="AA193" s="112"/>
      <c r="AB193" s="113">
        <v>0</v>
      </c>
      <c r="AC193" s="113"/>
      <c r="AD193" s="114"/>
      <c r="AE193" s="115">
        <f t="shared" si="104"/>
        <v>6659090</v>
      </c>
      <c r="AF193" s="116">
        <f t="shared" si="103"/>
        <v>0</v>
      </c>
    </row>
    <row r="194" spans="1:33" ht="18.75" customHeight="1" x14ac:dyDescent="0.35">
      <c r="A194" s="266">
        <f t="shared" ref="A194:A215" si="106">+A193+1</f>
        <v>4</v>
      </c>
      <c r="B194" s="154">
        <v>43594</v>
      </c>
      <c r="C194" s="173">
        <f t="shared" si="105"/>
        <v>545</v>
      </c>
      <c r="D194" s="267" t="s">
        <v>36</v>
      </c>
      <c r="E194" s="265" t="s">
        <v>31</v>
      </c>
      <c r="F194" s="268">
        <v>4</v>
      </c>
      <c r="G194" s="159">
        <f t="shared" si="93"/>
        <v>5327272</v>
      </c>
      <c r="H194" s="270"/>
      <c r="I194" s="161">
        <f t="shared" si="94"/>
        <v>0</v>
      </c>
      <c r="J194" s="272"/>
      <c r="K194" s="161">
        <f t="shared" si="95"/>
        <v>0</v>
      </c>
      <c r="L194" s="273"/>
      <c r="M194" s="161">
        <f t="shared" si="96"/>
        <v>0</v>
      </c>
      <c r="N194" s="274">
        <f t="shared" si="97"/>
        <v>4</v>
      </c>
      <c r="O194" s="275">
        <f t="shared" si="97"/>
        <v>5327272</v>
      </c>
      <c r="P194" s="275">
        <f t="shared" si="98"/>
        <v>160000</v>
      </c>
      <c r="Q194" s="276"/>
      <c r="R194" s="11"/>
      <c r="S194" s="10">
        <f t="shared" si="99"/>
        <v>1331818</v>
      </c>
      <c r="T194" s="10">
        <f t="shared" si="100"/>
        <v>1931818</v>
      </c>
      <c r="U194" s="10">
        <f t="shared" si="101"/>
        <v>2231818</v>
      </c>
      <c r="V194" s="10">
        <f t="shared" si="102"/>
        <v>431818</v>
      </c>
      <c r="W194" s="112">
        <v>43591</v>
      </c>
      <c r="X194" s="111">
        <v>5327272</v>
      </c>
      <c r="Y194" s="110"/>
      <c r="Z194" s="111"/>
      <c r="AA194" s="1114"/>
      <c r="AB194" s="113"/>
      <c r="AC194" s="113"/>
      <c r="AD194" s="114"/>
      <c r="AE194" s="115">
        <f t="shared" si="104"/>
        <v>5327272</v>
      </c>
      <c r="AF194" s="116">
        <f t="shared" si="103"/>
        <v>0</v>
      </c>
    </row>
    <row r="195" spans="1:33" ht="18.75" customHeight="1" x14ac:dyDescent="0.35">
      <c r="A195" s="168">
        <f t="shared" si="106"/>
        <v>5</v>
      </c>
      <c r="B195" s="154">
        <v>43594</v>
      </c>
      <c r="C195" s="173">
        <f t="shared" si="105"/>
        <v>546</v>
      </c>
      <c r="D195" s="156" t="s">
        <v>41</v>
      </c>
      <c r="E195" s="265" t="s">
        <v>31</v>
      </c>
      <c r="F195" s="170">
        <v>7</v>
      </c>
      <c r="G195" s="159">
        <f t="shared" si="93"/>
        <v>9322726</v>
      </c>
      <c r="H195" s="160"/>
      <c r="I195" s="161">
        <f t="shared" si="94"/>
        <v>0</v>
      </c>
      <c r="J195" s="162"/>
      <c r="K195" s="161">
        <f t="shared" si="95"/>
        <v>0</v>
      </c>
      <c r="L195" s="163"/>
      <c r="M195" s="161">
        <f t="shared" si="96"/>
        <v>0</v>
      </c>
      <c r="N195" s="171">
        <f t="shared" si="97"/>
        <v>7</v>
      </c>
      <c r="O195" s="165">
        <f t="shared" si="97"/>
        <v>9322726</v>
      </c>
      <c r="P195" s="165">
        <f t="shared" si="98"/>
        <v>280000</v>
      </c>
      <c r="Q195" s="167"/>
      <c r="R195" s="11"/>
      <c r="S195" s="10">
        <f t="shared" si="99"/>
        <v>1331818</v>
      </c>
      <c r="T195" s="10">
        <f t="shared" si="100"/>
        <v>1931818</v>
      </c>
      <c r="U195" s="10">
        <f t="shared" si="101"/>
        <v>2231818</v>
      </c>
      <c r="V195" s="10">
        <f t="shared" si="102"/>
        <v>431818</v>
      </c>
      <c r="W195" s="112">
        <v>43591</v>
      </c>
      <c r="X195" s="111">
        <v>9322726</v>
      </c>
      <c r="Y195" s="110"/>
      <c r="Z195" s="111"/>
      <c r="AA195" s="1114"/>
      <c r="AB195" s="113"/>
      <c r="AC195" s="113"/>
      <c r="AD195" s="114"/>
      <c r="AE195" s="115">
        <f t="shared" si="104"/>
        <v>9322726</v>
      </c>
      <c r="AF195" s="116">
        <f t="shared" si="103"/>
        <v>0</v>
      </c>
    </row>
    <row r="196" spans="1:33" ht="18.75" customHeight="1" x14ac:dyDescent="0.35">
      <c r="A196" s="168">
        <f t="shared" si="106"/>
        <v>6</v>
      </c>
      <c r="B196" s="154">
        <v>43594</v>
      </c>
      <c r="C196" s="173">
        <f t="shared" si="105"/>
        <v>547</v>
      </c>
      <c r="D196" s="156" t="s">
        <v>33</v>
      </c>
      <c r="E196" s="265" t="s">
        <v>31</v>
      </c>
      <c r="F196" s="170">
        <v>10</v>
      </c>
      <c r="G196" s="159">
        <f t="shared" si="93"/>
        <v>13318180</v>
      </c>
      <c r="H196" s="160"/>
      <c r="I196" s="161">
        <f t="shared" si="94"/>
        <v>0</v>
      </c>
      <c r="J196" s="162"/>
      <c r="K196" s="161">
        <f t="shared" si="95"/>
        <v>0</v>
      </c>
      <c r="L196" s="163"/>
      <c r="M196" s="161">
        <f t="shared" si="96"/>
        <v>0</v>
      </c>
      <c r="N196" s="171">
        <f t="shared" si="97"/>
        <v>10</v>
      </c>
      <c r="O196" s="165">
        <f t="shared" si="97"/>
        <v>13318180</v>
      </c>
      <c r="P196" s="165">
        <f t="shared" si="98"/>
        <v>400000</v>
      </c>
      <c r="Q196" s="167"/>
      <c r="R196" s="11"/>
      <c r="S196" s="10">
        <f t="shared" si="99"/>
        <v>1331818</v>
      </c>
      <c r="T196" s="10">
        <f t="shared" si="100"/>
        <v>1931818</v>
      </c>
      <c r="U196" s="10">
        <f t="shared" si="101"/>
        <v>2231818</v>
      </c>
      <c r="V196" s="10">
        <f t="shared" si="102"/>
        <v>431818</v>
      </c>
      <c r="W196" s="112">
        <v>43591</v>
      </c>
      <c r="X196" s="111">
        <v>13318180</v>
      </c>
      <c r="Y196" s="110"/>
      <c r="Z196" s="111"/>
      <c r="AA196" s="1114"/>
      <c r="AB196" s="113"/>
      <c r="AC196" s="113"/>
      <c r="AD196" s="114"/>
      <c r="AE196" s="115">
        <f t="shared" si="104"/>
        <v>13318180</v>
      </c>
      <c r="AF196" s="116">
        <f t="shared" si="103"/>
        <v>0</v>
      </c>
    </row>
    <row r="197" spans="1:33" ht="18.75" customHeight="1" x14ac:dyDescent="0.35">
      <c r="A197" s="168">
        <f t="shared" si="106"/>
        <v>7</v>
      </c>
      <c r="B197" s="154">
        <v>43594</v>
      </c>
      <c r="C197" s="173">
        <f t="shared" si="105"/>
        <v>548</v>
      </c>
      <c r="D197" s="156" t="s">
        <v>59</v>
      </c>
      <c r="E197" s="157" t="s">
        <v>57</v>
      </c>
      <c r="F197" s="170">
        <v>4</v>
      </c>
      <c r="G197" s="159">
        <f t="shared" si="93"/>
        <v>5327272</v>
      </c>
      <c r="H197" s="160"/>
      <c r="I197" s="161">
        <f t="shared" si="94"/>
        <v>0</v>
      </c>
      <c r="J197" s="162">
        <v>1</v>
      </c>
      <c r="K197" s="161">
        <f t="shared" si="95"/>
        <v>2231818</v>
      </c>
      <c r="L197" s="163"/>
      <c r="M197" s="161">
        <f t="shared" si="96"/>
        <v>0</v>
      </c>
      <c r="N197" s="171">
        <f t="shared" si="97"/>
        <v>5</v>
      </c>
      <c r="O197" s="165">
        <f t="shared" si="97"/>
        <v>7559090</v>
      </c>
      <c r="P197" s="165">
        <f t="shared" si="98"/>
        <v>200000</v>
      </c>
      <c r="Q197" s="167"/>
      <c r="R197" s="11"/>
      <c r="S197" s="10">
        <f t="shared" si="99"/>
        <v>1331818</v>
      </c>
      <c r="T197" s="10">
        <f t="shared" si="100"/>
        <v>1931818</v>
      </c>
      <c r="U197" s="10">
        <f t="shared" si="101"/>
        <v>2231818</v>
      </c>
      <c r="V197" s="10">
        <f t="shared" si="102"/>
        <v>431818</v>
      </c>
      <c r="W197" s="112">
        <v>43593</v>
      </c>
      <c r="X197" s="111">
        <v>7559090</v>
      </c>
      <c r="Y197" s="110"/>
      <c r="Z197" s="111"/>
      <c r="AA197" s="1114"/>
      <c r="AB197" s="113"/>
      <c r="AC197" s="113"/>
      <c r="AD197" s="114"/>
      <c r="AE197" s="115">
        <f t="shared" si="104"/>
        <v>7559090</v>
      </c>
      <c r="AF197" s="116">
        <f t="shared" si="103"/>
        <v>0</v>
      </c>
    </row>
    <row r="198" spans="1:33" ht="18.75" customHeight="1" x14ac:dyDescent="0.35">
      <c r="A198" s="168">
        <f t="shared" si="106"/>
        <v>8</v>
      </c>
      <c r="B198" s="154">
        <v>43594</v>
      </c>
      <c r="C198" s="173">
        <f t="shared" si="105"/>
        <v>549</v>
      </c>
      <c r="D198" s="156" t="s">
        <v>58</v>
      </c>
      <c r="E198" s="157" t="s">
        <v>57</v>
      </c>
      <c r="F198" s="170">
        <v>3</v>
      </c>
      <c r="G198" s="159">
        <f t="shared" si="93"/>
        <v>3995454</v>
      </c>
      <c r="H198" s="160"/>
      <c r="I198" s="161">
        <f t="shared" si="94"/>
        <v>0</v>
      </c>
      <c r="J198" s="162">
        <v>1</v>
      </c>
      <c r="K198" s="161">
        <f t="shared" si="95"/>
        <v>2231818</v>
      </c>
      <c r="L198" s="163">
        <v>1</v>
      </c>
      <c r="M198" s="161">
        <f t="shared" si="96"/>
        <v>431818</v>
      </c>
      <c r="N198" s="171">
        <f t="shared" si="97"/>
        <v>5</v>
      </c>
      <c r="O198" s="165">
        <f t="shared" si="97"/>
        <v>6659090</v>
      </c>
      <c r="P198" s="165">
        <f t="shared" si="98"/>
        <v>200000</v>
      </c>
      <c r="Q198" s="167"/>
      <c r="R198" s="11"/>
      <c r="S198" s="10">
        <f t="shared" si="99"/>
        <v>1331818</v>
      </c>
      <c r="T198" s="10">
        <f t="shared" si="100"/>
        <v>1931818</v>
      </c>
      <c r="U198" s="10">
        <f t="shared" si="101"/>
        <v>2231818</v>
      </c>
      <c r="V198" s="10">
        <f t="shared" si="102"/>
        <v>431818</v>
      </c>
      <c r="W198" s="112">
        <v>43593</v>
      </c>
      <c r="X198" s="111">
        <v>6659090</v>
      </c>
      <c r="Y198" s="110"/>
      <c r="Z198" s="111"/>
      <c r="AA198" s="1114"/>
      <c r="AB198" s="113"/>
      <c r="AC198" s="113"/>
      <c r="AD198" s="114"/>
      <c r="AE198" s="115">
        <f t="shared" si="104"/>
        <v>6659090</v>
      </c>
      <c r="AF198" s="116">
        <f t="shared" si="103"/>
        <v>0</v>
      </c>
    </row>
    <row r="199" spans="1:33" ht="18.75" customHeight="1" x14ac:dyDescent="0.35">
      <c r="A199" s="168">
        <f t="shared" si="106"/>
        <v>9</v>
      </c>
      <c r="B199" s="154">
        <v>43594</v>
      </c>
      <c r="C199" s="173">
        <f>+C198+1</f>
        <v>550</v>
      </c>
      <c r="D199" s="156" t="s">
        <v>73</v>
      </c>
      <c r="E199" s="157" t="s">
        <v>57</v>
      </c>
      <c r="F199" s="170">
        <v>4</v>
      </c>
      <c r="G199" s="159">
        <f t="shared" si="93"/>
        <v>5327272</v>
      </c>
      <c r="H199" s="160"/>
      <c r="I199" s="161">
        <f t="shared" si="94"/>
        <v>0</v>
      </c>
      <c r="J199" s="162"/>
      <c r="K199" s="161">
        <f t="shared" si="95"/>
        <v>0</v>
      </c>
      <c r="L199" s="163">
        <v>1</v>
      </c>
      <c r="M199" s="161">
        <f t="shared" si="96"/>
        <v>431818</v>
      </c>
      <c r="N199" s="171">
        <f t="shared" si="97"/>
        <v>5</v>
      </c>
      <c r="O199" s="165">
        <f t="shared" si="97"/>
        <v>5759090</v>
      </c>
      <c r="P199" s="165">
        <f t="shared" si="98"/>
        <v>200000</v>
      </c>
      <c r="Q199" s="167"/>
      <c r="R199" s="11"/>
      <c r="S199" s="10">
        <f t="shared" si="99"/>
        <v>1331818</v>
      </c>
      <c r="T199" s="10">
        <f t="shared" si="100"/>
        <v>1931818</v>
      </c>
      <c r="U199" s="10">
        <f t="shared" si="101"/>
        <v>2231818</v>
      </c>
      <c r="V199" s="10">
        <f t="shared" si="102"/>
        <v>431818</v>
      </c>
      <c r="W199" s="112">
        <v>43593</v>
      </c>
      <c r="X199" s="111">
        <v>5759090</v>
      </c>
      <c r="Y199" s="110"/>
      <c r="Z199" s="111"/>
      <c r="AA199" s="1114"/>
      <c r="AB199" s="113"/>
      <c r="AC199" s="113"/>
      <c r="AD199" s="114"/>
      <c r="AE199" s="115">
        <f t="shared" si="104"/>
        <v>5759090</v>
      </c>
      <c r="AF199" s="116">
        <f t="shared" si="103"/>
        <v>0</v>
      </c>
    </row>
    <row r="200" spans="1:33" ht="18.75" customHeight="1" x14ac:dyDescent="0.35">
      <c r="A200" s="168">
        <f t="shared" si="106"/>
        <v>10</v>
      </c>
      <c r="B200" s="154">
        <v>43594</v>
      </c>
      <c r="C200" s="173">
        <f>+C199+1</f>
        <v>551</v>
      </c>
      <c r="D200" s="156" t="s">
        <v>77</v>
      </c>
      <c r="E200" s="157" t="s">
        <v>57</v>
      </c>
      <c r="F200" s="170">
        <v>4</v>
      </c>
      <c r="G200" s="159">
        <f t="shared" si="93"/>
        <v>5327272</v>
      </c>
      <c r="H200" s="160"/>
      <c r="I200" s="161">
        <f t="shared" si="94"/>
        <v>0</v>
      </c>
      <c r="J200" s="162"/>
      <c r="K200" s="161">
        <f t="shared" si="95"/>
        <v>0</v>
      </c>
      <c r="L200" s="163"/>
      <c r="M200" s="161">
        <f t="shared" si="96"/>
        <v>0</v>
      </c>
      <c r="N200" s="171">
        <f t="shared" si="97"/>
        <v>4</v>
      </c>
      <c r="O200" s="165">
        <f t="shared" si="97"/>
        <v>5327272</v>
      </c>
      <c r="P200" s="165">
        <f t="shared" si="98"/>
        <v>160000</v>
      </c>
      <c r="Q200" s="167"/>
      <c r="R200" s="11"/>
      <c r="S200" s="10">
        <f t="shared" si="99"/>
        <v>1331818</v>
      </c>
      <c r="T200" s="10">
        <f t="shared" si="100"/>
        <v>1931818</v>
      </c>
      <c r="U200" s="10">
        <f t="shared" si="101"/>
        <v>2231818</v>
      </c>
      <c r="V200" s="10">
        <f t="shared" si="102"/>
        <v>431818</v>
      </c>
      <c r="W200" s="112">
        <v>43593</v>
      </c>
      <c r="X200" s="111">
        <v>5327272</v>
      </c>
      <c r="Y200" s="110"/>
      <c r="Z200" s="111"/>
      <c r="AA200" s="1114"/>
      <c r="AB200" s="113"/>
      <c r="AC200" s="113"/>
      <c r="AD200" s="114"/>
      <c r="AE200" s="115">
        <f t="shared" si="104"/>
        <v>5327272</v>
      </c>
      <c r="AF200" s="116">
        <f t="shared" si="103"/>
        <v>0</v>
      </c>
    </row>
    <row r="201" spans="1:33" ht="18.75" customHeight="1" x14ac:dyDescent="0.35">
      <c r="A201" s="168">
        <f t="shared" si="106"/>
        <v>11</v>
      </c>
      <c r="B201" s="154">
        <v>43594</v>
      </c>
      <c r="C201" s="173">
        <f t="shared" ref="C201:C215" si="107">+C200+1</f>
        <v>552</v>
      </c>
      <c r="D201" s="156" t="s">
        <v>71</v>
      </c>
      <c r="E201" s="157" t="s">
        <v>57</v>
      </c>
      <c r="F201" s="170">
        <v>3</v>
      </c>
      <c r="G201" s="159">
        <f t="shared" si="93"/>
        <v>3995454</v>
      </c>
      <c r="H201" s="160"/>
      <c r="I201" s="161">
        <f t="shared" si="94"/>
        <v>0</v>
      </c>
      <c r="J201" s="162"/>
      <c r="K201" s="161">
        <f t="shared" si="95"/>
        <v>0</v>
      </c>
      <c r="L201" s="163"/>
      <c r="M201" s="161">
        <f t="shared" si="96"/>
        <v>0</v>
      </c>
      <c r="N201" s="171">
        <f t="shared" si="97"/>
        <v>3</v>
      </c>
      <c r="O201" s="165">
        <f t="shared" si="97"/>
        <v>3995454</v>
      </c>
      <c r="P201" s="165">
        <f t="shared" si="98"/>
        <v>120000</v>
      </c>
      <c r="Q201" s="167"/>
      <c r="R201" s="11"/>
      <c r="S201" s="10">
        <f t="shared" si="99"/>
        <v>1331818</v>
      </c>
      <c r="T201" s="10">
        <f t="shared" si="100"/>
        <v>1931818</v>
      </c>
      <c r="U201" s="10">
        <f t="shared" si="101"/>
        <v>2231818</v>
      </c>
      <c r="V201" s="10">
        <f t="shared" si="102"/>
        <v>431818</v>
      </c>
      <c r="W201" s="112">
        <v>43593</v>
      </c>
      <c r="X201" s="111">
        <v>3995454</v>
      </c>
      <c r="Y201" s="110"/>
      <c r="Z201" s="111"/>
      <c r="AA201" s="1114"/>
      <c r="AB201" s="113"/>
      <c r="AC201" s="113"/>
      <c r="AD201" s="114"/>
      <c r="AE201" s="115">
        <f t="shared" si="104"/>
        <v>3995454</v>
      </c>
      <c r="AF201" s="116">
        <f t="shared" si="103"/>
        <v>0</v>
      </c>
    </row>
    <row r="202" spans="1:33" ht="18.75" customHeight="1" x14ac:dyDescent="0.35">
      <c r="A202" s="168">
        <f t="shared" si="106"/>
        <v>12</v>
      </c>
      <c r="B202" s="154">
        <v>43594</v>
      </c>
      <c r="C202" s="173">
        <f t="shared" si="107"/>
        <v>553</v>
      </c>
      <c r="D202" s="156" t="s">
        <v>42</v>
      </c>
      <c r="E202" s="157" t="s">
        <v>43</v>
      </c>
      <c r="F202" s="170">
        <v>4</v>
      </c>
      <c r="G202" s="159">
        <f t="shared" si="93"/>
        <v>5327272</v>
      </c>
      <c r="H202" s="160"/>
      <c r="I202" s="161">
        <f t="shared" si="94"/>
        <v>0</v>
      </c>
      <c r="J202" s="162"/>
      <c r="K202" s="161">
        <f t="shared" si="95"/>
        <v>0</v>
      </c>
      <c r="L202" s="163"/>
      <c r="M202" s="161">
        <f t="shared" si="96"/>
        <v>0</v>
      </c>
      <c r="N202" s="171">
        <f t="shared" si="97"/>
        <v>4</v>
      </c>
      <c r="O202" s="165">
        <f t="shared" si="97"/>
        <v>5327272</v>
      </c>
      <c r="P202" s="165">
        <f t="shared" si="98"/>
        <v>160000</v>
      </c>
      <c r="Q202" s="167"/>
      <c r="R202" s="11"/>
      <c r="S202" s="10">
        <f t="shared" si="99"/>
        <v>1331818</v>
      </c>
      <c r="T202" s="10">
        <f t="shared" si="100"/>
        <v>1931818</v>
      </c>
      <c r="U202" s="10">
        <f t="shared" si="101"/>
        <v>2231818</v>
      </c>
      <c r="V202" s="10">
        <f t="shared" si="102"/>
        <v>431818</v>
      </c>
      <c r="W202" s="112">
        <v>43593</v>
      </c>
      <c r="X202" s="111">
        <v>5327272</v>
      </c>
      <c r="Y202" s="110"/>
      <c r="Z202" s="111"/>
      <c r="AA202" s="1114"/>
      <c r="AB202" s="113"/>
      <c r="AC202" s="113"/>
      <c r="AD202" s="114"/>
      <c r="AE202" s="115">
        <f t="shared" si="104"/>
        <v>5327272</v>
      </c>
      <c r="AF202" s="116">
        <f t="shared" si="103"/>
        <v>0</v>
      </c>
    </row>
    <row r="203" spans="1:33" ht="18.75" customHeight="1" x14ac:dyDescent="0.35">
      <c r="A203" s="168">
        <f t="shared" si="106"/>
        <v>13</v>
      </c>
      <c r="B203" s="154">
        <v>43594</v>
      </c>
      <c r="C203" s="173">
        <f t="shared" si="107"/>
        <v>554</v>
      </c>
      <c r="D203" s="156" t="s">
        <v>96</v>
      </c>
      <c r="E203" s="157" t="s">
        <v>88</v>
      </c>
      <c r="F203" s="170">
        <v>10</v>
      </c>
      <c r="G203" s="159">
        <f t="shared" si="93"/>
        <v>13318180</v>
      </c>
      <c r="H203" s="160"/>
      <c r="I203" s="161">
        <f t="shared" si="94"/>
        <v>0</v>
      </c>
      <c r="J203" s="162"/>
      <c r="K203" s="161">
        <f t="shared" si="95"/>
        <v>0</v>
      </c>
      <c r="L203" s="163"/>
      <c r="M203" s="161">
        <f t="shared" si="96"/>
        <v>0</v>
      </c>
      <c r="N203" s="171">
        <f t="shared" si="97"/>
        <v>10</v>
      </c>
      <c r="O203" s="165">
        <f t="shared" si="97"/>
        <v>13318180</v>
      </c>
      <c r="P203" s="165">
        <f t="shared" si="98"/>
        <v>400000</v>
      </c>
      <c r="Q203" s="167"/>
      <c r="R203" s="11"/>
      <c r="S203" s="10">
        <f t="shared" si="99"/>
        <v>1331818</v>
      </c>
      <c r="T203" s="10">
        <f t="shared" si="100"/>
        <v>1931818</v>
      </c>
      <c r="U203" s="10">
        <f t="shared" si="101"/>
        <v>2231818</v>
      </c>
      <c r="V203" s="10">
        <f t="shared" si="102"/>
        <v>431818</v>
      </c>
      <c r="W203" s="112"/>
      <c r="X203" s="111"/>
      <c r="Y203" s="110"/>
      <c r="Z203" s="111"/>
      <c r="AA203" s="1114"/>
      <c r="AB203" s="113"/>
      <c r="AC203" s="113"/>
      <c r="AD203" s="114"/>
      <c r="AE203" s="115">
        <f t="shared" si="104"/>
        <v>0</v>
      </c>
      <c r="AF203" s="116">
        <f t="shared" si="103"/>
        <v>13318180</v>
      </c>
      <c r="AG203" s="442" t="s">
        <v>259</v>
      </c>
    </row>
    <row r="204" spans="1:33" ht="18.75" customHeight="1" x14ac:dyDescent="0.35">
      <c r="A204" s="168">
        <f t="shared" si="106"/>
        <v>14</v>
      </c>
      <c r="B204" s="154">
        <v>43594</v>
      </c>
      <c r="C204" s="173">
        <f t="shared" si="107"/>
        <v>555</v>
      </c>
      <c r="D204" s="156" t="s">
        <v>38</v>
      </c>
      <c r="E204" s="157" t="s">
        <v>31</v>
      </c>
      <c r="F204" s="170">
        <v>4</v>
      </c>
      <c r="G204" s="159">
        <f t="shared" si="93"/>
        <v>5327272</v>
      </c>
      <c r="H204" s="160"/>
      <c r="I204" s="161">
        <f t="shared" si="94"/>
        <v>0</v>
      </c>
      <c r="J204" s="162"/>
      <c r="K204" s="161">
        <f t="shared" si="95"/>
        <v>0</v>
      </c>
      <c r="L204" s="163">
        <v>5</v>
      </c>
      <c r="M204" s="161">
        <f t="shared" si="96"/>
        <v>2159090</v>
      </c>
      <c r="N204" s="171">
        <f t="shared" si="97"/>
        <v>9</v>
      </c>
      <c r="O204" s="165">
        <f t="shared" si="97"/>
        <v>7486362</v>
      </c>
      <c r="P204" s="165">
        <f t="shared" si="98"/>
        <v>360000</v>
      </c>
      <c r="Q204" s="167"/>
      <c r="R204" s="11"/>
      <c r="S204" s="10">
        <f t="shared" si="99"/>
        <v>1331818</v>
      </c>
      <c r="T204" s="10">
        <f t="shared" si="100"/>
        <v>1931818</v>
      </c>
      <c r="U204" s="10">
        <f t="shared" si="101"/>
        <v>2231818</v>
      </c>
      <c r="V204" s="10">
        <f t="shared" si="102"/>
        <v>431818</v>
      </c>
      <c r="W204" s="112">
        <v>43593</v>
      </c>
      <c r="X204" s="111">
        <v>7486500</v>
      </c>
      <c r="Y204" s="110"/>
      <c r="Z204" s="111"/>
      <c r="AA204" s="1114"/>
      <c r="AB204" s="113"/>
      <c r="AC204" s="113"/>
      <c r="AD204" s="114"/>
      <c r="AE204" s="115">
        <f t="shared" si="104"/>
        <v>7486500</v>
      </c>
      <c r="AF204" s="116">
        <f t="shared" si="103"/>
        <v>-138</v>
      </c>
    </row>
    <row r="205" spans="1:33" ht="18.75" customHeight="1" x14ac:dyDescent="0.35">
      <c r="A205" s="168">
        <f t="shared" si="106"/>
        <v>15</v>
      </c>
      <c r="B205" s="154">
        <v>43594</v>
      </c>
      <c r="C205" s="173">
        <f t="shared" si="107"/>
        <v>556</v>
      </c>
      <c r="D205" s="156" t="s">
        <v>67</v>
      </c>
      <c r="E205" s="157" t="s">
        <v>31</v>
      </c>
      <c r="F205" s="170">
        <v>2</v>
      </c>
      <c r="G205" s="159">
        <f t="shared" si="93"/>
        <v>2663636</v>
      </c>
      <c r="H205" s="160"/>
      <c r="I205" s="161">
        <f t="shared" si="94"/>
        <v>0</v>
      </c>
      <c r="J205" s="162"/>
      <c r="K205" s="161">
        <f t="shared" si="95"/>
        <v>0</v>
      </c>
      <c r="L205" s="163"/>
      <c r="M205" s="161">
        <f t="shared" si="96"/>
        <v>0</v>
      </c>
      <c r="N205" s="171">
        <f t="shared" si="97"/>
        <v>2</v>
      </c>
      <c r="O205" s="165">
        <f t="shared" si="97"/>
        <v>2663636</v>
      </c>
      <c r="P205" s="165">
        <f t="shared" si="98"/>
        <v>80000</v>
      </c>
      <c r="Q205" s="167"/>
      <c r="R205" s="11"/>
      <c r="S205" s="10">
        <f t="shared" si="99"/>
        <v>1331818</v>
      </c>
      <c r="T205" s="10">
        <f t="shared" si="100"/>
        <v>1931818</v>
      </c>
      <c r="U205" s="10">
        <f t="shared" si="101"/>
        <v>2231818</v>
      </c>
      <c r="V205" s="10">
        <f t="shared" si="102"/>
        <v>431818</v>
      </c>
      <c r="W205" s="112">
        <v>43595</v>
      </c>
      <c r="X205" s="111">
        <v>2663636</v>
      </c>
      <c r="Y205" s="110"/>
      <c r="Z205" s="111"/>
      <c r="AA205" s="1114"/>
      <c r="AB205" s="113"/>
      <c r="AC205" s="113"/>
      <c r="AD205" s="114"/>
      <c r="AE205" s="115">
        <f t="shared" si="104"/>
        <v>2663636</v>
      </c>
      <c r="AF205" s="116">
        <f t="shared" si="103"/>
        <v>0</v>
      </c>
    </row>
    <row r="206" spans="1:33" ht="18.75" customHeight="1" x14ac:dyDescent="0.35">
      <c r="A206" s="168">
        <f t="shared" si="106"/>
        <v>16</v>
      </c>
      <c r="B206" s="154">
        <v>43594</v>
      </c>
      <c r="C206" s="173">
        <f t="shared" si="107"/>
        <v>557</v>
      </c>
      <c r="D206" s="156" t="s">
        <v>45</v>
      </c>
      <c r="E206" s="157" t="s">
        <v>43</v>
      </c>
      <c r="F206" s="170">
        <v>3</v>
      </c>
      <c r="G206" s="159">
        <f t="shared" si="93"/>
        <v>3995454</v>
      </c>
      <c r="H206" s="160"/>
      <c r="I206" s="161">
        <f t="shared" si="94"/>
        <v>0</v>
      </c>
      <c r="J206" s="162"/>
      <c r="K206" s="161">
        <f t="shared" si="95"/>
        <v>0</v>
      </c>
      <c r="L206" s="163"/>
      <c r="M206" s="161">
        <f t="shared" si="96"/>
        <v>0</v>
      </c>
      <c r="N206" s="171">
        <f t="shared" si="97"/>
        <v>3</v>
      </c>
      <c r="O206" s="165">
        <f t="shared" si="97"/>
        <v>3995454</v>
      </c>
      <c r="P206" s="165">
        <f t="shared" si="98"/>
        <v>120000</v>
      </c>
      <c r="Q206" s="167"/>
      <c r="R206" s="11"/>
      <c r="S206" s="10">
        <f t="shared" si="99"/>
        <v>1331818</v>
      </c>
      <c r="T206" s="10">
        <f t="shared" si="100"/>
        <v>1931818</v>
      </c>
      <c r="U206" s="10">
        <f t="shared" si="101"/>
        <v>2231818</v>
      </c>
      <c r="V206" s="10">
        <f t="shared" si="102"/>
        <v>431818</v>
      </c>
      <c r="W206" s="112">
        <v>43593</v>
      </c>
      <c r="X206" s="111">
        <v>3995454</v>
      </c>
      <c r="Y206" s="110"/>
      <c r="Z206" s="111"/>
      <c r="AA206" s="1114"/>
      <c r="AB206" s="113"/>
      <c r="AC206" s="113"/>
      <c r="AD206" s="114"/>
      <c r="AE206" s="115">
        <f t="shared" si="104"/>
        <v>3995454</v>
      </c>
      <c r="AF206" s="116">
        <f t="shared" si="103"/>
        <v>0</v>
      </c>
    </row>
    <row r="207" spans="1:33" ht="18.75" customHeight="1" x14ac:dyDescent="0.35">
      <c r="A207" s="168">
        <f t="shared" si="106"/>
        <v>17</v>
      </c>
      <c r="B207" s="154">
        <v>43594</v>
      </c>
      <c r="C207" s="173">
        <f t="shared" si="107"/>
        <v>558</v>
      </c>
      <c r="D207" s="156" t="s">
        <v>44</v>
      </c>
      <c r="E207" s="157" t="s">
        <v>43</v>
      </c>
      <c r="F207" s="170">
        <v>3</v>
      </c>
      <c r="G207" s="159">
        <f t="shared" si="93"/>
        <v>3995454</v>
      </c>
      <c r="H207" s="160"/>
      <c r="I207" s="161">
        <f t="shared" si="94"/>
        <v>0</v>
      </c>
      <c r="J207" s="162"/>
      <c r="K207" s="161">
        <f t="shared" si="95"/>
        <v>0</v>
      </c>
      <c r="L207" s="163"/>
      <c r="M207" s="161">
        <f t="shared" si="96"/>
        <v>0</v>
      </c>
      <c r="N207" s="171">
        <f t="shared" si="97"/>
        <v>3</v>
      </c>
      <c r="O207" s="165">
        <f t="shared" si="97"/>
        <v>3995454</v>
      </c>
      <c r="P207" s="165">
        <f t="shared" si="98"/>
        <v>120000</v>
      </c>
      <c r="Q207" s="167"/>
      <c r="R207" s="11"/>
      <c r="S207" s="10">
        <f t="shared" si="99"/>
        <v>1331818</v>
      </c>
      <c r="T207" s="10">
        <f t="shared" si="100"/>
        <v>1931818</v>
      </c>
      <c r="U207" s="10">
        <f t="shared" si="101"/>
        <v>2231818</v>
      </c>
      <c r="V207" s="10">
        <f t="shared" si="102"/>
        <v>431818</v>
      </c>
      <c r="W207" s="112">
        <v>43593</v>
      </c>
      <c r="X207" s="111">
        <v>3995454</v>
      </c>
      <c r="Y207" s="110"/>
      <c r="Z207" s="111"/>
      <c r="AA207" s="1114"/>
      <c r="AB207" s="113"/>
      <c r="AC207" s="113"/>
      <c r="AD207" s="114"/>
      <c r="AE207" s="115">
        <f t="shared" si="104"/>
        <v>3995454</v>
      </c>
      <c r="AF207" s="116">
        <f t="shared" si="103"/>
        <v>0</v>
      </c>
    </row>
    <row r="208" spans="1:33" ht="18.75" customHeight="1" x14ac:dyDescent="0.35">
      <c r="A208" s="168">
        <f t="shared" si="106"/>
        <v>18</v>
      </c>
      <c r="B208" s="154">
        <v>43594</v>
      </c>
      <c r="C208" s="173">
        <f t="shared" si="107"/>
        <v>559</v>
      </c>
      <c r="D208" s="156" t="s">
        <v>67</v>
      </c>
      <c r="E208" s="157" t="s">
        <v>43</v>
      </c>
      <c r="F208" s="170">
        <v>4</v>
      </c>
      <c r="G208" s="159">
        <f t="shared" si="93"/>
        <v>5327272</v>
      </c>
      <c r="H208" s="160"/>
      <c r="I208" s="161">
        <f t="shared" si="94"/>
        <v>0</v>
      </c>
      <c r="J208" s="162"/>
      <c r="K208" s="161">
        <f t="shared" si="95"/>
        <v>0</v>
      </c>
      <c r="L208" s="163"/>
      <c r="M208" s="161">
        <f t="shared" si="96"/>
        <v>0</v>
      </c>
      <c r="N208" s="171">
        <f t="shared" si="97"/>
        <v>4</v>
      </c>
      <c r="O208" s="165">
        <f t="shared" si="97"/>
        <v>5327272</v>
      </c>
      <c r="P208" s="165">
        <f t="shared" si="98"/>
        <v>160000</v>
      </c>
      <c r="Q208" s="167"/>
      <c r="R208" s="11"/>
      <c r="S208" s="10">
        <f t="shared" si="99"/>
        <v>1331818</v>
      </c>
      <c r="T208" s="10">
        <f t="shared" si="100"/>
        <v>1931818</v>
      </c>
      <c r="U208" s="10">
        <f t="shared" si="101"/>
        <v>2231818</v>
      </c>
      <c r="V208" s="10">
        <f t="shared" si="102"/>
        <v>431818</v>
      </c>
      <c r="W208" s="112">
        <v>43592</v>
      </c>
      <c r="X208" s="111">
        <v>5327272</v>
      </c>
      <c r="Y208" s="110"/>
      <c r="Z208" s="111"/>
      <c r="AA208" s="1114"/>
      <c r="AB208" s="113"/>
      <c r="AC208" s="113"/>
      <c r="AD208" s="114"/>
      <c r="AE208" s="115">
        <f t="shared" si="104"/>
        <v>5327272</v>
      </c>
      <c r="AF208" s="116">
        <f t="shared" si="103"/>
        <v>0</v>
      </c>
    </row>
    <row r="209" spans="1:34" ht="23.25" customHeight="1" x14ac:dyDescent="0.35">
      <c r="A209" s="168">
        <f t="shared" si="106"/>
        <v>19</v>
      </c>
      <c r="B209" s="154">
        <v>43594</v>
      </c>
      <c r="C209" s="173">
        <f t="shared" si="107"/>
        <v>560</v>
      </c>
      <c r="D209" s="156" t="s">
        <v>236</v>
      </c>
      <c r="E209" s="157" t="s">
        <v>88</v>
      </c>
      <c r="F209" s="170">
        <v>10</v>
      </c>
      <c r="G209" s="159">
        <f t="shared" si="93"/>
        <v>13318180</v>
      </c>
      <c r="H209" s="160"/>
      <c r="I209" s="161">
        <f t="shared" si="94"/>
        <v>0</v>
      </c>
      <c r="J209" s="162"/>
      <c r="K209" s="161">
        <f t="shared" si="95"/>
        <v>0</v>
      </c>
      <c r="L209" s="163"/>
      <c r="M209" s="161">
        <f t="shared" si="96"/>
        <v>0</v>
      </c>
      <c r="N209" s="171">
        <f t="shared" si="97"/>
        <v>10</v>
      </c>
      <c r="O209" s="165">
        <f t="shared" si="97"/>
        <v>13318180</v>
      </c>
      <c r="P209" s="165">
        <f t="shared" si="98"/>
        <v>400000</v>
      </c>
      <c r="Q209" s="167"/>
      <c r="R209" s="11"/>
      <c r="S209" s="10">
        <f t="shared" si="99"/>
        <v>1331818</v>
      </c>
      <c r="T209" s="10">
        <f t="shared" si="100"/>
        <v>1931818</v>
      </c>
      <c r="U209" s="10">
        <f t="shared" si="101"/>
        <v>2231818</v>
      </c>
      <c r="V209" s="10">
        <f t="shared" si="102"/>
        <v>431818</v>
      </c>
      <c r="W209" s="112">
        <v>43593</v>
      </c>
      <c r="X209" s="111">
        <v>13318180</v>
      </c>
      <c r="Y209" s="110"/>
      <c r="Z209" s="111"/>
      <c r="AA209" s="1114"/>
      <c r="AB209" s="113"/>
      <c r="AC209" s="113"/>
      <c r="AD209" s="114"/>
      <c r="AE209" s="115">
        <f t="shared" si="104"/>
        <v>13318180</v>
      </c>
      <c r="AF209" s="116">
        <f t="shared" si="103"/>
        <v>0</v>
      </c>
    </row>
    <row r="210" spans="1:34" ht="23.25" customHeight="1" x14ac:dyDescent="0.35">
      <c r="A210" s="168">
        <f t="shared" si="106"/>
        <v>20</v>
      </c>
      <c r="B210" s="154">
        <v>43594</v>
      </c>
      <c r="C210" s="173">
        <f t="shared" si="107"/>
        <v>561</v>
      </c>
      <c r="D210" s="156" t="s">
        <v>52</v>
      </c>
      <c r="E210" s="157" t="s">
        <v>43</v>
      </c>
      <c r="F210" s="170">
        <v>10</v>
      </c>
      <c r="G210" s="159">
        <f t="shared" si="93"/>
        <v>13318180</v>
      </c>
      <c r="H210" s="160"/>
      <c r="I210" s="161">
        <f t="shared" si="94"/>
        <v>0</v>
      </c>
      <c r="J210" s="162"/>
      <c r="K210" s="161">
        <f t="shared" si="95"/>
        <v>0</v>
      </c>
      <c r="L210" s="163"/>
      <c r="M210" s="161">
        <f t="shared" si="96"/>
        <v>0</v>
      </c>
      <c r="N210" s="171">
        <f t="shared" si="97"/>
        <v>10</v>
      </c>
      <c r="O210" s="165">
        <f t="shared" si="97"/>
        <v>13318180</v>
      </c>
      <c r="P210" s="165">
        <f t="shared" si="98"/>
        <v>400000</v>
      </c>
      <c r="Q210" s="167"/>
      <c r="R210" s="11"/>
      <c r="S210" s="10">
        <f t="shared" si="99"/>
        <v>1331818</v>
      </c>
      <c r="T210" s="10">
        <f t="shared" si="100"/>
        <v>1931818</v>
      </c>
      <c r="U210" s="10">
        <f t="shared" si="101"/>
        <v>2231818</v>
      </c>
      <c r="V210" s="10">
        <f t="shared" si="102"/>
        <v>431818</v>
      </c>
      <c r="W210" s="112">
        <v>43593</v>
      </c>
      <c r="X210" s="111">
        <v>13318180</v>
      </c>
      <c r="Y210" s="110"/>
      <c r="Z210" s="111"/>
      <c r="AA210" s="1114"/>
      <c r="AB210" s="113"/>
      <c r="AC210" s="113"/>
      <c r="AD210" s="114"/>
      <c r="AE210" s="115">
        <f t="shared" si="104"/>
        <v>13318180</v>
      </c>
      <c r="AF210" s="116">
        <f t="shared" si="103"/>
        <v>0</v>
      </c>
    </row>
    <row r="211" spans="1:34" ht="23.25" x14ac:dyDescent="0.35">
      <c r="A211" s="168">
        <f t="shared" si="106"/>
        <v>21</v>
      </c>
      <c r="B211" s="154">
        <v>43594</v>
      </c>
      <c r="C211" s="173">
        <f t="shared" si="107"/>
        <v>562</v>
      </c>
      <c r="D211" s="156" t="s">
        <v>36</v>
      </c>
      <c r="E211" s="157" t="s">
        <v>31</v>
      </c>
      <c r="F211" s="170"/>
      <c r="G211" s="159">
        <f t="shared" si="93"/>
        <v>0</v>
      </c>
      <c r="H211" s="160"/>
      <c r="I211" s="161">
        <f t="shared" si="94"/>
        <v>0</v>
      </c>
      <c r="J211" s="162"/>
      <c r="K211" s="161">
        <f t="shared" si="95"/>
        <v>0</v>
      </c>
      <c r="L211" s="163">
        <v>5</v>
      </c>
      <c r="M211" s="161">
        <f t="shared" si="96"/>
        <v>2159090</v>
      </c>
      <c r="N211" s="171">
        <f t="shared" si="97"/>
        <v>5</v>
      </c>
      <c r="O211" s="165">
        <f t="shared" si="97"/>
        <v>2159090</v>
      </c>
      <c r="P211" s="165">
        <f t="shared" si="98"/>
        <v>200000</v>
      </c>
      <c r="Q211" s="167"/>
      <c r="R211" s="11"/>
      <c r="S211" s="10">
        <f t="shared" si="99"/>
        <v>1331818</v>
      </c>
      <c r="T211" s="10">
        <f t="shared" si="100"/>
        <v>1931818</v>
      </c>
      <c r="U211" s="10">
        <f t="shared" si="101"/>
        <v>2231818</v>
      </c>
      <c r="V211" s="10">
        <f t="shared" si="102"/>
        <v>431818</v>
      </c>
      <c r="W211" s="112">
        <v>43595</v>
      </c>
      <c r="X211" s="111">
        <v>2159090</v>
      </c>
      <c r="Y211" s="110"/>
      <c r="Z211" s="111"/>
      <c r="AA211" s="1114"/>
      <c r="AB211" s="113"/>
      <c r="AC211" s="113"/>
      <c r="AD211" s="114"/>
      <c r="AE211" s="115">
        <f t="shared" si="104"/>
        <v>2159090</v>
      </c>
      <c r="AF211" s="116">
        <f t="shared" si="103"/>
        <v>0</v>
      </c>
    </row>
    <row r="212" spans="1:34" s="773" customFormat="1" ht="23.25" x14ac:dyDescent="0.35">
      <c r="A212" s="754">
        <f t="shared" si="106"/>
        <v>22</v>
      </c>
      <c r="B212" s="755">
        <v>43594</v>
      </c>
      <c r="C212" s="756">
        <f t="shared" si="107"/>
        <v>563</v>
      </c>
      <c r="D212" s="757" t="s">
        <v>80</v>
      </c>
      <c r="E212" s="758" t="s">
        <v>31</v>
      </c>
      <c r="F212" s="759"/>
      <c r="G212" s="760">
        <f t="shared" si="93"/>
        <v>0</v>
      </c>
      <c r="H212" s="235"/>
      <c r="I212" s="761">
        <f t="shared" si="94"/>
        <v>0</v>
      </c>
      <c r="J212" s="762"/>
      <c r="K212" s="761">
        <f t="shared" si="95"/>
        <v>0</v>
      </c>
      <c r="L212" s="258">
        <v>6</v>
      </c>
      <c r="M212" s="761">
        <f t="shared" si="96"/>
        <v>2590908</v>
      </c>
      <c r="N212" s="763">
        <f t="shared" si="97"/>
        <v>6</v>
      </c>
      <c r="O212" s="764">
        <f t="shared" si="97"/>
        <v>2590908</v>
      </c>
      <c r="P212" s="764">
        <f t="shared" si="98"/>
        <v>240000</v>
      </c>
      <c r="Q212" s="765"/>
      <c r="R212" s="766"/>
      <c r="S212" s="767">
        <f t="shared" si="99"/>
        <v>1331818</v>
      </c>
      <c r="T212" s="767">
        <f t="shared" si="100"/>
        <v>1931818</v>
      </c>
      <c r="U212" s="767">
        <f t="shared" si="101"/>
        <v>2231818</v>
      </c>
      <c r="V212" s="767">
        <f t="shared" si="102"/>
        <v>431818</v>
      </c>
      <c r="W212" s="768">
        <v>43591</v>
      </c>
      <c r="X212" s="769">
        <v>1000000</v>
      </c>
      <c r="Y212" s="768">
        <v>43595</v>
      </c>
      <c r="Z212" s="769">
        <v>1590908</v>
      </c>
      <c r="AA212" s="1124"/>
      <c r="AB212" s="770"/>
      <c r="AC212" s="770"/>
      <c r="AD212" s="771"/>
      <c r="AE212" s="772">
        <f t="shared" si="104"/>
        <v>2590908</v>
      </c>
      <c r="AF212" s="116">
        <f t="shared" si="103"/>
        <v>0</v>
      </c>
    </row>
    <row r="213" spans="1:34" ht="23.25" x14ac:dyDescent="0.35">
      <c r="A213" s="168">
        <f t="shared" si="106"/>
        <v>23</v>
      </c>
      <c r="B213" s="154">
        <v>43594</v>
      </c>
      <c r="C213" s="173">
        <f t="shared" si="107"/>
        <v>564</v>
      </c>
      <c r="D213" s="156" t="s">
        <v>33</v>
      </c>
      <c r="E213" s="157" t="s">
        <v>31</v>
      </c>
      <c r="F213" s="170"/>
      <c r="G213" s="159">
        <f t="shared" si="93"/>
        <v>0</v>
      </c>
      <c r="H213" s="160"/>
      <c r="I213" s="161">
        <f t="shared" si="94"/>
        <v>0</v>
      </c>
      <c r="J213" s="162"/>
      <c r="K213" s="161">
        <f t="shared" si="95"/>
        <v>0</v>
      </c>
      <c r="L213" s="163">
        <v>10</v>
      </c>
      <c r="M213" s="161">
        <f t="shared" si="96"/>
        <v>4318180</v>
      </c>
      <c r="N213" s="171">
        <f t="shared" si="97"/>
        <v>10</v>
      </c>
      <c r="O213" s="165">
        <f t="shared" si="97"/>
        <v>4318180</v>
      </c>
      <c r="P213" s="165">
        <f t="shared" si="98"/>
        <v>400000</v>
      </c>
      <c r="Q213" s="167"/>
      <c r="R213" s="11"/>
      <c r="S213" s="10">
        <f t="shared" si="99"/>
        <v>1331818</v>
      </c>
      <c r="T213" s="10">
        <f t="shared" si="100"/>
        <v>1931818</v>
      </c>
      <c r="U213" s="10">
        <f t="shared" si="101"/>
        <v>2231818</v>
      </c>
      <c r="V213" s="10">
        <f t="shared" si="102"/>
        <v>431818</v>
      </c>
      <c r="W213" s="112">
        <v>43595</v>
      </c>
      <c r="X213" s="111">
        <v>4318180</v>
      </c>
      <c r="Y213" s="110"/>
      <c r="Z213" s="111"/>
      <c r="AA213" s="1114"/>
      <c r="AB213" s="113"/>
      <c r="AC213" s="113"/>
      <c r="AD213" s="114"/>
      <c r="AE213" s="115">
        <f t="shared" si="104"/>
        <v>4318180</v>
      </c>
      <c r="AF213" s="116">
        <f t="shared" si="103"/>
        <v>0</v>
      </c>
    </row>
    <row r="214" spans="1:34" ht="23.25" x14ac:dyDescent="0.35">
      <c r="A214" s="168">
        <f t="shared" si="106"/>
        <v>24</v>
      </c>
      <c r="B214" s="154">
        <v>43594</v>
      </c>
      <c r="C214" s="173">
        <f t="shared" si="107"/>
        <v>565</v>
      </c>
      <c r="D214" s="156" t="s">
        <v>41</v>
      </c>
      <c r="E214" s="157" t="s">
        <v>31</v>
      </c>
      <c r="F214" s="170"/>
      <c r="G214" s="159">
        <f t="shared" si="93"/>
        <v>0</v>
      </c>
      <c r="H214" s="160"/>
      <c r="I214" s="161">
        <f t="shared" si="94"/>
        <v>0</v>
      </c>
      <c r="J214" s="162"/>
      <c r="K214" s="161">
        <f t="shared" si="95"/>
        <v>0</v>
      </c>
      <c r="L214" s="163">
        <v>10</v>
      </c>
      <c r="M214" s="161">
        <f t="shared" si="96"/>
        <v>4318180</v>
      </c>
      <c r="N214" s="171">
        <f t="shared" si="97"/>
        <v>10</v>
      </c>
      <c r="O214" s="165">
        <f t="shared" si="97"/>
        <v>4318180</v>
      </c>
      <c r="P214" s="165">
        <f t="shared" si="98"/>
        <v>400000</v>
      </c>
      <c r="Q214" s="167"/>
      <c r="R214" s="432"/>
      <c r="S214" s="10">
        <f t="shared" si="99"/>
        <v>1331818</v>
      </c>
      <c r="T214" s="10">
        <f t="shared" si="100"/>
        <v>1931818</v>
      </c>
      <c r="U214" s="10">
        <f t="shared" si="101"/>
        <v>2231818</v>
      </c>
      <c r="V214" s="10">
        <f t="shared" si="102"/>
        <v>431818</v>
      </c>
      <c r="W214" s="112"/>
      <c r="X214" s="111"/>
      <c r="Y214" s="110"/>
      <c r="Z214" s="111"/>
      <c r="AA214" s="1114"/>
      <c r="AB214" s="113"/>
      <c r="AC214" s="113"/>
      <c r="AD214" s="114"/>
      <c r="AE214" s="115">
        <f t="shared" si="104"/>
        <v>0</v>
      </c>
      <c r="AF214" s="116">
        <f t="shared" si="103"/>
        <v>4318180</v>
      </c>
      <c r="AG214" s="442" t="s">
        <v>259</v>
      </c>
    </row>
    <row r="215" spans="1:34" ht="18.75" customHeight="1" x14ac:dyDescent="0.35">
      <c r="A215" s="168">
        <f t="shared" si="106"/>
        <v>25</v>
      </c>
      <c r="B215" s="154">
        <v>43594</v>
      </c>
      <c r="C215" s="173">
        <f t="shared" si="107"/>
        <v>566</v>
      </c>
      <c r="D215" s="156" t="s">
        <v>96</v>
      </c>
      <c r="E215" s="157" t="s">
        <v>88</v>
      </c>
      <c r="F215" s="170"/>
      <c r="G215" s="159">
        <f t="shared" si="93"/>
        <v>0</v>
      </c>
      <c r="H215" s="160"/>
      <c r="I215" s="161">
        <f t="shared" si="94"/>
        <v>0</v>
      </c>
      <c r="J215" s="162"/>
      <c r="K215" s="161">
        <f t="shared" si="95"/>
        <v>0</v>
      </c>
      <c r="L215" s="163">
        <v>10</v>
      </c>
      <c r="M215" s="161">
        <f t="shared" si="96"/>
        <v>4318180</v>
      </c>
      <c r="N215" s="171">
        <f t="shared" si="97"/>
        <v>10</v>
      </c>
      <c r="O215" s="165">
        <f t="shared" si="97"/>
        <v>4318180</v>
      </c>
      <c r="P215" s="165">
        <f t="shared" si="98"/>
        <v>400000</v>
      </c>
      <c r="Q215" s="167"/>
      <c r="R215" s="11"/>
      <c r="S215" s="10">
        <f t="shared" si="99"/>
        <v>1331818</v>
      </c>
      <c r="T215" s="10">
        <f t="shared" si="100"/>
        <v>1931818</v>
      </c>
      <c r="U215" s="10">
        <f t="shared" si="101"/>
        <v>2231818</v>
      </c>
      <c r="V215" s="10">
        <f t="shared" si="102"/>
        <v>431818</v>
      </c>
      <c r="W215" s="112"/>
      <c r="X215" s="111"/>
      <c r="Y215" s="110"/>
      <c r="Z215" s="111"/>
      <c r="AA215" s="1114"/>
      <c r="AB215" s="113"/>
      <c r="AC215" s="113"/>
      <c r="AD215" s="114"/>
      <c r="AE215" s="115">
        <f t="shared" si="104"/>
        <v>0</v>
      </c>
      <c r="AF215" s="116">
        <f t="shared" si="103"/>
        <v>4318180</v>
      </c>
      <c r="AG215" s="442" t="s">
        <v>259</v>
      </c>
    </row>
    <row r="216" spans="1:34" s="19" customFormat="1" ht="21" customHeight="1" thickBot="1" x14ac:dyDescent="0.4">
      <c r="A216" s="168"/>
      <c r="B216" s="188"/>
      <c r="C216" s="173"/>
      <c r="D216" s="174"/>
      <c r="E216" s="157"/>
      <c r="F216" s="170"/>
      <c r="G216" s="170"/>
      <c r="H216" s="170"/>
      <c r="I216" s="170"/>
      <c r="J216" s="170"/>
      <c r="K216" s="170"/>
      <c r="L216" s="170"/>
      <c r="M216" s="170"/>
      <c r="N216" s="1129"/>
      <c r="O216" s="165"/>
      <c r="P216" s="165">
        <f t="shared" si="98"/>
        <v>0</v>
      </c>
      <c r="Q216" s="167"/>
      <c r="R216" s="11"/>
      <c r="S216" s="10"/>
      <c r="T216" s="10"/>
      <c r="U216" s="10"/>
      <c r="V216" s="10"/>
      <c r="W216" s="112"/>
      <c r="X216" s="111"/>
      <c r="Y216" s="110"/>
      <c r="Z216" s="111"/>
      <c r="AA216" s="1114"/>
      <c r="AB216" s="113"/>
      <c r="AC216" s="113"/>
      <c r="AD216" s="114"/>
      <c r="AE216" s="115">
        <f t="shared" si="104"/>
        <v>0</v>
      </c>
      <c r="AF216" s="116">
        <f t="shared" si="103"/>
        <v>0</v>
      </c>
    </row>
    <row r="217" spans="1:34" s="19" customFormat="1" ht="24" thickBot="1" x14ac:dyDescent="0.4">
      <c r="A217" s="2787" t="s">
        <v>60</v>
      </c>
      <c r="B217" s="2788"/>
      <c r="C217" s="2788"/>
      <c r="D217" s="2788"/>
      <c r="E217" s="2788"/>
      <c r="F217" s="175">
        <f t="shared" ref="F217:P217" si="108">SUM(F191:F216)</f>
        <v>99</v>
      </c>
      <c r="G217" s="175">
        <f t="shared" si="108"/>
        <v>131849982</v>
      </c>
      <c r="H217" s="175">
        <f t="shared" si="108"/>
        <v>0</v>
      </c>
      <c r="I217" s="175">
        <f t="shared" si="108"/>
        <v>0</v>
      </c>
      <c r="J217" s="175">
        <f t="shared" si="108"/>
        <v>6</v>
      </c>
      <c r="K217" s="175">
        <f t="shared" si="108"/>
        <v>13390908</v>
      </c>
      <c r="L217" s="175">
        <f t="shared" si="108"/>
        <v>50</v>
      </c>
      <c r="M217" s="175">
        <f t="shared" si="108"/>
        <v>21590900</v>
      </c>
      <c r="N217" s="175">
        <f t="shared" si="108"/>
        <v>155</v>
      </c>
      <c r="O217" s="175">
        <f t="shared" si="108"/>
        <v>166831790</v>
      </c>
      <c r="P217" s="175">
        <f t="shared" si="108"/>
        <v>6200000</v>
      </c>
      <c r="Q217" s="176"/>
      <c r="R217" s="11"/>
      <c r="S217" s="10"/>
      <c r="T217" s="10"/>
      <c r="U217" s="10"/>
      <c r="V217" s="10"/>
      <c r="W217" s="112"/>
      <c r="X217" s="111"/>
      <c r="Y217" s="110"/>
      <c r="Z217" s="111"/>
      <c r="AA217" s="1114"/>
      <c r="AB217" s="113"/>
      <c r="AC217" s="113"/>
      <c r="AD217" s="114"/>
      <c r="AE217" s="1218">
        <f>SUM(AE191:AE216)</f>
        <v>144880116</v>
      </c>
      <c r="AF217" s="116">
        <f t="shared" si="103"/>
        <v>21951674</v>
      </c>
    </row>
    <row r="218" spans="1:34" s="19" customFormat="1" ht="18.75" x14ac:dyDescent="0.2">
      <c r="A218" s="12" t="s">
        <v>61</v>
      </c>
      <c r="B218" s="12"/>
      <c r="C218" s="12"/>
      <c r="D218" s="12"/>
      <c r="E218" s="12"/>
      <c r="F218" s="20"/>
      <c r="G218" s="12"/>
      <c r="H218" s="12"/>
      <c r="I218" s="12"/>
      <c r="J218" s="12"/>
      <c r="K218" s="12"/>
      <c r="L218" s="12"/>
      <c r="M218" s="12"/>
      <c r="P218" s="177"/>
      <c r="R218" s="11"/>
      <c r="S218" s="10"/>
      <c r="T218" s="10"/>
      <c r="U218" s="10"/>
      <c r="V218" s="10"/>
      <c r="AA218" s="1125"/>
      <c r="AD218" s="12"/>
      <c r="AE218" s="12"/>
      <c r="AF218" s="12"/>
    </row>
    <row r="219" spans="1:34" s="19" customFormat="1" ht="18.75" x14ac:dyDescent="0.25">
      <c r="A219" s="12"/>
      <c r="B219" s="12"/>
      <c r="C219" s="253"/>
      <c r="D219" s="279"/>
      <c r="E219" s="12"/>
      <c r="F219" s="178"/>
      <c r="G219" s="179"/>
      <c r="H219" s="178"/>
      <c r="I219" s="180"/>
      <c r="J219" s="178"/>
      <c r="K219" s="179"/>
      <c r="L219" s="178"/>
      <c r="M219" s="12"/>
      <c r="N219" s="20"/>
      <c r="O219" s="2861" t="s">
        <v>62</v>
      </c>
      <c r="P219" s="2861"/>
      <c r="Q219" s="2861"/>
      <c r="R219" s="11"/>
      <c r="S219" s="10"/>
      <c r="T219" s="10"/>
      <c r="U219" s="10"/>
      <c r="V219" s="10"/>
      <c r="AA219" s="1125"/>
      <c r="AD219" s="12"/>
      <c r="AE219" s="12"/>
      <c r="AF219" s="12"/>
      <c r="AG219" s="12"/>
      <c r="AH219" s="12"/>
    </row>
    <row r="220" spans="1:34" s="19" customFormat="1" ht="18.75" x14ac:dyDescent="0.25">
      <c r="A220" s="12"/>
      <c r="B220" s="12"/>
      <c r="C220" s="12"/>
      <c r="D220" s="12"/>
      <c r="E220" s="12"/>
      <c r="F220" s="1135"/>
      <c r="G220" s="12"/>
      <c r="H220" s="1135"/>
      <c r="I220" s="12"/>
      <c r="J220" s="1135"/>
      <c r="K220" s="12"/>
      <c r="L220" s="1135"/>
      <c r="M220" s="12"/>
      <c r="N220" s="1135"/>
      <c r="O220" s="1135"/>
      <c r="P220" s="1135"/>
      <c r="Q220" s="1135"/>
      <c r="R220" s="11"/>
      <c r="S220" s="10"/>
      <c r="T220" s="10"/>
      <c r="U220" s="10"/>
      <c r="V220" s="10"/>
      <c r="AA220" s="1125"/>
      <c r="AD220" s="12"/>
      <c r="AE220" s="12"/>
      <c r="AF220" s="12"/>
      <c r="AG220" s="12"/>
      <c r="AH220" s="12"/>
    </row>
    <row r="221" spans="1:34" s="19" customFormat="1" ht="18.75" x14ac:dyDescent="0.25">
      <c r="A221" s="12"/>
      <c r="B221" s="12"/>
      <c r="C221" s="12"/>
      <c r="D221" s="12"/>
      <c r="E221" s="12"/>
      <c r="F221" s="182"/>
      <c r="G221" s="12"/>
      <c r="H221" s="182"/>
      <c r="I221" s="12"/>
      <c r="J221" s="182"/>
      <c r="K221" s="12"/>
      <c r="L221" s="182"/>
      <c r="M221" s="12"/>
      <c r="N221" s="12"/>
      <c r="O221" s="145"/>
      <c r="P221" s="145"/>
      <c r="Q221" s="145"/>
      <c r="R221" s="11"/>
      <c r="S221" s="10"/>
      <c r="T221" s="10"/>
      <c r="U221" s="10"/>
      <c r="V221" s="10"/>
      <c r="AA221" s="1125"/>
      <c r="AD221" s="12"/>
      <c r="AE221" s="12"/>
      <c r="AF221" s="12"/>
      <c r="AG221" s="12"/>
      <c r="AH221" s="12"/>
    </row>
    <row r="222" spans="1:34" s="19" customFormat="1" ht="18.75" x14ac:dyDescent="0.2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45"/>
      <c r="P222" s="145"/>
      <c r="Q222" s="145"/>
      <c r="R222" s="11"/>
      <c r="S222" s="10"/>
      <c r="T222" s="10"/>
      <c r="U222" s="10"/>
      <c r="V222" s="10"/>
      <c r="AA222" s="1125"/>
      <c r="AD222" s="12"/>
      <c r="AE222" s="12"/>
      <c r="AF222" s="12"/>
      <c r="AG222" s="12"/>
      <c r="AH222" s="12"/>
    </row>
    <row r="223" spans="1:34" s="19" customFormat="1" ht="18.75" x14ac:dyDescent="0.2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2862" t="s">
        <v>63</v>
      </c>
      <c r="P223" s="2862"/>
      <c r="Q223" s="2862"/>
      <c r="R223" s="11"/>
      <c r="S223" s="10"/>
      <c r="T223" s="10"/>
      <c r="U223" s="10"/>
      <c r="V223" s="10"/>
      <c r="AA223" s="1125"/>
      <c r="AD223" s="12"/>
      <c r="AE223" s="12"/>
      <c r="AF223" s="12"/>
      <c r="AG223" s="12"/>
      <c r="AH223" s="12"/>
    </row>
    <row r="224" spans="1:34" s="19" customFormat="1" ht="16.5" customHeight="1" x14ac:dyDescent="0.2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2861" t="s">
        <v>64</v>
      </c>
      <c r="P224" s="2861"/>
      <c r="Q224" s="2861"/>
      <c r="R224" s="11"/>
      <c r="S224" s="11"/>
      <c r="T224" s="11"/>
      <c r="U224" s="11"/>
      <c r="V224" s="11"/>
      <c r="AA224" s="1125"/>
      <c r="AD224" s="12"/>
      <c r="AE224" s="12"/>
      <c r="AF224" s="12"/>
      <c r="AG224" s="12"/>
      <c r="AH224" s="12"/>
    </row>
    <row r="225" spans="1:35" s="19" customFormat="1" ht="16.5" customHeight="1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R225" s="11"/>
      <c r="S225" s="11"/>
      <c r="T225" s="11"/>
      <c r="U225" s="11"/>
      <c r="V225" s="11"/>
      <c r="AA225" s="1125"/>
      <c r="AD225" s="12"/>
      <c r="AE225" s="12"/>
      <c r="AF225" s="12"/>
      <c r="AG225" s="12"/>
      <c r="AH225" s="12"/>
    </row>
    <row r="226" spans="1:35" s="19" customFormat="1" ht="15.75" customHeight="1" x14ac:dyDescent="0.25">
      <c r="A226" s="22"/>
      <c r="B226" s="22"/>
      <c r="C226" s="22"/>
      <c r="D226" s="22"/>
      <c r="E226" s="22"/>
      <c r="F226" s="68"/>
      <c r="G226" s="22"/>
      <c r="H226" s="68"/>
      <c r="I226" s="22"/>
      <c r="J226" s="68"/>
      <c r="K226" s="22"/>
      <c r="L226" s="68"/>
      <c r="M226" s="22"/>
      <c r="N226" s="22"/>
      <c r="O226" s="23"/>
      <c r="P226" s="23"/>
      <c r="Q226" s="23"/>
      <c r="R226" s="11"/>
      <c r="S226" s="11"/>
      <c r="T226" s="11"/>
      <c r="U226" s="11"/>
      <c r="V226" s="11"/>
      <c r="AA226" s="1125"/>
      <c r="AD226" s="12"/>
      <c r="AE226" s="12"/>
      <c r="AF226" s="12"/>
      <c r="AG226" s="12"/>
      <c r="AH226" s="12"/>
    </row>
    <row r="227" spans="1:35" s="19" customFormat="1" ht="26.25" customHeight="1" x14ac:dyDescent="0.3">
      <c r="A227" s="13" t="s">
        <v>0</v>
      </c>
      <c r="B227" s="13" t="s">
        <v>233</v>
      </c>
      <c r="C227" s="144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4"/>
      <c r="O227" s="183" t="s">
        <v>66</v>
      </c>
      <c r="P227" s="2839" t="s">
        <v>2</v>
      </c>
      <c r="Q227" s="2839"/>
      <c r="AA227" s="1125"/>
      <c r="AD227" s="12"/>
      <c r="AE227" s="12"/>
      <c r="AF227" s="12"/>
      <c r="AG227" s="12"/>
      <c r="AH227" s="12"/>
      <c r="AI227" s="12"/>
    </row>
    <row r="228" spans="1:35" s="19" customFormat="1" ht="21" customHeight="1" x14ac:dyDescent="0.3">
      <c r="A228" s="13" t="s">
        <v>3</v>
      </c>
      <c r="B228" s="13" t="s">
        <v>4</v>
      </c>
      <c r="C228" s="144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4"/>
      <c r="O228" s="184"/>
      <c r="P228" s="145"/>
      <c r="Q228" s="145"/>
      <c r="AA228" s="1125"/>
      <c r="AD228" s="12"/>
      <c r="AE228" s="12"/>
      <c r="AF228" s="12"/>
      <c r="AG228" s="12"/>
      <c r="AH228" s="12"/>
      <c r="AI228" s="12"/>
    </row>
    <row r="229" spans="1:35" s="19" customFormat="1" ht="18.75" x14ac:dyDescent="0.3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4"/>
      <c r="O229" s="14"/>
      <c r="P229" s="145"/>
      <c r="Q229" s="145"/>
      <c r="AA229" s="1125"/>
      <c r="AD229" s="12"/>
      <c r="AE229" s="12"/>
      <c r="AF229" s="12"/>
      <c r="AG229" s="12"/>
      <c r="AH229" s="12"/>
      <c r="AI229" s="12"/>
    </row>
    <row r="230" spans="1:35" s="19" customFormat="1" ht="18.75" x14ac:dyDescent="0.3">
      <c r="A230" s="13" t="s">
        <v>5</v>
      </c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4"/>
      <c r="O230" s="14"/>
      <c r="P230" s="145"/>
      <c r="Q230" s="145"/>
      <c r="AA230" s="1125"/>
      <c r="AG230" s="12"/>
      <c r="AH230" s="12"/>
      <c r="AI230" s="12"/>
    </row>
    <row r="231" spans="1:35" s="19" customFormat="1" ht="18.75" x14ac:dyDescent="0.3">
      <c r="A231" s="13" t="s">
        <v>6</v>
      </c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4"/>
      <c r="O231" s="14"/>
      <c r="P231" s="145"/>
      <c r="Q231" s="145"/>
      <c r="AA231" s="1125"/>
      <c r="AG231" s="12"/>
      <c r="AH231" s="12"/>
      <c r="AI231" s="12"/>
    </row>
    <row r="232" spans="1:35" s="19" customFormat="1" ht="18.75" x14ac:dyDescent="0.3">
      <c r="A232" s="13" t="s">
        <v>7</v>
      </c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4"/>
      <c r="O232" s="14"/>
      <c r="P232" s="145"/>
      <c r="Q232" s="145"/>
      <c r="Y232" s="12"/>
      <c r="Z232" s="12"/>
      <c r="AA232" s="729"/>
      <c r="AB232" s="12"/>
      <c r="AC232" s="12"/>
      <c r="AD232" s="12"/>
      <c r="AE232" s="12"/>
      <c r="AF232" s="12"/>
      <c r="AG232" s="12"/>
      <c r="AH232" s="12"/>
      <c r="AI232" s="12"/>
    </row>
    <row r="233" spans="1:35" s="19" customFormat="1" ht="24" customHeight="1" thickBot="1" x14ac:dyDescent="0.35">
      <c r="A233" s="13" t="s">
        <v>8</v>
      </c>
      <c r="B233" s="13"/>
      <c r="C233" s="13"/>
      <c r="D233" s="13"/>
      <c r="E233" s="13"/>
      <c r="F233" s="13"/>
      <c r="G233" s="147"/>
      <c r="H233" s="147"/>
      <c r="I233" s="13"/>
      <c r="J233" s="13"/>
      <c r="K233" s="13"/>
      <c r="L233" s="13"/>
      <c r="M233" s="13"/>
      <c r="N233" s="148"/>
      <c r="O233" s="148"/>
      <c r="P233" s="2800" t="s">
        <v>86</v>
      </c>
      <c r="Q233" s="2800"/>
      <c r="W233" s="2856" t="s">
        <v>107</v>
      </c>
      <c r="X233" s="2856"/>
      <c r="Y233" s="2856"/>
      <c r="Z233" s="2856"/>
      <c r="AA233" s="2856"/>
      <c r="AB233" s="2856"/>
      <c r="AC233" s="2856"/>
      <c r="AD233" s="2856"/>
      <c r="AE233" s="2856"/>
      <c r="AF233" s="2856"/>
      <c r="AG233" s="12"/>
      <c r="AH233" s="12"/>
      <c r="AI233" s="12"/>
    </row>
    <row r="234" spans="1:35" s="19" customFormat="1" ht="16.5" thickBot="1" x14ac:dyDescent="0.3">
      <c r="A234" s="2841" t="s">
        <v>10</v>
      </c>
      <c r="B234" s="2844" t="s">
        <v>11</v>
      </c>
      <c r="C234" s="428" t="s">
        <v>10</v>
      </c>
      <c r="D234" s="2844" t="s">
        <v>13</v>
      </c>
      <c r="E234" s="2844" t="s">
        <v>14</v>
      </c>
      <c r="F234" s="2847" t="s">
        <v>15</v>
      </c>
      <c r="G234" s="2848"/>
      <c r="H234" s="2848"/>
      <c r="I234" s="2848"/>
      <c r="J234" s="2848"/>
      <c r="K234" s="2848"/>
      <c r="L234" s="2848"/>
      <c r="M234" s="2849"/>
      <c r="N234" s="2850" t="s">
        <v>16</v>
      </c>
      <c r="O234" s="2850" t="s">
        <v>17</v>
      </c>
      <c r="P234" s="2850" t="s">
        <v>18</v>
      </c>
      <c r="Q234" s="151" t="s">
        <v>19</v>
      </c>
      <c r="W234" s="2856" t="s">
        <v>108</v>
      </c>
      <c r="X234" s="2856" t="s">
        <v>109</v>
      </c>
      <c r="Y234" s="2856" t="s">
        <v>108</v>
      </c>
      <c r="Z234" s="2856" t="s">
        <v>110</v>
      </c>
      <c r="AA234" s="2940" t="s">
        <v>108</v>
      </c>
      <c r="AB234" s="2853" t="s">
        <v>111</v>
      </c>
      <c r="AC234" s="2856" t="s">
        <v>108</v>
      </c>
      <c r="AD234" s="2853" t="s">
        <v>112</v>
      </c>
      <c r="AE234" s="2854" t="s">
        <v>113</v>
      </c>
      <c r="AF234" s="2855" t="s">
        <v>114</v>
      </c>
      <c r="AG234" s="12"/>
      <c r="AH234" s="12"/>
      <c r="AI234" s="12"/>
    </row>
    <row r="235" spans="1:35" s="19" customFormat="1" ht="16.5" thickBot="1" x14ac:dyDescent="0.3">
      <c r="A235" s="2842"/>
      <c r="B235" s="2845"/>
      <c r="C235" s="429" t="s">
        <v>208</v>
      </c>
      <c r="D235" s="2845"/>
      <c r="E235" s="2845"/>
      <c r="F235" s="2858" t="s">
        <v>20</v>
      </c>
      <c r="G235" s="2858"/>
      <c r="H235" s="2858" t="s">
        <v>21</v>
      </c>
      <c r="I235" s="2858"/>
      <c r="J235" s="2858" t="s">
        <v>22</v>
      </c>
      <c r="K235" s="2858"/>
      <c r="L235" s="2858" t="s">
        <v>23</v>
      </c>
      <c r="M235" s="2858"/>
      <c r="N235" s="2851"/>
      <c r="O235" s="2851"/>
      <c r="P235" s="2851"/>
      <c r="Q235" s="2859" t="s">
        <v>24</v>
      </c>
      <c r="W235" s="2856"/>
      <c r="X235" s="2856"/>
      <c r="Y235" s="2856"/>
      <c r="Z235" s="2856"/>
      <c r="AA235" s="2940"/>
      <c r="AB235" s="2853"/>
      <c r="AC235" s="2856"/>
      <c r="AD235" s="2853"/>
      <c r="AE235" s="2854"/>
      <c r="AF235" s="2855"/>
      <c r="AG235" s="12"/>
      <c r="AH235" s="12"/>
      <c r="AI235" s="12"/>
    </row>
    <row r="236" spans="1:35" s="19" customFormat="1" ht="29.25" customHeight="1" thickBot="1" x14ac:dyDescent="0.3">
      <c r="A236" s="2843"/>
      <c r="B236" s="2846"/>
      <c r="C236" s="430" t="s">
        <v>209</v>
      </c>
      <c r="D236" s="2846"/>
      <c r="E236" s="2846"/>
      <c r="F236" s="1136" t="s">
        <v>25</v>
      </c>
      <c r="G236" s="1136" t="s">
        <v>26</v>
      </c>
      <c r="H236" s="1136" t="s">
        <v>25</v>
      </c>
      <c r="I236" s="1136" t="s">
        <v>26</v>
      </c>
      <c r="J236" s="1136" t="s">
        <v>25</v>
      </c>
      <c r="K236" s="1136" t="s">
        <v>26</v>
      </c>
      <c r="L236" s="1136" t="s">
        <v>25</v>
      </c>
      <c r="M236" s="1136" t="s">
        <v>26</v>
      </c>
      <c r="N236" s="2852"/>
      <c r="O236" s="2852"/>
      <c r="P236" s="2852"/>
      <c r="Q236" s="2860"/>
      <c r="AA236" s="1125"/>
      <c r="AG236" s="12"/>
      <c r="AH236" s="12"/>
      <c r="AI236" s="12"/>
    </row>
    <row r="237" spans="1:35" s="19" customFormat="1" ht="23.25" x14ac:dyDescent="0.35">
      <c r="A237" s="153">
        <v>1</v>
      </c>
      <c r="B237" s="154">
        <v>43606</v>
      </c>
      <c r="C237" s="173">
        <v>567</v>
      </c>
      <c r="D237" s="186" t="s">
        <v>33</v>
      </c>
      <c r="E237" s="157" t="s">
        <v>31</v>
      </c>
      <c r="F237" s="158"/>
      <c r="G237" s="159">
        <f t="shared" ref="G237:G243" si="109">F237*S237</f>
        <v>0</v>
      </c>
      <c r="H237" s="160"/>
      <c r="I237" s="161">
        <f t="shared" ref="I237:I243" si="110">H237*T237</f>
        <v>0</v>
      </c>
      <c r="J237" s="162">
        <v>10</v>
      </c>
      <c r="K237" s="161">
        <f t="shared" ref="K237:K243" si="111">J237*U237</f>
        <v>22318180</v>
      </c>
      <c r="L237" s="163"/>
      <c r="M237" s="161">
        <f t="shared" ref="M237:M243" si="112">L237*V237</f>
        <v>0</v>
      </c>
      <c r="N237" s="1129">
        <f t="shared" ref="N237:O243" si="113">+L237+J237+H237+F237</f>
        <v>10</v>
      </c>
      <c r="O237" s="165">
        <f t="shared" si="113"/>
        <v>22318180</v>
      </c>
      <c r="P237" s="165">
        <f t="shared" ref="P237:P244" si="114">+N237*40000</f>
        <v>400000</v>
      </c>
      <c r="Q237" s="167"/>
      <c r="S237" s="10">
        <f t="shared" ref="S237:S244" si="115">1331818</f>
        <v>1331818</v>
      </c>
      <c r="T237" s="10">
        <f t="shared" ref="T237:T244" si="116">1931818</f>
        <v>1931818</v>
      </c>
      <c r="U237" s="10">
        <f t="shared" ref="U237:U244" si="117">2231818</f>
        <v>2231818</v>
      </c>
      <c r="V237" s="10">
        <f t="shared" ref="V237:V244" si="118">431818</f>
        <v>431818</v>
      </c>
      <c r="W237" s="112">
        <v>43598</v>
      </c>
      <c r="X237" s="111">
        <v>22318180</v>
      </c>
      <c r="Y237" s="112"/>
      <c r="Z237" s="111"/>
      <c r="AA237" s="1114"/>
      <c r="AB237" s="113"/>
      <c r="AC237" s="113"/>
      <c r="AD237" s="114"/>
      <c r="AE237" s="115">
        <f>X237+Z237+AB237+AD237</f>
        <v>22318180</v>
      </c>
      <c r="AF237" s="116">
        <f t="shared" ref="AF237:AF245" si="119">O237-AE237</f>
        <v>0</v>
      </c>
      <c r="AG237" s="12"/>
      <c r="AH237" s="12"/>
      <c r="AI237" s="12"/>
    </row>
    <row r="238" spans="1:35" s="19" customFormat="1" ht="23.25" x14ac:dyDescent="0.35">
      <c r="A238" s="168">
        <f t="shared" ref="A238:A243" si="120">+A237+1</f>
        <v>2</v>
      </c>
      <c r="B238" s="154">
        <v>43606</v>
      </c>
      <c r="C238" s="173">
        <f t="shared" ref="C238:C243" si="121">+C237+1</f>
        <v>568</v>
      </c>
      <c r="D238" s="267" t="s">
        <v>36</v>
      </c>
      <c r="E238" s="265" t="s">
        <v>31</v>
      </c>
      <c r="F238" s="158"/>
      <c r="G238" s="159">
        <f t="shared" si="109"/>
        <v>0</v>
      </c>
      <c r="H238" s="160"/>
      <c r="I238" s="161">
        <f t="shared" si="110"/>
        <v>0</v>
      </c>
      <c r="J238" s="162">
        <v>10</v>
      </c>
      <c r="K238" s="161">
        <f t="shared" si="111"/>
        <v>22318180</v>
      </c>
      <c r="L238" s="163"/>
      <c r="M238" s="161">
        <f t="shared" si="112"/>
        <v>0</v>
      </c>
      <c r="N238" s="171">
        <f t="shared" si="113"/>
        <v>10</v>
      </c>
      <c r="O238" s="165">
        <f t="shared" si="113"/>
        <v>22318180</v>
      </c>
      <c r="P238" s="165">
        <f t="shared" si="114"/>
        <v>400000</v>
      </c>
      <c r="Q238" s="167"/>
      <c r="S238" s="10">
        <f t="shared" si="115"/>
        <v>1331818</v>
      </c>
      <c r="T238" s="10">
        <f t="shared" si="116"/>
        <v>1931818</v>
      </c>
      <c r="U238" s="10">
        <f t="shared" si="117"/>
        <v>2231818</v>
      </c>
      <c r="V238" s="10">
        <f t="shared" si="118"/>
        <v>431818</v>
      </c>
      <c r="W238" s="112">
        <v>43598</v>
      </c>
      <c r="X238" s="111">
        <v>20000000</v>
      </c>
      <c r="Y238" s="112">
        <v>43601</v>
      </c>
      <c r="Z238" s="111">
        <v>2318180</v>
      </c>
      <c r="AA238" s="1114"/>
      <c r="AB238" s="113"/>
      <c r="AC238" s="113"/>
      <c r="AD238" s="114"/>
      <c r="AE238" s="115">
        <f t="shared" ref="AE238:AE244" si="122">X238+Z238+AB238+AD238</f>
        <v>22318180</v>
      </c>
      <c r="AF238" s="116">
        <f t="shared" si="119"/>
        <v>0</v>
      </c>
      <c r="AG238" s="12"/>
      <c r="AH238" s="12"/>
      <c r="AI238" s="12"/>
    </row>
    <row r="239" spans="1:35" s="19" customFormat="1" ht="23.25" x14ac:dyDescent="0.35">
      <c r="A239" s="168">
        <f t="shared" si="120"/>
        <v>3</v>
      </c>
      <c r="B239" s="154">
        <v>43606</v>
      </c>
      <c r="C239" s="173">
        <f t="shared" si="121"/>
        <v>569</v>
      </c>
      <c r="D239" s="186" t="s">
        <v>37</v>
      </c>
      <c r="E239" s="265" t="s">
        <v>31</v>
      </c>
      <c r="F239" s="170"/>
      <c r="G239" s="159">
        <f t="shared" si="109"/>
        <v>0</v>
      </c>
      <c r="H239" s="160"/>
      <c r="I239" s="161">
        <f t="shared" si="110"/>
        <v>0</v>
      </c>
      <c r="J239" s="162">
        <v>10</v>
      </c>
      <c r="K239" s="161">
        <f t="shared" si="111"/>
        <v>22318180</v>
      </c>
      <c r="L239" s="163"/>
      <c r="M239" s="161">
        <f t="shared" si="112"/>
        <v>0</v>
      </c>
      <c r="N239" s="171">
        <f t="shared" si="113"/>
        <v>10</v>
      </c>
      <c r="O239" s="165">
        <f t="shared" si="113"/>
        <v>22318180</v>
      </c>
      <c r="P239" s="165">
        <f t="shared" si="114"/>
        <v>400000</v>
      </c>
      <c r="Q239" s="167"/>
      <c r="S239" s="10">
        <f t="shared" si="115"/>
        <v>1331818</v>
      </c>
      <c r="T239" s="10">
        <f t="shared" si="116"/>
        <v>1931818</v>
      </c>
      <c r="U239" s="10">
        <f t="shared" si="117"/>
        <v>2231818</v>
      </c>
      <c r="V239" s="10">
        <f t="shared" si="118"/>
        <v>431818</v>
      </c>
      <c r="W239" s="112">
        <v>43601</v>
      </c>
      <c r="X239" s="111">
        <v>17905000</v>
      </c>
      <c r="Y239" s="112">
        <v>43602</v>
      </c>
      <c r="Z239" s="111">
        <v>4413180</v>
      </c>
      <c r="AA239" s="112"/>
      <c r="AB239" s="113">
        <v>0</v>
      </c>
      <c r="AC239" s="113"/>
      <c r="AD239" s="114"/>
      <c r="AE239" s="115">
        <f t="shared" si="122"/>
        <v>22318180</v>
      </c>
      <c r="AF239" s="116">
        <f t="shared" si="119"/>
        <v>0</v>
      </c>
      <c r="AG239" s="12"/>
      <c r="AH239" s="12"/>
      <c r="AI239" s="12"/>
    </row>
    <row r="240" spans="1:35" s="19" customFormat="1" ht="23.25" x14ac:dyDescent="0.35">
      <c r="A240" s="266">
        <f t="shared" si="120"/>
        <v>4</v>
      </c>
      <c r="B240" s="154">
        <v>43606</v>
      </c>
      <c r="C240" s="173">
        <f t="shared" si="121"/>
        <v>570</v>
      </c>
      <c r="D240" s="267" t="s">
        <v>82</v>
      </c>
      <c r="E240" s="265" t="s">
        <v>31</v>
      </c>
      <c r="F240" s="268"/>
      <c r="G240" s="269">
        <f t="shared" si="109"/>
        <v>0</v>
      </c>
      <c r="H240" s="270"/>
      <c r="I240" s="271">
        <f t="shared" si="110"/>
        <v>0</v>
      </c>
      <c r="J240" s="272">
        <v>10</v>
      </c>
      <c r="K240" s="271">
        <f t="shared" si="111"/>
        <v>22318180</v>
      </c>
      <c r="L240" s="273"/>
      <c r="M240" s="271">
        <f t="shared" si="112"/>
        <v>0</v>
      </c>
      <c r="N240" s="274">
        <f t="shared" si="113"/>
        <v>10</v>
      </c>
      <c r="O240" s="275">
        <f t="shared" si="113"/>
        <v>22318180</v>
      </c>
      <c r="P240" s="275">
        <f t="shared" si="114"/>
        <v>400000</v>
      </c>
      <c r="Q240" s="276"/>
      <c r="S240" s="278">
        <f t="shared" si="115"/>
        <v>1331818</v>
      </c>
      <c r="T240" s="278">
        <f t="shared" si="116"/>
        <v>1931818</v>
      </c>
      <c r="U240" s="278">
        <f t="shared" si="117"/>
        <v>2231818</v>
      </c>
      <c r="V240" s="278">
        <f t="shared" si="118"/>
        <v>431818</v>
      </c>
      <c r="W240" s="112">
        <v>43601</v>
      </c>
      <c r="X240" s="111">
        <v>22318180</v>
      </c>
      <c r="Y240" s="110"/>
      <c r="Z240" s="111"/>
      <c r="AA240" s="1114"/>
      <c r="AB240" s="113"/>
      <c r="AC240" s="113"/>
      <c r="AD240" s="114"/>
      <c r="AE240" s="115">
        <f t="shared" si="122"/>
        <v>22318180</v>
      </c>
      <c r="AF240" s="116">
        <f t="shared" si="119"/>
        <v>0</v>
      </c>
      <c r="AG240" s="12"/>
      <c r="AH240" s="12"/>
      <c r="AI240" s="12"/>
    </row>
    <row r="241" spans="1:36" s="19" customFormat="1" ht="23.25" customHeight="1" x14ac:dyDescent="0.35">
      <c r="A241" s="168">
        <f t="shared" si="120"/>
        <v>5</v>
      </c>
      <c r="B241" s="154">
        <v>43606</v>
      </c>
      <c r="C241" s="173">
        <f t="shared" si="121"/>
        <v>571</v>
      </c>
      <c r="D241" s="156" t="s">
        <v>80</v>
      </c>
      <c r="E241" s="265" t="s">
        <v>31</v>
      </c>
      <c r="F241" s="170"/>
      <c r="G241" s="159">
        <f t="shared" si="109"/>
        <v>0</v>
      </c>
      <c r="H241" s="160"/>
      <c r="I241" s="161">
        <f t="shared" si="110"/>
        <v>0</v>
      </c>
      <c r="J241" s="162">
        <v>10</v>
      </c>
      <c r="K241" s="161">
        <f t="shared" si="111"/>
        <v>22318180</v>
      </c>
      <c r="L241" s="163"/>
      <c r="M241" s="161">
        <f t="shared" si="112"/>
        <v>0</v>
      </c>
      <c r="N241" s="171">
        <f t="shared" si="113"/>
        <v>10</v>
      </c>
      <c r="O241" s="165">
        <f t="shared" si="113"/>
        <v>22318180</v>
      </c>
      <c r="P241" s="165">
        <f t="shared" si="114"/>
        <v>400000</v>
      </c>
      <c r="Q241" s="167"/>
      <c r="S241" s="10">
        <f t="shared" si="115"/>
        <v>1331818</v>
      </c>
      <c r="T241" s="10">
        <f t="shared" si="116"/>
        <v>1931818</v>
      </c>
      <c r="U241" s="10">
        <f t="shared" si="117"/>
        <v>2231818</v>
      </c>
      <c r="V241" s="10">
        <f t="shared" si="118"/>
        <v>431818</v>
      </c>
      <c r="W241" s="112">
        <v>43600</v>
      </c>
      <c r="X241" s="111">
        <v>15000000</v>
      </c>
      <c r="Y241" s="112">
        <v>43601</v>
      </c>
      <c r="Z241" s="111">
        <v>7320000</v>
      </c>
      <c r="AA241" s="1114"/>
      <c r="AB241" s="113"/>
      <c r="AC241" s="113"/>
      <c r="AD241" s="114"/>
      <c r="AE241" s="115">
        <f t="shared" si="122"/>
        <v>22320000</v>
      </c>
      <c r="AF241" s="116">
        <f t="shared" si="119"/>
        <v>-1820</v>
      </c>
      <c r="AG241" s="12"/>
      <c r="AH241" s="12"/>
      <c r="AI241" s="12"/>
    </row>
    <row r="242" spans="1:36" s="19" customFormat="1" ht="23.25" customHeight="1" x14ac:dyDescent="0.35">
      <c r="A242" s="168">
        <f t="shared" si="120"/>
        <v>6</v>
      </c>
      <c r="B242" s="154">
        <v>43606</v>
      </c>
      <c r="C242" s="173">
        <f t="shared" si="121"/>
        <v>572</v>
      </c>
      <c r="D242" s="156" t="s">
        <v>44</v>
      </c>
      <c r="E242" s="157" t="s">
        <v>43</v>
      </c>
      <c r="F242" s="170"/>
      <c r="G242" s="159">
        <f t="shared" si="109"/>
        <v>0</v>
      </c>
      <c r="H242" s="160"/>
      <c r="I242" s="161">
        <f t="shared" si="110"/>
        <v>0</v>
      </c>
      <c r="J242" s="162">
        <v>10</v>
      </c>
      <c r="K242" s="161">
        <f t="shared" si="111"/>
        <v>22318180</v>
      </c>
      <c r="L242" s="163"/>
      <c r="M242" s="161">
        <f t="shared" si="112"/>
        <v>0</v>
      </c>
      <c r="N242" s="171">
        <f t="shared" si="113"/>
        <v>10</v>
      </c>
      <c r="O242" s="165">
        <f t="shared" si="113"/>
        <v>22318180</v>
      </c>
      <c r="P242" s="165">
        <f t="shared" si="114"/>
        <v>400000</v>
      </c>
      <c r="Q242" s="167"/>
      <c r="S242" s="10">
        <f t="shared" si="115"/>
        <v>1331818</v>
      </c>
      <c r="T242" s="10">
        <f t="shared" si="116"/>
        <v>1931818</v>
      </c>
      <c r="U242" s="10">
        <f t="shared" si="117"/>
        <v>2231818</v>
      </c>
      <c r="V242" s="10">
        <f t="shared" si="118"/>
        <v>431818</v>
      </c>
      <c r="W242" s="112">
        <v>43601</v>
      </c>
      <c r="X242" s="111">
        <v>22218180</v>
      </c>
      <c r="Y242" s="110"/>
      <c r="Z242" s="111"/>
      <c r="AA242" s="1114"/>
      <c r="AB242" s="113"/>
      <c r="AC242" s="113"/>
      <c r="AD242" s="114"/>
      <c r="AE242" s="115">
        <f t="shared" si="122"/>
        <v>22218180</v>
      </c>
      <c r="AF242" s="116">
        <f t="shared" si="119"/>
        <v>100000</v>
      </c>
      <c r="AG242" s="442" t="s">
        <v>278</v>
      </c>
      <c r="AH242" s="12"/>
      <c r="AI242" s="12"/>
      <c r="AJ242" s="12"/>
    </row>
    <row r="243" spans="1:36" s="19" customFormat="1" ht="23.25" x14ac:dyDescent="0.35">
      <c r="A243" s="168">
        <f t="shared" si="120"/>
        <v>7</v>
      </c>
      <c r="B243" s="154">
        <v>43606</v>
      </c>
      <c r="C243" s="173">
        <f t="shared" si="121"/>
        <v>573</v>
      </c>
      <c r="D243" s="156" t="s">
        <v>42</v>
      </c>
      <c r="E243" s="157" t="s">
        <v>43</v>
      </c>
      <c r="F243" s="170"/>
      <c r="G243" s="159">
        <f t="shared" si="109"/>
        <v>0</v>
      </c>
      <c r="H243" s="160"/>
      <c r="I243" s="161">
        <f t="shared" si="110"/>
        <v>0</v>
      </c>
      <c r="J243" s="162">
        <v>10</v>
      </c>
      <c r="K243" s="161">
        <f t="shared" si="111"/>
        <v>22318180</v>
      </c>
      <c r="L243" s="163"/>
      <c r="M243" s="161">
        <f t="shared" si="112"/>
        <v>0</v>
      </c>
      <c r="N243" s="171">
        <f t="shared" si="113"/>
        <v>10</v>
      </c>
      <c r="O243" s="165">
        <f t="shared" si="113"/>
        <v>22318180</v>
      </c>
      <c r="P243" s="165">
        <f t="shared" si="114"/>
        <v>400000</v>
      </c>
      <c r="Q243" s="167"/>
      <c r="S243" s="10">
        <f t="shared" si="115"/>
        <v>1331818</v>
      </c>
      <c r="T243" s="10">
        <f t="shared" si="116"/>
        <v>1931818</v>
      </c>
      <c r="U243" s="10">
        <f t="shared" si="117"/>
        <v>2231818</v>
      </c>
      <c r="V243" s="10">
        <f t="shared" si="118"/>
        <v>431818</v>
      </c>
      <c r="W243" s="112">
        <v>43605</v>
      </c>
      <c r="X243" s="111">
        <v>22318180</v>
      </c>
      <c r="Y243" s="110"/>
      <c r="Z243" s="111"/>
      <c r="AA243" s="1114"/>
      <c r="AB243" s="113"/>
      <c r="AC243" s="113"/>
      <c r="AD243" s="114"/>
      <c r="AE243" s="115">
        <f t="shared" si="122"/>
        <v>22318180</v>
      </c>
      <c r="AF243" s="116">
        <f t="shared" si="119"/>
        <v>0</v>
      </c>
      <c r="AG243" s="12"/>
      <c r="AH243" s="12"/>
      <c r="AI243" s="12"/>
      <c r="AJ243" s="12"/>
    </row>
    <row r="244" spans="1:36" s="19" customFormat="1" ht="24" thickBot="1" x14ac:dyDescent="0.4">
      <c r="A244" s="168"/>
      <c r="B244" s="188"/>
      <c r="C244" s="173"/>
      <c r="D244" s="174"/>
      <c r="E244" s="157"/>
      <c r="F244" s="170"/>
      <c r="G244" s="170"/>
      <c r="H244" s="170"/>
      <c r="I244" s="170"/>
      <c r="J244" s="170"/>
      <c r="K244" s="170"/>
      <c r="L244" s="170"/>
      <c r="M244" s="170"/>
      <c r="N244" s="1129"/>
      <c r="O244" s="165"/>
      <c r="P244" s="165">
        <f t="shared" si="114"/>
        <v>0</v>
      </c>
      <c r="Q244" s="167"/>
      <c r="S244" s="10">
        <f t="shared" si="115"/>
        <v>1331818</v>
      </c>
      <c r="T244" s="10">
        <f t="shared" si="116"/>
        <v>1931818</v>
      </c>
      <c r="U244" s="10">
        <f t="shared" si="117"/>
        <v>2231818</v>
      </c>
      <c r="V244" s="10">
        <f t="shared" si="118"/>
        <v>431818</v>
      </c>
      <c r="W244" s="112"/>
      <c r="X244" s="111"/>
      <c r="Y244" s="110"/>
      <c r="Z244" s="111"/>
      <c r="AA244" s="1114"/>
      <c r="AB244" s="113"/>
      <c r="AC244" s="113"/>
      <c r="AD244" s="114"/>
      <c r="AE244" s="115">
        <f t="shared" si="122"/>
        <v>0</v>
      </c>
      <c r="AF244" s="116">
        <f t="shared" si="119"/>
        <v>0</v>
      </c>
      <c r="AG244" s="12"/>
      <c r="AH244" s="12"/>
      <c r="AI244" s="12"/>
      <c r="AJ244" s="12"/>
    </row>
    <row r="245" spans="1:36" s="19" customFormat="1" ht="24" thickBot="1" x14ac:dyDescent="0.4">
      <c r="A245" s="2787" t="s">
        <v>60</v>
      </c>
      <c r="B245" s="2788"/>
      <c r="C245" s="2788"/>
      <c r="D245" s="2788"/>
      <c r="E245" s="2788"/>
      <c r="F245" s="175">
        <f t="shared" ref="F245:P245" si="123">SUM(F237:F244)</f>
        <v>0</v>
      </c>
      <c r="G245" s="175">
        <f t="shared" si="123"/>
        <v>0</v>
      </c>
      <c r="H245" s="175">
        <f t="shared" si="123"/>
        <v>0</v>
      </c>
      <c r="I245" s="175">
        <f t="shared" si="123"/>
        <v>0</v>
      </c>
      <c r="J245" s="175">
        <f t="shared" si="123"/>
        <v>70</v>
      </c>
      <c r="K245" s="175">
        <f t="shared" si="123"/>
        <v>156227260</v>
      </c>
      <c r="L245" s="175">
        <f t="shared" si="123"/>
        <v>0</v>
      </c>
      <c r="M245" s="175">
        <f t="shared" si="123"/>
        <v>0</v>
      </c>
      <c r="N245" s="175">
        <f t="shared" si="123"/>
        <v>70</v>
      </c>
      <c r="O245" s="175">
        <f t="shared" si="123"/>
        <v>156227260</v>
      </c>
      <c r="P245" s="175">
        <f t="shared" si="123"/>
        <v>2800000</v>
      </c>
      <c r="Q245" s="176"/>
      <c r="W245" s="112"/>
      <c r="X245" s="111"/>
      <c r="Y245" s="110"/>
      <c r="Z245" s="111"/>
      <c r="AA245" s="1114"/>
      <c r="AB245" s="113"/>
      <c r="AC245" s="113"/>
      <c r="AD245" s="114"/>
      <c r="AE245" s="1218">
        <f>SUM(AE236:AE244)</f>
        <v>156129080</v>
      </c>
      <c r="AF245" s="116">
        <f t="shared" si="119"/>
        <v>98180</v>
      </c>
      <c r="AG245" s="12"/>
      <c r="AH245" s="12"/>
      <c r="AI245" s="12"/>
      <c r="AJ245" s="12"/>
    </row>
    <row r="246" spans="1:36" s="19" customFormat="1" x14ac:dyDescent="0.2">
      <c r="A246" s="12" t="s">
        <v>61</v>
      </c>
      <c r="B246" s="12"/>
      <c r="C246" s="12"/>
      <c r="D246" s="12"/>
      <c r="E246" s="12"/>
      <c r="F246" s="20"/>
      <c r="G246" s="12"/>
      <c r="H246" s="12"/>
      <c r="I246" s="12"/>
      <c r="J246" s="12"/>
      <c r="K246" s="12"/>
      <c r="L246" s="12"/>
      <c r="M246" s="12"/>
      <c r="P246" s="177"/>
      <c r="Y246" s="12"/>
      <c r="Z246" s="12"/>
      <c r="AA246" s="729"/>
      <c r="AB246" s="12"/>
      <c r="AC246" s="12"/>
      <c r="AD246" s="12"/>
      <c r="AE246" s="12"/>
      <c r="AF246" s="12"/>
    </row>
    <row r="247" spans="1:36" s="19" customFormat="1" ht="15.75" x14ac:dyDescent="0.25">
      <c r="A247" s="12"/>
      <c r="B247" s="12"/>
      <c r="C247" s="253"/>
      <c r="D247" s="279"/>
      <c r="E247" s="12"/>
      <c r="F247" s="178"/>
      <c r="G247" s="179"/>
      <c r="H247" s="178"/>
      <c r="I247" s="180"/>
      <c r="J247" s="178"/>
      <c r="K247" s="179"/>
      <c r="L247" s="178"/>
      <c r="M247" s="12"/>
      <c r="N247" s="20"/>
      <c r="O247" s="2861" t="s">
        <v>62</v>
      </c>
      <c r="P247" s="2861"/>
      <c r="Q247" s="2861"/>
      <c r="Y247" s="12"/>
      <c r="Z247" s="12"/>
      <c r="AA247" s="729"/>
      <c r="AB247" s="12"/>
      <c r="AC247" s="12"/>
      <c r="AD247" s="12"/>
      <c r="AE247" s="12"/>
      <c r="AF247" s="12"/>
      <c r="AG247" s="12"/>
      <c r="AH247" s="12"/>
      <c r="AI247" s="12"/>
      <c r="AJ247" s="12"/>
    </row>
    <row r="248" spans="1:36" s="19" customFormat="1" ht="15.75" x14ac:dyDescent="0.25">
      <c r="A248" s="12"/>
      <c r="B248" s="12"/>
      <c r="C248" s="12"/>
      <c r="D248" s="12"/>
      <c r="E248" s="12"/>
      <c r="F248" s="1135"/>
      <c r="G248" s="12"/>
      <c r="H248" s="1135"/>
      <c r="I248" s="12"/>
      <c r="J248" s="1135"/>
      <c r="K248" s="12"/>
      <c r="L248" s="1135"/>
      <c r="M248" s="12"/>
      <c r="N248" s="1135"/>
      <c r="O248" s="1135"/>
      <c r="P248" s="1135"/>
      <c r="Q248" s="1135"/>
      <c r="Y248" s="12"/>
      <c r="Z248" s="12"/>
      <c r="AA248" s="729"/>
      <c r="AB248" s="12"/>
      <c r="AC248" s="12"/>
      <c r="AD248" s="12"/>
      <c r="AE248" s="12"/>
      <c r="AF248" s="12"/>
      <c r="AG248" s="12"/>
      <c r="AH248" s="12"/>
      <c r="AI248" s="12"/>
      <c r="AJ248" s="12"/>
    </row>
    <row r="249" spans="1:36" s="19" customFormat="1" ht="15.75" x14ac:dyDescent="0.25">
      <c r="A249" s="12"/>
      <c r="B249" s="12"/>
      <c r="C249" s="12"/>
      <c r="D249" s="12"/>
      <c r="E249" s="12"/>
      <c r="F249" s="182"/>
      <c r="G249" s="12"/>
      <c r="H249" s="182"/>
      <c r="I249" s="12"/>
      <c r="J249" s="182"/>
      <c r="K249" s="12"/>
      <c r="L249" s="182"/>
      <c r="M249" s="12"/>
      <c r="N249" s="12"/>
      <c r="O249" s="145"/>
      <c r="P249" s="145"/>
      <c r="Q249" s="145"/>
      <c r="Y249" s="12"/>
      <c r="Z249" s="12"/>
      <c r="AA249" s="729"/>
      <c r="AB249" s="12"/>
      <c r="AC249" s="12"/>
      <c r="AD249" s="12"/>
      <c r="AE249" s="12"/>
      <c r="AF249" s="12"/>
      <c r="AG249" s="12"/>
      <c r="AH249" s="12"/>
      <c r="AI249" s="12"/>
      <c r="AJ249" s="12"/>
    </row>
    <row r="250" spans="1:36" s="19" customFormat="1" ht="15.75" x14ac:dyDescent="0.2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45"/>
      <c r="P250" s="145"/>
      <c r="Q250" s="145"/>
      <c r="Y250" s="12"/>
      <c r="Z250" s="12"/>
      <c r="AA250" s="729"/>
      <c r="AB250" s="12"/>
      <c r="AC250" s="12"/>
      <c r="AD250" s="12"/>
      <c r="AE250" s="12"/>
      <c r="AF250" s="12"/>
      <c r="AG250" s="12"/>
      <c r="AH250" s="12"/>
      <c r="AI250" s="12"/>
      <c r="AJ250" s="12"/>
    </row>
    <row r="251" spans="1:36" s="19" customFormat="1" ht="18.75" customHeight="1" x14ac:dyDescent="0.2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2862" t="s">
        <v>63</v>
      </c>
      <c r="P251" s="2862"/>
      <c r="Q251" s="2862"/>
      <c r="Y251" s="12"/>
      <c r="Z251" s="12"/>
      <c r="AA251" s="729"/>
      <c r="AB251" s="12"/>
      <c r="AC251" s="12"/>
      <c r="AD251" s="12"/>
      <c r="AE251" s="12"/>
      <c r="AF251" s="12"/>
      <c r="AG251" s="12"/>
      <c r="AH251" s="12"/>
      <c r="AI251" s="12"/>
      <c r="AJ251" s="12"/>
    </row>
    <row r="252" spans="1:36" s="19" customFormat="1" ht="18.75" customHeight="1" x14ac:dyDescent="0.2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2861" t="s">
        <v>64</v>
      </c>
      <c r="P252" s="2861"/>
      <c r="Q252" s="2861"/>
      <c r="Y252" s="12"/>
      <c r="Z252" s="12"/>
      <c r="AA252" s="729"/>
      <c r="AB252" s="12"/>
      <c r="AC252" s="12"/>
      <c r="AD252" s="12"/>
      <c r="AE252" s="12"/>
      <c r="AF252" s="12"/>
      <c r="AG252" s="12"/>
      <c r="AH252" s="12"/>
      <c r="AI252" s="12"/>
      <c r="AJ252" s="12"/>
    </row>
    <row r="253" spans="1:36" s="19" customFormat="1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Y253" s="12"/>
      <c r="Z253" s="12"/>
      <c r="AA253" s="729"/>
      <c r="AB253" s="12"/>
      <c r="AC253" s="12"/>
      <c r="AD253" s="12"/>
      <c r="AE253" s="12"/>
      <c r="AF253" s="12"/>
      <c r="AG253" s="12"/>
      <c r="AH253" s="12"/>
      <c r="AI253" s="12"/>
      <c r="AJ253" s="12"/>
    </row>
    <row r="254" spans="1:36" s="19" customFormat="1" ht="15" x14ac:dyDescent="0.2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O254" s="730"/>
      <c r="Y254" s="12"/>
      <c r="Z254" s="12"/>
      <c r="AA254" s="729"/>
      <c r="AB254" s="12"/>
      <c r="AC254" s="12"/>
      <c r="AD254" s="12"/>
      <c r="AE254" s="12"/>
      <c r="AF254" s="12"/>
      <c r="AG254" s="12"/>
      <c r="AH254" s="12"/>
      <c r="AI254" s="12"/>
      <c r="AJ254" s="12"/>
    </row>
    <row r="255" spans="1:36" s="19" customFormat="1" ht="26.25" x14ac:dyDescent="0.3">
      <c r="A255" s="13" t="s">
        <v>0</v>
      </c>
      <c r="B255" s="13" t="s">
        <v>234</v>
      </c>
      <c r="C255" s="144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4"/>
      <c r="O255" s="183" t="s">
        <v>66</v>
      </c>
      <c r="P255" s="2839" t="s">
        <v>2</v>
      </c>
      <c r="Q255" s="2839"/>
      <c r="Y255" s="12"/>
      <c r="Z255" s="12"/>
      <c r="AA255" s="729"/>
      <c r="AB255" s="12"/>
      <c r="AC255" s="12"/>
      <c r="AD255" s="12"/>
      <c r="AE255" s="12"/>
      <c r="AF255" s="12"/>
      <c r="AG255" s="12"/>
      <c r="AH255" s="12"/>
      <c r="AI255" s="12"/>
      <c r="AJ255" s="12"/>
    </row>
    <row r="256" spans="1:36" s="19" customFormat="1" ht="21" x14ac:dyDescent="0.3">
      <c r="A256" s="13" t="s">
        <v>3</v>
      </c>
      <c r="B256" s="13" t="s">
        <v>4</v>
      </c>
      <c r="C256" s="144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4"/>
      <c r="O256" s="184"/>
      <c r="P256" s="145"/>
      <c r="Q256" s="145"/>
      <c r="Y256" s="12"/>
      <c r="Z256" s="12"/>
      <c r="AA256" s="729"/>
      <c r="AB256" s="12"/>
      <c r="AC256" s="12"/>
      <c r="AD256" s="12"/>
      <c r="AE256" s="12"/>
      <c r="AF256" s="12"/>
      <c r="AG256" s="12"/>
      <c r="AH256" s="12"/>
      <c r="AI256" s="12"/>
      <c r="AJ256" s="12"/>
    </row>
    <row r="257" spans="1:39" s="19" customFormat="1" ht="18.75" x14ac:dyDescent="0.3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4"/>
      <c r="O257" s="14"/>
      <c r="P257" s="145"/>
      <c r="Q257" s="145"/>
      <c r="Y257" s="12"/>
      <c r="Z257" s="12"/>
      <c r="AA257" s="729"/>
      <c r="AB257" s="12"/>
      <c r="AC257" s="12"/>
      <c r="AD257" s="12"/>
      <c r="AE257" s="12"/>
      <c r="AF257" s="12"/>
      <c r="AG257" s="12"/>
      <c r="AH257" s="12"/>
      <c r="AI257" s="12"/>
      <c r="AJ257" s="12"/>
    </row>
    <row r="258" spans="1:39" s="19" customFormat="1" ht="18.75" x14ac:dyDescent="0.3">
      <c r="A258" s="13" t="s">
        <v>5</v>
      </c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4"/>
      <c r="O258" s="14"/>
      <c r="P258" s="145"/>
      <c r="Q258" s="145"/>
      <c r="Y258" s="12"/>
      <c r="Z258" s="12"/>
      <c r="AA258" s="729"/>
      <c r="AB258" s="12"/>
      <c r="AC258" s="12"/>
      <c r="AD258" s="12"/>
      <c r="AE258" s="12"/>
      <c r="AF258" s="12"/>
      <c r="AG258" s="12"/>
      <c r="AH258" s="12"/>
      <c r="AI258" s="12"/>
      <c r="AJ258" s="12"/>
    </row>
    <row r="259" spans="1:39" s="19" customFormat="1" ht="18.75" x14ac:dyDescent="0.3">
      <c r="A259" s="13" t="s">
        <v>6</v>
      </c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4"/>
      <c r="O259" s="14"/>
      <c r="P259" s="145"/>
      <c r="Q259" s="145"/>
      <c r="Y259" s="12"/>
      <c r="Z259" s="12"/>
      <c r="AA259" s="729"/>
      <c r="AB259" s="12"/>
      <c r="AC259" s="12"/>
      <c r="AD259" s="12"/>
      <c r="AE259" s="12"/>
      <c r="AF259" s="12"/>
      <c r="AG259" s="12"/>
      <c r="AH259" s="12"/>
      <c r="AI259" s="12"/>
      <c r="AJ259" s="12"/>
    </row>
    <row r="260" spans="1:39" s="19" customFormat="1" ht="18.75" x14ac:dyDescent="0.3">
      <c r="A260" s="13" t="s">
        <v>7</v>
      </c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4"/>
      <c r="O260" s="14"/>
      <c r="P260" s="145"/>
      <c r="Q260" s="145"/>
      <c r="Y260" s="12"/>
      <c r="Z260" s="12"/>
      <c r="AA260" s="729"/>
      <c r="AB260" s="12"/>
      <c r="AC260" s="12"/>
      <c r="AD260" s="12"/>
      <c r="AE260" s="12"/>
      <c r="AF260" s="12"/>
      <c r="AG260" s="12"/>
      <c r="AH260" s="12"/>
      <c r="AI260" s="12"/>
      <c r="AJ260" s="12"/>
    </row>
    <row r="261" spans="1:39" s="19" customFormat="1" ht="24" customHeight="1" thickBot="1" x14ac:dyDescent="0.35">
      <c r="A261" s="13" t="s">
        <v>8</v>
      </c>
      <c r="B261" s="13"/>
      <c r="C261" s="13"/>
      <c r="D261" s="13"/>
      <c r="E261" s="13"/>
      <c r="F261" s="13"/>
      <c r="G261" s="147"/>
      <c r="H261" s="147"/>
      <c r="I261" s="13"/>
      <c r="J261" s="13"/>
      <c r="K261" s="13"/>
      <c r="L261" s="13"/>
      <c r="M261" s="13"/>
      <c r="N261" s="148"/>
      <c r="O261" s="148"/>
      <c r="P261" s="2800" t="s">
        <v>86</v>
      </c>
      <c r="Q261" s="2800"/>
      <c r="W261" s="2856" t="s">
        <v>107</v>
      </c>
      <c r="X261" s="2856"/>
      <c r="Y261" s="2856"/>
      <c r="Z261" s="2856"/>
      <c r="AA261" s="2856"/>
      <c r="AB261" s="2856"/>
      <c r="AC261" s="2856"/>
      <c r="AD261" s="2856"/>
      <c r="AE261" s="2856"/>
      <c r="AF261" s="2856"/>
      <c r="AG261" s="12"/>
      <c r="AH261" s="12"/>
      <c r="AI261" s="12"/>
      <c r="AJ261" s="12"/>
    </row>
    <row r="262" spans="1:39" s="19" customFormat="1" ht="16.5" thickBot="1" x14ac:dyDescent="0.3">
      <c r="A262" s="2841" t="s">
        <v>10</v>
      </c>
      <c r="B262" s="2844" t="s">
        <v>11</v>
      </c>
      <c r="C262" s="428" t="s">
        <v>10</v>
      </c>
      <c r="D262" s="2844" t="s">
        <v>13</v>
      </c>
      <c r="E262" s="2844" t="s">
        <v>14</v>
      </c>
      <c r="F262" s="2847" t="s">
        <v>15</v>
      </c>
      <c r="G262" s="2848"/>
      <c r="H262" s="2848"/>
      <c r="I262" s="2848"/>
      <c r="J262" s="2848"/>
      <c r="K262" s="2848"/>
      <c r="L262" s="2848"/>
      <c r="M262" s="2849"/>
      <c r="N262" s="2850" t="s">
        <v>16</v>
      </c>
      <c r="O262" s="2850" t="s">
        <v>17</v>
      </c>
      <c r="P262" s="2850" t="s">
        <v>18</v>
      </c>
      <c r="Q262" s="151" t="s">
        <v>19</v>
      </c>
      <c r="W262" s="2856" t="s">
        <v>108</v>
      </c>
      <c r="X262" s="2856" t="s">
        <v>109</v>
      </c>
      <c r="Y262" s="2856" t="s">
        <v>108</v>
      </c>
      <c r="Z262" s="2856" t="s">
        <v>110</v>
      </c>
      <c r="AA262" s="2940" t="s">
        <v>108</v>
      </c>
      <c r="AB262" s="2853" t="s">
        <v>111</v>
      </c>
      <c r="AC262" s="2856" t="s">
        <v>108</v>
      </c>
      <c r="AD262" s="2853" t="s">
        <v>112</v>
      </c>
      <c r="AE262" s="2854" t="s">
        <v>113</v>
      </c>
      <c r="AF262" s="2855" t="s">
        <v>114</v>
      </c>
      <c r="AG262" s="12"/>
      <c r="AH262" s="12"/>
      <c r="AI262" s="12"/>
      <c r="AJ262" s="12"/>
    </row>
    <row r="263" spans="1:39" s="19" customFormat="1" ht="16.5" thickBot="1" x14ac:dyDescent="0.3">
      <c r="A263" s="2842"/>
      <c r="B263" s="2845"/>
      <c r="C263" s="429" t="s">
        <v>208</v>
      </c>
      <c r="D263" s="2845"/>
      <c r="E263" s="2845"/>
      <c r="F263" s="2858" t="s">
        <v>20</v>
      </c>
      <c r="G263" s="2858"/>
      <c r="H263" s="2858" t="s">
        <v>21</v>
      </c>
      <c r="I263" s="2858"/>
      <c r="J263" s="2858" t="s">
        <v>22</v>
      </c>
      <c r="K263" s="2858"/>
      <c r="L263" s="2858" t="s">
        <v>23</v>
      </c>
      <c r="M263" s="2858"/>
      <c r="N263" s="2851"/>
      <c r="O263" s="2851"/>
      <c r="P263" s="2851"/>
      <c r="Q263" s="2859" t="s">
        <v>24</v>
      </c>
      <c r="W263" s="2856"/>
      <c r="X263" s="2856"/>
      <c r="Y263" s="2856"/>
      <c r="Z263" s="2856"/>
      <c r="AA263" s="2940"/>
      <c r="AB263" s="2853"/>
      <c r="AC263" s="2856"/>
      <c r="AD263" s="2853"/>
      <c r="AE263" s="2854"/>
      <c r="AF263" s="2855"/>
      <c r="AG263" s="12"/>
      <c r="AH263" s="12"/>
      <c r="AI263" s="12"/>
      <c r="AJ263" s="12"/>
    </row>
    <row r="264" spans="1:39" s="19" customFormat="1" ht="42.75" customHeight="1" thickBot="1" x14ac:dyDescent="0.3">
      <c r="A264" s="2843"/>
      <c r="B264" s="2846"/>
      <c r="C264" s="430" t="s">
        <v>209</v>
      </c>
      <c r="D264" s="2846"/>
      <c r="E264" s="2846"/>
      <c r="F264" s="1136" t="s">
        <v>25</v>
      </c>
      <c r="G264" s="1136" t="s">
        <v>26</v>
      </c>
      <c r="H264" s="1136" t="s">
        <v>25</v>
      </c>
      <c r="I264" s="1136" t="s">
        <v>26</v>
      </c>
      <c r="J264" s="1136" t="s">
        <v>25</v>
      </c>
      <c r="K264" s="1136" t="s">
        <v>26</v>
      </c>
      <c r="L264" s="1136" t="s">
        <v>25</v>
      </c>
      <c r="M264" s="1136" t="s">
        <v>26</v>
      </c>
      <c r="N264" s="2852"/>
      <c r="O264" s="2852"/>
      <c r="P264" s="2852"/>
      <c r="Q264" s="2860"/>
      <c r="AA264" s="1125"/>
      <c r="AG264" s="12"/>
      <c r="AH264" s="12"/>
      <c r="AI264" s="12"/>
      <c r="AJ264" s="12"/>
    </row>
    <row r="265" spans="1:39" s="19" customFormat="1" ht="23.25" x14ac:dyDescent="0.35">
      <c r="A265" s="153">
        <v>1</v>
      </c>
      <c r="B265" s="154">
        <v>43612</v>
      </c>
      <c r="C265" s="173">
        <v>574</v>
      </c>
      <c r="D265" s="156" t="s">
        <v>39</v>
      </c>
      <c r="E265" s="157" t="s">
        <v>43</v>
      </c>
      <c r="F265" s="158"/>
      <c r="G265" s="159">
        <f t="shared" ref="G265:G291" si="124">F265*S265</f>
        <v>0</v>
      </c>
      <c r="H265" s="160"/>
      <c r="I265" s="161">
        <f t="shared" ref="I265:I291" si="125">H265*T265</f>
        <v>0</v>
      </c>
      <c r="J265" s="162">
        <v>5</v>
      </c>
      <c r="K265" s="161">
        <f t="shared" ref="K265:K291" si="126">J265*U265</f>
        <v>11159090</v>
      </c>
      <c r="L265" s="163"/>
      <c r="M265" s="161">
        <f t="shared" ref="M265:M291" si="127">L265*V265</f>
        <v>0</v>
      </c>
      <c r="N265" s="1129">
        <f t="shared" ref="N265:O280" si="128">+L265+J265+H265+F265</f>
        <v>5</v>
      </c>
      <c r="O265" s="165">
        <f t="shared" si="128"/>
        <v>11159090</v>
      </c>
      <c r="P265" s="165">
        <f t="shared" ref="P265:P292" si="129">+N265*40000</f>
        <v>200000</v>
      </c>
      <c r="Q265" s="167"/>
      <c r="S265" s="10">
        <f t="shared" ref="S265:S292" si="130">1331818</f>
        <v>1331818</v>
      </c>
      <c r="T265" s="10">
        <f t="shared" ref="T265:T292" si="131">1931818</f>
        <v>1931818</v>
      </c>
      <c r="U265" s="10">
        <f t="shared" ref="U265:U292" si="132">2231818</f>
        <v>2231818</v>
      </c>
      <c r="V265" s="10">
        <f t="shared" ref="V265:V292" si="133">431818</f>
        <v>431818</v>
      </c>
      <c r="W265" s="112">
        <v>43598</v>
      </c>
      <c r="X265" s="111">
        <v>11159090</v>
      </c>
      <c r="Y265" s="112"/>
      <c r="Z265" s="111"/>
      <c r="AA265" s="1114"/>
      <c r="AB265" s="113"/>
      <c r="AC265" s="113"/>
      <c r="AD265" s="114"/>
      <c r="AE265" s="115">
        <f>X265+Z265+AB265+AD265</f>
        <v>11159090</v>
      </c>
      <c r="AF265" s="116">
        <f t="shared" ref="AF265:AF293" si="134">O265-AE265</f>
        <v>0</v>
      </c>
      <c r="AG265" s="12"/>
      <c r="AH265" s="12"/>
      <c r="AI265" s="12"/>
      <c r="AJ265" s="12"/>
    </row>
    <row r="266" spans="1:39" s="19" customFormat="1" ht="23.25" x14ac:dyDescent="0.35">
      <c r="A266" s="168">
        <f>+A265+1</f>
        <v>2</v>
      </c>
      <c r="B266" s="154">
        <v>43612</v>
      </c>
      <c r="C266" s="173">
        <f>+C265+1</f>
        <v>575</v>
      </c>
      <c r="D266" s="156" t="s">
        <v>45</v>
      </c>
      <c r="E266" s="157" t="s">
        <v>43</v>
      </c>
      <c r="F266" s="158"/>
      <c r="G266" s="159">
        <f t="shared" si="124"/>
        <v>0</v>
      </c>
      <c r="H266" s="160"/>
      <c r="I266" s="161">
        <f t="shared" si="125"/>
        <v>0</v>
      </c>
      <c r="J266" s="162">
        <v>5</v>
      </c>
      <c r="K266" s="161">
        <f t="shared" si="126"/>
        <v>11159090</v>
      </c>
      <c r="L266" s="163"/>
      <c r="M266" s="161">
        <f t="shared" si="127"/>
        <v>0</v>
      </c>
      <c r="N266" s="171">
        <f t="shared" si="128"/>
        <v>5</v>
      </c>
      <c r="O266" s="165">
        <f t="shared" si="128"/>
        <v>11159090</v>
      </c>
      <c r="P266" s="165">
        <f t="shared" si="129"/>
        <v>200000</v>
      </c>
      <c r="Q266" s="167"/>
      <c r="S266" s="10">
        <f t="shared" si="130"/>
        <v>1331818</v>
      </c>
      <c r="T266" s="10">
        <f t="shared" si="131"/>
        <v>1931818</v>
      </c>
      <c r="U266" s="10">
        <f t="shared" si="132"/>
        <v>2231818</v>
      </c>
      <c r="V266" s="10">
        <f t="shared" si="133"/>
        <v>431818</v>
      </c>
      <c r="W266" s="112">
        <v>43601</v>
      </c>
      <c r="X266" s="111">
        <v>11159090</v>
      </c>
      <c r="Y266" s="112"/>
      <c r="Z266" s="111"/>
      <c r="AA266" s="1114"/>
      <c r="AB266" s="113"/>
      <c r="AC266" s="113"/>
      <c r="AD266" s="114"/>
      <c r="AE266" s="115">
        <f t="shared" ref="AE266:AE292" si="135">X266+Z266+AB266+AD266</f>
        <v>11159090</v>
      </c>
      <c r="AF266" s="116">
        <f t="shared" si="134"/>
        <v>0</v>
      </c>
      <c r="AG266" s="12"/>
      <c r="AH266" s="12"/>
      <c r="AI266" s="12"/>
      <c r="AJ266" s="12"/>
    </row>
    <row r="267" spans="1:39" s="19" customFormat="1" ht="23.25" x14ac:dyDescent="0.35">
      <c r="A267" s="168">
        <f>+A266+1</f>
        <v>3</v>
      </c>
      <c r="B267" s="154">
        <v>43612</v>
      </c>
      <c r="C267" s="173">
        <f t="shared" ref="C267:C272" si="136">+C266+1</f>
        <v>576</v>
      </c>
      <c r="D267" s="186" t="s">
        <v>59</v>
      </c>
      <c r="E267" s="157" t="s">
        <v>57</v>
      </c>
      <c r="F267" s="170"/>
      <c r="G267" s="159">
        <f t="shared" si="124"/>
        <v>0</v>
      </c>
      <c r="H267" s="160"/>
      <c r="I267" s="161">
        <f t="shared" si="125"/>
        <v>0</v>
      </c>
      <c r="J267" s="162">
        <v>5</v>
      </c>
      <c r="K267" s="161">
        <f t="shared" si="126"/>
        <v>11159090</v>
      </c>
      <c r="L267" s="163"/>
      <c r="M267" s="161">
        <f t="shared" si="127"/>
        <v>0</v>
      </c>
      <c r="N267" s="171">
        <f t="shared" si="128"/>
        <v>5</v>
      </c>
      <c r="O267" s="165">
        <f t="shared" si="128"/>
        <v>11159090</v>
      </c>
      <c r="P267" s="165">
        <f t="shared" si="129"/>
        <v>200000</v>
      </c>
      <c r="Q267" s="167"/>
      <c r="S267" s="10">
        <f t="shared" si="130"/>
        <v>1331818</v>
      </c>
      <c r="T267" s="10">
        <f t="shared" si="131"/>
        <v>1931818</v>
      </c>
      <c r="U267" s="10">
        <f t="shared" si="132"/>
        <v>2231818</v>
      </c>
      <c r="V267" s="10">
        <f t="shared" si="133"/>
        <v>431818</v>
      </c>
      <c r="W267" s="112">
        <v>43601</v>
      </c>
      <c r="X267" s="111">
        <v>11159090</v>
      </c>
      <c r="Y267" s="112"/>
      <c r="Z267" s="111"/>
      <c r="AA267" s="112"/>
      <c r="AB267" s="113">
        <v>0</v>
      </c>
      <c r="AC267" s="113"/>
      <c r="AD267" s="114"/>
      <c r="AE267" s="115">
        <f t="shared" si="135"/>
        <v>11159090</v>
      </c>
      <c r="AF267" s="116">
        <f t="shared" si="134"/>
        <v>0</v>
      </c>
      <c r="AG267" s="12"/>
      <c r="AH267" s="12"/>
      <c r="AI267" s="12"/>
      <c r="AJ267" s="12"/>
    </row>
    <row r="268" spans="1:39" s="19" customFormat="1" ht="23.25" x14ac:dyDescent="0.35">
      <c r="A268" s="266">
        <f t="shared" ref="A268:A276" si="137">+A267+1</f>
        <v>4</v>
      </c>
      <c r="B268" s="154">
        <v>43612</v>
      </c>
      <c r="C268" s="173">
        <f t="shared" si="136"/>
        <v>577</v>
      </c>
      <c r="D268" s="156" t="s">
        <v>58</v>
      </c>
      <c r="E268" s="157" t="s">
        <v>57</v>
      </c>
      <c r="F268" s="268"/>
      <c r="G268" s="269">
        <f t="shared" si="124"/>
        <v>0</v>
      </c>
      <c r="H268" s="270"/>
      <c r="I268" s="271">
        <f t="shared" si="125"/>
        <v>0</v>
      </c>
      <c r="J268" s="272">
        <v>5</v>
      </c>
      <c r="K268" s="271">
        <f t="shared" si="126"/>
        <v>11159090</v>
      </c>
      <c r="L268" s="273"/>
      <c r="M268" s="271">
        <f t="shared" si="127"/>
        <v>0</v>
      </c>
      <c r="N268" s="274">
        <f t="shared" si="128"/>
        <v>5</v>
      </c>
      <c r="O268" s="275">
        <f t="shared" si="128"/>
        <v>11159090</v>
      </c>
      <c r="P268" s="275">
        <f t="shared" si="129"/>
        <v>200000</v>
      </c>
      <c r="Q268" s="276"/>
      <c r="S268" s="278">
        <f t="shared" si="130"/>
        <v>1331818</v>
      </c>
      <c r="T268" s="278">
        <f t="shared" si="131"/>
        <v>1931818</v>
      </c>
      <c r="U268" s="278">
        <f t="shared" si="132"/>
        <v>2231818</v>
      </c>
      <c r="V268" s="278">
        <f t="shared" si="133"/>
        <v>431818</v>
      </c>
      <c r="W268" s="112">
        <v>43601</v>
      </c>
      <c r="X268" s="111">
        <v>11159090</v>
      </c>
      <c r="Y268" s="110"/>
      <c r="Z268" s="111"/>
      <c r="AA268" s="1114"/>
      <c r="AB268" s="113"/>
      <c r="AC268" s="113"/>
      <c r="AD268" s="114"/>
      <c r="AE268" s="115">
        <f t="shared" si="135"/>
        <v>11159090</v>
      </c>
      <c r="AF268" s="116">
        <f t="shared" si="134"/>
        <v>0</v>
      </c>
      <c r="AG268" s="12"/>
      <c r="AH268" s="12"/>
      <c r="AI268" s="12"/>
      <c r="AJ268" s="12"/>
    </row>
    <row r="269" spans="1:39" s="19" customFormat="1" ht="26.25" x14ac:dyDescent="0.4">
      <c r="A269" s="168">
        <f t="shared" si="137"/>
        <v>5</v>
      </c>
      <c r="B269" s="154">
        <v>43612</v>
      </c>
      <c r="C269" s="173">
        <f t="shared" si="136"/>
        <v>578</v>
      </c>
      <c r="D269" s="156" t="s">
        <v>56</v>
      </c>
      <c r="E269" s="157" t="s">
        <v>57</v>
      </c>
      <c r="F269" s="170"/>
      <c r="G269" s="159">
        <f t="shared" si="124"/>
        <v>0</v>
      </c>
      <c r="H269" s="160"/>
      <c r="I269" s="161">
        <f t="shared" si="125"/>
        <v>0</v>
      </c>
      <c r="J269" s="162">
        <v>10</v>
      </c>
      <c r="K269" s="161">
        <f t="shared" si="126"/>
        <v>22318180</v>
      </c>
      <c r="L269" s="163"/>
      <c r="M269" s="161">
        <f t="shared" si="127"/>
        <v>0</v>
      </c>
      <c r="N269" s="171">
        <f t="shared" si="128"/>
        <v>10</v>
      </c>
      <c r="O269" s="165">
        <f t="shared" si="128"/>
        <v>22318180</v>
      </c>
      <c r="P269" s="165">
        <f t="shared" si="129"/>
        <v>400000</v>
      </c>
      <c r="Q269" s="167"/>
      <c r="S269" s="10">
        <f t="shared" si="130"/>
        <v>1331818</v>
      </c>
      <c r="T269" s="10">
        <f t="shared" si="131"/>
        <v>1931818</v>
      </c>
      <c r="U269" s="10">
        <f t="shared" si="132"/>
        <v>2231818</v>
      </c>
      <c r="V269" s="10">
        <f t="shared" si="133"/>
        <v>431818</v>
      </c>
      <c r="W269" s="112">
        <v>43601</v>
      </c>
      <c r="X269" s="111">
        <v>22287000</v>
      </c>
      <c r="Y269" s="112">
        <v>43602</v>
      </c>
      <c r="Z269" s="111">
        <v>31180</v>
      </c>
      <c r="AA269" s="1114"/>
      <c r="AB269" s="113"/>
      <c r="AC269" s="113"/>
      <c r="AD269" s="114"/>
      <c r="AE269" s="115">
        <f t="shared" si="135"/>
        <v>22318180</v>
      </c>
      <c r="AF269" s="116">
        <f t="shared" si="134"/>
        <v>0</v>
      </c>
      <c r="AG269" s="12"/>
      <c r="AH269" s="12"/>
      <c r="AI269" s="12"/>
      <c r="AJ269" s="12"/>
      <c r="AK269" s="1133"/>
      <c r="AL269" s="1133"/>
      <c r="AM269" s="1133"/>
    </row>
    <row r="270" spans="1:39" s="19" customFormat="1" ht="26.25" x14ac:dyDescent="0.4">
      <c r="A270" s="168">
        <f t="shared" si="137"/>
        <v>6</v>
      </c>
      <c r="B270" s="154">
        <v>43612</v>
      </c>
      <c r="C270" s="173">
        <f t="shared" si="136"/>
        <v>579</v>
      </c>
      <c r="D270" s="156" t="s">
        <v>38</v>
      </c>
      <c r="E270" s="157" t="s">
        <v>31</v>
      </c>
      <c r="F270" s="170"/>
      <c r="G270" s="159">
        <f t="shared" si="124"/>
        <v>0</v>
      </c>
      <c r="H270" s="160"/>
      <c r="I270" s="161">
        <f t="shared" si="125"/>
        <v>0</v>
      </c>
      <c r="J270" s="162">
        <v>5</v>
      </c>
      <c r="K270" s="161">
        <f t="shared" si="126"/>
        <v>11159090</v>
      </c>
      <c r="L270" s="163"/>
      <c r="M270" s="161">
        <f t="shared" si="127"/>
        <v>0</v>
      </c>
      <c r="N270" s="171">
        <f t="shared" si="128"/>
        <v>5</v>
      </c>
      <c r="O270" s="165">
        <f t="shared" si="128"/>
        <v>11159090</v>
      </c>
      <c r="P270" s="165">
        <f t="shared" si="129"/>
        <v>200000</v>
      </c>
      <c r="Q270" s="167"/>
      <c r="S270" s="10">
        <f t="shared" si="130"/>
        <v>1331818</v>
      </c>
      <c r="T270" s="10">
        <f t="shared" si="131"/>
        <v>1931818</v>
      </c>
      <c r="U270" s="10">
        <f t="shared" si="132"/>
        <v>2231818</v>
      </c>
      <c r="V270" s="10">
        <f t="shared" si="133"/>
        <v>431818</v>
      </c>
      <c r="W270" s="112">
        <v>43605</v>
      </c>
      <c r="X270" s="111">
        <v>11159090</v>
      </c>
      <c r="Y270" s="110"/>
      <c r="Z270" s="111"/>
      <c r="AA270" s="1114"/>
      <c r="AB270" s="113"/>
      <c r="AC270" s="113"/>
      <c r="AD270" s="114"/>
      <c r="AE270" s="115">
        <f t="shared" si="135"/>
        <v>11159090</v>
      </c>
      <c r="AF270" s="116">
        <f t="shared" si="134"/>
        <v>0</v>
      </c>
      <c r="AG270" s="12"/>
      <c r="AH270" s="12"/>
      <c r="AI270" s="12"/>
      <c r="AJ270" s="12"/>
      <c r="AK270" s="1134"/>
      <c r="AL270" s="1134"/>
      <c r="AM270" s="1134"/>
    </row>
    <row r="271" spans="1:39" s="19" customFormat="1" ht="28.5" x14ac:dyDescent="0.45">
      <c r="A271" s="168">
        <f t="shared" si="137"/>
        <v>7</v>
      </c>
      <c r="B271" s="154">
        <v>43612</v>
      </c>
      <c r="C271" s="173">
        <f t="shared" si="136"/>
        <v>580</v>
      </c>
      <c r="D271" s="156" t="s">
        <v>39</v>
      </c>
      <c r="E271" s="157" t="s">
        <v>31</v>
      </c>
      <c r="F271" s="170"/>
      <c r="G271" s="159">
        <f t="shared" si="124"/>
        <v>0</v>
      </c>
      <c r="H271" s="160"/>
      <c r="I271" s="161">
        <f t="shared" si="125"/>
        <v>0</v>
      </c>
      <c r="J271" s="162">
        <v>5</v>
      </c>
      <c r="K271" s="161">
        <f t="shared" si="126"/>
        <v>11159090</v>
      </c>
      <c r="L271" s="163"/>
      <c r="M271" s="161">
        <f t="shared" si="127"/>
        <v>0</v>
      </c>
      <c r="N271" s="171">
        <f t="shared" si="128"/>
        <v>5</v>
      </c>
      <c r="O271" s="165">
        <f t="shared" si="128"/>
        <v>11159090</v>
      </c>
      <c r="P271" s="165">
        <f t="shared" si="129"/>
        <v>200000</v>
      </c>
      <c r="Q271" s="167"/>
      <c r="S271" s="10">
        <f t="shared" si="130"/>
        <v>1331818</v>
      </c>
      <c r="T271" s="10">
        <f t="shared" si="131"/>
        <v>1931818</v>
      </c>
      <c r="U271" s="10">
        <f t="shared" si="132"/>
        <v>2231818</v>
      </c>
      <c r="V271" s="10">
        <f t="shared" si="133"/>
        <v>431818</v>
      </c>
      <c r="W271" s="112">
        <v>43602</v>
      </c>
      <c r="X271" s="111">
        <v>11159090</v>
      </c>
      <c r="Y271" s="110"/>
      <c r="Z271" s="111"/>
      <c r="AA271" s="1114"/>
      <c r="AB271" s="113"/>
      <c r="AC271" s="113"/>
      <c r="AD271" s="114"/>
      <c r="AE271" s="115">
        <f t="shared" si="135"/>
        <v>11159090</v>
      </c>
      <c r="AF271" s="116">
        <f t="shared" si="134"/>
        <v>0</v>
      </c>
      <c r="AG271" s="12"/>
      <c r="AH271" s="12"/>
      <c r="AI271" s="12"/>
      <c r="AJ271" s="12"/>
      <c r="AK271" s="731"/>
      <c r="AL271" s="732"/>
      <c r="AM271" s="733"/>
    </row>
    <row r="272" spans="1:39" s="19" customFormat="1" ht="28.5" x14ac:dyDescent="0.45">
      <c r="A272" s="168">
        <f t="shared" si="137"/>
        <v>8</v>
      </c>
      <c r="B272" s="154">
        <v>43612</v>
      </c>
      <c r="C272" s="173">
        <f t="shared" si="136"/>
        <v>581</v>
      </c>
      <c r="D272" s="156" t="s">
        <v>40</v>
      </c>
      <c r="E272" s="157" t="s">
        <v>31</v>
      </c>
      <c r="F272" s="170"/>
      <c r="G272" s="159">
        <f t="shared" si="124"/>
        <v>0</v>
      </c>
      <c r="H272" s="160"/>
      <c r="I272" s="161">
        <f t="shared" si="125"/>
        <v>0</v>
      </c>
      <c r="J272" s="162">
        <v>5</v>
      </c>
      <c r="K272" s="161">
        <f t="shared" si="126"/>
        <v>11159090</v>
      </c>
      <c r="L272" s="163"/>
      <c r="M272" s="161">
        <f t="shared" si="127"/>
        <v>0</v>
      </c>
      <c r="N272" s="171">
        <f t="shared" si="128"/>
        <v>5</v>
      </c>
      <c r="O272" s="165">
        <f t="shared" si="128"/>
        <v>11159090</v>
      </c>
      <c r="P272" s="165">
        <f t="shared" si="129"/>
        <v>200000</v>
      </c>
      <c r="Q272" s="167"/>
      <c r="S272" s="10">
        <f t="shared" si="130"/>
        <v>1331818</v>
      </c>
      <c r="T272" s="10">
        <f t="shared" si="131"/>
        <v>1931818</v>
      </c>
      <c r="U272" s="10">
        <f t="shared" si="132"/>
        <v>2231818</v>
      </c>
      <c r="V272" s="10">
        <f t="shared" si="133"/>
        <v>431818</v>
      </c>
      <c r="W272" s="112">
        <v>43602</v>
      </c>
      <c r="X272" s="111">
        <v>10000000</v>
      </c>
      <c r="Y272" s="112">
        <v>43630</v>
      </c>
      <c r="Z272" s="111">
        <v>1159090</v>
      </c>
      <c r="AA272" s="1114"/>
      <c r="AB272" s="113"/>
      <c r="AC272" s="113"/>
      <c r="AD272" s="114"/>
      <c r="AE272" s="115">
        <f t="shared" si="135"/>
        <v>11159090</v>
      </c>
      <c r="AF272" s="116">
        <f t="shared" si="134"/>
        <v>0</v>
      </c>
      <c r="AG272" s="442"/>
      <c r="AH272" s="12"/>
      <c r="AI272" s="12"/>
      <c r="AJ272" s="12"/>
      <c r="AK272" s="731"/>
      <c r="AL272" s="732"/>
      <c r="AM272" s="733"/>
    </row>
    <row r="273" spans="1:40" s="19" customFormat="1" ht="28.5" x14ac:dyDescent="0.45">
      <c r="A273" s="168">
        <f t="shared" si="137"/>
        <v>9</v>
      </c>
      <c r="B273" s="154">
        <v>43612</v>
      </c>
      <c r="C273" s="173">
        <f>+C272+1</f>
        <v>582</v>
      </c>
      <c r="D273" s="156" t="s">
        <v>217</v>
      </c>
      <c r="E273" s="157" t="s">
        <v>31</v>
      </c>
      <c r="F273" s="170"/>
      <c r="G273" s="159">
        <f t="shared" si="124"/>
        <v>0</v>
      </c>
      <c r="H273" s="160"/>
      <c r="I273" s="161">
        <f t="shared" si="125"/>
        <v>0</v>
      </c>
      <c r="J273" s="162">
        <v>5</v>
      </c>
      <c r="K273" s="161">
        <f t="shared" si="126"/>
        <v>11159090</v>
      </c>
      <c r="L273" s="163"/>
      <c r="M273" s="161">
        <f t="shared" si="127"/>
        <v>0</v>
      </c>
      <c r="N273" s="171">
        <f t="shared" si="128"/>
        <v>5</v>
      </c>
      <c r="O273" s="165">
        <f t="shared" si="128"/>
        <v>11159090</v>
      </c>
      <c r="P273" s="165">
        <f t="shared" si="129"/>
        <v>200000</v>
      </c>
      <c r="Q273" s="167"/>
      <c r="S273" s="10">
        <f t="shared" si="130"/>
        <v>1331818</v>
      </c>
      <c r="T273" s="10">
        <f t="shared" si="131"/>
        <v>1931818</v>
      </c>
      <c r="U273" s="10">
        <f t="shared" si="132"/>
        <v>2231818</v>
      </c>
      <c r="V273" s="10">
        <f t="shared" si="133"/>
        <v>431818</v>
      </c>
      <c r="W273" s="112">
        <v>43616</v>
      </c>
      <c r="X273" s="111">
        <v>11159090</v>
      </c>
      <c r="Y273" s="110"/>
      <c r="Z273" s="111"/>
      <c r="AA273" s="1114"/>
      <c r="AB273" s="113"/>
      <c r="AC273" s="113"/>
      <c r="AD273" s="114"/>
      <c r="AE273" s="115">
        <f t="shared" si="135"/>
        <v>11159090</v>
      </c>
      <c r="AF273" s="116">
        <f t="shared" si="134"/>
        <v>0</v>
      </c>
      <c r="AG273" s="12"/>
      <c r="AH273" s="12"/>
      <c r="AI273" s="12"/>
      <c r="AJ273" s="12"/>
      <c r="AK273" s="731"/>
      <c r="AL273" s="732"/>
      <c r="AM273" s="733"/>
    </row>
    <row r="274" spans="1:40" s="19" customFormat="1" ht="28.5" x14ac:dyDescent="0.45">
      <c r="A274" s="168">
        <f t="shared" si="137"/>
        <v>10</v>
      </c>
      <c r="B274" s="154">
        <v>43612</v>
      </c>
      <c r="C274" s="173">
        <f>+C273+1</f>
        <v>583</v>
      </c>
      <c r="D274" s="156" t="s">
        <v>172</v>
      </c>
      <c r="E274" s="157" t="s">
        <v>31</v>
      </c>
      <c r="F274" s="170"/>
      <c r="G274" s="159">
        <f t="shared" si="124"/>
        <v>0</v>
      </c>
      <c r="H274" s="160"/>
      <c r="I274" s="161">
        <f t="shared" si="125"/>
        <v>0</v>
      </c>
      <c r="J274" s="162">
        <v>5</v>
      </c>
      <c r="K274" s="161">
        <f t="shared" si="126"/>
        <v>11159090</v>
      </c>
      <c r="L274" s="163"/>
      <c r="M274" s="161">
        <f t="shared" si="127"/>
        <v>0</v>
      </c>
      <c r="N274" s="171">
        <f t="shared" si="128"/>
        <v>5</v>
      </c>
      <c r="O274" s="165">
        <f t="shared" si="128"/>
        <v>11159090</v>
      </c>
      <c r="P274" s="165">
        <f t="shared" si="129"/>
        <v>200000</v>
      </c>
      <c r="Q274" s="167"/>
      <c r="S274" s="10">
        <f t="shared" si="130"/>
        <v>1331818</v>
      </c>
      <c r="T274" s="10">
        <f t="shared" si="131"/>
        <v>1931818</v>
      </c>
      <c r="U274" s="10">
        <f t="shared" si="132"/>
        <v>2231818</v>
      </c>
      <c r="V274" s="10">
        <f t="shared" si="133"/>
        <v>431818</v>
      </c>
      <c r="W274" s="112">
        <v>43629</v>
      </c>
      <c r="X274" s="111">
        <v>11159090</v>
      </c>
      <c r="Y274" s="110"/>
      <c r="Z274" s="111"/>
      <c r="AA274" s="1114"/>
      <c r="AB274" s="113"/>
      <c r="AC274" s="113"/>
      <c r="AD274" s="114"/>
      <c r="AE274" s="115">
        <f t="shared" si="135"/>
        <v>11159090</v>
      </c>
      <c r="AF274" s="116">
        <f t="shared" si="134"/>
        <v>0</v>
      </c>
      <c r="AG274" s="442"/>
      <c r="AH274" s="12"/>
      <c r="AI274" s="12"/>
      <c r="AJ274" s="12"/>
      <c r="AK274" s="731"/>
      <c r="AL274" s="732"/>
      <c r="AM274" s="733"/>
    </row>
    <row r="275" spans="1:40" s="19" customFormat="1" ht="28.5" x14ac:dyDescent="0.45">
      <c r="A275" s="168">
        <f t="shared" si="137"/>
        <v>11</v>
      </c>
      <c r="B275" s="154">
        <v>43612</v>
      </c>
      <c r="C275" s="173">
        <f>+C274+1</f>
        <v>584</v>
      </c>
      <c r="D275" s="156" t="s">
        <v>35</v>
      </c>
      <c r="E275" s="157" t="s">
        <v>31</v>
      </c>
      <c r="F275" s="170"/>
      <c r="G275" s="159">
        <f t="shared" si="124"/>
        <v>0</v>
      </c>
      <c r="H275" s="160"/>
      <c r="I275" s="161">
        <f t="shared" si="125"/>
        <v>0</v>
      </c>
      <c r="J275" s="162">
        <v>5</v>
      </c>
      <c r="K275" s="161">
        <f t="shared" si="126"/>
        <v>11159090</v>
      </c>
      <c r="L275" s="163"/>
      <c r="M275" s="161">
        <f t="shared" si="127"/>
        <v>0</v>
      </c>
      <c r="N275" s="171">
        <f t="shared" si="128"/>
        <v>5</v>
      </c>
      <c r="O275" s="165">
        <f t="shared" si="128"/>
        <v>11159090</v>
      </c>
      <c r="P275" s="165">
        <f t="shared" si="129"/>
        <v>200000</v>
      </c>
      <c r="Q275" s="167"/>
      <c r="S275" s="10">
        <f t="shared" si="130"/>
        <v>1331818</v>
      </c>
      <c r="T275" s="10">
        <f t="shared" si="131"/>
        <v>1931818</v>
      </c>
      <c r="U275" s="10">
        <f t="shared" si="132"/>
        <v>2231818</v>
      </c>
      <c r="V275" s="10">
        <f t="shared" si="133"/>
        <v>431818</v>
      </c>
      <c r="W275" s="112">
        <v>43605</v>
      </c>
      <c r="X275" s="111">
        <v>11159090</v>
      </c>
      <c r="Y275" s="110"/>
      <c r="Z275" s="111"/>
      <c r="AA275" s="1114"/>
      <c r="AB275" s="113"/>
      <c r="AC275" s="113"/>
      <c r="AD275" s="114"/>
      <c r="AE275" s="115">
        <f t="shared" si="135"/>
        <v>11159090</v>
      </c>
      <c r="AF275" s="116">
        <f t="shared" si="134"/>
        <v>0</v>
      </c>
      <c r="AG275" s="12"/>
      <c r="AH275" s="12"/>
      <c r="AI275" s="12"/>
      <c r="AJ275" s="12"/>
      <c r="AK275" s="731"/>
      <c r="AL275" s="732"/>
      <c r="AM275" s="733"/>
    </row>
    <row r="276" spans="1:40" s="19" customFormat="1" ht="28.5" x14ac:dyDescent="0.45">
      <c r="A276" s="168">
        <f t="shared" si="137"/>
        <v>12</v>
      </c>
      <c r="B276" s="154">
        <v>43612</v>
      </c>
      <c r="C276" s="173">
        <f>+C275+1</f>
        <v>585</v>
      </c>
      <c r="D276" s="156" t="s">
        <v>79</v>
      </c>
      <c r="E276" s="157" t="s">
        <v>31</v>
      </c>
      <c r="F276" s="170"/>
      <c r="G276" s="159">
        <f t="shared" si="124"/>
        <v>0</v>
      </c>
      <c r="H276" s="160"/>
      <c r="I276" s="161">
        <f t="shared" si="125"/>
        <v>0</v>
      </c>
      <c r="J276" s="162">
        <v>10</v>
      </c>
      <c r="K276" s="161">
        <f t="shared" si="126"/>
        <v>22318180</v>
      </c>
      <c r="L276" s="163"/>
      <c r="M276" s="161">
        <f t="shared" si="127"/>
        <v>0</v>
      </c>
      <c r="N276" s="171">
        <f t="shared" si="128"/>
        <v>10</v>
      </c>
      <c r="O276" s="165">
        <f t="shared" si="128"/>
        <v>22318180</v>
      </c>
      <c r="P276" s="165">
        <f t="shared" si="129"/>
        <v>400000</v>
      </c>
      <c r="Q276" s="167"/>
      <c r="S276" s="10">
        <f t="shared" si="130"/>
        <v>1331818</v>
      </c>
      <c r="T276" s="10">
        <f t="shared" si="131"/>
        <v>1931818</v>
      </c>
      <c r="U276" s="10">
        <f t="shared" si="132"/>
        <v>2231818</v>
      </c>
      <c r="V276" s="10">
        <f t="shared" si="133"/>
        <v>431818</v>
      </c>
      <c r="W276" s="112">
        <v>43602</v>
      </c>
      <c r="X276" s="111">
        <v>22318180</v>
      </c>
      <c r="Y276" s="110"/>
      <c r="Z276" s="111"/>
      <c r="AA276" s="1114"/>
      <c r="AB276" s="113"/>
      <c r="AC276" s="113"/>
      <c r="AD276" s="114"/>
      <c r="AE276" s="115">
        <f t="shared" si="135"/>
        <v>22318180</v>
      </c>
      <c r="AF276" s="116">
        <f t="shared" si="134"/>
        <v>0</v>
      </c>
      <c r="AG276" s="12"/>
      <c r="AH276" s="12"/>
      <c r="AI276" s="12"/>
      <c r="AJ276" s="12"/>
      <c r="AK276" s="731"/>
      <c r="AL276" s="732"/>
      <c r="AM276" s="733"/>
    </row>
    <row r="277" spans="1:40" s="19" customFormat="1" ht="28.5" x14ac:dyDescent="0.45">
      <c r="A277" s="168">
        <f>+A276+1</f>
        <v>13</v>
      </c>
      <c r="B277" s="154">
        <v>43612</v>
      </c>
      <c r="C277" s="173">
        <f>+C276+1</f>
        <v>586</v>
      </c>
      <c r="D277" s="156" t="s">
        <v>93</v>
      </c>
      <c r="E277" s="157" t="s">
        <v>31</v>
      </c>
      <c r="F277" s="170"/>
      <c r="G277" s="159">
        <f t="shared" si="124"/>
        <v>0</v>
      </c>
      <c r="H277" s="160"/>
      <c r="I277" s="161">
        <f t="shared" si="125"/>
        <v>0</v>
      </c>
      <c r="J277" s="162">
        <v>10</v>
      </c>
      <c r="K277" s="161">
        <f t="shared" si="126"/>
        <v>22318180</v>
      </c>
      <c r="L277" s="163"/>
      <c r="M277" s="161">
        <f t="shared" si="127"/>
        <v>0</v>
      </c>
      <c r="N277" s="171">
        <f t="shared" si="128"/>
        <v>10</v>
      </c>
      <c r="O277" s="165">
        <f t="shared" si="128"/>
        <v>22318180</v>
      </c>
      <c r="P277" s="165">
        <f t="shared" si="129"/>
        <v>400000</v>
      </c>
      <c r="Q277" s="167"/>
      <c r="S277" s="10">
        <f t="shared" si="130"/>
        <v>1331818</v>
      </c>
      <c r="T277" s="10">
        <f t="shared" si="131"/>
        <v>1931818</v>
      </c>
      <c r="U277" s="10">
        <f t="shared" si="132"/>
        <v>2231818</v>
      </c>
      <c r="V277" s="10">
        <f t="shared" si="133"/>
        <v>431818</v>
      </c>
      <c r="W277" s="112">
        <v>43605</v>
      </c>
      <c r="X277" s="111">
        <v>22318180</v>
      </c>
      <c r="Y277" s="110"/>
      <c r="Z277" s="111"/>
      <c r="AA277" s="1114"/>
      <c r="AB277" s="113"/>
      <c r="AC277" s="113"/>
      <c r="AD277" s="114"/>
      <c r="AE277" s="115">
        <f t="shared" si="135"/>
        <v>22318180</v>
      </c>
      <c r="AF277" s="116">
        <f t="shared" si="134"/>
        <v>0</v>
      </c>
      <c r="AG277" s="12"/>
      <c r="AH277" s="12"/>
      <c r="AI277" s="12"/>
      <c r="AJ277" s="12"/>
      <c r="AK277" s="731"/>
      <c r="AL277" s="732"/>
      <c r="AM277" s="733"/>
    </row>
    <row r="278" spans="1:40" s="19" customFormat="1" ht="28.5" x14ac:dyDescent="0.45">
      <c r="A278" s="168">
        <f t="shared" ref="A278:A291" si="138">+A277+1</f>
        <v>14</v>
      </c>
      <c r="B278" s="154">
        <v>43612</v>
      </c>
      <c r="C278" s="173">
        <f t="shared" ref="C278:C291" si="139">+C277+1</f>
        <v>587</v>
      </c>
      <c r="D278" s="156" t="s">
        <v>51</v>
      </c>
      <c r="E278" s="157" t="s">
        <v>43</v>
      </c>
      <c r="F278" s="170"/>
      <c r="G278" s="159">
        <f t="shared" si="124"/>
        <v>0</v>
      </c>
      <c r="H278" s="160"/>
      <c r="I278" s="161">
        <f t="shared" si="125"/>
        <v>0</v>
      </c>
      <c r="J278" s="162">
        <v>10</v>
      </c>
      <c r="K278" s="161">
        <f t="shared" si="126"/>
        <v>22318180</v>
      </c>
      <c r="L278" s="163"/>
      <c r="M278" s="161">
        <f t="shared" si="127"/>
        <v>0</v>
      </c>
      <c r="N278" s="171">
        <f t="shared" si="128"/>
        <v>10</v>
      </c>
      <c r="O278" s="165">
        <f t="shared" si="128"/>
        <v>22318180</v>
      </c>
      <c r="P278" s="165">
        <f t="shared" si="129"/>
        <v>400000</v>
      </c>
      <c r="Q278" s="167"/>
      <c r="S278" s="10">
        <f t="shared" si="130"/>
        <v>1331818</v>
      </c>
      <c r="T278" s="10">
        <f t="shared" si="131"/>
        <v>1931818</v>
      </c>
      <c r="U278" s="10">
        <f t="shared" si="132"/>
        <v>2231818</v>
      </c>
      <c r="V278" s="10">
        <f t="shared" si="133"/>
        <v>431818</v>
      </c>
      <c r="W278" s="785" t="s">
        <v>257</v>
      </c>
      <c r="X278" s="111">
        <v>13000000</v>
      </c>
      <c r="Y278" s="112">
        <v>43647</v>
      </c>
      <c r="Z278" s="111">
        <v>9318180</v>
      </c>
      <c r="AA278" s="1114"/>
      <c r="AB278" s="113"/>
      <c r="AC278" s="113"/>
      <c r="AD278" s="114"/>
      <c r="AE278" s="115">
        <f t="shared" si="135"/>
        <v>22318180</v>
      </c>
      <c r="AF278" s="116">
        <f t="shared" si="134"/>
        <v>0</v>
      </c>
      <c r="AG278" s="442"/>
      <c r="AH278" s="12"/>
      <c r="AI278" s="12"/>
      <c r="AJ278" s="12"/>
      <c r="AK278" s="731"/>
      <c r="AL278" s="732"/>
      <c r="AM278" s="733"/>
    </row>
    <row r="279" spans="1:40" s="19" customFormat="1" ht="28.5" x14ac:dyDescent="0.45">
      <c r="A279" s="168">
        <f t="shared" si="138"/>
        <v>15</v>
      </c>
      <c r="B279" s="154">
        <v>43612</v>
      </c>
      <c r="C279" s="173">
        <f t="shared" si="139"/>
        <v>588</v>
      </c>
      <c r="D279" s="156" t="s">
        <v>76</v>
      </c>
      <c r="E279" s="157" t="s">
        <v>57</v>
      </c>
      <c r="F279" s="170"/>
      <c r="G279" s="159">
        <f t="shared" si="124"/>
        <v>0</v>
      </c>
      <c r="H279" s="160"/>
      <c r="I279" s="161">
        <f t="shared" si="125"/>
        <v>0</v>
      </c>
      <c r="J279" s="162">
        <v>5</v>
      </c>
      <c r="K279" s="161">
        <f t="shared" si="126"/>
        <v>11159090</v>
      </c>
      <c r="L279" s="163"/>
      <c r="M279" s="161">
        <f t="shared" si="127"/>
        <v>0</v>
      </c>
      <c r="N279" s="171">
        <f t="shared" si="128"/>
        <v>5</v>
      </c>
      <c r="O279" s="165">
        <f t="shared" si="128"/>
        <v>11159090</v>
      </c>
      <c r="P279" s="165">
        <f t="shared" si="129"/>
        <v>200000</v>
      </c>
      <c r="Q279" s="167"/>
      <c r="S279" s="10">
        <f t="shared" si="130"/>
        <v>1331818</v>
      </c>
      <c r="T279" s="10">
        <f t="shared" si="131"/>
        <v>1931818</v>
      </c>
      <c r="U279" s="10">
        <f t="shared" si="132"/>
        <v>2231818</v>
      </c>
      <c r="V279" s="10">
        <f t="shared" si="133"/>
        <v>431818</v>
      </c>
      <c r="W279" s="112">
        <v>43602</v>
      </c>
      <c r="X279" s="111">
        <v>11159090</v>
      </c>
      <c r="Y279" s="110"/>
      <c r="Z279" s="111"/>
      <c r="AA279" s="1114"/>
      <c r="AB279" s="113"/>
      <c r="AC279" s="113"/>
      <c r="AD279" s="114"/>
      <c r="AE279" s="115">
        <f t="shared" si="135"/>
        <v>11159090</v>
      </c>
      <c r="AF279" s="116">
        <f t="shared" si="134"/>
        <v>0</v>
      </c>
      <c r="AG279" s="12"/>
      <c r="AH279" s="12"/>
      <c r="AI279" s="12"/>
      <c r="AJ279" s="12"/>
      <c r="AK279" s="731"/>
      <c r="AL279" s="732"/>
      <c r="AM279" s="733"/>
    </row>
    <row r="280" spans="1:40" s="19" customFormat="1" ht="28.5" x14ac:dyDescent="0.45">
      <c r="A280" s="168">
        <f t="shared" si="138"/>
        <v>16</v>
      </c>
      <c r="B280" s="154">
        <v>43612</v>
      </c>
      <c r="C280" s="173">
        <f t="shared" si="139"/>
        <v>589</v>
      </c>
      <c r="D280" s="156" t="s">
        <v>77</v>
      </c>
      <c r="E280" s="157" t="s">
        <v>57</v>
      </c>
      <c r="F280" s="170"/>
      <c r="G280" s="159">
        <f t="shared" si="124"/>
        <v>0</v>
      </c>
      <c r="H280" s="160"/>
      <c r="I280" s="161">
        <f t="shared" si="125"/>
        <v>0</v>
      </c>
      <c r="J280" s="162">
        <v>5</v>
      </c>
      <c r="K280" s="161">
        <f t="shared" si="126"/>
        <v>11159090</v>
      </c>
      <c r="L280" s="163"/>
      <c r="M280" s="161">
        <f t="shared" si="127"/>
        <v>0</v>
      </c>
      <c r="N280" s="171">
        <f t="shared" si="128"/>
        <v>5</v>
      </c>
      <c r="O280" s="165">
        <f t="shared" si="128"/>
        <v>11159090</v>
      </c>
      <c r="P280" s="165">
        <f t="shared" si="129"/>
        <v>200000</v>
      </c>
      <c r="Q280" s="167"/>
      <c r="S280" s="10">
        <f t="shared" si="130"/>
        <v>1331818</v>
      </c>
      <c r="T280" s="10">
        <f t="shared" si="131"/>
        <v>1931818</v>
      </c>
      <c r="U280" s="10">
        <f t="shared" si="132"/>
        <v>2231818</v>
      </c>
      <c r="V280" s="10">
        <f t="shared" si="133"/>
        <v>431818</v>
      </c>
      <c r="W280" s="112">
        <v>43601</v>
      </c>
      <c r="X280" s="111">
        <v>11159090</v>
      </c>
      <c r="Y280" s="110"/>
      <c r="Z280" s="111"/>
      <c r="AA280" s="1114"/>
      <c r="AB280" s="113"/>
      <c r="AC280" s="113"/>
      <c r="AD280" s="114"/>
      <c r="AE280" s="115">
        <f t="shared" si="135"/>
        <v>11159090</v>
      </c>
      <c r="AF280" s="116">
        <f t="shared" si="134"/>
        <v>0</v>
      </c>
      <c r="AG280" s="12"/>
      <c r="AH280" s="12"/>
      <c r="AI280" s="12"/>
      <c r="AJ280" s="12"/>
      <c r="AK280" s="731"/>
      <c r="AL280" s="732"/>
      <c r="AM280" s="733"/>
    </row>
    <row r="281" spans="1:40" s="19" customFormat="1" ht="28.5" x14ac:dyDescent="0.45">
      <c r="A281" s="168">
        <f t="shared" si="138"/>
        <v>17</v>
      </c>
      <c r="B281" s="154">
        <v>43612</v>
      </c>
      <c r="C281" s="173">
        <f t="shared" si="139"/>
        <v>590</v>
      </c>
      <c r="D281" s="156" t="s">
        <v>70</v>
      </c>
      <c r="E281" s="157" t="s">
        <v>57</v>
      </c>
      <c r="F281" s="170"/>
      <c r="G281" s="159">
        <f t="shared" si="124"/>
        <v>0</v>
      </c>
      <c r="H281" s="160"/>
      <c r="I281" s="161">
        <f t="shared" si="125"/>
        <v>0</v>
      </c>
      <c r="J281" s="162">
        <v>5</v>
      </c>
      <c r="K281" s="161">
        <f t="shared" si="126"/>
        <v>11159090</v>
      </c>
      <c r="L281" s="163"/>
      <c r="M281" s="161">
        <f t="shared" si="127"/>
        <v>0</v>
      </c>
      <c r="N281" s="171">
        <f t="shared" ref="N281:O291" si="140">+L281+J281+H281+F281</f>
        <v>5</v>
      </c>
      <c r="O281" s="165">
        <f t="shared" si="140"/>
        <v>11159090</v>
      </c>
      <c r="P281" s="165">
        <f t="shared" si="129"/>
        <v>200000</v>
      </c>
      <c r="Q281" s="167"/>
      <c r="S281" s="10">
        <f t="shared" si="130"/>
        <v>1331818</v>
      </c>
      <c r="T281" s="10">
        <f t="shared" si="131"/>
        <v>1931818</v>
      </c>
      <c r="U281" s="10">
        <f t="shared" si="132"/>
        <v>2231818</v>
      </c>
      <c r="V281" s="10">
        <f t="shared" si="133"/>
        <v>431818</v>
      </c>
      <c r="W281" s="112">
        <v>43602</v>
      </c>
      <c r="X281" s="111">
        <v>4160000</v>
      </c>
      <c r="Y281" s="112">
        <v>43613</v>
      </c>
      <c r="Z281" s="111">
        <v>7000000</v>
      </c>
      <c r="AA281" s="1114"/>
      <c r="AB281" s="113"/>
      <c r="AC281" s="113"/>
      <c r="AD281" s="114"/>
      <c r="AE281" s="115">
        <f t="shared" si="135"/>
        <v>11160000</v>
      </c>
      <c r="AF281" s="116">
        <f t="shared" si="134"/>
        <v>-910</v>
      </c>
      <c r="AG281" s="12"/>
      <c r="AH281" s="12"/>
      <c r="AI281" s="12"/>
      <c r="AJ281" s="12"/>
      <c r="AK281" s="731"/>
      <c r="AL281" s="732"/>
      <c r="AM281" s="733"/>
    </row>
    <row r="282" spans="1:40" s="19" customFormat="1" ht="28.5" x14ac:dyDescent="0.45">
      <c r="A282" s="168">
        <f t="shared" si="138"/>
        <v>18</v>
      </c>
      <c r="B282" s="154">
        <v>43612</v>
      </c>
      <c r="C282" s="173">
        <f t="shared" si="139"/>
        <v>591</v>
      </c>
      <c r="D282" s="156" t="s">
        <v>71</v>
      </c>
      <c r="E282" s="157" t="s">
        <v>57</v>
      </c>
      <c r="F282" s="170"/>
      <c r="G282" s="159">
        <f t="shared" si="124"/>
        <v>0</v>
      </c>
      <c r="H282" s="160"/>
      <c r="I282" s="161">
        <f t="shared" si="125"/>
        <v>0</v>
      </c>
      <c r="J282" s="162">
        <v>5</v>
      </c>
      <c r="K282" s="161">
        <f t="shared" si="126"/>
        <v>11159090</v>
      </c>
      <c r="L282" s="163"/>
      <c r="M282" s="161">
        <f t="shared" si="127"/>
        <v>0</v>
      </c>
      <c r="N282" s="171">
        <f t="shared" si="140"/>
        <v>5</v>
      </c>
      <c r="O282" s="165">
        <f t="shared" si="140"/>
        <v>11159090</v>
      </c>
      <c r="P282" s="165">
        <f t="shared" si="129"/>
        <v>200000</v>
      </c>
      <c r="Q282" s="167"/>
      <c r="S282" s="10">
        <f t="shared" si="130"/>
        <v>1331818</v>
      </c>
      <c r="T282" s="10">
        <f t="shared" si="131"/>
        <v>1931818</v>
      </c>
      <c r="U282" s="10">
        <f t="shared" si="132"/>
        <v>2231818</v>
      </c>
      <c r="V282" s="10">
        <f t="shared" si="133"/>
        <v>431818</v>
      </c>
      <c r="W282" s="112">
        <v>43602</v>
      </c>
      <c r="X282" s="111">
        <v>11159090</v>
      </c>
      <c r="Y282" s="110"/>
      <c r="Z282" s="111"/>
      <c r="AA282" s="1114"/>
      <c r="AB282" s="113"/>
      <c r="AC282" s="113"/>
      <c r="AD282" s="114"/>
      <c r="AE282" s="115">
        <f t="shared" si="135"/>
        <v>11159090</v>
      </c>
      <c r="AF282" s="116">
        <f t="shared" si="134"/>
        <v>0</v>
      </c>
      <c r="AG282" s="12"/>
      <c r="AH282" s="12"/>
      <c r="AI282" s="12"/>
      <c r="AJ282" s="12"/>
      <c r="AK282" s="731"/>
      <c r="AL282" s="732"/>
      <c r="AM282" s="733"/>
    </row>
    <row r="283" spans="1:40" s="19" customFormat="1" ht="28.5" x14ac:dyDescent="0.45">
      <c r="A283" s="168">
        <f t="shared" si="138"/>
        <v>19</v>
      </c>
      <c r="B283" s="154">
        <v>43612</v>
      </c>
      <c r="C283" s="173">
        <f t="shared" si="139"/>
        <v>592</v>
      </c>
      <c r="D283" s="156" t="s">
        <v>68</v>
      </c>
      <c r="E283" s="157" t="s">
        <v>57</v>
      </c>
      <c r="F283" s="170"/>
      <c r="G283" s="159">
        <f t="shared" si="124"/>
        <v>0</v>
      </c>
      <c r="H283" s="160"/>
      <c r="I283" s="161">
        <f t="shared" si="125"/>
        <v>0</v>
      </c>
      <c r="J283" s="162">
        <v>4</v>
      </c>
      <c r="K283" s="161">
        <f t="shared" si="126"/>
        <v>8927272</v>
      </c>
      <c r="L283" s="163"/>
      <c r="M283" s="161">
        <f t="shared" si="127"/>
        <v>0</v>
      </c>
      <c r="N283" s="171">
        <f t="shared" si="140"/>
        <v>4</v>
      </c>
      <c r="O283" s="165">
        <f t="shared" si="140"/>
        <v>8927272</v>
      </c>
      <c r="P283" s="165">
        <f t="shared" si="129"/>
        <v>160000</v>
      </c>
      <c r="Q283" s="167"/>
      <c r="S283" s="10">
        <f t="shared" si="130"/>
        <v>1331818</v>
      </c>
      <c r="T283" s="10">
        <f t="shared" si="131"/>
        <v>1931818</v>
      </c>
      <c r="U283" s="10">
        <f t="shared" si="132"/>
        <v>2231818</v>
      </c>
      <c r="V283" s="10">
        <f t="shared" si="133"/>
        <v>431818</v>
      </c>
      <c r="W283" s="112">
        <v>43605</v>
      </c>
      <c r="X283" s="111">
        <v>8927272</v>
      </c>
      <c r="Y283" s="110"/>
      <c r="Z283" s="111"/>
      <c r="AA283" s="1114"/>
      <c r="AB283" s="113"/>
      <c r="AC283" s="113"/>
      <c r="AD283" s="114"/>
      <c r="AE283" s="115">
        <f t="shared" si="135"/>
        <v>8927272</v>
      </c>
      <c r="AF283" s="116">
        <f t="shared" si="134"/>
        <v>0</v>
      </c>
      <c r="AG283" s="12"/>
      <c r="AH283" s="12"/>
      <c r="AI283" s="12"/>
      <c r="AJ283" s="12"/>
      <c r="AK283" s="731"/>
      <c r="AL283" s="732"/>
      <c r="AM283" s="733"/>
    </row>
    <row r="284" spans="1:40" s="19" customFormat="1" ht="28.5" x14ac:dyDescent="0.45">
      <c r="A284" s="168">
        <f t="shared" si="138"/>
        <v>20</v>
      </c>
      <c r="B284" s="154">
        <v>43612</v>
      </c>
      <c r="C284" s="173">
        <f t="shared" si="139"/>
        <v>593</v>
      </c>
      <c r="D284" s="156" t="s">
        <v>39</v>
      </c>
      <c r="E284" s="157" t="s">
        <v>57</v>
      </c>
      <c r="F284" s="170"/>
      <c r="G284" s="159">
        <f t="shared" si="124"/>
        <v>0</v>
      </c>
      <c r="H284" s="160"/>
      <c r="I284" s="161">
        <f t="shared" si="125"/>
        <v>0</v>
      </c>
      <c r="J284" s="162">
        <v>6</v>
      </c>
      <c r="K284" s="161">
        <f t="shared" si="126"/>
        <v>13390908</v>
      </c>
      <c r="L284" s="163"/>
      <c r="M284" s="161">
        <f t="shared" si="127"/>
        <v>0</v>
      </c>
      <c r="N284" s="171">
        <f t="shared" si="140"/>
        <v>6</v>
      </c>
      <c r="O284" s="165">
        <f t="shared" si="140"/>
        <v>13390908</v>
      </c>
      <c r="P284" s="165">
        <f t="shared" si="129"/>
        <v>240000</v>
      </c>
      <c r="Q284" s="167"/>
      <c r="S284" s="10">
        <f t="shared" si="130"/>
        <v>1331818</v>
      </c>
      <c r="T284" s="10">
        <f t="shared" si="131"/>
        <v>1931818</v>
      </c>
      <c r="U284" s="10">
        <f t="shared" si="132"/>
        <v>2231818</v>
      </c>
      <c r="V284" s="10">
        <f t="shared" si="133"/>
        <v>431818</v>
      </c>
      <c r="W284" s="112">
        <v>43605</v>
      </c>
      <c r="X284" s="111">
        <v>13390908</v>
      </c>
      <c r="Y284" s="110"/>
      <c r="Z284" s="111"/>
      <c r="AA284" s="1114"/>
      <c r="AB284" s="113"/>
      <c r="AC284" s="113"/>
      <c r="AD284" s="114"/>
      <c r="AE284" s="115">
        <f t="shared" si="135"/>
        <v>13390908</v>
      </c>
      <c r="AF284" s="116">
        <f t="shared" si="134"/>
        <v>0</v>
      </c>
      <c r="AG284" s="12"/>
      <c r="AH284" s="12"/>
      <c r="AI284" s="12"/>
      <c r="AJ284" s="12"/>
      <c r="AK284" s="731"/>
      <c r="AL284" s="732"/>
      <c r="AM284" s="733"/>
    </row>
    <row r="285" spans="1:40" s="19" customFormat="1" ht="28.5" x14ac:dyDescent="0.45">
      <c r="A285" s="168">
        <f t="shared" si="138"/>
        <v>21</v>
      </c>
      <c r="B285" s="154">
        <v>43612</v>
      </c>
      <c r="C285" s="173">
        <f t="shared" si="139"/>
        <v>594</v>
      </c>
      <c r="D285" s="156" t="s">
        <v>72</v>
      </c>
      <c r="E285" s="157" t="s">
        <v>57</v>
      </c>
      <c r="F285" s="170"/>
      <c r="G285" s="159">
        <f t="shared" si="124"/>
        <v>0</v>
      </c>
      <c r="H285" s="160"/>
      <c r="I285" s="161">
        <f t="shared" si="125"/>
        <v>0</v>
      </c>
      <c r="J285" s="162">
        <v>5</v>
      </c>
      <c r="K285" s="161">
        <f t="shared" si="126"/>
        <v>11159090</v>
      </c>
      <c r="L285" s="163"/>
      <c r="M285" s="161">
        <f t="shared" si="127"/>
        <v>0</v>
      </c>
      <c r="N285" s="171">
        <f t="shared" si="140"/>
        <v>5</v>
      </c>
      <c r="O285" s="165">
        <f t="shared" si="140"/>
        <v>11159090</v>
      </c>
      <c r="P285" s="165">
        <f t="shared" si="129"/>
        <v>200000</v>
      </c>
      <c r="Q285" s="167"/>
      <c r="S285" s="10">
        <f t="shared" si="130"/>
        <v>1331818</v>
      </c>
      <c r="T285" s="10">
        <f t="shared" si="131"/>
        <v>1931818</v>
      </c>
      <c r="U285" s="10">
        <f t="shared" si="132"/>
        <v>2231818</v>
      </c>
      <c r="V285" s="10">
        <f t="shared" si="133"/>
        <v>431818</v>
      </c>
      <c r="W285" s="112">
        <v>43601</v>
      </c>
      <c r="X285" s="111">
        <v>6000000</v>
      </c>
      <c r="Y285" s="112">
        <v>43607</v>
      </c>
      <c r="Z285" s="111">
        <v>5159090</v>
      </c>
      <c r="AA285" s="1114"/>
      <c r="AB285" s="113"/>
      <c r="AC285" s="113"/>
      <c r="AD285" s="114"/>
      <c r="AE285" s="115">
        <f t="shared" si="135"/>
        <v>11159090</v>
      </c>
      <c r="AF285" s="116">
        <f t="shared" si="134"/>
        <v>0</v>
      </c>
      <c r="AG285" s="12"/>
      <c r="AH285" s="12"/>
      <c r="AI285" s="12"/>
      <c r="AJ285" s="12"/>
      <c r="AK285" s="731"/>
      <c r="AL285" s="732"/>
      <c r="AM285" s="733"/>
    </row>
    <row r="286" spans="1:40" s="19" customFormat="1" ht="28.5" x14ac:dyDescent="0.45">
      <c r="A286" s="168">
        <f t="shared" si="138"/>
        <v>22</v>
      </c>
      <c r="B286" s="154">
        <v>43612</v>
      </c>
      <c r="C286" s="173">
        <f t="shared" si="139"/>
        <v>595</v>
      </c>
      <c r="D286" s="156" t="s">
        <v>95</v>
      </c>
      <c r="E286" s="157" t="s">
        <v>57</v>
      </c>
      <c r="F286" s="170"/>
      <c r="G286" s="159">
        <f t="shared" si="124"/>
        <v>0</v>
      </c>
      <c r="H286" s="160"/>
      <c r="I286" s="161">
        <f t="shared" si="125"/>
        <v>0</v>
      </c>
      <c r="J286" s="162">
        <v>5</v>
      </c>
      <c r="K286" s="161">
        <f t="shared" si="126"/>
        <v>11159090</v>
      </c>
      <c r="L286" s="163"/>
      <c r="M286" s="161">
        <f t="shared" si="127"/>
        <v>0</v>
      </c>
      <c r="N286" s="171">
        <f t="shared" si="140"/>
        <v>5</v>
      </c>
      <c r="O286" s="165">
        <f t="shared" si="140"/>
        <v>11159090</v>
      </c>
      <c r="P286" s="165">
        <f t="shared" si="129"/>
        <v>200000</v>
      </c>
      <c r="Q286" s="167"/>
      <c r="S286" s="10">
        <f t="shared" si="130"/>
        <v>1331818</v>
      </c>
      <c r="T286" s="10">
        <f t="shared" si="131"/>
        <v>1931818</v>
      </c>
      <c r="U286" s="10">
        <f t="shared" si="132"/>
        <v>2231818</v>
      </c>
      <c r="V286" s="10">
        <f t="shared" si="133"/>
        <v>431818</v>
      </c>
      <c r="W286" s="112">
        <v>43602</v>
      </c>
      <c r="X286" s="111">
        <v>11159090</v>
      </c>
      <c r="Y286" s="110"/>
      <c r="Z286" s="111"/>
      <c r="AA286" s="1114"/>
      <c r="AB286" s="113"/>
      <c r="AC286" s="113"/>
      <c r="AD286" s="114"/>
      <c r="AE286" s="115">
        <f t="shared" si="135"/>
        <v>11159090</v>
      </c>
      <c r="AF286" s="116">
        <f t="shared" si="134"/>
        <v>0</v>
      </c>
      <c r="AG286" s="12"/>
      <c r="AH286" s="12"/>
      <c r="AI286" s="12"/>
      <c r="AJ286" s="12"/>
      <c r="AK286" s="731"/>
      <c r="AL286" s="732"/>
      <c r="AM286" s="733"/>
    </row>
    <row r="287" spans="1:40" s="19" customFormat="1" ht="23.25" customHeight="1" x14ac:dyDescent="0.45">
      <c r="A287" s="168">
        <f t="shared" si="138"/>
        <v>23</v>
      </c>
      <c r="B287" s="154">
        <v>43612</v>
      </c>
      <c r="C287" s="173">
        <f t="shared" si="139"/>
        <v>596</v>
      </c>
      <c r="D287" s="156" t="s">
        <v>73</v>
      </c>
      <c r="E287" s="157" t="s">
        <v>57</v>
      </c>
      <c r="F287" s="170"/>
      <c r="G287" s="159">
        <f t="shared" si="124"/>
        <v>0</v>
      </c>
      <c r="H287" s="160"/>
      <c r="I287" s="161">
        <f t="shared" si="125"/>
        <v>0</v>
      </c>
      <c r="J287" s="162">
        <v>5</v>
      </c>
      <c r="K287" s="161">
        <f t="shared" si="126"/>
        <v>11159090</v>
      </c>
      <c r="L287" s="163"/>
      <c r="M287" s="161">
        <f t="shared" si="127"/>
        <v>0</v>
      </c>
      <c r="N287" s="171">
        <f t="shared" si="140"/>
        <v>5</v>
      </c>
      <c r="O287" s="165">
        <f t="shared" si="140"/>
        <v>11159090</v>
      </c>
      <c r="P287" s="165">
        <f t="shared" si="129"/>
        <v>200000</v>
      </c>
      <c r="Q287" s="167"/>
      <c r="S287" s="10">
        <f t="shared" si="130"/>
        <v>1331818</v>
      </c>
      <c r="T287" s="10">
        <f t="shared" si="131"/>
        <v>1931818</v>
      </c>
      <c r="U287" s="10">
        <f t="shared" si="132"/>
        <v>2231818</v>
      </c>
      <c r="V287" s="10">
        <f t="shared" si="133"/>
        <v>431818</v>
      </c>
      <c r="W287" s="112">
        <v>43605</v>
      </c>
      <c r="X287" s="111">
        <v>11159090</v>
      </c>
      <c r="Y287" s="110"/>
      <c r="Z287" s="111"/>
      <c r="AA287" s="1114"/>
      <c r="AB287" s="113"/>
      <c r="AC287" s="113"/>
      <c r="AD287" s="114"/>
      <c r="AE287" s="115">
        <f t="shared" si="135"/>
        <v>11159090</v>
      </c>
      <c r="AF287" s="116">
        <f t="shared" si="134"/>
        <v>0</v>
      </c>
      <c r="AG287" s="12"/>
      <c r="AH287" s="12"/>
      <c r="AI287" s="12"/>
      <c r="AJ287" s="12"/>
      <c r="AK287" s="731"/>
      <c r="AL287" s="732"/>
      <c r="AM287" s="733"/>
      <c r="AN287" s="1133"/>
    </row>
    <row r="288" spans="1:40" s="19" customFormat="1" ht="23.25" customHeight="1" x14ac:dyDescent="0.45">
      <c r="A288" s="168">
        <f t="shared" si="138"/>
        <v>24</v>
      </c>
      <c r="B288" s="154">
        <v>43612</v>
      </c>
      <c r="C288" s="173">
        <f t="shared" si="139"/>
        <v>597</v>
      </c>
      <c r="D288" s="156" t="s">
        <v>69</v>
      </c>
      <c r="E288" s="157" t="s">
        <v>57</v>
      </c>
      <c r="F288" s="170"/>
      <c r="G288" s="159">
        <f t="shared" si="124"/>
        <v>0</v>
      </c>
      <c r="H288" s="160"/>
      <c r="I288" s="161">
        <f t="shared" si="125"/>
        <v>0</v>
      </c>
      <c r="J288" s="162">
        <v>5</v>
      </c>
      <c r="K288" s="161">
        <f t="shared" si="126"/>
        <v>11159090</v>
      </c>
      <c r="L288" s="163"/>
      <c r="M288" s="161">
        <f t="shared" si="127"/>
        <v>0</v>
      </c>
      <c r="N288" s="171">
        <f t="shared" si="140"/>
        <v>5</v>
      </c>
      <c r="O288" s="165">
        <f t="shared" si="140"/>
        <v>11159090</v>
      </c>
      <c r="P288" s="165">
        <f t="shared" si="129"/>
        <v>200000</v>
      </c>
      <c r="Q288" s="167"/>
      <c r="S288" s="10">
        <f t="shared" si="130"/>
        <v>1331818</v>
      </c>
      <c r="T288" s="10">
        <f t="shared" si="131"/>
        <v>1931818</v>
      </c>
      <c r="U288" s="10">
        <f t="shared" si="132"/>
        <v>2231818</v>
      </c>
      <c r="V288" s="10">
        <f t="shared" si="133"/>
        <v>431818</v>
      </c>
      <c r="W288" s="112">
        <v>43605</v>
      </c>
      <c r="X288" s="111">
        <v>11159090</v>
      </c>
      <c r="Y288" s="110"/>
      <c r="Z288" s="111"/>
      <c r="AA288" s="1114"/>
      <c r="AB288" s="113"/>
      <c r="AC288" s="113"/>
      <c r="AD288" s="114"/>
      <c r="AE288" s="115">
        <f t="shared" si="135"/>
        <v>11159090</v>
      </c>
      <c r="AF288" s="116">
        <f t="shared" si="134"/>
        <v>0</v>
      </c>
      <c r="AG288" s="12"/>
      <c r="AH288" s="12"/>
      <c r="AI288" s="12"/>
      <c r="AJ288" s="12"/>
      <c r="AK288" s="731"/>
      <c r="AL288" s="732"/>
      <c r="AM288" s="733"/>
      <c r="AN288" s="1134"/>
    </row>
    <row r="289" spans="1:40" s="19" customFormat="1" ht="28.5" x14ac:dyDescent="0.45">
      <c r="A289" s="168">
        <f t="shared" si="138"/>
        <v>25</v>
      </c>
      <c r="B289" s="154">
        <v>43612</v>
      </c>
      <c r="C289" s="173">
        <f t="shared" si="139"/>
        <v>598</v>
      </c>
      <c r="D289" s="156" t="s">
        <v>100</v>
      </c>
      <c r="E289" s="157" t="s">
        <v>88</v>
      </c>
      <c r="F289" s="170"/>
      <c r="G289" s="159">
        <f t="shared" si="124"/>
        <v>0</v>
      </c>
      <c r="H289" s="160"/>
      <c r="I289" s="161">
        <f t="shared" si="125"/>
        <v>0</v>
      </c>
      <c r="J289" s="162">
        <v>5</v>
      </c>
      <c r="K289" s="161">
        <f t="shared" si="126"/>
        <v>11159090</v>
      </c>
      <c r="L289" s="163"/>
      <c r="M289" s="161">
        <f t="shared" si="127"/>
        <v>0</v>
      </c>
      <c r="N289" s="171">
        <f t="shared" si="140"/>
        <v>5</v>
      </c>
      <c r="O289" s="165">
        <f t="shared" si="140"/>
        <v>11159090</v>
      </c>
      <c r="P289" s="165">
        <f t="shared" si="129"/>
        <v>200000</v>
      </c>
      <c r="Q289" s="167"/>
      <c r="S289" s="10">
        <f t="shared" si="130"/>
        <v>1331818</v>
      </c>
      <c r="T289" s="10">
        <f t="shared" si="131"/>
        <v>1931818</v>
      </c>
      <c r="U289" s="10">
        <f t="shared" si="132"/>
        <v>2231818</v>
      </c>
      <c r="V289" s="10">
        <f t="shared" si="133"/>
        <v>431818</v>
      </c>
      <c r="W289" s="112">
        <v>43602</v>
      </c>
      <c r="X289" s="111">
        <v>11019090</v>
      </c>
      <c r="Y289" s="110"/>
      <c r="Z289" s="111"/>
      <c r="AA289" s="1114"/>
      <c r="AB289" s="113"/>
      <c r="AC289" s="113"/>
      <c r="AD289" s="114"/>
      <c r="AE289" s="115">
        <f t="shared" si="135"/>
        <v>11019090</v>
      </c>
      <c r="AF289" s="116">
        <f t="shared" si="134"/>
        <v>140000</v>
      </c>
      <c r="AG289" s="442" t="s">
        <v>278</v>
      </c>
      <c r="AH289" s="12"/>
      <c r="AI289" s="12"/>
      <c r="AJ289" s="12"/>
      <c r="AK289" s="731"/>
      <c r="AL289" s="732"/>
      <c r="AM289" s="733"/>
      <c r="AN289" s="734"/>
    </row>
    <row r="290" spans="1:40" s="19" customFormat="1" ht="28.5" x14ac:dyDescent="0.45">
      <c r="A290" s="168">
        <f t="shared" si="138"/>
        <v>26</v>
      </c>
      <c r="B290" s="154">
        <v>43612</v>
      </c>
      <c r="C290" s="173">
        <f t="shared" si="139"/>
        <v>599</v>
      </c>
      <c r="D290" s="156" t="s">
        <v>102</v>
      </c>
      <c r="E290" s="157" t="s">
        <v>88</v>
      </c>
      <c r="F290" s="170"/>
      <c r="G290" s="159">
        <f t="shared" si="124"/>
        <v>0</v>
      </c>
      <c r="H290" s="160"/>
      <c r="I290" s="161">
        <f t="shared" si="125"/>
        <v>0</v>
      </c>
      <c r="J290" s="162">
        <v>5</v>
      </c>
      <c r="K290" s="161">
        <f t="shared" si="126"/>
        <v>11159090</v>
      </c>
      <c r="L290" s="163"/>
      <c r="M290" s="161">
        <f t="shared" si="127"/>
        <v>0</v>
      </c>
      <c r="N290" s="171">
        <f t="shared" si="140"/>
        <v>5</v>
      </c>
      <c r="O290" s="165">
        <f t="shared" si="140"/>
        <v>11159090</v>
      </c>
      <c r="P290" s="165">
        <f t="shared" si="129"/>
        <v>200000</v>
      </c>
      <c r="Q290" s="167"/>
      <c r="S290" s="10">
        <f t="shared" si="130"/>
        <v>1331818</v>
      </c>
      <c r="T290" s="10">
        <f t="shared" si="131"/>
        <v>1931818</v>
      </c>
      <c r="U290" s="10">
        <f t="shared" si="132"/>
        <v>2231818</v>
      </c>
      <c r="V290" s="10">
        <f t="shared" si="133"/>
        <v>431818</v>
      </c>
      <c r="W290" s="112">
        <v>43602</v>
      </c>
      <c r="X290" s="111">
        <v>11159090</v>
      </c>
      <c r="Y290" s="110"/>
      <c r="Z290" s="111"/>
      <c r="AA290" s="1114"/>
      <c r="AB290" s="113"/>
      <c r="AC290" s="113"/>
      <c r="AD290" s="114"/>
      <c r="AE290" s="115">
        <f t="shared" si="135"/>
        <v>11159090</v>
      </c>
      <c r="AF290" s="116">
        <f t="shared" si="134"/>
        <v>0</v>
      </c>
      <c r="AG290" s="12"/>
      <c r="AH290" s="12"/>
      <c r="AI290" s="12"/>
      <c r="AJ290" s="12"/>
      <c r="AK290" s="731"/>
      <c r="AL290" s="732"/>
      <c r="AM290" s="733"/>
      <c r="AN290" s="734"/>
    </row>
    <row r="291" spans="1:40" ht="28.5" x14ac:dyDescent="0.45">
      <c r="A291" s="168">
        <f t="shared" si="138"/>
        <v>27</v>
      </c>
      <c r="B291" s="154">
        <v>43612</v>
      </c>
      <c r="C291" s="173">
        <f t="shared" si="139"/>
        <v>600</v>
      </c>
      <c r="D291" s="156" t="s">
        <v>87</v>
      </c>
      <c r="E291" s="157" t="s">
        <v>88</v>
      </c>
      <c r="F291" s="170"/>
      <c r="G291" s="159">
        <f t="shared" si="124"/>
        <v>0</v>
      </c>
      <c r="H291" s="160"/>
      <c r="I291" s="161">
        <f t="shared" si="125"/>
        <v>0</v>
      </c>
      <c r="J291" s="162">
        <v>10</v>
      </c>
      <c r="K291" s="161">
        <f t="shared" si="126"/>
        <v>22318180</v>
      </c>
      <c r="L291" s="163"/>
      <c r="M291" s="161">
        <f t="shared" si="127"/>
        <v>0</v>
      </c>
      <c r="N291" s="171">
        <f t="shared" si="140"/>
        <v>10</v>
      </c>
      <c r="O291" s="165">
        <f t="shared" si="140"/>
        <v>22318180</v>
      </c>
      <c r="P291" s="165">
        <f t="shared" si="129"/>
        <v>400000</v>
      </c>
      <c r="Q291" s="167"/>
      <c r="S291" s="10">
        <f t="shared" si="130"/>
        <v>1331818</v>
      </c>
      <c r="T291" s="10">
        <f t="shared" si="131"/>
        <v>1931818</v>
      </c>
      <c r="U291" s="10">
        <f t="shared" si="132"/>
        <v>2231818</v>
      </c>
      <c r="V291" s="10">
        <f t="shared" si="133"/>
        <v>431818</v>
      </c>
      <c r="W291" s="112">
        <v>43602</v>
      </c>
      <c r="X291" s="111">
        <v>22318180</v>
      </c>
      <c r="Y291" s="110"/>
      <c r="Z291" s="111"/>
      <c r="AA291" s="1114"/>
      <c r="AB291" s="113"/>
      <c r="AC291" s="113"/>
      <c r="AD291" s="114"/>
      <c r="AE291" s="115">
        <f t="shared" si="135"/>
        <v>22318180</v>
      </c>
      <c r="AF291" s="116">
        <f t="shared" si="134"/>
        <v>0</v>
      </c>
      <c r="AK291" s="731"/>
      <c r="AL291" s="732"/>
      <c r="AM291" s="733"/>
      <c r="AN291" s="734"/>
    </row>
    <row r="292" spans="1:40" ht="29.25" thickBot="1" x14ac:dyDescent="0.5">
      <c r="A292" s="168"/>
      <c r="B292" s="188"/>
      <c r="C292" s="173"/>
      <c r="D292" s="174"/>
      <c r="E292" s="157"/>
      <c r="F292" s="170"/>
      <c r="G292" s="170"/>
      <c r="H292" s="170"/>
      <c r="I292" s="170"/>
      <c r="J292" s="170"/>
      <c r="K292" s="170"/>
      <c r="L292" s="170"/>
      <c r="M292" s="170"/>
      <c r="N292" s="1129"/>
      <c r="O292" s="165"/>
      <c r="P292" s="165">
        <f t="shared" si="129"/>
        <v>0</v>
      </c>
      <c r="Q292" s="167"/>
      <c r="S292" s="10">
        <f t="shared" si="130"/>
        <v>1331818</v>
      </c>
      <c r="T292" s="10">
        <f t="shared" si="131"/>
        <v>1931818</v>
      </c>
      <c r="U292" s="10">
        <f t="shared" si="132"/>
        <v>2231818</v>
      </c>
      <c r="V292" s="10">
        <f t="shared" si="133"/>
        <v>431818</v>
      </c>
      <c r="W292" s="112"/>
      <c r="X292" s="111"/>
      <c r="Y292" s="110"/>
      <c r="Z292" s="111"/>
      <c r="AA292" s="1114"/>
      <c r="AB292" s="113"/>
      <c r="AC292" s="113"/>
      <c r="AD292" s="114"/>
      <c r="AE292" s="115">
        <f t="shared" si="135"/>
        <v>0</v>
      </c>
      <c r="AF292" s="116">
        <f t="shared" si="134"/>
        <v>0</v>
      </c>
      <c r="AK292" s="731"/>
      <c r="AL292" s="732"/>
      <c r="AM292" s="733"/>
      <c r="AN292" s="734"/>
    </row>
    <row r="293" spans="1:40" ht="29.25" thickBot="1" x14ac:dyDescent="0.5">
      <c r="A293" s="2787" t="s">
        <v>60</v>
      </c>
      <c r="B293" s="2788"/>
      <c r="C293" s="2788"/>
      <c r="D293" s="2788"/>
      <c r="E293" s="2788"/>
      <c r="F293" s="175">
        <f t="shared" ref="F293:P293" si="141">SUM(F265:F292)</f>
        <v>0</v>
      </c>
      <c r="G293" s="175">
        <f t="shared" si="141"/>
        <v>0</v>
      </c>
      <c r="H293" s="175">
        <f t="shared" si="141"/>
        <v>0</v>
      </c>
      <c r="I293" s="175">
        <f t="shared" si="141"/>
        <v>0</v>
      </c>
      <c r="J293" s="175">
        <f t="shared" si="141"/>
        <v>160</v>
      </c>
      <c r="K293" s="175">
        <f t="shared" si="141"/>
        <v>357090880</v>
      </c>
      <c r="L293" s="175">
        <f t="shared" si="141"/>
        <v>0</v>
      </c>
      <c r="M293" s="175">
        <f t="shared" si="141"/>
        <v>0</v>
      </c>
      <c r="N293" s="175">
        <f t="shared" si="141"/>
        <v>160</v>
      </c>
      <c r="O293" s="175">
        <f t="shared" si="141"/>
        <v>357090880</v>
      </c>
      <c r="P293" s="175">
        <f t="shared" si="141"/>
        <v>6400000</v>
      </c>
      <c r="Q293" s="176"/>
      <c r="W293" s="112"/>
      <c r="X293" s="111"/>
      <c r="Y293" s="110"/>
      <c r="Z293" s="111"/>
      <c r="AA293" s="1114"/>
      <c r="AB293" s="113"/>
      <c r="AC293" s="113"/>
      <c r="AD293" s="114"/>
      <c r="AE293" s="1218">
        <f>SUM(AE265:AE292)</f>
        <v>356951790</v>
      </c>
      <c r="AF293" s="116">
        <f t="shared" si="134"/>
        <v>139090</v>
      </c>
      <c r="AK293" s="731"/>
      <c r="AL293" s="732"/>
      <c r="AM293" s="733"/>
      <c r="AN293" s="734"/>
    </row>
    <row r="294" spans="1:40" ht="28.5" x14ac:dyDescent="0.45">
      <c r="A294" s="12" t="s">
        <v>61</v>
      </c>
      <c r="F294" s="20"/>
      <c r="P294" s="177"/>
      <c r="AK294" s="731"/>
      <c r="AL294" s="732"/>
      <c r="AM294" s="733"/>
      <c r="AN294" s="734"/>
    </row>
    <row r="295" spans="1:40" ht="28.5" x14ac:dyDescent="0.45">
      <c r="C295" s="253"/>
      <c r="D295" s="279"/>
      <c r="F295" s="178"/>
      <c r="G295" s="179"/>
      <c r="H295" s="178"/>
      <c r="I295" s="180"/>
      <c r="J295" s="178"/>
      <c r="K295" s="179"/>
      <c r="L295" s="178"/>
      <c r="N295" s="20"/>
      <c r="O295" s="2861" t="s">
        <v>62</v>
      </c>
      <c r="P295" s="2861"/>
      <c r="Q295" s="2861"/>
      <c r="AK295" s="731"/>
      <c r="AL295" s="732"/>
      <c r="AM295" s="733"/>
      <c r="AN295" s="734"/>
    </row>
    <row r="296" spans="1:40" ht="28.5" x14ac:dyDescent="0.45">
      <c r="F296" s="1135"/>
      <c r="H296" s="1135"/>
      <c r="J296" s="1135"/>
      <c r="L296" s="1135"/>
      <c r="N296" s="1135"/>
      <c r="O296" s="1135"/>
      <c r="P296" s="1135"/>
      <c r="Q296" s="1135"/>
      <c r="AK296" s="731"/>
      <c r="AL296" s="732"/>
      <c r="AM296" s="733"/>
      <c r="AN296" s="734"/>
    </row>
    <row r="297" spans="1:40" ht="28.5" x14ac:dyDescent="0.45">
      <c r="F297" s="182"/>
      <c r="H297" s="182"/>
      <c r="J297" s="182"/>
      <c r="L297" s="182"/>
      <c r="N297" s="12"/>
      <c r="O297" s="145"/>
      <c r="P297" s="145"/>
      <c r="Q297" s="145"/>
      <c r="AK297" s="731"/>
      <c r="AL297" s="732"/>
      <c r="AM297" s="733"/>
      <c r="AN297" s="734"/>
    </row>
    <row r="298" spans="1:40" ht="28.5" x14ac:dyDescent="0.45">
      <c r="N298" s="12"/>
      <c r="O298" s="145"/>
      <c r="P298" s="145"/>
      <c r="Q298" s="145"/>
      <c r="AK298" s="731"/>
      <c r="AL298" s="732"/>
      <c r="AM298" s="733"/>
      <c r="AN298" s="734"/>
    </row>
    <row r="299" spans="1:40" ht="28.5" x14ac:dyDescent="0.45">
      <c r="N299" s="12"/>
      <c r="O299" s="2862" t="s">
        <v>63</v>
      </c>
      <c r="P299" s="2862"/>
      <c r="Q299" s="2862"/>
      <c r="AK299" s="731"/>
      <c r="AL299" s="732"/>
      <c r="AM299" s="733"/>
      <c r="AN299" s="734"/>
    </row>
    <row r="300" spans="1:40" ht="28.5" x14ac:dyDescent="0.45">
      <c r="N300" s="12"/>
      <c r="O300" s="2861" t="s">
        <v>64</v>
      </c>
      <c r="P300" s="2861"/>
      <c r="Q300" s="2861"/>
      <c r="AK300" s="731"/>
      <c r="AL300" s="732"/>
      <c r="AM300" s="733"/>
      <c r="AN300" s="734"/>
    </row>
    <row r="301" spans="1:40" ht="28.5" x14ac:dyDescent="0.45">
      <c r="AK301" s="731"/>
      <c r="AL301" s="732"/>
      <c r="AM301" s="733"/>
      <c r="AN301" s="734"/>
    </row>
    <row r="302" spans="1:40" ht="28.5" x14ac:dyDescent="0.45">
      <c r="AK302" s="731"/>
      <c r="AL302" s="732"/>
      <c r="AM302" s="733"/>
      <c r="AN302" s="734"/>
    </row>
    <row r="303" spans="1:40" ht="28.5" x14ac:dyDescent="0.45">
      <c r="A303" s="13" t="s">
        <v>0</v>
      </c>
      <c r="B303" s="13" t="s">
        <v>235</v>
      </c>
      <c r="C303" s="144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4"/>
      <c r="O303" s="183" t="s">
        <v>66</v>
      </c>
      <c r="P303" s="2839" t="s">
        <v>2</v>
      </c>
      <c r="Q303" s="2839"/>
      <c r="AK303" s="731"/>
      <c r="AL303" s="732"/>
      <c r="AM303" s="733"/>
      <c r="AN303" s="734"/>
    </row>
    <row r="304" spans="1:40" ht="28.5" x14ac:dyDescent="0.45">
      <c r="A304" s="13" t="s">
        <v>3</v>
      </c>
      <c r="B304" s="13" t="s">
        <v>4</v>
      </c>
      <c r="C304" s="144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4"/>
      <c r="O304" s="184"/>
      <c r="P304" s="145"/>
      <c r="Q304" s="145"/>
      <c r="AK304" s="731"/>
      <c r="AL304" s="732"/>
      <c r="AM304" s="733"/>
      <c r="AN304" s="734"/>
    </row>
    <row r="305" spans="1:40" ht="28.5" x14ac:dyDescent="0.4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4"/>
      <c r="O305" s="14"/>
      <c r="P305" s="145"/>
      <c r="Q305" s="145"/>
      <c r="AK305" s="731"/>
      <c r="AL305" s="732"/>
      <c r="AM305" s="733"/>
      <c r="AN305" s="734"/>
    </row>
    <row r="306" spans="1:40" ht="20.100000000000001" customHeight="1" x14ac:dyDescent="0.45">
      <c r="A306" s="13" t="s">
        <v>5</v>
      </c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4"/>
      <c r="O306" s="14"/>
      <c r="P306" s="145"/>
      <c r="Q306" s="145"/>
      <c r="AK306" s="731"/>
      <c r="AL306" s="732"/>
      <c r="AM306" s="733"/>
      <c r="AN306" s="734"/>
    </row>
    <row r="307" spans="1:40" ht="20.100000000000001" customHeight="1" x14ac:dyDescent="0.45">
      <c r="A307" s="13" t="s">
        <v>6</v>
      </c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4"/>
      <c r="O307" s="14"/>
      <c r="P307" s="145"/>
      <c r="Q307" s="145"/>
      <c r="AK307" s="731"/>
      <c r="AL307" s="732"/>
      <c r="AM307" s="733"/>
      <c r="AN307" s="734"/>
    </row>
    <row r="308" spans="1:40" ht="20.100000000000001" customHeight="1" x14ac:dyDescent="0.45">
      <c r="A308" s="13" t="s">
        <v>7</v>
      </c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4"/>
      <c r="O308" s="14"/>
      <c r="P308" s="145"/>
      <c r="Q308" s="145"/>
      <c r="AK308" s="731"/>
      <c r="AL308" s="732"/>
      <c r="AM308" s="733"/>
      <c r="AN308" s="734"/>
    </row>
    <row r="309" spans="1:40" ht="20.100000000000001" customHeight="1" thickBot="1" x14ac:dyDescent="0.5">
      <c r="A309" s="13" t="s">
        <v>8</v>
      </c>
      <c r="B309" s="13"/>
      <c r="C309" s="13"/>
      <c r="D309" s="13"/>
      <c r="E309" s="13"/>
      <c r="F309" s="13"/>
      <c r="G309" s="147"/>
      <c r="H309" s="147"/>
      <c r="I309" s="13"/>
      <c r="J309" s="13"/>
      <c r="K309" s="13"/>
      <c r="L309" s="13"/>
      <c r="M309" s="13"/>
      <c r="N309" s="148"/>
      <c r="O309" s="148"/>
      <c r="P309" s="2800" t="s">
        <v>86</v>
      </c>
      <c r="Q309" s="2800"/>
      <c r="W309" s="2856" t="s">
        <v>107</v>
      </c>
      <c r="X309" s="2856"/>
      <c r="Y309" s="2856"/>
      <c r="Z309" s="2856"/>
      <c r="AA309" s="2856"/>
      <c r="AB309" s="2856"/>
      <c r="AC309" s="2856"/>
      <c r="AD309" s="2856"/>
      <c r="AE309" s="2856"/>
      <c r="AF309" s="2856"/>
      <c r="AK309" s="731"/>
      <c r="AL309" s="732"/>
      <c r="AM309" s="733"/>
      <c r="AN309" s="734"/>
    </row>
    <row r="310" spans="1:40" ht="20.100000000000001" customHeight="1" thickBot="1" x14ac:dyDescent="0.5">
      <c r="A310" s="2841" t="s">
        <v>10</v>
      </c>
      <c r="B310" s="2844" t="s">
        <v>11</v>
      </c>
      <c r="C310" s="428" t="s">
        <v>10</v>
      </c>
      <c r="D310" s="2844" t="s">
        <v>13</v>
      </c>
      <c r="E310" s="2844" t="s">
        <v>14</v>
      </c>
      <c r="F310" s="2847" t="s">
        <v>15</v>
      </c>
      <c r="G310" s="2848"/>
      <c r="H310" s="2848"/>
      <c r="I310" s="2848"/>
      <c r="J310" s="2848"/>
      <c r="K310" s="2848"/>
      <c r="L310" s="2848"/>
      <c r="M310" s="2849"/>
      <c r="N310" s="2850" t="s">
        <v>16</v>
      </c>
      <c r="O310" s="2850" t="s">
        <v>17</v>
      </c>
      <c r="P310" s="2850" t="s">
        <v>18</v>
      </c>
      <c r="Q310" s="151" t="s">
        <v>19</v>
      </c>
      <c r="W310" s="2856" t="s">
        <v>108</v>
      </c>
      <c r="X310" s="2856" t="s">
        <v>109</v>
      </c>
      <c r="Y310" s="2856" t="s">
        <v>108</v>
      </c>
      <c r="Z310" s="2856" t="s">
        <v>110</v>
      </c>
      <c r="AA310" s="2940" t="s">
        <v>108</v>
      </c>
      <c r="AB310" s="2853" t="s">
        <v>111</v>
      </c>
      <c r="AC310" s="2856" t="s">
        <v>108</v>
      </c>
      <c r="AD310" s="2853" t="s">
        <v>112</v>
      </c>
      <c r="AE310" s="2854" t="s">
        <v>113</v>
      </c>
      <c r="AF310" s="2855" t="s">
        <v>114</v>
      </c>
      <c r="AK310" s="731"/>
      <c r="AL310" s="733"/>
      <c r="AM310" s="733"/>
      <c r="AN310" s="734"/>
    </row>
    <row r="311" spans="1:40" ht="20.100000000000001" customHeight="1" thickBot="1" x14ac:dyDescent="0.5">
      <c r="A311" s="2842"/>
      <c r="B311" s="2845"/>
      <c r="C311" s="429" t="s">
        <v>208</v>
      </c>
      <c r="D311" s="2845"/>
      <c r="E311" s="2845"/>
      <c r="F311" s="2858" t="s">
        <v>20</v>
      </c>
      <c r="G311" s="2858"/>
      <c r="H311" s="2858" t="s">
        <v>21</v>
      </c>
      <c r="I311" s="2858"/>
      <c r="J311" s="2858" t="s">
        <v>22</v>
      </c>
      <c r="K311" s="2858"/>
      <c r="L311" s="2858" t="s">
        <v>23</v>
      </c>
      <c r="M311" s="2858"/>
      <c r="N311" s="2851"/>
      <c r="O311" s="2851"/>
      <c r="P311" s="2851"/>
      <c r="Q311" s="2859" t="s">
        <v>24</v>
      </c>
      <c r="W311" s="2856"/>
      <c r="X311" s="2856"/>
      <c r="Y311" s="2856"/>
      <c r="Z311" s="2856"/>
      <c r="AA311" s="2940"/>
      <c r="AB311" s="2853"/>
      <c r="AC311" s="2856"/>
      <c r="AD311" s="2853"/>
      <c r="AE311" s="2854"/>
      <c r="AF311" s="2855"/>
      <c r="AK311" s="731"/>
      <c r="AL311" s="733"/>
      <c r="AM311" s="733"/>
      <c r="AN311" s="734"/>
    </row>
    <row r="312" spans="1:40" ht="27" customHeight="1" thickBot="1" x14ac:dyDescent="0.5">
      <c r="A312" s="2843"/>
      <c r="B312" s="2846"/>
      <c r="C312" s="430" t="s">
        <v>209</v>
      </c>
      <c r="D312" s="2846"/>
      <c r="E312" s="2846"/>
      <c r="F312" s="1136" t="s">
        <v>25</v>
      </c>
      <c r="G312" s="1136" t="s">
        <v>26</v>
      </c>
      <c r="H312" s="1136" t="s">
        <v>25</v>
      </c>
      <c r="I312" s="1136" t="s">
        <v>26</v>
      </c>
      <c r="J312" s="1136" t="s">
        <v>25</v>
      </c>
      <c r="K312" s="1136" t="s">
        <v>26</v>
      </c>
      <c r="L312" s="1136" t="s">
        <v>25</v>
      </c>
      <c r="M312" s="1136" t="s">
        <v>26</v>
      </c>
      <c r="N312" s="2852"/>
      <c r="O312" s="2852"/>
      <c r="P312" s="2852"/>
      <c r="Q312" s="2860"/>
      <c r="AK312" s="731"/>
      <c r="AL312" s="733"/>
      <c r="AM312" s="733"/>
      <c r="AN312" s="734"/>
    </row>
    <row r="313" spans="1:40" ht="22.5" customHeight="1" x14ac:dyDescent="0.45">
      <c r="A313" s="153">
        <v>1</v>
      </c>
      <c r="B313" s="154">
        <v>43613</v>
      </c>
      <c r="C313" s="173">
        <v>601</v>
      </c>
      <c r="D313" s="156" t="s">
        <v>81</v>
      </c>
      <c r="E313" s="157" t="s">
        <v>31</v>
      </c>
      <c r="F313" s="158"/>
      <c r="G313" s="159">
        <f t="shared" ref="G313:G332" si="142">F313*S313</f>
        <v>0</v>
      </c>
      <c r="H313" s="160">
        <v>1</v>
      </c>
      <c r="I313" s="161">
        <f t="shared" ref="I313:I332" si="143">H313*T313</f>
        <v>1931818</v>
      </c>
      <c r="J313" s="162">
        <v>4</v>
      </c>
      <c r="K313" s="161">
        <f t="shared" ref="K313:K332" si="144">J313*U313</f>
        <v>8927272</v>
      </c>
      <c r="L313" s="163"/>
      <c r="M313" s="161">
        <f t="shared" ref="M313:M332" si="145">L313*V313</f>
        <v>0</v>
      </c>
      <c r="N313" s="1129">
        <f t="shared" ref="N313:O331" si="146">+L313+J313+H313+F313</f>
        <v>5</v>
      </c>
      <c r="O313" s="165">
        <f>+M313+K313+I313+G313</f>
        <v>10859090</v>
      </c>
      <c r="P313" s="165">
        <f t="shared" ref="P313:P332" si="147">+N313*40000</f>
        <v>200000</v>
      </c>
      <c r="Q313" s="167"/>
      <c r="S313" s="10">
        <f t="shared" ref="S313:S332" si="148">1331818</f>
        <v>1331818</v>
      </c>
      <c r="T313" s="10">
        <f t="shared" ref="T313:T332" si="149">1931818</f>
        <v>1931818</v>
      </c>
      <c r="U313" s="10">
        <f t="shared" ref="U313:U332" si="150">2231818</f>
        <v>2231818</v>
      </c>
      <c r="V313" s="10">
        <f t="shared" ref="V313:V332" si="151">431818</f>
        <v>431818</v>
      </c>
      <c r="W313" s="112">
        <v>43605</v>
      </c>
      <c r="X313" s="111">
        <v>10859090</v>
      </c>
      <c r="Y313" s="112"/>
      <c r="Z313" s="111"/>
      <c r="AA313" s="1114"/>
      <c r="AB313" s="113"/>
      <c r="AC313" s="113"/>
      <c r="AD313" s="114"/>
      <c r="AE313" s="115">
        <f>X313+Z313+AB313+AD313</f>
        <v>10859090</v>
      </c>
      <c r="AF313" s="116">
        <f t="shared" ref="AF313:AF333" si="152">O313-AE313</f>
        <v>0</v>
      </c>
      <c r="AK313" s="22"/>
      <c r="AL313" s="22"/>
      <c r="AM313" s="22"/>
      <c r="AN313" s="734"/>
    </row>
    <row r="314" spans="1:40" ht="20.25" customHeight="1" x14ac:dyDescent="0.45">
      <c r="A314" s="168">
        <f>+A313+1</f>
        <v>2</v>
      </c>
      <c r="B314" s="154">
        <v>43613</v>
      </c>
      <c r="C314" s="173">
        <f>+C313+1</f>
        <v>602</v>
      </c>
      <c r="D314" s="156" t="s">
        <v>34</v>
      </c>
      <c r="E314" s="157" t="s">
        <v>31</v>
      </c>
      <c r="F314" s="158"/>
      <c r="G314" s="159">
        <f t="shared" si="142"/>
        <v>0</v>
      </c>
      <c r="H314" s="160">
        <v>1</v>
      </c>
      <c r="I314" s="161">
        <f t="shared" si="143"/>
        <v>1931818</v>
      </c>
      <c r="J314" s="162">
        <v>4</v>
      </c>
      <c r="K314" s="161">
        <f t="shared" si="144"/>
        <v>8927272</v>
      </c>
      <c r="L314" s="163"/>
      <c r="M314" s="161">
        <f t="shared" si="145"/>
        <v>0</v>
      </c>
      <c r="N314" s="171">
        <f t="shared" si="146"/>
        <v>5</v>
      </c>
      <c r="O314" s="165">
        <f t="shared" si="146"/>
        <v>10859090</v>
      </c>
      <c r="P314" s="165">
        <f t="shared" si="147"/>
        <v>200000</v>
      </c>
      <c r="Q314" s="167"/>
      <c r="S314" s="10">
        <f t="shared" si="148"/>
        <v>1331818</v>
      </c>
      <c r="T314" s="10">
        <f t="shared" si="149"/>
        <v>1931818</v>
      </c>
      <c r="U314" s="10">
        <f t="shared" si="150"/>
        <v>2231818</v>
      </c>
      <c r="V314" s="10">
        <f t="shared" si="151"/>
        <v>431818</v>
      </c>
      <c r="W314" s="112">
        <v>43605</v>
      </c>
      <c r="X314" s="111">
        <v>10859090</v>
      </c>
      <c r="Y314" s="112"/>
      <c r="Z314" s="111"/>
      <c r="AA314" s="1114"/>
      <c r="AB314" s="113"/>
      <c r="AC314" s="113"/>
      <c r="AD314" s="114"/>
      <c r="AE314" s="115">
        <f t="shared" ref="AE314:AE332" si="153">X314+Z314+AB314+AD314</f>
        <v>10859090</v>
      </c>
      <c r="AF314" s="116">
        <f t="shared" si="152"/>
        <v>0</v>
      </c>
      <c r="AK314" s="22"/>
      <c r="AL314" s="22"/>
      <c r="AM314" s="22"/>
      <c r="AN314" s="734"/>
    </row>
    <row r="315" spans="1:40" ht="20.100000000000001" customHeight="1" x14ac:dyDescent="0.45">
      <c r="A315" s="168">
        <f>+A314+1</f>
        <v>3</v>
      </c>
      <c r="B315" s="154">
        <v>43613</v>
      </c>
      <c r="C315" s="173">
        <f t="shared" ref="C315:C320" si="154">+C314+1</f>
        <v>603</v>
      </c>
      <c r="D315" s="186" t="s">
        <v>30</v>
      </c>
      <c r="E315" s="157" t="s">
        <v>31</v>
      </c>
      <c r="F315" s="170"/>
      <c r="G315" s="159">
        <f t="shared" si="142"/>
        <v>0</v>
      </c>
      <c r="H315" s="160">
        <v>2</v>
      </c>
      <c r="I315" s="161">
        <f t="shared" si="143"/>
        <v>3863636</v>
      </c>
      <c r="J315" s="162">
        <v>3</v>
      </c>
      <c r="K315" s="161">
        <f t="shared" si="144"/>
        <v>6695454</v>
      </c>
      <c r="L315" s="163"/>
      <c r="M315" s="161">
        <f t="shared" si="145"/>
        <v>0</v>
      </c>
      <c r="N315" s="171">
        <f t="shared" si="146"/>
        <v>5</v>
      </c>
      <c r="O315" s="165">
        <f t="shared" si="146"/>
        <v>10559090</v>
      </c>
      <c r="P315" s="165">
        <f t="shared" si="147"/>
        <v>200000</v>
      </c>
      <c r="Q315" s="167"/>
      <c r="S315" s="10">
        <f t="shared" si="148"/>
        <v>1331818</v>
      </c>
      <c r="T315" s="10">
        <f t="shared" si="149"/>
        <v>1931818</v>
      </c>
      <c r="U315" s="10">
        <f t="shared" si="150"/>
        <v>2231818</v>
      </c>
      <c r="V315" s="10">
        <f t="shared" si="151"/>
        <v>431818</v>
      </c>
      <c r="W315" s="112">
        <v>43605</v>
      </c>
      <c r="X315" s="111">
        <v>10559090</v>
      </c>
      <c r="Y315" s="112"/>
      <c r="Z315" s="111"/>
      <c r="AA315" s="112"/>
      <c r="AB315" s="113">
        <v>0</v>
      </c>
      <c r="AC315" s="113"/>
      <c r="AD315" s="114"/>
      <c r="AE315" s="115">
        <f t="shared" si="153"/>
        <v>10559090</v>
      </c>
      <c r="AF315" s="116">
        <f t="shared" si="152"/>
        <v>0</v>
      </c>
      <c r="AK315" s="22"/>
      <c r="AL315" s="22"/>
      <c r="AM315" s="22"/>
      <c r="AN315" s="734"/>
    </row>
    <row r="316" spans="1:40" ht="20.100000000000001" customHeight="1" x14ac:dyDescent="0.45">
      <c r="A316" s="266">
        <f t="shared" ref="A316:A324" si="155">+A315+1</f>
        <v>4</v>
      </c>
      <c r="B316" s="154">
        <v>43613</v>
      </c>
      <c r="C316" s="173">
        <f t="shared" si="154"/>
        <v>604</v>
      </c>
      <c r="D316" s="156" t="s">
        <v>37</v>
      </c>
      <c r="E316" s="157" t="s">
        <v>31</v>
      </c>
      <c r="F316" s="268"/>
      <c r="G316" s="269">
        <f t="shared" si="142"/>
        <v>0</v>
      </c>
      <c r="H316" s="270">
        <v>4</v>
      </c>
      <c r="I316" s="161">
        <f t="shared" si="143"/>
        <v>7727272</v>
      </c>
      <c r="J316" s="272">
        <v>1</v>
      </c>
      <c r="K316" s="161">
        <f t="shared" si="144"/>
        <v>2231818</v>
      </c>
      <c r="L316" s="273"/>
      <c r="M316" s="271">
        <f t="shared" si="145"/>
        <v>0</v>
      </c>
      <c r="N316" s="274">
        <f t="shared" si="146"/>
        <v>5</v>
      </c>
      <c r="O316" s="165">
        <f t="shared" si="146"/>
        <v>9959090</v>
      </c>
      <c r="P316" s="275">
        <f t="shared" si="147"/>
        <v>200000</v>
      </c>
      <c r="Q316" s="276"/>
      <c r="S316" s="278">
        <f t="shared" si="148"/>
        <v>1331818</v>
      </c>
      <c r="T316" s="278">
        <f t="shared" si="149"/>
        <v>1931818</v>
      </c>
      <c r="U316" s="278">
        <f t="shared" si="150"/>
        <v>2231818</v>
      </c>
      <c r="V316" s="278">
        <f t="shared" si="151"/>
        <v>431818</v>
      </c>
      <c r="W316" s="112">
        <v>43605</v>
      </c>
      <c r="X316" s="111">
        <v>9959090</v>
      </c>
      <c r="Y316" s="110"/>
      <c r="Z316" s="111"/>
      <c r="AA316" s="1114"/>
      <c r="AB316" s="113"/>
      <c r="AC316" s="113"/>
      <c r="AD316" s="114"/>
      <c r="AE316" s="115">
        <f t="shared" si="153"/>
        <v>9959090</v>
      </c>
      <c r="AF316" s="116">
        <f t="shared" si="152"/>
        <v>0</v>
      </c>
      <c r="AK316" s="22"/>
      <c r="AL316" s="22"/>
      <c r="AM316" s="22"/>
      <c r="AN316" s="734"/>
    </row>
    <row r="317" spans="1:40" ht="20.100000000000001" customHeight="1" x14ac:dyDescent="0.45">
      <c r="A317" s="168">
        <f t="shared" si="155"/>
        <v>5</v>
      </c>
      <c r="B317" s="154">
        <v>43613</v>
      </c>
      <c r="C317" s="173">
        <f t="shared" si="154"/>
        <v>605</v>
      </c>
      <c r="D317" s="156" t="s">
        <v>50</v>
      </c>
      <c r="E317" s="157" t="s">
        <v>43</v>
      </c>
      <c r="F317" s="170"/>
      <c r="G317" s="159">
        <f t="shared" si="142"/>
        <v>0</v>
      </c>
      <c r="H317" s="160"/>
      <c r="I317" s="161">
        <f t="shared" si="143"/>
        <v>0</v>
      </c>
      <c r="J317" s="162">
        <v>4</v>
      </c>
      <c r="K317" s="161">
        <f t="shared" si="144"/>
        <v>8927272</v>
      </c>
      <c r="L317" s="163">
        <v>1</v>
      </c>
      <c r="M317" s="161">
        <f t="shared" si="145"/>
        <v>431818</v>
      </c>
      <c r="N317" s="171">
        <f t="shared" si="146"/>
        <v>5</v>
      </c>
      <c r="O317" s="165">
        <f t="shared" si="146"/>
        <v>9359090</v>
      </c>
      <c r="P317" s="165">
        <f t="shared" si="147"/>
        <v>200000</v>
      </c>
      <c r="Q317" s="167"/>
      <c r="S317" s="10">
        <f t="shared" si="148"/>
        <v>1331818</v>
      </c>
      <c r="T317" s="10">
        <f t="shared" si="149"/>
        <v>1931818</v>
      </c>
      <c r="U317" s="10">
        <f t="shared" si="150"/>
        <v>2231818</v>
      </c>
      <c r="V317" s="10">
        <f t="shared" si="151"/>
        <v>431818</v>
      </c>
      <c r="W317" s="112">
        <v>43606</v>
      </c>
      <c r="X317" s="111">
        <v>9359090</v>
      </c>
      <c r="Y317" s="110"/>
      <c r="Z317" s="111"/>
      <c r="AA317" s="1114"/>
      <c r="AB317" s="113"/>
      <c r="AC317" s="113"/>
      <c r="AD317" s="114"/>
      <c r="AE317" s="115">
        <f t="shared" si="153"/>
        <v>9359090</v>
      </c>
      <c r="AF317" s="116">
        <f t="shared" si="152"/>
        <v>0</v>
      </c>
      <c r="AK317" s="22"/>
      <c r="AL317" s="22"/>
      <c r="AM317" s="22"/>
      <c r="AN317" s="734"/>
    </row>
    <row r="318" spans="1:40" ht="20.100000000000001" customHeight="1" x14ac:dyDescent="0.45">
      <c r="A318" s="168">
        <f t="shared" si="155"/>
        <v>6</v>
      </c>
      <c r="B318" s="154">
        <v>43613</v>
      </c>
      <c r="C318" s="173">
        <f t="shared" si="154"/>
        <v>606</v>
      </c>
      <c r="D318" s="156" t="s">
        <v>42</v>
      </c>
      <c r="E318" s="157" t="s">
        <v>43</v>
      </c>
      <c r="F318" s="170"/>
      <c r="G318" s="159">
        <f t="shared" si="142"/>
        <v>0</v>
      </c>
      <c r="H318" s="160">
        <v>2</v>
      </c>
      <c r="I318" s="161">
        <f t="shared" si="143"/>
        <v>3863636</v>
      </c>
      <c r="J318" s="162">
        <v>3</v>
      </c>
      <c r="K318" s="161">
        <f t="shared" si="144"/>
        <v>6695454</v>
      </c>
      <c r="L318" s="163">
        <v>1</v>
      </c>
      <c r="M318" s="161">
        <f t="shared" si="145"/>
        <v>431818</v>
      </c>
      <c r="N318" s="171">
        <f t="shared" si="146"/>
        <v>6</v>
      </c>
      <c r="O318" s="165">
        <f t="shared" si="146"/>
        <v>10990908</v>
      </c>
      <c r="P318" s="165">
        <f t="shared" si="147"/>
        <v>240000</v>
      </c>
      <c r="Q318" s="167"/>
      <c r="S318" s="10">
        <f t="shared" si="148"/>
        <v>1331818</v>
      </c>
      <c r="T318" s="10">
        <f t="shared" si="149"/>
        <v>1931818</v>
      </c>
      <c r="U318" s="10">
        <f t="shared" si="150"/>
        <v>2231818</v>
      </c>
      <c r="V318" s="10">
        <f t="shared" si="151"/>
        <v>431818</v>
      </c>
      <c r="W318" s="112">
        <v>43606</v>
      </c>
      <c r="X318" s="111">
        <v>10990908</v>
      </c>
      <c r="Y318" s="110"/>
      <c r="Z318" s="111"/>
      <c r="AA318" s="1114"/>
      <c r="AB318" s="113"/>
      <c r="AC318" s="113"/>
      <c r="AD318" s="114"/>
      <c r="AE318" s="115">
        <f t="shared" si="153"/>
        <v>10990908</v>
      </c>
      <c r="AF318" s="116">
        <f t="shared" si="152"/>
        <v>0</v>
      </c>
      <c r="AK318" s="22"/>
      <c r="AL318" s="22"/>
      <c r="AM318" s="22"/>
      <c r="AN318" s="734"/>
    </row>
    <row r="319" spans="1:40" ht="22.5" customHeight="1" x14ac:dyDescent="0.45">
      <c r="A319" s="168">
        <f t="shared" si="155"/>
        <v>7</v>
      </c>
      <c r="B319" s="154">
        <v>43613</v>
      </c>
      <c r="C319" s="173">
        <f t="shared" si="154"/>
        <v>607</v>
      </c>
      <c r="D319" s="156" t="s">
        <v>52</v>
      </c>
      <c r="E319" s="157" t="s">
        <v>43</v>
      </c>
      <c r="F319" s="170"/>
      <c r="G319" s="159">
        <f t="shared" si="142"/>
        <v>0</v>
      </c>
      <c r="H319" s="160"/>
      <c r="I319" s="161">
        <f t="shared" si="143"/>
        <v>0</v>
      </c>
      <c r="J319" s="162">
        <v>9</v>
      </c>
      <c r="K319" s="161">
        <f t="shared" si="144"/>
        <v>20086362</v>
      </c>
      <c r="L319" s="163">
        <v>1</v>
      </c>
      <c r="M319" s="161">
        <f t="shared" si="145"/>
        <v>431818</v>
      </c>
      <c r="N319" s="171">
        <f t="shared" si="146"/>
        <v>10</v>
      </c>
      <c r="O319" s="165">
        <f t="shared" si="146"/>
        <v>20518180</v>
      </c>
      <c r="P319" s="165">
        <f t="shared" si="147"/>
        <v>400000</v>
      </c>
      <c r="Q319" s="167"/>
      <c r="S319" s="10">
        <f t="shared" si="148"/>
        <v>1331818</v>
      </c>
      <c r="T319" s="10">
        <f t="shared" si="149"/>
        <v>1931818</v>
      </c>
      <c r="U319" s="10">
        <f t="shared" si="150"/>
        <v>2231818</v>
      </c>
      <c r="V319" s="10">
        <f t="shared" si="151"/>
        <v>431818</v>
      </c>
      <c r="W319" s="112">
        <v>43607</v>
      </c>
      <c r="X319" s="111">
        <v>20518180</v>
      </c>
      <c r="Y319" s="110"/>
      <c r="Z319" s="111"/>
      <c r="AA319" s="1114"/>
      <c r="AB319" s="113"/>
      <c r="AC319" s="113"/>
      <c r="AD319" s="114"/>
      <c r="AE319" s="115">
        <f t="shared" si="153"/>
        <v>20518180</v>
      </c>
      <c r="AF319" s="116">
        <f t="shared" si="152"/>
        <v>0</v>
      </c>
      <c r="AK319" s="22"/>
      <c r="AL319" s="22"/>
      <c r="AM319" s="22"/>
      <c r="AN319" s="734"/>
    </row>
    <row r="320" spans="1:40" ht="20.100000000000001" customHeight="1" x14ac:dyDescent="0.45">
      <c r="A320" s="168">
        <f t="shared" si="155"/>
        <v>8</v>
      </c>
      <c r="B320" s="154">
        <v>43613</v>
      </c>
      <c r="C320" s="173">
        <f t="shared" si="154"/>
        <v>608</v>
      </c>
      <c r="D320" s="156" t="s">
        <v>39</v>
      </c>
      <c r="E320" s="157" t="s">
        <v>43</v>
      </c>
      <c r="F320" s="170"/>
      <c r="G320" s="159">
        <f t="shared" si="142"/>
        <v>0</v>
      </c>
      <c r="H320" s="160">
        <v>1</v>
      </c>
      <c r="I320" s="161">
        <f t="shared" si="143"/>
        <v>1931818</v>
      </c>
      <c r="J320" s="162">
        <v>8</v>
      </c>
      <c r="K320" s="161">
        <f t="shared" si="144"/>
        <v>17854544</v>
      </c>
      <c r="L320" s="163">
        <v>1</v>
      </c>
      <c r="M320" s="161">
        <f t="shared" si="145"/>
        <v>431818</v>
      </c>
      <c r="N320" s="171">
        <f t="shared" si="146"/>
        <v>10</v>
      </c>
      <c r="O320" s="165">
        <f t="shared" si="146"/>
        <v>20218180</v>
      </c>
      <c r="P320" s="165">
        <f t="shared" si="147"/>
        <v>400000</v>
      </c>
      <c r="Q320" s="167"/>
      <c r="S320" s="10">
        <f t="shared" si="148"/>
        <v>1331818</v>
      </c>
      <c r="T320" s="10">
        <f t="shared" si="149"/>
        <v>1931818</v>
      </c>
      <c r="U320" s="10">
        <f t="shared" si="150"/>
        <v>2231818</v>
      </c>
      <c r="V320" s="10">
        <f t="shared" si="151"/>
        <v>431818</v>
      </c>
      <c r="W320" s="112">
        <v>43598</v>
      </c>
      <c r="X320" s="111">
        <v>20218180</v>
      </c>
      <c r="Y320" s="110"/>
      <c r="Z320" s="111"/>
      <c r="AA320" s="1114"/>
      <c r="AB320" s="113"/>
      <c r="AC320" s="113"/>
      <c r="AD320" s="114"/>
      <c r="AE320" s="115">
        <f t="shared" si="153"/>
        <v>20218180</v>
      </c>
      <c r="AF320" s="116">
        <f t="shared" si="152"/>
        <v>0</v>
      </c>
      <c r="AK320" s="22"/>
      <c r="AL320" s="22"/>
      <c r="AM320" s="22"/>
      <c r="AN320" s="734"/>
    </row>
    <row r="321" spans="1:41" ht="20.100000000000001" customHeight="1" x14ac:dyDescent="0.45">
      <c r="A321" s="168">
        <f t="shared" si="155"/>
        <v>9</v>
      </c>
      <c r="B321" s="154">
        <v>43613</v>
      </c>
      <c r="C321" s="173">
        <f>+C320+1</f>
        <v>609</v>
      </c>
      <c r="D321" s="156" t="s">
        <v>48</v>
      </c>
      <c r="E321" s="157" t="s">
        <v>43</v>
      </c>
      <c r="F321" s="170"/>
      <c r="G321" s="159">
        <f t="shared" si="142"/>
        <v>0</v>
      </c>
      <c r="H321" s="160"/>
      <c r="I321" s="161">
        <f t="shared" si="143"/>
        <v>0</v>
      </c>
      <c r="J321" s="162">
        <v>4</v>
      </c>
      <c r="K321" s="161">
        <f t="shared" si="144"/>
        <v>8927272</v>
      </c>
      <c r="L321" s="163">
        <v>1</v>
      </c>
      <c r="M321" s="161">
        <f t="shared" si="145"/>
        <v>431818</v>
      </c>
      <c r="N321" s="171">
        <f t="shared" si="146"/>
        <v>5</v>
      </c>
      <c r="O321" s="165">
        <f t="shared" si="146"/>
        <v>9359090</v>
      </c>
      <c r="P321" s="165">
        <f t="shared" si="147"/>
        <v>200000</v>
      </c>
      <c r="Q321" s="167"/>
      <c r="S321" s="10">
        <f t="shared" si="148"/>
        <v>1331818</v>
      </c>
      <c r="T321" s="10">
        <f t="shared" si="149"/>
        <v>1931818</v>
      </c>
      <c r="U321" s="10">
        <f t="shared" si="150"/>
        <v>2231818</v>
      </c>
      <c r="V321" s="10">
        <f t="shared" si="151"/>
        <v>431818</v>
      </c>
      <c r="W321" s="112">
        <v>43606</v>
      </c>
      <c r="X321" s="111">
        <v>9359090</v>
      </c>
      <c r="Y321" s="110"/>
      <c r="Z321" s="111"/>
      <c r="AA321" s="1114"/>
      <c r="AB321" s="113"/>
      <c r="AC321" s="113"/>
      <c r="AD321" s="114"/>
      <c r="AE321" s="115">
        <f t="shared" si="153"/>
        <v>9359090</v>
      </c>
      <c r="AF321" s="116">
        <f t="shared" si="152"/>
        <v>0</v>
      </c>
      <c r="AK321" s="731"/>
      <c r="AL321" s="731"/>
      <c r="AM321" s="731"/>
      <c r="AN321" s="734"/>
    </row>
    <row r="322" spans="1:41" ht="24" customHeight="1" x14ac:dyDescent="0.45">
      <c r="A322" s="168">
        <f t="shared" si="155"/>
        <v>10</v>
      </c>
      <c r="B322" s="154">
        <v>43613</v>
      </c>
      <c r="C322" s="173">
        <f>+C321+1</f>
        <v>610</v>
      </c>
      <c r="D322" s="156" t="s">
        <v>45</v>
      </c>
      <c r="E322" s="157" t="s">
        <v>31</v>
      </c>
      <c r="F322" s="170"/>
      <c r="G322" s="159">
        <f t="shared" si="142"/>
        <v>0</v>
      </c>
      <c r="H322" s="160"/>
      <c r="I322" s="161">
        <f t="shared" si="143"/>
        <v>0</v>
      </c>
      <c r="J322" s="162">
        <v>4</v>
      </c>
      <c r="K322" s="161">
        <f t="shared" si="144"/>
        <v>8927272</v>
      </c>
      <c r="L322" s="163">
        <v>1</v>
      </c>
      <c r="M322" s="161">
        <f t="shared" si="145"/>
        <v>431818</v>
      </c>
      <c r="N322" s="171">
        <f t="shared" si="146"/>
        <v>5</v>
      </c>
      <c r="O322" s="165">
        <f t="shared" si="146"/>
        <v>9359090</v>
      </c>
      <c r="P322" s="165">
        <f t="shared" si="147"/>
        <v>200000</v>
      </c>
      <c r="Q322" s="167"/>
      <c r="S322" s="10">
        <f t="shared" si="148"/>
        <v>1331818</v>
      </c>
      <c r="T322" s="10">
        <f t="shared" si="149"/>
        <v>1931818</v>
      </c>
      <c r="U322" s="10">
        <f t="shared" si="150"/>
        <v>2231818</v>
      </c>
      <c r="V322" s="10">
        <f t="shared" si="151"/>
        <v>431818</v>
      </c>
      <c r="W322" s="112">
        <v>43612</v>
      </c>
      <c r="X322" s="111">
        <v>9359090</v>
      </c>
      <c r="Y322" s="110"/>
      <c r="Z322" s="111"/>
      <c r="AA322" s="1114"/>
      <c r="AB322" s="113"/>
      <c r="AC322" s="113"/>
      <c r="AD322" s="114"/>
      <c r="AE322" s="115">
        <f t="shared" si="153"/>
        <v>9359090</v>
      </c>
      <c r="AF322" s="116">
        <f t="shared" si="152"/>
        <v>0</v>
      </c>
      <c r="AK322" s="733"/>
      <c r="AL322" s="733"/>
      <c r="AM322" s="733"/>
      <c r="AN322" s="734"/>
    </row>
    <row r="323" spans="1:41" ht="20.100000000000001" customHeight="1" x14ac:dyDescent="0.45">
      <c r="A323" s="168">
        <f t="shared" si="155"/>
        <v>11</v>
      </c>
      <c r="B323" s="154">
        <v>43613</v>
      </c>
      <c r="C323" s="173">
        <f>+C322+1</f>
        <v>611</v>
      </c>
      <c r="D323" s="156" t="s">
        <v>35</v>
      </c>
      <c r="E323" s="157" t="s">
        <v>57</v>
      </c>
      <c r="F323" s="170"/>
      <c r="G323" s="159">
        <f t="shared" si="142"/>
        <v>0</v>
      </c>
      <c r="H323" s="160">
        <v>1</v>
      </c>
      <c r="I323" s="161">
        <f t="shared" si="143"/>
        <v>1931818</v>
      </c>
      <c r="J323" s="162">
        <v>4</v>
      </c>
      <c r="K323" s="161">
        <f t="shared" si="144"/>
        <v>8927272</v>
      </c>
      <c r="L323" s="163">
        <v>1</v>
      </c>
      <c r="M323" s="161">
        <f t="shared" si="145"/>
        <v>431818</v>
      </c>
      <c r="N323" s="171">
        <f t="shared" si="146"/>
        <v>6</v>
      </c>
      <c r="O323" s="165">
        <f t="shared" si="146"/>
        <v>11290908</v>
      </c>
      <c r="P323" s="165">
        <f t="shared" si="147"/>
        <v>240000</v>
      </c>
      <c r="Q323" s="167"/>
      <c r="S323" s="10">
        <f t="shared" si="148"/>
        <v>1331818</v>
      </c>
      <c r="T323" s="10">
        <f t="shared" si="149"/>
        <v>1931818</v>
      </c>
      <c r="U323" s="10">
        <f t="shared" si="150"/>
        <v>2231818</v>
      </c>
      <c r="V323" s="10">
        <f t="shared" si="151"/>
        <v>431818</v>
      </c>
      <c r="W323" s="112">
        <v>43605</v>
      </c>
      <c r="X323" s="111">
        <v>11290908</v>
      </c>
      <c r="Y323" s="110"/>
      <c r="Z323" s="111"/>
      <c r="AA323" s="1114"/>
      <c r="AB323" s="113"/>
      <c r="AC323" s="113"/>
      <c r="AD323" s="114"/>
      <c r="AE323" s="115">
        <f t="shared" si="153"/>
        <v>11290908</v>
      </c>
      <c r="AF323" s="116">
        <f t="shared" si="152"/>
        <v>0</v>
      </c>
      <c r="AK323" s="731"/>
      <c r="AL323" s="732"/>
      <c r="AM323" s="733"/>
      <c r="AN323" s="734"/>
    </row>
    <row r="324" spans="1:41" ht="20.100000000000001" customHeight="1" x14ac:dyDescent="0.45">
      <c r="A324" s="168">
        <f t="shared" si="155"/>
        <v>12</v>
      </c>
      <c r="B324" s="154">
        <v>43613</v>
      </c>
      <c r="C324" s="173">
        <f>+C323+1</f>
        <v>612</v>
      </c>
      <c r="D324" s="156" t="s">
        <v>174</v>
      </c>
      <c r="E324" s="157" t="s">
        <v>57</v>
      </c>
      <c r="F324" s="170"/>
      <c r="G324" s="159">
        <f t="shared" si="142"/>
        <v>0</v>
      </c>
      <c r="H324" s="160">
        <v>1</v>
      </c>
      <c r="I324" s="161">
        <f t="shared" si="143"/>
        <v>1931818</v>
      </c>
      <c r="J324" s="162">
        <v>3</v>
      </c>
      <c r="K324" s="161">
        <f t="shared" si="144"/>
        <v>6695454</v>
      </c>
      <c r="L324" s="163"/>
      <c r="M324" s="161">
        <f t="shared" si="145"/>
        <v>0</v>
      </c>
      <c r="N324" s="171">
        <f t="shared" si="146"/>
        <v>4</v>
      </c>
      <c r="O324" s="165">
        <f t="shared" si="146"/>
        <v>8627272</v>
      </c>
      <c r="P324" s="165">
        <f t="shared" si="147"/>
        <v>160000</v>
      </c>
      <c r="Q324" s="167"/>
      <c r="S324" s="10">
        <f t="shared" si="148"/>
        <v>1331818</v>
      </c>
      <c r="T324" s="10">
        <f t="shared" si="149"/>
        <v>1931818</v>
      </c>
      <c r="U324" s="10">
        <f t="shared" si="150"/>
        <v>2231818</v>
      </c>
      <c r="V324" s="10">
        <f t="shared" si="151"/>
        <v>431818</v>
      </c>
      <c r="W324" s="112">
        <v>43605</v>
      </c>
      <c r="X324" s="111">
        <v>8627272</v>
      </c>
      <c r="Y324" s="110"/>
      <c r="Z324" s="111"/>
      <c r="AA324" s="1114"/>
      <c r="AB324" s="113"/>
      <c r="AC324" s="113"/>
      <c r="AD324" s="114"/>
      <c r="AE324" s="115">
        <f t="shared" si="153"/>
        <v>8627272</v>
      </c>
      <c r="AF324" s="116">
        <f t="shared" si="152"/>
        <v>0</v>
      </c>
      <c r="AK324" s="731"/>
      <c r="AL324" s="732"/>
      <c r="AM324" s="733"/>
      <c r="AN324" s="734"/>
    </row>
    <row r="325" spans="1:41" ht="20.100000000000001" customHeight="1" x14ac:dyDescent="0.45">
      <c r="A325" s="168">
        <f>+A324+1</f>
        <v>13</v>
      </c>
      <c r="B325" s="154">
        <v>43613</v>
      </c>
      <c r="C325" s="173">
        <f>+C324+1</f>
        <v>613</v>
      </c>
      <c r="D325" s="156" t="s">
        <v>75</v>
      </c>
      <c r="E325" s="157" t="s">
        <v>57</v>
      </c>
      <c r="F325" s="170"/>
      <c r="G325" s="159">
        <f t="shared" si="142"/>
        <v>0</v>
      </c>
      <c r="H325" s="160">
        <v>1</v>
      </c>
      <c r="I325" s="161">
        <f t="shared" si="143"/>
        <v>1931818</v>
      </c>
      <c r="J325" s="162">
        <v>3</v>
      </c>
      <c r="K325" s="161">
        <f t="shared" si="144"/>
        <v>6695454</v>
      </c>
      <c r="L325" s="163"/>
      <c r="M325" s="161">
        <f t="shared" si="145"/>
        <v>0</v>
      </c>
      <c r="N325" s="171">
        <f t="shared" si="146"/>
        <v>4</v>
      </c>
      <c r="O325" s="165">
        <f t="shared" si="146"/>
        <v>8627272</v>
      </c>
      <c r="P325" s="165">
        <f t="shared" si="147"/>
        <v>160000</v>
      </c>
      <c r="Q325" s="167"/>
      <c r="S325" s="10">
        <f t="shared" si="148"/>
        <v>1331818</v>
      </c>
      <c r="T325" s="10">
        <f t="shared" si="149"/>
        <v>1931818</v>
      </c>
      <c r="U325" s="10">
        <f t="shared" si="150"/>
        <v>2231818</v>
      </c>
      <c r="V325" s="10">
        <f t="shared" si="151"/>
        <v>431818</v>
      </c>
      <c r="W325" s="112">
        <v>43605</v>
      </c>
      <c r="X325" s="111">
        <v>4000000</v>
      </c>
      <c r="Y325" s="112">
        <v>43609</v>
      </c>
      <c r="Z325" s="111">
        <v>4627272</v>
      </c>
      <c r="AA325" s="1114"/>
      <c r="AB325" s="113"/>
      <c r="AC325" s="113"/>
      <c r="AD325" s="114"/>
      <c r="AE325" s="115">
        <f t="shared" si="153"/>
        <v>8627272</v>
      </c>
      <c r="AF325" s="116">
        <f t="shared" si="152"/>
        <v>0</v>
      </c>
      <c r="AK325" s="731"/>
      <c r="AL325" s="732"/>
      <c r="AM325" s="733"/>
      <c r="AN325" s="734"/>
    </row>
    <row r="326" spans="1:41" ht="20.100000000000001" customHeight="1" x14ac:dyDescent="0.45">
      <c r="A326" s="168">
        <f t="shared" ref="A326:A331" si="156">+A325+1</f>
        <v>14</v>
      </c>
      <c r="B326" s="154">
        <v>43613</v>
      </c>
      <c r="C326" s="173">
        <f t="shared" ref="C326:C331" si="157">+C325+1</f>
        <v>614</v>
      </c>
      <c r="D326" s="156" t="s">
        <v>74</v>
      </c>
      <c r="E326" s="157" t="s">
        <v>57</v>
      </c>
      <c r="F326" s="170"/>
      <c r="G326" s="159">
        <f t="shared" si="142"/>
        <v>0</v>
      </c>
      <c r="H326" s="160">
        <v>1</v>
      </c>
      <c r="I326" s="161">
        <f t="shared" si="143"/>
        <v>1931818</v>
      </c>
      <c r="J326" s="162">
        <v>3</v>
      </c>
      <c r="K326" s="161">
        <f t="shared" si="144"/>
        <v>6695454</v>
      </c>
      <c r="L326" s="163">
        <v>1</v>
      </c>
      <c r="M326" s="161">
        <f t="shared" si="145"/>
        <v>431818</v>
      </c>
      <c r="N326" s="171">
        <f t="shared" si="146"/>
        <v>5</v>
      </c>
      <c r="O326" s="165">
        <f t="shared" si="146"/>
        <v>9059090</v>
      </c>
      <c r="P326" s="165">
        <f t="shared" si="147"/>
        <v>200000</v>
      </c>
      <c r="Q326" s="167"/>
      <c r="S326" s="10">
        <f t="shared" si="148"/>
        <v>1331818</v>
      </c>
      <c r="T326" s="10">
        <f t="shared" si="149"/>
        <v>1931818</v>
      </c>
      <c r="U326" s="10">
        <f t="shared" si="150"/>
        <v>2231818</v>
      </c>
      <c r="V326" s="10">
        <f t="shared" si="151"/>
        <v>431818</v>
      </c>
      <c r="W326" s="112">
        <v>43605</v>
      </c>
      <c r="X326" s="111">
        <v>4000000</v>
      </c>
      <c r="Y326" s="112">
        <v>43628</v>
      </c>
      <c r="Z326" s="111">
        <v>5059090</v>
      </c>
      <c r="AA326" s="1114"/>
      <c r="AB326" s="113"/>
      <c r="AC326" s="113"/>
      <c r="AD326" s="114"/>
      <c r="AE326" s="115">
        <f t="shared" si="153"/>
        <v>9059090</v>
      </c>
      <c r="AF326" s="116">
        <f t="shared" si="152"/>
        <v>0</v>
      </c>
      <c r="AG326" s="442"/>
      <c r="AK326" s="731"/>
      <c r="AL326" s="732"/>
      <c r="AM326" s="733"/>
      <c r="AN326" s="734"/>
    </row>
    <row r="327" spans="1:41" ht="20.100000000000001" customHeight="1" x14ac:dyDescent="0.45">
      <c r="A327" s="168">
        <f t="shared" si="156"/>
        <v>15</v>
      </c>
      <c r="B327" s="154">
        <v>43613</v>
      </c>
      <c r="C327" s="173">
        <f t="shared" si="157"/>
        <v>615</v>
      </c>
      <c r="D327" s="156" t="s">
        <v>103</v>
      </c>
      <c r="E327" s="157" t="s">
        <v>57</v>
      </c>
      <c r="F327" s="170"/>
      <c r="G327" s="159">
        <f t="shared" si="142"/>
        <v>0</v>
      </c>
      <c r="H327" s="160">
        <v>1</v>
      </c>
      <c r="I327" s="161">
        <f t="shared" si="143"/>
        <v>1931818</v>
      </c>
      <c r="J327" s="162">
        <v>4</v>
      </c>
      <c r="K327" s="161">
        <f t="shared" si="144"/>
        <v>8927272</v>
      </c>
      <c r="L327" s="163"/>
      <c r="M327" s="161">
        <f t="shared" si="145"/>
        <v>0</v>
      </c>
      <c r="N327" s="171">
        <f t="shared" si="146"/>
        <v>5</v>
      </c>
      <c r="O327" s="165">
        <f t="shared" si="146"/>
        <v>10859090</v>
      </c>
      <c r="P327" s="165">
        <f t="shared" si="147"/>
        <v>200000</v>
      </c>
      <c r="Q327" s="167"/>
      <c r="S327" s="10">
        <f t="shared" si="148"/>
        <v>1331818</v>
      </c>
      <c r="T327" s="10">
        <f t="shared" si="149"/>
        <v>1931818</v>
      </c>
      <c r="U327" s="10">
        <f t="shared" si="150"/>
        <v>2231818</v>
      </c>
      <c r="V327" s="10">
        <f t="shared" si="151"/>
        <v>431818</v>
      </c>
      <c r="W327" s="112">
        <v>43612</v>
      </c>
      <c r="X327" s="111">
        <v>9000000</v>
      </c>
      <c r="Y327" s="112">
        <v>43613</v>
      </c>
      <c r="Z327" s="111">
        <v>1859090</v>
      </c>
      <c r="AA327" s="1114"/>
      <c r="AB327" s="113"/>
      <c r="AC327" s="113"/>
      <c r="AD327" s="114"/>
      <c r="AE327" s="115">
        <f t="shared" si="153"/>
        <v>10859090</v>
      </c>
      <c r="AF327" s="116">
        <f t="shared" si="152"/>
        <v>0</v>
      </c>
      <c r="AK327" s="731"/>
      <c r="AL327" s="732"/>
      <c r="AM327" s="733"/>
      <c r="AN327" s="734"/>
    </row>
    <row r="328" spans="1:41" ht="20.100000000000001" customHeight="1" x14ac:dyDescent="0.45">
      <c r="A328" s="168">
        <f t="shared" si="156"/>
        <v>16</v>
      </c>
      <c r="B328" s="154">
        <v>43613</v>
      </c>
      <c r="C328" s="173">
        <f t="shared" si="157"/>
        <v>616</v>
      </c>
      <c r="D328" s="156" t="s">
        <v>58</v>
      </c>
      <c r="E328" s="157" t="s">
        <v>57</v>
      </c>
      <c r="F328" s="170"/>
      <c r="G328" s="159">
        <f t="shared" si="142"/>
        <v>0</v>
      </c>
      <c r="H328" s="160">
        <v>2</v>
      </c>
      <c r="I328" s="161">
        <f t="shared" si="143"/>
        <v>3863636</v>
      </c>
      <c r="J328" s="162"/>
      <c r="K328" s="161">
        <f t="shared" si="144"/>
        <v>0</v>
      </c>
      <c r="L328" s="163"/>
      <c r="M328" s="161">
        <f t="shared" si="145"/>
        <v>0</v>
      </c>
      <c r="N328" s="171">
        <f t="shared" si="146"/>
        <v>2</v>
      </c>
      <c r="O328" s="165">
        <f t="shared" si="146"/>
        <v>3863636</v>
      </c>
      <c r="P328" s="165">
        <f t="shared" si="147"/>
        <v>80000</v>
      </c>
      <c r="Q328" s="167"/>
      <c r="S328" s="10">
        <f t="shared" si="148"/>
        <v>1331818</v>
      </c>
      <c r="T328" s="10">
        <f t="shared" si="149"/>
        <v>1931818</v>
      </c>
      <c r="U328" s="10">
        <f t="shared" si="150"/>
        <v>2231818</v>
      </c>
      <c r="V328" s="10">
        <f t="shared" si="151"/>
        <v>431818</v>
      </c>
      <c r="W328" s="112">
        <v>43605</v>
      </c>
      <c r="X328" s="111">
        <v>3863636</v>
      </c>
      <c r="Y328" s="110"/>
      <c r="Z328" s="111"/>
      <c r="AA328" s="1114"/>
      <c r="AB328" s="113"/>
      <c r="AC328" s="113"/>
      <c r="AD328" s="114"/>
      <c r="AE328" s="115">
        <f t="shared" si="153"/>
        <v>3863636</v>
      </c>
      <c r="AF328" s="116">
        <f t="shared" si="152"/>
        <v>0</v>
      </c>
      <c r="AK328" s="731"/>
      <c r="AL328" s="732"/>
      <c r="AM328" s="733"/>
      <c r="AN328" s="734"/>
    </row>
    <row r="329" spans="1:41" ht="20.100000000000001" customHeight="1" x14ac:dyDescent="0.45">
      <c r="A329" s="168">
        <f t="shared" si="156"/>
        <v>17</v>
      </c>
      <c r="B329" s="154">
        <v>43613</v>
      </c>
      <c r="C329" s="173">
        <f t="shared" si="157"/>
        <v>617</v>
      </c>
      <c r="D329" s="156" t="s">
        <v>59</v>
      </c>
      <c r="E329" s="157" t="s">
        <v>57</v>
      </c>
      <c r="F329" s="170"/>
      <c r="G329" s="159">
        <f t="shared" si="142"/>
        <v>0</v>
      </c>
      <c r="H329" s="160">
        <v>2</v>
      </c>
      <c r="I329" s="161">
        <f t="shared" si="143"/>
        <v>3863636</v>
      </c>
      <c r="J329" s="162"/>
      <c r="K329" s="161">
        <f t="shared" si="144"/>
        <v>0</v>
      </c>
      <c r="L329" s="163"/>
      <c r="M329" s="161">
        <f t="shared" si="145"/>
        <v>0</v>
      </c>
      <c r="N329" s="171">
        <f t="shared" si="146"/>
        <v>2</v>
      </c>
      <c r="O329" s="165">
        <f t="shared" si="146"/>
        <v>3863636</v>
      </c>
      <c r="P329" s="165">
        <f t="shared" si="147"/>
        <v>80000</v>
      </c>
      <c r="Q329" s="167"/>
      <c r="S329" s="10">
        <f t="shared" si="148"/>
        <v>1331818</v>
      </c>
      <c r="T329" s="10">
        <f t="shared" si="149"/>
        <v>1931818</v>
      </c>
      <c r="U329" s="10">
        <f t="shared" si="150"/>
        <v>2231818</v>
      </c>
      <c r="V329" s="10">
        <f t="shared" si="151"/>
        <v>431818</v>
      </c>
      <c r="W329" s="112">
        <v>43605</v>
      </c>
      <c r="X329" s="111">
        <v>3863636</v>
      </c>
      <c r="Y329" s="110"/>
      <c r="Z329" s="111"/>
      <c r="AA329" s="1114"/>
      <c r="AB329" s="113"/>
      <c r="AC329" s="113"/>
      <c r="AD329" s="114"/>
      <c r="AE329" s="115">
        <f t="shared" si="153"/>
        <v>3863636</v>
      </c>
      <c r="AF329" s="116">
        <f t="shared" si="152"/>
        <v>0</v>
      </c>
      <c r="AK329" s="731"/>
      <c r="AL329" s="732"/>
      <c r="AM329" s="733"/>
      <c r="AN329" s="734"/>
    </row>
    <row r="330" spans="1:41" ht="20.100000000000001" customHeight="1" x14ac:dyDescent="0.45">
      <c r="A330" s="168">
        <f t="shared" si="156"/>
        <v>18</v>
      </c>
      <c r="B330" s="154">
        <v>43613</v>
      </c>
      <c r="C330" s="173">
        <f t="shared" si="157"/>
        <v>618</v>
      </c>
      <c r="D330" s="156" t="s">
        <v>55</v>
      </c>
      <c r="E330" s="157" t="s">
        <v>88</v>
      </c>
      <c r="F330" s="170"/>
      <c r="G330" s="159">
        <f t="shared" si="142"/>
        <v>0</v>
      </c>
      <c r="H330" s="160">
        <v>2</v>
      </c>
      <c r="I330" s="161">
        <f t="shared" si="143"/>
        <v>3863636</v>
      </c>
      <c r="J330" s="162">
        <v>3</v>
      </c>
      <c r="K330" s="161">
        <f t="shared" si="144"/>
        <v>6695454</v>
      </c>
      <c r="L330" s="163">
        <v>1</v>
      </c>
      <c r="M330" s="161">
        <f t="shared" si="145"/>
        <v>431818</v>
      </c>
      <c r="N330" s="171">
        <f t="shared" si="146"/>
        <v>6</v>
      </c>
      <c r="O330" s="165">
        <f t="shared" si="146"/>
        <v>10990908</v>
      </c>
      <c r="P330" s="165">
        <f t="shared" si="147"/>
        <v>240000</v>
      </c>
      <c r="Q330" s="167"/>
      <c r="S330" s="10">
        <f t="shared" si="148"/>
        <v>1331818</v>
      </c>
      <c r="T330" s="10">
        <f t="shared" si="149"/>
        <v>1931818</v>
      </c>
      <c r="U330" s="10">
        <f t="shared" si="150"/>
        <v>2231818</v>
      </c>
      <c r="V330" s="10">
        <f t="shared" si="151"/>
        <v>431818</v>
      </c>
      <c r="W330" s="112">
        <v>43605</v>
      </c>
      <c r="X330" s="111">
        <v>10990908</v>
      </c>
      <c r="Y330" s="110"/>
      <c r="Z330" s="111"/>
      <c r="AA330" s="1114"/>
      <c r="AB330" s="113"/>
      <c r="AC330" s="113"/>
      <c r="AD330" s="114"/>
      <c r="AE330" s="115">
        <f t="shared" si="153"/>
        <v>10990908</v>
      </c>
      <c r="AF330" s="116">
        <f t="shared" si="152"/>
        <v>0</v>
      </c>
      <c r="AK330" s="731"/>
      <c r="AL330" s="732"/>
      <c r="AM330" s="733"/>
      <c r="AN330" s="734"/>
    </row>
    <row r="331" spans="1:41" ht="20.100000000000001" customHeight="1" x14ac:dyDescent="0.45">
      <c r="A331" s="168">
        <f t="shared" si="156"/>
        <v>19</v>
      </c>
      <c r="B331" s="154">
        <v>43613</v>
      </c>
      <c r="C331" s="173">
        <f t="shared" si="157"/>
        <v>619</v>
      </c>
      <c r="D331" s="156" t="s">
        <v>106</v>
      </c>
      <c r="E331" s="157" t="s">
        <v>88</v>
      </c>
      <c r="F331" s="170"/>
      <c r="G331" s="159">
        <f t="shared" si="142"/>
        <v>0</v>
      </c>
      <c r="H331" s="160"/>
      <c r="I331" s="161">
        <f t="shared" si="143"/>
        <v>0</v>
      </c>
      <c r="J331" s="162">
        <v>3</v>
      </c>
      <c r="K331" s="161">
        <f t="shared" si="144"/>
        <v>6695454</v>
      </c>
      <c r="L331" s="163">
        <v>1</v>
      </c>
      <c r="M331" s="161">
        <f t="shared" si="145"/>
        <v>431818</v>
      </c>
      <c r="N331" s="171">
        <f t="shared" si="146"/>
        <v>4</v>
      </c>
      <c r="O331" s="165">
        <f t="shared" si="146"/>
        <v>7127272</v>
      </c>
      <c r="P331" s="165">
        <f t="shared" si="147"/>
        <v>160000</v>
      </c>
      <c r="Q331" s="167"/>
      <c r="S331" s="10">
        <f t="shared" si="148"/>
        <v>1331818</v>
      </c>
      <c r="T331" s="10">
        <f t="shared" si="149"/>
        <v>1931818</v>
      </c>
      <c r="U331" s="10">
        <f t="shared" si="150"/>
        <v>2231818</v>
      </c>
      <c r="V331" s="10">
        <f t="shared" si="151"/>
        <v>431818</v>
      </c>
      <c r="W331" s="112">
        <v>43607</v>
      </c>
      <c r="X331" s="111">
        <v>2127272</v>
      </c>
      <c r="Y331" s="112">
        <v>43606</v>
      </c>
      <c r="Z331" s="111">
        <v>5000000</v>
      </c>
      <c r="AA331" s="1114"/>
      <c r="AB331" s="113"/>
      <c r="AC331" s="113"/>
      <c r="AD331" s="114"/>
      <c r="AE331" s="115">
        <f t="shared" si="153"/>
        <v>7127272</v>
      </c>
      <c r="AF331" s="116">
        <f t="shared" si="152"/>
        <v>0</v>
      </c>
      <c r="AK331" s="731"/>
      <c r="AL331" s="732"/>
      <c r="AM331" s="733"/>
      <c r="AN331" s="22"/>
    </row>
    <row r="332" spans="1:41" ht="20.100000000000001" customHeight="1" thickBot="1" x14ac:dyDescent="0.5">
      <c r="A332" s="168"/>
      <c r="B332" s="188"/>
      <c r="C332" s="173"/>
      <c r="D332" s="174"/>
      <c r="E332" s="157"/>
      <c r="F332" s="170"/>
      <c r="G332" s="159">
        <f t="shared" si="142"/>
        <v>0</v>
      </c>
      <c r="H332" s="170"/>
      <c r="I332" s="161">
        <f t="shared" si="143"/>
        <v>0</v>
      </c>
      <c r="J332" s="170"/>
      <c r="K332" s="161">
        <f t="shared" si="144"/>
        <v>0</v>
      </c>
      <c r="L332" s="170"/>
      <c r="M332" s="161">
        <f t="shared" si="145"/>
        <v>0</v>
      </c>
      <c r="N332" s="1129"/>
      <c r="O332" s="165">
        <f>+M332+K332+I332+G332</f>
        <v>0</v>
      </c>
      <c r="P332" s="165">
        <f t="shared" si="147"/>
        <v>0</v>
      </c>
      <c r="Q332" s="167"/>
      <c r="S332" s="10">
        <f t="shared" si="148"/>
        <v>1331818</v>
      </c>
      <c r="T332" s="10">
        <f t="shared" si="149"/>
        <v>1931818</v>
      </c>
      <c r="U332" s="10">
        <f t="shared" si="150"/>
        <v>2231818</v>
      </c>
      <c r="V332" s="10">
        <f t="shared" si="151"/>
        <v>431818</v>
      </c>
      <c r="W332" s="112"/>
      <c r="X332" s="111"/>
      <c r="Y332" s="110"/>
      <c r="Z332" s="111"/>
      <c r="AA332" s="1114"/>
      <c r="AB332" s="113"/>
      <c r="AC332" s="113"/>
      <c r="AD332" s="114"/>
      <c r="AE332" s="115">
        <f t="shared" si="153"/>
        <v>0</v>
      </c>
      <c r="AF332" s="116">
        <f t="shared" si="152"/>
        <v>0</v>
      </c>
      <c r="AK332" s="731"/>
      <c r="AL332" s="732"/>
      <c r="AM332" s="733"/>
      <c r="AN332" s="22"/>
    </row>
    <row r="333" spans="1:41" ht="20.100000000000001" customHeight="1" thickBot="1" x14ac:dyDescent="0.5">
      <c r="A333" s="2787" t="s">
        <v>60</v>
      </c>
      <c r="B333" s="2788"/>
      <c r="C333" s="2788"/>
      <c r="D333" s="2788"/>
      <c r="E333" s="2788"/>
      <c r="F333" s="175">
        <f t="shared" ref="F333:P333" si="158">SUM(F313:F332)</f>
        <v>0</v>
      </c>
      <c r="G333" s="175">
        <f t="shared" si="158"/>
        <v>0</v>
      </c>
      <c r="H333" s="175">
        <f t="shared" si="158"/>
        <v>22</v>
      </c>
      <c r="I333" s="175">
        <f t="shared" si="158"/>
        <v>42499996</v>
      </c>
      <c r="J333" s="175">
        <f t="shared" si="158"/>
        <v>67</v>
      </c>
      <c r="K333" s="175">
        <f t="shared" si="158"/>
        <v>149531806</v>
      </c>
      <c r="L333" s="175">
        <f t="shared" si="158"/>
        <v>10</v>
      </c>
      <c r="M333" s="175">
        <f t="shared" si="158"/>
        <v>4318180</v>
      </c>
      <c r="N333" s="175">
        <f t="shared" si="158"/>
        <v>99</v>
      </c>
      <c r="O333" s="175">
        <f t="shared" si="158"/>
        <v>196349982</v>
      </c>
      <c r="P333" s="175">
        <f t="shared" si="158"/>
        <v>3960000</v>
      </c>
      <c r="Q333" s="176"/>
      <c r="W333" s="112"/>
      <c r="X333" s="111"/>
      <c r="Y333" s="110"/>
      <c r="Z333" s="111"/>
      <c r="AA333" s="1114"/>
      <c r="AB333" s="113"/>
      <c r="AC333" s="113"/>
      <c r="AD333" s="114"/>
      <c r="AE333" s="1218">
        <f>SUM(AE305:AE332)</f>
        <v>196349982</v>
      </c>
      <c r="AF333" s="116">
        <f t="shared" si="152"/>
        <v>0</v>
      </c>
      <c r="AK333" s="731"/>
      <c r="AL333" s="732"/>
      <c r="AM333" s="733"/>
      <c r="AN333" s="22"/>
      <c r="AO333" s="33"/>
    </row>
    <row r="334" spans="1:41" ht="20.100000000000001" customHeight="1" x14ac:dyDescent="0.45">
      <c r="A334" s="12" t="s">
        <v>61</v>
      </c>
      <c r="F334" s="20"/>
      <c r="P334" s="177"/>
      <c r="W334" s="12"/>
      <c r="X334" s="12"/>
      <c r="AA334" s="1126"/>
      <c r="AB334" s="732"/>
      <c r="AC334" s="733"/>
      <c r="AD334" s="22"/>
    </row>
    <row r="335" spans="1:41" ht="20.100000000000001" customHeight="1" x14ac:dyDescent="0.45">
      <c r="C335" s="253"/>
      <c r="D335" s="279"/>
      <c r="F335" s="178"/>
      <c r="G335" s="179"/>
      <c r="H335" s="178"/>
      <c r="I335" s="180"/>
      <c r="J335" s="178"/>
      <c r="K335" s="179"/>
      <c r="L335" s="178"/>
      <c r="N335" s="20"/>
      <c r="O335" s="2861" t="s">
        <v>62</v>
      </c>
      <c r="P335" s="2861"/>
      <c r="Q335" s="2861"/>
      <c r="W335" s="12"/>
      <c r="X335" s="12"/>
      <c r="AA335" s="1126"/>
      <c r="AB335" s="732"/>
      <c r="AC335" s="733"/>
      <c r="AD335" s="22"/>
    </row>
    <row r="336" spans="1:41" ht="28.5" x14ac:dyDescent="0.45">
      <c r="F336" s="1135"/>
      <c r="H336" s="1135"/>
      <c r="J336" s="1135"/>
      <c r="L336" s="1135"/>
      <c r="N336" s="1135"/>
      <c r="O336" s="1135"/>
      <c r="P336" s="1135"/>
      <c r="Q336" s="1135"/>
      <c r="W336" s="12"/>
      <c r="X336" s="12"/>
      <c r="AA336" s="1126"/>
      <c r="AB336" s="732"/>
      <c r="AC336" s="733"/>
      <c r="AD336" s="22"/>
    </row>
    <row r="337" spans="1:42" ht="28.5" x14ac:dyDescent="0.45">
      <c r="F337" s="182"/>
      <c r="H337" s="182"/>
      <c r="J337" s="182"/>
      <c r="L337" s="182"/>
      <c r="N337" s="12"/>
      <c r="O337" s="145"/>
      <c r="P337" s="145"/>
      <c r="Q337" s="145"/>
      <c r="W337" s="12"/>
      <c r="X337" s="12"/>
      <c r="AA337" s="1126"/>
      <c r="AB337" s="732"/>
      <c r="AC337" s="733"/>
      <c r="AD337" s="22"/>
    </row>
    <row r="338" spans="1:42" ht="28.5" x14ac:dyDescent="0.45">
      <c r="N338" s="12"/>
      <c r="O338" s="145"/>
      <c r="P338" s="145"/>
      <c r="Q338" s="145"/>
      <c r="W338" s="12"/>
      <c r="X338" s="12"/>
      <c r="AA338" s="1126"/>
      <c r="AB338" s="732"/>
      <c r="AC338" s="733"/>
      <c r="AD338" s="731"/>
    </row>
    <row r="339" spans="1:42" ht="28.5" x14ac:dyDescent="0.45">
      <c r="N339" s="12"/>
      <c r="O339" s="2862" t="s">
        <v>63</v>
      </c>
      <c r="P339" s="2862"/>
      <c r="Q339" s="2862"/>
      <c r="W339" s="12"/>
      <c r="X339" s="12"/>
      <c r="AA339" s="1126"/>
      <c r="AB339" s="732"/>
      <c r="AC339" s="733"/>
      <c r="AD339" s="733"/>
      <c r="AF339" s="39"/>
    </row>
    <row r="340" spans="1:42" ht="15.75" x14ac:dyDescent="0.25">
      <c r="N340" s="12"/>
      <c r="O340" s="2861" t="s">
        <v>64</v>
      </c>
      <c r="P340" s="2861"/>
      <c r="Q340" s="2861"/>
    </row>
    <row r="341" spans="1:42" ht="28.5" x14ac:dyDescent="0.45">
      <c r="AK341" s="731"/>
      <c r="AL341" s="732"/>
      <c r="AM341" s="733"/>
      <c r="AN341" s="735"/>
      <c r="AP341" s="39"/>
    </row>
    <row r="342" spans="1:42" ht="28.5" x14ac:dyDescent="0.45">
      <c r="AK342" s="731"/>
      <c r="AL342" s="732"/>
      <c r="AM342" s="733"/>
      <c r="AN342" s="735"/>
      <c r="AP342" s="39"/>
    </row>
    <row r="343" spans="1:42" ht="20.100000000000001" customHeight="1" x14ac:dyDescent="0.45">
      <c r="A343" s="13" t="s">
        <v>0</v>
      </c>
      <c r="B343" s="13" t="s">
        <v>235</v>
      </c>
      <c r="C343" s="144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4"/>
      <c r="O343" s="183" t="s">
        <v>66</v>
      </c>
      <c r="P343" s="2839" t="s">
        <v>2</v>
      </c>
      <c r="Q343" s="2839"/>
      <c r="AK343" s="731"/>
      <c r="AL343" s="732"/>
      <c r="AM343" s="733"/>
      <c r="AN343" s="735"/>
      <c r="AP343" s="39"/>
    </row>
    <row r="344" spans="1:42" ht="20.100000000000001" customHeight="1" x14ac:dyDescent="0.45">
      <c r="A344" s="13" t="s">
        <v>3</v>
      </c>
      <c r="B344" s="13" t="s">
        <v>4</v>
      </c>
      <c r="C344" s="144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4"/>
      <c r="O344" s="184"/>
      <c r="P344" s="145"/>
      <c r="Q344" s="145"/>
      <c r="AK344" s="731"/>
      <c r="AL344" s="732"/>
      <c r="AM344" s="733"/>
      <c r="AN344" s="735"/>
      <c r="AP344" s="39"/>
    </row>
    <row r="345" spans="1:42" ht="20.100000000000001" customHeight="1" x14ac:dyDescent="0.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4"/>
      <c r="O345" s="14"/>
      <c r="P345" s="145"/>
      <c r="Q345" s="145"/>
      <c r="AK345" s="731"/>
      <c r="AL345" s="732"/>
      <c r="AM345" s="733"/>
      <c r="AN345" s="735"/>
      <c r="AP345" s="39"/>
    </row>
    <row r="346" spans="1:42" ht="20.100000000000001" customHeight="1" x14ac:dyDescent="0.45">
      <c r="A346" s="13" t="s">
        <v>5</v>
      </c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4"/>
      <c r="O346" s="14"/>
      <c r="P346" s="145"/>
      <c r="Q346" s="145"/>
      <c r="AK346" s="731"/>
      <c r="AL346" s="732"/>
      <c r="AM346" s="733"/>
      <c r="AN346" s="735"/>
      <c r="AP346" s="35"/>
    </row>
    <row r="347" spans="1:42" ht="20.100000000000001" customHeight="1" x14ac:dyDescent="0.45">
      <c r="A347" s="13" t="s">
        <v>6</v>
      </c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4"/>
      <c r="O347" s="14"/>
      <c r="P347" s="145"/>
      <c r="Q347" s="145"/>
      <c r="AK347" s="731"/>
      <c r="AL347" s="732"/>
      <c r="AM347" s="733"/>
      <c r="AN347" s="735"/>
      <c r="AP347" s="35"/>
    </row>
    <row r="348" spans="1:42" ht="20.100000000000001" customHeight="1" x14ac:dyDescent="0.45">
      <c r="A348" s="13" t="s">
        <v>7</v>
      </c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4"/>
      <c r="O348" s="14"/>
      <c r="P348" s="145"/>
      <c r="Q348" s="145"/>
      <c r="AK348" s="731"/>
      <c r="AL348" s="732"/>
      <c r="AM348" s="733"/>
      <c r="AN348" s="734"/>
      <c r="AP348" s="35"/>
    </row>
    <row r="349" spans="1:42" ht="20.100000000000001" customHeight="1" thickBot="1" x14ac:dyDescent="0.5">
      <c r="A349" s="13" t="s">
        <v>8</v>
      </c>
      <c r="B349" s="13"/>
      <c r="C349" s="13"/>
      <c r="D349" s="13"/>
      <c r="E349" s="13"/>
      <c r="F349" s="13"/>
      <c r="G349" s="147"/>
      <c r="H349" s="147"/>
      <c r="I349" s="13"/>
      <c r="J349" s="13"/>
      <c r="K349" s="13"/>
      <c r="L349" s="13"/>
      <c r="M349" s="13"/>
      <c r="N349" s="148"/>
      <c r="O349" s="148"/>
      <c r="P349" s="2800" t="s">
        <v>86</v>
      </c>
      <c r="Q349" s="2800"/>
      <c r="W349" s="2856" t="s">
        <v>107</v>
      </c>
      <c r="X349" s="2856"/>
      <c r="Y349" s="2856"/>
      <c r="Z349" s="2856"/>
      <c r="AA349" s="2856"/>
      <c r="AB349" s="2856"/>
      <c r="AC349" s="2856"/>
      <c r="AD349" s="2856"/>
      <c r="AE349" s="2856"/>
      <c r="AF349" s="2856"/>
      <c r="AK349" s="731"/>
      <c r="AL349" s="732"/>
      <c r="AM349" s="733"/>
      <c r="AN349" s="735"/>
      <c r="AP349" s="35"/>
    </row>
    <row r="350" spans="1:42" ht="20.100000000000001" customHeight="1" thickBot="1" x14ac:dyDescent="0.5">
      <c r="A350" s="2841" t="s">
        <v>10</v>
      </c>
      <c r="B350" s="2844" t="s">
        <v>11</v>
      </c>
      <c r="C350" s="428" t="s">
        <v>10</v>
      </c>
      <c r="D350" s="2844" t="s">
        <v>13</v>
      </c>
      <c r="E350" s="2844" t="s">
        <v>14</v>
      </c>
      <c r="F350" s="2847" t="s">
        <v>15</v>
      </c>
      <c r="G350" s="2848"/>
      <c r="H350" s="2848"/>
      <c r="I350" s="2848"/>
      <c r="J350" s="2848"/>
      <c r="K350" s="2848"/>
      <c r="L350" s="2848"/>
      <c r="M350" s="2849"/>
      <c r="N350" s="2850" t="s">
        <v>16</v>
      </c>
      <c r="O350" s="2850" t="s">
        <v>17</v>
      </c>
      <c r="P350" s="2850" t="s">
        <v>18</v>
      </c>
      <c r="Q350" s="151" t="s">
        <v>19</v>
      </c>
      <c r="W350" s="2856" t="s">
        <v>108</v>
      </c>
      <c r="X350" s="2856" t="s">
        <v>109</v>
      </c>
      <c r="Y350" s="2856" t="s">
        <v>108</v>
      </c>
      <c r="Z350" s="2856" t="s">
        <v>110</v>
      </c>
      <c r="AA350" s="2940" t="s">
        <v>108</v>
      </c>
      <c r="AB350" s="2853" t="s">
        <v>111</v>
      </c>
      <c r="AC350" s="2856" t="s">
        <v>108</v>
      </c>
      <c r="AD350" s="2853" t="s">
        <v>112</v>
      </c>
      <c r="AE350" s="2854" t="s">
        <v>113</v>
      </c>
      <c r="AF350" s="2855" t="s">
        <v>114</v>
      </c>
      <c r="AK350" s="731"/>
      <c r="AL350" s="732"/>
      <c r="AM350" s="733"/>
      <c r="AN350" s="735"/>
      <c r="AP350" s="35"/>
    </row>
    <row r="351" spans="1:42" ht="20.100000000000001" customHeight="1" thickBot="1" x14ac:dyDescent="0.5">
      <c r="A351" s="2842"/>
      <c r="B351" s="2845"/>
      <c r="C351" s="429" t="s">
        <v>208</v>
      </c>
      <c r="D351" s="2845"/>
      <c r="E351" s="2845"/>
      <c r="F351" s="2858" t="s">
        <v>20</v>
      </c>
      <c r="G351" s="2858"/>
      <c r="H351" s="2858" t="s">
        <v>21</v>
      </c>
      <c r="I351" s="2858"/>
      <c r="J351" s="2858" t="s">
        <v>22</v>
      </c>
      <c r="K351" s="2858"/>
      <c r="L351" s="2858" t="s">
        <v>23</v>
      </c>
      <c r="M351" s="2858"/>
      <c r="N351" s="2851"/>
      <c r="O351" s="2851"/>
      <c r="P351" s="2851"/>
      <c r="Q351" s="2859" t="s">
        <v>24</v>
      </c>
      <c r="W351" s="2856"/>
      <c r="X351" s="2856"/>
      <c r="Y351" s="2856"/>
      <c r="Z351" s="2856"/>
      <c r="AA351" s="2940"/>
      <c r="AB351" s="2853"/>
      <c r="AC351" s="2856"/>
      <c r="AD351" s="2853"/>
      <c r="AE351" s="2854"/>
      <c r="AF351" s="2855"/>
      <c r="AK351" s="731"/>
      <c r="AL351" s="732"/>
      <c r="AM351" s="733"/>
      <c r="AN351" s="736"/>
      <c r="AP351" s="35"/>
    </row>
    <row r="352" spans="1:42" ht="27" customHeight="1" thickBot="1" x14ac:dyDescent="0.5">
      <c r="A352" s="2843"/>
      <c r="B352" s="2846"/>
      <c r="C352" s="430" t="s">
        <v>209</v>
      </c>
      <c r="D352" s="2846"/>
      <c r="E352" s="2846"/>
      <c r="F352" s="1136" t="s">
        <v>25</v>
      </c>
      <c r="G352" s="1136" t="s">
        <v>26</v>
      </c>
      <c r="H352" s="1136" t="s">
        <v>25</v>
      </c>
      <c r="I352" s="1136" t="s">
        <v>26</v>
      </c>
      <c r="J352" s="1136" t="s">
        <v>25</v>
      </c>
      <c r="K352" s="1136" t="s">
        <v>26</v>
      </c>
      <c r="L352" s="1136" t="s">
        <v>25</v>
      </c>
      <c r="M352" s="1136" t="s">
        <v>26</v>
      </c>
      <c r="N352" s="2852"/>
      <c r="O352" s="2852"/>
      <c r="P352" s="2852"/>
      <c r="Q352" s="2860"/>
      <c r="AK352" s="731"/>
      <c r="AL352" s="732"/>
      <c r="AM352" s="733"/>
      <c r="AN352" s="735"/>
      <c r="AP352" s="35"/>
    </row>
    <row r="353" spans="1:42" ht="20.100000000000001" customHeight="1" x14ac:dyDescent="0.45">
      <c r="A353" s="168">
        <v>1</v>
      </c>
      <c r="B353" s="154">
        <v>43603</v>
      </c>
      <c r="C353" s="173">
        <v>620</v>
      </c>
      <c r="D353" s="239" t="s">
        <v>91</v>
      </c>
      <c r="E353" s="157" t="s">
        <v>88</v>
      </c>
      <c r="F353" s="170">
        <v>10</v>
      </c>
      <c r="G353" s="159">
        <f t="shared" ref="G353:G368" si="159">F353*S353</f>
        <v>13318180</v>
      </c>
      <c r="H353" s="160"/>
      <c r="I353" s="161">
        <f t="shared" ref="I353:I368" si="160">H353*T353</f>
        <v>0</v>
      </c>
      <c r="J353" s="162"/>
      <c r="K353" s="161">
        <f t="shared" ref="K353:K368" si="161">J353*U353</f>
        <v>0</v>
      </c>
      <c r="L353" s="163"/>
      <c r="M353" s="161">
        <f t="shared" ref="M353:M368" si="162">L353*V353</f>
        <v>0</v>
      </c>
      <c r="N353" s="1129">
        <f>F353+H353+J353+L353</f>
        <v>10</v>
      </c>
      <c r="O353" s="165">
        <f t="shared" ref="O353:O368" si="163">+M353+K353+I353+G353</f>
        <v>13318180</v>
      </c>
      <c r="P353" s="165">
        <f t="shared" ref="P353:P368" si="164">+N353*40000</f>
        <v>400000</v>
      </c>
      <c r="Q353" s="167"/>
      <c r="S353" s="10">
        <f t="shared" ref="S353:S368" si="165">1331818</f>
        <v>1331818</v>
      </c>
      <c r="T353" s="10">
        <f t="shared" ref="T353:T368" si="166">1931818</f>
        <v>1931818</v>
      </c>
      <c r="U353" s="10">
        <f t="shared" ref="U353:U368" si="167">2231818</f>
        <v>2231818</v>
      </c>
      <c r="V353" s="10">
        <f t="shared" ref="V353:V368" si="168">431818</f>
        <v>431818</v>
      </c>
      <c r="W353" s="112">
        <v>43605</v>
      </c>
      <c r="X353" s="111">
        <v>13318180</v>
      </c>
      <c r="Y353" s="112"/>
      <c r="Z353" s="111"/>
      <c r="AA353" s="1114"/>
      <c r="AB353" s="113"/>
      <c r="AC353" s="113"/>
      <c r="AD353" s="114"/>
      <c r="AE353" s="115">
        <f>X353+Z353+AB353+AD353</f>
        <v>13318180</v>
      </c>
      <c r="AF353" s="116">
        <f t="shared" ref="AF353:AF369" si="169">O353-AE353</f>
        <v>0</v>
      </c>
      <c r="AK353" s="731"/>
      <c r="AL353" s="732"/>
      <c r="AM353" s="733"/>
      <c r="AN353" s="735"/>
      <c r="AP353" s="35"/>
    </row>
    <row r="354" spans="1:42" ht="20.100000000000001" customHeight="1" x14ac:dyDescent="0.45">
      <c r="A354" s="168">
        <f t="shared" ref="A354:A367" si="170">+A353+1</f>
        <v>2</v>
      </c>
      <c r="B354" s="154">
        <v>43603</v>
      </c>
      <c r="C354" s="173">
        <f>+C353+1</f>
        <v>621</v>
      </c>
      <c r="D354" s="239" t="s">
        <v>102</v>
      </c>
      <c r="E354" s="157" t="s">
        <v>88</v>
      </c>
      <c r="F354" s="170">
        <v>10</v>
      </c>
      <c r="G354" s="159">
        <f t="shared" si="159"/>
        <v>13318180</v>
      </c>
      <c r="H354" s="160"/>
      <c r="I354" s="161">
        <f t="shared" si="160"/>
        <v>0</v>
      </c>
      <c r="J354" s="162"/>
      <c r="K354" s="161">
        <f t="shared" si="161"/>
        <v>0</v>
      </c>
      <c r="L354" s="163"/>
      <c r="M354" s="161">
        <f t="shared" si="162"/>
        <v>0</v>
      </c>
      <c r="N354" s="1129">
        <f t="shared" ref="N354:N368" si="171">F354+H354+J354+L354</f>
        <v>10</v>
      </c>
      <c r="O354" s="165">
        <f t="shared" si="163"/>
        <v>13318180</v>
      </c>
      <c r="P354" s="165">
        <f t="shared" si="164"/>
        <v>400000</v>
      </c>
      <c r="Q354" s="167"/>
      <c r="S354" s="10">
        <f t="shared" si="165"/>
        <v>1331818</v>
      </c>
      <c r="T354" s="10">
        <f t="shared" si="166"/>
        <v>1931818</v>
      </c>
      <c r="U354" s="10">
        <f t="shared" si="167"/>
        <v>2231818</v>
      </c>
      <c r="V354" s="10">
        <f t="shared" si="168"/>
        <v>431818</v>
      </c>
      <c r="W354" s="112">
        <v>43606</v>
      </c>
      <c r="X354" s="111">
        <v>13318180</v>
      </c>
      <c r="Y354" s="112"/>
      <c r="Z354" s="111"/>
      <c r="AA354" s="1114"/>
      <c r="AB354" s="113"/>
      <c r="AC354" s="113"/>
      <c r="AD354" s="114"/>
      <c r="AE354" s="115">
        <f t="shared" ref="AE354:AE368" si="172">X354+Z354+AB354+AD354</f>
        <v>13318180</v>
      </c>
      <c r="AF354" s="116">
        <f t="shared" si="169"/>
        <v>0</v>
      </c>
      <c r="AK354" s="731"/>
      <c r="AL354" s="732"/>
      <c r="AM354" s="733"/>
      <c r="AN354" s="734"/>
      <c r="AP354" s="35"/>
    </row>
    <row r="355" spans="1:42" ht="20.100000000000001" customHeight="1" x14ac:dyDescent="0.45">
      <c r="A355" s="168">
        <f t="shared" si="170"/>
        <v>3</v>
      </c>
      <c r="B355" s="154">
        <v>43603</v>
      </c>
      <c r="C355" s="173">
        <v>622</v>
      </c>
      <c r="D355" s="239" t="s">
        <v>237</v>
      </c>
      <c r="E355" s="157" t="s">
        <v>88</v>
      </c>
      <c r="F355" s="170">
        <v>5</v>
      </c>
      <c r="G355" s="159">
        <f t="shared" si="159"/>
        <v>6659090</v>
      </c>
      <c r="H355" s="160"/>
      <c r="I355" s="161">
        <f t="shared" si="160"/>
        <v>0</v>
      </c>
      <c r="J355" s="162"/>
      <c r="K355" s="161">
        <f t="shared" si="161"/>
        <v>0</v>
      </c>
      <c r="L355" s="163"/>
      <c r="M355" s="161">
        <f t="shared" si="162"/>
        <v>0</v>
      </c>
      <c r="N355" s="1129">
        <f t="shared" si="171"/>
        <v>5</v>
      </c>
      <c r="O355" s="165">
        <f t="shared" si="163"/>
        <v>6659090</v>
      </c>
      <c r="P355" s="165">
        <f t="shared" si="164"/>
        <v>200000</v>
      </c>
      <c r="Q355" s="167"/>
      <c r="S355" s="10">
        <f t="shared" si="165"/>
        <v>1331818</v>
      </c>
      <c r="T355" s="10">
        <f t="shared" si="166"/>
        <v>1931818</v>
      </c>
      <c r="U355" s="10">
        <f t="shared" si="167"/>
        <v>2231818</v>
      </c>
      <c r="V355" s="10">
        <f t="shared" si="168"/>
        <v>431818</v>
      </c>
      <c r="W355" s="112">
        <v>43605</v>
      </c>
      <c r="X355" s="111">
        <v>6659090</v>
      </c>
      <c r="Y355" s="112"/>
      <c r="Z355" s="111"/>
      <c r="AA355" s="112"/>
      <c r="AB355" s="113">
        <v>0</v>
      </c>
      <c r="AC355" s="113"/>
      <c r="AD355" s="114"/>
      <c r="AE355" s="115">
        <f t="shared" si="172"/>
        <v>6659090</v>
      </c>
      <c r="AF355" s="116">
        <f t="shared" si="169"/>
        <v>0</v>
      </c>
      <c r="AK355" s="731"/>
      <c r="AL355" s="732"/>
      <c r="AM355" s="733"/>
      <c r="AN355" s="734"/>
    </row>
    <row r="356" spans="1:42" ht="20.100000000000001" customHeight="1" x14ac:dyDescent="0.45">
      <c r="A356" s="168">
        <f t="shared" si="170"/>
        <v>4</v>
      </c>
      <c r="B356" s="154">
        <v>43603</v>
      </c>
      <c r="C356" s="173">
        <v>623</v>
      </c>
      <c r="D356" s="239" t="s">
        <v>199</v>
      </c>
      <c r="E356" s="157" t="s">
        <v>88</v>
      </c>
      <c r="F356" s="170">
        <v>4</v>
      </c>
      <c r="G356" s="159">
        <f t="shared" si="159"/>
        <v>5327272</v>
      </c>
      <c r="H356" s="160"/>
      <c r="I356" s="161">
        <f t="shared" si="160"/>
        <v>0</v>
      </c>
      <c r="J356" s="162">
        <v>1</v>
      </c>
      <c r="K356" s="161">
        <f t="shared" si="161"/>
        <v>2231818</v>
      </c>
      <c r="L356" s="163"/>
      <c r="M356" s="161">
        <f t="shared" si="162"/>
        <v>0</v>
      </c>
      <c r="N356" s="1129">
        <f t="shared" si="171"/>
        <v>5</v>
      </c>
      <c r="O356" s="165">
        <f t="shared" si="163"/>
        <v>7559090</v>
      </c>
      <c r="P356" s="165">
        <f t="shared" si="164"/>
        <v>200000</v>
      </c>
      <c r="Q356" s="167"/>
      <c r="S356" s="10">
        <f t="shared" si="165"/>
        <v>1331818</v>
      </c>
      <c r="T356" s="10">
        <f t="shared" si="166"/>
        <v>1931818</v>
      </c>
      <c r="U356" s="10">
        <f t="shared" si="167"/>
        <v>2231818</v>
      </c>
      <c r="V356" s="10">
        <f t="shared" si="168"/>
        <v>431818</v>
      </c>
      <c r="W356" s="112">
        <v>43605</v>
      </c>
      <c r="X356" s="111">
        <v>7559090</v>
      </c>
      <c r="Y356" s="110"/>
      <c r="Z356" s="111"/>
      <c r="AA356" s="1114"/>
      <c r="AB356" s="113"/>
      <c r="AC356" s="113"/>
      <c r="AD356" s="114"/>
      <c r="AE356" s="115">
        <f t="shared" si="172"/>
        <v>7559090</v>
      </c>
      <c r="AF356" s="116">
        <f t="shared" si="169"/>
        <v>0</v>
      </c>
      <c r="AK356" s="731"/>
      <c r="AL356" s="732"/>
      <c r="AM356" s="733"/>
      <c r="AN356" s="734"/>
    </row>
    <row r="357" spans="1:42" ht="20.100000000000001" customHeight="1" x14ac:dyDescent="0.45">
      <c r="A357" s="168">
        <f t="shared" si="170"/>
        <v>5</v>
      </c>
      <c r="B357" s="154">
        <v>43603</v>
      </c>
      <c r="C357" s="173">
        <v>624</v>
      </c>
      <c r="D357" s="239" t="s">
        <v>238</v>
      </c>
      <c r="E357" s="157" t="s">
        <v>43</v>
      </c>
      <c r="F357" s="170">
        <v>5</v>
      </c>
      <c r="G357" s="159">
        <f t="shared" si="159"/>
        <v>6659090</v>
      </c>
      <c r="H357" s="160"/>
      <c r="I357" s="161">
        <f t="shared" si="160"/>
        <v>0</v>
      </c>
      <c r="J357" s="162"/>
      <c r="K357" s="161">
        <f t="shared" si="161"/>
        <v>0</v>
      </c>
      <c r="L357" s="163"/>
      <c r="M357" s="161">
        <f t="shared" si="162"/>
        <v>0</v>
      </c>
      <c r="N357" s="1129">
        <f t="shared" si="171"/>
        <v>5</v>
      </c>
      <c r="O357" s="165">
        <f t="shared" si="163"/>
        <v>6659090</v>
      </c>
      <c r="P357" s="165">
        <f t="shared" si="164"/>
        <v>200000</v>
      </c>
      <c r="Q357" s="167"/>
      <c r="S357" s="10">
        <f t="shared" si="165"/>
        <v>1331818</v>
      </c>
      <c r="T357" s="10">
        <f t="shared" si="166"/>
        <v>1931818</v>
      </c>
      <c r="U357" s="10">
        <f t="shared" si="167"/>
        <v>2231818</v>
      </c>
      <c r="V357" s="10">
        <f t="shared" si="168"/>
        <v>431818</v>
      </c>
      <c r="W357" s="112">
        <v>43635</v>
      </c>
      <c r="X357" s="111">
        <v>6659090</v>
      </c>
      <c r="Y357" s="110"/>
      <c r="Z357" s="111"/>
      <c r="AA357" s="1114"/>
      <c r="AB357" s="113"/>
      <c r="AC357" s="113"/>
      <c r="AD357" s="114"/>
      <c r="AE357" s="115">
        <f t="shared" si="172"/>
        <v>6659090</v>
      </c>
      <c r="AF357" s="116">
        <f t="shared" si="169"/>
        <v>0</v>
      </c>
      <c r="AG357" s="442" t="s">
        <v>185</v>
      </c>
      <c r="AK357" s="731"/>
      <c r="AL357" s="732"/>
      <c r="AM357" s="733"/>
      <c r="AN357" s="734"/>
    </row>
    <row r="358" spans="1:42" ht="20.100000000000001" customHeight="1" x14ac:dyDescent="0.45">
      <c r="A358" s="168">
        <f t="shared" si="170"/>
        <v>6</v>
      </c>
      <c r="B358" s="154">
        <v>43603</v>
      </c>
      <c r="C358" s="173">
        <v>625</v>
      </c>
      <c r="D358" s="239" t="s">
        <v>45</v>
      </c>
      <c r="E358" s="157" t="s">
        <v>43</v>
      </c>
      <c r="F358" s="170">
        <v>5</v>
      </c>
      <c r="G358" s="159">
        <f t="shared" si="159"/>
        <v>6659090</v>
      </c>
      <c r="H358" s="160"/>
      <c r="I358" s="161">
        <f t="shared" si="160"/>
        <v>0</v>
      </c>
      <c r="J358" s="162"/>
      <c r="K358" s="161">
        <f t="shared" si="161"/>
        <v>0</v>
      </c>
      <c r="L358" s="163"/>
      <c r="M358" s="161">
        <f t="shared" si="162"/>
        <v>0</v>
      </c>
      <c r="N358" s="1129">
        <f t="shared" si="171"/>
        <v>5</v>
      </c>
      <c r="O358" s="165">
        <f t="shared" si="163"/>
        <v>6659090</v>
      </c>
      <c r="P358" s="165">
        <f t="shared" si="164"/>
        <v>200000</v>
      </c>
      <c r="Q358" s="167"/>
      <c r="S358" s="10">
        <f t="shared" si="165"/>
        <v>1331818</v>
      </c>
      <c r="T358" s="10">
        <f t="shared" si="166"/>
        <v>1931818</v>
      </c>
      <c r="U358" s="10">
        <f t="shared" si="167"/>
        <v>2231818</v>
      </c>
      <c r="V358" s="10">
        <f t="shared" si="168"/>
        <v>431818</v>
      </c>
      <c r="W358" s="112">
        <v>43612</v>
      </c>
      <c r="X358" s="111">
        <v>6659090</v>
      </c>
      <c r="Y358" s="110"/>
      <c r="Z358" s="111"/>
      <c r="AA358" s="1114"/>
      <c r="AB358" s="113"/>
      <c r="AC358" s="113"/>
      <c r="AD358" s="114"/>
      <c r="AE358" s="115">
        <f t="shared" si="172"/>
        <v>6659090</v>
      </c>
      <c r="AF358" s="116">
        <f t="shared" si="169"/>
        <v>0</v>
      </c>
      <c r="AK358" s="731"/>
      <c r="AL358" s="732"/>
      <c r="AM358" s="733"/>
      <c r="AN358" s="735"/>
    </row>
    <row r="359" spans="1:42" ht="20.100000000000001" customHeight="1" x14ac:dyDescent="0.45">
      <c r="A359" s="168">
        <f t="shared" si="170"/>
        <v>7</v>
      </c>
      <c r="B359" s="154">
        <v>43603</v>
      </c>
      <c r="C359" s="173">
        <v>626</v>
      </c>
      <c r="D359" s="239" t="s">
        <v>42</v>
      </c>
      <c r="E359" s="157" t="s">
        <v>43</v>
      </c>
      <c r="F359" s="170">
        <v>5</v>
      </c>
      <c r="G359" s="159">
        <f t="shared" si="159"/>
        <v>6659090</v>
      </c>
      <c r="H359" s="160"/>
      <c r="I359" s="161">
        <f t="shared" si="160"/>
        <v>0</v>
      </c>
      <c r="J359" s="162"/>
      <c r="K359" s="161">
        <f t="shared" si="161"/>
        <v>0</v>
      </c>
      <c r="L359" s="163"/>
      <c r="M359" s="161">
        <f t="shared" si="162"/>
        <v>0</v>
      </c>
      <c r="N359" s="1129">
        <f t="shared" si="171"/>
        <v>5</v>
      </c>
      <c r="O359" s="165">
        <f t="shared" si="163"/>
        <v>6659090</v>
      </c>
      <c r="P359" s="165">
        <f t="shared" si="164"/>
        <v>200000</v>
      </c>
      <c r="Q359" s="167"/>
      <c r="S359" s="10">
        <f t="shared" si="165"/>
        <v>1331818</v>
      </c>
      <c r="T359" s="10">
        <f t="shared" si="166"/>
        <v>1931818</v>
      </c>
      <c r="U359" s="10">
        <f t="shared" si="167"/>
        <v>2231818</v>
      </c>
      <c r="V359" s="10">
        <f t="shared" si="168"/>
        <v>431818</v>
      </c>
      <c r="W359" s="112">
        <v>43606</v>
      </c>
      <c r="X359" s="111">
        <v>6659090</v>
      </c>
      <c r="Y359" s="110"/>
      <c r="Z359" s="111"/>
      <c r="AA359" s="1114"/>
      <c r="AB359" s="113"/>
      <c r="AC359" s="113"/>
      <c r="AD359" s="114"/>
      <c r="AE359" s="115">
        <f t="shared" si="172"/>
        <v>6659090</v>
      </c>
      <c r="AF359" s="116">
        <f t="shared" si="169"/>
        <v>0</v>
      </c>
      <c r="AK359" s="731"/>
      <c r="AL359" s="732"/>
      <c r="AM359" s="733"/>
      <c r="AN359" s="734"/>
    </row>
    <row r="360" spans="1:42" ht="20.100000000000001" customHeight="1" x14ac:dyDescent="0.45">
      <c r="A360" s="168">
        <f t="shared" si="170"/>
        <v>8</v>
      </c>
      <c r="B360" s="154">
        <v>43603</v>
      </c>
      <c r="C360" s="173">
        <v>627</v>
      </c>
      <c r="D360" s="239" t="s">
        <v>50</v>
      </c>
      <c r="E360" s="157" t="s">
        <v>43</v>
      </c>
      <c r="F360" s="170">
        <v>5</v>
      </c>
      <c r="G360" s="159">
        <f t="shared" si="159"/>
        <v>6659090</v>
      </c>
      <c r="H360" s="160"/>
      <c r="I360" s="161">
        <f t="shared" si="160"/>
        <v>0</v>
      </c>
      <c r="J360" s="162"/>
      <c r="K360" s="161">
        <f t="shared" si="161"/>
        <v>0</v>
      </c>
      <c r="L360" s="163"/>
      <c r="M360" s="161">
        <f t="shared" si="162"/>
        <v>0</v>
      </c>
      <c r="N360" s="1129">
        <f t="shared" si="171"/>
        <v>5</v>
      </c>
      <c r="O360" s="165">
        <f t="shared" si="163"/>
        <v>6659090</v>
      </c>
      <c r="P360" s="165">
        <f t="shared" si="164"/>
        <v>200000</v>
      </c>
      <c r="Q360" s="167"/>
      <c r="S360" s="10">
        <f t="shared" si="165"/>
        <v>1331818</v>
      </c>
      <c r="T360" s="10">
        <f t="shared" si="166"/>
        <v>1931818</v>
      </c>
      <c r="U360" s="10">
        <f t="shared" si="167"/>
        <v>2231818</v>
      </c>
      <c r="V360" s="10">
        <f t="shared" si="168"/>
        <v>431818</v>
      </c>
      <c r="W360" s="112">
        <v>43606</v>
      </c>
      <c r="X360" s="111">
        <v>6659090</v>
      </c>
      <c r="Y360" s="110"/>
      <c r="Z360" s="111"/>
      <c r="AA360" s="1114"/>
      <c r="AB360" s="113"/>
      <c r="AC360" s="113"/>
      <c r="AD360" s="114"/>
      <c r="AE360" s="115">
        <f t="shared" si="172"/>
        <v>6659090</v>
      </c>
      <c r="AF360" s="116">
        <f t="shared" si="169"/>
        <v>0</v>
      </c>
      <c r="AK360" s="731"/>
      <c r="AL360" s="732"/>
      <c r="AM360" s="733"/>
      <c r="AN360" s="734"/>
    </row>
    <row r="361" spans="1:42" ht="20.100000000000001" customHeight="1" x14ac:dyDescent="0.45">
      <c r="A361" s="168">
        <f t="shared" si="170"/>
        <v>9</v>
      </c>
      <c r="B361" s="154">
        <v>43603</v>
      </c>
      <c r="C361" s="173">
        <v>628</v>
      </c>
      <c r="D361" s="239" t="s">
        <v>68</v>
      </c>
      <c r="E361" s="157" t="s">
        <v>57</v>
      </c>
      <c r="F361" s="170">
        <v>5</v>
      </c>
      <c r="G361" s="159">
        <f t="shared" si="159"/>
        <v>6659090</v>
      </c>
      <c r="H361" s="160"/>
      <c r="I361" s="161">
        <f t="shared" si="160"/>
        <v>0</v>
      </c>
      <c r="J361" s="162"/>
      <c r="K361" s="161">
        <f t="shared" si="161"/>
        <v>0</v>
      </c>
      <c r="L361" s="163"/>
      <c r="M361" s="161">
        <f t="shared" si="162"/>
        <v>0</v>
      </c>
      <c r="N361" s="1129">
        <f t="shared" si="171"/>
        <v>5</v>
      </c>
      <c r="O361" s="165">
        <f t="shared" si="163"/>
        <v>6659090</v>
      </c>
      <c r="P361" s="165">
        <f t="shared" si="164"/>
        <v>200000</v>
      </c>
      <c r="Q361" s="167"/>
      <c r="S361" s="10">
        <f t="shared" si="165"/>
        <v>1331818</v>
      </c>
      <c r="T361" s="10">
        <f t="shared" si="166"/>
        <v>1931818</v>
      </c>
      <c r="U361" s="10">
        <f t="shared" si="167"/>
        <v>2231818</v>
      </c>
      <c r="V361" s="10">
        <f t="shared" si="168"/>
        <v>431818</v>
      </c>
      <c r="W361" s="112">
        <v>43605</v>
      </c>
      <c r="X361" s="111">
        <v>6659090</v>
      </c>
      <c r="Y361" s="110"/>
      <c r="Z361" s="111"/>
      <c r="AA361" s="1114"/>
      <c r="AB361" s="113"/>
      <c r="AC361" s="113"/>
      <c r="AD361" s="114"/>
      <c r="AE361" s="115">
        <f t="shared" si="172"/>
        <v>6659090</v>
      </c>
      <c r="AF361" s="116">
        <f t="shared" si="169"/>
        <v>0</v>
      </c>
      <c r="AK361" s="733"/>
      <c r="AL361" s="732"/>
      <c r="AM361" s="733"/>
      <c r="AN361" s="734"/>
    </row>
    <row r="362" spans="1:42" ht="20.100000000000001" customHeight="1" x14ac:dyDescent="0.45">
      <c r="A362" s="168">
        <f t="shared" si="170"/>
        <v>10</v>
      </c>
      <c r="B362" s="154">
        <v>43603</v>
      </c>
      <c r="C362" s="173">
        <v>629</v>
      </c>
      <c r="D362" s="239" t="s">
        <v>59</v>
      </c>
      <c r="E362" s="157" t="s">
        <v>57</v>
      </c>
      <c r="F362" s="170">
        <v>4</v>
      </c>
      <c r="G362" s="159">
        <f t="shared" si="159"/>
        <v>5327272</v>
      </c>
      <c r="H362" s="160"/>
      <c r="I362" s="161">
        <f t="shared" si="160"/>
        <v>0</v>
      </c>
      <c r="J362" s="162"/>
      <c r="K362" s="161">
        <f t="shared" si="161"/>
        <v>0</v>
      </c>
      <c r="L362" s="163"/>
      <c r="M362" s="161">
        <f t="shared" si="162"/>
        <v>0</v>
      </c>
      <c r="N362" s="1129">
        <f t="shared" si="171"/>
        <v>4</v>
      </c>
      <c r="O362" s="165">
        <f t="shared" si="163"/>
        <v>5327272</v>
      </c>
      <c r="P362" s="165">
        <f t="shared" si="164"/>
        <v>160000</v>
      </c>
      <c r="Q362" s="167"/>
      <c r="S362" s="10">
        <f t="shared" si="165"/>
        <v>1331818</v>
      </c>
      <c r="T362" s="10">
        <f t="shared" si="166"/>
        <v>1931818</v>
      </c>
      <c r="U362" s="10">
        <f t="shared" si="167"/>
        <v>2231818</v>
      </c>
      <c r="V362" s="10">
        <f t="shared" si="168"/>
        <v>431818</v>
      </c>
      <c r="W362" s="112">
        <v>43605</v>
      </c>
      <c r="X362" s="111">
        <v>5327272</v>
      </c>
      <c r="Y362" s="110"/>
      <c r="Z362" s="111"/>
      <c r="AA362" s="1114"/>
      <c r="AB362" s="113"/>
      <c r="AC362" s="113"/>
      <c r="AD362" s="114"/>
      <c r="AE362" s="115">
        <f t="shared" si="172"/>
        <v>5327272</v>
      </c>
      <c r="AF362" s="116">
        <f t="shared" si="169"/>
        <v>0</v>
      </c>
      <c r="AK362" s="733"/>
      <c r="AL362" s="732"/>
      <c r="AM362" s="733"/>
      <c r="AN362" s="734"/>
    </row>
    <row r="363" spans="1:42" ht="20.100000000000001" customHeight="1" x14ac:dyDescent="0.45">
      <c r="A363" s="168">
        <f t="shared" si="170"/>
        <v>11</v>
      </c>
      <c r="B363" s="154">
        <v>43603</v>
      </c>
      <c r="C363" s="173">
        <v>630</v>
      </c>
      <c r="D363" s="239" t="s">
        <v>103</v>
      </c>
      <c r="E363" s="157" t="s">
        <v>57</v>
      </c>
      <c r="F363" s="170">
        <v>5</v>
      </c>
      <c r="G363" s="159">
        <f t="shared" si="159"/>
        <v>6659090</v>
      </c>
      <c r="H363" s="160"/>
      <c r="I363" s="161">
        <f t="shared" si="160"/>
        <v>0</v>
      </c>
      <c r="J363" s="162"/>
      <c r="K363" s="161">
        <f t="shared" si="161"/>
        <v>0</v>
      </c>
      <c r="L363" s="163"/>
      <c r="M363" s="161">
        <f t="shared" si="162"/>
        <v>0</v>
      </c>
      <c r="N363" s="1129">
        <f t="shared" si="171"/>
        <v>5</v>
      </c>
      <c r="O363" s="165">
        <f t="shared" si="163"/>
        <v>6659090</v>
      </c>
      <c r="P363" s="165">
        <f t="shared" si="164"/>
        <v>200000</v>
      </c>
      <c r="Q363" s="167"/>
      <c r="S363" s="10">
        <f t="shared" si="165"/>
        <v>1331818</v>
      </c>
      <c r="T363" s="10">
        <f t="shared" si="166"/>
        <v>1931818</v>
      </c>
      <c r="U363" s="10">
        <f t="shared" si="167"/>
        <v>2231818</v>
      </c>
      <c r="V363" s="10">
        <f t="shared" si="168"/>
        <v>431818</v>
      </c>
      <c r="W363" s="112">
        <v>43605</v>
      </c>
      <c r="X363" s="111">
        <v>6659090</v>
      </c>
      <c r="Y363" s="110"/>
      <c r="Z363" s="111"/>
      <c r="AA363" s="1114"/>
      <c r="AB363" s="113"/>
      <c r="AC363" s="113"/>
      <c r="AD363" s="114"/>
      <c r="AE363" s="115">
        <f t="shared" si="172"/>
        <v>6659090</v>
      </c>
      <c r="AF363" s="116">
        <f t="shared" si="169"/>
        <v>0</v>
      </c>
      <c r="AK363" s="733"/>
      <c r="AL363" s="733"/>
      <c r="AM363" s="733"/>
      <c r="AN363" s="734"/>
    </row>
    <row r="364" spans="1:42" ht="20.100000000000001" customHeight="1" x14ac:dyDescent="0.45">
      <c r="A364" s="168">
        <f t="shared" si="170"/>
        <v>12</v>
      </c>
      <c r="B364" s="154">
        <v>43603</v>
      </c>
      <c r="C364" s="173">
        <v>631</v>
      </c>
      <c r="D364" s="239" t="s">
        <v>239</v>
      </c>
      <c r="E364" s="157" t="s">
        <v>57</v>
      </c>
      <c r="F364" s="170">
        <v>4</v>
      </c>
      <c r="G364" s="159">
        <f t="shared" si="159"/>
        <v>5327272</v>
      </c>
      <c r="H364" s="160"/>
      <c r="I364" s="161">
        <f t="shared" si="160"/>
        <v>0</v>
      </c>
      <c r="J364" s="162"/>
      <c r="K364" s="161">
        <f t="shared" si="161"/>
        <v>0</v>
      </c>
      <c r="L364" s="163"/>
      <c r="M364" s="161">
        <f t="shared" si="162"/>
        <v>0</v>
      </c>
      <c r="N364" s="1129">
        <f t="shared" si="171"/>
        <v>4</v>
      </c>
      <c r="O364" s="165">
        <f t="shared" si="163"/>
        <v>5327272</v>
      </c>
      <c r="P364" s="165">
        <f t="shared" si="164"/>
        <v>160000</v>
      </c>
      <c r="Q364" s="167"/>
      <c r="S364" s="10">
        <f t="shared" si="165"/>
        <v>1331818</v>
      </c>
      <c r="T364" s="10">
        <f t="shared" si="166"/>
        <v>1931818</v>
      </c>
      <c r="U364" s="10">
        <f t="shared" si="167"/>
        <v>2231818</v>
      </c>
      <c r="V364" s="10">
        <f t="shared" si="168"/>
        <v>431818</v>
      </c>
      <c r="W364" s="112">
        <v>43605</v>
      </c>
      <c r="X364" s="111">
        <v>5327272</v>
      </c>
      <c r="Y364" s="110"/>
      <c r="Z364" s="111"/>
      <c r="AA364" s="1114"/>
      <c r="AB364" s="113"/>
      <c r="AC364" s="113"/>
      <c r="AD364" s="114"/>
      <c r="AE364" s="115">
        <f t="shared" si="172"/>
        <v>5327272</v>
      </c>
      <c r="AF364" s="116">
        <f t="shared" si="169"/>
        <v>0</v>
      </c>
      <c r="AK364" s="733"/>
      <c r="AL364" s="733"/>
      <c r="AM364" s="733"/>
      <c r="AN364" s="734"/>
    </row>
    <row r="365" spans="1:42" ht="20.100000000000001" customHeight="1" x14ac:dyDescent="0.45">
      <c r="A365" s="168">
        <f t="shared" si="170"/>
        <v>13</v>
      </c>
      <c r="B365" s="154">
        <v>43603</v>
      </c>
      <c r="C365" s="173">
        <v>632</v>
      </c>
      <c r="D365" s="239" t="s">
        <v>39</v>
      </c>
      <c r="E365" s="157" t="s">
        <v>57</v>
      </c>
      <c r="F365" s="170">
        <v>6</v>
      </c>
      <c r="G365" s="159">
        <f t="shared" si="159"/>
        <v>7990908</v>
      </c>
      <c r="H365" s="160"/>
      <c r="I365" s="161">
        <f t="shared" si="160"/>
        <v>0</v>
      </c>
      <c r="J365" s="162"/>
      <c r="K365" s="161">
        <f t="shared" si="161"/>
        <v>0</v>
      </c>
      <c r="L365" s="163"/>
      <c r="M365" s="161">
        <f t="shared" si="162"/>
        <v>0</v>
      </c>
      <c r="N365" s="1129">
        <f t="shared" si="171"/>
        <v>6</v>
      </c>
      <c r="O365" s="165">
        <f t="shared" si="163"/>
        <v>7990908</v>
      </c>
      <c r="P365" s="165">
        <f t="shared" si="164"/>
        <v>240000</v>
      </c>
      <c r="Q365" s="167"/>
      <c r="S365" s="10">
        <f t="shared" si="165"/>
        <v>1331818</v>
      </c>
      <c r="T365" s="10">
        <f t="shared" si="166"/>
        <v>1931818</v>
      </c>
      <c r="U365" s="10">
        <f t="shared" si="167"/>
        <v>2231818</v>
      </c>
      <c r="V365" s="10">
        <f t="shared" si="168"/>
        <v>431818</v>
      </c>
      <c r="W365" s="112">
        <v>43605</v>
      </c>
      <c r="X365" s="111">
        <v>7990908</v>
      </c>
      <c r="Y365" s="112"/>
      <c r="Z365" s="111"/>
      <c r="AA365" s="1114"/>
      <c r="AB365" s="113"/>
      <c r="AC365" s="113"/>
      <c r="AD365" s="114"/>
      <c r="AE365" s="115">
        <f t="shared" si="172"/>
        <v>7990908</v>
      </c>
      <c r="AF365" s="116">
        <f t="shared" si="169"/>
        <v>0</v>
      </c>
      <c r="AK365" s="733"/>
      <c r="AL365" s="733"/>
      <c r="AM365" s="733"/>
      <c r="AN365" s="734"/>
    </row>
    <row r="366" spans="1:42" ht="20.100000000000001" customHeight="1" x14ac:dyDescent="0.45">
      <c r="A366" s="168">
        <f t="shared" si="170"/>
        <v>14</v>
      </c>
      <c r="B366" s="154">
        <v>43603</v>
      </c>
      <c r="C366" s="173">
        <v>633</v>
      </c>
      <c r="D366" s="239" t="s">
        <v>35</v>
      </c>
      <c r="E366" s="157" t="s">
        <v>57</v>
      </c>
      <c r="F366" s="170">
        <v>5</v>
      </c>
      <c r="G366" s="159">
        <f t="shared" si="159"/>
        <v>6659090</v>
      </c>
      <c r="H366" s="160"/>
      <c r="I366" s="161">
        <f t="shared" si="160"/>
        <v>0</v>
      </c>
      <c r="J366" s="162"/>
      <c r="K366" s="161">
        <f t="shared" si="161"/>
        <v>0</v>
      </c>
      <c r="L366" s="163"/>
      <c r="M366" s="161">
        <f t="shared" si="162"/>
        <v>0</v>
      </c>
      <c r="N366" s="1129">
        <f t="shared" si="171"/>
        <v>5</v>
      </c>
      <c r="O366" s="165">
        <f t="shared" si="163"/>
        <v>6659090</v>
      </c>
      <c r="P366" s="165">
        <f t="shared" si="164"/>
        <v>200000</v>
      </c>
      <c r="Q366" s="167"/>
      <c r="S366" s="10">
        <f t="shared" si="165"/>
        <v>1331818</v>
      </c>
      <c r="T366" s="10">
        <f t="shared" si="166"/>
        <v>1931818</v>
      </c>
      <c r="U366" s="10">
        <f t="shared" si="167"/>
        <v>2231818</v>
      </c>
      <c r="V366" s="10">
        <f t="shared" si="168"/>
        <v>431818</v>
      </c>
      <c r="W366" s="112">
        <v>43605</v>
      </c>
      <c r="X366" s="111">
        <v>6659090</v>
      </c>
      <c r="Y366" s="110"/>
      <c r="Z366" s="111"/>
      <c r="AA366" s="1114"/>
      <c r="AB366" s="113"/>
      <c r="AC366" s="113"/>
      <c r="AD366" s="114"/>
      <c r="AE366" s="115">
        <f t="shared" si="172"/>
        <v>6659090</v>
      </c>
      <c r="AF366" s="116">
        <f t="shared" si="169"/>
        <v>0</v>
      </c>
      <c r="AK366" s="733"/>
      <c r="AL366" s="733"/>
      <c r="AM366" s="733"/>
      <c r="AN366" s="735"/>
    </row>
    <row r="367" spans="1:42" ht="20.100000000000001" customHeight="1" x14ac:dyDescent="0.45">
      <c r="A367" s="168">
        <f t="shared" si="170"/>
        <v>15</v>
      </c>
      <c r="B367" s="154">
        <v>43603</v>
      </c>
      <c r="C367" s="173">
        <v>634</v>
      </c>
      <c r="D367" s="239" t="s">
        <v>174</v>
      </c>
      <c r="E367" s="157" t="s">
        <v>57</v>
      </c>
      <c r="F367" s="170">
        <v>5</v>
      </c>
      <c r="G367" s="159">
        <f t="shared" si="159"/>
        <v>6659090</v>
      </c>
      <c r="H367" s="160"/>
      <c r="I367" s="161">
        <f t="shared" si="160"/>
        <v>0</v>
      </c>
      <c r="J367" s="162"/>
      <c r="K367" s="161">
        <f t="shared" si="161"/>
        <v>0</v>
      </c>
      <c r="L367" s="163"/>
      <c r="M367" s="161">
        <f t="shared" si="162"/>
        <v>0</v>
      </c>
      <c r="N367" s="1129">
        <f t="shared" si="171"/>
        <v>5</v>
      </c>
      <c r="O367" s="165">
        <f t="shared" si="163"/>
        <v>6659090</v>
      </c>
      <c r="P367" s="165">
        <f t="shared" si="164"/>
        <v>200000</v>
      </c>
      <c r="Q367" s="167"/>
      <c r="S367" s="10">
        <f t="shared" si="165"/>
        <v>1331818</v>
      </c>
      <c r="T367" s="10">
        <f t="shared" si="166"/>
        <v>1931818</v>
      </c>
      <c r="U367" s="10">
        <f t="shared" si="167"/>
        <v>2231818</v>
      </c>
      <c r="V367" s="10">
        <f t="shared" si="168"/>
        <v>431818</v>
      </c>
      <c r="W367" s="112">
        <v>43605</v>
      </c>
      <c r="X367" s="111">
        <v>3000000</v>
      </c>
      <c r="Y367" s="112">
        <v>43608</v>
      </c>
      <c r="Z367" s="111">
        <v>3659090</v>
      </c>
      <c r="AA367" s="1114"/>
      <c r="AB367" s="113"/>
      <c r="AC367" s="113"/>
      <c r="AD367" s="114"/>
      <c r="AE367" s="115">
        <f t="shared" si="172"/>
        <v>6659090</v>
      </c>
      <c r="AF367" s="116">
        <f t="shared" si="169"/>
        <v>0</v>
      </c>
      <c r="AK367" s="733"/>
      <c r="AL367" s="733"/>
      <c r="AM367" s="738"/>
      <c r="AN367" s="734"/>
    </row>
    <row r="368" spans="1:42" ht="20.100000000000001" customHeight="1" thickBot="1" x14ac:dyDescent="0.5">
      <c r="A368" s="168"/>
      <c r="B368" s="188"/>
      <c r="C368" s="173"/>
      <c r="D368" s="174"/>
      <c r="E368" s="157"/>
      <c r="F368" s="170"/>
      <c r="G368" s="159">
        <f t="shared" si="159"/>
        <v>0</v>
      </c>
      <c r="H368" s="170"/>
      <c r="I368" s="161">
        <f t="shared" si="160"/>
        <v>0</v>
      </c>
      <c r="J368" s="170"/>
      <c r="K368" s="161">
        <f t="shared" si="161"/>
        <v>0</v>
      </c>
      <c r="L368" s="170"/>
      <c r="M368" s="161">
        <f t="shared" si="162"/>
        <v>0</v>
      </c>
      <c r="N368" s="1129">
        <f t="shared" si="171"/>
        <v>0</v>
      </c>
      <c r="O368" s="165">
        <f t="shared" si="163"/>
        <v>0</v>
      </c>
      <c r="P368" s="165">
        <f t="shared" si="164"/>
        <v>0</v>
      </c>
      <c r="Q368" s="167"/>
      <c r="S368" s="10">
        <f t="shared" si="165"/>
        <v>1331818</v>
      </c>
      <c r="T368" s="10">
        <f t="shared" si="166"/>
        <v>1931818</v>
      </c>
      <c r="U368" s="10">
        <f t="shared" si="167"/>
        <v>2231818</v>
      </c>
      <c r="V368" s="10">
        <f t="shared" si="168"/>
        <v>431818</v>
      </c>
      <c r="W368" s="112"/>
      <c r="X368" s="111"/>
      <c r="Y368" s="110"/>
      <c r="Z368" s="111"/>
      <c r="AA368" s="1114"/>
      <c r="AB368" s="113"/>
      <c r="AC368" s="113"/>
      <c r="AD368" s="114"/>
      <c r="AE368" s="115">
        <f t="shared" si="172"/>
        <v>0</v>
      </c>
      <c r="AF368" s="116">
        <f t="shared" si="169"/>
        <v>0</v>
      </c>
      <c r="AK368" s="733"/>
      <c r="AL368" s="733"/>
      <c r="AM368" s="733"/>
      <c r="AN368" s="734"/>
    </row>
    <row r="369" spans="1:40" ht="20.100000000000001" customHeight="1" thickBot="1" x14ac:dyDescent="0.5">
      <c r="A369" s="2787" t="s">
        <v>60</v>
      </c>
      <c r="B369" s="2788"/>
      <c r="C369" s="2788"/>
      <c r="D369" s="2788"/>
      <c r="E369" s="2788"/>
      <c r="F369" s="175">
        <f t="shared" ref="F369:P369" si="173">SUM(F353:F368)</f>
        <v>83</v>
      </c>
      <c r="G369" s="175">
        <f t="shared" si="173"/>
        <v>110540894</v>
      </c>
      <c r="H369" s="175">
        <f t="shared" si="173"/>
        <v>0</v>
      </c>
      <c r="I369" s="175">
        <f t="shared" si="173"/>
        <v>0</v>
      </c>
      <c r="J369" s="175">
        <f t="shared" si="173"/>
        <v>1</v>
      </c>
      <c r="K369" s="175">
        <f t="shared" si="173"/>
        <v>2231818</v>
      </c>
      <c r="L369" s="175">
        <f t="shared" si="173"/>
        <v>0</v>
      </c>
      <c r="M369" s="175">
        <f t="shared" si="173"/>
        <v>0</v>
      </c>
      <c r="N369" s="175">
        <f t="shared" si="173"/>
        <v>84</v>
      </c>
      <c r="O369" s="175">
        <f t="shared" si="173"/>
        <v>112772712</v>
      </c>
      <c r="P369" s="175">
        <f t="shared" si="173"/>
        <v>3360000</v>
      </c>
      <c r="Q369" s="176"/>
      <c r="W369" s="112"/>
      <c r="X369" s="111"/>
      <c r="Y369" s="110"/>
      <c r="Z369" s="111"/>
      <c r="AA369" s="1114"/>
      <c r="AB369" s="113"/>
      <c r="AC369" s="113"/>
      <c r="AD369" s="114"/>
      <c r="AE369" s="1218">
        <f>SUM(AE353:AE368)</f>
        <v>112772712</v>
      </c>
      <c r="AF369" s="116">
        <f t="shared" si="169"/>
        <v>0</v>
      </c>
      <c r="AK369" s="733"/>
      <c r="AL369" s="733"/>
      <c r="AM369" s="733"/>
      <c r="AN369" s="734"/>
    </row>
    <row r="370" spans="1:40" ht="20.100000000000001" customHeight="1" x14ac:dyDescent="0.45">
      <c r="A370" s="12" t="s">
        <v>61</v>
      </c>
      <c r="F370" s="20"/>
      <c r="P370" s="177"/>
      <c r="AK370" s="733"/>
      <c r="AL370" s="733"/>
      <c r="AM370" s="733"/>
      <c r="AN370" s="734"/>
    </row>
    <row r="371" spans="1:40" ht="20.100000000000001" customHeight="1" x14ac:dyDescent="0.45">
      <c r="C371" s="253"/>
      <c r="D371" s="279"/>
      <c r="F371" s="178"/>
      <c r="G371" s="179"/>
      <c r="H371" s="178"/>
      <c r="I371" s="180"/>
      <c r="J371" s="178"/>
      <c r="K371" s="179"/>
      <c r="L371" s="178"/>
      <c r="N371" s="20"/>
      <c r="O371" s="2861" t="s">
        <v>62</v>
      </c>
      <c r="P371" s="2861"/>
      <c r="Q371" s="2861"/>
      <c r="AN371" s="735"/>
    </row>
    <row r="372" spans="1:40" ht="20.100000000000001" customHeight="1" x14ac:dyDescent="0.45">
      <c r="F372" s="1135"/>
      <c r="H372" s="1135"/>
      <c r="J372" s="1135"/>
      <c r="L372" s="1135"/>
      <c r="N372" s="1135"/>
      <c r="O372" s="1135"/>
      <c r="P372" s="1135"/>
      <c r="Q372" s="1135"/>
      <c r="AN372" s="734"/>
    </row>
    <row r="373" spans="1:40" ht="20.100000000000001" customHeight="1" x14ac:dyDescent="0.45">
      <c r="F373" s="182"/>
      <c r="H373" s="182"/>
      <c r="J373" s="182"/>
      <c r="L373" s="182"/>
      <c r="N373" s="12"/>
      <c r="O373" s="145"/>
      <c r="P373" s="145"/>
      <c r="Q373" s="145"/>
      <c r="AN373" s="734"/>
    </row>
    <row r="374" spans="1:40" ht="20.100000000000001" customHeight="1" x14ac:dyDescent="0.45">
      <c r="N374" s="12"/>
      <c r="O374" s="145"/>
      <c r="P374" s="145"/>
      <c r="Q374" s="145"/>
      <c r="AN374" s="734"/>
    </row>
    <row r="375" spans="1:40" ht="20.100000000000001" customHeight="1" x14ac:dyDescent="0.45">
      <c r="N375" s="12"/>
      <c r="O375" s="2862" t="s">
        <v>63</v>
      </c>
      <c r="P375" s="2862"/>
      <c r="Q375" s="2862"/>
      <c r="AN375" s="734"/>
    </row>
    <row r="376" spans="1:40" ht="20.100000000000001" customHeight="1" x14ac:dyDescent="0.45">
      <c r="N376" s="12"/>
      <c r="O376" s="2861" t="s">
        <v>64</v>
      </c>
      <c r="P376" s="2861"/>
      <c r="Q376" s="2861"/>
      <c r="AN376" s="734"/>
    </row>
    <row r="377" spans="1:40" ht="20.100000000000001" customHeight="1" x14ac:dyDescent="0.45">
      <c r="AN377" s="734"/>
    </row>
    <row r="378" spans="1:40" ht="20.100000000000001" customHeight="1" x14ac:dyDescent="0.45">
      <c r="AN378" s="734"/>
    </row>
    <row r="379" spans="1:40" ht="20.100000000000001" customHeight="1" x14ac:dyDescent="0.45">
      <c r="AN379" s="734"/>
    </row>
    <row r="380" spans="1:40" ht="20.100000000000001" customHeight="1" x14ac:dyDescent="0.45">
      <c r="A380" s="13" t="s">
        <v>0</v>
      </c>
      <c r="B380" s="13" t="s">
        <v>235</v>
      </c>
      <c r="C380" s="144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4"/>
      <c r="O380" s="183" t="s">
        <v>66</v>
      </c>
      <c r="P380" s="2839" t="s">
        <v>2</v>
      </c>
      <c r="Q380" s="2839"/>
      <c r="AN380" s="737"/>
    </row>
    <row r="381" spans="1:40" ht="20.100000000000001" customHeight="1" x14ac:dyDescent="0.45">
      <c r="A381" s="13" t="s">
        <v>3</v>
      </c>
      <c r="B381" s="13" t="s">
        <v>4</v>
      </c>
      <c r="C381" s="144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4"/>
      <c r="O381" s="184"/>
      <c r="P381" s="145"/>
      <c r="Q381" s="145"/>
      <c r="AN381" s="733"/>
    </row>
    <row r="382" spans="1:40" ht="20.100000000000001" customHeight="1" x14ac:dyDescent="0.4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4"/>
      <c r="O382" s="14"/>
      <c r="P382" s="145"/>
      <c r="Q382" s="145"/>
      <c r="AN382" s="733"/>
    </row>
    <row r="383" spans="1:40" ht="20.100000000000001" customHeight="1" x14ac:dyDescent="0.45">
      <c r="A383" s="13" t="s">
        <v>5</v>
      </c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4"/>
      <c r="O383" s="14"/>
      <c r="P383" s="145"/>
      <c r="Q383" s="145"/>
      <c r="AN383" s="735"/>
    </row>
    <row r="384" spans="1:40" ht="20.100000000000001" customHeight="1" x14ac:dyDescent="0.45">
      <c r="A384" s="13" t="s">
        <v>6</v>
      </c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4"/>
      <c r="O384" s="14"/>
      <c r="P384" s="145"/>
      <c r="Q384" s="145"/>
      <c r="AN384" s="735"/>
    </row>
    <row r="385" spans="1:40" ht="20.100000000000001" customHeight="1" x14ac:dyDescent="0.45">
      <c r="A385" s="13" t="s">
        <v>7</v>
      </c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4"/>
      <c r="O385" s="14"/>
      <c r="P385" s="145"/>
      <c r="Q385" s="145"/>
      <c r="AN385" s="734"/>
    </row>
    <row r="386" spans="1:40" ht="20.100000000000001" customHeight="1" thickBot="1" x14ac:dyDescent="0.5">
      <c r="A386" s="13" t="s">
        <v>8</v>
      </c>
      <c r="B386" s="13"/>
      <c r="C386" s="13"/>
      <c r="D386" s="13"/>
      <c r="E386" s="13"/>
      <c r="F386" s="13"/>
      <c r="G386" s="147"/>
      <c r="H386" s="147"/>
      <c r="I386" s="13"/>
      <c r="J386" s="13"/>
      <c r="K386" s="13"/>
      <c r="L386" s="13"/>
      <c r="M386" s="13"/>
      <c r="N386" s="148"/>
      <c r="O386" s="148"/>
      <c r="P386" s="2800" t="s">
        <v>86</v>
      </c>
      <c r="Q386" s="2800"/>
      <c r="W386" s="2856" t="s">
        <v>107</v>
      </c>
      <c r="X386" s="2856"/>
      <c r="Y386" s="2856"/>
      <c r="Z386" s="2856"/>
      <c r="AA386" s="2856"/>
      <c r="AB386" s="2856"/>
      <c r="AC386" s="2856"/>
      <c r="AD386" s="2856"/>
      <c r="AE386" s="2856"/>
      <c r="AF386" s="2856"/>
      <c r="AN386" s="734"/>
    </row>
    <row r="387" spans="1:40" ht="20.100000000000001" customHeight="1" thickBot="1" x14ac:dyDescent="0.5">
      <c r="A387" s="2841" t="s">
        <v>10</v>
      </c>
      <c r="B387" s="2844" t="s">
        <v>11</v>
      </c>
      <c r="C387" s="428" t="s">
        <v>10</v>
      </c>
      <c r="D387" s="2844" t="s">
        <v>13</v>
      </c>
      <c r="E387" s="2844" t="s">
        <v>14</v>
      </c>
      <c r="F387" s="2847" t="s">
        <v>15</v>
      </c>
      <c r="G387" s="2848"/>
      <c r="H387" s="2848"/>
      <c r="I387" s="2848"/>
      <c r="J387" s="2848"/>
      <c r="K387" s="2848"/>
      <c r="L387" s="2848"/>
      <c r="M387" s="2849"/>
      <c r="N387" s="2850" t="s">
        <v>16</v>
      </c>
      <c r="O387" s="2850" t="s">
        <v>17</v>
      </c>
      <c r="P387" s="2850" t="s">
        <v>18</v>
      </c>
      <c r="Q387" s="151" t="s">
        <v>19</v>
      </c>
      <c r="W387" s="2856" t="s">
        <v>108</v>
      </c>
      <c r="X387" s="2856" t="s">
        <v>109</v>
      </c>
      <c r="Y387" s="2856" t="s">
        <v>108</v>
      </c>
      <c r="Z387" s="2856" t="s">
        <v>110</v>
      </c>
      <c r="AA387" s="2940" t="s">
        <v>108</v>
      </c>
      <c r="AB387" s="2853" t="s">
        <v>111</v>
      </c>
      <c r="AC387" s="2856" t="s">
        <v>108</v>
      </c>
      <c r="AD387" s="2853" t="s">
        <v>112</v>
      </c>
      <c r="AE387" s="2854" t="s">
        <v>113</v>
      </c>
      <c r="AF387" s="2855" t="s">
        <v>114</v>
      </c>
      <c r="AN387" s="733"/>
    </row>
    <row r="388" spans="1:40" ht="20.100000000000001" customHeight="1" thickBot="1" x14ac:dyDescent="0.5">
      <c r="A388" s="2842"/>
      <c r="B388" s="2845"/>
      <c r="C388" s="429" t="s">
        <v>208</v>
      </c>
      <c r="D388" s="2845"/>
      <c r="E388" s="2845"/>
      <c r="F388" s="2858" t="s">
        <v>20</v>
      </c>
      <c r="G388" s="2858"/>
      <c r="H388" s="2858" t="s">
        <v>21</v>
      </c>
      <c r="I388" s="2858"/>
      <c r="J388" s="2858" t="s">
        <v>22</v>
      </c>
      <c r="K388" s="2858"/>
      <c r="L388" s="2858" t="s">
        <v>23</v>
      </c>
      <c r="M388" s="2858"/>
      <c r="N388" s="2851"/>
      <c r="O388" s="2851"/>
      <c r="P388" s="2851"/>
      <c r="Q388" s="2859" t="s">
        <v>24</v>
      </c>
      <c r="W388" s="2856"/>
      <c r="X388" s="2856"/>
      <c r="Y388" s="2856"/>
      <c r="Z388" s="2856"/>
      <c r="AA388" s="2940"/>
      <c r="AB388" s="2853"/>
      <c r="AC388" s="2856"/>
      <c r="AD388" s="2853"/>
      <c r="AE388" s="2854"/>
      <c r="AF388" s="2855"/>
      <c r="AN388" s="733"/>
    </row>
    <row r="389" spans="1:40" ht="20.100000000000001" customHeight="1" thickBot="1" x14ac:dyDescent="0.3">
      <c r="A389" s="2843"/>
      <c r="B389" s="2846"/>
      <c r="C389" s="430" t="s">
        <v>209</v>
      </c>
      <c r="D389" s="2846"/>
      <c r="E389" s="2846"/>
      <c r="F389" s="1136" t="s">
        <v>25</v>
      </c>
      <c r="G389" s="1136" t="s">
        <v>26</v>
      </c>
      <c r="H389" s="1136" t="s">
        <v>25</v>
      </c>
      <c r="I389" s="1136" t="s">
        <v>26</v>
      </c>
      <c r="J389" s="1136" t="s">
        <v>25</v>
      </c>
      <c r="K389" s="1136" t="s">
        <v>26</v>
      </c>
      <c r="L389" s="1136" t="s">
        <v>25</v>
      </c>
      <c r="M389" s="1136" t="s">
        <v>26</v>
      </c>
      <c r="N389" s="2852"/>
      <c r="O389" s="2852"/>
      <c r="P389" s="2852"/>
      <c r="Q389" s="2860"/>
    </row>
    <row r="390" spans="1:40" ht="20.100000000000001" customHeight="1" x14ac:dyDescent="0.35">
      <c r="A390" s="168">
        <v>1</v>
      </c>
      <c r="B390" s="154">
        <v>43605</v>
      </c>
      <c r="C390" s="173">
        <v>635</v>
      </c>
      <c r="D390" s="239" t="s">
        <v>36</v>
      </c>
      <c r="E390" s="157" t="s">
        <v>31</v>
      </c>
      <c r="F390" s="170">
        <v>8</v>
      </c>
      <c r="G390" s="159">
        <f t="shared" ref="G390:G401" si="174">F390*S390</f>
        <v>10654544</v>
      </c>
      <c r="H390" s="160">
        <v>2</v>
      </c>
      <c r="I390" s="161">
        <f t="shared" ref="I390:I401" si="175">H390*T390</f>
        <v>3863636</v>
      </c>
      <c r="J390" s="162"/>
      <c r="K390" s="161">
        <f t="shared" ref="K390:K401" si="176">J390*U390</f>
        <v>0</v>
      </c>
      <c r="L390" s="163"/>
      <c r="M390" s="161">
        <f t="shared" ref="M390:M401" si="177">L390*V390</f>
        <v>0</v>
      </c>
      <c r="N390" s="1129">
        <f>F390+H390+J390+L390</f>
        <v>10</v>
      </c>
      <c r="O390" s="165">
        <f t="shared" ref="O390:O401" si="178">+M390+K390+I390+G390</f>
        <v>14518180</v>
      </c>
      <c r="P390" s="165">
        <f>+N390*40000</f>
        <v>400000</v>
      </c>
      <c r="Q390" s="167"/>
      <c r="S390" s="10">
        <f t="shared" ref="S390:S401" si="179">1331818</f>
        <v>1331818</v>
      </c>
      <c r="T390" s="10">
        <f t="shared" ref="T390:T401" si="180">1931818</f>
        <v>1931818</v>
      </c>
      <c r="U390" s="10">
        <f t="shared" ref="U390:U401" si="181">2231818</f>
        <v>2231818</v>
      </c>
      <c r="V390" s="10">
        <f t="shared" ref="V390:V401" si="182">431818</f>
        <v>431818</v>
      </c>
      <c r="W390" s="112">
        <v>43606</v>
      </c>
      <c r="X390" s="111">
        <v>14518180</v>
      </c>
      <c r="Y390" s="112"/>
      <c r="Z390" s="111"/>
      <c r="AA390" s="1114"/>
      <c r="AB390" s="113"/>
      <c r="AC390" s="113"/>
      <c r="AD390" s="114"/>
      <c r="AE390" s="115">
        <f>X390+Z390+AB390+AD390</f>
        <v>14518180</v>
      </c>
      <c r="AF390" s="116">
        <f t="shared" ref="AF390:AF402" si="183">O390-AE390</f>
        <v>0</v>
      </c>
    </row>
    <row r="391" spans="1:40" ht="20.100000000000001" customHeight="1" x14ac:dyDescent="0.35">
      <c r="A391" s="168">
        <f t="shared" ref="A391:A400" si="184">+A390+1</f>
        <v>2</v>
      </c>
      <c r="B391" s="154">
        <v>43605</v>
      </c>
      <c r="C391" s="173">
        <v>636</v>
      </c>
      <c r="D391" s="239" t="s">
        <v>33</v>
      </c>
      <c r="E391" s="157" t="s">
        <v>31</v>
      </c>
      <c r="F391" s="170"/>
      <c r="G391" s="159">
        <f t="shared" si="174"/>
        <v>0</v>
      </c>
      <c r="H391" s="160">
        <v>4</v>
      </c>
      <c r="I391" s="161">
        <f t="shared" si="175"/>
        <v>7727272</v>
      </c>
      <c r="J391" s="162">
        <v>6</v>
      </c>
      <c r="K391" s="161">
        <f t="shared" si="176"/>
        <v>13390908</v>
      </c>
      <c r="L391" s="163"/>
      <c r="M391" s="161">
        <f t="shared" si="177"/>
        <v>0</v>
      </c>
      <c r="N391" s="1129">
        <f t="shared" ref="N391:N401" si="185">F391+H391+J391+L391</f>
        <v>10</v>
      </c>
      <c r="O391" s="165">
        <f t="shared" si="178"/>
        <v>21118180</v>
      </c>
      <c r="P391" s="165">
        <f t="shared" ref="P391:P401" si="186">+N391*40000</f>
        <v>400000</v>
      </c>
      <c r="Q391" s="167"/>
      <c r="S391" s="10">
        <f t="shared" si="179"/>
        <v>1331818</v>
      </c>
      <c r="T391" s="10">
        <f t="shared" si="180"/>
        <v>1931818</v>
      </c>
      <c r="U391" s="10">
        <f t="shared" si="181"/>
        <v>2231818</v>
      </c>
      <c r="V391" s="10">
        <f t="shared" si="182"/>
        <v>431818</v>
      </c>
      <c r="W391" s="112">
        <v>43598</v>
      </c>
      <c r="X391" s="111">
        <v>7681820</v>
      </c>
      <c r="Y391" s="112">
        <v>43608</v>
      </c>
      <c r="Z391" s="111">
        <v>13436360</v>
      </c>
      <c r="AA391" s="1114"/>
      <c r="AB391" s="113"/>
      <c r="AC391" s="113"/>
      <c r="AD391" s="114"/>
      <c r="AE391" s="115">
        <f t="shared" ref="AE391:AE401" si="187">X391+Z391+AB391+AD391</f>
        <v>21118180</v>
      </c>
      <c r="AF391" s="116">
        <f t="shared" si="183"/>
        <v>0</v>
      </c>
    </row>
    <row r="392" spans="1:40" ht="20.100000000000001" customHeight="1" x14ac:dyDescent="0.35">
      <c r="A392" s="168">
        <f t="shared" si="184"/>
        <v>3</v>
      </c>
      <c r="B392" s="154">
        <v>43605</v>
      </c>
      <c r="C392" s="173">
        <v>637</v>
      </c>
      <c r="D392" s="239" t="s">
        <v>79</v>
      </c>
      <c r="E392" s="157" t="s">
        <v>31</v>
      </c>
      <c r="F392" s="170">
        <v>8</v>
      </c>
      <c r="G392" s="159">
        <f t="shared" si="174"/>
        <v>10654544</v>
      </c>
      <c r="H392" s="160">
        <v>2</v>
      </c>
      <c r="I392" s="161">
        <f t="shared" si="175"/>
        <v>3863636</v>
      </c>
      <c r="J392" s="162"/>
      <c r="K392" s="161">
        <f t="shared" si="176"/>
        <v>0</v>
      </c>
      <c r="L392" s="163"/>
      <c r="M392" s="161">
        <f t="shared" si="177"/>
        <v>0</v>
      </c>
      <c r="N392" s="1129">
        <f t="shared" si="185"/>
        <v>10</v>
      </c>
      <c r="O392" s="165">
        <f t="shared" si="178"/>
        <v>14518180</v>
      </c>
      <c r="P392" s="165">
        <f t="shared" si="186"/>
        <v>400000</v>
      </c>
      <c r="Q392" s="167"/>
      <c r="S392" s="10">
        <f t="shared" si="179"/>
        <v>1331818</v>
      </c>
      <c r="T392" s="10">
        <f t="shared" si="180"/>
        <v>1931818</v>
      </c>
      <c r="U392" s="10">
        <f t="shared" si="181"/>
        <v>2231818</v>
      </c>
      <c r="V392" s="10">
        <f t="shared" si="182"/>
        <v>431818</v>
      </c>
      <c r="W392" s="112">
        <v>43607</v>
      </c>
      <c r="X392" s="111">
        <v>14518180</v>
      </c>
      <c r="Y392" s="112"/>
      <c r="Z392" s="111"/>
      <c r="AA392" s="112"/>
      <c r="AB392" s="113">
        <v>0</v>
      </c>
      <c r="AC392" s="113"/>
      <c r="AD392" s="114"/>
      <c r="AE392" s="115">
        <f t="shared" si="187"/>
        <v>14518180</v>
      </c>
      <c r="AF392" s="116">
        <f t="shared" si="183"/>
        <v>0</v>
      </c>
    </row>
    <row r="393" spans="1:40" ht="20.100000000000001" customHeight="1" x14ac:dyDescent="0.35">
      <c r="A393" s="168">
        <f t="shared" si="184"/>
        <v>4</v>
      </c>
      <c r="B393" s="154">
        <v>43605</v>
      </c>
      <c r="C393" s="173">
        <v>638</v>
      </c>
      <c r="D393" s="239" t="s">
        <v>37</v>
      </c>
      <c r="E393" s="157" t="s">
        <v>31</v>
      </c>
      <c r="F393" s="170">
        <v>10</v>
      </c>
      <c r="G393" s="159">
        <f t="shared" si="174"/>
        <v>13318180</v>
      </c>
      <c r="H393" s="160"/>
      <c r="I393" s="161">
        <f t="shared" si="175"/>
        <v>0</v>
      </c>
      <c r="J393" s="162"/>
      <c r="K393" s="161">
        <f t="shared" si="176"/>
        <v>0</v>
      </c>
      <c r="L393" s="163"/>
      <c r="M393" s="161">
        <f t="shared" si="177"/>
        <v>0</v>
      </c>
      <c r="N393" s="1129">
        <f t="shared" si="185"/>
        <v>10</v>
      </c>
      <c r="O393" s="165">
        <f t="shared" si="178"/>
        <v>13318180</v>
      </c>
      <c r="P393" s="165">
        <f t="shared" si="186"/>
        <v>400000</v>
      </c>
      <c r="Q393" s="167"/>
      <c r="S393" s="10">
        <f t="shared" si="179"/>
        <v>1331818</v>
      </c>
      <c r="T393" s="10">
        <f t="shared" si="180"/>
        <v>1931818</v>
      </c>
      <c r="U393" s="10">
        <f t="shared" si="181"/>
        <v>2231818</v>
      </c>
      <c r="V393" s="10">
        <f t="shared" si="182"/>
        <v>431818</v>
      </c>
      <c r="W393" s="112">
        <v>43606</v>
      </c>
      <c r="X393" s="111">
        <v>13318180</v>
      </c>
      <c r="Y393" s="110"/>
      <c r="Z393" s="111"/>
      <c r="AA393" s="1114"/>
      <c r="AB393" s="113"/>
      <c r="AC393" s="113"/>
      <c r="AD393" s="114"/>
      <c r="AE393" s="115">
        <f t="shared" si="187"/>
        <v>13318180</v>
      </c>
      <c r="AF393" s="116">
        <f t="shared" si="183"/>
        <v>0</v>
      </c>
    </row>
    <row r="394" spans="1:40" ht="20.100000000000001" customHeight="1" x14ac:dyDescent="0.35">
      <c r="A394" s="168">
        <f t="shared" si="184"/>
        <v>5</v>
      </c>
      <c r="B394" s="154">
        <v>43605</v>
      </c>
      <c r="C394" s="173">
        <v>639</v>
      </c>
      <c r="D394" s="239" t="s">
        <v>80</v>
      </c>
      <c r="E394" s="157" t="s">
        <v>31</v>
      </c>
      <c r="F394" s="170">
        <v>10</v>
      </c>
      <c r="G394" s="159">
        <f t="shared" si="174"/>
        <v>13318180</v>
      </c>
      <c r="H394" s="160">
        <v>2</v>
      </c>
      <c r="I394" s="161">
        <f t="shared" si="175"/>
        <v>3863636</v>
      </c>
      <c r="J394" s="162"/>
      <c r="K394" s="161">
        <f t="shared" si="176"/>
        <v>0</v>
      </c>
      <c r="L394" s="163"/>
      <c r="M394" s="161">
        <f t="shared" si="177"/>
        <v>0</v>
      </c>
      <c r="N394" s="1129">
        <f t="shared" si="185"/>
        <v>12</v>
      </c>
      <c r="O394" s="165">
        <f t="shared" si="178"/>
        <v>17181816</v>
      </c>
      <c r="P394" s="165">
        <f t="shared" si="186"/>
        <v>480000</v>
      </c>
      <c r="Q394" s="167"/>
      <c r="S394" s="10">
        <f t="shared" si="179"/>
        <v>1331818</v>
      </c>
      <c r="T394" s="10">
        <f t="shared" si="180"/>
        <v>1931818</v>
      </c>
      <c r="U394" s="10">
        <f t="shared" si="181"/>
        <v>2231818</v>
      </c>
      <c r="V394" s="10">
        <f t="shared" si="182"/>
        <v>431818</v>
      </c>
      <c r="W394" s="112">
        <v>43607</v>
      </c>
      <c r="X394" s="111">
        <v>12182000</v>
      </c>
      <c r="Y394" s="112">
        <v>43613</v>
      </c>
      <c r="Z394" s="111">
        <v>5000000</v>
      </c>
      <c r="AA394" s="1114"/>
      <c r="AB394" s="113"/>
      <c r="AC394" s="113"/>
      <c r="AD394" s="114"/>
      <c r="AE394" s="115">
        <f t="shared" si="187"/>
        <v>17182000</v>
      </c>
      <c r="AF394" s="116">
        <f t="shared" si="183"/>
        <v>-184</v>
      </c>
    </row>
    <row r="395" spans="1:40" ht="19.5" customHeight="1" x14ac:dyDescent="0.35">
      <c r="A395" s="168">
        <f t="shared" si="184"/>
        <v>6</v>
      </c>
      <c r="B395" s="154">
        <v>43605</v>
      </c>
      <c r="C395" s="173">
        <v>640</v>
      </c>
      <c r="D395" s="239" t="s">
        <v>44</v>
      </c>
      <c r="E395" s="157" t="s">
        <v>43</v>
      </c>
      <c r="F395" s="170">
        <v>9</v>
      </c>
      <c r="G395" s="159">
        <f t="shared" si="174"/>
        <v>11986362</v>
      </c>
      <c r="H395" s="160"/>
      <c r="I395" s="161">
        <f t="shared" si="175"/>
        <v>0</v>
      </c>
      <c r="J395" s="162"/>
      <c r="K395" s="161">
        <f t="shared" si="176"/>
        <v>0</v>
      </c>
      <c r="L395" s="163">
        <v>1</v>
      </c>
      <c r="M395" s="161">
        <f t="shared" si="177"/>
        <v>431818</v>
      </c>
      <c r="N395" s="1129">
        <f t="shared" si="185"/>
        <v>10</v>
      </c>
      <c r="O395" s="165">
        <f t="shared" si="178"/>
        <v>12418180</v>
      </c>
      <c r="P395" s="165">
        <f t="shared" si="186"/>
        <v>400000</v>
      </c>
      <c r="Q395" s="167"/>
      <c r="S395" s="10">
        <f t="shared" si="179"/>
        <v>1331818</v>
      </c>
      <c r="T395" s="10">
        <f t="shared" si="180"/>
        <v>1931818</v>
      </c>
      <c r="U395" s="10">
        <f t="shared" si="181"/>
        <v>2231818</v>
      </c>
      <c r="V395" s="10">
        <f t="shared" si="182"/>
        <v>431818</v>
      </c>
      <c r="W395" s="112">
        <v>43607</v>
      </c>
      <c r="X395" s="111">
        <v>12370000</v>
      </c>
      <c r="Y395" s="112">
        <v>43609</v>
      </c>
      <c r="Z395" s="111">
        <v>48180</v>
      </c>
      <c r="AA395" s="1114"/>
      <c r="AB395" s="113"/>
      <c r="AC395" s="113"/>
      <c r="AD395" s="114"/>
      <c r="AE395" s="115">
        <f>X395+Z395</f>
        <v>12418180</v>
      </c>
      <c r="AF395" s="116">
        <f t="shared" si="183"/>
        <v>0</v>
      </c>
    </row>
    <row r="396" spans="1:40" ht="20.100000000000001" customHeight="1" x14ac:dyDescent="0.35">
      <c r="A396" s="168">
        <f t="shared" si="184"/>
        <v>7</v>
      </c>
      <c r="B396" s="154">
        <v>43605</v>
      </c>
      <c r="C396" s="173">
        <v>641</v>
      </c>
      <c r="D396" s="239" t="s">
        <v>54</v>
      </c>
      <c r="E396" s="157" t="s">
        <v>43</v>
      </c>
      <c r="F396" s="170">
        <v>6</v>
      </c>
      <c r="G396" s="159">
        <f t="shared" si="174"/>
        <v>7990908</v>
      </c>
      <c r="H396" s="160"/>
      <c r="I396" s="161">
        <f t="shared" si="175"/>
        <v>0</v>
      </c>
      <c r="J396" s="162">
        <v>3</v>
      </c>
      <c r="K396" s="161">
        <f t="shared" si="176"/>
        <v>6695454</v>
      </c>
      <c r="L396" s="163">
        <v>1</v>
      </c>
      <c r="M396" s="161">
        <f t="shared" si="177"/>
        <v>431818</v>
      </c>
      <c r="N396" s="1129">
        <f t="shared" si="185"/>
        <v>10</v>
      </c>
      <c r="O396" s="165">
        <f t="shared" si="178"/>
        <v>15118180</v>
      </c>
      <c r="P396" s="165">
        <f t="shared" si="186"/>
        <v>400000</v>
      </c>
      <c r="Q396" s="167"/>
      <c r="S396" s="10">
        <f t="shared" si="179"/>
        <v>1331818</v>
      </c>
      <c r="T396" s="10">
        <f t="shared" si="180"/>
        <v>1931818</v>
      </c>
      <c r="U396" s="10">
        <f t="shared" si="181"/>
        <v>2231818</v>
      </c>
      <c r="V396" s="10">
        <f t="shared" si="182"/>
        <v>431818</v>
      </c>
      <c r="W396" s="112">
        <v>43635</v>
      </c>
      <c r="X396" s="111">
        <v>5120000</v>
      </c>
      <c r="Y396" s="805">
        <v>43628</v>
      </c>
      <c r="Z396" s="1094">
        <v>9998180</v>
      </c>
      <c r="AA396" s="1114"/>
      <c r="AB396" s="113"/>
      <c r="AC396" s="113"/>
      <c r="AD396" s="114"/>
      <c r="AE396" s="115">
        <f t="shared" si="187"/>
        <v>15118180</v>
      </c>
      <c r="AF396" s="116">
        <f t="shared" si="183"/>
        <v>0</v>
      </c>
      <c r="AG396" s="251"/>
    </row>
    <row r="397" spans="1:40" ht="20.100000000000001" customHeight="1" x14ac:dyDescent="0.35">
      <c r="A397" s="168">
        <f t="shared" si="184"/>
        <v>8</v>
      </c>
      <c r="B397" s="154">
        <v>43605</v>
      </c>
      <c r="C397" s="173">
        <v>642</v>
      </c>
      <c r="D397" s="239" t="s">
        <v>73</v>
      </c>
      <c r="E397" s="157" t="s">
        <v>57</v>
      </c>
      <c r="F397" s="170">
        <v>7</v>
      </c>
      <c r="G397" s="159">
        <f t="shared" si="174"/>
        <v>9322726</v>
      </c>
      <c r="H397" s="160">
        <v>1</v>
      </c>
      <c r="I397" s="161">
        <f t="shared" si="175"/>
        <v>1931818</v>
      </c>
      <c r="J397" s="162"/>
      <c r="K397" s="161">
        <f t="shared" si="176"/>
        <v>0</v>
      </c>
      <c r="L397" s="163"/>
      <c r="M397" s="161">
        <f t="shared" si="177"/>
        <v>0</v>
      </c>
      <c r="N397" s="1129">
        <f t="shared" si="185"/>
        <v>8</v>
      </c>
      <c r="O397" s="165">
        <f t="shared" si="178"/>
        <v>11254544</v>
      </c>
      <c r="P397" s="165">
        <f t="shared" si="186"/>
        <v>320000</v>
      </c>
      <c r="Q397" s="167"/>
      <c r="S397" s="10">
        <f t="shared" si="179"/>
        <v>1331818</v>
      </c>
      <c r="T397" s="10">
        <f t="shared" si="180"/>
        <v>1931818</v>
      </c>
      <c r="U397" s="10">
        <f t="shared" si="181"/>
        <v>2231818</v>
      </c>
      <c r="V397" s="10">
        <f t="shared" si="182"/>
        <v>431818</v>
      </c>
      <c r="W397" s="112">
        <v>43606</v>
      </c>
      <c r="X397" s="111">
        <v>3000000</v>
      </c>
      <c r="Y397" s="112">
        <v>43612</v>
      </c>
      <c r="Z397" s="111">
        <v>8254544</v>
      </c>
      <c r="AA397" s="1114"/>
      <c r="AB397" s="113"/>
      <c r="AC397" s="113"/>
      <c r="AD397" s="114"/>
      <c r="AE397" s="115">
        <f t="shared" si="187"/>
        <v>11254544</v>
      </c>
      <c r="AF397" s="116">
        <f t="shared" si="183"/>
        <v>0</v>
      </c>
      <c r="AG397" s="442"/>
    </row>
    <row r="398" spans="1:40" ht="20.100000000000001" customHeight="1" x14ac:dyDescent="0.35">
      <c r="A398" s="168">
        <f t="shared" si="184"/>
        <v>9</v>
      </c>
      <c r="B398" s="154">
        <v>43605</v>
      </c>
      <c r="C398" s="173">
        <v>643</v>
      </c>
      <c r="D398" s="239" t="s">
        <v>56</v>
      </c>
      <c r="E398" s="157" t="s">
        <v>57</v>
      </c>
      <c r="F398" s="170">
        <v>8</v>
      </c>
      <c r="G398" s="159">
        <f t="shared" si="174"/>
        <v>10654544</v>
      </c>
      <c r="H398" s="160">
        <v>3</v>
      </c>
      <c r="I398" s="161">
        <f t="shared" si="175"/>
        <v>5795454</v>
      </c>
      <c r="J398" s="162"/>
      <c r="K398" s="161">
        <f t="shared" si="176"/>
        <v>0</v>
      </c>
      <c r="L398" s="163"/>
      <c r="M398" s="161">
        <f t="shared" si="177"/>
        <v>0</v>
      </c>
      <c r="N398" s="1129">
        <f t="shared" si="185"/>
        <v>11</v>
      </c>
      <c r="O398" s="165">
        <f t="shared" si="178"/>
        <v>16449998</v>
      </c>
      <c r="P398" s="165">
        <f t="shared" si="186"/>
        <v>440000</v>
      </c>
      <c r="Q398" s="167"/>
      <c r="S398" s="10">
        <f t="shared" si="179"/>
        <v>1331818</v>
      </c>
      <c r="T398" s="10">
        <f t="shared" si="180"/>
        <v>1931818</v>
      </c>
      <c r="U398" s="10">
        <f t="shared" si="181"/>
        <v>2231818</v>
      </c>
      <c r="V398" s="10">
        <f t="shared" si="182"/>
        <v>431818</v>
      </c>
      <c r="W398" s="112">
        <v>43606</v>
      </c>
      <c r="X398" s="111">
        <v>16449998</v>
      </c>
      <c r="Y398" s="110"/>
      <c r="Z398" s="111"/>
      <c r="AA398" s="1114"/>
      <c r="AB398" s="113"/>
      <c r="AC398" s="113"/>
      <c r="AD398" s="114"/>
      <c r="AE398" s="115">
        <f t="shared" si="187"/>
        <v>16449998</v>
      </c>
      <c r="AF398" s="116">
        <f t="shared" si="183"/>
        <v>0</v>
      </c>
    </row>
    <row r="399" spans="1:40" ht="20.100000000000001" customHeight="1" x14ac:dyDescent="0.35">
      <c r="A399" s="168">
        <f t="shared" si="184"/>
        <v>10</v>
      </c>
      <c r="B399" s="154">
        <v>43605</v>
      </c>
      <c r="C399" s="173">
        <v>644</v>
      </c>
      <c r="D399" s="239" t="s">
        <v>77</v>
      </c>
      <c r="E399" s="157" t="s">
        <v>57</v>
      </c>
      <c r="F399" s="170">
        <v>7</v>
      </c>
      <c r="G399" s="159">
        <f t="shared" si="174"/>
        <v>9322726</v>
      </c>
      <c r="H399" s="160">
        <v>1</v>
      </c>
      <c r="I399" s="161">
        <f t="shared" si="175"/>
        <v>1931818</v>
      </c>
      <c r="J399" s="162"/>
      <c r="K399" s="161">
        <f t="shared" si="176"/>
        <v>0</v>
      </c>
      <c r="L399" s="163">
        <v>2</v>
      </c>
      <c r="M399" s="161">
        <f t="shared" si="177"/>
        <v>863636</v>
      </c>
      <c r="N399" s="1129">
        <f t="shared" si="185"/>
        <v>10</v>
      </c>
      <c r="O399" s="165">
        <f t="shared" si="178"/>
        <v>12118180</v>
      </c>
      <c r="P399" s="165">
        <f t="shared" si="186"/>
        <v>400000</v>
      </c>
      <c r="Q399" s="167"/>
      <c r="S399" s="10">
        <f t="shared" si="179"/>
        <v>1331818</v>
      </c>
      <c r="T399" s="10">
        <f t="shared" si="180"/>
        <v>1931818</v>
      </c>
      <c r="U399" s="10">
        <f t="shared" si="181"/>
        <v>2231818</v>
      </c>
      <c r="V399" s="10">
        <f t="shared" si="182"/>
        <v>431818</v>
      </c>
      <c r="W399" s="112">
        <v>43607</v>
      </c>
      <c r="X399" s="111">
        <v>12118180</v>
      </c>
      <c r="Y399" s="110"/>
      <c r="Z399" s="111"/>
      <c r="AA399" s="1114"/>
      <c r="AB399" s="113"/>
      <c r="AC399" s="113"/>
      <c r="AD399" s="114"/>
      <c r="AE399" s="115">
        <f t="shared" si="187"/>
        <v>12118180</v>
      </c>
      <c r="AF399" s="116">
        <f t="shared" si="183"/>
        <v>0</v>
      </c>
    </row>
    <row r="400" spans="1:40" ht="20.100000000000001" customHeight="1" x14ac:dyDescent="0.35">
      <c r="A400" s="168">
        <f t="shared" si="184"/>
        <v>11</v>
      </c>
      <c r="B400" s="154">
        <v>43605</v>
      </c>
      <c r="C400" s="173">
        <v>645</v>
      </c>
      <c r="D400" s="239" t="s">
        <v>92</v>
      </c>
      <c r="E400" s="157" t="s">
        <v>88</v>
      </c>
      <c r="F400" s="170">
        <v>6</v>
      </c>
      <c r="G400" s="159">
        <f t="shared" si="174"/>
        <v>7990908</v>
      </c>
      <c r="H400" s="160"/>
      <c r="I400" s="161">
        <f t="shared" si="175"/>
        <v>0</v>
      </c>
      <c r="J400" s="162">
        <v>3</v>
      </c>
      <c r="K400" s="161">
        <f t="shared" si="176"/>
        <v>6695454</v>
      </c>
      <c r="L400" s="163">
        <v>1</v>
      </c>
      <c r="M400" s="161">
        <f t="shared" si="177"/>
        <v>431818</v>
      </c>
      <c r="N400" s="1129">
        <f t="shared" si="185"/>
        <v>10</v>
      </c>
      <c r="O400" s="165">
        <f t="shared" si="178"/>
        <v>15118180</v>
      </c>
      <c r="P400" s="165">
        <f t="shared" si="186"/>
        <v>400000</v>
      </c>
      <c r="Q400" s="167"/>
      <c r="S400" s="10">
        <f t="shared" si="179"/>
        <v>1331818</v>
      </c>
      <c r="T400" s="10">
        <f t="shared" si="180"/>
        <v>1931818</v>
      </c>
      <c r="U400" s="10">
        <f t="shared" si="181"/>
        <v>2231818</v>
      </c>
      <c r="V400" s="10">
        <f t="shared" si="182"/>
        <v>431818</v>
      </c>
      <c r="W400" s="112"/>
      <c r="X400" s="111"/>
      <c r="Y400" s="110"/>
      <c r="Z400" s="111"/>
      <c r="AA400" s="1114"/>
      <c r="AB400" s="113"/>
      <c r="AC400" s="113"/>
      <c r="AD400" s="114"/>
      <c r="AE400" s="115">
        <f t="shared" si="187"/>
        <v>0</v>
      </c>
      <c r="AF400" s="116">
        <f t="shared" si="183"/>
        <v>15118180</v>
      </c>
      <c r="AG400" s="443" t="s">
        <v>160</v>
      </c>
    </row>
    <row r="401" spans="1:33" ht="24" thickBot="1" x14ac:dyDescent="0.4">
      <c r="A401" s="168"/>
      <c r="B401" s="188"/>
      <c r="C401" s="173"/>
      <c r="D401" s="174"/>
      <c r="E401" s="157"/>
      <c r="F401" s="170"/>
      <c r="G401" s="159">
        <f t="shared" si="174"/>
        <v>0</v>
      </c>
      <c r="H401" s="170"/>
      <c r="I401" s="161">
        <f t="shared" si="175"/>
        <v>0</v>
      </c>
      <c r="J401" s="170"/>
      <c r="K401" s="161">
        <f t="shared" si="176"/>
        <v>0</v>
      </c>
      <c r="L401" s="170"/>
      <c r="M401" s="161">
        <f t="shared" si="177"/>
        <v>0</v>
      </c>
      <c r="N401" s="1129">
        <f t="shared" si="185"/>
        <v>0</v>
      </c>
      <c r="O401" s="165">
        <f t="shared" si="178"/>
        <v>0</v>
      </c>
      <c r="P401" s="165">
        <f t="shared" si="186"/>
        <v>0</v>
      </c>
      <c r="Q401" s="167"/>
      <c r="S401" s="10">
        <f t="shared" si="179"/>
        <v>1331818</v>
      </c>
      <c r="T401" s="10">
        <f t="shared" si="180"/>
        <v>1931818</v>
      </c>
      <c r="U401" s="10">
        <f t="shared" si="181"/>
        <v>2231818</v>
      </c>
      <c r="V401" s="10">
        <f t="shared" si="182"/>
        <v>431818</v>
      </c>
      <c r="W401" s="112"/>
      <c r="X401" s="111"/>
      <c r="Y401" s="110"/>
      <c r="Z401" s="111"/>
      <c r="AA401" s="1114"/>
      <c r="AB401" s="113"/>
      <c r="AC401" s="113"/>
      <c r="AD401" s="114"/>
      <c r="AE401" s="115">
        <f t="shared" si="187"/>
        <v>0</v>
      </c>
      <c r="AF401" s="116">
        <f t="shared" si="183"/>
        <v>0</v>
      </c>
      <c r="AG401" s="442"/>
    </row>
    <row r="402" spans="1:33" ht="24" thickBot="1" x14ac:dyDescent="0.4">
      <c r="A402" s="2787" t="s">
        <v>60</v>
      </c>
      <c r="B402" s="2788"/>
      <c r="C402" s="2788"/>
      <c r="D402" s="2788"/>
      <c r="E402" s="2788"/>
      <c r="F402" s="175">
        <f t="shared" ref="F402:P402" si="188">SUM(F390:F401)</f>
        <v>79</v>
      </c>
      <c r="G402" s="175">
        <f t="shared" si="188"/>
        <v>105213622</v>
      </c>
      <c r="H402" s="175">
        <f t="shared" si="188"/>
        <v>15</v>
      </c>
      <c r="I402" s="175">
        <f t="shared" si="188"/>
        <v>28977270</v>
      </c>
      <c r="J402" s="175">
        <f t="shared" si="188"/>
        <v>12</v>
      </c>
      <c r="K402" s="175">
        <f t="shared" si="188"/>
        <v>26781816</v>
      </c>
      <c r="L402" s="175">
        <f t="shared" si="188"/>
        <v>5</v>
      </c>
      <c r="M402" s="175">
        <f t="shared" si="188"/>
        <v>2159090</v>
      </c>
      <c r="N402" s="175">
        <f t="shared" si="188"/>
        <v>111</v>
      </c>
      <c r="O402" s="175">
        <f t="shared" si="188"/>
        <v>163131798</v>
      </c>
      <c r="P402" s="175">
        <f t="shared" si="188"/>
        <v>4440000</v>
      </c>
      <c r="Q402" s="176"/>
      <c r="W402" s="112"/>
      <c r="X402" s="111"/>
      <c r="Y402" s="112"/>
      <c r="Z402" s="111"/>
      <c r="AA402" s="1114"/>
      <c r="AB402" s="113"/>
      <c r="AC402" s="113"/>
      <c r="AD402" s="114"/>
      <c r="AE402" s="1218">
        <f>SUM(AE390:AE401)</f>
        <v>148013802</v>
      </c>
      <c r="AF402" s="116">
        <f t="shared" si="183"/>
        <v>15117996</v>
      </c>
    </row>
    <row r="403" spans="1:33" x14ac:dyDescent="0.2">
      <c r="A403" s="12" t="s">
        <v>61</v>
      </c>
      <c r="F403" s="20"/>
      <c r="P403" s="177"/>
      <c r="W403" s="12"/>
      <c r="X403" s="12"/>
    </row>
    <row r="404" spans="1:33" ht="15.75" x14ac:dyDescent="0.25">
      <c r="C404" s="253"/>
      <c r="D404" s="279"/>
      <c r="F404" s="178"/>
      <c r="G404" s="179"/>
      <c r="H404" s="178"/>
      <c r="I404" s="180"/>
      <c r="J404" s="178"/>
      <c r="K404" s="179"/>
      <c r="L404" s="178"/>
      <c r="N404" s="20"/>
      <c r="O404" s="2861" t="s">
        <v>62</v>
      </c>
      <c r="P404" s="2861"/>
      <c r="Q404" s="2861"/>
      <c r="W404" s="12"/>
      <c r="X404" s="12"/>
    </row>
    <row r="405" spans="1:33" ht="15.75" x14ac:dyDescent="0.25">
      <c r="F405" s="1135"/>
      <c r="H405" s="1135"/>
      <c r="J405" s="1135"/>
      <c r="L405" s="1135"/>
      <c r="N405" s="1135"/>
      <c r="O405" s="1135"/>
      <c r="P405" s="1135"/>
      <c r="Q405" s="1135"/>
      <c r="W405" s="12"/>
      <c r="X405" s="12"/>
    </row>
    <row r="406" spans="1:33" ht="15.75" x14ac:dyDescent="0.25">
      <c r="F406" s="182"/>
      <c r="H406" s="182"/>
      <c r="J406" s="182"/>
      <c r="L406" s="182"/>
      <c r="N406" s="12"/>
      <c r="O406" s="145"/>
      <c r="P406" s="145"/>
      <c r="Q406" s="145"/>
    </row>
    <row r="407" spans="1:33" ht="15.75" x14ac:dyDescent="0.25">
      <c r="N407" s="12"/>
      <c r="O407" s="145"/>
      <c r="P407" s="145"/>
      <c r="Q407" s="145"/>
    </row>
    <row r="408" spans="1:33" ht="15.75" x14ac:dyDescent="0.25">
      <c r="N408" s="12"/>
      <c r="O408" s="2862" t="s">
        <v>63</v>
      </c>
      <c r="P408" s="2862"/>
      <c r="Q408" s="2862"/>
    </row>
    <row r="409" spans="1:33" ht="15.75" x14ac:dyDescent="0.25">
      <c r="N409" s="12"/>
      <c r="O409" s="2861" t="s">
        <v>64</v>
      </c>
      <c r="P409" s="2861"/>
      <c r="Q409" s="2861"/>
    </row>
    <row r="412" spans="1:33" ht="26.25" x14ac:dyDescent="0.3">
      <c r="A412" s="13" t="s">
        <v>0</v>
      </c>
      <c r="B412" s="13" t="s">
        <v>235</v>
      </c>
      <c r="C412" s="144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4"/>
      <c r="O412" s="183" t="s">
        <v>66</v>
      </c>
      <c r="P412" s="2839" t="s">
        <v>2</v>
      </c>
      <c r="Q412" s="2839"/>
    </row>
    <row r="413" spans="1:33" ht="21" x14ac:dyDescent="0.3">
      <c r="A413" s="13" t="s">
        <v>3</v>
      </c>
      <c r="B413" s="13" t="s">
        <v>4</v>
      </c>
      <c r="C413" s="144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4"/>
      <c r="O413" s="184"/>
      <c r="P413" s="145"/>
      <c r="Q413" s="145"/>
    </row>
    <row r="414" spans="1:33" ht="18.75" x14ac:dyDescent="0.3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4"/>
      <c r="O414" s="14"/>
      <c r="P414" s="145"/>
      <c r="Q414" s="145"/>
    </row>
    <row r="415" spans="1:33" ht="18.75" x14ac:dyDescent="0.3">
      <c r="A415" s="13" t="s">
        <v>5</v>
      </c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4"/>
      <c r="O415" s="14"/>
      <c r="P415" s="145"/>
      <c r="Q415" s="145"/>
    </row>
    <row r="416" spans="1:33" ht="18.75" x14ac:dyDescent="0.3">
      <c r="A416" s="13" t="s">
        <v>6</v>
      </c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4"/>
      <c r="O416" s="14"/>
      <c r="P416" s="145"/>
      <c r="Q416" s="145"/>
    </row>
    <row r="417" spans="1:33" ht="18.75" x14ac:dyDescent="0.3">
      <c r="A417" s="13" t="s">
        <v>7</v>
      </c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4"/>
      <c r="O417" s="14"/>
      <c r="P417" s="145"/>
      <c r="Q417" s="145"/>
    </row>
    <row r="418" spans="1:33" ht="24" thickBot="1" x14ac:dyDescent="0.35">
      <c r="A418" s="13" t="s">
        <v>8</v>
      </c>
      <c r="B418" s="13"/>
      <c r="C418" s="13"/>
      <c r="D418" s="13"/>
      <c r="E418" s="13"/>
      <c r="F418" s="13"/>
      <c r="G418" s="147"/>
      <c r="H418" s="147"/>
      <c r="I418" s="13"/>
      <c r="J418" s="13"/>
      <c r="K418" s="13"/>
      <c r="L418" s="13"/>
      <c r="M418" s="13"/>
      <c r="N418" s="148"/>
      <c r="O418" s="148"/>
      <c r="P418" s="2800" t="s">
        <v>86</v>
      </c>
      <c r="Q418" s="2800"/>
      <c r="W418" s="2856" t="s">
        <v>107</v>
      </c>
      <c r="X418" s="2856"/>
      <c r="Y418" s="2856"/>
      <c r="Z418" s="2856"/>
      <c r="AA418" s="2856"/>
      <c r="AB418" s="2856"/>
      <c r="AC418" s="2856"/>
      <c r="AD418" s="2856"/>
      <c r="AE418" s="2856"/>
      <c r="AF418" s="2856"/>
    </row>
    <row r="419" spans="1:33" ht="16.5" thickBot="1" x14ac:dyDescent="0.3">
      <c r="A419" s="2841" t="s">
        <v>10</v>
      </c>
      <c r="B419" s="2844" t="s">
        <v>11</v>
      </c>
      <c r="C419" s="428" t="s">
        <v>10</v>
      </c>
      <c r="D419" s="2844" t="s">
        <v>13</v>
      </c>
      <c r="E419" s="2844" t="s">
        <v>14</v>
      </c>
      <c r="F419" s="2847" t="s">
        <v>15</v>
      </c>
      <c r="G419" s="2848"/>
      <c r="H419" s="2848"/>
      <c r="I419" s="2848"/>
      <c r="J419" s="2848"/>
      <c r="K419" s="2848"/>
      <c r="L419" s="2848"/>
      <c r="M419" s="2849"/>
      <c r="N419" s="2850" t="s">
        <v>16</v>
      </c>
      <c r="O419" s="2850" t="s">
        <v>17</v>
      </c>
      <c r="P419" s="2850" t="s">
        <v>18</v>
      </c>
      <c r="Q419" s="151" t="s">
        <v>19</v>
      </c>
      <c r="W419" s="2856" t="s">
        <v>108</v>
      </c>
      <c r="X419" s="2856" t="s">
        <v>109</v>
      </c>
      <c r="Y419" s="2856" t="s">
        <v>108</v>
      </c>
      <c r="Z419" s="2856" t="s">
        <v>110</v>
      </c>
      <c r="AA419" s="2940" t="s">
        <v>108</v>
      </c>
      <c r="AB419" s="2853" t="s">
        <v>111</v>
      </c>
      <c r="AC419" s="2856" t="s">
        <v>108</v>
      </c>
      <c r="AD419" s="2853" t="s">
        <v>112</v>
      </c>
      <c r="AE419" s="2854" t="s">
        <v>113</v>
      </c>
      <c r="AF419" s="2855" t="s">
        <v>114</v>
      </c>
    </row>
    <row r="420" spans="1:33" ht="16.5" thickBot="1" x14ac:dyDescent="0.3">
      <c r="A420" s="2842"/>
      <c r="B420" s="2845"/>
      <c r="C420" s="429" t="s">
        <v>208</v>
      </c>
      <c r="D420" s="2845"/>
      <c r="E420" s="2845"/>
      <c r="F420" s="2858" t="s">
        <v>20</v>
      </c>
      <c r="G420" s="2858"/>
      <c r="H420" s="2858" t="s">
        <v>21</v>
      </c>
      <c r="I420" s="2858"/>
      <c r="J420" s="2858" t="s">
        <v>22</v>
      </c>
      <c r="K420" s="2858"/>
      <c r="L420" s="2858" t="s">
        <v>23</v>
      </c>
      <c r="M420" s="2858"/>
      <c r="N420" s="2851"/>
      <c r="O420" s="2851"/>
      <c r="P420" s="2851"/>
      <c r="Q420" s="2859" t="s">
        <v>24</v>
      </c>
      <c r="W420" s="2856"/>
      <c r="X420" s="2856"/>
      <c r="Y420" s="2856"/>
      <c r="Z420" s="2856"/>
      <c r="AA420" s="2940"/>
      <c r="AB420" s="2853"/>
      <c r="AC420" s="2856"/>
      <c r="AD420" s="2853"/>
      <c r="AE420" s="2854"/>
      <c r="AF420" s="2855"/>
    </row>
    <row r="421" spans="1:33" ht="16.5" thickBot="1" x14ac:dyDescent="0.3">
      <c r="A421" s="2843"/>
      <c r="B421" s="2846"/>
      <c r="C421" s="430" t="s">
        <v>209</v>
      </c>
      <c r="D421" s="2846"/>
      <c r="E421" s="2846"/>
      <c r="F421" s="1136" t="s">
        <v>25</v>
      </c>
      <c r="G421" s="1136" t="s">
        <v>26</v>
      </c>
      <c r="H421" s="1136" t="s">
        <v>25</v>
      </c>
      <c r="I421" s="1136" t="s">
        <v>26</v>
      </c>
      <c r="J421" s="1136" t="s">
        <v>25</v>
      </c>
      <c r="K421" s="1136" t="s">
        <v>26</v>
      </c>
      <c r="L421" s="1136" t="s">
        <v>25</v>
      </c>
      <c r="M421" s="1136" t="s">
        <v>26</v>
      </c>
      <c r="N421" s="2852"/>
      <c r="O421" s="2852"/>
      <c r="P421" s="2852"/>
      <c r="Q421" s="2860"/>
    </row>
    <row r="422" spans="1:33" ht="23.25" x14ac:dyDescent="0.35">
      <c r="A422" s="168">
        <v>1</v>
      </c>
      <c r="B422" s="154">
        <v>43606</v>
      </c>
      <c r="C422" s="173">
        <v>646</v>
      </c>
      <c r="D422" s="239" t="s">
        <v>41</v>
      </c>
      <c r="E422" s="157" t="s">
        <v>31</v>
      </c>
      <c r="F422" s="170">
        <v>1</v>
      </c>
      <c r="G422" s="159">
        <f t="shared" ref="G422:G438" si="189">F422*S422</f>
        <v>1331818</v>
      </c>
      <c r="H422" s="160">
        <v>2</v>
      </c>
      <c r="I422" s="161">
        <f t="shared" ref="I422:I438" si="190">H422*T422</f>
        <v>3863636</v>
      </c>
      <c r="J422" s="162">
        <v>7</v>
      </c>
      <c r="K422" s="161">
        <f t="shared" ref="K422:K438" si="191">J422*U422</f>
        <v>15622726</v>
      </c>
      <c r="L422" s="163"/>
      <c r="M422" s="161">
        <f t="shared" ref="M422:M438" si="192">L422*V422</f>
        <v>0</v>
      </c>
      <c r="N422" s="1129">
        <f>F422+H422+J422+L422</f>
        <v>10</v>
      </c>
      <c r="O422" s="165">
        <f t="shared" ref="O422:O438" si="193">+M422+K422+I422+G422</f>
        <v>20818180</v>
      </c>
      <c r="P422" s="165">
        <f>+N422*40000</f>
        <v>400000</v>
      </c>
      <c r="Q422" s="167"/>
      <c r="S422" s="10">
        <f t="shared" ref="S422:S438" si="194">1331818</f>
        <v>1331818</v>
      </c>
      <c r="T422" s="10">
        <f t="shared" ref="T422:T438" si="195">1931818</f>
        <v>1931818</v>
      </c>
      <c r="U422" s="10">
        <f t="shared" ref="U422:U438" si="196">2231818</f>
        <v>2231818</v>
      </c>
      <c r="V422" s="10">
        <f t="shared" ref="V422:V438" si="197">431818</f>
        <v>431818</v>
      </c>
      <c r="W422" s="112">
        <v>43628</v>
      </c>
      <c r="X422" s="111">
        <v>20000000</v>
      </c>
      <c r="Y422" s="112">
        <v>43629</v>
      </c>
      <c r="Z422" s="111">
        <v>818180</v>
      </c>
      <c r="AA422" s="1114"/>
      <c r="AB422" s="113"/>
      <c r="AC422" s="113"/>
      <c r="AD422" s="114"/>
      <c r="AE422" s="115">
        <f>X422+Z422+AB422+AD422</f>
        <v>20818180</v>
      </c>
      <c r="AF422" s="116">
        <f t="shared" ref="AF422:AF439" si="198">O422-AE422</f>
        <v>0</v>
      </c>
    </row>
    <row r="423" spans="1:33" ht="23.25" x14ac:dyDescent="0.35">
      <c r="A423" s="168">
        <f t="shared" ref="A423:A437" si="199">+A422+1</f>
        <v>2</v>
      </c>
      <c r="B423" s="154">
        <v>43606</v>
      </c>
      <c r="C423" s="173">
        <v>647</v>
      </c>
      <c r="D423" s="239" t="s">
        <v>34</v>
      </c>
      <c r="E423" s="157" t="s">
        <v>31</v>
      </c>
      <c r="F423" s="170">
        <v>5</v>
      </c>
      <c r="G423" s="159">
        <f t="shared" si="189"/>
        <v>6659090</v>
      </c>
      <c r="H423" s="160">
        <v>1</v>
      </c>
      <c r="I423" s="161">
        <f t="shared" si="190"/>
        <v>1931818</v>
      </c>
      <c r="J423" s="162">
        <v>4</v>
      </c>
      <c r="K423" s="161">
        <f t="shared" si="191"/>
        <v>8927272</v>
      </c>
      <c r="L423" s="163"/>
      <c r="M423" s="161">
        <f t="shared" si="192"/>
        <v>0</v>
      </c>
      <c r="N423" s="1129">
        <f t="shared" ref="N423:N438" si="200">F423+H423+J423+L423</f>
        <v>10</v>
      </c>
      <c r="O423" s="165">
        <f t="shared" si="193"/>
        <v>17518180</v>
      </c>
      <c r="P423" s="165">
        <f t="shared" ref="P423:P438" si="201">+N423*40000</f>
        <v>400000</v>
      </c>
      <c r="Q423" s="167"/>
      <c r="S423" s="10">
        <f t="shared" si="194"/>
        <v>1331818</v>
      </c>
      <c r="T423" s="10">
        <f t="shared" si="195"/>
        <v>1931818</v>
      </c>
      <c r="U423" s="10">
        <f t="shared" si="196"/>
        <v>2231818</v>
      </c>
      <c r="V423" s="10">
        <f t="shared" si="197"/>
        <v>431818</v>
      </c>
      <c r="W423" s="112">
        <v>43609</v>
      </c>
      <c r="X423" s="111">
        <v>17518180</v>
      </c>
      <c r="Y423" s="112"/>
      <c r="Z423" s="111"/>
      <c r="AA423" s="1114"/>
      <c r="AB423" s="113"/>
      <c r="AC423" s="113"/>
      <c r="AD423" s="114"/>
      <c r="AE423" s="115">
        <f t="shared" ref="AE423:AE438" si="202">X423+Z423+AB423+AD423</f>
        <v>17518180</v>
      </c>
      <c r="AF423" s="116">
        <f t="shared" si="198"/>
        <v>0</v>
      </c>
      <c r="AG423" s="442"/>
    </row>
    <row r="424" spans="1:33" ht="23.25" x14ac:dyDescent="0.35">
      <c r="A424" s="168">
        <f t="shared" si="199"/>
        <v>3</v>
      </c>
      <c r="B424" s="154">
        <v>43606</v>
      </c>
      <c r="C424" s="173">
        <v>648</v>
      </c>
      <c r="D424" s="239" t="s">
        <v>81</v>
      </c>
      <c r="E424" s="157" t="s">
        <v>31</v>
      </c>
      <c r="F424" s="170">
        <v>7</v>
      </c>
      <c r="G424" s="159">
        <f t="shared" si="189"/>
        <v>9322726</v>
      </c>
      <c r="H424" s="160">
        <v>1</v>
      </c>
      <c r="I424" s="161">
        <f t="shared" si="190"/>
        <v>1931818</v>
      </c>
      <c r="J424" s="162"/>
      <c r="K424" s="161">
        <f t="shared" si="191"/>
        <v>0</v>
      </c>
      <c r="L424" s="163">
        <v>2</v>
      </c>
      <c r="M424" s="161">
        <f t="shared" si="192"/>
        <v>863636</v>
      </c>
      <c r="N424" s="1129">
        <f t="shared" si="200"/>
        <v>10</v>
      </c>
      <c r="O424" s="165">
        <f t="shared" si="193"/>
        <v>12118180</v>
      </c>
      <c r="P424" s="165">
        <f t="shared" si="201"/>
        <v>400000</v>
      </c>
      <c r="Q424" s="167"/>
      <c r="S424" s="10">
        <f t="shared" si="194"/>
        <v>1331818</v>
      </c>
      <c r="T424" s="10">
        <f t="shared" si="195"/>
        <v>1931818</v>
      </c>
      <c r="U424" s="10">
        <f t="shared" si="196"/>
        <v>2231818</v>
      </c>
      <c r="V424" s="10">
        <f t="shared" si="197"/>
        <v>431818</v>
      </c>
      <c r="W424" s="112">
        <v>43608</v>
      </c>
      <c r="X424" s="111">
        <v>12118180</v>
      </c>
      <c r="Y424" s="112"/>
      <c r="Z424" s="111"/>
      <c r="AA424" s="112"/>
      <c r="AB424" s="113">
        <v>0</v>
      </c>
      <c r="AC424" s="113"/>
      <c r="AD424" s="114"/>
      <c r="AE424" s="115">
        <f t="shared" si="202"/>
        <v>12118180</v>
      </c>
      <c r="AF424" s="116">
        <f t="shared" si="198"/>
        <v>0</v>
      </c>
    </row>
    <row r="425" spans="1:33" ht="23.25" x14ac:dyDescent="0.35">
      <c r="A425" s="168">
        <f t="shared" si="199"/>
        <v>4</v>
      </c>
      <c r="B425" s="154">
        <v>43606</v>
      </c>
      <c r="C425" s="173">
        <v>649</v>
      </c>
      <c r="D425" s="239" t="s">
        <v>32</v>
      </c>
      <c r="E425" s="157" t="s">
        <v>31</v>
      </c>
      <c r="F425" s="170">
        <v>5</v>
      </c>
      <c r="G425" s="159">
        <f t="shared" si="189"/>
        <v>6659090</v>
      </c>
      <c r="H425" s="160"/>
      <c r="I425" s="161">
        <f t="shared" si="190"/>
        <v>0</v>
      </c>
      <c r="J425" s="162">
        <v>4</v>
      </c>
      <c r="K425" s="161">
        <f t="shared" si="191"/>
        <v>8927272</v>
      </c>
      <c r="L425" s="163"/>
      <c r="M425" s="161">
        <f t="shared" si="192"/>
        <v>0</v>
      </c>
      <c r="N425" s="1129">
        <f t="shared" si="200"/>
        <v>9</v>
      </c>
      <c r="O425" s="165">
        <f t="shared" si="193"/>
        <v>15586362</v>
      </c>
      <c r="P425" s="165">
        <f t="shared" si="201"/>
        <v>360000</v>
      </c>
      <c r="Q425" s="167"/>
      <c r="S425" s="10">
        <f t="shared" si="194"/>
        <v>1331818</v>
      </c>
      <c r="T425" s="10">
        <f t="shared" si="195"/>
        <v>1931818</v>
      </c>
      <c r="U425" s="10">
        <f t="shared" si="196"/>
        <v>2231818</v>
      </c>
      <c r="V425" s="10">
        <f t="shared" si="197"/>
        <v>431818</v>
      </c>
      <c r="W425" s="112">
        <v>43609</v>
      </c>
      <c r="X425" s="111">
        <v>10586362</v>
      </c>
      <c r="Y425" s="112">
        <v>43618</v>
      </c>
      <c r="Z425" s="111">
        <v>5000000</v>
      </c>
      <c r="AA425" s="1114"/>
      <c r="AB425" s="113"/>
      <c r="AC425" s="113"/>
      <c r="AD425" s="114"/>
      <c r="AE425" s="115">
        <f t="shared" si="202"/>
        <v>15586362</v>
      </c>
      <c r="AF425" s="116">
        <f t="shared" si="198"/>
        <v>0</v>
      </c>
    </row>
    <row r="426" spans="1:33" ht="23.25" x14ac:dyDescent="0.35">
      <c r="A426" s="168">
        <f t="shared" si="199"/>
        <v>5</v>
      </c>
      <c r="B426" s="154">
        <v>43606</v>
      </c>
      <c r="C426" s="173">
        <v>650</v>
      </c>
      <c r="D426" s="239" t="s">
        <v>82</v>
      </c>
      <c r="E426" s="157" t="s">
        <v>31</v>
      </c>
      <c r="F426" s="170">
        <v>8</v>
      </c>
      <c r="G426" s="159">
        <f t="shared" si="189"/>
        <v>10654544</v>
      </c>
      <c r="H426" s="160">
        <v>1</v>
      </c>
      <c r="I426" s="161">
        <f t="shared" si="190"/>
        <v>1931818</v>
      </c>
      <c r="J426" s="162"/>
      <c r="K426" s="161">
        <f t="shared" si="191"/>
        <v>0</v>
      </c>
      <c r="L426" s="163">
        <v>1</v>
      </c>
      <c r="M426" s="161">
        <f t="shared" si="192"/>
        <v>431818</v>
      </c>
      <c r="N426" s="1129">
        <f t="shared" si="200"/>
        <v>10</v>
      </c>
      <c r="O426" s="165">
        <f t="shared" si="193"/>
        <v>13018180</v>
      </c>
      <c r="P426" s="165">
        <f t="shared" si="201"/>
        <v>400000</v>
      </c>
      <c r="Q426" s="167"/>
      <c r="S426" s="10">
        <f t="shared" si="194"/>
        <v>1331818</v>
      </c>
      <c r="T426" s="10">
        <f t="shared" si="195"/>
        <v>1931818</v>
      </c>
      <c r="U426" s="10">
        <f t="shared" si="196"/>
        <v>2231818</v>
      </c>
      <c r="V426" s="10">
        <f t="shared" si="197"/>
        <v>431818</v>
      </c>
      <c r="W426" s="112">
        <v>43607</v>
      </c>
      <c r="X426" s="111">
        <v>12968180</v>
      </c>
      <c r="Y426" s="112">
        <v>43609</v>
      </c>
      <c r="Z426" s="111">
        <v>50000</v>
      </c>
      <c r="AA426" s="1114"/>
      <c r="AB426" s="113"/>
      <c r="AC426" s="113"/>
      <c r="AD426" s="114"/>
      <c r="AE426" s="115">
        <f t="shared" si="202"/>
        <v>13018180</v>
      </c>
      <c r="AF426" s="116">
        <f t="shared" si="198"/>
        <v>0</v>
      </c>
    </row>
    <row r="427" spans="1:33" ht="23.25" x14ac:dyDescent="0.35">
      <c r="A427" s="168">
        <f t="shared" si="199"/>
        <v>6</v>
      </c>
      <c r="B427" s="154">
        <v>43606</v>
      </c>
      <c r="C427" s="173">
        <v>651</v>
      </c>
      <c r="D427" s="239" t="s">
        <v>30</v>
      </c>
      <c r="E427" s="157" t="s">
        <v>31</v>
      </c>
      <c r="F427" s="170">
        <v>5</v>
      </c>
      <c r="G427" s="159">
        <f t="shared" si="189"/>
        <v>6659090</v>
      </c>
      <c r="H427" s="160"/>
      <c r="I427" s="161">
        <f t="shared" si="190"/>
        <v>0</v>
      </c>
      <c r="J427" s="162">
        <v>4</v>
      </c>
      <c r="K427" s="161">
        <f t="shared" si="191"/>
        <v>8927272</v>
      </c>
      <c r="L427" s="163">
        <v>2</v>
      </c>
      <c r="M427" s="161">
        <f t="shared" si="192"/>
        <v>863636</v>
      </c>
      <c r="N427" s="1129">
        <f t="shared" si="200"/>
        <v>11</v>
      </c>
      <c r="O427" s="165">
        <f t="shared" si="193"/>
        <v>16449998</v>
      </c>
      <c r="P427" s="165">
        <f t="shared" si="201"/>
        <v>440000</v>
      </c>
      <c r="Q427" s="167"/>
      <c r="S427" s="10">
        <f t="shared" si="194"/>
        <v>1331818</v>
      </c>
      <c r="T427" s="10">
        <f t="shared" si="195"/>
        <v>1931818</v>
      </c>
      <c r="U427" s="10">
        <f t="shared" si="196"/>
        <v>2231818</v>
      </c>
      <c r="V427" s="10">
        <f t="shared" si="197"/>
        <v>431818</v>
      </c>
      <c r="W427" s="785">
        <v>43608</v>
      </c>
      <c r="X427" s="111">
        <v>16449998</v>
      </c>
      <c r="Y427" s="110"/>
      <c r="Z427" s="111"/>
      <c r="AA427" s="1114"/>
      <c r="AB427" s="113"/>
      <c r="AC427" s="113"/>
      <c r="AD427" s="114"/>
      <c r="AE427" s="115">
        <f t="shared" si="202"/>
        <v>16449998</v>
      </c>
      <c r="AF427" s="116">
        <f t="shared" si="198"/>
        <v>0</v>
      </c>
    </row>
    <row r="428" spans="1:33" ht="23.25" x14ac:dyDescent="0.35">
      <c r="A428" s="168">
        <f t="shared" si="199"/>
        <v>7</v>
      </c>
      <c r="B428" s="154">
        <v>43606</v>
      </c>
      <c r="C428" s="173">
        <v>652</v>
      </c>
      <c r="D428" s="239" t="s">
        <v>39</v>
      </c>
      <c r="E428" s="157" t="s">
        <v>31</v>
      </c>
      <c r="F428" s="170">
        <v>6</v>
      </c>
      <c r="G428" s="159">
        <f t="shared" si="189"/>
        <v>7990908</v>
      </c>
      <c r="H428" s="160">
        <v>1</v>
      </c>
      <c r="I428" s="161">
        <f t="shared" si="190"/>
        <v>1931818</v>
      </c>
      <c r="J428" s="162">
        <v>3</v>
      </c>
      <c r="K428" s="161">
        <f t="shared" si="191"/>
        <v>6695454</v>
      </c>
      <c r="L428" s="163">
        <v>1</v>
      </c>
      <c r="M428" s="161">
        <f t="shared" si="192"/>
        <v>431818</v>
      </c>
      <c r="N428" s="1129">
        <f t="shared" si="200"/>
        <v>11</v>
      </c>
      <c r="O428" s="165">
        <f t="shared" si="193"/>
        <v>17049998</v>
      </c>
      <c r="P428" s="165">
        <f t="shared" si="201"/>
        <v>440000</v>
      </c>
      <c r="Q428" s="167"/>
      <c r="S428" s="10">
        <f t="shared" si="194"/>
        <v>1331818</v>
      </c>
      <c r="T428" s="10">
        <f t="shared" si="195"/>
        <v>1931818</v>
      </c>
      <c r="U428" s="10">
        <f t="shared" si="196"/>
        <v>2231818</v>
      </c>
      <c r="V428" s="10">
        <f t="shared" si="197"/>
        <v>431818</v>
      </c>
      <c r="W428" s="112">
        <v>43609</v>
      </c>
      <c r="X428" s="111">
        <v>17049998</v>
      </c>
      <c r="Y428" s="110"/>
      <c r="Z428" s="111"/>
      <c r="AA428" s="1114"/>
      <c r="AB428" s="113"/>
      <c r="AC428" s="113"/>
      <c r="AD428" s="114"/>
      <c r="AE428" s="115">
        <f t="shared" si="202"/>
        <v>17049998</v>
      </c>
      <c r="AF428" s="116">
        <f t="shared" si="198"/>
        <v>0</v>
      </c>
    </row>
    <row r="429" spans="1:33" ht="23.25" x14ac:dyDescent="0.35">
      <c r="A429" s="168">
        <f t="shared" si="199"/>
        <v>8</v>
      </c>
      <c r="B429" s="154">
        <v>43606</v>
      </c>
      <c r="C429" s="173">
        <v>653</v>
      </c>
      <c r="D429" s="239" t="s">
        <v>55</v>
      </c>
      <c r="E429" s="157" t="s">
        <v>43</v>
      </c>
      <c r="F429" s="170">
        <v>8</v>
      </c>
      <c r="G429" s="159">
        <f t="shared" si="189"/>
        <v>10654544</v>
      </c>
      <c r="H429" s="160"/>
      <c r="I429" s="161">
        <f t="shared" si="190"/>
        <v>0</v>
      </c>
      <c r="J429" s="162"/>
      <c r="K429" s="161">
        <f t="shared" si="191"/>
        <v>0</v>
      </c>
      <c r="L429" s="163">
        <v>2</v>
      </c>
      <c r="M429" s="161">
        <f t="shared" si="192"/>
        <v>863636</v>
      </c>
      <c r="N429" s="1129">
        <f t="shared" si="200"/>
        <v>10</v>
      </c>
      <c r="O429" s="165">
        <f t="shared" si="193"/>
        <v>11518180</v>
      </c>
      <c r="P429" s="165">
        <f t="shared" si="201"/>
        <v>400000</v>
      </c>
      <c r="Q429" s="167"/>
      <c r="S429" s="10">
        <f t="shared" si="194"/>
        <v>1331818</v>
      </c>
      <c r="T429" s="10">
        <f t="shared" si="195"/>
        <v>1931818</v>
      </c>
      <c r="U429" s="10">
        <f t="shared" si="196"/>
        <v>2231818</v>
      </c>
      <c r="V429" s="10">
        <f t="shared" si="197"/>
        <v>431818</v>
      </c>
      <c r="W429" s="112">
        <v>43616</v>
      </c>
      <c r="X429" s="111">
        <v>11520000</v>
      </c>
      <c r="Y429" s="110"/>
      <c r="Z429" s="111"/>
      <c r="AA429" s="1114"/>
      <c r="AB429" s="113"/>
      <c r="AC429" s="113"/>
      <c r="AD429" s="114"/>
      <c r="AE429" s="115">
        <f t="shared" si="202"/>
        <v>11520000</v>
      </c>
      <c r="AF429" s="116">
        <f t="shared" si="198"/>
        <v>-1820</v>
      </c>
    </row>
    <row r="430" spans="1:33" ht="23.25" x14ac:dyDescent="0.35">
      <c r="A430" s="168">
        <f t="shared" si="199"/>
        <v>9</v>
      </c>
      <c r="B430" s="154">
        <v>43606</v>
      </c>
      <c r="C430" s="173">
        <v>654</v>
      </c>
      <c r="D430" s="239" t="s">
        <v>240</v>
      </c>
      <c r="E430" s="157" t="s">
        <v>57</v>
      </c>
      <c r="F430" s="170">
        <v>7</v>
      </c>
      <c r="G430" s="159">
        <f t="shared" si="189"/>
        <v>9322726</v>
      </c>
      <c r="H430" s="160">
        <v>1</v>
      </c>
      <c r="I430" s="161">
        <f t="shared" si="190"/>
        <v>1931818</v>
      </c>
      <c r="J430" s="162"/>
      <c r="K430" s="161">
        <f t="shared" si="191"/>
        <v>0</v>
      </c>
      <c r="L430" s="163">
        <v>2</v>
      </c>
      <c r="M430" s="161">
        <f t="shared" si="192"/>
        <v>863636</v>
      </c>
      <c r="N430" s="1129">
        <f t="shared" si="200"/>
        <v>10</v>
      </c>
      <c r="O430" s="165">
        <f t="shared" si="193"/>
        <v>12118180</v>
      </c>
      <c r="P430" s="165">
        <f t="shared" si="201"/>
        <v>400000</v>
      </c>
      <c r="Q430" s="167"/>
      <c r="S430" s="10">
        <f t="shared" si="194"/>
        <v>1331818</v>
      </c>
      <c r="T430" s="10">
        <f t="shared" si="195"/>
        <v>1931818</v>
      </c>
      <c r="U430" s="10">
        <f t="shared" si="196"/>
        <v>2231818</v>
      </c>
      <c r="V430" s="10">
        <f t="shared" si="197"/>
        <v>431818</v>
      </c>
      <c r="W430" s="112">
        <v>43609</v>
      </c>
      <c r="X430" s="111">
        <v>12118180</v>
      </c>
      <c r="Y430" s="110"/>
      <c r="Z430" s="111"/>
      <c r="AA430" s="1114"/>
      <c r="AB430" s="113"/>
      <c r="AC430" s="113"/>
      <c r="AD430" s="114"/>
      <c r="AE430" s="115">
        <f t="shared" si="202"/>
        <v>12118180</v>
      </c>
      <c r="AF430" s="116">
        <f t="shared" si="198"/>
        <v>0</v>
      </c>
    </row>
    <row r="431" spans="1:33" ht="23.25" x14ac:dyDescent="0.35">
      <c r="A431" s="168">
        <f t="shared" si="199"/>
        <v>10</v>
      </c>
      <c r="B431" s="154">
        <v>43606</v>
      </c>
      <c r="C431" s="173">
        <v>655</v>
      </c>
      <c r="D431" s="239" t="s">
        <v>95</v>
      </c>
      <c r="E431" s="157" t="s">
        <v>57</v>
      </c>
      <c r="F431" s="170">
        <v>7</v>
      </c>
      <c r="G431" s="159">
        <f t="shared" si="189"/>
        <v>9322726</v>
      </c>
      <c r="H431" s="160">
        <v>1</v>
      </c>
      <c r="I431" s="161">
        <f t="shared" si="190"/>
        <v>1931818</v>
      </c>
      <c r="J431" s="162"/>
      <c r="K431" s="161">
        <f t="shared" si="191"/>
        <v>0</v>
      </c>
      <c r="L431" s="163"/>
      <c r="M431" s="161">
        <f t="shared" si="192"/>
        <v>0</v>
      </c>
      <c r="N431" s="1129">
        <f t="shared" si="200"/>
        <v>8</v>
      </c>
      <c r="O431" s="165">
        <f t="shared" si="193"/>
        <v>11254544</v>
      </c>
      <c r="P431" s="165">
        <f t="shared" si="201"/>
        <v>320000</v>
      </c>
      <c r="Q431" s="167"/>
      <c r="S431" s="10">
        <f t="shared" si="194"/>
        <v>1331818</v>
      </c>
      <c r="T431" s="10">
        <f t="shared" si="195"/>
        <v>1931818</v>
      </c>
      <c r="U431" s="10">
        <f t="shared" si="196"/>
        <v>2231818</v>
      </c>
      <c r="V431" s="10">
        <f t="shared" si="197"/>
        <v>431818</v>
      </c>
      <c r="W431" s="112">
        <v>43612</v>
      </c>
      <c r="X431" s="111">
        <v>11254544</v>
      </c>
      <c r="Y431" s="110"/>
      <c r="Z431" s="111"/>
      <c r="AA431" s="1114"/>
      <c r="AB431" s="113"/>
      <c r="AC431" s="113"/>
      <c r="AD431" s="114"/>
      <c r="AE431" s="115">
        <f t="shared" si="202"/>
        <v>11254544</v>
      </c>
      <c r="AF431" s="116">
        <f t="shared" si="198"/>
        <v>0</v>
      </c>
    </row>
    <row r="432" spans="1:33" ht="23.25" x14ac:dyDescent="0.35">
      <c r="A432" s="168">
        <f t="shared" si="199"/>
        <v>11</v>
      </c>
      <c r="B432" s="154">
        <v>43606</v>
      </c>
      <c r="C432" s="173">
        <v>656</v>
      </c>
      <c r="D432" s="239" t="s">
        <v>71</v>
      </c>
      <c r="E432" s="157" t="s">
        <v>57</v>
      </c>
      <c r="F432" s="170">
        <v>6</v>
      </c>
      <c r="G432" s="159">
        <f t="shared" si="189"/>
        <v>7990908</v>
      </c>
      <c r="H432" s="160">
        <v>1</v>
      </c>
      <c r="I432" s="161">
        <f t="shared" si="190"/>
        <v>1931818</v>
      </c>
      <c r="J432" s="162"/>
      <c r="K432" s="161">
        <f t="shared" si="191"/>
        <v>0</v>
      </c>
      <c r="L432" s="163">
        <v>2</v>
      </c>
      <c r="M432" s="161">
        <f t="shared" si="192"/>
        <v>863636</v>
      </c>
      <c r="N432" s="1129">
        <f t="shared" si="200"/>
        <v>9</v>
      </c>
      <c r="O432" s="165">
        <f t="shared" si="193"/>
        <v>10786362</v>
      </c>
      <c r="P432" s="165">
        <f t="shared" si="201"/>
        <v>360000</v>
      </c>
      <c r="Q432" s="167"/>
      <c r="S432" s="10">
        <f t="shared" si="194"/>
        <v>1331818</v>
      </c>
      <c r="T432" s="10">
        <f t="shared" si="195"/>
        <v>1931818</v>
      </c>
      <c r="U432" s="10">
        <f t="shared" si="196"/>
        <v>2231818</v>
      </c>
      <c r="V432" s="10">
        <f t="shared" si="197"/>
        <v>431818</v>
      </c>
      <c r="W432" s="112">
        <v>43608</v>
      </c>
      <c r="X432" s="111">
        <v>3000000</v>
      </c>
      <c r="Y432" s="112">
        <v>43630</v>
      </c>
      <c r="Z432" s="111">
        <v>7786362</v>
      </c>
      <c r="AA432" s="1114"/>
      <c r="AB432" s="113"/>
      <c r="AC432" s="113"/>
      <c r="AD432" s="114"/>
      <c r="AE432" s="115">
        <f t="shared" si="202"/>
        <v>10786362</v>
      </c>
      <c r="AF432" s="116">
        <f t="shared" si="198"/>
        <v>0</v>
      </c>
    </row>
    <row r="433" spans="1:33" ht="23.25" x14ac:dyDescent="0.35">
      <c r="A433" s="168">
        <f t="shared" si="199"/>
        <v>12</v>
      </c>
      <c r="B433" s="154">
        <v>43606</v>
      </c>
      <c r="C433" s="173">
        <v>657</v>
      </c>
      <c r="D433" s="239" t="s">
        <v>104</v>
      </c>
      <c r="E433" s="157" t="s">
        <v>57</v>
      </c>
      <c r="F433" s="170">
        <v>6</v>
      </c>
      <c r="G433" s="159">
        <f t="shared" si="189"/>
        <v>7990908</v>
      </c>
      <c r="H433" s="160"/>
      <c r="I433" s="161">
        <f t="shared" si="190"/>
        <v>0</v>
      </c>
      <c r="J433" s="162">
        <v>2</v>
      </c>
      <c r="K433" s="161">
        <f t="shared" si="191"/>
        <v>4463636</v>
      </c>
      <c r="L433" s="163">
        <v>1</v>
      </c>
      <c r="M433" s="161">
        <f t="shared" si="192"/>
        <v>431818</v>
      </c>
      <c r="N433" s="1129">
        <f t="shared" si="200"/>
        <v>9</v>
      </c>
      <c r="O433" s="165">
        <f t="shared" si="193"/>
        <v>12886362</v>
      </c>
      <c r="P433" s="165">
        <f t="shared" si="201"/>
        <v>360000</v>
      </c>
      <c r="Q433" s="167"/>
      <c r="S433" s="10">
        <f t="shared" si="194"/>
        <v>1331818</v>
      </c>
      <c r="T433" s="10">
        <f t="shared" si="195"/>
        <v>1931818</v>
      </c>
      <c r="U433" s="10">
        <f t="shared" si="196"/>
        <v>2231818</v>
      </c>
      <c r="V433" s="10">
        <f t="shared" si="197"/>
        <v>431818</v>
      </c>
      <c r="W433" s="112">
        <v>43609</v>
      </c>
      <c r="X433" s="111">
        <v>9000000</v>
      </c>
      <c r="Y433" s="112">
        <v>43662</v>
      </c>
      <c r="Z433" s="111">
        <v>3886362</v>
      </c>
      <c r="AA433" s="1114"/>
      <c r="AB433" s="113"/>
      <c r="AC433" s="113"/>
      <c r="AD433" s="114"/>
      <c r="AE433" s="115">
        <f t="shared" si="202"/>
        <v>12886362</v>
      </c>
      <c r="AF433" s="116">
        <f t="shared" si="198"/>
        <v>0</v>
      </c>
      <c r="AG433" s="442"/>
    </row>
    <row r="434" spans="1:33" ht="23.25" x14ac:dyDescent="0.35">
      <c r="A434" s="168">
        <f t="shared" si="199"/>
        <v>13</v>
      </c>
      <c r="B434" s="154">
        <v>43606</v>
      </c>
      <c r="C434" s="173">
        <v>658</v>
      </c>
      <c r="D434" s="239" t="s">
        <v>75</v>
      </c>
      <c r="E434" s="157" t="s">
        <v>57</v>
      </c>
      <c r="F434" s="170">
        <v>7</v>
      </c>
      <c r="G434" s="159">
        <f t="shared" si="189"/>
        <v>9322726</v>
      </c>
      <c r="H434" s="160"/>
      <c r="I434" s="161">
        <f t="shared" si="190"/>
        <v>0</v>
      </c>
      <c r="J434" s="162"/>
      <c r="K434" s="161">
        <f t="shared" si="191"/>
        <v>0</v>
      </c>
      <c r="L434" s="163">
        <v>1</v>
      </c>
      <c r="M434" s="161">
        <f t="shared" si="192"/>
        <v>431818</v>
      </c>
      <c r="N434" s="1129">
        <f t="shared" si="200"/>
        <v>8</v>
      </c>
      <c r="O434" s="165">
        <f t="shared" si="193"/>
        <v>9754544</v>
      </c>
      <c r="P434" s="165">
        <f t="shared" si="201"/>
        <v>320000</v>
      </c>
      <c r="Q434" s="167"/>
      <c r="S434" s="10">
        <f t="shared" si="194"/>
        <v>1331818</v>
      </c>
      <c r="T434" s="10">
        <f t="shared" si="195"/>
        <v>1931818</v>
      </c>
      <c r="U434" s="10">
        <f t="shared" si="196"/>
        <v>2231818</v>
      </c>
      <c r="V434" s="10">
        <f t="shared" si="197"/>
        <v>431818</v>
      </c>
      <c r="W434" s="112">
        <v>43651</v>
      </c>
      <c r="X434" s="111">
        <v>5000000</v>
      </c>
      <c r="Y434" s="112">
        <v>43668</v>
      </c>
      <c r="Z434" s="111">
        <v>4754544</v>
      </c>
      <c r="AA434" s="1114"/>
      <c r="AB434" s="113"/>
      <c r="AC434" s="113"/>
      <c r="AD434" s="114"/>
      <c r="AE434" s="115">
        <f t="shared" si="202"/>
        <v>9754544</v>
      </c>
      <c r="AF434" s="116">
        <f t="shared" si="198"/>
        <v>0</v>
      </c>
      <c r="AG434" s="442"/>
    </row>
    <row r="435" spans="1:33" ht="23.25" x14ac:dyDescent="0.35">
      <c r="A435" s="168">
        <f t="shared" si="199"/>
        <v>14</v>
      </c>
      <c r="B435" s="154">
        <v>43606</v>
      </c>
      <c r="C435" s="173">
        <v>659</v>
      </c>
      <c r="D435" s="239" t="s">
        <v>58</v>
      </c>
      <c r="E435" s="157" t="s">
        <v>57</v>
      </c>
      <c r="F435" s="170">
        <v>2</v>
      </c>
      <c r="G435" s="159">
        <f t="shared" si="189"/>
        <v>2663636</v>
      </c>
      <c r="H435" s="160"/>
      <c r="I435" s="161">
        <f t="shared" si="190"/>
        <v>0</v>
      </c>
      <c r="J435" s="162">
        <v>3</v>
      </c>
      <c r="K435" s="161">
        <f t="shared" si="191"/>
        <v>6695454</v>
      </c>
      <c r="L435" s="163"/>
      <c r="M435" s="161">
        <f t="shared" si="192"/>
        <v>0</v>
      </c>
      <c r="N435" s="1129">
        <f t="shared" si="200"/>
        <v>5</v>
      </c>
      <c r="O435" s="165">
        <f t="shared" si="193"/>
        <v>9359090</v>
      </c>
      <c r="P435" s="165">
        <f t="shared" si="201"/>
        <v>200000</v>
      </c>
      <c r="Q435" s="167"/>
      <c r="S435" s="10">
        <f t="shared" si="194"/>
        <v>1331818</v>
      </c>
      <c r="T435" s="10">
        <f t="shared" si="195"/>
        <v>1931818</v>
      </c>
      <c r="U435" s="10">
        <f t="shared" si="196"/>
        <v>2231818</v>
      </c>
      <c r="V435" s="10">
        <f t="shared" si="197"/>
        <v>431818</v>
      </c>
      <c r="W435" s="112">
        <v>43608</v>
      </c>
      <c r="X435" s="111">
        <v>9359090</v>
      </c>
      <c r="Y435" s="110"/>
      <c r="Z435" s="111"/>
      <c r="AA435" s="1114"/>
      <c r="AB435" s="113"/>
      <c r="AC435" s="113"/>
      <c r="AD435" s="114"/>
      <c r="AE435" s="115">
        <f t="shared" si="202"/>
        <v>9359090</v>
      </c>
      <c r="AF435" s="116">
        <f t="shared" si="198"/>
        <v>0</v>
      </c>
    </row>
    <row r="436" spans="1:33" ht="23.25" x14ac:dyDescent="0.35">
      <c r="A436" s="168">
        <f t="shared" si="199"/>
        <v>15</v>
      </c>
      <c r="B436" s="154">
        <v>43606</v>
      </c>
      <c r="C436" s="173">
        <v>660</v>
      </c>
      <c r="D436" s="239" t="s">
        <v>59</v>
      </c>
      <c r="E436" s="157" t="s">
        <v>57</v>
      </c>
      <c r="F436" s="170">
        <v>3</v>
      </c>
      <c r="G436" s="159">
        <f t="shared" si="189"/>
        <v>3995454</v>
      </c>
      <c r="H436" s="160"/>
      <c r="I436" s="161">
        <f t="shared" si="190"/>
        <v>0</v>
      </c>
      <c r="J436" s="162">
        <v>2</v>
      </c>
      <c r="K436" s="161">
        <f t="shared" si="191"/>
        <v>4463636</v>
      </c>
      <c r="L436" s="163"/>
      <c r="M436" s="161">
        <f t="shared" si="192"/>
        <v>0</v>
      </c>
      <c r="N436" s="1129">
        <f t="shared" si="200"/>
        <v>5</v>
      </c>
      <c r="O436" s="165">
        <f t="shared" si="193"/>
        <v>8459090</v>
      </c>
      <c r="P436" s="165">
        <f t="shared" si="201"/>
        <v>200000</v>
      </c>
      <c r="Q436" s="167"/>
      <c r="S436" s="10">
        <f t="shared" si="194"/>
        <v>1331818</v>
      </c>
      <c r="T436" s="10">
        <f t="shared" si="195"/>
        <v>1931818</v>
      </c>
      <c r="U436" s="10">
        <f t="shared" si="196"/>
        <v>2231818</v>
      </c>
      <c r="V436" s="10">
        <f t="shared" si="197"/>
        <v>431818</v>
      </c>
      <c r="W436" s="112">
        <v>43608</v>
      </c>
      <c r="X436" s="111">
        <v>8459090</v>
      </c>
      <c r="Y436" s="110"/>
      <c r="Z436" s="111"/>
      <c r="AA436" s="1114"/>
      <c r="AB436" s="113"/>
      <c r="AC436" s="113"/>
      <c r="AD436" s="114"/>
      <c r="AE436" s="115">
        <f t="shared" si="202"/>
        <v>8459090</v>
      </c>
      <c r="AF436" s="116">
        <f t="shared" si="198"/>
        <v>0</v>
      </c>
    </row>
    <row r="437" spans="1:33" ht="23.25" x14ac:dyDescent="0.35">
      <c r="A437" s="168">
        <f t="shared" si="199"/>
        <v>16</v>
      </c>
      <c r="B437" s="154">
        <v>43606</v>
      </c>
      <c r="C437" s="173">
        <v>661</v>
      </c>
      <c r="D437" s="239" t="s">
        <v>87</v>
      </c>
      <c r="E437" s="157" t="s">
        <v>88</v>
      </c>
      <c r="F437" s="170">
        <v>10</v>
      </c>
      <c r="G437" s="159">
        <f t="shared" si="189"/>
        <v>13318180</v>
      </c>
      <c r="H437" s="160"/>
      <c r="I437" s="161">
        <f t="shared" si="190"/>
        <v>0</v>
      </c>
      <c r="J437" s="162"/>
      <c r="K437" s="161">
        <f t="shared" si="191"/>
        <v>0</v>
      </c>
      <c r="L437" s="163"/>
      <c r="M437" s="161">
        <f t="shared" si="192"/>
        <v>0</v>
      </c>
      <c r="N437" s="1129">
        <f t="shared" si="200"/>
        <v>10</v>
      </c>
      <c r="O437" s="165">
        <f t="shared" si="193"/>
        <v>13318180</v>
      </c>
      <c r="P437" s="165">
        <f t="shared" si="201"/>
        <v>400000</v>
      </c>
      <c r="Q437" s="167"/>
      <c r="S437" s="10">
        <f t="shared" si="194"/>
        <v>1331818</v>
      </c>
      <c r="T437" s="10">
        <f t="shared" si="195"/>
        <v>1931818</v>
      </c>
      <c r="U437" s="10">
        <f t="shared" si="196"/>
        <v>2231818</v>
      </c>
      <c r="V437" s="10">
        <f t="shared" si="197"/>
        <v>431818</v>
      </c>
      <c r="W437" s="112">
        <v>43608</v>
      </c>
      <c r="X437" s="111">
        <v>13318180</v>
      </c>
      <c r="Y437" s="110"/>
      <c r="Z437" s="111"/>
      <c r="AA437" s="1114"/>
      <c r="AB437" s="113"/>
      <c r="AC437" s="113"/>
      <c r="AD437" s="114"/>
      <c r="AE437" s="115">
        <f t="shared" si="202"/>
        <v>13318180</v>
      </c>
      <c r="AF437" s="116">
        <f t="shared" si="198"/>
        <v>0</v>
      </c>
    </row>
    <row r="438" spans="1:33" ht="24" thickBot="1" x14ac:dyDescent="0.4">
      <c r="A438" s="168"/>
      <c r="B438" s="188"/>
      <c r="C438" s="173"/>
      <c r="D438" s="174"/>
      <c r="E438" s="157"/>
      <c r="F438" s="170"/>
      <c r="G438" s="159">
        <f t="shared" si="189"/>
        <v>0</v>
      </c>
      <c r="H438" s="170"/>
      <c r="I438" s="161">
        <f t="shared" si="190"/>
        <v>0</v>
      </c>
      <c r="J438" s="170"/>
      <c r="K438" s="161">
        <f t="shared" si="191"/>
        <v>0</v>
      </c>
      <c r="L438" s="170"/>
      <c r="M438" s="161">
        <f t="shared" si="192"/>
        <v>0</v>
      </c>
      <c r="N438" s="1129">
        <f t="shared" si="200"/>
        <v>0</v>
      </c>
      <c r="O438" s="165">
        <f t="shared" si="193"/>
        <v>0</v>
      </c>
      <c r="P438" s="165">
        <f t="shared" si="201"/>
        <v>0</v>
      </c>
      <c r="Q438" s="167"/>
      <c r="S438" s="10">
        <f t="shared" si="194"/>
        <v>1331818</v>
      </c>
      <c r="T438" s="10">
        <f t="shared" si="195"/>
        <v>1931818</v>
      </c>
      <c r="U438" s="10">
        <f t="shared" si="196"/>
        <v>2231818</v>
      </c>
      <c r="V438" s="10">
        <f t="shared" si="197"/>
        <v>431818</v>
      </c>
      <c r="W438" s="112"/>
      <c r="X438" s="111"/>
      <c r="Y438" s="112"/>
      <c r="Z438" s="111"/>
      <c r="AA438" s="1114"/>
      <c r="AB438" s="113"/>
      <c r="AC438" s="113"/>
      <c r="AD438" s="114"/>
      <c r="AE438" s="115">
        <f t="shared" si="202"/>
        <v>0</v>
      </c>
      <c r="AF438" s="116">
        <f t="shared" si="198"/>
        <v>0</v>
      </c>
    </row>
    <row r="439" spans="1:33" ht="24" thickBot="1" x14ac:dyDescent="0.4">
      <c r="A439" s="2787" t="s">
        <v>60</v>
      </c>
      <c r="B439" s="2788"/>
      <c r="C439" s="2788"/>
      <c r="D439" s="2788"/>
      <c r="E439" s="2788"/>
      <c r="F439" s="175">
        <f t="shared" ref="F439:P439" si="203">SUM(F422:F438)</f>
        <v>93</v>
      </c>
      <c r="G439" s="175">
        <f t="shared" si="203"/>
        <v>123859074</v>
      </c>
      <c r="H439" s="175">
        <f t="shared" si="203"/>
        <v>9</v>
      </c>
      <c r="I439" s="175">
        <f t="shared" si="203"/>
        <v>17386362</v>
      </c>
      <c r="J439" s="175">
        <f t="shared" si="203"/>
        <v>29</v>
      </c>
      <c r="K439" s="175">
        <f t="shared" si="203"/>
        <v>64722722</v>
      </c>
      <c r="L439" s="175">
        <f t="shared" si="203"/>
        <v>14</v>
      </c>
      <c r="M439" s="175">
        <f t="shared" si="203"/>
        <v>6045452</v>
      </c>
      <c r="N439" s="175">
        <f t="shared" si="203"/>
        <v>145</v>
      </c>
      <c r="O439" s="175">
        <f t="shared" si="203"/>
        <v>212013610</v>
      </c>
      <c r="P439" s="175">
        <f t="shared" si="203"/>
        <v>5800000</v>
      </c>
      <c r="Q439" s="176"/>
      <c r="W439" s="728"/>
      <c r="X439" s="728"/>
      <c r="Y439" s="444"/>
      <c r="Z439" s="444"/>
      <c r="AA439" s="1123"/>
      <c r="AB439" s="444"/>
      <c r="AC439" s="444"/>
      <c r="AD439" s="444"/>
      <c r="AE439" s="1218">
        <f>SUM(AE422:AE438)</f>
        <v>212015430</v>
      </c>
      <c r="AF439" s="116">
        <f t="shared" si="198"/>
        <v>-1820</v>
      </c>
    </row>
    <row r="440" spans="1:33" x14ac:dyDescent="0.2">
      <c r="A440" s="12" t="s">
        <v>61</v>
      </c>
      <c r="F440" s="20"/>
      <c r="P440" s="177"/>
    </row>
    <row r="441" spans="1:33" ht="15.75" x14ac:dyDescent="0.25">
      <c r="C441" s="253"/>
      <c r="D441" s="279"/>
      <c r="F441" s="178"/>
      <c r="G441" s="179"/>
      <c r="H441" s="178"/>
      <c r="I441" s="180"/>
      <c r="J441" s="178"/>
      <c r="K441" s="179"/>
      <c r="L441" s="178"/>
      <c r="N441" s="20"/>
      <c r="O441" s="2861" t="s">
        <v>62</v>
      </c>
      <c r="P441" s="2861"/>
      <c r="Q441" s="2861"/>
    </row>
    <row r="442" spans="1:33" ht="15.75" x14ac:dyDescent="0.25">
      <c r="F442" s="1135"/>
      <c r="H442" s="1135"/>
      <c r="J442" s="1135"/>
      <c r="L442" s="1135"/>
      <c r="N442" s="1135"/>
      <c r="O442" s="1135"/>
      <c r="P442" s="1135"/>
      <c r="Q442" s="1135"/>
    </row>
    <row r="443" spans="1:33" ht="15.75" x14ac:dyDescent="0.25">
      <c r="F443" s="182"/>
      <c r="H443" s="182"/>
      <c r="J443" s="182"/>
      <c r="L443" s="182"/>
      <c r="N443" s="12"/>
      <c r="O443" s="145"/>
      <c r="P443" s="145"/>
      <c r="Q443" s="145"/>
    </row>
    <row r="444" spans="1:33" ht="15.75" x14ac:dyDescent="0.25">
      <c r="N444" s="12"/>
      <c r="O444" s="145"/>
      <c r="P444" s="145"/>
      <c r="Q444" s="145"/>
    </row>
    <row r="445" spans="1:33" ht="15.75" x14ac:dyDescent="0.25">
      <c r="N445" s="12"/>
      <c r="O445" s="2862" t="s">
        <v>63</v>
      </c>
      <c r="P445" s="2862"/>
      <c r="Q445" s="2862"/>
    </row>
    <row r="446" spans="1:33" ht="15.75" x14ac:dyDescent="0.25">
      <c r="N446" s="12"/>
      <c r="O446" s="2861" t="s">
        <v>64</v>
      </c>
      <c r="P446" s="2861"/>
      <c r="Q446" s="2861"/>
    </row>
    <row r="449" spans="1:32" ht="26.25" x14ac:dyDescent="0.3">
      <c r="A449" s="13" t="s">
        <v>0</v>
      </c>
      <c r="B449" s="13" t="s">
        <v>235</v>
      </c>
      <c r="C449" s="144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4"/>
      <c r="O449" s="183" t="s">
        <v>66</v>
      </c>
      <c r="P449" s="2839" t="s">
        <v>2</v>
      </c>
      <c r="Q449" s="2839"/>
    </row>
    <row r="450" spans="1:32" ht="21" x14ac:dyDescent="0.3">
      <c r="A450" s="13" t="s">
        <v>3</v>
      </c>
      <c r="B450" s="13" t="s">
        <v>4</v>
      </c>
      <c r="C450" s="144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4"/>
      <c r="O450" s="184"/>
      <c r="P450" s="145"/>
      <c r="Q450" s="145"/>
    </row>
    <row r="451" spans="1:32" ht="18.75" x14ac:dyDescent="0.3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4"/>
      <c r="O451" s="14"/>
      <c r="P451" s="145"/>
      <c r="Q451" s="145"/>
    </row>
    <row r="452" spans="1:32" ht="18.75" x14ac:dyDescent="0.3">
      <c r="A452" s="13" t="s">
        <v>5</v>
      </c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4"/>
      <c r="O452" s="14"/>
      <c r="P452" s="145"/>
      <c r="Q452" s="145"/>
    </row>
    <row r="453" spans="1:32" ht="18.75" x14ac:dyDescent="0.3">
      <c r="A453" s="13" t="s">
        <v>6</v>
      </c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4"/>
      <c r="O453" s="14"/>
      <c r="P453" s="145"/>
      <c r="Q453" s="145"/>
    </row>
    <row r="454" spans="1:32" ht="18.75" x14ac:dyDescent="0.3">
      <c r="A454" s="13" t="s">
        <v>7</v>
      </c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4"/>
      <c r="O454" s="14"/>
      <c r="P454" s="145"/>
      <c r="Q454" s="145"/>
    </row>
    <row r="455" spans="1:32" ht="24" thickBot="1" x14ac:dyDescent="0.35">
      <c r="A455" s="13" t="s">
        <v>8</v>
      </c>
      <c r="B455" s="13"/>
      <c r="C455" s="13"/>
      <c r="D455" s="13"/>
      <c r="E455" s="13"/>
      <c r="F455" s="13"/>
      <c r="G455" s="147"/>
      <c r="H455" s="147"/>
      <c r="I455" s="13"/>
      <c r="J455" s="13"/>
      <c r="K455" s="13"/>
      <c r="L455" s="13"/>
      <c r="M455" s="13"/>
      <c r="N455" s="148"/>
      <c r="O455" s="148"/>
      <c r="P455" s="2800" t="s">
        <v>86</v>
      </c>
      <c r="Q455" s="2800"/>
      <c r="W455" s="2856" t="s">
        <v>107</v>
      </c>
      <c r="X455" s="2856"/>
      <c r="Y455" s="2856"/>
      <c r="Z455" s="2856"/>
      <c r="AA455" s="2856"/>
      <c r="AB455" s="2856"/>
      <c r="AC455" s="2856"/>
      <c r="AD455" s="2856"/>
      <c r="AE455" s="2856"/>
      <c r="AF455" s="2856"/>
    </row>
    <row r="456" spans="1:32" ht="16.5" thickBot="1" x14ac:dyDescent="0.3">
      <c r="A456" s="2841" t="s">
        <v>10</v>
      </c>
      <c r="B456" s="2844" t="s">
        <v>11</v>
      </c>
      <c r="C456" s="428" t="s">
        <v>10</v>
      </c>
      <c r="D456" s="2844" t="s">
        <v>13</v>
      </c>
      <c r="E456" s="2844" t="s">
        <v>14</v>
      </c>
      <c r="F456" s="2847" t="s">
        <v>15</v>
      </c>
      <c r="G456" s="2848"/>
      <c r="H456" s="2848"/>
      <c r="I456" s="2848"/>
      <c r="J456" s="2848"/>
      <c r="K456" s="2848"/>
      <c r="L456" s="2848"/>
      <c r="M456" s="2849"/>
      <c r="N456" s="2850" t="s">
        <v>16</v>
      </c>
      <c r="O456" s="2850" t="s">
        <v>17</v>
      </c>
      <c r="P456" s="2850" t="s">
        <v>18</v>
      </c>
      <c r="Q456" s="151" t="s">
        <v>19</v>
      </c>
      <c r="W456" s="2856" t="s">
        <v>108</v>
      </c>
      <c r="X456" s="2856" t="s">
        <v>109</v>
      </c>
      <c r="Y456" s="2856" t="s">
        <v>108</v>
      </c>
      <c r="Z456" s="2856" t="s">
        <v>110</v>
      </c>
      <c r="AA456" s="2940" t="s">
        <v>108</v>
      </c>
      <c r="AB456" s="2853" t="s">
        <v>111</v>
      </c>
      <c r="AC456" s="2856" t="s">
        <v>108</v>
      </c>
      <c r="AD456" s="2853" t="s">
        <v>112</v>
      </c>
      <c r="AE456" s="2854" t="s">
        <v>113</v>
      </c>
      <c r="AF456" s="2855" t="s">
        <v>114</v>
      </c>
    </row>
    <row r="457" spans="1:32" ht="16.5" thickBot="1" x14ac:dyDescent="0.3">
      <c r="A457" s="2842"/>
      <c r="B457" s="2845"/>
      <c r="C457" s="429" t="s">
        <v>208</v>
      </c>
      <c r="D457" s="2845"/>
      <c r="E457" s="2845"/>
      <c r="F457" s="2858" t="s">
        <v>20</v>
      </c>
      <c r="G457" s="2858"/>
      <c r="H457" s="2858" t="s">
        <v>21</v>
      </c>
      <c r="I457" s="2858"/>
      <c r="J457" s="2858" t="s">
        <v>22</v>
      </c>
      <c r="K457" s="2858"/>
      <c r="L457" s="2858" t="s">
        <v>23</v>
      </c>
      <c r="M457" s="2858"/>
      <c r="N457" s="2851"/>
      <c r="O457" s="2851"/>
      <c r="P457" s="2851"/>
      <c r="Q457" s="2859" t="s">
        <v>24</v>
      </c>
      <c r="W457" s="2856"/>
      <c r="X457" s="2856"/>
      <c r="Y457" s="2856"/>
      <c r="Z457" s="2856"/>
      <c r="AA457" s="2940"/>
      <c r="AB457" s="2853"/>
      <c r="AC457" s="2856"/>
      <c r="AD457" s="2853"/>
      <c r="AE457" s="2854"/>
      <c r="AF457" s="2855"/>
    </row>
    <row r="458" spans="1:32" ht="16.5" thickBot="1" x14ac:dyDescent="0.3">
      <c r="A458" s="2843"/>
      <c r="B458" s="2846"/>
      <c r="C458" s="430" t="s">
        <v>209</v>
      </c>
      <c r="D458" s="2846"/>
      <c r="E458" s="2846"/>
      <c r="F458" s="1136" t="s">
        <v>25</v>
      </c>
      <c r="G458" s="1136" t="s">
        <v>26</v>
      </c>
      <c r="H458" s="1136" t="s">
        <v>25</v>
      </c>
      <c r="I458" s="1136" t="s">
        <v>26</v>
      </c>
      <c r="J458" s="1136" t="s">
        <v>25</v>
      </c>
      <c r="K458" s="1136" t="s">
        <v>26</v>
      </c>
      <c r="L458" s="1136" t="s">
        <v>25</v>
      </c>
      <c r="M458" s="1136" t="s">
        <v>26</v>
      </c>
      <c r="N458" s="2852"/>
      <c r="O458" s="2852"/>
      <c r="P458" s="2852"/>
      <c r="Q458" s="2860"/>
    </row>
    <row r="459" spans="1:32" ht="23.25" x14ac:dyDescent="0.35">
      <c r="A459" s="168">
        <v>1</v>
      </c>
      <c r="B459" s="154">
        <v>43607</v>
      </c>
      <c r="C459" s="173">
        <v>662</v>
      </c>
      <c r="D459" s="239" t="s">
        <v>67</v>
      </c>
      <c r="E459" s="157" t="s">
        <v>43</v>
      </c>
      <c r="F459" s="170">
        <v>10</v>
      </c>
      <c r="G459" s="159">
        <f t="shared" ref="G459:G475" si="204">F459*S459</f>
        <v>13318180</v>
      </c>
      <c r="H459" s="160"/>
      <c r="I459" s="161">
        <f t="shared" ref="I459:I475" si="205">H459*T459</f>
        <v>0</v>
      </c>
      <c r="J459" s="162"/>
      <c r="K459" s="161">
        <f t="shared" ref="K459:K475" si="206">J459*U459</f>
        <v>0</v>
      </c>
      <c r="L459" s="163"/>
      <c r="M459" s="161">
        <f t="shared" ref="M459:M475" si="207">L459*V459</f>
        <v>0</v>
      </c>
      <c r="N459" s="1129">
        <f>F459+H459+J459+L459</f>
        <v>10</v>
      </c>
      <c r="O459" s="165">
        <f t="shared" ref="O459:O475" si="208">+M459+K459+I459+G459</f>
        <v>13318180</v>
      </c>
      <c r="P459" s="165">
        <f>+N459*40000</f>
        <v>400000</v>
      </c>
      <c r="Q459" s="167"/>
      <c r="S459" s="10">
        <f t="shared" ref="S459:S475" si="209">1331818</f>
        <v>1331818</v>
      </c>
      <c r="T459" s="10">
        <f t="shared" ref="T459:T475" si="210">1931818</f>
        <v>1931818</v>
      </c>
      <c r="U459" s="10">
        <f t="shared" ref="U459:U475" si="211">2231818</f>
        <v>2231818</v>
      </c>
      <c r="V459" s="10">
        <f t="shared" ref="V459:V475" si="212">431818</f>
        <v>431818</v>
      </c>
      <c r="W459" s="112">
        <v>43598</v>
      </c>
      <c r="X459" s="111">
        <v>8622730</v>
      </c>
      <c r="Y459" s="112">
        <v>43607</v>
      </c>
      <c r="Z459" s="111">
        <v>4695450</v>
      </c>
      <c r="AA459" s="1114"/>
      <c r="AB459" s="113"/>
      <c r="AC459" s="113"/>
      <c r="AD459" s="114"/>
      <c r="AE459" s="115">
        <f>X459+Z459+AB459+AD459</f>
        <v>13318180</v>
      </c>
      <c r="AF459" s="116">
        <f t="shared" ref="AF459:AF476" si="213">O459-AE459</f>
        <v>0</v>
      </c>
    </row>
    <row r="460" spans="1:32" ht="23.25" x14ac:dyDescent="0.35">
      <c r="A460" s="168">
        <f t="shared" ref="A460:A474" si="214">+A459+1</f>
        <v>2</v>
      </c>
      <c r="B460" s="154">
        <v>43607</v>
      </c>
      <c r="C460" s="173">
        <v>663</v>
      </c>
      <c r="D460" s="239" t="s">
        <v>47</v>
      </c>
      <c r="E460" s="157" t="s">
        <v>43</v>
      </c>
      <c r="F460" s="170">
        <v>6</v>
      </c>
      <c r="G460" s="159">
        <f t="shared" si="204"/>
        <v>7990908</v>
      </c>
      <c r="H460" s="160"/>
      <c r="I460" s="161">
        <f t="shared" si="205"/>
        <v>0</v>
      </c>
      <c r="J460" s="162"/>
      <c r="K460" s="161">
        <f t="shared" si="206"/>
        <v>0</v>
      </c>
      <c r="L460" s="163"/>
      <c r="M460" s="161">
        <f t="shared" si="207"/>
        <v>0</v>
      </c>
      <c r="N460" s="1129">
        <f t="shared" ref="N460:N475" si="215">F460+H460+J460+L460</f>
        <v>6</v>
      </c>
      <c r="O460" s="165">
        <f t="shared" si="208"/>
        <v>7990908</v>
      </c>
      <c r="P460" s="165">
        <f t="shared" ref="P460:P475" si="216">+N460*40000</f>
        <v>240000</v>
      </c>
      <c r="Q460" s="167"/>
      <c r="S460" s="10">
        <f t="shared" si="209"/>
        <v>1331818</v>
      </c>
      <c r="T460" s="10">
        <f t="shared" si="210"/>
        <v>1931818</v>
      </c>
      <c r="U460" s="10">
        <f t="shared" si="211"/>
        <v>2231818</v>
      </c>
      <c r="V460" s="10">
        <f t="shared" si="212"/>
        <v>431818</v>
      </c>
      <c r="W460" s="112">
        <v>43608</v>
      </c>
      <c r="X460" s="111">
        <v>7990908</v>
      </c>
      <c r="Y460" s="112"/>
      <c r="Z460" s="111"/>
      <c r="AA460" s="1114"/>
      <c r="AB460" s="113"/>
      <c r="AC460" s="113"/>
      <c r="AD460" s="114"/>
      <c r="AE460" s="115">
        <f t="shared" ref="AE460:AE475" si="217">X460+Z460+AB460+AD460</f>
        <v>7990908</v>
      </c>
      <c r="AF460" s="116">
        <f t="shared" si="213"/>
        <v>0</v>
      </c>
    </row>
    <row r="461" spans="1:32" ht="23.25" x14ac:dyDescent="0.35">
      <c r="A461" s="168">
        <f t="shared" si="214"/>
        <v>3</v>
      </c>
      <c r="B461" s="154">
        <v>43607</v>
      </c>
      <c r="C461" s="173">
        <v>664</v>
      </c>
      <c r="D461" s="239" t="s">
        <v>46</v>
      </c>
      <c r="E461" s="157" t="s">
        <v>43</v>
      </c>
      <c r="F461" s="170">
        <v>5</v>
      </c>
      <c r="G461" s="159">
        <f t="shared" si="204"/>
        <v>6659090</v>
      </c>
      <c r="H461" s="160"/>
      <c r="I461" s="161">
        <f t="shared" si="205"/>
        <v>0</v>
      </c>
      <c r="J461" s="162"/>
      <c r="K461" s="161">
        <f t="shared" si="206"/>
        <v>0</v>
      </c>
      <c r="L461" s="163">
        <v>1</v>
      </c>
      <c r="M461" s="161">
        <f t="shared" si="207"/>
        <v>431818</v>
      </c>
      <c r="N461" s="1129">
        <f t="shared" si="215"/>
        <v>6</v>
      </c>
      <c r="O461" s="165">
        <f t="shared" si="208"/>
        <v>7090908</v>
      </c>
      <c r="P461" s="165">
        <f t="shared" si="216"/>
        <v>240000</v>
      </c>
      <c r="Q461" s="167"/>
      <c r="S461" s="10">
        <f t="shared" si="209"/>
        <v>1331818</v>
      </c>
      <c r="T461" s="10">
        <f t="shared" si="210"/>
        <v>1931818</v>
      </c>
      <c r="U461" s="10">
        <f t="shared" si="211"/>
        <v>2231818</v>
      </c>
      <c r="V461" s="10">
        <f t="shared" si="212"/>
        <v>431818</v>
      </c>
      <c r="W461" s="112">
        <v>43613</v>
      </c>
      <c r="X461" s="111">
        <v>7090908</v>
      </c>
      <c r="Y461" s="112"/>
      <c r="Z461" s="111"/>
      <c r="AA461" s="112"/>
      <c r="AB461" s="113">
        <v>0</v>
      </c>
      <c r="AC461" s="113"/>
      <c r="AD461" s="114"/>
      <c r="AE461" s="115">
        <f t="shared" si="217"/>
        <v>7090908</v>
      </c>
      <c r="AF461" s="116">
        <f t="shared" si="213"/>
        <v>0</v>
      </c>
    </row>
    <row r="462" spans="1:32" ht="23.25" x14ac:dyDescent="0.35">
      <c r="A462" s="168">
        <f t="shared" si="214"/>
        <v>4</v>
      </c>
      <c r="B462" s="154">
        <v>43607</v>
      </c>
      <c r="C462" s="173">
        <v>665</v>
      </c>
      <c r="D462" s="239" t="s">
        <v>82</v>
      </c>
      <c r="E462" s="157" t="s">
        <v>241</v>
      </c>
      <c r="F462" s="170">
        <v>6</v>
      </c>
      <c r="G462" s="159">
        <f t="shared" si="204"/>
        <v>7990908</v>
      </c>
      <c r="H462" s="160"/>
      <c r="I462" s="161">
        <f t="shared" si="205"/>
        <v>0</v>
      </c>
      <c r="J462" s="162">
        <v>4</v>
      </c>
      <c r="K462" s="161">
        <f t="shared" si="206"/>
        <v>8927272</v>
      </c>
      <c r="L462" s="163">
        <v>1</v>
      </c>
      <c r="M462" s="161">
        <f t="shared" si="207"/>
        <v>431818</v>
      </c>
      <c r="N462" s="1129">
        <f t="shared" si="215"/>
        <v>11</v>
      </c>
      <c r="O462" s="165">
        <f t="shared" si="208"/>
        <v>17349998</v>
      </c>
      <c r="P462" s="165">
        <f t="shared" si="216"/>
        <v>440000</v>
      </c>
      <c r="Q462" s="167"/>
      <c r="S462" s="10">
        <f t="shared" si="209"/>
        <v>1331818</v>
      </c>
      <c r="T462" s="10">
        <f t="shared" si="210"/>
        <v>1931818</v>
      </c>
      <c r="U462" s="10">
        <f t="shared" si="211"/>
        <v>2231818</v>
      </c>
      <c r="V462" s="10">
        <f t="shared" si="212"/>
        <v>431818</v>
      </c>
      <c r="W462" s="112">
        <v>43612</v>
      </c>
      <c r="X462" s="111">
        <v>17349998</v>
      </c>
      <c r="Y462" s="110"/>
      <c r="Z462" s="111"/>
      <c r="AA462" s="1114"/>
      <c r="AB462" s="113"/>
      <c r="AC462" s="113"/>
      <c r="AD462" s="114"/>
      <c r="AE462" s="115">
        <f t="shared" si="217"/>
        <v>17349998</v>
      </c>
      <c r="AF462" s="116">
        <f t="shared" si="213"/>
        <v>0</v>
      </c>
    </row>
    <row r="463" spans="1:32" ht="23.25" x14ac:dyDescent="0.35">
      <c r="A463" s="168">
        <f t="shared" si="214"/>
        <v>5</v>
      </c>
      <c r="B463" s="154">
        <v>43607</v>
      </c>
      <c r="C463" s="173">
        <v>666</v>
      </c>
      <c r="D463" s="239" t="s">
        <v>242</v>
      </c>
      <c r="E463" s="157" t="s">
        <v>241</v>
      </c>
      <c r="F463" s="170">
        <v>5</v>
      </c>
      <c r="G463" s="159">
        <f t="shared" si="204"/>
        <v>6659090</v>
      </c>
      <c r="H463" s="160">
        <v>1</v>
      </c>
      <c r="I463" s="161">
        <f t="shared" si="205"/>
        <v>1931818</v>
      </c>
      <c r="J463" s="162">
        <v>4</v>
      </c>
      <c r="K463" s="161">
        <f t="shared" si="206"/>
        <v>8927272</v>
      </c>
      <c r="L463" s="163"/>
      <c r="M463" s="161">
        <f t="shared" si="207"/>
        <v>0</v>
      </c>
      <c r="N463" s="1129">
        <f t="shared" si="215"/>
        <v>10</v>
      </c>
      <c r="O463" s="165">
        <f t="shared" si="208"/>
        <v>17518180</v>
      </c>
      <c r="P463" s="165">
        <f t="shared" si="216"/>
        <v>400000</v>
      </c>
      <c r="Q463" s="167"/>
      <c r="S463" s="10">
        <f t="shared" si="209"/>
        <v>1331818</v>
      </c>
      <c r="T463" s="10">
        <f t="shared" si="210"/>
        <v>1931818</v>
      </c>
      <c r="U463" s="10">
        <f t="shared" si="211"/>
        <v>2231818</v>
      </c>
      <c r="V463" s="10">
        <f t="shared" si="212"/>
        <v>431818</v>
      </c>
      <c r="W463" s="112">
        <v>43609</v>
      </c>
      <c r="X463" s="111">
        <v>17518180</v>
      </c>
      <c r="Y463" s="110"/>
      <c r="Z463" s="111"/>
      <c r="AA463" s="1114"/>
      <c r="AB463" s="113"/>
      <c r="AC463" s="113"/>
      <c r="AD463" s="114"/>
      <c r="AE463" s="115">
        <f t="shared" si="217"/>
        <v>17518180</v>
      </c>
      <c r="AF463" s="116">
        <f t="shared" si="213"/>
        <v>0</v>
      </c>
    </row>
    <row r="464" spans="1:32" ht="23.25" x14ac:dyDescent="0.35">
      <c r="A464" s="168">
        <f t="shared" si="214"/>
        <v>6</v>
      </c>
      <c r="B464" s="154">
        <v>43607</v>
      </c>
      <c r="C464" s="173">
        <v>667</v>
      </c>
      <c r="D464" s="239" t="s">
        <v>93</v>
      </c>
      <c r="E464" s="157" t="s">
        <v>241</v>
      </c>
      <c r="F464" s="170">
        <v>10</v>
      </c>
      <c r="G464" s="159">
        <f t="shared" si="204"/>
        <v>13318180</v>
      </c>
      <c r="H464" s="160"/>
      <c r="I464" s="161">
        <f t="shared" si="205"/>
        <v>0</v>
      </c>
      <c r="J464" s="162"/>
      <c r="K464" s="161">
        <f t="shared" si="206"/>
        <v>0</v>
      </c>
      <c r="L464" s="163"/>
      <c r="M464" s="161">
        <f t="shared" si="207"/>
        <v>0</v>
      </c>
      <c r="N464" s="1129">
        <f t="shared" si="215"/>
        <v>10</v>
      </c>
      <c r="O464" s="165">
        <f t="shared" si="208"/>
        <v>13318180</v>
      </c>
      <c r="P464" s="165">
        <f t="shared" si="216"/>
        <v>400000</v>
      </c>
      <c r="Q464" s="167"/>
      <c r="S464" s="10">
        <f t="shared" si="209"/>
        <v>1331818</v>
      </c>
      <c r="T464" s="10">
        <f t="shared" si="210"/>
        <v>1931818</v>
      </c>
      <c r="U464" s="10">
        <f t="shared" si="211"/>
        <v>2231818</v>
      </c>
      <c r="V464" s="10">
        <f t="shared" si="212"/>
        <v>431818</v>
      </c>
      <c r="W464" s="112">
        <v>43627</v>
      </c>
      <c r="X464" s="111">
        <v>13318180</v>
      </c>
      <c r="Y464" s="110"/>
      <c r="Z464" s="111"/>
      <c r="AA464" s="1114"/>
      <c r="AB464" s="113"/>
      <c r="AC464" s="113"/>
      <c r="AD464" s="114"/>
      <c r="AE464" s="115">
        <f t="shared" si="217"/>
        <v>13318180</v>
      </c>
      <c r="AF464" s="116">
        <f t="shared" si="213"/>
        <v>0</v>
      </c>
    </row>
    <row r="465" spans="1:33" ht="23.25" x14ac:dyDescent="0.35">
      <c r="A465" s="168">
        <f t="shared" si="214"/>
        <v>7</v>
      </c>
      <c r="B465" s="154">
        <v>43607</v>
      </c>
      <c r="C465" s="173">
        <v>668</v>
      </c>
      <c r="D465" s="239" t="s">
        <v>33</v>
      </c>
      <c r="E465" s="157" t="s">
        <v>241</v>
      </c>
      <c r="F465" s="170">
        <v>10</v>
      </c>
      <c r="G465" s="159">
        <f t="shared" si="204"/>
        <v>13318180</v>
      </c>
      <c r="H465" s="160"/>
      <c r="I465" s="161">
        <f t="shared" si="205"/>
        <v>0</v>
      </c>
      <c r="J465" s="162"/>
      <c r="K465" s="161">
        <f t="shared" si="206"/>
        <v>0</v>
      </c>
      <c r="L465" s="163"/>
      <c r="M465" s="161">
        <f t="shared" si="207"/>
        <v>0</v>
      </c>
      <c r="N465" s="1129">
        <f t="shared" si="215"/>
        <v>10</v>
      </c>
      <c r="O465" s="165">
        <f t="shared" si="208"/>
        <v>13318180</v>
      </c>
      <c r="P465" s="165">
        <f t="shared" si="216"/>
        <v>400000</v>
      </c>
      <c r="Q465" s="167"/>
      <c r="S465" s="10">
        <f t="shared" si="209"/>
        <v>1331818</v>
      </c>
      <c r="T465" s="10">
        <f t="shared" si="210"/>
        <v>1931818</v>
      </c>
      <c r="U465" s="10">
        <f t="shared" si="211"/>
        <v>2231818</v>
      </c>
      <c r="V465" s="10">
        <f t="shared" si="212"/>
        <v>431818</v>
      </c>
      <c r="W465" s="112">
        <v>43608</v>
      </c>
      <c r="X465" s="111">
        <v>13318180</v>
      </c>
      <c r="Y465" s="110"/>
      <c r="Z465" s="111"/>
      <c r="AA465" s="1114"/>
      <c r="AB465" s="113"/>
      <c r="AC465" s="113"/>
      <c r="AD465" s="114"/>
      <c r="AE465" s="115">
        <f t="shared" si="217"/>
        <v>13318180</v>
      </c>
      <c r="AF465" s="116">
        <f t="shared" si="213"/>
        <v>0</v>
      </c>
    </row>
    <row r="466" spans="1:33" ht="23.25" x14ac:dyDescent="0.35">
      <c r="A466" s="168">
        <f t="shared" si="214"/>
        <v>8</v>
      </c>
      <c r="B466" s="154">
        <v>43607</v>
      </c>
      <c r="C466" s="173">
        <v>669</v>
      </c>
      <c r="D466" s="239" t="s">
        <v>81</v>
      </c>
      <c r="E466" s="157" t="s">
        <v>241</v>
      </c>
      <c r="F466" s="170">
        <v>8</v>
      </c>
      <c r="G466" s="159">
        <f t="shared" si="204"/>
        <v>10654544</v>
      </c>
      <c r="H466" s="160"/>
      <c r="I466" s="161">
        <f t="shared" si="205"/>
        <v>0</v>
      </c>
      <c r="J466" s="162">
        <v>1</v>
      </c>
      <c r="K466" s="161">
        <f t="shared" si="206"/>
        <v>2231818</v>
      </c>
      <c r="L466" s="163">
        <v>2</v>
      </c>
      <c r="M466" s="161">
        <f t="shared" si="207"/>
        <v>863636</v>
      </c>
      <c r="N466" s="1129">
        <f t="shared" si="215"/>
        <v>11</v>
      </c>
      <c r="O466" s="165">
        <f t="shared" si="208"/>
        <v>13749998</v>
      </c>
      <c r="P466" s="165">
        <f t="shared" si="216"/>
        <v>440000</v>
      </c>
      <c r="Q466" s="167"/>
      <c r="S466" s="10">
        <f t="shared" si="209"/>
        <v>1331818</v>
      </c>
      <c r="T466" s="10">
        <f t="shared" si="210"/>
        <v>1931818</v>
      </c>
      <c r="U466" s="10">
        <f t="shared" si="211"/>
        <v>2231818</v>
      </c>
      <c r="V466" s="10">
        <f t="shared" si="212"/>
        <v>431818</v>
      </c>
      <c r="W466" s="112">
        <v>43609</v>
      </c>
      <c r="X466" s="111">
        <v>13749998</v>
      </c>
      <c r="Y466" s="110"/>
      <c r="Z466" s="111"/>
      <c r="AA466" s="1114"/>
      <c r="AB466" s="113"/>
      <c r="AC466" s="113"/>
      <c r="AD466" s="114"/>
      <c r="AE466" s="115">
        <f t="shared" si="217"/>
        <v>13749998</v>
      </c>
      <c r="AF466" s="116">
        <f t="shared" si="213"/>
        <v>0</v>
      </c>
    </row>
    <row r="467" spans="1:33" ht="23.25" x14ac:dyDescent="0.35">
      <c r="A467" s="168">
        <f t="shared" si="214"/>
        <v>9</v>
      </c>
      <c r="B467" s="154">
        <v>43607</v>
      </c>
      <c r="C467" s="173">
        <v>670</v>
      </c>
      <c r="D467" s="239" t="s">
        <v>68</v>
      </c>
      <c r="E467" s="157" t="s">
        <v>243</v>
      </c>
      <c r="F467" s="170">
        <v>8</v>
      </c>
      <c r="G467" s="159">
        <f t="shared" si="204"/>
        <v>10654544</v>
      </c>
      <c r="H467" s="160">
        <v>1</v>
      </c>
      <c r="I467" s="161">
        <f t="shared" si="205"/>
        <v>1931818</v>
      </c>
      <c r="J467" s="162"/>
      <c r="K467" s="161">
        <f t="shared" si="206"/>
        <v>0</v>
      </c>
      <c r="L467" s="163"/>
      <c r="M467" s="161">
        <f t="shared" si="207"/>
        <v>0</v>
      </c>
      <c r="N467" s="1129">
        <f t="shared" si="215"/>
        <v>9</v>
      </c>
      <c r="O467" s="165">
        <f t="shared" si="208"/>
        <v>12586362</v>
      </c>
      <c r="P467" s="165">
        <f t="shared" si="216"/>
        <v>360000</v>
      </c>
      <c r="Q467" s="167"/>
      <c r="S467" s="10">
        <f t="shared" si="209"/>
        <v>1331818</v>
      </c>
      <c r="T467" s="10">
        <f t="shared" si="210"/>
        <v>1931818</v>
      </c>
      <c r="U467" s="10">
        <f t="shared" si="211"/>
        <v>2231818</v>
      </c>
      <c r="V467" s="10">
        <f t="shared" si="212"/>
        <v>431818</v>
      </c>
      <c r="W467" s="112">
        <v>43608</v>
      </c>
      <c r="X467" s="111">
        <v>5500000</v>
      </c>
      <c r="Y467" s="112">
        <v>43613</v>
      </c>
      <c r="Z467" s="111">
        <v>7086362</v>
      </c>
      <c r="AA467" s="1114"/>
      <c r="AB467" s="113"/>
      <c r="AC467" s="113"/>
      <c r="AD467" s="114"/>
      <c r="AE467" s="115">
        <f t="shared" si="217"/>
        <v>12586362</v>
      </c>
      <c r="AF467" s="116">
        <f t="shared" si="213"/>
        <v>0</v>
      </c>
    </row>
    <row r="468" spans="1:33" ht="23.25" x14ac:dyDescent="0.35">
      <c r="A468" s="168">
        <f t="shared" si="214"/>
        <v>10</v>
      </c>
      <c r="B468" s="154">
        <v>43607</v>
      </c>
      <c r="C468" s="173">
        <v>671</v>
      </c>
      <c r="D468" s="239" t="s">
        <v>76</v>
      </c>
      <c r="E468" s="157" t="s">
        <v>243</v>
      </c>
      <c r="F468" s="170">
        <v>8</v>
      </c>
      <c r="G468" s="159">
        <f t="shared" si="204"/>
        <v>10654544</v>
      </c>
      <c r="H468" s="160"/>
      <c r="I468" s="161">
        <f t="shared" si="205"/>
        <v>0</v>
      </c>
      <c r="J468" s="162"/>
      <c r="K468" s="161">
        <f t="shared" si="206"/>
        <v>0</v>
      </c>
      <c r="L468" s="163"/>
      <c r="M468" s="161">
        <f t="shared" si="207"/>
        <v>0</v>
      </c>
      <c r="N468" s="1129">
        <f t="shared" si="215"/>
        <v>8</v>
      </c>
      <c r="O468" s="165">
        <f t="shared" si="208"/>
        <v>10654544</v>
      </c>
      <c r="P468" s="165">
        <f t="shared" si="216"/>
        <v>320000</v>
      </c>
      <c r="Q468" s="167"/>
      <c r="S468" s="10">
        <f t="shared" si="209"/>
        <v>1331818</v>
      </c>
      <c r="T468" s="10">
        <f t="shared" si="210"/>
        <v>1931818</v>
      </c>
      <c r="U468" s="10">
        <f t="shared" si="211"/>
        <v>2231818</v>
      </c>
      <c r="V468" s="10">
        <f t="shared" si="212"/>
        <v>431818</v>
      </c>
      <c r="W468" s="112">
        <v>43609</v>
      </c>
      <c r="X468" s="111">
        <v>10654544</v>
      </c>
      <c r="Y468" s="110"/>
      <c r="Z468" s="111"/>
      <c r="AA468" s="1114"/>
      <c r="AB468" s="113"/>
      <c r="AC468" s="113"/>
      <c r="AD468" s="114"/>
      <c r="AE468" s="115">
        <f t="shared" si="217"/>
        <v>10654544</v>
      </c>
      <c r="AF468" s="116">
        <f t="shared" si="213"/>
        <v>0</v>
      </c>
    </row>
    <row r="469" spans="1:33" ht="23.25" x14ac:dyDescent="0.35">
      <c r="A469" s="168">
        <f t="shared" si="214"/>
        <v>11</v>
      </c>
      <c r="B469" s="154">
        <v>43607</v>
      </c>
      <c r="C469" s="173">
        <v>672</v>
      </c>
      <c r="D469" s="239" t="s">
        <v>56</v>
      </c>
      <c r="E469" s="157" t="s">
        <v>243</v>
      </c>
      <c r="F469" s="170">
        <v>7</v>
      </c>
      <c r="G469" s="159">
        <f t="shared" si="204"/>
        <v>9322726</v>
      </c>
      <c r="H469" s="160"/>
      <c r="I469" s="161">
        <f t="shared" si="205"/>
        <v>0</v>
      </c>
      <c r="J469" s="162">
        <v>2</v>
      </c>
      <c r="K469" s="161">
        <f t="shared" si="206"/>
        <v>4463636</v>
      </c>
      <c r="L469" s="163">
        <v>1</v>
      </c>
      <c r="M469" s="161">
        <f t="shared" si="207"/>
        <v>431818</v>
      </c>
      <c r="N469" s="1129">
        <f t="shared" si="215"/>
        <v>10</v>
      </c>
      <c r="O469" s="165">
        <f t="shared" si="208"/>
        <v>14218180</v>
      </c>
      <c r="P469" s="165">
        <f t="shared" si="216"/>
        <v>400000</v>
      </c>
      <c r="Q469" s="167"/>
      <c r="S469" s="10">
        <f t="shared" si="209"/>
        <v>1331818</v>
      </c>
      <c r="T469" s="10">
        <f t="shared" si="210"/>
        <v>1931818</v>
      </c>
      <c r="U469" s="10">
        <f t="shared" si="211"/>
        <v>2231818</v>
      </c>
      <c r="V469" s="10">
        <f t="shared" si="212"/>
        <v>431818</v>
      </c>
      <c r="W469" s="112">
        <v>43612</v>
      </c>
      <c r="X469" s="111">
        <v>14218180</v>
      </c>
      <c r="Y469" s="110"/>
      <c r="Z469" s="111"/>
      <c r="AA469" s="1114"/>
      <c r="AB469" s="113"/>
      <c r="AC469" s="113"/>
      <c r="AD469" s="114"/>
      <c r="AE469" s="115">
        <f t="shared" si="217"/>
        <v>14218180</v>
      </c>
      <c r="AF469" s="116">
        <f t="shared" si="213"/>
        <v>0</v>
      </c>
    </row>
    <row r="470" spans="1:33" ht="26.25" x14ac:dyDescent="0.4">
      <c r="A470" s="168">
        <f t="shared" si="214"/>
        <v>12</v>
      </c>
      <c r="B470" s="154">
        <v>43607</v>
      </c>
      <c r="C470" s="173">
        <v>673</v>
      </c>
      <c r="D470" s="239" t="s">
        <v>244</v>
      </c>
      <c r="E470" s="157" t="s">
        <v>88</v>
      </c>
      <c r="F470" s="170">
        <v>8</v>
      </c>
      <c r="G470" s="159">
        <f t="shared" si="204"/>
        <v>10654544</v>
      </c>
      <c r="H470" s="160"/>
      <c r="I470" s="161">
        <f t="shared" si="205"/>
        <v>0</v>
      </c>
      <c r="J470" s="162"/>
      <c r="K470" s="161">
        <f t="shared" si="206"/>
        <v>0</v>
      </c>
      <c r="L470" s="163">
        <v>2</v>
      </c>
      <c r="M470" s="161">
        <f t="shared" si="207"/>
        <v>863636</v>
      </c>
      <c r="N470" s="1129">
        <f t="shared" si="215"/>
        <v>10</v>
      </c>
      <c r="O470" s="165">
        <f t="shared" si="208"/>
        <v>11518180</v>
      </c>
      <c r="P470" s="165">
        <f t="shared" si="216"/>
        <v>400000</v>
      </c>
      <c r="Q470" s="167"/>
      <c r="S470" s="10">
        <f t="shared" si="209"/>
        <v>1331818</v>
      </c>
      <c r="T470" s="10">
        <f t="shared" si="210"/>
        <v>1931818</v>
      </c>
      <c r="U470" s="10">
        <f t="shared" si="211"/>
        <v>2231818</v>
      </c>
      <c r="V470" s="10">
        <f t="shared" si="212"/>
        <v>431818</v>
      </c>
      <c r="W470" s="112">
        <v>43629</v>
      </c>
      <c r="X470" s="111">
        <v>5000000</v>
      </c>
      <c r="Y470" s="112">
        <v>43636</v>
      </c>
      <c r="Z470" s="111">
        <v>1518180</v>
      </c>
      <c r="AA470" s="1311">
        <v>43658</v>
      </c>
      <c r="AB470" s="1312">
        <v>5000000</v>
      </c>
      <c r="AC470" s="113"/>
      <c r="AD470" s="114"/>
      <c r="AE470" s="115">
        <f t="shared" si="217"/>
        <v>11518180</v>
      </c>
      <c r="AF470" s="116">
        <f t="shared" si="213"/>
        <v>0</v>
      </c>
      <c r="AG470" s="12" t="s">
        <v>185</v>
      </c>
    </row>
    <row r="471" spans="1:33" ht="23.25" x14ac:dyDescent="0.35">
      <c r="A471" s="168">
        <f t="shared" si="214"/>
        <v>13</v>
      </c>
      <c r="B471" s="154">
        <v>43607</v>
      </c>
      <c r="C471" s="173">
        <v>674</v>
      </c>
      <c r="D471" s="239" t="s">
        <v>162</v>
      </c>
      <c r="E471" s="157" t="s">
        <v>88</v>
      </c>
      <c r="F471" s="170">
        <v>10</v>
      </c>
      <c r="G471" s="159">
        <f t="shared" si="204"/>
        <v>13318180</v>
      </c>
      <c r="H471" s="160"/>
      <c r="I471" s="161">
        <f t="shared" si="205"/>
        <v>0</v>
      </c>
      <c r="J471" s="162"/>
      <c r="K471" s="161">
        <f t="shared" si="206"/>
        <v>0</v>
      </c>
      <c r="L471" s="163"/>
      <c r="M471" s="161">
        <f t="shared" si="207"/>
        <v>0</v>
      </c>
      <c r="N471" s="1129">
        <f t="shared" si="215"/>
        <v>10</v>
      </c>
      <c r="O471" s="165">
        <f t="shared" si="208"/>
        <v>13318180</v>
      </c>
      <c r="P471" s="165">
        <f t="shared" si="216"/>
        <v>400000</v>
      </c>
      <c r="Q471" s="167"/>
      <c r="S471" s="10">
        <f t="shared" si="209"/>
        <v>1331818</v>
      </c>
      <c r="T471" s="10">
        <f t="shared" si="210"/>
        <v>1931818</v>
      </c>
      <c r="U471" s="10">
        <f t="shared" si="211"/>
        <v>2231818</v>
      </c>
      <c r="V471" s="10">
        <f t="shared" si="212"/>
        <v>431818</v>
      </c>
      <c r="W471" s="112">
        <v>43608</v>
      </c>
      <c r="X471" s="111">
        <v>13318180</v>
      </c>
      <c r="Y471" s="110"/>
      <c r="Z471" s="111"/>
      <c r="AA471" s="1114"/>
      <c r="AB471" s="113"/>
      <c r="AC471" s="113"/>
      <c r="AD471" s="114"/>
      <c r="AE471" s="115">
        <f t="shared" si="217"/>
        <v>13318180</v>
      </c>
      <c r="AF471" s="116">
        <f t="shared" si="213"/>
        <v>0</v>
      </c>
      <c r="AG471" s="12" t="s">
        <v>185</v>
      </c>
    </row>
    <row r="472" spans="1:33" ht="23.25" x14ac:dyDescent="0.35">
      <c r="A472" s="168">
        <f t="shared" si="214"/>
        <v>14</v>
      </c>
      <c r="B472" s="154">
        <v>43607</v>
      </c>
      <c r="C472" s="173">
        <v>675</v>
      </c>
      <c r="D472" s="239" t="s">
        <v>37</v>
      </c>
      <c r="E472" s="157" t="s">
        <v>88</v>
      </c>
      <c r="F472" s="170">
        <v>10</v>
      </c>
      <c r="G472" s="159">
        <f t="shared" si="204"/>
        <v>13318180</v>
      </c>
      <c r="H472" s="160"/>
      <c r="I472" s="161">
        <f t="shared" si="205"/>
        <v>0</v>
      </c>
      <c r="J472" s="162"/>
      <c r="K472" s="161">
        <f t="shared" si="206"/>
        <v>0</v>
      </c>
      <c r="L472" s="163"/>
      <c r="M472" s="161">
        <f t="shared" si="207"/>
        <v>0</v>
      </c>
      <c r="N472" s="1129">
        <f t="shared" si="215"/>
        <v>10</v>
      </c>
      <c r="O472" s="165">
        <f t="shared" si="208"/>
        <v>13318180</v>
      </c>
      <c r="P472" s="165">
        <f t="shared" si="216"/>
        <v>400000</v>
      </c>
      <c r="Q472" s="167"/>
      <c r="S472" s="10">
        <f t="shared" si="209"/>
        <v>1331818</v>
      </c>
      <c r="T472" s="10">
        <f t="shared" si="210"/>
        <v>1931818</v>
      </c>
      <c r="U472" s="10">
        <f t="shared" si="211"/>
        <v>2231818</v>
      </c>
      <c r="V472" s="10">
        <f t="shared" si="212"/>
        <v>431818</v>
      </c>
      <c r="W472" s="112">
        <v>43609</v>
      </c>
      <c r="X472" s="111">
        <v>13318180</v>
      </c>
      <c r="Y472" s="110"/>
      <c r="Z472" s="111"/>
      <c r="AA472" s="1114"/>
      <c r="AB472" s="113"/>
      <c r="AC472" s="113"/>
      <c r="AD472" s="114"/>
      <c r="AE472" s="115">
        <f t="shared" si="217"/>
        <v>13318180</v>
      </c>
      <c r="AF472" s="116">
        <f t="shared" si="213"/>
        <v>0</v>
      </c>
    </row>
    <row r="473" spans="1:33" ht="23.25" x14ac:dyDescent="0.35">
      <c r="A473" s="168">
        <f t="shared" si="214"/>
        <v>15</v>
      </c>
      <c r="B473" s="154">
        <v>43607</v>
      </c>
      <c r="C473" s="173">
        <v>676</v>
      </c>
      <c r="D473" s="239" t="s">
        <v>245</v>
      </c>
      <c r="E473" s="157" t="s">
        <v>88</v>
      </c>
      <c r="F473" s="170">
        <v>5</v>
      </c>
      <c r="G473" s="159">
        <f t="shared" si="204"/>
        <v>6659090</v>
      </c>
      <c r="H473" s="160"/>
      <c r="I473" s="161">
        <f t="shared" si="205"/>
        <v>0</v>
      </c>
      <c r="J473" s="162"/>
      <c r="K473" s="161">
        <f t="shared" si="206"/>
        <v>0</v>
      </c>
      <c r="L473" s="163"/>
      <c r="M473" s="161">
        <f t="shared" si="207"/>
        <v>0</v>
      </c>
      <c r="N473" s="1129">
        <f t="shared" si="215"/>
        <v>5</v>
      </c>
      <c r="O473" s="165">
        <f t="shared" si="208"/>
        <v>6659090</v>
      </c>
      <c r="P473" s="165">
        <f t="shared" si="216"/>
        <v>200000</v>
      </c>
      <c r="Q473" s="167"/>
      <c r="S473" s="10">
        <f t="shared" si="209"/>
        <v>1331818</v>
      </c>
      <c r="T473" s="10">
        <f t="shared" si="210"/>
        <v>1931818</v>
      </c>
      <c r="U473" s="10">
        <f t="shared" si="211"/>
        <v>2231818</v>
      </c>
      <c r="V473" s="10">
        <f t="shared" si="212"/>
        <v>431818</v>
      </c>
      <c r="W473" s="112">
        <v>43608</v>
      </c>
      <c r="X473" s="111">
        <v>6659090</v>
      </c>
      <c r="Y473" s="110"/>
      <c r="Z473" s="111"/>
      <c r="AA473" s="1114"/>
      <c r="AB473" s="113"/>
      <c r="AC473" s="113"/>
      <c r="AD473" s="114"/>
      <c r="AE473" s="115">
        <f t="shared" si="217"/>
        <v>6659090</v>
      </c>
      <c r="AF473" s="116">
        <f t="shared" si="213"/>
        <v>0</v>
      </c>
    </row>
    <row r="474" spans="1:33" ht="23.25" x14ac:dyDescent="0.35">
      <c r="A474" s="168">
        <f t="shared" si="214"/>
        <v>16</v>
      </c>
      <c r="B474" s="154">
        <v>43607</v>
      </c>
      <c r="C474" s="173">
        <v>677</v>
      </c>
      <c r="D474" s="239" t="s">
        <v>246</v>
      </c>
      <c r="E474" s="157" t="s">
        <v>88</v>
      </c>
      <c r="F474" s="170">
        <v>5</v>
      </c>
      <c r="G474" s="159">
        <f t="shared" si="204"/>
        <v>6659090</v>
      </c>
      <c r="H474" s="160"/>
      <c r="I474" s="161">
        <f t="shared" si="205"/>
        <v>0</v>
      </c>
      <c r="J474" s="162"/>
      <c r="K474" s="161">
        <f t="shared" si="206"/>
        <v>0</v>
      </c>
      <c r="L474" s="163"/>
      <c r="M474" s="161">
        <f t="shared" si="207"/>
        <v>0</v>
      </c>
      <c r="N474" s="1129">
        <f t="shared" si="215"/>
        <v>5</v>
      </c>
      <c r="O474" s="165">
        <f t="shared" si="208"/>
        <v>6659090</v>
      </c>
      <c r="P474" s="165">
        <f t="shared" si="216"/>
        <v>200000</v>
      </c>
      <c r="Q474" s="167"/>
      <c r="S474" s="10">
        <f t="shared" si="209"/>
        <v>1331818</v>
      </c>
      <c r="T474" s="10">
        <f t="shared" si="210"/>
        <v>1931818</v>
      </c>
      <c r="U474" s="10">
        <f t="shared" si="211"/>
        <v>2231818</v>
      </c>
      <c r="V474" s="10">
        <f t="shared" si="212"/>
        <v>431818</v>
      </c>
      <c r="W474" s="112">
        <v>43643</v>
      </c>
      <c r="X474" s="111">
        <v>6659090</v>
      </c>
      <c r="Y474" s="110"/>
      <c r="Z474" s="111"/>
      <c r="AA474" s="1114"/>
      <c r="AB474" s="113"/>
      <c r="AC474" s="113"/>
      <c r="AD474" s="114"/>
      <c r="AE474" s="115">
        <f t="shared" si="217"/>
        <v>6659090</v>
      </c>
      <c r="AF474" s="116">
        <f t="shared" si="213"/>
        <v>0</v>
      </c>
    </row>
    <row r="475" spans="1:33" ht="24" thickBot="1" x14ac:dyDescent="0.4">
      <c r="A475" s="168"/>
      <c r="B475" s="188"/>
      <c r="C475" s="173"/>
      <c r="D475" s="174"/>
      <c r="E475" s="157"/>
      <c r="F475" s="170"/>
      <c r="G475" s="159">
        <f t="shared" si="204"/>
        <v>0</v>
      </c>
      <c r="H475" s="170"/>
      <c r="I475" s="161">
        <f t="shared" si="205"/>
        <v>0</v>
      </c>
      <c r="J475" s="170"/>
      <c r="K475" s="161">
        <f t="shared" si="206"/>
        <v>0</v>
      </c>
      <c r="L475" s="170"/>
      <c r="M475" s="161">
        <f t="shared" si="207"/>
        <v>0</v>
      </c>
      <c r="N475" s="1129">
        <f t="shared" si="215"/>
        <v>0</v>
      </c>
      <c r="O475" s="165">
        <f t="shared" si="208"/>
        <v>0</v>
      </c>
      <c r="P475" s="165">
        <f t="shared" si="216"/>
        <v>0</v>
      </c>
      <c r="Q475" s="167"/>
      <c r="S475" s="10">
        <f t="shared" si="209"/>
        <v>1331818</v>
      </c>
      <c r="T475" s="10">
        <f t="shared" si="210"/>
        <v>1931818</v>
      </c>
      <c r="U475" s="10">
        <f t="shared" si="211"/>
        <v>2231818</v>
      </c>
      <c r="V475" s="10">
        <f t="shared" si="212"/>
        <v>431818</v>
      </c>
      <c r="W475" s="112"/>
      <c r="X475" s="111"/>
      <c r="Y475" s="110"/>
      <c r="Z475" s="111"/>
      <c r="AA475" s="1114"/>
      <c r="AB475" s="113"/>
      <c r="AC475" s="113"/>
      <c r="AD475" s="114"/>
      <c r="AE475" s="115">
        <f t="shared" si="217"/>
        <v>0</v>
      </c>
      <c r="AF475" s="116">
        <f t="shared" si="213"/>
        <v>0</v>
      </c>
      <c r="AG475" s="12" t="s">
        <v>185</v>
      </c>
    </row>
    <row r="476" spans="1:33" ht="24" thickBot="1" x14ac:dyDescent="0.4">
      <c r="A476" s="2787" t="s">
        <v>60</v>
      </c>
      <c r="B476" s="2788"/>
      <c r="C476" s="2788"/>
      <c r="D476" s="2788"/>
      <c r="E476" s="2788"/>
      <c r="F476" s="175">
        <f t="shared" ref="F476:P476" si="218">SUM(F459:F475)</f>
        <v>121</v>
      </c>
      <c r="G476" s="175">
        <f t="shared" si="218"/>
        <v>161149978</v>
      </c>
      <c r="H476" s="175">
        <f t="shared" si="218"/>
        <v>2</v>
      </c>
      <c r="I476" s="175">
        <f t="shared" si="218"/>
        <v>3863636</v>
      </c>
      <c r="J476" s="175">
        <f t="shared" si="218"/>
        <v>11</v>
      </c>
      <c r="K476" s="175">
        <f t="shared" si="218"/>
        <v>24549998</v>
      </c>
      <c r="L476" s="175">
        <f t="shared" si="218"/>
        <v>7</v>
      </c>
      <c r="M476" s="175">
        <f t="shared" si="218"/>
        <v>3022726</v>
      </c>
      <c r="N476" s="175">
        <f t="shared" si="218"/>
        <v>141</v>
      </c>
      <c r="O476" s="175">
        <f t="shared" si="218"/>
        <v>192586338</v>
      </c>
      <c r="P476" s="175">
        <f t="shared" si="218"/>
        <v>5640000</v>
      </c>
      <c r="Q476" s="176"/>
      <c r="W476" s="112"/>
      <c r="X476" s="111"/>
      <c r="Y476" s="112"/>
      <c r="Z476" s="111"/>
      <c r="AA476" s="1114"/>
      <c r="AB476" s="113"/>
      <c r="AC476" s="113"/>
      <c r="AD476" s="114"/>
      <c r="AE476" s="1218">
        <f>SUM(AE459:AE475)</f>
        <v>192586338</v>
      </c>
      <c r="AF476" s="116">
        <f t="shared" si="213"/>
        <v>0</v>
      </c>
    </row>
    <row r="477" spans="1:33" x14ac:dyDescent="0.2">
      <c r="A477" s="12" t="s">
        <v>61</v>
      </c>
      <c r="F477" s="20"/>
      <c r="P477" s="177"/>
      <c r="AG477" s="12" t="s">
        <v>260</v>
      </c>
    </row>
    <row r="478" spans="1:33" ht="15.75" x14ac:dyDescent="0.25">
      <c r="C478" s="253"/>
      <c r="D478" s="279"/>
      <c r="F478" s="178"/>
      <c r="G478" s="179"/>
      <c r="H478" s="178"/>
      <c r="I478" s="180"/>
      <c r="J478" s="178"/>
      <c r="K478" s="179"/>
      <c r="L478" s="178"/>
      <c r="N478" s="20"/>
      <c r="O478" s="2861" t="s">
        <v>62</v>
      </c>
      <c r="P478" s="2861"/>
      <c r="Q478" s="2861"/>
    </row>
    <row r="479" spans="1:33" ht="15.75" x14ac:dyDescent="0.25">
      <c r="F479" s="1135"/>
      <c r="H479" s="1135"/>
      <c r="J479" s="1135"/>
      <c r="L479" s="1135"/>
      <c r="N479" s="1135"/>
      <c r="O479" s="1135"/>
      <c r="P479" s="1135"/>
      <c r="Q479" s="1135"/>
    </row>
    <row r="480" spans="1:33" ht="15.75" x14ac:dyDescent="0.25">
      <c r="F480" s="182"/>
      <c r="H480" s="182"/>
      <c r="J480" s="182"/>
      <c r="L480" s="182"/>
      <c r="N480" s="12"/>
      <c r="O480" s="145"/>
      <c r="P480" s="145"/>
      <c r="Q480" s="145"/>
    </row>
    <row r="481" spans="1:32" ht="15.75" x14ac:dyDescent="0.25">
      <c r="N481" s="12"/>
      <c r="O481" s="145"/>
      <c r="P481" s="145"/>
      <c r="Q481" s="145"/>
    </row>
    <row r="482" spans="1:32" ht="15.75" x14ac:dyDescent="0.25">
      <c r="N482" s="12"/>
      <c r="O482" s="2862" t="s">
        <v>63</v>
      </c>
      <c r="P482" s="2862"/>
      <c r="Q482" s="2862"/>
    </row>
    <row r="483" spans="1:32" ht="15.75" x14ac:dyDescent="0.25">
      <c r="N483" s="12"/>
      <c r="O483" s="2861" t="s">
        <v>64</v>
      </c>
      <c r="P483" s="2861"/>
      <c r="Q483" s="2861"/>
    </row>
    <row r="487" spans="1:32" ht="26.25" x14ac:dyDescent="0.3">
      <c r="A487" s="13" t="s">
        <v>0</v>
      </c>
      <c r="B487" s="13" t="s">
        <v>235</v>
      </c>
      <c r="C487" s="144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4"/>
      <c r="O487" s="183" t="s">
        <v>66</v>
      </c>
      <c r="P487" s="2839" t="s">
        <v>2</v>
      </c>
      <c r="Q487" s="2839"/>
    </row>
    <row r="488" spans="1:32" ht="21" x14ac:dyDescent="0.3">
      <c r="A488" s="13" t="s">
        <v>3</v>
      </c>
      <c r="B488" s="13" t="s">
        <v>4</v>
      </c>
      <c r="C488" s="144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4"/>
      <c r="O488" s="184"/>
      <c r="P488" s="145"/>
      <c r="Q488" s="145"/>
    </row>
    <row r="489" spans="1:32" ht="18.75" x14ac:dyDescent="0.3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4"/>
      <c r="O489" s="14"/>
      <c r="P489" s="145"/>
      <c r="Q489" s="145"/>
    </row>
    <row r="490" spans="1:32" ht="18.75" x14ac:dyDescent="0.3">
      <c r="A490" s="13" t="s">
        <v>5</v>
      </c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4"/>
      <c r="O490" s="14"/>
      <c r="P490" s="145"/>
      <c r="Q490" s="145"/>
    </row>
    <row r="491" spans="1:32" ht="18.75" x14ac:dyDescent="0.3">
      <c r="A491" s="13" t="s">
        <v>6</v>
      </c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4"/>
      <c r="O491" s="14"/>
      <c r="P491" s="145"/>
      <c r="Q491" s="145"/>
    </row>
    <row r="492" spans="1:32" ht="18.75" x14ac:dyDescent="0.3">
      <c r="A492" s="13" t="s">
        <v>7</v>
      </c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4"/>
      <c r="O492" s="14"/>
      <c r="P492" s="145"/>
      <c r="Q492" s="145"/>
    </row>
    <row r="493" spans="1:32" ht="24" thickBot="1" x14ac:dyDescent="0.35">
      <c r="A493" s="13" t="s">
        <v>8</v>
      </c>
      <c r="B493" s="13"/>
      <c r="C493" s="13"/>
      <c r="D493" s="13"/>
      <c r="E493" s="13"/>
      <c r="F493" s="13"/>
      <c r="G493" s="147"/>
      <c r="H493" s="147"/>
      <c r="I493" s="13"/>
      <c r="J493" s="13"/>
      <c r="K493" s="13"/>
      <c r="L493" s="13"/>
      <c r="M493" s="13"/>
      <c r="N493" s="148"/>
      <c r="O493" s="148"/>
      <c r="P493" s="2800" t="s">
        <v>86</v>
      </c>
      <c r="Q493" s="2800"/>
      <c r="W493" s="2856" t="s">
        <v>107</v>
      </c>
      <c r="X493" s="2856"/>
      <c r="Y493" s="2856"/>
      <c r="Z493" s="2856"/>
      <c r="AA493" s="2856"/>
      <c r="AB493" s="2856"/>
      <c r="AC493" s="2856"/>
      <c r="AD493" s="2856"/>
      <c r="AE493" s="2856"/>
      <c r="AF493" s="2856"/>
    </row>
    <row r="494" spans="1:32" ht="16.5" thickBot="1" x14ac:dyDescent="0.3">
      <c r="A494" s="2841" t="s">
        <v>10</v>
      </c>
      <c r="B494" s="2844" t="s">
        <v>11</v>
      </c>
      <c r="C494" s="428" t="s">
        <v>10</v>
      </c>
      <c r="D494" s="2844" t="s">
        <v>13</v>
      </c>
      <c r="E494" s="2844" t="s">
        <v>14</v>
      </c>
      <c r="F494" s="2847" t="s">
        <v>15</v>
      </c>
      <c r="G494" s="2848"/>
      <c r="H494" s="2848"/>
      <c r="I494" s="2848"/>
      <c r="J494" s="2848"/>
      <c r="K494" s="2848"/>
      <c r="L494" s="2848"/>
      <c r="M494" s="2849"/>
      <c r="N494" s="2850" t="s">
        <v>16</v>
      </c>
      <c r="O494" s="2850" t="s">
        <v>17</v>
      </c>
      <c r="P494" s="2850" t="s">
        <v>18</v>
      </c>
      <c r="Q494" s="151" t="s">
        <v>19</v>
      </c>
      <c r="W494" s="2856" t="s">
        <v>108</v>
      </c>
      <c r="X494" s="2856" t="s">
        <v>109</v>
      </c>
      <c r="Y494" s="2856" t="s">
        <v>108</v>
      </c>
      <c r="Z494" s="2856" t="s">
        <v>110</v>
      </c>
      <c r="AA494" s="2940" t="s">
        <v>108</v>
      </c>
      <c r="AB494" s="2853" t="s">
        <v>111</v>
      </c>
      <c r="AC494" s="2856" t="s">
        <v>108</v>
      </c>
      <c r="AD494" s="2853" t="s">
        <v>112</v>
      </c>
      <c r="AE494" s="2854" t="s">
        <v>113</v>
      </c>
      <c r="AF494" s="2855" t="s">
        <v>114</v>
      </c>
    </row>
    <row r="495" spans="1:32" ht="16.5" thickBot="1" x14ac:dyDescent="0.3">
      <c r="A495" s="2842"/>
      <c r="B495" s="2845"/>
      <c r="C495" s="429" t="s">
        <v>208</v>
      </c>
      <c r="D495" s="2845"/>
      <c r="E495" s="2845"/>
      <c r="F495" s="2858" t="s">
        <v>20</v>
      </c>
      <c r="G495" s="2858"/>
      <c r="H495" s="2858" t="s">
        <v>21</v>
      </c>
      <c r="I495" s="2858"/>
      <c r="J495" s="2858" t="s">
        <v>22</v>
      </c>
      <c r="K495" s="2858"/>
      <c r="L495" s="2858" t="s">
        <v>23</v>
      </c>
      <c r="M495" s="2858"/>
      <c r="N495" s="2851"/>
      <c r="O495" s="2851"/>
      <c r="P495" s="2851"/>
      <c r="Q495" s="2859" t="s">
        <v>24</v>
      </c>
      <c r="W495" s="2856"/>
      <c r="X495" s="2856"/>
      <c r="Y495" s="2856"/>
      <c r="Z495" s="2856"/>
      <c r="AA495" s="2940"/>
      <c r="AB495" s="2853"/>
      <c r="AC495" s="2856"/>
      <c r="AD495" s="2853"/>
      <c r="AE495" s="2854"/>
      <c r="AF495" s="2855"/>
    </row>
    <row r="496" spans="1:32" ht="16.5" thickBot="1" x14ac:dyDescent="0.3">
      <c r="A496" s="2843"/>
      <c r="B496" s="2846"/>
      <c r="C496" s="430" t="s">
        <v>209</v>
      </c>
      <c r="D496" s="2846"/>
      <c r="E496" s="2846"/>
      <c r="F496" s="1136" t="s">
        <v>25</v>
      </c>
      <c r="G496" s="1136" t="s">
        <v>26</v>
      </c>
      <c r="H496" s="1136" t="s">
        <v>25</v>
      </c>
      <c r="I496" s="1136" t="s">
        <v>26</v>
      </c>
      <c r="J496" s="1136" t="s">
        <v>25</v>
      </c>
      <c r="K496" s="1136" t="s">
        <v>26</v>
      </c>
      <c r="L496" s="1136" t="s">
        <v>25</v>
      </c>
      <c r="M496" s="1136" t="s">
        <v>26</v>
      </c>
      <c r="N496" s="2852"/>
      <c r="O496" s="2852"/>
      <c r="P496" s="2852"/>
      <c r="Q496" s="2860"/>
    </row>
    <row r="497" spans="1:33" ht="23.25" x14ac:dyDescent="0.35">
      <c r="A497" s="168">
        <v>1</v>
      </c>
      <c r="B497" s="154">
        <v>43608</v>
      </c>
      <c r="C497" s="173">
        <v>678</v>
      </c>
      <c r="D497" s="239" t="s">
        <v>247</v>
      </c>
      <c r="E497" s="157" t="s">
        <v>241</v>
      </c>
      <c r="F497" s="170">
        <v>9</v>
      </c>
      <c r="G497" s="159">
        <f t="shared" ref="G497:G511" si="219">F497*S497</f>
        <v>11986362</v>
      </c>
      <c r="H497" s="160"/>
      <c r="I497" s="161">
        <f t="shared" ref="I497:I511" si="220">H497*T497</f>
        <v>0</v>
      </c>
      <c r="J497" s="162"/>
      <c r="K497" s="161">
        <f t="shared" ref="K497:K511" si="221">J497*U497</f>
        <v>0</v>
      </c>
      <c r="L497" s="163">
        <v>1</v>
      </c>
      <c r="M497" s="161">
        <f t="shared" ref="M497:M511" si="222">L497*V497</f>
        <v>431818</v>
      </c>
      <c r="N497" s="1129">
        <f>F497+H497+J497+L497</f>
        <v>10</v>
      </c>
      <c r="O497" s="165">
        <f t="shared" ref="O497:O511" si="223">+M497+K497+I497+G497</f>
        <v>12418180</v>
      </c>
      <c r="P497" s="165">
        <f>+N497*40000</f>
        <v>400000</v>
      </c>
      <c r="Q497" s="167"/>
      <c r="S497" s="10">
        <f t="shared" ref="S497:S511" si="224">1331818</f>
        <v>1331818</v>
      </c>
      <c r="T497" s="10">
        <f t="shared" ref="T497:T511" si="225">1931818</f>
        <v>1931818</v>
      </c>
      <c r="U497" s="10">
        <f t="shared" ref="U497:U511" si="226">2231818</f>
        <v>2231818</v>
      </c>
      <c r="V497" s="10">
        <f t="shared" ref="V497:V511" si="227">431818</f>
        <v>431818</v>
      </c>
      <c r="W497" s="112">
        <v>43609</v>
      </c>
      <c r="X497" s="111">
        <v>8000000</v>
      </c>
      <c r="Y497" s="112"/>
      <c r="Z497" s="111"/>
      <c r="AA497" s="1114"/>
      <c r="AB497" s="113"/>
      <c r="AC497" s="113"/>
      <c r="AD497" s="114"/>
      <c r="AE497" s="115">
        <f>X497+Z497+AB497+AD497</f>
        <v>8000000</v>
      </c>
      <c r="AF497" s="116">
        <f t="shared" ref="AF497:AF511" si="228">O497-AE497</f>
        <v>4418180</v>
      </c>
    </row>
    <row r="498" spans="1:33" ht="23.25" x14ac:dyDescent="0.35">
      <c r="A498" s="168">
        <f t="shared" ref="A498:A510" si="229">+A497+1</f>
        <v>2</v>
      </c>
      <c r="B498" s="154">
        <v>43608</v>
      </c>
      <c r="C498" s="173">
        <v>679</v>
      </c>
      <c r="D498" s="239" t="s">
        <v>247</v>
      </c>
      <c r="E498" s="157" t="s">
        <v>241</v>
      </c>
      <c r="F498" s="170">
        <v>10</v>
      </c>
      <c r="G498" s="159">
        <f t="shared" si="219"/>
        <v>13318180</v>
      </c>
      <c r="H498" s="160"/>
      <c r="I498" s="161">
        <f t="shared" si="220"/>
        <v>0</v>
      </c>
      <c r="J498" s="162"/>
      <c r="K498" s="161">
        <f t="shared" si="221"/>
        <v>0</v>
      </c>
      <c r="L498" s="163">
        <v>2</v>
      </c>
      <c r="M498" s="161">
        <f t="shared" si="222"/>
        <v>863636</v>
      </c>
      <c r="N498" s="1129">
        <f t="shared" ref="N498:N511" si="230">F498+H498+J498+L498</f>
        <v>12</v>
      </c>
      <c r="O498" s="165">
        <f t="shared" si="223"/>
        <v>14181816</v>
      </c>
      <c r="P498" s="165">
        <f t="shared" ref="P498:P511" si="231">+N498*40000</f>
        <v>480000</v>
      </c>
      <c r="Q498" s="167"/>
      <c r="S498" s="10">
        <f t="shared" si="224"/>
        <v>1331818</v>
      </c>
      <c r="T498" s="10">
        <f t="shared" si="225"/>
        <v>1931818</v>
      </c>
      <c r="U498" s="10">
        <f t="shared" si="226"/>
        <v>2231818</v>
      </c>
      <c r="V498" s="10">
        <f t="shared" si="227"/>
        <v>431818</v>
      </c>
      <c r="W498" s="112">
        <v>43609</v>
      </c>
      <c r="X498" s="111">
        <v>14181816</v>
      </c>
      <c r="Y498" s="112"/>
      <c r="Z498" s="111"/>
      <c r="AA498" s="1114"/>
      <c r="AB498" s="113"/>
      <c r="AC498" s="113"/>
      <c r="AD498" s="114"/>
      <c r="AE498" s="115">
        <f t="shared" ref="AE498:AE511" si="232">X498+Z498+AB498+AD498</f>
        <v>14181816</v>
      </c>
      <c r="AF498" s="116">
        <f t="shared" si="228"/>
        <v>0</v>
      </c>
    </row>
    <row r="499" spans="1:33" ht="23.25" x14ac:dyDescent="0.35">
      <c r="A499" s="168">
        <f t="shared" si="229"/>
        <v>3</v>
      </c>
      <c r="B499" s="154">
        <v>43608</v>
      </c>
      <c r="C499" s="173">
        <v>680</v>
      </c>
      <c r="D499" s="239" t="s">
        <v>101</v>
      </c>
      <c r="E499" s="157" t="s">
        <v>88</v>
      </c>
      <c r="F499" s="170">
        <v>8</v>
      </c>
      <c r="G499" s="159">
        <f t="shared" si="219"/>
        <v>10654544</v>
      </c>
      <c r="H499" s="160"/>
      <c r="I499" s="161">
        <f t="shared" si="220"/>
        <v>0</v>
      </c>
      <c r="J499" s="162"/>
      <c r="K499" s="161">
        <f t="shared" si="221"/>
        <v>0</v>
      </c>
      <c r="L499" s="163">
        <v>2</v>
      </c>
      <c r="M499" s="161">
        <f t="shared" si="222"/>
        <v>863636</v>
      </c>
      <c r="N499" s="1129">
        <f t="shared" si="230"/>
        <v>10</v>
      </c>
      <c r="O499" s="165">
        <f t="shared" si="223"/>
        <v>11518180</v>
      </c>
      <c r="P499" s="165">
        <f t="shared" si="231"/>
        <v>400000</v>
      </c>
      <c r="Q499" s="167"/>
      <c r="S499" s="10">
        <f t="shared" si="224"/>
        <v>1331818</v>
      </c>
      <c r="T499" s="10">
        <f t="shared" si="225"/>
        <v>1931818</v>
      </c>
      <c r="U499" s="10">
        <f t="shared" si="226"/>
        <v>2231818</v>
      </c>
      <c r="V499" s="10">
        <f t="shared" si="227"/>
        <v>431818</v>
      </c>
      <c r="W499" s="112">
        <v>43629</v>
      </c>
      <c r="X499" s="111">
        <v>11518180</v>
      </c>
      <c r="Y499" s="112"/>
      <c r="Z499" s="111"/>
      <c r="AA499" s="112"/>
      <c r="AB499" s="113">
        <v>0</v>
      </c>
      <c r="AC499" s="113"/>
      <c r="AD499" s="114"/>
      <c r="AE499" s="115">
        <f t="shared" si="232"/>
        <v>11518180</v>
      </c>
      <c r="AF499" s="116">
        <f t="shared" si="228"/>
        <v>0</v>
      </c>
    </row>
    <row r="500" spans="1:33" ht="23.25" x14ac:dyDescent="0.35">
      <c r="A500" s="168">
        <f t="shared" si="229"/>
        <v>4</v>
      </c>
      <c r="B500" s="154">
        <v>43609</v>
      </c>
      <c r="C500" s="173">
        <v>681</v>
      </c>
      <c r="D500" s="239" t="s">
        <v>248</v>
      </c>
      <c r="E500" s="157" t="s">
        <v>241</v>
      </c>
      <c r="F500" s="170">
        <v>6</v>
      </c>
      <c r="G500" s="159">
        <f t="shared" si="219"/>
        <v>7990908</v>
      </c>
      <c r="H500" s="160">
        <v>1</v>
      </c>
      <c r="I500" s="161">
        <f t="shared" si="220"/>
        <v>1931818</v>
      </c>
      <c r="J500" s="162"/>
      <c r="K500" s="161">
        <f t="shared" si="221"/>
        <v>0</v>
      </c>
      <c r="L500" s="163">
        <v>1</v>
      </c>
      <c r="M500" s="161">
        <f t="shared" si="222"/>
        <v>431818</v>
      </c>
      <c r="N500" s="1129">
        <f t="shared" si="230"/>
        <v>8</v>
      </c>
      <c r="O500" s="165">
        <f t="shared" si="223"/>
        <v>10354544</v>
      </c>
      <c r="P500" s="165">
        <f t="shared" si="231"/>
        <v>320000</v>
      </c>
      <c r="Q500" s="167"/>
      <c r="S500" s="10">
        <f t="shared" si="224"/>
        <v>1331818</v>
      </c>
      <c r="T500" s="10">
        <f t="shared" si="225"/>
        <v>1931818</v>
      </c>
      <c r="U500" s="10">
        <f t="shared" si="226"/>
        <v>2231818</v>
      </c>
      <c r="V500" s="10">
        <f t="shared" si="227"/>
        <v>431818</v>
      </c>
      <c r="W500" s="112">
        <v>43612</v>
      </c>
      <c r="X500" s="111">
        <v>10354544</v>
      </c>
      <c r="Y500" s="110"/>
      <c r="Z500" s="111"/>
      <c r="AA500" s="1114"/>
      <c r="AB500" s="113"/>
      <c r="AC500" s="113"/>
      <c r="AD500" s="114"/>
      <c r="AE500" s="115">
        <f t="shared" si="232"/>
        <v>10354544</v>
      </c>
      <c r="AF500" s="116">
        <f t="shared" si="228"/>
        <v>0</v>
      </c>
    </row>
    <row r="501" spans="1:33" ht="23.25" x14ac:dyDescent="0.35">
      <c r="A501" s="168">
        <f t="shared" si="229"/>
        <v>5</v>
      </c>
      <c r="B501" s="154">
        <v>43609</v>
      </c>
      <c r="C501" s="173">
        <v>682</v>
      </c>
      <c r="D501" s="239" t="s">
        <v>39</v>
      </c>
      <c r="E501" s="157" t="s">
        <v>43</v>
      </c>
      <c r="F501" s="170">
        <v>9</v>
      </c>
      <c r="G501" s="159">
        <f t="shared" si="219"/>
        <v>11986362</v>
      </c>
      <c r="H501" s="160"/>
      <c r="I501" s="161">
        <f t="shared" si="220"/>
        <v>0</v>
      </c>
      <c r="J501" s="162"/>
      <c r="K501" s="161">
        <f t="shared" si="221"/>
        <v>0</v>
      </c>
      <c r="L501" s="163">
        <v>1</v>
      </c>
      <c r="M501" s="161">
        <f t="shared" si="222"/>
        <v>431818</v>
      </c>
      <c r="N501" s="1129">
        <f t="shared" si="230"/>
        <v>10</v>
      </c>
      <c r="O501" s="165">
        <f t="shared" si="223"/>
        <v>12418180</v>
      </c>
      <c r="P501" s="165">
        <f t="shared" si="231"/>
        <v>400000</v>
      </c>
      <c r="Q501" s="167"/>
      <c r="S501" s="10">
        <f t="shared" si="224"/>
        <v>1331818</v>
      </c>
      <c r="T501" s="10">
        <f t="shared" si="225"/>
        <v>1931818</v>
      </c>
      <c r="U501" s="10">
        <f t="shared" si="226"/>
        <v>2231818</v>
      </c>
      <c r="V501" s="10">
        <f t="shared" si="227"/>
        <v>431818</v>
      </c>
      <c r="W501" s="112">
        <v>43609</v>
      </c>
      <c r="X501" s="111">
        <v>9418180</v>
      </c>
      <c r="Y501" s="112">
        <v>43612</v>
      </c>
      <c r="Z501" s="111">
        <v>3000000</v>
      </c>
      <c r="AA501" s="1114"/>
      <c r="AB501" s="113"/>
      <c r="AC501" s="113"/>
      <c r="AD501" s="114"/>
      <c r="AE501" s="115">
        <f t="shared" si="232"/>
        <v>12418180</v>
      </c>
      <c r="AF501" s="116">
        <f t="shared" si="228"/>
        <v>0</v>
      </c>
    </row>
    <row r="502" spans="1:33" ht="23.25" x14ac:dyDescent="0.35">
      <c r="A502" s="168">
        <f t="shared" si="229"/>
        <v>6</v>
      </c>
      <c r="B502" s="154">
        <v>43609</v>
      </c>
      <c r="C502" s="173">
        <v>683</v>
      </c>
      <c r="D502" s="239" t="s">
        <v>226</v>
      </c>
      <c r="E502" s="157" t="s">
        <v>43</v>
      </c>
      <c r="F502" s="170">
        <v>9</v>
      </c>
      <c r="G502" s="159">
        <f t="shared" si="219"/>
        <v>11986362</v>
      </c>
      <c r="H502" s="160"/>
      <c r="I502" s="161">
        <f t="shared" si="220"/>
        <v>0</v>
      </c>
      <c r="J502" s="162"/>
      <c r="K502" s="161">
        <f t="shared" si="221"/>
        <v>0</v>
      </c>
      <c r="L502" s="163">
        <v>2</v>
      </c>
      <c r="M502" s="161">
        <f t="shared" si="222"/>
        <v>863636</v>
      </c>
      <c r="N502" s="1129">
        <f t="shared" si="230"/>
        <v>11</v>
      </c>
      <c r="O502" s="165">
        <f t="shared" si="223"/>
        <v>12849998</v>
      </c>
      <c r="P502" s="165">
        <f t="shared" si="231"/>
        <v>440000</v>
      </c>
      <c r="Q502" s="167"/>
      <c r="S502" s="10">
        <f t="shared" si="224"/>
        <v>1331818</v>
      </c>
      <c r="T502" s="10">
        <f t="shared" si="225"/>
        <v>1931818</v>
      </c>
      <c r="U502" s="10">
        <f t="shared" si="226"/>
        <v>2231818</v>
      </c>
      <c r="V502" s="10">
        <f t="shared" si="227"/>
        <v>431818</v>
      </c>
      <c r="W502" s="112">
        <v>43627</v>
      </c>
      <c r="X502" s="111">
        <v>12850000</v>
      </c>
      <c r="Y502" s="112"/>
      <c r="Z502" s="111"/>
      <c r="AA502" s="1114"/>
      <c r="AB502" s="113"/>
      <c r="AC502" s="113"/>
      <c r="AD502" s="114"/>
      <c r="AE502" s="115">
        <f t="shared" si="232"/>
        <v>12850000</v>
      </c>
      <c r="AF502" s="116">
        <f t="shared" si="228"/>
        <v>-2</v>
      </c>
    </row>
    <row r="503" spans="1:33" ht="23.25" x14ac:dyDescent="0.35">
      <c r="A503" s="168">
        <f t="shared" si="229"/>
        <v>7</v>
      </c>
      <c r="B503" s="154">
        <v>43609</v>
      </c>
      <c r="C503" s="173">
        <v>684</v>
      </c>
      <c r="D503" s="239" t="s">
        <v>199</v>
      </c>
      <c r="E503" s="157" t="s">
        <v>88</v>
      </c>
      <c r="F503" s="170">
        <v>8</v>
      </c>
      <c r="G503" s="159">
        <f t="shared" si="219"/>
        <v>10654544</v>
      </c>
      <c r="H503" s="160"/>
      <c r="I503" s="161">
        <f t="shared" si="220"/>
        <v>0</v>
      </c>
      <c r="J503" s="162"/>
      <c r="K503" s="161">
        <f t="shared" si="221"/>
        <v>0</v>
      </c>
      <c r="L503" s="163">
        <v>2</v>
      </c>
      <c r="M503" s="161">
        <f t="shared" si="222"/>
        <v>863636</v>
      </c>
      <c r="N503" s="1129">
        <f t="shared" si="230"/>
        <v>10</v>
      </c>
      <c r="O503" s="165">
        <f t="shared" si="223"/>
        <v>11518180</v>
      </c>
      <c r="P503" s="165">
        <f t="shared" si="231"/>
        <v>400000</v>
      </c>
      <c r="Q503" s="167"/>
      <c r="S503" s="10">
        <f t="shared" si="224"/>
        <v>1331818</v>
      </c>
      <c r="T503" s="10">
        <f t="shared" si="225"/>
        <v>1931818</v>
      </c>
      <c r="U503" s="10">
        <f t="shared" si="226"/>
        <v>2231818</v>
      </c>
      <c r="V503" s="10">
        <f t="shared" si="227"/>
        <v>431818</v>
      </c>
      <c r="W503" s="112">
        <v>43612</v>
      </c>
      <c r="X503" s="111">
        <v>8000000</v>
      </c>
      <c r="Y503" s="112">
        <v>43612</v>
      </c>
      <c r="Z503" s="111">
        <v>3518180</v>
      </c>
      <c r="AA503" s="1114"/>
      <c r="AB503" s="113"/>
      <c r="AC503" s="113"/>
      <c r="AD503" s="114"/>
      <c r="AE503" s="115">
        <f t="shared" si="232"/>
        <v>11518180</v>
      </c>
      <c r="AF503" s="116">
        <f t="shared" si="228"/>
        <v>0</v>
      </c>
    </row>
    <row r="504" spans="1:33" ht="23.25" x14ac:dyDescent="0.35">
      <c r="A504" s="168">
        <f t="shared" si="229"/>
        <v>8</v>
      </c>
      <c r="B504" s="154">
        <v>43609</v>
      </c>
      <c r="C504" s="173">
        <v>685</v>
      </c>
      <c r="D504" s="239" t="s">
        <v>249</v>
      </c>
      <c r="E504" s="157" t="s">
        <v>88</v>
      </c>
      <c r="F504" s="170">
        <v>10</v>
      </c>
      <c r="G504" s="159">
        <f t="shared" si="219"/>
        <v>13318180</v>
      </c>
      <c r="H504" s="160"/>
      <c r="I504" s="161">
        <f t="shared" si="220"/>
        <v>0</v>
      </c>
      <c r="J504" s="162"/>
      <c r="K504" s="161">
        <f t="shared" si="221"/>
        <v>0</v>
      </c>
      <c r="L504" s="163"/>
      <c r="M504" s="161">
        <f t="shared" si="222"/>
        <v>0</v>
      </c>
      <c r="N504" s="1129">
        <f t="shared" si="230"/>
        <v>10</v>
      </c>
      <c r="O504" s="165">
        <f t="shared" si="223"/>
        <v>13318180</v>
      </c>
      <c r="P504" s="165">
        <f t="shared" si="231"/>
        <v>400000</v>
      </c>
      <c r="Q504" s="167"/>
      <c r="S504" s="10">
        <f t="shared" si="224"/>
        <v>1331818</v>
      </c>
      <c r="T504" s="10">
        <f t="shared" si="225"/>
        <v>1931818</v>
      </c>
      <c r="U504" s="10">
        <f t="shared" si="226"/>
        <v>2231818</v>
      </c>
      <c r="V504" s="10">
        <f t="shared" si="227"/>
        <v>431818</v>
      </c>
      <c r="W504" s="112">
        <v>43612</v>
      </c>
      <c r="X504" s="111">
        <v>13318180</v>
      </c>
      <c r="Y504" s="110"/>
      <c r="Z504" s="111"/>
      <c r="AA504" s="1114"/>
      <c r="AB504" s="113"/>
      <c r="AC504" s="113"/>
      <c r="AD504" s="114"/>
      <c r="AE504" s="115">
        <f t="shared" si="232"/>
        <v>13318180</v>
      </c>
      <c r="AF504" s="116">
        <f t="shared" si="228"/>
        <v>0</v>
      </c>
    </row>
    <row r="505" spans="1:33" ht="23.25" x14ac:dyDescent="0.35">
      <c r="A505" s="168">
        <f t="shared" si="229"/>
        <v>9</v>
      </c>
      <c r="B505" s="154">
        <v>43610</v>
      </c>
      <c r="C505" s="173">
        <v>686</v>
      </c>
      <c r="D505" s="239" t="s">
        <v>36</v>
      </c>
      <c r="E505" s="157" t="s">
        <v>241</v>
      </c>
      <c r="F505" s="170">
        <v>5</v>
      </c>
      <c r="G505" s="159">
        <f t="shared" si="219"/>
        <v>6659090</v>
      </c>
      <c r="H505" s="160"/>
      <c r="I505" s="161">
        <f t="shared" si="220"/>
        <v>0</v>
      </c>
      <c r="J505" s="162">
        <v>6</v>
      </c>
      <c r="K505" s="161">
        <f t="shared" si="221"/>
        <v>13390908</v>
      </c>
      <c r="L505" s="163"/>
      <c r="M505" s="161">
        <f t="shared" si="222"/>
        <v>0</v>
      </c>
      <c r="N505" s="1129">
        <f t="shared" si="230"/>
        <v>11</v>
      </c>
      <c r="O505" s="165">
        <f t="shared" si="223"/>
        <v>20049998</v>
      </c>
      <c r="P505" s="165">
        <f t="shared" si="231"/>
        <v>440000</v>
      </c>
      <c r="Q505" s="167"/>
      <c r="S505" s="10">
        <f t="shared" si="224"/>
        <v>1331818</v>
      </c>
      <c r="T505" s="10">
        <f t="shared" si="225"/>
        <v>1931818</v>
      </c>
      <c r="U505" s="10">
        <f t="shared" si="226"/>
        <v>2231818</v>
      </c>
      <c r="V505" s="10">
        <f t="shared" si="227"/>
        <v>431818</v>
      </c>
      <c r="W505" s="112">
        <v>43612</v>
      </c>
      <c r="X505" s="111">
        <v>20049998</v>
      </c>
      <c r="Y505" s="110"/>
      <c r="Z505" s="111"/>
      <c r="AA505" s="1114"/>
      <c r="AB505" s="113"/>
      <c r="AC505" s="113"/>
      <c r="AD505" s="114"/>
      <c r="AE505" s="115">
        <f t="shared" si="232"/>
        <v>20049998</v>
      </c>
      <c r="AF505" s="116">
        <f t="shared" si="228"/>
        <v>0</v>
      </c>
    </row>
    <row r="506" spans="1:33" ht="23.25" x14ac:dyDescent="0.35">
      <c r="A506" s="168">
        <f t="shared" si="229"/>
        <v>10</v>
      </c>
      <c r="B506" s="154">
        <v>43610</v>
      </c>
      <c r="C506" s="173">
        <v>687</v>
      </c>
      <c r="D506" s="239" t="s">
        <v>33</v>
      </c>
      <c r="E506" s="157" t="s">
        <v>241</v>
      </c>
      <c r="F506" s="170"/>
      <c r="G506" s="159">
        <f t="shared" si="219"/>
        <v>0</v>
      </c>
      <c r="H506" s="160"/>
      <c r="I506" s="161">
        <f t="shared" si="220"/>
        <v>0</v>
      </c>
      <c r="J506" s="162">
        <v>10</v>
      </c>
      <c r="K506" s="161">
        <f t="shared" si="221"/>
        <v>22318180</v>
      </c>
      <c r="L506" s="163"/>
      <c r="M506" s="161">
        <f t="shared" si="222"/>
        <v>0</v>
      </c>
      <c r="N506" s="1129">
        <f t="shared" si="230"/>
        <v>10</v>
      </c>
      <c r="O506" s="165">
        <f t="shared" si="223"/>
        <v>22318180</v>
      </c>
      <c r="P506" s="165">
        <f t="shared" si="231"/>
        <v>400000</v>
      </c>
      <c r="Q506" s="167"/>
      <c r="S506" s="10">
        <f t="shared" si="224"/>
        <v>1331818</v>
      </c>
      <c r="T506" s="10">
        <f t="shared" si="225"/>
        <v>1931818</v>
      </c>
      <c r="U506" s="10">
        <f t="shared" si="226"/>
        <v>2231818</v>
      </c>
      <c r="V506" s="10">
        <f t="shared" si="227"/>
        <v>431818</v>
      </c>
      <c r="W506" s="112">
        <v>43612</v>
      </c>
      <c r="X506" s="111">
        <v>22318180</v>
      </c>
      <c r="Y506" s="110"/>
      <c r="Z506" s="111"/>
      <c r="AA506" s="1114"/>
      <c r="AB506" s="113"/>
      <c r="AC506" s="113"/>
      <c r="AD506" s="114"/>
      <c r="AE506" s="115">
        <f t="shared" si="232"/>
        <v>22318180</v>
      </c>
      <c r="AF506" s="116">
        <f t="shared" si="228"/>
        <v>0</v>
      </c>
    </row>
    <row r="507" spans="1:33" ht="23.25" x14ac:dyDescent="0.35">
      <c r="A507" s="168">
        <f t="shared" si="229"/>
        <v>11</v>
      </c>
      <c r="B507" s="154">
        <v>43610</v>
      </c>
      <c r="C507" s="173">
        <v>688</v>
      </c>
      <c r="D507" s="239" t="s">
        <v>79</v>
      </c>
      <c r="E507" s="157" t="s">
        <v>241</v>
      </c>
      <c r="F507" s="170"/>
      <c r="G507" s="159">
        <f t="shared" si="219"/>
        <v>0</v>
      </c>
      <c r="H507" s="160"/>
      <c r="I507" s="161">
        <f t="shared" si="220"/>
        <v>0</v>
      </c>
      <c r="J507" s="162">
        <v>10</v>
      </c>
      <c r="K507" s="161">
        <f t="shared" si="221"/>
        <v>22318180</v>
      </c>
      <c r="L507" s="163"/>
      <c r="M507" s="161">
        <f t="shared" si="222"/>
        <v>0</v>
      </c>
      <c r="N507" s="1129">
        <f t="shared" si="230"/>
        <v>10</v>
      </c>
      <c r="O507" s="165">
        <f t="shared" si="223"/>
        <v>22318180</v>
      </c>
      <c r="P507" s="165">
        <f t="shared" si="231"/>
        <v>400000</v>
      </c>
      <c r="Q507" s="167"/>
      <c r="S507" s="10">
        <f t="shared" si="224"/>
        <v>1331818</v>
      </c>
      <c r="T507" s="10">
        <f t="shared" si="225"/>
        <v>1931818</v>
      </c>
      <c r="U507" s="10">
        <f t="shared" si="226"/>
        <v>2231818</v>
      </c>
      <c r="V507" s="10">
        <f t="shared" si="227"/>
        <v>431818</v>
      </c>
      <c r="W507" s="112">
        <v>43612</v>
      </c>
      <c r="X507" s="111">
        <v>22318180</v>
      </c>
      <c r="Y507" s="110"/>
      <c r="Z507" s="111"/>
      <c r="AA507" s="1114"/>
      <c r="AB507" s="113"/>
      <c r="AC507" s="113"/>
      <c r="AD507" s="114"/>
      <c r="AE507" s="115">
        <f t="shared" si="232"/>
        <v>22318180</v>
      </c>
      <c r="AF507" s="116">
        <f t="shared" si="228"/>
        <v>0</v>
      </c>
    </row>
    <row r="508" spans="1:33" ht="23.25" x14ac:dyDescent="0.35">
      <c r="A508" s="168">
        <f t="shared" si="229"/>
        <v>12</v>
      </c>
      <c r="B508" s="154">
        <v>43610</v>
      </c>
      <c r="C508" s="173">
        <v>689</v>
      </c>
      <c r="D508" s="239" t="s">
        <v>250</v>
      </c>
      <c r="E508" s="157" t="s">
        <v>241</v>
      </c>
      <c r="F508" s="170">
        <v>5</v>
      </c>
      <c r="G508" s="159">
        <f t="shared" si="219"/>
        <v>6659090</v>
      </c>
      <c r="H508" s="160">
        <v>1</v>
      </c>
      <c r="I508" s="161">
        <f t="shared" si="220"/>
        <v>1931818</v>
      </c>
      <c r="J508" s="162">
        <v>5</v>
      </c>
      <c r="K508" s="161">
        <f t="shared" si="221"/>
        <v>11159090</v>
      </c>
      <c r="L508" s="163"/>
      <c r="M508" s="161">
        <f t="shared" si="222"/>
        <v>0</v>
      </c>
      <c r="N508" s="1129">
        <f t="shared" si="230"/>
        <v>11</v>
      </c>
      <c r="O508" s="165">
        <f t="shared" si="223"/>
        <v>19749998</v>
      </c>
      <c r="P508" s="165">
        <f t="shared" si="231"/>
        <v>440000</v>
      </c>
      <c r="Q508" s="167"/>
      <c r="S508" s="10">
        <f t="shared" si="224"/>
        <v>1331818</v>
      </c>
      <c r="T508" s="10">
        <f t="shared" si="225"/>
        <v>1931818</v>
      </c>
      <c r="U508" s="10">
        <f t="shared" si="226"/>
        <v>2231818</v>
      </c>
      <c r="V508" s="10">
        <f t="shared" si="227"/>
        <v>431818</v>
      </c>
      <c r="W508" s="112">
        <v>43612</v>
      </c>
      <c r="X508" s="111">
        <v>19749998</v>
      </c>
      <c r="Y508" s="110"/>
      <c r="Z508" s="111"/>
      <c r="AA508" s="1114"/>
      <c r="AB508" s="113"/>
      <c r="AC508" s="113"/>
      <c r="AD508" s="114"/>
      <c r="AE508" s="115">
        <f t="shared" si="232"/>
        <v>19749998</v>
      </c>
      <c r="AF508" s="116">
        <f t="shared" si="228"/>
        <v>0</v>
      </c>
    </row>
    <row r="509" spans="1:33" ht="23.25" x14ac:dyDescent="0.35">
      <c r="A509" s="168">
        <f t="shared" si="229"/>
        <v>13</v>
      </c>
      <c r="B509" s="154">
        <v>43610</v>
      </c>
      <c r="C509" s="173">
        <v>690</v>
      </c>
      <c r="D509" s="239" t="s">
        <v>249</v>
      </c>
      <c r="E509" s="157" t="s">
        <v>241</v>
      </c>
      <c r="F509" s="170"/>
      <c r="G509" s="159">
        <f t="shared" si="219"/>
        <v>0</v>
      </c>
      <c r="H509" s="160"/>
      <c r="I509" s="161">
        <f t="shared" si="220"/>
        <v>0</v>
      </c>
      <c r="J509" s="162">
        <v>10</v>
      </c>
      <c r="K509" s="161">
        <f t="shared" si="221"/>
        <v>22318180</v>
      </c>
      <c r="L509" s="163"/>
      <c r="M509" s="161">
        <f t="shared" si="222"/>
        <v>0</v>
      </c>
      <c r="N509" s="1129">
        <f t="shared" si="230"/>
        <v>10</v>
      </c>
      <c r="O509" s="165">
        <f t="shared" si="223"/>
        <v>22318180</v>
      </c>
      <c r="P509" s="165">
        <f t="shared" si="231"/>
        <v>400000</v>
      </c>
      <c r="Q509" s="167"/>
      <c r="S509" s="10">
        <f t="shared" si="224"/>
        <v>1331818</v>
      </c>
      <c r="T509" s="10">
        <f t="shared" si="225"/>
        <v>1931818</v>
      </c>
      <c r="U509" s="10">
        <f t="shared" si="226"/>
        <v>2231818</v>
      </c>
      <c r="V509" s="10">
        <f t="shared" si="227"/>
        <v>431818</v>
      </c>
      <c r="W509" s="112">
        <v>43613</v>
      </c>
      <c r="X509" s="111">
        <v>22318180</v>
      </c>
      <c r="Y509" s="110"/>
      <c r="Z509" s="111"/>
      <c r="AA509" s="1114"/>
      <c r="AB509" s="113"/>
      <c r="AC509" s="113"/>
      <c r="AD509" s="114"/>
      <c r="AE509" s="115">
        <f t="shared" si="232"/>
        <v>22318180</v>
      </c>
      <c r="AF509" s="116">
        <f t="shared" si="228"/>
        <v>0</v>
      </c>
    </row>
    <row r="510" spans="1:33" ht="23.25" x14ac:dyDescent="0.35">
      <c r="A510" s="168">
        <f t="shared" si="229"/>
        <v>14</v>
      </c>
      <c r="B510" s="154">
        <v>43610</v>
      </c>
      <c r="C510" s="173">
        <v>691</v>
      </c>
      <c r="D510" s="239" t="s">
        <v>56</v>
      </c>
      <c r="E510" s="157" t="s">
        <v>57</v>
      </c>
      <c r="F510" s="170">
        <v>4</v>
      </c>
      <c r="G510" s="159">
        <f t="shared" si="219"/>
        <v>5327272</v>
      </c>
      <c r="H510" s="160"/>
      <c r="I510" s="161">
        <f t="shared" si="220"/>
        <v>0</v>
      </c>
      <c r="J510" s="162">
        <v>6</v>
      </c>
      <c r="K510" s="161">
        <f t="shared" si="221"/>
        <v>13390908</v>
      </c>
      <c r="L510" s="163"/>
      <c r="M510" s="161">
        <f t="shared" si="222"/>
        <v>0</v>
      </c>
      <c r="N510" s="1129">
        <f t="shared" si="230"/>
        <v>10</v>
      </c>
      <c r="O510" s="165">
        <f t="shared" si="223"/>
        <v>18718180</v>
      </c>
      <c r="P510" s="165">
        <f t="shared" si="231"/>
        <v>400000</v>
      </c>
      <c r="Q510" s="167"/>
      <c r="S510" s="10">
        <f t="shared" si="224"/>
        <v>1331818</v>
      </c>
      <c r="T510" s="10">
        <f t="shared" si="225"/>
        <v>1931818</v>
      </c>
      <c r="U510" s="10">
        <f t="shared" si="226"/>
        <v>2231818</v>
      </c>
      <c r="V510" s="10">
        <f t="shared" si="227"/>
        <v>431818</v>
      </c>
      <c r="W510" s="112">
        <v>43634</v>
      </c>
      <c r="X510" s="111">
        <v>18718180</v>
      </c>
      <c r="Y510" s="110"/>
      <c r="Z510" s="111"/>
      <c r="AA510" s="1114"/>
      <c r="AB510" s="113"/>
      <c r="AC510" s="113"/>
      <c r="AD510" s="114"/>
      <c r="AE510" s="115">
        <f t="shared" si="232"/>
        <v>18718180</v>
      </c>
      <c r="AF510" s="116">
        <f t="shared" si="228"/>
        <v>0</v>
      </c>
    </row>
    <row r="511" spans="1:33" ht="24" thickBot="1" x14ac:dyDescent="0.4">
      <c r="A511" s="168"/>
      <c r="B511" s="188"/>
      <c r="C511" s="173"/>
      <c r="D511" s="174"/>
      <c r="E511" s="157"/>
      <c r="F511" s="170"/>
      <c r="G511" s="159">
        <f t="shared" si="219"/>
        <v>0</v>
      </c>
      <c r="H511" s="170"/>
      <c r="I511" s="161">
        <f t="shared" si="220"/>
        <v>0</v>
      </c>
      <c r="J511" s="170"/>
      <c r="K511" s="161">
        <f t="shared" si="221"/>
        <v>0</v>
      </c>
      <c r="L511" s="170"/>
      <c r="M511" s="161">
        <f t="shared" si="222"/>
        <v>0</v>
      </c>
      <c r="N511" s="1129">
        <f t="shared" si="230"/>
        <v>0</v>
      </c>
      <c r="O511" s="165">
        <f t="shared" si="223"/>
        <v>0</v>
      </c>
      <c r="P511" s="165">
        <f t="shared" si="231"/>
        <v>0</v>
      </c>
      <c r="Q511" s="167"/>
      <c r="S511" s="10">
        <f t="shared" si="224"/>
        <v>1331818</v>
      </c>
      <c r="T511" s="10">
        <f t="shared" si="225"/>
        <v>1931818</v>
      </c>
      <c r="U511" s="10">
        <f t="shared" si="226"/>
        <v>2231818</v>
      </c>
      <c r="V511" s="10">
        <f t="shared" si="227"/>
        <v>431818</v>
      </c>
      <c r="W511" s="112"/>
      <c r="X511" s="111"/>
      <c r="Y511" s="110"/>
      <c r="Z511" s="111"/>
      <c r="AA511" s="1114"/>
      <c r="AB511" s="113"/>
      <c r="AC511" s="113"/>
      <c r="AD511" s="114"/>
      <c r="AE511" s="115">
        <f t="shared" si="232"/>
        <v>0</v>
      </c>
      <c r="AF511" s="116">
        <f t="shared" si="228"/>
        <v>0</v>
      </c>
      <c r="AG511" s="12" t="s">
        <v>185</v>
      </c>
    </row>
    <row r="512" spans="1:33" ht="24" thickBot="1" x14ac:dyDescent="0.4">
      <c r="A512" s="2787" t="s">
        <v>60</v>
      </c>
      <c r="B512" s="2788"/>
      <c r="C512" s="2788"/>
      <c r="D512" s="2788"/>
      <c r="E512" s="2788"/>
      <c r="F512" s="175">
        <f t="shared" ref="F512:P512" si="233">SUM(F497:F511)</f>
        <v>83</v>
      </c>
      <c r="G512" s="175">
        <f t="shared" si="233"/>
        <v>110540894</v>
      </c>
      <c r="H512" s="175">
        <f t="shared" si="233"/>
        <v>2</v>
      </c>
      <c r="I512" s="175">
        <f t="shared" si="233"/>
        <v>3863636</v>
      </c>
      <c r="J512" s="175">
        <f t="shared" si="233"/>
        <v>47</v>
      </c>
      <c r="K512" s="175">
        <f t="shared" si="233"/>
        <v>104895446</v>
      </c>
      <c r="L512" s="175">
        <f t="shared" si="233"/>
        <v>11</v>
      </c>
      <c r="M512" s="175">
        <f t="shared" si="233"/>
        <v>4749998</v>
      </c>
      <c r="N512" s="175">
        <f t="shared" si="233"/>
        <v>143</v>
      </c>
      <c r="O512" s="175">
        <f t="shared" si="233"/>
        <v>224049974</v>
      </c>
      <c r="P512" s="175">
        <f t="shared" si="233"/>
        <v>5720000</v>
      </c>
      <c r="Q512" s="176"/>
      <c r="W512" s="112"/>
      <c r="X512" s="111"/>
      <c r="Y512" s="110"/>
      <c r="Z512" s="111"/>
      <c r="AA512" s="1114"/>
      <c r="AB512" s="113"/>
      <c r="AC512" s="113"/>
      <c r="AD512" s="114"/>
      <c r="AE512" s="1218">
        <f>SUM(AE497:AE511)</f>
        <v>219631796</v>
      </c>
      <c r="AF512" s="116"/>
    </row>
    <row r="513" spans="1:24" x14ac:dyDescent="0.2">
      <c r="A513" s="12" t="s">
        <v>61</v>
      </c>
      <c r="F513" s="20"/>
      <c r="P513" s="177"/>
      <c r="W513" s="12"/>
      <c r="X513" s="12"/>
    </row>
    <row r="514" spans="1:24" ht="15.75" x14ac:dyDescent="0.25">
      <c r="C514" s="253"/>
      <c r="D514" s="279"/>
      <c r="F514" s="178"/>
      <c r="G514" s="179"/>
      <c r="H514" s="178"/>
      <c r="I514" s="180"/>
      <c r="J514" s="178"/>
      <c r="K514" s="179"/>
      <c r="L514" s="178"/>
      <c r="N514" s="20"/>
      <c r="O514" s="2861" t="s">
        <v>62</v>
      </c>
      <c r="P514" s="2861"/>
      <c r="Q514" s="2861"/>
    </row>
    <row r="515" spans="1:24" ht="15.75" x14ac:dyDescent="0.25">
      <c r="F515" s="1135"/>
      <c r="H515" s="1135"/>
      <c r="J515" s="1135"/>
      <c r="L515" s="1135"/>
      <c r="N515" s="1135"/>
      <c r="O515" s="1135"/>
      <c r="P515" s="1135"/>
      <c r="Q515" s="1135"/>
    </row>
    <row r="516" spans="1:24" ht="15.75" x14ac:dyDescent="0.25">
      <c r="F516" s="182"/>
      <c r="H516" s="182"/>
      <c r="J516" s="182"/>
      <c r="L516" s="182"/>
      <c r="N516" s="12"/>
      <c r="O516" s="145"/>
      <c r="P516" s="145"/>
      <c r="Q516" s="145"/>
    </row>
    <row r="517" spans="1:24" ht="15.75" x14ac:dyDescent="0.25">
      <c r="N517" s="12"/>
      <c r="O517" s="145"/>
      <c r="P517" s="145"/>
      <c r="Q517" s="145"/>
    </row>
    <row r="518" spans="1:24" ht="15.75" x14ac:dyDescent="0.25">
      <c r="N518" s="12"/>
      <c r="O518" s="2862" t="s">
        <v>63</v>
      </c>
      <c r="P518" s="2862"/>
      <c r="Q518" s="2862"/>
    </row>
    <row r="519" spans="1:24" ht="15.75" x14ac:dyDescent="0.25">
      <c r="N519" s="12"/>
      <c r="O519" s="2861" t="s">
        <v>64</v>
      </c>
      <c r="P519" s="2861"/>
      <c r="Q519" s="2861"/>
    </row>
    <row r="523" spans="1:24" ht="26.25" x14ac:dyDescent="0.3">
      <c r="A523" s="13" t="s">
        <v>0</v>
      </c>
      <c r="B523" s="13" t="s">
        <v>235</v>
      </c>
      <c r="C523" s="144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4"/>
      <c r="O523" s="183" t="s">
        <v>66</v>
      </c>
      <c r="P523" s="2839" t="s">
        <v>2</v>
      </c>
      <c r="Q523" s="2839"/>
    </row>
    <row r="524" spans="1:24" ht="21" x14ac:dyDescent="0.3">
      <c r="A524" s="13" t="s">
        <v>3</v>
      </c>
      <c r="B524" s="13" t="s">
        <v>4</v>
      </c>
      <c r="C524" s="144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4"/>
      <c r="O524" s="184"/>
      <c r="P524" s="145"/>
      <c r="Q524" s="145"/>
    </row>
    <row r="525" spans="1:24" ht="18.75" x14ac:dyDescent="0.3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4"/>
      <c r="O525" s="14"/>
      <c r="P525" s="145"/>
      <c r="Q525" s="145"/>
    </row>
    <row r="526" spans="1:24" ht="18.75" x14ac:dyDescent="0.3">
      <c r="A526" s="13" t="s">
        <v>5</v>
      </c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4"/>
      <c r="O526" s="14"/>
      <c r="P526" s="145"/>
      <c r="Q526" s="145"/>
    </row>
    <row r="527" spans="1:24" ht="18.75" x14ac:dyDescent="0.3">
      <c r="A527" s="13" t="s">
        <v>6</v>
      </c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4"/>
      <c r="O527" s="14"/>
      <c r="P527" s="145"/>
      <c r="Q527" s="145"/>
    </row>
    <row r="528" spans="1:24" ht="18.75" x14ac:dyDescent="0.3">
      <c r="A528" s="13" t="s">
        <v>7</v>
      </c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4"/>
      <c r="O528" s="14"/>
      <c r="P528" s="145"/>
      <c r="Q528" s="145"/>
    </row>
    <row r="529" spans="1:33" ht="24" thickBot="1" x14ac:dyDescent="0.35">
      <c r="A529" s="13" t="s">
        <v>8</v>
      </c>
      <c r="B529" s="13"/>
      <c r="C529" s="13"/>
      <c r="D529" s="13"/>
      <c r="E529" s="13"/>
      <c r="F529" s="13"/>
      <c r="G529" s="147"/>
      <c r="H529" s="147"/>
      <c r="I529" s="13"/>
      <c r="J529" s="13"/>
      <c r="K529" s="13"/>
      <c r="L529" s="13"/>
      <c r="M529" s="13"/>
      <c r="N529" s="148"/>
      <c r="O529" s="148"/>
      <c r="P529" s="2800" t="s">
        <v>86</v>
      </c>
      <c r="Q529" s="2800"/>
      <c r="W529" s="2856" t="s">
        <v>107</v>
      </c>
      <c r="X529" s="2856"/>
      <c r="Y529" s="2856"/>
      <c r="Z529" s="2856"/>
      <c r="AA529" s="2856"/>
      <c r="AB529" s="2856"/>
      <c r="AC529" s="2856"/>
      <c r="AD529" s="2856"/>
      <c r="AE529" s="2856"/>
      <c r="AF529" s="2856"/>
    </row>
    <row r="530" spans="1:33" ht="16.5" thickBot="1" x14ac:dyDescent="0.3">
      <c r="A530" s="2841" t="s">
        <v>10</v>
      </c>
      <c r="B530" s="2844" t="s">
        <v>11</v>
      </c>
      <c r="C530" s="428" t="s">
        <v>10</v>
      </c>
      <c r="D530" s="2844" t="s">
        <v>13</v>
      </c>
      <c r="E530" s="2844" t="s">
        <v>14</v>
      </c>
      <c r="F530" s="2847" t="s">
        <v>15</v>
      </c>
      <c r="G530" s="2848"/>
      <c r="H530" s="2848"/>
      <c r="I530" s="2848"/>
      <c r="J530" s="2848"/>
      <c r="K530" s="2848"/>
      <c r="L530" s="2848"/>
      <c r="M530" s="2849"/>
      <c r="N530" s="2850" t="s">
        <v>16</v>
      </c>
      <c r="O530" s="2850" t="s">
        <v>17</v>
      </c>
      <c r="P530" s="2850" t="s">
        <v>18</v>
      </c>
      <c r="Q530" s="151" t="s">
        <v>19</v>
      </c>
      <c r="W530" s="2856" t="s">
        <v>108</v>
      </c>
      <c r="X530" s="2856" t="s">
        <v>109</v>
      </c>
      <c r="Y530" s="2856" t="s">
        <v>108</v>
      </c>
      <c r="Z530" s="2856" t="s">
        <v>110</v>
      </c>
      <c r="AA530" s="2940" t="s">
        <v>108</v>
      </c>
      <c r="AB530" s="2853" t="s">
        <v>111</v>
      </c>
      <c r="AC530" s="2856" t="s">
        <v>108</v>
      </c>
      <c r="AD530" s="2853" t="s">
        <v>112</v>
      </c>
      <c r="AE530" s="2854" t="s">
        <v>113</v>
      </c>
      <c r="AF530" s="2855" t="s">
        <v>114</v>
      </c>
    </row>
    <row r="531" spans="1:33" ht="16.5" thickBot="1" x14ac:dyDescent="0.3">
      <c r="A531" s="2842"/>
      <c r="B531" s="2845"/>
      <c r="C531" s="429" t="s">
        <v>208</v>
      </c>
      <c r="D531" s="2845"/>
      <c r="E531" s="2845"/>
      <c r="F531" s="2858" t="s">
        <v>20</v>
      </c>
      <c r="G531" s="2858"/>
      <c r="H531" s="2858" t="s">
        <v>21</v>
      </c>
      <c r="I531" s="2858"/>
      <c r="J531" s="2858" t="s">
        <v>22</v>
      </c>
      <c r="K531" s="2858"/>
      <c r="L531" s="2858" t="s">
        <v>23</v>
      </c>
      <c r="M531" s="2858"/>
      <c r="N531" s="2851"/>
      <c r="O531" s="2851"/>
      <c r="P531" s="2851"/>
      <c r="Q531" s="2859" t="s">
        <v>24</v>
      </c>
      <c r="W531" s="2856"/>
      <c r="X531" s="2856"/>
      <c r="Y531" s="2856"/>
      <c r="Z531" s="2856"/>
      <c r="AA531" s="2940"/>
      <c r="AB531" s="2853"/>
      <c r="AC531" s="2856"/>
      <c r="AD531" s="2853"/>
      <c r="AE531" s="2854"/>
      <c r="AF531" s="2855"/>
    </row>
    <row r="532" spans="1:33" ht="16.5" thickBot="1" x14ac:dyDescent="0.3">
      <c r="A532" s="2843"/>
      <c r="B532" s="2846"/>
      <c r="C532" s="430" t="s">
        <v>209</v>
      </c>
      <c r="D532" s="2846"/>
      <c r="E532" s="2846"/>
      <c r="F532" s="1136" t="s">
        <v>25</v>
      </c>
      <c r="G532" s="1136" t="s">
        <v>26</v>
      </c>
      <c r="H532" s="1136" t="s">
        <v>25</v>
      </c>
      <c r="I532" s="1136" t="s">
        <v>26</v>
      </c>
      <c r="J532" s="1136" t="s">
        <v>25</v>
      </c>
      <c r="K532" s="1136" t="s">
        <v>26</v>
      </c>
      <c r="L532" s="1136" t="s">
        <v>25</v>
      </c>
      <c r="M532" s="1136" t="s">
        <v>26</v>
      </c>
      <c r="N532" s="2852"/>
      <c r="O532" s="2852"/>
      <c r="P532" s="2852"/>
      <c r="Q532" s="2860"/>
    </row>
    <row r="533" spans="1:33" ht="23.25" x14ac:dyDescent="0.35">
      <c r="A533" s="168">
        <v>1</v>
      </c>
      <c r="B533" s="154">
        <v>43612</v>
      </c>
      <c r="C533" s="173">
        <v>692</v>
      </c>
      <c r="D533" s="239" t="s">
        <v>251</v>
      </c>
      <c r="E533" s="157" t="s">
        <v>31</v>
      </c>
      <c r="F533" s="170">
        <v>5</v>
      </c>
      <c r="G533" s="159">
        <f t="shared" ref="G533:G545" si="234">F533*S533</f>
        <v>6659090</v>
      </c>
      <c r="H533" s="160"/>
      <c r="I533" s="161">
        <f t="shared" ref="I533:I545" si="235">H533*T533</f>
        <v>0</v>
      </c>
      <c r="J533" s="162">
        <v>5</v>
      </c>
      <c r="K533" s="161">
        <f t="shared" ref="K533:K545" si="236">J533*U533</f>
        <v>11159090</v>
      </c>
      <c r="L533" s="163"/>
      <c r="M533" s="161">
        <f t="shared" ref="M533:M545" si="237">L533*V533</f>
        <v>0</v>
      </c>
      <c r="N533" s="1129">
        <f>F533+H533+J533+L533</f>
        <v>10</v>
      </c>
      <c r="O533" s="165">
        <f t="shared" ref="O533:O545" si="238">+M533+K533+I533+G533</f>
        <v>17818180</v>
      </c>
      <c r="P533" s="165">
        <f>+N533*40000</f>
        <v>400000</v>
      </c>
      <c r="Q533" s="167"/>
      <c r="S533" s="10">
        <f t="shared" ref="S533:S545" si="239">1331818</f>
        <v>1331818</v>
      </c>
      <c r="T533" s="10">
        <f t="shared" ref="T533:T545" si="240">1931818</f>
        <v>1931818</v>
      </c>
      <c r="U533" s="10">
        <f t="shared" ref="U533:U545" si="241">2231818</f>
        <v>2231818</v>
      </c>
      <c r="V533" s="10">
        <f t="shared" ref="V533:V545" si="242">431818</f>
        <v>431818</v>
      </c>
      <c r="W533" s="112">
        <v>43630</v>
      </c>
      <c r="X533" s="111">
        <v>17818180</v>
      </c>
      <c r="Y533" s="112"/>
      <c r="Z533" s="111"/>
      <c r="AA533" s="1114"/>
      <c r="AB533" s="113"/>
      <c r="AC533" s="113"/>
      <c r="AD533" s="114"/>
      <c r="AE533" s="115">
        <f>X533+Z533+AB533+AD533</f>
        <v>17818180</v>
      </c>
      <c r="AF533" s="116">
        <f t="shared" ref="AF533:AF546" si="243">O533-AE533</f>
        <v>0</v>
      </c>
    </row>
    <row r="534" spans="1:33" ht="23.25" x14ac:dyDescent="0.35">
      <c r="A534" s="168">
        <f t="shared" ref="A534:A544" si="244">+A533+1</f>
        <v>2</v>
      </c>
      <c r="B534" s="154">
        <v>43612</v>
      </c>
      <c r="C534" s="173">
        <v>693</v>
      </c>
      <c r="D534" s="239" t="s">
        <v>82</v>
      </c>
      <c r="E534" s="157" t="s">
        <v>31</v>
      </c>
      <c r="F534" s="170">
        <v>4</v>
      </c>
      <c r="G534" s="159">
        <f t="shared" si="234"/>
        <v>5327272</v>
      </c>
      <c r="H534" s="160"/>
      <c r="I534" s="161">
        <f t="shared" si="235"/>
        <v>0</v>
      </c>
      <c r="J534" s="162">
        <v>6</v>
      </c>
      <c r="K534" s="161">
        <f t="shared" si="236"/>
        <v>13390908</v>
      </c>
      <c r="L534" s="163"/>
      <c r="M534" s="161">
        <f t="shared" si="237"/>
        <v>0</v>
      </c>
      <c r="N534" s="1129">
        <f t="shared" ref="N534:N545" si="245">F534+H534+J534+L534</f>
        <v>10</v>
      </c>
      <c r="O534" s="165">
        <f t="shared" si="238"/>
        <v>18718180</v>
      </c>
      <c r="P534" s="165">
        <f t="shared" ref="P534:P545" si="246">+N534*40000</f>
        <v>400000</v>
      </c>
      <c r="Q534" s="167"/>
      <c r="S534" s="10">
        <f t="shared" si="239"/>
        <v>1331818</v>
      </c>
      <c r="T534" s="10">
        <f t="shared" si="240"/>
        <v>1931818</v>
      </c>
      <c r="U534" s="10">
        <f t="shared" si="241"/>
        <v>2231818</v>
      </c>
      <c r="V534" s="10">
        <f t="shared" si="242"/>
        <v>431818</v>
      </c>
      <c r="W534" s="112">
        <v>43649</v>
      </c>
      <c r="X534" s="111">
        <v>18718180</v>
      </c>
      <c r="Y534" s="112"/>
      <c r="Z534" s="111"/>
      <c r="AA534" s="1114"/>
      <c r="AB534" s="113"/>
      <c r="AC534" s="113"/>
      <c r="AD534" s="114"/>
      <c r="AE534" s="115">
        <f t="shared" ref="AE534:AE544" si="247">X534+Z534+AB534+AD534</f>
        <v>18718180</v>
      </c>
      <c r="AF534" s="116">
        <f t="shared" si="243"/>
        <v>0</v>
      </c>
    </row>
    <row r="535" spans="1:33" ht="23.25" x14ac:dyDescent="0.35">
      <c r="A535" s="168">
        <f t="shared" si="244"/>
        <v>3</v>
      </c>
      <c r="B535" s="154">
        <v>43612</v>
      </c>
      <c r="C535" s="173">
        <v>694</v>
      </c>
      <c r="D535" s="239" t="s">
        <v>252</v>
      </c>
      <c r="E535" s="157" t="s">
        <v>43</v>
      </c>
      <c r="F535" s="170"/>
      <c r="G535" s="159">
        <f t="shared" si="234"/>
        <v>0</v>
      </c>
      <c r="H535" s="160"/>
      <c r="I535" s="161">
        <f t="shared" si="235"/>
        <v>0</v>
      </c>
      <c r="J535" s="162">
        <v>10</v>
      </c>
      <c r="K535" s="161">
        <f t="shared" si="236"/>
        <v>22318180</v>
      </c>
      <c r="L535" s="163"/>
      <c r="M535" s="161">
        <f t="shared" si="237"/>
        <v>0</v>
      </c>
      <c r="N535" s="1129">
        <f t="shared" si="245"/>
        <v>10</v>
      </c>
      <c r="O535" s="165">
        <f t="shared" si="238"/>
        <v>22318180</v>
      </c>
      <c r="P535" s="165">
        <f t="shared" si="246"/>
        <v>400000</v>
      </c>
      <c r="Q535" s="167"/>
      <c r="S535" s="10">
        <f t="shared" si="239"/>
        <v>1331818</v>
      </c>
      <c r="T535" s="10">
        <f t="shared" si="240"/>
        <v>1931818</v>
      </c>
      <c r="U535" s="10">
        <f t="shared" si="241"/>
        <v>2231818</v>
      </c>
      <c r="V535" s="10">
        <f t="shared" si="242"/>
        <v>431818</v>
      </c>
      <c r="W535" s="112">
        <v>43616</v>
      </c>
      <c r="X535" s="111">
        <v>20000000</v>
      </c>
      <c r="Y535" s="112">
        <v>43643</v>
      </c>
      <c r="Z535" s="111">
        <v>2318180</v>
      </c>
      <c r="AA535" s="112"/>
      <c r="AB535" s="113">
        <v>0</v>
      </c>
      <c r="AC535" s="113"/>
      <c r="AD535" s="114"/>
      <c r="AE535" s="115">
        <f t="shared" si="247"/>
        <v>22318180</v>
      </c>
      <c r="AF535" s="116">
        <f t="shared" si="243"/>
        <v>0</v>
      </c>
    </row>
    <row r="536" spans="1:33" ht="23.25" x14ac:dyDescent="0.35">
      <c r="A536" s="168">
        <f t="shared" si="244"/>
        <v>4</v>
      </c>
      <c r="B536" s="154">
        <v>43612</v>
      </c>
      <c r="C536" s="173">
        <v>695</v>
      </c>
      <c r="D536" s="239" t="s">
        <v>253</v>
      </c>
      <c r="E536" s="157" t="s">
        <v>57</v>
      </c>
      <c r="F536" s="170">
        <v>6</v>
      </c>
      <c r="G536" s="159">
        <f t="shared" si="234"/>
        <v>7990908</v>
      </c>
      <c r="H536" s="160"/>
      <c r="I536" s="161">
        <f t="shared" si="235"/>
        <v>0</v>
      </c>
      <c r="J536" s="162">
        <v>3</v>
      </c>
      <c r="K536" s="161">
        <f t="shared" si="236"/>
        <v>6695454</v>
      </c>
      <c r="L536" s="163"/>
      <c r="M536" s="161">
        <f t="shared" si="237"/>
        <v>0</v>
      </c>
      <c r="N536" s="1129">
        <f t="shared" si="245"/>
        <v>9</v>
      </c>
      <c r="O536" s="165">
        <f t="shared" si="238"/>
        <v>14686362</v>
      </c>
      <c r="P536" s="165">
        <f t="shared" si="246"/>
        <v>360000</v>
      </c>
      <c r="Q536" s="167"/>
      <c r="S536" s="10">
        <f t="shared" si="239"/>
        <v>1331818</v>
      </c>
      <c r="T536" s="10">
        <f t="shared" si="240"/>
        <v>1931818</v>
      </c>
      <c r="U536" s="10">
        <f t="shared" si="241"/>
        <v>2231818</v>
      </c>
      <c r="V536" s="10">
        <f t="shared" si="242"/>
        <v>431818</v>
      </c>
      <c r="W536" s="112">
        <v>43613</v>
      </c>
      <c r="X536" s="111">
        <v>14686362</v>
      </c>
      <c r="Y536" s="110"/>
      <c r="Z536" s="111"/>
      <c r="AA536" s="1114"/>
      <c r="AB536" s="113"/>
      <c r="AC536" s="113"/>
      <c r="AD536" s="114"/>
      <c r="AE536" s="115">
        <f t="shared" si="247"/>
        <v>14686362</v>
      </c>
      <c r="AF536" s="116">
        <f t="shared" si="243"/>
        <v>0</v>
      </c>
    </row>
    <row r="537" spans="1:33" ht="23.25" x14ac:dyDescent="0.35">
      <c r="A537" s="168">
        <f t="shared" si="244"/>
        <v>5</v>
      </c>
      <c r="B537" s="154">
        <v>43612</v>
      </c>
      <c r="C537" s="173">
        <v>696</v>
      </c>
      <c r="D537" s="239" t="s">
        <v>69</v>
      </c>
      <c r="E537" s="157" t="s">
        <v>57</v>
      </c>
      <c r="F537" s="170">
        <v>7</v>
      </c>
      <c r="G537" s="159">
        <f t="shared" si="234"/>
        <v>9322726</v>
      </c>
      <c r="H537" s="160"/>
      <c r="I537" s="161">
        <f t="shared" si="235"/>
        <v>0</v>
      </c>
      <c r="J537" s="162">
        <v>2</v>
      </c>
      <c r="K537" s="161">
        <f t="shared" si="236"/>
        <v>4463636</v>
      </c>
      <c r="L537" s="163">
        <v>1</v>
      </c>
      <c r="M537" s="161">
        <f t="shared" si="237"/>
        <v>431818</v>
      </c>
      <c r="N537" s="1129">
        <f t="shared" si="245"/>
        <v>10</v>
      </c>
      <c r="O537" s="165">
        <f t="shared" si="238"/>
        <v>14218180</v>
      </c>
      <c r="P537" s="165">
        <f t="shared" si="246"/>
        <v>400000</v>
      </c>
      <c r="Q537" s="167"/>
      <c r="S537" s="10">
        <f t="shared" si="239"/>
        <v>1331818</v>
      </c>
      <c r="T537" s="10">
        <f t="shared" si="240"/>
        <v>1931818</v>
      </c>
      <c r="U537" s="10">
        <f t="shared" si="241"/>
        <v>2231818</v>
      </c>
      <c r="V537" s="10">
        <f t="shared" si="242"/>
        <v>431818</v>
      </c>
      <c r="W537" s="112">
        <v>43613</v>
      </c>
      <c r="X537" s="111">
        <v>14218180</v>
      </c>
      <c r="Y537" s="110"/>
      <c r="Z537" s="111"/>
      <c r="AA537" s="1114"/>
      <c r="AB537" s="113"/>
      <c r="AC537" s="113"/>
      <c r="AD537" s="114"/>
      <c r="AE537" s="115">
        <f t="shared" si="247"/>
        <v>14218180</v>
      </c>
      <c r="AF537" s="116">
        <f t="shared" si="243"/>
        <v>0</v>
      </c>
    </row>
    <row r="538" spans="1:33" ht="23.25" x14ac:dyDescent="0.35">
      <c r="A538" s="168">
        <f t="shared" si="244"/>
        <v>6</v>
      </c>
      <c r="B538" s="154">
        <v>43612</v>
      </c>
      <c r="C538" s="173">
        <v>697</v>
      </c>
      <c r="D538" s="239" t="s">
        <v>254</v>
      </c>
      <c r="E538" s="157" t="s">
        <v>57</v>
      </c>
      <c r="F538" s="170">
        <v>4</v>
      </c>
      <c r="G538" s="159">
        <f t="shared" si="234"/>
        <v>5327272</v>
      </c>
      <c r="H538" s="160"/>
      <c r="I538" s="161">
        <f t="shared" si="235"/>
        <v>0</v>
      </c>
      <c r="J538" s="162">
        <v>6</v>
      </c>
      <c r="K538" s="161">
        <f t="shared" si="236"/>
        <v>13390908</v>
      </c>
      <c r="L538" s="163"/>
      <c r="M538" s="161">
        <f t="shared" si="237"/>
        <v>0</v>
      </c>
      <c r="N538" s="1129">
        <f t="shared" si="245"/>
        <v>10</v>
      </c>
      <c r="O538" s="165">
        <f t="shared" si="238"/>
        <v>18718180</v>
      </c>
      <c r="P538" s="165">
        <f t="shared" si="246"/>
        <v>400000</v>
      </c>
      <c r="Q538" s="167"/>
      <c r="S538" s="10">
        <f t="shared" si="239"/>
        <v>1331818</v>
      </c>
      <c r="T538" s="10">
        <f t="shared" si="240"/>
        <v>1931818</v>
      </c>
      <c r="U538" s="10">
        <f t="shared" si="241"/>
        <v>2231818</v>
      </c>
      <c r="V538" s="10">
        <f t="shared" si="242"/>
        <v>431818</v>
      </c>
      <c r="W538" s="112">
        <v>43613</v>
      </c>
      <c r="X538" s="111">
        <v>18718180</v>
      </c>
      <c r="Y538" s="110"/>
      <c r="Z538" s="111"/>
      <c r="AA538" s="1114"/>
      <c r="AB538" s="113"/>
      <c r="AC538" s="113"/>
      <c r="AD538" s="114"/>
      <c r="AE538" s="115">
        <f t="shared" si="247"/>
        <v>18718180</v>
      </c>
      <c r="AF538" s="116">
        <f t="shared" si="243"/>
        <v>0</v>
      </c>
    </row>
    <row r="539" spans="1:33" ht="23.25" x14ac:dyDescent="0.35">
      <c r="A539" s="168">
        <f t="shared" si="244"/>
        <v>7</v>
      </c>
      <c r="B539" s="154">
        <v>43612</v>
      </c>
      <c r="C539" s="173">
        <v>698</v>
      </c>
      <c r="D539" s="239" t="s">
        <v>39</v>
      </c>
      <c r="E539" s="157" t="s">
        <v>57</v>
      </c>
      <c r="F539" s="170">
        <v>5</v>
      </c>
      <c r="G539" s="159">
        <f t="shared" si="234"/>
        <v>6659090</v>
      </c>
      <c r="H539" s="160"/>
      <c r="I539" s="161">
        <f t="shared" si="235"/>
        <v>0</v>
      </c>
      <c r="J539" s="162">
        <v>4</v>
      </c>
      <c r="K539" s="161">
        <f t="shared" si="236"/>
        <v>8927272</v>
      </c>
      <c r="L539" s="163">
        <v>1</v>
      </c>
      <c r="M539" s="161">
        <f t="shared" si="237"/>
        <v>431818</v>
      </c>
      <c r="N539" s="1129">
        <f t="shared" si="245"/>
        <v>10</v>
      </c>
      <c r="O539" s="165">
        <f t="shared" si="238"/>
        <v>16018180</v>
      </c>
      <c r="P539" s="165">
        <f t="shared" si="246"/>
        <v>400000</v>
      </c>
      <c r="Q539" s="167"/>
      <c r="S539" s="10">
        <f t="shared" si="239"/>
        <v>1331818</v>
      </c>
      <c r="T539" s="10">
        <f t="shared" si="240"/>
        <v>1931818</v>
      </c>
      <c r="U539" s="10">
        <f t="shared" si="241"/>
        <v>2231818</v>
      </c>
      <c r="V539" s="10">
        <f t="shared" si="242"/>
        <v>431818</v>
      </c>
      <c r="W539" s="112">
        <v>43613</v>
      </c>
      <c r="X539" s="111">
        <v>16018180</v>
      </c>
      <c r="Y539" s="110"/>
      <c r="Z539" s="111"/>
      <c r="AA539" s="1114"/>
      <c r="AB539" s="113"/>
      <c r="AC539" s="113"/>
      <c r="AD539" s="114"/>
      <c r="AE539" s="115">
        <f t="shared" si="247"/>
        <v>16018180</v>
      </c>
      <c r="AF539" s="116">
        <f t="shared" si="243"/>
        <v>0</v>
      </c>
    </row>
    <row r="540" spans="1:33" ht="23.25" x14ac:dyDescent="0.35">
      <c r="A540" s="168">
        <f t="shared" si="244"/>
        <v>8</v>
      </c>
      <c r="B540" s="154">
        <v>43612</v>
      </c>
      <c r="C540" s="173">
        <v>699</v>
      </c>
      <c r="D540" s="239" t="s">
        <v>58</v>
      </c>
      <c r="E540" s="157" t="s">
        <v>57</v>
      </c>
      <c r="F540" s="170">
        <v>3</v>
      </c>
      <c r="G540" s="159">
        <f t="shared" si="234"/>
        <v>3995454</v>
      </c>
      <c r="H540" s="160"/>
      <c r="I540" s="161">
        <f t="shared" si="235"/>
        <v>0</v>
      </c>
      <c r="J540" s="162">
        <v>2</v>
      </c>
      <c r="K540" s="161">
        <f t="shared" si="236"/>
        <v>4463636</v>
      </c>
      <c r="L540" s="163"/>
      <c r="M540" s="161">
        <f t="shared" si="237"/>
        <v>0</v>
      </c>
      <c r="N540" s="1129">
        <f t="shared" si="245"/>
        <v>5</v>
      </c>
      <c r="O540" s="165">
        <f t="shared" si="238"/>
        <v>8459090</v>
      </c>
      <c r="P540" s="165">
        <f t="shared" si="246"/>
        <v>200000</v>
      </c>
      <c r="Q540" s="167"/>
      <c r="S540" s="10">
        <f t="shared" si="239"/>
        <v>1331818</v>
      </c>
      <c r="T540" s="10">
        <f t="shared" si="240"/>
        <v>1931818</v>
      </c>
      <c r="U540" s="10">
        <f t="shared" si="241"/>
        <v>2231818</v>
      </c>
      <c r="V540" s="10">
        <f t="shared" si="242"/>
        <v>431818</v>
      </c>
      <c r="W540" s="112">
        <v>43613</v>
      </c>
      <c r="X540" s="111">
        <v>8459090</v>
      </c>
      <c r="Y540" s="110"/>
      <c r="Z540" s="111"/>
      <c r="AA540" s="1114"/>
      <c r="AB540" s="113"/>
      <c r="AC540" s="113"/>
      <c r="AD540" s="114"/>
      <c r="AE540" s="115">
        <f t="shared" si="247"/>
        <v>8459090</v>
      </c>
      <c r="AF540" s="116">
        <f t="shared" si="243"/>
        <v>0</v>
      </c>
    </row>
    <row r="541" spans="1:33" ht="23.25" x14ac:dyDescent="0.35">
      <c r="A541" s="168">
        <f t="shared" si="244"/>
        <v>9</v>
      </c>
      <c r="B541" s="154">
        <v>43612</v>
      </c>
      <c r="C541" s="173">
        <v>700</v>
      </c>
      <c r="D541" s="239" t="s">
        <v>59</v>
      </c>
      <c r="E541" s="157" t="s">
        <v>57</v>
      </c>
      <c r="F541" s="170">
        <v>2</v>
      </c>
      <c r="G541" s="159">
        <f t="shared" si="234"/>
        <v>2663636</v>
      </c>
      <c r="H541" s="160"/>
      <c r="I541" s="161">
        <f t="shared" si="235"/>
        <v>0</v>
      </c>
      <c r="J541" s="162">
        <v>3</v>
      </c>
      <c r="K541" s="161">
        <f t="shared" si="236"/>
        <v>6695454</v>
      </c>
      <c r="L541" s="163"/>
      <c r="M541" s="161">
        <f t="shared" si="237"/>
        <v>0</v>
      </c>
      <c r="N541" s="1129">
        <f t="shared" si="245"/>
        <v>5</v>
      </c>
      <c r="O541" s="165">
        <f t="shared" si="238"/>
        <v>9359090</v>
      </c>
      <c r="P541" s="165">
        <f t="shared" si="246"/>
        <v>200000</v>
      </c>
      <c r="Q541" s="167"/>
      <c r="S541" s="10">
        <f t="shared" si="239"/>
        <v>1331818</v>
      </c>
      <c r="T541" s="10">
        <f t="shared" si="240"/>
        <v>1931818</v>
      </c>
      <c r="U541" s="10">
        <f t="shared" si="241"/>
        <v>2231818</v>
      </c>
      <c r="V541" s="10">
        <f t="shared" si="242"/>
        <v>431818</v>
      </c>
      <c r="W541" s="112">
        <v>43613</v>
      </c>
      <c r="X541" s="111">
        <v>9359090</v>
      </c>
      <c r="Y541" s="110"/>
      <c r="Z541" s="111"/>
      <c r="AA541" s="1114"/>
      <c r="AB541" s="113"/>
      <c r="AC541" s="113"/>
      <c r="AD541" s="114"/>
      <c r="AE541" s="115">
        <f t="shared" si="247"/>
        <v>9359090</v>
      </c>
      <c r="AF541" s="116">
        <f t="shared" si="243"/>
        <v>0</v>
      </c>
    </row>
    <row r="542" spans="1:33" ht="23.25" x14ac:dyDescent="0.35">
      <c r="A542" s="168">
        <f t="shared" si="244"/>
        <v>10</v>
      </c>
      <c r="B542" s="154">
        <v>43612</v>
      </c>
      <c r="C542" s="173">
        <v>701</v>
      </c>
      <c r="D542" s="239" t="s">
        <v>70</v>
      </c>
      <c r="E542" s="157" t="s">
        <v>57</v>
      </c>
      <c r="F542" s="170">
        <v>5</v>
      </c>
      <c r="G542" s="159">
        <f t="shared" si="234"/>
        <v>6659090</v>
      </c>
      <c r="H542" s="160"/>
      <c r="I542" s="161">
        <f t="shared" si="235"/>
        <v>0</v>
      </c>
      <c r="J542" s="162"/>
      <c r="K542" s="161">
        <f t="shared" si="236"/>
        <v>0</v>
      </c>
      <c r="L542" s="163"/>
      <c r="M542" s="161">
        <f t="shared" si="237"/>
        <v>0</v>
      </c>
      <c r="N542" s="1129">
        <f t="shared" si="245"/>
        <v>5</v>
      </c>
      <c r="O542" s="165">
        <f t="shared" si="238"/>
        <v>6659090</v>
      </c>
      <c r="P542" s="165">
        <f t="shared" si="246"/>
        <v>200000</v>
      </c>
      <c r="Q542" s="167"/>
      <c r="S542" s="10">
        <f t="shared" si="239"/>
        <v>1331818</v>
      </c>
      <c r="T542" s="10">
        <f t="shared" si="240"/>
        <v>1931818</v>
      </c>
      <c r="U542" s="10">
        <f t="shared" si="241"/>
        <v>2231818</v>
      </c>
      <c r="V542" s="10">
        <f t="shared" si="242"/>
        <v>431818</v>
      </c>
      <c r="W542" s="112">
        <v>43613</v>
      </c>
      <c r="X542" s="111">
        <v>659090</v>
      </c>
      <c r="Y542" s="112">
        <v>43629</v>
      </c>
      <c r="Z542" s="111">
        <v>6000000</v>
      </c>
      <c r="AA542" s="1114"/>
      <c r="AB542" s="113"/>
      <c r="AC542" s="113"/>
      <c r="AD542" s="114"/>
      <c r="AE542" s="115">
        <f t="shared" si="247"/>
        <v>6659090</v>
      </c>
      <c r="AF542" s="116">
        <f t="shared" si="243"/>
        <v>0</v>
      </c>
    </row>
    <row r="543" spans="1:33" ht="23.25" x14ac:dyDescent="0.35">
      <c r="A543" s="168">
        <f t="shared" si="244"/>
        <v>11</v>
      </c>
      <c r="B543" s="154">
        <v>43612</v>
      </c>
      <c r="C543" s="173">
        <v>702</v>
      </c>
      <c r="D543" s="239" t="s">
        <v>75</v>
      </c>
      <c r="E543" s="157" t="s">
        <v>57</v>
      </c>
      <c r="F543" s="170"/>
      <c r="G543" s="159">
        <f t="shared" si="234"/>
        <v>0</v>
      </c>
      <c r="H543" s="160"/>
      <c r="I543" s="161">
        <f t="shared" si="235"/>
        <v>0</v>
      </c>
      <c r="J543" s="162">
        <v>3</v>
      </c>
      <c r="K543" s="161">
        <f t="shared" si="236"/>
        <v>6695454</v>
      </c>
      <c r="L543" s="163"/>
      <c r="M543" s="161">
        <f t="shared" si="237"/>
        <v>0</v>
      </c>
      <c r="N543" s="1129">
        <f t="shared" si="245"/>
        <v>3</v>
      </c>
      <c r="O543" s="165">
        <f t="shared" si="238"/>
        <v>6695454</v>
      </c>
      <c r="P543" s="165">
        <f t="shared" si="246"/>
        <v>120000</v>
      </c>
      <c r="Q543" s="167"/>
      <c r="S543" s="10">
        <f t="shared" si="239"/>
        <v>1331818</v>
      </c>
      <c r="T543" s="10">
        <f t="shared" si="240"/>
        <v>1931818</v>
      </c>
      <c r="U543" s="10">
        <f t="shared" si="241"/>
        <v>2231818</v>
      </c>
      <c r="V543" s="10">
        <f t="shared" si="242"/>
        <v>431818</v>
      </c>
      <c r="W543" s="112">
        <v>43613</v>
      </c>
      <c r="X543" s="111">
        <v>3000000</v>
      </c>
      <c r="Y543" s="112">
        <v>43635</v>
      </c>
      <c r="Z543" s="111">
        <v>3695454</v>
      </c>
      <c r="AA543" s="1114"/>
      <c r="AB543" s="113"/>
      <c r="AC543" s="113"/>
      <c r="AD543" s="114"/>
      <c r="AE543" s="115">
        <f t="shared" si="247"/>
        <v>6695454</v>
      </c>
      <c r="AF543" s="116">
        <f t="shared" si="243"/>
        <v>0</v>
      </c>
      <c r="AG543" s="12" t="s">
        <v>185</v>
      </c>
    </row>
    <row r="544" spans="1:33" ht="23.25" x14ac:dyDescent="0.35">
      <c r="A544" s="168">
        <f t="shared" si="244"/>
        <v>12</v>
      </c>
      <c r="B544" s="154">
        <v>43612</v>
      </c>
      <c r="C544" s="173">
        <v>703</v>
      </c>
      <c r="D544" s="239" t="s">
        <v>35</v>
      </c>
      <c r="E544" s="157" t="s">
        <v>57</v>
      </c>
      <c r="F544" s="170"/>
      <c r="G544" s="159">
        <f t="shared" si="234"/>
        <v>0</v>
      </c>
      <c r="H544" s="160"/>
      <c r="I544" s="161">
        <f t="shared" si="235"/>
        <v>0</v>
      </c>
      <c r="J544" s="162">
        <v>10</v>
      </c>
      <c r="K544" s="161">
        <f t="shared" si="236"/>
        <v>22318180</v>
      </c>
      <c r="L544" s="163"/>
      <c r="M544" s="161">
        <f t="shared" si="237"/>
        <v>0</v>
      </c>
      <c r="N544" s="1129">
        <f t="shared" si="245"/>
        <v>10</v>
      </c>
      <c r="O544" s="165">
        <f t="shared" si="238"/>
        <v>22318180</v>
      </c>
      <c r="P544" s="165">
        <f t="shared" si="246"/>
        <v>400000</v>
      </c>
      <c r="Q544" s="167"/>
      <c r="S544" s="10">
        <f t="shared" si="239"/>
        <v>1331818</v>
      </c>
      <c r="T544" s="10">
        <f t="shared" si="240"/>
        <v>1931818</v>
      </c>
      <c r="U544" s="10">
        <f t="shared" si="241"/>
        <v>2231818</v>
      </c>
      <c r="V544" s="10">
        <f t="shared" si="242"/>
        <v>431818</v>
      </c>
      <c r="W544" s="112">
        <v>43613</v>
      </c>
      <c r="X544" s="111">
        <v>22318180</v>
      </c>
      <c r="Y544" s="110"/>
      <c r="Z544" s="111"/>
      <c r="AA544" s="1114"/>
      <c r="AB544" s="113"/>
      <c r="AC544" s="113"/>
      <c r="AD544" s="114"/>
      <c r="AE544" s="115">
        <f t="shared" si="247"/>
        <v>22318180</v>
      </c>
      <c r="AF544" s="116">
        <f t="shared" si="243"/>
        <v>0</v>
      </c>
      <c r="AG544" s="12" t="s">
        <v>185</v>
      </c>
    </row>
    <row r="545" spans="1:32" ht="24" thickBot="1" x14ac:dyDescent="0.4">
      <c r="A545" s="168"/>
      <c r="B545" s="188"/>
      <c r="C545" s="173"/>
      <c r="D545" s="174"/>
      <c r="E545" s="157"/>
      <c r="F545" s="170"/>
      <c r="G545" s="159">
        <f t="shared" si="234"/>
        <v>0</v>
      </c>
      <c r="H545" s="170"/>
      <c r="I545" s="161">
        <f t="shared" si="235"/>
        <v>0</v>
      </c>
      <c r="J545" s="170"/>
      <c r="K545" s="161">
        <f t="shared" si="236"/>
        <v>0</v>
      </c>
      <c r="L545" s="170"/>
      <c r="M545" s="161">
        <f t="shared" si="237"/>
        <v>0</v>
      </c>
      <c r="N545" s="1129">
        <f t="shared" si="245"/>
        <v>0</v>
      </c>
      <c r="O545" s="165">
        <f t="shared" si="238"/>
        <v>0</v>
      </c>
      <c r="P545" s="165">
        <f t="shared" si="246"/>
        <v>0</v>
      </c>
      <c r="Q545" s="167"/>
      <c r="S545" s="10">
        <f t="shared" si="239"/>
        <v>1331818</v>
      </c>
      <c r="T545" s="10">
        <f t="shared" si="240"/>
        <v>1931818</v>
      </c>
      <c r="U545" s="10">
        <f t="shared" si="241"/>
        <v>2231818</v>
      </c>
      <c r="V545" s="10">
        <f t="shared" si="242"/>
        <v>431818</v>
      </c>
      <c r="W545" s="112"/>
      <c r="X545" s="111"/>
      <c r="Y545" s="110"/>
      <c r="Z545" s="111"/>
      <c r="AA545" s="1114"/>
      <c r="AB545" s="113"/>
      <c r="AC545" s="113"/>
      <c r="AD545" s="114"/>
      <c r="AE545" s="115"/>
      <c r="AF545" s="116">
        <f t="shared" si="243"/>
        <v>0</v>
      </c>
    </row>
    <row r="546" spans="1:32" ht="24" thickBot="1" x14ac:dyDescent="0.4">
      <c r="A546" s="2787" t="s">
        <v>60</v>
      </c>
      <c r="B546" s="2788"/>
      <c r="C546" s="2788"/>
      <c r="D546" s="2788"/>
      <c r="E546" s="2788"/>
      <c r="F546" s="175">
        <f t="shared" ref="F546:P546" si="248">SUM(F533:F545)</f>
        <v>41</v>
      </c>
      <c r="G546" s="175">
        <f t="shared" si="248"/>
        <v>54604538</v>
      </c>
      <c r="H546" s="175">
        <f t="shared" si="248"/>
        <v>0</v>
      </c>
      <c r="I546" s="175">
        <f t="shared" si="248"/>
        <v>0</v>
      </c>
      <c r="J546" s="175">
        <f t="shared" si="248"/>
        <v>54</v>
      </c>
      <c r="K546" s="175">
        <f t="shared" si="248"/>
        <v>120518172</v>
      </c>
      <c r="L546" s="175">
        <f t="shared" si="248"/>
        <v>2</v>
      </c>
      <c r="M546" s="175">
        <f t="shared" si="248"/>
        <v>863636</v>
      </c>
      <c r="N546" s="175">
        <f t="shared" si="248"/>
        <v>97</v>
      </c>
      <c r="O546" s="175">
        <f t="shared" si="248"/>
        <v>175986346</v>
      </c>
      <c r="P546" s="175">
        <f t="shared" si="248"/>
        <v>3880000</v>
      </c>
      <c r="Q546" s="176"/>
      <c r="W546" s="112"/>
      <c r="X546" s="111"/>
      <c r="Y546" s="110"/>
      <c r="Z546" s="111"/>
      <c r="AA546" s="1114"/>
      <c r="AB546" s="113"/>
      <c r="AC546" s="113"/>
      <c r="AD546" s="114"/>
      <c r="AE546" s="1218">
        <f>SUM(AE533:AE545)</f>
        <v>175986346</v>
      </c>
      <c r="AF546" s="116">
        <f t="shared" si="243"/>
        <v>0</v>
      </c>
    </row>
    <row r="547" spans="1:32" x14ac:dyDescent="0.2">
      <c r="A547" s="12" t="s">
        <v>61</v>
      </c>
      <c r="F547" s="20"/>
      <c r="P547" s="177"/>
      <c r="W547" s="12"/>
      <c r="X547" s="12"/>
    </row>
    <row r="548" spans="1:32" ht="15.75" x14ac:dyDescent="0.25">
      <c r="C548" s="253"/>
      <c r="D548" s="279"/>
      <c r="F548" s="178"/>
      <c r="G548" s="179"/>
      <c r="H548" s="178"/>
      <c r="I548" s="180"/>
      <c r="J548" s="178"/>
      <c r="K548" s="179"/>
      <c r="L548" s="178"/>
      <c r="N548" s="20"/>
      <c r="O548" s="2861" t="s">
        <v>62</v>
      </c>
      <c r="P548" s="2861"/>
      <c r="Q548" s="2861"/>
      <c r="W548" s="12"/>
      <c r="X548" s="12"/>
    </row>
    <row r="549" spans="1:32" ht="15.75" x14ac:dyDescent="0.25">
      <c r="F549" s="1135"/>
      <c r="H549" s="1135"/>
      <c r="J549" s="1135"/>
      <c r="L549" s="1135"/>
      <c r="N549" s="1135"/>
      <c r="O549" s="1135"/>
      <c r="P549" s="1135"/>
      <c r="Q549" s="1135"/>
    </row>
    <row r="550" spans="1:32" ht="15.75" x14ac:dyDescent="0.25">
      <c r="F550" s="182"/>
      <c r="H550" s="182"/>
      <c r="J550" s="182"/>
      <c r="L550" s="182"/>
      <c r="N550" s="12"/>
      <c r="O550" s="145"/>
      <c r="P550" s="145"/>
      <c r="Q550" s="145"/>
    </row>
    <row r="551" spans="1:32" ht="15.75" x14ac:dyDescent="0.25">
      <c r="N551" s="12"/>
      <c r="O551" s="145"/>
      <c r="P551" s="145"/>
      <c r="Q551" s="145"/>
    </row>
    <row r="552" spans="1:32" ht="15.75" x14ac:dyDescent="0.25">
      <c r="N552" s="12"/>
      <c r="O552" s="2862" t="s">
        <v>63</v>
      </c>
      <c r="P552" s="2862"/>
      <c r="Q552" s="2862"/>
    </row>
    <row r="553" spans="1:32" ht="15.75" x14ac:dyDescent="0.25">
      <c r="N553" s="12"/>
      <c r="O553" s="2861" t="s">
        <v>64</v>
      </c>
      <c r="P553" s="2861"/>
      <c r="Q553" s="2861"/>
    </row>
    <row r="557" spans="1:32" ht="26.25" x14ac:dyDescent="0.3">
      <c r="A557" s="13" t="s">
        <v>0</v>
      </c>
      <c r="B557" s="13" t="s">
        <v>235</v>
      </c>
      <c r="C557" s="144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4"/>
      <c r="O557" s="183" t="s">
        <v>66</v>
      </c>
      <c r="P557" s="2839" t="s">
        <v>2</v>
      </c>
      <c r="Q557" s="2839"/>
    </row>
    <row r="558" spans="1:32" ht="21" x14ac:dyDescent="0.3">
      <c r="A558" s="13" t="s">
        <v>3</v>
      </c>
      <c r="B558" s="13" t="s">
        <v>4</v>
      </c>
      <c r="C558" s="144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4"/>
      <c r="O558" s="184"/>
      <c r="P558" s="145"/>
      <c r="Q558" s="145"/>
    </row>
    <row r="559" spans="1:32" ht="18.75" x14ac:dyDescent="0.3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4"/>
      <c r="O559" s="14"/>
      <c r="P559" s="145"/>
      <c r="Q559" s="145"/>
    </row>
    <row r="560" spans="1:32" ht="18.75" x14ac:dyDescent="0.3">
      <c r="A560" s="13" t="s">
        <v>5</v>
      </c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4"/>
      <c r="O560" s="14"/>
      <c r="P560" s="145"/>
      <c r="Q560" s="145"/>
    </row>
    <row r="561" spans="1:33" ht="18.75" x14ac:dyDescent="0.3">
      <c r="A561" s="13" t="s">
        <v>6</v>
      </c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4"/>
      <c r="O561" s="14"/>
      <c r="P561" s="145"/>
      <c r="Q561" s="145"/>
    </row>
    <row r="562" spans="1:33" ht="18.75" x14ac:dyDescent="0.3">
      <c r="A562" s="13" t="s">
        <v>7</v>
      </c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4"/>
      <c r="O562" s="14"/>
      <c r="P562" s="145"/>
      <c r="Q562" s="145"/>
    </row>
    <row r="563" spans="1:33" ht="24" thickBot="1" x14ac:dyDescent="0.35">
      <c r="A563" s="13" t="s">
        <v>8</v>
      </c>
      <c r="B563" s="13"/>
      <c r="C563" s="13"/>
      <c r="D563" s="13"/>
      <c r="E563" s="13"/>
      <c r="F563" s="13"/>
      <c r="G563" s="147"/>
      <c r="H563" s="147"/>
      <c r="I563" s="13"/>
      <c r="J563" s="13"/>
      <c r="K563" s="13"/>
      <c r="L563" s="13"/>
      <c r="M563" s="13"/>
      <c r="N563" s="148"/>
      <c r="O563" s="148"/>
      <c r="P563" s="2800" t="s">
        <v>86</v>
      </c>
      <c r="Q563" s="2800"/>
      <c r="W563" s="2856" t="s">
        <v>107</v>
      </c>
      <c r="X563" s="2856"/>
      <c r="Y563" s="2856"/>
      <c r="Z563" s="2856"/>
      <c r="AA563" s="2856"/>
      <c r="AB563" s="2856"/>
      <c r="AC563" s="2856"/>
      <c r="AD563" s="2856"/>
      <c r="AE563" s="2856"/>
      <c r="AF563" s="2856"/>
    </row>
    <row r="564" spans="1:33" ht="16.5" thickBot="1" x14ac:dyDescent="0.3">
      <c r="A564" s="2841" t="s">
        <v>10</v>
      </c>
      <c r="B564" s="2844" t="s">
        <v>11</v>
      </c>
      <c r="C564" s="428" t="s">
        <v>10</v>
      </c>
      <c r="D564" s="2844" t="s">
        <v>13</v>
      </c>
      <c r="E564" s="2844" t="s">
        <v>14</v>
      </c>
      <c r="F564" s="2847" t="s">
        <v>15</v>
      </c>
      <c r="G564" s="2848"/>
      <c r="H564" s="2848"/>
      <c r="I564" s="2848"/>
      <c r="J564" s="2848"/>
      <c r="K564" s="2848"/>
      <c r="L564" s="2848"/>
      <c r="M564" s="2849"/>
      <c r="N564" s="2850" t="s">
        <v>16</v>
      </c>
      <c r="O564" s="2850" t="s">
        <v>17</v>
      </c>
      <c r="P564" s="2850" t="s">
        <v>18</v>
      </c>
      <c r="Q564" s="151" t="s">
        <v>19</v>
      </c>
      <c r="W564" s="2856" t="s">
        <v>108</v>
      </c>
      <c r="X564" s="2856" t="s">
        <v>109</v>
      </c>
      <c r="Y564" s="2856" t="s">
        <v>108</v>
      </c>
      <c r="Z564" s="2856" t="s">
        <v>110</v>
      </c>
      <c r="AA564" s="2940" t="s">
        <v>108</v>
      </c>
      <c r="AB564" s="2853" t="s">
        <v>111</v>
      </c>
      <c r="AC564" s="2856" t="s">
        <v>108</v>
      </c>
      <c r="AD564" s="2853" t="s">
        <v>112</v>
      </c>
      <c r="AE564" s="2854" t="s">
        <v>113</v>
      </c>
      <c r="AF564" s="2855" t="s">
        <v>114</v>
      </c>
    </row>
    <row r="565" spans="1:33" ht="16.5" thickBot="1" x14ac:dyDescent="0.3">
      <c r="A565" s="2842"/>
      <c r="B565" s="2845"/>
      <c r="C565" s="429" t="s">
        <v>208</v>
      </c>
      <c r="D565" s="2845"/>
      <c r="E565" s="2845"/>
      <c r="F565" s="2858" t="s">
        <v>20</v>
      </c>
      <c r="G565" s="2858"/>
      <c r="H565" s="2858" t="s">
        <v>21</v>
      </c>
      <c r="I565" s="2858"/>
      <c r="J565" s="2858" t="s">
        <v>22</v>
      </c>
      <c r="K565" s="2858"/>
      <c r="L565" s="2858" t="s">
        <v>23</v>
      </c>
      <c r="M565" s="2858"/>
      <c r="N565" s="2851"/>
      <c r="O565" s="2851"/>
      <c r="P565" s="2851"/>
      <c r="Q565" s="2859" t="s">
        <v>24</v>
      </c>
      <c r="W565" s="2856"/>
      <c r="X565" s="2856"/>
      <c r="Y565" s="2856"/>
      <c r="Z565" s="2856"/>
      <c r="AA565" s="2940"/>
      <c r="AB565" s="2853"/>
      <c r="AC565" s="2856"/>
      <c r="AD565" s="2853"/>
      <c r="AE565" s="2854"/>
      <c r="AF565" s="2855"/>
    </row>
    <row r="566" spans="1:33" ht="16.5" thickBot="1" x14ac:dyDescent="0.3">
      <c r="A566" s="2843"/>
      <c r="B566" s="2846"/>
      <c r="C566" s="430" t="s">
        <v>209</v>
      </c>
      <c r="D566" s="2846"/>
      <c r="E566" s="2846"/>
      <c r="F566" s="1136" t="s">
        <v>25</v>
      </c>
      <c r="G566" s="1136" t="s">
        <v>26</v>
      </c>
      <c r="H566" s="1136" t="s">
        <v>25</v>
      </c>
      <c r="I566" s="1136" t="s">
        <v>26</v>
      </c>
      <c r="J566" s="1136" t="s">
        <v>25</v>
      </c>
      <c r="K566" s="1136" t="s">
        <v>26</v>
      </c>
      <c r="L566" s="1136" t="s">
        <v>25</v>
      </c>
      <c r="M566" s="1136" t="s">
        <v>26</v>
      </c>
      <c r="N566" s="2852"/>
      <c r="O566" s="2852"/>
      <c r="P566" s="2852"/>
      <c r="Q566" s="2860"/>
    </row>
    <row r="567" spans="1:33" ht="23.25" x14ac:dyDescent="0.35">
      <c r="A567" s="168">
        <v>1</v>
      </c>
      <c r="B567" s="154">
        <v>43613</v>
      </c>
      <c r="C567" s="173">
        <v>704</v>
      </c>
      <c r="D567" s="239" t="s">
        <v>33</v>
      </c>
      <c r="E567" s="157" t="s">
        <v>241</v>
      </c>
      <c r="F567" s="170"/>
      <c r="G567" s="159">
        <f t="shared" ref="G567:G574" si="249">F567*S567</f>
        <v>0</v>
      </c>
      <c r="H567" s="160"/>
      <c r="I567" s="161">
        <f t="shared" ref="I567:I574" si="250">H567*T567</f>
        <v>0</v>
      </c>
      <c r="J567" s="162">
        <v>10</v>
      </c>
      <c r="K567" s="161">
        <f t="shared" ref="K567:K574" si="251">J567*U567</f>
        <v>22318180</v>
      </c>
      <c r="L567" s="163"/>
      <c r="M567" s="161">
        <f t="shared" ref="M567:M574" si="252">L567*V567</f>
        <v>0</v>
      </c>
      <c r="N567" s="1129">
        <f>F567+H567+J567+L567</f>
        <v>10</v>
      </c>
      <c r="O567" s="165">
        <f t="shared" ref="O567:O574" si="253">+M567+K567+I567+G567</f>
        <v>22318180</v>
      </c>
      <c r="P567" s="165">
        <f>+N567*40000</f>
        <v>400000</v>
      </c>
      <c r="Q567" s="167"/>
      <c r="S567" s="10">
        <f t="shared" ref="S567:S574" si="254">1331818</f>
        <v>1331818</v>
      </c>
      <c r="T567" s="10">
        <f t="shared" ref="T567:T574" si="255">1931818</f>
        <v>1931818</v>
      </c>
      <c r="U567" s="10">
        <f t="shared" ref="U567:U574" si="256">2231818</f>
        <v>2231818</v>
      </c>
      <c r="V567" s="10">
        <f t="shared" ref="V567:V574" si="257">431818</f>
        <v>431818</v>
      </c>
      <c r="W567" s="112">
        <v>43613</v>
      </c>
      <c r="X567" s="111">
        <v>22318180</v>
      </c>
      <c r="Y567" s="112"/>
      <c r="Z567" s="111"/>
      <c r="AA567" s="1114"/>
      <c r="AB567" s="113"/>
      <c r="AC567" s="113"/>
      <c r="AD567" s="114"/>
      <c r="AE567" s="115">
        <f>X567+Z567+AB567+AD567</f>
        <v>22318180</v>
      </c>
      <c r="AF567" s="116">
        <f t="shared" ref="AF567:AF575" si="258">O567-AE567</f>
        <v>0</v>
      </c>
    </row>
    <row r="568" spans="1:33" ht="23.25" x14ac:dyDescent="0.35">
      <c r="A568" s="168">
        <f t="shared" ref="A568:A573" si="259">+A567+1</f>
        <v>2</v>
      </c>
      <c r="B568" s="154">
        <v>43613</v>
      </c>
      <c r="C568" s="173">
        <v>705</v>
      </c>
      <c r="D568" s="239" t="s">
        <v>80</v>
      </c>
      <c r="E568" s="157" t="s">
        <v>241</v>
      </c>
      <c r="F568" s="170"/>
      <c r="G568" s="159">
        <f t="shared" si="249"/>
        <v>0</v>
      </c>
      <c r="H568" s="160"/>
      <c r="I568" s="161">
        <f t="shared" si="250"/>
        <v>0</v>
      </c>
      <c r="J568" s="162">
        <v>10</v>
      </c>
      <c r="K568" s="161">
        <f t="shared" si="251"/>
        <v>22318180</v>
      </c>
      <c r="L568" s="163"/>
      <c r="M568" s="161">
        <f t="shared" si="252"/>
        <v>0</v>
      </c>
      <c r="N568" s="1129">
        <f t="shared" ref="N568:N574" si="260">F568+H568+J568+L568</f>
        <v>10</v>
      </c>
      <c r="O568" s="165">
        <f t="shared" si="253"/>
        <v>22318180</v>
      </c>
      <c r="P568" s="165">
        <f t="shared" ref="P568:P574" si="261">+N568*40000</f>
        <v>400000</v>
      </c>
      <c r="Q568" s="167"/>
      <c r="S568" s="10">
        <f t="shared" si="254"/>
        <v>1331818</v>
      </c>
      <c r="T568" s="10">
        <f t="shared" si="255"/>
        <v>1931818</v>
      </c>
      <c r="U568" s="10">
        <f t="shared" si="256"/>
        <v>2231818</v>
      </c>
      <c r="V568" s="10">
        <f t="shared" si="257"/>
        <v>431818</v>
      </c>
      <c r="W568" s="112">
        <v>43626</v>
      </c>
      <c r="X568" s="111">
        <v>15000000</v>
      </c>
      <c r="Y568" s="112">
        <v>43634</v>
      </c>
      <c r="Z568" s="111">
        <v>7318180</v>
      </c>
      <c r="AA568" s="1114"/>
      <c r="AB568" s="113"/>
      <c r="AC568" s="113"/>
      <c r="AD568" s="114"/>
      <c r="AE568" s="115">
        <f t="shared" ref="AE568:AE574" si="262">X568+Z568+AB568+AD568</f>
        <v>22318180</v>
      </c>
      <c r="AF568" s="116">
        <f t="shared" si="258"/>
        <v>0</v>
      </c>
    </row>
    <row r="569" spans="1:33" ht="23.25" x14ac:dyDescent="0.35">
      <c r="A569" s="168">
        <f t="shared" si="259"/>
        <v>3</v>
      </c>
      <c r="B569" s="154">
        <v>43613</v>
      </c>
      <c r="C569" s="173">
        <v>706</v>
      </c>
      <c r="D569" s="239" t="s">
        <v>42</v>
      </c>
      <c r="E569" s="157" t="s">
        <v>43</v>
      </c>
      <c r="F569" s="170"/>
      <c r="G569" s="159">
        <f t="shared" si="249"/>
        <v>0</v>
      </c>
      <c r="H569" s="160"/>
      <c r="I569" s="161">
        <f t="shared" si="250"/>
        <v>0</v>
      </c>
      <c r="J569" s="162">
        <v>10</v>
      </c>
      <c r="K569" s="161">
        <f t="shared" si="251"/>
        <v>22318180</v>
      </c>
      <c r="L569" s="163">
        <v>1</v>
      </c>
      <c r="M569" s="161">
        <f t="shared" si="252"/>
        <v>431818</v>
      </c>
      <c r="N569" s="1129">
        <f t="shared" si="260"/>
        <v>11</v>
      </c>
      <c r="O569" s="165">
        <f t="shared" si="253"/>
        <v>22749998</v>
      </c>
      <c r="P569" s="165">
        <f t="shared" si="261"/>
        <v>440000</v>
      </c>
      <c r="Q569" s="167"/>
      <c r="S569" s="10">
        <f t="shared" si="254"/>
        <v>1331818</v>
      </c>
      <c r="T569" s="10">
        <f t="shared" si="255"/>
        <v>1931818</v>
      </c>
      <c r="U569" s="10">
        <f t="shared" si="256"/>
        <v>2231818</v>
      </c>
      <c r="V569" s="10">
        <f t="shared" si="257"/>
        <v>431818</v>
      </c>
      <c r="W569" s="112">
        <v>43634</v>
      </c>
      <c r="X569" s="111">
        <v>21500000</v>
      </c>
      <c r="Y569" s="112">
        <v>43635</v>
      </c>
      <c r="Z569" s="111">
        <v>1250000</v>
      </c>
      <c r="AA569" s="112"/>
      <c r="AB569" s="113">
        <v>0</v>
      </c>
      <c r="AC569" s="113"/>
      <c r="AD569" s="114"/>
      <c r="AE569" s="115">
        <f t="shared" si="262"/>
        <v>22750000</v>
      </c>
      <c r="AF569" s="116">
        <f t="shared" si="258"/>
        <v>-2</v>
      </c>
      <c r="AG569" s="12" t="s">
        <v>185</v>
      </c>
    </row>
    <row r="570" spans="1:33" ht="23.25" x14ac:dyDescent="0.35">
      <c r="A570" s="168">
        <f t="shared" si="259"/>
        <v>4</v>
      </c>
      <c r="B570" s="154">
        <v>43613</v>
      </c>
      <c r="C570" s="173">
        <v>707</v>
      </c>
      <c r="D570" s="239" t="s">
        <v>67</v>
      </c>
      <c r="E570" s="157" t="s">
        <v>43</v>
      </c>
      <c r="F570" s="170"/>
      <c r="G570" s="159">
        <f t="shared" si="249"/>
        <v>0</v>
      </c>
      <c r="H570" s="160"/>
      <c r="I570" s="161">
        <f t="shared" si="250"/>
        <v>0</v>
      </c>
      <c r="J570" s="162">
        <v>10</v>
      </c>
      <c r="K570" s="161">
        <f t="shared" si="251"/>
        <v>22318180</v>
      </c>
      <c r="L570" s="163">
        <v>1</v>
      </c>
      <c r="M570" s="161">
        <f t="shared" si="252"/>
        <v>431818</v>
      </c>
      <c r="N570" s="1129">
        <f t="shared" si="260"/>
        <v>11</v>
      </c>
      <c r="O570" s="165">
        <f t="shared" si="253"/>
        <v>22749998</v>
      </c>
      <c r="P570" s="165">
        <f t="shared" si="261"/>
        <v>440000</v>
      </c>
      <c r="Q570" s="167"/>
      <c r="S570" s="10">
        <f t="shared" si="254"/>
        <v>1331818</v>
      </c>
      <c r="T570" s="10">
        <f t="shared" si="255"/>
        <v>1931818</v>
      </c>
      <c r="U570" s="10">
        <f t="shared" si="256"/>
        <v>2231818</v>
      </c>
      <c r="V570" s="10">
        <f t="shared" si="257"/>
        <v>431818</v>
      </c>
      <c r="W570" s="112"/>
      <c r="X570" s="111"/>
      <c r="Y570" s="110"/>
      <c r="Z570" s="111"/>
      <c r="AA570" s="1114"/>
      <c r="AB570" s="113"/>
      <c r="AC570" s="113"/>
      <c r="AD570" s="114"/>
      <c r="AE570" s="115">
        <f t="shared" si="262"/>
        <v>0</v>
      </c>
      <c r="AF570" s="116">
        <f t="shared" si="258"/>
        <v>22749998</v>
      </c>
      <c r="AG570" s="12" t="s">
        <v>185</v>
      </c>
    </row>
    <row r="571" spans="1:33" ht="23.25" x14ac:dyDescent="0.35">
      <c r="A571" s="168">
        <f t="shared" si="259"/>
        <v>5</v>
      </c>
      <c r="B571" s="154">
        <v>43613</v>
      </c>
      <c r="C571" s="173">
        <v>708</v>
      </c>
      <c r="D571" s="239" t="s">
        <v>47</v>
      </c>
      <c r="E571" s="157" t="s">
        <v>43</v>
      </c>
      <c r="F571" s="170"/>
      <c r="G571" s="159">
        <f t="shared" si="249"/>
        <v>0</v>
      </c>
      <c r="H571" s="160"/>
      <c r="I571" s="161">
        <f t="shared" si="250"/>
        <v>0</v>
      </c>
      <c r="J571" s="162">
        <v>5</v>
      </c>
      <c r="K571" s="161">
        <f t="shared" si="251"/>
        <v>11159090</v>
      </c>
      <c r="L571" s="163"/>
      <c r="M571" s="161">
        <f t="shared" si="252"/>
        <v>0</v>
      </c>
      <c r="N571" s="1129">
        <f t="shared" si="260"/>
        <v>5</v>
      </c>
      <c r="O571" s="165">
        <f t="shared" si="253"/>
        <v>11159090</v>
      </c>
      <c r="P571" s="165">
        <f t="shared" si="261"/>
        <v>200000</v>
      </c>
      <c r="Q571" s="167"/>
      <c r="S571" s="10">
        <f t="shared" si="254"/>
        <v>1331818</v>
      </c>
      <c r="T571" s="10">
        <f t="shared" si="255"/>
        <v>1931818</v>
      </c>
      <c r="U571" s="10">
        <f t="shared" si="256"/>
        <v>2231818</v>
      </c>
      <c r="V571" s="10">
        <f t="shared" si="257"/>
        <v>431818</v>
      </c>
      <c r="W571" s="112">
        <v>43613</v>
      </c>
      <c r="X571" s="111">
        <v>6159090</v>
      </c>
      <c r="Y571" s="112">
        <v>43628</v>
      </c>
      <c r="Z571" s="111">
        <v>5000000</v>
      </c>
      <c r="AA571" s="1114"/>
      <c r="AB571" s="113"/>
      <c r="AC571" s="113"/>
      <c r="AD571" s="114"/>
      <c r="AE571" s="115">
        <f t="shared" si="262"/>
        <v>11159090</v>
      </c>
      <c r="AF571" s="116">
        <f t="shared" si="258"/>
        <v>0</v>
      </c>
      <c r="AG571" s="12" t="s">
        <v>185</v>
      </c>
    </row>
    <row r="572" spans="1:33" ht="23.25" x14ac:dyDescent="0.35">
      <c r="A572" s="168">
        <f t="shared" si="259"/>
        <v>6</v>
      </c>
      <c r="B572" s="154">
        <v>43613</v>
      </c>
      <c r="C572" s="173">
        <v>709</v>
      </c>
      <c r="D572" s="239" t="s">
        <v>46</v>
      </c>
      <c r="E572" s="157" t="s">
        <v>43</v>
      </c>
      <c r="F572" s="170"/>
      <c r="G572" s="159">
        <f t="shared" si="249"/>
        <v>0</v>
      </c>
      <c r="H572" s="160"/>
      <c r="I572" s="161">
        <f t="shared" si="250"/>
        <v>0</v>
      </c>
      <c r="J572" s="162">
        <v>5</v>
      </c>
      <c r="K572" s="161">
        <f t="shared" si="251"/>
        <v>11159090</v>
      </c>
      <c r="L572" s="163"/>
      <c r="M572" s="161">
        <f t="shared" si="252"/>
        <v>0</v>
      </c>
      <c r="N572" s="1129">
        <f t="shared" si="260"/>
        <v>5</v>
      </c>
      <c r="O572" s="165">
        <f t="shared" si="253"/>
        <v>11159090</v>
      </c>
      <c r="P572" s="165">
        <f t="shared" si="261"/>
        <v>200000</v>
      </c>
      <c r="Q572" s="167"/>
      <c r="S572" s="10">
        <f t="shared" si="254"/>
        <v>1331818</v>
      </c>
      <c r="T572" s="10">
        <f t="shared" si="255"/>
        <v>1931818</v>
      </c>
      <c r="U572" s="10">
        <f t="shared" si="256"/>
        <v>2231818</v>
      </c>
      <c r="V572" s="10">
        <f t="shared" si="257"/>
        <v>431818</v>
      </c>
      <c r="W572" s="112">
        <v>43644</v>
      </c>
      <c r="X572" s="111">
        <v>11159090</v>
      </c>
      <c r="Y572" s="110"/>
      <c r="Z572" s="111"/>
      <c r="AA572" s="1114"/>
      <c r="AB572" s="113"/>
      <c r="AC572" s="113"/>
      <c r="AD572" s="114"/>
      <c r="AE572" s="115">
        <f t="shared" si="262"/>
        <v>11159090</v>
      </c>
      <c r="AF572" s="116">
        <f t="shared" si="258"/>
        <v>0</v>
      </c>
      <c r="AG572" s="12" t="s">
        <v>185</v>
      </c>
    </row>
    <row r="573" spans="1:33" ht="23.25" x14ac:dyDescent="0.35">
      <c r="A573" s="168">
        <f t="shared" si="259"/>
        <v>7</v>
      </c>
      <c r="B573" s="154">
        <v>43613</v>
      </c>
      <c r="C573" s="173">
        <v>710</v>
      </c>
      <c r="D573" s="239" t="s">
        <v>56</v>
      </c>
      <c r="E573" s="157" t="s">
        <v>57</v>
      </c>
      <c r="F573" s="170"/>
      <c r="G573" s="159">
        <f t="shared" si="249"/>
        <v>0</v>
      </c>
      <c r="H573" s="160"/>
      <c r="I573" s="161">
        <f t="shared" si="250"/>
        <v>0</v>
      </c>
      <c r="J573" s="162">
        <v>10</v>
      </c>
      <c r="K573" s="161">
        <f t="shared" si="251"/>
        <v>22318180</v>
      </c>
      <c r="L573" s="163">
        <v>1</v>
      </c>
      <c r="M573" s="161">
        <f t="shared" si="252"/>
        <v>431818</v>
      </c>
      <c r="N573" s="1129">
        <f t="shared" si="260"/>
        <v>11</v>
      </c>
      <c r="O573" s="165">
        <f t="shared" si="253"/>
        <v>22749998</v>
      </c>
      <c r="P573" s="165">
        <f t="shared" si="261"/>
        <v>440000</v>
      </c>
      <c r="Q573" s="167"/>
      <c r="S573" s="10">
        <f t="shared" si="254"/>
        <v>1331818</v>
      </c>
      <c r="T573" s="10">
        <f t="shared" si="255"/>
        <v>1931818</v>
      </c>
      <c r="U573" s="10">
        <f t="shared" si="256"/>
        <v>2231818</v>
      </c>
      <c r="V573" s="10">
        <f t="shared" si="257"/>
        <v>431818</v>
      </c>
      <c r="W573" s="112">
        <v>43616</v>
      </c>
      <c r="X573" s="111">
        <v>749998</v>
      </c>
      <c r="Y573" s="112">
        <v>43628</v>
      </c>
      <c r="Z573" s="111">
        <v>22000000</v>
      </c>
      <c r="AA573" s="1114"/>
      <c r="AB573" s="113"/>
      <c r="AC573" s="113"/>
      <c r="AD573" s="114"/>
      <c r="AE573" s="115">
        <f t="shared" si="262"/>
        <v>22749998</v>
      </c>
      <c r="AF573" s="116">
        <f t="shared" si="258"/>
        <v>0</v>
      </c>
      <c r="AG573" s="12" t="s">
        <v>185</v>
      </c>
    </row>
    <row r="574" spans="1:33" ht="24" thickBot="1" x14ac:dyDescent="0.4">
      <c r="A574" s="168"/>
      <c r="B574" s="188"/>
      <c r="C574" s="173"/>
      <c r="D574" s="174"/>
      <c r="E574" s="157"/>
      <c r="F574" s="170"/>
      <c r="G574" s="159">
        <f t="shared" si="249"/>
        <v>0</v>
      </c>
      <c r="H574" s="170"/>
      <c r="I574" s="161">
        <f t="shared" si="250"/>
        <v>0</v>
      </c>
      <c r="J574" s="170"/>
      <c r="K574" s="161">
        <f t="shared" si="251"/>
        <v>0</v>
      </c>
      <c r="L574" s="170"/>
      <c r="M574" s="161">
        <f t="shared" si="252"/>
        <v>0</v>
      </c>
      <c r="N574" s="1129">
        <f t="shared" si="260"/>
        <v>0</v>
      </c>
      <c r="O574" s="165">
        <f t="shared" si="253"/>
        <v>0</v>
      </c>
      <c r="P574" s="165">
        <f t="shared" si="261"/>
        <v>0</v>
      </c>
      <c r="Q574" s="167"/>
      <c r="S574" s="10">
        <f t="shared" si="254"/>
        <v>1331818</v>
      </c>
      <c r="T574" s="10">
        <f t="shared" si="255"/>
        <v>1931818</v>
      </c>
      <c r="U574" s="10">
        <f t="shared" si="256"/>
        <v>2231818</v>
      </c>
      <c r="V574" s="10">
        <f t="shared" si="257"/>
        <v>431818</v>
      </c>
      <c r="W574" s="112"/>
      <c r="X574" s="111"/>
      <c r="Y574" s="110"/>
      <c r="Z574" s="111"/>
      <c r="AA574" s="1114"/>
      <c r="AB574" s="113"/>
      <c r="AC574" s="113"/>
      <c r="AD574" s="114"/>
      <c r="AE574" s="115">
        <f t="shared" si="262"/>
        <v>0</v>
      </c>
      <c r="AF574" s="116">
        <f t="shared" si="258"/>
        <v>0</v>
      </c>
    </row>
    <row r="575" spans="1:33" ht="24" thickBot="1" x14ac:dyDescent="0.4">
      <c r="A575" s="2787" t="s">
        <v>60</v>
      </c>
      <c r="B575" s="2788"/>
      <c r="C575" s="2788"/>
      <c r="D575" s="2788"/>
      <c r="E575" s="2788"/>
      <c r="F575" s="175">
        <f t="shared" ref="F575:P575" si="263">SUM(F567:F574)</f>
        <v>0</v>
      </c>
      <c r="G575" s="175">
        <f t="shared" si="263"/>
        <v>0</v>
      </c>
      <c r="H575" s="175">
        <f t="shared" si="263"/>
        <v>0</v>
      </c>
      <c r="I575" s="175">
        <f t="shared" si="263"/>
        <v>0</v>
      </c>
      <c r="J575" s="175">
        <f t="shared" si="263"/>
        <v>60</v>
      </c>
      <c r="K575" s="175">
        <f t="shared" si="263"/>
        <v>133909080</v>
      </c>
      <c r="L575" s="175">
        <f t="shared" si="263"/>
        <v>3</v>
      </c>
      <c r="M575" s="175">
        <f t="shared" si="263"/>
        <v>1295454</v>
      </c>
      <c r="N575" s="175">
        <f t="shared" si="263"/>
        <v>63</v>
      </c>
      <c r="O575" s="175">
        <f t="shared" si="263"/>
        <v>135204534</v>
      </c>
      <c r="P575" s="175">
        <f t="shared" si="263"/>
        <v>2520000</v>
      </c>
      <c r="Q575" s="176"/>
      <c r="W575" s="112"/>
      <c r="X575" s="111"/>
      <c r="Y575" s="110"/>
      <c r="Z575" s="111"/>
      <c r="AA575" s="1114"/>
      <c r="AB575" s="113"/>
      <c r="AC575" s="113"/>
      <c r="AD575" s="114"/>
      <c r="AE575" s="1218">
        <f>SUM(AE567:AE574)</f>
        <v>112454538</v>
      </c>
      <c r="AF575" s="116">
        <f t="shared" si="258"/>
        <v>22749996</v>
      </c>
    </row>
    <row r="576" spans="1:33" x14ac:dyDescent="0.2">
      <c r="A576" s="12" t="s">
        <v>61</v>
      </c>
      <c r="F576" s="20"/>
      <c r="P576" s="177"/>
      <c r="W576" s="12"/>
      <c r="X576" s="12"/>
    </row>
    <row r="577" spans="1:32" ht="15.75" x14ac:dyDescent="0.25">
      <c r="C577" s="253"/>
      <c r="D577" s="279"/>
      <c r="F577" s="178"/>
      <c r="G577" s="179"/>
      <c r="H577" s="178"/>
      <c r="I577" s="180"/>
      <c r="J577" s="178"/>
      <c r="K577" s="179"/>
      <c r="L577" s="178"/>
      <c r="N577" s="20"/>
      <c r="O577" s="2861" t="s">
        <v>62</v>
      </c>
      <c r="P577" s="2861"/>
      <c r="Q577" s="2861"/>
      <c r="W577" s="12"/>
      <c r="X577" s="12"/>
    </row>
    <row r="578" spans="1:32" ht="15.75" x14ac:dyDescent="0.25">
      <c r="F578" s="1135"/>
      <c r="H578" s="1135"/>
      <c r="J578" s="1135"/>
      <c r="L578" s="1135"/>
      <c r="N578" s="1135"/>
      <c r="O578" s="1135"/>
      <c r="P578" s="1135"/>
      <c r="Q578" s="1135"/>
      <c r="W578" s="12"/>
      <c r="X578" s="12"/>
    </row>
    <row r="579" spans="1:32" ht="15.75" x14ac:dyDescent="0.25">
      <c r="F579" s="182"/>
      <c r="H579" s="182"/>
      <c r="J579" s="182"/>
      <c r="L579" s="182"/>
      <c r="N579" s="12"/>
      <c r="O579" s="145"/>
      <c r="P579" s="145"/>
      <c r="Q579" s="145"/>
      <c r="W579" s="12"/>
      <c r="X579" s="12"/>
    </row>
    <row r="580" spans="1:32" ht="15.75" x14ac:dyDescent="0.25">
      <c r="N580" s="12"/>
      <c r="O580" s="145"/>
      <c r="P580" s="145"/>
      <c r="Q580" s="145"/>
    </row>
    <row r="581" spans="1:32" ht="15.75" x14ac:dyDescent="0.25">
      <c r="N581" s="12"/>
      <c r="O581" s="2862" t="s">
        <v>63</v>
      </c>
      <c r="P581" s="2862"/>
      <c r="Q581" s="2862"/>
    </row>
    <row r="582" spans="1:32" ht="15.75" x14ac:dyDescent="0.25">
      <c r="N582" s="12"/>
      <c r="O582" s="2861" t="s">
        <v>64</v>
      </c>
      <c r="P582" s="2861"/>
      <c r="Q582" s="2861"/>
    </row>
    <row r="585" spans="1:32" ht="26.25" x14ac:dyDescent="0.3">
      <c r="A585" s="13" t="s">
        <v>0</v>
      </c>
      <c r="B585" s="13" t="s">
        <v>235</v>
      </c>
      <c r="C585" s="144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4"/>
      <c r="O585" s="183" t="s">
        <v>66</v>
      </c>
      <c r="P585" s="2839" t="s">
        <v>2</v>
      </c>
      <c r="Q585" s="2839"/>
    </row>
    <row r="586" spans="1:32" ht="21" x14ac:dyDescent="0.3">
      <c r="A586" s="13" t="s">
        <v>3</v>
      </c>
      <c r="B586" s="13" t="s">
        <v>4</v>
      </c>
      <c r="C586" s="144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4"/>
      <c r="O586" s="184"/>
      <c r="P586" s="145"/>
      <c r="Q586" s="145"/>
    </row>
    <row r="587" spans="1:32" ht="18.75" x14ac:dyDescent="0.3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4"/>
      <c r="O587" s="14"/>
      <c r="P587" s="145"/>
      <c r="Q587" s="145"/>
    </row>
    <row r="588" spans="1:32" ht="18.75" x14ac:dyDescent="0.3">
      <c r="A588" s="13" t="s">
        <v>5</v>
      </c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4"/>
      <c r="O588" s="14"/>
      <c r="P588" s="145"/>
      <c r="Q588" s="145"/>
    </row>
    <row r="589" spans="1:32" ht="18.75" x14ac:dyDescent="0.3">
      <c r="A589" s="13" t="s">
        <v>6</v>
      </c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4"/>
      <c r="O589" s="14"/>
      <c r="P589" s="145"/>
      <c r="Q589" s="145"/>
    </row>
    <row r="590" spans="1:32" ht="18.75" x14ac:dyDescent="0.3">
      <c r="A590" s="13" t="s">
        <v>7</v>
      </c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4"/>
      <c r="O590" s="14"/>
      <c r="P590" s="145"/>
      <c r="Q590" s="145"/>
    </row>
    <row r="591" spans="1:32" ht="24" thickBot="1" x14ac:dyDescent="0.35">
      <c r="A591" s="13" t="s">
        <v>8</v>
      </c>
      <c r="B591" s="13"/>
      <c r="C591" s="13"/>
      <c r="D591" s="13"/>
      <c r="E591" s="13"/>
      <c r="F591" s="13"/>
      <c r="G591" s="147"/>
      <c r="H591" s="147"/>
      <c r="I591" s="13"/>
      <c r="J591" s="13"/>
      <c r="K591" s="13"/>
      <c r="L591" s="13"/>
      <c r="M591" s="13"/>
      <c r="N591" s="148"/>
      <c r="O591" s="148"/>
      <c r="P591" s="2800" t="s">
        <v>86</v>
      </c>
      <c r="Q591" s="2800"/>
      <c r="W591" s="2856" t="s">
        <v>107</v>
      </c>
      <c r="X591" s="2856"/>
      <c r="Y591" s="2856"/>
      <c r="Z591" s="2856"/>
      <c r="AA591" s="2856"/>
      <c r="AB591" s="2856"/>
      <c r="AC591" s="2856"/>
      <c r="AD591" s="2856"/>
      <c r="AE591" s="2856"/>
      <c r="AF591" s="2856"/>
    </row>
    <row r="592" spans="1:32" ht="16.5" thickBot="1" x14ac:dyDescent="0.3">
      <c r="A592" s="2841" t="s">
        <v>10</v>
      </c>
      <c r="B592" s="2844" t="s">
        <v>11</v>
      </c>
      <c r="C592" s="428" t="s">
        <v>10</v>
      </c>
      <c r="D592" s="2844" t="s">
        <v>13</v>
      </c>
      <c r="E592" s="2844" t="s">
        <v>14</v>
      </c>
      <c r="F592" s="2847" t="s">
        <v>15</v>
      </c>
      <c r="G592" s="2848"/>
      <c r="H592" s="2848"/>
      <c r="I592" s="2848"/>
      <c r="J592" s="2848"/>
      <c r="K592" s="2848"/>
      <c r="L592" s="2848"/>
      <c r="M592" s="2849"/>
      <c r="N592" s="2850" t="s">
        <v>16</v>
      </c>
      <c r="O592" s="2850" t="s">
        <v>17</v>
      </c>
      <c r="P592" s="2850" t="s">
        <v>18</v>
      </c>
      <c r="Q592" s="151" t="s">
        <v>19</v>
      </c>
      <c r="W592" s="2856" t="s">
        <v>108</v>
      </c>
      <c r="X592" s="2856" t="s">
        <v>109</v>
      </c>
      <c r="Y592" s="2856" t="s">
        <v>108</v>
      </c>
      <c r="Z592" s="2856" t="s">
        <v>110</v>
      </c>
      <c r="AA592" s="2940" t="s">
        <v>108</v>
      </c>
      <c r="AB592" s="2853" t="s">
        <v>111</v>
      </c>
      <c r="AC592" s="2856" t="s">
        <v>108</v>
      </c>
      <c r="AD592" s="2853" t="s">
        <v>112</v>
      </c>
      <c r="AE592" s="2854" t="s">
        <v>113</v>
      </c>
      <c r="AF592" s="2855" t="s">
        <v>114</v>
      </c>
    </row>
    <row r="593" spans="1:33" ht="16.5" thickBot="1" x14ac:dyDescent="0.3">
      <c r="A593" s="2842"/>
      <c r="B593" s="2845"/>
      <c r="C593" s="429" t="s">
        <v>208</v>
      </c>
      <c r="D593" s="2845"/>
      <c r="E593" s="2845"/>
      <c r="F593" s="2858" t="s">
        <v>20</v>
      </c>
      <c r="G593" s="2858"/>
      <c r="H593" s="2858" t="s">
        <v>21</v>
      </c>
      <c r="I593" s="2858"/>
      <c r="J593" s="2858" t="s">
        <v>22</v>
      </c>
      <c r="K593" s="2858"/>
      <c r="L593" s="2858" t="s">
        <v>23</v>
      </c>
      <c r="M593" s="2858"/>
      <c r="N593" s="2851"/>
      <c r="O593" s="2851"/>
      <c r="P593" s="2851"/>
      <c r="Q593" s="2859" t="s">
        <v>24</v>
      </c>
      <c r="W593" s="2856"/>
      <c r="X593" s="2856"/>
      <c r="Y593" s="2856"/>
      <c r="Z593" s="2856"/>
      <c r="AA593" s="2940"/>
      <c r="AB593" s="2853"/>
      <c r="AC593" s="2856"/>
      <c r="AD593" s="2853"/>
      <c r="AE593" s="2854"/>
      <c r="AF593" s="2855"/>
    </row>
    <row r="594" spans="1:33" ht="16.5" thickBot="1" x14ac:dyDescent="0.3">
      <c r="A594" s="2843"/>
      <c r="B594" s="2846"/>
      <c r="C594" s="430" t="s">
        <v>209</v>
      </c>
      <c r="D594" s="2846"/>
      <c r="E594" s="2846"/>
      <c r="F594" s="1136" t="s">
        <v>25</v>
      </c>
      <c r="G594" s="1136" t="s">
        <v>26</v>
      </c>
      <c r="H594" s="1136" t="s">
        <v>25</v>
      </c>
      <c r="I594" s="1136" t="s">
        <v>26</v>
      </c>
      <c r="J594" s="1136" t="s">
        <v>25</v>
      </c>
      <c r="K594" s="1136" t="s">
        <v>26</v>
      </c>
      <c r="L594" s="1136" t="s">
        <v>25</v>
      </c>
      <c r="M594" s="1136" t="s">
        <v>26</v>
      </c>
      <c r="N594" s="2852"/>
      <c r="O594" s="2852"/>
      <c r="P594" s="2852"/>
      <c r="Q594" s="2860"/>
    </row>
    <row r="595" spans="1:33" ht="23.25" x14ac:dyDescent="0.35">
      <c r="A595" s="168">
        <v>1</v>
      </c>
      <c r="B595" s="154">
        <v>43614</v>
      </c>
      <c r="C595" s="173">
        <v>711</v>
      </c>
      <c r="D595" s="239" t="s">
        <v>242</v>
      </c>
      <c r="E595" s="157" t="s">
        <v>31</v>
      </c>
      <c r="F595" s="170"/>
      <c r="G595" s="159">
        <f t="shared" ref="G595:G607" si="264">F595*S595</f>
        <v>0</v>
      </c>
      <c r="H595" s="160"/>
      <c r="I595" s="161">
        <f t="shared" ref="I595:I607" si="265">H595*T595</f>
        <v>0</v>
      </c>
      <c r="J595" s="162">
        <v>5</v>
      </c>
      <c r="K595" s="161">
        <f t="shared" ref="K595:K607" si="266">J595*U595</f>
        <v>11159090</v>
      </c>
      <c r="L595" s="163"/>
      <c r="M595" s="161">
        <f t="shared" ref="M595:M607" si="267">L595*V595</f>
        <v>0</v>
      </c>
      <c r="N595" s="1129">
        <f>F595+H595+J595+L595</f>
        <v>5</v>
      </c>
      <c r="O595" s="165">
        <f t="shared" ref="O595:O607" si="268">+M595+K595+I595+G595</f>
        <v>11159090</v>
      </c>
      <c r="P595" s="165">
        <f>+N595*40000</f>
        <v>200000</v>
      </c>
      <c r="Q595" s="167"/>
      <c r="S595" s="10">
        <f t="shared" ref="S595:S607" si="269">1331818</f>
        <v>1331818</v>
      </c>
      <c r="T595" s="10">
        <f t="shared" ref="T595:T607" si="270">1931818</f>
        <v>1931818</v>
      </c>
      <c r="U595" s="10">
        <f t="shared" ref="U595:U607" si="271">2231818</f>
        <v>2231818</v>
      </c>
      <c r="V595" s="10">
        <f t="shared" ref="V595:V607" si="272">431818</f>
        <v>431818</v>
      </c>
      <c r="W595" s="112">
        <v>43630</v>
      </c>
      <c r="X595" s="111">
        <v>11159090</v>
      </c>
      <c r="Y595" s="112"/>
      <c r="Z595" s="111"/>
      <c r="AA595" s="1114"/>
      <c r="AB595" s="113"/>
      <c r="AC595" s="113"/>
      <c r="AD595" s="114"/>
      <c r="AE595" s="115">
        <f>X595+Z595+AB595+AD595</f>
        <v>11159090</v>
      </c>
      <c r="AF595" s="116">
        <f t="shared" ref="AF595:AF609" si="273">O595-AE595</f>
        <v>0</v>
      </c>
    </row>
    <row r="596" spans="1:33" ht="23.25" x14ac:dyDescent="0.35">
      <c r="A596" s="168">
        <f t="shared" ref="A596:A607" si="274">+A595+1</f>
        <v>2</v>
      </c>
      <c r="B596" s="154">
        <v>43614</v>
      </c>
      <c r="C596" s="173">
        <v>712</v>
      </c>
      <c r="D596" s="239" t="s">
        <v>37</v>
      </c>
      <c r="E596" s="157" t="s">
        <v>31</v>
      </c>
      <c r="F596" s="170"/>
      <c r="G596" s="159">
        <f t="shared" si="264"/>
        <v>0</v>
      </c>
      <c r="H596" s="160"/>
      <c r="I596" s="161">
        <f t="shared" si="265"/>
        <v>0</v>
      </c>
      <c r="J596" s="162">
        <v>6</v>
      </c>
      <c r="K596" s="161">
        <f t="shared" si="266"/>
        <v>13390908</v>
      </c>
      <c r="L596" s="163"/>
      <c r="M596" s="161">
        <f t="shared" si="267"/>
        <v>0</v>
      </c>
      <c r="N596" s="1129">
        <f t="shared" ref="N596:N607" si="275">F596+H596+J596+L596</f>
        <v>6</v>
      </c>
      <c r="O596" s="165">
        <f t="shared" si="268"/>
        <v>13390908</v>
      </c>
      <c r="P596" s="165">
        <f t="shared" ref="P596:P607" si="276">+N596*40000</f>
        <v>240000</v>
      </c>
      <c r="Q596" s="167"/>
      <c r="S596" s="10">
        <f t="shared" si="269"/>
        <v>1331818</v>
      </c>
      <c r="T596" s="10">
        <f t="shared" si="270"/>
        <v>1931818</v>
      </c>
      <c r="U596" s="10">
        <f t="shared" si="271"/>
        <v>2231818</v>
      </c>
      <c r="V596" s="10">
        <f t="shared" si="272"/>
        <v>431818</v>
      </c>
      <c r="W596" s="112">
        <v>43634</v>
      </c>
      <c r="X596" s="111">
        <v>13390908</v>
      </c>
      <c r="Y596" s="112"/>
      <c r="Z596" s="111"/>
      <c r="AA596" s="1114"/>
      <c r="AB596" s="113"/>
      <c r="AC596" s="113"/>
      <c r="AD596" s="114"/>
      <c r="AE596" s="115">
        <f t="shared" ref="AE596:AE608" si="277">X596+Z596+AB596+AD596</f>
        <v>13390908</v>
      </c>
      <c r="AF596" s="116">
        <f t="shared" si="273"/>
        <v>0</v>
      </c>
    </row>
    <row r="597" spans="1:33" ht="23.25" x14ac:dyDescent="0.35">
      <c r="A597" s="168">
        <f t="shared" si="274"/>
        <v>3</v>
      </c>
      <c r="B597" s="154">
        <v>43614</v>
      </c>
      <c r="C597" s="173">
        <v>713</v>
      </c>
      <c r="D597" s="239" t="s">
        <v>33</v>
      </c>
      <c r="E597" s="157" t="s">
        <v>31</v>
      </c>
      <c r="F597" s="170"/>
      <c r="G597" s="159">
        <f t="shared" si="264"/>
        <v>0</v>
      </c>
      <c r="H597" s="160"/>
      <c r="I597" s="161">
        <f t="shared" si="265"/>
        <v>0</v>
      </c>
      <c r="J597" s="162">
        <v>10</v>
      </c>
      <c r="K597" s="161">
        <f t="shared" si="266"/>
        <v>22318180</v>
      </c>
      <c r="L597" s="163"/>
      <c r="M597" s="161">
        <f t="shared" si="267"/>
        <v>0</v>
      </c>
      <c r="N597" s="1129">
        <f t="shared" si="275"/>
        <v>10</v>
      </c>
      <c r="O597" s="165">
        <f t="shared" si="268"/>
        <v>22318180</v>
      </c>
      <c r="P597" s="165">
        <f t="shared" si="276"/>
        <v>400000</v>
      </c>
      <c r="Q597" s="167"/>
      <c r="S597" s="10">
        <f t="shared" si="269"/>
        <v>1331818</v>
      </c>
      <c r="T597" s="10">
        <f t="shared" si="270"/>
        <v>1931818</v>
      </c>
      <c r="U597" s="10">
        <f t="shared" si="271"/>
        <v>2231818</v>
      </c>
      <c r="V597" s="10">
        <f t="shared" si="272"/>
        <v>431818</v>
      </c>
      <c r="W597" s="112">
        <v>43630</v>
      </c>
      <c r="X597" s="111">
        <v>22318180</v>
      </c>
      <c r="Y597" s="112"/>
      <c r="Z597" s="111"/>
      <c r="AA597" s="112"/>
      <c r="AB597" s="113">
        <v>0</v>
      </c>
      <c r="AC597" s="113"/>
      <c r="AD597" s="114"/>
      <c r="AE597" s="115">
        <f t="shared" si="277"/>
        <v>22318180</v>
      </c>
      <c r="AF597" s="116">
        <f t="shared" si="273"/>
        <v>0</v>
      </c>
      <c r="AG597" s="12" t="s">
        <v>185</v>
      </c>
    </row>
    <row r="598" spans="1:33" ht="23.25" x14ac:dyDescent="0.35">
      <c r="A598" s="168">
        <f t="shared" si="274"/>
        <v>4</v>
      </c>
      <c r="B598" s="154">
        <v>43614</v>
      </c>
      <c r="C598" s="173">
        <v>714</v>
      </c>
      <c r="D598" s="239" t="s">
        <v>38</v>
      </c>
      <c r="E598" s="157" t="s">
        <v>31</v>
      </c>
      <c r="F598" s="170"/>
      <c r="G598" s="159">
        <f t="shared" si="264"/>
        <v>0</v>
      </c>
      <c r="H598" s="160"/>
      <c r="I598" s="161">
        <f t="shared" si="265"/>
        <v>0</v>
      </c>
      <c r="J598" s="162">
        <v>10</v>
      </c>
      <c r="K598" s="161">
        <f t="shared" si="266"/>
        <v>22318180</v>
      </c>
      <c r="L598" s="163"/>
      <c r="M598" s="161">
        <f t="shared" si="267"/>
        <v>0</v>
      </c>
      <c r="N598" s="1129">
        <f t="shared" si="275"/>
        <v>10</v>
      </c>
      <c r="O598" s="165">
        <f t="shared" si="268"/>
        <v>22318180</v>
      </c>
      <c r="P598" s="165">
        <f t="shared" si="276"/>
        <v>400000</v>
      </c>
      <c r="Q598" s="167"/>
      <c r="S598" s="10">
        <f t="shared" si="269"/>
        <v>1331818</v>
      </c>
      <c r="T598" s="10">
        <f t="shared" si="270"/>
        <v>1931818</v>
      </c>
      <c r="U598" s="10">
        <f t="shared" si="271"/>
        <v>2231818</v>
      </c>
      <c r="V598" s="10">
        <f t="shared" si="272"/>
        <v>431818</v>
      </c>
      <c r="W598" s="112">
        <v>43654</v>
      </c>
      <c r="X598" s="111">
        <v>10000000</v>
      </c>
      <c r="Y598" s="110"/>
      <c r="Z598" s="111"/>
      <c r="AA598" s="1114"/>
      <c r="AB598" s="113"/>
      <c r="AC598" s="113"/>
      <c r="AD598" s="114"/>
      <c r="AE598" s="115">
        <f t="shared" si="277"/>
        <v>10000000</v>
      </c>
      <c r="AF598" s="116">
        <f t="shared" si="273"/>
        <v>12318180</v>
      </c>
      <c r="AG598" s="12" t="s">
        <v>185</v>
      </c>
    </row>
    <row r="599" spans="1:33" ht="23.25" x14ac:dyDescent="0.35">
      <c r="A599" s="168">
        <f t="shared" si="274"/>
        <v>5</v>
      </c>
      <c r="B599" s="154">
        <v>43614</v>
      </c>
      <c r="C599" s="173">
        <v>715</v>
      </c>
      <c r="D599" s="239" t="s">
        <v>30</v>
      </c>
      <c r="E599" s="157" t="s">
        <v>31</v>
      </c>
      <c r="F599" s="170"/>
      <c r="G599" s="159">
        <f t="shared" si="264"/>
        <v>0</v>
      </c>
      <c r="H599" s="160"/>
      <c r="I599" s="161">
        <f t="shared" si="265"/>
        <v>0</v>
      </c>
      <c r="J599" s="162">
        <v>9</v>
      </c>
      <c r="K599" s="161">
        <f t="shared" si="266"/>
        <v>20086362</v>
      </c>
      <c r="L599" s="163">
        <v>1</v>
      </c>
      <c r="M599" s="161">
        <f t="shared" si="267"/>
        <v>431818</v>
      </c>
      <c r="N599" s="1129">
        <f t="shared" si="275"/>
        <v>10</v>
      </c>
      <c r="O599" s="165">
        <f t="shared" si="268"/>
        <v>20518180</v>
      </c>
      <c r="P599" s="165">
        <f t="shared" si="276"/>
        <v>400000</v>
      </c>
      <c r="Q599" s="167"/>
      <c r="S599" s="10">
        <f t="shared" si="269"/>
        <v>1331818</v>
      </c>
      <c r="T599" s="10">
        <f t="shared" si="270"/>
        <v>1931818</v>
      </c>
      <c r="U599" s="10">
        <f t="shared" si="271"/>
        <v>2231818</v>
      </c>
      <c r="V599" s="10">
        <f t="shared" si="272"/>
        <v>431818</v>
      </c>
      <c r="W599" s="112">
        <v>43616</v>
      </c>
      <c r="X599" s="111">
        <v>20518180</v>
      </c>
      <c r="Y599" s="110"/>
      <c r="Z599" s="111"/>
      <c r="AA599" s="1114"/>
      <c r="AB599" s="113"/>
      <c r="AC599" s="113"/>
      <c r="AD599" s="114"/>
      <c r="AE599" s="115">
        <f t="shared" si="277"/>
        <v>20518180</v>
      </c>
      <c r="AF599" s="116">
        <f t="shared" si="273"/>
        <v>0</v>
      </c>
      <c r="AG599" s="12" t="s">
        <v>185</v>
      </c>
    </row>
    <row r="600" spans="1:33" ht="23.25" x14ac:dyDescent="0.35">
      <c r="A600" s="168">
        <f t="shared" si="274"/>
        <v>6</v>
      </c>
      <c r="B600" s="154">
        <v>43614</v>
      </c>
      <c r="C600" s="173">
        <v>716</v>
      </c>
      <c r="D600" s="239" t="s">
        <v>45</v>
      </c>
      <c r="E600" s="157" t="s">
        <v>43</v>
      </c>
      <c r="F600" s="170"/>
      <c r="G600" s="159">
        <f t="shared" si="264"/>
        <v>0</v>
      </c>
      <c r="H600" s="160"/>
      <c r="I600" s="161">
        <f t="shared" si="265"/>
        <v>0</v>
      </c>
      <c r="J600" s="162">
        <v>10</v>
      </c>
      <c r="K600" s="161">
        <f t="shared" si="266"/>
        <v>22318180</v>
      </c>
      <c r="L600" s="163"/>
      <c r="M600" s="161">
        <f t="shared" si="267"/>
        <v>0</v>
      </c>
      <c r="N600" s="1129">
        <f t="shared" si="275"/>
        <v>10</v>
      </c>
      <c r="O600" s="165">
        <f t="shared" si="268"/>
        <v>22318180</v>
      </c>
      <c r="P600" s="165">
        <f t="shared" si="276"/>
        <v>400000</v>
      </c>
      <c r="Q600" s="167"/>
      <c r="S600" s="10">
        <f t="shared" si="269"/>
        <v>1331818</v>
      </c>
      <c r="T600" s="10">
        <f t="shared" si="270"/>
        <v>1931818</v>
      </c>
      <c r="U600" s="10">
        <f t="shared" si="271"/>
        <v>2231818</v>
      </c>
      <c r="V600" s="10">
        <f t="shared" si="272"/>
        <v>431818</v>
      </c>
      <c r="W600" s="112"/>
      <c r="X600" s="111"/>
      <c r="Y600" s="110"/>
      <c r="Z600" s="111"/>
      <c r="AA600" s="1114"/>
      <c r="AB600" s="113"/>
      <c r="AC600" s="113"/>
      <c r="AD600" s="114"/>
      <c r="AE600" s="115">
        <f t="shared" si="277"/>
        <v>0</v>
      </c>
      <c r="AF600" s="116">
        <f t="shared" si="273"/>
        <v>22318180</v>
      </c>
      <c r="AG600" s="12" t="s">
        <v>185</v>
      </c>
    </row>
    <row r="601" spans="1:33" ht="23.25" x14ac:dyDescent="0.35">
      <c r="A601" s="168">
        <f t="shared" si="274"/>
        <v>7</v>
      </c>
      <c r="B601" s="154">
        <v>43614</v>
      </c>
      <c r="C601" s="173">
        <v>717</v>
      </c>
      <c r="D601" s="239" t="s">
        <v>39</v>
      </c>
      <c r="E601" s="157" t="s">
        <v>43</v>
      </c>
      <c r="F601" s="170"/>
      <c r="G601" s="159">
        <f t="shared" si="264"/>
        <v>0</v>
      </c>
      <c r="H601" s="160"/>
      <c r="I601" s="161">
        <f t="shared" si="265"/>
        <v>0</v>
      </c>
      <c r="J601" s="162">
        <v>10</v>
      </c>
      <c r="K601" s="161">
        <f t="shared" si="266"/>
        <v>22318180</v>
      </c>
      <c r="L601" s="163"/>
      <c r="M601" s="161">
        <f t="shared" si="267"/>
        <v>0</v>
      </c>
      <c r="N601" s="1129">
        <f t="shared" si="275"/>
        <v>10</v>
      </c>
      <c r="O601" s="165">
        <f t="shared" si="268"/>
        <v>22318180</v>
      </c>
      <c r="P601" s="165">
        <f t="shared" si="276"/>
        <v>400000</v>
      </c>
      <c r="Q601" s="167"/>
      <c r="S601" s="10">
        <f t="shared" si="269"/>
        <v>1331818</v>
      </c>
      <c r="T601" s="10">
        <f t="shared" si="270"/>
        <v>1931818</v>
      </c>
      <c r="U601" s="10">
        <f t="shared" si="271"/>
        <v>2231818</v>
      </c>
      <c r="V601" s="10">
        <f t="shared" si="272"/>
        <v>431818</v>
      </c>
      <c r="W601" s="112">
        <v>43649</v>
      </c>
      <c r="X601" s="111">
        <v>22318180</v>
      </c>
      <c r="Y601" s="110"/>
      <c r="Z601" s="111"/>
      <c r="AA601" s="1114"/>
      <c r="AB601" s="113"/>
      <c r="AC601" s="113"/>
      <c r="AD601" s="114"/>
      <c r="AE601" s="115">
        <f t="shared" si="277"/>
        <v>22318180</v>
      </c>
      <c r="AF601" s="116">
        <f t="shared" si="273"/>
        <v>0</v>
      </c>
      <c r="AG601" s="12" t="s">
        <v>185</v>
      </c>
    </row>
    <row r="602" spans="1:33" ht="23.25" x14ac:dyDescent="0.35">
      <c r="A602" s="168">
        <f t="shared" si="274"/>
        <v>8</v>
      </c>
      <c r="B602" s="154">
        <v>43614</v>
      </c>
      <c r="C602" s="173">
        <v>718</v>
      </c>
      <c r="D602" s="239" t="s">
        <v>59</v>
      </c>
      <c r="E602" s="157" t="s">
        <v>57</v>
      </c>
      <c r="F602" s="170"/>
      <c r="G602" s="159">
        <f t="shared" si="264"/>
        <v>0</v>
      </c>
      <c r="H602" s="160"/>
      <c r="I602" s="161">
        <f t="shared" si="265"/>
        <v>0</v>
      </c>
      <c r="J602" s="162">
        <v>4</v>
      </c>
      <c r="K602" s="161">
        <f t="shared" si="266"/>
        <v>8927272</v>
      </c>
      <c r="L602" s="163"/>
      <c r="M602" s="161">
        <f t="shared" si="267"/>
        <v>0</v>
      </c>
      <c r="N602" s="1129">
        <f t="shared" si="275"/>
        <v>4</v>
      </c>
      <c r="O602" s="165">
        <f t="shared" si="268"/>
        <v>8927272</v>
      </c>
      <c r="P602" s="165">
        <f t="shared" si="276"/>
        <v>160000</v>
      </c>
      <c r="Q602" s="167"/>
      <c r="S602" s="10">
        <f t="shared" si="269"/>
        <v>1331818</v>
      </c>
      <c r="T602" s="10">
        <f t="shared" si="270"/>
        <v>1931818</v>
      </c>
      <c r="U602" s="10">
        <f t="shared" si="271"/>
        <v>2231818</v>
      </c>
      <c r="V602" s="10">
        <f t="shared" si="272"/>
        <v>431818</v>
      </c>
      <c r="W602" s="112">
        <v>43628</v>
      </c>
      <c r="X602" s="111">
        <v>8927272</v>
      </c>
      <c r="Y602" s="110"/>
      <c r="Z602" s="111"/>
      <c r="AA602" s="1114"/>
      <c r="AB602" s="113"/>
      <c r="AC602" s="113"/>
      <c r="AD602" s="114"/>
      <c r="AE602" s="115">
        <f t="shared" si="277"/>
        <v>8927272</v>
      </c>
      <c r="AF602" s="116">
        <f t="shared" si="273"/>
        <v>0</v>
      </c>
      <c r="AG602" s="12" t="s">
        <v>185</v>
      </c>
    </row>
    <row r="603" spans="1:33" ht="23.25" x14ac:dyDescent="0.35">
      <c r="A603" s="168">
        <f t="shared" si="274"/>
        <v>9</v>
      </c>
      <c r="B603" s="154">
        <v>43614</v>
      </c>
      <c r="C603" s="173">
        <v>719</v>
      </c>
      <c r="D603" s="239" t="s">
        <v>58</v>
      </c>
      <c r="E603" s="157" t="s">
        <v>57</v>
      </c>
      <c r="F603" s="170"/>
      <c r="G603" s="159">
        <f t="shared" si="264"/>
        <v>0</v>
      </c>
      <c r="H603" s="160"/>
      <c r="I603" s="161">
        <f t="shared" si="265"/>
        <v>0</v>
      </c>
      <c r="J603" s="162">
        <v>4</v>
      </c>
      <c r="K603" s="161">
        <f t="shared" si="266"/>
        <v>8927272</v>
      </c>
      <c r="L603" s="163"/>
      <c r="M603" s="161">
        <f t="shared" si="267"/>
        <v>0</v>
      </c>
      <c r="N603" s="1129">
        <f t="shared" si="275"/>
        <v>4</v>
      </c>
      <c r="O603" s="165">
        <f t="shared" si="268"/>
        <v>8927272</v>
      </c>
      <c r="P603" s="165">
        <f t="shared" si="276"/>
        <v>160000</v>
      </c>
      <c r="Q603" s="167"/>
      <c r="S603" s="10">
        <f t="shared" si="269"/>
        <v>1331818</v>
      </c>
      <c r="T603" s="10">
        <f t="shared" si="270"/>
        <v>1931818</v>
      </c>
      <c r="U603" s="10">
        <f t="shared" si="271"/>
        <v>2231818</v>
      </c>
      <c r="V603" s="10">
        <f t="shared" si="272"/>
        <v>431818</v>
      </c>
      <c r="W603" s="785">
        <v>43616</v>
      </c>
      <c r="X603" s="111">
        <v>4500000</v>
      </c>
      <c r="Y603" s="112">
        <v>43626</v>
      </c>
      <c r="Z603" s="111">
        <v>3927272</v>
      </c>
      <c r="AA603" s="1114">
        <v>43628</v>
      </c>
      <c r="AB603" s="113">
        <v>500000</v>
      </c>
      <c r="AC603" s="113"/>
      <c r="AD603" s="114"/>
      <c r="AE603" s="115">
        <f t="shared" si="277"/>
        <v>8927272</v>
      </c>
      <c r="AF603" s="116">
        <f t="shared" si="273"/>
        <v>0</v>
      </c>
    </row>
    <row r="604" spans="1:33" ht="23.25" x14ac:dyDescent="0.35">
      <c r="A604" s="168">
        <f t="shared" si="274"/>
        <v>10</v>
      </c>
      <c r="B604" s="154">
        <v>43614</v>
      </c>
      <c r="C604" s="173">
        <v>720</v>
      </c>
      <c r="D604" s="239" t="s">
        <v>69</v>
      </c>
      <c r="E604" s="157" t="s">
        <v>57</v>
      </c>
      <c r="F604" s="170"/>
      <c r="G604" s="159">
        <f t="shared" si="264"/>
        <v>0</v>
      </c>
      <c r="H604" s="160"/>
      <c r="I604" s="161">
        <f t="shared" si="265"/>
        <v>0</v>
      </c>
      <c r="J604" s="162">
        <v>4</v>
      </c>
      <c r="K604" s="161">
        <f t="shared" si="266"/>
        <v>8927272</v>
      </c>
      <c r="L604" s="163"/>
      <c r="M604" s="161">
        <f t="shared" si="267"/>
        <v>0</v>
      </c>
      <c r="N604" s="1129">
        <f t="shared" si="275"/>
        <v>4</v>
      </c>
      <c r="O604" s="165">
        <f t="shared" si="268"/>
        <v>8927272</v>
      </c>
      <c r="P604" s="165">
        <f t="shared" si="276"/>
        <v>160000</v>
      </c>
      <c r="Q604" s="167"/>
      <c r="S604" s="10">
        <f t="shared" si="269"/>
        <v>1331818</v>
      </c>
      <c r="T604" s="10">
        <f t="shared" si="270"/>
        <v>1931818</v>
      </c>
      <c r="U604" s="10">
        <f t="shared" si="271"/>
        <v>2231818</v>
      </c>
      <c r="V604" s="10">
        <f t="shared" si="272"/>
        <v>431818</v>
      </c>
      <c r="W604" s="112">
        <v>43626</v>
      </c>
      <c r="X604" s="111">
        <v>8927272</v>
      </c>
      <c r="Y604" s="110"/>
      <c r="Z604" s="111"/>
      <c r="AA604" s="1114"/>
      <c r="AB604" s="113"/>
      <c r="AC604" s="113"/>
      <c r="AD604" s="114"/>
      <c r="AE604" s="115">
        <f t="shared" si="277"/>
        <v>8927272</v>
      </c>
      <c r="AF604" s="116">
        <f t="shared" si="273"/>
        <v>0</v>
      </c>
    </row>
    <row r="605" spans="1:33" ht="23.25" x14ac:dyDescent="0.35">
      <c r="A605" s="168">
        <f t="shared" si="274"/>
        <v>11</v>
      </c>
      <c r="B605" s="154">
        <v>43614</v>
      </c>
      <c r="C605" s="173">
        <v>721</v>
      </c>
      <c r="D605" s="239" t="s">
        <v>39</v>
      </c>
      <c r="E605" s="157" t="s">
        <v>57</v>
      </c>
      <c r="F605" s="170"/>
      <c r="G605" s="159">
        <f t="shared" si="264"/>
        <v>0</v>
      </c>
      <c r="H605" s="160"/>
      <c r="I605" s="161">
        <f t="shared" si="265"/>
        <v>0</v>
      </c>
      <c r="J605" s="162">
        <v>5</v>
      </c>
      <c r="K605" s="161">
        <f t="shared" si="266"/>
        <v>11159090</v>
      </c>
      <c r="L605" s="163"/>
      <c r="M605" s="161">
        <f t="shared" si="267"/>
        <v>0</v>
      </c>
      <c r="N605" s="1129">
        <f t="shared" si="275"/>
        <v>5</v>
      </c>
      <c r="O605" s="165">
        <f t="shared" si="268"/>
        <v>11159090</v>
      </c>
      <c r="P605" s="165">
        <f t="shared" si="276"/>
        <v>200000</v>
      </c>
      <c r="Q605" s="167"/>
      <c r="S605" s="10">
        <f t="shared" si="269"/>
        <v>1331818</v>
      </c>
      <c r="T605" s="10">
        <f t="shared" si="270"/>
        <v>1931818</v>
      </c>
      <c r="U605" s="10">
        <f t="shared" si="271"/>
        <v>2231818</v>
      </c>
      <c r="V605" s="10">
        <f t="shared" si="272"/>
        <v>431818</v>
      </c>
      <c r="W605" s="112">
        <v>43627</v>
      </c>
      <c r="X605" s="111">
        <v>11159090</v>
      </c>
      <c r="Y605" s="110"/>
      <c r="Z605" s="111"/>
      <c r="AA605" s="1114"/>
      <c r="AB605" s="113"/>
      <c r="AC605" s="113"/>
      <c r="AD605" s="114"/>
      <c r="AE605" s="115">
        <f t="shared" si="277"/>
        <v>11159090</v>
      </c>
      <c r="AF605" s="116">
        <f t="shared" si="273"/>
        <v>0</v>
      </c>
    </row>
    <row r="606" spans="1:33" ht="23.25" x14ac:dyDescent="0.35">
      <c r="A606" s="168">
        <f t="shared" si="274"/>
        <v>12</v>
      </c>
      <c r="B606" s="154">
        <v>43614</v>
      </c>
      <c r="C606" s="173">
        <v>722</v>
      </c>
      <c r="D606" s="239" t="s">
        <v>73</v>
      </c>
      <c r="E606" s="157" t="s">
        <v>57</v>
      </c>
      <c r="F606" s="170"/>
      <c r="G606" s="159">
        <f t="shared" si="264"/>
        <v>0</v>
      </c>
      <c r="H606" s="160"/>
      <c r="I606" s="161">
        <f t="shared" si="265"/>
        <v>0</v>
      </c>
      <c r="J606" s="162">
        <v>5</v>
      </c>
      <c r="K606" s="161">
        <f t="shared" si="266"/>
        <v>11159090</v>
      </c>
      <c r="L606" s="163"/>
      <c r="M606" s="161">
        <f t="shared" si="267"/>
        <v>0</v>
      </c>
      <c r="N606" s="1129">
        <f t="shared" si="275"/>
        <v>5</v>
      </c>
      <c r="O606" s="165">
        <f t="shared" si="268"/>
        <v>11159090</v>
      </c>
      <c r="P606" s="165">
        <f t="shared" si="276"/>
        <v>200000</v>
      </c>
      <c r="Q606" s="167"/>
      <c r="S606" s="10">
        <f t="shared" si="269"/>
        <v>1331818</v>
      </c>
      <c r="T606" s="10">
        <f t="shared" si="270"/>
        <v>1931818</v>
      </c>
      <c r="U606" s="10">
        <f t="shared" si="271"/>
        <v>2231818</v>
      </c>
      <c r="V606" s="10">
        <f t="shared" si="272"/>
        <v>431818</v>
      </c>
      <c r="W606" s="112">
        <v>43634</v>
      </c>
      <c r="X606" s="111">
        <v>8500000</v>
      </c>
      <c r="Y606" s="110"/>
      <c r="Z606" s="111"/>
      <c r="AA606" s="1114"/>
      <c r="AB606" s="113"/>
      <c r="AC606" s="113"/>
      <c r="AD606" s="114"/>
      <c r="AE606" s="115">
        <f t="shared" si="277"/>
        <v>8500000</v>
      </c>
      <c r="AF606" s="116">
        <f t="shared" si="273"/>
        <v>2659090</v>
      </c>
      <c r="AG606" s="12" t="s">
        <v>185</v>
      </c>
    </row>
    <row r="607" spans="1:33" ht="24" thickBot="1" x14ac:dyDescent="0.4">
      <c r="A607" s="168">
        <f t="shared" si="274"/>
        <v>13</v>
      </c>
      <c r="B607" s="154">
        <v>43614</v>
      </c>
      <c r="C607" s="173">
        <v>723</v>
      </c>
      <c r="D607" s="776" t="s">
        <v>103</v>
      </c>
      <c r="E607" s="157" t="s">
        <v>57</v>
      </c>
      <c r="F607" s="170"/>
      <c r="G607" s="159">
        <f t="shared" si="264"/>
        <v>0</v>
      </c>
      <c r="H607" s="170"/>
      <c r="I607" s="161">
        <f t="shared" si="265"/>
        <v>0</v>
      </c>
      <c r="J607" s="170">
        <v>5</v>
      </c>
      <c r="K607" s="161">
        <f t="shared" si="266"/>
        <v>11159090</v>
      </c>
      <c r="L607" s="170"/>
      <c r="M607" s="161">
        <f t="shared" si="267"/>
        <v>0</v>
      </c>
      <c r="N607" s="1129">
        <f t="shared" si="275"/>
        <v>5</v>
      </c>
      <c r="O607" s="165">
        <f t="shared" si="268"/>
        <v>11159090</v>
      </c>
      <c r="P607" s="165">
        <f t="shared" si="276"/>
        <v>200000</v>
      </c>
      <c r="Q607" s="167"/>
      <c r="S607" s="10">
        <f t="shared" si="269"/>
        <v>1331818</v>
      </c>
      <c r="T607" s="10">
        <f t="shared" si="270"/>
        <v>1931818</v>
      </c>
      <c r="U607" s="10">
        <f t="shared" si="271"/>
        <v>2231818</v>
      </c>
      <c r="V607" s="10">
        <f t="shared" si="272"/>
        <v>431818</v>
      </c>
      <c r="W607" s="112">
        <v>43630</v>
      </c>
      <c r="X607" s="111">
        <v>11159090</v>
      </c>
      <c r="Y607" s="110"/>
      <c r="Z607" s="111"/>
      <c r="AA607" s="1114"/>
      <c r="AB607" s="113"/>
      <c r="AC607" s="113"/>
      <c r="AD607" s="114"/>
      <c r="AE607" s="115">
        <f t="shared" si="277"/>
        <v>11159090</v>
      </c>
      <c r="AF607" s="116">
        <f t="shared" si="273"/>
        <v>0</v>
      </c>
      <c r="AG607" s="12" t="s">
        <v>185</v>
      </c>
    </row>
    <row r="608" spans="1:33" ht="24" thickBot="1" x14ac:dyDescent="0.4">
      <c r="A608" s="777"/>
      <c r="B608" s="57"/>
      <c r="C608" s="1132"/>
      <c r="D608" s="778"/>
      <c r="E608" s="4"/>
      <c r="F608" s="193"/>
      <c r="G608" s="779"/>
      <c r="H608" s="193"/>
      <c r="I608" s="780"/>
      <c r="J608" s="193"/>
      <c r="K608" s="780"/>
      <c r="L608" s="193"/>
      <c r="M608" s="780"/>
      <c r="N608" s="1128"/>
      <c r="O608" s="781"/>
      <c r="P608" s="781"/>
      <c r="Q608" s="782"/>
      <c r="S608" s="10"/>
      <c r="T608" s="10"/>
      <c r="U608" s="10"/>
      <c r="V608" s="10"/>
      <c r="W608" s="112"/>
      <c r="X608" s="111"/>
      <c r="Y608" s="110"/>
      <c r="Z608" s="111"/>
      <c r="AA608" s="1114"/>
      <c r="AB608" s="113"/>
      <c r="AC608" s="113"/>
      <c r="AD608" s="114"/>
      <c r="AE608" s="115">
        <f t="shared" si="277"/>
        <v>0</v>
      </c>
      <c r="AF608" s="116">
        <f t="shared" si="273"/>
        <v>0</v>
      </c>
    </row>
    <row r="609" spans="1:32" ht="24" thickBot="1" x14ac:dyDescent="0.4">
      <c r="A609" s="2787" t="s">
        <v>60</v>
      </c>
      <c r="B609" s="2788"/>
      <c r="C609" s="2788"/>
      <c r="D609" s="2788"/>
      <c r="E609" s="2788"/>
      <c r="F609" s="175">
        <f t="shared" ref="F609:P609" si="278">SUM(F595:F607)</f>
        <v>0</v>
      </c>
      <c r="G609" s="175">
        <f t="shared" si="278"/>
        <v>0</v>
      </c>
      <c r="H609" s="175">
        <f t="shared" si="278"/>
        <v>0</v>
      </c>
      <c r="I609" s="175">
        <f t="shared" si="278"/>
        <v>0</v>
      </c>
      <c r="J609" s="175">
        <f t="shared" si="278"/>
        <v>87</v>
      </c>
      <c r="K609" s="175">
        <f t="shared" si="278"/>
        <v>194168166</v>
      </c>
      <c r="L609" s="175">
        <f t="shared" si="278"/>
        <v>1</v>
      </c>
      <c r="M609" s="175">
        <f t="shared" si="278"/>
        <v>431818</v>
      </c>
      <c r="N609" s="175">
        <f t="shared" si="278"/>
        <v>88</v>
      </c>
      <c r="O609" s="175">
        <f t="shared" si="278"/>
        <v>194599984</v>
      </c>
      <c r="P609" s="175">
        <f t="shared" si="278"/>
        <v>3520000</v>
      </c>
      <c r="Q609" s="176"/>
      <c r="W609" s="112"/>
      <c r="X609" s="111"/>
      <c r="Y609" s="110"/>
      <c r="Z609" s="111"/>
      <c r="AA609" s="1114"/>
      <c r="AB609" s="113"/>
      <c r="AC609" s="113"/>
      <c r="AD609" s="114"/>
      <c r="AE609" s="1218">
        <f>SUM(AE595:AE608)</f>
        <v>157304534</v>
      </c>
      <c r="AF609" s="116">
        <f t="shared" si="273"/>
        <v>37295450</v>
      </c>
    </row>
    <row r="610" spans="1:32" x14ac:dyDescent="0.2">
      <c r="A610" s="12" t="s">
        <v>61</v>
      </c>
      <c r="F610" s="20"/>
      <c r="P610" s="177"/>
    </row>
    <row r="611" spans="1:32" ht="15.75" x14ac:dyDescent="0.25">
      <c r="C611" s="253"/>
      <c r="D611" s="279"/>
      <c r="F611" s="178"/>
      <c r="G611" s="179"/>
      <c r="H611" s="178"/>
      <c r="I611" s="180"/>
      <c r="J611" s="178"/>
      <c r="K611" s="179"/>
      <c r="L611" s="178"/>
      <c r="N611" s="20"/>
      <c r="O611" s="2861" t="s">
        <v>62</v>
      </c>
      <c r="P611" s="2861"/>
      <c r="Q611" s="2861"/>
    </row>
    <row r="612" spans="1:32" ht="15.75" x14ac:dyDescent="0.25">
      <c r="F612" s="1135"/>
      <c r="H612" s="1135"/>
      <c r="J612" s="1135"/>
      <c r="L612" s="1135"/>
      <c r="N612" s="1135"/>
      <c r="O612" s="1135"/>
      <c r="P612" s="1135"/>
      <c r="Q612" s="1135"/>
    </row>
    <row r="613" spans="1:32" ht="15.75" x14ac:dyDescent="0.25">
      <c r="F613" s="182"/>
      <c r="H613" s="182"/>
      <c r="J613" s="182"/>
      <c r="L613" s="182"/>
      <c r="N613" s="12"/>
      <c r="O613" s="145"/>
      <c r="P613" s="145"/>
      <c r="Q613" s="145"/>
    </row>
    <row r="614" spans="1:32" ht="15.75" x14ac:dyDescent="0.25">
      <c r="N614" s="12"/>
      <c r="O614" s="145"/>
      <c r="P614" s="145"/>
      <c r="Q614" s="145"/>
    </row>
    <row r="615" spans="1:32" ht="15.75" x14ac:dyDescent="0.25">
      <c r="N615" s="12"/>
      <c r="O615" s="2862" t="s">
        <v>63</v>
      </c>
      <c r="P615" s="2862"/>
      <c r="Q615" s="2862"/>
    </row>
    <row r="616" spans="1:32" ht="15.75" x14ac:dyDescent="0.25">
      <c r="N616" s="12"/>
      <c r="O616" s="2861" t="s">
        <v>64</v>
      </c>
      <c r="P616" s="2861"/>
      <c r="Q616" s="2861"/>
    </row>
    <row r="619" spans="1:32" ht="26.25" x14ac:dyDescent="0.3">
      <c r="A619" s="13" t="s">
        <v>0</v>
      </c>
      <c r="B619" s="13" t="s">
        <v>235</v>
      </c>
      <c r="C619" s="144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4"/>
      <c r="O619" s="183" t="s">
        <v>66</v>
      </c>
      <c r="P619" s="2839" t="s">
        <v>2</v>
      </c>
      <c r="Q619" s="2839"/>
    </row>
    <row r="620" spans="1:32" ht="21" x14ac:dyDescent="0.3">
      <c r="A620" s="13" t="s">
        <v>3</v>
      </c>
      <c r="B620" s="13" t="s">
        <v>4</v>
      </c>
      <c r="C620" s="144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4"/>
      <c r="O620" s="184"/>
      <c r="P620" s="145"/>
      <c r="Q620" s="145"/>
    </row>
    <row r="621" spans="1:32" ht="18.75" x14ac:dyDescent="0.3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4"/>
      <c r="O621" s="14"/>
      <c r="P621" s="145"/>
      <c r="Q621" s="145"/>
    </row>
    <row r="622" spans="1:32" ht="18.75" x14ac:dyDescent="0.3">
      <c r="A622" s="13" t="s">
        <v>5</v>
      </c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4"/>
      <c r="O622" s="14"/>
      <c r="P622" s="145"/>
      <c r="Q622" s="145"/>
    </row>
    <row r="623" spans="1:32" ht="18.75" x14ac:dyDescent="0.3">
      <c r="A623" s="13" t="s">
        <v>6</v>
      </c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4"/>
      <c r="O623" s="14"/>
      <c r="P623" s="145"/>
      <c r="Q623" s="145"/>
    </row>
    <row r="624" spans="1:32" ht="18.75" x14ac:dyDescent="0.3">
      <c r="A624" s="13" t="s">
        <v>7</v>
      </c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4"/>
      <c r="O624" s="14"/>
      <c r="P624" s="145"/>
      <c r="Q624" s="145"/>
    </row>
    <row r="625" spans="1:33" ht="24" thickBot="1" x14ac:dyDescent="0.35">
      <c r="A625" s="13" t="s">
        <v>8</v>
      </c>
      <c r="B625" s="13"/>
      <c r="C625" s="13"/>
      <c r="D625" s="13"/>
      <c r="E625" s="13"/>
      <c r="F625" s="13"/>
      <c r="G625" s="147"/>
      <c r="H625" s="147"/>
      <c r="I625" s="13"/>
      <c r="J625" s="13"/>
      <c r="K625" s="13"/>
      <c r="L625" s="13"/>
      <c r="M625" s="13"/>
      <c r="N625" s="148"/>
      <c r="O625" s="148"/>
      <c r="P625" s="2800" t="s">
        <v>86</v>
      </c>
      <c r="Q625" s="2800"/>
      <c r="W625" s="2856" t="s">
        <v>107</v>
      </c>
      <c r="X625" s="2856"/>
      <c r="Y625" s="2856"/>
      <c r="Z625" s="2856"/>
      <c r="AA625" s="2856"/>
      <c r="AB625" s="2856"/>
      <c r="AC625" s="2856"/>
      <c r="AD625" s="2856"/>
      <c r="AE625" s="2856"/>
      <c r="AF625" s="2856"/>
    </row>
    <row r="626" spans="1:33" ht="16.5" thickBot="1" x14ac:dyDescent="0.3">
      <c r="A626" s="2841" t="s">
        <v>10</v>
      </c>
      <c r="B626" s="2844" t="s">
        <v>11</v>
      </c>
      <c r="C626" s="428" t="s">
        <v>10</v>
      </c>
      <c r="D626" s="2844" t="s">
        <v>13</v>
      </c>
      <c r="E626" s="2844" t="s">
        <v>14</v>
      </c>
      <c r="F626" s="2847" t="s">
        <v>15</v>
      </c>
      <c r="G626" s="2848"/>
      <c r="H626" s="2848"/>
      <c r="I626" s="2848"/>
      <c r="J626" s="2848"/>
      <c r="K626" s="2848"/>
      <c r="L626" s="2848"/>
      <c r="M626" s="2849"/>
      <c r="N626" s="2850" t="s">
        <v>16</v>
      </c>
      <c r="O626" s="2850" t="s">
        <v>17</v>
      </c>
      <c r="P626" s="2850" t="s">
        <v>18</v>
      </c>
      <c r="Q626" s="151" t="s">
        <v>19</v>
      </c>
      <c r="W626" s="2856" t="s">
        <v>108</v>
      </c>
      <c r="X626" s="2856" t="s">
        <v>109</v>
      </c>
      <c r="Y626" s="2856" t="s">
        <v>108</v>
      </c>
      <c r="Z626" s="2856" t="s">
        <v>110</v>
      </c>
      <c r="AA626" s="2940" t="s">
        <v>108</v>
      </c>
      <c r="AB626" s="2853" t="s">
        <v>111</v>
      </c>
      <c r="AC626" s="2856" t="s">
        <v>108</v>
      </c>
      <c r="AD626" s="2853" t="s">
        <v>112</v>
      </c>
      <c r="AE626" s="2854" t="s">
        <v>113</v>
      </c>
      <c r="AF626" s="2855" t="s">
        <v>114</v>
      </c>
    </row>
    <row r="627" spans="1:33" ht="16.5" thickBot="1" x14ac:dyDescent="0.3">
      <c r="A627" s="2842"/>
      <c r="B627" s="2845"/>
      <c r="C627" s="429" t="s">
        <v>208</v>
      </c>
      <c r="D627" s="2845"/>
      <c r="E627" s="2845"/>
      <c r="F627" s="2858" t="s">
        <v>20</v>
      </c>
      <c r="G627" s="2858"/>
      <c r="H627" s="2858" t="s">
        <v>21</v>
      </c>
      <c r="I627" s="2858"/>
      <c r="J627" s="2858" t="s">
        <v>22</v>
      </c>
      <c r="K627" s="2858"/>
      <c r="L627" s="2858" t="s">
        <v>23</v>
      </c>
      <c r="M627" s="2858"/>
      <c r="N627" s="2851"/>
      <c r="O627" s="2851"/>
      <c r="P627" s="2851"/>
      <c r="Q627" s="2859" t="s">
        <v>24</v>
      </c>
      <c r="W627" s="2856"/>
      <c r="X627" s="2856"/>
      <c r="Y627" s="2856"/>
      <c r="Z627" s="2856"/>
      <c r="AA627" s="2940"/>
      <c r="AB627" s="2853"/>
      <c r="AC627" s="2856"/>
      <c r="AD627" s="2853"/>
      <c r="AE627" s="2854"/>
      <c r="AF627" s="2855"/>
    </row>
    <row r="628" spans="1:33" ht="16.5" thickBot="1" x14ac:dyDescent="0.3">
      <c r="A628" s="2843"/>
      <c r="B628" s="2846"/>
      <c r="C628" s="430" t="s">
        <v>209</v>
      </c>
      <c r="D628" s="2846"/>
      <c r="E628" s="2846"/>
      <c r="F628" s="1136" t="s">
        <v>25</v>
      </c>
      <c r="G628" s="1136" t="s">
        <v>26</v>
      </c>
      <c r="H628" s="1136" t="s">
        <v>25</v>
      </c>
      <c r="I628" s="1136" t="s">
        <v>26</v>
      </c>
      <c r="J628" s="1136" t="s">
        <v>25</v>
      </c>
      <c r="K628" s="1136" t="s">
        <v>26</v>
      </c>
      <c r="L628" s="1136" t="s">
        <v>25</v>
      </c>
      <c r="M628" s="1136" t="s">
        <v>26</v>
      </c>
      <c r="N628" s="2852"/>
      <c r="O628" s="2852"/>
      <c r="P628" s="2852"/>
      <c r="Q628" s="2860"/>
    </row>
    <row r="629" spans="1:33" ht="23.25" x14ac:dyDescent="0.35">
      <c r="A629" s="168">
        <v>1</v>
      </c>
      <c r="B629" s="154">
        <v>43616</v>
      </c>
      <c r="C629" s="173">
        <v>724</v>
      </c>
      <c r="D629" s="239" t="s">
        <v>91</v>
      </c>
      <c r="E629" s="157" t="s">
        <v>88</v>
      </c>
      <c r="F629" s="170">
        <v>10</v>
      </c>
      <c r="G629" s="159">
        <f t="shared" ref="G629:G647" si="279">F629*S629</f>
        <v>13318180</v>
      </c>
      <c r="H629" s="160"/>
      <c r="I629" s="161">
        <f t="shared" ref="I629:I641" si="280">H629*T629</f>
        <v>0</v>
      </c>
      <c r="J629" s="162"/>
      <c r="K629" s="161">
        <f t="shared" ref="K629:K647" si="281">J629*U629</f>
        <v>0</v>
      </c>
      <c r="L629" s="163"/>
      <c r="M629" s="161">
        <f t="shared" ref="M629:M647" si="282">L629*V629</f>
        <v>0</v>
      </c>
      <c r="N629" s="1129">
        <f>F629+H629+J629+L629</f>
        <v>10</v>
      </c>
      <c r="O629" s="165">
        <f t="shared" ref="O629:O647" si="283">+M629+K629+I629+G629</f>
        <v>13318180</v>
      </c>
      <c r="P629" s="165">
        <f>+N629*40000</f>
        <v>400000</v>
      </c>
      <c r="Q629" s="167"/>
      <c r="S629" s="10">
        <f t="shared" ref="S629:S647" si="284">1331818</f>
        <v>1331818</v>
      </c>
      <c r="T629" s="10">
        <f t="shared" ref="T629:T647" si="285">1931818</f>
        <v>1931818</v>
      </c>
      <c r="U629" s="10">
        <f t="shared" ref="U629:U647" si="286">2231818</f>
        <v>2231818</v>
      </c>
      <c r="V629" s="10">
        <f t="shared" ref="V629:V647" si="287">431818</f>
        <v>431818</v>
      </c>
      <c r="W629" s="785">
        <v>43616</v>
      </c>
      <c r="X629" s="111">
        <v>13318180</v>
      </c>
      <c r="Y629" s="112"/>
      <c r="Z629" s="111"/>
      <c r="AA629" s="1114"/>
      <c r="AB629" s="113"/>
      <c r="AC629" s="113"/>
      <c r="AD629" s="114"/>
      <c r="AE629" s="115">
        <f>X629+Z629+AB629+AD629</f>
        <v>13318180</v>
      </c>
      <c r="AF629" s="116">
        <f t="shared" ref="AF629:AF649" si="288">O629-AE629</f>
        <v>0</v>
      </c>
    </row>
    <row r="630" spans="1:33" ht="23.25" x14ac:dyDescent="0.35">
      <c r="A630" s="168">
        <f t="shared" ref="A630:A647" si="289">+A629+1</f>
        <v>2</v>
      </c>
      <c r="B630" s="154">
        <v>43616</v>
      </c>
      <c r="C630" s="173">
        <v>725</v>
      </c>
      <c r="D630" s="239" t="s">
        <v>90</v>
      </c>
      <c r="E630" s="157" t="s">
        <v>88</v>
      </c>
      <c r="F630" s="170">
        <v>10</v>
      </c>
      <c r="G630" s="159">
        <f t="shared" si="279"/>
        <v>13318180</v>
      </c>
      <c r="H630" s="160"/>
      <c r="I630" s="161">
        <f t="shared" si="280"/>
        <v>0</v>
      </c>
      <c r="J630" s="162"/>
      <c r="K630" s="161">
        <f t="shared" si="281"/>
        <v>0</v>
      </c>
      <c r="L630" s="163"/>
      <c r="M630" s="161">
        <f t="shared" si="282"/>
        <v>0</v>
      </c>
      <c r="N630" s="1129">
        <f t="shared" ref="N630:N647" si="290">F630+H630+J630+L630</f>
        <v>10</v>
      </c>
      <c r="O630" s="165">
        <f t="shared" si="283"/>
        <v>13318180</v>
      </c>
      <c r="P630" s="165">
        <f t="shared" ref="P630:P647" si="291">+N630*40000</f>
        <v>400000</v>
      </c>
      <c r="Q630" s="167"/>
      <c r="S630" s="10">
        <f t="shared" si="284"/>
        <v>1331818</v>
      </c>
      <c r="T630" s="10">
        <f t="shared" si="285"/>
        <v>1931818</v>
      </c>
      <c r="U630" s="10">
        <f t="shared" si="286"/>
        <v>2231818</v>
      </c>
      <c r="V630" s="10">
        <f t="shared" si="287"/>
        <v>431818</v>
      </c>
      <c r="W630" s="112"/>
      <c r="X630" s="111"/>
      <c r="Y630" s="112"/>
      <c r="Z630" s="111"/>
      <c r="AA630" s="1114"/>
      <c r="AB630" s="113"/>
      <c r="AC630" s="113"/>
      <c r="AD630" s="114"/>
      <c r="AE630" s="115">
        <f t="shared" ref="AE630:AE648" si="292">X630+Z630+AB630+AD630</f>
        <v>0</v>
      </c>
      <c r="AF630" s="116">
        <f t="shared" si="288"/>
        <v>13318180</v>
      </c>
      <c r="AG630" s="12" t="s">
        <v>185</v>
      </c>
    </row>
    <row r="631" spans="1:33" ht="23.25" x14ac:dyDescent="0.35">
      <c r="A631" s="168">
        <f t="shared" si="289"/>
        <v>3</v>
      </c>
      <c r="B631" s="154">
        <v>43616</v>
      </c>
      <c r="C631" s="173">
        <v>726</v>
      </c>
      <c r="D631" s="239" t="s">
        <v>36</v>
      </c>
      <c r="E631" s="157" t="s">
        <v>31</v>
      </c>
      <c r="F631" s="170">
        <v>10</v>
      </c>
      <c r="G631" s="159">
        <f t="shared" si="279"/>
        <v>13318180</v>
      </c>
      <c r="H631" s="160"/>
      <c r="I631" s="161">
        <f t="shared" si="280"/>
        <v>0</v>
      </c>
      <c r="J631" s="162"/>
      <c r="K631" s="161">
        <f t="shared" si="281"/>
        <v>0</v>
      </c>
      <c r="L631" s="163"/>
      <c r="M631" s="161">
        <f t="shared" si="282"/>
        <v>0</v>
      </c>
      <c r="N631" s="1129">
        <f t="shared" si="290"/>
        <v>10</v>
      </c>
      <c r="O631" s="165">
        <f t="shared" si="283"/>
        <v>13318180</v>
      </c>
      <c r="P631" s="165">
        <f t="shared" si="291"/>
        <v>400000</v>
      </c>
      <c r="Q631" s="167"/>
      <c r="S631" s="10">
        <f t="shared" si="284"/>
        <v>1331818</v>
      </c>
      <c r="T631" s="10">
        <f t="shared" si="285"/>
        <v>1931818</v>
      </c>
      <c r="U631" s="10">
        <f t="shared" si="286"/>
        <v>2231818</v>
      </c>
      <c r="V631" s="10">
        <f t="shared" si="287"/>
        <v>431818</v>
      </c>
      <c r="W631" s="112">
        <v>43628</v>
      </c>
      <c r="X631" s="111">
        <v>13318180</v>
      </c>
      <c r="Y631" s="112"/>
      <c r="Z631" s="111"/>
      <c r="AA631" s="112"/>
      <c r="AB631" s="113">
        <v>0</v>
      </c>
      <c r="AC631" s="113"/>
      <c r="AD631" s="114"/>
      <c r="AE631" s="115">
        <f t="shared" si="292"/>
        <v>13318180</v>
      </c>
      <c r="AF631" s="116">
        <f t="shared" si="288"/>
        <v>0</v>
      </c>
    </row>
    <row r="632" spans="1:33" ht="23.25" x14ac:dyDescent="0.35">
      <c r="A632" s="168">
        <f t="shared" si="289"/>
        <v>4</v>
      </c>
      <c r="B632" s="154">
        <v>43616</v>
      </c>
      <c r="C632" s="173">
        <v>727</v>
      </c>
      <c r="D632" s="239" t="s">
        <v>87</v>
      </c>
      <c r="E632" s="157" t="s">
        <v>88</v>
      </c>
      <c r="F632" s="170">
        <v>10</v>
      </c>
      <c r="G632" s="159">
        <f t="shared" si="279"/>
        <v>13318180</v>
      </c>
      <c r="H632" s="160"/>
      <c r="I632" s="161">
        <f t="shared" si="280"/>
        <v>0</v>
      </c>
      <c r="J632" s="162"/>
      <c r="K632" s="161">
        <f t="shared" si="281"/>
        <v>0</v>
      </c>
      <c r="L632" s="163"/>
      <c r="M632" s="161">
        <f t="shared" si="282"/>
        <v>0</v>
      </c>
      <c r="N632" s="1129">
        <f t="shared" si="290"/>
        <v>10</v>
      </c>
      <c r="O632" s="165">
        <f t="shared" si="283"/>
        <v>13318180</v>
      </c>
      <c r="P632" s="165">
        <f t="shared" si="291"/>
        <v>400000</v>
      </c>
      <c r="Q632" s="167"/>
      <c r="S632" s="10">
        <f t="shared" si="284"/>
        <v>1331818</v>
      </c>
      <c r="T632" s="10">
        <f t="shared" si="285"/>
        <v>1931818</v>
      </c>
      <c r="U632" s="10">
        <f t="shared" si="286"/>
        <v>2231818</v>
      </c>
      <c r="V632" s="10">
        <f t="shared" si="287"/>
        <v>431818</v>
      </c>
      <c r="W632" s="112">
        <v>43626</v>
      </c>
      <c r="X632" s="111">
        <v>4000000</v>
      </c>
      <c r="Y632" s="112">
        <v>43634</v>
      </c>
      <c r="Z632" s="111">
        <v>9318180</v>
      </c>
      <c r="AA632" s="1114"/>
      <c r="AB632" s="113"/>
      <c r="AC632" s="113"/>
      <c r="AD632" s="114"/>
      <c r="AE632" s="115">
        <f t="shared" si="292"/>
        <v>13318180</v>
      </c>
      <c r="AF632" s="116">
        <f t="shared" si="288"/>
        <v>0</v>
      </c>
    </row>
    <row r="633" spans="1:33" ht="23.25" customHeight="1" x14ac:dyDescent="0.35">
      <c r="A633" s="168">
        <f t="shared" si="289"/>
        <v>5</v>
      </c>
      <c r="B633" s="154">
        <v>43616</v>
      </c>
      <c r="C633" s="173">
        <v>728</v>
      </c>
      <c r="D633" s="239" t="s">
        <v>263</v>
      </c>
      <c r="E633" s="157" t="s">
        <v>88</v>
      </c>
      <c r="F633" s="170">
        <v>10</v>
      </c>
      <c r="G633" s="159">
        <f t="shared" si="279"/>
        <v>13318180</v>
      </c>
      <c r="H633" s="160"/>
      <c r="I633" s="161">
        <f t="shared" si="280"/>
        <v>0</v>
      </c>
      <c r="J633" s="162"/>
      <c r="K633" s="161">
        <f t="shared" si="281"/>
        <v>0</v>
      </c>
      <c r="L633" s="163"/>
      <c r="M633" s="161">
        <f t="shared" si="282"/>
        <v>0</v>
      </c>
      <c r="N633" s="1129">
        <f t="shared" si="290"/>
        <v>10</v>
      </c>
      <c r="O633" s="165">
        <f t="shared" si="283"/>
        <v>13318180</v>
      </c>
      <c r="P633" s="165">
        <f t="shared" si="291"/>
        <v>400000</v>
      </c>
      <c r="Q633" s="167"/>
      <c r="S633" s="10">
        <f t="shared" si="284"/>
        <v>1331818</v>
      </c>
      <c r="T633" s="10">
        <f t="shared" si="285"/>
        <v>1931818</v>
      </c>
      <c r="U633" s="10">
        <f t="shared" si="286"/>
        <v>2231818</v>
      </c>
      <c r="V633" s="10">
        <f t="shared" si="287"/>
        <v>431818</v>
      </c>
      <c r="W633" s="112">
        <v>43633</v>
      </c>
      <c r="X633" s="111">
        <v>11000000</v>
      </c>
      <c r="Y633" s="112">
        <v>43651</v>
      </c>
      <c r="Z633" s="111">
        <v>2318180</v>
      </c>
      <c r="AA633" s="1114"/>
      <c r="AB633" s="113"/>
      <c r="AC633" s="113"/>
      <c r="AD633" s="114"/>
      <c r="AE633" s="115">
        <f t="shared" si="292"/>
        <v>13318180</v>
      </c>
      <c r="AF633" s="116">
        <f t="shared" si="288"/>
        <v>0</v>
      </c>
    </row>
    <row r="634" spans="1:33" ht="23.25" x14ac:dyDescent="0.35">
      <c r="A634" s="168">
        <f t="shared" si="289"/>
        <v>6</v>
      </c>
      <c r="B634" s="154">
        <v>43616</v>
      </c>
      <c r="C634" s="173">
        <v>729</v>
      </c>
      <c r="D634" s="239" t="s">
        <v>245</v>
      </c>
      <c r="E634" s="157" t="s">
        <v>88</v>
      </c>
      <c r="F634" s="170">
        <v>10</v>
      </c>
      <c r="G634" s="159">
        <f t="shared" si="279"/>
        <v>13318180</v>
      </c>
      <c r="H634" s="160"/>
      <c r="I634" s="161">
        <f t="shared" si="280"/>
        <v>0</v>
      </c>
      <c r="J634" s="162"/>
      <c r="K634" s="161">
        <f t="shared" si="281"/>
        <v>0</v>
      </c>
      <c r="L634" s="163"/>
      <c r="M634" s="161">
        <f t="shared" si="282"/>
        <v>0</v>
      </c>
      <c r="N634" s="1129">
        <f t="shared" si="290"/>
        <v>10</v>
      </c>
      <c r="O634" s="165">
        <f t="shared" si="283"/>
        <v>13318180</v>
      </c>
      <c r="P634" s="165">
        <f t="shared" si="291"/>
        <v>400000</v>
      </c>
      <c r="Q634" s="167"/>
      <c r="S634" s="10">
        <f t="shared" si="284"/>
        <v>1331818</v>
      </c>
      <c r="T634" s="10">
        <f t="shared" si="285"/>
        <v>1931818</v>
      </c>
      <c r="U634" s="10">
        <f t="shared" si="286"/>
        <v>2231818</v>
      </c>
      <c r="V634" s="10">
        <f t="shared" si="287"/>
        <v>431818</v>
      </c>
      <c r="W634" s="112">
        <v>43627</v>
      </c>
      <c r="X634" s="111">
        <v>13318180</v>
      </c>
      <c r="Y634" s="110"/>
      <c r="Z634" s="111"/>
      <c r="AA634" s="1114"/>
      <c r="AB634" s="113"/>
      <c r="AC634" s="113"/>
      <c r="AD634" s="114"/>
      <c r="AE634" s="115">
        <f t="shared" si="292"/>
        <v>13318180</v>
      </c>
      <c r="AF634" s="116">
        <f t="shared" si="288"/>
        <v>0</v>
      </c>
    </row>
    <row r="635" spans="1:33" ht="23.25" x14ac:dyDescent="0.35">
      <c r="A635" s="168">
        <f t="shared" si="289"/>
        <v>7</v>
      </c>
      <c r="B635" s="154">
        <v>43616</v>
      </c>
      <c r="C635" s="173">
        <v>730</v>
      </c>
      <c r="D635" s="239" t="s">
        <v>90</v>
      </c>
      <c r="E635" s="157" t="s">
        <v>88</v>
      </c>
      <c r="F635" s="170">
        <v>10</v>
      </c>
      <c r="G635" s="159">
        <f t="shared" si="279"/>
        <v>13318180</v>
      </c>
      <c r="H635" s="160"/>
      <c r="I635" s="161">
        <f t="shared" si="280"/>
        <v>0</v>
      </c>
      <c r="J635" s="162"/>
      <c r="K635" s="161">
        <f t="shared" si="281"/>
        <v>0</v>
      </c>
      <c r="L635" s="163"/>
      <c r="M635" s="161">
        <f t="shared" si="282"/>
        <v>0</v>
      </c>
      <c r="N635" s="1129">
        <f t="shared" si="290"/>
        <v>10</v>
      </c>
      <c r="O635" s="165">
        <f t="shared" si="283"/>
        <v>13318180</v>
      </c>
      <c r="P635" s="165">
        <f t="shared" si="291"/>
        <v>400000</v>
      </c>
      <c r="Q635" s="167"/>
      <c r="S635" s="10">
        <f t="shared" si="284"/>
        <v>1331818</v>
      </c>
      <c r="T635" s="10">
        <f t="shared" si="285"/>
        <v>1931818</v>
      </c>
      <c r="U635" s="10">
        <f t="shared" si="286"/>
        <v>2231818</v>
      </c>
      <c r="V635" s="10">
        <f t="shared" si="287"/>
        <v>431818</v>
      </c>
      <c r="W635" s="112"/>
      <c r="X635" s="111"/>
      <c r="Y635" s="110"/>
      <c r="Z635" s="111"/>
      <c r="AA635" s="1114"/>
      <c r="AB635" s="113"/>
      <c r="AC635" s="113"/>
      <c r="AD635" s="114"/>
      <c r="AE635" s="115">
        <f t="shared" si="292"/>
        <v>0</v>
      </c>
      <c r="AF635" s="116">
        <f t="shared" si="288"/>
        <v>13318180</v>
      </c>
      <c r="AG635" s="12" t="s">
        <v>185</v>
      </c>
    </row>
    <row r="636" spans="1:33" ht="23.25" x14ac:dyDescent="0.35">
      <c r="A636" s="168">
        <f t="shared" si="289"/>
        <v>8</v>
      </c>
      <c r="B636" s="154">
        <v>43616</v>
      </c>
      <c r="C636" s="173">
        <v>731</v>
      </c>
      <c r="D636" s="239" t="s">
        <v>54</v>
      </c>
      <c r="E636" s="157" t="s">
        <v>43</v>
      </c>
      <c r="F636" s="170">
        <v>10</v>
      </c>
      <c r="G636" s="159">
        <f t="shared" si="279"/>
        <v>13318180</v>
      </c>
      <c r="H636" s="160"/>
      <c r="I636" s="161">
        <f t="shared" si="280"/>
        <v>0</v>
      </c>
      <c r="J636" s="162"/>
      <c r="K636" s="161">
        <f t="shared" si="281"/>
        <v>0</v>
      </c>
      <c r="L636" s="163"/>
      <c r="M636" s="161">
        <f t="shared" si="282"/>
        <v>0</v>
      </c>
      <c r="N636" s="1129">
        <f t="shared" si="290"/>
        <v>10</v>
      </c>
      <c r="O636" s="165">
        <f t="shared" si="283"/>
        <v>13318180</v>
      </c>
      <c r="P636" s="165">
        <f t="shared" si="291"/>
        <v>400000</v>
      </c>
      <c r="Q636" s="167"/>
      <c r="S636" s="10">
        <f t="shared" si="284"/>
        <v>1331818</v>
      </c>
      <c r="T636" s="10">
        <f t="shared" si="285"/>
        <v>1931818</v>
      </c>
      <c r="U636" s="10">
        <f t="shared" si="286"/>
        <v>2231818</v>
      </c>
      <c r="V636" s="10">
        <f t="shared" si="287"/>
        <v>431818</v>
      </c>
      <c r="W636" s="112">
        <v>43658</v>
      </c>
      <c r="X636" s="111">
        <v>13318180</v>
      </c>
      <c r="Y636" s="110"/>
      <c r="Z636" s="111"/>
      <c r="AA636" s="1114"/>
      <c r="AB636" s="113"/>
      <c r="AC636" s="113"/>
      <c r="AD636" s="114"/>
      <c r="AE636" s="115">
        <f t="shared" si="292"/>
        <v>13318180</v>
      </c>
      <c r="AF636" s="116">
        <f t="shared" si="288"/>
        <v>0</v>
      </c>
    </row>
    <row r="637" spans="1:33" ht="23.25" x14ac:dyDescent="0.35">
      <c r="A637" s="168">
        <f t="shared" si="289"/>
        <v>9</v>
      </c>
      <c r="B637" s="154">
        <v>43616</v>
      </c>
      <c r="C637" s="173">
        <v>732</v>
      </c>
      <c r="D637" s="239" t="s">
        <v>67</v>
      </c>
      <c r="E637" s="157" t="s">
        <v>43</v>
      </c>
      <c r="F637" s="170">
        <v>10</v>
      </c>
      <c r="G637" s="159">
        <f t="shared" si="279"/>
        <v>13318180</v>
      </c>
      <c r="H637" s="160"/>
      <c r="I637" s="161">
        <f t="shared" si="280"/>
        <v>0</v>
      </c>
      <c r="J637" s="162"/>
      <c r="K637" s="161">
        <f t="shared" si="281"/>
        <v>0</v>
      </c>
      <c r="L637" s="163"/>
      <c r="M637" s="161">
        <f t="shared" si="282"/>
        <v>0</v>
      </c>
      <c r="N637" s="1129">
        <f t="shared" si="290"/>
        <v>10</v>
      </c>
      <c r="O637" s="165">
        <f t="shared" si="283"/>
        <v>13318180</v>
      </c>
      <c r="P637" s="165">
        <f t="shared" si="291"/>
        <v>400000</v>
      </c>
      <c r="Q637" s="167"/>
      <c r="S637" s="10">
        <f t="shared" si="284"/>
        <v>1331818</v>
      </c>
      <c r="T637" s="10">
        <f t="shared" si="285"/>
        <v>1931818</v>
      </c>
      <c r="U637" s="10">
        <f t="shared" si="286"/>
        <v>2231818</v>
      </c>
      <c r="V637" s="10">
        <f t="shared" si="287"/>
        <v>431818</v>
      </c>
      <c r="W637" s="112">
        <v>43654</v>
      </c>
      <c r="X637" s="111">
        <v>13318180</v>
      </c>
      <c r="Y637" s="110"/>
      <c r="Z637" s="111"/>
      <c r="AA637" s="1114"/>
      <c r="AB637" s="113"/>
      <c r="AC637" s="113"/>
      <c r="AD637" s="114"/>
      <c r="AE637" s="115">
        <f t="shared" si="292"/>
        <v>13318180</v>
      </c>
      <c r="AF637" s="116">
        <f t="shared" si="288"/>
        <v>0</v>
      </c>
    </row>
    <row r="638" spans="1:33" ht="23.25" x14ac:dyDescent="0.35">
      <c r="A638" s="168">
        <f t="shared" si="289"/>
        <v>10</v>
      </c>
      <c r="B638" s="154">
        <v>43616</v>
      </c>
      <c r="C638" s="173">
        <v>733</v>
      </c>
      <c r="D638" s="239" t="s">
        <v>255</v>
      </c>
      <c r="E638" s="157" t="s">
        <v>43</v>
      </c>
      <c r="F638" s="170">
        <v>10</v>
      </c>
      <c r="G638" s="159">
        <f t="shared" si="279"/>
        <v>13318180</v>
      </c>
      <c r="H638" s="160"/>
      <c r="I638" s="161">
        <f t="shared" si="280"/>
        <v>0</v>
      </c>
      <c r="J638" s="162"/>
      <c r="K638" s="161">
        <f t="shared" si="281"/>
        <v>0</v>
      </c>
      <c r="L638" s="163"/>
      <c r="M638" s="161">
        <f t="shared" si="282"/>
        <v>0</v>
      </c>
      <c r="N638" s="1129">
        <f t="shared" si="290"/>
        <v>10</v>
      </c>
      <c r="O638" s="165">
        <f t="shared" si="283"/>
        <v>13318180</v>
      </c>
      <c r="P638" s="165">
        <f t="shared" si="291"/>
        <v>400000</v>
      </c>
      <c r="Q638" s="167"/>
      <c r="S638" s="10">
        <f t="shared" si="284"/>
        <v>1331818</v>
      </c>
      <c r="T638" s="10">
        <f t="shared" si="285"/>
        <v>1931818</v>
      </c>
      <c r="U638" s="10">
        <f t="shared" si="286"/>
        <v>2231818</v>
      </c>
      <c r="V638" s="10">
        <f t="shared" si="287"/>
        <v>431818</v>
      </c>
      <c r="W638" s="112">
        <v>43626</v>
      </c>
      <c r="X638" s="111">
        <v>13318180</v>
      </c>
      <c r="Y638" s="110"/>
      <c r="Z638" s="111"/>
      <c r="AA638" s="1114"/>
      <c r="AB638" s="113"/>
      <c r="AC638" s="113"/>
      <c r="AD638" s="114"/>
      <c r="AE638" s="115">
        <f t="shared" si="292"/>
        <v>13318180</v>
      </c>
      <c r="AF638" s="116">
        <f t="shared" si="288"/>
        <v>0</v>
      </c>
    </row>
    <row r="639" spans="1:33" ht="23.25" x14ac:dyDescent="0.35">
      <c r="A639" s="168">
        <f t="shared" si="289"/>
        <v>11</v>
      </c>
      <c r="B639" s="154">
        <v>43616</v>
      </c>
      <c r="C639" s="173">
        <v>734</v>
      </c>
      <c r="D639" s="239" t="s">
        <v>53</v>
      </c>
      <c r="E639" s="157" t="s">
        <v>43</v>
      </c>
      <c r="F639" s="170">
        <v>10</v>
      </c>
      <c r="G639" s="159">
        <f t="shared" si="279"/>
        <v>13318180</v>
      </c>
      <c r="H639" s="160"/>
      <c r="I639" s="161">
        <f t="shared" si="280"/>
        <v>0</v>
      </c>
      <c r="J639" s="162"/>
      <c r="K639" s="161">
        <f t="shared" si="281"/>
        <v>0</v>
      </c>
      <c r="L639" s="163">
        <v>1</v>
      </c>
      <c r="M639" s="161">
        <f t="shared" si="282"/>
        <v>431818</v>
      </c>
      <c r="N639" s="1129">
        <f t="shared" si="290"/>
        <v>11</v>
      </c>
      <c r="O639" s="165">
        <f t="shared" si="283"/>
        <v>13749998</v>
      </c>
      <c r="P639" s="165">
        <f t="shared" si="291"/>
        <v>440000</v>
      </c>
      <c r="Q639" s="167"/>
      <c r="S639" s="10">
        <f t="shared" si="284"/>
        <v>1331818</v>
      </c>
      <c r="T639" s="10">
        <f t="shared" si="285"/>
        <v>1931818</v>
      </c>
      <c r="U639" s="10">
        <f t="shared" si="286"/>
        <v>2231818</v>
      </c>
      <c r="V639" s="10">
        <f t="shared" si="287"/>
        <v>431818</v>
      </c>
      <c r="W639" s="112">
        <v>43634</v>
      </c>
      <c r="X639" s="111">
        <v>13749998</v>
      </c>
      <c r="Y639" s="110"/>
      <c r="Z639" s="111"/>
      <c r="AA639" s="1114"/>
      <c r="AB639" s="113"/>
      <c r="AC639" s="113"/>
      <c r="AD639" s="114"/>
      <c r="AE639" s="115">
        <f t="shared" si="292"/>
        <v>13749998</v>
      </c>
      <c r="AF639" s="116">
        <f t="shared" si="288"/>
        <v>0</v>
      </c>
    </row>
    <row r="640" spans="1:33" ht="23.25" x14ac:dyDescent="0.35">
      <c r="A640" s="168">
        <f t="shared" si="289"/>
        <v>12</v>
      </c>
      <c r="B640" s="154">
        <v>43616</v>
      </c>
      <c r="C640" s="173">
        <v>735</v>
      </c>
      <c r="D640" s="239" t="s">
        <v>55</v>
      </c>
      <c r="E640" s="157" t="s">
        <v>43</v>
      </c>
      <c r="F640" s="170">
        <v>7</v>
      </c>
      <c r="G640" s="159">
        <f t="shared" si="279"/>
        <v>9322726</v>
      </c>
      <c r="H640" s="160"/>
      <c r="I640" s="161">
        <f t="shared" si="280"/>
        <v>0</v>
      </c>
      <c r="J640" s="162">
        <v>3</v>
      </c>
      <c r="K640" s="161">
        <f t="shared" si="281"/>
        <v>6695454</v>
      </c>
      <c r="L640" s="163">
        <v>1</v>
      </c>
      <c r="M640" s="161">
        <f t="shared" si="282"/>
        <v>431818</v>
      </c>
      <c r="N640" s="1129">
        <f t="shared" si="290"/>
        <v>11</v>
      </c>
      <c r="O640" s="165">
        <f t="shared" si="283"/>
        <v>16449998</v>
      </c>
      <c r="P640" s="165">
        <f t="shared" si="291"/>
        <v>440000</v>
      </c>
      <c r="Q640" s="167"/>
      <c r="S640" s="10">
        <f t="shared" si="284"/>
        <v>1331818</v>
      </c>
      <c r="T640" s="10">
        <f t="shared" si="285"/>
        <v>1931818</v>
      </c>
      <c r="U640" s="10">
        <f t="shared" si="286"/>
        <v>2231818</v>
      </c>
      <c r="V640" s="10">
        <f t="shared" si="287"/>
        <v>431818</v>
      </c>
      <c r="W640" s="112">
        <v>43633</v>
      </c>
      <c r="X640" s="111">
        <v>10000000</v>
      </c>
      <c r="Y640" s="112">
        <v>43635</v>
      </c>
      <c r="Z640" s="111">
        <v>6449998</v>
      </c>
      <c r="AA640" s="1114"/>
      <c r="AB640" s="113"/>
      <c r="AC640" s="113"/>
      <c r="AD640" s="114"/>
      <c r="AE640" s="115">
        <f t="shared" si="292"/>
        <v>16449998</v>
      </c>
      <c r="AF640" s="116">
        <f t="shared" si="288"/>
        <v>0</v>
      </c>
    </row>
    <row r="641" spans="1:33" ht="23.25" x14ac:dyDescent="0.35">
      <c r="A641" s="172">
        <f t="shared" si="289"/>
        <v>13</v>
      </c>
      <c r="B641" s="154">
        <v>43616</v>
      </c>
      <c r="C641" s="173">
        <v>736</v>
      </c>
      <c r="D641" s="156" t="s">
        <v>256</v>
      </c>
      <c r="E641" s="1130" t="s">
        <v>31</v>
      </c>
      <c r="F641" s="170">
        <v>10</v>
      </c>
      <c r="G641" s="159">
        <f t="shared" si="279"/>
        <v>13318180</v>
      </c>
      <c r="H641" s="170"/>
      <c r="I641" s="161">
        <f t="shared" si="280"/>
        <v>0</v>
      </c>
      <c r="J641" s="170"/>
      <c r="K641" s="161">
        <f t="shared" si="281"/>
        <v>0</v>
      </c>
      <c r="L641" s="170"/>
      <c r="M641" s="161">
        <f t="shared" si="282"/>
        <v>0</v>
      </c>
      <c r="N641" s="171">
        <f t="shared" si="290"/>
        <v>10</v>
      </c>
      <c r="O641" s="165">
        <f t="shared" si="283"/>
        <v>13318180</v>
      </c>
      <c r="P641" s="165">
        <f t="shared" si="291"/>
        <v>400000</v>
      </c>
      <c r="Q641" s="165"/>
      <c r="S641" s="10">
        <f t="shared" si="284"/>
        <v>1331818</v>
      </c>
      <c r="T641" s="10">
        <f t="shared" si="285"/>
        <v>1931818</v>
      </c>
      <c r="U641" s="10">
        <f t="shared" si="286"/>
        <v>2231818</v>
      </c>
      <c r="V641" s="10">
        <f t="shared" si="287"/>
        <v>431818</v>
      </c>
      <c r="W641" s="112">
        <v>43627</v>
      </c>
      <c r="X641" s="111">
        <v>13318180</v>
      </c>
      <c r="Y641" s="110"/>
      <c r="Z641" s="111"/>
      <c r="AA641" s="1114"/>
      <c r="AB641" s="113"/>
      <c r="AC641" s="113"/>
      <c r="AD641" s="114"/>
      <c r="AE641" s="115">
        <f t="shared" si="292"/>
        <v>13318180</v>
      </c>
      <c r="AF641" s="116">
        <f t="shared" si="288"/>
        <v>0</v>
      </c>
    </row>
    <row r="642" spans="1:33" ht="23.25" x14ac:dyDescent="0.35">
      <c r="A642" s="168">
        <f t="shared" si="289"/>
        <v>14</v>
      </c>
      <c r="B642" s="154">
        <v>43616</v>
      </c>
      <c r="C642" s="173">
        <v>737</v>
      </c>
      <c r="D642" s="156" t="s">
        <v>30</v>
      </c>
      <c r="E642" s="1130" t="s">
        <v>31</v>
      </c>
      <c r="F642" s="170">
        <v>10</v>
      </c>
      <c r="G642" s="159">
        <f t="shared" si="279"/>
        <v>13318180</v>
      </c>
      <c r="H642" s="170"/>
      <c r="I642" s="161"/>
      <c r="J642" s="170"/>
      <c r="K642" s="161">
        <f t="shared" si="281"/>
        <v>0</v>
      </c>
      <c r="L642" s="170"/>
      <c r="M642" s="161">
        <f t="shared" si="282"/>
        <v>0</v>
      </c>
      <c r="N642" s="171">
        <f t="shared" si="290"/>
        <v>10</v>
      </c>
      <c r="O642" s="165">
        <f t="shared" si="283"/>
        <v>13318180</v>
      </c>
      <c r="P642" s="165">
        <f t="shared" si="291"/>
        <v>400000</v>
      </c>
      <c r="Q642" s="165"/>
      <c r="S642" s="10">
        <f t="shared" si="284"/>
        <v>1331818</v>
      </c>
      <c r="T642" s="10">
        <f t="shared" si="285"/>
        <v>1931818</v>
      </c>
      <c r="U642" s="10">
        <f t="shared" si="286"/>
        <v>2231818</v>
      </c>
      <c r="V642" s="10">
        <f t="shared" si="287"/>
        <v>431818</v>
      </c>
      <c r="W642" s="112">
        <v>43626</v>
      </c>
      <c r="X642" s="111">
        <v>12868180</v>
      </c>
      <c r="Y642" s="112">
        <v>43628</v>
      </c>
      <c r="Z642" s="111">
        <v>450000</v>
      </c>
      <c r="AA642" s="1114"/>
      <c r="AB642" s="113"/>
      <c r="AC642" s="113"/>
      <c r="AD642" s="114"/>
      <c r="AE642" s="115">
        <f t="shared" si="292"/>
        <v>13318180</v>
      </c>
      <c r="AF642" s="116">
        <f t="shared" si="288"/>
        <v>0</v>
      </c>
    </row>
    <row r="643" spans="1:33" ht="23.25" x14ac:dyDescent="0.35">
      <c r="A643" s="172">
        <f t="shared" si="289"/>
        <v>15</v>
      </c>
      <c r="B643" s="154">
        <v>43616</v>
      </c>
      <c r="C643" s="173">
        <v>738</v>
      </c>
      <c r="D643" s="156" t="s">
        <v>79</v>
      </c>
      <c r="E643" s="1130" t="s">
        <v>31</v>
      </c>
      <c r="F643" s="170">
        <v>10</v>
      </c>
      <c r="G643" s="159">
        <f t="shared" si="279"/>
        <v>13318180</v>
      </c>
      <c r="H643" s="170"/>
      <c r="I643" s="161"/>
      <c r="J643" s="170"/>
      <c r="K643" s="161">
        <f t="shared" si="281"/>
        <v>0</v>
      </c>
      <c r="L643" s="170"/>
      <c r="M643" s="161">
        <f t="shared" si="282"/>
        <v>0</v>
      </c>
      <c r="N643" s="171">
        <f t="shared" si="290"/>
        <v>10</v>
      </c>
      <c r="O643" s="165">
        <f t="shared" si="283"/>
        <v>13318180</v>
      </c>
      <c r="P643" s="165">
        <f t="shared" si="291"/>
        <v>400000</v>
      </c>
      <c r="Q643" s="165"/>
      <c r="S643" s="10">
        <f t="shared" si="284"/>
        <v>1331818</v>
      </c>
      <c r="T643" s="10">
        <f t="shared" si="285"/>
        <v>1931818</v>
      </c>
      <c r="U643" s="10">
        <f t="shared" si="286"/>
        <v>2231818</v>
      </c>
      <c r="V643" s="10">
        <f t="shared" si="287"/>
        <v>431818</v>
      </c>
      <c r="W643" s="112">
        <v>43626</v>
      </c>
      <c r="X643" s="111">
        <v>13318180</v>
      </c>
      <c r="Y643" s="110"/>
      <c r="Z643" s="111"/>
      <c r="AA643" s="1114"/>
      <c r="AB643" s="113"/>
      <c r="AC643" s="113"/>
      <c r="AD643" s="114"/>
      <c r="AE643" s="115">
        <f t="shared" si="292"/>
        <v>13318180</v>
      </c>
      <c r="AF643" s="116">
        <f t="shared" si="288"/>
        <v>0</v>
      </c>
    </row>
    <row r="644" spans="1:33" ht="23.25" x14ac:dyDescent="0.35">
      <c r="A644" s="168">
        <f t="shared" si="289"/>
        <v>16</v>
      </c>
      <c r="B644" s="154">
        <v>43616</v>
      </c>
      <c r="C644" s="173">
        <v>739</v>
      </c>
      <c r="D644" s="156" t="s">
        <v>37</v>
      </c>
      <c r="E644" s="1130" t="s">
        <v>31</v>
      </c>
      <c r="F644" s="170">
        <v>10</v>
      </c>
      <c r="G644" s="159">
        <f t="shared" si="279"/>
        <v>13318180</v>
      </c>
      <c r="H644" s="170"/>
      <c r="I644" s="161"/>
      <c r="J644" s="170"/>
      <c r="K644" s="161">
        <f t="shared" si="281"/>
        <v>0</v>
      </c>
      <c r="L644" s="170">
        <v>1</v>
      </c>
      <c r="M644" s="161">
        <f t="shared" si="282"/>
        <v>431818</v>
      </c>
      <c r="N644" s="171">
        <f t="shared" si="290"/>
        <v>11</v>
      </c>
      <c r="O644" s="165">
        <f t="shared" si="283"/>
        <v>13749998</v>
      </c>
      <c r="P644" s="165">
        <f t="shared" si="291"/>
        <v>440000</v>
      </c>
      <c r="Q644" s="165"/>
      <c r="S644" s="10">
        <f t="shared" si="284"/>
        <v>1331818</v>
      </c>
      <c r="T644" s="10">
        <f t="shared" si="285"/>
        <v>1931818</v>
      </c>
      <c r="U644" s="10">
        <f t="shared" si="286"/>
        <v>2231818</v>
      </c>
      <c r="V644" s="10">
        <f t="shared" si="287"/>
        <v>431818</v>
      </c>
      <c r="W644" s="112">
        <v>43628</v>
      </c>
      <c r="X644" s="111">
        <v>13749998</v>
      </c>
      <c r="Y644" s="110"/>
      <c r="Z644" s="111"/>
      <c r="AA644" s="1114"/>
      <c r="AB644" s="113"/>
      <c r="AC644" s="113"/>
      <c r="AD644" s="114"/>
      <c r="AE644" s="115">
        <f t="shared" si="292"/>
        <v>13749998</v>
      </c>
      <c r="AF644" s="116">
        <f t="shared" si="288"/>
        <v>0</v>
      </c>
    </row>
    <row r="645" spans="1:33" ht="23.25" x14ac:dyDescent="0.35">
      <c r="A645" s="172">
        <f t="shared" si="289"/>
        <v>17</v>
      </c>
      <c r="B645" s="154">
        <v>43616</v>
      </c>
      <c r="C645" s="173">
        <v>740</v>
      </c>
      <c r="D645" s="156" t="s">
        <v>81</v>
      </c>
      <c r="E645" s="1130" t="s">
        <v>31</v>
      </c>
      <c r="F645" s="170">
        <v>5</v>
      </c>
      <c r="G645" s="159">
        <f t="shared" si="279"/>
        <v>6659090</v>
      </c>
      <c r="H645" s="170"/>
      <c r="I645" s="161"/>
      <c r="J645" s="170">
        <v>5</v>
      </c>
      <c r="K645" s="161">
        <f t="shared" si="281"/>
        <v>11159090</v>
      </c>
      <c r="L645" s="170"/>
      <c r="M645" s="161">
        <f t="shared" si="282"/>
        <v>0</v>
      </c>
      <c r="N645" s="171">
        <f t="shared" si="290"/>
        <v>10</v>
      </c>
      <c r="O645" s="165">
        <f t="shared" si="283"/>
        <v>17818180</v>
      </c>
      <c r="P645" s="165">
        <f t="shared" si="291"/>
        <v>400000</v>
      </c>
      <c r="Q645" s="165"/>
      <c r="S645" s="10">
        <f t="shared" si="284"/>
        <v>1331818</v>
      </c>
      <c r="T645" s="10">
        <f t="shared" si="285"/>
        <v>1931818</v>
      </c>
      <c r="U645" s="10">
        <f t="shared" si="286"/>
        <v>2231818</v>
      </c>
      <c r="V645" s="10">
        <f t="shared" si="287"/>
        <v>431818</v>
      </c>
      <c r="W645" s="112">
        <v>43626</v>
      </c>
      <c r="X645" s="111">
        <v>17818180</v>
      </c>
      <c r="Y645" s="110"/>
      <c r="Z645" s="111"/>
      <c r="AA645" s="1114"/>
      <c r="AB645" s="113"/>
      <c r="AC645" s="113"/>
      <c r="AD645" s="114"/>
      <c r="AE645" s="115">
        <f t="shared" si="292"/>
        <v>17818180</v>
      </c>
      <c r="AF645" s="116">
        <f t="shared" si="288"/>
        <v>0</v>
      </c>
    </row>
    <row r="646" spans="1:33" ht="23.25" x14ac:dyDescent="0.35">
      <c r="A646" s="168">
        <f t="shared" si="289"/>
        <v>18</v>
      </c>
      <c r="B646" s="154">
        <v>43616</v>
      </c>
      <c r="C646" s="173">
        <v>741</v>
      </c>
      <c r="D646" s="156" t="s">
        <v>80</v>
      </c>
      <c r="E646" s="1130" t="s">
        <v>31</v>
      </c>
      <c r="F646" s="170">
        <v>10</v>
      </c>
      <c r="G646" s="159">
        <f t="shared" si="279"/>
        <v>13318180</v>
      </c>
      <c r="H646" s="170"/>
      <c r="I646" s="161"/>
      <c r="J646" s="170"/>
      <c r="K646" s="161">
        <f t="shared" si="281"/>
        <v>0</v>
      </c>
      <c r="L646" s="170"/>
      <c r="M646" s="161">
        <f t="shared" si="282"/>
        <v>0</v>
      </c>
      <c r="N646" s="171">
        <f t="shared" si="290"/>
        <v>10</v>
      </c>
      <c r="O646" s="165">
        <f t="shared" si="283"/>
        <v>13318180</v>
      </c>
      <c r="P646" s="165">
        <f t="shared" si="291"/>
        <v>400000</v>
      </c>
      <c r="Q646" s="165"/>
      <c r="S646" s="10">
        <f t="shared" si="284"/>
        <v>1331818</v>
      </c>
      <c r="T646" s="10">
        <f t="shared" si="285"/>
        <v>1931818</v>
      </c>
      <c r="U646" s="10">
        <f t="shared" si="286"/>
        <v>2231818</v>
      </c>
      <c r="V646" s="10">
        <f t="shared" si="287"/>
        <v>431818</v>
      </c>
      <c r="W646" s="112">
        <v>43649</v>
      </c>
      <c r="X646" s="111">
        <v>363640</v>
      </c>
      <c r="Y646" s="112">
        <v>43654</v>
      </c>
      <c r="Z646" s="111">
        <v>5000000</v>
      </c>
      <c r="AA646" s="1114"/>
      <c r="AB646" s="113"/>
      <c r="AC646" s="113"/>
      <c r="AD646" s="114"/>
      <c r="AE646" s="115">
        <f t="shared" si="292"/>
        <v>5363640</v>
      </c>
      <c r="AF646" s="116">
        <f t="shared" si="288"/>
        <v>7954540</v>
      </c>
      <c r="AG646" s="12" t="s">
        <v>185</v>
      </c>
    </row>
    <row r="647" spans="1:33" ht="23.25" x14ac:dyDescent="0.35">
      <c r="A647" s="172">
        <f t="shared" si="289"/>
        <v>19</v>
      </c>
      <c r="B647" s="154">
        <v>43616</v>
      </c>
      <c r="C647" s="173">
        <v>742</v>
      </c>
      <c r="D647" s="156" t="s">
        <v>68</v>
      </c>
      <c r="E647" s="1130" t="s">
        <v>57</v>
      </c>
      <c r="F647" s="170">
        <v>7</v>
      </c>
      <c r="G647" s="159">
        <f t="shared" si="279"/>
        <v>9322726</v>
      </c>
      <c r="H647" s="170"/>
      <c r="I647" s="161"/>
      <c r="J647" s="170">
        <v>2</v>
      </c>
      <c r="K647" s="161">
        <f t="shared" si="281"/>
        <v>4463636</v>
      </c>
      <c r="L647" s="170">
        <v>1</v>
      </c>
      <c r="M647" s="161">
        <f t="shared" si="282"/>
        <v>431818</v>
      </c>
      <c r="N647" s="171">
        <f t="shared" si="290"/>
        <v>10</v>
      </c>
      <c r="O647" s="165">
        <f t="shared" si="283"/>
        <v>14218180</v>
      </c>
      <c r="P647" s="165">
        <f t="shared" si="291"/>
        <v>400000</v>
      </c>
      <c r="Q647" s="165"/>
      <c r="S647" s="10">
        <f t="shared" si="284"/>
        <v>1331818</v>
      </c>
      <c r="T647" s="10">
        <f t="shared" si="285"/>
        <v>1931818</v>
      </c>
      <c r="U647" s="10">
        <f t="shared" si="286"/>
        <v>2231818</v>
      </c>
      <c r="V647" s="10">
        <f t="shared" si="287"/>
        <v>431818</v>
      </c>
      <c r="W647" s="112">
        <v>43626</v>
      </c>
      <c r="X647" s="111">
        <v>5018180</v>
      </c>
      <c r="Y647" s="112">
        <v>43628</v>
      </c>
      <c r="Z647" s="111">
        <v>200000</v>
      </c>
      <c r="AA647" s="112">
        <v>43633</v>
      </c>
      <c r="AB647" s="113">
        <v>9000000</v>
      </c>
      <c r="AC647" s="113"/>
      <c r="AD647" s="114"/>
      <c r="AE647" s="115">
        <f t="shared" si="292"/>
        <v>14218180</v>
      </c>
      <c r="AF647" s="116">
        <f t="shared" si="288"/>
        <v>0</v>
      </c>
    </row>
    <row r="648" spans="1:33" ht="23.25" x14ac:dyDescent="0.35">
      <c r="A648" s="172"/>
      <c r="B648" s="188"/>
      <c r="C648" s="173"/>
      <c r="D648" s="156"/>
      <c r="E648" s="1130"/>
      <c r="F648" s="170"/>
      <c r="G648" s="159"/>
      <c r="H648" s="170"/>
      <c r="I648" s="161"/>
      <c r="J648" s="170"/>
      <c r="K648" s="161"/>
      <c r="L648" s="170"/>
      <c r="M648" s="161"/>
      <c r="N648" s="171"/>
      <c r="O648" s="165"/>
      <c r="P648" s="165"/>
      <c r="Q648" s="165"/>
      <c r="S648" s="10"/>
      <c r="T648" s="10"/>
      <c r="U648" s="10"/>
      <c r="V648" s="10"/>
      <c r="W648" s="112"/>
      <c r="X648" s="111"/>
      <c r="Y648" s="110"/>
      <c r="Z648" s="111"/>
      <c r="AA648" s="1114"/>
      <c r="AB648" s="113"/>
      <c r="AC648" s="113"/>
      <c r="AD648" s="114"/>
      <c r="AE648" s="115">
        <f t="shared" si="292"/>
        <v>0</v>
      </c>
      <c r="AF648" s="116">
        <f t="shared" si="288"/>
        <v>0</v>
      </c>
    </row>
    <row r="649" spans="1:33" ht="24" thickBot="1" x14ac:dyDescent="0.4">
      <c r="A649" s="2951" t="s">
        <v>60</v>
      </c>
      <c r="B649" s="2952"/>
      <c r="C649" s="2952"/>
      <c r="D649" s="2952"/>
      <c r="E649" s="2952"/>
      <c r="F649" s="783">
        <f>SUM(F629:F647)</f>
        <v>179</v>
      </c>
      <c r="G649" s="783">
        <f t="shared" ref="G649:M649" si="293">SUM(G629:G641)</f>
        <v>169140886</v>
      </c>
      <c r="H649" s="783">
        <f t="shared" si="293"/>
        <v>0</v>
      </c>
      <c r="I649" s="783">
        <f t="shared" si="293"/>
        <v>0</v>
      </c>
      <c r="J649" s="783">
        <f t="shared" si="293"/>
        <v>3</v>
      </c>
      <c r="K649" s="783">
        <f t="shared" si="293"/>
        <v>6695454</v>
      </c>
      <c r="L649" s="783">
        <f t="shared" si="293"/>
        <v>2</v>
      </c>
      <c r="M649" s="783">
        <f t="shared" si="293"/>
        <v>863636</v>
      </c>
      <c r="N649" s="783">
        <f>SUM(N629:N644)</f>
        <v>163</v>
      </c>
      <c r="O649" s="783">
        <f>SUM(O629:O648)</f>
        <v>262440874</v>
      </c>
      <c r="P649" s="783">
        <f>SUM(P629:P644)</f>
        <v>6520000</v>
      </c>
      <c r="Q649" s="784"/>
      <c r="W649" s="112"/>
      <c r="X649" s="111"/>
      <c r="Y649" s="110"/>
      <c r="Z649" s="111"/>
      <c r="AA649" s="1114"/>
      <c r="AB649" s="113"/>
      <c r="AC649" s="113"/>
      <c r="AD649" s="114"/>
      <c r="AE649" s="1218">
        <f>SUM(AE629:AE648)</f>
        <v>227849974</v>
      </c>
      <c r="AF649" s="116">
        <f t="shared" si="288"/>
        <v>34590900</v>
      </c>
    </row>
    <row r="650" spans="1:33" x14ac:dyDescent="0.2">
      <c r="A650" s="12" t="s">
        <v>61</v>
      </c>
      <c r="F650" s="20"/>
      <c r="P650" s="177"/>
    </row>
    <row r="651" spans="1:33" ht="15.75" x14ac:dyDescent="0.25">
      <c r="C651" s="253"/>
      <c r="D651" s="279"/>
      <c r="F651" s="178"/>
      <c r="G651" s="179"/>
      <c r="H651" s="178"/>
      <c r="I651" s="180"/>
      <c r="J651" s="178"/>
      <c r="K651" s="179"/>
      <c r="L651" s="178"/>
      <c r="N651" s="20"/>
      <c r="O651" s="2861" t="s">
        <v>62</v>
      </c>
      <c r="P651" s="2861"/>
      <c r="Q651" s="2861"/>
    </row>
    <row r="652" spans="1:33" ht="15.75" x14ac:dyDescent="0.25">
      <c r="F652" s="1135"/>
      <c r="H652" s="1135"/>
      <c r="J652" s="1135"/>
      <c r="L652" s="1135"/>
      <c r="N652" s="1135"/>
      <c r="O652" s="1135"/>
      <c r="P652" s="1135"/>
      <c r="Q652" s="1135"/>
    </row>
    <row r="653" spans="1:33" ht="15.75" x14ac:dyDescent="0.25">
      <c r="F653" s="182"/>
      <c r="H653" s="182"/>
      <c r="J653" s="182"/>
      <c r="L653" s="182"/>
      <c r="N653" s="12"/>
      <c r="O653" s="145"/>
      <c r="P653" s="145"/>
      <c r="Q653" s="145"/>
    </row>
    <row r="654" spans="1:33" ht="15.75" x14ac:dyDescent="0.25">
      <c r="N654" s="12"/>
      <c r="O654" s="145"/>
      <c r="P654" s="145"/>
      <c r="Q654" s="145"/>
    </row>
    <row r="655" spans="1:33" ht="15.75" x14ac:dyDescent="0.25">
      <c r="N655" s="12"/>
      <c r="O655" s="2862" t="s">
        <v>63</v>
      </c>
      <c r="P655" s="2862"/>
      <c r="Q655" s="2862"/>
    </row>
    <row r="656" spans="1:33" ht="15.75" x14ac:dyDescent="0.25">
      <c r="N656" s="12"/>
      <c r="O656" s="2861" t="s">
        <v>64</v>
      </c>
      <c r="P656" s="2861"/>
      <c r="Q656" s="2861"/>
    </row>
  </sheetData>
  <mergeCells count="551">
    <mergeCell ref="A649:E649"/>
    <mergeCell ref="O651:Q651"/>
    <mergeCell ref="O655:Q655"/>
    <mergeCell ref="O656:Q656"/>
    <mergeCell ref="AD626:AD627"/>
    <mergeCell ref="AE626:AE627"/>
    <mergeCell ref="AF626:AF627"/>
    <mergeCell ref="F627:G627"/>
    <mergeCell ref="H627:I627"/>
    <mergeCell ref="J627:K627"/>
    <mergeCell ref="L627:M627"/>
    <mergeCell ref="Q627:Q628"/>
    <mergeCell ref="X626:X627"/>
    <mergeCell ref="Y626:Y627"/>
    <mergeCell ref="Z626:Z627"/>
    <mergeCell ref="AA626:AA627"/>
    <mergeCell ref="AB626:AB627"/>
    <mergeCell ref="AC626:AC627"/>
    <mergeCell ref="A626:A628"/>
    <mergeCell ref="B626:B628"/>
    <mergeCell ref="D626:D628"/>
    <mergeCell ref="E626:E628"/>
    <mergeCell ref="F626:M626"/>
    <mergeCell ref="N626:N628"/>
    <mergeCell ref="O626:O628"/>
    <mergeCell ref="P626:P628"/>
    <mergeCell ref="W626:W627"/>
    <mergeCell ref="A609:E609"/>
    <mergeCell ref="O611:Q611"/>
    <mergeCell ref="O615:Q615"/>
    <mergeCell ref="O616:Q616"/>
    <mergeCell ref="P619:Q619"/>
    <mergeCell ref="P625:Q625"/>
    <mergeCell ref="W625:AF625"/>
    <mergeCell ref="AD592:AD593"/>
    <mergeCell ref="AE592:AE593"/>
    <mergeCell ref="AF592:AF593"/>
    <mergeCell ref="F593:G593"/>
    <mergeCell ref="H593:I593"/>
    <mergeCell ref="J593:K593"/>
    <mergeCell ref="L593:M593"/>
    <mergeCell ref="Q593:Q594"/>
    <mergeCell ref="X592:X593"/>
    <mergeCell ref="Y592:Y593"/>
    <mergeCell ref="Z592:Z593"/>
    <mergeCell ref="AA592:AA593"/>
    <mergeCell ref="AB592:AB593"/>
    <mergeCell ref="AC592:AC593"/>
    <mergeCell ref="A592:A594"/>
    <mergeCell ref="B592:B594"/>
    <mergeCell ref="D592:D594"/>
    <mergeCell ref="E592:E594"/>
    <mergeCell ref="F592:M592"/>
    <mergeCell ref="N592:N594"/>
    <mergeCell ref="O592:O594"/>
    <mergeCell ref="P592:P594"/>
    <mergeCell ref="W592:W593"/>
    <mergeCell ref="A575:E575"/>
    <mergeCell ref="O577:Q577"/>
    <mergeCell ref="O581:Q581"/>
    <mergeCell ref="O582:Q582"/>
    <mergeCell ref="P585:Q585"/>
    <mergeCell ref="P591:Q591"/>
    <mergeCell ref="AD564:AD565"/>
    <mergeCell ref="AE564:AE565"/>
    <mergeCell ref="AF564:AF565"/>
    <mergeCell ref="F565:G565"/>
    <mergeCell ref="H565:I565"/>
    <mergeCell ref="J565:K565"/>
    <mergeCell ref="L565:M565"/>
    <mergeCell ref="Q565:Q566"/>
    <mergeCell ref="X564:X565"/>
    <mergeCell ref="Y564:Y565"/>
    <mergeCell ref="Z564:Z565"/>
    <mergeCell ref="AA564:AA565"/>
    <mergeCell ref="AB564:AB565"/>
    <mergeCell ref="AC564:AC565"/>
    <mergeCell ref="W591:AF591"/>
    <mergeCell ref="A564:A566"/>
    <mergeCell ref="B564:B566"/>
    <mergeCell ref="D564:D566"/>
    <mergeCell ref="E564:E566"/>
    <mergeCell ref="F564:M564"/>
    <mergeCell ref="N564:N566"/>
    <mergeCell ref="O564:O566"/>
    <mergeCell ref="P564:P566"/>
    <mergeCell ref="W564:W565"/>
    <mergeCell ref="A546:E546"/>
    <mergeCell ref="O548:Q548"/>
    <mergeCell ref="O552:Q552"/>
    <mergeCell ref="O553:Q553"/>
    <mergeCell ref="P557:Q557"/>
    <mergeCell ref="P563:Q563"/>
    <mergeCell ref="W563:AF563"/>
    <mergeCell ref="AD530:AD531"/>
    <mergeCell ref="AE530:AE531"/>
    <mergeCell ref="AF530:AF531"/>
    <mergeCell ref="F531:G531"/>
    <mergeCell ref="H531:I531"/>
    <mergeCell ref="J531:K531"/>
    <mergeCell ref="L531:M531"/>
    <mergeCell ref="Q531:Q532"/>
    <mergeCell ref="X530:X531"/>
    <mergeCell ref="Y530:Y531"/>
    <mergeCell ref="Z530:Z531"/>
    <mergeCell ref="AA530:AA531"/>
    <mergeCell ref="AB530:AB531"/>
    <mergeCell ref="AC530:AC531"/>
    <mergeCell ref="A530:A532"/>
    <mergeCell ref="B530:B532"/>
    <mergeCell ref="D530:D532"/>
    <mergeCell ref="E530:E532"/>
    <mergeCell ref="F530:M530"/>
    <mergeCell ref="N530:N532"/>
    <mergeCell ref="O530:O532"/>
    <mergeCell ref="P530:P532"/>
    <mergeCell ref="W530:W531"/>
    <mergeCell ref="A512:E512"/>
    <mergeCell ref="O514:Q514"/>
    <mergeCell ref="O518:Q518"/>
    <mergeCell ref="O519:Q519"/>
    <mergeCell ref="P523:Q523"/>
    <mergeCell ref="P529:Q529"/>
    <mergeCell ref="AD494:AD495"/>
    <mergeCell ref="AE494:AE495"/>
    <mergeCell ref="AF494:AF495"/>
    <mergeCell ref="F495:G495"/>
    <mergeCell ref="H495:I495"/>
    <mergeCell ref="J495:K495"/>
    <mergeCell ref="L495:M495"/>
    <mergeCell ref="Q495:Q496"/>
    <mergeCell ref="X494:X495"/>
    <mergeCell ref="Y494:Y495"/>
    <mergeCell ref="Z494:Z495"/>
    <mergeCell ref="AA494:AA495"/>
    <mergeCell ref="AB494:AB495"/>
    <mergeCell ref="AC494:AC495"/>
    <mergeCell ref="W529:AF529"/>
    <mergeCell ref="A494:A496"/>
    <mergeCell ref="B494:B496"/>
    <mergeCell ref="D494:D496"/>
    <mergeCell ref="E494:E496"/>
    <mergeCell ref="F494:M494"/>
    <mergeCell ref="N494:N496"/>
    <mergeCell ref="O494:O496"/>
    <mergeCell ref="P494:P496"/>
    <mergeCell ref="W494:W495"/>
    <mergeCell ref="A476:E476"/>
    <mergeCell ref="O478:Q478"/>
    <mergeCell ref="O482:Q482"/>
    <mergeCell ref="O483:Q483"/>
    <mergeCell ref="P487:Q487"/>
    <mergeCell ref="P493:Q493"/>
    <mergeCell ref="W493:AF493"/>
    <mergeCell ref="AD456:AD457"/>
    <mergeCell ref="AE456:AE457"/>
    <mergeCell ref="AF456:AF457"/>
    <mergeCell ref="F457:G457"/>
    <mergeCell ref="H457:I457"/>
    <mergeCell ref="J457:K457"/>
    <mergeCell ref="L457:M457"/>
    <mergeCell ref="Q457:Q458"/>
    <mergeCell ref="X456:X457"/>
    <mergeCell ref="Y456:Y457"/>
    <mergeCell ref="Z456:Z457"/>
    <mergeCell ref="AA456:AA457"/>
    <mergeCell ref="AB456:AB457"/>
    <mergeCell ref="AC456:AC457"/>
    <mergeCell ref="A456:A458"/>
    <mergeCell ref="B456:B458"/>
    <mergeCell ref="D456:D458"/>
    <mergeCell ref="E456:E458"/>
    <mergeCell ref="F456:M456"/>
    <mergeCell ref="N456:N458"/>
    <mergeCell ref="O456:O458"/>
    <mergeCell ref="P456:P458"/>
    <mergeCell ref="W456:W457"/>
    <mergeCell ref="A439:E439"/>
    <mergeCell ref="O441:Q441"/>
    <mergeCell ref="O445:Q445"/>
    <mergeCell ref="O446:Q446"/>
    <mergeCell ref="P449:Q449"/>
    <mergeCell ref="P455:Q455"/>
    <mergeCell ref="AD419:AD420"/>
    <mergeCell ref="AE419:AE420"/>
    <mergeCell ref="AF419:AF420"/>
    <mergeCell ref="F420:G420"/>
    <mergeCell ref="H420:I420"/>
    <mergeCell ref="J420:K420"/>
    <mergeCell ref="L420:M420"/>
    <mergeCell ref="Q420:Q421"/>
    <mergeCell ref="X419:X420"/>
    <mergeCell ref="Y419:Y420"/>
    <mergeCell ref="Z419:Z420"/>
    <mergeCell ref="AA419:AA420"/>
    <mergeCell ref="AB419:AB420"/>
    <mergeCell ref="AC419:AC420"/>
    <mergeCell ref="W455:AF455"/>
    <mergeCell ref="A419:A421"/>
    <mergeCell ref="B419:B421"/>
    <mergeCell ref="D419:D421"/>
    <mergeCell ref="E419:E421"/>
    <mergeCell ref="F419:M419"/>
    <mergeCell ref="N419:N421"/>
    <mergeCell ref="O419:O421"/>
    <mergeCell ref="P419:P421"/>
    <mergeCell ref="W419:W420"/>
    <mergeCell ref="A402:E402"/>
    <mergeCell ref="O404:Q404"/>
    <mergeCell ref="O408:Q408"/>
    <mergeCell ref="O409:Q409"/>
    <mergeCell ref="P412:Q412"/>
    <mergeCell ref="P418:Q418"/>
    <mergeCell ref="W418:AF418"/>
    <mergeCell ref="AD387:AD388"/>
    <mergeCell ref="AE387:AE388"/>
    <mergeCell ref="AF387:AF388"/>
    <mergeCell ref="F388:G388"/>
    <mergeCell ref="H388:I388"/>
    <mergeCell ref="J388:K388"/>
    <mergeCell ref="L388:M388"/>
    <mergeCell ref="Q388:Q389"/>
    <mergeCell ref="X387:X388"/>
    <mergeCell ref="Y387:Y388"/>
    <mergeCell ref="Z387:Z388"/>
    <mergeCell ref="AA387:AA388"/>
    <mergeCell ref="AB387:AB388"/>
    <mergeCell ref="AC387:AC388"/>
    <mergeCell ref="A387:A389"/>
    <mergeCell ref="B387:B389"/>
    <mergeCell ref="D387:D389"/>
    <mergeCell ref="E387:E389"/>
    <mergeCell ref="F387:M387"/>
    <mergeCell ref="N387:N389"/>
    <mergeCell ref="O387:O389"/>
    <mergeCell ref="P387:P389"/>
    <mergeCell ref="W387:W388"/>
    <mergeCell ref="A369:E369"/>
    <mergeCell ref="O371:Q371"/>
    <mergeCell ref="O375:Q375"/>
    <mergeCell ref="O376:Q376"/>
    <mergeCell ref="P380:Q380"/>
    <mergeCell ref="P386:Q386"/>
    <mergeCell ref="AD350:AD351"/>
    <mergeCell ref="AE350:AE351"/>
    <mergeCell ref="AF350:AF351"/>
    <mergeCell ref="F351:G351"/>
    <mergeCell ref="H351:I351"/>
    <mergeCell ref="J351:K351"/>
    <mergeCell ref="L351:M351"/>
    <mergeCell ref="Q351:Q352"/>
    <mergeCell ref="X350:X351"/>
    <mergeCell ref="Y350:Y351"/>
    <mergeCell ref="Z350:Z351"/>
    <mergeCell ref="AA350:AA351"/>
    <mergeCell ref="AB350:AB351"/>
    <mergeCell ref="AC350:AC351"/>
    <mergeCell ref="W386:AF386"/>
    <mergeCell ref="A350:A352"/>
    <mergeCell ref="B350:B352"/>
    <mergeCell ref="D350:D352"/>
    <mergeCell ref="E350:E352"/>
    <mergeCell ref="F350:M350"/>
    <mergeCell ref="N350:N352"/>
    <mergeCell ref="O350:O352"/>
    <mergeCell ref="P350:P352"/>
    <mergeCell ref="W350:W351"/>
    <mergeCell ref="A333:E333"/>
    <mergeCell ref="O335:Q335"/>
    <mergeCell ref="O339:Q339"/>
    <mergeCell ref="O340:Q340"/>
    <mergeCell ref="P343:Q343"/>
    <mergeCell ref="P349:Q349"/>
    <mergeCell ref="W349:AF349"/>
    <mergeCell ref="AD310:AD311"/>
    <mergeCell ref="AE310:AE311"/>
    <mergeCell ref="AF310:AF311"/>
    <mergeCell ref="F311:G311"/>
    <mergeCell ref="H311:I311"/>
    <mergeCell ref="J311:K311"/>
    <mergeCell ref="L311:M311"/>
    <mergeCell ref="Q311:Q312"/>
    <mergeCell ref="X310:X311"/>
    <mergeCell ref="Y310:Y311"/>
    <mergeCell ref="Z310:Z311"/>
    <mergeCell ref="AA310:AA311"/>
    <mergeCell ref="AB310:AB311"/>
    <mergeCell ref="AC310:AC311"/>
    <mergeCell ref="A310:A312"/>
    <mergeCell ref="B310:B312"/>
    <mergeCell ref="D310:D312"/>
    <mergeCell ref="E310:E312"/>
    <mergeCell ref="F310:M310"/>
    <mergeCell ref="N310:N312"/>
    <mergeCell ref="O310:O312"/>
    <mergeCell ref="P310:P312"/>
    <mergeCell ref="W310:W311"/>
    <mergeCell ref="A293:E293"/>
    <mergeCell ref="O295:Q295"/>
    <mergeCell ref="O299:Q299"/>
    <mergeCell ref="O300:Q300"/>
    <mergeCell ref="P303:Q303"/>
    <mergeCell ref="P309:Q309"/>
    <mergeCell ref="AD262:AD263"/>
    <mergeCell ref="AE262:AE263"/>
    <mergeCell ref="AF262:AF263"/>
    <mergeCell ref="F263:G263"/>
    <mergeCell ref="H263:I263"/>
    <mergeCell ref="J263:K263"/>
    <mergeCell ref="L263:M263"/>
    <mergeCell ref="Q263:Q264"/>
    <mergeCell ref="X262:X263"/>
    <mergeCell ref="Y262:Y263"/>
    <mergeCell ref="Z262:Z263"/>
    <mergeCell ref="AA262:AA263"/>
    <mergeCell ref="AB262:AB263"/>
    <mergeCell ref="AC262:AC263"/>
    <mergeCell ref="W309:AF309"/>
    <mergeCell ref="A262:A264"/>
    <mergeCell ref="B262:B264"/>
    <mergeCell ref="D262:D264"/>
    <mergeCell ref="E262:E264"/>
    <mergeCell ref="F262:M262"/>
    <mergeCell ref="N262:N264"/>
    <mergeCell ref="O262:O264"/>
    <mergeCell ref="P262:P264"/>
    <mergeCell ref="W262:W263"/>
    <mergeCell ref="A245:E245"/>
    <mergeCell ref="O247:Q247"/>
    <mergeCell ref="O251:Q251"/>
    <mergeCell ref="O252:Q252"/>
    <mergeCell ref="P255:Q255"/>
    <mergeCell ref="P261:Q261"/>
    <mergeCell ref="W261:AF261"/>
    <mergeCell ref="AD234:AD235"/>
    <mergeCell ref="AE234:AE235"/>
    <mergeCell ref="AF234:AF235"/>
    <mergeCell ref="F235:G235"/>
    <mergeCell ref="H235:I235"/>
    <mergeCell ref="J235:K235"/>
    <mergeCell ref="L235:M235"/>
    <mergeCell ref="Q235:Q236"/>
    <mergeCell ref="X234:X235"/>
    <mergeCell ref="Y234:Y235"/>
    <mergeCell ref="Z234:Z235"/>
    <mergeCell ref="AA234:AA235"/>
    <mergeCell ref="AB234:AB235"/>
    <mergeCell ref="AC234:AC235"/>
    <mergeCell ref="A234:A236"/>
    <mergeCell ref="B234:B236"/>
    <mergeCell ref="D234:D236"/>
    <mergeCell ref="E234:E236"/>
    <mergeCell ref="F234:M234"/>
    <mergeCell ref="N234:N236"/>
    <mergeCell ref="O234:O236"/>
    <mergeCell ref="P234:P236"/>
    <mergeCell ref="W234:W235"/>
    <mergeCell ref="A217:E217"/>
    <mergeCell ref="O219:Q219"/>
    <mergeCell ref="O223:Q223"/>
    <mergeCell ref="O224:Q224"/>
    <mergeCell ref="P227:Q227"/>
    <mergeCell ref="P233:Q233"/>
    <mergeCell ref="AD188:AD189"/>
    <mergeCell ref="AE188:AE189"/>
    <mergeCell ref="AF188:AF189"/>
    <mergeCell ref="F189:G189"/>
    <mergeCell ref="H189:I189"/>
    <mergeCell ref="J189:K189"/>
    <mergeCell ref="L189:M189"/>
    <mergeCell ref="Q189:Q190"/>
    <mergeCell ref="X188:X189"/>
    <mergeCell ref="Y188:Y189"/>
    <mergeCell ref="Z188:Z189"/>
    <mergeCell ref="AA188:AA189"/>
    <mergeCell ref="AB188:AB189"/>
    <mergeCell ref="AC188:AC189"/>
    <mergeCell ref="W233:AF233"/>
    <mergeCell ref="W187:AF187"/>
    <mergeCell ref="A188:A190"/>
    <mergeCell ref="B188:B190"/>
    <mergeCell ref="D188:D190"/>
    <mergeCell ref="E188:E190"/>
    <mergeCell ref="F188:M188"/>
    <mergeCell ref="N188:N190"/>
    <mergeCell ref="O188:O190"/>
    <mergeCell ref="P188:P190"/>
    <mergeCell ref="W188:W189"/>
    <mergeCell ref="A172:E172"/>
    <mergeCell ref="O174:Q174"/>
    <mergeCell ref="O178:Q178"/>
    <mergeCell ref="O179:Q179"/>
    <mergeCell ref="P181:Q181"/>
    <mergeCell ref="P187:Q187"/>
    <mergeCell ref="AF158:AF159"/>
    <mergeCell ref="F159:G159"/>
    <mergeCell ref="H159:I159"/>
    <mergeCell ref="J159:K159"/>
    <mergeCell ref="L159:M159"/>
    <mergeCell ref="Q159:Q160"/>
    <mergeCell ref="Z158:Z159"/>
    <mergeCell ref="AA158:AA159"/>
    <mergeCell ref="AB158:AB159"/>
    <mergeCell ref="AC158:AC159"/>
    <mergeCell ref="AD158:AD159"/>
    <mergeCell ref="AE158:AE159"/>
    <mergeCell ref="N158:N160"/>
    <mergeCell ref="O158:O160"/>
    <mergeCell ref="P158:P160"/>
    <mergeCell ref="W158:W159"/>
    <mergeCell ref="X158:X159"/>
    <mergeCell ref="Y158:Y159"/>
    <mergeCell ref="AC155:AC156"/>
    <mergeCell ref="AD155:AD156"/>
    <mergeCell ref="AE155:AE156"/>
    <mergeCell ref="P157:Q157"/>
    <mergeCell ref="W157:AF157"/>
    <mergeCell ref="A158:A160"/>
    <mergeCell ref="B158:B160"/>
    <mergeCell ref="D158:D160"/>
    <mergeCell ref="E158:E160"/>
    <mergeCell ref="F158:M158"/>
    <mergeCell ref="W155:W156"/>
    <mergeCell ref="X155:X156"/>
    <mergeCell ref="Y155:Y156"/>
    <mergeCell ref="Z155:Z156"/>
    <mergeCell ref="AA155:AA156"/>
    <mergeCell ref="AB155:AB156"/>
    <mergeCell ref="Z152:Z153"/>
    <mergeCell ref="AA152:AA153"/>
    <mergeCell ref="AB152:AB153"/>
    <mergeCell ref="AC152:AC153"/>
    <mergeCell ref="AD152:AD153"/>
    <mergeCell ref="AE152:AE153"/>
    <mergeCell ref="AF131:AF132"/>
    <mergeCell ref="A143:E143"/>
    <mergeCell ref="O145:Q145"/>
    <mergeCell ref="O149:Q149"/>
    <mergeCell ref="O150:Q150"/>
    <mergeCell ref="P151:Q151"/>
    <mergeCell ref="Z131:Z132"/>
    <mergeCell ref="AA131:AA132"/>
    <mergeCell ref="AB131:AB132"/>
    <mergeCell ref="AC131:AC132"/>
    <mergeCell ref="AD131:AD132"/>
    <mergeCell ref="AE131:AE132"/>
    <mergeCell ref="P130:P132"/>
    <mergeCell ref="W130:AF130"/>
    <mergeCell ref="F131:G131"/>
    <mergeCell ref="H131:I131"/>
    <mergeCell ref="J131:K131"/>
    <mergeCell ref="L131:M131"/>
    <mergeCell ref="Q131:Q132"/>
    <mergeCell ref="W131:W132"/>
    <mergeCell ref="X131:X132"/>
    <mergeCell ref="Y131:Y132"/>
    <mergeCell ref="AD126:AD127"/>
    <mergeCell ref="AE126:AE127"/>
    <mergeCell ref="P129:Q129"/>
    <mergeCell ref="A130:A132"/>
    <mergeCell ref="B130:B132"/>
    <mergeCell ref="D130:D132"/>
    <mergeCell ref="E130:E132"/>
    <mergeCell ref="F130:M130"/>
    <mergeCell ref="N130:N132"/>
    <mergeCell ref="O130:O132"/>
    <mergeCell ref="X126:X127"/>
    <mergeCell ref="Y126:Y127"/>
    <mergeCell ref="Z126:Z127"/>
    <mergeCell ref="AA126:AA127"/>
    <mergeCell ref="AB126:AB127"/>
    <mergeCell ref="AC126:AC127"/>
    <mergeCell ref="A115:E115"/>
    <mergeCell ref="O117:Q117"/>
    <mergeCell ref="O121:Q121"/>
    <mergeCell ref="O122:Q122"/>
    <mergeCell ref="P123:Q123"/>
    <mergeCell ref="W126:W127"/>
    <mergeCell ref="O99:O101"/>
    <mergeCell ref="P99:P101"/>
    <mergeCell ref="W99:AF99"/>
    <mergeCell ref="F100:G100"/>
    <mergeCell ref="H100:I100"/>
    <mergeCell ref="J100:K100"/>
    <mergeCell ref="L100:M100"/>
    <mergeCell ref="Q100:Q101"/>
    <mergeCell ref="A99:A101"/>
    <mergeCell ref="B99:B101"/>
    <mergeCell ref="D99:D101"/>
    <mergeCell ref="E99:E101"/>
    <mergeCell ref="F99:M99"/>
    <mergeCell ref="N99:N101"/>
    <mergeCell ref="A84:E84"/>
    <mergeCell ref="O86:Q86"/>
    <mergeCell ref="O90:Q90"/>
    <mergeCell ref="O91:Q91"/>
    <mergeCell ref="P92:Q92"/>
    <mergeCell ref="P98:Q98"/>
    <mergeCell ref="O70:O72"/>
    <mergeCell ref="P70:P72"/>
    <mergeCell ref="W70:AF70"/>
    <mergeCell ref="F71:G71"/>
    <mergeCell ref="H71:I71"/>
    <mergeCell ref="J71:K71"/>
    <mergeCell ref="L71:M71"/>
    <mergeCell ref="Q71:Q72"/>
    <mergeCell ref="A70:A72"/>
    <mergeCell ref="B70:B72"/>
    <mergeCell ref="D70:D72"/>
    <mergeCell ref="E70:E72"/>
    <mergeCell ref="F70:M70"/>
    <mergeCell ref="N70:N72"/>
    <mergeCell ref="A56:E56"/>
    <mergeCell ref="O58:Q58"/>
    <mergeCell ref="O61:Q61"/>
    <mergeCell ref="O62:Q62"/>
    <mergeCell ref="P63:Q63"/>
    <mergeCell ref="O69:Q69"/>
    <mergeCell ref="P35:P37"/>
    <mergeCell ref="W35:AF35"/>
    <mergeCell ref="F36:G36"/>
    <mergeCell ref="H36:I36"/>
    <mergeCell ref="J36:K36"/>
    <mergeCell ref="L36:M36"/>
    <mergeCell ref="Q36:Q37"/>
    <mergeCell ref="A26:E26"/>
    <mergeCell ref="P28:Q28"/>
    <mergeCell ref="O34:Q34"/>
    <mergeCell ref="A35:A37"/>
    <mergeCell ref="B35:B37"/>
    <mergeCell ref="D35:D37"/>
    <mergeCell ref="E35:E37"/>
    <mergeCell ref="F35:M35"/>
    <mergeCell ref="N35:N37"/>
    <mergeCell ref="O35:O37"/>
    <mergeCell ref="W8:AF8"/>
    <mergeCell ref="F9:G9"/>
    <mergeCell ref="H9:I9"/>
    <mergeCell ref="J9:K9"/>
    <mergeCell ref="L9:M9"/>
    <mergeCell ref="Q9:Q10"/>
    <mergeCell ref="P1:Q1"/>
    <mergeCell ref="P2:Q2"/>
    <mergeCell ref="A8:A10"/>
    <mergeCell ref="B8:B10"/>
    <mergeCell ref="D8:D10"/>
    <mergeCell ref="E8:E10"/>
    <mergeCell ref="F8:M8"/>
    <mergeCell ref="N8:N10"/>
    <mergeCell ref="O8:O10"/>
    <mergeCell ref="P8:P10"/>
  </mergeCells>
  <printOptions horizontalCentered="1"/>
  <pageMargins left="0.11811023622047245" right="0.11811023622047245" top="0.19685039370078741" bottom="0.11811023622047245" header="0.31496062992125984" footer="0.31496062992125984"/>
  <pageSetup paperSize="9" scale="66" orientation="landscape" horizontalDpi="4294967293" verticalDpi="7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G286"/>
  <sheetViews>
    <sheetView topLeftCell="A34" zoomScale="55" zoomScaleNormal="55" workbookViewId="0">
      <selection activeCell="AD54" sqref="AD54"/>
    </sheetView>
  </sheetViews>
  <sheetFormatPr defaultRowHeight="12.75" x14ac:dyDescent="0.2"/>
  <cols>
    <col min="1" max="1" width="8.42578125" style="12" customWidth="1"/>
    <col min="2" max="2" width="19" style="12" customWidth="1"/>
    <col min="3" max="3" width="9.85546875" style="12" customWidth="1"/>
    <col min="4" max="4" width="27.140625" style="12" customWidth="1"/>
    <col min="5" max="5" width="15.42578125" style="12" hidden="1" customWidth="1"/>
    <col min="6" max="6" width="7.5703125" style="12" customWidth="1"/>
    <col min="7" max="7" width="20.42578125" style="12" hidden="1" customWidth="1"/>
    <col min="8" max="8" width="6.28515625" style="12" customWidth="1"/>
    <col min="9" max="9" width="20.140625" style="12" hidden="1" customWidth="1"/>
    <col min="10" max="10" width="6.7109375" style="12" customWidth="1"/>
    <col min="11" max="11" width="20.7109375" style="12" hidden="1" customWidth="1"/>
    <col min="12" max="12" width="7.140625" style="12" customWidth="1"/>
    <col min="13" max="13" width="15.5703125" style="12" hidden="1" customWidth="1"/>
    <col min="14" max="14" width="7.42578125" style="19" customWidth="1"/>
    <col min="15" max="15" width="21.42578125" style="19" customWidth="1"/>
    <col min="16" max="16" width="15.7109375" style="19" hidden="1" customWidth="1"/>
    <col min="17" max="17" width="14.5703125" style="19" hidden="1" customWidth="1"/>
    <col min="18" max="18" width="3.5703125" style="19" customWidth="1"/>
    <col min="19" max="19" width="19.42578125" style="19" hidden="1" customWidth="1"/>
    <col min="20" max="20" width="18.85546875" style="19" hidden="1" customWidth="1"/>
    <col min="21" max="21" width="18.42578125" style="19" hidden="1" customWidth="1"/>
    <col min="22" max="22" width="17" style="19" hidden="1" customWidth="1"/>
    <col min="23" max="23" width="20.85546875" style="19" customWidth="1"/>
    <col min="24" max="24" width="20.42578125" style="19" customWidth="1"/>
    <col min="25" max="25" width="19.85546875" style="12" customWidth="1"/>
    <col min="26" max="26" width="21.85546875" style="12" customWidth="1"/>
    <col min="27" max="27" width="21.7109375" style="729" customWidth="1"/>
    <col min="28" max="28" width="23" style="12" customWidth="1"/>
    <col min="29" max="29" width="18.85546875" style="12" customWidth="1"/>
    <col min="30" max="30" width="22.7109375" style="12" customWidth="1"/>
    <col min="31" max="31" width="31.5703125" style="12" customWidth="1"/>
    <col min="32" max="32" width="22" style="12" customWidth="1"/>
    <col min="33" max="33" width="18.42578125" style="12" customWidth="1"/>
    <col min="34" max="34" width="18.140625" style="12" customWidth="1"/>
    <col min="35" max="35" width="12.85546875" style="12" customWidth="1"/>
    <col min="36" max="36" width="13.5703125" style="12" customWidth="1"/>
    <col min="37" max="37" width="7.42578125" style="12" customWidth="1"/>
    <col min="38" max="38" width="19.42578125" style="12" customWidth="1"/>
    <col min="39" max="39" width="61" style="12" customWidth="1"/>
    <col min="40" max="40" width="29.140625" style="12" customWidth="1"/>
    <col min="41" max="41" width="9.140625" style="12"/>
    <col min="42" max="42" width="36.85546875" style="12" customWidth="1"/>
    <col min="43" max="47" width="9.140625" style="12"/>
    <col min="48" max="51" width="9.140625" style="12" customWidth="1"/>
    <col min="52" max="16384" width="9.140625" style="12"/>
  </cols>
  <sheetData>
    <row r="1" spans="1:33" ht="26.25" x14ac:dyDescent="0.3">
      <c r="A1" s="13" t="s">
        <v>0</v>
      </c>
      <c r="B1" s="13" t="s">
        <v>235</v>
      </c>
      <c r="C1" s="144"/>
      <c r="D1" s="13"/>
      <c r="E1" s="13"/>
      <c r="F1" s="13"/>
      <c r="G1" s="13"/>
      <c r="H1" s="13"/>
      <c r="I1" s="13"/>
      <c r="J1" s="13"/>
      <c r="K1" s="13"/>
      <c r="L1" s="13"/>
      <c r="M1" s="13"/>
      <c r="N1" s="14"/>
      <c r="O1" s="183" t="s">
        <v>66</v>
      </c>
      <c r="P1" s="2839" t="s">
        <v>2</v>
      </c>
      <c r="Q1" s="2839"/>
    </row>
    <row r="2" spans="1:33" ht="21" x14ac:dyDescent="0.3">
      <c r="A2" s="13" t="s">
        <v>3</v>
      </c>
      <c r="B2" s="13" t="s">
        <v>4</v>
      </c>
      <c r="C2" s="144"/>
      <c r="D2" s="13"/>
      <c r="E2" s="13"/>
      <c r="F2" s="13"/>
      <c r="G2" s="13"/>
      <c r="H2" s="13"/>
      <c r="I2" s="13"/>
      <c r="J2" s="13"/>
      <c r="K2" s="13"/>
      <c r="L2" s="13"/>
      <c r="M2" s="13"/>
      <c r="N2" s="14"/>
      <c r="O2" s="184"/>
      <c r="P2" s="145"/>
      <c r="Q2" s="145"/>
    </row>
    <row r="3" spans="1:33" ht="18.75" x14ac:dyDescent="0.3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4"/>
      <c r="O3" s="14"/>
      <c r="P3" s="145"/>
      <c r="Q3" s="145"/>
    </row>
    <row r="4" spans="1:33" ht="18.75" x14ac:dyDescent="0.3">
      <c r="A4" s="13" t="s">
        <v>5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14"/>
      <c r="P4" s="145"/>
      <c r="Q4" s="145"/>
    </row>
    <row r="5" spans="1:33" ht="18.75" x14ac:dyDescent="0.3">
      <c r="A5" s="13" t="s">
        <v>6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4"/>
      <c r="O5" s="14"/>
      <c r="P5" s="145"/>
      <c r="Q5" s="145"/>
    </row>
    <row r="6" spans="1:33" ht="18.75" x14ac:dyDescent="0.3">
      <c r="A6" s="13" t="s">
        <v>7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4"/>
      <c r="O6" s="14"/>
      <c r="P6" s="145"/>
      <c r="Q6" s="145"/>
    </row>
    <row r="7" spans="1:33" ht="24" thickBot="1" x14ac:dyDescent="0.35">
      <c r="A7" s="13" t="s">
        <v>8</v>
      </c>
      <c r="B7" s="13"/>
      <c r="C7" s="13"/>
      <c r="D7" s="13"/>
      <c r="E7" s="13"/>
      <c r="F7" s="13"/>
      <c r="G7" s="147"/>
      <c r="H7" s="147"/>
      <c r="I7" s="13"/>
      <c r="J7" s="13"/>
      <c r="K7" s="13"/>
      <c r="L7" s="13"/>
      <c r="M7" s="13"/>
      <c r="N7" s="148"/>
      <c r="O7" s="148"/>
      <c r="P7" s="2800" t="s">
        <v>86</v>
      </c>
      <c r="Q7" s="2800"/>
      <c r="W7" s="2856" t="s">
        <v>107</v>
      </c>
      <c r="X7" s="2856"/>
      <c r="Y7" s="2856"/>
      <c r="Z7" s="2856"/>
      <c r="AA7" s="2856"/>
      <c r="AB7" s="2856"/>
      <c r="AC7" s="2856"/>
      <c r="AD7" s="2856"/>
      <c r="AE7" s="2856"/>
      <c r="AF7" s="2856"/>
    </row>
    <row r="8" spans="1:33" ht="16.5" thickBot="1" x14ac:dyDescent="0.3">
      <c r="A8" s="2841" t="s">
        <v>10</v>
      </c>
      <c r="B8" s="2844" t="s">
        <v>11</v>
      </c>
      <c r="C8" s="428" t="s">
        <v>10</v>
      </c>
      <c r="D8" s="2844" t="s">
        <v>13</v>
      </c>
      <c r="E8" s="2844" t="s">
        <v>14</v>
      </c>
      <c r="F8" s="2847" t="s">
        <v>15</v>
      </c>
      <c r="G8" s="2848"/>
      <c r="H8" s="2848"/>
      <c r="I8" s="2848"/>
      <c r="J8" s="2848"/>
      <c r="K8" s="2848"/>
      <c r="L8" s="2848"/>
      <c r="M8" s="2849"/>
      <c r="N8" s="2850" t="s">
        <v>16</v>
      </c>
      <c r="O8" s="2850" t="s">
        <v>17</v>
      </c>
      <c r="P8" s="2850" t="s">
        <v>18</v>
      </c>
      <c r="Q8" s="151" t="s">
        <v>19</v>
      </c>
      <c r="W8" s="2856" t="s">
        <v>108</v>
      </c>
      <c r="X8" s="2856" t="s">
        <v>109</v>
      </c>
      <c r="Y8" s="2856" t="s">
        <v>108</v>
      </c>
      <c r="Z8" s="2856" t="s">
        <v>110</v>
      </c>
      <c r="AA8" s="2940" t="s">
        <v>108</v>
      </c>
      <c r="AB8" s="2853" t="s">
        <v>111</v>
      </c>
      <c r="AC8" s="2856" t="s">
        <v>108</v>
      </c>
      <c r="AD8" s="2853" t="s">
        <v>112</v>
      </c>
      <c r="AE8" s="2854" t="s">
        <v>113</v>
      </c>
      <c r="AF8" s="2855" t="s">
        <v>114</v>
      </c>
    </row>
    <row r="9" spans="1:33" ht="16.5" thickBot="1" x14ac:dyDescent="0.3">
      <c r="A9" s="2842"/>
      <c r="B9" s="2845"/>
      <c r="C9" s="429" t="s">
        <v>208</v>
      </c>
      <c r="D9" s="2845"/>
      <c r="E9" s="2845"/>
      <c r="F9" s="2858" t="s">
        <v>20</v>
      </c>
      <c r="G9" s="2858"/>
      <c r="H9" s="2858" t="s">
        <v>21</v>
      </c>
      <c r="I9" s="2858"/>
      <c r="J9" s="2858" t="s">
        <v>22</v>
      </c>
      <c r="K9" s="2858"/>
      <c r="L9" s="2858" t="s">
        <v>23</v>
      </c>
      <c r="M9" s="2858"/>
      <c r="N9" s="2851"/>
      <c r="O9" s="2851"/>
      <c r="P9" s="2851"/>
      <c r="Q9" s="2859" t="s">
        <v>24</v>
      </c>
      <c r="W9" s="2856"/>
      <c r="X9" s="2856"/>
      <c r="Y9" s="2856"/>
      <c r="Z9" s="2856"/>
      <c r="AA9" s="2940"/>
      <c r="AB9" s="2853"/>
      <c r="AC9" s="2856"/>
      <c r="AD9" s="2853"/>
      <c r="AE9" s="2854"/>
      <c r="AF9" s="2855"/>
    </row>
    <row r="10" spans="1:33" ht="16.5" thickBot="1" x14ac:dyDescent="0.3">
      <c r="A10" s="2843"/>
      <c r="B10" s="2846"/>
      <c r="C10" s="430" t="s">
        <v>209</v>
      </c>
      <c r="D10" s="2846"/>
      <c r="E10" s="2846"/>
      <c r="F10" s="1152" t="s">
        <v>25</v>
      </c>
      <c r="G10" s="1152" t="s">
        <v>26</v>
      </c>
      <c r="H10" s="1152" t="s">
        <v>25</v>
      </c>
      <c r="I10" s="1152" t="s">
        <v>26</v>
      </c>
      <c r="J10" s="1152" t="s">
        <v>25</v>
      </c>
      <c r="K10" s="1152" t="s">
        <v>26</v>
      </c>
      <c r="L10" s="1152" t="s">
        <v>25</v>
      </c>
      <c r="M10" s="1152" t="s">
        <v>26</v>
      </c>
      <c r="N10" s="2852"/>
      <c r="O10" s="2852"/>
      <c r="P10" s="2852"/>
      <c r="Q10" s="2860"/>
    </row>
    <row r="11" spans="1:33" ht="23.25" x14ac:dyDescent="0.35">
      <c r="A11" s="168">
        <v>1</v>
      </c>
      <c r="B11" s="154">
        <v>43617</v>
      </c>
      <c r="C11" s="173">
        <v>743</v>
      </c>
      <c r="D11" s="239" t="s">
        <v>93</v>
      </c>
      <c r="E11" s="157" t="s">
        <v>31</v>
      </c>
      <c r="F11" s="170"/>
      <c r="G11" s="159">
        <f>F11*S11</f>
        <v>0</v>
      </c>
      <c r="H11" s="160"/>
      <c r="I11" s="161">
        <f>H11*T11</f>
        <v>0</v>
      </c>
      <c r="J11" s="162">
        <v>10</v>
      </c>
      <c r="K11" s="161">
        <f>J11*U11</f>
        <v>22318180</v>
      </c>
      <c r="L11" s="163"/>
      <c r="M11" s="161">
        <f>L11*V11</f>
        <v>0</v>
      </c>
      <c r="N11" s="1151">
        <f>F11+H11+J11+L11</f>
        <v>10</v>
      </c>
      <c r="O11" s="165">
        <f>+M11+K11+I11+G11</f>
        <v>22318180</v>
      </c>
      <c r="P11" s="165">
        <f>+N11*40000</f>
        <v>400000</v>
      </c>
      <c r="Q11" s="167"/>
      <c r="S11" s="10">
        <f>1331818</f>
        <v>1331818</v>
      </c>
      <c r="T11" s="10">
        <f>1931818</f>
        <v>1931818</v>
      </c>
      <c r="U11" s="10">
        <f>2231818</f>
        <v>2231818</v>
      </c>
      <c r="V11" s="10">
        <f>431818</f>
        <v>431818</v>
      </c>
      <c r="W11" s="112">
        <v>43648</v>
      </c>
      <c r="X11" s="111">
        <v>15000000</v>
      </c>
      <c r="Y11" s="112"/>
      <c r="Z11" s="111"/>
      <c r="AA11" s="1114"/>
      <c r="AB11" s="113"/>
      <c r="AC11" s="113"/>
      <c r="AD11" s="114"/>
      <c r="AE11" s="115">
        <f t="shared" ref="AE11:AE15" si="0">X11+Z11+AB11+AD11</f>
        <v>15000000</v>
      </c>
      <c r="AF11" s="116">
        <f t="shared" ref="AF11:AF16" si="1">O11-AE11</f>
        <v>7318180</v>
      </c>
      <c r="AG11" s="12" t="s">
        <v>185</v>
      </c>
    </row>
    <row r="12" spans="1:33" ht="23.25" x14ac:dyDescent="0.35">
      <c r="A12" s="168">
        <f>+A11+1</f>
        <v>2</v>
      </c>
      <c r="B12" s="154">
        <v>43617</v>
      </c>
      <c r="C12" s="173">
        <v>744</v>
      </c>
      <c r="D12" s="239" t="s">
        <v>80</v>
      </c>
      <c r="E12" s="157" t="s">
        <v>31</v>
      </c>
      <c r="F12" s="170"/>
      <c r="G12" s="159">
        <f>F12*S12</f>
        <v>0</v>
      </c>
      <c r="H12" s="160"/>
      <c r="I12" s="161">
        <f>H12*T12</f>
        <v>0</v>
      </c>
      <c r="J12" s="162">
        <v>10</v>
      </c>
      <c r="K12" s="161">
        <f>J12*U12</f>
        <v>22318180</v>
      </c>
      <c r="L12" s="163"/>
      <c r="M12" s="161">
        <f>L12*V12</f>
        <v>0</v>
      </c>
      <c r="N12" s="1151">
        <f>F12+H12+J12+L12</f>
        <v>10</v>
      </c>
      <c r="O12" s="165">
        <f>+M12+K12+I12+G12</f>
        <v>22318180</v>
      </c>
      <c r="P12" s="165">
        <f>+N12*40000</f>
        <v>400000</v>
      </c>
      <c r="Q12" s="167"/>
      <c r="S12" s="10">
        <f>1331818</f>
        <v>1331818</v>
      </c>
      <c r="T12" s="10">
        <f>1931818</f>
        <v>1931818</v>
      </c>
      <c r="U12" s="10">
        <f>2231818</f>
        <v>2231818</v>
      </c>
      <c r="V12" s="10">
        <f>431818</f>
        <v>431818</v>
      </c>
      <c r="W12" s="112">
        <v>43634</v>
      </c>
      <c r="X12" s="111">
        <v>681820</v>
      </c>
      <c r="Y12" s="112">
        <v>43641</v>
      </c>
      <c r="Z12" s="111">
        <v>7000000</v>
      </c>
      <c r="AA12" s="112">
        <v>43649</v>
      </c>
      <c r="AB12" s="113">
        <v>14636360</v>
      </c>
      <c r="AC12" s="113"/>
      <c r="AD12" s="114"/>
      <c r="AE12" s="115">
        <f t="shared" si="0"/>
        <v>22318180</v>
      </c>
      <c r="AF12" s="116">
        <f t="shared" si="1"/>
        <v>0</v>
      </c>
    </row>
    <row r="13" spans="1:33" ht="23.25" x14ac:dyDescent="0.35">
      <c r="A13" s="168">
        <f>+A12+1</f>
        <v>3</v>
      </c>
      <c r="B13" s="154">
        <v>43617</v>
      </c>
      <c r="C13" s="173">
        <v>745</v>
      </c>
      <c r="D13" s="239" t="s">
        <v>59</v>
      </c>
      <c r="E13" s="157" t="s">
        <v>57</v>
      </c>
      <c r="F13" s="170">
        <v>3</v>
      </c>
      <c r="G13" s="159">
        <f>F13*S13</f>
        <v>3995454</v>
      </c>
      <c r="H13" s="160"/>
      <c r="I13" s="161">
        <f>H13*T13</f>
        <v>0</v>
      </c>
      <c r="J13" s="162"/>
      <c r="K13" s="161">
        <f>J13*U13</f>
        <v>0</v>
      </c>
      <c r="L13" s="163"/>
      <c r="M13" s="161">
        <f>L13*V13</f>
        <v>0</v>
      </c>
      <c r="N13" s="1151">
        <f>F13+H13+J13+L13</f>
        <v>3</v>
      </c>
      <c r="O13" s="165">
        <f>+M13+K13+I13+G13</f>
        <v>3995454</v>
      </c>
      <c r="P13" s="165">
        <f>+N13*40000</f>
        <v>120000</v>
      </c>
      <c r="Q13" s="167"/>
      <c r="S13" s="10">
        <f>1331818</f>
        <v>1331818</v>
      </c>
      <c r="T13" s="10">
        <f>1931818</f>
        <v>1931818</v>
      </c>
      <c r="U13" s="10">
        <f>2231818</f>
        <v>2231818</v>
      </c>
      <c r="V13" s="10">
        <f>431818</f>
        <v>431818</v>
      </c>
      <c r="W13" s="112">
        <v>43626</v>
      </c>
      <c r="X13" s="111">
        <v>3995454</v>
      </c>
      <c r="Y13" s="112"/>
      <c r="Z13" s="111"/>
      <c r="AA13" s="112"/>
      <c r="AB13" s="113">
        <v>0</v>
      </c>
      <c r="AC13" s="113"/>
      <c r="AD13" s="114"/>
      <c r="AE13" s="115">
        <f t="shared" si="0"/>
        <v>3995454</v>
      </c>
      <c r="AF13" s="116">
        <f t="shared" si="1"/>
        <v>0</v>
      </c>
      <c r="AG13" s="773"/>
    </row>
    <row r="14" spans="1:33" ht="23.25" x14ac:dyDescent="0.35">
      <c r="A14" s="168">
        <f>+A13+1</f>
        <v>4</v>
      </c>
      <c r="B14" s="154">
        <v>43617</v>
      </c>
      <c r="C14" s="173">
        <v>746</v>
      </c>
      <c r="D14" s="239" t="s">
        <v>58</v>
      </c>
      <c r="E14" s="157" t="s">
        <v>57</v>
      </c>
      <c r="F14" s="170">
        <v>5</v>
      </c>
      <c r="G14" s="159">
        <f>F14*S14</f>
        <v>6659090</v>
      </c>
      <c r="H14" s="160"/>
      <c r="I14" s="161">
        <f>H14*T14</f>
        <v>0</v>
      </c>
      <c r="J14" s="162">
        <v>2</v>
      </c>
      <c r="K14" s="161">
        <f>J14*U14</f>
        <v>4463636</v>
      </c>
      <c r="L14" s="163"/>
      <c r="M14" s="161">
        <f>L14*V14</f>
        <v>0</v>
      </c>
      <c r="N14" s="1151">
        <f>F14+H14+J14+L14</f>
        <v>7</v>
      </c>
      <c r="O14" s="165">
        <f>+M14+K14+I14+G14</f>
        <v>11122726</v>
      </c>
      <c r="P14" s="165">
        <f>+N14*40000</f>
        <v>280000</v>
      </c>
      <c r="Q14" s="167"/>
      <c r="S14" s="10">
        <f>1331818</f>
        <v>1331818</v>
      </c>
      <c r="T14" s="10">
        <f>1931818</f>
        <v>1931818</v>
      </c>
      <c r="U14" s="10">
        <f>2231818</f>
        <v>2231818</v>
      </c>
      <c r="V14" s="10">
        <f>431818</f>
        <v>431818</v>
      </c>
      <c r="W14" s="112">
        <v>43626</v>
      </c>
      <c r="X14" s="111">
        <v>9500000</v>
      </c>
      <c r="Y14" s="112">
        <v>43628</v>
      </c>
      <c r="Z14" s="111">
        <v>1622726</v>
      </c>
      <c r="AA14" s="1114"/>
      <c r="AB14" s="113"/>
      <c r="AC14" s="113"/>
      <c r="AD14" s="114"/>
      <c r="AE14" s="115">
        <f t="shared" si="0"/>
        <v>11122726</v>
      </c>
      <c r="AF14" s="116">
        <f t="shared" si="1"/>
        <v>0</v>
      </c>
    </row>
    <row r="15" spans="1:33" ht="24" thickBot="1" x14ac:dyDescent="0.4">
      <c r="A15" s="777"/>
      <c r="B15" s="57"/>
      <c r="C15" s="1148"/>
      <c r="D15" s="778"/>
      <c r="E15" s="4"/>
      <c r="F15" s="193"/>
      <c r="G15" s="779"/>
      <c r="H15" s="193"/>
      <c r="I15" s="780"/>
      <c r="J15" s="193"/>
      <c r="K15" s="780"/>
      <c r="L15" s="193"/>
      <c r="M15" s="780"/>
      <c r="N15" s="1150"/>
      <c r="O15" s="781"/>
      <c r="P15" s="781"/>
      <c r="Q15" s="782"/>
      <c r="S15" s="10"/>
      <c r="T15" s="10"/>
      <c r="U15" s="10"/>
      <c r="V15" s="10"/>
      <c r="W15" s="112"/>
      <c r="X15" s="111"/>
      <c r="Y15" s="110"/>
      <c r="Z15" s="111"/>
      <c r="AA15" s="1114"/>
      <c r="AB15" s="113"/>
      <c r="AC15" s="113"/>
      <c r="AD15" s="114"/>
      <c r="AE15" s="115">
        <f t="shared" si="0"/>
        <v>0</v>
      </c>
      <c r="AF15" s="116">
        <f t="shared" si="1"/>
        <v>0</v>
      </c>
    </row>
    <row r="16" spans="1:33" ht="24" thickBot="1" x14ac:dyDescent="0.4">
      <c r="A16" s="2787" t="s">
        <v>60</v>
      </c>
      <c r="B16" s="2788"/>
      <c r="C16" s="2788"/>
      <c r="D16" s="2788"/>
      <c r="E16" s="2788"/>
      <c r="F16" s="175">
        <f t="shared" ref="F16:P16" si="2">SUM(F11:F14)</f>
        <v>8</v>
      </c>
      <c r="G16" s="175">
        <f t="shared" si="2"/>
        <v>10654544</v>
      </c>
      <c r="H16" s="175">
        <f t="shared" si="2"/>
        <v>0</v>
      </c>
      <c r="I16" s="175">
        <f t="shared" si="2"/>
        <v>0</v>
      </c>
      <c r="J16" s="175">
        <f t="shared" si="2"/>
        <v>22</v>
      </c>
      <c r="K16" s="175">
        <f t="shared" si="2"/>
        <v>49099996</v>
      </c>
      <c r="L16" s="175">
        <f t="shared" si="2"/>
        <v>0</v>
      </c>
      <c r="M16" s="175">
        <f t="shared" si="2"/>
        <v>0</v>
      </c>
      <c r="N16" s="175">
        <f t="shared" si="2"/>
        <v>30</v>
      </c>
      <c r="O16" s="175">
        <f t="shared" si="2"/>
        <v>59754540</v>
      </c>
      <c r="P16" s="175">
        <f t="shared" si="2"/>
        <v>1200000</v>
      </c>
      <c r="Q16" s="176"/>
      <c r="W16" s="112"/>
      <c r="X16" s="111"/>
      <c r="Y16" s="110"/>
      <c r="Z16" s="111"/>
      <c r="AA16" s="1114"/>
      <c r="AB16" s="113"/>
      <c r="AC16" s="113"/>
      <c r="AD16" s="114"/>
      <c r="AE16" s="115">
        <f>SUM(AE11:AE15)</f>
        <v>52436360</v>
      </c>
      <c r="AF16" s="116">
        <f t="shared" si="1"/>
        <v>7318180</v>
      </c>
    </row>
    <row r="17" spans="1:24" x14ac:dyDescent="0.2">
      <c r="A17" s="12" t="s">
        <v>61</v>
      </c>
      <c r="F17" s="20"/>
      <c r="P17" s="177"/>
      <c r="W17" s="12"/>
      <c r="X17" s="12"/>
    </row>
    <row r="18" spans="1:24" ht="15.75" x14ac:dyDescent="0.25">
      <c r="C18" s="253"/>
      <c r="D18" s="279"/>
      <c r="F18" s="178"/>
      <c r="G18" s="179"/>
      <c r="H18" s="178"/>
      <c r="I18" s="180"/>
      <c r="J18" s="178"/>
      <c r="K18" s="179"/>
      <c r="L18" s="178"/>
      <c r="N18" s="20"/>
      <c r="O18" s="2861" t="s">
        <v>62</v>
      </c>
      <c r="P18" s="2861"/>
      <c r="Q18" s="2861"/>
      <c r="W18" s="12"/>
      <c r="X18" s="12"/>
    </row>
    <row r="19" spans="1:24" ht="15.75" x14ac:dyDescent="0.25">
      <c r="F19" s="1153"/>
      <c r="H19" s="1153"/>
      <c r="J19" s="1153"/>
      <c r="L19" s="1153"/>
      <c r="N19" s="1153"/>
      <c r="O19" s="1153"/>
      <c r="P19" s="1153"/>
      <c r="Q19" s="1153"/>
      <c r="W19" s="12"/>
      <c r="X19" s="12"/>
    </row>
    <row r="20" spans="1:24" ht="15.75" x14ac:dyDescent="0.25">
      <c r="F20" s="182"/>
      <c r="H20" s="182"/>
      <c r="J20" s="182"/>
      <c r="L20" s="182"/>
      <c r="N20" s="12"/>
      <c r="O20" s="145"/>
      <c r="P20" s="145"/>
      <c r="Q20" s="145"/>
      <c r="W20" s="12"/>
      <c r="X20" s="12"/>
    </row>
    <row r="21" spans="1:24" ht="15.75" x14ac:dyDescent="0.25">
      <c r="N21" s="12"/>
      <c r="O21" s="145"/>
      <c r="P21" s="145"/>
      <c r="Q21" s="145"/>
    </row>
    <row r="22" spans="1:24" ht="15.75" x14ac:dyDescent="0.25">
      <c r="N22" s="12"/>
      <c r="O22" s="2862" t="s">
        <v>63</v>
      </c>
      <c r="P22" s="2862"/>
      <c r="Q22" s="2862"/>
    </row>
    <row r="23" spans="1:24" ht="15.75" x14ac:dyDescent="0.25">
      <c r="N23" s="12"/>
      <c r="O23" s="2861" t="s">
        <v>64</v>
      </c>
      <c r="P23" s="2861"/>
      <c r="Q23" s="2861"/>
    </row>
    <row r="28" spans="1:24" ht="26.25" x14ac:dyDescent="0.3">
      <c r="A28" s="13" t="s">
        <v>0</v>
      </c>
      <c r="B28" s="13" t="s">
        <v>235</v>
      </c>
      <c r="C28" s="144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4"/>
      <c r="O28" s="183" t="s">
        <v>66</v>
      </c>
      <c r="P28" s="2839" t="s">
        <v>2</v>
      </c>
      <c r="Q28" s="2839"/>
    </row>
    <row r="29" spans="1:24" ht="21" x14ac:dyDescent="0.3">
      <c r="A29" s="13" t="s">
        <v>3</v>
      </c>
      <c r="B29" s="13" t="s">
        <v>4</v>
      </c>
      <c r="C29" s="144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4"/>
      <c r="O29" s="184"/>
      <c r="P29" s="145"/>
      <c r="Q29" s="145"/>
    </row>
    <row r="30" spans="1:24" ht="18.75" x14ac:dyDescent="0.3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4"/>
      <c r="O30" s="14"/>
      <c r="P30" s="145"/>
      <c r="Q30" s="145"/>
    </row>
    <row r="31" spans="1:24" ht="18.75" x14ac:dyDescent="0.3">
      <c r="A31" s="13" t="s">
        <v>5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4"/>
      <c r="O31" s="14"/>
      <c r="P31" s="145"/>
      <c r="Q31" s="145"/>
    </row>
    <row r="32" spans="1:24" ht="18.75" x14ac:dyDescent="0.3">
      <c r="A32" s="13" t="s">
        <v>6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4"/>
      <c r="O32" s="14"/>
      <c r="P32" s="145"/>
      <c r="Q32" s="145"/>
    </row>
    <row r="33" spans="1:33" ht="18.75" x14ac:dyDescent="0.3">
      <c r="A33" s="13" t="s">
        <v>7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4"/>
      <c r="O33" s="14"/>
      <c r="P33" s="145"/>
      <c r="Q33" s="145"/>
    </row>
    <row r="34" spans="1:33" ht="24" thickBot="1" x14ac:dyDescent="0.35">
      <c r="A34" s="13" t="s">
        <v>8</v>
      </c>
      <c r="B34" s="13"/>
      <c r="C34" s="13"/>
      <c r="D34" s="13"/>
      <c r="E34" s="13"/>
      <c r="F34" s="13"/>
      <c r="G34" s="147"/>
      <c r="H34" s="147"/>
      <c r="I34" s="13"/>
      <c r="J34" s="13"/>
      <c r="K34" s="13"/>
      <c r="L34" s="13"/>
      <c r="M34" s="13"/>
      <c r="N34" s="148"/>
      <c r="O34" s="148"/>
      <c r="P34" s="2800" t="s">
        <v>86</v>
      </c>
      <c r="Q34" s="2800"/>
      <c r="W34" s="2856" t="s">
        <v>107</v>
      </c>
      <c r="X34" s="2856"/>
      <c r="Y34" s="2856"/>
      <c r="Z34" s="2856"/>
      <c r="AA34" s="2856"/>
      <c r="AB34" s="2856"/>
      <c r="AC34" s="2856"/>
      <c r="AD34" s="2856"/>
      <c r="AE34" s="2856"/>
      <c r="AF34" s="2856"/>
    </row>
    <row r="35" spans="1:33" ht="16.5" thickBot="1" x14ac:dyDescent="0.3">
      <c r="A35" s="2841" t="s">
        <v>10</v>
      </c>
      <c r="B35" s="2844" t="s">
        <v>11</v>
      </c>
      <c r="C35" s="428" t="s">
        <v>10</v>
      </c>
      <c r="D35" s="2844" t="s">
        <v>13</v>
      </c>
      <c r="E35" s="2844" t="s">
        <v>14</v>
      </c>
      <c r="F35" s="2847" t="s">
        <v>15</v>
      </c>
      <c r="G35" s="2848"/>
      <c r="H35" s="2848"/>
      <c r="I35" s="2848"/>
      <c r="J35" s="2848"/>
      <c r="K35" s="2848"/>
      <c r="L35" s="2848"/>
      <c r="M35" s="2849"/>
      <c r="N35" s="2850" t="s">
        <v>16</v>
      </c>
      <c r="O35" s="2850" t="s">
        <v>17</v>
      </c>
      <c r="P35" s="2850" t="s">
        <v>18</v>
      </c>
      <c r="Q35" s="151" t="s">
        <v>19</v>
      </c>
      <c r="W35" s="2856" t="s">
        <v>108</v>
      </c>
      <c r="X35" s="2856" t="s">
        <v>109</v>
      </c>
      <c r="Y35" s="2856" t="s">
        <v>108</v>
      </c>
      <c r="Z35" s="2856" t="s">
        <v>110</v>
      </c>
      <c r="AA35" s="2940" t="s">
        <v>108</v>
      </c>
      <c r="AB35" s="2853" t="s">
        <v>111</v>
      </c>
      <c r="AC35" s="2856" t="s">
        <v>108</v>
      </c>
      <c r="AD35" s="2853" t="s">
        <v>112</v>
      </c>
      <c r="AE35" s="2854" t="s">
        <v>113</v>
      </c>
      <c r="AF35" s="2855" t="s">
        <v>114</v>
      </c>
    </row>
    <row r="36" spans="1:33" ht="16.5" thickBot="1" x14ac:dyDescent="0.3">
      <c r="A36" s="2842"/>
      <c r="B36" s="2845"/>
      <c r="C36" s="429" t="s">
        <v>208</v>
      </c>
      <c r="D36" s="2845"/>
      <c r="E36" s="2845"/>
      <c r="F36" s="2858" t="s">
        <v>20</v>
      </c>
      <c r="G36" s="2858"/>
      <c r="H36" s="2858" t="s">
        <v>21</v>
      </c>
      <c r="I36" s="2858"/>
      <c r="J36" s="2858" t="s">
        <v>22</v>
      </c>
      <c r="K36" s="2858"/>
      <c r="L36" s="2858" t="s">
        <v>23</v>
      </c>
      <c r="M36" s="2858"/>
      <c r="N36" s="2851"/>
      <c r="O36" s="2851"/>
      <c r="P36" s="2851"/>
      <c r="Q36" s="2859" t="s">
        <v>24</v>
      </c>
      <c r="W36" s="2856"/>
      <c r="X36" s="2856"/>
      <c r="Y36" s="2856"/>
      <c r="Z36" s="2856"/>
      <c r="AA36" s="2940"/>
      <c r="AB36" s="2853"/>
      <c r="AC36" s="2856"/>
      <c r="AD36" s="2853"/>
      <c r="AE36" s="2854"/>
      <c r="AF36" s="2855"/>
    </row>
    <row r="37" spans="1:33" ht="16.5" thickBot="1" x14ac:dyDescent="0.3">
      <c r="A37" s="2843"/>
      <c r="B37" s="2846"/>
      <c r="C37" s="430" t="s">
        <v>209</v>
      </c>
      <c r="D37" s="2846"/>
      <c r="E37" s="2846"/>
      <c r="F37" s="1152" t="s">
        <v>25</v>
      </c>
      <c r="G37" s="1152" t="s">
        <v>26</v>
      </c>
      <c r="H37" s="1152" t="s">
        <v>25</v>
      </c>
      <c r="I37" s="1152" t="s">
        <v>26</v>
      </c>
      <c r="J37" s="1152" t="s">
        <v>25</v>
      </c>
      <c r="K37" s="1152" t="s">
        <v>26</v>
      </c>
      <c r="L37" s="1152" t="s">
        <v>25</v>
      </c>
      <c r="M37" s="1152" t="s">
        <v>26</v>
      </c>
      <c r="N37" s="2852"/>
      <c r="O37" s="2852"/>
      <c r="P37" s="2852"/>
      <c r="Q37" s="2953"/>
    </row>
    <row r="38" spans="1:33" ht="23.25" x14ac:dyDescent="0.35">
      <c r="A38" s="168">
        <v>1</v>
      </c>
      <c r="B38" s="154">
        <v>43627</v>
      </c>
      <c r="C38" s="173">
        <v>747</v>
      </c>
      <c r="D38" s="239" t="s">
        <v>261</v>
      </c>
      <c r="E38" s="157" t="s">
        <v>43</v>
      </c>
      <c r="F38" s="170">
        <v>7</v>
      </c>
      <c r="G38" s="159">
        <f t="shared" ref="G38:G54" si="3">F38*S38</f>
        <v>9322726</v>
      </c>
      <c r="H38" s="160"/>
      <c r="I38" s="161">
        <f t="shared" ref="I38:I54" si="4">H38*T38</f>
        <v>0</v>
      </c>
      <c r="J38" s="162">
        <v>3</v>
      </c>
      <c r="K38" s="161">
        <f t="shared" ref="K38:K54" si="5">J38*U38</f>
        <v>6695454</v>
      </c>
      <c r="L38" s="163">
        <v>1</v>
      </c>
      <c r="M38" s="161">
        <f t="shared" ref="M38:M54" si="6">L38*V38</f>
        <v>431818</v>
      </c>
      <c r="N38" s="1151">
        <f>F38+H38+J38+L38</f>
        <v>11</v>
      </c>
      <c r="O38" s="165">
        <f t="shared" ref="O38:O54" si="7">+M38+K38+I38+G38</f>
        <v>16449998</v>
      </c>
      <c r="P38" s="165">
        <f>+N38*40000</f>
        <v>440000</v>
      </c>
      <c r="Q38" s="165"/>
      <c r="S38" s="10">
        <f t="shared" ref="S38:S54" si="8">1331818</f>
        <v>1331818</v>
      </c>
      <c r="T38" s="10">
        <f t="shared" ref="T38:T54" si="9">1931818</f>
        <v>1931818</v>
      </c>
      <c r="U38" s="10">
        <f t="shared" ref="U38:U54" si="10">2231818</f>
        <v>2231818</v>
      </c>
      <c r="V38" s="10">
        <f t="shared" ref="V38:V54" si="11">431818</f>
        <v>431818</v>
      </c>
      <c r="W38" s="112">
        <v>43656</v>
      </c>
      <c r="X38" s="111">
        <v>16449998</v>
      </c>
      <c r="Y38" s="112"/>
      <c r="Z38" s="111"/>
      <c r="AA38" s="1114"/>
      <c r="AB38" s="113"/>
      <c r="AC38" s="113"/>
      <c r="AD38" s="114"/>
      <c r="AE38" s="115">
        <f>X38+Z38+AB38+AD38</f>
        <v>16449998</v>
      </c>
      <c r="AF38" s="116">
        <f t="shared" ref="AF38:AF55" si="12">O38-AE38</f>
        <v>0</v>
      </c>
    </row>
    <row r="39" spans="1:33" ht="23.25" x14ac:dyDescent="0.35">
      <c r="A39" s="168">
        <f t="shared" ref="A39:A53" si="13">+A38+1</f>
        <v>2</v>
      </c>
      <c r="B39" s="154">
        <v>43627</v>
      </c>
      <c r="C39" s="173">
        <v>748</v>
      </c>
      <c r="D39" s="239" t="s">
        <v>69</v>
      </c>
      <c r="E39" s="157" t="s">
        <v>57</v>
      </c>
      <c r="F39" s="170">
        <v>7</v>
      </c>
      <c r="G39" s="159">
        <f t="shared" si="3"/>
        <v>9322726</v>
      </c>
      <c r="H39" s="160"/>
      <c r="I39" s="161">
        <f t="shared" si="4"/>
        <v>0</v>
      </c>
      <c r="J39" s="162">
        <v>3</v>
      </c>
      <c r="K39" s="161">
        <f t="shared" si="5"/>
        <v>6695454</v>
      </c>
      <c r="L39" s="163">
        <v>1</v>
      </c>
      <c r="M39" s="161">
        <f t="shared" si="6"/>
        <v>431818</v>
      </c>
      <c r="N39" s="1151">
        <f t="shared" ref="N39:N53" si="14">F39+H39+J39+L39</f>
        <v>11</v>
      </c>
      <c r="O39" s="165">
        <f t="shared" si="7"/>
        <v>16449998</v>
      </c>
      <c r="P39" s="165">
        <f t="shared" ref="P39:P54" si="15">+N39*40000</f>
        <v>440000</v>
      </c>
      <c r="Q39" s="165"/>
      <c r="S39" s="10">
        <f t="shared" si="8"/>
        <v>1331818</v>
      </c>
      <c r="T39" s="10">
        <f t="shared" si="9"/>
        <v>1931818</v>
      </c>
      <c r="U39" s="10">
        <f t="shared" si="10"/>
        <v>2231818</v>
      </c>
      <c r="V39" s="10">
        <f t="shared" si="11"/>
        <v>431818</v>
      </c>
      <c r="W39" s="112">
        <v>43628</v>
      </c>
      <c r="X39" s="111">
        <v>10450000</v>
      </c>
      <c r="Y39" s="112">
        <v>43635</v>
      </c>
      <c r="Z39" s="111">
        <v>6000000</v>
      </c>
      <c r="AA39" s="1114"/>
      <c r="AB39" s="113"/>
      <c r="AC39" s="113"/>
      <c r="AD39" s="114"/>
      <c r="AE39" s="115">
        <f t="shared" ref="AE39:AE54" si="16">X39+Z39+AB39+AD39</f>
        <v>16450000</v>
      </c>
      <c r="AF39" s="116">
        <f t="shared" si="12"/>
        <v>-2</v>
      </c>
    </row>
    <row r="40" spans="1:33" ht="23.25" x14ac:dyDescent="0.35">
      <c r="A40" s="168">
        <f t="shared" si="13"/>
        <v>3</v>
      </c>
      <c r="B40" s="154">
        <v>43628</v>
      </c>
      <c r="C40" s="173">
        <v>749</v>
      </c>
      <c r="D40" s="239" t="s">
        <v>39</v>
      </c>
      <c r="E40" s="157" t="s">
        <v>31</v>
      </c>
      <c r="F40" s="170">
        <v>7</v>
      </c>
      <c r="G40" s="159">
        <f t="shared" si="3"/>
        <v>9322726</v>
      </c>
      <c r="H40" s="160"/>
      <c r="I40" s="161">
        <f t="shared" si="4"/>
        <v>0</v>
      </c>
      <c r="J40" s="162">
        <v>3</v>
      </c>
      <c r="K40" s="161">
        <f t="shared" si="5"/>
        <v>6695454</v>
      </c>
      <c r="L40" s="163"/>
      <c r="M40" s="161">
        <f t="shared" si="6"/>
        <v>0</v>
      </c>
      <c r="N40" s="1151">
        <f t="shared" si="14"/>
        <v>10</v>
      </c>
      <c r="O40" s="165">
        <f t="shared" si="7"/>
        <v>16018180</v>
      </c>
      <c r="P40" s="165">
        <f t="shared" si="15"/>
        <v>400000</v>
      </c>
      <c r="Q40" s="165"/>
      <c r="S40" s="10">
        <f t="shared" si="8"/>
        <v>1331818</v>
      </c>
      <c r="T40" s="10">
        <f t="shared" si="9"/>
        <v>1931818</v>
      </c>
      <c r="U40" s="10">
        <f t="shared" si="10"/>
        <v>2231818</v>
      </c>
      <c r="V40" s="10">
        <f t="shared" si="11"/>
        <v>431818</v>
      </c>
      <c r="W40" s="112">
        <v>43629</v>
      </c>
      <c r="X40" s="111">
        <v>16018180</v>
      </c>
      <c r="Y40" s="112"/>
      <c r="Z40" s="111"/>
      <c r="AA40" s="112"/>
      <c r="AB40" s="113">
        <v>0</v>
      </c>
      <c r="AC40" s="113"/>
      <c r="AD40" s="114"/>
      <c r="AE40" s="115">
        <f t="shared" si="16"/>
        <v>16018180</v>
      </c>
      <c r="AF40" s="116">
        <f t="shared" si="12"/>
        <v>0</v>
      </c>
    </row>
    <row r="41" spans="1:33" ht="23.25" x14ac:dyDescent="0.35">
      <c r="A41" s="172">
        <f t="shared" si="13"/>
        <v>4</v>
      </c>
      <c r="B41" s="154">
        <v>43628</v>
      </c>
      <c r="C41" s="173">
        <v>750</v>
      </c>
      <c r="D41" s="156" t="s">
        <v>34</v>
      </c>
      <c r="E41" s="1149" t="s">
        <v>31</v>
      </c>
      <c r="F41" s="170">
        <v>3</v>
      </c>
      <c r="G41" s="159">
        <f t="shared" si="3"/>
        <v>3995454</v>
      </c>
      <c r="H41" s="160"/>
      <c r="I41" s="161">
        <f t="shared" si="4"/>
        <v>0</v>
      </c>
      <c r="J41" s="162">
        <v>2</v>
      </c>
      <c r="K41" s="161">
        <f t="shared" si="5"/>
        <v>4463636</v>
      </c>
      <c r="L41" s="163"/>
      <c r="M41" s="161">
        <f t="shared" si="6"/>
        <v>0</v>
      </c>
      <c r="N41" s="171">
        <f t="shared" si="14"/>
        <v>5</v>
      </c>
      <c r="O41" s="165">
        <f t="shared" si="7"/>
        <v>8459090</v>
      </c>
      <c r="P41" s="165">
        <f t="shared" si="15"/>
        <v>200000</v>
      </c>
      <c r="Q41" s="165"/>
      <c r="S41" s="10">
        <f t="shared" si="8"/>
        <v>1331818</v>
      </c>
      <c r="T41" s="10">
        <f t="shared" si="9"/>
        <v>1931818</v>
      </c>
      <c r="U41" s="10">
        <f t="shared" si="10"/>
        <v>2231818</v>
      </c>
      <c r="V41" s="10">
        <f t="shared" si="11"/>
        <v>431818</v>
      </c>
      <c r="W41" s="112">
        <v>43635</v>
      </c>
      <c r="X41" s="111">
        <v>8459090</v>
      </c>
      <c r="Y41" s="112"/>
      <c r="Z41" s="111"/>
      <c r="AA41" s="1114"/>
      <c r="AB41" s="113"/>
      <c r="AC41" s="113"/>
      <c r="AD41" s="114"/>
      <c r="AE41" s="115">
        <f t="shared" si="16"/>
        <v>8459090</v>
      </c>
      <c r="AF41" s="116">
        <f t="shared" si="12"/>
        <v>0</v>
      </c>
    </row>
    <row r="42" spans="1:33" ht="23.25" x14ac:dyDescent="0.35">
      <c r="A42" s="172">
        <f t="shared" si="13"/>
        <v>5</v>
      </c>
      <c r="B42" s="154">
        <v>43628</v>
      </c>
      <c r="C42" s="173">
        <v>751</v>
      </c>
      <c r="D42" s="156" t="s">
        <v>172</v>
      </c>
      <c r="E42" s="1149" t="s">
        <v>31</v>
      </c>
      <c r="F42" s="170">
        <v>5</v>
      </c>
      <c r="G42" s="159">
        <f t="shared" si="3"/>
        <v>6659090</v>
      </c>
      <c r="H42" s="160"/>
      <c r="I42" s="161">
        <f t="shared" si="4"/>
        <v>0</v>
      </c>
      <c r="J42" s="162"/>
      <c r="K42" s="161">
        <f t="shared" si="5"/>
        <v>0</v>
      </c>
      <c r="L42" s="163"/>
      <c r="M42" s="161">
        <f t="shared" si="6"/>
        <v>0</v>
      </c>
      <c r="N42" s="171">
        <f t="shared" si="14"/>
        <v>5</v>
      </c>
      <c r="O42" s="165">
        <f t="shared" si="7"/>
        <v>6659090</v>
      </c>
      <c r="P42" s="165">
        <f t="shared" si="15"/>
        <v>200000</v>
      </c>
      <c r="Q42" s="165"/>
      <c r="S42" s="10">
        <f t="shared" si="8"/>
        <v>1331818</v>
      </c>
      <c r="T42" s="10">
        <f t="shared" si="9"/>
        <v>1931818</v>
      </c>
      <c r="U42" s="10">
        <f t="shared" si="10"/>
        <v>2231818</v>
      </c>
      <c r="V42" s="10">
        <f t="shared" si="11"/>
        <v>431818</v>
      </c>
      <c r="W42" s="112">
        <v>43651</v>
      </c>
      <c r="X42" s="111">
        <v>6659090</v>
      </c>
      <c r="Y42" s="112"/>
      <c r="Z42" s="111"/>
      <c r="AA42" s="1114"/>
      <c r="AB42" s="113"/>
      <c r="AC42" s="113"/>
      <c r="AD42" s="114"/>
      <c r="AE42" s="115">
        <f t="shared" si="16"/>
        <v>6659090</v>
      </c>
      <c r="AF42" s="116">
        <f t="shared" si="12"/>
        <v>0</v>
      </c>
    </row>
    <row r="43" spans="1:33" ht="23.25" x14ac:dyDescent="0.35">
      <c r="A43" s="172">
        <f t="shared" si="13"/>
        <v>6</v>
      </c>
      <c r="B43" s="154">
        <v>43628</v>
      </c>
      <c r="C43" s="173">
        <v>752</v>
      </c>
      <c r="D43" s="156" t="s">
        <v>41</v>
      </c>
      <c r="E43" s="1149" t="s">
        <v>31</v>
      </c>
      <c r="F43" s="170">
        <v>7</v>
      </c>
      <c r="G43" s="159">
        <f t="shared" si="3"/>
        <v>9322726</v>
      </c>
      <c r="H43" s="160"/>
      <c r="I43" s="161">
        <f t="shared" si="4"/>
        <v>0</v>
      </c>
      <c r="J43" s="162">
        <v>3</v>
      </c>
      <c r="K43" s="161">
        <f t="shared" si="5"/>
        <v>6695454</v>
      </c>
      <c r="L43" s="163"/>
      <c r="M43" s="161">
        <f t="shared" si="6"/>
        <v>0</v>
      </c>
      <c r="N43" s="171">
        <f t="shared" si="14"/>
        <v>10</v>
      </c>
      <c r="O43" s="165">
        <f t="shared" si="7"/>
        <v>16018180</v>
      </c>
      <c r="P43" s="165">
        <f t="shared" si="15"/>
        <v>400000</v>
      </c>
      <c r="Q43" s="165"/>
      <c r="S43" s="10">
        <f t="shared" si="8"/>
        <v>1331818</v>
      </c>
      <c r="T43" s="10">
        <f t="shared" si="9"/>
        <v>1931818</v>
      </c>
      <c r="U43" s="10">
        <f t="shared" si="10"/>
        <v>2231818</v>
      </c>
      <c r="V43" s="10">
        <f t="shared" si="11"/>
        <v>431818</v>
      </c>
      <c r="W43" s="112">
        <v>43644</v>
      </c>
      <c r="X43" s="111">
        <v>16018180</v>
      </c>
      <c r="Y43" s="112"/>
      <c r="Z43" s="111"/>
      <c r="AA43" s="1114"/>
      <c r="AB43" s="113"/>
      <c r="AC43" s="113"/>
      <c r="AD43" s="114"/>
      <c r="AE43" s="115">
        <f t="shared" si="16"/>
        <v>16018180</v>
      </c>
      <c r="AF43" s="116">
        <f t="shared" si="12"/>
        <v>0</v>
      </c>
    </row>
    <row r="44" spans="1:33" ht="23.25" x14ac:dyDescent="0.35">
      <c r="A44" s="172">
        <f t="shared" si="13"/>
        <v>7</v>
      </c>
      <c r="B44" s="154">
        <v>43628</v>
      </c>
      <c r="C44" s="173">
        <v>753</v>
      </c>
      <c r="D44" s="156" t="s">
        <v>49</v>
      </c>
      <c r="E44" s="1149" t="s">
        <v>43</v>
      </c>
      <c r="F44" s="170">
        <v>3</v>
      </c>
      <c r="G44" s="159">
        <f t="shared" si="3"/>
        <v>3995454</v>
      </c>
      <c r="H44" s="160"/>
      <c r="I44" s="161">
        <f t="shared" si="4"/>
        <v>0</v>
      </c>
      <c r="J44" s="162">
        <v>2</v>
      </c>
      <c r="K44" s="161">
        <f t="shared" si="5"/>
        <v>4463636</v>
      </c>
      <c r="L44" s="163"/>
      <c r="M44" s="161">
        <f t="shared" si="6"/>
        <v>0</v>
      </c>
      <c r="N44" s="171">
        <f t="shared" si="14"/>
        <v>5</v>
      </c>
      <c r="O44" s="165">
        <f t="shared" si="7"/>
        <v>8459090</v>
      </c>
      <c r="P44" s="165">
        <f t="shared" si="15"/>
        <v>200000</v>
      </c>
      <c r="Q44" s="165"/>
      <c r="S44" s="10">
        <f t="shared" si="8"/>
        <v>1331818</v>
      </c>
      <c r="T44" s="10">
        <f t="shared" si="9"/>
        <v>1931818</v>
      </c>
      <c r="U44" s="10">
        <f t="shared" si="10"/>
        <v>2231818</v>
      </c>
      <c r="V44" s="10">
        <f t="shared" si="11"/>
        <v>431818</v>
      </c>
      <c r="W44" s="112">
        <v>43633</v>
      </c>
      <c r="X44" s="111">
        <v>8459090</v>
      </c>
      <c r="Y44" s="112"/>
      <c r="Z44" s="111"/>
      <c r="AA44" s="1114"/>
      <c r="AB44" s="113"/>
      <c r="AC44" s="113"/>
      <c r="AD44" s="114"/>
      <c r="AE44" s="115">
        <f t="shared" si="16"/>
        <v>8459090</v>
      </c>
      <c r="AF44" s="116">
        <f t="shared" si="12"/>
        <v>0</v>
      </c>
    </row>
    <row r="45" spans="1:33" ht="23.25" x14ac:dyDescent="0.35">
      <c r="A45" s="172">
        <f t="shared" si="13"/>
        <v>8</v>
      </c>
      <c r="B45" s="154">
        <v>43628</v>
      </c>
      <c r="C45" s="173">
        <v>754</v>
      </c>
      <c r="D45" s="156" t="s">
        <v>46</v>
      </c>
      <c r="E45" s="1149" t="s">
        <v>43</v>
      </c>
      <c r="F45" s="170">
        <v>3</v>
      </c>
      <c r="G45" s="159">
        <f t="shared" si="3"/>
        <v>3995454</v>
      </c>
      <c r="H45" s="160"/>
      <c r="I45" s="161">
        <f t="shared" si="4"/>
        <v>0</v>
      </c>
      <c r="J45" s="162">
        <v>2</v>
      </c>
      <c r="K45" s="161">
        <f t="shared" si="5"/>
        <v>4463636</v>
      </c>
      <c r="L45" s="163"/>
      <c r="M45" s="161">
        <f t="shared" si="6"/>
        <v>0</v>
      </c>
      <c r="N45" s="171">
        <f t="shared" si="14"/>
        <v>5</v>
      </c>
      <c r="O45" s="165">
        <f t="shared" si="7"/>
        <v>8459090</v>
      </c>
      <c r="P45" s="165">
        <f t="shared" si="15"/>
        <v>200000</v>
      </c>
      <c r="Q45" s="165"/>
      <c r="S45" s="10">
        <f t="shared" si="8"/>
        <v>1331818</v>
      </c>
      <c r="T45" s="10">
        <f t="shared" si="9"/>
        <v>1931818</v>
      </c>
      <c r="U45" s="10">
        <f t="shared" si="10"/>
        <v>2231818</v>
      </c>
      <c r="V45" s="10">
        <f t="shared" si="11"/>
        <v>431818</v>
      </c>
      <c r="W45" s="112">
        <v>43644</v>
      </c>
      <c r="X45" s="111">
        <v>4000000</v>
      </c>
      <c r="Y45" s="112">
        <v>43654</v>
      </c>
      <c r="Z45" s="111">
        <v>4459090</v>
      </c>
      <c r="AA45" s="1114"/>
      <c r="AB45" s="113"/>
      <c r="AC45" s="113"/>
      <c r="AD45" s="114"/>
      <c r="AE45" s="115">
        <f t="shared" si="16"/>
        <v>8459090</v>
      </c>
      <c r="AF45" s="116">
        <f t="shared" si="12"/>
        <v>0</v>
      </c>
    </row>
    <row r="46" spans="1:33" ht="23.25" x14ac:dyDescent="0.35">
      <c r="A46" s="172">
        <f t="shared" si="13"/>
        <v>9</v>
      </c>
      <c r="B46" s="154">
        <v>43628</v>
      </c>
      <c r="C46" s="173">
        <v>755</v>
      </c>
      <c r="D46" s="156" t="s">
        <v>50</v>
      </c>
      <c r="E46" s="1149" t="s">
        <v>43</v>
      </c>
      <c r="F46" s="170">
        <v>6</v>
      </c>
      <c r="G46" s="159">
        <f t="shared" si="3"/>
        <v>7990908</v>
      </c>
      <c r="H46" s="160"/>
      <c r="I46" s="161">
        <f t="shared" si="4"/>
        <v>0</v>
      </c>
      <c r="J46" s="162">
        <v>4</v>
      </c>
      <c r="K46" s="161">
        <f t="shared" si="5"/>
        <v>8927272</v>
      </c>
      <c r="L46" s="163">
        <v>1</v>
      </c>
      <c r="M46" s="161">
        <f t="shared" si="6"/>
        <v>431818</v>
      </c>
      <c r="N46" s="171">
        <f t="shared" si="14"/>
        <v>11</v>
      </c>
      <c r="O46" s="165">
        <f t="shared" si="7"/>
        <v>17349998</v>
      </c>
      <c r="P46" s="165">
        <f t="shared" si="15"/>
        <v>440000</v>
      </c>
      <c r="Q46" s="165"/>
      <c r="S46" s="10">
        <f t="shared" si="8"/>
        <v>1331818</v>
      </c>
      <c r="T46" s="10">
        <f t="shared" si="9"/>
        <v>1931818</v>
      </c>
      <c r="U46" s="10">
        <f t="shared" si="10"/>
        <v>2231818</v>
      </c>
      <c r="V46" s="10">
        <f t="shared" si="11"/>
        <v>431818</v>
      </c>
      <c r="W46" s="112">
        <v>43630</v>
      </c>
      <c r="X46" s="111">
        <v>15000000</v>
      </c>
      <c r="Y46" s="112">
        <v>43654</v>
      </c>
      <c r="Z46" s="111">
        <v>350000</v>
      </c>
      <c r="AA46" s="1114"/>
      <c r="AB46" s="113"/>
      <c r="AC46" s="113"/>
      <c r="AD46" s="114"/>
      <c r="AE46" s="115">
        <f t="shared" si="16"/>
        <v>15350000</v>
      </c>
      <c r="AF46" s="116">
        <f t="shared" si="12"/>
        <v>1999998</v>
      </c>
      <c r="AG46" s="12" t="s">
        <v>185</v>
      </c>
    </row>
    <row r="47" spans="1:33" ht="23.25" x14ac:dyDescent="0.35">
      <c r="A47" s="172">
        <f t="shared" si="13"/>
        <v>10</v>
      </c>
      <c r="B47" s="154">
        <v>43628</v>
      </c>
      <c r="C47" s="173">
        <v>756</v>
      </c>
      <c r="D47" s="156" t="s">
        <v>59</v>
      </c>
      <c r="E47" s="1149" t="s">
        <v>57</v>
      </c>
      <c r="F47" s="170">
        <v>3</v>
      </c>
      <c r="G47" s="159">
        <f t="shared" si="3"/>
        <v>3995454</v>
      </c>
      <c r="H47" s="160"/>
      <c r="I47" s="161">
        <f t="shared" si="4"/>
        <v>0</v>
      </c>
      <c r="J47" s="162"/>
      <c r="K47" s="161">
        <f t="shared" si="5"/>
        <v>0</v>
      </c>
      <c r="L47" s="163"/>
      <c r="M47" s="161">
        <f t="shared" si="6"/>
        <v>0</v>
      </c>
      <c r="N47" s="171">
        <f t="shared" si="14"/>
        <v>3</v>
      </c>
      <c r="O47" s="165">
        <f t="shared" si="7"/>
        <v>3995454</v>
      </c>
      <c r="P47" s="165">
        <f t="shared" si="15"/>
        <v>120000</v>
      </c>
      <c r="Q47" s="165"/>
      <c r="S47" s="10">
        <f t="shared" si="8"/>
        <v>1331818</v>
      </c>
      <c r="T47" s="10">
        <f t="shared" si="9"/>
        <v>1931818</v>
      </c>
      <c r="U47" s="10">
        <f t="shared" si="10"/>
        <v>2231818</v>
      </c>
      <c r="V47" s="10">
        <f t="shared" si="11"/>
        <v>431818</v>
      </c>
      <c r="W47" s="112">
        <v>43629</v>
      </c>
      <c r="X47" s="111">
        <v>3995454</v>
      </c>
      <c r="Y47" s="112"/>
      <c r="Z47" s="111"/>
      <c r="AA47" s="1114"/>
      <c r="AB47" s="113"/>
      <c r="AC47" s="113"/>
      <c r="AD47" s="114"/>
      <c r="AE47" s="115">
        <f t="shared" si="16"/>
        <v>3995454</v>
      </c>
      <c r="AF47" s="116">
        <f t="shared" si="12"/>
        <v>0</v>
      </c>
    </row>
    <row r="48" spans="1:33" ht="23.25" x14ac:dyDescent="0.35">
      <c r="A48" s="172">
        <f t="shared" si="13"/>
        <v>11</v>
      </c>
      <c r="B48" s="154">
        <v>43628</v>
      </c>
      <c r="C48" s="173">
        <v>757</v>
      </c>
      <c r="D48" s="156" t="s">
        <v>58</v>
      </c>
      <c r="E48" s="1149" t="s">
        <v>57</v>
      </c>
      <c r="F48" s="170">
        <v>3</v>
      </c>
      <c r="G48" s="159">
        <f t="shared" si="3"/>
        <v>3995454</v>
      </c>
      <c r="H48" s="160"/>
      <c r="I48" s="161">
        <f t="shared" si="4"/>
        <v>0</v>
      </c>
      <c r="J48" s="162">
        <v>2</v>
      </c>
      <c r="K48" s="161">
        <f t="shared" si="5"/>
        <v>4463636</v>
      </c>
      <c r="L48" s="163"/>
      <c r="M48" s="161">
        <f t="shared" si="6"/>
        <v>0</v>
      </c>
      <c r="N48" s="171">
        <f t="shared" si="14"/>
        <v>5</v>
      </c>
      <c r="O48" s="165">
        <f t="shared" si="7"/>
        <v>8459090</v>
      </c>
      <c r="P48" s="165">
        <f t="shared" si="15"/>
        <v>200000</v>
      </c>
      <c r="Q48" s="165"/>
      <c r="S48" s="10">
        <f t="shared" si="8"/>
        <v>1331818</v>
      </c>
      <c r="T48" s="10">
        <f t="shared" si="9"/>
        <v>1931818</v>
      </c>
      <c r="U48" s="10">
        <f t="shared" si="10"/>
        <v>2231818</v>
      </c>
      <c r="V48" s="10">
        <f t="shared" si="11"/>
        <v>431818</v>
      </c>
      <c r="W48" s="112">
        <v>43629</v>
      </c>
      <c r="X48" s="111">
        <v>8459090</v>
      </c>
      <c r="Y48" s="112"/>
      <c r="Z48" s="111"/>
      <c r="AA48" s="1114"/>
      <c r="AB48" s="113"/>
      <c r="AC48" s="113"/>
      <c r="AD48" s="114"/>
      <c r="AE48" s="115">
        <f t="shared" si="16"/>
        <v>8459090</v>
      </c>
      <c r="AF48" s="116">
        <f t="shared" si="12"/>
        <v>0</v>
      </c>
    </row>
    <row r="49" spans="1:33" ht="23.25" x14ac:dyDescent="0.35">
      <c r="A49" s="172">
        <f t="shared" si="13"/>
        <v>12</v>
      </c>
      <c r="B49" s="154">
        <v>43628</v>
      </c>
      <c r="C49" s="173">
        <v>758</v>
      </c>
      <c r="D49" s="156" t="s">
        <v>174</v>
      </c>
      <c r="E49" s="1149" t="s">
        <v>57</v>
      </c>
      <c r="F49" s="170">
        <v>5</v>
      </c>
      <c r="G49" s="159">
        <f t="shared" si="3"/>
        <v>6659090</v>
      </c>
      <c r="H49" s="160"/>
      <c r="I49" s="161">
        <f t="shared" si="4"/>
        <v>0</v>
      </c>
      <c r="J49" s="162">
        <v>3</v>
      </c>
      <c r="K49" s="161">
        <f t="shared" si="5"/>
        <v>6695454</v>
      </c>
      <c r="L49" s="163"/>
      <c r="M49" s="161">
        <f t="shared" si="6"/>
        <v>0</v>
      </c>
      <c r="N49" s="171">
        <f t="shared" si="14"/>
        <v>8</v>
      </c>
      <c r="O49" s="165">
        <f t="shared" si="7"/>
        <v>13354544</v>
      </c>
      <c r="P49" s="165">
        <f t="shared" si="15"/>
        <v>320000</v>
      </c>
      <c r="Q49" s="165"/>
      <c r="S49" s="10">
        <f t="shared" si="8"/>
        <v>1331818</v>
      </c>
      <c r="T49" s="10">
        <f t="shared" si="9"/>
        <v>1931818</v>
      </c>
      <c r="U49" s="10">
        <f t="shared" si="10"/>
        <v>2231818</v>
      </c>
      <c r="V49" s="10">
        <f t="shared" si="11"/>
        <v>431818</v>
      </c>
      <c r="W49" s="112">
        <v>43629</v>
      </c>
      <c r="X49" s="111">
        <v>10000000</v>
      </c>
      <c r="Y49" s="112">
        <v>43633</v>
      </c>
      <c r="Z49" s="111">
        <v>3354544</v>
      </c>
      <c r="AA49" s="1114"/>
      <c r="AB49" s="113"/>
      <c r="AC49" s="113"/>
      <c r="AD49" s="114"/>
      <c r="AE49" s="115">
        <f t="shared" si="16"/>
        <v>13354544</v>
      </c>
      <c r="AF49" s="116">
        <f t="shared" si="12"/>
        <v>0</v>
      </c>
    </row>
    <row r="50" spans="1:33" ht="23.25" x14ac:dyDescent="0.35">
      <c r="A50" s="172">
        <f t="shared" si="13"/>
        <v>13</v>
      </c>
      <c r="B50" s="154">
        <v>43628</v>
      </c>
      <c r="C50" s="173">
        <v>759</v>
      </c>
      <c r="D50" s="156" t="s">
        <v>39</v>
      </c>
      <c r="E50" s="1149" t="s">
        <v>57</v>
      </c>
      <c r="F50" s="170">
        <v>8</v>
      </c>
      <c r="G50" s="159">
        <f t="shared" si="3"/>
        <v>10654544</v>
      </c>
      <c r="H50" s="160"/>
      <c r="I50" s="161">
        <f t="shared" si="4"/>
        <v>0</v>
      </c>
      <c r="J50" s="162"/>
      <c r="K50" s="161">
        <f t="shared" si="5"/>
        <v>0</v>
      </c>
      <c r="L50" s="163">
        <v>2</v>
      </c>
      <c r="M50" s="161">
        <f t="shared" si="6"/>
        <v>863636</v>
      </c>
      <c r="N50" s="171">
        <f t="shared" si="14"/>
        <v>10</v>
      </c>
      <c r="O50" s="165">
        <f t="shared" si="7"/>
        <v>11518180</v>
      </c>
      <c r="P50" s="165">
        <f t="shared" si="15"/>
        <v>400000</v>
      </c>
      <c r="Q50" s="165"/>
      <c r="S50" s="10">
        <f t="shared" si="8"/>
        <v>1331818</v>
      </c>
      <c r="T50" s="10">
        <f t="shared" si="9"/>
        <v>1931818</v>
      </c>
      <c r="U50" s="10">
        <f t="shared" si="10"/>
        <v>2231818</v>
      </c>
      <c r="V50" s="10">
        <f t="shared" si="11"/>
        <v>431818</v>
      </c>
      <c r="W50" s="112">
        <v>43630</v>
      </c>
      <c r="X50" s="111">
        <v>11518180</v>
      </c>
      <c r="Y50" s="112"/>
      <c r="Z50" s="111"/>
      <c r="AA50" s="1114"/>
      <c r="AB50" s="113"/>
      <c r="AC50" s="113"/>
      <c r="AD50" s="114"/>
      <c r="AE50" s="115">
        <f t="shared" si="16"/>
        <v>11518180</v>
      </c>
      <c r="AF50" s="116">
        <f t="shared" si="12"/>
        <v>0</v>
      </c>
    </row>
    <row r="51" spans="1:33" ht="23.25" x14ac:dyDescent="0.35">
      <c r="A51" s="172">
        <f t="shared" si="13"/>
        <v>14</v>
      </c>
      <c r="B51" s="154">
        <v>43628</v>
      </c>
      <c r="C51" s="173">
        <v>760</v>
      </c>
      <c r="D51" s="156" t="s">
        <v>73</v>
      </c>
      <c r="E51" s="1149" t="s">
        <v>57</v>
      </c>
      <c r="F51" s="170">
        <v>8</v>
      </c>
      <c r="G51" s="159">
        <f t="shared" si="3"/>
        <v>10654544</v>
      </c>
      <c r="H51" s="160"/>
      <c r="I51" s="161">
        <f t="shared" si="4"/>
        <v>0</v>
      </c>
      <c r="J51" s="162"/>
      <c r="K51" s="161">
        <f t="shared" si="5"/>
        <v>0</v>
      </c>
      <c r="L51" s="163"/>
      <c r="M51" s="161">
        <f t="shared" si="6"/>
        <v>0</v>
      </c>
      <c r="N51" s="171">
        <f t="shared" si="14"/>
        <v>8</v>
      </c>
      <c r="O51" s="165">
        <f t="shared" si="7"/>
        <v>10654544</v>
      </c>
      <c r="P51" s="165">
        <f t="shared" si="15"/>
        <v>320000</v>
      </c>
      <c r="Q51" s="165"/>
      <c r="S51" s="10">
        <f t="shared" si="8"/>
        <v>1331818</v>
      </c>
      <c r="T51" s="10">
        <f t="shared" si="9"/>
        <v>1931818</v>
      </c>
      <c r="U51" s="10">
        <f t="shared" si="10"/>
        <v>2231818</v>
      </c>
      <c r="V51" s="10">
        <f t="shared" si="11"/>
        <v>431818</v>
      </c>
      <c r="W51" s="112">
        <v>43629</v>
      </c>
      <c r="X51" s="111">
        <v>10654544</v>
      </c>
      <c r="Y51" s="112"/>
      <c r="Z51" s="111"/>
      <c r="AA51" s="1114"/>
      <c r="AB51" s="113"/>
      <c r="AC51" s="113"/>
      <c r="AD51" s="114"/>
      <c r="AE51" s="115">
        <f t="shared" si="16"/>
        <v>10654544</v>
      </c>
      <c r="AF51" s="116">
        <f t="shared" si="12"/>
        <v>0</v>
      </c>
    </row>
    <row r="52" spans="1:33" ht="23.25" x14ac:dyDescent="0.35">
      <c r="A52" s="172">
        <f t="shared" si="13"/>
        <v>15</v>
      </c>
      <c r="B52" s="154">
        <v>43628</v>
      </c>
      <c r="C52" s="173">
        <v>761</v>
      </c>
      <c r="D52" s="156" t="s">
        <v>101</v>
      </c>
      <c r="E52" s="1149" t="s">
        <v>88</v>
      </c>
      <c r="F52" s="170">
        <v>7</v>
      </c>
      <c r="G52" s="159">
        <f t="shared" si="3"/>
        <v>9322726</v>
      </c>
      <c r="H52" s="170"/>
      <c r="I52" s="161">
        <f t="shared" si="4"/>
        <v>0</v>
      </c>
      <c r="J52" s="170">
        <v>2</v>
      </c>
      <c r="K52" s="161">
        <f t="shared" si="5"/>
        <v>4463636</v>
      </c>
      <c r="L52" s="170">
        <v>1</v>
      </c>
      <c r="M52" s="161">
        <f t="shared" si="6"/>
        <v>431818</v>
      </c>
      <c r="N52" s="171">
        <f t="shared" si="14"/>
        <v>10</v>
      </c>
      <c r="O52" s="165">
        <f t="shared" si="7"/>
        <v>14218180</v>
      </c>
      <c r="P52" s="165">
        <f t="shared" si="15"/>
        <v>400000</v>
      </c>
      <c r="Q52" s="165"/>
      <c r="S52" s="10">
        <f t="shared" si="8"/>
        <v>1331818</v>
      </c>
      <c r="T52" s="10">
        <f t="shared" si="9"/>
        <v>1931818</v>
      </c>
      <c r="U52" s="10">
        <f t="shared" si="10"/>
        <v>2231818</v>
      </c>
      <c r="V52" s="10">
        <f t="shared" si="11"/>
        <v>431818</v>
      </c>
      <c r="W52" s="112">
        <v>43643</v>
      </c>
      <c r="X52" s="111">
        <v>14218180</v>
      </c>
      <c r="Y52" s="110"/>
      <c r="Z52" s="111"/>
      <c r="AA52" s="1114"/>
      <c r="AB52" s="113"/>
      <c r="AC52" s="113"/>
      <c r="AD52" s="114"/>
      <c r="AE52" s="115">
        <f t="shared" si="16"/>
        <v>14218180</v>
      </c>
      <c r="AF52" s="116">
        <f t="shared" si="12"/>
        <v>0</v>
      </c>
    </row>
    <row r="53" spans="1:33" ht="23.25" x14ac:dyDescent="0.35">
      <c r="A53" s="172">
        <f t="shared" si="13"/>
        <v>16</v>
      </c>
      <c r="B53" s="154">
        <v>43628</v>
      </c>
      <c r="C53" s="173">
        <v>762</v>
      </c>
      <c r="D53" s="156" t="s">
        <v>106</v>
      </c>
      <c r="E53" s="1149" t="s">
        <v>88</v>
      </c>
      <c r="F53" s="170">
        <v>5</v>
      </c>
      <c r="G53" s="159">
        <f t="shared" si="3"/>
        <v>6659090</v>
      </c>
      <c r="H53" s="170"/>
      <c r="I53" s="161">
        <f t="shared" si="4"/>
        <v>0</v>
      </c>
      <c r="J53" s="170">
        <v>5</v>
      </c>
      <c r="K53" s="161">
        <f t="shared" si="5"/>
        <v>11159090</v>
      </c>
      <c r="L53" s="170"/>
      <c r="M53" s="161">
        <f t="shared" si="6"/>
        <v>0</v>
      </c>
      <c r="N53" s="171">
        <f t="shared" si="14"/>
        <v>10</v>
      </c>
      <c r="O53" s="165">
        <f t="shared" si="7"/>
        <v>17818180</v>
      </c>
      <c r="P53" s="165">
        <f t="shared" si="15"/>
        <v>400000</v>
      </c>
      <c r="Q53" s="165"/>
      <c r="S53" s="10">
        <f t="shared" si="8"/>
        <v>1331818</v>
      </c>
      <c r="T53" s="10">
        <f t="shared" si="9"/>
        <v>1931818</v>
      </c>
      <c r="U53" s="10">
        <f t="shared" si="10"/>
        <v>2231818</v>
      </c>
      <c r="V53" s="10">
        <f t="shared" si="11"/>
        <v>431818</v>
      </c>
      <c r="W53" s="112">
        <v>43658</v>
      </c>
      <c r="X53" s="111">
        <v>4000000</v>
      </c>
      <c r="Y53" s="112">
        <v>43668</v>
      </c>
      <c r="Z53" s="111">
        <v>5000000</v>
      </c>
      <c r="AA53" s="1114">
        <v>43693</v>
      </c>
      <c r="AB53" s="113">
        <v>5000000</v>
      </c>
      <c r="AC53" s="112">
        <v>43694</v>
      </c>
      <c r="AD53" s="114">
        <v>3818180</v>
      </c>
      <c r="AE53" s="115">
        <f t="shared" si="16"/>
        <v>17818180</v>
      </c>
      <c r="AF53" s="116">
        <f t="shared" si="12"/>
        <v>0</v>
      </c>
      <c r="AG53" s="12" t="s">
        <v>185</v>
      </c>
    </row>
    <row r="54" spans="1:33" ht="23.25" x14ac:dyDescent="0.35">
      <c r="A54" s="172"/>
      <c r="B54" s="188"/>
      <c r="C54" s="173"/>
      <c r="D54" s="156"/>
      <c r="E54" s="1149"/>
      <c r="F54" s="170"/>
      <c r="G54" s="159">
        <f t="shared" si="3"/>
        <v>0</v>
      </c>
      <c r="H54" s="170"/>
      <c r="I54" s="161">
        <f t="shared" si="4"/>
        <v>0</v>
      </c>
      <c r="J54" s="170"/>
      <c r="K54" s="161">
        <f t="shared" si="5"/>
        <v>0</v>
      </c>
      <c r="L54" s="170"/>
      <c r="M54" s="161">
        <f t="shared" si="6"/>
        <v>0</v>
      </c>
      <c r="N54" s="171"/>
      <c r="O54" s="165">
        <f t="shared" si="7"/>
        <v>0</v>
      </c>
      <c r="P54" s="165">
        <f t="shared" si="15"/>
        <v>0</v>
      </c>
      <c r="Q54" s="165"/>
      <c r="S54" s="10">
        <f t="shared" si="8"/>
        <v>1331818</v>
      </c>
      <c r="T54" s="10">
        <f t="shared" si="9"/>
        <v>1931818</v>
      </c>
      <c r="U54" s="10">
        <f t="shared" si="10"/>
        <v>2231818</v>
      </c>
      <c r="V54" s="10">
        <f t="shared" si="11"/>
        <v>431818</v>
      </c>
      <c r="W54" s="112"/>
      <c r="X54" s="111"/>
      <c r="Y54" s="110"/>
      <c r="Z54" s="111"/>
      <c r="AA54" s="1114"/>
      <c r="AB54" s="113"/>
      <c r="AC54" s="113"/>
      <c r="AD54" s="114"/>
      <c r="AE54" s="115">
        <f t="shared" si="16"/>
        <v>0</v>
      </c>
      <c r="AF54" s="116">
        <f t="shared" si="12"/>
        <v>0</v>
      </c>
    </row>
    <row r="55" spans="1:33" ht="24" thickBot="1" x14ac:dyDescent="0.4">
      <c r="A55" s="2951" t="s">
        <v>60</v>
      </c>
      <c r="B55" s="2952"/>
      <c r="C55" s="2952"/>
      <c r="D55" s="2952"/>
      <c r="E55" s="2952"/>
      <c r="F55" s="783">
        <f>SUM(F38:F48)</f>
        <v>54</v>
      </c>
      <c r="G55" s="783">
        <f t="shared" ref="G55:P55" si="17">SUM(G38:G41)</f>
        <v>31963632</v>
      </c>
      <c r="H55" s="783">
        <f t="shared" si="17"/>
        <v>0</v>
      </c>
      <c r="I55" s="783">
        <f t="shared" si="17"/>
        <v>0</v>
      </c>
      <c r="J55" s="783">
        <f t="shared" si="17"/>
        <v>11</v>
      </c>
      <c r="K55" s="783">
        <f t="shared" si="17"/>
        <v>24549998</v>
      </c>
      <c r="L55" s="783">
        <f t="shared" si="17"/>
        <v>2</v>
      </c>
      <c r="M55" s="783">
        <f t="shared" si="17"/>
        <v>863636</v>
      </c>
      <c r="N55" s="783">
        <f t="shared" si="17"/>
        <v>37</v>
      </c>
      <c r="O55" s="783">
        <f>SUM(O38:O54)</f>
        <v>194340886</v>
      </c>
      <c r="P55" s="783">
        <f t="shared" si="17"/>
        <v>1480000</v>
      </c>
      <c r="Q55" s="784"/>
      <c r="W55" s="112"/>
      <c r="X55" s="111"/>
      <c r="Y55" s="110"/>
      <c r="Z55" s="111"/>
      <c r="AA55" s="1114"/>
      <c r="AB55" s="113"/>
      <c r="AC55" s="113"/>
      <c r="AD55" s="114"/>
      <c r="AE55" s="115">
        <f>SUM(AE38:AE54)</f>
        <v>192340890</v>
      </c>
      <c r="AF55" s="116">
        <f t="shared" si="12"/>
        <v>1999996</v>
      </c>
    </row>
    <row r="56" spans="1:33" x14ac:dyDescent="0.2">
      <c r="A56" s="12" t="s">
        <v>61</v>
      </c>
      <c r="F56" s="20"/>
      <c r="P56" s="177"/>
      <c r="W56" s="12"/>
      <c r="X56" s="12"/>
    </row>
    <row r="57" spans="1:33" ht="15.75" x14ac:dyDescent="0.25">
      <c r="C57" s="253"/>
      <c r="D57" s="279"/>
      <c r="F57" s="178"/>
      <c r="G57" s="179"/>
      <c r="H57" s="178"/>
      <c r="I57" s="180"/>
      <c r="J57" s="178"/>
      <c r="K57" s="179"/>
      <c r="L57" s="178"/>
      <c r="N57" s="20"/>
      <c r="O57" s="2861" t="s">
        <v>62</v>
      </c>
      <c r="P57" s="2861"/>
      <c r="Q57" s="2861"/>
      <c r="W57" s="12"/>
      <c r="X57" s="12"/>
    </row>
    <row r="58" spans="1:33" ht="15.75" x14ac:dyDescent="0.25">
      <c r="F58" s="1153"/>
      <c r="H58" s="1153"/>
      <c r="J58" s="1153"/>
      <c r="L58" s="1153"/>
      <c r="N58" s="1153"/>
      <c r="O58" s="1153"/>
      <c r="P58" s="1153"/>
      <c r="Q58" s="1153"/>
      <c r="W58" s="12"/>
      <c r="X58" s="12"/>
    </row>
    <row r="59" spans="1:33" ht="15.75" x14ac:dyDescent="0.25">
      <c r="F59" s="182"/>
      <c r="H59" s="182"/>
      <c r="J59" s="182"/>
      <c r="L59" s="182"/>
      <c r="N59" s="12"/>
      <c r="O59" s="145"/>
      <c r="P59" s="145"/>
      <c r="Q59" s="145"/>
      <c r="W59" s="12"/>
      <c r="X59" s="12"/>
    </row>
    <row r="60" spans="1:33" ht="15.75" x14ac:dyDescent="0.25">
      <c r="N60" s="12"/>
      <c r="O60" s="145"/>
      <c r="P60" s="145"/>
      <c r="Q60" s="145"/>
    </row>
    <row r="61" spans="1:33" ht="15.75" x14ac:dyDescent="0.25">
      <c r="N61" s="12"/>
      <c r="O61" s="2862" t="s">
        <v>63</v>
      </c>
      <c r="P61" s="2862"/>
      <c r="Q61" s="2862"/>
    </row>
    <row r="62" spans="1:33" ht="15.75" x14ac:dyDescent="0.25">
      <c r="N62" s="12"/>
      <c r="O62" s="2861" t="s">
        <v>64</v>
      </c>
      <c r="P62" s="2861"/>
      <c r="Q62" s="2861"/>
    </row>
    <row r="67" spans="1:33" ht="26.25" x14ac:dyDescent="0.3">
      <c r="A67" s="13" t="s">
        <v>0</v>
      </c>
      <c r="B67" s="13" t="s">
        <v>235</v>
      </c>
      <c r="C67" s="144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4"/>
      <c r="O67" s="183" t="s">
        <v>66</v>
      </c>
      <c r="P67" s="2839" t="s">
        <v>2</v>
      </c>
      <c r="Q67" s="2839"/>
    </row>
    <row r="68" spans="1:33" ht="21" x14ac:dyDescent="0.3">
      <c r="A68" s="13" t="s">
        <v>3</v>
      </c>
      <c r="B68" s="13" t="s">
        <v>4</v>
      </c>
      <c r="C68" s="144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4"/>
      <c r="O68" s="184"/>
      <c r="P68" s="145"/>
      <c r="Q68" s="145"/>
    </row>
    <row r="69" spans="1:33" ht="18.75" x14ac:dyDescent="0.3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4"/>
      <c r="O69" s="14"/>
      <c r="P69" s="145"/>
      <c r="Q69" s="145"/>
    </row>
    <row r="70" spans="1:33" ht="18.75" x14ac:dyDescent="0.3">
      <c r="A70" s="13" t="s">
        <v>5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4"/>
      <c r="O70" s="14"/>
      <c r="P70" s="145"/>
      <c r="Q70" s="145"/>
    </row>
    <row r="71" spans="1:33" ht="18.75" x14ac:dyDescent="0.3">
      <c r="A71" s="13" t="s">
        <v>6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4"/>
      <c r="O71" s="14"/>
      <c r="P71" s="145"/>
      <c r="Q71" s="145"/>
    </row>
    <row r="72" spans="1:33" ht="18.75" x14ac:dyDescent="0.3">
      <c r="A72" s="13" t="s">
        <v>7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4"/>
      <c r="O72" s="14"/>
      <c r="P72" s="145"/>
      <c r="Q72" s="145"/>
    </row>
    <row r="73" spans="1:33" ht="24" thickBot="1" x14ac:dyDescent="0.35">
      <c r="A73" s="13" t="s">
        <v>8</v>
      </c>
      <c r="B73" s="13"/>
      <c r="C73" s="13"/>
      <c r="D73" s="13"/>
      <c r="E73" s="13"/>
      <c r="F73" s="13"/>
      <c r="G73" s="147"/>
      <c r="H73" s="147"/>
      <c r="I73" s="13"/>
      <c r="J73" s="13"/>
      <c r="K73" s="13"/>
      <c r="L73" s="13"/>
      <c r="M73" s="13"/>
      <c r="N73" s="148"/>
      <c r="O73" s="148"/>
      <c r="P73" s="2800" t="s">
        <v>86</v>
      </c>
      <c r="Q73" s="2800"/>
      <c r="W73" s="2856" t="s">
        <v>107</v>
      </c>
      <c r="X73" s="2856"/>
      <c r="Y73" s="2856"/>
      <c r="Z73" s="2856"/>
      <c r="AA73" s="2856"/>
      <c r="AB73" s="2856"/>
      <c r="AC73" s="2856"/>
      <c r="AD73" s="2856"/>
      <c r="AE73" s="2856"/>
      <c r="AF73" s="2856"/>
    </row>
    <row r="74" spans="1:33" ht="16.5" thickBot="1" x14ac:dyDescent="0.3">
      <c r="A74" s="2841" t="s">
        <v>10</v>
      </c>
      <c r="B74" s="2844" t="s">
        <v>11</v>
      </c>
      <c r="C74" s="428" t="s">
        <v>10</v>
      </c>
      <c r="D74" s="2844" t="s">
        <v>13</v>
      </c>
      <c r="E74" s="2844" t="s">
        <v>14</v>
      </c>
      <c r="F74" s="2847" t="s">
        <v>15</v>
      </c>
      <c r="G74" s="2848"/>
      <c r="H74" s="2848"/>
      <c r="I74" s="2848"/>
      <c r="J74" s="2848"/>
      <c r="K74" s="2848"/>
      <c r="L74" s="2848"/>
      <c r="M74" s="2849"/>
      <c r="N74" s="2850" t="s">
        <v>16</v>
      </c>
      <c r="O74" s="2850" t="s">
        <v>17</v>
      </c>
      <c r="P74" s="2850" t="s">
        <v>18</v>
      </c>
      <c r="Q74" s="151" t="s">
        <v>19</v>
      </c>
      <c r="W74" s="2856" t="s">
        <v>108</v>
      </c>
      <c r="X74" s="2856" t="s">
        <v>109</v>
      </c>
      <c r="Y74" s="2856" t="s">
        <v>108</v>
      </c>
      <c r="Z74" s="2856" t="s">
        <v>110</v>
      </c>
      <c r="AA74" s="2940" t="s">
        <v>108</v>
      </c>
      <c r="AB74" s="2853" t="s">
        <v>111</v>
      </c>
      <c r="AC74" s="2856" t="s">
        <v>108</v>
      </c>
      <c r="AD74" s="2853" t="s">
        <v>112</v>
      </c>
      <c r="AE74" s="2854" t="s">
        <v>113</v>
      </c>
      <c r="AF74" s="2855" t="s">
        <v>114</v>
      </c>
    </row>
    <row r="75" spans="1:33" ht="16.5" thickBot="1" x14ac:dyDescent="0.3">
      <c r="A75" s="2842"/>
      <c r="B75" s="2845"/>
      <c r="C75" s="429" t="s">
        <v>208</v>
      </c>
      <c r="D75" s="2845"/>
      <c r="E75" s="2845"/>
      <c r="F75" s="2858" t="s">
        <v>20</v>
      </c>
      <c r="G75" s="2858"/>
      <c r="H75" s="2858" t="s">
        <v>21</v>
      </c>
      <c r="I75" s="2858"/>
      <c r="J75" s="2858" t="s">
        <v>22</v>
      </c>
      <c r="K75" s="2858"/>
      <c r="L75" s="2858" t="s">
        <v>23</v>
      </c>
      <c r="M75" s="2858"/>
      <c r="N75" s="2851"/>
      <c r="O75" s="2851"/>
      <c r="P75" s="2851"/>
      <c r="Q75" s="2859" t="s">
        <v>24</v>
      </c>
      <c r="W75" s="2856"/>
      <c r="X75" s="2856"/>
      <c r="Y75" s="2856"/>
      <c r="Z75" s="2856"/>
      <c r="AA75" s="2940"/>
      <c r="AB75" s="2853"/>
      <c r="AC75" s="2856"/>
      <c r="AD75" s="2853"/>
      <c r="AE75" s="2854"/>
      <c r="AF75" s="2855"/>
    </row>
    <row r="76" spans="1:33" ht="16.5" thickBot="1" x14ac:dyDescent="0.3">
      <c r="A76" s="2843"/>
      <c r="B76" s="2846"/>
      <c r="C76" s="430" t="s">
        <v>209</v>
      </c>
      <c r="D76" s="2846"/>
      <c r="E76" s="2846"/>
      <c r="F76" s="1152" t="s">
        <v>25</v>
      </c>
      <c r="G76" s="1152" t="s">
        <v>26</v>
      </c>
      <c r="H76" s="1152" t="s">
        <v>25</v>
      </c>
      <c r="I76" s="1152" t="s">
        <v>26</v>
      </c>
      <c r="J76" s="1152" t="s">
        <v>25</v>
      </c>
      <c r="K76" s="1152" t="s">
        <v>26</v>
      </c>
      <c r="L76" s="1152" t="s">
        <v>25</v>
      </c>
      <c r="M76" s="1152" t="s">
        <v>26</v>
      </c>
      <c r="N76" s="2852"/>
      <c r="O76" s="2852"/>
      <c r="P76" s="2852"/>
      <c r="Q76" s="2953"/>
    </row>
    <row r="77" spans="1:33" ht="23.25" x14ac:dyDescent="0.35">
      <c r="A77" s="168">
        <v>1</v>
      </c>
      <c r="B77" s="154">
        <v>43629</v>
      </c>
      <c r="C77" s="173">
        <v>763</v>
      </c>
      <c r="D77" s="239" t="s">
        <v>32</v>
      </c>
      <c r="E77" s="157" t="s">
        <v>31</v>
      </c>
      <c r="F77" s="170">
        <v>5</v>
      </c>
      <c r="G77" s="159">
        <f t="shared" ref="G77:G85" si="18">F77*S77</f>
        <v>6659090</v>
      </c>
      <c r="H77" s="160"/>
      <c r="I77" s="161">
        <f t="shared" ref="I77:I85" si="19">H77*T77</f>
        <v>0</v>
      </c>
      <c r="J77" s="162">
        <v>3</v>
      </c>
      <c r="K77" s="161">
        <f t="shared" ref="K77:K85" si="20">J77*U77</f>
        <v>6695454</v>
      </c>
      <c r="L77" s="163">
        <v>1</v>
      </c>
      <c r="M77" s="161">
        <f t="shared" ref="M77:M85" si="21">L77*V77</f>
        <v>431818</v>
      </c>
      <c r="N77" s="1151">
        <f>F77+H77+J77+L77</f>
        <v>9</v>
      </c>
      <c r="O77" s="165">
        <f t="shared" ref="O77:O85" si="22">+M77+K77+I77+G77</f>
        <v>13786362</v>
      </c>
      <c r="P77" s="165">
        <f>+N77*40000</f>
        <v>360000</v>
      </c>
      <c r="Q77" s="165"/>
      <c r="S77" s="10">
        <f t="shared" ref="S77:S85" si="23">1331818</f>
        <v>1331818</v>
      </c>
      <c r="T77" s="10">
        <f t="shared" ref="T77:T85" si="24">1931818</f>
        <v>1931818</v>
      </c>
      <c r="U77" s="10">
        <f t="shared" ref="U77:U85" si="25">2231818</f>
        <v>2231818</v>
      </c>
      <c r="V77" s="10">
        <f t="shared" ref="V77:V85" si="26">431818</f>
        <v>431818</v>
      </c>
      <c r="W77" s="112">
        <v>43633</v>
      </c>
      <c r="X77" s="111">
        <v>3786362</v>
      </c>
      <c r="Y77" s="112">
        <v>43637</v>
      </c>
      <c r="Z77" s="111">
        <v>3000000</v>
      </c>
      <c r="AA77" s="1114"/>
      <c r="AB77" s="113"/>
      <c r="AC77" s="113"/>
      <c r="AD77" s="114"/>
      <c r="AE77" s="115">
        <f>X77+Z77+AB77+AD77</f>
        <v>6786362</v>
      </c>
      <c r="AF77" s="116">
        <f t="shared" ref="AF77:AF86" si="27">O77-AE77</f>
        <v>7000000</v>
      </c>
      <c r="AG77" s="12" t="s">
        <v>276</v>
      </c>
    </row>
    <row r="78" spans="1:33" ht="23.25" x14ac:dyDescent="0.35">
      <c r="A78" s="168">
        <f t="shared" ref="A78:A84" si="28">+A77+1</f>
        <v>2</v>
      </c>
      <c r="B78" s="154">
        <v>43629</v>
      </c>
      <c r="C78" s="173">
        <v>764</v>
      </c>
      <c r="D78" s="239" t="s">
        <v>248</v>
      </c>
      <c r="E78" s="157" t="s">
        <v>31</v>
      </c>
      <c r="F78" s="170">
        <v>8</v>
      </c>
      <c r="G78" s="159">
        <f t="shared" si="18"/>
        <v>10654544</v>
      </c>
      <c r="H78" s="160"/>
      <c r="I78" s="161">
        <f t="shared" si="19"/>
        <v>0</v>
      </c>
      <c r="J78" s="162">
        <v>1</v>
      </c>
      <c r="K78" s="161">
        <f t="shared" si="20"/>
        <v>2231818</v>
      </c>
      <c r="L78" s="163"/>
      <c r="M78" s="161">
        <f t="shared" si="21"/>
        <v>0</v>
      </c>
      <c r="N78" s="1151">
        <f t="shared" ref="N78:N84" si="29">F78+H78+J78+L78</f>
        <v>9</v>
      </c>
      <c r="O78" s="165">
        <f t="shared" si="22"/>
        <v>12886362</v>
      </c>
      <c r="P78" s="165">
        <f t="shared" ref="P78:P85" si="30">+N78*40000</f>
        <v>360000</v>
      </c>
      <c r="Q78" s="165"/>
      <c r="S78" s="10">
        <f t="shared" si="23"/>
        <v>1331818</v>
      </c>
      <c r="T78" s="10">
        <f t="shared" si="24"/>
        <v>1931818</v>
      </c>
      <c r="U78" s="10">
        <f t="shared" si="25"/>
        <v>2231818</v>
      </c>
      <c r="V78" s="10">
        <f t="shared" si="26"/>
        <v>431818</v>
      </c>
      <c r="W78" s="112">
        <v>43633</v>
      </c>
      <c r="X78" s="111">
        <v>2886500</v>
      </c>
      <c r="Y78" s="112">
        <v>43641</v>
      </c>
      <c r="Z78" s="111">
        <v>10000000</v>
      </c>
      <c r="AA78" s="1114"/>
      <c r="AB78" s="113"/>
      <c r="AC78" s="113"/>
      <c r="AD78" s="114"/>
      <c r="AE78" s="115">
        <f t="shared" ref="AE78:AE85" si="31">X78+Z78+AB78+AD78</f>
        <v>12886500</v>
      </c>
      <c r="AF78" s="116">
        <f t="shared" si="27"/>
        <v>-138</v>
      </c>
    </row>
    <row r="79" spans="1:33" ht="23.25" x14ac:dyDescent="0.35">
      <c r="A79" s="168">
        <f t="shared" si="28"/>
        <v>3</v>
      </c>
      <c r="B79" s="154">
        <v>43629</v>
      </c>
      <c r="C79" s="173">
        <v>765</v>
      </c>
      <c r="D79" s="239" t="s">
        <v>217</v>
      </c>
      <c r="E79" s="157" t="s">
        <v>31</v>
      </c>
      <c r="F79" s="170">
        <v>5</v>
      </c>
      <c r="G79" s="159">
        <f t="shared" si="18"/>
        <v>6659090</v>
      </c>
      <c r="H79" s="160"/>
      <c r="I79" s="161">
        <f t="shared" si="19"/>
        <v>0</v>
      </c>
      <c r="J79" s="162"/>
      <c r="K79" s="161">
        <f t="shared" si="20"/>
        <v>0</v>
      </c>
      <c r="L79" s="163"/>
      <c r="M79" s="161">
        <f t="shared" si="21"/>
        <v>0</v>
      </c>
      <c r="N79" s="1151">
        <f t="shared" si="29"/>
        <v>5</v>
      </c>
      <c r="O79" s="165">
        <f t="shared" si="22"/>
        <v>6659090</v>
      </c>
      <c r="P79" s="165">
        <f t="shared" si="30"/>
        <v>200000</v>
      </c>
      <c r="Q79" s="165"/>
      <c r="S79" s="10">
        <f t="shared" si="23"/>
        <v>1331818</v>
      </c>
      <c r="T79" s="10">
        <f t="shared" si="24"/>
        <v>1931818</v>
      </c>
      <c r="U79" s="10">
        <f t="shared" si="25"/>
        <v>2231818</v>
      </c>
      <c r="V79" s="10">
        <f t="shared" si="26"/>
        <v>431818</v>
      </c>
      <c r="W79" s="112">
        <v>43640</v>
      </c>
      <c r="X79" s="111">
        <v>6659000</v>
      </c>
      <c r="Y79" s="112"/>
      <c r="Z79" s="111"/>
      <c r="AA79" s="112"/>
      <c r="AB79" s="113">
        <v>0</v>
      </c>
      <c r="AC79" s="113"/>
      <c r="AD79" s="114"/>
      <c r="AE79" s="115">
        <f t="shared" si="31"/>
        <v>6659000</v>
      </c>
      <c r="AF79" s="116">
        <f t="shared" si="27"/>
        <v>90</v>
      </c>
    </row>
    <row r="80" spans="1:33" ht="23.25" x14ac:dyDescent="0.35">
      <c r="A80" s="172">
        <f t="shared" si="28"/>
        <v>4</v>
      </c>
      <c r="B80" s="154">
        <v>43629</v>
      </c>
      <c r="C80" s="173">
        <v>766</v>
      </c>
      <c r="D80" s="156" t="s">
        <v>94</v>
      </c>
      <c r="E80" s="1149" t="s">
        <v>31</v>
      </c>
      <c r="F80" s="170">
        <v>3</v>
      </c>
      <c r="G80" s="159">
        <f t="shared" si="18"/>
        <v>3995454</v>
      </c>
      <c r="H80" s="160"/>
      <c r="I80" s="161">
        <f t="shared" si="19"/>
        <v>0</v>
      </c>
      <c r="J80" s="162">
        <v>2</v>
      </c>
      <c r="K80" s="161">
        <f t="shared" si="20"/>
        <v>4463636</v>
      </c>
      <c r="L80" s="163"/>
      <c r="M80" s="161">
        <f t="shared" si="21"/>
        <v>0</v>
      </c>
      <c r="N80" s="171">
        <f t="shared" si="29"/>
        <v>5</v>
      </c>
      <c r="O80" s="165">
        <f t="shared" si="22"/>
        <v>8459090</v>
      </c>
      <c r="P80" s="165">
        <f t="shared" si="30"/>
        <v>200000</v>
      </c>
      <c r="Q80" s="165"/>
      <c r="S80" s="10">
        <f t="shared" si="23"/>
        <v>1331818</v>
      </c>
      <c r="T80" s="10">
        <f t="shared" si="24"/>
        <v>1931818</v>
      </c>
      <c r="U80" s="10">
        <f t="shared" si="25"/>
        <v>2231818</v>
      </c>
      <c r="V80" s="10">
        <f t="shared" si="26"/>
        <v>431818</v>
      </c>
      <c r="W80" s="112">
        <v>43634</v>
      </c>
      <c r="X80" s="111">
        <v>3460000</v>
      </c>
      <c r="Y80" s="112">
        <v>43649</v>
      </c>
      <c r="Z80" s="111">
        <v>4999090</v>
      </c>
      <c r="AA80" s="1114"/>
      <c r="AB80" s="113"/>
      <c r="AC80" s="113"/>
      <c r="AD80" s="114"/>
      <c r="AE80" s="115">
        <f t="shared" si="31"/>
        <v>8459090</v>
      </c>
      <c r="AF80" s="116">
        <f t="shared" si="27"/>
        <v>0</v>
      </c>
    </row>
    <row r="81" spans="1:32" ht="23.25" x14ac:dyDescent="0.35">
      <c r="A81" s="172">
        <f t="shared" si="28"/>
        <v>5</v>
      </c>
      <c r="B81" s="154">
        <v>43629</v>
      </c>
      <c r="C81" s="173">
        <v>767</v>
      </c>
      <c r="D81" s="156" t="s">
        <v>254</v>
      </c>
      <c r="E81" s="1149" t="s">
        <v>57</v>
      </c>
      <c r="F81" s="170">
        <v>5</v>
      </c>
      <c r="G81" s="159">
        <f t="shared" si="18"/>
        <v>6659090</v>
      </c>
      <c r="H81" s="160"/>
      <c r="I81" s="161">
        <f t="shared" si="19"/>
        <v>0</v>
      </c>
      <c r="J81" s="162">
        <v>5</v>
      </c>
      <c r="K81" s="161">
        <f t="shared" si="20"/>
        <v>11159090</v>
      </c>
      <c r="L81" s="163"/>
      <c r="M81" s="161">
        <f t="shared" si="21"/>
        <v>0</v>
      </c>
      <c r="N81" s="171">
        <f t="shared" si="29"/>
        <v>10</v>
      </c>
      <c r="O81" s="165">
        <f t="shared" si="22"/>
        <v>17818180</v>
      </c>
      <c r="P81" s="165">
        <f t="shared" si="30"/>
        <v>400000</v>
      </c>
      <c r="Q81" s="165"/>
      <c r="S81" s="10">
        <f t="shared" si="23"/>
        <v>1331818</v>
      </c>
      <c r="T81" s="10">
        <f t="shared" si="24"/>
        <v>1931818</v>
      </c>
      <c r="U81" s="10">
        <f t="shared" si="25"/>
        <v>2231818</v>
      </c>
      <c r="V81" s="10">
        <f t="shared" si="26"/>
        <v>431818</v>
      </c>
      <c r="W81" s="112">
        <v>43630</v>
      </c>
      <c r="X81" s="111">
        <v>17818180</v>
      </c>
      <c r="Y81" s="112"/>
      <c r="Z81" s="111"/>
      <c r="AA81" s="1114"/>
      <c r="AB81" s="113"/>
      <c r="AC81" s="113"/>
      <c r="AD81" s="114"/>
      <c r="AE81" s="115">
        <f t="shared" si="31"/>
        <v>17818180</v>
      </c>
      <c r="AF81" s="116">
        <f t="shared" si="27"/>
        <v>0</v>
      </c>
    </row>
    <row r="82" spans="1:32" ht="23.25" x14ac:dyDescent="0.35">
      <c r="A82" s="172">
        <f t="shared" si="28"/>
        <v>6</v>
      </c>
      <c r="B82" s="154">
        <v>43629</v>
      </c>
      <c r="C82" s="173">
        <v>768</v>
      </c>
      <c r="D82" s="156" t="s">
        <v>70</v>
      </c>
      <c r="E82" s="1149" t="s">
        <v>57</v>
      </c>
      <c r="F82" s="170">
        <v>6</v>
      </c>
      <c r="G82" s="159">
        <f t="shared" si="18"/>
        <v>7990908</v>
      </c>
      <c r="H82" s="160"/>
      <c r="I82" s="161">
        <f t="shared" si="19"/>
        <v>0</v>
      </c>
      <c r="J82" s="162">
        <v>4</v>
      </c>
      <c r="K82" s="161">
        <f t="shared" si="20"/>
        <v>8927272</v>
      </c>
      <c r="L82" s="163"/>
      <c r="M82" s="161">
        <f t="shared" si="21"/>
        <v>0</v>
      </c>
      <c r="N82" s="171">
        <f t="shared" si="29"/>
        <v>10</v>
      </c>
      <c r="O82" s="165">
        <f t="shared" si="22"/>
        <v>16918180</v>
      </c>
      <c r="P82" s="165">
        <f t="shared" si="30"/>
        <v>400000</v>
      </c>
      <c r="Q82" s="165"/>
      <c r="S82" s="10">
        <f t="shared" si="23"/>
        <v>1331818</v>
      </c>
      <c r="T82" s="10">
        <f t="shared" si="24"/>
        <v>1931818</v>
      </c>
      <c r="U82" s="10">
        <f t="shared" si="25"/>
        <v>2231818</v>
      </c>
      <c r="V82" s="10">
        <f t="shared" si="26"/>
        <v>431818</v>
      </c>
      <c r="W82" s="112">
        <v>43630</v>
      </c>
      <c r="X82" s="111">
        <v>4918180</v>
      </c>
      <c r="Y82" s="112">
        <v>43647</v>
      </c>
      <c r="Z82" s="111">
        <v>12000000</v>
      </c>
      <c r="AA82" s="1114"/>
      <c r="AB82" s="113"/>
      <c r="AC82" s="113"/>
      <c r="AD82" s="114"/>
      <c r="AE82" s="115">
        <f t="shared" si="31"/>
        <v>16918180</v>
      </c>
      <c r="AF82" s="116">
        <f t="shared" si="27"/>
        <v>0</v>
      </c>
    </row>
    <row r="83" spans="1:32" ht="23.25" x14ac:dyDescent="0.35">
      <c r="A83" s="172">
        <f t="shared" si="28"/>
        <v>7</v>
      </c>
      <c r="B83" s="154">
        <v>43629</v>
      </c>
      <c r="C83" s="173">
        <v>769</v>
      </c>
      <c r="D83" s="156" t="s">
        <v>103</v>
      </c>
      <c r="E83" s="1149" t="s">
        <v>57</v>
      </c>
      <c r="F83" s="170">
        <v>7</v>
      </c>
      <c r="G83" s="159">
        <f t="shared" si="18"/>
        <v>9322726</v>
      </c>
      <c r="H83" s="160"/>
      <c r="I83" s="161">
        <f t="shared" si="19"/>
        <v>0</v>
      </c>
      <c r="J83" s="162">
        <v>3</v>
      </c>
      <c r="K83" s="161">
        <f t="shared" si="20"/>
        <v>6695454</v>
      </c>
      <c r="L83" s="163">
        <v>1</v>
      </c>
      <c r="M83" s="161">
        <f t="shared" si="21"/>
        <v>431818</v>
      </c>
      <c r="N83" s="171">
        <f t="shared" si="29"/>
        <v>11</v>
      </c>
      <c r="O83" s="165">
        <f t="shared" si="22"/>
        <v>16449998</v>
      </c>
      <c r="P83" s="165">
        <f t="shared" si="30"/>
        <v>440000</v>
      </c>
      <c r="Q83" s="165"/>
      <c r="S83" s="10">
        <f t="shared" si="23"/>
        <v>1331818</v>
      </c>
      <c r="T83" s="10">
        <f t="shared" si="24"/>
        <v>1931818</v>
      </c>
      <c r="U83" s="10">
        <f t="shared" si="25"/>
        <v>2231818</v>
      </c>
      <c r="V83" s="10">
        <f t="shared" si="26"/>
        <v>431818</v>
      </c>
      <c r="W83" s="112">
        <v>43634</v>
      </c>
      <c r="X83" s="111">
        <v>11450000</v>
      </c>
      <c r="Y83" s="112">
        <v>43639</v>
      </c>
      <c r="Z83" s="111">
        <v>4000000</v>
      </c>
      <c r="AA83" s="1114">
        <v>43641</v>
      </c>
      <c r="AB83" s="113">
        <v>1000000</v>
      </c>
      <c r="AC83" s="113"/>
      <c r="AD83" s="114"/>
      <c r="AE83" s="115">
        <f t="shared" si="31"/>
        <v>16450000</v>
      </c>
      <c r="AF83" s="116">
        <f t="shared" si="27"/>
        <v>-2</v>
      </c>
    </row>
    <row r="84" spans="1:32" ht="23.25" x14ac:dyDescent="0.35">
      <c r="A84" s="172">
        <f t="shared" si="28"/>
        <v>8</v>
      </c>
      <c r="B84" s="154">
        <v>43629</v>
      </c>
      <c r="C84" s="173">
        <v>770</v>
      </c>
      <c r="D84" s="156" t="s">
        <v>262</v>
      </c>
      <c r="E84" s="1149" t="s">
        <v>31</v>
      </c>
      <c r="F84" s="170">
        <v>10</v>
      </c>
      <c r="G84" s="159">
        <f t="shared" si="18"/>
        <v>13318180</v>
      </c>
      <c r="H84" s="160"/>
      <c r="I84" s="161">
        <f t="shared" si="19"/>
        <v>0</v>
      </c>
      <c r="J84" s="162">
        <v>1</v>
      </c>
      <c r="K84" s="161">
        <f t="shared" si="20"/>
        <v>2231818</v>
      </c>
      <c r="L84" s="163"/>
      <c r="M84" s="161">
        <f t="shared" si="21"/>
        <v>0</v>
      </c>
      <c r="N84" s="171">
        <f t="shared" si="29"/>
        <v>11</v>
      </c>
      <c r="O84" s="165">
        <f t="shared" si="22"/>
        <v>15549998</v>
      </c>
      <c r="P84" s="165">
        <f t="shared" si="30"/>
        <v>440000</v>
      </c>
      <c r="Q84" s="165"/>
      <c r="S84" s="10">
        <f t="shared" si="23"/>
        <v>1331818</v>
      </c>
      <c r="T84" s="10">
        <f t="shared" si="24"/>
        <v>1931818</v>
      </c>
      <c r="U84" s="10">
        <f t="shared" si="25"/>
        <v>2231818</v>
      </c>
      <c r="V84" s="10">
        <f t="shared" si="26"/>
        <v>431818</v>
      </c>
      <c r="W84" s="112">
        <v>43633</v>
      </c>
      <c r="X84" s="111">
        <v>15550000</v>
      </c>
      <c r="Y84" s="112"/>
      <c r="Z84" s="111"/>
      <c r="AA84" s="1114"/>
      <c r="AB84" s="113"/>
      <c r="AC84" s="113"/>
      <c r="AD84" s="114"/>
      <c r="AE84" s="115">
        <f t="shared" si="31"/>
        <v>15550000</v>
      </c>
      <c r="AF84" s="116">
        <f t="shared" si="27"/>
        <v>-2</v>
      </c>
    </row>
    <row r="85" spans="1:32" ht="23.25" x14ac:dyDescent="0.35">
      <c r="A85" s="172"/>
      <c r="B85" s="188"/>
      <c r="C85" s="173"/>
      <c r="D85" s="156"/>
      <c r="E85" s="1149"/>
      <c r="F85" s="170"/>
      <c r="G85" s="159">
        <f t="shared" si="18"/>
        <v>0</v>
      </c>
      <c r="H85" s="170"/>
      <c r="I85" s="161">
        <f t="shared" si="19"/>
        <v>0</v>
      </c>
      <c r="J85" s="170"/>
      <c r="K85" s="161">
        <f t="shared" si="20"/>
        <v>0</v>
      </c>
      <c r="L85" s="170"/>
      <c r="M85" s="161">
        <f t="shared" si="21"/>
        <v>0</v>
      </c>
      <c r="N85" s="171"/>
      <c r="O85" s="165">
        <f t="shared" si="22"/>
        <v>0</v>
      </c>
      <c r="P85" s="165">
        <f t="shared" si="30"/>
        <v>0</v>
      </c>
      <c r="Q85" s="165"/>
      <c r="S85" s="10">
        <f t="shared" si="23"/>
        <v>1331818</v>
      </c>
      <c r="T85" s="10">
        <f t="shared" si="24"/>
        <v>1931818</v>
      </c>
      <c r="U85" s="10">
        <f t="shared" si="25"/>
        <v>2231818</v>
      </c>
      <c r="V85" s="10">
        <f t="shared" si="26"/>
        <v>431818</v>
      </c>
      <c r="W85" s="112"/>
      <c r="X85" s="111"/>
      <c r="Y85" s="110"/>
      <c r="Z85" s="111"/>
      <c r="AA85" s="1114"/>
      <c r="AB85" s="113"/>
      <c r="AC85" s="113"/>
      <c r="AD85" s="114"/>
      <c r="AE85" s="115">
        <f t="shared" si="31"/>
        <v>0</v>
      </c>
      <c r="AF85" s="116">
        <f t="shared" si="27"/>
        <v>0</v>
      </c>
    </row>
    <row r="86" spans="1:32" ht="24" thickBot="1" x14ac:dyDescent="0.4">
      <c r="A86" s="2951" t="s">
        <v>60</v>
      </c>
      <c r="B86" s="2952"/>
      <c r="C86" s="2952"/>
      <c r="D86" s="2952"/>
      <c r="E86" s="2952"/>
      <c r="F86" s="783">
        <f>SUM(F77:F84)</f>
        <v>49</v>
      </c>
      <c r="G86" s="783">
        <f>SUM(G77:G80)</f>
        <v>27968178</v>
      </c>
      <c r="H86" s="783">
        <f>SUM(H77:H80)</f>
        <v>0</v>
      </c>
      <c r="I86" s="783">
        <f>SUM(I77:I80)</f>
        <v>0</v>
      </c>
      <c r="J86" s="783">
        <f>SUM(J77:J84)</f>
        <v>19</v>
      </c>
      <c r="K86" s="783">
        <f t="shared" ref="K86:P86" si="32">SUM(K77:K80)</f>
        <v>13390908</v>
      </c>
      <c r="L86" s="783">
        <f t="shared" si="32"/>
        <v>1</v>
      </c>
      <c r="M86" s="783">
        <f t="shared" si="32"/>
        <v>431818</v>
      </c>
      <c r="N86" s="783">
        <f t="shared" si="32"/>
        <v>28</v>
      </c>
      <c r="O86" s="783">
        <f>SUM(O77:O85)</f>
        <v>108527260</v>
      </c>
      <c r="P86" s="783">
        <f t="shared" si="32"/>
        <v>1120000</v>
      </c>
      <c r="Q86" s="784"/>
      <c r="W86" s="112"/>
      <c r="X86" s="111"/>
      <c r="Y86" s="110"/>
      <c r="Z86" s="111"/>
      <c r="AA86" s="1114"/>
      <c r="AB86" s="113"/>
      <c r="AC86" s="113"/>
      <c r="AD86" s="114"/>
      <c r="AE86" s="115">
        <f>SUM(AE77:AE85)</f>
        <v>101527312</v>
      </c>
      <c r="AF86" s="116">
        <f t="shared" si="27"/>
        <v>6999948</v>
      </c>
    </row>
    <row r="87" spans="1:32" x14ac:dyDescent="0.2">
      <c r="A87" s="12" t="s">
        <v>61</v>
      </c>
      <c r="F87" s="20"/>
      <c r="P87" s="177"/>
      <c r="W87" s="12"/>
      <c r="X87" s="12"/>
    </row>
    <row r="88" spans="1:32" ht="15.75" x14ac:dyDescent="0.25">
      <c r="C88" s="253"/>
      <c r="D88" s="279"/>
      <c r="F88" s="178"/>
      <c r="G88" s="179"/>
      <c r="H88" s="178"/>
      <c r="I88" s="180"/>
      <c r="J88" s="178"/>
      <c r="K88" s="179"/>
      <c r="L88" s="178"/>
      <c r="N88" s="20"/>
      <c r="O88" s="2861" t="s">
        <v>62</v>
      </c>
      <c r="P88" s="2861"/>
      <c r="Q88" s="2861"/>
      <c r="W88" s="12"/>
      <c r="X88" s="12"/>
    </row>
    <row r="89" spans="1:32" ht="15.75" x14ac:dyDescent="0.25">
      <c r="F89" s="1153"/>
      <c r="H89" s="1153"/>
      <c r="J89" s="1153"/>
      <c r="L89" s="1153"/>
      <c r="N89" s="1153"/>
      <c r="O89" s="1153"/>
      <c r="P89" s="1153"/>
      <c r="Q89" s="1153"/>
      <c r="W89" s="12"/>
      <c r="X89" s="12"/>
    </row>
    <row r="90" spans="1:32" ht="15.75" x14ac:dyDescent="0.25">
      <c r="F90" s="182"/>
      <c r="H90" s="182"/>
      <c r="J90" s="182"/>
      <c r="L90" s="182"/>
      <c r="N90" s="12"/>
      <c r="O90" s="145"/>
      <c r="P90" s="145"/>
      <c r="Q90" s="145"/>
      <c r="W90" s="12"/>
      <c r="X90" s="12"/>
    </row>
    <row r="91" spans="1:32" ht="15.75" x14ac:dyDescent="0.25">
      <c r="N91" s="12"/>
      <c r="O91" s="145"/>
      <c r="P91" s="145"/>
      <c r="Q91" s="145"/>
    </row>
    <row r="92" spans="1:32" ht="15.75" x14ac:dyDescent="0.25">
      <c r="N92" s="12"/>
      <c r="O92" s="2862" t="s">
        <v>63</v>
      </c>
      <c r="P92" s="2862"/>
      <c r="Q92" s="2862"/>
    </row>
    <row r="93" spans="1:32" ht="15.75" x14ac:dyDescent="0.25">
      <c r="N93" s="12"/>
      <c r="O93" s="2861" t="s">
        <v>64</v>
      </c>
      <c r="P93" s="2861"/>
      <c r="Q93" s="2861"/>
    </row>
    <row r="97" spans="1:33" ht="26.25" x14ac:dyDescent="0.3">
      <c r="A97" s="13" t="s">
        <v>0</v>
      </c>
      <c r="B97" s="13" t="s">
        <v>235</v>
      </c>
      <c r="C97" s="144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4"/>
      <c r="O97" s="183" t="s">
        <v>66</v>
      </c>
      <c r="P97" s="2839" t="s">
        <v>2</v>
      </c>
      <c r="Q97" s="2839"/>
    </row>
    <row r="98" spans="1:33" ht="21" x14ac:dyDescent="0.3">
      <c r="A98" s="13" t="s">
        <v>3</v>
      </c>
      <c r="B98" s="13" t="s">
        <v>4</v>
      </c>
      <c r="C98" s="144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4"/>
      <c r="O98" s="184"/>
      <c r="P98" s="145"/>
      <c r="Q98" s="145"/>
    </row>
    <row r="99" spans="1:33" ht="18.75" x14ac:dyDescent="0.3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4"/>
      <c r="O99" s="14"/>
      <c r="P99" s="145"/>
      <c r="Q99" s="145"/>
    </row>
    <row r="100" spans="1:33" ht="18.75" x14ac:dyDescent="0.3">
      <c r="A100" s="13" t="s">
        <v>5</v>
      </c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4"/>
      <c r="O100" s="14"/>
      <c r="P100" s="145"/>
      <c r="Q100" s="145"/>
    </row>
    <row r="101" spans="1:33" ht="18.75" x14ac:dyDescent="0.3">
      <c r="A101" s="13" t="s">
        <v>6</v>
      </c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4"/>
      <c r="O101" s="14"/>
      <c r="P101" s="145"/>
      <c r="Q101" s="145"/>
    </row>
    <row r="102" spans="1:33" ht="18.75" x14ac:dyDescent="0.3">
      <c r="A102" s="13" t="s">
        <v>7</v>
      </c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4"/>
      <c r="O102" s="14"/>
      <c r="P102" s="145"/>
      <c r="Q102" s="145"/>
    </row>
    <row r="103" spans="1:33" ht="24" thickBot="1" x14ac:dyDescent="0.35">
      <c r="A103" s="13" t="s">
        <v>8</v>
      </c>
      <c r="B103" s="13"/>
      <c r="C103" s="13"/>
      <c r="D103" s="13"/>
      <c r="E103" s="13"/>
      <c r="F103" s="13"/>
      <c r="G103" s="147"/>
      <c r="H103" s="147"/>
      <c r="I103" s="13"/>
      <c r="J103" s="13"/>
      <c r="K103" s="13"/>
      <c r="L103" s="13"/>
      <c r="M103" s="13"/>
      <c r="N103" s="148"/>
      <c r="O103" s="148"/>
      <c r="P103" s="2800" t="s">
        <v>86</v>
      </c>
      <c r="Q103" s="2800"/>
      <c r="W103" s="2856" t="s">
        <v>107</v>
      </c>
      <c r="X103" s="2856"/>
      <c r="Y103" s="2856"/>
      <c r="Z103" s="2856"/>
      <c r="AA103" s="2856"/>
      <c r="AB103" s="2856"/>
      <c r="AC103" s="2856"/>
      <c r="AD103" s="2856"/>
      <c r="AE103" s="2856"/>
      <c r="AF103" s="2856"/>
    </row>
    <row r="104" spans="1:33" ht="16.5" thickBot="1" x14ac:dyDescent="0.3">
      <c r="A104" s="2841" t="s">
        <v>10</v>
      </c>
      <c r="B104" s="2844" t="s">
        <v>11</v>
      </c>
      <c r="C104" s="428" t="s">
        <v>10</v>
      </c>
      <c r="D104" s="2844" t="s">
        <v>13</v>
      </c>
      <c r="E104" s="2844" t="s">
        <v>14</v>
      </c>
      <c r="F104" s="2847" t="s">
        <v>15</v>
      </c>
      <c r="G104" s="2848"/>
      <c r="H104" s="2848"/>
      <c r="I104" s="2848"/>
      <c r="J104" s="2848"/>
      <c r="K104" s="2848"/>
      <c r="L104" s="2848"/>
      <c r="M104" s="2849"/>
      <c r="N104" s="2850" t="s">
        <v>16</v>
      </c>
      <c r="O104" s="2850" t="s">
        <v>17</v>
      </c>
      <c r="P104" s="2850" t="s">
        <v>18</v>
      </c>
      <c r="Q104" s="151" t="s">
        <v>19</v>
      </c>
      <c r="W104" s="2856" t="s">
        <v>108</v>
      </c>
      <c r="X104" s="2856" t="s">
        <v>109</v>
      </c>
      <c r="Y104" s="2856" t="s">
        <v>108</v>
      </c>
      <c r="Z104" s="2856" t="s">
        <v>110</v>
      </c>
      <c r="AA104" s="2940" t="s">
        <v>108</v>
      </c>
      <c r="AB104" s="2853" t="s">
        <v>111</v>
      </c>
      <c r="AC104" s="2856" t="s">
        <v>108</v>
      </c>
      <c r="AD104" s="2853" t="s">
        <v>112</v>
      </c>
      <c r="AE104" s="2854" t="s">
        <v>113</v>
      </c>
      <c r="AF104" s="2855" t="s">
        <v>114</v>
      </c>
    </row>
    <row r="105" spans="1:33" ht="16.5" thickBot="1" x14ac:dyDescent="0.3">
      <c r="A105" s="2842"/>
      <c r="B105" s="2845"/>
      <c r="C105" s="429" t="s">
        <v>208</v>
      </c>
      <c r="D105" s="2845"/>
      <c r="E105" s="2845"/>
      <c r="F105" s="2858" t="s">
        <v>20</v>
      </c>
      <c r="G105" s="2858"/>
      <c r="H105" s="2858" t="s">
        <v>21</v>
      </c>
      <c r="I105" s="2858"/>
      <c r="J105" s="2858" t="s">
        <v>22</v>
      </c>
      <c r="K105" s="2858"/>
      <c r="L105" s="2858" t="s">
        <v>23</v>
      </c>
      <c r="M105" s="2858"/>
      <c r="N105" s="2851"/>
      <c r="O105" s="2851"/>
      <c r="P105" s="2851"/>
      <c r="Q105" s="2859" t="s">
        <v>24</v>
      </c>
      <c r="W105" s="2856"/>
      <c r="X105" s="2856"/>
      <c r="Y105" s="2856"/>
      <c r="Z105" s="2856"/>
      <c r="AA105" s="2940"/>
      <c r="AB105" s="2853"/>
      <c r="AC105" s="2856"/>
      <c r="AD105" s="2853"/>
      <c r="AE105" s="2854"/>
      <c r="AF105" s="2855"/>
    </row>
    <row r="106" spans="1:33" ht="16.5" thickBot="1" x14ac:dyDescent="0.3">
      <c r="A106" s="2843"/>
      <c r="B106" s="2846"/>
      <c r="C106" s="430" t="s">
        <v>209</v>
      </c>
      <c r="D106" s="2846"/>
      <c r="E106" s="2846"/>
      <c r="F106" s="1152" t="s">
        <v>25</v>
      </c>
      <c r="G106" s="1152" t="s">
        <v>26</v>
      </c>
      <c r="H106" s="1152" t="s">
        <v>25</v>
      </c>
      <c r="I106" s="1152" t="s">
        <v>26</v>
      </c>
      <c r="J106" s="1152" t="s">
        <v>25</v>
      </c>
      <c r="K106" s="1152" t="s">
        <v>26</v>
      </c>
      <c r="L106" s="1152" t="s">
        <v>25</v>
      </c>
      <c r="M106" s="1152" t="s">
        <v>26</v>
      </c>
      <c r="N106" s="2852"/>
      <c r="O106" s="2852"/>
      <c r="P106" s="2852"/>
      <c r="Q106" s="2953"/>
    </row>
    <row r="107" spans="1:33" ht="23.25" x14ac:dyDescent="0.35">
      <c r="A107" s="168">
        <v>1</v>
      </c>
      <c r="B107" s="154">
        <v>43630</v>
      </c>
      <c r="C107" s="173">
        <v>771</v>
      </c>
      <c r="D107" s="239" t="s">
        <v>38</v>
      </c>
      <c r="E107" s="157" t="s">
        <v>31</v>
      </c>
      <c r="F107" s="170">
        <v>10</v>
      </c>
      <c r="G107" s="159">
        <f t="shared" ref="G107:G117" si="33">F107*S107</f>
        <v>13318180</v>
      </c>
      <c r="H107" s="160"/>
      <c r="I107" s="161">
        <f t="shared" ref="I107:I117" si="34">H107*T107</f>
        <v>0</v>
      </c>
      <c r="J107" s="162"/>
      <c r="K107" s="161">
        <f t="shared" ref="K107:K117" si="35">J107*U107</f>
        <v>0</v>
      </c>
      <c r="L107" s="163"/>
      <c r="M107" s="161">
        <f t="shared" ref="M107:M117" si="36">L107*V107</f>
        <v>0</v>
      </c>
      <c r="N107" s="1151">
        <f>F107+H107+J107+L107</f>
        <v>10</v>
      </c>
      <c r="O107" s="165">
        <f t="shared" ref="O107:O117" si="37">+M107+K107+I107+G107</f>
        <v>13318180</v>
      </c>
      <c r="P107" s="165">
        <f>+N107*40000</f>
        <v>400000</v>
      </c>
      <c r="Q107" s="165"/>
      <c r="S107" s="10">
        <f t="shared" ref="S107:S117" si="38">1331818</f>
        <v>1331818</v>
      </c>
      <c r="T107" s="10">
        <f t="shared" ref="T107:T117" si="39">1931818</f>
        <v>1931818</v>
      </c>
      <c r="U107" s="10">
        <f t="shared" ref="U107:U117" si="40">2231818</f>
        <v>2231818</v>
      </c>
      <c r="V107" s="10">
        <f t="shared" ref="V107:V117" si="41">431818</f>
        <v>431818</v>
      </c>
      <c r="W107" s="112">
        <v>43633</v>
      </c>
      <c r="X107" s="111">
        <v>13318180</v>
      </c>
      <c r="Y107" s="112"/>
      <c r="Z107" s="111"/>
      <c r="AA107" s="1114"/>
      <c r="AB107" s="113"/>
      <c r="AC107" s="113"/>
      <c r="AD107" s="114"/>
      <c r="AE107" s="115">
        <f>X107+Z107+AB107+AD107</f>
        <v>13318180</v>
      </c>
      <c r="AF107" s="116">
        <f t="shared" ref="AF107:AF117" si="42">O107-AE107</f>
        <v>0</v>
      </c>
    </row>
    <row r="108" spans="1:33" ht="23.25" x14ac:dyDescent="0.35">
      <c r="A108" s="168">
        <f t="shared" ref="A108:A116" si="43">+A107+1</f>
        <v>2</v>
      </c>
      <c r="B108" s="154">
        <v>43630</v>
      </c>
      <c r="C108" s="173">
        <v>772</v>
      </c>
      <c r="D108" s="239" t="s">
        <v>45</v>
      </c>
      <c r="E108" s="157" t="s">
        <v>43</v>
      </c>
      <c r="F108" s="170">
        <v>8</v>
      </c>
      <c r="G108" s="159">
        <f t="shared" si="33"/>
        <v>10654544</v>
      </c>
      <c r="H108" s="160"/>
      <c r="I108" s="161">
        <f t="shared" si="34"/>
        <v>0</v>
      </c>
      <c r="J108" s="162">
        <v>2</v>
      </c>
      <c r="K108" s="161">
        <f t="shared" si="35"/>
        <v>4463636</v>
      </c>
      <c r="L108" s="163"/>
      <c r="M108" s="161">
        <f t="shared" si="36"/>
        <v>0</v>
      </c>
      <c r="N108" s="1151">
        <f t="shared" ref="N108:N116" si="44">F108+H108+J108+L108</f>
        <v>10</v>
      </c>
      <c r="O108" s="165">
        <f t="shared" si="37"/>
        <v>15118180</v>
      </c>
      <c r="P108" s="165">
        <f t="shared" ref="P108:P117" si="45">+N108*40000</f>
        <v>400000</v>
      </c>
      <c r="Q108" s="165"/>
      <c r="S108" s="10">
        <f t="shared" si="38"/>
        <v>1331818</v>
      </c>
      <c r="T108" s="10">
        <f t="shared" si="39"/>
        <v>1931818</v>
      </c>
      <c r="U108" s="10">
        <f t="shared" si="40"/>
        <v>2231818</v>
      </c>
      <c r="V108" s="10">
        <f t="shared" si="41"/>
        <v>431818</v>
      </c>
      <c r="W108" s="112">
        <v>43647</v>
      </c>
      <c r="X108" s="111">
        <v>15118180</v>
      </c>
      <c r="Y108" s="112"/>
      <c r="Z108" s="111"/>
      <c r="AA108" s="1114"/>
      <c r="AB108" s="113"/>
      <c r="AC108" s="113"/>
      <c r="AD108" s="114"/>
      <c r="AE108" s="115">
        <f t="shared" ref="AE108:AE117" si="46">X108+Z108+AB108+AD108</f>
        <v>15118180</v>
      </c>
      <c r="AF108" s="116">
        <f t="shared" si="42"/>
        <v>0</v>
      </c>
    </row>
    <row r="109" spans="1:33" ht="23.25" x14ac:dyDescent="0.35">
      <c r="A109" s="168">
        <f t="shared" si="43"/>
        <v>3</v>
      </c>
      <c r="B109" s="154">
        <v>43630</v>
      </c>
      <c r="C109" s="173">
        <v>773</v>
      </c>
      <c r="D109" s="239" t="s">
        <v>55</v>
      </c>
      <c r="E109" s="157" t="s">
        <v>43</v>
      </c>
      <c r="F109" s="170">
        <v>7</v>
      </c>
      <c r="G109" s="159">
        <f t="shared" si="33"/>
        <v>9322726</v>
      </c>
      <c r="H109" s="160"/>
      <c r="I109" s="161">
        <f t="shared" si="34"/>
        <v>0</v>
      </c>
      <c r="J109" s="162">
        <v>3</v>
      </c>
      <c r="K109" s="161">
        <f t="shared" si="35"/>
        <v>6695454</v>
      </c>
      <c r="L109" s="163">
        <v>1</v>
      </c>
      <c r="M109" s="161">
        <f t="shared" si="36"/>
        <v>431818</v>
      </c>
      <c r="N109" s="1151">
        <f t="shared" si="44"/>
        <v>11</v>
      </c>
      <c r="O109" s="165">
        <f t="shared" si="37"/>
        <v>16449998</v>
      </c>
      <c r="P109" s="165">
        <f t="shared" si="45"/>
        <v>440000</v>
      </c>
      <c r="Q109" s="165"/>
      <c r="S109" s="10">
        <f t="shared" si="38"/>
        <v>1331818</v>
      </c>
      <c r="T109" s="10">
        <f t="shared" si="39"/>
        <v>1931818</v>
      </c>
      <c r="U109" s="10">
        <f t="shared" si="40"/>
        <v>2231818</v>
      </c>
      <c r="V109" s="10">
        <f t="shared" si="41"/>
        <v>431818</v>
      </c>
      <c r="W109" s="112">
        <v>43649</v>
      </c>
      <c r="X109" s="111">
        <v>10000000</v>
      </c>
      <c r="Y109" s="112"/>
      <c r="Z109" s="111"/>
      <c r="AA109" s="112"/>
      <c r="AB109" s="113">
        <v>0</v>
      </c>
      <c r="AC109" s="113"/>
      <c r="AD109" s="114"/>
      <c r="AE109" s="115">
        <f t="shared" si="46"/>
        <v>10000000</v>
      </c>
      <c r="AF109" s="116">
        <f t="shared" si="42"/>
        <v>6449998</v>
      </c>
      <c r="AG109" s="13" t="s">
        <v>270</v>
      </c>
    </row>
    <row r="110" spans="1:33" ht="23.25" x14ac:dyDescent="0.35">
      <c r="A110" s="172">
        <f t="shared" si="43"/>
        <v>4</v>
      </c>
      <c r="B110" s="154">
        <v>43630</v>
      </c>
      <c r="C110" s="173">
        <v>774</v>
      </c>
      <c r="D110" s="156" t="s">
        <v>102</v>
      </c>
      <c r="E110" s="1149" t="s">
        <v>88</v>
      </c>
      <c r="F110" s="170">
        <v>8</v>
      </c>
      <c r="G110" s="159">
        <f t="shared" si="33"/>
        <v>10654544</v>
      </c>
      <c r="H110" s="160"/>
      <c r="I110" s="161">
        <f t="shared" si="34"/>
        <v>0</v>
      </c>
      <c r="J110" s="162">
        <v>2</v>
      </c>
      <c r="K110" s="161">
        <f t="shared" si="35"/>
        <v>4463636</v>
      </c>
      <c r="L110" s="163"/>
      <c r="M110" s="161">
        <f t="shared" si="36"/>
        <v>0</v>
      </c>
      <c r="N110" s="171">
        <f t="shared" si="44"/>
        <v>10</v>
      </c>
      <c r="O110" s="165">
        <f t="shared" si="37"/>
        <v>15118180</v>
      </c>
      <c r="P110" s="165">
        <f t="shared" si="45"/>
        <v>400000</v>
      </c>
      <c r="Q110" s="165"/>
      <c r="S110" s="10">
        <f t="shared" si="38"/>
        <v>1331818</v>
      </c>
      <c r="T110" s="10">
        <f t="shared" si="39"/>
        <v>1931818</v>
      </c>
      <c r="U110" s="10">
        <f t="shared" si="40"/>
        <v>2231818</v>
      </c>
      <c r="V110" s="10">
        <f t="shared" si="41"/>
        <v>431818</v>
      </c>
      <c r="W110" s="112">
        <v>43633</v>
      </c>
      <c r="X110" s="111">
        <v>10118180</v>
      </c>
      <c r="Y110" s="112">
        <v>43634</v>
      </c>
      <c r="Z110" s="111">
        <v>5000000</v>
      </c>
      <c r="AA110" s="1114"/>
      <c r="AB110" s="113"/>
      <c r="AC110" s="113"/>
      <c r="AD110" s="114"/>
      <c r="AE110" s="115">
        <f t="shared" si="46"/>
        <v>15118180</v>
      </c>
      <c r="AF110" s="116">
        <f t="shared" si="42"/>
        <v>0</v>
      </c>
    </row>
    <row r="111" spans="1:33" ht="23.25" x14ac:dyDescent="0.35">
      <c r="A111" s="172">
        <f t="shared" si="43"/>
        <v>5</v>
      </c>
      <c r="B111" s="154">
        <v>43630</v>
      </c>
      <c r="C111" s="173">
        <v>775</v>
      </c>
      <c r="D111" s="156" t="s">
        <v>37</v>
      </c>
      <c r="E111" s="1149" t="s">
        <v>88</v>
      </c>
      <c r="F111" s="170">
        <v>10</v>
      </c>
      <c r="G111" s="159">
        <f t="shared" si="33"/>
        <v>13318180</v>
      </c>
      <c r="H111" s="160"/>
      <c r="I111" s="161">
        <f t="shared" si="34"/>
        <v>0</v>
      </c>
      <c r="J111" s="162"/>
      <c r="K111" s="161">
        <f t="shared" si="35"/>
        <v>0</v>
      </c>
      <c r="L111" s="163"/>
      <c r="M111" s="161">
        <f t="shared" si="36"/>
        <v>0</v>
      </c>
      <c r="N111" s="171">
        <f t="shared" si="44"/>
        <v>10</v>
      </c>
      <c r="O111" s="165">
        <f t="shared" si="37"/>
        <v>13318180</v>
      </c>
      <c r="P111" s="165">
        <f t="shared" si="45"/>
        <v>400000</v>
      </c>
      <c r="Q111" s="165"/>
      <c r="S111" s="10">
        <f t="shared" si="38"/>
        <v>1331818</v>
      </c>
      <c r="T111" s="10">
        <f t="shared" si="39"/>
        <v>1931818</v>
      </c>
      <c r="U111" s="10">
        <f t="shared" si="40"/>
        <v>2231818</v>
      </c>
      <c r="V111" s="10">
        <f t="shared" si="41"/>
        <v>431818</v>
      </c>
      <c r="W111" s="112">
        <v>43633</v>
      </c>
      <c r="X111" s="111">
        <v>318180</v>
      </c>
      <c r="Y111" s="112"/>
      <c r="Z111" s="111"/>
      <c r="AA111" s="1114"/>
      <c r="AB111" s="113"/>
      <c r="AC111" s="113"/>
      <c r="AD111" s="114"/>
      <c r="AE111" s="115">
        <f t="shared" si="46"/>
        <v>318180</v>
      </c>
      <c r="AF111" s="116">
        <f t="shared" si="42"/>
        <v>13000000</v>
      </c>
      <c r="AG111" s="13" t="s">
        <v>160</v>
      </c>
    </row>
    <row r="112" spans="1:33" ht="23.25" x14ac:dyDescent="0.35">
      <c r="A112" s="172">
        <f t="shared" si="43"/>
        <v>6</v>
      </c>
      <c r="B112" s="154">
        <v>43630</v>
      </c>
      <c r="C112" s="173">
        <v>776</v>
      </c>
      <c r="D112" s="156" t="s">
        <v>72</v>
      </c>
      <c r="E112" s="1149" t="s">
        <v>57</v>
      </c>
      <c r="F112" s="170">
        <v>6</v>
      </c>
      <c r="G112" s="159">
        <f t="shared" si="33"/>
        <v>7990908</v>
      </c>
      <c r="H112" s="160"/>
      <c r="I112" s="161">
        <f t="shared" si="34"/>
        <v>0</v>
      </c>
      <c r="J112" s="162">
        <v>3</v>
      </c>
      <c r="K112" s="161">
        <f t="shared" si="35"/>
        <v>6695454</v>
      </c>
      <c r="L112" s="163"/>
      <c r="M112" s="161">
        <f t="shared" si="36"/>
        <v>0</v>
      </c>
      <c r="N112" s="171">
        <f t="shared" si="44"/>
        <v>9</v>
      </c>
      <c r="O112" s="165">
        <f t="shared" si="37"/>
        <v>14686362</v>
      </c>
      <c r="P112" s="165">
        <f t="shared" si="45"/>
        <v>360000</v>
      </c>
      <c r="Q112" s="165"/>
      <c r="S112" s="10">
        <f t="shared" si="38"/>
        <v>1331818</v>
      </c>
      <c r="T112" s="10">
        <f t="shared" si="39"/>
        <v>1931818</v>
      </c>
      <c r="U112" s="10">
        <f t="shared" si="40"/>
        <v>2231818</v>
      </c>
      <c r="V112" s="10">
        <f t="shared" si="41"/>
        <v>431818</v>
      </c>
      <c r="W112" s="112">
        <v>43633</v>
      </c>
      <c r="X112" s="111">
        <v>8000000</v>
      </c>
      <c r="Y112" s="112">
        <v>43644</v>
      </c>
      <c r="Z112" s="111">
        <v>6686362</v>
      </c>
      <c r="AA112" s="1114"/>
      <c r="AB112" s="113"/>
      <c r="AC112" s="113"/>
      <c r="AD112" s="114"/>
      <c r="AE112" s="115">
        <f t="shared" si="46"/>
        <v>14686362</v>
      </c>
      <c r="AF112" s="116">
        <f t="shared" si="42"/>
        <v>0</v>
      </c>
    </row>
    <row r="113" spans="1:32" ht="23.25" x14ac:dyDescent="0.35">
      <c r="A113" s="172">
        <f t="shared" si="43"/>
        <v>7</v>
      </c>
      <c r="B113" s="154">
        <v>43630</v>
      </c>
      <c r="C113" s="173">
        <v>777</v>
      </c>
      <c r="D113" s="156" t="s">
        <v>74</v>
      </c>
      <c r="E113" s="1149" t="s">
        <v>57</v>
      </c>
      <c r="F113" s="170">
        <v>4</v>
      </c>
      <c r="G113" s="159">
        <f t="shared" si="33"/>
        <v>5327272</v>
      </c>
      <c r="H113" s="160"/>
      <c r="I113" s="161">
        <f t="shared" si="34"/>
        <v>0</v>
      </c>
      <c r="J113" s="162"/>
      <c r="K113" s="161">
        <f t="shared" si="35"/>
        <v>0</v>
      </c>
      <c r="L113" s="163"/>
      <c r="M113" s="161">
        <f t="shared" si="36"/>
        <v>0</v>
      </c>
      <c r="N113" s="171">
        <f t="shared" si="44"/>
        <v>4</v>
      </c>
      <c r="O113" s="165">
        <f t="shared" si="37"/>
        <v>5327272</v>
      </c>
      <c r="P113" s="165">
        <f t="shared" si="45"/>
        <v>160000</v>
      </c>
      <c r="Q113" s="165"/>
      <c r="S113" s="10">
        <f t="shared" si="38"/>
        <v>1331818</v>
      </c>
      <c r="T113" s="10">
        <f t="shared" si="39"/>
        <v>1931818</v>
      </c>
      <c r="U113" s="10">
        <f t="shared" si="40"/>
        <v>2231818</v>
      </c>
      <c r="V113" s="10">
        <f t="shared" si="41"/>
        <v>431818</v>
      </c>
      <c r="W113" s="112">
        <v>43654</v>
      </c>
      <c r="X113" s="111">
        <v>5327272</v>
      </c>
      <c r="Y113" s="112"/>
      <c r="Z113" s="111"/>
      <c r="AA113" s="1114"/>
      <c r="AB113" s="113"/>
      <c r="AC113" s="113"/>
      <c r="AD113" s="114"/>
      <c r="AE113" s="115">
        <f t="shared" si="46"/>
        <v>5327272</v>
      </c>
      <c r="AF113" s="116">
        <f t="shared" si="42"/>
        <v>0</v>
      </c>
    </row>
    <row r="114" spans="1:32" ht="23.25" x14ac:dyDescent="0.35">
      <c r="A114" s="172">
        <f t="shared" si="43"/>
        <v>8</v>
      </c>
      <c r="B114" s="154">
        <v>43630</v>
      </c>
      <c r="C114" s="173">
        <v>778</v>
      </c>
      <c r="D114" s="156" t="s">
        <v>71</v>
      </c>
      <c r="E114" s="1149" t="s">
        <v>57</v>
      </c>
      <c r="F114" s="170">
        <v>3</v>
      </c>
      <c r="G114" s="159">
        <f t="shared" si="33"/>
        <v>3995454</v>
      </c>
      <c r="H114" s="160"/>
      <c r="I114" s="161">
        <f t="shared" si="34"/>
        <v>0</v>
      </c>
      <c r="J114" s="162">
        <v>3</v>
      </c>
      <c r="K114" s="161">
        <f t="shared" si="35"/>
        <v>6695454</v>
      </c>
      <c r="L114" s="163"/>
      <c r="M114" s="161">
        <f t="shared" si="36"/>
        <v>0</v>
      </c>
      <c r="N114" s="171">
        <f t="shared" si="44"/>
        <v>6</v>
      </c>
      <c r="O114" s="165">
        <f t="shared" si="37"/>
        <v>10690908</v>
      </c>
      <c r="P114" s="165">
        <f t="shared" si="45"/>
        <v>240000</v>
      </c>
      <c r="Q114" s="165"/>
      <c r="S114" s="10">
        <f t="shared" si="38"/>
        <v>1331818</v>
      </c>
      <c r="T114" s="10">
        <f t="shared" si="39"/>
        <v>1931818</v>
      </c>
      <c r="U114" s="10">
        <f t="shared" si="40"/>
        <v>2231818</v>
      </c>
      <c r="V114" s="10">
        <f t="shared" si="41"/>
        <v>431818</v>
      </c>
      <c r="W114" s="112">
        <v>43633</v>
      </c>
      <c r="X114" s="111">
        <v>2000000</v>
      </c>
      <c r="Y114" s="112">
        <v>43649</v>
      </c>
      <c r="Z114" s="111">
        <v>8000000</v>
      </c>
      <c r="AA114" s="112">
        <v>43651</v>
      </c>
      <c r="AB114" s="113">
        <v>690908</v>
      </c>
      <c r="AC114" s="113"/>
      <c r="AD114" s="114"/>
      <c r="AE114" s="115">
        <f t="shared" si="46"/>
        <v>10690908</v>
      </c>
      <c r="AF114" s="116">
        <f t="shared" si="42"/>
        <v>0</v>
      </c>
    </row>
    <row r="115" spans="1:32" ht="23.25" x14ac:dyDescent="0.35">
      <c r="A115" s="172">
        <f t="shared" si="43"/>
        <v>9</v>
      </c>
      <c r="B115" s="154">
        <v>43630</v>
      </c>
      <c r="C115" s="173">
        <v>779</v>
      </c>
      <c r="D115" s="156" t="s">
        <v>59</v>
      </c>
      <c r="E115" s="1149" t="s">
        <v>57</v>
      </c>
      <c r="F115" s="170">
        <v>2</v>
      </c>
      <c r="G115" s="159">
        <f t="shared" si="33"/>
        <v>2663636</v>
      </c>
      <c r="H115" s="160"/>
      <c r="I115" s="161">
        <f t="shared" si="34"/>
        <v>0</v>
      </c>
      <c r="J115" s="162">
        <v>2</v>
      </c>
      <c r="K115" s="161">
        <f t="shared" si="35"/>
        <v>4463636</v>
      </c>
      <c r="L115" s="163"/>
      <c r="M115" s="161">
        <f t="shared" si="36"/>
        <v>0</v>
      </c>
      <c r="N115" s="171">
        <f t="shared" si="44"/>
        <v>4</v>
      </c>
      <c r="O115" s="165">
        <f t="shared" si="37"/>
        <v>7127272</v>
      </c>
      <c r="P115" s="165">
        <f t="shared" si="45"/>
        <v>160000</v>
      </c>
      <c r="Q115" s="165"/>
      <c r="S115" s="10">
        <f t="shared" si="38"/>
        <v>1331818</v>
      </c>
      <c r="T115" s="10">
        <f t="shared" si="39"/>
        <v>1931818</v>
      </c>
      <c r="U115" s="10">
        <f t="shared" si="40"/>
        <v>2231818</v>
      </c>
      <c r="V115" s="10">
        <f t="shared" si="41"/>
        <v>431818</v>
      </c>
      <c r="W115" s="112">
        <v>43633</v>
      </c>
      <c r="X115" s="111">
        <v>7127272</v>
      </c>
      <c r="Y115" s="112"/>
      <c r="Z115" s="111"/>
      <c r="AA115" s="1114"/>
      <c r="AB115" s="113"/>
      <c r="AC115" s="113"/>
      <c r="AD115" s="114"/>
      <c r="AE115" s="115">
        <f t="shared" si="46"/>
        <v>7127272</v>
      </c>
      <c r="AF115" s="116">
        <f t="shared" si="42"/>
        <v>0</v>
      </c>
    </row>
    <row r="116" spans="1:32" ht="23.25" x14ac:dyDescent="0.35">
      <c r="A116" s="172">
        <f t="shared" si="43"/>
        <v>10</v>
      </c>
      <c r="B116" s="154">
        <v>43630</v>
      </c>
      <c r="C116" s="173">
        <v>780</v>
      </c>
      <c r="D116" s="156" t="s">
        <v>58</v>
      </c>
      <c r="E116" s="1149" t="s">
        <v>57</v>
      </c>
      <c r="F116" s="170">
        <v>1</v>
      </c>
      <c r="G116" s="159">
        <f t="shared" si="33"/>
        <v>1331818</v>
      </c>
      <c r="H116" s="160"/>
      <c r="I116" s="161">
        <f t="shared" si="34"/>
        <v>0</v>
      </c>
      <c r="J116" s="162">
        <v>3</v>
      </c>
      <c r="K116" s="161">
        <f t="shared" si="35"/>
        <v>6695454</v>
      </c>
      <c r="L116" s="163"/>
      <c r="M116" s="161">
        <f t="shared" si="36"/>
        <v>0</v>
      </c>
      <c r="N116" s="171">
        <f t="shared" si="44"/>
        <v>4</v>
      </c>
      <c r="O116" s="165">
        <f t="shared" si="37"/>
        <v>8027272</v>
      </c>
      <c r="P116" s="165">
        <f t="shared" si="45"/>
        <v>160000</v>
      </c>
      <c r="Q116" s="165"/>
      <c r="S116" s="10">
        <f t="shared" si="38"/>
        <v>1331818</v>
      </c>
      <c r="T116" s="10">
        <f t="shared" si="39"/>
        <v>1931818</v>
      </c>
      <c r="U116" s="10">
        <f t="shared" si="40"/>
        <v>2231818</v>
      </c>
      <c r="V116" s="10">
        <f t="shared" si="41"/>
        <v>431818</v>
      </c>
      <c r="W116" s="112">
        <v>43633</v>
      </c>
      <c r="X116" s="111">
        <v>8027272</v>
      </c>
      <c r="Y116" s="112"/>
      <c r="Z116" s="111"/>
      <c r="AA116" s="1114"/>
      <c r="AB116" s="113"/>
      <c r="AC116" s="113"/>
      <c r="AD116" s="114"/>
      <c r="AE116" s="115">
        <f t="shared" si="46"/>
        <v>8027272</v>
      </c>
      <c r="AF116" s="116">
        <f t="shared" si="42"/>
        <v>0</v>
      </c>
    </row>
    <row r="117" spans="1:32" ht="23.25" x14ac:dyDescent="0.35">
      <c r="A117" s="172"/>
      <c r="B117" s="188"/>
      <c r="C117" s="173"/>
      <c r="D117" s="156"/>
      <c r="E117" s="1149"/>
      <c r="F117" s="170"/>
      <c r="G117" s="159">
        <f t="shared" si="33"/>
        <v>0</v>
      </c>
      <c r="H117" s="170"/>
      <c r="I117" s="161">
        <f t="shared" si="34"/>
        <v>0</v>
      </c>
      <c r="J117" s="170"/>
      <c r="K117" s="161">
        <f t="shared" si="35"/>
        <v>0</v>
      </c>
      <c r="L117" s="170"/>
      <c r="M117" s="161">
        <f t="shared" si="36"/>
        <v>0</v>
      </c>
      <c r="N117" s="171"/>
      <c r="O117" s="165">
        <f t="shared" si="37"/>
        <v>0</v>
      </c>
      <c r="P117" s="165">
        <f t="shared" si="45"/>
        <v>0</v>
      </c>
      <c r="Q117" s="165"/>
      <c r="S117" s="10">
        <f t="shared" si="38"/>
        <v>1331818</v>
      </c>
      <c r="T117" s="10">
        <f t="shared" si="39"/>
        <v>1931818</v>
      </c>
      <c r="U117" s="10">
        <f t="shared" si="40"/>
        <v>2231818</v>
      </c>
      <c r="V117" s="10">
        <f t="shared" si="41"/>
        <v>431818</v>
      </c>
      <c r="W117" s="112"/>
      <c r="X117" s="111"/>
      <c r="Y117" s="110"/>
      <c r="Z117" s="111"/>
      <c r="AA117" s="1114"/>
      <c r="AB117" s="113"/>
      <c r="AC117" s="113"/>
      <c r="AD117" s="114"/>
      <c r="AE117" s="115">
        <f t="shared" si="46"/>
        <v>0</v>
      </c>
      <c r="AF117" s="116">
        <f t="shared" si="42"/>
        <v>0</v>
      </c>
    </row>
    <row r="118" spans="1:32" ht="24" thickBot="1" x14ac:dyDescent="0.4">
      <c r="A118" s="2951" t="s">
        <v>60</v>
      </c>
      <c r="B118" s="2952"/>
      <c r="C118" s="2952"/>
      <c r="D118" s="2952"/>
      <c r="E118" s="2952"/>
      <c r="F118" s="783">
        <f>SUM(F107:F116)</f>
        <v>59</v>
      </c>
      <c r="G118" s="783">
        <f>SUM(G107:G110)</f>
        <v>43949994</v>
      </c>
      <c r="H118" s="783">
        <f>SUM(H107:H110)</f>
        <v>0</v>
      </c>
      <c r="I118" s="783">
        <f>SUM(I107:I110)</f>
        <v>0</v>
      </c>
      <c r="J118" s="783">
        <f>SUM(J107:J116)</f>
        <v>18</v>
      </c>
      <c r="K118" s="783">
        <f t="shared" ref="K118:P118" si="47">SUM(K107:K110)</f>
        <v>15622726</v>
      </c>
      <c r="L118" s="783">
        <f t="shared" si="47"/>
        <v>1</v>
      </c>
      <c r="M118" s="783">
        <f t="shared" si="47"/>
        <v>431818</v>
      </c>
      <c r="N118" s="783">
        <f t="shared" si="47"/>
        <v>41</v>
      </c>
      <c r="O118" s="783">
        <f>SUM(O107:O117)</f>
        <v>119181804</v>
      </c>
      <c r="P118" s="783">
        <f t="shared" si="47"/>
        <v>1640000</v>
      </c>
      <c r="Q118" s="784"/>
      <c r="W118" s="112"/>
      <c r="X118" s="111"/>
      <c r="Y118" s="110"/>
      <c r="Z118" s="111"/>
      <c r="AA118" s="1114"/>
      <c r="AB118" s="113"/>
      <c r="AC118" s="113"/>
      <c r="AD118" s="114"/>
      <c r="AE118" s="115">
        <f>SUM(AE107:AE117)</f>
        <v>99731806</v>
      </c>
      <c r="AF118" s="116">
        <f>O118-AE118</f>
        <v>19449998</v>
      </c>
    </row>
    <row r="119" spans="1:32" x14ac:dyDescent="0.2">
      <c r="A119" s="12" t="s">
        <v>61</v>
      </c>
      <c r="F119" s="20"/>
      <c r="P119" s="177"/>
      <c r="W119" s="12"/>
      <c r="X119" s="12"/>
    </row>
    <row r="120" spans="1:32" ht="15.75" x14ac:dyDescent="0.25">
      <c r="C120" s="253"/>
      <c r="D120" s="279"/>
      <c r="F120" s="178"/>
      <c r="G120" s="179"/>
      <c r="H120" s="178"/>
      <c r="I120" s="180"/>
      <c r="J120" s="178"/>
      <c r="K120" s="179"/>
      <c r="L120" s="178"/>
      <c r="N120" s="20"/>
      <c r="O120" s="2861" t="s">
        <v>62</v>
      </c>
      <c r="P120" s="2861"/>
      <c r="Q120" s="2861"/>
      <c r="W120" s="12"/>
      <c r="X120" s="12"/>
    </row>
    <row r="121" spans="1:32" ht="15.75" x14ac:dyDescent="0.25">
      <c r="F121" s="1153"/>
      <c r="H121" s="1153"/>
      <c r="J121" s="1153"/>
      <c r="L121" s="1153"/>
      <c r="N121" s="1153"/>
      <c r="O121" s="1153"/>
      <c r="P121" s="1153"/>
      <c r="Q121" s="1153"/>
      <c r="W121" s="12"/>
      <c r="X121" s="12"/>
    </row>
    <row r="122" spans="1:32" ht="15.75" x14ac:dyDescent="0.25">
      <c r="F122" s="182"/>
      <c r="H122" s="182"/>
      <c r="J122" s="182"/>
      <c r="L122" s="182"/>
      <c r="N122" s="12"/>
      <c r="O122" s="145"/>
      <c r="P122" s="145"/>
      <c r="Q122" s="145"/>
      <c r="W122" s="12"/>
      <c r="X122" s="12"/>
    </row>
    <row r="123" spans="1:32" ht="15.75" x14ac:dyDescent="0.25">
      <c r="N123" s="12"/>
      <c r="O123" s="145"/>
      <c r="P123" s="145"/>
      <c r="Q123" s="145"/>
    </row>
    <row r="124" spans="1:32" ht="15.75" x14ac:dyDescent="0.25">
      <c r="N124" s="12"/>
      <c r="O124" s="2862" t="s">
        <v>63</v>
      </c>
      <c r="P124" s="2862"/>
      <c r="Q124" s="2862"/>
    </row>
    <row r="125" spans="1:32" ht="15.75" x14ac:dyDescent="0.25">
      <c r="N125" s="12"/>
      <c r="O125" s="2861" t="s">
        <v>64</v>
      </c>
      <c r="P125" s="2861"/>
      <c r="Q125" s="2861"/>
    </row>
    <row r="129" spans="1:32" ht="26.25" x14ac:dyDescent="0.3">
      <c r="A129" s="13" t="s">
        <v>0</v>
      </c>
      <c r="B129" s="13" t="s">
        <v>235</v>
      </c>
      <c r="C129" s="144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4"/>
      <c r="O129" s="183" t="s">
        <v>66</v>
      </c>
      <c r="P129" s="2839" t="s">
        <v>2</v>
      </c>
      <c r="Q129" s="2839"/>
    </row>
    <row r="130" spans="1:32" ht="21" x14ac:dyDescent="0.3">
      <c r="A130" s="13" t="s">
        <v>3</v>
      </c>
      <c r="B130" s="13" t="s">
        <v>4</v>
      </c>
      <c r="C130" s="14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4"/>
      <c r="O130" s="184"/>
      <c r="P130" s="145"/>
      <c r="Q130" s="145"/>
    </row>
    <row r="131" spans="1:32" ht="18.75" x14ac:dyDescent="0.3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4"/>
      <c r="O131" s="14"/>
      <c r="P131" s="145"/>
      <c r="Q131" s="145"/>
    </row>
    <row r="132" spans="1:32" ht="18.75" x14ac:dyDescent="0.3">
      <c r="A132" s="13" t="s">
        <v>5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4"/>
      <c r="O132" s="14"/>
      <c r="P132" s="145"/>
      <c r="Q132" s="145"/>
    </row>
    <row r="133" spans="1:32" ht="18.75" x14ac:dyDescent="0.3">
      <c r="A133" s="13" t="s">
        <v>6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4"/>
      <c r="O133" s="14"/>
      <c r="P133" s="145"/>
      <c r="Q133" s="145"/>
    </row>
    <row r="134" spans="1:32" ht="18.75" x14ac:dyDescent="0.3">
      <c r="A134" s="13" t="s">
        <v>7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4"/>
      <c r="O134" s="14"/>
      <c r="P134" s="145"/>
      <c r="Q134" s="145"/>
    </row>
    <row r="135" spans="1:32" ht="24" thickBot="1" x14ac:dyDescent="0.35">
      <c r="A135" s="13" t="s">
        <v>8</v>
      </c>
      <c r="B135" s="13"/>
      <c r="C135" s="13"/>
      <c r="D135" s="13"/>
      <c r="E135" s="13"/>
      <c r="F135" s="13"/>
      <c r="G135" s="147"/>
      <c r="H135" s="147"/>
      <c r="I135" s="13"/>
      <c r="J135" s="13"/>
      <c r="K135" s="13"/>
      <c r="L135" s="13"/>
      <c r="M135" s="13"/>
      <c r="N135" s="148"/>
      <c r="O135" s="148"/>
      <c r="P135" s="2800" t="s">
        <v>86</v>
      </c>
      <c r="Q135" s="2800"/>
      <c r="W135" s="2856" t="s">
        <v>107</v>
      </c>
      <c r="X135" s="2856"/>
      <c r="Y135" s="2856"/>
      <c r="Z135" s="2856"/>
      <c r="AA135" s="2856"/>
      <c r="AB135" s="2856"/>
      <c r="AC135" s="2856"/>
      <c r="AD135" s="2856"/>
      <c r="AE135" s="2856"/>
      <c r="AF135" s="2856"/>
    </row>
    <row r="136" spans="1:32" ht="16.5" thickBot="1" x14ac:dyDescent="0.3">
      <c r="A136" s="2841" t="s">
        <v>10</v>
      </c>
      <c r="B136" s="2844" t="s">
        <v>11</v>
      </c>
      <c r="C136" s="428" t="s">
        <v>10</v>
      </c>
      <c r="D136" s="2844" t="s">
        <v>13</v>
      </c>
      <c r="E136" s="2844" t="s">
        <v>14</v>
      </c>
      <c r="F136" s="2847" t="s">
        <v>15</v>
      </c>
      <c r="G136" s="2848"/>
      <c r="H136" s="2848"/>
      <c r="I136" s="2848"/>
      <c r="J136" s="2848"/>
      <c r="K136" s="2848"/>
      <c r="L136" s="2848"/>
      <c r="M136" s="2849"/>
      <c r="N136" s="2850" t="s">
        <v>16</v>
      </c>
      <c r="O136" s="2850" t="s">
        <v>17</v>
      </c>
      <c r="P136" s="2850" t="s">
        <v>18</v>
      </c>
      <c r="Q136" s="151" t="s">
        <v>19</v>
      </c>
      <c r="W136" s="2856" t="s">
        <v>108</v>
      </c>
      <c r="X136" s="2856" t="s">
        <v>109</v>
      </c>
      <c r="Y136" s="2856" t="s">
        <v>108</v>
      </c>
      <c r="Z136" s="2856" t="s">
        <v>110</v>
      </c>
      <c r="AA136" s="2940" t="s">
        <v>108</v>
      </c>
      <c r="AB136" s="2853" t="s">
        <v>111</v>
      </c>
      <c r="AC136" s="2856" t="s">
        <v>108</v>
      </c>
      <c r="AD136" s="2853" t="s">
        <v>112</v>
      </c>
      <c r="AE136" s="2854" t="s">
        <v>113</v>
      </c>
      <c r="AF136" s="2855" t="s">
        <v>114</v>
      </c>
    </row>
    <row r="137" spans="1:32" ht="16.5" thickBot="1" x14ac:dyDescent="0.3">
      <c r="A137" s="2842"/>
      <c r="B137" s="2845"/>
      <c r="C137" s="429" t="s">
        <v>208</v>
      </c>
      <c r="D137" s="2845"/>
      <c r="E137" s="2845"/>
      <c r="F137" s="2858" t="s">
        <v>20</v>
      </c>
      <c r="G137" s="2858"/>
      <c r="H137" s="2858" t="s">
        <v>21</v>
      </c>
      <c r="I137" s="2858"/>
      <c r="J137" s="2858" t="s">
        <v>22</v>
      </c>
      <c r="K137" s="2858"/>
      <c r="L137" s="2858" t="s">
        <v>23</v>
      </c>
      <c r="M137" s="2858"/>
      <c r="N137" s="2851"/>
      <c r="O137" s="2851"/>
      <c r="P137" s="2851"/>
      <c r="Q137" s="2859" t="s">
        <v>24</v>
      </c>
      <c r="W137" s="2856"/>
      <c r="X137" s="2856"/>
      <c r="Y137" s="2856"/>
      <c r="Z137" s="2856"/>
      <c r="AA137" s="2940"/>
      <c r="AB137" s="2853"/>
      <c r="AC137" s="2856"/>
      <c r="AD137" s="2853"/>
      <c r="AE137" s="2854"/>
      <c r="AF137" s="2855"/>
    </row>
    <row r="138" spans="1:32" ht="16.5" thickBot="1" x14ac:dyDescent="0.3">
      <c r="A138" s="2843"/>
      <c r="B138" s="2846"/>
      <c r="C138" s="430" t="s">
        <v>209</v>
      </c>
      <c r="D138" s="2846"/>
      <c r="E138" s="2846"/>
      <c r="F138" s="1152" t="s">
        <v>25</v>
      </c>
      <c r="G138" s="1152" t="s">
        <v>26</v>
      </c>
      <c r="H138" s="1152" t="s">
        <v>25</v>
      </c>
      <c r="I138" s="1152" t="s">
        <v>26</v>
      </c>
      <c r="J138" s="1152" t="s">
        <v>25</v>
      </c>
      <c r="K138" s="1152" t="s">
        <v>26</v>
      </c>
      <c r="L138" s="1152" t="s">
        <v>25</v>
      </c>
      <c r="M138" s="1152" t="s">
        <v>26</v>
      </c>
      <c r="N138" s="2852"/>
      <c r="O138" s="2852"/>
      <c r="P138" s="2852"/>
      <c r="Q138" s="2953"/>
    </row>
    <row r="139" spans="1:32" ht="23.25" x14ac:dyDescent="0.35">
      <c r="A139" s="168">
        <v>1</v>
      </c>
      <c r="B139" s="154">
        <v>43631</v>
      </c>
      <c r="C139" s="173">
        <v>781</v>
      </c>
      <c r="D139" s="239" t="s">
        <v>49</v>
      </c>
      <c r="E139" s="157" t="s">
        <v>43</v>
      </c>
      <c r="F139" s="170">
        <v>6</v>
      </c>
      <c r="G139" s="159">
        <f>F139*S139</f>
        <v>7990908</v>
      </c>
      <c r="H139" s="160"/>
      <c r="I139" s="161">
        <f>H139*T139</f>
        <v>0</v>
      </c>
      <c r="J139" s="162">
        <v>2</v>
      </c>
      <c r="K139" s="161">
        <f>J139*U139</f>
        <v>4463636</v>
      </c>
      <c r="L139" s="163">
        <v>2</v>
      </c>
      <c r="M139" s="161">
        <f>L139*V139</f>
        <v>863636</v>
      </c>
      <c r="N139" s="1151">
        <f>F139+H139+J139+L139</f>
        <v>10</v>
      </c>
      <c r="O139" s="165">
        <f>+M139+K139+I139+G139</f>
        <v>13318180</v>
      </c>
      <c r="P139" s="165">
        <f>+N139*40000</f>
        <v>400000</v>
      </c>
      <c r="Q139" s="165"/>
      <c r="S139" s="10">
        <f>1331818</f>
        <v>1331818</v>
      </c>
      <c r="T139" s="10">
        <f>1931818</f>
        <v>1931818</v>
      </c>
      <c r="U139" s="10">
        <f>2231818</f>
        <v>2231818</v>
      </c>
      <c r="V139" s="10">
        <f>431818</f>
        <v>431818</v>
      </c>
      <c r="W139" s="112">
        <v>43649</v>
      </c>
      <c r="X139" s="111">
        <v>7500000</v>
      </c>
      <c r="Y139" s="112">
        <v>43654</v>
      </c>
      <c r="Z139" s="111">
        <v>5818180</v>
      </c>
      <c r="AA139" s="1114"/>
      <c r="AB139" s="113"/>
      <c r="AC139" s="113"/>
      <c r="AD139" s="114"/>
      <c r="AE139" s="115">
        <f>X139+Z139+AB139+AD139</f>
        <v>13318180</v>
      </c>
      <c r="AF139" s="116">
        <f>O139-AE139</f>
        <v>0</v>
      </c>
    </row>
    <row r="140" spans="1:32" ht="23.25" x14ac:dyDescent="0.35">
      <c r="A140" s="168">
        <f>+A139+1</f>
        <v>2</v>
      </c>
      <c r="B140" s="154">
        <v>43631</v>
      </c>
      <c r="C140" s="173">
        <v>782</v>
      </c>
      <c r="D140" s="239" t="s">
        <v>55</v>
      </c>
      <c r="E140" s="157" t="s">
        <v>88</v>
      </c>
      <c r="F140" s="170"/>
      <c r="G140" s="159">
        <f>F140*S140</f>
        <v>0</v>
      </c>
      <c r="H140" s="160"/>
      <c r="I140" s="161">
        <f>H140*T140</f>
        <v>0</v>
      </c>
      <c r="J140" s="162">
        <v>10</v>
      </c>
      <c r="K140" s="161">
        <f>J140*U140</f>
        <v>22318180</v>
      </c>
      <c r="L140" s="163"/>
      <c r="M140" s="161">
        <f>L140*V140</f>
        <v>0</v>
      </c>
      <c r="N140" s="1151">
        <f>F140+H140+J140+L140</f>
        <v>10</v>
      </c>
      <c r="O140" s="165">
        <f>+M140+K140+I140+G140</f>
        <v>22318180</v>
      </c>
      <c r="P140" s="165">
        <f>+N140*40000</f>
        <v>400000</v>
      </c>
      <c r="Q140" s="165"/>
      <c r="S140" s="10">
        <f>1331818</f>
        <v>1331818</v>
      </c>
      <c r="T140" s="10">
        <f>1931818</f>
        <v>1931818</v>
      </c>
      <c r="U140" s="10">
        <f>2231818</f>
        <v>2231818</v>
      </c>
      <c r="V140" s="10">
        <f>431818</f>
        <v>431818</v>
      </c>
      <c r="W140" s="112">
        <v>43633</v>
      </c>
      <c r="X140" s="111">
        <v>22318180</v>
      </c>
      <c r="Y140" s="112"/>
      <c r="Z140" s="111"/>
      <c r="AA140" s="1114"/>
      <c r="AB140" s="113"/>
      <c r="AC140" s="113"/>
      <c r="AD140" s="114"/>
      <c r="AE140" s="115">
        <f>X140+Z140+AB140+AD140</f>
        <v>22318180</v>
      </c>
      <c r="AF140" s="116">
        <f>O140-AE140</f>
        <v>0</v>
      </c>
    </row>
    <row r="141" spans="1:32" ht="23.25" x14ac:dyDescent="0.35">
      <c r="A141" s="172"/>
      <c r="B141" s="188"/>
      <c r="C141" s="173"/>
      <c r="D141" s="156"/>
      <c r="E141" s="1149"/>
      <c r="F141" s="170"/>
      <c r="G141" s="159">
        <f>F141*S141</f>
        <v>0</v>
      </c>
      <c r="H141" s="170"/>
      <c r="I141" s="161">
        <f>H141*T141</f>
        <v>0</v>
      </c>
      <c r="J141" s="170"/>
      <c r="K141" s="161">
        <f>J141*U141</f>
        <v>0</v>
      </c>
      <c r="L141" s="170"/>
      <c r="M141" s="161">
        <f>L141*V141</f>
        <v>0</v>
      </c>
      <c r="N141" s="171"/>
      <c r="O141" s="165">
        <f>+M141+K141+I141+G141</f>
        <v>0</v>
      </c>
      <c r="P141" s="165">
        <f>+N141*40000</f>
        <v>0</v>
      </c>
      <c r="Q141" s="165"/>
      <c r="S141" s="10">
        <f>1331818</f>
        <v>1331818</v>
      </c>
      <c r="T141" s="10">
        <f>1931818</f>
        <v>1931818</v>
      </c>
      <c r="U141" s="10">
        <f>2231818</f>
        <v>2231818</v>
      </c>
      <c r="V141" s="10">
        <f>431818</f>
        <v>431818</v>
      </c>
      <c r="W141" s="112"/>
      <c r="X141" s="111"/>
      <c r="Y141" s="110"/>
      <c r="Z141" s="111"/>
      <c r="AA141" s="1114"/>
      <c r="AB141" s="113"/>
      <c r="AC141" s="113"/>
      <c r="AD141" s="114"/>
      <c r="AE141" s="115">
        <f>X141+Z141+AB141+AD141</f>
        <v>0</v>
      </c>
      <c r="AF141" s="116">
        <f>O141-AE141</f>
        <v>0</v>
      </c>
    </row>
    <row r="142" spans="1:32" ht="24" thickBot="1" x14ac:dyDescent="0.4">
      <c r="A142" s="2951" t="s">
        <v>60</v>
      </c>
      <c r="B142" s="2952"/>
      <c r="C142" s="2952"/>
      <c r="D142" s="2952"/>
      <c r="E142" s="2952"/>
      <c r="F142" s="783">
        <f t="shared" ref="F142:P142" si="48">SUM(F139:F140)</f>
        <v>6</v>
      </c>
      <c r="G142" s="783">
        <f t="shared" si="48"/>
        <v>7990908</v>
      </c>
      <c r="H142" s="783">
        <f t="shared" si="48"/>
        <v>0</v>
      </c>
      <c r="I142" s="783">
        <f t="shared" si="48"/>
        <v>0</v>
      </c>
      <c r="J142" s="783">
        <f t="shared" si="48"/>
        <v>12</v>
      </c>
      <c r="K142" s="783">
        <f t="shared" si="48"/>
        <v>26781816</v>
      </c>
      <c r="L142" s="783">
        <f t="shared" si="48"/>
        <v>2</v>
      </c>
      <c r="M142" s="783">
        <f t="shared" si="48"/>
        <v>863636</v>
      </c>
      <c r="N142" s="783">
        <f t="shared" si="48"/>
        <v>20</v>
      </c>
      <c r="O142" s="783">
        <f>SUM(O139:O140)</f>
        <v>35636360</v>
      </c>
      <c r="P142" s="783">
        <f t="shared" si="48"/>
        <v>800000</v>
      </c>
      <c r="Q142" s="784"/>
      <c r="W142" s="112"/>
      <c r="X142" s="111"/>
      <c r="Y142" s="110"/>
      <c r="Z142" s="111"/>
      <c r="AA142" s="1114"/>
      <c r="AB142" s="113"/>
      <c r="AC142" s="113"/>
      <c r="AD142" s="114"/>
      <c r="AE142" s="115">
        <f>SUM(AE139:AE141)</f>
        <v>35636360</v>
      </c>
      <c r="AF142" s="116">
        <f>O142-AE142</f>
        <v>0</v>
      </c>
    </row>
    <row r="143" spans="1:32" x14ac:dyDescent="0.2">
      <c r="A143" s="12" t="s">
        <v>61</v>
      </c>
      <c r="F143" s="20"/>
      <c r="P143" s="177"/>
      <c r="W143" s="12"/>
      <c r="X143" s="12"/>
    </row>
    <row r="144" spans="1:32" ht="15.75" x14ac:dyDescent="0.25">
      <c r="C144" s="253"/>
      <c r="D144" s="279"/>
      <c r="F144" s="178"/>
      <c r="G144" s="179"/>
      <c r="H144" s="178"/>
      <c r="I144" s="180"/>
      <c r="J144" s="178"/>
      <c r="K144" s="179"/>
      <c r="L144" s="178"/>
      <c r="N144" s="20"/>
      <c r="O144" s="2861" t="s">
        <v>62</v>
      </c>
      <c r="P144" s="2861"/>
      <c r="Q144" s="2861"/>
      <c r="W144" s="12"/>
      <c r="X144" s="12"/>
    </row>
    <row r="145" spans="1:32" ht="15.75" x14ac:dyDescent="0.25">
      <c r="F145" s="1153"/>
      <c r="H145" s="1153"/>
      <c r="J145" s="1153"/>
      <c r="L145" s="1153"/>
      <c r="N145" s="1153"/>
      <c r="O145" s="1153"/>
      <c r="P145" s="1153"/>
      <c r="Q145" s="1153"/>
      <c r="W145" s="12"/>
      <c r="X145" s="12"/>
    </row>
    <row r="146" spans="1:32" ht="15.75" x14ac:dyDescent="0.25">
      <c r="F146" s="182"/>
      <c r="H146" s="182"/>
      <c r="J146" s="182"/>
      <c r="L146" s="182"/>
      <c r="N146" s="12"/>
      <c r="O146" s="145"/>
      <c r="P146" s="145"/>
      <c r="Q146" s="145"/>
      <c r="W146" s="12"/>
      <c r="X146" s="12"/>
    </row>
    <row r="147" spans="1:32" ht="15.75" x14ac:dyDescent="0.25">
      <c r="N147" s="12"/>
      <c r="O147" s="145"/>
      <c r="P147" s="145"/>
      <c r="Q147" s="145"/>
    </row>
    <row r="148" spans="1:32" ht="15.75" x14ac:dyDescent="0.25">
      <c r="N148" s="12"/>
      <c r="O148" s="2862" t="s">
        <v>63</v>
      </c>
      <c r="P148" s="2862"/>
      <c r="Q148" s="2862"/>
    </row>
    <row r="149" spans="1:32" ht="15.75" x14ac:dyDescent="0.25">
      <c r="N149" s="12"/>
      <c r="O149" s="2861" t="s">
        <v>64</v>
      </c>
      <c r="P149" s="2861"/>
      <c r="Q149" s="2861"/>
    </row>
    <row r="152" spans="1:32" ht="26.25" x14ac:dyDescent="0.3">
      <c r="A152" s="13" t="s">
        <v>0</v>
      </c>
      <c r="B152" s="13" t="s">
        <v>235</v>
      </c>
      <c r="C152" s="144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4"/>
      <c r="O152" s="183" t="s">
        <v>66</v>
      </c>
      <c r="P152" s="2839" t="s">
        <v>2</v>
      </c>
      <c r="Q152" s="2839"/>
    </row>
    <row r="153" spans="1:32" ht="21" x14ac:dyDescent="0.3">
      <c r="A153" s="13" t="s">
        <v>3</v>
      </c>
      <c r="B153" s="13" t="s">
        <v>4</v>
      </c>
      <c r="C153" s="144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4"/>
      <c r="O153" s="184"/>
      <c r="P153" s="145"/>
      <c r="Q153" s="145"/>
    </row>
    <row r="154" spans="1:32" ht="18.75" x14ac:dyDescent="0.3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4"/>
      <c r="O154" s="14"/>
      <c r="P154" s="145"/>
      <c r="Q154" s="145"/>
    </row>
    <row r="155" spans="1:32" ht="18.75" x14ac:dyDescent="0.3">
      <c r="A155" s="13" t="s">
        <v>5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4"/>
      <c r="O155" s="14"/>
      <c r="P155" s="145"/>
      <c r="Q155" s="145"/>
    </row>
    <row r="156" spans="1:32" ht="18.75" x14ac:dyDescent="0.3">
      <c r="A156" s="13" t="s">
        <v>6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4"/>
      <c r="O156" s="14"/>
      <c r="P156" s="145"/>
      <c r="Q156" s="145"/>
    </row>
    <row r="157" spans="1:32" ht="18.75" x14ac:dyDescent="0.3">
      <c r="A157" s="13" t="s">
        <v>7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4"/>
      <c r="O157" s="14"/>
      <c r="P157" s="145"/>
      <c r="Q157" s="145"/>
    </row>
    <row r="158" spans="1:32" ht="24" thickBot="1" x14ac:dyDescent="0.35">
      <c r="A158" s="13" t="s">
        <v>8</v>
      </c>
      <c r="B158" s="13"/>
      <c r="C158" s="13"/>
      <c r="D158" s="13"/>
      <c r="E158" s="13"/>
      <c r="F158" s="13"/>
      <c r="G158" s="147"/>
      <c r="H158" s="147"/>
      <c r="I158" s="13"/>
      <c r="J158" s="13"/>
      <c r="K158" s="13"/>
      <c r="L158" s="13"/>
      <c r="M158" s="13"/>
      <c r="N158" s="148"/>
      <c r="O158" s="148"/>
      <c r="P158" s="2800" t="s">
        <v>86</v>
      </c>
      <c r="Q158" s="2800"/>
      <c r="W158" s="2856" t="s">
        <v>107</v>
      </c>
      <c r="X158" s="2856"/>
      <c r="Y158" s="2856"/>
      <c r="Z158" s="2856"/>
      <c r="AA158" s="2856"/>
      <c r="AB158" s="2856"/>
      <c r="AC158" s="2856"/>
      <c r="AD158" s="2856"/>
      <c r="AE158" s="2856"/>
      <c r="AF158" s="2856"/>
    </row>
    <row r="159" spans="1:32" ht="16.5" thickBot="1" x14ac:dyDescent="0.3">
      <c r="A159" s="2841" t="s">
        <v>10</v>
      </c>
      <c r="B159" s="2844" t="s">
        <v>11</v>
      </c>
      <c r="C159" s="428" t="s">
        <v>10</v>
      </c>
      <c r="D159" s="2844" t="s">
        <v>13</v>
      </c>
      <c r="E159" s="2844" t="s">
        <v>14</v>
      </c>
      <c r="F159" s="2847" t="s">
        <v>15</v>
      </c>
      <c r="G159" s="2848"/>
      <c r="H159" s="2848"/>
      <c r="I159" s="2848"/>
      <c r="J159" s="2848"/>
      <c r="K159" s="2848"/>
      <c r="L159" s="2848"/>
      <c r="M159" s="2849"/>
      <c r="N159" s="2850" t="s">
        <v>16</v>
      </c>
      <c r="O159" s="2850" t="s">
        <v>17</v>
      </c>
      <c r="P159" s="2850" t="s">
        <v>18</v>
      </c>
      <c r="Q159" s="151" t="s">
        <v>19</v>
      </c>
      <c r="W159" s="2856" t="s">
        <v>108</v>
      </c>
      <c r="X159" s="2856" t="s">
        <v>109</v>
      </c>
      <c r="Y159" s="2856" t="s">
        <v>108</v>
      </c>
      <c r="Z159" s="2856" t="s">
        <v>110</v>
      </c>
      <c r="AA159" s="2940" t="s">
        <v>108</v>
      </c>
      <c r="AB159" s="2853" t="s">
        <v>111</v>
      </c>
      <c r="AC159" s="2856" t="s">
        <v>108</v>
      </c>
      <c r="AD159" s="2853" t="s">
        <v>112</v>
      </c>
      <c r="AE159" s="2854" t="s">
        <v>113</v>
      </c>
      <c r="AF159" s="2855" t="s">
        <v>114</v>
      </c>
    </row>
    <row r="160" spans="1:32" ht="16.5" thickBot="1" x14ac:dyDescent="0.3">
      <c r="A160" s="2842"/>
      <c r="B160" s="2845"/>
      <c r="C160" s="429" t="s">
        <v>208</v>
      </c>
      <c r="D160" s="2845"/>
      <c r="E160" s="2845"/>
      <c r="F160" s="2858" t="s">
        <v>20</v>
      </c>
      <c r="G160" s="2858"/>
      <c r="H160" s="2858" t="s">
        <v>21</v>
      </c>
      <c r="I160" s="2858"/>
      <c r="J160" s="2858" t="s">
        <v>22</v>
      </c>
      <c r="K160" s="2858"/>
      <c r="L160" s="2858" t="s">
        <v>23</v>
      </c>
      <c r="M160" s="2858"/>
      <c r="N160" s="2851"/>
      <c r="O160" s="2851"/>
      <c r="P160" s="2851"/>
      <c r="Q160" s="2859" t="s">
        <v>24</v>
      </c>
      <c r="W160" s="2856"/>
      <c r="X160" s="2856"/>
      <c r="Y160" s="2856"/>
      <c r="Z160" s="2856"/>
      <c r="AA160" s="2940"/>
      <c r="AB160" s="2853"/>
      <c r="AC160" s="2856"/>
      <c r="AD160" s="2853"/>
      <c r="AE160" s="2854"/>
      <c r="AF160" s="2855"/>
    </row>
    <row r="161" spans="1:33" ht="16.5" thickBot="1" x14ac:dyDescent="0.3">
      <c r="A161" s="2843"/>
      <c r="B161" s="2846"/>
      <c r="C161" s="430" t="s">
        <v>209</v>
      </c>
      <c r="D161" s="2846"/>
      <c r="E161" s="2846"/>
      <c r="F161" s="1152" t="s">
        <v>25</v>
      </c>
      <c r="G161" s="1152" t="s">
        <v>26</v>
      </c>
      <c r="H161" s="1152" t="s">
        <v>25</v>
      </c>
      <c r="I161" s="1152" t="s">
        <v>26</v>
      </c>
      <c r="J161" s="1152" t="s">
        <v>25</v>
      </c>
      <c r="K161" s="1152" t="s">
        <v>26</v>
      </c>
      <c r="L161" s="1152" t="s">
        <v>25</v>
      </c>
      <c r="M161" s="1152" t="s">
        <v>26</v>
      </c>
      <c r="N161" s="2852"/>
      <c r="O161" s="2852"/>
      <c r="P161" s="2852"/>
      <c r="Q161" s="2953"/>
    </row>
    <row r="162" spans="1:33" ht="23.25" x14ac:dyDescent="0.35">
      <c r="A162" s="168">
        <v>1</v>
      </c>
      <c r="B162" s="154">
        <v>43633</v>
      </c>
      <c r="C162" s="173">
        <v>783</v>
      </c>
      <c r="D162" s="239" t="s">
        <v>264</v>
      </c>
      <c r="E162" s="157" t="s">
        <v>241</v>
      </c>
      <c r="F162" s="170">
        <v>5</v>
      </c>
      <c r="G162" s="159">
        <f t="shared" ref="G162:G172" si="49">F162*S162</f>
        <v>6659090</v>
      </c>
      <c r="H162" s="160"/>
      <c r="I162" s="161">
        <f t="shared" ref="I162:I172" si="50">H162*T162</f>
        <v>0</v>
      </c>
      <c r="J162" s="162">
        <v>5</v>
      </c>
      <c r="K162" s="161">
        <f t="shared" ref="K162:K172" si="51">J162*U162</f>
        <v>11159090</v>
      </c>
      <c r="L162" s="163"/>
      <c r="M162" s="161">
        <f t="shared" ref="M162:M172" si="52">L162*V162</f>
        <v>0</v>
      </c>
      <c r="N162" s="1151">
        <f>F162+H162+J162+L162</f>
        <v>10</v>
      </c>
      <c r="O162" s="165">
        <f t="shared" ref="O162:O172" si="53">+M162+K162+I162+G162</f>
        <v>17818180</v>
      </c>
      <c r="P162" s="165">
        <f>+N162*40000</f>
        <v>400000</v>
      </c>
      <c r="Q162" s="165"/>
      <c r="S162" s="10">
        <f t="shared" ref="S162:S172" si="54">1331818</f>
        <v>1331818</v>
      </c>
      <c r="T162" s="10">
        <f t="shared" ref="T162:T172" si="55">1931818</f>
        <v>1931818</v>
      </c>
      <c r="U162" s="10">
        <f t="shared" ref="U162:U172" si="56">2231818</f>
        <v>2231818</v>
      </c>
      <c r="V162" s="10">
        <f t="shared" ref="V162:V172" si="57">431818</f>
        <v>431818</v>
      </c>
      <c r="W162" s="112">
        <v>43635</v>
      </c>
      <c r="X162" s="111">
        <v>17818180</v>
      </c>
      <c r="Y162" s="112"/>
      <c r="Z162" s="111"/>
      <c r="AA162" s="1114"/>
      <c r="AB162" s="113"/>
      <c r="AC162" s="113"/>
      <c r="AD162" s="114"/>
      <c r="AE162" s="115">
        <f>X162+Z162+AB162+AD162</f>
        <v>17818180</v>
      </c>
      <c r="AF162" s="116">
        <f t="shared" ref="AF162:AF173" si="58">O162-AE162</f>
        <v>0</v>
      </c>
    </row>
    <row r="163" spans="1:33" ht="23.25" x14ac:dyDescent="0.35">
      <c r="A163" s="168">
        <f t="shared" ref="A163:A171" si="59">+A162+1</f>
        <v>2</v>
      </c>
      <c r="B163" s="154">
        <v>43633</v>
      </c>
      <c r="C163" s="173">
        <v>784</v>
      </c>
      <c r="D163" s="239" t="s">
        <v>56</v>
      </c>
      <c r="E163" s="157" t="s">
        <v>57</v>
      </c>
      <c r="F163" s="170">
        <v>8</v>
      </c>
      <c r="G163" s="159">
        <f t="shared" si="49"/>
        <v>10654544</v>
      </c>
      <c r="H163" s="160"/>
      <c r="I163" s="161">
        <f t="shared" si="50"/>
        <v>0</v>
      </c>
      <c r="J163" s="162">
        <v>2</v>
      </c>
      <c r="K163" s="161">
        <f t="shared" si="51"/>
        <v>4463636</v>
      </c>
      <c r="L163" s="163"/>
      <c r="M163" s="161">
        <f t="shared" si="52"/>
        <v>0</v>
      </c>
      <c r="N163" s="1151">
        <f t="shared" ref="N163:N171" si="60">F163+H163+J163+L163</f>
        <v>10</v>
      </c>
      <c r="O163" s="165">
        <f t="shared" si="53"/>
        <v>15118180</v>
      </c>
      <c r="P163" s="165">
        <f t="shared" ref="P163:P172" si="61">+N163*40000</f>
        <v>400000</v>
      </c>
      <c r="Q163" s="165"/>
      <c r="S163" s="10">
        <f t="shared" si="54"/>
        <v>1331818</v>
      </c>
      <c r="T163" s="10">
        <f t="shared" si="55"/>
        <v>1931818</v>
      </c>
      <c r="U163" s="10">
        <f t="shared" si="56"/>
        <v>2231818</v>
      </c>
      <c r="V163" s="10">
        <f t="shared" si="57"/>
        <v>431818</v>
      </c>
      <c r="W163" s="112">
        <v>43647</v>
      </c>
      <c r="X163" s="111">
        <v>15118180</v>
      </c>
      <c r="Y163" s="112"/>
      <c r="Z163" s="111"/>
      <c r="AA163" s="1114"/>
      <c r="AB163" s="113"/>
      <c r="AC163" s="113"/>
      <c r="AD163" s="114"/>
      <c r="AE163" s="115">
        <f t="shared" ref="AE163:AE172" si="62">X163+Z163+AB163+AD163</f>
        <v>15118180</v>
      </c>
      <c r="AF163" s="116">
        <f t="shared" si="58"/>
        <v>0</v>
      </c>
    </row>
    <row r="164" spans="1:33" ht="23.25" x14ac:dyDescent="0.35">
      <c r="A164" s="168">
        <f t="shared" si="59"/>
        <v>3</v>
      </c>
      <c r="B164" s="154">
        <v>43633</v>
      </c>
      <c r="C164" s="173">
        <v>785</v>
      </c>
      <c r="D164" s="239" t="s">
        <v>247</v>
      </c>
      <c r="E164" s="157" t="s">
        <v>57</v>
      </c>
      <c r="F164" s="170">
        <v>10</v>
      </c>
      <c r="G164" s="159">
        <f t="shared" si="49"/>
        <v>13318180</v>
      </c>
      <c r="H164" s="160"/>
      <c r="I164" s="161">
        <f t="shared" si="50"/>
        <v>0</v>
      </c>
      <c r="J164" s="162"/>
      <c r="K164" s="161">
        <f t="shared" si="51"/>
        <v>0</v>
      </c>
      <c r="L164" s="163"/>
      <c r="M164" s="161">
        <f t="shared" si="52"/>
        <v>0</v>
      </c>
      <c r="N164" s="1151">
        <f t="shared" si="60"/>
        <v>10</v>
      </c>
      <c r="O164" s="165">
        <f t="shared" si="53"/>
        <v>13318180</v>
      </c>
      <c r="P164" s="165">
        <f t="shared" si="61"/>
        <v>400000</v>
      </c>
      <c r="Q164" s="165"/>
      <c r="S164" s="10">
        <f t="shared" si="54"/>
        <v>1331818</v>
      </c>
      <c r="T164" s="10">
        <f t="shared" si="55"/>
        <v>1931818</v>
      </c>
      <c r="U164" s="10">
        <f t="shared" si="56"/>
        <v>2231818</v>
      </c>
      <c r="V164" s="10">
        <f t="shared" si="57"/>
        <v>431818</v>
      </c>
      <c r="W164" s="112">
        <v>43635</v>
      </c>
      <c r="X164" s="111">
        <v>13318180</v>
      </c>
      <c r="Y164" s="112"/>
      <c r="Z164" s="111"/>
      <c r="AA164" s="112"/>
      <c r="AB164" s="113">
        <v>0</v>
      </c>
      <c r="AC164" s="113"/>
      <c r="AD164" s="114"/>
      <c r="AE164" s="115">
        <f t="shared" si="62"/>
        <v>13318180</v>
      </c>
      <c r="AF164" s="116">
        <f t="shared" si="58"/>
        <v>0</v>
      </c>
    </row>
    <row r="165" spans="1:33" ht="23.25" x14ac:dyDescent="0.35">
      <c r="A165" s="172">
        <f t="shared" si="59"/>
        <v>4</v>
      </c>
      <c r="B165" s="154">
        <v>43633</v>
      </c>
      <c r="C165" s="173">
        <v>786</v>
      </c>
      <c r="D165" s="156" t="s">
        <v>67</v>
      </c>
      <c r="E165" s="1149" t="s">
        <v>57</v>
      </c>
      <c r="F165" s="170">
        <v>8</v>
      </c>
      <c r="G165" s="159">
        <f t="shared" si="49"/>
        <v>10654544</v>
      </c>
      <c r="H165" s="160"/>
      <c r="I165" s="161">
        <f t="shared" si="50"/>
        <v>0</v>
      </c>
      <c r="J165" s="162"/>
      <c r="K165" s="161">
        <f t="shared" si="51"/>
        <v>0</v>
      </c>
      <c r="L165" s="163">
        <v>2</v>
      </c>
      <c r="M165" s="161">
        <f t="shared" si="52"/>
        <v>863636</v>
      </c>
      <c r="N165" s="171">
        <f t="shared" si="60"/>
        <v>10</v>
      </c>
      <c r="O165" s="165">
        <f t="shared" si="53"/>
        <v>11518180</v>
      </c>
      <c r="P165" s="165">
        <f t="shared" si="61"/>
        <v>400000</v>
      </c>
      <c r="Q165" s="165"/>
      <c r="S165" s="10">
        <f t="shared" si="54"/>
        <v>1331818</v>
      </c>
      <c r="T165" s="10">
        <f t="shared" si="55"/>
        <v>1931818</v>
      </c>
      <c r="U165" s="10">
        <f t="shared" si="56"/>
        <v>2231818</v>
      </c>
      <c r="V165" s="10">
        <f t="shared" si="57"/>
        <v>431818</v>
      </c>
      <c r="W165" s="112">
        <v>43639</v>
      </c>
      <c r="X165" s="111">
        <v>7000000</v>
      </c>
      <c r="Y165" s="112">
        <v>43651</v>
      </c>
      <c r="Z165" s="111">
        <v>2000000</v>
      </c>
      <c r="AA165" s="1114"/>
      <c r="AB165" s="113"/>
      <c r="AC165" s="113"/>
      <c r="AD165" s="114"/>
      <c r="AE165" s="115">
        <f t="shared" si="62"/>
        <v>9000000</v>
      </c>
      <c r="AF165" s="116">
        <f t="shared" si="58"/>
        <v>2518180</v>
      </c>
      <c r="AG165" s="12" t="s">
        <v>185</v>
      </c>
    </row>
    <row r="166" spans="1:33" ht="23.25" x14ac:dyDescent="0.35">
      <c r="A166" s="172">
        <f t="shared" si="59"/>
        <v>5</v>
      </c>
      <c r="B166" s="154">
        <v>43633</v>
      </c>
      <c r="C166" s="173">
        <v>787</v>
      </c>
      <c r="D166" s="156" t="s">
        <v>37</v>
      </c>
      <c r="E166" s="1149" t="s">
        <v>241</v>
      </c>
      <c r="F166" s="170">
        <v>10</v>
      </c>
      <c r="G166" s="159">
        <f t="shared" si="49"/>
        <v>13318180</v>
      </c>
      <c r="H166" s="160"/>
      <c r="I166" s="161">
        <f t="shared" si="50"/>
        <v>0</v>
      </c>
      <c r="J166" s="162"/>
      <c r="K166" s="161">
        <f t="shared" si="51"/>
        <v>0</v>
      </c>
      <c r="L166" s="163"/>
      <c r="M166" s="161">
        <f t="shared" si="52"/>
        <v>0</v>
      </c>
      <c r="N166" s="171">
        <f t="shared" si="60"/>
        <v>10</v>
      </c>
      <c r="O166" s="165">
        <f t="shared" si="53"/>
        <v>13318180</v>
      </c>
      <c r="P166" s="165">
        <f t="shared" si="61"/>
        <v>400000</v>
      </c>
      <c r="Q166" s="165"/>
      <c r="S166" s="10">
        <f t="shared" si="54"/>
        <v>1331818</v>
      </c>
      <c r="T166" s="10">
        <f t="shared" si="55"/>
        <v>1931818</v>
      </c>
      <c r="U166" s="10">
        <f t="shared" si="56"/>
        <v>2231818</v>
      </c>
      <c r="V166" s="10">
        <f t="shared" si="57"/>
        <v>431818</v>
      </c>
      <c r="W166" s="112"/>
      <c r="X166" s="111"/>
      <c r="Y166" s="112"/>
      <c r="Z166" s="111"/>
      <c r="AA166" s="1114"/>
      <c r="AB166" s="113"/>
      <c r="AC166" s="113"/>
      <c r="AD166" s="114"/>
      <c r="AE166" s="115">
        <f t="shared" si="62"/>
        <v>0</v>
      </c>
      <c r="AF166" s="116">
        <f t="shared" si="58"/>
        <v>13318180</v>
      </c>
      <c r="AG166" s="12" t="s">
        <v>185</v>
      </c>
    </row>
    <row r="167" spans="1:33" ht="23.25" x14ac:dyDescent="0.35">
      <c r="A167" s="172">
        <f t="shared" si="59"/>
        <v>6</v>
      </c>
      <c r="B167" s="154">
        <v>43633</v>
      </c>
      <c r="C167" s="173">
        <v>788</v>
      </c>
      <c r="D167" s="156" t="s">
        <v>242</v>
      </c>
      <c r="E167" s="1149" t="s">
        <v>241</v>
      </c>
      <c r="F167" s="170">
        <v>6</v>
      </c>
      <c r="G167" s="159">
        <f t="shared" si="49"/>
        <v>7990908</v>
      </c>
      <c r="H167" s="160"/>
      <c r="I167" s="161">
        <f t="shared" si="50"/>
        <v>0</v>
      </c>
      <c r="J167" s="162">
        <v>4</v>
      </c>
      <c r="K167" s="161">
        <f t="shared" si="51"/>
        <v>8927272</v>
      </c>
      <c r="L167" s="163"/>
      <c r="M167" s="161">
        <f t="shared" si="52"/>
        <v>0</v>
      </c>
      <c r="N167" s="171">
        <f t="shared" si="60"/>
        <v>10</v>
      </c>
      <c r="O167" s="165">
        <f t="shared" si="53"/>
        <v>16918180</v>
      </c>
      <c r="P167" s="165">
        <f t="shared" si="61"/>
        <v>400000</v>
      </c>
      <c r="Q167" s="165"/>
      <c r="S167" s="10">
        <f t="shared" si="54"/>
        <v>1331818</v>
      </c>
      <c r="T167" s="10">
        <f t="shared" si="55"/>
        <v>1931818</v>
      </c>
      <c r="U167" s="10">
        <f t="shared" si="56"/>
        <v>2231818</v>
      </c>
      <c r="V167" s="10">
        <f t="shared" si="57"/>
        <v>431818</v>
      </c>
      <c r="W167" s="112">
        <v>43635</v>
      </c>
      <c r="X167" s="111">
        <v>16918180</v>
      </c>
      <c r="Y167" s="112"/>
      <c r="Z167" s="111"/>
      <c r="AA167" s="1114"/>
      <c r="AB167" s="113"/>
      <c r="AC167" s="113"/>
      <c r="AD167" s="114"/>
      <c r="AE167" s="115">
        <f t="shared" si="62"/>
        <v>16918180</v>
      </c>
      <c r="AF167" s="116">
        <f t="shared" si="58"/>
        <v>0</v>
      </c>
    </row>
    <row r="168" spans="1:33" ht="23.25" x14ac:dyDescent="0.35">
      <c r="A168" s="172">
        <f t="shared" si="59"/>
        <v>7</v>
      </c>
      <c r="B168" s="154">
        <v>43633</v>
      </c>
      <c r="C168" s="173">
        <v>789</v>
      </c>
      <c r="D168" s="156" t="s">
        <v>256</v>
      </c>
      <c r="E168" s="1149" t="s">
        <v>241</v>
      </c>
      <c r="F168" s="170">
        <v>10</v>
      </c>
      <c r="G168" s="159">
        <f t="shared" si="49"/>
        <v>13318180</v>
      </c>
      <c r="H168" s="160"/>
      <c r="I168" s="161">
        <f t="shared" si="50"/>
        <v>0</v>
      </c>
      <c r="J168" s="162"/>
      <c r="K168" s="161">
        <f t="shared" si="51"/>
        <v>0</v>
      </c>
      <c r="L168" s="163"/>
      <c r="M168" s="161">
        <f t="shared" si="52"/>
        <v>0</v>
      </c>
      <c r="N168" s="171">
        <f t="shared" si="60"/>
        <v>10</v>
      </c>
      <c r="O168" s="165">
        <f t="shared" si="53"/>
        <v>13318180</v>
      </c>
      <c r="P168" s="165">
        <f t="shared" si="61"/>
        <v>400000</v>
      </c>
      <c r="Q168" s="165"/>
      <c r="S168" s="10">
        <f t="shared" si="54"/>
        <v>1331818</v>
      </c>
      <c r="T168" s="10">
        <f t="shared" si="55"/>
        <v>1931818</v>
      </c>
      <c r="U168" s="10">
        <f t="shared" si="56"/>
        <v>2231818</v>
      </c>
      <c r="V168" s="10">
        <f t="shared" si="57"/>
        <v>431818</v>
      </c>
      <c r="W168" s="112">
        <v>43634</v>
      </c>
      <c r="X168" s="111">
        <v>13318180</v>
      </c>
      <c r="Y168" s="112"/>
      <c r="Z168" s="111"/>
      <c r="AA168" s="1114"/>
      <c r="AB168" s="113"/>
      <c r="AC168" s="113"/>
      <c r="AD168" s="114"/>
      <c r="AE168" s="115">
        <f t="shared" si="62"/>
        <v>13318180</v>
      </c>
      <c r="AF168" s="116">
        <f t="shared" si="58"/>
        <v>0</v>
      </c>
    </row>
    <row r="169" spans="1:33" ht="23.25" x14ac:dyDescent="0.35">
      <c r="A169" s="172">
        <f t="shared" si="59"/>
        <v>8</v>
      </c>
      <c r="B169" s="154">
        <v>43633</v>
      </c>
      <c r="C169" s="173">
        <v>790</v>
      </c>
      <c r="D169" s="156" t="s">
        <v>265</v>
      </c>
      <c r="E169" s="1149" t="s">
        <v>241</v>
      </c>
      <c r="F169" s="170">
        <v>6</v>
      </c>
      <c r="G169" s="159">
        <f t="shared" si="49"/>
        <v>7990908</v>
      </c>
      <c r="H169" s="160"/>
      <c r="I169" s="161">
        <f t="shared" si="50"/>
        <v>0</v>
      </c>
      <c r="J169" s="162">
        <v>3</v>
      </c>
      <c r="K169" s="161">
        <f t="shared" si="51"/>
        <v>6695454</v>
      </c>
      <c r="L169" s="163">
        <v>1</v>
      </c>
      <c r="M169" s="161">
        <f t="shared" si="52"/>
        <v>431818</v>
      </c>
      <c r="N169" s="171">
        <f t="shared" si="60"/>
        <v>10</v>
      </c>
      <c r="O169" s="165">
        <f t="shared" si="53"/>
        <v>15118180</v>
      </c>
      <c r="P169" s="165">
        <f t="shared" si="61"/>
        <v>400000</v>
      </c>
      <c r="Q169" s="165"/>
      <c r="S169" s="10">
        <f t="shared" si="54"/>
        <v>1331818</v>
      </c>
      <c r="T169" s="10">
        <f t="shared" si="55"/>
        <v>1931818</v>
      </c>
      <c r="U169" s="10">
        <f t="shared" si="56"/>
        <v>2231818</v>
      </c>
      <c r="V169" s="10">
        <f t="shared" si="57"/>
        <v>431818</v>
      </c>
      <c r="W169" s="112">
        <v>43634</v>
      </c>
      <c r="X169" s="111">
        <v>15118180</v>
      </c>
      <c r="Y169" s="112"/>
      <c r="Z169" s="111"/>
      <c r="AA169" s="1114"/>
      <c r="AB169" s="113"/>
      <c r="AC169" s="113"/>
      <c r="AD169" s="114"/>
      <c r="AE169" s="115">
        <f t="shared" si="62"/>
        <v>15118180</v>
      </c>
      <c r="AF169" s="116">
        <f t="shared" si="58"/>
        <v>0</v>
      </c>
    </row>
    <row r="170" spans="1:33" ht="23.25" x14ac:dyDescent="0.35">
      <c r="A170" s="172">
        <f t="shared" si="59"/>
        <v>9</v>
      </c>
      <c r="B170" s="154">
        <v>43633</v>
      </c>
      <c r="C170" s="173">
        <v>791</v>
      </c>
      <c r="D170" s="156" t="s">
        <v>47</v>
      </c>
      <c r="E170" s="1149" t="s">
        <v>266</v>
      </c>
      <c r="F170" s="170">
        <v>8</v>
      </c>
      <c r="G170" s="159">
        <f t="shared" si="49"/>
        <v>10654544</v>
      </c>
      <c r="H170" s="160"/>
      <c r="I170" s="161">
        <f t="shared" si="50"/>
        <v>0</v>
      </c>
      <c r="J170" s="162"/>
      <c r="K170" s="161">
        <f t="shared" si="51"/>
        <v>0</v>
      </c>
      <c r="L170" s="163">
        <v>2</v>
      </c>
      <c r="M170" s="161">
        <f t="shared" si="52"/>
        <v>863636</v>
      </c>
      <c r="N170" s="171">
        <f t="shared" si="60"/>
        <v>10</v>
      </c>
      <c r="O170" s="165">
        <f t="shared" si="53"/>
        <v>11518180</v>
      </c>
      <c r="P170" s="165">
        <f t="shared" si="61"/>
        <v>400000</v>
      </c>
      <c r="Q170" s="165"/>
      <c r="S170" s="10">
        <f t="shared" si="54"/>
        <v>1331818</v>
      </c>
      <c r="T170" s="10">
        <f t="shared" si="55"/>
        <v>1931818</v>
      </c>
      <c r="U170" s="10">
        <f t="shared" si="56"/>
        <v>2231818</v>
      </c>
      <c r="V170" s="10">
        <f t="shared" si="57"/>
        <v>431818</v>
      </c>
      <c r="W170" s="112">
        <v>43634</v>
      </c>
      <c r="X170" s="111">
        <v>11518180</v>
      </c>
      <c r="Y170" s="112"/>
      <c r="Z170" s="111"/>
      <c r="AA170" s="1114"/>
      <c r="AB170" s="113"/>
      <c r="AC170" s="113"/>
      <c r="AD170" s="114"/>
      <c r="AE170" s="115">
        <f t="shared" si="62"/>
        <v>11518180</v>
      </c>
      <c r="AF170" s="116">
        <f t="shared" si="58"/>
        <v>0</v>
      </c>
    </row>
    <row r="171" spans="1:33" ht="23.25" x14ac:dyDescent="0.35">
      <c r="A171" s="172">
        <f t="shared" si="59"/>
        <v>10</v>
      </c>
      <c r="B171" s="154">
        <v>43633</v>
      </c>
      <c r="C171" s="173">
        <v>792</v>
      </c>
      <c r="D171" s="156" t="s">
        <v>267</v>
      </c>
      <c r="E171" s="1149" t="s">
        <v>268</v>
      </c>
      <c r="F171" s="170">
        <v>5</v>
      </c>
      <c r="G171" s="159">
        <f t="shared" si="49"/>
        <v>6659090</v>
      </c>
      <c r="H171" s="160"/>
      <c r="I171" s="161">
        <f t="shared" si="50"/>
        <v>0</v>
      </c>
      <c r="J171" s="162">
        <v>4</v>
      </c>
      <c r="K171" s="161">
        <f t="shared" si="51"/>
        <v>8927272</v>
      </c>
      <c r="L171" s="163">
        <v>1</v>
      </c>
      <c r="M171" s="161">
        <f t="shared" si="52"/>
        <v>431818</v>
      </c>
      <c r="N171" s="171">
        <f t="shared" si="60"/>
        <v>10</v>
      </c>
      <c r="O171" s="165">
        <f t="shared" si="53"/>
        <v>16018180</v>
      </c>
      <c r="P171" s="165">
        <f t="shared" si="61"/>
        <v>400000</v>
      </c>
      <c r="Q171" s="165"/>
      <c r="S171" s="10">
        <f t="shared" si="54"/>
        <v>1331818</v>
      </c>
      <c r="T171" s="10">
        <f t="shared" si="55"/>
        <v>1931818</v>
      </c>
      <c r="U171" s="10">
        <f t="shared" si="56"/>
        <v>2231818</v>
      </c>
      <c r="V171" s="10">
        <f t="shared" si="57"/>
        <v>431818</v>
      </c>
      <c r="W171" s="112">
        <v>43634</v>
      </c>
      <c r="X171" s="111">
        <v>11020000</v>
      </c>
      <c r="Y171" s="112">
        <v>43643</v>
      </c>
      <c r="Z171" s="111">
        <v>4998180</v>
      </c>
      <c r="AA171" s="1114"/>
      <c r="AB171" s="113"/>
      <c r="AC171" s="113"/>
      <c r="AD171" s="114"/>
      <c r="AE171" s="115">
        <f t="shared" si="62"/>
        <v>16018180</v>
      </c>
      <c r="AF171" s="116">
        <f t="shared" si="58"/>
        <v>0</v>
      </c>
    </row>
    <row r="172" spans="1:33" ht="23.25" x14ac:dyDescent="0.35">
      <c r="A172" s="172"/>
      <c r="B172" s="188"/>
      <c r="C172" s="173"/>
      <c r="D172" s="156"/>
      <c r="E172" s="1149"/>
      <c r="F172" s="170"/>
      <c r="G172" s="159">
        <f t="shared" si="49"/>
        <v>0</v>
      </c>
      <c r="H172" s="170"/>
      <c r="I172" s="161">
        <f t="shared" si="50"/>
        <v>0</v>
      </c>
      <c r="J172" s="170"/>
      <c r="K172" s="161">
        <f t="shared" si="51"/>
        <v>0</v>
      </c>
      <c r="L172" s="170"/>
      <c r="M172" s="161">
        <f t="shared" si="52"/>
        <v>0</v>
      </c>
      <c r="N172" s="171"/>
      <c r="O172" s="165">
        <f t="shared" si="53"/>
        <v>0</v>
      </c>
      <c r="P172" s="165">
        <f t="shared" si="61"/>
        <v>0</v>
      </c>
      <c r="Q172" s="165"/>
      <c r="S172" s="10">
        <f t="shared" si="54"/>
        <v>1331818</v>
      </c>
      <c r="T172" s="10">
        <f t="shared" si="55"/>
        <v>1931818</v>
      </c>
      <c r="U172" s="10">
        <f t="shared" si="56"/>
        <v>2231818</v>
      </c>
      <c r="V172" s="10">
        <f t="shared" si="57"/>
        <v>431818</v>
      </c>
      <c r="W172" s="112"/>
      <c r="X172" s="111"/>
      <c r="Y172" s="110"/>
      <c r="Z172" s="111"/>
      <c r="AA172" s="1114"/>
      <c r="AB172" s="113"/>
      <c r="AC172" s="113"/>
      <c r="AD172" s="114"/>
      <c r="AE172" s="115">
        <f t="shared" si="62"/>
        <v>0</v>
      </c>
      <c r="AF172" s="116">
        <f t="shared" si="58"/>
        <v>0</v>
      </c>
    </row>
    <row r="173" spans="1:33" ht="24" thickBot="1" x14ac:dyDescent="0.4">
      <c r="A173" s="2951" t="s">
        <v>60</v>
      </c>
      <c r="B173" s="2952"/>
      <c r="C173" s="2952"/>
      <c r="D173" s="2952"/>
      <c r="E173" s="2952"/>
      <c r="F173" s="783">
        <f>SUM(F162:F171)</f>
        <v>76</v>
      </c>
      <c r="G173" s="783">
        <f>SUM(G162:G165)</f>
        <v>41286358</v>
      </c>
      <c r="H173" s="783">
        <f>SUM(H162:H165)</f>
        <v>0</v>
      </c>
      <c r="I173" s="783">
        <f>SUM(I162:I165)</f>
        <v>0</v>
      </c>
      <c r="J173" s="783">
        <f>SUM(J162:J171)</f>
        <v>18</v>
      </c>
      <c r="K173" s="783">
        <f t="shared" ref="K173:P173" si="63">SUM(K162:K165)</f>
        <v>15622726</v>
      </c>
      <c r="L173" s="783">
        <f t="shared" si="63"/>
        <v>2</v>
      </c>
      <c r="M173" s="783">
        <f t="shared" si="63"/>
        <v>863636</v>
      </c>
      <c r="N173" s="783">
        <f t="shared" si="63"/>
        <v>40</v>
      </c>
      <c r="O173" s="783">
        <f>SUM(O162:O172)</f>
        <v>143981800</v>
      </c>
      <c r="P173" s="783">
        <f t="shared" si="63"/>
        <v>1600000</v>
      </c>
      <c r="Q173" s="784"/>
      <c r="W173" s="112"/>
      <c r="X173" s="111"/>
      <c r="Y173" s="110"/>
      <c r="Z173" s="111"/>
      <c r="AA173" s="1114"/>
      <c r="AB173" s="113"/>
      <c r="AC173" s="113"/>
      <c r="AD173" s="114"/>
      <c r="AE173" s="115">
        <f>SUM(AE162:AE172)</f>
        <v>128145440</v>
      </c>
      <c r="AF173" s="116">
        <f t="shared" si="58"/>
        <v>15836360</v>
      </c>
    </row>
    <row r="174" spans="1:33" x14ac:dyDescent="0.2">
      <c r="A174" s="12" t="s">
        <v>61</v>
      </c>
      <c r="F174" s="20"/>
      <c r="P174" s="177"/>
      <c r="W174" s="12"/>
      <c r="X174" s="12"/>
    </row>
    <row r="175" spans="1:33" ht="15.75" x14ac:dyDescent="0.25">
      <c r="C175" s="253"/>
      <c r="D175" s="279"/>
      <c r="F175" s="178"/>
      <c r="G175" s="179"/>
      <c r="H175" s="178"/>
      <c r="I175" s="180"/>
      <c r="J175" s="178"/>
      <c r="K175" s="179"/>
      <c r="L175" s="178"/>
      <c r="N175" s="20"/>
      <c r="O175" s="2861" t="s">
        <v>62</v>
      </c>
      <c r="P175" s="2861"/>
      <c r="Q175" s="2861"/>
      <c r="W175" s="12"/>
      <c r="X175" s="12"/>
    </row>
    <row r="176" spans="1:33" ht="15.75" x14ac:dyDescent="0.25">
      <c r="F176" s="1153"/>
      <c r="H176" s="1153"/>
      <c r="J176" s="1153"/>
      <c r="L176" s="1153"/>
      <c r="N176" s="1153"/>
      <c r="O176" s="1153"/>
      <c r="P176" s="1153"/>
      <c r="Q176" s="1153"/>
      <c r="W176" s="12"/>
      <c r="X176" s="12"/>
    </row>
    <row r="177" spans="1:32" ht="15.75" x14ac:dyDescent="0.25">
      <c r="F177" s="182"/>
      <c r="H177" s="182"/>
      <c r="J177" s="182"/>
      <c r="L177" s="182"/>
      <c r="N177" s="12"/>
      <c r="O177" s="145"/>
      <c r="P177" s="145"/>
      <c r="Q177" s="145"/>
      <c r="W177" s="12"/>
      <c r="X177" s="12"/>
    </row>
    <row r="178" spans="1:32" ht="15.75" x14ac:dyDescent="0.25">
      <c r="N178" s="12"/>
      <c r="O178" s="145"/>
      <c r="P178" s="145"/>
      <c r="Q178" s="145"/>
    </row>
    <row r="179" spans="1:32" ht="15.75" x14ac:dyDescent="0.25">
      <c r="N179" s="12"/>
      <c r="O179" s="2862" t="s">
        <v>63</v>
      </c>
      <c r="P179" s="2862"/>
      <c r="Q179" s="2862"/>
    </row>
    <row r="180" spans="1:32" ht="15.75" x14ac:dyDescent="0.25">
      <c r="N180" s="12"/>
      <c r="O180" s="2861" t="s">
        <v>64</v>
      </c>
      <c r="P180" s="2861"/>
      <c r="Q180" s="2861"/>
    </row>
    <row r="183" spans="1:32" ht="26.25" x14ac:dyDescent="0.3">
      <c r="A183" s="13" t="s">
        <v>0</v>
      </c>
      <c r="B183" s="13" t="s">
        <v>235</v>
      </c>
      <c r="C183" s="144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4"/>
      <c r="O183" s="183" t="s">
        <v>66</v>
      </c>
      <c r="P183" s="2839" t="s">
        <v>2</v>
      </c>
      <c r="Q183" s="2839"/>
    </row>
    <row r="184" spans="1:32" ht="21" x14ac:dyDescent="0.3">
      <c r="A184" s="13" t="s">
        <v>3</v>
      </c>
      <c r="B184" s="13" t="s">
        <v>4</v>
      </c>
      <c r="C184" s="144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4"/>
      <c r="O184" s="184"/>
      <c r="P184" s="145"/>
      <c r="Q184" s="145"/>
    </row>
    <row r="185" spans="1:32" ht="18.75" x14ac:dyDescent="0.3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4"/>
      <c r="O185" s="14"/>
      <c r="P185" s="145"/>
      <c r="Q185" s="145"/>
    </row>
    <row r="186" spans="1:32" ht="18.75" x14ac:dyDescent="0.3">
      <c r="A186" s="13" t="s">
        <v>5</v>
      </c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4"/>
      <c r="O186" s="14"/>
      <c r="P186" s="145"/>
      <c r="Q186" s="145"/>
    </row>
    <row r="187" spans="1:32" ht="18.75" x14ac:dyDescent="0.3">
      <c r="A187" s="13" t="s">
        <v>6</v>
      </c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4"/>
      <c r="O187" s="14"/>
      <c r="P187" s="145"/>
      <c r="Q187" s="145"/>
    </row>
    <row r="188" spans="1:32" ht="18.75" x14ac:dyDescent="0.3">
      <c r="A188" s="13" t="s">
        <v>7</v>
      </c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4"/>
      <c r="O188" s="14"/>
      <c r="P188" s="145"/>
      <c r="Q188" s="145"/>
    </row>
    <row r="189" spans="1:32" ht="24" thickBot="1" x14ac:dyDescent="0.35">
      <c r="A189" s="13" t="s">
        <v>8</v>
      </c>
      <c r="B189" s="13"/>
      <c r="C189" s="13"/>
      <c r="D189" s="13"/>
      <c r="E189" s="13"/>
      <c r="F189" s="13"/>
      <c r="G189" s="147"/>
      <c r="H189" s="147"/>
      <c r="I189" s="13"/>
      <c r="J189" s="13"/>
      <c r="K189" s="13"/>
      <c r="L189" s="13"/>
      <c r="M189" s="13"/>
      <c r="N189" s="148"/>
      <c r="O189" s="148"/>
      <c r="P189" s="2800" t="s">
        <v>86</v>
      </c>
      <c r="Q189" s="2800"/>
      <c r="W189" s="2856" t="s">
        <v>107</v>
      </c>
      <c r="X189" s="2856"/>
      <c r="Y189" s="2856"/>
      <c r="Z189" s="2856"/>
      <c r="AA189" s="2856"/>
      <c r="AB189" s="2856"/>
      <c r="AC189" s="2856"/>
      <c r="AD189" s="2856"/>
      <c r="AE189" s="2856"/>
      <c r="AF189" s="2856"/>
    </row>
    <row r="190" spans="1:32" ht="16.5" thickBot="1" x14ac:dyDescent="0.3">
      <c r="A190" s="2841" t="s">
        <v>10</v>
      </c>
      <c r="B190" s="2844" t="s">
        <v>11</v>
      </c>
      <c r="C190" s="428" t="s">
        <v>10</v>
      </c>
      <c r="D190" s="2844" t="s">
        <v>13</v>
      </c>
      <c r="E190" s="2844" t="s">
        <v>14</v>
      </c>
      <c r="F190" s="2847" t="s">
        <v>15</v>
      </c>
      <c r="G190" s="2848"/>
      <c r="H190" s="2848"/>
      <c r="I190" s="2848"/>
      <c r="J190" s="2848"/>
      <c r="K190" s="2848"/>
      <c r="L190" s="2848"/>
      <c r="M190" s="2849"/>
      <c r="N190" s="2850" t="s">
        <v>16</v>
      </c>
      <c r="O190" s="2850" t="s">
        <v>17</v>
      </c>
      <c r="P190" s="2850" t="s">
        <v>18</v>
      </c>
      <c r="Q190" s="151" t="s">
        <v>19</v>
      </c>
      <c r="W190" s="2856" t="s">
        <v>108</v>
      </c>
      <c r="X190" s="2856" t="s">
        <v>109</v>
      </c>
      <c r="Y190" s="2856" t="s">
        <v>108</v>
      </c>
      <c r="Z190" s="2856" t="s">
        <v>110</v>
      </c>
      <c r="AA190" s="2940" t="s">
        <v>108</v>
      </c>
      <c r="AB190" s="2853" t="s">
        <v>111</v>
      </c>
      <c r="AC190" s="2856" t="s">
        <v>108</v>
      </c>
      <c r="AD190" s="2853" t="s">
        <v>112</v>
      </c>
      <c r="AE190" s="2854" t="s">
        <v>113</v>
      </c>
      <c r="AF190" s="2855" t="s">
        <v>114</v>
      </c>
    </row>
    <row r="191" spans="1:32" ht="16.5" thickBot="1" x14ac:dyDescent="0.3">
      <c r="A191" s="2842"/>
      <c r="B191" s="2845"/>
      <c r="C191" s="429" t="s">
        <v>208</v>
      </c>
      <c r="D191" s="2845"/>
      <c r="E191" s="2845"/>
      <c r="F191" s="2858" t="s">
        <v>20</v>
      </c>
      <c r="G191" s="2858"/>
      <c r="H191" s="2858" t="s">
        <v>21</v>
      </c>
      <c r="I191" s="2858"/>
      <c r="J191" s="2858" t="s">
        <v>22</v>
      </c>
      <c r="K191" s="2858"/>
      <c r="L191" s="2858" t="s">
        <v>23</v>
      </c>
      <c r="M191" s="2858"/>
      <c r="N191" s="2851"/>
      <c r="O191" s="2851"/>
      <c r="P191" s="2851"/>
      <c r="Q191" s="2859" t="s">
        <v>24</v>
      </c>
      <c r="W191" s="2856"/>
      <c r="X191" s="2856"/>
      <c r="Y191" s="2856"/>
      <c r="Z191" s="2856"/>
      <c r="AA191" s="2940"/>
      <c r="AB191" s="2853"/>
      <c r="AC191" s="2856"/>
      <c r="AD191" s="2853"/>
      <c r="AE191" s="2854"/>
      <c r="AF191" s="2855"/>
    </row>
    <row r="192" spans="1:32" ht="16.5" thickBot="1" x14ac:dyDescent="0.3">
      <c r="A192" s="2843"/>
      <c r="B192" s="2846"/>
      <c r="C192" s="430" t="s">
        <v>209</v>
      </c>
      <c r="D192" s="2846"/>
      <c r="E192" s="2846"/>
      <c r="F192" s="1152" t="s">
        <v>25</v>
      </c>
      <c r="G192" s="1152" t="s">
        <v>26</v>
      </c>
      <c r="H192" s="1152" t="s">
        <v>25</v>
      </c>
      <c r="I192" s="1152" t="s">
        <v>26</v>
      </c>
      <c r="J192" s="1152" t="s">
        <v>25</v>
      </c>
      <c r="K192" s="1152" t="s">
        <v>26</v>
      </c>
      <c r="L192" s="1152" t="s">
        <v>25</v>
      </c>
      <c r="M192" s="1152" t="s">
        <v>26</v>
      </c>
      <c r="N192" s="2852"/>
      <c r="O192" s="2852"/>
      <c r="P192" s="2852"/>
      <c r="Q192" s="2953"/>
    </row>
    <row r="193" spans="1:32" ht="23.25" x14ac:dyDescent="0.35">
      <c r="A193" s="168">
        <v>1</v>
      </c>
      <c r="B193" s="154">
        <v>43634</v>
      </c>
      <c r="C193" s="173">
        <v>793</v>
      </c>
      <c r="D193" s="239" t="s">
        <v>58</v>
      </c>
      <c r="E193" s="157" t="s">
        <v>57</v>
      </c>
      <c r="F193" s="170">
        <v>5</v>
      </c>
      <c r="G193" s="159">
        <f>F193*S193</f>
        <v>6659090</v>
      </c>
      <c r="H193" s="160"/>
      <c r="I193" s="161">
        <f>H193*T193</f>
        <v>0</v>
      </c>
      <c r="J193" s="162">
        <v>2</v>
      </c>
      <c r="K193" s="161">
        <f>J193*U193</f>
        <v>4463636</v>
      </c>
      <c r="L193" s="163">
        <v>1</v>
      </c>
      <c r="M193" s="161">
        <f>L193*V193</f>
        <v>431818</v>
      </c>
      <c r="N193" s="1151">
        <f>F193+H193+J193+L193</f>
        <v>8</v>
      </c>
      <c r="O193" s="165">
        <f>+M193+K193+I193+G193</f>
        <v>11554544</v>
      </c>
      <c r="P193" s="165">
        <f>+N193*40000</f>
        <v>320000</v>
      </c>
      <c r="Q193" s="165"/>
      <c r="S193" s="10">
        <f>1331818</f>
        <v>1331818</v>
      </c>
      <c r="T193" s="10">
        <f>1931818</f>
        <v>1931818</v>
      </c>
      <c r="U193" s="10">
        <f>2231818</f>
        <v>2231818</v>
      </c>
      <c r="V193" s="10">
        <f>431818</f>
        <v>431818</v>
      </c>
      <c r="W193" s="112">
        <v>43635</v>
      </c>
      <c r="X193" s="111">
        <v>11554544</v>
      </c>
      <c r="Y193" s="112"/>
      <c r="Z193" s="111"/>
      <c r="AA193" s="1114"/>
      <c r="AB193" s="113"/>
      <c r="AC193" s="113"/>
      <c r="AD193" s="114"/>
      <c r="AE193" s="115">
        <f>X193+Z193+AB193+AD193</f>
        <v>11554544</v>
      </c>
      <c r="AF193" s="116">
        <f>O193-AE193</f>
        <v>0</v>
      </c>
    </row>
    <row r="194" spans="1:32" ht="23.25" x14ac:dyDescent="0.35">
      <c r="A194" s="168">
        <f>+A193+1</f>
        <v>2</v>
      </c>
      <c r="B194" s="154">
        <v>43635</v>
      </c>
      <c r="C194" s="173">
        <v>794</v>
      </c>
      <c r="D194" s="239" t="s">
        <v>82</v>
      </c>
      <c r="E194" s="157" t="s">
        <v>31</v>
      </c>
      <c r="F194" s="170">
        <v>7</v>
      </c>
      <c r="G194" s="159">
        <f>F194*S194</f>
        <v>9322726</v>
      </c>
      <c r="H194" s="160"/>
      <c r="I194" s="161">
        <f>H194*T194</f>
        <v>0</v>
      </c>
      <c r="J194" s="162">
        <v>3</v>
      </c>
      <c r="K194" s="161">
        <f>J194*U194</f>
        <v>6695454</v>
      </c>
      <c r="L194" s="163"/>
      <c r="M194" s="161">
        <f>L194*V194</f>
        <v>0</v>
      </c>
      <c r="N194" s="1151">
        <f>F194+H194+J194+L194</f>
        <v>10</v>
      </c>
      <c r="O194" s="165">
        <f>+M194+K194+I194+G194</f>
        <v>16018180</v>
      </c>
      <c r="P194" s="165">
        <f>+N194*40000</f>
        <v>400000</v>
      </c>
      <c r="Q194" s="165"/>
      <c r="S194" s="10">
        <f>1331818</f>
        <v>1331818</v>
      </c>
      <c r="T194" s="10">
        <f>1931818</f>
        <v>1931818</v>
      </c>
      <c r="U194" s="10">
        <f>2231818</f>
        <v>2231818</v>
      </c>
      <c r="V194" s="10">
        <f>431818</f>
        <v>431818</v>
      </c>
      <c r="W194" s="112">
        <v>43636</v>
      </c>
      <c r="X194" s="111">
        <v>16018180</v>
      </c>
      <c r="Y194" s="112"/>
      <c r="Z194" s="111"/>
      <c r="AA194" s="1114"/>
      <c r="AB194" s="113"/>
      <c r="AC194" s="113"/>
      <c r="AD194" s="114"/>
      <c r="AE194" s="115">
        <f>X194+Z194+AB194+AD194</f>
        <v>16018180</v>
      </c>
      <c r="AF194" s="116">
        <f>O194-AE194</f>
        <v>0</v>
      </c>
    </row>
    <row r="195" spans="1:32" ht="23.25" x14ac:dyDescent="0.35">
      <c r="A195" s="168">
        <f>+A194+1</f>
        <v>3</v>
      </c>
      <c r="B195" s="154">
        <v>43635</v>
      </c>
      <c r="C195" s="173">
        <v>795</v>
      </c>
      <c r="D195" s="239" t="s">
        <v>56</v>
      </c>
      <c r="E195" s="157" t="s">
        <v>57</v>
      </c>
      <c r="F195" s="170">
        <v>3</v>
      </c>
      <c r="G195" s="159">
        <f>F195*S195</f>
        <v>3995454</v>
      </c>
      <c r="H195" s="160"/>
      <c r="I195" s="161">
        <f>H195*T195</f>
        <v>0</v>
      </c>
      <c r="J195" s="162">
        <v>7</v>
      </c>
      <c r="K195" s="161">
        <f>J195*U195</f>
        <v>15622726</v>
      </c>
      <c r="L195" s="163"/>
      <c r="M195" s="161">
        <f>L195*V195</f>
        <v>0</v>
      </c>
      <c r="N195" s="1151">
        <f>F195+H195+J195+L195</f>
        <v>10</v>
      </c>
      <c r="O195" s="165">
        <f>+M195+K195+I195+G195</f>
        <v>19618180</v>
      </c>
      <c r="P195" s="165">
        <f>+N195*40000</f>
        <v>400000</v>
      </c>
      <c r="Q195" s="165"/>
      <c r="S195" s="10">
        <f>1331818</f>
        <v>1331818</v>
      </c>
      <c r="T195" s="10">
        <f>1931818</f>
        <v>1931818</v>
      </c>
      <c r="U195" s="10">
        <f>2231818</f>
        <v>2231818</v>
      </c>
      <c r="V195" s="10">
        <f>431818</f>
        <v>431818</v>
      </c>
      <c r="W195" s="112">
        <v>43636</v>
      </c>
      <c r="X195" s="111">
        <v>19618180</v>
      </c>
      <c r="Y195" s="112"/>
      <c r="Z195" s="111"/>
      <c r="AA195" s="112"/>
      <c r="AB195" s="113">
        <v>0</v>
      </c>
      <c r="AC195" s="113"/>
      <c r="AD195" s="114"/>
      <c r="AE195" s="115">
        <f>X195+Z195+AB195+AD195</f>
        <v>19618180</v>
      </c>
      <c r="AF195" s="116">
        <f>O195-AE195</f>
        <v>0</v>
      </c>
    </row>
    <row r="196" spans="1:32" ht="23.25" x14ac:dyDescent="0.35">
      <c r="A196" s="172"/>
      <c r="B196" s="188"/>
      <c r="C196" s="173"/>
      <c r="D196" s="156"/>
      <c r="E196" s="1149"/>
      <c r="F196" s="170"/>
      <c r="G196" s="159">
        <f>F196*S196</f>
        <v>0</v>
      </c>
      <c r="H196" s="170"/>
      <c r="I196" s="161">
        <f>H196*T196</f>
        <v>0</v>
      </c>
      <c r="J196" s="170"/>
      <c r="K196" s="161">
        <f>J196*U196</f>
        <v>0</v>
      </c>
      <c r="L196" s="170"/>
      <c r="M196" s="161">
        <f>L196*V196</f>
        <v>0</v>
      </c>
      <c r="N196" s="171"/>
      <c r="O196" s="165">
        <f>+M196+K196+I196+G196</f>
        <v>0</v>
      </c>
      <c r="P196" s="165">
        <f>+N196*40000</f>
        <v>0</v>
      </c>
      <c r="Q196" s="165"/>
      <c r="S196" s="10">
        <f>1331818</f>
        <v>1331818</v>
      </c>
      <c r="T196" s="10">
        <f>1931818</f>
        <v>1931818</v>
      </c>
      <c r="U196" s="10">
        <f>2231818</f>
        <v>2231818</v>
      </c>
      <c r="V196" s="10">
        <f>431818</f>
        <v>431818</v>
      </c>
      <c r="W196" s="112"/>
      <c r="X196" s="111"/>
      <c r="Y196" s="110"/>
      <c r="Z196" s="111"/>
      <c r="AA196" s="1114"/>
      <c r="AB196" s="113"/>
      <c r="AC196" s="113"/>
      <c r="AD196" s="114"/>
      <c r="AE196" s="115">
        <f>X196+Z196+AB196+AD196</f>
        <v>0</v>
      </c>
      <c r="AF196" s="116">
        <f>O196-AE196</f>
        <v>0</v>
      </c>
    </row>
    <row r="197" spans="1:32" ht="24" thickBot="1" x14ac:dyDescent="0.4">
      <c r="A197" s="2951" t="s">
        <v>60</v>
      </c>
      <c r="B197" s="2952"/>
      <c r="C197" s="2952"/>
      <c r="D197" s="2952"/>
      <c r="E197" s="2952"/>
      <c r="F197" s="783">
        <f t="shared" ref="F197:P197" si="64">SUM(F193:F195)</f>
        <v>15</v>
      </c>
      <c r="G197" s="783">
        <f t="shared" si="64"/>
        <v>19977270</v>
      </c>
      <c r="H197" s="783">
        <f t="shared" si="64"/>
        <v>0</v>
      </c>
      <c r="I197" s="783">
        <f t="shared" si="64"/>
        <v>0</v>
      </c>
      <c r="J197" s="783">
        <f t="shared" si="64"/>
        <v>12</v>
      </c>
      <c r="K197" s="783">
        <f t="shared" si="64"/>
        <v>26781816</v>
      </c>
      <c r="L197" s="783">
        <f t="shared" si="64"/>
        <v>1</v>
      </c>
      <c r="M197" s="783">
        <f t="shared" si="64"/>
        <v>431818</v>
      </c>
      <c r="N197" s="783">
        <f t="shared" si="64"/>
        <v>28</v>
      </c>
      <c r="O197" s="783">
        <f t="shared" si="64"/>
        <v>47190904</v>
      </c>
      <c r="P197" s="783">
        <f t="shared" si="64"/>
        <v>1120000</v>
      </c>
      <c r="Q197" s="784"/>
      <c r="W197" s="112"/>
      <c r="X197" s="111"/>
      <c r="Y197" s="110"/>
      <c r="Z197" s="111"/>
      <c r="AA197" s="1114"/>
      <c r="AB197" s="113"/>
      <c r="AC197" s="113"/>
      <c r="AD197" s="114"/>
      <c r="AE197" s="115">
        <f>SUM(AE193:AE196)</f>
        <v>47190904</v>
      </c>
      <c r="AF197" s="116">
        <f>O197-AE197</f>
        <v>0</v>
      </c>
    </row>
    <row r="198" spans="1:32" x14ac:dyDescent="0.2">
      <c r="A198" s="12" t="s">
        <v>61</v>
      </c>
      <c r="F198" s="20"/>
      <c r="P198" s="177"/>
      <c r="W198" s="12"/>
      <c r="X198" s="12"/>
    </row>
    <row r="199" spans="1:32" ht="15.75" x14ac:dyDescent="0.25">
      <c r="C199" s="253"/>
      <c r="D199" s="279"/>
      <c r="F199" s="178"/>
      <c r="G199" s="179"/>
      <c r="H199" s="178"/>
      <c r="I199" s="180"/>
      <c r="J199" s="178"/>
      <c r="K199" s="179"/>
      <c r="L199" s="178"/>
      <c r="N199" s="20"/>
      <c r="O199" s="2861" t="s">
        <v>62</v>
      </c>
      <c r="P199" s="2861"/>
      <c r="Q199" s="2861"/>
      <c r="W199" s="12"/>
      <c r="X199" s="12"/>
    </row>
    <row r="200" spans="1:32" ht="15.75" x14ac:dyDescent="0.25">
      <c r="F200" s="1153"/>
      <c r="H200" s="1153"/>
      <c r="J200" s="1153"/>
      <c r="L200" s="1153"/>
      <c r="N200" s="1153"/>
      <c r="O200" s="1153"/>
      <c r="P200" s="1153"/>
      <c r="Q200" s="1153"/>
      <c r="W200" s="12"/>
      <c r="X200" s="12"/>
    </row>
    <row r="201" spans="1:32" ht="15.75" x14ac:dyDescent="0.25">
      <c r="F201" s="182"/>
      <c r="H201" s="182"/>
      <c r="J201" s="182"/>
      <c r="L201" s="182"/>
      <c r="N201" s="12"/>
      <c r="O201" s="145"/>
      <c r="P201" s="145"/>
      <c r="Q201" s="145"/>
      <c r="W201" s="12"/>
      <c r="X201" s="12"/>
    </row>
    <row r="202" spans="1:32" ht="15.75" x14ac:dyDescent="0.25">
      <c r="N202" s="12"/>
      <c r="O202" s="145"/>
      <c r="P202" s="145"/>
      <c r="Q202" s="145"/>
    </row>
    <row r="203" spans="1:32" ht="15.75" x14ac:dyDescent="0.25">
      <c r="N203" s="12"/>
      <c r="O203" s="2862" t="s">
        <v>63</v>
      </c>
      <c r="P203" s="2862"/>
      <c r="Q203" s="2862"/>
    </row>
    <row r="204" spans="1:32" ht="15.75" x14ac:dyDescent="0.25">
      <c r="N204" s="12"/>
      <c r="O204" s="2861" t="s">
        <v>64</v>
      </c>
      <c r="P204" s="2861"/>
      <c r="Q204" s="2861"/>
    </row>
    <row r="208" spans="1:32" ht="26.25" x14ac:dyDescent="0.3">
      <c r="A208" s="13" t="s">
        <v>0</v>
      </c>
      <c r="B208" s="13" t="s">
        <v>235</v>
      </c>
      <c r="C208" s="144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4"/>
      <c r="O208" s="183" t="s">
        <v>66</v>
      </c>
      <c r="P208" s="2839" t="s">
        <v>2</v>
      </c>
      <c r="Q208" s="2839"/>
    </row>
    <row r="209" spans="1:33" ht="21" x14ac:dyDescent="0.3">
      <c r="A209" s="13" t="s">
        <v>3</v>
      </c>
      <c r="B209" s="13" t="s">
        <v>4</v>
      </c>
      <c r="C209" s="144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4"/>
      <c r="O209" s="184"/>
      <c r="P209" s="145"/>
      <c r="Q209" s="145"/>
    </row>
    <row r="210" spans="1:33" ht="18.75" x14ac:dyDescent="0.3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4"/>
      <c r="O210" s="14"/>
      <c r="P210" s="145"/>
      <c r="Q210" s="145"/>
    </row>
    <row r="211" spans="1:33" ht="18.75" x14ac:dyDescent="0.3">
      <c r="A211" s="13" t="s">
        <v>5</v>
      </c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4"/>
      <c r="O211" s="14"/>
      <c r="P211" s="145"/>
      <c r="Q211" s="145"/>
    </row>
    <row r="212" spans="1:33" ht="18.75" x14ac:dyDescent="0.3">
      <c r="A212" s="13" t="s">
        <v>6</v>
      </c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4"/>
      <c r="O212" s="14"/>
      <c r="P212" s="145"/>
      <c r="Q212" s="145"/>
    </row>
    <row r="213" spans="1:33" ht="18.75" x14ac:dyDescent="0.3">
      <c r="A213" s="13" t="s">
        <v>7</v>
      </c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4"/>
      <c r="O213" s="14"/>
      <c r="P213" s="145"/>
      <c r="Q213" s="145"/>
    </row>
    <row r="214" spans="1:33" ht="24" thickBot="1" x14ac:dyDescent="0.35">
      <c r="A214" s="13" t="s">
        <v>8</v>
      </c>
      <c r="B214" s="13"/>
      <c r="C214" s="13"/>
      <c r="D214" s="13"/>
      <c r="E214" s="13"/>
      <c r="F214" s="13"/>
      <c r="G214" s="147"/>
      <c r="H214" s="147"/>
      <c r="I214" s="13"/>
      <c r="J214" s="13"/>
      <c r="K214" s="13"/>
      <c r="L214" s="13"/>
      <c r="M214" s="13"/>
      <c r="N214" s="148"/>
      <c r="O214" s="148"/>
      <c r="P214" s="2800" t="s">
        <v>86</v>
      </c>
      <c r="Q214" s="2800"/>
      <c r="W214" s="2856" t="s">
        <v>107</v>
      </c>
      <c r="X214" s="2856"/>
      <c r="Y214" s="2856"/>
      <c r="Z214" s="2856"/>
      <c r="AA214" s="2856"/>
      <c r="AB214" s="2856"/>
      <c r="AC214" s="2856"/>
      <c r="AD214" s="2856"/>
      <c r="AE214" s="2856"/>
      <c r="AF214" s="2856"/>
    </row>
    <row r="215" spans="1:33" ht="16.5" thickBot="1" x14ac:dyDescent="0.3">
      <c r="A215" s="2841" t="s">
        <v>10</v>
      </c>
      <c r="B215" s="2844" t="s">
        <v>11</v>
      </c>
      <c r="C215" s="428" t="s">
        <v>10</v>
      </c>
      <c r="D215" s="2844" t="s">
        <v>13</v>
      </c>
      <c r="E215" s="2844" t="s">
        <v>14</v>
      </c>
      <c r="F215" s="2847" t="s">
        <v>15</v>
      </c>
      <c r="G215" s="2848"/>
      <c r="H215" s="2848"/>
      <c r="I215" s="2848"/>
      <c r="J215" s="2848"/>
      <c r="K215" s="2848"/>
      <c r="L215" s="2848"/>
      <c r="M215" s="2849"/>
      <c r="N215" s="2850" t="s">
        <v>16</v>
      </c>
      <c r="O215" s="2850" t="s">
        <v>17</v>
      </c>
      <c r="P215" s="2850" t="s">
        <v>18</v>
      </c>
      <c r="Q215" s="151" t="s">
        <v>19</v>
      </c>
      <c r="W215" s="2856" t="s">
        <v>108</v>
      </c>
      <c r="X215" s="2856" t="s">
        <v>109</v>
      </c>
      <c r="Y215" s="2856" t="s">
        <v>108</v>
      </c>
      <c r="Z215" s="2856" t="s">
        <v>110</v>
      </c>
      <c r="AA215" s="2940" t="s">
        <v>108</v>
      </c>
      <c r="AB215" s="2853" t="s">
        <v>111</v>
      </c>
      <c r="AC215" s="2856" t="s">
        <v>108</v>
      </c>
      <c r="AD215" s="2853" t="s">
        <v>112</v>
      </c>
      <c r="AE215" s="2854" t="s">
        <v>113</v>
      </c>
      <c r="AF215" s="2855" t="s">
        <v>114</v>
      </c>
    </row>
    <row r="216" spans="1:33" ht="16.5" thickBot="1" x14ac:dyDescent="0.3">
      <c r="A216" s="2842"/>
      <c r="B216" s="2845"/>
      <c r="C216" s="429" t="s">
        <v>208</v>
      </c>
      <c r="D216" s="2845"/>
      <c r="E216" s="2845"/>
      <c r="F216" s="2858" t="s">
        <v>20</v>
      </c>
      <c r="G216" s="2858"/>
      <c r="H216" s="2858" t="s">
        <v>21</v>
      </c>
      <c r="I216" s="2858"/>
      <c r="J216" s="2858" t="s">
        <v>22</v>
      </c>
      <c r="K216" s="2858"/>
      <c r="L216" s="2858" t="s">
        <v>23</v>
      </c>
      <c r="M216" s="2858"/>
      <c r="N216" s="2851"/>
      <c r="O216" s="2851"/>
      <c r="P216" s="2851"/>
      <c r="Q216" s="2859" t="s">
        <v>24</v>
      </c>
      <c r="W216" s="2856"/>
      <c r="X216" s="2856"/>
      <c r="Y216" s="2856"/>
      <c r="Z216" s="2856"/>
      <c r="AA216" s="2940"/>
      <c r="AB216" s="2853"/>
      <c r="AC216" s="2856"/>
      <c r="AD216" s="2853"/>
      <c r="AE216" s="2854"/>
      <c r="AF216" s="2855"/>
    </row>
    <row r="217" spans="1:33" ht="16.5" thickBot="1" x14ac:dyDescent="0.3">
      <c r="A217" s="2843"/>
      <c r="B217" s="2846"/>
      <c r="C217" s="430" t="s">
        <v>209</v>
      </c>
      <c r="D217" s="2846"/>
      <c r="E217" s="2846"/>
      <c r="F217" s="1152" t="s">
        <v>25</v>
      </c>
      <c r="G217" s="1152" t="s">
        <v>26</v>
      </c>
      <c r="H217" s="1152" t="s">
        <v>25</v>
      </c>
      <c r="I217" s="1152" t="s">
        <v>26</v>
      </c>
      <c r="J217" s="1152" t="s">
        <v>25</v>
      </c>
      <c r="K217" s="1152" t="s">
        <v>26</v>
      </c>
      <c r="L217" s="1152" t="s">
        <v>25</v>
      </c>
      <c r="M217" s="1152" t="s">
        <v>26</v>
      </c>
      <c r="N217" s="2852"/>
      <c r="O217" s="2852"/>
      <c r="P217" s="2852"/>
      <c r="Q217" s="2953"/>
    </row>
    <row r="218" spans="1:33" ht="23.25" x14ac:dyDescent="0.35">
      <c r="A218" s="168">
        <v>1</v>
      </c>
      <c r="B218" s="154">
        <v>43636</v>
      </c>
      <c r="C218" s="173">
        <v>796</v>
      </c>
      <c r="D218" s="239" t="s">
        <v>69</v>
      </c>
      <c r="E218" s="157" t="s">
        <v>57</v>
      </c>
      <c r="F218" s="170">
        <v>8</v>
      </c>
      <c r="G218" s="159">
        <f t="shared" ref="G218:G224" si="65">F218*S218</f>
        <v>10654544</v>
      </c>
      <c r="H218" s="160"/>
      <c r="I218" s="161">
        <f t="shared" ref="I218:I224" si="66">H218*T218</f>
        <v>0</v>
      </c>
      <c r="J218" s="162">
        <v>2</v>
      </c>
      <c r="K218" s="161">
        <f t="shared" ref="K218:K224" si="67">J218*U218</f>
        <v>4463636</v>
      </c>
      <c r="L218" s="163">
        <v>1</v>
      </c>
      <c r="M218" s="161">
        <f t="shared" ref="M218:M224" si="68">L218*V218</f>
        <v>431818</v>
      </c>
      <c r="N218" s="1151">
        <f t="shared" ref="N218:N223" si="69">F218+H218+J218+L218</f>
        <v>11</v>
      </c>
      <c r="O218" s="165">
        <f t="shared" ref="O218:O224" si="70">+M218+K218+I218+G218</f>
        <v>15549998</v>
      </c>
      <c r="P218" s="165">
        <f>+N218*40000</f>
        <v>440000</v>
      </c>
      <c r="Q218" s="165"/>
      <c r="S218" s="10">
        <f t="shared" ref="S218:S224" si="71">1331818</f>
        <v>1331818</v>
      </c>
      <c r="T218" s="10">
        <f t="shared" ref="T218:T224" si="72">1931818</f>
        <v>1931818</v>
      </c>
      <c r="U218" s="10">
        <f t="shared" ref="U218:U224" si="73">2231818</f>
        <v>2231818</v>
      </c>
      <c r="V218" s="10">
        <f t="shared" ref="V218:V224" si="74">431818</f>
        <v>431818</v>
      </c>
      <c r="W218" s="112">
        <v>43637</v>
      </c>
      <c r="X218" s="111">
        <v>6000000</v>
      </c>
      <c r="Y218" s="112">
        <v>43644</v>
      </c>
      <c r="Z218" s="111">
        <v>9549998</v>
      </c>
      <c r="AA218" s="1114"/>
      <c r="AB218" s="113"/>
      <c r="AC218" s="113"/>
      <c r="AD218" s="114"/>
      <c r="AE218" s="115">
        <f>X218+Z218+AB218+AD218</f>
        <v>15549998</v>
      </c>
      <c r="AF218" s="116">
        <f t="shared" ref="AF218:AF225" si="75">O218-AE218</f>
        <v>0</v>
      </c>
    </row>
    <row r="219" spans="1:33" ht="23.25" x14ac:dyDescent="0.35">
      <c r="A219" s="168">
        <v>2</v>
      </c>
      <c r="B219" s="154">
        <v>43636</v>
      </c>
      <c r="C219" s="173">
        <v>797</v>
      </c>
      <c r="D219" s="239" t="s">
        <v>81</v>
      </c>
      <c r="E219" s="157" t="s">
        <v>273</v>
      </c>
      <c r="F219" s="170">
        <v>10</v>
      </c>
      <c r="G219" s="159">
        <f t="shared" si="65"/>
        <v>13318180</v>
      </c>
      <c r="H219" s="160"/>
      <c r="I219" s="161">
        <f t="shared" si="66"/>
        <v>0</v>
      </c>
      <c r="J219" s="162"/>
      <c r="K219" s="161">
        <f t="shared" si="67"/>
        <v>0</v>
      </c>
      <c r="L219" s="163"/>
      <c r="M219" s="161">
        <f t="shared" si="68"/>
        <v>0</v>
      </c>
      <c r="N219" s="1151">
        <f t="shared" si="69"/>
        <v>10</v>
      </c>
      <c r="O219" s="165">
        <f t="shared" si="70"/>
        <v>13318180</v>
      </c>
      <c r="P219" s="165">
        <f t="shared" ref="P219:P224" si="76">+N219*40000</f>
        <v>400000</v>
      </c>
      <c r="Q219" s="165"/>
      <c r="S219" s="10">
        <f t="shared" si="71"/>
        <v>1331818</v>
      </c>
      <c r="T219" s="10">
        <f t="shared" si="72"/>
        <v>1931818</v>
      </c>
      <c r="U219" s="10">
        <f t="shared" si="73"/>
        <v>2231818</v>
      </c>
      <c r="V219" s="10">
        <f t="shared" si="74"/>
        <v>431818</v>
      </c>
      <c r="W219" s="112">
        <v>43637</v>
      </c>
      <c r="X219" s="111">
        <v>13318180</v>
      </c>
      <c r="Y219" s="112"/>
      <c r="Z219" s="111"/>
      <c r="AA219" s="1114"/>
      <c r="AB219" s="113"/>
      <c r="AC219" s="113"/>
      <c r="AD219" s="114"/>
      <c r="AE219" s="115">
        <f t="shared" ref="AE219:AE224" si="77">X219+Z219+AB219+AD219</f>
        <v>13318180</v>
      </c>
      <c r="AF219" s="116">
        <f t="shared" si="75"/>
        <v>0</v>
      </c>
    </row>
    <row r="220" spans="1:33" ht="23.25" x14ac:dyDescent="0.35">
      <c r="A220" s="168">
        <v>3</v>
      </c>
      <c r="B220" s="154">
        <v>43636</v>
      </c>
      <c r="C220" s="173">
        <v>798</v>
      </c>
      <c r="D220" s="239" t="s">
        <v>39</v>
      </c>
      <c r="E220" s="157" t="s">
        <v>273</v>
      </c>
      <c r="F220" s="170">
        <v>9</v>
      </c>
      <c r="G220" s="159">
        <f t="shared" si="65"/>
        <v>11986362</v>
      </c>
      <c r="H220" s="160"/>
      <c r="I220" s="161">
        <f t="shared" si="66"/>
        <v>0</v>
      </c>
      <c r="J220" s="162"/>
      <c r="K220" s="161">
        <f t="shared" si="67"/>
        <v>0</v>
      </c>
      <c r="L220" s="163">
        <v>2</v>
      </c>
      <c r="M220" s="161">
        <f t="shared" si="68"/>
        <v>863636</v>
      </c>
      <c r="N220" s="1151">
        <f t="shared" si="69"/>
        <v>11</v>
      </c>
      <c r="O220" s="165">
        <f t="shared" si="70"/>
        <v>12849998</v>
      </c>
      <c r="P220" s="165">
        <f t="shared" si="76"/>
        <v>440000</v>
      </c>
      <c r="Q220" s="165"/>
      <c r="S220" s="10">
        <f t="shared" si="71"/>
        <v>1331818</v>
      </c>
      <c r="T220" s="10">
        <f t="shared" si="72"/>
        <v>1931818</v>
      </c>
      <c r="U220" s="10">
        <f t="shared" si="73"/>
        <v>2231818</v>
      </c>
      <c r="V220" s="10">
        <f t="shared" si="74"/>
        <v>431818</v>
      </c>
      <c r="W220" s="112"/>
      <c r="X220" s="111"/>
      <c r="Y220" s="112"/>
      <c r="Z220" s="111"/>
      <c r="AA220" s="112"/>
      <c r="AB220" s="113">
        <v>0</v>
      </c>
      <c r="AC220" s="113"/>
      <c r="AD220" s="114"/>
      <c r="AE220" s="115">
        <f t="shared" si="77"/>
        <v>0</v>
      </c>
      <c r="AF220" s="116">
        <f t="shared" si="75"/>
        <v>12849998</v>
      </c>
      <c r="AG220" s="12" t="s">
        <v>185</v>
      </c>
    </row>
    <row r="221" spans="1:33" ht="23.25" x14ac:dyDescent="0.35">
      <c r="A221" s="1110">
        <v>4</v>
      </c>
      <c r="B221" s="154">
        <v>43636</v>
      </c>
      <c r="C221" s="173">
        <v>799</v>
      </c>
      <c r="D221" s="239" t="s">
        <v>100</v>
      </c>
      <c r="E221" s="157" t="s">
        <v>88</v>
      </c>
      <c r="F221" s="170">
        <v>8</v>
      </c>
      <c r="G221" s="159">
        <f t="shared" si="65"/>
        <v>10654544</v>
      </c>
      <c r="H221" s="160"/>
      <c r="I221" s="161">
        <f t="shared" si="66"/>
        <v>0</v>
      </c>
      <c r="J221" s="162">
        <v>2</v>
      </c>
      <c r="K221" s="161">
        <f t="shared" si="67"/>
        <v>4463636</v>
      </c>
      <c r="L221" s="163"/>
      <c r="M221" s="161">
        <f t="shared" si="68"/>
        <v>0</v>
      </c>
      <c r="N221" s="1151">
        <f t="shared" si="69"/>
        <v>10</v>
      </c>
      <c r="O221" s="165">
        <f t="shared" si="70"/>
        <v>15118180</v>
      </c>
      <c r="P221" s="165">
        <f t="shared" si="76"/>
        <v>400000</v>
      </c>
      <c r="Q221" s="165"/>
      <c r="S221" s="10">
        <f t="shared" si="71"/>
        <v>1331818</v>
      </c>
      <c r="T221" s="10">
        <f t="shared" si="72"/>
        <v>1931818</v>
      </c>
      <c r="U221" s="10">
        <f t="shared" si="73"/>
        <v>2231818</v>
      </c>
      <c r="V221" s="10">
        <f t="shared" si="74"/>
        <v>431818</v>
      </c>
      <c r="W221" s="112">
        <v>43637</v>
      </c>
      <c r="X221" s="111">
        <v>15118180</v>
      </c>
      <c r="Y221" s="112"/>
      <c r="Z221" s="111"/>
      <c r="AA221" s="112"/>
      <c r="AB221" s="113"/>
      <c r="AC221" s="113"/>
      <c r="AD221" s="114"/>
      <c r="AE221" s="115">
        <f t="shared" si="77"/>
        <v>15118180</v>
      </c>
      <c r="AF221" s="116">
        <f t="shared" si="75"/>
        <v>0</v>
      </c>
    </row>
    <row r="222" spans="1:33" ht="23.25" x14ac:dyDescent="0.35">
      <c r="A222" s="1110">
        <v>5</v>
      </c>
      <c r="B222" s="154">
        <v>43636</v>
      </c>
      <c r="C222" s="173">
        <v>800</v>
      </c>
      <c r="D222" s="239" t="s">
        <v>92</v>
      </c>
      <c r="E222" s="157" t="s">
        <v>88</v>
      </c>
      <c r="F222" s="170">
        <v>8</v>
      </c>
      <c r="G222" s="159">
        <f t="shared" si="65"/>
        <v>10654544</v>
      </c>
      <c r="H222" s="160"/>
      <c r="I222" s="161">
        <f t="shared" si="66"/>
        <v>0</v>
      </c>
      <c r="J222" s="162"/>
      <c r="K222" s="161">
        <f t="shared" si="67"/>
        <v>0</v>
      </c>
      <c r="L222" s="163">
        <v>2</v>
      </c>
      <c r="M222" s="161">
        <f t="shared" si="68"/>
        <v>863636</v>
      </c>
      <c r="N222" s="1151">
        <f t="shared" si="69"/>
        <v>10</v>
      </c>
      <c r="O222" s="165">
        <f t="shared" si="70"/>
        <v>11518180</v>
      </c>
      <c r="P222" s="165">
        <f t="shared" si="76"/>
        <v>400000</v>
      </c>
      <c r="Q222" s="165"/>
      <c r="S222" s="10">
        <f t="shared" si="71"/>
        <v>1331818</v>
      </c>
      <c r="T222" s="10">
        <f t="shared" si="72"/>
        <v>1931818</v>
      </c>
      <c r="U222" s="10">
        <f t="shared" si="73"/>
        <v>2231818</v>
      </c>
      <c r="V222" s="10">
        <f t="shared" si="74"/>
        <v>431818</v>
      </c>
      <c r="W222" s="112">
        <v>43637</v>
      </c>
      <c r="X222" s="111">
        <v>11518180</v>
      </c>
      <c r="Y222" s="112"/>
      <c r="Z222" s="111"/>
      <c r="AA222" s="112"/>
      <c r="AB222" s="113"/>
      <c r="AC222" s="113"/>
      <c r="AD222" s="114"/>
      <c r="AE222" s="115">
        <f t="shared" si="77"/>
        <v>11518180</v>
      </c>
      <c r="AF222" s="116">
        <f t="shared" si="75"/>
        <v>0</v>
      </c>
    </row>
    <row r="223" spans="1:33" ht="23.25" x14ac:dyDescent="0.35">
      <c r="A223" s="1110">
        <v>6</v>
      </c>
      <c r="B223" s="154">
        <v>43636</v>
      </c>
      <c r="C223" s="173">
        <v>801</v>
      </c>
      <c r="D223" s="239" t="s">
        <v>89</v>
      </c>
      <c r="E223" s="157" t="s">
        <v>88</v>
      </c>
      <c r="F223" s="170">
        <v>8</v>
      </c>
      <c r="G223" s="159">
        <f t="shared" si="65"/>
        <v>10654544</v>
      </c>
      <c r="H223" s="160"/>
      <c r="I223" s="161">
        <f t="shared" si="66"/>
        <v>0</v>
      </c>
      <c r="J223" s="162">
        <v>2</v>
      </c>
      <c r="K223" s="161">
        <f t="shared" si="67"/>
        <v>4463636</v>
      </c>
      <c r="L223" s="163"/>
      <c r="M223" s="161">
        <f t="shared" si="68"/>
        <v>0</v>
      </c>
      <c r="N223" s="1151">
        <f t="shared" si="69"/>
        <v>10</v>
      </c>
      <c r="O223" s="165">
        <f t="shared" si="70"/>
        <v>15118180</v>
      </c>
      <c r="P223" s="165">
        <f t="shared" si="76"/>
        <v>400000</v>
      </c>
      <c r="Q223" s="165"/>
      <c r="S223" s="10">
        <f t="shared" si="71"/>
        <v>1331818</v>
      </c>
      <c r="T223" s="10">
        <f t="shared" si="72"/>
        <v>1931818</v>
      </c>
      <c r="U223" s="10">
        <f t="shared" si="73"/>
        <v>2231818</v>
      </c>
      <c r="V223" s="10">
        <f t="shared" si="74"/>
        <v>431818</v>
      </c>
      <c r="W223" s="112">
        <v>43651</v>
      </c>
      <c r="X223" s="111">
        <v>10000000</v>
      </c>
      <c r="Y223" s="112"/>
      <c r="Z223" s="111"/>
      <c r="AA223" s="112"/>
      <c r="AB223" s="113"/>
      <c r="AC223" s="113"/>
      <c r="AD223" s="114"/>
      <c r="AE223" s="115">
        <f t="shared" si="77"/>
        <v>10000000</v>
      </c>
      <c r="AF223" s="116">
        <f t="shared" si="75"/>
        <v>5118180</v>
      </c>
      <c r="AG223" s="12" t="s">
        <v>185</v>
      </c>
    </row>
    <row r="224" spans="1:33" ht="23.25" x14ac:dyDescent="0.35">
      <c r="A224" s="172"/>
      <c r="B224" s="188"/>
      <c r="C224" s="173"/>
      <c r="D224" s="156"/>
      <c r="E224" s="1149"/>
      <c r="F224" s="170"/>
      <c r="G224" s="159">
        <f t="shared" si="65"/>
        <v>0</v>
      </c>
      <c r="H224" s="170"/>
      <c r="I224" s="161">
        <f t="shared" si="66"/>
        <v>0</v>
      </c>
      <c r="J224" s="170"/>
      <c r="K224" s="161">
        <f t="shared" si="67"/>
        <v>0</v>
      </c>
      <c r="L224" s="170"/>
      <c r="M224" s="161">
        <f t="shared" si="68"/>
        <v>0</v>
      </c>
      <c r="N224" s="171"/>
      <c r="O224" s="165">
        <f t="shared" si="70"/>
        <v>0</v>
      </c>
      <c r="P224" s="165">
        <f t="shared" si="76"/>
        <v>0</v>
      </c>
      <c r="Q224" s="165"/>
      <c r="S224" s="10">
        <f t="shared" si="71"/>
        <v>1331818</v>
      </c>
      <c r="T224" s="10">
        <f t="shared" si="72"/>
        <v>1931818</v>
      </c>
      <c r="U224" s="10">
        <f t="shared" si="73"/>
        <v>2231818</v>
      </c>
      <c r="V224" s="10">
        <f t="shared" si="74"/>
        <v>431818</v>
      </c>
      <c r="W224" s="112"/>
      <c r="X224" s="111"/>
      <c r="Y224" s="110"/>
      <c r="Z224" s="111"/>
      <c r="AA224" s="1114"/>
      <c r="AB224" s="113"/>
      <c r="AC224" s="113"/>
      <c r="AD224" s="114"/>
      <c r="AE224" s="115">
        <f t="shared" si="77"/>
        <v>0</v>
      </c>
      <c r="AF224" s="116">
        <f t="shared" si="75"/>
        <v>0</v>
      </c>
    </row>
    <row r="225" spans="1:32" ht="24" thickBot="1" x14ac:dyDescent="0.4">
      <c r="A225" s="2951" t="s">
        <v>60</v>
      </c>
      <c r="B225" s="2952"/>
      <c r="C225" s="2952"/>
      <c r="D225" s="2952"/>
      <c r="E225" s="2952"/>
      <c r="F225" s="783">
        <f>SUM(F218:F223)</f>
        <v>51</v>
      </c>
      <c r="G225" s="783">
        <f t="shared" ref="G225:P225" si="78">SUM(G218:G220)</f>
        <v>35959086</v>
      </c>
      <c r="H225" s="783">
        <f t="shared" si="78"/>
        <v>0</v>
      </c>
      <c r="I225" s="783">
        <f t="shared" si="78"/>
        <v>0</v>
      </c>
      <c r="J225" s="783">
        <f t="shared" si="78"/>
        <v>2</v>
      </c>
      <c r="K225" s="783">
        <f t="shared" si="78"/>
        <v>4463636</v>
      </c>
      <c r="L225" s="783">
        <f t="shared" si="78"/>
        <v>3</v>
      </c>
      <c r="M225" s="783">
        <f t="shared" si="78"/>
        <v>1295454</v>
      </c>
      <c r="N225" s="783">
        <f t="shared" si="78"/>
        <v>32</v>
      </c>
      <c r="O225" s="783">
        <f>SUM(O218:O224)</f>
        <v>83472716</v>
      </c>
      <c r="P225" s="783">
        <f t="shared" si="78"/>
        <v>1280000</v>
      </c>
      <c r="Q225" s="784"/>
      <c r="W225" s="112"/>
      <c r="X225" s="111"/>
      <c r="Y225" s="110"/>
      <c r="Z225" s="111"/>
      <c r="AA225" s="1114"/>
      <c r="AB225" s="113"/>
      <c r="AC225" s="113"/>
      <c r="AD225" s="114"/>
      <c r="AE225" s="115">
        <f>SUM(AE218:AE224)</f>
        <v>65504538</v>
      </c>
      <c r="AF225" s="116">
        <f t="shared" si="75"/>
        <v>17968178</v>
      </c>
    </row>
    <row r="226" spans="1:32" x14ac:dyDescent="0.2">
      <c r="A226" s="12" t="s">
        <v>61</v>
      </c>
      <c r="F226" s="20"/>
      <c r="P226" s="177"/>
      <c r="W226" s="12"/>
      <c r="X226" s="12"/>
    </row>
    <row r="227" spans="1:32" ht="15.75" x14ac:dyDescent="0.25">
      <c r="C227" s="253"/>
      <c r="D227" s="279"/>
      <c r="F227" s="178"/>
      <c r="G227" s="179"/>
      <c r="H227" s="178"/>
      <c r="I227" s="180"/>
      <c r="J227" s="178"/>
      <c r="K227" s="179"/>
      <c r="L227" s="178"/>
      <c r="N227" s="20"/>
      <c r="O227" s="2861" t="s">
        <v>62</v>
      </c>
      <c r="P227" s="2861"/>
      <c r="Q227" s="2861"/>
      <c r="W227" s="12"/>
      <c r="X227" s="12"/>
    </row>
    <row r="228" spans="1:32" ht="15.75" x14ac:dyDescent="0.25">
      <c r="F228" s="1153"/>
      <c r="H228" s="1153"/>
      <c r="J228" s="1153"/>
      <c r="L228" s="1153"/>
      <c r="N228" s="1153"/>
      <c r="O228" s="1153"/>
      <c r="P228" s="1153"/>
      <c r="Q228" s="1153"/>
      <c r="W228" s="12"/>
      <c r="X228" s="12"/>
    </row>
    <row r="229" spans="1:32" ht="15.75" x14ac:dyDescent="0.25">
      <c r="F229" s="182"/>
      <c r="H229" s="182"/>
      <c r="J229" s="182"/>
      <c r="L229" s="182"/>
      <c r="N229" s="12"/>
      <c r="O229" s="145"/>
      <c r="P229" s="145"/>
      <c r="Q229" s="145"/>
      <c r="W229" s="12"/>
      <c r="X229" s="12"/>
    </row>
    <row r="230" spans="1:32" ht="15.75" x14ac:dyDescent="0.25">
      <c r="N230" s="12"/>
      <c r="O230" s="145"/>
      <c r="P230" s="145"/>
      <c r="Q230" s="145"/>
    </row>
    <row r="231" spans="1:32" ht="15.75" x14ac:dyDescent="0.25">
      <c r="N231" s="12"/>
      <c r="O231" s="2862" t="s">
        <v>63</v>
      </c>
      <c r="P231" s="2862"/>
      <c r="Q231" s="2862"/>
    </row>
    <row r="232" spans="1:32" ht="15.75" x14ac:dyDescent="0.25">
      <c r="N232" s="12"/>
      <c r="O232" s="2861" t="s">
        <v>64</v>
      </c>
      <c r="P232" s="2861"/>
      <c r="Q232" s="2861"/>
    </row>
    <row r="236" spans="1:32" ht="26.25" x14ac:dyDescent="0.3">
      <c r="A236" s="13" t="s">
        <v>0</v>
      </c>
      <c r="B236" s="13" t="s">
        <v>235</v>
      </c>
      <c r="C236" s="144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4"/>
      <c r="O236" s="183" t="s">
        <v>66</v>
      </c>
      <c r="P236" s="2839" t="s">
        <v>2</v>
      </c>
      <c r="Q236" s="2839"/>
    </row>
    <row r="237" spans="1:32" ht="21" x14ac:dyDescent="0.3">
      <c r="A237" s="13" t="s">
        <v>3</v>
      </c>
      <c r="B237" s="13" t="s">
        <v>4</v>
      </c>
      <c r="C237" s="144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4"/>
      <c r="O237" s="184"/>
      <c r="P237" s="145"/>
      <c r="Q237" s="145"/>
    </row>
    <row r="238" spans="1:32" ht="18.75" x14ac:dyDescent="0.3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4"/>
      <c r="O238" s="14"/>
      <c r="P238" s="145"/>
      <c r="Q238" s="145"/>
    </row>
    <row r="239" spans="1:32" ht="18.75" x14ac:dyDescent="0.3">
      <c r="A239" s="13" t="s">
        <v>5</v>
      </c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4"/>
      <c r="O239" s="14"/>
      <c r="P239" s="145"/>
      <c r="Q239" s="145"/>
    </row>
    <row r="240" spans="1:32" ht="18.75" x14ac:dyDescent="0.3">
      <c r="A240" s="13" t="s">
        <v>6</v>
      </c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4"/>
      <c r="O240" s="14"/>
      <c r="P240" s="145"/>
      <c r="Q240" s="145"/>
    </row>
    <row r="241" spans="1:33" ht="18.75" x14ac:dyDescent="0.3">
      <c r="A241" s="13" t="s">
        <v>7</v>
      </c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4"/>
      <c r="O241" s="14"/>
      <c r="P241" s="145"/>
      <c r="Q241" s="145"/>
    </row>
    <row r="242" spans="1:33" ht="24" thickBot="1" x14ac:dyDescent="0.35">
      <c r="A242" s="13" t="s">
        <v>8</v>
      </c>
      <c r="B242" s="13"/>
      <c r="C242" s="13"/>
      <c r="D242" s="13"/>
      <c r="E242" s="13"/>
      <c r="F242" s="13"/>
      <c r="G242" s="147"/>
      <c r="H242" s="147"/>
      <c r="I242" s="13"/>
      <c r="J242" s="13"/>
      <c r="K242" s="13"/>
      <c r="L242" s="13"/>
      <c r="M242" s="13"/>
      <c r="N242" s="148"/>
      <c r="O242" s="148"/>
      <c r="P242" s="2800" t="s">
        <v>86</v>
      </c>
      <c r="Q242" s="2800"/>
      <c r="W242" s="2856" t="s">
        <v>107</v>
      </c>
      <c r="X242" s="2856"/>
      <c r="Y242" s="2856"/>
      <c r="Z242" s="2856"/>
      <c r="AA242" s="2856"/>
      <c r="AB242" s="2856"/>
      <c r="AC242" s="2856"/>
      <c r="AD242" s="2856"/>
      <c r="AE242" s="2856"/>
      <c r="AF242" s="2856"/>
    </row>
    <row r="243" spans="1:33" ht="16.5" thickBot="1" x14ac:dyDescent="0.3">
      <c r="A243" s="2841" t="s">
        <v>10</v>
      </c>
      <c r="B243" s="2844" t="s">
        <v>11</v>
      </c>
      <c r="C243" s="428" t="s">
        <v>10</v>
      </c>
      <c r="D243" s="2844" t="s">
        <v>13</v>
      </c>
      <c r="E243" s="2844" t="s">
        <v>14</v>
      </c>
      <c r="F243" s="2847" t="s">
        <v>15</v>
      </c>
      <c r="G243" s="2848"/>
      <c r="H243" s="2848"/>
      <c r="I243" s="2848"/>
      <c r="J243" s="2848"/>
      <c r="K243" s="2848"/>
      <c r="L243" s="2848"/>
      <c r="M243" s="2849"/>
      <c r="N243" s="2850" t="s">
        <v>16</v>
      </c>
      <c r="O243" s="2850" t="s">
        <v>17</v>
      </c>
      <c r="P243" s="2850" t="s">
        <v>18</v>
      </c>
      <c r="Q243" s="151" t="s">
        <v>19</v>
      </c>
      <c r="W243" s="2856" t="s">
        <v>108</v>
      </c>
      <c r="X243" s="2856" t="s">
        <v>109</v>
      </c>
      <c r="Y243" s="2856" t="s">
        <v>108</v>
      </c>
      <c r="Z243" s="2856" t="s">
        <v>110</v>
      </c>
      <c r="AA243" s="2940" t="s">
        <v>108</v>
      </c>
      <c r="AB243" s="2853" t="s">
        <v>111</v>
      </c>
      <c r="AC243" s="2856" t="s">
        <v>108</v>
      </c>
      <c r="AD243" s="2853" t="s">
        <v>112</v>
      </c>
      <c r="AE243" s="2854" t="s">
        <v>113</v>
      </c>
      <c r="AF243" s="2855" t="s">
        <v>114</v>
      </c>
    </row>
    <row r="244" spans="1:33" ht="16.5" thickBot="1" x14ac:dyDescent="0.3">
      <c r="A244" s="2842"/>
      <c r="B244" s="2845"/>
      <c r="C244" s="429" t="s">
        <v>208</v>
      </c>
      <c r="D244" s="2845"/>
      <c r="E244" s="2845"/>
      <c r="F244" s="2858" t="s">
        <v>20</v>
      </c>
      <c r="G244" s="2858"/>
      <c r="H244" s="2858" t="s">
        <v>21</v>
      </c>
      <c r="I244" s="2858"/>
      <c r="J244" s="2858" t="s">
        <v>22</v>
      </c>
      <c r="K244" s="2858"/>
      <c r="L244" s="2858" t="s">
        <v>23</v>
      </c>
      <c r="M244" s="2858"/>
      <c r="N244" s="2851"/>
      <c r="O244" s="2851"/>
      <c r="P244" s="2851"/>
      <c r="Q244" s="2859" t="s">
        <v>24</v>
      </c>
      <c r="W244" s="2856"/>
      <c r="X244" s="2856"/>
      <c r="Y244" s="2856"/>
      <c r="Z244" s="2856"/>
      <c r="AA244" s="2940"/>
      <c r="AB244" s="2853"/>
      <c r="AC244" s="2856"/>
      <c r="AD244" s="2853"/>
      <c r="AE244" s="2854"/>
      <c r="AF244" s="2855"/>
    </row>
    <row r="245" spans="1:33" ht="16.5" thickBot="1" x14ac:dyDescent="0.3">
      <c r="A245" s="2843"/>
      <c r="B245" s="2846"/>
      <c r="C245" s="430" t="s">
        <v>209</v>
      </c>
      <c r="D245" s="2846"/>
      <c r="E245" s="2846"/>
      <c r="F245" s="1152" t="s">
        <v>25</v>
      </c>
      <c r="G245" s="1152" t="s">
        <v>26</v>
      </c>
      <c r="H245" s="1152" t="s">
        <v>25</v>
      </c>
      <c r="I245" s="1152" t="s">
        <v>26</v>
      </c>
      <c r="J245" s="1152" t="s">
        <v>25</v>
      </c>
      <c r="K245" s="1152" t="s">
        <v>26</v>
      </c>
      <c r="L245" s="1152" t="s">
        <v>25</v>
      </c>
      <c r="M245" s="1152" t="s">
        <v>26</v>
      </c>
      <c r="N245" s="2852"/>
      <c r="O245" s="2852"/>
      <c r="P245" s="2852"/>
      <c r="Q245" s="2953"/>
    </row>
    <row r="246" spans="1:33" ht="23.25" x14ac:dyDescent="0.35">
      <c r="A246" s="168">
        <v>1</v>
      </c>
      <c r="B246" s="154">
        <v>43637</v>
      </c>
      <c r="C246" s="173">
        <v>802</v>
      </c>
      <c r="D246" s="239" t="s">
        <v>274</v>
      </c>
      <c r="E246" s="157" t="s">
        <v>88</v>
      </c>
      <c r="F246" s="170">
        <v>8</v>
      </c>
      <c r="G246" s="159">
        <f t="shared" ref="G246:G252" si="79">F246*S246</f>
        <v>10654544</v>
      </c>
      <c r="H246" s="160"/>
      <c r="I246" s="161">
        <f t="shared" ref="I246:I252" si="80">H246*T246</f>
        <v>0</v>
      </c>
      <c r="J246" s="162"/>
      <c r="K246" s="161">
        <f t="shared" ref="K246:K252" si="81">J246*U246</f>
        <v>0</v>
      </c>
      <c r="L246" s="163">
        <v>2</v>
      </c>
      <c r="M246" s="161">
        <f t="shared" ref="M246:M252" si="82">L246*V246</f>
        <v>863636</v>
      </c>
      <c r="N246" s="1151">
        <f>F246+H246+J246+L246</f>
        <v>10</v>
      </c>
      <c r="O246" s="165">
        <f t="shared" ref="O246:O252" si="83">+M246+K246+I246+G246</f>
        <v>11518180</v>
      </c>
      <c r="P246" s="165">
        <f>+N246*40000</f>
        <v>400000</v>
      </c>
      <c r="Q246" s="165"/>
      <c r="S246" s="10">
        <f t="shared" ref="S246:S252" si="84">1331818</f>
        <v>1331818</v>
      </c>
      <c r="T246" s="10">
        <f t="shared" ref="T246:T252" si="85">1931818</f>
        <v>1931818</v>
      </c>
      <c r="U246" s="10">
        <f t="shared" ref="U246:U252" si="86">2231818</f>
        <v>2231818</v>
      </c>
      <c r="V246" s="10">
        <f t="shared" ref="V246:V252" si="87">431818</f>
        <v>431818</v>
      </c>
      <c r="W246" s="112">
        <v>43639</v>
      </c>
      <c r="X246" s="111">
        <v>10000000</v>
      </c>
      <c r="Y246" s="112">
        <v>43641</v>
      </c>
      <c r="Z246" s="111">
        <v>1518180</v>
      </c>
      <c r="AA246" s="1114"/>
      <c r="AB246" s="113"/>
      <c r="AC246" s="113"/>
      <c r="AD246" s="114"/>
      <c r="AE246" s="115">
        <f>X246+Z246+AB246+AD246</f>
        <v>11518180</v>
      </c>
      <c r="AF246" s="116">
        <f t="shared" ref="AF246:AF253" si="88">O246-AE246</f>
        <v>0</v>
      </c>
    </row>
    <row r="247" spans="1:33" ht="23.25" x14ac:dyDescent="0.35">
      <c r="A247" s="168">
        <v>2</v>
      </c>
      <c r="B247" s="154">
        <v>43637</v>
      </c>
      <c r="C247" s="173">
        <v>803</v>
      </c>
      <c r="D247" s="239" t="s">
        <v>72</v>
      </c>
      <c r="E247" s="157" t="s">
        <v>57</v>
      </c>
      <c r="F247" s="170">
        <v>5</v>
      </c>
      <c r="G247" s="159">
        <f t="shared" si="79"/>
        <v>6659090</v>
      </c>
      <c r="H247" s="160"/>
      <c r="I247" s="161">
        <f t="shared" si="80"/>
        <v>0</v>
      </c>
      <c r="J247" s="162"/>
      <c r="K247" s="161">
        <f t="shared" si="81"/>
        <v>0</v>
      </c>
      <c r="L247" s="163"/>
      <c r="M247" s="161">
        <f t="shared" si="82"/>
        <v>0</v>
      </c>
      <c r="N247" s="1151">
        <f t="shared" ref="N247:N252" si="89">F247+H247+J247+L247</f>
        <v>5</v>
      </c>
      <c r="O247" s="165">
        <f t="shared" si="83"/>
        <v>6659090</v>
      </c>
      <c r="P247" s="165">
        <f t="shared" ref="P247:P252" si="90">+N247*40000</f>
        <v>200000</v>
      </c>
      <c r="Q247" s="165"/>
      <c r="S247" s="10">
        <f t="shared" si="84"/>
        <v>1331818</v>
      </c>
      <c r="T247" s="10">
        <f t="shared" si="85"/>
        <v>1931818</v>
      </c>
      <c r="U247" s="10">
        <f t="shared" si="86"/>
        <v>2231818</v>
      </c>
      <c r="V247" s="10">
        <f t="shared" si="87"/>
        <v>431818</v>
      </c>
      <c r="W247" s="112">
        <v>43644</v>
      </c>
      <c r="X247" s="111">
        <v>3013638</v>
      </c>
      <c r="Y247" s="112">
        <v>43656</v>
      </c>
      <c r="Z247" s="111">
        <v>3013638</v>
      </c>
      <c r="AA247" s="1114"/>
      <c r="AB247" s="113"/>
      <c r="AC247" s="113"/>
      <c r="AD247" s="114"/>
      <c r="AE247" s="115">
        <f t="shared" ref="AE247:AE252" si="91">X247+Z247+AB247+AD247</f>
        <v>6027276</v>
      </c>
      <c r="AF247" s="116">
        <f t="shared" si="88"/>
        <v>631814</v>
      </c>
      <c r="AG247" s="12" t="s">
        <v>185</v>
      </c>
    </row>
    <row r="248" spans="1:33" ht="23.25" x14ac:dyDescent="0.35">
      <c r="A248" s="168">
        <v>3</v>
      </c>
      <c r="B248" s="154">
        <v>43637</v>
      </c>
      <c r="C248" s="173">
        <v>804</v>
      </c>
      <c r="D248" s="239" t="s">
        <v>69</v>
      </c>
      <c r="E248" s="157" t="s">
        <v>57</v>
      </c>
      <c r="F248" s="170">
        <v>5</v>
      </c>
      <c r="G248" s="159">
        <f t="shared" si="79"/>
        <v>6659090</v>
      </c>
      <c r="H248" s="160"/>
      <c r="I248" s="161">
        <f t="shared" si="80"/>
        <v>0</v>
      </c>
      <c r="J248" s="162"/>
      <c r="K248" s="161">
        <f t="shared" si="81"/>
        <v>0</v>
      </c>
      <c r="L248" s="163"/>
      <c r="M248" s="161">
        <f t="shared" si="82"/>
        <v>0</v>
      </c>
      <c r="N248" s="1151">
        <f t="shared" si="89"/>
        <v>5</v>
      </c>
      <c r="O248" s="165">
        <f t="shared" si="83"/>
        <v>6659090</v>
      </c>
      <c r="P248" s="165">
        <f t="shared" si="90"/>
        <v>200000</v>
      </c>
      <c r="Q248" s="165"/>
      <c r="S248" s="10">
        <f t="shared" si="84"/>
        <v>1331818</v>
      </c>
      <c r="T248" s="10">
        <f t="shared" si="85"/>
        <v>1931818</v>
      </c>
      <c r="U248" s="10">
        <f t="shared" si="86"/>
        <v>2231818</v>
      </c>
      <c r="V248" s="10">
        <f t="shared" si="87"/>
        <v>431818</v>
      </c>
      <c r="W248" s="112">
        <v>43644</v>
      </c>
      <c r="X248" s="111">
        <v>4000000</v>
      </c>
      <c r="Y248" s="112">
        <v>43651</v>
      </c>
      <c r="Z248" s="111">
        <v>2659090</v>
      </c>
      <c r="AA248" s="112"/>
      <c r="AB248" s="113">
        <v>0</v>
      </c>
      <c r="AC248" s="113"/>
      <c r="AD248" s="114"/>
      <c r="AE248" s="115">
        <f t="shared" si="91"/>
        <v>6659090</v>
      </c>
      <c r="AF248" s="116">
        <f t="shared" si="88"/>
        <v>0</v>
      </c>
    </row>
    <row r="249" spans="1:33" ht="23.25" x14ac:dyDescent="0.35">
      <c r="A249" s="1110">
        <v>4</v>
      </c>
      <c r="B249" s="154">
        <v>43637</v>
      </c>
      <c r="C249" s="173">
        <v>805</v>
      </c>
      <c r="D249" s="239" t="s">
        <v>103</v>
      </c>
      <c r="E249" s="157" t="s">
        <v>57</v>
      </c>
      <c r="F249" s="170">
        <v>7</v>
      </c>
      <c r="G249" s="159">
        <f t="shared" si="79"/>
        <v>9322726</v>
      </c>
      <c r="H249" s="160"/>
      <c r="I249" s="161">
        <f t="shared" si="80"/>
        <v>0</v>
      </c>
      <c r="J249" s="162">
        <v>1</v>
      </c>
      <c r="K249" s="161">
        <f t="shared" si="81"/>
        <v>2231818</v>
      </c>
      <c r="L249" s="163"/>
      <c r="M249" s="161">
        <f t="shared" si="82"/>
        <v>0</v>
      </c>
      <c r="N249" s="1151">
        <f t="shared" si="89"/>
        <v>8</v>
      </c>
      <c r="O249" s="165">
        <f t="shared" si="83"/>
        <v>11554544</v>
      </c>
      <c r="P249" s="165">
        <f t="shared" si="90"/>
        <v>320000</v>
      </c>
      <c r="Q249" s="165"/>
      <c r="S249" s="10">
        <f t="shared" si="84"/>
        <v>1331818</v>
      </c>
      <c r="T249" s="10">
        <f t="shared" si="85"/>
        <v>1931818</v>
      </c>
      <c r="U249" s="10">
        <f t="shared" si="86"/>
        <v>2231818</v>
      </c>
      <c r="V249" s="10">
        <f t="shared" si="87"/>
        <v>431818</v>
      </c>
      <c r="W249" s="112"/>
      <c r="X249" s="111"/>
      <c r="Y249" s="112"/>
      <c r="Z249" s="111"/>
      <c r="AA249" s="112"/>
      <c r="AB249" s="113"/>
      <c r="AC249" s="113"/>
      <c r="AD249" s="114"/>
      <c r="AE249" s="115">
        <f t="shared" si="91"/>
        <v>0</v>
      </c>
      <c r="AF249" s="116">
        <f t="shared" si="88"/>
        <v>11554544</v>
      </c>
      <c r="AG249" s="12" t="s">
        <v>185</v>
      </c>
    </row>
    <row r="250" spans="1:33" ht="23.25" x14ac:dyDescent="0.35">
      <c r="A250" s="1110">
        <v>5</v>
      </c>
      <c r="B250" s="154">
        <v>43637</v>
      </c>
      <c r="C250" s="173">
        <v>806</v>
      </c>
      <c r="D250" s="239" t="s">
        <v>193</v>
      </c>
      <c r="E250" s="157" t="s">
        <v>57</v>
      </c>
      <c r="F250" s="170">
        <v>1</v>
      </c>
      <c r="G250" s="159">
        <f t="shared" si="79"/>
        <v>1331818</v>
      </c>
      <c r="H250" s="160"/>
      <c r="I250" s="161">
        <f t="shared" si="80"/>
        <v>0</v>
      </c>
      <c r="J250" s="162"/>
      <c r="K250" s="161">
        <f t="shared" si="81"/>
        <v>0</v>
      </c>
      <c r="L250" s="163"/>
      <c r="M250" s="161">
        <f t="shared" si="82"/>
        <v>0</v>
      </c>
      <c r="N250" s="1151">
        <f t="shared" si="89"/>
        <v>1</v>
      </c>
      <c r="O250" s="165">
        <f t="shared" si="83"/>
        <v>1331818</v>
      </c>
      <c r="P250" s="165">
        <f t="shared" si="90"/>
        <v>40000</v>
      </c>
      <c r="Q250" s="165"/>
      <c r="S250" s="10">
        <f t="shared" si="84"/>
        <v>1331818</v>
      </c>
      <c r="T250" s="10">
        <f t="shared" si="85"/>
        <v>1931818</v>
      </c>
      <c r="U250" s="10">
        <f t="shared" si="86"/>
        <v>2231818</v>
      </c>
      <c r="V250" s="10">
        <f t="shared" si="87"/>
        <v>431818</v>
      </c>
      <c r="W250" s="112">
        <v>43639</v>
      </c>
      <c r="X250" s="111">
        <v>1331818</v>
      </c>
      <c r="Y250" s="112"/>
      <c r="Z250" s="111"/>
      <c r="AA250" s="112"/>
      <c r="AB250" s="113"/>
      <c r="AC250" s="113"/>
      <c r="AD250" s="114"/>
      <c r="AE250" s="115">
        <f t="shared" si="91"/>
        <v>1331818</v>
      </c>
      <c r="AF250" s="116">
        <f t="shared" si="88"/>
        <v>0</v>
      </c>
    </row>
    <row r="251" spans="1:33" ht="23.25" x14ac:dyDescent="0.35">
      <c r="A251" s="1110">
        <v>6</v>
      </c>
      <c r="B251" s="154">
        <v>43637</v>
      </c>
      <c r="C251" s="173">
        <v>807</v>
      </c>
      <c r="D251" s="239" t="s">
        <v>58</v>
      </c>
      <c r="E251" s="157" t="s">
        <v>57</v>
      </c>
      <c r="F251" s="170">
        <v>2</v>
      </c>
      <c r="G251" s="159">
        <f t="shared" si="79"/>
        <v>2663636</v>
      </c>
      <c r="H251" s="160"/>
      <c r="I251" s="161">
        <f t="shared" si="80"/>
        <v>0</v>
      </c>
      <c r="J251" s="162"/>
      <c r="K251" s="161">
        <f t="shared" si="81"/>
        <v>0</v>
      </c>
      <c r="L251" s="163"/>
      <c r="M251" s="161">
        <f t="shared" si="82"/>
        <v>0</v>
      </c>
      <c r="N251" s="1151">
        <f t="shared" si="89"/>
        <v>2</v>
      </c>
      <c r="O251" s="165">
        <f t="shared" si="83"/>
        <v>2663636</v>
      </c>
      <c r="P251" s="165">
        <f t="shared" si="90"/>
        <v>80000</v>
      </c>
      <c r="Q251" s="165"/>
      <c r="S251" s="10">
        <f t="shared" si="84"/>
        <v>1331818</v>
      </c>
      <c r="T251" s="10">
        <f t="shared" si="85"/>
        <v>1931818</v>
      </c>
      <c r="U251" s="10">
        <f t="shared" si="86"/>
        <v>2231818</v>
      </c>
      <c r="V251" s="10">
        <f t="shared" si="87"/>
        <v>431818</v>
      </c>
      <c r="W251" s="112">
        <v>43639</v>
      </c>
      <c r="X251" s="111">
        <v>2663636</v>
      </c>
      <c r="Y251" s="112"/>
      <c r="Z251" s="111"/>
      <c r="AA251" s="112"/>
      <c r="AB251" s="113"/>
      <c r="AC251" s="113"/>
      <c r="AD251" s="114"/>
      <c r="AE251" s="115">
        <f t="shared" si="91"/>
        <v>2663636</v>
      </c>
      <c r="AF251" s="116">
        <f t="shared" si="88"/>
        <v>0</v>
      </c>
    </row>
    <row r="252" spans="1:33" ht="23.25" x14ac:dyDescent="0.35">
      <c r="A252" s="172"/>
      <c r="B252" s="154">
        <v>43637</v>
      </c>
      <c r="C252" s="173">
        <v>808</v>
      </c>
      <c r="D252" s="156" t="s">
        <v>275</v>
      </c>
      <c r="E252" s="1149" t="s">
        <v>241</v>
      </c>
      <c r="F252" s="170">
        <v>10</v>
      </c>
      <c r="G252" s="159">
        <f t="shared" si="79"/>
        <v>13318180</v>
      </c>
      <c r="H252" s="170"/>
      <c r="I252" s="161">
        <f t="shared" si="80"/>
        <v>0</v>
      </c>
      <c r="J252" s="170"/>
      <c r="K252" s="161">
        <f t="shared" si="81"/>
        <v>0</v>
      </c>
      <c r="L252" s="170"/>
      <c r="M252" s="161">
        <f t="shared" si="82"/>
        <v>0</v>
      </c>
      <c r="N252" s="171">
        <f t="shared" si="89"/>
        <v>10</v>
      </c>
      <c r="O252" s="165">
        <f t="shared" si="83"/>
        <v>13318180</v>
      </c>
      <c r="P252" s="165">
        <f t="shared" si="90"/>
        <v>400000</v>
      </c>
      <c r="Q252" s="165"/>
      <c r="S252" s="10">
        <f t="shared" si="84"/>
        <v>1331818</v>
      </c>
      <c r="T252" s="10">
        <f t="shared" si="85"/>
        <v>1931818</v>
      </c>
      <c r="U252" s="10">
        <f t="shared" si="86"/>
        <v>2231818</v>
      </c>
      <c r="V252" s="10">
        <f t="shared" si="87"/>
        <v>431818</v>
      </c>
      <c r="W252" s="112">
        <v>43639</v>
      </c>
      <c r="X252" s="111">
        <v>11318180</v>
      </c>
      <c r="Y252" s="112">
        <v>43641</v>
      </c>
      <c r="Z252" s="111">
        <v>2000000</v>
      </c>
      <c r="AA252" s="1114"/>
      <c r="AB252" s="113"/>
      <c r="AC252" s="113"/>
      <c r="AD252" s="114"/>
      <c r="AE252" s="115">
        <f t="shared" si="91"/>
        <v>13318180</v>
      </c>
      <c r="AF252" s="116">
        <f t="shared" si="88"/>
        <v>0</v>
      </c>
      <c r="AG252" s="12" t="s">
        <v>277</v>
      </c>
    </row>
    <row r="253" spans="1:33" ht="24" thickBot="1" x14ac:dyDescent="0.4">
      <c r="A253" s="2951" t="s">
        <v>60</v>
      </c>
      <c r="B253" s="2952"/>
      <c r="C253" s="2952"/>
      <c r="D253" s="2952"/>
      <c r="E253" s="2952"/>
      <c r="F253" s="783">
        <f>SUM(F246:F252)</f>
        <v>38</v>
      </c>
      <c r="G253" s="783">
        <f t="shared" ref="G253:P253" si="92">SUM(G246:G248)</f>
        <v>23972724</v>
      </c>
      <c r="H253" s="783">
        <f t="shared" si="92"/>
        <v>0</v>
      </c>
      <c r="I253" s="783">
        <f t="shared" si="92"/>
        <v>0</v>
      </c>
      <c r="J253" s="783">
        <f t="shared" si="92"/>
        <v>0</v>
      </c>
      <c r="K253" s="783">
        <f t="shared" si="92"/>
        <v>0</v>
      </c>
      <c r="L253" s="783">
        <f t="shared" si="92"/>
        <v>2</v>
      </c>
      <c r="M253" s="783">
        <f t="shared" si="92"/>
        <v>863636</v>
      </c>
      <c r="N253" s="783">
        <f t="shared" si="92"/>
        <v>20</v>
      </c>
      <c r="O253" s="783">
        <f>SUM(O246:O252)</f>
        <v>53704538</v>
      </c>
      <c r="P253" s="783">
        <f t="shared" si="92"/>
        <v>800000</v>
      </c>
      <c r="Q253" s="784"/>
      <c r="W253" s="112"/>
      <c r="X253" s="111"/>
      <c r="Y253" s="110"/>
      <c r="Z253" s="111"/>
      <c r="AA253" s="1114"/>
      <c r="AB253" s="113"/>
      <c r="AC253" s="113"/>
      <c r="AD253" s="114"/>
      <c r="AE253" s="115">
        <f>SUM(AE246:AE252)</f>
        <v>41518180</v>
      </c>
      <c r="AF253" s="116">
        <f t="shared" si="88"/>
        <v>12186358</v>
      </c>
    </row>
    <row r="254" spans="1:33" x14ac:dyDescent="0.2">
      <c r="A254" s="12" t="s">
        <v>61</v>
      </c>
      <c r="F254" s="20"/>
      <c r="P254" s="177"/>
      <c r="W254" s="12"/>
      <c r="X254" s="12"/>
    </row>
    <row r="255" spans="1:33" ht="15.75" x14ac:dyDescent="0.25">
      <c r="C255" s="253"/>
      <c r="D255" s="279"/>
      <c r="F255" s="178"/>
      <c r="G255" s="179"/>
      <c r="H255" s="178"/>
      <c r="I255" s="180"/>
      <c r="J255" s="178"/>
      <c r="K255" s="179"/>
      <c r="L255" s="178"/>
      <c r="N255" s="20"/>
      <c r="O255" s="2861" t="s">
        <v>62</v>
      </c>
      <c r="P255" s="2861"/>
      <c r="Q255" s="2861"/>
      <c r="W255" s="12"/>
      <c r="X255" s="12"/>
    </row>
    <row r="256" spans="1:33" ht="15.75" x14ac:dyDescent="0.25">
      <c r="F256" s="1153"/>
      <c r="H256" s="1153"/>
      <c r="J256" s="1153"/>
      <c r="L256" s="1153"/>
      <c r="N256" s="1153"/>
      <c r="O256" s="1153"/>
      <c r="P256" s="1153"/>
      <c r="Q256" s="1153"/>
      <c r="W256" s="12"/>
      <c r="X256" s="12"/>
    </row>
    <row r="257" spans="1:32" ht="15.75" x14ac:dyDescent="0.25">
      <c r="F257" s="182"/>
      <c r="H257" s="182"/>
      <c r="J257" s="182"/>
      <c r="L257" s="182"/>
      <c r="N257" s="12"/>
      <c r="O257" s="145"/>
      <c r="P257" s="145"/>
      <c r="Q257" s="145"/>
      <c r="W257" s="12"/>
      <c r="X257" s="12"/>
    </row>
    <row r="258" spans="1:32" ht="15.75" x14ac:dyDescent="0.25">
      <c r="N258" s="12"/>
      <c r="O258" s="145"/>
      <c r="P258" s="145"/>
      <c r="Q258" s="145"/>
    </row>
    <row r="259" spans="1:32" ht="15.75" x14ac:dyDescent="0.25">
      <c r="N259" s="12"/>
      <c r="O259" s="2862" t="s">
        <v>63</v>
      </c>
      <c r="P259" s="2862"/>
      <c r="Q259" s="2862"/>
    </row>
    <row r="260" spans="1:32" ht="15.75" x14ac:dyDescent="0.25">
      <c r="N260" s="12"/>
      <c r="O260" s="2861" t="s">
        <v>64</v>
      </c>
      <c r="P260" s="2861"/>
      <c r="Q260" s="2861"/>
    </row>
    <row r="264" spans="1:32" ht="26.25" x14ac:dyDescent="0.3">
      <c r="A264" s="13" t="s">
        <v>0</v>
      </c>
      <c r="B264" s="13" t="s">
        <v>235</v>
      </c>
      <c r="C264" s="144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4"/>
      <c r="O264" s="183" t="s">
        <v>66</v>
      </c>
      <c r="P264" s="2839" t="s">
        <v>2</v>
      </c>
      <c r="Q264" s="2839"/>
    </row>
    <row r="265" spans="1:32" ht="21" x14ac:dyDescent="0.3">
      <c r="A265" s="13" t="s">
        <v>3</v>
      </c>
      <c r="B265" s="13" t="s">
        <v>4</v>
      </c>
      <c r="C265" s="144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4"/>
      <c r="O265" s="184"/>
      <c r="P265" s="145"/>
      <c r="Q265" s="145"/>
    </row>
    <row r="266" spans="1:32" ht="18.75" x14ac:dyDescent="0.3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4"/>
      <c r="O266" s="14"/>
      <c r="P266" s="145"/>
      <c r="Q266" s="145"/>
    </row>
    <row r="267" spans="1:32" ht="18.75" x14ac:dyDescent="0.3">
      <c r="A267" s="13" t="s">
        <v>5</v>
      </c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4"/>
      <c r="O267" s="14"/>
      <c r="P267" s="145"/>
      <c r="Q267" s="145"/>
    </row>
    <row r="268" spans="1:32" ht="18.75" x14ac:dyDescent="0.3">
      <c r="A268" s="13" t="s">
        <v>6</v>
      </c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4"/>
      <c r="O268" s="14"/>
      <c r="P268" s="145"/>
      <c r="Q268" s="145"/>
    </row>
    <row r="269" spans="1:32" ht="18.75" x14ac:dyDescent="0.3">
      <c r="A269" s="13" t="s">
        <v>7</v>
      </c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4"/>
      <c r="O269" s="14"/>
      <c r="P269" s="145"/>
      <c r="Q269" s="145"/>
    </row>
    <row r="270" spans="1:32" ht="24" thickBot="1" x14ac:dyDescent="0.35">
      <c r="A270" s="13" t="s">
        <v>8</v>
      </c>
      <c r="B270" s="13"/>
      <c r="C270" s="13"/>
      <c r="D270" s="13"/>
      <c r="E270" s="13"/>
      <c r="F270" s="13"/>
      <c r="G270" s="147"/>
      <c r="H270" s="147"/>
      <c r="I270" s="13"/>
      <c r="J270" s="13"/>
      <c r="K270" s="13"/>
      <c r="L270" s="13"/>
      <c r="M270" s="13"/>
      <c r="N270" s="148"/>
      <c r="O270" s="148"/>
      <c r="P270" s="2800" t="s">
        <v>86</v>
      </c>
      <c r="Q270" s="2800"/>
      <c r="W270" s="2856" t="s">
        <v>107</v>
      </c>
      <c r="X270" s="2856"/>
      <c r="Y270" s="2856"/>
      <c r="Z270" s="2856"/>
      <c r="AA270" s="2856"/>
      <c r="AB270" s="2856"/>
      <c r="AC270" s="2856"/>
      <c r="AD270" s="2856"/>
      <c r="AE270" s="2856"/>
      <c r="AF270" s="2856"/>
    </row>
    <row r="271" spans="1:32" ht="16.5" thickBot="1" x14ac:dyDescent="0.3">
      <c r="A271" s="2841" t="s">
        <v>10</v>
      </c>
      <c r="B271" s="2844" t="s">
        <v>11</v>
      </c>
      <c r="C271" s="428" t="s">
        <v>10</v>
      </c>
      <c r="D271" s="2844" t="s">
        <v>13</v>
      </c>
      <c r="E271" s="2844" t="s">
        <v>14</v>
      </c>
      <c r="F271" s="2847" t="s">
        <v>15</v>
      </c>
      <c r="G271" s="2848"/>
      <c r="H271" s="2848"/>
      <c r="I271" s="2848"/>
      <c r="J271" s="2848"/>
      <c r="K271" s="2848"/>
      <c r="L271" s="2848"/>
      <c r="M271" s="2849"/>
      <c r="N271" s="2850" t="s">
        <v>16</v>
      </c>
      <c r="O271" s="2850" t="s">
        <v>17</v>
      </c>
      <c r="P271" s="2850" t="s">
        <v>18</v>
      </c>
      <c r="Q271" s="151" t="s">
        <v>19</v>
      </c>
      <c r="W271" s="2856" t="s">
        <v>108</v>
      </c>
      <c r="X271" s="2856" t="s">
        <v>109</v>
      </c>
      <c r="Y271" s="2856" t="s">
        <v>108</v>
      </c>
      <c r="Z271" s="2856" t="s">
        <v>110</v>
      </c>
      <c r="AA271" s="2940" t="s">
        <v>108</v>
      </c>
      <c r="AB271" s="2853" t="s">
        <v>111</v>
      </c>
      <c r="AC271" s="2856" t="s">
        <v>108</v>
      </c>
      <c r="AD271" s="2853" t="s">
        <v>112</v>
      </c>
      <c r="AE271" s="2854" t="s">
        <v>113</v>
      </c>
      <c r="AF271" s="2855" t="s">
        <v>114</v>
      </c>
    </row>
    <row r="272" spans="1:32" ht="16.5" thickBot="1" x14ac:dyDescent="0.3">
      <c r="A272" s="2842"/>
      <c r="B272" s="2845"/>
      <c r="C272" s="429" t="s">
        <v>208</v>
      </c>
      <c r="D272" s="2845"/>
      <c r="E272" s="2845"/>
      <c r="F272" s="2858" t="s">
        <v>20</v>
      </c>
      <c r="G272" s="2858"/>
      <c r="H272" s="2858" t="s">
        <v>21</v>
      </c>
      <c r="I272" s="2858"/>
      <c r="J272" s="2858" t="s">
        <v>22</v>
      </c>
      <c r="K272" s="2858"/>
      <c r="L272" s="2858" t="s">
        <v>23</v>
      </c>
      <c r="M272" s="2858"/>
      <c r="N272" s="2851"/>
      <c r="O272" s="2851"/>
      <c r="P272" s="2851"/>
      <c r="Q272" s="2859" t="s">
        <v>24</v>
      </c>
      <c r="W272" s="2856"/>
      <c r="X272" s="2856"/>
      <c r="Y272" s="2856"/>
      <c r="Z272" s="2856"/>
      <c r="AA272" s="2940"/>
      <c r="AB272" s="2853"/>
      <c r="AC272" s="2856"/>
      <c r="AD272" s="2853"/>
      <c r="AE272" s="2854"/>
      <c r="AF272" s="2855"/>
    </row>
    <row r="273" spans="1:32" ht="16.5" thickBot="1" x14ac:dyDescent="0.3">
      <c r="A273" s="2843"/>
      <c r="B273" s="2846"/>
      <c r="C273" s="430" t="s">
        <v>209</v>
      </c>
      <c r="D273" s="2846"/>
      <c r="E273" s="2846"/>
      <c r="F273" s="1152" t="s">
        <v>25</v>
      </c>
      <c r="G273" s="1152" t="s">
        <v>26</v>
      </c>
      <c r="H273" s="1152" t="s">
        <v>25</v>
      </c>
      <c r="I273" s="1152" t="s">
        <v>26</v>
      </c>
      <c r="J273" s="1152" t="s">
        <v>25</v>
      </c>
      <c r="K273" s="1152" t="s">
        <v>26</v>
      </c>
      <c r="L273" s="1152" t="s">
        <v>25</v>
      </c>
      <c r="M273" s="1152" t="s">
        <v>26</v>
      </c>
      <c r="N273" s="2852"/>
      <c r="O273" s="2852"/>
      <c r="P273" s="2852"/>
      <c r="Q273" s="2953"/>
    </row>
    <row r="274" spans="1:32" ht="23.25" x14ac:dyDescent="0.35">
      <c r="A274" s="168">
        <v>1</v>
      </c>
      <c r="B274" s="154">
        <v>43641</v>
      </c>
      <c r="C274" s="173">
        <v>809</v>
      </c>
      <c r="D274" s="239" t="s">
        <v>33</v>
      </c>
      <c r="E274" s="157" t="s">
        <v>31</v>
      </c>
      <c r="F274" s="170">
        <v>10</v>
      </c>
      <c r="G274" s="159">
        <f>F274*S274</f>
        <v>13318180</v>
      </c>
      <c r="H274" s="160"/>
      <c r="I274" s="161">
        <f>H274*T274</f>
        <v>0</v>
      </c>
      <c r="J274" s="162"/>
      <c r="K274" s="161">
        <f>J274*U274</f>
        <v>0</v>
      </c>
      <c r="L274" s="163">
        <v>1</v>
      </c>
      <c r="M274" s="161">
        <f>L274*V274</f>
        <v>431818</v>
      </c>
      <c r="N274" s="1151">
        <f>F274+H274+J274+L274</f>
        <v>11</v>
      </c>
      <c r="O274" s="165">
        <f>+M274+K274+I274+G274</f>
        <v>13749998</v>
      </c>
      <c r="P274" s="165">
        <f>+N274*40000</f>
        <v>440000</v>
      </c>
      <c r="Q274" s="165"/>
      <c r="S274" s="10">
        <f>1331818</f>
        <v>1331818</v>
      </c>
      <c r="T274" s="10">
        <f>1931818</f>
        <v>1931818</v>
      </c>
      <c r="U274" s="10">
        <f>2231818</f>
        <v>2231818</v>
      </c>
      <c r="V274" s="10">
        <f>431818</f>
        <v>431818</v>
      </c>
      <c r="W274" s="112">
        <v>43643</v>
      </c>
      <c r="X274" s="111">
        <v>13749998</v>
      </c>
      <c r="Y274" s="112"/>
      <c r="Z274" s="111"/>
      <c r="AA274" s="1114"/>
      <c r="AB274" s="113"/>
      <c r="AC274" s="113"/>
      <c r="AD274" s="114"/>
      <c r="AE274" s="115">
        <f t="shared" ref="AE274:AE278" si="93">X274+Z274+AB274+AD274</f>
        <v>13749998</v>
      </c>
      <c r="AF274" s="116">
        <f t="shared" ref="AF274:AF279" si="94">O274-AE274</f>
        <v>0</v>
      </c>
    </row>
    <row r="275" spans="1:32" ht="23.25" x14ac:dyDescent="0.35">
      <c r="A275" s="168">
        <v>2</v>
      </c>
      <c r="B275" s="154">
        <v>43641</v>
      </c>
      <c r="C275" s="173">
        <v>810</v>
      </c>
      <c r="D275" s="239" t="s">
        <v>36</v>
      </c>
      <c r="E275" s="157" t="s">
        <v>31</v>
      </c>
      <c r="F275" s="170">
        <v>10</v>
      </c>
      <c r="G275" s="159">
        <f>F275*S275</f>
        <v>13318180</v>
      </c>
      <c r="H275" s="160"/>
      <c r="I275" s="161">
        <f>H275*T275</f>
        <v>0</v>
      </c>
      <c r="J275" s="162"/>
      <c r="K275" s="161">
        <f>J275*U275</f>
        <v>0</v>
      </c>
      <c r="L275" s="163"/>
      <c r="M275" s="161">
        <f>L275*V275</f>
        <v>0</v>
      </c>
      <c r="N275" s="1151">
        <f>F275+H275+J275+L275</f>
        <v>10</v>
      </c>
      <c r="O275" s="165">
        <f>+M275+K275+I275+G275</f>
        <v>13318180</v>
      </c>
      <c r="P275" s="165">
        <f>+N275*40000</f>
        <v>400000</v>
      </c>
      <c r="Q275" s="165"/>
      <c r="S275" s="10">
        <f>1331818</f>
        <v>1331818</v>
      </c>
      <c r="T275" s="10">
        <f>1931818</f>
        <v>1931818</v>
      </c>
      <c r="U275" s="10">
        <f>2231818</f>
        <v>2231818</v>
      </c>
      <c r="V275" s="10">
        <f>431818</f>
        <v>431818</v>
      </c>
      <c r="W275" s="112">
        <v>43649</v>
      </c>
      <c r="X275" s="111">
        <v>13318180</v>
      </c>
      <c r="Y275" s="112"/>
      <c r="Z275" s="111"/>
      <c r="AA275" s="1114"/>
      <c r="AB275" s="113"/>
      <c r="AC275" s="113"/>
      <c r="AD275" s="114"/>
      <c r="AE275" s="115">
        <f t="shared" si="93"/>
        <v>13318180</v>
      </c>
      <c r="AF275" s="116">
        <f t="shared" si="94"/>
        <v>0</v>
      </c>
    </row>
    <row r="276" spans="1:32" ht="23.25" x14ac:dyDescent="0.35">
      <c r="A276" s="168">
        <v>3</v>
      </c>
      <c r="B276" s="154">
        <v>43641</v>
      </c>
      <c r="C276" s="173">
        <v>811</v>
      </c>
      <c r="D276" s="239" t="s">
        <v>34</v>
      </c>
      <c r="E276" s="157" t="s">
        <v>31</v>
      </c>
      <c r="F276" s="170">
        <v>5</v>
      </c>
      <c r="G276" s="159">
        <f>F276*S276</f>
        <v>6659090</v>
      </c>
      <c r="H276" s="160"/>
      <c r="I276" s="161">
        <f>H276*T276</f>
        <v>0</v>
      </c>
      <c r="J276" s="162"/>
      <c r="K276" s="161">
        <f>J276*U276</f>
        <v>0</v>
      </c>
      <c r="L276" s="163"/>
      <c r="M276" s="161">
        <f>L276*V276</f>
        <v>0</v>
      </c>
      <c r="N276" s="1151">
        <f>F276+H276+J276+L276</f>
        <v>5</v>
      </c>
      <c r="O276" s="165">
        <f>+M276+K276+I276+G276</f>
        <v>6659090</v>
      </c>
      <c r="P276" s="165">
        <f>+N276*40000</f>
        <v>200000</v>
      </c>
      <c r="Q276" s="165"/>
      <c r="S276" s="10">
        <f>1331818</f>
        <v>1331818</v>
      </c>
      <c r="T276" s="10">
        <f>1931818</f>
        <v>1931818</v>
      </c>
      <c r="U276" s="10">
        <f>2231818</f>
        <v>2231818</v>
      </c>
      <c r="V276" s="10">
        <f>431818</f>
        <v>431818</v>
      </c>
      <c r="W276" s="112">
        <v>43643</v>
      </c>
      <c r="X276" s="111">
        <v>6659090</v>
      </c>
      <c r="Y276" s="112"/>
      <c r="Z276" s="111"/>
      <c r="AA276" s="112"/>
      <c r="AB276" s="113"/>
      <c r="AC276" s="113"/>
      <c r="AD276" s="114"/>
      <c r="AE276" s="115">
        <f t="shared" si="93"/>
        <v>6659090</v>
      </c>
      <c r="AF276" s="116">
        <f t="shared" si="94"/>
        <v>0</v>
      </c>
    </row>
    <row r="277" spans="1:32" ht="23.25" x14ac:dyDescent="0.35">
      <c r="A277" s="1110">
        <v>4</v>
      </c>
      <c r="B277" s="154">
        <v>43641</v>
      </c>
      <c r="C277" s="173">
        <v>812</v>
      </c>
      <c r="D277" s="239" t="s">
        <v>80</v>
      </c>
      <c r="E277" s="157" t="s">
        <v>31</v>
      </c>
      <c r="F277" s="170">
        <v>5</v>
      </c>
      <c r="G277" s="159">
        <f>F277*S277</f>
        <v>6659090</v>
      </c>
      <c r="H277" s="160"/>
      <c r="I277" s="161">
        <f>H277*T277</f>
        <v>0</v>
      </c>
      <c r="J277" s="162"/>
      <c r="K277" s="161">
        <f>J277*U277</f>
        <v>0</v>
      </c>
      <c r="L277" s="163"/>
      <c r="M277" s="161">
        <f>L277*V277</f>
        <v>0</v>
      </c>
      <c r="N277" s="1151">
        <f>F277+H277+J277+L277</f>
        <v>5</v>
      </c>
      <c r="O277" s="165">
        <f>+M277+K277+I277+G277</f>
        <v>6659090</v>
      </c>
      <c r="P277" s="165">
        <f>+N277*40000</f>
        <v>200000</v>
      </c>
      <c r="Q277" s="165"/>
      <c r="S277" s="10">
        <f>1331818</f>
        <v>1331818</v>
      </c>
      <c r="T277" s="10">
        <f>1931818</f>
        <v>1931818</v>
      </c>
      <c r="U277" s="10">
        <f>2231818</f>
        <v>2231818</v>
      </c>
      <c r="V277" s="10">
        <f>431818</f>
        <v>431818</v>
      </c>
      <c r="W277" s="112"/>
      <c r="X277" s="111"/>
      <c r="Y277" s="112"/>
      <c r="Z277" s="111"/>
      <c r="AA277" s="112"/>
      <c r="AB277" s="113"/>
      <c r="AC277" s="113"/>
      <c r="AD277" s="114"/>
      <c r="AE277" s="115">
        <f t="shared" si="93"/>
        <v>0</v>
      </c>
      <c r="AF277" s="116">
        <f t="shared" si="94"/>
        <v>6659090</v>
      </c>
    </row>
    <row r="278" spans="1:32" ht="23.25" x14ac:dyDescent="0.35">
      <c r="A278" s="172"/>
      <c r="B278" s="154"/>
      <c r="C278" s="173"/>
      <c r="D278" s="156"/>
      <c r="E278" s="1149"/>
      <c r="F278" s="170"/>
      <c r="G278" s="159">
        <f>F278*S278</f>
        <v>0</v>
      </c>
      <c r="H278" s="170"/>
      <c r="I278" s="161">
        <f>H278*T278</f>
        <v>0</v>
      </c>
      <c r="J278" s="170"/>
      <c r="K278" s="161">
        <f>J278*U278</f>
        <v>0</v>
      </c>
      <c r="L278" s="170"/>
      <c r="M278" s="161">
        <f>L278*V278</f>
        <v>0</v>
      </c>
      <c r="N278" s="171">
        <f>F278+H278+J278+L278</f>
        <v>0</v>
      </c>
      <c r="O278" s="165">
        <f>+M278+K278+I278+G278</f>
        <v>0</v>
      </c>
      <c r="P278" s="165">
        <f>+N278*40000</f>
        <v>0</v>
      </c>
      <c r="Q278" s="165"/>
      <c r="S278" s="10">
        <f>1331818</f>
        <v>1331818</v>
      </c>
      <c r="T278" s="10">
        <f>1931818</f>
        <v>1931818</v>
      </c>
      <c r="U278" s="10">
        <f>2231818</f>
        <v>2231818</v>
      </c>
      <c r="V278" s="10">
        <f>431818</f>
        <v>431818</v>
      </c>
      <c r="W278" s="112"/>
      <c r="X278" s="111"/>
      <c r="Y278" s="110"/>
      <c r="Z278" s="111"/>
      <c r="AA278" s="1114"/>
      <c r="AB278" s="113"/>
      <c r="AC278" s="113"/>
      <c r="AD278" s="114"/>
      <c r="AE278" s="115">
        <f t="shared" si="93"/>
        <v>0</v>
      </c>
      <c r="AF278" s="116">
        <f t="shared" si="94"/>
        <v>0</v>
      </c>
    </row>
    <row r="279" spans="1:32" ht="24" thickBot="1" x14ac:dyDescent="0.4">
      <c r="A279" s="2951" t="s">
        <v>60</v>
      </c>
      <c r="B279" s="2952"/>
      <c r="C279" s="2952"/>
      <c r="D279" s="2952"/>
      <c r="E279" s="2952"/>
      <c r="F279" s="783">
        <f>SUM(F274:F278)</f>
        <v>30</v>
      </c>
      <c r="G279" s="783">
        <f t="shared" ref="G279:P279" si="95">SUM(G274:G276)</f>
        <v>33295450</v>
      </c>
      <c r="H279" s="783">
        <f t="shared" si="95"/>
        <v>0</v>
      </c>
      <c r="I279" s="783">
        <f t="shared" si="95"/>
        <v>0</v>
      </c>
      <c r="J279" s="783">
        <f t="shared" si="95"/>
        <v>0</v>
      </c>
      <c r="K279" s="783">
        <f t="shared" si="95"/>
        <v>0</v>
      </c>
      <c r="L279" s="783">
        <f t="shared" si="95"/>
        <v>1</v>
      </c>
      <c r="M279" s="783">
        <f t="shared" si="95"/>
        <v>431818</v>
      </c>
      <c r="N279" s="783">
        <f t="shared" si="95"/>
        <v>26</v>
      </c>
      <c r="O279" s="783">
        <f t="shared" si="95"/>
        <v>33727268</v>
      </c>
      <c r="P279" s="783">
        <f t="shared" si="95"/>
        <v>1040000</v>
      </c>
      <c r="Q279" s="784"/>
      <c r="W279" s="112"/>
      <c r="X279" s="111"/>
      <c r="Y279" s="110"/>
      <c r="Z279" s="111"/>
      <c r="AA279" s="1114"/>
      <c r="AB279" s="113"/>
      <c r="AC279" s="113"/>
      <c r="AD279" s="114"/>
      <c r="AE279" s="115">
        <f>SUM(AE274:AE278)</f>
        <v>33727268</v>
      </c>
      <c r="AF279" s="116">
        <f t="shared" si="94"/>
        <v>0</v>
      </c>
    </row>
    <row r="280" spans="1:32" x14ac:dyDescent="0.2">
      <c r="A280" s="12" t="s">
        <v>61</v>
      </c>
      <c r="F280" s="20"/>
      <c r="P280" s="177"/>
      <c r="W280" s="12"/>
      <c r="X280" s="12"/>
    </row>
    <row r="281" spans="1:32" ht="15.75" x14ac:dyDescent="0.25">
      <c r="C281" s="253"/>
      <c r="D281" s="279"/>
      <c r="F281" s="178"/>
      <c r="G281" s="179"/>
      <c r="H281" s="178"/>
      <c r="I281" s="180"/>
      <c r="J281" s="178"/>
      <c r="K281" s="179"/>
      <c r="L281" s="178"/>
      <c r="N281" s="20"/>
      <c r="O281" s="2861" t="s">
        <v>62</v>
      </c>
      <c r="P281" s="2861"/>
      <c r="Q281" s="2861"/>
      <c r="W281" s="12"/>
      <c r="X281" s="12"/>
    </row>
    <row r="282" spans="1:32" ht="15.75" x14ac:dyDescent="0.25">
      <c r="F282" s="1153"/>
      <c r="H282" s="1153"/>
      <c r="J282" s="1153"/>
      <c r="L282" s="1153"/>
      <c r="N282" s="1153"/>
      <c r="O282" s="1153"/>
      <c r="P282" s="1153"/>
      <c r="Q282" s="1153"/>
      <c r="W282" s="12"/>
      <c r="X282" s="12"/>
    </row>
    <row r="283" spans="1:32" ht="15.75" x14ac:dyDescent="0.25">
      <c r="F283" s="182"/>
      <c r="H283" s="182"/>
      <c r="J283" s="182"/>
      <c r="L283" s="182"/>
      <c r="N283" s="12"/>
      <c r="O283" s="145"/>
      <c r="P283" s="145"/>
      <c r="Q283" s="145"/>
      <c r="W283" s="12"/>
      <c r="X283" s="12"/>
    </row>
    <row r="284" spans="1:32" ht="15.75" x14ac:dyDescent="0.25">
      <c r="N284" s="12"/>
      <c r="O284" s="145"/>
      <c r="P284" s="145"/>
      <c r="Q284" s="145"/>
    </row>
    <row r="285" spans="1:32" ht="15.75" x14ac:dyDescent="0.25">
      <c r="N285" s="12"/>
      <c r="O285" s="2862" t="s">
        <v>63</v>
      </c>
      <c r="P285" s="2862"/>
      <c r="Q285" s="2862"/>
    </row>
    <row r="286" spans="1:32" ht="15.75" x14ac:dyDescent="0.25">
      <c r="N286" s="12"/>
      <c r="O286" s="2861" t="s">
        <v>64</v>
      </c>
      <c r="P286" s="2861"/>
      <c r="Q286" s="2861"/>
    </row>
  </sheetData>
  <mergeCells count="300">
    <mergeCell ref="P1:Q1"/>
    <mergeCell ref="P7:Q7"/>
    <mergeCell ref="W7:AF7"/>
    <mergeCell ref="A8:A10"/>
    <mergeCell ref="B8:B10"/>
    <mergeCell ref="D8:D10"/>
    <mergeCell ref="E8:E10"/>
    <mergeCell ref="F8:M8"/>
    <mergeCell ref="N8:N10"/>
    <mergeCell ref="O8:O10"/>
    <mergeCell ref="AE8:AE9"/>
    <mergeCell ref="AF8:AF9"/>
    <mergeCell ref="F9:G9"/>
    <mergeCell ref="H9:I9"/>
    <mergeCell ref="J9:K9"/>
    <mergeCell ref="L9:M9"/>
    <mergeCell ref="Q9:Q10"/>
    <mergeCell ref="P8:P10"/>
    <mergeCell ref="W8:W9"/>
    <mergeCell ref="X8:X9"/>
    <mergeCell ref="Y8:Y9"/>
    <mergeCell ref="Z8:Z9"/>
    <mergeCell ref="AA8:AA9"/>
    <mergeCell ref="AB8:AB9"/>
    <mergeCell ref="AC8:AC9"/>
    <mergeCell ref="AD8:AD9"/>
    <mergeCell ref="E35:E37"/>
    <mergeCell ref="F35:M35"/>
    <mergeCell ref="N35:N37"/>
    <mergeCell ref="O35:O37"/>
    <mergeCell ref="P35:P37"/>
    <mergeCell ref="W35:W36"/>
    <mergeCell ref="A16:E16"/>
    <mergeCell ref="O18:Q18"/>
    <mergeCell ref="O22:Q22"/>
    <mergeCell ref="O23:Q23"/>
    <mergeCell ref="P28:Q28"/>
    <mergeCell ref="P34:Q34"/>
    <mergeCell ref="W34:AF34"/>
    <mergeCell ref="A55:E55"/>
    <mergeCell ref="O57:Q57"/>
    <mergeCell ref="O61:Q61"/>
    <mergeCell ref="O62:Q62"/>
    <mergeCell ref="P67:Q67"/>
    <mergeCell ref="P73:Q73"/>
    <mergeCell ref="AD35:AD36"/>
    <mergeCell ref="AE35:AE36"/>
    <mergeCell ref="AF35:AF36"/>
    <mergeCell ref="F36:G36"/>
    <mergeCell ref="H36:I36"/>
    <mergeCell ref="J36:K36"/>
    <mergeCell ref="L36:M36"/>
    <mergeCell ref="Q36:Q37"/>
    <mergeCell ref="X35:X36"/>
    <mergeCell ref="Y35:Y36"/>
    <mergeCell ref="Z35:Z36"/>
    <mergeCell ref="AA35:AA36"/>
    <mergeCell ref="AB35:AB36"/>
    <mergeCell ref="AC35:AC36"/>
    <mergeCell ref="W73:AF73"/>
    <mergeCell ref="A35:A37"/>
    <mergeCell ref="B35:B37"/>
    <mergeCell ref="D35:D37"/>
    <mergeCell ref="A74:A76"/>
    <mergeCell ref="B74:B76"/>
    <mergeCell ref="D74:D76"/>
    <mergeCell ref="E74:E76"/>
    <mergeCell ref="F74:M74"/>
    <mergeCell ref="N74:N76"/>
    <mergeCell ref="O74:O76"/>
    <mergeCell ref="P74:P76"/>
    <mergeCell ref="W74:W75"/>
    <mergeCell ref="AD74:AD75"/>
    <mergeCell ref="AE74:AE75"/>
    <mergeCell ref="AF74:AF75"/>
    <mergeCell ref="F75:G75"/>
    <mergeCell ref="H75:I75"/>
    <mergeCell ref="J75:K75"/>
    <mergeCell ref="L75:M75"/>
    <mergeCell ref="Q75:Q76"/>
    <mergeCell ref="X74:X75"/>
    <mergeCell ref="Y74:Y75"/>
    <mergeCell ref="Z74:Z75"/>
    <mergeCell ref="AA74:AA75"/>
    <mergeCell ref="AB74:AB75"/>
    <mergeCell ref="AC74:AC75"/>
    <mergeCell ref="E104:E106"/>
    <mergeCell ref="F104:M104"/>
    <mergeCell ref="N104:N106"/>
    <mergeCell ref="O104:O106"/>
    <mergeCell ref="P104:P106"/>
    <mergeCell ref="W104:W105"/>
    <mergeCell ref="A86:E86"/>
    <mergeCell ref="O88:Q88"/>
    <mergeCell ref="O92:Q92"/>
    <mergeCell ref="O93:Q93"/>
    <mergeCell ref="P97:Q97"/>
    <mergeCell ref="P103:Q103"/>
    <mergeCell ref="W103:AF103"/>
    <mergeCell ref="A118:E118"/>
    <mergeCell ref="O120:Q120"/>
    <mergeCell ref="O124:Q124"/>
    <mergeCell ref="O125:Q125"/>
    <mergeCell ref="P129:Q129"/>
    <mergeCell ref="P135:Q135"/>
    <mergeCell ref="AD104:AD105"/>
    <mergeCell ref="AE104:AE105"/>
    <mergeCell ref="AF104:AF105"/>
    <mergeCell ref="F105:G105"/>
    <mergeCell ref="H105:I105"/>
    <mergeCell ref="J105:K105"/>
    <mergeCell ref="L105:M105"/>
    <mergeCell ref="Q105:Q106"/>
    <mergeCell ref="X104:X105"/>
    <mergeCell ref="Y104:Y105"/>
    <mergeCell ref="Z104:Z105"/>
    <mergeCell ref="AA104:AA105"/>
    <mergeCell ref="AB104:AB105"/>
    <mergeCell ref="AC104:AC105"/>
    <mergeCell ref="W135:AF135"/>
    <mergeCell ref="A104:A106"/>
    <mergeCell ref="B104:B106"/>
    <mergeCell ref="D104:D106"/>
    <mergeCell ref="A136:A138"/>
    <mergeCell ref="B136:B138"/>
    <mergeCell ref="D136:D138"/>
    <mergeCell ref="E136:E138"/>
    <mergeCell ref="F136:M136"/>
    <mergeCell ref="N136:N138"/>
    <mergeCell ref="O136:O138"/>
    <mergeCell ref="P136:P138"/>
    <mergeCell ref="W136:W137"/>
    <mergeCell ref="AD136:AD137"/>
    <mergeCell ref="AE136:AE137"/>
    <mergeCell ref="AF136:AF137"/>
    <mergeCell ref="F137:G137"/>
    <mergeCell ref="H137:I137"/>
    <mergeCell ref="J137:K137"/>
    <mergeCell ref="L137:M137"/>
    <mergeCell ref="Q137:Q138"/>
    <mergeCell ref="X136:X137"/>
    <mergeCell ref="Y136:Y137"/>
    <mergeCell ref="Z136:Z137"/>
    <mergeCell ref="AA136:AA137"/>
    <mergeCell ref="AB136:AB137"/>
    <mergeCell ref="AC136:AC137"/>
    <mergeCell ref="E159:E161"/>
    <mergeCell ref="F159:M159"/>
    <mergeCell ref="N159:N161"/>
    <mergeCell ref="O159:O161"/>
    <mergeCell ref="P159:P161"/>
    <mergeCell ref="W159:W160"/>
    <mergeCell ref="A142:E142"/>
    <mergeCell ref="O144:Q144"/>
    <mergeCell ref="O148:Q148"/>
    <mergeCell ref="O149:Q149"/>
    <mergeCell ref="P152:Q152"/>
    <mergeCell ref="P158:Q158"/>
    <mergeCell ref="W158:AF158"/>
    <mergeCell ref="A173:E173"/>
    <mergeCell ref="O175:Q175"/>
    <mergeCell ref="O179:Q179"/>
    <mergeCell ref="O180:Q180"/>
    <mergeCell ref="P183:Q183"/>
    <mergeCell ref="P189:Q189"/>
    <mergeCell ref="AD159:AD160"/>
    <mergeCell ref="AE159:AE160"/>
    <mergeCell ref="AF159:AF160"/>
    <mergeCell ref="F160:G160"/>
    <mergeCell ref="H160:I160"/>
    <mergeCell ref="J160:K160"/>
    <mergeCell ref="L160:M160"/>
    <mergeCell ref="Q160:Q161"/>
    <mergeCell ref="X159:X160"/>
    <mergeCell ref="Y159:Y160"/>
    <mergeCell ref="Z159:Z160"/>
    <mergeCell ref="AA159:AA160"/>
    <mergeCell ref="AB159:AB160"/>
    <mergeCell ref="AC159:AC160"/>
    <mergeCell ref="W189:AF189"/>
    <mergeCell ref="A159:A161"/>
    <mergeCell ref="B159:B161"/>
    <mergeCell ref="D159:D161"/>
    <mergeCell ref="A190:A192"/>
    <mergeCell ref="B190:B192"/>
    <mergeCell ref="D190:D192"/>
    <mergeCell ref="E190:E192"/>
    <mergeCell ref="F190:M190"/>
    <mergeCell ref="N190:N192"/>
    <mergeCell ref="O190:O192"/>
    <mergeCell ref="P190:P192"/>
    <mergeCell ref="W190:W191"/>
    <mergeCell ref="AD190:AD191"/>
    <mergeCell ref="AE190:AE191"/>
    <mergeCell ref="AF190:AF191"/>
    <mergeCell ref="F191:G191"/>
    <mergeCell ref="H191:I191"/>
    <mergeCell ref="J191:K191"/>
    <mergeCell ref="L191:M191"/>
    <mergeCell ref="Q191:Q192"/>
    <mergeCell ref="X190:X191"/>
    <mergeCell ref="Y190:Y191"/>
    <mergeCell ref="Z190:Z191"/>
    <mergeCell ref="AA190:AA191"/>
    <mergeCell ref="AB190:AB191"/>
    <mergeCell ref="AC190:AC191"/>
    <mergeCell ref="E215:E217"/>
    <mergeCell ref="F215:M215"/>
    <mergeCell ref="N215:N217"/>
    <mergeCell ref="O215:O217"/>
    <mergeCell ref="P215:P217"/>
    <mergeCell ref="W215:W216"/>
    <mergeCell ref="A197:E197"/>
    <mergeCell ref="O199:Q199"/>
    <mergeCell ref="O203:Q203"/>
    <mergeCell ref="O204:Q204"/>
    <mergeCell ref="P208:Q208"/>
    <mergeCell ref="P214:Q214"/>
    <mergeCell ref="W214:AF214"/>
    <mergeCell ref="A225:E225"/>
    <mergeCell ref="O227:Q227"/>
    <mergeCell ref="O231:Q231"/>
    <mergeCell ref="O232:Q232"/>
    <mergeCell ref="P236:Q236"/>
    <mergeCell ref="P242:Q242"/>
    <mergeCell ref="AD215:AD216"/>
    <mergeCell ref="AE215:AE216"/>
    <mergeCell ref="AF215:AF216"/>
    <mergeCell ref="F216:G216"/>
    <mergeCell ref="H216:I216"/>
    <mergeCell ref="J216:K216"/>
    <mergeCell ref="L216:M216"/>
    <mergeCell ref="Q216:Q217"/>
    <mergeCell ref="X215:X216"/>
    <mergeCell ref="Y215:Y216"/>
    <mergeCell ref="Z215:Z216"/>
    <mergeCell ref="AA215:AA216"/>
    <mergeCell ref="AB215:AB216"/>
    <mergeCell ref="AC215:AC216"/>
    <mergeCell ref="W242:AF242"/>
    <mergeCell ref="A215:A217"/>
    <mergeCell ref="B215:B217"/>
    <mergeCell ref="D215:D217"/>
    <mergeCell ref="A243:A245"/>
    <mergeCell ref="B243:B245"/>
    <mergeCell ref="D243:D245"/>
    <mergeCell ref="E243:E245"/>
    <mergeCell ref="F243:M243"/>
    <mergeCell ref="N243:N245"/>
    <mergeCell ref="O243:O245"/>
    <mergeCell ref="P243:P245"/>
    <mergeCell ref="W243:W244"/>
    <mergeCell ref="AD243:AD244"/>
    <mergeCell ref="AE243:AE244"/>
    <mergeCell ref="AF243:AF244"/>
    <mergeCell ref="F244:G244"/>
    <mergeCell ref="H244:I244"/>
    <mergeCell ref="J244:K244"/>
    <mergeCell ref="L244:M244"/>
    <mergeCell ref="Q244:Q245"/>
    <mergeCell ref="X243:X244"/>
    <mergeCell ref="Y243:Y244"/>
    <mergeCell ref="Z243:Z244"/>
    <mergeCell ref="AA243:AA244"/>
    <mergeCell ref="AB243:AB244"/>
    <mergeCell ref="AC243:AC244"/>
    <mergeCell ref="O271:O273"/>
    <mergeCell ref="P271:P273"/>
    <mergeCell ref="W271:W272"/>
    <mergeCell ref="A253:E253"/>
    <mergeCell ref="O255:Q255"/>
    <mergeCell ref="O259:Q259"/>
    <mergeCell ref="O260:Q260"/>
    <mergeCell ref="P264:Q264"/>
    <mergeCell ref="P270:Q270"/>
    <mergeCell ref="W270:AF270"/>
    <mergeCell ref="A279:E279"/>
    <mergeCell ref="O281:Q281"/>
    <mergeCell ref="O285:Q285"/>
    <mergeCell ref="O286:Q286"/>
    <mergeCell ref="AD271:AD272"/>
    <mergeCell ref="AE271:AE272"/>
    <mergeCell ref="AF271:AF272"/>
    <mergeCell ref="F272:G272"/>
    <mergeCell ref="H272:I272"/>
    <mergeCell ref="J272:K272"/>
    <mergeCell ref="L272:M272"/>
    <mergeCell ref="Q272:Q273"/>
    <mergeCell ref="X271:X272"/>
    <mergeCell ref="Y271:Y272"/>
    <mergeCell ref="Z271:Z272"/>
    <mergeCell ref="AA271:AA272"/>
    <mergeCell ref="AB271:AB272"/>
    <mergeCell ref="AC271:AC272"/>
    <mergeCell ref="A271:A273"/>
    <mergeCell ref="B271:B273"/>
    <mergeCell ref="D271:D273"/>
    <mergeCell ref="E271:E273"/>
    <mergeCell ref="F271:M271"/>
    <mergeCell ref="N271:N273"/>
  </mergeCells>
  <printOptions horizontalCentered="1"/>
  <pageMargins left="0.11811023622047245" right="0.11811023622047245" top="0.19685039370078741" bottom="0.11811023622047245" header="0.31496062992125984" footer="0.31496062992125984"/>
  <pageSetup paperSize="9" scale="66" orientation="landscape" horizontalDpi="4294967293" verticalDpi="7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36"/>
  <sheetViews>
    <sheetView topLeftCell="A448" zoomScale="59" zoomScaleNormal="59" workbookViewId="0">
      <selection activeCell="A428" sqref="A428:XFD428"/>
    </sheetView>
  </sheetViews>
  <sheetFormatPr defaultRowHeight="12.75" x14ac:dyDescent="0.2"/>
  <cols>
    <col min="1" max="1" width="8.42578125" style="12" customWidth="1"/>
    <col min="2" max="2" width="19" style="12" customWidth="1"/>
    <col min="3" max="3" width="9.85546875" style="12" customWidth="1"/>
    <col min="4" max="4" width="27.140625" style="12" customWidth="1"/>
    <col min="5" max="5" width="15.42578125" style="12" hidden="1" customWidth="1"/>
    <col min="6" max="6" width="7.5703125" style="12" customWidth="1"/>
    <col min="7" max="7" width="20.42578125" style="12" customWidth="1"/>
    <col min="8" max="8" width="6.28515625" style="12" customWidth="1"/>
    <col min="9" max="9" width="20.140625" style="12" customWidth="1"/>
    <col min="10" max="10" width="6.7109375" style="12" customWidth="1"/>
    <col min="11" max="11" width="20.7109375" style="12" customWidth="1"/>
    <col min="12" max="12" width="7.140625" style="12" customWidth="1"/>
    <col min="13" max="13" width="15.5703125" style="12" customWidth="1"/>
    <col min="14" max="14" width="7.42578125" style="19" customWidth="1"/>
    <col min="15" max="15" width="21.42578125" style="19" customWidth="1"/>
    <col min="16" max="16" width="15.7109375" style="19" hidden="1" customWidth="1"/>
    <col min="17" max="17" width="14.5703125" style="19" hidden="1" customWidth="1"/>
    <col min="18" max="18" width="3.5703125" style="19" customWidth="1"/>
    <col min="19" max="19" width="19.42578125" style="19" hidden="1" customWidth="1"/>
    <col min="20" max="20" width="18.85546875" style="19" hidden="1" customWidth="1"/>
    <col min="21" max="21" width="18.42578125" style="19" hidden="1" customWidth="1"/>
    <col min="22" max="22" width="17" style="19" hidden="1" customWidth="1"/>
    <col min="23" max="23" width="20.85546875" style="19" customWidth="1"/>
    <col min="24" max="24" width="20.42578125" style="19" customWidth="1"/>
    <col min="25" max="25" width="19.85546875" style="12" customWidth="1"/>
    <col min="26" max="26" width="21.85546875" style="12" customWidth="1"/>
    <col min="27" max="27" width="21.7109375" style="729" customWidth="1"/>
    <col min="28" max="28" width="23" style="12" customWidth="1"/>
    <col min="29" max="29" width="18.85546875" style="12" customWidth="1"/>
    <col min="30" max="30" width="22.7109375" style="12" customWidth="1"/>
    <col min="31" max="31" width="26.28515625" style="12" customWidth="1"/>
    <col min="32" max="32" width="22" style="12" customWidth="1"/>
    <col min="33" max="33" width="18.42578125" style="12" customWidth="1"/>
    <col min="34" max="34" width="18.140625" style="12" customWidth="1"/>
    <col min="35" max="35" width="12.85546875" style="12" customWidth="1"/>
    <col min="36" max="36" width="13.5703125" style="12" customWidth="1"/>
    <col min="37" max="37" width="7.42578125" style="12" customWidth="1"/>
    <col min="38" max="38" width="19.42578125" style="12" customWidth="1"/>
    <col min="39" max="39" width="61" style="12" customWidth="1"/>
    <col min="40" max="40" width="29.140625" style="12" customWidth="1"/>
    <col min="41" max="41" width="9.140625" style="12"/>
    <col min="42" max="42" width="36.85546875" style="12" customWidth="1"/>
    <col min="43" max="47" width="9.140625" style="12"/>
    <col min="48" max="51" width="9.140625" style="12" customWidth="1"/>
    <col min="52" max="16384" width="9.140625" style="12"/>
  </cols>
  <sheetData>
    <row r="1" spans="1:32" ht="26.25" x14ac:dyDescent="0.3">
      <c r="A1" s="13" t="s">
        <v>0</v>
      </c>
      <c r="B1" s="13" t="s">
        <v>235</v>
      </c>
      <c r="C1" s="144"/>
      <c r="D1" s="13"/>
      <c r="E1" s="13"/>
      <c r="F1" s="13"/>
      <c r="G1" s="13"/>
      <c r="H1" s="13"/>
      <c r="I1" s="13"/>
      <c r="J1" s="13"/>
      <c r="K1" s="13"/>
      <c r="L1" s="13"/>
      <c r="M1" s="13"/>
      <c r="N1" s="14"/>
      <c r="O1" s="183" t="s">
        <v>66</v>
      </c>
      <c r="P1" s="2839" t="s">
        <v>2</v>
      </c>
      <c r="Q1" s="2839"/>
    </row>
    <row r="2" spans="1:32" ht="21" x14ac:dyDescent="0.3">
      <c r="A2" s="13" t="s">
        <v>3</v>
      </c>
      <c r="B2" s="13" t="s">
        <v>4</v>
      </c>
      <c r="C2" s="144"/>
      <c r="D2" s="13"/>
      <c r="E2" s="13"/>
      <c r="F2" s="13"/>
      <c r="G2" s="13"/>
      <c r="H2" s="13"/>
      <c r="I2" s="13"/>
      <c r="J2" s="13"/>
      <c r="K2" s="13"/>
      <c r="L2" s="13"/>
      <c r="M2" s="13"/>
      <c r="N2" s="14"/>
      <c r="O2" s="184"/>
      <c r="P2" s="145"/>
      <c r="Q2" s="145"/>
    </row>
    <row r="3" spans="1:32" ht="18.75" x14ac:dyDescent="0.3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4"/>
      <c r="O3" s="14"/>
      <c r="P3" s="145"/>
      <c r="Q3" s="145"/>
    </row>
    <row r="4" spans="1:32" ht="18.75" x14ac:dyDescent="0.3">
      <c r="A4" s="13" t="s">
        <v>5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14"/>
      <c r="P4" s="145"/>
      <c r="Q4" s="145"/>
    </row>
    <row r="5" spans="1:32" ht="18.75" x14ac:dyDescent="0.3">
      <c r="A5" s="13" t="s">
        <v>6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4"/>
      <c r="O5" s="14"/>
      <c r="P5" s="145"/>
      <c r="Q5" s="145"/>
    </row>
    <row r="6" spans="1:32" ht="18.75" x14ac:dyDescent="0.3">
      <c r="A6" s="13" t="s">
        <v>7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4"/>
      <c r="O6" s="14"/>
      <c r="P6" s="145"/>
      <c r="Q6" s="145"/>
    </row>
    <row r="7" spans="1:32" ht="23.25" x14ac:dyDescent="0.3">
      <c r="A7" s="13" t="s">
        <v>8</v>
      </c>
      <c r="B7" s="13"/>
      <c r="C7" s="13"/>
      <c r="D7" s="13"/>
      <c r="E7" s="13"/>
      <c r="F7" s="13"/>
      <c r="G7" s="147"/>
      <c r="H7" s="147"/>
      <c r="I7" s="13"/>
      <c r="J7" s="13"/>
      <c r="K7" s="13"/>
      <c r="L7" s="13"/>
      <c r="M7" s="13"/>
      <c r="N7" s="148"/>
      <c r="O7" s="148"/>
      <c r="P7" s="2838" t="s">
        <v>86</v>
      </c>
      <c r="Q7" s="2838"/>
      <c r="W7" s="2856" t="s">
        <v>107</v>
      </c>
      <c r="X7" s="2856"/>
      <c r="Y7" s="2856"/>
      <c r="Z7" s="2856"/>
      <c r="AA7" s="2856"/>
      <c r="AB7" s="2856"/>
      <c r="AC7" s="2856"/>
      <c r="AD7" s="2856"/>
      <c r="AE7" s="2856"/>
      <c r="AF7" s="2856"/>
    </row>
    <row r="8" spans="1:32" ht="15.75" x14ac:dyDescent="0.25">
      <c r="A8" s="2954" t="s">
        <v>10</v>
      </c>
      <c r="B8" s="2954" t="s">
        <v>11</v>
      </c>
      <c r="C8" s="1155" t="s">
        <v>10</v>
      </c>
      <c r="D8" s="2954" t="s">
        <v>13</v>
      </c>
      <c r="E8" s="2954" t="s">
        <v>14</v>
      </c>
      <c r="F8" s="2955" t="s">
        <v>15</v>
      </c>
      <c r="G8" s="2955"/>
      <c r="H8" s="2955"/>
      <c r="I8" s="2955"/>
      <c r="J8" s="2955"/>
      <c r="K8" s="2955"/>
      <c r="L8" s="2955"/>
      <c r="M8" s="2955"/>
      <c r="N8" s="2956" t="s">
        <v>16</v>
      </c>
      <c r="O8" s="2956" t="s">
        <v>17</v>
      </c>
      <c r="P8" s="2956" t="s">
        <v>18</v>
      </c>
      <c r="Q8" s="1205" t="s">
        <v>19</v>
      </c>
      <c r="R8" s="11"/>
      <c r="S8" s="11"/>
      <c r="T8" s="11"/>
      <c r="U8" s="11"/>
      <c r="V8" s="11"/>
      <c r="W8" s="2856" t="s">
        <v>108</v>
      </c>
      <c r="X8" s="2856" t="s">
        <v>109</v>
      </c>
      <c r="Y8" s="2856" t="s">
        <v>108</v>
      </c>
      <c r="Z8" s="2856" t="s">
        <v>110</v>
      </c>
      <c r="AA8" s="2940" t="s">
        <v>108</v>
      </c>
      <c r="AB8" s="2853" t="s">
        <v>111</v>
      </c>
      <c r="AC8" s="2856" t="s">
        <v>108</v>
      </c>
      <c r="AD8" s="2853" t="s">
        <v>112</v>
      </c>
      <c r="AE8" s="2854" t="s">
        <v>113</v>
      </c>
      <c r="AF8" s="2855" t="s">
        <v>114</v>
      </c>
    </row>
    <row r="9" spans="1:32" ht="15.75" x14ac:dyDescent="0.25">
      <c r="A9" s="2954"/>
      <c r="B9" s="2954"/>
      <c r="C9" s="1155" t="s">
        <v>208</v>
      </c>
      <c r="D9" s="2954"/>
      <c r="E9" s="2954"/>
      <c r="F9" s="2955" t="s">
        <v>20</v>
      </c>
      <c r="G9" s="2955"/>
      <c r="H9" s="2955" t="s">
        <v>21</v>
      </c>
      <c r="I9" s="2955"/>
      <c r="J9" s="2955" t="s">
        <v>22</v>
      </c>
      <c r="K9" s="2955"/>
      <c r="L9" s="2955" t="s">
        <v>23</v>
      </c>
      <c r="M9" s="2955"/>
      <c r="N9" s="2956"/>
      <c r="O9" s="2956"/>
      <c r="P9" s="2956"/>
      <c r="Q9" s="2956" t="s">
        <v>24</v>
      </c>
      <c r="R9" s="11"/>
      <c r="S9" s="11"/>
      <c r="T9" s="11"/>
      <c r="U9" s="11"/>
      <c r="V9" s="11"/>
      <c r="W9" s="2856"/>
      <c r="X9" s="2856"/>
      <c r="Y9" s="2856"/>
      <c r="Z9" s="2856"/>
      <c r="AA9" s="2940"/>
      <c r="AB9" s="2853"/>
      <c r="AC9" s="2856"/>
      <c r="AD9" s="2853"/>
      <c r="AE9" s="2854"/>
      <c r="AF9" s="2855"/>
    </row>
    <row r="10" spans="1:32" ht="15.75" x14ac:dyDescent="0.25">
      <c r="A10" s="2954"/>
      <c r="B10" s="2954"/>
      <c r="C10" s="1155" t="s">
        <v>209</v>
      </c>
      <c r="D10" s="2954"/>
      <c r="E10" s="2954"/>
      <c r="F10" s="1204" t="s">
        <v>25</v>
      </c>
      <c r="G10" s="1204" t="s">
        <v>26</v>
      </c>
      <c r="H10" s="1204" t="s">
        <v>25</v>
      </c>
      <c r="I10" s="1204" t="s">
        <v>26</v>
      </c>
      <c r="J10" s="1204" t="s">
        <v>25</v>
      </c>
      <c r="K10" s="1204" t="s">
        <v>26</v>
      </c>
      <c r="L10" s="1204" t="s">
        <v>25</v>
      </c>
      <c r="M10" s="1204" t="s">
        <v>26</v>
      </c>
      <c r="N10" s="2956"/>
      <c r="O10" s="2956"/>
      <c r="P10" s="2956"/>
      <c r="Q10" s="2956"/>
      <c r="R10" s="11"/>
      <c r="S10" s="11"/>
      <c r="T10" s="11"/>
      <c r="U10" s="11"/>
      <c r="V10" s="11"/>
      <c r="W10" s="728"/>
      <c r="X10" s="728"/>
      <c r="Y10" s="444"/>
      <c r="Z10" s="444"/>
      <c r="AA10" s="1123"/>
      <c r="AB10" s="444"/>
      <c r="AC10" s="444"/>
      <c r="AD10" s="444"/>
      <c r="AE10" s="444"/>
      <c r="AF10" s="444"/>
    </row>
    <row r="11" spans="1:32" ht="23.25" x14ac:dyDescent="0.35">
      <c r="A11" s="172">
        <v>1</v>
      </c>
      <c r="B11" s="188">
        <v>43647</v>
      </c>
      <c r="C11" s="1203">
        <v>813</v>
      </c>
      <c r="D11" s="156" t="s">
        <v>238</v>
      </c>
      <c r="E11" s="1200" t="s">
        <v>273</v>
      </c>
      <c r="F11" s="170">
        <v>10</v>
      </c>
      <c r="G11" s="159">
        <f>F11*S11</f>
        <v>13318180</v>
      </c>
      <c r="H11" s="160"/>
      <c r="I11" s="161">
        <f>H11*T11</f>
        <v>0</v>
      </c>
      <c r="J11" s="162">
        <v>0</v>
      </c>
      <c r="K11" s="161">
        <f>J11*U11</f>
        <v>0</v>
      </c>
      <c r="L11" s="163"/>
      <c r="M11" s="161">
        <f>L11*V11</f>
        <v>0</v>
      </c>
      <c r="N11" s="171">
        <f>F11+H11+J11+L11</f>
        <v>10</v>
      </c>
      <c r="O11" s="165">
        <f t="shared" ref="O11:O18" si="0">+M11+K11+I11+G11</f>
        <v>13318180</v>
      </c>
      <c r="P11" s="165">
        <f>+N11*40000</f>
        <v>400000</v>
      </c>
      <c r="Q11" s="165"/>
      <c r="R11" s="11"/>
      <c r="S11" s="10">
        <f t="shared" ref="S11:S18" si="1">1331818</f>
        <v>1331818</v>
      </c>
      <c r="T11" s="10">
        <f t="shared" ref="T11:T18" si="2">1931818</f>
        <v>1931818</v>
      </c>
      <c r="U11" s="10">
        <f t="shared" ref="U11:U18" si="3">2231818</f>
        <v>2231818</v>
      </c>
      <c r="V11" s="10">
        <f t="shared" ref="V11:V18" si="4">431818</f>
        <v>431818</v>
      </c>
      <c r="W11" s="112">
        <v>43647</v>
      </c>
      <c r="X11" s="111">
        <v>13318180</v>
      </c>
      <c r="Y11" s="112"/>
      <c r="Z11" s="111"/>
      <c r="AA11" s="1114"/>
      <c r="AB11" s="113"/>
      <c r="AC11" s="113"/>
      <c r="AD11" s="114"/>
      <c r="AE11" s="115">
        <f>X11+Z11+AB11+AD11</f>
        <v>13318180</v>
      </c>
      <c r="AF11" s="116">
        <f t="shared" ref="AF11:AF20" si="5">O11-AE11</f>
        <v>0</v>
      </c>
    </row>
    <row r="12" spans="1:32" ht="23.25" x14ac:dyDescent="0.35">
      <c r="A12" s="172">
        <f t="shared" ref="A12" si="6">+A11+1</f>
        <v>2</v>
      </c>
      <c r="B12" s="188">
        <v>43647</v>
      </c>
      <c r="C12" s="1203">
        <v>814</v>
      </c>
      <c r="D12" s="156" t="s">
        <v>280</v>
      </c>
      <c r="E12" s="1200" t="s">
        <v>273</v>
      </c>
      <c r="F12" s="170">
        <v>10</v>
      </c>
      <c r="G12" s="159">
        <f>F12*S12</f>
        <v>13318180</v>
      </c>
      <c r="H12" s="160"/>
      <c r="I12" s="161">
        <f>H12*T12</f>
        <v>0</v>
      </c>
      <c r="J12" s="162">
        <v>0</v>
      </c>
      <c r="K12" s="161">
        <f>J12*U12</f>
        <v>0</v>
      </c>
      <c r="L12" s="163"/>
      <c r="M12" s="161">
        <f>L12*V12</f>
        <v>0</v>
      </c>
      <c r="N12" s="171">
        <f t="shared" ref="N12:N18" si="7">F12+H12+J12+L12</f>
        <v>10</v>
      </c>
      <c r="O12" s="165">
        <f t="shared" si="0"/>
        <v>13318180</v>
      </c>
      <c r="P12" s="165">
        <f t="shared" ref="P12:P18" si="8">+N12*40000</f>
        <v>400000</v>
      </c>
      <c r="Q12" s="165"/>
      <c r="R12" s="11"/>
      <c r="S12" s="10">
        <f t="shared" si="1"/>
        <v>1331818</v>
      </c>
      <c r="T12" s="10">
        <f t="shared" si="2"/>
        <v>1931818</v>
      </c>
      <c r="U12" s="10">
        <f t="shared" si="3"/>
        <v>2231818</v>
      </c>
      <c r="V12" s="10">
        <f t="shared" si="4"/>
        <v>431818</v>
      </c>
      <c r="W12" s="112">
        <v>43654</v>
      </c>
      <c r="X12" s="111">
        <v>13318180</v>
      </c>
      <c r="Y12" s="112"/>
      <c r="Z12" s="111">
        <v>0</v>
      </c>
      <c r="AA12" s="1114"/>
      <c r="AB12" s="113"/>
      <c r="AC12" s="113"/>
      <c r="AD12" s="114"/>
      <c r="AE12" s="115">
        <f t="shared" ref="AE12:AE19" si="9">X12+Z12+AB12+AD12</f>
        <v>13318180</v>
      </c>
      <c r="AF12" s="116">
        <f t="shared" si="5"/>
        <v>0</v>
      </c>
    </row>
    <row r="13" spans="1:32" ht="23.25" x14ac:dyDescent="0.35">
      <c r="A13" s="172">
        <v>3</v>
      </c>
      <c r="B13" s="188">
        <v>43647</v>
      </c>
      <c r="C13" s="1203">
        <v>815</v>
      </c>
      <c r="D13" s="156" t="s">
        <v>212</v>
      </c>
      <c r="E13" s="1200" t="s">
        <v>88</v>
      </c>
      <c r="F13" s="170">
        <v>5</v>
      </c>
      <c r="G13" s="159">
        <f t="shared" ref="G13:G18" si="10">F13*S13</f>
        <v>6659090</v>
      </c>
      <c r="H13" s="160">
        <v>5</v>
      </c>
      <c r="I13" s="161">
        <f t="shared" ref="I13:I14" si="11">H13*T13</f>
        <v>9659090</v>
      </c>
      <c r="J13" s="162"/>
      <c r="K13" s="161">
        <f t="shared" ref="K13:K14" si="12">J13*U13</f>
        <v>0</v>
      </c>
      <c r="L13" s="163"/>
      <c r="M13" s="161">
        <f t="shared" ref="M13:M17" si="13">L13*V13</f>
        <v>0</v>
      </c>
      <c r="N13" s="171">
        <f t="shared" si="7"/>
        <v>10</v>
      </c>
      <c r="O13" s="165">
        <f t="shared" si="0"/>
        <v>16318180</v>
      </c>
      <c r="P13" s="165">
        <f t="shared" si="8"/>
        <v>400000</v>
      </c>
      <c r="Q13" s="165"/>
      <c r="R13" s="11"/>
      <c r="S13" s="10">
        <f t="shared" si="1"/>
        <v>1331818</v>
      </c>
      <c r="T13" s="10">
        <f t="shared" si="2"/>
        <v>1931818</v>
      </c>
      <c r="U13" s="10">
        <f t="shared" si="3"/>
        <v>2231818</v>
      </c>
      <c r="V13" s="10">
        <f t="shared" si="4"/>
        <v>431818</v>
      </c>
      <c r="W13" s="112">
        <v>43654</v>
      </c>
      <c r="X13" s="111">
        <v>16318180</v>
      </c>
      <c r="Y13" s="112"/>
      <c r="Z13" s="111"/>
      <c r="AA13" s="1114"/>
      <c r="AB13" s="113"/>
      <c r="AC13" s="113"/>
      <c r="AD13" s="114"/>
      <c r="AE13" s="115">
        <f t="shared" si="9"/>
        <v>16318180</v>
      </c>
      <c r="AF13" s="116">
        <f t="shared" si="5"/>
        <v>0</v>
      </c>
    </row>
    <row r="14" spans="1:32" ht="23.25" x14ac:dyDescent="0.35">
      <c r="A14" s="172">
        <v>4</v>
      </c>
      <c r="B14" s="188">
        <v>43647</v>
      </c>
      <c r="C14" s="1203">
        <v>816</v>
      </c>
      <c r="D14" s="156" t="s">
        <v>56</v>
      </c>
      <c r="E14" s="1200" t="s">
        <v>57</v>
      </c>
      <c r="F14" s="170">
        <v>7</v>
      </c>
      <c r="G14" s="159">
        <f t="shared" si="10"/>
        <v>9322726</v>
      </c>
      <c r="H14" s="160">
        <v>3</v>
      </c>
      <c r="I14" s="161">
        <f t="shared" si="11"/>
        <v>5795454</v>
      </c>
      <c r="J14" s="162"/>
      <c r="K14" s="161">
        <f t="shared" si="12"/>
        <v>0</v>
      </c>
      <c r="L14" s="163"/>
      <c r="M14" s="161">
        <f t="shared" si="13"/>
        <v>0</v>
      </c>
      <c r="N14" s="171">
        <f t="shared" si="7"/>
        <v>10</v>
      </c>
      <c r="O14" s="165">
        <f t="shared" si="0"/>
        <v>15118180</v>
      </c>
      <c r="P14" s="165">
        <f t="shared" si="8"/>
        <v>400000</v>
      </c>
      <c r="Q14" s="165"/>
      <c r="R14" s="11"/>
      <c r="S14" s="10">
        <f t="shared" si="1"/>
        <v>1331818</v>
      </c>
      <c r="T14" s="10">
        <f t="shared" si="2"/>
        <v>1931818</v>
      </c>
      <c r="U14" s="10">
        <f t="shared" si="3"/>
        <v>2231818</v>
      </c>
      <c r="V14" s="10">
        <f t="shared" si="4"/>
        <v>431818</v>
      </c>
      <c r="W14" s="112">
        <v>43661</v>
      </c>
      <c r="X14" s="111">
        <v>15118180</v>
      </c>
      <c r="Y14" s="112"/>
      <c r="Z14" s="111"/>
      <c r="AA14" s="1114"/>
      <c r="AB14" s="113"/>
      <c r="AC14" s="113"/>
      <c r="AD14" s="114"/>
      <c r="AE14" s="115">
        <f t="shared" si="9"/>
        <v>15118180</v>
      </c>
      <c r="AF14" s="116">
        <f t="shared" si="5"/>
        <v>0</v>
      </c>
    </row>
    <row r="15" spans="1:32" ht="23.25" x14ac:dyDescent="0.35">
      <c r="A15" s="172">
        <v>5</v>
      </c>
      <c r="B15" s="188">
        <v>43647</v>
      </c>
      <c r="C15" s="1203">
        <v>817</v>
      </c>
      <c r="D15" s="156" t="s">
        <v>73</v>
      </c>
      <c r="E15" s="1200" t="s">
        <v>57</v>
      </c>
      <c r="F15" s="170">
        <v>6</v>
      </c>
      <c r="G15" s="159">
        <f t="shared" si="10"/>
        <v>7990908</v>
      </c>
      <c r="H15" s="160">
        <v>2</v>
      </c>
      <c r="I15" s="161">
        <f>H15*T15</f>
        <v>3863636</v>
      </c>
      <c r="J15" s="162"/>
      <c r="K15" s="161">
        <f>J15*U15</f>
        <v>0</v>
      </c>
      <c r="L15" s="163"/>
      <c r="M15" s="161">
        <f t="shared" si="13"/>
        <v>0</v>
      </c>
      <c r="N15" s="171">
        <f t="shared" si="7"/>
        <v>8</v>
      </c>
      <c r="O15" s="165">
        <f t="shared" si="0"/>
        <v>11854544</v>
      </c>
      <c r="P15" s="165">
        <f t="shared" si="8"/>
        <v>320000</v>
      </c>
      <c r="Q15" s="165"/>
      <c r="R15" s="11"/>
      <c r="S15" s="10">
        <f t="shared" si="1"/>
        <v>1331818</v>
      </c>
      <c r="T15" s="10">
        <f t="shared" si="2"/>
        <v>1931818</v>
      </c>
      <c r="U15" s="10">
        <f t="shared" si="3"/>
        <v>2231818</v>
      </c>
      <c r="V15" s="10">
        <f t="shared" si="4"/>
        <v>431818</v>
      </c>
      <c r="W15" s="112">
        <v>43647</v>
      </c>
      <c r="X15" s="111">
        <v>11854544</v>
      </c>
      <c r="Y15" s="112"/>
      <c r="Z15" s="111"/>
      <c r="AA15" s="112"/>
      <c r="AB15" s="113">
        <v>0</v>
      </c>
      <c r="AC15" s="113"/>
      <c r="AD15" s="114"/>
      <c r="AE15" s="115">
        <f t="shared" si="9"/>
        <v>11854544</v>
      </c>
      <c r="AF15" s="116">
        <f t="shared" si="5"/>
        <v>0</v>
      </c>
    </row>
    <row r="16" spans="1:32" ht="23.25" x14ac:dyDescent="0.35">
      <c r="A16" s="172">
        <v>6</v>
      </c>
      <c r="B16" s="188">
        <v>43647</v>
      </c>
      <c r="C16" s="1203">
        <v>818</v>
      </c>
      <c r="D16" s="156" t="s">
        <v>59</v>
      </c>
      <c r="E16" s="1200" t="s">
        <v>57</v>
      </c>
      <c r="F16" s="170"/>
      <c r="G16" s="159">
        <f t="shared" si="10"/>
        <v>0</v>
      </c>
      <c r="H16" s="160">
        <v>2</v>
      </c>
      <c r="I16" s="161">
        <f t="shared" ref="I16:I18" si="14">H16*T16</f>
        <v>3863636</v>
      </c>
      <c r="J16" s="162"/>
      <c r="K16" s="161">
        <f t="shared" ref="K16:K17" si="15">J16*U16</f>
        <v>0</v>
      </c>
      <c r="L16" s="163">
        <v>1</v>
      </c>
      <c r="M16" s="161">
        <f t="shared" si="13"/>
        <v>431818</v>
      </c>
      <c r="N16" s="171">
        <f t="shared" si="7"/>
        <v>3</v>
      </c>
      <c r="O16" s="165">
        <f t="shared" si="0"/>
        <v>4295454</v>
      </c>
      <c r="P16" s="165">
        <f t="shared" si="8"/>
        <v>120000</v>
      </c>
      <c r="Q16" s="165"/>
      <c r="R16" s="11"/>
      <c r="S16" s="10">
        <f t="shared" si="1"/>
        <v>1331818</v>
      </c>
      <c r="T16" s="10">
        <f t="shared" si="2"/>
        <v>1931818</v>
      </c>
      <c r="U16" s="10">
        <f t="shared" si="3"/>
        <v>2231818</v>
      </c>
      <c r="V16" s="10">
        <f t="shared" si="4"/>
        <v>431818</v>
      </c>
      <c r="W16" s="112">
        <v>43647</v>
      </c>
      <c r="X16" s="111">
        <v>4295454</v>
      </c>
      <c r="Y16" s="112"/>
      <c r="Z16" s="111"/>
      <c r="AA16" s="112"/>
      <c r="AB16" s="113"/>
      <c r="AC16" s="113"/>
      <c r="AD16" s="114"/>
      <c r="AE16" s="115">
        <f t="shared" si="9"/>
        <v>4295454</v>
      </c>
      <c r="AF16" s="116">
        <f t="shared" si="5"/>
        <v>0</v>
      </c>
    </row>
    <row r="17" spans="1:32" ht="23.25" x14ac:dyDescent="0.35">
      <c r="A17" s="172">
        <v>7</v>
      </c>
      <c r="B17" s="188">
        <v>43647</v>
      </c>
      <c r="C17" s="1203">
        <v>819</v>
      </c>
      <c r="D17" s="156" t="s">
        <v>58</v>
      </c>
      <c r="E17" s="1200" t="s">
        <v>57</v>
      </c>
      <c r="F17" s="170">
        <v>2</v>
      </c>
      <c r="G17" s="159">
        <f t="shared" si="10"/>
        <v>2663636</v>
      </c>
      <c r="H17" s="160">
        <v>2</v>
      </c>
      <c r="I17" s="161">
        <f t="shared" si="14"/>
        <v>3863636</v>
      </c>
      <c r="J17" s="162"/>
      <c r="K17" s="161">
        <f t="shared" si="15"/>
        <v>0</v>
      </c>
      <c r="L17" s="163"/>
      <c r="M17" s="161">
        <f t="shared" si="13"/>
        <v>0</v>
      </c>
      <c r="N17" s="171">
        <f t="shared" si="7"/>
        <v>4</v>
      </c>
      <c r="O17" s="165">
        <f t="shared" si="0"/>
        <v>6527272</v>
      </c>
      <c r="P17" s="165">
        <f t="shared" si="8"/>
        <v>160000</v>
      </c>
      <c r="Q17" s="165"/>
      <c r="R17" s="11"/>
      <c r="S17" s="10">
        <f t="shared" si="1"/>
        <v>1331818</v>
      </c>
      <c r="T17" s="10">
        <f t="shared" si="2"/>
        <v>1931818</v>
      </c>
      <c r="U17" s="10">
        <f t="shared" si="3"/>
        <v>2231818</v>
      </c>
      <c r="V17" s="10">
        <f t="shared" si="4"/>
        <v>431818</v>
      </c>
      <c r="W17" s="112">
        <v>43647</v>
      </c>
      <c r="X17" s="111">
        <v>6527272</v>
      </c>
      <c r="Y17" s="112"/>
      <c r="Z17" s="111"/>
      <c r="AA17" s="112"/>
      <c r="AB17" s="113"/>
      <c r="AC17" s="113"/>
      <c r="AD17" s="114"/>
      <c r="AE17" s="115">
        <f t="shared" si="9"/>
        <v>6527272</v>
      </c>
      <c r="AF17" s="116">
        <f t="shared" si="5"/>
        <v>0</v>
      </c>
    </row>
    <row r="18" spans="1:32" ht="23.25" x14ac:dyDescent="0.35">
      <c r="A18" s="172">
        <v>8</v>
      </c>
      <c r="B18" s="188">
        <v>43647</v>
      </c>
      <c r="C18" s="1203">
        <v>820</v>
      </c>
      <c r="D18" s="156" t="s">
        <v>103</v>
      </c>
      <c r="E18" s="1200" t="s">
        <v>57</v>
      </c>
      <c r="F18" s="170">
        <v>0</v>
      </c>
      <c r="G18" s="159">
        <f t="shared" si="10"/>
        <v>0</v>
      </c>
      <c r="H18" s="160">
        <v>2</v>
      </c>
      <c r="I18" s="161">
        <f t="shared" si="14"/>
        <v>3863636</v>
      </c>
      <c r="J18" s="162">
        <v>0</v>
      </c>
      <c r="K18" s="161">
        <f>J18*U18</f>
        <v>0</v>
      </c>
      <c r="L18" s="163"/>
      <c r="M18" s="161">
        <f>L18*V18</f>
        <v>0</v>
      </c>
      <c r="N18" s="171">
        <f t="shared" si="7"/>
        <v>2</v>
      </c>
      <c r="O18" s="165">
        <f t="shared" si="0"/>
        <v>3863636</v>
      </c>
      <c r="P18" s="165">
        <f t="shared" si="8"/>
        <v>80000</v>
      </c>
      <c r="Q18" s="165"/>
      <c r="R18" s="11"/>
      <c r="S18" s="10">
        <f t="shared" si="1"/>
        <v>1331818</v>
      </c>
      <c r="T18" s="10">
        <f t="shared" si="2"/>
        <v>1931818</v>
      </c>
      <c r="U18" s="10">
        <f t="shared" si="3"/>
        <v>2231818</v>
      </c>
      <c r="V18" s="10">
        <f t="shared" si="4"/>
        <v>431818</v>
      </c>
      <c r="W18" s="112">
        <v>43649</v>
      </c>
      <c r="X18" s="111">
        <v>3864000</v>
      </c>
      <c r="Y18" s="112"/>
      <c r="Z18" s="111">
        <v>0</v>
      </c>
      <c r="AA18" s="1114"/>
      <c r="AB18" s="113"/>
      <c r="AC18" s="113"/>
      <c r="AD18" s="114"/>
      <c r="AE18" s="115">
        <f t="shared" si="9"/>
        <v>3864000</v>
      </c>
      <c r="AF18" s="116">
        <f t="shared" si="5"/>
        <v>-364</v>
      </c>
    </row>
    <row r="19" spans="1:32" ht="23.25" x14ac:dyDescent="0.35">
      <c r="A19" s="172"/>
      <c r="B19" s="188"/>
      <c r="C19" s="1203"/>
      <c r="D19" s="156"/>
      <c r="E19" s="1200"/>
      <c r="F19" s="170"/>
      <c r="G19" s="159"/>
      <c r="H19" s="170"/>
      <c r="I19" s="161"/>
      <c r="J19" s="170"/>
      <c r="K19" s="161"/>
      <c r="L19" s="170"/>
      <c r="M19" s="161"/>
      <c r="N19" s="171"/>
      <c r="O19" s="165"/>
      <c r="P19" s="165"/>
      <c r="Q19" s="165"/>
      <c r="R19" s="11"/>
      <c r="S19" s="10"/>
      <c r="T19" s="10"/>
      <c r="U19" s="10"/>
      <c r="V19" s="10"/>
      <c r="W19" s="112"/>
      <c r="X19" s="111"/>
      <c r="Y19" s="110"/>
      <c r="Z19" s="111"/>
      <c r="AA19" s="1114"/>
      <c r="AB19" s="113"/>
      <c r="AC19" s="113"/>
      <c r="AD19" s="114"/>
      <c r="AE19" s="115">
        <f t="shared" si="9"/>
        <v>0</v>
      </c>
      <c r="AF19" s="116">
        <f t="shared" si="5"/>
        <v>0</v>
      </c>
    </row>
    <row r="20" spans="1:32" ht="23.25" x14ac:dyDescent="0.35">
      <c r="A20" s="2957" t="s">
        <v>60</v>
      </c>
      <c r="B20" s="2957"/>
      <c r="C20" s="2957"/>
      <c r="D20" s="2957"/>
      <c r="E20" s="2957"/>
      <c r="F20" s="1156">
        <f t="shared" ref="F20:P20" si="16">SUM(F11:F18)</f>
        <v>40</v>
      </c>
      <c r="G20" s="1156">
        <f t="shared" si="16"/>
        <v>53272720</v>
      </c>
      <c r="H20" s="1156">
        <f t="shared" si="16"/>
        <v>16</v>
      </c>
      <c r="I20" s="1156">
        <f t="shared" si="16"/>
        <v>30909088</v>
      </c>
      <c r="J20" s="1156">
        <f t="shared" si="16"/>
        <v>0</v>
      </c>
      <c r="K20" s="1156">
        <f t="shared" si="16"/>
        <v>0</v>
      </c>
      <c r="L20" s="1156">
        <f t="shared" si="16"/>
        <v>1</v>
      </c>
      <c r="M20" s="1156">
        <f t="shared" si="16"/>
        <v>431818</v>
      </c>
      <c r="N20" s="1156">
        <f t="shared" si="16"/>
        <v>57</v>
      </c>
      <c r="O20" s="1156">
        <f>SUM(O11:O18)</f>
        <v>84613626</v>
      </c>
      <c r="P20" s="1156">
        <f t="shared" si="16"/>
        <v>2280000</v>
      </c>
      <c r="Q20" s="1156"/>
      <c r="R20" s="11"/>
      <c r="S20" s="11"/>
      <c r="T20" s="11"/>
      <c r="U20" s="11"/>
      <c r="V20" s="11"/>
      <c r="W20" s="112"/>
      <c r="X20" s="111"/>
      <c r="Y20" s="110"/>
      <c r="Z20" s="111"/>
      <c r="AA20" s="1114"/>
      <c r="AB20" s="113"/>
      <c r="AC20" s="113"/>
      <c r="AD20" s="114"/>
      <c r="AE20" s="115">
        <f>SUM(AE11:AE19)</f>
        <v>84613990</v>
      </c>
      <c r="AF20" s="116">
        <f t="shared" si="5"/>
        <v>-364</v>
      </c>
    </row>
    <row r="21" spans="1:32" x14ac:dyDescent="0.2">
      <c r="A21" s="12" t="s">
        <v>61</v>
      </c>
      <c r="F21" s="20"/>
      <c r="P21" s="1154"/>
      <c r="W21" s="12"/>
      <c r="X21" s="12"/>
    </row>
    <row r="22" spans="1:32" ht="15.75" x14ac:dyDescent="0.25">
      <c r="C22" s="253"/>
      <c r="D22" s="279"/>
      <c r="F22" s="178"/>
      <c r="G22" s="179"/>
      <c r="H22" s="178"/>
      <c r="I22" s="180"/>
      <c r="J22" s="178"/>
      <c r="K22" s="179"/>
      <c r="L22" s="178"/>
      <c r="N22" s="20"/>
      <c r="O22" s="2861" t="s">
        <v>62</v>
      </c>
      <c r="P22" s="2861"/>
      <c r="Q22" s="2861"/>
      <c r="W22" s="12"/>
      <c r="X22" s="12"/>
    </row>
    <row r="23" spans="1:32" ht="15.75" x14ac:dyDescent="0.25">
      <c r="F23" s="1201"/>
      <c r="H23" s="1201"/>
      <c r="J23" s="1201"/>
      <c r="L23" s="1201"/>
      <c r="N23" s="1201"/>
      <c r="O23" s="1201"/>
      <c r="P23" s="1201"/>
      <c r="Q23" s="1201"/>
      <c r="W23" s="12"/>
      <c r="X23" s="12"/>
    </row>
    <row r="24" spans="1:32" ht="15.75" x14ac:dyDescent="0.25">
      <c r="F24" s="182"/>
      <c r="H24" s="182"/>
      <c r="J24" s="182"/>
      <c r="L24" s="182"/>
      <c r="N24" s="12"/>
      <c r="O24" s="145"/>
      <c r="P24" s="145"/>
      <c r="Q24" s="145"/>
      <c r="W24" s="12"/>
      <c r="X24" s="12"/>
    </row>
    <row r="25" spans="1:32" ht="15.75" x14ac:dyDescent="0.25">
      <c r="N25" s="12"/>
      <c r="O25" s="145"/>
      <c r="P25" s="145"/>
      <c r="Q25" s="145"/>
    </row>
    <row r="26" spans="1:32" ht="15.75" x14ac:dyDescent="0.25">
      <c r="N26" s="12"/>
      <c r="O26" s="2862" t="s">
        <v>63</v>
      </c>
      <c r="P26" s="2862"/>
      <c r="Q26" s="2862"/>
    </row>
    <row r="27" spans="1:32" ht="15.75" x14ac:dyDescent="0.25">
      <c r="N27" s="12"/>
      <c r="O27" s="2861" t="s">
        <v>64</v>
      </c>
      <c r="P27" s="2861"/>
      <c r="Q27" s="2861"/>
    </row>
    <row r="32" spans="1:32" ht="26.25" x14ac:dyDescent="0.3">
      <c r="A32" s="13" t="s">
        <v>0</v>
      </c>
      <c r="B32" s="13" t="s">
        <v>235</v>
      </c>
      <c r="C32" s="144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4"/>
      <c r="O32" s="183" t="s">
        <v>66</v>
      </c>
      <c r="P32" s="2839" t="s">
        <v>2</v>
      </c>
      <c r="Q32" s="2839"/>
    </row>
    <row r="33" spans="1:32" ht="21" x14ac:dyDescent="0.3">
      <c r="A33" s="13" t="s">
        <v>3</v>
      </c>
      <c r="B33" s="13" t="s">
        <v>4</v>
      </c>
      <c r="C33" s="144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4"/>
      <c r="O33" s="184"/>
      <c r="P33" s="145"/>
      <c r="Q33" s="145"/>
    </row>
    <row r="34" spans="1:32" ht="18.75" x14ac:dyDescent="0.3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4"/>
      <c r="O34" s="14"/>
      <c r="P34" s="145"/>
      <c r="Q34" s="145"/>
    </row>
    <row r="35" spans="1:32" ht="18.75" x14ac:dyDescent="0.3">
      <c r="A35" s="13" t="s">
        <v>5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4"/>
      <c r="O35" s="14"/>
      <c r="P35" s="145"/>
      <c r="Q35" s="145"/>
    </row>
    <row r="36" spans="1:32" ht="18.75" x14ac:dyDescent="0.3">
      <c r="A36" s="13" t="s">
        <v>6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4"/>
      <c r="O36" s="14"/>
      <c r="P36" s="145"/>
      <c r="Q36" s="145"/>
    </row>
    <row r="37" spans="1:32" ht="18.75" x14ac:dyDescent="0.3">
      <c r="A37" s="13" t="s">
        <v>7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4"/>
      <c r="O37" s="14"/>
      <c r="P37" s="145"/>
      <c r="Q37" s="145"/>
    </row>
    <row r="38" spans="1:32" ht="24" thickBot="1" x14ac:dyDescent="0.35">
      <c r="A38" s="13" t="s">
        <v>8</v>
      </c>
      <c r="B38" s="13"/>
      <c r="C38" s="13"/>
      <c r="D38" s="13"/>
      <c r="E38" s="13"/>
      <c r="F38" s="13"/>
      <c r="G38" s="147"/>
      <c r="H38" s="147"/>
      <c r="I38" s="13"/>
      <c r="J38" s="13"/>
      <c r="K38" s="13"/>
      <c r="L38" s="13"/>
      <c r="M38" s="13"/>
      <c r="N38" s="148"/>
      <c r="O38" s="148"/>
      <c r="P38" s="2800" t="s">
        <v>86</v>
      </c>
      <c r="Q38" s="2800"/>
      <c r="W38" s="2856" t="s">
        <v>107</v>
      </c>
      <c r="X38" s="2856"/>
      <c r="Y38" s="2856"/>
      <c r="Z38" s="2856"/>
      <c r="AA38" s="2856"/>
      <c r="AB38" s="2856"/>
      <c r="AC38" s="2856"/>
      <c r="AD38" s="2856"/>
      <c r="AE38" s="2856"/>
      <c r="AF38" s="2856"/>
    </row>
    <row r="39" spans="1:32" ht="16.5" thickBot="1" x14ac:dyDescent="0.3">
      <c r="A39" s="2841" t="s">
        <v>10</v>
      </c>
      <c r="B39" s="2844" t="s">
        <v>11</v>
      </c>
      <c r="C39" s="428" t="s">
        <v>10</v>
      </c>
      <c r="D39" s="2844" t="s">
        <v>13</v>
      </c>
      <c r="E39" s="2844" t="s">
        <v>14</v>
      </c>
      <c r="F39" s="2847" t="s">
        <v>15</v>
      </c>
      <c r="G39" s="2848"/>
      <c r="H39" s="2848"/>
      <c r="I39" s="2848"/>
      <c r="J39" s="2848"/>
      <c r="K39" s="2848"/>
      <c r="L39" s="2848"/>
      <c r="M39" s="2849"/>
      <c r="N39" s="2850" t="s">
        <v>16</v>
      </c>
      <c r="O39" s="2850" t="s">
        <v>17</v>
      </c>
      <c r="P39" s="2850" t="s">
        <v>18</v>
      </c>
      <c r="Q39" s="151" t="s">
        <v>19</v>
      </c>
      <c r="W39" s="2856" t="s">
        <v>108</v>
      </c>
      <c r="X39" s="2856" t="s">
        <v>109</v>
      </c>
      <c r="Y39" s="2856" t="s">
        <v>108</v>
      </c>
      <c r="Z39" s="2856" t="s">
        <v>110</v>
      </c>
      <c r="AA39" s="2940" t="s">
        <v>108</v>
      </c>
      <c r="AB39" s="2853" t="s">
        <v>111</v>
      </c>
      <c r="AC39" s="2856" t="s">
        <v>108</v>
      </c>
      <c r="AD39" s="2853" t="s">
        <v>112</v>
      </c>
      <c r="AE39" s="2854" t="s">
        <v>113</v>
      </c>
      <c r="AF39" s="2855" t="s">
        <v>114</v>
      </c>
    </row>
    <row r="40" spans="1:32" ht="16.5" thickBot="1" x14ac:dyDescent="0.3">
      <c r="A40" s="2842"/>
      <c r="B40" s="2845"/>
      <c r="C40" s="429" t="s">
        <v>208</v>
      </c>
      <c r="D40" s="2845"/>
      <c r="E40" s="2845"/>
      <c r="F40" s="2858" t="s">
        <v>20</v>
      </c>
      <c r="G40" s="2858"/>
      <c r="H40" s="2858" t="s">
        <v>21</v>
      </c>
      <c r="I40" s="2858"/>
      <c r="J40" s="2858" t="s">
        <v>22</v>
      </c>
      <c r="K40" s="2858"/>
      <c r="L40" s="2858" t="s">
        <v>23</v>
      </c>
      <c r="M40" s="2858"/>
      <c r="N40" s="2851"/>
      <c r="O40" s="2851"/>
      <c r="P40" s="2851"/>
      <c r="Q40" s="2859" t="s">
        <v>24</v>
      </c>
      <c r="W40" s="2856"/>
      <c r="X40" s="2856"/>
      <c r="Y40" s="2856"/>
      <c r="Z40" s="2856"/>
      <c r="AA40" s="2940"/>
      <c r="AB40" s="2853"/>
      <c r="AC40" s="2856"/>
      <c r="AD40" s="2853"/>
      <c r="AE40" s="2854"/>
      <c r="AF40" s="2855"/>
    </row>
    <row r="41" spans="1:32" ht="16.5" thickBot="1" x14ac:dyDescent="0.3">
      <c r="A41" s="2843"/>
      <c r="B41" s="2846"/>
      <c r="C41" s="430" t="s">
        <v>209</v>
      </c>
      <c r="D41" s="2846"/>
      <c r="E41" s="2846"/>
      <c r="F41" s="1202" t="s">
        <v>25</v>
      </c>
      <c r="G41" s="1202" t="s">
        <v>26</v>
      </c>
      <c r="H41" s="1202" t="s">
        <v>25</v>
      </c>
      <c r="I41" s="1202" t="s">
        <v>26</v>
      </c>
      <c r="J41" s="1202" t="s">
        <v>25</v>
      </c>
      <c r="K41" s="1202" t="s">
        <v>26</v>
      </c>
      <c r="L41" s="1202" t="s">
        <v>25</v>
      </c>
      <c r="M41" s="1202" t="s">
        <v>26</v>
      </c>
      <c r="N41" s="2852"/>
      <c r="O41" s="2852"/>
      <c r="P41" s="2852"/>
      <c r="Q41" s="2953"/>
    </row>
    <row r="42" spans="1:32" ht="23.25" x14ac:dyDescent="0.35">
      <c r="A42" s="168">
        <v>1</v>
      </c>
      <c r="B42" s="188">
        <v>43647</v>
      </c>
      <c r="C42" s="1203">
        <v>821</v>
      </c>
      <c r="D42" s="239" t="s">
        <v>42</v>
      </c>
      <c r="E42" s="157" t="s">
        <v>273</v>
      </c>
      <c r="F42" s="170">
        <v>10</v>
      </c>
      <c r="G42" s="159">
        <f t="shared" ref="G42:G45" si="17">F42*S42</f>
        <v>13318180</v>
      </c>
      <c r="H42" s="160"/>
      <c r="I42" s="161">
        <f t="shared" ref="I42:I45" si="18">H42*T42</f>
        <v>0</v>
      </c>
      <c r="J42" s="162"/>
      <c r="K42" s="161">
        <f t="shared" ref="K42:K45" si="19">J42*U42</f>
        <v>0</v>
      </c>
      <c r="L42" s="163"/>
      <c r="M42" s="161">
        <f t="shared" ref="M42:M45" si="20">L42*V42</f>
        <v>0</v>
      </c>
      <c r="N42" s="1199">
        <f>F42+H42+J42+L42</f>
        <v>10</v>
      </c>
      <c r="O42" s="165">
        <f t="shared" ref="O42:O45" si="21">+M42+K42+I42+G42</f>
        <v>13318180</v>
      </c>
      <c r="P42" s="165">
        <f>+N42*40000</f>
        <v>400000</v>
      </c>
      <c r="Q42" s="165"/>
      <c r="S42" s="10">
        <f t="shared" ref="S42:S45" si="22">1331818</f>
        <v>1331818</v>
      </c>
      <c r="T42" s="10">
        <f t="shared" ref="T42:T45" si="23">1931818</f>
        <v>1931818</v>
      </c>
      <c r="U42" s="10">
        <f t="shared" ref="U42:U45" si="24">2231818</f>
        <v>2231818</v>
      </c>
      <c r="V42" s="10">
        <f t="shared" ref="V42:V45" si="25">431818</f>
        <v>431818</v>
      </c>
      <c r="W42" s="1219">
        <v>43658</v>
      </c>
      <c r="X42" s="111">
        <v>13318180</v>
      </c>
      <c r="Y42" s="112"/>
      <c r="Z42" s="111"/>
      <c r="AA42" s="1114"/>
      <c r="AB42" s="113"/>
      <c r="AC42" s="113"/>
      <c r="AD42" s="114"/>
      <c r="AE42" s="115">
        <f>X42+Z42+AB42+AD42</f>
        <v>13318180</v>
      </c>
      <c r="AF42" s="116">
        <f t="shared" ref="AF42:AF46" si="26">O42-AE42</f>
        <v>0</v>
      </c>
    </row>
    <row r="43" spans="1:32" ht="23.25" x14ac:dyDescent="0.35">
      <c r="A43" s="168">
        <v>2</v>
      </c>
      <c r="B43" s="188">
        <v>43647</v>
      </c>
      <c r="C43" s="1203">
        <v>822</v>
      </c>
      <c r="D43" s="239" t="s">
        <v>77</v>
      </c>
      <c r="E43" s="157" t="s">
        <v>57</v>
      </c>
      <c r="F43" s="170">
        <v>6</v>
      </c>
      <c r="G43" s="159">
        <f t="shared" si="17"/>
        <v>7990908</v>
      </c>
      <c r="H43" s="160">
        <v>1</v>
      </c>
      <c r="I43" s="161">
        <f t="shared" si="18"/>
        <v>1931818</v>
      </c>
      <c r="J43" s="162"/>
      <c r="K43" s="161">
        <f t="shared" si="19"/>
        <v>0</v>
      </c>
      <c r="L43" s="163"/>
      <c r="M43" s="161">
        <f t="shared" si="20"/>
        <v>0</v>
      </c>
      <c r="N43" s="1199">
        <f t="shared" ref="N43:N44" si="27">F43+H43+J43+L43</f>
        <v>7</v>
      </c>
      <c r="O43" s="165">
        <f t="shared" si="21"/>
        <v>9922726</v>
      </c>
      <c r="P43" s="165">
        <f t="shared" ref="P43:P45" si="28">+N43*40000</f>
        <v>280000</v>
      </c>
      <c r="Q43" s="165"/>
      <c r="S43" s="10">
        <f t="shared" si="22"/>
        <v>1331818</v>
      </c>
      <c r="T43" s="10">
        <f t="shared" si="23"/>
        <v>1931818</v>
      </c>
      <c r="U43" s="10">
        <f t="shared" si="24"/>
        <v>2231818</v>
      </c>
      <c r="V43" s="10">
        <f t="shared" si="25"/>
        <v>431818</v>
      </c>
      <c r="W43" s="112">
        <v>43651</v>
      </c>
      <c r="X43" s="111">
        <v>8922726</v>
      </c>
      <c r="Y43" s="112">
        <v>43654</v>
      </c>
      <c r="Z43" s="111">
        <v>1000000</v>
      </c>
      <c r="AA43" s="1114"/>
      <c r="AB43" s="113"/>
      <c r="AC43" s="113"/>
      <c r="AD43" s="114"/>
      <c r="AE43" s="115">
        <f t="shared" ref="AE43:AE45" si="29">X43+Z43+AB43+AD43</f>
        <v>9922726</v>
      </c>
      <c r="AF43" s="116">
        <f t="shared" si="26"/>
        <v>0</v>
      </c>
    </row>
    <row r="44" spans="1:32" ht="23.25" x14ac:dyDescent="0.35">
      <c r="A44" s="168">
        <v>3</v>
      </c>
      <c r="B44" s="188">
        <v>43647</v>
      </c>
      <c r="C44" s="1203">
        <v>823</v>
      </c>
      <c r="D44" s="239" t="s">
        <v>281</v>
      </c>
      <c r="E44" s="157" t="s">
        <v>57</v>
      </c>
      <c r="F44" s="170"/>
      <c r="G44" s="159">
        <f t="shared" si="17"/>
        <v>0</v>
      </c>
      <c r="H44" s="160">
        <v>2</v>
      </c>
      <c r="I44" s="161">
        <f t="shared" si="18"/>
        <v>3863636</v>
      </c>
      <c r="J44" s="162"/>
      <c r="K44" s="161">
        <f t="shared" si="19"/>
        <v>0</v>
      </c>
      <c r="L44" s="163"/>
      <c r="M44" s="161">
        <f t="shared" si="20"/>
        <v>0</v>
      </c>
      <c r="N44" s="1199">
        <f t="shared" si="27"/>
        <v>2</v>
      </c>
      <c r="O44" s="165">
        <f t="shared" si="21"/>
        <v>3863636</v>
      </c>
      <c r="P44" s="165">
        <f t="shared" si="28"/>
        <v>80000</v>
      </c>
      <c r="Q44" s="165"/>
      <c r="S44" s="10">
        <f t="shared" si="22"/>
        <v>1331818</v>
      </c>
      <c r="T44" s="10">
        <f t="shared" si="23"/>
        <v>1931818</v>
      </c>
      <c r="U44" s="10">
        <f t="shared" si="24"/>
        <v>2231818</v>
      </c>
      <c r="V44" s="10">
        <f t="shared" si="25"/>
        <v>431818</v>
      </c>
      <c r="W44" s="112"/>
      <c r="X44" s="111"/>
      <c r="Y44" s="112"/>
      <c r="Z44" s="111"/>
      <c r="AA44" s="112"/>
      <c r="AB44" s="113">
        <v>0</v>
      </c>
      <c r="AC44" s="113"/>
      <c r="AD44" s="114"/>
      <c r="AE44" s="115">
        <f t="shared" si="29"/>
        <v>0</v>
      </c>
      <c r="AF44" s="116">
        <f t="shared" si="26"/>
        <v>3863636</v>
      </c>
    </row>
    <row r="45" spans="1:32" ht="23.25" x14ac:dyDescent="0.35">
      <c r="A45" s="172"/>
      <c r="B45" s="188"/>
      <c r="C45" s="1203"/>
      <c r="D45" s="156"/>
      <c r="E45" s="1200"/>
      <c r="F45" s="170"/>
      <c r="G45" s="159">
        <f t="shared" si="17"/>
        <v>0</v>
      </c>
      <c r="H45" s="170"/>
      <c r="I45" s="161">
        <f t="shared" si="18"/>
        <v>0</v>
      </c>
      <c r="J45" s="170"/>
      <c r="K45" s="161">
        <f t="shared" si="19"/>
        <v>0</v>
      </c>
      <c r="L45" s="170"/>
      <c r="M45" s="161">
        <f t="shared" si="20"/>
        <v>0</v>
      </c>
      <c r="N45" s="171"/>
      <c r="O45" s="165">
        <f t="shared" si="21"/>
        <v>0</v>
      </c>
      <c r="P45" s="165">
        <f t="shared" si="28"/>
        <v>0</v>
      </c>
      <c r="Q45" s="165"/>
      <c r="S45" s="10">
        <f t="shared" si="22"/>
        <v>1331818</v>
      </c>
      <c r="T45" s="10">
        <f t="shared" si="23"/>
        <v>1931818</v>
      </c>
      <c r="U45" s="10">
        <f t="shared" si="24"/>
        <v>2231818</v>
      </c>
      <c r="V45" s="10">
        <f t="shared" si="25"/>
        <v>431818</v>
      </c>
      <c r="W45" s="112"/>
      <c r="X45" s="111"/>
      <c r="Y45" s="110"/>
      <c r="Z45" s="111"/>
      <c r="AA45" s="1114"/>
      <c r="AB45" s="113"/>
      <c r="AC45" s="113"/>
      <c r="AD45" s="114"/>
      <c r="AE45" s="115">
        <f t="shared" si="29"/>
        <v>0</v>
      </c>
      <c r="AF45" s="116">
        <f t="shared" si="26"/>
        <v>0</v>
      </c>
    </row>
    <row r="46" spans="1:32" ht="24" thickBot="1" x14ac:dyDescent="0.4">
      <c r="A46" s="2951" t="s">
        <v>60</v>
      </c>
      <c r="B46" s="2952"/>
      <c r="C46" s="2952"/>
      <c r="D46" s="2952"/>
      <c r="E46" s="2952"/>
      <c r="F46" s="783">
        <f t="shared" ref="F46:P46" si="30">SUM(F42:F44)</f>
        <v>16</v>
      </c>
      <c r="G46" s="783">
        <f t="shared" si="30"/>
        <v>21309088</v>
      </c>
      <c r="H46" s="783">
        <f t="shared" si="30"/>
        <v>3</v>
      </c>
      <c r="I46" s="783">
        <f t="shared" si="30"/>
        <v>5795454</v>
      </c>
      <c r="J46" s="783">
        <f t="shared" si="30"/>
        <v>0</v>
      </c>
      <c r="K46" s="783">
        <f t="shared" si="30"/>
        <v>0</v>
      </c>
      <c r="L46" s="783">
        <f t="shared" si="30"/>
        <v>0</v>
      </c>
      <c r="M46" s="783">
        <f t="shared" si="30"/>
        <v>0</v>
      </c>
      <c r="N46" s="783">
        <f t="shared" si="30"/>
        <v>19</v>
      </c>
      <c r="O46" s="783">
        <f>SUM(O42:O44)</f>
        <v>27104542</v>
      </c>
      <c r="P46" s="783">
        <f t="shared" si="30"/>
        <v>760000</v>
      </c>
      <c r="Q46" s="784"/>
      <c r="W46" s="112"/>
      <c r="X46" s="111"/>
      <c r="Y46" s="110"/>
      <c r="Z46" s="111"/>
      <c r="AA46" s="1114"/>
      <c r="AB46" s="113"/>
      <c r="AC46" s="113"/>
      <c r="AD46" s="114"/>
      <c r="AE46" s="115">
        <f>SUM(AE42:AE45)</f>
        <v>23240906</v>
      </c>
      <c r="AF46" s="116">
        <f t="shared" si="26"/>
        <v>3863636</v>
      </c>
    </row>
    <row r="47" spans="1:32" x14ac:dyDescent="0.2">
      <c r="A47" s="12" t="s">
        <v>61</v>
      </c>
      <c r="F47" s="20"/>
      <c r="P47" s="177"/>
      <c r="W47" s="12"/>
      <c r="X47" s="12"/>
    </row>
    <row r="48" spans="1:32" ht="15.75" x14ac:dyDescent="0.25">
      <c r="C48" s="253"/>
      <c r="D48" s="279"/>
      <c r="F48" s="178"/>
      <c r="G48" s="179"/>
      <c r="H48" s="178"/>
      <c r="I48" s="180"/>
      <c r="J48" s="178"/>
      <c r="K48" s="179"/>
      <c r="L48" s="178"/>
      <c r="N48" s="20"/>
      <c r="O48" s="2861" t="s">
        <v>62</v>
      </c>
      <c r="P48" s="2861"/>
      <c r="Q48" s="2861"/>
      <c r="W48" s="12"/>
      <c r="X48" s="12"/>
    </row>
    <row r="49" spans="1:32" ht="15.75" x14ac:dyDescent="0.25">
      <c r="F49" s="1201"/>
      <c r="H49" s="1201"/>
      <c r="J49" s="1201"/>
      <c r="L49" s="1201"/>
      <c r="N49" s="1201"/>
      <c r="O49" s="1201"/>
      <c r="P49" s="1201"/>
      <c r="Q49" s="1201"/>
      <c r="W49" s="12"/>
      <c r="X49" s="12"/>
    </row>
    <row r="50" spans="1:32" ht="15.75" x14ac:dyDescent="0.25">
      <c r="F50" s="182"/>
      <c r="H50" s="182"/>
      <c r="J50" s="182"/>
      <c r="L50" s="182"/>
      <c r="N50" s="12"/>
      <c r="O50" s="145"/>
      <c r="P50" s="145"/>
      <c r="Q50" s="145"/>
      <c r="W50" s="12"/>
      <c r="X50" s="12"/>
    </row>
    <row r="51" spans="1:32" ht="15.75" x14ac:dyDescent="0.25">
      <c r="N51" s="12"/>
      <c r="O51" s="145"/>
      <c r="P51" s="145"/>
      <c r="Q51" s="145"/>
    </row>
    <row r="52" spans="1:32" ht="15.75" x14ac:dyDescent="0.25">
      <c r="N52" s="12"/>
      <c r="O52" s="2862" t="s">
        <v>63</v>
      </c>
      <c r="P52" s="2862"/>
      <c r="Q52" s="2862"/>
    </row>
    <row r="53" spans="1:32" ht="15.75" x14ac:dyDescent="0.25">
      <c r="N53" s="12"/>
      <c r="O53" s="2861" t="s">
        <v>64</v>
      </c>
      <c r="P53" s="2861"/>
      <c r="Q53" s="2861"/>
    </row>
    <row r="58" spans="1:32" ht="26.25" x14ac:dyDescent="0.3">
      <c r="A58" s="13" t="s">
        <v>0</v>
      </c>
      <c r="B58" s="13" t="s">
        <v>235</v>
      </c>
      <c r="C58" s="144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4"/>
      <c r="O58" s="183" t="s">
        <v>66</v>
      </c>
      <c r="P58" s="2839" t="s">
        <v>2</v>
      </c>
      <c r="Q58" s="2839"/>
    </row>
    <row r="59" spans="1:32" ht="21" x14ac:dyDescent="0.3">
      <c r="A59" s="13" t="s">
        <v>3</v>
      </c>
      <c r="B59" s="13" t="s">
        <v>4</v>
      </c>
      <c r="C59" s="144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4"/>
      <c r="O59" s="184"/>
      <c r="P59" s="145"/>
      <c r="Q59" s="145"/>
    </row>
    <row r="60" spans="1:32" ht="18.75" x14ac:dyDescent="0.3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4"/>
      <c r="O60" s="14"/>
      <c r="P60" s="145"/>
      <c r="Q60" s="145"/>
    </row>
    <row r="61" spans="1:32" ht="18.75" x14ac:dyDescent="0.3">
      <c r="A61" s="13" t="s">
        <v>5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4"/>
      <c r="O61" s="14"/>
      <c r="P61" s="145"/>
      <c r="Q61" s="145"/>
    </row>
    <row r="62" spans="1:32" ht="18.75" x14ac:dyDescent="0.3">
      <c r="A62" s="13" t="s">
        <v>6</v>
      </c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4"/>
      <c r="O62" s="14"/>
      <c r="P62" s="145"/>
      <c r="Q62" s="145"/>
    </row>
    <row r="63" spans="1:32" ht="18.75" x14ac:dyDescent="0.3">
      <c r="A63" s="13" t="s">
        <v>7</v>
      </c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4"/>
      <c r="O63" s="14"/>
      <c r="P63" s="145"/>
      <c r="Q63" s="145"/>
    </row>
    <row r="64" spans="1:32" ht="24" thickBot="1" x14ac:dyDescent="0.35">
      <c r="A64" s="13" t="s">
        <v>8</v>
      </c>
      <c r="B64" s="13"/>
      <c r="C64" s="13"/>
      <c r="D64" s="13"/>
      <c r="E64" s="13"/>
      <c r="F64" s="13"/>
      <c r="G64" s="147"/>
      <c r="H64" s="147"/>
      <c r="I64" s="13"/>
      <c r="J64" s="13"/>
      <c r="K64" s="13"/>
      <c r="L64" s="13"/>
      <c r="M64" s="13"/>
      <c r="N64" s="148"/>
      <c r="O64" s="148"/>
      <c r="P64" s="2800" t="s">
        <v>86</v>
      </c>
      <c r="Q64" s="2800"/>
      <c r="W64" s="2856" t="s">
        <v>107</v>
      </c>
      <c r="X64" s="2856"/>
      <c r="Y64" s="2856"/>
      <c r="Z64" s="2856"/>
      <c r="AA64" s="2856"/>
      <c r="AB64" s="2856"/>
      <c r="AC64" s="2856"/>
      <c r="AD64" s="2856"/>
      <c r="AE64" s="2856"/>
      <c r="AF64" s="2856"/>
    </row>
    <row r="65" spans="1:32" ht="16.5" thickBot="1" x14ac:dyDescent="0.3">
      <c r="A65" s="2841" t="s">
        <v>10</v>
      </c>
      <c r="B65" s="2844" t="s">
        <v>11</v>
      </c>
      <c r="C65" s="428" t="s">
        <v>10</v>
      </c>
      <c r="D65" s="2844" t="s">
        <v>13</v>
      </c>
      <c r="E65" s="2844" t="s">
        <v>14</v>
      </c>
      <c r="F65" s="2847" t="s">
        <v>15</v>
      </c>
      <c r="G65" s="2848"/>
      <c r="H65" s="2848"/>
      <c r="I65" s="2848"/>
      <c r="J65" s="2848"/>
      <c r="K65" s="2848"/>
      <c r="L65" s="2848"/>
      <c r="M65" s="2849"/>
      <c r="N65" s="2850" t="s">
        <v>16</v>
      </c>
      <c r="O65" s="2850" t="s">
        <v>17</v>
      </c>
      <c r="P65" s="2850" t="s">
        <v>18</v>
      </c>
      <c r="Q65" s="151" t="s">
        <v>19</v>
      </c>
      <c r="W65" s="2856" t="s">
        <v>108</v>
      </c>
      <c r="X65" s="2856" t="s">
        <v>109</v>
      </c>
      <c r="Y65" s="2856" t="s">
        <v>108</v>
      </c>
      <c r="Z65" s="2856" t="s">
        <v>110</v>
      </c>
      <c r="AA65" s="2940" t="s">
        <v>108</v>
      </c>
      <c r="AB65" s="2853" t="s">
        <v>111</v>
      </c>
      <c r="AC65" s="2856" t="s">
        <v>108</v>
      </c>
      <c r="AD65" s="2853" t="s">
        <v>112</v>
      </c>
      <c r="AE65" s="2854" t="s">
        <v>113</v>
      </c>
      <c r="AF65" s="2855" t="s">
        <v>114</v>
      </c>
    </row>
    <row r="66" spans="1:32" ht="16.5" thickBot="1" x14ac:dyDescent="0.3">
      <c r="A66" s="2842"/>
      <c r="B66" s="2845"/>
      <c r="C66" s="429" t="s">
        <v>208</v>
      </c>
      <c r="D66" s="2845"/>
      <c r="E66" s="2845"/>
      <c r="F66" s="2858" t="s">
        <v>20</v>
      </c>
      <c r="G66" s="2858"/>
      <c r="H66" s="2858" t="s">
        <v>21</v>
      </c>
      <c r="I66" s="2858"/>
      <c r="J66" s="2858" t="s">
        <v>22</v>
      </c>
      <c r="K66" s="2858"/>
      <c r="L66" s="2858" t="s">
        <v>23</v>
      </c>
      <c r="M66" s="2858"/>
      <c r="N66" s="2851"/>
      <c r="O66" s="2851"/>
      <c r="P66" s="2851"/>
      <c r="Q66" s="2859" t="s">
        <v>24</v>
      </c>
      <c r="W66" s="2856"/>
      <c r="X66" s="2856"/>
      <c r="Y66" s="2856"/>
      <c r="Z66" s="2856"/>
      <c r="AA66" s="2940"/>
      <c r="AB66" s="2853"/>
      <c r="AC66" s="2856"/>
      <c r="AD66" s="2853"/>
      <c r="AE66" s="2854"/>
      <c r="AF66" s="2855"/>
    </row>
    <row r="67" spans="1:32" ht="16.5" thickBot="1" x14ac:dyDescent="0.3">
      <c r="A67" s="2843"/>
      <c r="B67" s="2846"/>
      <c r="C67" s="430" t="s">
        <v>209</v>
      </c>
      <c r="D67" s="2846"/>
      <c r="E67" s="2846"/>
      <c r="F67" s="1202" t="s">
        <v>25</v>
      </c>
      <c r="G67" s="1202" t="s">
        <v>26</v>
      </c>
      <c r="H67" s="1202" t="s">
        <v>25</v>
      </c>
      <c r="I67" s="1202" t="s">
        <v>26</v>
      </c>
      <c r="J67" s="1202" t="s">
        <v>25</v>
      </c>
      <c r="K67" s="1202" t="s">
        <v>26</v>
      </c>
      <c r="L67" s="1202" t="s">
        <v>25</v>
      </c>
      <c r="M67" s="1202" t="s">
        <v>26</v>
      </c>
      <c r="N67" s="2852"/>
      <c r="O67" s="2852"/>
      <c r="P67" s="2852"/>
      <c r="Q67" s="2953"/>
    </row>
    <row r="68" spans="1:32" ht="23.25" x14ac:dyDescent="0.35">
      <c r="A68" s="168">
        <v>1</v>
      </c>
      <c r="B68" s="154">
        <v>43651</v>
      </c>
      <c r="C68" s="1203">
        <v>824</v>
      </c>
      <c r="D68" s="239" t="s">
        <v>93</v>
      </c>
      <c r="E68" s="157" t="s">
        <v>31</v>
      </c>
      <c r="F68" s="170">
        <v>9</v>
      </c>
      <c r="G68" s="159">
        <f t="shared" ref="G68:G79" si="31">F68*S68</f>
        <v>11986362</v>
      </c>
      <c r="H68" s="160">
        <v>1</v>
      </c>
      <c r="I68" s="161">
        <f t="shared" ref="I68:I79" si="32">H68*T68</f>
        <v>1931818</v>
      </c>
      <c r="J68" s="162"/>
      <c r="K68" s="161">
        <f t="shared" ref="K68:K79" si="33">J68*U68</f>
        <v>0</v>
      </c>
      <c r="L68" s="163"/>
      <c r="M68" s="161">
        <f t="shared" ref="M68:M79" si="34">L68*V68</f>
        <v>0</v>
      </c>
      <c r="N68" s="1199">
        <f>F68+H68+J68+L68</f>
        <v>10</v>
      </c>
      <c r="O68" s="165">
        <f t="shared" ref="O68:O79" si="35">+M68+K68+I68+G68</f>
        <v>13918180</v>
      </c>
      <c r="P68" s="165">
        <f>+N68*40000</f>
        <v>400000</v>
      </c>
      <c r="Q68" s="165"/>
      <c r="S68" s="10">
        <f t="shared" ref="S68:S79" si="36">1331818</f>
        <v>1331818</v>
      </c>
      <c r="T68" s="10">
        <f t="shared" ref="T68:T79" si="37">1931818</f>
        <v>1931818</v>
      </c>
      <c r="U68" s="10">
        <f t="shared" ref="U68:U79" si="38">2231818</f>
        <v>2231818</v>
      </c>
      <c r="V68" s="10">
        <f t="shared" ref="V68:V79" si="39">431818</f>
        <v>431818</v>
      </c>
      <c r="W68" s="112">
        <v>43661</v>
      </c>
      <c r="X68" s="111">
        <v>13918180</v>
      </c>
      <c r="Y68" s="112"/>
      <c r="Z68" s="111"/>
      <c r="AA68" s="1114"/>
      <c r="AB68" s="113"/>
      <c r="AC68" s="113"/>
      <c r="AD68" s="114"/>
      <c r="AE68" s="115">
        <f t="shared" ref="AE68:AE72" si="40">X68</f>
        <v>13918180</v>
      </c>
      <c r="AF68" s="116">
        <f t="shared" ref="AF68:AF80" si="41">O68-AE68</f>
        <v>0</v>
      </c>
    </row>
    <row r="69" spans="1:32" ht="23.25" x14ac:dyDescent="0.35">
      <c r="A69" s="168">
        <f t="shared" ref="A69:A74" si="42">+A68+1</f>
        <v>2</v>
      </c>
      <c r="B69" s="154">
        <v>43651</v>
      </c>
      <c r="C69" s="1203">
        <v>825</v>
      </c>
      <c r="D69" s="239" t="s">
        <v>32</v>
      </c>
      <c r="E69" s="157" t="s">
        <v>31</v>
      </c>
      <c r="F69" s="170"/>
      <c r="G69" s="159">
        <f t="shared" si="31"/>
        <v>0</v>
      </c>
      <c r="H69" s="160">
        <v>2</v>
      </c>
      <c r="I69" s="161">
        <f t="shared" si="32"/>
        <v>3863636</v>
      </c>
      <c r="J69" s="162"/>
      <c r="K69" s="161">
        <f t="shared" si="33"/>
        <v>0</v>
      </c>
      <c r="L69" s="163"/>
      <c r="M69" s="161">
        <f t="shared" si="34"/>
        <v>0</v>
      </c>
      <c r="N69" s="1199">
        <f t="shared" ref="N69:N78" si="43">F69+H69+J69+L69</f>
        <v>2</v>
      </c>
      <c r="O69" s="165">
        <f t="shared" si="35"/>
        <v>3863636</v>
      </c>
      <c r="P69" s="165">
        <f t="shared" ref="P69:P79" si="44">+N69*40000</f>
        <v>80000</v>
      </c>
      <c r="Q69" s="165"/>
      <c r="S69" s="10">
        <f t="shared" si="36"/>
        <v>1331818</v>
      </c>
      <c r="T69" s="10">
        <f t="shared" si="37"/>
        <v>1931818</v>
      </c>
      <c r="U69" s="10">
        <f t="shared" si="38"/>
        <v>2231818</v>
      </c>
      <c r="V69" s="10">
        <f t="shared" si="39"/>
        <v>431818</v>
      </c>
      <c r="W69" s="112">
        <v>43655</v>
      </c>
      <c r="X69" s="111">
        <v>3863636</v>
      </c>
      <c r="Y69" s="112"/>
      <c r="Z69" s="111"/>
      <c r="AA69" s="1114"/>
      <c r="AB69" s="113"/>
      <c r="AC69" s="113"/>
      <c r="AD69" s="114"/>
      <c r="AE69" s="115">
        <f t="shared" si="40"/>
        <v>3863636</v>
      </c>
      <c r="AF69" s="116">
        <f t="shared" si="41"/>
        <v>0</v>
      </c>
    </row>
    <row r="70" spans="1:32" ht="23.25" x14ac:dyDescent="0.35">
      <c r="A70" s="168">
        <f t="shared" si="42"/>
        <v>3</v>
      </c>
      <c r="B70" s="154">
        <v>43651</v>
      </c>
      <c r="C70" s="1203">
        <v>826</v>
      </c>
      <c r="D70" s="239" t="s">
        <v>81</v>
      </c>
      <c r="E70" s="157" t="s">
        <v>31</v>
      </c>
      <c r="F70" s="170">
        <v>8</v>
      </c>
      <c r="G70" s="159">
        <f t="shared" si="31"/>
        <v>10654544</v>
      </c>
      <c r="H70" s="160">
        <v>2</v>
      </c>
      <c r="I70" s="161">
        <f t="shared" si="32"/>
        <v>3863636</v>
      </c>
      <c r="J70" s="162"/>
      <c r="K70" s="161">
        <f t="shared" si="33"/>
        <v>0</v>
      </c>
      <c r="L70" s="163"/>
      <c r="M70" s="161">
        <f t="shared" si="34"/>
        <v>0</v>
      </c>
      <c r="N70" s="1199">
        <f t="shared" si="43"/>
        <v>10</v>
      </c>
      <c r="O70" s="165">
        <f t="shared" si="35"/>
        <v>14518180</v>
      </c>
      <c r="P70" s="165">
        <f t="shared" si="44"/>
        <v>400000</v>
      </c>
      <c r="Q70" s="165"/>
      <c r="S70" s="10">
        <f t="shared" si="36"/>
        <v>1331818</v>
      </c>
      <c r="T70" s="10">
        <f t="shared" si="37"/>
        <v>1931818</v>
      </c>
      <c r="U70" s="10">
        <f t="shared" si="38"/>
        <v>2231818</v>
      </c>
      <c r="V70" s="10">
        <f t="shared" si="39"/>
        <v>431818</v>
      </c>
      <c r="W70" s="112">
        <v>43654</v>
      </c>
      <c r="X70" s="111">
        <v>14518180</v>
      </c>
      <c r="Y70" s="112"/>
      <c r="Z70" s="111"/>
      <c r="AA70" s="112"/>
      <c r="AB70" s="113"/>
      <c r="AC70" s="113"/>
      <c r="AD70" s="114"/>
      <c r="AE70" s="115">
        <f t="shared" si="40"/>
        <v>14518180</v>
      </c>
      <c r="AF70" s="116">
        <f t="shared" si="41"/>
        <v>0</v>
      </c>
    </row>
    <row r="71" spans="1:32" ht="23.25" x14ac:dyDescent="0.35">
      <c r="A71" s="172">
        <f t="shared" si="42"/>
        <v>4</v>
      </c>
      <c r="B71" s="154">
        <v>43651</v>
      </c>
      <c r="C71" s="1203">
        <v>827</v>
      </c>
      <c r="D71" s="156" t="s">
        <v>94</v>
      </c>
      <c r="E71" s="1200" t="s">
        <v>31</v>
      </c>
      <c r="F71" s="170">
        <v>6</v>
      </c>
      <c r="G71" s="159">
        <f t="shared" si="31"/>
        <v>7990908</v>
      </c>
      <c r="H71" s="160">
        <v>2</v>
      </c>
      <c r="I71" s="161">
        <f t="shared" si="32"/>
        <v>3863636</v>
      </c>
      <c r="J71" s="162"/>
      <c r="K71" s="161">
        <f t="shared" si="33"/>
        <v>0</v>
      </c>
      <c r="L71" s="163">
        <v>2</v>
      </c>
      <c r="M71" s="161">
        <f t="shared" si="34"/>
        <v>863636</v>
      </c>
      <c r="N71" s="171">
        <f t="shared" si="43"/>
        <v>10</v>
      </c>
      <c r="O71" s="165">
        <f t="shared" si="35"/>
        <v>12718180</v>
      </c>
      <c r="P71" s="165">
        <f t="shared" si="44"/>
        <v>400000</v>
      </c>
      <c r="Q71" s="165"/>
      <c r="S71" s="10">
        <f t="shared" si="36"/>
        <v>1331818</v>
      </c>
      <c r="T71" s="10">
        <f t="shared" si="37"/>
        <v>1931818</v>
      </c>
      <c r="U71" s="10">
        <f t="shared" si="38"/>
        <v>2231818</v>
      </c>
      <c r="V71" s="10">
        <f t="shared" si="39"/>
        <v>431818</v>
      </c>
      <c r="W71" s="112">
        <v>43678</v>
      </c>
      <c r="X71" s="111">
        <v>5000000</v>
      </c>
      <c r="Y71" s="112"/>
      <c r="Z71" s="111"/>
      <c r="AA71" s="1114"/>
      <c r="AB71" s="113"/>
      <c r="AC71" s="113"/>
      <c r="AD71" s="114"/>
      <c r="AE71" s="115">
        <f t="shared" si="40"/>
        <v>5000000</v>
      </c>
      <c r="AF71" s="116">
        <f t="shared" si="41"/>
        <v>7718180</v>
      </c>
    </row>
    <row r="72" spans="1:32" ht="23.25" x14ac:dyDescent="0.35">
      <c r="A72" s="172">
        <f t="shared" si="42"/>
        <v>5</v>
      </c>
      <c r="B72" s="154">
        <v>43651</v>
      </c>
      <c r="C72" s="1203">
        <v>828</v>
      </c>
      <c r="D72" s="156" t="s">
        <v>217</v>
      </c>
      <c r="E72" s="1200" t="s">
        <v>31</v>
      </c>
      <c r="F72" s="170">
        <v>2</v>
      </c>
      <c r="G72" s="159">
        <f t="shared" si="31"/>
        <v>2663636</v>
      </c>
      <c r="H72" s="160">
        <v>1</v>
      </c>
      <c r="I72" s="161">
        <f t="shared" si="32"/>
        <v>1931818</v>
      </c>
      <c r="J72" s="162"/>
      <c r="K72" s="161">
        <f t="shared" si="33"/>
        <v>0</v>
      </c>
      <c r="L72" s="163"/>
      <c r="M72" s="161">
        <f t="shared" si="34"/>
        <v>0</v>
      </c>
      <c r="N72" s="171">
        <f t="shared" si="43"/>
        <v>3</v>
      </c>
      <c r="O72" s="165">
        <f t="shared" si="35"/>
        <v>4595454</v>
      </c>
      <c r="P72" s="165">
        <f t="shared" si="44"/>
        <v>120000</v>
      </c>
      <c r="Q72" s="165"/>
      <c r="S72" s="10">
        <f t="shared" si="36"/>
        <v>1331818</v>
      </c>
      <c r="T72" s="10">
        <f t="shared" si="37"/>
        <v>1931818</v>
      </c>
      <c r="U72" s="10">
        <f t="shared" si="38"/>
        <v>2231818</v>
      </c>
      <c r="V72" s="10">
        <f t="shared" si="39"/>
        <v>431818</v>
      </c>
      <c r="W72" s="112">
        <v>43656</v>
      </c>
      <c r="X72" s="111">
        <v>4595454</v>
      </c>
      <c r="Y72" s="112"/>
      <c r="Z72" s="111"/>
      <c r="AA72" s="1114"/>
      <c r="AB72" s="113"/>
      <c r="AC72" s="113"/>
      <c r="AD72" s="114"/>
      <c r="AE72" s="115">
        <f t="shared" si="40"/>
        <v>4595454</v>
      </c>
      <c r="AF72" s="116">
        <f t="shared" si="41"/>
        <v>0</v>
      </c>
    </row>
    <row r="73" spans="1:32" ht="23.25" x14ac:dyDescent="0.35">
      <c r="A73" s="172">
        <f t="shared" si="42"/>
        <v>6</v>
      </c>
      <c r="B73" s="154">
        <v>43651</v>
      </c>
      <c r="C73" s="1203">
        <v>829</v>
      </c>
      <c r="D73" s="156" t="s">
        <v>38</v>
      </c>
      <c r="E73" s="1200" t="s">
        <v>31</v>
      </c>
      <c r="F73" s="170"/>
      <c r="G73" s="159">
        <f t="shared" si="31"/>
        <v>0</v>
      </c>
      <c r="H73" s="160">
        <v>3</v>
      </c>
      <c r="I73" s="161">
        <f t="shared" si="32"/>
        <v>5795454</v>
      </c>
      <c r="J73" s="162"/>
      <c r="K73" s="161">
        <f t="shared" si="33"/>
        <v>0</v>
      </c>
      <c r="L73" s="163"/>
      <c r="M73" s="161">
        <f t="shared" si="34"/>
        <v>0</v>
      </c>
      <c r="N73" s="171">
        <f t="shared" si="43"/>
        <v>3</v>
      </c>
      <c r="O73" s="165">
        <f t="shared" si="35"/>
        <v>5795454</v>
      </c>
      <c r="P73" s="165">
        <f t="shared" si="44"/>
        <v>120000</v>
      </c>
      <c r="Q73" s="165"/>
      <c r="S73" s="10">
        <f t="shared" si="36"/>
        <v>1331818</v>
      </c>
      <c r="T73" s="10">
        <f t="shared" si="37"/>
        <v>1931818</v>
      </c>
      <c r="U73" s="10">
        <f t="shared" si="38"/>
        <v>2231818</v>
      </c>
      <c r="V73" s="10">
        <f t="shared" si="39"/>
        <v>431818</v>
      </c>
      <c r="W73" s="112">
        <v>43651</v>
      </c>
      <c r="X73" s="111">
        <v>5795454</v>
      </c>
      <c r="Y73" s="112"/>
      <c r="Z73" s="111"/>
      <c r="AA73" s="1114"/>
      <c r="AB73" s="113"/>
      <c r="AC73" s="113"/>
      <c r="AD73" s="114"/>
      <c r="AE73" s="115">
        <f>X73</f>
        <v>5795454</v>
      </c>
      <c r="AF73" s="116">
        <f>O73-AE73</f>
        <v>0</v>
      </c>
    </row>
    <row r="74" spans="1:32" ht="23.25" x14ac:dyDescent="0.35">
      <c r="A74" s="172">
        <f t="shared" si="42"/>
        <v>7</v>
      </c>
      <c r="B74" s="154">
        <v>43651</v>
      </c>
      <c r="C74" s="1203">
        <v>830</v>
      </c>
      <c r="D74" s="156" t="s">
        <v>41</v>
      </c>
      <c r="E74" s="1200" t="s">
        <v>31</v>
      </c>
      <c r="F74" s="170"/>
      <c r="G74" s="159">
        <f t="shared" si="31"/>
        <v>0</v>
      </c>
      <c r="H74" s="160">
        <v>2</v>
      </c>
      <c r="I74" s="161">
        <f t="shared" si="32"/>
        <v>3863636</v>
      </c>
      <c r="J74" s="162"/>
      <c r="K74" s="161">
        <f t="shared" si="33"/>
        <v>0</v>
      </c>
      <c r="L74" s="163"/>
      <c r="M74" s="161">
        <f t="shared" si="34"/>
        <v>0</v>
      </c>
      <c r="N74" s="171">
        <f t="shared" si="43"/>
        <v>2</v>
      </c>
      <c r="O74" s="165">
        <f t="shared" si="35"/>
        <v>3863636</v>
      </c>
      <c r="P74" s="165">
        <f t="shared" si="44"/>
        <v>80000</v>
      </c>
      <c r="Q74" s="165"/>
      <c r="S74" s="10">
        <f t="shared" si="36"/>
        <v>1331818</v>
      </c>
      <c r="T74" s="10">
        <f t="shared" si="37"/>
        <v>1931818</v>
      </c>
      <c r="U74" s="10">
        <f t="shared" si="38"/>
        <v>2231818</v>
      </c>
      <c r="V74" s="10">
        <f t="shared" si="39"/>
        <v>431818</v>
      </c>
      <c r="W74" s="112">
        <v>43654</v>
      </c>
      <c r="X74" s="111">
        <v>3863636</v>
      </c>
      <c r="Y74" s="112"/>
      <c r="Z74" s="111"/>
      <c r="AA74" s="1114"/>
      <c r="AB74" s="113"/>
      <c r="AC74" s="113"/>
      <c r="AD74" s="114"/>
      <c r="AE74" s="115">
        <f t="shared" ref="AE74:AE77" si="45">X74</f>
        <v>3863636</v>
      </c>
      <c r="AF74" s="116">
        <f t="shared" si="41"/>
        <v>0</v>
      </c>
    </row>
    <row r="75" spans="1:32" ht="23.25" x14ac:dyDescent="0.35">
      <c r="A75" s="172">
        <v>8</v>
      </c>
      <c r="B75" s="154">
        <v>43651</v>
      </c>
      <c r="C75" s="1203">
        <v>831</v>
      </c>
      <c r="D75" s="156" t="s">
        <v>282</v>
      </c>
      <c r="E75" s="1200" t="s">
        <v>31</v>
      </c>
      <c r="F75" s="170"/>
      <c r="G75" s="159">
        <f t="shared" si="31"/>
        <v>0</v>
      </c>
      <c r="H75" s="160">
        <v>2</v>
      </c>
      <c r="I75" s="161">
        <f t="shared" si="32"/>
        <v>3863636</v>
      </c>
      <c r="J75" s="162"/>
      <c r="K75" s="161"/>
      <c r="L75" s="163"/>
      <c r="M75" s="161">
        <f t="shared" si="34"/>
        <v>0</v>
      </c>
      <c r="N75" s="171">
        <f t="shared" si="43"/>
        <v>2</v>
      </c>
      <c r="O75" s="165">
        <f t="shared" si="35"/>
        <v>3863636</v>
      </c>
      <c r="P75" s="165">
        <f t="shared" si="44"/>
        <v>80000</v>
      </c>
      <c r="Q75" s="165"/>
      <c r="S75" s="10">
        <f t="shared" si="36"/>
        <v>1331818</v>
      </c>
      <c r="T75" s="10">
        <f t="shared" si="37"/>
        <v>1931818</v>
      </c>
      <c r="U75" s="10">
        <f t="shared" si="38"/>
        <v>2231818</v>
      </c>
      <c r="V75" s="10">
        <f t="shared" si="39"/>
        <v>431818</v>
      </c>
      <c r="W75" s="112">
        <v>43654</v>
      </c>
      <c r="X75" s="111">
        <v>2000000</v>
      </c>
      <c r="Y75" s="112">
        <v>43663</v>
      </c>
      <c r="Z75" s="111">
        <v>1863636</v>
      </c>
      <c r="AA75" s="1114"/>
      <c r="AB75" s="113"/>
      <c r="AC75" s="113"/>
      <c r="AD75" s="114"/>
      <c r="AE75" s="115">
        <f>X75+Z75</f>
        <v>3863636</v>
      </c>
      <c r="AF75" s="116">
        <f t="shared" si="41"/>
        <v>0</v>
      </c>
    </row>
    <row r="76" spans="1:32" ht="23.25" x14ac:dyDescent="0.35">
      <c r="A76" s="172">
        <v>9</v>
      </c>
      <c r="B76" s="154">
        <v>43651</v>
      </c>
      <c r="C76" s="1203">
        <v>832</v>
      </c>
      <c r="D76" s="156" t="s">
        <v>283</v>
      </c>
      <c r="E76" s="1200" t="s">
        <v>57</v>
      </c>
      <c r="F76" s="170">
        <v>7</v>
      </c>
      <c r="G76" s="159">
        <f t="shared" si="31"/>
        <v>9322726</v>
      </c>
      <c r="H76" s="160">
        <v>2</v>
      </c>
      <c r="I76" s="161">
        <f t="shared" si="32"/>
        <v>3863636</v>
      </c>
      <c r="J76" s="162"/>
      <c r="K76" s="161"/>
      <c r="L76" s="163">
        <v>1</v>
      </c>
      <c r="M76" s="161">
        <f t="shared" si="34"/>
        <v>431818</v>
      </c>
      <c r="N76" s="171">
        <f t="shared" si="43"/>
        <v>10</v>
      </c>
      <c r="O76" s="165">
        <f t="shared" si="35"/>
        <v>13618180</v>
      </c>
      <c r="P76" s="165">
        <f t="shared" si="44"/>
        <v>400000</v>
      </c>
      <c r="Q76" s="165"/>
      <c r="S76" s="10">
        <f t="shared" si="36"/>
        <v>1331818</v>
      </c>
      <c r="T76" s="10">
        <f t="shared" si="37"/>
        <v>1931818</v>
      </c>
      <c r="U76" s="10">
        <f t="shared" si="38"/>
        <v>2231818</v>
      </c>
      <c r="V76" s="10">
        <f t="shared" si="39"/>
        <v>431818</v>
      </c>
      <c r="W76" s="112">
        <v>43654</v>
      </c>
      <c r="X76" s="111">
        <v>13618180</v>
      </c>
      <c r="Y76" s="112"/>
      <c r="Z76" s="111"/>
      <c r="AA76" s="1114"/>
      <c r="AB76" s="113"/>
      <c r="AC76" s="113"/>
      <c r="AD76" s="114"/>
      <c r="AE76" s="115">
        <f t="shared" si="45"/>
        <v>13618180</v>
      </c>
      <c r="AF76" s="116">
        <f t="shared" si="41"/>
        <v>0</v>
      </c>
    </row>
    <row r="77" spans="1:32" ht="23.25" x14ac:dyDescent="0.35">
      <c r="A77" s="172">
        <v>10</v>
      </c>
      <c r="B77" s="154">
        <v>43651</v>
      </c>
      <c r="C77" s="1203">
        <v>833</v>
      </c>
      <c r="D77" s="156" t="s">
        <v>229</v>
      </c>
      <c r="E77" s="1200" t="s">
        <v>88</v>
      </c>
      <c r="F77" s="170">
        <v>10</v>
      </c>
      <c r="G77" s="159">
        <f t="shared" si="31"/>
        <v>13318180</v>
      </c>
      <c r="H77" s="160"/>
      <c r="I77" s="161">
        <f t="shared" si="32"/>
        <v>0</v>
      </c>
      <c r="J77" s="162"/>
      <c r="K77" s="161"/>
      <c r="L77" s="163"/>
      <c r="M77" s="161">
        <f t="shared" si="34"/>
        <v>0</v>
      </c>
      <c r="N77" s="171">
        <f t="shared" si="43"/>
        <v>10</v>
      </c>
      <c r="O77" s="165">
        <f t="shared" si="35"/>
        <v>13318180</v>
      </c>
      <c r="P77" s="165">
        <f t="shared" si="44"/>
        <v>400000</v>
      </c>
      <c r="Q77" s="165"/>
      <c r="S77" s="10">
        <f t="shared" si="36"/>
        <v>1331818</v>
      </c>
      <c r="T77" s="10">
        <f t="shared" si="37"/>
        <v>1931818</v>
      </c>
      <c r="U77" s="10">
        <f t="shared" si="38"/>
        <v>2231818</v>
      </c>
      <c r="V77" s="10">
        <f t="shared" si="39"/>
        <v>431818</v>
      </c>
      <c r="W77" s="112"/>
      <c r="X77" s="111"/>
      <c r="Y77" s="112"/>
      <c r="Z77" s="111"/>
      <c r="AA77" s="1114"/>
      <c r="AB77" s="113"/>
      <c r="AC77" s="113"/>
      <c r="AD77" s="114"/>
      <c r="AE77" s="115">
        <f t="shared" si="45"/>
        <v>0</v>
      </c>
      <c r="AF77" s="116">
        <f t="shared" si="41"/>
        <v>13318180</v>
      </c>
    </row>
    <row r="78" spans="1:32" ht="23.25" x14ac:dyDescent="0.35">
      <c r="A78" s="172"/>
      <c r="B78" s="154">
        <v>43651</v>
      </c>
      <c r="C78" s="1203"/>
      <c r="D78" s="156"/>
      <c r="E78" s="1200"/>
      <c r="F78" s="170"/>
      <c r="G78" s="159">
        <f t="shared" si="31"/>
        <v>0</v>
      </c>
      <c r="H78" s="160"/>
      <c r="I78" s="161">
        <f t="shared" si="32"/>
        <v>0</v>
      </c>
      <c r="J78" s="162"/>
      <c r="K78" s="161">
        <f t="shared" si="33"/>
        <v>0</v>
      </c>
      <c r="L78" s="163"/>
      <c r="M78" s="161">
        <f t="shared" si="34"/>
        <v>0</v>
      </c>
      <c r="N78" s="171">
        <f t="shared" si="43"/>
        <v>0</v>
      </c>
      <c r="O78" s="165">
        <f t="shared" si="35"/>
        <v>0</v>
      </c>
      <c r="P78" s="165">
        <f t="shared" si="44"/>
        <v>0</v>
      </c>
      <c r="Q78" s="165"/>
      <c r="S78" s="10">
        <f t="shared" si="36"/>
        <v>1331818</v>
      </c>
      <c r="T78" s="10">
        <f t="shared" si="37"/>
        <v>1931818</v>
      </c>
      <c r="U78" s="10">
        <f t="shared" si="38"/>
        <v>2231818</v>
      </c>
      <c r="V78" s="10">
        <f t="shared" si="39"/>
        <v>431818</v>
      </c>
      <c r="W78" s="112"/>
      <c r="X78" s="111"/>
      <c r="Y78" s="112"/>
      <c r="Z78" s="111"/>
      <c r="AA78" s="1114"/>
      <c r="AB78" s="113"/>
      <c r="AC78" s="113"/>
      <c r="AD78" s="114"/>
      <c r="AE78" s="115"/>
      <c r="AF78" s="116">
        <f t="shared" si="41"/>
        <v>0</v>
      </c>
    </row>
    <row r="79" spans="1:32" ht="23.25" x14ac:dyDescent="0.35">
      <c r="A79" s="172"/>
      <c r="B79" s="188"/>
      <c r="C79" s="1203"/>
      <c r="D79" s="156"/>
      <c r="E79" s="1200"/>
      <c r="F79" s="170"/>
      <c r="G79" s="159">
        <f t="shared" si="31"/>
        <v>0</v>
      </c>
      <c r="H79" s="170"/>
      <c r="I79" s="161">
        <f t="shared" si="32"/>
        <v>0</v>
      </c>
      <c r="J79" s="170"/>
      <c r="K79" s="161">
        <f t="shared" si="33"/>
        <v>0</v>
      </c>
      <c r="L79" s="170"/>
      <c r="M79" s="161">
        <f t="shared" si="34"/>
        <v>0</v>
      </c>
      <c r="N79" s="171"/>
      <c r="O79" s="165">
        <f t="shared" si="35"/>
        <v>0</v>
      </c>
      <c r="P79" s="165">
        <f t="shared" si="44"/>
        <v>0</v>
      </c>
      <c r="Q79" s="165"/>
      <c r="S79" s="10">
        <f t="shared" si="36"/>
        <v>1331818</v>
      </c>
      <c r="T79" s="10">
        <f t="shared" si="37"/>
        <v>1931818</v>
      </c>
      <c r="U79" s="10">
        <f t="shared" si="38"/>
        <v>2231818</v>
      </c>
      <c r="V79" s="10">
        <f t="shared" si="39"/>
        <v>431818</v>
      </c>
      <c r="W79" s="112"/>
      <c r="X79" s="111"/>
      <c r="Y79" s="110"/>
      <c r="Z79" s="111"/>
      <c r="AA79" s="1114"/>
      <c r="AB79" s="113"/>
      <c r="AC79" s="113"/>
      <c r="AD79" s="114"/>
      <c r="AE79" s="115">
        <f t="shared" ref="AE79" si="46">X79+Z79+AB79+AD79</f>
        <v>0</v>
      </c>
      <c r="AF79" s="116">
        <f t="shared" si="41"/>
        <v>0</v>
      </c>
    </row>
    <row r="80" spans="1:32" ht="24" thickBot="1" x14ac:dyDescent="0.4">
      <c r="A80" s="2951" t="s">
        <v>60</v>
      </c>
      <c r="B80" s="2952"/>
      <c r="C80" s="2952"/>
      <c r="D80" s="2952"/>
      <c r="E80" s="2952"/>
      <c r="F80" s="783">
        <f>SUM(F68:F78)</f>
        <v>42</v>
      </c>
      <c r="G80" s="783">
        <f>SUM(G68:G71)</f>
        <v>30631814</v>
      </c>
      <c r="H80" s="783">
        <f>SUM(H68:H76)</f>
        <v>17</v>
      </c>
      <c r="I80" s="783">
        <f>SUM(I68:I71)</f>
        <v>13522726</v>
      </c>
      <c r="J80" s="783">
        <f>SUM(J68:J78)</f>
        <v>0</v>
      </c>
      <c r="K80" s="783">
        <f t="shared" ref="K80:P80" si="47">SUM(K68:K71)</f>
        <v>0</v>
      </c>
      <c r="L80" s="783">
        <f t="shared" si="47"/>
        <v>2</v>
      </c>
      <c r="M80" s="783">
        <f t="shared" si="47"/>
        <v>863636</v>
      </c>
      <c r="N80" s="783">
        <f t="shared" si="47"/>
        <v>32</v>
      </c>
      <c r="O80" s="783">
        <f>SUM(O68:O79)</f>
        <v>90072716</v>
      </c>
      <c r="P80" s="783">
        <f t="shared" si="47"/>
        <v>1280000</v>
      </c>
      <c r="Q80" s="784"/>
      <c r="W80" s="112"/>
      <c r="X80" s="111"/>
      <c r="Y80" s="110"/>
      <c r="Z80" s="111"/>
      <c r="AA80" s="1114"/>
      <c r="AB80" s="113"/>
      <c r="AC80" s="113"/>
      <c r="AD80" s="114"/>
      <c r="AE80" s="115">
        <f>SUM(AE68:AE79)</f>
        <v>69036356</v>
      </c>
      <c r="AF80" s="116">
        <f t="shared" si="41"/>
        <v>21036360</v>
      </c>
    </row>
    <row r="81" spans="1:24" s="12" customFormat="1" x14ac:dyDescent="0.2">
      <c r="A81" s="12" t="s">
        <v>61</v>
      </c>
      <c r="F81" s="20"/>
      <c r="N81" s="19"/>
      <c r="O81" s="19"/>
      <c r="P81" s="177"/>
      <c r="Q81" s="19"/>
      <c r="R81" s="19"/>
      <c r="S81" s="19"/>
      <c r="T81" s="19"/>
      <c r="U81" s="19"/>
      <c r="V81" s="19"/>
    </row>
    <row r="82" spans="1:24" s="12" customFormat="1" ht="15.75" x14ac:dyDescent="0.25">
      <c r="C82" s="253"/>
      <c r="D82" s="279"/>
      <c r="F82" s="178"/>
      <c r="G82" s="179"/>
      <c r="H82" s="178"/>
      <c r="I82" s="180"/>
      <c r="J82" s="178"/>
      <c r="K82" s="179"/>
      <c r="L82" s="178"/>
      <c r="N82" s="20"/>
      <c r="O82" s="2861" t="s">
        <v>62</v>
      </c>
      <c r="P82" s="2861"/>
      <c r="Q82" s="2861"/>
      <c r="R82" s="19"/>
      <c r="S82" s="19"/>
      <c r="T82" s="19"/>
      <c r="U82" s="19"/>
      <c r="V82" s="19"/>
    </row>
    <row r="83" spans="1:24" s="12" customFormat="1" ht="15.75" x14ac:dyDescent="0.25">
      <c r="F83" s="1201"/>
      <c r="H83" s="1201"/>
      <c r="J83" s="1201"/>
      <c r="L83" s="1201"/>
      <c r="N83" s="1201"/>
      <c r="O83" s="1201"/>
      <c r="P83" s="1201"/>
      <c r="Q83" s="1201"/>
      <c r="R83" s="19"/>
      <c r="S83" s="19"/>
      <c r="T83" s="19"/>
      <c r="U83" s="19"/>
      <c r="V83" s="19"/>
    </row>
    <row r="84" spans="1:24" s="12" customFormat="1" ht="15.75" x14ac:dyDescent="0.25">
      <c r="F84" s="182"/>
      <c r="H84" s="182"/>
      <c r="J84" s="182"/>
      <c r="L84" s="182"/>
      <c r="O84" s="145"/>
      <c r="P84" s="145"/>
      <c r="Q84" s="145"/>
      <c r="R84" s="19"/>
      <c r="S84" s="19"/>
      <c r="T84" s="19"/>
      <c r="U84" s="19"/>
      <c r="V84" s="19"/>
    </row>
    <row r="85" spans="1:24" s="12" customFormat="1" ht="15.75" x14ac:dyDescent="0.25">
      <c r="O85" s="145"/>
      <c r="P85" s="145"/>
      <c r="Q85" s="145"/>
      <c r="R85" s="19"/>
      <c r="S85" s="19"/>
      <c r="T85" s="19"/>
      <c r="U85" s="19"/>
      <c r="V85" s="19"/>
      <c r="W85" s="19"/>
      <c r="X85" s="19"/>
    </row>
    <row r="86" spans="1:24" s="12" customFormat="1" ht="15.75" x14ac:dyDescent="0.25">
      <c r="O86" s="2862" t="s">
        <v>63</v>
      </c>
      <c r="P86" s="2862"/>
      <c r="Q86" s="2862"/>
      <c r="R86" s="19"/>
      <c r="S86" s="19"/>
      <c r="T86" s="19"/>
      <c r="U86" s="19"/>
      <c r="V86" s="19"/>
      <c r="W86" s="19"/>
      <c r="X86" s="19"/>
    </row>
    <row r="87" spans="1:24" s="12" customFormat="1" ht="15.75" x14ac:dyDescent="0.25">
      <c r="O87" s="2861" t="s">
        <v>64</v>
      </c>
      <c r="P87" s="2861"/>
      <c r="Q87" s="2861"/>
      <c r="R87" s="19"/>
      <c r="S87" s="19"/>
      <c r="T87" s="19"/>
      <c r="U87" s="19"/>
      <c r="V87" s="19"/>
      <c r="W87" s="19"/>
      <c r="X87" s="19"/>
    </row>
    <row r="91" spans="1:24" s="12" customFormat="1" ht="26.25" x14ac:dyDescent="0.3">
      <c r="A91" s="13" t="s">
        <v>0</v>
      </c>
      <c r="B91" s="13" t="s">
        <v>235</v>
      </c>
      <c r="C91" s="144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4"/>
      <c r="O91" s="183" t="s">
        <v>66</v>
      </c>
      <c r="P91" s="2839" t="s">
        <v>2</v>
      </c>
      <c r="Q91" s="2839"/>
      <c r="R91" s="19"/>
      <c r="S91" s="19"/>
      <c r="T91" s="19"/>
      <c r="U91" s="19"/>
      <c r="V91" s="19"/>
      <c r="W91" s="19"/>
      <c r="X91" s="19"/>
    </row>
    <row r="92" spans="1:24" s="12" customFormat="1" ht="21" x14ac:dyDescent="0.3">
      <c r="A92" s="13" t="s">
        <v>3</v>
      </c>
      <c r="B92" s="13" t="s">
        <v>4</v>
      </c>
      <c r="C92" s="144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4"/>
      <c r="O92" s="184"/>
      <c r="P92" s="145"/>
      <c r="Q92" s="145"/>
      <c r="R92" s="19"/>
      <c r="S92" s="19"/>
      <c r="T92" s="19"/>
      <c r="U92" s="19"/>
      <c r="V92" s="19"/>
      <c r="W92" s="19"/>
      <c r="X92" s="19"/>
    </row>
    <row r="93" spans="1:24" s="12" customFormat="1" ht="18.75" x14ac:dyDescent="0.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4"/>
      <c r="O93" s="14"/>
      <c r="P93" s="145"/>
      <c r="Q93" s="145"/>
      <c r="R93" s="19"/>
      <c r="S93" s="19"/>
      <c r="T93" s="19"/>
      <c r="U93" s="19"/>
      <c r="V93" s="19"/>
      <c r="W93" s="19"/>
      <c r="X93" s="19"/>
    </row>
    <row r="94" spans="1:24" s="12" customFormat="1" ht="18.75" x14ac:dyDescent="0.3">
      <c r="A94" s="13" t="s">
        <v>5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4"/>
      <c r="O94" s="14"/>
      <c r="P94" s="145"/>
      <c r="Q94" s="145"/>
      <c r="R94" s="19"/>
      <c r="S94" s="19"/>
      <c r="T94" s="19"/>
      <c r="U94" s="19"/>
      <c r="V94" s="19"/>
      <c r="W94" s="19"/>
      <c r="X94" s="19"/>
    </row>
    <row r="95" spans="1:24" s="12" customFormat="1" ht="18.75" x14ac:dyDescent="0.3">
      <c r="A95" s="13" t="s">
        <v>6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4"/>
      <c r="O95" s="14"/>
      <c r="P95" s="145"/>
      <c r="Q95" s="145"/>
      <c r="R95" s="19"/>
      <c r="S95" s="19"/>
      <c r="T95" s="19"/>
      <c r="U95" s="19"/>
      <c r="V95" s="19"/>
      <c r="W95" s="19"/>
      <c r="X95" s="19"/>
    </row>
    <row r="96" spans="1:24" s="12" customFormat="1" ht="18.75" x14ac:dyDescent="0.3">
      <c r="A96" s="13" t="s">
        <v>7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4"/>
      <c r="O96" s="14"/>
      <c r="P96" s="145"/>
      <c r="Q96" s="145"/>
      <c r="R96" s="19"/>
      <c r="S96" s="19"/>
      <c r="T96" s="19"/>
      <c r="U96" s="19"/>
      <c r="V96" s="19"/>
      <c r="W96" s="19"/>
      <c r="X96" s="19"/>
    </row>
    <row r="97" spans="1:32" ht="24" thickBot="1" x14ac:dyDescent="0.35">
      <c r="A97" s="13" t="s">
        <v>8</v>
      </c>
      <c r="B97" s="13"/>
      <c r="C97" s="13"/>
      <c r="D97" s="13"/>
      <c r="E97" s="13"/>
      <c r="F97" s="13"/>
      <c r="G97" s="147"/>
      <c r="H97" s="147"/>
      <c r="I97" s="13"/>
      <c r="J97" s="13"/>
      <c r="K97" s="13"/>
      <c r="L97" s="13"/>
      <c r="M97" s="13"/>
      <c r="N97" s="148"/>
      <c r="O97" s="148"/>
      <c r="P97" s="2800" t="s">
        <v>86</v>
      </c>
      <c r="Q97" s="2800"/>
      <c r="W97" s="2856" t="s">
        <v>107</v>
      </c>
      <c r="X97" s="2856"/>
      <c r="Y97" s="2856"/>
      <c r="Z97" s="2856"/>
      <c r="AA97" s="2856"/>
      <c r="AB97" s="2856"/>
      <c r="AC97" s="2856"/>
      <c r="AD97" s="2856"/>
      <c r="AE97" s="2856"/>
      <c r="AF97" s="2856"/>
    </row>
    <row r="98" spans="1:32" ht="16.5" thickBot="1" x14ac:dyDescent="0.3">
      <c r="A98" s="2841" t="s">
        <v>10</v>
      </c>
      <c r="B98" s="2844" t="s">
        <v>11</v>
      </c>
      <c r="C98" s="428" t="s">
        <v>10</v>
      </c>
      <c r="D98" s="2844" t="s">
        <v>13</v>
      </c>
      <c r="E98" s="2844" t="s">
        <v>14</v>
      </c>
      <c r="F98" s="2847" t="s">
        <v>15</v>
      </c>
      <c r="G98" s="2848"/>
      <c r="H98" s="2848"/>
      <c r="I98" s="2848"/>
      <c r="J98" s="2848"/>
      <c r="K98" s="2848"/>
      <c r="L98" s="2848"/>
      <c r="M98" s="2849"/>
      <c r="N98" s="2850" t="s">
        <v>16</v>
      </c>
      <c r="O98" s="2850" t="s">
        <v>17</v>
      </c>
      <c r="P98" s="2850" t="s">
        <v>18</v>
      </c>
      <c r="Q98" s="151" t="s">
        <v>19</v>
      </c>
      <c r="W98" s="2856" t="s">
        <v>108</v>
      </c>
      <c r="X98" s="2856" t="s">
        <v>109</v>
      </c>
      <c r="Y98" s="2856" t="s">
        <v>108</v>
      </c>
      <c r="Z98" s="2856" t="s">
        <v>110</v>
      </c>
      <c r="AA98" s="2940" t="s">
        <v>108</v>
      </c>
      <c r="AB98" s="2853" t="s">
        <v>111</v>
      </c>
      <c r="AC98" s="2856" t="s">
        <v>108</v>
      </c>
      <c r="AD98" s="2853" t="s">
        <v>112</v>
      </c>
      <c r="AE98" s="2854" t="s">
        <v>113</v>
      </c>
      <c r="AF98" s="2855" t="s">
        <v>114</v>
      </c>
    </row>
    <row r="99" spans="1:32" ht="16.5" thickBot="1" x14ac:dyDescent="0.3">
      <c r="A99" s="2842"/>
      <c r="B99" s="2845"/>
      <c r="C99" s="429" t="s">
        <v>208</v>
      </c>
      <c r="D99" s="2845"/>
      <c r="E99" s="2845"/>
      <c r="F99" s="2858" t="s">
        <v>20</v>
      </c>
      <c r="G99" s="2858"/>
      <c r="H99" s="2858" t="s">
        <v>21</v>
      </c>
      <c r="I99" s="2858"/>
      <c r="J99" s="2858" t="s">
        <v>22</v>
      </c>
      <c r="K99" s="2858"/>
      <c r="L99" s="2858" t="s">
        <v>23</v>
      </c>
      <c r="M99" s="2858"/>
      <c r="N99" s="2851"/>
      <c r="O99" s="2851"/>
      <c r="P99" s="2851"/>
      <c r="Q99" s="2859" t="s">
        <v>24</v>
      </c>
      <c r="W99" s="2856"/>
      <c r="X99" s="2856"/>
      <c r="Y99" s="2856"/>
      <c r="Z99" s="2856"/>
      <c r="AA99" s="2940"/>
      <c r="AB99" s="2853"/>
      <c r="AC99" s="2856"/>
      <c r="AD99" s="2853"/>
      <c r="AE99" s="2854"/>
      <c r="AF99" s="2855"/>
    </row>
    <row r="100" spans="1:32" ht="16.5" thickBot="1" x14ac:dyDescent="0.3">
      <c r="A100" s="2843"/>
      <c r="B100" s="2846"/>
      <c r="C100" s="430" t="s">
        <v>209</v>
      </c>
      <c r="D100" s="2846"/>
      <c r="E100" s="2846"/>
      <c r="F100" s="1202" t="s">
        <v>25</v>
      </c>
      <c r="G100" s="1202" t="s">
        <v>26</v>
      </c>
      <c r="H100" s="1202" t="s">
        <v>25</v>
      </c>
      <c r="I100" s="1202" t="s">
        <v>26</v>
      </c>
      <c r="J100" s="1202" t="s">
        <v>25</v>
      </c>
      <c r="K100" s="1202" t="s">
        <v>26</v>
      </c>
      <c r="L100" s="1202" t="s">
        <v>25</v>
      </c>
      <c r="M100" s="1202" t="s">
        <v>26</v>
      </c>
      <c r="N100" s="2852"/>
      <c r="O100" s="2852"/>
      <c r="P100" s="2852"/>
      <c r="Q100" s="2953"/>
    </row>
    <row r="101" spans="1:32" ht="23.25" x14ac:dyDescent="0.35">
      <c r="A101" s="168">
        <v>1</v>
      </c>
      <c r="B101" s="154">
        <v>43652</v>
      </c>
      <c r="C101" s="1203">
        <v>834</v>
      </c>
      <c r="D101" s="239" t="s">
        <v>80</v>
      </c>
      <c r="E101" s="157" t="s">
        <v>31</v>
      </c>
      <c r="F101" s="170">
        <v>4</v>
      </c>
      <c r="G101" s="159">
        <f t="shared" ref="G101:G108" si="48">F101*S101</f>
        <v>5327272</v>
      </c>
      <c r="H101" s="160">
        <v>2</v>
      </c>
      <c r="I101" s="161">
        <f t="shared" ref="I101:I108" si="49">H101*T101</f>
        <v>3863636</v>
      </c>
      <c r="J101" s="162"/>
      <c r="K101" s="161">
        <f t="shared" ref="K101:K108" si="50">J101*U101</f>
        <v>0</v>
      </c>
      <c r="L101" s="163"/>
      <c r="M101" s="161">
        <f t="shared" ref="M101:M108" si="51">L101*V101</f>
        <v>0</v>
      </c>
      <c r="N101" s="1199">
        <f>F101+H101+J101+L101</f>
        <v>6</v>
      </c>
      <c r="O101" s="165">
        <f t="shared" ref="O101:O108" si="52">+M101+K101+I101+G101</f>
        <v>9190908</v>
      </c>
      <c r="P101" s="165">
        <f>+N101*40000</f>
        <v>240000</v>
      </c>
      <c r="Q101" s="165"/>
      <c r="S101" s="10">
        <f t="shared" ref="S101:S108" si="53">1331818</f>
        <v>1331818</v>
      </c>
      <c r="T101" s="10">
        <f t="shared" ref="T101:T108" si="54">1931818</f>
        <v>1931818</v>
      </c>
      <c r="U101" s="10">
        <f t="shared" ref="U101:U108" si="55">2231818</f>
        <v>2231818</v>
      </c>
      <c r="V101" s="10">
        <f t="shared" ref="V101:V108" si="56">431818</f>
        <v>431818</v>
      </c>
      <c r="W101" s="112">
        <v>43678</v>
      </c>
      <c r="X101" s="111">
        <v>9190908</v>
      </c>
      <c r="Y101" s="112"/>
      <c r="Z101" s="111"/>
      <c r="AA101" s="1114"/>
      <c r="AB101" s="113"/>
      <c r="AC101" s="113"/>
      <c r="AD101" s="114"/>
      <c r="AE101" s="115">
        <f t="shared" ref="AE101:AE105" si="57">X101</f>
        <v>9190908</v>
      </c>
      <c r="AF101" s="116">
        <f t="shared" ref="AF101:AF109" si="58">O101-AE101</f>
        <v>0</v>
      </c>
    </row>
    <row r="102" spans="1:32" ht="23.25" x14ac:dyDescent="0.35">
      <c r="A102" s="168">
        <f t="shared" ref="A102:A107" si="59">+A101+1</f>
        <v>2</v>
      </c>
      <c r="B102" s="154">
        <v>43652</v>
      </c>
      <c r="C102" s="1203">
        <v>835</v>
      </c>
      <c r="D102" s="239" t="s">
        <v>35</v>
      </c>
      <c r="E102" s="157" t="s">
        <v>31</v>
      </c>
      <c r="F102" s="170">
        <v>5</v>
      </c>
      <c r="G102" s="159">
        <f t="shared" si="48"/>
        <v>6659090</v>
      </c>
      <c r="H102" s="160"/>
      <c r="I102" s="161">
        <f t="shared" si="49"/>
        <v>0</v>
      </c>
      <c r="J102" s="162"/>
      <c r="K102" s="161">
        <f t="shared" si="50"/>
        <v>0</v>
      </c>
      <c r="L102" s="163"/>
      <c r="M102" s="161">
        <f t="shared" si="51"/>
        <v>0</v>
      </c>
      <c r="N102" s="1199">
        <f t="shared" ref="N102:N107" si="60">F102+H102+J102+L102</f>
        <v>5</v>
      </c>
      <c r="O102" s="165">
        <f t="shared" si="52"/>
        <v>6659090</v>
      </c>
      <c r="P102" s="165">
        <f t="shared" ref="P102:P108" si="61">+N102*40000</f>
        <v>200000</v>
      </c>
      <c r="Q102" s="165"/>
      <c r="S102" s="10">
        <f t="shared" si="53"/>
        <v>1331818</v>
      </c>
      <c r="T102" s="10">
        <f t="shared" si="54"/>
        <v>1931818</v>
      </c>
      <c r="U102" s="10">
        <f t="shared" si="55"/>
        <v>2231818</v>
      </c>
      <c r="V102" s="10">
        <f t="shared" si="56"/>
        <v>431818</v>
      </c>
      <c r="W102" s="112">
        <v>43656</v>
      </c>
      <c r="X102" s="111">
        <v>6000000</v>
      </c>
      <c r="Y102" s="112"/>
      <c r="Z102" s="111"/>
      <c r="AA102" s="1114"/>
      <c r="AB102" s="113"/>
      <c r="AC102" s="113"/>
      <c r="AD102" s="114"/>
      <c r="AE102" s="115">
        <f>X102+Z102</f>
        <v>6000000</v>
      </c>
      <c r="AF102" s="116">
        <f t="shared" si="58"/>
        <v>659090</v>
      </c>
    </row>
    <row r="103" spans="1:32" ht="23.25" x14ac:dyDescent="0.35">
      <c r="A103" s="168">
        <f t="shared" si="59"/>
        <v>3</v>
      </c>
      <c r="B103" s="154">
        <v>43652</v>
      </c>
      <c r="C103" s="1203">
        <v>836</v>
      </c>
      <c r="D103" s="239" t="s">
        <v>284</v>
      </c>
      <c r="E103" s="157" t="s">
        <v>273</v>
      </c>
      <c r="F103" s="170">
        <v>7</v>
      </c>
      <c r="G103" s="159">
        <f t="shared" si="48"/>
        <v>9322726</v>
      </c>
      <c r="H103" s="160"/>
      <c r="I103" s="161">
        <f t="shared" si="49"/>
        <v>0</v>
      </c>
      <c r="J103" s="162"/>
      <c r="K103" s="161">
        <f t="shared" si="50"/>
        <v>0</v>
      </c>
      <c r="L103" s="163">
        <v>3</v>
      </c>
      <c r="M103" s="161">
        <f t="shared" si="51"/>
        <v>1295454</v>
      </c>
      <c r="N103" s="1199">
        <f t="shared" si="60"/>
        <v>10</v>
      </c>
      <c r="O103" s="165">
        <f t="shared" si="52"/>
        <v>10618180</v>
      </c>
      <c r="P103" s="165">
        <f t="shared" si="61"/>
        <v>400000</v>
      </c>
      <c r="Q103" s="165"/>
      <c r="S103" s="10">
        <f t="shared" si="53"/>
        <v>1331818</v>
      </c>
      <c r="T103" s="10">
        <f t="shared" si="54"/>
        <v>1931818</v>
      </c>
      <c r="U103" s="10">
        <f t="shared" si="55"/>
        <v>2231818</v>
      </c>
      <c r="V103" s="10">
        <f t="shared" si="56"/>
        <v>431818</v>
      </c>
      <c r="W103" s="112">
        <v>43668</v>
      </c>
      <c r="X103" s="111">
        <v>10618180</v>
      </c>
      <c r="Y103" s="112"/>
      <c r="Z103" s="111"/>
      <c r="AA103" s="112"/>
      <c r="AB103" s="113"/>
      <c r="AC103" s="113"/>
      <c r="AD103" s="114"/>
      <c r="AE103" s="115">
        <f>X103+Z103</f>
        <v>10618180</v>
      </c>
      <c r="AF103" s="116">
        <f t="shared" si="58"/>
        <v>0</v>
      </c>
    </row>
    <row r="104" spans="1:32" ht="23.25" x14ac:dyDescent="0.35">
      <c r="A104" s="172">
        <f t="shared" si="59"/>
        <v>4</v>
      </c>
      <c r="B104" s="154">
        <v>43652</v>
      </c>
      <c r="C104" s="1203">
        <v>837</v>
      </c>
      <c r="D104" s="156" t="s">
        <v>237</v>
      </c>
      <c r="E104" s="1200" t="s">
        <v>88</v>
      </c>
      <c r="F104" s="170">
        <v>5</v>
      </c>
      <c r="G104" s="159">
        <f t="shared" si="48"/>
        <v>6659090</v>
      </c>
      <c r="H104" s="160"/>
      <c r="I104" s="161">
        <f t="shared" si="49"/>
        <v>0</v>
      </c>
      <c r="J104" s="162"/>
      <c r="K104" s="161">
        <f t="shared" si="50"/>
        <v>0</v>
      </c>
      <c r="L104" s="163"/>
      <c r="M104" s="161">
        <f t="shared" si="51"/>
        <v>0</v>
      </c>
      <c r="N104" s="171">
        <f t="shared" si="60"/>
        <v>5</v>
      </c>
      <c r="O104" s="165">
        <f t="shared" si="52"/>
        <v>6659090</v>
      </c>
      <c r="P104" s="165">
        <f t="shared" si="61"/>
        <v>200000</v>
      </c>
      <c r="Q104" s="165"/>
      <c r="S104" s="10">
        <f t="shared" si="53"/>
        <v>1331818</v>
      </c>
      <c r="T104" s="10">
        <f t="shared" si="54"/>
        <v>1931818</v>
      </c>
      <c r="U104" s="10">
        <f t="shared" si="55"/>
        <v>2231818</v>
      </c>
      <c r="V104" s="10">
        <f t="shared" si="56"/>
        <v>431818</v>
      </c>
      <c r="W104" s="112">
        <v>43656</v>
      </c>
      <c r="X104" s="111">
        <v>6659090</v>
      </c>
      <c r="Y104" s="112"/>
      <c r="Z104" s="111"/>
      <c r="AA104" s="1114"/>
      <c r="AB104" s="113"/>
      <c r="AC104" s="113"/>
      <c r="AD104" s="114"/>
      <c r="AE104" s="115">
        <f t="shared" si="57"/>
        <v>6659090</v>
      </c>
      <c r="AF104" s="116">
        <f t="shared" si="58"/>
        <v>0</v>
      </c>
    </row>
    <row r="105" spans="1:32" ht="23.25" x14ac:dyDescent="0.35">
      <c r="A105" s="172">
        <f t="shared" si="59"/>
        <v>5</v>
      </c>
      <c r="B105" s="154">
        <v>43652</v>
      </c>
      <c r="C105" s="1203">
        <v>838</v>
      </c>
      <c r="D105" s="156" t="s">
        <v>102</v>
      </c>
      <c r="E105" s="1200" t="s">
        <v>88</v>
      </c>
      <c r="F105" s="170">
        <v>5</v>
      </c>
      <c r="G105" s="159">
        <f t="shared" si="48"/>
        <v>6659090</v>
      </c>
      <c r="H105" s="160"/>
      <c r="I105" s="161">
        <f t="shared" si="49"/>
        <v>0</v>
      </c>
      <c r="J105" s="162"/>
      <c r="K105" s="161">
        <f t="shared" si="50"/>
        <v>0</v>
      </c>
      <c r="L105" s="163"/>
      <c r="M105" s="161">
        <f t="shared" si="51"/>
        <v>0</v>
      </c>
      <c r="N105" s="171">
        <f t="shared" si="60"/>
        <v>5</v>
      </c>
      <c r="O105" s="165">
        <f t="shared" si="52"/>
        <v>6659090</v>
      </c>
      <c r="P105" s="165">
        <f t="shared" si="61"/>
        <v>200000</v>
      </c>
      <c r="Q105" s="165"/>
      <c r="S105" s="10">
        <f t="shared" si="53"/>
        <v>1331818</v>
      </c>
      <c r="T105" s="10">
        <f t="shared" si="54"/>
        <v>1931818</v>
      </c>
      <c r="U105" s="10">
        <f t="shared" si="55"/>
        <v>2231818</v>
      </c>
      <c r="V105" s="10">
        <f t="shared" si="56"/>
        <v>431818</v>
      </c>
      <c r="W105" s="112">
        <v>43656</v>
      </c>
      <c r="X105" s="111">
        <v>6659090</v>
      </c>
      <c r="Y105" s="112"/>
      <c r="Z105" s="111"/>
      <c r="AA105" s="1114"/>
      <c r="AB105" s="113"/>
      <c r="AC105" s="113"/>
      <c r="AD105" s="114"/>
      <c r="AE105" s="115">
        <f t="shared" si="57"/>
        <v>6659090</v>
      </c>
      <c r="AF105" s="116">
        <f t="shared" si="58"/>
        <v>0</v>
      </c>
    </row>
    <row r="106" spans="1:32" ht="23.25" x14ac:dyDescent="0.35">
      <c r="A106" s="172">
        <f t="shared" si="59"/>
        <v>6</v>
      </c>
      <c r="B106" s="154">
        <v>43652</v>
      </c>
      <c r="C106" s="1203">
        <v>839</v>
      </c>
      <c r="D106" s="156" t="s">
        <v>58</v>
      </c>
      <c r="E106" s="1200" t="s">
        <v>57</v>
      </c>
      <c r="F106" s="170">
        <v>5</v>
      </c>
      <c r="G106" s="159">
        <f t="shared" si="48"/>
        <v>6659090</v>
      </c>
      <c r="H106" s="160"/>
      <c r="I106" s="161">
        <f t="shared" si="49"/>
        <v>0</v>
      </c>
      <c r="J106" s="162"/>
      <c r="K106" s="161">
        <f t="shared" si="50"/>
        <v>0</v>
      </c>
      <c r="L106" s="163"/>
      <c r="M106" s="161">
        <f t="shared" si="51"/>
        <v>0</v>
      </c>
      <c r="N106" s="171">
        <f t="shared" si="60"/>
        <v>5</v>
      </c>
      <c r="O106" s="165">
        <f t="shared" si="52"/>
        <v>6659090</v>
      </c>
      <c r="P106" s="165">
        <f t="shared" si="61"/>
        <v>200000</v>
      </c>
      <c r="Q106" s="165"/>
      <c r="S106" s="10">
        <f t="shared" si="53"/>
        <v>1331818</v>
      </c>
      <c r="T106" s="10">
        <f t="shared" si="54"/>
        <v>1931818</v>
      </c>
      <c r="U106" s="10">
        <f t="shared" si="55"/>
        <v>2231818</v>
      </c>
      <c r="V106" s="10">
        <f t="shared" si="56"/>
        <v>431818</v>
      </c>
      <c r="W106" s="112">
        <v>43656</v>
      </c>
      <c r="X106" s="111">
        <v>5300000</v>
      </c>
      <c r="Y106" s="112">
        <v>43662</v>
      </c>
      <c r="Z106" s="111">
        <v>1359090</v>
      </c>
      <c r="AA106" s="1114"/>
      <c r="AB106" s="113"/>
      <c r="AC106" s="113"/>
      <c r="AD106" s="114"/>
      <c r="AE106" s="115">
        <f>X106+Z106</f>
        <v>6659090</v>
      </c>
      <c r="AF106" s="116">
        <f t="shared" si="58"/>
        <v>0</v>
      </c>
    </row>
    <row r="107" spans="1:32" ht="23.25" x14ac:dyDescent="0.35">
      <c r="A107" s="172">
        <f t="shared" si="59"/>
        <v>7</v>
      </c>
      <c r="B107" s="154">
        <v>43652</v>
      </c>
      <c r="C107" s="1203">
        <v>840</v>
      </c>
      <c r="D107" s="156" t="s">
        <v>103</v>
      </c>
      <c r="E107" s="1200" t="s">
        <v>57</v>
      </c>
      <c r="F107" s="170">
        <v>5</v>
      </c>
      <c r="G107" s="159">
        <f t="shared" si="48"/>
        <v>6659090</v>
      </c>
      <c r="H107" s="160"/>
      <c r="I107" s="161">
        <f t="shared" si="49"/>
        <v>0</v>
      </c>
      <c r="J107" s="162"/>
      <c r="K107" s="161">
        <f t="shared" si="50"/>
        <v>0</v>
      </c>
      <c r="L107" s="163"/>
      <c r="M107" s="161">
        <f t="shared" si="51"/>
        <v>0</v>
      </c>
      <c r="N107" s="171">
        <f t="shared" si="60"/>
        <v>5</v>
      </c>
      <c r="O107" s="165">
        <f t="shared" si="52"/>
        <v>6659090</v>
      </c>
      <c r="P107" s="165">
        <f t="shared" si="61"/>
        <v>200000</v>
      </c>
      <c r="Q107" s="165"/>
      <c r="S107" s="10">
        <f t="shared" si="53"/>
        <v>1331818</v>
      </c>
      <c r="T107" s="10">
        <f t="shared" si="54"/>
        <v>1931818</v>
      </c>
      <c r="U107" s="10">
        <f t="shared" si="55"/>
        <v>2231818</v>
      </c>
      <c r="V107" s="10">
        <f t="shared" si="56"/>
        <v>431818</v>
      </c>
      <c r="W107" s="112">
        <v>43672</v>
      </c>
      <c r="X107" s="111">
        <v>1659090</v>
      </c>
      <c r="Y107" s="112">
        <v>43678</v>
      </c>
      <c r="Z107" s="111">
        <v>4659090</v>
      </c>
      <c r="AA107" s="112">
        <v>43684</v>
      </c>
      <c r="AB107" s="113">
        <v>340910</v>
      </c>
      <c r="AC107" s="113"/>
      <c r="AD107" s="114"/>
      <c r="AE107" s="115">
        <f>X107+Z107+AB107</f>
        <v>6659090</v>
      </c>
      <c r="AF107" s="116">
        <f t="shared" si="58"/>
        <v>0</v>
      </c>
    </row>
    <row r="108" spans="1:32" ht="23.25" x14ac:dyDescent="0.35">
      <c r="A108" s="172"/>
      <c r="B108" s="188"/>
      <c r="C108" s="1203"/>
      <c r="D108" s="156"/>
      <c r="E108" s="1200"/>
      <c r="F108" s="170"/>
      <c r="G108" s="159">
        <f t="shared" si="48"/>
        <v>0</v>
      </c>
      <c r="H108" s="170"/>
      <c r="I108" s="161">
        <f t="shared" si="49"/>
        <v>0</v>
      </c>
      <c r="J108" s="170"/>
      <c r="K108" s="161">
        <f t="shared" si="50"/>
        <v>0</v>
      </c>
      <c r="L108" s="170"/>
      <c r="M108" s="161">
        <f t="shared" si="51"/>
        <v>0</v>
      </c>
      <c r="N108" s="171"/>
      <c r="O108" s="165">
        <f t="shared" si="52"/>
        <v>0</v>
      </c>
      <c r="P108" s="165">
        <f t="shared" si="61"/>
        <v>0</v>
      </c>
      <c r="Q108" s="165"/>
      <c r="S108" s="10">
        <f t="shared" si="53"/>
        <v>1331818</v>
      </c>
      <c r="T108" s="10">
        <f t="shared" si="54"/>
        <v>1931818</v>
      </c>
      <c r="U108" s="10">
        <f t="shared" si="55"/>
        <v>2231818</v>
      </c>
      <c r="V108" s="10">
        <f t="shared" si="56"/>
        <v>431818</v>
      </c>
      <c r="W108" s="112"/>
      <c r="X108" s="111"/>
      <c r="Y108" s="110"/>
      <c r="Z108" s="111"/>
      <c r="AA108" s="1114"/>
      <c r="AB108" s="113"/>
      <c r="AC108" s="113"/>
      <c r="AD108" s="114"/>
      <c r="AE108" s="115">
        <f t="shared" ref="AE108" si="62">X108+Z108+AB108+AD108</f>
        <v>0</v>
      </c>
      <c r="AF108" s="116">
        <f t="shared" si="58"/>
        <v>0</v>
      </c>
    </row>
    <row r="109" spans="1:32" ht="24" thickBot="1" x14ac:dyDescent="0.4">
      <c r="A109" s="2951" t="s">
        <v>60</v>
      </c>
      <c r="B109" s="2952"/>
      <c r="C109" s="2952"/>
      <c r="D109" s="2952"/>
      <c r="E109" s="2952"/>
      <c r="F109" s="783">
        <f>SUM(F101:F107)</f>
        <v>36</v>
      </c>
      <c r="G109" s="783">
        <f>SUM(G101:G104)</f>
        <v>27968178</v>
      </c>
      <c r="H109" s="783">
        <f>SUM(H101:H104)</f>
        <v>2</v>
      </c>
      <c r="I109" s="783">
        <f>SUM(I101:I104)</f>
        <v>3863636</v>
      </c>
      <c r="J109" s="783">
        <f>SUM(J101:J107)</f>
        <v>0</v>
      </c>
      <c r="K109" s="783">
        <f t="shared" ref="K109:P109" si="63">SUM(K101:K104)</f>
        <v>0</v>
      </c>
      <c r="L109" s="783">
        <f t="shared" si="63"/>
        <v>3</v>
      </c>
      <c r="M109" s="783">
        <f t="shared" si="63"/>
        <v>1295454</v>
      </c>
      <c r="N109" s="783">
        <f t="shared" si="63"/>
        <v>26</v>
      </c>
      <c r="O109" s="783">
        <f>SUM(O101:O108)</f>
        <v>53104538</v>
      </c>
      <c r="P109" s="783">
        <f t="shared" si="63"/>
        <v>1040000</v>
      </c>
      <c r="Q109" s="784"/>
      <c r="W109" s="112"/>
      <c r="X109" s="111"/>
      <c r="Y109" s="110"/>
      <c r="Z109" s="111"/>
      <c r="AA109" s="1114"/>
      <c r="AB109" s="113"/>
      <c r="AC109" s="113"/>
      <c r="AD109" s="114"/>
      <c r="AE109" s="115">
        <f>SUM(AE101:AE108)</f>
        <v>52445448</v>
      </c>
      <c r="AF109" s="116">
        <f t="shared" si="58"/>
        <v>659090</v>
      </c>
    </row>
    <row r="110" spans="1:32" x14ac:dyDescent="0.2">
      <c r="A110" s="12" t="s">
        <v>61</v>
      </c>
      <c r="F110" s="20"/>
      <c r="P110" s="177"/>
      <c r="W110" s="12"/>
      <c r="X110" s="12"/>
    </row>
    <row r="111" spans="1:32" ht="15.75" x14ac:dyDescent="0.25">
      <c r="C111" s="253"/>
      <c r="D111" s="279"/>
      <c r="F111" s="178"/>
      <c r="G111" s="179"/>
      <c r="H111" s="178"/>
      <c r="I111" s="180"/>
      <c r="J111" s="178"/>
      <c r="K111" s="179"/>
      <c r="L111" s="178"/>
      <c r="N111" s="20"/>
      <c r="O111" s="2861" t="s">
        <v>62</v>
      </c>
      <c r="P111" s="2861"/>
      <c r="Q111" s="2861"/>
      <c r="W111" s="12"/>
      <c r="X111" s="12"/>
    </row>
    <row r="112" spans="1:32" ht="15.75" x14ac:dyDescent="0.25">
      <c r="F112" s="1201"/>
      <c r="H112" s="1201"/>
      <c r="J112" s="1201"/>
      <c r="L112" s="1201"/>
      <c r="N112" s="1201"/>
      <c r="O112" s="1201"/>
      <c r="P112" s="1201"/>
      <c r="Q112" s="1201"/>
      <c r="W112" s="12"/>
      <c r="X112" s="12"/>
    </row>
    <row r="113" spans="1:32" ht="15.75" x14ac:dyDescent="0.25">
      <c r="F113" s="182"/>
      <c r="H113" s="182"/>
      <c r="J113" s="182"/>
      <c r="L113" s="182"/>
      <c r="N113" s="12"/>
      <c r="O113" s="145"/>
      <c r="P113" s="145"/>
      <c r="Q113" s="145"/>
      <c r="W113" s="12"/>
      <c r="X113" s="12"/>
    </row>
    <row r="114" spans="1:32" ht="15.75" x14ac:dyDescent="0.25">
      <c r="N114" s="12"/>
      <c r="O114" s="145"/>
      <c r="P114" s="145"/>
      <c r="Q114" s="145"/>
    </row>
    <row r="115" spans="1:32" ht="15.75" x14ac:dyDescent="0.25">
      <c r="N115" s="12"/>
      <c r="O115" s="2862" t="s">
        <v>63</v>
      </c>
      <c r="P115" s="2862"/>
      <c r="Q115" s="2862"/>
    </row>
    <row r="116" spans="1:32" ht="15.75" x14ac:dyDescent="0.25">
      <c r="N116" s="12"/>
      <c r="O116" s="2861" t="s">
        <v>64</v>
      </c>
      <c r="P116" s="2861"/>
      <c r="Q116" s="2861"/>
    </row>
    <row r="120" spans="1:32" ht="26.25" x14ac:dyDescent="0.3">
      <c r="A120" s="13" t="s">
        <v>0</v>
      </c>
      <c r="B120" s="13" t="s">
        <v>235</v>
      </c>
      <c r="C120" s="144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4"/>
      <c r="O120" s="183" t="s">
        <v>66</v>
      </c>
      <c r="P120" s="2839" t="s">
        <v>2</v>
      </c>
      <c r="Q120" s="2839"/>
    </row>
    <row r="121" spans="1:32" ht="21" x14ac:dyDescent="0.3">
      <c r="A121" s="13" t="s">
        <v>3</v>
      </c>
      <c r="B121" s="13" t="s">
        <v>4</v>
      </c>
      <c r="C121" s="144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4"/>
      <c r="O121" s="184"/>
      <c r="P121" s="145"/>
      <c r="Q121" s="145"/>
    </row>
    <row r="122" spans="1:32" ht="18.75" x14ac:dyDescent="0.3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4"/>
      <c r="O122" s="14"/>
      <c r="P122" s="145"/>
      <c r="Q122" s="145"/>
    </row>
    <row r="123" spans="1:32" ht="18.75" x14ac:dyDescent="0.3">
      <c r="A123" s="13" t="s">
        <v>5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4"/>
      <c r="O123" s="14"/>
      <c r="P123" s="145"/>
      <c r="Q123" s="145"/>
    </row>
    <row r="124" spans="1:32" ht="18.75" x14ac:dyDescent="0.3">
      <c r="A124" s="13" t="s">
        <v>6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4"/>
      <c r="O124" s="14"/>
      <c r="P124" s="145"/>
      <c r="Q124" s="145"/>
    </row>
    <row r="125" spans="1:32" ht="18.75" x14ac:dyDescent="0.3">
      <c r="A125" s="13" t="s">
        <v>7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4"/>
      <c r="O125" s="14"/>
      <c r="P125" s="145"/>
      <c r="Q125" s="145"/>
    </row>
    <row r="126" spans="1:32" ht="24" thickBot="1" x14ac:dyDescent="0.35">
      <c r="A126" s="13" t="s">
        <v>8</v>
      </c>
      <c r="B126" s="13"/>
      <c r="C126" s="13"/>
      <c r="D126" s="13"/>
      <c r="E126" s="13"/>
      <c r="F126" s="13"/>
      <c r="G126" s="147"/>
      <c r="H126" s="147"/>
      <c r="I126" s="13"/>
      <c r="J126" s="13"/>
      <c r="K126" s="13"/>
      <c r="L126" s="13"/>
      <c r="M126" s="13"/>
      <c r="N126" s="148"/>
      <c r="O126" s="148"/>
      <c r="P126" s="2800" t="s">
        <v>86</v>
      </c>
      <c r="Q126" s="2800"/>
      <c r="W126" s="2856" t="s">
        <v>107</v>
      </c>
      <c r="X126" s="2856"/>
      <c r="Y126" s="2856"/>
      <c r="Z126" s="2856"/>
      <c r="AA126" s="2856"/>
      <c r="AB126" s="2856"/>
      <c r="AC126" s="2856"/>
      <c r="AD126" s="2856"/>
      <c r="AE126" s="2856"/>
      <c r="AF126" s="2856"/>
    </row>
    <row r="127" spans="1:32" ht="16.5" thickBot="1" x14ac:dyDescent="0.3">
      <c r="A127" s="2841" t="s">
        <v>10</v>
      </c>
      <c r="B127" s="2844" t="s">
        <v>11</v>
      </c>
      <c r="C127" s="428" t="s">
        <v>10</v>
      </c>
      <c r="D127" s="2844" t="s">
        <v>13</v>
      </c>
      <c r="E127" s="2844" t="s">
        <v>14</v>
      </c>
      <c r="F127" s="2847" t="s">
        <v>15</v>
      </c>
      <c r="G127" s="2848"/>
      <c r="H127" s="2848"/>
      <c r="I127" s="2848"/>
      <c r="J127" s="2848"/>
      <c r="K127" s="2848"/>
      <c r="L127" s="2848"/>
      <c r="M127" s="2849"/>
      <c r="N127" s="2850" t="s">
        <v>16</v>
      </c>
      <c r="O127" s="2850" t="s">
        <v>17</v>
      </c>
      <c r="P127" s="2850" t="s">
        <v>18</v>
      </c>
      <c r="Q127" s="151" t="s">
        <v>19</v>
      </c>
      <c r="W127" s="2856" t="s">
        <v>108</v>
      </c>
      <c r="X127" s="2856" t="s">
        <v>109</v>
      </c>
      <c r="Y127" s="2856" t="s">
        <v>108</v>
      </c>
      <c r="Z127" s="2856" t="s">
        <v>110</v>
      </c>
      <c r="AA127" s="2940" t="s">
        <v>108</v>
      </c>
      <c r="AB127" s="2853" t="s">
        <v>111</v>
      </c>
      <c r="AC127" s="2856" t="s">
        <v>108</v>
      </c>
      <c r="AD127" s="2853" t="s">
        <v>112</v>
      </c>
      <c r="AE127" s="2854" t="s">
        <v>113</v>
      </c>
      <c r="AF127" s="2855" t="s">
        <v>114</v>
      </c>
    </row>
    <row r="128" spans="1:32" ht="16.5" thickBot="1" x14ac:dyDescent="0.3">
      <c r="A128" s="2842"/>
      <c r="B128" s="2845"/>
      <c r="C128" s="429" t="s">
        <v>208</v>
      </c>
      <c r="D128" s="2845"/>
      <c r="E128" s="2845"/>
      <c r="F128" s="2858" t="s">
        <v>20</v>
      </c>
      <c r="G128" s="2858"/>
      <c r="H128" s="2858" t="s">
        <v>21</v>
      </c>
      <c r="I128" s="2858"/>
      <c r="J128" s="2858" t="s">
        <v>22</v>
      </c>
      <c r="K128" s="2858"/>
      <c r="L128" s="2858" t="s">
        <v>23</v>
      </c>
      <c r="M128" s="2858"/>
      <c r="N128" s="2851"/>
      <c r="O128" s="2851"/>
      <c r="P128" s="2851"/>
      <c r="Q128" s="2859" t="s">
        <v>24</v>
      </c>
      <c r="W128" s="2856"/>
      <c r="X128" s="2856"/>
      <c r="Y128" s="2856"/>
      <c r="Z128" s="2856"/>
      <c r="AA128" s="2940"/>
      <c r="AB128" s="2853"/>
      <c r="AC128" s="2856"/>
      <c r="AD128" s="2853"/>
      <c r="AE128" s="2854"/>
      <c r="AF128" s="2855"/>
    </row>
    <row r="129" spans="1:33" ht="16.5" thickBot="1" x14ac:dyDescent="0.3">
      <c r="A129" s="2843"/>
      <c r="B129" s="2846"/>
      <c r="C129" s="430" t="s">
        <v>209</v>
      </c>
      <c r="D129" s="2846"/>
      <c r="E129" s="2846"/>
      <c r="F129" s="1202" t="s">
        <v>25</v>
      </c>
      <c r="G129" s="1202" t="s">
        <v>26</v>
      </c>
      <c r="H129" s="1202" t="s">
        <v>25</v>
      </c>
      <c r="I129" s="1202" t="s">
        <v>26</v>
      </c>
      <c r="J129" s="1202" t="s">
        <v>25</v>
      </c>
      <c r="K129" s="1202" t="s">
        <v>26</v>
      </c>
      <c r="L129" s="1202" t="s">
        <v>25</v>
      </c>
      <c r="M129" s="1202" t="s">
        <v>26</v>
      </c>
      <c r="N129" s="2852"/>
      <c r="O129" s="2852"/>
      <c r="P129" s="2852"/>
      <c r="Q129" s="2953"/>
    </row>
    <row r="130" spans="1:33" ht="23.25" x14ac:dyDescent="0.35">
      <c r="A130" s="168">
        <v>1</v>
      </c>
      <c r="B130" s="154">
        <v>43655</v>
      </c>
      <c r="C130" s="1203">
        <v>841</v>
      </c>
      <c r="D130" s="239" t="s">
        <v>81</v>
      </c>
      <c r="E130" s="157" t="s">
        <v>31</v>
      </c>
      <c r="F130" s="170">
        <v>9</v>
      </c>
      <c r="G130" s="159">
        <f>F130*S130</f>
        <v>11986362</v>
      </c>
      <c r="H130" s="160"/>
      <c r="I130" s="161">
        <f>H130*T130</f>
        <v>0</v>
      </c>
      <c r="J130" s="162"/>
      <c r="K130" s="161">
        <f>J130*U130</f>
        <v>0</v>
      </c>
      <c r="L130" s="163">
        <v>2</v>
      </c>
      <c r="M130" s="161">
        <f>L130*V130</f>
        <v>863636</v>
      </c>
      <c r="N130" s="1199">
        <f>F130+H130+J130+L130</f>
        <v>11</v>
      </c>
      <c r="O130" s="165">
        <f t="shared" ref="O130:O137" si="64">+M130+K130+I130+G130</f>
        <v>12849998</v>
      </c>
      <c r="P130" s="165">
        <f>+N130*40000</f>
        <v>440000</v>
      </c>
      <c r="Q130" s="165"/>
      <c r="S130" s="10">
        <f t="shared" ref="S130:S137" si="65">1331818</f>
        <v>1331818</v>
      </c>
      <c r="T130" s="10">
        <f t="shared" ref="T130:T137" si="66">1931818</f>
        <v>1931818</v>
      </c>
      <c r="U130" s="10">
        <f t="shared" ref="U130:U137" si="67">2231818</f>
        <v>2231818</v>
      </c>
      <c r="V130" s="10">
        <f t="shared" ref="V130:V137" si="68">431818</f>
        <v>431818</v>
      </c>
      <c r="W130" s="112">
        <v>43656</v>
      </c>
      <c r="X130" s="111">
        <v>12849998</v>
      </c>
      <c r="Y130" s="112"/>
      <c r="Z130" s="111"/>
      <c r="AA130" s="1114"/>
      <c r="AB130" s="113"/>
      <c r="AC130" s="113"/>
      <c r="AD130" s="114"/>
      <c r="AE130" s="115">
        <f>X130+Z130+AB130+AD130</f>
        <v>12849998</v>
      </c>
      <c r="AF130" s="116">
        <f>O130-AE130</f>
        <v>0</v>
      </c>
    </row>
    <row r="131" spans="1:33" ht="23.25" x14ac:dyDescent="0.35">
      <c r="A131" s="168">
        <v>2</v>
      </c>
      <c r="B131" s="154">
        <v>43655</v>
      </c>
      <c r="C131" s="1203">
        <v>842</v>
      </c>
      <c r="D131" s="239" t="s">
        <v>285</v>
      </c>
      <c r="E131" s="157" t="s">
        <v>273</v>
      </c>
      <c r="F131" s="170">
        <v>6</v>
      </c>
      <c r="G131" s="159">
        <f>F131*S131</f>
        <v>7990908</v>
      </c>
      <c r="H131" s="160"/>
      <c r="I131" s="161">
        <f t="shared" ref="I131:I135" si="69">H131*T131</f>
        <v>0</v>
      </c>
      <c r="J131" s="162"/>
      <c r="K131" s="161">
        <f t="shared" ref="K131:K135" si="70">J131*U131</f>
        <v>0</v>
      </c>
      <c r="L131" s="163"/>
      <c r="M131" s="161">
        <f t="shared" ref="M131:M135" si="71">L131*V131</f>
        <v>0</v>
      </c>
      <c r="N131" s="1199">
        <f t="shared" ref="N131:N136" si="72">F131+H131+J131+L131</f>
        <v>6</v>
      </c>
      <c r="O131" s="165">
        <f t="shared" si="64"/>
        <v>7990908</v>
      </c>
      <c r="P131" s="165">
        <f t="shared" ref="P131:P137" si="73">+N131*40000</f>
        <v>240000</v>
      </c>
      <c r="Q131" s="165"/>
      <c r="S131" s="10">
        <f t="shared" si="65"/>
        <v>1331818</v>
      </c>
      <c r="T131" s="10">
        <f t="shared" si="66"/>
        <v>1931818</v>
      </c>
      <c r="U131" s="10">
        <f t="shared" si="67"/>
        <v>2231818</v>
      </c>
      <c r="V131" s="10">
        <f t="shared" si="68"/>
        <v>431818</v>
      </c>
      <c r="W131" s="112">
        <v>43663</v>
      </c>
      <c r="X131" s="111">
        <v>7990908</v>
      </c>
      <c r="Y131" s="112"/>
      <c r="Z131" s="111"/>
      <c r="AA131" s="1114"/>
      <c r="AB131" s="113"/>
      <c r="AC131" s="113"/>
      <c r="AD131" s="114"/>
      <c r="AE131" s="115">
        <f t="shared" ref="AE131:AE137" si="74">X131+Z131+AB131+AD131</f>
        <v>7990908</v>
      </c>
      <c r="AF131" s="116">
        <f t="shared" ref="AF131:AF135" si="75">O131-AE131</f>
        <v>0</v>
      </c>
    </row>
    <row r="132" spans="1:33" ht="23.25" x14ac:dyDescent="0.35">
      <c r="A132" s="168">
        <v>3</v>
      </c>
      <c r="B132" s="154">
        <v>43655</v>
      </c>
      <c r="C132" s="1203">
        <v>843</v>
      </c>
      <c r="D132" s="239" t="s">
        <v>44</v>
      </c>
      <c r="E132" s="157" t="s">
        <v>273</v>
      </c>
      <c r="F132" s="170">
        <v>4</v>
      </c>
      <c r="G132" s="159">
        <f t="shared" ref="G132:G135" si="76">F132*S132</f>
        <v>5327272</v>
      </c>
      <c r="H132" s="160">
        <v>1</v>
      </c>
      <c r="I132" s="161">
        <f t="shared" si="69"/>
        <v>1931818</v>
      </c>
      <c r="J132" s="162"/>
      <c r="K132" s="161">
        <f t="shared" si="70"/>
        <v>0</v>
      </c>
      <c r="L132" s="163"/>
      <c r="M132" s="161">
        <f t="shared" si="71"/>
        <v>0</v>
      </c>
      <c r="N132" s="1199">
        <f t="shared" si="72"/>
        <v>5</v>
      </c>
      <c r="O132" s="165">
        <f t="shared" si="64"/>
        <v>7259090</v>
      </c>
      <c r="P132" s="165">
        <f t="shared" si="73"/>
        <v>200000</v>
      </c>
      <c r="Q132" s="165"/>
      <c r="S132" s="10">
        <f t="shared" si="65"/>
        <v>1331818</v>
      </c>
      <c r="T132" s="10">
        <f t="shared" si="66"/>
        <v>1931818</v>
      </c>
      <c r="U132" s="10">
        <f t="shared" si="67"/>
        <v>2231818</v>
      </c>
      <c r="V132" s="10">
        <f t="shared" si="68"/>
        <v>431818</v>
      </c>
      <c r="W132" s="112">
        <v>43656</v>
      </c>
      <c r="X132" s="111">
        <v>7259090</v>
      </c>
      <c r="Y132" s="112"/>
      <c r="Z132" s="111"/>
      <c r="AA132" s="1114"/>
      <c r="AB132" s="113"/>
      <c r="AC132" s="113"/>
      <c r="AD132" s="114"/>
      <c r="AE132" s="115">
        <f t="shared" si="74"/>
        <v>7259090</v>
      </c>
      <c r="AF132" s="116">
        <f t="shared" si="75"/>
        <v>0</v>
      </c>
    </row>
    <row r="133" spans="1:33" ht="23.25" x14ac:dyDescent="0.35">
      <c r="A133" s="168">
        <v>4</v>
      </c>
      <c r="B133" s="154">
        <v>43655</v>
      </c>
      <c r="C133" s="1203">
        <v>844</v>
      </c>
      <c r="D133" s="239" t="s">
        <v>47</v>
      </c>
      <c r="E133" s="157" t="s">
        <v>273</v>
      </c>
      <c r="F133" s="170">
        <v>3</v>
      </c>
      <c r="G133" s="159">
        <f t="shared" si="76"/>
        <v>3995454</v>
      </c>
      <c r="H133" s="160">
        <v>1</v>
      </c>
      <c r="I133" s="161">
        <f t="shared" si="69"/>
        <v>1931818</v>
      </c>
      <c r="J133" s="162"/>
      <c r="K133" s="161">
        <f t="shared" si="70"/>
        <v>0</v>
      </c>
      <c r="L133" s="163">
        <v>2</v>
      </c>
      <c r="M133" s="161">
        <f t="shared" si="71"/>
        <v>863636</v>
      </c>
      <c r="N133" s="1199">
        <f t="shared" si="72"/>
        <v>6</v>
      </c>
      <c r="O133" s="165">
        <f t="shared" si="64"/>
        <v>6790908</v>
      </c>
      <c r="P133" s="165">
        <f t="shared" si="73"/>
        <v>240000</v>
      </c>
      <c r="Q133" s="165"/>
      <c r="S133" s="10">
        <f t="shared" si="65"/>
        <v>1331818</v>
      </c>
      <c r="T133" s="10">
        <f t="shared" si="66"/>
        <v>1931818</v>
      </c>
      <c r="U133" s="10">
        <f t="shared" si="67"/>
        <v>2231818</v>
      </c>
      <c r="V133" s="10">
        <f t="shared" si="68"/>
        <v>431818</v>
      </c>
      <c r="W133" s="112">
        <v>43656</v>
      </c>
      <c r="X133" s="111">
        <v>6790908</v>
      </c>
      <c r="Y133" s="112"/>
      <c r="Z133" s="111"/>
      <c r="AA133" s="1114"/>
      <c r="AB133" s="113"/>
      <c r="AC133" s="113"/>
      <c r="AD133" s="114"/>
      <c r="AE133" s="115">
        <f t="shared" si="74"/>
        <v>6790908</v>
      </c>
      <c r="AF133" s="116">
        <f t="shared" si="75"/>
        <v>0</v>
      </c>
    </row>
    <row r="134" spans="1:33" ht="23.25" x14ac:dyDescent="0.35">
      <c r="A134" s="168">
        <v>5</v>
      </c>
      <c r="B134" s="154">
        <v>43655</v>
      </c>
      <c r="C134" s="1203">
        <v>845</v>
      </c>
      <c r="D134" s="239" t="s">
        <v>46</v>
      </c>
      <c r="E134" s="157" t="s">
        <v>273</v>
      </c>
      <c r="F134" s="170">
        <v>3</v>
      </c>
      <c r="G134" s="159">
        <f t="shared" si="76"/>
        <v>3995454</v>
      </c>
      <c r="H134" s="160">
        <v>1</v>
      </c>
      <c r="I134" s="161">
        <f t="shared" si="69"/>
        <v>1931818</v>
      </c>
      <c r="J134" s="162"/>
      <c r="K134" s="161">
        <f t="shared" si="70"/>
        <v>0</v>
      </c>
      <c r="L134" s="163">
        <v>1</v>
      </c>
      <c r="M134" s="161">
        <f t="shared" si="71"/>
        <v>431818</v>
      </c>
      <c r="N134" s="1199">
        <f t="shared" si="72"/>
        <v>5</v>
      </c>
      <c r="O134" s="165">
        <f t="shared" si="64"/>
        <v>6359090</v>
      </c>
      <c r="P134" s="165">
        <f t="shared" si="73"/>
        <v>200000</v>
      </c>
      <c r="Q134" s="165"/>
      <c r="S134" s="10">
        <f t="shared" si="65"/>
        <v>1331818</v>
      </c>
      <c r="T134" s="10">
        <f t="shared" si="66"/>
        <v>1931818</v>
      </c>
      <c r="U134" s="10">
        <f t="shared" si="67"/>
        <v>2231818</v>
      </c>
      <c r="V134" s="10">
        <f t="shared" si="68"/>
        <v>431818</v>
      </c>
      <c r="W134" s="112">
        <v>43672</v>
      </c>
      <c r="X134" s="111">
        <v>6359090</v>
      </c>
      <c r="Y134" s="112"/>
      <c r="Z134" s="111"/>
      <c r="AA134" s="1114"/>
      <c r="AB134" s="113"/>
      <c r="AC134" s="113"/>
      <c r="AD134" s="114"/>
      <c r="AE134" s="115">
        <f t="shared" si="74"/>
        <v>6359090</v>
      </c>
      <c r="AF134" s="116">
        <f t="shared" si="75"/>
        <v>0</v>
      </c>
    </row>
    <row r="135" spans="1:33" ht="23.25" x14ac:dyDescent="0.35">
      <c r="A135" s="168">
        <v>6</v>
      </c>
      <c r="B135" s="154">
        <v>43655</v>
      </c>
      <c r="C135" s="1203">
        <v>846</v>
      </c>
      <c r="D135" s="239" t="s">
        <v>83</v>
      </c>
      <c r="E135" s="157" t="s">
        <v>273</v>
      </c>
      <c r="F135" s="170">
        <v>9</v>
      </c>
      <c r="G135" s="159">
        <f t="shared" si="76"/>
        <v>11986362</v>
      </c>
      <c r="H135" s="160"/>
      <c r="I135" s="161">
        <f t="shared" si="69"/>
        <v>0</v>
      </c>
      <c r="J135" s="162"/>
      <c r="K135" s="161">
        <f t="shared" si="70"/>
        <v>0</v>
      </c>
      <c r="L135" s="163">
        <v>1</v>
      </c>
      <c r="M135" s="161">
        <f t="shared" si="71"/>
        <v>431818</v>
      </c>
      <c r="N135" s="1199">
        <f t="shared" si="72"/>
        <v>10</v>
      </c>
      <c r="O135" s="165">
        <f t="shared" si="64"/>
        <v>12418180</v>
      </c>
      <c r="P135" s="165">
        <f t="shared" si="73"/>
        <v>400000</v>
      </c>
      <c r="Q135" s="165"/>
      <c r="S135" s="10">
        <f t="shared" si="65"/>
        <v>1331818</v>
      </c>
      <c r="T135" s="10">
        <f t="shared" si="66"/>
        <v>1931818</v>
      </c>
      <c r="U135" s="10">
        <f t="shared" si="67"/>
        <v>2231818</v>
      </c>
      <c r="V135" s="10">
        <f t="shared" si="68"/>
        <v>431818</v>
      </c>
      <c r="W135" s="112">
        <v>43676</v>
      </c>
      <c r="X135" s="111">
        <v>12418180</v>
      </c>
      <c r="Y135" s="112"/>
      <c r="Z135" s="111"/>
      <c r="AA135" s="1114"/>
      <c r="AB135" s="113"/>
      <c r="AC135" s="113"/>
      <c r="AD135" s="114"/>
      <c r="AE135" s="115">
        <f t="shared" si="74"/>
        <v>12418180</v>
      </c>
      <c r="AF135" s="116">
        <f t="shared" si="75"/>
        <v>0</v>
      </c>
    </row>
    <row r="136" spans="1:33" ht="23.25" x14ac:dyDescent="0.35">
      <c r="A136" s="168">
        <v>7</v>
      </c>
      <c r="B136" s="154">
        <v>43655</v>
      </c>
      <c r="C136" s="1203">
        <v>847</v>
      </c>
      <c r="D136" s="239" t="s">
        <v>87</v>
      </c>
      <c r="E136" s="157" t="s">
        <v>88</v>
      </c>
      <c r="F136" s="170">
        <v>9</v>
      </c>
      <c r="G136" s="159">
        <f>F136*S136</f>
        <v>11986362</v>
      </c>
      <c r="H136" s="160">
        <v>1</v>
      </c>
      <c r="I136" s="161">
        <f>H136*T136</f>
        <v>1931818</v>
      </c>
      <c r="J136" s="162"/>
      <c r="K136" s="161">
        <f>J136*U136</f>
        <v>0</v>
      </c>
      <c r="L136" s="163"/>
      <c r="M136" s="161">
        <f>L136*V136</f>
        <v>0</v>
      </c>
      <c r="N136" s="1199">
        <f t="shared" si="72"/>
        <v>10</v>
      </c>
      <c r="O136" s="165">
        <f t="shared" si="64"/>
        <v>13918180</v>
      </c>
      <c r="P136" s="165">
        <f t="shared" si="73"/>
        <v>400000</v>
      </c>
      <c r="Q136" s="165"/>
      <c r="S136" s="10">
        <f t="shared" si="65"/>
        <v>1331818</v>
      </c>
      <c r="T136" s="10">
        <f t="shared" si="66"/>
        <v>1931818</v>
      </c>
      <c r="U136" s="10">
        <f t="shared" si="67"/>
        <v>2231818</v>
      </c>
      <c r="V136" s="10">
        <f t="shared" si="68"/>
        <v>431818</v>
      </c>
      <c r="W136" s="112">
        <v>43656</v>
      </c>
      <c r="X136" s="111">
        <v>13918180</v>
      </c>
      <c r="Y136" s="112"/>
      <c r="Z136" s="111"/>
      <c r="AA136" s="1114"/>
      <c r="AB136" s="113"/>
      <c r="AC136" s="113"/>
      <c r="AD136" s="114"/>
      <c r="AE136" s="115">
        <f t="shared" si="74"/>
        <v>13918180</v>
      </c>
      <c r="AF136" s="116">
        <f>O136-AE136</f>
        <v>0</v>
      </c>
    </row>
    <row r="137" spans="1:33" ht="23.25" x14ac:dyDescent="0.35">
      <c r="A137" s="172"/>
      <c r="B137" s="188"/>
      <c r="C137" s="1203"/>
      <c r="D137" s="156"/>
      <c r="E137" s="1200"/>
      <c r="F137" s="170"/>
      <c r="G137" s="159">
        <f>F137*S137</f>
        <v>0</v>
      </c>
      <c r="H137" s="170"/>
      <c r="I137" s="161">
        <f>H137*T137</f>
        <v>0</v>
      </c>
      <c r="J137" s="170"/>
      <c r="K137" s="161">
        <f>J137*U137</f>
        <v>0</v>
      </c>
      <c r="L137" s="170"/>
      <c r="M137" s="161">
        <f>L137*V137</f>
        <v>0</v>
      </c>
      <c r="N137" s="171"/>
      <c r="O137" s="165">
        <f t="shared" si="64"/>
        <v>0</v>
      </c>
      <c r="P137" s="165">
        <f t="shared" si="73"/>
        <v>0</v>
      </c>
      <c r="Q137" s="165"/>
      <c r="S137" s="10">
        <f t="shared" si="65"/>
        <v>1331818</v>
      </c>
      <c r="T137" s="10">
        <f t="shared" si="66"/>
        <v>1931818</v>
      </c>
      <c r="U137" s="10">
        <f t="shared" si="67"/>
        <v>2231818</v>
      </c>
      <c r="V137" s="10">
        <f t="shared" si="68"/>
        <v>431818</v>
      </c>
      <c r="W137" s="112"/>
      <c r="X137" s="111"/>
      <c r="Y137" s="110"/>
      <c r="Z137" s="111"/>
      <c r="AA137" s="1114"/>
      <c r="AB137" s="113"/>
      <c r="AC137" s="113"/>
      <c r="AD137" s="114"/>
      <c r="AE137" s="115">
        <f t="shared" si="74"/>
        <v>0</v>
      </c>
      <c r="AF137" s="116">
        <f>O137-AE137</f>
        <v>0</v>
      </c>
    </row>
    <row r="138" spans="1:33" ht="24" thickBot="1" x14ac:dyDescent="0.4">
      <c r="A138" s="2958" t="s">
        <v>60</v>
      </c>
      <c r="B138" s="2959"/>
      <c r="C138" s="2959"/>
      <c r="D138" s="2959"/>
      <c r="E138" s="2960"/>
      <c r="F138" s="783">
        <f t="shared" ref="F138:P138" si="77">SUM(F130:F136)</f>
        <v>43</v>
      </c>
      <c r="G138" s="783">
        <f t="shared" si="77"/>
        <v>57268174</v>
      </c>
      <c r="H138" s="783">
        <f t="shared" si="77"/>
        <v>4</v>
      </c>
      <c r="I138" s="783">
        <f t="shared" si="77"/>
        <v>7727272</v>
      </c>
      <c r="J138" s="783">
        <f t="shared" si="77"/>
        <v>0</v>
      </c>
      <c r="K138" s="783">
        <f t="shared" si="77"/>
        <v>0</v>
      </c>
      <c r="L138" s="783">
        <f t="shared" si="77"/>
        <v>6</v>
      </c>
      <c r="M138" s="783">
        <f t="shared" si="77"/>
        <v>2590908</v>
      </c>
      <c r="N138" s="783">
        <f t="shared" si="77"/>
        <v>53</v>
      </c>
      <c r="O138" s="783">
        <f t="shared" si="77"/>
        <v>67586354</v>
      </c>
      <c r="P138" s="783">
        <f t="shared" si="77"/>
        <v>2120000</v>
      </c>
      <c r="Q138" s="784"/>
      <c r="W138" s="112"/>
      <c r="X138" s="111"/>
      <c r="Y138" s="110"/>
      <c r="Z138" s="111"/>
      <c r="AA138" s="1114"/>
      <c r="AB138" s="113"/>
      <c r="AC138" s="113"/>
      <c r="AD138" s="114"/>
      <c r="AE138" s="115">
        <f>SUM(AE130:AE137)</f>
        <v>67586354</v>
      </c>
      <c r="AF138" s="116">
        <f>O138-AE138</f>
        <v>0</v>
      </c>
    </row>
    <row r="139" spans="1:33" x14ac:dyDescent="0.2">
      <c r="A139" s="12" t="s">
        <v>61</v>
      </c>
      <c r="F139" s="20"/>
      <c r="P139" s="177"/>
      <c r="W139" s="12"/>
      <c r="X139" s="12"/>
    </row>
    <row r="140" spans="1:33" ht="15.75" x14ac:dyDescent="0.25">
      <c r="C140" s="253"/>
      <c r="D140" s="279"/>
      <c r="F140" s="178"/>
      <c r="G140" s="179"/>
      <c r="H140" s="178"/>
      <c r="I140" s="180"/>
      <c r="J140" s="178"/>
      <c r="K140" s="179"/>
      <c r="L140" s="178"/>
      <c r="N140" s="20"/>
      <c r="O140" s="2861" t="s">
        <v>62</v>
      </c>
      <c r="P140" s="2861"/>
      <c r="Q140" s="2861"/>
      <c r="W140" s="12"/>
      <c r="X140" s="12"/>
    </row>
    <row r="141" spans="1:33" ht="15.75" x14ac:dyDescent="0.25">
      <c r="F141" s="1201"/>
      <c r="H141" s="1201"/>
      <c r="J141" s="1201"/>
      <c r="L141" s="1201"/>
      <c r="N141" s="1201"/>
      <c r="O141" s="1201"/>
      <c r="P141" s="1201"/>
      <c r="Q141" s="1201"/>
      <c r="W141" s="12"/>
      <c r="X141" s="12"/>
      <c r="AG141" s="12" t="s">
        <v>185</v>
      </c>
    </row>
    <row r="142" spans="1:33" ht="15.75" x14ac:dyDescent="0.25">
      <c r="F142" s="182"/>
      <c r="H142" s="182"/>
      <c r="J142" s="182"/>
      <c r="L142" s="182"/>
      <c r="N142" s="12"/>
      <c r="O142" s="145"/>
      <c r="P142" s="145"/>
      <c r="Q142" s="145"/>
      <c r="W142" s="12"/>
      <c r="X142" s="12"/>
    </row>
    <row r="143" spans="1:33" ht="15.75" x14ac:dyDescent="0.25">
      <c r="N143" s="12"/>
      <c r="O143" s="145"/>
      <c r="P143" s="145"/>
      <c r="Q143" s="145"/>
    </row>
    <row r="144" spans="1:33" ht="15.75" x14ac:dyDescent="0.25">
      <c r="N144" s="12"/>
      <c r="O144" s="2862" t="s">
        <v>63</v>
      </c>
      <c r="P144" s="2862"/>
      <c r="Q144" s="2862"/>
    </row>
    <row r="145" spans="1:32" ht="15.75" x14ac:dyDescent="0.25">
      <c r="N145" s="12"/>
      <c r="O145" s="2861" t="s">
        <v>64</v>
      </c>
      <c r="P145" s="2861"/>
      <c r="Q145" s="2861"/>
    </row>
    <row r="148" spans="1:32" ht="26.25" x14ac:dyDescent="0.3">
      <c r="A148" s="13" t="s">
        <v>0</v>
      </c>
      <c r="B148" s="13" t="s">
        <v>235</v>
      </c>
      <c r="C148" s="144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4"/>
      <c r="O148" s="183" t="s">
        <v>66</v>
      </c>
      <c r="P148" s="2839" t="s">
        <v>2</v>
      </c>
      <c r="Q148" s="2839"/>
    </row>
    <row r="149" spans="1:32" ht="21" x14ac:dyDescent="0.3">
      <c r="A149" s="13" t="s">
        <v>3</v>
      </c>
      <c r="B149" s="13" t="s">
        <v>4</v>
      </c>
      <c r="C149" s="14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4"/>
      <c r="O149" s="184"/>
      <c r="P149" s="145"/>
      <c r="Q149" s="145"/>
    </row>
    <row r="150" spans="1:32" ht="18.75" x14ac:dyDescent="0.3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4"/>
      <c r="O150" s="14"/>
      <c r="P150" s="145"/>
      <c r="Q150" s="145"/>
    </row>
    <row r="151" spans="1:32" ht="18.75" x14ac:dyDescent="0.3">
      <c r="A151" s="13" t="s">
        <v>5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4"/>
      <c r="O151" s="14"/>
      <c r="P151" s="145"/>
      <c r="Q151" s="145"/>
    </row>
    <row r="152" spans="1:32" ht="18.75" x14ac:dyDescent="0.3">
      <c r="A152" s="13" t="s">
        <v>6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4"/>
      <c r="O152" s="14"/>
      <c r="P152" s="145"/>
      <c r="Q152" s="145"/>
    </row>
    <row r="153" spans="1:32" ht="18.75" x14ac:dyDescent="0.3">
      <c r="A153" s="13" t="s">
        <v>7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4"/>
      <c r="O153" s="14"/>
      <c r="P153" s="145"/>
      <c r="Q153" s="145"/>
    </row>
    <row r="154" spans="1:32" ht="24" thickBot="1" x14ac:dyDescent="0.35">
      <c r="A154" s="13" t="s">
        <v>8</v>
      </c>
      <c r="B154" s="13"/>
      <c r="C154" s="13"/>
      <c r="D154" s="13"/>
      <c r="E154" s="13"/>
      <c r="F154" s="13"/>
      <c r="G154" s="147"/>
      <c r="H154" s="147"/>
      <c r="I154" s="13"/>
      <c r="J154" s="13"/>
      <c r="K154" s="13"/>
      <c r="L154" s="13"/>
      <c r="M154" s="13"/>
      <c r="N154" s="148"/>
      <c r="O154" s="148"/>
      <c r="P154" s="2800" t="s">
        <v>86</v>
      </c>
      <c r="Q154" s="2800"/>
      <c r="W154" s="2856" t="s">
        <v>107</v>
      </c>
      <c r="X154" s="2856"/>
      <c r="Y154" s="2856"/>
      <c r="Z154" s="2856"/>
      <c r="AA154" s="2856"/>
      <c r="AB154" s="2856"/>
      <c r="AC154" s="2856"/>
      <c r="AD154" s="2856"/>
      <c r="AE154" s="2856"/>
      <c r="AF154" s="2856"/>
    </row>
    <row r="155" spans="1:32" ht="16.5" thickBot="1" x14ac:dyDescent="0.3">
      <c r="A155" s="2841" t="s">
        <v>10</v>
      </c>
      <c r="B155" s="2844" t="s">
        <v>11</v>
      </c>
      <c r="C155" s="428" t="s">
        <v>10</v>
      </c>
      <c r="D155" s="2844" t="s">
        <v>13</v>
      </c>
      <c r="E155" s="2844" t="s">
        <v>14</v>
      </c>
      <c r="F155" s="2847" t="s">
        <v>15</v>
      </c>
      <c r="G155" s="2848"/>
      <c r="H155" s="2848"/>
      <c r="I155" s="2848"/>
      <c r="J155" s="2848"/>
      <c r="K155" s="2848"/>
      <c r="L155" s="2848"/>
      <c r="M155" s="2849"/>
      <c r="N155" s="2850" t="s">
        <v>16</v>
      </c>
      <c r="O155" s="2850" t="s">
        <v>17</v>
      </c>
      <c r="P155" s="2850" t="s">
        <v>18</v>
      </c>
      <c r="Q155" s="151" t="s">
        <v>19</v>
      </c>
      <c r="W155" s="2856" t="s">
        <v>108</v>
      </c>
      <c r="X155" s="2856" t="s">
        <v>109</v>
      </c>
      <c r="Y155" s="2856" t="s">
        <v>108</v>
      </c>
      <c r="Z155" s="2856" t="s">
        <v>110</v>
      </c>
      <c r="AA155" s="2940" t="s">
        <v>108</v>
      </c>
      <c r="AB155" s="2853" t="s">
        <v>111</v>
      </c>
      <c r="AC155" s="2856" t="s">
        <v>108</v>
      </c>
      <c r="AD155" s="2853" t="s">
        <v>112</v>
      </c>
      <c r="AE155" s="2854" t="s">
        <v>113</v>
      </c>
      <c r="AF155" s="2855" t="s">
        <v>114</v>
      </c>
    </row>
    <row r="156" spans="1:32" ht="16.5" thickBot="1" x14ac:dyDescent="0.3">
      <c r="A156" s="2842"/>
      <c r="B156" s="2845"/>
      <c r="C156" s="429" t="s">
        <v>208</v>
      </c>
      <c r="D156" s="2845"/>
      <c r="E156" s="2845"/>
      <c r="F156" s="2858" t="s">
        <v>20</v>
      </c>
      <c r="G156" s="2858"/>
      <c r="H156" s="2858" t="s">
        <v>21</v>
      </c>
      <c r="I156" s="2858"/>
      <c r="J156" s="2858" t="s">
        <v>22</v>
      </c>
      <c r="K156" s="2858"/>
      <c r="L156" s="2858" t="s">
        <v>23</v>
      </c>
      <c r="M156" s="2858"/>
      <c r="N156" s="2851"/>
      <c r="O156" s="2851"/>
      <c r="P156" s="2851"/>
      <c r="Q156" s="2859" t="s">
        <v>24</v>
      </c>
      <c r="W156" s="2856"/>
      <c r="X156" s="2856"/>
      <c r="Y156" s="2856"/>
      <c r="Z156" s="2856"/>
      <c r="AA156" s="2940"/>
      <c r="AB156" s="2853"/>
      <c r="AC156" s="2856"/>
      <c r="AD156" s="2853"/>
      <c r="AE156" s="2854"/>
      <c r="AF156" s="2855"/>
    </row>
    <row r="157" spans="1:32" ht="16.5" thickBot="1" x14ac:dyDescent="0.3">
      <c r="A157" s="2843"/>
      <c r="B157" s="2846"/>
      <c r="C157" s="430" t="s">
        <v>209</v>
      </c>
      <c r="D157" s="2846"/>
      <c r="E157" s="2846"/>
      <c r="F157" s="1202" t="s">
        <v>25</v>
      </c>
      <c r="G157" s="1202" t="s">
        <v>26</v>
      </c>
      <c r="H157" s="1202" t="s">
        <v>25</v>
      </c>
      <c r="I157" s="1202" t="s">
        <v>26</v>
      </c>
      <c r="J157" s="1202" t="s">
        <v>25</v>
      </c>
      <c r="K157" s="1202" t="s">
        <v>26</v>
      </c>
      <c r="L157" s="1202" t="s">
        <v>25</v>
      </c>
      <c r="M157" s="1202" t="s">
        <v>26</v>
      </c>
      <c r="N157" s="2852"/>
      <c r="O157" s="2852"/>
      <c r="P157" s="2852"/>
      <c r="Q157" s="2953"/>
    </row>
    <row r="158" spans="1:32" ht="23.25" x14ac:dyDescent="0.35">
      <c r="A158" s="168">
        <v>1</v>
      </c>
      <c r="B158" s="154">
        <v>43656</v>
      </c>
      <c r="C158" s="1203">
        <v>848</v>
      </c>
      <c r="D158" s="239" t="s">
        <v>59</v>
      </c>
      <c r="E158" s="157" t="s">
        <v>57</v>
      </c>
      <c r="F158" s="170"/>
      <c r="G158" s="159">
        <f t="shared" ref="G158:G170" si="78">F158*S158</f>
        <v>0</v>
      </c>
      <c r="H158" s="160"/>
      <c r="I158" s="161">
        <f t="shared" ref="I158:I170" si="79">H158*T158</f>
        <v>0</v>
      </c>
      <c r="J158" s="162">
        <v>5</v>
      </c>
      <c r="K158" s="161">
        <f t="shared" ref="K158:K170" si="80">J158*U158</f>
        <v>11159090</v>
      </c>
      <c r="L158" s="163"/>
      <c r="M158" s="161">
        <f t="shared" ref="M158:M170" si="81">L158*V158</f>
        <v>0</v>
      </c>
      <c r="N158" s="1199">
        <f>F158+H158+J158+L158</f>
        <v>5</v>
      </c>
      <c r="O158" s="165">
        <f t="shared" ref="O158:O170" si="82">+M158+K158+I158+G158</f>
        <v>11159090</v>
      </c>
      <c r="P158" s="165">
        <f>+N158*40000</f>
        <v>200000</v>
      </c>
      <c r="Q158" s="165"/>
      <c r="S158" s="10">
        <f t="shared" ref="S158:S170" si="83">1331818</f>
        <v>1331818</v>
      </c>
      <c r="T158" s="10">
        <f t="shared" ref="T158:T170" si="84">1931818</f>
        <v>1931818</v>
      </c>
      <c r="U158" s="10">
        <f t="shared" ref="U158:U170" si="85">2231818</f>
        <v>2231818</v>
      </c>
      <c r="V158" s="10">
        <f t="shared" ref="V158:V170" si="86">431818</f>
        <v>431818</v>
      </c>
      <c r="W158" s="112">
        <v>43657</v>
      </c>
      <c r="X158" s="111">
        <v>11159090</v>
      </c>
      <c r="Y158" s="112"/>
      <c r="Z158" s="111"/>
      <c r="AA158" s="1114"/>
      <c r="AB158" s="113"/>
      <c r="AC158" s="113"/>
      <c r="AD158" s="114"/>
      <c r="AE158" s="115">
        <f>X158+Z158+AB158+AD158</f>
        <v>11159090</v>
      </c>
      <c r="AF158" s="116">
        <f t="shared" ref="AF158:AF171" si="87">O158-AE158</f>
        <v>0</v>
      </c>
    </row>
    <row r="159" spans="1:32" ht="23.25" x14ac:dyDescent="0.35">
      <c r="A159" s="168">
        <f t="shared" ref="A159:A166" si="88">+A158+1</f>
        <v>2</v>
      </c>
      <c r="B159" s="154">
        <v>43656</v>
      </c>
      <c r="C159" s="1203">
        <v>849</v>
      </c>
      <c r="D159" s="239" t="s">
        <v>58</v>
      </c>
      <c r="E159" s="157" t="s">
        <v>57</v>
      </c>
      <c r="F159" s="170"/>
      <c r="G159" s="159">
        <f t="shared" si="78"/>
        <v>0</v>
      </c>
      <c r="H159" s="160"/>
      <c r="I159" s="161">
        <f t="shared" si="79"/>
        <v>0</v>
      </c>
      <c r="J159" s="162">
        <v>5</v>
      </c>
      <c r="K159" s="161">
        <f t="shared" si="80"/>
        <v>11159090</v>
      </c>
      <c r="L159" s="163"/>
      <c r="M159" s="161">
        <f t="shared" si="81"/>
        <v>0</v>
      </c>
      <c r="N159" s="1199">
        <f t="shared" ref="N159:N169" si="89">F159+H159+J159+L159</f>
        <v>5</v>
      </c>
      <c r="O159" s="165">
        <f t="shared" si="82"/>
        <v>11159090</v>
      </c>
      <c r="P159" s="165">
        <f t="shared" ref="P159:P170" si="90">+N159*40000</f>
        <v>200000</v>
      </c>
      <c r="Q159" s="165"/>
      <c r="S159" s="10">
        <f t="shared" si="83"/>
        <v>1331818</v>
      </c>
      <c r="T159" s="10">
        <f t="shared" si="84"/>
        <v>1931818</v>
      </c>
      <c r="U159" s="10">
        <f t="shared" si="85"/>
        <v>2231818</v>
      </c>
      <c r="V159" s="10">
        <f t="shared" si="86"/>
        <v>431818</v>
      </c>
      <c r="W159" s="112">
        <v>43657</v>
      </c>
      <c r="X159" s="111">
        <v>7000000</v>
      </c>
      <c r="Y159" s="112">
        <v>43662</v>
      </c>
      <c r="Z159" s="111">
        <v>4159090</v>
      </c>
      <c r="AA159" s="1114"/>
      <c r="AB159" s="113"/>
      <c r="AC159" s="113"/>
      <c r="AD159" s="114"/>
      <c r="AE159" s="115">
        <f t="shared" ref="AE159:AE170" si="91">X159+Z159+AB159+AD159</f>
        <v>11159090</v>
      </c>
      <c r="AF159" s="116">
        <f t="shared" si="87"/>
        <v>0</v>
      </c>
    </row>
    <row r="160" spans="1:32" ht="23.25" x14ac:dyDescent="0.35">
      <c r="A160" s="168">
        <f t="shared" si="88"/>
        <v>3</v>
      </c>
      <c r="B160" s="154">
        <v>43656</v>
      </c>
      <c r="C160" s="1203">
        <v>850</v>
      </c>
      <c r="D160" s="239" t="s">
        <v>69</v>
      </c>
      <c r="E160" s="157" t="s">
        <v>57</v>
      </c>
      <c r="F160" s="170"/>
      <c r="G160" s="159">
        <f t="shared" si="78"/>
        <v>0</v>
      </c>
      <c r="H160" s="160">
        <v>1</v>
      </c>
      <c r="I160" s="161">
        <f t="shared" si="79"/>
        <v>1931818</v>
      </c>
      <c r="J160" s="162">
        <v>4</v>
      </c>
      <c r="K160" s="161">
        <f t="shared" si="80"/>
        <v>8927272</v>
      </c>
      <c r="L160" s="163"/>
      <c r="M160" s="161">
        <f t="shared" si="81"/>
        <v>0</v>
      </c>
      <c r="N160" s="1199">
        <f t="shared" si="89"/>
        <v>5</v>
      </c>
      <c r="O160" s="165">
        <f t="shared" si="82"/>
        <v>10859090</v>
      </c>
      <c r="P160" s="165">
        <f t="shared" si="90"/>
        <v>200000</v>
      </c>
      <c r="Q160" s="165"/>
      <c r="S160" s="10">
        <f t="shared" si="83"/>
        <v>1331818</v>
      </c>
      <c r="T160" s="10">
        <f t="shared" si="84"/>
        <v>1931818</v>
      </c>
      <c r="U160" s="10">
        <f t="shared" si="85"/>
        <v>2231818</v>
      </c>
      <c r="V160" s="10">
        <f t="shared" si="86"/>
        <v>431818</v>
      </c>
      <c r="W160" s="112">
        <v>43657</v>
      </c>
      <c r="X160" s="111">
        <v>3200000</v>
      </c>
      <c r="Y160" s="112">
        <v>43668</v>
      </c>
      <c r="Z160" s="111">
        <v>500000</v>
      </c>
      <c r="AA160" s="112">
        <v>43678</v>
      </c>
      <c r="AB160" s="113">
        <v>5000000</v>
      </c>
      <c r="AC160" s="113"/>
      <c r="AD160" s="114"/>
      <c r="AE160" s="115">
        <f t="shared" si="91"/>
        <v>8700000</v>
      </c>
      <c r="AF160" s="116">
        <f t="shared" si="87"/>
        <v>2159090</v>
      </c>
    </row>
    <row r="161" spans="1:32" ht="23.25" x14ac:dyDescent="0.35">
      <c r="A161" s="172">
        <f t="shared" si="88"/>
        <v>4</v>
      </c>
      <c r="B161" s="154">
        <v>43656</v>
      </c>
      <c r="C161" s="1203">
        <v>851</v>
      </c>
      <c r="D161" s="156" t="s">
        <v>73</v>
      </c>
      <c r="E161" s="1200" t="s">
        <v>57</v>
      </c>
      <c r="F161" s="170"/>
      <c r="G161" s="159">
        <f t="shared" si="78"/>
        <v>0</v>
      </c>
      <c r="H161" s="160"/>
      <c r="I161" s="161">
        <f t="shared" si="79"/>
        <v>0</v>
      </c>
      <c r="J161" s="162">
        <v>3</v>
      </c>
      <c r="K161" s="161">
        <f t="shared" si="80"/>
        <v>6695454</v>
      </c>
      <c r="L161" s="163"/>
      <c r="M161" s="161">
        <f t="shared" si="81"/>
        <v>0</v>
      </c>
      <c r="N161" s="171">
        <f t="shared" si="89"/>
        <v>3</v>
      </c>
      <c r="O161" s="165">
        <f t="shared" si="82"/>
        <v>6695454</v>
      </c>
      <c r="P161" s="165">
        <f t="shared" si="90"/>
        <v>120000</v>
      </c>
      <c r="Q161" s="165"/>
      <c r="S161" s="10">
        <f t="shared" si="83"/>
        <v>1331818</v>
      </c>
      <c r="T161" s="10">
        <f t="shared" si="84"/>
        <v>1931818</v>
      </c>
      <c r="U161" s="10">
        <f t="shared" si="85"/>
        <v>2231818</v>
      </c>
      <c r="V161" s="10">
        <f t="shared" si="86"/>
        <v>431818</v>
      </c>
      <c r="W161" s="112">
        <v>43657</v>
      </c>
      <c r="X161" s="111">
        <v>6500000</v>
      </c>
      <c r="Y161" s="112">
        <v>43672</v>
      </c>
      <c r="Z161" s="111">
        <v>195454</v>
      </c>
      <c r="AA161" s="1114"/>
      <c r="AB161" s="113"/>
      <c r="AC161" s="113"/>
      <c r="AD161" s="114"/>
      <c r="AE161" s="115">
        <f t="shared" si="91"/>
        <v>6695454</v>
      </c>
      <c r="AF161" s="116">
        <f t="shared" si="87"/>
        <v>0</v>
      </c>
    </row>
    <row r="162" spans="1:32" ht="23.25" x14ac:dyDescent="0.35">
      <c r="A162" s="172">
        <f t="shared" si="88"/>
        <v>5</v>
      </c>
      <c r="B162" s="154">
        <v>43656</v>
      </c>
      <c r="C162" s="1203">
        <v>852</v>
      </c>
      <c r="D162" s="156" t="s">
        <v>39</v>
      </c>
      <c r="E162" s="1200" t="s">
        <v>273</v>
      </c>
      <c r="F162" s="170">
        <v>5</v>
      </c>
      <c r="G162" s="159">
        <f t="shared" si="78"/>
        <v>6659090</v>
      </c>
      <c r="H162" s="160"/>
      <c r="I162" s="161">
        <f t="shared" si="79"/>
        <v>0</v>
      </c>
      <c r="J162" s="162">
        <v>5</v>
      </c>
      <c r="K162" s="161">
        <f t="shared" si="80"/>
        <v>11159090</v>
      </c>
      <c r="L162" s="163">
        <v>1</v>
      </c>
      <c r="M162" s="161">
        <f t="shared" si="81"/>
        <v>431818</v>
      </c>
      <c r="N162" s="171">
        <f t="shared" si="89"/>
        <v>11</v>
      </c>
      <c r="O162" s="165">
        <f t="shared" si="82"/>
        <v>18249998</v>
      </c>
      <c r="P162" s="165">
        <f t="shared" si="90"/>
        <v>440000</v>
      </c>
      <c r="Q162" s="165"/>
      <c r="S162" s="10">
        <f t="shared" si="83"/>
        <v>1331818</v>
      </c>
      <c r="T162" s="10">
        <f t="shared" si="84"/>
        <v>1931818</v>
      </c>
      <c r="U162" s="10">
        <f t="shared" si="85"/>
        <v>2231818</v>
      </c>
      <c r="V162" s="10">
        <f t="shared" si="86"/>
        <v>431818</v>
      </c>
      <c r="W162" s="112">
        <v>43673</v>
      </c>
      <c r="X162" s="111">
        <v>18249998</v>
      </c>
      <c r="Y162" s="112"/>
      <c r="Z162" s="111"/>
      <c r="AA162" s="1114"/>
      <c r="AB162" s="113"/>
      <c r="AC162" s="113"/>
      <c r="AD162" s="114"/>
      <c r="AE162" s="115">
        <f t="shared" si="91"/>
        <v>18249998</v>
      </c>
      <c r="AF162" s="116">
        <f t="shared" si="87"/>
        <v>0</v>
      </c>
    </row>
    <row r="163" spans="1:32" ht="23.25" x14ac:dyDescent="0.35">
      <c r="A163" s="172">
        <f t="shared" si="88"/>
        <v>6</v>
      </c>
      <c r="B163" s="154">
        <v>43656</v>
      </c>
      <c r="C163" s="1203">
        <v>853</v>
      </c>
      <c r="D163" s="156" t="s">
        <v>53</v>
      </c>
      <c r="E163" s="1200" t="s">
        <v>273</v>
      </c>
      <c r="F163" s="170"/>
      <c r="G163" s="159">
        <f t="shared" si="78"/>
        <v>0</v>
      </c>
      <c r="H163" s="160"/>
      <c r="I163" s="161">
        <f t="shared" si="79"/>
        <v>0</v>
      </c>
      <c r="J163" s="162">
        <v>9</v>
      </c>
      <c r="K163" s="161">
        <f t="shared" si="80"/>
        <v>20086362</v>
      </c>
      <c r="L163" s="163">
        <v>1</v>
      </c>
      <c r="M163" s="161">
        <f t="shared" si="81"/>
        <v>431818</v>
      </c>
      <c r="N163" s="171">
        <f t="shared" si="89"/>
        <v>10</v>
      </c>
      <c r="O163" s="165">
        <f t="shared" si="82"/>
        <v>20518180</v>
      </c>
      <c r="P163" s="165">
        <f t="shared" si="90"/>
        <v>400000</v>
      </c>
      <c r="Q163" s="165"/>
      <c r="S163" s="10">
        <f t="shared" si="83"/>
        <v>1331818</v>
      </c>
      <c r="T163" s="10">
        <f t="shared" si="84"/>
        <v>1931818</v>
      </c>
      <c r="U163" s="10">
        <f t="shared" si="85"/>
        <v>2231818</v>
      </c>
      <c r="V163" s="10">
        <f t="shared" si="86"/>
        <v>431818</v>
      </c>
      <c r="W163" s="112">
        <v>43657</v>
      </c>
      <c r="X163" s="111">
        <v>9950000</v>
      </c>
      <c r="Y163" s="112">
        <v>43661</v>
      </c>
      <c r="Z163" s="111">
        <v>50000</v>
      </c>
      <c r="AA163" s="112">
        <v>43668</v>
      </c>
      <c r="AB163" s="113">
        <v>5518180</v>
      </c>
      <c r="AC163" s="112">
        <v>43672</v>
      </c>
      <c r="AD163" s="1220">
        <v>5000000</v>
      </c>
      <c r="AE163" s="115">
        <f t="shared" si="91"/>
        <v>20518180</v>
      </c>
      <c r="AF163" s="116">
        <f t="shared" si="87"/>
        <v>0</v>
      </c>
    </row>
    <row r="164" spans="1:32" ht="23.25" x14ac:dyDescent="0.35">
      <c r="A164" s="172">
        <f t="shared" si="88"/>
        <v>7</v>
      </c>
      <c r="B164" s="154">
        <v>43656</v>
      </c>
      <c r="C164" s="1203">
        <v>854</v>
      </c>
      <c r="D164" s="156" t="s">
        <v>44</v>
      </c>
      <c r="E164" s="1200" t="s">
        <v>273</v>
      </c>
      <c r="F164" s="170"/>
      <c r="G164" s="159">
        <f t="shared" si="78"/>
        <v>0</v>
      </c>
      <c r="H164" s="160"/>
      <c r="I164" s="161">
        <f t="shared" si="79"/>
        <v>0</v>
      </c>
      <c r="J164" s="162">
        <v>6</v>
      </c>
      <c r="K164" s="161">
        <f t="shared" si="80"/>
        <v>13390908</v>
      </c>
      <c r="L164" s="163"/>
      <c r="M164" s="161">
        <f t="shared" si="81"/>
        <v>0</v>
      </c>
      <c r="N164" s="171">
        <f t="shared" si="89"/>
        <v>6</v>
      </c>
      <c r="O164" s="165">
        <f t="shared" si="82"/>
        <v>13390908</v>
      </c>
      <c r="P164" s="165">
        <f t="shared" si="90"/>
        <v>240000</v>
      </c>
      <c r="Q164" s="165"/>
      <c r="S164" s="10">
        <f t="shared" si="83"/>
        <v>1331818</v>
      </c>
      <c r="T164" s="10">
        <f t="shared" si="84"/>
        <v>1931818</v>
      </c>
      <c r="U164" s="10">
        <f t="shared" si="85"/>
        <v>2231818</v>
      </c>
      <c r="V164" s="10">
        <f t="shared" si="86"/>
        <v>431818</v>
      </c>
      <c r="W164" s="112">
        <v>43657</v>
      </c>
      <c r="X164" s="111">
        <v>13390908</v>
      </c>
      <c r="Y164" s="112"/>
      <c r="Z164" s="111"/>
      <c r="AA164" s="1114"/>
      <c r="AB164" s="113"/>
      <c r="AC164" s="113"/>
      <c r="AD164" s="114"/>
      <c r="AE164" s="115">
        <f t="shared" si="91"/>
        <v>13390908</v>
      </c>
      <c r="AF164" s="116">
        <f t="shared" si="87"/>
        <v>0</v>
      </c>
    </row>
    <row r="165" spans="1:32" ht="23.25" x14ac:dyDescent="0.35">
      <c r="A165" s="172">
        <f t="shared" si="88"/>
        <v>8</v>
      </c>
      <c r="B165" s="154">
        <v>43656</v>
      </c>
      <c r="C165" s="1203">
        <v>855</v>
      </c>
      <c r="D165" s="156" t="s">
        <v>285</v>
      </c>
      <c r="E165" s="1200" t="s">
        <v>273</v>
      </c>
      <c r="F165" s="170"/>
      <c r="G165" s="159">
        <f t="shared" si="78"/>
        <v>0</v>
      </c>
      <c r="H165" s="160"/>
      <c r="I165" s="161">
        <f t="shared" si="79"/>
        <v>0</v>
      </c>
      <c r="J165" s="162">
        <v>4</v>
      </c>
      <c r="K165" s="161">
        <f t="shared" si="80"/>
        <v>8927272</v>
      </c>
      <c r="L165" s="163"/>
      <c r="M165" s="161">
        <f t="shared" si="81"/>
        <v>0</v>
      </c>
      <c r="N165" s="171">
        <f t="shared" si="89"/>
        <v>4</v>
      </c>
      <c r="O165" s="165">
        <f t="shared" si="82"/>
        <v>8927272</v>
      </c>
      <c r="P165" s="165">
        <f t="shared" si="90"/>
        <v>160000</v>
      </c>
      <c r="Q165" s="165"/>
      <c r="S165" s="10">
        <f t="shared" si="83"/>
        <v>1331818</v>
      </c>
      <c r="T165" s="10">
        <f t="shared" si="84"/>
        <v>1931818</v>
      </c>
      <c r="U165" s="10">
        <f t="shared" si="85"/>
        <v>2231818</v>
      </c>
      <c r="V165" s="10">
        <f t="shared" si="86"/>
        <v>431818</v>
      </c>
      <c r="W165" s="112">
        <v>43676</v>
      </c>
      <c r="X165" s="111">
        <v>8927272</v>
      </c>
      <c r="Y165" s="112"/>
      <c r="Z165" s="111"/>
      <c r="AA165" s="1114"/>
      <c r="AB165" s="113"/>
      <c r="AC165" s="113"/>
      <c r="AD165" s="114"/>
      <c r="AE165" s="115">
        <f t="shared" si="91"/>
        <v>8927272</v>
      </c>
      <c r="AF165" s="116">
        <f t="shared" si="87"/>
        <v>0</v>
      </c>
    </row>
    <row r="166" spans="1:32" ht="23.25" x14ac:dyDescent="0.35">
      <c r="A166" s="172">
        <f t="shared" si="88"/>
        <v>9</v>
      </c>
      <c r="B166" s="154">
        <v>43656</v>
      </c>
      <c r="C166" s="1203">
        <v>856</v>
      </c>
      <c r="D166" s="156" t="s">
        <v>82</v>
      </c>
      <c r="E166" s="1200" t="s">
        <v>31</v>
      </c>
      <c r="F166" s="170"/>
      <c r="G166" s="159">
        <f t="shared" si="78"/>
        <v>0</v>
      </c>
      <c r="H166" s="160">
        <v>2</v>
      </c>
      <c r="I166" s="161">
        <f t="shared" si="79"/>
        <v>3863636</v>
      </c>
      <c r="J166" s="162">
        <v>8</v>
      </c>
      <c r="K166" s="161">
        <f t="shared" si="80"/>
        <v>17854544</v>
      </c>
      <c r="L166" s="163"/>
      <c r="M166" s="161">
        <f t="shared" si="81"/>
        <v>0</v>
      </c>
      <c r="N166" s="171">
        <f t="shared" si="89"/>
        <v>10</v>
      </c>
      <c r="O166" s="165">
        <f t="shared" si="82"/>
        <v>21718180</v>
      </c>
      <c r="P166" s="165">
        <f t="shared" si="90"/>
        <v>400000</v>
      </c>
      <c r="Q166" s="165"/>
      <c r="S166" s="10">
        <f t="shared" si="83"/>
        <v>1331818</v>
      </c>
      <c r="T166" s="10">
        <f t="shared" si="84"/>
        <v>1931818</v>
      </c>
      <c r="U166" s="10">
        <f t="shared" si="85"/>
        <v>2231818</v>
      </c>
      <c r="V166" s="10">
        <f t="shared" si="86"/>
        <v>431818</v>
      </c>
      <c r="W166" s="112">
        <v>43661</v>
      </c>
      <c r="X166" s="111">
        <v>21718180</v>
      </c>
      <c r="Y166" s="112"/>
      <c r="Z166" s="111"/>
      <c r="AA166" s="1114"/>
      <c r="AB166" s="113"/>
      <c r="AC166" s="113"/>
      <c r="AD166" s="114"/>
      <c r="AE166" s="115">
        <f t="shared" si="91"/>
        <v>21718180</v>
      </c>
      <c r="AF166" s="116">
        <f t="shared" si="87"/>
        <v>0</v>
      </c>
    </row>
    <row r="167" spans="1:32" ht="23.25" x14ac:dyDescent="0.35">
      <c r="A167" s="172">
        <v>10</v>
      </c>
      <c r="B167" s="154">
        <v>43656</v>
      </c>
      <c r="C167" s="1203">
        <v>857</v>
      </c>
      <c r="D167" s="156" t="s">
        <v>102</v>
      </c>
      <c r="E167" s="1200" t="s">
        <v>268</v>
      </c>
      <c r="F167" s="170"/>
      <c r="G167" s="159">
        <f t="shared" si="78"/>
        <v>0</v>
      </c>
      <c r="H167" s="160"/>
      <c r="I167" s="161">
        <f t="shared" si="79"/>
        <v>0</v>
      </c>
      <c r="J167" s="162">
        <v>5</v>
      </c>
      <c r="K167" s="161">
        <f t="shared" si="80"/>
        <v>11159090</v>
      </c>
      <c r="L167" s="163"/>
      <c r="M167" s="161">
        <f t="shared" si="81"/>
        <v>0</v>
      </c>
      <c r="N167" s="171">
        <f t="shared" si="89"/>
        <v>5</v>
      </c>
      <c r="O167" s="165">
        <f t="shared" si="82"/>
        <v>11159090</v>
      </c>
      <c r="P167" s="165">
        <f t="shared" si="90"/>
        <v>200000</v>
      </c>
      <c r="Q167" s="165"/>
      <c r="S167" s="10">
        <f t="shared" si="83"/>
        <v>1331818</v>
      </c>
      <c r="T167" s="10">
        <f t="shared" si="84"/>
        <v>1931818</v>
      </c>
      <c r="U167" s="10">
        <f t="shared" si="85"/>
        <v>2231818</v>
      </c>
      <c r="V167" s="10">
        <f t="shared" si="86"/>
        <v>431818</v>
      </c>
      <c r="W167" s="112">
        <v>43658</v>
      </c>
      <c r="X167" s="111">
        <v>11159090</v>
      </c>
      <c r="Y167" s="112"/>
      <c r="Z167" s="111"/>
      <c r="AA167" s="1114"/>
      <c r="AB167" s="113"/>
      <c r="AC167" s="113"/>
      <c r="AD167" s="114"/>
      <c r="AE167" s="115">
        <f t="shared" si="91"/>
        <v>11159090</v>
      </c>
      <c r="AF167" s="116">
        <f t="shared" si="87"/>
        <v>0</v>
      </c>
    </row>
    <row r="168" spans="1:32" ht="23.25" x14ac:dyDescent="0.35">
      <c r="A168" s="172">
        <v>11</v>
      </c>
      <c r="B168" s="154">
        <v>43656</v>
      </c>
      <c r="C168" s="1203">
        <v>858</v>
      </c>
      <c r="D168" s="156" t="s">
        <v>237</v>
      </c>
      <c r="E168" s="1200" t="s">
        <v>268</v>
      </c>
      <c r="F168" s="170"/>
      <c r="G168" s="159"/>
      <c r="H168" s="160"/>
      <c r="I168" s="161"/>
      <c r="J168" s="162">
        <v>5</v>
      </c>
      <c r="K168" s="161">
        <f t="shared" si="80"/>
        <v>11159090</v>
      </c>
      <c r="L168" s="163"/>
      <c r="M168" s="161"/>
      <c r="N168" s="171">
        <f t="shared" si="89"/>
        <v>5</v>
      </c>
      <c r="O168" s="165">
        <f t="shared" si="82"/>
        <v>11159090</v>
      </c>
      <c r="P168" s="165">
        <f t="shared" si="90"/>
        <v>200000</v>
      </c>
      <c r="Q168" s="165"/>
      <c r="S168" s="10">
        <f t="shared" si="83"/>
        <v>1331818</v>
      </c>
      <c r="T168" s="10">
        <f t="shared" si="84"/>
        <v>1931818</v>
      </c>
      <c r="U168" s="10">
        <f t="shared" si="85"/>
        <v>2231818</v>
      </c>
      <c r="V168" s="10">
        <f t="shared" si="86"/>
        <v>431818</v>
      </c>
      <c r="W168" s="112">
        <v>43658</v>
      </c>
      <c r="X168" s="111">
        <v>11159090</v>
      </c>
      <c r="Y168" s="112"/>
      <c r="Z168" s="111"/>
      <c r="AA168" s="1114"/>
      <c r="AB168" s="113"/>
      <c r="AC168" s="113"/>
      <c r="AD168" s="114"/>
      <c r="AE168" s="115">
        <f t="shared" si="91"/>
        <v>11159090</v>
      </c>
      <c r="AF168" s="116">
        <f t="shared" si="87"/>
        <v>0</v>
      </c>
    </row>
    <row r="169" spans="1:32" ht="23.25" x14ac:dyDescent="0.35">
      <c r="A169" s="172">
        <v>12</v>
      </c>
      <c r="B169" s="154">
        <v>43656</v>
      </c>
      <c r="C169" s="1203">
        <v>859</v>
      </c>
      <c r="D169" s="156" t="s">
        <v>286</v>
      </c>
      <c r="E169" s="1200" t="s">
        <v>268</v>
      </c>
      <c r="F169" s="170">
        <v>6</v>
      </c>
      <c r="G169" s="159">
        <f t="shared" si="78"/>
        <v>7990908</v>
      </c>
      <c r="H169" s="160"/>
      <c r="I169" s="161">
        <f t="shared" si="79"/>
        <v>0</v>
      </c>
      <c r="J169" s="162">
        <v>4</v>
      </c>
      <c r="K169" s="161">
        <f t="shared" si="80"/>
        <v>8927272</v>
      </c>
      <c r="L169" s="163"/>
      <c r="M169" s="161">
        <f t="shared" si="81"/>
        <v>0</v>
      </c>
      <c r="N169" s="171">
        <f t="shared" si="89"/>
        <v>10</v>
      </c>
      <c r="O169" s="165">
        <f t="shared" si="82"/>
        <v>16918180</v>
      </c>
      <c r="P169" s="165">
        <f t="shared" si="90"/>
        <v>400000</v>
      </c>
      <c r="Q169" s="165"/>
      <c r="S169" s="10">
        <f t="shared" si="83"/>
        <v>1331818</v>
      </c>
      <c r="T169" s="10">
        <f t="shared" si="84"/>
        <v>1931818</v>
      </c>
      <c r="U169" s="10">
        <f t="shared" si="85"/>
        <v>2231818</v>
      </c>
      <c r="V169" s="10">
        <f t="shared" si="86"/>
        <v>431818</v>
      </c>
      <c r="W169" s="112">
        <v>43658</v>
      </c>
      <c r="X169" s="111">
        <v>11000000</v>
      </c>
      <c r="Y169" s="112">
        <v>43661</v>
      </c>
      <c r="Z169" s="111">
        <v>5918180</v>
      </c>
      <c r="AA169" s="1114"/>
      <c r="AB169" s="113"/>
      <c r="AC169" s="113"/>
      <c r="AD169" s="114"/>
      <c r="AE169" s="115">
        <f t="shared" si="91"/>
        <v>16918180</v>
      </c>
      <c r="AF169" s="116">
        <f t="shared" si="87"/>
        <v>0</v>
      </c>
    </row>
    <row r="170" spans="1:32" ht="23.25" x14ac:dyDescent="0.35">
      <c r="A170" s="172"/>
      <c r="B170" s="188"/>
      <c r="C170" s="1203"/>
      <c r="D170" s="156"/>
      <c r="E170" s="1200"/>
      <c r="F170" s="170"/>
      <c r="G170" s="159">
        <f t="shared" si="78"/>
        <v>0</v>
      </c>
      <c r="H170" s="170"/>
      <c r="I170" s="161">
        <f t="shared" si="79"/>
        <v>0</v>
      </c>
      <c r="J170" s="170"/>
      <c r="K170" s="161">
        <f t="shared" si="80"/>
        <v>0</v>
      </c>
      <c r="L170" s="170"/>
      <c r="M170" s="161">
        <f t="shared" si="81"/>
        <v>0</v>
      </c>
      <c r="N170" s="171"/>
      <c r="O170" s="165">
        <f t="shared" si="82"/>
        <v>0</v>
      </c>
      <c r="P170" s="165">
        <f t="shared" si="90"/>
        <v>0</v>
      </c>
      <c r="Q170" s="165"/>
      <c r="S170" s="10">
        <f t="shared" si="83"/>
        <v>1331818</v>
      </c>
      <c r="T170" s="10">
        <f t="shared" si="84"/>
        <v>1931818</v>
      </c>
      <c r="U170" s="10">
        <f t="shared" si="85"/>
        <v>2231818</v>
      </c>
      <c r="V170" s="10">
        <f t="shared" si="86"/>
        <v>431818</v>
      </c>
      <c r="W170" s="112"/>
      <c r="X170" s="111"/>
      <c r="Y170" s="110"/>
      <c r="Z170" s="111"/>
      <c r="AA170" s="1114"/>
      <c r="AB170" s="113"/>
      <c r="AC170" s="113"/>
      <c r="AD170" s="114"/>
      <c r="AE170" s="115">
        <f t="shared" si="91"/>
        <v>0</v>
      </c>
      <c r="AF170" s="116">
        <f t="shared" si="87"/>
        <v>0</v>
      </c>
    </row>
    <row r="171" spans="1:32" ht="24" thickBot="1" x14ac:dyDescent="0.4">
      <c r="A171" s="2958" t="s">
        <v>60</v>
      </c>
      <c r="B171" s="2959"/>
      <c r="C171" s="2959"/>
      <c r="D171" s="2959"/>
      <c r="E171" s="2960"/>
      <c r="F171" s="783">
        <f>SUM(F158:F169)</f>
        <v>11</v>
      </c>
      <c r="G171" s="783">
        <f>SUM(G158:G161)</f>
        <v>0</v>
      </c>
      <c r="H171" s="783">
        <f>SUM(H158:H161)</f>
        <v>1</v>
      </c>
      <c r="I171" s="783">
        <f>SUM(I158:I161)</f>
        <v>1931818</v>
      </c>
      <c r="J171" s="783">
        <f>SUM(J158:J169)</f>
        <v>63</v>
      </c>
      <c r="K171" s="783">
        <f t="shared" ref="K171:P171" si="92">SUM(K158:K161)</f>
        <v>37940906</v>
      </c>
      <c r="L171" s="783">
        <f t="shared" si="92"/>
        <v>0</v>
      </c>
      <c r="M171" s="783">
        <f t="shared" si="92"/>
        <v>0</v>
      </c>
      <c r="N171" s="783">
        <f t="shared" si="92"/>
        <v>18</v>
      </c>
      <c r="O171" s="783">
        <f>SUM(O158:O170)</f>
        <v>161913622</v>
      </c>
      <c r="P171" s="783">
        <f t="shared" si="92"/>
        <v>720000</v>
      </c>
      <c r="Q171" s="784"/>
      <c r="W171" s="112"/>
      <c r="X171" s="111"/>
      <c r="Y171" s="110"/>
      <c r="Z171" s="111"/>
      <c r="AA171" s="1114"/>
      <c r="AB171" s="113"/>
      <c r="AC171" s="113"/>
      <c r="AD171" s="114"/>
      <c r="AE171" s="115">
        <f>SUM(AE158:AE170)</f>
        <v>159754532</v>
      </c>
      <c r="AF171" s="116">
        <f t="shared" si="87"/>
        <v>2159090</v>
      </c>
    </row>
    <row r="172" spans="1:32" x14ac:dyDescent="0.2">
      <c r="A172" s="12" t="s">
        <v>61</v>
      </c>
      <c r="F172" s="20"/>
      <c r="P172" s="177"/>
      <c r="W172" s="12"/>
      <c r="X172" s="12"/>
    </row>
    <row r="173" spans="1:32" ht="15.75" x14ac:dyDescent="0.25">
      <c r="C173" s="253"/>
      <c r="D173" s="279"/>
      <c r="F173" s="178"/>
      <c r="G173" s="179"/>
      <c r="H173" s="178"/>
      <c r="I173" s="180"/>
      <c r="J173" s="178"/>
      <c r="K173" s="179"/>
      <c r="L173" s="178"/>
      <c r="N173" s="20"/>
      <c r="O173" s="2861" t="s">
        <v>62</v>
      </c>
      <c r="P173" s="2861"/>
      <c r="Q173" s="2861"/>
      <c r="W173" s="12"/>
      <c r="X173" s="12"/>
    </row>
    <row r="174" spans="1:32" ht="15.75" x14ac:dyDescent="0.25">
      <c r="F174" s="1201"/>
      <c r="H174" s="1201"/>
      <c r="J174" s="1201"/>
      <c r="L174" s="1201"/>
      <c r="N174" s="1201"/>
      <c r="O174" s="1201"/>
      <c r="P174" s="1201"/>
      <c r="Q174" s="1201"/>
      <c r="W174" s="12"/>
      <c r="X174" s="12"/>
    </row>
    <row r="175" spans="1:32" ht="15.75" x14ac:dyDescent="0.25">
      <c r="F175" s="182"/>
      <c r="H175" s="182"/>
      <c r="J175" s="182"/>
      <c r="L175" s="182"/>
      <c r="N175" s="12"/>
      <c r="O175" s="145"/>
      <c r="P175" s="145"/>
      <c r="Q175" s="145"/>
      <c r="W175" s="12"/>
      <c r="X175" s="12"/>
    </row>
    <row r="176" spans="1:32" ht="15.75" x14ac:dyDescent="0.25">
      <c r="N176" s="12"/>
      <c r="O176" s="145"/>
      <c r="P176" s="145"/>
      <c r="Q176" s="145"/>
    </row>
    <row r="177" spans="1:32" ht="15.75" x14ac:dyDescent="0.25">
      <c r="N177" s="12"/>
      <c r="O177" s="2862" t="s">
        <v>63</v>
      </c>
      <c r="P177" s="2862"/>
      <c r="Q177" s="2862"/>
    </row>
    <row r="178" spans="1:32" ht="15.75" x14ac:dyDescent="0.25">
      <c r="N178" s="12"/>
      <c r="O178" s="2861" t="s">
        <v>64</v>
      </c>
      <c r="P178" s="2861"/>
      <c r="Q178" s="2861"/>
    </row>
    <row r="181" spans="1:32" ht="26.25" x14ac:dyDescent="0.3">
      <c r="A181" s="13" t="s">
        <v>0</v>
      </c>
      <c r="B181" s="13" t="s">
        <v>235</v>
      </c>
      <c r="C181" s="144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4"/>
      <c r="O181" s="183" t="s">
        <v>66</v>
      </c>
      <c r="P181" s="2839" t="s">
        <v>2</v>
      </c>
      <c r="Q181" s="2839"/>
    </row>
    <row r="182" spans="1:32" ht="21" x14ac:dyDescent="0.3">
      <c r="A182" s="13" t="s">
        <v>3</v>
      </c>
      <c r="B182" s="13" t="s">
        <v>4</v>
      </c>
      <c r="C182" s="144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4"/>
      <c r="O182" s="184"/>
      <c r="P182" s="145"/>
      <c r="Q182" s="145"/>
    </row>
    <row r="183" spans="1:32" ht="18.75" x14ac:dyDescent="0.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4"/>
      <c r="O183" s="14"/>
      <c r="P183" s="145"/>
      <c r="Q183" s="145"/>
    </row>
    <row r="184" spans="1:32" ht="18.75" x14ac:dyDescent="0.3">
      <c r="A184" s="13" t="s">
        <v>5</v>
      </c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4"/>
      <c r="O184" s="14"/>
      <c r="P184" s="145"/>
      <c r="Q184" s="145"/>
    </row>
    <row r="185" spans="1:32" ht="18.75" x14ac:dyDescent="0.3">
      <c r="A185" s="13" t="s">
        <v>6</v>
      </c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4"/>
      <c r="O185" s="14"/>
      <c r="P185" s="145"/>
      <c r="Q185" s="145"/>
    </row>
    <row r="186" spans="1:32" ht="18.75" x14ac:dyDescent="0.3">
      <c r="A186" s="13" t="s">
        <v>7</v>
      </c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4"/>
      <c r="O186" s="14"/>
      <c r="P186" s="145"/>
      <c r="Q186" s="145"/>
    </row>
    <row r="187" spans="1:32" ht="24" thickBot="1" x14ac:dyDescent="0.35">
      <c r="A187" s="13" t="s">
        <v>8</v>
      </c>
      <c r="B187" s="13"/>
      <c r="C187" s="13"/>
      <c r="D187" s="13"/>
      <c r="E187" s="13"/>
      <c r="F187" s="13"/>
      <c r="G187" s="147"/>
      <c r="H187" s="147"/>
      <c r="I187" s="13"/>
      <c r="J187" s="13"/>
      <c r="K187" s="13"/>
      <c r="L187" s="13"/>
      <c r="M187" s="13"/>
      <c r="N187" s="148"/>
      <c r="O187" s="148"/>
      <c r="P187" s="2800" t="s">
        <v>86</v>
      </c>
      <c r="Q187" s="2800"/>
      <c r="W187" s="2856" t="s">
        <v>107</v>
      </c>
      <c r="X187" s="2856"/>
      <c r="Y187" s="2856"/>
      <c r="Z187" s="2856"/>
      <c r="AA187" s="2856"/>
      <c r="AB187" s="2856"/>
      <c r="AC187" s="2856"/>
      <c r="AD187" s="2856"/>
      <c r="AE187" s="2856"/>
      <c r="AF187" s="2856"/>
    </row>
    <row r="188" spans="1:32" ht="16.5" thickBot="1" x14ac:dyDescent="0.3">
      <c r="A188" s="2841" t="s">
        <v>10</v>
      </c>
      <c r="B188" s="2844" t="s">
        <v>11</v>
      </c>
      <c r="C188" s="428" t="s">
        <v>10</v>
      </c>
      <c r="D188" s="2844" t="s">
        <v>13</v>
      </c>
      <c r="E188" s="2844" t="s">
        <v>14</v>
      </c>
      <c r="F188" s="2847" t="s">
        <v>15</v>
      </c>
      <c r="G188" s="2848"/>
      <c r="H188" s="2848"/>
      <c r="I188" s="2848"/>
      <c r="J188" s="2848"/>
      <c r="K188" s="2848"/>
      <c r="L188" s="2848"/>
      <c r="M188" s="2849"/>
      <c r="N188" s="2850" t="s">
        <v>16</v>
      </c>
      <c r="O188" s="2850" t="s">
        <v>17</v>
      </c>
      <c r="P188" s="2850" t="s">
        <v>18</v>
      </c>
      <c r="Q188" s="151" t="s">
        <v>19</v>
      </c>
      <c r="W188" s="2856" t="s">
        <v>108</v>
      </c>
      <c r="X188" s="2856" t="s">
        <v>109</v>
      </c>
      <c r="Y188" s="2856" t="s">
        <v>108</v>
      </c>
      <c r="Z188" s="2856" t="s">
        <v>110</v>
      </c>
      <c r="AA188" s="2940" t="s">
        <v>108</v>
      </c>
      <c r="AB188" s="2853" t="s">
        <v>111</v>
      </c>
      <c r="AC188" s="2856" t="s">
        <v>108</v>
      </c>
      <c r="AD188" s="2853" t="s">
        <v>112</v>
      </c>
      <c r="AE188" s="2854" t="s">
        <v>113</v>
      </c>
      <c r="AF188" s="2855" t="s">
        <v>114</v>
      </c>
    </row>
    <row r="189" spans="1:32" ht="16.5" thickBot="1" x14ac:dyDescent="0.3">
      <c r="A189" s="2842"/>
      <c r="B189" s="2845"/>
      <c r="C189" s="429" t="s">
        <v>208</v>
      </c>
      <c r="D189" s="2845"/>
      <c r="E189" s="2845"/>
      <c r="F189" s="2858" t="s">
        <v>20</v>
      </c>
      <c r="G189" s="2858"/>
      <c r="H189" s="2858" t="s">
        <v>21</v>
      </c>
      <c r="I189" s="2858"/>
      <c r="J189" s="2858" t="s">
        <v>22</v>
      </c>
      <c r="K189" s="2858"/>
      <c r="L189" s="2858" t="s">
        <v>23</v>
      </c>
      <c r="M189" s="2858"/>
      <c r="N189" s="2851"/>
      <c r="O189" s="2851"/>
      <c r="P189" s="2851"/>
      <c r="Q189" s="2859" t="s">
        <v>24</v>
      </c>
      <c r="W189" s="2856"/>
      <c r="X189" s="2856"/>
      <c r="Y189" s="2856"/>
      <c r="Z189" s="2856"/>
      <c r="AA189" s="2940"/>
      <c r="AB189" s="2853"/>
      <c r="AC189" s="2856"/>
      <c r="AD189" s="2853"/>
      <c r="AE189" s="2854"/>
      <c r="AF189" s="2855"/>
    </row>
    <row r="190" spans="1:32" ht="16.5" thickBot="1" x14ac:dyDescent="0.3">
      <c r="A190" s="2843"/>
      <c r="B190" s="2846"/>
      <c r="C190" s="430" t="s">
        <v>209</v>
      </c>
      <c r="D190" s="2846"/>
      <c r="E190" s="2846"/>
      <c r="F190" s="1202" t="s">
        <v>25</v>
      </c>
      <c r="G190" s="1202" t="s">
        <v>26</v>
      </c>
      <c r="H190" s="1202" t="s">
        <v>25</v>
      </c>
      <c r="I190" s="1202" t="s">
        <v>26</v>
      </c>
      <c r="J190" s="1202" t="s">
        <v>25</v>
      </c>
      <c r="K190" s="1202" t="s">
        <v>26</v>
      </c>
      <c r="L190" s="1202" t="s">
        <v>25</v>
      </c>
      <c r="M190" s="1202" t="s">
        <v>26</v>
      </c>
      <c r="N190" s="2852"/>
      <c r="O190" s="2852"/>
      <c r="P190" s="2852"/>
      <c r="Q190" s="2953"/>
    </row>
    <row r="191" spans="1:32" ht="23.25" x14ac:dyDescent="0.35">
      <c r="A191" s="168">
        <v>1</v>
      </c>
      <c r="B191" s="154">
        <v>43657</v>
      </c>
      <c r="C191" s="1203">
        <v>860</v>
      </c>
      <c r="D191" s="239" t="s">
        <v>32</v>
      </c>
      <c r="E191" s="157" t="s">
        <v>288</v>
      </c>
      <c r="F191" s="170">
        <v>7</v>
      </c>
      <c r="G191" s="159">
        <f>F191*S191</f>
        <v>9322726</v>
      </c>
      <c r="H191" s="160"/>
      <c r="I191" s="161">
        <f>H191*T191</f>
        <v>0</v>
      </c>
      <c r="J191" s="162">
        <v>2</v>
      </c>
      <c r="K191" s="161">
        <f>J191*U191</f>
        <v>4463636</v>
      </c>
      <c r="L191" s="163">
        <v>1</v>
      </c>
      <c r="M191" s="161">
        <f>L191*V191</f>
        <v>431818</v>
      </c>
      <c r="N191" s="1199">
        <f>F191+H191+J191+L191</f>
        <v>10</v>
      </c>
      <c r="O191" s="165">
        <f t="shared" ref="O191:O201" si="93">+M191+K191+I191+G191</f>
        <v>14218180</v>
      </c>
      <c r="P191" s="165">
        <f>+N191*40000</f>
        <v>400000</v>
      </c>
      <c r="Q191" s="165"/>
      <c r="S191" s="10">
        <f t="shared" ref="S191:S201" si="94">1331818</f>
        <v>1331818</v>
      </c>
      <c r="T191" s="10">
        <f t="shared" ref="T191:T201" si="95">1931818</f>
        <v>1931818</v>
      </c>
      <c r="U191" s="10">
        <f t="shared" ref="U191:U201" si="96">2231818</f>
        <v>2231818</v>
      </c>
      <c r="V191" s="10">
        <f t="shared" ref="V191:V201" si="97">431818</f>
        <v>431818</v>
      </c>
      <c r="W191" s="112">
        <v>43658</v>
      </c>
      <c r="X191" s="111">
        <v>9218180</v>
      </c>
      <c r="Y191" s="112">
        <v>43676</v>
      </c>
      <c r="Z191" s="111">
        <v>5000000</v>
      </c>
      <c r="AA191" s="1114"/>
      <c r="AB191" s="113"/>
      <c r="AC191" s="113"/>
      <c r="AD191" s="114"/>
      <c r="AE191" s="115">
        <f>X191+Z191+AB191+AD191</f>
        <v>14218180</v>
      </c>
      <c r="AF191" s="116">
        <f>O191-AE191</f>
        <v>0</v>
      </c>
    </row>
    <row r="192" spans="1:32" ht="23.25" x14ac:dyDescent="0.35">
      <c r="A192" s="168">
        <v>2</v>
      </c>
      <c r="B192" s="154">
        <v>43657</v>
      </c>
      <c r="C192" s="1203">
        <f>C191+1</f>
        <v>861</v>
      </c>
      <c r="D192" s="239" t="s">
        <v>47</v>
      </c>
      <c r="E192" s="157" t="s">
        <v>273</v>
      </c>
      <c r="F192" s="170"/>
      <c r="G192" s="159">
        <f t="shared" ref="G192:G199" si="98">F192*S192</f>
        <v>0</v>
      </c>
      <c r="H192" s="160"/>
      <c r="I192" s="161">
        <f t="shared" ref="I192:I199" si="99">H192*T192</f>
        <v>0</v>
      </c>
      <c r="J192" s="162">
        <v>5</v>
      </c>
      <c r="K192" s="161">
        <f t="shared" ref="K192:K199" si="100">J192*U192</f>
        <v>11159090</v>
      </c>
      <c r="L192" s="163"/>
      <c r="M192" s="161">
        <f t="shared" ref="M192:M198" si="101">L192*V192</f>
        <v>0</v>
      </c>
      <c r="N192" s="1199">
        <f t="shared" ref="N192:N200" si="102">F192+H192+J192+L192</f>
        <v>5</v>
      </c>
      <c r="O192" s="165">
        <f t="shared" si="93"/>
        <v>11159090</v>
      </c>
      <c r="P192" s="165">
        <f t="shared" ref="P192:P201" si="103">+N192*40000</f>
        <v>200000</v>
      </c>
      <c r="Q192" s="165"/>
      <c r="S192" s="10">
        <f t="shared" si="94"/>
        <v>1331818</v>
      </c>
      <c r="T192" s="10">
        <f t="shared" si="95"/>
        <v>1931818</v>
      </c>
      <c r="U192" s="10">
        <f t="shared" si="96"/>
        <v>2231818</v>
      </c>
      <c r="V192" s="10">
        <f t="shared" si="97"/>
        <v>431818</v>
      </c>
      <c r="W192" s="112">
        <v>43661</v>
      </c>
      <c r="X192" s="111">
        <v>6159090</v>
      </c>
      <c r="Y192" s="112">
        <v>43672</v>
      </c>
      <c r="Z192" s="111">
        <v>5000000</v>
      </c>
      <c r="AA192" s="1114"/>
      <c r="AB192" s="113"/>
      <c r="AC192" s="113"/>
      <c r="AD192" s="114"/>
      <c r="AE192" s="115">
        <f t="shared" ref="AE192:AE201" si="104">X192+Z192+AB192+AD192</f>
        <v>11159090</v>
      </c>
      <c r="AF192" s="116">
        <f t="shared" ref="AF192:AF198" si="105">O192-AE192</f>
        <v>0</v>
      </c>
    </row>
    <row r="193" spans="1:32" ht="23.25" x14ac:dyDescent="0.35">
      <c r="A193" s="168">
        <v>3</v>
      </c>
      <c r="B193" s="154">
        <v>43657</v>
      </c>
      <c r="C193" s="1203">
        <f t="shared" ref="C193:C200" si="106">C192+1</f>
        <v>862</v>
      </c>
      <c r="D193" s="239" t="s">
        <v>46</v>
      </c>
      <c r="E193" s="157" t="s">
        <v>273</v>
      </c>
      <c r="F193" s="170"/>
      <c r="G193" s="159">
        <f t="shared" si="98"/>
        <v>0</v>
      </c>
      <c r="H193" s="160"/>
      <c r="I193" s="161">
        <f t="shared" si="99"/>
        <v>0</v>
      </c>
      <c r="J193" s="162">
        <v>5</v>
      </c>
      <c r="K193" s="161">
        <f t="shared" si="100"/>
        <v>11159090</v>
      </c>
      <c r="L193" s="163"/>
      <c r="M193" s="161">
        <f t="shared" si="101"/>
        <v>0</v>
      </c>
      <c r="N193" s="1199">
        <f t="shared" si="102"/>
        <v>5</v>
      </c>
      <c r="O193" s="165">
        <f t="shared" si="93"/>
        <v>11159090</v>
      </c>
      <c r="P193" s="165">
        <f t="shared" si="103"/>
        <v>200000</v>
      </c>
      <c r="Q193" s="165"/>
      <c r="S193" s="10">
        <f t="shared" si="94"/>
        <v>1331818</v>
      </c>
      <c r="T193" s="10">
        <f t="shared" si="95"/>
        <v>1931818</v>
      </c>
      <c r="U193" s="10">
        <f t="shared" si="96"/>
        <v>2231818</v>
      </c>
      <c r="V193" s="10">
        <f t="shared" si="97"/>
        <v>431818</v>
      </c>
      <c r="W193" s="112">
        <v>43672</v>
      </c>
      <c r="X193" s="111">
        <v>5159090</v>
      </c>
      <c r="Y193" s="112">
        <v>43675</v>
      </c>
      <c r="Z193" s="111">
        <v>6000000</v>
      </c>
      <c r="AA193" s="1114"/>
      <c r="AB193" s="113"/>
      <c r="AC193" s="113"/>
      <c r="AD193" s="114"/>
      <c r="AE193" s="115">
        <f t="shared" si="104"/>
        <v>11159090</v>
      </c>
      <c r="AF193" s="116">
        <f t="shared" si="105"/>
        <v>0</v>
      </c>
    </row>
    <row r="194" spans="1:32" ht="23.25" x14ac:dyDescent="0.35">
      <c r="A194" s="168">
        <v>4</v>
      </c>
      <c r="B194" s="154">
        <v>43657</v>
      </c>
      <c r="C194" s="1203">
        <f t="shared" si="106"/>
        <v>863</v>
      </c>
      <c r="D194" s="239" t="s">
        <v>77</v>
      </c>
      <c r="E194" s="157" t="s">
        <v>57</v>
      </c>
      <c r="F194" s="170"/>
      <c r="G194" s="159">
        <f t="shared" si="98"/>
        <v>0</v>
      </c>
      <c r="H194" s="160"/>
      <c r="I194" s="161">
        <f t="shared" si="99"/>
        <v>0</v>
      </c>
      <c r="J194" s="162">
        <v>4</v>
      </c>
      <c r="K194" s="161">
        <f t="shared" si="100"/>
        <v>8927272</v>
      </c>
      <c r="L194" s="163"/>
      <c r="M194" s="161">
        <f t="shared" si="101"/>
        <v>0</v>
      </c>
      <c r="N194" s="1199">
        <f t="shared" si="102"/>
        <v>4</v>
      </c>
      <c r="O194" s="165">
        <f t="shared" si="93"/>
        <v>8927272</v>
      </c>
      <c r="P194" s="165">
        <f t="shared" si="103"/>
        <v>160000</v>
      </c>
      <c r="Q194" s="165"/>
      <c r="S194" s="10">
        <f t="shared" si="94"/>
        <v>1331818</v>
      </c>
      <c r="T194" s="10">
        <f t="shared" si="95"/>
        <v>1931818</v>
      </c>
      <c r="U194" s="10">
        <f t="shared" si="96"/>
        <v>2231818</v>
      </c>
      <c r="V194" s="10">
        <f t="shared" si="97"/>
        <v>431818</v>
      </c>
      <c r="W194" s="112">
        <v>43658</v>
      </c>
      <c r="X194" s="111">
        <v>5000000</v>
      </c>
      <c r="Y194" s="112">
        <v>43668</v>
      </c>
      <c r="Z194" s="111">
        <v>3927272</v>
      </c>
      <c r="AA194" s="1114"/>
      <c r="AB194" s="113"/>
      <c r="AC194" s="113"/>
      <c r="AD194" s="114"/>
      <c r="AE194" s="115">
        <f t="shared" si="104"/>
        <v>8927272</v>
      </c>
      <c r="AF194" s="116">
        <f t="shared" si="105"/>
        <v>0</v>
      </c>
    </row>
    <row r="195" spans="1:32" ht="23.25" x14ac:dyDescent="0.35">
      <c r="A195" s="168">
        <v>5</v>
      </c>
      <c r="B195" s="154">
        <v>43657</v>
      </c>
      <c r="C195" s="1203">
        <f t="shared" si="106"/>
        <v>864</v>
      </c>
      <c r="D195" s="239" t="s">
        <v>76</v>
      </c>
      <c r="E195" s="157" t="s">
        <v>57</v>
      </c>
      <c r="F195" s="170">
        <v>2</v>
      </c>
      <c r="G195" s="159">
        <f t="shared" si="98"/>
        <v>2663636</v>
      </c>
      <c r="H195" s="160">
        <v>1</v>
      </c>
      <c r="I195" s="161">
        <f t="shared" si="99"/>
        <v>1931818</v>
      </c>
      <c r="J195" s="162">
        <v>2</v>
      </c>
      <c r="K195" s="161">
        <f t="shared" si="100"/>
        <v>4463636</v>
      </c>
      <c r="L195" s="163"/>
      <c r="M195" s="161">
        <f t="shared" si="101"/>
        <v>0</v>
      </c>
      <c r="N195" s="1199">
        <f t="shared" si="102"/>
        <v>5</v>
      </c>
      <c r="O195" s="165">
        <f t="shared" si="93"/>
        <v>9059090</v>
      </c>
      <c r="P195" s="165">
        <f t="shared" si="103"/>
        <v>200000</v>
      </c>
      <c r="Q195" s="165"/>
      <c r="S195" s="10">
        <f t="shared" si="94"/>
        <v>1331818</v>
      </c>
      <c r="T195" s="10">
        <f t="shared" si="95"/>
        <v>1931818</v>
      </c>
      <c r="U195" s="10">
        <f t="shared" si="96"/>
        <v>2231818</v>
      </c>
      <c r="V195" s="10">
        <f t="shared" si="97"/>
        <v>431818</v>
      </c>
      <c r="W195" s="112">
        <v>43658</v>
      </c>
      <c r="X195" s="111">
        <v>9059090</v>
      </c>
      <c r="Y195" s="112"/>
      <c r="Z195" s="111"/>
      <c r="AA195" s="1114"/>
      <c r="AB195" s="113"/>
      <c r="AC195" s="113"/>
      <c r="AD195" s="114"/>
      <c r="AE195" s="115">
        <f t="shared" si="104"/>
        <v>9059090</v>
      </c>
      <c r="AF195" s="116">
        <f t="shared" si="105"/>
        <v>0</v>
      </c>
    </row>
    <row r="196" spans="1:32" ht="23.25" x14ac:dyDescent="0.35">
      <c r="A196" s="168">
        <v>6</v>
      </c>
      <c r="B196" s="154">
        <v>43657</v>
      </c>
      <c r="C196" s="1203">
        <f t="shared" si="106"/>
        <v>865</v>
      </c>
      <c r="D196" s="239" t="s">
        <v>71</v>
      </c>
      <c r="E196" s="157" t="s">
        <v>57</v>
      </c>
      <c r="F196" s="170"/>
      <c r="G196" s="159">
        <f t="shared" si="98"/>
        <v>0</v>
      </c>
      <c r="H196" s="160"/>
      <c r="I196" s="161">
        <f t="shared" si="99"/>
        <v>0</v>
      </c>
      <c r="J196" s="162">
        <v>4</v>
      </c>
      <c r="K196" s="161">
        <f t="shared" si="100"/>
        <v>8927272</v>
      </c>
      <c r="L196" s="163"/>
      <c r="M196" s="161">
        <f t="shared" si="101"/>
        <v>0</v>
      </c>
      <c r="N196" s="1199">
        <f t="shared" si="102"/>
        <v>4</v>
      </c>
      <c r="O196" s="165">
        <f t="shared" si="93"/>
        <v>8927272</v>
      </c>
      <c r="P196" s="165">
        <f t="shared" si="103"/>
        <v>160000</v>
      </c>
      <c r="Q196" s="165"/>
      <c r="S196" s="10">
        <f t="shared" si="94"/>
        <v>1331818</v>
      </c>
      <c r="T196" s="10">
        <f t="shared" si="95"/>
        <v>1931818</v>
      </c>
      <c r="U196" s="10">
        <f t="shared" si="96"/>
        <v>2231818</v>
      </c>
      <c r="V196" s="10">
        <f t="shared" si="97"/>
        <v>431818</v>
      </c>
      <c r="W196" s="112">
        <v>43658</v>
      </c>
      <c r="X196" s="111">
        <v>2000000</v>
      </c>
      <c r="Y196" s="112">
        <v>43678</v>
      </c>
      <c r="Z196" s="111">
        <v>6927272</v>
      </c>
      <c r="AA196" s="1114"/>
      <c r="AB196" s="113"/>
      <c r="AC196" s="113"/>
      <c r="AD196" s="114"/>
      <c r="AE196" s="115">
        <f t="shared" si="104"/>
        <v>8927272</v>
      </c>
      <c r="AF196" s="116">
        <f t="shared" si="105"/>
        <v>0</v>
      </c>
    </row>
    <row r="197" spans="1:32" ht="23.25" x14ac:dyDescent="0.35">
      <c r="A197" s="168">
        <v>7</v>
      </c>
      <c r="B197" s="154">
        <v>43657</v>
      </c>
      <c r="C197" s="1203">
        <f t="shared" si="106"/>
        <v>866</v>
      </c>
      <c r="D197" s="239" t="s">
        <v>289</v>
      </c>
      <c r="E197" s="157" t="s">
        <v>57</v>
      </c>
      <c r="F197" s="170"/>
      <c r="G197" s="159">
        <f t="shared" si="98"/>
        <v>0</v>
      </c>
      <c r="H197" s="160">
        <v>1</v>
      </c>
      <c r="I197" s="161">
        <f t="shared" si="99"/>
        <v>1931818</v>
      </c>
      <c r="J197" s="162">
        <v>3</v>
      </c>
      <c r="K197" s="161">
        <f t="shared" si="100"/>
        <v>6695454</v>
      </c>
      <c r="L197" s="163"/>
      <c r="M197" s="161">
        <f t="shared" si="101"/>
        <v>0</v>
      </c>
      <c r="N197" s="1199">
        <f t="shared" si="102"/>
        <v>4</v>
      </c>
      <c r="O197" s="165">
        <f t="shared" si="93"/>
        <v>8627272</v>
      </c>
      <c r="P197" s="165">
        <f t="shared" si="103"/>
        <v>160000</v>
      </c>
      <c r="Q197" s="165"/>
      <c r="S197" s="10">
        <f t="shared" si="94"/>
        <v>1331818</v>
      </c>
      <c r="T197" s="10">
        <f t="shared" si="95"/>
        <v>1931818</v>
      </c>
      <c r="U197" s="10">
        <f t="shared" si="96"/>
        <v>2231818</v>
      </c>
      <c r="V197" s="10">
        <f t="shared" si="97"/>
        <v>431818</v>
      </c>
      <c r="W197" s="112">
        <v>43658</v>
      </c>
      <c r="X197" s="111">
        <v>8627272</v>
      </c>
      <c r="Y197" s="112"/>
      <c r="Z197" s="111"/>
      <c r="AA197" s="1114"/>
      <c r="AB197" s="113"/>
      <c r="AC197" s="113"/>
      <c r="AD197" s="114"/>
      <c r="AE197" s="115">
        <f t="shared" si="104"/>
        <v>8627272</v>
      </c>
      <c r="AF197" s="116">
        <f t="shared" si="105"/>
        <v>0</v>
      </c>
    </row>
    <row r="198" spans="1:32" ht="23.25" x14ac:dyDescent="0.35">
      <c r="A198" s="168">
        <v>8</v>
      </c>
      <c r="B198" s="154">
        <v>43657</v>
      </c>
      <c r="C198" s="1203">
        <f t="shared" si="106"/>
        <v>867</v>
      </c>
      <c r="D198" s="239" t="s">
        <v>37</v>
      </c>
      <c r="E198" s="157" t="s">
        <v>88</v>
      </c>
      <c r="F198" s="170">
        <v>5</v>
      </c>
      <c r="G198" s="159">
        <f t="shared" si="98"/>
        <v>6659090</v>
      </c>
      <c r="H198" s="160"/>
      <c r="I198" s="161">
        <f t="shared" si="99"/>
        <v>0</v>
      </c>
      <c r="J198" s="162">
        <v>4</v>
      </c>
      <c r="K198" s="161">
        <f t="shared" si="100"/>
        <v>8927272</v>
      </c>
      <c r="L198" s="163">
        <v>1</v>
      </c>
      <c r="M198" s="161">
        <f t="shared" si="101"/>
        <v>431818</v>
      </c>
      <c r="N198" s="1199">
        <f t="shared" si="102"/>
        <v>10</v>
      </c>
      <c r="O198" s="165">
        <f t="shared" si="93"/>
        <v>16018180</v>
      </c>
      <c r="P198" s="165">
        <f t="shared" si="103"/>
        <v>400000</v>
      </c>
      <c r="Q198" s="165"/>
      <c r="S198" s="10">
        <f t="shared" si="94"/>
        <v>1331818</v>
      </c>
      <c r="T198" s="10">
        <f t="shared" si="95"/>
        <v>1931818</v>
      </c>
      <c r="U198" s="10">
        <f t="shared" si="96"/>
        <v>2231818</v>
      </c>
      <c r="V198" s="10">
        <f t="shared" si="97"/>
        <v>431818</v>
      </c>
      <c r="W198" s="112">
        <v>43661</v>
      </c>
      <c r="X198" s="111">
        <v>16018180</v>
      </c>
      <c r="Y198" s="112"/>
      <c r="Z198" s="111"/>
      <c r="AA198" s="1114"/>
      <c r="AB198" s="113"/>
      <c r="AC198" s="113"/>
      <c r="AD198" s="114"/>
      <c r="AE198" s="115">
        <f t="shared" si="104"/>
        <v>16018180</v>
      </c>
      <c r="AF198" s="116">
        <f t="shared" si="105"/>
        <v>0</v>
      </c>
    </row>
    <row r="199" spans="1:32" ht="23.25" x14ac:dyDescent="0.35">
      <c r="A199" s="168">
        <v>9</v>
      </c>
      <c r="B199" s="154">
        <v>43657</v>
      </c>
      <c r="C199" s="1203">
        <f t="shared" si="106"/>
        <v>868</v>
      </c>
      <c r="D199" s="239" t="s">
        <v>92</v>
      </c>
      <c r="E199" s="157" t="s">
        <v>88</v>
      </c>
      <c r="F199" s="170">
        <v>5</v>
      </c>
      <c r="G199" s="159">
        <f t="shared" si="98"/>
        <v>6659090</v>
      </c>
      <c r="H199" s="160"/>
      <c r="I199" s="161">
        <f t="shared" si="99"/>
        <v>0</v>
      </c>
      <c r="J199" s="162"/>
      <c r="K199" s="161">
        <f t="shared" si="100"/>
        <v>0</v>
      </c>
      <c r="L199" s="163"/>
      <c r="M199" s="161">
        <f>L199*V199</f>
        <v>0</v>
      </c>
      <c r="N199" s="1199">
        <f t="shared" si="102"/>
        <v>5</v>
      </c>
      <c r="O199" s="165">
        <f t="shared" si="93"/>
        <v>6659090</v>
      </c>
      <c r="P199" s="165">
        <f t="shared" si="103"/>
        <v>200000</v>
      </c>
      <c r="Q199" s="165"/>
      <c r="S199" s="10">
        <f t="shared" si="94"/>
        <v>1331818</v>
      </c>
      <c r="T199" s="10">
        <f t="shared" si="95"/>
        <v>1931818</v>
      </c>
      <c r="U199" s="10">
        <f t="shared" si="96"/>
        <v>2231818</v>
      </c>
      <c r="V199" s="10">
        <f t="shared" si="97"/>
        <v>431818</v>
      </c>
      <c r="W199" s="112">
        <v>43662</v>
      </c>
      <c r="X199" s="111">
        <v>6659090</v>
      </c>
      <c r="Y199" s="112"/>
      <c r="Z199" s="111"/>
      <c r="AA199" s="1114"/>
      <c r="AB199" s="113"/>
      <c r="AC199" s="113"/>
      <c r="AD199" s="114"/>
      <c r="AE199" s="115">
        <f t="shared" si="104"/>
        <v>6659090</v>
      </c>
      <c r="AF199" s="116">
        <f>O199-AE199</f>
        <v>0</v>
      </c>
    </row>
    <row r="200" spans="1:32" ht="23.25" x14ac:dyDescent="0.35">
      <c r="A200" s="168">
        <f t="shared" ref="A200" si="107">+A199+1</f>
        <v>10</v>
      </c>
      <c r="B200" s="154">
        <v>43657</v>
      </c>
      <c r="C200" s="1203">
        <f t="shared" si="106"/>
        <v>869</v>
      </c>
      <c r="D200" s="239" t="s">
        <v>177</v>
      </c>
      <c r="E200" s="157" t="s">
        <v>88</v>
      </c>
      <c r="F200" s="170">
        <v>2</v>
      </c>
      <c r="G200" s="159">
        <f>F200*S200</f>
        <v>2663636</v>
      </c>
      <c r="H200" s="160"/>
      <c r="I200" s="161">
        <f>H200*T200</f>
        <v>0</v>
      </c>
      <c r="J200" s="162">
        <v>2</v>
      </c>
      <c r="K200" s="161">
        <f>J200*U200</f>
        <v>4463636</v>
      </c>
      <c r="L200" s="163">
        <v>1</v>
      </c>
      <c r="M200" s="161">
        <f>L200*V200</f>
        <v>431818</v>
      </c>
      <c r="N200" s="1199">
        <f t="shared" si="102"/>
        <v>5</v>
      </c>
      <c r="O200" s="165">
        <f t="shared" si="93"/>
        <v>7559090</v>
      </c>
      <c r="P200" s="165">
        <f t="shared" si="103"/>
        <v>200000</v>
      </c>
      <c r="Q200" s="165"/>
      <c r="S200" s="10">
        <f t="shared" si="94"/>
        <v>1331818</v>
      </c>
      <c r="T200" s="10">
        <f t="shared" si="95"/>
        <v>1931818</v>
      </c>
      <c r="U200" s="10">
        <f t="shared" si="96"/>
        <v>2231818</v>
      </c>
      <c r="V200" s="10">
        <f t="shared" si="97"/>
        <v>431818</v>
      </c>
      <c r="W200" s="112">
        <v>43668</v>
      </c>
      <c r="X200" s="111">
        <v>7559090</v>
      </c>
      <c r="Y200" s="112"/>
      <c r="Z200" s="111"/>
      <c r="AA200" s="112"/>
      <c r="AB200" s="113">
        <v>0</v>
      </c>
      <c r="AC200" s="113"/>
      <c r="AD200" s="114"/>
      <c r="AE200" s="115">
        <f t="shared" si="104"/>
        <v>7559090</v>
      </c>
      <c r="AF200" s="116">
        <f>O200-AE200</f>
        <v>0</v>
      </c>
    </row>
    <row r="201" spans="1:32" ht="23.25" x14ac:dyDescent="0.35">
      <c r="A201" s="172"/>
      <c r="B201" s="188"/>
      <c r="C201" s="1203"/>
      <c r="D201" s="156"/>
      <c r="E201" s="1200"/>
      <c r="F201" s="170"/>
      <c r="G201" s="159">
        <f>F201*S201</f>
        <v>0</v>
      </c>
      <c r="H201" s="170"/>
      <c r="I201" s="161">
        <f>H201*T201</f>
        <v>0</v>
      </c>
      <c r="J201" s="170"/>
      <c r="K201" s="161">
        <f>J201*U201</f>
        <v>0</v>
      </c>
      <c r="L201" s="170"/>
      <c r="M201" s="161">
        <f>L201*V201</f>
        <v>0</v>
      </c>
      <c r="N201" s="171"/>
      <c r="O201" s="165">
        <f t="shared" si="93"/>
        <v>0</v>
      </c>
      <c r="P201" s="165">
        <f t="shared" si="103"/>
        <v>0</v>
      </c>
      <c r="Q201" s="165"/>
      <c r="S201" s="10">
        <f t="shared" si="94"/>
        <v>1331818</v>
      </c>
      <c r="T201" s="10">
        <f t="shared" si="95"/>
        <v>1931818</v>
      </c>
      <c r="U201" s="10">
        <f t="shared" si="96"/>
        <v>2231818</v>
      </c>
      <c r="V201" s="10">
        <f t="shared" si="97"/>
        <v>431818</v>
      </c>
      <c r="W201" s="112"/>
      <c r="X201" s="111"/>
      <c r="Y201" s="110"/>
      <c r="Z201" s="111"/>
      <c r="AA201" s="1114"/>
      <c r="AB201" s="113"/>
      <c r="AC201" s="113"/>
      <c r="AD201" s="114"/>
      <c r="AE201" s="115">
        <f t="shared" si="104"/>
        <v>0</v>
      </c>
      <c r="AF201" s="116">
        <f>O201-AE201</f>
        <v>0</v>
      </c>
    </row>
    <row r="202" spans="1:32" ht="24" thickBot="1" x14ac:dyDescent="0.4">
      <c r="A202" s="2958" t="s">
        <v>60</v>
      </c>
      <c r="B202" s="2959"/>
      <c r="C202" s="2959"/>
      <c r="D202" s="2959"/>
      <c r="E202" s="2960"/>
      <c r="F202" s="783">
        <f t="shared" ref="F202:P202" si="108">SUM(F191:F200)</f>
        <v>21</v>
      </c>
      <c r="G202" s="783">
        <f t="shared" si="108"/>
        <v>27968178</v>
      </c>
      <c r="H202" s="783">
        <f t="shared" si="108"/>
        <v>2</v>
      </c>
      <c r="I202" s="783">
        <f t="shared" si="108"/>
        <v>3863636</v>
      </c>
      <c r="J202" s="783">
        <f t="shared" si="108"/>
        <v>31</v>
      </c>
      <c r="K202" s="783">
        <f t="shared" si="108"/>
        <v>69186358</v>
      </c>
      <c r="L202" s="783">
        <f t="shared" si="108"/>
        <v>3</v>
      </c>
      <c r="M202" s="783">
        <f t="shared" si="108"/>
        <v>1295454</v>
      </c>
      <c r="N202" s="783">
        <f t="shared" si="108"/>
        <v>57</v>
      </c>
      <c r="O202" s="783">
        <f t="shared" si="108"/>
        <v>102313626</v>
      </c>
      <c r="P202" s="783">
        <f t="shared" si="108"/>
        <v>2280000</v>
      </c>
      <c r="Q202" s="784"/>
      <c r="W202" s="112"/>
      <c r="X202" s="111"/>
      <c r="Y202" s="110"/>
      <c r="Z202" s="111"/>
      <c r="AA202" s="1114"/>
      <c r="AB202" s="113"/>
      <c r="AC202" s="113"/>
      <c r="AD202" s="114"/>
      <c r="AE202" s="115">
        <f>SUM(AE191:AE201)</f>
        <v>102313626</v>
      </c>
      <c r="AF202" s="116">
        <f>O202-AE202</f>
        <v>0</v>
      </c>
    </row>
    <row r="203" spans="1:32" x14ac:dyDescent="0.2">
      <c r="A203" s="12" t="s">
        <v>61</v>
      </c>
      <c r="F203" s="20"/>
      <c r="P203" s="177"/>
      <c r="W203" s="12"/>
      <c r="X203" s="12"/>
    </row>
    <row r="204" spans="1:32" ht="15.75" x14ac:dyDescent="0.25">
      <c r="C204" s="253"/>
      <c r="D204" s="279"/>
      <c r="F204" s="178"/>
      <c r="G204" s="179"/>
      <c r="H204" s="178"/>
      <c r="I204" s="180"/>
      <c r="J204" s="178"/>
      <c r="K204" s="179"/>
      <c r="L204" s="178"/>
      <c r="N204" s="20"/>
      <c r="O204" s="2861" t="s">
        <v>62</v>
      </c>
      <c r="P204" s="2861"/>
      <c r="Q204" s="2861"/>
      <c r="W204" s="12"/>
      <c r="X204" s="12"/>
    </row>
    <row r="205" spans="1:32" ht="15.75" x14ac:dyDescent="0.25">
      <c r="F205" s="1201"/>
      <c r="H205" s="1201"/>
      <c r="J205" s="1201"/>
      <c r="L205" s="1201"/>
      <c r="N205" s="1201"/>
      <c r="O205" s="1201"/>
      <c r="P205" s="1201"/>
      <c r="Q205" s="1201"/>
      <c r="W205" s="12"/>
      <c r="X205" s="12"/>
    </row>
    <row r="206" spans="1:32" ht="15.75" x14ac:dyDescent="0.25">
      <c r="F206" s="182"/>
      <c r="H206" s="182"/>
      <c r="J206" s="182"/>
      <c r="L206" s="182"/>
      <c r="N206" s="12"/>
      <c r="O206" s="145"/>
      <c r="P206" s="145"/>
      <c r="Q206" s="145"/>
      <c r="W206" s="12"/>
      <c r="X206" s="12"/>
    </row>
    <row r="207" spans="1:32" ht="15.75" x14ac:dyDescent="0.25">
      <c r="N207" s="12"/>
      <c r="O207" s="145"/>
      <c r="P207" s="145"/>
      <c r="Q207" s="145"/>
    </row>
    <row r="208" spans="1:32" ht="15.75" x14ac:dyDescent="0.25">
      <c r="N208" s="12"/>
      <c r="O208" s="2862" t="s">
        <v>63</v>
      </c>
      <c r="P208" s="2862"/>
      <c r="Q208" s="2862"/>
    </row>
    <row r="209" spans="1:32" ht="15.75" x14ac:dyDescent="0.25">
      <c r="N209" s="12"/>
      <c r="O209" s="2861" t="s">
        <v>64</v>
      </c>
      <c r="P209" s="2861"/>
      <c r="Q209" s="2861"/>
    </row>
    <row r="213" spans="1:32" ht="26.25" x14ac:dyDescent="0.3">
      <c r="A213" s="13" t="s">
        <v>0</v>
      </c>
      <c r="B213" s="13" t="s">
        <v>235</v>
      </c>
      <c r="C213" s="144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4"/>
      <c r="O213" s="183" t="s">
        <v>66</v>
      </c>
      <c r="P213" s="2839" t="s">
        <v>2</v>
      </c>
      <c r="Q213" s="2839"/>
    </row>
    <row r="214" spans="1:32" ht="21" x14ac:dyDescent="0.3">
      <c r="A214" s="13" t="s">
        <v>3</v>
      </c>
      <c r="B214" s="13" t="s">
        <v>4</v>
      </c>
      <c r="C214" s="144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4"/>
      <c r="O214" s="184"/>
      <c r="P214" s="145"/>
      <c r="Q214" s="145"/>
    </row>
    <row r="215" spans="1:32" ht="18.75" x14ac:dyDescent="0.3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4"/>
      <c r="O215" s="14"/>
      <c r="P215" s="145"/>
      <c r="Q215" s="145"/>
    </row>
    <row r="216" spans="1:32" ht="18.75" x14ac:dyDescent="0.3">
      <c r="A216" s="13" t="s">
        <v>5</v>
      </c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4"/>
      <c r="O216" s="14"/>
      <c r="P216" s="145"/>
      <c r="Q216" s="145"/>
    </row>
    <row r="217" spans="1:32" ht="18.75" x14ac:dyDescent="0.3">
      <c r="A217" s="13" t="s">
        <v>6</v>
      </c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4"/>
      <c r="O217" s="14"/>
      <c r="P217" s="145"/>
      <c r="Q217" s="145"/>
    </row>
    <row r="218" spans="1:32" ht="18.75" x14ac:dyDescent="0.3">
      <c r="A218" s="13" t="s">
        <v>7</v>
      </c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4"/>
      <c r="O218" s="14"/>
      <c r="P218" s="145"/>
      <c r="Q218" s="145"/>
    </row>
    <row r="219" spans="1:32" ht="24" thickBot="1" x14ac:dyDescent="0.35">
      <c r="A219" s="13" t="s">
        <v>8</v>
      </c>
      <c r="B219" s="13"/>
      <c r="C219" s="13"/>
      <c r="D219" s="13"/>
      <c r="E219" s="13"/>
      <c r="F219" s="13"/>
      <c r="G219" s="147"/>
      <c r="H219" s="147"/>
      <c r="I219" s="13"/>
      <c r="J219" s="13"/>
      <c r="K219" s="13"/>
      <c r="L219" s="13"/>
      <c r="M219" s="13"/>
      <c r="N219" s="148"/>
      <c r="O219" s="148"/>
      <c r="P219" s="2800" t="s">
        <v>86</v>
      </c>
      <c r="Q219" s="2800"/>
      <c r="W219" s="2856" t="s">
        <v>107</v>
      </c>
      <c r="X219" s="2856"/>
      <c r="Y219" s="2856"/>
      <c r="Z219" s="2856"/>
      <c r="AA219" s="2856"/>
      <c r="AB219" s="2856"/>
      <c r="AC219" s="2856"/>
      <c r="AD219" s="2856"/>
      <c r="AE219" s="2856"/>
      <c r="AF219" s="2856"/>
    </row>
    <row r="220" spans="1:32" ht="16.5" thickBot="1" x14ac:dyDescent="0.3">
      <c r="A220" s="2841" t="s">
        <v>10</v>
      </c>
      <c r="B220" s="2844" t="s">
        <v>11</v>
      </c>
      <c r="C220" s="428" t="s">
        <v>10</v>
      </c>
      <c r="D220" s="2844" t="s">
        <v>13</v>
      </c>
      <c r="E220" s="2844" t="s">
        <v>14</v>
      </c>
      <c r="F220" s="2847" t="s">
        <v>15</v>
      </c>
      <c r="G220" s="2848"/>
      <c r="H220" s="2848"/>
      <c r="I220" s="2848"/>
      <c r="J220" s="2848"/>
      <c r="K220" s="2848"/>
      <c r="L220" s="2848"/>
      <c r="M220" s="2849"/>
      <c r="N220" s="2850" t="s">
        <v>16</v>
      </c>
      <c r="O220" s="2850" t="s">
        <v>17</v>
      </c>
      <c r="P220" s="2850" t="s">
        <v>18</v>
      </c>
      <c r="Q220" s="151" t="s">
        <v>19</v>
      </c>
      <c r="W220" s="2856" t="s">
        <v>108</v>
      </c>
      <c r="X220" s="2856" t="s">
        <v>109</v>
      </c>
      <c r="Y220" s="2856" t="s">
        <v>108</v>
      </c>
      <c r="Z220" s="2856" t="s">
        <v>110</v>
      </c>
      <c r="AA220" s="2940" t="s">
        <v>108</v>
      </c>
      <c r="AB220" s="2853" t="s">
        <v>111</v>
      </c>
      <c r="AC220" s="2856" t="s">
        <v>108</v>
      </c>
      <c r="AD220" s="2853" t="s">
        <v>112</v>
      </c>
      <c r="AE220" s="2854" t="s">
        <v>113</v>
      </c>
      <c r="AF220" s="2855" t="s">
        <v>114</v>
      </c>
    </row>
    <row r="221" spans="1:32" ht="16.5" thickBot="1" x14ac:dyDescent="0.3">
      <c r="A221" s="2842"/>
      <c r="B221" s="2845"/>
      <c r="C221" s="429" t="s">
        <v>208</v>
      </c>
      <c r="D221" s="2845"/>
      <c r="E221" s="2845"/>
      <c r="F221" s="2858" t="s">
        <v>20</v>
      </c>
      <c r="G221" s="2858"/>
      <c r="H221" s="2858" t="s">
        <v>21</v>
      </c>
      <c r="I221" s="2858"/>
      <c r="J221" s="2858" t="s">
        <v>22</v>
      </c>
      <c r="K221" s="2858"/>
      <c r="L221" s="2858" t="s">
        <v>23</v>
      </c>
      <c r="M221" s="2858"/>
      <c r="N221" s="2851"/>
      <c r="O221" s="2851"/>
      <c r="P221" s="2851"/>
      <c r="Q221" s="2859" t="s">
        <v>24</v>
      </c>
      <c r="W221" s="2856"/>
      <c r="X221" s="2856"/>
      <c r="Y221" s="2856"/>
      <c r="Z221" s="2856"/>
      <c r="AA221" s="2940"/>
      <c r="AB221" s="2853"/>
      <c r="AC221" s="2856"/>
      <c r="AD221" s="2853"/>
      <c r="AE221" s="2854"/>
      <c r="AF221" s="2855"/>
    </row>
    <row r="222" spans="1:32" ht="16.5" thickBot="1" x14ac:dyDescent="0.3">
      <c r="A222" s="2843"/>
      <c r="B222" s="2846"/>
      <c r="C222" s="430" t="s">
        <v>209</v>
      </c>
      <c r="D222" s="2846"/>
      <c r="E222" s="2846"/>
      <c r="F222" s="1202" t="s">
        <v>25</v>
      </c>
      <c r="G222" s="1202" t="s">
        <v>26</v>
      </c>
      <c r="H222" s="1202" t="s">
        <v>25</v>
      </c>
      <c r="I222" s="1202" t="s">
        <v>26</v>
      </c>
      <c r="J222" s="1202" t="s">
        <v>25</v>
      </c>
      <c r="K222" s="1202" t="s">
        <v>26</v>
      </c>
      <c r="L222" s="1202" t="s">
        <v>25</v>
      </c>
      <c r="M222" s="1202" t="s">
        <v>26</v>
      </c>
      <c r="N222" s="2852"/>
      <c r="O222" s="2852"/>
      <c r="P222" s="2852"/>
      <c r="Q222" s="2953"/>
    </row>
    <row r="223" spans="1:32" ht="23.25" x14ac:dyDescent="0.35">
      <c r="A223" s="168">
        <v>1</v>
      </c>
      <c r="B223" s="154">
        <v>43658</v>
      </c>
      <c r="C223" s="1203">
        <v>870</v>
      </c>
      <c r="D223" s="239" t="s">
        <v>50</v>
      </c>
      <c r="E223" s="157" t="s">
        <v>273</v>
      </c>
      <c r="F223" s="170">
        <v>6</v>
      </c>
      <c r="G223" s="159">
        <f>F223*S223</f>
        <v>7990908</v>
      </c>
      <c r="H223" s="160"/>
      <c r="I223" s="161">
        <f>H223*T223</f>
        <v>0</v>
      </c>
      <c r="J223" s="162">
        <v>3</v>
      </c>
      <c r="K223" s="161">
        <f>J223*U223</f>
        <v>6695454</v>
      </c>
      <c r="L223" s="163">
        <v>1</v>
      </c>
      <c r="M223" s="161">
        <f>L223*V223</f>
        <v>431818</v>
      </c>
      <c r="N223" s="1199">
        <f>F223+H223+J223+L223</f>
        <v>10</v>
      </c>
      <c r="O223" s="165">
        <f t="shared" ref="O223:O228" si="109">+M223+K223+I223+G223</f>
        <v>15118180</v>
      </c>
      <c r="P223" s="165">
        <f>+N223*40000</f>
        <v>400000</v>
      </c>
      <c r="Q223" s="165"/>
      <c r="S223" s="10">
        <f t="shared" ref="S223:S228" si="110">1331818</f>
        <v>1331818</v>
      </c>
      <c r="T223" s="10">
        <f t="shared" ref="T223:T228" si="111">1931818</f>
        <v>1931818</v>
      </c>
      <c r="U223" s="10">
        <f t="shared" ref="U223:U228" si="112">2231818</f>
        <v>2231818</v>
      </c>
      <c r="V223" s="10">
        <f t="shared" ref="V223:V228" si="113">431818</f>
        <v>431818</v>
      </c>
      <c r="W223" s="112">
        <v>43661</v>
      </c>
      <c r="X223" s="111">
        <v>15118180</v>
      </c>
      <c r="Y223" s="112"/>
      <c r="Z223" s="111"/>
      <c r="AA223" s="1114"/>
      <c r="AB223" s="113"/>
      <c r="AC223" s="113"/>
      <c r="AD223" s="114"/>
      <c r="AE223" s="115">
        <f>X223+Z223+AB223+AD223</f>
        <v>15118180</v>
      </c>
      <c r="AF223" s="116">
        <f>O223-AE223</f>
        <v>0</v>
      </c>
    </row>
    <row r="224" spans="1:32" ht="23.25" x14ac:dyDescent="0.35">
      <c r="A224" s="168">
        <v>2</v>
      </c>
      <c r="B224" s="154">
        <v>43658</v>
      </c>
      <c r="C224" s="1203">
        <v>871</v>
      </c>
      <c r="D224" s="239" t="s">
        <v>290</v>
      </c>
      <c r="E224" s="157" t="s">
        <v>273</v>
      </c>
      <c r="F224" s="170">
        <v>7</v>
      </c>
      <c r="G224" s="159">
        <f>F224*S224</f>
        <v>9322726</v>
      </c>
      <c r="H224" s="160"/>
      <c r="I224" s="161">
        <f>H224*T224</f>
        <v>0</v>
      </c>
      <c r="J224" s="162">
        <v>3</v>
      </c>
      <c r="K224" s="161">
        <f>J224*U224</f>
        <v>6695454</v>
      </c>
      <c r="L224" s="163">
        <v>1</v>
      </c>
      <c r="M224" s="161">
        <f>L224*V224</f>
        <v>431818</v>
      </c>
      <c r="N224" s="1199">
        <f t="shared" ref="N224:N227" si="114">F224+H224+J224+L224</f>
        <v>11</v>
      </c>
      <c r="O224" s="165">
        <f t="shared" si="109"/>
        <v>16449998</v>
      </c>
      <c r="P224" s="165">
        <f t="shared" ref="P224:P228" si="115">+N224*40000</f>
        <v>440000</v>
      </c>
      <c r="Q224" s="165"/>
      <c r="S224" s="10">
        <f t="shared" si="110"/>
        <v>1331818</v>
      </c>
      <c r="T224" s="10">
        <f t="shared" si="111"/>
        <v>1931818</v>
      </c>
      <c r="U224" s="10">
        <f t="shared" si="112"/>
        <v>2231818</v>
      </c>
      <c r="V224" s="10">
        <f t="shared" si="113"/>
        <v>431818</v>
      </c>
      <c r="W224" s="112">
        <v>43689</v>
      </c>
      <c r="X224" s="111">
        <v>16449998</v>
      </c>
      <c r="Y224" s="112"/>
      <c r="Z224" s="111"/>
      <c r="AA224" s="1114"/>
      <c r="AB224" s="113"/>
      <c r="AC224" s="113"/>
      <c r="AD224" s="114"/>
      <c r="AE224" s="115">
        <f t="shared" ref="AE224:AE228" si="116">X224+Z224+AB224+AD224</f>
        <v>16449998</v>
      </c>
      <c r="AF224" s="116">
        <f>O224-AE224</f>
        <v>0</v>
      </c>
    </row>
    <row r="225" spans="1:32" ht="23.25" x14ac:dyDescent="0.35">
      <c r="A225" s="168">
        <v>3</v>
      </c>
      <c r="B225" s="154">
        <v>43658</v>
      </c>
      <c r="C225" s="1203">
        <v>872</v>
      </c>
      <c r="D225" s="239" t="s">
        <v>55</v>
      </c>
      <c r="E225" s="157" t="s">
        <v>88</v>
      </c>
      <c r="F225" s="170">
        <v>6</v>
      </c>
      <c r="G225" s="159">
        <f>F225*S225</f>
        <v>7990908</v>
      </c>
      <c r="H225" s="160"/>
      <c r="I225" s="161">
        <f>H225*T225</f>
        <v>0</v>
      </c>
      <c r="J225" s="162">
        <v>4</v>
      </c>
      <c r="K225" s="161">
        <f>J225*U225</f>
        <v>8927272</v>
      </c>
      <c r="L225" s="163"/>
      <c r="M225" s="161">
        <f>L225*V225</f>
        <v>0</v>
      </c>
      <c r="N225" s="1199">
        <f t="shared" si="114"/>
        <v>10</v>
      </c>
      <c r="O225" s="165">
        <f t="shared" si="109"/>
        <v>16918180</v>
      </c>
      <c r="P225" s="165">
        <f t="shared" si="115"/>
        <v>400000</v>
      </c>
      <c r="Q225" s="165"/>
      <c r="S225" s="10">
        <f t="shared" si="110"/>
        <v>1331818</v>
      </c>
      <c r="T225" s="10">
        <f t="shared" si="111"/>
        <v>1931818</v>
      </c>
      <c r="U225" s="10">
        <f t="shared" si="112"/>
        <v>2231818</v>
      </c>
      <c r="V225" s="10">
        <f t="shared" si="113"/>
        <v>431818</v>
      </c>
      <c r="W225" s="112">
        <v>43661</v>
      </c>
      <c r="X225" s="111">
        <v>16918180</v>
      </c>
      <c r="Y225" s="112"/>
      <c r="Z225" s="111"/>
      <c r="AA225" s="112"/>
      <c r="AB225" s="113">
        <v>0</v>
      </c>
      <c r="AC225" s="113"/>
      <c r="AD225" s="114"/>
      <c r="AE225" s="115">
        <f t="shared" si="116"/>
        <v>16918180</v>
      </c>
      <c r="AF225" s="116">
        <f>O225-AE225</f>
        <v>0</v>
      </c>
    </row>
    <row r="226" spans="1:32" ht="23.25" x14ac:dyDescent="0.35">
      <c r="A226" s="1110">
        <v>4</v>
      </c>
      <c r="B226" s="154">
        <v>43658</v>
      </c>
      <c r="C226" s="1203">
        <v>873</v>
      </c>
      <c r="D226" s="239" t="s">
        <v>101</v>
      </c>
      <c r="E226" s="157" t="s">
        <v>88</v>
      </c>
      <c r="F226" s="170">
        <v>7</v>
      </c>
      <c r="G226" s="159">
        <f t="shared" ref="G226:G228" si="117">F226*S226</f>
        <v>9322726</v>
      </c>
      <c r="H226" s="160"/>
      <c r="I226" s="161">
        <f t="shared" ref="I226:I227" si="118">H226*T226</f>
        <v>0</v>
      </c>
      <c r="J226" s="162">
        <v>2</v>
      </c>
      <c r="K226" s="161">
        <f t="shared" ref="K226:K227" si="119">J226*U226</f>
        <v>4463636</v>
      </c>
      <c r="L226" s="163">
        <v>1</v>
      </c>
      <c r="M226" s="161">
        <f t="shared" ref="M226:M227" si="120">L226*V226</f>
        <v>431818</v>
      </c>
      <c r="N226" s="1199">
        <f t="shared" si="114"/>
        <v>10</v>
      </c>
      <c r="O226" s="165">
        <f t="shared" si="109"/>
        <v>14218180</v>
      </c>
      <c r="P226" s="165">
        <f t="shared" si="115"/>
        <v>400000</v>
      </c>
      <c r="Q226" s="165"/>
      <c r="S226" s="10">
        <f t="shared" si="110"/>
        <v>1331818</v>
      </c>
      <c r="T226" s="10">
        <f t="shared" si="111"/>
        <v>1931818</v>
      </c>
      <c r="U226" s="10">
        <f t="shared" si="112"/>
        <v>2231818</v>
      </c>
      <c r="V226" s="10">
        <f t="shared" si="113"/>
        <v>431818</v>
      </c>
      <c r="W226" s="112">
        <v>43670</v>
      </c>
      <c r="X226" s="111">
        <v>14218180</v>
      </c>
      <c r="Y226" s="112"/>
      <c r="Z226" s="111"/>
      <c r="AA226" s="112"/>
      <c r="AB226" s="113"/>
      <c r="AC226" s="113"/>
      <c r="AD226" s="114"/>
      <c r="AE226" s="115">
        <f t="shared" si="116"/>
        <v>14218180</v>
      </c>
      <c r="AF226" s="116">
        <f t="shared" ref="AF226:AF227" si="121">O226-AE226</f>
        <v>0</v>
      </c>
    </row>
    <row r="227" spans="1:32" ht="23.25" x14ac:dyDescent="0.35">
      <c r="A227" s="1110">
        <v>5</v>
      </c>
      <c r="B227" s="154">
        <v>43658</v>
      </c>
      <c r="C227" s="1203">
        <v>874</v>
      </c>
      <c r="D227" s="239" t="s">
        <v>56</v>
      </c>
      <c r="E227" s="157" t="s">
        <v>57</v>
      </c>
      <c r="F227" s="170">
        <v>5</v>
      </c>
      <c r="G227" s="159">
        <f t="shared" si="117"/>
        <v>6659090</v>
      </c>
      <c r="H227" s="160"/>
      <c r="I227" s="161">
        <f t="shared" si="118"/>
        <v>0</v>
      </c>
      <c r="J227" s="162">
        <v>5</v>
      </c>
      <c r="K227" s="161">
        <f t="shared" si="119"/>
        <v>11159090</v>
      </c>
      <c r="L227" s="163"/>
      <c r="M227" s="161">
        <f t="shared" si="120"/>
        <v>0</v>
      </c>
      <c r="N227" s="1199">
        <f t="shared" si="114"/>
        <v>10</v>
      </c>
      <c r="O227" s="165">
        <f t="shared" si="109"/>
        <v>17818180</v>
      </c>
      <c r="P227" s="165">
        <f t="shared" si="115"/>
        <v>400000</v>
      </c>
      <c r="Q227" s="165"/>
      <c r="S227" s="10">
        <f t="shared" si="110"/>
        <v>1331818</v>
      </c>
      <c r="T227" s="10">
        <f t="shared" si="111"/>
        <v>1931818</v>
      </c>
      <c r="U227" s="10">
        <f t="shared" si="112"/>
        <v>2231818</v>
      </c>
      <c r="V227" s="10">
        <f t="shared" si="113"/>
        <v>431818</v>
      </c>
      <c r="W227" s="112"/>
      <c r="X227" s="111"/>
      <c r="Y227" s="112"/>
      <c r="Z227" s="111"/>
      <c r="AA227" s="112"/>
      <c r="AB227" s="113"/>
      <c r="AC227" s="113"/>
      <c r="AD227" s="114"/>
      <c r="AE227" s="115">
        <f t="shared" si="116"/>
        <v>0</v>
      </c>
      <c r="AF227" s="116">
        <f t="shared" si="121"/>
        <v>17818180</v>
      </c>
    </row>
    <row r="228" spans="1:32" ht="23.25" x14ac:dyDescent="0.35">
      <c r="A228" s="172"/>
      <c r="B228" s="188"/>
      <c r="C228" s="1203"/>
      <c r="D228" s="156"/>
      <c r="E228" s="1200"/>
      <c r="F228" s="170"/>
      <c r="G228" s="159">
        <f t="shared" si="117"/>
        <v>0</v>
      </c>
      <c r="H228" s="170"/>
      <c r="I228" s="161">
        <f>H228*T228</f>
        <v>0</v>
      </c>
      <c r="J228" s="170"/>
      <c r="K228" s="161">
        <f>J228*U228</f>
        <v>0</v>
      </c>
      <c r="L228" s="170"/>
      <c r="M228" s="161">
        <f>L228*V228</f>
        <v>0</v>
      </c>
      <c r="N228" s="171"/>
      <c r="O228" s="165">
        <f t="shared" si="109"/>
        <v>0</v>
      </c>
      <c r="P228" s="165">
        <f t="shared" si="115"/>
        <v>0</v>
      </c>
      <c r="Q228" s="165"/>
      <c r="S228" s="10">
        <f t="shared" si="110"/>
        <v>1331818</v>
      </c>
      <c r="T228" s="10">
        <f t="shared" si="111"/>
        <v>1931818</v>
      </c>
      <c r="U228" s="10">
        <f t="shared" si="112"/>
        <v>2231818</v>
      </c>
      <c r="V228" s="10">
        <f t="shared" si="113"/>
        <v>431818</v>
      </c>
      <c r="W228" s="112"/>
      <c r="X228" s="111"/>
      <c r="Y228" s="110"/>
      <c r="Z228" s="111"/>
      <c r="AA228" s="1114"/>
      <c r="AB228" s="113"/>
      <c r="AC228" s="113"/>
      <c r="AD228" s="114"/>
      <c r="AE228" s="115">
        <f t="shared" si="116"/>
        <v>0</v>
      </c>
      <c r="AF228" s="116">
        <f>O228-AE228</f>
        <v>0</v>
      </c>
    </row>
    <row r="229" spans="1:32" ht="24" thickBot="1" x14ac:dyDescent="0.4">
      <c r="A229" s="2958" t="s">
        <v>60</v>
      </c>
      <c r="B229" s="2959"/>
      <c r="C229" s="2959"/>
      <c r="D229" s="2959"/>
      <c r="E229" s="2960"/>
      <c r="F229" s="783">
        <f>SUM(F223:F227)</f>
        <v>31</v>
      </c>
      <c r="G229" s="783">
        <f>SUM(G223:G225)</f>
        <v>25304542</v>
      </c>
      <c r="H229" s="783">
        <f>SUM(H223:H225)</f>
        <v>0</v>
      </c>
      <c r="I229" s="783">
        <f>SUM(I223:I225)</f>
        <v>0</v>
      </c>
      <c r="J229" s="783">
        <f>SUM(J223:J227)</f>
        <v>17</v>
      </c>
      <c r="K229" s="783">
        <f t="shared" ref="K229:P229" si="122">SUM(K223:K225)</f>
        <v>22318180</v>
      </c>
      <c r="L229" s="783">
        <f t="shared" si="122"/>
        <v>2</v>
      </c>
      <c r="M229" s="783">
        <f t="shared" si="122"/>
        <v>863636</v>
      </c>
      <c r="N229" s="783">
        <f t="shared" si="122"/>
        <v>31</v>
      </c>
      <c r="O229" s="783">
        <f>SUM(O223:O228)</f>
        <v>80522718</v>
      </c>
      <c r="P229" s="783">
        <f t="shared" si="122"/>
        <v>1240000</v>
      </c>
      <c r="Q229" s="784"/>
      <c r="W229" s="112"/>
      <c r="X229" s="111"/>
      <c r="Y229" s="110"/>
      <c r="Z229" s="111"/>
      <c r="AA229" s="1114"/>
      <c r="AB229" s="113"/>
      <c r="AC229" s="113"/>
      <c r="AD229" s="114"/>
      <c r="AE229" s="115">
        <f>SUM(AE223:AE228)</f>
        <v>62704538</v>
      </c>
      <c r="AF229" s="116">
        <f>O229-AE229</f>
        <v>17818180</v>
      </c>
    </row>
    <row r="230" spans="1:32" x14ac:dyDescent="0.2">
      <c r="A230" s="12" t="s">
        <v>61</v>
      </c>
      <c r="F230" s="20"/>
      <c r="P230" s="177"/>
      <c r="W230" s="12"/>
      <c r="X230" s="12"/>
    </row>
    <row r="231" spans="1:32" ht="15.75" x14ac:dyDescent="0.25">
      <c r="C231" s="253"/>
      <c r="D231" s="279"/>
      <c r="F231" s="178"/>
      <c r="G231" s="179"/>
      <c r="H231" s="178"/>
      <c r="I231" s="180"/>
      <c r="J231" s="178"/>
      <c r="K231" s="179"/>
      <c r="L231" s="178"/>
      <c r="N231" s="20"/>
      <c r="O231" s="2861" t="s">
        <v>62</v>
      </c>
      <c r="P231" s="2861"/>
      <c r="Q231" s="2861"/>
      <c r="W231" s="12"/>
      <c r="X231" s="12"/>
    </row>
    <row r="232" spans="1:32" ht="15.75" x14ac:dyDescent="0.25">
      <c r="F232" s="1201"/>
      <c r="H232" s="1201"/>
      <c r="J232" s="1201"/>
      <c r="L232" s="1201"/>
      <c r="N232" s="1201"/>
      <c r="O232" s="1201"/>
      <c r="P232" s="1201"/>
      <c r="Q232" s="1201"/>
      <c r="W232" s="12"/>
      <c r="X232" s="12"/>
    </row>
    <row r="233" spans="1:32" ht="15.75" x14ac:dyDescent="0.25">
      <c r="F233" s="182"/>
      <c r="H233" s="182"/>
      <c r="J233" s="182"/>
      <c r="L233" s="182"/>
      <c r="N233" s="12"/>
      <c r="O233" s="145"/>
      <c r="P233" s="145"/>
      <c r="Q233" s="145"/>
      <c r="W233" s="12"/>
      <c r="X233" s="12"/>
    </row>
    <row r="234" spans="1:32" ht="15.75" x14ac:dyDescent="0.25">
      <c r="N234" s="12"/>
      <c r="O234" s="145"/>
      <c r="P234" s="145"/>
      <c r="Q234" s="145"/>
    </row>
    <row r="235" spans="1:32" ht="15.75" x14ac:dyDescent="0.25">
      <c r="N235" s="12"/>
      <c r="O235" s="2862" t="s">
        <v>63</v>
      </c>
      <c r="P235" s="2862"/>
      <c r="Q235" s="2862"/>
    </row>
    <row r="236" spans="1:32" ht="15.75" x14ac:dyDescent="0.25">
      <c r="N236" s="12"/>
      <c r="O236" s="2861" t="s">
        <v>64</v>
      </c>
      <c r="P236" s="2861"/>
      <c r="Q236" s="2861"/>
    </row>
    <row r="240" spans="1:32" ht="26.25" x14ac:dyDescent="0.3">
      <c r="A240" s="13" t="s">
        <v>0</v>
      </c>
      <c r="B240" s="13" t="s">
        <v>235</v>
      </c>
      <c r="C240" s="144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4"/>
      <c r="O240" s="183" t="s">
        <v>66</v>
      </c>
      <c r="P240" s="2839" t="s">
        <v>2</v>
      </c>
      <c r="Q240" s="2839"/>
    </row>
    <row r="241" spans="1:33" ht="21" x14ac:dyDescent="0.3">
      <c r="A241" s="13" t="s">
        <v>3</v>
      </c>
      <c r="B241" s="13" t="s">
        <v>4</v>
      </c>
      <c r="C241" s="144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4"/>
      <c r="O241" s="184"/>
      <c r="P241" s="145"/>
      <c r="Q241" s="145"/>
    </row>
    <row r="242" spans="1:33" ht="18.75" x14ac:dyDescent="0.3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4"/>
      <c r="O242" s="14"/>
      <c r="P242" s="145"/>
      <c r="Q242" s="145"/>
    </row>
    <row r="243" spans="1:33" ht="18.75" x14ac:dyDescent="0.3">
      <c r="A243" s="13" t="s">
        <v>5</v>
      </c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4"/>
      <c r="O243" s="14"/>
      <c r="P243" s="145"/>
      <c r="Q243" s="145"/>
    </row>
    <row r="244" spans="1:33" ht="18.75" x14ac:dyDescent="0.3">
      <c r="A244" s="13" t="s">
        <v>6</v>
      </c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4"/>
      <c r="O244" s="14"/>
      <c r="P244" s="145"/>
      <c r="Q244" s="145"/>
    </row>
    <row r="245" spans="1:33" ht="18.75" x14ac:dyDescent="0.3">
      <c r="A245" s="13" t="s">
        <v>7</v>
      </c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4"/>
      <c r="O245" s="14"/>
      <c r="P245" s="145"/>
      <c r="Q245" s="145"/>
    </row>
    <row r="246" spans="1:33" ht="24" thickBot="1" x14ac:dyDescent="0.35">
      <c r="A246" s="13" t="s">
        <v>8</v>
      </c>
      <c r="B246" s="13"/>
      <c r="C246" s="13"/>
      <c r="D246" s="13"/>
      <c r="E246" s="13"/>
      <c r="F246" s="13"/>
      <c r="G246" s="147"/>
      <c r="H246" s="147"/>
      <c r="I246" s="13"/>
      <c r="J246" s="13"/>
      <c r="K246" s="13"/>
      <c r="L246" s="13"/>
      <c r="M246" s="13"/>
      <c r="N246" s="148"/>
      <c r="O246" s="148"/>
      <c r="P246" s="2800" t="s">
        <v>86</v>
      </c>
      <c r="Q246" s="2800"/>
      <c r="W246" s="2856" t="s">
        <v>107</v>
      </c>
      <c r="X246" s="2856"/>
      <c r="Y246" s="2856"/>
      <c r="Z246" s="2856"/>
      <c r="AA246" s="2856"/>
      <c r="AB246" s="2856"/>
      <c r="AC246" s="2856"/>
      <c r="AD246" s="2856"/>
      <c r="AE246" s="2856"/>
      <c r="AF246" s="2856"/>
    </row>
    <row r="247" spans="1:33" ht="16.5" thickBot="1" x14ac:dyDescent="0.3">
      <c r="A247" s="2841" t="s">
        <v>10</v>
      </c>
      <c r="B247" s="2844" t="s">
        <v>11</v>
      </c>
      <c r="C247" s="428" t="s">
        <v>10</v>
      </c>
      <c r="D247" s="2844" t="s">
        <v>13</v>
      </c>
      <c r="E247" s="2844" t="s">
        <v>14</v>
      </c>
      <c r="F247" s="2847" t="s">
        <v>15</v>
      </c>
      <c r="G247" s="2848"/>
      <c r="H247" s="2848"/>
      <c r="I247" s="2848"/>
      <c r="J247" s="2848"/>
      <c r="K247" s="2848"/>
      <c r="L247" s="2848"/>
      <c r="M247" s="2849"/>
      <c r="N247" s="2850" t="s">
        <v>16</v>
      </c>
      <c r="O247" s="2850" t="s">
        <v>17</v>
      </c>
      <c r="P247" s="2850" t="s">
        <v>18</v>
      </c>
      <c r="Q247" s="151" t="s">
        <v>19</v>
      </c>
      <c r="W247" s="2856" t="s">
        <v>108</v>
      </c>
      <c r="X247" s="2856" t="s">
        <v>109</v>
      </c>
      <c r="Y247" s="2856" t="s">
        <v>108</v>
      </c>
      <c r="Z247" s="2856" t="s">
        <v>110</v>
      </c>
      <c r="AA247" s="2940" t="s">
        <v>108</v>
      </c>
      <c r="AB247" s="2853" t="s">
        <v>111</v>
      </c>
      <c r="AC247" s="2856" t="s">
        <v>108</v>
      </c>
      <c r="AD247" s="2853" t="s">
        <v>112</v>
      </c>
      <c r="AE247" s="2854" t="s">
        <v>113</v>
      </c>
      <c r="AF247" s="2855" t="s">
        <v>114</v>
      </c>
    </row>
    <row r="248" spans="1:33" ht="16.5" thickBot="1" x14ac:dyDescent="0.3">
      <c r="A248" s="2842"/>
      <c r="B248" s="2845"/>
      <c r="C248" s="429" t="s">
        <v>208</v>
      </c>
      <c r="D248" s="2845"/>
      <c r="E248" s="2845"/>
      <c r="F248" s="2858" t="s">
        <v>20</v>
      </c>
      <c r="G248" s="2858"/>
      <c r="H248" s="2858" t="s">
        <v>21</v>
      </c>
      <c r="I248" s="2858"/>
      <c r="J248" s="2858" t="s">
        <v>22</v>
      </c>
      <c r="K248" s="2858"/>
      <c r="L248" s="2858" t="s">
        <v>23</v>
      </c>
      <c r="M248" s="2858"/>
      <c r="N248" s="2851"/>
      <c r="O248" s="2851"/>
      <c r="P248" s="2851"/>
      <c r="Q248" s="2859" t="s">
        <v>24</v>
      </c>
      <c r="W248" s="2856"/>
      <c r="X248" s="2856"/>
      <c r="Y248" s="2856"/>
      <c r="Z248" s="2856"/>
      <c r="AA248" s="2940"/>
      <c r="AB248" s="2853"/>
      <c r="AC248" s="2856"/>
      <c r="AD248" s="2853"/>
      <c r="AE248" s="2854"/>
      <c r="AF248" s="2855"/>
    </row>
    <row r="249" spans="1:33" ht="16.5" thickBot="1" x14ac:dyDescent="0.3">
      <c r="A249" s="2843"/>
      <c r="B249" s="2846"/>
      <c r="C249" s="430" t="s">
        <v>209</v>
      </c>
      <c r="D249" s="2846"/>
      <c r="E249" s="2846"/>
      <c r="F249" s="1202" t="s">
        <v>25</v>
      </c>
      <c r="G249" s="1202" t="s">
        <v>26</v>
      </c>
      <c r="H249" s="1202" t="s">
        <v>25</v>
      </c>
      <c r="I249" s="1202" t="s">
        <v>26</v>
      </c>
      <c r="J249" s="1202" t="s">
        <v>25</v>
      </c>
      <c r="K249" s="1202" t="s">
        <v>26</v>
      </c>
      <c r="L249" s="1202" t="s">
        <v>25</v>
      </c>
      <c r="M249" s="1202" t="s">
        <v>26</v>
      </c>
      <c r="N249" s="2852"/>
      <c r="O249" s="2852"/>
      <c r="P249" s="2852"/>
      <c r="Q249" s="2953"/>
    </row>
    <row r="250" spans="1:33" ht="23.25" x14ac:dyDescent="0.35">
      <c r="A250" s="168">
        <v>1</v>
      </c>
      <c r="B250" s="154">
        <v>43661</v>
      </c>
      <c r="C250" s="1203">
        <v>875</v>
      </c>
      <c r="D250" s="239" t="s">
        <v>55</v>
      </c>
      <c r="E250" s="157" t="s">
        <v>273</v>
      </c>
      <c r="F250" s="170">
        <v>7</v>
      </c>
      <c r="G250" s="159">
        <f>F250*S250</f>
        <v>9322726</v>
      </c>
      <c r="H250" s="160"/>
      <c r="I250" s="161">
        <f>H250*T250</f>
        <v>0</v>
      </c>
      <c r="J250" s="162">
        <v>2</v>
      </c>
      <c r="K250" s="161">
        <f>J250*U250</f>
        <v>4463636</v>
      </c>
      <c r="L250" s="163">
        <v>2</v>
      </c>
      <c r="M250" s="161">
        <f>L250*V250</f>
        <v>863636</v>
      </c>
      <c r="N250" s="1199">
        <f>F250+H250+J250+L250</f>
        <v>11</v>
      </c>
      <c r="O250" s="165">
        <f t="shared" ref="O250:O252" si="123">+M250+K250+I250+G250</f>
        <v>14649998</v>
      </c>
      <c r="P250" s="165">
        <f>+N250*40000</f>
        <v>440000</v>
      </c>
      <c r="Q250" s="165"/>
      <c r="S250" s="10">
        <f t="shared" ref="S250:S252" si="124">1331818</f>
        <v>1331818</v>
      </c>
      <c r="T250" s="10">
        <f t="shared" ref="T250:T252" si="125">1931818</f>
        <v>1931818</v>
      </c>
      <c r="U250" s="10">
        <f t="shared" ref="U250:U252" si="126">2231818</f>
        <v>2231818</v>
      </c>
      <c r="V250" s="10">
        <f t="shared" ref="V250:V252" si="127">431818</f>
        <v>431818</v>
      </c>
      <c r="W250" s="112">
        <v>43687</v>
      </c>
      <c r="X250" s="111">
        <v>14650000</v>
      </c>
      <c r="Y250" s="112"/>
      <c r="Z250" s="111"/>
      <c r="AA250" s="1114"/>
      <c r="AB250" s="113"/>
      <c r="AC250" s="113"/>
      <c r="AD250" s="114"/>
      <c r="AE250" s="115">
        <f>X250+Z250+AB250+AD250</f>
        <v>14650000</v>
      </c>
      <c r="AF250" s="116">
        <f>O250-AE250</f>
        <v>-2</v>
      </c>
    </row>
    <row r="251" spans="1:33" ht="23.25" x14ac:dyDescent="0.35">
      <c r="A251" s="168">
        <v>2</v>
      </c>
      <c r="B251" s="154">
        <v>43661</v>
      </c>
      <c r="C251" s="1203">
        <v>876</v>
      </c>
      <c r="D251" s="239" t="s">
        <v>91</v>
      </c>
      <c r="E251" s="157" t="s">
        <v>88</v>
      </c>
      <c r="F251" s="170">
        <v>7</v>
      </c>
      <c r="G251" s="159">
        <f>F251*S251</f>
        <v>9322726</v>
      </c>
      <c r="H251" s="160"/>
      <c r="I251" s="161">
        <f>H251*T251</f>
        <v>0</v>
      </c>
      <c r="J251" s="162">
        <v>2</v>
      </c>
      <c r="K251" s="161">
        <f>J251*U251</f>
        <v>4463636</v>
      </c>
      <c r="L251" s="163">
        <v>1</v>
      </c>
      <c r="M251" s="161">
        <f>L251*V251</f>
        <v>431818</v>
      </c>
      <c r="N251" s="1199">
        <f t="shared" ref="N251:N252" si="128">F251+H251+J251+L251</f>
        <v>10</v>
      </c>
      <c r="O251" s="165">
        <f t="shared" si="123"/>
        <v>14218180</v>
      </c>
      <c r="P251" s="165">
        <f t="shared" ref="P251:P252" si="129">+N251*40000</f>
        <v>400000</v>
      </c>
      <c r="Q251" s="165"/>
      <c r="S251" s="10">
        <f t="shared" si="124"/>
        <v>1331818</v>
      </c>
      <c r="T251" s="10">
        <f t="shared" si="125"/>
        <v>1931818</v>
      </c>
      <c r="U251" s="10">
        <f t="shared" si="126"/>
        <v>2231818</v>
      </c>
      <c r="V251" s="10">
        <f t="shared" si="127"/>
        <v>431818</v>
      </c>
      <c r="W251" s="112">
        <v>43663</v>
      </c>
      <c r="X251" s="111">
        <v>9000000</v>
      </c>
      <c r="Y251" s="112"/>
      <c r="Z251" s="111"/>
      <c r="AA251" s="1114"/>
      <c r="AB251" s="113"/>
      <c r="AC251" s="113"/>
      <c r="AD251" s="114"/>
      <c r="AE251" s="115">
        <f t="shared" ref="AE251:AE252" si="130">X251+Z251+AB251+AD251</f>
        <v>9000000</v>
      </c>
      <c r="AF251" s="116">
        <f>O251-AE251</f>
        <v>5218180</v>
      </c>
    </row>
    <row r="252" spans="1:33" ht="23.25" x14ac:dyDescent="0.35">
      <c r="A252" s="172"/>
      <c r="B252" s="154"/>
      <c r="C252" s="1203"/>
      <c r="D252" s="156"/>
      <c r="E252" s="1200"/>
      <c r="F252" s="170"/>
      <c r="G252" s="159">
        <f t="shared" ref="G252" si="131">F252*S252</f>
        <v>0</v>
      </c>
      <c r="H252" s="170"/>
      <c r="I252" s="161">
        <f>H252*T252</f>
        <v>0</v>
      </c>
      <c r="J252" s="170"/>
      <c r="K252" s="161">
        <f>J252*U252</f>
        <v>0</v>
      </c>
      <c r="L252" s="170"/>
      <c r="M252" s="161">
        <f>L252*V252</f>
        <v>0</v>
      </c>
      <c r="N252" s="171">
        <f t="shared" si="128"/>
        <v>0</v>
      </c>
      <c r="O252" s="165">
        <f t="shared" si="123"/>
        <v>0</v>
      </c>
      <c r="P252" s="165">
        <f t="shared" si="129"/>
        <v>0</v>
      </c>
      <c r="Q252" s="165"/>
      <c r="S252" s="10">
        <f t="shared" si="124"/>
        <v>1331818</v>
      </c>
      <c r="T252" s="10">
        <f t="shared" si="125"/>
        <v>1931818</v>
      </c>
      <c r="U252" s="10">
        <f t="shared" si="126"/>
        <v>2231818</v>
      </c>
      <c r="V252" s="10">
        <f t="shared" si="127"/>
        <v>431818</v>
      </c>
      <c r="W252" s="112"/>
      <c r="X252" s="111"/>
      <c r="Y252" s="112"/>
      <c r="Z252" s="111"/>
      <c r="AA252" s="1114"/>
      <c r="AB252" s="113"/>
      <c r="AC252" s="113"/>
      <c r="AD252" s="114"/>
      <c r="AE252" s="115">
        <f t="shared" si="130"/>
        <v>0</v>
      </c>
      <c r="AF252" s="116">
        <f>O252-AE252</f>
        <v>0</v>
      </c>
    </row>
    <row r="253" spans="1:33" ht="24" thickBot="1" x14ac:dyDescent="0.4">
      <c r="A253" s="2951" t="s">
        <v>60</v>
      </c>
      <c r="B253" s="2952"/>
      <c r="C253" s="2952"/>
      <c r="D253" s="2952"/>
      <c r="E253" s="2961"/>
      <c r="F253" s="783">
        <f>SUM(F250:F252)</f>
        <v>14</v>
      </c>
      <c r="G253" s="783">
        <f t="shared" ref="G253:P253" si="132">SUM(G250:G251)</f>
        <v>18645452</v>
      </c>
      <c r="H253" s="783">
        <f t="shared" si="132"/>
        <v>0</v>
      </c>
      <c r="I253" s="783">
        <f t="shared" si="132"/>
        <v>0</v>
      </c>
      <c r="J253" s="783">
        <f t="shared" si="132"/>
        <v>4</v>
      </c>
      <c r="K253" s="783">
        <f t="shared" si="132"/>
        <v>8927272</v>
      </c>
      <c r="L253" s="783">
        <f t="shared" si="132"/>
        <v>3</v>
      </c>
      <c r="M253" s="783">
        <f t="shared" si="132"/>
        <v>1295454</v>
      </c>
      <c r="N253" s="783">
        <f t="shared" si="132"/>
        <v>21</v>
      </c>
      <c r="O253" s="783">
        <f>SUM(O250:O251)</f>
        <v>28868178</v>
      </c>
      <c r="P253" s="783">
        <f t="shared" si="132"/>
        <v>840000</v>
      </c>
      <c r="Q253" s="784"/>
      <c r="W253" s="112"/>
      <c r="X253" s="111"/>
      <c r="Y253" s="110"/>
      <c r="Z253" s="111"/>
      <c r="AA253" s="1114"/>
      <c r="AB253" s="113"/>
      <c r="AC253" s="113"/>
      <c r="AD253" s="114"/>
      <c r="AE253" s="115">
        <f>SUM(AE250:AE252)</f>
        <v>23650000</v>
      </c>
      <c r="AF253" s="116">
        <f>O253-AE253</f>
        <v>5218178</v>
      </c>
    </row>
    <row r="254" spans="1:33" x14ac:dyDescent="0.2">
      <c r="A254" s="12" t="s">
        <v>61</v>
      </c>
      <c r="F254" s="20"/>
      <c r="P254" s="177"/>
      <c r="W254" s="12"/>
      <c r="X254" s="12"/>
      <c r="AG254" s="12" t="s">
        <v>277</v>
      </c>
    </row>
    <row r="255" spans="1:33" ht="15.75" x14ac:dyDescent="0.25">
      <c r="C255" s="253"/>
      <c r="D255" s="279"/>
      <c r="F255" s="178"/>
      <c r="G255" s="179"/>
      <c r="H255" s="178"/>
      <c r="I255" s="180"/>
      <c r="J255" s="178"/>
      <c r="K255" s="179"/>
      <c r="L255" s="178"/>
      <c r="N255" s="20"/>
      <c r="O255" s="2861" t="s">
        <v>62</v>
      </c>
      <c r="P255" s="2861"/>
      <c r="Q255" s="2861"/>
      <c r="W255" s="12"/>
      <c r="X255" s="12"/>
    </row>
    <row r="256" spans="1:33" ht="15.75" x14ac:dyDescent="0.25">
      <c r="F256" s="1201"/>
      <c r="H256" s="1201"/>
      <c r="J256" s="1201"/>
      <c r="L256" s="1201"/>
      <c r="N256" s="1201"/>
      <c r="O256" s="1201"/>
      <c r="P256" s="1201"/>
      <c r="Q256" s="1201"/>
      <c r="W256" s="12"/>
      <c r="X256" s="12"/>
    </row>
    <row r="257" spans="1:32" ht="15.75" x14ac:dyDescent="0.25">
      <c r="F257" s="182"/>
      <c r="H257" s="182"/>
      <c r="J257" s="182"/>
      <c r="L257" s="182"/>
      <c r="N257" s="12"/>
      <c r="O257" s="145"/>
      <c r="P257" s="145"/>
      <c r="Q257" s="145"/>
      <c r="W257" s="12"/>
      <c r="X257" s="12"/>
    </row>
    <row r="258" spans="1:32" ht="15.75" x14ac:dyDescent="0.25">
      <c r="N258" s="12"/>
      <c r="O258" s="145"/>
      <c r="P258" s="145"/>
      <c r="Q258" s="145"/>
    </row>
    <row r="259" spans="1:32" ht="15.75" x14ac:dyDescent="0.25">
      <c r="N259" s="12"/>
      <c r="O259" s="2862" t="s">
        <v>63</v>
      </c>
      <c r="P259" s="2862"/>
      <c r="Q259" s="2862"/>
    </row>
    <row r="260" spans="1:32" ht="15.75" x14ac:dyDescent="0.25">
      <c r="N260" s="12"/>
      <c r="O260" s="2861" t="s">
        <v>64</v>
      </c>
      <c r="P260" s="2861"/>
      <c r="Q260" s="2861"/>
    </row>
    <row r="264" spans="1:32" ht="26.25" x14ac:dyDescent="0.3">
      <c r="A264" s="13" t="s">
        <v>0</v>
      </c>
      <c r="B264" s="13" t="s">
        <v>235</v>
      </c>
      <c r="C264" s="144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4"/>
      <c r="O264" s="183" t="s">
        <v>66</v>
      </c>
      <c r="P264" s="2839" t="s">
        <v>2</v>
      </c>
      <c r="Q264" s="2839"/>
    </row>
    <row r="265" spans="1:32" ht="21" x14ac:dyDescent="0.3">
      <c r="A265" s="13" t="s">
        <v>3</v>
      </c>
      <c r="B265" s="13" t="s">
        <v>4</v>
      </c>
      <c r="C265" s="144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4"/>
      <c r="O265" s="184"/>
      <c r="P265" s="145"/>
      <c r="Q265" s="145"/>
    </row>
    <row r="266" spans="1:32" ht="18.75" x14ac:dyDescent="0.3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4"/>
      <c r="O266" s="14"/>
      <c r="P266" s="145"/>
      <c r="Q266" s="145"/>
    </row>
    <row r="267" spans="1:32" ht="18.75" x14ac:dyDescent="0.3">
      <c r="A267" s="13" t="s">
        <v>5</v>
      </c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4"/>
      <c r="O267" s="14"/>
      <c r="P267" s="145"/>
      <c r="Q267" s="145"/>
    </row>
    <row r="268" spans="1:32" ht="18.75" x14ac:dyDescent="0.3">
      <c r="A268" s="13" t="s">
        <v>6</v>
      </c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4"/>
      <c r="O268" s="14"/>
      <c r="P268" s="145"/>
      <c r="Q268" s="145"/>
    </row>
    <row r="269" spans="1:32" ht="18.75" x14ac:dyDescent="0.3">
      <c r="A269" s="13" t="s">
        <v>7</v>
      </c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4"/>
      <c r="O269" s="14"/>
      <c r="P269" s="145"/>
      <c r="Q269" s="145"/>
    </row>
    <row r="270" spans="1:32" ht="24" thickBot="1" x14ac:dyDescent="0.35">
      <c r="A270" s="13" t="s">
        <v>8</v>
      </c>
      <c r="B270" s="13"/>
      <c r="C270" s="13"/>
      <c r="D270" s="13"/>
      <c r="E270" s="13"/>
      <c r="F270" s="13"/>
      <c r="G270" s="147"/>
      <c r="H270" s="147"/>
      <c r="I270" s="13"/>
      <c r="J270" s="13"/>
      <c r="K270" s="13"/>
      <c r="L270" s="13"/>
      <c r="M270" s="13"/>
      <c r="N270" s="148"/>
      <c r="O270" s="148"/>
      <c r="P270" s="2800" t="s">
        <v>86</v>
      </c>
      <c r="Q270" s="2800"/>
      <c r="W270" s="2856" t="s">
        <v>107</v>
      </c>
      <c r="X270" s="2856"/>
      <c r="Y270" s="2856"/>
      <c r="Z270" s="2856"/>
      <c r="AA270" s="2856"/>
      <c r="AB270" s="2856"/>
      <c r="AC270" s="2856"/>
      <c r="AD270" s="2856"/>
      <c r="AE270" s="2856"/>
      <c r="AF270" s="2856"/>
    </row>
    <row r="271" spans="1:32" ht="16.5" thickBot="1" x14ac:dyDescent="0.3">
      <c r="A271" s="2841" t="s">
        <v>10</v>
      </c>
      <c r="B271" s="2844" t="s">
        <v>11</v>
      </c>
      <c r="C271" s="428" t="s">
        <v>10</v>
      </c>
      <c r="D271" s="2844" t="s">
        <v>13</v>
      </c>
      <c r="E271" s="2844" t="s">
        <v>14</v>
      </c>
      <c r="F271" s="2847" t="s">
        <v>15</v>
      </c>
      <c r="G271" s="2848"/>
      <c r="H271" s="2848"/>
      <c r="I271" s="2848"/>
      <c r="J271" s="2848"/>
      <c r="K271" s="2848"/>
      <c r="L271" s="2848"/>
      <c r="M271" s="2849"/>
      <c r="N271" s="2850" t="s">
        <v>16</v>
      </c>
      <c r="O271" s="2850" t="s">
        <v>17</v>
      </c>
      <c r="P271" s="2850" t="s">
        <v>18</v>
      </c>
      <c r="Q271" s="151" t="s">
        <v>19</v>
      </c>
      <c r="W271" s="2856" t="s">
        <v>108</v>
      </c>
      <c r="X271" s="2856" t="s">
        <v>109</v>
      </c>
      <c r="Y271" s="2856" t="s">
        <v>108</v>
      </c>
      <c r="Z271" s="2856" t="s">
        <v>110</v>
      </c>
      <c r="AA271" s="2940" t="s">
        <v>108</v>
      </c>
      <c r="AB271" s="2853" t="s">
        <v>111</v>
      </c>
      <c r="AC271" s="2856" t="s">
        <v>108</v>
      </c>
      <c r="AD271" s="2853" t="s">
        <v>112</v>
      </c>
      <c r="AE271" s="2854" t="s">
        <v>113</v>
      </c>
      <c r="AF271" s="2855" t="s">
        <v>114</v>
      </c>
    </row>
    <row r="272" spans="1:32" ht="16.5" thickBot="1" x14ac:dyDescent="0.3">
      <c r="A272" s="2842"/>
      <c r="B272" s="2845"/>
      <c r="C272" s="429" t="s">
        <v>208</v>
      </c>
      <c r="D272" s="2845"/>
      <c r="E272" s="2845"/>
      <c r="F272" s="2858" t="s">
        <v>20</v>
      </c>
      <c r="G272" s="2858"/>
      <c r="H272" s="2858" t="s">
        <v>21</v>
      </c>
      <c r="I272" s="2858"/>
      <c r="J272" s="2858" t="s">
        <v>22</v>
      </c>
      <c r="K272" s="2858"/>
      <c r="L272" s="2858" t="s">
        <v>23</v>
      </c>
      <c r="M272" s="2858"/>
      <c r="N272" s="2851"/>
      <c r="O272" s="2851"/>
      <c r="P272" s="2851"/>
      <c r="Q272" s="2859" t="s">
        <v>24</v>
      </c>
      <c r="W272" s="2856"/>
      <c r="X272" s="2856"/>
      <c r="Y272" s="2856"/>
      <c r="Z272" s="2856"/>
      <c r="AA272" s="2940"/>
      <c r="AB272" s="2853"/>
      <c r="AC272" s="2856"/>
      <c r="AD272" s="2853"/>
      <c r="AE272" s="2854"/>
      <c r="AF272" s="2855"/>
    </row>
    <row r="273" spans="1:32" ht="16.5" thickBot="1" x14ac:dyDescent="0.3">
      <c r="A273" s="2843"/>
      <c r="B273" s="2846"/>
      <c r="C273" s="430" t="s">
        <v>209</v>
      </c>
      <c r="D273" s="2846"/>
      <c r="E273" s="2846"/>
      <c r="F273" s="1202" t="s">
        <v>25</v>
      </c>
      <c r="G273" s="1202" t="s">
        <v>26</v>
      </c>
      <c r="H273" s="1202" t="s">
        <v>25</v>
      </c>
      <c r="I273" s="1202" t="s">
        <v>26</v>
      </c>
      <c r="J273" s="1202" t="s">
        <v>25</v>
      </c>
      <c r="K273" s="1202" t="s">
        <v>26</v>
      </c>
      <c r="L273" s="1202" t="s">
        <v>25</v>
      </c>
      <c r="M273" s="1202" t="s">
        <v>26</v>
      </c>
      <c r="N273" s="2852"/>
      <c r="O273" s="2852"/>
      <c r="P273" s="2852"/>
      <c r="Q273" s="2953"/>
    </row>
    <row r="274" spans="1:32" ht="23.25" x14ac:dyDescent="0.35">
      <c r="A274" s="168">
        <v>1</v>
      </c>
      <c r="B274" s="154">
        <v>43662</v>
      </c>
      <c r="C274" s="1203">
        <v>877</v>
      </c>
      <c r="D274" s="239" t="s">
        <v>39</v>
      </c>
      <c r="E274" s="157" t="s">
        <v>273</v>
      </c>
      <c r="F274" s="170">
        <v>7</v>
      </c>
      <c r="G274" s="159">
        <f>F274*S274</f>
        <v>9322726</v>
      </c>
      <c r="H274" s="160"/>
      <c r="I274" s="161">
        <f>H274*T274</f>
        <v>0</v>
      </c>
      <c r="J274" s="162"/>
      <c r="K274" s="161">
        <f>J274*U274</f>
        <v>0</v>
      </c>
      <c r="L274" s="163"/>
      <c r="M274" s="161">
        <f>L274*V274</f>
        <v>0</v>
      </c>
      <c r="N274" s="1199">
        <f>F274+H274+J274+L274</f>
        <v>7</v>
      </c>
      <c r="O274" s="165">
        <f t="shared" ref="O274:O280" si="133">+M274+K274+I274+G274</f>
        <v>9322726</v>
      </c>
      <c r="P274" s="165">
        <f>+N274*40000</f>
        <v>280000</v>
      </c>
      <c r="Q274" s="165"/>
      <c r="S274" s="10">
        <f t="shared" ref="S274:S280" si="134">1331818</f>
        <v>1331818</v>
      </c>
      <c r="T274" s="10">
        <f t="shared" ref="T274:T280" si="135">1931818</f>
        <v>1931818</v>
      </c>
      <c r="U274" s="10">
        <f t="shared" ref="U274:U280" si="136">2231818</f>
        <v>2231818</v>
      </c>
      <c r="V274" s="10">
        <f t="shared" ref="V274:V280" si="137">431818</f>
        <v>431818</v>
      </c>
      <c r="W274" s="112">
        <v>43675</v>
      </c>
      <c r="X274" s="111">
        <v>9322726</v>
      </c>
      <c r="Y274" s="112"/>
      <c r="Z274" s="111"/>
      <c r="AA274" s="1114"/>
      <c r="AB274" s="113"/>
      <c r="AC274" s="113"/>
      <c r="AD274" s="114"/>
      <c r="AE274" s="115">
        <f>X274+Z274+AB274+AD274</f>
        <v>9322726</v>
      </c>
      <c r="AF274" s="116">
        <f>O274-AE274</f>
        <v>0</v>
      </c>
    </row>
    <row r="275" spans="1:32" ht="23.25" x14ac:dyDescent="0.35">
      <c r="A275" s="168">
        <v>2</v>
      </c>
      <c r="B275" s="154">
        <v>43662</v>
      </c>
      <c r="C275" s="1203">
        <v>878</v>
      </c>
      <c r="D275" s="239" t="s">
        <v>45</v>
      </c>
      <c r="E275" s="157" t="s">
        <v>273</v>
      </c>
      <c r="F275" s="170"/>
      <c r="G275" s="159">
        <f>F275*S275</f>
        <v>0</v>
      </c>
      <c r="H275" s="160">
        <v>3</v>
      </c>
      <c r="I275" s="161">
        <f>H275*T275</f>
        <v>5795454</v>
      </c>
      <c r="J275" s="162"/>
      <c r="K275" s="161">
        <f>J275*U275</f>
        <v>0</v>
      </c>
      <c r="L275" s="163"/>
      <c r="M275" s="161">
        <f>L275*V275</f>
        <v>0</v>
      </c>
      <c r="N275" s="1199">
        <f t="shared" ref="N275:N280" si="138">F275+H275+J275+L275</f>
        <v>3</v>
      </c>
      <c r="O275" s="165">
        <f t="shared" si="133"/>
        <v>5795454</v>
      </c>
      <c r="P275" s="165">
        <f t="shared" ref="P275:P280" si="139">+N275*40000</f>
        <v>120000</v>
      </c>
      <c r="Q275" s="165"/>
      <c r="S275" s="10">
        <f t="shared" si="134"/>
        <v>1331818</v>
      </c>
      <c r="T275" s="10">
        <f t="shared" si="135"/>
        <v>1931818</v>
      </c>
      <c r="U275" s="10">
        <f t="shared" si="136"/>
        <v>2231818</v>
      </c>
      <c r="V275" s="10">
        <f t="shared" si="137"/>
        <v>431818</v>
      </c>
      <c r="W275" s="112">
        <v>43663</v>
      </c>
      <c r="X275" s="111">
        <v>5795454</v>
      </c>
      <c r="Y275" s="112"/>
      <c r="Z275" s="111"/>
      <c r="AA275" s="1114"/>
      <c r="AB275" s="113"/>
      <c r="AC275" s="113"/>
      <c r="AD275" s="114"/>
      <c r="AE275" s="115">
        <f t="shared" ref="AE275:AE280" si="140">X275+Z275+AB275+AD275</f>
        <v>5795454</v>
      </c>
      <c r="AF275" s="116">
        <f>O275-AE275</f>
        <v>0</v>
      </c>
    </row>
    <row r="276" spans="1:32" ht="23.25" x14ac:dyDescent="0.35">
      <c r="A276" s="168">
        <v>3</v>
      </c>
      <c r="B276" s="154">
        <v>43662</v>
      </c>
      <c r="C276" s="1203">
        <v>879</v>
      </c>
      <c r="D276" s="239" t="s">
        <v>255</v>
      </c>
      <c r="E276" s="157" t="s">
        <v>273</v>
      </c>
      <c r="F276" s="170">
        <v>10</v>
      </c>
      <c r="G276" s="159">
        <f t="shared" ref="G276:G277" si="141">F276*S276</f>
        <v>13318180</v>
      </c>
      <c r="H276" s="160"/>
      <c r="I276" s="161">
        <f t="shared" ref="I276:I277" si="142">H276*T276</f>
        <v>0</v>
      </c>
      <c r="J276" s="162"/>
      <c r="K276" s="161">
        <f t="shared" ref="K276:K277" si="143">J276*U276</f>
        <v>0</v>
      </c>
      <c r="L276" s="163"/>
      <c r="M276" s="161">
        <f t="shared" ref="M276:M277" si="144">L276*V276</f>
        <v>0</v>
      </c>
      <c r="N276" s="1199"/>
      <c r="O276" s="165">
        <f t="shared" si="133"/>
        <v>13318180</v>
      </c>
      <c r="P276" s="165">
        <f t="shared" si="139"/>
        <v>0</v>
      </c>
      <c r="Q276" s="165"/>
      <c r="S276" s="10">
        <f t="shared" si="134"/>
        <v>1331818</v>
      </c>
      <c r="T276" s="10">
        <f t="shared" si="135"/>
        <v>1931818</v>
      </c>
      <c r="U276" s="10">
        <f t="shared" si="136"/>
        <v>2231818</v>
      </c>
      <c r="V276" s="10">
        <f t="shared" si="137"/>
        <v>431818</v>
      </c>
      <c r="W276" s="112">
        <v>43663</v>
      </c>
      <c r="X276" s="111">
        <v>13318180</v>
      </c>
      <c r="Y276" s="112"/>
      <c r="Z276" s="111"/>
      <c r="AA276" s="1114"/>
      <c r="AB276" s="113"/>
      <c r="AC276" s="113"/>
      <c r="AD276" s="114"/>
      <c r="AE276" s="115">
        <f t="shared" si="140"/>
        <v>13318180</v>
      </c>
      <c r="AF276" s="116">
        <f t="shared" ref="AF276:AF277" si="145">O276-AE276</f>
        <v>0</v>
      </c>
    </row>
    <row r="277" spans="1:32" ht="23.25" x14ac:dyDescent="0.35">
      <c r="A277" s="168">
        <v>4</v>
      </c>
      <c r="B277" s="154">
        <v>43662</v>
      </c>
      <c r="C277" s="1203">
        <v>880</v>
      </c>
      <c r="D277" s="239" t="s">
        <v>41</v>
      </c>
      <c r="E277" s="157" t="s">
        <v>31</v>
      </c>
      <c r="F277" s="170">
        <v>8</v>
      </c>
      <c r="G277" s="159">
        <f t="shared" si="141"/>
        <v>10654544</v>
      </c>
      <c r="H277" s="160"/>
      <c r="I277" s="161">
        <f t="shared" si="142"/>
        <v>0</v>
      </c>
      <c r="J277" s="162">
        <v>2</v>
      </c>
      <c r="K277" s="161">
        <f t="shared" si="143"/>
        <v>4463636</v>
      </c>
      <c r="L277" s="163"/>
      <c r="M277" s="161">
        <f t="shared" si="144"/>
        <v>0</v>
      </c>
      <c r="N277" s="1199"/>
      <c r="O277" s="165">
        <f t="shared" si="133"/>
        <v>15118180</v>
      </c>
      <c r="P277" s="165">
        <f t="shared" si="139"/>
        <v>0</v>
      </c>
      <c r="Q277" s="165"/>
      <c r="S277" s="10">
        <f t="shared" si="134"/>
        <v>1331818</v>
      </c>
      <c r="T277" s="10">
        <f t="shared" si="135"/>
        <v>1931818</v>
      </c>
      <c r="U277" s="10">
        <f t="shared" si="136"/>
        <v>2231818</v>
      </c>
      <c r="V277" s="10">
        <f t="shared" si="137"/>
        <v>431818</v>
      </c>
      <c r="W277" s="112"/>
      <c r="X277" s="111"/>
      <c r="Y277" s="112"/>
      <c r="Z277" s="111"/>
      <c r="AA277" s="1114"/>
      <c r="AB277" s="113"/>
      <c r="AC277" s="113"/>
      <c r="AD277" s="114"/>
      <c r="AE277" s="115">
        <f t="shared" si="140"/>
        <v>0</v>
      </c>
      <c r="AF277" s="116">
        <f t="shared" si="145"/>
        <v>15118180</v>
      </c>
    </row>
    <row r="278" spans="1:32" ht="23.25" x14ac:dyDescent="0.35">
      <c r="A278" s="168">
        <v>5</v>
      </c>
      <c r="B278" s="154">
        <v>43662</v>
      </c>
      <c r="C278" s="1203">
        <v>881</v>
      </c>
      <c r="D278" s="239" t="s">
        <v>36</v>
      </c>
      <c r="E278" s="157" t="s">
        <v>31</v>
      </c>
      <c r="F278" s="170">
        <v>5</v>
      </c>
      <c r="G278" s="159">
        <f>F278*S278</f>
        <v>6659090</v>
      </c>
      <c r="H278" s="160"/>
      <c r="I278" s="161">
        <f>H278*T278</f>
        <v>0</v>
      </c>
      <c r="J278" s="162">
        <v>5</v>
      </c>
      <c r="K278" s="161">
        <f>J278*U278</f>
        <v>11159090</v>
      </c>
      <c r="L278" s="163"/>
      <c r="M278" s="161">
        <f>L278*V278</f>
        <v>0</v>
      </c>
      <c r="N278" s="1199">
        <f t="shared" si="138"/>
        <v>10</v>
      </c>
      <c r="O278" s="165">
        <f t="shared" si="133"/>
        <v>17818180</v>
      </c>
      <c r="P278" s="165">
        <f t="shared" si="139"/>
        <v>400000</v>
      </c>
      <c r="Q278" s="165"/>
      <c r="S278" s="10">
        <f t="shared" si="134"/>
        <v>1331818</v>
      </c>
      <c r="T278" s="10">
        <f t="shared" si="135"/>
        <v>1931818</v>
      </c>
      <c r="U278" s="10">
        <f t="shared" si="136"/>
        <v>2231818</v>
      </c>
      <c r="V278" s="10">
        <f t="shared" si="137"/>
        <v>431818</v>
      </c>
      <c r="W278" s="112">
        <v>43676</v>
      </c>
      <c r="X278" s="111">
        <v>17818180</v>
      </c>
      <c r="Y278" s="112"/>
      <c r="Z278" s="111"/>
      <c r="AA278" s="112"/>
      <c r="AB278" s="113"/>
      <c r="AC278" s="113"/>
      <c r="AD278" s="114"/>
      <c r="AE278" s="115">
        <f t="shared" si="140"/>
        <v>17818180</v>
      </c>
      <c r="AF278" s="116">
        <f>O278-AE278</f>
        <v>0</v>
      </c>
    </row>
    <row r="279" spans="1:32" ht="23.25" x14ac:dyDescent="0.35">
      <c r="A279" s="1110">
        <v>6</v>
      </c>
      <c r="B279" s="154">
        <v>43662</v>
      </c>
      <c r="C279" s="1203">
        <v>882</v>
      </c>
      <c r="D279" s="239" t="s">
        <v>30</v>
      </c>
      <c r="E279" s="157" t="s">
        <v>31</v>
      </c>
      <c r="F279" s="170">
        <v>5</v>
      </c>
      <c r="G279" s="159">
        <f t="shared" ref="G279:G280" si="146">F279*S279</f>
        <v>6659090</v>
      </c>
      <c r="H279" s="160"/>
      <c r="I279" s="161">
        <f t="shared" ref="I279" si="147">H279*T279</f>
        <v>0</v>
      </c>
      <c r="J279" s="162">
        <v>4</v>
      </c>
      <c r="K279" s="161">
        <f t="shared" ref="K279" si="148">J279*U279</f>
        <v>8927272</v>
      </c>
      <c r="L279" s="163">
        <v>1</v>
      </c>
      <c r="M279" s="161">
        <f t="shared" ref="M279" si="149">L279*V279</f>
        <v>431818</v>
      </c>
      <c r="N279" s="1199">
        <f t="shared" si="138"/>
        <v>10</v>
      </c>
      <c r="O279" s="165">
        <f t="shared" si="133"/>
        <v>16018180</v>
      </c>
      <c r="P279" s="165">
        <f t="shared" si="139"/>
        <v>400000</v>
      </c>
      <c r="Q279" s="165"/>
      <c r="S279" s="10">
        <f t="shared" si="134"/>
        <v>1331818</v>
      </c>
      <c r="T279" s="10">
        <f t="shared" si="135"/>
        <v>1931818</v>
      </c>
      <c r="U279" s="10">
        <f t="shared" si="136"/>
        <v>2231818</v>
      </c>
      <c r="V279" s="10">
        <f t="shared" si="137"/>
        <v>431818</v>
      </c>
      <c r="W279" s="112">
        <v>43663</v>
      </c>
      <c r="X279" s="111">
        <v>16018180</v>
      </c>
      <c r="Y279" s="112"/>
      <c r="Z279" s="111"/>
      <c r="AA279" s="112"/>
      <c r="AB279" s="113"/>
      <c r="AC279" s="113"/>
      <c r="AD279" s="114"/>
      <c r="AE279" s="115">
        <f t="shared" si="140"/>
        <v>16018180</v>
      </c>
      <c r="AF279" s="116">
        <f t="shared" ref="AF279" si="150">O279-AE279</f>
        <v>0</v>
      </c>
    </row>
    <row r="280" spans="1:32" ht="23.25" x14ac:dyDescent="0.35">
      <c r="A280" s="172"/>
      <c r="B280" s="154"/>
      <c r="C280" s="1203"/>
      <c r="D280" s="156"/>
      <c r="E280" s="1200"/>
      <c r="F280" s="170"/>
      <c r="G280" s="159">
        <f t="shared" si="146"/>
        <v>0</v>
      </c>
      <c r="H280" s="170"/>
      <c r="I280" s="161">
        <f>H280*T280</f>
        <v>0</v>
      </c>
      <c r="J280" s="170"/>
      <c r="K280" s="161">
        <f>J280*U280</f>
        <v>0</v>
      </c>
      <c r="L280" s="170"/>
      <c r="M280" s="161">
        <f>L280*V280</f>
        <v>0</v>
      </c>
      <c r="N280" s="171">
        <f t="shared" si="138"/>
        <v>0</v>
      </c>
      <c r="O280" s="165">
        <f t="shared" si="133"/>
        <v>0</v>
      </c>
      <c r="P280" s="165">
        <f t="shared" si="139"/>
        <v>0</v>
      </c>
      <c r="Q280" s="165"/>
      <c r="S280" s="10">
        <f t="shared" si="134"/>
        <v>1331818</v>
      </c>
      <c r="T280" s="10">
        <f t="shared" si="135"/>
        <v>1931818</v>
      </c>
      <c r="U280" s="10">
        <f t="shared" si="136"/>
        <v>2231818</v>
      </c>
      <c r="V280" s="10">
        <f t="shared" si="137"/>
        <v>431818</v>
      </c>
      <c r="W280" s="112"/>
      <c r="X280" s="111"/>
      <c r="Y280" s="110"/>
      <c r="Z280" s="111"/>
      <c r="AA280" s="1114"/>
      <c r="AB280" s="113"/>
      <c r="AC280" s="113"/>
      <c r="AD280" s="114"/>
      <c r="AE280" s="115">
        <f t="shared" si="140"/>
        <v>0</v>
      </c>
      <c r="AF280" s="116">
        <f>O280-AE280</f>
        <v>0</v>
      </c>
    </row>
    <row r="281" spans="1:32" ht="24" thickBot="1" x14ac:dyDescent="0.4">
      <c r="A281" s="2951" t="s">
        <v>60</v>
      </c>
      <c r="B281" s="2952"/>
      <c r="C281" s="2952"/>
      <c r="D281" s="2952"/>
      <c r="E281" s="2961"/>
      <c r="F281" s="783">
        <f>SUM(F274:F280)</f>
        <v>35</v>
      </c>
      <c r="G281" s="783">
        <f t="shared" ref="G281:P281" si="151">SUM(G274:G278)</f>
        <v>39954540</v>
      </c>
      <c r="H281" s="783">
        <f t="shared" si="151"/>
        <v>3</v>
      </c>
      <c r="I281" s="783">
        <f t="shared" si="151"/>
        <v>5795454</v>
      </c>
      <c r="J281" s="783">
        <f t="shared" si="151"/>
        <v>7</v>
      </c>
      <c r="K281" s="783">
        <f t="shared" si="151"/>
        <v>15622726</v>
      </c>
      <c r="L281" s="783">
        <f t="shared" si="151"/>
        <v>0</v>
      </c>
      <c r="M281" s="783">
        <f t="shared" si="151"/>
        <v>0</v>
      </c>
      <c r="N281" s="783">
        <f t="shared" si="151"/>
        <v>20</v>
      </c>
      <c r="O281" s="783">
        <f>SUM(O274:O279)</f>
        <v>77390900</v>
      </c>
      <c r="P281" s="783">
        <f t="shared" si="151"/>
        <v>800000</v>
      </c>
      <c r="Q281" s="784"/>
      <c r="W281" s="112"/>
      <c r="X281" s="111"/>
      <c r="Y281" s="110"/>
      <c r="Z281" s="111"/>
      <c r="AA281" s="1114"/>
      <c r="AB281" s="113"/>
      <c r="AC281" s="113"/>
      <c r="AD281" s="114"/>
      <c r="AE281" s="115">
        <f>SUM(AE274:AE280)</f>
        <v>62272720</v>
      </c>
      <c r="AF281" s="116">
        <f>O281-AE281</f>
        <v>15118180</v>
      </c>
    </row>
    <row r="282" spans="1:32" x14ac:dyDescent="0.2">
      <c r="A282" s="12" t="s">
        <v>61</v>
      </c>
      <c r="F282" s="20"/>
      <c r="P282" s="177"/>
      <c r="W282" s="12"/>
      <c r="X282" s="12"/>
    </row>
    <row r="283" spans="1:32" ht="15.75" x14ac:dyDescent="0.25">
      <c r="C283" s="253"/>
      <c r="D283" s="279"/>
      <c r="F283" s="178"/>
      <c r="G283" s="179"/>
      <c r="H283" s="178"/>
      <c r="I283" s="180"/>
      <c r="J283" s="178"/>
      <c r="K283" s="179"/>
      <c r="L283" s="178"/>
      <c r="N283" s="20"/>
      <c r="O283" s="2861" t="s">
        <v>62</v>
      </c>
      <c r="P283" s="2861"/>
      <c r="Q283" s="2861"/>
      <c r="W283" s="12"/>
      <c r="X283" s="12"/>
    </row>
    <row r="284" spans="1:32" ht="15.75" x14ac:dyDescent="0.25">
      <c r="F284" s="1201"/>
      <c r="H284" s="1201"/>
      <c r="J284" s="1201"/>
      <c r="L284" s="1201"/>
      <c r="N284" s="1201"/>
      <c r="O284" s="1201"/>
      <c r="P284" s="1201"/>
      <c r="Q284" s="1201"/>
      <c r="W284" s="12"/>
      <c r="X284" s="12"/>
    </row>
    <row r="285" spans="1:32" ht="15.75" x14ac:dyDescent="0.25">
      <c r="F285" s="182"/>
      <c r="H285" s="182"/>
      <c r="J285" s="182"/>
      <c r="L285" s="182"/>
      <c r="N285" s="12"/>
      <c r="O285" s="145"/>
      <c r="P285" s="145"/>
      <c r="Q285" s="145"/>
      <c r="W285" s="12"/>
      <c r="X285" s="12"/>
    </row>
    <row r="286" spans="1:32" ht="15.75" x14ac:dyDescent="0.25">
      <c r="N286" s="12"/>
      <c r="O286" s="145"/>
      <c r="P286" s="145"/>
      <c r="Q286" s="145"/>
    </row>
    <row r="287" spans="1:32" ht="15.75" x14ac:dyDescent="0.25">
      <c r="N287" s="12"/>
      <c r="O287" s="2862" t="s">
        <v>63</v>
      </c>
      <c r="P287" s="2862"/>
      <c r="Q287" s="2862"/>
    </row>
    <row r="288" spans="1:32" ht="15.75" x14ac:dyDescent="0.25">
      <c r="N288" s="12"/>
      <c r="O288" s="2861" t="s">
        <v>64</v>
      </c>
      <c r="P288" s="2861"/>
      <c r="Q288" s="2861"/>
    </row>
    <row r="291" spans="1:32" ht="26.25" x14ac:dyDescent="0.3">
      <c r="A291" s="13" t="s">
        <v>0</v>
      </c>
      <c r="B291" s="13" t="s">
        <v>235</v>
      </c>
      <c r="C291" s="144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4"/>
      <c r="O291" s="183" t="s">
        <v>66</v>
      </c>
      <c r="P291" s="2839" t="s">
        <v>2</v>
      </c>
      <c r="Q291" s="2839"/>
    </row>
    <row r="292" spans="1:32" ht="21" x14ac:dyDescent="0.3">
      <c r="A292" s="13" t="s">
        <v>3</v>
      </c>
      <c r="B292" s="13" t="s">
        <v>4</v>
      </c>
      <c r="C292" s="144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4"/>
      <c r="O292" s="184"/>
      <c r="P292" s="145"/>
      <c r="Q292" s="145"/>
    </row>
    <row r="293" spans="1:32" ht="18.75" x14ac:dyDescent="0.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4"/>
      <c r="O293" s="14"/>
      <c r="P293" s="145"/>
      <c r="Q293" s="145"/>
    </row>
    <row r="294" spans="1:32" ht="18.75" x14ac:dyDescent="0.3">
      <c r="A294" s="13" t="s">
        <v>5</v>
      </c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4"/>
      <c r="O294" s="14"/>
      <c r="P294" s="145"/>
      <c r="Q294" s="145"/>
    </row>
    <row r="295" spans="1:32" ht="18.75" x14ac:dyDescent="0.3">
      <c r="A295" s="13" t="s">
        <v>6</v>
      </c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4"/>
      <c r="O295" s="14"/>
      <c r="P295" s="145"/>
      <c r="Q295" s="145"/>
    </row>
    <row r="296" spans="1:32" ht="18.75" x14ac:dyDescent="0.3">
      <c r="A296" s="13" t="s">
        <v>7</v>
      </c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4"/>
      <c r="O296" s="14"/>
      <c r="P296" s="145"/>
      <c r="Q296" s="145"/>
    </row>
    <row r="297" spans="1:32" ht="24" thickBot="1" x14ac:dyDescent="0.35">
      <c r="A297" s="13" t="s">
        <v>8</v>
      </c>
      <c r="B297" s="13"/>
      <c r="C297" s="13"/>
      <c r="D297" s="13"/>
      <c r="E297" s="13"/>
      <c r="F297" s="13"/>
      <c r="G297" s="147"/>
      <c r="H297" s="147"/>
      <c r="I297" s="13"/>
      <c r="J297" s="13"/>
      <c r="K297" s="13"/>
      <c r="L297" s="13"/>
      <c r="M297" s="13"/>
      <c r="N297" s="148"/>
      <c r="O297" s="148"/>
      <c r="P297" s="2800" t="s">
        <v>86</v>
      </c>
      <c r="Q297" s="2800"/>
      <c r="W297" s="2856" t="s">
        <v>107</v>
      </c>
      <c r="X297" s="2856"/>
      <c r="Y297" s="2856"/>
      <c r="Z297" s="2856"/>
      <c r="AA297" s="2856"/>
      <c r="AB297" s="2856"/>
      <c r="AC297" s="2856"/>
      <c r="AD297" s="2856"/>
      <c r="AE297" s="2856"/>
      <c r="AF297" s="2856"/>
    </row>
    <row r="298" spans="1:32" ht="16.5" thickBot="1" x14ac:dyDescent="0.3">
      <c r="A298" s="2841" t="s">
        <v>10</v>
      </c>
      <c r="B298" s="2844" t="s">
        <v>11</v>
      </c>
      <c r="C298" s="428" t="s">
        <v>10</v>
      </c>
      <c r="D298" s="2844" t="s">
        <v>13</v>
      </c>
      <c r="E298" s="2844" t="s">
        <v>14</v>
      </c>
      <c r="F298" s="2847" t="s">
        <v>15</v>
      </c>
      <c r="G298" s="2848"/>
      <c r="H298" s="2848"/>
      <c r="I298" s="2848"/>
      <c r="J298" s="2848"/>
      <c r="K298" s="2848"/>
      <c r="L298" s="2848"/>
      <c r="M298" s="2849"/>
      <c r="N298" s="2850" t="s">
        <v>16</v>
      </c>
      <c r="O298" s="2850" t="s">
        <v>17</v>
      </c>
      <c r="P298" s="2850" t="s">
        <v>18</v>
      </c>
      <c r="Q298" s="151" t="s">
        <v>19</v>
      </c>
      <c r="W298" s="2856" t="s">
        <v>108</v>
      </c>
      <c r="X298" s="2856" t="s">
        <v>109</v>
      </c>
      <c r="Y298" s="2856" t="s">
        <v>108</v>
      </c>
      <c r="Z298" s="2856" t="s">
        <v>110</v>
      </c>
      <c r="AA298" s="2940" t="s">
        <v>108</v>
      </c>
      <c r="AB298" s="2853" t="s">
        <v>111</v>
      </c>
      <c r="AC298" s="2856" t="s">
        <v>108</v>
      </c>
      <c r="AD298" s="2853" t="s">
        <v>112</v>
      </c>
      <c r="AE298" s="2854" t="s">
        <v>113</v>
      </c>
      <c r="AF298" s="2855" t="s">
        <v>114</v>
      </c>
    </row>
    <row r="299" spans="1:32" ht="16.5" thickBot="1" x14ac:dyDescent="0.3">
      <c r="A299" s="2842"/>
      <c r="B299" s="2845"/>
      <c r="C299" s="429" t="s">
        <v>208</v>
      </c>
      <c r="D299" s="2845"/>
      <c r="E299" s="2845"/>
      <c r="F299" s="2858" t="s">
        <v>20</v>
      </c>
      <c r="G299" s="2858"/>
      <c r="H299" s="2858" t="s">
        <v>21</v>
      </c>
      <c r="I299" s="2858"/>
      <c r="J299" s="2858" t="s">
        <v>22</v>
      </c>
      <c r="K299" s="2858"/>
      <c r="L299" s="2858" t="s">
        <v>23</v>
      </c>
      <c r="M299" s="2858"/>
      <c r="N299" s="2851"/>
      <c r="O299" s="2851"/>
      <c r="P299" s="2851"/>
      <c r="Q299" s="2859" t="s">
        <v>24</v>
      </c>
      <c r="W299" s="2856"/>
      <c r="X299" s="2856"/>
      <c r="Y299" s="2856"/>
      <c r="Z299" s="2856"/>
      <c r="AA299" s="2940"/>
      <c r="AB299" s="2853"/>
      <c r="AC299" s="2856"/>
      <c r="AD299" s="2853"/>
      <c r="AE299" s="2854"/>
      <c r="AF299" s="2855"/>
    </row>
    <row r="300" spans="1:32" ht="16.5" thickBot="1" x14ac:dyDescent="0.3">
      <c r="A300" s="2843"/>
      <c r="B300" s="2846"/>
      <c r="C300" s="430" t="s">
        <v>209</v>
      </c>
      <c r="D300" s="2846"/>
      <c r="E300" s="2846"/>
      <c r="F300" s="1202" t="s">
        <v>25</v>
      </c>
      <c r="G300" s="1202" t="s">
        <v>26</v>
      </c>
      <c r="H300" s="1202" t="s">
        <v>25</v>
      </c>
      <c r="I300" s="1202" t="s">
        <v>26</v>
      </c>
      <c r="J300" s="1202" t="s">
        <v>25</v>
      </c>
      <c r="K300" s="1202" t="s">
        <v>26</v>
      </c>
      <c r="L300" s="1202" t="s">
        <v>25</v>
      </c>
      <c r="M300" s="1202" t="s">
        <v>26</v>
      </c>
      <c r="N300" s="2852"/>
      <c r="O300" s="2852"/>
      <c r="P300" s="2852"/>
      <c r="Q300" s="2953"/>
    </row>
    <row r="301" spans="1:32" ht="23.25" x14ac:dyDescent="0.35">
      <c r="A301" s="168">
        <v>1</v>
      </c>
      <c r="B301" s="154">
        <v>43663</v>
      </c>
      <c r="C301" s="1203">
        <v>883</v>
      </c>
      <c r="D301" s="239" t="s">
        <v>87</v>
      </c>
      <c r="E301" s="157" t="s">
        <v>88</v>
      </c>
      <c r="F301" s="170">
        <v>4</v>
      </c>
      <c r="G301" s="159">
        <f>F301*S301</f>
        <v>5327272</v>
      </c>
      <c r="H301" s="160"/>
      <c r="I301" s="161">
        <f>H301*T301</f>
        <v>0</v>
      </c>
      <c r="J301" s="162">
        <v>5</v>
      </c>
      <c r="K301" s="161">
        <f>J301*U301</f>
        <v>11159090</v>
      </c>
      <c r="L301" s="163">
        <v>1</v>
      </c>
      <c r="M301" s="161">
        <f>L301*V301</f>
        <v>431818</v>
      </c>
      <c r="N301" s="1199">
        <f>F301+H301+J301+L301</f>
        <v>10</v>
      </c>
      <c r="O301" s="165">
        <f t="shared" ref="O301:O306" si="152">+M301+K301+I301+G301</f>
        <v>16918180</v>
      </c>
      <c r="P301" s="165">
        <f>+N301*40000</f>
        <v>400000</v>
      </c>
      <c r="Q301" s="165"/>
      <c r="S301" s="10">
        <f t="shared" ref="S301:S306" si="153">1331818</f>
        <v>1331818</v>
      </c>
      <c r="T301" s="10">
        <f t="shared" ref="T301:T306" si="154">1931818</f>
        <v>1931818</v>
      </c>
      <c r="U301" s="10">
        <f t="shared" ref="U301:U306" si="155">2231818</f>
        <v>2231818</v>
      </c>
      <c r="V301" s="10">
        <f t="shared" ref="V301:V306" si="156">431818</f>
        <v>431818</v>
      </c>
      <c r="W301" s="112">
        <v>43664</v>
      </c>
      <c r="X301" s="111">
        <v>16918180</v>
      </c>
      <c r="Y301" s="112"/>
      <c r="Z301" s="111"/>
      <c r="AA301" s="1114"/>
      <c r="AB301" s="113"/>
      <c r="AC301" s="113"/>
      <c r="AD301" s="114"/>
      <c r="AE301" s="115">
        <f>X301+Z301+AB301+AD301</f>
        <v>16918180</v>
      </c>
      <c r="AF301" s="116">
        <f>O301-AE301</f>
        <v>0</v>
      </c>
    </row>
    <row r="302" spans="1:32" ht="23.25" x14ac:dyDescent="0.35">
      <c r="A302" s="168">
        <v>2</v>
      </c>
      <c r="B302" s="154">
        <v>43663</v>
      </c>
      <c r="C302" s="1203">
        <v>884</v>
      </c>
      <c r="D302" s="239" t="s">
        <v>212</v>
      </c>
      <c r="E302" s="157" t="s">
        <v>88</v>
      </c>
      <c r="F302" s="170">
        <v>7</v>
      </c>
      <c r="G302" s="159">
        <f>F302*S302</f>
        <v>9322726</v>
      </c>
      <c r="H302" s="160"/>
      <c r="I302" s="161">
        <f>H302*T302</f>
        <v>0</v>
      </c>
      <c r="J302" s="162">
        <v>2</v>
      </c>
      <c r="K302" s="161">
        <f>J302*U302</f>
        <v>4463636</v>
      </c>
      <c r="L302" s="163">
        <v>2</v>
      </c>
      <c r="M302" s="161">
        <f>L302*V302</f>
        <v>863636</v>
      </c>
      <c r="N302" s="1199">
        <f t="shared" ref="N302:N306" si="157">F302+H302+J302+L302</f>
        <v>11</v>
      </c>
      <c r="O302" s="165">
        <f t="shared" si="152"/>
        <v>14649998</v>
      </c>
      <c r="P302" s="165">
        <f t="shared" ref="P302:P306" si="158">+N302*40000</f>
        <v>440000</v>
      </c>
      <c r="Q302" s="165"/>
      <c r="S302" s="10">
        <f t="shared" si="153"/>
        <v>1331818</v>
      </c>
      <c r="T302" s="10">
        <f t="shared" si="154"/>
        <v>1931818</v>
      </c>
      <c r="U302" s="10">
        <f t="shared" si="155"/>
        <v>2231818</v>
      </c>
      <c r="V302" s="10">
        <f t="shared" si="156"/>
        <v>431818</v>
      </c>
      <c r="W302" s="112">
        <v>43678</v>
      </c>
      <c r="X302" s="111">
        <v>4650000</v>
      </c>
      <c r="Y302" s="112">
        <v>43684</v>
      </c>
      <c r="Z302" s="111">
        <v>4000000</v>
      </c>
      <c r="AA302" s="112">
        <v>43688</v>
      </c>
      <c r="AB302" s="113">
        <v>6000000</v>
      </c>
      <c r="AC302" s="113"/>
      <c r="AD302" s="114"/>
      <c r="AE302" s="115">
        <f t="shared" ref="AE302:AE306" si="159">X302+Z302+AB302+AD302</f>
        <v>14650000</v>
      </c>
      <c r="AF302" s="116">
        <f>O302-AE302</f>
        <v>-2</v>
      </c>
    </row>
    <row r="303" spans="1:32" ht="23.25" x14ac:dyDescent="0.35">
      <c r="A303" s="168">
        <v>3</v>
      </c>
      <c r="B303" s="154">
        <v>43663</v>
      </c>
      <c r="C303" s="1203">
        <v>885</v>
      </c>
      <c r="D303" s="239" t="s">
        <v>33</v>
      </c>
      <c r="E303" s="157" t="s">
        <v>31</v>
      </c>
      <c r="F303" s="170">
        <v>10</v>
      </c>
      <c r="G303" s="159">
        <f t="shared" ref="G303:G304" si="160">F303*S303</f>
        <v>13318180</v>
      </c>
      <c r="H303" s="160"/>
      <c r="I303" s="161">
        <f t="shared" ref="I303:I304" si="161">H303*T303</f>
        <v>0</v>
      </c>
      <c r="J303" s="162"/>
      <c r="K303" s="161">
        <f t="shared" ref="K303:K304" si="162">J303*U303</f>
        <v>0</v>
      </c>
      <c r="L303" s="163"/>
      <c r="M303" s="161">
        <f t="shared" ref="M303:M304" si="163">L303*V303</f>
        <v>0</v>
      </c>
      <c r="N303" s="1199">
        <f t="shared" si="157"/>
        <v>10</v>
      </c>
      <c r="O303" s="165">
        <f t="shared" si="152"/>
        <v>13318180</v>
      </c>
      <c r="P303" s="165">
        <f t="shared" si="158"/>
        <v>400000</v>
      </c>
      <c r="Q303" s="165"/>
      <c r="S303" s="10">
        <f t="shared" si="153"/>
        <v>1331818</v>
      </c>
      <c r="T303" s="10">
        <f t="shared" si="154"/>
        <v>1931818</v>
      </c>
      <c r="U303" s="10">
        <f t="shared" si="155"/>
        <v>2231818</v>
      </c>
      <c r="V303" s="10">
        <f t="shared" si="156"/>
        <v>431818</v>
      </c>
      <c r="W303" s="112">
        <v>43664</v>
      </c>
      <c r="X303" s="111">
        <v>13318180</v>
      </c>
      <c r="Y303" s="112"/>
      <c r="Z303" s="111"/>
      <c r="AA303" s="1114"/>
      <c r="AB303" s="113"/>
      <c r="AC303" s="113"/>
      <c r="AD303" s="114"/>
      <c r="AE303" s="115">
        <f t="shared" si="159"/>
        <v>13318180</v>
      </c>
      <c r="AF303" s="116">
        <f t="shared" ref="AF303:AF304" si="164">O303-AE303</f>
        <v>0</v>
      </c>
    </row>
    <row r="304" spans="1:32" ht="23.25" x14ac:dyDescent="0.35">
      <c r="A304" s="168">
        <v>4</v>
      </c>
      <c r="B304" s="154">
        <v>43663</v>
      </c>
      <c r="C304" s="1203">
        <v>886</v>
      </c>
      <c r="D304" s="239" t="s">
        <v>80</v>
      </c>
      <c r="E304" s="157" t="s">
        <v>31</v>
      </c>
      <c r="F304" s="170">
        <v>3</v>
      </c>
      <c r="G304" s="159">
        <f t="shared" si="160"/>
        <v>3995454</v>
      </c>
      <c r="H304" s="160"/>
      <c r="I304" s="161">
        <f t="shared" si="161"/>
        <v>0</v>
      </c>
      <c r="J304" s="162">
        <v>2</v>
      </c>
      <c r="K304" s="161">
        <f t="shared" si="162"/>
        <v>4463636</v>
      </c>
      <c r="L304" s="163"/>
      <c r="M304" s="161">
        <f t="shared" si="163"/>
        <v>0</v>
      </c>
      <c r="N304" s="1199">
        <f t="shared" si="157"/>
        <v>5</v>
      </c>
      <c r="O304" s="165">
        <f t="shared" si="152"/>
        <v>8459090</v>
      </c>
      <c r="P304" s="165">
        <f t="shared" si="158"/>
        <v>200000</v>
      </c>
      <c r="Q304" s="165"/>
      <c r="S304" s="10">
        <f t="shared" si="153"/>
        <v>1331818</v>
      </c>
      <c r="T304" s="10">
        <f t="shared" si="154"/>
        <v>1931818</v>
      </c>
      <c r="U304" s="10">
        <f t="shared" si="155"/>
        <v>2231818</v>
      </c>
      <c r="V304" s="10">
        <f t="shared" si="156"/>
        <v>431818</v>
      </c>
      <c r="W304" s="112">
        <v>43684</v>
      </c>
      <c r="X304" s="111">
        <v>45460</v>
      </c>
      <c r="Y304" s="112">
        <v>43690</v>
      </c>
      <c r="Z304" s="111">
        <v>8413630</v>
      </c>
      <c r="AA304" s="1114"/>
      <c r="AB304" s="113"/>
      <c r="AC304" s="113"/>
      <c r="AD304" s="114"/>
      <c r="AE304" s="115">
        <f t="shared" si="159"/>
        <v>8459090</v>
      </c>
      <c r="AF304" s="116">
        <f t="shared" si="164"/>
        <v>0</v>
      </c>
    </row>
    <row r="305" spans="1:32" ht="23.25" x14ac:dyDescent="0.35">
      <c r="A305" s="168">
        <v>5</v>
      </c>
      <c r="B305" s="154">
        <v>43663</v>
      </c>
      <c r="C305" s="1203">
        <v>887</v>
      </c>
      <c r="D305" s="239" t="s">
        <v>291</v>
      </c>
      <c r="E305" s="157" t="s">
        <v>31</v>
      </c>
      <c r="F305" s="170">
        <v>2</v>
      </c>
      <c r="G305" s="159">
        <f>F305*S305</f>
        <v>2663636</v>
      </c>
      <c r="H305" s="160"/>
      <c r="I305" s="161">
        <f>H305*T305</f>
        <v>0</v>
      </c>
      <c r="J305" s="162">
        <v>3</v>
      </c>
      <c r="K305" s="161">
        <f>J305*U305</f>
        <v>6695454</v>
      </c>
      <c r="L305" s="163"/>
      <c r="M305" s="161">
        <f>L305*V305</f>
        <v>0</v>
      </c>
      <c r="N305" s="1199">
        <f t="shared" si="157"/>
        <v>5</v>
      </c>
      <c r="O305" s="165">
        <f t="shared" si="152"/>
        <v>9359090</v>
      </c>
      <c r="P305" s="165">
        <f t="shared" si="158"/>
        <v>200000</v>
      </c>
      <c r="Q305" s="165"/>
      <c r="S305" s="10">
        <f t="shared" si="153"/>
        <v>1331818</v>
      </c>
      <c r="T305" s="10">
        <f t="shared" si="154"/>
        <v>1931818</v>
      </c>
      <c r="U305" s="10">
        <f t="shared" si="155"/>
        <v>2231818</v>
      </c>
      <c r="V305" s="10">
        <f t="shared" si="156"/>
        <v>431818</v>
      </c>
      <c r="W305" s="112">
        <v>43664</v>
      </c>
      <c r="X305" s="111">
        <v>9359090</v>
      </c>
      <c r="Y305" s="112"/>
      <c r="Z305" s="111"/>
      <c r="AA305" s="112"/>
      <c r="AB305" s="113"/>
      <c r="AC305" s="113"/>
      <c r="AD305" s="114"/>
      <c r="AE305" s="115">
        <f t="shared" si="159"/>
        <v>9359090</v>
      </c>
      <c r="AF305" s="116">
        <f>O305-AE305</f>
        <v>0</v>
      </c>
    </row>
    <row r="306" spans="1:32" ht="23.25" x14ac:dyDescent="0.35">
      <c r="A306" s="172"/>
      <c r="B306" s="154"/>
      <c r="C306" s="1203"/>
      <c r="D306" s="156"/>
      <c r="E306" s="1200"/>
      <c r="F306" s="170"/>
      <c r="G306" s="159">
        <f t="shared" ref="G306" si="165">F306*S306</f>
        <v>0</v>
      </c>
      <c r="H306" s="170"/>
      <c r="I306" s="161">
        <f>H306*T306</f>
        <v>0</v>
      </c>
      <c r="J306" s="170"/>
      <c r="K306" s="161">
        <f>J306*U306</f>
        <v>0</v>
      </c>
      <c r="L306" s="170"/>
      <c r="M306" s="161">
        <f>L306*V306</f>
        <v>0</v>
      </c>
      <c r="N306" s="171">
        <f t="shared" si="157"/>
        <v>0</v>
      </c>
      <c r="O306" s="165">
        <f t="shared" si="152"/>
        <v>0</v>
      </c>
      <c r="P306" s="165">
        <f t="shared" si="158"/>
        <v>0</v>
      </c>
      <c r="Q306" s="165"/>
      <c r="S306" s="10">
        <f t="shared" si="153"/>
        <v>1331818</v>
      </c>
      <c r="T306" s="10">
        <f t="shared" si="154"/>
        <v>1931818</v>
      </c>
      <c r="U306" s="10">
        <f t="shared" si="155"/>
        <v>2231818</v>
      </c>
      <c r="V306" s="10">
        <f t="shared" si="156"/>
        <v>431818</v>
      </c>
      <c r="W306" s="112"/>
      <c r="X306" s="111"/>
      <c r="Y306" s="110"/>
      <c r="Z306" s="111"/>
      <c r="AA306" s="1114"/>
      <c r="AB306" s="113"/>
      <c r="AC306" s="113"/>
      <c r="AD306" s="114"/>
      <c r="AE306" s="115">
        <f t="shared" si="159"/>
        <v>0</v>
      </c>
      <c r="AF306" s="116">
        <f>O306-AE306</f>
        <v>0</v>
      </c>
    </row>
    <row r="307" spans="1:32" ht="24" thickBot="1" x14ac:dyDescent="0.4">
      <c r="A307" s="2951" t="s">
        <v>60</v>
      </c>
      <c r="B307" s="2952"/>
      <c r="C307" s="2952"/>
      <c r="D307" s="2952"/>
      <c r="E307" s="2961"/>
      <c r="F307" s="783">
        <f>SUM(F301:F306)</f>
        <v>26</v>
      </c>
      <c r="G307" s="783">
        <f t="shared" ref="G307:P307" si="166">SUM(G301:G305)</f>
        <v>34627268</v>
      </c>
      <c r="H307" s="783">
        <f t="shared" si="166"/>
        <v>0</v>
      </c>
      <c r="I307" s="783">
        <f t="shared" si="166"/>
        <v>0</v>
      </c>
      <c r="J307" s="783">
        <f t="shared" si="166"/>
        <v>12</v>
      </c>
      <c r="K307" s="783">
        <f t="shared" si="166"/>
        <v>26781816</v>
      </c>
      <c r="L307" s="783">
        <f t="shared" si="166"/>
        <v>3</v>
      </c>
      <c r="M307" s="783">
        <f t="shared" si="166"/>
        <v>1295454</v>
      </c>
      <c r="N307" s="783">
        <f t="shared" si="166"/>
        <v>41</v>
      </c>
      <c r="O307" s="783">
        <f>SUM(O301:O305)</f>
        <v>62704538</v>
      </c>
      <c r="P307" s="783">
        <f t="shared" si="166"/>
        <v>1640000</v>
      </c>
      <c r="Q307" s="784"/>
      <c r="W307" s="112"/>
      <c r="X307" s="111"/>
      <c r="Y307" s="110"/>
      <c r="Z307" s="111"/>
      <c r="AA307" s="1114"/>
      <c r="AB307" s="113"/>
      <c r="AC307" s="113"/>
      <c r="AD307" s="114"/>
      <c r="AE307" s="115">
        <f>SUM(AE301:AE306)</f>
        <v>62704540</v>
      </c>
      <c r="AF307" s="116">
        <f>O307-AE307</f>
        <v>-2</v>
      </c>
    </row>
    <row r="308" spans="1:32" x14ac:dyDescent="0.2">
      <c r="A308" s="12" t="s">
        <v>61</v>
      </c>
      <c r="F308" s="20"/>
      <c r="P308" s="177"/>
      <c r="W308" s="12"/>
      <c r="X308" s="12"/>
    </row>
    <row r="309" spans="1:32" ht="15.75" x14ac:dyDescent="0.25">
      <c r="C309" s="253"/>
      <c r="D309" s="279"/>
      <c r="F309" s="178"/>
      <c r="G309" s="179"/>
      <c r="H309" s="178"/>
      <c r="I309" s="180"/>
      <c r="J309" s="178"/>
      <c r="K309" s="179"/>
      <c r="L309" s="178"/>
      <c r="N309" s="20"/>
      <c r="O309" s="2861" t="s">
        <v>62</v>
      </c>
      <c r="P309" s="2861"/>
      <c r="Q309" s="2861"/>
      <c r="W309" s="12"/>
      <c r="X309" s="12"/>
    </row>
    <row r="310" spans="1:32" ht="15.75" x14ac:dyDescent="0.25">
      <c r="F310" s="1201"/>
      <c r="H310" s="1201"/>
      <c r="J310" s="1201"/>
      <c r="L310" s="1201"/>
      <c r="N310" s="1201"/>
      <c r="O310" s="1201"/>
      <c r="P310" s="1201"/>
      <c r="Q310" s="1201"/>
      <c r="W310" s="12"/>
      <c r="X310" s="12"/>
    </row>
    <row r="311" spans="1:32" ht="15.75" x14ac:dyDescent="0.25">
      <c r="F311" s="182"/>
      <c r="H311" s="182"/>
      <c r="J311" s="182"/>
      <c r="L311" s="182"/>
      <c r="N311" s="12"/>
      <c r="O311" s="145"/>
      <c r="P311" s="145"/>
      <c r="Q311" s="145"/>
      <c r="W311" s="12"/>
      <c r="X311" s="12"/>
    </row>
    <row r="312" spans="1:32" ht="15.75" x14ac:dyDescent="0.25">
      <c r="N312" s="12"/>
      <c r="O312" s="145"/>
      <c r="P312" s="145"/>
      <c r="Q312" s="145"/>
    </row>
    <row r="313" spans="1:32" ht="15.75" x14ac:dyDescent="0.25">
      <c r="N313" s="12"/>
      <c r="O313" s="2862" t="s">
        <v>63</v>
      </c>
      <c r="P313" s="2862"/>
      <c r="Q313" s="2862"/>
    </row>
    <row r="314" spans="1:32" ht="15.75" x14ac:dyDescent="0.25">
      <c r="N314" s="12"/>
      <c r="O314" s="2861" t="s">
        <v>64</v>
      </c>
      <c r="P314" s="2861"/>
      <c r="Q314" s="2861"/>
    </row>
    <row r="317" spans="1:32" ht="26.25" x14ac:dyDescent="0.3">
      <c r="A317" s="13" t="s">
        <v>0</v>
      </c>
      <c r="B317" s="13" t="s">
        <v>235</v>
      </c>
      <c r="C317" s="144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4"/>
      <c r="O317" s="183" t="s">
        <v>66</v>
      </c>
      <c r="P317" s="2839" t="s">
        <v>2</v>
      </c>
      <c r="Q317" s="2839"/>
    </row>
    <row r="318" spans="1:32" ht="21" x14ac:dyDescent="0.3">
      <c r="A318" s="13" t="s">
        <v>3</v>
      </c>
      <c r="B318" s="13" t="s">
        <v>4</v>
      </c>
      <c r="C318" s="144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4"/>
      <c r="O318" s="184"/>
      <c r="P318" s="145"/>
      <c r="Q318" s="145"/>
    </row>
    <row r="319" spans="1:32" ht="18.75" x14ac:dyDescent="0.3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4"/>
      <c r="O319" s="14"/>
      <c r="P319" s="145"/>
      <c r="Q319" s="145"/>
    </row>
    <row r="320" spans="1:32" ht="18.75" x14ac:dyDescent="0.3">
      <c r="A320" s="13" t="s">
        <v>5</v>
      </c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4"/>
      <c r="O320" s="14"/>
      <c r="P320" s="145"/>
      <c r="Q320" s="145"/>
    </row>
    <row r="321" spans="1:32" ht="18.75" x14ac:dyDescent="0.3">
      <c r="A321" s="13" t="s">
        <v>6</v>
      </c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4"/>
      <c r="O321" s="14"/>
      <c r="P321" s="145"/>
      <c r="Q321" s="145"/>
    </row>
    <row r="322" spans="1:32" ht="18.75" x14ac:dyDescent="0.3">
      <c r="A322" s="13" t="s">
        <v>7</v>
      </c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4"/>
      <c r="O322" s="14"/>
      <c r="P322" s="145"/>
      <c r="Q322" s="145"/>
    </row>
    <row r="323" spans="1:32" ht="24" thickBot="1" x14ac:dyDescent="0.35">
      <c r="A323" s="13" t="s">
        <v>8</v>
      </c>
      <c r="B323" s="13"/>
      <c r="C323" s="13"/>
      <c r="D323" s="13"/>
      <c r="E323" s="13"/>
      <c r="F323" s="13"/>
      <c r="G323" s="147"/>
      <c r="H323" s="147"/>
      <c r="I323" s="13"/>
      <c r="J323" s="13"/>
      <c r="K323" s="13"/>
      <c r="L323" s="13"/>
      <c r="M323" s="13"/>
      <c r="N323" s="148"/>
      <c r="O323" s="148"/>
      <c r="P323" s="2800" t="s">
        <v>86</v>
      </c>
      <c r="Q323" s="2800"/>
      <c r="W323" s="2856" t="s">
        <v>107</v>
      </c>
      <c r="X323" s="2856"/>
      <c r="Y323" s="2856"/>
      <c r="Z323" s="2856"/>
      <c r="AA323" s="2856"/>
      <c r="AB323" s="2856"/>
      <c r="AC323" s="2856"/>
      <c r="AD323" s="2856"/>
      <c r="AE323" s="2856"/>
      <c r="AF323" s="2856"/>
    </row>
    <row r="324" spans="1:32" ht="16.5" thickBot="1" x14ac:dyDescent="0.3">
      <c r="A324" s="2841" t="s">
        <v>10</v>
      </c>
      <c r="B324" s="2844" t="s">
        <v>11</v>
      </c>
      <c r="C324" s="428" t="s">
        <v>10</v>
      </c>
      <c r="D324" s="2844" t="s">
        <v>13</v>
      </c>
      <c r="E324" s="2844" t="s">
        <v>14</v>
      </c>
      <c r="F324" s="2847" t="s">
        <v>15</v>
      </c>
      <c r="G324" s="2848"/>
      <c r="H324" s="2848"/>
      <c r="I324" s="2848"/>
      <c r="J324" s="2848"/>
      <c r="K324" s="2848"/>
      <c r="L324" s="2848"/>
      <c r="M324" s="2849"/>
      <c r="N324" s="2850" t="s">
        <v>16</v>
      </c>
      <c r="O324" s="2850" t="s">
        <v>17</v>
      </c>
      <c r="P324" s="2850" t="s">
        <v>18</v>
      </c>
      <c r="Q324" s="151" t="s">
        <v>19</v>
      </c>
      <c r="W324" s="2856" t="s">
        <v>108</v>
      </c>
      <c r="X324" s="2856" t="s">
        <v>109</v>
      </c>
      <c r="Y324" s="2856" t="s">
        <v>108</v>
      </c>
      <c r="Z324" s="2856" t="s">
        <v>110</v>
      </c>
      <c r="AA324" s="2940" t="s">
        <v>108</v>
      </c>
      <c r="AB324" s="2853" t="s">
        <v>111</v>
      </c>
      <c r="AC324" s="2856" t="s">
        <v>108</v>
      </c>
      <c r="AD324" s="2853" t="s">
        <v>112</v>
      </c>
      <c r="AE324" s="2854" t="s">
        <v>113</v>
      </c>
      <c r="AF324" s="2855" t="s">
        <v>114</v>
      </c>
    </row>
    <row r="325" spans="1:32" ht="16.5" thickBot="1" x14ac:dyDescent="0.3">
      <c r="A325" s="2842"/>
      <c r="B325" s="2845"/>
      <c r="C325" s="429" t="s">
        <v>208</v>
      </c>
      <c r="D325" s="2845"/>
      <c r="E325" s="2845"/>
      <c r="F325" s="2858" t="s">
        <v>20</v>
      </c>
      <c r="G325" s="2858"/>
      <c r="H325" s="2858" t="s">
        <v>21</v>
      </c>
      <c r="I325" s="2858"/>
      <c r="J325" s="2858" t="s">
        <v>22</v>
      </c>
      <c r="K325" s="2858"/>
      <c r="L325" s="2858" t="s">
        <v>23</v>
      </c>
      <c r="M325" s="2858"/>
      <c r="N325" s="2851"/>
      <c r="O325" s="2851"/>
      <c r="P325" s="2851"/>
      <c r="Q325" s="2859" t="s">
        <v>24</v>
      </c>
      <c r="W325" s="2856"/>
      <c r="X325" s="2856"/>
      <c r="Y325" s="2856"/>
      <c r="Z325" s="2856"/>
      <c r="AA325" s="2940"/>
      <c r="AB325" s="2853"/>
      <c r="AC325" s="2856"/>
      <c r="AD325" s="2853"/>
      <c r="AE325" s="2854"/>
      <c r="AF325" s="2855"/>
    </row>
    <row r="326" spans="1:32" ht="16.5" thickBot="1" x14ac:dyDescent="0.3">
      <c r="A326" s="2843"/>
      <c r="B326" s="2846"/>
      <c r="C326" s="430" t="s">
        <v>209</v>
      </c>
      <c r="D326" s="2846"/>
      <c r="E326" s="2846"/>
      <c r="F326" s="1202" t="s">
        <v>25</v>
      </c>
      <c r="G326" s="1202" t="s">
        <v>26</v>
      </c>
      <c r="H326" s="1202" t="s">
        <v>25</v>
      </c>
      <c r="I326" s="1202" t="s">
        <v>26</v>
      </c>
      <c r="J326" s="1202" t="s">
        <v>25</v>
      </c>
      <c r="K326" s="1202" t="s">
        <v>26</v>
      </c>
      <c r="L326" s="1202" t="s">
        <v>25</v>
      </c>
      <c r="M326" s="1202" t="s">
        <v>26</v>
      </c>
      <c r="N326" s="2852"/>
      <c r="O326" s="2852"/>
      <c r="P326" s="2852"/>
      <c r="Q326" s="2953"/>
    </row>
    <row r="327" spans="1:32" ht="23.25" x14ac:dyDescent="0.35">
      <c r="A327" s="168">
        <v>1</v>
      </c>
      <c r="B327" s="154">
        <v>43664</v>
      </c>
      <c r="C327" s="1203">
        <v>888</v>
      </c>
      <c r="D327" s="239" t="s">
        <v>95</v>
      </c>
      <c r="E327" s="157" t="s">
        <v>57</v>
      </c>
      <c r="F327" s="170">
        <v>2</v>
      </c>
      <c r="G327" s="159">
        <f>F327*S327</f>
        <v>2663636</v>
      </c>
      <c r="H327" s="160"/>
      <c r="I327" s="161">
        <f>H327*T327</f>
        <v>0</v>
      </c>
      <c r="J327" s="162">
        <v>3</v>
      </c>
      <c r="K327" s="161">
        <f>J327*U327</f>
        <v>6695454</v>
      </c>
      <c r="L327" s="163"/>
      <c r="M327" s="161">
        <f>L327*V327</f>
        <v>0</v>
      </c>
      <c r="N327" s="1199">
        <f>F327+H327+J327+L327</f>
        <v>5</v>
      </c>
      <c r="O327" s="165">
        <f t="shared" ref="O327:O330" si="167">+M327+K327+I327+G327</f>
        <v>9359090</v>
      </c>
      <c r="P327" s="165">
        <f>+N327*40000</f>
        <v>200000</v>
      </c>
      <c r="Q327" s="165"/>
      <c r="S327" s="10">
        <f t="shared" ref="S327:S330" si="168">1331818</f>
        <v>1331818</v>
      </c>
      <c r="T327" s="10">
        <f t="shared" ref="T327:T330" si="169">1931818</f>
        <v>1931818</v>
      </c>
      <c r="U327" s="10">
        <f t="shared" ref="U327:U330" si="170">2231818</f>
        <v>2231818</v>
      </c>
      <c r="V327" s="10">
        <f t="shared" ref="V327:V330" si="171">431818</f>
        <v>431818</v>
      </c>
      <c r="W327" s="112">
        <v>43668</v>
      </c>
      <c r="X327" s="111">
        <v>9359090</v>
      </c>
      <c r="Y327" s="112"/>
      <c r="Z327" s="111"/>
      <c r="AA327" s="1114"/>
      <c r="AB327" s="113"/>
      <c r="AC327" s="113"/>
      <c r="AD327" s="114"/>
      <c r="AE327" s="115">
        <f>X327+Z327+AB327+AD327</f>
        <v>9359090</v>
      </c>
      <c r="AF327" s="116">
        <f>O327-AE327</f>
        <v>0</v>
      </c>
    </row>
    <row r="328" spans="1:32" ht="23.25" x14ac:dyDescent="0.35">
      <c r="A328" s="168">
        <v>2</v>
      </c>
      <c r="B328" s="154">
        <v>43664</v>
      </c>
      <c r="C328" s="1203">
        <f>C327+1</f>
        <v>889</v>
      </c>
      <c r="D328" s="239" t="s">
        <v>104</v>
      </c>
      <c r="E328" s="157" t="s">
        <v>57</v>
      </c>
      <c r="F328" s="170">
        <v>2</v>
      </c>
      <c r="G328" s="159">
        <f>F328*S328</f>
        <v>2663636</v>
      </c>
      <c r="H328" s="160"/>
      <c r="I328" s="161">
        <f>H328*T328</f>
        <v>0</v>
      </c>
      <c r="J328" s="162">
        <v>3</v>
      </c>
      <c r="K328" s="161">
        <f>J328*U328</f>
        <v>6695454</v>
      </c>
      <c r="L328" s="163"/>
      <c r="M328" s="161">
        <f>L328*V328</f>
        <v>0</v>
      </c>
      <c r="N328" s="1199">
        <f t="shared" ref="N328" si="172">F328+H328+J328+L328</f>
        <v>5</v>
      </c>
      <c r="O328" s="165">
        <f t="shared" si="167"/>
        <v>9359090</v>
      </c>
      <c r="P328" s="165">
        <f t="shared" ref="P328:P330" si="173">+N328*40000</f>
        <v>200000</v>
      </c>
      <c r="Q328" s="165"/>
      <c r="S328" s="10">
        <f t="shared" si="168"/>
        <v>1331818</v>
      </c>
      <c r="T328" s="10">
        <f t="shared" si="169"/>
        <v>1931818</v>
      </c>
      <c r="U328" s="10">
        <f t="shared" si="170"/>
        <v>2231818</v>
      </c>
      <c r="V328" s="10">
        <f t="shared" si="171"/>
        <v>431818</v>
      </c>
      <c r="W328" s="112"/>
      <c r="X328" s="111"/>
      <c r="Y328" s="112"/>
      <c r="Z328" s="111"/>
      <c r="AA328" s="1114"/>
      <c r="AB328" s="113"/>
      <c r="AC328" s="113"/>
      <c r="AD328" s="114"/>
      <c r="AE328" s="115">
        <f t="shared" ref="AE328:AE330" si="174">X328+Z328+AB328+AD328</f>
        <v>0</v>
      </c>
      <c r="AF328" s="116">
        <f>O328-AE328</f>
        <v>9359090</v>
      </c>
    </row>
    <row r="329" spans="1:32" ht="23.25" x14ac:dyDescent="0.35">
      <c r="A329" s="168">
        <v>3</v>
      </c>
      <c r="B329" s="154">
        <v>43664</v>
      </c>
      <c r="C329" s="1203">
        <f t="shared" ref="C329" si="175">C328+1</f>
        <v>890</v>
      </c>
      <c r="D329" s="239" t="s">
        <v>290</v>
      </c>
      <c r="E329" s="157" t="s">
        <v>273</v>
      </c>
      <c r="F329" s="170">
        <v>10</v>
      </c>
      <c r="G329" s="159">
        <f t="shared" ref="G329:G330" si="176">F329*S329</f>
        <v>13318180</v>
      </c>
      <c r="H329" s="160"/>
      <c r="I329" s="161">
        <f t="shared" ref="I329" si="177">H329*T329</f>
        <v>0</v>
      </c>
      <c r="J329" s="162"/>
      <c r="K329" s="161">
        <f t="shared" ref="K329" si="178">J329*U329</f>
        <v>0</v>
      </c>
      <c r="L329" s="163"/>
      <c r="M329" s="161">
        <f t="shared" ref="M329" si="179">L329*V329</f>
        <v>0</v>
      </c>
      <c r="N329" s="1199"/>
      <c r="O329" s="165">
        <f t="shared" si="167"/>
        <v>13318180</v>
      </c>
      <c r="P329" s="165">
        <f t="shared" si="173"/>
        <v>0</v>
      </c>
      <c r="Q329" s="165"/>
      <c r="S329" s="10">
        <f t="shared" si="168"/>
        <v>1331818</v>
      </c>
      <c r="T329" s="10">
        <f t="shared" si="169"/>
        <v>1931818</v>
      </c>
      <c r="U329" s="10">
        <f t="shared" si="170"/>
        <v>2231818</v>
      </c>
      <c r="V329" s="10">
        <f t="shared" si="171"/>
        <v>431818</v>
      </c>
      <c r="W329" s="112">
        <v>43689</v>
      </c>
      <c r="X329" s="111">
        <v>13318180</v>
      </c>
      <c r="Y329" s="112"/>
      <c r="Z329" s="111"/>
      <c r="AA329" s="1114"/>
      <c r="AB329" s="113"/>
      <c r="AC329" s="113"/>
      <c r="AD329" s="114"/>
      <c r="AE329" s="115">
        <f t="shared" si="174"/>
        <v>13318180</v>
      </c>
      <c r="AF329" s="116">
        <f t="shared" ref="AF329" si="180">O329-AE329</f>
        <v>0</v>
      </c>
    </row>
    <row r="330" spans="1:32" ht="23.25" x14ac:dyDescent="0.35">
      <c r="A330" s="172"/>
      <c r="B330" s="154"/>
      <c r="C330" s="1203"/>
      <c r="D330" s="156"/>
      <c r="E330" s="1200"/>
      <c r="F330" s="170"/>
      <c r="G330" s="159">
        <f t="shared" si="176"/>
        <v>0</v>
      </c>
      <c r="H330" s="170"/>
      <c r="I330" s="161">
        <f>H330*T330</f>
        <v>0</v>
      </c>
      <c r="J330" s="170"/>
      <c r="K330" s="161">
        <f>J330*U330</f>
        <v>0</v>
      </c>
      <c r="L330" s="170"/>
      <c r="M330" s="161">
        <f>L330*V330</f>
        <v>0</v>
      </c>
      <c r="N330" s="171">
        <f t="shared" ref="N330" si="181">F330+H330+J330+L330</f>
        <v>0</v>
      </c>
      <c r="O330" s="165">
        <f t="shared" si="167"/>
        <v>0</v>
      </c>
      <c r="P330" s="165">
        <f t="shared" si="173"/>
        <v>0</v>
      </c>
      <c r="Q330" s="165"/>
      <c r="S330" s="10">
        <f t="shared" si="168"/>
        <v>1331818</v>
      </c>
      <c r="T330" s="10">
        <f t="shared" si="169"/>
        <v>1931818</v>
      </c>
      <c r="U330" s="10">
        <f t="shared" si="170"/>
        <v>2231818</v>
      </c>
      <c r="V330" s="10">
        <f t="shared" si="171"/>
        <v>431818</v>
      </c>
      <c r="W330" s="112"/>
      <c r="X330" s="111"/>
      <c r="Y330" s="110"/>
      <c r="Z330" s="111"/>
      <c r="AA330" s="1114"/>
      <c r="AB330" s="113"/>
      <c r="AC330" s="113"/>
      <c r="AD330" s="114"/>
      <c r="AE330" s="115">
        <f t="shared" si="174"/>
        <v>0</v>
      </c>
      <c r="AF330" s="116">
        <f>O330-AE330</f>
        <v>0</v>
      </c>
    </row>
    <row r="331" spans="1:32" ht="24" thickBot="1" x14ac:dyDescent="0.4">
      <c r="A331" s="2951" t="s">
        <v>60</v>
      </c>
      <c r="B331" s="2952"/>
      <c r="C331" s="2952"/>
      <c r="D331" s="2952"/>
      <c r="E331" s="2961"/>
      <c r="F331" s="783">
        <f>SUM(F327:F330)</f>
        <v>14</v>
      </c>
      <c r="G331" s="783">
        <f t="shared" ref="G331:P331" si="182">SUM(G327:G329)</f>
        <v>18645452</v>
      </c>
      <c r="H331" s="783">
        <f t="shared" si="182"/>
        <v>0</v>
      </c>
      <c r="I331" s="783">
        <f t="shared" si="182"/>
        <v>0</v>
      </c>
      <c r="J331" s="783">
        <f t="shared" si="182"/>
        <v>6</v>
      </c>
      <c r="K331" s="783">
        <f t="shared" si="182"/>
        <v>13390908</v>
      </c>
      <c r="L331" s="783">
        <f t="shared" si="182"/>
        <v>0</v>
      </c>
      <c r="M331" s="783">
        <f t="shared" si="182"/>
        <v>0</v>
      </c>
      <c r="N331" s="783">
        <f t="shared" si="182"/>
        <v>10</v>
      </c>
      <c r="O331" s="783">
        <f>SUM(O327:O329)</f>
        <v>32036360</v>
      </c>
      <c r="P331" s="783">
        <f t="shared" si="182"/>
        <v>400000</v>
      </c>
      <c r="Q331" s="784"/>
      <c r="W331" s="112"/>
      <c r="X331" s="111"/>
      <c r="Y331" s="110"/>
      <c r="Z331" s="111"/>
      <c r="AA331" s="1114"/>
      <c r="AB331" s="113"/>
      <c r="AC331" s="113"/>
      <c r="AD331" s="114"/>
      <c r="AE331" s="115">
        <f>SUM(AE327:AE330)</f>
        <v>22677270</v>
      </c>
      <c r="AF331" s="116">
        <f>O331-AE331</f>
        <v>9359090</v>
      </c>
    </row>
    <row r="332" spans="1:32" x14ac:dyDescent="0.2">
      <c r="A332" s="12" t="s">
        <v>61</v>
      </c>
      <c r="F332" s="20"/>
      <c r="P332" s="177"/>
      <c r="W332" s="12"/>
      <c r="X332" s="12"/>
    </row>
    <row r="333" spans="1:32" ht="15.75" x14ac:dyDescent="0.25">
      <c r="C333" s="253"/>
      <c r="D333" s="279"/>
      <c r="F333" s="178"/>
      <c r="G333" s="179"/>
      <c r="H333" s="178"/>
      <c r="I333" s="180"/>
      <c r="J333" s="178"/>
      <c r="K333" s="179"/>
      <c r="L333" s="178"/>
      <c r="N333" s="20"/>
      <c r="O333" s="2861" t="s">
        <v>62</v>
      </c>
      <c r="P333" s="2861"/>
      <c r="Q333" s="2861"/>
      <c r="W333" s="12"/>
      <c r="X333" s="12"/>
    </row>
    <row r="334" spans="1:32" ht="15.75" x14ac:dyDescent="0.25">
      <c r="F334" s="1201"/>
      <c r="H334" s="1201"/>
      <c r="J334" s="1201"/>
      <c r="L334" s="1201"/>
      <c r="N334" s="1201"/>
      <c r="O334" s="1201"/>
      <c r="P334" s="1201"/>
      <c r="Q334" s="1201"/>
      <c r="W334" s="12"/>
      <c r="X334" s="12"/>
    </row>
    <row r="335" spans="1:32" ht="15.75" x14ac:dyDescent="0.25">
      <c r="F335" s="182"/>
      <c r="H335" s="182"/>
      <c r="J335" s="182"/>
      <c r="L335" s="182"/>
      <c r="N335" s="12"/>
      <c r="O335" s="145"/>
      <c r="P335" s="145"/>
      <c r="Q335" s="145"/>
      <c r="W335" s="12"/>
      <c r="X335" s="12"/>
    </row>
    <row r="336" spans="1:32" ht="15.75" x14ac:dyDescent="0.25">
      <c r="N336" s="12"/>
      <c r="O336" s="145"/>
      <c r="P336" s="145"/>
      <c r="Q336" s="145"/>
    </row>
    <row r="337" spans="1:32" ht="15.75" x14ac:dyDescent="0.25">
      <c r="N337" s="12"/>
      <c r="O337" s="2862" t="s">
        <v>63</v>
      </c>
      <c r="P337" s="2862"/>
      <c r="Q337" s="2862"/>
    </row>
    <row r="338" spans="1:32" ht="15.75" x14ac:dyDescent="0.25">
      <c r="N338" s="12"/>
      <c r="O338" s="2861" t="s">
        <v>64</v>
      </c>
      <c r="P338" s="2861"/>
      <c r="Q338" s="2861"/>
    </row>
    <row r="340" spans="1:32" ht="26.25" x14ac:dyDescent="0.3">
      <c r="A340" s="13" t="s">
        <v>0</v>
      </c>
      <c r="B340" s="13" t="s">
        <v>235</v>
      </c>
      <c r="C340" s="144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4"/>
      <c r="O340" s="183" t="s">
        <v>66</v>
      </c>
      <c r="P340" s="2839" t="s">
        <v>2</v>
      </c>
      <c r="Q340" s="2839"/>
    </row>
    <row r="341" spans="1:32" ht="21" x14ac:dyDescent="0.3">
      <c r="A341" s="13" t="s">
        <v>3</v>
      </c>
      <c r="B341" s="13" t="s">
        <v>4</v>
      </c>
      <c r="C341" s="144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4"/>
      <c r="O341" s="184"/>
      <c r="P341" s="145"/>
      <c r="Q341" s="145"/>
    </row>
    <row r="342" spans="1:32" ht="18.75" x14ac:dyDescent="0.3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4"/>
      <c r="O342" s="14"/>
      <c r="P342" s="145"/>
      <c r="Q342" s="145"/>
    </row>
    <row r="343" spans="1:32" ht="18.75" x14ac:dyDescent="0.3">
      <c r="A343" s="13" t="s">
        <v>5</v>
      </c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4"/>
      <c r="O343" s="14"/>
      <c r="P343" s="145"/>
      <c r="Q343" s="145"/>
    </row>
    <row r="344" spans="1:32" ht="18.75" x14ac:dyDescent="0.3">
      <c r="A344" s="13" t="s">
        <v>6</v>
      </c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4"/>
      <c r="O344" s="14"/>
      <c r="P344" s="145"/>
      <c r="Q344" s="145"/>
    </row>
    <row r="345" spans="1:32" ht="18.75" x14ac:dyDescent="0.3">
      <c r="A345" s="13" t="s">
        <v>7</v>
      </c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4"/>
      <c r="O345" s="14"/>
      <c r="P345" s="145"/>
      <c r="Q345" s="145"/>
    </row>
    <row r="346" spans="1:32" ht="24" thickBot="1" x14ac:dyDescent="0.35">
      <c r="A346" s="13" t="s">
        <v>8</v>
      </c>
      <c r="B346" s="13"/>
      <c r="C346" s="13"/>
      <c r="D346" s="13"/>
      <c r="E346" s="13"/>
      <c r="F346" s="13"/>
      <c r="G346" s="147"/>
      <c r="H346" s="147"/>
      <c r="I346" s="13"/>
      <c r="J346" s="13"/>
      <c r="K346" s="13"/>
      <c r="L346" s="13"/>
      <c r="M346" s="13"/>
      <c r="N346" s="148"/>
      <c r="O346" s="148"/>
      <c r="P346" s="2800" t="s">
        <v>86</v>
      </c>
      <c r="Q346" s="2800"/>
      <c r="W346" s="2856" t="s">
        <v>107</v>
      </c>
      <c r="X346" s="2856"/>
      <c r="Y346" s="2856"/>
      <c r="Z346" s="2856"/>
      <c r="AA346" s="2856"/>
      <c r="AB346" s="2856"/>
      <c r="AC346" s="2856"/>
      <c r="AD346" s="2856"/>
      <c r="AE346" s="2856"/>
      <c r="AF346" s="2856"/>
    </row>
    <row r="347" spans="1:32" ht="16.5" thickBot="1" x14ac:dyDescent="0.3">
      <c r="A347" s="2841" t="s">
        <v>10</v>
      </c>
      <c r="B347" s="2844" t="s">
        <v>11</v>
      </c>
      <c r="C347" s="428" t="s">
        <v>10</v>
      </c>
      <c r="D347" s="2844" t="s">
        <v>13</v>
      </c>
      <c r="E347" s="2844" t="s">
        <v>14</v>
      </c>
      <c r="F347" s="2847" t="s">
        <v>15</v>
      </c>
      <c r="G347" s="2848"/>
      <c r="H347" s="2848"/>
      <c r="I347" s="2848"/>
      <c r="J347" s="2848"/>
      <c r="K347" s="2848"/>
      <c r="L347" s="2848"/>
      <c r="M347" s="2849"/>
      <c r="N347" s="2850" t="s">
        <v>16</v>
      </c>
      <c r="O347" s="2850" t="s">
        <v>17</v>
      </c>
      <c r="P347" s="2850" t="s">
        <v>18</v>
      </c>
      <c r="Q347" s="151" t="s">
        <v>19</v>
      </c>
      <c r="W347" s="2856" t="s">
        <v>108</v>
      </c>
      <c r="X347" s="2856" t="s">
        <v>109</v>
      </c>
      <c r="Y347" s="2856" t="s">
        <v>108</v>
      </c>
      <c r="Z347" s="2856" t="s">
        <v>110</v>
      </c>
      <c r="AA347" s="2940" t="s">
        <v>108</v>
      </c>
      <c r="AB347" s="2853" t="s">
        <v>111</v>
      </c>
      <c r="AC347" s="2856" t="s">
        <v>108</v>
      </c>
      <c r="AD347" s="2853" t="s">
        <v>112</v>
      </c>
      <c r="AE347" s="2854" t="s">
        <v>113</v>
      </c>
      <c r="AF347" s="2855" t="s">
        <v>114</v>
      </c>
    </row>
    <row r="348" spans="1:32" ht="16.5" thickBot="1" x14ac:dyDescent="0.3">
      <c r="A348" s="2842"/>
      <c r="B348" s="2845"/>
      <c r="C348" s="429" t="s">
        <v>208</v>
      </c>
      <c r="D348" s="2845"/>
      <c r="E348" s="2845"/>
      <c r="F348" s="2858" t="s">
        <v>20</v>
      </c>
      <c r="G348" s="2858"/>
      <c r="H348" s="2858" t="s">
        <v>21</v>
      </c>
      <c r="I348" s="2858"/>
      <c r="J348" s="2858" t="s">
        <v>22</v>
      </c>
      <c r="K348" s="2858"/>
      <c r="L348" s="2858" t="s">
        <v>23</v>
      </c>
      <c r="M348" s="2858"/>
      <c r="N348" s="2851"/>
      <c r="O348" s="2851"/>
      <c r="P348" s="2851"/>
      <c r="Q348" s="2859" t="s">
        <v>24</v>
      </c>
      <c r="W348" s="2856"/>
      <c r="X348" s="2856"/>
      <c r="Y348" s="2856"/>
      <c r="Z348" s="2856"/>
      <c r="AA348" s="2940"/>
      <c r="AB348" s="2853"/>
      <c r="AC348" s="2856"/>
      <c r="AD348" s="2853"/>
      <c r="AE348" s="2854"/>
      <c r="AF348" s="2855"/>
    </row>
    <row r="349" spans="1:32" ht="16.5" thickBot="1" x14ac:dyDescent="0.3">
      <c r="A349" s="2843"/>
      <c r="B349" s="2846"/>
      <c r="C349" s="430" t="s">
        <v>209</v>
      </c>
      <c r="D349" s="2846"/>
      <c r="E349" s="2846"/>
      <c r="F349" s="1202" t="s">
        <v>25</v>
      </c>
      <c r="G349" s="1202" t="s">
        <v>26</v>
      </c>
      <c r="H349" s="1202" t="s">
        <v>25</v>
      </c>
      <c r="I349" s="1202" t="s">
        <v>26</v>
      </c>
      <c r="J349" s="1202" t="s">
        <v>25</v>
      </c>
      <c r="K349" s="1202" t="s">
        <v>26</v>
      </c>
      <c r="L349" s="1202" t="s">
        <v>25</v>
      </c>
      <c r="M349" s="1202" t="s">
        <v>26</v>
      </c>
      <c r="N349" s="2852"/>
      <c r="O349" s="2852"/>
      <c r="P349" s="2852"/>
      <c r="Q349" s="2953"/>
    </row>
    <row r="350" spans="1:32" ht="23.25" x14ac:dyDescent="0.35">
      <c r="A350" s="168">
        <v>1</v>
      </c>
      <c r="B350" s="154">
        <v>43665</v>
      </c>
      <c r="C350" s="1203">
        <v>891</v>
      </c>
      <c r="D350" s="239" t="s">
        <v>84</v>
      </c>
      <c r="E350" s="157" t="s">
        <v>57</v>
      </c>
      <c r="F350" s="170">
        <v>3</v>
      </c>
      <c r="G350" s="159">
        <f>F350*S350</f>
        <v>3995454</v>
      </c>
      <c r="H350" s="160"/>
      <c r="I350" s="161">
        <f>H350*T350</f>
        <v>0</v>
      </c>
      <c r="J350" s="162">
        <v>2</v>
      </c>
      <c r="K350" s="161">
        <f>J350*U350</f>
        <v>4463636</v>
      </c>
      <c r="L350" s="163"/>
      <c r="M350" s="161">
        <f>L350*V350</f>
        <v>0</v>
      </c>
      <c r="N350" s="1199">
        <f>F350+H350+J350+L350</f>
        <v>5</v>
      </c>
      <c r="O350" s="165">
        <f t="shared" ref="O350:O356" si="183">+M350+K350+I350+G350</f>
        <v>8459090</v>
      </c>
      <c r="P350" s="165">
        <f>+N350*40000</f>
        <v>200000</v>
      </c>
      <c r="Q350" s="165"/>
      <c r="S350" s="10">
        <f t="shared" ref="S350:S356" si="184">1331818</f>
        <v>1331818</v>
      </c>
      <c r="T350" s="10">
        <f t="shared" ref="T350:T356" si="185">1931818</f>
        <v>1931818</v>
      </c>
      <c r="U350" s="10">
        <f t="shared" ref="U350:U356" si="186">2231818</f>
        <v>2231818</v>
      </c>
      <c r="V350" s="10">
        <f t="shared" ref="V350:V356" si="187">431818</f>
        <v>431818</v>
      </c>
      <c r="W350" s="112">
        <v>43675</v>
      </c>
      <c r="X350" s="111">
        <v>8459090</v>
      </c>
      <c r="Y350" s="112"/>
      <c r="Z350" s="111"/>
      <c r="AA350" s="1114"/>
      <c r="AB350" s="113"/>
      <c r="AC350" s="113"/>
      <c r="AD350" s="114"/>
      <c r="AE350" s="115">
        <f>X350+Z350+AB350+AD350</f>
        <v>8459090</v>
      </c>
      <c r="AF350" s="116">
        <f>O350-AE350</f>
        <v>0</v>
      </c>
    </row>
    <row r="351" spans="1:32" ht="23.25" x14ac:dyDescent="0.35">
      <c r="A351" s="168">
        <v>2</v>
      </c>
      <c r="B351" s="154">
        <v>43665</v>
      </c>
      <c r="C351" s="1203">
        <f>C350+1</f>
        <v>892</v>
      </c>
      <c r="D351" s="239" t="s">
        <v>35</v>
      </c>
      <c r="E351" s="157" t="s">
        <v>57</v>
      </c>
      <c r="F351" s="170">
        <v>3</v>
      </c>
      <c r="G351" s="159">
        <f>F351*S351</f>
        <v>3995454</v>
      </c>
      <c r="H351" s="160"/>
      <c r="I351" s="161">
        <f>H351*T351</f>
        <v>0</v>
      </c>
      <c r="J351" s="162">
        <v>2</v>
      </c>
      <c r="K351" s="161">
        <f>J351*U351</f>
        <v>4463636</v>
      </c>
      <c r="L351" s="163"/>
      <c r="M351" s="161">
        <f>L351*V351</f>
        <v>0</v>
      </c>
      <c r="N351" s="1199">
        <f t="shared" ref="N351:N356" si="188">F351+H351+J351+L351</f>
        <v>5</v>
      </c>
      <c r="O351" s="165">
        <f t="shared" si="183"/>
        <v>8459090</v>
      </c>
      <c r="P351" s="165">
        <f t="shared" ref="P351:P356" si="189">+N351*40000</f>
        <v>200000</v>
      </c>
      <c r="Q351" s="165"/>
      <c r="S351" s="10">
        <f t="shared" si="184"/>
        <v>1331818</v>
      </c>
      <c r="T351" s="10">
        <f t="shared" si="185"/>
        <v>1931818</v>
      </c>
      <c r="U351" s="10">
        <f t="shared" si="186"/>
        <v>2231818</v>
      </c>
      <c r="V351" s="10">
        <f t="shared" si="187"/>
        <v>431818</v>
      </c>
      <c r="W351" s="112">
        <v>43668</v>
      </c>
      <c r="X351" s="111">
        <v>8459090</v>
      </c>
      <c r="Y351" s="112"/>
      <c r="Z351" s="111"/>
      <c r="AA351" s="1114"/>
      <c r="AB351" s="113"/>
      <c r="AC351" s="113"/>
      <c r="AD351" s="114"/>
      <c r="AE351" s="115">
        <f t="shared" ref="AE351:AE356" si="190">X351+Z351+AB351+AD351</f>
        <v>8459090</v>
      </c>
      <c r="AF351" s="116">
        <f>O351-AE351</f>
        <v>0</v>
      </c>
    </row>
    <row r="352" spans="1:32" ht="23.25" x14ac:dyDescent="0.35">
      <c r="A352" s="168">
        <v>3</v>
      </c>
      <c r="B352" s="154">
        <v>43665</v>
      </c>
      <c r="C352" s="1203">
        <f t="shared" ref="C352:C355" si="191">C351+1</f>
        <v>893</v>
      </c>
      <c r="D352" s="239" t="s">
        <v>75</v>
      </c>
      <c r="E352" s="157" t="s">
        <v>57</v>
      </c>
      <c r="F352" s="170">
        <v>3</v>
      </c>
      <c r="G352" s="159">
        <f t="shared" ref="G352:G353" si="192">F352*S352</f>
        <v>3995454</v>
      </c>
      <c r="H352" s="160"/>
      <c r="I352" s="161">
        <f t="shared" ref="I352:I353" si="193">H352*T352</f>
        <v>0</v>
      </c>
      <c r="J352" s="162">
        <v>2</v>
      </c>
      <c r="K352" s="161">
        <f t="shared" ref="K352:K353" si="194">J352*U352</f>
        <v>4463636</v>
      </c>
      <c r="L352" s="163"/>
      <c r="M352" s="161">
        <f t="shared" ref="M352:M353" si="195">L352*V352</f>
        <v>0</v>
      </c>
      <c r="N352" s="1199">
        <f t="shared" si="188"/>
        <v>5</v>
      </c>
      <c r="O352" s="165">
        <f t="shared" si="183"/>
        <v>8459090</v>
      </c>
      <c r="P352" s="165">
        <f t="shared" si="189"/>
        <v>200000</v>
      </c>
      <c r="Q352" s="165"/>
      <c r="S352" s="10">
        <f t="shared" si="184"/>
        <v>1331818</v>
      </c>
      <c r="T352" s="10">
        <f t="shared" si="185"/>
        <v>1931818</v>
      </c>
      <c r="U352" s="10">
        <f t="shared" si="186"/>
        <v>2231818</v>
      </c>
      <c r="V352" s="10">
        <f t="shared" si="187"/>
        <v>431818</v>
      </c>
      <c r="W352" s="112">
        <v>43668</v>
      </c>
      <c r="X352" s="111">
        <v>1459090</v>
      </c>
      <c r="Y352" s="112">
        <v>43675</v>
      </c>
      <c r="Z352" s="111">
        <v>7000000</v>
      </c>
      <c r="AA352" s="1114"/>
      <c r="AB352" s="113"/>
      <c r="AC352" s="113"/>
      <c r="AD352" s="114"/>
      <c r="AE352" s="115">
        <f t="shared" si="190"/>
        <v>8459090</v>
      </c>
      <c r="AF352" s="116">
        <f t="shared" ref="AF352:AF353" si="196">O352-AE352</f>
        <v>0</v>
      </c>
    </row>
    <row r="353" spans="1:32" ht="23.25" x14ac:dyDescent="0.35">
      <c r="A353" s="168">
        <v>4</v>
      </c>
      <c r="B353" s="154">
        <v>43665</v>
      </c>
      <c r="C353" s="1203">
        <f t="shared" si="191"/>
        <v>894</v>
      </c>
      <c r="D353" s="239" t="s">
        <v>103</v>
      </c>
      <c r="E353" s="157" t="s">
        <v>57</v>
      </c>
      <c r="F353" s="170">
        <v>1</v>
      </c>
      <c r="G353" s="159">
        <f t="shared" si="192"/>
        <v>1331818</v>
      </c>
      <c r="H353" s="160"/>
      <c r="I353" s="161">
        <f t="shared" si="193"/>
        <v>0</v>
      </c>
      <c r="J353" s="162">
        <v>3</v>
      </c>
      <c r="K353" s="161">
        <f t="shared" si="194"/>
        <v>6695454</v>
      </c>
      <c r="L353" s="163">
        <v>1</v>
      </c>
      <c r="M353" s="161">
        <f t="shared" si="195"/>
        <v>431818</v>
      </c>
      <c r="N353" s="1199">
        <f t="shared" si="188"/>
        <v>5</v>
      </c>
      <c r="O353" s="165">
        <f t="shared" si="183"/>
        <v>8459090</v>
      </c>
      <c r="P353" s="165">
        <f t="shared" si="189"/>
        <v>200000</v>
      </c>
      <c r="Q353" s="165"/>
      <c r="S353" s="10">
        <f t="shared" si="184"/>
        <v>1331818</v>
      </c>
      <c r="T353" s="10">
        <f t="shared" si="185"/>
        <v>1931818</v>
      </c>
      <c r="U353" s="10">
        <f t="shared" si="186"/>
        <v>2231818</v>
      </c>
      <c r="V353" s="10">
        <f t="shared" si="187"/>
        <v>431818</v>
      </c>
      <c r="W353" s="112">
        <v>43684</v>
      </c>
      <c r="X353" s="111">
        <v>1500000</v>
      </c>
      <c r="Y353" s="112">
        <v>43689</v>
      </c>
      <c r="Z353" s="111">
        <v>6959090</v>
      </c>
      <c r="AA353" s="1114"/>
      <c r="AB353" s="113"/>
      <c r="AC353" s="113"/>
      <c r="AD353" s="114"/>
      <c r="AE353" s="115">
        <f t="shared" si="190"/>
        <v>8459090</v>
      </c>
      <c r="AF353" s="116">
        <f t="shared" si="196"/>
        <v>0</v>
      </c>
    </row>
    <row r="354" spans="1:32" ht="23.25" x14ac:dyDescent="0.35">
      <c r="A354" s="168">
        <v>5</v>
      </c>
      <c r="B354" s="154">
        <v>43665</v>
      </c>
      <c r="C354" s="1203">
        <f t="shared" si="191"/>
        <v>895</v>
      </c>
      <c r="D354" s="239" t="s">
        <v>217</v>
      </c>
      <c r="E354" s="157" t="s">
        <v>31</v>
      </c>
      <c r="F354" s="170"/>
      <c r="G354" s="159">
        <f>F354*S354</f>
        <v>0</v>
      </c>
      <c r="H354" s="160"/>
      <c r="I354" s="161">
        <f>H354*T354</f>
        <v>0</v>
      </c>
      <c r="J354" s="162">
        <v>5</v>
      </c>
      <c r="K354" s="161">
        <f>J354*U354</f>
        <v>11159090</v>
      </c>
      <c r="L354" s="163"/>
      <c r="M354" s="161">
        <f>L354*V354</f>
        <v>0</v>
      </c>
      <c r="N354" s="1199">
        <f t="shared" si="188"/>
        <v>5</v>
      </c>
      <c r="O354" s="165">
        <f t="shared" si="183"/>
        <v>11159090</v>
      </c>
      <c r="P354" s="165">
        <f t="shared" si="189"/>
        <v>200000</v>
      </c>
      <c r="Q354" s="165"/>
      <c r="S354" s="10">
        <f t="shared" si="184"/>
        <v>1331818</v>
      </c>
      <c r="T354" s="10">
        <f t="shared" si="185"/>
        <v>1931818</v>
      </c>
      <c r="U354" s="10">
        <f t="shared" si="186"/>
        <v>2231818</v>
      </c>
      <c r="V354" s="10">
        <f t="shared" si="187"/>
        <v>431818</v>
      </c>
      <c r="W354" s="112">
        <v>43676</v>
      </c>
      <c r="X354" s="111">
        <v>11159090</v>
      </c>
      <c r="Y354" s="112"/>
      <c r="Z354" s="111"/>
      <c r="AA354" s="112"/>
      <c r="AB354" s="113"/>
      <c r="AC354" s="113"/>
      <c r="AD354" s="114"/>
      <c r="AE354" s="115">
        <f t="shared" si="190"/>
        <v>11159090</v>
      </c>
      <c r="AF354" s="116">
        <f>O354-AE354</f>
        <v>0</v>
      </c>
    </row>
    <row r="355" spans="1:32" ht="23.25" x14ac:dyDescent="0.35">
      <c r="A355" s="1110">
        <v>6</v>
      </c>
      <c r="B355" s="154">
        <v>43665</v>
      </c>
      <c r="C355" s="1203">
        <f t="shared" si="191"/>
        <v>896</v>
      </c>
      <c r="D355" s="239" t="s">
        <v>282</v>
      </c>
      <c r="E355" s="157" t="s">
        <v>31</v>
      </c>
      <c r="F355" s="170">
        <v>3</v>
      </c>
      <c r="G355" s="159">
        <f t="shared" ref="G355:G356" si="197">F355*S355</f>
        <v>3995454</v>
      </c>
      <c r="H355" s="160"/>
      <c r="I355" s="161">
        <f t="shared" ref="I355" si="198">H355*T355</f>
        <v>0</v>
      </c>
      <c r="J355" s="162">
        <v>2</v>
      </c>
      <c r="K355" s="161">
        <f t="shared" ref="K355" si="199">J355*U355</f>
        <v>4463636</v>
      </c>
      <c r="L355" s="163"/>
      <c r="M355" s="161">
        <f t="shared" ref="M355" si="200">L355*V355</f>
        <v>0</v>
      </c>
      <c r="N355" s="1199">
        <f t="shared" si="188"/>
        <v>5</v>
      </c>
      <c r="O355" s="165">
        <f t="shared" si="183"/>
        <v>8459090</v>
      </c>
      <c r="P355" s="165">
        <f t="shared" si="189"/>
        <v>200000</v>
      </c>
      <c r="Q355" s="165"/>
      <c r="S355" s="10">
        <f t="shared" si="184"/>
        <v>1331818</v>
      </c>
      <c r="T355" s="10">
        <f t="shared" si="185"/>
        <v>1931818</v>
      </c>
      <c r="U355" s="10">
        <f t="shared" si="186"/>
        <v>2231818</v>
      </c>
      <c r="V355" s="10">
        <f t="shared" si="187"/>
        <v>431818</v>
      </c>
      <c r="W355" s="112">
        <v>43668</v>
      </c>
      <c r="X355" s="111">
        <v>5000000</v>
      </c>
      <c r="Y355" s="112">
        <v>43672</v>
      </c>
      <c r="Z355" s="111">
        <v>3459090</v>
      </c>
      <c r="AA355" s="112"/>
      <c r="AB355" s="113"/>
      <c r="AC355" s="113"/>
      <c r="AD355" s="114"/>
      <c r="AE355" s="115">
        <f t="shared" si="190"/>
        <v>8459090</v>
      </c>
      <c r="AF355" s="116">
        <f t="shared" ref="AF355" si="201">O355-AE355</f>
        <v>0</v>
      </c>
    </row>
    <row r="356" spans="1:32" ht="23.25" x14ac:dyDescent="0.35">
      <c r="A356" s="172"/>
      <c r="B356" s="154"/>
      <c r="C356" s="1203"/>
      <c r="D356" s="156"/>
      <c r="E356" s="1200"/>
      <c r="F356" s="170"/>
      <c r="G356" s="159">
        <f t="shared" si="197"/>
        <v>0</v>
      </c>
      <c r="H356" s="170"/>
      <c r="I356" s="161">
        <f>H356*T356</f>
        <v>0</v>
      </c>
      <c r="J356" s="170"/>
      <c r="K356" s="161">
        <f>J356*U356</f>
        <v>0</v>
      </c>
      <c r="L356" s="170"/>
      <c r="M356" s="161">
        <f>L356*V356</f>
        <v>0</v>
      </c>
      <c r="N356" s="171">
        <f t="shared" si="188"/>
        <v>0</v>
      </c>
      <c r="O356" s="165">
        <f t="shared" si="183"/>
        <v>0</v>
      </c>
      <c r="P356" s="165">
        <f t="shared" si="189"/>
        <v>0</v>
      </c>
      <c r="Q356" s="165"/>
      <c r="S356" s="10">
        <f t="shared" si="184"/>
        <v>1331818</v>
      </c>
      <c r="T356" s="10">
        <f t="shared" si="185"/>
        <v>1931818</v>
      </c>
      <c r="U356" s="10">
        <f t="shared" si="186"/>
        <v>2231818</v>
      </c>
      <c r="V356" s="10">
        <f t="shared" si="187"/>
        <v>431818</v>
      </c>
      <c r="W356" s="112"/>
      <c r="X356" s="111"/>
      <c r="Y356" s="110"/>
      <c r="Z356" s="111"/>
      <c r="AA356" s="1114"/>
      <c r="AB356" s="113"/>
      <c r="AC356" s="113"/>
      <c r="AD356" s="114"/>
      <c r="AE356" s="115">
        <f t="shared" si="190"/>
        <v>0</v>
      </c>
      <c r="AF356" s="116">
        <f>O356-AE356</f>
        <v>0</v>
      </c>
    </row>
    <row r="357" spans="1:32" ht="24" thickBot="1" x14ac:dyDescent="0.4">
      <c r="A357" s="2951" t="s">
        <v>60</v>
      </c>
      <c r="B357" s="2952"/>
      <c r="C357" s="2952"/>
      <c r="D357" s="2952"/>
      <c r="E357" s="2961"/>
      <c r="F357" s="783">
        <f>SUM(F350:F356)</f>
        <v>13</v>
      </c>
      <c r="G357" s="783">
        <f t="shared" ref="G357:P357" si="202">SUM(G350:G354)</f>
        <v>13318180</v>
      </c>
      <c r="H357" s="783">
        <f t="shared" si="202"/>
        <v>0</v>
      </c>
      <c r="I357" s="783">
        <f t="shared" si="202"/>
        <v>0</v>
      </c>
      <c r="J357" s="783">
        <f>SUM(J350:J355)</f>
        <v>16</v>
      </c>
      <c r="K357" s="783">
        <f t="shared" si="202"/>
        <v>31245452</v>
      </c>
      <c r="L357" s="783">
        <f t="shared" si="202"/>
        <v>1</v>
      </c>
      <c r="M357" s="783">
        <f t="shared" si="202"/>
        <v>431818</v>
      </c>
      <c r="N357" s="783">
        <f t="shared" si="202"/>
        <v>25</v>
      </c>
      <c r="O357" s="783">
        <f>SUM(O350:O355)</f>
        <v>53454540</v>
      </c>
      <c r="P357" s="783">
        <f t="shared" si="202"/>
        <v>1000000</v>
      </c>
      <c r="Q357" s="784"/>
      <c r="W357" s="112"/>
      <c r="X357" s="111"/>
      <c r="Y357" s="110"/>
      <c r="Z357" s="111"/>
      <c r="AA357" s="1114"/>
      <c r="AB357" s="113"/>
      <c r="AC357" s="113"/>
      <c r="AD357" s="114"/>
      <c r="AE357" s="115">
        <f>SUM(AE350:AE356)</f>
        <v>53454540</v>
      </c>
      <c r="AF357" s="116">
        <f>O357-AE357</f>
        <v>0</v>
      </c>
    </row>
    <row r="358" spans="1:32" x14ac:dyDescent="0.2">
      <c r="A358" s="12" t="s">
        <v>61</v>
      </c>
      <c r="F358" s="20"/>
      <c r="P358" s="177"/>
      <c r="W358" s="12"/>
      <c r="X358" s="12"/>
    </row>
    <row r="359" spans="1:32" ht="15.75" x14ac:dyDescent="0.25">
      <c r="C359" s="253"/>
      <c r="D359" s="279"/>
      <c r="F359" s="178"/>
      <c r="G359" s="179"/>
      <c r="H359" s="178"/>
      <c r="I359" s="180"/>
      <c r="J359" s="178"/>
      <c r="K359" s="179"/>
      <c r="L359" s="178"/>
      <c r="N359" s="20"/>
      <c r="O359" s="2861" t="s">
        <v>62</v>
      </c>
      <c r="P359" s="2861"/>
      <c r="Q359" s="2861"/>
      <c r="W359" s="12"/>
      <c r="X359" s="12"/>
    </row>
    <row r="360" spans="1:32" ht="15.75" x14ac:dyDescent="0.25">
      <c r="F360" s="1201"/>
      <c r="H360" s="1201"/>
      <c r="J360" s="1201"/>
      <c r="L360" s="1201"/>
      <c r="N360" s="1201"/>
      <c r="O360" s="1201"/>
      <c r="P360" s="1201"/>
      <c r="Q360" s="1201"/>
      <c r="W360" s="12"/>
      <c r="X360" s="12"/>
    </row>
    <row r="361" spans="1:32" ht="15.75" x14ac:dyDescent="0.25">
      <c r="F361" s="182"/>
      <c r="H361" s="182"/>
      <c r="J361" s="182"/>
      <c r="L361" s="182"/>
      <c r="N361" s="12"/>
      <c r="O361" s="145"/>
      <c r="P361" s="145"/>
      <c r="Q361" s="145"/>
      <c r="W361" s="12"/>
      <c r="X361" s="12"/>
    </row>
    <row r="362" spans="1:32" ht="15.75" x14ac:dyDescent="0.25">
      <c r="N362" s="12"/>
      <c r="O362" s="145"/>
      <c r="P362" s="145"/>
      <c r="Q362" s="145"/>
    </row>
    <row r="363" spans="1:32" ht="15.75" x14ac:dyDescent="0.25">
      <c r="N363" s="12"/>
      <c r="O363" s="2862" t="s">
        <v>63</v>
      </c>
      <c r="P363" s="2862"/>
      <c r="Q363" s="2862"/>
    </row>
    <row r="364" spans="1:32" ht="15.75" x14ac:dyDescent="0.25">
      <c r="N364" s="12"/>
      <c r="O364" s="2861" t="s">
        <v>64</v>
      </c>
      <c r="P364" s="2861"/>
      <c r="Q364" s="2861"/>
    </row>
    <row r="367" spans="1:32" ht="26.25" x14ac:dyDescent="0.3">
      <c r="A367" s="13" t="s">
        <v>0</v>
      </c>
      <c r="B367" s="13" t="s">
        <v>235</v>
      </c>
      <c r="C367" s="144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4"/>
      <c r="O367" s="183" t="s">
        <v>66</v>
      </c>
      <c r="P367" s="2839" t="s">
        <v>2</v>
      </c>
      <c r="Q367" s="2839"/>
    </row>
    <row r="368" spans="1:32" ht="21" x14ac:dyDescent="0.3">
      <c r="A368" s="13" t="s">
        <v>3</v>
      </c>
      <c r="B368" s="13" t="s">
        <v>4</v>
      </c>
      <c r="C368" s="144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4"/>
      <c r="O368" s="184"/>
      <c r="P368" s="145"/>
      <c r="Q368" s="145"/>
    </row>
    <row r="369" spans="1:32" ht="18.75" x14ac:dyDescent="0.3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4"/>
      <c r="O369" s="14"/>
      <c r="P369" s="145"/>
      <c r="Q369" s="145"/>
    </row>
    <row r="370" spans="1:32" ht="18.75" x14ac:dyDescent="0.3">
      <c r="A370" s="13" t="s">
        <v>5</v>
      </c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4"/>
      <c r="O370" s="14"/>
      <c r="P370" s="145"/>
      <c r="Q370" s="145"/>
    </row>
    <row r="371" spans="1:32" ht="18.75" x14ac:dyDescent="0.3">
      <c r="A371" s="13" t="s">
        <v>6</v>
      </c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4"/>
      <c r="O371" s="14"/>
      <c r="P371" s="145"/>
      <c r="Q371" s="145"/>
    </row>
    <row r="372" spans="1:32" ht="18.75" x14ac:dyDescent="0.3">
      <c r="A372" s="13" t="s">
        <v>7</v>
      </c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4"/>
      <c r="O372" s="14"/>
      <c r="P372" s="145"/>
      <c r="Q372" s="145"/>
    </row>
    <row r="373" spans="1:32" ht="24" thickBot="1" x14ac:dyDescent="0.35">
      <c r="A373" s="13" t="s">
        <v>8</v>
      </c>
      <c r="B373" s="13"/>
      <c r="C373" s="13"/>
      <c r="D373" s="13"/>
      <c r="E373" s="13"/>
      <c r="F373" s="13"/>
      <c r="G373" s="147"/>
      <c r="H373" s="147"/>
      <c r="I373" s="13"/>
      <c r="J373" s="13"/>
      <c r="K373" s="13"/>
      <c r="L373" s="13"/>
      <c r="M373" s="13"/>
      <c r="N373" s="148"/>
      <c r="O373" s="148"/>
      <c r="P373" s="2800" t="s">
        <v>86</v>
      </c>
      <c r="Q373" s="2800"/>
      <c r="W373" s="2856" t="s">
        <v>107</v>
      </c>
      <c r="X373" s="2856"/>
      <c r="Y373" s="2856"/>
      <c r="Z373" s="2856"/>
      <c r="AA373" s="2856"/>
      <c r="AB373" s="2856"/>
      <c r="AC373" s="2856"/>
      <c r="AD373" s="2856"/>
      <c r="AE373" s="2856"/>
      <c r="AF373" s="2856"/>
    </row>
    <row r="374" spans="1:32" ht="16.5" thickBot="1" x14ac:dyDescent="0.3">
      <c r="A374" s="2841" t="s">
        <v>10</v>
      </c>
      <c r="B374" s="2844" t="s">
        <v>11</v>
      </c>
      <c r="C374" s="428" t="s">
        <v>10</v>
      </c>
      <c r="D374" s="2844" t="s">
        <v>13</v>
      </c>
      <c r="E374" s="2844" t="s">
        <v>14</v>
      </c>
      <c r="F374" s="2847" t="s">
        <v>15</v>
      </c>
      <c r="G374" s="2848"/>
      <c r="H374" s="2848"/>
      <c r="I374" s="2848"/>
      <c r="J374" s="2848"/>
      <c r="K374" s="2848"/>
      <c r="L374" s="2848"/>
      <c r="M374" s="2849"/>
      <c r="N374" s="2850" t="s">
        <v>16</v>
      </c>
      <c r="O374" s="2850" t="s">
        <v>17</v>
      </c>
      <c r="P374" s="2850" t="s">
        <v>18</v>
      </c>
      <c r="Q374" s="151" t="s">
        <v>19</v>
      </c>
      <c r="W374" s="2856" t="s">
        <v>108</v>
      </c>
      <c r="X374" s="2856" t="s">
        <v>109</v>
      </c>
      <c r="Y374" s="2856" t="s">
        <v>108</v>
      </c>
      <c r="Z374" s="2856" t="s">
        <v>110</v>
      </c>
      <c r="AA374" s="2940" t="s">
        <v>108</v>
      </c>
      <c r="AB374" s="2853" t="s">
        <v>111</v>
      </c>
      <c r="AC374" s="2856" t="s">
        <v>108</v>
      </c>
      <c r="AD374" s="2853" t="s">
        <v>112</v>
      </c>
      <c r="AE374" s="2854" t="s">
        <v>113</v>
      </c>
      <c r="AF374" s="2855" t="s">
        <v>114</v>
      </c>
    </row>
    <row r="375" spans="1:32" ht="16.5" thickBot="1" x14ac:dyDescent="0.3">
      <c r="A375" s="2842"/>
      <c r="B375" s="2845"/>
      <c r="C375" s="429" t="s">
        <v>208</v>
      </c>
      <c r="D375" s="2845"/>
      <c r="E375" s="2845"/>
      <c r="F375" s="2858" t="s">
        <v>20</v>
      </c>
      <c r="G375" s="2858"/>
      <c r="H375" s="2858" t="s">
        <v>21</v>
      </c>
      <c r="I375" s="2858"/>
      <c r="J375" s="2858" t="s">
        <v>22</v>
      </c>
      <c r="K375" s="2858"/>
      <c r="L375" s="2858" t="s">
        <v>23</v>
      </c>
      <c r="M375" s="2858"/>
      <c r="N375" s="2851"/>
      <c r="O375" s="2851"/>
      <c r="P375" s="2851"/>
      <c r="Q375" s="2859" t="s">
        <v>24</v>
      </c>
      <c r="W375" s="2856"/>
      <c r="X375" s="2856"/>
      <c r="Y375" s="2856"/>
      <c r="Z375" s="2856"/>
      <c r="AA375" s="2940"/>
      <c r="AB375" s="2853"/>
      <c r="AC375" s="2856"/>
      <c r="AD375" s="2853"/>
      <c r="AE375" s="2854"/>
      <c r="AF375" s="2855"/>
    </row>
    <row r="376" spans="1:32" ht="16.5" thickBot="1" x14ac:dyDescent="0.3">
      <c r="A376" s="2843"/>
      <c r="B376" s="2846"/>
      <c r="C376" s="430" t="s">
        <v>209</v>
      </c>
      <c r="D376" s="2846"/>
      <c r="E376" s="2846"/>
      <c r="F376" s="1202" t="s">
        <v>25</v>
      </c>
      <c r="G376" s="1202" t="s">
        <v>26</v>
      </c>
      <c r="H376" s="1202" t="s">
        <v>25</v>
      </c>
      <c r="I376" s="1202" t="s">
        <v>26</v>
      </c>
      <c r="J376" s="1202" t="s">
        <v>25</v>
      </c>
      <c r="K376" s="1202" t="s">
        <v>26</v>
      </c>
      <c r="L376" s="1202" t="s">
        <v>25</v>
      </c>
      <c r="M376" s="1202" t="s">
        <v>26</v>
      </c>
      <c r="N376" s="2852"/>
      <c r="O376" s="2852"/>
      <c r="P376" s="2852"/>
      <c r="Q376" s="2953"/>
    </row>
    <row r="377" spans="1:32" ht="23.25" x14ac:dyDescent="0.35">
      <c r="A377" s="168">
        <v>1</v>
      </c>
      <c r="B377" s="154">
        <v>43666</v>
      </c>
      <c r="C377" s="1203">
        <v>897</v>
      </c>
      <c r="D377" s="239" t="s">
        <v>87</v>
      </c>
      <c r="E377" s="157" t="s">
        <v>88</v>
      </c>
      <c r="F377" s="170">
        <v>7</v>
      </c>
      <c r="G377" s="159">
        <f>F377*S377</f>
        <v>9322726</v>
      </c>
      <c r="H377" s="160"/>
      <c r="I377" s="161">
        <f>H377*T377</f>
        <v>0</v>
      </c>
      <c r="J377" s="162">
        <v>3</v>
      </c>
      <c r="K377" s="161">
        <f>J377*U377</f>
        <v>6695454</v>
      </c>
      <c r="L377" s="163"/>
      <c r="M377" s="161">
        <f>L377*V377</f>
        <v>0</v>
      </c>
      <c r="N377" s="1199">
        <f>F377+H377+J377+L377</f>
        <v>10</v>
      </c>
      <c r="O377" s="165">
        <f t="shared" ref="O377:O380" si="203">+M377+K377+I377+G377</f>
        <v>16018180</v>
      </c>
      <c r="P377" s="165">
        <f>+N377*40000</f>
        <v>400000</v>
      </c>
      <c r="Q377" s="165"/>
      <c r="S377" s="10">
        <f t="shared" ref="S377:S380" si="204">1331818</f>
        <v>1331818</v>
      </c>
      <c r="T377" s="10">
        <f t="shared" ref="T377:T380" si="205">1931818</f>
        <v>1931818</v>
      </c>
      <c r="U377" s="10">
        <f t="shared" ref="U377:U380" si="206">2231818</f>
        <v>2231818</v>
      </c>
      <c r="V377" s="10">
        <f t="shared" ref="V377:V380" si="207">431818</f>
        <v>431818</v>
      </c>
      <c r="W377" s="112">
        <v>43668</v>
      </c>
      <c r="X377" s="111">
        <v>15968180</v>
      </c>
      <c r="Y377" s="112">
        <v>43672</v>
      </c>
      <c r="Z377" s="111">
        <v>50000</v>
      </c>
      <c r="AA377" s="1114"/>
      <c r="AB377" s="113"/>
      <c r="AC377" s="113"/>
      <c r="AD377" s="114"/>
      <c r="AE377" s="115">
        <f>X377+Z377+AB377+AD377</f>
        <v>16018180</v>
      </c>
      <c r="AF377" s="116">
        <f>O377-AE377</f>
        <v>0</v>
      </c>
    </row>
    <row r="378" spans="1:32" ht="23.25" x14ac:dyDescent="0.35">
      <c r="A378" s="168">
        <v>2</v>
      </c>
      <c r="B378" s="154">
        <v>43666</v>
      </c>
      <c r="C378" s="1203">
        <v>898</v>
      </c>
      <c r="D378" s="239" t="s">
        <v>284</v>
      </c>
      <c r="E378" s="157" t="s">
        <v>273</v>
      </c>
      <c r="F378" s="170">
        <v>7</v>
      </c>
      <c r="G378" s="159">
        <f>F378*S378</f>
        <v>9322726</v>
      </c>
      <c r="H378" s="160"/>
      <c r="I378" s="161">
        <f>H378*T378</f>
        <v>0</v>
      </c>
      <c r="J378" s="162">
        <v>2</v>
      </c>
      <c r="K378" s="161">
        <f>J378*U378</f>
        <v>4463636</v>
      </c>
      <c r="L378" s="163">
        <v>1</v>
      </c>
      <c r="M378" s="161">
        <f>L378*V378</f>
        <v>431818</v>
      </c>
      <c r="N378" s="1199">
        <f t="shared" ref="N378:N380" si="208">F378+H378+J378+L378</f>
        <v>10</v>
      </c>
      <c r="O378" s="165">
        <f t="shared" si="203"/>
        <v>14218180</v>
      </c>
      <c r="P378" s="165">
        <f t="shared" ref="P378:P380" si="209">+N378*40000</f>
        <v>400000</v>
      </c>
      <c r="Q378" s="165"/>
      <c r="S378" s="10">
        <f t="shared" si="204"/>
        <v>1331818</v>
      </c>
      <c r="T378" s="10">
        <f t="shared" si="205"/>
        <v>1931818</v>
      </c>
      <c r="U378" s="10">
        <f t="shared" si="206"/>
        <v>2231818</v>
      </c>
      <c r="V378" s="10">
        <f t="shared" si="207"/>
        <v>431818</v>
      </c>
      <c r="W378" s="112"/>
      <c r="X378" s="111"/>
      <c r="Y378" s="112"/>
      <c r="Z378" s="111"/>
      <c r="AA378" s="1114"/>
      <c r="AB378" s="113"/>
      <c r="AC378" s="113"/>
      <c r="AD378" s="114"/>
      <c r="AE378" s="115">
        <f t="shared" ref="AE378:AE380" si="210">X378+Z378+AB378+AD378</f>
        <v>0</v>
      </c>
      <c r="AF378" s="116">
        <f>O378-AE378</f>
        <v>14218180</v>
      </c>
    </row>
    <row r="379" spans="1:32" ht="23.25" x14ac:dyDescent="0.35">
      <c r="A379" s="168">
        <v>3</v>
      </c>
      <c r="B379" s="154">
        <v>43666</v>
      </c>
      <c r="C379" s="1203">
        <v>899</v>
      </c>
      <c r="D379" s="239" t="s">
        <v>238</v>
      </c>
      <c r="E379" s="157" t="s">
        <v>273</v>
      </c>
      <c r="F379" s="170">
        <v>6</v>
      </c>
      <c r="G379" s="159">
        <f t="shared" ref="G379:G380" si="211">F379*S379</f>
        <v>7990908</v>
      </c>
      <c r="H379" s="160"/>
      <c r="I379" s="161">
        <f t="shared" ref="I379" si="212">H379*T379</f>
        <v>0</v>
      </c>
      <c r="J379" s="162">
        <v>4</v>
      </c>
      <c r="K379" s="161">
        <f t="shared" ref="K379" si="213">J379*U379</f>
        <v>8927272</v>
      </c>
      <c r="L379" s="163">
        <v>1</v>
      </c>
      <c r="M379" s="161">
        <f t="shared" ref="M379" si="214">L379*V379</f>
        <v>431818</v>
      </c>
      <c r="N379" s="1199">
        <f t="shared" si="208"/>
        <v>11</v>
      </c>
      <c r="O379" s="165">
        <f t="shared" si="203"/>
        <v>17349998</v>
      </c>
      <c r="P379" s="165">
        <f t="shared" si="209"/>
        <v>440000</v>
      </c>
      <c r="Q379" s="165"/>
      <c r="S379" s="10">
        <f t="shared" si="204"/>
        <v>1331818</v>
      </c>
      <c r="T379" s="10">
        <f t="shared" si="205"/>
        <v>1931818</v>
      </c>
      <c r="U379" s="10">
        <f t="shared" si="206"/>
        <v>2231818</v>
      </c>
      <c r="V379" s="10">
        <f t="shared" si="207"/>
        <v>431818</v>
      </c>
      <c r="W379" s="112">
        <v>43668</v>
      </c>
      <c r="X379" s="111">
        <v>17349998</v>
      </c>
      <c r="Y379" s="112"/>
      <c r="Z379" s="111"/>
      <c r="AA379" s="1114"/>
      <c r="AB379" s="113"/>
      <c r="AC379" s="113"/>
      <c r="AD379" s="114"/>
      <c r="AE379" s="115">
        <f t="shared" si="210"/>
        <v>17349998</v>
      </c>
      <c r="AF379" s="116">
        <f t="shared" ref="AF379" si="215">O379-AE379</f>
        <v>0</v>
      </c>
    </row>
    <row r="380" spans="1:32" ht="23.25" x14ac:dyDescent="0.35">
      <c r="A380" s="172"/>
      <c r="B380" s="154"/>
      <c r="C380" s="1203"/>
      <c r="D380" s="156"/>
      <c r="E380" s="1200"/>
      <c r="F380" s="170"/>
      <c r="G380" s="159">
        <f t="shared" si="211"/>
        <v>0</v>
      </c>
      <c r="H380" s="170"/>
      <c r="I380" s="161">
        <f>H380*T380</f>
        <v>0</v>
      </c>
      <c r="J380" s="170"/>
      <c r="K380" s="161">
        <f>J380*U380</f>
        <v>0</v>
      </c>
      <c r="L380" s="170"/>
      <c r="M380" s="161">
        <f>L380*V380</f>
        <v>0</v>
      </c>
      <c r="N380" s="171">
        <f t="shared" si="208"/>
        <v>0</v>
      </c>
      <c r="O380" s="165">
        <f t="shared" si="203"/>
        <v>0</v>
      </c>
      <c r="P380" s="165">
        <f t="shared" si="209"/>
        <v>0</v>
      </c>
      <c r="Q380" s="165"/>
      <c r="S380" s="10">
        <f t="shared" si="204"/>
        <v>1331818</v>
      </c>
      <c r="T380" s="10">
        <f t="shared" si="205"/>
        <v>1931818</v>
      </c>
      <c r="U380" s="10">
        <f t="shared" si="206"/>
        <v>2231818</v>
      </c>
      <c r="V380" s="10">
        <f t="shared" si="207"/>
        <v>431818</v>
      </c>
      <c r="W380" s="112"/>
      <c r="X380" s="111"/>
      <c r="Y380" s="110"/>
      <c r="Z380" s="111"/>
      <c r="AA380" s="1114"/>
      <c r="AB380" s="113"/>
      <c r="AC380" s="113"/>
      <c r="AD380" s="114"/>
      <c r="AE380" s="115">
        <f t="shared" si="210"/>
        <v>0</v>
      </c>
      <c r="AF380" s="116">
        <f>O380-AE380</f>
        <v>0</v>
      </c>
    </row>
    <row r="381" spans="1:32" ht="24" thickBot="1" x14ac:dyDescent="0.4">
      <c r="A381" s="2951" t="s">
        <v>60</v>
      </c>
      <c r="B381" s="2952"/>
      <c r="C381" s="2952"/>
      <c r="D381" s="2952"/>
      <c r="E381" s="2961"/>
      <c r="F381" s="783">
        <f>SUM(F377:F380)</f>
        <v>20</v>
      </c>
      <c r="G381" s="783">
        <f t="shared" ref="G381:P381" si="216">SUM(G377:G379)</f>
        <v>26636360</v>
      </c>
      <c r="H381" s="783">
        <f t="shared" si="216"/>
        <v>0</v>
      </c>
      <c r="I381" s="783">
        <f t="shared" si="216"/>
        <v>0</v>
      </c>
      <c r="J381" s="783">
        <f t="shared" si="216"/>
        <v>9</v>
      </c>
      <c r="K381" s="783">
        <f t="shared" si="216"/>
        <v>20086362</v>
      </c>
      <c r="L381" s="783">
        <f t="shared" si="216"/>
        <v>2</v>
      </c>
      <c r="M381" s="783">
        <f t="shared" si="216"/>
        <v>863636</v>
      </c>
      <c r="N381" s="783">
        <f t="shared" si="216"/>
        <v>31</v>
      </c>
      <c r="O381" s="783">
        <f>SUM(O377:O379)</f>
        <v>47586358</v>
      </c>
      <c r="P381" s="783">
        <f t="shared" si="216"/>
        <v>1240000</v>
      </c>
      <c r="Q381" s="784"/>
      <c r="W381" s="112"/>
      <c r="X381" s="111"/>
      <c r="Y381" s="110"/>
      <c r="Z381" s="111"/>
      <c r="AA381" s="1114"/>
      <c r="AB381" s="113"/>
      <c r="AC381" s="113"/>
      <c r="AD381" s="114"/>
      <c r="AE381" s="115">
        <f>SUM(AE377:AE380)</f>
        <v>33368178</v>
      </c>
      <c r="AF381" s="116">
        <f>O381-AE381</f>
        <v>14218180</v>
      </c>
    </row>
    <row r="382" spans="1:32" x14ac:dyDescent="0.2">
      <c r="A382" s="12" t="s">
        <v>61</v>
      </c>
      <c r="F382" s="20"/>
      <c r="P382" s="177"/>
      <c r="W382" s="12"/>
      <c r="X382" s="12"/>
    </row>
    <row r="383" spans="1:32" ht="15.75" x14ac:dyDescent="0.25">
      <c r="C383" s="253"/>
      <c r="D383" s="279"/>
      <c r="F383" s="178"/>
      <c r="G383" s="179"/>
      <c r="H383" s="178"/>
      <c r="I383" s="180"/>
      <c r="J383" s="178"/>
      <c r="K383" s="179"/>
      <c r="L383" s="178"/>
      <c r="N383" s="20"/>
      <c r="O383" s="2861" t="s">
        <v>62</v>
      </c>
      <c r="P383" s="2861"/>
      <c r="Q383" s="2861"/>
      <c r="W383" s="12"/>
      <c r="X383" s="12"/>
    </row>
    <row r="384" spans="1:32" ht="15.75" x14ac:dyDescent="0.25">
      <c r="F384" s="1201"/>
      <c r="H384" s="1201"/>
      <c r="J384" s="1201"/>
      <c r="L384" s="1201"/>
      <c r="N384" s="1201"/>
      <c r="O384" s="1201"/>
      <c r="P384" s="1201"/>
      <c r="Q384" s="1201"/>
      <c r="W384" s="12"/>
      <c r="X384" s="12"/>
    </row>
    <row r="385" spans="1:32" ht="15.75" x14ac:dyDescent="0.25">
      <c r="F385" s="182"/>
      <c r="H385" s="182"/>
      <c r="J385" s="182"/>
      <c r="L385" s="182"/>
      <c r="N385" s="12"/>
      <c r="O385" s="145"/>
      <c r="P385" s="145"/>
      <c r="Q385" s="145"/>
      <c r="W385" s="12"/>
      <c r="X385" s="12"/>
    </row>
    <row r="386" spans="1:32" ht="15.75" x14ac:dyDescent="0.25">
      <c r="N386" s="12"/>
      <c r="O386" s="145"/>
      <c r="P386" s="145"/>
      <c r="Q386" s="145"/>
    </row>
    <row r="387" spans="1:32" ht="15.75" x14ac:dyDescent="0.25">
      <c r="N387" s="12"/>
      <c r="O387" s="2862" t="s">
        <v>63</v>
      </c>
      <c r="P387" s="2862"/>
      <c r="Q387" s="2862"/>
    </row>
    <row r="388" spans="1:32" ht="15.75" x14ac:dyDescent="0.25">
      <c r="N388" s="12"/>
      <c r="O388" s="2861" t="s">
        <v>64</v>
      </c>
      <c r="P388" s="2861"/>
      <c r="Q388" s="2861"/>
    </row>
    <row r="392" spans="1:32" ht="26.25" x14ac:dyDescent="0.3">
      <c r="A392" s="13" t="s">
        <v>0</v>
      </c>
      <c r="B392" s="13" t="s">
        <v>235</v>
      </c>
      <c r="C392" s="144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4"/>
      <c r="O392" s="183" t="s">
        <v>66</v>
      </c>
      <c r="P392" s="2839" t="s">
        <v>2</v>
      </c>
      <c r="Q392" s="2839"/>
    </row>
    <row r="393" spans="1:32" ht="21" x14ac:dyDescent="0.3">
      <c r="A393" s="13" t="s">
        <v>3</v>
      </c>
      <c r="B393" s="13" t="s">
        <v>4</v>
      </c>
      <c r="C393" s="144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4"/>
      <c r="O393" s="184"/>
      <c r="P393" s="145"/>
      <c r="Q393" s="145"/>
    </row>
    <row r="394" spans="1:32" ht="18.75" x14ac:dyDescent="0.3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4"/>
      <c r="O394" s="14"/>
      <c r="P394" s="145"/>
      <c r="Q394" s="145"/>
    </row>
    <row r="395" spans="1:32" ht="18.75" x14ac:dyDescent="0.3">
      <c r="A395" s="13" t="s">
        <v>5</v>
      </c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4"/>
      <c r="O395" s="14"/>
      <c r="P395" s="145"/>
      <c r="Q395" s="145"/>
    </row>
    <row r="396" spans="1:32" ht="18.75" x14ac:dyDescent="0.3">
      <c r="A396" s="13" t="s">
        <v>6</v>
      </c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4"/>
      <c r="O396" s="14"/>
      <c r="P396" s="145"/>
      <c r="Q396" s="145"/>
    </row>
    <row r="397" spans="1:32" ht="18.75" x14ac:dyDescent="0.3">
      <c r="A397" s="13" t="s">
        <v>7</v>
      </c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4"/>
      <c r="O397" s="14"/>
      <c r="P397" s="145"/>
      <c r="Q397" s="145"/>
    </row>
    <row r="398" spans="1:32" ht="24" thickBot="1" x14ac:dyDescent="0.35">
      <c r="A398" s="13" t="s">
        <v>8</v>
      </c>
      <c r="B398" s="13"/>
      <c r="C398" s="13"/>
      <c r="D398" s="13"/>
      <c r="E398" s="13"/>
      <c r="F398" s="13"/>
      <c r="G398" s="147"/>
      <c r="H398" s="147"/>
      <c r="I398" s="13"/>
      <c r="J398" s="13"/>
      <c r="K398" s="13"/>
      <c r="L398" s="13"/>
      <c r="M398" s="13"/>
      <c r="N398" s="148"/>
      <c r="O398" s="148"/>
      <c r="P398" s="2800" t="s">
        <v>86</v>
      </c>
      <c r="Q398" s="2800"/>
      <c r="W398" s="2856" t="s">
        <v>107</v>
      </c>
      <c r="X398" s="2856"/>
      <c r="Y398" s="2856"/>
      <c r="Z398" s="2856"/>
      <c r="AA398" s="2856"/>
      <c r="AB398" s="2856"/>
      <c r="AC398" s="2856"/>
      <c r="AD398" s="2856"/>
      <c r="AE398" s="2856"/>
      <c r="AF398" s="2856"/>
    </row>
    <row r="399" spans="1:32" ht="16.5" thickBot="1" x14ac:dyDescent="0.3">
      <c r="A399" s="2841" t="s">
        <v>10</v>
      </c>
      <c r="B399" s="2844" t="s">
        <v>11</v>
      </c>
      <c r="C399" s="428" t="s">
        <v>10</v>
      </c>
      <c r="D399" s="2844" t="s">
        <v>13</v>
      </c>
      <c r="E399" s="2844" t="s">
        <v>14</v>
      </c>
      <c r="F399" s="2847" t="s">
        <v>15</v>
      </c>
      <c r="G399" s="2848"/>
      <c r="H399" s="2848"/>
      <c r="I399" s="2848"/>
      <c r="J399" s="2848"/>
      <c r="K399" s="2848"/>
      <c r="L399" s="2848"/>
      <c r="M399" s="2849"/>
      <c r="N399" s="2850" t="s">
        <v>16</v>
      </c>
      <c r="O399" s="2850" t="s">
        <v>17</v>
      </c>
      <c r="P399" s="2850" t="s">
        <v>18</v>
      </c>
      <c r="Q399" s="151" t="s">
        <v>19</v>
      </c>
      <c r="W399" s="2856" t="s">
        <v>108</v>
      </c>
      <c r="X399" s="2856" t="s">
        <v>109</v>
      </c>
      <c r="Y399" s="2856" t="s">
        <v>108</v>
      </c>
      <c r="Z399" s="2856" t="s">
        <v>110</v>
      </c>
      <c r="AA399" s="2940" t="s">
        <v>108</v>
      </c>
      <c r="AB399" s="2853" t="s">
        <v>111</v>
      </c>
      <c r="AC399" s="2856" t="s">
        <v>108</v>
      </c>
      <c r="AD399" s="2853" t="s">
        <v>112</v>
      </c>
      <c r="AE399" s="2854" t="s">
        <v>113</v>
      </c>
      <c r="AF399" s="2855" t="s">
        <v>114</v>
      </c>
    </row>
    <row r="400" spans="1:32" ht="16.5" thickBot="1" x14ac:dyDescent="0.3">
      <c r="A400" s="2842"/>
      <c r="B400" s="2845"/>
      <c r="C400" s="429" t="s">
        <v>208</v>
      </c>
      <c r="D400" s="2845"/>
      <c r="E400" s="2845"/>
      <c r="F400" s="2858" t="s">
        <v>20</v>
      </c>
      <c r="G400" s="2858"/>
      <c r="H400" s="2858" t="s">
        <v>21</v>
      </c>
      <c r="I400" s="2858"/>
      <c r="J400" s="2858" t="s">
        <v>22</v>
      </c>
      <c r="K400" s="2858"/>
      <c r="L400" s="2858" t="s">
        <v>23</v>
      </c>
      <c r="M400" s="2858"/>
      <c r="N400" s="2851"/>
      <c r="O400" s="2851"/>
      <c r="P400" s="2851"/>
      <c r="Q400" s="2859" t="s">
        <v>24</v>
      </c>
      <c r="W400" s="2856"/>
      <c r="X400" s="2856"/>
      <c r="Y400" s="2856"/>
      <c r="Z400" s="2856"/>
      <c r="AA400" s="2940"/>
      <c r="AB400" s="2853"/>
      <c r="AC400" s="2856"/>
      <c r="AD400" s="2853"/>
      <c r="AE400" s="2854"/>
      <c r="AF400" s="2855"/>
    </row>
    <row r="401" spans="1:32" ht="16.5" thickBot="1" x14ac:dyDescent="0.3">
      <c r="A401" s="2843"/>
      <c r="B401" s="2846"/>
      <c r="C401" s="430" t="s">
        <v>209</v>
      </c>
      <c r="D401" s="2846"/>
      <c r="E401" s="2846"/>
      <c r="F401" s="1202" t="s">
        <v>25</v>
      </c>
      <c r="G401" s="1202" t="s">
        <v>26</v>
      </c>
      <c r="H401" s="1202" t="s">
        <v>25</v>
      </c>
      <c r="I401" s="1202" t="s">
        <v>26</v>
      </c>
      <c r="J401" s="1202" t="s">
        <v>25</v>
      </c>
      <c r="K401" s="1202" t="s">
        <v>26</v>
      </c>
      <c r="L401" s="1202" t="s">
        <v>25</v>
      </c>
      <c r="M401" s="1202" t="s">
        <v>26</v>
      </c>
      <c r="N401" s="2852"/>
      <c r="O401" s="2852"/>
      <c r="P401" s="2852"/>
      <c r="Q401" s="2953"/>
    </row>
    <row r="402" spans="1:32" ht="23.25" x14ac:dyDescent="0.35">
      <c r="A402" s="168">
        <v>1</v>
      </c>
      <c r="B402" s="154">
        <v>43668</v>
      </c>
      <c r="C402" s="1203">
        <v>900</v>
      </c>
      <c r="D402" s="239" t="s">
        <v>55</v>
      </c>
      <c r="E402" s="157" t="s">
        <v>88</v>
      </c>
      <c r="F402" s="170">
        <v>6</v>
      </c>
      <c r="G402" s="159">
        <f>F402*S402</f>
        <v>7990908</v>
      </c>
      <c r="H402" s="160"/>
      <c r="I402" s="161">
        <f>H402*T402</f>
        <v>0</v>
      </c>
      <c r="J402" s="162">
        <v>4</v>
      </c>
      <c r="K402" s="161">
        <f>J402*U402</f>
        <v>8927272</v>
      </c>
      <c r="L402" s="163"/>
      <c r="M402" s="161">
        <f>L402*V402</f>
        <v>0</v>
      </c>
      <c r="N402" s="1199">
        <f>F402+H402+J402+L402</f>
        <v>10</v>
      </c>
      <c r="O402" s="165">
        <f t="shared" ref="O402:O405" si="217">+M402+K402+I402+G402</f>
        <v>16918180</v>
      </c>
      <c r="P402" s="165">
        <f>+N402*40000</f>
        <v>400000</v>
      </c>
      <c r="Q402" s="165"/>
      <c r="S402" s="10">
        <f t="shared" ref="S402:S405" si="218">1331818</f>
        <v>1331818</v>
      </c>
      <c r="T402" s="10">
        <f t="shared" ref="T402:T405" si="219">1931818</f>
        <v>1931818</v>
      </c>
      <c r="U402" s="10">
        <f t="shared" ref="U402:U405" si="220">2231818</f>
        <v>2231818</v>
      </c>
      <c r="V402" s="10">
        <f t="shared" ref="V402:V405" si="221">431818</f>
        <v>431818</v>
      </c>
      <c r="W402" s="112">
        <v>43672</v>
      </c>
      <c r="X402" s="111">
        <v>16918180</v>
      </c>
      <c r="Y402" s="112"/>
      <c r="Z402" s="111"/>
      <c r="AA402" s="1114"/>
      <c r="AB402" s="113"/>
      <c r="AC402" s="113"/>
      <c r="AD402" s="114"/>
      <c r="AE402" s="115">
        <f>X402+Z402+AB402+AD402</f>
        <v>16918180</v>
      </c>
      <c r="AF402" s="116">
        <f>O402-AE402</f>
        <v>0</v>
      </c>
    </row>
    <row r="403" spans="1:32" ht="23.25" x14ac:dyDescent="0.35">
      <c r="A403" s="168">
        <v>2</v>
      </c>
      <c r="B403" s="154">
        <v>43668</v>
      </c>
      <c r="C403" s="1203">
        <v>901</v>
      </c>
      <c r="D403" s="239" t="s">
        <v>102</v>
      </c>
      <c r="E403" s="157" t="s">
        <v>88</v>
      </c>
      <c r="F403" s="170">
        <v>8</v>
      </c>
      <c r="G403" s="159">
        <f>F403*S403</f>
        <v>10654544</v>
      </c>
      <c r="H403" s="160"/>
      <c r="I403" s="161">
        <f>H403*T403</f>
        <v>0</v>
      </c>
      <c r="J403" s="162">
        <v>2</v>
      </c>
      <c r="K403" s="161">
        <f>J403*U403</f>
        <v>4463636</v>
      </c>
      <c r="L403" s="163"/>
      <c r="M403" s="161">
        <f>L403*V403</f>
        <v>0</v>
      </c>
      <c r="N403" s="1199">
        <f t="shared" ref="N403:N405" si="222">F403+H403+J403+L403</f>
        <v>10</v>
      </c>
      <c r="O403" s="165">
        <f t="shared" si="217"/>
        <v>15118180</v>
      </c>
      <c r="P403" s="165">
        <f t="shared" ref="P403:P405" si="223">+N403*40000</f>
        <v>400000</v>
      </c>
      <c r="Q403" s="165"/>
      <c r="S403" s="10">
        <f t="shared" si="218"/>
        <v>1331818</v>
      </c>
      <c r="T403" s="10">
        <f t="shared" si="219"/>
        <v>1931818</v>
      </c>
      <c r="U403" s="10">
        <f t="shared" si="220"/>
        <v>2231818</v>
      </c>
      <c r="V403" s="10">
        <f t="shared" si="221"/>
        <v>431818</v>
      </c>
      <c r="W403" s="112">
        <v>43668</v>
      </c>
      <c r="X403" s="111">
        <v>15118180</v>
      </c>
      <c r="Y403" s="112"/>
      <c r="Z403" s="111"/>
      <c r="AA403" s="1114"/>
      <c r="AB403" s="113"/>
      <c r="AC403" s="113"/>
      <c r="AD403" s="114"/>
      <c r="AE403" s="115">
        <f t="shared" ref="AE403:AE405" si="224">X403+Z403+AB403+AD403</f>
        <v>15118180</v>
      </c>
      <c r="AF403" s="116">
        <f>O403-AE403</f>
        <v>0</v>
      </c>
    </row>
    <row r="404" spans="1:32" ht="23.25" x14ac:dyDescent="0.35">
      <c r="A404" s="168">
        <v>3</v>
      </c>
      <c r="B404" s="154">
        <v>43668</v>
      </c>
      <c r="C404" s="1203">
        <v>902</v>
      </c>
      <c r="D404" s="239" t="s">
        <v>55</v>
      </c>
      <c r="E404" s="157" t="s">
        <v>273</v>
      </c>
      <c r="F404" s="170">
        <v>7</v>
      </c>
      <c r="G404" s="159">
        <f t="shared" ref="G404:G405" si="225">F404*S404</f>
        <v>9322726</v>
      </c>
      <c r="H404" s="160"/>
      <c r="I404" s="161">
        <f t="shared" ref="I404" si="226">H404*T404</f>
        <v>0</v>
      </c>
      <c r="J404" s="162">
        <v>3</v>
      </c>
      <c r="K404" s="161">
        <f t="shared" ref="K404" si="227">J404*U404</f>
        <v>6695454</v>
      </c>
      <c r="L404" s="163"/>
      <c r="M404" s="161">
        <f t="shared" ref="M404" si="228">L404*V404</f>
        <v>0</v>
      </c>
      <c r="N404" s="1199">
        <f t="shared" si="222"/>
        <v>10</v>
      </c>
      <c r="O404" s="165">
        <f t="shared" si="217"/>
        <v>16018180</v>
      </c>
      <c r="P404" s="165">
        <f t="shared" si="223"/>
        <v>400000</v>
      </c>
      <c r="Q404" s="165"/>
      <c r="S404" s="10">
        <f t="shared" si="218"/>
        <v>1331818</v>
      </c>
      <c r="T404" s="10">
        <f t="shared" si="219"/>
        <v>1931818</v>
      </c>
      <c r="U404" s="10">
        <f t="shared" si="220"/>
        <v>2231818</v>
      </c>
      <c r="V404" s="10">
        <f t="shared" si="221"/>
        <v>431818</v>
      </c>
      <c r="W404" s="112">
        <v>43668</v>
      </c>
      <c r="X404" s="111">
        <v>16018180</v>
      </c>
      <c r="Y404" s="112"/>
      <c r="Z404" s="111"/>
      <c r="AA404" s="1114"/>
      <c r="AB404" s="113"/>
      <c r="AC404" s="113"/>
      <c r="AD404" s="114"/>
      <c r="AE404" s="115">
        <f t="shared" si="224"/>
        <v>16018180</v>
      </c>
      <c r="AF404" s="116">
        <f t="shared" ref="AF404" si="229">O404-AE404</f>
        <v>0</v>
      </c>
    </row>
    <row r="405" spans="1:32" ht="23.25" x14ac:dyDescent="0.35">
      <c r="A405" s="172"/>
      <c r="B405" s="154"/>
      <c r="C405" s="1203"/>
      <c r="D405" s="156"/>
      <c r="E405" s="1200"/>
      <c r="F405" s="170"/>
      <c r="G405" s="159">
        <f t="shared" si="225"/>
        <v>0</v>
      </c>
      <c r="H405" s="170"/>
      <c r="I405" s="161">
        <f>H405*T405</f>
        <v>0</v>
      </c>
      <c r="J405" s="170"/>
      <c r="K405" s="161">
        <f>J405*U405</f>
        <v>0</v>
      </c>
      <c r="L405" s="170"/>
      <c r="M405" s="161">
        <f>L405*V405</f>
        <v>0</v>
      </c>
      <c r="N405" s="171">
        <f t="shared" si="222"/>
        <v>0</v>
      </c>
      <c r="O405" s="165">
        <f t="shared" si="217"/>
        <v>0</v>
      </c>
      <c r="P405" s="165">
        <f t="shared" si="223"/>
        <v>0</v>
      </c>
      <c r="Q405" s="165"/>
      <c r="S405" s="10">
        <f t="shared" si="218"/>
        <v>1331818</v>
      </c>
      <c r="T405" s="10">
        <f t="shared" si="219"/>
        <v>1931818</v>
      </c>
      <c r="U405" s="10">
        <f t="shared" si="220"/>
        <v>2231818</v>
      </c>
      <c r="V405" s="10">
        <f t="shared" si="221"/>
        <v>431818</v>
      </c>
      <c r="W405" s="112"/>
      <c r="X405" s="111"/>
      <c r="Y405" s="110"/>
      <c r="Z405" s="111"/>
      <c r="AA405" s="1114"/>
      <c r="AB405" s="113"/>
      <c r="AC405" s="113"/>
      <c r="AD405" s="114"/>
      <c r="AE405" s="115">
        <f t="shared" si="224"/>
        <v>0</v>
      </c>
      <c r="AF405" s="116">
        <f>O405-AE405</f>
        <v>0</v>
      </c>
    </row>
    <row r="406" spans="1:32" ht="24" thickBot="1" x14ac:dyDescent="0.4">
      <c r="A406" s="2951" t="s">
        <v>60</v>
      </c>
      <c r="B406" s="2952"/>
      <c r="C406" s="2952"/>
      <c r="D406" s="2952"/>
      <c r="E406" s="2961"/>
      <c r="F406" s="783">
        <f>SUM(F402:F405)</f>
        <v>21</v>
      </c>
      <c r="G406" s="783">
        <f t="shared" ref="G406:P406" si="230">SUM(G402:G404)</f>
        <v>27968178</v>
      </c>
      <c r="H406" s="783">
        <f t="shared" si="230"/>
        <v>0</v>
      </c>
      <c r="I406" s="783">
        <f t="shared" si="230"/>
        <v>0</v>
      </c>
      <c r="J406" s="783">
        <f t="shared" si="230"/>
        <v>9</v>
      </c>
      <c r="K406" s="783">
        <f t="shared" si="230"/>
        <v>20086362</v>
      </c>
      <c r="L406" s="783">
        <f t="shared" si="230"/>
        <v>0</v>
      </c>
      <c r="M406" s="783">
        <f t="shared" si="230"/>
        <v>0</v>
      </c>
      <c r="N406" s="783">
        <f t="shared" si="230"/>
        <v>30</v>
      </c>
      <c r="O406" s="783">
        <f t="shared" si="230"/>
        <v>48054540</v>
      </c>
      <c r="P406" s="783">
        <f t="shared" si="230"/>
        <v>1200000</v>
      </c>
      <c r="Q406" s="784"/>
      <c r="W406" s="112"/>
      <c r="X406" s="111"/>
      <c r="Y406" s="110"/>
      <c r="Z406" s="111"/>
      <c r="AA406" s="1114"/>
      <c r="AB406" s="113"/>
      <c r="AC406" s="113"/>
      <c r="AD406" s="114"/>
      <c r="AE406" s="115">
        <f>SUM(AE402:AE405)</f>
        <v>48054540</v>
      </c>
      <c r="AF406" s="116">
        <f>O406-AE406</f>
        <v>0</v>
      </c>
    </row>
    <row r="407" spans="1:32" x14ac:dyDescent="0.2">
      <c r="A407" s="12" t="s">
        <v>61</v>
      </c>
      <c r="F407" s="20"/>
      <c r="P407" s="177"/>
      <c r="W407" s="12"/>
      <c r="X407" s="12"/>
    </row>
    <row r="408" spans="1:32" ht="15.75" x14ac:dyDescent="0.25">
      <c r="C408" s="253"/>
      <c r="D408" s="279"/>
      <c r="F408" s="178"/>
      <c r="G408" s="179"/>
      <c r="H408" s="178"/>
      <c r="I408" s="180"/>
      <c r="J408" s="178"/>
      <c r="K408" s="179"/>
      <c r="L408" s="178"/>
      <c r="N408" s="20"/>
      <c r="O408" s="2861" t="s">
        <v>62</v>
      </c>
      <c r="P408" s="2861"/>
      <c r="Q408" s="2861"/>
      <c r="W408" s="12"/>
      <c r="X408" s="12"/>
    </row>
    <row r="409" spans="1:32" ht="15.75" x14ac:dyDescent="0.25">
      <c r="F409" s="1201"/>
      <c r="H409" s="1201"/>
      <c r="J409" s="1201"/>
      <c r="L409" s="1201"/>
      <c r="N409" s="1201"/>
      <c r="O409" s="1201"/>
      <c r="P409" s="1201"/>
      <c r="Q409" s="1201"/>
      <c r="W409" s="12"/>
      <c r="X409" s="12"/>
    </row>
    <row r="410" spans="1:32" ht="15.75" x14ac:dyDescent="0.25">
      <c r="F410" s="182"/>
      <c r="H410" s="182"/>
      <c r="J410" s="182"/>
      <c r="L410" s="182"/>
      <c r="N410" s="12"/>
      <c r="O410" s="145"/>
      <c r="P410" s="145"/>
      <c r="Q410" s="145"/>
      <c r="W410" s="12"/>
      <c r="X410" s="12"/>
    </row>
    <row r="411" spans="1:32" ht="15.75" x14ac:dyDescent="0.25">
      <c r="N411" s="12"/>
      <c r="O411" s="145"/>
      <c r="P411" s="145"/>
      <c r="Q411" s="145"/>
    </row>
    <row r="412" spans="1:32" ht="15.75" x14ac:dyDescent="0.25">
      <c r="N412" s="12"/>
      <c r="O412" s="2862" t="s">
        <v>63</v>
      </c>
      <c r="P412" s="2862"/>
      <c r="Q412" s="2862"/>
    </row>
    <row r="413" spans="1:32" ht="15.75" x14ac:dyDescent="0.25">
      <c r="N413" s="12"/>
      <c r="O413" s="2861" t="s">
        <v>64</v>
      </c>
      <c r="P413" s="2861"/>
      <c r="Q413" s="2861"/>
    </row>
    <row r="417" spans="1:32" ht="26.25" x14ac:dyDescent="0.3">
      <c r="A417" s="13" t="s">
        <v>0</v>
      </c>
      <c r="B417" s="13" t="s">
        <v>235</v>
      </c>
      <c r="C417" s="144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4"/>
      <c r="O417" s="183" t="s">
        <v>66</v>
      </c>
      <c r="P417" s="2839" t="s">
        <v>2</v>
      </c>
      <c r="Q417" s="2839"/>
    </row>
    <row r="418" spans="1:32" ht="21" x14ac:dyDescent="0.3">
      <c r="A418" s="13" t="s">
        <v>3</v>
      </c>
      <c r="B418" s="13" t="s">
        <v>4</v>
      </c>
      <c r="C418" s="144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4"/>
      <c r="O418" s="184"/>
      <c r="P418" s="145"/>
      <c r="Q418" s="145"/>
    </row>
    <row r="419" spans="1:32" ht="18.75" x14ac:dyDescent="0.3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4"/>
      <c r="O419" s="14"/>
      <c r="P419" s="145"/>
      <c r="Q419" s="145"/>
    </row>
    <row r="420" spans="1:32" ht="18.75" x14ac:dyDescent="0.3">
      <c r="A420" s="13" t="s">
        <v>5</v>
      </c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4"/>
      <c r="O420" s="14"/>
      <c r="P420" s="145"/>
      <c r="Q420" s="145"/>
    </row>
    <row r="421" spans="1:32" ht="18.75" x14ac:dyDescent="0.3">
      <c r="A421" s="13" t="s">
        <v>6</v>
      </c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4"/>
      <c r="O421" s="14"/>
      <c r="P421" s="145"/>
      <c r="Q421" s="145"/>
    </row>
    <row r="422" spans="1:32" ht="18.75" x14ac:dyDescent="0.3">
      <c r="A422" s="13" t="s">
        <v>7</v>
      </c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4"/>
      <c r="O422" s="14"/>
      <c r="P422" s="145"/>
      <c r="Q422" s="145"/>
    </row>
    <row r="423" spans="1:32" ht="24" thickBot="1" x14ac:dyDescent="0.35">
      <c r="A423" s="13" t="s">
        <v>8</v>
      </c>
      <c r="B423" s="13"/>
      <c r="C423" s="13"/>
      <c r="D423" s="13"/>
      <c r="E423" s="13"/>
      <c r="F423" s="13"/>
      <c r="G423" s="147"/>
      <c r="H423" s="147"/>
      <c r="I423" s="13"/>
      <c r="J423" s="13"/>
      <c r="K423" s="13"/>
      <c r="L423" s="13"/>
      <c r="M423" s="13"/>
      <c r="N423" s="148"/>
      <c r="O423" s="148"/>
      <c r="P423" s="2800" t="s">
        <v>86</v>
      </c>
      <c r="Q423" s="2800"/>
      <c r="W423" s="2856" t="s">
        <v>107</v>
      </c>
      <c r="X423" s="2856"/>
      <c r="Y423" s="2856"/>
      <c r="Z423" s="2856"/>
      <c r="AA423" s="2856"/>
      <c r="AB423" s="2856"/>
      <c r="AC423" s="2856"/>
      <c r="AD423" s="2856"/>
      <c r="AE423" s="2856"/>
      <c r="AF423" s="2856"/>
    </row>
    <row r="424" spans="1:32" ht="16.5" thickBot="1" x14ac:dyDescent="0.3">
      <c r="A424" s="2841" t="s">
        <v>10</v>
      </c>
      <c r="B424" s="2844" t="s">
        <v>11</v>
      </c>
      <c r="C424" s="428" t="s">
        <v>10</v>
      </c>
      <c r="D424" s="2844" t="s">
        <v>13</v>
      </c>
      <c r="E424" s="2844" t="s">
        <v>14</v>
      </c>
      <c r="F424" s="2847" t="s">
        <v>15</v>
      </c>
      <c r="G424" s="2848"/>
      <c r="H424" s="2848"/>
      <c r="I424" s="2848"/>
      <c r="J424" s="2848"/>
      <c r="K424" s="2848"/>
      <c r="L424" s="2848"/>
      <c r="M424" s="2849"/>
      <c r="N424" s="2850" t="s">
        <v>16</v>
      </c>
      <c r="O424" s="2850" t="s">
        <v>17</v>
      </c>
      <c r="P424" s="2850" t="s">
        <v>18</v>
      </c>
      <c r="Q424" s="151" t="s">
        <v>19</v>
      </c>
      <c r="W424" s="2856" t="s">
        <v>108</v>
      </c>
      <c r="X424" s="2856" t="s">
        <v>109</v>
      </c>
      <c r="Y424" s="2856" t="s">
        <v>108</v>
      </c>
      <c r="Z424" s="2856" t="s">
        <v>110</v>
      </c>
      <c r="AA424" s="2940" t="s">
        <v>108</v>
      </c>
      <c r="AB424" s="2853" t="s">
        <v>111</v>
      </c>
      <c r="AC424" s="2856" t="s">
        <v>108</v>
      </c>
      <c r="AD424" s="2853" t="s">
        <v>112</v>
      </c>
      <c r="AE424" s="2854" t="s">
        <v>113</v>
      </c>
      <c r="AF424" s="2855" t="s">
        <v>114</v>
      </c>
    </row>
    <row r="425" spans="1:32" ht="16.5" thickBot="1" x14ac:dyDescent="0.3">
      <c r="A425" s="2842"/>
      <c r="B425" s="2845"/>
      <c r="C425" s="429" t="s">
        <v>208</v>
      </c>
      <c r="D425" s="2845"/>
      <c r="E425" s="2845"/>
      <c r="F425" s="2858" t="s">
        <v>20</v>
      </c>
      <c r="G425" s="2858"/>
      <c r="H425" s="2858" t="s">
        <v>21</v>
      </c>
      <c r="I425" s="2858"/>
      <c r="J425" s="2858" t="s">
        <v>22</v>
      </c>
      <c r="K425" s="2858"/>
      <c r="L425" s="2858" t="s">
        <v>23</v>
      </c>
      <c r="M425" s="2858"/>
      <c r="N425" s="2851"/>
      <c r="O425" s="2851"/>
      <c r="P425" s="2851"/>
      <c r="Q425" s="2859" t="s">
        <v>24</v>
      </c>
      <c r="W425" s="2856"/>
      <c r="X425" s="2856"/>
      <c r="Y425" s="2856"/>
      <c r="Z425" s="2856"/>
      <c r="AA425" s="2940"/>
      <c r="AB425" s="2853"/>
      <c r="AC425" s="2856"/>
      <c r="AD425" s="2853"/>
      <c r="AE425" s="2854"/>
      <c r="AF425" s="2855"/>
    </row>
    <row r="426" spans="1:32" ht="16.5" thickBot="1" x14ac:dyDescent="0.3">
      <c r="A426" s="2843"/>
      <c r="B426" s="2846"/>
      <c r="C426" s="430" t="s">
        <v>209</v>
      </c>
      <c r="D426" s="2846"/>
      <c r="E426" s="2846"/>
      <c r="F426" s="1202" t="s">
        <v>25</v>
      </c>
      <c r="G426" s="1202" t="s">
        <v>26</v>
      </c>
      <c r="H426" s="1202" t="s">
        <v>25</v>
      </c>
      <c r="I426" s="1202" t="s">
        <v>26</v>
      </c>
      <c r="J426" s="1202" t="s">
        <v>25</v>
      </c>
      <c r="K426" s="1202" t="s">
        <v>26</v>
      </c>
      <c r="L426" s="1202" t="s">
        <v>25</v>
      </c>
      <c r="M426" s="1202" t="s">
        <v>26</v>
      </c>
      <c r="N426" s="2852"/>
      <c r="O426" s="2852"/>
      <c r="P426" s="2852"/>
      <c r="Q426" s="2953"/>
    </row>
    <row r="427" spans="1:32" ht="23.25" x14ac:dyDescent="0.35">
      <c r="A427" s="168">
        <v>1</v>
      </c>
      <c r="B427" s="154">
        <v>43669</v>
      </c>
      <c r="C427" s="1203">
        <v>903</v>
      </c>
      <c r="D427" s="239" t="s">
        <v>172</v>
      </c>
      <c r="E427" s="157" t="s">
        <v>31</v>
      </c>
      <c r="F427" s="170">
        <v>7</v>
      </c>
      <c r="G427" s="159">
        <f>F427*S427</f>
        <v>9322726</v>
      </c>
      <c r="H427" s="160"/>
      <c r="I427" s="161">
        <f>H427*T427</f>
        <v>0</v>
      </c>
      <c r="J427" s="162">
        <v>3</v>
      </c>
      <c r="K427" s="161">
        <f>J427*U427</f>
        <v>6695454</v>
      </c>
      <c r="L427" s="163">
        <v>1</v>
      </c>
      <c r="M427" s="161">
        <f>L427*V427</f>
        <v>431818</v>
      </c>
      <c r="N427" s="1199">
        <f>F427+H427+J427+L427</f>
        <v>11</v>
      </c>
      <c r="O427" s="165">
        <f t="shared" ref="O427:O430" si="231">+M427+K427+I427+G427</f>
        <v>16449998</v>
      </c>
      <c r="P427" s="165">
        <f>+N427*40000</f>
        <v>440000</v>
      </c>
      <c r="Q427" s="165"/>
      <c r="S427" s="10">
        <f t="shared" ref="S427:S430" si="232">1331818</f>
        <v>1331818</v>
      </c>
      <c r="T427" s="10">
        <f t="shared" ref="T427:T430" si="233">1931818</f>
        <v>1931818</v>
      </c>
      <c r="U427" s="10">
        <f t="shared" ref="U427:U430" si="234">2231818</f>
        <v>2231818</v>
      </c>
      <c r="V427" s="10">
        <f t="shared" ref="V427:V430" si="235">431818</f>
        <v>431818</v>
      </c>
      <c r="W427" s="112">
        <v>43684</v>
      </c>
      <c r="X427" s="111">
        <v>10000000</v>
      </c>
      <c r="Y427" s="112"/>
      <c r="Z427" s="111"/>
      <c r="AA427" s="1114"/>
      <c r="AB427" s="113"/>
      <c r="AC427" s="113"/>
      <c r="AD427" s="114"/>
      <c r="AE427" s="115">
        <f>X427+Z427+AB427+AD427</f>
        <v>10000000</v>
      </c>
      <c r="AF427" s="116">
        <f>O427-AE427</f>
        <v>6449998</v>
      </c>
    </row>
    <row r="428" spans="1:32" ht="23.25" x14ac:dyDescent="0.35">
      <c r="A428" s="168">
        <v>2</v>
      </c>
      <c r="B428" s="154">
        <v>43669</v>
      </c>
      <c r="C428" s="1203">
        <v>904</v>
      </c>
      <c r="D428" s="239" t="s">
        <v>292</v>
      </c>
      <c r="E428" s="157" t="s">
        <v>88</v>
      </c>
      <c r="F428" s="170">
        <v>6</v>
      </c>
      <c r="G428" s="159">
        <f>F428*S428</f>
        <v>7990908</v>
      </c>
      <c r="H428" s="160"/>
      <c r="I428" s="161">
        <f>H428*T428</f>
        <v>0</v>
      </c>
      <c r="J428" s="162">
        <v>4</v>
      </c>
      <c r="K428" s="161">
        <f>J428*U428</f>
        <v>8927272</v>
      </c>
      <c r="L428" s="163"/>
      <c r="M428" s="161">
        <f>L428*V428</f>
        <v>0</v>
      </c>
      <c r="N428" s="1199">
        <f t="shared" ref="N428:N430" si="236">F428+H428+J428+L428</f>
        <v>10</v>
      </c>
      <c r="O428" s="165">
        <f t="shared" si="231"/>
        <v>16918180</v>
      </c>
      <c r="P428" s="165">
        <f t="shared" ref="P428:P430" si="237">+N428*40000</f>
        <v>400000</v>
      </c>
      <c r="Q428" s="165"/>
      <c r="S428" s="10">
        <f t="shared" si="232"/>
        <v>1331818</v>
      </c>
      <c r="T428" s="10">
        <f t="shared" si="233"/>
        <v>1931818</v>
      </c>
      <c r="U428" s="10">
        <f t="shared" si="234"/>
        <v>2231818</v>
      </c>
      <c r="V428" s="10">
        <f t="shared" si="235"/>
        <v>431818</v>
      </c>
      <c r="W428" s="112"/>
      <c r="X428" s="111"/>
      <c r="Y428" s="112"/>
      <c r="Z428" s="111"/>
      <c r="AA428" s="1114"/>
      <c r="AB428" s="113"/>
      <c r="AC428" s="113"/>
      <c r="AD428" s="114"/>
      <c r="AE428" s="115">
        <f t="shared" ref="AE428:AE430" si="238">X428+Z428+AB428+AD428</f>
        <v>0</v>
      </c>
      <c r="AF428" s="116">
        <f>O428-AE428</f>
        <v>16918180</v>
      </c>
    </row>
    <row r="429" spans="1:32" ht="23.25" x14ac:dyDescent="0.35">
      <c r="A429" s="168">
        <v>3</v>
      </c>
      <c r="B429" s="154">
        <v>43669</v>
      </c>
      <c r="C429" s="1203">
        <v>905</v>
      </c>
      <c r="D429" s="239" t="s">
        <v>56</v>
      </c>
      <c r="E429" s="157" t="s">
        <v>57</v>
      </c>
      <c r="F429" s="170">
        <v>7</v>
      </c>
      <c r="G429" s="159">
        <f t="shared" ref="G429:G430" si="239">F429*S429</f>
        <v>9322726</v>
      </c>
      <c r="H429" s="160"/>
      <c r="I429" s="161">
        <f t="shared" ref="I429" si="240">H429*T429</f>
        <v>0</v>
      </c>
      <c r="J429" s="162">
        <v>3</v>
      </c>
      <c r="K429" s="161">
        <f t="shared" ref="K429" si="241">J429*U429</f>
        <v>6695454</v>
      </c>
      <c r="L429" s="163">
        <v>1</v>
      </c>
      <c r="M429" s="161">
        <f t="shared" ref="M429" si="242">L429*V429</f>
        <v>431818</v>
      </c>
      <c r="N429" s="1199">
        <f t="shared" si="236"/>
        <v>11</v>
      </c>
      <c r="O429" s="165">
        <f t="shared" si="231"/>
        <v>16449998</v>
      </c>
      <c r="P429" s="165">
        <f t="shared" si="237"/>
        <v>440000</v>
      </c>
      <c r="Q429" s="165"/>
      <c r="S429" s="10">
        <f t="shared" si="232"/>
        <v>1331818</v>
      </c>
      <c r="T429" s="10">
        <f t="shared" si="233"/>
        <v>1931818</v>
      </c>
      <c r="U429" s="10">
        <f t="shared" si="234"/>
        <v>2231818</v>
      </c>
      <c r="V429" s="10">
        <f t="shared" si="235"/>
        <v>431818</v>
      </c>
      <c r="W429" s="112"/>
      <c r="X429" s="111"/>
      <c r="Y429" s="112"/>
      <c r="Z429" s="111"/>
      <c r="AA429" s="1114"/>
      <c r="AB429" s="113"/>
      <c r="AC429" s="113"/>
      <c r="AD429" s="114"/>
      <c r="AE429" s="115">
        <f t="shared" si="238"/>
        <v>0</v>
      </c>
      <c r="AF429" s="116">
        <f t="shared" ref="AF429" si="243">O429-AE429</f>
        <v>16449998</v>
      </c>
    </row>
    <row r="430" spans="1:32" ht="23.25" x14ac:dyDescent="0.35">
      <c r="A430" s="172"/>
      <c r="B430" s="154"/>
      <c r="C430" s="1203"/>
      <c r="D430" s="156"/>
      <c r="E430" s="1200"/>
      <c r="F430" s="170"/>
      <c r="G430" s="159">
        <f t="shared" si="239"/>
        <v>0</v>
      </c>
      <c r="H430" s="170"/>
      <c r="I430" s="161">
        <f>H430*T430</f>
        <v>0</v>
      </c>
      <c r="J430" s="170"/>
      <c r="K430" s="161">
        <f>J430*U430</f>
        <v>0</v>
      </c>
      <c r="L430" s="170"/>
      <c r="M430" s="161">
        <f>L430*V430</f>
        <v>0</v>
      </c>
      <c r="N430" s="171">
        <f t="shared" si="236"/>
        <v>0</v>
      </c>
      <c r="O430" s="165">
        <f t="shared" si="231"/>
        <v>0</v>
      </c>
      <c r="P430" s="165">
        <f t="shared" si="237"/>
        <v>0</v>
      </c>
      <c r="Q430" s="165"/>
      <c r="S430" s="10">
        <f t="shared" si="232"/>
        <v>1331818</v>
      </c>
      <c r="T430" s="10">
        <f t="shared" si="233"/>
        <v>1931818</v>
      </c>
      <c r="U430" s="10">
        <f t="shared" si="234"/>
        <v>2231818</v>
      </c>
      <c r="V430" s="10">
        <f t="shared" si="235"/>
        <v>431818</v>
      </c>
      <c r="W430" s="112"/>
      <c r="X430" s="111"/>
      <c r="Y430" s="110"/>
      <c r="Z430" s="111"/>
      <c r="AA430" s="1114"/>
      <c r="AB430" s="113"/>
      <c r="AC430" s="113"/>
      <c r="AD430" s="114"/>
      <c r="AE430" s="115">
        <f t="shared" si="238"/>
        <v>0</v>
      </c>
      <c r="AF430" s="116">
        <f>O430-AE430</f>
        <v>0</v>
      </c>
    </row>
    <row r="431" spans="1:32" ht="24" thickBot="1" x14ac:dyDescent="0.4">
      <c r="A431" s="2951" t="s">
        <v>60</v>
      </c>
      <c r="B431" s="2952"/>
      <c r="C431" s="2952"/>
      <c r="D431" s="2952"/>
      <c r="E431" s="2961"/>
      <c r="F431" s="783">
        <f>SUM(F427:F430)</f>
        <v>20</v>
      </c>
      <c r="G431" s="783">
        <f t="shared" ref="G431:P431" si="244">SUM(G427:G429)</f>
        <v>26636360</v>
      </c>
      <c r="H431" s="783">
        <f t="shared" si="244"/>
        <v>0</v>
      </c>
      <c r="I431" s="783">
        <f t="shared" si="244"/>
        <v>0</v>
      </c>
      <c r="J431" s="783">
        <f t="shared" si="244"/>
        <v>10</v>
      </c>
      <c r="K431" s="783">
        <f t="shared" si="244"/>
        <v>22318180</v>
      </c>
      <c r="L431" s="783">
        <f t="shared" si="244"/>
        <v>2</v>
      </c>
      <c r="M431" s="783">
        <f t="shared" si="244"/>
        <v>863636</v>
      </c>
      <c r="N431" s="783">
        <f t="shared" si="244"/>
        <v>32</v>
      </c>
      <c r="O431" s="783">
        <f t="shared" si="244"/>
        <v>49818176</v>
      </c>
      <c r="P431" s="783">
        <f t="shared" si="244"/>
        <v>1280000</v>
      </c>
      <c r="Q431" s="784"/>
      <c r="W431" s="112"/>
      <c r="X431" s="111"/>
      <c r="Y431" s="110"/>
      <c r="Z431" s="111"/>
      <c r="AA431" s="1114"/>
      <c r="AB431" s="113"/>
      <c r="AC431" s="113"/>
      <c r="AD431" s="114"/>
      <c r="AE431" s="115">
        <f>SUM(AE427:AE430)</f>
        <v>10000000</v>
      </c>
      <c r="AF431" s="116">
        <f>O431-AE431</f>
        <v>39818176</v>
      </c>
    </row>
    <row r="432" spans="1:32" x14ac:dyDescent="0.2">
      <c r="A432" s="12" t="s">
        <v>61</v>
      </c>
      <c r="F432" s="20"/>
      <c r="P432" s="177"/>
      <c r="W432" s="12"/>
      <c r="X432" s="12"/>
    </row>
    <row r="433" spans="1:32" ht="15.75" x14ac:dyDescent="0.25">
      <c r="C433" s="253"/>
      <c r="D433" s="279"/>
      <c r="F433" s="178"/>
      <c r="G433" s="179"/>
      <c r="H433" s="178"/>
      <c r="I433" s="180"/>
      <c r="J433" s="178"/>
      <c r="K433" s="179"/>
      <c r="L433" s="178"/>
      <c r="N433" s="20"/>
      <c r="O433" s="2861" t="s">
        <v>62</v>
      </c>
      <c r="P433" s="2861"/>
      <c r="Q433" s="2861"/>
      <c r="W433" s="12"/>
      <c r="X433" s="12"/>
    </row>
    <row r="434" spans="1:32" ht="15.75" x14ac:dyDescent="0.25">
      <c r="F434" s="1201"/>
      <c r="H434" s="1201"/>
      <c r="J434" s="1201"/>
      <c r="L434" s="1201"/>
      <c r="N434" s="1201"/>
      <c r="O434" s="1201"/>
      <c r="P434" s="1201"/>
      <c r="Q434" s="1201"/>
      <c r="W434" s="12"/>
      <c r="X434" s="12"/>
    </row>
    <row r="435" spans="1:32" ht="15.75" x14ac:dyDescent="0.25">
      <c r="F435" s="182"/>
      <c r="H435" s="182"/>
      <c r="J435" s="182"/>
      <c r="L435" s="182"/>
      <c r="N435" s="12"/>
      <c r="O435" s="145"/>
      <c r="P435" s="145"/>
      <c r="Q435" s="145"/>
      <c r="W435" s="12"/>
      <c r="X435" s="12"/>
    </row>
    <row r="436" spans="1:32" ht="15.75" x14ac:dyDescent="0.25">
      <c r="N436" s="12"/>
      <c r="O436" s="145"/>
      <c r="P436" s="145"/>
      <c r="Q436" s="145"/>
    </row>
    <row r="437" spans="1:32" ht="15.75" x14ac:dyDescent="0.25">
      <c r="N437" s="12"/>
      <c r="O437" s="2862" t="s">
        <v>63</v>
      </c>
      <c r="P437" s="2862"/>
      <c r="Q437" s="2862"/>
    </row>
    <row r="438" spans="1:32" ht="15.75" x14ac:dyDescent="0.25">
      <c r="N438" s="12"/>
      <c r="O438" s="2861" t="s">
        <v>64</v>
      </c>
      <c r="P438" s="2861"/>
      <c r="Q438" s="2861"/>
    </row>
    <row r="441" spans="1:32" ht="26.25" x14ac:dyDescent="0.3">
      <c r="A441" s="13" t="s">
        <v>0</v>
      </c>
      <c r="B441" s="13" t="s">
        <v>235</v>
      </c>
      <c r="C441" s="144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4"/>
      <c r="O441" s="183" t="s">
        <v>66</v>
      </c>
      <c r="P441" s="2839" t="s">
        <v>2</v>
      </c>
      <c r="Q441" s="2839"/>
    </row>
    <row r="442" spans="1:32" ht="21" x14ac:dyDescent="0.3">
      <c r="A442" s="13" t="s">
        <v>3</v>
      </c>
      <c r="B442" s="13" t="s">
        <v>4</v>
      </c>
      <c r="C442" s="144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4"/>
      <c r="O442" s="184"/>
      <c r="P442" s="145"/>
      <c r="Q442" s="145"/>
    </row>
    <row r="443" spans="1:32" ht="18.75" x14ac:dyDescent="0.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4"/>
      <c r="O443" s="14"/>
      <c r="P443" s="145"/>
      <c r="Q443" s="145"/>
    </row>
    <row r="444" spans="1:32" ht="18.75" x14ac:dyDescent="0.3">
      <c r="A444" s="13" t="s">
        <v>5</v>
      </c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4"/>
      <c r="O444" s="14"/>
      <c r="P444" s="145"/>
      <c r="Q444" s="145"/>
    </row>
    <row r="445" spans="1:32" ht="18.75" x14ac:dyDescent="0.3">
      <c r="A445" s="13" t="s">
        <v>6</v>
      </c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4"/>
      <c r="O445" s="14"/>
      <c r="P445" s="145"/>
      <c r="Q445" s="145"/>
    </row>
    <row r="446" spans="1:32" ht="18.75" x14ac:dyDescent="0.3">
      <c r="A446" s="13" t="s">
        <v>7</v>
      </c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4"/>
      <c r="O446" s="14"/>
      <c r="P446" s="145"/>
      <c r="Q446" s="145"/>
    </row>
    <row r="447" spans="1:32" ht="24" thickBot="1" x14ac:dyDescent="0.35">
      <c r="A447" s="13" t="s">
        <v>8</v>
      </c>
      <c r="B447" s="13"/>
      <c r="C447" s="13"/>
      <c r="D447" s="13"/>
      <c r="E447" s="13"/>
      <c r="F447" s="13"/>
      <c r="G447" s="147"/>
      <c r="H447" s="147"/>
      <c r="I447" s="13"/>
      <c r="J447" s="13"/>
      <c r="K447" s="13"/>
      <c r="L447" s="13"/>
      <c r="M447" s="13"/>
      <c r="N447" s="148"/>
      <c r="O447" s="148"/>
      <c r="P447" s="2800" t="s">
        <v>86</v>
      </c>
      <c r="Q447" s="2800"/>
      <c r="W447" s="2856" t="s">
        <v>107</v>
      </c>
      <c r="X447" s="2856"/>
      <c r="Y447" s="2856"/>
      <c r="Z447" s="2856"/>
      <c r="AA447" s="2856"/>
      <c r="AB447" s="2856"/>
      <c r="AC447" s="2856"/>
      <c r="AD447" s="2856"/>
      <c r="AE447" s="2856"/>
      <c r="AF447" s="2856"/>
    </row>
    <row r="448" spans="1:32" ht="16.5" thickBot="1" x14ac:dyDescent="0.3">
      <c r="A448" s="2841" t="s">
        <v>10</v>
      </c>
      <c r="B448" s="2844" t="s">
        <v>11</v>
      </c>
      <c r="C448" s="428" t="s">
        <v>10</v>
      </c>
      <c r="D448" s="2844" t="s">
        <v>13</v>
      </c>
      <c r="E448" s="2844" t="s">
        <v>14</v>
      </c>
      <c r="F448" s="2847" t="s">
        <v>15</v>
      </c>
      <c r="G448" s="2848"/>
      <c r="H448" s="2848"/>
      <c r="I448" s="2848"/>
      <c r="J448" s="2848"/>
      <c r="K448" s="2848"/>
      <c r="L448" s="2848"/>
      <c r="M448" s="2849"/>
      <c r="N448" s="2850" t="s">
        <v>16</v>
      </c>
      <c r="O448" s="2850" t="s">
        <v>17</v>
      </c>
      <c r="P448" s="2850" t="s">
        <v>18</v>
      </c>
      <c r="Q448" s="151" t="s">
        <v>19</v>
      </c>
      <c r="W448" s="2856" t="s">
        <v>108</v>
      </c>
      <c r="X448" s="2856" t="s">
        <v>109</v>
      </c>
      <c r="Y448" s="2856" t="s">
        <v>108</v>
      </c>
      <c r="Z448" s="2856" t="s">
        <v>110</v>
      </c>
      <c r="AA448" s="2940" t="s">
        <v>108</v>
      </c>
      <c r="AB448" s="2853" t="s">
        <v>111</v>
      </c>
      <c r="AC448" s="2856" t="s">
        <v>108</v>
      </c>
      <c r="AD448" s="2853" t="s">
        <v>112</v>
      </c>
      <c r="AE448" s="2854" t="s">
        <v>113</v>
      </c>
      <c r="AF448" s="2855" t="s">
        <v>114</v>
      </c>
    </row>
    <row r="449" spans="1:32" ht="16.5" thickBot="1" x14ac:dyDescent="0.3">
      <c r="A449" s="2842"/>
      <c r="B449" s="2845"/>
      <c r="C449" s="429" t="s">
        <v>208</v>
      </c>
      <c r="D449" s="2845"/>
      <c r="E449" s="2845"/>
      <c r="F449" s="2858" t="s">
        <v>20</v>
      </c>
      <c r="G449" s="2858"/>
      <c r="H449" s="2858" t="s">
        <v>21</v>
      </c>
      <c r="I449" s="2858"/>
      <c r="J449" s="2858" t="s">
        <v>22</v>
      </c>
      <c r="K449" s="2858"/>
      <c r="L449" s="2858" t="s">
        <v>23</v>
      </c>
      <c r="M449" s="2858"/>
      <c r="N449" s="2851"/>
      <c r="O449" s="2851"/>
      <c r="P449" s="2851"/>
      <c r="Q449" s="2859" t="s">
        <v>24</v>
      </c>
      <c r="W449" s="2856"/>
      <c r="X449" s="2856"/>
      <c r="Y449" s="2856"/>
      <c r="Z449" s="2856"/>
      <c r="AA449" s="2940"/>
      <c r="AB449" s="2853"/>
      <c r="AC449" s="2856"/>
      <c r="AD449" s="2853"/>
      <c r="AE449" s="2854"/>
      <c r="AF449" s="2855"/>
    </row>
    <row r="450" spans="1:32" ht="16.5" thickBot="1" x14ac:dyDescent="0.3">
      <c r="A450" s="2843"/>
      <c r="B450" s="2846"/>
      <c r="C450" s="430" t="s">
        <v>209</v>
      </c>
      <c r="D450" s="2846"/>
      <c r="E450" s="2846"/>
      <c r="F450" s="1202" t="s">
        <v>25</v>
      </c>
      <c r="G450" s="1202" t="s">
        <v>26</v>
      </c>
      <c r="H450" s="1202" t="s">
        <v>25</v>
      </c>
      <c r="I450" s="1202" t="s">
        <v>26</v>
      </c>
      <c r="J450" s="1202" t="s">
        <v>25</v>
      </c>
      <c r="K450" s="1202" t="s">
        <v>26</v>
      </c>
      <c r="L450" s="1202" t="s">
        <v>25</v>
      </c>
      <c r="M450" s="1202" t="s">
        <v>26</v>
      </c>
      <c r="N450" s="2852"/>
      <c r="O450" s="2852"/>
      <c r="P450" s="2852"/>
      <c r="Q450" s="2953"/>
    </row>
    <row r="451" spans="1:32" ht="23.25" x14ac:dyDescent="0.35">
      <c r="A451" s="168">
        <v>1</v>
      </c>
      <c r="B451" s="154">
        <v>43670</v>
      </c>
      <c r="C451" s="1203">
        <v>906</v>
      </c>
      <c r="D451" s="239" t="s">
        <v>293</v>
      </c>
      <c r="E451" s="157" t="s">
        <v>88</v>
      </c>
      <c r="F451" s="170">
        <v>7</v>
      </c>
      <c r="G451" s="159">
        <f>F451*S451</f>
        <v>9322726</v>
      </c>
      <c r="H451" s="160"/>
      <c r="I451" s="161">
        <f>H451*T451</f>
        <v>0</v>
      </c>
      <c r="J451" s="162">
        <v>3</v>
      </c>
      <c r="K451" s="161">
        <f>J451*U451</f>
        <v>6695454</v>
      </c>
      <c r="L451" s="163"/>
      <c r="M451" s="161">
        <f>L451*V451</f>
        <v>0</v>
      </c>
      <c r="N451" s="1199">
        <f>F451+H451+J451+L451</f>
        <v>10</v>
      </c>
      <c r="O451" s="165">
        <f t="shared" ref="O451:O453" si="245">+M451+K451+I451+G451</f>
        <v>16018180</v>
      </c>
      <c r="P451" s="165">
        <f>+N451*40000</f>
        <v>400000</v>
      </c>
      <c r="Q451" s="165"/>
      <c r="S451" s="10">
        <f t="shared" ref="S451:S453" si="246">1331818</f>
        <v>1331818</v>
      </c>
      <c r="T451" s="10">
        <f t="shared" ref="T451:T453" si="247">1931818</f>
        <v>1931818</v>
      </c>
      <c r="U451" s="10">
        <f t="shared" ref="U451:U453" si="248">2231818</f>
        <v>2231818</v>
      </c>
      <c r="V451" s="10">
        <f t="shared" ref="V451:V453" si="249">431818</f>
        <v>431818</v>
      </c>
      <c r="W451" s="112">
        <v>43672</v>
      </c>
      <c r="X451" s="111">
        <v>10000000</v>
      </c>
      <c r="Y451" s="112">
        <v>43675</v>
      </c>
      <c r="Z451" s="111">
        <v>6018180</v>
      </c>
      <c r="AA451" s="1114"/>
      <c r="AB451" s="113"/>
      <c r="AC451" s="113"/>
      <c r="AD451" s="114"/>
      <c r="AE451" s="115">
        <f>X451+Z451+AB451+AD451</f>
        <v>16018180</v>
      </c>
      <c r="AF451" s="116">
        <f>O451-AE451</f>
        <v>0</v>
      </c>
    </row>
    <row r="452" spans="1:32" ht="23.25" x14ac:dyDescent="0.35">
      <c r="A452" s="168">
        <v>2</v>
      </c>
      <c r="B452" s="154">
        <v>43670</v>
      </c>
      <c r="C452" s="1203">
        <v>907</v>
      </c>
      <c r="D452" s="239" t="s">
        <v>255</v>
      </c>
      <c r="E452" s="157" t="s">
        <v>273</v>
      </c>
      <c r="F452" s="170">
        <v>7</v>
      </c>
      <c r="G452" s="159">
        <f>F452*S452</f>
        <v>9322726</v>
      </c>
      <c r="H452" s="160"/>
      <c r="I452" s="161">
        <f>H452*T452</f>
        <v>0</v>
      </c>
      <c r="J452" s="162">
        <v>3</v>
      </c>
      <c r="K452" s="161">
        <f>J452*U452</f>
        <v>6695454</v>
      </c>
      <c r="L452" s="163"/>
      <c r="M452" s="161">
        <f>L452*V452</f>
        <v>0</v>
      </c>
      <c r="N452" s="1199">
        <f t="shared" ref="N452:N453" si="250">F452+H452+J452+L452</f>
        <v>10</v>
      </c>
      <c r="O452" s="165">
        <f t="shared" si="245"/>
        <v>16018180</v>
      </c>
      <c r="P452" s="165">
        <f t="shared" ref="P452:P453" si="251">+N452*40000</f>
        <v>400000</v>
      </c>
      <c r="Q452" s="165"/>
      <c r="S452" s="10">
        <f t="shared" si="246"/>
        <v>1331818</v>
      </c>
      <c r="T452" s="10">
        <f t="shared" si="247"/>
        <v>1931818</v>
      </c>
      <c r="U452" s="10">
        <f t="shared" si="248"/>
        <v>2231818</v>
      </c>
      <c r="V452" s="10">
        <f t="shared" si="249"/>
        <v>431818</v>
      </c>
      <c r="W452" s="1219">
        <v>43672</v>
      </c>
      <c r="X452" s="111">
        <v>16018180</v>
      </c>
      <c r="Y452" s="112"/>
      <c r="Z452" s="111"/>
      <c r="AA452" s="1114"/>
      <c r="AB452" s="113"/>
      <c r="AC452" s="113"/>
      <c r="AD452" s="114"/>
      <c r="AE452" s="115">
        <f t="shared" ref="AE452:AE453" si="252">X452+Z452+AB452+AD452</f>
        <v>16018180</v>
      </c>
      <c r="AF452" s="116">
        <f>O452-AE452</f>
        <v>0</v>
      </c>
    </row>
    <row r="453" spans="1:32" ht="23.25" x14ac:dyDescent="0.35">
      <c r="A453" s="172"/>
      <c r="B453" s="154"/>
      <c r="C453" s="1203"/>
      <c r="D453" s="156"/>
      <c r="E453" s="1200"/>
      <c r="F453" s="170"/>
      <c r="G453" s="159">
        <f t="shared" ref="G453" si="253">F453*S453</f>
        <v>0</v>
      </c>
      <c r="H453" s="170"/>
      <c r="I453" s="161">
        <f>H453*T453</f>
        <v>0</v>
      </c>
      <c r="J453" s="170"/>
      <c r="K453" s="161">
        <f>J453*U453</f>
        <v>0</v>
      </c>
      <c r="L453" s="170"/>
      <c r="M453" s="161">
        <f>L453*V453</f>
        <v>0</v>
      </c>
      <c r="N453" s="171">
        <f t="shared" si="250"/>
        <v>0</v>
      </c>
      <c r="O453" s="165">
        <f t="shared" si="245"/>
        <v>0</v>
      </c>
      <c r="P453" s="165">
        <f t="shared" si="251"/>
        <v>0</v>
      </c>
      <c r="Q453" s="165"/>
      <c r="S453" s="10">
        <f t="shared" si="246"/>
        <v>1331818</v>
      </c>
      <c r="T453" s="10">
        <f t="shared" si="247"/>
        <v>1931818</v>
      </c>
      <c r="U453" s="10">
        <f t="shared" si="248"/>
        <v>2231818</v>
      </c>
      <c r="V453" s="10">
        <f t="shared" si="249"/>
        <v>431818</v>
      </c>
      <c r="W453" s="112"/>
      <c r="X453" s="111"/>
      <c r="Y453" s="110"/>
      <c r="Z453" s="111"/>
      <c r="AA453" s="1114"/>
      <c r="AB453" s="113"/>
      <c r="AC453" s="113"/>
      <c r="AD453" s="114"/>
      <c r="AE453" s="115">
        <f t="shared" si="252"/>
        <v>0</v>
      </c>
      <c r="AF453" s="116">
        <f>O453-AE453</f>
        <v>0</v>
      </c>
    </row>
    <row r="454" spans="1:32" ht="24" thickBot="1" x14ac:dyDescent="0.4">
      <c r="A454" s="2951" t="s">
        <v>60</v>
      </c>
      <c r="B454" s="2952"/>
      <c r="C454" s="2952"/>
      <c r="D454" s="2952"/>
      <c r="E454" s="2961"/>
      <c r="F454" s="783">
        <f>SUM(F451:F453)</f>
        <v>14</v>
      </c>
      <c r="G454" s="783">
        <f t="shared" ref="G454:P454" si="254">SUM(G451:G452)</f>
        <v>18645452</v>
      </c>
      <c r="H454" s="783">
        <f t="shared" si="254"/>
        <v>0</v>
      </c>
      <c r="I454" s="783">
        <f t="shared" si="254"/>
        <v>0</v>
      </c>
      <c r="J454" s="783">
        <f t="shared" si="254"/>
        <v>6</v>
      </c>
      <c r="K454" s="783">
        <f t="shared" si="254"/>
        <v>13390908</v>
      </c>
      <c r="L454" s="783">
        <f t="shared" si="254"/>
        <v>0</v>
      </c>
      <c r="M454" s="783">
        <f t="shared" si="254"/>
        <v>0</v>
      </c>
      <c r="N454" s="783">
        <f t="shared" si="254"/>
        <v>20</v>
      </c>
      <c r="O454" s="783">
        <f t="shared" si="254"/>
        <v>32036360</v>
      </c>
      <c r="P454" s="783">
        <f t="shared" si="254"/>
        <v>800000</v>
      </c>
      <c r="Q454" s="784"/>
      <c r="W454" s="112"/>
      <c r="X454" s="111"/>
      <c r="Y454" s="110"/>
      <c r="Z454" s="111"/>
      <c r="AA454" s="1114"/>
      <c r="AB454" s="113"/>
      <c r="AC454" s="113"/>
      <c r="AD454" s="114"/>
      <c r="AE454" s="115">
        <f>SUM(AE451:AE453)</f>
        <v>32036360</v>
      </c>
      <c r="AF454" s="116">
        <f>O454-AE454</f>
        <v>0</v>
      </c>
    </row>
    <row r="455" spans="1:32" x14ac:dyDescent="0.2">
      <c r="A455" s="12" t="s">
        <v>61</v>
      </c>
      <c r="F455" s="20"/>
      <c r="P455" s="177"/>
      <c r="W455" s="12"/>
      <c r="X455" s="12"/>
    </row>
    <row r="456" spans="1:32" ht="15.75" x14ac:dyDescent="0.25">
      <c r="C456" s="253"/>
      <c r="D456" s="279"/>
      <c r="F456" s="178"/>
      <c r="G456" s="179"/>
      <c r="H456" s="178"/>
      <c r="I456" s="180"/>
      <c r="J456" s="178"/>
      <c r="K456" s="179"/>
      <c r="L456" s="178"/>
      <c r="N456" s="20"/>
      <c r="O456" s="2861" t="s">
        <v>62</v>
      </c>
      <c r="P456" s="2861"/>
      <c r="Q456" s="2861"/>
      <c r="W456" s="12"/>
      <c r="X456" s="12"/>
    </row>
    <row r="457" spans="1:32" ht="15.75" x14ac:dyDescent="0.25">
      <c r="F457" s="1201"/>
      <c r="H457" s="1201"/>
      <c r="J457" s="1201"/>
      <c r="L457" s="1201"/>
      <c r="N457" s="1201"/>
      <c r="O457" s="1201"/>
      <c r="P457" s="1201"/>
      <c r="Q457" s="1201"/>
      <c r="W457" s="12"/>
      <c r="X457" s="12"/>
    </row>
    <row r="458" spans="1:32" ht="15.75" x14ac:dyDescent="0.25">
      <c r="F458" s="182"/>
      <c r="H458" s="182"/>
      <c r="J458" s="182"/>
      <c r="L458" s="182"/>
      <c r="N458" s="12"/>
      <c r="O458" s="145"/>
      <c r="P458" s="145"/>
      <c r="Q458" s="145"/>
      <c r="W458" s="12"/>
      <c r="X458" s="12"/>
    </row>
    <row r="459" spans="1:32" ht="15.75" x14ac:dyDescent="0.25">
      <c r="N459" s="12"/>
      <c r="O459" s="145"/>
      <c r="P459" s="145"/>
      <c r="Q459" s="145"/>
    </row>
    <row r="460" spans="1:32" ht="15.75" x14ac:dyDescent="0.25">
      <c r="N460" s="12"/>
      <c r="O460" s="2862" t="s">
        <v>63</v>
      </c>
      <c r="P460" s="2862"/>
      <c r="Q460" s="2862"/>
    </row>
    <row r="461" spans="1:32" ht="15.75" x14ac:dyDescent="0.25">
      <c r="N461" s="12"/>
      <c r="O461" s="2861" t="s">
        <v>64</v>
      </c>
      <c r="P461" s="2861"/>
      <c r="Q461" s="2861"/>
    </row>
    <row r="463" spans="1:32" ht="26.25" x14ac:dyDescent="0.3">
      <c r="A463" s="13" t="s">
        <v>0</v>
      </c>
      <c r="B463" s="13" t="s">
        <v>235</v>
      </c>
      <c r="C463" s="144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4"/>
      <c r="O463" s="183" t="s">
        <v>66</v>
      </c>
      <c r="P463" s="2839" t="s">
        <v>2</v>
      </c>
      <c r="Q463" s="2839"/>
    </row>
    <row r="464" spans="1:32" ht="21" x14ac:dyDescent="0.3">
      <c r="A464" s="13" t="s">
        <v>3</v>
      </c>
      <c r="B464" s="13" t="s">
        <v>4</v>
      </c>
      <c r="C464" s="144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4"/>
      <c r="O464" s="184"/>
      <c r="P464" s="145"/>
      <c r="Q464" s="145"/>
    </row>
    <row r="465" spans="1:32" ht="18.75" x14ac:dyDescent="0.3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4"/>
      <c r="O465" s="14"/>
      <c r="P465" s="145"/>
      <c r="Q465" s="145"/>
    </row>
    <row r="466" spans="1:32" ht="18.75" x14ac:dyDescent="0.3">
      <c r="A466" s="13" t="s">
        <v>5</v>
      </c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4"/>
      <c r="O466" s="14"/>
      <c r="P466" s="145"/>
      <c r="Q466" s="145"/>
    </row>
    <row r="467" spans="1:32" ht="18.75" x14ac:dyDescent="0.3">
      <c r="A467" s="13" t="s">
        <v>6</v>
      </c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4"/>
      <c r="O467" s="14"/>
      <c r="P467" s="145"/>
      <c r="Q467" s="145"/>
    </row>
    <row r="468" spans="1:32" ht="18.75" x14ac:dyDescent="0.3">
      <c r="A468" s="13" t="s">
        <v>7</v>
      </c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4"/>
      <c r="O468" s="14"/>
      <c r="P468" s="145"/>
      <c r="Q468" s="145"/>
    </row>
    <row r="469" spans="1:32" ht="24" thickBot="1" x14ac:dyDescent="0.35">
      <c r="A469" s="13" t="s">
        <v>8</v>
      </c>
      <c r="B469" s="13"/>
      <c r="C469" s="13"/>
      <c r="D469" s="13"/>
      <c r="E469" s="13"/>
      <c r="F469" s="13"/>
      <c r="G469" s="147"/>
      <c r="H469" s="147"/>
      <c r="I469" s="13"/>
      <c r="J469" s="13"/>
      <c r="K469" s="13"/>
      <c r="L469" s="13"/>
      <c r="M469" s="13"/>
      <c r="N469" s="148"/>
      <c r="O469" s="148"/>
      <c r="P469" s="2800" t="s">
        <v>86</v>
      </c>
      <c r="Q469" s="2800"/>
      <c r="W469" s="2856" t="s">
        <v>107</v>
      </c>
      <c r="X469" s="2856"/>
      <c r="Y469" s="2856"/>
      <c r="Z469" s="2856"/>
      <c r="AA469" s="2856"/>
      <c r="AB469" s="2856"/>
      <c r="AC469" s="2856"/>
      <c r="AD469" s="2856"/>
      <c r="AE469" s="2856"/>
      <c r="AF469" s="2856"/>
    </row>
    <row r="470" spans="1:32" ht="16.5" thickBot="1" x14ac:dyDescent="0.3">
      <c r="A470" s="2841" t="s">
        <v>10</v>
      </c>
      <c r="B470" s="2844" t="s">
        <v>11</v>
      </c>
      <c r="C470" s="428" t="s">
        <v>10</v>
      </c>
      <c r="D470" s="2844" t="s">
        <v>13</v>
      </c>
      <c r="E470" s="2844" t="s">
        <v>14</v>
      </c>
      <c r="F470" s="2847" t="s">
        <v>15</v>
      </c>
      <c r="G470" s="2848"/>
      <c r="H470" s="2848"/>
      <c r="I470" s="2848"/>
      <c r="J470" s="2848"/>
      <c r="K470" s="2848"/>
      <c r="L470" s="2848"/>
      <c r="M470" s="2849"/>
      <c r="N470" s="2850" t="s">
        <v>16</v>
      </c>
      <c r="O470" s="2850" t="s">
        <v>17</v>
      </c>
      <c r="P470" s="2850" t="s">
        <v>18</v>
      </c>
      <c r="Q470" s="151" t="s">
        <v>19</v>
      </c>
      <c r="W470" s="2856" t="s">
        <v>108</v>
      </c>
      <c r="X470" s="2856" t="s">
        <v>109</v>
      </c>
      <c r="Y470" s="2856" t="s">
        <v>108</v>
      </c>
      <c r="Z470" s="2856" t="s">
        <v>110</v>
      </c>
      <c r="AA470" s="2940" t="s">
        <v>108</v>
      </c>
      <c r="AB470" s="2853" t="s">
        <v>111</v>
      </c>
      <c r="AC470" s="2856" t="s">
        <v>108</v>
      </c>
      <c r="AD470" s="2853" t="s">
        <v>112</v>
      </c>
      <c r="AE470" s="2854" t="s">
        <v>113</v>
      </c>
      <c r="AF470" s="2855" t="s">
        <v>114</v>
      </c>
    </row>
    <row r="471" spans="1:32" ht="16.5" thickBot="1" x14ac:dyDescent="0.3">
      <c r="A471" s="2842"/>
      <c r="B471" s="2845"/>
      <c r="C471" s="429" t="s">
        <v>208</v>
      </c>
      <c r="D471" s="2845"/>
      <c r="E471" s="2845"/>
      <c r="F471" s="2858" t="s">
        <v>20</v>
      </c>
      <c r="G471" s="2858"/>
      <c r="H471" s="2858" t="s">
        <v>21</v>
      </c>
      <c r="I471" s="2858"/>
      <c r="J471" s="2858" t="s">
        <v>22</v>
      </c>
      <c r="K471" s="2858"/>
      <c r="L471" s="2858" t="s">
        <v>23</v>
      </c>
      <c r="M471" s="2858"/>
      <c r="N471" s="2851"/>
      <c r="O471" s="2851"/>
      <c r="P471" s="2851"/>
      <c r="Q471" s="2859" t="s">
        <v>24</v>
      </c>
      <c r="W471" s="2856"/>
      <c r="X471" s="2856"/>
      <c r="Y471" s="2856"/>
      <c r="Z471" s="2856"/>
      <c r="AA471" s="2940"/>
      <c r="AB471" s="2853"/>
      <c r="AC471" s="2856"/>
      <c r="AD471" s="2853"/>
      <c r="AE471" s="2854"/>
      <c r="AF471" s="2855"/>
    </row>
    <row r="472" spans="1:32" ht="16.5" thickBot="1" x14ac:dyDescent="0.3">
      <c r="A472" s="2843"/>
      <c r="B472" s="2846"/>
      <c r="C472" s="430" t="s">
        <v>209</v>
      </c>
      <c r="D472" s="2846"/>
      <c r="E472" s="2846"/>
      <c r="F472" s="1202" t="s">
        <v>25</v>
      </c>
      <c r="G472" s="1202" t="s">
        <v>26</v>
      </c>
      <c r="H472" s="1202" t="s">
        <v>25</v>
      </c>
      <c r="I472" s="1202" t="s">
        <v>26</v>
      </c>
      <c r="J472" s="1202" t="s">
        <v>25</v>
      </c>
      <c r="K472" s="1202" t="s">
        <v>26</v>
      </c>
      <c r="L472" s="1202" t="s">
        <v>25</v>
      </c>
      <c r="M472" s="1202" t="s">
        <v>26</v>
      </c>
      <c r="N472" s="2852"/>
      <c r="O472" s="2852"/>
      <c r="P472" s="2852"/>
      <c r="Q472" s="2953"/>
    </row>
    <row r="473" spans="1:32" ht="23.25" x14ac:dyDescent="0.35">
      <c r="A473" s="168">
        <v>1</v>
      </c>
      <c r="B473" s="154">
        <v>43672</v>
      </c>
      <c r="C473" s="1203">
        <v>908</v>
      </c>
      <c r="D473" s="239" t="s">
        <v>81</v>
      </c>
      <c r="E473" s="157" t="s">
        <v>294</v>
      </c>
      <c r="F473" s="170">
        <v>10</v>
      </c>
      <c r="G473" s="159">
        <f>F473*S473</f>
        <v>13318180</v>
      </c>
      <c r="H473" s="160"/>
      <c r="I473" s="161">
        <f>H473*T473</f>
        <v>0</v>
      </c>
      <c r="J473" s="162"/>
      <c r="K473" s="161">
        <f>J473*U473</f>
        <v>0</v>
      </c>
      <c r="L473" s="163"/>
      <c r="M473" s="161">
        <f>L473*V473</f>
        <v>0</v>
      </c>
      <c r="N473" s="1199">
        <f>F473+H473+J473+L473</f>
        <v>10</v>
      </c>
      <c r="O473" s="165">
        <f t="shared" ref="O473:O480" si="255">+M473+K473+I473+G473</f>
        <v>13318180</v>
      </c>
      <c r="P473" s="165">
        <f>+N473*40000</f>
        <v>400000</v>
      </c>
      <c r="Q473" s="165"/>
      <c r="S473" s="10">
        <f t="shared" ref="S473:S480" si="256">1331818</f>
        <v>1331818</v>
      </c>
      <c r="T473" s="10">
        <f t="shared" ref="T473:T480" si="257">1931818</f>
        <v>1931818</v>
      </c>
      <c r="U473" s="10">
        <f t="shared" ref="U473:U480" si="258">2231818</f>
        <v>2231818</v>
      </c>
      <c r="V473" s="10">
        <f t="shared" ref="V473:V480" si="259">431818</f>
        <v>431818</v>
      </c>
      <c r="W473" s="112">
        <v>43675</v>
      </c>
      <c r="X473" s="111">
        <v>13318180</v>
      </c>
      <c r="Y473" s="112"/>
      <c r="Z473" s="111"/>
      <c r="AA473" s="1114"/>
      <c r="AB473" s="113"/>
      <c r="AC473" s="113"/>
      <c r="AD473" s="114"/>
      <c r="AE473" s="115">
        <f>X473+Z473+AB473+AD473</f>
        <v>13318180</v>
      </c>
      <c r="AF473" s="116">
        <f>O473-AE473</f>
        <v>0</v>
      </c>
    </row>
    <row r="474" spans="1:32" ht="23.25" x14ac:dyDescent="0.35">
      <c r="A474" s="168">
        <v>2</v>
      </c>
      <c r="B474" s="154">
        <v>43672</v>
      </c>
      <c r="C474" s="1203">
        <f>C473+1</f>
        <v>909</v>
      </c>
      <c r="D474" s="239" t="s">
        <v>37</v>
      </c>
      <c r="E474" s="157" t="s">
        <v>294</v>
      </c>
      <c r="F474" s="170"/>
      <c r="G474" s="159">
        <f t="shared" ref="G474:G479" si="260">F474*S474</f>
        <v>0</v>
      </c>
      <c r="H474" s="160">
        <v>2</v>
      </c>
      <c r="I474" s="161">
        <f t="shared" ref="I474:I479" si="261">H474*T474</f>
        <v>3863636</v>
      </c>
      <c r="J474" s="162">
        <v>6</v>
      </c>
      <c r="K474" s="161">
        <f t="shared" ref="K474:K479" si="262">J474*U474</f>
        <v>13390908</v>
      </c>
      <c r="L474" s="163"/>
      <c r="M474" s="161">
        <f t="shared" ref="M474:M479" si="263">L474*V474</f>
        <v>0</v>
      </c>
      <c r="N474" s="1199">
        <f t="shared" ref="N474:N479" si="264">F474+H474+J474+L474</f>
        <v>8</v>
      </c>
      <c r="O474" s="165">
        <f t="shared" si="255"/>
        <v>17254544</v>
      </c>
      <c r="P474" s="165">
        <f t="shared" ref="P474:P480" si="265">+N474*40000</f>
        <v>320000</v>
      </c>
      <c r="Q474" s="165"/>
      <c r="S474" s="10">
        <f t="shared" si="256"/>
        <v>1331818</v>
      </c>
      <c r="T474" s="10">
        <f t="shared" si="257"/>
        <v>1931818</v>
      </c>
      <c r="U474" s="10">
        <f t="shared" si="258"/>
        <v>2231818</v>
      </c>
      <c r="V474" s="10">
        <f t="shared" si="259"/>
        <v>431818</v>
      </c>
      <c r="W474" s="112"/>
      <c r="X474" s="111"/>
      <c r="Y474" s="112"/>
      <c r="Z474" s="111"/>
      <c r="AA474" s="1114"/>
      <c r="AB474" s="113"/>
      <c r="AC474" s="113"/>
      <c r="AD474" s="114"/>
      <c r="AE474" s="115">
        <f t="shared" ref="AE474:AE480" si="266">X474+Z474+AB474+AD474</f>
        <v>0</v>
      </c>
      <c r="AF474" s="116">
        <f t="shared" ref="AF474:AF479" si="267">O474-AE474</f>
        <v>17254544</v>
      </c>
    </row>
    <row r="475" spans="1:32" ht="23.25" x14ac:dyDescent="0.35">
      <c r="A475" s="168">
        <v>3</v>
      </c>
      <c r="B475" s="154">
        <v>43672</v>
      </c>
      <c r="C475" s="1203">
        <f t="shared" ref="C475:C479" si="268">C474+1</f>
        <v>910</v>
      </c>
      <c r="D475" s="239" t="s">
        <v>36</v>
      </c>
      <c r="E475" s="157" t="s">
        <v>294</v>
      </c>
      <c r="F475" s="170"/>
      <c r="G475" s="159">
        <f t="shared" si="260"/>
        <v>0</v>
      </c>
      <c r="H475" s="160">
        <v>2</v>
      </c>
      <c r="I475" s="161">
        <f t="shared" si="261"/>
        <v>3863636</v>
      </c>
      <c r="J475" s="162"/>
      <c r="K475" s="161">
        <f t="shared" si="262"/>
        <v>0</v>
      </c>
      <c r="L475" s="163"/>
      <c r="M475" s="161">
        <f t="shared" si="263"/>
        <v>0</v>
      </c>
      <c r="N475" s="1199">
        <f t="shared" si="264"/>
        <v>2</v>
      </c>
      <c r="O475" s="165">
        <f t="shared" si="255"/>
        <v>3863636</v>
      </c>
      <c r="P475" s="165">
        <f t="shared" si="265"/>
        <v>80000</v>
      </c>
      <c r="Q475" s="165"/>
      <c r="S475" s="10">
        <f t="shared" si="256"/>
        <v>1331818</v>
      </c>
      <c r="T475" s="10">
        <f t="shared" si="257"/>
        <v>1931818</v>
      </c>
      <c r="U475" s="10">
        <f t="shared" si="258"/>
        <v>2231818</v>
      </c>
      <c r="V475" s="10">
        <f t="shared" si="259"/>
        <v>431818</v>
      </c>
      <c r="W475" s="112">
        <v>43675</v>
      </c>
      <c r="X475" s="111">
        <v>3863636</v>
      </c>
      <c r="Y475" s="112"/>
      <c r="Z475" s="111"/>
      <c r="AA475" s="1114"/>
      <c r="AB475" s="113"/>
      <c r="AC475" s="113"/>
      <c r="AD475" s="114"/>
      <c r="AE475" s="115">
        <f t="shared" si="266"/>
        <v>3863636</v>
      </c>
      <c r="AF475" s="116">
        <f t="shared" si="267"/>
        <v>0</v>
      </c>
    </row>
    <row r="476" spans="1:32" ht="23.25" x14ac:dyDescent="0.35">
      <c r="A476" s="168">
        <v>4</v>
      </c>
      <c r="B476" s="154">
        <v>43672</v>
      </c>
      <c r="C476" s="1203">
        <f t="shared" si="268"/>
        <v>911</v>
      </c>
      <c r="D476" s="239" t="s">
        <v>53</v>
      </c>
      <c r="E476" s="157" t="s">
        <v>273</v>
      </c>
      <c r="F476" s="170">
        <v>6</v>
      </c>
      <c r="G476" s="159">
        <f t="shared" si="260"/>
        <v>7990908</v>
      </c>
      <c r="H476" s="160"/>
      <c r="I476" s="161">
        <f t="shared" si="261"/>
        <v>0</v>
      </c>
      <c r="J476" s="162">
        <v>4</v>
      </c>
      <c r="K476" s="161">
        <f t="shared" si="262"/>
        <v>8927272</v>
      </c>
      <c r="L476" s="163">
        <v>1</v>
      </c>
      <c r="M476" s="161">
        <f t="shared" si="263"/>
        <v>431818</v>
      </c>
      <c r="N476" s="1199">
        <f t="shared" si="264"/>
        <v>11</v>
      </c>
      <c r="O476" s="165">
        <f t="shared" si="255"/>
        <v>17349998</v>
      </c>
      <c r="P476" s="165">
        <f t="shared" si="265"/>
        <v>440000</v>
      </c>
      <c r="Q476" s="165"/>
      <c r="S476" s="10">
        <f t="shared" si="256"/>
        <v>1331818</v>
      </c>
      <c r="T476" s="10">
        <f t="shared" si="257"/>
        <v>1931818</v>
      </c>
      <c r="U476" s="10">
        <f t="shared" si="258"/>
        <v>2231818</v>
      </c>
      <c r="V476" s="10">
        <f t="shared" si="259"/>
        <v>431818</v>
      </c>
      <c r="W476" s="112">
        <v>43675</v>
      </c>
      <c r="X476" s="111">
        <v>2349998</v>
      </c>
      <c r="Y476" s="112">
        <v>43684</v>
      </c>
      <c r="Z476" s="111">
        <v>15000000</v>
      </c>
      <c r="AA476" s="1114"/>
      <c r="AB476" s="113"/>
      <c r="AC476" s="113"/>
      <c r="AD476" s="114"/>
      <c r="AE476" s="115">
        <f t="shared" si="266"/>
        <v>17349998</v>
      </c>
      <c r="AF476" s="116">
        <f t="shared" si="267"/>
        <v>0</v>
      </c>
    </row>
    <row r="477" spans="1:32" ht="23.25" x14ac:dyDescent="0.35">
      <c r="A477" s="168">
        <v>5</v>
      </c>
      <c r="B477" s="154">
        <v>43672</v>
      </c>
      <c r="C477" s="1203">
        <f t="shared" si="268"/>
        <v>912</v>
      </c>
      <c r="D477" s="239" t="s">
        <v>90</v>
      </c>
      <c r="E477" s="157" t="s">
        <v>88</v>
      </c>
      <c r="F477" s="170">
        <v>10</v>
      </c>
      <c r="G477" s="159">
        <f t="shared" si="260"/>
        <v>13318180</v>
      </c>
      <c r="H477" s="160"/>
      <c r="I477" s="161">
        <f t="shared" si="261"/>
        <v>0</v>
      </c>
      <c r="J477" s="162"/>
      <c r="K477" s="161">
        <f t="shared" si="262"/>
        <v>0</v>
      </c>
      <c r="L477" s="163"/>
      <c r="M477" s="161">
        <f t="shared" si="263"/>
        <v>0</v>
      </c>
      <c r="N477" s="1199">
        <f t="shared" si="264"/>
        <v>10</v>
      </c>
      <c r="O477" s="165">
        <f t="shared" si="255"/>
        <v>13318180</v>
      </c>
      <c r="P477" s="165">
        <f t="shared" si="265"/>
        <v>400000</v>
      </c>
      <c r="Q477" s="165"/>
      <c r="S477" s="10">
        <f t="shared" si="256"/>
        <v>1331818</v>
      </c>
      <c r="T477" s="10">
        <f t="shared" si="257"/>
        <v>1931818</v>
      </c>
      <c r="U477" s="10">
        <f t="shared" si="258"/>
        <v>2231818</v>
      </c>
      <c r="V477" s="10">
        <f t="shared" si="259"/>
        <v>431818</v>
      </c>
      <c r="W477" s="112">
        <v>43682</v>
      </c>
      <c r="X477" s="111">
        <v>13318180</v>
      </c>
      <c r="Y477" s="112"/>
      <c r="Z477" s="111"/>
      <c r="AA477" s="1114"/>
      <c r="AB477" s="113"/>
      <c r="AC477" s="113"/>
      <c r="AD477" s="114"/>
      <c r="AE477" s="115">
        <f t="shared" si="266"/>
        <v>13318180</v>
      </c>
      <c r="AF477" s="116">
        <f t="shared" si="267"/>
        <v>0</v>
      </c>
    </row>
    <row r="478" spans="1:32" ht="23.25" x14ac:dyDescent="0.35">
      <c r="A478" s="168">
        <v>6</v>
      </c>
      <c r="B478" s="154">
        <v>43672</v>
      </c>
      <c r="C478" s="1203">
        <f t="shared" si="268"/>
        <v>913</v>
      </c>
      <c r="D478" s="239" t="s">
        <v>74</v>
      </c>
      <c r="E478" s="157" t="s">
        <v>57</v>
      </c>
      <c r="F478" s="170">
        <v>4</v>
      </c>
      <c r="G478" s="159">
        <f t="shared" si="260"/>
        <v>5327272</v>
      </c>
      <c r="H478" s="160"/>
      <c r="I478" s="161">
        <f t="shared" si="261"/>
        <v>0</v>
      </c>
      <c r="J478" s="162">
        <v>2</v>
      </c>
      <c r="K478" s="161">
        <f t="shared" si="262"/>
        <v>4463636</v>
      </c>
      <c r="L478" s="163"/>
      <c r="M478" s="161">
        <f t="shared" si="263"/>
        <v>0</v>
      </c>
      <c r="N478" s="1199">
        <f t="shared" si="264"/>
        <v>6</v>
      </c>
      <c r="O478" s="165">
        <f t="shared" si="255"/>
        <v>9790908</v>
      </c>
      <c r="P478" s="165">
        <f t="shared" si="265"/>
        <v>240000</v>
      </c>
      <c r="Q478" s="165"/>
      <c r="S478" s="10">
        <f t="shared" si="256"/>
        <v>1331818</v>
      </c>
      <c r="T478" s="10">
        <f t="shared" si="257"/>
        <v>1931818</v>
      </c>
      <c r="U478" s="10">
        <f t="shared" si="258"/>
        <v>2231818</v>
      </c>
      <c r="V478" s="10">
        <f t="shared" si="259"/>
        <v>431818</v>
      </c>
      <c r="W478" s="112">
        <v>43675</v>
      </c>
      <c r="X478" s="111">
        <v>9790908</v>
      </c>
      <c r="Y478" s="112"/>
      <c r="Z478" s="111"/>
      <c r="AA478" s="1114"/>
      <c r="AB478" s="113"/>
      <c r="AC478" s="113"/>
      <c r="AD478" s="114"/>
      <c r="AE478" s="115">
        <f t="shared" si="266"/>
        <v>9790908</v>
      </c>
      <c r="AF478" s="116">
        <f t="shared" si="267"/>
        <v>0</v>
      </c>
    </row>
    <row r="479" spans="1:32" ht="23.25" x14ac:dyDescent="0.35">
      <c r="A479" s="168">
        <v>7</v>
      </c>
      <c r="B479" s="154">
        <v>43672</v>
      </c>
      <c r="C479" s="1203">
        <f t="shared" si="268"/>
        <v>914</v>
      </c>
      <c r="D479" s="239" t="s">
        <v>289</v>
      </c>
      <c r="E479" s="157" t="s">
        <v>57</v>
      </c>
      <c r="F479" s="170">
        <v>2</v>
      </c>
      <c r="G479" s="159">
        <f t="shared" si="260"/>
        <v>2663636</v>
      </c>
      <c r="H479" s="160"/>
      <c r="I479" s="161">
        <f t="shared" si="261"/>
        <v>0</v>
      </c>
      <c r="J479" s="162">
        <v>2</v>
      </c>
      <c r="K479" s="161">
        <f t="shared" si="262"/>
        <v>4463636</v>
      </c>
      <c r="L479" s="163"/>
      <c r="M479" s="161">
        <f t="shared" si="263"/>
        <v>0</v>
      </c>
      <c r="N479" s="1199">
        <f t="shared" si="264"/>
        <v>4</v>
      </c>
      <c r="O479" s="165">
        <f t="shared" si="255"/>
        <v>7127272</v>
      </c>
      <c r="P479" s="165">
        <f t="shared" si="265"/>
        <v>160000</v>
      </c>
      <c r="Q479" s="165"/>
      <c r="S479" s="10">
        <f t="shared" si="256"/>
        <v>1331818</v>
      </c>
      <c r="T479" s="10">
        <f t="shared" si="257"/>
        <v>1931818</v>
      </c>
      <c r="U479" s="10">
        <f t="shared" si="258"/>
        <v>2231818</v>
      </c>
      <c r="V479" s="10">
        <f t="shared" si="259"/>
        <v>431818</v>
      </c>
      <c r="W479" s="112">
        <v>43675</v>
      </c>
      <c r="X479" s="111">
        <v>7127272</v>
      </c>
      <c r="Y479" s="112"/>
      <c r="Z479" s="111"/>
      <c r="AA479" s="1114"/>
      <c r="AB479" s="113"/>
      <c r="AC479" s="113"/>
      <c r="AD479" s="114"/>
      <c r="AE479" s="115">
        <f t="shared" si="266"/>
        <v>7127272</v>
      </c>
      <c r="AF479" s="116">
        <f t="shared" si="267"/>
        <v>0</v>
      </c>
    </row>
    <row r="480" spans="1:32" ht="23.25" x14ac:dyDescent="0.35">
      <c r="A480" s="172"/>
      <c r="B480" s="188"/>
      <c r="C480" s="1203"/>
      <c r="D480" s="156"/>
      <c r="E480" s="1200"/>
      <c r="F480" s="170"/>
      <c r="G480" s="159">
        <f>F480*S480</f>
        <v>0</v>
      </c>
      <c r="H480" s="170"/>
      <c r="I480" s="161">
        <f>H480*T480</f>
        <v>0</v>
      </c>
      <c r="J480" s="170"/>
      <c r="K480" s="161">
        <f>J480*U480</f>
        <v>0</v>
      </c>
      <c r="L480" s="170"/>
      <c r="M480" s="161">
        <f>L480*V480</f>
        <v>0</v>
      </c>
      <c r="N480" s="171"/>
      <c r="O480" s="165">
        <f t="shared" si="255"/>
        <v>0</v>
      </c>
      <c r="P480" s="165">
        <f t="shared" si="265"/>
        <v>0</v>
      </c>
      <c r="Q480" s="165"/>
      <c r="S480" s="10">
        <f t="shared" si="256"/>
        <v>1331818</v>
      </c>
      <c r="T480" s="10">
        <f t="shared" si="257"/>
        <v>1931818</v>
      </c>
      <c r="U480" s="10">
        <f t="shared" si="258"/>
        <v>2231818</v>
      </c>
      <c r="V480" s="10">
        <f t="shared" si="259"/>
        <v>431818</v>
      </c>
      <c r="W480" s="112"/>
      <c r="X480" s="111"/>
      <c r="Y480" s="110"/>
      <c r="Z480" s="111"/>
      <c r="AA480" s="1114"/>
      <c r="AB480" s="113"/>
      <c r="AC480" s="113"/>
      <c r="AD480" s="114"/>
      <c r="AE480" s="115">
        <f t="shared" si="266"/>
        <v>0</v>
      </c>
      <c r="AF480" s="116">
        <f>O480-AE480</f>
        <v>0</v>
      </c>
    </row>
    <row r="481" spans="1:32" ht="24" thickBot="1" x14ac:dyDescent="0.4">
      <c r="A481" s="2958" t="s">
        <v>60</v>
      </c>
      <c r="B481" s="2959"/>
      <c r="C481" s="2959"/>
      <c r="D481" s="2959"/>
      <c r="E481" s="2960"/>
      <c r="F481" s="783">
        <f t="shared" ref="F481:P481" si="269">SUM(F473:F479)</f>
        <v>32</v>
      </c>
      <c r="G481" s="783">
        <f t="shared" si="269"/>
        <v>42618176</v>
      </c>
      <c r="H481" s="783">
        <f t="shared" si="269"/>
        <v>4</v>
      </c>
      <c r="I481" s="783">
        <f t="shared" si="269"/>
        <v>7727272</v>
      </c>
      <c r="J481" s="783">
        <f t="shared" si="269"/>
        <v>14</v>
      </c>
      <c r="K481" s="783">
        <f t="shared" si="269"/>
        <v>31245452</v>
      </c>
      <c r="L481" s="783">
        <f t="shared" si="269"/>
        <v>1</v>
      </c>
      <c r="M481" s="783">
        <f t="shared" si="269"/>
        <v>431818</v>
      </c>
      <c r="N481" s="783">
        <f t="shared" si="269"/>
        <v>51</v>
      </c>
      <c r="O481" s="783">
        <f>SUM(O473:O479)</f>
        <v>82022718</v>
      </c>
      <c r="P481" s="783">
        <f t="shared" si="269"/>
        <v>2040000</v>
      </c>
      <c r="Q481" s="784"/>
      <c r="W481" s="112"/>
      <c r="X481" s="111"/>
      <c r="Y481" s="110"/>
      <c r="Z481" s="111"/>
      <c r="AA481" s="1114"/>
      <c r="AB481" s="113"/>
      <c r="AC481" s="113"/>
      <c r="AD481" s="114"/>
      <c r="AE481" s="115">
        <f>SUM(AE473:AE480)</f>
        <v>64768174</v>
      </c>
      <c r="AF481" s="116">
        <f>O481-AE481</f>
        <v>17254544</v>
      </c>
    </row>
    <row r="482" spans="1:32" x14ac:dyDescent="0.2">
      <c r="A482" s="12" t="s">
        <v>61</v>
      </c>
      <c r="F482" s="20"/>
      <c r="P482" s="177"/>
      <c r="W482" s="12"/>
      <c r="X482" s="12"/>
    </row>
    <row r="483" spans="1:32" ht="15.75" x14ac:dyDescent="0.25">
      <c r="C483" s="253"/>
      <c r="D483" s="279"/>
      <c r="F483" s="178"/>
      <c r="G483" s="179"/>
      <c r="H483" s="178"/>
      <c r="I483" s="180"/>
      <c r="J483" s="178"/>
      <c r="K483" s="179"/>
      <c r="L483" s="178"/>
      <c r="N483" s="20"/>
      <c r="O483" s="2861" t="s">
        <v>62</v>
      </c>
      <c r="P483" s="2861"/>
      <c r="Q483" s="2861"/>
      <c r="W483" s="12"/>
      <c r="X483" s="12"/>
    </row>
    <row r="484" spans="1:32" ht="15.75" x14ac:dyDescent="0.25">
      <c r="F484" s="1201"/>
      <c r="H484" s="1201"/>
      <c r="J484" s="1201"/>
      <c r="L484" s="1201"/>
      <c r="N484" s="1201"/>
      <c r="O484" s="1201"/>
      <c r="P484" s="1201"/>
      <c r="Q484" s="1201"/>
      <c r="W484" s="12"/>
      <c r="X484" s="12"/>
    </row>
    <row r="485" spans="1:32" ht="15.75" x14ac:dyDescent="0.25">
      <c r="F485" s="182"/>
      <c r="H485" s="182"/>
      <c r="J485" s="182"/>
      <c r="L485" s="182"/>
      <c r="N485" s="12"/>
      <c r="O485" s="145"/>
      <c r="P485" s="145"/>
      <c r="Q485" s="145"/>
      <c r="W485" s="12"/>
      <c r="X485" s="12"/>
    </row>
    <row r="486" spans="1:32" ht="15.75" x14ac:dyDescent="0.25">
      <c r="N486" s="12"/>
      <c r="O486" s="145"/>
      <c r="P486" s="145"/>
      <c r="Q486" s="145"/>
    </row>
    <row r="487" spans="1:32" ht="15.75" x14ac:dyDescent="0.25">
      <c r="N487" s="12"/>
      <c r="O487" s="2862" t="s">
        <v>63</v>
      </c>
      <c r="P487" s="2862"/>
      <c r="Q487" s="2862"/>
    </row>
    <row r="488" spans="1:32" ht="15.75" x14ac:dyDescent="0.25">
      <c r="N488" s="12"/>
      <c r="O488" s="2861" t="s">
        <v>64</v>
      </c>
      <c r="P488" s="2861"/>
      <c r="Q488" s="2861"/>
    </row>
    <row r="491" spans="1:32" ht="26.25" x14ac:dyDescent="0.3">
      <c r="A491" s="13" t="s">
        <v>0</v>
      </c>
      <c r="B491" s="13" t="s">
        <v>235</v>
      </c>
      <c r="C491" s="144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4"/>
      <c r="O491" s="183" t="s">
        <v>66</v>
      </c>
      <c r="P491" s="2839" t="s">
        <v>2</v>
      </c>
      <c r="Q491" s="2839"/>
    </row>
    <row r="492" spans="1:32" ht="21" x14ac:dyDescent="0.3">
      <c r="A492" s="13" t="s">
        <v>3</v>
      </c>
      <c r="B492" s="13" t="s">
        <v>4</v>
      </c>
      <c r="C492" s="144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4"/>
      <c r="O492" s="184"/>
      <c r="P492" s="145"/>
      <c r="Q492" s="145"/>
    </row>
    <row r="493" spans="1:32" ht="18.75" x14ac:dyDescent="0.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4"/>
      <c r="O493" s="14"/>
      <c r="P493" s="145"/>
      <c r="Q493" s="145"/>
    </row>
    <row r="494" spans="1:32" ht="18.75" x14ac:dyDescent="0.3">
      <c r="A494" s="13" t="s">
        <v>5</v>
      </c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4"/>
      <c r="O494" s="14"/>
      <c r="P494" s="145"/>
      <c r="Q494" s="145"/>
    </row>
    <row r="495" spans="1:32" ht="18.75" x14ac:dyDescent="0.3">
      <c r="A495" s="13" t="s">
        <v>6</v>
      </c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4"/>
      <c r="O495" s="14"/>
      <c r="P495" s="145"/>
      <c r="Q495" s="145"/>
    </row>
    <row r="496" spans="1:32" ht="18.75" x14ac:dyDescent="0.3">
      <c r="A496" s="13" t="s">
        <v>7</v>
      </c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4"/>
      <c r="O496" s="14"/>
      <c r="P496" s="145"/>
      <c r="Q496" s="145"/>
    </row>
    <row r="497" spans="1:32" ht="24" thickBot="1" x14ac:dyDescent="0.35">
      <c r="A497" s="13" t="s">
        <v>8</v>
      </c>
      <c r="B497" s="13"/>
      <c r="C497" s="13"/>
      <c r="D497" s="13"/>
      <c r="E497" s="13"/>
      <c r="F497" s="13"/>
      <c r="G497" s="147"/>
      <c r="H497" s="147"/>
      <c r="I497" s="13"/>
      <c r="J497" s="13"/>
      <c r="K497" s="13"/>
      <c r="L497" s="13"/>
      <c r="M497" s="13"/>
      <c r="N497" s="148"/>
      <c r="O497" s="148"/>
      <c r="P497" s="2800" t="s">
        <v>86</v>
      </c>
      <c r="Q497" s="2800"/>
      <c r="W497" s="2856" t="s">
        <v>107</v>
      </c>
      <c r="X497" s="2856"/>
      <c r="Y497" s="2856"/>
      <c r="Z497" s="2856"/>
      <c r="AA497" s="2856"/>
      <c r="AB497" s="2856"/>
      <c r="AC497" s="2856"/>
      <c r="AD497" s="2856"/>
      <c r="AE497" s="2856"/>
      <c r="AF497" s="2856"/>
    </row>
    <row r="498" spans="1:32" ht="16.5" thickBot="1" x14ac:dyDescent="0.3">
      <c r="A498" s="2841" t="s">
        <v>10</v>
      </c>
      <c r="B498" s="2844" t="s">
        <v>11</v>
      </c>
      <c r="C498" s="428" t="s">
        <v>10</v>
      </c>
      <c r="D498" s="2844" t="s">
        <v>13</v>
      </c>
      <c r="E498" s="2844" t="s">
        <v>14</v>
      </c>
      <c r="F498" s="2847" t="s">
        <v>15</v>
      </c>
      <c r="G498" s="2848"/>
      <c r="H498" s="2848"/>
      <c r="I498" s="2848"/>
      <c r="J498" s="2848"/>
      <c r="K498" s="2848"/>
      <c r="L498" s="2848"/>
      <c r="M498" s="2849"/>
      <c r="N498" s="2850" t="s">
        <v>16</v>
      </c>
      <c r="O498" s="2850" t="s">
        <v>17</v>
      </c>
      <c r="P498" s="2850" t="s">
        <v>18</v>
      </c>
      <c r="Q498" s="151" t="s">
        <v>19</v>
      </c>
      <c r="W498" s="2856" t="s">
        <v>108</v>
      </c>
      <c r="X498" s="2856" t="s">
        <v>109</v>
      </c>
      <c r="Y498" s="2856" t="s">
        <v>108</v>
      </c>
      <c r="Z498" s="2856" t="s">
        <v>110</v>
      </c>
      <c r="AA498" s="2940" t="s">
        <v>108</v>
      </c>
      <c r="AB498" s="2853" t="s">
        <v>111</v>
      </c>
      <c r="AC498" s="2856" t="s">
        <v>108</v>
      </c>
      <c r="AD498" s="2853" t="s">
        <v>112</v>
      </c>
      <c r="AE498" s="2854" t="s">
        <v>113</v>
      </c>
      <c r="AF498" s="2855" t="s">
        <v>114</v>
      </c>
    </row>
    <row r="499" spans="1:32" ht="16.5" thickBot="1" x14ac:dyDescent="0.3">
      <c r="A499" s="2842"/>
      <c r="B499" s="2845"/>
      <c r="C499" s="429" t="s">
        <v>208</v>
      </c>
      <c r="D499" s="2845"/>
      <c r="E499" s="2845"/>
      <c r="F499" s="2858" t="s">
        <v>20</v>
      </c>
      <c r="G499" s="2858"/>
      <c r="H499" s="2858" t="s">
        <v>21</v>
      </c>
      <c r="I499" s="2858"/>
      <c r="J499" s="2858" t="s">
        <v>22</v>
      </c>
      <c r="K499" s="2858"/>
      <c r="L499" s="2858" t="s">
        <v>23</v>
      </c>
      <c r="M499" s="2858"/>
      <c r="N499" s="2851"/>
      <c r="O499" s="2851"/>
      <c r="P499" s="2851"/>
      <c r="Q499" s="2859" t="s">
        <v>24</v>
      </c>
      <c r="W499" s="2856"/>
      <c r="X499" s="2856"/>
      <c r="Y499" s="2856"/>
      <c r="Z499" s="2856"/>
      <c r="AA499" s="2940"/>
      <c r="AB499" s="2853"/>
      <c r="AC499" s="2856"/>
      <c r="AD499" s="2853"/>
      <c r="AE499" s="2854"/>
      <c r="AF499" s="2855"/>
    </row>
    <row r="500" spans="1:32" ht="16.5" thickBot="1" x14ac:dyDescent="0.3">
      <c r="A500" s="2843"/>
      <c r="B500" s="2846"/>
      <c r="C500" s="430" t="s">
        <v>209</v>
      </c>
      <c r="D500" s="2846"/>
      <c r="E500" s="2846"/>
      <c r="F500" s="1202" t="s">
        <v>25</v>
      </c>
      <c r="G500" s="1202" t="s">
        <v>26</v>
      </c>
      <c r="H500" s="1202" t="s">
        <v>25</v>
      </c>
      <c r="I500" s="1202" t="s">
        <v>26</v>
      </c>
      <c r="J500" s="1202" t="s">
        <v>25</v>
      </c>
      <c r="K500" s="1202" t="s">
        <v>26</v>
      </c>
      <c r="L500" s="1202" t="s">
        <v>25</v>
      </c>
      <c r="M500" s="1202" t="s">
        <v>26</v>
      </c>
      <c r="N500" s="2852"/>
      <c r="O500" s="2852"/>
      <c r="P500" s="2852"/>
      <c r="Q500" s="2953"/>
    </row>
    <row r="501" spans="1:32" ht="23.25" x14ac:dyDescent="0.35">
      <c r="A501" s="168">
        <v>1</v>
      </c>
      <c r="B501" s="154">
        <v>43673</v>
      </c>
      <c r="C501" s="1203" t="s">
        <v>295</v>
      </c>
      <c r="D501" s="239" t="s">
        <v>212</v>
      </c>
      <c r="E501" s="157" t="s">
        <v>88</v>
      </c>
      <c r="F501" s="170">
        <v>4</v>
      </c>
      <c r="G501" s="159">
        <f>F501*S501</f>
        <v>5327272</v>
      </c>
      <c r="H501" s="160">
        <v>6</v>
      </c>
      <c r="I501" s="161">
        <f>H501*T501</f>
        <v>11590908</v>
      </c>
      <c r="J501" s="162"/>
      <c r="K501" s="161">
        <f>J501*U501</f>
        <v>0</v>
      </c>
      <c r="L501" s="163">
        <v>2</v>
      </c>
      <c r="M501" s="161">
        <f>L501*V501</f>
        <v>863636</v>
      </c>
      <c r="N501" s="1199">
        <f>F501+H501+J501+L501</f>
        <v>12</v>
      </c>
      <c r="O501" s="165">
        <f t="shared" ref="O501:O505" si="270">+M501+K501+I501+G501</f>
        <v>17781816</v>
      </c>
      <c r="P501" s="165">
        <f>+N501*40000</f>
        <v>480000</v>
      </c>
      <c r="Q501" s="165"/>
      <c r="S501" s="10">
        <f t="shared" ref="S501:S505" si="271">1331818</f>
        <v>1331818</v>
      </c>
      <c r="T501" s="10">
        <f t="shared" ref="T501:T505" si="272">1931818</f>
        <v>1931818</v>
      </c>
      <c r="U501" s="10">
        <f t="shared" ref="U501:U505" si="273">2231818</f>
        <v>2231818</v>
      </c>
      <c r="V501" s="10">
        <f t="shared" ref="V501:V505" si="274">431818</f>
        <v>431818</v>
      </c>
      <c r="W501" s="112">
        <v>43675</v>
      </c>
      <c r="X501" s="111">
        <v>9000000</v>
      </c>
      <c r="Y501" s="112">
        <v>43682</v>
      </c>
      <c r="Z501" s="111">
        <v>8781816</v>
      </c>
      <c r="AA501" s="1114"/>
      <c r="AB501" s="113"/>
      <c r="AC501" s="113"/>
      <c r="AD501" s="114"/>
      <c r="AE501" s="115">
        <f>X501+Z501+AB501+AD501</f>
        <v>17781816</v>
      </c>
      <c r="AF501" s="116">
        <f>O501-AE501</f>
        <v>0</v>
      </c>
    </row>
    <row r="502" spans="1:32" ht="23.25" x14ac:dyDescent="0.35">
      <c r="A502" s="168">
        <v>2</v>
      </c>
      <c r="B502" s="154">
        <v>43673</v>
      </c>
      <c r="C502" s="1203" t="s">
        <v>296</v>
      </c>
      <c r="D502" s="239" t="s">
        <v>39</v>
      </c>
      <c r="E502" s="157" t="s">
        <v>273</v>
      </c>
      <c r="F502" s="170">
        <v>5</v>
      </c>
      <c r="G502" s="159">
        <f t="shared" ref="G502:G504" si="275">F502*S502</f>
        <v>6659090</v>
      </c>
      <c r="H502" s="160">
        <v>1</v>
      </c>
      <c r="I502" s="161">
        <f t="shared" ref="I502:I504" si="276">H502*T502</f>
        <v>1931818</v>
      </c>
      <c r="J502" s="162">
        <v>4</v>
      </c>
      <c r="K502" s="161">
        <f t="shared" ref="K502:K504" si="277">J502*U502</f>
        <v>8927272</v>
      </c>
      <c r="L502" s="163"/>
      <c r="M502" s="161">
        <f t="shared" ref="M502:M504" si="278">L502*V502</f>
        <v>0</v>
      </c>
      <c r="N502" s="1199">
        <f t="shared" ref="N502:N504" si="279">F502+H502+J502+L502</f>
        <v>10</v>
      </c>
      <c r="O502" s="165">
        <f t="shared" si="270"/>
        <v>17518180</v>
      </c>
      <c r="P502" s="165">
        <f t="shared" ref="P502:P505" si="280">+N502*40000</f>
        <v>400000</v>
      </c>
      <c r="Q502" s="165"/>
      <c r="S502" s="10">
        <f t="shared" si="271"/>
        <v>1331818</v>
      </c>
      <c r="T502" s="10">
        <f t="shared" si="272"/>
        <v>1931818</v>
      </c>
      <c r="U502" s="10">
        <f t="shared" si="273"/>
        <v>2231818</v>
      </c>
      <c r="V502" s="10">
        <f t="shared" si="274"/>
        <v>431818</v>
      </c>
      <c r="W502" s="112">
        <v>43682</v>
      </c>
      <c r="X502" s="111">
        <v>17518180</v>
      </c>
      <c r="Y502" s="112"/>
      <c r="Z502" s="111"/>
      <c r="AA502" s="1114"/>
      <c r="AB502" s="113"/>
      <c r="AC502" s="113"/>
      <c r="AD502" s="114"/>
      <c r="AE502" s="115">
        <f t="shared" ref="AE502:AE505" si="281">X502+Z502+AB502+AD502</f>
        <v>17518180</v>
      </c>
      <c r="AF502" s="116">
        <f t="shared" ref="AF502:AF504" si="282">O502-AE502</f>
        <v>0</v>
      </c>
    </row>
    <row r="503" spans="1:32" ht="23.25" x14ac:dyDescent="0.35">
      <c r="A503" s="168">
        <v>3</v>
      </c>
      <c r="B503" s="154">
        <v>43673</v>
      </c>
      <c r="C503" s="1203" t="s">
        <v>297</v>
      </c>
      <c r="D503" s="239" t="s">
        <v>46</v>
      </c>
      <c r="E503" s="157" t="s">
        <v>273</v>
      </c>
      <c r="F503" s="170">
        <v>6</v>
      </c>
      <c r="G503" s="159">
        <f t="shared" si="275"/>
        <v>7990908</v>
      </c>
      <c r="H503" s="160"/>
      <c r="I503" s="161">
        <f t="shared" si="276"/>
        <v>0</v>
      </c>
      <c r="J503" s="162">
        <v>3</v>
      </c>
      <c r="K503" s="161">
        <f t="shared" si="277"/>
        <v>6695454</v>
      </c>
      <c r="L503" s="163">
        <v>1</v>
      </c>
      <c r="M503" s="161">
        <f t="shared" si="278"/>
        <v>431818</v>
      </c>
      <c r="N503" s="1199">
        <f t="shared" si="279"/>
        <v>10</v>
      </c>
      <c r="O503" s="165">
        <f t="shared" si="270"/>
        <v>15118180</v>
      </c>
      <c r="P503" s="165">
        <f t="shared" si="280"/>
        <v>400000</v>
      </c>
      <c r="Q503" s="165"/>
      <c r="S503" s="10">
        <f t="shared" si="271"/>
        <v>1331818</v>
      </c>
      <c r="T503" s="10">
        <f t="shared" si="272"/>
        <v>1931818</v>
      </c>
      <c r="U503" s="10">
        <f t="shared" si="273"/>
        <v>2231818</v>
      </c>
      <c r="V503" s="10">
        <f t="shared" si="274"/>
        <v>431818</v>
      </c>
      <c r="W503" s="112">
        <v>43684</v>
      </c>
      <c r="X503" s="111">
        <v>5120000</v>
      </c>
      <c r="Y503" s="112"/>
      <c r="Z503" s="111"/>
      <c r="AA503" s="1114"/>
      <c r="AB503" s="113"/>
      <c r="AC503" s="113"/>
      <c r="AD503" s="114"/>
      <c r="AE503" s="115">
        <f t="shared" si="281"/>
        <v>5120000</v>
      </c>
      <c r="AF503" s="116">
        <f t="shared" si="282"/>
        <v>9998180</v>
      </c>
    </row>
    <row r="504" spans="1:32" ht="23.25" x14ac:dyDescent="0.35">
      <c r="A504" s="168">
        <v>4</v>
      </c>
      <c r="B504" s="154">
        <v>43673</v>
      </c>
      <c r="C504" s="1203" t="s">
        <v>298</v>
      </c>
      <c r="D504" s="239" t="s">
        <v>83</v>
      </c>
      <c r="E504" s="157" t="s">
        <v>273</v>
      </c>
      <c r="F504" s="170">
        <v>5</v>
      </c>
      <c r="G504" s="159">
        <f t="shared" si="275"/>
        <v>6659090</v>
      </c>
      <c r="H504" s="160">
        <v>1</v>
      </c>
      <c r="I504" s="161">
        <f t="shared" si="276"/>
        <v>1931818</v>
      </c>
      <c r="J504" s="162">
        <v>4</v>
      </c>
      <c r="K504" s="161">
        <f t="shared" si="277"/>
        <v>8927272</v>
      </c>
      <c r="L504" s="163"/>
      <c r="M504" s="161">
        <f t="shared" si="278"/>
        <v>0</v>
      </c>
      <c r="N504" s="1199">
        <f t="shared" si="279"/>
        <v>10</v>
      </c>
      <c r="O504" s="165">
        <f t="shared" si="270"/>
        <v>17518180</v>
      </c>
      <c r="P504" s="165">
        <f t="shared" si="280"/>
        <v>400000</v>
      </c>
      <c r="Q504" s="165"/>
      <c r="S504" s="10">
        <f t="shared" si="271"/>
        <v>1331818</v>
      </c>
      <c r="T504" s="10">
        <f t="shared" si="272"/>
        <v>1931818</v>
      </c>
      <c r="U504" s="10">
        <f t="shared" si="273"/>
        <v>2231818</v>
      </c>
      <c r="V504" s="10">
        <f t="shared" si="274"/>
        <v>431818</v>
      </c>
      <c r="W504" s="112"/>
      <c r="X504" s="111"/>
      <c r="Y504" s="112"/>
      <c r="Z504" s="111"/>
      <c r="AA504" s="1114"/>
      <c r="AB504" s="113"/>
      <c r="AC504" s="113"/>
      <c r="AD504" s="114"/>
      <c r="AE504" s="115">
        <f t="shared" si="281"/>
        <v>0</v>
      </c>
      <c r="AF504" s="116">
        <f t="shared" si="282"/>
        <v>17518180</v>
      </c>
    </row>
    <row r="505" spans="1:32" ht="23.25" x14ac:dyDescent="0.35">
      <c r="A505" s="172"/>
      <c r="B505" s="188"/>
      <c r="C505" s="1203"/>
      <c r="D505" s="156"/>
      <c r="E505" s="1200"/>
      <c r="F505" s="170"/>
      <c r="G505" s="159">
        <f>F505*S505</f>
        <v>0</v>
      </c>
      <c r="H505" s="170"/>
      <c r="I505" s="161">
        <f>H505*T505</f>
        <v>0</v>
      </c>
      <c r="J505" s="170"/>
      <c r="K505" s="161">
        <f>J505*U505</f>
        <v>0</v>
      </c>
      <c r="L505" s="170"/>
      <c r="M505" s="161">
        <f>L505*V505</f>
        <v>0</v>
      </c>
      <c r="N505" s="171"/>
      <c r="O505" s="165">
        <f t="shared" si="270"/>
        <v>0</v>
      </c>
      <c r="P505" s="165">
        <f t="shared" si="280"/>
        <v>0</v>
      </c>
      <c r="Q505" s="165"/>
      <c r="S505" s="10">
        <f t="shared" si="271"/>
        <v>1331818</v>
      </c>
      <c r="T505" s="10">
        <f t="shared" si="272"/>
        <v>1931818</v>
      </c>
      <c r="U505" s="10">
        <f t="shared" si="273"/>
        <v>2231818</v>
      </c>
      <c r="V505" s="10">
        <f t="shared" si="274"/>
        <v>431818</v>
      </c>
      <c r="W505" s="112"/>
      <c r="X505" s="111"/>
      <c r="Y505" s="110"/>
      <c r="Z505" s="111"/>
      <c r="AA505" s="1114"/>
      <c r="AB505" s="113"/>
      <c r="AC505" s="113"/>
      <c r="AD505" s="114"/>
      <c r="AE505" s="115">
        <f t="shared" si="281"/>
        <v>0</v>
      </c>
      <c r="AF505" s="116">
        <f>O505-AE505</f>
        <v>0</v>
      </c>
    </row>
    <row r="506" spans="1:32" ht="24" thickBot="1" x14ac:dyDescent="0.4">
      <c r="A506" s="2958" t="s">
        <v>60</v>
      </c>
      <c r="B506" s="2959"/>
      <c r="C506" s="2959"/>
      <c r="D506" s="2959"/>
      <c r="E506" s="2960"/>
      <c r="F506" s="783">
        <f t="shared" ref="F506:P506" si="283">SUM(F501:F504)</f>
        <v>20</v>
      </c>
      <c r="G506" s="783">
        <f t="shared" si="283"/>
        <v>26636360</v>
      </c>
      <c r="H506" s="783">
        <f t="shared" si="283"/>
        <v>8</v>
      </c>
      <c r="I506" s="783">
        <f t="shared" si="283"/>
        <v>15454544</v>
      </c>
      <c r="J506" s="783">
        <f t="shared" si="283"/>
        <v>11</v>
      </c>
      <c r="K506" s="783">
        <f t="shared" si="283"/>
        <v>24549998</v>
      </c>
      <c r="L506" s="783">
        <f t="shared" si="283"/>
        <v>3</v>
      </c>
      <c r="M506" s="783">
        <f t="shared" si="283"/>
        <v>1295454</v>
      </c>
      <c r="N506" s="783">
        <f t="shared" si="283"/>
        <v>42</v>
      </c>
      <c r="O506" s="783">
        <f>SUM(O501:O504)</f>
        <v>67936356</v>
      </c>
      <c r="P506" s="783">
        <f t="shared" si="283"/>
        <v>1680000</v>
      </c>
      <c r="Q506" s="784"/>
      <c r="W506" s="112"/>
      <c r="X506" s="111"/>
      <c r="Y506" s="110"/>
      <c r="Z506" s="111"/>
      <c r="AA506" s="1114"/>
      <c r="AB506" s="113"/>
      <c r="AC506" s="113"/>
      <c r="AD506" s="114"/>
      <c r="AE506" s="115">
        <f>SUM(AE501:AE505)</f>
        <v>40419996</v>
      </c>
      <c r="AF506" s="116">
        <f>O506-AE506</f>
        <v>27516360</v>
      </c>
    </row>
    <row r="507" spans="1:32" x14ac:dyDescent="0.2">
      <c r="A507" s="12" t="s">
        <v>61</v>
      </c>
      <c r="F507" s="20"/>
      <c r="P507" s="177"/>
      <c r="W507" s="12"/>
      <c r="X507" s="12"/>
    </row>
    <row r="508" spans="1:32" ht="15.75" x14ac:dyDescent="0.25">
      <c r="C508" s="253"/>
      <c r="D508" s="279"/>
      <c r="F508" s="178"/>
      <c r="G508" s="179"/>
      <c r="H508" s="178"/>
      <c r="I508" s="180"/>
      <c r="J508" s="178"/>
      <c r="K508" s="179"/>
      <c r="L508" s="178"/>
      <c r="N508" s="20"/>
      <c r="O508" s="2861" t="s">
        <v>62</v>
      </c>
      <c r="P508" s="2861"/>
      <c r="Q508" s="2861"/>
      <c r="W508" s="12"/>
      <c r="X508" s="12"/>
    </row>
    <row r="509" spans="1:32" ht="15.75" x14ac:dyDescent="0.25">
      <c r="F509" s="1201"/>
      <c r="H509" s="1201"/>
      <c r="J509" s="1201"/>
      <c r="L509" s="1201"/>
      <c r="N509" s="1201"/>
      <c r="O509" s="1201"/>
      <c r="P509" s="1201"/>
      <c r="Q509" s="1201"/>
      <c r="W509" s="12"/>
      <c r="X509" s="12"/>
    </row>
    <row r="510" spans="1:32" ht="15.75" x14ac:dyDescent="0.25">
      <c r="F510" s="182"/>
      <c r="H510" s="182"/>
      <c r="J510" s="182"/>
      <c r="L510" s="182"/>
      <c r="N510" s="12"/>
      <c r="O510" s="145"/>
      <c r="P510" s="145"/>
      <c r="Q510" s="145"/>
      <c r="W510" s="12"/>
      <c r="X510" s="12"/>
    </row>
    <row r="511" spans="1:32" ht="15.75" x14ac:dyDescent="0.25">
      <c r="N511" s="12"/>
      <c r="O511" s="145"/>
      <c r="P511" s="145"/>
      <c r="Q511" s="145"/>
    </row>
    <row r="512" spans="1:32" ht="15.75" x14ac:dyDescent="0.25">
      <c r="N512" s="12"/>
      <c r="O512" s="2862" t="s">
        <v>63</v>
      </c>
      <c r="P512" s="2862"/>
      <c r="Q512" s="2862"/>
    </row>
    <row r="513" spans="1:32" ht="15.75" x14ac:dyDescent="0.25">
      <c r="N513" s="12"/>
      <c r="O513" s="2861" t="s">
        <v>64</v>
      </c>
      <c r="P513" s="2861"/>
      <c r="Q513" s="2861"/>
    </row>
    <row r="515" spans="1:32" ht="26.25" x14ac:dyDescent="0.3">
      <c r="A515" s="13" t="s">
        <v>0</v>
      </c>
      <c r="B515" s="13" t="s">
        <v>235</v>
      </c>
      <c r="C515" s="144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4"/>
      <c r="O515" s="183" t="s">
        <v>66</v>
      </c>
      <c r="P515" s="2839" t="s">
        <v>2</v>
      </c>
      <c r="Q515" s="2839"/>
    </row>
    <row r="516" spans="1:32" ht="21" x14ac:dyDescent="0.3">
      <c r="A516" s="13" t="s">
        <v>3</v>
      </c>
      <c r="B516" s="13" t="s">
        <v>4</v>
      </c>
      <c r="C516" s="144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4"/>
      <c r="O516" s="184"/>
      <c r="P516" s="145"/>
      <c r="Q516" s="145"/>
    </row>
    <row r="517" spans="1:32" ht="18.75" x14ac:dyDescent="0.3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4"/>
      <c r="O517" s="14"/>
      <c r="P517" s="145"/>
      <c r="Q517" s="145"/>
    </row>
    <row r="518" spans="1:32" ht="18.75" x14ac:dyDescent="0.3">
      <c r="A518" s="13" t="s">
        <v>5</v>
      </c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4"/>
      <c r="O518" s="14"/>
      <c r="P518" s="145"/>
      <c r="Q518" s="145"/>
    </row>
    <row r="519" spans="1:32" ht="18.75" x14ac:dyDescent="0.3">
      <c r="A519" s="13" t="s">
        <v>6</v>
      </c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4"/>
      <c r="O519" s="14"/>
      <c r="P519" s="145"/>
      <c r="Q519" s="145"/>
    </row>
    <row r="520" spans="1:32" ht="18.75" x14ac:dyDescent="0.3">
      <c r="A520" s="13" t="s">
        <v>7</v>
      </c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4"/>
      <c r="O520" s="14"/>
      <c r="P520" s="145"/>
      <c r="Q520" s="145"/>
    </row>
    <row r="521" spans="1:32" ht="24" thickBot="1" x14ac:dyDescent="0.35">
      <c r="A521" s="13" t="s">
        <v>8</v>
      </c>
      <c r="B521" s="13"/>
      <c r="C521" s="13"/>
      <c r="D521" s="13"/>
      <c r="E521" s="13"/>
      <c r="F521" s="13"/>
      <c r="G521" s="147"/>
      <c r="H521" s="147"/>
      <c r="I521" s="13"/>
      <c r="J521" s="13"/>
      <c r="K521" s="13"/>
      <c r="L521" s="13"/>
      <c r="M521" s="13"/>
      <c r="N521" s="148"/>
      <c r="O521" s="148"/>
      <c r="P521" s="2800" t="s">
        <v>86</v>
      </c>
      <c r="Q521" s="2800"/>
      <c r="W521" s="2856" t="s">
        <v>107</v>
      </c>
      <c r="X521" s="2856"/>
      <c r="Y521" s="2856"/>
      <c r="Z521" s="2856"/>
      <c r="AA521" s="2856"/>
      <c r="AB521" s="2856"/>
      <c r="AC521" s="2856"/>
      <c r="AD521" s="2856"/>
      <c r="AE521" s="2856"/>
      <c r="AF521" s="2856"/>
    </row>
    <row r="522" spans="1:32" ht="16.5" thickBot="1" x14ac:dyDescent="0.3">
      <c r="A522" s="2841" t="s">
        <v>10</v>
      </c>
      <c r="B522" s="2844" t="s">
        <v>11</v>
      </c>
      <c r="C522" s="428" t="s">
        <v>10</v>
      </c>
      <c r="D522" s="2844" t="s">
        <v>13</v>
      </c>
      <c r="E522" s="2844" t="s">
        <v>14</v>
      </c>
      <c r="F522" s="2847" t="s">
        <v>15</v>
      </c>
      <c r="G522" s="2848"/>
      <c r="H522" s="2848"/>
      <c r="I522" s="2848"/>
      <c r="J522" s="2848"/>
      <c r="K522" s="2848"/>
      <c r="L522" s="2848"/>
      <c r="M522" s="2849"/>
      <c r="N522" s="2850" t="s">
        <v>16</v>
      </c>
      <c r="O522" s="2850" t="s">
        <v>17</v>
      </c>
      <c r="P522" s="2850" t="s">
        <v>18</v>
      </c>
      <c r="Q522" s="151" t="s">
        <v>19</v>
      </c>
      <c r="W522" s="2856" t="s">
        <v>108</v>
      </c>
      <c r="X522" s="2856" t="s">
        <v>109</v>
      </c>
      <c r="Y522" s="2856" t="s">
        <v>108</v>
      </c>
      <c r="Z522" s="2856" t="s">
        <v>110</v>
      </c>
      <c r="AA522" s="2940" t="s">
        <v>108</v>
      </c>
      <c r="AB522" s="2853" t="s">
        <v>111</v>
      </c>
      <c r="AC522" s="2856" t="s">
        <v>108</v>
      </c>
      <c r="AD522" s="2853" t="s">
        <v>112</v>
      </c>
      <c r="AE522" s="2854" t="s">
        <v>113</v>
      </c>
      <c r="AF522" s="2855" t="s">
        <v>114</v>
      </c>
    </row>
    <row r="523" spans="1:32" ht="16.5" thickBot="1" x14ac:dyDescent="0.3">
      <c r="A523" s="2842"/>
      <c r="B523" s="2845"/>
      <c r="C523" s="429" t="s">
        <v>208</v>
      </c>
      <c r="D523" s="2845"/>
      <c r="E523" s="2845"/>
      <c r="F523" s="2858" t="s">
        <v>20</v>
      </c>
      <c r="G523" s="2858"/>
      <c r="H523" s="2858" t="s">
        <v>21</v>
      </c>
      <c r="I523" s="2858"/>
      <c r="J523" s="2858" t="s">
        <v>22</v>
      </c>
      <c r="K523" s="2858"/>
      <c r="L523" s="2858" t="s">
        <v>23</v>
      </c>
      <c r="M523" s="2858"/>
      <c r="N523" s="2851"/>
      <c r="O523" s="2851"/>
      <c r="P523" s="2851"/>
      <c r="Q523" s="2859" t="s">
        <v>24</v>
      </c>
      <c r="W523" s="2856"/>
      <c r="X523" s="2856"/>
      <c r="Y523" s="2856"/>
      <c r="Z523" s="2856"/>
      <c r="AA523" s="2940"/>
      <c r="AB523" s="2853"/>
      <c r="AC523" s="2856"/>
      <c r="AD523" s="2853"/>
      <c r="AE523" s="2854"/>
      <c r="AF523" s="2855"/>
    </row>
    <row r="524" spans="1:32" ht="16.5" thickBot="1" x14ac:dyDescent="0.3">
      <c r="A524" s="2843"/>
      <c r="B524" s="2846"/>
      <c r="C524" s="430" t="s">
        <v>209</v>
      </c>
      <c r="D524" s="2846"/>
      <c r="E524" s="2846"/>
      <c r="F524" s="1202" t="s">
        <v>25</v>
      </c>
      <c r="G524" s="1202" t="s">
        <v>26</v>
      </c>
      <c r="H524" s="1202" t="s">
        <v>25</v>
      </c>
      <c r="I524" s="1202" t="s">
        <v>26</v>
      </c>
      <c r="J524" s="1202" t="s">
        <v>25</v>
      </c>
      <c r="K524" s="1202" t="s">
        <v>26</v>
      </c>
      <c r="L524" s="1202" t="s">
        <v>25</v>
      </c>
      <c r="M524" s="1202" t="s">
        <v>26</v>
      </c>
      <c r="N524" s="2852"/>
      <c r="O524" s="2852"/>
      <c r="P524" s="2852"/>
      <c r="Q524" s="2953"/>
    </row>
    <row r="525" spans="1:32" ht="23.25" x14ac:dyDescent="0.35">
      <c r="A525" s="168">
        <v>1</v>
      </c>
      <c r="B525" s="154">
        <v>43675</v>
      </c>
      <c r="C525" s="1203">
        <v>915</v>
      </c>
      <c r="D525" s="239" t="s">
        <v>255</v>
      </c>
      <c r="E525" s="157" t="s">
        <v>273</v>
      </c>
      <c r="F525" s="170">
        <v>7</v>
      </c>
      <c r="G525" s="159">
        <f>F525*S525</f>
        <v>9322726</v>
      </c>
      <c r="H525" s="160"/>
      <c r="I525" s="161">
        <f>H525*T525</f>
        <v>0</v>
      </c>
      <c r="J525" s="162">
        <v>3</v>
      </c>
      <c r="K525" s="161">
        <f>J525*U525</f>
        <v>6695454</v>
      </c>
      <c r="L525" s="163"/>
      <c r="M525" s="161">
        <f>L525*V525</f>
        <v>0</v>
      </c>
      <c r="N525" s="1199">
        <f>F525+H525+J525+L525</f>
        <v>10</v>
      </c>
      <c r="O525" s="165">
        <f t="shared" ref="O525:O528" si="284">+M525+K525+I525+G525</f>
        <v>16018180</v>
      </c>
      <c r="P525" s="165">
        <f>+N525*40000</f>
        <v>400000</v>
      </c>
      <c r="Q525" s="165"/>
      <c r="S525" s="10">
        <f t="shared" ref="S525:S528" si="285">1331818</f>
        <v>1331818</v>
      </c>
      <c r="T525" s="10">
        <f t="shared" ref="T525:T528" si="286">1931818</f>
        <v>1931818</v>
      </c>
      <c r="U525" s="10">
        <f t="shared" ref="U525:U528" si="287">2231818</f>
        <v>2231818</v>
      </c>
      <c r="V525" s="10">
        <f t="shared" ref="V525:V528" si="288">431818</f>
        <v>431818</v>
      </c>
      <c r="W525" s="112">
        <v>43676</v>
      </c>
      <c r="X525" s="111">
        <v>15918180</v>
      </c>
      <c r="Y525" s="112">
        <v>43684</v>
      </c>
      <c r="Z525" s="111">
        <v>100000</v>
      </c>
      <c r="AA525" s="1114"/>
      <c r="AB525" s="113"/>
      <c r="AC525" s="113"/>
      <c r="AD525" s="114"/>
      <c r="AE525" s="115">
        <f>X525+Z525+AB525+AD525</f>
        <v>16018180</v>
      </c>
      <c r="AF525" s="116">
        <f>O525-AE525</f>
        <v>0</v>
      </c>
    </row>
    <row r="526" spans="1:32" ht="23.25" x14ac:dyDescent="0.35">
      <c r="A526" s="168">
        <v>2</v>
      </c>
      <c r="B526" s="154">
        <v>43675</v>
      </c>
      <c r="C526" s="1203">
        <f>C525+1</f>
        <v>916</v>
      </c>
      <c r="D526" s="239" t="s">
        <v>90</v>
      </c>
      <c r="E526" s="157" t="s">
        <v>88</v>
      </c>
      <c r="F526" s="170">
        <v>5</v>
      </c>
      <c r="G526" s="159">
        <f t="shared" ref="G526:G527" si="289">F526*S526</f>
        <v>6659090</v>
      </c>
      <c r="H526" s="160"/>
      <c r="I526" s="161">
        <f t="shared" ref="I526:I527" si="290">H526*T526</f>
        <v>0</v>
      </c>
      <c r="J526" s="162">
        <v>5</v>
      </c>
      <c r="K526" s="161">
        <f t="shared" ref="K526:K527" si="291">J526*U526</f>
        <v>11159090</v>
      </c>
      <c r="L526" s="163"/>
      <c r="M526" s="161">
        <f t="shared" ref="M526:M527" si="292">L526*V526</f>
        <v>0</v>
      </c>
      <c r="N526" s="1199">
        <f t="shared" ref="N526:N527" si="293">F526+H526+J526+L526</f>
        <v>10</v>
      </c>
      <c r="O526" s="165">
        <f t="shared" si="284"/>
        <v>17818180</v>
      </c>
      <c r="P526" s="165">
        <f t="shared" ref="P526:P528" si="294">+N526*40000</f>
        <v>400000</v>
      </c>
      <c r="Q526" s="165"/>
      <c r="S526" s="10">
        <f t="shared" si="285"/>
        <v>1331818</v>
      </c>
      <c r="T526" s="10">
        <f t="shared" si="286"/>
        <v>1931818</v>
      </c>
      <c r="U526" s="10">
        <f t="shared" si="287"/>
        <v>2231818</v>
      </c>
      <c r="V526" s="10">
        <f t="shared" si="288"/>
        <v>431818</v>
      </c>
      <c r="W526" s="112">
        <v>43693</v>
      </c>
      <c r="X526" s="111">
        <v>17818180</v>
      </c>
      <c r="Y526" s="112"/>
      <c r="Z526" s="111"/>
      <c r="AA526" s="1114"/>
      <c r="AB526" s="113"/>
      <c r="AC526" s="113"/>
      <c r="AD526" s="114"/>
      <c r="AE526" s="115">
        <f t="shared" ref="AE526:AE528" si="295">X526+Z526+AB526+AD526</f>
        <v>17818180</v>
      </c>
      <c r="AF526" s="116">
        <f t="shared" ref="AF526:AF527" si="296">O526-AE526</f>
        <v>0</v>
      </c>
    </row>
    <row r="527" spans="1:32" ht="23.25" x14ac:dyDescent="0.35">
      <c r="A527" s="168">
        <v>3</v>
      </c>
      <c r="B527" s="154">
        <v>43675</v>
      </c>
      <c r="C527" s="1203">
        <f t="shared" ref="C527" si="297">C526+1</f>
        <v>917</v>
      </c>
      <c r="D527" s="239" t="s">
        <v>73</v>
      </c>
      <c r="E527" s="157" t="s">
        <v>57</v>
      </c>
      <c r="F527" s="170">
        <v>5</v>
      </c>
      <c r="G527" s="159">
        <f t="shared" si="289"/>
        <v>6659090</v>
      </c>
      <c r="H527" s="160"/>
      <c r="I527" s="161">
        <f t="shared" si="290"/>
        <v>0</v>
      </c>
      <c r="J527" s="162">
        <v>3</v>
      </c>
      <c r="K527" s="161">
        <f t="shared" si="291"/>
        <v>6695454</v>
      </c>
      <c r="L527" s="163"/>
      <c r="M527" s="161">
        <f t="shared" si="292"/>
        <v>0</v>
      </c>
      <c r="N527" s="1199">
        <f t="shared" si="293"/>
        <v>8</v>
      </c>
      <c r="O527" s="165">
        <f t="shared" si="284"/>
        <v>13354544</v>
      </c>
      <c r="P527" s="165">
        <f t="shared" si="294"/>
        <v>320000</v>
      </c>
      <c r="Q527" s="165"/>
      <c r="S527" s="10">
        <f t="shared" si="285"/>
        <v>1331818</v>
      </c>
      <c r="T527" s="10">
        <f t="shared" si="286"/>
        <v>1931818</v>
      </c>
      <c r="U527" s="10">
        <f t="shared" si="287"/>
        <v>2231818</v>
      </c>
      <c r="V527" s="10">
        <f t="shared" si="288"/>
        <v>431818</v>
      </c>
      <c r="W527" s="112">
        <v>43676</v>
      </c>
      <c r="X527" s="111">
        <v>7250000</v>
      </c>
      <c r="Y527" s="112">
        <v>43685</v>
      </c>
      <c r="Z527" s="111">
        <v>6104544</v>
      </c>
      <c r="AA527" s="1114"/>
      <c r="AB527" s="113"/>
      <c r="AC527" s="113"/>
      <c r="AD527" s="114"/>
      <c r="AE527" s="115">
        <f t="shared" si="295"/>
        <v>13354544</v>
      </c>
      <c r="AF527" s="116">
        <f t="shared" si="296"/>
        <v>0</v>
      </c>
    </row>
    <row r="528" spans="1:32" ht="23.25" x14ac:dyDescent="0.35">
      <c r="A528" s="172"/>
      <c r="B528" s="188"/>
      <c r="C528" s="1203"/>
      <c r="D528" s="156"/>
      <c r="E528" s="1200"/>
      <c r="F528" s="170"/>
      <c r="G528" s="159">
        <f>F528*S528</f>
        <v>0</v>
      </c>
      <c r="H528" s="170"/>
      <c r="I528" s="161">
        <f>H528*T528</f>
        <v>0</v>
      </c>
      <c r="J528" s="170"/>
      <c r="K528" s="161">
        <f>J528*U528</f>
        <v>0</v>
      </c>
      <c r="L528" s="170"/>
      <c r="M528" s="161">
        <f>L528*V528</f>
        <v>0</v>
      </c>
      <c r="N528" s="171"/>
      <c r="O528" s="165">
        <f t="shared" si="284"/>
        <v>0</v>
      </c>
      <c r="P528" s="165">
        <f t="shared" si="294"/>
        <v>0</v>
      </c>
      <c r="Q528" s="165"/>
      <c r="S528" s="10">
        <f t="shared" si="285"/>
        <v>1331818</v>
      </c>
      <c r="T528" s="10">
        <f t="shared" si="286"/>
        <v>1931818</v>
      </c>
      <c r="U528" s="10">
        <f t="shared" si="287"/>
        <v>2231818</v>
      </c>
      <c r="V528" s="10">
        <f t="shared" si="288"/>
        <v>431818</v>
      </c>
      <c r="W528" s="112"/>
      <c r="X528" s="111"/>
      <c r="Y528" s="110"/>
      <c r="Z528" s="111"/>
      <c r="AA528" s="1114"/>
      <c r="AB528" s="113"/>
      <c r="AC528" s="113"/>
      <c r="AD528" s="114"/>
      <c r="AE528" s="115">
        <f t="shared" si="295"/>
        <v>0</v>
      </c>
      <c r="AF528" s="116">
        <f>O528-AE528</f>
        <v>0</v>
      </c>
    </row>
    <row r="529" spans="1:32" ht="24" thickBot="1" x14ac:dyDescent="0.4">
      <c r="A529" s="2958" t="s">
        <v>60</v>
      </c>
      <c r="B529" s="2959"/>
      <c r="C529" s="2959"/>
      <c r="D529" s="2959"/>
      <c r="E529" s="2960"/>
      <c r="F529" s="783">
        <f t="shared" ref="F529:P529" si="298">SUM(F525:F527)</f>
        <v>17</v>
      </c>
      <c r="G529" s="783">
        <f t="shared" si="298"/>
        <v>22640906</v>
      </c>
      <c r="H529" s="783">
        <f t="shared" si="298"/>
        <v>0</v>
      </c>
      <c r="I529" s="783">
        <f t="shared" si="298"/>
        <v>0</v>
      </c>
      <c r="J529" s="783">
        <f t="shared" si="298"/>
        <v>11</v>
      </c>
      <c r="K529" s="783">
        <f t="shared" si="298"/>
        <v>24549998</v>
      </c>
      <c r="L529" s="783">
        <f t="shared" si="298"/>
        <v>0</v>
      </c>
      <c r="M529" s="783">
        <f t="shared" si="298"/>
        <v>0</v>
      </c>
      <c r="N529" s="783">
        <f t="shared" si="298"/>
        <v>28</v>
      </c>
      <c r="O529" s="783">
        <f>SUM(O525:O527)</f>
        <v>47190904</v>
      </c>
      <c r="P529" s="783">
        <f t="shared" si="298"/>
        <v>1120000</v>
      </c>
      <c r="Q529" s="784"/>
      <c r="W529" s="112"/>
      <c r="X529" s="111"/>
      <c r="Y529" s="110"/>
      <c r="Z529" s="111"/>
      <c r="AA529" s="1114"/>
      <c r="AB529" s="113"/>
      <c r="AC529" s="113"/>
      <c r="AD529" s="114"/>
      <c r="AE529" s="115">
        <f>SUM(AE525:AE528)</f>
        <v>47190904</v>
      </c>
      <c r="AF529" s="116">
        <f>O529-AE529</f>
        <v>0</v>
      </c>
    </row>
    <row r="530" spans="1:32" x14ac:dyDescent="0.2">
      <c r="A530" s="12" t="s">
        <v>61</v>
      </c>
      <c r="F530" s="20"/>
      <c r="P530" s="177"/>
      <c r="W530" s="12"/>
      <c r="X530" s="12"/>
    </row>
    <row r="531" spans="1:32" ht="15.75" x14ac:dyDescent="0.25">
      <c r="C531" s="253"/>
      <c r="D531" s="279"/>
      <c r="F531" s="178"/>
      <c r="G531" s="179"/>
      <c r="H531" s="178"/>
      <c r="I531" s="180"/>
      <c r="J531" s="178"/>
      <c r="K531" s="179"/>
      <c r="L531" s="178"/>
      <c r="N531" s="20"/>
      <c r="O531" s="2861" t="s">
        <v>62</v>
      </c>
      <c r="P531" s="2861"/>
      <c r="Q531" s="2861"/>
      <c r="W531" s="12"/>
      <c r="X531" s="12"/>
    </row>
    <row r="532" spans="1:32" ht="15.75" x14ac:dyDescent="0.25">
      <c r="F532" s="1201"/>
      <c r="H532" s="1201"/>
      <c r="J532" s="1201"/>
      <c r="L532" s="1201"/>
      <c r="N532" s="1201"/>
      <c r="O532" s="1201"/>
      <c r="P532" s="1201"/>
      <c r="Q532" s="1201"/>
      <c r="W532" s="12"/>
      <c r="X532" s="12"/>
    </row>
    <row r="533" spans="1:32" ht="15.75" x14ac:dyDescent="0.25">
      <c r="F533" s="182"/>
      <c r="H533" s="182"/>
      <c r="J533" s="182"/>
      <c r="L533" s="182"/>
      <c r="N533" s="12"/>
      <c r="O533" s="145"/>
      <c r="P533" s="145"/>
      <c r="Q533" s="145"/>
      <c r="W533" s="12"/>
      <c r="X533" s="12"/>
    </row>
    <row r="534" spans="1:32" ht="15.75" x14ac:dyDescent="0.25">
      <c r="N534" s="12"/>
      <c r="O534" s="145"/>
      <c r="P534" s="145"/>
      <c r="Q534" s="145"/>
    </row>
    <row r="535" spans="1:32" ht="15.75" x14ac:dyDescent="0.25">
      <c r="N535" s="12"/>
      <c r="O535" s="2862" t="s">
        <v>63</v>
      </c>
      <c r="P535" s="2862"/>
      <c r="Q535" s="2862"/>
    </row>
    <row r="536" spans="1:32" ht="15.75" x14ac:dyDescent="0.25">
      <c r="N536" s="12"/>
      <c r="O536" s="2861" t="s">
        <v>64</v>
      </c>
      <c r="P536" s="2861"/>
      <c r="Q536" s="2861"/>
    </row>
  </sheetData>
  <mergeCells count="600">
    <mergeCell ref="A529:E529"/>
    <mergeCell ref="O531:Q531"/>
    <mergeCell ref="O535:Q535"/>
    <mergeCell ref="O536:Q536"/>
    <mergeCell ref="AD522:AD523"/>
    <mergeCell ref="AE522:AE523"/>
    <mergeCell ref="AF522:AF523"/>
    <mergeCell ref="F523:G523"/>
    <mergeCell ref="H523:I523"/>
    <mergeCell ref="J523:K523"/>
    <mergeCell ref="L523:M523"/>
    <mergeCell ref="Q523:Q524"/>
    <mergeCell ref="X522:X523"/>
    <mergeCell ref="Y522:Y523"/>
    <mergeCell ref="Z522:Z523"/>
    <mergeCell ref="AA522:AA523"/>
    <mergeCell ref="AB522:AB523"/>
    <mergeCell ref="AC522:AC523"/>
    <mergeCell ref="A522:A524"/>
    <mergeCell ref="B522:B524"/>
    <mergeCell ref="D522:D524"/>
    <mergeCell ref="E522:E524"/>
    <mergeCell ref="F522:M522"/>
    <mergeCell ref="N522:N524"/>
    <mergeCell ref="O522:O524"/>
    <mergeCell ref="P522:P524"/>
    <mergeCell ref="W522:W523"/>
    <mergeCell ref="A506:E506"/>
    <mergeCell ref="O508:Q508"/>
    <mergeCell ref="O512:Q512"/>
    <mergeCell ref="O513:Q513"/>
    <mergeCell ref="P515:Q515"/>
    <mergeCell ref="P521:Q521"/>
    <mergeCell ref="W521:AF521"/>
    <mergeCell ref="AD498:AD499"/>
    <mergeCell ref="AE498:AE499"/>
    <mergeCell ref="AF498:AF499"/>
    <mergeCell ref="F499:G499"/>
    <mergeCell ref="H499:I499"/>
    <mergeCell ref="J499:K499"/>
    <mergeCell ref="L499:M499"/>
    <mergeCell ref="Q499:Q500"/>
    <mergeCell ref="X498:X499"/>
    <mergeCell ref="Y498:Y499"/>
    <mergeCell ref="Z498:Z499"/>
    <mergeCell ref="AA498:AA499"/>
    <mergeCell ref="AB498:AB499"/>
    <mergeCell ref="AC498:AC499"/>
    <mergeCell ref="A498:A500"/>
    <mergeCell ref="B498:B500"/>
    <mergeCell ref="D498:D500"/>
    <mergeCell ref="E498:E500"/>
    <mergeCell ref="F498:M498"/>
    <mergeCell ref="N498:N500"/>
    <mergeCell ref="O498:O500"/>
    <mergeCell ref="P498:P500"/>
    <mergeCell ref="W498:W499"/>
    <mergeCell ref="A481:E481"/>
    <mergeCell ref="O483:Q483"/>
    <mergeCell ref="O487:Q487"/>
    <mergeCell ref="O488:Q488"/>
    <mergeCell ref="P491:Q491"/>
    <mergeCell ref="P497:Q497"/>
    <mergeCell ref="AD470:AD471"/>
    <mergeCell ref="AE470:AE471"/>
    <mergeCell ref="AF470:AF471"/>
    <mergeCell ref="F471:G471"/>
    <mergeCell ref="H471:I471"/>
    <mergeCell ref="J471:K471"/>
    <mergeCell ref="L471:M471"/>
    <mergeCell ref="Q471:Q472"/>
    <mergeCell ref="X470:X471"/>
    <mergeCell ref="Y470:Y471"/>
    <mergeCell ref="Z470:Z471"/>
    <mergeCell ref="AA470:AA471"/>
    <mergeCell ref="AB470:AB471"/>
    <mergeCell ref="AC470:AC471"/>
    <mergeCell ref="W497:AF497"/>
    <mergeCell ref="A470:A472"/>
    <mergeCell ref="B470:B472"/>
    <mergeCell ref="D470:D472"/>
    <mergeCell ref="E470:E472"/>
    <mergeCell ref="F470:M470"/>
    <mergeCell ref="N470:N472"/>
    <mergeCell ref="O470:O472"/>
    <mergeCell ref="P470:P472"/>
    <mergeCell ref="W470:W471"/>
    <mergeCell ref="A454:E454"/>
    <mergeCell ref="O456:Q456"/>
    <mergeCell ref="O460:Q460"/>
    <mergeCell ref="O461:Q461"/>
    <mergeCell ref="P463:Q463"/>
    <mergeCell ref="P469:Q469"/>
    <mergeCell ref="W469:AF469"/>
    <mergeCell ref="AD448:AD449"/>
    <mergeCell ref="AE448:AE449"/>
    <mergeCell ref="AF448:AF449"/>
    <mergeCell ref="F449:G449"/>
    <mergeCell ref="H449:I449"/>
    <mergeCell ref="J449:K449"/>
    <mergeCell ref="L449:M449"/>
    <mergeCell ref="Q449:Q450"/>
    <mergeCell ref="X448:X449"/>
    <mergeCell ref="Y448:Y449"/>
    <mergeCell ref="Z448:Z449"/>
    <mergeCell ref="AA448:AA449"/>
    <mergeCell ref="AB448:AB449"/>
    <mergeCell ref="AC448:AC449"/>
    <mergeCell ref="A448:A450"/>
    <mergeCell ref="B448:B450"/>
    <mergeCell ref="D448:D450"/>
    <mergeCell ref="E448:E450"/>
    <mergeCell ref="F448:M448"/>
    <mergeCell ref="N448:N450"/>
    <mergeCell ref="O448:O450"/>
    <mergeCell ref="P448:P450"/>
    <mergeCell ref="W448:W449"/>
    <mergeCell ref="A431:E431"/>
    <mergeCell ref="O433:Q433"/>
    <mergeCell ref="O437:Q437"/>
    <mergeCell ref="O438:Q438"/>
    <mergeCell ref="P441:Q441"/>
    <mergeCell ref="P447:Q447"/>
    <mergeCell ref="AD424:AD425"/>
    <mergeCell ref="AE424:AE425"/>
    <mergeCell ref="AF424:AF425"/>
    <mergeCell ref="F425:G425"/>
    <mergeCell ref="H425:I425"/>
    <mergeCell ref="J425:K425"/>
    <mergeCell ref="L425:M425"/>
    <mergeCell ref="Q425:Q426"/>
    <mergeCell ref="X424:X425"/>
    <mergeCell ref="Y424:Y425"/>
    <mergeCell ref="Z424:Z425"/>
    <mergeCell ref="AA424:AA425"/>
    <mergeCell ref="AB424:AB425"/>
    <mergeCell ref="AC424:AC425"/>
    <mergeCell ref="W447:AF447"/>
    <mergeCell ref="A424:A426"/>
    <mergeCell ref="B424:B426"/>
    <mergeCell ref="D424:D426"/>
    <mergeCell ref="E424:E426"/>
    <mergeCell ref="F424:M424"/>
    <mergeCell ref="N424:N426"/>
    <mergeCell ref="O424:O426"/>
    <mergeCell ref="P424:P426"/>
    <mergeCell ref="W424:W425"/>
    <mergeCell ref="A406:E406"/>
    <mergeCell ref="O408:Q408"/>
    <mergeCell ref="O412:Q412"/>
    <mergeCell ref="O413:Q413"/>
    <mergeCell ref="P417:Q417"/>
    <mergeCell ref="P423:Q423"/>
    <mergeCell ref="W423:AF423"/>
    <mergeCell ref="AD399:AD400"/>
    <mergeCell ref="AE399:AE400"/>
    <mergeCell ref="AF399:AF400"/>
    <mergeCell ref="F400:G400"/>
    <mergeCell ref="H400:I400"/>
    <mergeCell ref="J400:K400"/>
    <mergeCell ref="L400:M400"/>
    <mergeCell ref="Q400:Q401"/>
    <mergeCell ref="X399:X400"/>
    <mergeCell ref="Y399:Y400"/>
    <mergeCell ref="Z399:Z400"/>
    <mergeCell ref="AA399:AA400"/>
    <mergeCell ref="AB399:AB400"/>
    <mergeCell ref="AC399:AC400"/>
    <mergeCell ref="A399:A401"/>
    <mergeCell ref="B399:B401"/>
    <mergeCell ref="D399:D401"/>
    <mergeCell ref="E399:E401"/>
    <mergeCell ref="F399:M399"/>
    <mergeCell ref="N399:N401"/>
    <mergeCell ref="O399:O401"/>
    <mergeCell ref="P399:P401"/>
    <mergeCell ref="W399:W400"/>
    <mergeCell ref="A381:E381"/>
    <mergeCell ref="O383:Q383"/>
    <mergeCell ref="O387:Q387"/>
    <mergeCell ref="O388:Q388"/>
    <mergeCell ref="P392:Q392"/>
    <mergeCell ref="P398:Q398"/>
    <mergeCell ref="AD374:AD375"/>
    <mergeCell ref="AE374:AE375"/>
    <mergeCell ref="AF374:AF375"/>
    <mergeCell ref="F375:G375"/>
    <mergeCell ref="H375:I375"/>
    <mergeCell ref="J375:K375"/>
    <mergeCell ref="L375:M375"/>
    <mergeCell ref="Q375:Q376"/>
    <mergeCell ref="X374:X375"/>
    <mergeCell ref="Y374:Y375"/>
    <mergeCell ref="Z374:Z375"/>
    <mergeCell ref="AA374:AA375"/>
    <mergeCell ref="AB374:AB375"/>
    <mergeCell ref="AC374:AC375"/>
    <mergeCell ref="W398:AF398"/>
    <mergeCell ref="A374:A376"/>
    <mergeCell ref="B374:B376"/>
    <mergeCell ref="D374:D376"/>
    <mergeCell ref="E374:E376"/>
    <mergeCell ref="F374:M374"/>
    <mergeCell ref="N374:N376"/>
    <mergeCell ref="O374:O376"/>
    <mergeCell ref="P374:P376"/>
    <mergeCell ref="W374:W375"/>
    <mergeCell ref="A357:E357"/>
    <mergeCell ref="O359:Q359"/>
    <mergeCell ref="O363:Q363"/>
    <mergeCell ref="O364:Q364"/>
    <mergeCell ref="P367:Q367"/>
    <mergeCell ref="P373:Q373"/>
    <mergeCell ref="W373:AF373"/>
    <mergeCell ref="AD347:AD348"/>
    <mergeCell ref="AE347:AE348"/>
    <mergeCell ref="AF347:AF348"/>
    <mergeCell ref="F348:G348"/>
    <mergeCell ref="H348:I348"/>
    <mergeCell ref="J348:K348"/>
    <mergeCell ref="L348:M348"/>
    <mergeCell ref="Q348:Q349"/>
    <mergeCell ref="X347:X348"/>
    <mergeCell ref="Y347:Y348"/>
    <mergeCell ref="Z347:Z348"/>
    <mergeCell ref="AA347:AA348"/>
    <mergeCell ref="AB347:AB348"/>
    <mergeCell ref="AC347:AC348"/>
    <mergeCell ref="A347:A349"/>
    <mergeCell ref="B347:B349"/>
    <mergeCell ref="D347:D349"/>
    <mergeCell ref="E347:E349"/>
    <mergeCell ref="F347:M347"/>
    <mergeCell ref="N347:N349"/>
    <mergeCell ref="O347:O349"/>
    <mergeCell ref="P347:P349"/>
    <mergeCell ref="W347:W348"/>
    <mergeCell ref="A331:E331"/>
    <mergeCell ref="O333:Q333"/>
    <mergeCell ref="O337:Q337"/>
    <mergeCell ref="O338:Q338"/>
    <mergeCell ref="P340:Q340"/>
    <mergeCell ref="P346:Q346"/>
    <mergeCell ref="AD324:AD325"/>
    <mergeCell ref="AE324:AE325"/>
    <mergeCell ref="AF324:AF325"/>
    <mergeCell ref="F325:G325"/>
    <mergeCell ref="H325:I325"/>
    <mergeCell ref="J325:K325"/>
    <mergeCell ref="L325:M325"/>
    <mergeCell ref="Q325:Q326"/>
    <mergeCell ref="X324:X325"/>
    <mergeCell ref="Y324:Y325"/>
    <mergeCell ref="Z324:Z325"/>
    <mergeCell ref="AA324:AA325"/>
    <mergeCell ref="AB324:AB325"/>
    <mergeCell ref="AC324:AC325"/>
    <mergeCell ref="W346:AF346"/>
    <mergeCell ref="A324:A326"/>
    <mergeCell ref="B324:B326"/>
    <mergeCell ref="D324:D326"/>
    <mergeCell ref="E324:E326"/>
    <mergeCell ref="F324:M324"/>
    <mergeCell ref="N324:N326"/>
    <mergeCell ref="O324:O326"/>
    <mergeCell ref="P324:P326"/>
    <mergeCell ref="W324:W325"/>
    <mergeCell ref="A307:E307"/>
    <mergeCell ref="O309:Q309"/>
    <mergeCell ref="O313:Q313"/>
    <mergeCell ref="O314:Q314"/>
    <mergeCell ref="P317:Q317"/>
    <mergeCell ref="P323:Q323"/>
    <mergeCell ref="W323:AF323"/>
    <mergeCell ref="AD298:AD299"/>
    <mergeCell ref="AE298:AE299"/>
    <mergeCell ref="AF298:AF299"/>
    <mergeCell ref="F299:G299"/>
    <mergeCell ref="H299:I299"/>
    <mergeCell ref="J299:K299"/>
    <mergeCell ref="L299:M299"/>
    <mergeCell ref="Q299:Q300"/>
    <mergeCell ref="X298:X299"/>
    <mergeCell ref="Y298:Y299"/>
    <mergeCell ref="Z298:Z299"/>
    <mergeCell ref="AA298:AA299"/>
    <mergeCell ref="AB298:AB299"/>
    <mergeCell ref="AC298:AC299"/>
    <mergeCell ref="A298:A300"/>
    <mergeCell ref="B298:B300"/>
    <mergeCell ref="D298:D300"/>
    <mergeCell ref="E298:E300"/>
    <mergeCell ref="F298:M298"/>
    <mergeCell ref="N298:N300"/>
    <mergeCell ref="O298:O300"/>
    <mergeCell ref="P298:P300"/>
    <mergeCell ref="W298:W299"/>
    <mergeCell ref="A281:E281"/>
    <mergeCell ref="O283:Q283"/>
    <mergeCell ref="O287:Q287"/>
    <mergeCell ref="O288:Q288"/>
    <mergeCell ref="P291:Q291"/>
    <mergeCell ref="P297:Q297"/>
    <mergeCell ref="AD271:AD272"/>
    <mergeCell ref="AE271:AE272"/>
    <mergeCell ref="AF271:AF272"/>
    <mergeCell ref="F272:G272"/>
    <mergeCell ref="H272:I272"/>
    <mergeCell ref="J272:K272"/>
    <mergeCell ref="L272:M272"/>
    <mergeCell ref="Q272:Q273"/>
    <mergeCell ref="X271:X272"/>
    <mergeCell ref="Y271:Y272"/>
    <mergeCell ref="Z271:Z272"/>
    <mergeCell ref="AA271:AA272"/>
    <mergeCell ref="AB271:AB272"/>
    <mergeCell ref="AC271:AC272"/>
    <mergeCell ref="W297:AF297"/>
    <mergeCell ref="A271:A273"/>
    <mergeCell ref="B271:B273"/>
    <mergeCell ref="D271:D273"/>
    <mergeCell ref="E271:E273"/>
    <mergeCell ref="F271:M271"/>
    <mergeCell ref="N271:N273"/>
    <mergeCell ref="O271:O273"/>
    <mergeCell ref="P271:P273"/>
    <mergeCell ref="W271:W272"/>
    <mergeCell ref="A253:E253"/>
    <mergeCell ref="O255:Q255"/>
    <mergeCell ref="O259:Q259"/>
    <mergeCell ref="O260:Q260"/>
    <mergeCell ref="P264:Q264"/>
    <mergeCell ref="P270:Q270"/>
    <mergeCell ref="W270:AF270"/>
    <mergeCell ref="AD247:AD248"/>
    <mergeCell ref="AE247:AE248"/>
    <mergeCell ref="AF247:AF248"/>
    <mergeCell ref="F248:G248"/>
    <mergeCell ref="H248:I248"/>
    <mergeCell ref="J248:K248"/>
    <mergeCell ref="L248:M248"/>
    <mergeCell ref="Q248:Q249"/>
    <mergeCell ref="X247:X248"/>
    <mergeCell ref="Y247:Y248"/>
    <mergeCell ref="Z247:Z248"/>
    <mergeCell ref="AA247:AA248"/>
    <mergeCell ref="AB247:AB248"/>
    <mergeCell ref="AC247:AC248"/>
    <mergeCell ref="A247:A249"/>
    <mergeCell ref="B247:B249"/>
    <mergeCell ref="D247:D249"/>
    <mergeCell ref="E247:E249"/>
    <mergeCell ref="F247:M247"/>
    <mergeCell ref="N247:N249"/>
    <mergeCell ref="O247:O249"/>
    <mergeCell ref="P247:P249"/>
    <mergeCell ref="W247:W248"/>
    <mergeCell ref="A229:E229"/>
    <mergeCell ref="O231:Q231"/>
    <mergeCell ref="O235:Q235"/>
    <mergeCell ref="O236:Q236"/>
    <mergeCell ref="P240:Q240"/>
    <mergeCell ref="P246:Q246"/>
    <mergeCell ref="AD220:AD221"/>
    <mergeCell ref="AE220:AE221"/>
    <mergeCell ref="AF220:AF221"/>
    <mergeCell ref="F221:G221"/>
    <mergeCell ref="H221:I221"/>
    <mergeCell ref="J221:K221"/>
    <mergeCell ref="L221:M221"/>
    <mergeCell ref="Q221:Q222"/>
    <mergeCell ref="X220:X221"/>
    <mergeCell ref="Y220:Y221"/>
    <mergeCell ref="Z220:Z221"/>
    <mergeCell ref="AA220:AA221"/>
    <mergeCell ref="AB220:AB221"/>
    <mergeCell ref="AC220:AC221"/>
    <mergeCell ref="W246:AF246"/>
    <mergeCell ref="A220:A222"/>
    <mergeCell ref="B220:B222"/>
    <mergeCell ref="D220:D222"/>
    <mergeCell ref="E220:E222"/>
    <mergeCell ref="F220:M220"/>
    <mergeCell ref="N220:N222"/>
    <mergeCell ref="O220:O222"/>
    <mergeCell ref="P220:P222"/>
    <mergeCell ref="W220:W221"/>
    <mergeCell ref="A202:E202"/>
    <mergeCell ref="O204:Q204"/>
    <mergeCell ref="O208:Q208"/>
    <mergeCell ref="O209:Q209"/>
    <mergeCell ref="P213:Q213"/>
    <mergeCell ref="P219:Q219"/>
    <mergeCell ref="W219:AF219"/>
    <mergeCell ref="AD188:AD189"/>
    <mergeCell ref="AE188:AE189"/>
    <mergeCell ref="AF188:AF189"/>
    <mergeCell ref="F189:G189"/>
    <mergeCell ref="H189:I189"/>
    <mergeCell ref="J189:K189"/>
    <mergeCell ref="L189:M189"/>
    <mergeCell ref="Q189:Q190"/>
    <mergeCell ref="X188:X189"/>
    <mergeCell ref="Y188:Y189"/>
    <mergeCell ref="Z188:Z189"/>
    <mergeCell ref="AA188:AA189"/>
    <mergeCell ref="AB188:AB189"/>
    <mergeCell ref="AC188:AC189"/>
    <mergeCell ref="A188:A190"/>
    <mergeCell ref="B188:B190"/>
    <mergeCell ref="D188:D190"/>
    <mergeCell ref="E188:E190"/>
    <mergeCell ref="F188:M188"/>
    <mergeCell ref="N188:N190"/>
    <mergeCell ref="O188:O190"/>
    <mergeCell ref="P188:P190"/>
    <mergeCell ref="W188:W189"/>
    <mergeCell ref="A171:E171"/>
    <mergeCell ref="O173:Q173"/>
    <mergeCell ref="O177:Q177"/>
    <mergeCell ref="O178:Q178"/>
    <mergeCell ref="P181:Q181"/>
    <mergeCell ref="P187:Q187"/>
    <mergeCell ref="AD155:AD156"/>
    <mergeCell ref="AE155:AE156"/>
    <mergeCell ref="AF155:AF156"/>
    <mergeCell ref="F156:G156"/>
    <mergeCell ref="H156:I156"/>
    <mergeCell ref="J156:K156"/>
    <mergeCell ref="L156:M156"/>
    <mergeCell ref="Q156:Q157"/>
    <mergeCell ref="X155:X156"/>
    <mergeCell ref="Y155:Y156"/>
    <mergeCell ref="Z155:Z156"/>
    <mergeCell ref="AA155:AA156"/>
    <mergeCell ref="AB155:AB156"/>
    <mergeCell ref="AC155:AC156"/>
    <mergeCell ref="W187:AF187"/>
    <mergeCell ref="A155:A157"/>
    <mergeCell ref="B155:B157"/>
    <mergeCell ref="D155:D157"/>
    <mergeCell ref="E155:E157"/>
    <mergeCell ref="F155:M155"/>
    <mergeCell ref="N155:N157"/>
    <mergeCell ref="O155:O157"/>
    <mergeCell ref="P155:P157"/>
    <mergeCell ref="W155:W156"/>
    <mergeCell ref="A138:E138"/>
    <mergeCell ref="O140:Q140"/>
    <mergeCell ref="O144:Q144"/>
    <mergeCell ref="O145:Q145"/>
    <mergeCell ref="P148:Q148"/>
    <mergeCell ref="P154:Q154"/>
    <mergeCell ref="W154:AF154"/>
    <mergeCell ref="AD127:AD128"/>
    <mergeCell ref="AE127:AE128"/>
    <mergeCell ref="AF127:AF128"/>
    <mergeCell ref="F128:G128"/>
    <mergeCell ref="H128:I128"/>
    <mergeCell ref="J128:K128"/>
    <mergeCell ref="L128:M128"/>
    <mergeCell ref="Q128:Q129"/>
    <mergeCell ref="X127:X128"/>
    <mergeCell ref="Y127:Y128"/>
    <mergeCell ref="Z127:Z128"/>
    <mergeCell ref="AA127:AA128"/>
    <mergeCell ref="AB127:AB128"/>
    <mergeCell ref="AC127:AC128"/>
    <mergeCell ref="A127:A129"/>
    <mergeCell ref="B127:B129"/>
    <mergeCell ref="D127:D129"/>
    <mergeCell ref="E127:E129"/>
    <mergeCell ref="F127:M127"/>
    <mergeCell ref="N127:N129"/>
    <mergeCell ref="O127:O129"/>
    <mergeCell ref="P127:P129"/>
    <mergeCell ref="W127:W128"/>
    <mergeCell ref="A109:E109"/>
    <mergeCell ref="O111:Q111"/>
    <mergeCell ref="O115:Q115"/>
    <mergeCell ref="O116:Q116"/>
    <mergeCell ref="P120:Q120"/>
    <mergeCell ref="P126:Q126"/>
    <mergeCell ref="AD98:AD99"/>
    <mergeCell ref="AE98:AE99"/>
    <mergeCell ref="AF98:AF99"/>
    <mergeCell ref="F99:G99"/>
    <mergeCell ref="H99:I99"/>
    <mergeCell ref="J99:K99"/>
    <mergeCell ref="L99:M99"/>
    <mergeCell ref="Q99:Q100"/>
    <mergeCell ref="X98:X99"/>
    <mergeCell ref="Y98:Y99"/>
    <mergeCell ref="Z98:Z99"/>
    <mergeCell ref="AA98:AA99"/>
    <mergeCell ref="AB98:AB99"/>
    <mergeCell ref="AC98:AC99"/>
    <mergeCell ref="W126:AF126"/>
    <mergeCell ref="A98:A100"/>
    <mergeCell ref="B98:B100"/>
    <mergeCell ref="D98:D100"/>
    <mergeCell ref="E98:E100"/>
    <mergeCell ref="F98:M98"/>
    <mergeCell ref="N98:N100"/>
    <mergeCell ref="O98:O100"/>
    <mergeCell ref="P98:P100"/>
    <mergeCell ref="W98:W99"/>
    <mergeCell ref="A80:E80"/>
    <mergeCell ref="O82:Q82"/>
    <mergeCell ref="O86:Q86"/>
    <mergeCell ref="O87:Q87"/>
    <mergeCell ref="P91:Q91"/>
    <mergeCell ref="P97:Q97"/>
    <mergeCell ref="W97:AF97"/>
    <mergeCell ref="AD65:AD66"/>
    <mergeCell ref="AE65:AE66"/>
    <mergeCell ref="AF65:AF66"/>
    <mergeCell ref="F66:G66"/>
    <mergeCell ref="H66:I66"/>
    <mergeCell ref="J66:K66"/>
    <mergeCell ref="L66:M66"/>
    <mergeCell ref="Q66:Q67"/>
    <mergeCell ref="X65:X66"/>
    <mergeCell ref="Y65:Y66"/>
    <mergeCell ref="Z65:Z66"/>
    <mergeCell ref="AA65:AA66"/>
    <mergeCell ref="AB65:AB66"/>
    <mergeCell ref="AC65:AC66"/>
    <mergeCell ref="A65:A67"/>
    <mergeCell ref="B65:B67"/>
    <mergeCell ref="D65:D67"/>
    <mergeCell ref="E65:E67"/>
    <mergeCell ref="F65:M65"/>
    <mergeCell ref="N65:N67"/>
    <mergeCell ref="O65:O67"/>
    <mergeCell ref="P65:P67"/>
    <mergeCell ref="W65:W66"/>
    <mergeCell ref="A46:E46"/>
    <mergeCell ref="O48:Q48"/>
    <mergeCell ref="O52:Q52"/>
    <mergeCell ref="O53:Q53"/>
    <mergeCell ref="P58:Q58"/>
    <mergeCell ref="P64:Q64"/>
    <mergeCell ref="AD39:AD40"/>
    <mergeCell ref="AE39:AE40"/>
    <mergeCell ref="AF39:AF40"/>
    <mergeCell ref="F40:G40"/>
    <mergeCell ref="H40:I40"/>
    <mergeCell ref="J40:K40"/>
    <mergeCell ref="L40:M40"/>
    <mergeCell ref="Q40:Q41"/>
    <mergeCell ref="X39:X40"/>
    <mergeCell ref="Y39:Y40"/>
    <mergeCell ref="Z39:Z40"/>
    <mergeCell ref="AA39:AA40"/>
    <mergeCell ref="AB39:AB40"/>
    <mergeCell ref="AC39:AC40"/>
    <mergeCell ref="W64:AF64"/>
    <mergeCell ref="A39:A41"/>
    <mergeCell ref="B39:B41"/>
    <mergeCell ref="D39:D41"/>
    <mergeCell ref="AC8:AC9"/>
    <mergeCell ref="AD8:AD9"/>
    <mergeCell ref="E39:E41"/>
    <mergeCell ref="F39:M39"/>
    <mergeCell ref="N39:N41"/>
    <mergeCell ref="O39:O41"/>
    <mergeCell ref="P39:P41"/>
    <mergeCell ref="W39:W40"/>
    <mergeCell ref="A20:E20"/>
    <mergeCell ref="O22:Q22"/>
    <mergeCell ref="O26:Q26"/>
    <mergeCell ref="O27:Q27"/>
    <mergeCell ref="P32:Q32"/>
    <mergeCell ref="P38:Q38"/>
    <mergeCell ref="W38:AF38"/>
    <mergeCell ref="P1:Q1"/>
    <mergeCell ref="P7:Q7"/>
    <mergeCell ref="W7:AF7"/>
    <mergeCell ref="A8:A10"/>
    <mergeCell ref="B8:B10"/>
    <mergeCell ref="D8:D10"/>
    <mergeCell ref="E8:E10"/>
    <mergeCell ref="F8:M8"/>
    <mergeCell ref="N8:N10"/>
    <mergeCell ref="O8:O10"/>
    <mergeCell ref="AE8:AE9"/>
    <mergeCell ref="AF8:AF9"/>
    <mergeCell ref="F9:G9"/>
    <mergeCell ref="H9:I9"/>
    <mergeCell ref="J9:K9"/>
    <mergeCell ref="L9:M9"/>
    <mergeCell ref="Q9:Q10"/>
    <mergeCell ref="P8:P10"/>
    <mergeCell ref="W8:W9"/>
    <mergeCell ref="X8:X9"/>
    <mergeCell ref="Y8:Y9"/>
    <mergeCell ref="Z8:Z9"/>
    <mergeCell ref="AA8:AA9"/>
    <mergeCell ref="AB8:AB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22"/>
  <sheetViews>
    <sheetView topLeftCell="A262" zoomScale="60" zoomScaleNormal="60" workbookViewId="0">
      <selection activeCell="C287" sqref="C287"/>
    </sheetView>
  </sheetViews>
  <sheetFormatPr defaultRowHeight="12.75" x14ac:dyDescent="0.2"/>
  <cols>
    <col min="1" max="1" width="8.42578125" style="12" customWidth="1"/>
    <col min="2" max="2" width="19" style="12" customWidth="1"/>
    <col min="3" max="3" width="9.85546875" style="12" customWidth="1"/>
    <col min="4" max="4" width="27.140625" style="12" customWidth="1"/>
    <col min="5" max="5" width="15.42578125" style="12" hidden="1" customWidth="1"/>
    <col min="6" max="6" width="7.5703125" style="12" customWidth="1"/>
    <col min="7" max="7" width="20.42578125" style="12" hidden="1" customWidth="1"/>
    <col min="8" max="8" width="6.28515625" style="12" customWidth="1"/>
    <col min="9" max="9" width="20.140625" style="12" hidden="1" customWidth="1"/>
    <col min="10" max="10" width="6.7109375" style="12" customWidth="1"/>
    <col min="11" max="11" width="20.7109375" style="12" hidden="1" customWidth="1"/>
    <col min="12" max="12" width="7.140625" style="12" customWidth="1"/>
    <col min="13" max="13" width="15.5703125" style="12" hidden="1" customWidth="1"/>
    <col min="14" max="14" width="7.42578125" style="19" customWidth="1"/>
    <col min="15" max="15" width="21.42578125" style="19" customWidth="1"/>
    <col min="16" max="16" width="15.7109375" style="19" hidden="1" customWidth="1"/>
    <col min="17" max="17" width="14.5703125" style="19" hidden="1" customWidth="1"/>
    <col min="18" max="18" width="3.5703125" style="19" customWidth="1"/>
    <col min="19" max="19" width="19.42578125" style="19" hidden="1" customWidth="1"/>
    <col min="20" max="20" width="18.85546875" style="19" hidden="1" customWidth="1"/>
    <col min="21" max="21" width="18.42578125" style="19" hidden="1" customWidth="1"/>
    <col min="22" max="22" width="17" style="19" hidden="1" customWidth="1"/>
    <col min="23" max="23" width="20.85546875" style="19" customWidth="1"/>
    <col min="24" max="24" width="18.85546875" style="19" customWidth="1"/>
    <col min="25" max="25" width="19.85546875" style="12" customWidth="1"/>
    <col min="26" max="26" width="21.85546875" style="12" customWidth="1"/>
    <col min="27" max="27" width="21.7109375" style="729" customWidth="1"/>
    <col min="28" max="28" width="23" style="12" customWidth="1"/>
    <col min="29" max="29" width="18.85546875" style="12" customWidth="1"/>
    <col min="30" max="30" width="22.7109375" style="12" customWidth="1"/>
    <col min="31" max="31" width="26.28515625" style="12" customWidth="1"/>
    <col min="32" max="32" width="22" style="12" customWidth="1"/>
    <col min="33" max="33" width="18.42578125" style="12" customWidth="1"/>
    <col min="34" max="34" width="18.140625" style="12" customWidth="1"/>
    <col min="35" max="35" width="12.85546875" style="12" customWidth="1"/>
    <col min="36" max="36" width="13.5703125" style="12" customWidth="1"/>
    <col min="37" max="37" width="7.42578125" style="12" customWidth="1"/>
    <col min="38" max="38" width="19.42578125" style="12" customWidth="1"/>
    <col min="39" max="39" width="61" style="12" customWidth="1"/>
    <col min="40" max="40" width="29.140625" style="12" customWidth="1"/>
    <col min="41" max="41" width="9.140625" style="12"/>
    <col min="42" max="42" width="36.85546875" style="12" customWidth="1"/>
    <col min="43" max="47" width="9.140625" style="12"/>
    <col min="48" max="51" width="9.140625" style="12" customWidth="1"/>
    <col min="52" max="16384" width="9.140625" style="12"/>
  </cols>
  <sheetData>
    <row r="1" spans="1:32" ht="26.25" x14ac:dyDescent="0.3">
      <c r="A1" s="13" t="s">
        <v>0</v>
      </c>
      <c r="B1" s="13" t="s">
        <v>235</v>
      </c>
      <c r="C1" s="144"/>
      <c r="D1" s="13"/>
      <c r="E1" s="13"/>
      <c r="F1" s="13"/>
      <c r="G1" s="13"/>
      <c r="H1" s="13"/>
      <c r="I1" s="13"/>
      <c r="J1" s="13"/>
      <c r="K1" s="13"/>
      <c r="L1" s="13"/>
      <c r="M1" s="13"/>
      <c r="N1" s="14"/>
      <c r="O1" s="183" t="s">
        <v>66</v>
      </c>
      <c r="P1" s="2839" t="s">
        <v>2</v>
      </c>
      <c r="Q1" s="2839"/>
    </row>
    <row r="2" spans="1:32" ht="21" x14ac:dyDescent="0.3">
      <c r="A2" s="13" t="s">
        <v>3</v>
      </c>
      <c r="B2" s="13" t="s">
        <v>4</v>
      </c>
      <c r="C2" s="144"/>
      <c r="D2" s="13"/>
      <c r="E2" s="13"/>
      <c r="F2" s="13"/>
      <c r="G2" s="13"/>
      <c r="H2" s="13"/>
      <c r="I2" s="13"/>
      <c r="J2" s="13"/>
      <c r="K2" s="13"/>
      <c r="L2" s="13"/>
      <c r="M2" s="13"/>
      <c r="N2" s="14"/>
      <c r="O2" s="184"/>
      <c r="P2" s="145"/>
      <c r="Q2" s="145"/>
    </row>
    <row r="3" spans="1:32" ht="18.75" x14ac:dyDescent="0.3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4"/>
      <c r="O3" s="14"/>
      <c r="P3" s="145"/>
      <c r="Q3" s="145"/>
    </row>
    <row r="4" spans="1:32" ht="18.75" x14ac:dyDescent="0.3">
      <c r="A4" s="13" t="s">
        <v>5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4"/>
      <c r="O4" s="14"/>
      <c r="P4" s="145"/>
      <c r="Q4" s="145"/>
    </row>
    <row r="5" spans="1:32" ht="18.75" x14ac:dyDescent="0.3">
      <c r="A5" s="13" t="s">
        <v>6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4"/>
      <c r="O5" s="14"/>
      <c r="P5" s="145"/>
      <c r="Q5" s="145"/>
    </row>
    <row r="6" spans="1:32" ht="18.75" x14ac:dyDescent="0.3">
      <c r="A6" s="13" t="s">
        <v>7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4"/>
      <c r="O6" s="14"/>
      <c r="P6" s="145"/>
      <c r="Q6" s="145"/>
    </row>
    <row r="7" spans="1:32" ht="23.25" x14ac:dyDescent="0.3">
      <c r="A7" s="13" t="s">
        <v>8</v>
      </c>
      <c r="B7" s="13"/>
      <c r="C7" s="13"/>
      <c r="D7" s="13"/>
      <c r="E7" s="13"/>
      <c r="F7" s="13"/>
      <c r="G7" s="147"/>
      <c r="H7" s="147"/>
      <c r="I7" s="13"/>
      <c r="J7" s="13"/>
      <c r="K7" s="13"/>
      <c r="L7" s="13"/>
      <c r="M7" s="13"/>
      <c r="N7" s="148"/>
      <c r="O7" s="148"/>
      <c r="P7" s="2838" t="s">
        <v>86</v>
      </c>
      <c r="Q7" s="2838"/>
      <c r="W7" s="2856" t="s">
        <v>107</v>
      </c>
      <c r="X7" s="2856"/>
      <c r="Y7" s="2856"/>
      <c r="Z7" s="2856"/>
      <c r="AA7" s="2856"/>
      <c r="AB7" s="2856"/>
      <c r="AC7" s="2856"/>
      <c r="AD7" s="2856"/>
      <c r="AE7" s="2856"/>
      <c r="AF7" s="2856"/>
    </row>
    <row r="8" spans="1:32" ht="15.75" x14ac:dyDescent="0.25">
      <c r="A8" s="2954" t="s">
        <v>10</v>
      </c>
      <c r="B8" s="2954" t="s">
        <v>11</v>
      </c>
      <c r="C8" s="1155" t="s">
        <v>10</v>
      </c>
      <c r="D8" s="2954" t="s">
        <v>13</v>
      </c>
      <c r="E8" s="2954" t="s">
        <v>14</v>
      </c>
      <c r="F8" s="2955" t="s">
        <v>15</v>
      </c>
      <c r="G8" s="2955"/>
      <c r="H8" s="2955"/>
      <c r="I8" s="2955"/>
      <c r="J8" s="2955"/>
      <c r="K8" s="2955"/>
      <c r="L8" s="2955"/>
      <c r="M8" s="2955"/>
      <c r="N8" s="2956" t="s">
        <v>16</v>
      </c>
      <c r="O8" s="2956" t="s">
        <v>17</v>
      </c>
      <c r="P8" s="2956" t="s">
        <v>18</v>
      </c>
      <c r="Q8" s="1205" t="s">
        <v>19</v>
      </c>
      <c r="R8" s="11"/>
      <c r="S8" s="11"/>
      <c r="T8" s="11"/>
      <c r="U8" s="11"/>
      <c r="V8" s="11"/>
      <c r="W8" s="2856" t="s">
        <v>108</v>
      </c>
      <c r="X8" s="2856" t="s">
        <v>109</v>
      </c>
      <c r="Y8" s="2856" t="s">
        <v>108</v>
      </c>
      <c r="Z8" s="2856" t="s">
        <v>110</v>
      </c>
      <c r="AA8" s="2940" t="s">
        <v>108</v>
      </c>
      <c r="AB8" s="2853" t="s">
        <v>111</v>
      </c>
      <c r="AC8" s="2856" t="s">
        <v>108</v>
      </c>
      <c r="AD8" s="2853" t="s">
        <v>112</v>
      </c>
      <c r="AE8" s="2854" t="s">
        <v>113</v>
      </c>
      <c r="AF8" s="2855" t="s">
        <v>114</v>
      </c>
    </row>
    <row r="9" spans="1:32" ht="15.75" x14ac:dyDescent="0.25">
      <c r="A9" s="2954"/>
      <c r="B9" s="2954"/>
      <c r="C9" s="1155" t="s">
        <v>208</v>
      </c>
      <c r="D9" s="2954"/>
      <c r="E9" s="2954"/>
      <c r="F9" s="2955" t="s">
        <v>20</v>
      </c>
      <c r="G9" s="2955"/>
      <c r="H9" s="2955" t="s">
        <v>21</v>
      </c>
      <c r="I9" s="2955"/>
      <c r="J9" s="2955" t="s">
        <v>22</v>
      </c>
      <c r="K9" s="2955"/>
      <c r="L9" s="2955" t="s">
        <v>23</v>
      </c>
      <c r="M9" s="2955"/>
      <c r="N9" s="2956"/>
      <c r="O9" s="2956"/>
      <c r="P9" s="2956"/>
      <c r="Q9" s="2956" t="s">
        <v>24</v>
      </c>
      <c r="R9" s="11"/>
      <c r="S9" s="11"/>
      <c r="T9" s="11"/>
      <c r="U9" s="11"/>
      <c r="V9" s="11"/>
      <c r="W9" s="2856"/>
      <c r="X9" s="2856"/>
      <c r="Y9" s="2856"/>
      <c r="Z9" s="2856"/>
      <c r="AA9" s="2940"/>
      <c r="AB9" s="2853"/>
      <c r="AC9" s="2856"/>
      <c r="AD9" s="2853"/>
      <c r="AE9" s="2854"/>
      <c r="AF9" s="2855"/>
    </row>
    <row r="10" spans="1:32" ht="15.75" x14ac:dyDescent="0.25">
      <c r="A10" s="2954"/>
      <c r="B10" s="2954"/>
      <c r="C10" s="1155" t="s">
        <v>209</v>
      </c>
      <c r="D10" s="2954"/>
      <c r="E10" s="2954"/>
      <c r="F10" s="1204" t="s">
        <v>25</v>
      </c>
      <c r="G10" s="1204" t="s">
        <v>26</v>
      </c>
      <c r="H10" s="1204" t="s">
        <v>25</v>
      </c>
      <c r="I10" s="1204" t="s">
        <v>26</v>
      </c>
      <c r="J10" s="1204" t="s">
        <v>25</v>
      </c>
      <c r="K10" s="1204" t="s">
        <v>26</v>
      </c>
      <c r="L10" s="1204" t="s">
        <v>25</v>
      </c>
      <c r="M10" s="1204" t="s">
        <v>26</v>
      </c>
      <c r="N10" s="2956"/>
      <c r="O10" s="2956"/>
      <c r="P10" s="2956"/>
      <c r="Q10" s="2956"/>
      <c r="R10" s="11"/>
      <c r="S10" s="11"/>
      <c r="T10" s="11"/>
      <c r="U10" s="11"/>
      <c r="V10" s="11"/>
      <c r="W10" s="728"/>
      <c r="X10" s="728"/>
      <c r="Y10" s="444"/>
      <c r="Z10" s="444"/>
      <c r="AA10" s="1123"/>
      <c r="AB10" s="444"/>
      <c r="AC10" s="444"/>
      <c r="AD10" s="444"/>
      <c r="AE10" s="444"/>
      <c r="AF10" s="444"/>
    </row>
    <row r="11" spans="1:32" ht="23.25" x14ac:dyDescent="0.35">
      <c r="A11" s="172">
        <v>1</v>
      </c>
      <c r="B11" s="188">
        <v>43679</v>
      </c>
      <c r="C11" s="1203">
        <v>918</v>
      </c>
      <c r="D11" s="156" t="s">
        <v>33</v>
      </c>
      <c r="E11" s="1200" t="s">
        <v>31</v>
      </c>
      <c r="F11" s="170">
        <v>3</v>
      </c>
      <c r="G11" s="159">
        <f>F11*S11</f>
        <v>3995454</v>
      </c>
      <c r="H11" s="160">
        <v>4</v>
      </c>
      <c r="I11" s="161">
        <f>H11*T11</f>
        <v>7727272</v>
      </c>
      <c r="J11" s="162">
        <v>0</v>
      </c>
      <c r="K11" s="161">
        <f>J11*U11</f>
        <v>0</v>
      </c>
      <c r="L11" s="163">
        <v>3</v>
      </c>
      <c r="M11" s="161">
        <f>L11*V11</f>
        <v>1295454</v>
      </c>
      <c r="N11" s="171">
        <f>F11+H11+J11+L11</f>
        <v>10</v>
      </c>
      <c r="O11" s="165">
        <f t="shared" ref="O11:O18" si="0">+M11+K11+I11+G11</f>
        <v>13018180</v>
      </c>
      <c r="P11" s="165">
        <f>+N11*40000</f>
        <v>400000</v>
      </c>
      <c r="Q11" s="165"/>
      <c r="R11" s="11"/>
      <c r="S11" s="10">
        <f t="shared" ref="S11:S18" si="1">1331818</f>
        <v>1331818</v>
      </c>
      <c r="T11" s="10">
        <f t="shared" ref="T11:T18" si="2">1931818</f>
        <v>1931818</v>
      </c>
      <c r="U11" s="10">
        <f t="shared" ref="U11:U18" si="3">2231818</f>
        <v>2231818</v>
      </c>
      <c r="V11" s="10">
        <f t="shared" ref="V11:V18" si="4">431818</f>
        <v>431818</v>
      </c>
      <c r="W11" s="112">
        <v>43682</v>
      </c>
      <c r="X11" s="111">
        <v>13018180</v>
      </c>
      <c r="Y11" s="112"/>
      <c r="Z11" s="111"/>
      <c r="AA11" s="1114"/>
      <c r="AB11" s="113"/>
      <c r="AC11" s="113"/>
      <c r="AD11" s="114"/>
      <c r="AE11" s="115">
        <f>X11+Z11+AB11+AD11</f>
        <v>13018180</v>
      </c>
      <c r="AF11" s="116">
        <f t="shared" ref="AF11:AF20" si="5">O11-AE11</f>
        <v>0</v>
      </c>
    </row>
    <row r="12" spans="1:32" ht="23.25" x14ac:dyDescent="0.35">
      <c r="A12" s="172">
        <f t="shared" ref="A12" si="6">+A11+1</f>
        <v>2</v>
      </c>
      <c r="B12" s="188">
        <v>43679</v>
      </c>
      <c r="C12" s="1203">
        <f>C11+1</f>
        <v>919</v>
      </c>
      <c r="D12" s="156" t="s">
        <v>80</v>
      </c>
      <c r="E12" s="1200" t="s">
        <v>31</v>
      </c>
      <c r="F12" s="170"/>
      <c r="G12" s="159">
        <f>F12*S12</f>
        <v>0</v>
      </c>
      <c r="H12" s="160"/>
      <c r="I12" s="161">
        <f>H12*T12</f>
        <v>0</v>
      </c>
      <c r="J12" s="162">
        <v>5</v>
      </c>
      <c r="K12" s="161">
        <f>J12*U12</f>
        <v>11159090</v>
      </c>
      <c r="L12" s="163">
        <v>5</v>
      </c>
      <c r="M12" s="161">
        <f>L12*V12</f>
        <v>2159090</v>
      </c>
      <c r="N12" s="171">
        <f t="shared" ref="N12:N18" si="7">F12+H12+J12+L12</f>
        <v>10</v>
      </c>
      <c r="O12" s="165">
        <f t="shared" si="0"/>
        <v>13318180</v>
      </c>
      <c r="P12" s="165">
        <f t="shared" ref="P12:P18" si="8">+N12*40000</f>
        <v>400000</v>
      </c>
      <c r="Q12" s="165"/>
      <c r="R12" s="11"/>
      <c r="S12" s="10">
        <f t="shared" si="1"/>
        <v>1331818</v>
      </c>
      <c r="T12" s="10">
        <f t="shared" si="2"/>
        <v>1931818</v>
      </c>
      <c r="U12" s="10">
        <f t="shared" si="3"/>
        <v>2231818</v>
      </c>
      <c r="V12" s="10">
        <f t="shared" si="4"/>
        <v>431818</v>
      </c>
      <c r="W12" s="112">
        <v>43690</v>
      </c>
      <c r="X12" s="111">
        <v>45460</v>
      </c>
      <c r="Y12" s="112"/>
      <c r="Z12" s="111">
        <v>0</v>
      </c>
      <c r="AA12" s="1114"/>
      <c r="AB12" s="113"/>
      <c r="AC12" s="113"/>
      <c r="AD12" s="114"/>
      <c r="AE12" s="115">
        <f t="shared" ref="AE12:AE19" si="9">X12+Z12+AB12+AD12</f>
        <v>45460</v>
      </c>
      <c r="AF12" s="116">
        <f t="shared" si="5"/>
        <v>13272720</v>
      </c>
    </row>
    <row r="13" spans="1:32" ht="23.25" x14ac:dyDescent="0.35">
      <c r="A13" s="172">
        <v>3</v>
      </c>
      <c r="B13" s="188">
        <v>43679</v>
      </c>
      <c r="C13" s="1203">
        <f t="shared" ref="C13:C18" si="10">C12+1</f>
        <v>920</v>
      </c>
      <c r="D13" s="156" t="s">
        <v>82</v>
      </c>
      <c r="E13" s="1200" t="s">
        <v>31</v>
      </c>
      <c r="F13" s="170">
        <v>6</v>
      </c>
      <c r="G13" s="159">
        <f t="shared" ref="G13:G18" si="11">F13*S13</f>
        <v>7990908</v>
      </c>
      <c r="H13" s="160"/>
      <c r="I13" s="161">
        <f t="shared" ref="I13:I14" si="12">H13*T13</f>
        <v>0</v>
      </c>
      <c r="J13" s="162">
        <v>5</v>
      </c>
      <c r="K13" s="161">
        <f t="shared" ref="K13:K14" si="13">J13*U13</f>
        <v>11159090</v>
      </c>
      <c r="L13" s="163"/>
      <c r="M13" s="161">
        <f t="shared" ref="M13:M17" si="14">L13*V13</f>
        <v>0</v>
      </c>
      <c r="N13" s="171">
        <f t="shared" si="7"/>
        <v>11</v>
      </c>
      <c r="O13" s="165">
        <f t="shared" si="0"/>
        <v>19149998</v>
      </c>
      <c r="P13" s="165">
        <f t="shared" si="8"/>
        <v>440000</v>
      </c>
      <c r="Q13" s="165"/>
      <c r="R13" s="11"/>
      <c r="S13" s="10">
        <f t="shared" si="1"/>
        <v>1331818</v>
      </c>
      <c r="T13" s="10">
        <f t="shared" si="2"/>
        <v>1931818</v>
      </c>
      <c r="U13" s="10">
        <f t="shared" si="3"/>
        <v>2231818</v>
      </c>
      <c r="V13" s="10">
        <f t="shared" si="4"/>
        <v>431818</v>
      </c>
      <c r="W13" s="112"/>
      <c r="X13" s="111"/>
      <c r="Y13" s="112"/>
      <c r="Z13" s="111"/>
      <c r="AA13" s="1114"/>
      <c r="AB13" s="113"/>
      <c r="AC13" s="113"/>
      <c r="AD13" s="114"/>
      <c r="AE13" s="115">
        <f t="shared" si="9"/>
        <v>0</v>
      </c>
      <c r="AF13" s="116">
        <f t="shared" si="5"/>
        <v>19149998</v>
      </c>
    </row>
    <row r="14" spans="1:32" ht="23.25" x14ac:dyDescent="0.35">
      <c r="A14" s="172">
        <v>4</v>
      </c>
      <c r="B14" s="188">
        <v>43679</v>
      </c>
      <c r="C14" s="1203">
        <f t="shared" si="10"/>
        <v>921</v>
      </c>
      <c r="D14" s="156" t="s">
        <v>42</v>
      </c>
      <c r="E14" s="1200" t="s">
        <v>273</v>
      </c>
      <c r="F14" s="170"/>
      <c r="G14" s="159">
        <f t="shared" si="11"/>
        <v>0</v>
      </c>
      <c r="H14" s="160">
        <v>2</v>
      </c>
      <c r="I14" s="161">
        <f t="shared" si="12"/>
        <v>3863636</v>
      </c>
      <c r="J14" s="162">
        <v>6</v>
      </c>
      <c r="K14" s="161">
        <f t="shared" si="13"/>
        <v>13390908</v>
      </c>
      <c r="L14" s="163">
        <v>2</v>
      </c>
      <c r="M14" s="161">
        <f t="shared" si="14"/>
        <v>863636</v>
      </c>
      <c r="N14" s="171">
        <f t="shared" si="7"/>
        <v>10</v>
      </c>
      <c r="O14" s="165">
        <f t="shared" si="0"/>
        <v>18118180</v>
      </c>
      <c r="P14" s="165">
        <f t="shared" si="8"/>
        <v>400000</v>
      </c>
      <c r="Q14" s="165"/>
      <c r="R14" s="11"/>
      <c r="S14" s="10">
        <f t="shared" si="1"/>
        <v>1331818</v>
      </c>
      <c r="T14" s="10">
        <f t="shared" si="2"/>
        <v>1931818</v>
      </c>
      <c r="U14" s="10">
        <f t="shared" si="3"/>
        <v>2231818</v>
      </c>
      <c r="V14" s="10">
        <f t="shared" si="4"/>
        <v>431818</v>
      </c>
      <c r="W14" s="112">
        <v>43684</v>
      </c>
      <c r="X14" s="111">
        <v>18118180</v>
      </c>
      <c r="Y14" s="112"/>
      <c r="Z14" s="111"/>
      <c r="AA14" s="1114"/>
      <c r="AB14" s="113"/>
      <c r="AC14" s="113"/>
      <c r="AD14" s="114"/>
      <c r="AE14" s="115">
        <f t="shared" si="9"/>
        <v>18118180</v>
      </c>
      <c r="AF14" s="116">
        <f t="shared" si="5"/>
        <v>0</v>
      </c>
    </row>
    <row r="15" spans="1:32" ht="23.25" x14ac:dyDescent="0.35">
      <c r="A15" s="172">
        <v>5</v>
      </c>
      <c r="B15" s="188">
        <v>43679</v>
      </c>
      <c r="C15" s="1203">
        <f t="shared" si="10"/>
        <v>922</v>
      </c>
      <c r="D15" s="156" t="s">
        <v>50</v>
      </c>
      <c r="E15" s="1200" t="s">
        <v>273</v>
      </c>
      <c r="F15" s="170">
        <v>6</v>
      </c>
      <c r="G15" s="159">
        <f t="shared" si="11"/>
        <v>7990908</v>
      </c>
      <c r="H15" s="160"/>
      <c r="I15" s="161">
        <f>H15*T15</f>
        <v>0</v>
      </c>
      <c r="J15" s="162">
        <v>4</v>
      </c>
      <c r="K15" s="161">
        <f>J15*U15</f>
        <v>8927272</v>
      </c>
      <c r="L15" s="163"/>
      <c r="M15" s="161">
        <f t="shared" si="14"/>
        <v>0</v>
      </c>
      <c r="N15" s="171">
        <f t="shared" si="7"/>
        <v>10</v>
      </c>
      <c r="O15" s="165">
        <f t="shared" si="0"/>
        <v>16918180</v>
      </c>
      <c r="P15" s="165">
        <f t="shared" si="8"/>
        <v>400000</v>
      </c>
      <c r="Q15" s="165"/>
      <c r="R15" s="11"/>
      <c r="S15" s="10">
        <f t="shared" si="1"/>
        <v>1331818</v>
      </c>
      <c r="T15" s="10">
        <f t="shared" si="2"/>
        <v>1931818</v>
      </c>
      <c r="U15" s="10">
        <f t="shared" si="3"/>
        <v>2231818</v>
      </c>
      <c r="V15" s="10">
        <f t="shared" si="4"/>
        <v>431818</v>
      </c>
      <c r="W15" s="112">
        <v>43682</v>
      </c>
      <c r="X15" s="111">
        <v>12918180</v>
      </c>
      <c r="Y15" s="112">
        <v>43686</v>
      </c>
      <c r="Z15" s="111">
        <v>4000000</v>
      </c>
      <c r="AA15" s="112"/>
      <c r="AB15" s="113">
        <v>0</v>
      </c>
      <c r="AC15" s="113"/>
      <c r="AD15" s="114"/>
      <c r="AE15" s="115">
        <f t="shared" si="9"/>
        <v>16918180</v>
      </c>
      <c r="AF15" s="116">
        <f t="shared" si="5"/>
        <v>0</v>
      </c>
    </row>
    <row r="16" spans="1:32" ht="23.25" x14ac:dyDescent="0.35">
      <c r="A16" s="172">
        <v>6</v>
      </c>
      <c r="B16" s="188">
        <v>43679</v>
      </c>
      <c r="C16" s="1203">
        <f t="shared" si="10"/>
        <v>923</v>
      </c>
      <c r="D16" s="156" t="s">
        <v>39</v>
      </c>
      <c r="E16" s="1200" t="s">
        <v>273</v>
      </c>
      <c r="F16" s="170">
        <v>7</v>
      </c>
      <c r="G16" s="159">
        <f t="shared" si="11"/>
        <v>9322726</v>
      </c>
      <c r="H16" s="160">
        <v>1</v>
      </c>
      <c r="I16" s="161">
        <f t="shared" ref="I16:I18" si="15">H16*T16</f>
        <v>1931818</v>
      </c>
      <c r="J16" s="162">
        <v>2</v>
      </c>
      <c r="K16" s="161">
        <f t="shared" ref="K16:K17" si="16">J16*U16</f>
        <v>4463636</v>
      </c>
      <c r="L16" s="163">
        <v>1</v>
      </c>
      <c r="M16" s="161">
        <f t="shared" si="14"/>
        <v>431818</v>
      </c>
      <c r="N16" s="171">
        <f t="shared" si="7"/>
        <v>11</v>
      </c>
      <c r="O16" s="165">
        <f t="shared" si="0"/>
        <v>16149998</v>
      </c>
      <c r="P16" s="165">
        <f t="shared" si="8"/>
        <v>440000</v>
      </c>
      <c r="Q16" s="165"/>
      <c r="R16" s="11"/>
      <c r="S16" s="10">
        <f t="shared" si="1"/>
        <v>1331818</v>
      </c>
      <c r="T16" s="10">
        <f t="shared" si="2"/>
        <v>1931818</v>
      </c>
      <c r="U16" s="10">
        <f t="shared" si="3"/>
        <v>2231818</v>
      </c>
      <c r="V16" s="10">
        <f t="shared" si="4"/>
        <v>431818</v>
      </c>
      <c r="W16" s="112">
        <v>43683</v>
      </c>
      <c r="X16" s="111">
        <v>16018180</v>
      </c>
      <c r="Y16" s="112">
        <v>43684</v>
      </c>
      <c r="Z16" s="111">
        <v>131818</v>
      </c>
      <c r="AA16" s="112"/>
      <c r="AB16" s="113"/>
      <c r="AC16" s="113"/>
      <c r="AD16" s="114"/>
      <c r="AE16" s="115">
        <f t="shared" si="9"/>
        <v>16149998</v>
      </c>
      <c r="AF16" s="116">
        <f t="shared" si="5"/>
        <v>0</v>
      </c>
    </row>
    <row r="17" spans="1:32" ht="23.25" x14ac:dyDescent="0.35">
      <c r="A17" s="172">
        <v>7</v>
      </c>
      <c r="B17" s="188">
        <v>43679</v>
      </c>
      <c r="C17" s="1203">
        <f t="shared" si="10"/>
        <v>924</v>
      </c>
      <c r="D17" s="156" t="s">
        <v>59</v>
      </c>
      <c r="E17" s="1200" t="s">
        <v>57</v>
      </c>
      <c r="F17" s="170">
        <v>3</v>
      </c>
      <c r="G17" s="159">
        <f t="shared" si="11"/>
        <v>3995454</v>
      </c>
      <c r="H17" s="160"/>
      <c r="I17" s="161">
        <f t="shared" si="15"/>
        <v>0</v>
      </c>
      <c r="J17" s="162">
        <v>2</v>
      </c>
      <c r="K17" s="161">
        <f t="shared" si="16"/>
        <v>4463636</v>
      </c>
      <c r="L17" s="163"/>
      <c r="M17" s="161">
        <f t="shared" si="14"/>
        <v>0</v>
      </c>
      <c r="N17" s="171">
        <f t="shared" si="7"/>
        <v>5</v>
      </c>
      <c r="O17" s="165">
        <f t="shared" si="0"/>
        <v>8459090</v>
      </c>
      <c r="P17" s="165">
        <f t="shared" si="8"/>
        <v>200000</v>
      </c>
      <c r="Q17" s="165"/>
      <c r="R17" s="11"/>
      <c r="S17" s="10">
        <f t="shared" si="1"/>
        <v>1331818</v>
      </c>
      <c r="T17" s="10">
        <f t="shared" si="2"/>
        <v>1931818</v>
      </c>
      <c r="U17" s="10">
        <f t="shared" si="3"/>
        <v>2231818</v>
      </c>
      <c r="V17" s="10">
        <f t="shared" si="4"/>
        <v>431818</v>
      </c>
      <c r="W17" s="112">
        <v>43682</v>
      </c>
      <c r="X17" s="111">
        <v>8459090</v>
      </c>
      <c r="Y17" s="112"/>
      <c r="Z17" s="111"/>
      <c r="AA17" s="112"/>
      <c r="AB17" s="113"/>
      <c r="AC17" s="113"/>
      <c r="AD17" s="114"/>
      <c r="AE17" s="115">
        <f t="shared" si="9"/>
        <v>8459090</v>
      </c>
      <c r="AF17" s="116">
        <f t="shared" si="5"/>
        <v>0</v>
      </c>
    </row>
    <row r="18" spans="1:32" ht="23.25" x14ac:dyDescent="0.35">
      <c r="A18" s="172">
        <v>8</v>
      </c>
      <c r="B18" s="188">
        <v>43679</v>
      </c>
      <c r="C18" s="1203">
        <f t="shared" si="10"/>
        <v>925</v>
      </c>
      <c r="D18" s="156" t="s">
        <v>58</v>
      </c>
      <c r="E18" s="1200" t="s">
        <v>57</v>
      </c>
      <c r="F18" s="170">
        <v>3</v>
      </c>
      <c r="G18" s="159">
        <f t="shared" si="11"/>
        <v>3995454</v>
      </c>
      <c r="H18" s="160"/>
      <c r="I18" s="161">
        <f t="shared" si="15"/>
        <v>0</v>
      </c>
      <c r="J18" s="162">
        <v>0</v>
      </c>
      <c r="K18" s="161">
        <f>J18*U18</f>
        <v>0</v>
      </c>
      <c r="L18" s="163"/>
      <c r="M18" s="161">
        <f>L18*V18</f>
        <v>0</v>
      </c>
      <c r="N18" s="171">
        <f t="shared" si="7"/>
        <v>3</v>
      </c>
      <c r="O18" s="165">
        <f t="shared" si="0"/>
        <v>3995454</v>
      </c>
      <c r="P18" s="165">
        <f t="shared" si="8"/>
        <v>120000</v>
      </c>
      <c r="Q18" s="165"/>
      <c r="R18" s="11"/>
      <c r="S18" s="10">
        <f t="shared" si="1"/>
        <v>1331818</v>
      </c>
      <c r="T18" s="10">
        <f t="shared" si="2"/>
        <v>1931818</v>
      </c>
      <c r="U18" s="10">
        <f t="shared" si="3"/>
        <v>2231818</v>
      </c>
      <c r="V18" s="10">
        <f t="shared" si="4"/>
        <v>431818</v>
      </c>
      <c r="W18" s="112">
        <v>43682</v>
      </c>
      <c r="X18" s="111">
        <v>3995454</v>
      </c>
      <c r="Y18" s="112"/>
      <c r="Z18" s="111">
        <v>0</v>
      </c>
      <c r="AA18" s="1114"/>
      <c r="AB18" s="113"/>
      <c r="AC18" s="113"/>
      <c r="AD18" s="114"/>
      <c r="AE18" s="115">
        <f t="shared" si="9"/>
        <v>3995454</v>
      </c>
      <c r="AF18" s="116">
        <f t="shared" si="5"/>
        <v>0</v>
      </c>
    </row>
    <row r="19" spans="1:32" ht="23.25" x14ac:dyDescent="0.35">
      <c r="A19" s="172"/>
      <c r="B19" s="188"/>
      <c r="C19" s="1203"/>
      <c r="D19" s="156"/>
      <c r="E19" s="1200"/>
      <c r="F19" s="170"/>
      <c r="G19" s="159"/>
      <c r="H19" s="170"/>
      <c r="I19" s="161"/>
      <c r="J19" s="170"/>
      <c r="K19" s="161"/>
      <c r="L19" s="170"/>
      <c r="M19" s="161"/>
      <c r="N19" s="171"/>
      <c r="O19" s="165"/>
      <c r="P19" s="165"/>
      <c r="Q19" s="165"/>
      <c r="R19" s="11"/>
      <c r="S19" s="10"/>
      <c r="T19" s="10"/>
      <c r="U19" s="10"/>
      <c r="V19" s="10"/>
      <c r="W19" s="112"/>
      <c r="X19" s="111"/>
      <c r="Y19" s="110"/>
      <c r="Z19" s="111"/>
      <c r="AA19" s="1114"/>
      <c r="AB19" s="113"/>
      <c r="AC19" s="113"/>
      <c r="AD19" s="114"/>
      <c r="AE19" s="115">
        <f t="shared" si="9"/>
        <v>0</v>
      </c>
      <c r="AF19" s="116">
        <f t="shared" si="5"/>
        <v>0</v>
      </c>
    </row>
    <row r="20" spans="1:32" ht="23.25" x14ac:dyDescent="0.35">
      <c r="A20" s="2957" t="s">
        <v>60</v>
      </c>
      <c r="B20" s="2957"/>
      <c r="C20" s="2957"/>
      <c r="D20" s="2957"/>
      <c r="E20" s="2957"/>
      <c r="F20" s="1156">
        <f t="shared" ref="F20:P20" si="17">SUM(F11:F18)</f>
        <v>28</v>
      </c>
      <c r="G20" s="1156">
        <f t="shared" si="17"/>
        <v>37290904</v>
      </c>
      <c r="H20" s="1156">
        <f t="shared" si="17"/>
        <v>7</v>
      </c>
      <c r="I20" s="1156">
        <f t="shared" si="17"/>
        <v>13522726</v>
      </c>
      <c r="J20" s="1156">
        <f t="shared" si="17"/>
        <v>24</v>
      </c>
      <c r="K20" s="1156">
        <f t="shared" si="17"/>
        <v>53563632</v>
      </c>
      <c r="L20" s="1156">
        <f t="shared" si="17"/>
        <v>11</v>
      </c>
      <c r="M20" s="1156">
        <f t="shared" si="17"/>
        <v>4749998</v>
      </c>
      <c r="N20" s="1156">
        <f t="shared" si="17"/>
        <v>70</v>
      </c>
      <c r="O20" s="1156">
        <f>SUM(O11:O18)</f>
        <v>109127260</v>
      </c>
      <c r="P20" s="1156">
        <f t="shared" si="17"/>
        <v>2800000</v>
      </c>
      <c r="Q20" s="1156"/>
      <c r="R20" s="11"/>
      <c r="S20" s="11"/>
      <c r="T20" s="11"/>
      <c r="U20" s="11"/>
      <c r="V20" s="11"/>
      <c r="W20" s="112"/>
      <c r="X20" s="111"/>
      <c r="Y20" s="110"/>
      <c r="Z20" s="111"/>
      <c r="AA20" s="1114"/>
      <c r="AB20" s="113"/>
      <c r="AC20" s="113"/>
      <c r="AD20" s="114"/>
      <c r="AE20" s="115">
        <f>SUM(AE11:AE19)</f>
        <v>76704542</v>
      </c>
      <c r="AF20" s="116">
        <f t="shared" si="5"/>
        <v>32422718</v>
      </c>
    </row>
    <row r="21" spans="1:32" x14ac:dyDescent="0.2">
      <c r="A21" s="12" t="s">
        <v>61</v>
      </c>
      <c r="F21" s="20"/>
      <c r="P21" s="1154"/>
      <c r="W21" s="12"/>
      <c r="X21" s="12"/>
    </row>
    <row r="22" spans="1:32" ht="15.75" x14ac:dyDescent="0.25">
      <c r="C22" s="253"/>
      <c r="D22" s="279"/>
      <c r="F22" s="178"/>
      <c r="G22" s="179"/>
      <c r="H22" s="178"/>
      <c r="I22" s="180"/>
      <c r="J22" s="178"/>
      <c r="K22" s="179"/>
      <c r="L22" s="178"/>
      <c r="N22" s="20"/>
      <c r="O22" s="2861" t="s">
        <v>62</v>
      </c>
      <c r="P22" s="2861"/>
      <c r="Q22" s="2861"/>
      <c r="W22" s="12"/>
      <c r="X22" s="12"/>
    </row>
    <row r="23" spans="1:32" ht="15.75" x14ac:dyDescent="0.25">
      <c r="F23" s="1201"/>
      <c r="H23" s="1201"/>
      <c r="J23" s="1201"/>
      <c r="L23" s="1201"/>
      <c r="N23" s="1201"/>
      <c r="O23" s="1201"/>
      <c r="P23" s="1201"/>
      <c r="Q23" s="1201"/>
      <c r="W23" s="12"/>
      <c r="X23" s="12"/>
    </row>
    <row r="24" spans="1:32" ht="15.75" x14ac:dyDescent="0.25">
      <c r="F24" s="182"/>
      <c r="H24" s="182"/>
      <c r="J24" s="182"/>
      <c r="L24" s="182"/>
      <c r="N24" s="12"/>
      <c r="O24" s="145"/>
      <c r="P24" s="145"/>
      <c r="Q24" s="145"/>
      <c r="W24" s="12"/>
      <c r="X24" s="12"/>
    </row>
    <row r="25" spans="1:32" ht="15.75" x14ac:dyDescent="0.25">
      <c r="N25" s="12"/>
      <c r="O25" s="145"/>
      <c r="P25" s="145"/>
      <c r="Q25" s="145"/>
    </row>
    <row r="26" spans="1:32" ht="15.75" x14ac:dyDescent="0.25">
      <c r="N26" s="12"/>
      <c r="O26" s="2862" t="s">
        <v>63</v>
      </c>
      <c r="P26" s="2862"/>
      <c r="Q26" s="2862"/>
    </row>
    <row r="27" spans="1:32" ht="15.75" x14ac:dyDescent="0.25">
      <c r="N27" s="12"/>
      <c r="O27" s="2861" t="s">
        <v>64</v>
      </c>
      <c r="P27" s="2861"/>
      <c r="Q27" s="2861"/>
    </row>
    <row r="32" spans="1:32" ht="26.25" x14ac:dyDescent="0.3">
      <c r="A32" s="13" t="s">
        <v>0</v>
      </c>
      <c r="B32" s="13" t="s">
        <v>235</v>
      </c>
      <c r="C32" s="144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4"/>
      <c r="O32" s="183" t="s">
        <v>66</v>
      </c>
      <c r="P32" s="2839" t="s">
        <v>2</v>
      </c>
      <c r="Q32" s="2839"/>
    </row>
    <row r="33" spans="1:32" ht="21" x14ac:dyDescent="0.3">
      <c r="A33" s="13" t="s">
        <v>3</v>
      </c>
      <c r="B33" s="13" t="s">
        <v>4</v>
      </c>
      <c r="C33" s="144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4"/>
      <c r="O33" s="184"/>
      <c r="P33" s="145"/>
      <c r="Q33" s="145"/>
    </row>
    <row r="34" spans="1:32" ht="18.75" x14ac:dyDescent="0.3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4"/>
      <c r="O34" s="14"/>
      <c r="P34" s="145"/>
      <c r="Q34" s="145"/>
    </row>
    <row r="35" spans="1:32" ht="18.75" x14ac:dyDescent="0.3">
      <c r="A35" s="13" t="s">
        <v>5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4"/>
      <c r="O35" s="14"/>
      <c r="P35" s="145"/>
      <c r="Q35" s="145"/>
    </row>
    <row r="36" spans="1:32" ht="18.75" x14ac:dyDescent="0.3">
      <c r="A36" s="13" t="s">
        <v>6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4"/>
      <c r="O36" s="14"/>
      <c r="P36" s="145"/>
      <c r="Q36" s="145"/>
    </row>
    <row r="37" spans="1:32" ht="18.75" x14ac:dyDescent="0.3">
      <c r="A37" s="13" t="s">
        <v>7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4"/>
      <c r="O37" s="14"/>
      <c r="P37" s="145"/>
      <c r="Q37" s="145"/>
    </row>
    <row r="38" spans="1:32" ht="24" thickBot="1" x14ac:dyDescent="0.35">
      <c r="A38" s="13" t="s">
        <v>8</v>
      </c>
      <c r="B38" s="13"/>
      <c r="C38" s="13"/>
      <c r="D38" s="13"/>
      <c r="E38" s="13"/>
      <c r="F38" s="13"/>
      <c r="G38" s="147"/>
      <c r="H38" s="147"/>
      <c r="I38" s="13"/>
      <c r="J38" s="13"/>
      <c r="K38" s="13"/>
      <c r="L38" s="13"/>
      <c r="M38" s="13"/>
      <c r="N38" s="148"/>
      <c r="O38" s="148"/>
      <c r="P38" s="2800" t="s">
        <v>86</v>
      </c>
      <c r="Q38" s="2800"/>
      <c r="W38" s="2856" t="s">
        <v>107</v>
      </c>
      <c r="X38" s="2856"/>
      <c r="Y38" s="2856"/>
      <c r="Z38" s="2856"/>
      <c r="AA38" s="2856"/>
      <c r="AB38" s="2856"/>
      <c r="AC38" s="2856"/>
      <c r="AD38" s="2856"/>
      <c r="AE38" s="2856"/>
      <c r="AF38" s="2856"/>
    </row>
    <row r="39" spans="1:32" ht="16.5" thickBot="1" x14ac:dyDescent="0.3">
      <c r="A39" s="2841" t="s">
        <v>10</v>
      </c>
      <c r="B39" s="2844" t="s">
        <v>11</v>
      </c>
      <c r="C39" s="428" t="s">
        <v>10</v>
      </c>
      <c r="D39" s="2844" t="s">
        <v>13</v>
      </c>
      <c r="E39" s="2844" t="s">
        <v>14</v>
      </c>
      <c r="F39" s="2847" t="s">
        <v>15</v>
      </c>
      <c r="G39" s="2848"/>
      <c r="H39" s="2848"/>
      <c r="I39" s="2848"/>
      <c r="J39" s="2848"/>
      <c r="K39" s="2848"/>
      <c r="L39" s="2848"/>
      <c r="M39" s="2849"/>
      <c r="N39" s="2850" t="s">
        <v>16</v>
      </c>
      <c r="O39" s="2850" t="s">
        <v>17</v>
      </c>
      <c r="P39" s="2850" t="s">
        <v>18</v>
      </c>
      <c r="Q39" s="151" t="s">
        <v>19</v>
      </c>
      <c r="W39" s="2856" t="s">
        <v>108</v>
      </c>
      <c r="X39" s="2856" t="s">
        <v>109</v>
      </c>
      <c r="Y39" s="2856" t="s">
        <v>108</v>
      </c>
      <c r="Z39" s="2856" t="s">
        <v>110</v>
      </c>
      <c r="AA39" s="2940" t="s">
        <v>108</v>
      </c>
      <c r="AB39" s="2853" t="s">
        <v>111</v>
      </c>
      <c r="AC39" s="2856" t="s">
        <v>108</v>
      </c>
      <c r="AD39" s="2853" t="s">
        <v>112</v>
      </c>
      <c r="AE39" s="2854" t="s">
        <v>113</v>
      </c>
      <c r="AF39" s="2855" t="s">
        <v>114</v>
      </c>
    </row>
    <row r="40" spans="1:32" ht="16.5" thickBot="1" x14ac:dyDescent="0.3">
      <c r="A40" s="2842"/>
      <c r="B40" s="2845"/>
      <c r="C40" s="429" t="s">
        <v>208</v>
      </c>
      <c r="D40" s="2845"/>
      <c r="E40" s="2845"/>
      <c r="F40" s="2858" t="s">
        <v>20</v>
      </c>
      <c r="G40" s="2858"/>
      <c r="H40" s="2858" t="s">
        <v>21</v>
      </c>
      <c r="I40" s="2858"/>
      <c r="J40" s="2858" t="s">
        <v>22</v>
      </c>
      <c r="K40" s="2858"/>
      <c r="L40" s="2858" t="s">
        <v>23</v>
      </c>
      <c r="M40" s="2858"/>
      <c r="N40" s="2851"/>
      <c r="O40" s="2851"/>
      <c r="P40" s="2851"/>
      <c r="Q40" s="2859" t="s">
        <v>24</v>
      </c>
      <c r="W40" s="2856"/>
      <c r="X40" s="2856"/>
      <c r="Y40" s="2856"/>
      <c r="Z40" s="2856"/>
      <c r="AA40" s="2940"/>
      <c r="AB40" s="2853"/>
      <c r="AC40" s="2856"/>
      <c r="AD40" s="2853"/>
      <c r="AE40" s="2854"/>
      <c r="AF40" s="2855"/>
    </row>
    <row r="41" spans="1:32" ht="16.5" thickBot="1" x14ac:dyDescent="0.3">
      <c r="A41" s="2843"/>
      <c r="B41" s="2846"/>
      <c r="C41" s="430" t="s">
        <v>209</v>
      </c>
      <c r="D41" s="2846"/>
      <c r="E41" s="2846"/>
      <c r="F41" s="1202" t="s">
        <v>25</v>
      </c>
      <c r="G41" s="1202" t="s">
        <v>26</v>
      </c>
      <c r="H41" s="1202" t="s">
        <v>25</v>
      </c>
      <c r="I41" s="1202" t="s">
        <v>26</v>
      </c>
      <c r="J41" s="1202" t="s">
        <v>25</v>
      </c>
      <c r="K41" s="1202" t="s">
        <v>26</v>
      </c>
      <c r="L41" s="1202" t="s">
        <v>25</v>
      </c>
      <c r="M41" s="1202" t="s">
        <v>26</v>
      </c>
      <c r="N41" s="2852"/>
      <c r="O41" s="2852"/>
      <c r="P41" s="2852"/>
      <c r="Q41" s="2953"/>
    </row>
    <row r="42" spans="1:32" ht="23.25" x14ac:dyDescent="0.35">
      <c r="A42" s="168">
        <v>1</v>
      </c>
      <c r="B42" s="188">
        <v>43680</v>
      </c>
      <c r="C42" s="1203">
        <v>926</v>
      </c>
      <c r="D42" s="239" t="s">
        <v>36</v>
      </c>
      <c r="E42" s="157" t="s">
        <v>273</v>
      </c>
      <c r="F42" s="170">
        <v>5</v>
      </c>
      <c r="G42" s="159">
        <f t="shared" ref="G42:G49" si="18">F42*S42</f>
        <v>6659090</v>
      </c>
      <c r="H42" s="160"/>
      <c r="I42" s="161">
        <f t="shared" ref="I42:I49" si="19">H42*T42</f>
        <v>0</v>
      </c>
      <c r="J42" s="162">
        <v>5</v>
      </c>
      <c r="K42" s="161">
        <f t="shared" ref="K42:K49" si="20">J42*U42</f>
        <v>11159090</v>
      </c>
      <c r="L42" s="163"/>
      <c r="M42" s="161">
        <f t="shared" ref="M42:M49" si="21">L42*V42</f>
        <v>0</v>
      </c>
      <c r="N42" s="1199">
        <f>F42+H42+J42+L42</f>
        <v>10</v>
      </c>
      <c r="O42" s="165">
        <f t="shared" ref="O42:O49" si="22">+M42+K42+I42+G42</f>
        <v>17818180</v>
      </c>
      <c r="P42" s="165">
        <f>+N42*40000</f>
        <v>400000</v>
      </c>
      <c r="Q42" s="165"/>
      <c r="S42" s="10">
        <f t="shared" ref="S42:S49" si="23">1331818</f>
        <v>1331818</v>
      </c>
      <c r="T42" s="10">
        <f t="shared" ref="T42:T49" si="24">1931818</f>
        <v>1931818</v>
      </c>
      <c r="U42" s="10">
        <f t="shared" ref="U42:U49" si="25">2231818</f>
        <v>2231818</v>
      </c>
      <c r="V42" s="10">
        <f t="shared" ref="V42:V49" si="26">431818</f>
        <v>431818</v>
      </c>
      <c r="W42" s="112">
        <v>43696</v>
      </c>
      <c r="X42" s="111">
        <v>17818180</v>
      </c>
      <c r="Y42" s="112"/>
      <c r="Z42" s="111"/>
      <c r="AA42" s="1114"/>
      <c r="AB42" s="113"/>
      <c r="AC42" s="113"/>
      <c r="AD42" s="114"/>
      <c r="AE42" s="115">
        <f>X42+Z42+AB42+AD42</f>
        <v>17818180</v>
      </c>
      <c r="AF42" s="116">
        <f t="shared" ref="AF42:AF50" si="27">O42-AE42</f>
        <v>0</v>
      </c>
    </row>
    <row r="43" spans="1:32" ht="23.25" x14ac:dyDescent="0.35">
      <c r="A43" s="168">
        <f>A42+1</f>
        <v>2</v>
      </c>
      <c r="B43" s="188">
        <v>43680</v>
      </c>
      <c r="C43" s="1203">
        <f>C42+1</f>
        <v>927</v>
      </c>
      <c r="D43" s="239" t="s">
        <v>71</v>
      </c>
      <c r="E43" s="157" t="s">
        <v>57</v>
      </c>
      <c r="F43" s="170">
        <v>4</v>
      </c>
      <c r="G43" s="159">
        <f t="shared" si="18"/>
        <v>5327272</v>
      </c>
      <c r="H43" s="160"/>
      <c r="I43" s="161">
        <f t="shared" si="19"/>
        <v>0</v>
      </c>
      <c r="J43" s="162">
        <v>2</v>
      </c>
      <c r="K43" s="161">
        <f t="shared" si="20"/>
        <v>4463636</v>
      </c>
      <c r="L43" s="163"/>
      <c r="M43" s="161">
        <f t="shared" si="21"/>
        <v>0</v>
      </c>
      <c r="N43" s="1199">
        <f t="shared" ref="N43:N48" si="28">F43+H43+J43+L43</f>
        <v>6</v>
      </c>
      <c r="O43" s="165">
        <f t="shared" si="22"/>
        <v>9790908</v>
      </c>
      <c r="P43" s="165">
        <f t="shared" ref="P43:P49" si="29">+N43*40000</f>
        <v>240000</v>
      </c>
      <c r="Q43" s="165"/>
      <c r="S43" s="10">
        <f t="shared" si="23"/>
        <v>1331818</v>
      </c>
      <c r="T43" s="10">
        <f t="shared" si="24"/>
        <v>1931818</v>
      </c>
      <c r="U43" s="10">
        <f t="shared" si="25"/>
        <v>2231818</v>
      </c>
      <c r="V43" s="10">
        <f t="shared" si="26"/>
        <v>431818</v>
      </c>
      <c r="W43" s="112">
        <v>43682</v>
      </c>
      <c r="X43" s="111">
        <v>2000000</v>
      </c>
      <c r="Y43" s="112"/>
      <c r="Z43" s="111"/>
      <c r="AA43" s="1114"/>
      <c r="AB43" s="113"/>
      <c r="AC43" s="113"/>
      <c r="AD43" s="114"/>
      <c r="AE43" s="115"/>
      <c r="AF43" s="116"/>
    </row>
    <row r="44" spans="1:32" ht="23.25" x14ac:dyDescent="0.35">
      <c r="A44" s="168">
        <f t="shared" ref="A44:A47" si="30">A43+1</f>
        <v>3</v>
      </c>
      <c r="B44" s="188">
        <v>43680</v>
      </c>
      <c r="C44" s="1203">
        <f t="shared" ref="C44:C47" si="31">C43+1</f>
        <v>928</v>
      </c>
      <c r="D44" s="239" t="s">
        <v>74</v>
      </c>
      <c r="E44" s="157" t="s">
        <v>57</v>
      </c>
      <c r="F44" s="170">
        <v>5</v>
      </c>
      <c r="G44" s="159">
        <f t="shared" si="18"/>
        <v>6659090</v>
      </c>
      <c r="H44" s="160"/>
      <c r="I44" s="161">
        <f t="shared" si="19"/>
        <v>0</v>
      </c>
      <c r="J44" s="162">
        <v>1</v>
      </c>
      <c r="K44" s="161">
        <f t="shared" si="20"/>
        <v>2231818</v>
      </c>
      <c r="L44" s="163"/>
      <c r="M44" s="161">
        <f t="shared" si="21"/>
        <v>0</v>
      </c>
      <c r="N44" s="1199">
        <f t="shared" si="28"/>
        <v>6</v>
      </c>
      <c r="O44" s="165">
        <f t="shared" si="22"/>
        <v>8890908</v>
      </c>
      <c r="P44" s="165">
        <f t="shared" si="29"/>
        <v>240000</v>
      </c>
      <c r="Q44" s="165"/>
      <c r="S44" s="10">
        <f t="shared" si="23"/>
        <v>1331818</v>
      </c>
      <c r="T44" s="10">
        <f t="shared" si="24"/>
        <v>1931818</v>
      </c>
      <c r="U44" s="10">
        <f t="shared" si="25"/>
        <v>2231818</v>
      </c>
      <c r="V44" s="10">
        <f t="shared" si="26"/>
        <v>431818</v>
      </c>
      <c r="W44" s="112">
        <v>43682</v>
      </c>
      <c r="X44" s="111">
        <v>7000000</v>
      </c>
      <c r="Y44" s="112">
        <v>43684</v>
      </c>
      <c r="Z44" s="111">
        <v>1890908</v>
      </c>
      <c r="AA44" s="1114"/>
      <c r="AB44" s="113"/>
      <c r="AC44" s="113"/>
      <c r="AD44" s="114"/>
      <c r="AE44" s="115"/>
      <c r="AF44" s="116"/>
    </row>
    <row r="45" spans="1:32" ht="23.25" x14ac:dyDescent="0.35">
      <c r="A45" s="168">
        <f t="shared" si="30"/>
        <v>4</v>
      </c>
      <c r="B45" s="188">
        <v>43680</v>
      </c>
      <c r="C45" s="1203">
        <f t="shared" si="31"/>
        <v>929</v>
      </c>
      <c r="D45" s="239" t="s">
        <v>101</v>
      </c>
      <c r="E45" s="157" t="s">
        <v>88</v>
      </c>
      <c r="F45" s="170">
        <v>6</v>
      </c>
      <c r="G45" s="159">
        <f t="shared" si="18"/>
        <v>7990908</v>
      </c>
      <c r="H45" s="160"/>
      <c r="I45" s="161">
        <f t="shared" si="19"/>
        <v>0</v>
      </c>
      <c r="J45" s="162">
        <v>4</v>
      </c>
      <c r="K45" s="161">
        <f t="shared" si="20"/>
        <v>8927272</v>
      </c>
      <c r="L45" s="163"/>
      <c r="M45" s="161">
        <f t="shared" si="21"/>
        <v>0</v>
      </c>
      <c r="N45" s="1199">
        <f t="shared" si="28"/>
        <v>10</v>
      </c>
      <c r="O45" s="165">
        <f t="shared" si="22"/>
        <v>16918180</v>
      </c>
      <c r="P45" s="165">
        <f t="shared" si="29"/>
        <v>400000</v>
      </c>
      <c r="Q45" s="165"/>
      <c r="S45" s="10">
        <f t="shared" si="23"/>
        <v>1331818</v>
      </c>
      <c r="T45" s="10">
        <f t="shared" si="24"/>
        <v>1931818</v>
      </c>
      <c r="U45" s="10">
        <f t="shared" si="25"/>
        <v>2231818</v>
      </c>
      <c r="V45" s="10">
        <f t="shared" si="26"/>
        <v>431818</v>
      </c>
      <c r="W45" s="112">
        <v>43696</v>
      </c>
      <c r="X45" s="111">
        <v>16918180</v>
      </c>
      <c r="Y45" s="112"/>
      <c r="Z45" s="111"/>
      <c r="AA45" s="1114"/>
      <c r="AB45" s="113"/>
      <c r="AC45" s="113"/>
      <c r="AD45" s="114"/>
      <c r="AE45" s="115"/>
      <c r="AF45" s="116"/>
    </row>
    <row r="46" spans="1:32" ht="23.25" x14ac:dyDescent="0.35">
      <c r="A46" s="168">
        <f t="shared" si="30"/>
        <v>5</v>
      </c>
      <c r="B46" s="188">
        <v>43680</v>
      </c>
      <c r="C46" s="1203">
        <f t="shared" si="31"/>
        <v>930</v>
      </c>
      <c r="D46" s="239" t="s">
        <v>212</v>
      </c>
      <c r="E46" s="157" t="s">
        <v>88</v>
      </c>
      <c r="F46" s="170">
        <v>8</v>
      </c>
      <c r="G46" s="159">
        <f t="shared" si="18"/>
        <v>10654544</v>
      </c>
      <c r="H46" s="160"/>
      <c r="I46" s="161">
        <f t="shared" si="19"/>
        <v>0</v>
      </c>
      <c r="J46" s="162"/>
      <c r="K46" s="161">
        <f t="shared" si="20"/>
        <v>0</v>
      </c>
      <c r="L46" s="163"/>
      <c r="M46" s="161">
        <f t="shared" si="21"/>
        <v>0</v>
      </c>
      <c r="N46" s="1199">
        <f t="shared" si="28"/>
        <v>8</v>
      </c>
      <c r="O46" s="165">
        <f t="shared" si="22"/>
        <v>10654544</v>
      </c>
      <c r="P46" s="165">
        <f t="shared" si="29"/>
        <v>320000</v>
      </c>
      <c r="Q46" s="165"/>
      <c r="S46" s="10">
        <f t="shared" si="23"/>
        <v>1331818</v>
      </c>
      <c r="T46" s="10">
        <f t="shared" si="24"/>
        <v>1931818</v>
      </c>
      <c r="U46" s="10">
        <f t="shared" si="25"/>
        <v>2231818</v>
      </c>
      <c r="V46" s="10">
        <f t="shared" si="26"/>
        <v>431818</v>
      </c>
      <c r="W46" s="1219"/>
      <c r="X46" s="111"/>
      <c r="Y46" s="112"/>
      <c r="Z46" s="111"/>
      <c r="AA46" s="1114"/>
      <c r="AB46" s="113"/>
      <c r="AC46" s="113"/>
      <c r="AD46" s="114"/>
      <c r="AE46" s="115"/>
      <c r="AF46" s="116"/>
    </row>
    <row r="47" spans="1:32" ht="23.25" x14ac:dyDescent="0.35">
      <c r="A47" s="168">
        <f t="shared" si="30"/>
        <v>6</v>
      </c>
      <c r="B47" s="188">
        <v>43680</v>
      </c>
      <c r="C47" s="1203">
        <f t="shared" si="31"/>
        <v>931</v>
      </c>
      <c r="D47" s="239" t="s">
        <v>212</v>
      </c>
      <c r="E47" s="157" t="s">
        <v>88</v>
      </c>
      <c r="F47" s="170"/>
      <c r="G47" s="159">
        <f t="shared" si="18"/>
        <v>0</v>
      </c>
      <c r="H47" s="160"/>
      <c r="I47" s="161">
        <f t="shared" si="19"/>
        <v>0</v>
      </c>
      <c r="J47" s="162">
        <v>8</v>
      </c>
      <c r="K47" s="161">
        <f t="shared" si="20"/>
        <v>17854544</v>
      </c>
      <c r="L47" s="163"/>
      <c r="M47" s="161">
        <f t="shared" si="21"/>
        <v>0</v>
      </c>
      <c r="N47" s="1199">
        <f t="shared" si="28"/>
        <v>8</v>
      </c>
      <c r="O47" s="165">
        <f t="shared" si="22"/>
        <v>17854544</v>
      </c>
      <c r="P47" s="165">
        <f t="shared" si="29"/>
        <v>320000</v>
      </c>
      <c r="Q47" s="165"/>
      <c r="S47" s="10">
        <f t="shared" si="23"/>
        <v>1331818</v>
      </c>
      <c r="T47" s="10">
        <f t="shared" si="24"/>
        <v>1931818</v>
      </c>
      <c r="U47" s="10">
        <f t="shared" si="25"/>
        <v>2231818</v>
      </c>
      <c r="V47" s="10">
        <f t="shared" si="26"/>
        <v>431818</v>
      </c>
      <c r="W47" s="112"/>
      <c r="X47" s="111"/>
      <c r="Y47" s="112"/>
      <c r="Z47" s="111"/>
      <c r="AA47" s="1114"/>
      <c r="AB47" s="113"/>
      <c r="AC47" s="113"/>
      <c r="AD47" s="114"/>
      <c r="AE47" s="115">
        <f t="shared" ref="AE47:AE49" si="32">X47+Z47+AB47+AD47</f>
        <v>0</v>
      </c>
      <c r="AF47" s="116">
        <f t="shared" si="27"/>
        <v>17854544</v>
      </c>
    </row>
    <row r="48" spans="1:32" ht="23.25" x14ac:dyDescent="0.35">
      <c r="A48" s="168">
        <f>A47+1</f>
        <v>7</v>
      </c>
      <c r="B48" s="188">
        <v>43680</v>
      </c>
      <c r="C48" s="1203">
        <f>C47+1</f>
        <v>932</v>
      </c>
      <c r="D48" s="239" t="s">
        <v>212</v>
      </c>
      <c r="E48" s="157" t="s">
        <v>88</v>
      </c>
      <c r="F48" s="170">
        <v>8</v>
      </c>
      <c r="G48" s="159">
        <f t="shared" si="18"/>
        <v>10654544</v>
      </c>
      <c r="H48" s="160"/>
      <c r="I48" s="161">
        <f t="shared" si="19"/>
        <v>0</v>
      </c>
      <c r="J48" s="162"/>
      <c r="K48" s="161">
        <f t="shared" si="20"/>
        <v>0</v>
      </c>
      <c r="L48" s="163"/>
      <c r="M48" s="161">
        <f t="shared" si="21"/>
        <v>0</v>
      </c>
      <c r="N48" s="1199">
        <f t="shared" si="28"/>
        <v>8</v>
      </c>
      <c r="O48" s="165">
        <f t="shared" si="22"/>
        <v>10654544</v>
      </c>
      <c r="P48" s="165">
        <f t="shared" si="29"/>
        <v>320000</v>
      </c>
      <c r="Q48" s="165"/>
      <c r="S48" s="10">
        <f t="shared" si="23"/>
        <v>1331818</v>
      </c>
      <c r="T48" s="10">
        <f t="shared" si="24"/>
        <v>1931818</v>
      </c>
      <c r="U48" s="10">
        <f t="shared" si="25"/>
        <v>2231818</v>
      </c>
      <c r="V48" s="10">
        <f t="shared" si="26"/>
        <v>431818</v>
      </c>
      <c r="W48" s="112"/>
      <c r="X48" s="111"/>
      <c r="Y48" s="112"/>
      <c r="Z48" s="111"/>
      <c r="AA48" s="112"/>
      <c r="AB48" s="113"/>
      <c r="AC48" s="113"/>
      <c r="AD48" s="114"/>
      <c r="AE48" s="115">
        <f t="shared" si="32"/>
        <v>0</v>
      </c>
      <c r="AF48" s="116">
        <f t="shared" si="27"/>
        <v>10654544</v>
      </c>
    </row>
    <row r="49" spans="1:32" ht="23.25" x14ac:dyDescent="0.35">
      <c r="A49" s="172"/>
      <c r="B49" s="188"/>
      <c r="C49" s="1203"/>
      <c r="D49" s="156"/>
      <c r="E49" s="1200"/>
      <c r="F49" s="170"/>
      <c r="G49" s="159">
        <f t="shared" si="18"/>
        <v>0</v>
      </c>
      <c r="H49" s="170"/>
      <c r="I49" s="161">
        <f t="shared" si="19"/>
        <v>0</v>
      </c>
      <c r="J49" s="170"/>
      <c r="K49" s="161">
        <f t="shared" si="20"/>
        <v>0</v>
      </c>
      <c r="L49" s="170"/>
      <c r="M49" s="161">
        <f t="shared" si="21"/>
        <v>0</v>
      </c>
      <c r="N49" s="171"/>
      <c r="O49" s="165">
        <f t="shared" si="22"/>
        <v>0</v>
      </c>
      <c r="P49" s="165">
        <f t="shared" si="29"/>
        <v>0</v>
      </c>
      <c r="Q49" s="165"/>
      <c r="S49" s="10">
        <f t="shared" si="23"/>
        <v>1331818</v>
      </c>
      <c r="T49" s="10">
        <f t="shared" si="24"/>
        <v>1931818</v>
      </c>
      <c r="U49" s="10">
        <f t="shared" si="25"/>
        <v>2231818</v>
      </c>
      <c r="V49" s="10">
        <f t="shared" si="26"/>
        <v>431818</v>
      </c>
      <c r="W49" s="112"/>
      <c r="X49" s="111"/>
      <c r="Y49" s="110"/>
      <c r="Z49" s="111"/>
      <c r="AA49" s="1114"/>
      <c r="AB49" s="113"/>
      <c r="AC49" s="113"/>
      <c r="AD49" s="114"/>
      <c r="AE49" s="115">
        <f t="shared" si="32"/>
        <v>0</v>
      </c>
      <c r="AF49" s="116">
        <f t="shared" si="27"/>
        <v>0</v>
      </c>
    </row>
    <row r="50" spans="1:32" ht="24" thickBot="1" x14ac:dyDescent="0.4">
      <c r="A50" s="2951" t="s">
        <v>60</v>
      </c>
      <c r="B50" s="2952"/>
      <c r="C50" s="2952"/>
      <c r="D50" s="2952"/>
      <c r="E50" s="2952"/>
      <c r="F50" s="783">
        <f t="shared" ref="F50:P50" si="33">SUM(F42:F48)</f>
        <v>36</v>
      </c>
      <c r="G50" s="783">
        <f t="shared" si="33"/>
        <v>47945448</v>
      </c>
      <c r="H50" s="783">
        <f t="shared" si="33"/>
        <v>0</v>
      </c>
      <c r="I50" s="783">
        <f t="shared" si="33"/>
        <v>0</v>
      </c>
      <c r="J50" s="783">
        <f t="shared" si="33"/>
        <v>20</v>
      </c>
      <c r="K50" s="783">
        <f t="shared" si="33"/>
        <v>44636360</v>
      </c>
      <c r="L50" s="783">
        <f t="shared" si="33"/>
        <v>0</v>
      </c>
      <c r="M50" s="783">
        <f t="shared" si="33"/>
        <v>0</v>
      </c>
      <c r="N50" s="783">
        <f t="shared" si="33"/>
        <v>56</v>
      </c>
      <c r="O50" s="783">
        <f>SUM(O42:O48)</f>
        <v>92581808</v>
      </c>
      <c r="P50" s="783">
        <f t="shared" si="33"/>
        <v>2240000</v>
      </c>
      <c r="Q50" s="784"/>
      <c r="W50" s="112"/>
      <c r="X50" s="111"/>
      <c r="Y50" s="110"/>
      <c r="Z50" s="111"/>
      <c r="AA50" s="1114"/>
      <c r="AB50" s="113"/>
      <c r="AC50" s="113"/>
      <c r="AD50" s="114"/>
      <c r="AE50" s="115">
        <f>SUM(AE42:AE49)</f>
        <v>17818180</v>
      </c>
      <c r="AF50" s="116">
        <f t="shared" si="27"/>
        <v>74763628</v>
      </c>
    </row>
    <row r="51" spans="1:32" x14ac:dyDescent="0.2">
      <c r="A51" s="12" t="s">
        <v>61</v>
      </c>
      <c r="F51" s="20"/>
      <c r="P51" s="177"/>
      <c r="W51" s="12"/>
      <c r="X51" s="12"/>
    </row>
    <row r="52" spans="1:32" ht="15.75" x14ac:dyDescent="0.25">
      <c r="C52" s="253"/>
      <c r="D52" s="279"/>
      <c r="F52" s="178"/>
      <c r="G52" s="179"/>
      <c r="H52" s="178"/>
      <c r="I52" s="180"/>
      <c r="J52" s="178"/>
      <c r="K52" s="179"/>
      <c r="L52" s="178"/>
      <c r="N52" s="20"/>
      <c r="O52" s="2861" t="s">
        <v>62</v>
      </c>
      <c r="P52" s="2861"/>
      <c r="Q52" s="2861"/>
      <c r="W52" s="12"/>
      <c r="X52" s="12"/>
    </row>
    <row r="53" spans="1:32" ht="15.75" x14ac:dyDescent="0.25">
      <c r="F53" s="1201"/>
      <c r="H53" s="1201"/>
      <c r="J53" s="1201"/>
      <c r="L53" s="1201"/>
      <c r="N53" s="1201"/>
      <c r="O53" s="1201"/>
      <c r="P53" s="1201"/>
      <c r="Q53" s="1201"/>
      <c r="W53" s="12"/>
      <c r="X53" s="12"/>
    </row>
    <row r="54" spans="1:32" ht="15.75" x14ac:dyDescent="0.25">
      <c r="F54" s="182"/>
      <c r="H54" s="182"/>
      <c r="J54" s="182"/>
      <c r="L54" s="182"/>
      <c r="N54" s="12"/>
      <c r="O54" s="145"/>
      <c r="P54" s="145"/>
      <c r="Q54" s="145"/>
      <c r="W54" s="12"/>
      <c r="X54" s="12"/>
    </row>
    <row r="55" spans="1:32" ht="15.75" x14ac:dyDescent="0.25">
      <c r="N55" s="12"/>
      <c r="O55" s="145"/>
      <c r="P55" s="145"/>
      <c r="Q55" s="145"/>
    </row>
    <row r="56" spans="1:32" ht="15.75" x14ac:dyDescent="0.25">
      <c r="N56" s="12"/>
      <c r="O56" s="2862" t="s">
        <v>63</v>
      </c>
      <c r="P56" s="2862"/>
      <c r="Q56" s="2862"/>
    </row>
    <row r="57" spans="1:32" ht="15.75" x14ac:dyDescent="0.25">
      <c r="N57" s="12"/>
      <c r="O57" s="2861" t="s">
        <v>64</v>
      </c>
      <c r="P57" s="2861"/>
      <c r="Q57" s="2861"/>
    </row>
    <row r="62" spans="1:32" ht="26.25" x14ac:dyDescent="0.3">
      <c r="A62" s="13" t="s">
        <v>0</v>
      </c>
      <c r="B62" s="13" t="s">
        <v>235</v>
      </c>
      <c r="C62" s="144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4"/>
      <c r="O62" s="183" t="s">
        <v>66</v>
      </c>
      <c r="P62" s="2839" t="s">
        <v>2</v>
      </c>
      <c r="Q62" s="2839"/>
    </row>
    <row r="63" spans="1:32" ht="21" x14ac:dyDescent="0.3">
      <c r="A63" s="13" t="s">
        <v>3</v>
      </c>
      <c r="B63" s="13" t="s">
        <v>4</v>
      </c>
      <c r="C63" s="144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4"/>
      <c r="O63" s="184"/>
      <c r="P63" s="145"/>
      <c r="Q63" s="145"/>
    </row>
    <row r="64" spans="1:32" ht="18.75" x14ac:dyDescent="0.3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4"/>
      <c r="O64" s="14"/>
      <c r="P64" s="145"/>
      <c r="Q64" s="145"/>
    </row>
    <row r="65" spans="1:32" ht="18.75" x14ac:dyDescent="0.3">
      <c r="A65" s="13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4"/>
      <c r="O65" s="14"/>
      <c r="P65" s="145"/>
      <c r="Q65" s="145"/>
    </row>
    <row r="66" spans="1:32" ht="18.75" x14ac:dyDescent="0.3">
      <c r="A66" s="13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4"/>
      <c r="O66" s="14"/>
      <c r="P66" s="145"/>
      <c r="Q66" s="145"/>
    </row>
    <row r="67" spans="1:32" ht="18.75" x14ac:dyDescent="0.3">
      <c r="A67" s="13" t="s">
        <v>7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4"/>
      <c r="O67" s="14"/>
      <c r="P67" s="145"/>
      <c r="Q67" s="145"/>
    </row>
    <row r="68" spans="1:32" ht="24" thickBot="1" x14ac:dyDescent="0.35">
      <c r="A68" s="13" t="s">
        <v>8</v>
      </c>
      <c r="B68" s="13"/>
      <c r="C68" s="13"/>
      <c r="D68" s="13"/>
      <c r="E68" s="13"/>
      <c r="F68" s="13"/>
      <c r="G68" s="147"/>
      <c r="H68" s="147"/>
      <c r="I68" s="13"/>
      <c r="J68" s="13"/>
      <c r="K68" s="13"/>
      <c r="L68" s="13"/>
      <c r="M68" s="13"/>
      <c r="N68" s="148"/>
      <c r="O68" s="148"/>
      <c r="P68" s="2800" t="s">
        <v>86</v>
      </c>
      <c r="Q68" s="2800"/>
      <c r="W68" s="2856" t="s">
        <v>107</v>
      </c>
      <c r="X68" s="2856"/>
      <c r="Y68" s="2856"/>
      <c r="Z68" s="2856"/>
      <c r="AA68" s="2856"/>
      <c r="AB68" s="2856"/>
      <c r="AC68" s="2856"/>
      <c r="AD68" s="2856"/>
      <c r="AE68" s="2856"/>
      <c r="AF68" s="2856"/>
    </row>
    <row r="69" spans="1:32" ht="16.5" thickBot="1" x14ac:dyDescent="0.3">
      <c r="A69" s="2841" t="s">
        <v>10</v>
      </c>
      <c r="B69" s="2844" t="s">
        <v>11</v>
      </c>
      <c r="C69" s="428" t="s">
        <v>10</v>
      </c>
      <c r="D69" s="2844" t="s">
        <v>13</v>
      </c>
      <c r="E69" s="2844" t="s">
        <v>14</v>
      </c>
      <c r="F69" s="2847" t="s">
        <v>15</v>
      </c>
      <c r="G69" s="2848"/>
      <c r="H69" s="2848"/>
      <c r="I69" s="2848"/>
      <c r="J69" s="2848"/>
      <c r="K69" s="2848"/>
      <c r="L69" s="2848"/>
      <c r="M69" s="2849"/>
      <c r="N69" s="2850" t="s">
        <v>16</v>
      </c>
      <c r="O69" s="2850" t="s">
        <v>17</v>
      </c>
      <c r="P69" s="2850" t="s">
        <v>18</v>
      </c>
      <c r="Q69" s="151" t="s">
        <v>19</v>
      </c>
      <c r="W69" s="2856" t="s">
        <v>108</v>
      </c>
      <c r="X69" s="2856" t="s">
        <v>109</v>
      </c>
      <c r="Y69" s="2856" t="s">
        <v>108</v>
      </c>
      <c r="Z69" s="2856" t="s">
        <v>110</v>
      </c>
      <c r="AA69" s="2940" t="s">
        <v>108</v>
      </c>
      <c r="AB69" s="2853" t="s">
        <v>111</v>
      </c>
      <c r="AC69" s="2856" t="s">
        <v>108</v>
      </c>
      <c r="AD69" s="2853" t="s">
        <v>112</v>
      </c>
      <c r="AE69" s="2854" t="s">
        <v>113</v>
      </c>
      <c r="AF69" s="2855" t="s">
        <v>114</v>
      </c>
    </row>
    <row r="70" spans="1:32" ht="16.5" thickBot="1" x14ac:dyDescent="0.3">
      <c r="A70" s="2842"/>
      <c r="B70" s="2845"/>
      <c r="C70" s="429" t="s">
        <v>208</v>
      </c>
      <c r="D70" s="2845"/>
      <c r="E70" s="2845"/>
      <c r="F70" s="2858" t="s">
        <v>20</v>
      </c>
      <c r="G70" s="2858"/>
      <c r="H70" s="2858" t="s">
        <v>21</v>
      </c>
      <c r="I70" s="2858"/>
      <c r="J70" s="2858" t="s">
        <v>22</v>
      </c>
      <c r="K70" s="2858"/>
      <c r="L70" s="2858" t="s">
        <v>23</v>
      </c>
      <c r="M70" s="2858"/>
      <c r="N70" s="2851"/>
      <c r="O70" s="2851"/>
      <c r="P70" s="2851"/>
      <c r="Q70" s="2859" t="s">
        <v>24</v>
      </c>
      <c r="W70" s="2856"/>
      <c r="X70" s="2856"/>
      <c r="Y70" s="2856"/>
      <c r="Z70" s="2856"/>
      <c r="AA70" s="2940"/>
      <c r="AB70" s="2853"/>
      <c r="AC70" s="2856"/>
      <c r="AD70" s="2853"/>
      <c r="AE70" s="2854"/>
      <c r="AF70" s="2855"/>
    </row>
    <row r="71" spans="1:32" ht="16.5" thickBot="1" x14ac:dyDescent="0.3">
      <c r="A71" s="2843"/>
      <c r="B71" s="2846"/>
      <c r="C71" s="430" t="s">
        <v>209</v>
      </c>
      <c r="D71" s="2846"/>
      <c r="E71" s="2846"/>
      <c r="F71" s="1202" t="s">
        <v>25</v>
      </c>
      <c r="G71" s="1202" t="s">
        <v>26</v>
      </c>
      <c r="H71" s="1202" t="s">
        <v>25</v>
      </c>
      <c r="I71" s="1202" t="s">
        <v>26</v>
      </c>
      <c r="J71" s="1202" t="s">
        <v>25</v>
      </c>
      <c r="K71" s="1202" t="s">
        <v>26</v>
      </c>
      <c r="L71" s="1202" t="s">
        <v>25</v>
      </c>
      <c r="M71" s="1202" t="s">
        <v>26</v>
      </c>
      <c r="N71" s="2852"/>
      <c r="O71" s="2852"/>
      <c r="P71" s="2852"/>
      <c r="Q71" s="2953"/>
    </row>
    <row r="72" spans="1:32" ht="23.25" x14ac:dyDescent="0.35">
      <c r="A72" s="168">
        <v>1</v>
      </c>
      <c r="B72" s="154">
        <v>43682</v>
      </c>
      <c r="C72" s="1203">
        <v>933</v>
      </c>
      <c r="D72" s="239" t="s">
        <v>299</v>
      </c>
      <c r="E72" s="157"/>
      <c r="F72" s="170">
        <v>4</v>
      </c>
      <c r="G72" s="159">
        <f t="shared" ref="G72:G78" si="34">F72*S72</f>
        <v>5327272</v>
      </c>
      <c r="H72" s="160">
        <v>1</v>
      </c>
      <c r="I72" s="161">
        <f t="shared" ref="I72:I78" si="35">H72*T72</f>
        <v>1931818</v>
      </c>
      <c r="J72" s="162">
        <v>5</v>
      </c>
      <c r="K72" s="161">
        <f t="shared" ref="K72:K78" si="36">J72*U72</f>
        <v>11159090</v>
      </c>
      <c r="L72" s="163"/>
      <c r="M72" s="161">
        <f t="shared" ref="M72:M78" si="37">L72*V72</f>
        <v>0</v>
      </c>
      <c r="N72" s="1199">
        <f>F72+H72+J72+L72</f>
        <v>10</v>
      </c>
      <c r="O72" s="165">
        <f t="shared" ref="O72:O78" si="38">+M72+K72+I72+G72</f>
        <v>18418180</v>
      </c>
      <c r="P72" s="165">
        <f>+N72*40000</f>
        <v>400000</v>
      </c>
      <c r="Q72" s="165"/>
      <c r="S72" s="10">
        <f t="shared" ref="S72:S78" si="39">1331818</f>
        <v>1331818</v>
      </c>
      <c r="T72" s="10">
        <f t="shared" ref="T72:T78" si="40">1931818</f>
        <v>1931818</v>
      </c>
      <c r="U72" s="10">
        <f t="shared" ref="U72:U78" si="41">2231818</f>
        <v>2231818</v>
      </c>
      <c r="V72" s="10">
        <f t="shared" ref="V72:V78" si="42">431818</f>
        <v>431818</v>
      </c>
      <c r="W72" s="112">
        <v>43684</v>
      </c>
      <c r="X72" s="111">
        <v>3000000</v>
      </c>
      <c r="Y72" s="112"/>
      <c r="Z72" s="111"/>
      <c r="AA72" s="1114"/>
      <c r="AB72" s="113"/>
      <c r="AC72" s="113"/>
      <c r="AD72" s="114"/>
      <c r="AE72" s="115"/>
      <c r="AF72" s="116">
        <f t="shared" ref="AF72:AF79" si="43">O72-AE72</f>
        <v>18418180</v>
      </c>
    </row>
    <row r="73" spans="1:32" ht="23.25" x14ac:dyDescent="0.35">
      <c r="A73" s="168">
        <f t="shared" ref="A73:A77" si="44">+A72+1</f>
        <v>2</v>
      </c>
      <c r="B73" s="154">
        <v>43682</v>
      </c>
      <c r="C73" s="1203">
        <f>C72+1</f>
        <v>934</v>
      </c>
      <c r="D73" s="239" t="s">
        <v>285</v>
      </c>
      <c r="E73" s="157" t="s">
        <v>273</v>
      </c>
      <c r="F73" s="170">
        <v>4</v>
      </c>
      <c r="G73" s="159">
        <f t="shared" si="34"/>
        <v>5327272</v>
      </c>
      <c r="H73" s="160"/>
      <c r="I73" s="161">
        <f t="shared" si="35"/>
        <v>0</v>
      </c>
      <c r="J73" s="162">
        <v>0</v>
      </c>
      <c r="K73" s="161">
        <f t="shared" si="36"/>
        <v>0</v>
      </c>
      <c r="L73" s="163">
        <v>5</v>
      </c>
      <c r="M73" s="161">
        <f t="shared" si="37"/>
        <v>2159090</v>
      </c>
      <c r="N73" s="1199">
        <f t="shared" ref="N73:N77" si="45">F73+H73+J73+L73</f>
        <v>9</v>
      </c>
      <c r="O73" s="165">
        <f t="shared" si="38"/>
        <v>7486362</v>
      </c>
      <c r="P73" s="165">
        <f t="shared" ref="P73:P78" si="46">+N73*40000</f>
        <v>360000</v>
      </c>
      <c r="Q73" s="165"/>
      <c r="S73" s="10">
        <f t="shared" si="39"/>
        <v>1331818</v>
      </c>
      <c r="T73" s="10">
        <f t="shared" si="40"/>
        <v>1931818</v>
      </c>
      <c r="U73" s="10">
        <f t="shared" si="41"/>
        <v>2231818</v>
      </c>
      <c r="V73" s="10">
        <f t="shared" si="42"/>
        <v>431818</v>
      </c>
      <c r="W73" s="112">
        <v>43696</v>
      </c>
      <c r="X73" s="111">
        <v>7486362</v>
      </c>
      <c r="Y73" s="112"/>
      <c r="Z73" s="111"/>
      <c r="AA73" s="1114"/>
      <c r="AB73" s="113"/>
      <c r="AC73" s="113"/>
      <c r="AD73" s="114"/>
      <c r="AE73" s="115"/>
      <c r="AF73" s="116">
        <f t="shared" si="43"/>
        <v>7486362</v>
      </c>
    </row>
    <row r="74" spans="1:32" ht="23.25" x14ac:dyDescent="0.35">
      <c r="A74" s="168">
        <f t="shared" si="44"/>
        <v>3</v>
      </c>
      <c r="B74" s="154">
        <v>43682</v>
      </c>
      <c r="C74" s="1203">
        <f t="shared" ref="C74:C77" si="47">C73+1</f>
        <v>935</v>
      </c>
      <c r="D74" s="239" t="s">
        <v>44</v>
      </c>
      <c r="E74" s="157" t="s">
        <v>273</v>
      </c>
      <c r="F74" s="170"/>
      <c r="G74" s="159">
        <f t="shared" si="34"/>
        <v>0</v>
      </c>
      <c r="H74" s="160">
        <v>2</v>
      </c>
      <c r="I74" s="161">
        <f t="shared" si="35"/>
        <v>3863636</v>
      </c>
      <c r="J74" s="162"/>
      <c r="K74" s="161">
        <f t="shared" si="36"/>
        <v>0</v>
      </c>
      <c r="L74" s="163">
        <v>1</v>
      </c>
      <c r="M74" s="161">
        <f t="shared" si="37"/>
        <v>431818</v>
      </c>
      <c r="N74" s="1199">
        <f t="shared" si="45"/>
        <v>3</v>
      </c>
      <c r="O74" s="165">
        <f t="shared" si="38"/>
        <v>4295454</v>
      </c>
      <c r="P74" s="165">
        <f t="shared" si="46"/>
        <v>120000</v>
      </c>
      <c r="Q74" s="165"/>
      <c r="S74" s="10">
        <f t="shared" si="39"/>
        <v>1331818</v>
      </c>
      <c r="T74" s="10">
        <f t="shared" si="40"/>
        <v>1931818</v>
      </c>
      <c r="U74" s="10">
        <f t="shared" si="41"/>
        <v>2231818</v>
      </c>
      <c r="V74" s="10">
        <f t="shared" si="42"/>
        <v>431818</v>
      </c>
      <c r="W74" s="112">
        <v>43684</v>
      </c>
      <c r="X74" s="111">
        <v>4295454</v>
      </c>
      <c r="Y74" s="112"/>
      <c r="Z74" s="111"/>
      <c r="AA74" s="112"/>
      <c r="AB74" s="113"/>
      <c r="AC74" s="113"/>
      <c r="AD74" s="114"/>
      <c r="AE74" s="115"/>
      <c r="AF74" s="116">
        <f t="shared" si="43"/>
        <v>4295454</v>
      </c>
    </row>
    <row r="75" spans="1:32" ht="23.25" x14ac:dyDescent="0.35">
      <c r="A75" s="172">
        <f t="shared" si="44"/>
        <v>4</v>
      </c>
      <c r="B75" s="154">
        <v>43682</v>
      </c>
      <c r="C75" s="1203">
        <f t="shared" si="47"/>
        <v>936</v>
      </c>
      <c r="D75" s="156" t="s">
        <v>212</v>
      </c>
      <c r="E75" s="1200" t="s">
        <v>88</v>
      </c>
      <c r="F75" s="170">
        <v>8</v>
      </c>
      <c r="G75" s="159">
        <f t="shared" si="34"/>
        <v>10654544</v>
      </c>
      <c r="H75" s="160"/>
      <c r="I75" s="161">
        <f t="shared" si="35"/>
        <v>0</v>
      </c>
      <c r="J75" s="162">
        <v>2</v>
      </c>
      <c r="K75" s="161">
        <f t="shared" si="36"/>
        <v>4463636</v>
      </c>
      <c r="L75" s="163"/>
      <c r="M75" s="161">
        <f t="shared" si="37"/>
        <v>0</v>
      </c>
      <c r="N75" s="171">
        <f t="shared" si="45"/>
        <v>10</v>
      </c>
      <c r="O75" s="165">
        <f t="shared" si="38"/>
        <v>15118180</v>
      </c>
      <c r="P75" s="165">
        <f t="shared" si="46"/>
        <v>400000</v>
      </c>
      <c r="Q75" s="165"/>
      <c r="S75" s="10">
        <f t="shared" si="39"/>
        <v>1331818</v>
      </c>
      <c r="T75" s="10">
        <f t="shared" si="40"/>
        <v>1931818</v>
      </c>
      <c r="U75" s="10">
        <f t="shared" si="41"/>
        <v>2231818</v>
      </c>
      <c r="V75" s="10">
        <f t="shared" si="42"/>
        <v>431818</v>
      </c>
      <c r="W75" s="112">
        <v>43691</v>
      </c>
      <c r="X75" s="111">
        <v>5120000</v>
      </c>
      <c r="Y75" s="112">
        <v>43694</v>
      </c>
      <c r="Z75" s="111">
        <v>5000000</v>
      </c>
      <c r="AA75" s="1114"/>
      <c r="AB75" s="113"/>
      <c r="AC75" s="113"/>
      <c r="AD75" s="114"/>
      <c r="AE75" s="115"/>
      <c r="AF75" s="116">
        <f t="shared" si="43"/>
        <v>15118180</v>
      </c>
    </row>
    <row r="76" spans="1:32" ht="23.25" x14ac:dyDescent="0.35">
      <c r="A76" s="172">
        <f t="shared" si="44"/>
        <v>5</v>
      </c>
      <c r="B76" s="154">
        <v>43682</v>
      </c>
      <c r="C76" s="1203">
        <f t="shared" si="47"/>
        <v>937</v>
      </c>
      <c r="D76" s="156" t="s">
        <v>90</v>
      </c>
      <c r="E76" s="1200" t="s">
        <v>88</v>
      </c>
      <c r="F76" s="170">
        <v>10</v>
      </c>
      <c r="G76" s="159">
        <f t="shared" si="34"/>
        <v>13318180</v>
      </c>
      <c r="H76" s="160"/>
      <c r="I76" s="161">
        <f t="shared" si="35"/>
        <v>0</v>
      </c>
      <c r="J76" s="162"/>
      <c r="K76" s="161">
        <f t="shared" si="36"/>
        <v>0</v>
      </c>
      <c r="L76" s="163"/>
      <c r="M76" s="161">
        <f t="shared" si="37"/>
        <v>0</v>
      </c>
      <c r="N76" s="171">
        <f t="shared" si="45"/>
        <v>10</v>
      </c>
      <c r="O76" s="165">
        <f t="shared" si="38"/>
        <v>13318180</v>
      </c>
      <c r="P76" s="165">
        <f t="shared" si="46"/>
        <v>400000</v>
      </c>
      <c r="Q76" s="165"/>
      <c r="S76" s="10">
        <f t="shared" si="39"/>
        <v>1331818</v>
      </c>
      <c r="T76" s="10">
        <f t="shared" si="40"/>
        <v>1931818</v>
      </c>
      <c r="U76" s="10">
        <f t="shared" si="41"/>
        <v>2231818</v>
      </c>
      <c r="V76" s="10">
        <f t="shared" si="42"/>
        <v>431818</v>
      </c>
      <c r="W76" s="112"/>
      <c r="X76" s="111"/>
      <c r="Y76" s="112"/>
      <c r="Z76" s="111"/>
      <c r="AA76" s="1114"/>
      <c r="AB76" s="113"/>
      <c r="AC76" s="113"/>
      <c r="AD76" s="114"/>
      <c r="AE76" s="115"/>
      <c r="AF76" s="116">
        <f t="shared" si="43"/>
        <v>13318180</v>
      </c>
    </row>
    <row r="77" spans="1:32" ht="23.25" x14ac:dyDescent="0.35">
      <c r="A77" s="172">
        <f t="shared" si="44"/>
        <v>6</v>
      </c>
      <c r="B77" s="154">
        <v>43682</v>
      </c>
      <c r="C77" s="1203">
        <f t="shared" si="47"/>
        <v>938</v>
      </c>
      <c r="D77" s="156" t="s">
        <v>39</v>
      </c>
      <c r="E77" s="1200" t="s">
        <v>57</v>
      </c>
      <c r="F77" s="170">
        <v>5</v>
      </c>
      <c r="G77" s="159">
        <f t="shared" si="34"/>
        <v>6659090</v>
      </c>
      <c r="H77" s="160">
        <v>2</v>
      </c>
      <c r="I77" s="161">
        <f t="shared" si="35"/>
        <v>3863636</v>
      </c>
      <c r="J77" s="162">
        <v>3</v>
      </c>
      <c r="K77" s="161">
        <f t="shared" si="36"/>
        <v>6695454</v>
      </c>
      <c r="L77" s="163"/>
      <c r="M77" s="161">
        <f t="shared" si="37"/>
        <v>0</v>
      </c>
      <c r="N77" s="171">
        <f t="shared" si="45"/>
        <v>10</v>
      </c>
      <c r="O77" s="165">
        <f t="shared" si="38"/>
        <v>17218180</v>
      </c>
      <c r="P77" s="165">
        <f t="shared" si="46"/>
        <v>400000</v>
      </c>
      <c r="Q77" s="165"/>
      <c r="S77" s="10">
        <f t="shared" si="39"/>
        <v>1331818</v>
      </c>
      <c r="T77" s="10">
        <f t="shared" si="40"/>
        <v>1931818</v>
      </c>
      <c r="U77" s="10">
        <f t="shared" si="41"/>
        <v>2231818</v>
      </c>
      <c r="V77" s="10">
        <f t="shared" si="42"/>
        <v>431818</v>
      </c>
      <c r="W77" s="112"/>
      <c r="X77" s="111"/>
      <c r="Y77" s="112"/>
      <c r="Z77" s="111"/>
      <c r="AA77" s="1114"/>
      <c r="AB77" s="113"/>
      <c r="AC77" s="113"/>
      <c r="AD77" s="114"/>
      <c r="AE77" s="115"/>
      <c r="AF77" s="116">
        <f>O77-AE77</f>
        <v>17218180</v>
      </c>
    </row>
    <row r="78" spans="1:32" ht="23.25" x14ac:dyDescent="0.35">
      <c r="A78" s="172"/>
      <c r="B78" s="188"/>
      <c r="C78" s="1203"/>
      <c r="D78" s="156"/>
      <c r="E78" s="1200"/>
      <c r="F78" s="170"/>
      <c r="G78" s="159">
        <f t="shared" si="34"/>
        <v>0</v>
      </c>
      <c r="H78" s="170"/>
      <c r="I78" s="161">
        <f t="shared" si="35"/>
        <v>0</v>
      </c>
      <c r="J78" s="170"/>
      <c r="K78" s="161">
        <f t="shared" si="36"/>
        <v>0</v>
      </c>
      <c r="L78" s="170"/>
      <c r="M78" s="161">
        <f t="shared" si="37"/>
        <v>0</v>
      </c>
      <c r="N78" s="171"/>
      <c r="O78" s="165">
        <f t="shared" si="38"/>
        <v>0</v>
      </c>
      <c r="P78" s="165">
        <f t="shared" si="46"/>
        <v>0</v>
      </c>
      <c r="Q78" s="165"/>
      <c r="S78" s="10">
        <f t="shared" si="39"/>
        <v>1331818</v>
      </c>
      <c r="T78" s="10">
        <f t="shared" si="40"/>
        <v>1931818</v>
      </c>
      <c r="U78" s="10">
        <f t="shared" si="41"/>
        <v>2231818</v>
      </c>
      <c r="V78" s="10">
        <f t="shared" si="42"/>
        <v>431818</v>
      </c>
      <c r="W78" s="112"/>
      <c r="X78" s="111"/>
      <c r="Y78" s="110"/>
      <c r="Z78" s="111"/>
      <c r="AA78" s="1114"/>
      <c r="AB78" s="113"/>
      <c r="AC78" s="113"/>
      <c r="AD78" s="114"/>
      <c r="AE78" s="115">
        <f t="shared" ref="AE78" si="48">X78+Z78+AB78+AD78</f>
        <v>0</v>
      </c>
      <c r="AF78" s="116">
        <f t="shared" si="43"/>
        <v>0</v>
      </c>
    </row>
    <row r="79" spans="1:32" ht="24" thickBot="1" x14ac:dyDescent="0.4">
      <c r="A79" s="2951" t="s">
        <v>60</v>
      </c>
      <c r="B79" s="2952"/>
      <c r="C79" s="2952"/>
      <c r="D79" s="2952"/>
      <c r="E79" s="2952"/>
      <c r="F79" s="783">
        <f>SUM(F72:F77)</f>
        <v>31</v>
      </c>
      <c r="G79" s="783">
        <f>SUM(G72:G75)</f>
        <v>21309088</v>
      </c>
      <c r="H79" s="783">
        <f>SUM(H72:H77)</f>
        <v>5</v>
      </c>
      <c r="I79" s="783">
        <f>SUM(I72:I75)</f>
        <v>5795454</v>
      </c>
      <c r="J79" s="783">
        <f>SUM(J72:J77)</f>
        <v>10</v>
      </c>
      <c r="K79" s="783">
        <f t="shared" ref="K79:P79" si="49">SUM(K72:K75)</f>
        <v>15622726</v>
      </c>
      <c r="L79" s="783">
        <f t="shared" si="49"/>
        <v>6</v>
      </c>
      <c r="M79" s="783">
        <f t="shared" si="49"/>
        <v>2590908</v>
      </c>
      <c r="N79" s="783">
        <f t="shared" si="49"/>
        <v>32</v>
      </c>
      <c r="O79" s="783">
        <f>SUM(O72:O77)</f>
        <v>75854536</v>
      </c>
      <c r="P79" s="783">
        <f t="shared" si="49"/>
        <v>1280000</v>
      </c>
      <c r="Q79" s="784"/>
      <c r="W79" s="112"/>
      <c r="X79" s="111"/>
      <c r="Y79" s="110"/>
      <c r="Z79" s="111"/>
      <c r="AA79" s="1114"/>
      <c r="AB79" s="113"/>
      <c r="AC79" s="113"/>
      <c r="AD79" s="114"/>
      <c r="AE79" s="115">
        <f>SUM(AE72:AE78)</f>
        <v>0</v>
      </c>
      <c r="AF79" s="116">
        <f t="shared" si="43"/>
        <v>75854536</v>
      </c>
    </row>
    <row r="80" spans="1:32" x14ac:dyDescent="0.2">
      <c r="A80" s="12" t="s">
        <v>61</v>
      </c>
      <c r="F80" s="20"/>
      <c r="P80" s="177"/>
      <c r="W80" s="12"/>
      <c r="X80" s="12"/>
    </row>
    <row r="81" spans="1:32" ht="15.75" x14ac:dyDescent="0.25">
      <c r="C81" s="253"/>
      <c r="D81" s="279"/>
      <c r="F81" s="178"/>
      <c r="G81" s="179"/>
      <c r="H81" s="178"/>
      <c r="I81" s="180"/>
      <c r="J81" s="178"/>
      <c r="K81" s="179"/>
      <c r="L81" s="178"/>
      <c r="N81" s="20"/>
      <c r="O81" s="2861" t="s">
        <v>62</v>
      </c>
      <c r="P81" s="2861"/>
      <c r="Q81" s="2861"/>
      <c r="W81" s="12"/>
      <c r="X81" s="12"/>
    </row>
    <row r="82" spans="1:32" ht="15.75" x14ac:dyDescent="0.25">
      <c r="F82" s="1201"/>
      <c r="H82" s="1201"/>
      <c r="J82" s="1201"/>
      <c r="L82" s="1201"/>
      <c r="N82" s="1201"/>
      <c r="O82" s="1201"/>
      <c r="P82" s="1201"/>
      <c r="Q82" s="1201"/>
      <c r="W82" s="12"/>
      <c r="X82" s="12"/>
    </row>
    <row r="83" spans="1:32" ht="15.75" x14ac:dyDescent="0.25">
      <c r="F83" s="182"/>
      <c r="H83" s="182"/>
      <c r="J83" s="182"/>
      <c r="L83" s="182"/>
      <c r="N83" s="12"/>
      <c r="O83" s="145"/>
      <c r="P83" s="145"/>
      <c r="Q83" s="145"/>
      <c r="W83" s="12"/>
      <c r="X83" s="12"/>
    </row>
    <row r="84" spans="1:32" ht="15.75" x14ac:dyDescent="0.25">
      <c r="N84" s="12"/>
      <c r="O84" s="145"/>
      <c r="P84" s="145"/>
      <c r="Q84" s="145"/>
    </row>
    <row r="85" spans="1:32" ht="15.75" x14ac:dyDescent="0.25">
      <c r="N85" s="12"/>
      <c r="O85" s="2862" t="s">
        <v>63</v>
      </c>
      <c r="P85" s="2862"/>
      <c r="Q85" s="2862"/>
    </row>
    <row r="86" spans="1:32" ht="15.75" x14ac:dyDescent="0.25">
      <c r="N86" s="12"/>
      <c r="O86" s="2861" t="s">
        <v>64</v>
      </c>
      <c r="P86" s="2861"/>
      <c r="Q86" s="2861"/>
    </row>
    <row r="90" spans="1:32" ht="26.25" x14ac:dyDescent="0.3">
      <c r="A90" s="13" t="s">
        <v>0</v>
      </c>
      <c r="B90" s="13" t="s">
        <v>235</v>
      </c>
      <c r="C90" s="144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4"/>
      <c r="O90" s="183" t="s">
        <v>66</v>
      </c>
      <c r="P90" s="2839" t="s">
        <v>2</v>
      </c>
      <c r="Q90" s="2839"/>
    </row>
    <row r="91" spans="1:32" ht="21" x14ac:dyDescent="0.3">
      <c r="A91" s="13" t="s">
        <v>3</v>
      </c>
      <c r="B91" s="13" t="s">
        <v>4</v>
      </c>
      <c r="C91" s="144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4"/>
      <c r="O91" s="184"/>
      <c r="P91" s="145"/>
      <c r="Q91" s="145"/>
    </row>
    <row r="92" spans="1:32" ht="18.75" x14ac:dyDescent="0.3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4"/>
      <c r="O92" s="14"/>
      <c r="P92" s="145"/>
      <c r="Q92" s="145"/>
    </row>
    <row r="93" spans="1:32" ht="18.75" x14ac:dyDescent="0.3">
      <c r="A93" s="13" t="s">
        <v>5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4"/>
      <c r="O93" s="14"/>
      <c r="P93" s="145"/>
      <c r="Q93" s="145"/>
    </row>
    <row r="94" spans="1:32" ht="18.75" x14ac:dyDescent="0.3">
      <c r="A94" s="13" t="s">
        <v>6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4"/>
      <c r="O94" s="14"/>
      <c r="P94" s="145"/>
      <c r="Q94" s="145"/>
    </row>
    <row r="95" spans="1:32" ht="18.75" x14ac:dyDescent="0.3">
      <c r="A95" s="13" t="s">
        <v>7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4"/>
      <c r="O95" s="14"/>
      <c r="P95" s="145"/>
      <c r="Q95" s="145"/>
    </row>
    <row r="96" spans="1:32" ht="24" thickBot="1" x14ac:dyDescent="0.35">
      <c r="A96" s="13" t="s">
        <v>8</v>
      </c>
      <c r="B96" s="13"/>
      <c r="C96" s="13"/>
      <c r="D96" s="13"/>
      <c r="E96" s="13"/>
      <c r="F96" s="13"/>
      <c r="G96" s="147"/>
      <c r="H96" s="147"/>
      <c r="I96" s="13"/>
      <c r="J96" s="13"/>
      <c r="K96" s="13"/>
      <c r="L96" s="13"/>
      <c r="M96" s="13"/>
      <c r="N96" s="148"/>
      <c r="O96" s="148"/>
      <c r="P96" s="2800" t="s">
        <v>86</v>
      </c>
      <c r="Q96" s="2800"/>
      <c r="W96" s="2856" t="s">
        <v>107</v>
      </c>
      <c r="X96" s="2856"/>
      <c r="Y96" s="2856"/>
      <c r="Z96" s="2856"/>
      <c r="AA96" s="2856"/>
      <c r="AB96" s="2856"/>
      <c r="AC96" s="2856"/>
      <c r="AD96" s="2856"/>
      <c r="AE96" s="2856"/>
      <c r="AF96" s="2856"/>
    </row>
    <row r="97" spans="1:32" ht="16.5" thickBot="1" x14ac:dyDescent="0.3">
      <c r="A97" s="2841" t="s">
        <v>10</v>
      </c>
      <c r="B97" s="2844" t="s">
        <v>11</v>
      </c>
      <c r="C97" s="428" t="s">
        <v>10</v>
      </c>
      <c r="D97" s="2844" t="s">
        <v>13</v>
      </c>
      <c r="E97" s="2844" t="s">
        <v>14</v>
      </c>
      <c r="F97" s="2847" t="s">
        <v>15</v>
      </c>
      <c r="G97" s="2848"/>
      <c r="H97" s="2848"/>
      <c r="I97" s="2848"/>
      <c r="J97" s="2848"/>
      <c r="K97" s="2848"/>
      <c r="L97" s="2848"/>
      <c r="M97" s="2849"/>
      <c r="N97" s="2850" t="s">
        <v>16</v>
      </c>
      <c r="O97" s="2850" t="s">
        <v>17</v>
      </c>
      <c r="P97" s="2850" t="s">
        <v>18</v>
      </c>
      <c r="Q97" s="151" t="s">
        <v>19</v>
      </c>
      <c r="W97" s="2856" t="s">
        <v>108</v>
      </c>
      <c r="X97" s="2856" t="s">
        <v>109</v>
      </c>
      <c r="Y97" s="2856" t="s">
        <v>108</v>
      </c>
      <c r="Z97" s="2856" t="s">
        <v>110</v>
      </c>
      <c r="AA97" s="2940" t="s">
        <v>108</v>
      </c>
      <c r="AB97" s="2853" t="s">
        <v>111</v>
      </c>
      <c r="AC97" s="2856" t="s">
        <v>108</v>
      </c>
      <c r="AD97" s="2853" t="s">
        <v>112</v>
      </c>
      <c r="AE97" s="2854" t="s">
        <v>113</v>
      </c>
      <c r="AF97" s="2855" t="s">
        <v>114</v>
      </c>
    </row>
    <row r="98" spans="1:32" ht="16.5" thickBot="1" x14ac:dyDescent="0.3">
      <c r="A98" s="2842"/>
      <c r="B98" s="2845"/>
      <c r="C98" s="429" t="s">
        <v>208</v>
      </c>
      <c r="D98" s="2845"/>
      <c r="E98" s="2845"/>
      <c r="F98" s="2858" t="s">
        <v>20</v>
      </c>
      <c r="G98" s="2858"/>
      <c r="H98" s="2858" t="s">
        <v>21</v>
      </c>
      <c r="I98" s="2858"/>
      <c r="J98" s="2858" t="s">
        <v>22</v>
      </c>
      <c r="K98" s="2858"/>
      <c r="L98" s="2858" t="s">
        <v>23</v>
      </c>
      <c r="M98" s="2858"/>
      <c r="N98" s="2851"/>
      <c r="O98" s="2851"/>
      <c r="P98" s="2851"/>
      <c r="Q98" s="2859" t="s">
        <v>24</v>
      </c>
      <c r="W98" s="2856"/>
      <c r="X98" s="2856"/>
      <c r="Y98" s="2856"/>
      <c r="Z98" s="2856"/>
      <c r="AA98" s="2940"/>
      <c r="AB98" s="2853"/>
      <c r="AC98" s="2856"/>
      <c r="AD98" s="2853"/>
      <c r="AE98" s="2854"/>
      <c r="AF98" s="2855"/>
    </row>
    <row r="99" spans="1:32" ht="16.5" thickBot="1" x14ac:dyDescent="0.3">
      <c r="A99" s="2843"/>
      <c r="B99" s="2846"/>
      <c r="C99" s="430" t="s">
        <v>209</v>
      </c>
      <c r="D99" s="2846"/>
      <c r="E99" s="2846"/>
      <c r="F99" s="1202" t="s">
        <v>25</v>
      </c>
      <c r="G99" s="1202" t="s">
        <v>26</v>
      </c>
      <c r="H99" s="1202" t="s">
        <v>25</v>
      </c>
      <c r="I99" s="1202" t="s">
        <v>26</v>
      </c>
      <c r="J99" s="1202" t="s">
        <v>25</v>
      </c>
      <c r="K99" s="1202" t="s">
        <v>26</v>
      </c>
      <c r="L99" s="1202" t="s">
        <v>25</v>
      </c>
      <c r="M99" s="1202" t="s">
        <v>26</v>
      </c>
      <c r="N99" s="2852"/>
      <c r="O99" s="2852"/>
      <c r="P99" s="2852"/>
      <c r="Q99" s="2953"/>
    </row>
    <row r="100" spans="1:32" ht="23.25" x14ac:dyDescent="0.35">
      <c r="A100" s="168">
        <v>1</v>
      </c>
      <c r="B100" s="154">
        <v>43683</v>
      </c>
      <c r="C100" s="1203">
        <v>939</v>
      </c>
      <c r="D100" s="239" t="s">
        <v>39</v>
      </c>
      <c r="E100" s="157" t="s">
        <v>273</v>
      </c>
      <c r="F100" s="170">
        <v>5</v>
      </c>
      <c r="G100" s="159">
        <f t="shared" ref="G100:G104" si="50">F100*S100</f>
        <v>6659090</v>
      </c>
      <c r="H100" s="160"/>
      <c r="I100" s="161">
        <f t="shared" ref="I100:I104" si="51">H100*T100</f>
        <v>0</v>
      </c>
      <c r="J100" s="162">
        <v>4</v>
      </c>
      <c r="K100" s="161">
        <f t="shared" ref="K100:K104" si="52">J100*U100</f>
        <v>8927272</v>
      </c>
      <c r="L100" s="163">
        <v>1</v>
      </c>
      <c r="M100" s="161">
        <f t="shared" ref="M100:M104" si="53">L100*V100</f>
        <v>431818</v>
      </c>
      <c r="N100" s="1199">
        <f>F100+H100+J100+L100</f>
        <v>10</v>
      </c>
      <c r="O100" s="165">
        <f t="shared" ref="O100:O104" si="54">+M100+K100+I100+G100</f>
        <v>16018180</v>
      </c>
      <c r="P100" s="165">
        <f>+N100*40000</f>
        <v>400000</v>
      </c>
      <c r="Q100" s="165"/>
      <c r="S100" s="10">
        <f t="shared" ref="S100:S104" si="55">1331818</f>
        <v>1331818</v>
      </c>
      <c r="T100" s="10">
        <f t="shared" ref="T100:T104" si="56">1931818</f>
        <v>1931818</v>
      </c>
      <c r="U100" s="10">
        <f t="shared" ref="U100:U104" si="57">2231818</f>
        <v>2231818</v>
      </c>
      <c r="V100" s="10">
        <f t="shared" ref="V100:V104" si="58">431818</f>
        <v>431818</v>
      </c>
      <c r="W100" s="112">
        <v>43693</v>
      </c>
      <c r="X100" s="111">
        <v>16018180</v>
      </c>
      <c r="Y100" s="112"/>
      <c r="Z100" s="111"/>
      <c r="AA100" s="1114"/>
      <c r="AB100" s="113"/>
      <c r="AC100" s="113"/>
      <c r="AD100" s="114"/>
      <c r="AE100" s="115">
        <f t="shared" ref="AE100" si="59">X100</f>
        <v>16018180</v>
      </c>
      <c r="AF100" s="116">
        <f t="shared" ref="AF100:AF105" si="60">O100-AE100</f>
        <v>0</v>
      </c>
    </row>
    <row r="101" spans="1:32" ht="23.25" x14ac:dyDescent="0.35">
      <c r="A101" s="168">
        <f t="shared" ref="A101:A102" si="61">+A100+1</f>
        <v>2</v>
      </c>
      <c r="B101" s="154">
        <v>43683</v>
      </c>
      <c r="C101" s="1203">
        <v>940</v>
      </c>
      <c r="D101" s="239" t="s">
        <v>217</v>
      </c>
      <c r="E101" s="157" t="s">
        <v>300</v>
      </c>
      <c r="F101" s="170">
        <v>3</v>
      </c>
      <c r="G101" s="159">
        <f t="shared" si="50"/>
        <v>3995454</v>
      </c>
      <c r="H101" s="160"/>
      <c r="I101" s="161">
        <f t="shared" si="51"/>
        <v>0</v>
      </c>
      <c r="J101" s="162">
        <v>3</v>
      </c>
      <c r="K101" s="161">
        <f t="shared" si="52"/>
        <v>6695454</v>
      </c>
      <c r="L101" s="163">
        <v>1</v>
      </c>
      <c r="M101" s="161">
        <f t="shared" si="53"/>
        <v>431818</v>
      </c>
      <c r="N101" s="1199">
        <f t="shared" ref="N101:N103" si="62">F101+H101+J101+L101</f>
        <v>7</v>
      </c>
      <c r="O101" s="165">
        <f t="shared" si="54"/>
        <v>11122726</v>
      </c>
      <c r="P101" s="165">
        <f t="shared" ref="P101:P104" si="63">+N101*40000</f>
        <v>280000</v>
      </c>
      <c r="Q101" s="165"/>
      <c r="S101" s="10">
        <f t="shared" si="55"/>
        <v>1331818</v>
      </c>
      <c r="T101" s="10">
        <f t="shared" si="56"/>
        <v>1931818</v>
      </c>
      <c r="U101" s="10">
        <f t="shared" si="57"/>
        <v>2231818</v>
      </c>
      <c r="V101" s="10">
        <f t="shared" si="58"/>
        <v>431818</v>
      </c>
      <c r="W101" s="112"/>
      <c r="X101" s="111"/>
      <c r="Y101" s="112"/>
      <c r="Z101" s="111"/>
      <c r="AA101" s="1114"/>
      <c r="AB101" s="113"/>
      <c r="AC101" s="113"/>
      <c r="AD101" s="114"/>
      <c r="AE101" s="115">
        <f>X101+Z101</f>
        <v>0</v>
      </c>
      <c r="AF101" s="116">
        <f t="shared" si="60"/>
        <v>11122726</v>
      </c>
    </row>
    <row r="102" spans="1:32" ht="23.25" x14ac:dyDescent="0.35">
      <c r="A102" s="168">
        <f t="shared" si="61"/>
        <v>3</v>
      </c>
      <c r="B102" s="154">
        <v>43683</v>
      </c>
      <c r="C102" s="1203">
        <v>941</v>
      </c>
      <c r="D102" s="239" t="s">
        <v>41</v>
      </c>
      <c r="E102" s="157" t="s">
        <v>300</v>
      </c>
      <c r="F102" s="170"/>
      <c r="G102" s="159">
        <f t="shared" si="50"/>
        <v>0</v>
      </c>
      <c r="H102" s="160">
        <v>3</v>
      </c>
      <c r="I102" s="161">
        <f t="shared" si="51"/>
        <v>5795454</v>
      </c>
      <c r="J102" s="162"/>
      <c r="K102" s="161">
        <f t="shared" si="52"/>
        <v>0</v>
      </c>
      <c r="L102" s="163"/>
      <c r="M102" s="161">
        <f t="shared" si="53"/>
        <v>0</v>
      </c>
      <c r="N102" s="1199">
        <f t="shared" si="62"/>
        <v>3</v>
      </c>
      <c r="O102" s="165">
        <f t="shared" si="54"/>
        <v>5795454</v>
      </c>
      <c r="P102" s="165">
        <f t="shared" si="63"/>
        <v>120000</v>
      </c>
      <c r="Q102" s="165"/>
      <c r="S102" s="10">
        <f t="shared" si="55"/>
        <v>1331818</v>
      </c>
      <c r="T102" s="10">
        <f t="shared" si="56"/>
        <v>1931818</v>
      </c>
      <c r="U102" s="10">
        <f t="shared" si="57"/>
        <v>2231818</v>
      </c>
      <c r="V102" s="10">
        <f t="shared" si="58"/>
        <v>431818</v>
      </c>
      <c r="W102" s="112"/>
      <c r="X102" s="111"/>
      <c r="Y102" s="112"/>
      <c r="Z102" s="111"/>
      <c r="AA102" s="112"/>
      <c r="AB102" s="113"/>
      <c r="AC102" s="113"/>
      <c r="AD102" s="114"/>
      <c r="AE102" s="115">
        <f>X102+Z102</f>
        <v>0</v>
      </c>
      <c r="AF102" s="116">
        <f t="shared" si="60"/>
        <v>5795454</v>
      </c>
    </row>
    <row r="103" spans="1:32" ht="23.25" x14ac:dyDescent="0.35">
      <c r="A103" s="172">
        <v>4</v>
      </c>
      <c r="B103" s="154">
        <v>43683</v>
      </c>
      <c r="C103" s="1203">
        <v>942</v>
      </c>
      <c r="D103" s="156" t="s">
        <v>87</v>
      </c>
      <c r="E103" s="1200" t="s">
        <v>88</v>
      </c>
      <c r="F103" s="170">
        <v>5</v>
      </c>
      <c r="G103" s="159">
        <f t="shared" si="50"/>
        <v>6659090</v>
      </c>
      <c r="H103" s="160"/>
      <c r="I103" s="161">
        <f t="shared" si="51"/>
        <v>0</v>
      </c>
      <c r="J103" s="162">
        <v>5</v>
      </c>
      <c r="K103" s="161">
        <f t="shared" si="52"/>
        <v>11159090</v>
      </c>
      <c r="L103" s="163"/>
      <c r="M103" s="161">
        <f t="shared" si="53"/>
        <v>0</v>
      </c>
      <c r="N103" s="171">
        <f t="shared" si="62"/>
        <v>10</v>
      </c>
      <c r="O103" s="165">
        <f t="shared" si="54"/>
        <v>17818180</v>
      </c>
      <c r="P103" s="165">
        <f t="shared" si="63"/>
        <v>400000</v>
      </c>
      <c r="Q103" s="165"/>
      <c r="S103" s="10">
        <f t="shared" si="55"/>
        <v>1331818</v>
      </c>
      <c r="T103" s="10">
        <f t="shared" si="56"/>
        <v>1931818</v>
      </c>
      <c r="U103" s="10">
        <f t="shared" si="57"/>
        <v>2231818</v>
      </c>
      <c r="V103" s="10">
        <f t="shared" si="58"/>
        <v>431818</v>
      </c>
      <c r="W103" s="112">
        <v>43686</v>
      </c>
      <c r="X103" s="111">
        <v>17818180</v>
      </c>
      <c r="Y103" s="112"/>
      <c r="Z103" s="111"/>
      <c r="AA103" s="1114"/>
      <c r="AB103" s="113"/>
      <c r="AC103" s="113"/>
      <c r="AD103" s="114"/>
      <c r="AE103" s="115">
        <f>X103+Z103</f>
        <v>17818180</v>
      </c>
      <c r="AF103" s="116">
        <f t="shared" si="60"/>
        <v>0</v>
      </c>
    </row>
    <row r="104" spans="1:32" ht="23.25" x14ac:dyDescent="0.35">
      <c r="A104" s="172"/>
      <c r="B104" s="188"/>
      <c r="C104" s="1203"/>
      <c r="D104" s="156"/>
      <c r="E104" s="1200"/>
      <c r="F104" s="170"/>
      <c r="G104" s="159">
        <f t="shared" si="50"/>
        <v>0</v>
      </c>
      <c r="H104" s="170"/>
      <c r="I104" s="161">
        <f t="shared" si="51"/>
        <v>0</v>
      </c>
      <c r="J104" s="170"/>
      <c r="K104" s="161">
        <f t="shared" si="52"/>
        <v>0</v>
      </c>
      <c r="L104" s="170"/>
      <c r="M104" s="161">
        <f t="shared" si="53"/>
        <v>0</v>
      </c>
      <c r="N104" s="171"/>
      <c r="O104" s="165">
        <f t="shared" si="54"/>
        <v>0</v>
      </c>
      <c r="P104" s="165">
        <f t="shared" si="63"/>
        <v>0</v>
      </c>
      <c r="Q104" s="165"/>
      <c r="S104" s="10">
        <f t="shared" si="55"/>
        <v>1331818</v>
      </c>
      <c r="T104" s="10">
        <f t="shared" si="56"/>
        <v>1931818</v>
      </c>
      <c r="U104" s="10">
        <f t="shared" si="57"/>
        <v>2231818</v>
      </c>
      <c r="V104" s="10">
        <f t="shared" si="58"/>
        <v>431818</v>
      </c>
      <c r="W104" s="112"/>
      <c r="X104" s="111"/>
      <c r="Y104" s="110"/>
      <c r="Z104" s="111"/>
      <c r="AA104" s="1114"/>
      <c r="AB104" s="113"/>
      <c r="AC104" s="113"/>
      <c r="AD104" s="114"/>
      <c r="AE104" s="115">
        <f t="shared" ref="AE104" si="64">X104+Z104+AB104+AD104</f>
        <v>0</v>
      </c>
      <c r="AF104" s="116">
        <f t="shared" si="60"/>
        <v>0</v>
      </c>
    </row>
    <row r="105" spans="1:32" ht="24" thickBot="1" x14ac:dyDescent="0.4">
      <c r="A105" s="2951" t="s">
        <v>60</v>
      </c>
      <c r="B105" s="2952"/>
      <c r="C105" s="2952"/>
      <c r="D105" s="2952"/>
      <c r="E105" s="2952"/>
      <c r="F105" s="783">
        <f>SUM(F100:F103)</f>
        <v>13</v>
      </c>
      <c r="G105" s="783">
        <f>SUM(G100:G102)</f>
        <v>10654544</v>
      </c>
      <c r="H105" s="783">
        <f>SUM(H100:H102)</f>
        <v>3</v>
      </c>
      <c r="I105" s="783">
        <f>SUM(I100:I102)</f>
        <v>5795454</v>
      </c>
      <c r="J105" s="783">
        <f>SUM(J100:J103)</f>
        <v>12</v>
      </c>
      <c r="K105" s="783">
        <f t="shared" ref="K105:P105" si="65">SUM(K100:K102)</f>
        <v>15622726</v>
      </c>
      <c r="L105" s="783">
        <f t="shared" si="65"/>
        <v>2</v>
      </c>
      <c r="M105" s="783">
        <f t="shared" si="65"/>
        <v>863636</v>
      </c>
      <c r="N105" s="783">
        <f t="shared" si="65"/>
        <v>20</v>
      </c>
      <c r="O105" s="783">
        <f>SUM(O100:O103)</f>
        <v>50754540</v>
      </c>
      <c r="P105" s="783">
        <f t="shared" si="65"/>
        <v>800000</v>
      </c>
      <c r="Q105" s="784"/>
      <c r="W105" s="112"/>
      <c r="X105" s="111"/>
      <c r="Y105" s="110"/>
      <c r="Z105" s="111"/>
      <c r="AA105" s="1114"/>
      <c r="AB105" s="113"/>
      <c r="AC105" s="113"/>
      <c r="AD105" s="114"/>
      <c r="AE105" s="115">
        <f>SUM(AE100:AE104)</f>
        <v>33836360</v>
      </c>
      <c r="AF105" s="116">
        <f t="shared" si="60"/>
        <v>16918180</v>
      </c>
    </row>
    <row r="106" spans="1:32" x14ac:dyDescent="0.2">
      <c r="A106" s="12" t="s">
        <v>61</v>
      </c>
      <c r="F106" s="20"/>
      <c r="P106" s="177"/>
      <c r="W106" s="12"/>
      <c r="X106" s="12"/>
    </row>
    <row r="107" spans="1:32" ht="15.75" x14ac:dyDescent="0.25">
      <c r="C107" s="253"/>
      <c r="D107" s="279"/>
      <c r="F107" s="178"/>
      <c r="G107" s="179"/>
      <c r="H107" s="178"/>
      <c r="I107" s="180"/>
      <c r="J107" s="178"/>
      <c r="K107" s="179"/>
      <c r="L107" s="178"/>
      <c r="N107" s="20"/>
      <c r="O107" s="2861" t="s">
        <v>62</v>
      </c>
      <c r="P107" s="2861"/>
      <c r="Q107" s="2861"/>
      <c r="W107" s="12"/>
      <c r="X107" s="12"/>
    </row>
    <row r="108" spans="1:32" ht="15.75" x14ac:dyDescent="0.25">
      <c r="F108" s="1201"/>
      <c r="H108" s="1201"/>
      <c r="J108" s="1201"/>
      <c r="L108" s="1201"/>
      <c r="N108" s="1201"/>
      <c r="O108" s="1201"/>
      <c r="P108" s="1201"/>
      <c r="Q108" s="1201"/>
      <c r="W108" s="12"/>
      <c r="X108" s="12"/>
    </row>
    <row r="109" spans="1:32" ht="15.75" x14ac:dyDescent="0.25">
      <c r="F109" s="182"/>
      <c r="H109" s="182"/>
      <c r="J109" s="182"/>
      <c r="L109" s="182"/>
      <c r="N109" s="12"/>
      <c r="O109" s="145"/>
      <c r="P109" s="145"/>
      <c r="Q109" s="145"/>
      <c r="W109" s="12"/>
      <c r="X109" s="12"/>
    </row>
    <row r="110" spans="1:32" ht="15.75" x14ac:dyDescent="0.25">
      <c r="N110" s="12"/>
      <c r="O110" s="145"/>
      <c r="P110" s="145"/>
      <c r="Q110" s="145"/>
    </row>
    <row r="111" spans="1:32" ht="15.75" x14ac:dyDescent="0.25">
      <c r="N111" s="12"/>
      <c r="O111" s="2862" t="s">
        <v>63</v>
      </c>
      <c r="P111" s="2862"/>
      <c r="Q111" s="2862"/>
    </row>
    <row r="112" spans="1:32" ht="15.75" x14ac:dyDescent="0.25">
      <c r="N112" s="12"/>
      <c r="O112" s="2861" t="s">
        <v>64</v>
      </c>
      <c r="P112" s="2861"/>
      <c r="Q112" s="2861"/>
    </row>
    <row r="116" spans="1:32" ht="26.25" x14ac:dyDescent="0.3">
      <c r="A116" s="13" t="s">
        <v>0</v>
      </c>
      <c r="B116" s="13" t="s">
        <v>235</v>
      </c>
      <c r="C116" s="144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4"/>
      <c r="O116" s="183" t="s">
        <v>66</v>
      </c>
      <c r="P116" s="2839" t="s">
        <v>2</v>
      </c>
      <c r="Q116" s="2839"/>
    </row>
    <row r="117" spans="1:32" ht="21" x14ac:dyDescent="0.3">
      <c r="A117" s="13" t="s">
        <v>3</v>
      </c>
      <c r="B117" s="13" t="s">
        <v>4</v>
      </c>
      <c r="C117" s="144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4"/>
      <c r="O117" s="184"/>
      <c r="P117" s="145"/>
      <c r="Q117" s="145"/>
    </row>
    <row r="118" spans="1:32" ht="18.75" x14ac:dyDescent="0.3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4"/>
      <c r="O118" s="14"/>
      <c r="P118" s="145"/>
      <c r="Q118" s="145"/>
    </row>
    <row r="119" spans="1:32" ht="18.75" x14ac:dyDescent="0.3">
      <c r="A119" s="13" t="s">
        <v>5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4"/>
      <c r="O119" s="14"/>
      <c r="P119" s="145"/>
      <c r="Q119" s="145"/>
    </row>
    <row r="120" spans="1:32" ht="18.75" x14ac:dyDescent="0.3">
      <c r="A120" s="13" t="s">
        <v>6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4"/>
      <c r="O120" s="14"/>
      <c r="P120" s="145"/>
      <c r="Q120" s="145"/>
    </row>
    <row r="121" spans="1:32" ht="18.75" x14ac:dyDescent="0.3">
      <c r="A121" s="13" t="s">
        <v>7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4"/>
      <c r="O121" s="14"/>
      <c r="P121" s="145"/>
      <c r="Q121" s="145"/>
    </row>
    <row r="122" spans="1:32" ht="24" thickBot="1" x14ac:dyDescent="0.35">
      <c r="A122" s="13" t="s">
        <v>8</v>
      </c>
      <c r="B122" s="13"/>
      <c r="C122" s="13"/>
      <c r="D122" s="13"/>
      <c r="E122" s="13"/>
      <c r="F122" s="13"/>
      <c r="G122" s="147"/>
      <c r="H122" s="147"/>
      <c r="I122" s="13"/>
      <c r="J122" s="13"/>
      <c r="K122" s="13"/>
      <c r="L122" s="13"/>
      <c r="M122" s="13"/>
      <c r="N122" s="148"/>
      <c r="O122" s="148"/>
      <c r="P122" s="2800" t="s">
        <v>86</v>
      </c>
      <c r="Q122" s="2800"/>
      <c r="W122" s="2856" t="s">
        <v>107</v>
      </c>
      <c r="X122" s="2856"/>
      <c r="Y122" s="2856"/>
      <c r="Z122" s="2856"/>
      <c r="AA122" s="2856"/>
      <c r="AB122" s="2856"/>
      <c r="AC122" s="2856"/>
      <c r="AD122" s="2856"/>
      <c r="AE122" s="2856"/>
      <c r="AF122" s="2856"/>
    </row>
    <row r="123" spans="1:32" ht="16.5" thickBot="1" x14ac:dyDescent="0.3">
      <c r="A123" s="2841" t="s">
        <v>10</v>
      </c>
      <c r="B123" s="2844" t="s">
        <v>11</v>
      </c>
      <c r="C123" s="428" t="s">
        <v>10</v>
      </c>
      <c r="D123" s="2844" t="s">
        <v>13</v>
      </c>
      <c r="E123" s="2844" t="s">
        <v>14</v>
      </c>
      <c r="F123" s="2847" t="s">
        <v>15</v>
      </c>
      <c r="G123" s="2848"/>
      <c r="H123" s="2848"/>
      <c r="I123" s="2848"/>
      <c r="J123" s="2848"/>
      <c r="K123" s="2848"/>
      <c r="L123" s="2848"/>
      <c r="M123" s="2849"/>
      <c r="N123" s="2850" t="s">
        <v>16</v>
      </c>
      <c r="O123" s="2850" t="s">
        <v>17</v>
      </c>
      <c r="P123" s="2850" t="s">
        <v>18</v>
      </c>
      <c r="Q123" s="151" t="s">
        <v>19</v>
      </c>
      <c r="W123" s="2856" t="s">
        <v>108</v>
      </c>
      <c r="X123" s="2856" t="s">
        <v>109</v>
      </c>
      <c r="Y123" s="2856" t="s">
        <v>108</v>
      </c>
      <c r="Z123" s="2856" t="s">
        <v>110</v>
      </c>
      <c r="AA123" s="2940" t="s">
        <v>108</v>
      </c>
      <c r="AB123" s="2853" t="s">
        <v>111</v>
      </c>
      <c r="AC123" s="2856" t="s">
        <v>108</v>
      </c>
      <c r="AD123" s="2853" t="s">
        <v>112</v>
      </c>
      <c r="AE123" s="2854" t="s">
        <v>113</v>
      </c>
      <c r="AF123" s="2855" t="s">
        <v>114</v>
      </c>
    </row>
    <row r="124" spans="1:32" ht="16.5" thickBot="1" x14ac:dyDescent="0.3">
      <c r="A124" s="2842"/>
      <c r="B124" s="2845"/>
      <c r="C124" s="429" t="s">
        <v>208</v>
      </c>
      <c r="D124" s="2845"/>
      <c r="E124" s="2845"/>
      <c r="F124" s="2858" t="s">
        <v>20</v>
      </c>
      <c r="G124" s="2858"/>
      <c r="H124" s="2858" t="s">
        <v>21</v>
      </c>
      <c r="I124" s="2858"/>
      <c r="J124" s="2858" t="s">
        <v>22</v>
      </c>
      <c r="K124" s="2858"/>
      <c r="L124" s="2858" t="s">
        <v>23</v>
      </c>
      <c r="M124" s="2858"/>
      <c r="N124" s="2851"/>
      <c r="O124" s="2851"/>
      <c r="P124" s="2851"/>
      <c r="Q124" s="2859" t="s">
        <v>24</v>
      </c>
      <c r="W124" s="2856"/>
      <c r="X124" s="2856"/>
      <c r="Y124" s="2856"/>
      <c r="Z124" s="2856"/>
      <c r="AA124" s="2940"/>
      <c r="AB124" s="2853"/>
      <c r="AC124" s="2856"/>
      <c r="AD124" s="2853"/>
      <c r="AE124" s="2854"/>
      <c r="AF124" s="2855"/>
    </row>
    <row r="125" spans="1:32" ht="16.5" thickBot="1" x14ac:dyDescent="0.3">
      <c r="A125" s="2843"/>
      <c r="B125" s="2846"/>
      <c r="C125" s="430" t="s">
        <v>209</v>
      </c>
      <c r="D125" s="2846"/>
      <c r="E125" s="2846"/>
      <c r="F125" s="1202" t="s">
        <v>25</v>
      </c>
      <c r="G125" s="1202" t="s">
        <v>26</v>
      </c>
      <c r="H125" s="1202" t="s">
        <v>25</v>
      </c>
      <c r="I125" s="1202" t="s">
        <v>26</v>
      </c>
      <c r="J125" s="1202" t="s">
        <v>25</v>
      </c>
      <c r="K125" s="1202" t="s">
        <v>26</v>
      </c>
      <c r="L125" s="1202" t="s">
        <v>25</v>
      </c>
      <c r="M125" s="1202" t="s">
        <v>26</v>
      </c>
      <c r="N125" s="2852"/>
      <c r="O125" s="2852"/>
      <c r="P125" s="2852"/>
      <c r="Q125" s="2953"/>
    </row>
    <row r="126" spans="1:32" ht="23.25" x14ac:dyDescent="0.35">
      <c r="A126" s="168">
        <v>1</v>
      </c>
      <c r="B126" s="154">
        <v>43684</v>
      </c>
      <c r="C126" s="1203">
        <v>943</v>
      </c>
      <c r="D126" s="239" t="s">
        <v>34</v>
      </c>
      <c r="E126" s="157" t="s">
        <v>294</v>
      </c>
      <c r="F126" s="170">
        <v>6</v>
      </c>
      <c r="G126" s="159">
        <f>F126*S126</f>
        <v>7990908</v>
      </c>
      <c r="H126" s="160"/>
      <c r="I126" s="161">
        <f>H126*T126</f>
        <v>0</v>
      </c>
      <c r="J126" s="162">
        <v>4</v>
      </c>
      <c r="K126" s="161">
        <f>J126*U126</f>
        <v>8927272</v>
      </c>
      <c r="L126" s="163"/>
      <c r="M126" s="161">
        <f>L126*V126</f>
        <v>0</v>
      </c>
      <c r="N126" s="1199">
        <f>F126+H126+J126+L126</f>
        <v>10</v>
      </c>
      <c r="O126" s="165">
        <f t="shared" ref="O126:O134" si="66">+M126+K126+I126+G126</f>
        <v>16918180</v>
      </c>
      <c r="P126" s="165">
        <f>+N126*40000</f>
        <v>400000</v>
      </c>
      <c r="Q126" s="165"/>
      <c r="S126" s="10">
        <f t="shared" ref="S126:S134" si="67">1331818</f>
        <v>1331818</v>
      </c>
      <c r="T126" s="10">
        <f t="shared" ref="T126:T134" si="68">1931818</f>
        <v>1931818</v>
      </c>
      <c r="U126" s="10">
        <f t="shared" ref="U126:U134" si="69">2231818</f>
        <v>2231818</v>
      </c>
      <c r="V126" s="10">
        <f t="shared" ref="V126:V134" si="70">431818</f>
        <v>431818</v>
      </c>
      <c r="W126" s="112">
        <v>43685</v>
      </c>
      <c r="X126" s="111">
        <v>16918180</v>
      </c>
      <c r="Y126" s="112"/>
      <c r="Z126" s="111"/>
      <c r="AA126" s="1114"/>
      <c r="AB126" s="113"/>
      <c r="AC126" s="113"/>
      <c r="AD126" s="114"/>
      <c r="AE126" s="115">
        <f>X126+Z126+AB126+AD126</f>
        <v>16918180</v>
      </c>
      <c r="AF126" s="116">
        <f>O126-AE126</f>
        <v>0</v>
      </c>
    </row>
    <row r="127" spans="1:32" ht="23.25" x14ac:dyDescent="0.35">
      <c r="A127" s="168">
        <v>2</v>
      </c>
      <c r="B127" s="154">
        <v>43684</v>
      </c>
      <c r="C127" s="1203">
        <f>C126+1</f>
        <v>944</v>
      </c>
      <c r="D127" s="239" t="s">
        <v>55</v>
      </c>
      <c r="E127" s="157" t="s">
        <v>273</v>
      </c>
      <c r="F127" s="170">
        <v>5</v>
      </c>
      <c r="G127" s="159">
        <f>F127*S127</f>
        <v>6659090</v>
      </c>
      <c r="H127" s="160">
        <v>1</v>
      </c>
      <c r="I127" s="161">
        <f t="shared" ref="I127:I132" si="71">H127*T127</f>
        <v>1931818</v>
      </c>
      <c r="J127" s="162">
        <v>4</v>
      </c>
      <c r="K127" s="161">
        <f t="shared" ref="K127:K132" si="72">J127*U127</f>
        <v>8927272</v>
      </c>
      <c r="L127" s="163">
        <v>1</v>
      </c>
      <c r="M127" s="161">
        <f t="shared" ref="M127:M132" si="73">L127*V127</f>
        <v>431818</v>
      </c>
      <c r="N127" s="1199">
        <f t="shared" ref="N127:N133" si="74">F127+H127+J127+L127</f>
        <v>11</v>
      </c>
      <c r="O127" s="165">
        <f t="shared" si="66"/>
        <v>17949998</v>
      </c>
      <c r="P127" s="165">
        <f t="shared" ref="P127:P134" si="75">+N127*40000</f>
        <v>440000</v>
      </c>
      <c r="Q127" s="165"/>
      <c r="S127" s="10">
        <f t="shared" si="67"/>
        <v>1331818</v>
      </c>
      <c r="T127" s="10">
        <f t="shared" si="68"/>
        <v>1931818</v>
      </c>
      <c r="U127" s="10">
        <f t="shared" si="69"/>
        <v>2231818</v>
      </c>
      <c r="V127" s="10">
        <f t="shared" si="70"/>
        <v>431818</v>
      </c>
      <c r="W127" s="112">
        <v>43693</v>
      </c>
      <c r="X127" s="111">
        <v>8000000</v>
      </c>
      <c r="Y127" s="112"/>
      <c r="Z127" s="111"/>
      <c r="AA127" s="1114"/>
      <c r="AB127" s="113"/>
      <c r="AC127" s="113"/>
      <c r="AD127" s="114"/>
      <c r="AE127" s="115">
        <f t="shared" ref="AE127:AE134" si="76">X127+Z127+AB127+AD127</f>
        <v>8000000</v>
      </c>
      <c r="AF127" s="116">
        <f t="shared" ref="AF127:AF132" si="77">O127-AE127</f>
        <v>9949998</v>
      </c>
    </row>
    <row r="128" spans="1:32" ht="23.25" x14ac:dyDescent="0.35">
      <c r="A128" s="168">
        <v>3</v>
      </c>
      <c r="B128" s="154">
        <v>43684</v>
      </c>
      <c r="C128" s="1203">
        <f t="shared" ref="C128:C133" si="78">C127+1</f>
        <v>945</v>
      </c>
      <c r="D128" s="239" t="s">
        <v>47</v>
      </c>
      <c r="E128" s="157" t="s">
        <v>273</v>
      </c>
      <c r="F128" s="170">
        <v>4</v>
      </c>
      <c r="G128" s="159">
        <f t="shared" ref="G128:G132" si="79">F128*S128</f>
        <v>5327272</v>
      </c>
      <c r="H128" s="160">
        <v>1</v>
      </c>
      <c r="I128" s="161">
        <f t="shared" si="71"/>
        <v>1931818</v>
      </c>
      <c r="J128" s="162">
        <v>4</v>
      </c>
      <c r="K128" s="161">
        <f t="shared" si="72"/>
        <v>8927272</v>
      </c>
      <c r="L128" s="163">
        <v>1</v>
      </c>
      <c r="M128" s="161">
        <f t="shared" si="73"/>
        <v>431818</v>
      </c>
      <c r="N128" s="1199">
        <f t="shared" si="74"/>
        <v>10</v>
      </c>
      <c r="O128" s="165">
        <f t="shared" si="66"/>
        <v>16618180</v>
      </c>
      <c r="P128" s="165">
        <f t="shared" si="75"/>
        <v>400000</v>
      </c>
      <c r="Q128" s="165"/>
      <c r="S128" s="10">
        <f t="shared" si="67"/>
        <v>1331818</v>
      </c>
      <c r="T128" s="10">
        <f t="shared" si="68"/>
        <v>1931818</v>
      </c>
      <c r="U128" s="10">
        <f t="shared" si="69"/>
        <v>2231818</v>
      </c>
      <c r="V128" s="10">
        <f t="shared" si="70"/>
        <v>431818</v>
      </c>
      <c r="W128" s="112">
        <v>43685</v>
      </c>
      <c r="X128" s="111">
        <v>10618180</v>
      </c>
      <c r="Y128" s="112">
        <v>43693</v>
      </c>
      <c r="Z128" s="111">
        <v>6000000</v>
      </c>
      <c r="AA128" s="1114"/>
      <c r="AB128" s="113"/>
      <c r="AC128" s="113"/>
      <c r="AD128" s="114"/>
      <c r="AE128" s="115">
        <f t="shared" si="76"/>
        <v>16618180</v>
      </c>
      <c r="AF128" s="116">
        <f t="shared" si="77"/>
        <v>0</v>
      </c>
    </row>
    <row r="129" spans="1:33" ht="23.25" x14ac:dyDescent="0.35">
      <c r="A129" s="168">
        <v>4</v>
      </c>
      <c r="B129" s="154">
        <v>43684</v>
      </c>
      <c r="C129" s="1203">
        <f t="shared" si="78"/>
        <v>946</v>
      </c>
      <c r="D129" s="239" t="s">
        <v>53</v>
      </c>
      <c r="E129" s="157" t="s">
        <v>273</v>
      </c>
      <c r="F129" s="170">
        <v>6</v>
      </c>
      <c r="G129" s="159">
        <f t="shared" si="79"/>
        <v>7990908</v>
      </c>
      <c r="H129" s="160"/>
      <c r="I129" s="161">
        <f t="shared" si="71"/>
        <v>0</v>
      </c>
      <c r="J129" s="162">
        <v>4</v>
      </c>
      <c r="K129" s="161">
        <f t="shared" si="72"/>
        <v>8927272</v>
      </c>
      <c r="L129" s="163"/>
      <c r="M129" s="161">
        <f t="shared" si="73"/>
        <v>0</v>
      </c>
      <c r="N129" s="1199">
        <f t="shared" si="74"/>
        <v>10</v>
      </c>
      <c r="O129" s="165">
        <f t="shared" si="66"/>
        <v>16918180</v>
      </c>
      <c r="P129" s="165">
        <f t="shared" si="75"/>
        <v>400000</v>
      </c>
      <c r="Q129" s="165"/>
      <c r="S129" s="10">
        <f t="shared" si="67"/>
        <v>1331818</v>
      </c>
      <c r="T129" s="10">
        <f t="shared" si="68"/>
        <v>1931818</v>
      </c>
      <c r="U129" s="10">
        <f t="shared" si="69"/>
        <v>2231818</v>
      </c>
      <c r="V129" s="10">
        <f t="shared" si="70"/>
        <v>431818</v>
      </c>
      <c r="W129" s="112">
        <v>43686</v>
      </c>
      <c r="X129" s="111">
        <v>10000000</v>
      </c>
      <c r="Y129" s="112"/>
      <c r="Z129" s="111"/>
      <c r="AA129" s="1114"/>
      <c r="AB129" s="113"/>
      <c r="AC129" s="113"/>
      <c r="AD129" s="114"/>
      <c r="AE129" s="115">
        <f t="shared" si="76"/>
        <v>10000000</v>
      </c>
      <c r="AF129" s="116">
        <f t="shared" si="77"/>
        <v>6918180</v>
      </c>
    </row>
    <row r="130" spans="1:33" ht="23.25" x14ac:dyDescent="0.35">
      <c r="A130" s="168">
        <v>5</v>
      </c>
      <c r="B130" s="154">
        <v>43684</v>
      </c>
      <c r="C130" s="1203">
        <f t="shared" si="78"/>
        <v>947</v>
      </c>
      <c r="D130" s="239" t="s">
        <v>255</v>
      </c>
      <c r="E130" s="157" t="s">
        <v>273</v>
      </c>
      <c r="F130" s="170">
        <v>10</v>
      </c>
      <c r="G130" s="159">
        <f t="shared" si="79"/>
        <v>13318180</v>
      </c>
      <c r="H130" s="160"/>
      <c r="I130" s="161">
        <f t="shared" si="71"/>
        <v>0</v>
      </c>
      <c r="J130" s="162"/>
      <c r="K130" s="161">
        <f t="shared" si="72"/>
        <v>0</v>
      </c>
      <c r="L130" s="163"/>
      <c r="M130" s="161">
        <f t="shared" si="73"/>
        <v>0</v>
      </c>
      <c r="N130" s="1199">
        <f t="shared" si="74"/>
        <v>10</v>
      </c>
      <c r="O130" s="165">
        <f t="shared" si="66"/>
        <v>13318180</v>
      </c>
      <c r="P130" s="165">
        <f t="shared" si="75"/>
        <v>400000</v>
      </c>
      <c r="Q130" s="165"/>
      <c r="S130" s="10">
        <f t="shared" si="67"/>
        <v>1331818</v>
      </c>
      <c r="T130" s="10">
        <f t="shared" si="68"/>
        <v>1931818</v>
      </c>
      <c r="U130" s="10">
        <f t="shared" si="69"/>
        <v>2231818</v>
      </c>
      <c r="V130" s="10">
        <f t="shared" si="70"/>
        <v>431818</v>
      </c>
      <c r="W130" s="112">
        <v>43685</v>
      </c>
      <c r="X130" s="111">
        <v>13318180</v>
      </c>
      <c r="Y130" s="112"/>
      <c r="Z130" s="111"/>
      <c r="AA130" s="1114"/>
      <c r="AB130" s="113"/>
      <c r="AC130" s="113"/>
      <c r="AD130" s="114"/>
      <c r="AE130" s="115">
        <f t="shared" si="76"/>
        <v>13318180</v>
      </c>
      <c r="AF130" s="116">
        <f t="shared" si="77"/>
        <v>0</v>
      </c>
    </row>
    <row r="131" spans="1:33" ht="23.25" x14ac:dyDescent="0.35">
      <c r="A131" s="168">
        <v>6</v>
      </c>
      <c r="B131" s="154">
        <v>43684</v>
      </c>
      <c r="C131" s="1203">
        <f t="shared" si="78"/>
        <v>948</v>
      </c>
      <c r="D131" s="239" t="s">
        <v>39</v>
      </c>
      <c r="E131" s="157" t="s">
        <v>273</v>
      </c>
      <c r="F131" s="170">
        <v>7</v>
      </c>
      <c r="G131" s="159">
        <f t="shared" si="79"/>
        <v>9322726</v>
      </c>
      <c r="H131" s="160"/>
      <c r="I131" s="161">
        <f t="shared" si="71"/>
        <v>0</v>
      </c>
      <c r="J131" s="162">
        <v>2</v>
      </c>
      <c r="K131" s="161">
        <f t="shared" si="72"/>
        <v>4463636</v>
      </c>
      <c r="L131" s="163">
        <v>1</v>
      </c>
      <c r="M131" s="161">
        <f t="shared" si="73"/>
        <v>431818</v>
      </c>
      <c r="N131" s="1199">
        <f t="shared" si="74"/>
        <v>10</v>
      </c>
      <c r="O131" s="165">
        <f t="shared" si="66"/>
        <v>14218180</v>
      </c>
      <c r="P131" s="165">
        <f t="shared" si="75"/>
        <v>400000</v>
      </c>
      <c r="Q131" s="165"/>
      <c r="S131" s="10">
        <f t="shared" si="67"/>
        <v>1331818</v>
      </c>
      <c r="T131" s="10">
        <f t="shared" si="68"/>
        <v>1931818</v>
      </c>
      <c r="U131" s="10">
        <f t="shared" si="69"/>
        <v>2231818</v>
      </c>
      <c r="V131" s="10">
        <f t="shared" si="70"/>
        <v>431818</v>
      </c>
      <c r="W131" s="112"/>
      <c r="X131" s="111"/>
      <c r="Y131" s="112"/>
      <c r="Z131" s="111"/>
      <c r="AA131" s="1114"/>
      <c r="AB131" s="113"/>
      <c r="AC131" s="113"/>
      <c r="AD131" s="114"/>
      <c r="AE131" s="115"/>
      <c r="AF131" s="116"/>
    </row>
    <row r="132" spans="1:33" ht="23.25" x14ac:dyDescent="0.35">
      <c r="A132" s="168">
        <v>7</v>
      </c>
      <c r="B132" s="154">
        <v>43684</v>
      </c>
      <c r="C132" s="1203">
        <f t="shared" si="78"/>
        <v>949</v>
      </c>
      <c r="D132" s="239" t="s">
        <v>42</v>
      </c>
      <c r="E132" s="157" t="s">
        <v>273</v>
      </c>
      <c r="F132" s="170">
        <v>10</v>
      </c>
      <c r="G132" s="159">
        <f t="shared" si="79"/>
        <v>13318180</v>
      </c>
      <c r="H132" s="160"/>
      <c r="I132" s="161">
        <f t="shared" si="71"/>
        <v>0</v>
      </c>
      <c r="J132" s="162"/>
      <c r="K132" s="161">
        <f t="shared" si="72"/>
        <v>0</v>
      </c>
      <c r="L132" s="163">
        <v>1</v>
      </c>
      <c r="M132" s="161">
        <f t="shared" si="73"/>
        <v>431818</v>
      </c>
      <c r="N132" s="1199">
        <f t="shared" si="74"/>
        <v>11</v>
      </c>
      <c r="O132" s="165">
        <f t="shared" si="66"/>
        <v>13749998</v>
      </c>
      <c r="P132" s="165">
        <f t="shared" si="75"/>
        <v>440000</v>
      </c>
      <c r="Q132" s="165"/>
      <c r="S132" s="10">
        <f t="shared" si="67"/>
        <v>1331818</v>
      </c>
      <c r="T132" s="10">
        <f t="shared" si="68"/>
        <v>1931818</v>
      </c>
      <c r="U132" s="10">
        <f t="shared" si="69"/>
        <v>2231818</v>
      </c>
      <c r="V132" s="10">
        <f t="shared" si="70"/>
        <v>431818</v>
      </c>
      <c r="W132" s="112">
        <v>43693</v>
      </c>
      <c r="X132" s="111">
        <v>13749998</v>
      </c>
      <c r="Y132" s="112"/>
      <c r="Z132" s="111"/>
      <c r="AA132" s="1114"/>
      <c r="AB132" s="113"/>
      <c r="AC132" s="113"/>
      <c r="AD132" s="114"/>
      <c r="AE132" s="115">
        <f t="shared" si="76"/>
        <v>13749998</v>
      </c>
      <c r="AF132" s="116">
        <f t="shared" si="77"/>
        <v>0</v>
      </c>
    </row>
    <row r="133" spans="1:33" ht="23.25" x14ac:dyDescent="0.35">
      <c r="A133" s="168">
        <v>8</v>
      </c>
      <c r="B133" s="154">
        <v>43684</v>
      </c>
      <c r="C133" s="1203">
        <f t="shared" si="78"/>
        <v>950</v>
      </c>
      <c r="D133" s="239" t="s">
        <v>92</v>
      </c>
      <c r="E133" s="157" t="s">
        <v>88</v>
      </c>
      <c r="F133" s="170">
        <v>9</v>
      </c>
      <c r="G133" s="159">
        <f>F133*S133</f>
        <v>11986362</v>
      </c>
      <c r="H133" s="160"/>
      <c r="I133" s="161">
        <f>H133*T133</f>
        <v>0</v>
      </c>
      <c r="J133" s="162"/>
      <c r="K133" s="161">
        <f>J133*U133</f>
        <v>0</v>
      </c>
      <c r="L133" s="163">
        <v>1</v>
      </c>
      <c r="M133" s="161">
        <f>L133*V133</f>
        <v>431818</v>
      </c>
      <c r="N133" s="1199">
        <f t="shared" si="74"/>
        <v>10</v>
      </c>
      <c r="O133" s="165">
        <f t="shared" si="66"/>
        <v>12418180</v>
      </c>
      <c r="P133" s="165">
        <f t="shared" si="75"/>
        <v>400000</v>
      </c>
      <c r="Q133" s="165"/>
      <c r="S133" s="10">
        <f t="shared" si="67"/>
        <v>1331818</v>
      </c>
      <c r="T133" s="10">
        <f t="shared" si="68"/>
        <v>1931818</v>
      </c>
      <c r="U133" s="10">
        <f t="shared" si="69"/>
        <v>2231818</v>
      </c>
      <c r="V133" s="10">
        <f t="shared" si="70"/>
        <v>431818</v>
      </c>
      <c r="W133" s="112">
        <v>43685</v>
      </c>
      <c r="X133" s="111">
        <v>12418180</v>
      </c>
      <c r="Y133" s="112"/>
      <c r="Z133" s="111"/>
      <c r="AA133" s="1114"/>
      <c r="AB133" s="113"/>
      <c r="AC133" s="113"/>
      <c r="AD133" s="114"/>
      <c r="AE133" s="115">
        <f t="shared" si="76"/>
        <v>12418180</v>
      </c>
      <c r="AF133" s="116">
        <f>O133-AE133</f>
        <v>0</v>
      </c>
    </row>
    <row r="134" spans="1:33" ht="23.25" x14ac:dyDescent="0.35">
      <c r="A134" s="172"/>
      <c r="B134" s="188"/>
      <c r="C134" s="1203"/>
      <c r="D134" s="156"/>
      <c r="E134" s="1200"/>
      <c r="F134" s="170"/>
      <c r="G134" s="159">
        <f>F134*S134</f>
        <v>0</v>
      </c>
      <c r="H134" s="170"/>
      <c r="I134" s="161">
        <f>H134*T134</f>
        <v>0</v>
      </c>
      <c r="J134" s="170"/>
      <c r="K134" s="161">
        <f>J134*U134</f>
        <v>0</v>
      </c>
      <c r="L134" s="170"/>
      <c r="M134" s="161">
        <f>L134*V134</f>
        <v>0</v>
      </c>
      <c r="N134" s="171"/>
      <c r="O134" s="165">
        <f t="shared" si="66"/>
        <v>0</v>
      </c>
      <c r="P134" s="165">
        <f t="shared" si="75"/>
        <v>0</v>
      </c>
      <c r="Q134" s="165"/>
      <c r="S134" s="10">
        <f t="shared" si="67"/>
        <v>1331818</v>
      </c>
      <c r="T134" s="10">
        <f t="shared" si="68"/>
        <v>1931818</v>
      </c>
      <c r="U134" s="10">
        <f t="shared" si="69"/>
        <v>2231818</v>
      </c>
      <c r="V134" s="10">
        <f t="shared" si="70"/>
        <v>431818</v>
      </c>
      <c r="W134" s="112"/>
      <c r="X134" s="111"/>
      <c r="Y134" s="110"/>
      <c r="Z134" s="111"/>
      <c r="AA134" s="1114"/>
      <c r="AB134" s="113"/>
      <c r="AC134" s="113"/>
      <c r="AD134" s="114"/>
      <c r="AE134" s="115">
        <f t="shared" si="76"/>
        <v>0</v>
      </c>
      <c r="AF134" s="116">
        <f>O134-AE134</f>
        <v>0</v>
      </c>
    </row>
    <row r="135" spans="1:33" ht="24" thickBot="1" x14ac:dyDescent="0.4">
      <c r="A135" s="2958" t="s">
        <v>60</v>
      </c>
      <c r="B135" s="2959"/>
      <c r="C135" s="2959"/>
      <c r="D135" s="2959"/>
      <c r="E135" s="2960"/>
      <c r="F135" s="783">
        <f t="shared" ref="F135:P135" si="80">SUM(F126:F133)</f>
        <v>57</v>
      </c>
      <c r="G135" s="783">
        <f t="shared" si="80"/>
        <v>75913626</v>
      </c>
      <c r="H135" s="783">
        <f t="shared" si="80"/>
        <v>2</v>
      </c>
      <c r="I135" s="783">
        <f t="shared" si="80"/>
        <v>3863636</v>
      </c>
      <c r="J135" s="783">
        <f t="shared" si="80"/>
        <v>18</v>
      </c>
      <c r="K135" s="783">
        <f t="shared" si="80"/>
        <v>40172724</v>
      </c>
      <c r="L135" s="783">
        <f t="shared" si="80"/>
        <v>5</v>
      </c>
      <c r="M135" s="783">
        <f t="shared" si="80"/>
        <v>2159090</v>
      </c>
      <c r="N135" s="783">
        <f t="shared" si="80"/>
        <v>82</v>
      </c>
      <c r="O135" s="783">
        <f>SUM(O126:O133)</f>
        <v>122109076</v>
      </c>
      <c r="P135" s="783">
        <f t="shared" si="80"/>
        <v>3280000</v>
      </c>
      <c r="Q135" s="784"/>
      <c r="W135" s="112"/>
      <c r="X135" s="111"/>
      <c r="Y135" s="110"/>
      <c r="Z135" s="111"/>
      <c r="AA135" s="1114"/>
      <c r="AB135" s="113"/>
      <c r="AC135" s="113"/>
      <c r="AD135" s="114"/>
      <c r="AE135" s="115">
        <f>SUM(AE126:AE134)</f>
        <v>91022718</v>
      </c>
      <c r="AF135" s="116">
        <f>O135-AE135</f>
        <v>31086358</v>
      </c>
    </row>
    <row r="136" spans="1:33" x14ac:dyDescent="0.2">
      <c r="A136" s="12" t="s">
        <v>61</v>
      </c>
      <c r="F136" s="20"/>
      <c r="P136" s="177"/>
      <c r="W136" s="12"/>
      <c r="X136" s="12"/>
    </row>
    <row r="137" spans="1:33" ht="15.75" x14ac:dyDescent="0.25">
      <c r="C137" s="253"/>
      <c r="D137" s="279"/>
      <c r="F137" s="178"/>
      <c r="G137" s="179"/>
      <c r="H137" s="178"/>
      <c r="I137" s="180"/>
      <c r="J137" s="178"/>
      <c r="K137" s="179"/>
      <c r="L137" s="178"/>
      <c r="N137" s="20"/>
      <c r="O137" s="2861" t="s">
        <v>62</v>
      </c>
      <c r="P137" s="2861"/>
      <c r="Q137" s="2861"/>
      <c r="W137" s="12"/>
      <c r="X137" s="12"/>
    </row>
    <row r="138" spans="1:33" ht="15.75" x14ac:dyDescent="0.25">
      <c r="F138" s="1201"/>
      <c r="H138" s="1201"/>
      <c r="J138" s="1201"/>
      <c r="L138" s="1201"/>
      <c r="N138" s="1201"/>
      <c r="O138" s="1201"/>
      <c r="P138" s="1201"/>
      <c r="Q138" s="1201"/>
      <c r="W138" s="12"/>
      <c r="X138" s="12"/>
      <c r="AG138" s="12" t="s">
        <v>185</v>
      </c>
    </row>
    <row r="139" spans="1:33" ht="15.75" x14ac:dyDescent="0.25">
      <c r="F139" s="182"/>
      <c r="H139" s="182"/>
      <c r="J139" s="182"/>
      <c r="L139" s="182"/>
      <c r="N139" s="12"/>
      <c r="O139" s="145"/>
      <c r="P139" s="145"/>
      <c r="Q139" s="145"/>
      <c r="W139" s="12"/>
      <c r="X139" s="12"/>
    </row>
    <row r="140" spans="1:33" ht="15.75" x14ac:dyDescent="0.25">
      <c r="N140" s="12"/>
      <c r="O140" s="145"/>
      <c r="P140" s="145"/>
      <c r="Q140" s="145"/>
    </row>
    <row r="141" spans="1:33" ht="15.75" x14ac:dyDescent="0.25">
      <c r="N141" s="12"/>
      <c r="O141" s="2862" t="s">
        <v>63</v>
      </c>
      <c r="P141" s="2862"/>
      <c r="Q141" s="2862"/>
    </row>
    <row r="142" spans="1:33" ht="15.75" x14ac:dyDescent="0.25">
      <c r="N142" s="12"/>
      <c r="O142" s="2861" t="s">
        <v>64</v>
      </c>
      <c r="P142" s="2861"/>
      <c r="Q142" s="2861"/>
    </row>
    <row r="145" spans="1:32" ht="26.25" x14ac:dyDescent="0.3">
      <c r="A145" s="13" t="s">
        <v>0</v>
      </c>
      <c r="B145" s="13" t="s">
        <v>235</v>
      </c>
      <c r="C145" s="144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4"/>
      <c r="O145" s="183" t="s">
        <v>66</v>
      </c>
      <c r="P145" s="2839" t="s">
        <v>2</v>
      </c>
      <c r="Q145" s="2839"/>
    </row>
    <row r="146" spans="1:32" ht="21" x14ac:dyDescent="0.3">
      <c r="A146" s="13" t="s">
        <v>3</v>
      </c>
      <c r="B146" s="13" t="s">
        <v>4</v>
      </c>
      <c r="C146" s="144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4"/>
      <c r="O146" s="184"/>
      <c r="P146" s="145"/>
      <c r="Q146" s="145"/>
    </row>
    <row r="147" spans="1:32" ht="18.75" x14ac:dyDescent="0.3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4"/>
      <c r="O147" s="14"/>
      <c r="P147" s="145"/>
      <c r="Q147" s="145"/>
    </row>
    <row r="148" spans="1:32" ht="18.75" x14ac:dyDescent="0.3">
      <c r="A148" s="13" t="s">
        <v>5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4"/>
      <c r="O148" s="14"/>
      <c r="P148" s="145"/>
      <c r="Q148" s="145"/>
    </row>
    <row r="149" spans="1:32" ht="18.75" x14ac:dyDescent="0.3">
      <c r="A149" s="13" t="s">
        <v>6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4"/>
      <c r="O149" s="14"/>
      <c r="P149" s="145"/>
      <c r="Q149" s="145"/>
    </row>
    <row r="150" spans="1:32" ht="18.75" x14ac:dyDescent="0.3">
      <c r="A150" s="13" t="s">
        <v>7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4"/>
      <c r="O150" s="14"/>
      <c r="P150" s="145"/>
      <c r="Q150" s="145"/>
    </row>
    <row r="151" spans="1:32" ht="24" thickBot="1" x14ac:dyDescent="0.35">
      <c r="A151" s="13" t="s">
        <v>8</v>
      </c>
      <c r="B151" s="13"/>
      <c r="C151" s="13"/>
      <c r="D151" s="13"/>
      <c r="E151" s="13"/>
      <c r="F151" s="13"/>
      <c r="G151" s="147"/>
      <c r="H151" s="147"/>
      <c r="I151" s="13"/>
      <c r="J151" s="13"/>
      <c r="K151" s="13"/>
      <c r="L151" s="13"/>
      <c r="M151" s="13"/>
      <c r="N151" s="148"/>
      <c r="O151" s="148"/>
      <c r="P151" s="2800" t="s">
        <v>86</v>
      </c>
      <c r="Q151" s="2800"/>
      <c r="W151" s="2856" t="s">
        <v>107</v>
      </c>
      <c r="X151" s="2856"/>
      <c r="Y151" s="2856"/>
      <c r="Z151" s="2856"/>
      <c r="AA151" s="2856"/>
      <c r="AB151" s="2856"/>
      <c r="AC151" s="2856"/>
      <c r="AD151" s="2856"/>
      <c r="AE151" s="2856"/>
      <c r="AF151" s="2856"/>
    </row>
    <row r="152" spans="1:32" ht="16.5" thickBot="1" x14ac:dyDescent="0.3">
      <c r="A152" s="2841" t="s">
        <v>10</v>
      </c>
      <c r="B152" s="2844" t="s">
        <v>11</v>
      </c>
      <c r="C152" s="428" t="s">
        <v>10</v>
      </c>
      <c r="D152" s="2844" t="s">
        <v>13</v>
      </c>
      <c r="E152" s="2844" t="s">
        <v>14</v>
      </c>
      <c r="F152" s="2847" t="s">
        <v>15</v>
      </c>
      <c r="G152" s="2848"/>
      <c r="H152" s="2848"/>
      <c r="I152" s="2848"/>
      <c r="J152" s="2848"/>
      <c r="K152" s="2848"/>
      <c r="L152" s="2848"/>
      <c r="M152" s="2849"/>
      <c r="N152" s="2850" t="s">
        <v>16</v>
      </c>
      <c r="O152" s="2850" t="s">
        <v>17</v>
      </c>
      <c r="P152" s="2850" t="s">
        <v>18</v>
      </c>
      <c r="Q152" s="151" t="s">
        <v>19</v>
      </c>
      <c r="W152" s="2856" t="s">
        <v>108</v>
      </c>
      <c r="X152" s="2856" t="s">
        <v>109</v>
      </c>
      <c r="Y152" s="2856" t="s">
        <v>108</v>
      </c>
      <c r="Z152" s="2856" t="s">
        <v>110</v>
      </c>
      <c r="AA152" s="2940" t="s">
        <v>108</v>
      </c>
      <c r="AB152" s="2853" t="s">
        <v>111</v>
      </c>
      <c r="AC152" s="2856" t="s">
        <v>108</v>
      </c>
      <c r="AD152" s="2853" t="s">
        <v>112</v>
      </c>
      <c r="AE152" s="2854" t="s">
        <v>113</v>
      </c>
      <c r="AF152" s="2855" t="s">
        <v>114</v>
      </c>
    </row>
    <row r="153" spans="1:32" ht="16.5" thickBot="1" x14ac:dyDescent="0.3">
      <c r="A153" s="2842"/>
      <c r="B153" s="2845"/>
      <c r="C153" s="429" t="s">
        <v>208</v>
      </c>
      <c r="D153" s="2845"/>
      <c r="E153" s="2845"/>
      <c r="F153" s="2858" t="s">
        <v>20</v>
      </c>
      <c r="G153" s="2858"/>
      <c r="H153" s="2858" t="s">
        <v>21</v>
      </c>
      <c r="I153" s="2858"/>
      <c r="J153" s="2858" t="s">
        <v>22</v>
      </c>
      <c r="K153" s="2858"/>
      <c r="L153" s="2858" t="s">
        <v>23</v>
      </c>
      <c r="M153" s="2858"/>
      <c r="N153" s="2851"/>
      <c r="O153" s="2851"/>
      <c r="P153" s="2851"/>
      <c r="Q153" s="2859" t="s">
        <v>24</v>
      </c>
      <c r="W153" s="2856"/>
      <c r="X153" s="2856"/>
      <c r="Y153" s="2856"/>
      <c r="Z153" s="2856"/>
      <c r="AA153" s="2940"/>
      <c r="AB153" s="2853"/>
      <c r="AC153" s="2856"/>
      <c r="AD153" s="2853"/>
      <c r="AE153" s="2854"/>
      <c r="AF153" s="2855"/>
    </row>
    <row r="154" spans="1:32" ht="16.5" thickBot="1" x14ac:dyDescent="0.3">
      <c r="A154" s="2843"/>
      <c r="B154" s="2846"/>
      <c r="C154" s="430" t="s">
        <v>209</v>
      </c>
      <c r="D154" s="2846"/>
      <c r="E154" s="2846"/>
      <c r="F154" s="1202" t="s">
        <v>25</v>
      </c>
      <c r="G154" s="1202" t="s">
        <v>26</v>
      </c>
      <c r="H154" s="1202" t="s">
        <v>25</v>
      </c>
      <c r="I154" s="1202" t="s">
        <v>26</v>
      </c>
      <c r="J154" s="1202" t="s">
        <v>25</v>
      </c>
      <c r="K154" s="1202" t="s">
        <v>26</v>
      </c>
      <c r="L154" s="1202" t="s">
        <v>25</v>
      </c>
      <c r="M154" s="1202" t="s">
        <v>26</v>
      </c>
      <c r="N154" s="2852"/>
      <c r="O154" s="2852"/>
      <c r="P154" s="2852"/>
      <c r="Q154" s="2953"/>
    </row>
    <row r="155" spans="1:32" ht="23.25" x14ac:dyDescent="0.35">
      <c r="A155" s="168">
        <v>1</v>
      </c>
      <c r="B155" s="154">
        <v>43685</v>
      </c>
      <c r="C155" s="1203">
        <v>951</v>
      </c>
      <c r="D155" s="239" t="s">
        <v>36</v>
      </c>
      <c r="E155" s="157" t="s">
        <v>31</v>
      </c>
      <c r="F155" s="170">
        <v>5</v>
      </c>
      <c r="G155" s="159">
        <f t="shared" ref="G155:G160" si="81">F155*S155</f>
        <v>6659090</v>
      </c>
      <c r="H155" s="160"/>
      <c r="I155" s="161">
        <f t="shared" ref="I155:I160" si="82">H155*T155</f>
        <v>0</v>
      </c>
      <c r="J155" s="162">
        <v>5</v>
      </c>
      <c r="K155" s="161">
        <f t="shared" ref="K155:K160" si="83">J155*U155</f>
        <v>11159090</v>
      </c>
      <c r="L155" s="163"/>
      <c r="M155" s="161">
        <f t="shared" ref="M155:M160" si="84">L155*V155</f>
        <v>0</v>
      </c>
      <c r="N155" s="1199">
        <f>F155+H155+J155+L155</f>
        <v>10</v>
      </c>
      <c r="O155" s="165">
        <f t="shared" ref="O155:O160" si="85">+M155+K155+I155+G155</f>
        <v>17818180</v>
      </c>
      <c r="P155" s="165">
        <f>+N155*40000</f>
        <v>400000</v>
      </c>
      <c r="Q155" s="165"/>
      <c r="S155" s="10">
        <f t="shared" ref="S155:S160" si="86">1331818</f>
        <v>1331818</v>
      </c>
      <c r="T155" s="10">
        <f t="shared" ref="T155:T160" si="87">1931818</f>
        <v>1931818</v>
      </c>
      <c r="U155" s="10">
        <f t="shared" ref="U155:U160" si="88">2231818</f>
        <v>2231818</v>
      </c>
      <c r="V155" s="10">
        <f t="shared" ref="V155:V160" si="89">431818</f>
        <v>431818</v>
      </c>
      <c r="W155" s="112"/>
      <c r="X155" s="111"/>
      <c r="Y155" s="112"/>
      <c r="Z155" s="111"/>
      <c r="AA155" s="1114"/>
      <c r="AB155" s="113"/>
      <c r="AC155" s="113"/>
      <c r="AD155" s="114"/>
      <c r="AE155" s="115">
        <f>X155+Z155+AB155+AD155</f>
        <v>0</v>
      </c>
      <c r="AF155" s="116">
        <f t="shared" ref="AF155:AF161" si="90">O155-AE155</f>
        <v>17818180</v>
      </c>
    </row>
    <row r="156" spans="1:32" ht="23.25" x14ac:dyDescent="0.35">
      <c r="A156" s="168">
        <f t="shared" ref="A156:A159" si="91">+A155+1</f>
        <v>2</v>
      </c>
      <c r="B156" s="154">
        <v>43685</v>
      </c>
      <c r="C156" s="1203">
        <f>C155+1</f>
        <v>952</v>
      </c>
      <c r="D156" s="239" t="s">
        <v>30</v>
      </c>
      <c r="E156" s="157" t="s">
        <v>31</v>
      </c>
      <c r="F156" s="170">
        <v>4</v>
      </c>
      <c r="G156" s="159">
        <f t="shared" si="81"/>
        <v>5327272</v>
      </c>
      <c r="H156" s="160">
        <v>2</v>
      </c>
      <c r="I156" s="161">
        <f t="shared" si="82"/>
        <v>3863636</v>
      </c>
      <c r="J156" s="162">
        <v>4</v>
      </c>
      <c r="K156" s="161">
        <f t="shared" si="83"/>
        <v>8927272</v>
      </c>
      <c r="L156" s="163"/>
      <c r="M156" s="161">
        <f t="shared" si="84"/>
        <v>0</v>
      </c>
      <c r="N156" s="1199">
        <f t="shared" ref="N156:N159" si="92">F156+H156+J156+L156</f>
        <v>10</v>
      </c>
      <c r="O156" s="165">
        <f t="shared" si="85"/>
        <v>18118180</v>
      </c>
      <c r="P156" s="165">
        <f t="shared" ref="P156:P160" si="93">+N156*40000</f>
        <v>400000</v>
      </c>
      <c r="Q156" s="165"/>
      <c r="S156" s="10">
        <f t="shared" si="86"/>
        <v>1331818</v>
      </c>
      <c r="T156" s="10">
        <f t="shared" si="87"/>
        <v>1931818</v>
      </c>
      <c r="U156" s="10">
        <f t="shared" si="88"/>
        <v>2231818</v>
      </c>
      <c r="V156" s="10">
        <f t="shared" si="89"/>
        <v>431818</v>
      </c>
      <c r="W156" s="112">
        <v>43691</v>
      </c>
      <c r="X156" s="111">
        <v>18118180</v>
      </c>
      <c r="Y156" s="112"/>
      <c r="Z156" s="111"/>
      <c r="AA156" s="1114"/>
      <c r="AB156" s="113"/>
      <c r="AC156" s="113"/>
      <c r="AD156" s="114"/>
      <c r="AE156" s="115">
        <f t="shared" ref="AE156:AE160" si="94">X156+Z156+AB156+AD156</f>
        <v>18118180</v>
      </c>
      <c r="AF156" s="116">
        <f t="shared" si="90"/>
        <v>0</v>
      </c>
    </row>
    <row r="157" spans="1:32" ht="23.25" x14ac:dyDescent="0.35">
      <c r="A157" s="168">
        <f t="shared" si="91"/>
        <v>3</v>
      </c>
      <c r="B157" s="154">
        <v>43685</v>
      </c>
      <c r="C157" s="1203">
        <f t="shared" ref="C157:C159" si="95">C156+1</f>
        <v>953</v>
      </c>
      <c r="D157" s="239" t="s">
        <v>92</v>
      </c>
      <c r="E157" s="157" t="s">
        <v>88</v>
      </c>
      <c r="F157" s="170">
        <v>9</v>
      </c>
      <c r="G157" s="159">
        <f t="shared" si="81"/>
        <v>11986362</v>
      </c>
      <c r="H157" s="160"/>
      <c r="I157" s="161">
        <f t="shared" si="82"/>
        <v>0</v>
      </c>
      <c r="J157" s="162"/>
      <c r="K157" s="161">
        <f t="shared" si="83"/>
        <v>0</v>
      </c>
      <c r="L157" s="163">
        <v>1</v>
      </c>
      <c r="M157" s="161">
        <f t="shared" si="84"/>
        <v>431818</v>
      </c>
      <c r="N157" s="1199">
        <f t="shared" si="92"/>
        <v>10</v>
      </c>
      <c r="O157" s="165">
        <f t="shared" si="85"/>
        <v>12418180</v>
      </c>
      <c r="P157" s="165">
        <f t="shared" si="93"/>
        <v>400000</v>
      </c>
      <c r="Q157" s="165"/>
      <c r="S157" s="10">
        <f t="shared" si="86"/>
        <v>1331818</v>
      </c>
      <c r="T157" s="10">
        <f t="shared" si="87"/>
        <v>1931818</v>
      </c>
      <c r="U157" s="10">
        <f t="shared" si="88"/>
        <v>2231818</v>
      </c>
      <c r="V157" s="10">
        <f t="shared" si="89"/>
        <v>431818</v>
      </c>
      <c r="W157" s="112">
        <v>43686</v>
      </c>
      <c r="X157" s="111">
        <v>12418180</v>
      </c>
      <c r="Y157" s="112"/>
      <c r="Z157" s="111"/>
      <c r="AA157" s="112"/>
      <c r="AB157" s="113"/>
      <c r="AC157" s="113"/>
      <c r="AD157" s="114"/>
      <c r="AE157" s="115">
        <f t="shared" si="94"/>
        <v>12418180</v>
      </c>
      <c r="AF157" s="116">
        <f t="shared" si="90"/>
        <v>0</v>
      </c>
    </row>
    <row r="158" spans="1:32" ht="23.25" x14ac:dyDescent="0.35">
      <c r="A158" s="168">
        <f t="shared" si="91"/>
        <v>4</v>
      </c>
      <c r="B158" s="154">
        <v>43685</v>
      </c>
      <c r="C158" s="1203">
        <f t="shared" si="95"/>
        <v>954</v>
      </c>
      <c r="D158" s="156" t="s">
        <v>177</v>
      </c>
      <c r="E158" s="1200" t="s">
        <v>88</v>
      </c>
      <c r="F158" s="170">
        <v>8</v>
      </c>
      <c r="G158" s="159">
        <f t="shared" si="81"/>
        <v>10654544</v>
      </c>
      <c r="H158" s="160"/>
      <c r="I158" s="161"/>
      <c r="J158" s="162">
        <v>2</v>
      </c>
      <c r="K158" s="161">
        <f t="shared" si="83"/>
        <v>4463636</v>
      </c>
      <c r="L158" s="163"/>
      <c r="M158" s="161"/>
      <c r="N158" s="171">
        <f t="shared" si="92"/>
        <v>10</v>
      </c>
      <c r="O158" s="165">
        <f t="shared" si="85"/>
        <v>15118180</v>
      </c>
      <c r="P158" s="165">
        <f t="shared" si="93"/>
        <v>400000</v>
      </c>
      <c r="Q158" s="165"/>
      <c r="S158" s="10">
        <f t="shared" si="86"/>
        <v>1331818</v>
      </c>
      <c r="T158" s="10">
        <f t="shared" si="87"/>
        <v>1931818</v>
      </c>
      <c r="U158" s="10">
        <f t="shared" si="88"/>
        <v>2231818</v>
      </c>
      <c r="V158" s="10">
        <f t="shared" si="89"/>
        <v>431818</v>
      </c>
      <c r="W158" s="112"/>
      <c r="X158" s="111"/>
      <c r="Y158" s="112"/>
      <c r="Z158" s="111"/>
      <c r="AA158" s="1114"/>
      <c r="AB158" s="113"/>
      <c r="AC158" s="113"/>
      <c r="AD158" s="114"/>
      <c r="AE158" s="115">
        <f t="shared" si="94"/>
        <v>0</v>
      </c>
      <c r="AF158" s="116">
        <f t="shared" si="90"/>
        <v>15118180</v>
      </c>
    </row>
    <row r="159" spans="1:32" ht="23.25" x14ac:dyDescent="0.35">
      <c r="A159" s="168">
        <f t="shared" si="91"/>
        <v>5</v>
      </c>
      <c r="B159" s="154">
        <v>43685</v>
      </c>
      <c r="C159" s="1203">
        <f t="shared" si="95"/>
        <v>955</v>
      </c>
      <c r="D159" s="156" t="s">
        <v>37</v>
      </c>
      <c r="E159" s="1200" t="s">
        <v>88</v>
      </c>
      <c r="F159" s="170">
        <v>10</v>
      </c>
      <c r="G159" s="159">
        <f t="shared" si="81"/>
        <v>13318180</v>
      </c>
      <c r="H159" s="160"/>
      <c r="I159" s="161">
        <f t="shared" si="82"/>
        <v>0</v>
      </c>
      <c r="J159" s="162"/>
      <c r="K159" s="161">
        <f t="shared" si="83"/>
        <v>0</v>
      </c>
      <c r="L159" s="163"/>
      <c r="M159" s="161">
        <f t="shared" si="84"/>
        <v>0</v>
      </c>
      <c r="N159" s="171">
        <f t="shared" si="92"/>
        <v>10</v>
      </c>
      <c r="O159" s="165">
        <f t="shared" si="85"/>
        <v>13318180</v>
      </c>
      <c r="P159" s="165">
        <f t="shared" si="93"/>
        <v>400000</v>
      </c>
      <c r="Q159" s="165"/>
      <c r="S159" s="10">
        <f t="shared" si="86"/>
        <v>1331818</v>
      </c>
      <c r="T159" s="10">
        <f t="shared" si="87"/>
        <v>1931818</v>
      </c>
      <c r="U159" s="10">
        <f t="shared" si="88"/>
        <v>2231818</v>
      </c>
      <c r="V159" s="10">
        <f t="shared" si="89"/>
        <v>431818</v>
      </c>
      <c r="W159" s="112">
        <v>43686</v>
      </c>
      <c r="X159" s="111">
        <v>13318180</v>
      </c>
      <c r="Y159" s="112"/>
      <c r="Z159" s="111"/>
      <c r="AA159" s="1114"/>
      <c r="AB159" s="113"/>
      <c r="AC159" s="113"/>
      <c r="AD159" s="114"/>
      <c r="AE159" s="115">
        <f t="shared" si="94"/>
        <v>13318180</v>
      </c>
      <c r="AF159" s="116">
        <f t="shared" si="90"/>
        <v>0</v>
      </c>
    </row>
    <row r="160" spans="1:32" ht="23.25" x14ac:dyDescent="0.35">
      <c r="A160" s="172"/>
      <c r="B160" s="188"/>
      <c r="C160" s="1203"/>
      <c r="D160" s="156"/>
      <c r="E160" s="1200"/>
      <c r="F160" s="170"/>
      <c r="G160" s="159">
        <f t="shared" si="81"/>
        <v>0</v>
      </c>
      <c r="H160" s="170"/>
      <c r="I160" s="161">
        <f t="shared" si="82"/>
        <v>0</v>
      </c>
      <c r="J160" s="170"/>
      <c r="K160" s="161">
        <f t="shared" si="83"/>
        <v>0</v>
      </c>
      <c r="L160" s="170"/>
      <c r="M160" s="161">
        <f t="shared" si="84"/>
        <v>0</v>
      </c>
      <c r="N160" s="171"/>
      <c r="O160" s="165">
        <f t="shared" si="85"/>
        <v>0</v>
      </c>
      <c r="P160" s="165">
        <f t="shared" si="93"/>
        <v>0</v>
      </c>
      <c r="Q160" s="165"/>
      <c r="S160" s="10">
        <f t="shared" si="86"/>
        <v>1331818</v>
      </c>
      <c r="T160" s="10">
        <f t="shared" si="87"/>
        <v>1931818</v>
      </c>
      <c r="U160" s="10">
        <f t="shared" si="88"/>
        <v>2231818</v>
      </c>
      <c r="V160" s="10">
        <f t="shared" si="89"/>
        <v>431818</v>
      </c>
      <c r="W160" s="112"/>
      <c r="X160" s="111"/>
      <c r="Y160" s="110"/>
      <c r="Z160" s="111"/>
      <c r="AA160" s="1114"/>
      <c r="AB160" s="113"/>
      <c r="AC160" s="113"/>
      <c r="AD160" s="114"/>
      <c r="AE160" s="115">
        <f t="shared" si="94"/>
        <v>0</v>
      </c>
      <c r="AF160" s="116">
        <f t="shared" si="90"/>
        <v>0</v>
      </c>
    </row>
    <row r="161" spans="1:32" ht="24" thickBot="1" x14ac:dyDescent="0.4">
      <c r="A161" s="2958" t="s">
        <v>60</v>
      </c>
      <c r="B161" s="2959"/>
      <c r="C161" s="2959"/>
      <c r="D161" s="2959"/>
      <c r="E161" s="2960"/>
      <c r="F161" s="783">
        <f>SUM(F155:F159)</f>
        <v>36</v>
      </c>
      <c r="G161" s="783">
        <f>SUM(G155:G157)</f>
        <v>23972724</v>
      </c>
      <c r="H161" s="783">
        <f>SUM(H155:H157)</f>
        <v>2</v>
      </c>
      <c r="I161" s="783">
        <f>SUM(I155:I157)</f>
        <v>3863636</v>
      </c>
      <c r="J161" s="783">
        <f>SUM(J155:J159)</f>
        <v>11</v>
      </c>
      <c r="K161" s="783">
        <f t="shared" ref="K161:P161" si="96">SUM(K155:K157)</f>
        <v>20086362</v>
      </c>
      <c r="L161" s="783">
        <f t="shared" si="96"/>
        <v>1</v>
      </c>
      <c r="M161" s="783">
        <f t="shared" si="96"/>
        <v>431818</v>
      </c>
      <c r="N161" s="783">
        <f t="shared" si="96"/>
        <v>30</v>
      </c>
      <c r="O161" s="783">
        <f>SUM(O155:O159)</f>
        <v>76790900</v>
      </c>
      <c r="P161" s="783">
        <f t="shared" si="96"/>
        <v>1200000</v>
      </c>
      <c r="Q161" s="784"/>
      <c r="W161" s="112"/>
      <c r="X161" s="111"/>
      <c r="Y161" s="110"/>
      <c r="Z161" s="111"/>
      <c r="AA161" s="1114"/>
      <c r="AB161" s="113"/>
      <c r="AC161" s="113"/>
      <c r="AD161" s="114"/>
      <c r="AE161" s="115">
        <f>SUM(AE155:AE160)</f>
        <v>43854540</v>
      </c>
      <c r="AF161" s="116">
        <f t="shared" si="90"/>
        <v>32936360</v>
      </c>
    </row>
    <row r="162" spans="1:32" x14ac:dyDescent="0.2">
      <c r="A162" s="12" t="s">
        <v>61</v>
      </c>
      <c r="F162" s="20"/>
      <c r="P162" s="177"/>
      <c r="W162" s="12"/>
      <c r="X162" s="12"/>
    </row>
    <row r="163" spans="1:32" ht="15.75" x14ac:dyDescent="0.25">
      <c r="C163" s="253"/>
      <c r="D163" s="279"/>
      <c r="F163" s="178"/>
      <c r="G163" s="179"/>
      <c r="H163" s="178"/>
      <c r="I163" s="180"/>
      <c r="J163" s="178"/>
      <c r="K163" s="179"/>
      <c r="L163" s="178"/>
      <c r="N163" s="20"/>
      <c r="O163" s="2861" t="s">
        <v>62</v>
      </c>
      <c r="P163" s="2861"/>
      <c r="Q163" s="2861"/>
      <c r="W163" s="12"/>
      <c r="X163" s="12"/>
    </row>
    <row r="164" spans="1:32" ht="15.75" x14ac:dyDescent="0.25">
      <c r="F164" s="1201"/>
      <c r="H164" s="1201"/>
      <c r="J164" s="1201"/>
      <c r="L164" s="1201"/>
      <c r="N164" s="1201"/>
      <c r="O164" s="1201"/>
      <c r="P164" s="1201"/>
      <c r="Q164" s="1201"/>
      <c r="W164" s="12"/>
      <c r="X164" s="12"/>
    </row>
    <row r="165" spans="1:32" ht="15.75" x14ac:dyDescent="0.25">
      <c r="F165" s="182"/>
      <c r="H165" s="182"/>
      <c r="J165" s="182"/>
      <c r="L165" s="182"/>
      <c r="N165" s="12"/>
      <c r="O165" s="145"/>
      <c r="P165" s="145"/>
      <c r="Q165" s="145"/>
      <c r="W165" s="12"/>
      <c r="X165" s="12"/>
    </row>
    <row r="166" spans="1:32" ht="15.75" x14ac:dyDescent="0.25">
      <c r="N166" s="12"/>
      <c r="O166" s="145"/>
      <c r="P166" s="145"/>
      <c r="Q166" s="145"/>
    </row>
    <row r="167" spans="1:32" ht="15.75" x14ac:dyDescent="0.25">
      <c r="N167" s="12"/>
      <c r="O167" s="2862" t="s">
        <v>63</v>
      </c>
      <c r="P167" s="2862"/>
      <c r="Q167" s="2862"/>
    </row>
    <row r="168" spans="1:32" ht="15.75" x14ac:dyDescent="0.25">
      <c r="N168" s="12"/>
      <c r="O168" s="2861" t="s">
        <v>64</v>
      </c>
      <c r="P168" s="2861"/>
      <c r="Q168" s="2861"/>
    </row>
    <row r="171" spans="1:32" ht="26.25" x14ac:dyDescent="0.3">
      <c r="A171" s="13" t="s">
        <v>0</v>
      </c>
      <c r="B171" s="13" t="s">
        <v>235</v>
      </c>
      <c r="C171" s="144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4"/>
      <c r="O171" s="183" t="s">
        <v>66</v>
      </c>
      <c r="P171" s="2839" t="s">
        <v>2</v>
      </c>
      <c r="Q171" s="2839"/>
    </row>
    <row r="172" spans="1:32" ht="21" x14ac:dyDescent="0.3">
      <c r="A172" s="13" t="s">
        <v>3</v>
      </c>
      <c r="B172" s="13" t="s">
        <v>4</v>
      </c>
      <c r="C172" s="144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4"/>
      <c r="O172" s="184"/>
      <c r="P172" s="145"/>
      <c r="Q172" s="145"/>
    </row>
    <row r="173" spans="1:32" ht="18.75" x14ac:dyDescent="0.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4"/>
      <c r="O173" s="14"/>
      <c r="P173" s="145"/>
      <c r="Q173" s="145"/>
    </row>
    <row r="174" spans="1:32" ht="18.75" x14ac:dyDescent="0.3">
      <c r="A174" s="13" t="s">
        <v>5</v>
      </c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4"/>
      <c r="O174" s="14"/>
      <c r="P174" s="145"/>
      <c r="Q174" s="145"/>
    </row>
    <row r="175" spans="1:32" ht="18.75" x14ac:dyDescent="0.3">
      <c r="A175" s="13" t="s">
        <v>6</v>
      </c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4"/>
      <c r="O175" s="14"/>
      <c r="P175" s="145"/>
      <c r="Q175" s="145"/>
    </row>
    <row r="176" spans="1:32" ht="18.75" x14ac:dyDescent="0.3">
      <c r="A176" s="13" t="s">
        <v>7</v>
      </c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4"/>
      <c r="O176" s="14"/>
      <c r="P176" s="145"/>
      <c r="Q176" s="145"/>
    </row>
    <row r="177" spans="1:32" ht="24" thickBot="1" x14ac:dyDescent="0.35">
      <c r="A177" s="13" t="s">
        <v>8</v>
      </c>
      <c r="B177" s="13"/>
      <c r="C177" s="13"/>
      <c r="D177" s="13"/>
      <c r="E177" s="13"/>
      <c r="F177" s="13"/>
      <c r="G177" s="147"/>
      <c r="H177" s="147"/>
      <c r="I177" s="13"/>
      <c r="J177" s="13"/>
      <c r="K177" s="13"/>
      <c r="L177" s="13"/>
      <c r="M177" s="13"/>
      <c r="N177" s="148"/>
      <c r="O177" s="148"/>
      <c r="P177" s="2800" t="s">
        <v>86</v>
      </c>
      <c r="Q177" s="2800"/>
      <c r="W177" s="2856" t="s">
        <v>107</v>
      </c>
      <c r="X177" s="2856"/>
      <c r="Y177" s="2856"/>
      <c r="Z177" s="2856"/>
      <c r="AA177" s="2856"/>
      <c r="AB177" s="2856"/>
      <c r="AC177" s="2856"/>
      <c r="AD177" s="2856"/>
      <c r="AE177" s="2856"/>
      <c r="AF177" s="2856"/>
    </row>
    <row r="178" spans="1:32" ht="16.5" thickBot="1" x14ac:dyDescent="0.3">
      <c r="A178" s="2841" t="s">
        <v>10</v>
      </c>
      <c r="B178" s="2844" t="s">
        <v>11</v>
      </c>
      <c r="C178" s="428" t="s">
        <v>10</v>
      </c>
      <c r="D178" s="2844" t="s">
        <v>13</v>
      </c>
      <c r="E178" s="2844" t="s">
        <v>14</v>
      </c>
      <c r="F178" s="2847" t="s">
        <v>15</v>
      </c>
      <c r="G178" s="2848"/>
      <c r="H178" s="2848"/>
      <c r="I178" s="2848"/>
      <c r="J178" s="2848"/>
      <c r="K178" s="2848"/>
      <c r="L178" s="2848"/>
      <c r="M178" s="2849"/>
      <c r="N178" s="2850" t="s">
        <v>16</v>
      </c>
      <c r="O178" s="2850" t="s">
        <v>17</v>
      </c>
      <c r="P178" s="2850" t="s">
        <v>18</v>
      </c>
      <c r="Q178" s="151" t="s">
        <v>19</v>
      </c>
      <c r="W178" s="2856" t="s">
        <v>108</v>
      </c>
      <c r="X178" s="2856" t="s">
        <v>109</v>
      </c>
      <c r="Y178" s="2856" t="s">
        <v>108</v>
      </c>
      <c r="Z178" s="2856" t="s">
        <v>110</v>
      </c>
      <c r="AA178" s="2940" t="s">
        <v>108</v>
      </c>
      <c r="AB178" s="2853" t="s">
        <v>111</v>
      </c>
      <c r="AC178" s="2856" t="s">
        <v>108</v>
      </c>
      <c r="AD178" s="2853" t="s">
        <v>112</v>
      </c>
      <c r="AE178" s="2854" t="s">
        <v>113</v>
      </c>
      <c r="AF178" s="2855" t="s">
        <v>114</v>
      </c>
    </row>
    <row r="179" spans="1:32" ht="16.5" thickBot="1" x14ac:dyDescent="0.3">
      <c r="A179" s="2842"/>
      <c r="B179" s="2845"/>
      <c r="C179" s="429" t="s">
        <v>208</v>
      </c>
      <c r="D179" s="2845"/>
      <c r="E179" s="2845"/>
      <c r="F179" s="2858" t="s">
        <v>20</v>
      </c>
      <c r="G179" s="2858"/>
      <c r="H179" s="2858" t="s">
        <v>21</v>
      </c>
      <c r="I179" s="2858"/>
      <c r="J179" s="2858" t="s">
        <v>22</v>
      </c>
      <c r="K179" s="2858"/>
      <c r="L179" s="2858" t="s">
        <v>23</v>
      </c>
      <c r="M179" s="2858"/>
      <c r="N179" s="2851"/>
      <c r="O179" s="2851"/>
      <c r="P179" s="2851"/>
      <c r="Q179" s="2859" t="s">
        <v>24</v>
      </c>
      <c r="W179" s="2856"/>
      <c r="X179" s="2856"/>
      <c r="Y179" s="2856"/>
      <c r="Z179" s="2856"/>
      <c r="AA179" s="2940"/>
      <c r="AB179" s="2853"/>
      <c r="AC179" s="2856"/>
      <c r="AD179" s="2853"/>
      <c r="AE179" s="2854"/>
      <c r="AF179" s="2855"/>
    </row>
    <row r="180" spans="1:32" ht="16.5" thickBot="1" x14ac:dyDescent="0.3">
      <c r="A180" s="2843"/>
      <c r="B180" s="2846"/>
      <c r="C180" s="430" t="s">
        <v>209</v>
      </c>
      <c r="D180" s="2846"/>
      <c r="E180" s="2846"/>
      <c r="F180" s="1202" t="s">
        <v>25</v>
      </c>
      <c r="G180" s="1202" t="s">
        <v>26</v>
      </c>
      <c r="H180" s="1202" t="s">
        <v>25</v>
      </c>
      <c r="I180" s="1202" t="s">
        <v>26</v>
      </c>
      <c r="J180" s="1202" t="s">
        <v>25</v>
      </c>
      <c r="K180" s="1202" t="s">
        <v>26</v>
      </c>
      <c r="L180" s="1202" t="s">
        <v>25</v>
      </c>
      <c r="M180" s="1202" t="s">
        <v>26</v>
      </c>
      <c r="N180" s="2852"/>
      <c r="O180" s="2852"/>
      <c r="P180" s="2852"/>
      <c r="Q180" s="2953"/>
    </row>
    <row r="181" spans="1:32" ht="23.25" x14ac:dyDescent="0.35">
      <c r="A181" s="168">
        <v>1</v>
      </c>
      <c r="B181" s="154">
        <v>43686</v>
      </c>
      <c r="C181" s="1203">
        <v>956</v>
      </c>
      <c r="D181" s="239" t="s">
        <v>290</v>
      </c>
      <c r="E181" s="157" t="s">
        <v>273</v>
      </c>
      <c r="F181" s="170">
        <v>6</v>
      </c>
      <c r="G181" s="159">
        <f>F181*S181</f>
        <v>7990908</v>
      </c>
      <c r="H181" s="160"/>
      <c r="I181" s="161">
        <f>H181*T181</f>
        <v>0</v>
      </c>
      <c r="J181" s="162">
        <v>4</v>
      </c>
      <c r="K181" s="161">
        <f>J181*U181</f>
        <v>8927272</v>
      </c>
      <c r="L181" s="163">
        <v>1</v>
      </c>
      <c r="M181" s="161">
        <f>L181*V181</f>
        <v>431818</v>
      </c>
      <c r="N181" s="1199">
        <f>F181+H181+J181+L181</f>
        <v>11</v>
      </c>
      <c r="O181" s="165">
        <f t="shared" ref="O181:O190" si="97">+M181+K181+I181+G181</f>
        <v>17349998</v>
      </c>
      <c r="P181" s="165">
        <f>+N181*40000</f>
        <v>440000</v>
      </c>
      <c r="Q181" s="165"/>
      <c r="S181" s="10">
        <f t="shared" ref="S181:S190" si="98">1331818</f>
        <v>1331818</v>
      </c>
      <c r="T181" s="10">
        <f t="shared" ref="T181:T190" si="99">1931818</f>
        <v>1931818</v>
      </c>
      <c r="U181" s="10">
        <f t="shared" ref="U181:U190" si="100">2231818</f>
        <v>2231818</v>
      </c>
      <c r="V181" s="10">
        <f t="shared" ref="V181:V190" si="101">431818</f>
        <v>431818</v>
      </c>
      <c r="W181" s="112"/>
      <c r="X181" s="111"/>
      <c r="Y181" s="112"/>
      <c r="Z181" s="111"/>
      <c r="AA181" s="1114"/>
      <c r="AB181" s="113"/>
      <c r="AC181" s="113"/>
      <c r="AD181" s="114"/>
      <c r="AE181" s="115">
        <f>X181+Z181+AB181+AD181</f>
        <v>0</v>
      </c>
      <c r="AF181" s="116">
        <f>O181-AE181</f>
        <v>17349998</v>
      </c>
    </row>
    <row r="182" spans="1:32" ht="23.25" x14ac:dyDescent="0.35">
      <c r="A182" s="168">
        <v>2</v>
      </c>
      <c r="B182" s="154">
        <v>43686</v>
      </c>
      <c r="C182" s="1203">
        <f>C181+1</f>
        <v>957</v>
      </c>
      <c r="D182" s="239" t="s">
        <v>290</v>
      </c>
      <c r="E182" s="157" t="s">
        <v>273</v>
      </c>
      <c r="F182" s="170">
        <v>10</v>
      </c>
      <c r="G182" s="159">
        <f t="shared" ref="G182:G188" si="102">F182*S182</f>
        <v>13318180</v>
      </c>
      <c r="H182" s="160"/>
      <c r="I182" s="161">
        <f t="shared" ref="I182:I188" si="103">H182*T182</f>
        <v>0</v>
      </c>
      <c r="J182" s="162"/>
      <c r="K182" s="161">
        <f t="shared" ref="K182:K188" si="104">J182*U182</f>
        <v>0</v>
      </c>
      <c r="L182" s="163"/>
      <c r="M182" s="161">
        <f t="shared" ref="M182:M188" si="105">L182*V182</f>
        <v>0</v>
      </c>
      <c r="N182" s="1199">
        <f t="shared" ref="N182:N189" si="106">F182+H182+J182+L182</f>
        <v>10</v>
      </c>
      <c r="O182" s="165">
        <f t="shared" si="97"/>
        <v>13318180</v>
      </c>
      <c r="P182" s="165">
        <f t="shared" ref="P182:P190" si="107">+N182*40000</f>
        <v>400000</v>
      </c>
      <c r="Q182" s="165"/>
      <c r="S182" s="10">
        <f t="shared" si="98"/>
        <v>1331818</v>
      </c>
      <c r="T182" s="10">
        <f t="shared" si="99"/>
        <v>1931818</v>
      </c>
      <c r="U182" s="10">
        <f t="shared" si="100"/>
        <v>2231818</v>
      </c>
      <c r="V182" s="10">
        <f t="shared" si="101"/>
        <v>431818</v>
      </c>
      <c r="W182" s="112"/>
      <c r="X182" s="111"/>
      <c r="Y182" s="112"/>
      <c r="Z182" s="111"/>
      <c r="AA182" s="1114"/>
      <c r="AB182" s="113"/>
      <c r="AC182" s="113"/>
      <c r="AD182" s="114"/>
      <c r="AE182" s="115">
        <f t="shared" ref="AE182:AE190" si="108">X182+Z182+AB182+AD182</f>
        <v>0</v>
      </c>
      <c r="AF182" s="116">
        <f t="shared" ref="AF182:AF188" si="109">O182-AE182</f>
        <v>13318180</v>
      </c>
    </row>
    <row r="183" spans="1:32" ht="23.25" x14ac:dyDescent="0.35">
      <c r="A183" s="168">
        <v>3</v>
      </c>
      <c r="B183" s="154">
        <v>43686</v>
      </c>
      <c r="C183" s="1203">
        <f t="shared" ref="C183:C189" si="110">C182+1</f>
        <v>958</v>
      </c>
      <c r="D183" s="239" t="s">
        <v>91</v>
      </c>
      <c r="E183" s="157" t="s">
        <v>88</v>
      </c>
      <c r="F183" s="170">
        <v>7</v>
      </c>
      <c r="G183" s="159">
        <f t="shared" si="102"/>
        <v>9322726</v>
      </c>
      <c r="H183" s="160"/>
      <c r="I183" s="161">
        <f t="shared" si="103"/>
        <v>0</v>
      </c>
      <c r="J183" s="162">
        <v>3</v>
      </c>
      <c r="K183" s="161">
        <f t="shared" si="104"/>
        <v>6695454</v>
      </c>
      <c r="L183" s="163"/>
      <c r="M183" s="161">
        <f t="shared" si="105"/>
        <v>0</v>
      </c>
      <c r="N183" s="1199">
        <f t="shared" si="106"/>
        <v>10</v>
      </c>
      <c r="O183" s="165">
        <f t="shared" si="97"/>
        <v>16018180</v>
      </c>
      <c r="P183" s="165">
        <f t="shared" si="107"/>
        <v>400000</v>
      </c>
      <c r="Q183" s="165"/>
      <c r="S183" s="10">
        <f t="shared" si="98"/>
        <v>1331818</v>
      </c>
      <c r="T183" s="10">
        <f t="shared" si="99"/>
        <v>1931818</v>
      </c>
      <c r="U183" s="10">
        <f t="shared" si="100"/>
        <v>2231818</v>
      </c>
      <c r="V183" s="10">
        <f t="shared" si="101"/>
        <v>431818</v>
      </c>
      <c r="W183" s="112">
        <v>43689</v>
      </c>
      <c r="X183" s="111">
        <v>16018180</v>
      </c>
      <c r="Y183" s="112"/>
      <c r="Z183" s="111"/>
      <c r="AA183" s="1114"/>
      <c r="AB183" s="113"/>
      <c r="AC183" s="113"/>
      <c r="AD183" s="114"/>
      <c r="AE183" s="115">
        <f t="shared" si="108"/>
        <v>16018180</v>
      </c>
      <c r="AF183" s="116">
        <f t="shared" si="109"/>
        <v>0</v>
      </c>
    </row>
    <row r="184" spans="1:32" ht="23.25" x14ac:dyDescent="0.35">
      <c r="A184" s="168">
        <v>4</v>
      </c>
      <c r="B184" s="154">
        <v>43686</v>
      </c>
      <c r="C184" s="1203">
        <f t="shared" si="110"/>
        <v>959</v>
      </c>
      <c r="D184" s="239" t="s">
        <v>293</v>
      </c>
      <c r="E184" s="157" t="s">
        <v>88</v>
      </c>
      <c r="F184" s="170">
        <v>4</v>
      </c>
      <c r="G184" s="159">
        <f t="shared" si="102"/>
        <v>5327272</v>
      </c>
      <c r="H184" s="160"/>
      <c r="I184" s="161">
        <f t="shared" si="103"/>
        <v>0</v>
      </c>
      <c r="J184" s="162">
        <v>1</v>
      </c>
      <c r="K184" s="161">
        <f t="shared" si="104"/>
        <v>2231818</v>
      </c>
      <c r="L184" s="163"/>
      <c r="M184" s="161">
        <f t="shared" si="105"/>
        <v>0</v>
      </c>
      <c r="N184" s="1199">
        <f t="shared" si="106"/>
        <v>5</v>
      </c>
      <c r="O184" s="165">
        <f t="shared" si="97"/>
        <v>7559090</v>
      </c>
      <c r="P184" s="165">
        <f t="shared" si="107"/>
        <v>200000</v>
      </c>
      <c r="Q184" s="165"/>
      <c r="S184" s="10">
        <f t="shared" si="98"/>
        <v>1331818</v>
      </c>
      <c r="T184" s="10">
        <f t="shared" si="99"/>
        <v>1931818</v>
      </c>
      <c r="U184" s="10">
        <f t="shared" si="100"/>
        <v>2231818</v>
      </c>
      <c r="V184" s="10">
        <f t="shared" si="101"/>
        <v>431818</v>
      </c>
      <c r="W184" s="112">
        <v>43689</v>
      </c>
      <c r="X184" s="111">
        <v>6560000</v>
      </c>
      <c r="Y184" s="112">
        <v>43689</v>
      </c>
      <c r="Z184" s="111">
        <v>1000000</v>
      </c>
      <c r="AA184" s="1114"/>
      <c r="AB184" s="113"/>
      <c r="AC184" s="113"/>
      <c r="AD184" s="114"/>
      <c r="AE184" s="115">
        <f t="shared" si="108"/>
        <v>7560000</v>
      </c>
      <c r="AF184" s="116">
        <f t="shared" si="109"/>
        <v>-910</v>
      </c>
    </row>
    <row r="185" spans="1:32" ht="23.25" x14ac:dyDescent="0.35">
      <c r="A185" s="168">
        <v>5</v>
      </c>
      <c r="B185" s="154">
        <v>43686</v>
      </c>
      <c r="C185" s="1203">
        <f t="shared" si="110"/>
        <v>960</v>
      </c>
      <c r="D185" s="239" t="s">
        <v>92</v>
      </c>
      <c r="E185" s="157" t="s">
        <v>88</v>
      </c>
      <c r="F185" s="170">
        <v>4</v>
      </c>
      <c r="G185" s="159">
        <f t="shared" si="102"/>
        <v>5327272</v>
      </c>
      <c r="H185" s="160"/>
      <c r="I185" s="161">
        <f t="shared" si="103"/>
        <v>0</v>
      </c>
      <c r="J185" s="162">
        <v>1</v>
      </c>
      <c r="K185" s="161">
        <f t="shared" si="104"/>
        <v>2231818</v>
      </c>
      <c r="L185" s="163"/>
      <c r="M185" s="161">
        <f t="shared" si="105"/>
        <v>0</v>
      </c>
      <c r="N185" s="1199">
        <f t="shared" si="106"/>
        <v>5</v>
      </c>
      <c r="O185" s="165">
        <f t="shared" si="97"/>
        <v>7559090</v>
      </c>
      <c r="P185" s="165">
        <f t="shared" si="107"/>
        <v>200000</v>
      </c>
      <c r="Q185" s="165"/>
      <c r="S185" s="10">
        <f t="shared" si="98"/>
        <v>1331818</v>
      </c>
      <c r="T185" s="10">
        <f t="shared" si="99"/>
        <v>1931818</v>
      </c>
      <c r="U185" s="10">
        <f t="shared" si="100"/>
        <v>2231818</v>
      </c>
      <c r="V185" s="10">
        <f t="shared" si="101"/>
        <v>431818</v>
      </c>
      <c r="W185" s="112"/>
      <c r="X185" s="111"/>
      <c r="Y185" s="112"/>
      <c r="Z185" s="111"/>
      <c r="AA185" s="1114"/>
      <c r="AB185" s="113"/>
      <c r="AC185" s="113"/>
      <c r="AD185" s="114"/>
      <c r="AE185" s="115">
        <f t="shared" si="108"/>
        <v>0</v>
      </c>
      <c r="AF185" s="116">
        <f t="shared" si="109"/>
        <v>7559090</v>
      </c>
    </row>
    <row r="186" spans="1:32" ht="23.25" x14ac:dyDescent="0.35">
      <c r="A186" s="168">
        <v>6</v>
      </c>
      <c r="B186" s="154">
        <v>43686</v>
      </c>
      <c r="C186" s="1203">
        <f t="shared" si="110"/>
        <v>961</v>
      </c>
      <c r="D186" s="239" t="s">
        <v>87</v>
      </c>
      <c r="E186" s="157" t="s">
        <v>88</v>
      </c>
      <c r="F186" s="170">
        <v>3</v>
      </c>
      <c r="G186" s="159">
        <f t="shared" si="102"/>
        <v>3995454</v>
      </c>
      <c r="H186" s="160"/>
      <c r="I186" s="161">
        <f t="shared" si="103"/>
        <v>0</v>
      </c>
      <c r="J186" s="162">
        <v>7</v>
      </c>
      <c r="K186" s="161">
        <f t="shared" si="104"/>
        <v>15622726</v>
      </c>
      <c r="L186" s="163"/>
      <c r="M186" s="161">
        <f t="shared" si="105"/>
        <v>0</v>
      </c>
      <c r="N186" s="1199">
        <f t="shared" si="106"/>
        <v>10</v>
      </c>
      <c r="O186" s="165">
        <f t="shared" si="97"/>
        <v>19618180</v>
      </c>
      <c r="P186" s="165">
        <f t="shared" si="107"/>
        <v>400000</v>
      </c>
      <c r="Q186" s="165"/>
      <c r="S186" s="10">
        <f t="shared" si="98"/>
        <v>1331818</v>
      </c>
      <c r="T186" s="10">
        <f t="shared" si="99"/>
        <v>1931818</v>
      </c>
      <c r="U186" s="10">
        <f t="shared" si="100"/>
        <v>2231818</v>
      </c>
      <c r="V186" s="10">
        <f t="shared" si="101"/>
        <v>431818</v>
      </c>
      <c r="W186" s="112">
        <v>43686</v>
      </c>
      <c r="X186" s="111">
        <v>10000000</v>
      </c>
      <c r="Y186" s="112">
        <v>43689</v>
      </c>
      <c r="Z186" s="111">
        <v>9618180</v>
      </c>
      <c r="AA186" s="1114"/>
      <c r="AB186" s="113"/>
      <c r="AC186" s="113"/>
      <c r="AD186" s="114"/>
      <c r="AE186" s="115">
        <f t="shared" si="108"/>
        <v>19618180</v>
      </c>
      <c r="AF186" s="116">
        <f t="shared" si="109"/>
        <v>0</v>
      </c>
    </row>
    <row r="187" spans="1:32" ht="23.25" x14ac:dyDescent="0.35">
      <c r="A187" s="168">
        <v>7</v>
      </c>
      <c r="B187" s="154">
        <v>43686</v>
      </c>
      <c r="C187" s="1203">
        <f t="shared" si="110"/>
        <v>962</v>
      </c>
      <c r="D187" s="239" t="s">
        <v>283</v>
      </c>
      <c r="E187" s="157" t="s">
        <v>57</v>
      </c>
      <c r="F187" s="170">
        <v>6</v>
      </c>
      <c r="G187" s="159">
        <f t="shared" si="102"/>
        <v>7990908</v>
      </c>
      <c r="H187" s="160"/>
      <c r="I187" s="161">
        <f t="shared" si="103"/>
        <v>0</v>
      </c>
      <c r="J187" s="162">
        <v>2</v>
      </c>
      <c r="K187" s="161">
        <f t="shared" si="104"/>
        <v>4463636</v>
      </c>
      <c r="L187" s="163"/>
      <c r="M187" s="161">
        <f t="shared" si="105"/>
        <v>0</v>
      </c>
      <c r="N187" s="1199">
        <f t="shared" si="106"/>
        <v>8</v>
      </c>
      <c r="O187" s="165">
        <f t="shared" si="97"/>
        <v>12454544</v>
      </c>
      <c r="P187" s="165">
        <f t="shared" si="107"/>
        <v>320000</v>
      </c>
      <c r="Q187" s="165"/>
      <c r="S187" s="10">
        <f t="shared" si="98"/>
        <v>1331818</v>
      </c>
      <c r="T187" s="10">
        <f t="shared" si="99"/>
        <v>1931818</v>
      </c>
      <c r="U187" s="10">
        <f t="shared" si="100"/>
        <v>2231818</v>
      </c>
      <c r="V187" s="10">
        <f t="shared" si="101"/>
        <v>431818</v>
      </c>
      <c r="W187" s="112">
        <v>43689</v>
      </c>
      <c r="X187" s="111">
        <v>6000000</v>
      </c>
      <c r="Y187" s="112"/>
      <c r="Z187" s="111"/>
      <c r="AA187" s="1114"/>
      <c r="AB187" s="113"/>
      <c r="AC187" s="113"/>
      <c r="AD187" s="114"/>
      <c r="AE187" s="115">
        <f t="shared" si="108"/>
        <v>6000000</v>
      </c>
      <c r="AF187" s="116">
        <f t="shared" si="109"/>
        <v>6454544</v>
      </c>
    </row>
    <row r="188" spans="1:32" ht="23.25" x14ac:dyDescent="0.35">
      <c r="A188" s="168">
        <v>8</v>
      </c>
      <c r="B188" s="154">
        <v>43686</v>
      </c>
      <c r="C188" s="1203">
        <f t="shared" si="110"/>
        <v>963</v>
      </c>
      <c r="D188" s="239" t="s">
        <v>75</v>
      </c>
      <c r="E188" s="157" t="s">
        <v>57</v>
      </c>
      <c r="F188" s="170">
        <v>3</v>
      </c>
      <c r="G188" s="159">
        <f t="shared" si="102"/>
        <v>3995454</v>
      </c>
      <c r="H188" s="160"/>
      <c r="I188" s="161">
        <f t="shared" si="103"/>
        <v>0</v>
      </c>
      <c r="J188" s="162">
        <v>3</v>
      </c>
      <c r="K188" s="161">
        <f t="shared" si="104"/>
        <v>6695454</v>
      </c>
      <c r="L188" s="163"/>
      <c r="M188" s="161">
        <f t="shared" si="105"/>
        <v>0</v>
      </c>
      <c r="N188" s="1199">
        <f t="shared" si="106"/>
        <v>6</v>
      </c>
      <c r="O188" s="165">
        <f t="shared" si="97"/>
        <v>10690908</v>
      </c>
      <c r="P188" s="165">
        <f t="shared" si="107"/>
        <v>240000</v>
      </c>
      <c r="Q188" s="165"/>
      <c r="S188" s="10">
        <f t="shared" si="98"/>
        <v>1331818</v>
      </c>
      <c r="T188" s="10">
        <f t="shared" si="99"/>
        <v>1931818</v>
      </c>
      <c r="U188" s="10">
        <f t="shared" si="100"/>
        <v>2231818</v>
      </c>
      <c r="V188" s="10">
        <f t="shared" si="101"/>
        <v>431818</v>
      </c>
      <c r="W188" s="112">
        <v>43689</v>
      </c>
      <c r="X188" s="111">
        <v>2690908</v>
      </c>
      <c r="Y188" s="112">
        <v>43696</v>
      </c>
      <c r="Z188" s="111">
        <v>3000000</v>
      </c>
      <c r="AA188" s="1114"/>
      <c r="AB188" s="113"/>
      <c r="AC188" s="113"/>
      <c r="AD188" s="114"/>
      <c r="AE188" s="115">
        <f t="shared" si="108"/>
        <v>5690908</v>
      </c>
      <c r="AF188" s="116">
        <f t="shared" si="109"/>
        <v>5000000</v>
      </c>
    </row>
    <row r="189" spans="1:32" ht="23.25" x14ac:dyDescent="0.35">
      <c r="A189" s="168">
        <v>8</v>
      </c>
      <c r="B189" s="154">
        <v>43686</v>
      </c>
      <c r="C189" s="1203">
        <f t="shared" si="110"/>
        <v>964</v>
      </c>
      <c r="D189" s="239" t="s">
        <v>289</v>
      </c>
      <c r="E189" s="157" t="s">
        <v>57</v>
      </c>
      <c r="F189" s="170">
        <v>3</v>
      </c>
      <c r="G189" s="159">
        <f>F189*S189</f>
        <v>3995454</v>
      </c>
      <c r="H189" s="160">
        <v>1</v>
      </c>
      <c r="I189" s="161">
        <f>H189*T189</f>
        <v>1931818</v>
      </c>
      <c r="J189" s="162">
        <v>2</v>
      </c>
      <c r="K189" s="161">
        <f>J189*U189</f>
        <v>4463636</v>
      </c>
      <c r="L189" s="163"/>
      <c r="M189" s="161">
        <f>L189*V189</f>
        <v>0</v>
      </c>
      <c r="N189" s="1199">
        <f t="shared" si="106"/>
        <v>6</v>
      </c>
      <c r="O189" s="165">
        <f t="shared" si="97"/>
        <v>10390908</v>
      </c>
      <c r="P189" s="165">
        <f t="shared" si="107"/>
        <v>240000</v>
      </c>
      <c r="Q189" s="165"/>
      <c r="S189" s="10">
        <f t="shared" si="98"/>
        <v>1331818</v>
      </c>
      <c r="T189" s="10">
        <f t="shared" si="99"/>
        <v>1931818</v>
      </c>
      <c r="U189" s="10">
        <f t="shared" si="100"/>
        <v>2231818</v>
      </c>
      <c r="V189" s="10">
        <f t="shared" si="101"/>
        <v>431818</v>
      </c>
      <c r="W189" s="112">
        <v>43689</v>
      </c>
      <c r="X189" s="111">
        <v>10390908</v>
      </c>
      <c r="Y189" s="112"/>
      <c r="Z189" s="111"/>
      <c r="AA189" s="112"/>
      <c r="AB189" s="113">
        <v>0</v>
      </c>
      <c r="AC189" s="113"/>
      <c r="AD189" s="114"/>
      <c r="AE189" s="115">
        <f t="shared" si="108"/>
        <v>10390908</v>
      </c>
      <c r="AF189" s="116">
        <f>O189-AE189</f>
        <v>0</v>
      </c>
    </row>
    <row r="190" spans="1:32" ht="23.25" x14ac:dyDescent="0.35">
      <c r="A190" s="172"/>
      <c r="B190" s="188"/>
      <c r="C190" s="1203"/>
      <c r="D190" s="156"/>
      <c r="E190" s="1200"/>
      <c r="F190" s="170"/>
      <c r="G190" s="159">
        <f>F190*S190</f>
        <v>0</v>
      </c>
      <c r="H190" s="170"/>
      <c r="I190" s="161">
        <f>H190*T190</f>
        <v>0</v>
      </c>
      <c r="J190" s="170"/>
      <c r="K190" s="161">
        <f>J190*U190</f>
        <v>0</v>
      </c>
      <c r="L190" s="170"/>
      <c r="M190" s="161">
        <f>L190*V190</f>
        <v>0</v>
      </c>
      <c r="N190" s="171"/>
      <c r="O190" s="165">
        <f t="shared" si="97"/>
        <v>0</v>
      </c>
      <c r="P190" s="165">
        <f t="shared" si="107"/>
        <v>0</v>
      </c>
      <c r="Q190" s="165"/>
      <c r="S190" s="10">
        <f t="shared" si="98"/>
        <v>1331818</v>
      </c>
      <c r="T190" s="10">
        <f t="shared" si="99"/>
        <v>1931818</v>
      </c>
      <c r="U190" s="10">
        <f t="shared" si="100"/>
        <v>2231818</v>
      </c>
      <c r="V190" s="10">
        <f t="shared" si="101"/>
        <v>431818</v>
      </c>
      <c r="W190" s="112"/>
      <c r="X190" s="111"/>
      <c r="Y190" s="110"/>
      <c r="Z190" s="111"/>
      <c r="AA190" s="1114"/>
      <c r="AB190" s="113"/>
      <c r="AC190" s="113"/>
      <c r="AD190" s="114"/>
      <c r="AE190" s="115">
        <f t="shared" si="108"/>
        <v>0</v>
      </c>
      <c r="AF190" s="116">
        <f>O190-AE190</f>
        <v>0</v>
      </c>
    </row>
    <row r="191" spans="1:32" ht="24" thickBot="1" x14ac:dyDescent="0.4">
      <c r="A191" s="2958" t="s">
        <v>60</v>
      </c>
      <c r="B191" s="2959"/>
      <c r="C191" s="2959"/>
      <c r="D191" s="2959"/>
      <c r="E191" s="2960"/>
      <c r="F191" s="783">
        <f t="shared" ref="F191:P191" si="111">SUM(F181:F189)</f>
        <v>46</v>
      </c>
      <c r="G191" s="783">
        <f t="shared" si="111"/>
        <v>61263628</v>
      </c>
      <c r="H191" s="783">
        <f t="shared" si="111"/>
        <v>1</v>
      </c>
      <c r="I191" s="783">
        <f t="shared" si="111"/>
        <v>1931818</v>
      </c>
      <c r="J191" s="783">
        <f t="shared" si="111"/>
        <v>23</v>
      </c>
      <c r="K191" s="783">
        <f t="shared" si="111"/>
        <v>51331814</v>
      </c>
      <c r="L191" s="783">
        <f t="shared" si="111"/>
        <v>1</v>
      </c>
      <c r="M191" s="783">
        <f t="shared" si="111"/>
        <v>431818</v>
      </c>
      <c r="N191" s="783">
        <f t="shared" si="111"/>
        <v>71</v>
      </c>
      <c r="O191" s="783">
        <f>SUM(O181:O189)</f>
        <v>114959078</v>
      </c>
      <c r="P191" s="783">
        <f t="shared" si="111"/>
        <v>2840000</v>
      </c>
      <c r="Q191" s="784"/>
      <c r="W191" s="112"/>
      <c r="X191" s="111"/>
      <c r="Y191" s="110"/>
      <c r="Z191" s="111"/>
      <c r="AA191" s="1114"/>
      <c r="AB191" s="113"/>
      <c r="AC191" s="113"/>
      <c r="AD191" s="114"/>
      <c r="AE191" s="115">
        <f>SUM(AE181:AE190)</f>
        <v>65278176</v>
      </c>
      <c r="AF191" s="116">
        <f>O191-AE191</f>
        <v>49680902</v>
      </c>
    </row>
    <row r="192" spans="1:32" x14ac:dyDescent="0.2">
      <c r="A192" s="12" t="s">
        <v>61</v>
      </c>
      <c r="F192" s="20"/>
      <c r="P192" s="177"/>
      <c r="W192" s="12"/>
      <c r="X192" s="12"/>
    </row>
    <row r="193" spans="1:32" ht="15.75" x14ac:dyDescent="0.25">
      <c r="C193" s="253"/>
      <c r="D193" s="279"/>
      <c r="F193" s="178"/>
      <c r="G193" s="179"/>
      <c r="H193" s="178"/>
      <c r="I193" s="180"/>
      <c r="J193" s="178"/>
      <c r="K193" s="179"/>
      <c r="L193" s="178"/>
      <c r="N193" s="20"/>
      <c r="O193" s="2861" t="s">
        <v>62</v>
      </c>
      <c r="P193" s="2861"/>
      <c r="Q193" s="2861"/>
      <c r="W193" s="12"/>
      <c r="X193" s="12"/>
    </row>
    <row r="194" spans="1:32" ht="15.75" x14ac:dyDescent="0.25">
      <c r="F194" s="1201"/>
      <c r="H194" s="1201"/>
      <c r="J194" s="1201"/>
      <c r="L194" s="1201"/>
      <c r="N194" s="1201"/>
      <c r="O194" s="1201"/>
      <c r="P194" s="1201"/>
      <c r="Q194" s="1201"/>
      <c r="W194" s="12"/>
      <c r="X194" s="12"/>
    </row>
    <row r="195" spans="1:32" ht="15.75" x14ac:dyDescent="0.25">
      <c r="F195" s="182"/>
      <c r="H195" s="182"/>
      <c r="J195" s="182"/>
      <c r="L195" s="182"/>
      <c r="N195" s="12"/>
      <c r="O195" s="145"/>
      <c r="P195" s="145"/>
      <c r="Q195" s="145"/>
      <c r="W195" s="12"/>
      <c r="X195" s="12"/>
    </row>
    <row r="196" spans="1:32" ht="15.75" x14ac:dyDescent="0.25">
      <c r="N196" s="12"/>
      <c r="O196" s="145"/>
      <c r="P196" s="145"/>
      <c r="Q196" s="145"/>
    </row>
    <row r="197" spans="1:32" ht="15.75" x14ac:dyDescent="0.25">
      <c r="N197" s="12"/>
      <c r="O197" s="2862" t="s">
        <v>63</v>
      </c>
      <c r="P197" s="2862"/>
      <c r="Q197" s="2862"/>
    </row>
    <row r="198" spans="1:32" ht="15.75" x14ac:dyDescent="0.25">
      <c r="N198" s="12"/>
      <c r="O198" s="2861" t="s">
        <v>64</v>
      </c>
      <c r="P198" s="2861"/>
      <c r="Q198" s="2861"/>
    </row>
    <row r="202" spans="1:32" ht="26.25" x14ac:dyDescent="0.3">
      <c r="A202" s="13" t="s">
        <v>0</v>
      </c>
      <c r="B202" s="13" t="s">
        <v>235</v>
      </c>
      <c r="C202" s="144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4"/>
      <c r="O202" s="183" t="s">
        <v>66</v>
      </c>
      <c r="P202" s="2839" t="s">
        <v>2</v>
      </c>
      <c r="Q202" s="2839"/>
    </row>
    <row r="203" spans="1:32" ht="21" x14ac:dyDescent="0.3">
      <c r="A203" s="13" t="s">
        <v>3</v>
      </c>
      <c r="B203" s="13" t="s">
        <v>4</v>
      </c>
      <c r="C203" s="144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4"/>
      <c r="O203" s="184"/>
      <c r="P203" s="145"/>
      <c r="Q203" s="145"/>
    </row>
    <row r="204" spans="1:32" ht="18.75" x14ac:dyDescent="0.3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4"/>
      <c r="O204" s="14"/>
      <c r="P204" s="145"/>
      <c r="Q204" s="145"/>
    </row>
    <row r="205" spans="1:32" ht="18.75" x14ac:dyDescent="0.3">
      <c r="A205" s="13" t="s">
        <v>5</v>
      </c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4"/>
      <c r="O205" s="14"/>
      <c r="P205" s="145"/>
      <c r="Q205" s="145"/>
    </row>
    <row r="206" spans="1:32" ht="18.75" x14ac:dyDescent="0.3">
      <c r="A206" s="13" t="s">
        <v>6</v>
      </c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4"/>
      <c r="O206" s="14"/>
      <c r="P206" s="145"/>
      <c r="Q206" s="145"/>
    </row>
    <row r="207" spans="1:32" ht="18.75" x14ac:dyDescent="0.3">
      <c r="A207" s="13" t="s">
        <v>7</v>
      </c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4"/>
      <c r="O207" s="14"/>
      <c r="P207" s="145"/>
      <c r="Q207" s="145"/>
    </row>
    <row r="208" spans="1:32" ht="24" thickBot="1" x14ac:dyDescent="0.35">
      <c r="A208" s="13" t="s">
        <v>8</v>
      </c>
      <c r="B208" s="13"/>
      <c r="C208" s="13"/>
      <c r="D208" s="13"/>
      <c r="E208" s="13"/>
      <c r="F208" s="13"/>
      <c r="G208" s="147"/>
      <c r="H208" s="147"/>
      <c r="I208" s="13"/>
      <c r="J208" s="13"/>
      <c r="K208" s="13"/>
      <c r="L208" s="13"/>
      <c r="M208" s="13"/>
      <c r="N208" s="148"/>
      <c r="O208" s="148"/>
      <c r="P208" s="2800" t="s">
        <v>86</v>
      </c>
      <c r="Q208" s="2800"/>
      <c r="W208" s="2856" t="s">
        <v>107</v>
      </c>
      <c r="X208" s="2856"/>
      <c r="Y208" s="2856"/>
      <c r="Z208" s="2856"/>
      <c r="AA208" s="2856"/>
      <c r="AB208" s="2856"/>
      <c r="AC208" s="2856"/>
      <c r="AD208" s="2856"/>
      <c r="AE208" s="2856"/>
      <c r="AF208" s="2856"/>
    </row>
    <row r="209" spans="1:32" ht="16.5" thickBot="1" x14ac:dyDescent="0.3">
      <c r="A209" s="2841" t="s">
        <v>10</v>
      </c>
      <c r="B209" s="2844" t="s">
        <v>11</v>
      </c>
      <c r="C209" s="428" t="s">
        <v>10</v>
      </c>
      <c r="D209" s="2844" t="s">
        <v>13</v>
      </c>
      <c r="E209" s="2844" t="s">
        <v>14</v>
      </c>
      <c r="F209" s="2847" t="s">
        <v>15</v>
      </c>
      <c r="G209" s="2848"/>
      <c r="H209" s="2848"/>
      <c r="I209" s="2848"/>
      <c r="J209" s="2848"/>
      <c r="K209" s="2848"/>
      <c r="L209" s="2848"/>
      <c r="M209" s="2849"/>
      <c r="N209" s="2850" t="s">
        <v>16</v>
      </c>
      <c r="O209" s="2850" t="s">
        <v>17</v>
      </c>
      <c r="P209" s="2850" t="s">
        <v>18</v>
      </c>
      <c r="Q209" s="151" t="s">
        <v>19</v>
      </c>
      <c r="W209" s="2856" t="s">
        <v>108</v>
      </c>
      <c r="X209" s="2856" t="s">
        <v>109</v>
      </c>
      <c r="Y209" s="2856" t="s">
        <v>108</v>
      </c>
      <c r="Z209" s="2856" t="s">
        <v>110</v>
      </c>
      <c r="AA209" s="2940" t="s">
        <v>108</v>
      </c>
      <c r="AB209" s="2853" t="s">
        <v>111</v>
      </c>
      <c r="AC209" s="2856" t="s">
        <v>108</v>
      </c>
      <c r="AD209" s="2853" t="s">
        <v>112</v>
      </c>
      <c r="AE209" s="2854" t="s">
        <v>113</v>
      </c>
      <c r="AF209" s="2855" t="s">
        <v>114</v>
      </c>
    </row>
    <row r="210" spans="1:32" ht="16.5" thickBot="1" x14ac:dyDescent="0.3">
      <c r="A210" s="2842"/>
      <c r="B210" s="2845"/>
      <c r="C210" s="429" t="s">
        <v>208</v>
      </c>
      <c r="D210" s="2845"/>
      <c r="E210" s="2845"/>
      <c r="F210" s="2858" t="s">
        <v>20</v>
      </c>
      <c r="G210" s="2858"/>
      <c r="H210" s="2858" t="s">
        <v>21</v>
      </c>
      <c r="I210" s="2858"/>
      <c r="J210" s="2858" t="s">
        <v>22</v>
      </c>
      <c r="K210" s="2858"/>
      <c r="L210" s="2858" t="s">
        <v>23</v>
      </c>
      <c r="M210" s="2858"/>
      <c r="N210" s="2851"/>
      <c r="O210" s="2851"/>
      <c r="P210" s="2851"/>
      <c r="Q210" s="2859" t="s">
        <v>24</v>
      </c>
      <c r="W210" s="2856"/>
      <c r="X210" s="2856"/>
      <c r="Y210" s="2856"/>
      <c r="Z210" s="2856"/>
      <c r="AA210" s="2940"/>
      <c r="AB210" s="2853"/>
      <c r="AC210" s="2856"/>
      <c r="AD210" s="2853"/>
      <c r="AE210" s="2854"/>
      <c r="AF210" s="2855"/>
    </row>
    <row r="211" spans="1:32" ht="16.5" thickBot="1" x14ac:dyDescent="0.3">
      <c r="A211" s="2843"/>
      <c r="B211" s="2846"/>
      <c r="C211" s="430" t="s">
        <v>209</v>
      </c>
      <c r="D211" s="2846"/>
      <c r="E211" s="2846"/>
      <c r="F211" s="1202" t="s">
        <v>25</v>
      </c>
      <c r="G211" s="1202" t="s">
        <v>26</v>
      </c>
      <c r="H211" s="1202" t="s">
        <v>25</v>
      </c>
      <c r="I211" s="1202" t="s">
        <v>26</v>
      </c>
      <c r="J211" s="1202" t="s">
        <v>25</v>
      </c>
      <c r="K211" s="1202" t="s">
        <v>26</v>
      </c>
      <c r="L211" s="1202" t="s">
        <v>25</v>
      </c>
      <c r="M211" s="1202" t="s">
        <v>26</v>
      </c>
      <c r="N211" s="2852"/>
      <c r="O211" s="2852"/>
      <c r="P211" s="2852"/>
      <c r="Q211" s="2953"/>
    </row>
    <row r="212" spans="1:32" ht="23.25" x14ac:dyDescent="0.35">
      <c r="A212" s="168">
        <v>1</v>
      </c>
      <c r="B212" s="154">
        <v>43687</v>
      </c>
      <c r="C212" s="1203">
        <v>965</v>
      </c>
      <c r="D212" s="239" t="s">
        <v>32</v>
      </c>
      <c r="E212" s="157" t="s">
        <v>31</v>
      </c>
      <c r="F212" s="170">
        <v>4</v>
      </c>
      <c r="G212" s="159">
        <f>F212*S212</f>
        <v>5327272</v>
      </c>
      <c r="H212" s="160"/>
      <c r="I212" s="161">
        <f>H212*T212</f>
        <v>0</v>
      </c>
      <c r="J212" s="162">
        <v>3</v>
      </c>
      <c r="K212" s="161">
        <f>J212*U212</f>
        <v>6695454</v>
      </c>
      <c r="L212" s="163">
        <v>1</v>
      </c>
      <c r="M212" s="161">
        <f>L212*V212</f>
        <v>431818</v>
      </c>
      <c r="N212" s="1199">
        <f>F212+H212+J212+L212</f>
        <v>8</v>
      </c>
      <c r="O212" s="165">
        <f t="shared" ref="O212:O216" si="112">+M212+K212+I212+G212</f>
        <v>12454544</v>
      </c>
      <c r="P212" s="165">
        <f>+N212*40000</f>
        <v>320000</v>
      </c>
      <c r="Q212" s="165"/>
      <c r="S212" s="10">
        <f t="shared" ref="S212:S216" si="113">1331818</f>
        <v>1331818</v>
      </c>
      <c r="T212" s="10">
        <f t="shared" ref="T212:T216" si="114">1931818</f>
        <v>1931818</v>
      </c>
      <c r="U212" s="10">
        <f t="shared" ref="U212:U216" si="115">2231818</f>
        <v>2231818</v>
      </c>
      <c r="V212" s="10">
        <f t="shared" ref="V212:V216" si="116">431818</f>
        <v>431818</v>
      </c>
      <c r="W212" s="112">
        <v>43689</v>
      </c>
      <c r="X212" s="111">
        <v>9454544</v>
      </c>
      <c r="Y212" s="112"/>
      <c r="Z212" s="111"/>
      <c r="AA212" s="1114"/>
      <c r="AB212" s="113"/>
      <c r="AC212" s="113"/>
      <c r="AD212" s="114"/>
      <c r="AE212" s="115">
        <f>X212+Z212+AB212+AD212</f>
        <v>9454544</v>
      </c>
      <c r="AF212" s="116">
        <f>O212-AE212</f>
        <v>3000000</v>
      </c>
    </row>
    <row r="213" spans="1:32" ht="23.25" x14ac:dyDescent="0.35">
      <c r="A213" s="168">
        <v>2</v>
      </c>
      <c r="B213" s="154">
        <v>43687</v>
      </c>
      <c r="C213" s="1203">
        <f>C212+1</f>
        <v>966</v>
      </c>
      <c r="D213" s="239" t="s">
        <v>58</v>
      </c>
      <c r="E213" s="157" t="s">
        <v>57</v>
      </c>
      <c r="F213" s="170">
        <v>4</v>
      </c>
      <c r="G213" s="159">
        <f>F213*S213</f>
        <v>5327272</v>
      </c>
      <c r="H213" s="160">
        <v>1</v>
      </c>
      <c r="I213" s="161">
        <f>H213*T213</f>
        <v>1931818</v>
      </c>
      <c r="J213" s="162"/>
      <c r="K213" s="161">
        <f>J213*U213</f>
        <v>0</v>
      </c>
      <c r="L213" s="163"/>
      <c r="M213" s="161">
        <f>L213*V213</f>
        <v>0</v>
      </c>
      <c r="N213" s="1199">
        <f t="shared" ref="N213:N215" si="117">F213+H213+J213+L213</f>
        <v>5</v>
      </c>
      <c r="O213" s="165">
        <f t="shared" si="112"/>
        <v>7259090</v>
      </c>
      <c r="P213" s="165">
        <f t="shared" ref="P213:P216" si="118">+N213*40000</f>
        <v>200000</v>
      </c>
      <c r="Q213" s="165"/>
      <c r="S213" s="10">
        <f t="shared" si="113"/>
        <v>1331818</v>
      </c>
      <c r="T213" s="10">
        <f t="shared" si="114"/>
        <v>1931818</v>
      </c>
      <c r="U213" s="10">
        <f t="shared" si="115"/>
        <v>2231818</v>
      </c>
      <c r="V213" s="10">
        <f t="shared" si="116"/>
        <v>431818</v>
      </c>
      <c r="W213" s="112">
        <v>43689</v>
      </c>
      <c r="X213" s="111">
        <v>6259000</v>
      </c>
      <c r="Y213" s="112">
        <v>43696</v>
      </c>
      <c r="Z213" s="111">
        <v>1000000</v>
      </c>
      <c r="AA213" s="1114"/>
      <c r="AB213" s="113"/>
      <c r="AC213" s="113"/>
      <c r="AD213" s="114"/>
      <c r="AE213" s="115">
        <f t="shared" ref="AE213:AE216" si="119">X213+Z213+AB213+AD213</f>
        <v>7259000</v>
      </c>
      <c r="AF213" s="116">
        <f>O213-AE213</f>
        <v>90</v>
      </c>
    </row>
    <row r="214" spans="1:32" ht="23.25" x14ac:dyDescent="0.35">
      <c r="A214" s="168">
        <v>3</v>
      </c>
      <c r="B214" s="154">
        <v>43687</v>
      </c>
      <c r="C214" s="1203">
        <f t="shared" ref="C214:C215" si="120">C213+1</f>
        <v>967</v>
      </c>
      <c r="D214" s="239" t="s">
        <v>73</v>
      </c>
      <c r="E214" s="157" t="s">
        <v>57</v>
      </c>
      <c r="F214" s="170">
        <v>5</v>
      </c>
      <c r="G214" s="159">
        <f>F214*S214</f>
        <v>6659090</v>
      </c>
      <c r="H214" s="160"/>
      <c r="I214" s="161">
        <f>H214*T214</f>
        <v>0</v>
      </c>
      <c r="J214" s="162"/>
      <c r="K214" s="161">
        <f>J214*U214</f>
        <v>0</v>
      </c>
      <c r="L214" s="163"/>
      <c r="M214" s="161">
        <f>L214*V214</f>
        <v>0</v>
      </c>
      <c r="N214" s="1199">
        <f t="shared" si="117"/>
        <v>5</v>
      </c>
      <c r="O214" s="165">
        <f t="shared" si="112"/>
        <v>6659090</v>
      </c>
      <c r="P214" s="165">
        <f t="shared" si="118"/>
        <v>200000</v>
      </c>
      <c r="Q214" s="165"/>
      <c r="S214" s="10">
        <f t="shared" si="113"/>
        <v>1331818</v>
      </c>
      <c r="T214" s="10">
        <f t="shared" si="114"/>
        <v>1931818</v>
      </c>
      <c r="U214" s="10">
        <f t="shared" si="115"/>
        <v>2231818</v>
      </c>
      <c r="V214" s="10">
        <f t="shared" si="116"/>
        <v>431818</v>
      </c>
      <c r="W214" s="112">
        <v>43689</v>
      </c>
      <c r="X214" s="111">
        <v>4000000</v>
      </c>
      <c r="Y214" s="112"/>
      <c r="Z214" s="111"/>
      <c r="AA214" s="112"/>
      <c r="AB214" s="113">
        <v>0</v>
      </c>
      <c r="AC214" s="113"/>
      <c r="AD214" s="114"/>
      <c r="AE214" s="115">
        <f t="shared" si="119"/>
        <v>4000000</v>
      </c>
      <c r="AF214" s="116">
        <f>O214-AE214</f>
        <v>2659090</v>
      </c>
    </row>
    <row r="215" spans="1:32" ht="23.25" x14ac:dyDescent="0.35">
      <c r="A215" s="1110">
        <v>4</v>
      </c>
      <c r="B215" s="154">
        <v>43687</v>
      </c>
      <c r="C215" s="1203">
        <f t="shared" si="120"/>
        <v>968</v>
      </c>
      <c r="D215" s="239" t="s">
        <v>103</v>
      </c>
      <c r="E215" s="157" t="s">
        <v>57</v>
      </c>
      <c r="F215" s="170">
        <v>5</v>
      </c>
      <c r="G215" s="159">
        <f t="shared" ref="G215:G216" si="121">F215*S215</f>
        <v>6659090</v>
      </c>
      <c r="H215" s="160"/>
      <c r="I215" s="161">
        <f t="shared" ref="I215" si="122">H215*T215</f>
        <v>0</v>
      </c>
      <c r="J215" s="162">
        <v>3</v>
      </c>
      <c r="K215" s="161">
        <f t="shared" ref="K215" si="123">J215*U215</f>
        <v>6695454</v>
      </c>
      <c r="L215" s="163"/>
      <c r="M215" s="161">
        <f t="shared" ref="M215" si="124">L215*V215</f>
        <v>0</v>
      </c>
      <c r="N215" s="1199">
        <f t="shared" si="117"/>
        <v>8</v>
      </c>
      <c r="O215" s="165">
        <f t="shared" si="112"/>
        <v>13354544</v>
      </c>
      <c r="P215" s="165">
        <f t="shared" si="118"/>
        <v>320000</v>
      </c>
      <c r="Q215" s="165"/>
      <c r="S215" s="10">
        <f t="shared" si="113"/>
        <v>1331818</v>
      </c>
      <c r="T215" s="10">
        <f t="shared" si="114"/>
        <v>1931818</v>
      </c>
      <c r="U215" s="10">
        <f t="shared" si="115"/>
        <v>2231818</v>
      </c>
      <c r="V215" s="10">
        <f t="shared" si="116"/>
        <v>431818</v>
      </c>
      <c r="W215" s="112"/>
      <c r="X215" s="111"/>
      <c r="Y215" s="112"/>
      <c r="Z215" s="111"/>
      <c r="AA215" s="112"/>
      <c r="AB215" s="113"/>
      <c r="AC215" s="113"/>
      <c r="AD215" s="114"/>
      <c r="AE215" s="115">
        <f t="shared" si="119"/>
        <v>0</v>
      </c>
      <c r="AF215" s="116">
        <f t="shared" ref="AF215" si="125">O215-AE215</f>
        <v>13354544</v>
      </c>
    </row>
    <row r="216" spans="1:32" ht="23.25" x14ac:dyDescent="0.35">
      <c r="A216" s="172"/>
      <c r="B216" s="188"/>
      <c r="C216" s="1203"/>
      <c r="D216" s="156"/>
      <c r="E216" s="1200"/>
      <c r="F216" s="170"/>
      <c r="G216" s="159">
        <f t="shared" si="121"/>
        <v>0</v>
      </c>
      <c r="H216" s="170"/>
      <c r="I216" s="161">
        <f>H216*T216</f>
        <v>0</v>
      </c>
      <c r="J216" s="170"/>
      <c r="K216" s="161">
        <f>J216*U216</f>
        <v>0</v>
      </c>
      <c r="L216" s="170"/>
      <c r="M216" s="161">
        <f>L216*V216</f>
        <v>0</v>
      </c>
      <c r="N216" s="171"/>
      <c r="O216" s="165">
        <f t="shared" si="112"/>
        <v>0</v>
      </c>
      <c r="P216" s="165">
        <f t="shared" si="118"/>
        <v>0</v>
      </c>
      <c r="Q216" s="165"/>
      <c r="S216" s="10">
        <f t="shared" si="113"/>
        <v>1331818</v>
      </c>
      <c r="T216" s="10">
        <f t="shared" si="114"/>
        <v>1931818</v>
      </c>
      <c r="U216" s="10">
        <f t="shared" si="115"/>
        <v>2231818</v>
      </c>
      <c r="V216" s="10">
        <f t="shared" si="116"/>
        <v>431818</v>
      </c>
      <c r="W216" s="112"/>
      <c r="X216" s="111"/>
      <c r="Y216" s="110"/>
      <c r="Z216" s="111"/>
      <c r="AA216" s="1114"/>
      <c r="AB216" s="113"/>
      <c r="AC216" s="113"/>
      <c r="AD216" s="114"/>
      <c r="AE216" s="115">
        <f t="shared" si="119"/>
        <v>0</v>
      </c>
      <c r="AF216" s="116">
        <f>O216-AE216</f>
        <v>0</v>
      </c>
    </row>
    <row r="217" spans="1:32" ht="24" thickBot="1" x14ac:dyDescent="0.4">
      <c r="A217" s="2958" t="s">
        <v>60</v>
      </c>
      <c r="B217" s="2959"/>
      <c r="C217" s="2959"/>
      <c r="D217" s="2959"/>
      <c r="E217" s="2960"/>
      <c r="F217" s="783">
        <f>SUM(F212:F215)</f>
        <v>18</v>
      </c>
      <c r="G217" s="783">
        <f>SUM(G212:G214)</f>
        <v>17313634</v>
      </c>
      <c r="H217" s="783">
        <f>SUM(H212:H214)</f>
        <v>1</v>
      </c>
      <c r="I217" s="783">
        <f>SUM(I212:I214)</f>
        <v>1931818</v>
      </c>
      <c r="J217" s="783">
        <f>SUM(J212:J215)</f>
        <v>6</v>
      </c>
      <c r="K217" s="783">
        <f t="shared" ref="K217:P217" si="126">SUM(K212:K214)</f>
        <v>6695454</v>
      </c>
      <c r="L217" s="783">
        <f t="shared" si="126"/>
        <v>1</v>
      </c>
      <c r="M217" s="783">
        <f t="shared" si="126"/>
        <v>431818</v>
      </c>
      <c r="N217" s="783">
        <f t="shared" si="126"/>
        <v>18</v>
      </c>
      <c r="O217" s="783">
        <f>SUM(O212:O215)</f>
        <v>39727268</v>
      </c>
      <c r="P217" s="783">
        <f t="shared" si="126"/>
        <v>720000</v>
      </c>
      <c r="Q217" s="784"/>
      <c r="W217" s="112"/>
      <c r="X217" s="111"/>
      <c r="Y217" s="110"/>
      <c r="Z217" s="111"/>
      <c r="AA217" s="1114"/>
      <c r="AB217" s="113"/>
      <c r="AC217" s="113"/>
      <c r="AD217" s="114"/>
      <c r="AE217" s="115">
        <f>SUM(AE212:AE216)</f>
        <v>20713544</v>
      </c>
      <c r="AF217" s="116">
        <f>O217-AE217</f>
        <v>19013724</v>
      </c>
    </row>
    <row r="218" spans="1:32" x14ac:dyDescent="0.2">
      <c r="A218" s="12" t="s">
        <v>61</v>
      </c>
      <c r="F218" s="20"/>
      <c r="P218" s="177"/>
      <c r="W218" s="12"/>
      <c r="X218" s="12"/>
    </row>
    <row r="219" spans="1:32" ht="15.75" x14ac:dyDescent="0.25">
      <c r="C219" s="253"/>
      <c r="D219" s="279"/>
      <c r="F219" s="178"/>
      <c r="G219" s="179"/>
      <c r="H219" s="178"/>
      <c r="I219" s="180"/>
      <c r="J219" s="178"/>
      <c r="K219" s="179"/>
      <c r="L219" s="178"/>
      <c r="N219" s="20"/>
      <c r="O219" s="2861" t="s">
        <v>62</v>
      </c>
      <c r="P219" s="2861"/>
      <c r="Q219" s="2861"/>
      <c r="W219" s="12"/>
      <c r="X219" s="12"/>
    </row>
    <row r="220" spans="1:32" ht="15.75" x14ac:dyDescent="0.25">
      <c r="F220" s="1201"/>
      <c r="H220" s="1201"/>
      <c r="J220" s="1201"/>
      <c r="L220" s="1201"/>
      <c r="N220" s="1201"/>
      <c r="O220" s="1201"/>
      <c r="P220" s="1201"/>
      <c r="Q220" s="1201"/>
      <c r="W220" s="12"/>
      <c r="X220" s="12"/>
    </row>
    <row r="221" spans="1:32" ht="15.75" x14ac:dyDescent="0.25">
      <c r="F221" s="182"/>
      <c r="H221" s="182"/>
      <c r="J221" s="182"/>
      <c r="L221" s="182"/>
      <c r="N221" s="12"/>
      <c r="O221" s="145"/>
      <c r="P221" s="145"/>
      <c r="Q221" s="145"/>
      <c r="W221" s="12"/>
      <c r="X221" s="12"/>
    </row>
    <row r="222" spans="1:32" ht="15.75" x14ac:dyDescent="0.25">
      <c r="N222" s="12"/>
      <c r="O222" s="145"/>
      <c r="P222" s="145"/>
      <c r="Q222" s="145"/>
    </row>
    <row r="223" spans="1:32" ht="15.75" x14ac:dyDescent="0.25">
      <c r="N223" s="12"/>
      <c r="O223" s="2862" t="s">
        <v>63</v>
      </c>
      <c r="P223" s="2862"/>
      <c r="Q223" s="2862"/>
    </row>
    <row r="224" spans="1:32" ht="15.75" x14ac:dyDescent="0.25">
      <c r="N224" s="12"/>
      <c r="O224" s="2861" t="s">
        <v>64</v>
      </c>
      <c r="P224" s="2861"/>
      <c r="Q224" s="2861"/>
    </row>
    <row r="228" spans="1:32" ht="26.25" x14ac:dyDescent="0.3">
      <c r="A228" s="13" t="s">
        <v>0</v>
      </c>
      <c r="B228" s="13" t="s">
        <v>235</v>
      </c>
      <c r="C228" s="144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4"/>
      <c r="O228" s="183" t="s">
        <v>66</v>
      </c>
      <c r="P228" s="2839" t="s">
        <v>2</v>
      </c>
      <c r="Q228" s="2839"/>
    </row>
    <row r="229" spans="1:32" ht="21" x14ac:dyDescent="0.3">
      <c r="A229" s="13" t="s">
        <v>3</v>
      </c>
      <c r="B229" s="13" t="s">
        <v>4</v>
      </c>
      <c r="C229" s="144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4"/>
      <c r="O229" s="184"/>
      <c r="P229" s="145"/>
      <c r="Q229" s="145"/>
    </row>
    <row r="230" spans="1:32" ht="18.75" x14ac:dyDescent="0.3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4"/>
      <c r="O230" s="14"/>
      <c r="P230" s="145"/>
      <c r="Q230" s="145"/>
    </row>
    <row r="231" spans="1:32" ht="18.75" x14ac:dyDescent="0.3">
      <c r="A231" s="13" t="s">
        <v>5</v>
      </c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4"/>
      <c r="O231" s="14"/>
      <c r="P231" s="145"/>
      <c r="Q231" s="145"/>
    </row>
    <row r="232" spans="1:32" ht="18.75" x14ac:dyDescent="0.3">
      <c r="A232" s="13" t="s">
        <v>6</v>
      </c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4"/>
      <c r="O232" s="14"/>
      <c r="P232" s="145"/>
      <c r="Q232" s="145"/>
    </row>
    <row r="233" spans="1:32" ht="18.75" x14ac:dyDescent="0.3">
      <c r="A233" s="13" t="s">
        <v>7</v>
      </c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4"/>
      <c r="O233" s="14"/>
      <c r="P233" s="145"/>
      <c r="Q233" s="145"/>
    </row>
    <row r="234" spans="1:32" ht="24" thickBot="1" x14ac:dyDescent="0.35">
      <c r="A234" s="13" t="s">
        <v>8</v>
      </c>
      <c r="B234" s="13"/>
      <c r="C234" s="13"/>
      <c r="D234" s="13"/>
      <c r="E234" s="13"/>
      <c r="F234" s="13"/>
      <c r="G234" s="147"/>
      <c r="H234" s="147"/>
      <c r="I234" s="13"/>
      <c r="J234" s="13"/>
      <c r="K234" s="13"/>
      <c r="L234" s="13"/>
      <c r="M234" s="13"/>
      <c r="N234" s="148"/>
      <c r="O234" s="148"/>
      <c r="P234" s="2800" t="s">
        <v>86</v>
      </c>
      <c r="Q234" s="2800"/>
      <c r="W234" s="2856" t="s">
        <v>107</v>
      </c>
      <c r="X234" s="2856"/>
      <c r="Y234" s="2856"/>
      <c r="Z234" s="2856"/>
      <c r="AA234" s="2856"/>
      <c r="AB234" s="2856"/>
      <c r="AC234" s="2856"/>
      <c r="AD234" s="2856"/>
      <c r="AE234" s="2856"/>
      <c r="AF234" s="2856"/>
    </row>
    <row r="235" spans="1:32" ht="16.5" thickBot="1" x14ac:dyDescent="0.3">
      <c r="A235" s="2841" t="s">
        <v>10</v>
      </c>
      <c r="B235" s="2844" t="s">
        <v>11</v>
      </c>
      <c r="C235" s="428" t="s">
        <v>10</v>
      </c>
      <c r="D235" s="2844" t="s">
        <v>13</v>
      </c>
      <c r="E235" s="2844" t="s">
        <v>14</v>
      </c>
      <c r="F235" s="2847" t="s">
        <v>15</v>
      </c>
      <c r="G235" s="2848"/>
      <c r="H235" s="2848"/>
      <c r="I235" s="2848"/>
      <c r="J235" s="2848"/>
      <c r="K235" s="2848"/>
      <c r="L235" s="2848"/>
      <c r="M235" s="2849"/>
      <c r="N235" s="2850" t="s">
        <v>16</v>
      </c>
      <c r="O235" s="2850" t="s">
        <v>17</v>
      </c>
      <c r="P235" s="2850" t="s">
        <v>18</v>
      </c>
      <c r="Q235" s="151" t="s">
        <v>19</v>
      </c>
      <c r="W235" s="2856" t="s">
        <v>108</v>
      </c>
      <c r="X235" s="2856" t="s">
        <v>109</v>
      </c>
      <c r="Y235" s="2856" t="s">
        <v>108</v>
      </c>
      <c r="Z235" s="2856" t="s">
        <v>110</v>
      </c>
      <c r="AA235" s="2940" t="s">
        <v>108</v>
      </c>
      <c r="AB235" s="2853" t="s">
        <v>111</v>
      </c>
      <c r="AC235" s="2856" t="s">
        <v>108</v>
      </c>
      <c r="AD235" s="2853" t="s">
        <v>112</v>
      </c>
      <c r="AE235" s="2854" t="s">
        <v>113</v>
      </c>
      <c r="AF235" s="2855" t="s">
        <v>114</v>
      </c>
    </row>
    <row r="236" spans="1:32" ht="16.5" thickBot="1" x14ac:dyDescent="0.3">
      <c r="A236" s="2842"/>
      <c r="B236" s="2845"/>
      <c r="C236" s="429" t="s">
        <v>208</v>
      </c>
      <c r="D236" s="2845"/>
      <c r="E236" s="2845"/>
      <c r="F236" s="2858" t="s">
        <v>20</v>
      </c>
      <c r="G236" s="2858"/>
      <c r="H236" s="2858" t="s">
        <v>21</v>
      </c>
      <c r="I236" s="2858"/>
      <c r="J236" s="2858" t="s">
        <v>22</v>
      </c>
      <c r="K236" s="2858"/>
      <c r="L236" s="2858" t="s">
        <v>23</v>
      </c>
      <c r="M236" s="2858"/>
      <c r="N236" s="2851"/>
      <c r="O236" s="2851"/>
      <c r="P236" s="2851"/>
      <c r="Q236" s="2859" t="s">
        <v>24</v>
      </c>
      <c r="W236" s="2856"/>
      <c r="X236" s="2856"/>
      <c r="Y236" s="2856"/>
      <c r="Z236" s="2856"/>
      <c r="AA236" s="2940"/>
      <c r="AB236" s="2853"/>
      <c r="AC236" s="2856"/>
      <c r="AD236" s="2853"/>
      <c r="AE236" s="2854"/>
      <c r="AF236" s="2855"/>
    </row>
    <row r="237" spans="1:32" ht="16.5" thickBot="1" x14ac:dyDescent="0.3">
      <c r="A237" s="2843"/>
      <c r="B237" s="2846"/>
      <c r="C237" s="430" t="s">
        <v>209</v>
      </c>
      <c r="D237" s="2846"/>
      <c r="E237" s="2846"/>
      <c r="F237" s="1202" t="s">
        <v>25</v>
      </c>
      <c r="G237" s="1202" t="s">
        <v>26</v>
      </c>
      <c r="H237" s="1202" t="s">
        <v>25</v>
      </c>
      <c r="I237" s="1202" t="s">
        <v>26</v>
      </c>
      <c r="J237" s="1202" t="s">
        <v>25</v>
      </c>
      <c r="K237" s="1202" t="s">
        <v>26</v>
      </c>
      <c r="L237" s="1202" t="s">
        <v>25</v>
      </c>
      <c r="M237" s="1202" t="s">
        <v>26</v>
      </c>
      <c r="N237" s="2852"/>
      <c r="O237" s="2852"/>
      <c r="P237" s="2852"/>
      <c r="Q237" s="2953"/>
    </row>
    <row r="238" spans="1:32" ht="23.25" x14ac:dyDescent="0.35">
      <c r="A238" s="168">
        <v>1</v>
      </c>
      <c r="B238" s="154">
        <v>43689</v>
      </c>
      <c r="C238" s="1203">
        <v>969</v>
      </c>
      <c r="D238" s="239" t="s">
        <v>35</v>
      </c>
      <c r="E238" s="157" t="s">
        <v>57</v>
      </c>
      <c r="F238" s="170">
        <v>6</v>
      </c>
      <c r="G238" s="159">
        <f>F238*S238</f>
        <v>7990908</v>
      </c>
      <c r="H238" s="160"/>
      <c r="I238" s="161">
        <f>H238*T238</f>
        <v>0</v>
      </c>
      <c r="J238" s="162">
        <v>5</v>
      </c>
      <c r="K238" s="161">
        <f>J238*U238</f>
        <v>11159090</v>
      </c>
      <c r="L238" s="163"/>
      <c r="M238" s="161">
        <f>L238*V238</f>
        <v>0</v>
      </c>
      <c r="N238" s="1199">
        <f>F238+H238+J238+L238</f>
        <v>11</v>
      </c>
      <c r="O238" s="165">
        <f t="shared" ref="O238:O240" si="127">+M238+K238+I238+G238</f>
        <v>19149998</v>
      </c>
      <c r="P238" s="165">
        <f>+N238*40000</f>
        <v>440000</v>
      </c>
      <c r="Q238" s="165"/>
      <c r="S238" s="10">
        <f t="shared" ref="S238:S240" si="128">1331818</f>
        <v>1331818</v>
      </c>
      <c r="T238" s="10">
        <f t="shared" ref="T238:T240" si="129">1931818</f>
        <v>1931818</v>
      </c>
      <c r="U238" s="10">
        <f t="shared" ref="U238:U240" si="130">2231818</f>
        <v>2231818</v>
      </c>
      <c r="V238" s="10">
        <f t="shared" ref="V238:V240" si="131">431818</f>
        <v>431818</v>
      </c>
      <c r="W238" s="112">
        <v>43691</v>
      </c>
      <c r="X238" s="111">
        <v>19149998</v>
      </c>
      <c r="Y238" s="112"/>
      <c r="Z238" s="111"/>
      <c r="AA238" s="1114"/>
      <c r="AB238" s="113"/>
      <c r="AC238" s="113"/>
      <c r="AD238" s="114"/>
      <c r="AE238" s="115">
        <f>X238+Z238+AB238+AD238</f>
        <v>19149998</v>
      </c>
      <c r="AF238" s="116">
        <f>O238-AE238</f>
        <v>0</v>
      </c>
    </row>
    <row r="239" spans="1:32" ht="23.25" x14ac:dyDescent="0.35">
      <c r="A239" s="168">
        <v>2</v>
      </c>
      <c r="B239" s="154">
        <v>43689</v>
      </c>
      <c r="C239" s="1203">
        <v>970</v>
      </c>
      <c r="D239" s="239" t="s">
        <v>90</v>
      </c>
      <c r="E239" s="157" t="s">
        <v>88</v>
      </c>
      <c r="F239" s="170">
        <v>10</v>
      </c>
      <c r="G239" s="159">
        <f>F239*S239</f>
        <v>13318180</v>
      </c>
      <c r="H239" s="160"/>
      <c r="I239" s="161">
        <f>H239*T239</f>
        <v>0</v>
      </c>
      <c r="J239" s="162"/>
      <c r="K239" s="161">
        <f>J239*U239</f>
        <v>0</v>
      </c>
      <c r="L239" s="163"/>
      <c r="M239" s="161">
        <f>L239*V239</f>
        <v>0</v>
      </c>
      <c r="N239" s="1199">
        <f t="shared" ref="N239:N240" si="132">F239+H239+J239+L239</f>
        <v>10</v>
      </c>
      <c r="O239" s="165">
        <f t="shared" si="127"/>
        <v>13318180</v>
      </c>
      <c r="P239" s="165">
        <f t="shared" ref="P239:P240" si="133">+N239*40000</f>
        <v>400000</v>
      </c>
      <c r="Q239" s="165"/>
      <c r="S239" s="10">
        <f t="shared" si="128"/>
        <v>1331818</v>
      </c>
      <c r="T239" s="10">
        <f t="shared" si="129"/>
        <v>1931818</v>
      </c>
      <c r="U239" s="10">
        <f t="shared" si="130"/>
        <v>2231818</v>
      </c>
      <c r="V239" s="10">
        <f t="shared" si="131"/>
        <v>431818</v>
      </c>
      <c r="W239" s="112"/>
      <c r="X239" s="111"/>
      <c r="Y239" s="112"/>
      <c r="Z239" s="111"/>
      <c r="AA239" s="1114"/>
      <c r="AB239" s="113"/>
      <c r="AC239" s="113"/>
      <c r="AD239" s="114"/>
      <c r="AE239" s="115">
        <f t="shared" ref="AE239:AE240" si="134">X239+Z239+AB239+AD239</f>
        <v>0</v>
      </c>
      <c r="AF239" s="116">
        <f>O239-AE239</f>
        <v>13318180</v>
      </c>
    </row>
    <row r="240" spans="1:32" ht="23.25" x14ac:dyDescent="0.35">
      <c r="A240" s="172"/>
      <c r="B240" s="154"/>
      <c r="C240" s="1203"/>
      <c r="D240" s="156"/>
      <c r="E240" s="1200"/>
      <c r="F240" s="170"/>
      <c r="G240" s="159">
        <f t="shared" ref="G240" si="135">F240*S240</f>
        <v>0</v>
      </c>
      <c r="H240" s="170"/>
      <c r="I240" s="161">
        <f>H240*T240</f>
        <v>0</v>
      </c>
      <c r="J240" s="170"/>
      <c r="K240" s="161">
        <f>J240*U240</f>
        <v>0</v>
      </c>
      <c r="L240" s="170"/>
      <c r="M240" s="161">
        <f>L240*V240</f>
        <v>0</v>
      </c>
      <c r="N240" s="171">
        <f t="shared" si="132"/>
        <v>0</v>
      </c>
      <c r="O240" s="165">
        <f t="shared" si="127"/>
        <v>0</v>
      </c>
      <c r="P240" s="165">
        <f t="shared" si="133"/>
        <v>0</v>
      </c>
      <c r="Q240" s="165"/>
      <c r="S240" s="10">
        <f t="shared" si="128"/>
        <v>1331818</v>
      </c>
      <c r="T240" s="10">
        <f t="shared" si="129"/>
        <v>1931818</v>
      </c>
      <c r="U240" s="10">
        <f t="shared" si="130"/>
        <v>2231818</v>
      </c>
      <c r="V240" s="10">
        <f t="shared" si="131"/>
        <v>431818</v>
      </c>
      <c r="W240" s="112"/>
      <c r="X240" s="111"/>
      <c r="Y240" s="112"/>
      <c r="Z240" s="111"/>
      <c r="AA240" s="1114"/>
      <c r="AB240" s="113"/>
      <c r="AC240" s="113"/>
      <c r="AD240" s="114"/>
      <c r="AE240" s="115">
        <f t="shared" si="134"/>
        <v>0</v>
      </c>
      <c r="AF240" s="116">
        <f>O240-AE240</f>
        <v>0</v>
      </c>
    </row>
    <row r="241" spans="1:33" ht="24" thickBot="1" x14ac:dyDescent="0.4">
      <c r="A241" s="2951" t="s">
        <v>60</v>
      </c>
      <c r="B241" s="2952"/>
      <c r="C241" s="2952"/>
      <c r="D241" s="2952"/>
      <c r="E241" s="2961"/>
      <c r="F241" s="783">
        <f>SUM(F238:F240)</f>
        <v>16</v>
      </c>
      <c r="G241" s="783">
        <f t="shared" ref="G241:P241" si="136">SUM(G238:G239)</f>
        <v>21309088</v>
      </c>
      <c r="H241" s="783">
        <f t="shared" si="136"/>
        <v>0</v>
      </c>
      <c r="I241" s="783">
        <f t="shared" si="136"/>
        <v>0</v>
      </c>
      <c r="J241" s="783">
        <f t="shared" si="136"/>
        <v>5</v>
      </c>
      <c r="K241" s="783">
        <f t="shared" si="136"/>
        <v>11159090</v>
      </c>
      <c r="L241" s="783">
        <f t="shared" si="136"/>
        <v>0</v>
      </c>
      <c r="M241" s="783">
        <f t="shared" si="136"/>
        <v>0</v>
      </c>
      <c r="N241" s="783">
        <f t="shared" si="136"/>
        <v>21</v>
      </c>
      <c r="O241" s="783">
        <f>SUM(O238:O239)</f>
        <v>32468178</v>
      </c>
      <c r="P241" s="783">
        <f t="shared" si="136"/>
        <v>840000</v>
      </c>
      <c r="Q241" s="784"/>
      <c r="W241" s="112"/>
      <c r="X241" s="111"/>
      <c r="Y241" s="110"/>
      <c r="Z241" s="111"/>
      <c r="AA241" s="1114"/>
      <c r="AB241" s="113"/>
      <c r="AC241" s="113"/>
      <c r="AD241" s="114"/>
      <c r="AE241" s="115">
        <f>SUM(AE238:AE240)</f>
        <v>19149998</v>
      </c>
      <c r="AF241" s="116">
        <f>O241-AE241</f>
        <v>13318180</v>
      </c>
    </row>
    <row r="242" spans="1:33" x14ac:dyDescent="0.2">
      <c r="A242" s="12" t="s">
        <v>61</v>
      </c>
      <c r="F242" s="20"/>
      <c r="P242" s="177"/>
      <c r="W242" s="12"/>
      <c r="X242" s="12"/>
      <c r="AG242" s="12" t="s">
        <v>277</v>
      </c>
    </row>
    <row r="243" spans="1:33" ht="15.75" x14ac:dyDescent="0.25">
      <c r="C243" s="253"/>
      <c r="D243" s="279"/>
      <c r="F243" s="178"/>
      <c r="G243" s="179"/>
      <c r="H243" s="178"/>
      <c r="I243" s="180"/>
      <c r="J243" s="178"/>
      <c r="K243" s="179"/>
      <c r="L243" s="178"/>
      <c r="N243" s="20"/>
      <c r="O243" s="2861" t="s">
        <v>62</v>
      </c>
      <c r="P243" s="2861"/>
      <c r="Q243" s="2861"/>
      <c r="W243" s="12"/>
      <c r="X243" s="12"/>
    </row>
    <row r="244" spans="1:33" ht="15.75" x14ac:dyDescent="0.25">
      <c r="F244" s="1201"/>
      <c r="H244" s="1201"/>
      <c r="J244" s="1201"/>
      <c r="L244" s="1201"/>
      <c r="N244" s="1201"/>
      <c r="O244" s="1201"/>
      <c r="P244" s="1201"/>
      <c r="Q244" s="1201"/>
      <c r="W244" s="12"/>
      <c r="X244" s="12"/>
    </row>
    <row r="245" spans="1:33" ht="15.75" x14ac:dyDescent="0.25">
      <c r="F245" s="182"/>
      <c r="H245" s="182"/>
      <c r="J245" s="182"/>
      <c r="L245" s="182"/>
      <c r="N245" s="12"/>
      <c r="O245" s="145"/>
      <c r="P245" s="145"/>
      <c r="Q245" s="145"/>
      <c r="W245" s="12"/>
      <c r="X245" s="12"/>
    </row>
    <row r="246" spans="1:33" ht="15.75" x14ac:dyDescent="0.25">
      <c r="N246" s="12"/>
      <c r="O246" s="145"/>
      <c r="P246" s="145"/>
      <c r="Q246" s="145"/>
    </row>
    <row r="247" spans="1:33" ht="15.75" x14ac:dyDescent="0.25">
      <c r="N247" s="12"/>
      <c r="O247" s="2862" t="s">
        <v>63</v>
      </c>
      <c r="P247" s="2862"/>
      <c r="Q247" s="2862"/>
    </row>
    <row r="248" spans="1:33" ht="15.75" x14ac:dyDescent="0.25">
      <c r="N248" s="12"/>
      <c r="O248" s="2861" t="s">
        <v>64</v>
      </c>
      <c r="P248" s="2861"/>
      <c r="Q248" s="2861"/>
    </row>
    <row r="252" spans="1:33" ht="26.25" x14ac:dyDescent="0.3">
      <c r="A252" s="13" t="s">
        <v>0</v>
      </c>
      <c r="B252" s="13" t="s">
        <v>235</v>
      </c>
      <c r="C252" s="144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4"/>
      <c r="O252" s="183" t="s">
        <v>66</v>
      </c>
      <c r="P252" s="2839" t="s">
        <v>2</v>
      </c>
      <c r="Q252" s="2839"/>
    </row>
    <row r="253" spans="1:33" ht="21" x14ac:dyDescent="0.3">
      <c r="A253" s="13" t="s">
        <v>3</v>
      </c>
      <c r="B253" s="13" t="s">
        <v>4</v>
      </c>
      <c r="C253" s="144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4"/>
      <c r="O253" s="184"/>
      <c r="P253" s="145"/>
      <c r="Q253" s="145"/>
    </row>
    <row r="254" spans="1:33" ht="18.75" x14ac:dyDescent="0.3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4"/>
      <c r="O254" s="14"/>
      <c r="P254" s="145"/>
      <c r="Q254" s="145"/>
    </row>
    <row r="255" spans="1:33" ht="18.75" x14ac:dyDescent="0.3">
      <c r="A255" s="13" t="s">
        <v>5</v>
      </c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4"/>
      <c r="O255" s="14"/>
      <c r="P255" s="145"/>
      <c r="Q255" s="145"/>
    </row>
    <row r="256" spans="1:33" ht="18.75" x14ac:dyDescent="0.3">
      <c r="A256" s="13" t="s">
        <v>6</v>
      </c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4"/>
      <c r="O256" s="14"/>
      <c r="P256" s="145"/>
      <c r="Q256" s="145"/>
    </row>
    <row r="257" spans="1:32" ht="18.75" x14ac:dyDescent="0.3">
      <c r="A257" s="13" t="s">
        <v>7</v>
      </c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4"/>
      <c r="O257" s="14"/>
      <c r="P257" s="145"/>
      <c r="Q257" s="145"/>
    </row>
    <row r="258" spans="1:32" ht="24" thickBot="1" x14ac:dyDescent="0.35">
      <c r="A258" s="13" t="s">
        <v>8</v>
      </c>
      <c r="B258" s="13"/>
      <c r="C258" s="13"/>
      <c r="D258" s="13"/>
      <c r="E258" s="13"/>
      <c r="F258" s="13"/>
      <c r="G258" s="147"/>
      <c r="H258" s="147"/>
      <c r="I258" s="13"/>
      <c r="J258" s="13"/>
      <c r="K258" s="13"/>
      <c r="L258" s="13"/>
      <c r="M258" s="13"/>
      <c r="N258" s="148"/>
      <c r="O258" s="148"/>
      <c r="P258" s="2800" t="s">
        <v>86</v>
      </c>
      <c r="Q258" s="2800"/>
      <c r="W258" s="2856" t="s">
        <v>107</v>
      </c>
      <c r="X258" s="2856"/>
      <c r="Y258" s="2856"/>
      <c r="Z258" s="2856"/>
      <c r="AA258" s="2856"/>
      <c r="AB258" s="2856"/>
      <c r="AC258" s="2856"/>
      <c r="AD258" s="2856"/>
      <c r="AE258" s="2856"/>
      <c r="AF258" s="2856"/>
    </row>
    <row r="259" spans="1:32" ht="16.5" thickBot="1" x14ac:dyDescent="0.3">
      <c r="A259" s="2841" t="s">
        <v>10</v>
      </c>
      <c r="B259" s="2844" t="s">
        <v>11</v>
      </c>
      <c r="C259" s="428" t="s">
        <v>10</v>
      </c>
      <c r="D259" s="2844" t="s">
        <v>13</v>
      </c>
      <c r="E259" s="2844" t="s">
        <v>14</v>
      </c>
      <c r="F259" s="2847" t="s">
        <v>15</v>
      </c>
      <c r="G259" s="2848"/>
      <c r="H259" s="2848"/>
      <c r="I259" s="2848"/>
      <c r="J259" s="2848"/>
      <c r="K259" s="2848"/>
      <c r="L259" s="2848"/>
      <c r="M259" s="2849"/>
      <c r="N259" s="2850" t="s">
        <v>16</v>
      </c>
      <c r="O259" s="2850" t="s">
        <v>17</v>
      </c>
      <c r="P259" s="2850" t="s">
        <v>18</v>
      </c>
      <c r="Q259" s="151" t="s">
        <v>19</v>
      </c>
      <c r="W259" s="2856" t="s">
        <v>108</v>
      </c>
      <c r="X259" s="2856" t="s">
        <v>109</v>
      </c>
      <c r="Y259" s="2856" t="s">
        <v>108</v>
      </c>
      <c r="Z259" s="2856" t="s">
        <v>110</v>
      </c>
      <c r="AA259" s="2940" t="s">
        <v>108</v>
      </c>
      <c r="AB259" s="2853" t="s">
        <v>111</v>
      </c>
      <c r="AC259" s="2856" t="s">
        <v>108</v>
      </c>
      <c r="AD259" s="2853" t="s">
        <v>112</v>
      </c>
      <c r="AE259" s="2854" t="s">
        <v>113</v>
      </c>
      <c r="AF259" s="2855" t="s">
        <v>114</v>
      </c>
    </row>
    <row r="260" spans="1:32" ht="16.5" thickBot="1" x14ac:dyDescent="0.3">
      <c r="A260" s="2842"/>
      <c r="B260" s="2845"/>
      <c r="C260" s="429" t="s">
        <v>208</v>
      </c>
      <c r="D260" s="2845"/>
      <c r="E260" s="2845"/>
      <c r="F260" s="2858" t="s">
        <v>20</v>
      </c>
      <c r="G260" s="2858"/>
      <c r="H260" s="2858" t="s">
        <v>21</v>
      </c>
      <c r="I260" s="2858"/>
      <c r="J260" s="2858" t="s">
        <v>22</v>
      </c>
      <c r="K260" s="2858"/>
      <c r="L260" s="2858" t="s">
        <v>23</v>
      </c>
      <c r="M260" s="2858"/>
      <c r="N260" s="2851"/>
      <c r="O260" s="2851"/>
      <c r="P260" s="2851"/>
      <c r="Q260" s="2859" t="s">
        <v>24</v>
      </c>
      <c r="W260" s="2856"/>
      <c r="X260" s="2856"/>
      <c r="Y260" s="2856"/>
      <c r="Z260" s="2856"/>
      <c r="AA260" s="2940"/>
      <c r="AB260" s="2853"/>
      <c r="AC260" s="2856"/>
      <c r="AD260" s="2853"/>
      <c r="AE260" s="2854"/>
      <c r="AF260" s="2855"/>
    </row>
    <row r="261" spans="1:32" ht="16.5" thickBot="1" x14ac:dyDescent="0.3">
      <c r="A261" s="2843"/>
      <c r="B261" s="2846"/>
      <c r="C261" s="430" t="s">
        <v>209</v>
      </c>
      <c r="D261" s="2846"/>
      <c r="E261" s="2846"/>
      <c r="F261" s="1202" t="s">
        <v>25</v>
      </c>
      <c r="G261" s="1202" t="s">
        <v>26</v>
      </c>
      <c r="H261" s="1202" t="s">
        <v>25</v>
      </c>
      <c r="I261" s="1202" t="s">
        <v>26</v>
      </c>
      <c r="J261" s="1202" t="s">
        <v>25</v>
      </c>
      <c r="K261" s="1202" t="s">
        <v>26</v>
      </c>
      <c r="L261" s="1202" t="s">
        <v>25</v>
      </c>
      <c r="M261" s="1202" t="s">
        <v>26</v>
      </c>
      <c r="N261" s="2852"/>
      <c r="O261" s="2852"/>
      <c r="P261" s="2852"/>
      <c r="Q261" s="2953"/>
    </row>
    <row r="262" spans="1:32" ht="23.25" x14ac:dyDescent="0.35">
      <c r="A262" s="168">
        <v>1</v>
      </c>
      <c r="B262" s="154">
        <v>43690</v>
      </c>
      <c r="C262" s="1203">
        <v>971</v>
      </c>
      <c r="D262" s="239" t="s">
        <v>81</v>
      </c>
      <c r="E262" s="157" t="s">
        <v>31</v>
      </c>
      <c r="F262" s="170">
        <v>4</v>
      </c>
      <c r="G262" s="159">
        <f>F262*S262</f>
        <v>5327272</v>
      </c>
      <c r="H262" s="160">
        <v>2</v>
      </c>
      <c r="I262" s="161">
        <f>H262*T262</f>
        <v>3863636</v>
      </c>
      <c r="J262" s="162">
        <v>4</v>
      </c>
      <c r="K262" s="161">
        <f>J262*U262</f>
        <v>8927272</v>
      </c>
      <c r="L262" s="163"/>
      <c r="M262" s="161">
        <f>L262*V262</f>
        <v>0</v>
      </c>
      <c r="N262" s="1199">
        <f>F262+H262+J262+L262</f>
        <v>10</v>
      </c>
      <c r="O262" s="165">
        <f t="shared" ref="O262:O266" si="137">+M262+K262+I262+G262</f>
        <v>18118180</v>
      </c>
      <c r="P262" s="165">
        <f>+N262*40000</f>
        <v>400000</v>
      </c>
      <c r="Q262" s="165"/>
      <c r="S262" s="10">
        <f t="shared" ref="S262:S266" si="138">1331818</f>
        <v>1331818</v>
      </c>
      <c r="T262" s="10">
        <f t="shared" ref="T262:T266" si="139">1931818</f>
        <v>1931818</v>
      </c>
      <c r="U262" s="10">
        <f t="shared" ref="U262:U266" si="140">2231818</f>
        <v>2231818</v>
      </c>
      <c r="V262" s="10">
        <f t="shared" ref="V262:V266" si="141">431818</f>
        <v>431818</v>
      </c>
      <c r="W262" s="112">
        <v>43691</v>
      </c>
      <c r="X262" s="111">
        <v>18118180</v>
      </c>
      <c r="Y262" s="112"/>
      <c r="Z262" s="111"/>
      <c r="AA262" s="1114"/>
      <c r="AB262" s="113"/>
      <c r="AC262" s="113"/>
      <c r="AD262" s="114"/>
      <c r="AE262" s="115">
        <f>X262+Z262+AB262+AD262</f>
        <v>18118180</v>
      </c>
      <c r="AF262" s="116">
        <f>O262-AE262</f>
        <v>0</v>
      </c>
    </row>
    <row r="263" spans="1:32" ht="23.25" x14ac:dyDescent="0.35">
      <c r="A263" s="168">
        <v>2</v>
      </c>
      <c r="B263" s="154">
        <v>43690</v>
      </c>
      <c r="C263" s="1203">
        <v>972</v>
      </c>
      <c r="D263" s="239" t="s">
        <v>87</v>
      </c>
      <c r="E263" s="157" t="s">
        <v>88</v>
      </c>
      <c r="F263" s="170">
        <v>10</v>
      </c>
      <c r="G263" s="159">
        <f>F263*S263</f>
        <v>13318180</v>
      </c>
      <c r="H263" s="160"/>
      <c r="I263" s="161">
        <f>H263*T263</f>
        <v>0</v>
      </c>
      <c r="J263" s="162"/>
      <c r="K263" s="161">
        <f>J263*U263</f>
        <v>0</v>
      </c>
      <c r="L263" s="163"/>
      <c r="M263" s="161">
        <f>L263*V263</f>
        <v>0</v>
      </c>
      <c r="N263" s="1199">
        <f t="shared" ref="N263:N266" si="142">F263+H263+J263+L263</f>
        <v>10</v>
      </c>
      <c r="O263" s="165">
        <f t="shared" si="137"/>
        <v>13318180</v>
      </c>
      <c r="P263" s="165">
        <f t="shared" ref="P263:P266" si="143">+N263*40000</f>
        <v>400000</v>
      </c>
      <c r="Q263" s="165"/>
      <c r="S263" s="10">
        <f t="shared" si="138"/>
        <v>1331818</v>
      </c>
      <c r="T263" s="10">
        <f t="shared" si="139"/>
        <v>1931818</v>
      </c>
      <c r="U263" s="10">
        <f t="shared" si="140"/>
        <v>2231818</v>
      </c>
      <c r="V263" s="10">
        <f t="shared" si="141"/>
        <v>431818</v>
      </c>
      <c r="W263" s="112">
        <v>43691</v>
      </c>
      <c r="X263" s="111">
        <v>13318180</v>
      </c>
      <c r="Y263" s="112"/>
      <c r="Z263" s="111"/>
      <c r="AA263" s="1114"/>
      <c r="AB263" s="113"/>
      <c r="AC263" s="113"/>
      <c r="AD263" s="114"/>
      <c r="AE263" s="115">
        <f t="shared" ref="AE263:AE266" si="144">X263+Z263+AB263+AD263</f>
        <v>13318180</v>
      </c>
      <c r="AF263" s="116">
        <f>O263-AE263</f>
        <v>0</v>
      </c>
    </row>
    <row r="264" spans="1:32" ht="23.25" x14ac:dyDescent="0.35">
      <c r="A264" s="168">
        <v>3</v>
      </c>
      <c r="B264" s="154">
        <v>43690</v>
      </c>
      <c r="C264" s="1203">
        <v>973</v>
      </c>
      <c r="D264" s="239" t="s">
        <v>238</v>
      </c>
      <c r="E264" s="157" t="s">
        <v>273</v>
      </c>
      <c r="F264" s="170">
        <v>5</v>
      </c>
      <c r="G264" s="159">
        <f>F264*S264</f>
        <v>6659090</v>
      </c>
      <c r="H264" s="160">
        <v>1</v>
      </c>
      <c r="I264" s="161">
        <f>H264*T264</f>
        <v>1931818</v>
      </c>
      <c r="J264" s="162">
        <v>4</v>
      </c>
      <c r="K264" s="161">
        <f>J264*U264</f>
        <v>8927272</v>
      </c>
      <c r="L264" s="163"/>
      <c r="M264" s="161">
        <f>L264*V264</f>
        <v>0</v>
      </c>
      <c r="N264" s="1199">
        <f t="shared" si="142"/>
        <v>10</v>
      </c>
      <c r="O264" s="165">
        <f t="shared" si="137"/>
        <v>17518180</v>
      </c>
      <c r="P264" s="165">
        <f t="shared" si="143"/>
        <v>400000</v>
      </c>
      <c r="Q264" s="165"/>
      <c r="S264" s="10">
        <f t="shared" si="138"/>
        <v>1331818</v>
      </c>
      <c r="T264" s="10">
        <f t="shared" si="139"/>
        <v>1931818</v>
      </c>
      <c r="U264" s="10">
        <f t="shared" si="140"/>
        <v>2231818</v>
      </c>
      <c r="V264" s="10">
        <f t="shared" si="141"/>
        <v>431818</v>
      </c>
      <c r="W264" s="112">
        <v>43691</v>
      </c>
      <c r="X264" s="111">
        <v>17518180</v>
      </c>
      <c r="Y264" s="112"/>
      <c r="Z264" s="111"/>
      <c r="AA264" s="112"/>
      <c r="AB264" s="113"/>
      <c r="AC264" s="113"/>
      <c r="AD264" s="114"/>
      <c r="AE264" s="115">
        <f t="shared" si="144"/>
        <v>17518180</v>
      </c>
      <c r="AF264" s="116">
        <f>O264-AE264</f>
        <v>0</v>
      </c>
    </row>
    <row r="265" spans="1:32" ht="23.25" x14ac:dyDescent="0.35">
      <c r="A265" s="1110">
        <v>4</v>
      </c>
      <c r="B265" s="154">
        <v>43690</v>
      </c>
      <c r="C265" s="1203">
        <v>974</v>
      </c>
      <c r="D265" s="239" t="s">
        <v>39</v>
      </c>
      <c r="E265" s="157" t="s">
        <v>273</v>
      </c>
      <c r="F265" s="170">
        <v>4</v>
      </c>
      <c r="G265" s="159">
        <f t="shared" ref="G265:G266" si="145">F265*S265</f>
        <v>5327272</v>
      </c>
      <c r="H265" s="160"/>
      <c r="I265" s="161">
        <f t="shared" ref="I265" si="146">H265*T265</f>
        <v>0</v>
      </c>
      <c r="J265" s="162">
        <v>5</v>
      </c>
      <c r="K265" s="161">
        <f t="shared" ref="K265" si="147">J265*U265</f>
        <v>11159090</v>
      </c>
      <c r="L265" s="163">
        <v>1</v>
      </c>
      <c r="M265" s="161">
        <f t="shared" ref="M265" si="148">L265*V265</f>
        <v>431818</v>
      </c>
      <c r="N265" s="1199">
        <f t="shared" si="142"/>
        <v>10</v>
      </c>
      <c r="O265" s="165">
        <f t="shared" si="137"/>
        <v>16918180</v>
      </c>
      <c r="P265" s="165">
        <f t="shared" si="143"/>
        <v>400000</v>
      </c>
      <c r="Q265" s="165"/>
      <c r="S265" s="10">
        <f t="shared" si="138"/>
        <v>1331818</v>
      </c>
      <c r="T265" s="10">
        <f t="shared" si="139"/>
        <v>1931818</v>
      </c>
      <c r="U265" s="10">
        <f t="shared" si="140"/>
        <v>2231818</v>
      </c>
      <c r="V265" s="10">
        <f t="shared" si="141"/>
        <v>431818</v>
      </c>
      <c r="W265" s="112"/>
      <c r="X265" s="111"/>
      <c r="Y265" s="112"/>
      <c r="Z265" s="111"/>
      <c r="AA265" s="112"/>
      <c r="AB265" s="113"/>
      <c r="AC265" s="113"/>
      <c r="AD265" s="114"/>
      <c r="AE265" s="115">
        <f t="shared" si="144"/>
        <v>0</v>
      </c>
      <c r="AF265" s="116">
        <f t="shared" ref="AF265" si="149">O265-AE265</f>
        <v>16918180</v>
      </c>
    </row>
    <row r="266" spans="1:32" ht="23.25" x14ac:dyDescent="0.35">
      <c r="A266" s="172"/>
      <c r="B266" s="154"/>
      <c r="C266" s="1203"/>
      <c r="D266" s="156"/>
      <c r="E266" s="1200"/>
      <c r="F266" s="170"/>
      <c r="G266" s="159">
        <f t="shared" si="145"/>
        <v>0</v>
      </c>
      <c r="H266" s="170"/>
      <c r="I266" s="161">
        <f>H266*T266</f>
        <v>0</v>
      </c>
      <c r="J266" s="170"/>
      <c r="K266" s="161">
        <f>J266*U266</f>
        <v>0</v>
      </c>
      <c r="L266" s="170"/>
      <c r="M266" s="161">
        <f>L266*V266</f>
        <v>0</v>
      </c>
      <c r="N266" s="171">
        <f t="shared" si="142"/>
        <v>0</v>
      </c>
      <c r="O266" s="165">
        <f t="shared" si="137"/>
        <v>0</v>
      </c>
      <c r="P266" s="165">
        <f t="shared" si="143"/>
        <v>0</v>
      </c>
      <c r="Q266" s="165"/>
      <c r="S266" s="10">
        <f t="shared" si="138"/>
        <v>1331818</v>
      </c>
      <c r="T266" s="10">
        <f t="shared" si="139"/>
        <v>1931818</v>
      </c>
      <c r="U266" s="10">
        <f t="shared" si="140"/>
        <v>2231818</v>
      </c>
      <c r="V266" s="10">
        <f t="shared" si="141"/>
        <v>431818</v>
      </c>
      <c r="W266" s="112"/>
      <c r="X266" s="111"/>
      <c r="Y266" s="110"/>
      <c r="Z266" s="111"/>
      <c r="AA266" s="1114"/>
      <c r="AB266" s="113"/>
      <c r="AC266" s="113"/>
      <c r="AD266" s="114"/>
      <c r="AE266" s="115">
        <f t="shared" si="144"/>
        <v>0</v>
      </c>
      <c r="AF266" s="116">
        <f>O266-AE266</f>
        <v>0</v>
      </c>
    </row>
    <row r="267" spans="1:32" ht="24" thickBot="1" x14ac:dyDescent="0.4">
      <c r="A267" s="2951" t="s">
        <v>60</v>
      </c>
      <c r="B267" s="2952"/>
      <c r="C267" s="2952"/>
      <c r="D267" s="2952"/>
      <c r="E267" s="2961"/>
      <c r="F267" s="783">
        <f>SUM(F262:F266)</f>
        <v>23</v>
      </c>
      <c r="G267" s="783">
        <f t="shared" ref="G267:P267" si="150">SUM(G262:G264)</f>
        <v>25304542</v>
      </c>
      <c r="H267" s="783">
        <f t="shared" si="150"/>
        <v>3</v>
      </c>
      <c r="I267" s="783">
        <f t="shared" si="150"/>
        <v>5795454</v>
      </c>
      <c r="J267" s="783">
        <f t="shared" si="150"/>
        <v>8</v>
      </c>
      <c r="K267" s="783">
        <f t="shared" si="150"/>
        <v>17854544</v>
      </c>
      <c r="L267" s="783">
        <f t="shared" si="150"/>
        <v>0</v>
      </c>
      <c r="M267" s="783">
        <f t="shared" si="150"/>
        <v>0</v>
      </c>
      <c r="N267" s="783">
        <f t="shared" si="150"/>
        <v>30</v>
      </c>
      <c r="O267" s="783">
        <f>SUM(O262:O265)</f>
        <v>65872720</v>
      </c>
      <c r="P267" s="783">
        <f t="shared" si="150"/>
        <v>1200000</v>
      </c>
      <c r="Q267" s="784"/>
      <c r="W267" s="112"/>
      <c r="X267" s="111"/>
      <c r="Y267" s="110"/>
      <c r="Z267" s="111"/>
      <c r="AA267" s="1114"/>
      <c r="AB267" s="113"/>
      <c r="AC267" s="113"/>
      <c r="AD267" s="114"/>
      <c r="AE267" s="115">
        <f>SUM(AE262:AE266)</f>
        <v>48954540</v>
      </c>
      <c r="AF267" s="116">
        <f>O267-AE267</f>
        <v>16918180</v>
      </c>
    </row>
    <row r="268" spans="1:32" x14ac:dyDescent="0.2">
      <c r="A268" s="12" t="s">
        <v>61</v>
      </c>
      <c r="F268" s="20"/>
      <c r="P268" s="177"/>
      <c r="W268" s="12"/>
      <c r="X268" s="12"/>
    </row>
    <row r="269" spans="1:32" ht="15.75" x14ac:dyDescent="0.25">
      <c r="C269" s="253"/>
      <c r="D269" s="279"/>
      <c r="F269" s="178"/>
      <c r="G269" s="179"/>
      <c r="H269" s="178"/>
      <c r="I269" s="180"/>
      <c r="J269" s="178"/>
      <c r="K269" s="179"/>
      <c r="L269" s="178"/>
      <c r="N269" s="20"/>
      <c r="O269" s="2861" t="s">
        <v>62</v>
      </c>
      <c r="P269" s="2861"/>
      <c r="Q269" s="2861"/>
      <c r="W269" s="12"/>
      <c r="X269" s="12"/>
    </row>
    <row r="270" spans="1:32" ht="15.75" x14ac:dyDescent="0.25">
      <c r="F270" s="1201"/>
      <c r="H270" s="1201"/>
      <c r="J270" s="1201"/>
      <c r="L270" s="1201"/>
      <c r="N270" s="1201"/>
      <c r="O270" s="1201"/>
      <c r="P270" s="1201"/>
      <c r="Q270" s="1201"/>
      <c r="W270" s="12"/>
      <c r="X270" s="12"/>
    </row>
    <row r="271" spans="1:32" ht="15.75" x14ac:dyDescent="0.25">
      <c r="F271" s="182"/>
      <c r="H271" s="182"/>
      <c r="J271" s="182"/>
      <c r="L271" s="182"/>
      <c r="N271" s="12"/>
      <c r="O271" s="145"/>
      <c r="P271" s="145"/>
      <c r="Q271" s="145"/>
      <c r="W271" s="12"/>
      <c r="X271" s="12"/>
    </row>
    <row r="272" spans="1:32" ht="15.75" x14ac:dyDescent="0.25">
      <c r="N272" s="12"/>
      <c r="O272" s="145"/>
      <c r="P272" s="145"/>
      <c r="Q272" s="145"/>
    </row>
    <row r="273" spans="1:32" ht="15.75" x14ac:dyDescent="0.25">
      <c r="N273" s="12"/>
      <c r="O273" s="2862" t="s">
        <v>63</v>
      </c>
      <c r="P273" s="2862"/>
      <c r="Q273" s="2862"/>
    </row>
    <row r="274" spans="1:32" ht="15.75" x14ac:dyDescent="0.25">
      <c r="N274" s="12"/>
      <c r="O274" s="2861" t="s">
        <v>64</v>
      </c>
      <c r="P274" s="2861"/>
      <c r="Q274" s="2861"/>
    </row>
    <row r="277" spans="1:32" ht="26.25" x14ac:dyDescent="0.3">
      <c r="A277" s="13" t="s">
        <v>0</v>
      </c>
      <c r="B277" s="13" t="s">
        <v>235</v>
      </c>
      <c r="C277" s="144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4"/>
      <c r="O277" s="183" t="s">
        <v>66</v>
      </c>
      <c r="P277" s="2839" t="s">
        <v>2</v>
      </c>
      <c r="Q277" s="2839"/>
    </row>
    <row r="278" spans="1:32" ht="21" x14ac:dyDescent="0.3">
      <c r="A278" s="13" t="s">
        <v>3</v>
      </c>
      <c r="B278" s="13" t="s">
        <v>4</v>
      </c>
      <c r="C278" s="144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4"/>
      <c r="O278" s="184"/>
      <c r="P278" s="145"/>
      <c r="Q278" s="145"/>
    </row>
    <row r="279" spans="1:32" ht="18.75" x14ac:dyDescent="0.3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4"/>
      <c r="O279" s="14"/>
      <c r="P279" s="145"/>
      <c r="Q279" s="145"/>
    </row>
    <row r="280" spans="1:32" ht="18.75" x14ac:dyDescent="0.3">
      <c r="A280" s="13" t="s">
        <v>5</v>
      </c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4"/>
      <c r="O280" s="14"/>
      <c r="P280" s="145"/>
      <c r="Q280" s="145"/>
    </row>
    <row r="281" spans="1:32" ht="18.75" x14ac:dyDescent="0.3">
      <c r="A281" s="13" t="s">
        <v>6</v>
      </c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4"/>
      <c r="O281" s="14"/>
      <c r="P281" s="145"/>
      <c r="Q281" s="145"/>
    </row>
    <row r="282" spans="1:32" ht="18.75" x14ac:dyDescent="0.3">
      <c r="A282" s="13" t="s">
        <v>7</v>
      </c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4"/>
      <c r="O282" s="14"/>
      <c r="P282" s="145"/>
      <c r="Q282" s="145"/>
    </row>
    <row r="283" spans="1:32" ht="24" thickBot="1" x14ac:dyDescent="0.35">
      <c r="A283" s="13" t="s">
        <v>8</v>
      </c>
      <c r="B283" s="13"/>
      <c r="C283" s="13"/>
      <c r="D283" s="13"/>
      <c r="E283" s="13"/>
      <c r="F283" s="13"/>
      <c r="G283" s="147"/>
      <c r="H283" s="147"/>
      <c r="I283" s="13"/>
      <c r="J283" s="13"/>
      <c r="K283" s="13"/>
      <c r="L283" s="13"/>
      <c r="M283" s="13"/>
      <c r="N283" s="148"/>
      <c r="O283" s="148"/>
      <c r="P283" s="2800" t="s">
        <v>86</v>
      </c>
      <c r="Q283" s="2800"/>
      <c r="W283" s="2856" t="s">
        <v>107</v>
      </c>
      <c r="X283" s="2856"/>
      <c r="Y283" s="2856"/>
      <c r="Z283" s="2856"/>
      <c r="AA283" s="2856"/>
      <c r="AB283" s="2856"/>
      <c r="AC283" s="2856"/>
      <c r="AD283" s="2856"/>
      <c r="AE283" s="2856"/>
      <c r="AF283" s="2856"/>
    </row>
    <row r="284" spans="1:32" ht="16.5" thickBot="1" x14ac:dyDescent="0.3">
      <c r="A284" s="2841" t="s">
        <v>10</v>
      </c>
      <c r="B284" s="2844" t="s">
        <v>11</v>
      </c>
      <c r="C284" s="428" t="s">
        <v>10</v>
      </c>
      <c r="D284" s="2844" t="s">
        <v>13</v>
      </c>
      <c r="E284" s="2844" t="s">
        <v>14</v>
      </c>
      <c r="F284" s="2847" t="s">
        <v>15</v>
      </c>
      <c r="G284" s="2848"/>
      <c r="H284" s="2848"/>
      <c r="I284" s="2848"/>
      <c r="J284" s="2848"/>
      <c r="K284" s="2848"/>
      <c r="L284" s="2848"/>
      <c r="M284" s="2849"/>
      <c r="N284" s="2850" t="s">
        <v>16</v>
      </c>
      <c r="O284" s="2850" t="s">
        <v>17</v>
      </c>
      <c r="P284" s="2850" t="s">
        <v>18</v>
      </c>
      <c r="Q284" s="151" t="s">
        <v>19</v>
      </c>
      <c r="W284" s="2856" t="s">
        <v>108</v>
      </c>
      <c r="X284" s="2856" t="s">
        <v>109</v>
      </c>
      <c r="Y284" s="2856" t="s">
        <v>108</v>
      </c>
      <c r="Z284" s="2856" t="s">
        <v>110</v>
      </c>
      <c r="AA284" s="2940" t="s">
        <v>108</v>
      </c>
      <c r="AB284" s="2853" t="s">
        <v>111</v>
      </c>
      <c r="AC284" s="2856" t="s">
        <v>108</v>
      </c>
      <c r="AD284" s="2853" t="s">
        <v>112</v>
      </c>
      <c r="AE284" s="2854" t="s">
        <v>113</v>
      </c>
      <c r="AF284" s="2855" t="s">
        <v>114</v>
      </c>
    </row>
    <row r="285" spans="1:32" ht="16.5" thickBot="1" x14ac:dyDescent="0.3">
      <c r="A285" s="2842"/>
      <c r="B285" s="2845"/>
      <c r="C285" s="429" t="s">
        <v>208</v>
      </c>
      <c r="D285" s="2845"/>
      <c r="E285" s="2845"/>
      <c r="F285" s="2858" t="s">
        <v>20</v>
      </c>
      <c r="G285" s="2858"/>
      <c r="H285" s="2858" t="s">
        <v>21</v>
      </c>
      <c r="I285" s="2858"/>
      <c r="J285" s="2858" t="s">
        <v>22</v>
      </c>
      <c r="K285" s="2858"/>
      <c r="L285" s="2858" t="s">
        <v>23</v>
      </c>
      <c r="M285" s="2858"/>
      <c r="N285" s="2851"/>
      <c r="O285" s="2851"/>
      <c r="P285" s="2851"/>
      <c r="Q285" s="2859" t="s">
        <v>24</v>
      </c>
      <c r="W285" s="2856"/>
      <c r="X285" s="2856"/>
      <c r="Y285" s="2856"/>
      <c r="Z285" s="2856"/>
      <c r="AA285" s="2940"/>
      <c r="AB285" s="2853"/>
      <c r="AC285" s="2856"/>
      <c r="AD285" s="2853"/>
      <c r="AE285" s="2854"/>
      <c r="AF285" s="2855"/>
    </row>
    <row r="286" spans="1:32" ht="16.5" thickBot="1" x14ac:dyDescent="0.3">
      <c r="A286" s="2843"/>
      <c r="B286" s="2846"/>
      <c r="C286" s="430" t="s">
        <v>209</v>
      </c>
      <c r="D286" s="2846"/>
      <c r="E286" s="2846"/>
      <c r="F286" s="1202" t="s">
        <v>25</v>
      </c>
      <c r="G286" s="1202" t="s">
        <v>26</v>
      </c>
      <c r="H286" s="1202" t="s">
        <v>25</v>
      </c>
      <c r="I286" s="1202" t="s">
        <v>26</v>
      </c>
      <c r="J286" s="1202" t="s">
        <v>25</v>
      </c>
      <c r="K286" s="1202" t="s">
        <v>26</v>
      </c>
      <c r="L286" s="1202" t="s">
        <v>25</v>
      </c>
      <c r="M286" s="1202" t="s">
        <v>26</v>
      </c>
      <c r="N286" s="2852"/>
      <c r="O286" s="2852"/>
      <c r="P286" s="2852"/>
      <c r="Q286" s="2953"/>
    </row>
    <row r="287" spans="1:32" ht="23.25" x14ac:dyDescent="0.35">
      <c r="A287" s="168"/>
      <c r="B287" s="154"/>
      <c r="C287" s="1203">
        <v>975</v>
      </c>
      <c r="D287" s="239"/>
      <c r="E287" s="157"/>
      <c r="F287" s="170"/>
      <c r="G287" s="159">
        <f>F287*S287</f>
        <v>0</v>
      </c>
      <c r="H287" s="160"/>
      <c r="I287" s="161">
        <f>H287*T287</f>
        <v>0</v>
      </c>
      <c r="J287" s="162"/>
      <c r="K287" s="161">
        <f>J287*U287</f>
        <v>0</v>
      </c>
      <c r="L287" s="163"/>
      <c r="M287" s="161">
        <f>L287*V287</f>
        <v>0</v>
      </c>
      <c r="N287" s="1199">
        <f>F287+H287+J287+L287</f>
        <v>0</v>
      </c>
      <c r="O287" s="165">
        <f t="shared" ref="O287:O292" si="151">+M287+K287+I287+G287</f>
        <v>0</v>
      </c>
      <c r="P287" s="165">
        <f>+N287*40000</f>
        <v>0</v>
      </c>
      <c r="Q287" s="165"/>
      <c r="S287" s="10">
        <f t="shared" ref="S287:S292" si="152">1331818</f>
        <v>1331818</v>
      </c>
      <c r="T287" s="10">
        <f t="shared" ref="T287:T292" si="153">1931818</f>
        <v>1931818</v>
      </c>
      <c r="U287" s="10">
        <f t="shared" ref="U287:U292" si="154">2231818</f>
        <v>2231818</v>
      </c>
      <c r="V287" s="10">
        <f t="shared" ref="V287:V292" si="155">431818</f>
        <v>431818</v>
      </c>
      <c r="W287" s="112"/>
      <c r="X287" s="111"/>
      <c r="Y287" s="112"/>
      <c r="Z287" s="111"/>
      <c r="AA287" s="1114"/>
      <c r="AB287" s="113"/>
      <c r="AC287" s="113"/>
      <c r="AD287" s="114"/>
      <c r="AE287" s="115">
        <f>X287+Z287+AB287+AD287</f>
        <v>0</v>
      </c>
      <c r="AF287" s="116">
        <f>O287-AE287</f>
        <v>0</v>
      </c>
    </row>
    <row r="288" spans="1:32" ht="23.25" x14ac:dyDescent="0.35">
      <c r="A288" s="168"/>
      <c r="B288" s="154"/>
      <c r="C288" s="1203">
        <v>976</v>
      </c>
      <c r="D288" s="239"/>
      <c r="E288" s="157"/>
      <c r="F288" s="170"/>
      <c r="G288" s="159">
        <f>F288*S288</f>
        <v>0</v>
      </c>
      <c r="H288" s="160"/>
      <c r="I288" s="161">
        <f>H288*T288</f>
        <v>0</v>
      </c>
      <c r="J288" s="162"/>
      <c r="K288" s="161">
        <f>J288*U288</f>
        <v>0</v>
      </c>
      <c r="L288" s="163"/>
      <c r="M288" s="161">
        <f>L288*V288</f>
        <v>0</v>
      </c>
      <c r="N288" s="1199">
        <f t="shared" ref="N288:N292" si="156">F288+H288+J288+L288</f>
        <v>0</v>
      </c>
      <c r="O288" s="165">
        <f t="shared" si="151"/>
        <v>0</v>
      </c>
      <c r="P288" s="165">
        <f t="shared" ref="P288:P292" si="157">+N288*40000</f>
        <v>0</v>
      </c>
      <c r="Q288" s="165"/>
      <c r="S288" s="10">
        <f t="shared" si="152"/>
        <v>1331818</v>
      </c>
      <c r="T288" s="10">
        <f t="shared" si="153"/>
        <v>1931818</v>
      </c>
      <c r="U288" s="10">
        <f t="shared" si="154"/>
        <v>2231818</v>
      </c>
      <c r="V288" s="10">
        <f t="shared" si="155"/>
        <v>431818</v>
      </c>
      <c r="W288" s="112">
        <v>43696</v>
      </c>
      <c r="X288" s="111">
        <v>22449998</v>
      </c>
      <c r="Y288" s="112"/>
      <c r="Z288" s="111"/>
      <c r="AA288" s="1114"/>
      <c r="AB288" s="113"/>
      <c r="AC288" s="113"/>
      <c r="AD288" s="114"/>
      <c r="AE288" s="115">
        <f t="shared" ref="AE288:AE292" si="158">X288+Z288+AB288+AD288</f>
        <v>22449998</v>
      </c>
      <c r="AF288" s="116">
        <f>O288-AE288</f>
        <v>-22449998</v>
      </c>
    </row>
    <row r="289" spans="1:32" ht="23.25" x14ac:dyDescent="0.35">
      <c r="A289" s="168"/>
      <c r="B289" s="154"/>
      <c r="C289" s="1203"/>
      <c r="D289" s="239"/>
      <c r="E289" s="157"/>
      <c r="F289" s="170"/>
      <c r="G289" s="159">
        <f t="shared" ref="G289:G290" si="159">F289*S289</f>
        <v>0</v>
      </c>
      <c r="H289" s="160"/>
      <c r="I289" s="161">
        <f t="shared" ref="I289:I290" si="160">H289*T289</f>
        <v>0</v>
      </c>
      <c r="J289" s="162"/>
      <c r="K289" s="161">
        <f t="shared" ref="K289:K290" si="161">J289*U289</f>
        <v>0</v>
      </c>
      <c r="L289" s="163"/>
      <c r="M289" s="161">
        <f t="shared" ref="M289:M290" si="162">L289*V289</f>
        <v>0</v>
      </c>
      <c r="N289" s="1199">
        <f t="shared" si="156"/>
        <v>0</v>
      </c>
      <c r="O289" s="165">
        <f t="shared" si="151"/>
        <v>0</v>
      </c>
      <c r="P289" s="165">
        <f t="shared" si="157"/>
        <v>0</v>
      </c>
      <c r="Q289" s="165"/>
      <c r="S289" s="10">
        <f t="shared" si="152"/>
        <v>1331818</v>
      </c>
      <c r="T289" s="10">
        <f t="shared" si="153"/>
        <v>1931818</v>
      </c>
      <c r="U289" s="10">
        <f t="shared" si="154"/>
        <v>2231818</v>
      </c>
      <c r="V289" s="10">
        <f t="shared" si="155"/>
        <v>431818</v>
      </c>
      <c r="W289" s="112"/>
      <c r="X289" s="111"/>
      <c r="Y289" s="112"/>
      <c r="Z289" s="111"/>
      <c r="AA289" s="1114"/>
      <c r="AB289" s="113"/>
      <c r="AC289" s="113"/>
      <c r="AD289" s="114"/>
      <c r="AE289" s="115">
        <f t="shared" si="158"/>
        <v>0</v>
      </c>
      <c r="AF289" s="116">
        <f t="shared" ref="AF289:AF290" si="163">O289-AE289</f>
        <v>0</v>
      </c>
    </row>
    <row r="290" spans="1:32" ht="23.25" x14ac:dyDescent="0.35">
      <c r="A290" s="168"/>
      <c r="B290" s="154"/>
      <c r="C290" s="1203"/>
      <c r="D290" s="239"/>
      <c r="E290" s="157"/>
      <c r="F290" s="170"/>
      <c r="G290" s="159">
        <f t="shared" si="159"/>
        <v>0</v>
      </c>
      <c r="H290" s="160"/>
      <c r="I290" s="161">
        <f t="shared" si="160"/>
        <v>0</v>
      </c>
      <c r="J290" s="162"/>
      <c r="K290" s="161">
        <f t="shared" si="161"/>
        <v>0</v>
      </c>
      <c r="L290" s="163"/>
      <c r="M290" s="161">
        <f t="shared" si="162"/>
        <v>0</v>
      </c>
      <c r="N290" s="1199">
        <f t="shared" si="156"/>
        <v>0</v>
      </c>
      <c r="O290" s="165">
        <f t="shared" si="151"/>
        <v>0</v>
      </c>
      <c r="P290" s="165">
        <f t="shared" si="157"/>
        <v>0</v>
      </c>
      <c r="Q290" s="165"/>
      <c r="S290" s="10">
        <f t="shared" si="152"/>
        <v>1331818</v>
      </c>
      <c r="T290" s="10">
        <f t="shared" si="153"/>
        <v>1931818</v>
      </c>
      <c r="U290" s="10">
        <f t="shared" si="154"/>
        <v>2231818</v>
      </c>
      <c r="V290" s="10">
        <f t="shared" si="155"/>
        <v>431818</v>
      </c>
      <c r="W290" s="112"/>
      <c r="X290" s="111"/>
      <c r="Y290" s="112"/>
      <c r="Z290" s="111"/>
      <c r="AA290" s="1114"/>
      <c r="AB290" s="113"/>
      <c r="AC290" s="113"/>
      <c r="AD290" s="114"/>
      <c r="AE290" s="115">
        <f t="shared" si="158"/>
        <v>0</v>
      </c>
      <c r="AF290" s="116">
        <f t="shared" si="163"/>
        <v>0</v>
      </c>
    </row>
    <row r="291" spans="1:32" ht="23.25" x14ac:dyDescent="0.35">
      <c r="A291" s="168"/>
      <c r="B291" s="154"/>
      <c r="C291" s="1203"/>
      <c r="D291" s="239"/>
      <c r="E291" s="157"/>
      <c r="F291" s="170"/>
      <c r="G291" s="159">
        <f>F291*S291</f>
        <v>0</v>
      </c>
      <c r="H291" s="160"/>
      <c r="I291" s="161">
        <f>H291*T291</f>
        <v>0</v>
      </c>
      <c r="J291" s="162"/>
      <c r="K291" s="161">
        <f>J291*U291</f>
        <v>0</v>
      </c>
      <c r="L291" s="163"/>
      <c r="M291" s="161">
        <f>L291*V291</f>
        <v>0</v>
      </c>
      <c r="N291" s="1199">
        <f t="shared" si="156"/>
        <v>0</v>
      </c>
      <c r="O291" s="165">
        <f t="shared" si="151"/>
        <v>0</v>
      </c>
      <c r="P291" s="165">
        <f t="shared" si="157"/>
        <v>0</v>
      </c>
      <c r="Q291" s="165"/>
      <c r="S291" s="10">
        <f t="shared" si="152"/>
        <v>1331818</v>
      </c>
      <c r="T291" s="10">
        <f t="shared" si="153"/>
        <v>1931818</v>
      </c>
      <c r="U291" s="10">
        <f t="shared" si="154"/>
        <v>2231818</v>
      </c>
      <c r="V291" s="10">
        <f t="shared" si="155"/>
        <v>431818</v>
      </c>
      <c r="W291" s="112"/>
      <c r="X291" s="111"/>
      <c r="Y291" s="112"/>
      <c r="Z291" s="111"/>
      <c r="AA291" s="112"/>
      <c r="AB291" s="113"/>
      <c r="AC291" s="113"/>
      <c r="AD291" s="114"/>
      <c r="AE291" s="115">
        <f t="shared" si="158"/>
        <v>0</v>
      </c>
      <c r="AF291" s="116">
        <f>O291-AE291</f>
        <v>0</v>
      </c>
    </row>
    <row r="292" spans="1:32" ht="23.25" x14ac:dyDescent="0.35">
      <c r="A292" s="172"/>
      <c r="B292" s="154"/>
      <c r="C292" s="1203"/>
      <c r="D292" s="156"/>
      <c r="E292" s="1200"/>
      <c r="F292" s="170"/>
      <c r="G292" s="159">
        <f t="shared" ref="G292" si="164">F292*S292</f>
        <v>0</v>
      </c>
      <c r="H292" s="170"/>
      <c r="I292" s="161">
        <f>H292*T292</f>
        <v>0</v>
      </c>
      <c r="J292" s="170"/>
      <c r="K292" s="161">
        <f>J292*U292</f>
        <v>0</v>
      </c>
      <c r="L292" s="170"/>
      <c r="M292" s="161">
        <f>L292*V292</f>
        <v>0</v>
      </c>
      <c r="N292" s="171">
        <f t="shared" si="156"/>
        <v>0</v>
      </c>
      <c r="O292" s="165">
        <f t="shared" si="151"/>
        <v>0</v>
      </c>
      <c r="P292" s="165">
        <f t="shared" si="157"/>
        <v>0</v>
      </c>
      <c r="Q292" s="165"/>
      <c r="S292" s="10">
        <f t="shared" si="152"/>
        <v>1331818</v>
      </c>
      <c r="T292" s="10">
        <f t="shared" si="153"/>
        <v>1931818</v>
      </c>
      <c r="U292" s="10">
        <f t="shared" si="154"/>
        <v>2231818</v>
      </c>
      <c r="V292" s="10">
        <f t="shared" si="155"/>
        <v>431818</v>
      </c>
      <c r="W292" s="112"/>
      <c r="X292" s="111"/>
      <c r="Y292" s="110"/>
      <c r="Z292" s="111"/>
      <c r="AA292" s="1114"/>
      <c r="AB292" s="113"/>
      <c r="AC292" s="113"/>
      <c r="AD292" s="114"/>
      <c r="AE292" s="115">
        <f t="shared" si="158"/>
        <v>0</v>
      </c>
      <c r="AF292" s="116">
        <f>O292-AE292</f>
        <v>0</v>
      </c>
    </row>
    <row r="293" spans="1:32" ht="24" thickBot="1" x14ac:dyDescent="0.4">
      <c r="A293" s="2951" t="s">
        <v>60</v>
      </c>
      <c r="B293" s="2952"/>
      <c r="C293" s="2952"/>
      <c r="D293" s="2952"/>
      <c r="E293" s="2961"/>
      <c r="F293" s="783">
        <f>SUM(F287:F292)</f>
        <v>0</v>
      </c>
      <c r="G293" s="783">
        <f t="shared" ref="G293:P293" si="165">SUM(G287:G291)</f>
        <v>0</v>
      </c>
      <c r="H293" s="783">
        <f t="shared" si="165"/>
        <v>0</v>
      </c>
      <c r="I293" s="783">
        <f t="shared" si="165"/>
        <v>0</v>
      </c>
      <c r="J293" s="783">
        <f t="shared" si="165"/>
        <v>0</v>
      </c>
      <c r="K293" s="783">
        <f t="shared" si="165"/>
        <v>0</v>
      </c>
      <c r="L293" s="783">
        <f t="shared" si="165"/>
        <v>0</v>
      </c>
      <c r="M293" s="783">
        <f t="shared" si="165"/>
        <v>0</v>
      </c>
      <c r="N293" s="783">
        <f t="shared" si="165"/>
        <v>0</v>
      </c>
      <c r="O293" s="783">
        <f>SUM(O287:O291)</f>
        <v>0</v>
      </c>
      <c r="P293" s="783">
        <f t="shared" si="165"/>
        <v>0</v>
      </c>
      <c r="Q293" s="784"/>
      <c r="W293" s="112"/>
      <c r="X293" s="111"/>
      <c r="Y293" s="110"/>
      <c r="Z293" s="111"/>
      <c r="AA293" s="1114"/>
      <c r="AB293" s="113"/>
      <c r="AC293" s="113"/>
      <c r="AD293" s="114"/>
      <c r="AE293" s="115">
        <f>SUM(AE287:AE292)</f>
        <v>22449998</v>
      </c>
      <c r="AF293" s="116">
        <f>O293-AE293</f>
        <v>-22449998</v>
      </c>
    </row>
    <row r="294" spans="1:32" x14ac:dyDescent="0.2">
      <c r="A294" s="12" t="s">
        <v>61</v>
      </c>
      <c r="F294" s="20"/>
      <c r="P294" s="177"/>
      <c r="W294" s="12"/>
      <c r="X294" s="12"/>
    </row>
    <row r="295" spans="1:32" ht="15.75" x14ac:dyDescent="0.25">
      <c r="C295" s="253"/>
      <c r="D295" s="279"/>
      <c r="F295" s="178"/>
      <c r="G295" s="179"/>
      <c r="H295" s="178"/>
      <c r="I295" s="180"/>
      <c r="J295" s="178"/>
      <c r="K295" s="179"/>
      <c r="L295" s="178"/>
      <c r="N295" s="20"/>
      <c r="O295" s="2861" t="s">
        <v>62</v>
      </c>
      <c r="P295" s="2861"/>
      <c r="Q295" s="2861"/>
      <c r="W295" s="12"/>
      <c r="X295" s="12"/>
    </row>
    <row r="296" spans="1:32" ht="15.75" x14ac:dyDescent="0.25">
      <c r="F296" s="1201"/>
      <c r="H296" s="1201"/>
      <c r="J296" s="1201"/>
      <c r="L296" s="1201"/>
      <c r="N296" s="1201"/>
      <c r="O296" s="1201"/>
      <c r="P296" s="1201"/>
      <c r="Q296" s="1201"/>
      <c r="W296" s="12"/>
      <c r="X296" s="12"/>
    </row>
    <row r="297" spans="1:32" ht="15.75" x14ac:dyDescent="0.25">
      <c r="F297" s="182"/>
      <c r="H297" s="182"/>
      <c r="J297" s="182"/>
      <c r="L297" s="182"/>
      <c r="N297" s="12"/>
      <c r="O297" s="145"/>
      <c r="P297" s="145"/>
      <c r="Q297" s="145"/>
      <c r="W297" s="12"/>
      <c r="X297" s="12"/>
    </row>
    <row r="298" spans="1:32" ht="15.75" x14ac:dyDescent="0.25">
      <c r="N298" s="12"/>
      <c r="O298" s="145"/>
      <c r="P298" s="145"/>
      <c r="Q298" s="145"/>
    </row>
    <row r="299" spans="1:32" ht="15.75" x14ac:dyDescent="0.25">
      <c r="N299" s="12"/>
      <c r="O299" s="2862" t="s">
        <v>63</v>
      </c>
      <c r="P299" s="2862"/>
      <c r="Q299" s="2862"/>
    </row>
    <row r="300" spans="1:32" ht="15.75" x14ac:dyDescent="0.25">
      <c r="N300" s="12"/>
      <c r="O300" s="2861" t="s">
        <v>64</v>
      </c>
      <c r="P300" s="2861"/>
      <c r="Q300" s="2861"/>
    </row>
    <row r="303" spans="1:32" ht="26.25" x14ac:dyDescent="0.3">
      <c r="A303" s="13" t="s">
        <v>0</v>
      </c>
      <c r="B303" s="13" t="s">
        <v>235</v>
      </c>
      <c r="C303" s="144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4"/>
      <c r="O303" s="183" t="s">
        <v>66</v>
      </c>
      <c r="P303" s="2839" t="s">
        <v>2</v>
      </c>
      <c r="Q303" s="2839"/>
    </row>
    <row r="304" spans="1:32" ht="21" x14ac:dyDescent="0.3">
      <c r="A304" s="13" t="s">
        <v>3</v>
      </c>
      <c r="B304" s="13" t="s">
        <v>4</v>
      </c>
      <c r="C304" s="144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4"/>
      <c r="O304" s="184"/>
      <c r="P304" s="145"/>
      <c r="Q304" s="145"/>
    </row>
    <row r="305" spans="1:32" ht="18.75" x14ac:dyDescent="0.3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4"/>
      <c r="O305" s="14"/>
      <c r="P305" s="145"/>
      <c r="Q305" s="145"/>
    </row>
    <row r="306" spans="1:32" ht="18.75" x14ac:dyDescent="0.3">
      <c r="A306" s="13" t="s">
        <v>5</v>
      </c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4"/>
      <c r="O306" s="14"/>
      <c r="P306" s="145"/>
      <c r="Q306" s="145"/>
    </row>
    <row r="307" spans="1:32" ht="18.75" x14ac:dyDescent="0.3">
      <c r="A307" s="13" t="s">
        <v>6</v>
      </c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4"/>
      <c r="O307" s="14"/>
      <c r="P307" s="145"/>
      <c r="Q307" s="145"/>
    </row>
    <row r="308" spans="1:32" ht="18.75" x14ac:dyDescent="0.3">
      <c r="A308" s="13" t="s">
        <v>7</v>
      </c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4"/>
      <c r="O308" s="14"/>
      <c r="P308" s="145"/>
      <c r="Q308" s="145"/>
    </row>
    <row r="309" spans="1:32" ht="24" thickBot="1" x14ac:dyDescent="0.35">
      <c r="A309" s="13" t="s">
        <v>8</v>
      </c>
      <c r="B309" s="13"/>
      <c r="C309" s="13"/>
      <c r="D309" s="13"/>
      <c r="E309" s="13"/>
      <c r="F309" s="13"/>
      <c r="G309" s="147"/>
      <c r="H309" s="147"/>
      <c r="I309" s="13"/>
      <c r="J309" s="13"/>
      <c r="K309" s="13"/>
      <c r="L309" s="13"/>
      <c r="M309" s="13"/>
      <c r="N309" s="148"/>
      <c r="O309" s="148"/>
      <c r="P309" s="2800" t="s">
        <v>86</v>
      </c>
      <c r="Q309" s="2800"/>
      <c r="W309" s="2856" t="s">
        <v>107</v>
      </c>
      <c r="X309" s="2856"/>
      <c r="Y309" s="2856"/>
      <c r="Z309" s="2856"/>
      <c r="AA309" s="2856"/>
      <c r="AB309" s="2856"/>
      <c r="AC309" s="2856"/>
      <c r="AD309" s="2856"/>
      <c r="AE309" s="2856"/>
      <c r="AF309" s="2856"/>
    </row>
    <row r="310" spans="1:32" ht="16.5" thickBot="1" x14ac:dyDescent="0.3">
      <c r="A310" s="2841" t="s">
        <v>10</v>
      </c>
      <c r="B310" s="2844" t="s">
        <v>11</v>
      </c>
      <c r="C310" s="428" t="s">
        <v>10</v>
      </c>
      <c r="D310" s="2844" t="s">
        <v>13</v>
      </c>
      <c r="E310" s="2844" t="s">
        <v>14</v>
      </c>
      <c r="F310" s="2847" t="s">
        <v>15</v>
      </c>
      <c r="G310" s="2848"/>
      <c r="H310" s="2848"/>
      <c r="I310" s="2848"/>
      <c r="J310" s="2848"/>
      <c r="K310" s="2848"/>
      <c r="L310" s="2848"/>
      <c r="M310" s="2849"/>
      <c r="N310" s="2850" t="s">
        <v>16</v>
      </c>
      <c r="O310" s="2850" t="s">
        <v>17</v>
      </c>
      <c r="P310" s="2850" t="s">
        <v>18</v>
      </c>
      <c r="Q310" s="151" t="s">
        <v>19</v>
      </c>
      <c r="W310" s="2856" t="s">
        <v>108</v>
      </c>
      <c r="X310" s="2856" t="s">
        <v>109</v>
      </c>
      <c r="Y310" s="2856" t="s">
        <v>108</v>
      </c>
      <c r="Z310" s="2856" t="s">
        <v>110</v>
      </c>
      <c r="AA310" s="2940" t="s">
        <v>108</v>
      </c>
      <c r="AB310" s="2853" t="s">
        <v>111</v>
      </c>
      <c r="AC310" s="2856" t="s">
        <v>108</v>
      </c>
      <c r="AD310" s="2853" t="s">
        <v>112</v>
      </c>
      <c r="AE310" s="2854" t="s">
        <v>113</v>
      </c>
      <c r="AF310" s="2855" t="s">
        <v>114</v>
      </c>
    </row>
    <row r="311" spans="1:32" ht="16.5" thickBot="1" x14ac:dyDescent="0.3">
      <c r="A311" s="2842"/>
      <c r="B311" s="2845"/>
      <c r="C311" s="429" t="s">
        <v>208</v>
      </c>
      <c r="D311" s="2845"/>
      <c r="E311" s="2845"/>
      <c r="F311" s="2858" t="s">
        <v>20</v>
      </c>
      <c r="G311" s="2858"/>
      <c r="H311" s="2858" t="s">
        <v>21</v>
      </c>
      <c r="I311" s="2858"/>
      <c r="J311" s="2858" t="s">
        <v>22</v>
      </c>
      <c r="K311" s="2858"/>
      <c r="L311" s="2858" t="s">
        <v>23</v>
      </c>
      <c r="M311" s="2858"/>
      <c r="N311" s="2851"/>
      <c r="O311" s="2851"/>
      <c r="P311" s="2851"/>
      <c r="Q311" s="2859" t="s">
        <v>24</v>
      </c>
      <c r="W311" s="2856"/>
      <c r="X311" s="2856"/>
      <c r="Y311" s="2856"/>
      <c r="Z311" s="2856"/>
      <c r="AA311" s="2940"/>
      <c r="AB311" s="2853"/>
      <c r="AC311" s="2856"/>
      <c r="AD311" s="2853"/>
      <c r="AE311" s="2854"/>
      <c r="AF311" s="2855"/>
    </row>
    <row r="312" spans="1:32" ht="16.5" thickBot="1" x14ac:dyDescent="0.3">
      <c r="A312" s="2843"/>
      <c r="B312" s="2846"/>
      <c r="C312" s="430" t="s">
        <v>209</v>
      </c>
      <c r="D312" s="2846"/>
      <c r="E312" s="2846"/>
      <c r="F312" s="1202" t="s">
        <v>25</v>
      </c>
      <c r="G312" s="1202" t="s">
        <v>26</v>
      </c>
      <c r="H312" s="1202" t="s">
        <v>25</v>
      </c>
      <c r="I312" s="1202" t="s">
        <v>26</v>
      </c>
      <c r="J312" s="1202" t="s">
        <v>25</v>
      </c>
      <c r="K312" s="1202" t="s">
        <v>26</v>
      </c>
      <c r="L312" s="1202" t="s">
        <v>25</v>
      </c>
      <c r="M312" s="1202" t="s">
        <v>26</v>
      </c>
      <c r="N312" s="2852"/>
      <c r="O312" s="2852"/>
      <c r="P312" s="2852"/>
      <c r="Q312" s="2953"/>
    </row>
    <row r="313" spans="1:32" ht="23.25" x14ac:dyDescent="0.35">
      <c r="A313" s="168"/>
      <c r="B313" s="154"/>
      <c r="C313" s="1203"/>
      <c r="D313" s="239"/>
      <c r="E313" s="157"/>
      <c r="F313" s="170"/>
      <c r="G313" s="159">
        <f>F313*S313</f>
        <v>0</v>
      </c>
      <c r="H313" s="160"/>
      <c r="I313" s="161">
        <f>H313*T313</f>
        <v>0</v>
      </c>
      <c r="J313" s="162"/>
      <c r="K313" s="161">
        <f>J313*U313</f>
        <v>0</v>
      </c>
      <c r="L313" s="163"/>
      <c r="M313" s="161">
        <f>L313*V313</f>
        <v>0</v>
      </c>
      <c r="N313" s="1199">
        <f>F313+H313+J313+L313</f>
        <v>0</v>
      </c>
      <c r="O313" s="165">
        <f t="shared" ref="O313:O316" si="166">+M313+K313+I313+G313</f>
        <v>0</v>
      </c>
      <c r="P313" s="165">
        <f>+N313*40000</f>
        <v>0</v>
      </c>
      <c r="Q313" s="165"/>
      <c r="S313" s="10">
        <f t="shared" ref="S313:S316" si="167">1331818</f>
        <v>1331818</v>
      </c>
      <c r="T313" s="10">
        <f t="shared" ref="T313:T316" si="168">1931818</f>
        <v>1931818</v>
      </c>
      <c r="U313" s="10">
        <f t="shared" ref="U313:U316" si="169">2231818</f>
        <v>2231818</v>
      </c>
      <c r="V313" s="10">
        <f t="shared" ref="V313:V316" si="170">431818</f>
        <v>431818</v>
      </c>
      <c r="W313" s="112"/>
      <c r="X313" s="111"/>
      <c r="Y313" s="112"/>
      <c r="Z313" s="111"/>
      <c r="AA313" s="1114"/>
      <c r="AB313" s="113"/>
      <c r="AC313" s="113"/>
      <c r="AD313" s="114"/>
      <c r="AE313" s="115">
        <f>X313+Z313+AB313+AD313</f>
        <v>0</v>
      </c>
      <c r="AF313" s="116">
        <f>O313-AE313</f>
        <v>0</v>
      </c>
    </row>
    <row r="314" spans="1:32" ht="23.25" x14ac:dyDescent="0.35">
      <c r="A314" s="168"/>
      <c r="B314" s="154"/>
      <c r="C314" s="1203"/>
      <c r="D314" s="239"/>
      <c r="E314" s="157"/>
      <c r="F314" s="170"/>
      <c r="G314" s="159">
        <f>F314*S314</f>
        <v>0</v>
      </c>
      <c r="H314" s="160"/>
      <c r="I314" s="161">
        <f>H314*T314</f>
        <v>0</v>
      </c>
      <c r="J314" s="162"/>
      <c r="K314" s="161">
        <f>J314*U314</f>
        <v>0</v>
      </c>
      <c r="L314" s="163"/>
      <c r="M314" s="161">
        <f>L314*V314</f>
        <v>0</v>
      </c>
      <c r="N314" s="1199">
        <f t="shared" ref="N314" si="171">F314+H314+J314+L314</f>
        <v>0</v>
      </c>
      <c r="O314" s="165">
        <f t="shared" si="166"/>
        <v>0</v>
      </c>
      <c r="P314" s="165">
        <f t="shared" ref="P314:P316" si="172">+N314*40000</f>
        <v>0</v>
      </c>
      <c r="Q314" s="165"/>
      <c r="S314" s="10">
        <f t="shared" si="167"/>
        <v>1331818</v>
      </c>
      <c r="T314" s="10">
        <f t="shared" si="168"/>
        <v>1931818</v>
      </c>
      <c r="U314" s="10">
        <f t="shared" si="169"/>
        <v>2231818</v>
      </c>
      <c r="V314" s="10">
        <f t="shared" si="170"/>
        <v>431818</v>
      </c>
      <c r="W314" s="112"/>
      <c r="X314" s="111"/>
      <c r="Y314" s="112"/>
      <c r="Z314" s="111"/>
      <c r="AA314" s="1114"/>
      <c r="AB314" s="113"/>
      <c r="AC314" s="113"/>
      <c r="AD314" s="114"/>
      <c r="AE314" s="115">
        <f t="shared" ref="AE314:AE316" si="173">X314+Z314+AB314+AD314</f>
        <v>0</v>
      </c>
      <c r="AF314" s="116">
        <f>O314-AE314</f>
        <v>0</v>
      </c>
    </row>
    <row r="315" spans="1:32" ht="23.25" x14ac:dyDescent="0.35">
      <c r="A315" s="168"/>
      <c r="B315" s="154"/>
      <c r="C315" s="1203"/>
      <c r="D315" s="239"/>
      <c r="E315" s="157"/>
      <c r="F315" s="170"/>
      <c r="G315" s="159">
        <f t="shared" ref="G315:G316" si="174">F315*S315</f>
        <v>0</v>
      </c>
      <c r="H315" s="160"/>
      <c r="I315" s="161">
        <f t="shared" ref="I315" si="175">H315*T315</f>
        <v>0</v>
      </c>
      <c r="J315" s="162"/>
      <c r="K315" s="161">
        <f t="shared" ref="K315" si="176">J315*U315</f>
        <v>0</v>
      </c>
      <c r="L315" s="163"/>
      <c r="M315" s="161">
        <f t="shared" ref="M315" si="177">L315*V315</f>
        <v>0</v>
      </c>
      <c r="N315" s="1199"/>
      <c r="O315" s="165">
        <f t="shared" si="166"/>
        <v>0</v>
      </c>
      <c r="P315" s="165">
        <f t="shared" si="172"/>
        <v>0</v>
      </c>
      <c r="Q315" s="165"/>
      <c r="S315" s="10">
        <f t="shared" si="167"/>
        <v>1331818</v>
      </c>
      <c r="T315" s="10">
        <f t="shared" si="168"/>
        <v>1931818</v>
      </c>
      <c r="U315" s="10">
        <f t="shared" si="169"/>
        <v>2231818</v>
      </c>
      <c r="V315" s="10">
        <f t="shared" si="170"/>
        <v>431818</v>
      </c>
      <c r="W315" s="112"/>
      <c r="X315" s="111"/>
      <c r="Y315" s="112"/>
      <c r="Z315" s="111"/>
      <c r="AA315" s="1114"/>
      <c r="AB315" s="113"/>
      <c r="AC315" s="113"/>
      <c r="AD315" s="114"/>
      <c r="AE315" s="115">
        <f t="shared" si="173"/>
        <v>0</v>
      </c>
      <c r="AF315" s="116">
        <f t="shared" ref="AF315" si="178">O315-AE315</f>
        <v>0</v>
      </c>
    </row>
    <row r="316" spans="1:32" ht="23.25" x14ac:dyDescent="0.35">
      <c r="A316" s="172"/>
      <c r="B316" s="154"/>
      <c r="C316" s="1203"/>
      <c r="D316" s="156"/>
      <c r="E316" s="1200"/>
      <c r="F316" s="170"/>
      <c r="G316" s="159">
        <f t="shared" si="174"/>
        <v>0</v>
      </c>
      <c r="H316" s="170"/>
      <c r="I316" s="161">
        <f>H316*T316</f>
        <v>0</v>
      </c>
      <c r="J316" s="170"/>
      <c r="K316" s="161">
        <f>J316*U316</f>
        <v>0</v>
      </c>
      <c r="L316" s="170"/>
      <c r="M316" s="161">
        <f>L316*V316</f>
        <v>0</v>
      </c>
      <c r="N316" s="171">
        <f t="shared" ref="N316" si="179">F316+H316+J316+L316</f>
        <v>0</v>
      </c>
      <c r="O316" s="165">
        <f t="shared" si="166"/>
        <v>0</v>
      </c>
      <c r="P316" s="165">
        <f t="shared" si="172"/>
        <v>0</v>
      </c>
      <c r="Q316" s="165"/>
      <c r="S316" s="10">
        <f t="shared" si="167"/>
        <v>1331818</v>
      </c>
      <c r="T316" s="10">
        <f t="shared" si="168"/>
        <v>1931818</v>
      </c>
      <c r="U316" s="10">
        <f t="shared" si="169"/>
        <v>2231818</v>
      </c>
      <c r="V316" s="10">
        <f t="shared" si="170"/>
        <v>431818</v>
      </c>
      <c r="W316" s="112"/>
      <c r="X316" s="111"/>
      <c r="Y316" s="110"/>
      <c r="Z316" s="111"/>
      <c r="AA316" s="1114"/>
      <c r="AB316" s="113"/>
      <c r="AC316" s="113"/>
      <c r="AD316" s="114"/>
      <c r="AE316" s="115">
        <f t="shared" si="173"/>
        <v>0</v>
      </c>
      <c r="AF316" s="116">
        <f>O316-AE316</f>
        <v>0</v>
      </c>
    </row>
    <row r="317" spans="1:32" ht="24" thickBot="1" x14ac:dyDescent="0.4">
      <c r="A317" s="2951" t="s">
        <v>60</v>
      </c>
      <c r="B317" s="2952"/>
      <c r="C317" s="2952"/>
      <c r="D317" s="2952"/>
      <c r="E317" s="2961"/>
      <c r="F317" s="783">
        <f>SUM(F313:F316)</f>
        <v>0</v>
      </c>
      <c r="G317" s="783">
        <f t="shared" ref="G317:P317" si="180">SUM(G313:G315)</f>
        <v>0</v>
      </c>
      <c r="H317" s="783">
        <f t="shared" si="180"/>
        <v>0</v>
      </c>
      <c r="I317" s="783">
        <f t="shared" si="180"/>
        <v>0</v>
      </c>
      <c r="J317" s="783">
        <f t="shared" si="180"/>
        <v>0</v>
      </c>
      <c r="K317" s="783">
        <f t="shared" si="180"/>
        <v>0</v>
      </c>
      <c r="L317" s="783">
        <f t="shared" si="180"/>
        <v>0</v>
      </c>
      <c r="M317" s="783">
        <f t="shared" si="180"/>
        <v>0</v>
      </c>
      <c r="N317" s="783">
        <f t="shared" si="180"/>
        <v>0</v>
      </c>
      <c r="O317" s="783">
        <f>SUM(O313:O315)</f>
        <v>0</v>
      </c>
      <c r="P317" s="783">
        <f t="shared" si="180"/>
        <v>0</v>
      </c>
      <c r="Q317" s="784"/>
      <c r="W317" s="112"/>
      <c r="X317" s="111"/>
      <c r="Y317" s="110"/>
      <c r="Z317" s="111"/>
      <c r="AA317" s="1114"/>
      <c r="AB317" s="113"/>
      <c r="AC317" s="113"/>
      <c r="AD317" s="114"/>
      <c r="AE317" s="115">
        <f>SUM(AE313:AE316)</f>
        <v>0</v>
      </c>
      <c r="AF317" s="116">
        <f>O317-AE317</f>
        <v>0</v>
      </c>
    </row>
    <row r="318" spans="1:32" x14ac:dyDescent="0.2">
      <c r="A318" s="12" t="s">
        <v>61</v>
      </c>
      <c r="F318" s="20"/>
      <c r="P318" s="177"/>
      <c r="W318" s="12"/>
      <c r="X318" s="12"/>
    </row>
    <row r="319" spans="1:32" ht="15.75" x14ac:dyDescent="0.25">
      <c r="C319" s="253"/>
      <c r="D319" s="279"/>
      <c r="F319" s="178"/>
      <c r="G319" s="179"/>
      <c r="H319" s="178"/>
      <c r="I319" s="180"/>
      <c r="J319" s="178"/>
      <c r="K319" s="179"/>
      <c r="L319" s="178"/>
      <c r="N319" s="20"/>
      <c r="O319" s="2861" t="s">
        <v>62</v>
      </c>
      <c r="P319" s="2861"/>
      <c r="Q319" s="2861"/>
      <c r="W319" s="12"/>
      <c r="X319" s="12"/>
    </row>
    <row r="320" spans="1:32" ht="15.75" x14ac:dyDescent="0.25">
      <c r="F320" s="1201"/>
      <c r="H320" s="1201"/>
      <c r="J320" s="1201"/>
      <c r="L320" s="1201"/>
      <c r="N320" s="1201"/>
      <c r="O320" s="1201"/>
      <c r="P320" s="1201"/>
      <c r="Q320" s="1201"/>
      <c r="W320" s="12"/>
      <c r="X320" s="12"/>
    </row>
    <row r="321" spans="1:32" ht="15.75" x14ac:dyDescent="0.25">
      <c r="F321" s="182"/>
      <c r="H321" s="182"/>
      <c r="J321" s="182"/>
      <c r="L321" s="182"/>
      <c r="N321" s="12"/>
      <c r="O321" s="145"/>
      <c r="P321" s="145"/>
      <c r="Q321" s="145"/>
      <c r="W321" s="12"/>
      <c r="X321" s="12"/>
    </row>
    <row r="322" spans="1:32" ht="15.75" x14ac:dyDescent="0.25">
      <c r="N322" s="12"/>
      <c r="O322" s="145"/>
      <c r="P322" s="145"/>
      <c r="Q322" s="145"/>
    </row>
    <row r="323" spans="1:32" ht="15.75" x14ac:dyDescent="0.25">
      <c r="N323" s="12"/>
      <c r="O323" s="2862" t="s">
        <v>63</v>
      </c>
      <c r="P323" s="2862"/>
      <c r="Q323" s="2862"/>
    </row>
    <row r="324" spans="1:32" ht="15.75" x14ac:dyDescent="0.25">
      <c r="N324" s="12"/>
      <c r="O324" s="2861" t="s">
        <v>64</v>
      </c>
      <c r="P324" s="2861"/>
      <c r="Q324" s="2861"/>
    </row>
    <row r="326" spans="1:32" ht="26.25" x14ac:dyDescent="0.3">
      <c r="A326" s="13" t="s">
        <v>0</v>
      </c>
      <c r="B326" s="13" t="s">
        <v>235</v>
      </c>
      <c r="C326" s="144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4"/>
      <c r="O326" s="183" t="s">
        <v>66</v>
      </c>
      <c r="P326" s="2839" t="s">
        <v>2</v>
      </c>
      <c r="Q326" s="2839"/>
    </row>
    <row r="327" spans="1:32" ht="21" x14ac:dyDescent="0.3">
      <c r="A327" s="13" t="s">
        <v>3</v>
      </c>
      <c r="B327" s="13" t="s">
        <v>4</v>
      </c>
      <c r="C327" s="144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4"/>
      <c r="O327" s="184"/>
      <c r="P327" s="145"/>
      <c r="Q327" s="145"/>
    </row>
    <row r="328" spans="1:32" ht="18.75" x14ac:dyDescent="0.3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4"/>
      <c r="O328" s="14"/>
      <c r="P328" s="145"/>
      <c r="Q328" s="145"/>
    </row>
    <row r="329" spans="1:32" ht="18.75" x14ac:dyDescent="0.3">
      <c r="A329" s="13" t="s">
        <v>5</v>
      </c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4"/>
      <c r="O329" s="14"/>
      <c r="P329" s="145"/>
      <c r="Q329" s="145"/>
    </row>
    <row r="330" spans="1:32" ht="18.75" x14ac:dyDescent="0.3">
      <c r="A330" s="13" t="s">
        <v>6</v>
      </c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4"/>
      <c r="O330" s="14"/>
      <c r="P330" s="145"/>
      <c r="Q330" s="145"/>
    </row>
    <row r="331" spans="1:32" ht="18.75" x14ac:dyDescent="0.3">
      <c r="A331" s="13" t="s">
        <v>7</v>
      </c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4"/>
      <c r="O331" s="14"/>
      <c r="P331" s="145"/>
      <c r="Q331" s="145"/>
    </row>
    <row r="332" spans="1:32" ht="24" thickBot="1" x14ac:dyDescent="0.35">
      <c r="A332" s="13" t="s">
        <v>8</v>
      </c>
      <c r="B332" s="13"/>
      <c r="C332" s="13"/>
      <c r="D332" s="13"/>
      <c r="E332" s="13"/>
      <c r="F332" s="13"/>
      <c r="G332" s="147"/>
      <c r="H332" s="147"/>
      <c r="I332" s="13"/>
      <c r="J332" s="13"/>
      <c r="K332" s="13"/>
      <c r="L332" s="13"/>
      <c r="M332" s="13"/>
      <c r="N332" s="148"/>
      <c r="O332" s="148"/>
      <c r="P332" s="2800" t="s">
        <v>86</v>
      </c>
      <c r="Q332" s="2800"/>
      <c r="W332" s="2856" t="s">
        <v>107</v>
      </c>
      <c r="X332" s="2856"/>
      <c r="Y332" s="2856"/>
      <c r="Z332" s="2856"/>
      <c r="AA332" s="2856"/>
      <c r="AB332" s="2856"/>
      <c r="AC332" s="2856"/>
      <c r="AD332" s="2856"/>
      <c r="AE332" s="2856"/>
      <c r="AF332" s="2856"/>
    </row>
    <row r="333" spans="1:32" ht="16.5" thickBot="1" x14ac:dyDescent="0.3">
      <c r="A333" s="2841" t="s">
        <v>10</v>
      </c>
      <c r="B333" s="2844" t="s">
        <v>11</v>
      </c>
      <c r="C333" s="428" t="s">
        <v>10</v>
      </c>
      <c r="D333" s="2844" t="s">
        <v>13</v>
      </c>
      <c r="E333" s="2844" t="s">
        <v>14</v>
      </c>
      <c r="F333" s="2847" t="s">
        <v>15</v>
      </c>
      <c r="G333" s="2848"/>
      <c r="H333" s="2848"/>
      <c r="I333" s="2848"/>
      <c r="J333" s="2848"/>
      <c r="K333" s="2848"/>
      <c r="L333" s="2848"/>
      <c r="M333" s="2849"/>
      <c r="N333" s="2850" t="s">
        <v>16</v>
      </c>
      <c r="O333" s="2850" t="s">
        <v>17</v>
      </c>
      <c r="P333" s="2850" t="s">
        <v>18</v>
      </c>
      <c r="Q333" s="151" t="s">
        <v>19</v>
      </c>
      <c r="W333" s="2856" t="s">
        <v>108</v>
      </c>
      <c r="X333" s="2856" t="s">
        <v>109</v>
      </c>
      <c r="Y333" s="2856" t="s">
        <v>108</v>
      </c>
      <c r="Z333" s="2856" t="s">
        <v>110</v>
      </c>
      <c r="AA333" s="2940" t="s">
        <v>108</v>
      </c>
      <c r="AB333" s="2853" t="s">
        <v>111</v>
      </c>
      <c r="AC333" s="2856" t="s">
        <v>108</v>
      </c>
      <c r="AD333" s="2853" t="s">
        <v>112</v>
      </c>
      <c r="AE333" s="2854" t="s">
        <v>113</v>
      </c>
      <c r="AF333" s="2855" t="s">
        <v>114</v>
      </c>
    </row>
    <row r="334" spans="1:32" ht="16.5" thickBot="1" x14ac:dyDescent="0.3">
      <c r="A334" s="2842"/>
      <c r="B334" s="2845"/>
      <c r="C334" s="429" t="s">
        <v>208</v>
      </c>
      <c r="D334" s="2845"/>
      <c r="E334" s="2845"/>
      <c r="F334" s="2858" t="s">
        <v>20</v>
      </c>
      <c r="G334" s="2858"/>
      <c r="H334" s="2858" t="s">
        <v>21</v>
      </c>
      <c r="I334" s="2858"/>
      <c r="J334" s="2858" t="s">
        <v>22</v>
      </c>
      <c r="K334" s="2858"/>
      <c r="L334" s="2858" t="s">
        <v>23</v>
      </c>
      <c r="M334" s="2858"/>
      <c r="N334" s="2851"/>
      <c r="O334" s="2851"/>
      <c r="P334" s="2851"/>
      <c r="Q334" s="2859" t="s">
        <v>24</v>
      </c>
      <c r="W334" s="2856"/>
      <c r="X334" s="2856"/>
      <c r="Y334" s="2856"/>
      <c r="Z334" s="2856"/>
      <c r="AA334" s="2940"/>
      <c r="AB334" s="2853"/>
      <c r="AC334" s="2856"/>
      <c r="AD334" s="2853"/>
      <c r="AE334" s="2854"/>
      <c r="AF334" s="2855"/>
    </row>
    <row r="335" spans="1:32" ht="16.5" thickBot="1" x14ac:dyDescent="0.3">
      <c r="A335" s="2843"/>
      <c r="B335" s="2846"/>
      <c r="C335" s="430" t="s">
        <v>209</v>
      </c>
      <c r="D335" s="2846"/>
      <c r="E335" s="2846"/>
      <c r="F335" s="1202" t="s">
        <v>25</v>
      </c>
      <c r="G335" s="1202" t="s">
        <v>26</v>
      </c>
      <c r="H335" s="1202" t="s">
        <v>25</v>
      </c>
      <c r="I335" s="1202" t="s">
        <v>26</v>
      </c>
      <c r="J335" s="1202" t="s">
        <v>25</v>
      </c>
      <c r="K335" s="1202" t="s">
        <v>26</v>
      </c>
      <c r="L335" s="1202" t="s">
        <v>25</v>
      </c>
      <c r="M335" s="1202" t="s">
        <v>26</v>
      </c>
      <c r="N335" s="2852"/>
      <c r="O335" s="2852"/>
      <c r="P335" s="2852"/>
      <c r="Q335" s="2953"/>
    </row>
    <row r="336" spans="1:32" ht="23.25" x14ac:dyDescent="0.35">
      <c r="A336" s="168"/>
      <c r="B336" s="154"/>
      <c r="C336" s="1203"/>
      <c r="D336" s="239"/>
      <c r="E336" s="157"/>
      <c r="F336" s="170"/>
      <c r="G336" s="159">
        <f>F336*S336</f>
        <v>0</v>
      </c>
      <c r="H336" s="160"/>
      <c r="I336" s="161">
        <f>H336*T336</f>
        <v>0</v>
      </c>
      <c r="J336" s="162"/>
      <c r="K336" s="161">
        <f>J336*U336</f>
        <v>0</v>
      </c>
      <c r="L336" s="163"/>
      <c r="M336" s="161">
        <f>L336*V336</f>
        <v>0</v>
      </c>
      <c r="N336" s="1199">
        <f>F336+H336+J336+L336</f>
        <v>0</v>
      </c>
      <c r="O336" s="165">
        <f t="shared" ref="O336:O342" si="181">+M336+K336+I336+G336</f>
        <v>0</v>
      </c>
      <c r="P336" s="165">
        <f>+N336*40000</f>
        <v>0</v>
      </c>
      <c r="Q336" s="165"/>
      <c r="S336" s="10">
        <f t="shared" ref="S336:S342" si="182">1331818</f>
        <v>1331818</v>
      </c>
      <c r="T336" s="10">
        <f t="shared" ref="T336:T342" si="183">1931818</f>
        <v>1931818</v>
      </c>
      <c r="U336" s="10">
        <f t="shared" ref="U336:U342" si="184">2231818</f>
        <v>2231818</v>
      </c>
      <c r="V336" s="10">
        <f t="shared" ref="V336:V342" si="185">431818</f>
        <v>431818</v>
      </c>
      <c r="W336" s="112"/>
      <c r="X336" s="111"/>
      <c r="Y336" s="112"/>
      <c r="Z336" s="111"/>
      <c r="AA336" s="1114"/>
      <c r="AB336" s="113"/>
      <c r="AC336" s="113"/>
      <c r="AD336" s="114"/>
      <c r="AE336" s="115">
        <f>X336+Z336+AB336+AD336</f>
        <v>0</v>
      </c>
      <c r="AF336" s="116">
        <f>O336-AE336</f>
        <v>0</v>
      </c>
    </row>
    <row r="337" spans="1:32" ht="23.25" x14ac:dyDescent="0.35">
      <c r="A337" s="168"/>
      <c r="B337" s="154"/>
      <c r="C337" s="1203"/>
      <c r="D337" s="239"/>
      <c r="E337" s="157"/>
      <c r="F337" s="170"/>
      <c r="G337" s="159">
        <f>F337*S337</f>
        <v>0</v>
      </c>
      <c r="H337" s="160"/>
      <c r="I337" s="161">
        <f>H337*T337</f>
        <v>0</v>
      </c>
      <c r="J337" s="162"/>
      <c r="K337" s="161">
        <f>J337*U337</f>
        <v>0</v>
      </c>
      <c r="L337" s="163"/>
      <c r="M337" s="161">
        <f>L337*V337</f>
        <v>0</v>
      </c>
      <c r="N337" s="1199">
        <f t="shared" ref="N337:N342" si="186">F337+H337+J337+L337</f>
        <v>0</v>
      </c>
      <c r="O337" s="165">
        <f t="shared" si="181"/>
        <v>0</v>
      </c>
      <c r="P337" s="165">
        <f t="shared" ref="P337:P342" si="187">+N337*40000</f>
        <v>0</v>
      </c>
      <c r="Q337" s="165"/>
      <c r="S337" s="10">
        <f t="shared" si="182"/>
        <v>1331818</v>
      </c>
      <c r="T337" s="10">
        <f t="shared" si="183"/>
        <v>1931818</v>
      </c>
      <c r="U337" s="10">
        <f t="shared" si="184"/>
        <v>2231818</v>
      </c>
      <c r="V337" s="10">
        <f t="shared" si="185"/>
        <v>431818</v>
      </c>
      <c r="W337" s="112"/>
      <c r="X337" s="111"/>
      <c r="Y337" s="112"/>
      <c r="Z337" s="111"/>
      <c r="AA337" s="1114"/>
      <c r="AB337" s="113"/>
      <c r="AC337" s="113"/>
      <c r="AD337" s="114"/>
      <c r="AE337" s="115">
        <f t="shared" ref="AE337:AE342" si="188">X337+Z337+AB337+AD337</f>
        <v>0</v>
      </c>
      <c r="AF337" s="116">
        <f>O337-AE337</f>
        <v>0</v>
      </c>
    </row>
    <row r="338" spans="1:32" ht="23.25" x14ac:dyDescent="0.35">
      <c r="A338" s="168"/>
      <c r="B338" s="154"/>
      <c r="C338" s="1203"/>
      <c r="D338" s="239"/>
      <c r="E338" s="157"/>
      <c r="F338" s="170"/>
      <c r="G338" s="159">
        <f t="shared" ref="G338:G339" si="189">F338*S338</f>
        <v>0</v>
      </c>
      <c r="H338" s="160"/>
      <c r="I338" s="161">
        <f t="shared" ref="I338:I339" si="190">H338*T338</f>
        <v>0</v>
      </c>
      <c r="J338" s="162"/>
      <c r="K338" s="161">
        <f t="shared" ref="K338:K339" si="191">J338*U338</f>
        <v>0</v>
      </c>
      <c r="L338" s="163"/>
      <c r="M338" s="161">
        <f t="shared" ref="M338:M339" si="192">L338*V338</f>
        <v>0</v>
      </c>
      <c r="N338" s="1199">
        <f t="shared" si="186"/>
        <v>0</v>
      </c>
      <c r="O338" s="165">
        <f t="shared" si="181"/>
        <v>0</v>
      </c>
      <c r="P338" s="165">
        <f t="shared" si="187"/>
        <v>0</v>
      </c>
      <c r="Q338" s="165"/>
      <c r="S338" s="10">
        <f t="shared" si="182"/>
        <v>1331818</v>
      </c>
      <c r="T338" s="10">
        <f t="shared" si="183"/>
        <v>1931818</v>
      </c>
      <c r="U338" s="10">
        <f t="shared" si="184"/>
        <v>2231818</v>
      </c>
      <c r="V338" s="10">
        <f t="shared" si="185"/>
        <v>431818</v>
      </c>
      <c r="W338" s="112"/>
      <c r="X338" s="111"/>
      <c r="Y338" s="112"/>
      <c r="Z338" s="111"/>
      <c r="AA338" s="1114"/>
      <c r="AB338" s="113"/>
      <c r="AC338" s="113"/>
      <c r="AD338" s="114"/>
      <c r="AE338" s="115">
        <f t="shared" si="188"/>
        <v>0</v>
      </c>
      <c r="AF338" s="116">
        <f t="shared" ref="AF338:AF339" si="193">O338-AE338</f>
        <v>0</v>
      </c>
    </row>
    <row r="339" spans="1:32" ht="23.25" x14ac:dyDescent="0.35">
      <c r="A339" s="168"/>
      <c r="B339" s="154"/>
      <c r="C339" s="1203"/>
      <c r="D339" s="239"/>
      <c r="E339" s="157"/>
      <c r="F339" s="170"/>
      <c r="G339" s="159">
        <f t="shared" si="189"/>
        <v>0</v>
      </c>
      <c r="H339" s="160"/>
      <c r="I339" s="161">
        <f t="shared" si="190"/>
        <v>0</v>
      </c>
      <c r="J339" s="162"/>
      <c r="K339" s="161">
        <f t="shared" si="191"/>
        <v>0</v>
      </c>
      <c r="L339" s="163"/>
      <c r="M339" s="161">
        <f t="shared" si="192"/>
        <v>0</v>
      </c>
      <c r="N339" s="1199">
        <f t="shared" si="186"/>
        <v>0</v>
      </c>
      <c r="O339" s="165">
        <f t="shared" si="181"/>
        <v>0</v>
      </c>
      <c r="P339" s="165">
        <f t="shared" si="187"/>
        <v>0</v>
      </c>
      <c r="Q339" s="165"/>
      <c r="S339" s="10">
        <f t="shared" si="182"/>
        <v>1331818</v>
      </c>
      <c r="T339" s="10">
        <f t="shared" si="183"/>
        <v>1931818</v>
      </c>
      <c r="U339" s="10">
        <f t="shared" si="184"/>
        <v>2231818</v>
      </c>
      <c r="V339" s="10">
        <f t="shared" si="185"/>
        <v>431818</v>
      </c>
      <c r="W339" s="112"/>
      <c r="X339" s="111"/>
      <c r="Y339" s="112"/>
      <c r="Z339" s="111"/>
      <c r="AA339" s="1114"/>
      <c r="AB339" s="113"/>
      <c r="AC339" s="113"/>
      <c r="AD339" s="114"/>
      <c r="AE339" s="115">
        <f t="shared" si="188"/>
        <v>0</v>
      </c>
      <c r="AF339" s="116">
        <f t="shared" si="193"/>
        <v>0</v>
      </c>
    </row>
    <row r="340" spans="1:32" ht="23.25" x14ac:dyDescent="0.35">
      <c r="A340" s="168"/>
      <c r="B340" s="154"/>
      <c r="C340" s="1203"/>
      <c r="D340" s="239"/>
      <c r="E340" s="157"/>
      <c r="F340" s="170"/>
      <c r="G340" s="159">
        <f>F340*S340</f>
        <v>0</v>
      </c>
      <c r="H340" s="160"/>
      <c r="I340" s="161">
        <f>H340*T340</f>
        <v>0</v>
      </c>
      <c r="J340" s="162"/>
      <c r="K340" s="161">
        <f>J340*U340</f>
        <v>0</v>
      </c>
      <c r="L340" s="163"/>
      <c r="M340" s="161">
        <f>L340*V340</f>
        <v>0</v>
      </c>
      <c r="N340" s="1199">
        <f t="shared" si="186"/>
        <v>0</v>
      </c>
      <c r="O340" s="165">
        <f t="shared" si="181"/>
        <v>0</v>
      </c>
      <c r="P340" s="165">
        <f t="shared" si="187"/>
        <v>0</v>
      </c>
      <c r="Q340" s="165"/>
      <c r="S340" s="10">
        <f t="shared" si="182"/>
        <v>1331818</v>
      </c>
      <c r="T340" s="10">
        <f t="shared" si="183"/>
        <v>1931818</v>
      </c>
      <c r="U340" s="10">
        <f t="shared" si="184"/>
        <v>2231818</v>
      </c>
      <c r="V340" s="10">
        <f t="shared" si="185"/>
        <v>431818</v>
      </c>
      <c r="W340" s="112"/>
      <c r="X340" s="111"/>
      <c r="Y340" s="112"/>
      <c r="Z340" s="111"/>
      <c r="AA340" s="112"/>
      <c r="AB340" s="113"/>
      <c r="AC340" s="113"/>
      <c r="AD340" s="114"/>
      <c r="AE340" s="115">
        <f t="shared" si="188"/>
        <v>0</v>
      </c>
      <c r="AF340" s="116">
        <f>O340-AE340</f>
        <v>0</v>
      </c>
    </row>
    <row r="341" spans="1:32" ht="23.25" x14ac:dyDescent="0.35">
      <c r="A341" s="1110"/>
      <c r="B341" s="154"/>
      <c r="C341" s="1203"/>
      <c r="D341" s="239"/>
      <c r="E341" s="157"/>
      <c r="F341" s="170"/>
      <c r="G341" s="159">
        <f t="shared" ref="G341:G342" si="194">F341*S341</f>
        <v>0</v>
      </c>
      <c r="H341" s="160"/>
      <c r="I341" s="161">
        <f t="shared" ref="I341" si="195">H341*T341</f>
        <v>0</v>
      </c>
      <c r="J341" s="162"/>
      <c r="K341" s="161">
        <f t="shared" ref="K341" si="196">J341*U341</f>
        <v>0</v>
      </c>
      <c r="L341" s="163"/>
      <c r="M341" s="161">
        <f t="shared" ref="M341" si="197">L341*V341</f>
        <v>0</v>
      </c>
      <c r="N341" s="1199">
        <f t="shared" si="186"/>
        <v>0</v>
      </c>
      <c r="O341" s="165">
        <f t="shared" si="181"/>
        <v>0</v>
      </c>
      <c r="P341" s="165">
        <f t="shared" si="187"/>
        <v>0</v>
      </c>
      <c r="Q341" s="165"/>
      <c r="S341" s="10">
        <f t="shared" si="182"/>
        <v>1331818</v>
      </c>
      <c r="T341" s="10">
        <f t="shared" si="183"/>
        <v>1931818</v>
      </c>
      <c r="U341" s="10">
        <f t="shared" si="184"/>
        <v>2231818</v>
      </c>
      <c r="V341" s="10">
        <f t="shared" si="185"/>
        <v>431818</v>
      </c>
      <c r="W341" s="112"/>
      <c r="X341" s="111"/>
      <c r="Y341" s="112"/>
      <c r="Z341" s="111"/>
      <c r="AA341" s="112"/>
      <c r="AB341" s="113"/>
      <c r="AC341" s="113"/>
      <c r="AD341" s="114"/>
      <c r="AE341" s="115">
        <f t="shared" si="188"/>
        <v>0</v>
      </c>
      <c r="AF341" s="116">
        <f t="shared" ref="AF341" si="198">O341-AE341</f>
        <v>0</v>
      </c>
    </row>
    <row r="342" spans="1:32" ht="23.25" x14ac:dyDescent="0.35">
      <c r="A342" s="172"/>
      <c r="B342" s="154"/>
      <c r="C342" s="1203"/>
      <c r="D342" s="156"/>
      <c r="E342" s="1200"/>
      <c r="F342" s="170"/>
      <c r="G342" s="159">
        <f t="shared" si="194"/>
        <v>0</v>
      </c>
      <c r="H342" s="170"/>
      <c r="I342" s="161">
        <f>H342*T342</f>
        <v>0</v>
      </c>
      <c r="J342" s="170"/>
      <c r="K342" s="161">
        <f>J342*U342</f>
        <v>0</v>
      </c>
      <c r="L342" s="170"/>
      <c r="M342" s="161">
        <f>L342*V342</f>
        <v>0</v>
      </c>
      <c r="N342" s="171">
        <f t="shared" si="186"/>
        <v>0</v>
      </c>
      <c r="O342" s="165">
        <f t="shared" si="181"/>
        <v>0</v>
      </c>
      <c r="P342" s="165">
        <f t="shared" si="187"/>
        <v>0</v>
      </c>
      <c r="Q342" s="165"/>
      <c r="S342" s="10">
        <f t="shared" si="182"/>
        <v>1331818</v>
      </c>
      <c r="T342" s="10">
        <f t="shared" si="183"/>
        <v>1931818</v>
      </c>
      <c r="U342" s="10">
        <f t="shared" si="184"/>
        <v>2231818</v>
      </c>
      <c r="V342" s="10">
        <f t="shared" si="185"/>
        <v>431818</v>
      </c>
      <c r="W342" s="112"/>
      <c r="X342" s="111"/>
      <c r="Y342" s="110"/>
      <c r="Z342" s="111"/>
      <c r="AA342" s="1114"/>
      <c r="AB342" s="113"/>
      <c r="AC342" s="113"/>
      <c r="AD342" s="114"/>
      <c r="AE342" s="115">
        <f t="shared" si="188"/>
        <v>0</v>
      </c>
      <c r="AF342" s="116">
        <f>O342-AE342</f>
        <v>0</v>
      </c>
    </row>
    <row r="343" spans="1:32" ht="24" thickBot="1" x14ac:dyDescent="0.4">
      <c r="A343" s="2951" t="s">
        <v>60</v>
      </c>
      <c r="B343" s="2952"/>
      <c r="C343" s="2952"/>
      <c r="D343" s="2952"/>
      <c r="E343" s="2961"/>
      <c r="F343" s="783">
        <f>SUM(F336:F342)</f>
        <v>0</v>
      </c>
      <c r="G343" s="783">
        <f t="shared" ref="G343:P343" si="199">SUM(G336:G340)</f>
        <v>0</v>
      </c>
      <c r="H343" s="783">
        <f t="shared" si="199"/>
        <v>0</v>
      </c>
      <c r="I343" s="783">
        <f t="shared" si="199"/>
        <v>0</v>
      </c>
      <c r="J343" s="783">
        <f>SUM(J336:J341)</f>
        <v>0</v>
      </c>
      <c r="K343" s="783">
        <f t="shared" si="199"/>
        <v>0</v>
      </c>
      <c r="L343" s="783">
        <f t="shared" si="199"/>
        <v>0</v>
      </c>
      <c r="M343" s="783">
        <f t="shared" si="199"/>
        <v>0</v>
      </c>
      <c r="N343" s="783">
        <f t="shared" si="199"/>
        <v>0</v>
      </c>
      <c r="O343" s="783">
        <f>SUM(O336:O341)</f>
        <v>0</v>
      </c>
      <c r="P343" s="783">
        <f t="shared" si="199"/>
        <v>0</v>
      </c>
      <c r="Q343" s="784"/>
      <c r="W343" s="112"/>
      <c r="X343" s="111"/>
      <c r="Y343" s="110"/>
      <c r="Z343" s="111"/>
      <c r="AA343" s="1114"/>
      <c r="AB343" s="113"/>
      <c r="AC343" s="113"/>
      <c r="AD343" s="114"/>
      <c r="AE343" s="115">
        <f>SUM(AE336:AE342)</f>
        <v>0</v>
      </c>
      <c r="AF343" s="116">
        <f>O343-AE343</f>
        <v>0</v>
      </c>
    </row>
    <row r="344" spans="1:32" x14ac:dyDescent="0.2">
      <c r="A344" s="12" t="s">
        <v>61</v>
      </c>
      <c r="F344" s="20"/>
      <c r="P344" s="177"/>
      <c r="W344" s="12"/>
      <c r="X344" s="12"/>
    </row>
    <row r="345" spans="1:32" ht="15.75" x14ac:dyDescent="0.25">
      <c r="C345" s="253"/>
      <c r="D345" s="279"/>
      <c r="F345" s="178"/>
      <c r="G345" s="179"/>
      <c r="H345" s="178"/>
      <c r="I345" s="180"/>
      <c r="J345" s="178"/>
      <c r="K345" s="179"/>
      <c r="L345" s="178"/>
      <c r="N345" s="20"/>
      <c r="O345" s="2861" t="s">
        <v>62</v>
      </c>
      <c r="P345" s="2861"/>
      <c r="Q345" s="2861"/>
      <c r="W345" s="12"/>
      <c r="X345" s="12"/>
    </row>
    <row r="346" spans="1:32" ht="15.75" x14ac:dyDescent="0.25">
      <c r="F346" s="1201"/>
      <c r="H346" s="1201"/>
      <c r="J346" s="1201"/>
      <c r="L346" s="1201"/>
      <c r="N346" s="1201"/>
      <c r="O346" s="1201"/>
      <c r="P346" s="1201"/>
      <c r="Q346" s="1201"/>
      <c r="W346" s="12"/>
      <c r="X346" s="12"/>
    </row>
    <row r="347" spans="1:32" ht="15.75" x14ac:dyDescent="0.25">
      <c r="F347" s="182"/>
      <c r="H347" s="182"/>
      <c r="J347" s="182"/>
      <c r="L347" s="182"/>
      <c r="N347" s="12"/>
      <c r="O347" s="145"/>
      <c r="P347" s="145"/>
      <c r="Q347" s="145"/>
      <c r="W347" s="12"/>
      <c r="X347" s="12"/>
    </row>
    <row r="348" spans="1:32" ht="15.75" x14ac:dyDescent="0.25">
      <c r="N348" s="12"/>
      <c r="O348" s="145"/>
      <c r="P348" s="145"/>
      <c r="Q348" s="145"/>
    </row>
    <row r="349" spans="1:32" ht="15.75" x14ac:dyDescent="0.25">
      <c r="N349" s="12"/>
      <c r="O349" s="2862" t="s">
        <v>63</v>
      </c>
      <c r="P349" s="2862"/>
      <c r="Q349" s="2862"/>
    </row>
    <row r="350" spans="1:32" ht="15.75" x14ac:dyDescent="0.25">
      <c r="N350" s="12"/>
      <c r="O350" s="2861" t="s">
        <v>64</v>
      </c>
      <c r="P350" s="2861"/>
      <c r="Q350" s="2861"/>
    </row>
    <row r="353" spans="1:32" ht="26.25" x14ac:dyDescent="0.3">
      <c r="A353" s="13" t="s">
        <v>0</v>
      </c>
      <c r="B353" s="13" t="s">
        <v>235</v>
      </c>
      <c r="C353" s="144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4"/>
      <c r="O353" s="183" t="s">
        <v>66</v>
      </c>
      <c r="P353" s="2839" t="s">
        <v>2</v>
      </c>
      <c r="Q353" s="2839"/>
    </row>
    <row r="354" spans="1:32" ht="21" x14ac:dyDescent="0.3">
      <c r="A354" s="13" t="s">
        <v>3</v>
      </c>
      <c r="B354" s="13" t="s">
        <v>4</v>
      </c>
      <c r="C354" s="144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4"/>
      <c r="O354" s="184"/>
      <c r="P354" s="145"/>
      <c r="Q354" s="145"/>
    </row>
    <row r="355" spans="1:32" ht="18.75" x14ac:dyDescent="0.3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4"/>
      <c r="O355" s="14"/>
      <c r="P355" s="145"/>
      <c r="Q355" s="145"/>
    </row>
    <row r="356" spans="1:32" ht="18.75" x14ac:dyDescent="0.3">
      <c r="A356" s="13" t="s">
        <v>5</v>
      </c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4"/>
      <c r="O356" s="14"/>
      <c r="P356" s="145"/>
      <c r="Q356" s="145"/>
    </row>
    <row r="357" spans="1:32" ht="18.75" x14ac:dyDescent="0.3">
      <c r="A357" s="13" t="s">
        <v>6</v>
      </c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4"/>
      <c r="O357" s="14"/>
      <c r="P357" s="145"/>
      <c r="Q357" s="145"/>
    </row>
    <row r="358" spans="1:32" ht="18.75" x14ac:dyDescent="0.3">
      <c r="A358" s="13" t="s">
        <v>7</v>
      </c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4"/>
      <c r="O358" s="14"/>
      <c r="P358" s="145"/>
      <c r="Q358" s="145"/>
    </row>
    <row r="359" spans="1:32" ht="24" thickBot="1" x14ac:dyDescent="0.35">
      <c r="A359" s="13" t="s">
        <v>8</v>
      </c>
      <c r="B359" s="13"/>
      <c r="C359" s="13"/>
      <c r="D359" s="13"/>
      <c r="E359" s="13"/>
      <c r="F359" s="13"/>
      <c r="G359" s="147"/>
      <c r="H359" s="147"/>
      <c r="I359" s="13"/>
      <c r="J359" s="13"/>
      <c r="K359" s="13"/>
      <c r="L359" s="13"/>
      <c r="M359" s="13"/>
      <c r="N359" s="148"/>
      <c r="O359" s="148"/>
      <c r="P359" s="2800" t="s">
        <v>86</v>
      </c>
      <c r="Q359" s="2800"/>
      <c r="W359" s="2856" t="s">
        <v>107</v>
      </c>
      <c r="X359" s="2856"/>
      <c r="Y359" s="2856"/>
      <c r="Z359" s="2856"/>
      <c r="AA359" s="2856"/>
      <c r="AB359" s="2856"/>
      <c r="AC359" s="2856"/>
      <c r="AD359" s="2856"/>
      <c r="AE359" s="2856"/>
      <c r="AF359" s="2856"/>
    </row>
    <row r="360" spans="1:32" ht="16.5" thickBot="1" x14ac:dyDescent="0.3">
      <c r="A360" s="2841" t="s">
        <v>10</v>
      </c>
      <c r="B360" s="2844" t="s">
        <v>11</v>
      </c>
      <c r="C360" s="428" t="s">
        <v>10</v>
      </c>
      <c r="D360" s="2844" t="s">
        <v>13</v>
      </c>
      <c r="E360" s="2844" t="s">
        <v>14</v>
      </c>
      <c r="F360" s="2847" t="s">
        <v>15</v>
      </c>
      <c r="G360" s="2848"/>
      <c r="H360" s="2848"/>
      <c r="I360" s="2848"/>
      <c r="J360" s="2848"/>
      <c r="K360" s="2848"/>
      <c r="L360" s="2848"/>
      <c r="M360" s="2849"/>
      <c r="N360" s="2850" t="s">
        <v>16</v>
      </c>
      <c r="O360" s="2850" t="s">
        <v>17</v>
      </c>
      <c r="P360" s="2850" t="s">
        <v>18</v>
      </c>
      <c r="Q360" s="151" t="s">
        <v>19</v>
      </c>
      <c r="W360" s="2856" t="s">
        <v>108</v>
      </c>
      <c r="X360" s="2856" t="s">
        <v>109</v>
      </c>
      <c r="Y360" s="2856" t="s">
        <v>108</v>
      </c>
      <c r="Z360" s="2856" t="s">
        <v>110</v>
      </c>
      <c r="AA360" s="2940" t="s">
        <v>108</v>
      </c>
      <c r="AB360" s="2853" t="s">
        <v>111</v>
      </c>
      <c r="AC360" s="2856" t="s">
        <v>108</v>
      </c>
      <c r="AD360" s="2853" t="s">
        <v>112</v>
      </c>
      <c r="AE360" s="2854" t="s">
        <v>113</v>
      </c>
      <c r="AF360" s="2855" t="s">
        <v>114</v>
      </c>
    </row>
    <row r="361" spans="1:32" ht="16.5" thickBot="1" x14ac:dyDescent="0.3">
      <c r="A361" s="2842"/>
      <c r="B361" s="2845"/>
      <c r="C361" s="429" t="s">
        <v>208</v>
      </c>
      <c r="D361" s="2845"/>
      <c r="E361" s="2845"/>
      <c r="F361" s="2858" t="s">
        <v>20</v>
      </c>
      <c r="G361" s="2858"/>
      <c r="H361" s="2858" t="s">
        <v>21</v>
      </c>
      <c r="I361" s="2858"/>
      <c r="J361" s="2858" t="s">
        <v>22</v>
      </c>
      <c r="K361" s="2858"/>
      <c r="L361" s="2858" t="s">
        <v>23</v>
      </c>
      <c r="M361" s="2858"/>
      <c r="N361" s="2851"/>
      <c r="O361" s="2851"/>
      <c r="P361" s="2851"/>
      <c r="Q361" s="2859" t="s">
        <v>24</v>
      </c>
      <c r="W361" s="2856"/>
      <c r="X361" s="2856"/>
      <c r="Y361" s="2856"/>
      <c r="Z361" s="2856"/>
      <c r="AA361" s="2940"/>
      <c r="AB361" s="2853"/>
      <c r="AC361" s="2856"/>
      <c r="AD361" s="2853"/>
      <c r="AE361" s="2854"/>
      <c r="AF361" s="2855"/>
    </row>
    <row r="362" spans="1:32" ht="16.5" thickBot="1" x14ac:dyDescent="0.3">
      <c r="A362" s="2843"/>
      <c r="B362" s="2846"/>
      <c r="C362" s="430" t="s">
        <v>209</v>
      </c>
      <c r="D362" s="2846"/>
      <c r="E362" s="2846"/>
      <c r="F362" s="1202" t="s">
        <v>25</v>
      </c>
      <c r="G362" s="1202" t="s">
        <v>26</v>
      </c>
      <c r="H362" s="1202" t="s">
        <v>25</v>
      </c>
      <c r="I362" s="1202" t="s">
        <v>26</v>
      </c>
      <c r="J362" s="1202" t="s">
        <v>25</v>
      </c>
      <c r="K362" s="1202" t="s">
        <v>26</v>
      </c>
      <c r="L362" s="1202" t="s">
        <v>25</v>
      </c>
      <c r="M362" s="1202" t="s">
        <v>26</v>
      </c>
      <c r="N362" s="2852"/>
      <c r="O362" s="2852"/>
      <c r="P362" s="2852"/>
      <c r="Q362" s="2953"/>
    </row>
    <row r="363" spans="1:32" ht="23.25" x14ac:dyDescent="0.35">
      <c r="A363" s="168"/>
      <c r="B363" s="154"/>
      <c r="C363" s="1203"/>
      <c r="D363" s="239"/>
      <c r="E363" s="157"/>
      <c r="F363" s="170"/>
      <c r="G363" s="159">
        <f>F363*S363</f>
        <v>0</v>
      </c>
      <c r="H363" s="160"/>
      <c r="I363" s="161">
        <f>H363*T363</f>
        <v>0</v>
      </c>
      <c r="J363" s="162"/>
      <c r="K363" s="161">
        <f>J363*U363</f>
        <v>0</v>
      </c>
      <c r="L363" s="163"/>
      <c r="M363" s="161">
        <f>L363*V363</f>
        <v>0</v>
      </c>
      <c r="N363" s="1199">
        <f>F363+H363+J363+L363</f>
        <v>0</v>
      </c>
      <c r="O363" s="165">
        <f t="shared" ref="O363:O366" si="200">+M363+K363+I363+G363</f>
        <v>0</v>
      </c>
      <c r="P363" s="165">
        <f>+N363*40000</f>
        <v>0</v>
      </c>
      <c r="Q363" s="165"/>
      <c r="S363" s="10">
        <f t="shared" ref="S363:S366" si="201">1331818</f>
        <v>1331818</v>
      </c>
      <c r="T363" s="10">
        <f t="shared" ref="T363:T366" si="202">1931818</f>
        <v>1931818</v>
      </c>
      <c r="U363" s="10">
        <f t="shared" ref="U363:U366" si="203">2231818</f>
        <v>2231818</v>
      </c>
      <c r="V363" s="10">
        <f t="shared" ref="V363:V366" si="204">431818</f>
        <v>431818</v>
      </c>
      <c r="W363" s="112"/>
      <c r="X363" s="111"/>
      <c r="Y363" s="112"/>
      <c r="Z363" s="111"/>
      <c r="AA363" s="1114"/>
      <c r="AB363" s="113"/>
      <c r="AC363" s="113"/>
      <c r="AD363" s="114"/>
      <c r="AE363" s="115">
        <f>X363+Z363+AB363+AD363</f>
        <v>0</v>
      </c>
      <c r="AF363" s="116">
        <f>O363-AE363</f>
        <v>0</v>
      </c>
    </row>
    <row r="364" spans="1:32" ht="23.25" x14ac:dyDescent="0.35">
      <c r="A364" s="168"/>
      <c r="B364" s="154"/>
      <c r="C364" s="1203"/>
      <c r="D364" s="239"/>
      <c r="E364" s="157"/>
      <c r="F364" s="170"/>
      <c r="G364" s="159">
        <f>F364*S364</f>
        <v>0</v>
      </c>
      <c r="H364" s="160"/>
      <c r="I364" s="161">
        <f>H364*T364</f>
        <v>0</v>
      </c>
      <c r="J364" s="162"/>
      <c r="K364" s="161">
        <f>J364*U364</f>
        <v>0</v>
      </c>
      <c r="L364" s="163"/>
      <c r="M364" s="161">
        <f>L364*V364</f>
        <v>0</v>
      </c>
      <c r="N364" s="1199">
        <f t="shared" ref="N364:N366" si="205">F364+H364+J364+L364</f>
        <v>0</v>
      </c>
      <c r="O364" s="165">
        <f t="shared" si="200"/>
        <v>0</v>
      </c>
      <c r="P364" s="165">
        <f t="shared" ref="P364:P366" si="206">+N364*40000</f>
        <v>0</v>
      </c>
      <c r="Q364" s="165"/>
      <c r="S364" s="10">
        <f t="shared" si="201"/>
        <v>1331818</v>
      </c>
      <c r="T364" s="10">
        <f t="shared" si="202"/>
        <v>1931818</v>
      </c>
      <c r="U364" s="10">
        <f t="shared" si="203"/>
        <v>2231818</v>
      </c>
      <c r="V364" s="10">
        <f t="shared" si="204"/>
        <v>431818</v>
      </c>
      <c r="W364" s="112"/>
      <c r="X364" s="111"/>
      <c r="Y364" s="112"/>
      <c r="Z364" s="111"/>
      <c r="AA364" s="1114"/>
      <c r="AB364" s="113"/>
      <c r="AC364" s="113"/>
      <c r="AD364" s="114"/>
      <c r="AE364" s="115">
        <f t="shared" ref="AE364:AE366" si="207">X364+Z364+AB364+AD364</f>
        <v>0</v>
      </c>
      <c r="AF364" s="116">
        <f>O364-AE364</f>
        <v>0</v>
      </c>
    </row>
    <row r="365" spans="1:32" ht="23.25" x14ac:dyDescent="0.35">
      <c r="A365" s="168"/>
      <c r="B365" s="154"/>
      <c r="C365" s="1203"/>
      <c r="D365" s="239"/>
      <c r="E365" s="157"/>
      <c r="F365" s="170"/>
      <c r="G365" s="159">
        <f t="shared" ref="G365:G366" si="208">F365*S365</f>
        <v>0</v>
      </c>
      <c r="H365" s="160"/>
      <c r="I365" s="161">
        <f t="shared" ref="I365" si="209">H365*T365</f>
        <v>0</v>
      </c>
      <c r="J365" s="162"/>
      <c r="K365" s="161">
        <f t="shared" ref="K365" si="210">J365*U365</f>
        <v>0</v>
      </c>
      <c r="L365" s="163"/>
      <c r="M365" s="161">
        <f t="shared" ref="M365" si="211">L365*V365</f>
        <v>0</v>
      </c>
      <c r="N365" s="1199">
        <f t="shared" si="205"/>
        <v>0</v>
      </c>
      <c r="O365" s="165">
        <f t="shared" si="200"/>
        <v>0</v>
      </c>
      <c r="P365" s="165">
        <f t="shared" si="206"/>
        <v>0</v>
      </c>
      <c r="Q365" s="165"/>
      <c r="S365" s="10">
        <f t="shared" si="201"/>
        <v>1331818</v>
      </c>
      <c r="T365" s="10">
        <f t="shared" si="202"/>
        <v>1931818</v>
      </c>
      <c r="U365" s="10">
        <f t="shared" si="203"/>
        <v>2231818</v>
      </c>
      <c r="V365" s="10">
        <f t="shared" si="204"/>
        <v>431818</v>
      </c>
      <c r="W365" s="112"/>
      <c r="X365" s="111"/>
      <c r="Y365" s="112"/>
      <c r="Z365" s="111"/>
      <c r="AA365" s="1114"/>
      <c r="AB365" s="113"/>
      <c r="AC365" s="113"/>
      <c r="AD365" s="114"/>
      <c r="AE365" s="115">
        <f t="shared" si="207"/>
        <v>0</v>
      </c>
      <c r="AF365" s="116">
        <f t="shared" ref="AF365" si="212">O365-AE365</f>
        <v>0</v>
      </c>
    </row>
    <row r="366" spans="1:32" ht="23.25" x14ac:dyDescent="0.35">
      <c r="A366" s="172"/>
      <c r="B366" s="154"/>
      <c r="C366" s="1203"/>
      <c r="D366" s="156"/>
      <c r="E366" s="1200"/>
      <c r="F366" s="170"/>
      <c r="G366" s="159">
        <f t="shared" si="208"/>
        <v>0</v>
      </c>
      <c r="H366" s="170"/>
      <c r="I366" s="161">
        <f>H366*T366</f>
        <v>0</v>
      </c>
      <c r="J366" s="170"/>
      <c r="K366" s="161">
        <f>J366*U366</f>
        <v>0</v>
      </c>
      <c r="L366" s="170"/>
      <c r="M366" s="161">
        <f>L366*V366</f>
        <v>0</v>
      </c>
      <c r="N366" s="171">
        <f t="shared" si="205"/>
        <v>0</v>
      </c>
      <c r="O366" s="165">
        <f t="shared" si="200"/>
        <v>0</v>
      </c>
      <c r="P366" s="165">
        <f t="shared" si="206"/>
        <v>0</v>
      </c>
      <c r="Q366" s="165"/>
      <c r="S366" s="10">
        <f t="shared" si="201"/>
        <v>1331818</v>
      </c>
      <c r="T366" s="10">
        <f t="shared" si="202"/>
        <v>1931818</v>
      </c>
      <c r="U366" s="10">
        <f t="shared" si="203"/>
        <v>2231818</v>
      </c>
      <c r="V366" s="10">
        <f t="shared" si="204"/>
        <v>431818</v>
      </c>
      <c r="W366" s="112"/>
      <c r="X366" s="111"/>
      <c r="Y366" s="110"/>
      <c r="Z366" s="111"/>
      <c r="AA366" s="1114"/>
      <c r="AB366" s="113"/>
      <c r="AC366" s="113"/>
      <c r="AD366" s="114"/>
      <c r="AE366" s="115">
        <f t="shared" si="207"/>
        <v>0</v>
      </c>
      <c r="AF366" s="116">
        <f>O366-AE366</f>
        <v>0</v>
      </c>
    </row>
    <row r="367" spans="1:32" ht="24" thickBot="1" x14ac:dyDescent="0.4">
      <c r="A367" s="2951" t="s">
        <v>60</v>
      </c>
      <c r="B367" s="2952"/>
      <c r="C367" s="2952"/>
      <c r="D367" s="2952"/>
      <c r="E367" s="2961"/>
      <c r="F367" s="783">
        <f>SUM(F363:F366)</f>
        <v>0</v>
      </c>
      <c r="G367" s="783">
        <f t="shared" ref="G367:P367" si="213">SUM(G363:G365)</f>
        <v>0</v>
      </c>
      <c r="H367" s="783">
        <f t="shared" si="213"/>
        <v>0</v>
      </c>
      <c r="I367" s="783">
        <f t="shared" si="213"/>
        <v>0</v>
      </c>
      <c r="J367" s="783">
        <f t="shared" si="213"/>
        <v>0</v>
      </c>
      <c r="K367" s="783">
        <f t="shared" si="213"/>
        <v>0</v>
      </c>
      <c r="L367" s="783">
        <f t="shared" si="213"/>
        <v>0</v>
      </c>
      <c r="M367" s="783">
        <f t="shared" si="213"/>
        <v>0</v>
      </c>
      <c r="N367" s="783">
        <f t="shared" si="213"/>
        <v>0</v>
      </c>
      <c r="O367" s="783">
        <f>SUM(O363:O365)</f>
        <v>0</v>
      </c>
      <c r="P367" s="783">
        <f t="shared" si="213"/>
        <v>0</v>
      </c>
      <c r="Q367" s="784"/>
      <c r="W367" s="112"/>
      <c r="X367" s="111"/>
      <c r="Y367" s="110"/>
      <c r="Z367" s="111"/>
      <c r="AA367" s="1114"/>
      <c r="AB367" s="113"/>
      <c r="AC367" s="113"/>
      <c r="AD367" s="114"/>
      <c r="AE367" s="115">
        <f>SUM(AE363:AE366)</f>
        <v>0</v>
      </c>
      <c r="AF367" s="116">
        <f>O367-AE367</f>
        <v>0</v>
      </c>
    </row>
    <row r="368" spans="1:32" x14ac:dyDescent="0.2">
      <c r="A368" s="12" t="s">
        <v>61</v>
      </c>
      <c r="F368" s="20"/>
      <c r="P368" s="177"/>
      <c r="W368" s="12"/>
      <c r="X368" s="12"/>
    </row>
    <row r="369" spans="1:32" ht="15.75" x14ac:dyDescent="0.25">
      <c r="C369" s="253"/>
      <c r="D369" s="279"/>
      <c r="F369" s="178"/>
      <c r="G369" s="179"/>
      <c r="H369" s="178"/>
      <c r="I369" s="180"/>
      <c r="J369" s="178"/>
      <c r="K369" s="179"/>
      <c r="L369" s="178"/>
      <c r="N369" s="20"/>
      <c r="O369" s="2861" t="s">
        <v>62</v>
      </c>
      <c r="P369" s="2861"/>
      <c r="Q369" s="2861"/>
      <c r="W369" s="12"/>
      <c r="X369" s="12"/>
    </row>
    <row r="370" spans="1:32" ht="15.75" x14ac:dyDescent="0.25">
      <c r="F370" s="1201"/>
      <c r="H370" s="1201"/>
      <c r="J370" s="1201"/>
      <c r="L370" s="1201"/>
      <c r="N370" s="1201"/>
      <c r="O370" s="1201"/>
      <c r="P370" s="1201"/>
      <c r="Q370" s="1201"/>
      <c r="W370" s="12"/>
      <c r="X370" s="12"/>
    </row>
    <row r="371" spans="1:32" ht="15.75" x14ac:dyDescent="0.25">
      <c r="F371" s="182"/>
      <c r="H371" s="182"/>
      <c r="J371" s="182"/>
      <c r="L371" s="182"/>
      <c r="N371" s="12"/>
      <c r="O371" s="145"/>
      <c r="P371" s="145"/>
      <c r="Q371" s="145"/>
      <c r="W371" s="12"/>
      <c r="X371" s="12"/>
    </row>
    <row r="372" spans="1:32" ht="15.75" x14ac:dyDescent="0.25">
      <c r="N372" s="12"/>
      <c r="O372" s="145"/>
      <c r="P372" s="145"/>
      <c r="Q372" s="145"/>
    </row>
    <row r="373" spans="1:32" ht="15.75" x14ac:dyDescent="0.25">
      <c r="N373" s="12"/>
      <c r="O373" s="2862" t="s">
        <v>63</v>
      </c>
      <c r="P373" s="2862"/>
      <c r="Q373" s="2862"/>
    </row>
    <row r="374" spans="1:32" ht="15.75" x14ac:dyDescent="0.25">
      <c r="N374" s="12"/>
      <c r="O374" s="2861" t="s">
        <v>64</v>
      </c>
      <c r="P374" s="2861"/>
      <c r="Q374" s="2861"/>
    </row>
    <row r="378" spans="1:32" ht="26.25" x14ac:dyDescent="0.3">
      <c r="A378" s="13" t="s">
        <v>0</v>
      </c>
      <c r="B378" s="13" t="s">
        <v>235</v>
      </c>
      <c r="C378" s="144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4"/>
      <c r="O378" s="183" t="s">
        <v>66</v>
      </c>
      <c r="P378" s="2839" t="s">
        <v>2</v>
      </c>
      <c r="Q378" s="2839"/>
    </row>
    <row r="379" spans="1:32" ht="21" x14ac:dyDescent="0.3">
      <c r="A379" s="13" t="s">
        <v>3</v>
      </c>
      <c r="B379" s="13" t="s">
        <v>4</v>
      </c>
      <c r="C379" s="144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4"/>
      <c r="O379" s="184"/>
      <c r="P379" s="145"/>
      <c r="Q379" s="145"/>
    </row>
    <row r="380" spans="1:32" ht="18.75" x14ac:dyDescent="0.3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4"/>
      <c r="O380" s="14"/>
      <c r="P380" s="145"/>
      <c r="Q380" s="145"/>
    </row>
    <row r="381" spans="1:32" ht="18.75" x14ac:dyDescent="0.3">
      <c r="A381" s="13" t="s">
        <v>5</v>
      </c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4"/>
      <c r="O381" s="14"/>
      <c r="P381" s="145"/>
      <c r="Q381" s="145"/>
    </row>
    <row r="382" spans="1:32" ht="18.75" x14ac:dyDescent="0.3">
      <c r="A382" s="13" t="s">
        <v>6</v>
      </c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4"/>
      <c r="O382" s="14"/>
      <c r="P382" s="145"/>
      <c r="Q382" s="145"/>
    </row>
    <row r="383" spans="1:32" ht="18.75" x14ac:dyDescent="0.3">
      <c r="A383" s="13" t="s">
        <v>7</v>
      </c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4"/>
      <c r="O383" s="14"/>
      <c r="P383" s="145"/>
      <c r="Q383" s="145"/>
    </row>
    <row r="384" spans="1:32" ht="24" thickBot="1" x14ac:dyDescent="0.35">
      <c r="A384" s="13" t="s">
        <v>8</v>
      </c>
      <c r="B384" s="13"/>
      <c r="C384" s="13"/>
      <c r="D384" s="13"/>
      <c r="E384" s="13"/>
      <c r="F384" s="13"/>
      <c r="G384" s="147"/>
      <c r="H384" s="147"/>
      <c r="I384" s="13"/>
      <c r="J384" s="13"/>
      <c r="K384" s="13"/>
      <c r="L384" s="13"/>
      <c r="M384" s="13"/>
      <c r="N384" s="148"/>
      <c r="O384" s="148"/>
      <c r="P384" s="2800" t="s">
        <v>86</v>
      </c>
      <c r="Q384" s="2800"/>
      <c r="W384" s="2856" t="s">
        <v>107</v>
      </c>
      <c r="X384" s="2856"/>
      <c r="Y384" s="2856"/>
      <c r="Z384" s="2856"/>
      <c r="AA384" s="2856"/>
      <c r="AB384" s="2856"/>
      <c r="AC384" s="2856"/>
      <c r="AD384" s="2856"/>
      <c r="AE384" s="2856"/>
      <c r="AF384" s="2856"/>
    </row>
    <row r="385" spans="1:32" ht="16.5" thickBot="1" x14ac:dyDescent="0.3">
      <c r="A385" s="2841" t="s">
        <v>10</v>
      </c>
      <c r="B385" s="2844" t="s">
        <v>11</v>
      </c>
      <c r="C385" s="428" t="s">
        <v>10</v>
      </c>
      <c r="D385" s="2844" t="s">
        <v>13</v>
      </c>
      <c r="E385" s="2844" t="s">
        <v>14</v>
      </c>
      <c r="F385" s="2847" t="s">
        <v>15</v>
      </c>
      <c r="G385" s="2848"/>
      <c r="H385" s="2848"/>
      <c r="I385" s="2848"/>
      <c r="J385" s="2848"/>
      <c r="K385" s="2848"/>
      <c r="L385" s="2848"/>
      <c r="M385" s="2849"/>
      <c r="N385" s="2850" t="s">
        <v>16</v>
      </c>
      <c r="O385" s="2850" t="s">
        <v>17</v>
      </c>
      <c r="P385" s="2850" t="s">
        <v>18</v>
      </c>
      <c r="Q385" s="151" t="s">
        <v>19</v>
      </c>
      <c r="W385" s="2856" t="s">
        <v>108</v>
      </c>
      <c r="X385" s="2856" t="s">
        <v>109</v>
      </c>
      <c r="Y385" s="2856" t="s">
        <v>108</v>
      </c>
      <c r="Z385" s="2856" t="s">
        <v>110</v>
      </c>
      <c r="AA385" s="2940" t="s">
        <v>108</v>
      </c>
      <c r="AB385" s="2853" t="s">
        <v>111</v>
      </c>
      <c r="AC385" s="2856" t="s">
        <v>108</v>
      </c>
      <c r="AD385" s="2853" t="s">
        <v>112</v>
      </c>
      <c r="AE385" s="2854" t="s">
        <v>113</v>
      </c>
      <c r="AF385" s="2855" t="s">
        <v>114</v>
      </c>
    </row>
    <row r="386" spans="1:32" ht="16.5" thickBot="1" x14ac:dyDescent="0.3">
      <c r="A386" s="2842"/>
      <c r="B386" s="2845"/>
      <c r="C386" s="429" t="s">
        <v>208</v>
      </c>
      <c r="D386" s="2845"/>
      <c r="E386" s="2845"/>
      <c r="F386" s="2858" t="s">
        <v>20</v>
      </c>
      <c r="G386" s="2858"/>
      <c r="H386" s="2858" t="s">
        <v>21</v>
      </c>
      <c r="I386" s="2858"/>
      <c r="J386" s="2858" t="s">
        <v>22</v>
      </c>
      <c r="K386" s="2858"/>
      <c r="L386" s="2858" t="s">
        <v>23</v>
      </c>
      <c r="M386" s="2858"/>
      <c r="N386" s="2851"/>
      <c r="O386" s="2851"/>
      <c r="P386" s="2851"/>
      <c r="Q386" s="2859" t="s">
        <v>24</v>
      </c>
      <c r="W386" s="2856"/>
      <c r="X386" s="2856"/>
      <c r="Y386" s="2856"/>
      <c r="Z386" s="2856"/>
      <c r="AA386" s="2940"/>
      <c r="AB386" s="2853"/>
      <c r="AC386" s="2856"/>
      <c r="AD386" s="2853"/>
      <c r="AE386" s="2854"/>
      <c r="AF386" s="2855"/>
    </row>
    <row r="387" spans="1:32" ht="16.5" thickBot="1" x14ac:dyDescent="0.3">
      <c r="A387" s="2843"/>
      <c r="B387" s="2846"/>
      <c r="C387" s="430" t="s">
        <v>209</v>
      </c>
      <c r="D387" s="2846"/>
      <c r="E387" s="2846"/>
      <c r="F387" s="1202" t="s">
        <v>25</v>
      </c>
      <c r="G387" s="1202" t="s">
        <v>26</v>
      </c>
      <c r="H387" s="1202" t="s">
        <v>25</v>
      </c>
      <c r="I387" s="1202" t="s">
        <v>26</v>
      </c>
      <c r="J387" s="1202" t="s">
        <v>25</v>
      </c>
      <c r="K387" s="1202" t="s">
        <v>26</v>
      </c>
      <c r="L387" s="1202" t="s">
        <v>25</v>
      </c>
      <c r="M387" s="1202" t="s">
        <v>26</v>
      </c>
      <c r="N387" s="2852"/>
      <c r="O387" s="2852"/>
      <c r="P387" s="2852"/>
      <c r="Q387" s="2953"/>
    </row>
    <row r="388" spans="1:32" ht="23.25" x14ac:dyDescent="0.35">
      <c r="A388" s="168"/>
      <c r="B388" s="154"/>
      <c r="C388" s="1203"/>
      <c r="D388" s="239"/>
      <c r="E388" s="157"/>
      <c r="F388" s="170"/>
      <c r="G388" s="159">
        <f>F388*S388</f>
        <v>0</v>
      </c>
      <c r="H388" s="160"/>
      <c r="I388" s="161">
        <f>H388*T388</f>
        <v>0</v>
      </c>
      <c r="J388" s="162"/>
      <c r="K388" s="161">
        <f>J388*U388</f>
        <v>0</v>
      </c>
      <c r="L388" s="163"/>
      <c r="M388" s="161">
        <f>L388*V388</f>
        <v>0</v>
      </c>
      <c r="N388" s="1199">
        <f>F388+H388+J388+L388</f>
        <v>0</v>
      </c>
      <c r="O388" s="165">
        <f t="shared" ref="O388:O391" si="214">+M388+K388+I388+G388</f>
        <v>0</v>
      </c>
      <c r="P388" s="165">
        <f>+N388*40000</f>
        <v>0</v>
      </c>
      <c r="Q388" s="165"/>
      <c r="S388" s="10">
        <f t="shared" ref="S388:S391" si="215">1331818</f>
        <v>1331818</v>
      </c>
      <c r="T388" s="10">
        <f t="shared" ref="T388:T391" si="216">1931818</f>
        <v>1931818</v>
      </c>
      <c r="U388" s="10">
        <f t="shared" ref="U388:U391" si="217">2231818</f>
        <v>2231818</v>
      </c>
      <c r="V388" s="10">
        <f t="shared" ref="V388:V391" si="218">431818</f>
        <v>431818</v>
      </c>
      <c r="W388" s="112"/>
      <c r="X388" s="111"/>
      <c r="Y388" s="112"/>
      <c r="Z388" s="111"/>
      <c r="AA388" s="1114"/>
      <c r="AB388" s="113"/>
      <c r="AC388" s="113"/>
      <c r="AD388" s="114"/>
      <c r="AE388" s="115">
        <f>X388+Z388+AB388+AD388</f>
        <v>0</v>
      </c>
      <c r="AF388" s="116">
        <f>O388-AE388</f>
        <v>0</v>
      </c>
    </row>
    <row r="389" spans="1:32" ht="23.25" x14ac:dyDescent="0.35">
      <c r="A389" s="168"/>
      <c r="B389" s="154"/>
      <c r="C389" s="1203"/>
      <c r="D389" s="239"/>
      <c r="E389" s="157"/>
      <c r="F389" s="170"/>
      <c r="G389" s="159">
        <f>F389*S389</f>
        <v>0</v>
      </c>
      <c r="H389" s="160"/>
      <c r="I389" s="161">
        <f>H389*T389</f>
        <v>0</v>
      </c>
      <c r="J389" s="162"/>
      <c r="K389" s="161">
        <f>J389*U389</f>
        <v>0</v>
      </c>
      <c r="L389" s="163"/>
      <c r="M389" s="161">
        <f>L389*V389</f>
        <v>0</v>
      </c>
      <c r="N389" s="1199">
        <f t="shared" ref="N389:N391" si="219">F389+H389+J389+L389</f>
        <v>0</v>
      </c>
      <c r="O389" s="165">
        <f t="shared" si="214"/>
        <v>0</v>
      </c>
      <c r="P389" s="165">
        <f t="shared" ref="P389:P391" si="220">+N389*40000</f>
        <v>0</v>
      </c>
      <c r="Q389" s="165"/>
      <c r="S389" s="10">
        <f t="shared" si="215"/>
        <v>1331818</v>
      </c>
      <c r="T389" s="10">
        <f t="shared" si="216"/>
        <v>1931818</v>
      </c>
      <c r="U389" s="10">
        <f t="shared" si="217"/>
        <v>2231818</v>
      </c>
      <c r="V389" s="10">
        <f t="shared" si="218"/>
        <v>431818</v>
      </c>
      <c r="W389" s="112"/>
      <c r="X389" s="111"/>
      <c r="Y389" s="112"/>
      <c r="Z389" s="111"/>
      <c r="AA389" s="1114"/>
      <c r="AB389" s="113"/>
      <c r="AC389" s="113"/>
      <c r="AD389" s="114"/>
      <c r="AE389" s="115">
        <f t="shared" ref="AE389:AE391" si="221">X389+Z389+AB389+AD389</f>
        <v>0</v>
      </c>
      <c r="AF389" s="116">
        <f>O389-AE389</f>
        <v>0</v>
      </c>
    </row>
    <row r="390" spans="1:32" ht="23.25" x14ac:dyDescent="0.35">
      <c r="A390" s="168"/>
      <c r="B390" s="154"/>
      <c r="C390" s="1203"/>
      <c r="D390" s="239"/>
      <c r="E390" s="157"/>
      <c r="F390" s="170"/>
      <c r="G390" s="159">
        <f t="shared" ref="G390:G391" si="222">F390*S390</f>
        <v>0</v>
      </c>
      <c r="H390" s="160"/>
      <c r="I390" s="161">
        <f t="shared" ref="I390" si="223">H390*T390</f>
        <v>0</v>
      </c>
      <c r="J390" s="162"/>
      <c r="K390" s="161">
        <f t="shared" ref="K390" si="224">J390*U390</f>
        <v>0</v>
      </c>
      <c r="L390" s="163"/>
      <c r="M390" s="161">
        <f t="shared" ref="M390" si="225">L390*V390</f>
        <v>0</v>
      </c>
      <c r="N390" s="1199">
        <f t="shared" si="219"/>
        <v>0</v>
      </c>
      <c r="O390" s="165">
        <f t="shared" si="214"/>
        <v>0</v>
      </c>
      <c r="P390" s="165">
        <f t="shared" si="220"/>
        <v>0</v>
      </c>
      <c r="Q390" s="165"/>
      <c r="S390" s="10">
        <f t="shared" si="215"/>
        <v>1331818</v>
      </c>
      <c r="T390" s="10">
        <f t="shared" si="216"/>
        <v>1931818</v>
      </c>
      <c r="U390" s="10">
        <f t="shared" si="217"/>
        <v>2231818</v>
      </c>
      <c r="V390" s="10">
        <f t="shared" si="218"/>
        <v>431818</v>
      </c>
      <c r="W390" s="112"/>
      <c r="X390" s="111"/>
      <c r="Y390" s="112"/>
      <c r="Z390" s="111"/>
      <c r="AA390" s="1114"/>
      <c r="AB390" s="113"/>
      <c r="AC390" s="113"/>
      <c r="AD390" s="114"/>
      <c r="AE390" s="115">
        <f t="shared" si="221"/>
        <v>0</v>
      </c>
      <c r="AF390" s="116">
        <f t="shared" ref="AF390" si="226">O390-AE390</f>
        <v>0</v>
      </c>
    </row>
    <row r="391" spans="1:32" ht="23.25" x14ac:dyDescent="0.35">
      <c r="A391" s="172"/>
      <c r="B391" s="154"/>
      <c r="C391" s="1203"/>
      <c r="D391" s="156"/>
      <c r="E391" s="1200"/>
      <c r="F391" s="170"/>
      <c r="G391" s="159">
        <f t="shared" si="222"/>
        <v>0</v>
      </c>
      <c r="H391" s="170"/>
      <c r="I391" s="161">
        <f>H391*T391</f>
        <v>0</v>
      </c>
      <c r="J391" s="170"/>
      <c r="K391" s="161">
        <f>J391*U391</f>
        <v>0</v>
      </c>
      <c r="L391" s="170"/>
      <c r="M391" s="161">
        <f>L391*V391</f>
        <v>0</v>
      </c>
      <c r="N391" s="171">
        <f t="shared" si="219"/>
        <v>0</v>
      </c>
      <c r="O391" s="165">
        <f t="shared" si="214"/>
        <v>0</v>
      </c>
      <c r="P391" s="165">
        <f t="shared" si="220"/>
        <v>0</v>
      </c>
      <c r="Q391" s="165"/>
      <c r="S391" s="10">
        <f t="shared" si="215"/>
        <v>1331818</v>
      </c>
      <c r="T391" s="10">
        <f t="shared" si="216"/>
        <v>1931818</v>
      </c>
      <c r="U391" s="10">
        <f t="shared" si="217"/>
        <v>2231818</v>
      </c>
      <c r="V391" s="10">
        <f t="shared" si="218"/>
        <v>431818</v>
      </c>
      <c r="W391" s="112"/>
      <c r="X391" s="111"/>
      <c r="Y391" s="110"/>
      <c r="Z391" s="111"/>
      <c r="AA391" s="1114"/>
      <c r="AB391" s="113"/>
      <c r="AC391" s="113"/>
      <c r="AD391" s="114"/>
      <c r="AE391" s="115">
        <f t="shared" si="221"/>
        <v>0</v>
      </c>
      <c r="AF391" s="116">
        <f>O391-AE391</f>
        <v>0</v>
      </c>
    </row>
    <row r="392" spans="1:32" ht="24" thickBot="1" x14ac:dyDescent="0.4">
      <c r="A392" s="2951" t="s">
        <v>60</v>
      </c>
      <c r="B392" s="2952"/>
      <c r="C392" s="2952"/>
      <c r="D392" s="2952"/>
      <c r="E392" s="2961"/>
      <c r="F392" s="783">
        <f>SUM(F388:F391)</f>
        <v>0</v>
      </c>
      <c r="G392" s="783">
        <f t="shared" ref="G392:P392" si="227">SUM(G388:G390)</f>
        <v>0</v>
      </c>
      <c r="H392" s="783">
        <f t="shared" si="227"/>
        <v>0</v>
      </c>
      <c r="I392" s="783">
        <f t="shared" si="227"/>
        <v>0</v>
      </c>
      <c r="J392" s="783">
        <f t="shared" si="227"/>
        <v>0</v>
      </c>
      <c r="K392" s="783">
        <f t="shared" si="227"/>
        <v>0</v>
      </c>
      <c r="L392" s="783">
        <f t="shared" si="227"/>
        <v>0</v>
      </c>
      <c r="M392" s="783">
        <f t="shared" si="227"/>
        <v>0</v>
      </c>
      <c r="N392" s="783">
        <f t="shared" si="227"/>
        <v>0</v>
      </c>
      <c r="O392" s="783">
        <f>SUM(O388:O390)</f>
        <v>0</v>
      </c>
      <c r="P392" s="783">
        <f t="shared" si="227"/>
        <v>0</v>
      </c>
      <c r="Q392" s="784"/>
      <c r="W392" s="112"/>
      <c r="X392" s="111"/>
      <c r="Y392" s="110"/>
      <c r="Z392" s="111"/>
      <c r="AA392" s="1114"/>
      <c r="AB392" s="113"/>
      <c r="AC392" s="113"/>
      <c r="AD392" s="114"/>
      <c r="AE392" s="115">
        <f>SUM(AE388:AE391)</f>
        <v>0</v>
      </c>
      <c r="AF392" s="116">
        <f>O392-AE392</f>
        <v>0</v>
      </c>
    </row>
    <row r="393" spans="1:32" x14ac:dyDescent="0.2">
      <c r="A393" s="12" t="s">
        <v>61</v>
      </c>
      <c r="F393" s="20"/>
      <c r="P393" s="177"/>
      <c r="W393" s="12"/>
      <c r="X393" s="12"/>
    </row>
    <row r="394" spans="1:32" ht="15.75" x14ac:dyDescent="0.25">
      <c r="C394" s="253"/>
      <c r="D394" s="279"/>
      <c r="F394" s="178"/>
      <c r="G394" s="179"/>
      <c r="H394" s="178"/>
      <c r="I394" s="180"/>
      <c r="J394" s="178"/>
      <c r="K394" s="179"/>
      <c r="L394" s="178"/>
      <c r="N394" s="20"/>
      <c r="O394" s="2861" t="s">
        <v>62</v>
      </c>
      <c r="P394" s="2861"/>
      <c r="Q394" s="2861"/>
      <c r="W394" s="12"/>
      <c r="X394" s="12"/>
    </row>
    <row r="395" spans="1:32" ht="15.75" x14ac:dyDescent="0.25">
      <c r="F395" s="1201"/>
      <c r="H395" s="1201"/>
      <c r="J395" s="1201"/>
      <c r="L395" s="1201"/>
      <c r="N395" s="1201"/>
      <c r="O395" s="1201"/>
      <c r="P395" s="1201"/>
      <c r="Q395" s="1201"/>
      <c r="W395" s="12"/>
      <c r="X395" s="12"/>
    </row>
    <row r="396" spans="1:32" ht="15.75" x14ac:dyDescent="0.25">
      <c r="F396" s="182"/>
      <c r="H396" s="182"/>
      <c r="J396" s="182"/>
      <c r="L396" s="182"/>
      <c r="N396" s="12"/>
      <c r="O396" s="145"/>
      <c r="P396" s="145"/>
      <c r="Q396" s="145"/>
      <c r="W396" s="12"/>
      <c r="X396" s="12"/>
    </row>
    <row r="397" spans="1:32" ht="15.75" x14ac:dyDescent="0.25">
      <c r="N397" s="12"/>
      <c r="O397" s="145"/>
      <c r="P397" s="145"/>
      <c r="Q397" s="145"/>
    </row>
    <row r="398" spans="1:32" ht="15.75" x14ac:dyDescent="0.25">
      <c r="N398" s="12"/>
      <c r="O398" s="2862" t="s">
        <v>63</v>
      </c>
      <c r="P398" s="2862"/>
      <c r="Q398" s="2862"/>
    </row>
    <row r="399" spans="1:32" ht="15.75" x14ac:dyDescent="0.25">
      <c r="N399" s="12"/>
      <c r="O399" s="2861" t="s">
        <v>64</v>
      </c>
      <c r="P399" s="2861"/>
      <c r="Q399" s="2861"/>
    </row>
    <row r="403" spans="1:32" ht="26.25" x14ac:dyDescent="0.3">
      <c r="A403" s="13" t="s">
        <v>0</v>
      </c>
      <c r="B403" s="13" t="s">
        <v>235</v>
      </c>
      <c r="C403" s="144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4"/>
      <c r="O403" s="183" t="s">
        <v>66</v>
      </c>
      <c r="P403" s="2839" t="s">
        <v>2</v>
      </c>
      <c r="Q403" s="2839"/>
    </row>
    <row r="404" spans="1:32" ht="21" x14ac:dyDescent="0.3">
      <c r="A404" s="13" t="s">
        <v>3</v>
      </c>
      <c r="B404" s="13" t="s">
        <v>4</v>
      </c>
      <c r="C404" s="144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4"/>
      <c r="O404" s="184"/>
      <c r="P404" s="145"/>
      <c r="Q404" s="145"/>
    </row>
    <row r="405" spans="1:32" ht="18.75" x14ac:dyDescent="0.3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4"/>
      <c r="O405" s="14"/>
      <c r="P405" s="145"/>
      <c r="Q405" s="145"/>
    </row>
    <row r="406" spans="1:32" ht="18.75" x14ac:dyDescent="0.3">
      <c r="A406" s="13" t="s">
        <v>5</v>
      </c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4"/>
      <c r="O406" s="14"/>
      <c r="P406" s="145"/>
      <c r="Q406" s="145"/>
    </row>
    <row r="407" spans="1:32" ht="18.75" x14ac:dyDescent="0.3">
      <c r="A407" s="13" t="s">
        <v>6</v>
      </c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4"/>
      <c r="O407" s="14"/>
      <c r="P407" s="145"/>
      <c r="Q407" s="145"/>
    </row>
    <row r="408" spans="1:32" ht="18.75" x14ac:dyDescent="0.3">
      <c r="A408" s="13" t="s">
        <v>7</v>
      </c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4"/>
      <c r="O408" s="14"/>
      <c r="P408" s="145"/>
      <c r="Q408" s="145"/>
    </row>
    <row r="409" spans="1:32" ht="24" thickBot="1" x14ac:dyDescent="0.35">
      <c r="A409" s="13" t="s">
        <v>8</v>
      </c>
      <c r="B409" s="13"/>
      <c r="C409" s="13"/>
      <c r="D409" s="13"/>
      <c r="E409" s="13"/>
      <c r="F409" s="13"/>
      <c r="G409" s="147"/>
      <c r="H409" s="147"/>
      <c r="I409" s="13"/>
      <c r="J409" s="13"/>
      <c r="K409" s="13"/>
      <c r="L409" s="13"/>
      <c r="M409" s="13"/>
      <c r="N409" s="148"/>
      <c r="O409" s="148"/>
      <c r="P409" s="2800" t="s">
        <v>86</v>
      </c>
      <c r="Q409" s="2800"/>
      <c r="W409" s="2856" t="s">
        <v>107</v>
      </c>
      <c r="X409" s="2856"/>
      <c r="Y409" s="2856"/>
      <c r="Z409" s="2856"/>
      <c r="AA409" s="2856"/>
      <c r="AB409" s="2856"/>
      <c r="AC409" s="2856"/>
      <c r="AD409" s="2856"/>
      <c r="AE409" s="2856"/>
      <c r="AF409" s="2856"/>
    </row>
    <row r="410" spans="1:32" ht="16.5" thickBot="1" x14ac:dyDescent="0.3">
      <c r="A410" s="2841" t="s">
        <v>10</v>
      </c>
      <c r="B410" s="2844" t="s">
        <v>11</v>
      </c>
      <c r="C410" s="428" t="s">
        <v>10</v>
      </c>
      <c r="D410" s="2844" t="s">
        <v>13</v>
      </c>
      <c r="E410" s="2844" t="s">
        <v>14</v>
      </c>
      <c r="F410" s="2847" t="s">
        <v>15</v>
      </c>
      <c r="G410" s="2848"/>
      <c r="H410" s="2848"/>
      <c r="I410" s="2848"/>
      <c r="J410" s="2848"/>
      <c r="K410" s="2848"/>
      <c r="L410" s="2848"/>
      <c r="M410" s="2849"/>
      <c r="N410" s="2850" t="s">
        <v>16</v>
      </c>
      <c r="O410" s="2850" t="s">
        <v>17</v>
      </c>
      <c r="P410" s="2850" t="s">
        <v>18</v>
      </c>
      <c r="Q410" s="151" t="s">
        <v>19</v>
      </c>
      <c r="W410" s="2856" t="s">
        <v>108</v>
      </c>
      <c r="X410" s="2856" t="s">
        <v>109</v>
      </c>
      <c r="Y410" s="2856" t="s">
        <v>108</v>
      </c>
      <c r="Z410" s="2856" t="s">
        <v>110</v>
      </c>
      <c r="AA410" s="2940" t="s">
        <v>108</v>
      </c>
      <c r="AB410" s="2853" t="s">
        <v>111</v>
      </c>
      <c r="AC410" s="2856" t="s">
        <v>108</v>
      </c>
      <c r="AD410" s="2853" t="s">
        <v>112</v>
      </c>
      <c r="AE410" s="2854" t="s">
        <v>113</v>
      </c>
      <c r="AF410" s="2855" t="s">
        <v>114</v>
      </c>
    </row>
    <row r="411" spans="1:32" ht="16.5" thickBot="1" x14ac:dyDescent="0.3">
      <c r="A411" s="2842"/>
      <c r="B411" s="2845"/>
      <c r="C411" s="429" t="s">
        <v>208</v>
      </c>
      <c r="D411" s="2845"/>
      <c r="E411" s="2845"/>
      <c r="F411" s="2858" t="s">
        <v>20</v>
      </c>
      <c r="G411" s="2858"/>
      <c r="H411" s="2858" t="s">
        <v>21</v>
      </c>
      <c r="I411" s="2858"/>
      <c r="J411" s="2858" t="s">
        <v>22</v>
      </c>
      <c r="K411" s="2858"/>
      <c r="L411" s="2858" t="s">
        <v>23</v>
      </c>
      <c r="M411" s="2858"/>
      <c r="N411" s="2851"/>
      <c r="O411" s="2851"/>
      <c r="P411" s="2851"/>
      <c r="Q411" s="2859" t="s">
        <v>24</v>
      </c>
      <c r="W411" s="2856"/>
      <c r="X411" s="2856"/>
      <c r="Y411" s="2856"/>
      <c r="Z411" s="2856"/>
      <c r="AA411" s="2940"/>
      <c r="AB411" s="2853"/>
      <c r="AC411" s="2856"/>
      <c r="AD411" s="2853"/>
      <c r="AE411" s="2854"/>
      <c r="AF411" s="2855"/>
    </row>
    <row r="412" spans="1:32" ht="16.5" thickBot="1" x14ac:dyDescent="0.3">
      <c r="A412" s="2843"/>
      <c r="B412" s="2846"/>
      <c r="C412" s="430" t="s">
        <v>209</v>
      </c>
      <c r="D412" s="2846"/>
      <c r="E412" s="2846"/>
      <c r="F412" s="1202" t="s">
        <v>25</v>
      </c>
      <c r="G412" s="1202" t="s">
        <v>26</v>
      </c>
      <c r="H412" s="1202" t="s">
        <v>25</v>
      </c>
      <c r="I412" s="1202" t="s">
        <v>26</v>
      </c>
      <c r="J412" s="1202" t="s">
        <v>25</v>
      </c>
      <c r="K412" s="1202" t="s">
        <v>26</v>
      </c>
      <c r="L412" s="1202" t="s">
        <v>25</v>
      </c>
      <c r="M412" s="1202" t="s">
        <v>26</v>
      </c>
      <c r="N412" s="2852"/>
      <c r="O412" s="2852"/>
      <c r="P412" s="2852"/>
      <c r="Q412" s="2953"/>
    </row>
    <row r="413" spans="1:32" ht="23.25" x14ac:dyDescent="0.35">
      <c r="A413" s="168"/>
      <c r="B413" s="154"/>
      <c r="C413" s="1203"/>
      <c r="D413" s="239"/>
      <c r="E413" s="157"/>
      <c r="F413" s="170"/>
      <c r="G413" s="159">
        <f>F413*S413</f>
        <v>0</v>
      </c>
      <c r="H413" s="160"/>
      <c r="I413" s="161">
        <f>H413*T413</f>
        <v>0</v>
      </c>
      <c r="J413" s="162"/>
      <c r="K413" s="161">
        <f>J413*U413</f>
        <v>0</v>
      </c>
      <c r="L413" s="163"/>
      <c r="M413" s="161">
        <f>L413*V413</f>
        <v>0</v>
      </c>
      <c r="N413" s="1199">
        <f>F413+H413+J413+L413</f>
        <v>0</v>
      </c>
      <c r="O413" s="165">
        <f t="shared" ref="O413:O416" si="228">+M413+K413+I413+G413</f>
        <v>0</v>
      </c>
      <c r="P413" s="165">
        <f>+N413*40000</f>
        <v>0</v>
      </c>
      <c r="Q413" s="165"/>
      <c r="S413" s="10">
        <f t="shared" ref="S413:S416" si="229">1331818</f>
        <v>1331818</v>
      </c>
      <c r="T413" s="10">
        <f t="shared" ref="T413:T416" si="230">1931818</f>
        <v>1931818</v>
      </c>
      <c r="U413" s="10">
        <f t="shared" ref="U413:U416" si="231">2231818</f>
        <v>2231818</v>
      </c>
      <c r="V413" s="10">
        <f t="shared" ref="V413:V416" si="232">431818</f>
        <v>431818</v>
      </c>
      <c r="W413" s="112"/>
      <c r="X413" s="111"/>
      <c r="Y413" s="112"/>
      <c r="Z413" s="111"/>
      <c r="AA413" s="1114"/>
      <c r="AB413" s="113"/>
      <c r="AC413" s="113"/>
      <c r="AD413" s="114"/>
      <c r="AE413" s="115">
        <f>X413+Z413+AB413+AD413</f>
        <v>0</v>
      </c>
      <c r="AF413" s="116">
        <f>O413-AE413</f>
        <v>0</v>
      </c>
    </row>
    <row r="414" spans="1:32" ht="23.25" x14ac:dyDescent="0.35">
      <c r="A414" s="168"/>
      <c r="B414" s="154"/>
      <c r="C414" s="1203"/>
      <c r="D414" s="239"/>
      <c r="E414" s="157"/>
      <c r="F414" s="170"/>
      <c r="G414" s="159">
        <f>F414*S414</f>
        <v>0</v>
      </c>
      <c r="H414" s="160"/>
      <c r="I414" s="161">
        <f>H414*T414</f>
        <v>0</v>
      </c>
      <c r="J414" s="162"/>
      <c r="K414" s="161">
        <f>J414*U414</f>
        <v>0</v>
      </c>
      <c r="L414" s="163"/>
      <c r="M414" s="161">
        <f>L414*V414</f>
        <v>0</v>
      </c>
      <c r="N414" s="1199">
        <f t="shared" ref="N414:N416" si="233">F414+H414+J414+L414</f>
        <v>0</v>
      </c>
      <c r="O414" s="165">
        <f t="shared" si="228"/>
        <v>0</v>
      </c>
      <c r="P414" s="165">
        <f t="shared" ref="P414:P416" si="234">+N414*40000</f>
        <v>0</v>
      </c>
      <c r="Q414" s="165"/>
      <c r="S414" s="10">
        <f t="shared" si="229"/>
        <v>1331818</v>
      </c>
      <c r="T414" s="10">
        <f t="shared" si="230"/>
        <v>1931818</v>
      </c>
      <c r="U414" s="10">
        <f t="shared" si="231"/>
        <v>2231818</v>
      </c>
      <c r="V414" s="10">
        <f t="shared" si="232"/>
        <v>431818</v>
      </c>
      <c r="W414" s="112"/>
      <c r="X414" s="111"/>
      <c r="Y414" s="112"/>
      <c r="Z414" s="111"/>
      <c r="AA414" s="1114"/>
      <c r="AB414" s="113"/>
      <c r="AC414" s="113"/>
      <c r="AD414" s="114"/>
      <c r="AE414" s="115">
        <f t="shared" ref="AE414:AE416" si="235">X414+Z414+AB414+AD414</f>
        <v>0</v>
      </c>
      <c r="AF414" s="116">
        <f>O414-AE414</f>
        <v>0</v>
      </c>
    </row>
    <row r="415" spans="1:32" ht="23.25" x14ac:dyDescent="0.35">
      <c r="A415" s="168"/>
      <c r="B415" s="154"/>
      <c r="C415" s="1203"/>
      <c r="D415" s="239"/>
      <c r="E415" s="157"/>
      <c r="F415" s="170"/>
      <c r="G415" s="159">
        <f t="shared" ref="G415:G416" si="236">F415*S415</f>
        <v>0</v>
      </c>
      <c r="H415" s="160"/>
      <c r="I415" s="161">
        <f t="shared" ref="I415" si="237">H415*T415</f>
        <v>0</v>
      </c>
      <c r="J415" s="162"/>
      <c r="K415" s="161">
        <f t="shared" ref="K415" si="238">J415*U415</f>
        <v>0</v>
      </c>
      <c r="L415" s="163"/>
      <c r="M415" s="161">
        <f t="shared" ref="M415" si="239">L415*V415</f>
        <v>0</v>
      </c>
      <c r="N415" s="1199">
        <f t="shared" si="233"/>
        <v>0</v>
      </c>
      <c r="O415" s="165">
        <f t="shared" si="228"/>
        <v>0</v>
      </c>
      <c r="P415" s="165">
        <f t="shared" si="234"/>
        <v>0</v>
      </c>
      <c r="Q415" s="165"/>
      <c r="S415" s="10">
        <f t="shared" si="229"/>
        <v>1331818</v>
      </c>
      <c r="T415" s="10">
        <f t="shared" si="230"/>
        <v>1931818</v>
      </c>
      <c r="U415" s="10">
        <f t="shared" si="231"/>
        <v>2231818</v>
      </c>
      <c r="V415" s="10">
        <f t="shared" si="232"/>
        <v>431818</v>
      </c>
      <c r="W415" s="112"/>
      <c r="X415" s="111"/>
      <c r="Y415" s="112"/>
      <c r="Z415" s="111"/>
      <c r="AA415" s="1114"/>
      <c r="AB415" s="113"/>
      <c r="AC415" s="113"/>
      <c r="AD415" s="114"/>
      <c r="AE415" s="115">
        <f t="shared" si="235"/>
        <v>0</v>
      </c>
      <c r="AF415" s="116">
        <f t="shared" ref="AF415" si="240">O415-AE415</f>
        <v>0</v>
      </c>
    </row>
    <row r="416" spans="1:32" ht="23.25" x14ac:dyDescent="0.35">
      <c r="A416" s="172"/>
      <c r="B416" s="154"/>
      <c r="C416" s="1203"/>
      <c r="D416" s="156"/>
      <c r="E416" s="1200"/>
      <c r="F416" s="170"/>
      <c r="G416" s="159">
        <f t="shared" si="236"/>
        <v>0</v>
      </c>
      <c r="H416" s="170"/>
      <c r="I416" s="161">
        <f>H416*T416</f>
        <v>0</v>
      </c>
      <c r="J416" s="170"/>
      <c r="K416" s="161">
        <f>J416*U416</f>
        <v>0</v>
      </c>
      <c r="L416" s="170"/>
      <c r="M416" s="161">
        <f>L416*V416</f>
        <v>0</v>
      </c>
      <c r="N416" s="171">
        <f t="shared" si="233"/>
        <v>0</v>
      </c>
      <c r="O416" s="165">
        <f t="shared" si="228"/>
        <v>0</v>
      </c>
      <c r="P416" s="165">
        <f t="shared" si="234"/>
        <v>0</v>
      </c>
      <c r="Q416" s="165"/>
      <c r="S416" s="10">
        <f t="shared" si="229"/>
        <v>1331818</v>
      </c>
      <c r="T416" s="10">
        <f t="shared" si="230"/>
        <v>1931818</v>
      </c>
      <c r="U416" s="10">
        <f t="shared" si="231"/>
        <v>2231818</v>
      </c>
      <c r="V416" s="10">
        <f t="shared" si="232"/>
        <v>431818</v>
      </c>
      <c r="W416" s="112"/>
      <c r="X416" s="111"/>
      <c r="Y416" s="110"/>
      <c r="Z416" s="111"/>
      <c r="AA416" s="1114"/>
      <c r="AB416" s="113"/>
      <c r="AC416" s="113"/>
      <c r="AD416" s="114"/>
      <c r="AE416" s="115">
        <f t="shared" si="235"/>
        <v>0</v>
      </c>
      <c r="AF416" s="116">
        <f>O416-AE416</f>
        <v>0</v>
      </c>
    </row>
    <row r="417" spans="1:32" ht="24" thickBot="1" x14ac:dyDescent="0.4">
      <c r="A417" s="2951" t="s">
        <v>60</v>
      </c>
      <c r="B417" s="2952"/>
      <c r="C417" s="2952"/>
      <c r="D417" s="2952"/>
      <c r="E417" s="2961"/>
      <c r="F417" s="783">
        <f>SUM(F413:F416)</f>
        <v>0</v>
      </c>
      <c r="G417" s="783">
        <f t="shared" ref="G417:P417" si="241">SUM(G413:G415)</f>
        <v>0</v>
      </c>
      <c r="H417" s="783">
        <f t="shared" si="241"/>
        <v>0</v>
      </c>
      <c r="I417" s="783">
        <f t="shared" si="241"/>
        <v>0</v>
      </c>
      <c r="J417" s="783">
        <f t="shared" si="241"/>
        <v>0</v>
      </c>
      <c r="K417" s="783">
        <f t="shared" si="241"/>
        <v>0</v>
      </c>
      <c r="L417" s="783">
        <f t="shared" si="241"/>
        <v>0</v>
      </c>
      <c r="M417" s="783">
        <f t="shared" si="241"/>
        <v>0</v>
      </c>
      <c r="N417" s="783">
        <f t="shared" si="241"/>
        <v>0</v>
      </c>
      <c r="O417" s="783">
        <f t="shared" si="241"/>
        <v>0</v>
      </c>
      <c r="P417" s="783">
        <f t="shared" si="241"/>
        <v>0</v>
      </c>
      <c r="Q417" s="784"/>
      <c r="W417" s="112"/>
      <c r="X417" s="111"/>
      <c r="Y417" s="110"/>
      <c r="Z417" s="111"/>
      <c r="AA417" s="1114"/>
      <c r="AB417" s="113"/>
      <c r="AC417" s="113"/>
      <c r="AD417" s="114"/>
      <c r="AE417" s="115">
        <f>SUM(AE413:AE416)</f>
        <v>0</v>
      </c>
      <c r="AF417" s="116">
        <f>O417-AE417</f>
        <v>0</v>
      </c>
    </row>
    <row r="418" spans="1:32" x14ac:dyDescent="0.2">
      <c r="A418" s="12" t="s">
        <v>61</v>
      </c>
      <c r="F418" s="20"/>
      <c r="P418" s="177"/>
      <c r="W418" s="12"/>
      <c r="X418" s="12"/>
    </row>
    <row r="419" spans="1:32" ht="15.75" x14ac:dyDescent="0.25">
      <c r="C419" s="253"/>
      <c r="D419" s="279"/>
      <c r="F419" s="178"/>
      <c r="G419" s="179"/>
      <c r="H419" s="178"/>
      <c r="I419" s="180"/>
      <c r="J419" s="178"/>
      <c r="K419" s="179"/>
      <c r="L419" s="178"/>
      <c r="N419" s="20"/>
      <c r="O419" s="2861" t="s">
        <v>62</v>
      </c>
      <c r="P419" s="2861"/>
      <c r="Q419" s="2861"/>
      <c r="W419" s="12"/>
      <c r="X419" s="12"/>
    </row>
    <row r="420" spans="1:32" ht="15.75" x14ac:dyDescent="0.25">
      <c r="F420" s="1201"/>
      <c r="H420" s="1201"/>
      <c r="J420" s="1201"/>
      <c r="L420" s="1201"/>
      <c r="N420" s="1201"/>
      <c r="O420" s="1201"/>
      <c r="P420" s="1201"/>
      <c r="Q420" s="1201"/>
      <c r="W420" s="12"/>
      <c r="X420" s="12"/>
    </row>
    <row r="421" spans="1:32" ht="15.75" x14ac:dyDescent="0.25">
      <c r="F421" s="182"/>
      <c r="H421" s="182"/>
      <c r="J421" s="182"/>
      <c r="L421" s="182"/>
      <c r="N421" s="12"/>
      <c r="O421" s="145"/>
      <c r="P421" s="145"/>
      <c r="Q421" s="145"/>
      <c r="W421" s="12"/>
      <c r="X421" s="12"/>
    </row>
    <row r="422" spans="1:32" ht="15.75" x14ac:dyDescent="0.25">
      <c r="N422" s="12"/>
      <c r="O422" s="145"/>
      <c r="P422" s="145"/>
      <c r="Q422" s="145"/>
    </row>
    <row r="423" spans="1:32" ht="15.75" x14ac:dyDescent="0.25">
      <c r="N423" s="12"/>
      <c r="O423" s="2862" t="s">
        <v>63</v>
      </c>
      <c r="P423" s="2862"/>
      <c r="Q423" s="2862"/>
    </row>
    <row r="424" spans="1:32" ht="15.75" x14ac:dyDescent="0.25">
      <c r="N424" s="12"/>
      <c r="O424" s="2861" t="s">
        <v>64</v>
      </c>
      <c r="P424" s="2861"/>
      <c r="Q424" s="2861"/>
    </row>
    <row r="427" spans="1:32" ht="26.25" x14ac:dyDescent="0.3">
      <c r="A427" s="13" t="s">
        <v>0</v>
      </c>
      <c r="B427" s="13" t="s">
        <v>235</v>
      </c>
      <c r="C427" s="144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4"/>
      <c r="O427" s="183" t="s">
        <v>66</v>
      </c>
      <c r="P427" s="2839" t="s">
        <v>2</v>
      </c>
      <c r="Q427" s="2839"/>
    </row>
    <row r="428" spans="1:32" ht="21" x14ac:dyDescent="0.3">
      <c r="A428" s="13" t="s">
        <v>3</v>
      </c>
      <c r="B428" s="13" t="s">
        <v>4</v>
      </c>
      <c r="C428" s="144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4"/>
      <c r="O428" s="184"/>
      <c r="P428" s="145"/>
      <c r="Q428" s="145"/>
    </row>
    <row r="429" spans="1:32" ht="18.75" x14ac:dyDescent="0.3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4"/>
      <c r="O429" s="14"/>
      <c r="P429" s="145"/>
      <c r="Q429" s="145"/>
    </row>
    <row r="430" spans="1:32" ht="18.75" x14ac:dyDescent="0.3">
      <c r="A430" s="13" t="s">
        <v>5</v>
      </c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4"/>
      <c r="O430" s="14"/>
      <c r="P430" s="145"/>
      <c r="Q430" s="145"/>
    </row>
    <row r="431" spans="1:32" ht="18.75" x14ac:dyDescent="0.3">
      <c r="A431" s="13" t="s">
        <v>6</v>
      </c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4"/>
      <c r="O431" s="14"/>
      <c r="P431" s="145"/>
      <c r="Q431" s="145"/>
    </row>
    <row r="432" spans="1:32" ht="18.75" x14ac:dyDescent="0.3">
      <c r="A432" s="13" t="s">
        <v>7</v>
      </c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4"/>
      <c r="O432" s="14"/>
      <c r="P432" s="145"/>
      <c r="Q432" s="145"/>
    </row>
    <row r="433" spans="1:32" ht="24" thickBot="1" x14ac:dyDescent="0.35">
      <c r="A433" s="13" t="s">
        <v>8</v>
      </c>
      <c r="B433" s="13"/>
      <c r="C433" s="13"/>
      <c r="D433" s="13"/>
      <c r="E433" s="13"/>
      <c r="F433" s="13"/>
      <c r="G433" s="147"/>
      <c r="H433" s="147"/>
      <c r="I433" s="13"/>
      <c r="J433" s="13"/>
      <c r="K433" s="13"/>
      <c r="L433" s="13"/>
      <c r="M433" s="13"/>
      <c r="N433" s="148"/>
      <c r="O433" s="148"/>
      <c r="P433" s="2800" t="s">
        <v>86</v>
      </c>
      <c r="Q433" s="2800"/>
      <c r="W433" s="2856" t="s">
        <v>107</v>
      </c>
      <c r="X433" s="2856"/>
      <c r="Y433" s="2856"/>
      <c r="Z433" s="2856"/>
      <c r="AA433" s="2856"/>
      <c r="AB433" s="2856"/>
      <c r="AC433" s="2856"/>
      <c r="AD433" s="2856"/>
      <c r="AE433" s="2856"/>
      <c r="AF433" s="2856"/>
    </row>
    <row r="434" spans="1:32" ht="16.5" thickBot="1" x14ac:dyDescent="0.3">
      <c r="A434" s="2841" t="s">
        <v>10</v>
      </c>
      <c r="B434" s="2844" t="s">
        <v>11</v>
      </c>
      <c r="C434" s="428" t="s">
        <v>10</v>
      </c>
      <c r="D434" s="2844" t="s">
        <v>13</v>
      </c>
      <c r="E434" s="2844" t="s">
        <v>14</v>
      </c>
      <c r="F434" s="2847" t="s">
        <v>15</v>
      </c>
      <c r="G434" s="2848"/>
      <c r="H434" s="2848"/>
      <c r="I434" s="2848"/>
      <c r="J434" s="2848"/>
      <c r="K434" s="2848"/>
      <c r="L434" s="2848"/>
      <c r="M434" s="2849"/>
      <c r="N434" s="2850" t="s">
        <v>16</v>
      </c>
      <c r="O434" s="2850" t="s">
        <v>17</v>
      </c>
      <c r="P434" s="2850" t="s">
        <v>18</v>
      </c>
      <c r="Q434" s="151" t="s">
        <v>19</v>
      </c>
      <c r="W434" s="2856" t="s">
        <v>108</v>
      </c>
      <c r="X434" s="2856" t="s">
        <v>109</v>
      </c>
      <c r="Y434" s="2856" t="s">
        <v>108</v>
      </c>
      <c r="Z434" s="2856" t="s">
        <v>110</v>
      </c>
      <c r="AA434" s="2940" t="s">
        <v>108</v>
      </c>
      <c r="AB434" s="2853" t="s">
        <v>111</v>
      </c>
      <c r="AC434" s="2856" t="s">
        <v>108</v>
      </c>
      <c r="AD434" s="2853" t="s">
        <v>112</v>
      </c>
      <c r="AE434" s="2854" t="s">
        <v>113</v>
      </c>
      <c r="AF434" s="2855" t="s">
        <v>114</v>
      </c>
    </row>
    <row r="435" spans="1:32" ht="16.5" thickBot="1" x14ac:dyDescent="0.3">
      <c r="A435" s="2842"/>
      <c r="B435" s="2845"/>
      <c r="C435" s="429" t="s">
        <v>208</v>
      </c>
      <c r="D435" s="2845"/>
      <c r="E435" s="2845"/>
      <c r="F435" s="2858" t="s">
        <v>20</v>
      </c>
      <c r="G435" s="2858"/>
      <c r="H435" s="2858" t="s">
        <v>21</v>
      </c>
      <c r="I435" s="2858"/>
      <c r="J435" s="2858" t="s">
        <v>22</v>
      </c>
      <c r="K435" s="2858"/>
      <c r="L435" s="2858" t="s">
        <v>23</v>
      </c>
      <c r="M435" s="2858"/>
      <c r="N435" s="2851"/>
      <c r="O435" s="2851"/>
      <c r="P435" s="2851"/>
      <c r="Q435" s="2859" t="s">
        <v>24</v>
      </c>
      <c r="W435" s="2856"/>
      <c r="X435" s="2856"/>
      <c r="Y435" s="2856"/>
      <c r="Z435" s="2856"/>
      <c r="AA435" s="2940"/>
      <c r="AB435" s="2853"/>
      <c r="AC435" s="2856"/>
      <c r="AD435" s="2853"/>
      <c r="AE435" s="2854"/>
      <c r="AF435" s="2855"/>
    </row>
    <row r="436" spans="1:32" ht="16.5" thickBot="1" x14ac:dyDescent="0.3">
      <c r="A436" s="2843"/>
      <c r="B436" s="2846"/>
      <c r="C436" s="430" t="s">
        <v>209</v>
      </c>
      <c r="D436" s="2846"/>
      <c r="E436" s="2846"/>
      <c r="F436" s="1202" t="s">
        <v>25</v>
      </c>
      <c r="G436" s="1202" t="s">
        <v>26</v>
      </c>
      <c r="H436" s="1202" t="s">
        <v>25</v>
      </c>
      <c r="I436" s="1202" t="s">
        <v>26</v>
      </c>
      <c r="J436" s="1202" t="s">
        <v>25</v>
      </c>
      <c r="K436" s="1202" t="s">
        <v>26</v>
      </c>
      <c r="L436" s="1202" t="s">
        <v>25</v>
      </c>
      <c r="M436" s="1202" t="s">
        <v>26</v>
      </c>
      <c r="N436" s="2852"/>
      <c r="O436" s="2852"/>
      <c r="P436" s="2852"/>
      <c r="Q436" s="2953"/>
    </row>
    <row r="437" spans="1:32" ht="23.25" x14ac:dyDescent="0.35">
      <c r="A437" s="168"/>
      <c r="B437" s="154"/>
      <c r="C437" s="1203"/>
      <c r="D437" s="239"/>
      <c r="E437" s="157"/>
      <c r="F437" s="170"/>
      <c r="G437" s="159">
        <f>F437*S437</f>
        <v>0</v>
      </c>
      <c r="H437" s="160"/>
      <c r="I437" s="161">
        <f>H437*T437</f>
        <v>0</v>
      </c>
      <c r="J437" s="162"/>
      <c r="K437" s="161">
        <f>J437*U437</f>
        <v>0</v>
      </c>
      <c r="L437" s="163"/>
      <c r="M437" s="161">
        <f>L437*V437</f>
        <v>0</v>
      </c>
      <c r="N437" s="1199">
        <f>F437+H437+J437+L437</f>
        <v>0</v>
      </c>
      <c r="O437" s="165">
        <f t="shared" ref="O437:O439" si="242">+M437+K437+I437+G437</f>
        <v>0</v>
      </c>
      <c r="P437" s="165">
        <f>+N437*40000</f>
        <v>0</v>
      </c>
      <c r="Q437" s="165"/>
      <c r="S437" s="10">
        <f t="shared" ref="S437:S439" si="243">1331818</f>
        <v>1331818</v>
      </c>
      <c r="T437" s="10">
        <f t="shared" ref="T437:T439" si="244">1931818</f>
        <v>1931818</v>
      </c>
      <c r="U437" s="10">
        <f t="shared" ref="U437:U439" si="245">2231818</f>
        <v>2231818</v>
      </c>
      <c r="V437" s="10">
        <f t="shared" ref="V437:V439" si="246">431818</f>
        <v>431818</v>
      </c>
      <c r="W437" s="112"/>
      <c r="X437" s="111"/>
      <c r="Y437" s="112"/>
      <c r="Z437" s="111"/>
      <c r="AA437" s="1114"/>
      <c r="AB437" s="113"/>
      <c r="AC437" s="113"/>
      <c r="AD437" s="114"/>
      <c r="AE437" s="115">
        <f>X437+Z437+AB437+AD437</f>
        <v>0</v>
      </c>
      <c r="AF437" s="116">
        <f>O437-AE437</f>
        <v>0</v>
      </c>
    </row>
    <row r="438" spans="1:32" ht="23.25" x14ac:dyDescent="0.35">
      <c r="A438" s="168"/>
      <c r="B438" s="154"/>
      <c r="C438" s="1203"/>
      <c r="D438" s="239"/>
      <c r="E438" s="157"/>
      <c r="F438" s="170"/>
      <c r="G438" s="159">
        <f>F438*S438</f>
        <v>0</v>
      </c>
      <c r="H438" s="160"/>
      <c r="I438" s="161">
        <f>H438*T438</f>
        <v>0</v>
      </c>
      <c r="J438" s="162"/>
      <c r="K438" s="161">
        <f>J438*U438</f>
        <v>0</v>
      </c>
      <c r="L438" s="163"/>
      <c r="M438" s="161">
        <f>L438*V438</f>
        <v>0</v>
      </c>
      <c r="N438" s="1199">
        <f t="shared" ref="N438:N439" si="247">F438+H438+J438+L438</f>
        <v>0</v>
      </c>
      <c r="O438" s="165">
        <f t="shared" si="242"/>
        <v>0</v>
      </c>
      <c r="P438" s="165">
        <f t="shared" ref="P438:P439" si="248">+N438*40000</f>
        <v>0</v>
      </c>
      <c r="Q438" s="165"/>
      <c r="S438" s="10">
        <f t="shared" si="243"/>
        <v>1331818</v>
      </c>
      <c r="T438" s="10">
        <f t="shared" si="244"/>
        <v>1931818</v>
      </c>
      <c r="U438" s="10">
        <f t="shared" si="245"/>
        <v>2231818</v>
      </c>
      <c r="V438" s="10">
        <f t="shared" si="246"/>
        <v>431818</v>
      </c>
      <c r="X438" s="111"/>
      <c r="Y438" s="112"/>
      <c r="Z438" s="111"/>
      <c r="AA438" s="1114"/>
      <c r="AB438" s="113"/>
      <c r="AC438" s="113"/>
      <c r="AD438" s="114"/>
      <c r="AE438" s="115">
        <f t="shared" ref="AE438:AE439" si="249">X438+Z438+AB438+AD438</f>
        <v>0</v>
      </c>
      <c r="AF438" s="116">
        <f>O438-AE438</f>
        <v>0</v>
      </c>
    </row>
    <row r="439" spans="1:32" ht="23.25" x14ac:dyDescent="0.35">
      <c r="A439" s="172"/>
      <c r="B439" s="154"/>
      <c r="C439" s="1203"/>
      <c r="D439" s="156"/>
      <c r="E439" s="1200"/>
      <c r="F439" s="170"/>
      <c r="G439" s="159">
        <f t="shared" ref="G439" si="250">F439*S439</f>
        <v>0</v>
      </c>
      <c r="H439" s="170"/>
      <c r="I439" s="161">
        <f>H439*T439</f>
        <v>0</v>
      </c>
      <c r="J439" s="170"/>
      <c r="K439" s="161">
        <f>J439*U439</f>
        <v>0</v>
      </c>
      <c r="L439" s="170"/>
      <c r="M439" s="161">
        <f>L439*V439</f>
        <v>0</v>
      </c>
      <c r="N439" s="171">
        <f t="shared" si="247"/>
        <v>0</v>
      </c>
      <c r="O439" s="165">
        <f t="shared" si="242"/>
        <v>0</v>
      </c>
      <c r="P439" s="165">
        <f t="shared" si="248"/>
        <v>0</v>
      </c>
      <c r="Q439" s="165"/>
      <c r="S439" s="10">
        <f t="shared" si="243"/>
        <v>1331818</v>
      </c>
      <c r="T439" s="10">
        <f t="shared" si="244"/>
        <v>1931818</v>
      </c>
      <c r="U439" s="10">
        <f t="shared" si="245"/>
        <v>2231818</v>
      </c>
      <c r="V439" s="10">
        <f t="shared" si="246"/>
        <v>431818</v>
      </c>
      <c r="W439" s="112"/>
      <c r="X439" s="111"/>
      <c r="Y439" s="110"/>
      <c r="Z439" s="111"/>
      <c r="AA439" s="1114"/>
      <c r="AB439" s="113"/>
      <c r="AC439" s="113"/>
      <c r="AD439" s="114"/>
      <c r="AE439" s="115">
        <f t="shared" si="249"/>
        <v>0</v>
      </c>
      <c r="AF439" s="116">
        <f>O439-AE439</f>
        <v>0</v>
      </c>
    </row>
    <row r="440" spans="1:32" ht="24" thickBot="1" x14ac:dyDescent="0.4">
      <c r="A440" s="2951" t="s">
        <v>60</v>
      </c>
      <c r="B440" s="2952"/>
      <c r="C440" s="2952"/>
      <c r="D440" s="2952"/>
      <c r="E440" s="2961"/>
      <c r="F440" s="783">
        <f>SUM(F437:F439)</f>
        <v>0</v>
      </c>
      <c r="G440" s="783">
        <f t="shared" ref="G440:P440" si="251">SUM(G437:G438)</f>
        <v>0</v>
      </c>
      <c r="H440" s="783">
        <f t="shared" si="251"/>
        <v>0</v>
      </c>
      <c r="I440" s="783">
        <f t="shared" si="251"/>
        <v>0</v>
      </c>
      <c r="J440" s="783">
        <f t="shared" si="251"/>
        <v>0</v>
      </c>
      <c r="K440" s="783">
        <f t="shared" si="251"/>
        <v>0</v>
      </c>
      <c r="L440" s="783">
        <f t="shared" si="251"/>
        <v>0</v>
      </c>
      <c r="M440" s="783">
        <f t="shared" si="251"/>
        <v>0</v>
      </c>
      <c r="N440" s="783">
        <f t="shared" si="251"/>
        <v>0</v>
      </c>
      <c r="O440" s="783">
        <f t="shared" si="251"/>
        <v>0</v>
      </c>
      <c r="P440" s="783">
        <f t="shared" si="251"/>
        <v>0</v>
      </c>
      <c r="Q440" s="784"/>
      <c r="W440" s="112"/>
      <c r="X440" s="111"/>
      <c r="Y440" s="110"/>
      <c r="Z440" s="111"/>
      <c r="AA440" s="1114"/>
      <c r="AB440" s="113"/>
      <c r="AC440" s="113"/>
      <c r="AD440" s="114"/>
      <c r="AE440" s="115">
        <f>SUM(AE437:AE439)</f>
        <v>0</v>
      </c>
      <c r="AF440" s="116">
        <f>O440-AE440</f>
        <v>0</v>
      </c>
    </row>
    <row r="441" spans="1:32" x14ac:dyDescent="0.2">
      <c r="A441" s="12" t="s">
        <v>61</v>
      </c>
      <c r="F441" s="20"/>
      <c r="P441" s="177"/>
      <c r="W441" s="12"/>
      <c r="X441" s="12"/>
    </row>
    <row r="442" spans="1:32" ht="15.75" x14ac:dyDescent="0.25">
      <c r="C442" s="253"/>
      <c r="D442" s="279"/>
      <c r="F442" s="178"/>
      <c r="G442" s="179"/>
      <c r="H442" s="178"/>
      <c r="I442" s="180"/>
      <c r="J442" s="178"/>
      <c r="K442" s="179"/>
      <c r="L442" s="178"/>
      <c r="N442" s="20"/>
      <c r="O442" s="2861" t="s">
        <v>62</v>
      </c>
      <c r="P442" s="2861"/>
      <c r="Q442" s="2861"/>
      <c r="W442" s="12"/>
      <c r="X442" s="12"/>
    </row>
    <row r="443" spans="1:32" ht="15.75" x14ac:dyDescent="0.25">
      <c r="F443" s="1201"/>
      <c r="H443" s="1201"/>
      <c r="J443" s="1201"/>
      <c r="L443" s="1201"/>
      <c r="N443" s="1201"/>
      <c r="O443" s="1201"/>
      <c r="P443" s="1201"/>
      <c r="Q443" s="1201"/>
      <c r="W443" s="12"/>
      <c r="X443" s="12"/>
    </row>
    <row r="444" spans="1:32" ht="15.75" x14ac:dyDescent="0.25">
      <c r="F444" s="182"/>
      <c r="H444" s="182"/>
      <c r="J444" s="182"/>
      <c r="L444" s="182"/>
      <c r="N444" s="12"/>
      <c r="O444" s="145"/>
      <c r="P444" s="145"/>
      <c r="Q444" s="145"/>
      <c r="W444" s="12"/>
      <c r="X444" s="12"/>
    </row>
    <row r="445" spans="1:32" ht="15.75" x14ac:dyDescent="0.25">
      <c r="N445" s="12"/>
      <c r="O445" s="145"/>
      <c r="P445" s="145"/>
      <c r="Q445" s="145"/>
    </row>
    <row r="446" spans="1:32" ht="15.75" x14ac:dyDescent="0.25">
      <c r="N446" s="12"/>
      <c r="O446" s="2862" t="s">
        <v>63</v>
      </c>
      <c r="P446" s="2862"/>
      <c r="Q446" s="2862"/>
    </row>
    <row r="447" spans="1:32" ht="15.75" x14ac:dyDescent="0.25">
      <c r="N447" s="12"/>
      <c r="O447" s="2861" t="s">
        <v>64</v>
      </c>
      <c r="P447" s="2861"/>
      <c r="Q447" s="2861"/>
    </row>
    <row r="449" spans="1:32" ht="26.25" x14ac:dyDescent="0.3">
      <c r="A449" s="13" t="s">
        <v>0</v>
      </c>
      <c r="B449" s="13" t="s">
        <v>235</v>
      </c>
      <c r="C449" s="144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4"/>
      <c r="O449" s="183" t="s">
        <v>66</v>
      </c>
      <c r="P449" s="2839" t="s">
        <v>2</v>
      </c>
      <c r="Q449" s="2839"/>
    </row>
    <row r="450" spans="1:32" ht="21" x14ac:dyDescent="0.3">
      <c r="A450" s="13" t="s">
        <v>3</v>
      </c>
      <c r="B450" s="13" t="s">
        <v>4</v>
      </c>
      <c r="C450" s="144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4"/>
      <c r="O450" s="184"/>
      <c r="P450" s="145"/>
      <c r="Q450" s="145"/>
    </row>
    <row r="451" spans="1:32" ht="18.75" x14ac:dyDescent="0.3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4"/>
      <c r="O451" s="14"/>
      <c r="P451" s="145"/>
      <c r="Q451" s="145"/>
    </row>
    <row r="452" spans="1:32" ht="18.75" x14ac:dyDescent="0.3">
      <c r="A452" s="13" t="s">
        <v>5</v>
      </c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4"/>
      <c r="O452" s="14"/>
      <c r="P452" s="145"/>
      <c r="Q452" s="145"/>
    </row>
    <row r="453" spans="1:32" ht="18.75" x14ac:dyDescent="0.3">
      <c r="A453" s="13" t="s">
        <v>6</v>
      </c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4"/>
      <c r="O453" s="14"/>
      <c r="P453" s="145"/>
      <c r="Q453" s="145"/>
    </row>
    <row r="454" spans="1:32" ht="18.75" x14ac:dyDescent="0.3">
      <c r="A454" s="13" t="s">
        <v>7</v>
      </c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4"/>
      <c r="O454" s="14"/>
      <c r="P454" s="145"/>
      <c r="Q454" s="145"/>
    </row>
    <row r="455" spans="1:32" ht="24" thickBot="1" x14ac:dyDescent="0.35">
      <c r="A455" s="13" t="s">
        <v>8</v>
      </c>
      <c r="B455" s="13"/>
      <c r="C455" s="13"/>
      <c r="D455" s="13"/>
      <c r="E455" s="13"/>
      <c r="F455" s="13"/>
      <c r="G455" s="147"/>
      <c r="H455" s="147"/>
      <c r="I455" s="13"/>
      <c r="J455" s="13"/>
      <c r="K455" s="13"/>
      <c r="L455" s="13"/>
      <c r="M455" s="13"/>
      <c r="N455" s="148"/>
      <c r="O455" s="148"/>
      <c r="P455" s="2800" t="s">
        <v>86</v>
      </c>
      <c r="Q455" s="2800"/>
      <c r="W455" s="2856" t="s">
        <v>107</v>
      </c>
      <c r="X455" s="2856"/>
      <c r="Y455" s="2856"/>
      <c r="Z455" s="2856"/>
      <c r="AA455" s="2856"/>
      <c r="AB455" s="2856"/>
      <c r="AC455" s="2856"/>
      <c r="AD455" s="2856"/>
      <c r="AE455" s="2856"/>
      <c r="AF455" s="2856"/>
    </row>
    <row r="456" spans="1:32" ht="16.5" thickBot="1" x14ac:dyDescent="0.3">
      <c r="A456" s="2841" t="s">
        <v>10</v>
      </c>
      <c r="B456" s="2844" t="s">
        <v>11</v>
      </c>
      <c r="C456" s="428" t="s">
        <v>10</v>
      </c>
      <c r="D456" s="2844" t="s">
        <v>13</v>
      </c>
      <c r="E456" s="2844" t="s">
        <v>14</v>
      </c>
      <c r="F456" s="2847" t="s">
        <v>15</v>
      </c>
      <c r="G456" s="2848"/>
      <c r="H456" s="2848"/>
      <c r="I456" s="2848"/>
      <c r="J456" s="2848"/>
      <c r="K456" s="2848"/>
      <c r="L456" s="2848"/>
      <c r="M456" s="2849"/>
      <c r="N456" s="2850" t="s">
        <v>16</v>
      </c>
      <c r="O456" s="2850" t="s">
        <v>17</v>
      </c>
      <c r="P456" s="2850" t="s">
        <v>18</v>
      </c>
      <c r="Q456" s="151" t="s">
        <v>19</v>
      </c>
      <c r="W456" s="2856" t="s">
        <v>108</v>
      </c>
      <c r="X456" s="2856" t="s">
        <v>109</v>
      </c>
      <c r="Y456" s="2856" t="s">
        <v>108</v>
      </c>
      <c r="Z456" s="2856" t="s">
        <v>110</v>
      </c>
      <c r="AA456" s="2940" t="s">
        <v>108</v>
      </c>
      <c r="AB456" s="2853" t="s">
        <v>111</v>
      </c>
      <c r="AC456" s="2856" t="s">
        <v>108</v>
      </c>
      <c r="AD456" s="2853" t="s">
        <v>112</v>
      </c>
      <c r="AE456" s="2854" t="s">
        <v>113</v>
      </c>
      <c r="AF456" s="2855" t="s">
        <v>114</v>
      </c>
    </row>
    <row r="457" spans="1:32" ht="16.5" thickBot="1" x14ac:dyDescent="0.3">
      <c r="A457" s="2842"/>
      <c r="B457" s="2845"/>
      <c r="C457" s="429" t="s">
        <v>208</v>
      </c>
      <c r="D457" s="2845"/>
      <c r="E457" s="2845"/>
      <c r="F457" s="2858" t="s">
        <v>20</v>
      </c>
      <c r="G457" s="2858"/>
      <c r="H457" s="2858" t="s">
        <v>21</v>
      </c>
      <c r="I457" s="2858"/>
      <c r="J457" s="2858" t="s">
        <v>22</v>
      </c>
      <c r="K457" s="2858"/>
      <c r="L457" s="2858" t="s">
        <v>23</v>
      </c>
      <c r="M457" s="2858"/>
      <c r="N457" s="2851"/>
      <c r="O457" s="2851"/>
      <c r="P457" s="2851"/>
      <c r="Q457" s="2859" t="s">
        <v>24</v>
      </c>
      <c r="W457" s="2856"/>
      <c r="X457" s="2856"/>
      <c r="Y457" s="2856"/>
      <c r="Z457" s="2856"/>
      <c r="AA457" s="2940"/>
      <c r="AB457" s="2853"/>
      <c r="AC457" s="2856"/>
      <c r="AD457" s="2853"/>
      <c r="AE457" s="2854"/>
      <c r="AF457" s="2855"/>
    </row>
    <row r="458" spans="1:32" ht="16.5" thickBot="1" x14ac:dyDescent="0.3">
      <c r="A458" s="2843"/>
      <c r="B458" s="2846"/>
      <c r="C458" s="430" t="s">
        <v>209</v>
      </c>
      <c r="D458" s="2846"/>
      <c r="E458" s="2846"/>
      <c r="F458" s="1202" t="s">
        <v>25</v>
      </c>
      <c r="G458" s="1202" t="s">
        <v>26</v>
      </c>
      <c r="H458" s="1202" t="s">
        <v>25</v>
      </c>
      <c r="I458" s="1202" t="s">
        <v>26</v>
      </c>
      <c r="J458" s="1202" t="s">
        <v>25</v>
      </c>
      <c r="K458" s="1202" t="s">
        <v>26</v>
      </c>
      <c r="L458" s="1202" t="s">
        <v>25</v>
      </c>
      <c r="M458" s="1202" t="s">
        <v>26</v>
      </c>
      <c r="N458" s="2852"/>
      <c r="O458" s="2852"/>
      <c r="P458" s="2852"/>
      <c r="Q458" s="2953"/>
    </row>
    <row r="459" spans="1:32" ht="23.25" x14ac:dyDescent="0.35">
      <c r="A459" s="168"/>
      <c r="B459" s="154"/>
      <c r="C459" s="1203"/>
      <c r="D459" s="239"/>
      <c r="E459" s="157"/>
      <c r="F459" s="170"/>
      <c r="G459" s="159">
        <f>F459*S459</f>
        <v>0</v>
      </c>
      <c r="H459" s="160"/>
      <c r="I459" s="161">
        <f>H459*T459</f>
        <v>0</v>
      </c>
      <c r="J459" s="162"/>
      <c r="K459" s="161">
        <f>J459*U459</f>
        <v>0</v>
      </c>
      <c r="L459" s="163"/>
      <c r="M459" s="161">
        <f>L459*V459</f>
        <v>0</v>
      </c>
      <c r="N459" s="1199">
        <f>F459+H459+J459+L459</f>
        <v>0</v>
      </c>
      <c r="O459" s="165">
        <f t="shared" ref="O459:O466" si="252">+M459+K459+I459+G459</f>
        <v>0</v>
      </c>
      <c r="P459" s="165">
        <f>+N459*40000</f>
        <v>0</v>
      </c>
      <c r="Q459" s="165"/>
      <c r="S459" s="10">
        <f t="shared" ref="S459:S466" si="253">1331818</f>
        <v>1331818</v>
      </c>
      <c r="T459" s="10">
        <f t="shared" ref="T459:T466" si="254">1931818</f>
        <v>1931818</v>
      </c>
      <c r="U459" s="10">
        <f t="shared" ref="U459:U466" si="255">2231818</f>
        <v>2231818</v>
      </c>
      <c r="V459" s="10">
        <f t="shared" ref="V459:V466" si="256">431818</f>
        <v>431818</v>
      </c>
      <c r="W459" s="112"/>
      <c r="X459" s="111"/>
      <c r="Y459" s="112"/>
      <c r="Z459" s="111"/>
      <c r="AA459" s="1114"/>
      <c r="AB459" s="113"/>
      <c r="AC459" s="113"/>
      <c r="AD459" s="114"/>
      <c r="AE459" s="115">
        <f>X459+Z459+AB459+AD459</f>
        <v>0</v>
      </c>
      <c r="AF459" s="116">
        <f>O459-AE459</f>
        <v>0</v>
      </c>
    </row>
    <row r="460" spans="1:32" ht="23.25" x14ac:dyDescent="0.35">
      <c r="A460" s="168"/>
      <c r="B460" s="154"/>
      <c r="C460" s="1203"/>
      <c r="D460" s="239"/>
      <c r="E460" s="157"/>
      <c r="F460" s="170"/>
      <c r="G460" s="159">
        <f t="shared" ref="G460:G465" si="257">F460*S460</f>
        <v>0</v>
      </c>
      <c r="H460" s="160"/>
      <c r="I460" s="161">
        <f t="shared" ref="I460:I465" si="258">H460*T460</f>
        <v>0</v>
      </c>
      <c r="J460" s="162"/>
      <c r="K460" s="161">
        <f t="shared" ref="K460:K465" si="259">J460*U460</f>
        <v>0</v>
      </c>
      <c r="L460" s="163"/>
      <c r="M460" s="161">
        <f t="shared" ref="M460:M465" si="260">L460*V460</f>
        <v>0</v>
      </c>
      <c r="N460" s="1199">
        <f t="shared" ref="N460:N465" si="261">F460+H460+J460+L460</f>
        <v>0</v>
      </c>
      <c r="O460" s="165">
        <f t="shared" si="252"/>
        <v>0</v>
      </c>
      <c r="P460" s="165">
        <f t="shared" ref="P460:P466" si="262">+N460*40000</f>
        <v>0</v>
      </c>
      <c r="Q460" s="165"/>
      <c r="S460" s="10">
        <f t="shared" si="253"/>
        <v>1331818</v>
      </c>
      <c r="T460" s="10">
        <f t="shared" si="254"/>
        <v>1931818</v>
      </c>
      <c r="U460" s="10">
        <f t="shared" si="255"/>
        <v>2231818</v>
      </c>
      <c r="V460" s="10">
        <f t="shared" si="256"/>
        <v>431818</v>
      </c>
      <c r="W460" s="112"/>
      <c r="X460" s="111"/>
      <c r="Y460" s="112"/>
      <c r="Z460" s="111"/>
      <c r="AA460" s="1114"/>
      <c r="AB460" s="113"/>
      <c r="AC460" s="113"/>
      <c r="AD460" s="114"/>
      <c r="AE460" s="115">
        <f t="shared" ref="AE460:AE466" si="263">X460+Z460+AB460+AD460</f>
        <v>0</v>
      </c>
      <c r="AF460" s="116">
        <f t="shared" ref="AF460:AF465" si="264">O460-AE460</f>
        <v>0</v>
      </c>
    </row>
    <row r="461" spans="1:32" ht="23.25" x14ac:dyDescent="0.35">
      <c r="A461" s="168"/>
      <c r="B461" s="154"/>
      <c r="C461" s="1203"/>
      <c r="D461" s="239"/>
      <c r="E461" s="157"/>
      <c r="F461" s="170"/>
      <c r="G461" s="159">
        <f t="shared" si="257"/>
        <v>0</v>
      </c>
      <c r="H461" s="160"/>
      <c r="I461" s="161">
        <f t="shared" si="258"/>
        <v>0</v>
      </c>
      <c r="J461" s="162"/>
      <c r="K461" s="161">
        <f t="shared" si="259"/>
        <v>0</v>
      </c>
      <c r="L461" s="163"/>
      <c r="M461" s="161">
        <f t="shared" si="260"/>
        <v>0</v>
      </c>
      <c r="N461" s="1199">
        <f t="shared" si="261"/>
        <v>0</v>
      </c>
      <c r="O461" s="165">
        <f t="shared" si="252"/>
        <v>0</v>
      </c>
      <c r="P461" s="165">
        <f t="shared" si="262"/>
        <v>0</v>
      </c>
      <c r="Q461" s="165"/>
      <c r="S461" s="10">
        <f t="shared" si="253"/>
        <v>1331818</v>
      </c>
      <c r="T461" s="10">
        <f t="shared" si="254"/>
        <v>1931818</v>
      </c>
      <c r="U461" s="10">
        <f t="shared" si="255"/>
        <v>2231818</v>
      </c>
      <c r="V461" s="10">
        <f t="shared" si="256"/>
        <v>431818</v>
      </c>
      <c r="W461" s="112"/>
      <c r="X461" s="111"/>
      <c r="Y461" s="112"/>
      <c r="Z461" s="111"/>
      <c r="AA461" s="1114"/>
      <c r="AB461" s="113"/>
      <c r="AC461" s="113"/>
      <c r="AD461" s="114"/>
      <c r="AE461" s="115">
        <f t="shared" si="263"/>
        <v>0</v>
      </c>
      <c r="AF461" s="116">
        <f t="shared" si="264"/>
        <v>0</v>
      </c>
    </row>
    <row r="462" spans="1:32" ht="23.25" x14ac:dyDescent="0.35">
      <c r="A462" s="168"/>
      <c r="B462" s="154"/>
      <c r="C462" s="1203"/>
      <c r="D462" s="239"/>
      <c r="E462" s="157"/>
      <c r="F462" s="170"/>
      <c r="G462" s="159">
        <f t="shared" si="257"/>
        <v>0</v>
      </c>
      <c r="H462" s="160"/>
      <c r="I462" s="161">
        <f t="shared" si="258"/>
        <v>0</v>
      </c>
      <c r="J462" s="162"/>
      <c r="K462" s="161">
        <f t="shared" si="259"/>
        <v>0</v>
      </c>
      <c r="L462" s="163"/>
      <c r="M462" s="161">
        <f t="shared" si="260"/>
        <v>0</v>
      </c>
      <c r="N462" s="1199">
        <f t="shared" si="261"/>
        <v>0</v>
      </c>
      <c r="O462" s="165">
        <f t="shared" si="252"/>
        <v>0</v>
      </c>
      <c r="P462" s="165">
        <f t="shared" si="262"/>
        <v>0</v>
      </c>
      <c r="Q462" s="165"/>
      <c r="S462" s="10">
        <f t="shared" si="253"/>
        <v>1331818</v>
      </c>
      <c r="T462" s="10">
        <f t="shared" si="254"/>
        <v>1931818</v>
      </c>
      <c r="U462" s="10">
        <f t="shared" si="255"/>
        <v>2231818</v>
      </c>
      <c r="V462" s="10">
        <f t="shared" si="256"/>
        <v>431818</v>
      </c>
      <c r="W462" s="112"/>
      <c r="X462" s="111"/>
      <c r="Y462" s="112"/>
      <c r="Z462" s="111"/>
      <c r="AA462" s="1114"/>
      <c r="AB462" s="113"/>
      <c r="AC462" s="113"/>
      <c r="AD462" s="114"/>
      <c r="AE462" s="115">
        <f t="shared" si="263"/>
        <v>0</v>
      </c>
      <c r="AF462" s="116">
        <f t="shared" si="264"/>
        <v>0</v>
      </c>
    </row>
    <row r="463" spans="1:32" ht="23.25" x14ac:dyDescent="0.35">
      <c r="A463" s="168"/>
      <c r="B463" s="154"/>
      <c r="C463" s="1203"/>
      <c r="D463" s="239"/>
      <c r="E463" s="157"/>
      <c r="F463" s="170"/>
      <c r="G463" s="159">
        <f t="shared" si="257"/>
        <v>0</v>
      </c>
      <c r="H463" s="160"/>
      <c r="I463" s="161">
        <f t="shared" si="258"/>
        <v>0</v>
      </c>
      <c r="J463" s="162"/>
      <c r="K463" s="161">
        <f t="shared" si="259"/>
        <v>0</v>
      </c>
      <c r="L463" s="163"/>
      <c r="M463" s="161">
        <f t="shared" si="260"/>
        <v>0</v>
      </c>
      <c r="N463" s="1199">
        <f t="shared" si="261"/>
        <v>0</v>
      </c>
      <c r="O463" s="165">
        <f t="shared" si="252"/>
        <v>0</v>
      </c>
      <c r="P463" s="165">
        <f t="shared" si="262"/>
        <v>0</v>
      </c>
      <c r="Q463" s="165"/>
      <c r="S463" s="10">
        <f t="shared" si="253"/>
        <v>1331818</v>
      </c>
      <c r="T463" s="10">
        <f t="shared" si="254"/>
        <v>1931818</v>
      </c>
      <c r="U463" s="10">
        <f t="shared" si="255"/>
        <v>2231818</v>
      </c>
      <c r="V463" s="10">
        <f t="shared" si="256"/>
        <v>431818</v>
      </c>
      <c r="W463" s="112"/>
      <c r="X463" s="111"/>
      <c r="Y463" s="112"/>
      <c r="Z463" s="111"/>
      <c r="AA463" s="1114"/>
      <c r="AB463" s="113"/>
      <c r="AC463" s="113"/>
      <c r="AD463" s="114"/>
      <c r="AE463" s="115">
        <f t="shared" si="263"/>
        <v>0</v>
      </c>
      <c r="AF463" s="116">
        <f t="shared" si="264"/>
        <v>0</v>
      </c>
    </row>
    <row r="464" spans="1:32" ht="23.25" x14ac:dyDescent="0.35">
      <c r="A464" s="168"/>
      <c r="B464" s="154"/>
      <c r="C464" s="1203"/>
      <c r="D464" s="239"/>
      <c r="E464" s="157"/>
      <c r="F464" s="170"/>
      <c r="G464" s="159">
        <f t="shared" si="257"/>
        <v>0</v>
      </c>
      <c r="H464" s="160"/>
      <c r="I464" s="161">
        <f t="shared" si="258"/>
        <v>0</v>
      </c>
      <c r="J464" s="162"/>
      <c r="K464" s="161">
        <f t="shared" si="259"/>
        <v>0</v>
      </c>
      <c r="L464" s="163"/>
      <c r="M464" s="161">
        <f t="shared" si="260"/>
        <v>0</v>
      </c>
      <c r="N464" s="1199">
        <f t="shared" si="261"/>
        <v>0</v>
      </c>
      <c r="O464" s="165">
        <f t="shared" si="252"/>
        <v>0</v>
      </c>
      <c r="P464" s="165">
        <f t="shared" si="262"/>
        <v>0</v>
      </c>
      <c r="Q464" s="165"/>
      <c r="S464" s="10">
        <f t="shared" si="253"/>
        <v>1331818</v>
      </c>
      <c r="T464" s="10">
        <f t="shared" si="254"/>
        <v>1931818</v>
      </c>
      <c r="U464" s="10">
        <f t="shared" si="255"/>
        <v>2231818</v>
      </c>
      <c r="V464" s="10">
        <f t="shared" si="256"/>
        <v>431818</v>
      </c>
      <c r="W464" s="112"/>
      <c r="X464" s="111"/>
      <c r="Y464" s="112"/>
      <c r="Z464" s="111"/>
      <c r="AA464" s="1114"/>
      <c r="AB464" s="113"/>
      <c r="AC464" s="113"/>
      <c r="AD464" s="114"/>
      <c r="AE464" s="115">
        <f t="shared" si="263"/>
        <v>0</v>
      </c>
      <c r="AF464" s="116">
        <f t="shared" si="264"/>
        <v>0</v>
      </c>
    </row>
    <row r="465" spans="1:32" ht="23.25" x14ac:dyDescent="0.35">
      <c r="A465" s="168"/>
      <c r="B465" s="154"/>
      <c r="C465" s="1203"/>
      <c r="D465" s="239"/>
      <c r="E465" s="157"/>
      <c r="F465" s="170"/>
      <c r="G465" s="159">
        <f t="shared" si="257"/>
        <v>0</v>
      </c>
      <c r="H465" s="160"/>
      <c r="I465" s="161">
        <f t="shared" si="258"/>
        <v>0</v>
      </c>
      <c r="J465" s="162"/>
      <c r="K465" s="161">
        <f t="shared" si="259"/>
        <v>0</v>
      </c>
      <c r="L465" s="163"/>
      <c r="M465" s="161">
        <f t="shared" si="260"/>
        <v>0</v>
      </c>
      <c r="N465" s="1199">
        <f t="shared" si="261"/>
        <v>0</v>
      </c>
      <c r="O465" s="165">
        <f t="shared" si="252"/>
        <v>0</v>
      </c>
      <c r="P465" s="165">
        <f t="shared" si="262"/>
        <v>0</v>
      </c>
      <c r="Q465" s="165"/>
      <c r="S465" s="10">
        <f t="shared" si="253"/>
        <v>1331818</v>
      </c>
      <c r="T465" s="10">
        <f t="shared" si="254"/>
        <v>1931818</v>
      </c>
      <c r="U465" s="10">
        <f t="shared" si="255"/>
        <v>2231818</v>
      </c>
      <c r="V465" s="10">
        <f t="shared" si="256"/>
        <v>431818</v>
      </c>
      <c r="W465" s="112"/>
      <c r="X465" s="111"/>
      <c r="Y465" s="112"/>
      <c r="Z465" s="111"/>
      <c r="AA465" s="1114"/>
      <c r="AB465" s="113"/>
      <c r="AC465" s="113"/>
      <c r="AD465" s="114"/>
      <c r="AE465" s="115">
        <f t="shared" si="263"/>
        <v>0</v>
      </c>
      <c r="AF465" s="116">
        <f t="shared" si="264"/>
        <v>0</v>
      </c>
    </row>
    <row r="466" spans="1:32" ht="23.25" x14ac:dyDescent="0.35">
      <c r="A466" s="172"/>
      <c r="B466" s="188"/>
      <c r="C466" s="1203"/>
      <c r="D466" s="156"/>
      <c r="E466" s="1200"/>
      <c r="F466" s="170"/>
      <c r="G466" s="159">
        <f>F466*S466</f>
        <v>0</v>
      </c>
      <c r="H466" s="170"/>
      <c r="I466" s="161">
        <f>H466*T466</f>
        <v>0</v>
      </c>
      <c r="J466" s="170"/>
      <c r="K466" s="161">
        <f>J466*U466</f>
        <v>0</v>
      </c>
      <c r="L466" s="170"/>
      <c r="M466" s="161">
        <f>L466*V466</f>
        <v>0</v>
      </c>
      <c r="N466" s="171"/>
      <c r="O466" s="165">
        <f t="shared" si="252"/>
        <v>0</v>
      </c>
      <c r="P466" s="165">
        <f t="shared" si="262"/>
        <v>0</v>
      </c>
      <c r="Q466" s="165"/>
      <c r="S466" s="10">
        <f t="shared" si="253"/>
        <v>1331818</v>
      </c>
      <c r="T466" s="10">
        <f t="shared" si="254"/>
        <v>1931818</v>
      </c>
      <c r="U466" s="10">
        <f t="shared" si="255"/>
        <v>2231818</v>
      </c>
      <c r="V466" s="10">
        <f t="shared" si="256"/>
        <v>431818</v>
      </c>
      <c r="W466" s="112"/>
      <c r="X466" s="111"/>
      <c r="Y466" s="110"/>
      <c r="Z466" s="111"/>
      <c r="AA466" s="1114"/>
      <c r="AB466" s="113"/>
      <c r="AC466" s="113"/>
      <c r="AD466" s="114"/>
      <c r="AE466" s="115">
        <f t="shared" si="263"/>
        <v>0</v>
      </c>
      <c r="AF466" s="116">
        <f>O466-AE466</f>
        <v>0</v>
      </c>
    </row>
    <row r="467" spans="1:32" ht="24" thickBot="1" x14ac:dyDescent="0.4">
      <c r="A467" s="2958" t="s">
        <v>60</v>
      </c>
      <c r="B467" s="2959"/>
      <c r="C467" s="2959"/>
      <c r="D467" s="2959"/>
      <c r="E467" s="2960"/>
      <c r="F467" s="783">
        <f t="shared" ref="F467:P467" si="265">SUM(F459:F465)</f>
        <v>0</v>
      </c>
      <c r="G467" s="783">
        <f t="shared" si="265"/>
        <v>0</v>
      </c>
      <c r="H467" s="783">
        <f t="shared" si="265"/>
        <v>0</v>
      </c>
      <c r="I467" s="783">
        <f t="shared" si="265"/>
        <v>0</v>
      </c>
      <c r="J467" s="783">
        <f t="shared" si="265"/>
        <v>0</v>
      </c>
      <c r="K467" s="783">
        <f t="shared" si="265"/>
        <v>0</v>
      </c>
      <c r="L467" s="783">
        <f t="shared" si="265"/>
        <v>0</v>
      </c>
      <c r="M467" s="783">
        <f t="shared" si="265"/>
        <v>0</v>
      </c>
      <c r="N467" s="783">
        <f t="shared" si="265"/>
        <v>0</v>
      </c>
      <c r="O467" s="783">
        <f t="shared" si="265"/>
        <v>0</v>
      </c>
      <c r="P467" s="783">
        <f t="shared" si="265"/>
        <v>0</v>
      </c>
      <c r="Q467" s="784"/>
      <c r="W467" s="112"/>
      <c r="X467" s="111"/>
      <c r="Y467" s="110"/>
      <c r="Z467" s="111"/>
      <c r="AA467" s="1114"/>
      <c r="AB467" s="113"/>
      <c r="AC467" s="113"/>
      <c r="AD467" s="114"/>
      <c r="AE467" s="115">
        <f>SUM(AE459:AE466)</f>
        <v>0</v>
      </c>
      <c r="AF467" s="116">
        <f>O467-AE467</f>
        <v>0</v>
      </c>
    </row>
    <row r="468" spans="1:32" x14ac:dyDescent="0.2">
      <c r="A468" s="12" t="s">
        <v>61</v>
      </c>
      <c r="F468" s="20"/>
      <c r="P468" s="177"/>
      <c r="W468" s="12"/>
      <c r="X468" s="12"/>
    </row>
    <row r="469" spans="1:32" ht="15.75" x14ac:dyDescent="0.25">
      <c r="C469" s="253"/>
      <c r="D469" s="279"/>
      <c r="F469" s="178"/>
      <c r="G469" s="179"/>
      <c r="H469" s="178"/>
      <c r="I469" s="180"/>
      <c r="J469" s="178"/>
      <c r="K469" s="179"/>
      <c r="L469" s="178"/>
      <c r="N469" s="20"/>
      <c r="O469" s="2861" t="s">
        <v>62</v>
      </c>
      <c r="P469" s="2861"/>
      <c r="Q469" s="2861"/>
      <c r="W469" s="12"/>
      <c r="X469" s="12"/>
    </row>
    <row r="470" spans="1:32" ht="15.75" x14ac:dyDescent="0.25">
      <c r="F470" s="1201"/>
      <c r="H470" s="1201"/>
      <c r="J470" s="1201"/>
      <c r="L470" s="1201"/>
      <c r="N470" s="1201"/>
      <c r="O470" s="1201"/>
      <c r="P470" s="1201"/>
      <c r="Q470" s="1201"/>
      <c r="W470" s="12"/>
      <c r="X470" s="12"/>
    </row>
    <row r="471" spans="1:32" ht="15.75" x14ac:dyDescent="0.25">
      <c r="F471" s="182"/>
      <c r="H471" s="182"/>
      <c r="J471" s="182"/>
      <c r="L471" s="182"/>
      <c r="N471" s="12"/>
      <c r="O471" s="145"/>
      <c r="P471" s="145"/>
      <c r="Q471" s="145"/>
      <c r="W471" s="12"/>
      <c r="X471" s="12"/>
    </row>
    <row r="472" spans="1:32" ht="15.75" x14ac:dyDescent="0.25">
      <c r="N472" s="12"/>
      <c r="O472" s="145"/>
      <c r="P472" s="145"/>
      <c r="Q472" s="145"/>
    </row>
    <row r="473" spans="1:32" ht="15.75" x14ac:dyDescent="0.25">
      <c r="N473" s="12"/>
      <c r="O473" s="2862" t="s">
        <v>63</v>
      </c>
      <c r="P473" s="2862"/>
      <c r="Q473" s="2862"/>
    </row>
    <row r="474" spans="1:32" ht="15.75" x14ac:dyDescent="0.25">
      <c r="N474" s="12"/>
      <c r="O474" s="2861" t="s">
        <v>64</v>
      </c>
      <c r="P474" s="2861"/>
      <c r="Q474" s="2861"/>
    </row>
    <row r="477" spans="1:32" ht="26.25" x14ac:dyDescent="0.3">
      <c r="A477" s="13" t="s">
        <v>0</v>
      </c>
      <c r="B477" s="13" t="s">
        <v>235</v>
      </c>
      <c r="C477" s="144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4"/>
      <c r="O477" s="183" t="s">
        <v>66</v>
      </c>
      <c r="P477" s="2839" t="s">
        <v>2</v>
      </c>
      <c r="Q477" s="2839"/>
    </row>
    <row r="478" spans="1:32" ht="21" x14ac:dyDescent="0.3">
      <c r="A478" s="13" t="s">
        <v>3</v>
      </c>
      <c r="B478" s="13" t="s">
        <v>4</v>
      </c>
      <c r="C478" s="144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4"/>
      <c r="O478" s="184"/>
      <c r="P478" s="145"/>
      <c r="Q478" s="145"/>
    </row>
    <row r="479" spans="1:32" ht="18.75" x14ac:dyDescent="0.3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4"/>
      <c r="O479" s="14"/>
      <c r="P479" s="145"/>
      <c r="Q479" s="145"/>
    </row>
    <row r="480" spans="1:32" ht="18.75" x14ac:dyDescent="0.3">
      <c r="A480" s="13" t="s">
        <v>5</v>
      </c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4"/>
      <c r="O480" s="14"/>
      <c r="P480" s="145"/>
      <c r="Q480" s="145"/>
    </row>
    <row r="481" spans="1:32" ht="18.75" x14ac:dyDescent="0.3">
      <c r="A481" s="13" t="s">
        <v>6</v>
      </c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4"/>
      <c r="O481" s="14"/>
      <c r="P481" s="145"/>
      <c r="Q481" s="145"/>
    </row>
    <row r="482" spans="1:32" ht="18.75" x14ac:dyDescent="0.3">
      <c r="A482" s="13" t="s">
        <v>7</v>
      </c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4"/>
      <c r="O482" s="14"/>
      <c r="P482" s="145"/>
      <c r="Q482" s="145"/>
    </row>
    <row r="483" spans="1:32" ht="24" thickBot="1" x14ac:dyDescent="0.35">
      <c r="A483" s="13" t="s">
        <v>8</v>
      </c>
      <c r="B483" s="13"/>
      <c r="C483" s="13"/>
      <c r="D483" s="13"/>
      <c r="E483" s="13"/>
      <c r="F483" s="13"/>
      <c r="G483" s="147"/>
      <c r="H483" s="147"/>
      <c r="I483" s="13"/>
      <c r="J483" s="13"/>
      <c r="K483" s="13"/>
      <c r="L483" s="13"/>
      <c r="M483" s="13"/>
      <c r="N483" s="148"/>
      <c r="O483" s="148"/>
      <c r="P483" s="2800" t="s">
        <v>86</v>
      </c>
      <c r="Q483" s="2800"/>
      <c r="W483" s="2856" t="s">
        <v>107</v>
      </c>
      <c r="X483" s="2856"/>
      <c r="Y483" s="2856"/>
      <c r="Z483" s="2856"/>
      <c r="AA483" s="2856"/>
      <c r="AB483" s="2856"/>
      <c r="AC483" s="2856"/>
      <c r="AD483" s="2856"/>
      <c r="AE483" s="2856"/>
      <c r="AF483" s="2856"/>
    </row>
    <row r="484" spans="1:32" ht="16.5" thickBot="1" x14ac:dyDescent="0.3">
      <c r="A484" s="2841" t="s">
        <v>10</v>
      </c>
      <c r="B484" s="2844" t="s">
        <v>11</v>
      </c>
      <c r="C484" s="428" t="s">
        <v>10</v>
      </c>
      <c r="D484" s="2844" t="s">
        <v>13</v>
      </c>
      <c r="E484" s="2844" t="s">
        <v>14</v>
      </c>
      <c r="F484" s="2847" t="s">
        <v>15</v>
      </c>
      <c r="G484" s="2848"/>
      <c r="H484" s="2848"/>
      <c r="I484" s="2848"/>
      <c r="J484" s="2848"/>
      <c r="K484" s="2848"/>
      <c r="L484" s="2848"/>
      <c r="M484" s="2849"/>
      <c r="N484" s="2850" t="s">
        <v>16</v>
      </c>
      <c r="O484" s="2850" t="s">
        <v>17</v>
      </c>
      <c r="P484" s="2850" t="s">
        <v>18</v>
      </c>
      <c r="Q484" s="151" t="s">
        <v>19</v>
      </c>
      <c r="W484" s="2856" t="s">
        <v>108</v>
      </c>
      <c r="X484" s="2856" t="s">
        <v>109</v>
      </c>
      <c r="Y484" s="2856" t="s">
        <v>108</v>
      </c>
      <c r="Z484" s="2856" t="s">
        <v>110</v>
      </c>
      <c r="AA484" s="2940" t="s">
        <v>108</v>
      </c>
      <c r="AB484" s="2853" t="s">
        <v>111</v>
      </c>
      <c r="AC484" s="2856" t="s">
        <v>108</v>
      </c>
      <c r="AD484" s="2853" t="s">
        <v>112</v>
      </c>
      <c r="AE484" s="2854" t="s">
        <v>113</v>
      </c>
      <c r="AF484" s="2855" t="s">
        <v>114</v>
      </c>
    </row>
    <row r="485" spans="1:32" ht="16.5" thickBot="1" x14ac:dyDescent="0.3">
      <c r="A485" s="2842"/>
      <c r="B485" s="2845"/>
      <c r="C485" s="429" t="s">
        <v>208</v>
      </c>
      <c r="D485" s="2845"/>
      <c r="E485" s="2845"/>
      <c r="F485" s="2858" t="s">
        <v>20</v>
      </c>
      <c r="G485" s="2858"/>
      <c r="H485" s="2858" t="s">
        <v>21</v>
      </c>
      <c r="I485" s="2858"/>
      <c r="J485" s="2858" t="s">
        <v>22</v>
      </c>
      <c r="K485" s="2858"/>
      <c r="L485" s="2858" t="s">
        <v>23</v>
      </c>
      <c r="M485" s="2858"/>
      <c r="N485" s="2851"/>
      <c r="O485" s="2851"/>
      <c r="P485" s="2851"/>
      <c r="Q485" s="2859" t="s">
        <v>24</v>
      </c>
      <c r="W485" s="2856"/>
      <c r="X485" s="2856"/>
      <c r="Y485" s="2856"/>
      <c r="Z485" s="2856"/>
      <c r="AA485" s="2940"/>
      <c r="AB485" s="2853"/>
      <c r="AC485" s="2856"/>
      <c r="AD485" s="2853"/>
      <c r="AE485" s="2854"/>
      <c r="AF485" s="2855"/>
    </row>
    <row r="486" spans="1:32" ht="16.5" thickBot="1" x14ac:dyDescent="0.3">
      <c r="A486" s="2843"/>
      <c r="B486" s="2846"/>
      <c r="C486" s="430" t="s">
        <v>209</v>
      </c>
      <c r="D486" s="2846"/>
      <c r="E486" s="2846"/>
      <c r="F486" s="1202" t="s">
        <v>25</v>
      </c>
      <c r="G486" s="1202" t="s">
        <v>26</v>
      </c>
      <c r="H486" s="1202" t="s">
        <v>25</v>
      </c>
      <c r="I486" s="1202" t="s">
        <v>26</v>
      </c>
      <c r="J486" s="1202" t="s">
        <v>25</v>
      </c>
      <c r="K486" s="1202" t="s">
        <v>26</v>
      </c>
      <c r="L486" s="1202" t="s">
        <v>25</v>
      </c>
      <c r="M486" s="1202" t="s">
        <v>26</v>
      </c>
      <c r="N486" s="2852"/>
      <c r="O486" s="2852"/>
      <c r="P486" s="2852"/>
      <c r="Q486" s="2953"/>
    </row>
    <row r="487" spans="1:32" ht="23.25" x14ac:dyDescent="0.35">
      <c r="A487" s="168"/>
      <c r="B487" s="154"/>
      <c r="C487" s="1203"/>
      <c r="D487" s="239"/>
      <c r="E487" s="157"/>
      <c r="F487" s="170"/>
      <c r="G487" s="159">
        <f>F487*S487</f>
        <v>0</v>
      </c>
      <c r="H487" s="160"/>
      <c r="I487" s="161">
        <f>H487*T487</f>
        <v>0</v>
      </c>
      <c r="J487" s="162"/>
      <c r="K487" s="161">
        <f>J487*U487</f>
        <v>0</v>
      </c>
      <c r="L487" s="163"/>
      <c r="M487" s="161">
        <f>L487*V487</f>
        <v>0</v>
      </c>
      <c r="N487" s="1199">
        <f>F487+H487+J487+L487</f>
        <v>0</v>
      </c>
      <c r="O487" s="165">
        <f t="shared" ref="O487:O491" si="266">+M487+K487+I487+G487</f>
        <v>0</v>
      </c>
      <c r="P487" s="165">
        <f>+N487*40000</f>
        <v>0</v>
      </c>
      <c r="Q487" s="165"/>
      <c r="S487" s="10">
        <f t="shared" ref="S487:S491" si="267">1331818</f>
        <v>1331818</v>
      </c>
      <c r="T487" s="10">
        <f t="shared" ref="T487:T491" si="268">1931818</f>
        <v>1931818</v>
      </c>
      <c r="U487" s="10">
        <f t="shared" ref="U487:U491" si="269">2231818</f>
        <v>2231818</v>
      </c>
      <c r="V487" s="10">
        <f t="shared" ref="V487:V491" si="270">431818</f>
        <v>431818</v>
      </c>
      <c r="W487" s="112"/>
      <c r="X487" s="111"/>
      <c r="Y487" s="112"/>
      <c r="Z487" s="111"/>
      <c r="AA487" s="1114"/>
      <c r="AB487" s="113"/>
      <c r="AC487" s="113"/>
      <c r="AD487" s="114"/>
      <c r="AE487" s="115">
        <f>X487+Z487+AB487+AD487</f>
        <v>0</v>
      </c>
      <c r="AF487" s="116">
        <f>O487-AE487</f>
        <v>0</v>
      </c>
    </row>
    <row r="488" spans="1:32" ht="23.25" x14ac:dyDescent="0.35">
      <c r="A488" s="168"/>
      <c r="B488" s="154"/>
      <c r="C488" s="1203"/>
      <c r="D488" s="239"/>
      <c r="E488" s="157"/>
      <c r="F488" s="170"/>
      <c r="G488" s="159">
        <f t="shared" ref="G488:G490" si="271">F488*S488</f>
        <v>0</v>
      </c>
      <c r="H488" s="160"/>
      <c r="I488" s="161">
        <f t="shared" ref="I488:I490" si="272">H488*T488</f>
        <v>0</v>
      </c>
      <c r="J488" s="162"/>
      <c r="K488" s="161">
        <f t="shared" ref="K488:K490" si="273">J488*U488</f>
        <v>0</v>
      </c>
      <c r="L488" s="163"/>
      <c r="M488" s="161">
        <f t="shared" ref="M488:M490" si="274">L488*V488</f>
        <v>0</v>
      </c>
      <c r="N488" s="1199">
        <f t="shared" ref="N488:N490" si="275">F488+H488+J488+L488</f>
        <v>0</v>
      </c>
      <c r="O488" s="165">
        <f t="shared" si="266"/>
        <v>0</v>
      </c>
      <c r="P488" s="165">
        <f t="shared" ref="P488:P491" si="276">+N488*40000</f>
        <v>0</v>
      </c>
      <c r="Q488" s="165"/>
      <c r="S488" s="10">
        <f t="shared" si="267"/>
        <v>1331818</v>
      </c>
      <c r="T488" s="10">
        <f t="shared" si="268"/>
        <v>1931818</v>
      </c>
      <c r="U488" s="10">
        <f t="shared" si="269"/>
        <v>2231818</v>
      </c>
      <c r="V488" s="10">
        <f t="shared" si="270"/>
        <v>431818</v>
      </c>
      <c r="W488" s="112"/>
      <c r="X488" s="111"/>
      <c r="Y488" s="112"/>
      <c r="Z488" s="111"/>
      <c r="AA488" s="1114"/>
      <c r="AB488" s="113"/>
      <c r="AC488" s="113"/>
      <c r="AD488" s="114"/>
      <c r="AE488" s="115">
        <f t="shared" ref="AE488:AE492" si="277">X488+Z488+AB488+AD488</f>
        <v>0</v>
      </c>
      <c r="AF488" s="116">
        <f t="shared" ref="AF488:AF490" si="278">O488-AE488</f>
        <v>0</v>
      </c>
    </row>
    <row r="489" spans="1:32" ht="23.25" x14ac:dyDescent="0.35">
      <c r="A489" s="168"/>
      <c r="B489" s="154"/>
      <c r="C489" s="1203"/>
      <c r="D489" s="239"/>
      <c r="E489" s="157"/>
      <c r="F489" s="170"/>
      <c r="G489" s="159">
        <f t="shared" si="271"/>
        <v>0</v>
      </c>
      <c r="H489" s="160"/>
      <c r="I489" s="161">
        <f t="shared" si="272"/>
        <v>0</v>
      </c>
      <c r="J489" s="162"/>
      <c r="K489" s="161">
        <f t="shared" si="273"/>
        <v>0</v>
      </c>
      <c r="L489" s="163"/>
      <c r="M489" s="161">
        <f t="shared" si="274"/>
        <v>0</v>
      </c>
      <c r="N489" s="1199">
        <f t="shared" si="275"/>
        <v>0</v>
      </c>
      <c r="O489" s="165">
        <f t="shared" si="266"/>
        <v>0</v>
      </c>
      <c r="P489" s="165">
        <f t="shared" si="276"/>
        <v>0</v>
      </c>
      <c r="Q489" s="165"/>
      <c r="S489" s="10">
        <f t="shared" si="267"/>
        <v>1331818</v>
      </c>
      <c r="T489" s="10">
        <f t="shared" si="268"/>
        <v>1931818</v>
      </c>
      <c r="U489" s="10">
        <f t="shared" si="269"/>
        <v>2231818</v>
      </c>
      <c r="V489" s="10">
        <f t="shared" si="270"/>
        <v>431818</v>
      </c>
      <c r="W489" s="112"/>
      <c r="X489" s="111"/>
      <c r="Y489" s="112"/>
      <c r="Z489" s="111"/>
      <c r="AA489" s="1114"/>
      <c r="AB489" s="113"/>
      <c r="AC489" s="113"/>
      <c r="AD489" s="114"/>
      <c r="AE489" s="115">
        <f t="shared" si="277"/>
        <v>0</v>
      </c>
      <c r="AF489" s="116">
        <f t="shared" si="278"/>
        <v>0</v>
      </c>
    </row>
    <row r="490" spans="1:32" ht="23.25" x14ac:dyDescent="0.35">
      <c r="A490" s="168"/>
      <c r="B490" s="154"/>
      <c r="C490" s="1203"/>
      <c r="D490" s="239"/>
      <c r="E490" s="157"/>
      <c r="F490" s="170"/>
      <c r="G490" s="159">
        <f t="shared" si="271"/>
        <v>0</v>
      </c>
      <c r="H490" s="160"/>
      <c r="I490" s="161">
        <f t="shared" si="272"/>
        <v>0</v>
      </c>
      <c r="J490" s="162"/>
      <c r="K490" s="161">
        <f t="shared" si="273"/>
        <v>0</v>
      </c>
      <c r="L490" s="163"/>
      <c r="M490" s="161">
        <f t="shared" si="274"/>
        <v>0</v>
      </c>
      <c r="N490" s="1199">
        <f t="shared" si="275"/>
        <v>0</v>
      </c>
      <c r="O490" s="165">
        <f t="shared" si="266"/>
        <v>0</v>
      </c>
      <c r="P490" s="165">
        <f t="shared" si="276"/>
        <v>0</v>
      </c>
      <c r="Q490" s="165"/>
      <c r="S490" s="10">
        <f t="shared" si="267"/>
        <v>1331818</v>
      </c>
      <c r="T490" s="10">
        <f t="shared" si="268"/>
        <v>1931818</v>
      </c>
      <c r="U490" s="10">
        <f t="shared" si="269"/>
        <v>2231818</v>
      </c>
      <c r="V490" s="10">
        <f t="shared" si="270"/>
        <v>431818</v>
      </c>
      <c r="W490" s="112"/>
      <c r="X490" s="111"/>
      <c r="Y490" s="112"/>
      <c r="Z490" s="111"/>
      <c r="AA490" s="1114"/>
      <c r="AB490" s="113"/>
      <c r="AC490" s="113"/>
      <c r="AD490" s="114"/>
      <c r="AE490" s="115">
        <f t="shared" si="277"/>
        <v>0</v>
      </c>
      <c r="AF490" s="116">
        <f t="shared" si="278"/>
        <v>0</v>
      </c>
    </row>
    <row r="491" spans="1:32" ht="23.25" x14ac:dyDescent="0.35">
      <c r="A491" s="172"/>
      <c r="B491" s="188"/>
      <c r="C491" s="1203"/>
      <c r="D491" s="156"/>
      <c r="E491" s="1200"/>
      <c r="F491" s="170"/>
      <c r="G491" s="159">
        <f>F491*S491</f>
        <v>0</v>
      </c>
      <c r="H491" s="170"/>
      <c r="I491" s="161">
        <f>H491*T491</f>
        <v>0</v>
      </c>
      <c r="J491" s="170"/>
      <c r="K491" s="161">
        <f>J491*U491</f>
        <v>0</v>
      </c>
      <c r="L491" s="170"/>
      <c r="M491" s="161">
        <f>L491*V491</f>
        <v>0</v>
      </c>
      <c r="N491" s="171"/>
      <c r="O491" s="165">
        <f t="shared" si="266"/>
        <v>0</v>
      </c>
      <c r="P491" s="165">
        <f t="shared" si="276"/>
        <v>0</v>
      </c>
      <c r="Q491" s="165"/>
      <c r="S491" s="10">
        <f t="shared" si="267"/>
        <v>1331818</v>
      </c>
      <c r="T491" s="10">
        <f t="shared" si="268"/>
        <v>1931818</v>
      </c>
      <c r="U491" s="10">
        <f t="shared" si="269"/>
        <v>2231818</v>
      </c>
      <c r="V491" s="10">
        <f t="shared" si="270"/>
        <v>431818</v>
      </c>
      <c r="W491" s="112"/>
      <c r="X491" s="111"/>
      <c r="Y491" s="110"/>
      <c r="Z491" s="111"/>
      <c r="AA491" s="1114"/>
      <c r="AB491" s="113"/>
      <c r="AC491" s="113"/>
      <c r="AD491" s="114"/>
      <c r="AE491" s="115">
        <f t="shared" si="277"/>
        <v>0</v>
      </c>
      <c r="AF491" s="116">
        <f>O491-AE491</f>
        <v>0</v>
      </c>
    </row>
    <row r="492" spans="1:32" ht="24" thickBot="1" x14ac:dyDescent="0.4">
      <c r="A492" s="2958" t="s">
        <v>60</v>
      </c>
      <c r="B492" s="2959"/>
      <c r="C492" s="2959"/>
      <c r="D492" s="2959"/>
      <c r="E492" s="2960"/>
      <c r="F492" s="783">
        <f t="shared" ref="F492:P492" si="279">SUM(F487:F490)</f>
        <v>0</v>
      </c>
      <c r="G492" s="783">
        <f t="shared" si="279"/>
        <v>0</v>
      </c>
      <c r="H492" s="783">
        <f t="shared" si="279"/>
        <v>0</v>
      </c>
      <c r="I492" s="783">
        <f t="shared" si="279"/>
        <v>0</v>
      </c>
      <c r="J492" s="783">
        <f t="shared" si="279"/>
        <v>0</v>
      </c>
      <c r="K492" s="783">
        <f t="shared" si="279"/>
        <v>0</v>
      </c>
      <c r="L492" s="783">
        <f t="shared" si="279"/>
        <v>0</v>
      </c>
      <c r="M492" s="783">
        <f t="shared" si="279"/>
        <v>0</v>
      </c>
      <c r="N492" s="783">
        <f t="shared" si="279"/>
        <v>0</v>
      </c>
      <c r="O492" s="783">
        <f t="shared" si="279"/>
        <v>0</v>
      </c>
      <c r="P492" s="783">
        <f t="shared" si="279"/>
        <v>0</v>
      </c>
      <c r="Q492" s="784"/>
      <c r="W492" s="112"/>
      <c r="X492" s="111"/>
      <c r="Y492" s="110"/>
      <c r="Z492" s="111"/>
      <c r="AA492" s="1114"/>
      <c r="AB492" s="113"/>
      <c r="AC492" s="113"/>
      <c r="AD492" s="114"/>
      <c r="AE492" s="115">
        <f t="shared" si="277"/>
        <v>0</v>
      </c>
      <c r="AF492" s="116">
        <f>O492-AE492</f>
        <v>0</v>
      </c>
    </row>
    <row r="493" spans="1:32" x14ac:dyDescent="0.2">
      <c r="A493" s="12" t="s">
        <v>61</v>
      </c>
      <c r="F493" s="20"/>
      <c r="P493" s="177"/>
      <c r="W493" s="12"/>
      <c r="X493" s="12"/>
    </row>
    <row r="494" spans="1:32" ht="15.75" x14ac:dyDescent="0.25">
      <c r="C494" s="253"/>
      <c r="D494" s="279"/>
      <c r="F494" s="178"/>
      <c r="G494" s="179"/>
      <c r="H494" s="178"/>
      <c r="I494" s="180"/>
      <c r="J494" s="178"/>
      <c r="K494" s="179"/>
      <c r="L494" s="178"/>
      <c r="N494" s="20"/>
      <c r="O494" s="2861" t="s">
        <v>62</v>
      </c>
      <c r="P494" s="2861"/>
      <c r="Q494" s="2861"/>
      <c r="W494" s="12"/>
      <c r="X494" s="12"/>
    </row>
    <row r="495" spans="1:32" ht="15.75" x14ac:dyDescent="0.25">
      <c r="F495" s="1201"/>
      <c r="H495" s="1201"/>
      <c r="J495" s="1201"/>
      <c r="L495" s="1201"/>
      <c r="N495" s="1201"/>
      <c r="O495" s="1201"/>
      <c r="P495" s="1201"/>
      <c r="Q495" s="1201"/>
      <c r="W495" s="12"/>
      <c r="X495" s="12"/>
    </row>
    <row r="496" spans="1:32" ht="15.75" x14ac:dyDescent="0.25">
      <c r="F496" s="182"/>
      <c r="H496" s="182"/>
      <c r="J496" s="182"/>
      <c r="L496" s="182"/>
      <c r="N496" s="12"/>
      <c r="O496" s="145"/>
      <c r="P496" s="145"/>
      <c r="Q496" s="145"/>
      <c r="W496" s="12"/>
      <c r="X496" s="12"/>
    </row>
    <row r="497" spans="1:32" ht="15.75" x14ac:dyDescent="0.25">
      <c r="N497" s="12"/>
      <c r="O497" s="145"/>
      <c r="P497" s="145"/>
      <c r="Q497" s="145"/>
    </row>
    <row r="498" spans="1:32" ht="15.75" x14ac:dyDescent="0.25">
      <c r="N498" s="12"/>
      <c r="O498" s="2862" t="s">
        <v>63</v>
      </c>
      <c r="P498" s="2862"/>
      <c r="Q498" s="2862"/>
    </row>
    <row r="499" spans="1:32" ht="15.75" x14ac:dyDescent="0.25">
      <c r="N499" s="12"/>
      <c r="O499" s="2861" t="s">
        <v>64</v>
      </c>
      <c r="P499" s="2861"/>
      <c r="Q499" s="2861"/>
    </row>
    <row r="501" spans="1:32" ht="26.25" x14ac:dyDescent="0.3">
      <c r="A501" s="13" t="s">
        <v>0</v>
      </c>
      <c r="B501" s="13" t="s">
        <v>235</v>
      </c>
      <c r="C501" s="144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4"/>
      <c r="O501" s="183" t="s">
        <v>66</v>
      </c>
      <c r="P501" s="2839" t="s">
        <v>2</v>
      </c>
      <c r="Q501" s="2839"/>
    </row>
    <row r="502" spans="1:32" ht="21" x14ac:dyDescent="0.3">
      <c r="A502" s="13" t="s">
        <v>3</v>
      </c>
      <c r="B502" s="13" t="s">
        <v>4</v>
      </c>
      <c r="C502" s="144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4"/>
      <c r="O502" s="184"/>
      <c r="P502" s="145"/>
      <c r="Q502" s="145"/>
    </row>
    <row r="503" spans="1:32" ht="18.75" x14ac:dyDescent="0.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4"/>
      <c r="O503" s="14"/>
      <c r="P503" s="145"/>
      <c r="Q503" s="145"/>
    </row>
    <row r="504" spans="1:32" ht="18.75" x14ac:dyDescent="0.3">
      <c r="A504" s="13" t="s">
        <v>5</v>
      </c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4"/>
      <c r="O504" s="14"/>
      <c r="P504" s="145"/>
      <c r="Q504" s="145"/>
    </row>
    <row r="505" spans="1:32" ht="18.75" x14ac:dyDescent="0.3">
      <c r="A505" s="13" t="s">
        <v>6</v>
      </c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4"/>
      <c r="O505" s="14"/>
      <c r="P505" s="145"/>
      <c r="Q505" s="145"/>
    </row>
    <row r="506" spans="1:32" ht="18.75" x14ac:dyDescent="0.3">
      <c r="A506" s="13" t="s">
        <v>7</v>
      </c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4"/>
      <c r="O506" s="14"/>
      <c r="P506" s="145"/>
      <c r="Q506" s="145"/>
    </row>
    <row r="507" spans="1:32" ht="24" thickBot="1" x14ac:dyDescent="0.35">
      <c r="A507" s="13" t="s">
        <v>8</v>
      </c>
      <c r="B507" s="13"/>
      <c r="C507" s="13"/>
      <c r="D507" s="13"/>
      <c r="E507" s="13"/>
      <c r="F507" s="13"/>
      <c r="G507" s="147"/>
      <c r="H507" s="147"/>
      <c r="I507" s="13"/>
      <c r="J507" s="13"/>
      <c r="K507" s="13"/>
      <c r="L507" s="13"/>
      <c r="M507" s="13"/>
      <c r="N507" s="148"/>
      <c r="O507" s="148"/>
      <c r="P507" s="2800" t="s">
        <v>86</v>
      </c>
      <c r="Q507" s="2800"/>
      <c r="W507" s="2856" t="s">
        <v>107</v>
      </c>
      <c r="X507" s="2856"/>
      <c r="Y507" s="2856"/>
      <c r="Z507" s="2856"/>
      <c r="AA507" s="2856"/>
      <c r="AB507" s="2856"/>
      <c r="AC507" s="2856"/>
      <c r="AD507" s="2856"/>
      <c r="AE507" s="2856"/>
      <c r="AF507" s="2856"/>
    </row>
    <row r="508" spans="1:32" ht="16.5" thickBot="1" x14ac:dyDescent="0.3">
      <c r="A508" s="2841" t="s">
        <v>10</v>
      </c>
      <c r="B508" s="2844" t="s">
        <v>11</v>
      </c>
      <c r="C508" s="428" t="s">
        <v>10</v>
      </c>
      <c r="D508" s="2844" t="s">
        <v>13</v>
      </c>
      <c r="E508" s="2844" t="s">
        <v>14</v>
      </c>
      <c r="F508" s="2847" t="s">
        <v>15</v>
      </c>
      <c r="G508" s="2848"/>
      <c r="H508" s="2848"/>
      <c r="I508" s="2848"/>
      <c r="J508" s="2848"/>
      <c r="K508" s="2848"/>
      <c r="L508" s="2848"/>
      <c r="M508" s="2849"/>
      <c r="N508" s="2850" t="s">
        <v>16</v>
      </c>
      <c r="O508" s="2850" t="s">
        <v>17</v>
      </c>
      <c r="P508" s="2850" t="s">
        <v>18</v>
      </c>
      <c r="Q508" s="151" t="s">
        <v>19</v>
      </c>
      <c r="W508" s="2856" t="s">
        <v>108</v>
      </c>
      <c r="X508" s="2856" t="s">
        <v>109</v>
      </c>
      <c r="Y508" s="2856" t="s">
        <v>108</v>
      </c>
      <c r="Z508" s="2856" t="s">
        <v>110</v>
      </c>
      <c r="AA508" s="2940" t="s">
        <v>108</v>
      </c>
      <c r="AB508" s="2853" t="s">
        <v>111</v>
      </c>
      <c r="AC508" s="2856" t="s">
        <v>108</v>
      </c>
      <c r="AD508" s="2853" t="s">
        <v>112</v>
      </c>
      <c r="AE508" s="2854" t="s">
        <v>113</v>
      </c>
      <c r="AF508" s="2855" t="s">
        <v>114</v>
      </c>
    </row>
    <row r="509" spans="1:32" ht="16.5" thickBot="1" x14ac:dyDescent="0.3">
      <c r="A509" s="2842"/>
      <c r="B509" s="2845"/>
      <c r="C509" s="429" t="s">
        <v>208</v>
      </c>
      <c r="D509" s="2845"/>
      <c r="E509" s="2845"/>
      <c r="F509" s="2858" t="s">
        <v>20</v>
      </c>
      <c r="G509" s="2858"/>
      <c r="H509" s="2858" t="s">
        <v>21</v>
      </c>
      <c r="I509" s="2858"/>
      <c r="J509" s="2858" t="s">
        <v>22</v>
      </c>
      <c r="K509" s="2858"/>
      <c r="L509" s="2858" t="s">
        <v>23</v>
      </c>
      <c r="M509" s="2858"/>
      <c r="N509" s="2851"/>
      <c r="O509" s="2851"/>
      <c r="P509" s="2851"/>
      <c r="Q509" s="2859" t="s">
        <v>24</v>
      </c>
      <c r="W509" s="2856"/>
      <c r="X509" s="2856"/>
      <c r="Y509" s="2856"/>
      <c r="Z509" s="2856"/>
      <c r="AA509" s="2940"/>
      <c r="AB509" s="2853"/>
      <c r="AC509" s="2856"/>
      <c r="AD509" s="2853"/>
      <c r="AE509" s="2854"/>
      <c r="AF509" s="2855"/>
    </row>
    <row r="510" spans="1:32" ht="16.5" thickBot="1" x14ac:dyDescent="0.3">
      <c r="A510" s="2843"/>
      <c r="B510" s="2846"/>
      <c r="C510" s="430" t="s">
        <v>209</v>
      </c>
      <c r="D510" s="2846"/>
      <c r="E510" s="2846"/>
      <c r="F510" s="1202" t="s">
        <v>25</v>
      </c>
      <c r="G510" s="1202" t="s">
        <v>26</v>
      </c>
      <c r="H510" s="1202" t="s">
        <v>25</v>
      </c>
      <c r="I510" s="1202" t="s">
        <v>26</v>
      </c>
      <c r="J510" s="1202" t="s">
        <v>25</v>
      </c>
      <c r="K510" s="1202" t="s">
        <v>26</v>
      </c>
      <c r="L510" s="1202" t="s">
        <v>25</v>
      </c>
      <c r="M510" s="1202" t="s">
        <v>26</v>
      </c>
      <c r="N510" s="2852"/>
      <c r="O510" s="2852"/>
      <c r="P510" s="2852"/>
      <c r="Q510" s="2953"/>
    </row>
    <row r="511" spans="1:32" ht="23.25" x14ac:dyDescent="0.35">
      <c r="A511" s="168"/>
      <c r="B511" s="154"/>
      <c r="C511" s="1203"/>
      <c r="D511" s="239"/>
      <c r="E511" s="157"/>
      <c r="F511" s="170"/>
      <c r="G511" s="159">
        <f>F511*S511</f>
        <v>0</v>
      </c>
      <c r="H511" s="160"/>
      <c r="I511" s="161">
        <f>H511*T511</f>
        <v>0</v>
      </c>
      <c r="J511" s="162"/>
      <c r="K511" s="161">
        <f>J511*U511</f>
        <v>0</v>
      </c>
      <c r="L511" s="163"/>
      <c r="M511" s="161">
        <f>L511*V511</f>
        <v>0</v>
      </c>
      <c r="N511" s="1199">
        <f>F511+H511+J511+L511</f>
        <v>0</v>
      </c>
      <c r="O511" s="165">
        <f t="shared" ref="O511:O514" si="280">+M511+K511+I511+G511</f>
        <v>0</v>
      </c>
      <c r="P511" s="165">
        <f>+N511*40000</f>
        <v>0</v>
      </c>
      <c r="Q511" s="165"/>
      <c r="S511" s="10">
        <f t="shared" ref="S511:S514" si="281">1331818</f>
        <v>1331818</v>
      </c>
      <c r="T511" s="10">
        <f t="shared" ref="T511:T514" si="282">1931818</f>
        <v>1931818</v>
      </c>
      <c r="U511" s="10">
        <f t="shared" ref="U511:U514" si="283">2231818</f>
        <v>2231818</v>
      </c>
      <c r="V511" s="10">
        <f t="shared" ref="V511:V514" si="284">431818</f>
        <v>431818</v>
      </c>
      <c r="W511" s="112"/>
      <c r="X511" s="111"/>
      <c r="Y511" s="112"/>
      <c r="Z511" s="111"/>
      <c r="AA511" s="1114"/>
      <c r="AB511" s="113"/>
      <c r="AC511" s="113"/>
      <c r="AD511" s="114"/>
      <c r="AE511" s="115">
        <f>X511+Z511+AB511+AD511</f>
        <v>0</v>
      </c>
      <c r="AF511" s="116">
        <f>O511-AE511</f>
        <v>0</v>
      </c>
    </row>
    <row r="512" spans="1:32" ht="23.25" x14ac:dyDescent="0.35">
      <c r="A512" s="168"/>
      <c r="B512" s="154"/>
      <c r="C512" s="1203"/>
      <c r="D512" s="239"/>
      <c r="E512" s="157"/>
      <c r="F512" s="170"/>
      <c r="G512" s="159">
        <f t="shared" ref="G512:G513" si="285">F512*S512</f>
        <v>0</v>
      </c>
      <c r="H512" s="160"/>
      <c r="I512" s="161">
        <f t="shared" ref="I512:I513" si="286">H512*T512</f>
        <v>0</v>
      </c>
      <c r="J512" s="162"/>
      <c r="K512" s="161">
        <f t="shared" ref="K512:K513" si="287">J512*U512</f>
        <v>0</v>
      </c>
      <c r="L512" s="163"/>
      <c r="M512" s="161">
        <f t="shared" ref="M512:M513" si="288">L512*V512</f>
        <v>0</v>
      </c>
      <c r="N512" s="1199">
        <f t="shared" ref="N512:N513" si="289">F512+H512+J512+L512</f>
        <v>0</v>
      </c>
      <c r="O512" s="165">
        <f t="shared" si="280"/>
        <v>0</v>
      </c>
      <c r="P512" s="165">
        <f t="shared" ref="P512:P514" si="290">+N512*40000</f>
        <v>0</v>
      </c>
      <c r="Q512" s="165"/>
      <c r="S512" s="10">
        <f t="shared" si="281"/>
        <v>1331818</v>
      </c>
      <c r="T512" s="10">
        <f t="shared" si="282"/>
        <v>1931818</v>
      </c>
      <c r="U512" s="10">
        <f t="shared" si="283"/>
        <v>2231818</v>
      </c>
      <c r="V512" s="10">
        <f t="shared" si="284"/>
        <v>431818</v>
      </c>
      <c r="W512" s="112"/>
      <c r="X512" s="111"/>
      <c r="Y512" s="112"/>
      <c r="Z512" s="111"/>
      <c r="AA512" s="1114"/>
      <c r="AB512" s="113"/>
      <c r="AC512" s="113"/>
      <c r="AD512" s="114"/>
      <c r="AE512" s="115">
        <f t="shared" ref="AE512:AE515" si="291">X512+Z512+AB512+AD512</f>
        <v>0</v>
      </c>
      <c r="AF512" s="116">
        <f t="shared" ref="AF512:AF513" si="292">O512-AE512</f>
        <v>0</v>
      </c>
    </row>
    <row r="513" spans="1:32" ht="23.25" x14ac:dyDescent="0.35">
      <c r="A513" s="168"/>
      <c r="B513" s="154"/>
      <c r="C513" s="1203"/>
      <c r="D513" s="239"/>
      <c r="E513" s="157"/>
      <c r="F513" s="170"/>
      <c r="G513" s="159">
        <f t="shared" si="285"/>
        <v>0</v>
      </c>
      <c r="H513" s="160"/>
      <c r="I513" s="161">
        <f t="shared" si="286"/>
        <v>0</v>
      </c>
      <c r="J513" s="162"/>
      <c r="K513" s="161">
        <f t="shared" si="287"/>
        <v>0</v>
      </c>
      <c r="L513" s="163"/>
      <c r="M513" s="161">
        <f t="shared" si="288"/>
        <v>0</v>
      </c>
      <c r="N513" s="1199">
        <f t="shared" si="289"/>
        <v>0</v>
      </c>
      <c r="O513" s="165">
        <f t="shared" si="280"/>
        <v>0</v>
      </c>
      <c r="P513" s="165">
        <f t="shared" si="290"/>
        <v>0</v>
      </c>
      <c r="Q513" s="165"/>
      <c r="S513" s="10">
        <f t="shared" si="281"/>
        <v>1331818</v>
      </c>
      <c r="T513" s="10">
        <f t="shared" si="282"/>
        <v>1931818</v>
      </c>
      <c r="U513" s="10">
        <f t="shared" si="283"/>
        <v>2231818</v>
      </c>
      <c r="V513" s="10">
        <f t="shared" si="284"/>
        <v>431818</v>
      </c>
      <c r="W513" s="112"/>
      <c r="X513" s="111"/>
      <c r="Y513" s="112"/>
      <c r="Z513" s="111"/>
      <c r="AA513" s="1114"/>
      <c r="AB513" s="113"/>
      <c r="AC513" s="113"/>
      <c r="AD513" s="114"/>
      <c r="AE513" s="115">
        <f t="shared" si="291"/>
        <v>0</v>
      </c>
      <c r="AF513" s="116">
        <f t="shared" si="292"/>
        <v>0</v>
      </c>
    </row>
    <row r="514" spans="1:32" ht="23.25" x14ac:dyDescent="0.35">
      <c r="A514" s="172"/>
      <c r="B514" s="188"/>
      <c r="C514" s="1203"/>
      <c r="D514" s="156"/>
      <c r="E514" s="1200"/>
      <c r="F514" s="170"/>
      <c r="G514" s="159">
        <f>F514*S514</f>
        <v>0</v>
      </c>
      <c r="H514" s="170"/>
      <c r="I514" s="161">
        <f>H514*T514</f>
        <v>0</v>
      </c>
      <c r="J514" s="170"/>
      <c r="K514" s="161">
        <f>J514*U514</f>
        <v>0</v>
      </c>
      <c r="L514" s="170"/>
      <c r="M514" s="161">
        <f>L514*V514</f>
        <v>0</v>
      </c>
      <c r="N514" s="171"/>
      <c r="O514" s="165">
        <f t="shared" si="280"/>
        <v>0</v>
      </c>
      <c r="P514" s="165">
        <f t="shared" si="290"/>
        <v>0</v>
      </c>
      <c r="Q514" s="165"/>
      <c r="S514" s="10">
        <f t="shared" si="281"/>
        <v>1331818</v>
      </c>
      <c r="T514" s="10">
        <f t="shared" si="282"/>
        <v>1931818</v>
      </c>
      <c r="U514" s="10">
        <f t="shared" si="283"/>
        <v>2231818</v>
      </c>
      <c r="V514" s="10">
        <f t="shared" si="284"/>
        <v>431818</v>
      </c>
      <c r="W514" s="112"/>
      <c r="X514" s="111"/>
      <c r="Y514" s="110"/>
      <c r="Z514" s="111"/>
      <c r="AA514" s="1114"/>
      <c r="AB514" s="113"/>
      <c r="AC514" s="113"/>
      <c r="AD514" s="114"/>
      <c r="AE514" s="115">
        <f t="shared" si="291"/>
        <v>0</v>
      </c>
      <c r="AF514" s="116">
        <f>O514-AE514</f>
        <v>0</v>
      </c>
    </row>
    <row r="515" spans="1:32" ht="24" thickBot="1" x14ac:dyDescent="0.4">
      <c r="A515" s="2958" t="s">
        <v>60</v>
      </c>
      <c r="B515" s="2959"/>
      <c r="C515" s="2959"/>
      <c r="D515" s="2959"/>
      <c r="E515" s="2960"/>
      <c r="F515" s="783">
        <f t="shared" ref="F515:P515" si="293">SUM(F511:F513)</f>
        <v>0</v>
      </c>
      <c r="G515" s="783">
        <f t="shared" si="293"/>
        <v>0</v>
      </c>
      <c r="H515" s="783">
        <f t="shared" si="293"/>
        <v>0</v>
      </c>
      <c r="I515" s="783">
        <f t="shared" si="293"/>
        <v>0</v>
      </c>
      <c r="J515" s="783">
        <f t="shared" si="293"/>
        <v>0</v>
      </c>
      <c r="K515" s="783">
        <f t="shared" si="293"/>
        <v>0</v>
      </c>
      <c r="L515" s="783">
        <f t="shared" si="293"/>
        <v>0</v>
      </c>
      <c r="M515" s="783">
        <f t="shared" si="293"/>
        <v>0</v>
      </c>
      <c r="N515" s="783">
        <f t="shared" si="293"/>
        <v>0</v>
      </c>
      <c r="O515" s="783">
        <f t="shared" si="293"/>
        <v>0</v>
      </c>
      <c r="P515" s="783">
        <f t="shared" si="293"/>
        <v>0</v>
      </c>
      <c r="Q515" s="784"/>
      <c r="W515" s="112"/>
      <c r="X515" s="111"/>
      <c r="Y515" s="110"/>
      <c r="Z515" s="111"/>
      <c r="AA515" s="1114"/>
      <c r="AB515" s="113"/>
      <c r="AC515" s="113"/>
      <c r="AD515" s="114"/>
      <c r="AE515" s="115">
        <f t="shared" si="291"/>
        <v>0</v>
      </c>
      <c r="AF515" s="116">
        <f>O515-AE515</f>
        <v>0</v>
      </c>
    </row>
    <row r="516" spans="1:32" x14ac:dyDescent="0.2">
      <c r="A516" s="12" t="s">
        <v>61</v>
      </c>
      <c r="F516" s="20"/>
      <c r="P516" s="177"/>
      <c r="W516" s="12"/>
      <c r="X516" s="12"/>
    </row>
    <row r="517" spans="1:32" ht="15.75" x14ac:dyDescent="0.25">
      <c r="C517" s="253"/>
      <c r="D517" s="279"/>
      <c r="F517" s="178"/>
      <c r="G517" s="179"/>
      <c r="H517" s="178"/>
      <c r="I517" s="180"/>
      <c r="J517" s="178"/>
      <c r="K517" s="179"/>
      <c r="L517" s="178"/>
      <c r="N517" s="20"/>
      <c r="O517" s="2861" t="s">
        <v>62</v>
      </c>
      <c r="P517" s="2861"/>
      <c r="Q517" s="2861"/>
      <c r="W517" s="12"/>
      <c r="X517" s="12"/>
    </row>
    <row r="518" spans="1:32" ht="15.75" x14ac:dyDescent="0.25">
      <c r="F518" s="1201"/>
      <c r="H518" s="1201"/>
      <c r="J518" s="1201"/>
      <c r="L518" s="1201"/>
      <c r="N518" s="1201"/>
      <c r="O518" s="1201"/>
      <c r="P518" s="1201"/>
      <c r="Q518" s="1201"/>
      <c r="W518" s="12"/>
      <c r="X518" s="12"/>
    </row>
    <row r="519" spans="1:32" ht="15.75" x14ac:dyDescent="0.25">
      <c r="F519" s="182"/>
      <c r="H519" s="182"/>
      <c r="J519" s="182"/>
      <c r="L519" s="182"/>
      <c r="N519" s="12"/>
      <c r="O519" s="145"/>
      <c r="P519" s="145"/>
      <c r="Q519" s="145"/>
      <c r="W519" s="12"/>
      <c r="X519" s="12"/>
    </row>
    <row r="520" spans="1:32" ht="15.75" x14ac:dyDescent="0.25">
      <c r="N520" s="12"/>
      <c r="O520" s="145"/>
      <c r="P520" s="145"/>
      <c r="Q520" s="145"/>
    </row>
    <row r="521" spans="1:32" ht="15.75" x14ac:dyDescent="0.25">
      <c r="N521" s="12"/>
      <c r="O521" s="2862" t="s">
        <v>63</v>
      </c>
      <c r="P521" s="2862"/>
      <c r="Q521" s="2862"/>
    </row>
    <row r="522" spans="1:32" ht="15.75" x14ac:dyDescent="0.25">
      <c r="N522" s="12"/>
      <c r="O522" s="2861" t="s">
        <v>64</v>
      </c>
      <c r="P522" s="2861"/>
      <c r="Q522" s="2861"/>
    </row>
  </sheetData>
  <mergeCells count="600">
    <mergeCell ref="A515:E515"/>
    <mergeCell ref="O517:Q517"/>
    <mergeCell ref="O521:Q521"/>
    <mergeCell ref="O522:Q522"/>
    <mergeCell ref="AD508:AD509"/>
    <mergeCell ref="AE508:AE509"/>
    <mergeCell ref="AF508:AF509"/>
    <mergeCell ref="F509:G509"/>
    <mergeCell ref="H509:I509"/>
    <mergeCell ref="J509:K509"/>
    <mergeCell ref="L509:M509"/>
    <mergeCell ref="Q509:Q510"/>
    <mergeCell ref="X508:X509"/>
    <mergeCell ref="Y508:Y509"/>
    <mergeCell ref="Z508:Z509"/>
    <mergeCell ref="AA508:AA509"/>
    <mergeCell ref="AB508:AB509"/>
    <mergeCell ref="AC508:AC509"/>
    <mergeCell ref="A508:A510"/>
    <mergeCell ref="B508:B510"/>
    <mergeCell ref="D508:D510"/>
    <mergeCell ref="E508:E510"/>
    <mergeCell ref="F508:M508"/>
    <mergeCell ref="N508:N510"/>
    <mergeCell ref="O508:O510"/>
    <mergeCell ref="P508:P510"/>
    <mergeCell ref="W508:W509"/>
    <mergeCell ref="A492:E492"/>
    <mergeCell ref="O494:Q494"/>
    <mergeCell ref="O498:Q498"/>
    <mergeCell ref="O499:Q499"/>
    <mergeCell ref="P501:Q501"/>
    <mergeCell ref="P507:Q507"/>
    <mergeCell ref="W507:AF507"/>
    <mergeCell ref="AD484:AD485"/>
    <mergeCell ref="AE484:AE485"/>
    <mergeCell ref="AF484:AF485"/>
    <mergeCell ref="F485:G485"/>
    <mergeCell ref="H485:I485"/>
    <mergeCell ref="J485:K485"/>
    <mergeCell ref="L485:M485"/>
    <mergeCell ref="Q485:Q486"/>
    <mergeCell ref="X484:X485"/>
    <mergeCell ref="Y484:Y485"/>
    <mergeCell ref="Z484:Z485"/>
    <mergeCell ref="AA484:AA485"/>
    <mergeCell ref="AB484:AB485"/>
    <mergeCell ref="AC484:AC485"/>
    <mergeCell ref="A484:A486"/>
    <mergeCell ref="B484:B486"/>
    <mergeCell ref="D484:D486"/>
    <mergeCell ref="E484:E486"/>
    <mergeCell ref="F484:M484"/>
    <mergeCell ref="N484:N486"/>
    <mergeCell ref="O484:O486"/>
    <mergeCell ref="P484:P486"/>
    <mergeCell ref="W484:W485"/>
    <mergeCell ref="A467:E467"/>
    <mergeCell ref="O469:Q469"/>
    <mergeCell ref="O473:Q473"/>
    <mergeCell ref="O474:Q474"/>
    <mergeCell ref="P477:Q477"/>
    <mergeCell ref="P483:Q483"/>
    <mergeCell ref="AD456:AD457"/>
    <mergeCell ref="AE456:AE457"/>
    <mergeCell ref="AF456:AF457"/>
    <mergeCell ref="F457:G457"/>
    <mergeCell ref="H457:I457"/>
    <mergeCell ref="J457:K457"/>
    <mergeCell ref="L457:M457"/>
    <mergeCell ref="Q457:Q458"/>
    <mergeCell ref="X456:X457"/>
    <mergeCell ref="Y456:Y457"/>
    <mergeCell ref="Z456:Z457"/>
    <mergeCell ref="AA456:AA457"/>
    <mergeCell ref="AB456:AB457"/>
    <mergeCell ref="AC456:AC457"/>
    <mergeCell ref="W483:AF483"/>
    <mergeCell ref="A456:A458"/>
    <mergeCell ref="B456:B458"/>
    <mergeCell ref="D456:D458"/>
    <mergeCell ref="E456:E458"/>
    <mergeCell ref="F456:M456"/>
    <mergeCell ref="N456:N458"/>
    <mergeCell ref="O456:O458"/>
    <mergeCell ref="P456:P458"/>
    <mergeCell ref="W456:W457"/>
    <mergeCell ref="A440:E440"/>
    <mergeCell ref="O442:Q442"/>
    <mergeCell ref="O446:Q446"/>
    <mergeCell ref="O447:Q447"/>
    <mergeCell ref="P449:Q449"/>
    <mergeCell ref="P455:Q455"/>
    <mergeCell ref="W455:AF455"/>
    <mergeCell ref="AD434:AD435"/>
    <mergeCell ref="AE434:AE435"/>
    <mergeCell ref="AF434:AF435"/>
    <mergeCell ref="F435:G435"/>
    <mergeCell ref="H435:I435"/>
    <mergeCell ref="J435:K435"/>
    <mergeCell ref="L435:M435"/>
    <mergeCell ref="Q435:Q436"/>
    <mergeCell ref="X434:X435"/>
    <mergeCell ref="Y434:Y435"/>
    <mergeCell ref="Z434:Z435"/>
    <mergeCell ref="AA434:AA435"/>
    <mergeCell ref="AB434:AB435"/>
    <mergeCell ref="AC434:AC435"/>
    <mergeCell ref="A434:A436"/>
    <mergeCell ref="B434:B436"/>
    <mergeCell ref="D434:D436"/>
    <mergeCell ref="E434:E436"/>
    <mergeCell ref="F434:M434"/>
    <mergeCell ref="N434:N436"/>
    <mergeCell ref="O434:O436"/>
    <mergeCell ref="P434:P436"/>
    <mergeCell ref="W434:W435"/>
    <mergeCell ref="A417:E417"/>
    <mergeCell ref="O419:Q419"/>
    <mergeCell ref="O423:Q423"/>
    <mergeCell ref="O424:Q424"/>
    <mergeCell ref="P427:Q427"/>
    <mergeCell ref="P433:Q433"/>
    <mergeCell ref="AD410:AD411"/>
    <mergeCell ref="AE410:AE411"/>
    <mergeCell ref="AF410:AF411"/>
    <mergeCell ref="F411:G411"/>
    <mergeCell ref="H411:I411"/>
    <mergeCell ref="J411:K411"/>
    <mergeCell ref="L411:M411"/>
    <mergeCell ref="Q411:Q412"/>
    <mergeCell ref="X410:X411"/>
    <mergeCell ref="Y410:Y411"/>
    <mergeCell ref="Z410:Z411"/>
    <mergeCell ref="AA410:AA411"/>
    <mergeCell ref="AB410:AB411"/>
    <mergeCell ref="AC410:AC411"/>
    <mergeCell ref="W433:AF433"/>
    <mergeCell ref="A410:A412"/>
    <mergeCell ref="B410:B412"/>
    <mergeCell ref="D410:D412"/>
    <mergeCell ref="E410:E412"/>
    <mergeCell ref="F410:M410"/>
    <mergeCell ref="N410:N412"/>
    <mergeCell ref="O410:O412"/>
    <mergeCell ref="P410:P412"/>
    <mergeCell ref="W410:W411"/>
    <mergeCell ref="A392:E392"/>
    <mergeCell ref="O394:Q394"/>
    <mergeCell ref="O398:Q398"/>
    <mergeCell ref="O399:Q399"/>
    <mergeCell ref="P403:Q403"/>
    <mergeCell ref="P409:Q409"/>
    <mergeCell ref="W409:AF409"/>
    <mergeCell ref="AD385:AD386"/>
    <mergeCell ref="AE385:AE386"/>
    <mergeCell ref="AF385:AF386"/>
    <mergeCell ref="F386:G386"/>
    <mergeCell ref="H386:I386"/>
    <mergeCell ref="J386:K386"/>
    <mergeCell ref="L386:M386"/>
    <mergeCell ref="Q386:Q387"/>
    <mergeCell ref="X385:X386"/>
    <mergeCell ref="Y385:Y386"/>
    <mergeCell ref="Z385:Z386"/>
    <mergeCell ref="AA385:AA386"/>
    <mergeCell ref="AB385:AB386"/>
    <mergeCell ref="AC385:AC386"/>
    <mergeCell ref="A385:A387"/>
    <mergeCell ref="B385:B387"/>
    <mergeCell ref="D385:D387"/>
    <mergeCell ref="E385:E387"/>
    <mergeCell ref="F385:M385"/>
    <mergeCell ref="N385:N387"/>
    <mergeCell ref="O385:O387"/>
    <mergeCell ref="P385:P387"/>
    <mergeCell ref="W385:W386"/>
    <mergeCell ref="A367:E367"/>
    <mergeCell ref="O369:Q369"/>
    <mergeCell ref="O373:Q373"/>
    <mergeCell ref="O374:Q374"/>
    <mergeCell ref="P378:Q378"/>
    <mergeCell ref="P384:Q384"/>
    <mergeCell ref="AD360:AD361"/>
    <mergeCell ref="AE360:AE361"/>
    <mergeCell ref="AF360:AF361"/>
    <mergeCell ref="F361:G361"/>
    <mergeCell ref="H361:I361"/>
    <mergeCell ref="J361:K361"/>
    <mergeCell ref="L361:M361"/>
    <mergeCell ref="Q361:Q362"/>
    <mergeCell ref="X360:X361"/>
    <mergeCell ref="Y360:Y361"/>
    <mergeCell ref="Z360:Z361"/>
    <mergeCell ref="AA360:AA361"/>
    <mergeCell ref="AB360:AB361"/>
    <mergeCell ref="AC360:AC361"/>
    <mergeCell ref="W384:AF384"/>
    <mergeCell ref="A360:A362"/>
    <mergeCell ref="B360:B362"/>
    <mergeCell ref="D360:D362"/>
    <mergeCell ref="E360:E362"/>
    <mergeCell ref="F360:M360"/>
    <mergeCell ref="N360:N362"/>
    <mergeCell ref="O360:O362"/>
    <mergeCell ref="P360:P362"/>
    <mergeCell ref="W360:W361"/>
    <mergeCell ref="A343:E343"/>
    <mergeCell ref="O345:Q345"/>
    <mergeCell ref="O349:Q349"/>
    <mergeCell ref="O350:Q350"/>
    <mergeCell ref="P353:Q353"/>
    <mergeCell ref="P359:Q359"/>
    <mergeCell ref="W359:AF359"/>
    <mergeCell ref="AD333:AD334"/>
    <mergeCell ref="AE333:AE334"/>
    <mergeCell ref="AF333:AF334"/>
    <mergeCell ref="F334:G334"/>
    <mergeCell ref="H334:I334"/>
    <mergeCell ref="J334:K334"/>
    <mergeCell ref="L334:M334"/>
    <mergeCell ref="Q334:Q335"/>
    <mergeCell ref="X333:X334"/>
    <mergeCell ref="Y333:Y334"/>
    <mergeCell ref="Z333:Z334"/>
    <mergeCell ref="AA333:AA334"/>
    <mergeCell ref="AB333:AB334"/>
    <mergeCell ref="AC333:AC334"/>
    <mergeCell ref="A333:A335"/>
    <mergeCell ref="B333:B335"/>
    <mergeCell ref="D333:D335"/>
    <mergeCell ref="E333:E335"/>
    <mergeCell ref="F333:M333"/>
    <mergeCell ref="N333:N335"/>
    <mergeCell ref="O333:O335"/>
    <mergeCell ref="P333:P335"/>
    <mergeCell ref="W333:W334"/>
    <mergeCell ref="A317:E317"/>
    <mergeCell ref="O319:Q319"/>
    <mergeCell ref="O323:Q323"/>
    <mergeCell ref="O324:Q324"/>
    <mergeCell ref="P326:Q326"/>
    <mergeCell ref="P332:Q332"/>
    <mergeCell ref="AD310:AD311"/>
    <mergeCell ref="AE310:AE311"/>
    <mergeCell ref="AF310:AF311"/>
    <mergeCell ref="F311:G311"/>
    <mergeCell ref="H311:I311"/>
    <mergeCell ref="J311:K311"/>
    <mergeCell ref="L311:M311"/>
    <mergeCell ref="Q311:Q312"/>
    <mergeCell ref="X310:X311"/>
    <mergeCell ref="Y310:Y311"/>
    <mergeCell ref="Z310:Z311"/>
    <mergeCell ref="AA310:AA311"/>
    <mergeCell ref="AB310:AB311"/>
    <mergeCell ref="AC310:AC311"/>
    <mergeCell ref="W332:AF332"/>
    <mergeCell ref="A310:A312"/>
    <mergeCell ref="B310:B312"/>
    <mergeCell ref="D310:D312"/>
    <mergeCell ref="E310:E312"/>
    <mergeCell ref="F310:M310"/>
    <mergeCell ref="N310:N312"/>
    <mergeCell ref="O310:O312"/>
    <mergeCell ref="P310:P312"/>
    <mergeCell ref="W310:W311"/>
    <mergeCell ref="A293:E293"/>
    <mergeCell ref="O295:Q295"/>
    <mergeCell ref="O299:Q299"/>
    <mergeCell ref="O300:Q300"/>
    <mergeCell ref="P303:Q303"/>
    <mergeCell ref="P309:Q309"/>
    <mergeCell ref="W309:AF309"/>
    <mergeCell ref="AD284:AD285"/>
    <mergeCell ref="AE284:AE285"/>
    <mergeCell ref="AF284:AF285"/>
    <mergeCell ref="F285:G285"/>
    <mergeCell ref="H285:I285"/>
    <mergeCell ref="J285:K285"/>
    <mergeCell ref="L285:M285"/>
    <mergeCell ref="Q285:Q286"/>
    <mergeCell ref="X284:X285"/>
    <mergeCell ref="Y284:Y285"/>
    <mergeCell ref="Z284:Z285"/>
    <mergeCell ref="AA284:AA285"/>
    <mergeCell ref="AB284:AB285"/>
    <mergeCell ref="AC284:AC285"/>
    <mergeCell ref="A284:A286"/>
    <mergeCell ref="B284:B286"/>
    <mergeCell ref="D284:D286"/>
    <mergeCell ref="E284:E286"/>
    <mergeCell ref="F284:M284"/>
    <mergeCell ref="N284:N286"/>
    <mergeCell ref="O284:O286"/>
    <mergeCell ref="P284:P286"/>
    <mergeCell ref="W284:W285"/>
    <mergeCell ref="A267:E267"/>
    <mergeCell ref="O269:Q269"/>
    <mergeCell ref="O273:Q273"/>
    <mergeCell ref="O274:Q274"/>
    <mergeCell ref="P277:Q277"/>
    <mergeCell ref="P283:Q283"/>
    <mergeCell ref="AD259:AD260"/>
    <mergeCell ref="AE259:AE260"/>
    <mergeCell ref="AF259:AF260"/>
    <mergeCell ref="F260:G260"/>
    <mergeCell ref="H260:I260"/>
    <mergeCell ref="J260:K260"/>
    <mergeCell ref="L260:M260"/>
    <mergeCell ref="Q260:Q261"/>
    <mergeCell ref="X259:X260"/>
    <mergeCell ref="Y259:Y260"/>
    <mergeCell ref="Z259:Z260"/>
    <mergeCell ref="AA259:AA260"/>
    <mergeCell ref="AB259:AB260"/>
    <mergeCell ref="AC259:AC260"/>
    <mergeCell ref="W283:AF283"/>
    <mergeCell ref="A259:A261"/>
    <mergeCell ref="B259:B261"/>
    <mergeCell ref="D259:D261"/>
    <mergeCell ref="E259:E261"/>
    <mergeCell ref="F259:M259"/>
    <mergeCell ref="N259:N261"/>
    <mergeCell ref="O259:O261"/>
    <mergeCell ref="P259:P261"/>
    <mergeCell ref="W259:W260"/>
    <mergeCell ref="A241:E241"/>
    <mergeCell ref="O243:Q243"/>
    <mergeCell ref="O247:Q247"/>
    <mergeCell ref="O248:Q248"/>
    <mergeCell ref="P252:Q252"/>
    <mergeCell ref="P258:Q258"/>
    <mergeCell ref="W258:AF258"/>
    <mergeCell ref="AD235:AD236"/>
    <mergeCell ref="AE235:AE236"/>
    <mergeCell ref="AF235:AF236"/>
    <mergeCell ref="F236:G236"/>
    <mergeCell ref="H236:I236"/>
    <mergeCell ref="J236:K236"/>
    <mergeCell ref="L236:M236"/>
    <mergeCell ref="Q236:Q237"/>
    <mergeCell ref="X235:X236"/>
    <mergeCell ref="Y235:Y236"/>
    <mergeCell ref="Z235:Z236"/>
    <mergeCell ref="AA235:AA236"/>
    <mergeCell ref="AB235:AB236"/>
    <mergeCell ref="AC235:AC236"/>
    <mergeCell ref="A235:A237"/>
    <mergeCell ref="B235:B237"/>
    <mergeCell ref="D235:D237"/>
    <mergeCell ref="E235:E237"/>
    <mergeCell ref="F235:M235"/>
    <mergeCell ref="N235:N237"/>
    <mergeCell ref="O235:O237"/>
    <mergeCell ref="P235:P237"/>
    <mergeCell ref="W235:W236"/>
    <mergeCell ref="A217:E217"/>
    <mergeCell ref="O219:Q219"/>
    <mergeCell ref="O223:Q223"/>
    <mergeCell ref="O224:Q224"/>
    <mergeCell ref="P228:Q228"/>
    <mergeCell ref="P234:Q234"/>
    <mergeCell ref="AD209:AD210"/>
    <mergeCell ref="AE209:AE210"/>
    <mergeCell ref="AF209:AF210"/>
    <mergeCell ref="F210:G210"/>
    <mergeCell ref="H210:I210"/>
    <mergeCell ref="J210:K210"/>
    <mergeCell ref="L210:M210"/>
    <mergeCell ref="Q210:Q211"/>
    <mergeCell ref="X209:X210"/>
    <mergeCell ref="Y209:Y210"/>
    <mergeCell ref="Z209:Z210"/>
    <mergeCell ref="AA209:AA210"/>
    <mergeCell ref="AB209:AB210"/>
    <mergeCell ref="AC209:AC210"/>
    <mergeCell ref="W234:AF234"/>
    <mergeCell ref="A209:A211"/>
    <mergeCell ref="B209:B211"/>
    <mergeCell ref="D209:D211"/>
    <mergeCell ref="E209:E211"/>
    <mergeCell ref="F209:M209"/>
    <mergeCell ref="N209:N211"/>
    <mergeCell ref="O209:O211"/>
    <mergeCell ref="P209:P211"/>
    <mergeCell ref="W209:W210"/>
    <mergeCell ref="A191:E191"/>
    <mergeCell ref="O193:Q193"/>
    <mergeCell ref="O197:Q197"/>
    <mergeCell ref="O198:Q198"/>
    <mergeCell ref="P202:Q202"/>
    <mergeCell ref="P208:Q208"/>
    <mergeCell ref="W208:AF208"/>
    <mergeCell ref="AD178:AD179"/>
    <mergeCell ref="AE178:AE179"/>
    <mergeCell ref="AF178:AF179"/>
    <mergeCell ref="F179:G179"/>
    <mergeCell ref="H179:I179"/>
    <mergeCell ref="J179:K179"/>
    <mergeCell ref="L179:M179"/>
    <mergeCell ref="Q179:Q180"/>
    <mergeCell ref="X178:X179"/>
    <mergeCell ref="Y178:Y179"/>
    <mergeCell ref="Z178:Z179"/>
    <mergeCell ref="AA178:AA179"/>
    <mergeCell ref="AB178:AB179"/>
    <mergeCell ref="AC178:AC179"/>
    <mergeCell ref="A178:A180"/>
    <mergeCell ref="B178:B180"/>
    <mergeCell ref="D178:D180"/>
    <mergeCell ref="E178:E180"/>
    <mergeCell ref="F178:M178"/>
    <mergeCell ref="N178:N180"/>
    <mergeCell ref="O178:O180"/>
    <mergeCell ref="P178:P180"/>
    <mergeCell ref="W178:W179"/>
    <mergeCell ref="A161:E161"/>
    <mergeCell ref="O163:Q163"/>
    <mergeCell ref="O167:Q167"/>
    <mergeCell ref="O168:Q168"/>
    <mergeCell ref="P171:Q171"/>
    <mergeCell ref="P177:Q177"/>
    <mergeCell ref="AD152:AD153"/>
    <mergeCell ref="AE152:AE153"/>
    <mergeCell ref="AF152:AF153"/>
    <mergeCell ref="F153:G153"/>
    <mergeCell ref="H153:I153"/>
    <mergeCell ref="J153:K153"/>
    <mergeCell ref="L153:M153"/>
    <mergeCell ref="Q153:Q154"/>
    <mergeCell ref="X152:X153"/>
    <mergeCell ref="Y152:Y153"/>
    <mergeCell ref="Z152:Z153"/>
    <mergeCell ref="AA152:AA153"/>
    <mergeCell ref="AB152:AB153"/>
    <mergeCell ref="AC152:AC153"/>
    <mergeCell ref="W177:AF177"/>
    <mergeCell ref="A152:A154"/>
    <mergeCell ref="B152:B154"/>
    <mergeCell ref="D152:D154"/>
    <mergeCell ref="E152:E154"/>
    <mergeCell ref="F152:M152"/>
    <mergeCell ref="N152:N154"/>
    <mergeCell ref="O152:O154"/>
    <mergeCell ref="P152:P154"/>
    <mergeCell ref="W152:W153"/>
    <mergeCell ref="A135:E135"/>
    <mergeCell ref="O137:Q137"/>
    <mergeCell ref="O141:Q141"/>
    <mergeCell ref="O142:Q142"/>
    <mergeCell ref="P145:Q145"/>
    <mergeCell ref="P151:Q151"/>
    <mergeCell ref="W151:AF151"/>
    <mergeCell ref="AD123:AD124"/>
    <mergeCell ref="AE123:AE124"/>
    <mergeCell ref="AF123:AF124"/>
    <mergeCell ref="F124:G124"/>
    <mergeCell ref="H124:I124"/>
    <mergeCell ref="J124:K124"/>
    <mergeCell ref="L124:M124"/>
    <mergeCell ref="Q124:Q125"/>
    <mergeCell ref="X123:X124"/>
    <mergeCell ref="Y123:Y124"/>
    <mergeCell ref="Z123:Z124"/>
    <mergeCell ref="AA123:AA124"/>
    <mergeCell ref="AB123:AB124"/>
    <mergeCell ref="AC123:AC124"/>
    <mergeCell ref="A123:A125"/>
    <mergeCell ref="B123:B125"/>
    <mergeCell ref="D123:D125"/>
    <mergeCell ref="E123:E125"/>
    <mergeCell ref="F123:M123"/>
    <mergeCell ref="N123:N125"/>
    <mergeCell ref="O123:O125"/>
    <mergeCell ref="P123:P125"/>
    <mergeCell ref="W123:W124"/>
    <mergeCell ref="A105:E105"/>
    <mergeCell ref="O107:Q107"/>
    <mergeCell ref="O111:Q111"/>
    <mergeCell ref="O112:Q112"/>
    <mergeCell ref="P116:Q116"/>
    <mergeCell ref="P122:Q122"/>
    <mergeCell ref="AD97:AD98"/>
    <mergeCell ref="AE97:AE98"/>
    <mergeCell ref="AF97:AF98"/>
    <mergeCell ref="F98:G98"/>
    <mergeCell ref="H98:I98"/>
    <mergeCell ref="J98:K98"/>
    <mergeCell ref="L98:M98"/>
    <mergeCell ref="Q98:Q99"/>
    <mergeCell ref="X97:X98"/>
    <mergeCell ref="Y97:Y98"/>
    <mergeCell ref="Z97:Z98"/>
    <mergeCell ref="AA97:AA98"/>
    <mergeCell ref="AB97:AB98"/>
    <mergeCell ref="AC97:AC98"/>
    <mergeCell ref="W122:AF122"/>
    <mergeCell ref="A97:A99"/>
    <mergeCell ref="B97:B99"/>
    <mergeCell ref="D97:D99"/>
    <mergeCell ref="E97:E99"/>
    <mergeCell ref="F97:M97"/>
    <mergeCell ref="N97:N99"/>
    <mergeCell ref="O97:O99"/>
    <mergeCell ref="P97:P99"/>
    <mergeCell ref="W97:W98"/>
    <mergeCell ref="A79:E79"/>
    <mergeCell ref="O81:Q81"/>
    <mergeCell ref="O85:Q85"/>
    <mergeCell ref="O86:Q86"/>
    <mergeCell ref="P90:Q90"/>
    <mergeCell ref="P96:Q96"/>
    <mergeCell ref="W96:AF96"/>
    <mergeCell ref="AD69:AD70"/>
    <mergeCell ref="AE69:AE70"/>
    <mergeCell ref="AF69:AF70"/>
    <mergeCell ref="F70:G70"/>
    <mergeCell ref="H70:I70"/>
    <mergeCell ref="J70:K70"/>
    <mergeCell ref="L70:M70"/>
    <mergeCell ref="Q70:Q71"/>
    <mergeCell ref="X69:X70"/>
    <mergeCell ref="Y69:Y70"/>
    <mergeCell ref="Z69:Z70"/>
    <mergeCell ref="AA69:AA70"/>
    <mergeCell ref="AB69:AB70"/>
    <mergeCell ref="AC69:AC70"/>
    <mergeCell ref="A69:A71"/>
    <mergeCell ref="B69:B71"/>
    <mergeCell ref="D69:D71"/>
    <mergeCell ref="E69:E71"/>
    <mergeCell ref="F69:M69"/>
    <mergeCell ref="N69:N71"/>
    <mergeCell ref="O69:O71"/>
    <mergeCell ref="P69:P71"/>
    <mergeCell ref="W69:W70"/>
    <mergeCell ref="A50:E50"/>
    <mergeCell ref="O52:Q52"/>
    <mergeCell ref="O56:Q56"/>
    <mergeCell ref="O57:Q57"/>
    <mergeCell ref="P62:Q62"/>
    <mergeCell ref="P68:Q68"/>
    <mergeCell ref="AD39:AD40"/>
    <mergeCell ref="AE39:AE40"/>
    <mergeCell ref="AF39:AF40"/>
    <mergeCell ref="F40:G40"/>
    <mergeCell ref="H40:I40"/>
    <mergeCell ref="J40:K40"/>
    <mergeCell ref="L40:M40"/>
    <mergeCell ref="Q40:Q41"/>
    <mergeCell ref="X39:X40"/>
    <mergeCell ref="Y39:Y40"/>
    <mergeCell ref="Z39:Z40"/>
    <mergeCell ref="AA39:AA40"/>
    <mergeCell ref="AB39:AB40"/>
    <mergeCell ref="AC39:AC40"/>
    <mergeCell ref="W68:AF68"/>
    <mergeCell ref="A39:A41"/>
    <mergeCell ref="B39:B41"/>
    <mergeCell ref="D39:D41"/>
    <mergeCell ref="AC8:AC9"/>
    <mergeCell ref="AD8:AD9"/>
    <mergeCell ref="E39:E41"/>
    <mergeCell ref="F39:M39"/>
    <mergeCell ref="N39:N41"/>
    <mergeCell ref="O39:O41"/>
    <mergeCell ref="P39:P41"/>
    <mergeCell ref="W39:W40"/>
    <mergeCell ref="A20:E20"/>
    <mergeCell ref="O22:Q22"/>
    <mergeCell ref="O26:Q26"/>
    <mergeCell ref="O27:Q27"/>
    <mergeCell ref="P32:Q32"/>
    <mergeCell ref="P38:Q38"/>
    <mergeCell ref="W38:AF38"/>
    <mergeCell ref="P1:Q1"/>
    <mergeCell ref="P7:Q7"/>
    <mergeCell ref="W7:AF7"/>
    <mergeCell ref="A8:A10"/>
    <mergeCell ref="B8:B10"/>
    <mergeCell ref="D8:D10"/>
    <mergeCell ref="E8:E10"/>
    <mergeCell ref="F8:M8"/>
    <mergeCell ref="N8:N10"/>
    <mergeCell ref="O8:O10"/>
    <mergeCell ref="AE8:AE9"/>
    <mergeCell ref="AF8:AF9"/>
    <mergeCell ref="F9:G9"/>
    <mergeCell ref="H9:I9"/>
    <mergeCell ref="J9:K9"/>
    <mergeCell ref="L9:M9"/>
    <mergeCell ref="Q9:Q10"/>
    <mergeCell ref="P8:P10"/>
    <mergeCell ref="W8:W9"/>
    <mergeCell ref="X8:X9"/>
    <mergeCell ref="Y8:Y9"/>
    <mergeCell ref="Z8:Z9"/>
    <mergeCell ref="AA8:AA9"/>
    <mergeCell ref="AB8:AB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M3192"/>
  <sheetViews>
    <sheetView tabSelected="1" zoomScaleNormal="100" workbookViewId="0">
      <selection activeCell="P1605" sqref="D8:P1605"/>
    </sheetView>
  </sheetViews>
  <sheetFormatPr defaultRowHeight="12.75" x14ac:dyDescent="0.2"/>
  <cols>
    <col min="1" max="1" width="5.42578125" style="928" customWidth="1"/>
    <col min="2" max="2" width="13.7109375" style="2052" customWidth="1"/>
    <col min="3" max="3" width="7.28515625" style="1930" customWidth="1"/>
    <col min="4" max="4" width="20.28515625" style="1308" customWidth="1"/>
    <col min="5" max="5" width="11.42578125" style="1308" customWidth="1"/>
    <col min="6" max="6" width="5.7109375" style="1934" customWidth="1"/>
    <col min="7" max="7" width="14.85546875" style="1308" customWidth="1"/>
    <col min="8" max="8" width="5.7109375" style="1346" customWidth="1"/>
    <col min="9" max="9" width="14.42578125" style="1308" customWidth="1"/>
    <col min="10" max="10" width="6.42578125" style="1346" customWidth="1"/>
    <col min="11" max="11" width="16.42578125" style="1308" customWidth="1"/>
    <col min="12" max="12" width="5.42578125" style="2778" customWidth="1"/>
    <col min="13" max="13" width="14.85546875" style="1308" customWidth="1"/>
    <col min="14" max="14" width="6.85546875" style="1346" customWidth="1"/>
    <col min="15" max="15" width="16.42578125" style="1308" customWidth="1"/>
    <col min="16" max="16" width="12.7109375" style="1308" customWidth="1"/>
    <col min="17" max="17" width="3.42578125" style="2726" customWidth="1"/>
    <col min="18" max="18" width="11.7109375" style="1308" customWidth="1"/>
    <col min="19" max="19" width="11.140625" style="1308" customWidth="1"/>
    <col min="20" max="20" width="11.7109375" style="1308" customWidth="1"/>
    <col min="21" max="21" width="10.5703125" style="1308" customWidth="1"/>
    <col min="22" max="22" width="11.7109375" style="2469" customWidth="1"/>
    <col min="23" max="23" width="13.5703125" style="1344" customWidth="1"/>
    <col min="24" max="24" width="11.28515625" style="2393" customWidth="1"/>
    <col min="25" max="25" width="12.7109375" style="1344" customWidth="1"/>
    <col min="26" max="26" width="12" style="2465" customWidth="1"/>
    <col min="27" max="27" width="12" style="1344" customWidth="1"/>
    <col min="28" max="28" width="11.85546875" style="1343" customWidth="1"/>
    <col min="29" max="31" width="12" style="1344" customWidth="1"/>
    <col min="32" max="32" width="14.7109375" style="1308" customWidth="1"/>
    <col min="33" max="33" width="14.140625" style="1308" customWidth="1"/>
    <col min="34" max="34" width="14.7109375" style="928" customWidth="1"/>
    <col min="35" max="35" width="4.7109375" style="1308" customWidth="1"/>
    <col min="36" max="36" width="6.140625" style="1308" customWidth="1"/>
    <col min="37" max="38" width="11.28515625" style="1308" customWidth="1"/>
    <col min="39" max="39" width="19.28515625" style="1308" customWidth="1"/>
    <col min="40" max="40" width="13" style="1308" customWidth="1"/>
    <col min="41" max="41" width="6.42578125" style="1346" customWidth="1"/>
    <col min="42" max="42" width="6.42578125" style="1308" hidden="1" customWidth="1"/>
    <col min="43" max="43" width="6.42578125" style="1346" customWidth="1"/>
    <col min="44" max="44" width="10.5703125" style="1308" hidden="1" customWidth="1"/>
    <col min="45" max="45" width="6.42578125" style="1346" customWidth="1"/>
    <col min="46" max="46" width="12.85546875" style="1308" hidden="1" customWidth="1"/>
    <col min="47" max="47" width="6.42578125" style="1346" customWidth="1"/>
    <col min="48" max="48" width="10.28515625" style="1308" customWidth="1"/>
    <col min="49" max="49" width="6.42578125" style="1308" hidden="1" customWidth="1"/>
    <col min="50" max="50" width="16.140625" style="1308" customWidth="1"/>
    <col min="51" max="51" width="16.28515625" style="928" customWidth="1"/>
    <col min="52" max="52" width="4.140625" style="1308" customWidth="1"/>
    <col min="53" max="53" width="12.5703125" style="1308" customWidth="1"/>
    <col min="54" max="54" width="11.140625" style="1308" customWidth="1"/>
    <col min="55" max="55" width="12.85546875" style="1308" customWidth="1"/>
    <col min="56" max="56" width="9.7109375" style="1308" customWidth="1"/>
    <col min="57" max="57" width="11.5703125" style="1343" customWidth="1"/>
    <col min="58" max="58" width="13.7109375" style="1344" customWidth="1"/>
    <col min="59" max="59" width="11.5703125" style="1343" customWidth="1"/>
    <col min="60" max="60" width="12.28515625" style="1344" customWidth="1"/>
    <col min="61" max="61" width="11.85546875" style="1343" customWidth="1"/>
    <col min="62" max="62" width="12.42578125" style="1344" customWidth="1"/>
    <col min="63" max="63" width="11.5703125" style="1308" customWidth="1"/>
    <col min="64" max="66" width="12.28515625" style="1344" customWidth="1"/>
    <col min="67" max="67" width="16.140625" style="1308" customWidth="1"/>
    <col min="68" max="68" width="15.7109375" style="1308" customWidth="1"/>
    <col min="69" max="69" width="13.140625" style="928" customWidth="1"/>
    <col min="70" max="70" width="9.140625" style="1308"/>
    <col min="71" max="74" width="9.140625" style="1296"/>
    <col min="75" max="75" width="12" style="1296" customWidth="1"/>
    <col min="76" max="16384" width="9.140625" style="1308"/>
  </cols>
  <sheetData>
    <row r="1" spans="1:75" ht="23.25" x14ac:dyDescent="0.35">
      <c r="A1" s="2992"/>
      <c r="B1" s="2992"/>
      <c r="C1" s="2992"/>
      <c r="D1" s="2992"/>
      <c r="E1" s="2992"/>
      <c r="F1" s="2992"/>
      <c r="G1" s="2992"/>
      <c r="H1" s="2992"/>
      <c r="I1" s="2992"/>
      <c r="J1" s="2992"/>
      <c r="K1" s="2992"/>
      <c r="L1" s="2992"/>
      <c r="M1" s="2992"/>
      <c r="N1" s="2992"/>
      <c r="O1" s="2992"/>
      <c r="P1" s="2992"/>
      <c r="Q1" s="2992"/>
      <c r="R1" s="2992"/>
      <c r="S1" s="2992"/>
      <c r="T1" s="2992"/>
      <c r="U1" s="2992"/>
      <c r="V1" s="2992"/>
      <c r="W1" s="2992"/>
      <c r="X1" s="2992"/>
      <c r="Y1" s="2992"/>
      <c r="Z1" s="2992"/>
      <c r="AA1" s="2992"/>
      <c r="AB1" s="2992"/>
      <c r="AC1" s="2992"/>
      <c r="AD1" s="2992"/>
      <c r="AE1" s="2992"/>
      <c r="AF1" s="2992"/>
      <c r="AG1" s="2992"/>
      <c r="AH1" s="2992"/>
      <c r="AI1" s="2992"/>
      <c r="AJ1" s="2992"/>
      <c r="AK1" s="2992"/>
      <c r="AL1" s="2992"/>
      <c r="AM1" s="2992"/>
      <c r="AN1" s="2992"/>
      <c r="AO1" s="2992"/>
      <c r="AP1" s="2992"/>
      <c r="AQ1" s="2992"/>
      <c r="AR1" s="2992"/>
      <c r="AS1" s="2992"/>
      <c r="AT1" s="2992"/>
      <c r="AU1" s="2992"/>
      <c r="AV1" s="2992"/>
      <c r="AW1" s="2992"/>
      <c r="AX1" s="2992"/>
      <c r="AY1" s="2992"/>
      <c r="AZ1" s="2992"/>
      <c r="BA1" s="2992"/>
      <c r="BB1" s="2992"/>
      <c r="BC1" s="2992"/>
      <c r="BD1" s="2992"/>
      <c r="BE1" s="2992"/>
      <c r="BF1" s="2992"/>
      <c r="BG1" s="2992"/>
      <c r="BH1" s="2992"/>
      <c r="BI1" s="2992"/>
      <c r="BJ1" s="2992"/>
      <c r="BK1" s="2992"/>
      <c r="BL1" s="2992"/>
      <c r="BM1" s="2992"/>
      <c r="BN1" s="2992"/>
      <c r="BO1" s="2992"/>
      <c r="BP1" s="2992"/>
      <c r="BQ1" s="2992"/>
    </row>
    <row r="2" spans="1:75" ht="12.75" customHeight="1" x14ac:dyDescent="0.25">
      <c r="A2" s="1307"/>
      <c r="B2" s="2050"/>
      <c r="C2" s="1928"/>
      <c r="D2" s="1313"/>
      <c r="E2" s="1313"/>
      <c r="F2" s="1931"/>
      <c r="G2" s="1313"/>
      <c r="H2" s="1345"/>
      <c r="I2" s="1313"/>
      <c r="J2" s="1345"/>
      <c r="K2" s="1313"/>
      <c r="L2" s="2773"/>
      <c r="M2" s="1313"/>
      <c r="N2" s="1345"/>
      <c r="O2" s="1313"/>
      <c r="P2" s="1313"/>
      <c r="Q2" s="1307"/>
      <c r="R2" s="1313"/>
      <c r="S2" s="1313"/>
      <c r="T2" s="1313"/>
      <c r="U2" s="1313"/>
      <c r="V2" s="2466" t="s">
        <v>327</v>
      </c>
      <c r="W2" s="1904"/>
      <c r="X2" s="2336"/>
      <c r="Y2" s="1904"/>
      <c r="Z2" s="2394"/>
      <c r="AA2" s="1904"/>
      <c r="AB2" s="1903"/>
      <c r="AC2" s="1904"/>
      <c r="AD2" s="1904"/>
      <c r="AE2" s="1904"/>
      <c r="AF2" s="1313"/>
      <c r="AG2" s="1313"/>
      <c r="AH2" s="1307"/>
      <c r="AI2" s="1313"/>
      <c r="AJ2" s="1313"/>
      <c r="AK2" s="1313"/>
      <c r="AL2" s="1313"/>
      <c r="AM2" s="1313"/>
      <c r="AN2" s="1905"/>
      <c r="AO2" s="1345"/>
      <c r="AP2" s="1313"/>
      <c r="AQ2" s="1345"/>
      <c r="AR2" s="1313"/>
      <c r="AS2" s="1345"/>
      <c r="AT2" s="1313"/>
      <c r="AU2" s="1345"/>
      <c r="AV2" s="1313"/>
      <c r="AW2" s="1313"/>
      <c r="AX2" s="1313"/>
      <c r="AY2" s="1307"/>
      <c r="AZ2" s="1466" t="s">
        <v>304</v>
      </c>
      <c r="BA2" s="1313"/>
      <c r="BB2" s="1313"/>
      <c r="BC2" s="1313"/>
      <c r="BD2" s="1313"/>
      <c r="BE2" s="2997" t="s">
        <v>219</v>
      </c>
      <c r="BF2" s="2997"/>
      <c r="BG2" s="2997"/>
      <c r="BH2" s="2997"/>
      <c r="BI2" s="1903"/>
      <c r="BJ2" s="1904"/>
      <c r="BK2" s="1313"/>
      <c r="BL2" s="1904"/>
      <c r="BM2" s="1904"/>
      <c r="BN2" s="1904"/>
      <c r="BO2" s="1313"/>
      <c r="BP2" s="1313"/>
      <c r="BQ2" s="1305"/>
    </row>
    <row r="3" spans="1:75" ht="8.25" customHeight="1" x14ac:dyDescent="0.25">
      <c r="A3" s="1305"/>
      <c r="B3" s="2051"/>
      <c r="C3" s="1929"/>
      <c r="D3" s="2999" t="s">
        <v>179</v>
      </c>
      <c r="E3" s="1305"/>
      <c r="F3" s="1266"/>
      <c r="G3" s="1305"/>
      <c r="H3" s="1268"/>
      <c r="I3" s="1305"/>
      <c r="J3" s="1268"/>
      <c r="K3" s="1305"/>
      <c r="L3" s="2772"/>
      <c r="M3" s="1305"/>
      <c r="N3" s="1268"/>
      <c r="O3" s="3000"/>
      <c r="P3" s="1305"/>
      <c r="Q3" s="1307"/>
      <c r="R3" s="1313"/>
      <c r="S3" s="1313"/>
      <c r="T3" s="1313"/>
      <c r="U3" s="1313"/>
      <c r="V3" s="2466"/>
      <c r="W3" s="1904"/>
      <c r="X3" s="2336"/>
      <c r="Y3" s="1904"/>
      <c r="Z3" s="2394"/>
      <c r="AA3" s="1904"/>
      <c r="AB3" s="1903"/>
      <c r="AC3" s="1904"/>
      <c r="AD3" s="1904"/>
      <c r="AE3" s="1904"/>
      <c r="AF3" s="2993" t="s">
        <v>220</v>
      </c>
      <c r="AG3" s="2994"/>
      <c r="AH3" s="1307"/>
      <c r="AI3" s="1313"/>
      <c r="AJ3" s="1313"/>
      <c r="AK3" s="1313"/>
      <c r="AL3" s="1313"/>
      <c r="AM3" s="1313"/>
      <c r="AN3" s="1905"/>
      <c r="AO3" s="1345"/>
      <c r="AP3" s="1313"/>
      <c r="AQ3" s="1345"/>
      <c r="AR3" s="1313"/>
      <c r="AS3" s="1345"/>
      <c r="AT3" s="1313"/>
      <c r="AU3" s="1345"/>
      <c r="AV3" s="1313"/>
      <c r="AW3" s="1313"/>
      <c r="AX3" s="1313"/>
      <c r="AY3" s="1307"/>
      <c r="AZ3" s="1313"/>
      <c r="BA3" s="1313"/>
      <c r="BB3" s="1313"/>
      <c r="BC3" s="1313"/>
      <c r="BD3" s="1313"/>
      <c r="BE3" s="2997"/>
      <c r="BF3" s="2997"/>
      <c r="BG3" s="2997"/>
      <c r="BH3" s="2997"/>
      <c r="BI3" s="1903"/>
      <c r="BJ3" s="1904"/>
      <c r="BK3" s="1313"/>
      <c r="BL3" s="1904"/>
      <c r="BM3" s="1904"/>
      <c r="BN3" s="1904"/>
      <c r="BO3" s="1313"/>
      <c r="BP3" s="1313"/>
      <c r="BQ3" s="1305"/>
    </row>
    <row r="4" spans="1:75" ht="6" customHeight="1" thickBot="1" x14ac:dyDescent="0.3">
      <c r="A4" s="1305"/>
      <c r="B4" s="2051"/>
      <c r="C4" s="1929"/>
      <c r="D4" s="2999"/>
      <c r="E4" s="1305"/>
      <c r="F4" s="1266"/>
      <c r="G4" s="1305"/>
      <c r="H4" s="1268"/>
      <c r="I4" s="1305"/>
      <c r="J4" s="1268"/>
      <c r="K4" s="1305"/>
      <c r="L4" s="2772"/>
      <c r="M4" s="1305"/>
      <c r="N4" s="1268"/>
      <c r="O4" s="3000"/>
      <c r="P4" s="1305"/>
      <c r="Q4" s="1307"/>
      <c r="R4" s="1313"/>
      <c r="S4" s="1313"/>
      <c r="T4" s="1313"/>
      <c r="U4" s="1313"/>
      <c r="V4" s="2466"/>
      <c r="W4" s="1904"/>
      <c r="X4" s="2336"/>
      <c r="Y4" s="1904"/>
      <c r="Z4" s="2394"/>
      <c r="AA4" s="1904"/>
      <c r="AB4" s="1903"/>
      <c r="AC4" s="1904"/>
      <c r="AD4" s="1904"/>
      <c r="AE4" s="1904"/>
      <c r="AF4" s="2995"/>
      <c r="AG4" s="2996"/>
      <c r="AH4" s="1307"/>
      <c r="AI4" s="1313"/>
      <c r="AJ4" s="1313"/>
      <c r="AK4" s="1313"/>
      <c r="AL4" s="1313"/>
      <c r="AM4" s="1313"/>
      <c r="AN4" s="1905"/>
      <c r="AO4" s="1345"/>
      <c r="AP4" s="1313"/>
      <c r="AQ4" s="1345"/>
      <c r="AR4" s="1313"/>
      <c r="AS4" s="1345"/>
      <c r="AT4" s="1313"/>
      <c r="AU4" s="1345"/>
      <c r="AV4" s="1313"/>
      <c r="AW4" s="1313"/>
      <c r="AX4" s="1313"/>
      <c r="AY4" s="1307"/>
      <c r="AZ4" s="1313"/>
      <c r="BA4" s="1313"/>
      <c r="BB4" s="1313"/>
      <c r="BC4" s="1313"/>
      <c r="BD4" s="1313"/>
      <c r="BE4" s="2998"/>
      <c r="BF4" s="2998"/>
      <c r="BG4" s="2998"/>
      <c r="BH4" s="2998"/>
      <c r="BI4" s="1903"/>
      <c r="BJ4" s="1904"/>
      <c r="BK4" s="1313"/>
      <c r="BL4" s="1904"/>
      <c r="BM4" s="1904"/>
      <c r="BN4" s="1904"/>
      <c r="BO4" s="1313"/>
      <c r="BP4" s="1313"/>
      <c r="BQ4" s="1305"/>
    </row>
    <row r="5" spans="1:75" ht="15" customHeight="1" thickBot="1" x14ac:dyDescent="0.3">
      <c r="A5" s="2970" t="s">
        <v>10</v>
      </c>
      <c r="B5" s="3005" t="s">
        <v>11</v>
      </c>
      <c r="C5" s="3006" t="s">
        <v>12</v>
      </c>
      <c r="D5" s="2970" t="s">
        <v>13</v>
      </c>
      <c r="E5" s="2970" t="s">
        <v>14</v>
      </c>
      <c r="F5" s="2975" t="s">
        <v>15</v>
      </c>
      <c r="G5" s="2975"/>
      <c r="H5" s="2975"/>
      <c r="I5" s="2975"/>
      <c r="J5" s="2975"/>
      <c r="K5" s="2975"/>
      <c r="L5" s="2975"/>
      <c r="M5" s="2975"/>
      <c r="N5" s="2969" t="s">
        <v>16</v>
      </c>
      <c r="O5" s="2969" t="s">
        <v>17</v>
      </c>
      <c r="P5" s="2969" t="s">
        <v>18</v>
      </c>
      <c r="Q5" s="1906"/>
      <c r="R5" s="1906"/>
      <c r="S5" s="1906"/>
      <c r="T5" s="1906"/>
      <c r="U5" s="1906"/>
      <c r="V5" s="2969" t="s">
        <v>107</v>
      </c>
      <c r="W5" s="2969"/>
      <c r="X5" s="2969"/>
      <c r="Y5" s="2969"/>
      <c r="Z5" s="2969"/>
      <c r="AA5" s="2969"/>
      <c r="AB5" s="2969"/>
      <c r="AC5" s="2969"/>
      <c r="AD5" s="2969"/>
      <c r="AE5" s="2969"/>
      <c r="AF5" s="2969"/>
      <c r="AG5" s="3004"/>
      <c r="AH5" s="1907"/>
      <c r="AI5" s="1513"/>
      <c r="AJ5" s="3001" t="s">
        <v>10</v>
      </c>
      <c r="AK5" s="2976" t="s">
        <v>11</v>
      </c>
      <c r="AL5" s="2976" t="s">
        <v>326</v>
      </c>
      <c r="AM5" s="2979" t="s">
        <v>13</v>
      </c>
      <c r="AN5" s="2988" t="s">
        <v>14</v>
      </c>
      <c r="AO5" s="2982" t="s">
        <v>15</v>
      </c>
      <c r="AP5" s="2982"/>
      <c r="AQ5" s="2982"/>
      <c r="AR5" s="2982"/>
      <c r="AS5" s="2982"/>
      <c r="AT5" s="2982"/>
      <c r="AU5" s="2982"/>
      <c r="AV5" s="2983"/>
      <c r="AW5" s="2984" t="s">
        <v>16</v>
      </c>
      <c r="AX5" s="2962" t="s">
        <v>17</v>
      </c>
      <c r="AY5" s="2972" t="s">
        <v>18</v>
      </c>
      <c r="AZ5" s="1906"/>
      <c r="BA5" s="1906"/>
      <c r="BB5" s="1906"/>
      <c r="BC5" s="1906"/>
      <c r="BD5" s="1906"/>
      <c r="BE5" s="2969" t="s">
        <v>107</v>
      </c>
      <c r="BF5" s="2969"/>
      <c r="BG5" s="2969"/>
      <c r="BH5" s="2969"/>
      <c r="BI5" s="2969"/>
      <c r="BJ5" s="2969"/>
      <c r="BK5" s="2969"/>
      <c r="BL5" s="2969"/>
      <c r="BM5" s="2969"/>
      <c r="BN5" s="2969"/>
      <c r="BO5" s="2969"/>
      <c r="BP5" s="2969"/>
      <c r="BQ5" s="1512"/>
    </row>
    <row r="6" spans="1:75" ht="16.5" customHeight="1" thickBot="1" x14ac:dyDescent="0.3">
      <c r="A6" s="2970"/>
      <c r="B6" s="3005"/>
      <c r="C6" s="3006"/>
      <c r="D6" s="2970"/>
      <c r="E6" s="2970"/>
      <c r="F6" s="2975" t="s">
        <v>20</v>
      </c>
      <c r="G6" s="2975"/>
      <c r="H6" s="2975" t="s">
        <v>21</v>
      </c>
      <c r="I6" s="2975"/>
      <c r="J6" s="2975" t="s">
        <v>22</v>
      </c>
      <c r="K6" s="2975"/>
      <c r="L6" s="2975" t="s">
        <v>23</v>
      </c>
      <c r="M6" s="2975"/>
      <c r="N6" s="2969"/>
      <c r="O6" s="2969"/>
      <c r="P6" s="2969"/>
      <c r="Q6" s="1906"/>
      <c r="R6" s="1906"/>
      <c r="S6" s="1906"/>
      <c r="T6" s="1906"/>
      <c r="U6" s="1906"/>
      <c r="V6" s="2966" t="s">
        <v>108</v>
      </c>
      <c r="W6" s="2967" t="s">
        <v>109</v>
      </c>
      <c r="X6" s="2987" t="s">
        <v>108</v>
      </c>
      <c r="Y6" s="2967" t="s">
        <v>110</v>
      </c>
      <c r="Z6" s="2966" t="s">
        <v>108</v>
      </c>
      <c r="AA6" s="2968" t="s">
        <v>111</v>
      </c>
      <c r="AB6" s="2966" t="s">
        <v>108</v>
      </c>
      <c r="AC6" s="2968" t="s">
        <v>112</v>
      </c>
      <c r="AD6" s="1908"/>
      <c r="AE6" s="1908"/>
      <c r="AF6" s="2970" t="s">
        <v>113</v>
      </c>
      <c r="AG6" s="2971" t="s">
        <v>114</v>
      </c>
      <c r="AH6" s="2965" t="s">
        <v>178</v>
      </c>
      <c r="AI6" s="1513"/>
      <c r="AJ6" s="3002"/>
      <c r="AK6" s="2977"/>
      <c r="AL6" s="2977"/>
      <c r="AM6" s="2980"/>
      <c r="AN6" s="2977"/>
      <c r="AO6" s="2982" t="s">
        <v>20</v>
      </c>
      <c r="AP6" s="2983"/>
      <c r="AQ6" s="2990" t="s">
        <v>21</v>
      </c>
      <c r="AR6" s="2983"/>
      <c r="AS6" s="2991" t="s">
        <v>22</v>
      </c>
      <c r="AT6" s="2991"/>
      <c r="AU6" s="2991" t="s">
        <v>23</v>
      </c>
      <c r="AV6" s="2991"/>
      <c r="AW6" s="2985"/>
      <c r="AX6" s="2963"/>
      <c r="AY6" s="2973"/>
      <c r="AZ6" s="1906"/>
      <c r="BA6" s="1906"/>
      <c r="BB6" s="1906"/>
      <c r="BC6" s="1906"/>
      <c r="BD6" s="1906"/>
      <c r="BE6" s="2966" t="s">
        <v>108</v>
      </c>
      <c r="BF6" s="2967" t="s">
        <v>109</v>
      </c>
      <c r="BG6" s="2966" t="s">
        <v>108</v>
      </c>
      <c r="BH6" s="2967" t="s">
        <v>110</v>
      </c>
      <c r="BI6" s="2966" t="s">
        <v>108</v>
      </c>
      <c r="BJ6" s="2968" t="s">
        <v>111</v>
      </c>
      <c r="BK6" s="2969" t="s">
        <v>108</v>
      </c>
      <c r="BL6" s="2968" t="s">
        <v>112</v>
      </c>
      <c r="BM6" s="1908"/>
      <c r="BN6" s="1908"/>
      <c r="BO6" s="2970" t="s">
        <v>113</v>
      </c>
      <c r="BP6" s="2971" t="s">
        <v>114</v>
      </c>
      <c r="BQ6" s="2965" t="s">
        <v>178</v>
      </c>
    </row>
    <row r="7" spans="1:75" ht="14.25" customHeight="1" thickBot="1" x14ac:dyDescent="0.3">
      <c r="A7" s="2970"/>
      <c r="B7" s="3005"/>
      <c r="C7" s="3006"/>
      <c r="D7" s="2970"/>
      <c r="E7" s="2970"/>
      <c r="F7" s="2536" t="s">
        <v>25</v>
      </c>
      <c r="G7" s="2603" t="s">
        <v>26</v>
      </c>
      <c r="H7" s="2603" t="s">
        <v>25</v>
      </c>
      <c r="I7" s="2603" t="s">
        <v>26</v>
      </c>
      <c r="J7" s="2603" t="s">
        <v>25</v>
      </c>
      <c r="K7" s="2603" t="s">
        <v>26</v>
      </c>
      <c r="L7" s="2774" t="s">
        <v>25</v>
      </c>
      <c r="M7" s="2603" t="s">
        <v>26</v>
      </c>
      <c r="N7" s="2969"/>
      <c r="O7" s="2969"/>
      <c r="P7" s="2969"/>
      <c r="Q7" s="1910"/>
      <c r="R7" s="1911" t="s">
        <v>20</v>
      </c>
      <c r="S7" s="1911" t="s">
        <v>27</v>
      </c>
      <c r="T7" s="1911" t="s">
        <v>28</v>
      </c>
      <c r="U7" s="1911" t="s">
        <v>29</v>
      </c>
      <c r="V7" s="2966"/>
      <c r="W7" s="2967"/>
      <c r="X7" s="2987"/>
      <c r="Y7" s="2967"/>
      <c r="Z7" s="2966"/>
      <c r="AA7" s="2968"/>
      <c r="AB7" s="2966"/>
      <c r="AC7" s="2968"/>
      <c r="AD7" s="1908"/>
      <c r="AE7" s="1908"/>
      <c r="AF7" s="2970"/>
      <c r="AG7" s="2971"/>
      <c r="AH7" s="2965"/>
      <c r="AI7" s="1513"/>
      <c r="AJ7" s="3003"/>
      <c r="AK7" s="2978"/>
      <c r="AL7" s="2977"/>
      <c r="AM7" s="2981"/>
      <c r="AN7" s="2989"/>
      <c r="AO7" s="1912" t="s">
        <v>25</v>
      </c>
      <c r="AP7" s="1909" t="s">
        <v>26</v>
      </c>
      <c r="AQ7" s="1909" t="s">
        <v>25</v>
      </c>
      <c r="AR7" s="1909" t="s">
        <v>26</v>
      </c>
      <c r="AS7" s="1909" t="s">
        <v>25</v>
      </c>
      <c r="AT7" s="1909" t="s">
        <v>26</v>
      </c>
      <c r="AU7" s="1909" t="s">
        <v>25</v>
      </c>
      <c r="AV7" s="1909" t="s">
        <v>26</v>
      </c>
      <c r="AW7" s="2986"/>
      <c r="AX7" s="2964"/>
      <c r="AY7" s="2974"/>
      <c r="AZ7" s="1906"/>
      <c r="BA7" s="1911" t="s">
        <v>20</v>
      </c>
      <c r="BB7" s="1911" t="s">
        <v>27</v>
      </c>
      <c r="BC7" s="1911" t="s">
        <v>28</v>
      </c>
      <c r="BD7" s="1911" t="s">
        <v>29</v>
      </c>
      <c r="BE7" s="2966"/>
      <c r="BF7" s="2967"/>
      <c r="BG7" s="2966"/>
      <c r="BH7" s="2967"/>
      <c r="BI7" s="2966"/>
      <c r="BJ7" s="2968"/>
      <c r="BK7" s="2969"/>
      <c r="BL7" s="2968"/>
      <c r="BM7" s="1908"/>
      <c r="BN7" s="1908"/>
      <c r="BO7" s="2970"/>
      <c r="BP7" s="2971"/>
      <c r="BQ7" s="2965"/>
      <c r="BS7" s="1297" t="s">
        <v>20</v>
      </c>
      <c r="BT7" s="1297" t="s">
        <v>27</v>
      </c>
      <c r="BU7" s="1297" t="s">
        <v>28</v>
      </c>
      <c r="BV7" s="1297" t="s">
        <v>29</v>
      </c>
      <c r="BW7" s="1296" t="s">
        <v>309</v>
      </c>
    </row>
    <row r="8" spans="1:75" ht="15" customHeight="1" x14ac:dyDescent="0.25">
      <c r="A8" s="1315">
        <v>1</v>
      </c>
      <c r="B8" s="2051">
        <v>43477</v>
      </c>
      <c r="C8" s="1929">
        <v>1</v>
      </c>
      <c r="D8" s="1305" t="s">
        <v>30</v>
      </c>
      <c r="E8" s="1305" t="s">
        <v>31</v>
      </c>
      <c r="F8" s="1268"/>
      <c r="G8" s="1491">
        <f>F8*R8</f>
        <v>0</v>
      </c>
      <c r="H8" s="1268">
        <v>1</v>
      </c>
      <c r="I8" s="1492">
        <f t="shared" ref="I8" si="0">H8*S8</f>
        <v>1931818</v>
      </c>
      <c r="J8" s="1268">
        <v>4</v>
      </c>
      <c r="K8" s="1492">
        <f t="shared" ref="K8:K71" si="1">J8*T8</f>
        <v>8927272</v>
      </c>
      <c r="L8" s="2772">
        <v>1</v>
      </c>
      <c r="M8" s="1492">
        <f t="shared" ref="M8:M71" si="2">L8*U8</f>
        <v>431818</v>
      </c>
      <c r="N8" s="1505">
        <f t="shared" ref="N8:O37" si="3">F8+H8+J8+L8</f>
        <v>6</v>
      </c>
      <c r="O8" s="1494">
        <f t="shared" si="3"/>
        <v>11290908</v>
      </c>
      <c r="P8" s="1494">
        <f t="shared" ref="P8:P71" si="4">N8*40000</f>
        <v>240000</v>
      </c>
      <c r="Q8" s="1307"/>
      <c r="R8" s="1508">
        <v>1331818</v>
      </c>
      <c r="S8" s="1508">
        <v>1931818</v>
      </c>
      <c r="T8" s="1508">
        <v>2231818</v>
      </c>
      <c r="U8" s="1508">
        <v>431818</v>
      </c>
      <c r="V8" s="1509">
        <v>43488</v>
      </c>
      <c r="W8" s="1338">
        <v>11290908</v>
      </c>
      <c r="X8" s="2299"/>
      <c r="Y8" s="1229"/>
      <c r="Z8" s="2395"/>
      <c r="AA8" s="1229"/>
      <c r="AB8" s="1317"/>
      <c r="AC8" s="1229"/>
      <c r="AD8" s="1229"/>
      <c r="AE8" s="1229"/>
      <c r="AF8" s="1490">
        <f t="shared" ref="AF8:AF73" si="5">W8+Y8+AA8+AC8</f>
        <v>11290908</v>
      </c>
      <c r="AG8" s="1316">
        <f t="shared" ref="AG8:AG71" si="6">O8-AF8</f>
        <v>0</v>
      </c>
      <c r="AH8" s="1305"/>
      <c r="AI8" s="1307"/>
      <c r="AJ8" s="2032"/>
      <c r="AK8" s="1299"/>
      <c r="AL8" s="1339"/>
      <c r="AM8" s="1306" t="s">
        <v>30</v>
      </c>
      <c r="AN8" s="1305" t="s">
        <v>31</v>
      </c>
      <c r="AO8" s="2035"/>
      <c r="AP8" s="1491">
        <f>AO8*BA8</f>
        <v>0</v>
      </c>
      <c r="AQ8" s="1268">
        <v>1</v>
      </c>
      <c r="AR8" s="1492">
        <f t="shared" ref="AR8:AR71" si="7">AQ8*BB8</f>
        <v>1931818</v>
      </c>
      <c r="AS8" s="1268">
        <v>4</v>
      </c>
      <c r="AT8" s="1492">
        <f t="shared" ref="AT8:AT71" si="8">AS8*BC8</f>
        <v>8927272</v>
      </c>
      <c r="AU8" s="1268">
        <v>1</v>
      </c>
      <c r="AV8" s="1492">
        <f t="shared" ref="AV8:AV71" si="9">AU8*BD8</f>
        <v>431818</v>
      </c>
      <c r="AW8" s="1493">
        <f t="shared" ref="AW8:AW71" si="10">AO8+AQ8+AS8+AU8</f>
        <v>6</v>
      </c>
      <c r="AX8" s="2153">
        <f>AP8+AR8+AT8+AV8</f>
        <v>11290908</v>
      </c>
      <c r="AY8" s="1495">
        <f t="shared" ref="AY8:AY71" si="11">AW8*40000</f>
        <v>240000</v>
      </c>
      <c r="AZ8" s="1508"/>
      <c r="BA8" s="1508">
        <v>1331818</v>
      </c>
      <c r="BB8" s="1508">
        <v>1931818</v>
      </c>
      <c r="BC8" s="1508">
        <v>2231818</v>
      </c>
      <c r="BD8" s="1508">
        <v>431818</v>
      </c>
      <c r="BE8" s="2155">
        <v>43853</v>
      </c>
      <c r="BF8" s="1338">
        <v>11290908</v>
      </c>
      <c r="BG8" s="1510"/>
      <c r="BH8" s="1338"/>
      <c r="BI8" s="1510"/>
      <c r="BJ8" s="1342"/>
      <c r="BK8" s="1515"/>
      <c r="BL8" s="1229"/>
      <c r="BM8" s="1229"/>
      <c r="BN8" s="1229"/>
      <c r="BO8" s="1490">
        <f>BF8+BH8+BJ8+BL8</f>
        <v>11290908</v>
      </c>
      <c r="BP8" s="1316">
        <f t="shared" ref="BP8:BP71" si="12">O8-BO8</f>
        <v>0</v>
      </c>
      <c r="BQ8" s="1512"/>
      <c r="BS8" s="1298">
        <f t="shared" ref="BS8:BS71" si="13">F8-AO8</f>
        <v>0</v>
      </c>
      <c r="BT8" s="1298">
        <f t="shared" ref="BT8:BT71" si="14">H8-AQ8</f>
        <v>0</v>
      </c>
      <c r="BU8" s="1298">
        <f t="shared" ref="BU8:BU71" si="15">J8-AS8</f>
        <v>0</v>
      </c>
      <c r="BV8" s="1298">
        <f t="shared" ref="BV8:BV71" si="16">L8-AU8</f>
        <v>0</v>
      </c>
      <c r="BW8" s="1298">
        <f t="shared" ref="BW8:BW71" si="17">O8-AX8</f>
        <v>0</v>
      </c>
    </row>
    <row r="9" spans="1:75" ht="15" customHeight="1" x14ac:dyDescent="0.25">
      <c r="A9" s="1315">
        <v>2</v>
      </c>
      <c r="B9" s="2051">
        <v>43477</v>
      </c>
      <c r="C9" s="1929">
        <v>2</v>
      </c>
      <c r="D9" s="1305" t="s">
        <v>32</v>
      </c>
      <c r="E9" s="1305" t="s">
        <v>31</v>
      </c>
      <c r="F9" s="1268"/>
      <c r="G9" s="1491">
        <f t="shared" ref="G9:G72" si="18">F9*R9</f>
        <v>0</v>
      </c>
      <c r="H9" s="1268">
        <v>1</v>
      </c>
      <c r="I9" s="1492">
        <f>H9*S9</f>
        <v>1931818</v>
      </c>
      <c r="J9" s="1268">
        <v>3</v>
      </c>
      <c r="K9" s="1492">
        <f t="shared" si="1"/>
        <v>6695454</v>
      </c>
      <c r="L9" s="2772">
        <v>2</v>
      </c>
      <c r="M9" s="1492">
        <f t="shared" si="2"/>
        <v>863636</v>
      </c>
      <c r="N9" s="1505">
        <f t="shared" si="3"/>
        <v>6</v>
      </c>
      <c r="O9" s="1494">
        <f t="shared" ref="O9" si="19">G9+I9+K9+M9</f>
        <v>9490908</v>
      </c>
      <c r="P9" s="1494">
        <f t="shared" si="4"/>
        <v>240000</v>
      </c>
      <c r="Q9" s="1307"/>
      <c r="R9" s="1508">
        <v>1331818</v>
      </c>
      <c r="S9" s="1508">
        <v>1931818</v>
      </c>
      <c r="T9" s="1508">
        <v>2231818</v>
      </c>
      <c r="U9" s="1508">
        <v>431818</v>
      </c>
      <c r="V9" s="1302">
        <v>43488</v>
      </c>
      <c r="W9" s="1229">
        <v>1196372</v>
      </c>
      <c r="X9" s="2337">
        <v>43488</v>
      </c>
      <c r="Y9" s="1229">
        <v>2662626</v>
      </c>
      <c r="Z9" s="2395">
        <v>43489</v>
      </c>
      <c r="AA9" s="1229">
        <v>5631910</v>
      </c>
      <c r="AB9" s="1317"/>
      <c r="AC9" s="1229"/>
      <c r="AD9" s="1229"/>
      <c r="AE9" s="1229"/>
      <c r="AF9" s="1490">
        <f t="shared" si="5"/>
        <v>9490908</v>
      </c>
      <c r="AG9" s="1316">
        <f t="shared" si="6"/>
        <v>0</v>
      </c>
      <c r="AH9" s="1305"/>
      <c r="AI9" s="1307"/>
      <c r="AJ9" s="2033"/>
      <c r="AK9" s="1502"/>
      <c r="AL9" s="1317"/>
      <c r="AM9" s="1306" t="s">
        <v>32</v>
      </c>
      <c r="AN9" s="1305" t="s">
        <v>31</v>
      </c>
      <c r="AO9" s="2036"/>
      <c r="AP9" s="1491">
        <f t="shared" ref="AP9:AP71" si="20">AO9*BA9</f>
        <v>0</v>
      </c>
      <c r="AQ9" s="1268">
        <v>1</v>
      </c>
      <c r="AR9" s="1492">
        <f>AQ9*BB9</f>
        <v>1931818</v>
      </c>
      <c r="AS9" s="1268">
        <v>3</v>
      </c>
      <c r="AT9" s="1492">
        <f t="shared" si="8"/>
        <v>6695454</v>
      </c>
      <c r="AU9" s="1268">
        <v>2</v>
      </c>
      <c r="AV9" s="1492">
        <f t="shared" si="9"/>
        <v>863636</v>
      </c>
      <c r="AW9" s="1493">
        <f t="shared" si="10"/>
        <v>6</v>
      </c>
      <c r="AX9" s="2153">
        <f t="shared" ref="AX9:AX71" si="21">AP9+AR9+AT9+AV9</f>
        <v>9490908</v>
      </c>
      <c r="AY9" s="1495">
        <f t="shared" si="11"/>
        <v>240000</v>
      </c>
      <c r="AZ9" s="1508"/>
      <c r="BA9" s="1508">
        <v>1331818</v>
      </c>
      <c r="BB9" s="1508">
        <v>1931818</v>
      </c>
      <c r="BC9" s="1508">
        <v>2231818</v>
      </c>
      <c r="BD9" s="1508">
        <v>431818</v>
      </c>
      <c r="BE9" s="2155"/>
      <c r="BF9" s="1338"/>
      <c r="BG9" s="1509"/>
      <c r="BH9" s="1338"/>
      <c r="BI9" s="1509"/>
      <c r="BJ9" s="1342"/>
      <c r="BK9" s="1515"/>
      <c r="BL9" s="1229"/>
      <c r="BM9" s="1229"/>
      <c r="BN9" s="1229"/>
      <c r="BO9" s="1490">
        <f t="shared" ref="BO9:BO72" si="22">BF9+BH9+BJ9+BL9</f>
        <v>0</v>
      </c>
      <c r="BP9" s="1316">
        <f t="shared" si="12"/>
        <v>9490908</v>
      </c>
      <c r="BQ9" s="1512"/>
      <c r="BS9" s="1298">
        <f t="shared" si="13"/>
        <v>0</v>
      </c>
      <c r="BT9" s="1298">
        <f t="shared" si="14"/>
        <v>0</v>
      </c>
      <c r="BU9" s="1298">
        <f t="shared" si="15"/>
        <v>0</v>
      </c>
      <c r="BV9" s="1298">
        <f t="shared" si="16"/>
        <v>0</v>
      </c>
      <c r="BW9" s="1298">
        <f t="shared" si="17"/>
        <v>0</v>
      </c>
    </row>
    <row r="10" spans="1:75" ht="15" customHeight="1" x14ac:dyDescent="0.25">
      <c r="A10" s="1315">
        <v>3</v>
      </c>
      <c r="B10" s="2051">
        <v>43477</v>
      </c>
      <c r="C10" s="1929">
        <v>3</v>
      </c>
      <c r="D10" s="1305" t="s">
        <v>33</v>
      </c>
      <c r="E10" s="1305" t="s">
        <v>31</v>
      </c>
      <c r="F10" s="1268"/>
      <c r="G10" s="1491">
        <f t="shared" si="18"/>
        <v>0</v>
      </c>
      <c r="H10" s="1268">
        <v>5</v>
      </c>
      <c r="I10" s="1492">
        <f t="shared" ref="I10:I73" si="23">H10*S10</f>
        <v>9659090</v>
      </c>
      <c r="J10" s="1268">
        <v>5</v>
      </c>
      <c r="K10" s="1492">
        <f t="shared" si="1"/>
        <v>11159090</v>
      </c>
      <c r="L10" s="2772">
        <v>2</v>
      </c>
      <c r="M10" s="1492">
        <f t="shared" si="2"/>
        <v>863636</v>
      </c>
      <c r="N10" s="1505">
        <f t="shared" si="3"/>
        <v>12</v>
      </c>
      <c r="O10" s="1494">
        <f>G10+I10+K10+M10</f>
        <v>21681816</v>
      </c>
      <c r="P10" s="1494">
        <f t="shared" si="4"/>
        <v>480000</v>
      </c>
      <c r="Q10" s="1307"/>
      <c r="R10" s="1508">
        <v>1331818</v>
      </c>
      <c r="S10" s="1508">
        <v>1931818</v>
      </c>
      <c r="T10" s="1508">
        <v>2231818</v>
      </c>
      <c r="U10" s="1508">
        <v>431818</v>
      </c>
      <c r="V10" s="1892">
        <v>43489</v>
      </c>
      <c r="W10" s="1229">
        <v>21681816</v>
      </c>
      <c r="X10" s="2337"/>
      <c r="Y10" s="1229"/>
      <c r="Z10" s="2395"/>
      <c r="AA10" s="1229"/>
      <c r="AB10" s="1317"/>
      <c r="AC10" s="1229"/>
      <c r="AD10" s="1229"/>
      <c r="AE10" s="1229"/>
      <c r="AF10" s="1490">
        <f t="shared" si="5"/>
        <v>21681816</v>
      </c>
      <c r="AG10" s="1316">
        <f t="shared" si="6"/>
        <v>0</v>
      </c>
      <c r="AH10" s="1305"/>
      <c r="AI10" s="1307"/>
      <c r="AJ10" s="2033"/>
      <c r="AK10" s="1502"/>
      <c r="AL10" s="1317"/>
      <c r="AM10" s="2034" t="s">
        <v>33</v>
      </c>
      <c r="AN10" s="1305" t="s">
        <v>31</v>
      </c>
      <c r="AO10" s="2036"/>
      <c r="AP10" s="1491">
        <f t="shared" si="20"/>
        <v>0</v>
      </c>
      <c r="AQ10" s="1268">
        <v>5</v>
      </c>
      <c r="AR10" s="1492">
        <f t="shared" si="7"/>
        <v>9659090</v>
      </c>
      <c r="AS10" s="1268">
        <v>5</v>
      </c>
      <c r="AT10" s="1492">
        <f t="shared" si="8"/>
        <v>11159090</v>
      </c>
      <c r="AU10" s="1268">
        <v>2</v>
      </c>
      <c r="AV10" s="1492">
        <f t="shared" si="9"/>
        <v>863636</v>
      </c>
      <c r="AW10" s="1493">
        <f t="shared" si="10"/>
        <v>12</v>
      </c>
      <c r="AX10" s="2153">
        <f>AP10+AR10+AT10+AV10</f>
        <v>21681816</v>
      </c>
      <c r="AY10" s="1495">
        <f t="shared" si="11"/>
        <v>480000</v>
      </c>
      <c r="AZ10" s="1508"/>
      <c r="BA10" s="1508">
        <v>1331818</v>
      </c>
      <c r="BB10" s="1508">
        <v>1931818</v>
      </c>
      <c r="BC10" s="1508">
        <v>2231818</v>
      </c>
      <c r="BD10" s="1508">
        <v>431818</v>
      </c>
      <c r="BE10" s="2155"/>
      <c r="BF10" s="1338"/>
      <c r="BG10" s="1509"/>
      <c r="BH10" s="1338"/>
      <c r="BI10" s="1510"/>
      <c r="BJ10" s="1342"/>
      <c r="BK10" s="1515"/>
      <c r="BL10" s="1229"/>
      <c r="BM10" s="1229"/>
      <c r="BN10" s="1229"/>
      <c r="BO10" s="1490">
        <f t="shared" si="22"/>
        <v>0</v>
      </c>
      <c r="BP10" s="1316">
        <f t="shared" si="12"/>
        <v>21681816</v>
      </c>
      <c r="BQ10" s="1512"/>
      <c r="BS10" s="1298">
        <f t="shared" si="13"/>
        <v>0</v>
      </c>
      <c r="BT10" s="1298">
        <f t="shared" si="14"/>
        <v>0</v>
      </c>
      <c r="BU10" s="1298">
        <f t="shared" si="15"/>
        <v>0</v>
      </c>
      <c r="BV10" s="1298">
        <f t="shared" si="16"/>
        <v>0</v>
      </c>
      <c r="BW10" s="1298">
        <f t="shared" si="17"/>
        <v>0</v>
      </c>
    </row>
    <row r="11" spans="1:75" ht="15" customHeight="1" x14ac:dyDescent="0.25">
      <c r="A11" s="1315">
        <v>4</v>
      </c>
      <c r="B11" s="2051">
        <v>43477</v>
      </c>
      <c r="C11" s="1929">
        <v>4</v>
      </c>
      <c r="D11" s="1305" t="s">
        <v>34</v>
      </c>
      <c r="E11" s="1305" t="s">
        <v>31</v>
      </c>
      <c r="F11" s="1268"/>
      <c r="G11" s="1491">
        <f t="shared" si="18"/>
        <v>0</v>
      </c>
      <c r="H11" s="1268">
        <v>1</v>
      </c>
      <c r="I11" s="1492">
        <f t="shared" si="23"/>
        <v>1931818</v>
      </c>
      <c r="J11" s="1268">
        <v>4</v>
      </c>
      <c r="K11" s="1492">
        <f t="shared" si="1"/>
        <v>8927272</v>
      </c>
      <c r="L11" s="2772">
        <v>2</v>
      </c>
      <c r="M11" s="1492">
        <f t="shared" si="2"/>
        <v>863636</v>
      </c>
      <c r="N11" s="1505">
        <f t="shared" si="3"/>
        <v>7</v>
      </c>
      <c r="O11" s="1494">
        <f t="shared" ref="O11:O74" si="24">G11+I11+K11+M11</f>
        <v>11722726</v>
      </c>
      <c r="P11" s="1494">
        <f t="shared" si="4"/>
        <v>280000</v>
      </c>
      <c r="Q11" s="1307"/>
      <c r="R11" s="1508">
        <v>1331818</v>
      </c>
      <c r="S11" s="1508">
        <v>1931818</v>
      </c>
      <c r="T11" s="1508">
        <v>2231818</v>
      </c>
      <c r="U11" s="1508">
        <v>431818</v>
      </c>
      <c r="V11" s="1892">
        <v>43489</v>
      </c>
      <c r="W11" s="1229">
        <v>10572628</v>
      </c>
      <c r="X11" s="2299">
        <v>43493</v>
      </c>
      <c r="Y11" s="1229">
        <v>1150098</v>
      </c>
      <c r="Z11" s="2395"/>
      <c r="AA11" s="1229"/>
      <c r="AB11" s="1317"/>
      <c r="AC11" s="1229"/>
      <c r="AD11" s="1229"/>
      <c r="AE11" s="1229"/>
      <c r="AF11" s="1490">
        <f t="shared" si="5"/>
        <v>11722726</v>
      </c>
      <c r="AG11" s="1316">
        <f t="shared" si="6"/>
        <v>0</v>
      </c>
      <c r="AH11" s="1305"/>
      <c r="AI11" s="1307"/>
      <c r="AJ11" s="2033"/>
      <c r="AK11" s="1502"/>
      <c r="AL11" s="2539"/>
      <c r="AM11" s="1306" t="s">
        <v>34</v>
      </c>
      <c r="AN11" s="1305" t="s">
        <v>31</v>
      </c>
      <c r="AO11" s="2036"/>
      <c r="AP11" s="1491">
        <f t="shared" si="20"/>
        <v>0</v>
      </c>
      <c r="AQ11" s="1268">
        <v>1</v>
      </c>
      <c r="AR11" s="1492">
        <f t="shared" si="7"/>
        <v>1931818</v>
      </c>
      <c r="AS11" s="1268">
        <v>4</v>
      </c>
      <c r="AT11" s="1492">
        <f t="shared" si="8"/>
        <v>8927272</v>
      </c>
      <c r="AU11" s="1268">
        <v>2</v>
      </c>
      <c r="AV11" s="1492">
        <f t="shared" si="9"/>
        <v>863636</v>
      </c>
      <c r="AW11" s="1493">
        <f t="shared" si="10"/>
        <v>7</v>
      </c>
      <c r="AX11" s="2153">
        <f t="shared" si="21"/>
        <v>11722726</v>
      </c>
      <c r="AY11" s="1495">
        <f t="shared" si="11"/>
        <v>280000</v>
      </c>
      <c r="AZ11" s="1508"/>
      <c r="BA11" s="1508">
        <v>1331818</v>
      </c>
      <c r="BB11" s="1508">
        <v>1931818</v>
      </c>
      <c r="BC11" s="1508">
        <v>2231818</v>
      </c>
      <c r="BD11" s="1508">
        <v>431818</v>
      </c>
      <c r="BE11" s="2155"/>
      <c r="BF11" s="1338"/>
      <c r="BG11" s="1509"/>
      <c r="BH11" s="1338"/>
      <c r="BI11" s="1510"/>
      <c r="BJ11" s="1342"/>
      <c r="BK11" s="1515"/>
      <c r="BL11" s="1229"/>
      <c r="BM11" s="1229"/>
      <c r="BN11" s="1229"/>
      <c r="BO11" s="1490">
        <f t="shared" si="22"/>
        <v>0</v>
      </c>
      <c r="BP11" s="1316">
        <f t="shared" si="12"/>
        <v>11722726</v>
      </c>
      <c r="BQ11" s="1512"/>
      <c r="BS11" s="1298">
        <f t="shared" si="13"/>
        <v>0</v>
      </c>
      <c r="BT11" s="1298">
        <f t="shared" si="14"/>
        <v>0</v>
      </c>
      <c r="BU11" s="1298">
        <f t="shared" si="15"/>
        <v>0</v>
      </c>
      <c r="BV11" s="1298">
        <f t="shared" si="16"/>
        <v>0</v>
      </c>
      <c r="BW11" s="1298">
        <f t="shared" si="17"/>
        <v>0</v>
      </c>
    </row>
    <row r="12" spans="1:75" ht="15" customHeight="1" x14ac:dyDescent="0.25">
      <c r="A12" s="1315">
        <v>5</v>
      </c>
      <c r="B12" s="2051">
        <v>43477</v>
      </c>
      <c r="C12" s="1929">
        <v>5</v>
      </c>
      <c r="D12" s="1305" t="s">
        <v>247</v>
      </c>
      <c r="E12" s="1305" t="s">
        <v>31</v>
      </c>
      <c r="F12" s="1268"/>
      <c r="G12" s="1491">
        <f t="shared" si="18"/>
        <v>0</v>
      </c>
      <c r="H12" s="1268">
        <v>1</v>
      </c>
      <c r="I12" s="1492">
        <f t="shared" si="23"/>
        <v>1931818</v>
      </c>
      <c r="J12" s="1268">
        <v>3</v>
      </c>
      <c r="K12" s="1492">
        <f t="shared" si="1"/>
        <v>6695454</v>
      </c>
      <c r="L12" s="2772">
        <v>1</v>
      </c>
      <c r="M12" s="1492">
        <f t="shared" si="2"/>
        <v>431818</v>
      </c>
      <c r="N12" s="1505">
        <f t="shared" si="3"/>
        <v>5</v>
      </c>
      <c r="O12" s="1494">
        <f t="shared" si="24"/>
        <v>9059090</v>
      </c>
      <c r="P12" s="1494">
        <f t="shared" si="4"/>
        <v>200000</v>
      </c>
      <c r="Q12" s="1307"/>
      <c r="R12" s="1508">
        <v>1331818</v>
      </c>
      <c r="S12" s="1508">
        <v>1931818</v>
      </c>
      <c r="T12" s="1508">
        <v>2231818</v>
      </c>
      <c r="U12" s="1508">
        <v>431818</v>
      </c>
      <c r="V12" s="1302">
        <v>43493</v>
      </c>
      <c r="W12" s="1229">
        <v>9059090</v>
      </c>
      <c r="X12" s="2299"/>
      <c r="Y12" s="1229"/>
      <c r="Z12" s="2395"/>
      <c r="AA12" s="1229"/>
      <c r="AB12" s="1317"/>
      <c r="AC12" s="1229"/>
      <c r="AD12" s="1229"/>
      <c r="AE12" s="1229"/>
      <c r="AF12" s="1490">
        <f t="shared" si="5"/>
        <v>9059090</v>
      </c>
      <c r="AG12" s="1316">
        <f t="shared" si="6"/>
        <v>0</v>
      </c>
      <c r="AH12" s="1305"/>
      <c r="AI12" s="1307"/>
      <c r="AJ12" s="2033"/>
      <c r="AK12" s="1502"/>
      <c r="AL12" s="2539"/>
      <c r="AM12" s="1306" t="s">
        <v>247</v>
      </c>
      <c r="AN12" s="1305" t="s">
        <v>31</v>
      </c>
      <c r="AO12" s="2036"/>
      <c r="AP12" s="1491">
        <f t="shared" si="20"/>
        <v>0</v>
      </c>
      <c r="AQ12" s="1268">
        <v>1</v>
      </c>
      <c r="AR12" s="1492">
        <f t="shared" si="7"/>
        <v>1931818</v>
      </c>
      <c r="AS12" s="1268">
        <v>3</v>
      </c>
      <c r="AT12" s="1492">
        <f t="shared" si="8"/>
        <v>6695454</v>
      </c>
      <c r="AU12" s="1268">
        <v>1</v>
      </c>
      <c r="AV12" s="1492">
        <f t="shared" si="9"/>
        <v>431818</v>
      </c>
      <c r="AW12" s="1493">
        <f t="shared" si="10"/>
        <v>5</v>
      </c>
      <c r="AX12" s="2153">
        <f t="shared" si="21"/>
        <v>9059090</v>
      </c>
      <c r="AY12" s="1495">
        <f t="shared" si="11"/>
        <v>200000</v>
      </c>
      <c r="AZ12" s="1508"/>
      <c r="BA12" s="1508">
        <v>1331818</v>
      </c>
      <c r="BB12" s="1508">
        <v>1931818</v>
      </c>
      <c r="BC12" s="1508">
        <v>2231818</v>
      </c>
      <c r="BD12" s="1508">
        <v>431818</v>
      </c>
      <c r="BE12" s="2155"/>
      <c r="BF12" s="1338"/>
      <c r="BG12" s="1510"/>
      <c r="BH12" s="1338"/>
      <c r="BI12" s="1510"/>
      <c r="BJ12" s="1342"/>
      <c r="BK12" s="1515"/>
      <c r="BL12" s="1229"/>
      <c r="BM12" s="1229"/>
      <c r="BN12" s="1229"/>
      <c r="BO12" s="1490">
        <f t="shared" si="22"/>
        <v>0</v>
      </c>
      <c r="BP12" s="1316">
        <f t="shared" si="12"/>
        <v>9059090</v>
      </c>
      <c r="BQ12" s="1512"/>
      <c r="BS12" s="1298">
        <f t="shared" si="13"/>
        <v>0</v>
      </c>
      <c r="BT12" s="1298">
        <f t="shared" si="14"/>
        <v>0</v>
      </c>
      <c r="BU12" s="1298">
        <f t="shared" si="15"/>
        <v>0</v>
      </c>
      <c r="BV12" s="1298">
        <f t="shared" si="16"/>
        <v>0</v>
      </c>
      <c r="BW12" s="1298">
        <f t="shared" si="17"/>
        <v>0</v>
      </c>
    </row>
    <row r="13" spans="1:75" ht="15" customHeight="1" x14ac:dyDescent="0.25">
      <c r="A13" s="1315">
        <v>6</v>
      </c>
      <c r="B13" s="2051">
        <v>43477</v>
      </c>
      <c r="C13" s="1929">
        <v>6</v>
      </c>
      <c r="D13" s="1305" t="s">
        <v>36</v>
      </c>
      <c r="E13" s="1305" t="s">
        <v>31</v>
      </c>
      <c r="F13" s="1268"/>
      <c r="G13" s="1491">
        <f t="shared" si="18"/>
        <v>0</v>
      </c>
      <c r="H13" s="1268">
        <v>1</v>
      </c>
      <c r="I13" s="1492">
        <f t="shared" si="23"/>
        <v>1931818</v>
      </c>
      <c r="J13" s="1268">
        <v>4</v>
      </c>
      <c r="K13" s="1492">
        <f t="shared" si="1"/>
        <v>8927272</v>
      </c>
      <c r="L13" s="2772">
        <v>1</v>
      </c>
      <c r="M13" s="1492">
        <f t="shared" si="2"/>
        <v>431818</v>
      </c>
      <c r="N13" s="1505">
        <f t="shared" si="3"/>
        <v>6</v>
      </c>
      <c r="O13" s="1494">
        <f t="shared" si="24"/>
        <v>11290908</v>
      </c>
      <c r="P13" s="1494">
        <f t="shared" si="4"/>
        <v>240000</v>
      </c>
      <c r="Q13" s="1307"/>
      <c r="R13" s="1508">
        <v>1331818</v>
      </c>
      <c r="S13" s="1508">
        <v>1931818</v>
      </c>
      <c r="T13" s="1508">
        <v>2231818</v>
      </c>
      <c r="U13" s="1508">
        <v>431818</v>
      </c>
      <c r="V13" s="1892">
        <v>43493</v>
      </c>
      <c r="W13" s="1229">
        <v>11290908</v>
      </c>
      <c r="X13" s="2337"/>
      <c r="Y13" s="1229"/>
      <c r="Z13" s="2395"/>
      <c r="AA13" s="1229"/>
      <c r="AB13" s="1317"/>
      <c r="AC13" s="1229"/>
      <c r="AD13" s="1229"/>
      <c r="AE13" s="1229"/>
      <c r="AF13" s="1490">
        <f t="shared" si="5"/>
        <v>11290908</v>
      </c>
      <c r="AG13" s="1316">
        <f t="shared" si="6"/>
        <v>0</v>
      </c>
      <c r="AH13" s="1305"/>
      <c r="AI13" s="1307"/>
      <c r="AJ13" s="2033"/>
      <c r="AK13" s="1502"/>
      <c r="AL13" s="2539"/>
      <c r="AM13" s="1306" t="s">
        <v>36</v>
      </c>
      <c r="AN13" s="1305" t="s">
        <v>31</v>
      </c>
      <c r="AO13" s="2036"/>
      <c r="AP13" s="1491">
        <f t="shared" si="20"/>
        <v>0</v>
      </c>
      <c r="AQ13" s="1268">
        <v>1</v>
      </c>
      <c r="AR13" s="1492">
        <f t="shared" si="7"/>
        <v>1931818</v>
      </c>
      <c r="AS13" s="1268">
        <v>4</v>
      </c>
      <c r="AT13" s="1492">
        <f t="shared" si="8"/>
        <v>8927272</v>
      </c>
      <c r="AU13" s="1268">
        <v>1</v>
      </c>
      <c r="AV13" s="1492">
        <f t="shared" si="9"/>
        <v>431818</v>
      </c>
      <c r="AW13" s="1493">
        <f t="shared" si="10"/>
        <v>6</v>
      </c>
      <c r="AX13" s="2153">
        <f t="shared" si="21"/>
        <v>11290908</v>
      </c>
      <c r="AY13" s="1495">
        <f t="shared" si="11"/>
        <v>240000</v>
      </c>
      <c r="AZ13" s="1508"/>
      <c r="BA13" s="1508">
        <v>1331818</v>
      </c>
      <c r="BB13" s="1508">
        <v>1931818</v>
      </c>
      <c r="BC13" s="1508">
        <v>2231818</v>
      </c>
      <c r="BD13" s="1508">
        <v>431818</v>
      </c>
      <c r="BE13" s="2155"/>
      <c r="BF13" s="1338"/>
      <c r="BG13" s="1510"/>
      <c r="BH13" s="1338"/>
      <c r="BI13" s="1510"/>
      <c r="BJ13" s="1342"/>
      <c r="BK13" s="1515"/>
      <c r="BL13" s="1229"/>
      <c r="BM13" s="1229"/>
      <c r="BN13" s="1229"/>
      <c r="BO13" s="1490">
        <f t="shared" si="22"/>
        <v>0</v>
      </c>
      <c r="BP13" s="1316">
        <f t="shared" si="12"/>
        <v>11290908</v>
      </c>
      <c r="BQ13" s="1512"/>
      <c r="BS13" s="1298">
        <f t="shared" si="13"/>
        <v>0</v>
      </c>
      <c r="BT13" s="1298">
        <f t="shared" si="14"/>
        <v>0</v>
      </c>
      <c r="BU13" s="1298">
        <f t="shared" si="15"/>
        <v>0</v>
      </c>
      <c r="BV13" s="1298">
        <f t="shared" si="16"/>
        <v>0</v>
      </c>
      <c r="BW13" s="1298">
        <f t="shared" si="17"/>
        <v>0</v>
      </c>
    </row>
    <row r="14" spans="1:75" ht="15" customHeight="1" x14ac:dyDescent="0.25">
      <c r="A14" s="1315">
        <v>7</v>
      </c>
      <c r="B14" s="2051">
        <v>43477</v>
      </c>
      <c r="C14" s="1929">
        <v>7</v>
      </c>
      <c r="D14" s="1305" t="s">
        <v>37</v>
      </c>
      <c r="E14" s="1305" t="s">
        <v>31</v>
      </c>
      <c r="F14" s="1268"/>
      <c r="G14" s="1491">
        <f t="shared" si="18"/>
        <v>0</v>
      </c>
      <c r="H14" s="1268">
        <v>2</v>
      </c>
      <c r="I14" s="1492">
        <f t="shared" si="23"/>
        <v>3863636</v>
      </c>
      <c r="J14" s="1268">
        <v>4</v>
      </c>
      <c r="K14" s="1492">
        <f t="shared" si="1"/>
        <v>8927272</v>
      </c>
      <c r="L14" s="2772"/>
      <c r="M14" s="1492">
        <f t="shared" si="2"/>
        <v>0</v>
      </c>
      <c r="N14" s="1505">
        <f t="shared" si="3"/>
        <v>6</v>
      </c>
      <c r="O14" s="1494">
        <f t="shared" si="24"/>
        <v>12790908</v>
      </c>
      <c r="P14" s="1494">
        <f t="shared" si="4"/>
        <v>240000</v>
      </c>
      <c r="Q14" s="1307"/>
      <c r="R14" s="1508">
        <v>1331818</v>
      </c>
      <c r="S14" s="1508">
        <v>1931818</v>
      </c>
      <c r="T14" s="1508">
        <v>2231818</v>
      </c>
      <c r="U14" s="1508">
        <v>431818</v>
      </c>
      <c r="V14" s="1302">
        <v>43493</v>
      </c>
      <c r="W14" s="1229">
        <v>12790908</v>
      </c>
      <c r="X14" s="2337"/>
      <c r="Y14" s="1229"/>
      <c r="Z14" s="2395"/>
      <c r="AA14" s="1229"/>
      <c r="AB14" s="1317"/>
      <c r="AC14" s="1229"/>
      <c r="AD14" s="1229"/>
      <c r="AE14" s="1229"/>
      <c r="AF14" s="1490">
        <f t="shared" si="5"/>
        <v>12790908</v>
      </c>
      <c r="AG14" s="1316">
        <f t="shared" si="6"/>
        <v>0</v>
      </c>
      <c r="AH14" s="1305"/>
      <c r="AI14" s="1307"/>
      <c r="AJ14" s="2033"/>
      <c r="AK14" s="1502"/>
      <c r="AL14" s="2539"/>
      <c r="AM14" s="1306" t="s">
        <v>37</v>
      </c>
      <c r="AN14" s="1305" t="s">
        <v>31</v>
      </c>
      <c r="AO14" s="2036"/>
      <c r="AP14" s="1491">
        <f t="shared" si="20"/>
        <v>0</v>
      </c>
      <c r="AQ14" s="1268">
        <v>2</v>
      </c>
      <c r="AR14" s="1492">
        <f t="shared" si="7"/>
        <v>3863636</v>
      </c>
      <c r="AS14" s="1268">
        <v>4</v>
      </c>
      <c r="AT14" s="1492">
        <f t="shared" si="8"/>
        <v>8927272</v>
      </c>
      <c r="AU14" s="1268"/>
      <c r="AV14" s="1492">
        <f t="shared" si="9"/>
        <v>0</v>
      </c>
      <c r="AW14" s="1493">
        <f t="shared" si="10"/>
        <v>6</v>
      </c>
      <c r="AX14" s="2153">
        <f t="shared" si="21"/>
        <v>12790908</v>
      </c>
      <c r="AY14" s="1495">
        <f t="shared" si="11"/>
        <v>240000</v>
      </c>
      <c r="AZ14" s="1508"/>
      <c r="BA14" s="1508">
        <v>1331818</v>
      </c>
      <c r="BB14" s="1508">
        <v>1931818</v>
      </c>
      <c r="BC14" s="1508">
        <v>2231818</v>
      </c>
      <c r="BD14" s="1508">
        <v>431818</v>
      </c>
      <c r="BE14" s="2155"/>
      <c r="BF14" s="1338"/>
      <c r="BG14" s="1510"/>
      <c r="BH14" s="1338"/>
      <c r="BI14" s="1510"/>
      <c r="BJ14" s="1342"/>
      <c r="BK14" s="1515"/>
      <c r="BL14" s="1229"/>
      <c r="BM14" s="1229"/>
      <c r="BN14" s="1229"/>
      <c r="BO14" s="1490">
        <f t="shared" si="22"/>
        <v>0</v>
      </c>
      <c r="BP14" s="1316">
        <f t="shared" si="12"/>
        <v>12790908</v>
      </c>
      <c r="BQ14" s="1512"/>
      <c r="BS14" s="1298">
        <f t="shared" si="13"/>
        <v>0</v>
      </c>
      <c r="BT14" s="1298">
        <f t="shared" si="14"/>
        <v>0</v>
      </c>
      <c r="BU14" s="1298">
        <f t="shared" si="15"/>
        <v>0</v>
      </c>
      <c r="BV14" s="1298">
        <f t="shared" si="16"/>
        <v>0</v>
      </c>
      <c r="BW14" s="1298">
        <f t="shared" si="17"/>
        <v>0</v>
      </c>
    </row>
    <row r="15" spans="1:75" ht="15" customHeight="1" x14ac:dyDescent="0.25">
      <c r="A15" s="1315">
        <v>8</v>
      </c>
      <c r="B15" s="2051">
        <v>43477</v>
      </c>
      <c r="C15" s="1929">
        <v>8</v>
      </c>
      <c r="D15" s="1305" t="s">
        <v>38</v>
      </c>
      <c r="E15" s="1305" t="s">
        <v>31</v>
      </c>
      <c r="F15" s="1268"/>
      <c r="G15" s="1491">
        <f t="shared" si="18"/>
        <v>0</v>
      </c>
      <c r="H15" s="1268">
        <v>1</v>
      </c>
      <c r="I15" s="1492">
        <f t="shared" si="23"/>
        <v>1931818</v>
      </c>
      <c r="J15" s="1268">
        <v>3</v>
      </c>
      <c r="K15" s="1492">
        <f t="shared" si="1"/>
        <v>6695454</v>
      </c>
      <c r="L15" s="2772">
        <v>2</v>
      </c>
      <c r="M15" s="1492">
        <f t="shared" si="2"/>
        <v>863636</v>
      </c>
      <c r="N15" s="1505">
        <f t="shared" si="3"/>
        <v>6</v>
      </c>
      <c r="O15" s="1494">
        <f t="shared" si="24"/>
        <v>9490908</v>
      </c>
      <c r="P15" s="1494">
        <f t="shared" si="4"/>
        <v>240000</v>
      </c>
      <c r="Q15" s="1307"/>
      <c r="R15" s="1508">
        <v>1331818</v>
      </c>
      <c r="S15" s="1508">
        <v>1931818</v>
      </c>
      <c r="T15" s="1508">
        <v>2231818</v>
      </c>
      <c r="U15" s="1508">
        <v>431818</v>
      </c>
      <c r="V15" s="1892">
        <v>43493</v>
      </c>
      <c r="W15" s="1229">
        <v>9490908</v>
      </c>
      <c r="X15" s="2337"/>
      <c r="Y15" s="1229"/>
      <c r="Z15" s="2395"/>
      <c r="AA15" s="1229"/>
      <c r="AB15" s="1317"/>
      <c r="AC15" s="1229"/>
      <c r="AD15" s="1229"/>
      <c r="AE15" s="1229"/>
      <c r="AF15" s="1490">
        <f t="shared" si="5"/>
        <v>9490908</v>
      </c>
      <c r="AG15" s="1316">
        <f t="shared" si="6"/>
        <v>0</v>
      </c>
      <c r="AH15" s="1305"/>
      <c r="AI15" s="1307"/>
      <c r="AJ15" s="2033"/>
      <c r="AK15" s="1502"/>
      <c r="AL15" s="2539"/>
      <c r="AM15" s="1306" t="s">
        <v>38</v>
      </c>
      <c r="AN15" s="1305" t="s">
        <v>31</v>
      </c>
      <c r="AO15" s="2036"/>
      <c r="AP15" s="1491">
        <f t="shared" si="20"/>
        <v>0</v>
      </c>
      <c r="AQ15" s="1268">
        <v>1</v>
      </c>
      <c r="AR15" s="1492">
        <f t="shared" si="7"/>
        <v>1931818</v>
      </c>
      <c r="AS15" s="1268">
        <v>3</v>
      </c>
      <c r="AT15" s="1492">
        <f t="shared" si="8"/>
        <v>6695454</v>
      </c>
      <c r="AU15" s="1268">
        <v>2</v>
      </c>
      <c r="AV15" s="1492">
        <f t="shared" si="9"/>
        <v>863636</v>
      </c>
      <c r="AW15" s="1493">
        <f t="shared" si="10"/>
        <v>6</v>
      </c>
      <c r="AX15" s="2153">
        <f t="shared" si="21"/>
        <v>9490908</v>
      </c>
      <c r="AY15" s="1495">
        <f t="shared" si="11"/>
        <v>240000</v>
      </c>
      <c r="AZ15" s="1508"/>
      <c r="BA15" s="1508">
        <v>1331818</v>
      </c>
      <c r="BB15" s="1508">
        <v>1931818</v>
      </c>
      <c r="BC15" s="1508">
        <v>2231818</v>
      </c>
      <c r="BD15" s="1508">
        <v>431818</v>
      </c>
      <c r="BE15" s="2155"/>
      <c r="BF15" s="1516"/>
      <c r="BG15" s="1518"/>
      <c r="BH15" s="1516"/>
      <c r="BI15" s="1518"/>
      <c r="BJ15" s="1516"/>
      <c r="BK15" s="1517"/>
      <c r="BL15" s="1516"/>
      <c r="BM15" s="1516"/>
      <c r="BN15" s="1516"/>
      <c r="BO15" s="1490">
        <f t="shared" si="22"/>
        <v>0</v>
      </c>
      <c r="BP15" s="1316">
        <f t="shared" si="12"/>
        <v>9490908</v>
      </c>
      <c r="BQ15" s="1512"/>
      <c r="BS15" s="1298">
        <f t="shared" si="13"/>
        <v>0</v>
      </c>
      <c r="BT15" s="1298">
        <f t="shared" si="14"/>
        <v>0</v>
      </c>
      <c r="BU15" s="1298">
        <f t="shared" si="15"/>
        <v>0</v>
      </c>
      <c r="BV15" s="1298">
        <f t="shared" si="16"/>
        <v>0</v>
      </c>
      <c r="BW15" s="1298">
        <f t="shared" si="17"/>
        <v>0</v>
      </c>
    </row>
    <row r="16" spans="1:75" ht="15" customHeight="1" x14ac:dyDescent="0.25">
      <c r="A16" s="1315">
        <v>9</v>
      </c>
      <c r="B16" s="2051">
        <v>43477</v>
      </c>
      <c r="C16" s="1929">
        <v>9</v>
      </c>
      <c r="D16" s="1305" t="s">
        <v>39</v>
      </c>
      <c r="E16" s="1305" t="s">
        <v>31</v>
      </c>
      <c r="F16" s="1268"/>
      <c r="G16" s="1491">
        <f t="shared" si="18"/>
        <v>0</v>
      </c>
      <c r="H16" s="1268">
        <v>1</v>
      </c>
      <c r="I16" s="1492">
        <f t="shared" si="23"/>
        <v>1931818</v>
      </c>
      <c r="J16" s="1268">
        <v>3</v>
      </c>
      <c r="K16" s="1492">
        <f t="shared" si="1"/>
        <v>6695454</v>
      </c>
      <c r="L16" s="2772">
        <v>2</v>
      </c>
      <c r="M16" s="1492">
        <f t="shared" si="2"/>
        <v>863636</v>
      </c>
      <c r="N16" s="1505">
        <f t="shared" si="3"/>
        <v>6</v>
      </c>
      <c r="O16" s="1494">
        <f t="shared" si="24"/>
        <v>9490908</v>
      </c>
      <c r="P16" s="1494">
        <f t="shared" si="4"/>
        <v>240000</v>
      </c>
      <c r="Q16" s="1307"/>
      <c r="R16" s="1508">
        <v>1331818</v>
      </c>
      <c r="S16" s="1508">
        <v>1931818</v>
      </c>
      <c r="T16" s="1508">
        <v>2231818</v>
      </c>
      <c r="U16" s="1508">
        <v>431818</v>
      </c>
      <c r="V16" s="1302">
        <v>43493</v>
      </c>
      <c r="W16" s="1229">
        <v>3451882</v>
      </c>
      <c r="X16" s="2337">
        <v>43494</v>
      </c>
      <c r="Y16" s="1229">
        <v>6039026</v>
      </c>
      <c r="Z16" s="2395"/>
      <c r="AA16" s="1229"/>
      <c r="AB16" s="1317"/>
      <c r="AC16" s="1229"/>
      <c r="AD16" s="1229"/>
      <c r="AE16" s="1229"/>
      <c r="AF16" s="1490">
        <f t="shared" si="5"/>
        <v>9490908</v>
      </c>
      <c r="AG16" s="1316">
        <f t="shared" si="6"/>
        <v>0</v>
      </c>
      <c r="AH16" s="1305"/>
      <c r="AI16" s="1307"/>
      <c r="AJ16" s="2033"/>
      <c r="AK16" s="1502"/>
      <c r="AL16" s="2539"/>
      <c r="AM16" s="1306" t="s">
        <v>39</v>
      </c>
      <c r="AN16" s="1305" t="s">
        <v>31</v>
      </c>
      <c r="AO16" s="2036"/>
      <c r="AP16" s="1491">
        <f t="shared" si="20"/>
        <v>0</v>
      </c>
      <c r="AQ16" s="1268">
        <v>1</v>
      </c>
      <c r="AR16" s="1492">
        <f t="shared" si="7"/>
        <v>1931818</v>
      </c>
      <c r="AS16" s="1268">
        <v>3</v>
      </c>
      <c r="AT16" s="1492">
        <f t="shared" si="8"/>
        <v>6695454</v>
      </c>
      <c r="AU16" s="1268">
        <v>2</v>
      </c>
      <c r="AV16" s="1492">
        <f t="shared" si="9"/>
        <v>863636</v>
      </c>
      <c r="AW16" s="1493">
        <f t="shared" si="10"/>
        <v>6</v>
      </c>
      <c r="AX16" s="2153">
        <f t="shared" si="21"/>
        <v>9490908</v>
      </c>
      <c r="AY16" s="1495">
        <f t="shared" si="11"/>
        <v>240000</v>
      </c>
      <c r="AZ16" s="1508"/>
      <c r="BA16" s="1508">
        <v>1331818</v>
      </c>
      <c r="BB16" s="1508">
        <v>1931818</v>
      </c>
      <c r="BC16" s="1508">
        <v>2231818</v>
      </c>
      <c r="BD16" s="1508">
        <v>431818</v>
      </c>
      <c r="BE16" s="2155"/>
      <c r="BF16" s="1229"/>
      <c r="BG16" s="1509"/>
      <c r="BH16" s="1229"/>
      <c r="BI16" s="1519"/>
      <c r="BJ16" s="1229"/>
      <c r="BK16" s="1512"/>
      <c r="BL16" s="1229"/>
      <c r="BM16" s="1229"/>
      <c r="BN16" s="1229"/>
      <c r="BO16" s="1490">
        <f t="shared" si="22"/>
        <v>0</v>
      </c>
      <c r="BP16" s="1316">
        <f t="shared" si="12"/>
        <v>9490908</v>
      </c>
      <c r="BQ16" s="1512"/>
      <c r="BS16" s="1298">
        <f t="shared" si="13"/>
        <v>0</v>
      </c>
      <c r="BT16" s="1298">
        <f t="shared" si="14"/>
        <v>0</v>
      </c>
      <c r="BU16" s="1298">
        <f t="shared" si="15"/>
        <v>0</v>
      </c>
      <c r="BV16" s="1298">
        <f t="shared" si="16"/>
        <v>0</v>
      </c>
      <c r="BW16" s="1298">
        <f t="shared" si="17"/>
        <v>0</v>
      </c>
    </row>
    <row r="17" spans="1:75" ht="15" customHeight="1" x14ac:dyDescent="0.25">
      <c r="A17" s="1315">
        <v>10</v>
      </c>
      <c r="B17" s="2051">
        <v>43477</v>
      </c>
      <c r="C17" s="1929">
        <v>10</v>
      </c>
      <c r="D17" s="1305" t="s">
        <v>40</v>
      </c>
      <c r="E17" s="1305" t="s">
        <v>31</v>
      </c>
      <c r="F17" s="1268"/>
      <c r="G17" s="1491">
        <f t="shared" si="18"/>
        <v>0</v>
      </c>
      <c r="H17" s="1268">
        <v>1</v>
      </c>
      <c r="I17" s="1492">
        <f t="shared" si="23"/>
        <v>1931818</v>
      </c>
      <c r="J17" s="1268">
        <v>3</v>
      </c>
      <c r="K17" s="1492">
        <f t="shared" si="1"/>
        <v>6695454</v>
      </c>
      <c r="L17" s="2772">
        <v>2</v>
      </c>
      <c r="M17" s="1492">
        <f t="shared" si="2"/>
        <v>863636</v>
      </c>
      <c r="N17" s="1505">
        <f t="shared" si="3"/>
        <v>6</v>
      </c>
      <c r="O17" s="1494">
        <f t="shared" si="24"/>
        <v>9490908</v>
      </c>
      <c r="P17" s="1494">
        <f t="shared" si="4"/>
        <v>240000</v>
      </c>
      <c r="Q17" s="1307"/>
      <c r="R17" s="1508">
        <v>1331818</v>
      </c>
      <c r="S17" s="1508">
        <v>1931818</v>
      </c>
      <c r="T17" s="1508">
        <v>2231818</v>
      </c>
      <c r="U17" s="1508">
        <v>431818</v>
      </c>
      <c r="V17" s="1892">
        <v>43494</v>
      </c>
      <c r="W17" s="1229">
        <v>9490908</v>
      </c>
      <c r="X17" s="2337"/>
      <c r="Y17" s="1229"/>
      <c r="Z17" s="2395"/>
      <c r="AA17" s="1229"/>
      <c r="AB17" s="1317"/>
      <c r="AC17" s="1229"/>
      <c r="AD17" s="1229"/>
      <c r="AE17" s="1229"/>
      <c r="AF17" s="1490">
        <f t="shared" si="5"/>
        <v>9490908</v>
      </c>
      <c r="AG17" s="1316">
        <f t="shared" si="6"/>
        <v>0</v>
      </c>
      <c r="AH17" s="1305"/>
      <c r="AI17" s="1307"/>
      <c r="AJ17" s="2033"/>
      <c r="AK17" s="1502"/>
      <c r="AL17" s="2539"/>
      <c r="AM17" s="1306" t="s">
        <v>40</v>
      </c>
      <c r="AN17" s="1305" t="s">
        <v>31</v>
      </c>
      <c r="AO17" s="2036"/>
      <c r="AP17" s="1491">
        <f t="shared" si="20"/>
        <v>0</v>
      </c>
      <c r="AQ17" s="1268">
        <v>1</v>
      </c>
      <c r="AR17" s="1492">
        <f t="shared" si="7"/>
        <v>1931818</v>
      </c>
      <c r="AS17" s="1268">
        <v>3</v>
      </c>
      <c r="AT17" s="1492">
        <f t="shared" si="8"/>
        <v>6695454</v>
      </c>
      <c r="AU17" s="1268">
        <v>2</v>
      </c>
      <c r="AV17" s="1492">
        <f t="shared" si="9"/>
        <v>863636</v>
      </c>
      <c r="AW17" s="1493">
        <f t="shared" si="10"/>
        <v>6</v>
      </c>
      <c r="AX17" s="2153">
        <f t="shared" si="21"/>
        <v>9490908</v>
      </c>
      <c r="AY17" s="1495">
        <f t="shared" si="11"/>
        <v>240000</v>
      </c>
      <c r="AZ17" s="1508"/>
      <c r="BA17" s="1508">
        <v>1331818</v>
      </c>
      <c r="BB17" s="1508">
        <v>1931818</v>
      </c>
      <c r="BC17" s="1508">
        <v>2231818</v>
      </c>
      <c r="BD17" s="1508">
        <v>431818</v>
      </c>
      <c r="BE17" s="2155"/>
      <c r="BF17" s="1516"/>
      <c r="BG17" s="1518"/>
      <c r="BH17" s="1516"/>
      <c r="BI17" s="1518"/>
      <c r="BJ17" s="1516"/>
      <c r="BK17" s="1517"/>
      <c r="BL17" s="1516"/>
      <c r="BM17" s="1516"/>
      <c r="BN17" s="1516"/>
      <c r="BO17" s="1490">
        <f t="shared" si="22"/>
        <v>0</v>
      </c>
      <c r="BP17" s="1316">
        <f t="shared" si="12"/>
        <v>9490908</v>
      </c>
      <c r="BQ17" s="1512"/>
      <c r="BS17" s="1298">
        <f t="shared" si="13"/>
        <v>0</v>
      </c>
      <c r="BT17" s="1298">
        <f t="shared" si="14"/>
        <v>0</v>
      </c>
      <c r="BU17" s="1298">
        <f t="shared" si="15"/>
        <v>0</v>
      </c>
      <c r="BV17" s="1298">
        <f t="shared" si="16"/>
        <v>0</v>
      </c>
      <c r="BW17" s="1298">
        <f t="shared" si="17"/>
        <v>0</v>
      </c>
    </row>
    <row r="18" spans="1:75" ht="15" customHeight="1" x14ac:dyDescent="0.25">
      <c r="A18" s="1315">
        <v>11</v>
      </c>
      <c r="B18" s="2051">
        <v>43477</v>
      </c>
      <c r="C18" s="1929">
        <v>11</v>
      </c>
      <c r="D18" s="2472" t="s">
        <v>41</v>
      </c>
      <c r="E18" s="2602" t="s">
        <v>31</v>
      </c>
      <c r="F18" s="794"/>
      <c r="G18" s="1491">
        <f t="shared" si="18"/>
        <v>0</v>
      </c>
      <c r="H18" s="1506">
        <v>1</v>
      </c>
      <c r="I18" s="1492">
        <f t="shared" si="23"/>
        <v>1931818</v>
      </c>
      <c r="J18" s="1507">
        <v>3</v>
      </c>
      <c r="K18" s="1492">
        <f t="shared" si="1"/>
        <v>6695454</v>
      </c>
      <c r="L18" s="2738">
        <v>2</v>
      </c>
      <c r="M18" s="1492">
        <f t="shared" si="2"/>
        <v>863636</v>
      </c>
      <c r="N18" s="1505">
        <f t="shared" si="3"/>
        <v>6</v>
      </c>
      <c r="O18" s="1494">
        <f t="shared" si="24"/>
        <v>9490908</v>
      </c>
      <c r="P18" s="1494">
        <f t="shared" si="4"/>
        <v>240000</v>
      </c>
      <c r="Q18" s="2689"/>
      <c r="R18" s="1508">
        <v>1331818</v>
      </c>
      <c r="S18" s="1508">
        <v>1931818</v>
      </c>
      <c r="T18" s="1508">
        <v>2231818</v>
      </c>
      <c r="U18" s="1508">
        <v>431818</v>
      </c>
      <c r="V18" s="1509">
        <v>43494</v>
      </c>
      <c r="W18" s="1338">
        <v>9490908</v>
      </c>
      <c r="X18" s="2338"/>
      <c r="Y18" s="1338"/>
      <c r="Z18" s="2396"/>
      <c r="AA18" s="1342"/>
      <c r="AB18" s="1511"/>
      <c r="AC18" s="1229"/>
      <c r="AD18" s="1229"/>
      <c r="AE18" s="1229"/>
      <c r="AF18" s="1490">
        <f t="shared" si="5"/>
        <v>9490908</v>
      </c>
      <c r="AG18" s="1316">
        <f t="shared" si="6"/>
        <v>0</v>
      </c>
      <c r="AH18" s="1512"/>
      <c r="AI18" s="1513"/>
      <c r="AJ18" s="1380"/>
      <c r="AK18" s="1347"/>
      <c r="AL18" s="2540"/>
      <c r="AM18" s="2176" t="s">
        <v>41</v>
      </c>
      <c r="AN18" s="1956" t="s">
        <v>31</v>
      </c>
      <c r="AO18" s="1254"/>
      <c r="AP18" s="1491">
        <f t="shared" si="20"/>
        <v>0</v>
      </c>
      <c r="AQ18" s="1506">
        <v>1</v>
      </c>
      <c r="AR18" s="1492">
        <f t="shared" si="7"/>
        <v>1931818</v>
      </c>
      <c r="AS18" s="1507">
        <v>3</v>
      </c>
      <c r="AT18" s="1492">
        <f t="shared" si="8"/>
        <v>6695454</v>
      </c>
      <c r="AU18" s="1514">
        <v>2</v>
      </c>
      <c r="AV18" s="1492">
        <f t="shared" si="9"/>
        <v>863636</v>
      </c>
      <c r="AW18" s="1493">
        <f t="shared" si="10"/>
        <v>6</v>
      </c>
      <c r="AX18" s="2153">
        <f t="shared" si="21"/>
        <v>9490908</v>
      </c>
      <c r="AY18" s="1495">
        <f t="shared" si="11"/>
        <v>240000</v>
      </c>
      <c r="AZ18" s="1508"/>
      <c r="BA18" s="1508">
        <v>1331818</v>
      </c>
      <c r="BB18" s="1508">
        <v>1931818</v>
      </c>
      <c r="BC18" s="1508">
        <v>2231818</v>
      </c>
      <c r="BD18" s="1508">
        <v>431818</v>
      </c>
      <c r="BE18" s="2155"/>
      <c r="BF18" s="1229"/>
      <c r="BG18" s="1941"/>
      <c r="BH18" s="1229"/>
      <c r="BI18" s="1519"/>
      <c r="BJ18" s="1229"/>
      <c r="BK18" s="1512"/>
      <c r="BL18" s="1229"/>
      <c r="BM18" s="1229"/>
      <c r="BN18" s="1229"/>
      <c r="BO18" s="1490">
        <f t="shared" si="22"/>
        <v>0</v>
      </c>
      <c r="BP18" s="1316">
        <f t="shared" si="12"/>
        <v>9490908</v>
      </c>
      <c r="BQ18" s="1512"/>
      <c r="BS18" s="1298">
        <f t="shared" si="13"/>
        <v>0</v>
      </c>
      <c r="BT18" s="1298">
        <f t="shared" si="14"/>
        <v>0</v>
      </c>
      <c r="BU18" s="1298">
        <f t="shared" si="15"/>
        <v>0</v>
      </c>
      <c r="BV18" s="1298">
        <f t="shared" si="16"/>
        <v>0</v>
      </c>
      <c r="BW18" s="1298">
        <f t="shared" si="17"/>
        <v>0</v>
      </c>
    </row>
    <row r="19" spans="1:75" ht="15" customHeight="1" x14ac:dyDescent="0.25">
      <c r="A19" s="1315">
        <v>12</v>
      </c>
      <c r="B19" s="2051">
        <v>43477</v>
      </c>
      <c r="C19" s="1929">
        <v>12</v>
      </c>
      <c r="D19" s="2472" t="s">
        <v>42</v>
      </c>
      <c r="E19" s="2602" t="s">
        <v>43</v>
      </c>
      <c r="F19" s="794"/>
      <c r="G19" s="1491">
        <f t="shared" si="18"/>
        <v>0</v>
      </c>
      <c r="H19" s="1506">
        <v>1</v>
      </c>
      <c r="I19" s="1492">
        <f t="shared" si="23"/>
        <v>1931818</v>
      </c>
      <c r="J19" s="1507">
        <v>4</v>
      </c>
      <c r="K19" s="1492">
        <f t="shared" si="1"/>
        <v>8927272</v>
      </c>
      <c r="L19" s="2738">
        <v>1</v>
      </c>
      <c r="M19" s="1492">
        <f t="shared" si="2"/>
        <v>431818</v>
      </c>
      <c r="N19" s="1505">
        <f t="shared" si="3"/>
        <v>6</v>
      </c>
      <c r="O19" s="1494">
        <f t="shared" si="24"/>
        <v>11290908</v>
      </c>
      <c r="P19" s="1494">
        <f t="shared" si="4"/>
        <v>240000</v>
      </c>
      <c r="Q19" s="2689"/>
      <c r="R19" s="1508">
        <v>1331818</v>
      </c>
      <c r="S19" s="1508">
        <v>1931818</v>
      </c>
      <c r="T19" s="1508">
        <v>2231818</v>
      </c>
      <c r="U19" s="1508">
        <v>431818</v>
      </c>
      <c r="V19" s="1509">
        <v>43494</v>
      </c>
      <c r="W19" s="1338">
        <v>11290908</v>
      </c>
      <c r="X19" s="2338"/>
      <c r="Y19" s="1338"/>
      <c r="Z19" s="2396"/>
      <c r="AA19" s="1342"/>
      <c r="AB19" s="1511"/>
      <c r="AC19" s="1229"/>
      <c r="AD19" s="1229"/>
      <c r="AE19" s="1229"/>
      <c r="AF19" s="1490">
        <f t="shared" si="5"/>
        <v>11290908</v>
      </c>
      <c r="AG19" s="1316">
        <f t="shared" si="6"/>
        <v>0</v>
      </c>
      <c r="AH19" s="1512"/>
      <c r="AI19" s="1513"/>
      <c r="AJ19" s="1380"/>
      <c r="AK19" s="1347"/>
      <c r="AL19" s="2540"/>
      <c r="AM19" s="2176" t="s">
        <v>42</v>
      </c>
      <c r="AN19" s="1956" t="s">
        <v>43</v>
      </c>
      <c r="AO19" s="1254"/>
      <c r="AP19" s="1491">
        <f t="shared" si="20"/>
        <v>0</v>
      </c>
      <c r="AQ19" s="1506">
        <v>1</v>
      </c>
      <c r="AR19" s="1492">
        <f t="shared" si="7"/>
        <v>1931818</v>
      </c>
      <c r="AS19" s="1507">
        <v>4</v>
      </c>
      <c r="AT19" s="1492">
        <f t="shared" si="8"/>
        <v>8927272</v>
      </c>
      <c r="AU19" s="1514">
        <v>1</v>
      </c>
      <c r="AV19" s="1492">
        <f t="shared" si="9"/>
        <v>431818</v>
      </c>
      <c r="AW19" s="1493">
        <f t="shared" si="10"/>
        <v>6</v>
      </c>
      <c r="AX19" s="2153">
        <f t="shared" si="21"/>
        <v>11290908</v>
      </c>
      <c r="AY19" s="1495">
        <f t="shared" si="11"/>
        <v>240000</v>
      </c>
      <c r="AZ19" s="1508"/>
      <c r="BA19" s="1508">
        <v>1331818</v>
      </c>
      <c r="BB19" s="1508">
        <v>1931818</v>
      </c>
      <c r="BC19" s="1508">
        <v>2231818</v>
      </c>
      <c r="BD19" s="1508">
        <v>431818</v>
      </c>
      <c r="BE19" s="2155"/>
      <c r="BF19" s="1229"/>
      <c r="BG19" s="1941"/>
      <c r="BH19" s="1229"/>
      <c r="BI19" s="1519"/>
      <c r="BJ19" s="1229"/>
      <c r="BK19" s="1512"/>
      <c r="BL19" s="1229"/>
      <c r="BM19" s="1229"/>
      <c r="BN19" s="1229"/>
      <c r="BO19" s="1490">
        <f t="shared" si="22"/>
        <v>0</v>
      </c>
      <c r="BP19" s="1316">
        <f t="shared" si="12"/>
        <v>11290908</v>
      </c>
      <c r="BQ19" s="1512"/>
      <c r="BS19" s="1298">
        <f t="shared" si="13"/>
        <v>0</v>
      </c>
      <c r="BT19" s="1298">
        <f t="shared" si="14"/>
        <v>0</v>
      </c>
      <c r="BU19" s="1298">
        <f t="shared" si="15"/>
        <v>0</v>
      </c>
      <c r="BV19" s="1298">
        <f t="shared" si="16"/>
        <v>0</v>
      </c>
      <c r="BW19" s="1298">
        <f t="shared" si="17"/>
        <v>0</v>
      </c>
    </row>
    <row r="20" spans="1:75" ht="15" customHeight="1" x14ac:dyDescent="0.25">
      <c r="A20" s="1315">
        <v>13</v>
      </c>
      <c r="B20" s="2051">
        <v>43477</v>
      </c>
      <c r="C20" s="1929">
        <v>13</v>
      </c>
      <c r="D20" s="2472" t="s">
        <v>44</v>
      </c>
      <c r="E20" s="2602" t="s">
        <v>43</v>
      </c>
      <c r="F20" s="794"/>
      <c r="G20" s="1491">
        <f t="shared" si="18"/>
        <v>0</v>
      </c>
      <c r="H20" s="1506">
        <v>1</v>
      </c>
      <c r="I20" s="1492">
        <f t="shared" si="23"/>
        <v>1931818</v>
      </c>
      <c r="J20" s="1507">
        <v>5</v>
      </c>
      <c r="K20" s="1492">
        <f t="shared" si="1"/>
        <v>11159090</v>
      </c>
      <c r="L20" s="2738"/>
      <c r="M20" s="1492">
        <f t="shared" si="2"/>
        <v>0</v>
      </c>
      <c r="N20" s="1505">
        <f t="shared" si="3"/>
        <v>6</v>
      </c>
      <c r="O20" s="1494">
        <f t="shared" si="24"/>
        <v>13090908</v>
      </c>
      <c r="P20" s="1494">
        <f t="shared" si="4"/>
        <v>240000</v>
      </c>
      <c r="Q20" s="2689"/>
      <c r="R20" s="1508">
        <v>1331818</v>
      </c>
      <c r="S20" s="1508">
        <v>1931818</v>
      </c>
      <c r="T20" s="1508">
        <v>2231818</v>
      </c>
      <c r="U20" s="1508">
        <v>431818</v>
      </c>
      <c r="V20" s="1509">
        <v>43494</v>
      </c>
      <c r="W20" s="1338">
        <v>10562790</v>
      </c>
      <c r="X20" s="2300">
        <v>43494</v>
      </c>
      <c r="Y20" s="1338">
        <v>2528118</v>
      </c>
      <c r="Z20" s="2396"/>
      <c r="AA20" s="1342"/>
      <c r="AB20" s="1511"/>
      <c r="AC20" s="1229"/>
      <c r="AD20" s="1229"/>
      <c r="AE20" s="1229"/>
      <c r="AF20" s="1490">
        <f t="shared" si="5"/>
        <v>13090908</v>
      </c>
      <c r="AG20" s="1316">
        <f t="shared" si="6"/>
        <v>0</v>
      </c>
      <c r="AH20" s="1512"/>
      <c r="AI20" s="1513"/>
      <c r="AJ20" s="1380"/>
      <c r="AK20" s="1347"/>
      <c r="AL20" s="2540"/>
      <c r="AM20" s="2176" t="s">
        <v>44</v>
      </c>
      <c r="AN20" s="1956" t="s">
        <v>43</v>
      </c>
      <c r="AO20" s="1254"/>
      <c r="AP20" s="1491">
        <f t="shared" si="20"/>
        <v>0</v>
      </c>
      <c r="AQ20" s="1506">
        <v>1</v>
      </c>
      <c r="AR20" s="1492">
        <f t="shared" si="7"/>
        <v>1931818</v>
      </c>
      <c r="AS20" s="1507">
        <v>5</v>
      </c>
      <c r="AT20" s="1492">
        <f t="shared" si="8"/>
        <v>11159090</v>
      </c>
      <c r="AU20" s="1514"/>
      <c r="AV20" s="1492">
        <f t="shared" si="9"/>
        <v>0</v>
      </c>
      <c r="AW20" s="1493">
        <f t="shared" si="10"/>
        <v>6</v>
      </c>
      <c r="AX20" s="2153">
        <f t="shared" si="21"/>
        <v>13090908</v>
      </c>
      <c r="AY20" s="1495">
        <f t="shared" si="11"/>
        <v>240000</v>
      </c>
      <c r="AZ20" s="1508"/>
      <c r="BA20" s="1508">
        <v>1331818</v>
      </c>
      <c r="BB20" s="1508">
        <v>1931818</v>
      </c>
      <c r="BC20" s="1508">
        <v>2231818</v>
      </c>
      <c r="BD20" s="1508">
        <v>431818</v>
      </c>
      <c r="BE20" s="2155"/>
      <c r="BF20" s="1229"/>
      <c r="BG20" s="1509"/>
      <c r="BH20" s="1229"/>
      <c r="BI20" s="1519"/>
      <c r="BJ20" s="1229"/>
      <c r="BK20" s="1512"/>
      <c r="BL20" s="1229"/>
      <c r="BM20" s="1229"/>
      <c r="BN20" s="1229"/>
      <c r="BO20" s="1490">
        <f t="shared" si="22"/>
        <v>0</v>
      </c>
      <c r="BP20" s="1316">
        <f t="shared" si="12"/>
        <v>13090908</v>
      </c>
      <c r="BQ20" s="1512"/>
      <c r="BS20" s="1298">
        <f t="shared" si="13"/>
        <v>0</v>
      </c>
      <c r="BT20" s="1298">
        <f t="shared" si="14"/>
        <v>0</v>
      </c>
      <c r="BU20" s="1298">
        <f t="shared" si="15"/>
        <v>0</v>
      </c>
      <c r="BV20" s="1298">
        <f t="shared" si="16"/>
        <v>0</v>
      </c>
      <c r="BW20" s="1298">
        <f t="shared" si="17"/>
        <v>0</v>
      </c>
    </row>
    <row r="21" spans="1:75" ht="15" customHeight="1" x14ac:dyDescent="0.25">
      <c r="A21" s="1315">
        <v>14</v>
      </c>
      <c r="B21" s="2051">
        <v>43477</v>
      </c>
      <c r="C21" s="1929">
        <v>14</v>
      </c>
      <c r="D21" s="2472" t="s">
        <v>45</v>
      </c>
      <c r="E21" s="2602" t="s">
        <v>43</v>
      </c>
      <c r="F21" s="794"/>
      <c r="G21" s="1491">
        <f t="shared" si="18"/>
        <v>0</v>
      </c>
      <c r="H21" s="1506"/>
      <c r="I21" s="1492">
        <f t="shared" si="23"/>
        <v>0</v>
      </c>
      <c r="J21" s="1507">
        <v>3</v>
      </c>
      <c r="K21" s="1492">
        <f t="shared" si="1"/>
        <v>6695454</v>
      </c>
      <c r="L21" s="2738">
        <v>2</v>
      </c>
      <c r="M21" s="1492">
        <f t="shared" si="2"/>
        <v>863636</v>
      </c>
      <c r="N21" s="1505">
        <f t="shared" si="3"/>
        <v>5</v>
      </c>
      <c r="O21" s="1494">
        <f t="shared" si="24"/>
        <v>7559090</v>
      </c>
      <c r="P21" s="1494">
        <f t="shared" si="4"/>
        <v>200000</v>
      </c>
      <c r="Q21" s="2689"/>
      <c r="R21" s="1508">
        <v>1331818</v>
      </c>
      <c r="S21" s="1508">
        <v>1931818</v>
      </c>
      <c r="T21" s="1508">
        <v>2231818</v>
      </c>
      <c r="U21" s="1508">
        <v>431818</v>
      </c>
      <c r="V21" s="1509">
        <v>43494</v>
      </c>
      <c r="W21" s="1338">
        <v>7559090</v>
      </c>
      <c r="X21" s="2300"/>
      <c r="Y21" s="1338"/>
      <c r="Z21" s="2396"/>
      <c r="AA21" s="1342"/>
      <c r="AB21" s="1511"/>
      <c r="AC21" s="1229"/>
      <c r="AD21" s="1229"/>
      <c r="AE21" s="1229"/>
      <c r="AF21" s="1490">
        <f t="shared" si="5"/>
        <v>7559090</v>
      </c>
      <c r="AG21" s="1316">
        <f t="shared" si="6"/>
        <v>0</v>
      </c>
      <c r="AH21" s="1512"/>
      <c r="AI21" s="1513"/>
      <c r="AJ21" s="1380"/>
      <c r="AK21" s="1347"/>
      <c r="AL21" s="2540"/>
      <c r="AM21" s="2176" t="s">
        <v>45</v>
      </c>
      <c r="AN21" s="1956" t="s">
        <v>43</v>
      </c>
      <c r="AO21" s="1254"/>
      <c r="AP21" s="1491">
        <f t="shared" si="20"/>
        <v>0</v>
      </c>
      <c r="AQ21" s="1506"/>
      <c r="AR21" s="1492">
        <f t="shared" si="7"/>
        <v>0</v>
      </c>
      <c r="AS21" s="1507">
        <v>3</v>
      </c>
      <c r="AT21" s="1492">
        <f t="shared" si="8"/>
        <v>6695454</v>
      </c>
      <c r="AU21" s="1514">
        <v>2</v>
      </c>
      <c r="AV21" s="1492">
        <f t="shared" si="9"/>
        <v>863636</v>
      </c>
      <c r="AW21" s="1493">
        <f t="shared" si="10"/>
        <v>5</v>
      </c>
      <c r="AX21" s="2153">
        <f t="shared" si="21"/>
        <v>7559090</v>
      </c>
      <c r="AY21" s="1495">
        <f t="shared" si="11"/>
        <v>200000</v>
      </c>
      <c r="AZ21" s="1508"/>
      <c r="BA21" s="1508">
        <v>1331818</v>
      </c>
      <c r="BB21" s="1508">
        <v>1931818</v>
      </c>
      <c r="BC21" s="1508">
        <v>2231818</v>
      </c>
      <c r="BD21" s="1508">
        <v>431818</v>
      </c>
      <c r="BE21" s="2155"/>
      <c r="BF21" s="1229"/>
      <c r="BG21" s="1509"/>
      <c r="BH21" s="1229"/>
      <c r="BI21" s="1519"/>
      <c r="BJ21" s="1229"/>
      <c r="BK21" s="1512"/>
      <c r="BL21" s="1229"/>
      <c r="BM21" s="1229"/>
      <c r="BN21" s="1229"/>
      <c r="BO21" s="1490">
        <f t="shared" si="22"/>
        <v>0</v>
      </c>
      <c r="BP21" s="1316">
        <f t="shared" si="12"/>
        <v>7559090</v>
      </c>
      <c r="BQ21" s="1512"/>
      <c r="BS21" s="1298">
        <f t="shared" si="13"/>
        <v>0</v>
      </c>
      <c r="BT21" s="1298">
        <f t="shared" si="14"/>
        <v>0</v>
      </c>
      <c r="BU21" s="1298">
        <f t="shared" si="15"/>
        <v>0</v>
      </c>
      <c r="BV21" s="1298">
        <f t="shared" si="16"/>
        <v>0</v>
      </c>
      <c r="BW21" s="1298">
        <f t="shared" si="17"/>
        <v>0</v>
      </c>
    </row>
    <row r="22" spans="1:75" ht="15" customHeight="1" x14ac:dyDescent="0.25">
      <c r="A22" s="1315">
        <v>15</v>
      </c>
      <c r="B22" s="2051">
        <v>43477</v>
      </c>
      <c r="C22" s="1929">
        <v>15</v>
      </c>
      <c r="D22" s="2472" t="s">
        <v>39</v>
      </c>
      <c r="E22" s="2602" t="s">
        <v>43</v>
      </c>
      <c r="F22" s="794"/>
      <c r="G22" s="1491">
        <f t="shared" si="18"/>
        <v>0</v>
      </c>
      <c r="H22" s="1506"/>
      <c r="I22" s="1492">
        <f t="shared" si="23"/>
        <v>0</v>
      </c>
      <c r="J22" s="1507">
        <v>5</v>
      </c>
      <c r="K22" s="1492">
        <f t="shared" si="1"/>
        <v>11159090</v>
      </c>
      <c r="L22" s="2738">
        <v>1</v>
      </c>
      <c r="M22" s="1492">
        <f t="shared" si="2"/>
        <v>431818</v>
      </c>
      <c r="N22" s="1505">
        <f t="shared" si="3"/>
        <v>6</v>
      </c>
      <c r="O22" s="1494">
        <f t="shared" si="24"/>
        <v>11590908</v>
      </c>
      <c r="P22" s="1494">
        <f t="shared" si="4"/>
        <v>240000</v>
      </c>
      <c r="Q22" s="2689"/>
      <c r="R22" s="1508">
        <v>1331818</v>
      </c>
      <c r="S22" s="1508">
        <v>1931818</v>
      </c>
      <c r="T22" s="1508">
        <v>2231818</v>
      </c>
      <c r="U22" s="1508">
        <v>431818</v>
      </c>
      <c r="V22" s="1509">
        <v>43494</v>
      </c>
      <c r="W22" s="1338">
        <v>8262790</v>
      </c>
      <c r="X22" s="2338">
        <v>43485</v>
      </c>
      <c r="Y22" s="1338">
        <v>3328118</v>
      </c>
      <c r="Z22" s="2396"/>
      <c r="AA22" s="1342"/>
      <c r="AB22" s="1511"/>
      <c r="AC22" s="1229"/>
      <c r="AD22" s="1229"/>
      <c r="AE22" s="1229"/>
      <c r="AF22" s="1490">
        <f t="shared" si="5"/>
        <v>11590908</v>
      </c>
      <c r="AG22" s="1316">
        <f t="shared" si="6"/>
        <v>0</v>
      </c>
      <c r="AH22" s="1512"/>
      <c r="AI22" s="1513"/>
      <c r="AJ22" s="1380"/>
      <c r="AK22" s="1347"/>
      <c r="AL22" s="2540"/>
      <c r="AM22" s="2176" t="s">
        <v>39</v>
      </c>
      <c r="AN22" s="1957" t="s">
        <v>43</v>
      </c>
      <c r="AO22" s="1254"/>
      <c r="AP22" s="1491">
        <f t="shared" si="20"/>
        <v>0</v>
      </c>
      <c r="AQ22" s="1506"/>
      <c r="AR22" s="1492">
        <f t="shared" si="7"/>
        <v>0</v>
      </c>
      <c r="AS22" s="1507">
        <v>5</v>
      </c>
      <c r="AT22" s="1492">
        <f t="shared" si="8"/>
        <v>11159090</v>
      </c>
      <c r="AU22" s="1514">
        <v>1</v>
      </c>
      <c r="AV22" s="1492">
        <f t="shared" si="9"/>
        <v>431818</v>
      </c>
      <c r="AW22" s="1493">
        <f t="shared" si="10"/>
        <v>6</v>
      </c>
      <c r="AX22" s="2153">
        <f t="shared" si="21"/>
        <v>11590908</v>
      </c>
      <c r="AY22" s="1495">
        <f t="shared" si="11"/>
        <v>240000</v>
      </c>
      <c r="AZ22" s="1508"/>
      <c r="BA22" s="1508">
        <v>1331818</v>
      </c>
      <c r="BB22" s="1508">
        <v>1931818</v>
      </c>
      <c r="BC22" s="1508">
        <v>2231818</v>
      </c>
      <c r="BD22" s="1508">
        <v>431818</v>
      </c>
      <c r="BE22" s="2155"/>
      <c r="BF22" s="1229"/>
      <c r="BG22" s="1509"/>
      <c r="BH22" s="1229"/>
      <c r="BI22" s="1519"/>
      <c r="BJ22" s="1229"/>
      <c r="BK22" s="1512"/>
      <c r="BL22" s="1229"/>
      <c r="BM22" s="1229"/>
      <c r="BN22" s="1229"/>
      <c r="BO22" s="1490">
        <f t="shared" si="22"/>
        <v>0</v>
      </c>
      <c r="BP22" s="1316">
        <f t="shared" si="12"/>
        <v>11590908</v>
      </c>
      <c r="BQ22" s="1512"/>
      <c r="BS22" s="1298">
        <f t="shared" si="13"/>
        <v>0</v>
      </c>
      <c r="BT22" s="1298">
        <f t="shared" si="14"/>
        <v>0</v>
      </c>
      <c r="BU22" s="1298">
        <f t="shared" si="15"/>
        <v>0</v>
      </c>
      <c r="BV22" s="1298">
        <f t="shared" si="16"/>
        <v>0</v>
      </c>
      <c r="BW22" s="1298">
        <f t="shared" si="17"/>
        <v>0</v>
      </c>
    </row>
    <row r="23" spans="1:75" ht="15" customHeight="1" x14ac:dyDescent="0.25">
      <c r="A23" s="1315">
        <v>16</v>
      </c>
      <c r="B23" s="2051">
        <v>43477</v>
      </c>
      <c r="C23" s="1929">
        <v>16</v>
      </c>
      <c r="D23" s="2472" t="s">
        <v>46</v>
      </c>
      <c r="E23" s="2602" t="s">
        <v>43</v>
      </c>
      <c r="F23" s="794"/>
      <c r="G23" s="1491">
        <f t="shared" si="18"/>
        <v>0</v>
      </c>
      <c r="H23" s="1506">
        <v>1</v>
      </c>
      <c r="I23" s="1492">
        <f t="shared" si="23"/>
        <v>1931818</v>
      </c>
      <c r="J23" s="1507">
        <v>4</v>
      </c>
      <c r="K23" s="1492">
        <f t="shared" si="1"/>
        <v>8927272</v>
      </c>
      <c r="L23" s="2738">
        <v>1</v>
      </c>
      <c r="M23" s="1492">
        <f t="shared" si="2"/>
        <v>431818</v>
      </c>
      <c r="N23" s="1505">
        <f t="shared" si="3"/>
        <v>6</v>
      </c>
      <c r="O23" s="1494">
        <f t="shared" si="24"/>
        <v>11290908</v>
      </c>
      <c r="P23" s="1494">
        <f t="shared" si="4"/>
        <v>240000</v>
      </c>
      <c r="Q23" s="2689"/>
      <c r="R23" s="1508">
        <v>1331818</v>
      </c>
      <c r="S23" s="1508">
        <v>1931818</v>
      </c>
      <c r="T23" s="1508">
        <v>2231818</v>
      </c>
      <c r="U23" s="1508">
        <v>431818</v>
      </c>
      <c r="V23" s="1509">
        <v>43495</v>
      </c>
      <c r="W23" s="1338">
        <v>11290908</v>
      </c>
      <c r="X23" s="2338"/>
      <c r="Y23" s="1338"/>
      <c r="Z23" s="2396"/>
      <c r="AA23" s="1342"/>
      <c r="AB23" s="1511"/>
      <c r="AC23" s="1229"/>
      <c r="AD23" s="1229"/>
      <c r="AE23" s="1229"/>
      <c r="AF23" s="1490">
        <f t="shared" si="5"/>
        <v>11290908</v>
      </c>
      <c r="AG23" s="1316">
        <f t="shared" si="6"/>
        <v>0</v>
      </c>
      <c r="AH23" s="1512"/>
      <c r="AI23" s="1513"/>
      <c r="AJ23" s="1380"/>
      <c r="AK23" s="1347"/>
      <c r="AL23" s="2540"/>
      <c r="AM23" s="2176" t="s">
        <v>46</v>
      </c>
      <c r="AN23" s="1957" t="s">
        <v>43</v>
      </c>
      <c r="AO23" s="1254"/>
      <c r="AP23" s="1491">
        <f t="shared" si="20"/>
        <v>0</v>
      </c>
      <c r="AQ23" s="1506">
        <v>1</v>
      </c>
      <c r="AR23" s="1492">
        <f t="shared" si="7"/>
        <v>1931818</v>
      </c>
      <c r="AS23" s="1507">
        <v>4</v>
      </c>
      <c r="AT23" s="1492">
        <f t="shared" si="8"/>
        <v>8927272</v>
      </c>
      <c r="AU23" s="1514">
        <v>1</v>
      </c>
      <c r="AV23" s="1492">
        <f t="shared" si="9"/>
        <v>431818</v>
      </c>
      <c r="AW23" s="1493">
        <f t="shared" si="10"/>
        <v>6</v>
      </c>
      <c r="AX23" s="2153">
        <f t="shared" si="21"/>
        <v>11290908</v>
      </c>
      <c r="AY23" s="1495">
        <f t="shared" si="11"/>
        <v>240000</v>
      </c>
      <c r="AZ23" s="1508"/>
      <c r="BA23" s="1508">
        <v>1331818</v>
      </c>
      <c r="BB23" s="1508">
        <v>1931818</v>
      </c>
      <c r="BC23" s="1508">
        <v>2231818</v>
      </c>
      <c r="BD23" s="1508">
        <v>431818</v>
      </c>
      <c r="BE23" s="2155"/>
      <c r="BF23" s="1229"/>
      <c r="BG23" s="1941"/>
      <c r="BH23" s="1229"/>
      <c r="BI23" s="1519"/>
      <c r="BJ23" s="1229"/>
      <c r="BK23" s="1512"/>
      <c r="BL23" s="1229"/>
      <c r="BM23" s="1229"/>
      <c r="BN23" s="1229"/>
      <c r="BO23" s="1490">
        <f t="shared" si="22"/>
        <v>0</v>
      </c>
      <c r="BP23" s="1316">
        <f t="shared" si="12"/>
        <v>11290908</v>
      </c>
      <c r="BQ23" s="1512"/>
      <c r="BS23" s="1298">
        <f t="shared" si="13"/>
        <v>0</v>
      </c>
      <c r="BT23" s="1298">
        <f t="shared" si="14"/>
        <v>0</v>
      </c>
      <c r="BU23" s="1298">
        <f t="shared" si="15"/>
        <v>0</v>
      </c>
      <c r="BV23" s="1298">
        <f t="shared" si="16"/>
        <v>0</v>
      </c>
      <c r="BW23" s="1298">
        <f t="shared" si="17"/>
        <v>0</v>
      </c>
    </row>
    <row r="24" spans="1:75" ht="15" customHeight="1" x14ac:dyDescent="0.25">
      <c r="A24" s="1315">
        <v>17</v>
      </c>
      <c r="B24" s="2051">
        <v>43477</v>
      </c>
      <c r="C24" s="1929">
        <v>17</v>
      </c>
      <c r="D24" s="2472" t="s">
        <v>47</v>
      </c>
      <c r="E24" s="2602" t="s">
        <v>43</v>
      </c>
      <c r="F24" s="794"/>
      <c r="G24" s="1491">
        <f t="shared" si="18"/>
        <v>0</v>
      </c>
      <c r="H24" s="1506">
        <v>1</v>
      </c>
      <c r="I24" s="1492">
        <f t="shared" si="23"/>
        <v>1931818</v>
      </c>
      <c r="J24" s="1507">
        <v>4</v>
      </c>
      <c r="K24" s="1492">
        <f t="shared" si="1"/>
        <v>8927272</v>
      </c>
      <c r="L24" s="2738">
        <v>1</v>
      </c>
      <c r="M24" s="1492">
        <f t="shared" si="2"/>
        <v>431818</v>
      </c>
      <c r="N24" s="1505">
        <f t="shared" si="3"/>
        <v>6</v>
      </c>
      <c r="O24" s="1494">
        <f t="shared" si="24"/>
        <v>11290908</v>
      </c>
      <c r="P24" s="1494">
        <f t="shared" si="4"/>
        <v>240000</v>
      </c>
      <c r="Q24" s="2689"/>
      <c r="R24" s="1508">
        <v>1331818</v>
      </c>
      <c r="S24" s="1508">
        <v>1931818</v>
      </c>
      <c r="T24" s="1508">
        <v>2231818</v>
      </c>
      <c r="U24" s="1508">
        <v>431818</v>
      </c>
      <c r="V24" s="1509">
        <v>43495</v>
      </c>
      <c r="W24" s="1338">
        <v>11290908</v>
      </c>
      <c r="X24" s="2338"/>
      <c r="Y24" s="1338"/>
      <c r="Z24" s="2396"/>
      <c r="AA24" s="1342"/>
      <c r="AB24" s="1511"/>
      <c r="AC24" s="1229"/>
      <c r="AD24" s="1229"/>
      <c r="AE24" s="1229"/>
      <c r="AF24" s="1490">
        <f t="shared" si="5"/>
        <v>11290908</v>
      </c>
      <c r="AG24" s="1316">
        <f t="shared" si="6"/>
        <v>0</v>
      </c>
      <c r="AH24" s="1512"/>
      <c r="AI24" s="1513"/>
      <c r="AJ24" s="1380"/>
      <c r="AK24" s="1347"/>
      <c r="AL24" s="2540"/>
      <c r="AM24" s="2176" t="s">
        <v>47</v>
      </c>
      <c r="AN24" s="1957" t="s">
        <v>43</v>
      </c>
      <c r="AO24" s="1254"/>
      <c r="AP24" s="1491">
        <f t="shared" si="20"/>
        <v>0</v>
      </c>
      <c r="AQ24" s="1506">
        <v>1</v>
      </c>
      <c r="AR24" s="1492">
        <f t="shared" si="7"/>
        <v>1931818</v>
      </c>
      <c r="AS24" s="1507">
        <v>4</v>
      </c>
      <c r="AT24" s="1492">
        <f t="shared" si="8"/>
        <v>8927272</v>
      </c>
      <c r="AU24" s="1514">
        <v>1</v>
      </c>
      <c r="AV24" s="1492">
        <f t="shared" si="9"/>
        <v>431818</v>
      </c>
      <c r="AW24" s="1493">
        <f t="shared" si="10"/>
        <v>6</v>
      </c>
      <c r="AX24" s="2153">
        <f t="shared" si="21"/>
        <v>11290908</v>
      </c>
      <c r="AY24" s="1495">
        <f t="shared" si="11"/>
        <v>240000</v>
      </c>
      <c r="AZ24" s="1508"/>
      <c r="BA24" s="1508">
        <v>1331818</v>
      </c>
      <c r="BB24" s="1508">
        <v>1931818</v>
      </c>
      <c r="BC24" s="1508">
        <v>2231818</v>
      </c>
      <c r="BD24" s="1508">
        <v>431818</v>
      </c>
      <c r="BE24" s="2155"/>
      <c r="BF24" s="1229"/>
      <c r="BG24" s="1941"/>
      <c r="BH24" s="1229"/>
      <c r="BI24" s="1519"/>
      <c r="BJ24" s="1229"/>
      <c r="BK24" s="1512"/>
      <c r="BL24" s="1229"/>
      <c r="BM24" s="1229"/>
      <c r="BN24" s="1229"/>
      <c r="BO24" s="1490">
        <f t="shared" si="22"/>
        <v>0</v>
      </c>
      <c r="BP24" s="1316">
        <f t="shared" si="12"/>
        <v>11290908</v>
      </c>
      <c r="BQ24" s="1512"/>
      <c r="BS24" s="1298">
        <f t="shared" si="13"/>
        <v>0</v>
      </c>
      <c r="BT24" s="1298">
        <f t="shared" si="14"/>
        <v>0</v>
      </c>
      <c r="BU24" s="1298">
        <f t="shared" si="15"/>
        <v>0</v>
      </c>
      <c r="BV24" s="1298">
        <f t="shared" si="16"/>
        <v>0</v>
      </c>
      <c r="BW24" s="1298">
        <f t="shared" si="17"/>
        <v>0</v>
      </c>
    </row>
    <row r="25" spans="1:75" ht="15" customHeight="1" x14ac:dyDescent="0.25">
      <c r="A25" s="1315">
        <v>18</v>
      </c>
      <c r="B25" s="2051">
        <v>43477</v>
      </c>
      <c r="C25" s="1929">
        <v>18</v>
      </c>
      <c r="D25" s="2472" t="s">
        <v>324</v>
      </c>
      <c r="E25" s="2602" t="s">
        <v>43</v>
      </c>
      <c r="F25" s="794"/>
      <c r="G25" s="1491">
        <f t="shared" si="18"/>
        <v>0</v>
      </c>
      <c r="H25" s="1506"/>
      <c r="I25" s="1492">
        <f t="shared" si="23"/>
        <v>0</v>
      </c>
      <c r="J25" s="1507">
        <v>4</v>
      </c>
      <c r="K25" s="1492">
        <f t="shared" si="1"/>
        <v>8927272</v>
      </c>
      <c r="L25" s="2738">
        <v>1</v>
      </c>
      <c r="M25" s="1492">
        <f t="shared" si="2"/>
        <v>431818</v>
      </c>
      <c r="N25" s="1505">
        <f t="shared" si="3"/>
        <v>5</v>
      </c>
      <c r="O25" s="1494">
        <f t="shared" si="24"/>
        <v>9359090</v>
      </c>
      <c r="P25" s="1494">
        <f t="shared" si="4"/>
        <v>200000</v>
      </c>
      <c r="Q25" s="2689"/>
      <c r="R25" s="1508">
        <v>1331818</v>
      </c>
      <c r="S25" s="1508">
        <v>1931818</v>
      </c>
      <c r="T25" s="1508">
        <v>2231818</v>
      </c>
      <c r="U25" s="1508">
        <v>431818</v>
      </c>
      <c r="V25" s="1509">
        <v>43495</v>
      </c>
      <c r="W25" s="1516">
        <v>9359090</v>
      </c>
      <c r="X25" s="2339"/>
      <c r="Y25" s="1516"/>
      <c r="Z25" s="2397"/>
      <c r="AA25" s="1516"/>
      <c r="AB25" s="1518"/>
      <c r="AC25" s="1516"/>
      <c r="AD25" s="1516"/>
      <c r="AE25" s="1516"/>
      <c r="AF25" s="1490">
        <f t="shared" si="5"/>
        <v>9359090</v>
      </c>
      <c r="AG25" s="1316">
        <f t="shared" si="6"/>
        <v>0</v>
      </c>
      <c r="AH25" s="1512"/>
      <c r="AI25" s="1513"/>
      <c r="AJ25" s="1380"/>
      <c r="AK25" s="1347"/>
      <c r="AL25" s="2540"/>
      <c r="AM25" s="2176" t="s">
        <v>324</v>
      </c>
      <c r="AN25" s="1957" t="s">
        <v>43</v>
      </c>
      <c r="AO25" s="1254"/>
      <c r="AP25" s="1491">
        <f t="shared" si="20"/>
        <v>0</v>
      </c>
      <c r="AQ25" s="1506"/>
      <c r="AR25" s="1492">
        <f t="shared" si="7"/>
        <v>0</v>
      </c>
      <c r="AS25" s="1507">
        <v>4</v>
      </c>
      <c r="AT25" s="1492">
        <f t="shared" si="8"/>
        <v>8927272</v>
      </c>
      <c r="AU25" s="1514">
        <v>1</v>
      </c>
      <c r="AV25" s="1492">
        <f t="shared" si="9"/>
        <v>431818</v>
      </c>
      <c r="AW25" s="1493">
        <f t="shared" si="10"/>
        <v>5</v>
      </c>
      <c r="AX25" s="2153">
        <f t="shared" si="21"/>
        <v>9359090</v>
      </c>
      <c r="AY25" s="1495">
        <f t="shared" si="11"/>
        <v>200000</v>
      </c>
      <c r="AZ25" s="1508"/>
      <c r="BA25" s="1508">
        <v>1331818</v>
      </c>
      <c r="BB25" s="1508">
        <v>1931818</v>
      </c>
      <c r="BC25" s="1508">
        <v>2231818</v>
      </c>
      <c r="BD25" s="1508">
        <v>431818</v>
      </c>
      <c r="BE25" s="2155"/>
      <c r="BF25" s="1229"/>
      <c r="BG25" s="1941"/>
      <c r="BH25" s="1229"/>
      <c r="BI25" s="1519"/>
      <c r="BJ25" s="1229"/>
      <c r="BK25" s="1512"/>
      <c r="BL25" s="1229"/>
      <c r="BM25" s="1229"/>
      <c r="BN25" s="1229"/>
      <c r="BO25" s="1490">
        <f t="shared" si="22"/>
        <v>0</v>
      </c>
      <c r="BP25" s="1316">
        <f t="shared" si="12"/>
        <v>9359090</v>
      </c>
      <c r="BQ25" s="1512"/>
      <c r="BS25" s="1298">
        <f t="shared" si="13"/>
        <v>0</v>
      </c>
      <c r="BT25" s="1298">
        <f t="shared" si="14"/>
        <v>0</v>
      </c>
      <c r="BU25" s="1298">
        <f t="shared" si="15"/>
        <v>0</v>
      </c>
      <c r="BV25" s="1298">
        <f t="shared" si="16"/>
        <v>0</v>
      </c>
      <c r="BW25" s="1298">
        <f t="shared" si="17"/>
        <v>0</v>
      </c>
    </row>
    <row r="26" spans="1:75" ht="15" customHeight="1" x14ac:dyDescent="0.25">
      <c r="A26" s="1315">
        <v>19</v>
      </c>
      <c r="B26" s="2051">
        <v>43477</v>
      </c>
      <c r="C26" s="1929">
        <v>19</v>
      </c>
      <c r="D26" s="2472" t="s">
        <v>49</v>
      </c>
      <c r="E26" s="2602" t="s">
        <v>43</v>
      </c>
      <c r="F26" s="794"/>
      <c r="G26" s="1491">
        <f t="shared" si="18"/>
        <v>0</v>
      </c>
      <c r="H26" s="1506"/>
      <c r="I26" s="1492">
        <f t="shared" si="23"/>
        <v>0</v>
      </c>
      <c r="J26" s="1507">
        <v>4</v>
      </c>
      <c r="K26" s="1492">
        <f t="shared" si="1"/>
        <v>8927272</v>
      </c>
      <c r="L26" s="2738">
        <v>2</v>
      </c>
      <c r="M26" s="1492">
        <f t="shared" si="2"/>
        <v>863636</v>
      </c>
      <c r="N26" s="1505">
        <f t="shared" si="3"/>
        <v>6</v>
      </c>
      <c r="O26" s="1494">
        <f t="shared" si="24"/>
        <v>9790908</v>
      </c>
      <c r="P26" s="1494">
        <f t="shared" si="4"/>
        <v>240000</v>
      </c>
      <c r="Q26" s="2689"/>
      <c r="R26" s="1508">
        <v>1331818</v>
      </c>
      <c r="S26" s="1508">
        <v>1931818</v>
      </c>
      <c r="T26" s="1508">
        <v>2231818</v>
      </c>
      <c r="U26" s="1508">
        <v>431818</v>
      </c>
      <c r="V26" s="1509">
        <v>43495</v>
      </c>
      <c r="W26" s="1229">
        <v>9790908</v>
      </c>
      <c r="X26" s="2340"/>
      <c r="Y26" s="1229"/>
      <c r="Z26" s="2398"/>
      <c r="AA26" s="1229"/>
      <c r="AB26" s="1519"/>
      <c r="AC26" s="1229"/>
      <c r="AD26" s="1229"/>
      <c r="AE26" s="1229"/>
      <c r="AF26" s="1490">
        <f t="shared" si="5"/>
        <v>9790908</v>
      </c>
      <c r="AG26" s="1316">
        <f t="shared" si="6"/>
        <v>0</v>
      </c>
      <c r="AH26" s="1512"/>
      <c r="AI26" s="1513"/>
      <c r="AJ26" s="1380"/>
      <c r="AK26" s="1347"/>
      <c r="AL26" s="2540"/>
      <c r="AM26" s="2176" t="s">
        <v>49</v>
      </c>
      <c r="AN26" s="1957" t="s">
        <v>43</v>
      </c>
      <c r="AO26" s="1254"/>
      <c r="AP26" s="1491">
        <f t="shared" si="20"/>
        <v>0</v>
      </c>
      <c r="AQ26" s="1506"/>
      <c r="AR26" s="1492">
        <f t="shared" si="7"/>
        <v>0</v>
      </c>
      <c r="AS26" s="1507">
        <v>4</v>
      </c>
      <c r="AT26" s="1492">
        <f t="shared" si="8"/>
        <v>8927272</v>
      </c>
      <c r="AU26" s="1514">
        <v>2</v>
      </c>
      <c r="AV26" s="1492">
        <f t="shared" si="9"/>
        <v>863636</v>
      </c>
      <c r="AW26" s="1493">
        <f t="shared" si="10"/>
        <v>6</v>
      </c>
      <c r="AX26" s="2153">
        <f t="shared" si="21"/>
        <v>9790908</v>
      </c>
      <c r="AY26" s="1495">
        <f t="shared" si="11"/>
        <v>240000</v>
      </c>
      <c r="AZ26" s="1508"/>
      <c r="BA26" s="1508">
        <v>1331818</v>
      </c>
      <c r="BB26" s="1508">
        <v>1931818</v>
      </c>
      <c r="BC26" s="1508">
        <v>2231818</v>
      </c>
      <c r="BD26" s="1508">
        <v>431818</v>
      </c>
      <c r="BE26" s="2155"/>
      <c r="BF26" s="1229"/>
      <c r="BG26" s="1509"/>
      <c r="BH26" s="1229"/>
      <c r="BI26" s="1519"/>
      <c r="BJ26" s="1229"/>
      <c r="BK26" s="1512"/>
      <c r="BL26" s="1229"/>
      <c r="BM26" s="1229"/>
      <c r="BN26" s="1229"/>
      <c r="BO26" s="1490">
        <f t="shared" si="22"/>
        <v>0</v>
      </c>
      <c r="BP26" s="1316">
        <f t="shared" si="12"/>
        <v>9790908</v>
      </c>
      <c r="BQ26" s="1512"/>
      <c r="BS26" s="1298">
        <f t="shared" si="13"/>
        <v>0</v>
      </c>
      <c r="BT26" s="1298">
        <f t="shared" si="14"/>
        <v>0</v>
      </c>
      <c r="BU26" s="1298">
        <f t="shared" si="15"/>
        <v>0</v>
      </c>
      <c r="BV26" s="1298">
        <f t="shared" si="16"/>
        <v>0</v>
      </c>
      <c r="BW26" s="1298">
        <f t="shared" si="17"/>
        <v>0</v>
      </c>
    </row>
    <row r="27" spans="1:75" ht="15" customHeight="1" x14ac:dyDescent="0.25">
      <c r="A27" s="1315">
        <v>20</v>
      </c>
      <c r="B27" s="2051">
        <v>43477</v>
      </c>
      <c r="C27" s="1929">
        <v>20</v>
      </c>
      <c r="D27" s="2472" t="s">
        <v>50</v>
      </c>
      <c r="E27" s="2602" t="s">
        <v>43</v>
      </c>
      <c r="F27" s="794"/>
      <c r="G27" s="1491">
        <f t="shared" si="18"/>
        <v>0</v>
      </c>
      <c r="H27" s="1506">
        <v>1</v>
      </c>
      <c r="I27" s="1492">
        <f t="shared" si="23"/>
        <v>1931818</v>
      </c>
      <c r="J27" s="1507">
        <v>4</v>
      </c>
      <c r="K27" s="1492">
        <f t="shared" si="1"/>
        <v>8927272</v>
      </c>
      <c r="L27" s="2738">
        <v>1</v>
      </c>
      <c r="M27" s="1492">
        <f t="shared" si="2"/>
        <v>431818</v>
      </c>
      <c r="N27" s="1505">
        <f t="shared" si="3"/>
        <v>6</v>
      </c>
      <c r="O27" s="1494">
        <f t="shared" si="24"/>
        <v>11290908</v>
      </c>
      <c r="P27" s="1494">
        <f t="shared" si="4"/>
        <v>240000</v>
      </c>
      <c r="Q27" s="2689"/>
      <c r="R27" s="1508">
        <v>1331818</v>
      </c>
      <c r="S27" s="1508">
        <v>1931818</v>
      </c>
      <c r="T27" s="1508">
        <v>2231818</v>
      </c>
      <c r="U27" s="1508">
        <v>431818</v>
      </c>
      <c r="V27" s="1509">
        <v>43495</v>
      </c>
      <c r="W27" s="1516">
        <v>11290908</v>
      </c>
      <c r="X27" s="2339"/>
      <c r="Y27" s="1516"/>
      <c r="Z27" s="2397"/>
      <c r="AA27" s="1516"/>
      <c r="AB27" s="1518"/>
      <c r="AC27" s="1516"/>
      <c r="AD27" s="1516"/>
      <c r="AE27" s="1516"/>
      <c r="AF27" s="1490">
        <f t="shared" si="5"/>
        <v>11290908</v>
      </c>
      <c r="AG27" s="1316">
        <f t="shared" si="6"/>
        <v>0</v>
      </c>
      <c r="AH27" s="1512"/>
      <c r="AI27" s="1513"/>
      <c r="AJ27" s="1380"/>
      <c r="AK27" s="1347"/>
      <c r="AL27" s="2540"/>
      <c r="AM27" s="2176" t="s">
        <v>50</v>
      </c>
      <c r="AN27" s="1957" t="s">
        <v>43</v>
      </c>
      <c r="AO27" s="1254"/>
      <c r="AP27" s="1491">
        <f t="shared" si="20"/>
        <v>0</v>
      </c>
      <c r="AQ27" s="1506">
        <v>1</v>
      </c>
      <c r="AR27" s="1492">
        <f t="shared" si="7"/>
        <v>1931818</v>
      </c>
      <c r="AS27" s="1507">
        <v>4</v>
      </c>
      <c r="AT27" s="1492">
        <f t="shared" si="8"/>
        <v>8927272</v>
      </c>
      <c r="AU27" s="1514">
        <v>1</v>
      </c>
      <c r="AV27" s="1492">
        <f t="shared" si="9"/>
        <v>431818</v>
      </c>
      <c r="AW27" s="1493">
        <f t="shared" si="10"/>
        <v>6</v>
      </c>
      <c r="AX27" s="2153">
        <f t="shared" si="21"/>
        <v>11290908</v>
      </c>
      <c r="AY27" s="1495">
        <f t="shared" si="11"/>
        <v>240000</v>
      </c>
      <c r="AZ27" s="1508"/>
      <c r="BA27" s="1508">
        <v>1331818</v>
      </c>
      <c r="BB27" s="1508">
        <v>1931818</v>
      </c>
      <c r="BC27" s="1508">
        <v>2231818</v>
      </c>
      <c r="BD27" s="1508">
        <v>431818</v>
      </c>
      <c r="BE27" s="2155"/>
      <c r="BF27" s="1229"/>
      <c r="BG27" s="1941"/>
      <c r="BH27" s="1229"/>
      <c r="BI27" s="1519"/>
      <c r="BJ27" s="1229"/>
      <c r="BK27" s="1512"/>
      <c r="BL27" s="1229"/>
      <c r="BM27" s="1229"/>
      <c r="BN27" s="1229"/>
      <c r="BO27" s="1490">
        <f t="shared" si="22"/>
        <v>0</v>
      </c>
      <c r="BP27" s="1316">
        <f t="shared" si="12"/>
        <v>11290908</v>
      </c>
      <c r="BQ27" s="1512"/>
      <c r="BS27" s="1298">
        <f t="shared" si="13"/>
        <v>0</v>
      </c>
      <c r="BT27" s="1298">
        <f t="shared" si="14"/>
        <v>0</v>
      </c>
      <c r="BU27" s="1298">
        <f t="shared" si="15"/>
        <v>0</v>
      </c>
      <c r="BV27" s="1298">
        <f t="shared" si="16"/>
        <v>0</v>
      </c>
      <c r="BW27" s="1298">
        <f t="shared" si="17"/>
        <v>0</v>
      </c>
    </row>
    <row r="28" spans="1:75" ht="15" customHeight="1" x14ac:dyDescent="0.25">
      <c r="A28" s="1315">
        <v>21</v>
      </c>
      <c r="B28" s="2051">
        <v>43477</v>
      </c>
      <c r="C28" s="1929">
        <v>21</v>
      </c>
      <c r="D28" s="2472" t="s">
        <v>285</v>
      </c>
      <c r="E28" s="2602" t="s">
        <v>43</v>
      </c>
      <c r="F28" s="794"/>
      <c r="G28" s="1491">
        <f t="shared" si="18"/>
        <v>0</v>
      </c>
      <c r="H28" s="1506">
        <v>1</v>
      </c>
      <c r="I28" s="1492">
        <f t="shared" si="23"/>
        <v>1931818</v>
      </c>
      <c r="J28" s="1507">
        <v>4</v>
      </c>
      <c r="K28" s="1492">
        <f t="shared" si="1"/>
        <v>8927272</v>
      </c>
      <c r="L28" s="2738">
        <v>1</v>
      </c>
      <c r="M28" s="1492">
        <f t="shared" si="2"/>
        <v>431818</v>
      </c>
      <c r="N28" s="1505">
        <f t="shared" si="3"/>
        <v>6</v>
      </c>
      <c r="O28" s="1494">
        <f t="shared" si="24"/>
        <v>11290908</v>
      </c>
      <c r="P28" s="1494">
        <f t="shared" si="4"/>
        <v>240000</v>
      </c>
      <c r="Q28" s="2689"/>
      <c r="R28" s="1508">
        <v>1331818</v>
      </c>
      <c r="S28" s="1508">
        <v>1931818</v>
      </c>
      <c r="T28" s="1508">
        <v>2231818</v>
      </c>
      <c r="U28" s="1508">
        <v>431818</v>
      </c>
      <c r="V28" s="1509">
        <v>43495</v>
      </c>
      <c r="W28" s="1229">
        <v>11290908</v>
      </c>
      <c r="X28" s="2340"/>
      <c r="Y28" s="1229"/>
      <c r="Z28" s="2398"/>
      <c r="AA28" s="1229"/>
      <c r="AB28" s="1519"/>
      <c r="AC28" s="1229"/>
      <c r="AD28" s="1229"/>
      <c r="AE28" s="1229"/>
      <c r="AF28" s="1490">
        <f t="shared" si="5"/>
        <v>11290908</v>
      </c>
      <c r="AG28" s="1316">
        <f t="shared" si="6"/>
        <v>0</v>
      </c>
      <c r="AH28" s="1512"/>
      <c r="AI28" s="1513"/>
      <c r="AJ28" s="1380"/>
      <c r="AK28" s="1347"/>
      <c r="AL28" s="2540"/>
      <c r="AM28" s="2176" t="s">
        <v>285</v>
      </c>
      <c r="AN28" s="1957" t="s">
        <v>43</v>
      </c>
      <c r="AO28" s="1254"/>
      <c r="AP28" s="1491">
        <f t="shared" si="20"/>
        <v>0</v>
      </c>
      <c r="AQ28" s="1506">
        <v>1</v>
      </c>
      <c r="AR28" s="1492">
        <f t="shared" si="7"/>
        <v>1931818</v>
      </c>
      <c r="AS28" s="1507">
        <v>4</v>
      </c>
      <c r="AT28" s="1492">
        <f t="shared" si="8"/>
        <v>8927272</v>
      </c>
      <c r="AU28" s="1514">
        <v>1</v>
      </c>
      <c r="AV28" s="1492">
        <f t="shared" si="9"/>
        <v>431818</v>
      </c>
      <c r="AW28" s="1493">
        <f t="shared" si="10"/>
        <v>6</v>
      </c>
      <c r="AX28" s="2153">
        <f t="shared" si="21"/>
        <v>11290908</v>
      </c>
      <c r="AY28" s="1495">
        <f t="shared" si="11"/>
        <v>240000</v>
      </c>
      <c r="AZ28" s="1508"/>
      <c r="BA28" s="1508">
        <v>1331818</v>
      </c>
      <c r="BB28" s="1508">
        <v>1931818</v>
      </c>
      <c r="BC28" s="1508">
        <v>2231818</v>
      </c>
      <c r="BD28" s="1508">
        <v>431818</v>
      </c>
      <c r="BE28" s="2155"/>
      <c r="BF28" s="1229"/>
      <c r="BG28" s="1941"/>
      <c r="BH28" s="1229"/>
      <c r="BI28" s="1519"/>
      <c r="BJ28" s="1229"/>
      <c r="BK28" s="1512"/>
      <c r="BL28" s="1229"/>
      <c r="BM28" s="1229"/>
      <c r="BN28" s="1229"/>
      <c r="BO28" s="1490">
        <f t="shared" si="22"/>
        <v>0</v>
      </c>
      <c r="BP28" s="1316">
        <f t="shared" si="12"/>
        <v>11290908</v>
      </c>
      <c r="BQ28" s="1512"/>
      <c r="BS28" s="1298">
        <f t="shared" si="13"/>
        <v>0</v>
      </c>
      <c r="BT28" s="1298">
        <f t="shared" si="14"/>
        <v>0</v>
      </c>
      <c r="BU28" s="1298">
        <f t="shared" si="15"/>
        <v>0</v>
      </c>
      <c r="BV28" s="1298">
        <f t="shared" si="16"/>
        <v>0</v>
      </c>
      <c r="BW28" s="1298">
        <f t="shared" si="17"/>
        <v>0</v>
      </c>
    </row>
    <row r="29" spans="1:75" ht="15" customHeight="1" x14ac:dyDescent="0.25">
      <c r="A29" s="1315">
        <v>22</v>
      </c>
      <c r="B29" s="2051">
        <v>43477</v>
      </c>
      <c r="C29" s="1929">
        <v>22</v>
      </c>
      <c r="D29" s="2472" t="s">
        <v>255</v>
      </c>
      <c r="E29" s="2602" t="s">
        <v>43</v>
      </c>
      <c r="F29" s="794"/>
      <c r="G29" s="1491">
        <f t="shared" si="18"/>
        <v>0</v>
      </c>
      <c r="H29" s="1506">
        <v>1</v>
      </c>
      <c r="I29" s="1492">
        <f t="shared" si="23"/>
        <v>1931818</v>
      </c>
      <c r="J29" s="1507">
        <v>4</v>
      </c>
      <c r="K29" s="1492">
        <f t="shared" si="1"/>
        <v>8927272</v>
      </c>
      <c r="L29" s="2738"/>
      <c r="M29" s="1492">
        <f t="shared" si="2"/>
        <v>0</v>
      </c>
      <c r="N29" s="1505">
        <f t="shared" si="3"/>
        <v>5</v>
      </c>
      <c r="O29" s="1494">
        <f t="shared" si="24"/>
        <v>10859090</v>
      </c>
      <c r="P29" s="1494">
        <f t="shared" si="4"/>
        <v>200000</v>
      </c>
      <c r="Q29" s="2689"/>
      <c r="R29" s="1508">
        <v>1331818</v>
      </c>
      <c r="S29" s="1508">
        <v>1931818</v>
      </c>
      <c r="T29" s="1508">
        <v>2231818</v>
      </c>
      <c r="U29" s="1508">
        <v>431818</v>
      </c>
      <c r="V29" s="1509">
        <v>43495</v>
      </c>
      <c r="W29" s="1229">
        <v>10859090</v>
      </c>
      <c r="X29" s="2340"/>
      <c r="Y29" s="1229"/>
      <c r="Z29" s="2398"/>
      <c r="AA29" s="1229"/>
      <c r="AB29" s="1519"/>
      <c r="AC29" s="1229"/>
      <c r="AD29" s="1229"/>
      <c r="AE29" s="1229"/>
      <c r="AF29" s="1490">
        <f t="shared" si="5"/>
        <v>10859090</v>
      </c>
      <c r="AG29" s="1316">
        <f t="shared" si="6"/>
        <v>0</v>
      </c>
      <c r="AH29" s="1512"/>
      <c r="AI29" s="1513"/>
      <c r="AJ29" s="1380"/>
      <c r="AK29" s="1347"/>
      <c r="AL29" s="2540"/>
      <c r="AM29" s="2176" t="s">
        <v>255</v>
      </c>
      <c r="AN29" s="1957" t="s">
        <v>43</v>
      </c>
      <c r="AO29" s="1254"/>
      <c r="AP29" s="1491">
        <f t="shared" si="20"/>
        <v>0</v>
      </c>
      <c r="AQ29" s="1506">
        <v>1</v>
      </c>
      <c r="AR29" s="1492">
        <f t="shared" si="7"/>
        <v>1931818</v>
      </c>
      <c r="AS29" s="1507">
        <v>4</v>
      </c>
      <c r="AT29" s="1492">
        <f t="shared" si="8"/>
        <v>8927272</v>
      </c>
      <c r="AU29" s="1514"/>
      <c r="AV29" s="1492">
        <f t="shared" si="9"/>
        <v>0</v>
      </c>
      <c r="AW29" s="1493">
        <f t="shared" si="10"/>
        <v>5</v>
      </c>
      <c r="AX29" s="2153">
        <f t="shared" si="21"/>
        <v>10859090</v>
      </c>
      <c r="AY29" s="1495">
        <f t="shared" si="11"/>
        <v>200000</v>
      </c>
      <c r="AZ29" s="1508"/>
      <c r="BA29" s="1508">
        <v>1331818</v>
      </c>
      <c r="BB29" s="1508">
        <v>1931818</v>
      </c>
      <c r="BC29" s="1508">
        <v>2231818</v>
      </c>
      <c r="BD29" s="1508">
        <v>431818</v>
      </c>
      <c r="BE29" s="2155"/>
      <c r="BF29" s="1229"/>
      <c r="BG29" s="1941"/>
      <c r="BH29" s="1229"/>
      <c r="BI29" s="1519"/>
      <c r="BJ29" s="1229"/>
      <c r="BK29" s="1512"/>
      <c r="BL29" s="1229"/>
      <c r="BM29" s="1229"/>
      <c r="BN29" s="1229"/>
      <c r="BO29" s="1490">
        <f t="shared" si="22"/>
        <v>0</v>
      </c>
      <c r="BP29" s="1316">
        <f t="shared" si="12"/>
        <v>10859090</v>
      </c>
      <c r="BQ29" s="1512"/>
      <c r="BS29" s="1298">
        <f t="shared" si="13"/>
        <v>0</v>
      </c>
      <c r="BT29" s="1298">
        <f t="shared" si="14"/>
        <v>0</v>
      </c>
      <c r="BU29" s="1298">
        <f t="shared" si="15"/>
        <v>0</v>
      </c>
      <c r="BV29" s="1298">
        <f t="shared" si="16"/>
        <v>0</v>
      </c>
      <c r="BW29" s="1298">
        <f t="shared" si="17"/>
        <v>0</v>
      </c>
    </row>
    <row r="30" spans="1:75" ht="15" customHeight="1" x14ac:dyDescent="0.25">
      <c r="A30" s="1315">
        <v>23</v>
      </c>
      <c r="B30" s="2051">
        <v>43477</v>
      </c>
      <c r="C30" s="1929">
        <v>23</v>
      </c>
      <c r="D30" s="2472" t="s">
        <v>53</v>
      </c>
      <c r="E30" s="2602" t="s">
        <v>43</v>
      </c>
      <c r="F30" s="794"/>
      <c r="G30" s="1491">
        <f t="shared" si="18"/>
        <v>0</v>
      </c>
      <c r="H30" s="1506">
        <v>1</v>
      </c>
      <c r="I30" s="1492">
        <f t="shared" si="23"/>
        <v>1931818</v>
      </c>
      <c r="J30" s="1507">
        <v>5</v>
      </c>
      <c r="K30" s="1492">
        <f t="shared" si="1"/>
        <v>11159090</v>
      </c>
      <c r="L30" s="2738">
        <v>1</v>
      </c>
      <c r="M30" s="1492">
        <f t="shared" si="2"/>
        <v>431818</v>
      </c>
      <c r="N30" s="1505">
        <f t="shared" si="3"/>
        <v>7</v>
      </c>
      <c r="O30" s="1494">
        <f t="shared" si="24"/>
        <v>13522726</v>
      </c>
      <c r="P30" s="1494">
        <f t="shared" si="4"/>
        <v>280000</v>
      </c>
      <c r="Q30" s="2689"/>
      <c r="R30" s="1508">
        <v>1331818</v>
      </c>
      <c r="S30" s="1508">
        <v>1931818</v>
      </c>
      <c r="T30" s="1508">
        <v>2231818</v>
      </c>
      <c r="U30" s="1508">
        <v>431818</v>
      </c>
      <c r="V30" s="1509">
        <v>43495</v>
      </c>
      <c r="W30" s="1229">
        <v>13522726</v>
      </c>
      <c r="X30" s="2340"/>
      <c r="Y30" s="1229"/>
      <c r="Z30" s="2398"/>
      <c r="AA30" s="1229"/>
      <c r="AB30" s="1519"/>
      <c r="AC30" s="1229"/>
      <c r="AD30" s="1229"/>
      <c r="AE30" s="1229"/>
      <c r="AF30" s="1490">
        <f t="shared" si="5"/>
        <v>13522726</v>
      </c>
      <c r="AG30" s="1316">
        <f t="shared" si="6"/>
        <v>0</v>
      </c>
      <c r="AH30" s="1512"/>
      <c r="AI30" s="1513"/>
      <c r="AJ30" s="1380"/>
      <c r="AK30" s="1347"/>
      <c r="AL30" s="2540"/>
      <c r="AM30" s="2176" t="s">
        <v>53</v>
      </c>
      <c r="AN30" s="1957" t="s">
        <v>43</v>
      </c>
      <c r="AO30" s="1254"/>
      <c r="AP30" s="1491">
        <f t="shared" si="20"/>
        <v>0</v>
      </c>
      <c r="AQ30" s="1506">
        <v>1</v>
      </c>
      <c r="AR30" s="1492">
        <f t="shared" si="7"/>
        <v>1931818</v>
      </c>
      <c r="AS30" s="1507">
        <v>5</v>
      </c>
      <c r="AT30" s="1492">
        <f t="shared" si="8"/>
        <v>11159090</v>
      </c>
      <c r="AU30" s="1514">
        <v>1</v>
      </c>
      <c r="AV30" s="1492">
        <f t="shared" si="9"/>
        <v>431818</v>
      </c>
      <c r="AW30" s="1493">
        <f t="shared" si="10"/>
        <v>7</v>
      </c>
      <c r="AX30" s="2153">
        <f t="shared" si="21"/>
        <v>13522726</v>
      </c>
      <c r="AY30" s="1495">
        <f t="shared" si="11"/>
        <v>280000</v>
      </c>
      <c r="AZ30" s="1508"/>
      <c r="BA30" s="1508">
        <v>1331818</v>
      </c>
      <c r="BB30" s="1508">
        <v>1931818</v>
      </c>
      <c r="BC30" s="1508">
        <v>2231818</v>
      </c>
      <c r="BD30" s="1508">
        <v>431818</v>
      </c>
      <c r="BE30" s="2155"/>
      <c r="BF30" s="1229"/>
      <c r="BG30" s="1941"/>
      <c r="BH30" s="1229"/>
      <c r="BI30" s="1519"/>
      <c r="BJ30" s="1229"/>
      <c r="BK30" s="1512"/>
      <c r="BL30" s="1229"/>
      <c r="BM30" s="1229"/>
      <c r="BN30" s="1229"/>
      <c r="BO30" s="1490">
        <f t="shared" si="22"/>
        <v>0</v>
      </c>
      <c r="BP30" s="1316">
        <f t="shared" si="12"/>
        <v>13522726</v>
      </c>
      <c r="BQ30" s="1512"/>
      <c r="BS30" s="1298">
        <f t="shared" si="13"/>
        <v>0</v>
      </c>
      <c r="BT30" s="1298">
        <f t="shared" si="14"/>
        <v>0</v>
      </c>
      <c r="BU30" s="1298">
        <f t="shared" si="15"/>
        <v>0</v>
      </c>
      <c r="BV30" s="1298">
        <f t="shared" si="16"/>
        <v>0</v>
      </c>
      <c r="BW30" s="1298">
        <f t="shared" si="17"/>
        <v>0</v>
      </c>
    </row>
    <row r="31" spans="1:75" ht="15" customHeight="1" x14ac:dyDescent="0.25">
      <c r="A31" s="1315">
        <v>24</v>
      </c>
      <c r="B31" s="2051">
        <v>43477</v>
      </c>
      <c r="C31" s="1929">
        <v>24</v>
      </c>
      <c r="D31" s="2472" t="s">
        <v>54</v>
      </c>
      <c r="E31" s="2602" t="s">
        <v>43</v>
      </c>
      <c r="F31" s="794"/>
      <c r="G31" s="1491">
        <f t="shared" si="18"/>
        <v>0</v>
      </c>
      <c r="H31" s="1506"/>
      <c r="I31" s="1492">
        <f t="shared" si="23"/>
        <v>0</v>
      </c>
      <c r="J31" s="1507">
        <v>4</v>
      </c>
      <c r="K31" s="1492">
        <f t="shared" si="1"/>
        <v>8927272</v>
      </c>
      <c r="L31" s="2738">
        <v>1</v>
      </c>
      <c r="M31" s="1492">
        <f t="shared" si="2"/>
        <v>431818</v>
      </c>
      <c r="N31" s="1505">
        <f t="shared" si="3"/>
        <v>5</v>
      </c>
      <c r="O31" s="1494">
        <f t="shared" si="24"/>
        <v>9359090</v>
      </c>
      <c r="P31" s="1494">
        <f t="shared" si="4"/>
        <v>200000</v>
      </c>
      <c r="Q31" s="2689"/>
      <c r="R31" s="1508">
        <v>1331818</v>
      </c>
      <c r="S31" s="1508">
        <v>1931818</v>
      </c>
      <c r="T31" s="1508">
        <v>2231818</v>
      </c>
      <c r="U31" s="1508">
        <v>431818</v>
      </c>
      <c r="V31" s="1509">
        <v>43495</v>
      </c>
      <c r="W31" s="1229">
        <v>9359090</v>
      </c>
      <c r="X31" s="2340"/>
      <c r="Y31" s="1229"/>
      <c r="Z31" s="2398"/>
      <c r="AA31" s="1229"/>
      <c r="AB31" s="1519"/>
      <c r="AC31" s="1229"/>
      <c r="AD31" s="1229"/>
      <c r="AE31" s="1229"/>
      <c r="AF31" s="1490">
        <f t="shared" si="5"/>
        <v>9359090</v>
      </c>
      <c r="AG31" s="1316">
        <f t="shared" si="6"/>
        <v>0</v>
      </c>
      <c r="AH31" s="1512"/>
      <c r="AI31" s="1513"/>
      <c r="AJ31" s="1380"/>
      <c r="AK31" s="1347"/>
      <c r="AL31" s="2540"/>
      <c r="AM31" s="2176" t="s">
        <v>54</v>
      </c>
      <c r="AN31" s="1957" t="s">
        <v>43</v>
      </c>
      <c r="AO31" s="1254"/>
      <c r="AP31" s="1491">
        <f t="shared" si="20"/>
        <v>0</v>
      </c>
      <c r="AQ31" s="1506"/>
      <c r="AR31" s="1492">
        <f t="shared" si="7"/>
        <v>0</v>
      </c>
      <c r="AS31" s="1507">
        <v>4</v>
      </c>
      <c r="AT31" s="1492">
        <f t="shared" si="8"/>
        <v>8927272</v>
      </c>
      <c r="AU31" s="1514">
        <v>1</v>
      </c>
      <c r="AV31" s="1492">
        <f t="shared" si="9"/>
        <v>431818</v>
      </c>
      <c r="AW31" s="1493">
        <f t="shared" si="10"/>
        <v>5</v>
      </c>
      <c r="AX31" s="2153">
        <f t="shared" si="21"/>
        <v>9359090</v>
      </c>
      <c r="AY31" s="1495">
        <f t="shared" si="11"/>
        <v>200000</v>
      </c>
      <c r="AZ31" s="1508"/>
      <c r="BA31" s="1508">
        <v>1331818</v>
      </c>
      <c r="BB31" s="1508">
        <v>1931818</v>
      </c>
      <c r="BC31" s="1508">
        <v>2231818</v>
      </c>
      <c r="BD31" s="1508">
        <v>431818</v>
      </c>
      <c r="BE31" s="2155"/>
      <c r="BF31" s="1229"/>
      <c r="BG31" s="1941"/>
      <c r="BH31" s="1229"/>
      <c r="BI31" s="1519"/>
      <c r="BJ31" s="1229"/>
      <c r="BK31" s="1512"/>
      <c r="BL31" s="1229"/>
      <c r="BM31" s="1229"/>
      <c r="BN31" s="1229"/>
      <c r="BO31" s="1490">
        <f t="shared" si="22"/>
        <v>0</v>
      </c>
      <c r="BP31" s="1316">
        <f t="shared" si="12"/>
        <v>9359090</v>
      </c>
      <c r="BQ31" s="1512"/>
      <c r="BS31" s="1298">
        <f t="shared" si="13"/>
        <v>0</v>
      </c>
      <c r="BT31" s="1298">
        <f t="shared" si="14"/>
        <v>0</v>
      </c>
      <c r="BU31" s="1298">
        <f t="shared" si="15"/>
        <v>0</v>
      </c>
      <c r="BV31" s="1298">
        <f t="shared" si="16"/>
        <v>0</v>
      </c>
      <c r="BW31" s="1298">
        <f t="shared" si="17"/>
        <v>0</v>
      </c>
    </row>
    <row r="32" spans="1:75" ht="15" customHeight="1" x14ac:dyDescent="0.25">
      <c r="A32" s="1315">
        <v>25</v>
      </c>
      <c r="B32" s="2051">
        <v>43477</v>
      </c>
      <c r="C32" s="1929">
        <v>25</v>
      </c>
      <c r="D32" s="2472" t="s">
        <v>55</v>
      </c>
      <c r="E32" s="2602" t="s">
        <v>43</v>
      </c>
      <c r="F32" s="794"/>
      <c r="G32" s="1491">
        <f t="shared" si="18"/>
        <v>0</v>
      </c>
      <c r="H32" s="1506">
        <v>1</v>
      </c>
      <c r="I32" s="1492">
        <f t="shared" si="23"/>
        <v>1931818</v>
      </c>
      <c r="J32" s="1507">
        <v>3</v>
      </c>
      <c r="K32" s="1492">
        <f t="shared" si="1"/>
        <v>6695454</v>
      </c>
      <c r="L32" s="2738">
        <v>1</v>
      </c>
      <c r="M32" s="1492">
        <f t="shared" si="2"/>
        <v>431818</v>
      </c>
      <c r="N32" s="1505">
        <f t="shared" si="3"/>
        <v>5</v>
      </c>
      <c r="O32" s="1494">
        <f t="shared" si="24"/>
        <v>9059090</v>
      </c>
      <c r="P32" s="1494">
        <f t="shared" si="4"/>
        <v>200000</v>
      </c>
      <c r="Q32" s="2689"/>
      <c r="R32" s="1508">
        <v>1331818</v>
      </c>
      <c r="S32" s="1508">
        <v>1931818</v>
      </c>
      <c r="T32" s="1508">
        <v>2231818</v>
      </c>
      <c r="U32" s="1508">
        <v>431818</v>
      </c>
      <c r="V32" s="1509">
        <v>43495</v>
      </c>
      <c r="W32" s="1229">
        <v>9059090</v>
      </c>
      <c r="X32" s="2340"/>
      <c r="Y32" s="1229"/>
      <c r="Z32" s="2398"/>
      <c r="AA32" s="1229"/>
      <c r="AB32" s="1519"/>
      <c r="AC32" s="1229"/>
      <c r="AD32" s="1229"/>
      <c r="AE32" s="1229"/>
      <c r="AF32" s="1490">
        <f t="shared" si="5"/>
        <v>9059090</v>
      </c>
      <c r="AG32" s="1316">
        <f t="shared" si="6"/>
        <v>0</v>
      </c>
      <c r="AH32" s="1512"/>
      <c r="AI32" s="1513"/>
      <c r="AJ32" s="1380"/>
      <c r="AK32" s="1347"/>
      <c r="AL32" s="2540"/>
      <c r="AM32" s="2176" t="s">
        <v>55</v>
      </c>
      <c r="AN32" s="1957" t="s">
        <v>43</v>
      </c>
      <c r="AO32" s="1254"/>
      <c r="AP32" s="1491">
        <f t="shared" si="20"/>
        <v>0</v>
      </c>
      <c r="AQ32" s="1506">
        <v>1</v>
      </c>
      <c r="AR32" s="1492">
        <f t="shared" si="7"/>
        <v>1931818</v>
      </c>
      <c r="AS32" s="1507">
        <v>3</v>
      </c>
      <c r="AT32" s="1492">
        <f t="shared" si="8"/>
        <v>6695454</v>
      </c>
      <c r="AU32" s="1514">
        <v>1</v>
      </c>
      <c r="AV32" s="1492">
        <f t="shared" si="9"/>
        <v>431818</v>
      </c>
      <c r="AW32" s="1493">
        <f t="shared" si="10"/>
        <v>5</v>
      </c>
      <c r="AX32" s="2153">
        <f t="shared" si="21"/>
        <v>9059090</v>
      </c>
      <c r="AY32" s="1495">
        <f t="shared" si="11"/>
        <v>200000</v>
      </c>
      <c r="AZ32" s="1508"/>
      <c r="BA32" s="1508">
        <v>1331818</v>
      </c>
      <c r="BB32" s="1508">
        <v>1931818</v>
      </c>
      <c r="BC32" s="1508">
        <v>2231818</v>
      </c>
      <c r="BD32" s="1508">
        <v>431818</v>
      </c>
      <c r="BE32" s="2155"/>
      <c r="BF32" s="1229"/>
      <c r="BG32" s="1941"/>
      <c r="BH32" s="1229"/>
      <c r="BI32" s="1519"/>
      <c r="BJ32" s="1229"/>
      <c r="BK32" s="1512"/>
      <c r="BL32" s="1229"/>
      <c r="BM32" s="1229"/>
      <c r="BN32" s="1229"/>
      <c r="BO32" s="1490">
        <f t="shared" si="22"/>
        <v>0</v>
      </c>
      <c r="BP32" s="1316">
        <f t="shared" si="12"/>
        <v>9059090</v>
      </c>
      <c r="BQ32" s="1512"/>
      <c r="BS32" s="1298">
        <f t="shared" si="13"/>
        <v>0</v>
      </c>
      <c r="BT32" s="1298">
        <f t="shared" si="14"/>
        <v>0</v>
      </c>
      <c r="BU32" s="1298">
        <f t="shared" si="15"/>
        <v>0</v>
      </c>
      <c r="BV32" s="1298">
        <f t="shared" si="16"/>
        <v>0</v>
      </c>
      <c r="BW32" s="1298">
        <f t="shared" si="17"/>
        <v>0</v>
      </c>
    </row>
    <row r="33" spans="1:75" ht="15" customHeight="1" x14ac:dyDescent="0.25">
      <c r="A33" s="1315">
        <v>26</v>
      </c>
      <c r="B33" s="2051">
        <v>43477</v>
      </c>
      <c r="C33" s="1929">
        <v>26</v>
      </c>
      <c r="D33" s="2472" t="s">
        <v>56</v>
      </c>
      <c r="E33" s="2602" t="s">
        <v>57</v>
      </c>
      <c r="F33" s="794"/>
      <c r="G33" s="1491">
        <f t="shared" si="18"/>
        <v>0</v>
      </c>
      <c r="H33" s="1506">
        <v>1</v>
      </c>
      <c r="I33" s="1492">
        <f t="shared" si="23"/>
        <v>1931818</v>
      </c>
      <c r="J33" s="1507">
        <v>4</v>
      </c>
      <c r="K33" s="1492">
        <f t="shared" si="1"/>
        <v>8927272</v>
      </c>
      <c r="L33" s="2738">
        <v>2</v>
      </c>
      <c r="M33" s="1492">
        <f t="shared" si="2"/>
        <v>863636</v>
      </c>
      <c r="N33" s="1505">
        <f t="shared" si="3"/>
        <v>7</v>
      </c>
      <c r="O33" s="1494">
        <f t="shared" si="24"/>
        <v>11722726</v>
      </c>
      <c r="P33" s="1494">
        <f t="shared" si="4"/>
        <v>280000</v>
      </c>
      <c r="Q33" s="2689"/>
      <c r="R33" s="1508">
        <v>1331818</v>
      </c>
      <c r="S33" s="1508">
        <v>1931818</v>
      </c>
      <c r="T33" s="1508">
        <v>2231818</v>
      </c>
      <c r="U33" s="1508">
        <v>431818</v>
      </c>
      <c r="V33" s="1509">
        <v>43495</v>
      </c>
      <c r="W33" s="1229">
        <v>11722726</v>
      </c>
      <c r="X33" s="2340"/>
      <c r="Y33" s="1229"/>
      <c r="Z33" s="2398"/>
      <c r="AA33" s="1229"/>
      <c r="AB33" s="1519"/>
      <c r="AC33" s="1229"/>
      <c r="AD33" s="1229"/>
      <c r="AE33" s="1229"/>
      <c r="AF33" s="1490">
        <f t="shared" si="5"/>
        <v>11722726</v>
      </c>
      <c r="AG33" s="1316">
        <f t="shared" si="6"/>
        <v>0</v>
      </c>
      <c r="AH33" s="1512"/>
      <c r="AI33" s="1513"/>
      <c r="AJ33" s="1380"/>
      <c r="AK33" s="1347"/>
      <c r="AL33" s="2540"/>
      <c r="AM33" s="2176" t="s">
        <v>56</v>
      </c>
      <c r="AN33" s="1957" t="s">
        <v>57</v>
      </c>
      <c r="AO33" s="1254"/>
      <c r="AP33" s="1491">
        <f t="shared" si="20"/>
        <v>0</v>
      </c>
      <c r="AQ33" s="1506">
        <v>1</v>
      </c>
      <c r="AR33" s="1492">
        <f t="shared" si="7"/>
        <v>1931818</v>
      </c>
      <c r="AS33" s="1507">
        <v>4</v>
      </c>
      <c r="AT33" s="1492">
        <f t="shared" si="8"/>
        <v>8927272</v>
      </c>
      <c r="AU33" s="1514">
        <v>2</v>
      </c>
      <c r="AV33" s="1492">
        <f t="shared" si="9"/>
        <v>863636</v>
      </c>
      <c r="AW33" s="1493">
        <f t="shared" si="10"/>
        <v>7</v>
      </c>
      <c r="AX33" s="2153">
        <f t="shared" si="21"/>
        <v>11722726</v>
      </c>
      <c r="AY33" s="1495">
        <f t="shared" si="11"/>
        <v>280000</v>
      </c>
      <c r="AZ33" s="1508"/>
      <c r="BA33" s="1508">
        <v>1331818</v>
      </c>
      <c r="BB33" s="1508">
        <v>1931818</v>
      </c>
      <c r="BC33" s="1508">
        <v>2231818</v>
      </c>
      <c r="BD33" s="1508">
        <v>431818</v>
      </c>
      <c r="BE33" s="2155"/>
      <c r="BF33" s="1229"/>
      <c r="BG33" s="1941"/>
      <c r="BH33" s="1229"/>
      <c r="BI33" s="1519"/>
      <c r="BJ33" s="1229"/>
      <c r="BK33" s="1512"/>
      <c r="BL33" s="1229"/>
      <c r="BM33" s="1229"/>
      <c r="BN33" s="1229"/>
      <c r="BO33" s="1490">
        <f t="shared" si="22"/>
        <v>0</v>
      </c>
      <c r="BP33" s="1316">
        <f t="shared" si="12"/>
        <v>11722726</v>
      </c>
      <c r="BQ33" s="1512"/>
      <c r="BS33" s="1298">
        <f t="shared" si="13"/>
        <v>0</v>
      </c>
      <c r="BT33" s="1298">
        <f t="shared" si="14"/>
        <v>0</v>
      </c>
      <c r="BU33" s="1298">
        <f t="shared" si="15"/>
        <v>0</v>
      </c>
      <c r="BV33" s="1298">
        <f t="shared" si="16"/>
        <v>0</v>
      </c>
      <c r="BW33" s="1298">
        <f t="shared" si="17"/>
        <v>0</v>
      </c>
    </row>
    <row r="34" spans="1:75" ht="15" customHeight="1" x14ac:dyDescent="0.25">
      <c r="A34" s="1315">
        <v>27</v>
      </c>
      <c r="B34" s="2051">
        <v>43477</v>
      </c>
      <c r="C34" s="1929">
        <v>27</v>
      </c>
      <c r="D34" s="2472" t="s">
        <v>247</v>
      </c>
      <c r="E34" s="2602" t="s">
        <v>57</v>
      </c>
      <c r="F34" s="794"/>
      <c r="G34" s="1491">
        <f t="shared" si="18"/>
        <v>0</v>
      </c>
      <c r="H34" s="1506">
        <v>1</v>
      </c>
      <c r="I34" s="1492">
        <f t="shared" si="23"/>
        <v>1931818</v>
      </c>
      <c r="J34" s="1507">
        <v>3</v>
      </c>
      <c r="K34" s="1492">
        <f t="shared" si="1"/>
        <v>6695454</v>
      </c>
      <c r="L34" s="2738">
        <v>1</v>
      </c>
      <c r="M34" s="1492">
        <f t="shared" si="2"/>
        <v>431818</v>
      </c>
      <c r="N34" s="1505">
        <f t="shared" si="3"/>
        <v>5</v>
      </c>
      <c r="O34" s="1494">
        <f t="shared" si="24"/>
        <v>9059090</v>
      </c>
      <c r="P34" s="1494">
        <f t="shared" si="4"/>
        <v>200000</v>
      </c>
      <c r="Q34" s="2689"/>
      <c r="R34" s="1508">
        <v>1331818</v>
      </c>
      <c r="S34" s="1508">
        <v>1931818</v>
      </c>
      <c r="T34" s="1508">
        <v>2231818</v>
      </c>
      <c r="U34" s="1508">
        <v>431818</v>
      </c>
      <c r="V34" s="1509">
        <v>43495</v>
      </c>
      <c r="W34" s="1229">
        <v>9059090</v>
      </c>
      <c r="X34" s="2340"/>
      <c r="Y34" s="1229"/>
      <c r="Z34" s="2398"/>
      <c r="AA34" s="1229"/>
      <c r="AB34" s="1519"/>
      <c r="AC34" s="1229"/>
      <c r="AD34" s="1229"/>
      <c r="AE34" s="1229"/>
      <c r="AF34" s="1490">
        <f t="shared" si="5"/>
        <v>9059090</v>
      </c>
      <c r="AG34" s="1316">
        <f t="shared" si="6"/>
        <v>0</v>
      </c>
      <c r="AH34" s="1512"/>
      <c r="AI34" s="1513"/>
      <c r="AJ34" s="1380"/>
      <c r="AK34" s="1347"/>
      <c r="AL34" s="2540"/>
      <c r="AM34" s="2176" t="s">
        <v>247</v>
      </c>
      <c r="AN34" s="1957" t="s">
        <v>57</v>
      </c>
      <c r="AO34" s="1254"/>
      <c r="AP34" s="1491">
        <f t="shared" si="20"/>
        <v>0</v>
      </c>
      <c r="AQ34" s="1506">
        <v>1</v>
      </c>
      <c r="AR34" s="1492">
        <f t="shared" si="7"/>
        <v>1931818</v>
      </c>
      <c r="AS34" s="1507">
        <v>3</v>
      </c>
      <c r="AT34" s="1492">
        <f t="shared" si="8"/>
        <v>6695454</v>
      </c>
      <c r="AU34" s="1514">
        <v>1</v>
      </c>
      <c r="AV34" s="1492">
        <f t="shared" si="9"/>
        <v>431818</v>
      </c>
      <c r="AW34" s="1493">
        <f t="shared" si="10"/>
        <v>5</v>
      </c>
      <c r="AX34" s="2153">
        <f t="shared" si="21"/>
        <v>9059090</v>
      </c>
      <c r="AY34" s="1495">
        <f t="shared" si="11"/>
        <v>200000</v>
      </c>
      <c r="AZ34" s="1508"/>
      <c r="BA34" s="1508">
        <v>1331818</v>
      </c>
      <c r="BB34" s="1508">
        <v>1931818</v>
      </c>
      <c r="BC34" s="1508">
        <v>2231818</v>
      </c>
      <c r="BD34" s="1508">
        <v>431818</v>
      </c>
      <c r="BE34" s="2155"/>
      <c r="BF34" s="1229"/>
      <c r="BG34" s="1941"/>
      <c r="BH34" s="1229"/>
      <c r="BI34" s="1519"/>
      <c r="BJ34" s="1229"/>
      <c r="BK34" s="1512"/>
      <c r="BL34" s="1229"/>
      <c r="BM34" s="1229"/>
      <c r="BN34" s="1229"/>
      <c r="BO34" s="1490">
        <f t="shared" si="22"/>
        <v>0</v>
      </c>
      <c r="BP34" s="1316">
        <f t="shared" si="12"/>
        <v>9059090</v>
      </c>
      <c r="BQ34" s="1512"/>
      <c r="BS34" s="1298">
        <f t="shared" si="13"/>
        <v>0</v>
      </c>
      <c r="BT34" s="1298">
        <f t="shared" si="14"/>
        <v>0</v>
      </c>
      <c r="BU34" s="1298">
        <f t="shared" si="15"/>
        <v>0</v>
      </c>
      <c r="BV34" s="1298">
        <f t="shared" si="16"/>
        <v>0</v>
      </c>
      <c r="BW34" s="1298">
        <f t="shared" si="17"/>
        <v>0</v>
      </c>
    </row>
    <row r="35" spans="1:75" ht="15" customHeight="1" x14ac:dyDescent="0.25">
      <c r="A35" s="1315">
        <v>28</v>
      </c>
      <c r="B35" s="2051">
        <v>43477</v>
      </c>
      <c r="C35" s="1929">
        <v>28</v>
      </c>
      <c r="D35" s="2472" t="s">
        <v>58</v>
      </c>
      <c r="E35" s="2602" t="s">
        <v>57</v>
      </c>
      <c r="F35" s="794"/>
      <c r="G35" s="1491">
        <f t="shared" si="18"/>
        <v>0</v>
      </c>
      <c r="H35" s="1506">
        <v>2</v>
      </c>
      <c r="I35" s="1492">
        <f t="shared" si="23"/>
        <v>3863636</v>
      </c>
      <c r="J35" s="1507">
        <v>3</v>
      </c>
      <c r="K35" s="1492">
        <f t="shared" si="1"/>
        <v>6695454</v>
      </c>
      <c r="L35" s="2738">
        <v>2</v>
      </c>
      <c r="M35" s="1492">
        <f t="shared" si="2"/>
        <v>863636</v>
      </c>
      <c r="N35" s="1505">
        <f t="shared" si="3"/>
        <v>7</v>
      </c>
      <c r="O35" s="1494">
        <f t="shared" si="24"/>
        <v>11422726</v>
      </c>
      <c r="P35" s="1494">
        <f t="shared" si="4"/>
        <v>280000</v>
      </c>
      <c r="Q35" s="2689"/>
      <c r="R35" s="1508">
        <v>1331818</v>
      </c>
      <c r="S35" s="1508">
        <v>1931818</v>
      </c>
      <c r="T35" s="1508">
        <v>2231818</v>
      </c>
      <c r="U35" s="1508">
        <v>431818</v>
      </c>
      <c r="V35" s="1509">
        <v>43495</v>
      </c>
      <c r="W35" s="1229">
        <v>10271884</v>
      </c>
      <c r="X35" s="2340">
        <v>43496</v>
      </c>
      <c r="Y35" s="1229">
        <v>1150842</v>
      </c>
      <c r="Z35" s="2398"/>
      <c r="AA35" s="1229"/>
      <c r="AB35" s="1519"/>
      <c r="AC35" s="1229"/>
      <c r="AD35" s="1229"/>
      <c r="AE35" s="1229"/>
      <c r="AF35" s="1490">
        <f t="shared" si="5"/>
        <v>11422726</v>
      </c>
      <c r="AG35" s="1316">
        <f t="shared" si="6"/>
        <v>0</v>
      </c>
      <c r="AH35" s="1512"/>
      <c r="AI35" s="1513"/>
      <c r="AJ35" s="1380"/>
      <c r="AK35" s="1347"/>
      <c r="AL35" s="2540"/>
      <c r="AM35" s="2176" t="s">
        <v>58</v>
      </c>
      <c r="AN35" s="1957" t="s">
        <v>57</v>
      </c>
      <c r="AO35" s="1254"/>
      <c r="AP35" s="1491">
        <f t="shared" si="20"/>
        <v>0</v>
      </c>
      <c r="AQ35" s="1506">
        <v>2</v>
      </c>
      <c r="AR35" s="1492">
        <f t="shared" si="7"/>
        <v>3863636</v>
      </c>
      <c r="AS35" s="1507">
        <v>3</v>
      </c>
      <c r="AT35" s="1492">
        <f t="shared" si="8"/>
        <v>6695454</v>
      </c>
      <c r="AU35" s="1514">
        <v>2</v>
      </c>
      <c r="AV35" s="1492">
        <f t="shared" si="9"/>
        <v>863636</v>
      </c>
      <c r="AW35" s="1493">
        <f t="shared" si="10"/>
        <v>7</v>
      </c>
      <c r="AX35" s="2153">
        <f t="shared" si="21"/>
        <v>11422726</v>
      </c>
      <c r="AY35" s="1495">
        <f t="shared" si="11"/>
        <v>280000</v>
      </c>
      <c r="AZ35" s="1508"/>
      <c r="BA35" s="1508">
        <v>1331818</v>
      </c>
      <c r="BB35" s="1508">
        <v>1931818</v>
      </c>
      <c r="BC35" s="1508">
        <v>2231818</v>
      </c>
      <c r="BD35" s="1508">
        <v>431818</v>
      </c>
      <c r="BE35" s="2155"/>
      <c r="BF35" s="1229"/>
      <c r="BG35" s="1509"/>
      <c r="BH35" s="1229"/>
      <c r="BI35" s="1519"/>
      <c r="BJ35" s="1229"/>
      <c r="BK35" s="1512"/>
      <c r="BL35" s="1229"/>
      <c r="BM35" s="1229"/>
      <c r="BN35" s="1229"/>
      <c r="BO35" s="1490">
        <f t="shared" si="22"/>
        <v>0</v>
      </c>
      <c r="BP35" s="1316">
        <f t="shared" si="12"/>
        <v>11422726</v>
      </c>
      <c r="BQ35" s="1512"/>
      <c r="BS35" s="1298">
        <f t="shared" si="13"/>
        <v>0</v>
      </c>
      <c r="BT35" s="1298">
        <f t="shared" si="14"/>
        <v>0</v>
      </c>
      <c r="BU35" s="1298">
        <f t="shared" si="15"/>
        <v>0</v>
      </c>
      <c r="BV35" s="1298">
        <f t="shared" si="16"/>
        <v>0</v>
      </c>
      <c r="BW35" s="1298">
        <f t="shared" si="17"/>
        <v>0</v>
      </c>
    </row>
    <row r="36" spans="1:75" s="1975" customFormat="1" ht="15" customHeight="1" thickBot="1" x14ac:dyDescent="0.3">
      <c r="A36" s="1315">
        <v>29</v>
      </c>
      <c r="B36" s="2051">
        <v>43477</v>
      </c>
      <c r="C36" s="1929">
        <v>29</v>
      </c>
      <c r="D36" s="2472" t="s">
        <v>59</v>
      </c>
      <c r="E36" s="2602" t="s">
        <v>57</v>
      </c>
      <c r="F36" s="794"/>
      <c r="G36" s="1491">
        <f t="shared" si="18"/>
        <v>0</v>
      </c>
      <c r="H36" s="1506">
        <v>2</v>
      </c>
      <c r="I36" s="1492">
        <f t="shared" si="23"/>
        <v>3863636</v>
      </c>
      <c r="J36" s="1507">
        <v>2</v>
      </c>
      <c r="K36" s="1492">
        <f t="shared" si="1"/>
        <v>4463636</v>
      </c>
      <c r="L36" s="2738">
        <v>1</v>
      </c>
      <c r="M36" s="1492">
        <f t="shared" si="2"/>
        <v>431818</v>
      </c>
      <c r="N36" s="1505">
        <f t="shared" si="3"/>
        <v>5</v>
      </c>
      <c r="O36" s="1494">
        <f t="shared" si="24"/>
        <v>8759090</v>
      </c>
      <c r="P36" s="1494">
        <f t="shared" si="4"/>
        <v>200000</v>
      </c>
      <c r="Q36" s="2689"/>
      <c r="R36" s="1508">
        <v>1331818</v>
      </c>
      <c r="S36" s="1508">
        <v>1931818</v>
      </c>
      <c r="T36" s="1508">
        <v>2231818</v>
      </c>
      <c r="U36" s="1508">
        <v>431818</v>
      </c>
      <c r="V36" s="1509">
        <v>43496</v>
      </c>
      <c r="W36" s="1229">
        <v>8759090</v>
      </c>
      <c r="X36" s="2300"/>
      <c r="Y36" s="1229"/>
      <c r="Z36" s="2398"/>
      <c r="AA36" s="1229"/>
      <c r="AB36" s="1519"/>
      <c r="AC36" s="1229"/>
      <c r="AD36" s="1229"/>
      <c r="AE36" s="1229"/>
      <c r="AF36" s="1490">
        <f t="shared" si="5"/>
        <v>8759090</v>
      </c>
      <c r="AG36" s="1316">
        <f t="shared" si="6"/>
        <v>0</v>
      </c>
      <c r="AH36" s="1512"/>
      <c r="AI36" s="1513"/>
      <c r="AJ36" s="1380"/>
      <c r="AK36" s="1347"/>
      <c r="AL36" s="2540"/>
      <c r="AM36" s="2176" t="s">
        <v>59</v>
      </c>
      <c r="AN36" s="1964" t="s">
        <v>57</v>
      </c>
      <c r="AO36" s="1254"/>
      <c r="AP36" s="1491">
        <f t="shared" si="20"/>
        <v>0</v>
      </c>
      <c r="AQ36" s="1506">
        <v>2</v>
      </c>
      <c r="AR36" s="1492">
        <f t="shared" si="7"/>
        <v>3863636</v>
      </c>
      <c r="AS36" s="1507">
        <v>2</v>
      </c>
      <c r="AT36" s="1492">
        <f t="shared" si="8"/>
        <v>4463636</v>
      </c>
      <c r="AU36" s="1514">
        <v>1</v>
      </c>
      <c r="AV36" s="1492">
        <f t="shared" si="9"/>
        <v>431818</v>
      </c>
      <c r="AW36" s="1493">
        <f t="shared" si="10"/>
        <v>5</v>
      </c>
      <c r="AX36" s="2153">
        <f t="shared" si="21"/>
        <v>8759090</v>
      </c>
      <c r="AY36" s="1495">
        <f t="shared" si="11"/>
        <v>200000</v>
      </c>
      <c r="AZ36" s="1968"/>
      <c r="BA36" s="1508">
        <v>1331818</v>
      </c>
      <c r="BB36" s="1508">
        <v>1931818</v>
      </c>
      <c r="BC36" s="1508">
        <v>2231818</v>
      </c>
      <c r="BD36" s="1508">
        <v>431818</v>
      </c>
      <c r="BE36" s="2156"/>
      <c r="BF36" s="1577"/>
      <c r="BG36" s="1974"/>
      <c r="BH36" s="1577"/>
      <c r="BI36" s="1969"/>
      <c r="BJ36" s="1577"/>
      <c r="BK36" s="1971"/>
      <c r="BL36" s="1577"/>
      <c r="BM36" s="1577"/>
      <c r="BN36" s="1577"/>
      <c r="BO36" s="1490">
        <f t="shared" si="22"/>
        <v>0</v>
      </c>
      <c r="BP36" s="1970">
        <f t="shared" si="12"/>
        <v>8759090</v>
      </c>
      <c r="BQ36" s="1971"/>
      <c r="BS36" s="1976">
        <f t="shared" si="13"/>
        <v>0</v>
      </c>
      <c r="BT36" s="1976">
        <f t="shared" si="14"/>
        <v>0</v>
      </c>
      <c r="BU36" s="1976">
        <f t="shared" si="15"/>
        <v>0</v>
      </c>
      <c r="BV36" s="1976">
        <f t="shared" si="16"/>
        <v>0</v>
      </c>
      <c r="BW36" s="1976">
        <f t="shared" si="17"/>
        <v>0</v>
      </c>
    </row>
    <row r="37" spans="1:75" ht="15" customHeight="1" x14ac:dyDescent="0.25">
      <c r="A37" s="2268">
        <v>1</v>
      </c>
      <c r="B37" s="2528">
        <v>43479</v>
      </c>
      <c r="C37" s="1929">
        <v>30</v>
      </c>
      <c r="D37" s="2472" t="s">
        <v>30</v>
      </c>
      <c r="E37" s="2602" t="s">
        <v>31</v>
      </c>
      <c r="F37" s="794">
        <v>5</v>
      </c>
      <c r="G37" s="1491">
        <f t="shared" si="18"/>
        <v>6659090</v>
      </c>
      <c r="H37" s="1506"/>
      <c r="I37" s="1492">
        <f t="shared" si="23"/>
        <v>0</v>
      </c>
      <c r="J37" s="1507"/>
      <c r="K37" s="1492">
        <f t="shared" si="1"/>
        <v>0</v>
      </c>
      <c r="L37" s="2738"/>
      <c r="M37" s="1492">
        <f t="shared" si="2"/>
        <v>0</v>
      </c>
      <c r="N37" s="1505">
        <f t="shared" si="3"/>
        <v>5</v>
      </c>
      <c r="O37" s="1494">
        <f t="shared" si="24"/>
        <v>6659090</v>
      </c>
      <c r="P37" s="1494">
        <f t="shared" si="4"/>
        <v>200000</v>
      </c>
      <c r="Q37" s="2689"/>
      <c r="R37" s="1508">
        <v>1331818</v>
      </c>
      <c r="S37" s="1508">
        <v>1931818</v>
      </c>
      <c r="T37" s="1508">
        <v>2231818</v>
      </c>
      <c r="U37" s="1508">
        <v>431818</v>
      </c>
      <c r="V37" s="1509">
        <v>43496</v>
      </c>
      <c r="W37" s="1229">
        <v>6659090</v>
      </c>
      <c r="X37" s="2340"/>
      <c r="Y37" s="1229"/>
      <c r="Z37" s="2398"/>
      <c r="AA37" s="1229"/>
      <c r="AB37" s="1519"/>
      <c r="AC37" s="1229"/>
      <c r="AD37" s="1229"/>
      <c r="AE37" s="1229"/>
      <c r="AF37" s="1490">
        <f t="shared" si="5"/>
        <v>6659090</v>
      </c>
      <c r="AG37" s="1316">
        <f t="shared" si="6"/>
        <v>0</v>
      </c>
      <c r="AH37" s="1512"/>
      <c r="AI37" s="1513"/>
      <c r="AJ37" s="1379"/>
      <c r="AK37" s="1347"/>
      <c r="AL37" s="2540"/>
      <c r="AM37" s="2176"/>
      <c r="AN37" s="1964"/>
      <c r="AO37" s="1529"/>
      <c r="AP37" s="1491">
        <f t="shared" si="20"/>
        <v>0</v>
      </c>
      <c r="AQ37" s="1506"/>
      <c r="AR37" s="1492">
        <f t="shared" si="7"/>
        <v>0</v>
      </c>
      <c r="AS37" s="1507"/>
      <c r="AT37" s="1492">
        <f t="shared" si="8"/>
        <v>0</v>
      </c>
      <c r="AU37" s="1514"/>
      <c r="AV37" s="1492">
        <f t="shared" si="9"/>
        <v>0</v>
      </c>
      <c r="AW37" s="1493">
        <f t="shared" si="10"/>
        <v>0</v>
      </c>
      <c r="AX37" s="2153">
        <f t="shared" si="21"/>
        <v>0</v>
      </c>
      <c r="AY37" s="1495">
        <f t="shared" si="11"/>
        <v>0</v>
      </c>
      <c r="AZ37" s="1522"/>
      <c r="BA37" s="1508">
        <v>1331818</v>
      </c>
      <c r="BB37" s="1508">
        <v>1931818</v>
      </c>
      <c r="BC37" s="1508">
        <v>2231818</v>
      </c>
      <c r="BD37" s="1508">
        <v>431818</v>
      </c>
      <c r="BE37" s="2157"/>
      <c r="BF37" s="1338"/>
      <c r="BG37" s="1524"/>
      <c r="BH37" s="1338"/>
      <c r="BI37" s="1524"/>
      <c r="BJ37" s="1342"/>
      <c r="BK37" s="1531"/>
      <c r="BL37" s="1229"/>
      <c r="BM37" s="1229"/>
      <c r="BN37" s="1229"/>
      <c r="BO37" s="1490">
        <f t="shared" si="22"/>
        <v>0</v>
      </c>
      <c r="BP37" s="1316">
        <f t="shared" si="12"/>
        <v>6659090</v>
      </c>
      <c r="BQ37" s="1526"/>
      <c r="BS37" s="1298">
        <f t="shared" si="13"/>
        <v>5</v>
      </c>
      <c r="BT37" s="1298">
        <f t="shared" si="14"/>
        <v>0</v>
      </c>
      <c r="BU37" s="1298">
        <f t="shared" si="15"/>
        <v>0</v>
      </c>
      <c r="BV37" s="1298">
        <f t="shared" si="16"/>
        <v>0</v>
      </c>
      <c r="BW37" s="1298">
        <f t="shared" si="17"/>
        <v>6659090</v>
      </c>
    </row>
    <row r="38" spans="1:75" ht="15" customHeight="1" x14ac:dyDescent="0.25">
      <c r="A38" s="2268">
        <v>2</v>
      </c>
      <c r="B38" s="2528">
        <v>43479</v>
      </c>
      <c r="C38" s="1929">
        <v>31</v>
      </c>
      <c r="D38" s="2472" t="s">
        <v>32</v>
      </c>
      <c r="E38" s="2602" t="s">
        <v>31</v>
      </c>
      <c r="F38" s="794">
        <v>5</v>
      </c>
      <c r="G38" s="1491">
        <f t="shared" si="18"/>
        <v>6659090</v>
      </c>
      <c r="H38" s="1506"/>
      <c r="I38" s="1492">
        <f t="shared" si="23"/>
        <v>0</v>
      </c>
      <c r="J38" s="1507"/>
      <c r="K38" s="1492">
        <f t="shared" si="1"/>
        <v>0</v>
      </c>
      <c r="L38" s="2738"/>
      <c r="M38" s="1492">
        <f t="shared" si="2"/>
        <v>0</v>
      </c>
      <c r="N38" s="1505">
        <f t="shared" ref="N38:N101" si="25">F38+H38+J38+L38</f>
        <v>5</v>
      </c>
      <c r="O38" s="1494">
        <f t="shared" si="24"/>
        <v>6659090</v>
      </c>
      <c r="P38" s="1494">
        <f t="shared" si="4"/>
        <v>200000</v>
      </c>
      <c r="Q38" s="2689"/>
      <c r="R38" s="1508">
        <v>1331818</v>
      </c>
      <c r="S38" s="1508">
        <v>1931818</v>
      </c>
      <c r="T38" s="1508">
        <v>2231818</v>
      </c>
      <c r="U38" s="1508">
        <v>431818</v>
      </c>
      <c r="V38" s="1509">
        <v>43496</v>
      </c>
      <c r="W38" s="1229">
        <v>6659090</v>
      </c>
      <c r="X38" s="2340"/>
      <c r="Y38" s="1229"/>
      <c r="Z38" s="2398"/>
      <c r="AA38" s="1229"/>
      <c r="AB38" s="1519"/>
      <c r="AC38" s="1229"/>
      <c r="AD38" s="1229"/>
      <c r="AE38" s="1229"/>
      <c r="AF38" s="1490">
        <f t="shared" si="5"/>
        <v>6659090</v>
      </c>
      <c r="AG38" s="1316">
        <f t="shared" si="6"/>
        <v>0</v>
      </c>
      <c r="AH38" s="1512"/>
      <c r="AI38" s="1513"/>
      <c r="AJ38" s="1380"/>
      <c r="AK38" s="1347"/>
      <c r="AL38" s="2540"/>
      <c r="AM38" s="2176"/>
      <c r="AN38" s="1964"/>
      <c r="AO38" s="1254"/>
      <c r="AP38" s="1491">
        <f t="shared" si="20"/>
        <v>0</v>
      </c>
      <c r="AQ38" s="1506"/>
      <c r="AR38" s="1492">
        <f t="shared" si="7"/>
        <v>0</v>
      </c>
      <c r="AS38" s="1507"/>
      <c r="AT38" s="1492">
        <f t="shared" si="8"/>
        <v>0</v>
      </c>
      <c r="AU38" s="1514"/>
      <c r="AV38" s="1492">
        <f t="shared" si="9"/>
        <v>0</v>
      </c>
      <c r="AW38" s="1493">
        <f t="shared" si="10"/>
        <v>0</v>
      </c>
      <c r="AX38" s="2153">
        <f t="shared" si="21"/>
        <v>0</v>
      </c>
      <c r="AY38" s="1495">
        <f t="shared" si="11"/>
        <v>0</v>
      </c>
      <c r="AZ38" s="1522"/>
      <c r="BA38" s="1508">
        <v>1331818</v>
      </c>
      <c r="BB38" s="1508">
        <v>1931818</v>
      </c>
      <c r="BC38" s="1508">
        <v>2231818</v>
      </c>
      <c r="BD38" s="1508">
        <v>431818</v>
      </c>
      <c r="BE38" s="2157"/>
      <c r="BF38" s="1338"/>
      <c r="BG38" s="1523"/>
      <c r="BH38" s="1338"/>
      <c r="BI38" s="1524"/>
      <c r="BJ38" s="1342"/>
      <c r="BK38" s="1531"/>
      <c r="BL38" s="1229"/>
      <c r="BM38" s="1229"/>
      <c r="BN38" s="1229"/>
      <c r="BO38" s="1490">
        <f t="shared" si="22"/>
        <v>0</v>
      </c>
      <c r="BP38" s="1316">
        <f t="shared" si="12"/>
        <v>6659090</v>
      </c>
      <c r="BQ38" s="1526"/>
      <c r="BS38" s="1298">
        <f t="shared" si="13"/>
        <v>5</v>
      </c>
      <c r="BT38" s="1298">
        <f t="shared" si="14"/>
        <v>0</v>
      </c>
      <c r="BU38" s="1298">
        <f t="shared" si="15"/>
        <v>0</v>
      </c>
      <c r="BV38" s="1298">
        <f t="shared" si="16"/>
        <v>0</v>
      </c>
      <c r="BW38" s="1298">
        <f t="shared" si="17"/>
        <v>6659090</v>
      </c>
    </row>
    <row r="39" spans="1:75" ht="15" customHeight="1" x14ac:dyDescent="0.25">
      <c r="A39" s="2268">
        <v>3</v>
      </c>
      <c r="B39" s="2528">
        <v>43479</v>
      </c>
      <c r="C39" s="1929">
        <v>32</v>
      </c>
      <c r="D39" s="2472" t="s">
        <v>36</v>
      </c>
      <c r="E39" s="2602" t="s">
        <v>31</v>
      </c>
      <c r="F39" s="794">
        <v>10</v>
      </c>
      <c r="G39" s="1491">
        <f t="shared" si="18"/>
        <v>13318180</v>
      </c>
      <c r="H39" s="1506"/>
      <c r="I39" s="1492">
        <f t="shared" si="23"/>
        <v>0</v>
      </c>
      <c r="J39" s="1507"/>
      <c r="K39" s="1492">
        <f t="shared" si="1"/>
        <v>0</v>
      </c>
      <c r="L39" s="2738"/>
      <c r="M39" s="1492">
        <f t="shared" si="2"/>
        <v>0</v>
      </c>
      <c r="N39" s="1505">
        <f t="shared" si="25"/>
        <v>10</v>
      </c>
      <c r="O39" s="1494">
        <f t="shared" si="24"/>
        <v>13318180</v>
      </c>
      <c r="P39" s="1494">
        <f t="shared" si="4"/>
        <v>400000</v>
      </c>
      <c r="Q39" s="2689"/>
      <c r="R39" s="1508">
        <v>1331818</v>
      </c>
      <c r="S39" s="1508">
        <v>1931818</v>
      </c>
      <c r="T39" s="1508">
        <v>2231818</v>
      </c>
      <c r="U39" s="1508">
        <v>431818</v>
      </c>
      <c r="V39" s="1509">
        <v>43496</v>
      </c>
      <c r="W39" s="1229">
        <v>13318180</v>
      </c>
      <c r="X39" s="2340"/>
      <c r="Y39" s="1229"/>
      <c r="Z39" s="2398"/>
      <c r="AA39" s="1229"/>
      <c r="AB39" s="1519"/>
      <c r="AC39" s="1229"/>
      <c r="AD39" s="1229"/>
      <c r="AE39" s="1229"/>
      <c r="AF39" s="1490">
        <f t="shared" si="5"/>
        <v>13318180</v>
      </c>
      <c r="AG39" s="1316">
        <f t="shared" si="6"/>
        <v>0</v>
      </c>
      <c r="AH39" s="1512"/>
      <c r="AI39" s="1513"/>
      <c r="AJ39" s="1380"/>
      <c r="AK39" s="1347"/>
      <c r="AL39" s="2541"/>
      <c r="AM39" s="2177"/>
      <c r="AN39" s="1964"/>
      <c r="AO39" s="1254"/>
      <c r="AP39" s="1491">
        <f t="shared" si="20"/>
        <v>0</v>
      </c>
      <c r="AQ39" s="1506"/>
      <c r="AR39" s="1492">
        <f t="shared" si="7"/>
        <v>0</v>
      </c>
      <c r="AS39" s="1507"/>
      <c r="AT39" s="1492">
        <f t="shared" si="8"/>
        <v>0</v>
      </c>
      <c r="AU39" s="1514"/>
      <c r="AV39" s="1492">
        <f t="shared" si="9"/>
        <v>0</v>
      </c>
      <c r="AW39" s="1493">
        <f t="shared" si="10"/>
        <v>0</v>
      </c>
      <c r="AX39" s="2153">
        <f t="shared" si="21"/>
        <v>0</v>
      </c>
      <c r="AY39" s="1495">
        <f t="shared" si="11"/>
        <v>0</v>
      </c>
      <c r="AZ39" s="1522"/>
      <c r="BA39" s="1508">
        <v>1331818</v>
      </c>
      <c r="BB39" s="1508">
        <v>1931818</v>
      </c>
      <c r="BC39" s="1508">
        <v>2231818</v>
      </c>
      <c r="BD39" s="1508">
        <v>431818</v>
      </c>
      <c r="BE39" s="2157"/>
      <c r="BF39" s="1338"/>
      <c r="BG39" s="1523"/>
      <c r="BH39" s="1338"/>
      <c r="BI39" s="1524"/>
      <c r="BJ39" s="1342"/>
      <c r="BK39" s="1531"/>
      <c r="BL39" s="1229"/>
      <c r="BM39" s="1229"/>
      <c r="BN39" s="1229"/>
      <c r="BO39" s="1490">
        <f t="shared" si="22"/>
        <v>0</v>
      </c>
      <c r="BP39" s="1316">
        <f t="shared" si="12"/>
        <v>13318180</v>
      </c>
      <c r="BQ39" s="1526"/>
      <c r="BS39" s="1298">
        <f t="shared" si="13"/>
        <v>10</v>
      </c>
      <c r="BT39" s="1298">
        <f t="shared" si="14"/>
        <v>0</v>
      </c>
      <c r="BU39" s="1298">
        <f t="shared" si="15"/>
        <v>0</v>
      </c>
      <c r="BV39" s="1298">
        <f t="shared" si="16"/>
        <v>0</v>
      </c>
      <c r="BW39" s="1298">
        <f t="shared" si="17"/>
        <v>13318180</v>
      </c>
    </row>
    <row r="40" spans="1:75" ht="15" customHeight="1" x14ac:dyDescent="0.25">
      <c r="A40" s="2268">
        <v>4</v>
      </c>
      <c r="B40" s="2528">
        <v>43479</v>
      </c>
      <c r="C40" s="1929">
        <v>33</v>
      </c>
      <c r="D40" s="2472" t="s">
        <v>33</v>
      </c>
      <c r="E40" s="2602" t="s">
        <v>31</v>
      </c>
      <c r="F40" s="794">
        <v>10</v>
      </c>
      <c r="G40" s="1491">
        <f t="shared" si="18"/>
        <v>13318180</v>
      </c>
      <c r="H40" s="1506"/>
      <c r="I40" s="1492">
        <f t="shared" si="23"/>
        <v>0</v>
      </c>
      <c r="J40" s="1507"/>
      <c r="K40" s="1492">
        <f t="shared" si="1"/>
        <v>0</v>
      </c>
      <c r="L40" s="2738"/>
      <c r="M40" s="1492">
        <f t="shared" si="2"/>
        <v>0</v>
      </c>
      <c r="N40" s="1505">
        <f t="shared" si="25"/>
        <v>10</v>
      </c>
      <c r="O40" s="1494">
        <f t="shared" si="24"/>
        <v>13318180</v>
      </c>
      <c r="P40" s="1494">
        <f t="shared" si="4"/>
        <v>400000</v>
      </c>
      <c r="Q40" s="2689"/>
      <c r="R40" s="1508">
        <v>1331818</v>
      </c>
      <c r="S40" s="1508">
        <v>1931818</v>
      </c>
      <c r="T40" s="1508">
        <v>2231818</v>
      </c>
      <c r="U40" s="1508">
        <v>431818</v>
      </c>
      <c r="V40" s="1509">
        <v>43496</v>
      </c>
      <c r="W40" s="1229">
        <v>13318180</v>
      </c>
      <c r="X40" s="2340"/>
      <c r="Y40" s="1229"/>
      <c r="Z40" s="2398"/>
      <c r="AA40" s="1229"/>
      <c r="AB40" s="1519"/>
      <c r="AC40" s="1229"/>
      <c r="AD40" s="1229"/>
      <c r="AE40" s="1229"/>
      <c r="AF40" s="1490">
        <f t="shared" si="5"/>
        <v>13318180</v>
      </c>
      <c r="AG40" s="1316">
        <f t="shared" si="6"/>
        <v>0</v>
      </c>
      <c r="AH40" s="1512"/>
      <c r="AI40" s="1513"/>
      <c r="AJ40" s="1380"/>
      <c r="AK40" s="1347"/>
      <c r="AL40" s="2540"/>
      <c r="AM40" s="2176"/>
      <c r="AN40" s="1964"/>
      <c r="AO40" s="1254"/>
      <c r="AP40" s="1491">
        <f t="shared" si="20"/>
        <v>0</v>
      </c>
      <c r="AQ40" s="1506"/>
      <c r="AR40" s="1492">
        <f t="shared" si="7"/>
        <v>0</v>
      </c>
      <c r="AS40" s="1507"/>
      <c r="AT40" s="1492">
        <f t="shared" si="8"/>
        <v>0</v>
      </c>
      <c r="AU40" s="1514"/>
      <c r="AV40" s="1492">
        <f t="shared" si="9"/>
        <v>0</v>
      </c>
      <c r="AW40" s="1493">
        <f t="shared" si="10"/>
        <v>0</v>
      </c>
      <c r="AX40" s="2153">
        <f t="shared" si="21"/>
        <v>0</v>
      </c>
      <c r="AY40" s="1495">
        <f t="shared" si="11"/>
        <v>0</v>
      </c>
      <c r="AZ40" s="1522"/>
      <c r="BA40" s="1508">
        <v>1331818</v>
      </c>
      <c r="BB40" s="1508">
        <v>1931818</v>
      </c>
      <c r="BC40" s="1508">
        <v>2231818</v>
      </c>
      <c r="BD40" s="1508">
        <v>431818</v>
      </c>
      <c r="BE40" s="2157"/>
      <c r="BF40" s="1338"/>
      <c r="BG40" s="1523"/>
      <c r="BH40" s="1338"/>
      <c r="BI40" s="1523"/>
      <c r="BJ40" s="1342"/>
      <c r="BK40" s="1531"/>
      <c r="BL40" s="1229"/>
      <c r="BM40" s="1229"/>
      <c r="BN40" s="1229"/>
      <c r="BO40" s="1490">
        <f t="shared" si="22"/>
        <v>0</v>
      </c>
      <c r="BP40" s="1316">
        <f t="shared" si="12"/>
        <v>13318180</v>
      </c>
      <c r="BQ40" s="1526"/>
      <c r="BS40" s="1298">
        <f t="shared" si="13"/>
        <v>10</v>
      </c>
      <c r="BT40" s="1298">
        <f t="shared" si="14"/>
        <v>0</v>
      </c>
      <c r="BU40" s="1298">
        <f t="shared" si="15"/>
        <v>0</v>
      </c>
      <c r="BV40" s="1298">
        <f t="shared" si="16"/>
        <v>0</v>
      </c>
      <c r="BW40" s="1298">
        <f t="shared" si="17"/>
        <v>13318180</v>
      </c>
    </row>
    <row r="41" spans="1:75" ht="15" customHeight="1" x14ac:dyDescent="0.25">
      <c r="A41" s="2268">
        <v>5</v>
      </c>
      <c r="B41" s="2528">
        <v>43479</v>
      </c>
      <c r="C41" s="1929">
        <v>34</v>
      </c>
      <c r="D41" s="2472" t="s">
        <v>34</v>
      </c>
      <c r="E41" s="2602" t="s">
        <v>31</v>
      </c>
      <c r="F41" s="794">
        <v>5</v>
      </c>
      <c r="G41" s="1491">
        <f t="shared" si="18"/>
        <v>6659090</v>
      </c>
      <c r="H41" s="1506"/>
      <c r="I41" s="1492">
        <f t="shared" si="23"/>
        <v>0</v>
      </c>
      <c r="J41" s="1507"/>
      <c r="K41" s="1492">
        <f t="shared" si="1"/>
        <v>0</v>
      </c>
      <c r="L41" s="2738"/>
      <c r="M41" s="1492">
        <f t="shared" si="2"/>
        <v>0</v>
      </c>
      <c r="N41" s="1505">
        <f t="shared" si="25"/>
        <v>5</v>
      </c>
      <c r="O41" s="1494">
        <f t="shared" si="24"/>
        <v>6659090</v>
      </c>
      <c r="P41" s="1494">
        <f t="shared" si="4"/>
        <v>200000</v>
      </c>
      <c r="Q41" s="2689"/>
      <c r="R41" s="1508">
        <v>1331818</v>
      </c>
      <c r="S41" s="1508">
        <v>1931818</v>
      </c>
      <c r="T41" s="1508">
        <v>2231818</v>
      </c>
      <c r="U41" s="1508">
        <v>431818</v>
      </c>
      <c r="V41" s="1509">
        <v>43496</v>
      </c>
      <c r="W41" s="1229">
        <v>6659090</v>
      </c>
      <c r="X41" s="2340"/>
      <c r="Y41" s="1229"/>
      <c r="Z41" s="2398"/>
      <c r="AA41" s="1229"/>
      <c r="AB41" s="1519"/>
      <c r="AC41" s="1229"/>
      <c r="AD41" s="1229"/>
      <c r="AE41" s="1229"/>
      <c r="AF41" s="1490">
        <f t="shared" si="5"/>
        <v>6659090</v>
      </c>
      <c r="AG41" s="1316">
        <f t="shared" si="6"/>
        <v>0</v>
      </c>
      <c r="AH41" s="1512"/>
      <c r="AI41" s="1513"/>
      <c r="AJ41" s="1380"/>
      <c r="AK41" s="1347"/>
      <c r="AL41" s="2541"/>
      <c r="AM41" s="2177"/>
      <c r="AN41" s="1964"/>
      <c r="AO41" s="1254"/>
      <c r="AP41" s="1491">
        <f t="shared" si="20"/>
        <v>0</v>
      </c>
      <c r="AQ41" s="1506"/>
      <c r="AR41" s="1492">
        <f t="shared" si="7"/>
        <v>0</v>
      </c>
      <c r="AS41" s="1507"/>
      <c r="AT41" s="1492">
        <f t="shared" si="8"/>
        <v>0</v>
      </c>
      <c r="AU41" s="1514"/>
      <c r="AV41" s="1492">
        <f t="shared" si="9"/>
        <v>0</v>
      </c>
      <c r="AW41" s="1493">
        <f t="shared" si="10"/>
        <v>0</v>
      </c>
      <c r="AX41" s="2153">
        <f t="shared" si="21"/>
        <v>0</v>
      </c>
      <c r="AY41" s="1495">
        <f t="shared" si="11"/>
        <v>0</v>
      </c>
      <c r="AZ41" s="1522"/>
      <c r="BA41" s="1508">
        <v>1331818</v>
      </c>
      <c r="BB41" s="1508">
        <v>1931818</v>
      </c>
      <c r="BC41" s="1508">
        <v>2231818</v>
      </c>
      <c r="BD41" s="1508">
        <v>431818</v>
      </c>
      <c r="BE41" s="2157"/>
      <c r="BF41" s="1338"/>
      <c r="BG41" s="1524"/>
      <c r="BH41" s="1338"/>
      <c r="BI41" s="1524"/>
      <c r="BJ41" s="1342"/>
      <c r="BK41" s="1531"/>
      <c r="BL41" s="1229"/>
      <c r="BM41" s="1229"/>
      <c r="BN41" s="1229"/>
      <c r="BO41" s="1490">
        <f t="shared" si="22"/>
        <v>0</v>
      </c>
      <c r="BP41" s="1316">
        <f t="shared" si="12"/>
        <v>6659090</v>
      </c>
      <c r="BQ41" s="1526"/>
      <c r="BS41" s="1298">
        <f t="shared" si="13"/>
        <v>5</v>
      </c>
      <c r="BT41" s="1298">
        <f t="shared" si="14"/>
        <v>0</v>
      </c>
      <c r="BU41" s="1298">
        <f t="shared" si="15"/>
        <v>0</v>
      </c>
      <c r="BV41" s="1298">
        <f t="shared" si="16"/>
        <v>0</v>
      </c>
      <c r="BW41" s="1298">
        <f t="shared" si="17"/>
        <v>6659090</v>
      </c>
    </row>
    <row r="42" spans="1:75" ht="15" customHeight="1" x14ac:dyDescent="0.25">
      <c r="A42" s="2268">
        <v>6</v>
      </c>
      <c r="B42" s="2528">
        <v>43479</v>
      </c>
      <c r="C42" s="1929">
        <v>35</v>
      </c>
      <c r="D42" s="2472" t="s">
        <v>247</v>
      </c>
      <c r="E42" s="2602" t="s">
        <v>31</v>
      </c>
      <c r="F42" s="794">
        <v>5</v>
      </c>
      <c r="G42" s="1491">
        <f t="shared" si="18"/>
        <v>6659090</v>
      </c>
      <c r="H42" s="1506"/>
      <c r="I42" s="1492">
        <f t="shared" si="23"/>
        <v>0</v>
      </c>
      <c r="J42" s="1507"/>
      <c r="K42" s="1492">
        <f t="shared" si="1"/>
        <v>0</v>
      </c>
      <c r="L42" s="2738"/>
      <c r="M42" s="1492">
        <f t="shared" si="2"/>
        <v>0</v>
      </c>
      <c r="N42" s="1505">
        <f t="shared" si="25"/>
        <v>5</v>
      </c>
      <c r="O42" s="1494">
        <f t="shared" si="24"/>
        <v>6659090</v>
      </c>
      <c r="P42" s="1494">
        <f t="shared" si="4"/>
        <v>200000</v>
      </c>
      <c r="Q42" s="2689"/>
      <c r="R42" s="1508">
        <v>1331818</v>
      </c>
      <c r="S42" s="1508">
        <v>1931818</v>
      </c>
      <c r="T42" s="1508">
        <v>2231818</v>
      </c>
      <c r="U42" s="1508">
        <v>431818</v>
      </c>
      <c r="V42" s="1509">
        <v>43496</v>
      </c>
      <c r="W42" s="1229">
        <v>6659090</v>
      </c>
      <c r="X42" s="2340"/>
      <c r="Y42" s="1229"/>
      <c r="Z42" s="2398"/>
      <c r="AA42" s="1229"/>
      <c r="AB42" s="1519"/>
      <c r="AC42" s="1229"/>
      <c r="AD42" s="1229"/>
      <c r="AE42" s="1229"/>
      <c r="AF42" s="1490">
        <f t="shared" si="5"/>
        <v>6659090</v>
      </c>
      <c r="AG42" s="1316">
        <f t="shared" si="6"/>
        <v>0</v>
      </c>
      <c r="AH42" s="1512"/>
      <c r="AI42" s="1513"/>
      <c r="AJ42" s="1380"/>
      <c r="AK42" s="1347"/>
      <c r="AL42" s="2540"/>
      <c r="AM42" s="2176"/>
      <c r="AN42" s="1964"/>
      <c r="AO42" s="1254"/>
      <c r="AP42" s="1491">
        <f t="shared" si="20"/>
        <v>0</v>
      </c>
      <c r="AQ42" s="1506"/>
      <c r="AR42" s="1492">
        <f t="shared" si="7"/>
        <v>0</v>
      </c>
      <c r="AS42" s="1507"/>
      <c r="AT42" s="1492">
        <f t="shared" si="8"/>
        <v>0</v>
      </c>
      <c r="AU42" s="1514"/>
      <c r="AV42" s="1492">
        <f t="shared" si="9"/>
        <v>0</v>
      </c>
      <c r="AW42" s="1493">
        <f t="shared" si="10"/>
        <v>0</v>
      </c>
      <c r="AX42" s="2153">
        <f t="shared" si="21"/>
        <v>0</v>
      </c>
      <c r="AY42" s="1495">
        <f t="shared" si="11"/>
        <v>0</v>
      </c>
      <c r="AZ42" s="1522"/>
      <c r="BA42" s="1508">
        <v>1331818</v>
      </c>
      <c r="BB42" s="1508">
        <v>1931818</v>
      </c>
      <c r="BC42" s="1508">
        <v>2231818</v>
      </c>
      <c r="BD42" s="1508">
        <v>431818</v>
      </c>
      <c r="BE42" s="2157"/>
      <c r="BF42" s="1338"/>
      <c r="BG42" s="1524"/>
      <c r="BH42" s="1338"/>
      <c r="BI42" s="1524"/>
      <c r="BJ42" s="1342"/>
      <c r="BK42" s="1531"/>
      <c r="BL42" s="1229"/>
      <c r="BM42" s="1229"/>
      <c r="BN42" s="1229"/>
      <c r="BO42" s="1490">
        <f t="shared" si="22"/>
        <v>0</v>
      </c>
      <c r="BP42" s="1316">
        <f t="shared" si="12"/>
        <v>6659090</v>
      </c>
      <c r="BQ42" s="1526"/>
      <c r="BS42" s="1298">
        <f t="shared" si="13"/>
        <v>5</v>
      </c>
      <c r="BT42" s="1298">
        <f t="shared" si="14"/>
        <v>0</v>
      </c>
      <c r="BU42" s="1298">
        <f t="shared" si="15"/>
        <v>0</v>
      </c>
      <c r="BV42" s="1298">
        <f t="shared" si="16"/>
        <v>0</v>
      </c>
      <c r="BW42" s="1298">
        <f t="shared" si="17"/>
        <v>6659090</v>
      </c>
    </row>
    <row r="43" spans="1:75" ht="15" customHeight="1" x14ac:dyDescent="0.25">
      <c r="A43" s="2268">
        <v>7</v>
      </c>
      <c r="B43" s="2528">
        <v>43479</v>
      </c>
      <c r="C43" s="1929">
        <v>36</v>
      </c>
      <c r="D43" s="2472" t="s">
        <v>39</v>
      </c>
      <c r="E43" s="2602" t="s">
        <v>31</v>
      </c>
      <c r="F43" s="794">
        <v>5</v>
      </c>
      <c r="G43" s="1491">
        <f t="shared" si="18"/>
        <v>6659090</v>
      </c>
      <c r="H43" s="1506"/>
      <c r="I43" s="1492">
        <f t="shared" si="23"/>
        <v>0</v>
      </c>
      <c r="J43" s="1507"/>
      <c r="K43" s="1492">
        <f t="shared" si="1"/>
        <v>0</v>
      </c>
      <c r="L43" s="2738"/>
      <c r="M43" s="1492">
        <f t="shared" si="2"/>
        <v>0</v>
      </c>
      <c r="N43" s="1505">
        <f t="shared" si="25"/>
        <v>5</v>
      </c>
      <c r="O43" s="1494">
        <f t="shared" si="24"/>
        <v>6659090</v>
      </c>
      <c r="P43" s="1494">
        <f t="shared" si="4"/>
        <v>200000</v>
      </c>
      <c r="Q43" s="2689"/>
      <c r="R43" s="1508">
        <v>1331818</v>
      </c>
      <c r="S43" s="1508">
        <v>1931818</v>
      </c>
      <c r="T43" s="1508">
        <v>2231818</v>
      </c>
      <c r="U43" s="1508">
        <v>431818</v>
      </c>
      <c r="V43" s="1509">
        <v>43496</v>
      </c>
      <c r="W43" s="1229">
        <v>6659090</v>
      </c>
      <c r="X43" s="2340"/>
      <c r="Y43" s="1229"/>
      <c r="Z43" s="2398"/>
      <c r="AA43" s="1229"/>
      <c r="AB43" s="1519"/>
      <c r="AC43" s="1229"/>
      <c r="AD43" s="1229"/>
      <c r="AE43" s="1229"/>
      <c r="AF43" s="1490">
        <f t="shared" si="5"/>
        <v>6659090</v>
      </c>
      <c r="AG43" s="1316">
        <f t="shared" si="6"/>
        <v>0</v>
      </c>
      <c r="AH43" s="1512"/>
      <c r="AI43" s="1513"/>
      <c r="AJ43" s="1380"/>
      <c r="AK43" s="1347"/>
      <c r="AL43" s="2540"/>
      <c r="AM43" s="2176"/>
      <c r="AN43" s="1964"/>
      <c r="AO43" s="1254"/>
      <c r="AP43" s="1491">
        <f t="shared" si="20"/>
        <v>0</v>
      </c>
      <c r="AQ43" s="1506"/>
      <c r="AR43" s="1492">
        <f t="shared" si="7"/>
        <v>0</v>
      </c>
      <c r="AS43" s="1507"/>
      <c r="AT43" s="1492">
        <f t="shared" si="8"/>
        <v>0</v>
      </c>
      <c r="AU43" s="1514"/>
      <c r="AV43" s="1492">
        <f t="shared" si="9"/>
        <v>0</v>
      </c>
      <c r="AW43" s="1493">
        <f t="shared" si="10"/>
        <v>0</v>
      </c>
      <c r="AX43" s="2153">
        <f t="shared" si="21"/>
        <v>0</v>
      </c>
      <c r="AY43" s="1495">
        <f t="shared" si="11"/>
        <v>0</v>
      </c>
      <c r="AZ43" s="1522"/>
      <c r="BA43" s="1508">
        <v>1331818</v>
      </c>
      <c r="BB43" s="1508">
        <v>1931818</v>
      </c>
      <c r="BC43" s="1508">
        <v>2231818</v>
      </c>
      <c r="BD43" s="1508">
        <v>431818</v>
      </c>
      <c r="BE43" s="2157"/>
      <c r="BF43" s="1338"/>
      <c r="BG43" s="1524"/>
      <c r="BH43" s="1338"/>
      <c r="BI43" s="1524"/>
      <c r="BJ43" s="1342"/>
      <c r="BK43" s="1531"/>
      <c r="BL43" s="1229"/>
      <c r="BM43" s="1229"/>
      <c r="BN43" s="1229"/>
      <c r="BO43" s="1490">
        <f t="shared" si="22"/>
        <v>0</v>
      </c>
      <c r="BP43" s="1316">
        <f t="shared" si="12"/>
        <v>6659090</v>
      </c>
      <c r="BQ43" s="1526"/>
      <c r="BS43" s="1298">
        <f t="shared" si="13"/>
        <v>5</v>
      </c>
      <c r="BT43" s="1298">
        <f t="shared" si="14"/>
        <v>0</v>
      </c>
      <c r="BU43" s="1298">
        <f t="shared" si="15"/>
        <v>0</v>
      </c>
      <c r="BV43" s="1298">
        <f t="shared" si="16"/>
        <v>0</v>
      </c>
      <c r="BW43" s="1298">
        <f t="shared" si="17"/>
        <v>6659090</v>
      </c>
    </row>
    <row r="44" spans="1:75" ht="15" customHeight="1" x14ac:dyDescent="0.25">
      <c r="A44" s="2268">
        <v>8</v>
      </c>
      <c r="B44" s="2528">
        <v>43479</v>
      </c>
      <c r="C44" s="1929">
        <v>37</v>
      </c>
      <c r="D44" s="2472" t="s">
        <v>40</v>
      </c>
      <c r="E44" s="2602" t="s">
        <v>31</v>
      </c>
      <c r="F44" s="794">
        <v>5</v>
      </c>
      <c r="G44" s="1491">
        <f t="shared" si="18"/>
        <v>6659090</v>
      </c>
      <c r="H44" s="1506"/>
      <c r="I44" s="1492">
        <f t="shared" si="23"/>
        <v>0</v>
      </c>
      <c r="J44" s="1507"/>
      <c r="K44" s="1492">
        <f t="shared" si="1"/>
        <v>0</v>
      </c>
      <c r="L44" s="2738"/>
      <c r="M44" s="1492">
        <f t="shared" si="2"/>
        <v>0</v>
      </c>
      <c r="N44" s="1505">
        <f t="shared" si="25"/>
        <v>5</v>
      </c>
      <c r="O44" s="1494">
        <f t="shared" si="24"/>
        <v>6659090</v>
      </c>
      <c r="P44" s="1494">
        <f t="shared" si="4"/>
        <v>200000</v>
      </c>
      <c r="Q44" s="2689"/>
      <c r="R44" s="1508">
        <v>1331818</v>
      </c>
      <c r="S44" s="1508">
        <v>1931818</v>
      </c>
      <c r="T44" s="1508">
        <v>2231818</v>
      </c>
      <c r="U44" s="1508">
        <v>431818</v>
      </c>
      <c r="V44" s="1509">
        <v>43496</v>
      </c>
      <c r="W44" s="1229">
        <v>6659090</v>
      </c>
      <c r="X44" s="2340"/>
      <c r="Y44" s="1229"/>
      <c r="Z44" s="2398"/>
      <c r="AA44" s="1229"/>
      <c r="AB44" s="1519"/>
      <c r="AC44" s="1229"/>
      <c r="AD44" s="1229"/>
      <c r="AE44" s="1229"/>
      <c r="AF44" s="1490">
        <f t="shared" si="5"/>
        <v>6659090</v>
      </c>
      <c r="AG44" s="1316">
        <f t="shared" si="6"/>
        <v>0</v>
      </c>
      <c r="AH44" s="1512"/>
      <c r="AI44" s="1513"/>
      <c r="AJ44" s="1380"/>
      <c r="AK44" s="1347"/>
      <c r="AL44" s="2540"/>
      <c r="AM44" s="2176"/>
      <c r="AN44" s="1964"/>
      <c r="AO44" s="1254"/>
      <c r="AP44" s="1491">
        <f t="shared" si="20"/>
        <v>0</v>
      </c>
      <c r="AQ44" s="1506"/>
      <c r="AR44" s="1492">
        <f t="shared" si="7"/>
        <v>0</v>
      </c>
      <c r="AS44" s="1507"/>
      <c r="AT44" s="1492">
        <f t="shared" si="8"/>
        <v>0</v>
      </c>
      <c r="AU44" s="1514"/>
      <c r="AV44" s="1492">
        <f t="shared" si="9"/>
        <v>0</v>
      </c>
      <c r="AW44" s="1493">
        <f t="shared" si="10"/>
        <v>0</v>
      </c>
      <c r="AX44" s="2153">
        <f t="shared" si="21"/>
        <v>0</v>
      </c>
      <c r="AY44" s="1495">
        <f t="shared" si="11"/>
        <v>0</v>
      </c>
      <c r="AZ44" s="1522"/>
      <c r="BA44" s="1508">
        <v>1331818</v>
      </c>
      <c r="BB44" s="1508">
        <v>1931818</v>
      </c>
      <c r="BC44" s="1508">
        <v>2231818</v>
      </c>
      <c r="BD44" s="1508">
        <v>431818</v>
      </c>
      <c r="BE44" s="2157"/>
      <c r="BF44" s="1516"/>
      <c r="BG44" s="1533"/>
      <c r="BH44" s="1516"/>
      <c r="BI44" s="1533"/>
      <c r="BJ44" s="1516"/>
      <c r="BK44" s="1532"/>
      <c r="BL44" s="1516"/>
      <c r="BM44" s="1516"/>
      <c r="BN44" s="1516"/>
      <c r="BO44" s="1490">
        <f t="shared" si="22"/>
        <v>0</v>
      </c>
      <c r="BP44" s="1316">
        <f t="shared" si="12"/>
        <v>6659090</v>
      </c>
      <c r="BQ44" s="1526"/>
      <c r="BS44" s="1298">
        <f t="shared" si="13"/>
        <v>5</v>
      </c>
      <c r="BT44" s="1298">
        <f t="shared" si="14"/>
        <v>0</v>
      </c>
      <c r="BU44" s="1298">
        <f t="shared" si="15"/>
        <v>0</v>
      </c>
      <c r="BV44" s="1298">
        <f t="shared" si="16"/>
        <v>0</v>
      </c>
      <c r="BW44" s="1298">
        <f t="shared" si="17"/>
        <v>6659090</v>
      </c>
    </row>
    <row r="45" spans="1:75" ht="15" customHeight="1" x14ac:dyDescent="0.25">
      <c r="A45" s="2268">
        <v>9</v>
      </c>
      <c r="B45" s="2528">
        <v>43479</v>
      </c>
      <c r="C45" s="1929">
        <v>38</v>
      </c>
      <c r="D45" s="2472" t="s">
        <v>324</v>
      </c>
      <c r="E45" s="2602" t="s">
        <v>43</v>
      </c>
      <c r="F45" s="794">
        <v>5</v>
      </c>
      <c r="G45" s="1491">
        <f t="shared" si="18"/>
        <v>6659090</v>
      </c>
      <c r="H45" s="1506"/>
      <c r="I45" s="1492">
        <f t="shared" si="23"/>
        <v>0</v>
      </c>
      <c r="J45" s="1507"/>
      <c r="K45" s="1492">
        <f t="shared" si="1"/>
        <v>0</v>
      </c>
      <c r="L45" s="2738"/>
      <c r="M45" s="1492">
        <f t="shared" si="2"/>
        <v>0</v>
      </c>
      <c r="N45" s="1505">
        <f t="shared" si="25"/>
        <v>5</v>
      </c>
      <c r="O45" s="1494">
        <f t="shared" si="24"/>
        <v>6659090</v>
      </c>
      <c r="P45" s="1494">
        <f t="shared" si="4"/>
        <v>200000</v>
      </c>
      <c r="Q45" s="2689"/>
      <c r="R45" s="1508">
        <v>1331818</v>
      </c>
      <c r="S45" s="1508">
        <v>1931818</v>
      </c>
      <c r="T45" s="1508">
        <v>2231818</v>
      </c>
      <c r="U45" s="1508">
        <v>431818</v>
      </c>
      <c r="V45" s="1509">
        <v>43496</v>
      </c>
      <c r="W45" s="1229">
        <v>6659090</v>
      </c>
      <c r="X45" s="2340"/>
      <c r="Y45" s="1229"/>
      <c r="Z45" s="2398"/>
      <c r="AA45" s="1229"/>
      <c r="AB45" s="1519"/>
      <c r="AC45" s="1229"/>
      <c r="AD45" s="1229"/>
      <c r="AE45" s="1229"/>
      <c r="AF45" s="1490">
        <f t="shared" si="5"/>
        <v>6659090</v>
      </c>
      <c r="AG45" s="1316">
        <f t="shared" si="6"/>
        <v>0</v>
      </c>
      <c r="AH45" s="1512"/>
      <c r="AI45" s="1513"/>
      <c r="AJ45" s="1380"/>
      <c r="AK45" s="1347"/>
      <c r="AL45" s="2540"/>
      <c r="AM45" s="2176"/>
      <c r="AN45" s="1964"/>
      <c r="AO45" s="1254"/>
      <c r="AP45" s="1491">
        <f t="shared" si="20"/>
        <v>0</v>
      </c>
      <c r="AQ45" s="1506"/>
      <c r="AR45" s="1492">
        <f t="shared" si="7"/>
        <v>0</v>
      </c>
      <c r="AS45" s="1507"/>
      <c r="AT45" s="1492">
        <f t="shared" si="8"/>
        <v>0</v>
      </c>
      <c r="AU45" s="1514"/>
      <c r="AV45" s="1492">
        <f t="shared" si="9"/>
        <v>0</v>
      </c>
      <c r="AW45" s="1493">
        <f t="shared" si="10"/>
        <v>0</v>
      </c>
      <c r="AX45" s="2153">
        <f t="shared" si="21"/>
        <v>0</v>
      </c>
      <c r="AY45" s="1495">
        <f t="shared" si="11"/>
        <v>0</v>
      </c>
      <c r="AZ45" s="1522"/>
      <c r="BA45" s="1508">
        <v>1331818</v>
      </c>
      <c r="BB45" s="1508">
        <v>1931818</v>
      </c>
      <c r="BC45" s="1508">
        <v>2231818</v>
      </c>
      <c r="BD45" s="1508">
        <v>431818</v>
      </c>
      <c r="BE45" s="2157"/>
      <c r="BF45" s="1229"/>
      <c r="BG45" s="1942"/>
      <c r="BH45" s="1229"/>
      <c r="BI45" s="1534"/>
      <c r="BJ45" s="1229"/>
      <c r="BK45" s="1526"/>
      <c r="BL45" s="1229"/>
      <c r="BM45" s="1229"/>
      <c r="BN45" s="1229"/>
      <c r="BO45" s="1490">
        <f t="shared" si="22"/>
        <v>0</v>
      </c>
      <c r="BP45" s="1316">
        <f t="shared" si="12"/>
        <v>6659090</v>
      </c>
      <c r="BQ45" s="1526"/>
      <c r="BS45" s="1298">
        <f t="shared" si="13"/>
        <v>5</v>
      </c>
      <c r="BT45" s="1298">
        <f t="shared" si="14"/>
        <v>0</v>
      </c>
      <c r="BU45" s="1298">
        <f t="shared" si="15"/>
        <v>0</v>
      </c>
      <c r="BV45" s="1298">
        <f t="shared" si="16"/>
        <v>0</v>
      </c>
      <c r="BW45" s="1298">
        <f t="shared" si="17"/>
        <v>6659090</v>
      </c>
    </row>
    <row r="46" spans="1:75" ht="15" customHeight="1" x14ac:dyDescent="0.25">
      <c r="A46" s="2268">
        <v>10</v>
      </c>
      <c r="B46" s="2528">
        <v>43479</v>
      </c>
      <c r="C46" s="1929">
        <v>39</v>
      </c>
      <c r="D46" s="2472" t="s">
        <v>45</v>
      </c>
      <c r="E46" s="1973" t="s">
        <v>43</v>
      </c>
      <c r="F46" s="794">
        <v>5</v>
      </c>
      <c r="G46" s="1491">
        <f t="shared" si="18"/>
        <v>6659090</v>
      </c>
      <c r="H46" s="1967"/>
      <c r="I46" s="1492">
        <f t="shared" si="23"/>
        <v>0</v>
      </c>
      <c r="J46" s="1507"/>
      <c r="K46" s="1492">
        <f t="shared" si="1"/>
        <v>0</v>
      </c>
      <c r="L46" s="2738"/>
      <c r="M46" s="1492">
        <f t="shared" si="2"/>
        <v>0</v>
      </c>
      <c r="N46" s="1505">
        <f t="shared" si="25"/>
        <v>5</v>
      </c>
      <c r="O46" s="1494">
        <f t="shared" si="24"/>
        <v>6659090</v>
      </c>
      <c r="P46" s="1494">
        <f t="shared" si="4"/>
        <v>200000</v>
      </c>
      <c r="Q46" s="2690"/>
      <c r="R46" s="1508">
        <v>1331818</v>
      </c>
      <c r="S46" s="1508">
        <v>1931818</v>
      </c>
      <c r="T46" s="1508">
        <v>2231818</v>
      </c>
      <c r="U46" s="1508">
        <v>431818</v>
      </c>
      <c r="V46" s="1509">
        <v>43496</v>
      </c>
      <c r="W46" s="1229">
        <v>6659090</v>
      </c>
      <c r="X46" s="2341"/>
      <c r="Y46" s="1577"/>
      <c r="Z46" s="2399"/>
      <c r="AA46" s="1577"/>
      <c r="AB46" s="1969"/>
      <c r="AC46" s="1577"/>
      <c r="AD46" s="1577"/>
      <c r="AE46" s="1577"/>
      <c r="AF46" s="1490">
        <f t="shared" si="5"/>
        <v>6659090</v>
      </c>
      <c r="AG46" s="1316">
        <f t="shared" si="6"/>
        <v>0</v>
      </c>
      <c r="AH46" s="1971"/>
      <c r="AI46" s="1972"/>
      <c r="AJ46" s="1965"/>
      <c r="AK46" s="1966"/>
      <c r="AL46" s="2542"/>
      <c r="AM46" s="2176"/>
      <c r="AN46" s="1973"/>
      <c r="AO46" s="1535"/>
      <c r="AP46" s="1491">
        <f t="shared" si="20"/>
        <v>0</v>
      </c>
      <c r="AQ46" s="1967"/>
      <c r="AR46" s="1492">
        <f t="shared" si="7"/>
        <v>0</v>
      </c>
      <c r="AS46" s="1507"/>
      <c r="AT46" s="1492">
        <f t="shared" si="8"/>
        <v>0</v>
      </c>
      <c r="AU46" s="1514"/>
      <c r="AV46" s="1492">
        <f t="shared" si="9"/>
        <v>0</v>
      </c>
      <c r="AW46" s="1493">
        <f t="shared" si="10"/>
        <v>0</v>
      </c>
      <c r="AX46" s="2153">
        <f t="shared" si="21"/>
        <v>0</v>
      </c>
      <c r="AY46" s="1495">
        <f t="shared" si="11"/>
        <v>0</v>
      </c>
      <c r="AZ46" s="1522"/>
      <c r="BA46" s="1508">
        <v>1331818</v>
      </c>
      <c r="BB46" s="1508">
        <v>1931818</v>
      </c>
      <c r="BC46" s="1508">
        <v>2231818</v>
      </c>
      <c r="BD46" s="1508">
        <v>431818</v>
      </c>
      <c r="BE46" s="2157"/>
      <c r="BF46" s="1516"/>
      <c r="BG46" s="1533"/>
      <c r="BH46" s="1516"/>
      <c r="BI46" s="1533"/>
      <c r="BJ46" s="1516"/>
      <c r="BK46" s="1532"/>
      <c r="BL46" s="1516"/>
      <c r="BM46" s="1516"/>
      <c r="BN46" s="1516"/>
      <c r="BO46" s="1490">
        <f t="shared" si="22"/>
        <v>0</v>
      </c>
      <c r="BP46" s="1316">
        <f t="shared" si="12"/>
        <v>6659090</v>
      </c>
      <c r="BQ46" s="1526"/>
      <c r="BS46" s="1298">
        <f t="shared" si="13"/>
        <v>5</v>
      </c>
      <c r="BT46" s="1298">
        <f t="shared" si="14"/>
        <v>0</v>
      </c>
      <c r="BU46" s="1298">
        <f t="shared" si="15"/>
        <v>0</v>
      </c>
      <c r="BV46" s="1298">
        <f t="shared" si="16"/>
        <v>0</v>
      </c>
      <c r="BW46" s="1298">
        <f t="shared" si="17"/>
        <v>6659090</v>
      </c>
    </row>
    <row r="47" spans="1:75" ht="15" customHeight="1" x14ac:dyDescent="0.25">
      <c r="A47" s="2268">
        <v>11</v>
      </c>
      <c r="B47" s="2528">
        <v>43479</v>
      </c>
      <c r="C47" s="1929">
        <v>40</v>
      </c>
      <c r="D47" s="2621" t="s">
        <v>42</v>
      </c>
      <c r="E47" s="1528" t="s">
        <v>43</v>
      </c>
      <c r="F47" s="794">
        <v>10</v>
      </c>
      <c r="G47" s="1491">
        <f t="shared" si="18"/>
        <v>13318180</v>
      </c>
      <c r="H47" s="1520"/>
      <c r="I47" s="1492">
        <f t="shared" si="23"/>
        <v>0</v>
      </c>
      <c r="J47" s="1521"/>
      <c r="K47" s="1492">
        <f t="shared" si="1"/>
        <v>0</v>
      </c>
      <c r="L47" s="2739"/>
      <c r="M47" s="1492">
        <f t="shared" si="2"/>
        <v>0</v>
      </c>
      <c r="N47" s="1505">
        <f t="shared" si="25"/>
        <v>10</v>
      </c>
      <c r="O47" s="1494">
        <f t="shared" si="24"/>
        <v>13318180</v>
      </c>
      <c r="P47" s="1494">
        <f t="shared" si="4"/>
        <v>400000</v>
      </c>
      <c r="Q47" s="2691"/>
      <c r="R47" s="1508">
        <v>1331818</v>
      </c>
      <c r="S47" s="1508">
        <v>1931818</v>
      </c>
      <c r="T47" s="1508">
        <v>2231818</v>
      </c>
      <c r="U47" s="1508">
        <v>431818</v>
      </c>
      <c r="V47" s="1509">
        <v>43496</v>
      </c>
      <c r="W47" s="1229">
        <v>13318180</v>
      </c>
      <c r="X47" s="2342"/>
      <c r="Y47" s="1338"/>
      <c r="Z47" s="2400"/>
      <c r="AA47" s="1342"/>
      <c r="AB47" s="1525"/>
      <c r="AC47" s="1229"/>
      <c r="AD47" s="1229"/>
      <c r="AE47" s="1229"/>
      <c r="AF47" s="1490">
        <f t="shared" si="5"/>
        <v>13318180</v>
      </c>
      <c r="AG47" s="1316">
        <f t="shared" si="6"/>
        <v>0</v>
      </c>
      <c r="AH47" s="1526"/>
      <c r="AI47" s="1527"/>
      <c r="AJ47" s="1382"/>
      <c r="AK47" s="1348"/>
      <c r="AL47" s="2543"/>
      <c r="AM47" s="2178"/>
      <c r="AN47" s="1528"/>
      <c r="AO47" s="1254"/>
      <c r="AP47" s="1491">
        <f t="shared" si="20"/>
        <v>0</v>
      </c>
      <c r="AQ47" s="1520"/>
      <c r="AR47" s="1492">
        <f t="shared" si="7"/>
        <v>0</v>
      </c>
      <c r="AS47" s="1521"/>
      <c r="AT47" s="1492">
        <f t="shared" si="8"/>
        <v>0</v>
      </c>
      <c r="AU47" s="1530"/>
      <c r="AV47" s="1492">
        <f t="shared" si="9"/>
        <v>0</v>
      </c>
      <c r="AW47" s="1493">
        <f t="shared" si="10"/>
        <v>0</v>
      </c>
      <c r="AX47" s="2153">
        <f t="shared" si="21"/>
        <v>0</v>
      </c>
      <c r="AY47" s="1495">
        <f t="shared" si="11"/>
        <v>0</v>
      </c>
      <c r="AZ47" s="1522"/>
      <c r="BA47" s="1508">
        <v>1331818</v>
      </c>
      <c r="BB47" s="1508">
        <v>1931818</v>
      </c>
      <c r="BC47" s="1508">
        <v>2231818</v>
      </c>
      <c r="BD47" s="1508">
        <v>431818</v>
      </c>
      <c r="BE47" s="2157"/>
      <c r="BF47" s="1229"/>
      <c r="BG47" s="1942"/>
      <c r="BH47" s="1229"/>
      <c r="BI47" s="1534"/>
      <c r="BJ47" s="1229"/>
      <c r="BK47" s="1526"/>
      <c r="BL47" s="1229"/>
      <c r="BM47" s="1229"/>
      <c r="BN47" s="1229"/>
      <c r="BO47" s="1490">
        <f t="shared" si="22"/>
        <v>0</v>
      </c>
      <c r="BP47" s="1316">
        <f t="shared" si="12"/>
        <v>13318180</v>
      </c>
      <c r="BQ47" s="1526"/>
      <c r="BS47" s="1298">
        <f t="shared" si="13"/>
        <v>10</v>
      </c>
      <c r="BT47" s="1298">
        <f t="shared" si="14"/>
        <v>0</v>
      </c>
      <c r="BU47" s="1298">
        <f t="shared" si="15"/>
        <v>0</v>
      </c>
      <c r="BV47" s="1298">
        <f t="shared" si="16"/>
        <v>0</v>
      </c>
      <c r="BW47" s="1298">
        <f t="shared" si="17"/>
        <v>13318180</v>
      </c>
    </row>
    <row r="48" spans="1:75" ht="15" customHeight="1" x14ac:dyDescent="0.25">
      <c r="A48" s="2268">
        <v>12</v>
      </c>
      <c r="B48" s="2528">
        <v>43479</v>
      </c>
      <c r="C48" s="1929">
        <v>41</v>
      </c>
      <c r="D48" s="2473" t="s">
        <v>325</v>
      </c>
      <c r="E48" s="1528" t="s">
        <v>43</v>
      </c>
      <c r="F48" s="794">
        <v>10</v>
      </c>
      <c r="G48" s="1491">
        <f t="shared" si="18"/>
        <v>13318180</v>
      </c>
      <c r="H48" s="1520"/>
      <c r="I48" s="1492">
        <f t="shared" si="23"/>
        <v>0</v>
      </c>
      <c r="J48" s="1521"/>
      <c r="K48" s="1492">
        <f t="shared" si="1"/>
        <v>0</v>
      </c>
      <c r="L48" s="2739"/>
      <c r="M48" s="1492">
        <f t="shared" si="2"/>
        <v>0</v>
      </c>
      <c r="N48" s="1505">
        <f t="shared" si="25"/>
        <v>10</v>
      </c>
      <c r="O48" s="1494">
        <f t="shared" si="24"/>
        <v>13318180</v>
      </c>
      <c r="P48" s="1494">
        <f t="shared" si="4"/>
        <v>400000</v>
      </c>
      <c r="Q48" s="2691"/>
      <c r="R48" s="1508">
        <v>1331818</v>
      </c>
      <c r="S48" s="1508">
        <v>1931818</v>
      </c>
      <c r="T48" s="1508">
        <v>2231818</v>
      </c>
      <c r="U48" s="1508">
        <v>431818</v>
      </c>
      <c r="V48" s="1509">
        <v>43496</v>
      </c>
      <c r="W48" s="1229">
        <v>13318180</v>
      </c>
      <c r="X48" s="2301"/>
      <c r="Y48" s="1338"/>
      <c r="Z48" s="2400"/>
      <c r="AA48" s="1342"/>
      <c r="AB48" s="1525"/>
      <c r="AC48" s="1229"/>
      <c r="AD48" s="1229"/>
      <c r="AE48" s="1229"/>
      <c r="AF48" s="1490">
        <f t="shared" si="5"/>
        <v>13318180</v>
      </c>
      <c r="AG48" s="1316">
        <f t="shared" si="6"/>
        <v>0</v>
      </c>
      <c r="AH48" s="1526"/>
      <c r="AI48" s="1527"/>
      <c r="AJ48" s="1382"/>
      <c r="AK48" s="1348"/>
      <c r="AL48" s="2544"/>
      <c r="AM48" s="2179"/>
      <c r="AN48" s="1528"/>
      <c r="AO48" s="1254"/>
      <c r="AP48" s="1491">
        <f t="shared" si="20"/>
        <v>0</v>
      </c>
      <c r="AQ48" s="1520"/>
      <c r="AR48" s="1492">
        <f t="shared" si="7"/>
        <v>0</v>
      </c>
      <c r="AS48" s="1521"/>
      <c r="AT48" s="1492">
        <f t="shared" si="8"/>
        <v>0</v>
      </c>
      <c r="AU48" s="1530"/>
      <c r="AV48" s="1492">
        <f t="shared" si="9"/>
        <v>0</v>
      </c>
      <c r="AW48" s="1493">
        <f t="shared" si="10"/>
        <v>0</v>
      </c>
      <c r="AX48" s="2153">
        <f t="shared" si="21"/>
        <v>0</v>
      </c>
      <c r="AY48" s="1495">
        <f t="shared" si="11"/>
        <v>0</v>
      </c>
      <c r="AZ48" s="1522"/>
      <c r="BA48" s="1508">
        <v>1331818</v>
      </c>
      <c r="BB48" s="1508">
        <v>1931818</v>
      </c>
      <c r="BC48" s="1508">
        <v>2231818</v>
      </c>
      <c r="BD48" s="1508">
        <v>431818</v>
      </c>
      <c r="BE48" s="2157"/>
      <c r="BF48" s="1229"/>
      <c r="BG48" s="1942"/>
      <c r="BH48" s="1229"/>
      <c r="BI48" s="1534"/>
      <c r="BJ48" s="1229"/>
      <c r="BK48" s="1526"/>
      <c r="BL48" s="1229"/>
      <c r="BM48" s="1229"/>
      <c r="BN48" s="1229"/>
      <c r="BO48" s="1490">
        <f t="shared" si="22"/>
        <v>0</v>
      </c>
      <c r="BP48" s="1316">
        <f t="shared" si="12"/>
        <v>13318180</v>
      </c>
      <c r="BQ48" s="1526"/>
      <c r="BS48" s="1298">
        <f t="shared" si="13"/>
        <v>10</v>
      </c>
      <c r="BT48" s="1298">
        <f t="shared" si="14"/>
        <v>0</v>
      </c>
      <c r="BU48" s="1298">
        <f t="shared" si="15"/>
        <v>0</v>
      </c>
      <c r="BV48" s="1298">
        <f t="shared" si="16"/>
        <v>0</v>
      </c>
      <c r="BW48" s="1298">
        <f t="shared" si="17"/>
        <v>13318180</v>
      </c>
    </row>
    <row r="49" spans="1:75" ht="15" customHeight="1" x14ac:dyDescent="0.25">
      <c r="A49" s="2268">
        <v>13</v>
      </c>
      <c r="B49" s="2528">
        <v>43479</v>
      </c>
      <c r="C49" s="1929">
        <v>42</v>
      </c>
      <c r="D49" s="2473" t="s">
        <v>285</v>
      </c>
      <c r="E49" s="1528" t="s">
        <v>43</v>
      </c>
      <c r="F49" s="794">
        <v>5</v>
      </c>
      <c r="G49" s="1491">
        <f t="shared" si="18"/>
        <v>6659090</v>
      </c>
      <c r="H49" s="1520"/>
      <c r="I49" s="1492">
        <f t="shared" si="23"/>
        <v>0</v>
      </c>
      <c r="J49" s="1521"/>
      <c r="K49" s="1492">
        <f t="shared" si="1"/>
        <v>0</v>
      </c>
      <c r="L49" s="2739"/>
      <c r="M49" s="1492">
        <f t="shared" si="2"/>
        <v>0</v>
      </c>
      <c r="N49" s="1505">
        <f t="shared" si="25"/>
        <v>5</v>
      </c>
      <c r="O49" s="1494">
        <f t="shared" si="24"/>
        <v>6659090</v>
      </c>
      <c r="P49" s="1494">
        <f t="shared" si="4"/>
        <v>200000</v>
      </c>
      <c r="Q49" s="2691"/>
      <c r="R49" s="1508">
        <v>1331818</v>
      </c>
      <c r="S49" s="1508">
        <v>1931818</v>
      </c>
      <c r="T49" s="1508">
        <v>2231818</v>
      </c>
      <c r="U49" s="1508">
        <v>431818</v>
      </c>
      <c r="V49" s="1509">
        <v>43496</v>
      </c>
      <c r="W49" s="1229">
        <v>6659090</v>
      </c>
      <c r="X49" s="2301"/>
      <c r="Y49" s="1338"/>
      <c r="Z49" s="2400"/>
      <c r="AA49" s="1342"/>
      <c r="AB49" s="1525"/>
      <c r="AC49" s="1229"/>
      <c r="AD49" s="1229"/>
      <c r="AE49" s="1229"/>
      <c r="AF49" s="1490">
        <f t="shared" si="5"/>
        <v>6659090</v>
      </c>
      <c r="AG49" s="1316">
        <f t="shared" si="6"/>
        <v>0</v>
      </c>
      <c r="AH49" s="1526"/>
      <c r="AI49" s="1527"/>
      <c r="AJ49" s="1382"/>
      <c r="AK49" s="1348"/>
      <c r="AL49" s="2543"/>
      <c r="AM49" s="2180"/>
      <c r="AN49" s="1528"/>
      <c r="AO49" s="1254"/>
      <c r="AP49" s="1491">
        <f t="shared" si="20"/>
        <v>0</v>
      </c>
      <c r="AQ49" s="1520"/>
      <c r="AR49" s="1492">
        <f t="shared" si="7"/>
        <v>0</v>
      </c>
      <c r="AS49" s="1521"/>
      <c r="AT49" s="1492">
        <f t="shared" si="8"/>
        <v>0</v>
      </c>
      <c r="AU49" s="1530"/>
      <c r="AV49" s="1492">
        <f t="shared" si="9"/>
        <v>0</v>
      </c>
      <c r="AW49" s="1493">
        <f t="shared" si="10"/>
        <v>0</v>
      </c>
      <c r="AX49" s="2153">
        <f t="shared" si="21"/>
        <v>0</v>
      </c>
      <c r="AY49" s="1495">
        <f t="shared" si="11"/>
        <v>0</v>
      </c>
      <c r="AZ49" s="1522"/>
      <c r="BA49" s="1508">
        <v>1331818</v>
      </c>
      <c r="BB49" s="1508">
        <v>1931818</v>
      </c>
      <c r="BC49" s="1508">
        <v>2231818</v>
      </c>
      <c r="BD49" s="1508">
        <v>431818</v>
      </c>
      <c r="BE49" s="2157"/>
      <c r="BF49" s="1229"/>
      <c r="BG49" s="1942"/>
      <c r="BH49" s="1229"/>
      <c r="BI49" s="1534"/>
      <c r="BJ49" s="1229"/>
      <c r="BK49" s="1526"/>
      <c r="BL49" s="1229"/>
      <c r="BM49" s="1229"/>
      <c r="BN49" s="1229"/>
      <c r="BO49" s="1490">
        <f t="shared" si="22"/>
        <v>0</v>
      </c>
      <c r="BP49" s="1316">
        <f t="shared" si="12"/>
        <v>6659090</v>
      </c>
      <c r="BQ49" s="1526"/>
      <c r="BS49" s="1298">
        <f t="shared" si="13"/>
        <v>5</v>
      </c>
      <c r="BT49" s="1298">
        <f t="shared" si="14"/>
        <v>0</v>
      </c>
      <c r="BU49" s="1298">
        <f t="shared" si="15"/>
        <v>0</v>
      </c>
      <c r="BV49" s="1298">
        <f t="shared" si="16"/>
        <v>0</v>
      </c>
      <c r="BW49" s="1298">
        <f t="shared" si="17"/>
        <v>6659090</v>
      </c>
    </row>
    <row r="50" spans="1:75" ht="15" customHeight="1" x14ac:dyDescent="0.25">
      <c r="A50" s="2268">
        <v>14</v>
      </c>
      <c r="B50" s="2528">
        <v>43479</v>
      </c>
      <c r="C50" s="1929">
        <v>43</v>
      </c>
      <c r="D50" s="2473" t="s">
        <v>44</v>
      </c>
      <c r="E50" s="1528" t="s">
        <v>43</v>
      </c>
      <c r="F50" s="794">
        <v>5</v>
      </c>
      <c r="G50" s="1491">
        <f t="shared" si="18"/>
        <v>6659090</v>
      </c>
      <c r="H50" s="1520"/>
      <c r="I50" s="1492">
        <f t="shared" si="23"/>
        <v>0</v>
      </c>
      <c r="J50" s="1521"/>
      <c r="K50" s="1492">
        <f t="shared" si="1"/>
        <v>0</v>
      </c>
      <c r="L50" s="2739"/>
      <c r="M50" s="1492">
        <f t="shared" si="2"/>
        <v>0</v>
      </c>
      <c r="N50" s="1505">
        <f t="shared" si="25"/>
        <v>5</v>
      </c>
      <c r="O50" s="1494">
        <f t="shared" si="24"/>
        <v>6659090</v>
      </c>
      <c r="P50" s="1494">
        <f t="shared" si="4"/>
        <v>200000</v>
      </c>
      <c r="Q50" s="2691"/>
      <c r="R50" s="1508">
        <v>1331818</v>
      </c>
      <c r="S50" s="1508">
        <v>1931818</v>
      </c>
      <c r="T50" s="1508">
        <v>2231818</v>
      </c>
      <c r="U50" s="1508">
        <v>431818</v>
      </c>
      <c r="V50" s="1509">
        <v>43496</v>
      </c>
      <c r="W50" s="1229">
        <v>6659090</v>
      </c>
      <c r="X50" s="2301"/>
      <c r="Y50" s="1338"/>
      <c r="Z50" s="1523"/>
      <c r="AA50" s="1342"/>
      <c r="AB50" s="1525"/>
      <c r="AC50" s="1229"/>
      <c r="AD50" s="1229"/>
      <c r="AE50" s="1229"/>
      <c r="AF50" s="1490">
        <f t="shared" si="5"/>
        <v>6659090</v>
      </c>
      <c r="AG50" s="1316">
        <f t="shared" si="6"/>
        <v>0</v>
      </c>
      <c r="AH50" s="1526"/>
      <c r="AI50" s="1527"/>
      <c r="AJ50" s="1382"/>
      <c r="AK50" s="1348"/>
      <c r="AL50" s="2544"/>
      <c r="AM50" s="2179"/>
      <c r="AN50" s="1528"/>
      <c r="AO50" s="1254"/>
      <c r="AP50" s="1491">
        <f t="shared" si="20"/>
        <v>0</v>
      </c>
      <c r="AQ50" s="1520"/>
      <c r="AR50" s="1492">
        <f t="shared" si="7"/>
        <v>0</v>
      </c>
      <c r="AS50" s="1521"/>
      <c r="AT50" s="1492">
        <f t="shared" si="8"/>
        <v>0</v>
      </c>
      <c r="AU50" s="1530"/>
      <c r="AV50" s="1492">
        <f t="shared" si="9"/>
        <v>0</v>
      </c>
      <c r="AW50" s="1493">
        <f t="shared" si="10"/>
        <v>0</v>
      </c>
      <c r="AX50" s="2153">
        <f t="shared" si="21"/>
        <v>0</v>
      </c>
      <c r="AY50" s="1495">
        <f t="shared" si="11"/>
        <v>0</v>
      </c>
      <c r="AZ50" s="1522"/>
      <c r="BA50" s="1508">
        <v>1331818</v>
      </c>
      <c r="BB50" s="1508">
        <v>1931818</v>
      </c>
      <c r="BC50" s="1508">
        <v>2231818</v>
      </c>
      <c r="BD50" s="1508">
        <v>431818</v>
      </c>
      <c r="BE50" s="2157"/>
      <c r="BF50" s="1229"/>
      <c r="BG50" s="1942"/>
      <c r="BH50" s="1229"/>
      <c r="BI50" s="1534"/>
      <c r="BJ50" s="1229"/>
      <c r="BK50" s="1526"/>
      <c r="BL50" s="1229"/>
      <c r="BM50" s="1229"/>
      <c r="BN50" s="1229"/>
      <c r="BO50" s="1490">
        <f t="shared" si="22"/>
        <v>0</v>
      </c>
      <c r="BP50" s="1316">
        <f t="shared" si="12"/>
        <v>6659090</v>
      </c>
      <c r="BQ50" s="1526"/>
      <c r="BS50" s="1298">
        <f t="shared" si="13"/>
        <v>5</v>
      </c>
      <c r="BT50" s="1298">
        <f t="shared" si="14"/>
        <v>0</v>
      </c>
      <c r="BU50" s="1298">
        <f t="shared" si="15"/>
        <v>0</v>
      </c>
      <c r="BV50" s="1298">
        <f t="shared" si="16"/>
        <v>0</v>
      </c>
      <c r="BW50" s="1298">
        <f t="shared" si="17"/>
        <v>6659090</v>
      </c>
    </row>
    <row r="51" spans="1:75" ht="15" customHeight="1" x14ac:dyDescent="0.25">
      <c r="A51" s="2268">
        <v>15</v>
      </c>
      <c r="B51" s="2528">
        <v>43479</v>
      </c>
      <c r="C51" s="1929">
        <v>44</v>
      </c>
      <c r="D51" s="2473" t="s">
        <v>53</v>
      </c>
      <c r="E51" s="1528" t="s">
        <v>43</v>
      </c>
      <c r="F51" s="794">
        <v>5</v>
      </c>
      <c r="G51" s="1491">
        <f t="shared" si="18"/>
        <v>6659090</v>
      </c>
      <c r="H51" s="1520"/>
      <c r="I51" s="1492">
        <f t="shared" si="23"/>
        <v>0</v>
      </c>
      <c r="J51" s="1521"/>
      <c r="K51" s="1492">
        <f t="shared" si="1"/>
        <v>0</v>
      </c>
      <c r="L51" s="2739"/>
      <c r="M51" s="1492">
        <f t="shared" si="2"/>
        <v>0</v>
      </c>
      <c r="N51" s="1505">
        <f t="shared" si="25"/>
        <v>5</v>
      </c>
      <c r="O51" s="1494">
        <f t="shared" si="24"/>
        <v>6659090</v>
      </c>
      <c r="P51" s="1494">
        <f t="shared" si="4"/>
        <v>200000</v>
      </c>
      <c r="Q51" s="2691"/>
      <c r="R51" s="1508">
        <v>1331818</v>
      </c>
      <c r="S51" s="1508">
        <v>1931818</v>
      </c>
      <c r="T51" s="1508">
        <v>2231818</v>
      </c>
      <c r="U51" s="1508">
        <v>431818</v>
      </c>
      <c r="V51" s="1509">
        <v>43496</v>
      </c>
      <c r="W51" s="1229">
        <v>6659090</v>
      </c>
      <c r="X51" s="2342"/>
      <c r="Y51" s="1338"/>
      <c r="Z51" s="2400"/>
      <c r="AA51" s="1342"/>
      <c r="AB51" s="1525"/>
      <c r="AC51" s="1229"/>
      <c r="AD51" s="1229"/>
      <c r="AE51" s="1229"/>
      <c r="AF51" s="1490">
        <f t="shared" si="5"/>
        <v>6659090</v>
      </c>
      <c r="AG51" s="1316">
        <f t="shared" si="6"/>
        <v>0</v>
      </c>
      <c r="AH51" s="1526"/>
      <c r="AI51" s="1527"/>
      <c r="AJ51" s="1382"/>
      <c r="AK51" s="1348"/>
      <c r="AL51" s="2544"/>
      <c r="AM51" s="2179"/>
      <c r="AN51" s="1528"/>
      <c r="AO51" s="1254"/>
      <c r="AP51" s="1491">
        <f t="shared" si="20"/>
        <v>0</v>
      </c>
      <c r="AQ51" s="1520"/>
      <c r="AR51" s="1492">
        <f t="shared" si="7"/>
        <v>0</v>
      </c>
      <c r="AS51" s="1521"/>
      <c r="AT51" s="1492">
        <f t="shared" si="8"/>
        <v>0</v>
      </c>
      <c r="AU51" s="1530"/>
      <c r="AV51" s="1492">
        <f t="shared" si="9"/>
        <v>0</v>
      </c>
      <c r="AW51" s="1493">
        <f t="shared" si="10"/>
        <v>0</v>
      </c>
      <c r="AX51" s="2153">
        <f t="shared" si="21"/>
        <v>0</v>
      </c>
      <c r="AY51" s="1495">
        <f t="shared" si="11"/>
        <v>0</v>
      </c>
      <c r="AZ51" s="1522"/>
      <c r="BA51" s="1508">
        <v>1331818</v>
      </c>
      <c r="BB51" s="1508">
        <v>1931818</v>
      </c>
      <c r="BC51" s="1508">
        <v>2231818</v>
      </c>
      <c r="BD51" s="1508">
        <v>431818</v>
      </c>
      <c r="BE51" s="2157"/>
      <c r="BF51" s="1229"/>
      <c r="BG51" s="1942"/>
      <c r="BH51" s="1229"/>
      <c r="BI51" s="1534"/>
      <c r="BJ51" s="1229"/>
      <c r="BK51" s="1526"/>
      <c r="BL51" s="1229"/>
      <c r="BM51" s="1229"/>
      <c r="BN51" s="1229"/>
      <c r="BO51" s="1490">
        <f t="shared" si="22"/>
        <v>0</v>
      </c>
      <c r="BP51" s="1316">
        <f t="shared" si="12"/>
        <v>6659090</v>
      </c>
      <c r="BQ51" s="1526"/>
      <c r="BS51" s="1298">
        <f t="shared" si="13"/>
        <v>5</v>
      </c>
      <c r="BT51" s="1298">
        <f t="shared" si="14"/>
        <v>0</v>
      </c>
      <c r="BU51" s="1298">
        <f t="shared" si="15"/>
        <v>0</v>
      </c>
      <c r="BV51" s="1298">
        <f t="shared" si="16"/>
        <v>0</v>
      </c>
      <c r="BW51" s="1298">
        <f t="shared" si="17"/>
        <v>6659090</v>
      </c>
    </row>
    <row r="52" spans="1:75" ht="15" customHeight="1" x14ac:dyDescent="0.25">
      <c r="A52" s="2268">
        <v>16</v>
      </c>
      <c r="B52" s="2528">
        <v>43479</v>
      </c>
      <c r="C52" s="1929">
        <v>45</v>
      </c>
      <c r="D52" s="2473" t="s">
        <v>50</v>
      </c>
      <c r="E52" s="1528" t="s">
        <v>43</v>
      </c>
      <c r="F52" s="794">
        <v>5</v>
      </c>
      <c r="G52" s="1491">
        <f t="shared" si="18"/>
        <v>6659090</v>
      </c>
      <c r="H52" s="1520"/>
      <c r="I52" s="1492">
        <f t="shared" si="23"/>
        <v>0</v>
      </c>
      <c r="J52" s="1521"/>
      <c r="K52" s="1492">
        <f t="shared" si="1"/>
        <v>0</v>
      </c>
      <c r="L52" s="2739"/>
      <c r="M52" s="1492">
        <f t="shared" si="2"/>
        <v>0</v>
      </c>
      <c r="N52" s="1505">
        <f t="shared" si="25"/>
        <v>5</v>
      </c>
      <c r="O52" s="1494">
        <f t="shared" si="24"/>
        <v>6659090</v>
      </c>
      <c r="P52" s="1494">
        <f t="shared" si="4"/>
        <v>200000</v>
      </c>
      <c r="Q52" s="2691"/>
      <c r="R52" s="1508">
        <v>1331818</v>
      </c>
      <c r="S52" s="1508">
        <v>1931818</v>
      </c>
      <c r="T52" s="1508">
        <v>2231818</v>
      </c>
      <c r="U52" s="1508">
        <v>431818</v>
      </c>
      <c r="V52" s="1509">
        <v>43496</v>
      </c>
      <c r="W52" s="1229">
        <v>6659090</v>
      </c>
      <c r="X52" s="2342"/>
      <c r="Y52" s="1338"/>
      <c r="Z52" s="2400"/>
      <c r="AA52" s="1342"/>
      <c r="AB52" s="1525"/>
      <c r="AC52" s="1229"/>
      <c r="AD52" s="1229"/>
      <c r="AE52" s="1229"/>
      <c r="AF52" s="1490">
        <f t="shared" si="5"/>
        <v>6659090</v>
      </c>
      <c r="AG52" s="1316">
        <f t="shared" si="6"/>
        <v>0</v>
      </c>
      <c r="AH52" s="1526"/>
      <c r="AI52" s="1527"/>
      <c r="AJ52" s="1382"/>
      <c r="AK52" s="1348"/>
      <c r="AL52" s="2544"/>
      <c r="AM52" s="2179"/>
      <c r="AN52" s="1528"/>
      <c r="AO52" s="1254"/>
      <c r="AP52" s="1491">
        <f t="shared" si="20"/>
        <v>0</v>
      </c>
      <c r="AQ52" s="1520"/>
      <c r="AR52" s="1492">
        <f t="shared" si="7"/>
        <v>0</v>
      </c>
      <c r="AS52" s="1521"/>
      <c r="AT52" s="1492">
        <f t="shared" si="8"/>
        <v>0</v>
      </c>
      <c r="AU52" s="1530"/>
      <c r="AV52" s="1492">
        <f t="shared" si="9"/>
        <v>0</v>
      </c>
      <c r="AW52" s="1493">
        <f t="shared" si="10"/>
        <v>0</v>
      </c>
      <c r="AX52" s="2153">
        <f t="shared" si="21"/>
        <v>0</v>
      </c>
      <c r="AY52" s="1495">
        <f t="shared" si="11"/>
        <v>0</v>
      </c>
      <c r="AZ52" s="1522"/>
      <c r="BA52" s="1508">
        <v>1331818</v>
      </c>
      <c r="BB52" s="1508">
        <v>1931818</v>
      </c>
      <c r="BC52" s="1508">
        <v>2231818</v>
      </c>
      <c r="BD52" s="1508">
        <v>431818</v>
      </c>
      <c r="BE52" s="2157"/>
      <c r="BF52" s="1229"/>
      <c r="BG52" s="1942"/>
      <c r="BH52" s="1229"/>
      <c r="BI52" s="1534"/>
      <c r="BJ52" s="1229"/>
      <c r="BK52" s="1526"/>
      <c r="BL52" s="1229"/>
      <c r="BM52" s="1229"/>
      <c r="BN52" s="1229"/>
      <c r="BO52" s="1490">
        <f t="shared" si="22"/>
        <v>0</v>
      </c>
      <c r="BP52" s="1316">
        <f t="shared" si="12"/>
        <v>6659090</v>
      </c>
      <c r="BQ52" s="1526"/>
      <c r="BS52" s="1298">
        <f t="shared" si="13"/>
        <v>5</v>
      </c>
      <c r="BT52" s="1298">
        <f t="shared" si="14"/>
        <v>0</v>
      </c>
      <c r="BU52" s="1298">
        <f t="shared" si="15"/>
        <v>0</v>
      </c>
      <c r="BV52" s="1298">
        <f t="shared" si="16"/>
        <v>0</v>
      </c>
      <c r="BW52" s="1298">
        <f t="shared" si="17"/>
        <v>6659090</v>
      </c>
    </row>
    <row r="53" spans="1:75" ht="15" customHeight="1" x14ac:dyDescent="0.25">
      <c r="A53" s="2268">
        <v>17</v>
      </c>
      <c r="B53" s="2528">
        <v>43479</v>
      </c>
      <c r="C53" s="1929">
        <v>46</v>
      </c>
      <c r="D53" s="2474" t="s">
        <v>47</v>
      </c>
      <c r="E53" s="1528" t="s">
        <v>43</v>
      </c>
      <c r="F53" s="794">
        <v>5</v>
      </c>
      <c r="G53" s="1491">
        <f t="shared" si="18"/>
        <v>6659090</v>
      </c>
      <c r="H53" s="1520"/>
      <c r="I53" s="1492">
        <f t="shared" si="23"/>
        <v>0</v>
      </c>
      <c r="J53" s="1521"/>
      <c r="K53" s="1492">
        <f t="shared" si="1"/>
        <v>0</v>
      </c>
      <c r="L53" s="2739"/>
      <c r="M53" s="1492">
        <f t="shared" si="2"/>
        <v>0</v>
      </c>
      <c r="N53" s="1505">
        <f t="shared" si="25"/>
        <v>5</v>
      </c>
      <c r="O53" s="1494">
        <f t="shared" si="24"/>
        <v>6659090</v>
      </c>
      <c r="P53" s="1494">
        <f t="shared" si="4"/>
        <v>200000</v>
      </c>
      <c r="Q53" s="2691"/>
      <c r="R53" s="1508">
        <v>1331818</v>
      </c>
      <c r="S53" s="1508">
        <v>1931818</v>
      </c>
      <c r="T53" s="1508">
        <v>2231818</v>
      </c>
      <c r="U53" s="1508">
        <v>431818</v>
      </c>
      <c r="V53" s="1509">
        <v>43496</v>
      </c>
      <c r="W53" s="1338">
        <v>2303440</v>
      </c>
      <c r="X53" s="2342">
        <v>43497</v>
      </c>
      <c r="Y53" s="1338">
        <v>4355650</v>
      </c>
      <c r="Z53" s="2400"/>
      <c r="AA53" s="1342"/>
      <c r="AB53" s="1525"/>
      <c r="AC53" s="1229"/>
      <c r="AD53" s="1229"/>
      <c r="AE53" s="1229"/>
      <c r="AF53" s="1490">
        <f t="shared" si="5"/>
        <v>6659090</v>
      </c>
      <c r="AG53" s="1316">
        <f t="shared" si="6"/>
        <v>0</v>
      </c>
      <c r="AH53" s="1526"/>
      <c r="AI53" s="1527"/>
      <c r="AJ53" s="1382"/>
      <c r="AK53" s="1348"/>
      <c r="AL53" s="2544"/>
      <c r="AM53" s="2181"/>
      <c r="AN53" s="1528"/>
      <c r="AO53" s="1254"/>
      <c r="AP53" s="1491">
        <f t="shared" si="20"/>
        <v>0</v>
      </c>
      <c r="AQ53" s="1520"/>
      <c r="AR53" s="1492">
        <f t="shared" si="7"/>
        <v>0</v>
      </c>
      <c r="AS53" s="1521"/>
      <c r="AT53" s="1492">
        <f t="shared" si="8"/>
        <v>0</v>
      </c>
      <c r="AU53" s="1530"/>
      <c r="AV53" s="1492">
        <f t="shared" si="9"/>
        <v>0</v>
      </c>
      <c r="AW53" s="1493">
        <f t="shared" si="10"/>
        <v>0</v>
      </c>
      <c r="AX53" s="2153">
        <f t="shared" si="21"/>
        <v>0</v>
      </c>
      <c r="AY53" s="1495">
        <f t="shared" si="11"/>
        <v>0</v>
      </c>
      <c r="AZ53" s="1522"/>
      <c r="BA53" s="1508">
        <v>1331818</v>
      </c>
      <c r="BB53" s="1508">
        <v>1931818</v>
      </c>
      <c r="BC53" s="1508">
        <v>2231818</v>
      </c>
      <c r="BD53" s="1508">
        <v>431818</v>
      </c>
      <c r="BE53" s="2157"/>
      <c r="BF53" s="1229"/>
      <c r="BG53" s="1523"/>
      <c r="BH53" s="1229"/>
      <c r="BI53" s="1534"/>
      <c r="BJ53" s="1229"/>
      <c r="BK53" s="1526"/>
      <c r="BL53" s="1229"/>
      <c r="BM53" s="1229"/>
      <c r="BN53" s="1229"/>
      <c r="BO53" s="1490">
        <f t="shared" si="22"/>
        <v>0</v>
      </c>
      <c r="BP53" s="1316">
        <f t="shared" si="12"/>
        <v>6659090</v>
      </c>
      <c r="BQ53" s="1526"/>
      <c r="BS53" s="1298">
        <f t="shared" si="13"/>
        <v>5</v>
      </c>
      <c r="BT53" s="1298">
        <f t="shared" si="14"/>
        <v>0</v>
      </c>
      <c r="BU53" s="1298">
        <f t="shared" si="15"/>
        <v>0</v>
      </c>
      <c r="BV53" s="1298">
        <f t="shared" si="16"/>
        <v>0</v>
      </c>
      <c r="BW53" s="1298">
        <f t="shared" si="17"/>
        <v>6659090</v>
      </c>
    </row>
    <row r="54" spans="1:75" ht="15" customHeight="1" x14ac:dyDescent="0.25">
      <c r="A54" s="2268">
        <v>18</v>
      </c>
      <c r="B54" s="2528">
        <v>43479</v>
      </c>
      <c r="C54" s="1929">
        <v>47</v>
      </c>
      <c r="D54" s="2474" t="s">
        <v>46</v>
      </c>
      <c r="E54" s="1528" t="s">
        <v>43</v>
      </c>
      <c r="F54" s="794">
        <v>5</v>
      </c>
      <c r="G54" s="1491">
        <f t="shared" si="18"/>
        <v>6659090</v>
      </c>
      <c r="H54" s="1520"/>
      <c r="I54" s="1492">
        <f t="shared" si="23"/>
        <v>0</v>
      </c>
      <c r="J54" s="1521"/>
      <c r="K54" s="1492">
        <f t="shared" si="1"/>
        <v>0</v>
      </c>
      <c r="L54" s="2739"/>
      <c r="M54" s="1492">
        <f t="shared" si="2"/>
        <v>0</v>
      </c>
      <c r="N54" s="1505">
        <f t="shared" si="25"/>
        <v>5</v>
      </c>
      <c r="O54" s="1494">
        <f t="shared" si="24"/>
        <v>6659090</v>
      </c>
      <c r="P54" s="1494">
        <f t="shared" si="4"/>
        <v>200000</v>
      </c>
      <c r="Q54" s="2691"/>
      <c r="R54" s="1508">
        <v>1331818</v>
      </c>
      <c r="S54" s="1508">
        <v>1931818</v>
      </c>
      <c r="T54" s="1508">
        <v>2231818</v>
      </c>
      <c r="U54" s="1508">
        <v>431818</v>
      </c>
      <c r="V54" s="1523">
        <v>43497</v>
      </c>
      <c r="W54" s="1516">
        <v>6659090</v>
      </c>
      <c r="X54" s="2343"/>
      <c r="Y54" s="1516"/>
      <c r="Z54" s="2401"/>
      <c r="AA54" s="1516"/>
      <c r="AB54" s="1533"/>
      <c r="AC54" s="1516"/>
      <c r="AD54" s="1516"/>
      <c r="AE54" s="1516"/>
      <c r="AF54" s="1490">
        <f t="shared" si="5"/>
        <v>6659090</v>
      </c>
      <c r="AG54" s="1316">
        <f t="shared" si="6"/>
        <v>0</v>
      </c>
      <c r="AH54" s="1526"/>
      <c r="AI54" s="1527"/>
      <c r="AJ54" s="1382"/>
      <c r="AK54" s="1348"/>
      <c r="AL54" s="2544"/>
      <c r="AM54" s="2181"/>
      <c r="AN54" s="1528"/>
      <c r="AO54" s="1254"/>
      <c r="AP54" s="1491">
        <f t="shared" si="20"/>
        <v>0</v>
      </c>
      <c r="AQ54" s="1520"/>
      <c r="AR54" s="1492">
        <f t="shared" si="7"/>
        <v>0</v>
      </c>
      <c r="AS54" s="1521"/>
      <c r="AT54" s="1492">
        <f t="shared" si="8"/>
        <v>0</v>
      </c>
      <c r="AU54" s="1530"/>
      <c r="AV54" s="1492">
        <f t="shared" si="9"/>
        <v>0</v>
      </c>
      <c r="AW54" s="1493">
        <f t="shared" si="10"/>
        <v>0</v>
      </c>
      <c r="AX54" s="2153">
        <f t="shared" si="21"/>
        <v>0</v>
      </c>
      <c r="AY54" s="1495">
        <f t="shared" si="11"/>
        <v>0</v>
      </c>
      <c r="AZ54" s="1522"/>
      <c r="BA54" s="1508">
        <v>1331818</v>
      </c>
      <c r="BB54" s="1508">
        <v>1931818</v>
      </c>
      <c r="BC54" s="1508">
        <v>2231818</v>
      </c>
      <c r="BD54" s="1508">
        <v>431818</v>
      </c>
      <c r="BE54" s="2157"/>
      <c r="BF54" s="1229"/>
      <c r="BG54" s="1942"/>
      <c r="BH54" s="1229"/>
      <c r="BI54" s="1534"/>
      <c r="BJ54" s="1229"/>
      <c r="BK54" s="1526"/>
      <c r="BL54" s="1229"/>
      <c r="BM54" s="1229"/>
      <c r="BN54" s="1229"/>
      <c r="BO54" s="1490">
        <f t="shared" si="22"/>
        <v>0</v>
      </c>
      <c r="BP54" s="1316">
        <f t="shared" si="12"/>
        <v>6659090</v>
      </c>
      <c r="BQ54" s="1526"/>
      <c r="BS54" s="1298">
        <f t="shared" si="13"/>
        <v>5</v>
      </c>
      <c r="BT54" s="1298">
        <f t="shared" si="14"/>
        <v>0</v>
      </c>
      <c r="BU54" s="1298">
        <f t="shared" si="15"/>
        <v>0</v>
      </c>
      <c r="BV54" s="1298">
        <f t="shared" si="16"/>
        <v>0</v>
      </c>
      <c r="BW54" s="1298">
        <f t="shared" si="17"/>
        <v>6659090</v>
      </c>
    </row>
    <row r="55" spans="1:75" ht="15" customHeight="1" x14ac:dyDescent="0.25">
      <c r="A55" s="2268">
        <v>19</v>
      </c>
      <c r="B55" s="2528">
        <v>43479</v>
      </c>
      <c r="C55" s="1929">
        <v>48</v>
      </c>
      <c r="D55" s="2474" t="s">
        <v>56</v>
      </c>
      <c r="E55" s="1528" t="s">
        <v>57</v>
      </c>
      <c r="F55" s="794">
        <v>5</v>
      </c>
      <c r="G55" s="1491">
        <f t="shared" si="18"/>
        <v>6659090</v>
      </c>
      <c r="H55" s="1520"/>
      <c r="I55" s="1492">
        <f t="shared" si="23"/>
        <v>0</v>
      </c>
      <c r="J55" s="1521"/>
      <c r="K55" s="1492">
        <f t="shared" si="1"/>
        <v>0</v>
      </c>
      <c r="L55" s="2739"/>
      <c r="M55" s="1492">
        <f t="shared" si="2"/>
        <v>0</v>
      </c>
      <c r="N55" s="1505">
        <f t="shared" si="25"/>
        <v>5</v>
      </c>
      <c r="O55" s="1494">
        <f t="shared" si="24"/>
        <v>6659090</v>
      </c>
      <c r="P55" s="1494">
        <f t="shared" si="4"/>
        <v>200000</v>
      </c>
      <c r="Q55" s="2691"/>
      <c r="R55" s="1508">
        <v>1331818</v>
      </c>
      <c r="S55" s="1508">
        <v>1931818</v>
      </c>
      <c r="T55" s="1508">
        <v>2231818</v>
      </c>
      <c r="U55" s="1508">
        <v>431818</v>
      </c>
      <c r="V55" s="1523">
        <v>43497</v>
      </c>
      <c r="W55" s="1516">
        <v>6659090</v>
      </c>
      <c r="X55" s="2344"/>
      <c r="Y55" s="1229"/>
      <c r="Z55" s="2402"/>
      <c r="AA55" s="1229"/>
      <c r="AB55" s="1534"/>
      <c r="AC55" s="1229"/>
      <c r="AD55" s="1229"/>
      <c r="AE55" s="1229"/>
      <c r="AF55" s="1490">
        <f t="shared" si="5"/>
        <v>6659090</v>
      </c>
      <c r="AG55" s="1316">
        <f t="shared" si="6"/>
        <v>0</v>
      </c>
      <c r="AH55" s="1526"/>
      <c r="AI55" s="1527"/>
      <c r="AJ55" s="1382"/>
      <c r="AK55" s="1348"/>
      <c r="AL55" s="2544"/>
      <c r="AM55" s="2181"/>
      <c r="AN55" s="1528"/>
      <c r="AO55" s="1254"/>
      <c r="AP55" s="1491">
        <f t="shared" si="20"/>
        <v>0</v>
      </c>
      <c r="AQ55" s="1520"/>
      <c r="AR55" s="1492">
        <f t="shared" si="7"/>
        <v>0</v>
      </c>
      <c r="AS55" s="1521"/>
      <c r="AT55" s="1492">
        <f t="shared" si="8"/>
        <v>0</v>
      </c>
      <c r="AU55" s="1530"/>
      <c r="AV55" s="1492">
        <f t="shared" si="9"/>
        <v>0</v>
      </c>
      <c r="AW55" s="1493">
        <f t="shared" si="10"/>
        <v>0</v>
      </c>
      <c r="AX55" s="2153">
        <f t="shared" si="21"/>
        <v>0</v>
      </c>
      <c r="AY55" s="1495">
        <f t="shared" si="11"/>
        <v>0</v>
      </c>
      <c r="AZ55" s="1522"/>
      <c r="BA55" s="1508">
        <v>1331818</v>
      </c>
      <c r="BB55" s="1508">
        <v>1931818</v>
      </c>
      <c r="BC55" s="1508">
        <v>2231818</v>
      </c>
      <c r="BD55" s="1508">
        <v>431818</v>
      </c>
      <c r="BE55" s="2157"/>
      <c r="BF55" s="1229"/>
      <c r="BG55" s="1942"/>
      <c r="BH55" s="1229"/>
      <c r="BI55" s="1534"/>
      <c r="BJ55" s="1229"/>
      <c r="BK55" s="1526"/>
      <c r="BL55" s="1229"/>
      <c r="BM55" s="1229"/>
      <c r="BN55" s="1229"/>
      <c r="BO55" s="1490">
        <f t="shared" si="22"/>
        <v>0</v>
      </c>
      <c r="BP55" s="1316">
        <f t="shared" si="12"/>
        <v>6659090</v>
      </c>
      <c r="BQ55" s="1526"/>
      <c r="BS55" s="1298">
        <f t="shared" si="13"/>
        <v>5</v>
      </c>
      <c r="BT55" s="1298">
        <f t="shared" si="14"/>
        <v>0</v>
      </c>
      <c r="BU55" s="1298">
        <f t="shared" si="15"/>
        <v>0</v>
      </c>
      <c r="BV55" s="1298">
        <f t="shared" si="16"/>
        <v>0</v>
      </c>
      <c r="BW55" s="1298">
        <f t="shared" si="17"/>
        <v>6659090</v>
      </c>
    </row>
    <row r="56" spans="1:75" ht="15" customHeight="1" x14ac:dyDescent="0.25">
      <c r="A56" s="2268">
        <v>20</v>
      </c>
      <c r="B56" s="2528">
        <v>43479</v>
      </c>
      <c r="C56" s="1929">
        <v>49</v>
      </c>
      <c r="D56" s="2474" t="s">
        <v>247</v>
      </c>
      <c r="E56" s="1528" t="s">
        <v>57</v>
      </c>
      <c r="F56" s="794">
        <v>5</v>
      </c>
      <c r="G56" s="1491">
        <f t="shared" si="18"/>
        <v>6659090</v>
      </c>
      <c r="H56" s="1520"/>
      <c r="I56" s="1492">
        <f t="shared" si="23"/>
        <v>0</v>
      </c>
      <c r="J56" s="1521"/>
      <c r="K56" s="1492">
        <f t="shared" si="1"/>
        <v>0</v>
      </c>
      <c r="L56" s="2739"/>
      <c r="M56" s="1492">
        <f t="shared" si="2"/>
        <v>0</v>
      </c>
      <c r="N56" s="1505">
        <f t="shared" si="25"/>
        <v>5</v>
      </c>
      <c r="O56" s="1494">
        <f t="shared" si="24"/>
        <v>6659090</v>
      </c>
      <c r="P56" s="1494">
        <f t="shared" si="4"/>
        <v>200000</v>
      </c>
      <c r="Q56" s="2691"/>
      <c r="R56" s="1508">
        <v>1331818</v>
      </c>
      <c r="S56" s="1508">
        <v>1931818</v>
      </c>
      <c r="T56" s="1508">
        <v>2231818</v>
      </c>
      <c r="U56" s="1508">
        <v>431818</v>
      </c>
      <c r="V56" s="1523">
        <v>43497</v>
      </c>
      <c r="W56" s="1516">
        <v>6659090</v>
      </c>
      <c r="X56" s="2343"/>
      <c r="Y56" s="1516"/>
      <c r="Z56" s="2401"/>
      <c r="AA56" s="1516"/>
      <c r="AB56" s="1533"/>
      <c r="AC56" s="1516"/>
      <c r="AD56" s="1516"/>
      <c r="AE56" s="1516"/>
      <c r="AF56" s="1490">
        <f t="shared" si="5"/>
        <v>6659090</v>
      </c>
      <c r="AG56" s="1316">
        <f t="shared" si="6"/>
        <v>0</v>
      </c>
      <c r="AH56" s="1526"/>
      <c r="AI56" s="1527"/>
      <c r="AJ56" s="1382"/>
      <c r="AK56" s="1348"/>
      <c r="AL56" s="2544"/>
      <c r="AM56" s="2181"/>
      <c r="AN56" s="1528"/>
      <c r="AO56" s="1254"/>
      <c r="AP56" s="1491">
        <f t="shared" si="20"/>
        <v>0</v>
      </c>
      <c r="AQ56" s="1520"/>
      <c r="AR56" s="1492">
        <f t="shared" si="7"/>
        <v>0</v>
      </c>
      <c r="AS56" s="1521"/>
      <c r="AT56" s="1492">
        <f t="shared" si="8"/>
        <v>0</v>
      </c>
      <c r="AU56" s="1530"/>
      <c r="AV56" s="1492">
        <f t="shared" si="9"/>
        <v>0</v>
      </c>
      <c r="AW56" s="1493">
        <f t="shared" si="10"/>
        <v>0</v>
      </c>
      <c r="AX56" s="2153">
        <f t="shared" si="21"/>
        <v>0</v>
      </c>
      <c r="AY56" s="1495">
        <f t="shared" si="11"/>
        <v>0</v>
      </c>
      <c r="AZ56" s="1522"/>
      <c r="BA56" s="1508">
        <v>1331818</v>
      </c>
      <c r="BB56" s="1508">
        <v>1931818</v>
      </c>
      <c r="BC56" s="1508">
        <v>2231818</v>
      </c>
      <c r="BD56" s="1508">
        <v>431818</v>
      </c>
      <c r="BE56" s="2157"/>
      <c r="BF56" s="1229"/>
      <c r="BG56" s="1942"/>
      <c r="BH56" s="1229"/>
      <c r="BI56" s="1534"/>
      <c r="BJ56" s="1229"/>
      <c r="BK56" s="1526"/>
      <c r="BL56" s="1229"/>
      <c r="BM56" s="1229"/>
      <c r="BN56" s="1229"/>
      <c r="BO56" s="1490">
        <f t="shared" si="22"/>
        <v>0</v>
      </c>
      <c r="BP56" s="1316">
        <f t="shared" si="12"/>
        <v>6659090</v>
      </c>
      <c r="BQ56" s="1526"/>
      <c r="BS56" s="1298">
        <f t="shared" si="13"/>
        <v>5</v>
      </c>
      <c r="BT56" s="1298">
        <f t="shared" si="14"/>
        <v>0</v>
      </c>
      <c r="BU56" s="1298">
        <f t="shared" si="15"/>
        <v>0</v>
      </c>
      <c r="BV56" s="1298">
        <f t="shared" si="16"/>
        <v>0</v>
      </c>
      <c r="BW56" s="1298">
        <f t="shared" si="17"/>
        <v>6659090</v>
      </c>
    </row>
    <row r="57" spans="1:75" ht="15" customHeight="1" x14ac:dyDescent="0.25">
      <c r="A57" s="2268">
        <v>21</v>
      </c>
      <c r="B57" s="2528">
        <v>43479</v>
      </c>
      <c r="C57" s="1929">
        <v>50</v>
      </c>
      <c r="D57" s="2474" t="s">
        <v>58</v>
      </c>
      <c r="E57" s="1528" t="s">
        <v>57</v>
      </c>
      <c r="F57" s="794">
        <v>5</v>
      </c>
      <c r="G57" s="1491">
        <f t="shared" si="18"/>
        <v>6659090</v>
      </c>
      <c r="H57" s="1520"/>
      <c r="I57" s="1492">
        <f t="shared" si="23"/>
        <v>0</v>
      </c>
      <c r="J57" s="1521"/>
      <c r="K57" s="1492">
        <f t="shared" si="1"/>
        <v>0</v>
      </c>
      <c r="L57" s="2739"/>
      <c r="M57" s="1492">
        <f t="shared" si="2"/>
        <v>0</v>
      </c>
      <c r="N57" s="1505">
        <f t="shared" si="25"/>
        <v>5</v>
      </c>
      <c r="O57" s="1494">
        <f t="shared" si="24"/>
        <v>6659090</v>
      </c>
      <c r="P57" s="1494">
        <f t="shared" si="4"/>
        <v>200000</v>
      </c>
      <c r="Q57" s="2691"/>
      <c r="R57" s="1508">
        <v>1331818</v>
      </c>
      <c r="S57" s="1508">
        <v>1931818</v>
      </c>
      <c r="T57" s="1508">
        <v>2231818</v>
      </c>
      <c r="U57" s="1508">
        <v>431818</v>
      </c>
      <c r="V57" s="1523">
        <v>43497</v>
      </c>
      <c r="W57" s="1516">
        <v>6659090</v>
      </c>
      <c r="X57" s="2344"/>
      <c r="Y57" s="1229"/>
      <c r="Z57" s="2402"/>
      <c r="AA57" s="1229"/>
      <c r="AB57" s="1534"/>
      <c r="AC57" s="1229"/>
      <c r="AD57" s="1229"/>
      <c r="AE57" s="1229"/>
      <c r="AF57" s="1490">
        <f t="shared" si="5"/>
        <v>6659090</v>
      </c>
      <c r="AG57" s="1316">
        <f t="shared" si="6"/>
        <v>0</v>
      </c>
      <c r="AH57" s="1526"/>
      <c r="AI57" s="1527"/>
      <c r="AJ57" s="1382"/>
      <c r="AK57" s="1348"/>
      <c r="AL57" s="2544"/>
      <c r="AM57" s="2181"/>
      <c r="AN57" s="1528"/>
      <c r="AO57" s="1254"/>
      <c r="AP57" s="1491">
        <f t="shared" si="20"/>
        <v>0</v>
      </c>
      <c r="AQ57" s="1520"/>
      <c r="AR57" s="1492">
        <f t="shared" si="7"/>
        <v>0</v>
      </c>
      <c r="AS57" s="1521"/>
      <c r="AT57" s="1492">
        <f t="shared" si="8"/>
        <v>0</v>
      </c>
      <c r="AU57" s="1530"/>
      <c r="AV57" s="1492">
        <f t="shared" si="9"/>
        <v>0</v>
      </c>
      <c r="AW57" s="1493">
        <f t="shared" si="10"/>
        <v>0</v>
      </c>
      <c r="AX57" s="2153">
        <f t="shared" si="21"/>
        <v>0</v>
      </c>
      <c r="AY57" s="1495">
        <f t="shared" si="11"/>
        <v>0</v>
      </c>
      <c r="AZ57" s="1522"/>
      <c r="BA57" s="1508">
        <v>1331818</v>
      </c>
      <c r="BB57" s="1508">
        <v>1931818</v>
      </c>
      <c r="BC57" s="1508">
        <v>2231818</v>
      </c>
      <c r="BD57" s="1508">
        <v>431818</v>
      </c>
      <c r="BE57" s="2157"/>
      <c r="BF57" s="1229"/>
      <c r="BG57" s="1942"/>
      <c r="BH57" s="1229"/>
      <c r="BI57" s="1534"/>
      <c r="BJ57" s="1229"/>
      <c r="BK57" s="1526"/>
      <c r="BL57" s="1229"/>
      <c r="BM57" s="1229"/>
      <c r="BN57" s="1229"/>
      <c r="BO57" s="1490">
        <f t="shared" si="22"/>
        <v>0</v>
      </c>
      <c r="BP57" s="1316">
        <f t="shared" si="12"/>
        <v>6659090</v>
      </c>
      <c r="BQ57" s="1526"/>
      <c r="BS57" s="1298">
        <f t="shared" si="13"/>
        <v>5</v>
      </c>
      <c r="BT57" s="1298">
        <f t="shared" si="14"/>
        <v>0</v>
      </c>
      <c r="BU57" s="1298">
        <f t="shared" si="15"/>
        <v>0</v>
      </c>
      <c r="BV57" s="1298">
        <f t="shared" si="16"/>
        <v>0</v>
      </c>
      <c r="BW57" s="1298">
        <f t="shared" si="17"/>
        <v>6659090</v>
      </c>
    </row>
    <row r="58" spans="1:75" ht="15" customHeight="1" x14ac:dyDescent="0.25">
      <c r="A58" s="2268">
        <v>22</v>
      </c>
      <c r="B58" s="2528">
        <v>43479</v>
      </c>
      <c r="C58" s="1929">
        <v>51</v>
      </c>
      <c r="D58" s="2474" t="s">
        <v>59</v>
      </c>
      <c r="E58" s="1528" t="s">
        <v>57</v>
      </c>
      <c r="F58" s="794">
        <v>5</v>
      </c>
      <c r="G58" s="1491">
        <f t="shared" si="18"/>
        <v>6659090</v>
      </c>
      <c r="H58" s="1520"/>
      <c r="I58" s="1492">
        <f t="shared" si="23"/>
        <v>0</v>
      </c>
      <c r="J58" s="1521"/>
      <c r="K58" s="1492">
        <f t="shared" si="1"/>
        <v>0</v>
      </c>
      <c r="L58" s="2739"/>
      <c r="M58" s="1492">
        <f t="shared" si="2"/>
        <v>0</v>
      </c>
      <c r="N58" s="1505">
        <f t="shared" si="25"/>
        <v>5</v>
      </c>
      <c r="O58" s="1494">
        <f t="shared" si="24"/>
        <v>6659090</v>
      </c>
      <c r="P58" s="1494">
        <f t="shared" si="4"/>
        <v>200000</v>
      </c>
      <c r="Q58" s="2691"/>
      <c r="R58" s="1508">
        <v>1331818</v>
      </c>
      <c r="S58" s="1508">
        <v>1931818</v>
      </c>
      <c r="T58" s="1508">
        <v>2231818</v>
      </c>
      <c r="U58" s="1508">
        <v>431818</v>
      </c>
      <c r="V58" s="1523">
        <v>43497</v>
      </c>
      <c r="W58" s="1516">
        <v>6659090</v>
      </c>
      <c r="X58" s="2344"/>
      <c r="Y58" s="1229"/>
      <c r="Z58" s="2402"/>
      <c r="AA58" s="1229"/>
      <c r="AB58" s="1534"/>
      <c r="AC58" s="1229"/>
      <c r="AD58" s="1229"/>
      <c r="AE58" s="1229"/>
      <c r="AF58" s="1490">
        <f t="shared" si="5"/>
        <v>6659090</v>
      </c>
      <c r="AG58" s="1316">
        <f t="shared" si="6"/>
        <v>0</v>
      </c>
      <c r="AH58" s="1526"/>
      <c r="AI58" s="1527"/>
      <c r="AJ58" s="1382"/>
      <c r="AK58" s="1348"/>
      <c r="AL58" s="2544"/>
      <c r="AM58" s="2181"/>
      <c r="AN58" s="1528"/>
      <c r="AO58" s="1254"/>
      <c r="AP58" s="1491">
        <f t="shared" si="20"/>
        <v>0</v>
      </c>
      <c r="AQ58" s="1520"/>
      <c r="AR58" s="1492">
        <f t="shared" si="7"/>
        <v>0</v>
      </c>
      <c r="AS58" s="1521"/>
      <c r="AT58" s="1492">
        <f t="shared" si="8"/>
        <v>0</v>
      </c>
      <c r="AU58" s="1530"/>
      <c r="AV58" s="1492">
        <f t="shared" si="9"/>
        <v>0</v>
      </c>
      <c r="AW58" s="1493">
        <f t="shared" si="10"/>
        <v>0</v>
      </c>
      <c r="AX58" s="2153">
        <f t="shared" si="21"/>
        <v>0</v>
      </c>
      <c r="AY58" s="1495">
        <f t="shared" si="11"/>
        <v>0</v>
      </c>
      <c r="AZ58" s="1522"/>
      <c r="BA58" s="1508">
        <v>1331818</v>
      </c>
      <c r="BB58" s="1508">
        <v>1931818</v>
      </c>
      <c r="BC58" s="1508">
        <v>2231818</v>
      </c>
      <c r="BD58" s="1508">
        <v>431818</v>
      </c>
      <c r="BE58" s="2157"/>
      <c r="BF58" s="1229"/>
      <c r="BG58" s="1942"/>
      <c r="BH58" s="1229"/>
      <c r="BI58" s="1534"/>
      <c r="BJ58" s="1229"/>
      <c r="BK58" s="1526"/>
      <c r="BL58" s="1229"/>
      <c r="BM58" s="1229"/>
      <c r="BN58" s="1229"/>
      <c r="BO58" s="1490">
        <f t="shared" si="22"/>
        <v>0</v>
      </c>
      <c r="BP58" s="1316">
        <f t="shared" si="12"/>
        <v>6659090</v>
      </c>
      <c r="BQ58" s="1526"/>
      <c r="BS58" s="1298">
        <f t="shared" si="13"/>
        <v>5</v>
      </c>
      <c r="BT58" s="1298">
        <f t="shared" si="14"/>
        <v>0</v>
      </c>
      <c r="BU58" s="1298">
        <f t="shared" si="15"/>
        <v>0</v>
      </c>
      <c r="BV58" s="1298">
        <f t="shared" si="16"/>
        <v>0</v>
      </c>
      <c r="BW58" s="1298">
        <f t="shared" si="17"/>
        <v>6659090</v>
      </c>
    </row>
    <row r="59" spans="1:75" ht="15" customHeight="1" x14ac:dyDescent="0.25">
      <c r="A59" s="2268">
        <v>23</v>
      </c>
      <c r="B59" s="2528">
        <v>43479</v>
      </c>
      <c r="C59" s="1929">
        <v>52</v>
      </c>
      <c r="D59" s="2474" t="s">
        <v>68</v>
      </c>
      <c r="E59" s="1528" t="s">
        <v>57</v>
      </c>
      <c r="F59" s="794"/>
      <c r="G59" s="1491">
        <f t="shared" si="18"/>
        <v>0</v>
      </c>
      <c r="H59" s="1520">
        <v>1</v>
      </c>
      <c r="I59" s="1492">
        <f t="shared" si="23"/>
        <v>1931818</v>
      </c>
      <c r="J59" s="1521">
        <v>2</v>
      </c>
      <c r="K59" s="1492">
        <f t="shared" si="1"/>
        <v>4463636</v>
      </c>
      <c r="L59" s="2739">
        <v>2</v>
      </c>
      <c r="M59" s="1492">
        <f t="shared" si="2"/>
        <v>863636</v>
      </c>
      <c r="N59" s="1505">
        <f t="shared" si="25"/>
        <v>5</v>
      </c>
      <c r="O59" s="1494">
        <f t="shared" si="24"/>
        <v>7259090</v>
      </c>
      <c r="P59" s="1494">
        <f t="shared" si="4"/>
        <v>200000</v>
      </c>
      <c r="Q59" s="2691"/>
      <c r="R59" s="1508">
        <v>1331818</v>
      </c>
      <c r="S59" s="1508">
        <v>1931818</v>
      </c>
      <c r="T59" s="1508">
        <v>2231818</v>
      </c>
      <c r="U59" s="1508">
        <v>431818</v>
      </c>
      <c r="V59" s="1523">
        <v>43497</v>
      </c>
      <c r="W59" s="1229">
        <v>7259090</v>
      </c>
      <c r="X59" s="2344"/>
      <c r="Y59" s="1229"/>
      <c r="Z59" s="2402"/>
      <c r="AA59" s="1229"/>
      <c r="AB59" s="1534"/>
      <c r="AC59" s="1229"/>
      <c r="AD59" s="1229"/>
      <c r="AE59" s="1229"/>
      <c r="AF59" s="1490">
        <f t="shared" si="5"/>
        <v>7259090</v>
      </c>
      <c r="AG59" s="1316">
        <f t="shared" si="6"/>
        <v>0</v>
      </c>
      <c r="AH59" s="1526"/>
      <c r="AI59" s="1527"/>
      <c r="AJ59" s="1382"/>
      <c r="AK59" s="1348"/>
      <c r="AL59" s="2544"/>
      <c r="AM59" s="2181"/>
      <c r="AN59" s="1528"/>
      <c r="AO59" s="1254"/>
      <c r="AP59" s="1491">
        <f t="shared" si="20"/>
        <v>0</v>
      </c>
      <c r="AQ59" s="1520"/>
      <c r="AR59" s="1492">
        <f t="shared" si="7"/>
        <v>0</v>
      </c>
      <c r="AS59" s="1521"/>
      <c r="AT59" s="1492">
        <f t="shared" si="8"/>
        <v>0</v>
      </c>
      <c r="AU59" s="1530"/>
      <c r="AV59" s="1492">
        <f t="shared" si="9"/>
        <v>0</v>
      </c>
      <c r="AW59" s="1493">
        <f t="shared" si="10"/>
        <v>0</v>
      </c>
      <c r="AX59" s="2153">
        <f t="shared" si="21"/>
        <v>0</v>
      </c>
      <c r="AY59" s="1495">
        <f t="shared" si="11"/>
        <v>0</v>
      </c>
      <c r="AZ59" s="1522"/>
      <c r="BA59" s="1508">
        <v>1331818</v>
      </c>
      <c r="BB59" s="1508">
        <v>1931818</v>
      </c>
      <c r="BC59" s="1508">
        <v>2231818</v>
      </c>
      <c r="BD59" s="1508">
        <v>431818</v>
      </c>
      <c r="BE59" s="2157"/>
      <c r="BF59" s="1229"/>
      <c r="BG59" s="1942"/>
      <c r="BH59" s="1229"/>
      <c r="BI59" s="1534"/>
      <c r="BJ59" s="1229"/>
      <c r="BK59" s="1526"/>
      <c r="BL59" s="1229"/>
      <c r="BM59" s="1229"/>
      <c r="BN59" s="1229"/>
      <c r="BO59" s="1490">
        <f t="shared" si="22"/>
        <v>0</v>
      </c>
      <c r="BP59" s="1316">
        <f t="shared" si="12"/>
        <v>7259090</v>
      </c>
      <c r="BQ59" s="1526"/>
      <c r="BS59" s="1298">
        <f t="shared" si="13"/>
        <v>0</v>
      </c>
      <c r="BT59" s="1298">
        <f t="shared" si="14"/>
        <v>1</v>
      </c>
      <c r="BU59" s="1298">
        <f t="shared" si="15"/>
        <v>2</v>
      </c>
      <c r="BV59" s="1298">
        <f t="shared" si="16"/>
        <v>2</v>
      </c>
      <c r="BW59" s="1298">
        <f t="shared" si="17"/>
        <v>7259090</v>
      </c>
    </row>
    <row r="60" spans="1:75" ht="15" customHeight="1" x14ac:dyDescent="0.25">
      <c r="A60" s="2268">
        <v>24</v>
      </c>
      <c r="B60" s="2528">
        <v>43479</v>
      </c>
      <c r="C60" s="1929">
        <v>53</v>
      </c>
      <c r="D60" s="2474" t="s">
        <v>69</v>
      </c>
      <c r="E60" s="1528" t="s">
        <v>57</v>
      </c>
      <c r="F60" s="794"/>
      <c r="G60" s="1491">
        <f t="shared" si="18"/>
        <v>0</v>
      </c>
      <c r="H60" s="1520">
        <v>1</v>
      </c>
      <c r="I60" s="1492">
        <f t="shared" si="23"/>
        <v>1931818</v>
      </c>
      <c r="J60" s="1521">
        <v>2</v>
      </c>
      <c r="K60" s="1492">
        <f t="shared" si="1"/>
        <v>4463636</v>
      </c>
      <c r="L60" s="2739">
        <v>2</v>
      </c>
      <c r="M60" s="1492">
        <f t="shared" si="2"/>
        <v>863636</v>
      </c>
      <c r="N60" s="1505">
        <f t="shared" si="25"/>
        <v>5</v>
      </c>
      <c r="O60" s="1494">
        <f t="shared" si="24"/>
        <v>7259090</v>
      </c>
      <c r="P60" s="1494">
        <f t="shared" si="4"/>
        <v>200000</v>
      </c>
      <c r="Q60" s="2691"/>
      <c r="R60" s="1508">
        <v>1331818</v>
      </c>
      <c r="S60" s="1508">
        <v>1931818</v>
      </c>
      <c r="T60" s="1508">
        <v>2231818</v>
      </c>
      <c r="U60" s="1508">
        <v>431818</v>
      </c>
      <c r="V60" s="1523">
        <v>43497</v>
      </c>
      <c r="W60" s="1229">
        <v>7259090</v>
      </c>
      <c r="X60" s="2344"/>
      <c r="Y60" s="1229"/>
      <c r="Z60" s="2402"/>
      <c r="AA60" s="1229"/>
      <c r="AB60" s="1534"/>
      <c r="AC60" s="1229"/>
      <c r="AD60" s="1229"/>
      <c r="AE60" s="1229"/>
      <c r="AF60" s="1490">
        <f t="shared" si="5"/>
        <v>7259090</v>
      </c>
      <c r="AG60" s="1316">
        <f t="shared" si="6"/>
        <v>0</v>
      </c>
      <c r="AH60" s="1526"/>
      <c r="AI60" s="1527"/>
      <c r="AJ60" s="1382"/>
      <c r="AK60" s="1348"/>
      <c r="AL60" s="2544"/>
      <c r="AM60" s="2181"/>
      <c r="AN60" s="1528"/>
      <c r="AO60" s="1254"/>
      <c r="AP60" s="1491">
        <f t="shared" si="20"/>
        <v>0</v>
      </c>
      <c r="AQ60" s="1520"/>
      <c r="AR60" s="1492">
        <f t="shared" si="7"/>
        <v>0</v>
      </c>
      <c r="AS60" s="1521"/>
      <c r="AT60" s="1492">
        <f t="shared" si="8"/>
        <v>0</v>
      </c>
      <c r="AU60" s="1530"/>
      <c r="AV60" s="1492">
        <f t="shared" si="9"/>
        <v>0</v>
      </c>
      <c r="AW60" s="1493">
        <f t="shared" si="10"/>
        <v>0</v>
      </c>
      <c r="AX60" s="2153">
        <f t="shared" si="21"/>
        <v>0</v>
      </c>
      <c r="AY60" s="1495">
        <f t="shared" si="11"/>
        <v>0</v>
      </c>
      <c r="AZ60" s="1522"/>
      <c r="BA60" s="1508">
        <v>1331818</v>
      </c>
      <c r="BB60" s="1508">
        <v>1931818</v>
      </c>
      <c r="BC60" s="1508">
        <v>2231818</v>
      </c>
      <c r="BD60" s="1508">
        <v>431818</v>
      </c>
      <c r="BE60" s="2157"/>
      <c r="BF60" s="1229"/>
      <c r="BG60" s="1942"/>
      <c r="BH60" s="1229"/>
      <c r="BI60" s="1534"/>
      <c r="BJ60" s="1229"/>
      <c r="BK60" s="1526"/>
      <c r="BL60" s="1229"/>
      <c r="BM60" s="1229"/>
      <c r="BN60" s="1229"/>
      <c r="BO60" s="1490">
        <f t="shared" si="22"/>
        <v>0</v>
      </c>
      <c r="BP60" s="1316">
        <f t="shared" si="12"/>
        <v>7259090</v>
      </c>
      <c r="BQ60" s="1526"/>
      <c r="BS60" s="1298">
        <f t="shared" si="13"/>
        <v>0</v>
      </c>
      <c r="BT60" s="1298">
        <f t="shared" si="14"/>
        <v>1</v>
      </c>
      <c r="BU60" s="1298">
        <f t="shared" si="15"/>
        <v>2</v>
      </c>
      <c r="BV60" s="1298">
        <f t="shared" si="16"/>
        <v>2</v>
      </c>
      <c r="BW60" s="1298">
        <f t="shared" si="17"/>
        <v>7259090</v>
      </c>
    </row>
    <row r="61" spans="1:75" ht="15" customHeight="1" x14ac:dyDescent="0.25">
      <c r="A61" s="2268">
        <v>25</v>
      </c>
      <c r="B61" s="2528">
        <v>43479</v>
      </c>
      <c r="C61" s="1929">
        <v>54</v>
      </c>
      <c r="D61" s="2474" t="s">
        <v>70</v>
      </c>
      <c r="E61" s="1528" t="s">
        <v>57</v>
      </c>
      <c r="F61" s="794"/>
      <c r="G61" s="1491">
        <f t="shared" si="18"/>
        <v>0</v>
      </c>
      <c r="H61" s="1520"/>
      <c r="I61" s="1492">
        <f t="shared" si="23"/>
        <v>0</v>
      </c>
      <c r="J61" s="1521">
        <v>2</v>
      </c>
      <c r="K61" s="1492">
        <f t="shared" si="1"/>
        <v>4463636</v>
      </c>
      <c r="L61" s="2739">
        <v>2</v>
      </c>
      <c r="M61" s="1492">
        <f t="shared" si="2"/>
        <v>863636</v>
      </c>
      <c r="N61" s="1505">
        <f t="shared" si="25"/>
        <v>4</v>
      </c>
      <c r="O61" s="1494">
        <f t="shared" si="24"/>
        <v>5327272</v>
      </c>
      <c r="P61" s="1494">
        <f t="shared" si="4"/>
        <v>160000</v>
      </c>
      <c r="Q61" s="2691"/>
      <c r="R61" s="1508">
        <v>1331818</v>
      </c>
      <c r="S61" s="1508">
        <v>1931818</v>
      </c>
      <c r="T61" s="1508">
        <v>2231818</v>
      </c>
      <c r="U61" s="1508">
        <v>431818</v>
      </c>
      <c r="V61" s="1523">
        <v>43497</v>
      </c>
      <c r="W61" s="1229">
        <v>5327272</v>
      </c>
      <c r="X61" s="2344"/>
      <c r="Y61" s="1229"/>
      <c r="Z61" s="2402"/>
      <c r="AA61" s="1229"/>
      <c r="AB61" s="1534"/>
      <c r="AC61" s="1229"/>
      <c r="AD61" s="1229"/>
      <c r="AE61" s="1229"/>
      <c r="AF61" s="1490">
        <f t="shared" si="5"/>
        <v>5327272</v>
      </c>
      <c r="AG61" s="1316">
        <f t="shared" si="6"/>
        <v>0</v>
      </c>
      <c r="AH61" s="1526"/>
      <c r="AI61" s="1527"/>
      <c r="AJ61" s="1382"/>
      <c r="AK61" s="1348"/>
      <c r="AL61" s="2544"/>
      <c r="AM61" s="2181"/>
      <c r="AN61" s="1528"/>
      <c r="AO61" s="1254"/>
      <c r="AP61" s="1491">
        <f t="shared" si="20"/>
        <v>0</v>
      </c>
      <c r="AQ61" s="1520"/>
      <c r="AR61" s="1492">
        <f t="shared" si="7"/>
        <v>0</v>
      </c>
      <c r="AS61" s="1521"/>
      <c r="AT61" s="1492">
        <f t="shared" si="8"/>
        <v>0</v>
      </c>
      <c r="AU61" s="1530"/>
      <c r="AV61" s="1492">
        <f t="shared" si="9"/>
        <v>0</v>
      </c>
      <c r="AW61" s="1493">
        <f t="shared" si="10"/>
        <v>0</v>
      </c>
      <c r="AX61" s="2153">
        <f t="shared" si="21"/>
        <v>0</v>
      </c>
      <c r="AY61" s="1495">
        <f t="shared" si="11"/>
        <v>0</v>
      </c>
      <c r="AZ61" s="1522"/>
      <c r="BA61" s="1508">
        <v>1331818</v>
      </c>
      <c r="BB61" s="1508">
        <v>1931818</v>
      </c>
      <c r="BC61" s="1508">
        <v>2231818</v>
      </c>
      <c r="BD61" s="1508">
        <v>431818</v>
      </c>
      <c r="BE61" s="2157"/>
      <c r="BF61" s="1229"/>
      <c r="BG61" s="1942"/>
      <c r="BH61" s="1229"/>
      <c r="BI61" s="1534"/>
      <c r="BJ61" s="1229"/>
      <c r="BK61" s="1526"/>
      <c r="BL61" s="1229"/>
      <c r="BM61" s="1229"/>
      <c r="BN61" s="1229"/>
      <c r="BO61" s="1490">
        <f t="shared" si="22"/>
        <v>0</v>
      </c>
      <c r="BP61" s="1316">
        <f t="shared" si="12"/>
        <v>5327272</v>
      </c>
      <c r="BQ61" s="1526"/>
      <c r="BS61" s="1298">
        <f t="shared" si="13"/>
        <v>0</v>
      </c>
      <c r="BT61" s="1298">
        <f t="shared" si="14"/>
        <v>0</v>
      </c>
      <c r="BU61" s="1298">
        <f t="shared" si="15"/>
        <v>2</v>
      </c>
      <c r="BV61" s="1298">
        <f t="shared" si="16"/>
        <v>2</v>
      </c>
      <c r="BW61" s="1298">
        <f t="shared" si="17"/>
        <v>5327272</v>
      </c>
    </row>
    <row r="62" spans="1:75" ht="15" customHeight="1" x14ac:dyDescent="0.25">
      <c r="A62" s="2268">
        <v>26</v>
      </c>
      <c r="B62" s="2528">
        <v>43479</v>
      </c>
      <c r="C62" s="1929">
        <v>55</v>
      </c>
      <c r="D62" s="2474" t="s">
        <v>71</v>
      </c>
      <c r="E62" s="1528" t="s">
        <v>57</v>
      </c>
      <c r="F62" s="794"/>
      <c r="G62" s="1491">
        <f t="shared" si="18"/>
        <v>0</v>
      </c>
      <c r="H62" s="1520"/>
      <c r="I62" s="1492">
        <f t="shared" si="23"/>
        <v>0</v>
      </c>
      <c r="J62" s="1521">
        <v>2</v>
      </c>
      <c r="K62" s="1492">
        <f t="shared" si="1"/>
        <v>4463636</v>
      </c>
      <c r="L62" s="2739">
        <v>2</v>
      </c>
      <c r="M62" s="1492">
        <f t="shared" si="2"/>
        <v>863636</v>
      </c>
      <c r="N62" s="1505">
        <f t="shared" si="25"/>
        <v>4</v>
      </c>
      <c r="O62" s="1494">
        <f t="shared" si="24"/>
        <v>5327272</v>
      </c>
      <c r="P62" s="1494">
        <f t="shared" si="4"/>
        <v>160000</v>
      </c>
      <c r="Q62" s="2691"/>
      <c r="R62" s="1508">
        <v>1331818</v>
      </c>
      <c r="S62" s="1508">
        <v>1931818</v>
      </c>
      <c r="T62" s="1508">
        <v>2231818</v>
      </c>
      <c r="U62" s="1508">
        <v>431818</v>
      </c>
      <c r="V62" s="1523">
        <v>43497</v>
      </c>
      <c r="W62" s="1229">
        <v>5327272</v>
      </c>
      <c r="X62" s="2344"/>
      <c r="Y62" s="1229"/>
      <c r="Z62" s="2402"/>
      <c r="AA62" s="1229"/>
      <c r="AB62" s="1534"/>
      <c r="AC62" s="1229"/>
      <c r="AD62" s="1229"/>
      <c r="AE62" s="1229"/>
      <c r="AF62" s="1490">
        <f t="shared" si="5"/>
        <v>5327272</v>
      </c>
      <c r="AG62" s="1316">
        <f t="shared" si="6"/>
        <v>0</v>
      </c>
      <c r="AH62" s="1526"/>
      <c r="AI62" s="1527"/>
      <c r="AJ62" s="1382"/>
      <c r="AK62" s="1348"/>
      <c r="AL62" s="2544"/>
      <c r="AM62" s="2181"/>
      <c r="AN62" s="1528"/>
      <c r="AO62" s="1254"/>
      <c r="AP62" s="1491">
        <f t="shared" si="20"/>
        <v>0</v>
      </c>
      <c r="AQ62" s="1520"/>
      <c r="AR62" s="1492">
        <f t="shared" si="7"/>
        <v>0</v>
      </c>
      <c r="AS62" s="1521"/>
      <c r="AT62" s="1492">
        <f t="shared" si="8"/>
        <v>0</v>
      </c>
      <c r="AU62" s="1530"/>
      <c r="AV62" s="1492">
        <f t="shared" si="9"/>
        <v>0</v>
      </c>
      <c r="AW62" s="1493">
        <f t="shared" si="10"/>
        <v>0</v>
      </c>
      <c r="AX62" s="2153">
        <f t="shared" si="21"/>
        <v>0</v>
      </c>
      <c r="AY62" s="1495">
        <f t="shared" si="11"/>
        <v>0</v>
      </c>
      <c r="AZ62" s="1522"/>
      <c r="BA62" s="1508">
        <v>1331818</v>
      </c>
      <c r="BB62" s="1508">
        <v>1931818</v>
      </c>
      <c r="BC62" s="1508">
        <v>2231818</v>
      </c>
      <c r="BD62" s="1508">
        <v>431818</v>
      </c>
      <c r="BE62" s="2157"/>
      <c r="BF62" s="1229"/>
      <c r="BG62" s="1523"/>
      <c r="BH62" s="1229"/>
      <c r="BI62" s="1534"/>
      <c r="BJ62" s="1229"/>
      <c r="BK62" s="1526"/>
      <c r="BL62" s="1229"/>
      <c r="BM62" s="1229"/>
      <c r="BN62" s="1229"/>
      <c r="BO62" s="1490">
        <f t="shared" si="22"/>
        <v>0</v>
      </c>
      <c r="BP62" s="1316">
        <f t="shared" si="12"/>
        <v>5327272</v>
      </c>
      <c r="BQ62" s="1526"/>
      <c r="BS62" s="1298">
        <f t="shared" si="13"/>
        <v>0</v>
      </c>
      <c r="BT62" s="1298">
        <f t="shared" si="14"/>
        <v>0</v>
      </c>
      <c r="BU62" s="1298">
        <f t="shared" si="15"/>
        <v>2</v>
      </c>
      <c r="BV62" s="1298">
        <f t="shared" si="16"/>
        <v>2</v>
      </c>
      <c r="BW62" s="1298">
        <f t="shared" si="17"/>
        <v>5327272</v>
      </c>
    </row>
    <row r="63" spans="1:75" ht="15" customHeight="1" x14ac:dyDescent="0.25">
      <c r="A63" s="2268">
        <v>27</v>
      </c>
      <c r="B63" s="2528">
        <v>43479</v>
      </c>
      <c r="C63" s="1929">
        <v>56</v>
      </c>
      <c r="D63" s="2474" t="s">
        <v>72</v>
      </c>
      <c r="E63" s="1528" t="s">
        <v>57</v>
      </c>
      <c r="F63" s="794"/>
      <c r="G63" s="1491">
        <f t="shared" si="18"/>
        <v>0</v>
      </c>
      <c r="H63" s="1520">
        <v>1</v>
      </c>
      <c r="I63" s="1492">
        <f t="shared" si="23"/>
        <v>1931818</v>
      </c>
      <c r="J63" s="1521">
        <v>2</v>
      </c>
      <c r="K63" s="1492">
        <f t="shared" si="1"/>
        <v>4463636</v>
      </c>
      <c r="L63" s="2739">
        <v>2</v>
      </c>
      <c r="M63" s="1492">
        <f t="shared" si="2"/>
        <v>863636</v>
      </c>
      <c r="N63" s="1505">
        <f t="shared" si="25"/>
        <v>5</v>
      </c>
      <c r="O63" s="1494">
        <f t="shared" si="24"/>
        <v>7259090</v>
      </c>
      <c r="P63" s="1494">
        <f t="shared" si="4"/>
        <v>200000</v>
      </c>
      <c r="Q63" s="2691"/>
      <c r="R63" s="1508">
        <v>1331818</v>
      </c>
      <c r="S63" s="1508">
        <v>1931818</v>
      </c>
      <c r="T63" s="1508">
        <v>2231818</v>
      </c>
      <c r="U63" s="1508">
        <v>431818</v>
      </c>
      <c r="V63" s="1523">
        <v>43497</v>
      </c>
      <c r="W63" s="1229">
        <v>7259090</v>
      </c>
      <c r="X63" s="2344"/>
      <c r="Y63" s="1229"/>
      <c r="Z63" s="2402"/>
      <c r="AA63" s="1229"/>
      <c r="AB63" s="1534"/>
      <c r="AC63" s="1229"/>
      <c r="AD63" s="1229"/>
      <c r="AE63" s="1229"/>
      <c r="AF63" s="1490">
        <f t="shared" si="5"/>
        <v>7259090</v>
      </c>
      <c r="AG63" s="1316">
        <f t="shared" si="6"/>
        <v>0</v>
      </c>
      <c r="AH63" s="1526"/>
      <c r="AI63" s="1527"/>
      <c r="AJ63" s="1382"/>
      <c r="AK63" s="1348"/>
      <c r="AL63" s="2544"/>
      <c r="AM63" s="2181"/>
      <c r="AN63" s="1528"/>
      <c r="AO63" s="1254"/>
      <c r="AP63" s="1491">
        <f t="shared" si="20"/>
        <v>0</v>
      </c>
      <c r="AQ63" s="1520"/>
      <c r="AR63" s="1492">
        <f t="shared" si="7"/>
        <v>0</v>
      </c>
      <c r="AS63" s="1521"/>
      <c r="AT63" s="1492">
        <f t="shared" si="8"/>
        <v>0</v>
      </c>
      <c r="AU63" s="1530"/>
      <c r="AV63" s="1492">
        <f t="shared" si="9"/>
        <v>0</v>
      </c>
      <c r="AW63" s="1493">
        <f t="shared" si="10"/>
        <v>0</v>
      </c>
      <c r="AX63" s="2153">
        <f t="shared" si="21"/>
        <v>0</v>
      </c>
      <c r="AY63" s="1495">
        <f t="shared" si="11"/>
        <v>0</v>
      </c>
      <c r="AZ63" s="1522"/>
      <c r="BA63" s="1508">
        <v>1331818</v>
      </c>
      <c r="BB63" s="1508">
        <v>1931818</v>
      </c>
      <c r="BC63" s="1508">
        <v>2231818</v>
      </c>
      <c r="BD63" s="1508">
        <v>431818</v>
      </c>
      <c r="BE63" s="2157"/>
      <c r="BF63" s="1229"/>
      <c r="BG63" s="1942"/>
      <c r="BH63" s="1229"/>
      <c r="BI63" s="1534"/>
      <c r="BJ63" s="1229"/>
      <c r="BK63" s="1526"/>
      <c r="BL63" s="1229"/>
      <c r="BM63" s="1229"/>
      <c r="BN63" s="1229"/>
      <c r="BO63" s="1490">
        <f t="shared" si="22"/>
        <v>0</v>
      </c>
      <c r="BP63" s="1316">
        <f t="shared" si="12"/>
        <v>7259090</v>
      </c>
      <c r="BQ63" s="1526"/>
      <c r="BS63" s="1298">
        <f t="shared" si="13"/>
        <v>0</v>
      </c>
      <c r="BT63" s="1298">
        <f t="shared" si="14"/>
        <v>1</v>
      </c>
      <c r="BU63" s="1298">
        <f t="shared" si="15"/>
        <v>2</v>
      </c>
      <c r="BV63" s="1298">
        <f t="shared" si="16"/>
        <v>2</v>
      </c>
      <c r="BW63" s="1298">
        <f t="shared" si="17"/>
        <v>7259090</v>
      </c>
    </row>
    <row r="64" spans="1:75" ht="15" customHeight="1" x14ac:dyDescent="0.25">
      <c r="A64" s="2268">
        <v>28</v>
      </c>
      <c r="B64" s="2528">
        <v>43479</v>
      </c>
      <c r="C64" s="1929">
        <v>57</v>
      </c>
      <c r="D64" s="2474" t="s">
        <v>73</v>
      </c>
      <c r="E64" s="1528" t="s">
        <v>57</v>
      </c>
      <c r="F64" s="794"/>
      <c r="G64" s="1491">
        <f t="shared" si="18"/>
        <v>0</v>
      </c>
      <c r="H64" s="1520">
        <v>1</v>
      </c>
      <c r="I64" s="1492">
        <f t="shared" si="23"/>
        <v>1931818</v>
      </c>
      <c r="J64" s="1521">
        <v>2</v>
      </c>
      <c r="K64" s="1492">
        <f t="shared" si="1"/>
        <v>4463636</v>
      </c>
      <c r="L64" s="2739">
        <v>2</v>
      </c>
      <c r="M64" s="1492">
        <f t="shared" si="2"/>
        <v>863636</v>
      </c>
      <c r="N64" s="1505">
        <f t="shared" si="25"/>
        <v>5</v>
      </c>
      <c r="O64" s="1494">
        <f t="shared" si="24"/>
        <v>7259090</v>
      </c>
      <c r="P64" s="1494">
        <f t="shared" si="4"/>
        <v>200000</v>
      </c>
      <c r="Q64" s="2691"/>
      <c r="R64" s="1508">
        <v>1331818</v>
      </c>
      <c r="S64" s="1508">
        <v>1931818</v>
      </c>
      <c r="T64" s="1508">
        <v>2231818</v>
      </c>
      <c r="U64" s="1508">
        <v>431818</v>
      </c>
      <c r="V64" s="1523">
        <v>43497</v>
      </c>
      <c r="W64" s="1229">
        <v>7259090</v>
      </c>
      <c r="X64" s="2344"/>
      <c r="Y64" s="1229"/>
      <c r="Z64" s="2402"/>
      <c r="AA64" s="1229"/>
      <c r="AB64" s="1534"/>
      <c r="AC64" s="1229"/>
      <c r="AD64" s="1229"/>
      <c r="AE64" s="1229"/>
      <c r="AF64" s="1490">
        <f t="shared" si="5"/>
        <v>7259090</v>
      </c>
      <c r="AG64" s="1316">
        <f t="shared" si="6"/>
        <v>0</v>
      </c>
      <c r="AH64" s="1526"/>
      <c r="AI64" s="1527"/>
      <c r="AJ64" s="1382"/>
      <c r="AK64" s="1348"/>
      <c r="AL64" s="2544"/>
      <c r="AM64" s="2181"/>
      <c r="AN64" s="1528"/>
      <c r="AO64" s="1254"/>
      <c r="AP64" s="1491">
        <f t="shared" si="20"/>
        <v>0</v>
      </c>
      <c r="AQ64" s="1520"/>
      <c r="AR64" s="1492">
        <f t="shared" si="7"/>
        <v>0</v>
      </c>
      <c r="AS64" s="1521"/>
      <c r="AT64" s="1492">
        <f t="shared" si="8"/>
        <v>0</v>
      </c>
      <c r="AU64" s="1530"/>
      <c r="AV64" s="1492">
        <f t="shared" si="9"/>
        <v>0</v>
      </c>
      <c r="AW64" s="1493">
        <f t="shared" si="10"/>
        <v>0</v>
      </c>
      <c r="AX64" s="2153">
        <f t="shared" si="21"/>
        <v>0</v>
      </c>
      <c r="AY64" s="1495">
        <f t="shared" si="11"/>
        <v>0</v>
      </c>
      <c r="AZ64" s="1522"/>
      <c r="BA64" s="1508">
        <v>1331818</v>
      </c>
      <c r="BB64" s="1508">
        <v>1931818</v>
      </c>
      <c r="BC64" s="1508">
        <v>2231818</v>
      </c>
      <c r="BD64" s="1508">
        <v>431818</v>
      </c>
      <c r="BE64" s="2157"/>
      <c r="BF64" s="1229"/>
      <c r="BG64" s="1942"/>
      <c r="BH64" s="1229"/>
      <c r="BI64" s="1534"/>
      <c r="BJ64" s="1229"/>
      <c r="BK64" s="1526"/>
      <c r="BL64" s="1229"/>
      <c r="BM64" s="1229"/>
      <c r="BN64" s="1229"/>
      <c r="BO64" s="1490">
        <f t="shared" si="22"/>
        <v>0</v>
      </c>
      <c r="BP64" s="1316">
        <f t="shared" si="12"/>
        <v>7259090</v>
      </c>
      <c r="BQ64" s="1526"/>
      <c r="BS64" s="1298">
        <f t="shared" si="13"/>
        <v>0</v>
      </c>
      <c r="BT64" s="1298">
        <f t="shared" si="14"/>
        <v>1</v>
      </c>
      <c r="BU64" s="1298">
        <f t="shared" si="15"/>
        <v>2</v>
      </c>
      <c r="BV64" s="1298">
        <f t="shared" si="16"/>
        <v>2</v>
      </c>
      <c r="BW64" s="1298">
        <f t="shared" si="17"/>
        <v>7259090</v>
      </c>
    </row>
    <row r="65" spans="1:75" ht="15" customHeight="1" x14ac:dyDescent="0.25">
      <c r="A65" s="2268">
        <v>29</v>
      </c>
      <c r="B65" s="2528">
        <v>43479</v>
      </c>
      <c r="C65" s="1929">
        <v>58</v>
      </c>
      <c r="D65" s="2474" t="s">
        <v>74</v>
      </c>
      <c r="E65" s="1528" t="s">
        <v>57</v>
      </c>
      <c r="F65" s="794"/>
      <c r="G65" s="1491">
        <f t="shared" si="18"/>
        <v>0</v>
      </c>
      <c r="H65" s="1520"/>
      <c r="I65" s="1492">
        <f t="shared" si="23"/>
        <v>0</v>
      </c>
      <c r="J65" s="1521">
        <v>2</v>
      </c>
      <c r="K65" s="1492">
        <f t="shared" si="1"/>
        <v>4463636</v>
      </c>
      <c r="L65" s="2739">
        <v>2</v>
      </c>
      <c r="M65" s="1492">
        <f t="shared" si="2"/>
        <v>863636</v>
      </c>
      <c r="N65" s="1505">
        <f t="shared" si="25"/>
        <v>4</v>
      </c>
      <c r="O65" s="1494">
        <f t="shared" si="24"/>
        <v>5327272</v>
      </c>
      <c r="P65" s="1494">
        <f t="shared" si="4"/>
        <v>160000</v>
      </c>
      <c r="Q65" s="2691"/>
      <c r="R65" s="1508">
        <v>1331818</v>
      </c>
      <c r="S65" s="1508">
        <v>1931818</v>
      </c>
      <c r="T65" s="1508">
        <v>2231818</v>
      </c>
      <c r="U65" s="1508">
        <v>431818</v>
      </c>
      <c r="V65" s="1523">
        <v>43497</v>
      </c>
      <c r="W65" s="1229">
        <v>5327272</v>
      </c>
      <c r="X65" s="2344"/>
      <c r="Y65" s="1229"/>
      <c r="Z65" s="2402"/>
      <c r="AA65" s="1229"/>
      <c r="AB65" s="1534"/>
      <c r="AC65" s="1229"/>
      <c r="AD65" s="1229"/>
      <c r="AE65" s="1229"/>
      <c r="AF65" s="1490">
        <f t="shared" si="5"/>
        <v>5327272</v>
      </c>
      <c r="AG65" s="1316">
        <f t="shared" si="6"/>
        <v>0</v>
      </c>
      <c r="AH65" s="1526"/>
      <c r="AI65" s="1527"/>
      <c r="AJ65" s="1382"/>
      <c r="AK65" s="1348"/>
      <c r="AL65" s="2544"/>
      <c r="AM65" s="2181"/>
      <c r="AN65" s="1528"/>
      <c r="AO65" s="1254"/>
      <c r="AP65" s="1491">
        <f t="shared" si="20"/>
        <v>0</v>
      </c>
      <c r="AQ65" s="1520"/>
      <c r="AR65" s="1492">
        <f t="shared" si="7"/>
        <v>0</v>
      </c>
      <c r="AS65" s="1521"/>
      <c r="AT65" s="1492">
        <f t="shared" si="8"/>
        <v>0</v>
      </c>
      <c r="AU65" s="1530"/>
      <c r="AV65" s="1492">
        <f t="shared" si="9"/>
        <v>0</v>
      </c>
      <c r="AW65" s="1493">
        <f t="shared" si="10"/>
        <v>0</v>
      </c>
      <c r="AX65" s="2153">
        <f t="shared" si="21"/>
        <v>0</v>
      </c>
      <c r="AY65" s="1495">
        <f t="shared" si="11"/>
        <v>0</v>
      </c>
      <c r="AZ65" s="1522"/>
      <c r="BA65" s="1508">
        <v>1331818</v>
      </c>
      <c r="BB65" s="1508">
        <v>1931818</v>
      </c>
      <c r="BC65" s="1508">
        <v>2231818</v>
      </c>
      <c r="BD65" s="1508">
        <v>431818</v>
      </c>
      <c r="BE65" s="2157"/>
      <c r="BF65" s="1229"/>
      <c r="BG65" s="1523"/>
      <c r="BH65" s="1229"/>
      <c r="BI65" s="1534"/>
      <c r="BJ65" s="1229"/>
      <c r="BK65" s="1526"/>
      <c r="BL65" s="1229"/>
      <c r="BM65" s="1229"/>
      <c r="BN65" s="1229"/>
      <c r="BO65" s="1490">
        <f t="shared" si="22"/>
        <v>0</v>
      </c>
      <c r="BP65" s="1316">
        <f t="shared" si="12"/>
        <v>5327272</v>
      </c>
      <c r="BQ65" s="1526"/>
      <c r="BS65" s="1298">
        <f t="shared" si="13"/>
        <v>0</v>
      </c>
      <c r="BT65" s="1298">
        <f t="shared" si="14"/>
        <v>0</v>
      </c>
      <c r="BU65" s="1298">
        <f t="shared" si="15"/>
        <v>2</v>
      </c>
      <c r="BV65" s="1298">
        <f t="shared" si="16"/>
        <v>2</v>
      </c>
      <c r="BW65" s="1298">
        <f t="shared" si="17"/>
        <v>5327272</v>
      </c>
    </row>
    <row r="66" spans="1:75" ht="15" customHeight="1" x14ac:dyDescent="0.25">
      <c r="A66" s="2268">
        <v>30</v>
      </c>
      <c r="B66" s="2528">
        <v>43479</v>
      </c>
      <c r="C66" s="1929">
        <v>59</v>
      </c>
      <c r="D66" s="2474" t="s">
        <v>75</v>
      </c>
      <c r="E66" s="1528" t="s">
        <v>57</v>
      </c>
      <c r="F66" s="794"/>
      <c r="G66" s="1491">
        <f t="shared" si="18"/>
        <v>0</v>
      </c>
      <c r="H66" s="1520">
        <v>1</v>
      </c>
      <c r="I66" s="1492">
        <f t="shared" si="23"/>
        <v>1931818</v>
      </c>
      <c r="J66" s="1521">
        <v>2</v>
      </c>
      <c r="K66" s="1492">
        <f t="shared" si="1"/>
        <v>4463636</v>
      </c>
      <c r="L66" s="2739">
        <v>2</v>
      </c>
      <c r="M66" s="1492">
        <f t="shared" si="2"/>
        <v>863636</v>
      </c>
      <c r="N66" s="1505">
        <f t="shared" si="25"/>
        <v>5</v>
      </c>
      <c r="O66" s="1494">
        <f t="shared" si="24"/>
        <v>7259090</v>
      </c>
      <c r="P66" s="1494">
        <f t="shared" si="4"/>
        <v>200000</v>
      </c>
      <c r="Q66" s="2691"/>
      <c r="R66" s="1508">
        <v>1331818</v>
      </c>
      <c r="S66" s="1508">
        <v>1931818</v>
      </c>
      <c r="T66" s="1508">
        <v>2231818</v>
      </c>
      <c r="U66" s="1508">
        <v>431818</v>
      </c>
      <c r="V66" s="1523">
        <v>43497</v>
      </c>
      <c r="W66" s="1229">
        <v>7259090</v>
      </c>
      <c r="X66" s="2344"/>
      <c r="Y66" s="1229"/>
      <c r="Z66" s="2402"/>
      <c r="AA66" s="1229"/>
      <c r="AB66" s="1534"/>
      <c r="AC66" s="1229"/>
      <c r="AD66" s="1229"/>
      <c r="AE66" s="1229"/>
      <c r="AF66" s="1490">
        <f t="shared" si="5"/>
        <v>7259090</v>
      </c>
      <c r="AG66" s="1316">
        <f t="shared" si="6"/>
        <v>0</v>
      </c>
      <c r="AH66" s="1526"/>
      <c r="AI66" s="1527"/>
      <c r="AJ66" s="1382"/>
      <c r="AK66" s="1348"/>
      <c r="AL66" s="2544"/>
      <c r="AM66" s="2181"/>
      <c r="AN66" s="1528"/>
      <c r="AO66" s="1254"/>
      <c r="AP66" s="1491">
        <f t="shared" si="20"/>
        <v>0</v>
      </c>
      <c r="AQ66" s="1520"/>
      <c r="AR66" s="1492">
        <f t="shared" si="7"/>
        <v>0</v>
      </c>
      <c r="AS66" s="1521"/>
      <c r="AT66" s="1492">
        <f t="shared" si="8"/>
        <v>0</v>
      </c>
      <c r="AU66" s="1530"/>
      <c r="AV66" s="1492">
        <f t="shared" si="9"/>
        <v>0</v>
      </c>
      <c r="AW66" s="1493">
        <f t="shared" si="10"/>
        <v>0</v>
      </c>
      <c r="AX66" s="2153">
        <f t="shared" si="21"/>
        <v>0</v>
      </c>
      <c r="AY66" s="1495">
        <f t="shared" si="11"/>
        <v>0</v>
      </c>
      <c r="AZ66" s="1522"/>
      <c r="BA66" s="1508">
        <v>1331818</v>
      </c>
      <c r="BB66" s="1508">
        <v>1931818</v>
      </c>
      <c r="BC66" s="1508">
        <v>2231818</v>
      </c>
      <c r="BD66" s="1508">
        <v>431818</v>
      </c>
      <c r="BE66" s="2157"/>
      <c r="BF66" s="1229"/>
      <c r="BG66" s="1942"/>
      <c r="BH66" s="1229"/>
      <c r="BI66" s="1534"/>
      <c r="BJ66" s="1229"/>
      <c r="BK66" s="1526"/>
      <c r="BL66" s="1229"/>
      <c r="BM66" s="1229"/>
      <c r="BN66" s="1229"/>
      <c r="BO66" s="1490">
        <f t="shared" si="22"/>
        <v>0</v>
      </c>
      <c r="BP66" s="1316">
        <f t="shared" si="12"/>
        <v>7259090</v>
      </c>
      <c r="BQ66" s="1526"/>
      <c r="BS66" s="1298">
        <f t="shared" si="13"/>
        <v>0</v>
      </c>
      <c r="BT66" s="1298">
        <f t="shared" si="14"/>
        <v>1</v>
      </c>
      <c r="BU66" s="1298">
        <f t="shared" si="15"/>
        <v>2</v>
      </c>
      <c r="BV66" s="1298">
        <f t="shared" si="16"/>
        <v>2</v>
      </c>
      <c r="BW66" s="1298">
        <f t="shared" si="17"/>
        <v>7259090</v>
      </c>
    </row>
    <row r="67" spans="1:75" ht="15" customHeight="1" x14ac:dyDescent="0.25">
      <c r="A67" s="2268">
        <v>31</v>
      </c>
      <c r="B67" s="2528">
        <v>43479</v>
      </c>
      <c r="C67" s="1929">
        <v>60</v>
      </c>
      <c r="D67" s="2474" t="s">
        <v>76</v>
      </c>
      <c r="E67" s="1528" t="s">
        <v>57</v>
      </c>
      <c r="F67" s="794"/>
      <c r="G67" s="1491">
        <f t="shared" si="18"/>
        <v>0</v>
      </c>
      <c r="H67" s="1520">
        <v>1</v>
      </c>
      <c r="I67" s="1492">
        <f t="shared" si="23"/>
        <v>1931818</v>
      </c>
      <c r="J67" s="1521">
        <v>2</v>
      </c>
      <c r="K67" s="1492">
        <f t="shared" si="1"/>
        <v>4463636</v>
      </c>
      <c r="L67" s="2739">
        <v>2</v>
      </c>
      <c r="M67" s="1492">
        <f t="shared" si="2"/>
        <v>863636</v>
      </c>
      <c r="N67" s="1505">
        <f t="shared" si="25"/>
        <v>5</v>
      </c>
      <c r="O67" s="1494">
        <f t="shared" si="24"/>
        <v>7259090</v>
      </c>
      <c r="P67" s="1494">
        <f t="shared" si="4"/>
        <v>200000</v>
      </c>
      <c r="Q67" s="2691"/>
      <c r="R67" s="1508">
        <v>1331818</v>
      </c>
      <c r="S67" s="1508">
        <v>1931818</v>
      </c>
      <c r="T67" s="1508">
        <v>2231818</v>
      </c>
      <c r="U67" s="1508">
        <v>431818</v>
      </c>
      <c r="V67" s="1523">
        <v>43497</v>
      </c>
      <c r="W67" s="1229">
        <v>7259090</v>
      </c>
      <c r="X67" s="2344"/>
      <c r="Y67" s="1229"/>
      <c r="Z67" s="2402"/>
      <c r="AA67" s="1229"/>
      <c r="AB67" s="1534"/>
      <c r="AC67" s="1229"/>
      <c r="AD67" s="1229"/>
      <c r="AE67" s="1229"/>
      <c r="AF67" s="1490">
        <f t="shared" si="5"/>
        <v>7259090</v>
      </c>
      <c r="AG67" s="1316">
        <f t="shared" si="6"/>
        <v>0</v>
      </c>
      <c r="AH67" s="1526"/>
      <c r="AI67" s="1527"/>
      <c r="AJ67" s="1382"/>
      <c r="AK67" s="1348"/>
      <c r="AL67" s="2544"/>
      <c r="AM67" s="2181"/>
      <c r="AN67" s="1528"/>
      <c r="AO67" s="1254"/>
      <c r="AP67" s="1491">
        <f t="shared" si="20"/>
        <v>0</v>
      </c>
      <c r="AQ67" s="1520"/>
      <c r="AR67" s="1492">
        <f t="shared" si="7"/>
        <v>0</v>
      </c>
      <c r="AS67" s="1521"/>
      <c r="AT67" s="1492">
        <f t="shared" si="8"/>
        <v>0</v>
      </c>
      <c r="AU67" s="1530"/>
      <c r="AV67" s="1492">
        <f t="shared" si="9"/>
        <v>0</v>
      </c>
      <c r="AW67" s="1493">
        <f t="shared" si="10"/>
        <v>0</v>
      </c>
      <c r="AX67" s="2153">
        <f t="shared" si="21"/>
        <v>0</v>
      </c>
      <c r="AY67" s="1495">
        <f t="shared" si="11"/>
        <v>0</v>
      </c>
      <c r="AZ67" s="1522"/>
      <c r="BA67" s="1508">
        <v>1331818</v>
      </c>
      <c r="BB67" s="1508">
        <v>1931818</v>
      </c>
      <c r="BC67" s="1508">
        <v>2231818</v>
      </c>
      <c r="BD67" s="1508">
        <v>431818</v>
      </c>
      <c r="BE67" s="2157"/>
      <c r="BF67" s="1229"/>
      <c r="BG67" s="1942"/>
      <c r="BH67" s="1229"/>
      <c r="BI67" s="1534"/>
      <c r="BJ67" s="1229"/>
      <c r="BK67" s="1526"/>
      <c r="BL67" s="1229"/>
      <c r="BM67" s="1229"/>
      <c r="BN67" s="1229"/>
      <c r="BO67" s="1490">
        <f t="shared" si="22"/>
        <v>0</v>
      </c>
      <c r="BP67" s="1316">
        <f t="shared" si="12"/>
        <v>7259090</v>
      </c>
      <c r="BQ67" s="1526"/>
      <c r="BS67" s="1298">
        <f t="shared" si="13"/>
        <v>0</v>
      </c>
      <c r="BT67" s="1298">
        <f t="shared" si="14"/>
        <v>1</v>
      </c>
      <c r="BU67" s="1298">
        <f t="shared" si="15"/>
        <v>2</v>
      </c>
      <c r="BV67" s="1298">
        <f t="shared" si="16"/>
        <v>2</v>
      </c>
      <c r="BW67" s="1298">
        <f t="shared" si="17"/>
        <v>7259090</v>
      </c>
    </row>
    <row r="68" spans="1:75" ht="15" customHeight="1" thickBot="1" x14ac:dyDescent="0.3">
      <c r="A68" s="2268">
        <v>32</v>
      </c>
      <c r="B68" s="2528">
        <v>43479</v>
      </c>
      <c r="C68" s="1929">
        <v>61</v>
      </c>
      <c r="D68" s="2474" t="s">
        <v>77</v>
      </c>
      <c r="E68" s="1528" t="s">
        <v>57</v>
      </c>
      <c r="F68" s="794"/>
      <c r="G68" s="1491">
        <f t="shared" si="18"/>
        <v>0</v>
      </c>
      <c r="H68" s="1520">
        <v>1</v>
      </c>
      <c r="I68" s="1492">
        <f t="shared" si="23"/>
        <v>1931818</v>
      </c>
      <c r="J68" s="1521">
        <v>2</v>
      </c>
      <c r="K68" s="1492">
        <f t="shared" si="1"/>
        <v>4463636</v>
      </c>
      <c r="L68" s="2739">
        <v>2</v>
      </c>
      <c r="M68" s="1492">
        <f t="shared" si="2"/>
        <v>863636</v>
      </c>
      <c r="N68" s="1505">
        <f t="shared" si="25"/>
        <v>5</v>
      </c>
      <c r="O68" s="1494">
        <f t="shared" si="24"/>
        <v>7259090</v>
      </c>
      <c r="P68" s="1494">
        <f t="shared" si="4"/>
        <v>200000</v>
      </c>
      <c r="Q68" s="2691"/>
      <c r="R68" s="1508">
        <v>1331818</v>
      </c>
      <c r="S68" s="1508">
        <v>1931818</v>
      </c>
      <c r="T68" s="1508">
        <v>2231818</v>
      </c>
      <c r="U68" s="1508">
        <v>431818</v>
      </c>
      <c r="V68" s="1523">
        <v>43497</v>
      </c>
      <c r="W68" s="1229">
        <v>7259090</v>
      </c>
      <c r="X68" s="2344"/>
      <c r="Y68" s="1229"/>
      <c r="Z68" s="2402"/>
      <c r="AA68" s="1229"/>
      <c r="AB68" s="1534"/>
      <c r="AC68" s="1229"/>
      <c r="AD68" s="1229"/>
      <c r="AE68" s="1229"/>
      <c r="AF68" s="1490">
        <f t="shared" si="5"/>
        <v>7259090</v>
      </c>
      <c r="AG68" s="1316">
        <f t="shared" si="6"/>
        <v>0</v>
      </c>
      <c r="AH68" s="1526"/>
      <c r="AI68" s="1527"/>
      <c r="AJ68" s="1382"/>
      <c r="AK68" s="1348"/>
      <c r="AL68" s="2544"/>
      <c r="AM68" s="2181"/>
      <c r="AN68" s="1528"/>
      <c r="AO68" s="1254"/>
      <c r="AP68" s="1491">
        <f t="shared" si="20"/>
        <v>0</v>
      </c>
      <c r="AQ68" s="1520"/>
      <c r="AR68" s="1492">
        <f t="shared" si="7"/>
        <v>0</v>
      </c>
      <c r="AS68" s="1521"/>
      <c r="AT68" s="1492">
        <f t="shared" si="8"/>
        <v>0</v>
      </c>
      <c r="AU68" s="1530"/>
      <c r="AV68" s="1492">
        <f t="shared" si="9"/>
        <v>0</v>
      </c>
      <c r="AW68" s="1493">
        <f t="shared" si="10"/>
        <v>0</v>
      </c>
      <c r="AX68" s="2153">
        <f t="shared" si="21"/>
        <v>0</v>
      </c>
      <c r="AY68" s="1495">
        <f t="shared" si="11"/>
        <v>0</v>
      </c>
      <c r="AZ68" s="1522"/>
      <c r="BA68" s="1508">
        <v>1331818</v>
      </c>
      <c r="BB68" s="1508">
        <v>1931818</v>
      </c>
      <c r="BC68" s="1508">
        <v>2231818</v>
      </c>
      <c r="BD68" s="1508">
        <v>431818</v>
      </c>
      <c r="BE68" s="2157"/>
      <c r="BF68" s="1229"/>
      <c r="BG68" s="1942"/>
      <c r="BH68" s="1229"/>
      <c r="BI68" s="1534"/>
      <c r="BJ68" s="1229"/>
      <c r="BK68" s="1526"/>
      <c r="BL68" s="1229"/>
      <c r="BM68" s="1229"/>
      <c r="BN68" s="1229"/>
      <c r="BO68" s="1490">
        <f t="shared" si="22"/>
        <v>0</v>
      </c>
      <c r="BP68" s="1316">
        <f t="shared" si="12"/>
        <v>7259090</v>
      </c>
      <c r="BQ68" s="1526"/>
      <c r="BS68" s="1298">
        <f t="shared" si="13"/>
        <v>0</v>
      </c>
      <c r="BT68" s="1298">
        <f t="shared" si="14"/>
        <v>1</v>
      </c>
      <c r="BU68" s="1298">
        <f t="shared" si="15"/>
        <v>2</v>
      </c>
      <c r="BV68" s="1298">
        <f t="shared" si="16"/>
        <v>2</v>
      </c>
      <c r="BW68" s="1298">
        <f t="shared" si="17"/>
        <v>7259090</v>
      </c>
    </row>
    <row r="69" spans="1:75" ht="15" customHeight="1" x14ac:dyDescent="0.25">
      <c r="A69" s="2269">
        <v>1</v>
      </c>
      <c r="B69" s="2529">
        <v>43481</v>
      </c>
      <c r="C69" s="1929">
        <v>62</v>
      </c>
      <c r="D69" s="2474" t="s">
        <v>38</v>
      </c>
      <c r="E69" s="1528" t="s">
        <v>31</v>
      </c>
      <c r="F69" s="794">
        <v>6</v>
      </c>
      <c r="G69" s="1491">
        <f t="shared" si="18"/>
        <v>7990908</v>
      </c>
      <c r="H69" s="1520"/>
      <c r="I69" s="1492">
        <f t="shared" si="23"/>
        <v>0</v>
      </c>
      <c r="J69" s="1521">
        <v>2</v>
      </c>
      <c r="K69" s="1492">
        <f t="shared" si="1"/>
        <v>4463636</v>
      </c>
      <c r="L69" s="2739">
        <v>2</v>
      </c>
      <c r="M69" s="1492">
        <f t="shared" si="2"/>
        <v>863636</v>
      </c>
      <c r="N69" s="1505">
        <f t="shared" si="25"/>
        <v>10</v>
      </c>
      <c r="O69" s="1494">
        <f t="shared" si="24"/>
        <v>13318180</v>
      </c>
      <c r="P69" s="1494">
        <f t="shared" si="4"/>
        <v>400000</v>
      </c>
      <c r="Q69" s="2691"/>
      <c r="R69" s="1508">
        <v>1331818</v>
      </c>
      <c r="S69" s="1508">
        <v>1931818</v>
      </c>
      <c r="T69" s="1508">
        <v>2231818</v>
      </c>
      <c r="U69" s="1508">
        <v>431818</v>
      </c>
      <c r="V69" s="1523">
        <v>43497</v>
      </c>
      <c r="W69" s="1229">
        <v>3376172</v>
      </c>
      <c r="X69" s="2344">
        <v>43497</v>
      </c>
      <c r="Y69" s="1229">
        <v>9942008</v>
      </c>
      <c r="Z69" s="2402"/>
      <c r="AA69" s="1229"/>
      <c r="AB69" s="1534"/>
      <c r="AC69" s="1229"/>
      <c r="AD69" s="1229"/>
      <c r="AE69" s="1229"/>
      <c r="AF69" s="1490">
        <f t="shared" si="5"/>
        <v>13318180</v>
      </c>
      <c r="AG69" s="1316">
        <f t="shared" si="6"/>
        <v>0</v>
      </c>
      <c r="AH69" s="1526"/>
      <c r="AI69" s="1527"/>
      <c r="AJ69" s="1381"/>
      <c r="AK69" s="1348"/>
      <c r="AL69" s="2543"/>
      <c r="AM69" s="2182"/>
      <c r="AN69" s="1528"/>
      <c r="AO69" s="1543"/>
      <c r="AP69" s="1491">
        <f t="shared" si="20"/>
        <v>0</v>
      </c>
      <c r="AQ69" s="2009"/>
      <c r="AR69" s="1492">
        <f t="shared" si="7"/>
        <v>0</v>
      </c>
      <c r="AS69" s="2020"/>
      <c r="AT69" s="1492">
        <f t="shared" si="8"/>
        <v>0</v>
      </c>
      <c r="AU69" s="2045"/>
      <c r="AV69" s="1492">
        <f t="shared" si="9"/>
        <v>0</v>
      </c>
      <c r="AW69" s="1493">
        <f t="shared" si="10"/>
        <v>0</v>
      </c>
      <c r="AX69" s="2153">
        <f t="shared" si="21"/>
        <v>0</v>
      </c>
      <c r="AY69" s="1495">
        <f t="shared" si="11"/>
        <v>0</v>
      </c>
      <c r="AZ69" s="1536"/>
      <c r="BA69" s="1508">
        <v>1331818</v>
      </c>
      <c r="BB69" s="1508">
        <v>1931818</v>
      </c>
      <c r="BC69" s="1508">
        <v>2231818</v>
      </c>
      <c r="BD69" s="1508">
        <v>431818</v>
      </c>
      <c r="BE69" s="2157"/>
      <c r="BF69" s="1338"/>
      <c r="BG69" s="1523"/>
      <c r="BH69" s="1338"/>
      <c r="BI69" s="1538"/>
      <c r="BJ69" s="1342"/>
      <c r="BK69" s="1544"/>
      <c r="BL69" s="1229"/>
      <c r="BM69" s="1229"/>
      <c r="BN69" s="1229"/>
      <c r="BO69" s="1490">
        <f t="shared" si="22"/>
        <v>0</v>
      </c>
      <c r="BP69" s="1316">
        <f t="shared" si="12"/>
        <v>13318180</v>
      </c>
      <c r="BQ69" s="1540"/>
      <c r="BS69" s="1298">
        <f t="shared" si="13"/>
        <v>6</v>
      </c>
      <c r="BT69" s="1298">
        <f t="shared" si="14"/>
        <v>0</v>
      </c>
      <c r="BU69" s="1298">
        <f t="shared" si="15"/>
        <v>2</v>
      </c>
      <c r="BV69" s="1298">
        <f t="shared" si="16"/>
        <v>2</v>
      </c>
      <c r="BW69" s="1298">
        <f t="shared" si="17"/>
        <v>13318180</v>
      </c>
    </row>
    <row r="70" spans="1:75" ht="15" customHeight="1" x14ac:dyDescent="0.25">
      <c r="A70" s="2269">
        <v>2</v>
      </c>
      <c r="B70" s="2529">
        <v>43481</v>
      </c>
      <c r="C70" s="1929">
        <v>63</v>
      </c>
      <c r="D70" s="2474" t="s">
        <v>41</v>
      </c>
      <c r="E70" s="1528" t="s">
        <v>31</v>
      </c>
      <c r="F70" s="794">
        <v>8</v>
      </c>
      <c r="G70" s="1491">
        <f t="shared" si="18"/>
        <v>10654544</v>
      </c>
      <c r="H70" s="1520"/>
      <c r="I70" s="1492">
        <f t="shared" si="23"/>
        <v>0</v>
      </c>
      <c r="J70" s="1521">
        <v>2</v>
      </c>
      <c r="K70" s="1492">
        <f t="shared" si="1"/>
        <v>4463636</v>
      </c>
      <c r="L70" s="2739">
        <v>2</v>
      </c>
      <c r="M70" s="1492">
        <f t="shared" si="2"/>
        <v>863636</v>
      </c>
      <c r="N70" s="1505">
        <f t="shared" si="25"/>
        <v>12</v>
      </c>
      <c r="O70" s="1494">
        <f t="shared" si="24"/>
        <v>15981816</v>
      </c>
      <c r="P70" s="1494">
        <f t="shared" si="4"/>
        <v>480000</v>
      </c>
      <c r="Q70" s="2691"/>
      <c r="R70" s="1508">
        <v>1331818</v>
      </c>
      <c r="S70" s="1508">
        <v>1931818</v>
      </c>
      <c r="T70" s="1508">
        <v>2231818</v>
      </c>
      <c r="U70" s="1508">
        <v>431818</v>
      </c>
      <c r="V70" s="1523">
        <v>43497</v>
      </c>
      <c r="W70" s="1229">
        <v>4276172</v>
      </c>
      <c r="X70" s="2344">
        <v>43498</v>
      </c>
      <c r="Y70" s="1229">
        <v>6659090</v>
      </c>
      <c r="Z70" s="2402">
        <v>43501</v>
      </c>
      <c r="AA70" s="1229">
        <v>5046554</v>
      </c>
      <c r="AB70" s="1534"/>
      <c r="AC70" s="1229"/>
      <c r="AD70" s="1229"/>
      <c r="AE70" s="1229"/>
      <c r="AF70" s="1490">
        <f t="shared" si="5"/>
        <v>15981816</v>
      </c>
      <c r="AG70" s="1316">
        <f t="shared" si="6"/>
        <v>0</v>
      </c>
      <c r="AH70" s="1526"/>
      <c r="AI70" s="1527"/>
      <c r="AJ70" s="1995"/>
      <c r="AK70" s="2001"/>
      <c r="AL70" s="2545"/>
      <c r="AM70" s="2183"/>
      <c r="AN70" s="1528"/>
      <c r="AO70" s="1547"/>
      <c r="AP70" s="1491">
        <f t="shared" si="20"/>
        <v>0</v>
      </c>
      <c r="AQ70" s="2008"/>
      <c r="AR70" s="1492">
        <f t="shared" si="7"/>
        <v>0</v>
      </c>
      <c r="AS70" s="2019"/>
      <c r="AT70" s="1492">
        <f t="shared" si="8"/>
        <v>0</v>
      </c>
      <c r="AU70" s="2044"/>
      <c r="AV70" s="1492">
        <f t="shared" si="9"/>
        <v>0</v>
      </c>
      <c r="AW70" s="1493">
        <f t="shared" si="10"/>
        <v>0</v>
      </c>
      <c r="AX70" s="2153">
        <f t="shared" si="21"/>
        <v>0</v>
      </c>
      <c r="AY70" s="1495">
        <f t="shared" si="11"/>
        <v>0</v>
      </c>
      <c r="AZ70" s="1536"/>
      <c r="BA70" s="1508">
        <v>1331818</v>
      </c>
      <c r="BB70" s="1508">
        <v>1931818</v>
      </c>
      <c r="BC70" s="1508">
        <v>2231818</v>
      </c>
      <c r="BD70" s="1508">
        <v>431818</v>
      </c>
      <c r="BE70" s="2157"/>
      <c r="BF70" s="1338"/>
      <c r="BG70" s="1523"/>
      <c r="BH70" s="1338"/>
      <c r="BI70" s="1523"/>
      <c r="BJ70" s="1342"/>
      <c r="BK70" s="1544"/>
      <c r="BL70" s="1229"/>
      <c r="BM70" s="1229"/>
      <c r="BN70" s="1229"/>
      <c r="BO70" s="1490">
        <f t="shared" si="22"/>
        <v>0</v>
      </c>
      <c r="BP70" s="1316">
        <f t="shared" si="12"/>
        <v>15981816</v>
      </c>
      <c r="BQ70" s="1540"/>
      <c r="BS70" s="1298">
        <f t="shared" si="13"/>
        <v>8</v>
      </c>
      <c r="BT70" s="1298">
        <f t="shared" si="14"/>
        <v>0</v>
      </c>
      <c r="BU70" s="1298">
        <f t="shared" si="15"/>
        <v>2</v>
      </c>
      <c r="BV70" s="1298">
        <f t="shared" si="16"/>
        <v>2</v>
      </c>
      <c r="BW70" s="1298">
        <f t="shared" si="17"/>
        <v>15981816</v>
      </c>
    </row>
    <row r="71" spans="1:75" ht="15" customHeight="1" x14ac:dyDescent="0.25">
      <c r="A71" s="2269">
        <v>3</v>
      </c>
      <c r="B71" s="2529">
        <v>43481</v>
      </c>
      <c r="C71" s="1929">
        <v>64</v>
      </c>
      <c r="D71" s="2474" t="s">
        <v>79</v>
      </c>
      <c r="E71" s="1528" t="s">
        <v>31</v>
      </c>
      <c r="F71" s="794">
        <v>5</v>
      </c>
      <c r="G71" s="1491">
        <f t="shared" si="18"/>
        <v>6659090</v>
      </c>
      <c r="H71" s="1520"/>
      <c r="I71" s="1492">
        <f t="shared" si="23"/>
        <v>0</v>
      </c>
      <c r="J71" s="1521">
        <v>5</v>
      </c>
      <c r="K71" s="1492">
        <f t="shared" si="1"/>
        <v>11159090</v>
      </c>
      <c r="L71" s="2739"/>
      <c r="M71" s="1492">
        <f t="shared" si="2"/>
        <v>0</v>
      </c>
      <c r="N71" s="1505">
        <f t="shared" si="25"/>
        <v>10</v>
      </c>
      <c r="O71" s="1494">
        <f t="shared" si="24"/>
        <v>17818180</v>
      </c>
      <c r="P71" s="1494">
        <f t="shared" si="4"/>
        <v>400000</v>
      </c>
      <c r="Q71" s="2691"/>
      <c r="R71" s="1508">
        <v>1331818</v>
      </c>
      <c r="S71" s="1508">
        <v>1931818</v>
      </c>
      <c r="T71" s="1508">
        <v>2231818</v>
      </c>
      <c r="U71" s="1508">
        <v>431818</v>
      </c>
      <c r="V71" s="1523">
        <v>43501</v>
      </c>
      <c r="W71" s="1229">
        <v>17818180</v>
      </c>
      <c r="X71" s="2344"/>
      <c r="Y71" s="1229"/>
      <c r="Z71" s="2402"/>
      <c r="AA71" s="1229"/>
      <c r="AB71" s="1534"/>
      <c r="AC71" s="1229"/>
      <c r="AD71" s="1229"/>
      <c r="AE71" s="1229"/>
      <c r="AF71" s="1490">
        <f t="shared" si="5"/>
        <v>17818180</v>
      </c>
      <c r="AG71" s="1316">
        <f t="shared" si="6"/>
        <v>0</v>
      </c>
      <c r="AH71" s="1526"/>
      <c r="AI71" s="1527"/>
      <c r="AJ71" s="1995"/>
      <c r="AK71" s="2001"/>
      <c r="AL71" s="2545"/>
      <c r="AM71" s="2183"/>
      <c r="AN71" s="1528"/>
      <c r="AO71" s="1547"/>
      <c r="AP71" s="1491">
        <f t="shared" si="20"/>
        <v>0</v>
      </c>
      <c r="AQ71" s="2008"/>
      <c r="AR71" s="1492">
        <f t="shared" si="7"/>
        <v>0</v>
      </c>
      <c r="AS71" s="2019"/>
      <c r="AT71" s="1492">
        <f t="shared" si="8"/>
        <v>0</v>
      </c>
      <c r="AU71" s="2044"/>
      <c r="AV71" s="1492">
        <f t="shared" si="9"/>
        <v>0</v>
      </c>
      <c r="AW71" s="1493">
        <f t="shared" si="10"/>
        <v>0</v>
      </c>
      <c r="AX71" s="2153">
        <f t="shared" si="21"/>
        <v>0</v>
      </c>
      <c r="AY71" s="1495">
        <f t="shared" si="11"/>
        <v>0</v>
      </c>
      <c r="AZ71" s="1536"/>
      <c r="BA71" s="1508">
        <v>1331818</v>
      </c>
      <c r="BB71" s="1508">
        <v>1931818</v>
      </c>
      <c r="BC71" s="1508">
        <v>2231818</v>
      </c>
      <c r="BD71" s="1508">
        <v>431818</v>
      </c>
      <c r="BE71" s="2157"/>
      <c r="BF71" s="1338"/>
      <c r="BG71" s="1537"/>
      <c r="BH71" s="1338"/>
      <c r="BI71" s="1538"/>
      <c r="BJ71" s="1342"/>
      <c r="BK71" s="1544"/>
      <c r="BL71" s="1229"/>
      <c r="BM71" s="1229"/>
      <c r="BN71" s="1229"/>
      <c r="BO71" s="1490">
        <f t="shared" si="22"/>
        <v>0</v>
      </c>
      <c r="BP71" s="1316">
        <f t="shared" si="12"/>
        <v>17818180</v>
      </c>
      <c r="BQ71" s="1540"/>
      <c r="BS71" s="1298">
        <f t="shared" si="13"/>
        <v>5</v>
      </c>
      <c r="BT71" s="1298">
        <f t="shared" si="14"/>
        <v>0</v>
      </c>
      <c r="BU71" s="1298">
        <f t="shared" si="15"/>
        <v>5</v>
      </c>
      <c r="BV71" s="1298">
        <f t="shared" si="16"/>
        <v>0</v>
      </c>
      <c r="BW71" s="1298">
        <f t="shared" si="17"/>
        <v>17818180</v>
      </c>
    </row>
    <row r="72" spans="1:75" ht="15" customHeight="1" x14ac:dyDescent="0.25">
      <c r="A72" s="2269">
        <v>4</v>
      </c>
      <c r="B72" s="2529">
        <v>43481</v>
      </c>
      <c r="C72" s="1929">
        <v>65</v>
      </c>
      <c r="D72" s="2474" t="s">
        <v>80</v>
      </c>
      <c r="E72" s="1528" t="s">
        <v>31</v>
      </c>
      <c r="F72" s="794"/>
      <c r="G72" s="1491">
        <f t="shared" si="18"/>
        <v>0</v>
      </c>
      <c r="H72" s="1520">
        <v>1</v>
      </c>
      <c r="I72" s="1492">
        <f t="shared" si="23"/>
        <v>1931818</v>
      </c>
      <c r="J72" s="1521">
        <v>6</v>
      </c>
      <c r="K72" s="1492">
        <f t="shared" ref="K72:K135" si="26">J72*T72</f>
        <v>13390908</v>
      </c>
      <c r="L72" s="2739">
        <v>3</v>
      </c>
      <c r="M72" s="1492">
        <f t="shared" ref="M72:M135" si="27">L72*U72</f>
        <v>1295454</v>
      </c>
      <c r="N72" s="1505">
        <f t="shared" si="25"/>
        <v>10</v>
      </c>
      <c r="O72" s="1494">
        <f t="shared" si="24"/>
        <v>16618180</v>
      </c>
      <c r="P72" s="1494">
        <f t="shared" ref="P72:P132" si="28">N72*40000</f>
        <v>400000</v>
      </c>
      <c r="Q72" s="2691"/>
      <c r="R72" s="1508">
        <v>1331818</v>
      </c>
      <c r="S72" s="1508">
        <v>1931818</v>
      </c>
      <c r="T72" s="1508">
        <v>2231818</v>
      </c>
      <c r="U72" s="1508">
        <v>431818</v>
      </c>
      <c r="V72" s="1523">
        <v>43501</v>
      </c>
      <c r="W72" s="1229">
        <v>16618180</v>
      </c>
      <c r="X72" s="2301"/>
      <c r="Y72" s="1229"/>
      <c r="Z72" s="2402"/>
      <c r="AA72" s="1229"/>
      <c r="AB72" s="1534"/>
      <c r="AC72" s="1229"/>
      <c r="AD72" s="1229"/>
      <c r="AE72" s="1229"/>
      <c r="AF72" s="1490">
        <f t="shared" ref="AF72:AF135" si="29">W72+Y72+AA72+AC72</f>
        <v>16618180</v>
      </c>
      <c r="AG72" s="1316">
        <f t="shared" ref="AG72:AG135" si="30">O72-AF72</f>
        <v>0</v>
      </c>
      <c r="AH72" s="1526"/>
      <c r="AI72" s="1527"/>
      <c r="AJ72" s="1995"/>
      <c r="AK72" s="2001"/>
      <c r="AL72" s="2545"/>
      <c r="AM72" s="2183"/>
      <c r="AN72" s="1528"/>
      <c r="AO72" s="1547"/>
      <c r="AP72" s="1491">
        <f t="shared" ref="AP72:AP135" si="31">AO72*BA72</f>
        <v>0</v>
      </c>
      <c r="AQ72" s="2008"/>
      <c r="AR72" s="1492">
        <f t="shared" ref="AR72:AR135" si="32">AQ72*BB72</f>
        <v>0</v>
      </c>
      <c r="AS72" s="2019"/>
      <c r="AT72" s="1492">
        <f t="shared" ref="AT72:AT135" si="33">AS72*BC72</f>
        <v>0</v>
      </c>
      <c r="AU72" s="2044"/>
      <c r="AV72" s="1492">
        <f t="shared" ref="AV72:AV135" si="34">AU72*BD72</f>
        <v>0</v>
      </c>
      <c r="AW72" s="1493">
        <f t="shared" ref="AW72:AW135" si="35">AO72+AQ72+AS72+AU72</f>
        <v>0</v>
      </c>
      <c r="AX72" s="2153">
        <f t="shared" ref="AX72:AX135" si="36">AP72+AR72+AT72+AV72</f>
        <v>0</v>
      </c>
      <c r="AY72" s="1495">
        <f t="shared" ref="AY72:AY135" si="37">AW72*40000</f>
        <v>0</v>
      </c>
      <c r="AZ72" s="1536"/>
      <c r="BA72" s="1508">
        <v>1331818</v>
      </c>
      <c r="BB72" s="1508">
        <v>1931818</v>
      </c>
      <c r="BC72" s="1508">
        <v>2231818</v>
      </c>
      <c r="BD72" s="1508">
        <v>431818</v>
      </c>
      <c r="BE72" s="2157"/>
      <c r="BF72" s="1338"/>
      <c r="BG72" s="1537"/>
      <c r="BH72" s="1338"/>
      <c r="BI72" s="1538"/>
      <c r="BJ72" s="1342"/>
      <c r="BK72" s="1544"/>
      <c r="BL72" s="1229"/>
      <c r="BM72" s="1229"/>
      <c r="BN72" s="1229"/>
      <c r="BO72" s="1490">
        <f t="shared" si="22"/>
        <v>0</v>
      </c>
      <c r="BP72" s="1316">
        <f t="shared" ref="BP72:BP135" si="38">O72-BO72</f>
        <v>16618180</v>
      </c>
      <c r="BQ72" s="1540"/>
      <c r="BS72" s="1298">
        <f t="shared" ref="BS72:BS135" si="39">F72-AO72</f>
        <v>0</v>
      </c>
      <c r="BT72" s="1298">
        <f t="shared" ref="BT72:BT135" si="40">H72-AQ72</f>
        <v>1</v>
      </c>
      <c r="BU72" s="1298">
        <f t="shared" ref="BU72:BU135" si="41">J72-AS72</f>
        <v>6</v>
      </c>
      <c r="BV72" s="1298">
        <f t="shared" ref="BV72:BV135" si="42">L72-AU72</f>
        <v>3</v>
      </c>
      <c r="BW72" s="1298">
        <f t="shared" ref="BW72:BW135" si="43">O72-AX72</f>
        <v>16618180</v>
      </c>
    </row>
    <row r="73" spans="1:75" ht="15" customHeight="1" x14ac:dyDescent="0.25">
      <c r="A73" s="2269">
        <v>5</v>
      </c>
      <c r="B73" s="2529">
        <v>43481</v>
      </c>
      <c r="C73" s="1929">
        <v>66</v>
      </c>
      <c r="D73" s="2474" t="s">
        <v>81</v>
      </c>
      <c r="E73" s="1528" t="s">
        <v>31</v>
      </c>
      <c r="F73" s="794"/>
      <c r="G73" s="1491">
        <f t="shared" ref="G73:G136" si="44">F73*R73</f>
        <v>0</v>
      </c>
      <c r="H73" s="1520"/>
      <c r="I73" s="1492">
        <f t="shared" si="23"/>
        <v>0</v>
      </c>
      <c r="J73" s="1521">
        <v>6</v>
      </c>
      <c r="K73" s="1492">
        <f t="shared" si="26"/>
        <v>13390908</v>
      </c>
      <c r="L73" s="2739">
        <v>3</v>
      </c>
      <c r="M73" s="1492">
        <f t="shared" si="27"/>
        <v>1295454</v>
      </c>
      <c r="N73" s="1505">
        <f t="shared" si="25"/>
        <v>9</v>
      </c>
      <c r="O73" s="1494">
        <f t="shared" si="24"/>
        <v>14686362</v>
      </c>
      <c r="P73" s="1494">
        <f t="shared" si="28"/>
        <v>360000</v>
      </c>
      <c r="Q73" s="2691"/>
      <c r="R73" s="1508">
        <v>1331818</v>
      </c>
      <c r="S73" s="1508">
        <v>1931818</v>
      </c>
      <c r="T73" s="1508">
        <v>2231818</v>
      </c>
      <c r="U73" s="1508">
        <v>431818</v>
      </c>
      <c r="V73" s="1523">
        <v>43501</v>
      </c>
      <c r="W73" s="1229">
        <v>14686362</v>
      </c>
      <c r="X73" s="2344"/>
      <c r="Y73" s="1229"/>
      <c r="Z73" s="2402"/>
      <c r="AA73" s="1229"/>
      <c r="AB73" s="1534"/>
      <c r="AC73" s="1229"/>
      <c r="AD73" s="1229"/>
      <c r="AE73" s="1229"/>
      <c r="AF73" s="1490">
        <f t="shared" si="5"/>
        <v>14686362</v>
      </c>
      <c r="AG73" s="1316">
        <f t="shared" si="30"/>
        <v>0</v>
      </c>
      <c r="AH73" s="1526"/>
      <c r="AI73" s="1527"/>
      <c r="AJ73" s="1995"/>
      <c r="AK73" s="2001"/>
      <c r="AL73" s="2545"/>
      <c r="AM73" s="2183"/>
      <c r="AN73" s="1528"/>
      <c r="AO73" s="1547"/>
      <c r="AP73" s="1491">
        <f t="shared" si="31"/>
        <v>0</v>
      </c>
      <c r="AQ73" s="2008"/>
      <c r="AR73" s="1492">
        <f t="shared" si="32"/>
        <v>0</v>
      </c>
      <c r="AS73" s="2019"/>
      <c r="AT73" s="1492">
        <f t="shared" si="33"/>
        <v>0</v>
      </c>
      <c r="AU73" s="2044"/>
      <c r="AV73" s="1492">
        <f t="shared" si="34"/>
        <v>0</v>
      </c>
      <c r="AW73" s="1493">
        <f t="shared" si="35"/>
        <v>0</v>
      </c>
      <c r="AX73" s="2153">
        <f t="shared" si="36"/>
        <v>0</v>
      </c>
      <c r="AY73" s="1495">
        <f t="shared" si="37"/>
        <v>0</v>
      </c>
      <c r="AZ73" s="1536"/>
      <c r="BA73" s="1508">
        <v>1331818</v>
      </c>
      <c r="BB73" s="1508">
        <v>1931818</v>
      </c>
      <c r="BC73" s="1508">
        <v>2231818</v>
      </c>
      <c r="BD73" s="1508">
        <v>431818</v>
      </c>
      <c r="BE73" s="2157"/>
      <c r="BF73" s="1338"/>
      <c r="BG73" s="1538"/>
      <c r="BH73" s="1338"/>
      <c r="BI73" s="1538"/>
      <c r="BJ73" s="1342"/>
      <c r="BK73" s="1544"/>
      <c r="BL73" s="1229"/>
      <c r="BM73" s="1229"/>
      <c r="BN73" s="1229"/>
      <c r="BO73" s="1490">
        <f t="shared" ref="BO73:BO136" si="45">BF73+BH73+BJ73+BL73</f>
        <v>0</v>
      </c>
      <c r="BP73" s="1316">
        <f t="shared" si="38"/>
        <v>14686362</v>
      </c>
      <c r="BQ73" s="1540"/>
      <c r="BS73" s="1298">
        <f t="shared" si="39"/>
        <v>0</v>
      </c>
      <c r="BT73" s="1298">
        <f t="shared" si="40"/>
        <v>0</v>
      </c>
      <c r="BU73" s="1298">
        <f t="shared" si="41"/>
        <v>6</v>
      </c>
      <c r="BV73" s="1298">
        <f t="shared" si="42"/>
        <v>3</v>
      </c>
      <c r="BW73" s="1298">
        <f t="shared" si="43"/>
        <v>14686362</v>
      </c>
    </row>
    <row r="74" spans="1:75" ht="15" customHeight="1" x14ac:dyDescent="0.25">
      <c r="A74" s="2269">
        <v>6</v>
      </c>
      <c r="B74" s="2529">
        <v>43481</v>
      </c>
      <c r="C74" s="1929">
        <v>67</v>
      </c>
      <c r="D74" s="2474" t="s">
        <v>82</v>
      </c>
      <c r="E74" s="1528" t="s">
        <v>31</v>
      </c>
      <c r="F74" s="794">
        <v>10</v>
      </c>
      <c r="G74" s="1491">
        <f t="shared" si="44"/>
        <v>13318180</v>
      </c>
      <c r="H74" s="1520"/>
      <c r="I74" s="1492">
        <f t="shared" ref="I74:I137" si="46">H74*S74</f>
        <v>0</v>
      </c>
      <c r="J74" s="1521"/>
      <c r="K74" s="1492">
        <f t="shared" si="26"/>
        <v>0</v>
      </c>
      <c r="L74" s="2739"/>
      <c r="M74" s="1492">
        <f t="shared" si="27"/>
        <v>0</v>
      </c>
      <c r="N74" s="1505">
        <f t="shared" si="25"/>
        <v>10</v>
      </c>
      <c r="O74" s="1494">
        <f t="shared" si="24"/>
        <v>13318180</v>
      </c>
      <c r="P74" s="1494">
        <f t="shared" si="28"/>
        <v>400000</v>
      </c>
      <c r="Q74" s="2691"/>
      <c r="R74" s="1508">
        <v>1331818</v>
      </c>
      <c r="S74" s="1508">
        <v>1931818</v>
      </c>
      <c r="T74" s="1508">
        <v>2231818</v>
      </c>
      <c r="U74" s="1508">
        <v>431818</v>
      </c>
      <c r="V74" s="1523">
        <v>43501</v>
      </c>
      <c r="W74" s="1229">
        <v>13318180</v>
      </c>
      <c r="X74" s="2344"/>
      <c r="Y74" s="1229"/>
      <c r="Z74" s="2402"/>
      <c r="AA74" s="1229"/>
      <c r="AB74" s="1534"/>
      <c r="AC74" s="1229"/>
      <c r="AD74" s="1229"/>
      <c r="AE74" s="1229"/>
      <c r="AF74" s="1490">
        <f t="shared" si="29"/>
        <v>13318180</v>
      </c>
      <c r="AG74" s="1316">
        <f t="shared" si="30"/>
        <v>0</v>
      </c>
      <c r="AH74" s="1526"/>
      <c r="AI74" s="1527"/>
      <c r="AJ74" s="1995"/>
      <c r="AK74" s="2001"/>
      <c r="AL74" s="2545"/>
      <c r="AM74" s="2183"/>
      <c r="AN74" s="1528"/>
      <c r="AO74" s="1547"/>
      <c r="AP74" s="1491">
        <f t="shared" si="31"/>
        <v>0</v>
      </c>
      <c r="AQ74" s="2008"/>
      <c r="AR74" s="1492">
        <f t="shared" si="32"/>
        <v>0</v>
      </c>
      <c r="AS74" s="2019"/>
      <c r="AT74" s="1492">
        <f t="shared" si="33"/>
        <v>0</v>
      </c>
      <c r="AU74" s="2044"/>
      <c r="AV74" s="1492">
        <f t="shared" si="34"/>
        <v>0</v>
      </c>
      <c r="AW74" s="1493">
        <f t="shared" si="35"/>
        <v>0</v>
      </c>
      <c r="AX74" s="2153">
        <f t="shared" si="36"/>
        <v>0</v>
      </c>
      <c r="AY74" s="1495">
        <f t="shared" si="37"/>
        <v>0</v>
      </c>
      <c r="AZ74" s="1536"/>
      <c r="BA74" s="1508">
        <v>1331818</v>
      </c>
      <c r="BB74" s="1508">
        <v>1931818</v>
      </c>
      <c r="BC74" s="1508">
        <v>2231818</v>
      </c>
      <c r="BD74" s="1508">
        <v>431818</v>
      </c>
      <c r="BE74" s="2157"/>
      <c r="BF74" s="1338"/>
      <c r="BG74" s="1538"/>
      <c r="BH74" s="1338"/>
      <c r="BI74" s="1538"/>
      <c r="BJ74" s="1342"/>
      <c r="BK74" s="1544"/>
      <c r="BL74" s="1229"/>
      <c r="BM74" s="1229"/>
      <c r="BN74" s="1229"/>
      <c r="BO74" s="1490">
        <f t="shared" si="45"/>
        <v>0</v>
      </c>
      <c r="BP74" s="1316">
        <f t="shared" si="38"/>
        <v>13318180</v>
      </c>
      <c r="BQ74" s="1540"/>
      <c r="BS74" s="1298">
        <f t="shared" si="39"/>
        <v>10</v>
      </c>
      <c r="BT74" s="1298">
        <f t="shared" si="40"/>
        <v>0</v>
      </c>
      <c r="BU74" s="1298">
        <f t="shared" si="41"/>
        <v>0</v>
      </c>
      <c r="BV74" s="1298">
        <f t="shared" si="42"/>
        <v>0</v>
      </c>
      <c r="BW74" s="1298">
        <f t="shared" si="43"/>
        <v>13318180</v>
      </c>
    </row>
    <row r="75" spans="1:75" ht="15" customHeight="1" x14ac:dyDescent="0.25">
      <c r="A75" s="2269">
        <v>7</v>
      </c>
      <c r="B75" s="2529">
        <v>43481</v>
      </c>
      <c r="C75" s="1929">
        <v>68</v>
      </c>
      <c r="D75" s="2474" t="s">
        <v>82</v>
      </c>
      <c r="E75" s="1528" t="s">
        <v>31</v>
      </c>
      <c r="F75" s="794"/>
      <c r="G75" s="1491">
        <f t="shared" si="44"/>
        <v>0</v>
      </c>
      <c r="H75" s="1520">
        <v>1</v>
      </c>
      <c r="I75" s="1492">
        <f t="shared" si="46"/>
        <v>1931818</v>
      </c>
      <c r="J75" s="1521">
        <v>7</v>
      </c>
      <c r="K75" s="1492">
        <f t="shared" si="26"/>
        <v>15622726</v>
      </c>
      <c r="L75" s="2739">
        <v>3</v>
      </c>
      <c r="M75" s="1492">
        <f t="shared" si="27"/>
        <v>1295454</v>
      </c>
      <c r="N75" s="1505">
        <f t="shared" si="25"/>
        <v>11</v>
      </c>
      <c r="O75" s="1494">
        <f t="shared" ref="O75:O138" si="47">G75+I75+K75+M75</f>
        <v>18849998</v>
      </c>
      <c r="P75" s="1494">
        <f t="shared" si="28"/>
        <v>440000</v>
      </c>
      <c r="Q75" s="2691"/>
      <c r="R75" s="1508">
        <v>1331818</v>
      </c>
      <c r="S75" s="1508">
        <v>1931818</v>
      </c>
      <c r="T75" s="1508">
        <v>2231818</v>
      </c>
      <c r="U75" s="1508">
        <v>431818</v>
      </c>
      <c r="V75" s="1523">
        <v>43501</v>
      </c>
      <c r="W75" s="1229">
        <v>18849998</v>
      </c>
      <c r="X75" s="2301"/>
      <c r="Y75" s="1229"/>
      <c r="Z75" s="2402"/>
      <c r="AA75" s="1229"/>
      <c r="AB75" s="1534"/>
      <c r="AC75" s="1229"/>
      <c r="AD75" s="1229"/>
      <c r="AE75" s="1229"/>
      <c r="AF75" s="1490">
        <f t="shared" si="29"/>
        <v>18849998</v>
      </c>
      <c r="AG75" s="1316">
        <f t="shared" si="30"/>
        <v>0</v>
      </c>
      <c r="AH75" s="1526"/>
      <c r="AI75" s="1527"/>
      <c r="AJ75" s="1995"/>
      <c r="AK75" s="2001"/>
      <c r="AL75" s="2545"/>
      <c r="AM75" s="2183"/>
      <c r="AN75" s="1528"/>
      <c r="AO75" s="1547"/>
      <c r="AP75" s="1491">
        <f t="shared" si="31"/>
        <v>0</v>
      </c>
      <c r="AQ75" s="2008"/>
      <c r="AR75" s="1492">
        <f t="shared" si="32"/>
        <v>0</v>
      </c>
      <c r="AS75" s="2019"/>
      <c r="AT75" s="1492">
        <f t="shared" si="33"/>
        <v>0</v>
      </c>
      <c r="AU75" s="2044"/>
      <c r="AV75" s="1492">
        <f t="shared" si="34"/>
        <v>0</v>
      </c>
      <c r="AW75" s="1493">
        <f t="shared" si="35"/>
        <v>0</v>
      </c>
      <c r="AX75" s="2153">
        <f t="shared" si="36"/>
        <v>0</v>
      </c>
      <c r="AY75" s="1495">
        <f t="shared" si="37"/>
        <v>0</v>
      </c>
      <c r="AZ75" s="1536"/>
      <c r="BA75" s="1508">
        <v>1331818</v>
      </c>
      <c r="BB75" s="1508">
        <v>1931818</v>
      </c>
      <c r="BC75" s="1508">
        <v>2231818</v>
      </c>
      <c r="BD75" s="1508">
        <v>431818</v>
      </c>
      <c r="BE75" s="2157"/>
      <c r="BF75" s="1338"/>
      <c r="BG75" s="1538"/>
      <c r="BH75" s="1338"/>
      <c r="BI75" s="1538"/>
      <c r="BJ75" s="1342"/>
      <c r="BK75" s="1544"/>
      <c r="BL75" s="1229"/>
      <c r="BM75" s="1229"/>
      <c r="BN75" s="1229"/>
      <c r="BO75" s="1490">
        <f t="shared" si="45"/>
        <v>0</v>
      </c>
      <c r="BP75" s="1316">
        <f t="shared" si="38"/>
        <v>18849998</v>
      </c>
      <c r="BQ75" s="1923"/>
      <c r="BS75" s="1298">
        <f t="shared" si="39"/>
        <v>0</v>
      </c>
      <c r="BT75" s="1298">
        <f t="shared" si="40"/>
        <v>1</v>
      </c>
      <c r="BU75" s="1298">
        <f t="shared" si="41"/>
        <v>7</v>
      </c>
      <c r="BV75" s="1298">
        <f t="shared" si="42"/>
        <v>3</v>
      </c>
      <c r="BW75" s="1298">
        <f t="shared" si="43"/>
        <v>18849998</v>
      </c>
    </row>
    <row r="76" spans="1:75" ht="15" customHeight="1" x14ac:dyDescent="0.25">
      <c r="A76" s="2269">
        <v>8</v>
      </c>
      <c r="B76" s="2529">
        <v>43481</v>
      </c>
      <c r="C76" s="1929">
        <v>69</v>
      </c>
      <c r="D76" s="2474" t="s">
        <v>55</v>
      </c>
      <c r="E76" s="1528" t="s">
        <v>43</v>
      </c>
      <c r="F76" s="794">
        <v>8</v>
      </c>
      <c r="G76" s="1491">
        <f t="shared" si="44"/>
        <v>10654544</v>
      </c>
      <c r="H76" s="1520"/>
      <c r="I76" s="1492">
        <f t="shared" si="46"/>
        <v>0</v>
      </c>
      <c r="J76" s="1521"/>
      <c r="K76" s="1492">
        <f t="shared" si="26"/>
        <v>0</v>
      </c>
      <c r="L76" s="2739">
        <v>2</v>
      </c>
      <c r="M76" s="1492">
        <f t="shared" si="27"/>
        <v>863636</v>
      </c>
      <c r="N76" s="1505">
        <f t="shared" si="25"/>
        <v>10</v>
      </c>
      <c r="O76" s="1494">
        <f t="shared" si="47"/>
        <v>11518180</v>
      </c>
      <c r="P76" s="1494">
        <f t="shared" si="28"/>
        <v>400000</v>
      </c>
      <c r="Q76" s="2691"/>
      <c r="R76" s="1508">
        <v>1331818</v>
      </c>
      <c r="S76" s="1508">
        <v>1931818</v>
      </c>
      <c r="T76" s="1508">
        <v>2231818</v>
      </c>
      <c r="U76" s="1508">
        <v>431818</v>
      </c>
      <c r="V76" s="1523">
        <v>43501</v>
      </c>
      <c r="W76" s="1229">
        <v>11518180</v>
      </c>
      <c r="X76" s="2344"/>
      <c r="Y76" s="1229"/>
      <c r="Z76" s="2402"/>
      <c r="AA76" s="1229"/>
      <c r="AB76" s="1534"/>
      <c r="AC76" s="1229"/>
      <c r="AD76" s="1229"/>
      <c r="AE76" s="1229"/>
      <c r="AF76" s="1490">
        <f t="shared" si="29"/>
        <v>11518180</v>
      </c>
      <c r="AG76" s="1316">
        <f t="shared" si="30"/>
        <v>0</v>
      </c>
      <c r="AH76" s="1526"/>
      <c r="AI76" s="1527"/>
      <c r="AJ76" s="1995"/>
      <c r="AK76" s="2001"/>
      <c r="AL76" s="2545"/>
      <c r="AM76" s="2183"/>
      <c r="AN76" s="1528"/>
      <c r="AO76" s="1547"/>
      <c r="AP76" s="1491">
        <f t="shared" si="31"/>
        <v>0</v>
      </c>
      <c r="AQ76" s="2008"/>
      <c r="AR76" s="1492">
        <f t="shared" si="32"/>
        <v>0</v>
      </c>
      <c r="AS76" s="2019"/>
      <c r="AT76" s="1492">
        <f t="shared" si="33"/>
        <v>0</v>
      </c>
      <c r="AU76" s="2044"/>
      <c r="AV76" s="1492">
        <f t="shared" si="34"/>
        <v>0</v>
      </c>
      <c r="AW76" s="1493">
        <f t="shared" si="35"/>
        <v>0</v>
      </c>
      <c r="AX76" s="2153">
        <f t="shared" si="36"/>
        <v>0</v>
      </c>
      <c r="AY76" s="1495">
        <f t="shared" si="37"/>
        <v>0</v>
      </c>
      <c r="AZ76" s="1536"/>
      <c r="BA76" s="1508">
        <v>1331818</v>
      </c>
      <c r="BB76" s="1508">
        <v>1931818</v>
      </c>
      <c r="BC76" s="1508">
        <v>2231818</v>
      </c>
      <c r="BD76" s="1508">
        <v>431818</v>
      </c>
      <c r="BE76" s="2157"/>
      <c r="BF76" s="1516"/>
      <c r="BG76" s="1537"/>
      <c r="BH76" s="1516"/>
      <c r="BI76" s="1551"/>
      <c r="BJ76" s="1516"/>
      <c r="BK76" s="1552"/>
      <c r="BL76" s="1516"/>
      <c r="BM76" s="1516"/>
      <c r="BN76" s="1516"/>
      <c r="BO76" s="1490">
        <f t="shared" si="45"/>
        <v>0</v>
      </c>
      <c r="BP76" s="1316">
        <f t="shared" si="38"/>
        <v>11518180</v>
      </c>
      <c r="BQ76" s="1540"/>
      <c r="BS76" s="1298">
        <f t="shared" si="39"/>
        <v>8</v>
      </c>
      <c r="BT76" s="1298">
        <f t="shared" si="40"/>
        <v>0</v>
      </c>
      <c r="BU76" s="1298">
        <f t="shared" si="41"/>
        <v>0</v>
      </c>
      <c r="BV76" s="1298">
        <f t="shared" si="42"/>
        <v>2</v>
      </c>
      <c r="BW76" s="1298">
        <f t="shared" si="43"/>
        <v>11518180</v>
      </c>
    </row>
    <row r="77" spans="1:75" ht="15" customHeight="1" x14ac:dyDescent="0.25">
      <c r="A77" s="2269">
        <v>9</v>
      </c>
      <c r="B77" s="2529">
        <v>43481</v>
      </c>
      <c r="C77" s="1929">
        <v>70</v>
      </c>
      <c r="D77" s="2474" t="s">
        <v>255</v>
      </c>
      <c r="E77" s="1528" t="s">
        <v>43</v>
      </c>
      <c r="F77" s="794">
        <v>10</v>
      </c>
      <c r="G77" s="1491">
        <f t="shared" si="44"/>
        <v>13318180</v>
      </c>
      <c r="H77" s="1520"/>
      <c r="I77" s="1492">
        <f t="shared" si="46"/>
        <v>0</v>
      </c>
      <c r="J77" s="1521"/>
      <c r="K77" s="1492">
        <f t="shared" si="26"/>
        <v>0</v>
      </c>
      <c r="L77" s="2739"/>
      <c r="M77" s="1492">
        <f t="shared" si="27"/>
        <v>0</v>
      </c>
      <c r="N77" s="1505">
        <f t="shared" si="25"/>
        <v>10</v>
      </c>
      <c r="O77" s="1494">
        <f t="shared" si="47"/>
        <v>13318180</v>
      </c>
      <c r="P77" s="1494">
        <f t="shared" si="28"/>
        <v>400000</v>
      </c>
      <c r="Q77" s="2691"/>
      <c r="R77" s="1508">
        <v>1331818</v>
      </c>
      <c r="S77" s="1508">
        <v>1931818</v>
      </c>
      <c r="T77" s="1508">
        <v>2231818</v>
      </c>
      <c r="U77" s="1508">
        <v>431818</v>
      </c>
      <c r="V77" s="1523">
        <v>43501</v>
      </c>
      <c r="W77" s="1229">
        <v>13318180</v>
      </c>
      <c r="X77" s="2344"/>
      <c r="Y77" s="1229"/>
      <c r="Z77" s="2402"/>
      <c r="AA77" s="1229"/>
      <c r="AB77" s="1534"/>
      <c r="AC77" s="1229"/>
      <c r="AD77" s="1229"/>
      <c r="AE77" s="1229"/>
      <c r="AF77" s="1490">
        <f t="shared" si="29"/>
        <v>13318180</v>
      </c>
      <c r="AG77" s="1316">
        <f t="shared" si="30"/>
        <v>0</v>
      </c>
      <c r="AH77" s="1526"/>
      <c r="AI77" s="1527"/>
      <c r="AJ77" s="1995"/>
      <c r="AK77" s="2001"/>
      <c r="AL77" s="2545"/>
      <c r="AM77" s="2183"/>
      <c r="AN77" s="1528"/>
      <c r="AO77" s="1547"/>
      <c r="AP77" s="1491">
        <f t="shared" si="31"/>
        <v>0</v>
      </c>
      <c r="AQ77" s="2008"/>
      <c r="AR77" s="1492">
        <f t="shared" si="32"/>
        <v>0</v>
      </c>
      <c r="AS77" s="2019"/>
      <c r="AT77" s="1492">
        <f t="shared" si="33"/>
        <v>0</v>
      </c>
      <c r="AU77" s="2044"/>
      <c r="AV77" s="1492">
        <f t="shared" si="34"/>
        <v>0</v>
      </c>
      <c r="AW77" s="1493">
        <f t="shared" si="35"/>
        <v>0</v>
      </c>
      <c r="AX77" s="2153">
        <f t="shared" si="36"/>
        <v>0</v>
      </c>
      <c r="AY77" s="1495">
        <f t="shared" si="37"/>
        <v>0</v>
      </c>
      <c r="AZ77" s="1536"/>
      <c r="BA77" s="1508">
        <v>1331818</v>
      </c>
      <c r="BB77" s="1508">
        <v>1931818</v>
      </c>
      <c r="BC77" s="1508">
        <v>2231818</v>
      </c>
      <c r="BD77" s="1508">
        <v>431818</v>
      </c>
      <c r="BE77" s="2157"/>
      <c r="BF77" s="1229"/>
      <c r="BG77" s="1943"/>
      <c r="BH77" s="1229"/>
      <c r="BI77" s="1553"/>
      <c r="BJ77" s="1229"/>
      <c r="BK77" s="1540"/>
      <c r="BL77" s="1229"/>
      <c r="BM77" s="1229"/>
      <c r="BN77" s="1229"/>
      <c r="BO77" s="1490">
        <f t="shared" si="45"/>
        <v>0</v>
      </c>
      <c r="BP77" s="1316">
        <f t="shared" si="38"/>
        <v>13318180</v>
      </c>
      <c r="BQ77" s="1540"/>
      <c r="BS77" s="1298">
        <f t="shared" si="39"/>
        <v>10</v>
      </c>
      <c r="BT77" s="1298">
        <f t="shared" si="40"/>
        <v>0</v>
      </c>
      <c r="BU77" s="1298">
        <f t="shared" si="41"/>
        <v>0</v>
      </c>
      <c r="BV77" s="1298">
        <f t="shared" si="42"/>
        <v>0</v>
      </c>
      <c r="BW77" s="1298">
        <f t="shared" si="43"/>
        <v>13318180</v>
      </c>
    </row>
    <row r="78" spans="1:75" ht="15" customHeight="1" x14ac:dyDescent="0.25">
      <c r="A78" s="2269">
        <v>10</v>
      </c>
      <c r="B78" s="2529">
        <v>43481</v>
      </c>
      <c r="C78" s="1929">
        <v>71</v>
      </c>
      <c r="D78" s="2474" t="s">
        <v>54</v>
      </c>
      <c r="E78" s="1528" t="s">
        <v>43</v>
      </c>
      <c r="F78" s="794">
        <v>9</v>
      </c>
      <c r="G78" s="1491">
        <f t="shared" si="44"/>
        <v>11986362</v>
      </c>
      <c r="H78" s="1520"/>
      <c r="I78" s="1492">
        <f t="shared" si="46"/>
        <v>0</v>
      </c>
      <c r="J78" s="1521"/>
      <c r="K78" s="1492">
        <f t="shared" si="26"/>
        <v>0</v>
      </c>
      <c r="L78" s="2739">
        <v>3</v>
      </c>
      <c r="M78" s="1492">
        <f t="shared" si="27"/>
        <v>1295454</v>
      </c>
      <c r="N78" s="1505">
        <f t="shared" si="25"/>
        <v>12</v>
      </c>
      <c r="O78" s="1494">
        <f t="shared" si="47"/>
        <v>13281816</v>
      </c>
      <c r="P78" s="1494">
        <f t="shared" si="28"/>
        <v>480000</v>
      </c>
      <c r="Q78" s="2691"/>
      <c r="R78" s="1508">
        <v>1331818</v>
      </c>
      <c r="S78" s="1508">
        <v>1931818</v>
      </c>
      <c r="T78" s="1508">
        <v>2231818</v>
      </c>
      <c r="U78" s="1508">
        <v>431818</v>
      </c>
      <c r="V78" s="1523">
        <v>43501</v>
      </c>
      <c r="W78" s="1229">
        <v>13281816</v>
      </c>
      <c r="X78" s="2344"/>
      <c r="Y78" s="1229"/>
      <c r="Z78" s="2402"/>
      <c r="AA78" s="1229"/>
      <c r="AB78" s="1534"/>
      <c r="AC78" s="1229"/>
      <c r="AD78" s="1229"/>
      <c r="AE78" s="1229"/>
      <c r="AF78" s="1490">
        <f t="shared" si="29"/>
        <v>13281816</v>
      </c>
      <c r="AG78" s="1316">
        <f t="shared" si="30"/>
        <v>0</v>
      </c>
      <c r="AH78" s="1526"/>
      <c r="AI78" s="1527"/>
      <c r="AJ78" s="1995"/>
      <c r="AK78" s="2001"/>
      <c r="AL78" s="2545"/>
      <c r="AM78" s="2183"/>
      <c r="AN78" s="1528"/>
      <c r="AO78" s="1547"/>
      <c r="AP78" s="1491">
        <f t="shared" si="31"/>
        <v>0</v>
      </c>
      <c r="AQ78" s="2008"/>
      <c r="AR78" s="1492">
        <f t="shared" si="32"/>
        <v>0</v>
      </c>
      <c r="AS78" s="2019"/>
      <c r="AT78" s="1492">
        <f t="shared" si="33"/>
        <v>0</v>
      </c>
      <c r="AU78" s="2044"/>
      <c r="AV78" s="1492">
        <f t="shared" si="34"/>
        <v>0</v>
      </c>
      <c r="AW78" s="1493">
        <f t="shared" si="35"/>
        <v>0</v>
      </c>
      <c r="AX78" s="2153">
        <f t="shared" si="36"/>
        <v>0</v>
      </c>
      <c r="AY78" s="1495">
        <f t="shared" si="37"/>
        <v>0</v>
      </c>
      <c r="AZ78" s="1536"/>
      <c r="BA78" s="1508">
        <v>1331818</v>
      </c>
      <c r="BB78" s="1508">
        <v>1931818</v>
      </c>
      <c r="BC78" s="1508">
        <v>2231818</v>
      </c>
      <c r="BD78" s="1508">
        <v>431818</v>
      </c>
      <c r="BE78" s="2157"/>
      <c r="BF78" s="1516"/>
      <c r="BG78" s="1551"/>
      <c r="BH78" s="1516"/>
      <c r="BI78" s="1551"/>
      <c r="BJ78" s="1516"/>
      <c r="BK78" s="1552"/>
      <c r="BL78" s="1516"/>
      <c r="BM78" s="1516"/>
      <c r="BN78" s="1516"/>
      <c r="BO78" s="1490">
        <f t="shared" si="45"/>
        <v>0</v>
      </c>
      <c r="BP78" s="1316">
        <f t="shared" si="38"/>
        <v>13281816</v>
      </c>
      <c r="BQ78" s="1540"/>
      <c r="BS78" s="1298">
        <f t="shared" si="39"/>
        <v>9</v>
      </c>
      <c r="BT78" s="1298">
        <f t="shared" si="40"/>
        <v>0</v>
      </c>
      <c r="BU78" s="1298">
        <f t="shared" si="41"/>
        <v>0</v>
      </c>
      <c r="BV78" s="1298">
        <f t="shared" si="42"/>
        <v>3</v>
      </c>
      <c r="BW78" s="1298">
        <f t="shared" si="43"/>
        <v>13281816</v>
      </c>
    </row>
    <row r="79" spans="1:75" ht="15" customHeight="1" x14ac:dyDescent="0.25">
      <c r="A79" s="2269">
        <v>11</v>
      </c>
      <c r="B79" s="2529">
        <v>43481</v>
      </c>
      <c r="C79" s="1929">
        <v>72</v>
      </c>
      <c r="D79" s="2530" t="s">
        <v>83</v>
      </c>
      <c r="E79" s="1528" t="s">
        <v>43</v>
      </c>
      <c r="F79" s="794">
        <v>5</v>
      </c>
      <c r="G79" s="1491">
        <f t="shared" si="44"/>
        <v>6659090</v>
      </c>
      <c r="H79" s="2007"/>
      <c r="I79" s="1492">
        <f t="shared" si="46"/>
        <v>0</v>
      </c>
      <c r="J79" s="2018">
        <v>3</v>
      </c>
      <c r="K79" s="1492">
        <f t="shared" si="26"/>
        <v>6695454</v>
      </c>
      <c r="L79" s="2740">
        <v>2</v>
      </c>
      <c r="M79" s="1492">
        <f t="shared" si="27"/>
        <v>863636</v>
      </c>
      <c r="N79" s="1505">
        <f t="shared" si="25"/>
        <v>10</v>
      </c>
      <c r="O79" s="1494">
        <f t="shared" si="47"/>
        <v>14218180</v>
      </c>
      <c r="P79" s="1494">
        <f t="shared" si="28"/>
        <v>400000</v>
      </c>
      <c r="Q79" s="2692"/>
      <c r="R79" s="1508">
        <v>1331818</v>
      </c>
      <c r="S79" s="1508">
        <v>1931818</v>
      </c>
      <c r="T79" s="1508">
        <v>2231818</v>
      </c>
      <c r="U79" s="1508">
        <v>431818</v>
      </c>
      <c r="V79" s="1523">
        <v>43501</v>
      </c>
      <c r="W79" s="1338">
        <v>4753886</v>
      </c>
      <c r="X79" s="2345">
        <v>43502</v>
      </c>
      <c r="Y79" s="1338">
        <v>9464294</v>
      </c>
      <c r="Z79" s="2403"/>
      <c r="AA79" s="1342"/>
      <c r="AB79" s="1539"/>
      <c r="AC79" s="1229"/>
      <c r="AD79" s="1229"/>
      <c r="AE79" s="1229"/>
      <c r="AF79" s="1490">
        <f t="shared" si="29"/>
        <v>14218180</v>
      </c>
      <c r="AG79" s="1316">
        <f t="shared" si="30"/>
        <v>0</v>
      </c>
      <c r="AH79" s="1540"/>
      <c r="AI79" s="1541"/>
      <c r="AJ79" s="1384"/>
      <c r="AK79" s="1350"/>
      <c r="AL79" s="2546"/>
      <c r="AM79" s="2184"/>
      <c r="AN79" s="1542"/>
      <c r="AO79" s="1547"/>
      <c r="AP79" s="1491">
        <f t="shared" si="31"/>
        <v>0</v>
      </c>
      <c r="AQ79" s="1545"/>
      <c r="AR79" s="1492">
        <f t="shared" si="32"/>
        <v>0</v>
      </c>
      <c r="AS79" s="1546"/>
      <c r="AT79" s="1492">
        <f t="shared" si="33"/>
        <v>0</v>
      </c>
      <c r="AU79" s="1548"/>
      <c r="AV79" s="1492">
        <f t="shared" si="34"/>
        <v>0</v>
      </c>
      <c r="AW79" s="1493">
        <f t="shared" si="35"/>
        <v>0</v>
      </c>
      <c r="AX79" s="2153">
        <f t="shared" si="36"/>
        <v>0</v>
      </c>
      <c r="AY79" s="1495">
        <f t="shared" si="37"/>
        <v>0</v>
      </c>
      <c r="AZ79" s="1536"/>
      <c r="BA79" s="1508">
        <v>1331818</v>
      </c>
      <c r="BB79" s="1508">
        <v>1931818</v>
      </c>
      <c r="BC79" s="1508">
        <v>2231818</v>
      </c>
      <c r="BD79" s="1508">
        <v>431818</v>
      </c>
      <c r="BE79" s="2157"/>
      <c r="BF79" s="1229"/>
      <c r="BG79" s="1523"/>
      <c r="BH79" s="1229"/>
      <c r="BI79" s="1553"/>
      <c r="BJ79" s="1229"/>
      <c r="BK79" s="1540"/>
      <c r="BL79" s="1229"/>
      <c r="BM79" s="1229"/>
      <c r="BN79" s="1229"/>
      <c r="BO79" s="1490">
        <f t="shared" si="45"/>
        <v>0</v>
      </c>
      <c r="BP79" s="1316">
        <f t="shared" si="38"/>
        <v>14218180</v>
      </c>
      <c r="BQ79" s="1540"/>
      <c r="BS79" s="1298">
        <f t="shared" si="39"/>
        <v>5</v>
      </c>
      <c r="BT79" s="1298">
        <f t="shared" si="40"/>
        <v>0</v>
      </c>
      <c r="BU79" s="1298">
        <f t="shared" si="41"/>
        <v>3</v>
      </c>
      <c r="BV79" s="1298">
        <f t="shared" si="42"/>
        <v>2</v>
      </c>
      <c r="BW79" s="1298">
        <f t="shared" si="43"/>
        <v>14218180</v>
      </c>
    </row>
    <row r="80" spans="1:75" ht="15" customHeight="1" x14ac:dyDescent="0.25">
      <c r="A80" s="2269">
        <v>12</v>
      </c>
      <c r="B80" s="2529">
        <v>43481</v>
      </c>
      <c r="C80" s="1929">
        <v>73</v>
      </c>
      <c r="D80" s="2475" t="s">
        <v>39</v>
      </c>
      <c r="E80" s="1542" t="s">
        <v>57</v>
      </c>
      <c r="F80" s="794">
        <v>5</v>
      </c>
      <c r="G80" s="1491">
        <f t="shared" si="44"/>
        <v>6659090</v>
      </c>
      <c r="H80" s="2007"/>
      <c r="I80" s="1492">
        <f t="shared" si="46"/>
        <v>0</v>
      </c>
      <c r="J80" s="2018">
        <v>2</v>
      </c>
      <c r="K80" s="1492">
        <f t="shared" si="26"/>
        <v>4463636</v>
      </c>
      <c r="L80" s="2740">
        <v>2</v>
      </c>
      <c r="M80" s="1492">
        <f t="shared" si="27"/>
        <v>863636</v>
      </c>
      <c r="N80" s="1505">
        <f t="shared" si="25"/>
        <v>9</v>
      </c>
      <c r="O80" s="1494">
        <f t="shared" si="47"/>
        <v>11986362</v>
      </c>
      <c r="P80" s="1494">
        <f t="shared" si="28"/>
        <v>360000</v>
      </c>
      <c r="Q80" s="2692"/>
      <c r="R80" s="1508">
        <v>1331818</v>
      </c>
      <c r="S80" s="1508">
        <v>1931818</v>
      </c>
      <c r="T80" s="1508">
        <v>2231818</v>
      </c>
      <c r="U80" s="1508">
        <v>431818</v>
      </c>
      <c r="V80" s="1537">
        <v>43502</v>
      </c>
      <c r="W80" s="1338">
        <v>11986362</v>
      </c>
      <c r="X80" s="2345"/>
      <c r="Y80" s="1338"/>
      <c r="Z80" s="2403"/>
      <c r="AA80" s="1342"/>
      <c r="AB80" s="1539"/>
      <c r="AC80" s="1229"/>
      <c r="AD80" s="1229"/>
      <c r="AE80" s="1229"/>
      <c r="AF80" s="1490">
        <f t="shared" si="29"/>
        <v>11986362</v>
      </c>
      <c r="AG80" s="1316">
        <f t="shared" si="30"/>
        <v>0</v>
      </c>
      <c r="AH80" s="1540"/>
      <c r="AI80" s="1541"/>
      <c r="AJ80" s="1384"/>
      <c r="AK80" s="1350"/>
      <c r="AL80" s="2546"/>
      <c r="AM80" s="2185"/>
      <c r="AN80" s="1542"/>
      <c r="AO80" s="1547"/>
      <c r="AP80" s="1491">
        <f t="shared" si="31"/>
        <v>0</v>
      </c>
      <c r="AQ80" s="1545"/>
      <c r="AR80" s="1492">
        <f t="shared" si="32"/>
        <v>0</v>
      </c>
      <c r="AS80" s="1546"/>
      <c r="AT80" s="1492">
        <f t="shared" si="33"/>
        <v>0</v>
      </c>
      <c r="AU80" s="1548"/>
      <c r="AV80" s="1492">
        <f t="shared" si="34"/>
        <v>0</v>
      </c>
      <c r="AW80" s="1493">
        <f t="shared" si="35"/>
        <v>0</v>
      </c>
      <c r="AX80" s="2153">
        <f t="shared" si="36"/>
        <v>0</v>
      </c>
      <c r="AY80" s="1495">
        <f t="shared" si="37"/>
        <v>0</v>
      </c>
      <c r="AZ80" s="1536"/>
      <c r="BA80" s="1508">
        <v>1331818</v>
      </c>
      <c r="BB80" s="1508">
        <v>1931818</v>
      </c>
      <c r="BC80" s="1508">
        <v>2231818</v>
      </c>
      <c r="BD80" s="1508">
        <v>431818</v>
      </c>
      <c r="BE80" s="2157"/>
      <c r="BF80" s="1229"/>
      <c r="BG80" s="1943"/>
      <c r="BH80" s="1229"/>
      <c r="BI80" s="1553"/>
      <c r="BJ80" s="1229"/>
      <c r="BK80" s="1540"/>
      <c r="BL80" s="1229"/>
      <c r="BM80" s="1229"/>
      <c r="BN80" s="1229"/>
      <c r="BO80" s="1490">
        <f t="shared" si="45"/>
        <v>0</v>
      </c>
      <c r="BP80" s="1316">
        <f t="shared" si="38"/>
        <v>11986362</v>
      </c>
      <c r="BQ80" s="1540"/>
      <c r="BS80" s="1298">
        <f t="shared" si="39"/>
        <v>5</v>
      </c>
      <c r="BT80" s="1298">
        <f t="shared" si="40"/>
        <v>0</v>
      </c>
      <c r="BU80" s="1298">
        <f t="shared" si="41"/>
        <v>2</v>
      </c>
      <c r="BV80" s="1298">
        <f t="shared" si="42"/>
        <v>2</v>
      </c>
      <c r="BW80" s="1298">
        <f t="shared" si="43"/>
        <v>11986362</v>
      </c>
    </row>
    <row r="81" spans="1:75" ht="15" customHeight="1" x14ac:dyDescent="0.25">
      <c r="A81" s="2269">
        <v>13</v>
      </c>
      <c r="B81" s="2529">
        <v>43481</v>
      </c>
      <c r="C81" s="1929">
        <v>74</v>
      </c>
      <c r="D81" s="2475" t="s">
        <v>174</v>
      </c>
      <c r="E81" s="1542" t="s">
        <v>57</v>
      </c>
      <c r="F81" s="794">
        <v>5</v>
      </c>
      <c r="G81" s="1491">
        <f t="shared" si="44"/>
        <v>6659090</v>
      </c>
      <c r="H81" s="2007">
        <v>1</v>
      </c>
      <c r="I81" s="1492">
        <f t="shared" si="46"/>
        <v>1931818</v>
      </c>
      <c r="J81" s="2018">
        <v>3</v>
      </c>
      <c r="K81" s="1492">
        <f t="shared" si="26"/>
        <v>6695454</v>
      </c>
      <c r="L81" s="2740">
        <v>2</v>
      </c>
      <c r="M81" s="1492">
        <f t="shared" si="27"/>
        <v>863636</v>
      </c>
      <c r="N81" s="1505">
        <f t="shared" si="25"/>
        <v>11</v>
      </c>
      <c r="O81" s="1494">
        <f t="shared" si="47"/>
        <v>16149998</v>
      </c>
      <c r="P81" s="1494">
        <f t="shared" si="28"/>
        <v>440000</v>
      </c>
      <c r="Q81" s="2692"/>
      <c r="R81" s="1508">
        <v>1331818</v>
      </c>
      <c r="S81" s="1508">
        <v>1931818</v>
      </c>
      <c r="T81" s="1508">
        <v>2231818</v>
      </c>
      <c r="U81" s="1508">
        <v>431818</v>
      </c>
      <c r="V81" s="1537">
        <v>43502</v>
      </c>
      <c r="W81" s="1338">
        <v>16149998</v>
      </c>
      <c r="X81" s="2302"/>
      <c r="Y81" s="1338"/>
      <c r="Z81" s="2403"/>
      <c r="AA81" s="1342"/>
      <c r="AB81" s="1539"/>
      <c r="AC81" s="1229"/>
      <c r="AD81" s="1229"/>
      <c r="AE81" s="1229"/>
      <c r="AF81" s="1490">
        <f t="shared" si="29"/>
        <v>16149998</v>
      </c>
      <c r="AG81" s="1316">
        <f t="shared" si="30"/>
        <v>0</v>
      </c>
      <c r="AH81" s="1540"/>
      <c r="AI81" s="1541"/>
      <c r="AJ81" s="1385"/>
      <c r="AK81" s="1350"/>
      <c r="AL81" s="2547"/>
      <c r="AM81" s="2186"/>
      <c r="AN81" s="1542"/>
      <c r="AO81" s="1556"/>
      <c r="AP81" s="1491">
        <f t="shared" si="31"/>
        <v>0</v>
      </c>
      <c r="AQ81" s="1554"/>
      <c r="AR81" s="1492">
        <f t="shared" si="32"/>
        <v>0</v>
      </c>
      <c r="AS81" s="1555"/>
      <c r="AT81" s="1492">
        <f t="shared" si="33"/>
        <v>0</v>
      </c>
      <c r="AU81" s="1557"/>
      <c r="AV81" s="1492">
        <f t="shared" si="34"/>
        <v>0</v>
      </c>
      <c r="AW81" s="1493">
        <f t="shared" si="35"/>
        <v>0</v>
      </c>
      <c r="AX81" s="2153">
        <f t="shared" si="36"/>
        <v>0</v>
      </c>
      <c r="AY81" s="1495">
        <f t="shared" si="37"/>
        <v>0</v>
      </c>
      <c r="AZ81" s="1536"/>
      <c r="BA81" s="1508">
        <v>1331818</v>
      </c>
      <c r="BB81" s="1508">
        <v>1931818</v>
      </c>
      <c r="BC81" s="1508">
        <v>2231818</v>
      </c>
      <c r="BD81" s="1508">
        <v>431818</v>
      </c>
      <c r="BE81" s="2157"/>
      <c r="BF81" s="1229"/>
      <c r="BG81" s="1943"/>
      <c r="BH81" s="1229"/>
      <c r="BI81" s="1553"/>
      <c r="BJ81" s="1229"/>
      <c r="BK81" s="1540"/>
      <c r="BL81" s="1229"/>
      <c r="BM81" s="1229"/>
      <c r="BN81" s="1229"/>
      <c r="BO81" s="1490">
        <f t="shared" si="45"/>
        <v>0</v>
      </c>
      <c r="BP81" s="1316">
        <f t="shared" si="38"/>
        <v>16149998</v>
      </c>
      <c r="BQ81" s="1540"/>
      <c r="BS81" s="1298">
        <f t="shared" si="39"/>
        <v>5</v>
      </c>
      <c r="BT81" s="1298">
        <f t="shared" si="40"/>
        <v>1</v>
      </c>
      <c r="BU81" s="1298">
        <f t="shared" si="41"/>
        <v>3</v>
      </c>
      <c r="BV81" s="1298">
        <f t="shared" si="42"/>
        <v>2</v>
      </c>
      <c r="BW81" s="1298">
        <f t="shared" si="43"/>
        <v>16149998</v>
      </c>
    </row>
    <row r="82" spans="1:75" ht="15" customHeight="1" x14ac:dyDescent="0.25">
      <c r="A82" s="2269">
        <v>14</v>
      </c>
      <c r="B82" s="2529">
        <v>43481</v>
      </c>
      <c r="C82" s="1929">
        <v>75</v>
      </c>
      <c r="D82" s="2475" t="s">
        <v>70</v>
      </c>
      <c r="E82" s="1542" t="s">
        <v>57</v>
      </c>
      <c r="F82" s="794">
        <v>5</v>
      </c>
      <c r="G82" s="1491">
        <f t="shared" si="44"/>
        <v>6659090</v>
      </c>
      <c r="H82" s="2007"/>
      <c r="I82" s="1492">
        <f t="shared" si="46"/>
        <v>0</v>
      </c>
      <c r="J82" s="2018"/>
      <c r="K82" s="1492">
        <f t="shared" si="26"/>
        <v>0</v>
      </c>
      <c r="L82" s="2740"/>
      <c r="M82" s="1492">
        <f t="shared" si="27"/>
        <v>0</v>
      </c>
      <c r="N82" s="1505">
        <f t="shared" si="25"/>
        <v>5</v>
      </c>
      <c r="O82" s="1494">
        <f t="shared" si="47"/>
        <v>6659090</v>
      </c>
      <c r="P82" s="1494">
        <f t="shared" si="28"/>
        <v>200000</v>
      </c>
      <c r="Q82" s="2692"/>
      <c r="R82" s="1508">
        <v>1331818</v>
      </c>
      <c r="S82" s="1508">
        <v>1931818</v>
      </c>
      <c r="T82" s="1508">
        <v>2231818</v>
      </c>
      <c r="U82" s="1508">
        <v>431818</v>
      </c>
      <c r="V82" s="1537">
        <v>43502</v>
      </c>
      <c r="W82" s="1338">
        <v>6659090</v>
      </c>
      <c r="X82" s="2302"/>
      <c r="Y82" s="1338"/>
      <c r="Z82" s="2403"/>
      <c r="AA82" s="1342"/>
      <c r="AB82" s="1539"/>
      <c r="AC82" s="1229"/>
      <c r="AD82" s="1229"/>
      <c r="AE82" s="1229"/>
      <c r="AF82" s="1490">
        <f t="shared" si="29"/>
        <v>6659090</v>
      </c>
      <c r="AG82" s="1316">
        <f t="shared" si="30"/>
        <v>0</v>
      </c>
      <c r="AH82" s="1540"/>
      <c r="AI82" s="1541"/>
      <c r="AJ82" s="1384"/>
      <c r="AK82" s="1350"/>
      <c r="AL82" s="2546"/>
      <c r="AM82" s="2185"/>
      <c r="AN82" s="1542"/>
      <c r="AO82" s="1547"/>
      <c r="AP82" s="1491">
        <f t="shared" si="31"/>
        <v>0</v>
      </c>
      <c r="AQ82" s="1545"/>
      <c r="AR82" s="1492">
        <f t="shared" si="32"/>
        <v>0</v>
      </c>
      <c r="AS82" s="1546"/>
      <c r="AT82" s="1492">
        <f t="shared" si="33"/>
        <v>0</v>
      </c>
      <c r="AU82" s="1548"/>
      <c r="AV82" s="1492">
        <f t="shared" si="34"/>
        <v>0</v>
      </c>
      <c r="AW82" s="1493">
        <f t="shared" si="35"/>
        <v>0</v>
      </c>
      <c r="AX82" s="2153">
        <f t="shared" si="36"/>
        <v>0</v>
      </c>
      <c r="AY82" s="1495">
        <f t="shared" si="37"/>
        <v>0</v>
      </c>
      <c r="AZ82" s="1536"/>
      <c r="BA82" s="1508">
        <v>1331818</v>
      </c>
      <c r="BB82" s="1508">
        <v>1931818</v>
      </c>
      <c r="BC82" s="1508">
        <v>2231818</v>
      </c>
      <c r="BD82" s="1508">
        <v>431818</v>
      </c>
      <c r="BE82" s="2157"/>
      <c r="BF82" s="1229"/>
      <c r="BG82" s="1943"/>
      <c r="BH82" s="1229"/>
      <c r="BI82" s="1553"/>
      <c r="BJ82" s="1229"/>
      <c r="BK82" s="1540"/>
      <c r="BL82" s="1229"/>
      <c r="BM82" s="1229"/>
      <c r="BN82" s="1229"/>
      <c r="BO82" s="1490">
        <f t="shared" si="45"/>
        <v>0</v>
      </c>
      <c r="BP82" s="1316">
        <f t="shared" si="38"/>
        <v>6659090</v>
      </c>
      <c r="BQ82" s="1540"/>
      <c r="BS82" s="1298">
        <f t="shared" si="39"/>
        <v>5</v>
      </c>
      <c r="BT82" s="1298">
        <f t="shared" si="40"/>
        <v>0</v>
      </c>
      <c r="BU82" s="1298">
        <f t="shared" si="41"/>
        <v>0</v>
      </c>
      <c r="BV82" s="1298">
        <f t="shared" si="42"/>
        <v>0</v>
      </c>
      <c r="BW82" s="1298">
        <f t="shared" si="43"/>
        <v>6659090</v>
      </c>
    </row>
    <row r="83" spans="1:75" ht="15" customHeight="1" x14ac:dyDescent="0.25">
      <c r="A83" s="2269">
        <v>15</v>
      </c>
      <c r="B83" s="2529">
        <v>43481</v>
      </c>
      <c r="C83" s="1929">
        <v>76</v>
      </c>
      <c r="D83" s="2475" t="s">
        <v>71</v>
      </c>
      <c r="E83" s="1542" t="s">
        <v>57</v>
      </c>
      <c r="F83" s="794">
        <v>5</v>
      </c>
      <c r="G83" s="1491">
        <f t="shared" si="44"/>
        <v>6659090</v>
      </c>
      <c r="H83" s="2007"/>
      <c r="I83" s="1492">
        <f t="shared" si="46"/>
        <v>0</v>
      </c>
      <c r="J83" s="2018"/>
      <c r="K83" s="1492">
        <f t="shared" si="26"/>
        <v>0</v>
      </c>
      <c r="L83" s="2740"/>
      <c r="M83" s="1492">
        <f t="shared" si="27"/>
        <v>0</v>
      </c>
      <c r="N83" s="1505">
        <f t="shared" si="25"/>
        <v>5</v>
      </c>
      <c r="O83" s="1494">
        <f t="shared" si="47"/>
        <v>6659090</v>
      </c>
      <c r="P83" s="1494">
        <f t="shared" si="28"/>
        <v>200000</v>
      </c>
      <c r="Q83" s="2692"/>
      <c r="R83" s="1508">
        <v>1331818</v>
      </c>
      <c r="S83" s="1508">
        <v>1931818</v>
      </c>
      <c r="T83" s="1508">
        <v>2231818</v>
      </c>
      <c r="U83" s="1508">
        <v>431818</v>
      </c>
      <c r="V83" s="1537">
        <v>43502</v>
      </c>
      <c r="W83" s="1338">
        <v>6659090</v>
      </c>
      <c r="X83" s="2345"/>
      <c r="Y83" s="1338"/>
      <c r="Z83" s="2403"/>
      <c r="AA83" s="1342"/>
      <c r="AB83" s="1539"/>
      <c r="AC83" s="1229"/>
      <c r="AD83" s="1229"/>
      <c r="AE83" s="1229"/>
      <c r="AF83" s="1490">
        <f t="shared" si="29"/>
        <v>6659090</v>
      </c>
      <c r="AG83" s="1316">
        <f t="shared" si="30"/>
        <v>0</v>
      </c>
      <c r="AH83" s="1540"/>
      <c r="AI83" s="1541"/>
      <c r="AJ83" s="1384"/>
      <c r="AK83" s="1350"/>
      <c r="AL83" s="2546"/>
      <c r="AM83" s="2185"/>
      <c r="AN83" s="1542"/>
      <c r="AO83" s="1547"/>
      <c r="AP83" s="1491">
        <f t="shared" si="31"/>
        <v>0</v>
      </c>
      <c r="AQ83" s="1545"/>
      <c r="AR83" s="1492">
        <f t="shared" si="32"/>
        <v>0</v>
      </c>
      <c r="AS83" s="1546"/>
      <c r="AT83" s="1492">
        <f t="shared" si="33"/>
        <v>0</v>
      </c>
      <c r="AU83" s="1548"/>
      <c r="AV83" s="1492">
        <f t="shared" si="34"/>
        <v>0</v>
      </c>
      <c r="AW83" s="1493">
        <f t="shared" si="35"/>
        <v>0</v>
      </c>
      <c r="AX83" s="2153">
        <f t="shared" si="36"/>
        <v>0</v>
      </c>
      <c r="AY83" s="1495">
        <f t="shared" si="37"/>
        <v>0</v>
      </c>
      <c r="AZ83" s="1536"/>
      <c r="BA83" s="1508">
        <v>1331818</v>
      </c>
      <c r="BB83" s="1508">
        <v>1931818</v>
      </c>
      <c r="BC83" s="1508">
        <v>2231818</v>
      </c>
      <c r="BD83" s="1508">
        <v>431818</v>
      </c>
      <c r="BE83" s="2157"/>
      <c r="BF83" s="1229"/>
      <c r="BG83" s="1537"/>
      <c r="BH83" s="1229"/>
      <c r="BI83" s="1553"/>
      <c r="BJ83" s="1229"/>
      <c r="BK83" s="1540"/>
      <c r="BL83" s="1229"/>
      <c r="BM83" s="1229"/>
      <c r="BN83" s="1229"/>
      <c r="BO83" s="1490">
        <f t="shared" si="45"/>
        <v>0</v>
      </c>
      <c r="BP83" s="1316">
        <f t="shared" si="38"/>
        <v>6659090</v>
      </c>
      <c r="BQ83" s="1540"/>
      <c r="BS83" s="1298">
        <f t="shared" si="39"/>
        <v>5</v>
      </c>
      <c r="BT83" s="1298">
        <f t="shared" si="40"/>
        <v>0</v>
      </c>
      <c r="BU83" s="1298">
        <f t="shared" si="41"/>
        <v>0</v>
      </c>
      <c r="BV83" s="1298">
        <f t="shared" si="42"/>
        <v>0</v>
      </c>
      <c r="BW83" s="1298">
        <f t="shared" si="43"/>
        <v>6659090</v>
      </c>
    </row>
    <row r="84" spans="1:75" ht="15" customHeight="1" x14ac:dyDescent="0.25">
      <c r="A84" s="2269">
        <v>16</v>
      </c>
      <c r="B84" s="2529">
        <v>43481</v>
      </c>
      <c r="C84" s="1929">
        <v>77</v>
      </c>
      <c r="D84" s="2475" t="s">
        <v>68</v>
      </c>
      <c r="E84" s="1542" t="s">
        <v>57</v>
      </c>
      <c r="F84" s="794">
        <v>5</v>
      </c>
      <c r="G84" s="1491">
        <f t="shared" si="44"/>
        <v>6659090</v>
      </c>
      <c r="H84" s="2007"/>
      <c r="I84" s="1492">
        <f t="shared" si="46"/>
        <v>0</v>
      </c>
      <c r="J84" s="2018"/>
      <c r="K84" s="1492">
        <f t="shared" si="26"/>
        <v>0</v>
      </c>
      <c r="L84" s="2740"/>
      <c r="M84" s="1492">
        <f t="shared" si="27"/>
        <v>0</v>
      </c>
      <c r="N84" s="1505">
        <f t="shared" si="25"/>
        <v>5</v>
      </c>
      <c r="O84" s="1494">
        <f t="shared" si="47"/>
        <v>6659090</v>
      </c>
      <c r="P84" s="1494">
        <f t="shared" si="28"/>
        <v>200000</v>
      </c>
      <c r="Q84" s="2692"/>
      <c r="R84" s="1508">
        <v>1331818</v>
      </c>
      <c r="S84" s="1508">
        <v>1931818</v>
      </c>
      <c r="T84" s="1508">
        <v>2231818</v>
      </c>
      <c r="U84" s="1508">
        <v>431818</v>
      </c>
      <c r="V84" s="1537">
        <v>43502</v>
      </c>
      <c r="W84" s="1338">
        <v>6659090</v>
      </c>
      <c r="X84" s="2345"/>
      <c r="Y84" s="1338"/>
      <c r="Z84" s="2403"/>
      <c r="AA84" s="1342"/>
      <c r="AB84" s="1539"/>
      <c r="AC84" s="1229"/>
      <c r="AD84" s="1229"/>
      <c r="AE84" s="1229"/>
      <c r="AF84" s="1490">
        <f t="shared" si="29"/>
        <v>6659090</v>
      </c>
      <c r="AG84" s="1316">
        <f t="shared" si="30"/>
        <v>0</v>
      </c>
      <c r="AH84" s="1540"/>
      <c r="AI84" s="1541"/>
      <c r="AJ84" s="1384"/>
      <c r="AK84" s="1350"/>
      <c r="AL84" s="2546"/>
      <c r="AM84" s="2185"/>
      <c r="AN84" s="1542"/>
      <c r="AO84" s="1547"/>
      <c r="AP84" s="1491">
        <f t="shared" si="31"/>
        <v>0</v>
      </c>
      <c r="AQ84" s="1545"/>
      <c r="AR84" s="1492">
        <f t="shared" si="32"/>
        <v>0</v>
      </c>
      <c r="AS84" s="1546"/>
      <c r="AT84" s="1492">
        <f t="shared" si="33"/>
        <v>0</v>
      </c>
      <c r="AU84" s="1548"/>
      <c r="AV84" s="1492">
        <f t="shared" si="34"/>
        <v>0</v>
      </c>
      <c r="AW84" s="1493">
        <f t="shared" si="35"/>
        <v>0</v>
      </c>
      <c r="AX84" s="2153">
        <f t="shared" si="36"/>
        <v>0</v>
      </c>
      <c r="AY84" s="1495">
        <f t="shared" si="37"/>
        <v>0</v>
      </c>
      <c r="AZ84" s="1536"/>
      <c r="BA84" s="1508">
        <v>1331818</v>
      </c>
      <c r="BB84" s="1508">
        <v>1931818</v>
      </c>
      <c r="BC84" s="1508">
        <v>2231818</v>
      </c>
      <c r="BD84" s="1508">
        <v>431818</v>
      </c>
      <c r="BE84" s="2157"/>
      <c r="BF84" s="1229"/>
      <c r="BG84" s="1943"/>
      <c r="BH84" s="1229"/>
      <c r="BI84" s="1553"/>
      <c r="BJ84" s="1229"/>
      <c r="BK84" s="1540"/>
      <c r="BL84" s="1229"/>
      <c r="BM84" s="1229"/>
      <c r="BN84" s="1229"/>
      <c r="BO84" s="1490">
        <f t="shared" si="45"/>
        <v>0</v>
      </c>
      <c r="BP84" s="1316">
        <f t="shared" si="38"/>
        <v>6659090</v>
      </c>
      <c r="BQ84" s="1540"/>
      <c r="BS84" s="1298">
        <f t="shared" si="39"/>
        <v>5</v>
      </c>
      <c r="BT84" s="1298">
        <f t="shared" si="40"/>
        <v>0</v>
      </c>
      <c r="BU84" s="1298">
        <f t="shared" si="41"/>
        <v>0</v>
      </c>
      <c r="BV84" s="1298">
        <f t="shared" si="42"/>
        <v>0</v>
      </c>
      <c r="BW84" s="1298">
        <f t="shared" si="43"/>
        <v>6659090</v>
      </c>
    </row>
    <row r="85" spans="1:75" ht="15" customHeight="1" x14ac:dyDescent="0.25">
      <c r="A85" s="2269">
        <v>17</v>
      </c>
      <c r="B85" s="2529">
        <v>43481</v>
      </c>
      <c r="C85" s="1929">
        <v>78</v>
      </c>
      <c r="D85" s="2476" t="s">
        <v>69</v>
      </c>
      <c r="E85" s="1542" t="s">
        <v>57</v>
      </c>
      <c r="F85" s="794">
        <v>5</v>
      </c>
      <c r="G85" s="1491">
        <f t="shared" si="44"/>
        <v>6659090</v>
      </c>
      <c r="H85" s="2007"/>
      <c r="I85" s="1492">
        <f t="shared" si="46"/>
        <v>0</v>
      </c>
      <c r="J85" s="2018"/>
      <c r="K85" s="1492">
        <f t="shared" si="26"/>
        <v>0</v>
      </c>
      <c r="L85" s="2740"/>
      <c r="M85" s="1492">
        <f t="shared" si="27"/>
        <v>0</v>
      </c>
      <c r="N85" s="1505">
        <f t="shared" si="25"/>
        <v>5</v>
      </c>
      <c r="O85" s="1494">
        <f t="shared" si="47"/>
        <v>6659090</v>
      </c>
      <c r="P85" s="1494">
        <f t="shared" si="28"/>
        <v>200000</v>
      </c>
      <c r="Q85" s="2692"/>
      <c r="R85" s="1508">
        <v>1331818</v>
      </c>
      <c r="S85" s="1508">
        <v>1931818</v>
      </c>
      <c r="T85" s="1508">
        <v>2231818</v>
      </c>
      <c r="U85" s="1508">
        <v>431818</v>
      </c>
      <c r="V85" s="1537">
        <v>43502</v>
      </c>
      <c r="W85" s="1338">
        <v>6659090</v>
      </c>
      <c r="X85" s="2299"/>
      <c r="Y85" s="1338"/>
      <c r="Z85" s="2403"/>
      <c r="AA85" s="1342"/>
      <c r="AB85" s="1539"/>
      <c r="AC85" s="1229"/>
      <c r="AD85" s="1901"/>
      <c r="AE85" s="1229"/>
      <c r="AF85" s="1490">
        <f t="shared" si="29"/>
        <v>6659090</v>
      </c>
      <c r="AG85" s="1316">
        <f t="shared" si="30"/>
        <v>0</v>
      </c>
      <c r="AH85" s="1549"/>
      <c r="AI85" s="1541"/>
      <c r="AJ85" s="1384"/>
      <c r="AK85" s="1350"/>
      <c r="AL85" s="2546"/>
      <c r="AM85" s="2187"/>
      <c r="AN85" s="1550"/>
      <c r="AO85" s="1547"/>
      <c r="AP85" s="1491">
        <f t="shared" si="31"/>
        <v>0</v>
      </c>
      <c r="AQ85" s="1545"/>
      <c r="AR85" s="1492">
        <f t="shared" si="32"/>
        <v>0</v>
      </c>
      <c r="AS85" s="1546"/>
      <c r="AT85" s="1492">
        <f t="shared" si="33"/>
        <v>0</v>
      </c>
      <c r="AU85" s="1548"/>
      <c r="AV85" s="1492">
        <f t="shared" si="34"/>
        <v>0</v>
      </c>
      <c r="AW85" s="1493">
        <f t="shared" si="35"/>
        <v>0</v>
      </c>
      <c r="AX85" s="2153">
        <f t="shared" si="36"/>
        <v>0</v>
      </c>
      <c r="AY85" s="1495">
        <f t="shared" si="37"/>
        <v>0</v>
      </c>
      <c r="AZ85" s="1536"/>
      <c r="BA85" s="1508">
        <v>1331818</v>
      </c>
      <c r="BB85" s="1508">
        <v>1931818</v>
      </c>
      <c r="BC85" s="1508">
        <v>2231818</v>
      </c>
      <c r="BD85" s="1508">
        <v>431818</v>
      </c>
      <c r="BE85" s="2157"/>
      <c r="BF85" s="1229"/>
      <c r="BG85" s="1943"/>
      <c r="BH85" s="1229"/>
      <c r="BI85" s="1553"/>
      <c r="BJ85" s="1229"/>
      <c r="BK85" s="1540"/>
      <c r="BL85" s="1229"/>
      <c r="BM85" s="1229"/>
      <c r="BN85" s="1229"/>
      <c r="BO85" s="1490">
        <f t="shared" si="45"/>
        <v>0</v>
      </c>
      <c r="BP85" s="1316">
        <f t="shared" si="38"/>
        <v>6659090</v>
      </c>
      <c r="BQ85" s="1540"/>
      <c r="BS85" s="1298">
        <f t="shared" si="39"/>
        <v>5</v>
      </c>
      <c r="BT85" s="1298">
        <f t="shared" si="40"/>
        <v>0</v>
      </c>
      <c r="BU85" s="1298">
        <f t="shared" si="41"/>
        <v>0</v>
      </c>
      <c r="BV85" s="1298">
        <f t="shared" si="42"/>
        <v>0</v>
      </c>
      <c r="BW85" s="1298">
        <f t="shared" si="43"/>
        <v>6659090</v>
      </c>
    </row>
    <row r="86" spans="1:75" ht="15" customHeight="1" x14ac:dyDescent="0.25">
      <c r="A86" s="2269">
        <v>18</v>
      </c>
      <c r="B86" s="2529">
        <v>43481</v>
      </c>
      <c r="C86" s="1929">
        <v>79</v>
      </c>
      <c r="D86" s="2476" t="s">
        <v>72</v>
      </c>
      <c r="E86" s="1542" t="s">
        <v>57</v>
      </c>
      <c r="F86" s="794">
        <v>5</v>
      </c>
      <c r="G86" s="1491">
        <f t="shared" si="44"/>
        <v>6659090</v>
      </c>
      <c r="H86" s="2007"/>
      <c r="I86" s="1492">
        <f t="shared" si="46"/>
        <v>0</v>
      </c>
      <c r="J86" s="2018"/>
      <c r="K86" s="1492">
        <f t="shared" si="26"/>
        <v>0</v>
      </c>
      <c r="L86" s="2740"/>
      <c r="M86" s="1492">
        <f t="shared" si="27"/>
        <v>0</v>
      </c>
      <c r="N86" s="1505">
        <f t="shared" si="25"/>
        <v>5</v>
      </c>
      <c r="O86" s="1494">
        <f t="shared" si="47"/>
        <v>6659090</v>
      </c>
      <c r="P86" s="1494">
        <f t="shared" si="28"/>
        <v>200000</v>
      </c>
      <c r="Q86" s="2692"/>
      <c r="R86" s="1508">
        <v>1331818</v>
      </c>
      <c r="S86" s="1508">
        <v>1931818</v>
      </c>
      <c r="T86" s="1508">
        <v>2231818</v>
      </c>
      <c r="U86" s="1508">
        <v>431818</v>
      </c>
      <c r="V86" s="1537">
        <v>43502</v>
      </c>
      <c r="W86" s="1338">
        <v>6659090</v>
      </c>
      <c r="X86" s="2302"/>
      <c r="Y86" s="1516"/>
      <c r="Z86" s="2404"/>
      <c r="AA86" s="1516"/>
      <c r="AB86" s="1551"/>
      <c r="AC86" s="1516"/>
      <c r="AD86" s="1516"/>
      <c r="AE86" s="1516"/>
      <c r="AF86" s="1490">
        <f t="shared" si="29"/>
        <v>6659090</v>
      </c>
      <c r="AG86" s="1316">
        <f t="shared" si="30"/>
        <v>0</v>
      </c>
      <c r="AH86" s="1540"/>
      <c r="AI86" s="1541"/>
      <c r="AJ86" s="1384"/>
      <c r="AK86" s="1350"/>
      <c r="AL86" s="2546"/>
      <c r="AM86" s="2185"/>
      <c r="AN86" s="1550"/>
      <c r="AO86" s="1547"/>
      <c r="AP86" s="1491">
        <f t="shared" si="31"/>
        <v>0</v>
      </c>
      <c r="AQ86" s="1545"/>
      <c r="AR86" s="1492">
        <f t="shared" si="32"/>
        <v>0</v>
      </c>
      <c r="AS86" s="1546"/>
      <c r="AT86" s="1492">
        <f t="shared" si="33"/>
        <v>0</v>
      </c>
      <c r="AU86" s="1548"/>
      <c r="AV86" s="1492">
        <f t="shared" si="34"/>
        <v>0</v>
      </c>
      <c r="AW86" s="1493">
        <f t="shared" si="35"/>
        <v>0</v>
      </c>
      <c r="AX86" s="2153">
        <f t="shared" si="36"/>
        <v>0</v>
      </c>
      <c r="AY86" s="1495">
        <f t="shared" si="37"/>
        <v>0</v>
      </c>
      <c r="AZ86" s="1536"/>
      <c r="BA86" s="1508">
        <v>1331818</v>
      </c>
      <c r="BB86" s="1508">
        <v>1931818</v>
      </c>
      <c r="BC86" s="1508">
        <v>2231818</v>
      </c>
      <c r="BD86" s="1508">
        <v>431818</v>
      </c>
      <c r="BE86" s="2157"/>
      <c r="BF86" s="1229"/>
      <c r="BG86" s="1943"/>
      <c r="BH86" s="1229"/>
      <c r="BI86" s="1553"/>
      <c r="BJ86" s="1229"/>
      <c r="BK86" s="1540"/>
      <c r="BL86" s="1229"/>
      <c r="BM86" s="1229"/>
      <c r="BN86" s="1229"/>
      <c r="BO86" s="1490">
        <f t="shared" si="45"/>
        <v>0</v>
      </c>
      <c r="BP86" s="1316">
        <f t="shared" si="38"/>
        <v>6659090</v>
      </c>
      <c r="BQ86" s="1540"/>
      <c r="BS86" s="1298">
        <f t="shared" si="39"/>
        <v>5</v>
      </c>
      <c r="BT86" s="1298">
        <f t="shared" si="40"/>
        <v>0</v>
      </c>
      <c r="BU86" s="1298">
        <f t="shared" si="41"/>
        <v>0</v>
      </c>
      <c r="BV86" s="1298">
        <f t="shared" si="42"/>
        <v>0</v>
      </c>
      <c r="BW86" s="1298">
        <f t="shared" si="43"/>
        <v>6659090</v>
      </c>
    </row>
    <row r="87" spans="1:75" ht="15" customHeight="1" x14ac:dyDescent="0.25">
      <c r="A87" s="2269">
        <v>19</v>
      </c>
      <c r="B87" s="2529">
        <v>43481</v>
      </c>
      <c r="C87" s="1929">
        <v>80</v>
      </c>
      <c r="D87" s="2475" t="s">
        <v>76</v>
      </c>
      <c r="E87" s="1542" t="s">
        <v>57</v>
      </c>
      <c r="F87" s="794">
        <v>5</v>
      </c>
      <c r="G87" s="1491">
        <f t="shared" si="44"/>
        <v>6659090</v>
      </c>
      <c r="H87" s="2007"/>
      <c r="I87" s="1492">
        <f t="shared" si="46"/>
        <v>0</v>
      </c>
      <c r="J87" s="2018"/>
      <c r="K87" s="1492">
        <f t="shared" si="26"/>
        <v>0</v>
      </c>
      <c r="L87" s="2740"/>
      <c r="M87" s="1492">
        <f t="shared" si="27"/>
        <v>0</v>
      </c>
      <c r="N87" s="1505">
        <f t="shared" si="25"/>
        <v>5</v>
      </c>
      <c r="O87" s="1494">
        <f t="shared" si="47"/>
        <v>6659090</v>
      </c>
      <c r="P87" s="1494">
        <f t="shared" si="28"/>
        <v>200000</v>
      </c>
      <c r="Q87" s="2692"/>
      <c r="R87" s="1508">
        <v>1331818</v>
      </c>
      <c r="S87" s="1508">
        <v>1931818</v>
      </c>
      <c r="T87" s="1508">
        <v>2231818</v>
      </c>
      <c r="U87" s="1508">
        <v>431818</v>
      </c>
      <c r="V87" s="1537">
        <v>43502</v>
      </c>
      <c r="W87" s="1338">
        <v>6659090</v>
      </c>
      <c r="X87" s="2346"/>
      <c r="Y87" s="1229"/>
      <c r="Z87" s="2405"/>
      <c r="AA87" s="1229"/>
      <c r="AB87" s="1553"/>
      <c r="AC87" s="1229"/>
      <c r="AD87" s="1229"/>
      <c r="AE87" s="1229"/>
      <c r="AF87" s="1490">
        <f t="shared" si="29"/>
        <v>6659090</v>
      </c>
      <c r="AG87" s="1316">
        <f t="shared" si="30"/>
        <v>0</v>
      </c>
      <c r="AH87" s="1540"/>
      <c r="AI87" s="1541"/>
      <c r="AJ87" s="1384"/>
      <c r="AK87" s="1350"/>
      <c r="AL87" s="2546"/>
      <c r="AM87" s="2185"/>
      <c r="AN87" s="1550"/>
      <c r="AO87" s="1547"/>
      <c r="AP87" s="1491">
        <f t="shared" si="31"/>
        <v>0</v>
      </c>
      <c r="AQ87" s="1545"/>
      <c r="AR87" s="1492">
        <f t="shared" si="32"/>
        <v>0</v>
      </c>
      <c r="AS87" s="1546"/>
      <c r="AT87" s="1492">
        <f t="shared" si="33"/>
        <v>0</v>
      </c>
      <c r="AU87" s="1548"/>
      <c r="AV87" s="1492">
        <f t="shared" si="34"/>
        <v>0</v>
      </c>
      <c r="AW87" s="1493">
        <f t="shared" si="35"/>
        <v>0</v>
      </c>
      <c r="AX87" s="2153">
        <f t="shared" si="36"/>
        <v>0</v>
      </c>
      <c r="AY87" s="1495">
        <f t="shared" si="37"/>
        <v>0</v>
      </c>
      <c r="AZ87" s="1536"/>
      <c r="BA87" s="1508">
        <v>1331818</v>
      </c>
      <c r="BB87" s="1508">
        <v>1931818</v>
      </c>
      <c r="BC87" s="1508">
        <v>2231818</v>
      </c>
      <c r="BD87" s="1508">
        <v>431818</v>
      </c>
      <c r="BE87" s="2157"/>
      <c r="BF87" s="1229"/>
      <c r="BG87" s="1943"/>
      <c r="BH87" s="1229"/>
      <c r="BI87" s="1553"/>
      <c r="BJ87" s="1229"/>
      <c r="BK87" s="1540"/>
      <c r="BL87" s="1229"/>
      <c r="BM87" s="1229"/>
      <c r="BN87" s="1229"/>
      <c r="BO87" s="1490">
        <f t="shared" si="45"/>
        <v>0</v>
      </c>
      <c r="BP87" s="1316">
        <f t="shared" si="38"/>
        <v>6659090</v>
      </c>
      <c r="BQ87" s="1540"/>
      <c r="BS87" s="1298">
        <f t="shared" si="39"/>
        <v>5</v>
      </c>
      <c r="BT87" s="1298">
        <f t="shared" si="40"/>
        <v>0</v>
      </c>
      <c r="BU87" s="1298">
        <f t="shared" si="41"/>
        <v>0</v>
      </c>
      <c r="BV87" s="1298">
        <f t="shared" si="42"/>
        <v>0</v>
      </c>
      <c r="BW87" s="1298">
        <f t="shared" si="43"/>
        <v>6659090</v>
      </c>
    </row>
    <row r="88" spans="1:75" ht="15" customHeight="1" x14ac:dyDescent="0.25">
      <c r="A88" s="2269">
        <v>20</v>
      </c>
      <c r="B88" s="2529">
        <v>43481</v>
      </c>
      <c r="C88" s="1929">
        <v>81</v>
      </c>
      <c r="D88" s="2475" t="s">
        <v>73</v>
      </c>
      <c r="E88" s="1542" t="s">
        <v>57</v>
      </c>
      <c r="F88" s="794">
        <v>5</v>
      </c>
      <c r="G88" s="1491">
        <f t="shared" si="44"/>
        <v>6659090</v>
      </c>
      <c r="H88" s="2007"/>
      <c r="I88" s="1492">
        <f t="shared" si="46"/>
        <v>0</v>
      </c>
      <c r="J88" s="2018"/>
      <c r="K88" s="1492">
        <f t="shared" si="26"/>
        <v>0</v>
      </c>
      <c r="L88" s="2740"/>
      <c r="M88" s="1492">
        <f t="shared" si="27"/>
        <v>0</v>
      </c>
      <c r="N88" s="1505">
        <f t="shared" si="25"/>
        <v>5</v>
      </c>
      <c r="O88" s="1494">
        <f t="shared" si="47"/>
        <v>6659090</v>
      </c>
      <c r="P88" s="1494">
        <f t="shared" si="28"/>
        <v>200000</v>
      </c>
      <c r="Q88" s="2692"/>
      <c r="R88" s="1508">
        <v>1331818</v>
      </c>
      <c r="S88" s="1508">
        <v>1931818</v>
      </c>
      <c r="T88" s="1508">
        <v>2231818</v>
      </c>
      <c r="U88" s="1508">
        <v>431818</v>
      </c>
      <c r="V88" s="1537">
        <v>43502</v>
      </c>
      <c r="W88" s="1516">
        <v>3726614</v>
      </c>
      <c r="X88" s="2347">
        <v>43502</v>
      </c>
      <c r="Y88" s="1516">
        <v>2932476</v>
      </c>
      <c r="Z88" s="2404"/>
      <c r="AA88" s="1516"/>
      <c r="AB88" s="1551"/>
      <c r="AC88" s="1516"/>
      <c r="AD88" s="1516"/>
      <c r="AE88" s="1516"/>
      <c r="AF88" s="1490">
        <f t="shared" si="29"/>
        <v>6659090</v>
      </c>
      <c r="AG88" s="1316">
        <f t="shared" si="30"/>
        <v>0</v>
      </c>
      <c r="AH88" s="1540"/>
      <c r="AI88" s="1541"/>
      <c r="AJ88" s="1384"/>
      <c r="AK88" s="1350"/>
      <c r="AL88" s="2546"/>
      <c r="AM88" s="2185"/>
      <c r="AN88" s="1550"/>
      <c r="AO88" s="1547"/>
      <c r="AP88" s="1491">
        <f t="shared" si="31"/>
        <v>0</v>
      </c>
      <c r="AQ88" s="1545"/>
      <c r="AR88" s="1492">
        <f t="shared" si="32"/>
        <v>0</v>
      </c>
      <c r="AS88" s="1546"/>
      <c r="AT88" s="1492">
        <f t="shared" si="33"/>
        <v>0</v>
      </c>
      <c r="AU88" s="1548"/>
      <c r="AV88" s="1492">
        <f t="shared" si="34"/>
        <v>0</v>
      </c>
      <c r="AW88" s="1493">
        <f t="shared" si="35"/>
        <v>0</v>
      </c>
      <c r="AX88" s="2153">
        <f t="shared" si="36"/>
        <v>0</v>
      </c>
      <c r="AY88" s="1495">
        <f t="shared" si="37"/>
        <v>0</v>
      </c>
      <c r="AZ88" s="1536"/>
      <c r="BA88" s="1508">
        <v>1331818</v>
      </c>
      <c r="BB88" s="1508">
        <v>1931818</v>
      </c>
      <c r="BC88" s="1508">
        <v>2231818</v>
      </c>
      <c r="BD88" s="1508">
        <v>431818</v>
      </c>
      <c r="BE88" s="2157"/>
      <c r="BF88" s="1229"/>
      <c r="BG88" s="1523"/>
      <c r="BH88" s="1229"/>
      <c r="BI88" s="1553"/>
      <c r="BJ88" s="1229"/>
      <c r="BK88" s="1540"/>
      <c r="BL88" s="1229"/>
      <c r="BM88" s="1229"/>
      <c r="BN88" s="1229"/>
      <c r="BO88" s="1490">
        <f t="shared" si="45"/>
        <v>0</v>
      </c>
      <c r="BP88" s="1316">
        <f t="shared" si="38"/>
        <v>6659090</v>
      </c>
      <c r="BQ88" s="1540"/>
      <c r="BS88" s="1298">
        <f t="shared" si="39"/>
        <v>5</v>
      </c>
      <c r="BT88" s="1298">
        <f t="shared" si="40"/>
        <v>0</v>
      </c>
      <c r="BU88" s="1298">
        <f t="shared" si="41"/>
        <v>0</v>
      </c>
      <c r="BV88" s="1298">
        <f t="shared" si="42"/>
        <v>0</v>
      </c>
      <c r="BW88" s="1298">
        <f t="shared" si="43"/>
        <v>6659090</v>
      </c>
    </row>
    <row r="89" spans="1:75" ht="15" customHeight="1" x14ac:dyDescent="0.25">
      <c r="A89" s="2269">
        <v>21</v>
      </c>
      <c r="B89" s="2529">
        <v>43481</v>
      </c>
      <c r="C89" s="1929">
        <v>82</v>
      </c>
      <c r="D89" s="2475" t="s">
        <v>77</v>
      </c>
      <c r="E89" s="1542" t="s">
        <v>57</v>
      </c>
      <c r="F89" s="794">
        <v>5</v>
      </c>
      <c r="G89" s="1491">
        <f t="shared" si="44"/>
        <v>6659090</v>
      </c>
      <c r="H89" s="2007"/>
      <c r="I89" s="1492">
        <f t="shared" si="46"/>
        <v>0</v>
      </c>
      <c r="J89" s="2018"/>
      <c r="K89" s="1492">
        <f t="shared" si="26"/>
        <v>0</v>
      </c>
      <c r="L89" s="2740"/>
      <c r="M89" s="1492">
        <f t="shared" si="27"/>
        <v>0</v>
      </c>
      <c r="N89" s="1505">
        <f t="shared" si="25"/>
        <v>5</v>
      </c>
      <c r="O89" s="1494">
        <f t="shared" si="47"/>
        <v>6659090</v>
      </c>
      <c r="P89" s="1494">
        <f t="shared" si="28"/>
        <v>200000</v>
      </c>
      <c r="Q89" s="2692"/>
      <c r="R89" s="1508">
        <v>1331818</v>
      </c>
      <c r="S89" s="1508">
        <v>1931818</v>
      </c>
      <c r="T89" s="1508">
        <v>2231818</v>
      </c>
      <c r="U89" s="1508">
        <v>431818</v>
      </c>
      <c r="V89" s="1537">
        <v>43502</v>
      </c>
      <c r="W89" s="1229">
        <v>2722524</v>
      </c>
      <c r="X89" s="2346">
        <v>43473</v>
      </c>
      <c r="Y89" s="1229">
        <v>3936566</v>
      </c>
      <c r="Z89" s="2405"/>
      <c r="AA89" s="1229"/>
      <c r="AB89" s="1553"/>
      <c r="AC89" s="1229"/>
      <c r="AD89" s="1229"/>
      <c r="AE89" s="1229"/>
      <c r="AF89" s="1490">
        <f t="shared" si="29"/>
        <v>6659090</v>
      </c>
      <c r="AG89" s="1316">
        <f t="shared" si="30"/>
        <v>0</v>
      </c>
      <c r="AH89" s="1540"/>
      <c r="AI89" s="1541"/>
      <c r="AJ89" s="1384"/>
      <c r="AK89" s="1350"/>
      <c r="AL89" s="2546"/>
      <c r="AM89" s="2185"/>
      <c r="AN89" s="1550"/>
      <c r="AO89" s="1547"/>
      <c r="AP89" s="1491">
        <f t="shared" si="31"/>
        <v>0</v>
      </c>
      <c r="AQ89" s="1545"/>
      <c r="AR89" s="1492">
        <f t="shared" si="32"/>
        <v>0</v>
      </c>
      <c r="AS89" s="1546"/>
      <c r="AT89" s="1492">
        <f t="shared" si="33"/>
        <v>0</v>
      </c>
      <c r="AU89" s="1548"/>
      <c r="AV89" s="1492">
        <f t="shared" si="34"/>
        <v>0</v>
      </c>
      <c r="AW89" s="1493">
        <f t="shared" si="35"/>
        <v>0</v>
      </c>
      <c r="AX89" s="2153">
        <f t="shared" si="36"/>
        <v>0</v>
      </c>
      <c r="AY89" s="1495">
        <f t="shared" si="37"/>
        <v>0</v>
      </c>
      <c r="AZ89" s="1536"/>
      <c r="BA89" s="1508">
        <v>1331818</v>
      </c>
      <c r="BB89" s="1508">
        <v>1931818</v>
      </c>
      <c r="BC89" s="1508">
        <v>2231818</v>
      </c>
      <c r="BD89" s="1508">
        <v>431818</v>
      </c>
      <c r="BE89" s="2157"/>
      <c r="BF89" s="1229"/>
      <c r="BG89" s="1523"/>
      <c r="BH89" s="1229"/>
      <c r="BI89" s="1553"/>
      <c r="BJ89" s="1229"/>
      <c r="BK89" s="1540"/>
      <c r="BL89" s="1229"/>
      <c r="BM89" s="1229"/>
      <c r="BN89" s="1229"/>
      <c r="BO89" s="1490">
        <f t="shared" si="45"/>
        <v>0</v>
      </c>
      <c r="BP89" s="1316">
        <f t="shared" si="38"/>
        <v>6659090</v>
      </c>
      <c r="BQ89" s="1540"/>
      <c r="BS89" s="1298">
        <f t="shared" si="39"/>
        <v>5</v>
      </c>
      <c r="BT89" s="1298">
        <f t="shared" si="40"/>
        <v>0</v>
      </c>
      <c r="BU89" s="1298">
        <f t="shared" si="41"/>
        <v>0</v>
      </c>
      <c r="BV89" s="1298">
        <f t="shared" si="42"/>
        <v>0</v>
      </c>
      <c r="BW89" s="1298">
        <f t="shared" si="43"/>
        <v>6659090</v>
      </c>
    </row>
    <row r="90" spans="1:75" ht="15" customHeight="1" x14ac:dyDescent="0.25">
      <c r="A90" s="2269">
        <v>22</v>
      </c>
      <c r="B90" s="2529">
        <v>43481</v>
      </c>
      <c r="C90" s="1929">
        <v>83</v>
      </c>
      <c r="D90" s="2475" t="s">
        <v>74</v>
      </c>
      <c r="E90" s="1542" t="s">
        <v>57</v>
      </c>
      <c r="F90" s="794">
        <v>5</v>
      </c>
      <c r="G90" s="1491">
        <f t="shared" si="44"/>
        <v>6659090</v>
      </c>
      <c r="H90" s="2007"/>
      <c r="I90" s="1492">
        <f t="shared" si="46"/>
        <v>0</v>
      </c>
      <c r="J90" s="2018"/>
      <c r="K90" s="1492">
        <f t="shared" si="26"/>
        <v>0</v>
      </c>
      <c r="L90" s="2740"/>
      <c r="M90" s="1492">
        <f t="shared" si="27"/>
        <v>0</v>
      </c>
      <c r="N90" s="1505">
        <f t="shared" si="25"/>
        <v>5</v>
      </c>
      <c r="O90" s="1494">
        <f t="shared" si="47"/>
        <v>6659090</v>
      </c>
      <c r="P90" s="1494">
        <f t="shared" si="28"/>
        <v>200000</v>
      </c>
      <c r="Q90" s="2692"/>
      <c r="R90" s="1508">
        <v>1331818</v>
      </c>
      <c r="S90" s="1508">
        <v>1931818</v>
      </c>
      <c r="T90" s="1508">
        <v>2231818</v>
      </c>
      <c r="U90" s="1508">
        <v>431818</v>
      </c>
      <c r="V90" s="1537">
        <v>43504</v>
      </c>
      <c r="W90" s="1338">
        <v>6659090</v>
      </c>
      <c r="X90" s="2346"/>
      <c r="Y90" s="1229"/>
      <c r="Z90" s="2405"/>
      <c r="AA90" s="1229"/>
      <c r="AB90" s="1553"/>
      <c r="AC90" s="1229"/>
      <c r="AD90" s="1229"/>
      <c r="AE90" s="1229"/>
      <c r="AF90" s="1490">
        <f t="shared" si="29"/>
        <v>6659090</v>
      </c>
      <c r="AG90" s="1316">
        <f t="shared" si="30"/>
        <v>0</v>
      </c>
      <c r="AH90" s="1540"/>
      <c r="AI90" s="1541"/>
      <c r="AJ90" s="1384"/>
      <c r="AK90" s="1350"/>
      <c r="AL90" s="2546"/>
      <c r="AM90" s="2185"/>
      <c r="AN90" s="1542"/>
      <c r="AO90" s="1547"/>
      <c r="AP90" s="1491">
        <f t="shared" si="31"/>
        <v>0</v>
      </c>
      <c r="AQ90" s="1545"/>
      <c r="AR90" s="1492">
        <f t="shared" si="32"/>
        <v>0</v>
      </c>
      <c r="AS90" s="1546"/>
      <c r="AT90" s="1492">
        <f t="shared" si="33"/>
        <v>0</v>
      </c>
      <c r="AU90" s="1548"/>
      <c r="AV90" s="1492">
        <f t="shared" si="34"/>
        <v>0</v>
      </c>
      <c r="AW90" s="1493">
        <f t="shared" si="35"/>
        <v>0</v>
      </c>
      <c r="AX90" s="2153">
        <f t="shared" si="36"/>
        <v>0</v>
      </c>
      <c r="AY90" s="1495">
        <f t="shared" si="37"/>
        <v>0</v>
      </c>
      <c r="AZ90" s="1536"/>
      <c r="BA90" s="1508">
        <v>1331818</v>
      </c>
      <c r="BB90" s="1508">
        <v>1931818</v>
      </c>
      <c r="BC90" s="1508">
        <v>2231818</v>
      </c>
      <c r="BD90" s="1508">
        <v>431818</v>
      </c>
      <c r="BE90" s="2157"/>
      <c r="BF90" s="1229"/>
      <c r="BG90" s="1537"/>
      <c r="BH90" s="1229"/>
      <c r="BI90" s="1553"/>
      <c r="BJ90" s="1229"/>
      <c r="BK90" s="1540"/>
      <c r="BL90" s="1229"/>
      <c r="BM90" s="1229"/>
      <c r="BN90" s="1229"/>
      <c r="BO90" s="1490">
        <f t="shared" si="45"/>
        <v>0</v>
      </c>
      <c r="BP90" s="1316">
        <f t="shared" si="38"/>
        <v>6659090</v>
      </c>
      <c r="BQ90" s="1540"/>
      <c r="BS90" s="1298">
        <f t="shared" si="39"/>
        <v>5</v>
      </c>
      <c r="BT90" s="1298">
        <f t="shared" si="40"/>
        <v>0</v>
      </c>
      <c r="BU90" s="1298">
        <f t="shared" si="41"/>
        <v>0</v>
      </c>
      <c r="BV90" s="1298">
        <f t="shared" si="42"/>
        <v>0</v>
      </c>
      <c r="BW90" s="1298">
        <f t="shared" si="43"/>
        <v>6659090</v>
      </c>
    </row>
    <row r="91" spans="1:75" ht="15" customHeight="1" thickBot="1" x14ac:dyDescent="0.3">
      <c r="A91" s="2269">
        <v>23</v>
      </c>
      <c r="B91" s="2529">
        <v>43481</v>
      </c>
      <c r="C91" s="1929">
        <v>84</v>
      </c>
      <c r="D91" s="2475" t="s">
        <v>75</v>
      </c>
      <c r="E91" s="1542" t="s">
        <v>57</v>
      </c>
      <c r="F91" s="794">
        <v>5</v>
      </c>
      <c r="G91" s="1491">
        <f t="shared" si="44"/>
        <v>6659090</v>
      </c>
      <c r="H91" s="2007"/>
      <c r="I91" s="1492">
        <f t="shared" si="46"/>
        <v>0</v>
      </c>
      <c r="J91" s="2018"/>
      <c r="K91" s="1492">
        <f t="shared" si="26"/>
        <v>0</v>
      </c>
      <c r="L91" s="2740"/>
      <c r="M91" s="1492">
        <f t="shared" si="27"/>
        <v>0</v>
      </c>
      <c r="N91" s="1505">
        <f t="shared" si="25"/>
        <v>5</v>
      </c>
      <c r="O91" s="1494">
        <f t="shared" si="47"/>
        <v>6659090</v>
      </c>
      <c r="P91" s="1494">
        <f t="shared" si="28"/>
        <v>200000</v>
      </c>
      <c r="Q91" s="2692"/>
      <c r="R91" s="1508">
        <v>1331818</v>
      </c>
      <c r="S91" s="1508">
        <v>1931818</v>
      </c>
      <c r="T91" s="1508">
        <v>2231818</v>
      </c>
      <c r="U91" s="1508">
        <v>431818</v>
      </c>
      <c r="V91" s="1537">
        <v>43504</v>
      </c>
      <c r="W91" s="1338">
        <v>6659090</v>
      </c>
      <c r="X91" s="2346"/>
      <c r="Y91" s="1229"/>
      <c r="Z91" s="2405"/>
      <c r="AA91" s="1229"/>
      <c r="AB91" s="1553"/>
      <c r="AC91" s="1229"/>
      <c r="AD91" s="1229"/>
      <c r="AE91" s="1229"/>
      <c r="AF91" s="1490">
        <f t="shared" si="29"/>
        <v>6659090</v>
      </c>
      <c r="AG91" s="1316">
        <f t="shared" si="30"/>
        <v>0</v>
      </c>
      <c r="AH91" s="1540"/>
      <c r="AI91" s="1541"/>
      <c r="AJ91" s="1384"/>
      <c r="AK91" s="1350"/>
      <c r="AL91" s="2546"/>
      <c r="AM91" s="2185"/>
      <c r="AN91" s="1542"/>
      <c r="AO91" s="1547"/>
      <c r="AP91" s="1491">
        <f t="shared" si="31"/>
        <v>0</v>
      </c>
      <c r="AQ91" s="1545"/>
      <c r="AR91" s="1492">
        <f t="shared" si="32"/>
        <v>0</v>
      </c>
      <c r="AS91" s="1546"/>
      <c r="AT91" s="1492">
        <f t="shared" si="33"/>
        <v>0</v>
      </c>
      <c r="AU91" s="1548"/>
      <c r="AV91" s="1492">
        <f t="shared" si="34"/>
        <v>0</v>
      </c>
      <c r="AW91" s="1493">
        <f t="shared" si="35"/>
        <v>0</v>
      </c>
      <c r="AX91" s="2153">
        <f t="shared" si="36"/>
        <v>0</v>
      </c>
      <c r="AY91" s="1495">
        <f t="shared" si="37"/>
        <v>0</v>
      </c>
      <c r="AZ91" s="1536"/>
      <c r="BA91" s="1508">
        <v>1331818</v>
      </c>
      <c r="BB91" s="1508">
        <v>1931818</v>
      </c>
      <c r="BC91" s="1508">
        <v>2231818</v>
      </c>
      <c r="BD91" s="1508">
        <v>431818</v>
      </c>
      <c r="BE91" s="2157"/>
      <c r="BF91" s="1229"/>
      <c r="BG91" s="1537"/>
      <c r="BH91" s="1229"/>
      <c r="BI91" s="1553"/>
      <c r="BJ91" s="1229"/>
      <c r="BK91" s="1540"/>
      <c r="BL91" s="1229"/>
      <c r="BM91" s="1229"/>
      <c r="BN91" s="1229"/>
      <c r="BO91" s="1490">
        <f t="shared" si="45"/>
        <v>0</v>
      </c>
      <c r="BP91" s="1316">
        <f t="shared" si="38"/>
        <v>6659090</v>
      </c>
      <c r="BQ91" s="1540"/>
      <c r="BS91" s="1298">
        <f t="shared" si="39"/>
        <v>5</v>
      </c>
      <c r="BT91" s="1298">
        <f t="shared" si="40"/>
        <v>0</v>
      </c>
      <c r="BU91" s="1298">
        <f t="shared" si="41"/>
        <v>0</v>
      </c>
      <c r="BV91" s="1298">
        <f t="shared" si="42"/>
        <v>0</v>
      </c>
      <c r="BW91" s="1298">
        <f t="shared" si="43"/>
        <v>6659090</v>
      </c>
    </row>
    <row r="92" spans="1:75" ht="15" customHeight="1" x14ac:dyDescent="0.25">
      <c r="A92" s="2270">
        <v>1</v>
      </c>
      <c r="B92" s="2531">
        <v>43482</v>
      </c>
      <c r="C92" s="2537">
        <v>85</v>
      </c>
      <c r="D92" s="2477" t="s">
        <v>87</v>
      </c>
      <c r="E92" s="1566" t="s">
        <v>88</v>
      </c>
      <c r="F92" s="794">
        <v>8</v>
      </c>
      <c r="G92" s="1491">
        <f t="shared" ref="G92:G106" si="48">F92*R92</f>
        <v>10654544</v>
      </c>
      <c r="H92" s="1558"/>
      <c r="I92" s="1492">
        <f t="shared" ref="I92:I106" si="49">H92*S92</f>
        <v>0</v>
      </c>
      <c r="J92" s="1559">
        <v>2</v>
      </c>
      <c r="K92" s="1492">
        <f t="shared" ref="K92:K106" si="50">J92*T92</f>
        <v>4463636</v>
      </c>
      <c r="L92" s="2741"/>
      <c r="M92" s="1492">
        <f t="shared" ref="M92:M106" si="51">L92*U92</f>
        <v>0</v>
      </c>
      <c r="N92" s="1505">
        <f t="shared" si="25"/>
        <v>10</v>
      </c>
      <c r="O92" s="1494">
        <f t="shared" ref="O92:O106" si="52">G92+I92+K92+M92</f>
        <v>15118180</v>
      </c>
      <c r="P92" s="1562">
        <v>400000</v>
      </c>
      <c r="Q92" s="2692"/>
      <c r="R92" s="1508">
        <v>1331818</v>
      </c>
      <c r="S92" s="1508">
        <v>1931818</v>
      </c>
      <c r="T92" s="1508">
        <v>2231818</v>
      </c>
      <c r="U92" s="1508">
        <v>431818</v>
      </c>
      <c r="V92" s="1523">
        <v>43504</v>
      </c>
      <c r="W92" s="1338">
        <v>15118180</v>
      </c>
      <c r="X92" s="1563"/>
      <c r="Y92" s="1338"/>
      <c r="Z92" s="2406"/>
      <c r="AA92" s="1342"/>
      <c r="AB92" s="1568"/>
      <c r="AC92" s="1229"/>
      <c r="AD92" s="1229"/>
      <c r="AE92" s="1229"/>
      <c r="AF92" s="1490">
        <f t="shared" si="29"/>
        <v>15118180</v>
      </c>
      <c r="AG92" s="1316">
        <f t="shared" si="30"/>
        <v>0</v>
      </c>
      <c r="AH92" s="1564"/>
      <c r="AI92" s="1541"/>
      <c r="AJ92" s="1383"/>
      <c r="AK92" s="1349"/>
      <c r="AL92" s="2548"/>
      <c r="AM92" s="2188"/>
      <c r="AN92" s="1542"/>
      <c r="AO92" s="1529"/>
      <c r="AP92" s="1491">
        <f t="shared" si="31"/>
        <v>0</v>
      </c>
      <c r="AQ92" s="2007"/>
      <c r="AR92" s="1492">
        <f t="shared" si="32"/>
        <v>0</v>
      </c>
      <c r="AS92" s="2018"/>
      <c r="AT92" s="1492">
        <f t="shared" si="33"/>
        <v>0</v>
      </c>
      <c r="AU92" s="2043"/>
      <c r="AV92" s="1492">
        <f t="shared" si="34"/>
        <v>0</v>
      </c>
      <c r="AW92" s="1493">
        <f t="shared" si="35"/>
        <v>0</v>
      </c>
      <c r="AX92" s="2153">
        <f t="shared" si="36"/>
        <v>0</v>
      </c>
      <c r="AY92" s="1495">
        <f t="shared" si="37"/>
        <v>0</v>
      </c>
      <c r="AZ92" s="1560"/>
      <c r="BA92" s="1508">
        <v>1331818</v>
      </c>
      <c r="BB92" s="1508">
        <v>1931818</v>
      </c>
      <c r="BC92" s="1508">
        <v>2231818</v>
      </c>
      <c r="BD92" s="1508">
        <v>431818</v>
      </c>
      <c r="BE92" s="2157"/>
      <c r="BF92" s="1338"/>
      <c r="BG92" s="1563"/>
      <c r="BH92" s="1338"/>
      <c r="BI92" s="1563"/>
      <c r="BJ92" s="1342"/>
      <c r="BK92" s="1568"/>
      <c r="BL92" s="1229"/>
      <c r="BM92" s="1229"/>
      <c r="BN92" s="1229"/>
      <c r="BO92" s="1490">
        <f t="shared" si="45"/>
        <v>0</v>
      </c>
      <c r="BP92" s="1316">
        <f t="shared" si="38"/>
        <v>15118180</v>
      </c>
      <c r="BQ92" s="1564"/>
      <c r="BS92" s="1298">
        <f t="shared" si="39"/>
        <v>8</v>
      </c>
      <c r="BT92" s="1298">
        <f t="shared" si="40"/>
        <v>0</v>
      </c>
      <c r="BU92" s="1298">
        <f t="shared" si="41"/>
        <v>2</v>
      </c>
      <c r="BV92" s="1298">
        <f t="shared" si="42"/>
        <v>0</v>
      </c>
      <c r="BW92" s="1298">
        <f t="shared" si="43"/>
        <v>15118180</v>
      </c>
    </row>
    <row r="93" spans="1:75" ht="15" customHeight="1" x14ac:dyDescent="0.25">
      <c r="A93" s="2270">
        <v>2</v>
      </c>
      <c r="B93" s="2531">
        <v>43482</v>
      </c>
      <c r="C93" s="2622">
        <v>86</v>
      </c>
      <c r="D93" s="2477" t="s">
        <v>89</v>
      </c>
      <c r="E93" s="1566" t="s">
        <v>88</v>
      </c>
      <c r="F93" s="794">
        <v>7</v>
      </c>
      <c r="G93" s="1491">
        <f t="shared" si="48"/>
        <v>9322726</v>
      </c>
      <c r="H93" s="1558"/>
      <c r="I93" s="1492">
        <f t="shared" si="49"/>
        <v>0</v>
      </c>
      <c r="J93" s="1559">
        <v>3</v>
      </c>
      <c r="K93" s="1492">
        <f t="shared" si="50"/>
        <v>6695454</v>
      </c>
      <c r="L93" s="2741"/>
      <c r="M93" s="1492">
        <f t="shared" si="51"/>
        <v>0</v>
      </c>
      <c r="N93" s="1505">
        <f t="shared" si="25"/>
        <v>10</v>
      </c>
      <c r="O93" s="1494">
        <f t="shared" si="52"/>
        <v>16018180</v>
      </c>
      <c r="P93" s="1562">
        <v>400000</v>
      </c>
      <c r="Q93" s="2692"/>
      <c r="R93" s="1508">
        <v>1331818</v>
      </c>
      <c r="S93" s="1508">
        <v>1931818</v>
      </c>
      <c r="T93" s="1508">
        <v>2231818</v>
      </c>
      <c r="U93" s="1508">
        <v>431818</v>
      </c>
      <c r="V93" s="1523">
        <v>43504</v>
      </c>
      <c r="W93" s="1338">
        <v>16018180</v>
      </c>
      <c r="X93" s="1561"/>
      <c r="Y93" s="1338"/>
      <c r="Z93" s="1561"/>
      <c r="AA93" s="1342"/>
      <c r="AB93" s="1568"/>
      <c r="AC93" s="1229"/>
      <c r="AD93" s="1229"/>
      <c r="AE93" s="1229"/>
      <c r="AF93" s="1490">
        <f t="shared" si="29"/>
        <v>16018180</v>
      </c>
      <c r="AG93" s="1316">
        <f t="shared" si="30"/>
        <v>0</v>
      </c>
      <c r="AH93" s="1564"/>
      <c r="AI93" s="1541"/>
      <c r="AJ93" s="1994"/>
      <c r="AK93" s="1349"/>
      <c r="AL93" s="2548"/>
      <c r="AM93" s="2189"/>
      <c r="AN93" s="1542"/>
      <c r="AO93" s="1254"/>
      <c r="AP93" s="1491">
        <f t="shared" si="31"/>
        <v>0</v>
      </c>
      <c r="AQ93" s="2007"/>
      <c r="AR93" s="1492">
        <f t="shared" si="32"/>
        <v>0</v>
      </c>
      <c r="AS93" s="2018"/>
      <c r="AT93" s="1492">
        <f t="shared" si="33"/>
        <v>0</v>
      </c>
      <c r="AU93" s="2043"/>
      <c r="AV93" s="1492">
        <f t="shared" si="34"/>
        <v>0</v>
      </c>
      <c r="AW93" s="1493">
        <f t="shared" si="35"/>
        <v>0</v>
      </c>
      <c r="AX93" s="2153">
        <f t="shared" si="36"/>
        <v>0</v>
      </c>
      <c r="AY93" s="1495">
        <f t="shared" si="37"/>
        <v>0</v>
      </c>
      <c r="AZ93" s="1560"/>
      <c r="BA93" s="1508">
        <v>1331818</v>
      </c>
      <c r="BB93" s="1508">
        <v>1931818</v>
      </c>
      <c r="BC93" s="1508">
        <v>2231818</v>
      </c>
      <c r="BD93" s="1508">
        <v>431818</v>
      </c>
      <c r="BE93" s="2157"/>
      <c r="BF93" s="1338"/>
      <c r="BG93" s="1561"/>
      <c r="BH93" s="1338"/>
      <c r="BI93" s="1561"/>
      <c r="BJ93" s="1342"/>
      <c r="BK93" s="1568"/>
      <c r="BL93" s="1229"/>
      <c r="BM93" s="1229"/>
      <c r="BN93" s="1229"/>
      <c r="BO93" s="1490">
        <f t="shared" si="45"/>
        <v>0</v>
      </c>
      <c r="BP93" s="1316">
        <f t="shared" si="38"/>
        <v>16018180</v>
      </c>
      <c r="BQ93" s="1564"/>
      <c r="BS93" s="1298">
        <f t="shared" si="39"/>
        <v>7</v>
      </c>
      <c r="BT93" s="1298">
        <f t="shared" si="40"/>
        <v>0</v>
      </c>
      <c r="BU93" s="1298">
        <f t="shared" si="41"/>
        <v>3</v>
      </c>
      <c r="BV93" s="1298">
        <f t="shared" si="42"/>
        <v>0</v>
      </c>
      <c r="BW93" s="1298">
        <f t="shared" si="43"/>
        <v>16018180</v>
      </c>
    </row>
    <row r="94" spans="1:75" ht="15" customHeight="1" x14ac:dyDescent="0.25">
      <c r="A94" s="2270">
        <v>3</v>
      </c>
      <c r="B94" s="2531">
        <v>43482</v>
      </c>
      <c r="C94" s="2622">
        <v>87</v>
      </c>
      <c r="D94" s="2477" t="s">
        <v>55</v>
      </c>
      <c r="E94" s="1566" t="s">
        <v>88</v>
      </c>
      <c r="F94" s="794">
        <v>5</v>
      </c>
      <c r="G94" s="1491">
        <f t="shared" si="48"/>
        <v>6659090</v>
      </c>
      <c r="H94" s="1558"/>
      <c r="I94" s="1492">
        <f t="shared" si="49"/>
        <v>0</v>
      </c>
      <c r="J94" s="1559">
        <v>3</v>
      </c>
      <c r="K94" s="1492">
        <f t="shared" si="50"/>
        <v>6695454</v>
      </c>
      <c r="L94" s="2741">
        <v>2</v>
      </c>
      <c r="M94" s="1492">
        <f t="shared" si="51"/>
        <v>863636</v>
      </c>
      <c r="N94" s="1505">
        <f t="shared" si="25"/>
        <v>10</v>
      </c>
      <c r="O94" s="1494">
        <f t="shared" si="52"/>
        <v>14218180</v>
      </c>
      <c r="P94" s="1562">
        <v>400000</v>
      </c>
      <c r="Q94" s="2692"/>
      <c r="R94" s="1508">
        <v>1331818</v>
      </c>
      <c r="S94" s="1508">
        <v>1931818</v>
      </c>
      <c r="T94" s="1508">
        <v>2231818</v>
      </c>
      <c r="U94" s="1508">
        <v>431818</v>
      </c>
      <c r="V94" s="1523">
        <v>43504</v>
      </c>
      <c r="W94" s="1338">
        <v>14218180</v>
      </c>
      <c r="X94" s="1561"/>
      <c r="Y94" s="1338"/>
      <c r="Z94" s="2406"/>
      <c r="AA94" s="1342"/>
      <c r="AB94" s="1568"/>
      <c r="AC94" s="1229"/>
      <c r="AD94" s="1229"/>
      <c r="AE94" s="1229"/>
      <c r="AF94" s="1490">
        <f t="shared" si="29"/>
        <v>14218180</v>
      </c>
      <c r="AG94" s="1316">
        <f t="shared" si="30"/>
        <v>0</v>
      </c>
      <c r="AH94" s="1564"/>
      <c r="AI94" s="1541"/>
      <c r="AJ94" s="1994"/>
      <c r="AK94" s="1349"/>
      <c r="AL94" s="2548"/>
      <c r="AM94" s="2189"/>
      <c r="AN94" s="1542"/>
      <c r="AO94" s="1254"/>
      <c r="AP94" s="1491">
        <f t="shared" si="31"/>
        <v>0</v>
      </c>
      <c r="AQ94" s="2007"/>
      <c r="AR94" s="1492">
        <f t="shared" si="32"/>
        <v>0</v>
      </c>
      <c r="AS94" s="2018"/>
      <c r="AT94" s="1492">
        <f t="shared" si="33"/>
        <v>0</v>
      </c>
      <c r="AU94" s="2043"/>
      <c r="AV94" s="1492">
        <f t="shared" si="34"/>
        <v>0</v>
      </c>
      <c r="AW94" s="1493">
        <f t="shared" si="35"/>
        <v>0</v>
      </c>
      <c r="AX94" s="2153">
        <f t="shared" si="36"/>
        <v>0</v>
      </c>
      <c r="AY94" s="1495">
        <f t="shared" si="37"/>
        <v>0</v>
      </c>
      <c r="AZ94" s="1560"/>
      <c r="BA94" s="1508">
        <v>1331818</v>
      </c>
      <c r="BB94" s="1508">
        <v>1931818</v>
      </c>
      <c r="BC94" s="1508">
        <v>2231818</v>
      </c>
      <c r="BD94" s="1508">
        <v>431818</v>
      </c>
      <c r="BE94" s="2157"/>
      <c r="BF94" s="1338"/>
      <c r="BG94" s="1561"/>
      <c r="BH94" s="1338"/>
      <c r="BI94" s="1563"/>
      <c r="BJ94" s="1342"/>
      <c r="BK94" s="1568"/>
      <c r="BL94" s="1229"/>
      <c r="BM94" s="1229"/>
      <c r="BN94" s="1229"/>
      <c r="BO94" s="1490">
        <f t="shared" si="45"/>
        <v>0</v>
      </c>
      <c r="BP94" s="1316">
        <f t="shared" si="38"/>
        <v>14218180</v>
      </c>
      <c r="BQ94" s="1564"/>
      <c r="BS94" s="1298">
        <f t="shared" si="39"/>
        <v>5</v>
      </c>
      <c r="BT94" s="1298">
        <f t="shared" si="40"/>
        <v>0</v>
      </c>
      <c r="BU94" s="1298">
        <f t="shared" si="41"/>
        <v>3</v>
      </c>
      <c r="BV94" s="1298">
        <f t="shared" si="42"/>
        <v>2</v>
      </c>
      <c r="BW94" s="1298">
        <f t="shared" si="43"/>
        <v>14218180</v>
      </c>
    </row>
    <row r="95" spans="1:75" ht="15" customHeight="1" x14ac:dyDescent="0.25">
      <c r="A95" s="2270">
        <v>4</v>
      </c>
      <c r="B95" s="2531">
        <v>43482</v>
      </c>
      <c r="C95" s="2622">
        <v>88</v>
      </c>
      <c r="D95" s="2477" t="s">
        <v>90</v>
      </c>
      <c r="E95" s="1566" t="s">
        <v>88</v>
      </c>
      <c r="F95" s="794">
        <v>5</v>
      </c>
      <c r="G95" s="1491">
        <f t="shared" si="48"/>
        <v>6659090</v>
      </c>
      <c r="H95" s="1558"/>
      <c r="I95" s="1492">
        <f t="shared" si="49"/>
        <v>0</v>
      </c>
      <c r="J95" s="1559">
        <v>3</v>
      </c>
      <c r="K95" s="1492">
        <f t="shared" si="50"/>
        <v>6695454</v>
      </c>
      <c r="L95" s="2741">
        <v>2</v>
      </c>
      <c r="M95" s="1492">
        <f t="shared" si="51"/>
        <v>863636</v>
      </c>
      <c r="N95" s="1505">
        <f t="shared" si="25"/>
        <v>10</v>
      </c>
      <c r="O95" s="1494">
        <f t="shared" si="52"/>
        <v>14218180</v>
      </c>
      <c r="P95" s="1562">
        <v>400000</v>
      </c>
      <c r="Q95" s="2692"/>
      <c r="R95" s="1508">
        <v>1331818</v>
      </c>
      <c r="S95" s="1508">
        <v>1931818</v>
      </c>
      <c r="T95" s="1508">
        <v>2231818</v>
      </c>
      <c r="U95" s="1508">
        <v>431818</v>
      </c>
      <c r="V95" s="1523">
        <v>43504</v>
      </c>
      <c r="W95" s="1338">
        <v>14218180</v>
      </c>
      <c r="X95" s="1561"/>
      <c r="Y95" s="1338"/>
      <c r="Z95" s="2406"/>
      <c r="AA95" s="1342"/>
      <c r="AB95" s="1568"/>
      <c r="AC95" s="1229"/>
      <c r="AD95" s="1229"/>
      <c r="AE95" s="1229"/>
      <c r="AF95" s="1490">
        <f t="shared" si="29"/>
        <v>14218180</v>
      </c>
      <c r="AG95" s="1316">
        <f t="shared" si="30"/>
        <v>0</v>
      </c>
      <c r="AH95" s="1564"/>
      <c r="AI95" s="1541"/>
      <c r="AJ95" s="1994"/>
      <c r="AK95" s="1349"/>
      <c r="AL95" s="2548"/>
      <c r="AM95" s="2189"/>
      <c r="AN95" s="1542"/>
      <c r="AO95" s="1254"/>
      <c r="AP95" s="1491">
        <f t="shared" si="31"/>
        <v>0</v>
      </c>
      <c r="AQ95" s="2007"/>
      <c r="AR95" s="1492">
        <f t="shared" si="32"/>
        <v>0</v>
      </c>
      <c r="AS95" s="2018"/>
      <c r="AT95" s="1492">
        <f t="shared" si="33"/>
        <v>0</v>
      </c>
      <c r="AU95" s="2043"/>
      <c r="AV95" s="1492">
        <f t="shared" si="34"/>
        <v>0</v>
      </c>
      <c r="AW95" s="1493">
        <f t="shared" si="35"/>
        <v>0</v>
      </c>
      <c r="AX95" s="2153">
        <f t="shared" si="36"/>
        <v>0</v>
      </c>
      <c r="AY95" s="1495">
        <f t="shared" si="37"/>
        <v>0</v>
      </c>
      <c r="AZ95" s="1560"/>
      <c r="BA95" s="1508">
        <v>1331818</v>
      </c>
      <c r="BB95" s="1508">
        <v>1931818</v>
      </c>
      <c r="BC95" s="1508">
        <v>2231818</v>
      </c>
      <c r="BD95" s="1508">
        <v>431818</v>
      </c>
      <c r="BE95" s="2157"/>
      <c r="BF95" s="1338"/>
      <c r="BG95" s="1561"/>
      <c r="BH95" s="1338"/>
      <c r="BI95" s="1563"/>
      <c r="BJ95" s="1342"/>
      <c r="BK95" s="1568"/>
      <c r="BL95" s="1229"/>
      <c r="BM95" s="1229"/>
      <c r="BN95" s="1229"/>
      <c r="BO95" s="1490">
        <f t="shared" si="45"/>
        <v>0</v>
      </c>
      <c r="BP95" s="1316">
        <f t="shared" si="38"/>
        <v>14218180</v>
      </c>
      <c r="BQ95" s="1564"/>
      <c r="BS95" s="1298">
        <f t="shared" si="39"/>
        <v>5</v>
      </c>
      <c r="BT95" s="1298">
        <f t="shared" si="40"/>
        <v>0</v>
      </c>
      <c r="BU95" s="1298">
        <f t="shared" si="41"/>
        <v>3</v>
      </c>
      <c r="BV95" s="1298">
        <f t="shared" si="42"/>
        <v>2</v>
      </c>
      <c r="BW95" s="1298">
        <f t="shared" si="43"/>
        <v>14218180</v>
      </c>
    </row>
    <row r="96" spans="1:75" ht="15" customHeight="1" x14ac:dyDescent="0.25">
      <c r="A96" s="2270">
        <v>5</v>
      </c>
      <c r="B96" s="2531">
        <v>43482</v>
      </c>
      <c r="C96" s="2622">
        <v>89</v>
      </c>
      <c r="D96" s="2477" t="s">
        <v>91</v>
      </c>
      <c r="E96" s="1566" t="s">
        <v>88</v>
      </c>
      <c r="F96" s="794">
        <v>5</v>
      </c>
      <c r="G96" s="1491">
        <f t="shared" si="48"/>
        <v>6659090</v>
      </c>
      <c r="H96" s="1558"/>
      <c r="I96" s="1492">
        <f t="shared" si="49"/>
        <v>0</v>
      </c>
      <c r="J96" s="1559">
        <v>2</v>
      </c>
      <c r="K96" s="1492">
        <f t="shared" si="50"/>
        <v>4463636</v>
      </c>
      <c r="L96" s="2741">
        <v>2</v>
      </c>
      <c r="M96" s="1492">
        <f t="shared" si="51"/>
        <v>863636</v>
      </c>
      <c r="N96" s="1505">
        <f t="shared" si="25"/>
        <v>9</v>
      </c>
      <c r="O96" s="1494">
        <f t="shared" si="52"/>
        <v>11986362</v>
      </c>
      <c r="P96" s="1562">
        <v>360000</v>
      </c>
      <c r="Q96" s="2692"/>
      <c r="R96" s="1508">
        <v>1331818</v>
      </c>
      <c r="S96" s="1508">
        <v>1931818</v>
      </c>
      <c r="T96" s="1508">
        <v>2231818</v>
      </c>
      <c r="U96" s="1508">
        <v>431818</v>
      </c>
      <c r="V96" s="1523">
        <v>43504</v>
      </c>
      <c r="W96" s="1338">
        <v>11986362</v>
      </c>
      <c r="X96" s="1563"/>
      <c r="Y96" s="1338"/>
      <c r="Z96" s="2406"/>
      <c r="AA96" s="1342"/>
      <c r="AB96" s="1568"/>
      <c r="AC96" s="1229"/>
      <c r="AD96" s="1229"/>
      <c r="AE96" s="1229"/>
      <c r="AF96" s="1490">
        <f t="shared" si="29"/>
        <v>11986362</v>
      </c>
      <c r="AG96" s="1316">
        <f t="shared" si="30"/>
        <v>0</v>
      </c>
      <c r="AH96" s="1564"/>
      <c r="AI96" s="1541"/>
      <c r="AJ96" s="1994"/>
      <c r="AK96" s="1349"/>
      <c r="AL96" s="2548"/>
      <c r="AM96" s="2188"/>
      <c r="AN96" s="1542"/>
      <c r="AO96" s="1254"/>
      <c r="AP96" s="1491">
        <f t="shared" si="31"/>
        <v>0</v>
      </c>
      <c r="AQ96" s="2007"/>
      <c r="AR96" s="1492">
        <f t="shared" si="32"/>
        <v>0</v>
      </c>
      <c r="AS96" s="2023"/>
      <c r="AT96" s="1492">
        <f t="shared" si="33"/>
        <v>0</v>
      </c>
      <c r="AU96" s="2043"/>
      <c r="AV96" s="1492">
        <f t="shared" si="34"/>
        <v>0</v>
      </c>
      <c r="AW96" s="1493">
        <f t="shared" si="35"/>
        <v>0</v>
      </c>
      <c r="AX96" s="2153">
        <f t="shared" si="36"/>
        <v>0</v>
      </c>
      <c r="AY96" s="1495">
        <f t="shared" si="37"/>
        <v>0</v>
      </c>
      <c r="AZ96" s="1560"/>
      <c r="BA96" s="1508">
        <v>1331818</v>
      </c>
      <c r="BB96" s="1508">
        <v>1931818</v>
      </c>
      <c r="BC96" s="1508">
        <v>2231818</v>
      </c>
      <c r="BD96" s="1508">
        <v>431818</v>
      </c>
      <c r="BE96" s="2157"/>
      <c r="BF96" s="1338"/>
      <c r="BG96" s="1563"/>
      <c r="BH96" s="1338"/>
      <c r="BI96" s="1563"/>
      <c r="BJ96" s="1342"/>
      <c r="BK96" s="1568"/>
      <c r="BL96" s="1229"/>
      <c r="BM96" s="1229"/>
      <c r="BN96" s="1229"/>
      <c r="BO96" s="1490">
        <f t="shared" si="45"/>
        <v>0</v>
      </c>
      <c r="BP96" s="1316">
        <f t="shared" si="38"/>
        <v>11986362</v>
      </c>
      <c r="BQ96" s="1564"/>
      <c r="BS96" s="1298">
        <f t="shared" si="39"/>
        <v>5</v>
      </c>
      <c r="BT96" s="1298">
        <f t="shared" si="40"/>
        <v>0</v>
      </c>
      <c r="BU96" s="1298">
        <f t="shared" si="41"/>
        <v>2</v>
      </c>
      <c r="BV96" s="1298">
        <f t="shared" si="42"/>
        <v>2</v>
      </c>
      <c r="BW96" s="1298">
        <f t="shared" si="43"/>
        <v>11986362</v>
      </c>
    </row>
    <row r="97" spans="1:75" ht="15" customHeight="1" x14ac:dyDescent="0.25">
      <c r="A97" s="2270">
        <v>6</v>
      </c>
      <c r="B97" s="2531">
        <v>43482</v>
      </c>
      <c r="C97" s="2622">
        <v>90</v>
      </c>
      <c r="D97" s="2477" t="s">
        <v>92</v>
      </c>
      <c r="E97" s="1566" t="s">
        <v>88</v>
      </c>
      <c r="F97" s="794">
        <v>6</v>
      </c>
      <c r="G97" s="1491">
        <f t="shared" si="48"/>
        <v>7990908</v>
      </c>
      <c r="H97" s="1558"/>
      <c r="I97" s="1492">
        <f t="shared" si="49"/>
        <v>0</v>
      </c>
      <c r="J97" s="1559">
        <v>2</v>
      </c>
      <c r="K97" s="1492">
        <f t="shared" si="50"/>
        <v>4463636</v>
      </c>
      <c r="L97" s="2741">
        <v>2</v>
      </c>
      <c r="M97" s="1492">
        <f t="shared" si="51"/>
        <v>863636</v>
      </c>
      <c r="N97" s="1505">
        <f t="shared" si="25"/>
        <v>10</v>
      </c>
      <c r="O97" s="1494">
        <f t="shared" si="52"/>
        <v>13318180</v>
      </c>
      <c r="P97" s="1562">
        <v>400000</v>
      </c>
      <c r="Q97" s="2692"/>
      <c r="R97" s="1508">
        <v>1331818</v>
      </c>
      <c r="S97" s="1508">
        <v>1931818</v>
      </c>
      <c r="T97" s="1508">
        <v>2231818</v>
      </c>
      <c r="U97" s="1508">
        <v>431818</v>
      </c>
      <c r="V97" s="1523">
        <v>43504</v>
      </c>
      <c r="W97" s="1338">
        <v>13318180</v>
      </c>
      <c r="X97" s="1563"/>
      <c r="Y97" s="1338"/>
      <c r="Z97" s="2406"/>
      <c r="AA97" s="1342"/>
      <c r="AB97" s="1568"/>
      <c r="AC97" s="1229"/>
      <c r="AD97" s="1229"/>
      <c r="AE97" s="1229"/>
      <c r="AF97" s="1490">
        <f t="shared" si="29"/>
        <v>13318180</v>
      </c>
      <c r="AG97" s="1316">
        <f t="shared" si="30"/>
        <v>0</v>
      </c>
      <c r="AH97" s="1564"/>
      <c r="AI97" s="1541"/>
      <c r="AJ97" s="1994"/>
      <c r="AK97" s="1349"/>
      <c r="AL97" s="2548"/>
      <c r="AM97" s="2189"/>
      <c r="AN97" s="1542"/>
      <c r="AO97" s="1254"/>
      <c r="AP97" s="1491">
        <f t="shared" si="31"/>
        <v>0</v>
      </c>
      <c r="AQ97" s="2007"/>
      <c r="AR97" s="1492">
        <f t="shared" si="32"/>
        <v>0</v>
      </c>
      <c r="AS97" s="2018"/>
      <c r="AT97" s="1492">
        <f t="shared" si="33"/>
        <v>0</v>
      </c>
      <c r="AU97" s="2043"/>
      <c r="AV97" s="1492">
        <f t="shared" si="34"/>
        <v>0</v>
      </c>
      <c r="AW97" s="1493">
        <f t="shared" si="35"/>
        <v>0</v>
      </c>
      <c r="AX97" s="2153">
        <f t="shared" si="36"/>
        <v>0</v>
      </c>
      <c r="AY97" s="1495">
        <f t="shared" si="37"/>
        <v>0</v>
      </c>
      <c r="AZ97" s="1560"/>
      <c r="BA97" s="1508">
        <v>1331818</v>
      </c>
      <c r="BB97" s="1508">
        <v>1931818</v>
      </c>
      <c r="BC97" s="1508">
        <v>2231818</v>
      </c>
      <c r="BD97" s="1508">
        <v>431818</v>
      </c>
      <c r="BE97" s="2157"/>
      <c r="BF97" s="1338"/>
      <c r="BG97" s="1563"/>
      <c r="BH97" s="1338"/>
      <c r="BI97" s="1563"/>
      <c r="BJ97" s="1342"/>
      <c r="BK97" s="1568"/>
      <c r="BL97" s="1229"/>
      <c r="BM97" s="1229"/>
      <c r="BN97" s="1229"/>
      <c r="BO97" s="1490">
        <f t="shared" si="45"/>
        <v>0</v>
      </c>
      <c r="BP97" s="1316">
        <f t="shared" si="38"/>
        <v>13318180</v>
      </c>
      <c r="BQ97" s="1564"/>
      <c r="BS97" s="1298">
        <f t="shared" si="39"/>
        <v>6</v>
      </c>
      <c r="BT97" s="1298">
        <f t="shared" si="40"/>
        <v>0</v>
      </c>
      <c r="BU97" s="1298">
        <f t="shared" si="41"/>
        <v>2</v>
      </c>
      <c r="BV97" s="1298">
        <f t="shared" si="42"/>
        <v>2</v>
      </c>
      <c r="BW97" s="1298">
        <f t="shared" si="43"/>
        <v>13318180</v>
      </c>
    </row>
    <row r="98" spans="1:75" ht="15" customHeight="1" x14ac:dyDescent="0.25">
      <c r="A98" s="2270">
        <v>7</v>
      </c>
      <c r="B98" s="2531">
        <v>43482</v>
      </c>
      <c r="C98" s="2622">
        <v>91</v>
      </c>
      <c r="D98" s="2477" t="s">
        <v>93</v>
      </c>
      <c r="E98" s="1566" t="s">
        <v>31</v>
      </c>
      <c r="F98" s="794">
        <v>5</v>
      </c>
      <c r="G98" s="1491">
        <f t="shared" si="48"/>
        <v>6659090</v>
      </c>
      <c r="H98" s="1558">
        <v>1</v>
      </c>
      <c r="I98" s="1492">
        <f t="shared" si="49"/>
        <v>1931818</v>
      </c>
      <c r="J98" s="1559">
        <v>3</v>
      </c>
      <c r="K98" s="1492">
        <f t="shared" si="50"/>
        <v>6695454</v>
      </c>
      <c r="L98" s="2741">
        <v>2</v>
      </c>
      <c r="M98" s="1492">
        <f t="shared" si="51"/>
        <v>863636</v>
      </c>
      <c r="N98" s="1505">
        <f t="shared" si="25"/>
        <v>11</v>
      </c>
      <c r="O98" s="1494">
        <f t="shared" si="52"/>
        <v>16149998</v>
      </c>
      <c r="P98" s="1562">
        <v>440000</v>
      </c>
      <c r="Q98" s="2692"/>
      <c r="R98" s="1508">
        <v>1331818</v>
      </c>
      <c r="S98" s="1508">
        <v>1931818</v>
      </c>
      <c r="T98" s="1508">
        <v>2231818</v>
      </c>
      <c r="U98" s="1508">
        <v>431818</v>
      </c>
      <c r="V98" s="1523">
        <v>43504</v>
      </c>
      <c r="W98" s="1338">
        <v>16149998</v>
      </c>
      <c r="X98" s="1563"/>
      <c r="Y98" s="1338"/>
      <c r="Z98" s="2406"/>
      <c r="AA98" s="1342"/>
      <c r="AB98" s="1568"/>
      <c r="AC98" s="1229"/>
      <c r="AD98" s="1229"/>
      <c r="AE98" s="1229"/>
      <c r="AF98" s="1490">
        <f t="shared" si="29"/>
        <v>16149998</v>
      </c>
      <c r="AG98" s="1316">
        <f t="shared" si="30"/>
        <v>0</v>
      </c>
      <c r="AH98" s="1564"/>
      <c r="AI98" s="1541"/>
      <c r="AJ98" s="1994"/>
      <c r="AK98" s="1349"/>
      <c r="AL98" s="2548"/>
      <c r="AM98" s="2189"/>
      <c r="AN98" s="1542"/>
      <c r="AO98" s="1254"/>
      <c r="AP98" s="1491">
        <f t="shared" si="31"/>
        <v>0</v>
      </c>
      <c r="AQ98" s="2007"/>
      <c r="AR98" s="1492">
        <f t="shared" si="32"/>
        <v>0</v>
      </c>
      <c r="AS98" s="2018"/>
      <c r="AT98" s="1492">
        <f t="shared" si="33"/>
        <v>0</v>
      </c>
      <c r="AU98" s="2043"/>
      <c r="AV98" s="1492">
        <f t="shared" si="34"/>
        <v>0</v>
      </c>
      <c r="AW98" s="1493">
        <f t="shared" si="35"/>
        <v>0</v>
      </c>
      <c r="AX98" s="2153">
        <f t="shared" si="36"/>
        <v>0</v>
      </c>
      <c r="AY98" s="1495">
        <f t="shared" si="37"/>
        <v>0</v>
      </c>
      <c r="AZ98" s="1560"/>
      <c r="BA98" s="1508">
        <v>1331818</v>
      </c>
      <c r="BB98" s="1508">
        <v>1931818</v>
      </c>
      <c r="BC98" s="1508">
        <v>2231818</v>
      </c>
      <c r="BD98" s="1508">
        <v>431818</v>
      </c>
      <c r="BE98" s="2157"/>
      <c r="BF98" s="1338"/>
      <c r="BG98" s="1563"/>
      <c r="BH98" s="1338"/>
      <c r="BI98" s="1563"/>
      <c r="BJ98" s="1342"/>
      <c r="BK98" s="1568"/>
      <c r="BL98" s="1229"/>
      <c r="BM98" s="1229"/>
      <c r="BN98" s="1229"/>
      <c r="BO98" s="1490">
        <f t="shared" si="45"/>
        <v>0</v>
      </c>
      <c r="BP98" s="1316">
        <f t="shared" si="38"/>
        <v>16149998</v>
      </c>
      <c r="BQ98" s="1564"/>
      <c r="BS98" s="1298">
        <f t="shared" si="39"/>
        <v>5</v>
      </c>
      <c r="BT98" s="1298">
        <f t="shared" si="40"/>
        <v>1</v>
      </c>
      <c r="BU98" s="1298">
        <f t="shared" si="41"/>
        <v>3</v>
      </c>
      <c r="BV98" s="1298">
        <f t="shared" si="42"/>
        <v>2</v>
      </c>
      <c r="BW98" s="1298">
        <f t="shared" si="43"/>
        <v>16149998</v>
      </c>
    </row>
    <row r="99" spans="1:75" ht="15" customHeight="1" x14ac:dyDescent="0.25">
      <c r="A99" s="2270">
        <v>8</v>
      </c>
      <c r="B99" s="2531">
        <v>43482</v>
      </c>
      <c r="C99" s="2622">
        <v>92</v>
      </c>
      <c r="D99" s="2477" t="s">
        <v>94</v>
      </c>
      <c r="E99" s="1569" t="s">
        <v>31</v>
      </c>
      <c r="F99" s="794">
        <v>5</v>
      </c>
      <c r="G99" s="1491">
        <f t="shared" si="48"/>
        <v>6659090</v>
      </c>
      <c r="H99" s="1558"/>
      <c r="I99" s="1492">
        <f t="shared" si="49"/>
        <v>0</v>
      </c>
      <c r="J99" s="1559">
        <v>2</v>
      </c>
      <c r="K99" s="1492">
        <f t="shared" si="50"/>
        <v>4463636</v>
      </c>
      <c r="L99" s="2741">
        <v>3</v>
      </c>
      <c r="M99" s="1492">
        <f t="shared" si="51"/>
        <v>1295454</v>
      </c>
      <c r="N99" s="1505">
        <f t="shared" si="25"/>
        <v>10</v>
      </c>
      <c r="O99" s="1494">
        <f t="shared" si="52"/>
        <v>12418180</v>
      </c>
      <c r="P99" s="1562">
        <v>400000</v>
      </c>
      <c r="Q99" s="2692"/>
      <c r="R99" s="1508">
        <v>1331818</v>
      </c>
      <c r="S99" s="1508">
        <v>1931818</v>
      </c>
      <c r="T99" s="1508">
        <v>2231818</v>
      </c>
      <c r="U99" s="1508">
        <v>431818</v>
      </c>
      <c r="V99" s="1523">
        <v>43504</v>
      </c>
      <c r="W99" s="1516">
        <v>9790014</v>
      </c>
      <c r="X99" s="1523">
        <v>43504</v>
      </c>
      <c r="Y99" s="1516">
        <v>2628166</v>
      </c>
      <c r="Z99" s="2407"/>
      <c r="AA99" s="1516"/>
      <c r="AB99" s="1572"/>
      <c r="AC99" s="1516"/>
      <c r="AD99" s="1516"/>
      <c r="AE99" s="1516"/>
      <c r="AF99" s="1490">
        <f t="shared" si="29"/>
        <v>12418180</v>
      </c>
      <c r="AG99" s="1316">
        <f t="shared" si="30"/>
        <v>0</v>
      </c>
      <c r="AH99" s="1579"/>
      <c r="AI99" s="1541"/>
      <c r="AJ99" s="1994"/>
      <c r="AK99" s="1349"/>
      <c r="AL99" s="2548"/>
      <c r="AM99" s="2189"/>
      <c r="AN99" s="1542"/>
      <c r="AO99" s="1254"/>
      <c r="AP99" s="1491">
        <f t="shared" si="31"/>
        <v>0</v>
      </c>
      <c r="AQ99" s="2007"/>
      <c r="AR99" s="1492">
        <f t="shared" si="32"/>
        <v>0</v>
      </c>
      <c r="AS99" s="2018"/>
      <c r="AT99" s="1492">
        <f t="shared" si="33"/>
        <v>0</v>
      </c>
      <c r="AU99" s="2043"/>
      <c r="AV99" s="1492">
        <f t="shared" si="34"/>
        <v>0</v>
      </c>
      <c r="AW99" s="1493">
        <f t="shared" si="35"/>
        <v>0</v>
      </c>
      <c r="AX99" s="2153">
        <f t="shared" si="36"/>
        <v>0</v>
      </c>
      <c r="AY99" s="1495">
        <f t="shared" si="37"/>
        <v>0</v>
      </c>
      <c r="AZ99" s="1560"/>
      <c r="BA99" s="1508">
        <v>1331818</v>
      </c>
      <c r="BB99" s="1508">
        <v>1931818</v>
      </c>
      <c r="BC99" s="1508">
        <v>2231818</v>
      </c>
      <c r="BD99" s="1508">
        <v>431818</v>
      </c>
      <c r="BE99" s="2157"/>
      <c r="BF99" s="1516"/>
      <c r="BG99" s="1523"/>
      <c r="BH99" s="1516"/>
      <c r="BI99" s="1571"/>
      <c r="BJ99" s="1516"/>
      <c r="BK99" s="1572"/>
      <c r="BL99" s="1516"/>
      <c r="BM99" s="1516"/>
      <c r="BN99" s="1516"/>
      <c r="BO99" s="1490">
        <f t="shared" si="45"/>
        <v>0</v>
      </c>
      <c r="BP99" s="1316">
        <f t="shared" si="38"/>
        <v>12418180</v>
      </c>
      <c r="BQ99" s="1579"/>
      <c r="BS99" s="1298">
        <f t="shared" si="39"/>
        <v>5</v>
      </c>
      <c r="BT99" s="1298">
        <f t="shared" si="40"/>
        <v>0</v>
      </c>
      <c r="BU99" s="1298">
        <f t="shared" si="41"/>
        <v>2</v>
      </c>
      <c r="BV99" s="1298">
        <f t="shared" si="42"/>
        <v>3</v>
      </c>
      <c r="BW99" s="1298">
        <f t="shared" si="43"/>
        <v>12418180</v>
      </c>
    </row>
    <row r="100" spans="1:75" ht="15" customHeight="1" x14ac:dyDescent="0.25">
      <c r="A100" s="2270">
        <v>9</v>
      </c>
      <c r="B100" s="2531">
        <v>43482</v>
      </c>
      <c r="C100" s="2622">
        <v>93</v>
      </c>
      <c r="D100" s="2478" t="s">
        <v>79</v>
      </c>
      <c r="E100" s="1566" t="s">
        <v>31</v>
      </c>
      <c r="F100" s="794"/>
      <c r="G100" s="1491">
        <f t="shared" si="48"/>
        <v>0</v>
      </c>
      <c r="H100" s="1558">
        <v>4</v>
      </c>
      <c r="I100" s="1492">
        <f t="shared" si="49"/>
        <v>7727272</v>
      </c>
      <c r="J100" s="1559">
        <v>2</v>
      </c>
      <c r="K100" s="1492">
        <f t="shared" si="50"/>
        <v>4463636</v>
      </c>
      <c r="L100" s="2741">
        <v>5</v>
      </c>
      <c r="M100" s="1492">
        <f t="shared" si="51"/>
        <v>2159090</v>
      </c>
      <c r="N100" s="1505">
        <f t="shared" si="25"/>
        <v>11</v>
      </c>
      <c r="O100" s="1494">
        <f t="shared" si="52"/>
        <v>14349998</v>
      </c>
      <c r="P100" s="1562">
        <v>440000</v>
      </c>
      <c r="Q100" s="2692"/>
      <c r="R100" s="1508">
        <v>1331818</v>
      </c>
      <c r="S100" s="1508">
        <v>1931818</v>
      </c>
      <c r="T100" s="1508">
        <v>2231818</v>
      </c>
      <c r="U100" s="1508">
        <v>431818</v>
      </c>
      <c r="V100" s="1523">
        <v>43504</v>
      </c>
      <c r="W100" s="1229">
        <v>5762742</v>
      </c>
      <c r="X100" s="1523">
        <v>43507</v>
      </c>
      <c r="Y100" s="1229">
        <v>8587256</v>
      </c>
      <c r="Z100" s="2408"/>
      <c r="AA100" s="1229"/>
      <c r="AB100" s="1564"/>
      <c r="AC100" s="1229"/>
      <c r="AD100" s="1229"/>
      <c r="AE100" s="1229"/>
      <c r="AF100" s="1490">
        <f t="shared" si="29"/>
        <v>14349998</v>
      </c>
      <c r="AG100" s="1316">
        <f t="shared" si="30"/>
        <v>0</v>
      </c>
      <c r="AH100" s="1564"/>
      <c r="AI100" s="1541"/>
      <c r="AJ100" s="1994"/>
      <c r="AK100" s="1349"/>
      <c r="AL100" s="2548"/>
      <c r="AM100" s="2189"/>
      <c r="AN100" s="1542"/>
      <c r="AO100" s="1254"/>
      <c r="AP100" s="1491">
        <f t="shared" si="31"/>
        <v>0</v>
      </c>
      <c r="AQ100" s="2007"/>
      <c r="AR100" s="1492">
        <f t="shared" si="32"/>
        <v>0</v>
      </c>
      <c r="AS100" s="2018"/>
      <c r="AT100" s="1492">
        <f t="shared" si="33"/>
        <v>0</v>
      </c>
      <c r="AU100" s="2043"/>
      <c r="AV100" s="1492">
        <f t="shared" si="34"/>
        <v>0</v>
      </c>
      <c r="AW100" s="1493">
        <f t="shared" si="35"/>
        <v>0</v>
      </c>
      <c r="AX100" s="2153">
        <f t="shared" si="36"/>
        <v>0</v>
      </c>
      <c r="AY100" s="1495">
        <f t="shared" si="37"/>
        <v>0</v>
      </c>
      <c r="AZ100" s="1560"/>
      <c r="BA100" s="1508">
        <v>1331818</v>
      </c>
      <c r="BB100" s="1508">
        <v>1931818</v>
      </c>
      <c r="BC100" s="1508">
        <v>2231818</v>
      </c>
      <c r="BD100" s="1508">
        <v>431818</v>
      </c>
      <c r="BE100" s="2157"/>
      <c r="BF100" s="1229"/>
      <c r="BG100" s="1523"/>
      <c r="BH100" s="1229"/>
      <c r="BI100" s="1573"/>
      <c r="BJ100" s="1229"/>
      <c r="BK100" s="1564"/>
      <c r="BL100" s="1229"/>
      <c r="BM100" s="1229"/>
      <c r="BN100" s="1229"/>
      <c r="BO100" s="1490">
        <f t="shared" si="45"/>
        <v>0</v>
      </c>
      <c r="BP100" s="1316">
        <f t="shared" si="38"/>
        <v>14349998</v>
      </c>
      <c r="BQ100" s="1564"/>
      <c r="BS100" s="1298">
        <f t="shared" si="39"/>
        <v>0</v>
      </c>
      <c r="BT100" s="1298">
        <f t="shared" si="40"/>
        <v>4</v>
      </c>
      <c r="BU100" s="1298">
        <f t="shared" si="41"/>
        <v>2</v>
      </c>
      <c r="BV100" s="1298">
        <f t="shared" si="42"/>
        <v>5</v>
      </c>
      <c r="BW100" s="1298">
        <f t="shared" si="43"/>
        <v>14349998</v>
      </c>
    </row>
    <row r="101" spans="1:75" ht="15" customHeight="1" x14ac:dyDescent="0.25">
      <c r="A101" s="2270">
        <v>10</v>
      </c>
      <c r="B101" s="2531">
        <v>43482</v>
      </c>
      <c r="C101" s="2622">
        <v>94</v>
      </c>
      <c r="D101" s="2478" t="s">
        <v>37</v>
      </c>
      <c r="E101" s="1566" t="s">
        <v>31</v>
      </c>
      <c r="F101" s="794">
        <v>10</v>
      </c>
      <c r="G101" s="1491">
        <f t="shared" si="48"/>
        <v>13318180</v>
      </c>
      <c r="H101" s="1558"/>
      <c r="I101" s="1492">
        <f t="shared" si="49"/>
        <v>0</v>
      </c>
      <c r="J101" s="1559"/>
      <c r="K101" s="1492">
        <f t="shared" si="50"/>
        <v>0</v>
      </c>
      <c r="L101" s="2741"/>
      <c r="M101" s="1492">
        <f t="shared" si="51"/>
        <v>0</v>
      </c>
      <c r="N101" s="1505">
        <f t="shared" si="25"/>
        <v>10</v>
      </c>
      <c r="O101" s="1494">
        <f t="shared" si="52"/>
        <v>13318180</v>
      </c>
      <c r="P101" s="1562">
        <v>400000</v>
      </c>
      <c r="Q101" s="2692"/>
      <c r="R101" s="1508">
        <v>1331818</v>
      </c>
      <c r="S101" s="1508">
        <v>1931818</v>
      </c>
      <c r="T101" s="1508">
        <v>2231818</v>
      </c>
      <c r="U101" s="1508">
        <v>431818</v>
      </c>
      <c r="V101" s="1523">
        <v>43507</v>
      </c>
      <c r="W101" s="1516">
        <v>13318180</v>
      </c>
      <c r="X101" s="1571"/>
      <c r="Y101" s="1516"/>
      <c r="Z101" s="2407"/>
      <c r="AA101" s="1516"/>
      <c r="AB101" s="1572"/>
      <c r="AC101" s="1516"/>
      <c r="AD101" s="1516"/>
      <c r="AE101" s="1516"/>
      <c r="AF101" s="1490">
        <f t="shared" si="29"/>
        <v>13318180</v>
      </c>
      <c r="AG101" s="1316">
        <f t="shared" si="30"/>
        <v>0</v>
      </c>
      <c r="AH101" s="1564"/>
      <c r="AI101" s="1541"/>
      <c r="AJ101" s="1994"/>
      <c r="AK101" s="1349"/>
      <c r="AL101" s="2548"/>
      <c r="AM101" s="2189"/>
      <c r="AN101" s="1542"/>
      <c r="AO101" s="1254"/>
      <c r="AP101" s="1491">
        <f t="shared" si="31"/>
        <v>0</v>
      </c>
      <c r="AQ101" s="2007"/>
      <c r="AR101" s="1492">
        <f t="shared" si="32"/>
        <v>0</v>
      </c>
      <c r="AS101" s="2018"/>
      <c r="AT101" s="1492">
        <f t="shared" si="33"/>
        <v>0</v>
      </c>
      <c r="AU101" s="2043"/>
      <c r="AV101" s="1492">
        <f t="shared" si="34"/>
        <v>0</v>
      </c>
      <c r="AW101" s="1493">
        <f t="shared" si="35"/>
        <v>0</v>
      </c>
      <c r="AX101" s="2153">
        <f t="shared" si="36"/>
        <v>0</v>
      </c>
      <c r="AY101" s="1495">
        <f t="shared" si="37"/>
        <v>0</v>
      </c>
      <c r="AZ101" s="1560"/>
      <c r="BA101" s="1508">
        <v>1331818</v>
      </c>
      <c r="BB101" s="1508">
        <v>1931818</v>
      </c>
      <c r="BC101" s="1508">
        <v>2231818</v>
      </c>
      <c r="BD101" s="1508">
        <v>431818</v>
      </c>
      <c r="BE101" s="2157"/>
      <c r="BF101" s="1516"/>
      <c r="BG101" s="1571"/>
      <c r="BH101" s="1516"/>
      <c r="BI101" s="1571"/>
      <c r="BJ101" s="1516"/>
      <c r="BK101" s="1572"/>
      <c r="BL101" s="1516"/>
      <c r="BM101" s="1516"/>
      <c r="BN101" s="1516"/>
      <c r="BO101" s="1490">
        <f t="shared" si="45"/>
        <v>0</v>
      </c>
      <c r="BP101" s="1316">
        <f t="shared" si="38"/>
        <v>13318180</v>
      </c>
      <c r="BQ101" s="1564"/>
      <c r="BS101" s="1298">
        <f t="shared" si="39"/>
        <v>10</v>
      </c>
      <c r="BT101" s="1298">
        <f t="shared" si="40"/>
        <v>0</v>
      </c>
      <c r="BU101" s="1298">
        <f t="shared" si="41"/>
        <v>0</v>
      </c>
      <c r="BV101" s="1298">
        <f t="shared" si="42"/>
        <v>0</v>
      </c>
      <c r="BW101" s="1298">
        <f t="shared" si="43"/>
        <v>13318180</v>
      </c>
    </row>
    <row r="102" spans="1:75" ht="15" customHeight="1" x14ac:dyDescent="0.25">
      <c r="A102" s="2270">
        <v>11</v>
      </c>
      <c r="B102" s="2531">
        <v>43482</v>
      </c>
      <c r="C102" s="2622">
        <v>95</v>
      </c>
      <c r="D102" s="2478" t="s">
        <v>95</v>
      </c>
      <c r="E102" s="1569" t="s">
        <v>57</v>
      </c>
      <c r="F102" s="794">
        <v>5</v>
      </c>
      <c r="G102" s="1491">
        <f t="shared" si="48"/>
        <v>6659090</v>
      </c>
      <c r="H102" s="1558">
        <v>1</v>
      </c>
      <c r="I102" s="1492">
        <f t="shared" si="49"/>
        <v>1931818</v>
      </c>
      <c r="J102" s="1559">
        <v>2</v>
      </c>
      <c r="K102" s="1492">
        <f t="shared" si="50"/>
        <v>4463636</v>
      </c>
      <c r="L102" s="2741">
        <v>2</v>
      </c>
      <c r="M102" s="1492">
        <f t="shared" si="51"/>
        <v>863636</v>
      </c>
      <c r="N102" s="1505">
        <f t="shared" ref="N102:O165" si="53">F102+H102+J102+L102</f>
        <v>10</v>
      </c>
      <c r="O102" s="1494">
        <f t="shared" si="52"/>
        <v>13918180</v>
      </c>
      <c r="P102" s="1562">
        <v>400000</v>
      </c>
      <c r="Q102" s="2693"/>
      <c r="R102" s="1508">
        <v>1331818</v>
      </c>
      <c r="S102" s="1508">
        <v>1931818</v>
      </c>
      <c r="T102" s="1508">
        <v>2231818</v>
      </c>
      <c r="U102" s="1508">
        <v>431818</v>
      </c>
      <c r="V102" s="1523">
        <v>43507</v>
      </c>
      <c r="W102" s="1229">
        <v>13918180</v>
      </c>
      <c r="X102" s="1561"/>
      <c r="Y102" s="1229"/>
      <c r="Z102" s="2408"/>
      <c r="AA102" s="1229"/>
      <c r="AB102" s="1564"/>
      <c r="AC102" s="1229"/>
      <c r="AD102" s="1229"/>
      <c r="AE102" s="1229"/>
      <c r="AF102" s="1490">
        <f t="shared" si="29"/>
        <v>13918180</v>
      </c>
      <c r="AG102" s="1316">
        <f t="shared" si="30"/>
        <v>0</v>
      </c>
      <c r="AH102" s="1564"/>
      <c r="AI102" s="1565"/>
      <c r="AJ102" s="1387"/>
      <c r="AK102" s="1351"/>
      <c r="AL102" s="2549"/>
      <c r="AM102" s="2190"/>
      <c r="AN102" s="1566"/>
      <c r="AO102" s="1254"/>
      <c r="AP102" s="1491">
        <f t="shared" si="31"/>
        <v>0</v>
      </c>
      <c r="AQ102" s="1558"/>
      <c r="AR102" s="1492">
        <f t="shared" si="32"/>
        <v>0</v>
      </c>
      <c r="AS102" s="1559"/>
      <c r="AT102" s="1492">
        <f t="shared" si="33"/>
        <v>0</v>
      </c>
      <c r="AU102" s="1567"/>
      <c r="AV102" s="1492">
        <f t="shared" si="34"/>
        <v>0</v>
      </c>
      <c r="AW102" s="1493">
        <f t="shared" si="35"/>
        <v>0</v>
      </c>
      <c r="AX102" s="2153">
        <f t="shared" si="36"/>
        <v>0</v>
      </c>
      <c r="AY102" s="1495">
        <f t="shared" si="37"/>
        <v>0</v>
      </c>
      <c r="AZ102" s="1560"/>
      <c r="BA102" s="1508">
        <v>1331818</v>
      </c>
      <c r="BB102" s="1508">
        <v>1931818</v>
      </c>
      <c r="BC102" s="1508">
        <v>2231818</v>
      </c>
      <c r="BD102" s="1508">
        <v>431818</v>
      </c>
      <c r="BE102" s="2157"/>
      <c r="BF102" s="1229"/>
      <c r="BG102" s="1561"/>
      <c r="BH102" s="1229"/>
      <c r="BI102" s="1573"/>
      <c r="BJ102" s="1229"/>
      <c r="BK102" s="1564"/>
      <c r="BL102" s="1229"/>
      <c r="BM102" s="1229"/>
      <c r="BN102" s="1229"/>
      <c r="BO102" s="1490">
        <f t="shared" si="45"/>
        <v>0</v>
      </c>
      <c r="BP102" s="1316">
        <f t="shared" si="38"/>
        <v>13918180</v>
      </c>
      <c r="BQ102" s="1564"/>
      <c r="BS102" s="1298">
        <f t="shared" si="39"/>
        <v>5</v>
      </c>
      <c r="BT102" s="1298">
        <f t="shared" si="40"/>
        <v>1</v>
      </c>
      <c r="BU102" s="1298">
        <f t="shared" si="41"/>
        <v>2</v>
      </c>
      <c r="BV102" s="1298">
        <f t="shared" si="42"/>
        <v>2</v>
      </c>
      <c r="BW102" s="1298">
        <f t="shared" si="43"/>
        <v>13918180</v>
      </c>
    </row>
    <row r="103" spans="1:75" ht="15" customHeight="1" x14ac:dyDescent="0.25">
      <c r="A103" s="2270">
        <v>12</v>
      </c>
      <c r="B103" s="2531">
        <v>43482</v>
      </c>
      <c r="C103" s="2622">
        <v>96</v>
      </c>
      <c r="D103" s="2478" t="s">
        <v>56</v>
      </c>
      <c r="E103" s="1566" t="s">
        <v>57</v>
      </c>
      <c r="F103" s="794">
        <v>5</v>
      </c>
      <c r="G103" s="1491">
        <f t="shared" si="48"/>
        <v>6659090</v>
      </c>
      <c r="H103" s="1558"/>
      <c r="I103" s="1492">
        <f t="shared" si="49"/>
        <v>0</v>
      </c>
      <c r="J103" s="1559">
        <v>5</v>
      </c>
      <c r="K103" s="1492">
        <f t="shared" si="50"/>
        <v>11159090</v>
      </c>
      <c r="L103" s="2741">
        <v>1</v>
      </c>
      <c r="M103" s="1492">
        <f t="shared" si="51"/>
        <v>431818</v>
      </c>
      <c r="N103" s="1505">
        <f t="shared" si="53"/>
        <v>11</v>
      </c>
      <c r="O103" s="1494">
        <f t="shared" si="52"/>
        <v>18249998</v>
      </c>
      <c r="P103" s="1562">
        <v>440000</v>
      </c>
      <c r="Q103" s="2693"/>
      <c r="R103" s="1508">
        <v>1331818</v>
      </c>
      <c r="S103" s="1508">
        <v>1931818</v>
      </c>
      <c r="T103" s="1508">
        <v>2231818</v>
      </c>
      <c r="U103" s="1508">
        <v>431818</v>
      </c>
      <c r="V103" s="1523">
        <v>43507</v>
      </c>
      <c r="W103" s="1229">
        <v>18249998</v>
      </c>
      <c r="X103" s="1944"/>
      <c r="Y103" s="1229"/>
      <c r="Z103" s="2408"/>
      <c r="AA103" s="1229"/>
      <c r="AB103" s="1564"/>
      <c r="AC103" s="1229"/>
      <c r="AD103" s="1229"/>
      <c r="AE103" s="1229"/>
      <c r="AF103" s="1490">
        <f t="shared" si="29"/>
        <v>18249998</v>
      </c>
      <c r="AG103" s="1316">
        <f t="shared" si="30"/>
        <v>0</v>
      </c>
      <c r="AH103" s="1564"/>
      <c r="AI103" s="1565"/>
      <c r="AJ103" s="1387"/>
      <c r="AK103" s="1351"/>
      <c r="AL103" s="2549"/>
      <c r="AM103" s="2190"/>
      <c r="AN103" s="1566"/>
      <c r="AO103" s="1254"/>
      <c r="AP103" s="1491">
        <f t="shared" si="31"/>
        <v>0</v>
      </c>
      <c r="AQ103" s="1558"/>
      <c r="AR103" s="1492">
        <f t="shared" si="32"/>
        <v>0</v>
      </c>
      <c r="AS103" s="1559"/>
      <c r="AT103" s="1492">
        <f t="shared" si="33"/>
        <v>0</v>
      </c>
      <c r="AU103" s="1567"/>
      <c r="AV103" s="1492">
        <f t="shared" si="34"/>
        <v>0</v>
      </c>
      <c r="AW103" s="1493">
        <f t="shared" si="35"/>
        <v>0</v>
      </c>
      <c r="AX103" s="2153">
        <f t="shared" si="36"/>
        <v>0</v>
      </c>
      <c r="AY103" s="1495">
        <f t="shared" si="37"/>
        <v>0</v>
      </c>
      <c r="AZ103" s="1560"/>
      <c r="BA103" s="1508">
        <v>1331818</v>
      </c>
      <c r="BB103" s="1508">
        <v>1931818</v>
      </c>
      <c r="BC103" s="1508">
        <v>2231818</v>
      </c>
      <c r="BD103" s="1508">
        <v>431818</v>
      </c>
      <c r="BE103" s="2157"/>
      <c r="BF103" s="1229"/>
      <c r="BG103" s="1944"/>
      <c r="BH103" s="1229"/>
      <c r="BI103" s="1573"/>
      <c r="BJ103" s="1229"/>
      <c r="BK103" s="1564"/>
      <c r="BL103" s="1229"/>
      <c r="BM103" s="1229"/>
      <c r="BN103" s="1229"/>
      <c r="BO103" s="1490">
        <f t="shared" si="45"/>
        <v>0</v>
      </c>
      <c r="BP103" s="1316">
        <f t="shared" si="38"/>
        <v>18249998</v>
      </c>
      <c r="BQ103" s="1564"/>
      <c r="BS103" s="1298">
        <f t="shared" si="39"/>
        <v>5</v>
      </c>
      <c r="BT103" s="1298">
        <f t="shared" si="40"/>
        <v>0</v>
      </c>
      <c r="BU103" s="1298">
        <f t="shared" si="41"/>
        <v>5</v>
      </c>
      <c r="BV103" s="1298">
        <f t="shared" si="42"/>
        <v>1</v>
      </c>
      <c r="BW103" s="1298">
        <f t="shared" si="43"/>
        <v>18249998</v>
      </c>
    </row>
    <row r="104" spans="1:75" ht="15" customHeight="1" x14ac:dyDescent="0.25">
      <c r="A104" s="2271">
        <v>13</v>
      </c>
      <c r="B104" s="2532">
        <v>43482</v>
      </c>
      <c r="C104" s="2623">
        <v>97</v>
      </c>
      <c r="D104" s="2477" t="s">
        <v>96</v>
      </c>
      <c r="E104" s="1569" t="s">
        <v>88</v>
      </c>
      <c r="F104" s="794">
        <v>5</v>
      </c>
      <c r="G104" s="1491">
        <f t="shared" si="48"/>
        <v>6659090</v>
      </c>
      <c r="H104" s="1574"/>
      <c r="I104" s="1492">
        <f t="shared" si="49"/>
        <v>0</v>
      </c>
      <c r="J104" s="1559">
        <v>3</v>
      </c>
      <c r="K104" s="1492">
        <f t="shared" si="50"/>
        <v>6695454</v>
      </c>
      <c r="L104" s="2741">
        <v>2</v>
      </c>
      <c r="M104" s="1492">
        <f t="shared" si="51"/>
        <v>863636</v>
      </c>
      <c r="N104" s="1505">
        <f t="shared" si="53"/>
        <v>10</v>
      </c>
      <c r="O104" s="1494">
        <f t="shared" si="52"/>
        <v>14218180</v>
      </c>
      <c r="P104" s="1575">
        <v>400000</v>
      </c>
      <c r="Q104" s="2693"/>
      <c r="R104" s="1508">
        <v>1331818</v>
      </c>
      <c r="S104" s="1508">
        <v>1931818</v>
      </c>
      <c r="T104" s="1508">
        <v>2231818</v>
      </c>
      <c r="U104" s="1508">
        <v>431818</v>
      </c>
      <c r="V104" s="1523">
        <v>43507</v>
      </c>
      <c r="W104" s="1577">
        <v>14218180</v>
      </c>
      <c r="X104" s="1945"/>
      <c r="Y104" s="1577"/>
      <c r="Z104" s="2409"/>
      <c r="AA104" s="1577"/>
      <c r="AB104" s="1581"/>
      <c r="AC104" s="1577"/>
      <c r="AD104" s="1577"/>
      <c r="AE104" s="1577"/>
      <c r="AF104" s="1490">
        <f t="shared" si="29"/>
        <v>14218180</v>
      </c>
      <c r="AG104" s="1316">
        <f t="shared" si="30"/>
        <v>0</v>
      </c>
      <c r="AH104" s="1579"/>
      <c r="AI104" s="1565"/>
      <c r="AJ104" s="1387"/>
      <c r="AK104" s="1351"/>
      <c r="AL104" s="2549"/>
      <c r="AM104" s="2190"/>
      <c r="AN104" s="1566"/>
      <c r="AO104" s="1254"/>
      <c r="AP104" s="1491">
        <f t="shared" si="31"/>
        <v>0</v>
      </c>
      <c r="AQ104" s="1558"/>
      <c r="AR104" s="1492">
        <f t="shared" si="32"/>
        <v>0</v>
      </c>
      <c r="AS104" s="1559"/>
      <c r="AT104" s="1492">
        <f t="shared" si="33"/>
        <v>0</v>
      </c>
      <c r="AU104" s="1567"/>
      <c r="AV104" s="1492">
        <f t="shared" si="34"/>
        <v>0</v>
      </c>
      <c r="AW104" s="1493">
        <f t="shared" si="35"/>
        <v>0</v>
      </c>
      <c r="AX104" s="2153">
        <f t="shared" si="36"/>
        <v>0</v>
      </c>
      <c r="AY104" s="1495">
        <f t="shared" si="37"/>
        <v>0</v>
      </c>
      <c r="AZ104" s="1576"/>
      <c r="BA104" s="1508">
        <v>1331818</v>
      </c>
      <c r="BB104" s="1508">
        <v>1931818</v>
      </c>
      <c r="BC104" s="1508">
        <v>2231818</v>
      </c>
      <c r="BD104" s="1508">
        <v>431818</v>
      </c>
      <c r="BE104" s="2157"/>
      <c r="BF104" s="1577"/>
      <c r="BG104" s="1945"/>
      <c r="BH104" s="1577"/>
      <c r="BI104" s="1578"/>
      <c r="BJ104" s="1577"/>
      <c r="BK104" s="1581"/>
      <c r="BL104" s="1577"/>
      <c r="BM104" s="1577"/>
      <c r="BN104" s="1577"/>
      <c r="BO104" s="1490">
        <f t="shared" si="45"/>
        <v>0</v>
      </c>
      <c r="BP104" s="1316">
        <f t="shared" si="38"/>
        <v>14218180</v>
      </c>
      <c r="BQ104" s="1579"/>
      <c r="BS104" s="1298">
        <f t="shared" si="39"/>
        <v>5</v>
      </c>
      <c r="BT104" s="1298">
        <f t="shared" si="40"/>
        <v>0</v>
      </c>
      <c r="BU104" s="1298">
        <f t="shared" si="41"/>
        <v>3</v>
      </c>
      <c r="BV104" s="1298">
        <f t="shared" si="42"/>
        <v>2</v>
      </c>
      <c r="BW104" s="1298">
        <f t="shared" si="43"/>
        <v>14218180</v>
      </c>
    </row>
    <row r="105" spans="1:75" ht="15" customHeight="1" x14ac:dyDescent="0.25">
      <c r="A105" s="2270">
        <v>14</v>
      </c>
      <c r="B105" s="2531">
        <v>43482</v>
      </c>
      <c r="C105" s="2622">
        <v>98</v>
      </c>
      <c r="D105" s="2478" t="s">
        <v>80</v>
      </c>
      <c r="E105" s="1566" t="s">
        <v>31</v>
      </c>
      <c r="F105" s="794">
        <v>10</v>
      </c>
      <c r="G105" s="1491">
        <f t="shared" si="48"/>
        <v>13318180</v>
      </c>
      <c r="H105" s="1558"/>
      <c r="I105" s="1492">
        <f t="shared" si="49"/>
        <v>0</v>
      </c>
      <c r="J105" s="1559"/>
      <c r="K105" s="1492">
        <f t="shared" si="50"/>
        <v>0</v>
      </c>
      <c r="L105" s="2741"/>
      <c r="M105" s="1492">
        <f t="shared" si="51"/>
        <v>0</v>
      </c>
      <c r="N105" s="1505">
        <f t="shared" si="53"/>
        <v>10</v>
      </c>
      <c r="O105" s="1494">
        <f t="shared" si="52"/>
        <v>13318180</v>
      </c>
      <c r="P105" s="1562">
        <v>400000</v>
      </c>
      <c r="Q105" s="2693"/>
      <c r="R105" s="1508">
        <v>1331818</v>
      </c>
      <c r="S105" s="1508">
        <v>1931818</v>
      </c>
      <c r="T105" s="1508">
        <v>2231818</v>
      </c>
      <c r="U105" s="1508">
        <v>431818</v>
      </c>
      <c r="V105" s="1523">
        <v>43507</v>
      </c>
      <c r="W105" s="1229">
        <v>13318180</v>
      </c>
      <c r="X105" s="1561"/>
      <c r="Y105" s="1229"/>
      <c r="Z105" s="2408"/>
      <c r="AA105" s="1229"/>
      <c r="AB105" s="1564"/>
      <c r="AC105" s="1229"/>
      <c r="AD105" s="1229"/>
      <c r="AE105" s="1229"/>
      <c r="AF105" s="1490">
        <f t="shared" si="29"/>
        <v>13318180</v>
      </c>
      <c r="AG105" s="1316">
        <f t="shared" si="30"/>
        <v>0</v>
      </c>
      <c r="AH105" s="1564"/>
      <c r="AI105" s="1565"/>
      <c r="AJ105" s="1387"/>
      <c r="AK105" s="1351"/>
      <c r="AL105" s="2549"/>
      <c r="AM105" s="2190"/>
      <c r="AN105" s="1566"/>
      <c r="AO105" s="1254"/>
      <c r="AP105" s="1491">
        <f t="shared" si="31"/>
        <v>0</v>
      </c>
      <c r="AQ105" s="1558"/>
      <c r="AR105" s="1492">
        <f t="shared" si="32"/>
        <v>0</v>
      </c>
      <c r="AS105" s="1559"/>
      <c r="AT105" s="1492">
        <f t="shared" si="33"/>
        <v>0</v>
      </c>
      <c r="AU105" s="1567"/>
      <c r="AV105" s="1492">
        <f t="shared" si="34"/>
        <v>0</v>
      </c>
      <c r="AW105" s="1493">
        <f t="shared" si="35"/>
        <v>0</v>
      </c>
      <c r="AX105" s="2153">
        <f t="shared" si="36"/>
        <v>0</v>
      </c>
      <c r="AY105" s="1495">
        <f t="shared" si="37"/>
        <v>0</v>
      </c>
      <c r="AZ105" s="1560"/>
      <c r="BA105" s="1508">
        <v>1331818</v>
      </c>
      <c r="BB105" s="1508">
        <v>1931818</v>
      </c>
      <c r="BC105" s="1508">
        <v>2231818</v>
      </c>
      <c r="BD105" s="1508">
        <v>431818</v>
      </c>
      <c r="BE105" s="2157"/>
      <c r="BF105" s="1229"/>
      <c r="BG105" s="1561"/>
      <c r="BH105" s="1229"/>
      <c r="BI105" s="1573"/>
      <c r="BJ105" s="1229"/>
      <c r="BK105" s="1564"/>
      <c r="BL105" s="1229"/>
      <c r="BM105" s="1229"/>
      <c r="BN105" s="1229"/>
      <c r="BO105" s="1490">
        <f t="shared" si="45"/>
        <v>0</v>
      </c>
      <c r="BP105" s="1316">
        <f t="shared" si="38"/>
        <v>13318180</v>
      </c>
      <c r="BQ105" s="1564"/>
      <c r="BS105" s="1298">
        <f t="shared" si="39"/>
        <v>10</v>
      </c>
      <c r="BT105" s="1298">
        <f t="shared" si="40"/>
        <v>0</v>
      </c>
      <c r="BU105" s="1298">
        <f t="shared" si="41"/>
        <v>0</v>
      </c>
      <c r="BV105" s="1298">
        <f t="shared" si="42"/>
        <v>0</v>
      </c>
      <c r="BW105" s="1298">
        <f t="shared" si="43"/>
        <v>13318180</v>
      </c>
    </row>
    <row r="106" spans="1:75" ht="15" customHeight="1" thickBot="1" x14ac:dyDescent="0.3">
      <c r="A106" s="2270">
        <v>15</v>
      </c>
      <c r="B106" s="2531">
        <v>43482</v>
      </c>
      <c r="C106" s="2622">
        <v>99</v>
      </c>
      <c r="D106" s="2477" t="s">
        <v>81</v>
      </c>
      <c r="E106" s="1566" t="s">
        <v>31</v>
      </c>
      <c r="F106" s="794">
        <v>10</v>
      </c>
      <c r="G106" s="1491">
        <f t="shared" si="48"/>
        <v>13318180</v>
      </c>
      <c r="H106" s="1558"/>
      <c r="I106" s="1492">
        <f t="shared" si="49"/>
        <v>0</v>
      </c>
      <c r="J106" s="1559"/>
      <c r="K106" s="1492">
        <f t="shared" si="50"/>
        <v>0</v>
      </c>
      <c r="L106" s="2741"/>
      <c r="M106" s="1492">
        <f t="shared" si="51"/>
        <v>0</v>
      </c>
      <c r="N106" s="1505">
        <f t="shared" si="53"/>
        <v>10</v>
      </c>
      <c r="O106" s="1494">
        <f t="shared" si="52"/>
        <v>13318180</v>
      </c>
      <c r="P106" s="1562">
        <v>400000</v>
      </c>
      <c r="Q106" s="2693"/>
      <c r="R106" s="1508">
        <v>1331818</v>
      </c>
      <c r="S106" s="1508">
        <v>1931818</v>
      </c>
      <c r="T106" s="1508">
        <v>2231818</v>
      </c>
      <c r="U106" s="1508">
        <v>431818</v>
      </c>
      <c r="V106" s="1523">
        <v>43507</v>
      </c>
      <c r="W106" s="1229">
        <v>13318180</v>
      </c>
      <c r="X106" s="1944"/>
      <c r="Y106" s="1229"/>
      <c r="Z106" s="2408"/>
      <c r="AA106" s="1229"/>
      <c r="AB106" s="1564"/>
      <c r="AC106" s="1229"/>
      <c r="AD106" s="1229"/>
      <c r="AE106" s="1229"/>
      <c r="AF106" s="1490">
        <f t="shared" si="29"/>
        <v>13318180</v>
      </c>
      <c r="AG106" s="1316">
        <f t="shared" si="30"/>
        <v>0</v>
      </c>
      <c r="AH106" s="1564"/>
      <c r="AI106" s="1565"/>
      <c r="AJ106" s="1387"/>
      <c r="AK106" s="1351"/>
      <c r="AL106" s="2549"/>
      <c r="AM106" s="2190"/>
      <c r="AN106" s="1566"/>
      <c r="AO106" s="1254"/>
      <c r="AP106" s="1491">
        <f t="shared" si="31"/>
        <v>0</v>
      </c>
      <c r="AQ106" s="1558"/>
      <c r="AR106" s="1492">
        <f t="shared" si="32"/>
        <v>0</v>
      </c>
      <c r="AS106" s="1559"/>
      <c r="AT106" s="1492">
        <f t="shared" si="33"/>
        <v>0</v>
      </c>
      <c r="AU106" s="1567"/>
      <c r="AV106" s="1492">
        <f t="shared" si="34"/>
        <v>0</v>
      </c>
      <c r="AW106" s="1493">
        <f t="shared" si="35"/>
        <v>0</v>
      </c>
      <c r="AX106" s="2153">
        <f t="shared" si="36"/>
        <v>0</v>
      </c>
      <c r="AY106" s="1495">
        <f t="shared" si="37"/>
        <v>0</v>
      </c>
      <c r="AZ106" s="1560"/>
      <c r="BA106" s="1508">
        <v>1331818</v>
      </c>
      <c r="BB106" s="1508">
        <v>1931818</v>
      </c>
      <c r="BC106" s="1508">
        <v>2231818</v>
      </c>
      <c r="BD106" s="1508">
        <v>431818</v>
      </c>
      <c r="BE106" s="2157"/>
      <c r="BF106" s="1229"/>
      <c r="BG106" s="1944"/>
      <c r="BH106" s="1229"/>
      <c r="BI106" s="1573"/>
      <c r="BJ106" s="1229"/>
      <c r="BK106" s="1564"/>
      <c r="BL106" s="1229"/>
      <c r="BM106" s="1229"/>
      <c r="BN106" s="1229"/>
      <c r="BO106" s="1490">
        <f t="shared" si="45"/>
        <v>0</v>
      </c>
      <c r="BP106" s="1316">
        <f t="shared" si="38"/>
        <v>13318180</v>
      </c>
      <c r="BQ106" s="1564"/>
      <c r="BS106" s="1298">
        <f t="shared" si="39"/>
        <v>10</v>
      </c>
      <c r="BT106" s="1298">
        <f t="shared" si="40"/>
        <v>0</v>
      </c>
      <c r="BU106" s="1298">
        <f t="shared" si="41"/>
        <v>0</v>
      </c>
      <c r="BV106" s="1298">
        <f t="shared" si="42"/>
        <v>0</v>
      </c>
      <c r="BW106" s="1298">
        <f t="shared" si="43"/>
        <v>13318180</v>
      </c>
    </row>
    <row r="107" spans="1:75" ht="15" customHeight="1" x14ac:dyDescent="0.25">
      <c r="A107" s="2268">
        <v>1</v>
      </c>
      <c r="B107" s="2528">
        <v>43484</v>
      </c>
      <c r="C107" s="2622">
        <v>100</v>
      </c>
      <c r="D107" s="2472" t="s">
        <v>36</v>
      </c>
      <c r="E107" s="1566" t="s">
        <v>31</v>
      </c>
      <c r="F107" s="794"/>
      <c r="G107" s="1491">
        <f t="shared" si="44"/>
        <v>0</v>
      </c>
      <c r="H107" s="1558">
        <v>1</v>
      </c>
      <c r="I107" s="1492">
        <f t="shared" si="46"/>
        <v>1931818</v>
      </c>
      <c r="J107" s="1559">
        <v>7</v>
      </c>
      <c r="K107" s="1492">
        <f t="shared" si="26"/>
        <v>15622726</v>
      </c>
      <c r="L107" s="2741">
        <v>2</v>
      </c>
      <c r="M107" s="1492">
        <f t="shared" si="27"/>
        <v>863636</v>
      </c>
      <c r="N107" s="1505">
        <f t="shared" si="53"/>
        <v>10</v>
      </c>
      <c r="O107" s="1494">
        <f t="shared" si="47"/>
        <v>18418180</v>
      </c>
      <c r="P107" s="1494">
        <f t="shared" si="28"/>
        <v>400000</v>
      </c>
      <c r="Q107" s="2693"/>
      <c r="R107" s="1508">
        <v>1331818</v>
      </c>
      <c r="S107" s="1508">
        <v>1931818</v>
      </c>
      <c r="T107" s="1508">
        <v>2231818</v>
      </c>
      <c r="U107" s="1508">
        <v>431818</v>
      </c>
      <c r="V107" s="1523">
        <v>43507</v>
      </c>
      <c r="W107" s="1338">
        <v>18418180</v>
      </c>
      <c r="X107" s="1585"/>
      <c r="Y107" s="1338"/>
      <c r="Z107" s="2410"/>
      <c r="AA107" s="1342"/>
      <c r="AB107" s="1590"/>
      <c r="AC107" s="1229"/>
      <c r="AD107" s="1229"/>
      <c r="AE107" s="1229"/>
      <c r="AF107" s="1490">
        <f t="shared" si="29"/>
        <v>18418180</v>
      </c>
      <c r="AG107" s="1316">
        <f t="shared" si="30"/>
        <v>0</v>
      </c>
      <c r="AH107" s="1227"/>
      <c r="AI107" s="1565"/>
      <c r="AJ107" s="1386"/>
      <c r="AK107" s="1351"/>
      <c r="AL107" s="2549"/>
      <c r="AM107" s="2190"/>
      <c r="AN107" s="1566"/>
      <c r="AO107" s="1254"/>
      <c r="AP107" s="1491">
        <f t="shared" si="31"/>
        <v>0</v>
      </c>
      <c r="AQ107" s="1558"/>
      <c r="AR107" s="1492">
        <f t="shared" si="32"/>
        <v>0</v>
      </c>
      <c r="AS107" s="1559"/>
      <c r="AT107" s="1492">
        <f t="shared" si="33"/>
        <v>0</v>
      </c>
      <c r="AU107" s="1567"/>
      <c r="AV107" s="1492">
        <f t="shared" si="34"/>
        <v>0</v>
      </c>
      <c r="AW107" s="1493">
        <f t="shared" si="35"/>
        <v>0</v>
      </c>
      <c r="AX107" s="2153">
        <f t="shared" si="36"/>
        <v>0</v>
      </c>
      <c r="AY107" s="1495">
        <f t="shared" si="37"/>
        <v>0</v>
      </c>
      <c r="AZ107" s="1584"/>
      <c r="BA107" s="1508">
        <v>1331818</v>
      </c>
      <c r="BB107" s="1508">
        <v>1931818</v>
      </c>
      <c r="BC107" s="1508">
        <v>2231818</v>
      </c>
      <c r="BD107" s="1508">
        <v>431818</v>
      </c>
      <c r="BE107" s="2157"/>
      <c r="BF107" s="1338"/>
      <c r="BG107" s="1585"/>
      <c r="BH107" s="1338"/>
      <c r="BI107" s="1586"/>
      <c r="BJ107" s="1342"/>
      <c r="BK107" s="1590"/>
      <c r="BL107" s="1229"/>
      <c r="BM107" s="1229"/>
      <c r="BN107" s="1229"/>
      <c r="BO107" s="1490">
        <f t="shared" si="45"/>
        <v>0</v>
      </c>
      <c r="BP107" s="1316">
        <f t="shared" si="38"/>
        <v>18418180</v>
      </c>
      <c r="BQ107" s="1227"/>
      <c r="BS107" s="1298">
        <f t="shared" si="39"/>
        <v>0</v>
      </c>
      <c r="BT107" s="1298">
        <f t="shared" si="40"/>
        <v>1</v>
      </c>
      <c r="BU107" s="1298">
        <f t="shared" si="41"/>
        <v>7</v>
      </c>
      <c r="BV107" s="1298">
        <f t="shared" si="42"/>
        <v>2</v>
      </c>
      <c r="BW107" s="1298">
        <f t="shared" si="43"/>
        <v>18418180</v>
      </c>
    </row>
    <row r="108" spans="1:75" ht="15" customHeight="1" x14ac:dyDescent="0.25">
      <c r="A108" s="2268">
        <v>2</v>
      </c>
      <c r="B108" s="2528">
        <v>43484</v>
      </c>
      <c r="C108" s="2622">
        <v>101</v>
      </c>
      <c r="D108" s="2472" t="s">
        <v>33</v>
      </c>
      <c r="E108" s="1566" t="s">
        <v>31</v>
      </c>
      <c r="F108" s="794">
        <v>5</v>
      </c>
      <c r="G108" s="1491">
        <f t="shared" si="44"/>
        <v>6659090</v>
      </c>
      <c r="H108" s="1558"/>
      <c r="I108" s="1492">
        <f t="shared" si="46"/>
        <v>0</v>
      </c>
      <c r="J108" s="1559">
        <v>4</v>
      </c>
      <c r="K108" s="1492">
        <f t="shared" si="26"/>
        <v>8927272</v>
      </c>
      <c r="L108" s="2741">
        <v>2</v>
      </c>
      <c r="M108" s="1492">
        <f t="shared" si="27"/>
        <v>863636</v>
      </c>
      <c r="N108" s="1505">
        <f t="shared" si="53"/>
        <v>11</v>
      </c>
      <c r="O108" s="1494">
        <f t="shared" si="47"/>
        <v>16449998</v>
      </c>
      <c r="P108" s="1494">
        <f t="shared" si="28"/>
        <v>440000</v>
      </c>
      <c r="Q108" s="2693"/>
      <c r="R108" s="1508">
        <v>1331818</v>
      </c>
      <c r="S108" s="1508">
        <v>1931818</v>
      </c>
      <c r="T108" s="1508">
        <v>2231818</v>
      </c>
      <c r="U108" s="1508">
        <v>431818</v>
      </c>
      <c r="V108" s="1523">
        <v>43507</v>
      </c>
      <c r="W108" s="1338">
        <v>16449998</v>
      </c>
      <c r="X108" s="1586"/>
      <c r="Y108" s="1338"/>
      <c r="Z108" s="2410"/>
      <c r="AA108" s="1342"/>
      <c r="AB108" s="1590"/>
      <c r="AC108" s="1229"/>
      <c r="AD108" s="1229"/>
      <c r="AE108" s="1229"/>
      <c r="AF108" s="1490">
        <f t="shared" si="29"/>
        <v>16449998</v>
      </c>
      <c r="AG108" s="1316">
        <f t="shared" si="30"/>
        <v>0</v>
      </c>
      <c r="AH108" s="1227"/>
      <c r="AI108" s="1565"/>
      <c r="AJ108" s="1387"/>
      <c r="AK108" s="1351"/>
      <c r="AL108" s="2549"/>
      <c r="AM108" s="2190"/>
      <c r="AN108" s="1569"/>
      <c r="AO108" s="1254"/>
      <c r="AP108" s="1491">
        <f t="shared" si="31"/>
        <v>0</v>
      </c>
      <c r="AQ108" s="1558"/>
      <c r="AR108" s="1492">
        <f t="shared" si="32"/>
        <v>0</v>
      </c>
      <c r="AS108" s="1559"/>
      <c r="AT108" s="1492">
        <f t="shared" si="33"/>
        <v>0</v>
      </c>
      <c r="AU108" s="1567"/>
      <c r="AV108" s="1492">
        <f t="shared" si="34"/>
        <v>0</v>
      </c>
      <c r="AW108" s="1493">
        <f t="shared" si="35"/>
        <v>0</v>
      </c>
      <c r="AX108" s="2153">
        <f t="shared" si="36"/>
        <v>0</v>
      </c>
      <c r="AY108" s="1495">
        <f t="shared" si="37"/>
        <v>0</v>
      </c>
      <c r="AZ108" s="1584"/>
      <c r="BA108" s="1508">
        <v>1331818</v>
      </c>
      <c r="BB108" s="1508">
        <v>1931818</v>
      </c>
      <c r="BC108" s="1508">
        <v>2231818</v>
      </c>
      <c r="BD108" s="1508">
        <v>431818</v>
      </c>
      <c r="BE108" s="2157"/>
      <c r="BF108" s="1338"/>
      <c r="BG108" s="1586"/>
      <c r="BH108" s="1338"/>
      <c r="BI108" s="1586"/>
      <c r="BJ108" s="1342"/>
      <c r="BK108" s="1590"/>
      <c r="BL108" s="1229"/>
      <c r="BM108" s="1229"/>
      <c r="BN108" s="1229"/>
      <c r="BO108" s="1490">
        <f t="shared" si="45"/>
        <v>0</v>
      </c>
      <c r="BP108" s="1316">
        <f t="shared" si="38"/>
        <v>16449998</v>
      </c>
      <c r="BQ108" s="1227"/>
      <c r="BS108" s="1298">
        <f t="shared" si="39"/>
        <v>5</v>
      </c>
      <c r="BT108" s="1298">
        <f t="shared" si="40"/>
        <v>0</v>
      </c>
      <c r="BU108" s="1298">
        <f t="shared" si="41"/>
        <v>4</v>
      </c>
      <c r="BV108" s="1298">
        <f t="shared" si="42"/>
        <v>2</v>
      </c>
      <c r="BW108" s="1298">
        <f t="shared" si="43"/>
        <v>16449998</v>
      </c>
    </row>
    <row r="109" spans="1:75" ht="15" customHeight="1" x14ac:dyDescent="0.25">
      <c r="A109" s="2268">
        <v>3</v>
      </c>
      <c r="B109" s="2528">
        <v>43484</v>
      </c>
      <c r="C109" s="2622">
        <v>102</v>
      </c>
      <c r="D109" s="2472" t="s">
        <v>30</v>
      </c>
      <c r="E109" s="1569" t="s">
        <v>31</v>
      </c>
      <c r="F109" s="794">
        <v>5</v>
      </c>
      <c r="G109" s="1491">
        <f t="shared" si="44"/>
        <v>6659090</v>
      </c>
      <c r="H109" s="1558"/>
      <c r="I109" s="1492">
        <f t="shared" si="46"/>
        <v>0</v>
      </c>
      <c r="J109" s="1559">
        <v>3</v>
      </c>
      <c r="K109" s="1492">
        <f t="shared" si="26"/>
        <v>6695454</v>
      </c>
      <c r="L109" s="2741">
        <v>1</v>
      </c>
      <c r="M109" s="1492">
        <f t="shared" si="27"/>
        <v>431818</v>
      </c>
      <c r="N109" s="1505">
        <f t="shared" si="53"/>
        <v>9</v>
      </c>
      <c r="O109" s="1494">
        <f t="shared" si="47"/>
        <v>13786362</v>
      </c>
      <c r="P109" s="1494">
        <f t="shared" si="28"/>
        <v>360000</v>
      </c>
      <c r="Q109" s="2693"/>
      <c r="R109" s="1508">
        <v>1331818</v>
      </c>
      <c r="S109" s="1508">
        <v>1931818</v>
      </c>
      <c r="T109" s="1508">
        <v>2231818</v>
      </c>
      <c r="U109" s="1508">
        <v>431818</v>
      </c>
      <c r="V109" s="1523">
        <v>43507</v>
      </c>
      <c r="W109" s="1338">
        <v>13786362</v>
      </c>
      <c r="X109" s="1585"/>
      <c r="Y109" s="1338"/>
      <c r="Z109" s="2410"/>
      <c r="AA109" s="1342"/>
      <c r="AB109" s="1590"/>
      <c r="AC109" s="1229"/>
      <c r="AD109" s="1229"/>
      <c r="AE109" s="1229"/>
      <c r="AF109" s="1490">
        <f t="shared" si="29"/>
        <v>13786362</v>
      </c>
      <c r="AG109" s="1316">
        <f t="shared" si="30"/>
        <v>0</v>
      </c>
      <c r="AH109" s="1227"/>
      <c r="AI109" s="1565"/>
      <c r="AJ109" s="1387"/>
      <c r="AK109" s="1351"/>
      <c r="AL109" s="2549"/>
      <c r="AM109" s="2190"/>
      <c r="AN109" s="1569"/>
      <c r="AO109" s="1254"/>
      <c r="AP109" s="1491">
        <f t="shared" si="31"/>
        <v>0</v>
      </c>
      <c r="AQ109" s="1558"/>
      <c r="AR109" s="1492">
        <f t="shared" si="32"/>
        <v>0</v>
      </c>
      <c r="AS109" s="1559"/>
      <c r="AT109" s="1492">
        <f t="shared" si="33"/>
        <v>0</v>
      </c>
      <c r="AU109" s="1567"/>
      <c r="AV109" s="1492">
        <f t="shared" si="34"/>
        <v>0</v>
      </c>
      <c r="AW109" s="1493">
        <f t="shared" si="35"/>
        <v>0</v>
      </c>
      <c r="AX109" s="2153">
        <f t="shared" si="36"/>
        <v>0</v>
      </c>
      <c r="AY109" s="1495">
        <f t="shared" si="37"/>
        <v>0</v>
      </c>
      <c r="AZ109" s="1584"/>
      <c r="BA109" s="1508">
        <v>1331818</v>
      </c>
      <c r="BB109" s="1508">
        <v>1931818</v>
      </c>
      <c r="BC109" s="1508">
        <v>2231818</v>
      </c>
      <c r="BD109" s="1508">
        <v>431818</v>
      </c>
      <c r="BE109" s="2157"/>
      <c r="BF109" s="1338"/>
      <c r="BG109" s="1585"/>
      <c r="BH109" s="1338"/>
      <c r="BI109" s="1586"/>
      <c r="BJ109" s="1342"/>
      <c r="BK109" s="1590"/>
      <c r="BL109" s="1229"/>
      <c r="BM109" s="1229"/>
      <c r="BN109" s="1229"/>
      <c r="BO109" s="1490">
        <f t="shared" si="45"/>
        <v>0</v>
      </c>
      <c r="BP109" s="1316">
        <f t="shared" si="38"/>
        <v>13786362</v>
      </c>
      <c r="BQ109" s="1227"/>
      <c r="BS109" s="1298">
        <f t="shared" si="39"/>
        <v>5</v>
      </c>
      <c r="BT109" s="1298">
        <f t="shared" si="40"/>
        <v>0</v>
      </c>
      <c r="BU109" s="1298">
        <f t="shared" si="41"/>
        <v>3</v>
      </c>
      <c r="BV109" s="1298">
        <f t="shared" si="42"/>
        <v>1</v>
      </c>
      <c r="BW109" s="1298">
        <f t="shared" si="43"/>
        <v>13786362</v>
      </c>
    </row>
    <row r="110" spans="1:75" ht="15" customHeight="1" x14ac:dyDescent="0.25">
      <c r="A110" s="2268">
        <v>4</v>
      </c>
      <c r="B110" s="2528">
        <v>43484</v>
      </c>
      <c r="C110" s="2622">
        <v>103</v>
      </c>
      <c r="D110" s="2472" t="s">
        <v>34</v>
      </c>
      <c r="E110" s="1566" t="s">
        <v>31</v>
      </c>
      <c r="F110" s="794">
        <v>5</v>
      </c>
      <c r="G110" s="1491">
        <f t="shared" si="44"/>
        <v>6659090</v>
      </c>
      <c r="H110" s="1558"/>
      <c r="I110" s="1492">
        <f t="shared" si="46"/>
        <v>0</v>
      </c>
      <c r="J110" s="1559">
        <v>2</v>
      </c>
      <c r="K110" s="1492">
        <f t="shared" si="26"/>
        <v>4463636</v>
      </c>
      <c r="L110" s="2741">
        <v>2</v>
      </c>
      <c r="M110" s="1492">
        <f t="shared" si="27"/>
        <v>863636</v>
      </c>
      <c r="N110" s="1505">
        <f t="shared" si="53"/>
        <v>9</v>
      </c>
      <c r="O110" s="1494">
        <f t="shared" si="47"/>
        <v>11986362</v>
      </c>
      <c r="P110" s="1494">
        <f t="shared" si="28"/>
        <v>360000</v>
      </c>
      <c r="Q110" s="2693"/>
      <c r="R110" s="1508">
        <v>1331818</v>
      </c>
      <c r="S110" s="1508">
        <v>1931818</v>
      </c>
      <c r="T110" s="1508">
        <v>2231818</v>
      </c>
      <c r="U110" s="1508">
        <v>431818</v>
      </c>
      <c r="V110" s="1523">
        <v>43507</v>
      </c>
      <c r="W110" s="1338">
        <v>11986362</v>
      </c>
      <c r="X110" s="1585"/>
      <c r="Y110" s="1338"/>
      <c r="Z110" s="2410"/>
      <c r="AA110" s="1342"/>
      <c r="AB110" s="1590"/>
      <c r="AC110" s="1229"/>
      <c r="AD110" s="1229"/>
      <c r="AE110" s="1229"/>
      <c r="AF110" s="1490">
        <f t="shared" si="29"/>
        <v>11986362</v>
      </c>
      <c r="AG110" s="1316">
        <f t="shared" si="30"/>
        <v>0</v>
      </c>
      <c r="AH110" s="1227"/>
      <c r="AI110" s="1565"/>
      <c r="AJ110" s="1387"/>
      <c r="AK110" s="1351"/>
      <c r="AL110" s="2549"/>
      <c r="AM110" s="2190"/>
      <c r="AN110" s="1569"/>
      <c r="AO110" s="1254"/>
      <c r="AP110" s="1491">
        <f t="shared" si="31"/>
        <v>0</v>
      </c>
      <c r="AQ110" s="1558"/>
      <c r="AR110" s="1492">
        <f t="shared" si="32"/>
        <v>0</v>
      </c>
      <c r="AS110" s="1559"/>
      <c r="AT110" s="1492">
        <f t="shared" si="33"/>
        <v>0</v>
      </c>
      <c r="AU110" s="1567"/>
      <c r="AV110" s="1492">
        <f t="shared" si="34"/>
        <v>0</v>
      </c>
      <c r="AW110" s="1493">
        <f t="shared" si="35"/>
        <v>0</v>
      </c>
      <c r="AX110" s="2153">
        <f t="shared" si="36"/>
        <v>0</v>
      </c>
      <c r="AY110" s="1495">
        <f t="shared" si="37"/>
        <v>0</v>
      </c>
      <c r="AZ110" s="1584"/>
      <c r="BA110" s="1508">
        <v>1331818</v>
      </c>
      <c r="BB110" s="1508">
        <v>1931818</v>
      </c>
      <c r="BC110" s="1508">
        <v>2231818</v>
      </c>
      <c r="BD110" s="1508">
        <v>431818</v>
      </c>
      <c r="BE110" s="2157"/>
      <c r="BF110" s="1338"/>
      <c r="BG110" s="1585"/>
      <c r="BH110" s="1338"/>
      <c r="BI110" s="1586"/>
      <c r="BJ110" s="1342"/>
      <c r="BK110" s="1590"/>
      <c r="BL110" s="1229"/>
      <c r="BM110" s="1229"/>
      <c r="BN110" s="1229"/>
      <c r="BO110" s="1490">
        <f t="shared" si="45"/>
        <v>0</v>
      </c>
      <c r="BP110" s="1316">
        <f t="shared" si="38"/>
        <v>11986362</v>
      </c>
      <c r="BQ110" s="1227"/>
      <c r="BS110" s="1298">
        <f t="shared" si="39"/>
        <v>5</v>
      </c>
      <c r="BT110" s="1298">
        <f t="shared" si="40"/>
        <v>0</v>
      </c>
      <c r="BU110" s="1298">
        <f t="shared" si="41"/>
        <v>2</v>
      </c>
      <c r="BV110" s="1298">
        <f t="shared" si="42"/>
        <v>2</v>
      </c>
      <c r="BW110" s="1298">
        <f t="shared" si="43"/>
        <v>11986362</v>
      </c>
    </row>
    <row r="111" spans="1:75" ht="15" customHeight="1" x14ac:dyDescent="0.25">
      <c r="A111" s="2268">
        <v>5</v>
      </c>
      <c r="B111" s="2528">
        <v>43484</v>
      </c>
      <c r="C111" s="2622">
        <v>104</v>
      </c>
      <c r="D111" s="2478" t="s">
        <v>37</v>
      </c>
      <c r="E111" s="1566" t="s">
        <v>31</v>
      </c>
      <c r="F111" s="794"/>
      <c r="G111" s="1491">
        <f t="shared" si="44"/>
        <v>0</v>
      </c>
      <c r="H111" s="1558"/>
      <c r="I111" s="1492">
        <f t="shared" si="46"/>
        <v>0</v>
      </c>
      <c r="J111" s="1559">
        <v>6</v>
      </c>
      <c r="K111" s="1492">
        <f t="shared" si="26"/>
        <v>13390908</v>
      </c>
      <c r="L111" s="2741">
        <v>4</v>
      </c>
      <c r="M111" s="1492">
        <f t="shared" si="27"/>
        <v>1727272</v>
      </c>
      <c r="N111" s="1505">
        <f t="shared" si="53"/>
        <v>10</v>
      </c>
      <c r="O111" s="1494">
        <f t="shared" si="47"/>
        <v>15118180</v>
      </c>
      <c r="P111" s="1494">
        <f t="shared" si="28"/>
        <v>400000</v>
      </c>
      <c r="Q111" s="2693"/>
      <c r="R111" s="1508">
        <v>1331818</v>
      </c>
      <c r="S111" s="1508">
        <v>1931818</v>
      </c>
      <c r="T111" s="1508">
        <v>2231818</v>
      </c>
      <c r="U111" s="1508">
        <v>431818</v>
      </c>
      <c r="V111" s="1523">
        <v>43507</v>
      </c>
      <c r="W111" s="1338">
        <v>15118180</v>
      </c>
      <c r="X111" s="1586"/>
      <c r="Y111" s="1338"/>
      <c r="Z111" s="2410"/>
      <c r="AA111" s="1342"/>
      <c r="AB111" s="1590"/>
      <c r="AC111" s="1229"/>
      <c r="AD111" s="1229"/>
      <c r="AE111" s="1229"/>
      <c r="AF111" s="1490">
        <f t="shared" si="29"/>
        <v>15118180</v>
      </c>
      <c r="AG111" s="1316">
        <f t="shared" si="30"/>
        <v>0</v>
      </c>
      <c r="AH111" s="1227"/>
      <c r="AI111" s="1565"/>
      <c r="AJ111" s="1387"/>
      <c r="AK111" s="1351"/>
      <c r="AL111" s="2549"/>
      <c r="AM111" s="2191"/>
      <c r="AN111" s="1569"/>
      <c r="AO111" s="1254"/>
      <c r="AP111" s="1491">
        <f t="shared" si="31"/>
        <v>0</v>
      </c>
      <c r="AQ111" s="1558"/>
      <c r="AR111" s="1492">
        <f t="shared" si="32"/>
        <v>0</v>
      </c>
      <c r="AS111" s="1559"/>
      <c r="AT111" s="1492">
        <f t="shared" si="33"/>
        <v>0</v>
      </c>
      <c r="AU111" s="1567"/>
      <c r="AV111" s="1492">
        <f t="shared" si="34"/>
        <v>0</v>
      </c>
      <c r="AW111" s="1493">
        <f t="shared" si="35"/>
        <v>0</v>
      </c>
      <c r="AX111" s="2153">
        <f t="shared" si="36"/>
        <v>0</v>
      </c>
      <c r="AY111" s="1495">
        <f t="shared" si="37"/>
        <v>0</v>
      </c>
      <c r="AZ111" s="1584"/>
      <c r="BA111" s="1508">
        <v>1331818</v>
      </c>
      <c r="BB111" s="1508">
        <v>1931818</v>
      </c>
      <c r="BC111" s="1508">
        <v>2231818</v>
      </c>
      <c r="BD111" s="1508">
        <v>431818</v>
      </c>
      <c r="BE111" s="2157"/>
      <c r="BF111" s="1338"/>
      <c r="BG111" s="1586"/>
      <c r="BH111" s="1338"/>
      <c r="BI111" s="1586"/>
      <c r="BJ111" s="1342"/>
      <c r="BK111" s="1590"/>
      <c r="BL111" s="1229"/>
      <c r="BM111" s="1229"/>
      <c r="BN111" s="1229"/>
      <c r="BO111" s="1490">
        <f t="shared" si="45"/>
        <v>0</v>
      </c>
      <c r="BP111" s="1316">
        <f t="shared" si="38"/>
        <v>15118180</v>
      </c>
      <c r="BQ111" s="1227"/>
      <c r="BS111" s="1298">
        <f t="shared" si="39"/>
        <v>0</v>
      </c>
      <c r="BT111" s="1298">
        <f t="shared" si="40"/>
        <v>0</v>
      </c>
      <c r="BU111" s="1298">
        <f t="shared" si="41"/>
        <v>6</v>
      </c>
      <c r="BV111" s="1298">
        <f t="shared" si="42"/>
        <v>4</v>
      </c>
      <c r="BW111" s="1298">
        <f t="shared" si="43"/>
        <v>15118180</v>
      </c>
    </row>
    <row r="112" spans="1:75" ht="15" customHeight="1" x14ac:dyDescent="0.25">
      <c r="A112" s="2268">
        <v>6</v>
      </c>
      <c r="B112" s="2528">
        <v>43484</v>
      </c>
      <c r="C112" s="2622">
        <v>105</v>
      </c>
      <c r="D112" s="2478" t="s">
        <v>45</v>
      </c>
      <c r="E112" s="1569" t="s">
        <v>43</v>
      </c>
      <c r="F112" s="794">
        <v>4</v>
      </c>
      <c r="G112" s="1491">
        <f t="shared" si="44"/>
        <v>5327272</v>
      </c>
      <c r="H112" s="1558"/>
      <c r="I112" s="1492">
        <f t="shared" si="46"/>
        <v>0</v>
      </c>
      <c r="J112" s="1559">
        <v>3</v>
      </c>
      <c r="K112" s="1492">
        <f t="shared" si="26"/>
        <v>6695454</v>
      </c>
      <c r="L112" s="2741">
        <v>3</v>
      </c>
      <c r="M112" s="1492">
        <f t="shared" si="27"/>
        <v>1295454</v>
      </c>
      <c r="N112" s="1505">
        <f t="shared" si="53"/>
        <v>10</v>
      </c>
      <c r="O112" s="1494">
        <f t="shared" si="47"/>
        <v>13318180</v>
      </c>
      <c r="P112" s="1494">
        <f t="shared" si="28"/>
        <v>400000</v>
      </c>
      <c r="Q112" s="2693"/>
      <c r="R112" s="1508">
        <v>1331818</v>
      </c>
      <c r="S112" s="1508">
        <v>1931818</v>
      </c>
      <c r="T112" s="1508">
        <v>2231818</v>
      </c>
      <c r="U112" s="1508">
        <v>431818</v>
      </c>
      <c r="V112" s="1523">
        <v>43507</v>
      </c>
      <c r="W112" s="1338">
        <v>13318180</v>
      </c>
      <c r="X112" s="1586"/>
      <c r="Y112" s="1338"/>
      <c r="Z112" s="2410"/>
      <c r="AA112" s="1342"/>
      <c r="AB112" s="1590"/>
      <c r="AC112" s="1229"/>
      <c r="AD112" s="1229"/>
      <c r="AE112" s="1229"/>
      <c r="AF112" s="1490">
        <f t="shared" si="29"/>
        <v>13318180</v>
      </c>
      <c r="AG112" s="1316">
        <f t="shared" si="30"/>
        <v>0</v>
      </c>
      <c r="AH112" s="1227"/>
      <c r="AI112" s="1565"/>
      <c r="AJ112" s="1387"/>
      <c r="AK112" s="1351"/>
      <c r="AL112" s="2549"/>
      <c r="AM112" s="2191"/>
      <c r="AN112" s="1569"/>
      <c r="AO112" s="1254"/>
      <c r="AP112" s="1491">
        <f t="shared" si="31"/>
        <v>0</v>
      </c>
      <c r="AQ112" s="1558"/>
      <c r="AR112" s="1492">
        <f t="shared" si="32"/>
        <v>0</v>
      </c>
      <c r="AS112" s="1559"/>
      <c r="AT112" s="1492">
        <f t="shared" si="33"/>
        <v>0</v>
      </c>
      <c r="AU112" s="1567"/>
      <c r="AV112" s="1492">
        <f t="shared" si="34"/>
        <v>0</v>
      </c>
      <c r="AW112" s="1493">
        <f t="shared" si="35"/>
        <v>0</v>
      </c>
      <c r="AX112" s="2153">
        <f t="shared" si="36"/>
        <v>0</v>
      </c>
      <c r="AY112" s="1495">
        <f t="shared" si="37"/>
        <v>0</v>
      </c>
      <c r="AZ112" s="1584"/>
      <c r="BA112" s="1508">
        <v>1331818</v>
      </c>
      <c r="BB112" s="1508">
        <v>1931818</v>
      </c>
      <c r="BC112" s="1508">
        <v>2231818</v>
      </c>
      <c r="BD112" s="1508">
        <v>431818</v>
      </c>
      <c r="BE112" s="2157"/>
      <c r="BF112" s="1338"/>
      <c r="BG112" s="1586"/>
      <c r="BH112" s="1338"/>
      <c r="BI112" s="1586"/>
      <c r="BJ112" s="1342"/>
      <c r="BK112" s="1590"/>
      <c r="BL112" s="1229"/>
      <c r="BM112" s="1229"/>
      <c r="BN112" s="1229"/>
      <c r="BO112" s="1490">
        <f t="shared" si="45"/>
        <v>0</v>
      </c>
      <c r="BP112" s="1316">
        <f t="shared" si="38"/>
        <v>13318180</v>
      </c>
      <c r="BQ112" s="1227"/>
      <c r="BS112" s="1298">
        <f t="shared" si="39"/>
        <v>4</v>
      </c>
      <c r="BT112" s="1298">
        <f t="shared" si="40"/>
        <v>0</v>
      </c>
      <c r="BU112" s="1298">
        <f t="shared" si="41"/>
        <v>3</v>
      </c>
      <c r="BV112" s="1298">
        <f t="shared" si="42"/>
        <v>3</v>
      </c>
      <c r="BW112" s="1298">
        <f t="shared" si="43"/>
        <v>13318180</v>
      </c>
    </row>
    <row r="113" spans="1:75" ht="15" customHeight="1" x14ac:dyDescent="0.25">
      <c r="A113" s="2268">
        <v>7</v>
      </c>
      <c r="B113" s="2528">
        <v>43484</v>
      </c>
      <c r="C113" s="2622">
        <v>106</v>
      </c>
      <c r="D113" s="2478" t="s">
        <v>44</v>
      </c>
      <c r="E113" s="1566" t="s">
        <v>43</v>
      </c>
      <c r="F113" s="794">
        <v>5</v>
      </c>
      <c r="G113" s="1491">
        <f t="shared" si="44"/>
        <v>6659090</v>
      </c>
      <c r="H113" s="1558"/>
      <c r="I113" s="1492">
        <f t="shared" si="46"/>
        <v>0</v>
      </c>
      <c r="J113" s="1559">
        <v>2</v>
      </c>
      <c r="K113" s="1492">
        <f t="shared" si="26"/>
        <v>4463636</v>
      </c>
      <c r="L113" s="2741">
        <v>1</v>
      </c>
      <c r="M113" s="1492">
        <f t="shared" si="27"/>
        <v>431818</v>
      </c>
      <c r="N113" s="1505">
        <f t="shared" si="53"/>
        <v>8</v>
      </c>
      <c r="O113" s="1494">
        <f t="shared" si="47"/>
        <v>11554544</v>
      </c>
      <c r="P113" s="1494">
        <f t="shared" si="28"/>
        <v>320000</v>
      </c>
      <c r="Q113" s="2693"/>
      <c r="R113" s="1508">
        <v>1331818</v>
      </c>
      <c r="S113" s="1508">
        <v>1931818</v>
      </c>
      <c r="T113" s="1508">
        <v>2231818</v>
      </c>
      <c r="U113" s="1508">
        <v>431818</v>
      </c>
      <c r="V113" s="1523">
        <v>43507</v>
      </c>
      <c r="W113" s="1338">
        <v>11554544</v>
      </c>
      <c r="X113" s="1586"/>
      <c r="Y113" s="1338"/>
      <c r="Z113" s="2410"/>
      <c r="AA113" s="1342"/>
      <c r="AB113" s="1590"/>
      <c r="AC113" s="1229"/>
      <c r="AD113" s="1229"/>
      <c r="AE113" s="1229"/>
      <c r="AF113" s="1490">
        <f t="shared" si="29"/>
        <v>11554544</v>
      </c>
      <c r="AG113" s="1316">
        <f t="shared" si="30"/>
        <v>0</v>
      </c>
      <c r="AH113" s="1227"/>
      <c r="AI113" s="1565"/>
      <c r="AJ113" s="1387"/>
      <c r="AK113" s="1351"/>
      <c r="AL113" s="2549"/>
      <c r="AM113" s="2191"/>
      <c r="AN113" s="1566"/>
      <c r="AO113" s="1254"/>
      <c r="AP113" s="1491">
        <f t="shared" si="31"/>
        <v>0</v>
      </c>
      <c r="AQ113" s="1558"/>
      <c r="AR113" s="1492">
        <f t="shared" si="32"/>
        <v>0</v>
      </c>
      <c r="AS113" s="1559"/>
      <c r="AT113" s="1492">
        <f t="shared" si="33"/>
        <v>0</v>
      </c>
      <c r="AU113" s="1567"/>
      <c r="AV113" s="1492">
        <f t="shared" si="34"/>
        <v>0</v>
      </c>
      <c r="AW113" s="1493">
        <f t="shared" si="35"/>
        <v>0</v>
      </c>
      <c r="AX113" s="2153">
        <f t="shared" si="36"/>
        <v>0</v>
      </c>
      <c r="AY113" s="1495">
        <f t="shared" si="37"/>
        <v>0</v>
      </c>
      <c r="AZ113" s="1584"/>
      <c r="BA113" s="1508">
        <v>1331818</v>
      </c>
      <c r="BB113" s="1508">
        <v>1931818</v>
      </c>
      <c r="BC113" s="1508">
        <v>2231818</v>
      </c>
      <c r="BD113" s="1508">
        <v>431818</v>
      </c>
      <c r="BE113" s="2157"/>
      <c r="BF113" s="1338"/>
      <c r="BG113" s="1586"/>
      <c r="BH113" s="1338"/>
      <c r="BI113" s="1586"/>
      <c r="BJ113" s="1342"/>
      <c r="BK113" s="1590"/>
      <c r="BL113" s="1229"/>
      <c r="BM113" s="1229"/>
      <c r="BN113" s="1229"/>
      <c r="BO113" s="1490">
        <f t="shared" si="45"/>
        <v>0</v>
      </c>
      <c r="BP113" s="1316">
        <f t="shared" si="38"/>
        <v>11554544</v>
      </c>
      <c r="BQ113" s="1227"/>
      <c r="BS113" s="1298">
        <f t="shared" si="39"/>
        <v>5</v>
      </c>
      <c r="BT113" s="1298">
        <f t="shared" si="40"/>
        <v>0</v>
      </c>
      <c r="BU113" s="1298">
        <f t="shared" si="41"/>
        <v>2</v>
      </c>
      <c r="BV113" s="1298">
        <f t="shared" si="42"/>
        <v>1</v>
      </c>
      <c r="BW113" s="1298">
        <f t="shared" si="43"/>
        <v>11554544</v>
      </c>
    </row>
    <row r="114" spans="1:75" ht="15" customHeight="1" x14ac:dyDescent="0.25">
      <c r="A114" s="2268">
        <v>8</v>
      </c>
      <c r="B114" s="2528">
        <v>43484</v>
      </c>
      <c r="C114" s="2622">
        <v>107</v>
      </c>
      <c r="D114" s="2477" t="s">
        <v>255</v>
      </c>
      <c r="E114" s="1569" t="s">
        <v>43</v>
      </c>
      <c r="F114" s="794">
        <v>4</v>
      </c>
      <c r="G114" s="1491">
        <f t="shared" si="44"/>
        <v>5327272</v>
      </c>
      <c r="H114" s="1574"/>
      <c r="I114" s="1492">
        <f t="shared" si="46"/>
        <v>0</v>
      </c>
      <c r="J114" s="1559">
        <v>2</v>
      </c>
      <c r="K114" s="1492">
        <f t="shared" si="26"/>
        <v>4463636</v>
      </c>
      <c r="L114" s="2741">
        <v>3</v>
      </c>
      <c r="M114" s="1492">
        <f t="shared" si="27"/>
        <v>1295454</v>
      </c>
      <c r="N114" s="1505">
        <f t="shared" si="53"/>
        <v>9</v>
      </c>
      <c r="O114" s="1494">
        <f t="shared" si="47"/>
        <v>11086362</v>
      </c>
      <c r="P114" s="1494">
        <f t="shared" si="28"/>
        <v>360000</v>
      </c>
      <c r="Q114" s="2694"/>
      <c r="R114" s="1508">
        <v>1331818</v>
      </c>
      <c r="S114" s="1508">
        <v>1931818</v>
      </c>
      <c r="T114" s="1508">
        <v>2231818</v>
      </c>
      <c r="U114" s="1508">
        <v>431818</v>
      </c>
      <c r="V114" s="1523">
        <v>43507</v>
      </c>
      <c r="W114" s="1516">
        <v>10159106</v>
      </c>
      <c r="X114" s="1523">
        <v>43507</v>
      </c>
      <c r="Y114" s="1516">
        <v>927256</v>
      </c>
      <c r="Z114" s="2411"/>
      <c r="AA114" s="1516"/>
      <c r="AB114" s="1591"/>
      <c r="AC114" s="1516"/>
      <c r="AD114" s="1516"/>
      <c r="AE114" s="1516"/>
      <c r="AF114" s="1490">
        <f t="shared" si="29"/>
        <v>11086362</v>
      </c>
      <c r="AG114" s="1316">
        <f t="shared" si="30"/>
        <v>0</v>
      </c>
      <c r="AH114" s="1227"/>
      <c r="AI114" s="1580"/>
      <c r="AJ114" s="1388"/>
      <c r="AK114" s="1352"/>
      <c r="AL114" s="2550"/>
      <c r="AM114" s="2190"/>
      <c r="AN114" s="1569"/>
      <c r="AO114" s="1254"/>
      <c r="AP114" s="1491">
        <f t="shared" si="31"/>
        <v>0</v>
      </c>
      <c r="AQ114" s="1574"/>
      <c r="AR114" s="1492">
        <f t="shared" si="32"/>
        <v>0</v>
      </c>
      <c r="AS114" s="1559"/>
      <c r="AT114" s="1492">
        <f t="shared" si="33"/>
        <v>0</v>
      </c>
      <c r="AU114" s="1567"/>
      <c r="AV114" s="1492">
        <f t="shared" si="34"/>
        <v>0</v>
      </c>
      <c r="AW114" s="1493">
        <f t="shared" si="35"/>
        <v>0</v>
      </c>
      <c r="AX114" s="2153">
        <f t="shared" si="36"/>
        <v>0</v>
      </c>
      <c r="AY114" s="1495">
        <f t="shared" si="37"/>
        <v>0</v>
      </c>
      <c r="AZ114" s="1584"/>
      <c r="BA114" s="1508">
        <v>1331818</v>
      </c>
      <c r="BB114" s="1508">
        <v>1931818</v>
      </c>
      <c r="BC114" s="1508">
        <v>2231818</v>
      </c>
      <c r="BD114" s="1508">
        <v>431818</v>
      </c>
      <c r="BE114" s="2157"/>
      <c r="BF114" s="1516"/>
      <c r="BG114" s="1523"/>
      <c r="BH114" s="1516"/>
      <c r="BI114" s="1592"/>
      <c r="BJ114" s="1516"/>
      <c r="BK114" s="1591"/>
      <c r="BL114" s="1516"/>
      <c r="BM114" s="1516"/>
      <c r="BN114" s="1516"/>
      <c r="BO114" s="1490">
        <f t="shared" si="45"/>
        <v>0</v>
      </c>
      <c r="BP114" s="1316">
        <f t="shared" si="38"/>
        <v>11086362</v>
      </c>
      <c r="BQ114" s="1227"/>
      <c r="BS114" s="1298">
        <f t="shared" si="39"/>
        <v>4</v>
      </c>
      <c r="BT114" s="1298">
        <f t="shared" si="40"/>
        <v>0</v>
      </c>
      <c r="BU114" s="1298">
        <f t="shared" si="41"/>
        <v>2</v>
      </c>
      <c r="BV114" s="1298">
        <f t="shared" si="42"/>
        <v>3</v>
      </c>
      <c r="BW114" s="1298">
        <f t="shared" si="43"/>
        <v>11086362</v>
      </c>
    </row>
    <row r="115" spans="1:75" ht="15" customHeight="1" x14ac:dyDescent="0.25">
      <c r="A115" s="2268">
        <v>9</v>
      </c>
      <c r="B115" s="2528">
        <v>43484</v>
      </c>
      <c r="C115" s="2622">
        <v>108</v>
      </c>
      <c r="D115" s="2478" t="s">
        <v>39</v>
      </c>
      <c r="E115" s="1566" t="s">
        <v>43</v>
      </c>
      <c r="F115" s="794">
        <v>5</v>
      </c>
      <c r="G115" s="1491">
        <f t="shared" si="44"/>
        <v>6659090</v>
      </c>
      <c r="H115" s="1558"/>
      <c r="I115" s="1492">
        <f t="shared" si="46"/>
        <v>0</v>
      </c>
      <c r="J115" s="1559">
        <v>3</v>
      </c>
      <c r="K115" s="1492">
        <f t="shared" si="26"/>
        <v>6695454</v>
      </c>
      <c r="L115" s="2741">
        <v>2</v>
      </c>
      <c r="M115" s="1492">
        <f t="shared" si="27"/>
        <v>863636</v>
      </c>
      <c r="N115" s="1505">
        <f t="shared" si="53"/>
        <v>10</v>
      </c>
      <c r="O115" s="1494">
        <f t="shared" si="47"/>
        <v>14218180</v>
      </c>
      <c r="P115" s="1494">
        <f t="shared" si="28"/>
        <v>400000</v>
      </c>
      <c r="Q115" s="2693"/>
      <c r="R115" s="1508">
        <v>1331818</v>
      </c>
      <c r="S115" s="1508">
        <v>1931818</v>
      </c>
      <c r="T115" s="1508">
        <v>2231818</v>
      </c>
      <c r="U115" s="1508">
        <v>431818</v>
      </c>
      <c r="V115" s="1523">
        <v>43507</v>
      </c>
      <c r="W115" s="1229">
        <v>11695470</v>
      </c>
      <c r="X115" s="1523">
        <v>43507</v>
      </c>
      <c r="Y115" s="1229">
        <v>2522710</v>
      </c>
      <c r="Z115" s="2412"/>
      <c r="AA115" s="1229"/>
      <c r="AB115" s="1227"/>
      <c r="AC115" s="1229"/>
      <c r="AD115" s="1229"/>
      <c r="AE115" s="1229"/>
      <c r="AF115" s="1490">
        <f t="shared" si="29"/>
        <v>14218180</v>
      </c>
      <c r="AG115" s="1316">
        <f t="shared" si="30"/>
        <v>0</v>
      </c>
      <c r="AH115" s="1227"/>
      <c r="AI115" s="1565"/>
      <c r="AJ115" s="1387"/>
      <c r="AK115" s="1351"/>
      <c r="AL115" s="2549"/>
      <c r="AM115" s="2191"/>
      <c r="AN115" s="1566"/>
      <c r="AO115" s="1254"/>
      <c r="AP115" s="1491">
        <f t="shared" si="31"/>
        <v>0</v>
      </c>
      <c r="AQ115" s="1558"/>
      <c r="AR115" s="1492">
        <f t="shared" si="32"/>
        <v>0</v>
      </c>
      <c r="AS115" s="1559"/>
      <c r="AT115" s="1492">
        <f t="shared" si="33"/>
        <v>0</v>
      </c>
      <c r="AU115" s="1567"/>
      <c r="AV115" s="1492">
        <f t="shared" si="34"/>
        <v>0</v>
      </c>
      <c r="AW115" s="1493">
        <f t="shared" si="35"/>
        <v>0</v>
      </c>
      <c r="AX115" s="2153">
        <f t="shared" si="36"/>
        <v>0</v>
      </c>
      <c r="AY115" s="1495">
        <f t="shared" si="37"/>
        <v>0</v>
      </c>
      <c r="AZ115" s="1584"/>
      <c r="BA115" s="1508">
        <v>1331818</v>
      </c>
      <c r="BB115" s="1508">
        <v>1931818</v>
      </c>
      <c r="BC115" s="1508">
        <v>2231818</v>
      </c>
      <c r="BD115" s="1508">
        <v>431818</v>
      </c>
      <c r="BE115" s="2157"/>
      <c r="BF115" s="1229"/>
      <c r="BG115" s="1523"/>
      <c r="BH115" s="1229"/>
      <c r="BI115" s="1228"/>
      <c r="BJ115" s="1229"/>
      <c r="BK115" s="1227"/>
      <c r="BL115" s="1229"/>
      <c r="BM115" s="1229"/>
      <c r="BN115" s="1229"/>
      <c r="BO115" s="1490">
        <f t="shared" si="45"/>
        <v>0</v>
      </c>
      <c r="BP115" s="1316">
        <f t="shared" si="38"/>
        <v>14218180</v>
      </c>
      <c r="BQ115" s="1227"/>
      <c r="BS115" s="1298">
        <f t="shared" si="39"/>
        <v>5</v>
      </c>
      <c r="BT115" s="1298">
        <f t="shared" si="40"/>
        <v>0</v>
      </c>
      <c r="BU115" s="1298">
        <f t="shared" si="41"/>
        <v>3</v>
      </c>
      <c r="BV115" s="1298">
        <f t="shared" si="42"/>
        <v>2</v>
      </c>
      <c r="BW115" s="1298">
        <f t="shared" si="43"/>
        <v>14218180</v>
      </c>
    </row>
    <row r="116" spans="1:75" ht="15" customHeight="1" x14ac:dyDescent="0.25">
      <c r="A116" s="2268">
        <v>10</v>
      </c>
      <c r="B116" s="2528">
        <v>43484</v>
      </c>
      <c r="C116" s="2622">
        <v>109</v>
      </c>
      <c r="D116" s="2477" t="s">
        <v>324</v>
      </c>
      <c r="E116" s="1566" t="s">
        <v>43</v>
      </c>
      <c r="F116" s="794">
        <v>5</v>
      </c>
      <c r="G116" s="1491">
        <f t="shared" si="44"/>
        <v>6659090</v>
      </c>
      <c r="H116" s="1558"/>
      <c r="I116" s="1492">
        <f t="shared" si="46"/>
        <v>0</v>
      </c>
      <c r="J116" s="1559"/>
      <c r="K116" s="1492">
        <f t="shared" si="26"/>
        <v>0</v>
      </c>
      <c r="L116" s="2741"/>
      <c r="M116" s="1492">
        <f t="shared" si="27"/>
        <v>0</v>
      </c>
      <c r="N116" s="1505">
        <f t="shared" si="53"/>
        <v>5</v>
      </c>
      <c r="O116" s="1494">
        <f t="shared" si="47"/>
        <v>6659090</v>
      </c>
      <c r="P116" s="1494">
        <f t="shared" si="28"/>
        <v>200000</v>
      </c>
      <c r="Q116" s="2693"/>
      <c r="R116" s="1508">
        <v>1331818</v>
      </c>
      <c r="S116" s="1508">
        <v>1931818</v>
      </c>
      <c r="T116" s="1508">
        <v>2231818</v>
      </c>
      <c r="U116" s="1508">
        <v>431818</v>
      </c>
      <c r="V116" s="1523">
        <v>43507</v>
      </c>
      <c r="W116" s="1516">
        <v>6659090</v>
      </c>
      <c r="X116" s="1592"/>
      <c r="Y116" s="1516"/>
      <c r="Z116" s="2411"/>
      <c r="AA116" s="1516"/>
      <c r="AB116" s="1591"/>
      <c r="AC116" s="1516"/>
      <c r="AD116" s="1516"/>
      <c r="AE116" s="1516"/>
      <c r="AF116" s="1490">
        <f t="shared" si="29"/>
        <v>6659090</v>
      </c>
      <c r="AG116" s="1316">
        <f t="shared" si="30"/>
        <v>0</v>
      </c>
      <c r="AH116" s="1227"/>
      <c r="AI116" s="1565"/>
      <c r="AJ116" s="1387"/>
      <c r="AK116" s="1351"/>
      <c r="AL116" s="2549"/>
      <c r="AM116" s="2190"/>
      <c r="AN116" s="1566"/>
      <c r="AO116" s="1254"/>
      <c r="AP116" s="1491">
        <f t="shared" si="31"/>
        <v>0</v>
      </c>
      <c r="AQ116" s="1558"/>
      <c r="AR116" s="1492">
        <f t="shared" si="32"/>
        <v>0</v>
      </c>
      <c r="AS116" s="1559"/>
      <c r="AT116" s="1492">
        <f t="shared" si="33"/>
        <v>0</v>
      </c>
      <c r="AU116" s="1567"/>
      <c r="AV116" s="1492">
        <f t="shared" si="34"/>
        <v>0</v>
      </c>
      <c r="AW116" s="1493">
        <f t="shared" si="35"/>
        <v>0</v>
      </c>
      <c r="AX116" s="2153">
        <f t="shared" si="36"/>
        <v>0</v>
      </c>
      <c r="AY116" s="1495">
        <f t="shared" si="37"/>
        <v>0</v>
      </c>
      <c r="AZ116" s="1584"/>
      <c r="BA116" s="1508">
        <v>1331818</v>
      </c>
      <c r="BB116" s="1508">
        <v>1931818</v>
      </c>
      <c r="BC116" s="1508">
        <v>2231818</v>
      </c>
      <c r="BD116" s="1508">
        <v>431818</v>
      </c>
      <c r="BE116" s="2157"/>
      <c r="BF116" s="1516"/>
      <c r="BG116" s="1592"/>
      <c r="BH116" s="1516"/>
      <c r="BI116" s="1592"/>
      <c r="BJ116" s="1516"/>
      <c r="BK116" s="1591"/>
      <c r="BL116" s="1516"/>
      <c r="BM116" s="1516"/>
      <c r="BN116" s="1516"/>
      <c r="BO116" s="1490">
        <f t="shared" si="45"/>
        <v>0</v>
      </c>
      <c r="BP116" s="1316">
        <f t="shared" si="38"/>
        <v>6659090</v>
      </c>
      <c r="BQ116" s="1227"/>
      <c r="BS116" s="1298">
        <f t="shared" si="39"/>
        <v>5</v>
      </c>
      <c r="BT116" s="1298">
        <f t="shared" si="40"/>
        <v>0</v>
      </c>
      <c r="BU116" s="1298">
        <f t="shared" si="41"/>
        <v>0</v>
      </c>
      <c r="BV116" s="1298">
        <f t="shared" si="42"/>
        <v>0</v>
      </c>
      <c r="BW116" s="1298">
        <f t="shared" si="43"/>
        <v>6659090</v>
      </c>
    </row>
    <row r="117" spans="1:75" ht="15" customHeight="1" x14ac:dyDescent="0.25">
      <c r="A117" s="2268">
        <v>11</v>
      </c>
      <c r="B117" s="2528">
        <v>43484</v>
      </c>
      <c r="C117" s="2622">
        <v>110</v>
      </c>
      <c r="D117" s="2479" t="s">
        <v>46</v>
      </c>
      <c r="E117" s="1588" t="s">
        <v>43</v>
      </c>
      <c r="F117" s="794">
        <v>5</v>
      </c>
      <c r="G117" s="1491">
        <f t="shared" si="44"/>
        <v>6659090</v>
      </c>
      <c r="H117" s="1582"/>
      <c r="I117" s="1492">
        <f t="shared" si="46"/>
        <v>0</v>
      </c>
      <c r="J117" s="1583"/>
      <c r="K117" s="1492">
        <f t="shared" si="26"/>
        <v>0</v>
      </c>
      <c r="L117" s="2742"/>
      <c r="M117" s="1492">
        <f t="shared" si="27"/>
        <v>0</v>
      </c>
      <c r="N117" s="1505">
        <f t="shared" si="53"/>
        <v>5</v>
      </c>
      <c r="O117" s="1494">
        <f t="shared" si="47"/>
        <v>6659090</v>
      </c>
      <c r="P117" s="1494">
        <f t="shared" si="28"/>
        <v>200000</v>
      </c>
      <c r="Q117" s="2695"/>
      <c r="R117" s="1508">
        <v>1331818</v>
      </c>
      <c r="S117" s="1508">
        <v>1931818</v>
      </c>
      <c r="T117" s="1508">
        <v>2231818</v>
      </c>
      <c r="U117" s="1508">
        <v>431818</v>
      </c>
      <c r="V117" s="1523">
        <v>43507</v>
      </c>
      <c r="W117" s="1229">
        <v>6659090</v>
      </c>
      <c r="X117" s="1489"/>
      <c r="Y117" s="1229"/>
      <c r="Z117" s="2412"/>
      <c r="AA117" s="1229"/>
      <c r="AB117" s="1227"/>
      <c r="AC117" s="1229"/>
      <c r="AD117" s="1229"/>
      <c r="AE117" s="1229"/>
      <c r="AF117" s="1490">
        <f t="shared" si="29"/>
        <v>6659090</v>
      </c>
      <c r="AG117" s="1316">
        <f t="shared" si="30"/>
        <v>0</v>
      </c>
      <c r="AH117" s="1227"/>
      <c r="AI117" s="1587"/>
      <c r="AJ117" s="1390"/>
      <c r="AK117" s="1353"/>
      <c r="AL117" s="2551"/>
      <c r="AM117" s="2192"/>
      <c r="AN117" s="1588"/>
      <c r="AO117" s="1254"/>
      <c r="AP117" s="1491">
        <f t="shared" si="31"/>
        <v>0</v>
      </c>
      <c r="AQ117" s="1582"/>
      <c r="AR117" s="1492">
        <f t="shared" si="32"/>
        <v>0</v>
      </c>
      <c r="AS117" s="1583"/>
      <c r="AT117" s="1492">
        <f t="shared" si="33"/>
        <v>0</v>
      </c>
      <c r="AU117" s="1589"/>
      <c r="AV117" s="1492">
        <f t="shared" si="34"/>
        <v>0</v>
      </c>
      <c r="AW117" s="1493">
        <f t="shared" si="35"/>
        <v>0</v>
      </c>
      <c r="AX117" s="2153">
        <f t="shared" si="36"/>
        <v>0</v>
      </c>
      <c r="AY117" s="1495">
        <f t="shared" si="37"/>
        <v>0</v>
      </c>
      <c r="AZ117" s="1584"/>
      <c r="BA117" s="1508">
        <v>1331818</v>
      </c>
      <c r="BB117" s="1508">
        <v>1931818</v>
      </c>
      <c r="BC117" s="1508">
        <v>2231818</v>
      </c>
      <c r="BD117" s="1508">
        <v>431818</v>
      </c>
      <c r="BE117" s="2157"/>
      <c r="BF117" s="1229"/>
      <c r="BG117" s="1489"/>
      <c r="BH117" s="1229"/>
      <c r="BI117" s="1228"/>
      <c r="BJ117" s="1229"/>
      <c r="BK117" s="1227"/>
      <c r="BL117" s="1229"/>
      <c r="BM117" s="1229"/>
      <c r="BN117" s="1229"/>
      <c r="BO117" s="1490">
        <f t="shared" si="45"/>
        <v>0</v>
      </c>
      <c r="BP117" s="1316">
        <f t="shared" si="38"/>
        <v>6659090</v>
      </c>
      <c r="BQ117" s="1227"/>
      <c r="BS117" s="1298">
        <f t="shared" si="39"/>
        <v>5</v>
      </c>
      <c r="BT117" s="1298">
        <f t="shared" si="40"/>
        <v>0</v>
      </c>
      <c r="BU117" s="1298">
        <f t="shared" si="41"/>
        <v>0</v>
      </c>
      <c r="BV117" s="1298">
        <f t="shared" si="42"/>
        <v>0</v>
      </c>
      <c r="BW117" s="1298">
        <f t="shared" si="43"/>
        <v>6659090</v>
      </c>
    </row>
    <row r="118" spans="1:75" ht="15" customHeight="1" x14ac:dyDescent="0.25">
      <c r="A118" s="2268">
        <v>12</v>
      </c>
      <c r="B118" s="2528">
        <v>43484</v>
      </c>
      <c r="C118" s="2622">
        <v>111</v>
      </c>
      <c r="D118" s="2479" t="s">
        <v>100</v>
      </c>
      <c r="E118" s="1588" t="s">
        <v>88</v>
      </c>
      <c r="F118" s="794">
        <v>5</v>
      </c>
      <c r="G118" s="1491">
        <f t="shared" si="44"/>
        <v>6659090</v>
      </c>
      <c r="H118" s="1582"/>
      <c r="I118" s="1492">
        <f t="shared" si="46"/>
        <v>0</v>
      </c>
      <c r="J118" s="1583">
        <v>3</v>
      </c>
      <c r="K118" s="1492">
        <f t="shared" si="26"/>
        <v>6695454</v>
      </c>
      <c r="L118" s="2742">
        <v>2</v>
      </c>
      <c r="M118" s="1492">
        <f t="shared" si="27"/>
        <v>863636</v>
      </c>
      <c r="N118" s="1505">
        <f t="shared" si="53"/>
        <v>10</v>
      </c>
      <c r="O118" s="1494">
        <f t="shared" si="47"/>
        <v>14218180</v>
      </c>
      <c r="P118" s="1494">
        <f t="shared" si="28"/>
        <v>400000</v>
      </c>
      <c r="Q118" s="2695"/>
      <c r="R118" s="1508">
        <v>1331818</v>
      </c>
      <c r="S118" s="1508">
        <v>1931818</v>
      </c>
      <c r="T118" s="1508">
        <v>2231818</v>
      </c>
      <c r="U118" s="1508">
        <v>431818</v>
      </c>
      <c r="V118" s="1523">
        <v>43507</v>
      </c>
      <c r="W118" s="1229">
        <v>177290</v>
      </c>
      <c r="X118" s="1523">
        <v>43508</v>
      </c>
      <c r="Y118" s="1229">
        <v>14040890</v>
      </c>
      <c r="Z118" s="2412"/>
      <c r="AA118" s="1229"/>
      <c r="AB118" s="1227"/>
      <c r="AC118" s="1229"/>
      <c r="AD118" s="1229"/>
      <c r="AE118" s="1229"/>
      <c r="AF118" s="1490">
        <f t="shared" si="29"/>
        <v>14218180</v>
      </c>
      <c r="AG118" s="1316">
        <f t="shared" si="30"/>
        <v>0</v>
      </c>
      <c r="AH118" s="1227"/>
      <c r="AI118" s="1587"/>
      <c r="AJ118" s="1390"/>
      <c r="AK118" s="1353"/>
      <c r="AL118" s="2551"/>
      <c r="AM118" s="2192"/>
      <c r="AN118" s="1588"/>
      <c r="AO118" s="1254"/>
      <c r="AP118" s="1491">
        <f t="shared" si="31"/>
        <v>0</v>
      </c>
      <c r="AQ118" s="1582"/>
      <c r="AR118" s="1492">
        <f t="shared" si="32"/>
        <v>0</v>
      </c>
      <c r="AS118" s="1583"/>
      <c r="AT118" s="1492">
        <f t="shared" si="33"/>
        <v>0</v>
      </c>
      <c r="AU118" s="1589"/>
      <c r="AV118" s="1492">
        <f t="shared" si="34"/>
        <v>0</v>
      </c>
      <c r="AW118" s="1493">
        <f t="shared" si="35"/>
        <v>0</v>
      </c>
      <c r="AX118" s="2153">
        <f t="shared" si="36"/>
        <v>0</v>
      </c>
      <c r="AY118" s="1495">
        <f t="shared" si="37"/>
        <v>0</v>
      </c>
      <c r="AZ118" s="1584"/>
      <c r="BA118" s="1508">
        <v>1331818</v>
      </c>
      <c r="BB118" s="1508">
        <v>1931818</v>
      </c>
      <c r="BC118" s="1508">
        <v>2231818</v>
      </c>
      <c r="BD118" s="1508">
        <v>431818</v>
      </c>
      <c r="BE118" s="2157"/>
      <c r="BF118" s="1229"/>
      <c r="BG118" s="1523"/>
      <c r="BH118" s="1229"/>
      <c r="BI118" s="1228"/>
      <c r="BJ118" s="1229"/>
      <c r="BK118" s="1227"/>
      <c r="BL118" s="1229"/>
      <c r="BM118" s="1229"/>
      <c r="BN118" s="1229"/>
      <c r="BO118" s="1490">
        <f t="shared" si="45"/>
        <v>0</v>
      </c>
      <c r="BP118" s="1316">
        <f t="shared" si="38"/>
        <v>14218180</v>
      </c>
      <c r="BQ118" s="1227"/>
      <c r="BS118" s="1298">
        <f t="shared" si="39"/>
        <v>5</v>
      </c>
      <c r="BT118" s="1298">
        <f t="shared" si="40"/>
        <v>0</v>
      </c>
      <c r="BU118" s="1298">
        <f t="shared" si="41"/>
        <v>3</v>
      </c>
      <c r="BV118" s="1298">
        <f t="shared" si="42"/>
        <v>2</v>
      </c>
      <c r="BW118" s="1298">
        <f t="shared" si="43"/>
        <v>14218180</v>
      </c>
    </row>
    <row r="119" spans="1:75" ht="15" customHeight="1" x14ac:dyDescent="0.25">
      <c r="A119" s="2268">
        <v>13</v>
      </c>
      <c r="B119" s="2528">
        <v>43484</v>
      </c>
      <c r="C119" s="2622">
        <v>112</v>
      </c>
      <c r="D119" s="2479" t="s">
        <v>87</v>
      </c>
      <c r="E119" s="1588" t="s">
        <v>88</v>
      </c>
      <c r="F119" s="794"/>
      <c r="G119" s="1491">
        <f t="shared" si="44"/>
        <v>0</v>
      </c>
      <c r="H119" s="1582"/>
      <c r="I119" s="1492">
        <f t="shared" si="46"/>
        <v>0</v>
      </c>
      <c r="J119" s="1583"/>
      <c r="K119" s="1492">
        <f t="shared" si="26"/>
        <v>0</v>
      </c>
      <c r="L119" s="2742">
        <v>10</v>
      </c>
      <c r="M119" s="1492">
        <f t="shared" si="27"/>
        <v>4318180</v>
      </c>
      <c r="N119" s="1505">
        <f t="shared" si="53"/>
        <v>10</v>
      </c>
      <c r="O119" s="1494">
        <f t="shared" si="47"/>
        <v>4318180</v>
      </c>
      <c r="P119" s="1494">
        <f t="shared" si="28"/>
        <v>400000</v>
      </c>
      <c r="Q119" s="2695"/>
      <c r="R119" s="1508">
        <v>1331818</v>
      </c>
      <c r="S119" s="1508">
        <v>1931818</v>
      </c>
      <c r="T119" s="1508">
        <v>2231818</v>
      </c>
      <c r="U119" s="1508">
        <v>431818</v>
      </c>
      <c r="V119" s="1585">
        <v>43508</v>
      </c>
      <c r="W119" s="1229">
        <v>4318180</v>
      </c>
      <c r="X119" s="1489"/>
      <c r="Y119" s="1229"/>
      <c r="Z119" s="2412"/>
      <c r="AA119" s="1229"/>
      <c r="AB119" s="1227"/>
      <c r="AC119" s="1229"/>
      <c r="AD119" s="1229"/>
      <c r="AE119" s="1229"/>
      <c r="AF119" s="1490">
        <f t="shared" si="29"/>
        <v>4318180</v>
      </c>
      <c r="AG119" s="1316">
        <f t="shared" si="30"/>
        <v>0</v>
      </c>
      <c r="AH119" s="1227"/>
      <c r="AI119" s="1587"/>
      <c r="AJ119" s="1390"/>
      <c r="AK119" s="1353"/>
      <c r="AL119" s="2551"/>
      <c r="AM119" s="2192"/>
      <c r="AN119" s="1588"/>
      <c r="AO119" s="1254"/>
      <c r="AP119" s="1491">
        <f t="shared" si="31"/>
        <v>0</v>
      </c>
      <c r="AQ119" s="1582"/>
      <c r="AR119" s="1492">
        <f t="shared" si="32"/>
        <v>0</v>
      </c>
      <c r="AS119" s="1583"/>
      <c r="AT119" s="1492">
        <f t="shared" si="33"/>
        <v>0</v>
      </c>
      <c r="AU119" s="1589"/>
      <c r="AV119" s="1492">
        <f t="shared" si="34"/>
        <v>0</v>
      </c>
      <c r="AW119" s="1493">
        <f t="shared" si="35"/>
        <v>0</v>
      </c>
      <c r="AX119" s="2153">
        <f t="shared" si="36"/>
        <v>0</v>
      </c>
      <c r="AY119" s="1495">
        <f t="shared" si="37"/>
        <v>0</v>
      </c>
      <c r="AZ119" s="1584"/>
      <c r="BA119" s="1508">
        <v>1331818</v>
      </c>
      <c r="BB119" s="1508">
        <v>1931818</v>
      </c>
      <c r="BC119" s="1508">
        <v>2231818</v>
      </c>
      <c r="BD119" s="1508">
        <v>431818</v>
      </c>
      <c r="BE119" s="2158"/>
      <c r="BF119" s="1229"/>
      <c r="BG119" s="1489"/>
      <c r="BH119" s="1229"/>
      <c r="BI119" s="1228"/>
      <c r="BJ119" s="1229"/>
      <c r="BK119" s="1227"/>
      <c r="BL119" s="1229"/>
      <c r="BM119" s="1229"/>
      <c r="BN119" s="1229"/>
      <c r="BO119" s="1490">
        <f t="shared" si="45"/>
        <v>0</v>
      </c>
      <c r="BP119" s="1316">
        <f t="shared" si="38"/>
        <v>4318180</v>
      </c>
      <c r="BQ119" s="1227"/>
      <c r="BS119" s="1298">
        <f t="shared" si="39"/>
        <v>0</v>
      </c>
      <c r="BT119" s="1298">
        <f t="shared" si="40"/>
        <v>0</v>
      </c>
      <c r="BU119" s="1298">
        <f t="shared" si="41"/>
        <v>0</v>
      </c>
      <c r="BV119" s="1298">
        <f t="shared" si="42"/>
        <v>10</v>
      </c>
      <c r="BW119" s="1298">
        <f t="shared" si="43"/>
        <v>4318180</v>
      </c>
    </row>
    <row r="120" spans="1:75" ht="15" customHeight="1" x14ac:dyDescent="0.25">
      <c r="A120" s="2268">
        <v>14</v>
      </c>
      <c r="B120" s="2528">
        <v>43484</v>
      </c>
      <c r="C120" s="2622">
        <v>113</v>
      </c>
      <c r="D120" s="2479" t="s">
        <v>101</v>
      </c>
      <c r="E120" s="1588" t="s">
        <v>88</v>
      </c>
      <c r="F120" s="794">
        <v>5</v>
      </c>
      <c r="G120" s="1491">
        <f t="shared" si="44"/>
        <v>6659090</v>
      </c>
      <c r="H120" s="1582"/>
      <c r="I120" s="1492">
        <f t="shared" si="46"/>
        <v>0</v>
      </c>
      <c r="J120" s="1583">
        <v>3</v>
      </c>
      <c r="K120" s="1492">
        <f t="shared" si="26"/>
        <v>6695454</v>
      </c>
      <c r="L120" s="2742">
        <v>2</v>
      </c>
      <c r="M120" s="1492">
        <f t="shared" si="27"/>
        <v>863636</v>
      </c>
      <c r="N120" s="1505">
        <f t="shared" si="53"/>
        <v>10</v>
      </c>
      <c r="O120" s="1494">
        <f t="shared" si="47"/>
        <v>14218180</v>
      </c>
      <c r="P120" s="1494">
        <f t="shared" si="28"/>
        <v>400000</v>
      </c>
      <c r="Q120" s="2695"/>
      <c r="R120" s="1508">
        <v>1331818</v>
      </c>
      <c r="S120" s="1508">
        <v>1931818</v>
      </c>
      <c r="T120" s="1508">
        <v>2231818</v>
      </c>
      <c r="U120" s="1508">
        <v>431818</v>
      </c>
      <c r="V120" s="1585">
        <v>43508</v>
      </c>
      <c r="W120" s="1229">
        <v>14218180</v>
      </c>
      <c r="X120" s="1489"/>
      <c r="Y120" s="1229"/>
      <c r="Z120" s="2412"/>
      <c r="AA120" s="1229"/>
      <c r="AB120" s="1227"/>
      <c r="AC120" s="1229"/>
      <c r="AD120" s="1229"/>
      <c r="AE120" s="1229"/>
      <c r="AF120" s="1490">
        <f t="shared" si="29"/>
        <v>14218180</v>
      </c>
      <c r="AG120" s="1316">
        <f t="shared" si="30"/>
        <v>0</v>
      </c>
      <c r="AH120" s="1227"/>
      <c r="AI120" s="1587"/>
      <c r="AJ120" s="1390"/>
      <c r="AK120" s="1353"/>
      <c r="AL120" s="2551"/>
      <c r="AM120" s="2192"/>
      <c r="AN120" s="1588"/>
      <c r="AO120" s="1254"/>
      <c r="AP120" s="1491">
        <f t="shared" si="31"/>
        <v>0</v>
      </c>
      <c r="AQ120" s="1582"/>
      <c r="AR120" s="1492">
        <f t="shared" si="32"/>
        <v>0</v>
      </c>
      <c r="AS120" s="1583"/>
      <c r="AT120" s="1492">
        <f t="shared" si="33"/>
        <v>0</v>
      </c>
      <c r="AU120" s="1589"/>
      <c r="AV120" s="1492">
        <f t="shared" si="34"/>
        <v>0</v>
      </c>
      <c r="AW120" s="1493">
        <f t="shared" si="35"/>
        <v>0</v>
      </c>
      <c r="AX120" s="2153">
        <f t="shared" si="36"/>
        <v>0</v>
      </c>
      <c r="AY120" s="1495">
        <f t="shared" si="37"/>
        <v>0</v>
      </c>
      <c r="AZ120" s="1584"/>
      <c r="BA120" s="1508">
        <v>1331818</v>
      </c>
      <c r="BB120" s="1508">
        <v>1931818</v>
      </c>
      <c r="BC120" s="1508">
        <v>2231818</v>
      </c>
      <c r="BD120" s="1508">
        <v>431818</v>
      </c>
      <c r="BE120" s="2158"/>
      <c r="BF120" s="1229"/>
      <c r="BG120" s="1489"/>
      <c r="BH120" s="1229"/>
      <c r="BI120" s="1228"/>
      <c r="BJ120" s="1229"/>
      <c r="BK120" s="1227"/>
      <c r="BL120" s="1229"/>
      <c r="BM120" s="1229"/>
      <c r="BN120" s="1229"/>
      <c r="BO120" s="1490">
        <f t="shared" si="45"/>
        <v>0</v>
      </c>
      <c r="BP120" s="1316">
        <f t="shared" si="38"/>
        <v>14218180</v>
      </c>
      <c r="BQ120" s="1227"/>
      <c r="BS120" s="1298">
        <f t="shared" si="39"/>
        <v>5</v>
      </c>
      <c r="BT120" s="1298">
        <f t="shared" si="40"/>
        <v>0</v>
      </c>
      <c r="BU120" s="1298">
        <f t="shared" si="41"/>
        <v>3</v>
      </c>
      <c r="BV120" s="1298">
        <f t="shared" si="42"/>
        <v>2</v>
      </c>
      <c r="BW120" s="1298">
        <f t="shared" si="43"/>
        <v>14218180</v>
      </c>
    </row>
    <row r="121" spans="1:75" ht="15" customHeight="1" x14ac:dyDescent="0.25">
      <c r="A121" s="2268">
        <v>15</v>
      </c>
      <c r="B121" s="2528">
        <v>43484</v>
      </c>
      <c r="C121" s="2622">
        <v>114</v>
      </c>
      <c r="D121" s="2479" t="s">
        <v>37</v>
      </c>
      <c r="E121" s="1588" t="s">
        <v>88</v>
      </c>
      <c r="F121" s="794">
        <v>5</v>
      </c>
      <c r="G121" s="1491">
        <f t="shared" si="44"/>
        <v>6659090</v>
      </c>
      <c r="H121" s="1582"/>
      <c r="I121" s="1492">
        <f t="shared" si="46"/>
        <v>0</v>
      </c>
      <c r="J121" s="1583">
        <v>2</v>
      </c>
      <c r="K121" s="1492">
        <f t="shared" si="26"/>
        <v>4463636</v>
      </c>
      <c r="L121" s="2742">
        <v>2</v>
      </c>
      <c r="M121" s="1492">
        <f t="shared" si="27"/>
        <v>863636</v>
      </c>
      <c r="N121" s="1505">
        <f t="shared" si="53"/>
        <v>9</v>
      </c>
      <c r="O121" s="1494">
        <f t="shared" si="47"/>
        <v>11986362</v>
      </c>
      <c r="P121" s="1494">
        <f t="shared" si="28"/>
        <v>360000</v>
      </c>
      <c r="Q121" s="2695"/>
      <c r="R121" s="1508">
        <v>1331818</v>
      </c>
      <c r="S121" s="1508">
        <v>1931818</v>
      </c>
      <c r="T121" s="1508">
        <v>2231818</v>
      </c>
      <c r="U121" s="1508">
        <v>431818</v>
      </c>
      <c r="V121" s="1585">
        <v>43508</v>
      </c>
      <c r="W121" s="1229">
        <v>11986362</v>
      </c>
      <c r="X121" s="1489"/>
      <c r="Y121" s="1229"/>
      <c r="Z121" s="2412"/>
      <c r="AA121" s="1229"/>
      <c r="AB121" s="1227"/>
      <c r="AC121" s="1229"/>
      <c r="AD121" s="1229"/>
      <c r="AE121" s="1229"/>
      <c r="AF121" s="1490">
        <f t="shared" si="29"/>
        <v>11986362</v>
      </c>
      <c r="AG121" s="1316">
        <f t="shared" si="30"/>
        <v>0</v>
      </c>
      <c r="AH121" s="1227"/>
      <c r="AI121" s="1587"/>
      <c r="AJ121" s="1390"/>
      <c r="AK121" s="1353"/>
      <c r="AL121" s="2551"/>
      <c r="AM121" s="2192"/>
      <c r="AN121" s="1588"/>
      <c r="AO121" s="1535"/>
      <c r="AP121" s="1491">
        <f t="shared" si="31"/>
        <v>0</v>
      </c>
      <c r="AQ121" s="1582"/>
      <c r="AR121" s="1492">
        <f t="shared" si="32"/>
        <v>0</v>
      </c>
      <c r="AS121" s="1583"/>
      <c r="AT121" s="1492">
        <f t="shared" si="33"/>
        <v>0</v>
      </c>
      <c r="AU121" s="1589"/>
      <c r="AV121" s="1492">
        <f t="shared" si="34"/>
        <v>0</v>
      </c>
      <c r="AW121" s="1493">
        <f t="shared" si="35"/>
        <v>0</v>
      </c>
      <c r="AX121" s="2153">
        <f t="shared" si="36"/>
        <v>0</v>
      </c>
      <c r="AY121" s="1495">
        <f t="shared" si="37"/>
        <v>0</v>
      </c>
      <c r="AZ121" s="1584"/>
      <c r="BA121" s="1508">
        <v>1331818</v>
      </c>
      <c r="BB121" s="1508">
        <v>1931818</v>
      </c>
      <c r="BC121" s="1508">
        <v>2231818</v>
      </c>
      <c r="BD121" s="1508">
        <v>431818</v>
      </c>
      <c r="BE121" s="2158"/>
      <c r="BF121" s="1229"/>
      <c r="BG121" s="1489"/>
      <c r="BH121" s="1229"/>
      <c r="BI121" s="1228"/>
      <c r="BJ121" s="1229"/>
      <c r="BK121" s="1227"/>
      <c r="BL121" s="1229"/>
      <c r="BM121" s="1229"/>
      <c r="BN121" s="1229"/>
      <c r="BO121" s="1490">
        <f t="shared" si="45"/>
        <v>0</v>
      </c>
      <c r="BP121" s="1316">
        <f t="shared" si="38"/>
        <v>11986362</v>
      </c>
      <c r="BQ121" s="1227"/>
      <c r="BS121" s="1298">
        <f t="shared" si="39"/>
        <v>5</v>
      </c>
      <c r="BT121" s="1298">
        <f t="shared" si="40"/>
        <v>0</v>
      </c>
      <c r="BU121" s="1298">
        <f t="shared" si="41"/>
        <v>2</v>
      </c>
      <c r="BV121" s="1298">
        <f t="shared" si="42"/>
        <v>2</v>
      </c>
      <c r="BW121" s="1298">
        <f t="shared" si="43"/>
        <v>11986362</v>
      </c>
    </row>
    <row r="122" spans="1:75" ht="15" customHeight="1" x14ac:dyDescent="0.25">
      <c r="A122" s="2268">
        <v>16</v>
      </c>
      <c r="B122" s="2528">
        <v>43484</v>
      </c>
      <c r="C122" s="2622">
        <v>115</v>
      </c>
      <c r="D122" s="2479" t="s">
        <v>102</v>
      </c>
      <c r="E122" s="1588" t="s">
        <v>88</v>
      </c>
      <c r="F122" s="794">
        <v>5</v>
      </c>
      <c r="G122" s="1491">
        <f t="shared" si="44"/>
        <v>6659090</v>
      </c>
      <c r="H122" s="1582"/>
      <c r="I122" s="1492">
        <f t="shared" si="46"/>
        <v>0</v>
      </c>
      <c r="J122" s="1583">
        <v>2</v>
      </c>
      <c r="K122" s="1492">
        <f t="shared" si="26"/>
        <v>4463636</v>
      </c>
      <c r="L122" s="2742">
        <v>2</v>
      </c>
      <c r="M122" s="1492">
        <f t="shared" si="27"/>
        <v>863636</v>
      </c>
      <c r="N122" s="1505">
        <f t="shared" si="53"/>
        <v>9</v>
      </c>
      <c r="O122" s="1494">
        <f t="shared" si="47"/>
        <v>11986362</v>
      </c>
      <c r="P122" s="1494">
        <f t="shared" si="28"/>
        <v>360000</v>
      </c>
      <c r="Q122" s="2695"/>
      <c r="R122" s="1508">
        <v>1331818</v>
      </c>
      <c r="S122" s="1508">
        <v>1931818</v>
      </c>
      <c r="T122" s="1508">
        <v>2231818</v>
      </c>
      <c r="U122" s="1508">
        <v>431818</v>
      </c>
      <c r="V122" s="1585">
        <v>43508</v>
      </c>
      <c r="W122" s="1229">
        <v>11986362</v>
      </c>
      <c r="X122" s="1489"/>
      <c r="Y122" s="1229"/>
      <c r="Z122" s="2412"/>
      <c r="AA122" s="1229"/>
      <c r="AB122" s="1227"/>
      <c r="AC122" s="1229"/>
      <c r="AD122" s="1229"/>
      <c r="AE122" s="1229"/>
      <c r="AF122" s="1490">
        <f t="shared" si="29"/>
        <v>11986362</v>
      </c>
      <c r="AG122" s="1316">
        <f t="shared" si="30"/>
        <v>0</v>
      </c>
      <c r="AH122" s="1227"/>
      <c r="AI122" s="1587"/>
      <c r="AJ122" s="1390"/>
      <c r="AK122" s="1353"/>
      <c r="AL122" s="2551"/>
      <c r="AM122" s="2192"/>
      <c r="AN122" s="1588"/>
      <c r="AO122" s="1535"/>
      <c r="AP122" s="1491">
        <f t="shared" si="31"/>
        <v>0</v>
      </c>
      <c r="AQ122" s="1582"/>
      <c r="AR122" s="1492">
        <f t="shared" si="32"/>
        <v>0</v>
      </c>
      <c r="AS122" s="1583"/>
      <c r="AT122" s="1492">
        <f t="shared" si="33"/>
        <v>0</v>
      </c>
      <c r="AU122" s="1589"/>
      <c r="AV122" s="1492">
        <f t="shared" si="34"/>
        <v>0</v>
      </c>
      <c r="AW122" s="1493">
        <f t="shared" si="35"/>
        <v>0</v>
      </c>
      <c r="AX122" s="2153">
        <f t="shared" si="36"/>
        <v>0</v>
      </c>
      <c r="AY122" s="1495">
        <f t="shared" si="37"/>
        <v>0</v>
      </c>
      <c r="AZ122" s="1584"/>
      <c r="BA122" s="1508">
        <v>1331818</v>
      </c>
      <c r="BB122" s="1508">
        <v>1931818</v>
      </c>
      <c r="BC122" s="1508">
        <v>2231818</v>
      </c>
      <c r="BD122" s="1508">
        <v>431818</v>
      </c>
      <c r="BE122" s="2158"/>
      <c r="BF122" s="1229"/>
      <c r="BG122" s="1489"/>
      <c r="BH122" s="1229"/>
      <c r="BI122" s="1228"/>
      <c r="BJ122" s="1229"/>
      <c r="BK122" s="1227"/>
      <c r="BL122" s="1229"/>
      <c r="BM122" s="1229"/>
      <c r="BN122" s="1229"/>
      <c r="BO122" s="1490">
        <f t="shared" si="45"/>
        <v>0</v>
      </c>
      <c r="BP122" s="1316">
        <f t="shared" si="38"/>
        <v>11986362</v>
      </c>
      <c r="BQ122" s="1227"/>
      <c r="BS122" s="1298">
        <f t="shared" si="39"/>
        <v>5</v>
      </c>
      <c r="BT122" s="1298">
        <f t="shared" si="40"/>
        <v>0</v>
      </c>
      <c r="BU122" s="1298">
        <f t="shared" si="41"/>
        <v>2</v>
      </c>
      <c r="BV122" s="1298">
        <f t="shared" si="42"/>
        <v>2</v>
      </c>
      <c r="BW122" s="1298">
        <f t="shared" si="43"/>
        <v>11986362</v>
      </c>
    </row>
    <row r="123" spans="1:75" ht="15" customHeight="1" x14ac:dyDescent="0.25">
      <c r="A123" s="2268">
        <v>17</v>
      </c>
      <c r="B123" s="2528">
        <v>43484</v>
      </c>
      <c r="C123" s="2622">
        <v>116</v>
      </c>
      <c r="D123" s="2479" t="s">
        <v>58</v>
      </c>
      <c r="E123" s="1588" t="s">
        <v>57</v>
      </c>
      <c r="F123" s="794">
        <v>3</v>
      </c>
      <c r="G123" s="1491">
        <f t="shared" si="44"/>
        <v>3995454</v>
      </c>
      <c r="H123" s="1582"/>
      <c r="I123" s="1492">
        <f t="shared" si="46"/>
        <v>0</v>
      </c>
      <c r="J123" s="1583">
        <v>3</v>
      </c>
      <c r="K123" s="1492">
        <f t="shared" si="26"/>
        <v>6695454</v>
      </c>
      <c r="L123" s="2742">
        <v>2</v>
      </c>
      <c r="M123" s="1492">
        <f t="shared" si="27"/>
        <v>863636</v>
      </c>
      <c r="N123" s="1505">
        <f t="shared" si="53"/>
        <v>8</v>
      </c>
      <c r="O123" s="1494">
        <f t="shared" si="47"/>
        <v>11554544</v>
      </c>
      <c r="P123" s="1494">
        <f t="shared" si="28"/>
        <v>320000</v>
      </c>
      <c r="Q123" s="2695"/>
      <c r="R123" s="1508">
        <v>1331818</v>
      </c>
      <c r="S123" s="1508">
        <v>1931818</v>
      </c>
      <c r="T123" s="1508">
        <v>2231818</v>
      </c>
      <c r="U123" s="1508">
        <v>431818</v>
      </c>
      <c r="V123" s="1585">
        <v>43486</v>
      </c>
      <c r="W123" s="1229">
        <v>2423178</v>
      </c>
      <c r="X123" s="1585">
        <v>43509</v>
      </c>
      <c r="Y123" s="1229">
        <v>9131366</v>
      </c>
      <c r="Z123" s="2412"/>
      <c r="AA123" s="1229"/>
      <c r="AB123" s="1227"/>
      <c r="AC123" s="1229"/>
      <c r="AD123" s="1229"/>
      <c r="AE123" s="1229"/>
      <c r="AF123" s="1490">
        <f t="shared" si="29"/>
        <v>11554544</v>
      </c>
      <c r="AG123" s="1316">
        <f t="shared" si="30"/>
        <v>0</v>
      </c>
      <c r="AH123" s="1227"/>
      <c r="AI123" s="1587"/>
      <c r="AJ123" s="1390"/>
      <c r="AK123" s="1353"/>
      <c r="AL123" s="2551"/>
      <c r="AM123" s="2192"/>
      <c r="AN123" s="1588"/>
      <c r="AO123" s="1535"/>
      <c r="AP123" s="1491">
        <f t="shared" si="31"/>
        <v>0</v>
      </c>
      <c r="AQ123" s="1582"/>
      <c r="AR123" s="1492">
        <f t="shared" si="32"/>
        <v>0</v>
      </c>
      <c r="AS123" s="1583"/>
      <c r="AT123" s="1492">
        <f t="shared" si="33"/>
        <v>0</v>
      </c>
      <c r="AU123" s="1589"/>
      <c r="AV123" s="1492">
        <f t="shared" si="34"/>
        <v>0</v>
      </c>
      <c r="AW123" s="1493">
        <f t="shared" si="35"/>
        <v>0</v>
      </c>
      <c r="AX123" s="2153">
        <f t="shared" si="36"/>
        <v>0</v>
      </c>
      <c r="AY123" s="1495">
        <f t="shared" si="37"/>
        <v>0</v>
      </c>
      <c r="AZ123" s="1584"/>
      <c r="BA123" s="1508">
        <v>1331818</v>
      </c>
      <c r="BB123" s="1508">
        <v>1931818</v>
      </c>
      <c r="BC123" s="1508">
        <v>2231818</v>
      </c>
      <c r="BD123" s="1508">
        <v>431818</v>
      </c>
      <c r="BE123" s="2158"/>
      <c r="BF123" s="1229"/>
      <c r="BG123" s="1585"/>
      <c r="BH123" s="1229"/>
      <c r="BI123" s="1228"/>
      <c r="BJ123" s="1229"/>
      <c r="BK123" s="1227"/>
      <c r="BL123" s="1229"/>
      <c r="BM123" s="1229"/>
      <c r="BN123" s="1229"/>
      <c r="BO123" s="1490">
        <f t="shared" si="45"/>
        <v>0</v>
      </c>
      <c r="BP123" s="1316">
        <f t="shared" si="38"/>
        <v>11554544</v>
      </c>
      <c r="BQ123" s="1227"/>
      <c r="BS123" s="1298">
        <f t="shared" si="39"/>
        <v>3</v>
      </c>
      <c r="BT123" s="1298">
        <f t="shared" si="40"/>
        <v>0</v>
      </c>
      <c r="BU123" s="1298">
        <f t="shared" si="41"/>
        <v>3</v>
      </c>
      <c r="BV123" s="1298">
        <f t="shared" si="42"/>
        <v>2</v>
      </c>
      <c r="BW123" s="1298">
        <f t="shared" si="43"/>
        <v>11554544</v>
      </c>
    </row>
    <row r="124" spans="1:75" ht="15" customHeight="1" x14ac:dyDescent="0.25">
      <c r="A124" s="2268">
        <v>18</v>
      </c>
      <c r="B124" s="2528">
        <v>43484</v>
      </c>
      <c r="C124" s="2622">
        <v>117</v>
      </c>
      <c r="D124" s="2479" t="s">
        <v>49</v>
      </c>
      <c r="E124" s="1588" t="s">
        <v>43</v>
      </c>
      <c r="F124" s="794">
        <v>5</v>
      </c>
      <c r="G124" s="1491">
        <f t="shared" si="44"/>
        <v>6659090</v>
      </c>
      <c r="H124" s="1582"/>
      <c r="I124" s="1492">
        <f t="shared" si="46"/>
        <v>0</v>
      </c>
      <c r="J124" s="1583"/>
      <c r="K124" s="1492">
        <f t="shared" si="26"/>
        <v>0</v>
      </c>
      <c r="L124" s="2742"/>
      <c r="M124" s="1492">
        <f t="shared" si="27"/>
        <v>0</v>
      </c>
      <c r="N124" s="1505">
        <f t="shared" si="53"/>
        <v>5</v>
      </c>
      <c r="O124" s="1494">
        <f t="shared" si="47"/>
        <v>6659090</v>
      </c>
      <c r="P124" s="1494">
        <f t="shared" si="28"/>
        <v>200000</v>
      </c>
      <c r="Q124" s="2695"/>
      <c r="R124" s="1508">
        <v>1331818</v>
      </c>
      <c r="S124" s="1508">
        <v>1931818</v>
      </c>
      <c r="T124" s="1508">
        <v>2231818</v>
      </c>
      <c r="U124" s="1508">
        <v>431818</v>
      </c>
      <c r="V124" s="1585">
        <v>43509</v>
      </c>
      <c r="W124" s="1229">
        <v>6659090</v>
      </c>
      <c r="X124" s="1585"/>
      <c r="Y124" s="1229"/>
      <c r="Z124" s="2412"/>
      <c r="AA124" s="1229"/>
      <c r="AB124" s="1227"/>
      <c r="AC124" s="1229"/>
      <c r="AD124" s="1229"/>
      <c r="AE124" s="1229"/>
      <c r="AF124" s="1490">
        <f t="shared" si="29"/>
        <v>6659090</v>
      </c>
      <c r="AG124" s="1316">
        <f t="shared" si="30"/>
        <v>0</v>
      </c>
      <c r="AH124" s="1227"/>
      <c r="AI124" s="1587"/>
      <c r="AJ124" s="1390"/>
      <c r="AK124" s="1353"/>
      <c r="AL124" s="2551"/>
      <c r="AM124" s="2192"/>
      <c r="AN124" s="1588"/>
      <c r="AO124" s="1535"/>
      <c r="AP124" s="1491">
        <f t="shared" si="31"/>
        <v>0</v>
      </c>
      <c r="AQ124" s="1582"/>
      <c r="AR124" s="1492">
        <f t="shared" si="32"/>
        <v>0</v>
      </c>
      <c r="AS124" s="1583"/>
      <c r="AT124" s="1492">
        <f t="shared" si="33"/>
        <v>0</v>
      </c>
      <c r="AU124" s="1589"/>
      <c r="AV124" s="1492">
        <f t="shared" si="34"/>
        <v>0</v>
      </c>
      <c r="AW124" s="1493">
        <f t="shared" si="35"/>
        <v>0</v>
      </c>
      <c r="AX124" s="2153">
        <f t="shared" si="36"/>
        <v>0</v>
      </c>
      <c r="AY124" s="1495">
        <f t="shared" si="37"/>
        <v>0</v>
      </c>
      <c r="AZ124" s="1584"/>
      <c r="BA124" s="1508">
        <v>1331818</v>
      </c>
      <c r="BB124" s="1508">
        <v>1931818</v>
      </c>
      <c r="BC124" s="1508">
        <v>2231818</v>
      </c>
      <c r="BD124" s="1508">
        <v>431818</v>
      </c>
      <c r="BE124" s="2158"/>
      <c r="BF124" s="1229"/>
      <c r="BG124" s="1585"/>
      <c r="BH124" s="1229"/>
      <c r="BI124" s="1228"/>
      <c r="BJ124" s="1229"/>
      <c r="BK124" s="1227"/>
      <c r="BL124" s="1229"/>
      <c r="BM124" s="1229"/>
      <c r="BN124" s="1229"/>
      <c r="BO124" s="1490">
        <f t="shared" si="45"/>
        <v>0</v>
      </c>
      <c r="BP124" s="1316">
        <f t="shared" si="38"/>
        <v>6659090</v>
      </c>
      <c r="BQ124" s="1227"/>
      <c r="BS124" s="1298">
        <f t="shared" si="39"/>
        <v>5</v>
      </c>
      <c r="BT124" s="1298">
        <f t="shared" si="40"/>
        <v>0</v>
      </c>
      <c r="BU124" s="1298">
        <f t="shared" si="41"/>
        <v>0</v>
      </c>
      <c r="BV124" s="1298">
        <f t="shared" si="42"/>
        <v>0</v>
      </c>
      <c r="BW124" s="1298">
        <f t="shared" si="43"/>
        <v>6659090</v>
      </c>
    </row>
    <row r="125" spans="1:75" ht="15" customHeight="1" x14ac:dyDescent="0.25">
      <c r="A125" s="2268">
        <v>19</v>
      </c>
      <c r="B125" s="2528">
        <v>43484</v>
      </c>
      <c r="C125" s="2622">
        <v>118</v>
      </c>
      <c r="D125" s="2479" t="s">
        <v>53</v>
      </c>
      <c r="E125" s="1588" t="s">
        <v>43</v>
      </c>
      <c r="F125" s="794">
        <v>5</v>
      </c>
      <c r="G125" s="1491">
        <f t="shared" si="44"/>
        <v>6659090</v>
      </c>
      <c r="H125" s="1582"/>
      <c r="I125" s="1492">
        <f t="shared" si="46"/>
        <v>0</v>
      </c>
      <c r="J125" s="1583"/>
      <c r="K125" s="1492">
        <f t="shared" si="26"/>
        <v>0</v>
      </c>
      <c r="L125" s="2742"/>
      <c r="M125" s="1492">
        <f t="shared" si="27"/>
        <v>0</v>
      </c>
      <c r="N125" s="1505">
        <f t="shared" si="53"/>
        <v>5</v>
      </c>
      <c r="O125" s="1494">
        <f t="shared" si="47"/>
        <v>6659090</v>
      </c>
      <c r="P125" s="1494">
        <f t="shared" si="28"/>
        <v>200000</v>
      </c>
      <c r="Q125" s="2695"/>
      <c r="R125" s="1508">
        <v>1331818</v>
      </c>
      <c r="S125" s="1508">
        <v>1931818</v>
      </c>
      <c r="T125" s="1508">
        <v>2231818</v>
      </c>
      <c r="U125" s="1508">
        <v>431818</v>
      </c>
      <c r="V125" s="1585">
        <v>43509</v>
      </c>
      <c r="W125" s="1229">
        <v>6659090</v>
      </c>
      <c r="X125" s="1489"/>
      <c r="Y125" s="1229"/>
      <c r="Z125" s="2412"/>
      <c r="AA125" s="1229"/>
      <c r="AB125" s="1227"/>
      <c r="AC125" s="1229"/>
      <c r="AD125" s="1229"/>
      <c r="AE125" s="1229"/>
      <c r="AF125" s="1490">
        <f t="shared" si="29"/>
        <v>6659090</v>
      </c>
      <c r="AG125" s="1316">
        <f t="shared" si="30"/>
        <v>0</v>
      </c>
      <c r="AH125" s="1227"/>
      <c r="AI125" s="1587"/>
      <c r="AJ125" s="1390"/>
      <c r="AK125" s="1353"/>
      <c r="AL125" s="2551"/>
      <c r="AM125" s="2192"/>
      <c r="AN125" s="1588"/>
      <c r="AO125" s="1535"/>
      <c r="AP125" s="1491">
        <f t="shared" si="31"/>
        <v>0</v>
      </c>
      <c r="AQ125" s="1582"/>
      <c r="AR125" s="1492">
        <f t="shared" si="32"/>
        <v>0</v>
      </c>
      <c r="AS125" s="1583"/>
      <c r="AT125" s="1492">
        <f t="shared" si="33"/>
        <v>0</v>
      </c>
      <c r="AU125" s="1589"/>
      <c r="AV125" s="1492">
        <f t="shared" si="34"/>
        <v>0</v>
      </c>
      <c r="AW125" s="1493">
        <f t="shared" si="35"/>
        <v>0</v>
      </c>
      <c r="AX125" s="2153">
        <f t="shared" si="36"/>
        <v>0</v>
      </c>
      <c r="AY125" s="1495">
        <f t="shared" si="37"/>
        <v>0</v>
      </c>
      <c r="AZ125" s="1584"/>
      <c r="BA125" s="1508">
        <v>1331818</v>
      </c>
      <c r="BB125" s="1508">
        <v>1931818</v>
      </c>
      <c r="BC125" s="1508">
        <v>2231818</v>
      </c>
      <c r="BD125" s="1508">
        <v>431818</v>
      </c>
      <c r="BE125" s="2158"/>
      <c r="BF125" s="1229"/>
      <c r="BG125" s="1489"/>
      <c r="BH125" s="1229"/>
      <c r="BI125" s="1228"/>
      <c r="BJ125" s="1229"/>
      <c r="BK125" s="1227"/>
      <c r="BL125" s="1229"/>
      <c r="BM125" s="1229"/>
      <c r="BN125" s="1229"/>
      <c r="BO125" s="1490">
        <f t="shared" si="45"/>
        <v>0</v>
      </c>
      <c r="BP125" s="1316">
        <f t="shared" si="38"/>
        <v>6659090</v>
      </c>
      <c r="BQ125" s="1227"/>
      <c r="BS125" s="1298">
        <f t="shared" si="39"/>
        <v>5</v>
      </c>
      <c r="BT125" s="1298">
        <f t="shared" si="40"/>
        <v>0</v>
      </c>
      <c r="BU125" s="1298">
        <f t="shared" si="41"/>
        <v>0</v>
      </c>
      <c r="BV125" s="1298">
        <f t="shared" si="42"/>
        <v>0</v>
      </c>
      <c r="BW125" s="1298">
        <f t="shared" si="43"/>
        <v>6659090</v>
      </c>
    </row>
    <row r="126" spans="1:75" ht="15" customHeight="1" x14ac:dyDescent="0.25">
      <c r="A126" s="2268">
        <v>20</v>
      </c>
      <c r="B126" s="2528">
        <v>43484</v>
      </c>
      <c r="C126" s="2622">
        <v>119</v>
      </c>
      <c r="D126" s="2480" t="s">
        <v>247</v>
      </c>
      <c r="E126" s="1588" t="s">
        <v>57</v>
      </c>
      <c r="F126" s="794">
        <v>10</v>
      </c>
      <c r="G126" s="1491">
        <f t="shared" si="44"/>
        <v>13318180</v>
      </c>
      <c r="H126" s="1582"/>
      <c r="I126" s="1492">
        <f t="shared" si="46"/>
        <v>0</v>
      </c>
      <c r="J126" s="1583"/>
      <c r="K126" s="1492">
        <f t="shared" si="26"/>
        <v>0</v>
      </c>
      <c r="L126" s="2742"/>
      <c r="M126" s="1492">
        <f t="shared" si="27"/>
        <v>0</v>
      </c>
      <c r="N126" s="1505">
        <f t="shared" si="53"/>
        <v>10</v>
      </c>
      <c r="O126" s="1494">
        <f t="shared" si="47"/>
        <v>13318180</v>
      </c>
      <c r="P126" s="1494">
        <f t="shared" si="28"/>
        <v>400000</v>
      </c>
      <c r="Q126" s="2695"/>
      <c r="R126" s="1508">
        <v>1331818</v>
      </c>
      <c r="S126" s="1508">
        <v>1931818</v>
      </c>
      <c r="T126" s="1508">
        <v>2231818</v>
      </c>
      <c r="U126" s="1508">
        <v>431818</v>
      </c>
      <c r="V126" s="1585">
        <v>43509</v>
      </c>
      <c r="W126" s="1229">
        <v>13318180</v>
      </c>
      <c r="X126" s="1489"/>
      <c r="Y126" s="1229"/>
      <c r="Z126" s="2412"/>
      <c r="AA126" s="1229"/>
      <c r="AB126" s="1227"/>
      <c r="AC126" s="1229"/>
      <c r="AD126" s="1229"/>
      <c r="AE126" s="1229"/>
      <c r="AF126" s="1490">
        <f t="shared" si="29"/>
        <v>13318180</v>
      </c>
      <c r="AG126" s="1316">
        <f t="shared" si="30"/>
        <v>0</v>
      </c>
      <c r="AH126" s="1227"/>
      <c r="AI126" s="1587"/>
      <c r="AJ126" s="1390"/>
      <c r="AK126" s="1353"/>
      <c r="AL126" s="2551"/>
      <c r="AM126" s="2192"/>
      <c r="AN126" s="1588"/>
      <c r="AO126" s="1254"/>
      <c r="AP126" s="1491">
        <f t="shared" si="31"/>
        <v>0</v>
      </c>
      <c r="AQ126" s="1582"/>
      <c r="AR126" s="1492">
        <f t="shared" si="32"/>
        <v>0</v>
      </c>
      <c r="AS126" s="1583"/>
      <c r="AT126" s="1492">
        <f t="shared" si="33"/>
        <v>0</v>
      </c>
      <c r="AU126" s="1589"/>
      <c r="AV126" s="1492">
        <f t="shared" si="34"/>
        <v>0</v>
      </c>
      <c r="AW126" s="1493">
        <f t="shared" si="35"/>
        <v>0</v>
      </c>
      <c r="AX126" s="2153">
        <f t="shared" si="36"/>
        <v>0</v>
      </c>
      <c r="AY126" s="1495">
        <f t="shared" si="37"/>
        <v>0</v>
      </c>
      <c r="AZ126" s="1584"/>
      <c r="BA126" s="1508">
        <v>1331818</v>
      </c>
      <c r="BB126" s="1508">
        <v>1931818</v>
      </c>
      <c r="BC126" s="1508">
        <v>2231818</v>
      </c>
      <c r="BD126" s="1508">
        <v>431818</v>
      </c>
      <c r="BE126" s="2158"/>
      <c r="BF126" s="1229"/>
      <c r="BG126" s="1489"/>
      <c r="BH126" s="1229"/>
      <c r="BI126" s="1228"/>
      <c r="BJ126" s="1229"/>
      <c r="BK126" s="1227"/>
      <c r="BL126" s="1229"/>
      <c r="BM126" s="1229"/>
      <c r="BN126" s="1229"/>
      <c r="BO126" s="1490">
        <f t="shared" si="45"/>
        <v>0</v>
      </c>
      <c r="BP126" s="1316">
        <f t="shared" si="38"/>
        <v>13318180</v>
      </c>
      <c r="BQ126" s="1227"/>
      <c r="BS126" s="1298">
        <f t="shared" si="39"/>
        <v>10</v>
      </c>
      <c r="BT126" s="1298">
        <f t="shared" si="40"/>
        <v>0</v>
      </c>
      <c r="BU126" s="1298">
        <f t="shared" si="41"/>
        <v>0</v>
      </c>
      <c r="BV126" s="1298">
        <f t="shared" si="42"/>
        <v>0</v>
      </c>
      <c r="BW126" s="1298">
        <f t="shared" si="43"/>
        <v>13318180</v>
      </c>
    </row>
    <row r="127" spans="1:75" ht="15" customHeight="1" x14ac:dyDescent="0.25">
      <c r="A127" s="2268">
        <v>21</v>
      </c>
      <c r="B127" s="2528">
        <v>43484</v>
      </c>
      <c r="C127" s="2622">
        <v>120</v>
      </c>
      <c r="D127" s="2479" t="s">
        <v>36</v>
      </c>
      <c r="E127" s="1588" t="s">
        <v>31</v>
      </c>
      <c r="F127" s="794">
        <v>9</v>
      </c>
      <c r="G127" s="1491">
        <f t="shared" si="44"/>
        <v>11986362</v>
      </c>
      <c r="H127" s="1582"/>
      <c r="I127" s="1492">
        <f t="shared" si="46"/>
        <v>0</v>
      </c>
      <c r="J127" s="1583">
        <v>2</v>
      </c>
      <c r="K127" s="1492">
        <f t="shared" si="26"/>
        <v>4463636</v>
      </c>
      <c r="L127" s="2742"/>
      <c r="M127" s="1492">
        <f t="shared" si="27"/>
        <v>0</v>
      </c>
      <c r="N127" s="1505">
        <f t="shared" si="53"/>
        <v>11</v>
      </c>
      <c r="O127" s="1494">
        <f t="shared" si="47"/>
        <v>16449998</v>
      </c>
      <c r="P127" s="1494">
        <f t="shared" si="28"/>
        <v>440000</v>
      </c>
      <c r="Q127" s="2695"/>
      <c r="R127" s="1508">
        <v>1331818</v>
      </c>
      <c r="S127" s="1508">
        <v>1931818</v>
      </c>
      <c r="T127" s="1508">
        <v>2231818</v>
      </c>
      <c r="U127" s="1508">
        <v>431818</v>
      </c>
      <c r="V127" s="1585">
        <v>43509</v>
      </c>
      <c r="W127" s="1229">
        <v>16449998</v>
      </c>
      <c r="X127" s="1585"/>
      <c r="Y127" s="1229"/>
      <c r="Z127" s="1585"/>
      <c r="AA127" s="1229"/>
      <c r="AB127" s="1227"/>
      <c r="AC127" s="1229"/>
      <c r="AD127" s="1229"/>
      <c r="AE127" s="1229"/>
      <c r="AF127" s="1490">
        <f t="shared" si="29"/>
        <v>16449998</v>
      </c>
      <c r="AG127" s="1316">
        <f t="shared" si="30"/>
        <v>0</v>
      </c>
      <c r="AH127" s="1227"/>
      <c r="AI127" s="1587"/>
      <c r="AJ127" s="1390"/>
      <c r="AK127" s="1353"/>
      <c r="AL127" s="2551"/>
      <c r="AM127" s="2192"/>
      <c r="AN127" s="1588"/>
      <c r="AO127" s="1254"/>
      <c r="AP127" s="1491">
        <f t="shared" si="31"/>
        <v>0</v>
      </c>
      <c r="AQ127" s="1582"/>
      <c r="AR127" s="1492">
        <f t="shared" si="32"/>
        <v>0</v>
      </c>
      <c r="AS127" s="1583"/>
      <c r="AT127" s="1492">
        <f t="shared" si="33"/>
        <v>0</v>
      </c>
      <c r="AU127" s="1589"/>
      <c r="AV127" s="1492">
        <f t="shared" si="34"/>
        <v>0</v>
      </c>
      <c r="AW127" s="1493">
        <f t="shared" si="35"/>
        <v>0</v>
      </c>
      <c r="AX127" s="2153">
        <f t="shared" si="36"/>
        <v>0</v>
      </c>
      <c r="AY127" s="1495">
        <f t="shared" si="37"/>
        <v>0</v>
      </c>
      <c r="AZ127" s="1584"/>
      <c r="BA127" s="1508">
        <v>1331818</v>
      </c>
      <c r="BB127" s="1508">
        <v>1931818</v>
      </c>
      <c r="BC127" s="1508">
        <v>2231818</v>
      </c>
      <c r="BD127" s="1508">
        <v>431818</v>
      </c>
      <c r="BE127" s="2158"/>
      <c r="BF127" s="1229"/>
      <c r="BG127" s="1585"/>
      <c r="BH127" s="1229"/>
      <c r="BI127" s="1585"/>
      <c r="BJ127" s="1229"/>
      <c r="BK127" s="1227"/>
      <c r="BL127" s="1229"/>
      <c r="BM127" s="1229"/>
      <c r="BN127" s="1229"/>
      <c r="BO127" s="1490">
        <f t="shared" si="45"/>
        <v>0</v>
      </c>
      <c r="BP127" s="1316">
        <f t="shared" si="38"/>
        <v>16449998</v>
      </c>
      <c r="BQ127" s="1227"/>
      <c r="BS127" s="1298">
        <f t="shared" si="39"/>
        <v>9</v>
      </c>
      <c r="BT127" s="1298">
        <f t="shared" si="40"/>
        <v>0</v>
      </c>
      <c r="BU127" s="1298">
        <f t="shared" si="41"/>
        <v>2</v>
      </c>
      <c r="BV127" s="1298">
        <f t="shared" si="42"/>
        <v>0</v>
      </c>
      <c r="BW127" s="1298">
        <f t="shared" si="43"/>
        <v>16449998</v>
      </c>
    </row>
    <row r="128" spans="1:75" ht="15" customHeight="1" x14ac:dyDescent="0.25">
      <c r="A128" s="2268">
        <v>22</v>
      </c>
      <c r="B128" s="2528">
        <v>43484</v>
      </c>
      <c r="C128" s="2622">
        <v>121</v>
      </c>
      <c r="D128" s="2479" t="s">
        <v>41</v>
      </c>
      <c r="E128" s="1588" t="s">
        <v>31</v>
      </c>
      <c r="F128" s="794">
        <v>3</v>
      </c>
      <c r="G128" s="1491">
        <f t="shared" si="44"/>
        <v>3995454</v>
      </c>
      <c r="H128" s="1582">
        <v>1</v>
      </c>
      <c r="I128" s="1492">
        <f t="shared" si="46"/>
        <v>1931818</v>
      </c>
      <c r="J128" s="1583">
        <v>3</v>
      </c>
      <c r="K128" s="1492">
        <f t="shared" si="26"/>
        <v>6695454</v>
      </c>
      <c r="L128" s="2742"/>
      <c r="M128" s="1492">
        <f t="shared" si="27"/>
        <v>0</v>
      </c>
      <c r="N128" s="1505">
        <f t="shared" si="53"/>
        <v>7</v>
      </c>
      <c r="O128" s="1494">
        <f t="shared" si="47"/>
        <v>12622726</v>
      </c>
      <c r="P128" s="1494">
        <f t="shared" si="28"/>
        <v>280000</v>
      </c>
      <c r="Q128" s="2695"/>
      <c r="R128" s="1508">
        <v>1331818</v>
      </c>
      <c r="S128" s="1508">
        <v>1931818</v>
      </c>
      <c r="T128" s="1508">
        <v>2231818</v>
      </c>
      <c r="U128" s="1508">
        <v>431818</v>
      </c>
      <c r="V128" s="1585">
        <v>43509</v>
      </c>
      <c r="W128" s="1229">
        <v>12622726</v>
      </c>
      <c r="X128" s="1489"/>
      <c r="Y128" s="1229"/>
      <c r="Z128" s="2412">
        <v>630</v>
      </c>
      <c r="AA128" s="1229"/>
      <c r="AB128" s="1227"/>
      <c r="AC128" s="1229"/>
      <c r="AD128" s="1229"/>
      <c r="AE128" s="1229"/>
      <c r="AF128" s="1490">
        <f t="shared" si="29"/>
        <v>12622726</v>
      </c>
      <c r="AG128" s="1316">
        <f t="shared" si="30"/>
        <v>0</v>
      </c>
      <c r="AH128" s="1227"/>
      <c r="AI128" s="1587"/>
      <c r="AJ128" s="1390"/>
      <c r="AK128" s="1353"/>
      <c r="AL128" s="2551"/>
      <c r="AM128" s="2192"/>
      <c r="AN128" s="1588"/>
      <c r="AO128" s="1254"/>
      <c r="AP128" s="1491">
        <f t="shared" si="31"/>
        <v>0</v>
      </c>
      <c r="AQ128" s="1582"/>
      <c r="AR128" s="1492">
        <f t="shared" si="32"/>
        <v>0</v>
      </c>
      <c r="AS128" s="1583"/>
      <c r="AT128" s="1492">
        <f t="shared" si="33"/>
        <v>0</v>
      </c>
      <c r="AU128" s="1589"/>
      <c r="AV128" s="1492">
        <f t="shared" si="34"/>
        <v>0</v>
      </c>
      <c r="AW128" s="1493">
        <f t="shared" si="35"/>
        <v>0</v>
      </c>
      <c r="AX128" s="2153">
        <f t="shared" si="36"/>
        <v>0</v>
      </c>
      <c r="AY128" s="1495">
        <f t="shared" si="37"/>
        <v>0</v>
      </c>
      <c r="AZ128" s="1584"/>
      <c r="BA128" s="1508">
        <v>1331818</v>
      </c>
      <c r="BB128" s="1508">
        <v>1931818</v>
      </c>
      <c r="BC128" s="1508">
        <v>2231818</v>
      </c>
      <c r="BD128" s="1508">
        <v>431818</v>
      </c>
      <c r="BE128" s="2158"/>
      <c r="BF128" s="1229"/>
      <c r="BG128" s="1489"/>
      <c r="BH128" s="1229"/>
      <c r="BI128" s="1228"/>
      <c r="BJ128" s="1229"/>
      <c r="BK128" s="1227"/>
      <c r="BL128" s="1229"/>
      <c r="BM128" s="1229"/>
      <c r="BN128" s="1229"/>
      <c r="BO128" s="1490">
        <f t="shared" si="45"/>
        <v>0</v>
      </c>
      <c r="BP128" s="1316">
        <f t="shared" si="38"/>
        <v>12622726</v>
      </c>
      <c r="BQ128" s="1227"/>
      <c r="BS128" s="1298">
        <f t="shared" si="39"/>
        <v>3</v>
      </c>
      <c r="BT128" s="1298">
        <f t="shared" si="40"/>
        <v>1</v>
      </c>
      <c r="BU128" s="1298">
        <f t="shared" si="41"/>
        <v>3</v>
      </c>
      <c r="BV128" s="1298">
        <f t="shared" si="42"/>
        <v>0</v>
      </c>
      <c r="BW128" s="1298">
        <f t="shared" si="43"/>
        <v>12622726</v>
      </c>
    </row>
    <row r="129" spans="1:75" ht="15" customHeight="1" x14ac:dyDescent="0.25">
      <c r="A129" s="2268">
        <v>23</v>
      </c>
      <c r="B129" s="2528">
        <v>43484</v>
      </c>
      <c r="C129" s="2622">
        <v>122</v>
      </c>
      <c r="D129" s="2479" t="s">
        <v>37</v>
      </c>
      <c r="E129" s="1588" t="s">
        <v>31</v>
      </c>
      <c r="F129" s="794">
        <v>2</v>
      </c>
      <c r="G129" s="1491">
        <f t="shared" si="44"/>
        <v>2663636</v>
      </c>
      <c r="H129" s="1582">
        <v>1</v>
      </c>
      <c r="I129" s="1492">
        <f t="shared" si="46"/>
        <v>1931818</v>
      </c>
      <c r="J129" s="1583"/>
      <c r="K129" s="1492">
        <f t="shared" si="26"/>
        <v>0</v>
      </c>
      <c r="L129" s="2742">
        <v>2</v>
      </c>
      <c r="M129" s="1492">
        <f t="shared" si="27"/>
        <v>863636</v>
      </c>
      <c r="N129" s="1505">
        <f t="shared" si="53"/>
        <v>5</v>
      </c>
      <c r="O129" s="1494">
        <f t="shared" si="47"/>
        <v>5459090</v>
      </c>
      <c r="P129" s="1494">
        <f t="shared" si="28"/>
        <v>200000</v>
      </c>
      <c r="Q129" s="2695"/>
      <c r="R129" s="1508">
        <v>1331818</v>
      </c>
      <c r="S129" s="1508">
        <v>1931818</v>
      </c>
      <c r="T129" s="1508">
        <v>2231818</v>
      </c>
      <c r="U129" s="1508">
        <v>431818</v>
      </c>
      <c r="V129" s="1585">
        <v>43509</v>
      </c>
      <c r="W129" s="1229">
        <v>1050090</v>
      </c>
      <c r="X129" s="1585">
        <v>43510</v>
      </c>
      <c r="Y129" s="1229">
        <v>4409000</v>
      </c>
      <c r="Z129" s="2412"/>
      <c r="AA129" s="1229"/>
      <c r="AB129" s="1227"/>
      <c r="AC129" s="1229"/>
      <c r="AD129" s="1229"/>
      <c r="AE129" s="1229"/>
      <c r="AF129" s="1490">
        <f t="shared" si="29"/>
        <v>5459090</v>
      </c>
      <c r="AG129" s="1316">
        <f t="shared" si="30"/>
        <v>0</v>
      </c>
      <c r="AH129" s="1227"/>
      <c r="AI129" s="1587"/>
      <c r="AJ129" s="1390"/>
      <c r="AK129" s="1353"/>
      <c r="AL129" s="2551"/>
      <c r="AM129" s="2192"/>
      <c r="AN129" s="1588"/>
      <c r="AO129" s="1254"/>
      <c r="AP129" s="1491">
        <f t="shared" si="31"/>
        <v>0</v>
      </c>
      <c r="AQ129" s="1582"/>
      <c r="AR129" s="1492">
        <f t="shared" si="32"/>
        <v>0</v>
      </c>
      <c r="AS129" s="1583"/>
      <c r="AT129" s="1492">
        <f t="shared" si="33"/>
        <v>0</v>
      </c>
      <c r="AU129" s="1589"/>
      <c r="AV129" s="1492">
        <f t="shared" si="34"/>
        <v>0</v>
      </c>
      <c r="AW129" s="1493">
        <f t="shared" si="35"/>
        <v>0</v>
      </c>
      <c r="AX129" s="2153">
        <f t="shared" si="36"/>
        <v>0</v>
      </c>
      <c r="AY129" s="1495">
        <f t="shared" si="37"/>
        <v>0</v>
      </c>
      <c r="AZ129" s="1584"/>
      <c r="BA129" s="1508">
        <v>1331818</v>
      </c>
      <c r="BB129" s="1508">
        <v>1931818</v>
      </c>
      <c r="BC129" s="1508">
        <v>2231818</v>
      </c>
      <c r="BD129" s="1508">
        <v>431818</v>
      </c>
      <c r="BE129" s="2158"/>
      <c r="BF129" s="1229"/>
      <c r="BG129" s="1585"/>
      <c r="BH129" s="1229"/>
      <c r="BI129" s="1228"/>
      <c r="BJ129" s="1229"/>
      <c r="BK129" s="1227"/>
      <c r="BL129" s="1229"/>
      <c r="BM129" s="1229"/>
      <c r="BN129" s="1229"/>
      <c r="BO129" s="1490">
        <f t="shared" si="45"/>
        <v>0</v>
      </c>
      <c r="BP129" s="1316">
        <f t="shared" si="38"/>
        <v>5459090</v>
      </c>
      <c r="BQ129" s="1227"/>
      <c r="BS129" s="1298">
        <f t="shared" si="39"/>
        <v>2</v>
      </c>
      <c r="BT129" s="1298">
        <f t="shared" si="40"/>
        <v>1</v>
      </c>
      <c r="BU129" s="1298">
        <f t="shared" si="41"/>
        <v>0</v>
      </c>
      <c r="BV129" s="1298">
        <f t="shared" si="42"/>
        <v>2</v>
      </c>
      <c r="BW129" s="1298">
        <f t="shared" si="43"/>
        <v>5459090</v>
      </c>
    </row>
    <row r="130" spans="1:75" ht="15" customHeight="1" x14ac:dyDescent="0.25">
      <c r="A130" s="2268">
        <v>24</v>
      </c>
      <c r="B130" s="2528">
        <v>43484</v>
      </c>
      <c r="C130" s="2622">
        <v>123</v>
      </c>
      <c r="D130" s="2479" t="s">
        <v>103</v>
      </c>
      <c r="E130" s="1588" t="s">
        <v>57</v>
      </c>
      <c r="F130" s="794">
        <v>4</v>
      </c>
      <c r="G130" s="1491">
        <f t="shared" si="44"/>
        <v>5327272</v>
      </c>
      <c r="H130" s="1582"/>
      <c r="I130" s="1492">
        <f t="shared" si="46"/>
        <v>0</v>
      </c>
      <c r="J130" s="1583">
        <v>2</v>
      </c>
      <c r="K130" s="1492">
        <f t="shared" si="26"/>
        <v>4463636</v>
      </c>
      <c r="L130" s="2742">
        <v>2</v>
      </c>
      <c r="M130" s="1492">
        <f t="shared" si="27"/>
        <v>863636</v>
      </c>
      <c r="N130" s="1505">
        <f t="shared" si="53"/>
        <v>8</v>
      </c>
      <c r="O130" s="1494">
        <f t="shared" si="47"/>
        <v>10654544</v>
      </c>
      <c r="P130" s="1494">
        <f t="shared" si="28"/>
        <v>320000</v>
      </c>
      <c r="Q130" s="2695"/>
      <c r="R130" s="1508">
        <v>1331818</v>
      </c>
      <c r="S130" s="1508">
        <v>1931818</v>
      </c>
      <c r="T130" s="1508">
        <v>2231818</v>
      </c>
      <c r="U130" s="1508">
        <v>431818</v>
      </c>
      <c r="V130" s="1585">
        <v>43509</v>
      </c>
      <c r="W130" s="1229">
        <v>10654544</v>
      </c>
      <c r="X130" s="1585"/>
      <c r="Y130" s="1229"/>
      <c r="Z130" s="2412"/>
      <c r="AA130" s="1229"/>
      <c r="AB130" s="1227"/>
      <c r="AC130" s="1229"/>
      <c r="AD130" s="1229"/>
      <c r="AE130" s="1229"/>
      <c r="AF130" s="1490">
        <f t="shared" si="29"/>
        <v>10654544</v>
      </c>
      <c r="AG130" s="1316">
        <f t="shared" si="30"/>
        <v>0</v>
      </c>
      <c r="AH130" s="1227"/>
      <c r="AI130" s="1587"/>
      <c r="AJ130" s="1390"/>
      <c r="AK130" s="1353"/>
      <c r="AL130" s="2551"/>
      <c r="AM130" s="2192"/>
      <c r="AN130" s="1588"/>
      <c r="AO130" s="1254"/>
      <c r="AP130" s="1491">
        <f t="shared" si="31"/>
        <v>0</v>
      </c>
      <c r="AQ130" s="1582"/>
      <c r="AR130" s="1492">
        <f t="shared" si="32"/>
        <v>0</v>
      </c>
      <c r="AS130" s="1583"/>
      <c r="AT130" s="1492">
        <f t="shared" si="33"/>
        <v>0</v>
      </c>
      <c r="AU130" s="1589"/>
      <c r="AV130" s="1492">
        <f t="shared" si="34"/>
        <v>0</v>
      </c>
      <c r="AW130" s="1493">
        <f t="shared" si="35"/>
        <v>0</v>
      </c>
      <c r="AX130" s="2153">
        <f t="shared" si="36"/>
        <v>0</v>
      </c>
      <c r="AY130" s="1495">
        <f t="shared" si="37"/>
        <v>0</v>
      </c>
      <c r="AZ130" s="1584"/>
      <c r="BA130" s="1508">
        <v>1331818</v>
      </c>
      <c r="BB130" s="1508">
        <v>1931818</v>
      </c>
      <c r="BC130" s="1508">
        <v>2231818</v>
      </c>
      <c r="BD130" s="1508">
        <v>431818</v>
      </c>
      <c r="BE130" s="2158"/>
      <c r="BF130" s="1229"/>
      <c r="BG130" s="1585"/>
      <c r="BH130" s="1229"/>
      <c r="BI130" s="1228"/>
      <c r="BJ130" s="1229"/>
      <c r="BK130" s="1227"/>
      <c r="BL130" s="1229"/>
      <c r="BM130" s="1229"/>
      <c r="BN130" s="1229"/>
      <c r="BO130" s="1490">
        <f t="shared" si="45"/>
        <v>0</v>
      </c>
      <c r="BP130" s="1316">
        <f t="shared" si="38"/>
        <v>10654544</v>
      </c>
      <c r="BQ130" s="1227"/>
      <c r="BS130" s="1298">
        <f t="shared" si="39"/>
        <v>4</v>
      </c>
      <c r="BT130" s="1298">
        <f t="shared" si="40"/>
        <v>0</v>
      </c>
      <c r="BU130" s="1298">
        <f t="shared" si="41"/>
        <v>2</v>
      </c>
      <c r="BV130" s="1298">
        <f t="shared" si="42"/>
        <v>2</v>
      </c>
      <c r="BW130" s="1298">
        <f t="shared" si="43"/>
        <v>10654544</v>
      </c>
    </row>
    <row r="131" spans="1:75" ht="15" customHeight="1" thickBot="1" x14ac:dyDescent="0.3">
      <c r="A131" s="2268">
        <v>25</v>
      </c>
      <c r="B131" s="2528">
        <v>43484</v>
      </c>
      <c r="C131" s="2622">
        <v>124</v>
      </c>
      <c r="D131" s="2479" t="s">
        <v>104</v>
      </c>
      <c r="E131" s="1588" t="s">
        <v>57</v>
      </c>
      <c r="F131" s="794">
        <v>4</v>
      </c>
      <c r="G131" s="1491">
        <f t="shared" si="44"/>
        <v>5327272</v>
      </c>
      <c r="H131" s="1582"/>
      <c r="I131" s="1492">
        <f t="shared" si="46"/>
        <v>0</v>
      </c>
      <c r="J131" s="1583">
        <v>2</v>
      </c>
      <c r="K131" s="1492">
        <f t="shared" si="26"/>
        <v>4463636</v>
      </c>
      <c r="L131" s="2742">
        <v>2</v>
      </c>
      <c r="M131" s="1492">
        <f t="shared" si="27"/>
        <v>863636</v>
      </c>
      <c r="N131" s="1505">
        <f t="shared" si="53"/>
        <v>8</v>
      </c>
      <c r="O131" s="1494">
        <f t="shared" si="47"/>
        <v>10654544</v>
      </c>
      <c r="P131" s="1494">
        <f t="shared" si="28"/>
        <v>320000</v>
      </c>
      <c r="Q131" s="2695"/>
      <c r="R131" s="1508">
        <v>1331818</v>
      </c>
      <c r="S131" s="1508">
        <v>1931818</v>
      </c>
      <c r="T131" s="1508">
        <v>2231818</v>
      </c>
      <c r="U131" s="1508">
        <v>431818</v>
      </c>
      <c r="V131" s="1585">
        <v>43509</v>
      </c>
      <c r="W131" s="1229">
        <v>10654544</v>
      </c>
      <c r="X131" s="1489"/>
      <c r="Y131" s="1229"/>
      <c r="Z131" s="2412"/>
      <c r="AA131" s="1229"/>
      <c r="AB131" s="1227"/>
      <c r="AC131" s="1229"/>
      <c r="AD131" s="1229"/>
      <c r="AE131" s="1229"/>
      <c r="AF131" s="1490">
        <f t="shared" si="29"/>
        <v>10654544</v>
      </c>
      <c r="AG131" s="1316">
        <f t="shared" si="30"/>
        <v>0</v>
      </c>
      <c r="AH131" s="1227"/>
      <c r="AI131" s="1587"/>
      <c r="AJ131" s="1390"/>
      <c r="AK131" s="1353"/>
      <c r="AL131" s="2551"/>
      <c r="AM131" s="2192"/>
      <c r="AN131" s="1588"/>
      <c r="AO131" s="1254"/>
      <c r="AP131" s="1491">
        <f t="shared" si="31"/>
        <v>0</v>
      </c>
      <c r="AQ131" s="1582"/>
      <c r="AR131" s="1492">
        <f t="shared" si="32"/>
        <v>0</v>
      </c>
      <c r="AS131" s="1583"/>
      <c r="AT131" s="1492">
        <f t="shared" si="33"/>
        <v>0</v>
      </c>
      <c r="AU131" s="1589"/>
      <c r="AV131" s="1492">
        <f t="shared" si="34"/>
        <v>0</v>
      </c>
      <c r="AW131" s="1493">
        <f t="shared" si="35"/>
        <v>0</v>
      </c>
      <c r="AX131" s="2153">
        <f t="shared" si="36"/>
        <v>0</v>
      </c>
      <c r="AY131" s="1495">
        <f t="shared" si="37"/>
        <v>0</v>
      </c>
      <c r="AZ131" s="1584"/>
      <c r="BA131" s="1508">
        <v>1331818</v>
      </c>
      <c r="BB131" s="1508">
        <v>1931818</v>
      </c>
      <c r="BC131" s="1508">
        <v>2231818</v>
      </c>
      <c r="BD131" s="1508">
        <v>431818</v>
      </c>
      <c r="BE131" s="2158"/>
      <c r="BF131" s="1229"/>
      <c r="BG131" s="1489"/>
      <c r="BH131" s="1229"/>
      <c r="BI131" s="1228"/>
      <c r="BJ131" s="1229"/>
      <c r="BK131" s="1227"/>
      <c r="BL131" s="1229"/>
      <c r="BM131" s="1229"/>
      <c r="BN131" s="1229"/>
      <c r="BO131" s="1490">
        <f t="shared" si="45"/>
        <v>0</v>
      </c>
      <c r="BP131" s="1316">
        <f t="shared" si="38"/>
        <v>10654544</v>
      </c>
      <c r="BQ131" s="1227"/>
      <c r="BS131" s="1298">
        <f t="shared" si="39"/>
        <v>4</v>
      </c>
      <c r="BT131" s="1298">
        <f t="shared" si="40"/>
        <v>0</v>
      </c>
      <c r="BU131" s="1298">
        <f t="shared" si="41"/>
        <v>2</v>
      </c>
      <c r="BV131" s="1298">
        <f t="shared" si="42"/>
        <v>2</v>
      </c>
      <c r="BW131" s="1298">
        <f t="shared" si="43"/>
        <v>10654544</v>
      </c>
    </row>
    <row r="132" spans="1:75" ht="15" customHeight="1" x14ac:dyDescent="0.25">
      <c r="A132" s="2272">
        <v>1</v>
      </c>
      <c r="B132" s="2533">
        <v>43494</v>
      </c>
      <c r="C132" s="2622">
        <v>125</v>
      </c>
      <c r="D132" s="2479" t="s">
        <v>162</v>
      </c>
      <c r="E132" s="1588" t="s">
        <v>88</v>
      </c>
      <c r="F132" s="794"/>
      <c r="G132" s="1491">
        <f t="shared" si="44"/>
        <v>0</v>
      </c>
      <c r="H132" s="1582">
        <v>1</v>
      </c>
      <c r="I132" s="1492">
        <f t="shared" si="46"/>
        <v>1931818</v>
      </c>
      <c r="J132" s="1583">
        <v>8</v>
      </c>
      <c r="K132" s="1492">
        <f t="shared" si="26"/>
        <v>17854544</v>
      </c>
      <c r="L132" s="2742">
        <v>1</v>
      </c>
      <c r="M132" s="1492">
        <f t="shared" si="27"/>
        <v>431818</v>
      </c>
      <c r="N132" s="1505">
        <f t="shared" si="53"/>
        <v>10</v>
      </c>
      <c r="O132" s="1494">
        <f t="shared" si="47"/>
        <v>20218180</v>
      </c>
      <c r="P132" s="1494">
        <f t="shared" si="28"/>
        <v>400000</v>
      </c>
      <c r="Q132" s="2695"/>
      <c r="R132" s="1508">
        <v>1331818</v>
      </c>
      <c r="S132" s="1508">
        <v>1931818</v>
      </c>
      <c r="T132" s="1508">
        <v>2231818</v>
      </c>
      <c r="U132" s="1508">
        <v>431818</v>
      </c>
      <c r="V132" s="1585">
        <v>43510</v>
      </c>
      <c r="W132" s="1338">
        <v>20218180</v>
      </c>
      <c r="X132" s="1594"/>
      <c r="Y132" s="1229"/>
      <c r="Z132" s="1595"/>
      <c r="AA132" s="1342"/>
      <c r="AB132" s="1597"/>
      <c r="AC132" s="1229"/>
      <c r="AD132" s="1229"/>
      <c r="AE132" s="1229"/>
      <c r="AF132" s="1490">
        <f t="shared" si="29"/>
        <v>20218180</v>
      </c>
      <c r="AG132" s="1316">
        <f t="shared" si="30"/>
        <v>0</v>
      </c>
      <c r="AH132" s="1227"/>
      <c r="AI132" s="1587"/>
      <c r="AJ132" s="1389"/>
      <c r="AK132" s="1353"/>
      <c r="AL132" s="2551"/>
      <c r="AM132" s="2192"/>
      <c r="AN132" s="1588"/>
      <c r="AO132" s="1529"/>
      <c r="AP132" s="1491">
        <f t="shared" si="31"/>
        <v>0</v>
      </c>
      <c r="AQ132" s="1582"/>
      <c r="AR132" s="1492">
        <f t="shared" si="32"/>
        <v>0</v>
      </c>
      <c r="AS132" s="1583"/>
      <c r="AT132" s="1492">
        <f t="shared" si="33"/>
        <v>0</v>
      </c>
      <c r="AU132" s="1589"/>
      <c r="AV132" s="1492">
        <f t="shared" si="34"/>
        <v>0</v>
      </c>
      <c r="AW132" s="1493">
        <f t="shared" si="35"/>
        <v>0</v>
      </c>
      <c r="AX132" s="2153">
        <f t="shared" si="36"/>
        <v>0</v>
      </c>
      <c r="AY132" s="1495">
        <f t="shared" si="37"/>
        <v>0</v>
      </c>
      <c r="AZ132" s="1233"/>
      <c r="BA132" s="1508">
        <v>1331818</v>
      </c>
      <c r="BB132" s="1508">
        <v>1931818</v>
      </c>
      <c r="BC132" s="1508">
        <v>2231818</v>
      </c>
      <c r="BD132" s="1508">
        <v>431818</v>
      </c>
      <c r="BE132" s="2158"/>
      <c r="BF132" s="1338"/>
      <c r="BG132" s="1594"/>
      <c r="BH132" s="1229"/>
      <c r="BI132" s="1595"/>
      <c r="BJ132" s="1342"/>
      <c r="BK132" s="1597"/>
      <c r="BL132" s="1229"/>
      <c r="BM132" s="1229"/>
      <c r="BN132" s="1229"/>
      <c r="BO132" s="1490">
        <f t="shared" si="45"/>
        <v>0</v>
      </c>
      <c r="BP132" s="1316">
        <f t="shared" si="38"/>
        <v>20218180</v>
      </c>
      <c r="BQ132" s="1596"/>
      <c r="BS132" s="1298">
        <f t="shared" si="39"/>
        <v>0</v>
      </c>
      <c r="BT132" s="1298">
        <f t="shared" si="40"/>
        <v>1</v>
      </c>
      <c r="BU132" s="1298">
        <f t="shared" si="41"/>
        <v>8</v>
      </c>
      <c r="BV132" s="1298">
        <f t="shared" si="42"/>
        <v>1</v>
      </c>
      <c r="BW132" s="1298">
        <f t="shared" si="43"/>
        <v>20218180</v>
      </c>
    </row>
    <row r="133" spans="1:75" ht="15" customHeight="1" x14ac:dyDescent="0.25">
      <c r="A133" s="2272">
        <v>2</v>
      </c>
      <c r="B133" s="2533">
        <v>43494</v>
      </c>
      <c r="C133" s="2622">
        <v>126</v>
      </c>
      <c r="D133" s="2479" t="s">
        <v>106</v>
      </c>
      <c r="E133" s="1588" t="s">
        <v>88</v>
      </c>
      <c r="F133" s="794"/>
      <c r="G133" s="1491">
        <f t="shared" si="44"/>
        <v>0</v>
      </c>
      <c r="H133" s="1231">
        <v>1</v>
      </c>
      <c r="I133" s="1492">
        <f t="shared" si="46"/>
        <v>1931818</v>
      </c>
      <c r="J133" s="792">
        <v>8</v>
      </c>
      <c r="K133" s="1492">
        <f t="shared" si="26"/>
        <v>17854544</v>
      </c>
      <c r="L133" s="2743">
        <v>1</v>
      </c>
      <c r="M133" s="1492">
        <f t="shared" si="27"/>
        <v>431818</v>
      </c>
      <c r="N133" s="1505">
        <f t="shared" si="53"/>
        <v>10</v>
      </c>
      <c r="O133" s="1494">
        <f t="shared" si="47"/>
        <v>20218180</v>
      </c>
      <c r="P133" s="2604">
        <v>400000</v>
      </c>
      <c r="Q133" s="2695"/>
      <c r="R133" s="1508">
        <v>1331818</v>
      </c>
      <c r="S133" s="1508">
        <v>1931818</v>
      </c>
      <c r="T133" s="1508">
        <v>2231818</v>
      </c>
      <c r="U133" s="1508">
        <v>431818</v>
      </c>
      <c r="V133" s="1585">
        <v>43510</v>
      </c>
      <c r="W133" s="1338">
        <v>20218180</v>
      </c>
      <c r="X133" s="1595"/>
      <c r="Y133" s="1229"/>
      <c r="Z133" s="1595"/>
      <c r="AA133" s="1342"/>
      <c r="AB133" s="1597"/>
      <c r="AC133" s="1229"/>
      <c r="AD133" s="1229"/>
      <c r="AE133" s="1229"/>
      <c r="AF133" s="1490">
        <f t="shared" si="29"/>
        <v>20218180</v>
      </c>
      <c r="AG133" s="1316">
        <f t="shared" si="30"/>
        <v>0</v>
      </c>
      <c r="AH133" s="1227"/>
      <c r="AI133" s="1587"/>
      <c r="AJ133" s="1390"/>
      <c r="AK133" s="1353"/>
      <c r="AL133" s="2551"/>
      <c r="AM133" s="2192"/>
      <c r="AN133" s="1593"/>
      <c r="AO133" s="1529"/>
      <c r="AP133" s="1491">
        <f t="shared" si="31"/>
        <v>0</v>
      </c>
      <c r="AQ133" s="1582"/>
      <c r="AR133" s="1492">
        <f t="shared" si="32"/>
        <v>0</v>
      </c>
      <c r="AS133" s="1583"/>
      <c r="AT133" s="1492">
        <f t="shared" si="33"/>
        <v>0</v>
      </c>
      <c r="AU133" s="1589"/>
      <c r="AV133" s="1492">
        <f t="shared" si="34"/>
        <v>0</v>
      </c>
      <c r="AW133" s="1493">
        <f t="shared" si="35"/>
        <v>0</v>
      </c>
      <c r="AX133" s="2153">
        <f t="shared" si="36"/>
        <v>0</v>
      </c>
      <c r="AY133" s="1495">
        <f t="shared" si="37"/>
        <v>0</v>
      </c>
      <c r="AZ133" s="1233"/>
      <c r="BA133" s="1508">
        <v>1331818</v>
      </c>
      <c r="BB133" s="1508">
        <v>1931818</v>
      </c>
      <c r="BC133" s="1508">
        <v>2231818</v>
      </c>
      <c r="BD133" s="1508">
        <v>431818</v>
      </c>
      <c r="BE133" s="2158"/>
      <c r="BF133" s="1338"/>
      <c r="BG133" s="1595"/>
      <c r="BH133" s="1229"/>
      <c r="BI133" s="1595"/>
      <c r="BJ133" s="1342"/>
      <c r="BK133" s="1597"/>
      <c r="BL133" s="1229"/>
      <c r="BM133" s="1229"/>
      <c r="BN133" s="1229"/>
      <c r="BO133" s="1490">
        <f t="shared" si="45"/>
        <v>0</v>
      </c>
      <c r="BP133" s="1316">
        <f t="shared" si="38"/>
        <v>20218180</v>
      </c>
      <c r="BQ133" s="1598"/>
      <c r="BS133" s="1298">
        <f t="shared" si="39"/>
        <v>0</v>
      </c>
      <c r="BT133" s="1298">
        <f t="shared" si="40"/>
        <v>1</v>
      </c>
      <c r="BU133" s="1298">
        <f t="shared" si="41"/>
        <v>8</v>
      </c>
      <c r="BV133" s="1298">
        <f t="shared" si="42"/>
        <v>1</v>
      </c>
      <c r="BW133" s="1298">
        <f t="shared" si="43"/>
        <v>20218180</v>
      </c>
    </row>
    <row r="134" spans="1:75" ht="15" customHeight="1" x14ac:dyDescent="0.25">
      <c r="A134" s="2272">
        <v>3</v>
      </c>
      <c r="B134" s="2533">
        <v>43494</v>
      </c>
      <c r="C134" s="2622">
        <v>127</v>
      </c>
      <c r="D134" s="2481" t="s">
        <v>59</v>
      </c>
      <c r="E134" s="1593" t="s">
        <v>57</v>
      </c>
      <c r="F134" s="794"/>
      <c r="G134" s="1491">
        <f t="shared" si="44"/>
        <v>0</v>
      </c>
      <c r="H134" s="1231">
        <v>1</v>
      </c>
      <c r="I134" s="1492">
        <f t="shared" si="46"/>
        <v>1931818</v>
      </c>
      <c r="J134" s="792">
        <v>8</v>
      </c>
      <c r="K134" s="1492">
        <f t="shared" si="26"/>
        <v>17854544</v>
      </c>
      <c r="L134" s="2743">
        <v>1</v>
      </c>
      <c r="M134" s="1492">
        <f t="shared" si="27"/>
        <v>431818</v>
      </c>
      <c r="N134" s="1505">
        <f t="shared" si="53"/>
        <v>10</v>
      </c>
      <c r="O134" s="1494">
        <f t="shared" si="47"/>
        <v>20218180</v>
      </c>
      <c r="P134" s="2604">
        <v>400000</v>
      </c>
      <c r="Q134" s="2695"/>
      <c r="R134" s="1508">
        <v>1331818</v>
      </c>
      <c r="S134" s="1508">
        <v>1931818</v>
      </c>
      <c r="T134" s="1508">
        <v>2231818</v>
      </c>
      <c r="U134" s="1508">
        <v>431818</v>
      </c>
      <c r="V134" s="1585">
        <v>43510</v>
      </c>
      <c r="W134" s="1338">
        <v>20218180</v>
      </c>
      <c r="X134" s="1594"/>
      <c r="Y134" s="1229"/>
      <c r="Z134" s="1595"/>
      <c r="AA134" s="1342"/>
      <c r="AB134" s="1597"/>
      <c r="AC134" s="1229"/>
      <c r="AD134" s="1229"/>
      <c r="AE134" s="1229"/>
      <c r="AF134" s="1490">
        <f t="shared" si="29"/>
        <v>20218180</v>
      </c>
      <c r="AG134" s="1316">
        <f t="shared" si="30"/>
        <v>0</v>
      </c>
      <c r="AH134" s="1227"/>
      <c r="AI134" s="1587"/>
      <c r="AJ134" s="1390"/>
      <c r="AK134" s="1353"/>
      <c r="AL134" s="2551"/>
      <c r="AM134" s="2193"/>
      <c r="AN134" s="1593"/>
      <c r="AO134" s="1254"/>
      <c r="AP134" s="1491">
        <f t="shared" si="31"/>
        <v>0</v>
      </c>
      <c r="AQ134" s="1582"/>
      <c r="AR134" s="1492">
        <f t="shared" si="32"/>
        <v>0</v>
      </c>
      <c r="AS134" s="1583"/>
      <c r="AT134" s="1492">
        <f t="shared" si="33"/>
        <v>0</v>
      </c>
      <c r="AU134" s="1589"/>
      <c r="AV134" s="1492">
        <f t="shared" si="34"/>
        <v>0</v>
      </c>
      <c r="AW134" s="1493">
        <f t="shared" si="35"/>
        <v>0</v>
      </c>
      <c r="AX134" s="2153">
        <f t="shared" si="36"/>
        <v>0</v>
      </c>
      <c r="AY134" s="1495">
        <f t="shared" si="37"/>
        <v>0</v>
      </c>
      <c r="AZ134" s="1233"/>
      <c r="BA134" s="1508">
        <v>1331818</v>
      </c>
      <c r="BB134" s="1508">
        <v>1931818</v>
      </c>
      <c r="BC134" s="1508">
        <v>2231818</v>
      </c>
      <c r="BD134" s="1508">
        <v>431818</v>
      </c>
      <c r="BE134" s="2158"/>
      <c r="BF134" s="1338"/>
      <c r="BG134" s="1594"/>
      <c r="BH134" s="1229"/>
      <c r="BI134" s="1595"/>
      <c r="BJ134" s="1342"/>
      <c r="BK134" s="1597"/>
      <c r="BL134" s="1229"/>
      <c r="BM134" s="1229"/>
      <c r="BN134" s="1229"/>
      <c r="BO134" s="1490">
        <f t="shared" si="45"/>
        <v>0</v>
      </c>
      <c r="BP134" s="1316">
        <f t="shared" si="38"/>
        <v>20218180</v>
      </c>
      <c r="BQ134" s="1596"/>
      <c r="BS134" s="1298">
        <f t="shared" si="39"/>
        <v>0</v>
      </c>
      <c r="BT134" s="1298">
        <f t="shared" si="40"/>
        <v>1</v>
      </c>
      <c r="BU134" s="1298">
        <f t="shared" si="41"/>
        <v>8</v>
      </c>
      <c r="BV134" s="1298">
        <f t="shared" si="42"/>
        <v>1</v>
      </c>
      <c r="BW134" s="1298">
        <f t="shared" si="43"/>
        <v>20218180</v>
      </c>
    </row>
    <row r="135" spans="1:75" ht="15" customHeight="1" x14ac:dyDescent="0.25">
      <c r="A135" s="2272">
        <v>4</v>
      </c>
      <c r="B135" s="2533">
        <v>43494</v>
      </c>
      <c r="C135" s="2622">
        <v>128</v>
      </c>
      <c r="D135" s="2481" t="s">
        <v>41</v>
      </c>
      <c r="E135" s="1588" t="s">
        <v>31</v>
      </c>
      <c r="F135" s="791"/>
      <c r="G135" s="1491">
        <f t="shared" si="44"/>
        <v>0</v>
      </c>
      <c r="H135" s="1231">
        <v>1</v>
      </c>
      <c r="I135" s="1492">
        <f t="shared" si="46"/>
        <v>1931818</v>
      </c>
      <c r="J135" s="792">
        <v>8</v>
      </c>
      <c r="K135" s="1492">
        <f t="shared" si="26"/>
        <v>17854544</v>
      </c>
      <c r="L135" s="2743">
        <v>1</v>
      </c>
      <c r="M135" s="1492">
        <f t="shared" si="27"/>
        <v>431818</v>
      </c>
      <c r="N135" s="1505">
        <f t="shared" si="53"/>
        <v>10</v>
      </c>
      <c r="O135" s="1494">
        <f t="shared" si="47"/>
        <v>20218180</v>
      </c>
      <c r="P135" s="2604">
        <v>400000</v>
      </c>
      <c r="Q135" s="2695"/>
      <c r="R135" s="1508">
        <v>1331818</v>
      </c>
      <c r="S135" s="1508">
        <v>1931818</v>
      </c>
      <c r="T135" s="1508">
        <v>2231818</v>
      </c>
      <c r="U135" s="1508">
        <v>431818</v>
      </c>
      <c r="V135" s="1585">
        <v>43510</v>
      </c>
      <c r="W135" s="1338">
        <v>10772820</v>
      </c>
      <c r="X135" s="1585">
        <v>43511</v>
      </c>
      <c r="Y135" s="1229">
        <v>9445360</v>
      </c>
      <c r="Z135" s="1595"/>
      <c r="AA135" s="1342"/>
      <c r="AB135" s="1597"/>
      <c r="AC135" s="1229"/>
      <c r="AD135" s="1229"/>
      <c r="AE135" s="1229"/>
      <c r="AF135" s="1490">
        <f t="shared" si="29"/>
        <v>20218180</v>
      </c>
      <c r="AG135" s="1316">
        <f t="shared" si="30"/>
        <v>0</v>
      </c>
      <c r="AH135" s="1227"/>
      <c r="AI135" s="1587"/>
      <c r="AJ135" s="1390"/>
      <c r="AK135" s="1353"/>
      <c r="AL135" s="2551"/>
      <c r="AM135" s="2193"/>
      <c r="AN135" s="1588"/>
      <c r="AO135" s="1254"/>
      <c r="AP135" s="1491">
        <f t="shared" si="31"/>
        <v>0</v>
      </c>
      <c r="AQ135" s="1582"/>
      <c r="AR135" s="1492">
        <f t="shared" si="32"/>
        <v>0</v>
      </c>
      <c r="AS135" s="1583"/>
      <c r="AT135" s="1492">
        <f t="shared" si="33"/>
        <v>0</v>
      </c>
      <c r="AU135" s="1589"/>
      <c r="AV135" s="1492">
        <f t="shared" si="34"/>
        <v>0</v>
      </c>
      <c r="AW135" s="1493">
        <f t="shared" si="35"/>
        <v>0</v>
      </c>
      <c r="AX135" s="2153">
        <f t="shared" si="36"/>
        <v>0</v>
      </c>
      <c r="AY135" s="1495">
        <f t="shared" si="37"/>
        <v>0</v>
      </c>
      <c r="AZ135" s="1233"/>
      <c r="BA135" s="1508">
        <v>1331818</v>
      </c>
      <c r="BB135" s="1508">
        <v>1931818</v>
      </c>
      <c r="BC135" s="1508">
        <v>2231818</v>
      </c>
      <c r="BD135" s="1508">
        <v>431818</v>
      </c>
      <c r="BE135" s="2158"/>
      <c r="BF135" s="1338"/>
      <c r="BG135" s="1585"/>
      <c r="BH135" s="1229"/>
      <c r="BI135" s="1595"/>
      <c r="BJ135" s="1342"/>
      <c r="BK135" s="1597"/>
      <c r="BL135" s="1229"/>
      <c r="BM135" s="1229"/>
      <c r="BN135" s="1229"/>
      <c r="BO135" s="1490">
        <f t="shared" si="45"/>
        <v>0</v>
      </c>
      <c r="BP135" s="1316">
        <f t="shared" si="38"/>
        <v>20218180</v>
      </c>
      <c r="BQ135" s="1596"/>
      <c r="BS135" s="1298">
        <f t="shared" si="39"/>
        <v>0</v>
      </c>
      <c r="BT135" s="1298">
        <f t="shared" si="40"/>
        <v>1</v>
      </c>
      <c r="BU135" s="1298">
        <f t="shared" si="41"/>
        <v>8</v>
      </c>
      <c r="BV135" s="1298">
        <f t="shared" si="42"/>
        <v>1</v>
      </c>
      <c r="BW135" s="1298">
        <f t="shared" si="43"/>
        <v>20218180</v>
      </c>
    </row>
    <row r="136" spans="1:75" ht="15" customHeight="1" x14ac:dyDescent="0.25">
      <c r="A136" s="2272">
        <v>5</v>
      </c>
      <c r="B136" s="2533">
        <v>43494</v>
      </c>
      <c r="C136" s="2622">
        <v>129</v>
      </c>
      <c r="D136" s="2481" t="s">
        <v>56</v>
      </c>
      <c r="E136" s="1588" t="s">
        <v>57</v>
      </c>
      <c r="F136" s="791"/>
      <c r="G136" s="1491">
        <f t="shared" si="44"/>
        <v>0</v>
      </c>
      <c r="H136" s="1231">
        <v>2</v>
      </c>
      <c r="I136" s="1492">
        <f t="shared" si="46"/>
        <v>3863636</v>
      </c>
      <c r="J136" s="792">
        <v>8</v>
      </c>
      <c r="K136" s="1492">
        <f t="shared" ref="K136:K199" si="54">J136*T136</f>
        <v>17854544</v>
      </c>
      <c r="L136" s="2743"/>
      <c r="M136" s="1492">
        <f t="shared" ref="M136:M199" si="55">L136*U136</f>
        <v>0</v>
      </c>
      <c r="N136" s="1505">
        <f t="shared" si="53"/>
        <v>10</v>
      </c>
      <c r="O136" s="1494">
        <f t="shared" si="47"/>
        <v>21718180</v>
      </c>
      <c r="P136" s="2604">
        <v>400000</v>
      </c>
      <c r="Q136" s="2695"/>
      <c r="R136" s="1508">
        <v>1331818</v>
      </c>
      <c r="S136" s="1508">
        <v>1931818</v>
      </c>
      <c r="T136" s="1508">
        <v>2231818</v>
      </c>
      <c r="U136" s="1508">
        <v>431818</v>
      </c>
      <c r="V136" s="1585">
        <v>43511</v>
      </c>
      <c r="W136" s="1338">
        <v>21718180</v>
      </c>
      <c r="X136" s="1595"/>
      <c r="Y136" s="1229"/>
      <c r="Z136" s="1595"/>
      <c r="AA136" s="1342"/>
      <c r="AB136" s="1597"/>
      <c r="AC136" s="1229"/>
      <c r="AD136" s="1229"/>
      <c r="AE136" s="1229"/>
      <c r="AF136" s="1490">
        <f t="shared" ref="AF136:AF169" si="56">W136+Y136+AA136+AC136</f>
        <v>21718180</v>
      </c>
      <c r="AG136" s="1316">
        <f t="shared" ref="AG136:AG199" si="57">O136-AF136</f>
        <v>0</v>
      </c>
      <c r="AH136" s="1227"/>
      <c r="AI136" s="1587"/>
      <c r="AJ136" s="1390"/>
      <c r="AK136" s="1353"/>
      <c r="AL136" s="2551"/>
      <c r="AM136" s="2192"/>
      <c r="AN136" s="1593"/>
      <c r="AO136" s="1254"/>
      <c r="AP136" s="1491">
        <f t="shared" ref="AP136:AP199" si="58">AO136*BA136</f>
        <v>0</v>
      </c>
      <c r="AQ136" s="1582"/>
      <c r="AR136" s="1492">
        <f t="shared" ref="AR136:AR199" si="59">AQ136*BB136</f>
        <v>0</v>
      </c>
      <c r="AS136" s="1583"/>
      <c r="AT136" s="1492">
        <f t="shared" ref="AT136:AT199" si="60">AS136*BC136</f>
        <v>0</v>
      </c>
      <c r="AU136" s="1589"/>
      <c r="AV136" s="1492">
        <f t="shared" ref="AV136:AV199" si="61">AU136*BD136</f>
        <v>0</v>
      </c>
      <c r="AW136" s="1493">
        <f t="shared" ref="AW136:AW199" si="62">AO136+AQ136+AS136+AU136</f>
        <v>0</v>
      </c>
      <c r="AX136" s="2153">
        <f t="shared" ref="AX136:AX199" si="63">AP136+AR136+AT136+AV136</f>
        <v>0</v>
      </c>
      <c r="AY136" s="1495">
        <f t="shared" ref="AY136:AY199" si="64">AW136*40000</f>
        <v>0</v>
      </c>
      <c r="AZ136" s="1233"/>
      <c r="BA136" s="1508">
        <v>1331818</v>
      </c>
      <c r="BB136" s="1508">
        <v>1931818</v>
      </c>
      <c r="BC136" s="1508">
        <v>2231818</v>
      </c>
      <c r="BD136" s="1508">
        <v>431818</v>
      </c>
      <c r="BE136" s="2158"/>
      <c r="BF136" s="1338"/>
      <c r="BG136" s="1595"/>
      <c r="BH136" s="1229"/>
      <c r="BI136" s="1595"/>
      <c r="BJ136" s="1342"/>
      <c r="BK136" s="1597"/>
      <c r="BL136" s="1229"/>
      <c r="BM136" s="1229"/>
      <c r="BN136" s="1229"/>
      <c r="BO136" s="1490">
        <f t="shared" si="45"/>
        <v>0</v>
      </c>
      <c r="BP136" s="1316">
        <f t="shared" ref="BP136:BP199" si="65">O136-BO136</f>
        <v>21718180</v>
      </c>
      <c r="BQ136" s="1596"/>
      <c r="BS136" s="1298">
        <f t="shared" ref="BS136:BS199" si="66">F136-AO136</f>
        <v>0</v>
      </c>
      <c r="BT136" s="1298">
        <f t="shared" ref="BT136:BT199" si="67">H136-AQ136</f>
        <v>2</v>
      </c>
      <c r="BU136" s="1298">
        <f t="shared" ref="BU136:BU199" si="68">J136-AS136</f>
        <v>8</v>
      </c>
      <c r="BV136" s="1298">
        <f t="shared" ref="BV136:BV199" si="69">L136-AU136</f>
        <v>0</v>
      </c>
      <c r="BW136" s="1298">
        <f t="shared" ref="BW136:BW199" si="70">O136-AX136</f>
        <v>21718180</v>
      </c>
    </row>
    <row r="137" spans="1:75" ht="15" customHeight="1" x14ac:dyDescent="0.25">
      <c r="A137" s="2272">
        <v>6</v>
      </c>
      <c r="B137" s="2533">
        <v>43494</v>
      </c>
      <c r="C137" s="2622">
        <v>130</v>
      </c>
      <c r="D137" s="2481" t="s">
        <v>81</v>
      </c>
      <c r="E137" s="1588" t="s">
        <v>31</v>
      </c>
      <c r="F137" s="794"/>
      <c r="G137" s="1491">
        <f t="shared" ref="G137:G200" si="71">F137*R137</f>
        <v>0</v>
      </c>
      <c r="H137" s="1231">
        <v>2</v>
      </c>
      <c r="I137" s="1492">
        <f t="shared" si="46"/>
        <v>3863636</v>
      </c>
      <c r="J137" s="792">
        <v>8</v>
      </c>
      <c r="K137" s="1492">
        <f t="shared" si="54"/>
        <v>17854544</v>
      </c>
      <c r="L137" s="2743"/>
      <c r="M137" s="1492">
        <f t="shared" si="55"/>
        <v>0</v>
      </c>
      <c r="N137" s="1505">
        <f t="shared" si="53"/>
        <v>10</v>
      </c>
      <c r="O137" s="1494">
        <f t="shared" si="47"/>
        <v>21718180</v>
      </c>
      <c r="P137" s="2604">
        <v>400000</v>
      </c>
      <c r="Q137" s="2695"/>
      <c r="R137" s="1508">
        <v>1331818</v>
      </c>
      <c r="S137" s="1508">
        <v>1931818</v>
      </c>
      <c r="T137" s="1508">
        <v>2231818</v>
      </c>
      <c r="U137" s="1508">
        <v>431818</v>
      </c>
      <c r="V137" s="1585">
        <v>43511</v>
      </c>
      <c r="W137" s="1338">
        <v>6654640</v>
      </c>
      <c r="X137" s="1585">
        <v>43511</v>
      </c>
      <c r="Y137" s="1229">
        <v>15012000</v>
      </c>
      <c r="Z137" s="1585">
        <v>43511</v>
      </c>
      <c r="AA137" s="1342">
        <v>51540</v>
      </c>
      <c r="AB137" s="1597"/>
      <c r="AC137" s="1229"/>
      <c r="AD137" s="1229"/>
      <c r="AE137" s="1229"/>
      <c r="AF137" s="1490">
        <f t="shared" si="56"/>
        <v>21718180</v>
      </c>
      <c r="AG137" s="1316">
        <f t="shared" si="57"/>
        <v>0</v>
      </c>
      <c r="AH137" s="1227"/>
      <c r="AI137" s="1587"/>
      <c r="AJ137" s="1390"/>
      <c r="AK137" s="1353"/>
      <c r="AL137" s="2551"/>
      <c r="AM137" s="2192"/>
      <c r="AN137" s="1593"/>
      <c r="AO137" s="1254"/>
      <c r="AP137" s="1491">
        <f t="shared" si="58"/>
        <v>0</v>
      </c>
      <c r="AQ137" s="1582"/>
      <c r="AR137" s="1492">
        <f t="shared" si="59"/>
        <v>0</v>
      </c>
      <c r="AS137" s="1583"/>
      <c r="AT137" s="1492">
        <f t="shared" si="60"/>
        <v>0</v>
      </c>
      <c r="AU137" s="1589"/>
      <c r="AV137" s="1492">
        <f t="shared" si="61"/>
        <v>0</v>
      </c>
      <c r="AW137" s="1493">
        <f t="shared" si="62"/>
        <v>0</v>
      </c>
      <c r="AX137" s="2153">
        <f t="shared" si="63"/>
        <v>0</v>
      </c>
      <c r="AY137" s="1495">
        <f t="shared" si="64"/>
        <v>0</v>
      </c>
      <c r="AZ137" s="1233"/>
      <c r="BA137" s="1508">
        <v>1331818</v>
      </c>
      <c r="BB137" s="1508">
        <v>1931818</v>
      </c>
      <c r="BC137" s="1508">
        <v>2231818</v>
      </c>
      <c r="BD137" s="1508">
        <v>431818</v>
      </c>
      <c r="BE137" s="2158"/>
      <c r="BF137" s="1338"/>
      <c r="BG137" s="1585"/>
      <c r="BH137" s="1229"/>
      <c r="BI137" s="1585"/>
      <c r="BJ137" s="1342"/>
      <c r="BK137" s="1597"/>
      <c r="BL137" s="1229"/>
      <c r="BM137" s="1229"/>
      <c r="BN137" s="1229"/>
      <c r="BO137" s="1490">
        <f t="shared" ref="BO137:BO200" si="72">BF137+BH137+BJ137+BL137</f>
        <v>0</v>
      </c>
      <c r="BP137" s="1316">
        <f t="shared" si="65"/>
        <v>21718180</v>
      </c>
      <c r="BQ137" s="1596"/>
      <c r="BS137" s="1298">
        <f t="shared" si="66"/>
        <v>0</v>
      </c>
      <c r="BT137" s="1298">
        <f t="shared" si="67"/>
        <v>2</v>
      </c>
      <c r="BU137" s="1298">
        <f t="shared" si="68"/>
        <v>8</v>
      </c>
      <c r="BV137" s="1298">
        <f t="shared" si="69"/>
        <v>0</v>
      </c>
      <c r="BW137" s="1298">
        <f t="shared" si="70"/>
        <v>21718180</v>
      </c>
    </row>
    <row r="138" spans="1:75" ht="15" customHeight="1" x14ac:dyDescent="0.25">
      <c r="A138" s="2272">
        <v>7</v>
      </c>
      <c r="B138" s="2533">
        <v>43494</v>
      </c>
      <c r="C138" s="2622">
        <v>131</v>
      </c>
      <c r="D138" s="2481" t="s">
        <v>33</v>
      </c>
      <c r="E138" s="1588" t="s">
        <v>31</v>
      </c>
      <c r="F138" s="794"/>
      <c r="G138" s="1491">
        <f t="shared" si="71"/>
        <v>0</v>
      </c>
      <c r="H138" s="1231"/>
      <c r="I138" s="1492">
        <f t="shared" ref="I138:I201" si="73">H138*S138</f>
        <v>0</v>
      </c>
      <c r="J138" s="792">
        <v>10</v>
      </c>
      <c r="K138" s="1492">
        <f t="shared" si="54"/>
        <v>22318180</v>
      </c>
      <c r="L138" s="2743"/>
      <c r="M138" s="1492">
        <f t="shared" si="55"/>
        <v>0</v>
      </c>
      <c r="N138" s="1505">
        <f t="shared" si="53"/>
        <v>10</v>
      </c>
      <c r="O138" s="1494">
        <f t="shared" si="47"/>
        <v>22318180</v>
      </c>
      <c r="P138" s="2604">
        <v>400000</v>
      </c>
      <c r="Q138" s="2695"/>
      <c r="R138" s="1508">
        <v>1331818</v>
      </c>
      <c r="S138" s="1508">
        <v>1931818</v>
      </c>
      <c r="T138" s="1508">
        <v>2231818</v>
      </c>
      <c r="U138" s="1508">
        <v>431818</v>
      </c>
      <c r="V138" s="1585">
        <v>43511</v>
      </c>
      <c r="W138" s="1338">
        <v>9948460</v>
      </c>
      <c r="X138" s="1585">
        <v>43513</v>
      </c>
      <c r="Y138" s="1229">
        <v>12369720</v>
      </c>
      <c r="Z138" s="1595"/>
      <c r="AA138" s="1342"/>
      <c r="AB138" s="1597"/>
      <c r="AC138" s="1229"/>
      <c r="AD138" s="1229"/>
      <c r="AE138" s="1229"/>
      <c r="AF138" s="1490">
        <f t="shared" si="56"/>
        <v>22318180</v>
      </c>
      <c r="AG138" s="1316">
        <f t="shared" si="57"/>
        <v>0</v>
      </c>
      <c r="AH138" s="1227"/>
      <c r="AI138" s="1587"/>
      <c r="AJ138" s="1390"/>
      <c r="AK138" s="1353"/>
      <c r="AL138" s="2551"/>
      <c r="AM138" s="2192"/>
      <c r="AN138" s="1593"/>
      <c r="AO138" s="1254"/>
      <c r="AP138" s="1491">
        <f t="shared" si="58"/>
        <v>0</v>
      </c>
      <c r="AQ138" s="1582"/>
      <c r="AR138" s="1492">
        <f t="shared" si="59"/>
        <v>0</v>
      </c>
      <c r="AS138" s="1583"/>
      <c r="AT138" s="1492">
        <f t="shared" si="60"/>
        <v>0</v>
      </c>
      <c r="AU138" s="1589"/>
      <c r="AV138" s="1492">
        <f t="shared" si="61"/>
        <v>0</v>
      </c>
      <c r="AW138" s="1493">
        <f t="shared" si="62"/>
        <v>0</v>
      </c>
      <c r="AX138" s="2153">
        <f t="shared" si="63"/>
        <v>0</v>
      </c>
      <c r="AY138" s="1495">
        <f t="shared" si="64"/>
        <v>0</v>
      </c>
      <c r="AZ138" s="1233"/>
      <c r="BA138" s="1508">
        <v>1331818</v>
      </c>
      <c r="BB138" s="1508">
        <v>1931818</v>
      </c>
      <c r="BC138" s="1508">
        <v>2231818</v>
      </c>
      <c r="BD138" s="1508">
        <v>431818</v>
      </c>
      <c r="BE138" s="2158"/>
      <c r="BF138" s="1338"/>
      <c r="BG138" s="1585"/>
      <c r="BH138" s="1229"/>
      <c r="BI138" s="1595"/>
      <c r="BJ138" s="1342"/>
      <c r="BK138" s="1597"/>
      <c r="BL138" s="1229"/>
      <c r="BM138" s="1229"/>
      <c r="BN138" s="1229"/>
      <c r="BO138" s="1490">
        <f t="shared" si="72"/>
        <v>0</v>
      </c>
      <c r="BP138" s="1316">
        <f t="shared" si="65"/>
        <v>22318180</v>
      </c>
      <c r="BQ138" s="1596"/>
      <c r="BS138" s="1298">
        <f t="shared" si="66"/>
        <v>0</v>
      </c>
      <c r="BT138" s="1298">
        <f t="shared" si="67"/>
        <v>0</v>
      </c>
      <c r="BU138" s="1298">
        <f t="shared" si="68"/>
        <v>10</v>
      </c>
      <c r="BV138" s="1298">
        <f t="shared" si="69"/>
        <v>0</v>
      </c>
      <c r="BW138" s="1298">
        <f t="shared" si="70"/>
        <v>22318180</v>
      </c>
    </row>
    <row r="139" spans="1:75" ht="15" customHeight="1" x14ac:dyDescent="0.25">
      <c r="A139" s="2272">
        <v>8</v>
      </c>
      <c r="B139" s="2533">
        <v>43494</v>
      </c>
      <c r="C139" s="2622">
        <v>132</v>
      </c>
      <c r="D139" s="2481" t="s">
        <v>79</v>
      </c>
      <c r="E139" s="1588" t="s">
        <v>31</v>
      </c>
      <c r="F139" s="794"/>
      <c r="G139" s="1491">
        <f t="shared" si="71"/>
        <v>0</v>
      </c>
      <c r="H139" s="1231"/>
      <c r="I139" s="1492">
        <f t="shared" si="73"/>
        <v>0</v>
      </c>
      <c r="J139" s="792">
        <v>10</v>
      </c>
      <c r="K139" s="1492">
        <f t="shared" si="54"/>
        <v>22318180</v>
      </c>
      <c r="L139" s="2743"/>
      <c r="M139" s="1492">
        <f t="shared" si="55"/>
        <v>0</v>
      </c>
      <c r="N139" s="1505">
        <f t="shared" si="53"/>
        <v>10</v>
      </c>
      <c r="O139" s="1494">
        <f t="shared" si="53"/>
        <v>22318180</v>
      </c>
      <c r="P139" s="2604">
        <v>400000</v>
      </c>
      <c r="Q139" s="2695"/>
      <c r="R139" s="1508">
        <v>1331818</v>
      </c>
      <c r="S139" s="1508">
        <v>1931818</v>
      </c>
      <c r="T139" s="1508">
        <v>2231818</v>
      </c>
      <c r="U139" s="1508">
        <v>431818</v>
      </c>
      <c r="V139" s="1585">
        <v>43513</v>
      </c>
      <c r="W139" s="1338">
        <v>19327550</v>
      </c>
      <c r="X139" s="1585">
        <v>43516</v>
      </c>
      <c r="Y139" s="1229">
        <v>2990630</v>
      </c>
      <c r="Z139" s="1600"/>
      <c r="AA139" s="1516"/>
      <c r="AB139" s="1599"/>
      <c r="AC139" s="1516"/>
      <c r="AD139" s="1516"/>
      <c r="AE139" s="1516"/>
      <c r="AF139" s="1490">
        <f t="shared" si="56"/>
        <v>22318180</v>
      </c>
      <c r="AG139" s="1316">
        <f t="shared" si="57"/>
        <v>0</v>
      </c>
      <c r="AH139" s="1227"/>
      <c r="AI139" s="1587"/>
      <c r="AJ139" s="1390"/>
      <c r="AK139" s="1353"/>
      <c r="AL139" s="2551"/>
      <c r="AM139" s="2192"/>
      <c r="AN139" s="1593"/>
      <c r="AO139" s="1254"/>
      <c r="AP139" s="1491">
        <f t="shared" si="58"/>
        <v>0</v>
      </c>
      <c r="AQ139" s="1582"/>
      <c r="AR139" s="1492">
        <f t="shared" si="59"/>
        <v>0</v>
      </c>
      <c r="AS139" s="1583"/>
      <c r="AT139" s="1492">
        <f t="shared" si="60"/>
        <v>0</v>
      </c>
      <c r="AU139" s="1589"/>
      <c r="AV139" s="1492">
        <f t="shared" si="61"/>
        <v>0</v>
      </c>
      <c r="AW139" s="1493">
        <f t="shared" si="62"/>
        <v>0</v>
      </c>
      <c r="AX139" s="2153">
        <f t="shared" si="63"/>
        <v>0</v>
      </c>
      <c r="AY139" s="1495">
        <f t="shared" si="64"/>
        <v>0</v>
      </c>
      <c r="AZ139" s="1233"/>
      <c r="BA139" s="1508">
        <v>1331818</v>
      </c>
      <c r="BB139" s="1508">
        <v>1931818</v>
      </c>
      <c r="BC139" s="1508">
        <v>2231818</v>
      </c>
      <c r="BD139" s="1508">
        <v>431818</v>
      </c>
      <c r="BE139" s="2158"/>
      <c r="BF139" s="1338"/>
      <c r="BG139" s="1585"/>
      <c r="BH139" s="1229"/>
      <c r="BI139" s="1600"/>
      <c r="BJ139" s="1516"/>
      <c r="BK139" s="1599"/>
      <c r="BL139" s="1516"/>
      <c r="BM139" s="1516"/>
      <c r="BN139" s="1516"/>
      <c r="BO139" s="1490">
        <f t="shared" si="72"/>
        <v>0</v>
      </c>
      <c r="BP139" s="1316">
        <f t="shared" si="65"/>
        <v>22318180</v>
      </c>
      <c r="BQ139" s="1596"/>
      <c r="BS139" s="1298">
        <f t="shared" si="66"/>
        <v>0</v>
      </c>
      <c r="BT139" s="1298">
        <f t="shared" si="67"/>
        <v>0</v>
      </c>
      <c r="BU139" s="1298">
        <f t="shared" si="68"/>
        <v>10</v>
      </c>
      <c r="BV139" s="1298">
        <f t="shared" si="69"/>
        <v>0</v>
      </c>
      <c r="BW139" s="1298">
        <f t="shared" si="70"/>
        <v>22318180</v>
      </c>
    </row>
    <row r="140" spans="1:75" ht="15" customHeight="1" x14ac:dyDescent="0.25">
      <c r="A140" s="2272">
        <v>9</v>
      </c>
      <c r="B140" s="2533">
        <v>43494</v>
      </c>
      <c r="C140" s="2622">
        <v>133</v>
      </c>
      <c r="D140" s="2481" t="s">
        <v>82</v>
      </c>
      <c r="E140" s="1588" t="s">
        <v>31</v>
      </c>
      <c r="F140" s="794"/>
      <c r="G140" s="1491">
        <f t="shared" si="71"/>
        <v>0</v>
      </c>
      <c r="H140" s="1231">
        <v>2</v>
      </c>
      <c r="I140" s="1492">
        <f t="shared" si="73"/>
        <v>3863636</v>
      </c>
      <c r="J140" s="792">
        <v>7</v>
      </c>
      <c r="K140" s="1492">
        <f t="shared" si="54"/>
        <v>15622726</v>
      </c>
      <c r="L140" s="2743">
        <v>1</v>
      </c>
      <c r="M140" s="1492">
        <f t="shared" si="55"/>
        <v>431818</v>
      </c>
      <c r="N140" s="1505">
        <f t="shared" si="53"/>
        <v>10</v>
      </c>
      <c r="O140" s="1494">
        <f t="shared" si="53"/>
        <v>19918180</v>
      </c>
      <c r="P140" s="2604">
        <v>400000</v>
      </c>
      <c r="Q140" s="2695"/>
      <c r="R140" s="1508">
        <v>1331818</v>
      </c>
      <c r="S140" s="1508">
        <v>1931818</v>
      </c>
      <c r="T140" s="1508">
        <v>2231818</v>
      </c>
      <c r="U140" s="1508">
        <v>431818</v>
      </c>
      <c r="V140" s="1594">
        <v>43516</v>
      </c>
      <c r="W140" s="1338">
        <v>19918180</v>
      </c>
      <c r="X140" s="1946"/>
      <c r="Y140" s="1229"/>
      <c r="Z140" s="1601"/>
      <c r="AA140" s="1229"/>
      <c r="AB140" s="1602"/>
      <c r="AC140" s="1229"/>
      <c r="AD140" s="1229"/>
      <c r="AE140" s="1229"/>
      <c r="AF140" s="1490">
        <f t="shared" si="56"/>
        <v>19918180</v>
      </c>
      <c r="AG140" s="1316">
        <f t="shared" si="57"/>
        <v>0</v>
      </c>
      <c r="AH140" s="1227"/>
      <c r="AI140" s="1587"/>
      <c r="AJ140" s="1390"/>
      <c r="AK140" s="1353"/>
      <c r="AL140" s="2552"/>
      <c r="AM140" s="2194"/>
      <c r="AN140" s="1593"/>
      <c r="AO140" s="1254"/>
      <c r="AP140" s="1491">
        <f t="shared" si="58"/>
        <v>0</v>
      </c>
      <c r="AQ140" s="1582"/>
      <c r="AR140" s="1492">
        <f t="shared" si="59"/>
        <v>0</v>
      </c>
      <c r="AS140" s="1583"/>
      <c r="AT140" s="1492">
        <f t="shared" si="60"/>
        <v>0</v>
      </c>
      <c r="AU140" s="1589"/>
      <c r="AV140" s="1492">
        <f t="shared" si="61"/>
        <v>0</v>
      </c>
      <c r="AW140" s="1493">
        <f t="shared" si="62"/>
        <v>0</v>
      </c>
      <c r="AX140" s="2153">
        <f t="shared" si="63"/>
        <v>0</v>
      </c>
      <c r="AY140" s="1495">
        <f t="shared" si="64"/>
        <v>0</v>
      </c>
      <c r="AZ140" s="1233"/>
      <c r="BA140" s="1508">
        <v>1331818</v>
      </c>
      <c r="BB140" s="1508">
        <v>1931818</v>
      </c>
      <c r="BC140" s="1508">
        <v>2231818</v>
      </c>
      <c r="BD140" s="1508">
        <v>431818</v>
      </c>
      <c r="BE140" s="2159"/>
      <c r="BF140" s="1338"/>
      <c r="BG140" s="1946"/>
      <c r="BH140" s="1229"/>
      <c r="BI140" s="1601"/>
      <c r="BJ140" s="1229"/>
      <c r="BK140" s="1602"/>
      <c r="BL140" s="1229"/>
      <c r="BM140" s="1229"/>
      <c r="BN140" s="1229"/>
      <c r="BO140" s="1490">
        <f t="shared" si="72"/>
        <v>0</v>
      </c>
      <c r="BP140" s="1316">
        <f t="shared" si="65"/>
        <v>19918180</v>
      </c>
      <c r="BQ140" s="1596"/>
      <c r="BS140" s="1298">
        <f t="shared" si="66"/>
        <v>0</v>
      </c>
      <c r="BT140" s="1298">
        <f t="shared" si="67"/>
        <v>2</v>
      </c>
      <c r="BU140" s="1298">
        <f t="shared" si="68"/>
        <v>7</v>
      </c>
      <c r="BV140" s="1298">
        <f t="shared" si="69"/>
        <v>1</v>
      </c>
      <c r="BW140" s="1298">
        <f t="shared" si="70"/>
        <v>19918180</v>
      </c>
    </row>
    <row r="141" spans="1:75" ht="15" customHeight="1" x14ac:dyDescent="0.25">
      <c r="A141" s="2272">
        <v>10</v>
      </c>
      <c r="B141" s="2533">
        <v>43494</v>
      </c>
      <c r="C141" s="2622">
        <v>134</v>
      </c>
      <c r="D141" s="2479" t="s">
        <v>48</v>
      </c>
      <c r="E141" s="1588" t="s">
        <v>43</v>
      </c>
      <c r="F141" s="794"/>
      <c r="G141" s="1491">
        <f t="shared" si="71"/>
        <v>0</v>
      </c>
      <c r="H141" s="1231"/>
      <c r="I141" s="1492">
        <f t="shared" si="73"/>
        <v>0</v>
      </c>
      <c r="J141" s="792">
        <v>7</v>
      </c>
      <c r="K141" s="1492">
        <f t="shared" si="54"/>
        <v>15622726</v>
      </c>
      <c r="L141" s="2743">
        <v>3</v>
      </c>
      <c r="M141" s="1492">
        <f t="shared" si="55"/>
        <v>1295454</v>
      </c>
      <c r="N141" s="1505">
        <f t="shared" si="53"/>
        <v>10</v>
      </c>
      <c r="O141" s="1494">
        <f t="shared" si="53"/>
        <v>16918180</v>
      </c>
      <c r="P141" s="2604">
        <v>400000</v>
      </c>
      <c r="Q141" s="2695"/>
      <c r="R141" s="1508">
        <v>1331818</v>
      </c>
      <c r="S141" s="1508">
        <v>1931818</v>
      </c>
      <c r="T141" s="1508">
        <v>2231818</v>
      </c>
      <c r="U141" s="1508">
        <v>431818</v>
      </c>
      <c r="V141" s="1594">
        <v>43516</v>
      </c>
      <c r="W141" s="1338">
        <v>16918180</v>
      </c>
      <c r="X141" s="1600"/>
      <c r="Y141" s="1229"/>
      <c r="Z141" s="1600"/>
      <c r="AA141" s="1516"/>
      <c r="AB141" s="1599"/>
      <c r="AC141" s="1516"/>
      <c r="AD141" s="1516"/>
      <c r="AE141" s="1516"/>
      <c r="AF141" s="1490">
        <f t="shared" si="56"/>
        <v>16918180</v>
      </c>
      <c r="AG141" s="1316">
        <f t="shared" si="57"/>
        <v>0</v>
      </c>
      <c r="AH141" s="1227"/>
      <c r="AI141" s="1587"/>
      <c r="AJ141" s="1390"/>
      <c r="AK141" s="1353"/>
      <c r="AL141" s="2551"/>
      <c r="AM141" s="2192"/>
      <c r="AN141" s="1593"/>
      <c r="AO141" s="1254"/>
      <c r="AP141" s="1491">
        <f t="shared" si="58"/>
        <v>0</v>
      </c>
      <c r="AQ141" s="1582"/>
      <c r="AR141" s="1492">
        <f t="shared" si="59"/>
        <v>0</v>
      </c>
      <c r="AS141" s="1583"/>
      <c r="AT141" s="1492">
        <f t="shared" si="60"/>
        <v>0</v>
      </c>
      <c r="AU141" s="1589"/>
      <c r="AV141" s="1492">
        <f t="shared" si="61"/>
        <v>0</v>
      </c>
      <c r="AW141" s="1493">
        <f t="shared" si="62"/>
        <v>0</v>
      </c>
      <c r="AX141" s="2153">
        <f t="shared" si="63"/>
        <v>0</v>
      </c>
      <c r="AY141" s="1495">
        <f t="shared" si="64"/>
        <v>0</v>
      </c>
      <c r="AZ141" s="1233"/>
      <c r="BA141" s="1508">
        <v>1331818</v>
      </c>
      <c r="BB141" s="1508">
        <v>1931818</v>
      </c>
      <c r="BC141" s="1508">
        <v>2231818</v>
      </c>
      <c r="BD141" s="1508">
        <v>431818</v>
      </c>
      <c r="BE141" s="2159"/>
      <c r="BF141" s="1338"/>
      <c r="BG141" s="1600"/>
      <c r="BH141" s="1229"/>
      <c r="BI141" s="1600"/>
      <c r="BJ141" s="1516"/>
      <c r="BK141" s="1599"/>
      <c r="BL141" s="1516"/>
      <c r="BM141" s="1516"/>
      <c r="BN141" s="1516"/>
      <c r="BO141" s="1490">
        <f t="shared" si="72"/>
        <v>0</v>
      </c>
      <c r="BP141" s="1316">
        <f t="shared" si="65"/>
        <v>16918180</v>
      </c>
      <c r="BQ141" s="1596"/>
      <c r="BS141" s="1298">
        <f t="shared" si="66"/>
        <v>0</v>
      </c>
      <c r="BT141" s="1298">
        <f t="shared" si="67"/>
        <v>0</v>
      </c>
      <c r="BU141" s="1298">
        <f t="shared" si="68"/>
        <v>7</v>
      </c>
      <c r="BV141" s="1298">
        <f t="shared" si="69"/>
        <v>3</v>
      </c>
      <c r="BW141" s="1298">
        <f t="shared" si="70"/>
        <v>16918180</v>
      </c>
    </row>
    <row r="142" spans="1:75" ht="15" customHeight="1" x14ac:dyDescent="0.25">
      <c r="A142" s="2272">
        <v>11</v>
      </c>
      <c r="B142" s="2533">
        <v>43494</v>
      </c>
      <c r="C142" s="2622">
        <v>135</v>
      </c>
      <c r="D142" s="2482" t="s">
        <v>42</v>
      </c>
      <c r="E142" s="1588" t="s">
        <v>43</v>
      </c>
      <c r="F142" s="794"/>
      <c r="G142" s="1491">
        <f t="shared" si="71"/>
        <v>0</v>
      </c>
      <c r="H142" s="1231">
        <v>1</v>
      </c>
      <c r="I142" s="1492">
        <f t="shared" si="73"/>
        <v>1931818</v>
      </c>
      <c r="J142" s="792">
        <v>8</v>
      </c>
      <c r="K142" s="1492">
        <f t="shared" si="54"/>
        <v>17854544</v>
      </c>
      <c r="L142" s="2743">
        <v>2</v>
      </c>
      <c r="M142" s="1492">
        <f t="shared" si="55"/>
        <v>863636</v>
      </c>
      <c r="N142" s="1505">
        <f t="shared" si="53"/>
        <v>11</v>
      </c>
      <c r="O142" s="1494">
        <f t="shared" si="53"/>
        <v>20649998</v>
      </c>
      <c r="P142" s="2604">
        <v>440000</v>
      </c>
      <c r="Q142" s="2696"/>
      <c r="R142" s="1508">
        <v>1331818</v>
      </c>
      <c r="S142" s="1508">
        <v>1931818</v>
      </c>
      <c r="T142" s="1508">
        <v>2231818</v>
      </c>
      <c r="U142" s="1508">
        <v>431818</v>
      </c>
      <c r="V142" s="1594">
        <v>43516</v>
      </c>
      <c r="W142" s="1338">
        <v>332096</v>
      </c>
      <c r="X142" s="1594">
        <v>43516</v>
      </c>
      <c r="Y142" s="1229">
        <v>3400000</v>
      </c>
      <c r="Z142" s="1594">
        <v>43516</v>
      </c>
      <c r="AA142" s="1229">
        <v>6660000</v>
      </c>
      <c r="AB142" s="1594">
        <v>43517</v>
      </c>
      <c r="AC142" s="1229">
        <v>10257902</v>
      </c>
      <c r="AD142" s="1229"/>
      <c r="AE142" s="1229"/>
      <c r="AF142" s="1490">
        <f t="shared" si="56"/>
        <v>20649998</v>
      </c>
      <c r="AG142" s="1316">
        <f t="shared" si="57"/>
        <v>0</v>
      </c>
      <c r="AH142" s="1596"/>
      <c r="AI142" s="1232"/>
      <c r="AJ142" s="1230"/>
      <c r="AK142" s="1354"/>
      <c r="AL142" s="2553"/>
      <c r="AM142" s="2195"/>
      <c r="AN142" s="1234"/>
      <c r="AO142" s="1254"/>
      <c r="AP142" s="1491">
        <f t="shared" si="58"/>
        <v>0</v>
      </c>
      <c r="AQ142" s="1231"/>
      <c r="AR142" s="1492">
        <f t="shared" si="59"/>
        <v>0</v>
      </c>
      <c r="AS142" s="792"/>
      <c r="AT142" s="1492">
        <f t="shared" si="60"/>
        <v>0</v>
      </c>
      <c r="AU142" s="793"/>
      <c r="AV142" s="1492">
        <f t="shared" si="61"/>
        <v>0</v>
      </c>
      <c r="AW142" s="1493">
        <f t="shared" si="62"/>
        <v>0</v>
      </c>
      <c r="AX142" s="2153">
        <f t="shared" si="63"/>
        <v>0</v>
      </c>
      <c r="AY142" s="1495">
        <f t="shared" si="64"/>
        <v>0</v>
      </c>
      <c r="AZ142" s="1233"/>
      <c r="BA142" s="1508">
        <v>1331818</v>
      </c>
      <c r="BB142" s="1508">
        <v>1931818</v>
      </c>
      <c r="BC142" s="1508">
        <v>2231818</v>
      </c>
      <c r="BD142" s="1508">
        <v>431818</v>
      </c>
      <c r="BE142" s="2159"/>
      <c r="BF142" s="1338"/>
      <c r="BG142" s="1594"/>
      <c r="BH142" s="1229"/>
      <c r="BI142" s="1594"/>
      <c r="BJ142" s="1229"/>
      <c r="BK142" s="1594"/>
      <c r="BL142" s="1229"/>
      <c r="BM142" s="1229"/>
      <c r="BN142" s="1229"/>
      <c r="BO142" s="1490">
        <f t="shared" si="72"/>
        <v>0</v>
      </c>
      <c r="BP142" s="1316">
        <f t="shared" si="65"/>
        <v>20649998</v>
      </c>
      <c r="BQ142" s="1596"/>
      <c r="BS142" s="1298">
        <f t="shared" si="66"/>
        <v>0</v>
      </c>
      <c r="BT142" s="1298">
        <f t="shared" si="67"/>
        <v>1</v>
      </c>
      <c r="BU142" s="1298">
        <f t="shared" si="68"/>
        <v>8</v>
      </c>
      <c r="BV142" s="1298">
        <f t="shared" si="69"/>
        <v>2</v>
      </c>
      <c r="BW142" s="1298">
        <f t="shared" si="70"/>
        <v>20649998</v>
      </c>
    </row>
    <row r="143" spans="1:75" ht="15" customHeight="1" x14ac:dyDescent="0.25">
      <c r="A143" s="2272">
        <v>12</v>
      </c>
      <c r="B143" s="2533">
        <v>43494</v>
      </c>
      <c r="C143" s="2622">
        <v>136</v>
      </c>
      <c r="D143" s="2482" t="s">
        <v>53</v>
      </c>
      <c r="E143" s="1588" t="s">
        <v>43</v>
      </c>
      <c r="F143" s="794"/>
      <c r="G143" s="1491">
        <f t="shared" si="71"/>
        <v>0</v>
      </c>
      <c r="H143" s="1231"/>
      <c r="I143" s="1492">
        <f t="shared" si="73"/>
        <v>0</v>
      </c>
      <c r="J143" s="792">
        <v>7</v>
      </c>
      <c r="K143" s="1492">
        <f t="shared" si="54"/>
        <v>15622726</v>
      </c>
      <c r="L143" s="2743">
        <v>2</v>
      </c>
      <c r="M143" s="1492">
        <f t="shared" si="55"/>
        <v>863636</v>
      </c>
      <c r="N143" s="1505">
        <f t="shared" si="53"/>
        <v>9</v>
      </c>
      <c r="O143" s="1494">
        <f t="shared" si="53"/>
        <v>16486362</v>
      </c>
      <c r="P143" s="2604">
        <v>360000</v>
      </c>
      <c r="Q143" s="2696"/>
      <c r="R143" s="1508">
        <v>1331818</v>
      </c>
      <c r="S143" s="1508">
        <v>1931818</v>
      </c>
      <c r="T143" s="1508">
        <v>2231818</v>
      </c>
      <c r="U143" s="1508">
        <v>431818</v>
      </c>
      <c r="V143" s="1594">
        <v>43517</v>
      </c>
      <c r="W143" s="1338">
        <v>16486362</v>
      </c>
      <c r="X143" s="1594"/>
      <c r="Y143" s="1229"/>
      <c r="Z143" s="1601"/>
      <c r="AA143" s="1229"/>
      <c r="AB143" s="1602"/>
      <c r="AC143" s="1229"/>
      <c r="AD143" s="1229"/>
      <c r="AE143" s="1229"/>
      <c r="AF143" s="1490">
        <f t="shared" si="56"/>
        <v>16486362</v>
      </c>
      <c r="AG143" s="1316">
        <f t="shared" si="57"/>
        <v>0</v>
      </c>
      <c r="AH143" s="1598"/>
      <c r="AI143" s="1232"/>
      <c r="AJ143" s="1230"/>
      <c r="AK143" s="1354"/>
      <c r="AL143" s="2554"/>
      <c r="AM143" s="2196"/>
      <c r="AN143" s="1234"/>
      <c r="AO143" s="1254"/>
      <c r="AP143" s="1491">
        <f t="shared" si="58"/>
        <v>0</v>
      </c>
      <c r="AQ143" s="1231"/>
      <c r="AR143" s="1492">
        <f t="shared" si="59"/>
        <v>0</v>
      </c>
      <c r="AS143" s="792"/>
      <c r="AT143" s="1492">
        <f t="shared" si="60"/>
        <v>0</v>
      </c>
      <c r="AU143" s="793"/>
      <c r="AV143" s="1492">
        <f t="shared" si="61"/>
        <v>0</v>
      </c>
      <c r="AW143" s="1493">
        <f t="shared" si="62"/>
        <v>0</v>
      </c>
      <c r="AX143" s="2153">
        <f t="shared" si="63"/>
        <v>0</v>
      </c>
      <c r="AY143" s="1495">
        <f t="shared" si="64"/>
        <v>0</v>
      </c>
      <c r="AZ143" s="1233"/>
      <c r="BA143" s="1508">
        <v>1331818</v>
      </c>
      <c r="BB143" s="1508">
        <v>1931818</v>
      </c>
      <c r="BC143" s="1508">
        <v>2231818</v>
      </c>
      <c r="BD143" s="1508">
        <v>431818</v>
      </c>
      <c r="BE143" s="2159"/>
      <c r="BF143" s="1338"/>
      <c r="BG143" s="1594"/>
      <c r="BH143" s="1229"/>
      <c r="BI143" s="1601"/>
      <c r="BJ143" s="1229"/>
      <c r="BK143" s="1602"/>
      <c r="BL143" s="1229"/>
      <c r="BM143" s="1229"/>
      <c r="BN143" s="1229"/>
      <c r="BO143" s="1490">
        <f t="shared" si="72"/>
        <v>0</v>
      </c>
      <c r="BP143" s="1316">
        <f t="shared" si="65"/>
        <v>16486362</v>
      </c>
      <c r="BQ143" s="1596"/>
      <c r="BS143" s="1298">
        <f t="shared" si="66"/>
        <v>0</v>
      </c>
      <c r="BT143" s="1298">
        <f t="shared" si="67"/>
        <v>0</v>
      </c>
      <c r="BU143" s="1298">
        <f t="shared" si="68"/>
        <v>7</v>
      </c>
      <c r="BV143" s="1298">
        <f t="shared" si="69"/>
        <v>2</v>
      </c>
      <c r="BW143" s="1298">
        <f t="shared" si="70"/>
        <v>16486362</v>
      </c>
    </row>
    <row r="144" spans="1:75" ht="15" customHeight="1" x14ac:dyDescent="0.25">
      <c r="A144" s="2272">
        <v>13</v>
      </c>
      <c r="B144" s="2533">
        <v>43494</v>
      </c>
      <c r="C144" s="2622">
        <v>137</v>
      </c>
      <c r="D144" s="2482" t="s">
        <v>39</v>
      </c>
      <c r="E144" s="1588" t="s">
        <v>43</v>
      </c>
      <c r="F144" s="794"/>
      <c r="G144" s="1491">
        <f t="shared" si="71"/>
        <v>0</v>
      </c>
      <c r="H144" s="1231">
        <v>2</v>
      </c>
      <c r="I144" s="1492">
        <f t="shared" si="73"/>
        <v>3863636</v>
      </c>
      <c r="J144" s="792">
        <v>7</v>
      </c>
      <c r="K144" s="1492">
        <f t="shared" si="54"/>
        <v>15622726</v>
      </c>
      <c r="L144" s="2743">
        <v>2</v>
      </c>
      <c r="M144" s="1492">
        <f t="shared" si="55"/>
        <v>863636</v>
      </c>
      <c r="N144" s="1505">
        <f t="shared" si="53"/>
        <v>11</v>
      </c>
      <c r="O144" s="1494">
        <f t="shared" si="53"/>
        <v>20349998</v>
      </c>
      <c r="P144" s="2604">
        <v>440000</v>
      </c>
      <c r="Q144" s="2696"/>
      <c r="R144" s="1508">
        <v>1331818</v>
      </c>
      <c r="S144" s="1508">
        <v>1931818</v>
      </c>
      <c r="T144" s="1508">
        <v>2231818</v>
      </c>
      <c r="U144" s="1508">
        <v>431818</v>
      </c>
      <c r="V144" s="1594">
        <v>43517</v>
      </c>
      <c r="W144" s="1338">
        <v>20349998</v>
      </c>
      <c r="X144" s="1594"/>
      <c r="Y144" s="1229"/>
      <c r="Z144" s="1601"/>
      <c r="AA144" s="1229"/>
      <c r="AB144" s="1602"/>
      <c r="AC144" s="1229"/>
      <c r="AD144" s="1229"/>
      <c r="AE144" s="1229"/>
      <c r="AF144" s="1490">
        <f t="shared" si="56"/>
        <v>20349998</v>
      </c>
      <c r="AG144" s="1316">
        <f t="shared" si="57"/>
        <v>0</v>
      </c>
      <c r="AH144" s="1596"/>
      <c r="AI144" s="1232"/>
      <c r="AJ144" s="1230"/>
      <c r="AK144" s="1354"/>
      <c r="AL144" s="2553"/>
      <c r="AM144" s="2195"/>
      <c r="AN144" s="1234"/>
      <c r="AO144" s="1254"/>
      <c r="AP144" s="1491">
        <f t="shared" si="58"/>
        <v>0</v>
      </c>
      <c r="AQ144" s="1231"/>
      <c r="AR144" s="1492">
        <f t="shared" si="59"/>
        <v>0</v>
      </c>
      <c r="AS144" s="792"/>
      <c r="AT144" s="1492">
        <f t="shared" si="60"/>
        <v>0</v>
      </c>
      <c r="AU144" s="793"/>
      <c r="AV144" s="1492">
        <f t="shared" si="61"/>
        <v>0</v>
      </c>
      <c r="AW144" s="1493">
        <f t="shared" si="62"/>
        <v>0</v>
      </c>
      <c r="AX144" s="2153">
        <f t="shared" si="63"/>
        <v>0</v>
      </c>
      <c r="AY144" s="1495">
        <f t="shared" si="64"/>
        <v>0</v>
      </c>
      <c r="AZ144" s="1233"/>
      <c r="BA144" s="1508">
        <v>1331818</v>
      </c>
      <c r="BB144" s="1508">
        <v>1931818</v>
      </c>
      <c r="BC144" s="1508">
        <v>2231818</v>
      </c>
      <c r="BD144" s="1508">
        <v>431818</v>
      </c>
      <c r="BE144" s="2159"/>
      <c r="BF144" s="1338"/>
      <c r="BG144" s="1594"/>
      <c r="BH144" s="1229"/>
      <c r="BI144" s="1601"/>
      <c r="BJ144" s="1229"/>
      <c r="BK144" s="1602"/>
      <c r="BL144" s="1229"/>
      <c r="BM144" s="1229"/>
      <c r="BN144" s="1229"/>
      <c r="BO144" s="1490">
        <f t="shared" si="72"/>
        <v>0</v>
      </c>
      <c r="BP144" s="1316">
        <f t="shared" si="65"/>
        <v>20349998</v>
      </c>
      <c r="BQ144" s="1596"/>
      <c r="BS144" s="1298">
        <f t="shared" si="66"/>
        <v>0</v>
      </c>
      <c r="BT144" s="1298">
        <f t="shared" si="67"/>
        <v>2</v>
      </c>
      <c r="BU144" s="1298">
        <f t="shared" si="68"/>
        <v>7</v>
      </c>
      <c r="BV144" s="1298">
        <f t="shared" si="69"/>
        <v>2</v>
      </c>
      <c r="BW144" s="1298">
        <f t="shared" si="70"/>
        <v>20349998</v>
      </c>
    </row>
    <row r="145" spans="1:75" ht="15" customHeight="1" x14ac:dyDescent="0.25">
      <c r="A145" s="2272">
        <v>14</v>
      </c>
      <c r="B145" s="2533">
        <v>43494</v>
      </c>
      <c r="C145" s="2622">
        <v>138</v>
      </c>
      <c r="D145" s="2482" t="s">
        <v>69</v>
      </c>
      <c r="E145" s="2535" t="s">
        <v>57</v>
      </c>
      <c r="F145" s="794"/>
      <c r="G145" s="1491">
        <f t="shared" si="71"/>
        <v>0</v>
      </c>
      <c r="H145" s="1231">
        <v>1</v>
      </c>
      <c r="I145" s="1492">
        <f t="shared" si="73"/>
        <v>1931818</v>
      </c>
      <c r="J145" s="792">
        <v>5</v>
      </c>
      <c r="K145" s="1492">
        <f t="shared" si="54"/>
        <v>11159090</v>
      </c>
      <c r="L145" s="2743">
        <v>2</v>
      </c>
      <c r="M145" s="1492">
        <f t="shared" si="55"/>
        <v>863636</v>
      </c>
      <c r="N145" s="1505">
        <f t="shared" si="53"/>
        <v>8</v>
      </c>
      <c r="O145" s="1494">
        <f t="shared" si="53"/>
        <v>13954544</v>
      </c>
      <c r="P145" s="2604">
        <v>320000</v>
      </c>
      <c r="Q145" s="2696"/>
      <c r="R145" s="1508">
        <v>1331818</v>
      </c>
      <c r="S145" s="1508">
        <v>1931818</v>
      </c>
      <c r="T145" s="1508">
        <v>2231818</v>
      </c>
      <c r="U145" s="1508">
        <v>431818</v>
      </c>
      <c r="V145" s="1594">
        <v>43517</v>
      </c>
      <c r="W145" s="1338">
        <v>10842096</v>
      </c>
      <c r="X145" s="1594">
        <v>43518</v>
      </c>
      <c r="Y145" s="1229">
        <v>3112448</v>
      </c>
      <c r="Z145" s="1601"/>
      <c r="AA145" s="1229"/>
      <c r="AB145" s="1602"/>
      <c r="AC145" s="1229"/>
      <c r="AD145" s="1229"/>
      <c r="AE145" s="1229"/>
      <c r="AF145" s="1490">
        <f t="shared" si="56"/>
        <v>13954544</v>
      </c>
      <c r="AG145" s="1316">
        <f t="shared" si="57"/>
        <v>0</v>
      </c>
      <c r="AH145" s="1596"/>
      <c r="AI145" s="1232"/>
      <c r="AJ145" s="1230"/>
      <c r="AK145" s="1354"/>
      <c r="AL145" s="2553"/>
      <c r="AM145" s="2195"/>
      <c r="AN145" s="1234"/>
      <c r="AO145" s="1235"/>
      <c r="AP145" s="1491">
        <f t="shared" si="58"/>
        <v>0</v>
      </c>
      <c r="AQ145" s="1231"/>
      <c r="AR145" s="1492">
        <f t="shared" si="59"/>
        <v>0</v>
      </c>
      <c r="AS145" s="792"/>
      <c r="AT145" s="1492">
        <f t="shared" si="60"/>
        <v>0</v>
      </c>
      <c r="AU145" s="793"/>
      <c r="AV145" s="1492">
        <f t="shared" si="61"/>
        <v>0</v>
      </c>
      <c r="AW145" s="1493">
        <f t="shared" si="62"/>
        <v>0</v>
      </c>
      <c r="AX145" s="2153">
        <f t="shared" si="63"/>
        <v>0</v>
      </c>
      <c r="AY145" s="1495">
        <f t="shared" si="64"/>
        <v>0</v>
      </c>
      <c r="AZ145" s="1233"/>
      <c r="BA145" s="1508">
        <v>1331818</v>
      </c>
      <c r="BB145" s="1508">
        <v>1931818</v>
      </c>
      <c r="BC145" s="1508">
        <v>2231818</v>
      </c>
      <c r="BD145" s="1508">
        <v>431818</v>
      </c>
      <c r="BE145" s="2159"/>
      <c r="BF145" s="1338"/>
      <c r="BG145" s="1594"/>
      <c r="BH145" s="1229"/>
      <c r="BI145" s="1601"/>
      <c r="BJ145" s="1229"/>
      <c r="BK145" s="1602"/>
      <c r="BL145" s="1229"/>
      <c r="BM145" s="1229"/>
      <c r="BN145" s="1229"/>
      <c r="BO145" s="1490">
        <f t="shared" si="72"/>
        <v>0</v>
      </c>
      <c r="BP145" s="1316">
        <f t="shared" si="65"/>
        <v>13954544</v>
      </c>
      <c r="BQ145" s="1596"/>
      <c r="BS145" s="1298">
        <f t="shared" si="66"/>
        <v>0</v>
      </c>
      <c r="BT145" s="1298">
        <f t="shared" si="67"/>
        <v>1</v>
      </c>
      <c r="BU145" s="1298">
        <f t="shared" si="68"/>
        <v>5</v>
      </c>
      <c r="BV145" s="1298">
        <f t="shared" si="69"/>
        <v>2</v>
      </c>
      <c r="BW145" s="1298">
        <f t="shared" si="70"/>
        <v>13954544</v>
      </c>
    </row>
    <row r="146" spans="1:75" ht="15" customHeight="1" x14ac:dyDescent="0.25">
      <c r="A146" s="2272">
        <v>15</v>
      </c>
      <c r="B146" s="2533">
        <v>43494</v>
      </c>
      <c r="C146" s="2622">
        <v>139</v>
      </c>
      <c r="D146" s="2482" t="s">
        <v>71</v>
      </c>
      <c r="E146" s="2535" t="s">
        <v>57</v>
      </c>
      <c r="F146" s="794"/>
      <c r="G146" s="1491">
        <f t="shared" si="71"/>
        <v>0</v>
      </c>
      <c r="H146" s="1231">
        <v>1</v>
      </c>
      <c r="I146" s="1492">
        <f t="shared" si="73"/>
        <v>1931818</v>
      </c>
      <c r="J146" s="792">
        <v>6</v>
      </c>
      <c r="K146" s="1492">
        <f t="shared" si="54"/>
        <v>13390908</v>
      </c>
      <c r="L146" s="2743">
        <v>1</v>
      </c>
      <c r="M146" s="1492">
        <f t="shared" si="55"/>
        <v>431818</v>
      </c>
      <c r="N146" s="1505">
        <f t="shared" si="53"/>
        <v>8</v>
      </c>
      <c r="O146" s="1494">
        <f t="shared" si="53"/>
        <v>15754544</v>
      </c>
      <c r="P146" s="2604">
        <v>320000</v>
      </c>
      <c r="Q146" s="2696"/>
      <c r="R146" s="1508">
        <v>1331818</v>
      </c>
      <c r="S146" s="1508">
        <v>1931818</v>
      </c>
      <c r="T146" s="1508">
        <v>2231818</v>
      </c>
      <c r="U146" s="1508">
        <v>431818</v>
      </c>
      <c r="V146" s="1594">
        <v>43518</v>
      </c>
      <c r="W146" s="1338">
        <v>13505732</v>
      </c>
      <c r="X146" s="1594">
        <v>43518</v>
      </c>
      <c r="Y146" s="1229">
        <v>2248812</v>
      </c>
      <c r="Z146" s="1601"/>
      <c r="AA146" s="1229"/>
      <c r="AB146" s="1602"/>
      <c r="AC146" s="1229"/>
      <c r="AD146" s="1229"/>
      <c r="AE146" s="1229"/>
      <c r="AF146" s="1490">
        <f t="shared" si="56"/>
        <v>15754544</v>
      </c>
      <c r="AG146" s="1316">
        <f t="shared" si="57"/>
        <v>0</v>
      </c>
      <c r="AH146" s="1596"/>
      <c r="AI146" s="1232"/>
      <c r="AJ146" s="1230"/>
      <c r="AK146" s="1354"/>
      <c r="AL146" s="2553"/>
      <c r="AM146" s="2195"/>
      <c r="AN146" s="1234"/>
      <c r="AO146" s="1235"/>
      <c r="AP146" s="1491">
        <f t="shared" si="58"/>
        <v>0</v>
      </c>
      <c r="AQ146" s="1231"/>
      <c r="AR146" s="1492">
        <f t="shared" si="59"/>
        <v>0</v>
      </c>
      <c r="AS146" s="792"/>
      <c r="AT146" s="1492">
        <f t="shared" si="60"/>
        <v>0</v>
      </c>
      <c r="AU146" s="793"/>
      <c r="AV146" s="1492">
        <f t="shared" si="61"/>
        <v>0</v>
      </c>
      <c r="AW146" s="1493">
        <f t="shared" si="62"/>
        <v>0</v>
      </c>
      <c r="AX146" s="2153">
        <f t="shared" si="63"/>
        <v>0</v>
      </c>
      <c r="AY146" s="1495">
        <f t="shared" si="64"/>
        <v>0</v>
      </c>
      <c r="AZ146" s="1233"/>
      <c r="BA146" s="1508">
        <v>1331818</v>
      </c>
      <c r="BB146" s="1508">
        <v>1931818</v>
      </c>
      <c r="BC146" s="1508">
        <v>2231818</v>
      </c>
      <c r="BD146" s="1508">
        <v>431818</v>
      </c>
      <c r="BE146" s="2159"/>
      <c r="BF146" s="1338"/>
      <c r="BG146" s="1594"/>
      <c r="BH146" s="1229"/>
      <c r="BI146" s="1601"/>
      <c r="BJ146" s="1229"/>
      <c r="BK146" s="1602"/>
      <c r="BL146" s="1229"/>
      <c r="BM146" s="1229"/>
      <c r="BN146" s="1229"/>
      <c r="BO146" s="1490">
        <f t="shared" si="72"/>
        <v>0</v>
      </c>
      <c r="BP146" s="1316">
        <f t="shared" si="65"/>
        <v>15754544</v>
      </c>
      <c r="BQ146" s="1596"/>
      <c r="BS146" s="1298">
        <f t="shared" si="66"/>
        <v>0</v>
      </c>
      <c r="BT146" s="1298">
        <f t="shared" si="67"/>
        <v>1</v>
      </c>
      <c r="BU146" s="1298">
        <f t="shared" si="68"/>
        <v>6</v>
      </c>
      <c r="BV146" s="1298">
        <f t="shared" si="69"/>
        <v>1</v>
      </c>
      <c r="BW146" s="1298">
        <f t="shared" si="70"/>
        <v>15754544</v>
      </c>
    </row>
    <row r="147" spans="1:75" ht="15" customHeight="1" x14ac:dyDescent="0.25">
      <c r="A147" s="2272">
        <v>16</v>
      </c>
      <c r="B147" s="2533">
        <v>43494</v>
      </c>
      <c r="C147" s="2622">
        <v>140</v>
      </c>
      <c r="D147" s="2482" t="s">
        <v>73</v>
      </c>
      <c r="E147" s="2535" t="s">
        <v>57</v>
      </c>
      <c r="F147" s="794"/>
      <c r="G147" s="1491">
        <f t="shared" si="71"/>
        <v>0</v>
      </c>
      <c r="H147" s="1231">
        <v>1</v>
      </c>
      <c r="I147" s="1492">
        <f t="shared" si="73"/>
        <v>1931818</v>
      </c>
      <c r="J147" s="792">
        <v>6</v>
      </c>
      <c r="K147" s="1492">
        <f t="shared" si="54"/>
        <v>13390908</v>
      </c>
      <c r="L147" s="2743">
        <v>1</v>
      </c>
      <c r="M147" s="1492">
        <f t="shared" si="55"/>
        <v>431818</v>
      </c>
      <c r="N147" s="1505">
        <f t="shared" si="53"/>
        <v>8</v>
      </c>
      <c r="O147" s="1494">
        <f t="shared" si="53"/>
        <v>15754544</v>
      </c>
      <c r="P147" s="2604">
        <v>320000</v>
      </c>
      <c r="Q147" s="2696"/>
      <c r="R147" s="1508">
        <v>1331818</v>
      </c>
      <c r="S147" s="1508">
        <v>1931818</v>
      </c>
      <c r="T147" s="1508">
        <v>2231818</v>
      </c>
      <c r="U147" s="1508">
        <v>431818</v>
      </c>
      <c r="V147" s="1594">
        <v>43518</v>
      </c>
      <c r="W147" s="1338">
        <v>15754544</v>
      </c>
      <c r="X147" s="1594"/>
      <c r="Y147" s="1229"/>
      <c r="Z147" s="1601"/>
      <c r="AA147" s="1229"/>
      <c r="AB147" s="1602"/>
      <c r="AC147" s="1229"/>
      <c r="AD147" s="1229"/>
      <c r="AE147" s="1229"/>
      <c r="AF147" s="1490">
        <f t="shared" si="56"/>
        <v>15754544</v>
      </c>
      <c r="AG147" s="1316">
        <f t="shared" si="57"/>
        <v>0</v>
      </c>
      <c r="AH147" s="1596"/>
      <c r="AI147" s="1232"/>
      <c r="AJ147" s="1230"/>
      <c r="AK147" s="1354"/>
      <c r="AL147" s="2553"/>
      <c r="AM147" s="2195"/>
      <c r="AN147" s="1234"/>
      <c r="AO147" s="1254"/>
      <c r="AP147" s="1491">
        <f t="shared" si="58"/>
        <v>0</v>
      </c>
      <c r="AQ147" s="1231"/>
      <c r="AR147" s="1492">
        <f t="shared" si="59"/>
        <v>0</v>
      </c>
      <c r="AS147" s="792"/>
      <c r="AT147" s="1492">
        <f t="shared" si="60"/>
        <v>0</v>
      </c>
      <c r="AU147" s="793"/>
      <c r="AV147" s="1492">
        <f t="shared" si="61"/>
        <v>0</v>
      </c>
      <c r="AW147" s="1493">
        <f t="shared" si="62"/>
        <v>0</v>
      </c>
      <c r="AX147" s="2153">
        <f t="shared" si="63"/>
        <v>0</v>
      </c>
      <c r="AY147" s="1495">
        <f t="shared" si="64"/>
        <v>0</v>
      </c>
      <c r="AZ147" s="1233"/>
      <c r="BA147" s="1508">
        <v>1331818</v>
      </c>
      <c r="BB147" s="1508">
        <v>1931818</v>
      </c>
      <c r="BC147" s="1508">
        <v>2231818</v>
      </c>
      <c r="BD147" s="1508">
        <v>431818</v>
      </c>
      <c r="BE147" s="2159"/>
      <c r="BF147" s="1338"/>
      <c r="BG147" s="1594"/>
      <c r="BH147" s="1229"/>
      <c r="BI147" s="1601"/>
      <c r="BJ147" s="1229"/>
      <c r="BK147" s="1602"/>
      <c r="BL147" s="1229"/>
      <c r="BM147" s="1229"/>
      <c r="BN147" s="1229"/>
      <c r="BO147" s="1490">
        <f t="shared" si="72"/>
        <v>0</v>
      </c>
      <c r="BP147" s="1316">
        <f t="shared" si="65"/>
        <v>15754544</v>
      </c>
      <c r="BQ147" s="1596"/>
      <c r="BS147" s="1298">
        <f t="shared" si="66"/>
        <v>0</v>
      </c>
      <c r="BT147" s="1298">
        <f t="shared" si="67"/>
        <v>1</v>
      </c>
      <c r="BU147" s="1298">
        <f t="shared" si="68"/>
        <v>6</v>
      </c>
      <c r="BV147" s="1298">
        <f t="shared" si="69"/>
        <v>1</v>
      </c>
      <c r="BW147" s="1298">
        <f t="shared" si="70"/>
        <v>15754544</v>
      </c>
    </row>
    <row r="148" spans="1:75" ht="15" customHeight="1" thickBot="1" x14ac:dyDescent="0.3">
      <c r="A148" s="2272">
        <v>17</v>
      </c>
      <c r="B148" s="2533">
        <v>43494</v>
      </c>
      <c r="C148" s="2622">
        <v>141</v>
      </c>
      <c r="D148" s="2482" t="s">
        <v>39</v>
      </c>
      <c r="E148" s="2535" t="s">
        <v>57</v>
      </c>
      <c r="F148" s="794"/>
      <c r="G148" s="1491">
        <f t="shared" si="71"/>
        <v>0</v>
      </c>
      <c r="H148" s="1231">
        <v>1</v>
      </c>
      <c r="I148" s="1492">
        <f t="shared" si="73"/>
        <v>1931818</v>
      </c>
      <c r="J148" s="792">
        <v>6</v>
      </c>
      <c r="K148" s="1492">
        <f t="shared" si="54"/>
        <v>13390908</v>
      </c>
      <c r="L148" s="2743">
        <v>2</v>
      </c>
      <c r="M148" s="1492">
        <f t="shared" si="55"/>
        <v>863636</v>
      </c>
      <c r="N148" s="1505">
        <f t="shared" si="53"/>
        <v>9</v>
      </c>
      <c r="O148" s="1494">
        <f t="shared" si="53"/>
        <v>16186362</v>
      </c>
      <c r="P148" s="2604">
        <v>360000</v>
      </c>
      <c r="Q148" s="2696"/>
      <c r="R148" s="1508">
        <v>1331818</v>
      </c>
      <c r="S148" s="1508">
        <v>1931818</v>
      </c>
      <c r="T148" s="1508">
        <v>2231818</v>
      </c>
      <c r="U148" s="1508">
        <v>431818</v>
      </c>
      <c r="V148" s="1594">
        <v>43518</v>
      </c>
      <c r="W148" s="1338">
        <v>16186362</v>
      </c>
      <c r="X148" s="1594"/>
      <c r="Y148" s="1229"/>
      <c r="Z148" s="1601"/>
      <c r="AA148" s="1229"/>
      <c r="AB148" s="1602"/>
      <c r="AC148" s="1229"/>
      <c r="AD148" s="1229"/>
      <c r="AE148" s="1229"/>
      <c r="AF148" s="1490">
        <f t="shared" si="56"/>
        <v>16186362</v>
      </c>
      <c r="AG148" s="1316">
        <f t="shared" si="57"/>
        <v>0</v>
      </c>
      <c r="AH148" s="1596"/>
      <c r="AI148" s="1232"/>
      <c r="AJ148" s="1230"/>
      <c r="AK148" s="1354"/>
      <c r="AL148" s="2553"/>
      <c r="AM148" s="2195"/>
      <c r="AN148" s="1234"/>
      <c r="AO148" s="1254"/>
      <c r="AP148" s="1491">
        <f t="shared" si="58"/>
        <v>0</v>
      </c>
      <c r="AQ148" s="1231"/>
      <c r="AR148" s="1492">
        <f t="shared" si="59"/>
        <v>0</v>
      </c>
      <c r="AS148" s="792"/>
      <c r="AT148" s="1492">
        <f t="shared" si="60"/>
        <v>0</v>
      </c>
      <c r="AU148" s="793"/>
      <c r="AV148" s="1492">
        <f t="shared" si="61"/>
        <v>0</v>
      </c>
      <c r="AW148" s="1493">
        <f t="shared" si="62"/>
        <v>0</v>
      </c>
      <c r="AX148" s="2153">
        <f t="shared" si="63"/>
        <v>0</v>
      </c>
      <c r="AY148" s="1495">
        <f t="shared" si="64"/>
        <v>0</v>
      </c>
      <c r="AZ148" s="1233"/>
      <c r="BA148" s="1508">
        <v>1331818</v>
      </c>
      <c r="BB148" s="1508">
        <v>1931818</v>
      </c>
      <c r="BC148" s="1508">
        <v>2231818</v>
      </c>
      <c r="BD148" s="1508">
        <v>431818</v>
      </c>
      <c r="BE148" s="2159"/>
      <c r="BF148" s="1338"/>
      <c r="BG148" s="1594"/>
      <c r="BH148" s="1229"/>
      <c r="BI148" s="1601"/>
      <c r="BJ148" s="1229"/>
      <c r="BK148" s="1602"/>
      <c r="BL148" s="1229"/>
      <c r="BM148" s="1229"/>
      <c r="BN148" s="1229"/>
      <c r="BO148" s="1490">
        <f t="shared" si="72"/>
        <v>0</v>
      </c>
      <c r="BP148" s="1316">
        <f t="shared" si="65"/>
        <v>16186362</v>
      </c>
      <c r="BQ148" s="1596"/>
      <c r="BS148" s="1298">
        <f t="shared" si="66"/>
        <v>0</v>
      </c>
      <c r="BT148" s="1298">
        <f t="shared" si="67"/>
        <v>1</v>
      </c>
      <c r="BU148" s="1298">
        <f t="shared" si="68"/>
        <v>6</v>
      </c>
      <c r="BV148" s="1298">
        <f t="shared" si="69"/>
        <v>2</v>
      </c>
      <c r="BW148" s="1298">
        <f t="shared" si="70"/>
        <v>16186362</v>
      </c>
    </row>
    <row r="149" spans="1:75" ht="15" customHeight="1" x14ac:dyDescent="0.25">
      <c r="A149" s="2273">
        <v>1</v>
      </c>
      <c r="B149" s="2534">
        <v>43495</v>
      </c>
      <c r="C149" s="2622">
        <v>142</v>
      </c>
      <c r="D149" s="2482" t="s">
        <v>79</v>
      </c>
      <c r="E149" s="2535" t="s">
        <v>31</v>
      </c>
      <c r="F149" s="794">
        <v>10</v>
      </c>
      <c r="G149" s="1491">
        <f t="shared" si="71"/>
        <v>13318180</v>
      </c>
      <c r="H149" s="1231"/>
      <c r="I149" s="2605">
        <f t="shared" si="73"/>
        <v>0</v>
      </c>
      <c r="J149" s="792"/>
      <c r="K149" s="2605">
        <f t="shared" si="54"/>
        <v>0</v>
      </c>
      <c r="L149" s="2743"/>
      <c r="M149" s="2605">
        <f t="shared" si="55"/>
        <v>0</v>
      </c>
      <c r="N149" s="1505">
        <f t="shared" si="53"/>
        <v>10</v>
      </c>
      <c r="O149" s="1494">
        <f t="shared" si="53"/>
        <v>13318180</v>
      </c>
      <c r="P149" s="1494">
        <v>400000</v>
      </c>
      <c r="Q149" s="2696"/>
      <c r="R149" s="1508">
        <v>1331818</v>
      </c>
      <c r="S149" s="1508">
        <v>1931818</v>
      </c>
      <c r="T149" s="1508">
        <v>2231818</v>
      </c>
      <c r="U149" s="1508">
        <v>431818</v>
      </c>
      <c r="V149" s="1594">
        <v>43518</v>
      </c>
      <c r="W149" s="1338">
        <v>13318180</v>
      </c>
      <c r="X149" s="1603"/>
      <c r="Y149" s="1229">
        <v>0</v>
      </c>
      <c r="Z149" s="1604"/>
      <c r="AA149" s="1342"/>
      <c r="AB149" s="1606"/>
      <c r="AC149" s="1229"/>
      <c r="AD149" s="1229"/>
      <c r="AE149" s="1229"/>
      <c r="AF149" s="1490">
        <f t="shared" si="56"/>
        <v>13318180</v>
      </c>
      <c r="AG149" s="1316">
        <f t="shared" si="57"/>
        <v>0</v>
      </c>
      <c r="AH149" s="1605"/>
      <c r="AI149" s="1232"/>
      <c r="AJ149" s="1391"/>
      <c r="AK149" s="1354"/>
      <c r="AL149" s="2553"/>
      <c r="AM149" s="2195"/>
      <c r="AN149" s="1234"/>
      <c r="AO149" s="1254"/>
      <c r="AP149" s="1491">
        <f t="shared" si="58"/>
        <v>0</v>
      </c>
      <c r="AQ149" s="1231"/>
      <c r="AR149" s="1492">
        <f t="shared" si="59"/>
        <v>0</v>
      </c>
      <c r="AS149" s="792"/>
      <c r="AT149" s="1492">
        <f t="shared" si="60"/>
        <v>0</v>
      </c>
      <c r="AU149" s="793"/>
      <c r="AV149" s="1492">
        <f t="shared" si="61"/>
        <v>0</v>
      </c>
      <c r="AW149" s="1493">
        <f t="shared" si="62"/>
        <v>0</v>
      </c>
      <c r="AX149" s="2153">
        <f t="shared" si="63"/>
        <v>0</v>
      </c>
      <c r="AY149" s="1495">
        <f t="shared" si="64"/>
        <v>0</v>
      </c>
      <c r="AZ149" s="1243"/>
      <c r="BA149" s="1508">
        <v>1331818</v>
      </c>
      <c r="BB149" s="1508">
        <v>1931818</v>
      </c>
      <c r="BC149" s="1508">
        <v>2231818</v>
      </c>
      <c r="BD149" s="1508">
        <v>431818</v>
      </c>
      <c r="BE149" s="2159"/>
      <c r="BF149" s="1338"/>
      <c r="BG149" s="1603"/>
      <c r="BH149" s="1229"/>
      <c r="BI149" s="1604"/>
      <c r="BJ149" s="1342"/>
      <c r="BK149" s="1606"/>
      <c r="BL149" s="1229"/>
      <c r="BM149" s="1229"/>
      <c r="BN149" s="1229"/>
      <c r="BO149" s="1490">
        <f t="shared" si="72"/>
        <v>0</v>
      </c>
      <c r="BP149" s="1316">
        <f t="shared" si="65"/>
        <v>13318180</v>
      </c>
      <c r="BQ149" s="1605"/>
      <c r="BS149" s="1298">
        <f t="shared" si="66"/>
        <v>10</v>
      </c>
      <c r="BT149" s="1298">
        <f t="shared" si="67"/>
        <v>0</v>
      </c>
      <c r="BU149" s="1298">
        <f t="shared" si="68"/>
        <v>0</v>
      </c>
      <c r="BV149" s="1298">
        <f t="shared" si="69"/>
        <v>0</v>
      </c>
      <c r="BW149" s="1298">
        <f t="shared" si="70"/>
        <v>13318180</v>
      </c>
    </row>
    <row r="150" spans="1:75" ht="15" customHeight="1" x14ac:dyDescent="0.25">
      <c r="A150" s="2273">
        <v>2</v>
      </c>
      <c r="B150" s="2534">
        <v>43495</v>
      </c>
      <c r="C150" s="2622">
        <v>143</v>
      </c>
      <c r="D150" s="2482" t="s">
        <v>82</v>
      </c>
      <c r="E150" s="2535" t="s">
        <v>31</v>
      </c>
      <c r="F150" s="794">
        <v>10</v>
      </c>
      <c r="G150" s="1491">
        <f t="shared" si="71"/>
        <v>13318180</v>
      </c>
      <c r="H150" s="1231"/>
      <c r="I150" s="2605">
        <f t="shared" si="73"/>
        <v>0</v>
      </c>
      <c r="J150" s="792"/>
      <c r="K150" s="2605">
        <f t="shared" si="54"/>
        <v>0</v>
      </c>
      <c r="L150" s="2743"/>
      <c r="M150" s="2605">
        <f t="shared" si="55"/>
        <v>0</v>
      </c>
      <c r="N150" s="1505">
        <f t="shared" si="53"/>
        <v>10</v>
      </c>
      <c r="O150" s="1494">
        <f t="shared" si="53"/>
        <v>13318180</v>
      </c>
      <c r="P150" s="1494">
        <v>400000</v>
      </c>
      <c r="Q150" s="2696"/>
      <c r="R150" s="1508">
        <v>1331818</v>
      </c>
      <c r="S150" s="1508">
        <v>1931818</v>
      </c>
      <c r="T150" s="1508">
        <v>2231818</v>
      </c>
      <c r="U150" s="1508">
        <v>431818</v>
      </c>
      <c r="V150" s="1594">
        <v>43518</v>
      </c>
      <c r="W150" s="1338">
        <v>1155732</v>
      </c>
      <c r="X150" s="1594">
        <v>43518</v>
      </c>
      <c r="Y150" s="1229">
        <v>7000000</v>
      </c>
      <c r="Z150" s="1594">
        <v>43521</v>
      </c>
      <c r="AA150" s="1342">
        <v>5162448</v>
      </c>
      <c r="AB150" s="1606"/>
      <c r="AC150" s="1229"/>
      <c r="AD150" s="1229"/>
      <c r="AE150" s="1229"/>
      <c r="AF150" s="1490">
        <f t="shared" si="56"/>
        <v>13318180</v>
      </c>
      <c r="AG150" s="1316">
        <f t="shared" si="57"/>
        <v>0</v>
      </c>
      <c r="AH150" s="1924"/>
      <c r="AI150" s="1232"/>
      <c r="AJ150" s="1230"/>
      <c r="AK150" s="1354"/>
      <c r="AL150" s="2553"/>
      <c r="AM150" s="2195"/>
      <c r="AN150" s="1234"/>
      <c r="AO150" s="1254"/>
      <c r="AP150" s="1491">
        <f t="shared" si="58"/>
        <v>0</v>
      </c>
      <c r="AQ150" s="1231"/>
      <c r="AR150" s="1492">
        <f t="shared" si="59"/>
        <v>0</v>
      </c>
      <c r="AS150" s="792"/>
      <c r="AT150" s="1492">
        <f t="shared" si="60"/>
        <v>0</v>
      </c>
      <c r="AU150" s="793"/>
      <c r="AV150" s="1492">
        <f t="shared" si="61"/>
        <v>0</v>
      </c>
      <c r="AW150" s="1493">
        <f t="shared" si="62"/>
        <v>0</v>
      </c>
      <c r="AX150" s="2153">
        <f t="shared" si="63"/>
        <v>0</v>
      </c>
      <c r="AY150" s="1495">
        <f t="shared" si="64"/>
        <v>0</v>
      </c>
      <c r="AZ150" s="1243"/>
      <c r="BA150" s="1508">
        <v>1331818</v>
      </c>
      <c r="BB150" s="1508">
        <v>1931818</v>
      </c>
      <c r="BC150" s="1508">
        <v>2231818</v>
      </c>
      <c r="BD150" s="1508">
        <v>431818</v>
      </c>
      <c r="BE150" s="2159"/>
      <c r="BF150" s="1338"/>
      <c r="BG150" s="1594"/>
      <c r="BH150" s="1229"/>
      <c r="BI150" s="1594"/>
      <c r="BJ150" s="1342"/>
      <c r="BK150" s="1606"/>
      <c r="BL150" s="1229"/>
      <c r="BM150" s="1229"/>
      <c r="BN150" s="1229"/>
      <c r="BO150" s="1490">
        <f t="shared" si="72"/>
        <v>0</v>
      </c>
      <c r="BP150" s="1316">
        <f t="shared" si="65"/>
        <v>13318180</v>
      </c>
      <c r="BQ150" s="1924"/>
      <c r="BS150" s="1298">
        <f t="shared" si="66"/>
        <v>10</v>
      </c>
      <c r="BT150" s="1298">
        <f t="shared" si="67"/>
        <v>0</v>
      </c>
      <c r="BU150" s="1298">
        <f t="shared" si="68"/>
        <v>0</v>
      </c>
      <c r="BV150" s="1298">
        <f t="shared" si="69"/>
        <v>0</v>
      </c>
      <c r="BW150" s="1298">
        <f t="shared" si="70"/>
        <v>13318180</v>
      </c>
    </row>
    <row r="151" spans="1:75" ht="15" customHeight="1" x14ac:dyDescent="0.25">
      <c r="A151" s="2273">
        <v>3</v>
      </c>
      <c r="B151" s="2534">
        <v>43495</v>
      </c>
      <c r="C151" s="2622">
        <v>144</v>
      </c>
      <c r="D151" s="2483" t="s">
        <v>93</v>
      </c>
      <c r="E151" s="1234" t="s">
        <v>31</v>
      </c>
      <c r="F151" s="794">
        <v>5</v>
      </c>
      <c r="G151" s="1491">
        <f t="shared" si="71"/>
        <v>6659090</v>
      </c>
      <c r="H151" s="1231"/>
      <c r="I151" s="2605">
        <f t="shared" si="73"/>
        <v>0</v>
      </c>
      <c r="J151" s="792">
        <v>5</v>
      </c>
      <c r="K151" s="2605">
        <f t="shared" si="54"/>
        <v>11159090</v>
      </c>
      <c r="L151" s="2743"/>
      <c r="M151" s="2605">
        <f t="shared" si="55"/>
        <v>0</v>
      </c>
      <c r="N151" s="1505">
        <f t="shared" si="53"/>
        <v>10</v>
      </c>
      <c r="O151" s="1494">
        <f t="shared" si="53"/>
        <v>17818180</v>
      </c>
      <c r="P151" s="1494">
        <v>400000</v>
      </c>
      <c r="Q151" s="2696"/>
      <c r="R151" s="1508">
        <v>1331818</v>
      </c>
      <c r="S151" s="1508">
        <v>1931818</v>
      </c>
      <c r="T151" s="1508">
        <v>2231818</v>
      </c>
      <c r="U151" s="1508">
        <v>431818</v>
      </c>
      <c r="V151" s="1603">
        <v>43521</v>
      </c>
      <c r="W151" s="1338">
        <v>723914</v>
      </c>
      <c r="X151" s="1603">
        <v>43521</v>
      </c>
      <c r="Y151" s="1229">
        <v>17094266</v>
      </c>
      <c r="Z151" s="1604"/>
      <c r="AA151" s="1342"/>
      <c r="AB151" s="1606"/>
      <c r="AC151" s="1229"/>
      <c r="AD151" s="1229"/>
      <c r="AE151" s="1229"/>
      <c r="AF151" s="1490">
        <f t="shared" si="56"/>
        <v>17818180</v>
      </c>
      <c r="AG151" s="1316">
        <f t="shared" si="57"/>
        <v>0</v>
      </c>
      <c r="AH151" s="1605"/>
      <c r="AI151" s="1232"/>
      <c r="AJ151" s="1230"/>
      <c r="AK151" s="1354"/>
      <c r="AL151" s="2553"/>
      <c r="AM151" s="2195"/>
      <c r="AN151" s="1234"/>
      <c r="AO151" s="1254"/>
      <c r="AP151" s="1491">
        <f t="shared" si="58"/>
        <v>0</v>
      </c>
      <c r="AQ151" s="1231"/>
      <c r="AR151" s="1492">
        <f t="shared" si="59"/>
        <v>0</v>
      </c>
      <c r="AS151" s="792"/>
      <c r="AT151" s="1492">
        <f t="shared" si="60"/>
        <v>0</v>
      </c>
      <c r="AU151" s="793"/>
      <c r="AV151" s="1492">
        <f t="shared" si="61"/>
        <v>0</v>
      </c>
      <c r="AW151" s="1493">
        <f t="shared" si="62"/>
        <v>0</v>
      </c>
      <c r="AX151" s="2153">
        <f t="shared" si="63"/>
        <v>0</v>
      </c>
      <c r="AY151" s="1495">
        <f t="shared" si="64"/>
        <v>0</v>
      </c>
      <c r="AZ151" s="1243"/>
      <c r="BA151" s="1508">
        <v>1331818</v>
      </c>
      <c r="BB151" s="1508">
        <v>1931818</v>
      </c>
      <c r="BC151" s="1508">
        <v>2231818</v>
      </c>
      <c r="BD151" s="1508">
        <v>431818</v>
      </c>
      <c r="BE151" s="2160"/>
      <c r="BF151" s="1338"/>
      <c r="BG151" s="1603"/>
      <c r="BH151" s="1229"/>
      <c r="BI151" s="1604"/>
      <c r="BJ151" s="1342"/>
      <c r="BK151" s="1606"/>
      <c r="BL151" s="1229"/>
      <c r="BM151" s="1229"/>
      <c r="BN151" s="1229"/>
      <c r="BO151" s="1490">
        <f t="shared" si="72"/>
        <v>0</v>
      </c>
      <c r="BP151" s="1316">
        <f t="shared" si="65"/>
        <v>17818180</v>
      </c>
      <c r="BQ151" s="1605"/>
      <c r="BS151" s="1298">
        <f t="shared" si="66"/>
        <v>5</v>
      </c>
      <c r="BT151" s="1298">
        <f t="shared" si="67"/>
        <v>0</v>
      </c>
      <c r="BU151" s="1298">
        <f t="shared" si="68"/>
        <v>5</v>
      </c>
      <c r="BV151" s="1298">
        <f t="shared" si="69"/>
        <v>0</v>
      </c>
      <c r="BW151" s="1298">
        <f t="shared" si="70"/>
        <v>17818180</v>
      </c>
    </row>
    <row r="152" spans="1:75" ht="15" customHeight="1" x14ac:dyDescent="0.25">
      <c r="A152" s="2273">
        <v>4</v>
      </c>
      <c r="B152" s="2534">
        <v>43495</v>
      </c>
      <c r="C152" s="2622">
        <v>145</v>
      </c>
      <c r="D152" s="2482" t="s">
        <v>32</v>
      </c>
      <c r="E152" s="2535" t="s">
        <v>31</v>
      </c>
      <c r="F152" s="794">
        <v>4</v>
      </c>
      <c r="G152" s="1491">
        <f t="shared" si="71"/>
        <v>5327272</v>
      </c>
      <c r="H152" s="1231"/>
      <c r="I152" s="2605">
        <f t="shared" si="73"/>
        <v>0</v>
      </c>
      <c r="J152" s="792">
        <v>4</v>
      </c>
      <c r="K152" s="2605">
        <f t="shared" si="54"/>
        <v>8927272</v>
      </c>
      <c r="L152" s="2743"/>
      <c r="M152" s="2605">
        <f t="shared" si="55"/>
        <v>0</v>
      </c>
      <c r="N152" s="1505">
        <f t="shared" si="53"/>
        <v>8</v>
      </c>
      <c r="O152" s="1494">
        <f t="shared" si="53"/>
        <v>14254544</v>
      </c>
      <c r="P152" s="1494">
        <v>320000</v>
      </c>
      <c r="Q152" s="2696"/>
      <c r="R152" s="1508">
        <v>1331818</v>
      </c>
      <c r="S152" s="1508">
        <v>1931818</v>
      </c>
      <c r="T152" s="1508">
        <v>2231818</v>
      </c>
      <c r="U152" s="1508">
        <v>431818</v>
      </c>
      <c r="V152" s="1603">
        <v>43521</v>
      </c>
      <c r="W152" s="1338">
        <v>14254544</v>
      </c>
      <c r="X152" s="1603"/>
      <c r="Y152" s="1229">
        <v>0</v>
      </c>
      <c r="Z152" s="1603"/>
      <c r="AA152" s="1342">
        <v>0</v>
      </c>
      <c r="AB152" s="1606"/>
      <c r="AC152" s="1229"/>
      <c r="AD152" s="1229"/>
      <c r="AE152" s="1229"/>
      <c r="AF152" s="1490">
        <f t="shared" si="56"/>
        <v>14254544</v>
      </c>
      <c r="AG152" s="1316">
        <f t="shared" si="57"/>
        <v>0</v>
      </c>
      <c r="AH152" s="1605"/>
      <c r="AI152" s="1232"/>
      <c r="AJ152" s="1230"/>
      <c r="AK152" s="1354"/>
      <c r="AL152" s="2553"/>
      <c r="AM152" s="2195"/>
      <c r="AN152" s="1234"/>
      <c r="AO152" s="1254"/>
      <c r="AP152" s="1491">
        <f t="shared" si="58"/>
        <v>0</v>
      </c>
      <c r="AQ152" s="1231"/>
      <c r="AR152" s="1492">
        <f t="shared" si="59"/>
        <v>0</v>
      </c>
      <c r="AS152" s="792"/>
      <c r="AT152" s="1492">
        <f t="shared" si="60"/>
        <v>0</v>
      </c>
      <c r="AU152" s="793"/>
      <c r="AV152" s="1492">
        <f t="shared" si="61"/>
        <v>0</v>
      </c>
      <c r="AW152" s="1493">
        <f t="shared" si="62"/>
        <v>0</v>
      </c>
      <c r="AX152" s="2153">
        <f t="shared" si="63"/>
        <v>0</v>
      </c>
      <c r="AY152" s="1495">
        <f t="shared" si="64"/>
        <v>0</v>
      </c>
      <c r="AZ152" s="1243"/>
      <c r="BA152" s="1508">
        <v>1331818</v>
      </c>
      <c r="BB152" s="1508">
        <v>1931818</v>
      </c>
      <c r="BC152" s="1508">
        <v>2231818</v>
      </c>
      <c r="BD152" s="1508">
        <v>431818</v>
      </c>
      <c r="BE152" s="2160"/>
      <c r="BF152" s="1338"/>
      <c r="BG152" s="1603"/>
      <c r="BH152" s="1229"/>
      <c r="BI152" s="1603"/>
      <c r="BJ152" s="1342"/>
      <c r="BK152" s="1606"/>
      <c r="BL152" s="1229"/>
      <c r="BM152" s="1229"/>
      <c r="BN152" s="1229"/>
      <c r="BO152" s="1490">
        <f t="shared" si="72"/>
        <v>0</v>
      </c>
      <c r="BP152" s="1316">
        <f t="shared" si="65"/>
        <v>14254544</v>
      </c>
      <c r="BQ152" s="1605"/>
      <c r="BS152" s="1298">
        <f t="shared" si="66"/>
        <v>4</v>
      </c>
      <c r="BT152" s="1298">
        <f t="shared" si="67"/>
        <v>0</v>
      </c>
      <c r="BU152" s="1298">
        <f t="shared" si="68"/>
        <v>4</v>
      </c>
      <c r="BV152" s="1298">
        <f t="shared" si="69"/>
        <v>0</v>
      </c>
      <c r="BW152" s="1298">
        <f t="shared" si="70"/>
        <v>14254544</v>
      </c>
    </row>
    <row r="153" spans="1:75" ht="15" customHeight="1" x14ac:dyDescent="0.25">
      <c r="A153" s="2273">
        <v>5</v>
      </c>
      <c r="B153" s="2534">
        <v>43495</v>
      </c>
      <c r="C153" s="2622">
        <v>146</v>
      </c>
      <c r="D153" s="2482" t="s">
        <v>36</v>
      </c>
      <c r="E153" s="2535" t="s">
        <v>31</v>
      </c>
      <c r="F153" s="794">
        <v>9</v>
      </c>
      <c r="G153" s="1491">
        <f t="shared" si="71"/>
        <v>11986362</v>
      </c>
      <c r="H153" s="1231"/>
      <c r="I153" s="2605">
        <f t="shared" si="73"/>
        <v>0</v>
      </c>
      <c r="J153" s="792"/>
      <c r="K153" s="2605">
        <f t="shared" si="54"/>
        <v>0</v>
      </c>
      <c r="L153" s="2743"/>
      <c r="M153" s="2605">
        <f t="shared" si="55"/>
        <v>0</v>
      </c>
      <c r="N153" s="1505">
        <f t="shared" si="53"/>
        <v>9</v>
      </c>
      <c r="O153" s="1494">
        <f t="shared" si="53"/>
        <v>11986362</v>
      </c>
      <c r="P153" s="1494">
        <v>360000</v>
      </c>
      <c r="Q153" s="2696"/>
      <c r="R153" s="1508">
        <v>1331818</v>
      </c>
      <c r="S153" s="1508">
        <v>1931818</v>
      </c>
      <c r="T153" s="1508">
        <v>2231818</v>
      </c>
      <c r="U153" s="1508">
        <v>431818</v>
      </c>
      <c r="V153" s="1603">
        <v>43521</v>
      </c>
      <c r="W153" s="1338">
        <v>11986362</v>
      </c>
      <c r="X153" s="1604"/>
      <c r="Y153" s="1229">
        <v>0</v>
      </c>
      <c r="Z153" s="1604"/>
      <c r="AA153" s="1342"/>
      <c r="AB153" s="1606"/>
      <c r="AC153" s="1229"/>
      <c r="AD153" s="1229"/>
      <c r="AE153" s="1229"/>
      <c r="AF153" s="1490">
        <f t="shared" si="56"/>
        <v>11986362</v>
      </c>
      <c r="AG153" s="1316">
        <f t="shared" si="57"/>
        <v>0</v>
      </c>
      <c r="AH153" s="1605"/>
      <c r="AI153" s="1232"/>
      <c r="AJ153" s="1230"/>
      <c r="AK153" s="1354"/>
      <c r="AL153" s="2553"/>
      <c r="AM153" s="2195"/>
      <c r="AN153" s="1234"/>
      <c r="AO153" s="1254"/>
      <c r="AP153" s="1491">
        <f t="shared" si="58"/>
        <v>0</v>
      </c>
      <c r="AQ153" s="1231"/>
      <c r="AR153" s="1492">
        <f t="shared" si="59"/>
        <v>0</v>
      </c>
      <c r="AS153" s="792"/>
      <c r="AT153" s="1492">
        <f t="shared" si="60"/>
        <v>0</v>
      </c>
      <c r="AU153" s="793"/>
      <c r="AV153" s="1492">
        <f t="shared" si="61"/>
        <v>0</v>
      </c>
      <c r="AW153" s="1493">
        <f t="shared" si="62"/>
        <v>0</v>
      </c>
      <c r="AX153" s="2153">
        <f t="shared" si="63"/>
        <v>0</v>
      </c>
      <c r="AY153" s="1495">
        <f t="shared" si="64"/>
        <v>0</v>
      </c>
      <c r="AZ153" s="1243"/>
      <c r="BA153" s="1508">
        <v>1331818</v>
      </c>
      <c r="BB153" s="1508">
        <v>1931818</v>
      </c>
      <c r="BC153" s="1508">
        <v>2231818</v>
      </c>
      <c r="BD153" s="1508">
        <v>431818</v>
      </c>
      <c r="BE153" s="2160"/>
      <c r="BF153" s="1338"/>
      <c r="BG153" s="1604"/>
      <c r="BH153" s="1229"/>
      <c r="BI153" s="1604"/>
      <c r="BJ153" s="1342"/>
      <c r="BK153" s="1606"/>
      <c r="BL153" s="1229"/>
      <c r="BM153" s="1229"/>
      <c r="BN153" s="1229"/>
      <c r="BO153" s="1490">
        <f t="shared" si="72"/>
        <v>0</v>
      </c>
      <c r="BP153" s="1316">
        <f t="shared" si="65"/>
        <v>11986362</v>
      </c>
      <c r="BQ153" s="1605"/>
      <c r="BS153" s="1298">
        <f t="shared" si="66"/>
        <v>9</v>
      </c>
      <c r="BT153" s="1298">
        <f t="shared" si="67"/>
        <v>0</v>
      </c>
      <c r="BU153" s="1298">
        <f t="shared" si="68"/>
        <v>0</v>
      </c>
      <c r="BV153" s="1298">
        <f t="shared" si="69"/>
        <v>0</v>
      </c>
      <c r="BW153" s="1298">
        <f t="shared" si="70"/>
        <v>11986362</v>
      </c>
    </row>
    <row r="154" spans="1:75" ht="15" customHeight="1" x14ac:dyDescent="0.25">
      <c r="A154" s="2273">
        <v>6</v>
      </c>
      <c r="B154" s="2534">
        <v>43495</v>
      </c>
      <c r="C154" s="2622">
        <v>147</v>
      </c>
      <c r="D154" s="2482" t="s">
        <v>34</v>
      </c>
      <c r="E154" s="2535" t="s">
        <v>31</v>
      </c>
      <c r="F154" s="794">
        <v>5</v>
      </c>
      <c r="G154" s="1491">
        <f t="shared" si="71"/>
        <v>6659090</v>
      </c>
      <c r="H154" s="1231"/>
      <c r="I154" s="2605">
        <f t="shared" si="73"/>
        <v>0</v>
      </c>
      <c r="J154" s="792">
        <v>5</v>
      </c>
      <c r="K154" s="2605">
        <f t="shared" si="54"/>
        <v>11159090</v>
      </c>
      <c r="L154" s="2743"/>
      <c r="M154" s="2605">
        <f t="shared" si="55"/>
        <v>0</v>
      </c>
      <c r="N154" s="1505">
        <f t="shared" si="53"/>
        <v>10</v>
      </c>
      <c r="O154" s="1494">
        <f t="shared" si="53"/>
        <v>17818180</v>
      </c>
      <c r="P154" s="1494">
        <v>400000</v>
      </c>
      <c r="Q154" s="2696"/>
      <c r="R154" s="1508">
        <v>1331818</v>
      </c>
      <c r="S154" s="1508">
        <v>1931818</v>
      </c>
      <c r="T154" s="1508">
        <v>2231818</v>
      </c>
      <c r="U154" s="1508">
        <v>431818</v>
      </c>
      <c r="V154" s="1603">
        <v>43521</v>
      </c>
      <c r="W154" s="1338">
        <v>17818180</v>
      </c>
      <c r="X154" s="1604"/>
      <c r="Y154" s="1229">
        <v>0</v>
      </c>
      <c r="Z154" s="1604"/>
      <c r="AA154" s="1342"/>
      <c r="AB154" s="1606"/>
      <c r="AC154" s="1229"/>
      <c r="AD154" s="1229"/>
      <c r="AE154" s="1229"/>
      <c r="AF154" s="1490">
        <f t="shared" si="56"/>
        <v>17818180</v>
      </c>
      <c r="AG154" s="1316">
        <f t="shared" si="57"/>
        <v>0</v>
      </c>
      <c r="AH154" s="1605"/>
      <c r="AI154" s="1232"/>
      <c r="AJ154" s="1230"/>
      <c r="AK154" s="1354"/>
      <c r="AL154" s="2553"/>
      <c r="AM154" s="2195"/>
      <c r="AN154" s="1234"/>
      <c r="AO154" s="1535"/>
      <c r="AP154" s="1491">
        <f t="shared" si="58"/>
        <v>0</v>
      </c>
      <c r="AQ154" s="1231"/>
      <c r="AR154" s="1492">
        <f t="shared" si="59"/>
        <v>0</v>
      </c>
      <c r="AS154" s="792"/>
      <c r="AT154" s="1492">
        <f t="shared" si="60"/>
        <v>0</v>
      </c>
      <c r="AU154" s="793"/>
      <c r="AV154" s="1492">
        <f t="shared" si="61"/>
        <v>0</v>
      </c>
      <c r="AW154" s="1493">
        <f t="shared" si="62"/>
        <v>0</v>
      </c>
      <c r="AX154" s="2153">
        <f t="shared" si="63"/>
        <v>0</v>
      </c>
      <c r="AY154" s="1495">
        <f t="shared" si="64"/>
        <v>0</v>
      </c>
      <c r="AZ154" s="1243"/>
      <c r="BA154" s="1508">
        <v>1331818</v>
      </c>
      <c r="BB154" s="1508">
        <v>1931818</v>
      </c>
      <c r="BC154" s="1508">
        <v>2231818</v>
      </c>
      <c r="BD154" s="1508">
        <v>431818</v>
      </c>
      <c r="BE154" s="2160"/>
      <c r="BF154" s="1338"/>
      <c r="BG154" s="1604"/>
      <c r="BH154" s="1229"/>
      <c r="BI154" s="1604"/>
      <c r="BJ154" s="1342"/>
      <c r="BK154" s="1606"/>
      <c r="BL154" s="1229"/>
      <c r="BM154" s="1229"/>
      <c r="BN154" s="1229"/>
      <c r="BO154" s="1490">
        <f t="shared" si="72"/>
        <v>0</v>
      </c>
      <c r="BP154" s="1316">
        <f t="shared" si="65"/>
        <v>17818180</v>
      </c>
      <c r="BQ154" s="1605"/>
      <c r="BS154" s="1298">
        <f t="shared" si="66"/>
        <v>5</v>
      </c>
      <c r="BT154" s="1298">
        <f t="shared" si="67"/>
        <v>0</v>
      </c>
      <c r="BU154" s="1298">
        <f t="shared" si="68"/>
        <v>5</v>
      </c>
      <c r="BV154" s="1298">
        <f t="shared" si="69"/>
        <v>0</v>
      </c>
      <c r="BW154" s="1298">
        <f t="shared" si="70"/>
        <v>17818180</v>
      </c>
    </row>
    <row r="155" spans="1:75" ht="15" customHeight="1" x14ac:dyDescent="0.25">
      <c r="A155" s="2273">
        <v>7</v>
      </c>
      <c r="B155" s="2534">
        <v>43495</v>
      </c>
      <c r="C155" s="2622">
        <v>148</v>
      </c>
      <c r="D155" s="2482" t="s">
        <v>40</v>
      </c>
      <c r="E155" s="2535" t="s">
        <v>31</v>
      </c>
      <c r="F155" s="794">
        <v>5</v>
      </c>
      <c r="G155" s="1491">
        <f t="shared" si="71"/>
        <v>6659090</v>
      </c>
      <c r="H155" s="1231"/>
      <c r="I155" s="2605">
        <f t="shared" si="73"/>
        <v>0</v>
      </c>
      <c r="J155" s="792">
        <v>5</v>
      </c>
      <c r="K155" s="2605">
        <f t="shared" si="54"/>
        <v>11159090</v>
      </c>
      <c r="L155" s="2743"/>
      <c r="M155" s="2605">
        <f t="shared" si="55"/>
        <v>0</v>
      </c>
      <c r="N155" s="1505">
        <f t="shared" si="53"/>
        <v>10</v>
      </c>
      <c r="O155" s="1494">
        <f t="shared" si="53"/>
        <v>17818180</v>
      </c>
      <c r="P155" s="1494">
        <v>400000</v>
      </c>
      <c r="Q155" s="2696"/>
      <c r="R155" s="1508">
        <v>1331818</v>
      </c>
      <c r="S155" s="1508">
        <v>1931818</v>
      </c>
      <c r="T155" s="1508">
        <v>2231818</v>
      </c>
      <c r="U155" s="1508">
        <v>431818</v>
      </c>
      <c r="V155" s="1603">
        <v>43521</v>
      </c>
      <c r="W155" s="1338">
        <v>17818180</v>
      </c>
      <c r="X155" s="1603"/>
      <c r="Y155" s="1229">
        <v>0</v>
      </c>
      <c r="Z155" s="1604"/>
      <c r="AA155" s="1342"/>
      <c r="AB155" s="1606"/>
      <c r="AC155" s="1229"/>
      <c r="AD155" s="1229"/>
      <c r="AE155" s="1229"/>
      <c r="AF155" s="1490">
        <f t="shared" si="56"/>
        <v>17818180</v>
      </c>
      <c r="AG155" s="1316">
        <f t="shared" si="57"/>
        <v>0</v>
      </c>
      <c r="AH155" s="1605"/>
      <c r="AI155" s="1232"/>
      <c r="AJ155" s="1230"/>
      <c r="AK155" s="1354"/>
      <c r="AL155" s="2554"/>
      <c r="AM155" s="2196"/>
      <c r="AN155" s="1234"/>
      <c r="AO155" s="1254"/>
      <c r="AP155" s="1491">
        <f t="shared" si="58"/>
        <v>0</v>
      </c>
      <c r="AQ155" s="1231"/>
      <c r="AR155" s="1492">
        <f t="shared" si="59"/>
        <v>0</v>
      </c>
      <c r="AS155" s="792"/>
      <c r="AT155" s="1492">
        <f t="shared" si="60"/>
        <v>0</v>
      </c>
      <c r="AU155" s="793"/>
      <c r="AV155" s="1492">
        <f t="shared" si="61"/>
        <v>0</v>
      </c>
      <c r="AW155" s="1493">
        <f t="shared" si="62"/>
        <v>0</v>
      </c>
      <c r="AX155" s="2153">
        <f t="shared" si="63"/>
        <v>0</v>
      </c>
      <c r="AY155" s="1495">
        <f t="shared" si="64"/>
        <v>0</v>
      </c>
      <c r="AZ155" s="1243"/>
      <c r="BA155" s="1508">
        <v>1331818</v>
      </c>
      <c r="BB155" s="1508">
        <v>1931818</v>
      </c>
      <c r="BC155" s="1508">
        <v>2231818</v>
      </c>
      <c r="BD155" s="1508">
        <v>431818</v>
      </c>
      <c r="BE155" s="2160"/>
      <c r="BF155" s="1338"/>
      <c r="BG155" s="1603"/>
      <c r="BH155" s="1229"/>
      <c r="BI155" s="1604"/>
      <c r="BJ155" s="1342"/>
      <c r="BK155" s="1606"/>
      <c r="BL155" s="1229"/>
      <c r="BM155" s="1229"/>
      <c r="BN155" s="1229"/>
      <c r="BO155" s="1490">
        <f t="shared" si="72"/>
        <v>0</v>
      </c>
      <c r="BP155" s="1316">
        <f t="shared" si="65"/>
        <v>17818180</v>
      </c>
      <c r="BQ155" s="1605"/>
      <c r="BS155" s="1298">
        <f t="shared" si="66"/>
        <v>5</v>
      </c>
      <c r="BT155" s="1298">
        <f t="shared" si="67"/>
        <v>0</v>
      </c>
      <c r="BU155" s="1298">
        <f t="shared" si="68"/>
        <v>5</v>
      </c>
      <c r="BV155" s="1298">
        <f t="shared" si="69"/>
        <v>0</v>
      </c>
      <c r="BW155" s="1298">
        <f t="shared" si="70"/>
        <v>17818180</v>
      </c>
    </row>
    <row r="156" spans="1:75" ht="15" customHeight="1" x14ac:dyDescent="0.25">
      <c r="A156" s="2273">
        <v>8</v>
      </c>
      <c r="B156" s="2534">
        <v>43495</v>
      </c>
      <c r="C156" s="2622">
        <v>149</v>
      </c>
      <c r="D156" s="2482" t="s">
        <v>30</v>
      </c>
      <c r="E156" s="1234" t="s">
        <v>31</v>
      </c>
      <c r="F156" s="794">
        <v>5</v>
      </c>
      <c r="G156" s="1491">
        <f t="shared" si="71"/>
        <v>6659090</v>
      </c>
      <c r="H156" s="1231"/>
      <c r="I156" s="2605">
        <f t="shared" si="73"/>
        <v>0</v>
      </c>
      <c r="J156" s="792">
        <v>4</v>
      </c>
      <c r="K156" s="2605">
        <f t="shared" si="54"/>
        <v>8927272</v>
      </c>
      <c r="L156" s="2743"/>
      <c r="M156" s="2605">
        <f t="shared" si="55"/>
        <v>0</v>
      </c>
      <c r="N156" s="1505">
        <f t="shared" si="53"/>
        <v>9</v>
      </c>
      <c r="O156" s="1494">
        <f t="shared" si="53"/>
        <v>15586362</v>
      </c>
      <c r="P156" s="1494">
        <v>360000</v>
      </c>
      <c r="Q156" s="2696"/>
      <c r="R156" s="1508">
        <v>1331818</v>
      </c>
      <c r="S156" s="1508">
        <v>1931818</v>
      </c>
      <c r="T156" s="1508">
        <v>2231818</v>
      </c>
      <c r="U156" s="1508">
        <v>431818</v>
      </c>
      <c r="V156" s="1603">
        <v>43521</v>
      </c>
      <c r="W156" s="1338">
        <v>15586362</v>
      </c>
      <c r="X156" s="1609"/>
      <c r="Y156" s="1229">
        <v>0</v>
      </c>
      <c r="Z156" s="1609"/>
      <c r="AA156" s="1516"/>
      <c r="AB156" s="1608"/>
      <c r="AC156" s="1516"/>
      <c r="AD156" s="1516"/>
      <c r="AE156" s="1516"/>
      <c r="AF156" s="1490">
        <f t="shared" si="56"/>
        <v>15586362</v>
      </c>
      <c r="AG156" s="1316">
        <f t="shared" si="57"/>
        <v>0</v>
      </c>
      <c r="AH156" s="1605"/>
      <c r="AI156" s="1232"/>
      <c r="AJ156" s="1230"/>
      <c r="AK156" s="1354"/>
      <c r="AL156" s="2553"/>
      <c r="AM156" s="2195"/>
      <c r="AN156" s="1234"/>
      <c r="AO156" s="1254"/>
      <c r="AP156" s="1491">
        <f t="shared" si="58"/>
        <v>0</v>
      </c>
      <c r="AQ156" s="1231"/>
      <c r="AR156" s="1492">
        <f t="shared" si="59"/>
        <v>0</v>
      </c>
      <c r="AS156" s="792"/>
      <c r="AT156" s="1492">
        <f t="shared" si="60"/>
        <v>0</v>
      </c>
      <c r="AU156" s="793"/>
      <c r="AV156" s="1492">
        <f t="shared" si="61"/>
        <v>0</v>
      </c>
      <c r="AW156" s="1493">
        <f t="shared" si="62"/>
        <v>0</v>
      </c>
      <c r="AX156" s="2153">
        <f t="shared" si="63"/>
        <v>0</v>
      </c>
      <c r="AY156" s="1495">
        <f t="shared" si="64"/>
        <v>0</v>
      </c>
      <c r="AZ156" s="1243"/>
      <c r="BA156" s="1508">
        <v>1331818</v>
      </c>
      <c r="BB156" s="1508">
        <v>1931818</v>
      </c>
      <c r="BC156" s="1508">
        <v>2231818</v>
      </c>
      <c r="BD156" s="1508">
        <v>431818</v>
      </c>
      <c r="BE156" s="2160"/>
      <c r="BF156" s="1338"/>
      <c r="BG156" s="1609"/>
      <c r="BH156" s="1229"/>
      <c r="BI156" s="1609"/>
      <c r="BJ156" s="1516"/>
      <c r="BK156" s="1608"/>
      <c r="BL156" s="1516"/>
      <c r="BM156" s="1516"/>
      <c r="BN156" s="1516"/>
      <c r="BO156" s="1490">
        <f t="shared" si="72"/>
        <v>0</v>
      </c>
      <c r="BP156" s="1316">
        <f t="shared" si="65"/>
        <v>15586362</v>
      </c>
      <c r="BQ156" s="1605"/>
      <c r="BS156" s="1298">
        <f t="shared" si="66"/>
        <v>5</v>
      </c>
      <c r="BT156" s="1298">
        <f t="shared" si="67"/>
        <v>0</v>
      </c>
      <c r="BU156" s="1298">
        <f t="shared" si="68"/>
        <v>4</v>
      </c>
      <c r="BV156" s="1298">
        <f t="shared" si="69"/>
        <v>0</v>
      </c>
      <c r="BW156" s="1298">
        <f t="shared" si="70"/>
        <v>15586362</v>
      </c>
    </row>
    <row r="157" spans="1:75" ht="15" customHeight="1" x14ac:dyDescent="0.25">
      <c r="A157" s="2273">
        <v>9</v>
      </c>
      <c r="B157" s="2534">
        <v>43495</v>
      </c>
      <c r="C157" s="2622">
        <v>150</v>
      </c>
      <c r="D157" s="2482" t="s">
        <v>42</v>
      </c>
      <c r="E157" s="1234" t="s">
        <v>43</v>
      </c>
      <c r="F157" s="794">
        <v>10</v>
      </c>
      <c r="G157" s="1491">
        <f t="shared" si="71"/>
        <v>13318180</v>
      </c>
      <c r="H157" s="1231"/>
      <c r="I157" s="2605">
        <f t="shared" si="73"/>
        <v>0</v>
      </c>
      <c r="J157" s="792"/>
      <c r="K157" s="2605">
        <f t="shared" si="54"/>
        <v>0</v>
      </c>
      <c r="L157" s="2743"/>
      <c r="M157" s="2605">
        <f t="shared" si="55"/>
        <v>0</v>
      </c>
      <c r="N157" s="1505">
        <f t="shared" si="53"/>
        <v>10</v>
      </c>
      <c r="O157" s="1494">
        <f t="shared" si="53"/>
        <v>13318180</v>
      </c>
      <c r="P157" s="1494">
        <v>400000</v>
      </c>
      <c r="Q157" s="2696"/>
      <c r="R157" s="1508">
        <v>1331818</v>
      </c>
      <c r="S157" s="1508">
        <v>1931818</v>
      </c>
      <c r="T157" s="1508">
        <v>2231818</v>
      </c>
      <c r="U157" s="1508">
        <v>431818</v>
      </c>
      <c r="V157" s="1603">
        <v>43521</v>
      </c>
      <c r="W157" s="1338">
        <v>8384862</v>
      </c>
      <c r="X157" s="1603">
        <v>43521</v>
      </c>
      <c r="Y157" s="1229">
        <v>4933318</v>
      </c>
      <c r="Z157" s="1610"/>
      <c r="AA157" s="1229"/>
      <c r="AB157" s="1611"/>
      <c r="AC157" s="1229"/>
      <c r="AD157" s="1229"/>
      <c r="AE157" s="1229"/>
      <c r="AF157" s="1490">
        <f t="shared" si="56"/>
        <v>13318180</v>
      </c>
      <c r="AG157" s="1316">
        <f t="shared" si="57"/>
        <v>0</v>
      </c>
      <c r="AH157" s="1605"/>
      <c r="AI157" s="1232"/>
      <c r="AJ157" s="1230"/>
      <c r="AK157" s="1354"/>
      <c r="AL157" s="2554"/>
      <c r="AM157" s="2196"/>
      <c r="AN157" s="1234"/>
      <c r="AO157" s="1254"/>
      <c r="AP157" s="1491">
        <f t="shared" si="58"/>
        <v>0</v>
      </c>
      <c r="AQ157" s="1231"/>
      <c r="AR157" s="1492">
        <f t="shared" si="59"/>
        <v>0</v>
      </c>
      <c r="AS157" s="792"/>
      <c r="AT157" s="1492">
        <f t="shared" si="60"/>
        <v>0</v>
      </c>
      <c r="AU157" s="793"/>
      <c r="AV157" s="1492">
        <f t="shared" si="61"/>
        <v>0</v>
      </c>
      <c r="AW157" s="1493">
        <f t="shared" si="62"/>
        <v>0</v>
      </c>
      <c r="AX157" s="2153">
        <f t="shared" si="63"/>
        <v>0</v>
      </c>
      <c r="AY157" s="1495">
        <f t="shared" si="64"/>
        <v>0</v>
      </c>
      <c r="AZ157" s="1243"/>
      <c r="BA157" s="1508">
        <v>1331818</v>
      </c>
      <c r="BB157" s="1508">
        <v>1931818</v>
      </c>
      <c r="BC157" s="1508">
        <v>2231818</v>
      </c>
      <c r="BD157" s="1508">
        <v>431818</v>
      </c>
      <c r="BE157" s="2160"/>
      <c r="BF157" s="1338"/>
      <c r="BG157" s="1603"/>
      <c r="BH157" s="1229"/>
      <c r="BI157" s="1610"/>
      <c r="BJ157" s="1229"/>
      <c r="BK157" s="1611"/>
      <c r="BL157" s="1229"/>
      <c r="BM157" s="1229"/>
      <c r="BN157" s="1229"/>
      <c r="BO157" s="1490">
        <f t="shared" si="72"/>
        <v>0</v>
      </c>
      <c r="BP157" s="1316">
        <f t="shared" si="65"/>
        <v>13318180</v>
      </c>
      <c r="BQ157" s="1605"/>
      <c r="BS157" s="1298">
        <f t="shared" si="66"/>
        <v>10</v>
      </c>
      <c r="BT157" s="1298">
        <f t="shared" si="67"/>
        <v>0</v>
      </c>
      <c r="BU157" s="1298">
        <f t="shared" si="68"/>
        <v>0</v>
      </c>
      <c r="BV157" s="1298">
        <f t="shared" si="69"/>
        <v>0</v>
      </c>
      <c r="BW157" s="1298">
        <f t="shared" si="70"/>
        <v>13318180</v>
      </c>
    </row>
    <row r="158" spans="1:75" ht="15" customHeight="1" x14ac:dyDescent="0.25">
      <c r="A158" s="2273">
        <v>10</v>
      </c>
      <c r="B158" s="2534">
        <v>43495</v>
      </c>
      <c r="C158" s="2622">
        <v>151</v>
      </c>
      <c r="D158" s="2482" t="s">
        <v>53</v>
      </c>
      <c r="E158" s="2535" t="s">
        <v>43</v>
      </c>
      <c r="F158" s="794">
        <v>5</v>
      </c>
      <c r="G158" s="1491">
        <f t="shared" si="71"/>
        <v>6659090</v>
      </c>
      <c r="H158" s="1231"/>
      <c r="I158" s="2605">
        <f t="shared" si="73"/>
        <v>0</v>
      </c>
      <c r="J158" s="792"/>
      <c r="K158" s="2605">
        <f t="shared" si="54"/>
        <v>0</v>
      </c>
      <c r="L158" s="2743"/>
      <c r="M158" s="2605">
        <f t="shared" si="55"/>
        <v>0</v>
      </c>
      <c r="N158" s="1505">
        <f t="shared" si="53"/>
        <v>5</v>
      </c>
      <c r="O158" s="1494">
        <f t="shared" si="53"/>
        <v>6659090</v>
      </c>
      <c r="P158" s="1494">
        <v>200000</v>
      </c>
      <c r="Q158" s="2696"/>
      <c r="R158" s="1508">
        <v>1331818</v>
      </c>
      <c r="S158" s="1508">
        <v>1931818</v>
      </c>
      <c r="T158" s="1508">
        <v>2231818</v>
      </c>
      <c r="U158" s="1508">
        <v>431818</v>
      </c>
      <c r="V158" s="1603">
        <v>43521</v>
      </c>
      <c r="W158" s="1338">
        <v>5066682</v>
      </c>
      <c r="X158" s="1603">
        <v>43521</v>
      </c>
      <c r="Y158" s="1338">
        <v>1592408</v>
      </c>
      <c r="Z158" s="1609"/>
      <c r="AA158" s="1516"/>
      <c r="AB158" s="1608"/>
      <c r="AC158" s="1516"/>
      <c r="AD158" s="1516"/>
      <c r="AE158" s="1516"/>
      <c r="AF158" s="1490">
        <f t="shared" si="56"/>
        <v>6659090</v>
      </c>
      <c r="AG158" s="1316">
        <f t="shared" si="57"/>
        <v>0</v>
      </c>
      <c r="AH158" s="1605"/>
      <c r="AI158" s="1232"/>
      <c r="AJ158" s="1230"/>
      <c r="AK158" s="1354"/>
      <c r="AL158" s="2553"/>
      <c r="AM158" s="2195"/>
      <c r="AN158" s="1234"/>
      <c r="AO158" s="1254"/>
      <c r="AP158" s="1491">
        <f t="shared" si="58"/>
        <v>0</v>
      </c>
      <c r="AQ158" s="1231"/>
      <c r="AR158" s="1492">
        <f t="shared" si="59"/>
        <v>0</v>
      </c>
      <c r="AS158" s="792"/>
      <c r="AT158" s="1492">
        <f t="shared" si="60"/>
        <v>0</v>
      </c>
      <c r="AU158" s="793"/>
      <c r="AV158" s="1492">
        <f t="shared" si="61"/>
        <v>0</v>
      </c>
      <c r="AW158" s="1493">
        <f t="shared" si="62"/>
        <v>0</v>
      </c>
      <c r="AX158" s="2153">
        <f t="shared" si="63"/>
        <v>0</v>
      </c>
      <c r="AY158" s="1495">
        <f t="shared" si="64"/>
        <v>0</v>
      </c>
      <c r="AZ158" s="1243"/>
      <c r="BA158" s="1508">
        <v>1331818</v>
      </c>
      <c r="BB158" s="1508">
        <v>1931818</v>
      </c>
      <c r="BC158" s="1508">
        <v>2231818</v>
      </c>
      <c r="BD158" s="1508">
        <v>431818</v>
      </c>
      <c r="BE158" s="2160"/>
      <c r="BF158" s="1338"/>
      <c r="BG158" s="1603"/>
      <c r="BH158" s="1338"/>
      <c r="BI158" s="1609"/>
      <c r="BJ158" s="1516"/>
      <c r="BK158" s="1608"/>
      <c r="BL158" s="1516"/>
      <c r="BM158" s="1516"/>
      <c r="BN158" s="1516"/>
      <c r="BO158" s="1490">
        <f t="shared" si="72"/>
        <v>0</v>
      </c>
      <c r="BP158" s="1316">
        <f t="shared" si="65"/>
        <v>6659090</v>
      </c>
      <c r="BQ158" s="1605"/>
      <c r="BS158" s="1298">
        <f t="shared" si="66"/>
        <v>5</v>
      </c>
      <c r="BT158" s="1298">
        <f t="shared" si="67"/>
        <v>0</v>
      </c>
      <c r="BU158" s="1298">
        <f t="shared" si="68"/>
        <v>0</v>
      </c>
      <c r="BV158" s="1298">
        <f t="shared" si="69"/>
        <v>0</v>
      </c>
      <c r="BW158" s="1298">
        <f t="shared" si="70"/>
        <v>6659090</v>
      </c>
    </row>
    <row r="159" spans="1:75" ht="15" customHeight="1" x14ac:dyDescent="0.25">
      <c r="A159" s="2273">
        <v>11</v>
      </c>
      <c r="B159" s="2534">
        <v>43495</v>
      </c>
      <c r="C159" s="2622">
        <v>152</v>
      </c>
      <c r="D159" s="2484" t="s">
        <v>50</v>
      </c>
      <c r="E159" s="1607" t="s">
        <v>43</v>
      </c>
      <c r="F159" s="1239">
        <v>5</v>
      </c>
      <c r="G159" s="1491">
        <f t="shared" si="71"/>
        <v>6659090</v>
      </c>
      <c r="H159" s="1240"/>
      <c r="I159" s="2605">
        <f t="shared" si="73"/>
        <v>0</v>
      </c>
      <c r="J159" s="1241"/>
      <c r="K159" s="2605">
        <f t="shared" si="54"/>
        <v>0</v>
      </c>
      <c r="L159" s="2775"/>
      <c r="M159" s="2605">
        <f t="shared" si="55"/>
        <v>0</v>
      </c>
      <c r="N159" s="1505">
        <f t="shared" si="53"/>
        <v>5</v>
      </c>
      <c r="O159" s="1494">
        <f t="shared" si="53"/>
        <v>6659090</v>
      </c>
      <c r="P159" s="1494">
        <v>200000</v>
      </c>
      <c r="Q159" s="2697"/>
      <c r="R159" s="1508">
        <v>1331818</v>
      </c>
      <c r="S159" s="1508">
        <v>1931818</v>
      </c>
      <c r="T159" s="1508">
        <v>2231818</v>
      </c>
      <c r="U159" s="1508">
        <v>431818</v>
      </c>
      <c r="V159" s="1603">
        <v>43521</v>
      </c>
      <c r="W159" s="1338">
        <v>6225775</v>
      </c>
      <c r="X159" s="1603">
        <v>43521</v>
      </c>
      <c r="Y159" s="1338">
        <v>433315</v>
      </c>
      <c r="Z159" s="1610"/>
      <c r="AA159" s="1229"/>
      <c r="AB159" s="1611"/>
      <c r="AC159" s="1229"/>
      <c r="AD159" s="1229"/>
      <c r="AE159" s="1229"/>
      <c r="AF159" s="1490">
        <f t="shared" si="56"/>
        <v>6659090</v>
      </c>
      <c r="AG159" s="1316">
        <f t="shared" si="57"/>
        <v>0</v>
      </c>
      <c r="AH159" s="1605"/>
      <c r="AI159" s="1242"/>
      <c r="AJ159" s="1236"/>
      <c r="AK159" s="1237"/>
      <c r="AL159" s="2555"/>
      <c r="AM159" s="2197"/>
      <c r="AN159" s="1244"/>
      <c r="AO159" s="1245"/>
      <c r="AP159" s="1491">
        <f t="shared" si="58"/>
        <v>0</v>
      </c>
      <c r="AQ159" s="1240"/>
      <c r="AR159" s="1492">
        <f t="shared" si="59"/>
        <v>0</v>
      </c>
      <c r="AS159" s="1241"/>
      <c r="AT159" s="1492">
        <f t="shared" si="60"/>
        <v>0</v>
      </c>
      <c r="AU159" s="1238"/>
      <c r="AV159" s="1492">
        <f t="shared" si="61"/>
        <v>0</v>
      </c>
      <c r="AW159" s="1493">
        <f t="shared" si="62"/>
        <v>0</v>
      </c>
      <c r="AX159" s="2153">
        <f t="shared" si="63"/>
        <v>0</v>
      </c>
      <c r="AY159" s="1495">
        <f t="shared" si="64"/>
        <v>0</v>
      </c>
      <c r="AZ159" s="1243"/>
      <c r="BA159" s="1508">
        <v>1331818</v>
      </c>
      <c r="BB159" s="1508">
        <v>1931818</v>
      </c>
      <c r="BC159" s="1508">
        <v>2231818</v>
      </c>
      <c r="BD159" s="1508">
        <v>431818</v>
      </c>
      <c r="BE159" s="2160"/>
      <c r="BF159" s="1338"/>
      <c r="BG159" s="1603"/>
      <c r="BH159" s="1338"/>
      <c r="BI159" s="1610"/>
      <c r="BJ159" s="1229"/>
      <c r="BK159" s="1611"/>
      <c r="BL159" s="1229"/>
      <c r="BM159" s="1229"/>
      <c r="BN159" s="1229"/>
      <c r="BO159" s="1490">
        <f t="shared" si="72"/>
        <v>0</v>
      </c>
      <c r="BP159" s="1316">
        <f t="shared" si="65"/>
        <v>6659090</v>
      </c>
      <c r="BQ159" s="1605"/>
      <c r="BS159" s="1298">
        <f t="shared" si="66"/>
        <v>5</v>
      </c>
      <c r="BT159" s="1298">
        <f t="shared" si="67"/>
        <v>0</v>
      </c>
      <c r="BU159" s="1298">
        <f t="shared" si="68"/>
        <v>0</v>
      </c>
      <c r="BV159" s="1298">
        <f t="shared" si="69"/>
        <v>0</v>
      </c>
      <c r="BW159" s="1298">
        <f t="shared" si="70"/>
        <v>6659090</v>
      </c>
    </row>
    <row r="160" spans="1:75" ht="15" customHeight="1" x14ac:dyDescent="0.25">
      <c r="A160" s="2273">
        <v>12</v>
      </c>
      <c r="B160" s="2534">
        <v>43495</v>
      </c>
      <c r="C160" s="2622">
        <v>153</v>
      </c>
      <c r="D160" s="2485" t="s">
        <v>51</v>
      </c>
      <c r="E160" s="1607" t="s">
        <v>43</v>
      </c>
      <c r="F160" s="1239">
        <v>6</v>
      </c>
      <c r="G160" s="1491">
        <f t="shared" si="71"/>
        <v>7990908</v>
      </c>
      <c r="H160" s="1240"/>
      <c r="I160" s="2605">
        <f t="shared" si="73"/>
        <v>0</v>
      </c>
      <c r="J160" s="1241">
        <v>4</v>
      </c>
      <c r="K160" s="2605">
        <f t="shared" si="54"/>
        <v>8927272</v>
      </c>
      <c r="L160" s="2775"/>
      <c r="M160" s="2605">
        <f t="shared" si="55"/>
        <v>0</v>
      </c>
      <c r="N160" s="1505">
        <f t="shared" si="53"/>
        <v>10</v>
      </c>
      <c r="O160" s="1494">
        <f t="shared" si="53"/>
        <v>16918180</v>
      </c>
      <c r="P160" s="1494">
        <v>400000</v>
      </c>
      <c r="Q160" s="2697"/>
      <c r="R160" s="1508">
        <v>1331818</v>
      </c>
      <c r="S160" s="1508">
        <v>1931818</v>
      </c>
      <c r="T160" s="1508">
        <v>2231818</v>
      </c>
      <c r="U160" s="1508">
        <v>431818</v>
      </c>
      <c r="V160" s="1603">
        <v>43521</v>
      </c>
      <c r="W160" s="1338">
        <v>16184885</v>
      </c>
      <c r="X160" s="1603">
        <v>43521</v>
      </c>
      <c r="Y160" s="1338">
        <v>733295</v>
      </c>
      <c r="Z160" s="1610"/>
      <c r="AA160" s="1229"/>
      <c r="AB160" s="1611"/>
      <c r="AC160" s="1229"/>
      <c r="AD160" s="1229"/>
      <c r="AE160" s="1229"/>
      <c r="AF160" s="1490">
        <f t="shared" si="56"/>
        <v>16918180</v>
      </c>
      <c r="AG160" s="1316">
        <f t="shared" si="57"/>
        <v>0</v>
      </c>
      <c r="AH160" s="1605"/>
      <c r="AI160" s="1242"/>
      <c r="AJ160" s="1236"/>
      <c r="AK160" s="1237"/>
      <c r="AL160" s="2555"/>
      <c r="AM160" s="2197"/>
      <c r="AN160" s="1244"/>
      <c r="AO160" s="1245"/>
      <c r="AP160" s="1491">
        <f t="shared" si="58"/>
        <v>0</v>
      </c>
      <c r="AQ160" s="1240"/>
      <c r="AR160" s="1492">
        <f t="shared" si="59"/>
        <v>0</v>
      </c>
      <c r="AS160" s="1241"/>
      <c r="AT160" s="1492">
        <f t="shared" si="60"/>
        <v>0</v>
      </c>
      <c r="AU160" s="1238"/>
      <c r="AV160" s="1492">
        <f t="shared" si="61"/>
        <v>0</v>
      </c>
      <c r="AW160" s="1493">
        <f t="shared" si="62"/>
        <v>0</v>
      </c>
      <c r="AX160" s="2153">
        <f t="shared" si="63"/>
        <v>0</v>
      </c>
      <c r="AY160" s="1495">
        <f t="shared" si="64"/>
        <v>0</v>
      </c>
      <c r="AZ160" s="1243"/>
      <c r="BA160" s="1508">
        <v>1331818</v>
      </c>
      <c r="BB160" s="1508">
        <v>1931818</v>
      </c>
      <c r="BC160" s="1508">
        <v>2231818</v>
      </c>
      <c r="BD160" s="1508">
        <v>431818</v>
      </c>
      <c r="BE160" s="2160"/>
      <c r="BF160" s="1338"/>
      <c r="BG160" s="1603"/>
      <c r="BH160" s="1338"/>
      <c r="BI160" s="1610"/>
      <c r="BJ160" s="1229"/>
      <c r="BK160" s="1611"/>
      <c r="BL160" s="1229"/>
      <c r="BM160" s="1229"/>
      <c r="BN160" s="1229"/>
      <c r="BO160" s="1490">
        <f t="shared" si="72"/>
        <v>0</v>
      </c>
      <c r="BP160" s="1316">
        <f t="shared" si="65"/>
        <v>16918180</v>
      </c>
      <c r="BQ160" s="1605"/>
      <c r="BS160" s="1298">
        <f t="shared" si="66"/>
        <v>6</v>
      </c>
      <c r="BT160" s="1298">
        <f t="shared" si="67"/>
        <v>0</v>
      </c>
      <c r="BU160" s="1298">
        <f t="shared" si="68"/>
        <v>4</v>
      </c>
      <c r="BV160" s="1298">
        <f t="shared" si="69"/>
        <v>0</v>
      </c>
      <c r="BW160" s="1298">
        <f t="shared" si="70"/>
        <v>16918180</v>
      </c>
    </row>
    <row r="161" spans="1:75" ht="15" customHeight="1" x14ac:dyDescent="0.25">
      <c r="A161" s="2273">
        <v>13</v>
      </c>
      <c r="B161" s="2534">
        <v>43495</v>
      </c>
      <c r="C161" s="2622">
        <v>154</v>
      </c>
      <c r="D161" s="2484" t="s">
        <v>44</v>
      </c>
      <c r="E161" s="1607" t="s">
        <v>43</v>
      </c>
      <c r="F161" s="1239">
        <v>5</v>
      </c>
      <c r="G161" s="1491">
        <f t="shared" si="71"/>
        <v>6659090</v>
      </c>
      <c r="H161" s="1240"/>
      <c r="I161" s="2605">
        <f t="shared" si="73"/>
        <v>0</v>
      </c>
      <c r="J161" s="1241">
        <v>5</v>
      </c>
      <c r="K161" s="2605">
        <f t="shared" si="54"/>
        <v>11159090</v>
      </c>
      <c r="L161" s="2775"/>
      <c r="M161" s="2605">
        <f t="shared" si="55"/>
        <v>0</v>
      </c>
      <c r="N161" s="1505">
        <f t="shared" si="53"/>
        <v>10</v>
      </c>
      <c r="O161" s="1494">
        <f t="shared" si="53"/>
        <v>17818180</v>
      </c>
      <c r="P161" s="1494">
        <v>400000</v>
      </c>
      <c r="Q161" s="2697"/>
      <c r="R161" s="1508">
        <v>1331818</v>
      </c>
      <c r="S161" s="1508">
        <v>1931818</v>
      </c>
      <c r="T161" s="1508">
        <v>2231818</v>
      </c>
      <c r="U161" s="1508">
        <v>431818</v>
      </c>
      <c r="V161" s="1603">
        <v>43521</v>
      </c>
      <c r="W161" s="1338">
        <v>14266705</v>
      </c>
      <c r="X161" s="1603">
        <v>43522</v>
      </c>
      <c r="Y161" s="1338">
        <v>3551475</v>
      </c>
      <c r="Z161" s="1610"/>
      <c r="AA161" s="1229"/>
      <c r="AB161" s="1611"/>
      <c r="AC161" s="1229"/>
      <c r="AD161" s="1229"/>
      <c r="AE161" s="1229"/>
      <c r="AF161" s="1490">
        <f t="shared" si="56"/>
        <v>17818180</v>
      </c>
      <c r="AG161" s="1316">
        <f t="shared" si="57"/>
        <v>0</v>
      </c>
      <c r="AH161" s="1605"/>
      <c r="AI161" s="1242"/>
      <c r="AJ161" s="1236"/>
      <c r="AK161" s="1237"/>
      <c r="AL161" s="2555"/>
      <c r="AM161" s="2197"/>
      <c r="AN161" s="1244"/>
      <c r="AO161" s="1245"/>
      <c r="AP161" s="1491">
        <f t="shared" si="58"/>
        <v>0</v>
      </c>
      <c r="AQ161" s="1240"/>
      <c r="AR161" s="1492">
        <f t="shared" si="59"/>
        <v>0</v>
      </c>
      <c r="AS161" s="1241"/>
      <c r="AT161" s="1492">
        <f t="shared" si="60"/>
        <v>0</v>
      </c>
      <c r="AU161" s="1238"/>
      <c r="AV161" s="1492">
        <f t="shared" si="61"/>
        <v>0</v>
      </c>
      <c r="AW161" s="1493">
        <f t="shared" si="62"/>
        <v>0</v>
      </c>
      <c r="AX161" s="2153">
        <f t="shared" si="63"/>
        <v>0</v>
      </c>
      <c r="AY161" s="1495">
        <f t="shared" si="64"/>
        <v>0</v>
      </c>
      <c r="AZ161" s="1243"/>
      <c r="BA161" s="1508">
        <v>1331818</v>
      </c>
      <c r="BB161" s="1508">
        <v>1931818</v>
      </c>
      <c r="BC161" s="1508">
        <v>2231818</v>
      </c>
      <c r="BD161" s="1508">
        <v>431818</v>
      </c>
      <c r="BE161" s="2160"/>
      <c r="BF161" s="1338"/>
      <c r="BG161" s="1603"/>
      <c r="BH161" s="1338"/>
      <c r="BI161" s="1610"/>
      <c r="BJ161" s="1229"/>
      <c r="BK161" s="1611"/>
      <c r="BL161" s="1229"/>
      <c r="BM161" s="1229"/>
      <c r="BN161" s="1229"/>
      <c r="BO161" s="1490">
        <f t="shared" si="72"/>
        <v>0</v>
      </c>
      <c r="BP161" s="1316">
        <f t="shared" si="65"/>
        <v>17818180</v>
      </c>
      <c r="BQ161" s="1605"/>
      <c r="BS161" s="1298">
        <f t="shared" si="66"/>
        <v>5</v>
      </c>
      <c r="BT161" s="1298">
        <f t="shared" si="67"/>
        <v>0</v>
      </c>
      <c r="BU161" s="1298">
        <f t="shared" si="68"/>
        <v>5</v>
      </c>
      <c r="BV161" s="1298">
        <f t="shared" si="69"/>
        <v>0</v>
      </c>
      <c r="BW161" s="1298">
        <f t="shared" si="70"/>
        <v>17818180</v>
      </c>
    </row>
    <row r="162" spans="1:75" ht="15" customHeight="1" x14ac:dyDescent="0.25">
      <c r="A162" s="2273">
        <v>14</v>
      </c>
      <c r="B162" s="2534">
        <v>43495</v>
      </c>
      <c r="C162" s="2622">
        <v>155</v>
      </c>
      <c r="D162" s="2484" t="s">
        <v>47</v>
      </c>
      <c r="E162" s="1607" t="s">
        <v>43</v>
      </c>
      <c r="F162" s="1239">
        <v>5</v>
      </c>
      <c r="G162" s="1491">
        <f t="shared" si="71"/>
        <v>6659090</v>
      </c>
      <c r="H162" s="1240"/>
      <c r="I162" s="2605">
        <f t="shared" si="73"/>
        <v>0</v>
      </c>
      <c r="J162" s="1241">
        <v>4</v>
      </c>
      <c r="K162" s="2605">
        <f t="shared" si="54"/>
        <v>8927272</v>
      </c>
      <c r="L162" s="2775"/>
      <c r="M162" s="2605">
        <f t="shared" si="55"/>
        <v>0</v>
      </c>
      <c r="N162" s="1505">
        <f t="shared" si="53"/>
        <v>9</v>
      </c>
      <c r="O162" s="1494">
        <f t="shared" si="53"/>
        <v>15586362</v>
      </c>
      <c r="P162" s="1494">
        <v>360000</v>
      </c>
      <c r="Q162" s="2697"/>
      <c r="R162" s="1508">
        <v>1331818</v>
      </c>
      <c r="S162" s="1508">
        <v>1931818</v>
      </c>
      <c r="T162" s="1508">
        <v>2231818</v>
      </c>
      <c r="U162" s="1508">
        <v>431818</v>
      </c>
      <c r="V162" s="1603">
        <v>43522</v>
      </c>
      <c r="W162" s="1338">
        <v>15586362</v>
      </c>
      <c r="X162" s="1603"/>
      <c r="Y162" s="1338">
        <v>0</v>
      </c>
      <c r="Z162" s="1610"/>
      <c r="AA162" s="1229"/>
      <c r="AB162" s="1611"/>
      <c r="AC162" s="1229"/>
      <c r="AD162" s="1229"/>
      <c r="AE162" s="1229"/>
      <c r="AF162" s="1490">
        <f t="shared" si="56"/>
        <v>15586362</v>
      </c>
      <c r="AG162" s="1316">
        <f t="shared" si="57"/>
        <v>0</v>
      </c>
      <c r="AH162" s="1605"/>
      <c r="AI162" s="1242"/>
      <c r="AJ162" s="1236"/>
      <c r="AK162" s="1237"/>
      <c r="AL162" s="2555"/>
      <c r="AM162" s="2197"/>
      <c r="AN162" s="1244"/>
      <c r="AO162" s="1245"/>
      <c r="AP162" s="1491">
        <f t="shared" si="58"/>
        <v>0</v>
      </c>
      <c r="AQ162" s="1240"/>
      <c r="AR162" s="1492">
        <f t="shared" si="59"/>
        <v>0</v>
      </c>
      <c r="AS162" s="1241"/>
      <c r="AT162" s="1492">
        <f t="shared" si="60"/>
        <v>0</v>
      </c>
      <c r="AU162" s="1238"/>
      <c r="AV162" s="1492">
        <f t="shared" si="61"/>
        <v>0</v>
      </c>
      <c r="AW162" s="1493">
        <f t="shared" si="62"/>
        <v>0</v>
      </c>
      <c r="AX162" s="2153">
        <f t="shared" si="63"/>
        <v>0</v>
      </c>
      <c r="AY162" s="1495">
        <f t="shared" si="64"/>
        <v>0</v>
      </c>
      <c r="AZ162" s="1243"/>
      <c r="BA162" s="1508">
        <v>1331818</v>
      </c>
      <c r="BB162" s="1508">
        <v>1931818</v>
      </c>
      <c r="BC162" s="1508">
        <v>2231818</v>
      </c>
      <c r="BD162" s="1508">
        <v>431818</v>
      </c>
      <c r="BE162" s="2160"/>
      <c r="BF162" s="1338"/>
      <c r="BG162" s="1603"/>
      <c r="BH162" s="1338"/>
      <c r="BI162" s="1610"/>
      <c r="BJ162" s="1229"/>
      <c r="BK162" s="1611"/>
      <c r="BL162" s="1229"/>
      <c r="BM162" s="1229"/>
      <c r="BN162" s="1229"/>
      <c r="BO162" s="1490">
        <f t="shared" si="72"/>
        <v>0</v>
      </c>
      <c r="BP162" s="1316">
        <f t="shared" si="65"/>
        <v>15586362</v>
      </c>
      <c r="BQ162" s="1605"/>
      <c r="BS162" s="1298">
        <f t="shared" si="66"/>
        <v>5</v>
      </c>
      <c r="BT162" s="1298">
        <f t="shared" si="67"/>
        <v>0</v>
      </c>
      <c r="BU162" s="1298">
        <f t="shared" si="68"/>
        <v>4</v>
      </c>
      <c r="BV162" s="1298">
        <f t="shared" si="69"/>
        <v>0</v>
      </c>
      <c r="BW162" s="1298">
        <f t="shared" si="70"/>
        <v>15586362</v>
      </c>
    </row>
    <row r="163" spans="1:75" ht="15" customHeight="1" x14ac:dyDescent="0.25">
      <c r="A163" s="2273">
        <v>15</v>
      </c>
      <c r="B163" s="2534">
        <v>43495</v>
      </c>
      <c r="C163" s="2622">
        <v>156</v>
      </c>
      <c r="D163" s="2484" t="s">
        <v>69</v>
      </c>
      <c r="E163" s="1607" t="s">
        <v>57</v>
      </c>
      <c r="F163" s="1239">
        <v>5</v>
      </c>
      <c r="G163" s="1491">
        <f t="shared" si="71"/>
        <v>6659090</v>
      </c>
      <c r="H163" s="1240"/>
      <c r="I163" s="2605">
        <f t="shared" si="73"/>
        <v>0</v>
      </c>
      <c r="J163" s="1241"/>
      <c r="K163" s="2605">
        <f t="shared" si="54"/>
        <v>0</v>
      </c>
      <c r="L163" s="2775"/>
      <c r="M163" s="2605">
        <f t="shared" si="55"/>
        <v>0</v>
      </c>
      <c r="N163" s="1505">
        <f t="shared" si="53"/>
        <v>5</v>
      </c>
      <c r="O163" s="1494">
        <f t="shared" si="53"/>
        <v>6659090</v>
      </c>
      <c r="P163" s="1494">
        <v>200000</v>
      </c>
      <c r="Q163" s="2697"/>
      <c r="R163" s="1508">
        <v>1331818</v>
      </c>
      <c r="S163" s="1508">
        <v>1931818</v>
      </c>
      <c r="T163" s="1508">
        <v>2231818</v>
      </c>
      <c r="U163" s="1508">
        <v>431818</v>
      </c>
      <c r="V163" s="1603">
        <v>43522</v>
      </c>
      <c r="W163" s="1338">
        <v>6659090</v>
      </c>
      <c r="X163" s="1947"/>
      <c r="Y163" s="1338">
        <v>0</v>
      </c>
      <c r="Z163" s="1610"/>
      <c r="AA163" s="1229"/>
      <c r="AB163" s="1611"/>
      <c r="AC163" s="1229"/>
      <c r="AD163" s="1229"/>
      <c r="AE163" s="1229"/>
      <c r="AF163" s="1490">
        <f t="shared" si="56"/>
        <v>6659090</v>
      </c>
      <c r="AG163" s="1316">
        <f t="shared" si="57"/>
        <v>0</v>
      </c>
      <c r="AH163" s="1605"/>
      <c r="AI163" s="1242"/>
      <c r="AJ163" s="1236"/>
      <c r="AK163" s="1237"/>
      <c r="AL163" s="2555"/>
      <c r="AM163" s="2197"/>
      <c r="AN163" s="1244"/>
      <c r="AO163" s="1245"/>
      <c r="AP163" s="1491">
        <f t="shared" si="58"/>
        <v>0</v>
      </c>
      <c r="AQ163" s="1240"/>
      <c r="AR163" s="1492">
        <f t="shared" si="59"/>
        <v>0</v>
      </c>
      <c r="AS163" s="1241"/>
      <c r="AT163" s="1492">
        <f t="shared" si="60"/>
        <v>0</v>
      </c>
      <c r="AU163" s="1238"/>
      <c r="AV163" s="1492">
        <f t="shared" si="61"/>
        <v>0</v>
      </c>
      <c r="AW163" s="1493">
        <f t="shared" si="62"/>
        <v>0</v>
      </c>
      <c r="AX163" s="2153">
        <f t="shared" si="63"/>
        <v>0</v>
      </c>
      <c r="AY163" s="1495">
        <f t="shared" si="64"/>
        <v>0</v>
      </c>
      <c r="AZ163" s="1243"/>
      <c r="BA163" s="1508">
        <v>1331818</v>
      </c>
      <c r="BB163" s="1508">
        <v>1931818</v>
      </c>
      <c r="BC163" s="1508">
        <v>2231818</v>
      </c>
      <c r="BD163" s="1508">
        <v>431818</v>
      </c>
      <c r="BE163" s="2160"/>
      <c r="BF163" s="1338"/>
      <c r="BG163" s="1947"/>
      <c r="BH163" s="1338"/>
      <c r="BI163" s="1610"/>
      <c r="BJ163" s="1229"/>
      <c r="BK163" s="1611"/>
      <c r="BL163" s="1229"/>
      <c r="BM163" s="1229"/>
      <c r="BN163" s="1229"/>
      <c r="BO163" s="1490">
        <f t="shared" si="72"/>
        <v>0</v>
      </c>
      <c r="BP163" s="1316">
        <f t="shared" si="65"/>
        <v>6659090</v>
      </c>
      <c r="BQ163" s="1605"/>
      <c r="BS163" s="1298">
        <f t="shared" si="66"/>
        <v>5</v>
      </c>
      <c r="BT163" s="1298">
        <f t="shared" si="67"/>
        <v>0</v>
      </c>
      <c r="BU163" s="1298">
        <f t="shared" si="68"/>
        <v>0</v>
      </c>
      <c r="BV163" s="1298">
        <f t="shared" si="69"/>
        <v>0</v>
      </c>
      <c r="BW163" s="1298">
        <f t="shared" si="70"/>
        <v>6659090</v>
      </c>
    </row>
    <row r="164" spans="1:75" ht="15" customHeight="1" x14ac:dyDescent="0.25">
      <c r="A164" s="2273">
        <v>16</v>
      </c>
      <c r="B164" s="2534">
        <v>43495</v>
      </c>
      <c r="C164" s="2622">
        <v>157</v>
      </c>
      <c r="D164" s="2484" t="s">
        <v>73</v>
      </c>
      <c r="E164" s="1607" t="s">
        <v>57</v>
      </c>
      <c r="F164" s="1239">
        <v>5</v>
      </c>
      <c r="G164" s="1491">
        <f t="shared" si="71"/>
        <v>6659090</v>
      </c>
      <c r="H164" s="1240"/>
      <c r="I164" s="2605">
        <f t="shared" si="73"/>
        <v>0</v>
      </c>
      <c r="J164" s="1241"/>
      <c r="K164" s="2605">
        <f t="shared" si="54"/>
        <v>0</v>
      </c>
      <c r="L164" s="2775"/>
      <c r="M164" s="2605">
        <f t="shared" si="55"/>
        <v>0</v>
      </c>
      <c r="N164" s="1505">
        <f t="shared" si="53"/>
        <v>5</v>
      </c>
      <c r="O164" s="1494">
        <f t="shared" si="53"/>
        <v>6659090</v>
      </c>
      <c r="P164" s="1494">
        <v>200000</v>
      </c>
      <c r="Q164" s="2697"/>
      <c r="R164" s="1508">
        <v>1331818</v>
      </c>
      <c r="S164" s="1508">
        <v>1931818</v>
      </c>
      <c r="T164" s="1508">
        <v>2231818</v>
      </c>
      <c r="U164" s="1508">
        <v>431818</v>
      </c>
      <c r="V164" s="1603">
        <v>43522</v>
      </c>
      <c r="W164" s="1338">
        <v>6659090</v>
      </c>
      <c r="X164" s="1603">
        <v>43504</v>
      </c>
      <c r="Y164" s="1338">
        <v>0</v>
      </c>
      <c r="Z164" s="1610"/>
      <c r="AA164" s="1229"/>
      <c r="AB164" s="1611"/>
      <c r="AC164" s="1229"/>
      <c r="AD164" s="1229"/>
      <c r="AE164" s="1229"/>
      <c r="AF164" s="1490">
        <f t="shared" si="56"/>
        <v>6659090</v>
      </c>
      <c r="AG164" s="1316">
        <f t="shared" si="57"/>
        <v>0</v>
      </c>
      <c r="AH164" s="1605"/>
      <c r="AI164" s="1242"/>
      <c r="AJ164" s="1236"/>
      <c r="AK164" s="1237"/>
      <c r="AL164" s="2555"/>
      <c r="AM164" s="2198"/>
      <c r="AN164" s="1607"/>
      <c r="AO164" s="1245"/>
      <c r="AP164" s="1491">
        <f t="shared" si="58"/>
        <v>0</v>
      </c>
      <c r="AQ164" s="1240"/>
      <c r="AR164" s="1492">
        <f t="shared" si="59"/>
        <v>0</v>
      </c>
      <c r="AS164" s="1241"/>
      <c r="AT164" s="1492">
        <f t="shared" si="60"/>
        <v>0</v>
      </c>
      <c r="AU164" s="1238"/>
      <c r="AV164" s="1492">
        <f t="shared" si="61"/>
        <v>0</v>
      </c>
      <c r="AW164" s="1493">
        <f t="shared" si="62"/>
        <v>0</v>
      </c>
      <c r="AX164" s="2153">
        <f t="shared" si="63"/>
        <v>0</v>
      </c>
      <c r="AY164" s="1495">
        <f t="shared" si="64"/>
        <v>0</v>
      </c>
      <c r="AZ164" s="1243"/>
      <c r="BA164" s="1508">
        <v>1331818</v>
      </c>
      <c r="BB164" s="1508">
        <v>1931818</v>
      </c>
      <c r="BC164" s="1508">
        <v>2231818</v>
      </c>
      <c r="BD164" s="1508">
        <v>431818</v>
      </c>
      <c r="BE164" s="2160"/>
      <c r="BF164" s="1338"/>
      <c r="BG164" s="1603"/>
      <c r="BH164" s="1338"/>
      <c r="BI164" s="1610"/>
      <c r="BJ164" s="1229"/>
      <c r="BK164" s="1611"/>
      <c r="BL164" s="1229"/>
      <c r="BM164" s="1229"/>
      <c r="BN164" s="1229"/>
      <c r="BO164" s="1490">
        <f t="shared" si="72"/>
        <v>0</v>
      </c>
      <c r="BP164" s="1316">
        <f t="shared" si="65"/>
        <v>6659090</v>
      </c>
      <c r="BQ164" s="1605"/>
      <c r="BS164" s="1298">
        <f t="shared" si="66"/>
        <v>5</v>
      </c>
      <c r="BT164" s="1298">
        <f t="shared" si="67"/>
        <v>0</v>
      </c>
      <c r="BU164" s="1298">
        <f t="shared" si="68"/>
        <v>0</v>
      </c>
      <c r="BV164" s="1298">
        <f t="shared" si="69"/>
        <v>0</v>
      </c>
      <c r="BW164" s="1298">
        <f t="shared" si="70"/>
        <v>6659090</v>
      </c>
    </row>
    <row r="165" spans="1:75" ht="15" customHeight="1" x14ac:dyDescent="0.25">
      <c r="A165" s="2273">
        <v>17</v>
      </c>
      <c r="B165" s="2534">
        <v>43495</v>
      </c>
      <c r="C165" s="2622">
        <v>158</v>
      </c>
      <c r="D165" s="2484" t="s">
        <v>71</v>
      </c>
      <c r="E165" s="1607" t="s">
        <v>57</v>
      </c>
      <c r="F165" s="1239">
        <v>5</v>
      </c>
      <c r="G165" s="1491">
        <f t="shared" si="71"/>
        <v>6659090</v>
      </c>
      <c r="H165" s="1240"/>
      <c r="I165" s="2605">
        <f t="shared" si="73"/>
        <v>0</v>
      </c>
      <c r="J165" s="1241"/>
      <c r="K165" s="2605">
        <f t="shared" si="54"/>
        <v>0</v>
      </c>
      <c r="L165" s="2775"/>
      <c r="M165" s="2605">
        <f t="shared" si="55"/>
        <v>0</v>
      </c>
      <c r="N165" s="1505">
        <f t="shared" si="53"/>
        <v>5</v>
      </c>
      <c r="O165" s="1494">
        <f t="shared" si="53"/>
        <v>6659090</v>
      </c>
      <c r="P165" s="1494">
        <v>200000</v>
      </c>
      <c r="Q165" s="2697"/>
      <c r="R165" s="1508">
        <v>1331818</v>
      </c>
      <c r="S165" s="1508">
        <v>1931818</v>
      </c>
      <c r="T165" s="1508">
        <v>2231818</v>
      </c>
      <c r="U165" s="1508">
        <v>431818</v>
      </c>
      <c r="V165" s="1603">
        <v>43522</v>
      </c>
      <c r="W165" s="1338">
        <v>6659090</v>
      </c>
      <c r="X165" s="1603"/>
      <c r="Y165" s="1338">
        <v>0</v>
      </c>
      <c r="Z165" s="1610"/>
      <c r="AA165" s="1229"/>
      <c r="AB165" s="1611"/>
      <c r="AC165" s="1229"/>
      <c r="AD165" s="1229"/>
      <c r="AE165" s="1229"/>
      <c r="AF165" s="1490">
        <f t="shared" si="56"/>
        <v>6659090</v>
      </c>
      <c r="AG165" s="1316">
        <f t="shared" si="57"/>
        <v>0</v>
      </c>
      <c r="AH165" s="1605"/>
      <c r="AI165" s="1242"/>
      <c r="AJ165" s="1236"/>
      <c r="AK165" s="1237"/>
      <c r="AL165" s="2555"/>
      <c r="AM165" s="2198"/>
      <c r="AN165" s="1607"/>
      <c r="AO165" s="1245"/>
      <c r="AP165" s="1491">
        <f t="shared" si="58"/>
        <v>0</v>
      </c>
      <c r="AQ165" s="1240"/>
      <c r="AR165" s="1492">
        <f t="shared" si="59"/>
        <v>0</v>
      </c>
      <c r="AS165" s="1241"/>
      <c r="AT165" s="1492">
        <f t="shared" si="60"/>
        <v>0</v>
      </c>
      <c r="AU165" s="1238"/>
      <c r="AV165" s="1492">
        <f t="shared" si="61"/>
        <v>0</v>
      </c>
      <c r="AW165" s="1493">
        <f t="shared" si="62"/>
        <v>0</v>
      </c>
      <c r="AX165" s="2153">
        <f t="shared" si="63"/>
        <v>0</v>
      </c>
      <c r="AY165" s="1495">
        <f t="shared" si="64"/>
        <v>0</v>
      </c>
      <c r="AZ165" s="1243"/>
      <c r="BA165" s="1508">
        <v>1331818</v>
      </c>
      <c r="BB165" s="1508">
        <v>1931818</v>
      </c>
      <c r="BC165" s="1508">
        <v>2231818</v>
      </c>
      <c r="BD165" s="1508">
        <v>431818</v>
      </c>
      <c r="BE165" s="2160"/>
      <c r="BF165" s="1338"/>
      <c r="BG165" s="1603"/>
      <c r="BH165" s="1338"/>
      <c r="BI165" s="1610"/>
      <c r="BJ165" s="1229"/>
      <c r="BK165" s="1611"/>
      <c r="BL165" s="1229"/>
      <c r="BM165" s="1229"/>
      <c r="BN165" s="1229"/>
      <c r="BO165" s="1490">
        <f t="shared" si="72"/>
        <v>0</v>
      </c>
      <c r="BP165" s="1316">
        <f t="shared" si="65"/>
        <v>6659090</v>
      </c>
      <c r="BQ165" s="1605"/>
      <c r="BS165" s="1298">
        <f t="shared" si="66"/>
        <v>5</v>
      </c>
      <c r="BT165" s="1298">
        <f t="shared" si="67"/>
        <v>0</v>
      </c>
      <c r="BU165" s="1298">
        <f t="shared" si="68"/>
        <v>0</v>
      </c>
      <c r="BV165" s="1298">
        <f t="shared" si="69"/>
        <v>0</v>
      </c>
      <c r="BW165" s="1298">
        <f t="shared" si="70"/>
        <v>6659090</v>
      </c>
    </row>
    <row r="166" spans="1:75" ht="15" customHeight="1" x14ac:dyDescent="0.25">
      <c r="A166" s="2273">
        <v>18</v>
      </c>
      <c r="B166" s="2534">
        <v>43495</v>
      </c>
      <c r="C166" s="2622">
        <v>159</v>
      </c>
      <c r="D166" s="2484" t="s">
        <v>59</v>
      </c>
      <c r="E166" s="1607" t="s">
        <v>57</v>
      </c>
      <c r="F166" s="1239">
        <v>5</v>
      </c>
      <c r="G166" s="1491">
        <f t="shared" si="71"/>
        <v>6659090</v>
      </c>
      <c r="H166" s="1240"/>
      <c r="I166" s="2605">
        <f t="shared" si="73"/>
        <v>0</v>
      </c>
      <c r="J166" s="1241"/>
      <c r="K166" s="2605">
        <f t="shared" si="54"/>
        <v>0</v>
      </c>
      <c r="L166" s="2775"/>
      <c r="M166" s="2605">
        <f t="shared" si="55"/>
        <v>0</v>
      </c>
      <c r="N166" s="1505">
        <f t="shared" ref="N166:O181" si="74">F166+H166+J166+L166</f>
        <v>5</v>
      </c>
      <c r="O166" s="1494">
        <f t="shared" si="74"/>
        <v>6659090</v>
      </c>
      <c r="P166" s="1494">
        <v>200000</v>
      </c>
      <c r="Q166" s="2697"/>
      <c r="R166" s="1508">
        <v>1331818</v>
      </c>
      <c r="S166" s="1508">
        <v>1931818</v>
      </c>
      <c r="T166" s="1508">
        <v>2231818</v>
      </c>
      <c r="U166" s="1508">
        <v>431818</v>
      </c>
      <c r="V166" s="1603">
        <v>43522</v>
      </c>
      <c r="W166" s="1338">
        <v>6659090</v>
      </c>
      <c r="X166" s="1947"/>
      <c r="Y166" s="1338">
        <v>0</v>
      </c>
      <c r="Z166" s="1610"/>
      <c r="AA166" s="1229"/>
      <c r="AB166" s="1611"/>
      <c r="AC166" s="1229"/>
      <c r="AD166" s="1229"/>
      <c r="AE166" s="1229"/>
      <c r="AF166" s="1490">
        <f t="shared" si="56"/>
        <v>6659090</v>
      </c>
      <c r="AG166" s="1316">
        <f t="shared" si="57"/>
        <v>0</v>
      </c>
      <c r="AH166" s="1605"/>
      <c r="AI166" s="1242"/>
      <c r="AJ166" s="1236"/>
      <c r="AK166" s="1237"/>
      <c r="AL166" s="2555"/>
      <c r="AM166" s="2198"/>
      <c r="AN166" s="1607"/>
      <c r="AO166" s="1245"/>
      <c r="AP166" s="1491">
        <f t="shared" si="58"/>
        <v>0</v>
      </c>
      <c r="AQ166" s="1240"/>
      <c r="AR166" s="1492">
        <f t="shared" si="59"/>
        <v>0</v>
      </c>
      <c r="AS166" s="1241"/>
      <c r="AT166" s="1492">
        <f t="shared" si="60"/>
        <v>0</v>
      </c>
      <c r="AU166" s="1238"/>
      <c r="AV166" s="1492">
        <f t="shared" si="61"/>
        <v>0</v>
      </c>
      <c r="AW166" s="1493">
        <f t="shared" si="62"/>
        <v>0</v>
      </c>
      <c r="AX166" s="2153">
        <f t="shared" si="63"/>
        <v>0</v>
      </c>
      <c r="AY166" s="1495">
        <f t="shared" si="64"/>
        <v>0</v>
      </c>
      <c r="AZ166" s="1243"/>
      <c r="BA166" s="1508">
        <v>1331818</v>
      </c>
      <c r="BB166" s="1508">
        <v>1931818</v>
      </c>
      <c r="BC166" s="1508">
        <v>2231818</v>
      </c>
      <c r="BD166" s="1508">
        <v>431818</v>
      </c>
      <c r="BE166" s="2160"/>
      <c r="BF166" s="1338"/>
      <c r="BG166" s="1947"/>
      <c r="BH166" s="1338"/>
      <c r="BI166" s="1610"/>
      <c r="BJ166" s="1229"/>
      <c r="BK166" s="1611"/>
      <c r="BL166" s="1229"/>
      <c r="BM166" s="1229"/>
      <c r="BN166" s="1229"/>
      <c r="BO166" s="1490">
        <f t="shared" si="72"/>
        <v>0</v>
      </c>
      <c r="BP166" s="1316">
        <f t="shared" si="65"/>
        <v>6659090</v>
      </c>
      <c r="BQ166" s="1605"/>
      <c r="BS166" s="1298">
        <f t="shared" si="66"/>
        <v>5</v>
      </c>
      <c r="BT166" s="1298">
        <f t="shared" si="67"/>
        <v>0</v>
      </c>
      <c r="BU166" s="1298">
        <f t="shared" si="68"/>
        <v>0</v>
      </c>
      <c r="BV166" s="1298">
        <f t="shared" si="69"/>
        <v>0</v>
      </c>
      <c r="BW166" s="1298">
        <f t="shared" si="70"/>
        <v>6659090</v>
      </c>
    </row>
    <row r="167" spans="1:75" ht="15" customHeight="1" x14ac:dyDescent="0.25">
      <c r="A167" s="2273">
        <v>19</v>
      </c>
      <c r="B167" s="2534">
        <v>43495</v>
      </c>
      <c r="C167" s="2622">
        <v>160</v>
      </c>
      <c r="D167" s="2484" t="s">
        <v>58</v>
      </c>
      <c r="E167" s="1607" t="s">
        <v>57</v>
      </c>
      <c r="F167" s="1239">
        <v>5</v>
      </c>
      <c r="G167" s="1491">
        <f t="shared" si="71"/>
        <v>6659090</v>
      </c>
      <c r="H167" s="1240"/>
      <c r="I167" s="2605">
        <f t="shared" si="73"/>
        <v>0</v>
      </c>
      <c r="J167" s="1241">
        <v>5</v>
      </c>
      <c r="K167" s="2605">
        <f t="shared" si="54"/>
        <v>11159090</v>
      </c>
      <c r="L167" s="2775"/>
      <c r="M167" s="2605">
        <f t="shared" si="55"/>
        <v>0</v>
      </c>
      <c r="N167" s="1505">
        <f t="shared" si="74"/>
        <v>10</v>
      </c>
      <c r="O167" s="1494">
        <f t="shared" si="74"/>
        <v>17818180</v>
      </c>
      <c r="P167" s="1494">
        <v>400000</v>
      </c>
      <c r="Q167" s="2697"/>
      <c r="R167" s="1508">
        <v>1331818</v>
      </c>
      <c r="S167" s="1508">
        <v>1931818</v>
      </c>
      <c r="T167" s="1508">
        <v>2231818</v>
      </c>
      <c r="U167" s="1508">
        <v>431818</v>
      </c>
      <c r="V167" s="1603">
        <v>43522</v>
      </c>
      <c r="W167" s="1338">
        <v>17818180</v>
      </c>
      <c r="X167" s="1603"/>
      <c r="Y167" s="1338">
        <v>0</v>
      </c>
      <c r="Z167" s="1610"/>
      <c r="AA167" s="1229"/>
      <c r="AB167" s="1611"/>
      <c r="AC167" s="1229"/>
      <c r="AD167" s="1229"/>
      <c r="AE167" s="1229"/>
      <c r="AF167" s="1490">
        <f t="shared" si="56"/>
        <v>17818180</v>
      </c>
      <c r="AG167" s="1316">
        <f t="shared" si="57"/>
        <v>0</v>
      </c>
      <c r="AH167" s="1605"/>
      <c r="AI167" s="1242"/>
      <c r="AJ167" s="1236"/>
      <c r="AK167" s="1237"/>
      <c r="AL167" s="2555"/>
      <c r="AM167" s="2198"/>
      <c r="AN167" s="1607"/>
      <c r="AO167" s="1245"/>
      <c r="AP167" s="1491">
        <f t="shared" si="58"/>
        <v>0</v>
      </c>
      <c r="AQ167" s="1240"/>
      <c r="AR167" s="1492">
        <f t="shared" si="59"/>
        <v>0</v>
      </c>
      <c r="AS167" s="1241"/>
      <c r="AT167" s="1492">
        <f t="shared" si="60"/>
        <v>0</v>
      </c>
      <c r="AU167" s="1238"/>
      <c r="AV167" s="1492">
        <f t="shared" si="61"/>
        <v>0</v>
      </c>
      <c r="AW167" s="1493">
        <f t="shared" si="62"/>
        <v>0</v>
      </c>
      <c r="AX167" s="2153">
        <f t="shared" si="63"/>
        <v>0</v>
      </c>
      <c r="AY167" s="1495">
        <f t="shared" si="64"/>
        <v>0</v>
      </c>
      <c r="AZ167" s="1243"/>
      <c r="BA167" s="1508">
        <v>1331818</v>
      </c>
      <c r="BB167" s="1508">
        <v>1931818</v>
      </c>
      <c r="BC167" s="1508">
        <v>2231818</v>
      </c>
      <c r="BD167" s="1508">
        <v>431818</v>
      </c>
      <c r="BE167" s="2160"/>
      <c r="BF167" s="1338"/>
      <c r="BG167" s="1603"/>
      <c r="BH167" s="1338"/>
      <c r="BI167" s="1610"/>
      <c r="BJ167" s="1229"/>
      <c r="BK167" s="1611"/>
      <c r="BL167" s="1229"/>
      <c r="BM167" s="1229"/>
      <c r="BN167" s="1229"/>
      <c r="BO167" s="1490">
        <f t="shared" si="72"/>
        <v>0</v>
      </c>
      <c r="BP167" s="1316">
        <f t="shared" si="65"/>
        <v>17818180</v>
      </c>
      <c r="BQ167" s="1605"/>
      <c r="BS167" s="1298">
        <f t="shared" si="66"/>
        <v>5</v>
      </c>
      <c r="BT167" s="1298">
        <f t="shared" si="67"/>
        <v>0</v>
      </c>
      <c r="BU167" s="1298">
        <f t="shared" si="68"/>
        <v>5</v>
      </c>
      <c r="BV167" s="1298">
        <f t="shared" si="69"/>
        <v>0</v>
      </c>
      <c r="BW167" s="1298">
        <f t="shared" si="70"/>
        <v>17818180</v>
      </c>
    </row>
    <row r="168" spans="1:75" ht="15" customHeight="1" x14ac:dyDescent="0.25">
      <c r="A168" s="2273">
        <v>20</v>
      </c>
      <c r="B168" s="2534">
        <v>43495</v>
      </c>
      <c r="C168" s="2622">
        <v>161</v>
      </c>
      <c r="D168" s="2484" t="s">
        <v>70</v>
      </c>
      <c r="E168" s="1607" t="s">
        <v>57</v>
      </c>
      <c r="F168" s="1239">
        <v>5</v>
      </c>
      <c r="G168" s="1491">
        <f t="shared" si="71"/>
        <v>6659090</v>
      </c>
      <c r="H168" s="1240"/>
      <c r="I168" s="2605">
        <f t="shared" si="73"/>
        <v>0</v>
      </c>
      <c r="J168" s="1241">
        <v>5</v>
      </c>
      <c r="K168" s="2605">
        <f t="shared" si="54"/>
        <v>11159090</v>
      </c>
      <c r="L168" s="2775"/>
      <c r="M168" s="2605">
        <f t="shared" si="55"/>
        <v>0</v>
      </c>
      <c r="N168" s="1505">
        <f t="shared" si="74"/>
        <v>10</v>
      </c>
      <c r="O168" s="1494">
        <f t="shared" si="74"/>
        <v>17818180</v>
      </c>
      <c r="P168" s="1494">
        <v>400000</v>
      </c>
      <c r="Q168" s="2697"/>
      <c r="R168" s="1508">
        <v>1331818</v>
      </c>
      <c r="S168" s="1508">
        <v>1931818</v>
      </c>
      <c r="T168" s="1508">
        <v>2231818</v>
      </c>
      <c r="U168" s="1508">
        <v>431818</v>
      </c>
      <c r="V168" s="1603">
        <v>43522</v>
      </c>
      <c r="W168" s="1338">
        <v>17818180</v>
      </c>
      <c r="X168" s="1947"/>
      <c r="Y168" s="1338">
        <v>0</v>
      </c>
      <c r="Z168" s="1610"/>
      <c r="AA168" s="1229"/>
      <c r="AB168" s="1611"/>
      <c r="AC168" s="1229"/>
      <c r="AD168" s="1229"/>
      <c r="AE168" s="1229"/>
      <c r="AF168" s="1490">
        <f t="shared" si="56"/>
        <v>17818180</v>
      </c>
      <c r="AG168" s="1316">
        <f t="shared" si="57"/>
        <v>0</v>
      </c>
      <c r="AH168" s="1605"/>
      <c r="AI168" s="1242"/>
      <c r="AJ168" s="1236"/>
      <c r="AK168" s="1237"/>
      <c r="AL168" s="2555"/>
      <c r="AM168" s="2198"/>
      <c r="AN168" s="1607"/>
      <c r="AO168" s="1245"/>
      <c r="AP168" s="1491">
        <f t="shared" si="58"/>
        <v>0</v>
      </c>
      <c r="AQ168" s="1240"/>
      <c r="AR168" s="1492">
        <f t="shared" si="59"/>
        <v>0</v>
      </c>
      <c r="AS168" s="1241"/>
      <c r="AT168" s="1492">
        <f t="shared" si="60"/>
        <v>0</v>
      </c>
      <c r="AU168" s="1238"/>
      <c r="AV168" s="1492">
        <f t="shared" si="61"/>
        <v>0</v>
      </c>
      <c r="AW168" s="1493">
        <f t="shared" si="62"/>
        <v>0</v>
      </c>
      <c r="AX168" s="2153">
        <f t="shared" si="63"/>
        <v>0</v>
      </c>
      <c r="AY168" s="1495">
        <f t="shared" si="64"/>
        <v>0</v>
      </c>
      <c r="AZ168" s="1243"/>
      <c r="BA168" s="1508">
        <v>1331818</v>
      </c>
      <c r="BB168" s="1508">
        <v>1931818</v>
      </c>
      <c r="BC168" s="1508">
        <v>2231818</v>
      </c>
      <c r="BD168" s="1508">
        <v>431818</v>
      </c>
      <c r="BE168" s="2160"/>
      <c r="BF168" s="1338"/>
      <c r="BG168" s="1947"/>
      <c r="BH168" s="1338"/>
      <c r="BI168" s="1610"/>
      <c r="BJ168" s="1229"/>
      <c r="BK168" s="1611"/>
      <c r="BL168" s="1229"/>
      <c r="BM168" s="1229"/>
      <c r="BN168" s="1229"/>
      <c r="BO168" s="1490">
        <f t="shared" si="72"/>
        <v>0</v>
      </c>
      <c r="BP168" s="1316">
        <f t="shared" si="65"/>
        <v>17818180</v>
      </c>
      <c r="BQ168" s="1605"/>
      <c r="BS168" s="1298">
        <f t="shared" si="66"/>
        <v>5</v>
      </c>
      <c r="BT168" s="1298">
        <f t="shared" si="67"/>
        <v>0</v>
      </c>
      <c r="BU168" s="1298">
        <f t="shared" si="68"/>
        <v>5</v>
      </c>
      <c r="BV168" s="1298">
        <f t="shared" si="69"/>
        <v>0</v>
      </c>
      <c r="BW168" s="1298">
        <f t="shared" si="70"/>
        <v>17818180</v>
      </c>
    </row>
    <row r="169" spans="1:75" ht="15" customHeight="1" thickBot="1" x14ac:dyDescent="0.3">
      <c r="A169" s="2273">
        <v>21</v>
      </c>
      <c r="B169" s="2534">
        <v>43495</v>
      </c>
      <c r="C169" s="2622">
        <v>162</v>
      </c>
      <c r="D169" s="2484" t="s">
        <v>68</v>
      </c>
      <c r="E169" s="1607" t="s">
        <v>57</v>
      </c>
      <c r="F169" s="1239">
        <v>5</v>
      </c>
      <c r="G169" s="1491">
        <f t="shared" si="71"/>
        <v>6659090</v>
      </c>
      <c r="H169" s="1240"/>
      <c r="I169" s="2605">
        <f t="shared" si="73"/>
        <v>0</v>
      </c>
      <c r="J169" s="1241">
        <v>6</v>
      </c>
      <c r="K169" s="2605">
        <f t="shared" si="54"/>
        <v>13390908</v>
      </c>
      <c r="L169" s="2775"/>
      <c r="M169" s="2605">
        <f t="shared" si="55"/>
        <v>0</v>
      </c>
      <c r="N169" s="1505">
        <f t="shared" si="74"/>
        <v>11</v>
      </c>
      <c r="O169" s="1494">
        <f t="shared" si="74"/>
        <v>20049998</v>
      </c>
      <c r="P169" s="1494">
        <v>440000</v>
      </c>
      <c r="Q169" s="2697"/>
      <c r="R169" s="1508">
        <v>1331818</v>
      </c>
      <c r="S169" s="1508">
        <v>1931818</v>
      </c>
      <c r="T169" s="1508">
        <v>2231818</v>
      </c>
      <c r="U169" s="1508">
        <v>431818</v>
      </c>
      <c r="V169" s="1603">
        <v>43522</v>
      </c>
      <c r="W169" s="1338">
        <v>17980521</v>
      </c>
      <c r="X169" s="1603">
        <v>43524</v>
      </c>
      <c r="Y169" s="1338">
        <v>1618180</v>
      </c>
      <c r="Z169" s="1603">
        <v>43524</v>
      </c>
      <c r="AA169" s="1229">
        <v>451297</v>
      </c>
      <c r="AB169" s="1611"/>
      <c r="AC169" s="1229"/>
      <c r="AD169" s="1229"/>
      <c r="AE169" s="1229"/>
      <c r="AF169" s="1490">
        <f t="shared" si="56"/>
        <v>20049998</v>
      </c>
      <c r="AG169" s="1316">
        <f t="shared" si="57"/>
        <v>0</v>
      </c>
      <c r="AH169" s="1605"/>
      <c r="AI169" s="1242"/>
      <c r="AJ169" s="1236"/>
      <c r="AK169" s="1237"/>
      <c r="AL169" s="2555"/>
      <c r="AM169" s="2198"/>
      <c r="AN169" s="1607"/>
      <c r="AO169" s="1245"/>
      <c r="AP169" s="1491">
        <f t="shared" si="58"/>
        <v>0</v>
      </c>
      <c r="AQ169" s="1240"/>
      <c r="AR169" s="1492">
        <f t="shared" si="59"/>
        <v>0</v>
      </c>
      <c r="AS169" s="1241"/>
      <c r="AT169" s="1492">
        <f t="shared" si="60"/>
        <v>0</v>
      </c>
      <c r="AU169" s="1238"/>
      <c r="AV169" s="1492">
        <f t="shared" si="61"/>
        <v>0</v>
      </c>
      <c r="AW169" s="1493">
        <f t="shared" si="62"/>
        <v>0</v>
      </c>
      <c r="AX169" s="2153">
        <f t="shared" si="63"/>
        <v>0</v>
      </c>
      <c r="AY169" s="1495">
        <f t="shared" si="64"/>
        <v>0</v>
      </c>
      <c r="AZ169" s="1243"/>
      <c r="BA169" s="1508">
        <v>1331818</v>
      </c>
      <c r="BB169" s="1508">
        <v>1931818</v>
      </c>
      <c r="BC169" s="1508">
        <v>2231818</v>
      </c>
      <c r="BD169" s="1508">
        <v>431818</v>
      </c>
      <c r="BE169" s="2160"/>
      <c r="BF169" s="1338"/>
      <c r="BG169" s="1603"/>
      <c r="BH169" s="1338"/>
      <c r="BI169" s="1603"/>
      <c r="BJ169" s="1229"/>
      <c r="BK169" s="1611"/>
      <c r="BL169" s="1229"/>
      <c r="BM169" s="1229"/>
      <c r="BN169" s="1229"/>
      <c r="BO169" s="1490">
        <f t="shared" si="72"/>
        <v>0</v>
      </c>
      <c r="BP169" s="1316">
        <f t="shared" si="65"/>
        <v>20049998</v>
      </c>
      <c r="BQ169" s="1605"/>
      <c r="BS169" s="1298">
        <f t="shared" si="66"/>
        <v>5</v>
      </c>
      <c r="BT169" s="1298">
        <f t="shared" si="67"/>
        <v>0</v>
      </c>
      <c r="BU169" s="1298">
        <f t="shared" si="68"/>
        <v>6</v>
      </c>
      <c r="BV169" s="1298">
        <f t="shared" si="69"/>
        <v>0</v>
      </c>
      <c r="BW169" s="1298">
        <f t="shared" si="70"/>
        <v>20049998</v>
      </c>
    </row>
    <row r="170" spans="1:75" ht="15" customHeight="1" x14ac:dyDescent="0.25">
      <c r="A170" s="2274">
        <v>1</v>
      </c>
      <c r="B170" s="2624">
        <v>43861</v>
      </c>
      <c r="C170" s="2622">
        <v>163</v>
      </c>
      <c r="D170" s="2484" t="s">
        <v>80</v>
      </c>
      <c r="E170" s="1607" t="s">
        <v>31</v>
      </c>
      <c r="F170" s="1239">
        <v>5</v>
      </c>
      <c r="G170" s="1491">
        <f t="shared" si="71"/>
        <v>6659090</v>
      </c>
      <c r="H170" s="1240"/>
      <c r="I170" s="2605">
        <f t="shared" si="73"/>
        <v>0</v>
      </c>
      <c r="J170" s="1241">
        <v>5</v>
      </c>
      <c r="K170" s="2605">
        <f t="shared" si="54"/>
        <v>11159090</v>
      </c>
      <c r="L170" s="2775"/>
      <c r="M170" s="2605">
        <f t="shared" si="55"/>
        <v>0</v>
      </c>
      <c r="N170" s="1505">
        <f t="shared" si="74"/>
        <v>10</v>
      </c>
      <c r="O170" s="1494">
        <f t="shared" si="74"/>
        <v>17818180</v>
      </c>
      <c r="P170" s="1494">
        <v>400000</v>
      </c>
      <c r="Q170" s="2697"/>
      <c r="R170" s="1508">
        <v>1331818</v>
      </c>
      <c r="S170" s="1508">
        <v>1931818</v>
      </c>
      <c r="T170" s="1508">
        <v>2231818</v>
      </c>
      <c r="U170" s="1508">
        <v>431818</v>
      </c>
      <c r="V170" s="1603"/>
      <c r="W170" s="1338"/>
      <c r="X170" s="2304"/>
      <c r="Y170" s="1338"/>
      <c r="Z170" s="2413"/>
      <c r="AA170" s="1229"/>
      <c r="AB170" s="1610"/>
      <c r="AC170" s="1229"/>
      <c r="AD170" s="1229"/>
      <c r="AE170" s="1229"/>
      <c r="AF170" s="1490">
        <f t="shared" ref="AF170:AF199" si="75">W170+Y170+AA170+AC170</f>
        <v>0</v>
      </c>
      <c r="AG170" s="1316">
        <f t="shared" si="57"/>
        <v>17818180</v>
      </c>
      <c r="AH170" s="1605"/>
      <c r="AI170" s="1242"/>
      <c r="AJ170" s="1392"/>
      <c r="AK170" s="1237"/>
      <c r="AL170" s="2555"/>
      <c r="AM170" s="2198"/>
      <c r="AN170" s="1607"/>
      <c r="AO170" s="2037"/>
      <c r="AP170" s="1491">
        <f t="shared" si="58"/>
        <v>0</v>
      </c>
      <c r="AQ170" s="1240"/>
      <c r="AR170" s="1492">
        <f t="shared" si="59"/>
        <v>0</v>
      </c>
      <c r="AS170" s="1241"/>
      <c r="AT170" s="1492">
        <f t="shared" si="60"/>
        <v>0</v>
      </c>
      <c r="AU170" s="1238"/>
      <c r="AV170" s="1492">
        <f t="shared" si="61"/>
        <v>0</v>
      </c>
      <c r="AW170" s="1493">
        <f t="shared" si="62"/>
        <v>0</v>
      </c>
      <c r="AX170" s="2153">
        <f t="shared" si="63"/>
        <v>0</v>
      </c>
      <c r="AY170" s="1495">
        <f t="shared" si="64"/>
        <v>0</v>
      </c>
      <c r="AZ170" s="1615"/>
      <c r="BA170" s="1508">
        <v>1331818</v>
      </c>
      <c r="BB170" s="1508">
        <v>1931818</v>
      </c>
      <c r="BC170" s="1508">
        <v>2231818</v>
      </c>
      <c r="BD170" s="1508">
        <v>431818</v>
      </c>
      <c r="BE170" s="2160"/>
      <c r="BF170" s="1338"/>
      <c r="BG170" s="1616"/>
      <c r="BH170" s="1338"/>
      <c r="BI170" s="1617"/>
      <c r="BJ170" s="1342"/>
      <c r="BK170" s="1622"/>
      <c r="BL170" s="1229"/>
      <c r="BM170" s="1229"/>
      <c r="BN170" s="1229"/>
      <c r="BO170" s="1490">
        <f t="shared" si="72"/>
        <v>0</v>
      </c>
      <c r="BP170" s="1316">
        <f t="shared" si="65"/>
        <v>17818180</v>
      </c>
      <c r="BQ170" s="1619"/>
      <c r="BS170" s="1298">
        <f t="shared" si="66"/>
        <v>5</v>
      </c>
      <c r="BT170" s="1298">
        <f t="shared" si="67"/>
        <v>0</v>
      </c>
      <c r="BU170" s="1298">
        <f t="shared" si="68"/>
        <v>5</v>
      </c>
      <c r="BV170" s="1298">
        <f t="shared" si="69"/>
        <v>0</v>
      </c>
      <c r="BW170" s="1298">
        <f t="shared" si="70"/>
        <v>17818180</v>
      </c>
    </row>
    <row r="171" spans="1:75" ht="15" customHeight="1" x14ac:dyDescent="0.25">
      <c r="A171" s="2274">
        <v>2</v>
      </c>
      <c r="B171" s="2624">
        <v>43861</v>
      </c>
      <c r="C171" s="2622">
        <v>164</v>
      </c>
      <c r="D171" s="2484" t="s">
        <v>81</v>
      </c>
      <c r="E171" s="1607" t="s">
        <v>31</v>
      </c>
      <c r="F171" s="1239">
        <v>10</v>
      </c>
      <c r="G171" s="1491">
        <f t="shared" si="71"/>
        <v>13318180</v>
      </c>
      <c r="H171" s="1240"/>
      <c r="I171" s="2605">
        <f t="shared" si="73"/>
        <v>0</v>
      </c>
      <c r="J171" s="1241"/>
      <c r="K171" s="2605">
        <f t="shared" si="54"/>
        <v>0</v>
      </c>
      <c r="L171" s="2775"/>
      <c r="M171" s="2605">
        <f t="shared" si="55"/>
        <v>0</v>
      </c>
      <c r="N171" s="1505">
        <f t="shared" si="74"/>
        <v>10</v>
      </c>
      <c r="O171" s="1494">
        <f t="shared" si="74"/>
        <v>13318180</v>
      </c>
      <c r="P171" s="1494">
        <v>400000</v>
      </c>
      <c r="Q171" s="2697"/>
      <c r="R171" s="1508">
        <v>1331818</v>
      </c>
      <c r="S171" s="1508">
        <v>1931818</v>
      </c>
      <c r="T171" s="1508">
        <v>2231818</v>
      </c>
      <c r="U171" s="1508">
        <v>431818</v>
      </c>
      <c r="V171" s="1603"/>
      <c r="W171" s="1338"/>
      <c r="X171" s="2348"/>
      <c r="Y171" s="1338"/>
      <c r="Z171" s="2413"/>
      <c r="AA171" s="1229"/>
      <c r="AB171" s="1610"/>
      <c r="AC171" s="1229"/>
      <c r="AD171" s="1229"/>
      <c r="AE171" s="1229"/>
      <c r="AF171" s="1490">
        <f t="shared" si="75"/>
        <v>0</v>
      </c>
      <c r="AG171" s="1316">
        <f t="shared" si="57"/>
        <v>13318180</v>
      </c>
      <c r="AH171" s="1605"/>
      <c r="AI171" s="1242"/>
      <c r="AJ171" s="1236"/>
      <c r="AK171" s="1237"/>
      <c r="AL171" s="2555"/>
      <c r="AM171" s="2198"/>
      <c r="AN171" s="1607"/>
      <c r="AO171" s="1245"/>
      <c r="AP171" s="1491">
        <f t="shared" si="58"/>
        <v>0</v>
      </c>
      <c r="AQ171" s="1240"/>
      <c r="AR171" s="1492">
        <f t="shared" si="59"/>
        <v>0</v>
      </c>
      <c r="AS171" s="1241"/>
      <c r="AT171" s="1492">
        <f t="shared" si="60"/>
        <v>0</v>
      </c>
      <c r="AU171" s="1238"/>
      <c r="AV171" s="1492">
        <f t="shared" si="61"/>
        <v>0</v>
      </c>
      <c r="AW171" s="1493">
        <f t="shared" si="62"/>
        <v>0</v>
      </c>
      <c r="AX171" s="2153">
        <f t="shared" si="63"/>
        <v>0</v>
      </c>
      <c r="AY171" s="1495">
        <f t="shared" si="64"/>
        <v>0</v>
      </c>
      <c r="AZ171" s="1615"/>
      <c r="BA171" s="1508">
        <v>1331818</v>
      </c>
      <c r="BB171" s="1508">
        <v>1931818</v>
      </c>
      <c r="BC171" s="1508">
        <v>2231818</v>
      </c>
      <c r="BD171" s="1508">
        <v>431818</v>
      </c>
      <c r="BE171" s="2160"/>
      <c r="BF171" s="1338"/>
      <c r="BG171" s="1616"/>
      <c r="BH171" s="1338"/>
      <c r="BI171" s="1617"/>
      <c r="BJ171" s="1342"/>
      <c r="BK171" s="1622"/>
      <c r="BL171" s="1229"/>
      <c r="BM171" s="1229"/>
      <c r="BN171" s="1229"/>
      <c r="BO171" s="1490">
        <f t="shared" si="72"/>
        <v>0</v>
      </c>
      <c r="BP171" s="1316">
        <f t="shared" si="65"/>
        <v>13318180</v>
      </c>
      <c r="BQ171" s="1619"/>
      <c r="BS171" s="1298">
        <f t="shared" si="66"/>
        <v>10</v>
      </c>
      <c r="BT171" s="1298">
        <f t="shared" si="67"/>
        <v>0</v>
      </c>
      <c r="BU171" s="1298">
        <f t="shared" si="68"/>
        <v>0</v>
      </c>
      <c r="BV171" s="1298">
        <f t="shared" si="69"/>
        <v>0</v>
      </c>
      <c r="BW171" s="1298">
        <f t="shared" si="70"/>
        <v>13318180</v>
      </c>
    </row>
    <row r="172" spans="1:75" ht="15" customHeight="1" x14ac:dyDescent="0.25">
      <c r="A172" s="2274">
        <v>3</v>
      </c>
      <c r="B172" s="2624">
        <v>43861</v>
      </c>
      <c r="C172" s="2622">
        <v>165</v>
      </c>
      <c r="D172" s="2484" t="s">
        <v>36</v>
      </c>
      <c r="E172" s="1607" t="s">
        <v>31</v>
      </c>
      <c r="F172" s="1239"/>
      <c r="G172" s="1491">
        <f t="shared" si="71"/>
        <v>0</v>
      </c>
      <c r="H172" s="1240"/>
      <c r="I172" s="2605">
        <f t="shared" si="73"/>
        <v>0</v>
      </c>
      <c r="J172" s="1241">
        <v>6</v>
      </c>
      <c r="K172" s="2605">
        <f t="shared" si="54"/>
        <v>13390908</v>
      </c>
      <c r="L172" s="2775"/>
      <c r="M172" s="2605">
        <f t="shared" si="55"/>
        <v>0</v>
      </c>
      <c r="N172" s="1505">
        <f t="shared" si="74"/>
        <v>6</v>
      </c>
      <c r="O172" s="1494">
        <f t="shared" si="74"/>
        <v>13390908</v>
      </c>
      <c r="P172" s="1494">
        <v>240000</v>
      </c>
      <c r="Q172" s="2697"/>
      <c r="R172" s="1508">
        <v>1331818</v>
      </c>
      <c r="S172" s="1508">
        <v>1931818</v>
      </c>
      <c r="T172" s="1508">
        <v>2231818</v>
      </c>
      <c r="U172" s="1508">
        <v>431818</v>
      </c>
      <c r="V172" s="1603"/>
      <c r="W172" s="1338"/>
      <c r="X172" s="2304"/>
      <c r="Y172" s="1338"/>
      <c r="Z172" s="2413"/>
      <c r="AA172" s="1229"/>
      <c r="AB172" s="1610"/>
      <c r="AC172" s="1229"/>
      <c r="AD172" s="1229"/>
      <c r="AE172" s="1229"/>
      <c r="AF172" s="1490">
        <f t="shared" si="75"/>
        <v>0</v>
      </c>
      <c r="AG172" s="1316">
        <f t="shared" si="57"/>
        <v>13390908</v>
      </c>
      <c r="AH172" s="1605"/>
      <c r="AI172" s="1242"/>
      <c r="AJ172" s="1236"/>
      <c r="AK172" s="1237"/>
      <c r="AL172" s="2556"/>
      <c r="AM172" s="2199"/>
      <c r="AN172" s="1607"/>
      <c r="AO172" s="1245"/>
      <c r="AP172" s="1491">
        <f t="shared" si="58"/>
        <v>0</v>
      </c>
      <c r="AQ172" s="1240"/>
      <c r="AR172" s="1492">
        <f t="shared" si="59"/>
        <v>0</v>
      </c>
      <c r="AS172" s="1241"/>
      <c r="AT172" s="1492">
        <f t="shared" si="60"/>
        <v>0</v>
      </c>
      <c r="AU172" s="1238"/>
      <c r="AV172" s="1492">
        <f t="shared" si="61"/>
        <v>0</v>
      </c>
      <c r="AW172" s="1493">
        <f t="shared" si="62"/>
        <v>0</v>
      </c>
      <c r="AX172" s="2153">
        <f t="shared" si="63"/>
        <v>0</v>
      </c>
      <c r="AY172" s="1495">
        <f t="shared" si="64"/>
        <v>0</v>
      </c>
      <c r="AZ172" s="1615"/>
      <c r="BA172" s="1508">
        <v>1331818</v>
      </c>
      <c r="BB172" s="1508">
        <v>1931818</v>
      </c>
      <c r="BC172" s="1508">
        <v>2231818</v>
      </c>
      <c r="BD172" s="1508">
        <v>431818</v>
      </c>
      <c r="BE172" s="2160"/>
      <c r="BF172" s="1338"/>
      <c r="BG172" s="1616"/>
      <c r="BH172" s="1338"/>
      <c r="BI172" s="1617"/>
      <c r="BJ172" s="1342"/>
      <c r="BK172" s="1622"/>
      <c r="BL172" s="1229"/>
      <c r="BM172" s="1229"/>
      <c r="BN172" s="1229"/>
      <c r="BO172" s="1490">
        <f t="shared" si="72"/>
        <v>0</v>
      </c>
      <c r="BP172" s="1316">
        <f t="shared" si="65"/>
        <v>13390908</v>
      </c>
      <c r="BQ172" s="1619"/>
      <c r="BS172" s="1298">
        <f t="shared" si="66"/>
        <v>0</v>
      </c>
      <c r="BT172" s="1298">
        <f t="shared" si="67"/>
        <v>0</v>
      </c>
      <c r="BU172" s="1298">
        <f t="shared" si="68"/>
        <v>6</v>
      </c>
      <c r="BV172" s="1298">
        <f t="shared" si="69"/>
        <v>0</v>
      </c>
      <c r="BW172" s="1298">
        <f t="shared" si="70"/>
        <v>13390908</v>
      </c>
    </row>
    <row r="173" spans="1:75" s="2062" customFormat="1" ht="15" customHeight="1" thickBot="1" x14ac:dyDescent="0.3">
      <c r="A173" s="2274">
        <v>4</v>
      </c>
      <c r="B173" s="2624">
        <v>43861</v>
      </c>
      <c r="C173" s="2622">
        <v>166</v>
      </c>
      <c r="D173" s="2486" t="s">
        <v>37</v>
      </c>
      <c r="E173" s="2086" t="s">
        <v>31</v>
      </c>
      <c r="F173" s="2080"/>
      <c r="G173" s="1491">
        <f t="shared" si="71"/>
        <v>0</v>
      </c>
      <c r="H173" s="2081"/>
      <c r="I173" s="2605">
        <f t="shared" si="73"/>
        <v>0</v>
      </c>
      <c r="J173" s="2082">
        <v>6</v>
      </c>
      <c r="K173" s="2605">
        <f t="shared" si="54"/>
        <v>13390908</v>
      </c>
      <c r="L173" s="2776"/>
      <c r="M173" s="2605">
        <f t="shared" si="55"/>
        <v>0</v>
      </c>
      <c r="N173" s="1505">
        <f t="shared" si="74"/>
        <v>6</v>
      </c>
      <c r="O173" s="1494">
        <f t="shared" si="74"/>
        <v>13390908</v>
      </c>
      <c r="P173" s="1494">
        <v>240000</v>
      </c>
      <c r="Q173" s="2698"/>
      <c r="R173" s="1508">
        <v>1331818</v>
      </c>
      <c r="S173" s="1508">
        <v>1931818</v>
      </c>
      <c r="T173" s="1508">
        <v>2231818</v>
      </c>
      <c r="U173" s="1508">
        <v>431818</v>
      </c>
      <c r="V173" s="2075"/>
      <c r="W173" s="2069"/>
      <c r="X173" s="2349"/>
      <c r="Y173" s="2069"/>
      <c r="Z173" s="2414"/>
      <c r="AA173" s="2064"/>
      <c r="AB173" s="2077"/>
      <c r="AC173" s="2064"/>
      <c r="AD173" s="2064"/>
      <c r="AE173" s="2064"/>
      <c r="AF173" s="1490">
        <f t="shared" si="75"/>
        <v>0</v>
      </c>
      <c r="AG173" s="1316">
        <f t="shared" si="57"/>
        <v>13390908</v>
      </c>
      <c r="AH173" s="2076"/>
      <c r="AI173" s="2083"/>
      <c r="AJ173" s="2078"/>
      <c r="AK173" s="2079"/>
      <c r="AL173" s="2557"/>
      <c r="AM173" s="2200"/>
      <c r="AN173" s="2086"/>
      <c r="AO173" s="2084"/>
      <c r="AP173" s="1491">
        <f t="shared" si="58"/>
        <v>0</v>
      </c>
      <c r="AQ173" s="2081"/>
      <c r="AR173" s="1492">
        <f t="shared" si="59"/>
        <v>0</v>
      </c>
      <c r="AS173" s="2082"/>
      <c r="AT173" s="1492">
        <f t="shared" si="60"/>
        <v>0</v>
      </c>
      <c r="AU173" s="2085"/>
      <c r="AV173" s="1492">
        <f t="shared" si="61"/>
        <v>0</v>
      </c>
      <c r="AW173" s="1493">
        <f t="shared" si="62"/>
        <v>0</v>
      </c>
      <c r="AX173" s="2153">
        <f t="shared" si="63"/>
        <v>0</v>
      </c>
      <c r="AY173" s="1495">
        <f t="shared" si="64"/>
        <v>0</v>
      </c>
      <c r="AZ173" s="2087"/>
      <c r="BA173" s="1508">
        <v>1331818</v>
      </c>
      <c r="BB173" s="1508">
        <v>1931818</v>
      </c>
      <c r="BC173" s="1508">
        <v>2231818</v>
      </c>
      <c r="BD173" s="1508">
        <v>431818</v>
      </c>
      <c r="BE173" s="2161"/>
      <c r="BF173" s="2069"/>
      <c r="BG173" s="2088"/>
      <c r="BH173" s="2069"/>
      <c r="BI173" s="2089"/>
      <c r="BJ173" s="2070"/>
      <c r="BK173" s="2090"/>
      <c r="BL173" s="2064"/>
      <c r="BM173" s="2064"/>
      <c r="BN173" s="2064"/>
      <c r="BO173" s="2066">
        <f t="shared" si="72"/>
        <v>0</v>
      </c>
      <c r="BP173" s="2067">
        <f t="shared" si="65"/>
        <v>13390908</v>
      </c>
      <c r="BQ173" s="2091"/>
      <c r="BS173" s="2071">
        <f t="shared" si="66"/>
        <v>0</v>
      </c>
      <c r="BT173" s="2071">
        <f t="shared" si="67"/>
        <v>0</v>
      </c>
      <c r="BU173" s="2071">
        <f t="shared" si="68"/>
        <v>6</v>
      </c>
      <c r="BV173" s="2071">
        <f t="shared" si="69"/>
        <v>0</v>
      </c>
      <c r="BW173" s="2071">
        <f t="shared" si="70"/>
        <v>13390908</v>
      </c>
    </row>
    <row r="174" spans="1:75" ht="15" customHeight="1" x14ac:dyDescent="0.25">
      <c r="A174" s="2274">
        <v>1</v>
      </c>
      <c r="B174" s="2624">
        <v>43497</v>
      </c>
      <c r="C174" s="2606">
        <v>167</v>
      </c>
      <c r="D174" s="2484" t="s">
        <v>35</v>
      </c>
      <c r="E174" s="1607" t="s">
        <v>31</v>
      </c>
      <c r="F174" s="1239">
        <v>5</v>
      </c>
      <c r="G174" s="1491">
        <f t="shared" si="71"/>
        <v>6659090</v>
      </c>
      <c r="H174" s="1240"/>
      <c r="I174" s="2605">
        <f t="shared" si="73"/>
        <v>0</v>
      </c>
      <c r="J174" s="1241"/>
      <c r="K174" s="2605">
        <f t="shared" si="54"/>
        <v>0</v>
      </c>
      <c r="L174" s="2775"/>
      <c r="M174" s="2605">
        <f t="shared" si="55"/>
        <v>0</v>
      </c>
      <c r="N174" s="1505">
        <f t="shared" si="74"/>
        <v>5</v>
      </c>
      <c r="O174" s="1494">
        <f t="shared" si="74"/>
        <v>6659090</v>
      </c>
      <c r="P174" s="1494">
        <v>200000</v>
      </c>
      <c r="Q174" s="2697"/>
      <c r="R174" s="1508">
        <v>1331818</v>
      </c>
      <c r="S174" s="1508">
        <v>1931818</v>
      </c>
      <c r="T174" s="1508">
        <v>2231818</v>
      </c>
      <c r="U174" s="1508">
        <v>431818</v>
      </c>
      <c r="V174" s="1603"/>
      <c r="W174" s="1338"/>
      <c r="X174" s="2304"/>
      <c r="Y174" s="1338"/>
      <c r="Z174" s="2413"/>
      <c r="AA174" s="1229"/>
      <c r="AB174" s="1610"/>
      <c r="AC174" s="1229"/>
      <c r="AD174" s="1229"/>
      <c r="AE174" s="1229"/>
      <c r="AF174" s="1490">
        <f t="shared" si="75"/>
        <v>0</v>
      </c>
      <c r="AG174" s="1316">
        <f t="shared" si="57"/>
        <v>6659090</v>
      </c>
      <c r="AH174" s="1605"/>
      <c r="AI174" s="1242"/>
      <c r="AJ174" s="1392"/>
      <c r="AK174" s="1237"/>
      <c r="AL174" s="2555"/>
      <c r="AM174" s="2198"/>
      <c r="AN174" s="1607"/>
      <c r="AO174" s="2037"/>
      <c r="AP174" s="1491">
        <f t="shared" si="58"/>
        <v>0</v>
      </c>
      <c r="AQ174" s="1240"/>
      <c r="AR174" s="1492">
        <f t="shared" si="59"/>
        <v>0</v>
      </c>
      <c r="AS174" s="1241"/>
      <c r="AT174" s="1492">
        <f t="shared" si="60"/>
        <v>0</v>
      </c>
      <c r="AU174" s="1238"/>
      <c r="AV174" s="1492">
        <f t="shared" si="61"/>
        <v>0</v>
      </c>
      <c r="AW174" s="1493">
        <f t="shared" si="62"/>
        <v>0</v>
      </c>
      <c r="AX174" s="2153">
        <f t="shared" si="63"/>
        <v>0</v>
      </c>
      <c r="AY174" s="1495">
        <f t="shared" si="64"/>
        <v>0</v>
      </c>
      <c r="AZ174" s="1625"/>
      <c r="BA174" s="1508">
        <v>1331818</v>
      </c>
      <c r="BB174" s="1508">
        <v>1931818</v>
      </c>
      <c r="BC174" s="1508">
        <v>2231818</v>
      </c>
      <c r="BD174" s="1508">
        <v>431818</v>
      </c>
      <c r="BE174" s="2162"/>
      <c r="BF174" s="1338"/>
      <c r="BG174" s="1626"/>
      <c r="BH174" s="1338"/>
      <c r="BI174" s="1627"/>
      <c r="BJ174" s="1342"/>
      <c r="BK174" s="1633"/>
      <c r="BL174" s="1229"/>
      <c r="BM174" s="1229"/>
      <c r="BN174" s="1229"/>
      <c r="BO174" s="1490">
        <f t="shared" si="72"/>
        <v>0</v>
      </c>
      <c r="BP174" s="1316">
        <f t="shared" si="65"/>
        <v>6659090</v>
      </c>
      <c r="BQ174" s="1629"/>
      <c r="BS174" s="1298">
        <f t="shared" si="66"/>
        <v>5</v>
      </c>
      <c r="BT174" s="1298">
        <f t="shared" si="67"/>
        <v>0</v>
      </c>
      <c r="BU174" s="1298">
        <f t="shared" si="68"/>
        <v>0</v>
      </c>
      <c r="BV174" s="1298">
        <f t="shared" si="69"/>
        <v>0</v>
      </c>
      <c r="BW174" s="1298">
        <f t="shared" si="70"/>
        <v>6659090</v>
      </c>
    </row>
    <row r="175" spans="1:75" ht="15" customHeight="1" x14ac:dyDescent="0.25">
      <c r="A175" s="2274">
        <v>2</v>
      </c>
      <c r="B175" s="2624">
        <v>43497</v>
      </c>
      <c r="C175" s="2606">
        <v>168</v>
      </c>
      <c r="D175" s="2484" t="s">
        <v>172</v>
      </c>
      <c r="E175" s="1607" t="s">
        <v>31</v>
      </c>
      <c r="F175" s="1239">
        <v>5</v>
      </c>
      <c r="G175" s="1491">
        <f t="shared" si="71"/>
        <v>6659090</v>
      </c>
      <c r="H175" s="1240"/>
      <c r="I175" s="2605">
        <f t="shared" si="73"/>
        <v>0</v>
      </c>
      <c r="J175" s="1241"/>
      <c r="K175" s="2605">
        <f t="shared" si="54"/>
        <v>0</v>
      </c>
      <c r="L175" s="2775"/>
      <c r="M175" s="2605">
        <f t="shared" si="55"/>
        <v>0</v>
      </c>
      <c r="N175" s="1505">
        <f t="shared" si="74"/>
        <v>5</v>
      </c>
      <c r="O175" s="1494">
        <f t="shared" si="74"/>
        <v>6659090</v>
      </c>
      <c r="P175" s="1494">
        <v>200000</v>
      </c>
      <c r="Q175" s="2697"/>
      <c r="R175" s="1508">
        <v>1331818</v>
      </c>
      <c r="S175" s="1508">
        <v>1931818</v>
      </c>
      <c r="T175" s="1508">
        <v>2231818</v>
      </c>
      <c r="U175" s="1508">
        <v>431818</v>
      </c>
      <c r="V175" s="1603"/>
      <c r="W175" s="1338"/>
      <c r="X175" s="2304"/>
      <c r="Y175" s="1338"/>
      <c r="Z175" s="2413"/>
      <c r="AA175" s="1229"/>
      <c r="AB175" s="1610"/>
      <c r="AC175" s="1229"/>
      <c r="AD175" s="1229"/>
      <c r="AE175" s="1229"/>
      <c r="AF175" s="1490">
        <f t="shared" si="75"/>
        <v>0</v>
      </c>
      <c r="AG175" s="1316">
        <f t="shared" si="57"/>
        <v>6659090</v>
      </c>
      <c r="AH175" s="1605"/>
      <c r="AI175" s="1242"/>
      <c r="AJ175" s="1236"/>
      <c r="AK175" s="1237"/>
      <c r="AL175" s="2555"/>
      <c r="AM175" s="2198"/>
      <c r="AN175" s="1607"/>
      <c r="AO175" s="1245"/>
      <c r="AP175" s="1491">
        <f t="shared" si="58"/>
        <v>0</v>
      </c>
      <c r="AQ175" s="1240"/>
      <c r="AR175" s="1492">
        <f t="shared" si="59"/>
        <v>0</v>
      </c>
      <c r="AS175" s="1241"/>
      <c r="AT175" s="1492">
        <f t="shared" si="60"/>
        <v>0</v>
      </c>
      <c r="AU175" s="1238"/>
      <c r="AV175" s="1492">
        <f t="shared" si="61"/>
        <v>0</v>
      </c>
      <c r="AW175" s="1493">
        <f t="shared" si="62"/>
        <v>0</v>
      </c>
      <c r="AX175" s="2153">
        <f t="shared" si="63"/>
        <v>0</v>
      </c>
      <c r="AY175" s="1495">
        <f t="shared" si="64"/>
        <v>0</v>
      </c>
      <c r="AZ175" s="1625"/>
      <c r="BA175" s="1508">
        <v>1331818</v>
      </c>
      <c r="BB175" s="1508">
        <v>1931818</v>
      </c>
      <c r="BC175" s="1508">
        <v>2231818</v>
      </c>
      <c r="BD175" s="1508">
        <v>431818</v>
      </c>
      <c r="BE175" s="2162"/>
      <c r="BF175" s="1338"/>
      <c r="BG175" s="1626"/>
      <c r="BH175" s="1338"/>
      <c r="BI175" s="1627"/>
      <c r="BJ175" s="1342"/>
      <c r="BK175" s="1633"/>
      <c r="BL175" s="1229"/>
      <c r="BM175" s="1229"/>
      <c r="BN175" s="1229"/>
      <c r="BO175" s="1490">
        <f t="shared" si="72"/>
        <v>0</v>
      </c>
      <c r="BP175" s="1316">
        <f t="shared" si="65"/>
        <v>6659090</v>
      </c>
      <c r="BQ175" s="1246"/>
      <c r="BS175" s="1298">
        <f t="shared" si="66"/>
        <v>5</v>
      </c>
      <c r="BT175" s="1298">
        <f t="shared" si="67"/>
        <v>0</v>
      </c>
      <c r="BU175" s="1298">
        <f t="shared" si="68"/>
        <v>0</v>
      </c>
      <c r="BV175" s="1298">
        <f t="shared" si="69"/>
        <v>0</v>
      </c>
      <c r="BW175" s="1298">
        <f t="shared" si="70"/>
        <v>6659090</v>
      </c>
    </row>
    <row r="176" spans="1:75" ht="15" customHeight="1" x14ac:dyDescent="0.25">
      <c r="A176" s="2274">
        <v>3</v>
      </c>
      <c r="B176" s="2624">
        <v>43497</v>
      </c>
      <c r="C176" s="2606">
        <v>169</v>
      </c>
      <c r="D176" s="2484" t="s">
        <v>55</v>
      </c>
      <c r="E176" s="1607" t="s">
        <v>43</v>
      </c>
      <c r="F176" s="1239">
        <v>5</v>
      </c>
      <c r="G176" s="1491">
        <f t="shared" si="71"/>
        <v>6659090</v>
      </c>
      <c r="H176" s="1240"/>
      <c r="I176" s="2605">
        <f t="shared" si="73"/>
        <v>0</v>
      </c>
      <c r="J176" s="1241"/>
      <c r="K176" s="2605">
        <f t="shared" si="54"/>
        <v>0</v>
      </c>
      <c r="L176" s="2775"/>
      <c r="M176" s="2605">
        <f t="shared" si="55"/>
        <v>0</v>
      </c>
      <c r="N176" s="1505">
        <f t="shared" si="74"/>
        <v>5</v>
      </c>
      <c r="O176" s="1494">
        <f t="shared" si="74"/>
        <v>6659090</v>
      </c>
      <c r="P176" s="1494">
        <v>200000</v>
      </c>
      <c r="Q176" s="2697"/>
      <c r="R176" s="1508">
        <v>1331818</v>
      </c>
      <c r="S176" s="1508">
        <v>1931818</v>
      </c>
      <c r="T176" s="1508">
        <v>2231818</v>
      </c>
      <c r="U176" s="1508">
        <v>431818</v>
      </c>
      <c r="V176" s="1603"/>
      <c r="W176" s="1338"/>
      <c r="X176" s="2348"/>
      <c r="Y176" s="1338"/>
      <c r="Z176" s="2413"/>
      <c r="AA176" s="1229"/>
      <c r="AB176" s="1610"/>
      <c r="AC176" s="1229"/>
      <c r="AD176" s="1229"/>
      <c r="AE176" s="1229"/>
      <c r="AF176" s="1490">
        <f t="shared" si="75"/>
        <v>0</v>
      </c>
      <c r="AG176" s="1316">
        <f t="shared" si="57"/>
        <v>6659090</v>
      </c>
      <c r="AH176" s="1605"/>
      <c r="AI176" s="1242"/>
      <c r="AJ176" s="1236"/>
      <c r="AK176" s="1237"/>
      <c r="AL176" s="2556"/>
      <c r="AM176" s="2199"/>
      <c r="AN176" s="1607"/>
      <c r="AO176" s="1245"/>
      <c r="AP176" s="1491">
        <f t="shared" si="58"/>
        <v>0</v>
      </c>
      <c r="AQ176" s="1240"/>
      <c r="AR176" s="1492">
        <f t="shared" si="59"/>
        <v>0</v>
      </c>
      <c r="AS176" s="1241"/>
      <c r="AT176" s="1492">
        <f t="shared" si="60"/>
        <v>0</v>
      </c>
      <c r="AU176" s="1238"/>
      <c r="AV176" s="1492">
        <f t="shared" si="61"/>
        <v>0</v>
      </c>
      <c r="AW176" s="1493">
        <f t="shared" si="62"/>
        <v>0</v>
      </c>
      <c r="AX176" s="2153">
        <f t="shared" si="63"/>
        <v>0</v>
      </c>
      <c r="AY176" s="1495">
        <f t="shared" si="64"/>
        <v>0</v>
      </c>
      <c r="AZ176" s="1625"/>
      <c r="BA176" s="1508">
        <v>1331818</v>
      </c>
      <c r="BB176" s="1508">
        <v>1931818</v>
      </c>
      <c r="BC176" s="1508">
        <v>2231818</v>
      </c>
      <c r="BD176" s="1508">
        <v>431818</v>
      </c>
      <c r="BE176" s="2162"/>
      <c r="BF176" s="1338"/>
      <c r="BG176" s="1626"/>
      <c r="BH176" s="1338"/>
      <c r="BI176" s="1627"/>
      <c r="BJ176" s="1342"/>
      <c r="BK176" s="1633"/>
      <c r="BL176" s="1229"/>
      <c r="BM176" s="1229"/>
      <c r="BN176" s="1229"/>
      <c r="BO176" s="1490">
        <f t="shared" si="72"/>
        <v>0</v>
      </c>
      <c r="BP176" s="1316">
        <f t="shared" si="65"/>
        <v>6659090</v>
      </c>
      <c r="BQ176" s="1246"/>
      <c r="BS176" s="1298">
        <f t="shared" si="66"/>
        <v>5</v>
      </c>
      <c r="BT176" s="1298">
        <f t="shared" si="67"/>
        <v>0</v>
      </c>
      <c r="BU176" s="1298">
        <f t="shared" si="68"/>
        <v>0</v>
      </c>
      <c r="BV176" s="1298">
        <f t="shared" si="69"/>
        <v>0</v>
      </c>
      <c r="BW176" s="1298">
        <f t="shared" si="70"/>
        <v>6659090</v>
      </c>
    </row>
    <row r="177" spans="1:75" ht="15" customHeight="1" x14ac:dyDescent="0.25">
      <c r="A177" s="2274">
        <v>4</v>
      </c>
      <c r="B177" s="2624">
        <v>43497</v>
      </c>
      <c r="C177" s="2606">
        <v>170</v>
      </c>
      <c r="D177" s="2484" t="s">
        <v>52</v>
      </c>
      <c r="E177" s="1607" t="s">
        <v>43</v>
      </c>
      <c r="F177" s="1239">
        <v>5</v>
      </c>
      <c r="G177" s="1491">
        <f t="shared" si="71"/>
        <v>6659090</v>
      </c>
      <c r="H177" s="1240"/>
      <c r="I177" s="2605">
        <f t="shared" si="73"/>
        <v>0</v>
      </c>
      <c r="J177" s="1241"/>
      <c r="K177" s="2605">
        <f t="shared" si="54"/>
        <v>0</v>
      </c>
      <c r="L177" s="2775"/>
      <c r="M177" s="2605">
        <f t="shared" si="55"/>
        <v>0</v>
      </c>
      <c r="N177" s="1505">
        <f t="shared" si="74"/>
        <v>5</v>
      </c>
      <c r="O177" s="1494">
        <f t="shared" si="74"/>
        <v>6659090</v>
      </c>
      <c r="P177" s="1494">
        <v>200000</v>
      </c>
      <c r="Q177" s="2697"/>
      <c r="R177" s="1508">
        <v>1331818</v>
      </c>
      <c r="S177" s="1508">
        <v>1931818</v>
      </c>
      <c r="T177" s="1508">
        <v>2231818</v>
      </c>
      <c r="U177" s="1508">
        <v>431818</v>
      </c>
      <c r="V177" s="1603"/>
      <c r="W177" s="1338"/>
      <c r="X177" s="2304"/>
      <c r="Y177" s="1338"/>
      <c r="Z177" s="2413"/>
      <c r="AA177" s="1229"/>
      <c r="AB177" s="1610"/>
      <c r="AC177" s="1229"/>
      <c r="AD177" s="1229"/>
      <c r="AE177" s="1229"/>
      <c r="AF177" s="1490">
        <f t="shared" si="75"/>
        <v>0</v>
      </c>
      <c r="AG177" s="1316">
        <f t="shared" si="57"/>
        <v>6659090</v>
      </c>
      <c r="AH177" s="1605"/>
      <c r="AI177" s="1242"/>
      <c r="AJ177" s="1236"/>
      <c r="AK177" s="1237"/>
      <c r="AL177" s="2555"/>
      <c r="AM177" s="2198"/>
      <c r="AN177" s="1607"/>
      <c r="AO177" s="1245"/>
      <c r="AP177" s="1491">
        <f t="shared" si="58"/>
        <v>0</v>
      </c>
      <c r="AQ177" s="1240"/>
      <c r="AR177" s="1492">
        <f t="shared" si="59"/>
        <v>0</v>
      </c>
      <c r="AS177" s="1241"/>
      <c r="AT177" s="1492">
        <f t="shared" si="60"/>
        <v>0</v>
      </c>
      <c r="AU177" s="1238"/>
      <c r="AV177" s="1492">
        <f t="shared" si="61"/>
        <v>0</v>
      </c>
      <c r="AW177" s="1493">
        <f t="shared" si="62"/>
        <v>0</v>
      </c>
      <c r="AX177" s="2153">
        <f t="shared" si="63"/>
        <v>0</v>
      </c>
      <c r="AY177" s="1495">
        <f t="shared" si="64"/>
        <v>0</v>
      </c>
      <c r="AZ177" s="1625"/>
      <c r="BA177" s="1508">
        <v>1331818</v>
      </c>
      <c r="BB177" s="1508">
        <v>1931818</v>
      </c>
      <c r="BC177" s="1508">
        <v>2231818</v>
      </c>
      <c r="BD177" s="1508">
        <v>431818</v>
      </c>
      <c r="BE177" s="2162"/>
      <c r="BF177" s="1338"/>
      <c r="BG177" s="1626"/>
      <c r="BH177" s="1338"/>
      <c r="BI177" s="1627"/>
      <c r="BJ177" s="1342"/>
      <c r="BK177" s="1633"/>
      <c r="BL177" s="1229"/>
      <c r="BM177" s="1229"/>
      <c r="BN177" s="1229"/>
      <c r="BO177" s="1490">
        <f t="shared" si="72"/>
        <v>0</v>
      </c>
      <c r="BP177" s="1316">
        <f t="shared" si="65"/>
        <v>6659090</v>
      </c>
      <c r="BQ177" s="1246"/>
      <c r="BS177" s="1298">
        <f t="shared" si="66"/>
        <v>5</v>
      </c>
      <c r="BT177" s="1298">
        <f t="shared" si="67"/>
        <v>0</v>
      </c>
      <c r="BU177" s="1298">
        <f t="shared" si="68"/>
        <v>0</v>
      </c>
      <c r="BV177" s="1298">
        <f t="shared" si="69"/>
        <v>0</v>
      </c>
      <c r="BW177" s="1298">
        <f t="shared" si="70"/>
        <v>6659090</v>
      </c>
    </row>
    <row r="178" spans="1:75" ht="15" customHeight="1" x14ac:dyDescent="0.25">
      <c r="A178" s="2274">
        <v>5</v>
      </c>
      <c r="B178" s="2624">
        <v>43497</v>
      </c>
      <c r="C178" s="2606">
        <v>171</v>
      </c>
      <c r="D178" s="2484" t="s">
        <v>39</v>
      </c>
      <c r="E178" s="1607" t="s">
        <v>43</v>
      </c>
      <c r="F178" s="1239">
        <v>9</v>
      </c>
      <c r="G178" s="1491">
        <f t="shared" si="71"/>
        <v>11986362</v>
      </c>
      <c r="H178" s="1240"/>
      <c r="I178" s="2605">
        <f t="shared" si="73"/>
        <v>0</v>
      </c>
      <c r="J178" s="1241">
        <v>1</v>
      </c>
      <c r="K178" s="2605">
        <f t="shared" si="54"/>
        <v>2231818</v>
      </c>
      <c r="L178" s="2775"/>
      <c r="M178" s="2605">
        <f t="shared" si="55"/>
        <v>0</v>
      </c>
      <c r="N178" s="1505">
        <f t="shared" si="74"/>
        <v>10</v>
      </c>
      <c r="O178" s="1494">
        <f t="shared" si="74"/>
        <v>14218180</v>
      </c>
      <c r="P178" s="1494">
        <v>400000</v>
      </c>
      <c r="Q178" s="2697"/>
      <c r="R178" s="1508">
        <v>1331818</v>
      </c>
      <c r="S178" s="1508">
        <v>1931818</v>
      </c>
      <c r="T178" s="1508">
        <v>2231818</v>
      </c>
      <c r="U178" s="1508">
        <v>431818</v>
      </c>
      <c r="V178" s="1603"/>
      <c r="W178" s="1338"/>
      <c r="X178" s="2348"/>
      <c r="Y178" s="1338"/>
      <c r="Z178" s="2413"/>
      <c r="AA178" s="1229"/>
      <c r="AB178" s="1610"/>
      <c r="AC178" s="1229"/>
      <c r="AD178" s="1229"/>
      <c r="AE178" s="1229"/>
      <c r="AF178" s="1490">
        <f t="shared" si="75"/>
        <v>0</v>
      </c>
      <c r="AG178" s="1316">
        <f t="shared" si="57"/>
        <v>14218180</v>
      </c>
      <c r="AH178" s="1605"/>
      <c r="AI178" s="1242"/>
      <c r="AJ178" s="1236"/>
      <c r="AK178" s="1237"/>
      <c r="AL178" s="2555"/>
      <c r="AM178" s="2198"/>
      <c r="AN178" s="1607"/>
      <c r="AO178" s="1245"/>
      <c r="AP178" s="1491">
        <f t="shared" si="58"/>
        <v>0</v>
      </c>
      <c r="AQ178" s="1240"/>
      <c r="AR178" s="1492">
        <f t="shared" si="59"/>
        <v>0</v>
      </c>
      <c r="AS178" s="1241"/>
      <c r="AT178" s="1492">
        <f t="shared" si="60"/>
        <v>0</v>
      </c>
      <c r="AU178" s="1238"/>
      <c r="AV178" s="1492">
        <f t="shared" si="61"/>
        <v>0</v>
      </c>
      <c r="AW178" s="1493">
        <f t="shared" si="62"/>
        <v>0</v>
      </c>
      <c r="AX178" s="2153">
        <f t="shared" si="63"/>
        <v>0</v>
      </c>
      <c r="AY178" s="1495">
        <f t="shared" si="64"/>
        <v>0</v>
      </c>
      <c r="AZ178" s="1625"/>
      <c r="BA178" s="1508">
        <v>1331818</v>
      </c>
      <c r="BB178" s="1508">
        <v>1931818</v>
      </c>
      <c r="BC178" s="1508">
        <v>2231818</v>
      </c>
      <c r="BD178" s="1508">
        <v>431818</v>
      </c>
      <c r="BE178" s="2162"/>
      <c r="BF178" s="1338"/>
      <c r="BG178" s="1626"/>
      <c r="BH178" s="1338"/>
      <c r="BI178" s="1626"/>
      <c r="BJ178" s="1342"/>
      <c r="BK178" s="1633"/>
      <c r="BL178" s="1229"/>
      <c r="BM178" s="1229"/>
      <c r="BN178" s="1229"/>
      <c r="BO178" s="1490">
        <f t="shared" si="72"/>
        <v>0</v>
      </c>
      <c r="BP178" s="1316">
        <f t="shared" si="65"/>
        <v>14218180</v>
      </c>
      <c r="BQ178" s="1246"/>
      <c r="BS178" s="1298">
        <f t="shared" si="66"/>
        <v>9</v>
      </c>
      <c r="BT178" s="1298">
        <f t="shared" si="67"/>
        <v>0</v>
      </c>
      <c r="BU178" s="1298">
        <f t="shared" si="68"/>
        <v>1</v>
      </c>
      <c r="BV178" s="1298">
        <f t="shared" si="69"/>
        <v>0</v>
      </c>
      <c r="BW178" s="1298">
        <f t="shared" si="70"/>
        <v>14218180</v>
      </c>
    </row>
    <row r="179" spans="1:75" ht="15" customHeight="1" x14ac:dyDescent="0.25">
      <c r="A179" s="2274">
        <v>6</v>
      </c>
      <c r="B179" s="2624">
        <v>43497</v>
      </c>
      <c r="C179" s="2606">
        <v>172</v>
      </c>
      <c r="D179" s="2484" t="s">
        <v>50</v>
      </c>
      <c r="E179" s="1607" t="s">
        <v>43</v>
      </c>
      <c r="F179" s="1239"/>
      <c r="G179" s="1491">
        <f t="shared" si="71"/>
        <v>0</v>
      </c>
      <c r="H179" s="1240"/>
      <c r="I179" s="2605">
        <f t="shared" si="73"/>
        <v>0</v>
      </c>
      <c r="J179" s="1241">
        <v>5</v>
      </c>
      <c r="K179" s="2605">
        <f t="shared" si="54"/>
        <v>11159090</v>
      </c>
      <c r="L179" s="2775"/>
      <c r="M179" s="2605">
        <f t="shared" si="55"/>
        <v>0</v>
      </c>
      <c r="N179" s="1505">
        <f t="shared" si="74"/>
        <v>5</v>
      </c>
      <c r="O179" s="1494">
        <f t="shared" si="74"/>
        <v>11159090</v>
      </c>
      <c r="P179" s="1494">
        <v>200000</v>
      </c>
      <c r="Q179" s="2697"/>
      <c r="R179" s="1508">
        <v>1331818</v>
      </c>
      <c r="S179" s="1508">
        <v>1931818</v>
      </c>
      <c r="T179" s="1508">
        <v>2231818</v>
      </c>
      <c r="U179" s="1508">
        <v>431818</v>
      </c>
      <c r="V179" s="1603"/>
      <c r="W179" s="1338"/>
      <c r="X179" s="2304"/>
      <c r="Y179" s="1338"/>
      <c r="Z179" s="1603"/>
      <c r="AA179" s="1229"/>
      <c r="AB179" s="1610"/>
      <c r="AC179" s="1229"/>
      <c r="AD179" s="1229"/>
      <c r="AE179" s="1229"/>
      <c r="AF179" s="1490">
        <f t="shared" si="75"/>
        <v>0</v>
      </c>
      <c r="AG179" s="1316">
        <f t="shared" si="57"/>
        <v>11159090</v>
      </c>
      <c r="AH179" s="1605"/>
      <c r="AI179" s="1242"/>
      <c r="AJ179" s="1236"/>
      <c r="AK179" s="1237"/>
      <c r="AL179" s="2555"/>
      <c r="AM179" s="2198"/>
      <c r="AN179" s="1607"/>
      <c r="AO179" s="1245"/>
      <c r="AP179" s="1491">
        <f t="shared" si="58"/>
        <v>0</v>
      </c>
      <c r="AQ179" s="1240"/>
      <c r="AR179" s="1492">
        <f t="shared" si="59"/>
        <v>0</v>
      </c>
      <c r="AS179" s="1241"/>
      <c r="AT179" s="1492">
        <f t="shared" si="60"/>
        <v>0</v>
      </c>
      <c r="AU179" s="1238"/>
      <c r="AV179" s="1492">
        <f t="shared" si="61"/>
        <v>0</v>
      </c>
      <c r="AW179" s="1493">
        <f t="shared" si="62"/>
        <v>0</v>
      </c>
      <c r="AX179" s="2153">
        <f t="shared" si="63"/>
        <v>0</v>
      </c>
      <c r="AY179" s="1495">
        <f t="shared" si="64"/>
        <v>0</v>
      </c>
      <c r="AZ179" s="1625"/>
      <c r="BA179" s="1508">
        <v>1331818</v>
      </c>
      <c r="BB179" s="1508">
        <v>1931818</v>
      </c>
      <c r="BC179" s="1508">
        <v>2231818</v>
      </c>
      <c r="BD179" s="1508">
        <v>431818</v>
      </c>
      <c r="BE179" s="2162"/>
      <c r="BF179" s="1338"/>
      <c r="BG179" s="1627"/>
      <c r="BH179" s="1338"/>
      <c r="BI179" s="1627"/>
      <c r="BJ179" s="1342"/>
      <c r="BK179" s="1633"/>
      <c r="BL179" s="1229"/>
      <c r="BM179" s="1229"/>
      <c r="BN179" s="1229"/>
      <c r="BO179" s="1490">
        <f t="shared" si="72"/>
        <v>0</v>
      </c>
      <c r="BP179" s="1316">
        <f t="shared" si="65"/>
        <v>11159090</v>
      </c>
      <c r="BQ179" s="1246"/>
      <c r="BS179" s="1298">
        <f t="shared" si="66"/>
        <v>0</v>
      </c>
      <c r="BT179" s="1298">
        <f t="shared" si="67"/>
        <v>0</v>
      </c>
      <c r="BU179" s="1298">
        <f t="shared" si="68"/>
        <v>5</v>
      </c>
      <c r="BV179" s="1298">
        <f t="shared" si="69"/>
        <v>0</v>
      </c>
      <c r="BW179" s="1298">
        <f t="shared" si="70"/>
        <v>11159090</v>
      </c>
    </row>
    <row r="180" spans="1:75" ht="15" customHeight="1" x14ac:dyDescent="0.25">
      <c r="A180" s="2275">
        <v>7</v>
      </c>
      <c r="B180" s="2625">
        <v>43497</v>
      </c>
      <c r="C180" s="2626">
        <v>173</v>
      </c>
      <c r="D180" s="2487" t="s">
        <v>46</v>
      </c>
      <c r="E180" s="1620" t="s">
        <v>43</v>
      </c>
      <c r="F180" s="794">
        <v>5</v>
      </c>
      <c r="G180" s="1491">
        <f t="shared" si="71"/>
        <v>6659090</v>
      </c>
      <c r="H180" s="1612"/>
      <c r="I180" s="2605">
        <f t="shared" si="73"/>
        <v>0</v>
      </c>
      <c r="J180" s="1613"/>
      <c r="K180" s="2605">
        <f t="shared" si="54"/>
        <v>0</v>
      </c>
      <c r="L180" s="2744"/>
      <c r="M180" s="2605">
        <f t="shared" si="55"/>
        <v>0</v>
      </c>
      <c r="N180" s="1505">
        <f t="shared" si="74"/>
        <v>5</v>
      </c>
      <c r="O180" s="1494">
        <f t="shared" si="74"/>
        <v>6659090</v>
      </c>
      <c r="P180" s="1494">
        <v>200000</v>
      </c>
      <c r="Q180" s="2699"/>
      <c r="R180" s="1508">
        <v>1331818</v>
      </c>
      <c r="S180" s="1508">
        <v>1931818</v>
      </c>
      <c r="T180" s="1508">
        <v>2231818</v>
      </c>
      <c r="U180" s="1508">
        <v>431818</v>
      </c>
      <c r="V180" s="1616"/>
      <c r="W180" s="1338"/>
      <c r="X180" s="2305"/>
      <c r="Y180" s="1338"/>
      <c r="Z180" s="2415"/>
      <c r="AA180" s="1342"/>
      <c r="AB180" s="1618"/>
      <c r="AC180" s="1229"/>
      <c r="AD180" s="1229"/>
      <c r="AE180" s="1229"/>
      <c r="AF180" s="1490">
        <f t="shared" si="75"/>
        <v>0</v>
      </c>
      <c r="AG180" s="1316">
        <f t="shared" si="57"/>
        <v>6659090</v>
      </c>
      <c r="AH180" s="1619"/>
      <c r="AI180" s="1614"/>
      <c r="AJ180" s="1393"/>
      <c r="AK180" s="1355"/>
      <c r="AL180" s="2558"/>
      <c r="AM180" s="2201"/>
      <c r="AN180" s="1620"/>
      <c r="AO180" s="1254"/>
      <c r="AP180" s="1491">
        <f t="shared" si="58"/>
        <v>0</v>
      </c>
      <c r="AQ180" s="1612"/>
      <c r="AR180" s="1492">
        <f t="shared" si="59"/>
        <v>0</v>
      </c>
      <c r="AS180" s="1613"/>
      <c r="AT180" s="1492">
        <f t="shared" si="60"/>
        <v>0</v>
      </c>
      <c r="AU180" s="1621"/>
      <c r="AV180" s="1492">
        <f t="shared" si="61"/>
        <v>0</v>
      </c>
      <c r="AW180" s="1493">
        <f t="shared" si="62"/>
        <v>0</v>
      </c>
      <c r="AX180" s="2153">
        <f t="shared" si="63"/>
        <v>0</v>
      </c>
      <c r="AY180" s="1495">
        <f t="shared" si="64"/>
        <v>0</v>
      </c>
      <c r="AZ180" s="1625"/>
      <c r="BA180" s="1508">
        <v>1331818</v>
      </c>
      <c r="BB180" s="1508">
        <v>1931818</v>
      </c>
      <c r="BC180" s="1508">
        <v>2231818</v>
      </c>
      <c r="BD180" s="1508">
        <v>431818</v>
      </c>
      <c r="BE180" s="2162"/>
      <c r="BF180" s="1338"/>
      <c r="BG180" s="1627"/>
      <c r="BH180" s="1338"/>
      <c r="BI180" s="1627"/>
      <c r="BJ180" s="1342"/>
      <c r="BK180" s="1633"/>
      <c r="BL180" s="1229"/>
      <c r="BM180" s="1229"/>
      <c r="BN180" s="1229"/>
      <c r="BO180" s="1490">
        <f t="shared" si="72"/>
        <v>0</v>
      </c>
      <c r="BP180" s="1316">
        <f t="shared" si="65"/>
        <v>6659090</v>
      </c>
      <c r="BQ180" s="1246"/>
      <c r="BS180" s="1298">
        <f t="shared" si="66"/>
        <v>5</v>
      </c>
      <c r="BT180" s="1298">
        <f t="shared" si="67"/>
        <v>0</v>
      </c>
      <c r="BU180" s="1298">
        <f t="shared" si="68"/>
        <v>0</v>
      </c>
      <c r="BV180" s="1298">
        <f t="shared" si="69"/>
        <v>0</v>
      </c>
      <c r="BW180" s="1298">
        <f t="shared" si="70"/>
        <v>6659090</v>
      </c>
    </row>
    <row r="181" spans="1:75" ht="15" customHeight="1" x14ac:dyDescent="0.25">
      <c r="A181" s="2275">
        <v>8</v>
      </c>
      <c r="B181" s="2625">
        <v>43497</v>
      </c>
      <c r="C181" s="2627">
        <v>174</v>
      </c>
      <c r="D181" s="2487" t="s">
        <v>39</v>
      </c>
      <c r="E181" s="1620" t="s">
        <v>57</v>
      </c>
      <c r="F181" s="794">
        <v>5</v>
      </c>
      <c r="G181" s="1491">
        <f t="shared" si="71"/>
        <v>6659090</v>
      </c>
      <c r="H181" s="1612"/>
      <c r="I181" s="2605">
        <f t="shared" si="73"/>
        <v>0</v>
      </c>
      <c r="J181" s="1613"/>
      <c r="K181" s="2605">
        <f t="shared" si="54"/>
        <v>0</v>
      </c>
      <c r="L181" s="2744"/>
      <c r="M181" s="2605">
        <f t="shared" si="55"/>
        <v>0</v>
      </c>
      <c r="N181" s="1505">
        <f t="shared" si="74"/>
        <v>5</v>
      </c>
      <c r="O181" s="1494">
        <f t="shared" si="74"/>
        <v>6659090</v>
      </c>
      <c r="P181" s="1494">
        <v>200000</v>
      </c>
      <c r="Q181" s="2699"/>
      <c r="R181" s="1508">
        <v>1331818</v>
      </c>
      <c r="S181" s="1508">
        <v>1931818</v>
      </c>
      <c r="T181" s="1508">
        <v>2231818</v>
      </c>
      <c r="U181" s="1508">
        <v>431818</v>
      </c>
      <c r="V181" s="1616"/>
      <c r="W181" s="1338"/>
      <c r="X181" s="2305"/>
      <c r="Y181" s="1338"/>
      <c r="Z181" s="2415"/>
      <c r="AA181" s="1342"/>
      <c r="AB181" s="1618"/>
      <c r="AC181" s="1229"/>
      <c r="AD181" s="1229"/>
      <c r="AE181" s="1229"/>
      <c r="AF181" s="1490">
        <f t="shared" si="75"/>
        <v>0</v>
      </c>
      <c r="AG181" s="1316">
        <f t="shared" si="57"/>
        <v>6659090</v>
      </c>
      <c r="AH181" s="1619"/>
      <c r="AI181" s="1614"/>
      <c r="AJ181" s="1393"/>
      <c r="AK181" s="1355"/>
      <c r="AL181" s="2558"/>
      <c r="AM181" s="2201"/>
      <c r="AN181" s="1620"/>
      <c r="AO181" s="1254"/>
      <c r="AP181" s="1491">
        <f t="shared" si="58"/>
        <v>0</v>
      </c>
      <c r="AQ181" s="1612"/>
      <c r="AR181" s="1492">
        <f t="shared" si="59"/>
        <v>0</v>
      </c>
      <c r="AS181" s="1613"/>
      <c r="AT181" s="1492">
        <f t="shared" si="60"/>
        <v>0</v>
      </c>
      <c r="AU181" s="1621"/>
      <c r="AV181" s="1492">
        <f t="shared" si="61"/>
        <v>0</v>
      </c>
      <c r="AW181" s="1493">
        <f t="shared" si="62"/>
        <v>0</v>
      </c>
      <c r="AX181" s="2153">
        <f t="shared" si="63"/>
        <v>0</v>
      </c>
      <c r="AY181" s="1495">
        <f t="shared" si="64"/>
        <v>0</v>
      </c>
      <c r="AZ181" s="1625"/>
      <c r="BA181" s="1508">
        <v>1331818</v>
      </c>
      <c r="BB181" s="1508">
        <v>1931818</v>
      </c>
      <c r="BC181" s="1508">
        <v>2231818</v>
      </c>
      <c r="BD181" s="1508">
        <v>431818</v>
      </c>
      <c r="BE181" s="2162"/>
      <c r="BF181" s="1516"/>
      <c r="BG181" s="1626"/>
      <c r="BH181" s="1516"/>
      <c r="BI181" s="1635"/>
      <c r="BJ181" s="1516"/>
      <c r="BK181" s="1634"/>
      <c r="BL181" s="1516"/>
      <c r="BM181" s="1516"/>
      <c r="BN181" s="1516"/>
      <c r="BO181" s="1490">
        <f t="shared" si="72"/>
        <v>0</v>
      </c>
      <c r="BP181" s="1316">
        <f t="shared" si="65"/>
        <v>6659090</v>
      </c>
      <c r="BQ181" s="1246"/>
      <c r="BS181" s="1298">
        <f t="shared" si="66"/>
        <v>5</v>
      </c>
      <c r="BT181" s="1298">
        <f t="shared" si="67"/>
        <v>0</v>
      </c>
      <c r="BU181" s="1298">
        <f t="shared" si="68"/>
        <v>0</v>
      </c>
      <c r="BV181" s="1298">
        <f t="shared" si="69"/>
        <v>0</v>
      </c>
      <c r="BW181" s="1298">
        <f t="shared" si="70"/>
        <v>6659090</v>
      </c>
    </row>
    <row r="182" spans="1:75" ht="15" customHeight="1" x14ac:dyDescent="0.25">
      <c r="A182" s="2275">
        <v>9</v>
      </c>
      <c r="B182" s="2625">
        <v>43497</v>
      </c>
      <c r="C182" s="2627">
        <v>175</v>
      </c>
      <c r="D182" s="2487" t="s">
        <v>56</v>
      </c>
      <c r="E182" s="1620" t="s">
        <v>57</v>
      </c>
      <c r="F182" s="794">
        <v>7</v>
      </c>
      <c r="G182" s="1491">
        <f t="shared" si="71"/>
        <v>9322726</v>
      </c>
      <c r="H182" s="1612"/>
      <c r="I182" s="2605">
        <f t="shared" si="73"/>
        <v>0</v>
      </c>
      <c r="J182" s="1613"/>
      <c r="K182" s="2605">
        <f t="shared" si="54"/>
        <v>0</v>
      </c>
      <c r="L182" s="2744"/>
      <c r="M182" s="2605">
        <f t="shared" si="55"/>
        <v>0</v>
      </c>
      <c r="N182" s="1505">
        <f t="shared" ref="N182:O198" si="76">F182+H182+J182+L182</f>
        <v>7</v>
      </c>
      <c r="O182" s="1494">
        <f t="shared" si="76"/>
        <v>9322726</v>
      </c>
      <c r="P182" s="1494">
        <v>280000</v>
      </c>
      <c r="Q182" s="2699"/>
      <c r="R182" s="1508">
        <v>1331818</v>
      </c>
      <c r="S182" s="1508">
        <v>1931818</v>
      </c>
      <c r="T182" s="1508">
        <v>2231818</v>
      </c>
      <c r="U182" s="1508">
        <v>431818</v>
      </c>
      <c r="V182" s="1616"/>
      <c r="W182" s="1338"/>
      <c r="X182" s="2305"/>
      <c r="Y182" s="1338"/>
      <c r="Z182" s="2415"/>
      <c r="AA182" s="1342"/>
      <c r="AB182" s="1618"/>
      <c r="AC182" s="1229"/>
      <c r="AD182" s="1229"/>
      <c r="AE182" s="1229"/>
      <c r="AF182" s="1490">
        <f t="shared" si="75"/>
        <v>0</v>
      </c>
      <c r="AG182" s="1316">
        <f t="shared" si="57"/>
        <v>9322726</v>
      </c>
      <c r="AH182" s="1619"/>
      <c r="AI182" s="1614"/>
      <c r="AJ182" s="1393"/>
      <c r="AK182" s="1355"/>
      <c r="AL182" s="2558"/>
      <c r="AM182" s="2201"/>
      <c r="AN182" s="1620"/>
      <c r="AO182" s="1254"/>
      <c r="AP182" s="1491">
        <f t="shared" si="58"/>
        <v>0</v>
      </c>
      <c r="AQ182" s="1612"/>
      <c r="AR182" s="1492">
        <f t="shared" si="59"/>
        <v>0</v>
      </c>
      <c r="AS182" s="1613"/>
      <c r="AT182" s="1492">
        <f t="shared" si="60"/>
        <v>0</v>
      </c>
      <c r="AU182" s="1621"/>
      <c r="AV182" s="1492">
        <f t="shared" si="61"/>
        <v>0</v>
      </c>
      <c r="AW182" s="1493">
        <f t="shared" si="62"/>
        <v>0</v>
      </c>
      <c r="AX182" s="2153">
        <f t="shared" si="63"/>
        <v>0</v>
      </c>
      <c r="AY182" s="1495">
        <f t="shared" si="64"/>
        <v>0</v>
      </c>
      <c r="AZ182" s="1625"/>
      <c r="BA182" s="1508">
        <v>1331818</v>
      </c>
      <c r="BB182" s="1508">
        <v>1931818</v>
      </c>
      <c r="BC182" s="1508">
        <v>2231818</v>
      </c>
      <c r="BD182" s="1508">
        <v>431818</v>
      </c>
      <c r="BE182" s="2162"/>
      <c r="BF182" s="1229"/>
      <c r="BG182" s="1948"/>
      <c r="BH182" s="1229"/>
      <c r="BI182" s="1247"/>
      <c r="BJ182" s="1229"/>
      <c r="BK182" s="1246"/>
      <c r="BL182" s="1229"/>
      <c r="BM182" s="1229"/>
      <c r="BN182" s="1229"/>
      <c r="BO182" s="1490">
        <f t="shared" si="72"/>
        <v>0</v>
      </c>
      <c r="BP182" s="1316">
        <f t="shared" si="65"/>
        <v>9322726</v>
      </c>
      <c r="BQ182" s="1246"/>
      <c r="BS182" s="1298">
        <f t="shared" si="66"/>
        <v>7</v>
      </c>
      <c r="BT182" s="1298">
        <f t="shared" si="67"/>
        <v>0</v>
      </c>
      <c r="BU182" s="1298">
        <f t="shared" si="68"/>
        <v>0</v>
      </c>
      <c r="BV182" s="1298">
        <f t="shared" si="69"/>
        <v>0</v>
      </c>
      <c r="BW182" s="1298">
        <f t="shared" si="70"/>
        <v>9322726</v>
      </c>
    </row>
    <row r="183" spans="1:75" s="2062" customFormat="1" ht="15" customHeight="1" x14ac:dyDescent="0.25">
      <c r="A183" s="2276">
        <v>10</v>
      </c>
      <c r="B183" s="2628">
        <v>43497</v>
      </c>
      <c r="C183" s="2629">
        <v>176</v>
      </c>
      <c r="D183" s="2488" t="s">
        <v>83</v>
      </c>
      <c r="E183" s="2100" t="s">
        <v>43</v>
      </c>
      <c r="F183" s="1291">
        <v>5</v>
      </c>
      <c r="G183" s="1491">
        <f t="shared" si="71"/>
        <v>6659090</v>
      </c>
      <c r="H183" s="2096"/>
      <c r="I183" s="2605">
        <f t="shared" si="73"/>
        <v>0</v>
      </c>
      <c r="J183" s="2097">
        <v>5</v>
      </c>
      <c r="K183" s="2605">
        <f t="shared" si="54"/>
        <v>11159090</v>
      </c>
      <c r="L183" s="2745"/>
      <c r="M183" s="2605">
        <f t="shared" si="55"/>
        <v>0</v>
      </c>
      <c r="N183" s="1505">
        <f t="shared" si="76"/>
        <v>10</v>
      </c>
      <c r="O183" s="1494">
        <f t="shared" si="76"/>
        <v>17818180</v>
      </c>
      <c r="P183" s="1494">
        <v>400000</v>
      </c>
      <c r="Q183" s="2700"/>
      <c r="R183" s="1508">
        <v>1331818</v>
      </c>
      <c r="S183" s="1508">
        <v>1931818</v>
      </c>
      <c r="T183" s="1508">
        <v>2231818</v>
      </c>
      <c r="U183" s="1508">
        <v>431818</v>
      </c>
      <c r="V183" s="2088"/>
      <c r="W183" s="2069"/>
      <c r="X183" s="2306"/>
      <c r="Y183" s="2069"/>
      <c r="Z183" s="2416"/>
      <c r="AA183" s="2070"/>
      <c r="AB183" s="2099"/>
      <c r="AC183" s="2064"/>
      <c r="AD183" s="2064"/>
      <c r="AE183" s="2064"/>
      <c r="AF183" s="1490">
        <f t="shared" si="75"/>
        <v>0</v>
      </c>
      <c r="AG183" s="1316">
        <f t="shared" si="57"/>
        <v>17818180</v>
      </c>
      <c r="AH183" s="2091"/>
      <c r="AI183" s="2098"/>
      <c r="AJ183" s="2094"/>
      <c r="AK183" s="2095"/>
      <c r="AL183" s="2559"/>
      <c r="AM183" s="2202"/>
      <c r="AN183" s="2100"/>
      <c r="AO183" s="2074"/>
      <c r="AP183" s="1491">
        <f t="shared" si="58"/>
        <v>0</v>
      </c>
      <c r="AQ183" s="2096"/>
      <c r="AR183" s="1492">
        <f t="shared" si="59"/>
        <v>0</v>
      </c>
      <c r="AS183" s="2097"/>
      <c r="AT183" s="1492">
        <f t="shared" si="60"/>
        <v>0</v>
      </c>
      <c r="AU183" s="2101"/>
      <c r="AV183" s="1492">
        <f t="shared" si="61"/>
        <v>0</v>
      </c>
      <c r="AW183" s="1493">
        <f t="shared" si="62"/>
        <v>0</v>
      </c>
      <c r="AX183" s="2153">
        <f t="shared" si="63"/>
        <v>0</v>
      </c>
      <c r="AY183" s="1495">
        <f t="shared" si="64"/>
        <v>0</v>
      </c>
      <c r="AZ183" s="2092"/>
      <c r="BA183" s="1508">
        <v>1331818</v>
      </c>
      <c r="BB183" s="1508">
        <v>1931818</v>
      </c>
      <c r="BC183" s="1508">
        <v>2231818</v>
      </c>
      <c r="BD183" s="1508">
        <v>431818</v>
      </c>
      <c r="BE183" s="2163"/>
      <c r="BF183" s="2073"/>
      <c r="BG183" s="2102"/>
      <c r="BH183" s="2073"/>
      <c r="BI183" s="2102"/>
      <c r="BJ183" s="2073"/>
      <c r="BK183" s="2103"/>
      <c r="BL183" s="2073"/>
      <c r="BM183" s="2073"/>
      <c r="BN183" s="2073"/>
      <c r="BO183" s="2066">
        <f t="shared" si="72"/>
        <v>0</v>
      </c>
      <c r="BP183" s="2067">
        <f t="shared" si="65"/>
        <v>17818180</v>
      </c>
      <c r="BQ183" s="2093"/>
      <c r="BS183" s="2071">
        <f t="shared" si="66"/>
        <v>5</v>
      </c>
      <c r="BT183" s="2071">
        <f t="shared" si="67"/>
        <v>0</v>
      </c>
      <c r="BU183" s="2071">
        <f t="shared" si="68"/>
        <v>5</v>
      </c>
      <c r="BV183" s="2071">
        <f t="shared" si="69"/>
        <v>0</v>
      </c>
      <c r="BW183" s="2071">
        <f t="shared" si="70"/>
        <v>17818180</v>
      </c>
    </row>
    <row r="184" spans="1:75" ht="15" customHeight="1" x14ac:dyDescent="0.25">
      <c r="A184" s="2277">
        <v>11</v>
      </c>
      <c r="B184" s="2630">
        <v>43497</v>
      </c>
      <c r="C184" s="2607">
        <v>177</v>
      </c>
      <c r="D184" s="2489" t="s">
        <v>87</v>
      </c>
      <c r="E184" s="1631" t="s">
        <v>88</v>
      </c>
      <c r="F184" s="794">
        <v>10</v>
      </c>
      <c r="G184" s="1491">
        <f t="shared" si="71"/>
        <v>13318180</v>
      </c>
      <c r="H184" s="1623"/>
      <c r="I184" s="2605">
        <f t="shared" si="73"/>
        <v>0</v>
      </c>
      <c r="J184" s="1624"/>
      <c r="K184" s="2605">
        <f t="shared" si="54"/>
        <v>0</v>
      </c>
      <c r="L184" s="2746"/>
      <c r="M184" s="2605">
        <f t="shared" si="55"/>
        <v>0</v>
      </c>
      <c r="N184" s="1505">
        <f t="shared" si="76"/>
        <v>10</v>
      </c>
      <c r="O184" s="1494">
        <f t="shared" si="76"/>
        <v>13318180</v>
      </c>
      <c r="P184" s="1494">
        <v>400000</v>
      </c>
      <c r="Q184" s="2701"/>
      <c r="R184" s="1508">
        <v>1331818</v>
      </c>
      <c r="S184" s="1508">
        <v>1931818</v>
      </c>
      <c r="T184" s="1508">
        <v>2231818</v>
      </c>
      <c r="U184" s="1508">
        <v>431818</v>
      </c>
      <c r="V184" s="1626"/>
      <c r="W184" s="1338"/>
      <c r="X184" s="2307"/>
      <c r="Y184" s="1338"/>
      <c r="Z184" s="2417"/>
      <c r="AA184" s="1342"/>
      <c r="AB184" s="1628"/>
      <c r="AC184" s="1229"/>
      <c r="AD184" s="1229"/>
      <c r="AE184" s="1229"/>
      <c r="AF184" s="1490">
        <f t="shared" si="75"/>
        <v>0</v>
      </c>
      <c r="AG184" s="1316">
        <f t="shared" si="57"/>
        <v>13318180</v>
      </c>
      <c r="AH184" s="1629"/>
      <c r="AI184" s="1630"/>
      <c r="AJ184" s="1395"/>
      <c r="AK184" s="1356"/>
      <c r="AL184" s="2560"/>
      <c r="AM184" s="2203"/>
      <c r="AN184" s="1631"/>
      <c r="AO184" s="1254"/>
      <c r="AP184" s="1491">
        <f t="shared" si="58"/>
        <v>0</v>
      </c>
      <c r="AQ184" s="1623"/>
      <c r="AR184" s="1492">
        <f t="shared" si="59"/>
        <v>0</v>
      </c>
      <c r="AS184" s="1624"/>
      <c r="AT184" s="1492">
        <f t="shared" si="60"/>
        <v>0</v>
      </c>
      <c r="AU184" s="1632"/>
      <c r="AV184" s="1492">
        <f t="shared" si="61"/>
        <v>0</v>
      </c>
      <c r="AW184" s="1493">
        <f t="shared" si="62"/>
        <v>0</v>
      </c>
      <c r="AX184" s="2153">
        <f t="shared" si="63"/>
        <v>0</v>
      </c>
      <c r="AY184" s="1495">
        <f t="shared" si="64"/>
        <v>0</v>
      </c>
      <c r="AZ184" s="1625"/>
      <c r="BA184" s="1508">
        <v>1331818</v>
      </c>
      <c r="BB184" s="1508">
        <v>1931818</v>
      </c>
      <c r="BC184" s="1508">
        <v>2231818</v>
      </c>
      <c r="BD184" s="1508">
        <v>431818</v>
      </c>
      <c r="BE184" s="2162"/>
      <c r="BF184" s="1229"/>
      <c r="BG184" s="1626"/>
      <c r="BH184" s="1229"/>
      <c r="BI184" s="1247"/>
      <c r="BJ184" s="1229"/>
      <c r="BK184" s="1246"/>
      <c r="BL184" s="1229"/>
      <c r="BM184" s="1229"/>
      <c r="BN184" s="1229"/>
      <c r="BO184" s="1490">
        <f t="shared" si="72"/>
        <v>0</v>
      </c>
      <c r="BP184" s="1316">
        <f t="shared" si="65"/>
        <v>13318180</v>
      </c>
      <c r="BQ184" s="1246"/>
      <c r="BS184" s="1298">
        <f t="shared" si="66"/>
        <v>10</v>
      </c>
      <c r="BT184" s="1298">
        <f t="shared" si="67"/>
        <v>0</v>
      </c>
      <c r="BU184" s="1298">
        <f t="shared" si="68"/>
        <v>0</v>
      </c>
      <c r="BV184" s="1298">
        <f t="shared" si="69"/>
        <v>0</v>
      </c>
      <c r="BW184" s="1298">
        <f t="shared" si="70"/>
        <v>13318180</v>
      </c>
    </row>
    <row r="185" spans="1:75" ht="15" customHeight="1" x14ac:dyDescent="0.25">
      <c r="A185" s="2277">
        <v>12</v>
      </c>
      <c r="B185" s="2630">
        <v>43497</v>
      </c>
      <c r="C185" s="2607">
        <v>178</v>
      </c>
      <c r="D185" s="2489" t="s">
        <v>93</v>
      </c>
      <c r="E185" s="1631" t="s">
        <v>31</v>
      </c>
      <c r="F185" s="794"/>
      <c r="G185" s="1491">
        <f t="shared" si="71"/>
        <v>0</v>
      </c>
      <c r="H185" s="1623">
        <v>1</v>
      </c>
      <c r="I185" s="2605">
        <f t="shared" si="73"/>
        <v>1931818</v>
      </c>
      <c r="J185" s="1624"/>
      <c r="K185" s="2605">
        <f t="shared" si="54"/>
        <v>0</v>
      </c>
      <c r="L185" s="2746"/>
      <c r="M185" s="2605">
        <f t="shared" si="55"/>
        <v>0</v>
      </c>
      <c r="N185" s="1505">
        <f t="shared" si="76"/>
        <v>1</v>
      </c>
      <c r="O185" s="1494">
        <f t="shared" si="76"/>
        <v>1931818</v>
      </c>
      <c r="P185" s="1494">
        <v>40000</v>
      </c>
      <c r="Q185" s="2701"/>
      <c r="R185" s="1508">
        <v>1331818</v>
      </c>
      <c r="S185" s="1508">
        <v>1931818</v>
      </c>
      <c r="T185" s="1508">
        <v>2231818</v>
      </c>
      <c r="U185" s="1508">
        <v>431818</v>
      </c>
      <c r="V185" s="1626"/>
      <c r="W185" s="1338"/>
      <c r="X185" s="2307"/>
      <c r="Y185" s="1338"/>
      <c r="Z185" s="2417"/>
      <c r="AA185" s="1342"/>
      <c r="AB185" s="1628"/>
      <c r="AC185" s="1229"/>
      <c r="AD185" s="1229"/>
      <c r="AE185" s="1229"/>
      <c r="AF185" s="1490">
        <f t="shared" si="75"/>
        <v>0</v>
      </c>
      <c r="AG185" s="1316">
        <f t="shared" si="57"/>
        <v>1931818</v>
      </c>
      <c r="AH185" s="1246"/>
      <c r="AI185" s="1630"/>
      <c r="AJ185" s="1395"/>
      <c r="AK185" s="1356"/>
      <c r="AL185" s="2560"/>
      <c r="AM185" s="2203"/>
      <c r="AN185" s="1631"/>
      <c r="AO185" s="1254"/>
      <c r="AP185" s="1491">
        <f t="shared" si="58"/>
        <v>0</v>
      </c>
      <c r="AQ185" s="1623"/>
      <c r="AR185" s="1492">
        <f t="shared" si="59"/>
        <v>0</v>
      </c>
      <c r="AS185" s="1624"/>
      <c r="AT185" s="1492">
        <f t="shared" si="60"/>
        <v>0</v>
      </c>
      <c r="AU185" s="1632"/>
      <c r="AV185" s="1492">
        <f t="shared" si="61"/>
        <v>0</v>
      </c>
      <c r="AW185" s="1493">
        <f t="shared" si="62"/>
        <v>0</v>
      </c>
      <c r="AX185" s="2153">
        <f t="shared" si="63"/>
        <v>0</v>
      </c>
      <c r="AY185" s="1495">
        <f t="shared" si="64"/>
        <v>0</v>
      </c>
      <c r="AZ185" s="1625"/>
      <c r="BA185" s="1508">
        <v>1331818</v>
      </c>
      <c r="BB185" s="1508">
        <v>1931818</v>
      </c>
      <c r="BC185" s="1508">
        <v>2231818</v>
      </c>
      <c r="BD185" s="1508">
        <v>431818</v>
      </c>
      <c r="BE185" s="2162"/>
      <c r="BF185" s="1229"/>
      <c r="BG185" s="1626"/>
      <c r="BH185" s="1229"/>
      <c r="BI185" s="1247"/>
      <c r="BJ185" s="1229"/>
      <c r="BK185" s="1246"/>
      <c r="BL185" s="1229"/>
      <c r="BM185" s="1229"/>
      <c r="BN185" s="1229"/>
      <c r="BO185" s="1490">
        <f t="shared" si="72"/>
        <v>0</v>
      </c>
      <c r="BP185" s="1316">
        <f t="shared" si="65"/>
        <v>1931818</v>
      </c>
      <c r="BQ185" s="1629"/>
      <c r="BS185" s="1298">
        <f t="shared" si="66"/>
        <v>0</v>
      </c>
      <c r="BT185" s="1298">
        <f t="shared" si="67"/>
        <v>1</v>
      </c>
      <c r="BU185" s="1298">
        <f t="shared" si="68"/>
        <v>0</v>
      </c>
      <c r="BV185" s="1298">
        <f t="shared" si="69"/>
        <v>0</v>
      </c>
      <c r="BW185" s="1298">
        <f t="shared" si="70"/>
        <v>1931818</v>
      </c>
    </row>
    <row r="186" spans="1:75" ht="15" customHeight="1" x14ac:dyDescent="0.25">
      <c r="A186" s="2277">
        <v>13</v>
      </c>
      <c r="B186" s="2630">
        <v>43497</v>
      </c>
      <c r="C186" s="2607">
        <v>179</v>
      </c>
      <c r="D186" s="2489" t="s">
        <v>32</v>
      </c>
      <c r="E186" s="1631" t="s">
        <v>31</v>
      </c>
      <c r="F186" s="794"/>
      <c r="G186" s="1491">
        <f t="shared" si="71"/>
        <v>0</v>
      </c>
      <c r="H186" s="1623">
        <v>1</v>
      </c>
      <c r="I186" s="2605">
        <f t="shared" si="73"/>
        <v>1931818</v>
      </c>
      <c r="J186" s="1624"/>
      <c r="K186" s="2605">
        <f t="shared" si="54"/>
        <v>0</v>
      </c>
      <c r="L186" s="2746"/>
      <c r="M186" s="2605">
        <f t="shared" si="55"/>
        <v>0</v>
      </c>
      <c r="N186" s="1505">
        <f t="shared" si="76"/>
        <v>1</v>
      </c>
      <c r="O186" s="1494">
        <f t="shared" si="76"/>
        <v>1931818</v>
      </c>
      <c r="P186" s="1494">
        <v>40000</v>
      </c>
      <c r="Q186" s="2701"/>
      <c r="R186" s="1508">
        <v>1331818</v>
      </c>
      <c r="S186" s="1508">
        <v>1931818</v>
      </c>
      <c r="T186" s="1508">
        <v>2231818</v>
      </c>
      <c r="U186" s="1508">
        <v>431818</v>
      </c>
      <c r="V186" s="1626"/>
      <c r="W186" s="1338"/>
      <c r="X186" s="2307"/>
      <c r="Y186" s="1338"/>
      <c r="Z186" s="2417"/>
      <c r="AA186" s="1342"/>
      <c r="AB186" s="1628"/>
      <c r="AC186" s="1229"/>
      <c r="AD186" s="1229"/>
      <c r="AE186" s="1229"/>
      <c r="AF186" s="1490">
        <f t="shared" si="75"/>
        <v>0</v>
      </c>
      <c r="AG186" s="1316">
        <f t="shared" si="57"/>
        <v>1931818</v>
      </c>
      <c r="AH186" s="1246"/>
      <c r="AI186" s="1630"/>
      <c r="AJ186" s="1395"/>
      <c r="AK186" s="1356"/>
      <c r="AL186" s="2560"/>
      <c r="AM186" s="2203"/>
      <c r="AN186" s="1631"/>
      <c r="AO186" s="1254"/>
      <c r="AP186" s="1491">
        <f t="shared" si="58"/>
        <v>0</v>
      </c>
      <c r="AQ186" s="1623"/>
      <c r="AR186" s="1492">
        <f t="shared" si="59"/>
        <v>0</v>
      </c>
      <c r="AS186" s="1624"/>
      <c r="AT186" s="1492">
        <f t="shared" si="60"/>
        <v>0</v>
      </c>
      <c r="AU186" s="1632"/>
      <c r="AV186" s="1492">
        <f t="shared" si="61"/>
        <v>0</v>
      </c>
      <c r="AW186" s="1493">
        <f t="shared" si="62"/>
        <v>0</v>
      </c>
      <c r="AX186" s="2153">
        <f t="shared" si="63"/>
        <v>0</v>
      </c>
      <c r="AY186" s="1495">
        <f t="shared" si="64"/>
        <v>0</v>
      </c>
      <c r="AZ186" s="1625"/>
      <c r="BA186" s="1508">
        <v>1331818</v>
      </c>
      <c r="BB186" s="1508">
        <v>1931818</v>
      </c>
      <c r="BC186" s="1508">
        <v>2231818</v>
      </c>
      <c r="BD186" s="1508">
        <v>431818</v>
      </c>
      <c r="BE186" s="2162"/>
      <c r="BF186" s="1229"/>
      <c r="BG186" s="1948"/>
      <c r="BH186" s="1229"/>
      <c r="BI186" s="1247"/>
      <c r="BJ186" s="1229"/>
      <c r="BK186" s="1246"/>
      <c r="BL186" s="1229"/>
      <c r="BM186" s="1229"/>
      <c r="BN186" s="1229"/>
      <c r="BO186" s="1490">
        <f t="shared" si="72"/>
        <v>0</v>
      </c>
      <c r="BP186" s="1316">
        <f t="shared" si="65"/>
        <v>1931818</v>
      </c>
      <c r="BQ186" s="1246"/>
      <c r="BS186" s="1298">
        <f t="shared" si="66"/>
        <v>0</v>
      </c>
      <c r="BT186" s="1298">
        <f t="shared" si="67"/>
        <v>1</v>
      </c>
      <c r="BU186" s="1298">
        <f t="shared" si="68"/>
        <v>0</v>
      </c>
      <c r="BV186" s="1298">
        <f t="shared" si="69"/>
        <v>0</v>
      </c>
      <c r="BW186" s="1298">
        <f t="shared" si="70"/>
        <v>1931818</v>
      </c>
    </row>
    <row r="187" spans="1:75" ht="15" customHeight="1" x14ac:dyDescent="0.25">
      <c r="A187" s="2277">
        <v>14</v>
      </c>
      <c r="B187" s="2630">
        <v>43497</v>
      </c>
      <c r="C187" s="2607">
        <v>180</v>
      </c>
      <c r="D187" s="2489" t="s">
        <v>196</v>
      </c>
      <c r="E187" s="1631" t="s">
        <v>31</v>
      </c>
      <c r="F187" s="794"/>
      <c r="G187" s="1491">
        <f t="shared" si="71"/>
        <v>0</v>
      </c>
      <c r="H187" s="1623">
        <v>1</v>
      </c>
      <c r="I187" s="2605">
        <f t="shared" si="73"/>
        <v>1931818</v>
      </c>
      <c r="J187" s="1624"/>
      <c r="K187" s="2605">
        <f t="shared" si="54"/>
        <v>0</v>
      </c>
      <c r="L187" s="2746">
        <v>1</v>
      </c>
      <c r="M187" s="2605">
        <f t="shared" si="55"/>
        <v>431818</v>
      </c>
      <c r="N187" s="1505">
        <f t="shared" si="76"/>
        <v>2</v>
      </c>
      <c r="O187" s="1494">
        <f t="shared" si="76"/>
        <v>2363636</v>
      </c>
      <c r="P187" s="1494">
        <v>80000</v>
      </c>
      <c r="Q187" s="2701"/>
      <c r="R187" s="1508">
        <v>1331818</v>
      </c>
      <c r="S187" s="1508">
        <v>1931818</v>
      </c>
      <c r="T187" s="1508">
        <v>2231818</v>
      </c>
      <c r="U187" s="1508">
        <v>431818</v>
      </c>
      <c r="V187" s="1626"/>
      <c r="W187" s="1338"/>
      <c r="X187" s="2307"/>
      <c r="Y187" s="1338"/>
      <c r="Z187" s="2417"/>
      <c r="AA187" s="1342"/>
      <c r="AB187" s="1628"/>
      <c r="AC187" s="1229"/>
      <c r="AD187" s="1229"/>
      <c r="AE187" s="1229"/>
      <c r="AF187" s="1490">
        <f t="shared" si="75"/>
        <v>0</v>
      </c>
      <c r="AG187" s="1316">
        <f t="shared" si="57"/>
        <v>2363636</v>
      </c>
      <c r="AH187" s="1246"/>
      <c r="AI187" s="1630"/>
      <c r="AJ187" s="1395"/>
      <c r="AK187" s="1356"/>
      <c r="AL187" s="2560"/>
      <c r="AM187" s="2203"/>
      <c r="AN187" s="1631"/>
      <c r="AO187" s="1254"/>
      <c r="AP187" s="1491">
        <f t="shared" si="58"/>
        <v>0</v>
      </c>
      <c r="AQ187" s="1623"/>
      <c r="AR187" s="1492">
        <f t="shared" si="59"/>
        <v>0</v>
      </c>
      <c r="AS187" s="1624"/>
      <c r="AT187" s="1492">
        <f t="shared" si="60"/>
        <v>0</v>
      </c>
      <c r="AU187" s="1632"/>
      <c r="AV187" s="1492">
        <f t="shared" si="61"/>
        <v>0</v>
      </c>
      <c r="AW187" s="1493">
        <f t="shared" si="62"/>
        <v>0</v>
      </c>
      <c r="AX187" s="2153">
        <f t="shared" si="63"/>
        <v>0</v>
      </c>
      <c r="AY187" s="1495">
        <f t="shared" si="64"/>
        <v>0</v>
      </c>
      <c r="AZ187" s="1638"/>
      <c r="BA187" s="1508">
        <v>1331818</v>
      </c>
      <c r="BB187" s="1508">
        <v>1931818</v>
      </c>
      <c r="BC187" s="1508">
        <v>2231818</v>
      </c>
      <c r="BD187" s="1508">
        <v>431818</v>
      </c>
      <c r="BE187" s="2164"/>
      <c r="BF187" s="1640"/>
      <c r="BG187" s="1639"/>
      <c r="BH187" s="1640"/>
      <c r="BI187" s="1641"/>
      <c r="BJ187" s="1640"/>
      <c r="BK187" s="1647"/>
      <c r="BL187" s="1640"/>
      <c r="BM187" s="1640"/>
      <c r="BN187" s="1640"/>
      <c r="BO187" s="1490">
        <f t="shared" si="72"/>
        <v>0</v>
      </c>
      <c r="BP187" s="1648">
        <f t="shared" si="65"/>
        <v>2363636</v>
      </c>
      <c r="BQ187" s="1642"/>
      <c r="BS187" s="1298">
        <f t="shared" si="66"/>
        <v>0</v>
      </c>
      <c r="BT187" s="1298">
        <f t="shared" si="67"/>
        <v>1</v>
      </c>
      <c r="BU187" s="1298">
        <f t="shared" si="68"/>
        <v>0</v>
      </c>
      <c r="BV187" s="1298">
        <f t="shared" si="69"/>
        <v>1</v>
      </c>
      <c r="BW187" s="1298">
        <f t="shared" si="70"/>
        <v>2363636</v>
      </c>
    </row>
    <row r="188" spans="1:75" ht="15" customHeight="1" x14ac:dyDescent="0.25">
      <c r="A188" s="2277">
        <v>15</v>
      </c>
      <c r="B188" s="2630">
        <v>43497</v>
      </c>
      <c r="C188" s="2607">
        <v>181</v>
      </c>
      <c r="D188" s="2489" t="s">
        <v>36</v>
      </c>
      <c r="E188" s="1631" t="s">
        <v>31</v>
      </c>
      <c r="F188" s="794"/>
      <c r="G188" s="1491">
        <f t="shared" si="71"/>
        <v>0</v>
      </c>
      <c r="H188" s="1623">
        <v>2</v>
      </c>
      <c r="I188" s="2605">
        <f t="shared" si="73"/>
        <v>3863636</v>
      </c>
      <c r="J188" s="1624"/>
      <c r="K188" s="2605">
        <f t="shared" si="54"/>
        <v>0</v>
      </c>
      <c r="L188" s="2746"/>
      <c r="M188" s="2605">
        <f t="shared" si="55"/>
        <v>0</v>
      </c>
      <c r="N188" s="1505">
        <f t="shared" si="76"/>
        <v>2</v>
      </c>
      <c r="O188" s="1494">
        <f t="shared" si="76"/>
        <v>3863636</v>
      </c>
      <c r="P188" s="1494">
        <v>80000</v>
      </c>
      <c r="Q188" s="2701"/>
      <c r="R188" s="1508">
        <v>1331818</v>
      </c>
      <c r="S188" s="1508">
        <v>1931818</v>
      </c>
      <c r="T188" s="1508">
        <v>2231818</v>
      </c>
      <c r="U188" s="1508">
        <v>431818</v>
      </c>
      <c r="V188" s="1626"/>
      <c r="W188" s="1338"/>
      <c r="X188" s="2350"/>
      <c r="Y188" s="1338"/>
      <c r="Z188" s="2417"/>
      <c r="AA188" s="1342"/>
      <c r="AB188" s="1628"/>
      <c r="AC188" s="1229"/>
      <c r="AD188" s="1229"/>
      <c r="AE188" s="1229"/>
      <c r="AF188" s="1490">
        <f t="shared" si="75"/>
        <v>0</v>
      </c>
      <c r="AG188" s="1316">
        <f t="shared" si="57"/>
        <v>3863636</v>
      </c>
      <c r="AH188" s="1246"/>
      <c r="AI188" s="1630"/>
      <c r="AJ188" s="1395"/>
      <c r="AK188" s="1356"/>
      <c r="AL188" s="2560"/>
      <c r="AM188" s="2203"/>
      <c r="AN188" s="1631"/>
      <c r="AO188" s="1254"/>
      <c r="AP188" s="1491">
        <f t="shared" si="58"/>
        <v>0</v>
      </c>
      <c r="AQ188" s="1623"/>
      <c r="AR188" s="1492">
        <f t="shared" si="59"/>
        <v>0</v>
      </c>
      <c r="AS188" s="1624"/>
      <c r="AT188" s="1492">
        <f t="shared" si="60"/>
        <v>0</v>
      </c>
      <c r="AU188" s="1632"/>
      <c r="AV188" s="1492">
        <f t="shared" si="61"/>
        <v>0</v>
      </c>
      <c r="AW188" s="1493">
        <f t="shared" si="62"/>
        <v>0</v>
      </c>
      <c r="AX188" s="2153">
        <f t="shared" si="63"/>
        <v>0</v>
      </c>
      <c r="AY188" s="1495">
        <f t="shared" si="64"/>
        <v>0</v>
      </c>
      <c r="AZ188" s="1625"/>
      <c r="BA188" s="1508">
        <v>1331818</v>
      </c>
      <c r="BB188" s="1508">
        <v>1931818</v>
      </c>
      <c r="BC188" s="1508">
        <v>2231818</v>
      </c>
      <c r="BD188" s="1508">
        <v>431818</v>
      </c>
      <c r="BE188" s="2162"/>
      <c r="BF188" s="1229"/>
      <c r="BG188" s="1948"/>
      <c r="BH188" s="1229"/>
      <c r="BI188" s="1247"/>
      <c r="BJ188" s="1229"/>
      <c r="BK188" s="1246"/>
      <c r="BL188" s="1229"/>
      <c r="BM188" s="1229"/>
      <c r="BN188" s="1229"/>
      <c r="BO188" s="1490">
        <f t="shared" si="72"/>
        <v>0</v>
      </c>
      <c r="BP188" s="1316">
        <f t="shared" si="65"/>
        <v>3863636</v>
      </c>
      <c r="BQ188" s="1246"/>
      <c r="BS188" s="1298">
        <f t="shared" si="66"/>
        <v>0</v>
      </c>
      <c r="BT188" s="1298">
        <f t="shared" si="67"/>
        <v>2</v>
      </c>
      <c r="BU188" s="1298">
        <f t="shared" si="68"/>
        <v>0</v>
      </c>
      <c r="BV188" s="1298">
        <f t="shared" si="69"/>
        <v>0</v>
      </c>
      <c r="BW188" s="1298">
        <f t="shared" si="70"/>
        <v>3863636</v>
      </c>
    </row>
    <row r="189" spans="1:75" ht="15" customHeight="1" x14ac:dyDescent="0.25">
      <c r="A189" s="2277">
        <v>16</v>
      </c>
      <c r="B189" s="2630">
        <v>43497</v>
      </c>
      <c r="C189" s="2607">
        <v>182</v>
      </c>
      <c r="D189" s="2489" t="s">
        <v>34</v>
      </c>
      <c r="E189" s="1631" t="s">
        <v>31</v>
      </c>
      <c r="F189" s="794"/>
      <c r="G189" s="1491">
        <f t="shared" si="71"/>
        <v>0</v>
      </c>
      <c r="H189" s="1623">
        <v>2</v>
      </c>
      <c r="I189" s="2605">
        <f t="shared" si="73"/>
        <v>3863636</v>
      </c>
      <c r="J189" s="1624"/>
      <c r="K189" s="2605">
        <f t="shared" si="54"/>
        <v>0</v>
      </c>
      <c r="L189" s="2746"/>
      <c r="M189" s="2605">
        <f t="shared" si="55"/>
        <v>0</v>
      </c>
      <c r="N189" s="1505">
        <f t="shared" si="76"/>
        <v>2</v>
      </c>
      <c r="O189" s="1494">
        <f t="shared" si="76"/>
        <v>3863636</v>
      </c>
      <c r="P189" s="1494">
        <v>80000</v>
      </c>
      <c r="Q189" s="2701"/>
      <c r="R189" s="1508">
        <v>1331818</v>
      </c>
      <c r="S189" s="1508">
        <v>1931818</v>
      </c>
      <c r="T189" s="1508">
        <v>2231818</v>
      </c>
      <c r="U189" s="1508">
        <v>431818</v>
      </c>
      <c r="V189" s="1626"/>
      <c r="W189" s="1338"/>
      <c r="X189" s="2350"/>
      <c r="Y189" s="1338"/>
      <c r="Z189" s="2417"/>
      <c r="AA189" s="1342"/>
      <c r="AB189" s="1628"/>
      <c r="AC189" s="1229"/>
      <c r="AD189" s="1229"/>
      <c r="AE189" s="1229"/>
      <c r="AF189" s="1490">
        <f t="shared" si="75"/>
        <v>0</v>
      </c>
      <c r="AG189" s="1316">
        <f t="shared" si="57"/>
        <v>3863636</v>
      </c>
      <c r="AH189" s="1246"/>
      <c r="AI189" s="1630"/>
      <c r="AJ189" s="1395"/>
      <c r="AK189" s="1356"/>
      <c r="AL189" s="2560"/>
      <c r="AM189" s="2203"/>
      <c r="AN189" s="1631"/>
      <c r="AO189" s="1254"/>
      <c r="AP189" s="1491">
        <f t="shared" si="58"/>
        <v>0</v>
      </c>
      <c r="AQ189" s="1623"/>
      <c r="AR189" s="1492">
        <f t="shared" si="59"/>
        <v>0</v>
      </c>
      <c r="AS189" s="1624"/>
      <c r="AT189" s="1492">
        <f t="shared" si="60"/>
        <v>0</v>
      </c>
      <c r="AU189" s="1632"/>
      <c r="AV189" s="1492">
        <f t="shared" si="61"/>
        <v>0</v>
      </c>
      <c r="AW189" s="1493">
        <f t="shared" si="62"/>
        <v>0</v>
      </c>
      <c r="AX189" s="2153">
        <f t="shared" si="63"/>
        <v>0</v>
      </c>
      <c r="AY189" s="1495">
        <f t="shared" si="64"/>
        <v>0</v>
      </c>
      <c r="AZ189" s="1625"/>
      <c r="BA189" s="1508">
        <v>1331818</v>
      </c>
      <c r="BB189" s="1508">
        <v>1931818</v>
      </c>
      <c r="BC189" s="1508">
        <v>2231818</v>
      </c>
      <c r="BD189" s="1508">
        <v>431818</v>
      </c>
      <c r="BE189" s="2162"/>
      <c r="BF189" s="1229"/>
      <c r="BG189" s="1626"/>
      <c r="BH189" s="1229"/>
      <c r="BI189" s="1247"/>
      <c r="BJ189" s="1229"/>
      <c r="BK189" s="1246"/>
      <c r="BL189" s="1229"/>
      <c r="BM189" s="1229"/>
      <c r="BN189" s="1229"/>
      <c r="BO189" s="1490">
        <f t="shared" si="72"/>
        <v>0</v>
      </c>
      <c r="BP189" s="1316">
        <f t="shared" si="65"/>
        <v>3863636</v>
      </c>
      <c r="BQ189" s="1246"/>
      <c r="BS189" s="1298">
        <f t="shared" si="66"/>
        <v>0</v>
      </c>
      <c r="BT189" s="1298">
        <f t="shared" si="67"/>
        <v>2</v>
      </c>
      <c r="BU189" s="1298">
        <f t="shared" si="68"/>
        <v>0</v>
      </c>
      <c r="BV189" s="1298">
        <f t="shared" si="69"/>
        <v>0</v>
      </c>
      <c r="BW189" s="1298">
        <f t="shared" si="70"/>
        <v>3863636</v>
      </c>
    </row>
    <row r="190" spans="1:75" ht="15" customHeight="1" x14ac:dyDescent="0.25">
      <c r="A190" s="2277">
        <v>17</v>
      </c>
      <c r="B190" s="2630">
        <v>43497</v>
      </c>
      <c r="C190" s="2607">
        <v>183</v>
      </c>
      <c r="D190" s="2489" t="s">
        <v>37</v>
      </c>
      <c r="E190" s="1631" t="s">
        <v>31</v>
      </c>
      <c r="F190" s="794"/>
      <c r="G190" s="1491">
        <f t="shared" si="71"/>
        <v>0</v>
      </c>
      <c r="H190" s="1623">
        <v>3</v>
      </c>
      <c r="I190" s="2605">
        <f t="shared" si="73"/>
        <v>5795454</v>
      </c>
      <c r="J190" s="1624"/>
      <c r="K190" s="2605">
        <f t="shared" si="54"/>
        <v>0</v>
      </c>
      <c r="L190" s="2746"/>
      <c r="M190" s="2605">
        <f t="shared" si="55"/>
        <v>0</v>
      </c>
      <c r="N190" s="1505">
        <f t="shared" si="76"/>
        <v>3</v>
      </c>
      <c r="O190" s="1494">
        <f t="shared" si="76"/>
        <v>5795454</v>
      </c>
      <c r="P190" s="1494">
        <v>120000</v>
      </c>
      <c r="Q190" s="2701"/>
      <c r="R190" s="1508">
        <v>1331818</v>
      </c>
      <c r="S190" s="1508">
        <v>1931818</v>
      </c>
      <c r="T190" s="1508">
        <v>2231818</v>
      </c>
      <c r="U190" s="1508">
        <v>431818</v>
      </c>
      <c r="V190" s="1626"/>
      <c r="W190" s="1338"/>
      <c r="X190" s="2350"/>
      <c r="Y190" s="1338"/>
      <c r="Z190" s="2417"/>
      <c r="AA190" s="1342"/>
      <c r="AB190" s="1628"/>
      <c r="AC190" s="1229"/>
      <c r="AD190" s="1229"/>
      <c r="AE190" s="1229"/>
      <c r="AF190" s="1490">
        <f t="shared" si="75"/>
        <v>0</v>
      </c>
      <c r="AG190" s="1316">
        <f t="shared" si="57"/>
        <v>5795454</v>
      </c>
      <c r="AH190" s="1246"/>
      <c r="AI190" s="1630"/>
      <c r="AJ190" s="1395"/>
      <c r="AK190" s="1356"/>
      <c r="AL190" s="2560"/>
      <c r="AM190" s="2203"/>
      <c r="AN190" s="1631"/>
      <c r="AO190" s="1254"/>
      <c r="AP190" s="1491">
        <f t="shared" si="58"/>
        <v>0</v>
      </c>
      <c r="AQ190" s="1623"/>
      <c r="AR190" s="1492">
        <f t="shared" si="59"/>
        <v>0</v>
      </c>
      <c r="AS190" s="1624"/>
      <c r="AT190" s="1492">
        <f t="shared" si="60"/>
        <v>0</v>
      </c>
      <c r="AU190" s="1632"/>
      <c r="AV190" s="1492">
        <f t="shared" si="61"/>
        <v>0</v>
      </c>
      <c r="AW190" s="1493">
        <f t="shared" si="62"/>
        <v>0</v>
      </c>
      <c r="AX190" s="2153">
        <f t="shared" si="63"/>
        <v>0</v>
      </c>
      <c r="AY190" s="1495">
        <f t="shared" si="64"/>
        <v>0</v>
      </c>
      <c r="AZ190" s="1625"/>
      <c r="BA190" s="1508">
        <v>1331818</v>
      </c>
      <c r="BB190" s="1508">
        <v>1931818</v>
      </c>
      <c r="BC190" s="1508">
        <v>2231818</v>
      </c>
      <c r="BD190" s="1508">
        <v>431818</v>
      </c>
      <c r="BE190" s="2162"/>
      <c r="BF190" s="1229"/>
      <c r="BG190" s="1626"/>
      <c r="BH190" s="1229"/>
      <c r="BI190" s="1247"/>
      <c r="BJ190" s="1229"/>
      <c r="BK190" s="1246"/>
      <c r="BL190" s="1229"/>
      <c r="BM190" s="1229"/>
      <c r="BN190" s="1229"/>
      <c r="BO190" s="1490">
        <f t="shared" si="72"/>
        <v>0</v>
      </c>
      <c r="BP190" s="1316">
        <f t="shared" si="65"/>
        <v>5795454</v>
      </c>
      <c r="BQ190" s="1246"/>
      <c r="BS190" s="1298">
        <f t="shared" si="66"/>
        <v>0</v>
      </c>
      <c r="BT190" s="1298">
        <f t="shared" si="67"/>
        <v>3</v>
      </c>
      <c r="BU190" s="1298">
        <f t="shared" si="68"/>
        <v>0</v>
      </c>
      <c r="BV190" s="1298">
        <f t="shared" si="69"/>
        <v>0</v>
      </c>
      <c r="BW190" s="1298">
        <f t="shared" si="70"/>
        <v>5795454</v>
      </c>
    </row>
    <row r="191" spans="1:75" ht="15" customHeight="1" x14ac:dyDescent="0.25">
      <c r="A191" s="2277">
        <v>18</v>
      </c>
      <c r="B191" s="2630">
        <v>43497</v>
      </c>
      <c r="C191" s="2607">
        <v>184</v>
      </c>
      <c r="D191" s="2489" t="s">
        <v>80</v>
      </c>
      <c r="E191" s="1631" t="s">
        <v>31</v>
      </c>
      <c r="F191" s="794"/>
      <c r="G191" s="1491">
        <f t="shared" si="71"/>
        <v>0</v>
      </c>
      <c r="H191" s="1623">
        <v>2</v>
      </c>
      <c r="I191" s="2605">
        <f t="shared" si="73"/>
        <v>3863636</v>
      </c>
      <c r="J191" s="1624"/>
      <c r="K191" s="2605">
        <f t="shared" si="54"/>
        <v>0</v>
      </c>
      <c r="L191" s="2746">
        <v>1</v>
      </c>
      <c r="M191" s="2605">
        <f t="shared" si="55"/>
        <v>431818</v>
      </c>
      <c r="N191" s="1505">
        <f t="shared" si="76"/>
        <v>3</v>
      </c>
      <c r="O191" s="1494">
        <f t="shared" si="76"/>
        <v>4295454</v>
      </c>
      <c r="P191" s="1494">
        <v>120000</v>
      </c>
      <c r="Q191" s="2701"/>
      <c r="R191" s="1508">
        <v>1331818</v>
      </c>
      <c r="S191" s="1508">
        <v>1931818</v>
      </c>
      <c r="T191" s="1508">
        <v>2231818</v>
      </c>
      <c r="U191" s="1508">
        <v>431818</v>
      </c>
      <c r="V191" s="1626"/>
      <c r="W191" s="1516"/>
      <c r="X191" s="2351"/>
      <c r="Y191" s="1516"/>
      <c r="Z191" s="2418"/>
      <c r="AA191" s="1516"/>
      <c r="AB191" s="1635"/>
      <c r="AC191" s="1516"/>
      <c r="AD191" s="1516"/>
      <c r="AE191" s="1516"/>
      <c r="AF191" s="1490">
        <f t="shared" si="75"/>
        <v>0</v>
      </c>
      <c r="AG191" s="1316">
        <f t="shared" si="57"/>
        <v>4295454</v>
      </c>
      <c r="AH191" s="1246"/>
      <c r="AI191" s="1630"/>
      <c r="AJ191" s="1395"/>
      <c r="AK191" s="1356"/>
      <c r="AL191" s="2560"/>
      <c r="AM191" s="2203"/>
      <c r="AN191" s="1631"/>
      <c r="AO191" s="1254"/>
      <c r="AP191" s="1491">
        <f t="shared" si="58"/>
        <v>0</v>
      </c>
      <c r="AQ191" s="1623"/>
      <c r="AR191" s="1492">
        <f t="shared" si="59"/>
        <v>0</v>
      </c>
      <c r="AS191" s="1624"/>
      <c r="AT191" s="1492">
        <f t="shared" si="60"/>
        <v>0</v>
      </c>
      <c r="AU191" s="1632"/>
      <c r="AV191" s="1492">
        <f t="shared" si="61"/>
        <v>0</v>
      </c>
      <c r="AW191" s="1493">
        <f t="shared" si="62"/>
        <v>0</v>
      </c>
      <c r="AX191" s="2153">
        <f t="shared" si="63"/>
        <v>0</v>
      </c>
      <c r="AY191" s="1495">
        <f t="shared" si="64"/>
        <v>0</v>
      </c>
      <c r="AZ191" s="1625"/>
      <c r="BA191" s="1508">
        <v>1331818</v>
      </c>
      <c r="BB191" s="1508">
        <v>1931818</v>
      </c>
      <c r="BC191" s="1508">
        <v>2231818</v>
      </c>
      <c r="BD191" s="1508">
        <v>431818</v>
      </c>
      <c r="BE191" s="2162"/>
      <c r="BF191" s="1229"/>
      <c r="BG191" s="1626"/>
      <c r="BH191" s="1229"/>
      <c r="BI191" s="1247"/>
      <c r="BJ191" s="1229"/>
      <c r="BK191" s="1246"/>
      <c r="BL191" s="1229"/>
      <c r="BM191" s="1229"/>
      <c r="BN191" s="1229"/>
      <c r="BO191" s="1490">
        <f t="shared" si="72"/>
        <v>0</v>
      </c>
      <c r="BP191" s="1316">
        <f t="shared" si="65"/>
        <v>4295454</v>
      </c>
      <c r="BQ191" s="1246"/>
      <c r="BS191" s="1298">
        <f t="shared" si="66"/>
        <v>0</v>
      </c>
      <c r="BT191" s="1298">
        <f t="shared" si="67"/>
        <v>2</v>
      </c>
      <c r="BU191" s="1298">
        <f t="shared" si="68"/>
        <v>0</v>
      </c>
      <c r="BV191" s="1298">
        <f t="shared" si="69"/>
        <v>1</v>
      </c>
      <c r="BW191" s="1298">
        <f t="shared" si="70"/>
        <v>4295454</v>
      </c>
    </row>
    <row r="192" spans="1:75" ht="15" customHeight="1" x14ac:dyDescent="0.25">
      <c r="A192" s="2277">
        <v>19</v>
      </c>
      <c r="B192" s="2630">
        <v>43497</v>
      </c>
      <c r="C192" s="2607">
        <v>185</v>
      </c>
      <c r="D192" s="2489" t="s">
        <v>172</v>
      </c>
      <c r="E192" s="1631" t="s">
        <v>31</v>
      </c>
      <c r="F192" s="794"/>
      <c r="G192" s="1491">
        <f t="shared" si="71"/>
        <v>0</v>
      </c>
      <c r="H192" s="1623">
        <v>1</v>
      </c>
      <c r="I192" s="2605">
        <f t="shared" si="73"/>
        <v>1931818</v>
      </c>
      <c r="J192" s="1624">
        <v>3</v>
      </c>
      <c r="K192" s="2605">
        <f t="shared" si="54"/>
        <v>6695454</v>
      </c>
      <c r="L192" s="2746">
        <v>2</v>
      </c>
      <c r="M192" s="2605">
        <f t="shared" si="55"/>
        <v>863636</v>
      </c>
      <c r="N192" s="1505">
        <f t="shared" si="76"/>
        <v>6</v>
      </c>
      <c r="O192" s="1494">
        <f t="shared" si="76"/>
        <v>9490908</v>
      </c>
      <c r="P192" s="1494">
        <v>240000</v>
      </c>
      <c r="Q192" s="2701"/>
      <c r="R192" s="1508">
        <v>1331818</v>
      </c>
      <c r="S192" s="1508">
        <v>1931818</v>
      </c>
      <c r="T192" s="1508">
        <v>2231818</v>
      </c>
      <c r="U192" s="1508">
        <v>431818</v>
      </c>
      <c r="V192" s="1626"/>
      <c r="W192" s="1229"/>
      <c r="X192" s="2352"/>
      <c r="Y192" s="1229"/>
      <c r="Z192" s="2419"/>
      <c r="AA192" s="1229"/>
      <c r="AB192" s="1247"/>
      <c r="AC192" s="1229"/>
      <c r="AD192" s="1229"/>
      <c r="AE192" s="1229"/>
      <c r="AF192" s="1490">
        <f t="shared" si="75"/>
        <v>0</v>
      </c>
      <c r="AG192" s="1316">
        <f t="shared" si="57"/>
        <v>9490908</v>
      </c>
      <c r="AH192" s="1246"/>
      <c r="AI192" s="1630"/>
      <c r="AJ192" s="1395"/>
      <c r="AK192" s="1356"/>
      <c r="AL192" s="2560"/>
      <c r="AM192" s="2203"/>
      <c r="AN192" s="1631"/>
      <c r="AO192" s="1254"/>
      <c r="AP192" s="1491">
        <f t="shared" si="58"/>
        <v>0</v>
      </c>
      <c r="AQ192" s="1623"/>
      <c r="AR192" s="1492">
        <f t="shared" si="59"/>
        <v>0</v>
      </c>
      <c r="AS192" s="1624"/>
      <c r="AT192" s="1492">
        <f t="shared" si="60"/>
        <v>0</v>
      </c>
      <c r="AU192" s="1632"/>
      <c r="AV192" s="1492">
        <f t="shared" si="61"/>
        <v>0</v>
      </c>
      <c r="AW192" s="1493">
        <f t="shared" si="62"/>
        <v>0</v>
      </c>
      <c r="AX192" s="2153">
        <f t="shared" si="63"/>
        <v>0</v>
      </c>
      <c r="AY192" s="1495">
        <f t="shared" si="64"/>
        <v>0</v>
      </c>
      <c r="AZ192" s="1625"/>
      <c r="BA192" s="1508">
        <v>1331818</v>
      </c>
      <c r="BB192" s="1508">
        <v>1931818</v>
      </c>
      <c r="BC192" s="1508">
        <v>2231818</v>
      </c>
      <c r="BD192" s="1508">
        <v>431818</v>
      </c>
      <c r="BE192" s="2162"/>
      <c r="BF192" s="1229"/>
      <c r="BG192" s="1626"/>
      <c r="BH192" s="1229"/>
      <c r="BI192" s="1247"/>
      <c r="BJ192" s="1229"/>
      <c r="BK192" s="1246"/>
      <c r="BL192" s="1229"/>
      <c r="BM192" s="1229"/>
      <c r="BN192" s="1229"/>
      <c r="BO192" s="1490">
        <f t="shared" si="72"/>
        <v>0</v>
      </c>
      <c r="BP192" s="1316">
        <f t="shared" si="65"/>
        <v>9490908</v>
      </c>
      <c r="BQ192" s="1246"/>
      <c r="BS192" s="1298">
        <f t="shared" si="66"/>
        <v>0</v>
      </c>
      <c r="BT192" s="1298">
        <f t="shared" si="67"/>
        <v>1</v>
      </c>
      <c r="BU192" s="1298">
        <f t="shared" si="68"/>
        <v>3</v>
      </c>
      <c r="BV192" s="1298">
        <f t="shared" si="69"/>
        <v>2</v>
      </c>
      <c r="BW192" s="1298">
        <f t="shared" si="70"/>
        <v>9490908</v>
      </c>
    </row>
    <row r="193" spans="1:75" ht="15" customHeight="1" x14ac:dyDescent="0.25">
      <c r="A193" s="2277">
        <v>20</v>
      </c>
      <c r="B193" s="2630">
        <v>43497</v>
      </c>
      <c r="C193" s="2607">
        <v>186</v>
      </c>
      <c r="D193" s="2489" t="s">
        <v>35</v>
      </c>
      <c r="E193" s="1631" t="s">
        <v>31</v>
      </c>
      <c r="F193" s="794"/>
      <c r="G193" s="1491">
        <f t="shared" si="71"/>
        <v>0</v>
      </c>
      <c r="H193" s="1623">
        <v>1</v>
      </c>
      <c r="I193" s="2605">
        <f t="shared" si="73"/>
        <v>1931818</v>
      </c>
      <c r="J193" s="1624"/>
      <c r="K193" s="2605">
        <f t="shared" si="54"/>
        <v>0</v>
      </c>
      <c r="L193" s="2746">
        <v>1</v>
      </c>
      <c r="M193" s="2605">
        <f t="shared" si="55"/>
        <v>431818</v>
      </c>
      <c r="N193" s="1505">
        <f t="shared" si="76"/>
        <v>2</v>
      </c>
      <c r="O193" s="1494">
        <f t="shared" si="76"/>
        <v>2363636</v>
      </c>
      <c r="P193" s="1494">
        <v>80000</v>
      </c>
      <c r="Q193" s="2701"/>
      <c r="R193" s="1508">
        <v>1331818</v>
      </c>
      <c r="S193" s="1508">
        <v>1931818</v>
      </c>
      <c r="T193" s="1508">
        <v>2231818</v>
      </c>
      <c r="U193" s="1508">
        <v>431818</v>
      </c>
      <c r="V193" s="1626"/>
      <c r="W193" s="1516"/>
      <c r="X193" s="2351"/>
      <c r="Y193" s="1516"/>
      <c r="Z193" s="2418"/>
      <c r="AA193" s="1516"/>
      <c r="AB193" s="1635"/>
      <c r="AC193" s="1516"/>
      <c r="AD193" s="1516"/>
      <c r="AE193" s="1516"/>
      <c r="AF193" s="1490">
        <f t="shared" si="75"/>
        <v>0</v>
      </c>
      <c r="AG193" s="1316">
        <f t="shared" si="57"/>
        <v>2363636</v>
      </c>
      <c r="AH193" s="1246"/>
      <c r="AI193" s="1630"/>
      <c r="AJ193" s="1395"/>
      <c r="AK193" s="1356"/>
      <c r="AL193" s="2560"/>
      <c r="AM193" s="2203"/>
      <c r="AN193" s="1631"/>
      <c r="AO193" s="1254"/>
      <c r="AP193" s="1491">
        <f t="shared" si="58"/>
        <v>0</v>
      </c>
      <c r="AQ193" s="1623"/>
      <c r="AR193" s="1492">
        <f t="shared" si="59"/>
        <v>0</v>
      </c>
      <c r="AS193" s="1624"/>
      <c r="AT193" s="1492">
        <f t="shared" si="60"/>
        <v>0</v>
      </c>
      <c r="AU193" s="1632"/>
      <c r="AV193" s="1492">
        <f t="shared" si="61"/>
        <v>0</v>
      </c>
      <c r="AW193" s="1493">
        <f t="shared" si="62"/>
        <v>0</v>
      </c>
      <c r="AX193" s="2153">
        <f t="shared" si="63"/>
        <v>0</v>
      </c>
      <c r="AY193" s="1495">
        <f t="shared" si="64"/>
        <v>0</v>
      </c>
      <c r="AZ193" s="1625"/>
      <c r="BA193" s="1508">
        <v>1331818</v>
      </c>
      <c r="BB193" s="1508">
        <v>1931818</v>
      </c>
      <c r="BC193" s="1508">
        <v>2231818</v>
      </c>
      <c r="BD193" s="1508">
        <v>431818</v>
      </c>
      <c r="BE193" s="2162"/>
      <c r="BF193" s="1229"/>
      <c r="BG193" s="1948"/>
      <c r="BH193" s="1229"/>
      <c r="BI193" s="1247"/>
      <c r="BJ193" s="1229"/>
      <c r="BK193" s="1246"/>
      <c r="BL193" s="1229"/>
      <c r="BM193" s="1229"/>
      <c r="BN193" s="1229"/>
      <c r="BO193" s="1490">
        <f t="shared" si="72"/>
        <v>0</v>
      </c>
      <c r="BP193" s="1316">
        <f t="shared" si="65"/>
        <v>2363636</v>
      </c>
      <c r="BQ193" s="1629"/>
      <c r="BS193" s="1298">
        <f t="shared" si="66"/>
        <v>0</v>
      </c>
      <c r="BT193" s="1298">
        <f t="shared" si="67"/>
        <v>1</v>
      </c>
      <c r="BU193" s="1298">
        <f t="shared" si="68"/>
        <v>0</v>
      </c>
      <c r="BV193" s="1298">
        <f t="shared" si="69"/>
        <v>1</v>
      </c>
      <c r="BW193" s="1298">
        <f t="shared" si="70"/>
        <v>2363636</v>
      </c>
    </row>
    <row r="194" spans="1:75" ht="15" customHeight="1" x14ac:dyDescent="0.25">
      <c r="A194" s="2277">
        <v>21</v>
      </c>
      <c r="B194" s="2630">
        <v>43497</v>
      </c>
      <c r="C194" s="2607">
        <v>187</v>
      </c>
      <c r="D194" s="2489" t="s">
        <v>55</v>
      </c>
      <c r="E194" s="1631" t="s">
        <v>43</v>
      </c>
      <c r="F194" s="794"/>
      <c r="G194" s="1491">
        <f t="shared" si="71"/>
        <v>0</v>
      </c>
      <c r="H194" s="1623"/>
      <c r="I194" s="2605">
        <f t="shared" si="73"/>
        <v>0</v>
      </c>
      <c r="J194" s="1624"/>
      <c r="K194" s="2605">
        <f t="shared" si="54"/>
        <v>0</v>
      </c>
      <c r="L194" s="2746">
        <v>2</v>
      </c>
      <c r="M194" s="2605">
        <f t="shared" si="55"/>
        <v>863636</v>
      </c>
      <c r="N194" s="1505">
        <f t="shared" si="76"/>
        <v>2</v>
      </c>
      <c r="O194" s="1494">
        <f t="shared" si="76"/>
        <v>863636</v>
      </c>
      <c r="P194" s="1494">
        <v>80000</v>
      </c>
      <c r="Q194" s="2701"/>
      <c r="R194" s="1508">
        <v>1331818</v>
      </c>
      <c r="S194" s="1508">
        <v>1931818</v>
      </c>
      <c r="T194" s="1508">
        <v>2231818</v>
      </c>
      <c r="U194" s="1508">
        <v>431818</v>
      </c>
      <c r="V194" s="1626"/>
      <c r="W194" s="1229"/>
      <c r="X194" s="2352"/>
      <c r="Y194" s="1229"/>
      <c r="Z194" s="2419"/>
      <c r="AA194" s="1229"/>
      <c r="AB194" s="1247"/>
      <c r="AC194" s="1229"/>
      <c r="AD194" s="1229"/>
      <c r="AE194" s="1229"/>
      <c r="AF194" s="1490">
        <f t="shared" si="75"/>
        <v>0</v>
      </c>
      <c r="AG194" s="1316">
        <f t="shared" si="57"/>
        <v>863636</v>
      </c>
      <c r="AH194" s="1246"/>
      <c r="AI194" s="1630"/>
      <c r="AJ194" s="1395"/>
      <c r="AK194" s="1356"/>
      <c r="AL194" s="2560"/>
      <c r="AM194" s="2203"/>
      <c r="AN194" s="1631"/>
      <c r="AO194" s="1254"/>
      <c r="AP194" s="1491">
        <f t="shared" si="58"/>
        <v>0</v>
      </c>
      <c r="AQ194" s="1623"/>
      <c r="AR194" s="1492">
        <f t="shared" si="59"/>
        <v>0</v>
      </c>
      <c r="AS194" s="1624"/>
      <c r="AT194" s="1492">
        <f t="shared" si="60"/>
        <v>0</v>
      </c>
      <c r="AU194" s="1632"/>
      <c r="AV194" s="1492">
        <f t="shared" si="61"/>
        <v>0</v>
      </c>
      <c r="AW194" s="1493">
        <f t="shared" si="62"/>
        <v>0</v>
      </c>
      <c r="AX194" s="2153">
        <f t="shared" si="63"/>
        <v>0</v>
      </c>
      <c r="AY194" s="1495">
        <f t="shared" si="64"/>
        <v>0</v>
      </c>
      <c r="AZ194" s="1625"/>
      <c r="BA194" s="1508">
        <v>1331818</v>
      </c>
      <c r="BB194" s="1508">
        <v>1931818</v>
      </c>
      <c r="BC194" s="1508">
        <v>2231818</v>
      </c>
      <c r="BD194" s="1508">
        <v>431818</v>
      </c>
      <c r="BE194" s="2162"/>
      <c r="BF194" s="1229"/>
      <c r="BG194" s="1626"/>
      <c r="BH194" s="1229"/>
      <c r="BI194" s="1626"/>
      <c r="BJ194" s="1229"/>
      <c r="BK194" s="1246"/>
      <c r="BL194" s="1229"/>
      <c r="BM194" s="1229"/>
      <c r="BN194" s="1229"/>
      <c r="BO194" s="1490">
        <f t="shared" si="72"/>
        <v>0</v>
      </c>
      <c r="BP194" s="1316">
        <f t="shared" si="65"/>
        <v>863636</v>
      </c>
      <c r="BQ194" s="1246"/>
      <c r="BS194" s="1298">
        <f t="shared" si="66"/>
        <v>0</v>
      </c>
      <c r="BT194" s="1298">
        <f t="shared" si="67"/>
        <v>0</v>
      </c>
      <c r="BU194" s="1298">
        <f t="shared" si="68"/>
        <v>0</v>
      </c>
      <c r="BV194" s="1298">
        <f t="shared" si="69"/>
        <v>2</v>
      </c>
      <c r="BW194" s="1298">
        <f t="shared" si="70"/>
        <v>863636</v>
      </c>
    </row>
    <row r="195" spans="1:75" ht="15" customHeight="1" x14ac:dyDescent="0.25">
      <c r="A195" s="2277">
        <v>22</v>
      </c>
      <c r="B195" s="2630">
        <v>43497</v>
      </c>
      <c r="C195" s="2607">
        <v>188</v>
      </c>
      <c r="D195" s="2489" t="s">
        <v>50</v>
      </c>
      <c r="E195" s="1631" t="s">
        <v>43</v>
      </c>
      <c r="F195" s="794"/>
      <c r="G195" s="1491">
        <f t="shared" si="71"/>
        <v>0</v>
      </c>
      <c r="H195" s="1623"/>
      <c r="I195" s="2605">
        <f t="shared" si="73"/>
        <v>0</v>
      </c>
      <c r="J195" s="1624"/>
      <c r="K195" s="2605">
        <f t="shared" si="54"/>
        <v>0</v>
      </c>
      <c r="L195" s="2746">
        <v>2</v>
      </c>
      <c r="M195" s="2605">
        <f t="shared" si="55"/>
        <v>863636</v>
      </c>
      <c r="N195" s="1505">
        <f t="shared" si="76"/>
        <v>2</v>
      </c>
      <c r="O195" s="1494">
        <f t="shared" si="76"/>
        <v>863636</v>
      </c>
      <c r="P195" s="1494">
        <v>80000</v>
      </c>
      <c r="Q195" s="2701"/>
      <c r="R195" s="1508">
        <v>1331818</v>
      </c>
      <c r="S195" s="1508">
        <v>1931818</v>
      </c>
      <c r="T195" s="1508">
        <v>2231818</v>
      </c>
      <c r="U195" s="1508">
        <v>431818</v>
      </c>
      <c r="V195" s="1626"/>
      <c r="W195" s="1229"/>
      <c r="X195" s="2307"/>
      <c r="Y195" s="1229"/>
      <c r="Z195" s="2419"/>
      <c r="AA195" s="1229"/>
      <c r="AB195" s="1247"/>
      <c r="AC195" s="1229"/>
      <c r="AD195" s="1229"/>
      <c r="AE195" s="1229"/>
      <c r="AF195" s="1490">
        <f t="shared" si="75"/>
        <v>0</v>
      </c>
      <c r="AG195" s="1316">
        <f t="shared" si="57"/>
        <v>863636</v>
      </c>
      <c r="AH195" s="1629"/>
      <c r="AI195" s="1630"/>
      <c r="AJ195" s="1395"/>
      <c r="AK195" s="1356"/>
      <c r="AL195" s="2560"/>
      <c r="AM195" s="2203"/>
      <c r="AN195" s="1631"/>
      <c r="AO195" s="1254"/>
      <c r="AP195" s="1491">
        <f t="shared" si="58"/>
        <v>0</v>
      </c>
      <c r="AQ195" s="1623"/>
      <c r="AR195" s="1492">
        <f t="shared" si="59"/>
        <v>0</v>
      </c>
      <c r="AS195" s="1624"/>
      <c r="AT195" s="1492">
        <f t="shared" si="60"/>
        <v>0</v>
      </c>
      <c r="AU195" s="1632"/>
      <c r="AV195" s="1492">
        <f t="shared" si="61"/>
        <v>0</v>
      </c>
      <c r="AW195" s="1493">
        <f t="shared" si="62"/>
        <v>0</v>
      </c>
      <c r="AX195" s="2153">
        <f t="shared" si="63"/>
        <v>0</v>
      </c>
      <c r="AY195" s="1495">
        <f t="shared" si="64"/>
        <v>0</v>
      </c>
      <c r="AZ195" s="1625"/>
      <c r="BA195" s="1508">
        <v>1331818</v>
      </c>
      <c r="BB195" s="1508">
        <v>1931818</v>
      </c>
      <c r="BC195" s="1508">
        <v>2231818</v>
      </c>
      <c r="BD195" s="1508">
        <v>431818</v>
      </c>
      <c r="BE195" s="2162"/>
      <c r="BF195" s="1229"/>
      <c r="BG195" s="1948"/>
      <c r="BH195" s="1229"/>
      <c r="BI195" s="1247"/>
      <c r="BJ195" s="1229"/>
      <c r="BK195" s="1246"/>
      <c r="BL195" s="1229"/>
      <c r="BM195" s="1229"/>
      <c r="BN195" s="1229"/>
      <c r="BO195" s="1490">
        <f t="shared" si="72"/>
        <v>0</v>
      </c>
      <c r="BP195" s="1316">
        <f t="shared" si="65"/>
        <v>863636</v>
      </c>
      <c r="BQ195" s="1246"/>
      <c r="BS195" s="1298">
        <f t="shared" si="66"/>
        <v>0</v>
      </c>
      <c r="BT195" s="1298">
        <f t="shared" si="67"/>
        <v>0</v>
      </c>
      <c r="BU195" s="1298">
        <f t="shared" si="68"/>
        <v>0</v>
      </c>
      <c r="BV195" s="1298">
        <f t="shared" si="69"/>
        <v>2</v>
      </c>
      <c r="BW195" s="1298">
        <f t="shared" si="70"/>
        <v>863636</v>
      </c>
    </row>
    <row r="196" spans="1:75" ht="15" customHeight="1" x14ac:dyDescent="0.25">
      <c r="A196" s="2277">
        <v>23</v>
      </c>
      <c r="B196" s="2630">
        <v>43497</v>
      </c>
      <c r="C196" s="2607">
        <v>189</v>
      </c>
      <c r="D196" s="2489" t="s">
        <v>47</v>
      </c>
      <c r="E196" s="1631" t="s">
        <v>43</v>
      </c>
      <c r="F196" s="794"/>
      <c r="G196" s="1491">
        <f t="shared" si="71"/>
        <v>0</v>
      </c>
      <c r="H196" s="1623"/>
      <c r="I196" s="2605">
        <f t="shared" si="73"/>
        <v>0</v>
      </c>
      <c r="J196" s="1624"/>
      <c r="K196" s="2605">
        <f t="shared" si="54"/>
        <v>0</v>
      </c>
      <c r="L196" s="2746">
        <v>2</v>
      </c>
      <c r="M196" s="2605">
        <f t="shared" si="55"/>
        <v>863636</v>
      </c>
      <c r="N196" s="1505">
        <f t="shared" si="76"/>
        <v>2</v>
      </c>
      <c r="O196" s="1494">
        <f t="shared" si="76"/>
        <v>863636</v>
      </c>
      <c r="P196" s="1494">
        <v>80000</v>
      </c>
      <c r="Q196" s="2701"/>
      <c r="R196" s="1508">
        <v>1331818</v>
      </c>
      <c r="S196" s="1508">
        <v>1931818</v>
      </c>
      <c r="T196" s="1508">
        <v>2231818</v>
      </c>
      <c r="U196" s="1508">
        <v>431818</v>
      </c>
      <c r="V196" s="1626"/>
      <c r="W196" s="1229"/>
      <c r="X196" s="2352"/>
      <c r="Y196" s="1229"/>
      <c r="Z196" s="2419"/>
      <c r="AA196" s="1229"/>
      <c r="AB196" s="1247"/>
      <c r="AC196" s="1229"/>
      <c r="AD196" s="1229"/>
      <c r="AE196" s="1229"/>
      <c r="AF196" s="1490">
        <f t="shared" si="75"/>
        <v>0</v>
      </c>
      <c r="AG196" s="1316">
        <f t="shared" si="57"/>
        <v>863636</v>
      </c>
      <c r="AH196" s="1246"/>
      <c r="AI196" s="1630"/>
      <c r="AJ196" s="1395"/>
      <c r="AK196" s="1356"/>
      <c r="AL196" s="2560"/>
      <c r="AM196" s="2203"/>
      <c r="AN196" s="1631"/>
      <c r="AO196" s="1254"/>
      <c r="AP196" s="1491">
        <f t="shared" si="58"/>
        <v>0</v>
      </c>
      <c r="AQ196" s="1623"/>
      <c r="AR196" s="1492">
        <f t="shared" si="59"/>
        <v>0</v>
      </c>
      <c r="AS196" s="1624"/>
      <c r="AT196" s="1492">
        <f t="shared" si="60"/>
        <v>0</v>
      </c>
      <c r="AU196" s="1632"/>
      <c r="AV196" s="1492">
        <f t="shared" si="61"/>
        <v>0</v>
      </c>
      <c r="AW196" s="1493">
        <f t="shared" si="62"/>
        <v>0</v>
      </c>
      <c r="AX196" s="2153">
        <f t="shared" si="63"/>
        <v>0</v>
      </c>
      <c r="AY196" s="1495">
        <f t="shared" si="64"/>
        <v>0</v>
      </c>
      <c r="AZ196" s="1625"/>
      <c r="BA196" s="1508">
        <v>1331818</v>
      </c>
      <c r="BB196" s="1508">
        <v>1931818</v>
      </c>
      <c r="BC196" s="1508">
        <v>2231818</v>
      </c>
      <c r="BD196" s="1508">
        <v>431818</v>
      </c>
      <c r="BE196" s="2162"/>
      <c r="BF196" s="1229"/>
      <c r="BG196" s="1948"/>
      <c r="BH196" s="1229"/>
      <c r="BI196" s="1247"/>
      <c r="BJ196" s="1229"/>
      <c r="BK196" s="1246"/>
      <c r="BL196" s="1229"/>
      <c r="BM196" s="1229"/>
      <c r="BN196" s="1229"/>
      <c r="BO196" s="1490">
        <f t="shared" si="72"/>
        <v>0</v>
      </c>
      <c r="BP196" s="1316">
        <f t="shared" si="65"/>
        <v>863636</v>
      </c>
      <c r="BQ196" s="1246"/>
      <c r="BS196" s="1298">
        <f t="shared" si="66"/>
        <v>0</v>
      </c>
      <c r="BT196" s="1298">
        <f t="shared" si="67"/>
        <v>0</v>
      </c>
      <c r="BU196" s="1298">
        <f t="shared" si="68"/>
        <v>0</v>
      </c>
      <c r="BV196" s="1298">
        <f t="shared" si="69"/>
        <v>2</v>
      </c>
      <c r="BW196" s="1298">
        <f t="shared" si="70"/>
        <v>863636</v>
      </c>
    </row>
    <row r="197" spans="1:75" ht="15" customHeight="1" x14ac:dyDescent="0.25">
      <c r="A197" s="2278">
        <v>24</v>
      </c>
      <c r="B197" s="2631">
        <v>43497</v>
      </c>
      <c r="C197" s="2278">
        <v>190</v>
      </c>
      <c r="D197" s="2490" t="s">
        <v>46</v>
      </c>
      <c r="E197" s="1644" t="s">
        <v>43</v>
      </c>
      <c r="F197" s="934"/>
      <c r="G197" s="1491">
        <f t="shared" si="71"/>
        <v>0</v>
      </c>
      <c r="H197" s="1636"/>
      <c r="I197" s="2605">
        <f t="shared" si="73"/>
        <v>0</v>
      </c>
      <c r="J197" s="1637"/>
      <c r="K197" s="2605">
        <f t="shared" si="54"/>
        <v>0</v>
      </c>
      <c r="L197" s="2747">
        <v>2</v>
      </c>
      <c r="M197" s="2605">
        <f t="shared" si="55"/>
        <v>863636</v>
      </c>
      <c r="N197" s="1505">
        <f t="shared" si="76"/>
        <v>2</v>
      </c>
      <c r="O197" s="1494">
        <f t="shared" si="76"/>
        <v>863636</v>
      </c>
      <c r="P197" s="1494">
        <v>80000</v>
      </c>
      <c r="Q197" s="2702"/>
      <c r="R197" s="1508">
        <v>1331818</v>
      </c>
      <c r="S197" s="1508">
        <v>1931818</v>
      </c>
      <c r="T197" s="1508">
        <v>2231818</v>
      </c>
      <c r="U197" s="1508">
        <v>431818</v>
      </c>
      <c r="V197" s="1639"/>
      <c r="W197" s="1640"/>
      <c r="X197" s="2353"/>
      <c r="Y197" s="1640"/>
      <c r="Z197" s="2420"/>
      <c r="AA197" s="1640"/>
      <c r="AB197" s="1641"/>
      <c r="AC197" s="1640"/>
      <c r="AD197" s="1640"/>
      <c r="AE197" s="1640"/>
      <c r="AF197" s="1490">
        <f t="shared" si="75"/>
        <v>0</v>
      </c>
      <c r="AG197" s="1316">
        <f t="shared" si="57"/>
        <v>863636</v>
      </c>
      <c r="AH197" s="1642"/>
      <c r="AI197" s="1643"/>
      <c r="AJ197" s="1396"/>
      <c r="AK197" s="1357"/>
      <c r="AL197" s="2561"/>
      <c r="AM197" s="2204"/>
      <c r="AN197" s="1644"/>
      <c r="AO197" s="1645"/>
      <c r="AP197" s="1491">
        <f t="shared" si="58"/>
        <v>0</v>
      </c>
      <c r="AQ197" s="1636"/>
      <c r="AR197" s="1492">
        <f t="shared" si="59"/>
        <v>0</v>
      </c>
      <c r="AS197" s="1637"/>
      <c r="AT197" s="1492">
        <f t="shared" si="60"/>
        <v>0</v>
      </c>
      <c r="AU197" s="1646"/>
      <c r="AV197" s="1492">
        <f t="shared" si="61"/>
        <v>0</v>
      </c>
      <c r="AW197" s="1493">
        <f t="shared" si="62"/>
        <v>0</v>
      </c>
      <c r="AX197" s="2153">
        <f t="shared" si="63"/>
        <v>0</v>
      </c>
      <c r="AY197" s="1495">
        <f t="shared" si="64"/>
        <v>0</v>
      </c>
      <c r="AZ197" s="1625"/>
      <c r="BA197" s="1508">
        <v>1331818</v>
      </c>
      <c r="BB197" s="1508">
        <v>1931818</v>
      </c>
      <c r="BC197" s="1508">
        <v>2231818</v>
      </c>
      <c r="BD197" s="1508">
        <v>431818</v>
      </c>
      <c r="BE197" s="2162"/>
      <c r="BF197" s="1229"/>
      <c r="BG197" s="1948"/>
      <c r="BH197" s="1229"/>
      <c r="BI197" s="1247"/>
      <c r="BJ197" s="1229"/>
      <c r="BK197" s="1246"/>
      <c r="BL197" s="1229"/>
      <c r="BM197" s="1229"/>
      <c r="BN197" s="1229"/>
      <c r="BO197" s="1490">
        <f t="shared" si="72"/>
        <v>0</v>
      </c>
      <c r="BP197" s="1316">
        <f t="shared" si="65"/>
        <v>863636</v>
      </c>
      <c r="BQ197" s="1246"/>
      <c r="BS197" s="1298">
        <f t="shared" si="66"/>
        <v>0</v>
      </c>
      <c r="BT197" s="1298">
        <f t="shared" si="67"/>
        <v>0</v>
      </c>
      <c r="BU197" s="1298">
        <f t="shared" si="68"/>
        <v>0</v>
      </c>
      <c r="BV197" s="1298">
        <f t="shared" si="69"/>
        <v>2</v>
      </c>
      <c r="BW197" s="1298">
        <f t="shared" si="70"/>
        <v>863636</v>
      </c>
    </row>
    <row r="198" spans="1:75" ht="15" customHeight="1" thickBot="1" x14ac:dyDescent="0.3">
      <c r="A198" s="2277">
        <v>25</v>
      </c>
      <c r="B198" s="2630">
        <v>43497</v>
      </c>
      <c r="C198" s="2607">
        <v>191</v>
      </c>
      <c r="D198" s="2489" t="s">
        <v>52</v>
      </c>
      <c r="E198" s="1631" t="s">
        <v>43</v>
      </c>
      <c r="F198" s="794"/>
      <c r="G198" s="1491">
        <f t="shared" si="71"/>
        <v>0</v>
      </c>
      <c r="H198" s="1623"/>
      <c r="I198" s="2605">
        <f t="shared" si="73"/>
        <v>0</v>
      </c>
      <c r="J198" s="1624"/>
      <c r="K198" s="2605">
        <f t="shared" si="54"/>
        <v>0</v>
      </c>
      <c r="L198" s="2746">
        <v>2</v>
      </c>
      <c r="M198" s="2605">
        <f t="shared" si="55"/>
        <v>863636</v>
      </c>
      <c r="N198" s="1505">
        <f t="shared" si="76"/>
        <v>2</v>
      </c>
      <c r="O198" s="1494">
        <f t="shared" si="76"/>
        <v>863636</v>
      </c>
      <c r="P198" s="1494">
        <v>80000</v>
      </c>
      <c r="Q198" s="2701"/>
      <c r="R198" s="1508">
        <v>1331818</v>
      </c>
      <c r="S198" s="1508">
        <v>1931818</v>
      </c>
      <c r="T198" s="1508">
        <v>2231818</v>
      </c>
      <c r="U198" s="1508">
        <v>431818</v>
      </c>
      <c r="V198" s="1626"/>
      <c r="W198" s="1229"/>
      <c r="X198" s="2352"/>
      <c r="Y198" s="1229"/>
      <c r="Z198" s="2419"/>
      <c r="AA198" s="1229"/>
      <c r="AB198" s="1247"/>
      <c r="AC198" s="1229"/>
      <c r="AD198" s="1229"/>
      <c r="AE198" s="1229"/>
      <c r="AF198" s="1490">
        <f t="shared" si="75"/>
        <v>0</v>
      </c>
      <c r="AG198" s="1316">
        <f t="shared" si="57"/>
        <v>863636</v>
      </c>
      <c r="AH198" s="1246"/>
      <c r="AI198" s="1630"/>
      <c r="AJ198" s="1395"/>
      <c r="AK198" s="1356"/>
      <c r="AL198" s="2560"/>
      <c r="AM198" s="2203"/>
      <c r="AN198" s="1631"/>
      <c r="AO198" s="1254"/>
      <c r="AP198" s="1491">
        <f t="shared" si="58"/>
        <v>0</v>
      </c>
      <c r="AQ198" s="1623"/>
      <c r="AR198" s="1492">
        <f t="shared" si="59"/>
        <v>0</v>
      </c>
      <c r="AS198" s="1624"/>
      <c r="AT198" s="1492">
        <f t="shared" si="60"/>
        <v>0</v>
      </c>
      <c r="AU198" s="1632"/>
      <c r="AV198" s="1492">
        <f t="shared" si="61"/>
        <v>0</v>
      </c>
      <c r="AW198" s="1493">
        <f t="shared" si="62"/>
        <v>0</v>
      </c>
      <c r="AX198" s="2153">
        <f t="shared" si="63"/>
        <v>0</v>
      </c>
      <c r="AY198" s="1495">
        <f t="shared" si="64"/>
        <v>0</v>
      </c>
      <c r="AZ198" s="1625"/>
      <c r="BA198" s="1508">
        <v>1331818</v>
      </c>
      <c r="BB198" s="1508">
        <v>1931818</v>
      </c>
      <c r="BC198" s="1508">
        <v>2231818</v>
      </c>
      <c r="BD198" s="1508">
        <v>431818</v>
      </c>
      <c r="BE198" s="2162"/>
      <c r="BF198" s="1229"/>
      <c r="BG198" s="1948"/>
      <c r="BH198" s="1229"/>
      <c r="BI198" s="1247"/>
      <c r="BJ198" s="1229"/>
      <c r="BK198" s="1246"/>
      <c r="BL198" s="1229"/>
      <c r="BM198" s="1229"/>
      <c r="BN198" s="1229"/>
      <c r="BO198" s="1490">
        <f t="shared" si="72"/>
        <v>0</v>
      </c>
      <c r="BP198" s="1316">
        <f t="shared" si="65"/>
        <v>863636</v>
      </c>
      <c r="BQ198" s="1246"/>
      <c r="BS198" s="1298">
        <f t="shared" si="66"/>
        <v>0</v>
      </c>
      <c r="BT198" s="1298">
        <f t="shared" si="67"/>
        <v>0</v>
      </c>
      <c r="BU198" s="1298">
        <f t="shared" si="68"/>
        <v>0</v>
      </c>
      <c r="BV198" s="1298">
        <f t="shared" si="69"/>
        <v>2</v>
      </c>
      <c r="BW198" s="1298">
        <f t="shared" si="70"/>
        <v>863636</v>
      </c>
    </row>
    <row r="199" spans="1:75" ht="15" customHeight="1" x14ac:dyDescent="0.25">
      <c r="A199" s="2277">
        <v>1</v>
      </c>
      <c r="B199" s="2630">
        <v>43498</v>
      </c>
      <c r="C199" s="2607">
        <v>192</v>
      </c>
      <c r="D199" s="2489" t="s">
        <v>92</v>
      </c>
      <c r="E199" s="1631" t="s">
        <v>88</v>
      </c>
      <c r="F199" s="794">
        <v>8</v>
      </c>
      <c r="G199" s="1491">
        <f t="shared" si="71"/>
        <v>10654544</v>
      </c>
      <c r="H199" s="1623"/>
      <c r="I199" s="2605">
        <f t="shared" si="73"/>
        <v>0</v>
      </c>
      <c r="J199" s="1624">
        <v>2</v>
      </c>
      <c r="K199" s="2605">
        <f t="shared" si="54"/>
        <v>4463636</v>
      </c>
      <c r="L199" s="2746"/>
      <c r="M199" s="2605">
        <f t="shared" si="55"/>
        <v>0</v>
      </c>
      <c r="N199" s="1505">
        <f t="shared" ref="N199:O214" si="77">F199+H199+J199+L199</f>
        <v>10</v>
      </c>
      <c r="O199" s="1494">
        <f t="shared" si="77"/>
        <v>15118180</v>
      </c>
      <c r="P199" s="1494">
        <v>400000</v>
      </c>
      <c r="Q199" s="2701"/>
      <c r="R199" s="1508">
        <v>1331818</v>
      </c>
      <c r="S199" s="1508">
        <v>1931818</v>
      </c>
      <c r="T199" s="1508">
        <v>2231818</v>
      </c>
      <c r="U199" s="1508">
        <v>431818</v>
      </c>
      <c r="V199" s="1626"/>
      <c r="W199" s="1229"/>
      <c r="X199" s="2352"/>
      <c r="Y199" s="1229"/>
      <c r="Z199" s="2419"/>
      <c r="AA199" s="1229"/>
      <c r="AB199" s="1247"/>
      <c r="AC199" s="1229"/>
      <c r="AD199" s="1229"/>
      <c r="AE199" s="1229"/>
      <c r="AF199" s="1490">
        <f t="shared" si="75"/>
        <v>0</v>
      </c>
      <c r="AG199" s="1316">
        <f t="shared" si="57"/>
        <v>15118180</v>
      </c>
      <c r="AH199" s="1246"/>
      <c r="AI199" s="1630"/>
      <c r="AJ199" s="1394"/>
      <c r="AK199" s="1356"/>
      <c r="AL199" s="2560"/>
      <c r="AM199" s="2203"/>
      <c r="AN199" s="1631"/>
      <c r="AO199" s="1529"/>
      <c r="AP199" s="1491">
        <f t="shared" si="58"/>
        <v>0</v>
      </c>
      <c r="AQ199" s="1623"/>
      <c r="AR199" s="1492">
        <f t="shared" si="59"/>
        <v>0</v>
      </c>
      <c r="AS199" s="1624"/>
      <c r="AT199" s="1492">
        <f t="shared" si="60"/>
        <v>0</v>
      </c>
      <c r="AU199" s="1632"/>
      <c r="AV199" s="1492">
        <f t="shared" si="61"/>
        <v>0</v>
      </c>
      <c r="AW199" s="1493">
        <f t="shared" si="62"/>
        <v>0</v>
      </c>
      <c r="AX199" s="2153">
        <f t="shared" si="63"/>
        <v>0</v>
      </c>
      <c r="AY199" s="1495">
        <f t="shared" si="64"/>
        <v>0</v>
      </c>
      <c r="AZ199" s="1653"/>
      <c r="BA199" s="1508">
        <v>1331818</v>
      </c>
      <c r="BB199" s="1508">
        <v>1931818</v>
      </c>
      <c r="BC199" s="1508">
        <v>2231818</v>
      </c>
      <c r="BD199" s="1508">
        <v>431818</v>
      </c>
      <c r="BE199" s="2162"/>
      <c r="BF199" s="1338"/>
      <c r="BG199" s="1655"/>
      <c r="BH199" s="1338"/>
      <c r="BI199" s="1655"/>
      <c r="BJ199" s="1342"/>
      <c r="BK199" s="1661"/>
      <c r="BL199" s="1229"/>
      <c r="BM199" s="1229"/>
      <c r="BN199" s="1229"/>
      <c r="BO199" s="1490">
        <f t="shared" si="72"/>
        <v>0</v>
      </c>
      <c r="BP199" s="1316">
        <f t="shared" si="65"/>
        <v>15118180</v>
      </c>
      <c r="BQ199" s="1657"/>
      <c r="BS199" s="1298">
        <f t="shared" si="66"/>
        <v>8</v>
      </c>
      <c r="BT199" s="1298">
        <f t="shared" si="67"/>
        <v>0</v>
      </c>
      <c r="BU199" s="1298">
        <f t="shared" si="68"/>
        <v>2</v>
      </c>
      <c r="BV199" s="1298">
        <f t="shared" si="69"/>
        <v>0</v>
      </c>
      <c r="BW199" s="1298">
        <f t="shared" si="70"/>
        <v>15118180</v>
      </c>
    </row>
    <row r="200" spans="1:75" ht="15" customHeight="1" x14ac:dyDescent="0.25">
      <c r="A200" s="2277">
        <v>2</v>
      </c>
      <c r="B200" s="2630">
        <v>43498</v>
      </c>
      <c r="C200" s="2607">
        <v>193</v>
      </c>
      <c r="D200" s="2489" t="s">
        <v>100</v>
      </c>
      <c r="E200" s="1631" t="s">
        <v>88</v>
      </c>
      <c r="F200" s="794">
        <v>5</v>
      </c>
      <c r="G200" s="1491">
        <f t="shared" si="71"/>
        <v>6659090</v>
      </c>
      <c r="H200" s="1623"/>
      <c r="I200" s="2605">
        <f t="shared" si="73"/>
        <v>0</v>
      </c>
      <c r="J200" s="1624">
        <v>5</v>
      </c>
      <c r="K200" s="2605">
        <f t="shared" ref="K200:K263" si="78">J200*T200</f>
        <v>11159090</v>
      </c>
      <c r="L200" s="2746"/>
      <c r="M200" s="2605">
        <f t="shared" ref="M200:M263" si="79">L200*U200</f>
        <v>0</v>
      </c>
      <c r="N200" s="1505">
        <f t="shared" si="77"/>
        <v>10</v>
      </c>
      <c r="O200" s="1494">
        <f t="shared" si="77"/>
        <v>17818180</v>
      </c>
      <c r="P200" s="1494">
        <v>400000</v>
      </c>
      <c r="Q200" s="2701"/>
      <c r="R200" s="1508">
        <v>1331818</v>
      </c>
      <c r="S200" s="1508">
        <v>1931818</v>
      </c>
      <c r="T200" s="1508">
        <v>2231818</v>
      </c>
      <c r="U200" s="1508">
        <v>431818</v>
      </c>
      <c r="V200" s="1626"/>
      <c r="W200" s="1229"/>
      <c r="X200" s="2307"/>
      <c r="Y200" s="1229"/>
      <c r="Z200" s="2419"/>
      <c r="AA200" s="1229"/>
      <c r="AB200" s="1247"/>
      <c r="AC200" s="1229"/>
      <c r="AD200" s="1229"/>
      <c r="AE200" s="1229"/>
      <c r="AF200" s="1490">
        <f t="shared" ref="AF200:AF263" si="80">W200+Y200+AA200+AC200</f>
        <v>0</v>
      </c>
      <c r="AG200" s="1316">
        <f t="shared" ref="AG200:AG263" si="81">O200-AF200</f>
        <v>17818180</v>
      </c>
      <c r="AH200" s="1246"/>
      <c r="AI200" s="1630"/>
      <c r="AJ200" s="1395"/>
      <c r="AK200" s="1356"/>
      <c r="AL200" s="2560"/>
      <c r="AM200" s="2203"/>
      <c r="AN200" s="1631"/>
      <c r="AO200" s="1254"/>
      <c r="AP200" s="1491">
        <f t="shared" ref="AP200:AP263" si="82">AO200*BA200</f>
        <v>0</v>
      </c>
      <c r="AQ200" s="1623"/>
      <c r="AR200" s="1492">
        <f t="shared" ref="AR200:AR263" si="83">AQ200*BB200</f>
        <v>0</v>
      </c>
      <c r="AS200" s="1624"/>
      <c r="AT200" s="1492">
        <f t="shared" ref="AT200:AT263" si="84">AS200*BC200</f>
        <v>0</v>
      </c>
      <c r="AU200" s="1632"/>
      <c r="AV200" s="1492">
        <f t="shared" ref="AV200:AV263" si="85">AU200*BD200</f>
        <v>0</v>
      </c>
      <c r="AW200" s="1493">
        <f t="shared" ref="AW200:AW263" si="86">AO200+AQ200+AS200+AU200</f>
        <v>0</v>
      </c>
      <c r="AX200" s="2153">
        <f t="shared" ref="AX200:AX263" si="87">AP200+AR200+AT200+AV200</f>
        <v>0</v>
      </c>
      <c r="AY200" s="1495">
        <f t="shared" ref="AY200:AY263" si="88">AW200*40000</f>
        <v>0</v>
      </c>
      <c r="AZ200" s="1653"/>
      <c r="BA200" s="1508">
        <v>1331818</v>
      </c>
      <c r="BB200" s="1508">
        <v>1931818</v>
      </c>
      <c r="BC200" s="1508">
        <v>2231818</v>
      </c>
      <c r="BD200" s="1508">
        <v>431818</v>
      </c>
      <c r="BE200" s="2162"/>
      <c r="BF200" s="1338"/>
      <c r="BG200" s="1626"/>
      <c r="BH200" s="1338"/>
      <c r="BI200" s="1654"/>
      <c r="BJ200" s="1342"/>
      <c r="BK200" s="1661"/>
      <c r="BL200" s="1229"/>
      <c r="BM200" s="1229"/>
      <c r="BN200" s="1229"/>
      <c r="BO200" s="1490">
        <f t="shared" si="72"/>
        <v>0</v>
      </c>
      <c r="BP200" s="1316">
        <f t="shared" ref="BP200:BP263" si="89">O200-BO200</f>
        <v>17818180</v>
      </c>
      <c r="BQ200" s="1662"/>
      <c r="BS200" s="1298">
        <f t="shared" ref="BS200:BS263" si="90">F200-AO200</f>
        <v>5</v>
      </c>
      <c r="BT200" s="1298">
        <f t="shared" ref="BT200:BT263" si="91">H200-AQ200</f>
        <v>0</v>
      </c>
      <c r="BU200" s="1298">
        <f t="shared" ref="BU200:BU263" si="92">J200-AS200</f>
        <v>5</v>
      </c>
      <c r="BV200" s="1298">
        <f t="shared" ref="BV200:BV263" si="93">L200-AU200</f>
        <v>0</v>
      </c>
      <c r="BW200" s="1298">
        <f t="shared" ref="BW200:BW263" si="94">O200-AX200</f>
        <v>17818180</v>
      </c>
    </row>
    <row r="201" spans="1:75" ht="15" customHeight="1" x14ac:dyDescent="0.25">
      <c r="A201" s="2277">
        <v>3</v>
      </c>
      <c r="B201" s="2630">
        <v>43498</v>
      </c>
      <c r="C201" s="2607">
        <v>194</v>
      </c>
      <c r="D201" s="2489" t="s">
        <v>87</v>
      </c>
      <c r="E201" s="1631" t="s">
        <v>88</v>
      </c>
      <c r="F201" s="794"/>
      <c r="G201" s="1491">
        <f t="shared" ref="G201:G264" si="95">F201*R201</f>
        <v>0</v>
      </c>
      <c r="H201" s="1623"/>
      <c r="I201" s="2605">
        <f t="shared" si="73"/>
        <v>0</v>
      </c>
      <c r="J201" s="1624">
        <v>10</v>
      </c>
      <c r="K201" s="2605">
        <f t="shared" si="78"/>
        <v>22318180</v>
      </c>
      <c r="L201" s="2746"/>
      <c r="M201" s="2605">
        <f t="shared" si="79"/>
        <v>0</v>
      </c>
      <c r="N201" s="1505">
        <f t="shared" si="77"/>
        <v>10</v>
      </c>
      <c r="O201" s="1494">
        <f t="shared" si="77"/>
        <v>22318180</v>
      </c>
      <c r="P201" s="1494">
        <v>400000</v>
      </c>
      <c r="Q201" s="2701"/>
      <c r="R201" s="1508">
        <v>1331818</v>
      </c>
      <c r="S201" s="1508">
        <v>1931818</v>
      </c>
      <c r="T201" s="1508">
        <v>2231818</v>
      </c>
      <c r="U201" s="1508">
        <v>431818</v>
      </c>
      <c r="V201" s="1626"/>
      <c r="W201" s="1229"/>
      <c r="X201" s="2307"/>
      <c r="Y201" s="1229"/>
      <c r="Z201" s="2419"/>
      <c r="AA201" s="1229"/>
      <c r="AB201" s="1247"/>
      <c r="AC201" s="1229"/>
      <c r="AD201" s="1229"/>
      <c r="AE201" s="1229"/>
      <c r="AF201" s="1490">
        <f t="shared" si="80"/>
        <v>0</v>
      </c>
      <c r="AG201" s="1316">
        <f t="shared" si="81"/>
        <v>22318180</v>
      </c>
      <c r="AH201" s="1246"/>
      <c r="AI201" s="1630"/>
      <c r="AJ201" s="1395"/>
      <c r="AK201" s="1356"/>
      <c r="AL201" s="2562"/>
      <c r="AM201" s="2205"/>
      <c r="AN201" s="1631"/>
      <c r="AO201" s="1254"/>
      <c r="AP201" s="1491">
        <f t="shared" si="82"/>
        <v>0</v>
      </c>
      <c r="AQ201" s="1623"/>
      <c r="AR201" s="1492">
        <f t="shared" si="83"/>
        <v>0</v>
      </c>
      <c r="AS201" s="1624"/>
      <c r="AT201" s="1492">
        <f t="shared" si="84"/>
        <v>0</v>
      </c>
      <c r="AU201" s="1632"/>
      <c r="AV201" s="1492">
        <f t="shared" si="85"/>
        <v>0</v>
      </c>
      <c r="AW201" s="1493">
        <f t="shared" si="86"/>
        <v>0</v>
      </c>
      <c r="AX201" s="2153">
        <f t="shared" si="87"/>
        <v>0</v>
      </c>
      <c r="AY201" s="1495">
        <f t="shared" si="88"/>
        <v>0</v>
      </c>
      <c r="AZ201" s="1653"/>
      <c r="BA201" s="1508">
        <v>1331818</v>
      </c>
      <c r="BB201" s="1508">
        <v>1931818</v>
      </c>
      <c r="BC201" s="1508">
        <v>2231818</v>
      </c>
      <c r="BD201" s="1508">
        <v>431818</v>
      </c>
      <c r="BE201" s="2162"/>
      <c r="BF201" s="1338"/>
      <c r="BG201" s="1654"/>
      <c r="BH201" s="1338"/>
      <c r="BI201" s="1655"/>
      <c r="BJ201" s="1342"/>
      <c r="BK201" s="1661"/>
      <c r="BL201" s="1229"/>
      <c r="BM201" s="1229"/>
      <c r="BN201" s="1229"/>
      <c r="BO201" s="1490">
        <f t="shared" ref="BO201:BO264" si="96">BF201+BH201+BJ201+BL201</f>
        <v>0</v>
      </c>
      <c r="BP201" s="1316">
        <f t="shared" si="89"/>
        <v>22318180</v>
      </c>
      <c r="BQ201" s="1662"/>
      <c r="BS201" s="1298">
        <f t="shared" si="90"/>
        <v>0</v>
      </c>
      <c r="BT201" s="1298">
        <f t="shared" si="91"/>
        <v>0</v>
      </c>
      <c r="BU201" s="1298">
        <f t="shared" si="92"/>
        <v>10</v>
      </c>
      <c r="BV201" s="1298">
        <f t="shared" si="93"/>
        <v>0</v>
      </c>
      <c r="BW201" s="1298">
        <f t="shared" si="94"/>
        <v>22318180</v>
      </c>
    </row>
    <row r="202" spans="1:75" ht="15" customHeight="1" x14ac:dyDescent="0.25">
      <c r="A202" s="2277">
        <v>4</v>
      </c>
      <c r="B202" s="2630">
        <v>43498</v>
      </c>
      <c r="C202" s="2607">
        <v>195</v>
      </c>
      <c r="D202" s="2489" t="s">
        <v>90</v>
      </c>
      <c r="E202" s="1631" t="s">
        <v>88</v>
      </c>
      <c r="F202" s="794">
        <v>10</v>
      </c>
      <c r="G202" s="1491">
        <f t="shared" si="95"/>
        <v>13318180</v>
      </c>
      <c r="H202" s="1623"/>
      <c r="I202" s="2605">
        <f t="shared" ref="I202:I265" si="97">H202*S202</f>
        <v>0</v>
      </c>
      <c r="J202" s="1624"/>
      <c r="K202" s="2605">
        <f t="shared" si="78"/>
        <v>0</v>
      </c>
      <c r="L202" s="2746"/>
      <c r="M202" s="2605">
        <f t="shared" si="79"/>
        <v>0</v>
      </c>
      <c r="N202" s="1505">
        <f t="shared" si="77"/>
        <v>10</v>
      </c>
      <c r="O202" s="1494">
        <f t="shared" si="77"/>
        <v>13318180</v>
      </c>
      <c r="P202" s="1494">
        <v>400000</v>
      </c>
      <c r="Q202" s="2701"/>
      <c r="R202" s="1508">
        <v>1331818</v>
      </c>
      <c r="S202" s="1508">
        <v>1931818</v>
      </c>
      <c r="T202" s="1508">
        <v>2231818</v>
      </c>
      <c r="U202" s="1508">
        <v>431818</v>
      </c>
      <c r="V202" s="1626"/>
      <c r="W202" s="1229"/>
      <c r="X202" s="2307"/>
      <c r="Y202" s="1229"/>
      <c r="Z202" s="2419"/>
      <c r="AA202" s="1229"/>
      <c r="AB202" s="1247"/>
      <c r="AC202" s="1229"/>
      <c r="AD202" s="1229"/>
      <c r="AE202" s="1229"/>
      <c r="AF202" s="1490">
        <f t="shared" si="80"/>
        <v>0</v>
      </c>
      <c r="AG202" s="1316">
        <f t="shared" si="81"/>
        <v>13318180</v>
      </c>
      <c r="AH202" s="1246"/>
      <c r="AI202" s="1630"/>
      <c r="AJ202" s="1395"/>
      <c r="AK202" s="1356"/>
      <c r="AL202" s="2560"/>
      <c r="AM202" s="2203"/>
      <c r="AN202" s="1631"/>
      <c r="AO202" s="1254"/>
      <c r="AP202" s="1491">
        <f t="shared" si="82"/>
        <v>0</v>
      </c>
      <c r="AQ202" s="1623"/>
      <c r="AR202" s="1492">
        <f t="shared" si="83"/>
        <v>0</v>
      </c>
      <c r="AS202" s="1624"/>
      <c r="AT202" s="1492">
        <f t="shared" si="84"/>
        <v>0</v>
      </c>
      <c r="AU202" s="1632"/>
      <c r="AV202" s="1492">
        <f t="shared" si="85"/>
        <v>0</v>
      </c>
      <c r="AW202" s="1493">
        <f t="shared" si="86"/>
        <v>0</v>
      </c>
      <c r="AX202" s="2153">
        <f t="shared" si="87"/>
        <v>0</v>
      </c>
      <c r="AY202" s="1495">
        <f t="shared" si="88"/>
        <v>0</v>
      </c>
      <c r="AZ202" s="1653"/>
      <c r="BA202" s="1508">
        <v>1331818</v>
      </c>
      <c r="BB202" s="1508">
        <v>1931818</v>
      </c>
      <c r="BC202" s="1508">
        <v>2231818</v>
      </c>
      <c r="BD202" s="1508">
        <v>431818</v>
      </c>
      <c r="BE202" s="2162"/>
      <c r="BF202" s="1338"/>
      <c r="BG202" s="1654"/>
      <c r="BH202" s="1338"/>
      <c r="BI202" s="1655"/>
      <c r="BJ202" s="1342"/>
      <c r="BK202" s="1661"/>
      <c r="BL202" s="1229"/>
      <c r="BM202" s="1229"/>
      <c r="BN202" s="1229"/>
      <c r="BO202" s="1490">
        <f t="shared" si="96"/>
        <v>0</v>
      </c>
      <c r="BP202" s="1316">
        <f t="shared" si="89"/>
        <v>13318180</v>
      </c>
      <c r="BQ202" s="1662"/>
      <c r="BS202" s="1298">
        <f t="shared" si="90"/>
        <v>10</v>
      </c>
      <c r="BT202" s="1298">
        <f t="shared" si="91"/>
        <v>0</v>
      </c>
      <c r="BU202" s="1298">
        <f t="shared" si="92"/>
        <v>0</v>
      </c>
      <c r="BV202" s="1298">
        <f t="shared" si="93"/>
        <v>0</v>
      </c>
      <c r="BW202" s="1298">
        <f t="shared" si="94"/>
        <v>13318180</v>
      </c>
    </row>
    <row r="203" spans="1:75" ht="15" customHeight="1" x14ac:dyDescent="0.25">
      <c r="A203" s="2277">
        <v>5</v>
      </c>
      <c r="B203" s="2630">
        <v>43498</v>
      </c>
      <c r="C203" s="2607">
        <v>196</v>
      </c>
      <c r="D203" s="2489" t="s">
        <v>91</v>
      </c>
      <c r="E203" s="1631" t="s">
        <v>88</v>
      </c>
      <c r="F203" s="794">
        <v>10</v>
      </c>
      <c r="G203" s="1491">
        <f t="shared" si="95"/>
        <v>13318180</v>
      </c>
      <c r="H203" s="1623"/>
      <c r="I203" s="2605">
        <f t="shared" si="97"/>
        <v>0</v>
      </c>
      <c r="J203" s="1624"/>
      <c r="K203" s="2605">
        <f t="shared" si="78"/>
        <v>0</v>
      </c>
      <c r="L203" s="2746"/>
      <c r="M203" s="2605">
        <f t="shared" si="79"/>
        <v>0</v>
      </c>
      <c r="N203" s="1505">
        <f t="shared" si="77"/>
        <v>10</v>
      </c>
      <c r="O203" s="1494">
        <f t="shared" si="77"/>
        <v>13318180</v>
      </c>
      <c r="P203" s="1494">
        <v>400000</v>
      </c>
      <c r="Q203" s="2701"/>
      <c r="R203" s="1508">
        <v>1331818</v>
      </c>
      <c r="S203" s="1508">
        <v>1931818</v>
      </c>
      <c r="T203" s="1508">
        <v>2231818</v>
      </c>
      <c r="U203" s="1508">
        <v>431818</v>
      </c>
      <c r="V203" s="1626"/>
      <c r="W203" s="1229"/>
      <c r="X203" s="2352"/>
      <c r="Y203" s="1229"/>
      <c r="Z203" s="2419"/>
      <c r="AA203" s="1229"/>
      <c r="AB203" s="1247"/>
      <c r="AC203" s="1229"/>
      <c r="AD203" s="1229"/>
      <c r="AE203" s="1229"/>
      <c r="AF203" s="1490">
        <f t="shared" si="80"/>
        <v>0</v>
      </c>
      <c r="AG203" s="1316">
        <f t="shared" si="81"/>
        <v>13318180</v>
      </c>
      <c r="AH203" s="1629"/>
      <c r="AI203" s="1630"/>
      <c r="AJ203" s="1395"/>
      <c r="AK203" s="1356"/>
      <c r="AL203" s="2562"/>
      <c r="AM203" s="2205"/>
      <c r="AN203" s="1631"/>
      <c r="AO203" s="1254"/>
      <c r="AP203" s="1491">
        <f t="shared" si="82"/>
        <v>0</v>
      </c>
      <c r="AQ203" s="1623"/>
      <c r="AR203" s="1492">
        <f t="shared" si="83"/>
        <v>0</v>
      </c>
      <c r="AS203" s="1624"/>
      <c r="AT203" s="1492">
        <f t="shared" si="84"/>
        <v>0</v>
      </c>
      <c r="AU203" s="1632"/>
      <c r="AV203" s="1492">
        <f t="shared" si="85"/>
        <v>0</v>
      </c>
      <c r="AW203" s="1493">
        <f t="shared" si="86"/>
        <v>0</v>
      </c>
      <c r="AX203" s="2153">
        <f t="shared" si="87"/>
        <v>0</v>
      </c>
      <c r="AY203" s="1495">
        <f t="shared" si="88"/>
        <v>0</v>
      </c>
      <c r="AZ203" s="1653"/>
      <c r="BA203" s="1508">
        <v>1331818</v>
      </c>
      <c r="BB203" s="1508">
        <v>1931818</v>
      </c>
      <c r="BC203" s="1508">
        <v>2231818</v>
      </c>
      <c r="BD203" s="1508">
        <v>431818</v>
      </c>
      <c r="BE203" s="2162"/>
      <c r="BF203" s="1338"/>
      <c r="BG203" s="1626"/>
      <c r="BH203" s="1338"/>
      <c r="BI203" s="1655"/>
      <c r="BJ203" s="1342"/>
      <c r="BK203" s="1661"/>
      <c r="BL203" s="1229"/>
      <c r="BM203" s="1229"/>
      <c r="BN203" s="1229"/>
      <c r="BO203" s="1490">
        <f t="shared" si="96"/>
        <v>0</v>
      </c>
      <c r="BP203" s="1316">
        <f t="shared" si="89"/>
        <v>13318180</v>
      </c>
      <c r="BQ203" s="1662"/>
      <c r="BS203" s="1298">
        <f t="shared" si="90"/>
        <v>10</v>
      </c>
      <c r="BT203" s="1298">
        <f t="shared" si="91"/>
        <v>0</v>
      </c>
      <c r="BU203" s="1298">
        <f t="shared" si="92"/>
        <v>0</v>
      </c>
      <c r="BV203" s="1298">
        <f t="shared" si="93"/>
        <v>0</v>
      </c>
      <c r="BW203" s="1298">
        <f t="shared" si="94"/>
        <v>13318180</v>
      </c>
    </row>
    <row r="204" spans="1:75" ht="15" customHeight="1" x14ac:dyDescent="0.25">
      <c r="A204" s="2277">
        <v>6</v>
      </c>
      <c r="B204" s="2630">
        <v>43498</v>
      </c>
      <c r="C204" s="2607">
        <v>197</v>
      </c>
      <c r="D204" s="2489" t="s">
        <v>55</v>
      </c>
      <c r="E204" s="1631" t="s">
        <v>88</v>
      </c>
      <c r="F204" s="794">
        <v>10</v>
      </c>
      <c r="G204" s="1491">
        <f t="shared" si="95"/>
        <v>13318180</v>
      </c>
      <c r="H204" s="1623"/>
      <c r="I204" s="2605">
        <f t="shared" si="97"/>
        <v>0</v>
      </c>
      <c r="J204" s="1624"/>
      <c r="K204" s="2605">
        <f t="shared" si="78"/>
        <v>0</v>
      </c>
      <c r="L204" s="2746"/>
      <c r="M204" s="2605">
        <f t="shared" si="79"/>
        <v>0</v>
      </c>
      <c r="N204" s="1505">
        <f t="shared" si="77"/>
        <v>10</v>
      </c>
      <c r="O204" s="1494">
        <f t="shared" si="77"/>
        <v>13318180</v>
      </c>
      <c r="P204" s="1494">
        <v>400000</v>
      </c>
      <c r="Q204" s="2701"/>
      <c r="R204" s="1508">
        <v>1331818</v>
      </c>
      <c r="S204" s="1508">
        <v>1931818</v>
      </c>
      <c r="T204" s="1508">
        <v>2231818</v>
      </c>
      <c r="U204" s="1508">
        <v>431818</v>
      </c>
      <c r="V204" s="1626"/>
      <c r="W204" s="1229"/>
      <c r="X204" s="2307"/>
      <c r="Y204" s="1229"/>
      <c r="Z204" s="1626"/>
      <c r="AA204" s="1229"/>
      <c r="AB204" s="1247"/>
      <c r="AC204" s="1229"/>
      <c r="AD204" s="1229"/>
      <c r="AE204" s="1229"/>
      <c r="AF204" s="1490">
        <f t="shared" si="80"/>
        <v>0</v>
      </c>
      <c r="AG204" s="1316">
        <f t="shared" si="81"/>
        <v>13318180</v>
      </c>
      <c r="AH204" s="1246"/>
      <c r="AI204" s="1630"/>
      <c r="AJ204" s="1395"/>
      <c r="AK204" s="1356"/>
      <c r="AL204" s="2560"/>
      <c r="AM204" s="2203"/>
      <c r="AN204" s="1631"/>
      <c r="AO204" s="1254"/>
      <c r="AP204" s="1491">
        <f t="shared" si="82"/>
        <v>0</v>
      </c>
      <c r="AQ204" s="1623"/>
      <c r="AR204" s="1492">
        <f t="shared" si="83"/>
        <v>0</v>
      </c>
      <c r="AS204" s="1624"/>
      <c r="AT204" s="1492">
        <f t="shared" si="84"/>
        <v>0</v>
      </c>
      <c r="AU204" s="1632"/>
      <c r="AV204" s="1492">
        <f t="shared" si="85"/>
        <v>0</v>
      </c>
      <c r="AW204" s="1493">
        <f t="shared" si="86"/>
        <v>0</v>
      </c>
      <c r="AX204" s="2153">
        <f t="shared" si="87"/>
        <v>0</v>
      </c>
      <c r="AY204" s="1495">
        <f t="shared" si="88"/>
        <v>0</v>
      </c>
      <c r="AZ204" s="1653"/>
      <c r="BA204" s="1508">
        <v>1331818</v>
      </c>
      <c r="BB204" s="1508">
        <v>1931818</v>
      </c>
      <c r="BC204" s="1508">
        <v>2231818</v>
      </c>
      <c r="BD204" s="1508">
        <v>431818</v>
      </c>
      <c r="BE204" s="2162"/>
      <c r="BF204" s="1338"/>
      <c r="BG204" s="1655"/>
      <c r="BH204" s="1338"/>
      <c r="BI204" s="1655"/>
      <c r="BJ204" s="1342"/>
      <c r="BK204" s="1661"/>
      <c r="BL204" s="1229"/>
      <c r="BM204" s="1229"/>
      <c r="BN204" s="1229"/>
      <c r="BO204" s="1490">
        <f t="shared" si="96"/>
        <v>0</v>
      </c>
      <c r="BP204" s="1316">
        <f t="shared" si="89"/>
        <v>13318180</v>
      </c>
      <c r="BQ204" s="1662"/>
      <c r="BS204" s="1298">
        <f t="shared" si="90"/>
        <v>10</v>
      </c>
      <c r="BT204" s="1298">
        <f t="shared" si="91"/>
        <v>0</v>
      </c>
      <c r="BU204" s="1298">
        <f t="shared" si="92"/>
        <v>0</v>
      </c>
      <c r="BV204" s="1298">
        <f t="shared" si="93"/>
        <v>0</v>
      </c>
      <c r="BW204" s="1298">
        <f t="shared" si="94"/>
        <v>13318180</v>
      </c>
    </row>
    <row r="205" spans="1:75" ht="15" customHeight="1" x14ac:dyDescent="0.25">
      <c r="A205" s="2277">
        <v>7</v>
      </c>
      <c r="B205" s="2630">
        <v>43498</v>
      </c>
      <c r="C205" s="2607">
        <v>198</v>
      </c>
      <c r="D205" s="2489" t="s">
        <v>101</v>
      </c>
      <c r="E205" s="1631" t="s">
        <v>88</v>
      </c>
      <c r="F205" s="794">
        <v>7</v>
      </c>
      <c r="G205" s="1491">
        <f t="shared" si="95"/>
        <v>9322726</v>
      </c>
      <c r="H205" s="1623"/>
      <c r="I205" s="2605">
        <f t="shared" si="97"/>
        <v>0</v>
      </c>
      <c r="J205" s="1624">
        <v>3</v>
      </c>
      <c r="K205" s="2605">
        <f t="shared" si="78"/>
        <v>6695454</v>
      </c>
      <c r="L205" s="2746"/>
      <c r="M205" s="2605">
        <f t="shared" si="79"/>
        <v>0</v>
      </c>
      <c r="N205" s="1505">
        <f t="shared" si="77"/>
        <v>10</v>
      </c>
      <c r="O205" s="1494">
        <f t="shared" si="77"/>
        <v>16018180</v>
      </c>
      <c r="P205" s="1494">
        <v>400000</v>
      </c>
      <c r="Q205" s="2701"/>
      <c r="R205" s="1508">
        <v>1331818</v>
      </c>
      <c r="S205" s="1508">
        <v>1931818</v>
      </c>
      <c r="T205" s="1508">
        <v>2231818</v>
      </c>
      <c r="U205" s="1508">
        <v>431818</v>
      </c>
      <c r="V205" s="1626"/>
      <c r="W205" s="1229"/>
      <c r="X205" s="2352"/>
      <c r="Y205" s="1229"/>
      <c r="Z205" s="2419"/>
      <c r="AA205" s="1229"/>
      <c r="AB205" s="1247"/>
      <c r="AC205" s="1229"/>
      <c r="AD205" s="1229"/>
      <c r="AE205" s="1229"/>
      <c r="AF205" s="1490">
        <f t="shared" si="80"/>
        <v>0</v>
      </c>
      <c r="AG205" s="1316">
        <f t="shared" si="81"/>
        <v>16018180</v>
      </c>
      <c r="AH205" s="1246"/>
      <c r="AI205" s="1649"/>
      <c r="AJ205" s="1395"/>
      <c r="AK205" s="1356"/>
      <c r="AL205" s="2560"/>
      <c r="AM205" s="2203"/>
      <c r="AN205" s="1631"/>
      <c r="AO205" s="1254"/>
      <c r="AP205" s="1491">
        <f t="shared" si="82"/>
        <v>0</v>
      </c>
      <c r="AQ205" s="1623"/>
      <c r="AR205" s="1492">
        <f t="shared" si="83"/>
        <v>0</v>
      </c>
      <c r="AS205" s="1624"/>
      <c r="AT205" s="1492">
        <f t="shared" si="84"/>
        <v>0</v>
      </c>
      <c r="AU205" s="1632"/>
      <c r="AV205" s="1492">
        <f t="shared" si="85"/>
        <v>0</v>
      </c>
      <c r="AW205" s="1493">
        <f t="shared" si="86"/>
        <v>0</v>
      </c>
      <c r="AX205" s="2153">
        <f t="shared" si="87"/>
        <v>0</v>
      </c>
      <c r="AY205" s="1495">
        <f t="shared" si="88"/>
        <v>0</v>
      </c>
      <c r="AZ205" s="1653"/>
      <c r="BA205" s="1508">
        <v>1331818</v>
      </c>
      <c r="BB205" s="1508">
        <v>1931818</v>
      </c>
      <c r="BC205" s="1508">
        <v>2231818</v>
      </c>
      <c r="BD205" s="1508">
        <v>431818</v>
      </c>
      <c r="BE205" s="2162"/>
      <c r="BF205" s="1338"/>
      <c r="BG205" s="1655"/>
      <c r="BH205" s="1338"/>
      <c r="BI205" s="1655"/>
      <c r="BJ205" s="1342"/>
      <c r="BK205" s="1661"/>
      <c r="BL205" s="1229"/>
      <c r="BM205" s="1229"/>
      <c r="BN205" s="1229"/>
      <c r="BO205" s="1490">
        <f t="shared" si="96"/>
        <v>0</v>
      </c>
      <c r="BP205" s="1316">
        <f t="shared" si="89"/>
        <v>16018180</v>
      </c>
      <c r="BQ205" s="1662"/>
      <c r="BS205" s="1298">
        <f t="shared" si="90"/>
        <v>7</v>
      </c>
      <c r="BT205" s="1298">
        <f t="shared" si="91"/>
        <v>0</v>
      </c>
      <c r="BU205" s="1298">
        <f t="shared" si="92"/>
        <v>3</v>
      </c>
      <c r="BV205" s="1298">
        <f t="shared" si="93"/>
        <v>0</v>
      </c>
      <c r="BW205" s="1298">
        <f t="shared" si="94"/>
        <v>16018180</v>
      </c>
    </row>
    <row r="206" spans="1:75" ht="15" customHeight="1" x14ac:dyDescent="0.25">
      <c r="A206" s="2277">
        <v>8</v>
      </c>
      <c r="B206" s="2630">
        <v>43498</v>
      </c>
      <c r="C206" s="2607">
        <v>199</v>
      </c>
      <c r="D206" s="2489" t="s">
        <v>102</v>
      </c>
      <c r="E206" s="1631" t="s">
        <v>88</v>
      </c>
      <c r="F206" s="794">
        <v>7</v>
      </c>
      <c r="G206" s="1491">
        <f t="shared" si="95"/>
        <v>9322726</v>
      </c>
      <c r="H206" s="1623"/>
      <c r="I206" s="2605">
        <f t="shared" si="97"/>
        <v>0</v>
      </c>
      <c r="J206" s="1624">
        <v>3</v>
      </c>
      <c r="K206" s="2605">
        <f t="shared" si="78"/>
        <v>6695454</v>
      </c>
      <c r="L206" s="2746"/>
      <c r="M206" s="2605">
        <f t="shared" si="79"/>
        <v>0</v>
      </c>
      <c r="N206" s="1505">
        <f t="shared" si="77"/>
        <v>10</v>
      </c>
      <c r="O206" s="1494">
        <f t="shared" si="77"/>
        <v>16018180</v>
      </c>
      <c r="P206" s="1494">
        <v>400000</v>
      </c>
      <c r="Q206" s="2701"/>
      <c r="R206" s="1508">
        <v>1331818</v>
      </c>
      <c r="S206" s="1508">
        <v>1931818</v>
      </c>
      <c r="T206" s="1508">
        <v>2231818</v>
      </c>
      <c r="U206" s="1508">
        <v>431818</v>
      </c>
      <c r="V206" s="1626"/>
      <c r="W206" s="1229"/>
      <c r="X206" s="2352"/>
      <c r="Y206" s="1229"/>
      <c r="Z206" s="2419"/>
      <c r="AA206" s="1229"/>
      <c r="AB206" s="1247"/>
      <c r="AC206" s="1229"/>
      <c r="AD206" s="1229"/>
      <c r="AE206" s="1229"/>
      <c r="AF206" s="1490">
        <f t="shared" si="80"/>
        <v>0</v>
      </c>
      <c r="AG206" s="1316">
        <f t="shared" si="81"/>
        <v>16018180</v>
      </c>
      <c r="AH206" s="1246"/>
      <c r="AI206" s="1649"/>
      <c r="AJ206" s="1395"/>
      <c r="AK206" s="1356"/>
      <c r="AL206" s="2560"/>
      <c r="AM206" s="2203"/>
      <c r="AN206" s="1631"/>
      <c r="AO206" s="1254"/>
      <c r="AP206" s="1491">
        <f t="shared" si="82"/>
        <v>0</v>
      </c>
      <c r="AQ206" s="1623"/>
      <c r="AR206" s="1492">
        <f t="shared" si="83"/>
        <v>0</v>
      </c>
      <c r="AS206" s="1624"/>
      <c r="AT206" s="1492">
        <f t="shared" si="84"/>
        <v>0</v>
      </c>
      <c r="AU206" s="1632"/>
      <c r="AV206" s="1492">
        <f t="shared" si="85"/>
        <v>0</v>
      </c>
      <c r="AW206" s="1493">
        <f t="shared" si="86"/>
        <v>0</v>
      </c>
      <c r="AX206" s="2153">
        <f t="shared" si="87"/>
        <v>0</v>
      </c>
      <c r="AY206" s="1495">
        <f t="shared" si="88"/>
        <v>0</v>
      </c>
      <c r="AZ206" s="1653"/>
      <c r="BA206" s="1508">
        <v>1331818</v>
      </c>
      <c r="BB206" s="1508">
        <v>1931818</v>
      </c>
      <c r="BC206" s="1508">
        <v>2231818</v>
      </c>
      <c r="BD206" s="1508">
        <v>431818</v>
      </c>
      <c r="BE206" s="2162"/>
      <c r="BF206" s="1516"/>
      <c r="BG206" s="1626"/>
      <c r="BH206" s="1516"/>
      <c r="BI206" s="1665"/>
      <c r="BJ206" s="1516"/>
      <c r="BK206" s="1664"/>
      <c r="BL206" s="1516"/>
      <c r="BM206" s="1516"/>
      <c r="BN206" s="1516"/>
      <c r="BO206" s="1490">
        <f t="shared" si="96"/>
        <v>0</v>
      </c>
      <c r="BP206" s="1316">
        <f t="shared" si="89"/>
        <v>16018180</v>
      </c>
      <c r="BQ206" s="1662"/>
      <c r="BS206" s="1298">
        <f t="shared" si="90"/>
        <v>7</v>
      </c>
      <c r="BT206" s="1298">
        <f t="shared" si="91"/>
        <v>0</v>
      </c>
      <c r="BU206" s="1298">
        <f t="shared" si="92"/>
        <v>3</v>
      </c>
      <c r="BV206" s="1298">
        <f t="shared" si="93"/>
        <v>0</v>
      </c>
      <c r="BW206" s="1298">
        <f t="shared" si="94"/>
        <v>16018180</v>
      </c>
    </row>
    <row r="207" spans="1:75" ht="15" customHeight="1" x14ac:dyDescent="0.25">
      <c r="A207" s="2277">
        <v>9</v>
      </c>
      <c r="B207" s="2630">
        <v>43498</v>
      </c>
      <c r="C207" s="2607">
        <v>200</v>
      </c>
      <c r="D207" s="2489" t="s">
        <v>77</v>
      </c>
      <c r="E207" s="1631" t="s">
        <v>57</v>
      </c>
      <c r="F207" s="794"/>
      <c r="G207" s="1491">
        <f t="shared" si="95"/>
        <v>0</v>
      </c>
      <c r="H207" s="1623"/>
      <c r="I207" s="2605">
        <f t="shared" si="97"/>
        <v>0</v>
      </c>
      <c r="J207" s="1624">
        <v>8</v>
      </c>
      <c r="K207" s="2605">
        <f t="shared" si="78"/>
        <v>17854544</v>
      </c>
      <c r="L207" s="2746"/>
      <c r="M207" s="2605">
        <f t="shared" si="79"/>
        <v>0</v>
      </c>
      <c r="N207" s="1505">
        <f t="shared" si="77"/>
        <v>8</v>
      </c>
      <c r="O207" s="1494">
        <f t="shared" si="77"/>
        <v>17854544</v>
      </c>
      <c r="P207" s="1494">
        <v>320000</v>
      </c>
      <c r="Q207" s="2701"/>
      <c r="R207" s="1508">
        <v>1331818</v>
      </c>
      <c r="S207" s="1508">
        <v>1931818</v>
      </c>
      <c r="T207" s="1508">
        <v>2231818</v>
      </c>
      <c r="U207" s="1508">
        <v>431818</v>
      </c>
      <c r="V207" s="1626"/>
      <c r="W207" s="1229"/>
      <c r="X207" s="2352"/>
      <c r="Y207" s="1229"/>
      <c r="Z207" s="2419"/>
      <c r="AA207" s="1229"/>
      <c r="AB207" s="1247"/>
      <c r="AC207" s="1229"/>
      <c r="AD207" s="1229"/>
      <c r="AE207" s="1229"/>
      <c r="AF207" s="1490">
        <f t="shared" si="80"/>
        <v>0</v>
      </c>
      <c r="AG207" s="1316">
        <f t="shared" si="81"/>
        <v>17854544</v>
      </c>
      <c r="AH207" s="1246"/>
      <c r="AI207" s="1649"/>
      <c r="AJ207" s="1395"/>
      <c r="AK207" s="1356"/>
      <c r="AL207" s="2560"/>
      <c r="AM207" s="2203"/>
      <c r="AN207" s="1631"/>
      <c r="AO207" s="1254"/>
      <c r="AP207" s="1491">
        <f t="shared" si="82"/>
        <v>0</v>
      </c>
      <c r="AQ207" s="1623"/>
      <c r="AR207" s="1492">
        <f t="shared" si="83"/>
        <v>0</v>
      </c>
      <c r="AS207" s="1624"/>
      <c r="AT207" s="1492">
        <f t="shared" si="84"/>
        <v>0</v>
      </c>
      <c r="AU207" s="1632"/>
      <c r="AV207" s="1492">
        <f t="shared" si="85"/>
        <v>0</v>
      </c>
      <c r="AW207" s="1493">
        <f t="shared" si="86"/>
        <v>0</v>
      </c>
      <c r="AX207" s="2153">
        <f t="shared" si="87"/>
        <v>0</v>
      </c>
      <c r="AY207" s="1495">
        <f t="shared" si="88"/>
        <v>0</v>
      </c>
      <c r="AZ207" s="1653"/>
      <c r="BA207" s="1508">
        <v>1331818</v>
      </c>
      <c r="BB207" s="1508">
        <v>1931818</v>
      </c>
      <c r="BC207" s="1508">
        <v>2231818</v>
      </c>
      <c r="BD207" s="1508">
        <v>431818</v>
      </c>
      <c r="BE207" s="2162"/>
      <c r="BF207" s="1229"/>
      <c r="BG207" s="1626"/>
      <c r="BH207" s="1229"/>
      <c r="BI207" s="1666"/>
      <c r="BJ207" s="1229"/>
      <c r="BK207" s="1662"/>
      <c r="BL207" s="1229"/>
      <c r="BM207" s="1229"/>
      <c r="BN207" s="1229"/>
      <c r="BO207" s="1490">
        <f t="shared" si="96"/>
        <v>0</v>
      </c>
      <c r="BP207" s="1316">
        <f t="shared" si="89"/>
        <v>17854544</v>
      </c>
      <c r="BQ207" s="1662"/>
      <c r="BS207" s="1298">
        <f t="shared" si="90"/>
        <v>0</v>
      </c>
      <c r="BT207" s="1298">
        <f t="shared" si="91"/>
        <v>0</v>
      </c>
      <c r="BU207" s="1298">
        <f t="shared" si="92"/>
        <v>8</v>
      </c>
      <c r="BV207" s="1298">
        <f t="shared" si="93"/>
        <v>0</v>
      </c>
      <c r="BW207" s="1298">
        <f t="shared" si="94"/>
        <v>17854544</v>
      </c>
    </row>
    <row r="208" spans="1:75" ht="15" customHeight="1" x14ac:dyDescent="0.25">
      <c r="A208" s="2277">
        <v>10</v>
      </c>
      <c r="B208" s="2630">
        <v>43498</v>
      </c>
      <c r="C208" s="2607">
        <v>201</v>
      </c>
      <c r="D208" s="2489" t="s">
        <v>35</v>
      </c>
      <c r="E208" s="1631" t="s">
        <v>57</v>
      </c>
      <c r="F208" s="794"/>
      <c r="G208" s="1491">
        <f t="shared" si="95"/>
        <v>0</v>
      </c>
      <c r="H208" s="1623"/>
      <c r="I208" s="2605">
        <f t="shared" si="97"/>
        <v>0</v>
      </c>
      <c r="J208" s="1624">
        <v>10</v>
      </c>
      <c r="K208" s="2605">
        <f t="shared" si="78"/>
        <v>22318180</v>
      </c>
      <c r="L208" s="2746"/>
      <c r="M208" s="2605">
        <f t="shared" si="79"/>
        <v>0</v>
      </c>
      <c r="N208" s="1505">
        <f t="shared" si="77"/>
        <v>10</v>
      </c>
      <c r="O208" s="1494">
        <f t="shared" si="77"/>
        <v>22318180</v>
      </c>
      <c r="P208" s="1494">
        <v>400000</v>
      </c>
      <c r="Q208" s="2701"/>
      <c r="R208" s="1508">
        <v>1331818</v>
      </c>
      <c r="S208" s="1508">
        <v>1931818</v>
      </c>
      <c r="T208" s="1508">
        <v>2231818</v>
      </c>
      <c r="U208" s="1508">
        <v>431818</v>
      </c>
      <c r="V208" s="1626"/>
      <c r="W208" s="1229"/>
      <c r="X208" s="2352"/>
      <c r="Y208" s="1229"/>
      <c r="Z208" s="2419"/>
      <c r="AA208" s="1229"/>
      <c r="AB208" s="1247"/>
      <c r="AC208" s="1229"/>
      <c r="AD208" s="1229"/>
      <c r="AE208" s="1229"/>
      <c r="AF208" s="1490">
        <f t="shared" si="80"/>
        <v>0</v>
      </c>
      <c r="AG208" s="1316">
        <f t="shared" si="81"/>
        <v>22318180</v>
      </c>
      <c r="AH208" s="1246"/>
      <c r="AI208" s="1649"/>
      <c r="AJ208" s="1395"/>
      <c r="AK208" s="1356"/>
      <c r="AL208" s="2560"/>
      <c r="AM208" s="2203"/>
      <c r="AN208" s="1631"/>
      <c r="AO208" s="1535"/>
      <c r="AP208" s="1491">
        <f t="shared" si="82"/>
        <v>0</v>
      </c>
      <c r="AQ208" s="1623"/>
      <c r="AR208" s="1492">
        <f t="shared" si="83"/>
        <v>0</v>
      </c>
      <c r="AS208" s="1624"/>
      <c r="AT208" s="1492">
        <f t="shared" si="84"/>
        <v>0</v>
      </c>
      <c r="AU208" s="1632"/>
      <c r="AV208" s="1492">
        <f t="shared" si="85"/>
        <v>0</v>
      </c>
      <c r="AW208" s="1493">
        <f t="shared" si="86"/>
        <v>0</v>
      </c>
      <c r="AX208" s="2153">
        <f t="shared" si="87"/>
        <v>0</v>
      </c>
      <c r="AY208" s="1495">
        <f t="shared" si="88"/>
        <v>0</v>
      </c>
      <c r="AZ208" s="1653"/>
      <c r="BA208" s="1508">
        <v>1331818</v>
      </c>
      <c r="BB208" s="1508">
        <v>1931818</v>
      </c>
      <c r="BC208" s="1508">
        <v>2231818</v>
      </c>
      <c r="BD208" s="1508">
        <v>431818</v>
      </c>
      <c r="BE208" s="2162"/>
      <c r="BF208" s="1516"/>
      <c r="BG208" s="1626"/>
      <c r="BH208" s="1516"/>
      <c r="BI208" s="1665"/>
      <c r="BJ208" s="1516"/>
      <c r="BK208" s="1664"/>
      <c r="BL208" s="1516"/>
      <c r="BM208" s="1516"/>
      <c r="BN208" s="1516"/>
      <c r="BO208" s="1490">
        <f t="shared" si="96"/>
        <v>0</v>
      </c>
      <c r="BP208" s="1316">
        <f t="shared" si="89"/>
        <v>22318180</v>
      </c>
      <c r="BQ208" s="1662"/>
      <c r="BS208" s="1298">
        <f t="shared" si="90"/>
        <v>0</v>
      </c>
      <c r="BT208" s="1298">
        <f t="shared" si="91"/>
        <v>0</v>
      </c>
      <c r="BU208" s="1298">
        <f t="shared" si="92"/>
        <v>10</v>
      </c>
      <c r="BV208" s="1298">
        <f t="shared" si="93"/>
        <v>0</v>
      </c>
      <c r="BW208" s="1298">
        <f t="shared" si="94"/>
        <v>22318180</v>
      </c>
    </row>
    <row r="209" spans="1:75" ht="15" customHeight="1" x14ac:dyDescent="0.25">
      <c r="A209" s="2279">
        <v>11</v>
      </c>
      <c r="B209" s="2610">
        <v>43498</v>
      </c>
      <c r="C209" s="2632">
        <v>202</v>
      </c>
      <c r="D209" s="2608" t="s">
        <v>72</v>
      </c>
      <c r="E209" s="1659" t="s">
        <v>57</v>
      </c>
      <c r="F209" s="794"/>
      <c r="G209" s="1491">
        <f t="shared" si="95"/>
        <v>0</v>
      </c>
      <c r="H209" s="1651"/>
      <c r="I209" s="2605">
        <f t="shared" si="97"/>
        <v>0</v>
      </c>
      <c r="J209" s="1652">
        <v>5</v>
      </c>
      <c r="K209" s="2605">
        <f t="shared" si="78"/>
        <v>11159090</v>
      </c>
      <c r="L209" s="2748"/>
      <c r="M209" s="2605">
        <f t="shared" si="79"/>
        <v>0</v>
      </c>
      <c r="N209" s="1505">
        <f t="shared" si="77"/>
        <v>5</v>
      </c>
      <c r="O209" s="1494">
        <f t="shared" si="77"/>
        <v>11159090</v>
      </c>
      <c r="P209" s="1494">
        <v>200000</v>
      </c>
      <c r="Q209" s="2703"/>
      <c r="R209" s="1508">
        <v>1331818</v>
      </c>
      <c r="S209" s="1508">
        <v>1931818</v>
      </c>
      <c r="T209" s="1508">
        <v>2231818</v>
      </c>
      <c r="U209" s="1508">
        <v>431818</v>
      </c>
      <c r="V209" s="1654"/>
      <c r="W209" s="1338"/>
      <c r="X209" s="2354"/>
      <c r="Y209" s="1338"/>
      <c r="Z209" s="2421"/>
      <c r="AA209" s="1342"/>
      <c r="AB209" s="1656"/>
      <c r="AC209" s="1229"/>
      <c r="AD209" s="1229"/>
      <c r="AE209" s="1229"/>
      <c r="AF209" s="1490">
        <f t="shared" si="80"/>
        <v>0</v>
      </c>
      <c r="AG209" s="1316">
        <f t="shared" si="81"/>
        <v>11159090</v>
      </c>
      <c r="AH209" s="1657"/>
      <c r="AI209" s="1658"/>
      <c r="AJ209" s="1397"/>
      <c r="AK209" s="1358"/>
      <c r="AL209" s="2563"/>
      <c r="AM209" s="2206"/>
      <c r="AN209" s="1659"/>
      <c r="AO209" s="1254"/>
      <c r="AP209" s="1491">
        <f t="shared" si="82"/>
        <v>0</v>
      </c>
      <c r="AQ209" s="1651"/>
      <c r="AR209" s="1492">
        <f t="shared" si="83"/>
        <v>0</v>
      </c>
      <c r="AS209" s="1652"/>
      <c r="AT209" s="1492">
        <f t="shared" si="84"/>
        <v>0</v>
      </c>
      <c r="AU209" s="1660"/>
      <c r="AV209" s="1492">
        <f t="shared" si="85"/>
        <v>0</v>
      </c>
      <c r="AW209" s="1493">
        <f t="shared" si="86"/>
        <v>0</v>
      </c>
      <c r="AX209" s="2153">
        <f t="shared" si="87"/>
        <v>0</v>
      </c>
      <c r="AY209" s="1495">
        <f t="shared" si="88"/>
        <v>0</v>
      </c>
      <c r="AZ209" s="1653"/>
      <c r="BA209" s="1508">
        <v>1331818</v>
      </c>
      <c r="BB209" s="1508">
        <v>1931818</v>
      </c>
      <c r="BC209" s="1508">
        <v>2231818</v>
      </c>
      <c r="BD209" s="1508">
        <v>431818</v>
      </c>
      <c r="BE209" s="2162"/>
      <c r="BF209" s="1229"/>
      <c r="BG209" s="1654"/>
      <c r="BH209" s="1229"/>
      <c r="BI209" s="1666"/>
      <c r="BJ209" s="1229"/>
      <c r="BK209" s="1662"/>
      <c r="BL209" s="1229"/>
      <c r="BM209" s="1229"/>
      <c r="BN209" s="1229"/>
      <c r="BO209" s="1490">
        <f t="shared" si="96"/>
        <v>0</v>
      </c>
      <c r="BP209" s="1316">
        <f t="shared" si="89"/>
        <v>11159090</v>
      </c>
      <c r="BQ209" s="1662"/>
      <c r="BS209" s="1298">
        <f t="shared" si="90"/>
        <v>0</v>
      </c>
      <c r="BT209" s="1298">
        <f t="shared" si="91"/>
        <v>0</v>
      </c>
      <c r="BU209" s="1298">
        <f t="shared" si="92"/>
        <v>5</v>
      </c>
      <c r="BV209" s="1298">
        <f t="shared" si="93"/>
        <v>0</v>
      </c>
      <c r="BW209" s="1298">
        <f t="shared" si="94"/>
        <v>11159090</v>
      </c>
    </row>
    <row r="210" spans="1:75" ht="15" customHeight="1" x14ac:dyDescent="0.25">
      <c r="A210" s="2279">
        <v>12</v>
      </c>
      <c r="B210" s="2610">
        <v>43498</v>
      </c>
      <c r="C210" s="2611">
        <v>203</v>
      </c>
      <c r="D210" s="2491" t="s">
        <v>104</v>
      </c>
      <c r="E210" s="1659" t="s">
        <v>57</v>
      </c>
      <c r="F210" s="794"/>
      <c r="G210" s="1491">
        <f t="shared" si="95"/>
        <v>0</v>
      </c>
      <c r="H210" s="1651"/>
      <c r="I210" s="2605">
        <f t="shared" si="97"/>
        <v>0</v>
      </c>
      <c r="J210" s="1652">
        <v>5</v>
      </c>
      <c r="K210" s="2605">
        <f t="shared" si="78"/>
        <v>11159090</v>
      </c>
      <c r="L210" s="2748"/>
      <c r="M210" s="2605">
        <f t="shared" si="79"/>
        <v>0</v>
      </c>
      <c r="N210" s="1505">
        <f t="shared" si="77"/>
        <v>5</v>
      </c>
      <c r="O210" s="1494">
        <f t="shared" si="77"/>
        <v>11159090</v>
      </c>
      <c r="P210" s="1494">
        <v>200000</v>
      </c>
      <c r="Q210" s="2703"/>
      <c r="R210" s="1508">
        <v>1331818</v>
      </c>
      <c r="S210" s="1508">
        <v>1931818</v>
      </c>
      <c r="T210" s="1508">
        <v>2231818</v>
      </c>
      <c r="U210" s="1508">
        <v>431818</v>
      </c>
      <c r="V210" s="1654"/>
      <c r="W210" s="1338"/>
      <c r="X210" s="2308"/>
      <c r="Y210" s="1338"/>
      <c r="Z210" s="1654"/>
      <c r="AA210" s="1342"/>
      <c r="AB210" s="1656"/>
      <c r="AC210" s="1229"/>
      <c r="AD210" s="1229"/>
      <c r="AE210" s="1229"/>
      <c r="AF210" s="1490">
        <f t="shared" si="80"/>
        <v>0</v>
      </c>
      <c r="AG210" s="1316">
        <f t="shared" si="81"/>
        <v>11159090</v>
      </c>
      <c r="AH210" s="1662"/>
      <c r="AI210" s="1663"/>
      <c r="AJ210" s="1397"/>
      <c r="AK210" s="1358"/>
      <c r="AL210" s="2564"/>
      <c r="AM210" s="2207"/>
      <c r="AN210" s="1659"/>
      <c r="AO210" s="1254"/>
      <c r="AP210" s="1491">
        <f t="shared" si="82"/>
        <v>0</v>
      </c>
      <c r="AQ210" s="1651"/>
      <c r="AR210" s="1492">
        <f t="shared" si="83"/>
        <v>0</v>
      </c>
      <c r="AS210" s="1652"/>
      <c r="AT210" s="1492">
        <f t="shared" si="84"/>
        <v>0</v>
      </c>
      <c r="AU210" s="1660"/>
      <c r="AV210" s="1492">
        <f t="shared" si="85"/>
        <v>0</v>
      </c>
      <c r="AW210" s="1493">
        <f t="shared" si="86"/>
        <v>0</v>
      </c>
      <c r="AX210" s="2153">
        <f t="shared" si="87"/>
        <v>0</v>
      </c>
      <c r="AY210" s="1495">
        <f t="shared" si="88"/>
        <v>0</v>
      </c>
      <c r="AZ210" s="1653"/>
      <c r="BA210" s="1508">
        <v>1331818</v>
      </c>
      <c r="BB210" s="1508">
        <v>1931818</v>
      </c>
      <c r="BC210" s="1508">
        <v>2231818</v>
      </c>
      <c r="BD210" s="1508">
        <v>431818</v>
      </c>
      <c r="BE210" s="2162"/>
      <c r="BF210" s="1229"/>
      <c r="BG210" s="1626"/>
      <c r="BH210" s="1229"/>
      <c r="BI210" s="1666"/>
      <c r="BJ210" s="1229"/>
      <c r="BK210" s="1662"/>
      <c r="BL210" s="1229"/>
      <c r="BM210" s="1229"/>
      <c r="BN210" s="1229"/>
      <c r="BO210" s="1490">
        <f t="shared" si="96"/>
        <v>0</v>
      </c>
      <c r="BP210" s="1316">
        <f t="shared" si="89"/>
        <v>11159090</v>
      </c>
      <c r="BQ210" s="1662"/>
      <c r="BS210" s="1298">
        <f t="shared" si="90"/>
        <v>0</v>
      </c>
      <c r="BT210" s="1298">
        <f t="shared" si="91"/>
        <v>0</v>
      </c>
      <c r="BU210" s="1298">
        <f t="shared" si="92"/>
        <v>5</v>
      </c>
      <c r="BV210" s="1298">
        <f t="shared" si="93"/>
        <v>0</v>
      </c>
      <c r="BW210" s="1298">
        <f t="shared" si="94"/>
        <v>11159090</v>
      </c>
    </row>
    <row r="211" spans="1:75" ht="15" customHeight="1" x14ac:dyDescent="0.25">
      <c r="A211" s="2279">
        <v>13</v>
      </c>
      <c r="B211" s="2610">
        <v>43498</v>
      </c>
      <c r="C211" s="2611">
        <v>204</v>
      </c>
      <c r="D211" s="2491" t="s">
        <v>174</v>
      </c>
      <c r="E211" s="1659" t="s">
        <v>57</v>
      </c>
      <c r="F211" s="794"/>
      <c r="G211" s="1491">
        <f t="shared" si="95"/>
        <v>0</v>
      </c>
      <c r="H211" s="1651"/>
      <c r="I211" s="2605">
        <f t="shared" si="97"/>
        <v>0</v>
      </c>
      <c r="J211" s="1652">
        <v>5</v>
      </c>
      <c r="K211" s="2605">
        <f t="shared" si="78"/>
        <v>11159090</v>
      </c>
      <c r="L211" s="2748"/>
      <c r="M211" s="2605">
        <f t="shared" si="79"/>
        <v>0</v>
      </c>
      <c r="N211" s="1505">
        <f t="shared" si="77"/>
        <v>5</v>
      </c>
      <c r="O211" s="1494">
        <f t="shared" si="77"/>
        <v>11159090</v>
      </c>
      <c r="P211" s="1494">
        <v>200000</v>
      </c>
      <c r="Q211" s="2703"/>
      <c r="R211" s="1508">
        <v>1331818</v>
      </c>
      <c r="S211" s="1508">
        <v>1931818</v>
      </c>
      <c r="T211" s="1508">
        <v>2231818</v>
      </c>
      <c r="U211" s="1508">
        <v>431818</v>
      </c>
      <c r="V211" s="1654"/>
      <c r="W211" s="1338"/>
      <c r="X211" s="2308"/>
      <c r="Y211" s="1338"/>
      <c r="Z211" s="2421"/>
      <c r="AA211" s="1342"/>
      <c r="AB211" s="1656"/>
      <c r="AC211" s="1229"/>
      <c r="AD211" s="1229"/>
      <c r="AE211" s="1229"/>
      <c r="AF211" s="1490">
        <f t="shared" si="80"/>
        <v>0</v>
      </c>
      <c r="AG211" s="1316">
        <f t="shared" si="81"/>
        <v>11159090</v>
      </c>
      <c r="AH211" s="1662"/>
      <c r="AI211" s="1663"/>
      <c r="AJ211" s="1397"/>
      <c r="AK211" s="1358"/>
      <c r="AL211" s="2563"/>
      <c r="AM211" s="2208"/>
      <c r="AN211" s="1659"/>
      <c r="AO211" s="1254"/>
      <c r="AP211" s="1491">
        <f t="shared" si="82"/>
        <v>0</v>
      </c>
      <c r="AQ211" s="1651"/>
      <c r="AR211" s="1492">
        <f t="shared" si="83"/>
        <v>0</v>
      </c>
      <c r="AS211" s="1652"/>
      <c r="AT211" s="1492">
        <f t="shared" si="84"/>
        <v>0</v>
      </c>
      <c r="AU211" s="1660"/>
      <c r="AV211" s="1492">
        <f t="shared" si="85"/>
        <v>0</v>
      </c>
      <c r="AW211" s="1493">
        <f t="shared" si="86"/>
        <v>0</v>
      </c>
      <c r="AX211" s="2153">
        <f t="shared" si="87"/>
        <v>0</v>
      </c>
      <c r="AY211" s="1495">
        <f t="shared" si="88"/>
        <v>0</v>
      </c>
      <c r="AZ211" s="1653"/>
      <c r="BA211" s="1508">
        <v>1331818</v>
      </c>
      <c r="BB211" s="1508">
        <v>1931818</v>
      </c>
      <c r="BC211" s="1508">
        <v>2231818</v>
      </c>
      <c r="BD211" s="1508">
        <v>431818</v>
      </c>
      <c r="BE211" s="2162"/>
      <c r="BF211" s="1229"/>
      <c r="BG211" s="1949"/>
      <c r="BH211" s="1229"/>
      <c r="BI211" s="1666"/>
      <c r="BJ211" s="1229"/>
      <c r="BK211" s="1662"/>
      <c r="BL211" s="1229"/>
      <c r="BM211" s="1229"/>
      <c r="BN211" s="1229"/>
      <c r="BO211" s="1490">
        <f t="shared" si="96"/>
        <v>0</v>
      </c>
      <c r="BP211" s="1316">
        <f t="shared" si="89"/>
        <v>11159090</v>
      </c>
      <c r="BQ211" s="1662"/>
      <c r="BS211" s="1298">
        <f t="shared" si="90"/>
        <v>0</v>
      </c>
      <c r="BT211" s="1298">
        <f t="shared" si="91"/>
        <v>0</v>
      </c>
      <c r="BU211" s="1298">
        <f t="shared" si="92"/>
        <v>5</v>
      </c>
      <c r="BV211" s="1298">
        <f t="shared" si="93"/>
        <v>0</v>
      </c>
      <c r="BW211" s="1298">
        <f t="shared" si="94"/>
        <v>11159090</v>
      </c>
    </row>
    <row r="212" spans="1:75" ht="15" customHeight="1" x14ac:dyDescent="0.25">
      <c r="A212" s="2279">
        <v>14</v>
      </c>
      <c r="B212" s="2610">
        <v>43498</v>
      </c>
      <c r="C212" s="2611">
        <v>205</v>
      </c>
      <c r="D212" s="2491" t="s">
        <v>76</v>
      </c>
      <c r="E212" s="1659" t="s">
        <v>57</v>
      </c>
      <c r="F212" s="794"/>
      <c r="G212" s="1491">
        <f t="shared" si="95"/>
        <v>0</v>
      </c>
      <c r="H212" s="1651"/>
      <c r="I212" s="2605">
        <f t="shared" si="97"/>
        <v>0</v>
      </c>
      <c r="J212" s="1652">
        <v>5</v>
      </c>
      <c r="K212" s="2605">
        <f t="shared" si="78"/>
        <v>11159090</v>
      </c>
      <c r="L212" s="2748"/>
      <c r="M212" s="2605">
        <f t="shared" si="79"/>
        <v>0</v>
      </c>
      <c r="N212" s="1505">
        <f t="shared" si="77"/>
        <v>5</v>
      </c>
      <c r="O212" s="1494">
        <f t="shared" si="77"/>
        <v>11159090</v>
      </c>
      <c r="P212" s="1494">
        <v>200000</v>
      </c>
      <c r="Q212" s="2703"/>
      <c r="R212" s="1508">
        <v>1331818</v>
      </c>
      <c r="S212" s="1508">
        <v>1931818</v>
      </c>
      <c r="T212" s="1508">
        <v>2231818</v>
      </c>
      <c r="U212" s="1508">
        <v>431818</v>
      </c>
      <c r="V212" s="1654"/>
      <c r="W212" s="1338"/>
      <c r="X212" s="2308"/>
      <c r="Y212" s="1338"/>
      <c r="Z212" s="2421"/>
      <c r="AA212" s="1342"/>
      <c r="AB212" s="1656"/>
      <c r="AC212" s="1229"/>
      <c r="AD212" s="1229"/>
      <c r="AE212" s="1229"/>
      <c r="AF212" s="1490">
        <f t="shared" si="80"/>
        <v>0</v>
      </c>
      <c r="AG212" s="1316">
        <f t="shared" si="81"/>
        <v>11159090</v>
      </c>
      <c r="AH212" s="1662"/>
      <c r="AI212" s="1663"/>
      <c r="AJ212" s="1397"/>
      <c r="AK212" s="1358"/>
      <c r="AL212" s="2564"/>
      <c r="AM212" s="2207"/>
      <c r="AN212" s="1659"/>
      <c r="AO212" s="1254"/>
      <c r="AP212" s="1491">
        <f t="shared" si="82"/>
        <v>0</v>
      </c>
      <c r="AQ212" s="1651"/>
      <c r="AR212" s="1492">
        <f t="shared" si="83"/>
        <v>0</v>
      </c>
      <c r="AS212" s="1652"/>
      <c r="AT212" s="1492">
        <f t="shared" si="84"/>
        <v>0</v>
      </c>
      <c r="AU212" s="1660"/>
      <c r="AV212" s="1492">
        <f t="shared" si="85"/>
        <v>0</v>
      </c>
      <c r="AW212" s="1493">
        <f t="shared" si="86"/>
        <v>0</v>
      </c>
      <c r="AX212" s="2153">
        <f t="shared" si="87"/>
        <v>0</v>
      </c>
      <c r="AY212" s="1495">
        <f t="shared" si="88"/>
        <v>0</v>
      </c>
      <c r="AZ212" s="1653"/>
      <c r="BA212" s="1508">
        <v>1331818</v>
      </c>
      <c r="BB212" s="1508">
        <v>1931818</v>
      </c>
      <c r="BC212" s="1508">
        <v>2231818</v>
      </c>
      <c r="BD212" s="1508">
        <v>431818</v>
      </c>
      <c r="BE212" s="2162"/>
      <c r="BF212" s="1229"/>
      <c r="BG212" s="1654"/>
      <c r="BH212" s="1229"/>
      <c r="BI212" s="1666"/>
      <c r="BJ212" s="1229"/>
      <c r="BK212" s="1662"/>
      <c r="BL212" s="1229"/>
      <c r="BM212" s="1229"/>
      <c r="BN212" s="1229"/>
      <c r="BO212" s="1490">
        <f t="shared" si="96"/>
        <v>0</v>
      </c>
      <c r="BP212" s="1316">
        <f t="shared" si="89"/>
        <v>11159090</v>
      </c>
      <c r="BQ212" s="1662"/>
      <c r="BS212" s="1298">
        <f t="shared" si="90"/>
        <v>0</v>
      </c>
      <c r="BT212" s="1298">
        <f t="shared" si="91"/>
        <v>0</v>
      </c>
      <c r="BU212" s="1298">
        <f t="shared" si="92"/>
        <v>5</v>
      </c>
      <c r="BV212" s="1298">
        <f t="shared" si="93"/>
        <v>0</v>
      </c>
      <c r="BW212" s="1298">
        <f t="shared" si="94"/>
        <v>11159090</v>
      </c>
    </row>
    <row r="213" spans="1:75" ht="15" customHeight="1" x14ac:dyDescent="0.25">
      <c r="A213" s="2279">
        <v>15</v>
      </c>
      <c r="B213" s="2610">
        <v>43498</v>
      </c>
      <c r="C213" s="2611">
        <v>206</v>
      </c>
      <c r="D213" s="2491" t="s">
        <v>175</v>
      </c>
      <c r="E213" s="1659" t="s">
        <v>31</v>
      </c>
      <c r="F213" s="794">
        <v>4</v>
      </c>
      <c r="G213" s="1491">
        <f t="shared" si="95"/>
        <v>5327272</v>
      </c>
      <c r="H213" s="1651"/>
      <c r="I213" s="2605">
        <f t="shared" si="97"/>
        <v>0</v>
      </c>
      <c r="J213" s="1652">
        <v>4</v>
      </c>
      <c r="K213" s="2605">
        <f t="shared" si="78"/>
        <v>8927272</v>
      </c>
      <c r="L213" s="2748"/>
      <c r="M213" s="2605">
        <f t="shared" si="79"/>
        <v>0</v>
      </c>
      <c r="N213" s="1505">
        <f t="shared" si="77"/>
        <v>8</v>
      </c>
      <c r="O213" s="1494">
        <f t="shared" si="77"/>
        <v>14254544</v>
      </c>
      <c r="P213" s="1494">
        <v>320000</v>
      </c>
      <c r="Q213" s="2703"/>
      <c r="R213" s="1508">
        <v>1331818</v>
      </c>
      <c r="S213" s="1508">
        <v>1931818</v>
      </c>
      <c r="T213" s="1508">
        <v>2231818</v>
      </c>
      <c r="U213" s="1508">
        <v>431818</v>
      </c>
      <c r="V213" s="1654"/>
      <c r="W213" s="1338"/>
      <c r="X213" s="2354"/>
      <c r="Y213" s="1338"/>
      <c r="Z213" s="2421"/>
      <c r="AA213" s="1342"/>
      <c r="AB213" s="1656"/>
      <c r="AC213" s="1229"/>
      <c r="AD213" s="1229"/>
      <c r="AE213" s="1229"/>
      <c r="AF213" s="1490">
        <f t="shared" si="80"/>
        <v>0</v>
      </c>
      <c r="AG213" s="1316">
        <f t="shared" si="81"/>
        <v>14254544</v>
      </c>
      <c r="AH213" s="1662"/>
      <c r="AI213" s="1663"/>
      <c r="AJ213" s="1397"/>
      <c r="AK213" s="1358"/>
      <c r="AL213" s="2564"/>
      <c r="AM213" s="2207"/>
      <c r="AN213" s="1659"/>
      <c r="AO213" s="1254"/>
      <c r="AP213" s="1491">
        <f t="shared" si="82"/>
        <v>0</v>
      </c>
      <c r="AQ213" s="1651"/>
      <c r="AR213" s="1492">
        <f t="shared" si="83"/>
        <v>0</v>
      </c>
      <c r="AS213" s="1652"/>
      <c r="AT213" s="1492">
        <f t="shared" si="84"/>
        <v>0</v>
      </c>
      <c r="AU213" s="1660"/>
      <c r="AV213" s="1492">
        <f t="shared" si="85"/>
        <v>0</v>
      </c>
      <c r="AW213" s="1493">
        <f t="shared" si="86"/>
        <v>0</v>
      </c>
      <c r="AX213" s="2153">
        <f t="shared" si="87"/>
        <v>0</v>
      </c>
      <c r="AY213" s="1495">
        <f t="shared" si="88"/>
        <v>0</v>
      </c>
      <c r="AZ213" s="1653"/>
      <c r="BA213" s="1508">
        <v>1331818</v>
      </c>
      <c r="BB213" s="1508">
        <v>1931818</v>
      </c>
      <c r="BC213" s="1508">
        <v>2231818</v>
      </c>
      <c r="BD213" s="1508">
        <v>431818</v>
      </c>
      <c r="BE213" s="2162"/>
      <c r="BF213" s="1229"/>
      <c r="BG213" s="1626"/>
      <c r="BH213" s="1229"/>
      <c r="BI213" s="1654"/>
      <c r="BJ213" s="1229"/>
      <c r="BK213" s="1654"/>
      <c r="BL213" s="1229"/>
      <c r="BM213" s="1229"/>
      <c r="BN213" s="1229"/>
      <c r="BO213" s="1490">
        <f t="shared" si="96"/>
        <v>0</v>
      </c>
      <c r="BP213" s="1316">
        <f t="shared" si="89"/>
        <v>14254544</v>
      </c>
      <c r="BQ213" s="1657"/>
      <c r="BS213" s="1298">
        <f t="shared" si="90"/>
        <v>4</v>
      </c>
      <c r="BT213" s="1298">
        <f t="shared" si="91"/>
        <v>0</v>
      </c>
      <c r="BU213" s="1298">
        <f t="shared" si="92"/>
        <v>4</v>
      </c>
      <c r="BV213" s="1298">
        <f t="shared" si="93"/>
        <v>0</v>
      </c>
      <c r="BW213" s="1298">
        <f t="shared" si="94"/>
        <v>14254544</v>
      </c>
    </row>
    <row r="214" spans="1:75" ht="15" customHeight="1" thickBot="1" x14ac:dyDescent="0.3">
      <c r="A214" s="2279">
        <v>16</v>
      </c>
      <c r="B214" s="2610">
        <v>43498</v>
      </c>
      <c r="C214" s="2611">
        <v>207</v>
      </c>
      <c r="D214" s="2491" t="s">
        <v>80</v>
      </c>
      <c r="E214" s="1659" t="s">
        <v>31</v>
      </c>
      <c r="F214" s="794">
        <v>5</v>
      </c>
      <c r="G214" s="1491">
        <f t="shared" si="95"/>
        <v>6659090</v>
      </c>
      <c r="H214" s="1651"/>
      <c r="I214" s="2605">
        <f t="shared" si="97"/>
        <v>0</v>
      </c>
      <c r="J214" s="1652">
        <v>4</v>
      </c>
      <c r="K214" s="2605">
        <f t="shared" si="78"/>
        <v>8927272</v>
      </c>
      <c r="L214" s="2748"/>
      <c r="M214" s="2605">
        <f t="shared" si="79"/>
        <v>0</v>
      </c>
      <c r="N214" s="1505">
        <f t="shared" si="77"/>
        <v>9</v>
      </c>
      <c r="O214" s="1494">
        <f t="shared" si="77"/>
        <v>15586362</v>
      </c>
      <c r="P214" s="1494">
        <v>360000</v>
      </c>
      <c r="Q214" s="2703"/>
      <c r="R214" s="1508">
        <v>1331818</v>
      </c>
      <c r="S214" s="1508">
        <v>1931818</v>
      </c>
      <c r="T214" s="1508">
        <v>2231818</v>
      </c>
      <c r="U214" s="1508">
        <v>431818</v>
      </c>
      <c r="V214" s="1654"/>
      <c r="W214" s="1338"/>
      <c r="X214" s="2354"/>
      <c r="Y214" s="1338"/>
      <c r="Z214" s="2421"/>
      <c r="AA214" s="1342"/>
      <c r="AB214" s="1656"/>
      <c r="AC214" s="1229"/>
      <c r="AD214" s="1229"/>
      <c r="AE214" s="1229"/>
      <c r="AF214" s="1490">
        <f t="shared" si="80"/>
        <v>0</v>
      </c>
      <c r="AG214" s="1316">
        <f t="shared" si="81"/>
        <v>15586362</v>
      </c>
      <c r="AH214" s="1662"/>
      <c r="AI214" s="1663"/>
      <c r="AJ214" s="1397"/>
      <c r="AK214" s="1358"/>
      <c r="AL214" s="2564"/>
      <c r="AM214" s="2207"/>
      <c r="AN214" s="1659"/>
      <c r="AO214" s="1254"/>
      <c r="AP214" s="1491">
        <f t="shared" si="82"/>
        <v>0</v>
      </c>
      <c r="AQ214" s="1651"/>
      <c r="AR214" s="1492">
        <f t="shared" si="83"/>
        <v>0</v>
      </c>
      <c r="AS214" s="1652"/>
      <c r="AT214" s="1492">
        <f t="shared" si="84"/>
        <v>0</v>
      </c>
      <c r="AU214" s="1660"/>
      <c r="AV214" s="1492">
        <f t="shared" si="85"/>
        <v>0</v>
      </c>
      <c r="AW214" s="1493">
        <f t="shared" si="86"/>
        <v>0</v>
      </c>
      <c r="AX214" s="2153">
        <f t="shared" si="87"/>
        <v>0</v>
      </c>
      <c r="AY214" s="1495">
        <f t="shared" si="88"/>
        <v>0</v>
      </c>
      <c r="AZ214" s="1653"/>
      <c r="BA214" s="1508">
        <v>1331818</v>
      </c>
      <c r="BB214" s="1508">
        <v>1931818</v>
      </c>
      <c r="BC214" s="1508">
        <v>2231818</v>
      </c>
      <c r="BD214" s="1508">
        <v>431818</v>
      </c>
      <c r="BE214" s="2162"/>
      <c r="BF214" s="1229"/>
      <c r="BG214" s="1654"/>
      <c r="BH214" s="1229"/>
      <c r="BI214" s="1666"/>
      <c r="BJ214" s="1229"/>
      <c r="BK214" s="1662"/>
      <c r="BL214" s="1229"/>
      <c r="BM214" s="1229"/>
      <c r="BN214" s="1229"/>
      <c r="BO214" s="1490">
        <f t="shared" si="96"/>
        <v>0</v>
      </c>
      <c r="BP214" s="1316">
        <f t="shared" si="89"/>
        <v>15586362</v>
      </c>
      <c r="BQ214" s="1662"/>
      <c r="BS214" s="1298">
        <f t="shared" si="90"/>
        <v>5</v>
      </c>
      <c r="BT214" s="1298">
        <f t="shared" si="91"/>
        <v>0</v>
      </c>
      <c r="BU214" s="1298">
        <f t="shared" si="92"/>
        <v>4</v>
      </c>
      <c r="BV214" s="1298">
        <f t="shared" si="93"/>
        <v>0</v>
      </c>
      <c r="BW214" s="1298">
        <f t="shared" si="94"/>
        <v>15586362</v>
      </c>
    </row>
    <row r="215" spans="1:75" ht="15" customHeight="1" x14ac:dyDescent="0.25">
      <c r="A215" s="2279">
        <v>1</v>
      </c>
      <c r="B215" s="2610">
        <v>43500</v>
      </c>
      <c r="C215" s="2611">
        <v>208</v>
      </c>
      <c r="D215" s="2609" t="s">
        <v>33</v>
      </c>
      <c r="E215" s="1659" t="s">
        <v>31</v>
      </c>
      <c r="F215" s="794">
        <v>10</v>
      </c>
      <c r="G215" s="1491">
        <f t="shared" si="95"/>
        <v>13318180</v>
      </c>
      <c r="H215" s="1651"/>
      <c r="I215" s="2605">
        <f t="shared" si="97"/>
        <v>0</v>
      </c>
      <c r="J215" s="1652"/>
      <c r="K215" s="2605">
        <f t="shared" si="78"/>
        <v>0</v>
      </c>
      <c r="L215" s="2748"/>
      <c r="M215" s="2605">
        <f t="shared" si="79"/>
        <v>0</v>
      </c>
      <c r="N215" s="1505">
        <f t="shared" ref="N215:O230" si="98">F215+H215+J215+L215</f>
        <v>10</v>
      </c>
      <c r="O215" s="1494">
        <f t="shared" si="98"/>
        <v>13318180</v>
      </c>
      <c r="P215" s="1494">
        <v>400000</v>
      </c>
      <c r="Q215" s="2703"/>
      <c r="R215" s="1508">
        <v>1331818</v>
      </c>
      <c r="S215" s="1508">
        <v>1931818</v>
      </c>
      <c r="T215" s="1508">
        <v>2231818</v>
      </c>
      <c r="U215" s="1508">
        <v>431818</v>
      </c>
      <c r="V215" s="1654"/>
      <c r="W215" s="1338"/>
      <c r="X215" s="2354"/>
      <c r="Y215" s="1338"/>
      <c r="Z215" s="2421"/>
      <c r="AA215" s="1342"/>
      <c r="AB215" s="1656"/>
      <c r="AC215" s="1229"/>
      <c r="AD215" s="1229"/>
      <c r="AE215" s="1229"/>
      <c r="AF215" s="1490">
        <f t="shared" si="80"/>
        <v>0</v>
      </c>
      <c r="AG215" s="1316">
        <f t="shared" si="81"/>
        <v>13318180</v>
      </c>
      <c r="AH215" s="1662"/>
      <c r="AI215" s="1663"/>
      <c r="AJ215" s="1650"/>
      <c r="AK215" s="1358"/>
      <c r="AL215" s="2563"/>
      <c r="AM215" s="2209"/>
      <c r="AN215" s="1659"/>
      <c r="AO215" s="1543"/>
      <c r="AP215" s="1491">
        <f t="shared" si="82"/>
        <v>0</v>
      </c>
      <c r="AQ215" s="2010"/>
      <c r="AR215" s="1492">
        <f t="shared" si="83"/>
        <v>0</v>
      </c>
      <c r="AS215" s="2021"/>
      <c r="AT215" s="1492">
        <f t="shared" si="84"/>
        <v>0</v>
      </c>
      <c r="AU215" s="2046"/>
      <c r="AV215" s="1492">
        <f t="shared" si="85"/>
        <v>0</v>
      </c>
      <c r="AW215" s="1493">
        <f t="shared" si="86"/>
        <v>0</v>
      </c>
      <c r="AX215" s="2153">
        <f t="shared" si="87"/>
        <v>0</v>
      </c>
      <c r="AY215" s="1495">
        <f t="shared" si="88"/>
        <v>0</v>
      </c>
      <c r="AZ215" s="1667"/>
      <c r="BA215" s="1508">
        <v>1331818</v>
      </c>
      <c r="BB215" s="1508">
        <v>1931818</v>
      </c>
      <c r="BC215" s="1508">
        <v>2231818</v>
      </c>
      <c r="BD215" s="1508">
        <v>431818</v>
      </c>
      <c r="BE215" s="2162"/>
      <c r="BF215" s="1338"/>
      <c r="BG215" s="1669"/>
      <c r="BH215" s="1338"/>
      <c r="BI215" s="1669"/>
      <c r="BJ215" s="1342"/>
      <c r="BK215" s="1673"/>
      <c r="BL215" s="1229"/>
      <c r="BM215" s="1229"/>
      <c r="BN215" s="1229"/>
      <c r="BO215" s="1490">
        <f t="shared" si="96"/>
        <v>0</v>
      </c>
      <c r="BP215" s="1316">
        <f t="shared" si="89"/>
        <v>13318180</v>
      </c>
      <c r="BQ215" s="1671"/>
      <c r="BS215" s="1298">
        <f t="shared" si="90"/>
        <v>10</v>
      </c>
      <c r="BT215" s="1298">
        <f t="shared" si="91"/>
        <v>0</v>
      </c>
      <c r="BU215" s="1298">
        <f t="shared" si="92"/>
        <v>0</v>
      </c>
      <c r="BV215" s="1298">
        <f t="shared" si="93"/>
        <v>0</v>
      </c>
      <c r="BW215" s="1298">
        <f t="shared" si="94"/>
        <v>13318180</v>
      </c>
    </row>
    <row r="216" spans="1:75" ht="15" customHeight="1" x14ac:dyDescent="0.25">
      <c r="A216" s="2279">
        <v>2</v>
      </c>
      <c r="B216" s="2610">
        <v>43500</v>
      </c>
      <c r="C216" s="2611">
        <v>209</v>
      </c>
      <c r="D216" s="2609" t="s">
        <v>81</v>
      </c>
      <c r="E216" s="1659" t="s">
        <v>31</v>
      </c>
      <c r="F216" s="794">
        <v>5</v>
      </c>
      <c r="G216" s="1491">
        <f t="shared" si="95"/>
        <v>6659090</v>
      </c>
      <c r="H216" s="1651"/>
      <c r="I216" s="2605">
        <f t="shared" si="97"/>
        <v>0</v>
      </c>
      <c r="J216" s="1652">
        <v>4</v>
      </c>
      <c r="K216" s="2605">
        <f t="shared" si="78"/>
        <v>8927272</v>
      </c>
      <c r="L216" s="2748"/>
      <c r="M216" s="2605">
        <f t="shared" si="79"/>
        <v>0</v>
      </c>
      <c r="N216" s="1505">
        <f t="shared" si="98"/>
        <v>9</v>
      </c>
      <c r="O216" s="1494">
        <f t="shared" si="98"/>
        <v>15586362</v>
      </c>
      <c r="P216" s="1494">
        <v>360000</v>
      </c>
      <c r="Q216" s="2703"/>
      <c r="R216" s="1508">
        <v>1331818</v>
      </c>
      <c r="S216" s="1508">
        <v>1931818</v>
      </c>
      <c r="T216" s="1508">
        <v>2231818</v>
      </c>
      <c r="U216" s="1508">
        <v>431818</v>
      </c>
      <c r="V216" s="1654"/>
      <c r="W216" s="1516"/>
      <c r="X216" s="2355"/>
      <c r="Y216" s="1516"/>
      <c r="Z216" s="2422"/>
      <c r="AA216" s="1516"/>
      <c r="AB216" s="1665"/>
      <c r="AC216" s="1516"/>
      <c r="AD216" s="1516"/>
      <c r="AE216" s="1516"/>
      <c r="AF216" s="1490">
        <f t="shared" si="80"/>
        <v>0</v>
      </c>
      <c r="AG216" s="1316">
        <f t="shared" si="81"/>
        <v>15586362</v>
      </c>
      <c r="AH216" s="1662"/>
      <c r="AI216" s="1663"/>
      <c r="AJ216" s="1993"/>
      <c r="AK216" s="2000"/>
      <c r="AL216" s="2565"/>
      <c r="AM216" s="2210"/>
      <c r="AN216" s="1659"/>
      <c r="AO216" s="1547"/>
      <c r="AP216" s="1491">
        <f t="shared" si="82"/>
        <v>0</v>
      </c>
      <c r="AQ216" s="2006"/>
      <c r="AR216" s="1492">
        <f t="shared" si="83"/>
        <v>0</v>
      </c>
      <c r="AS216" s="2017"/>
      <c r="AT216" s="1492">
        <f t="shared" si="84"/>
        <v>0</v>
      </c>
      <c r="AU216" s="2042"/>
      <c r="AV216" s="1492">
        <f t="shared" si="85"/>
        <v>0</v>
      </c>
      <c r="AW216" s="1493">
        <f t="shared" si="86"/>
        <v>0</v>
      </c>
      <c r="AX216" s="2153">
        <f t="shared" si="87"/>
        <v>0</v>
      </c>
      <c r="AY216" s="1495">
        <f t="shared" si="88"/>
        <v>0</v>
      </c>
      <c r="AZ216" s="1667"/>
      <c r="BA216" s="1508">
        <v>1331818</v>
      </c>
      <c r="BB216" s="1508">
        <v>1931818</v>
      </c>
      <c r="BC216" s="1508">
        <v>2231818</v>
      </c>
      <c r="BD216" s="1508">
        <v>431818</v>
      </c>
      <c r="BE216" s="2162"/>
      <c r="BF216" s="1338"/>
      <c r="BG216" s="1626"/>
      <c r="BH216" s="1338"/>
      <c r="BI216" s="1668"/>
      <c r="BJ216" s="1342"/>
      <c r="BK216" s="1673"/>
      <c r="BL216" s="1229"/>
      <c r="BM216" s="1229"/>
      <c r="BN216" s="1229"/>
      <c r="BO216" s="1490">
        <f t="shared" si="96"/>
        <v>0</v>
      </c>
      <c r="BP216" s="1316">
        <f t="shared" si="89"/>
        <v>15586362</v>
      </c>
      <c r="BQ216" s="1671"/>
      <c r="BS216" s="1298">
        <f t="shared" si="90"/>
        <v>5</v>
      </c>
      <c r="BT216" s="1298">
        <f t="shared" si="91"/>
        <v>0</v>
      </c>
      <c r="BU216" s="1298">
        <f t="shared" si="92"/>
        <v>4</v>
      </c>
      <c r="BV216" s="1298">
        <f t="shared" si="93"/>
        <v>0</v>
      </c>
      <c r="BW216" s="1298">
        <f t="shared" si="94"/>
        <v>15586362</v>
      </c>
    </row>
    <row r="217" spans="1:75" ht="15" customHeight="1" x14ac:dyDescent="0.25">
      <c r="A217" s="2279">
        <v>3</v>
      </c>
      <c r="B217" s="2610">
        <v>43500</v>
      </c>
      <c r="C217" s="2611">
        <v>210</v>
      </c>
      <c r="D217" s="2609" t="s">
        <v>82</v>
      </c>
      <c r="E217" s="1659" t="s">
        <v>31</v>
      </c>
      <c r="F217" s="794">
        <v>5</v>
      </c>
      <c r="G217" s="1491">
        <f t="shared" si="95"/>
        <v>6659090</v>
      </c>
      <c r="H217" s="1651"/>
      <c r="I217" s="2605">
        <f t="shared" si="97"/>
        <v>0</v>
      </c>
      <c r="J217" s="1652">
        <v>4</v>
      </c>
      <c r="K217" s="2605">
        <f t="shared" si="78"/>
        <v>8927272</v>
      </c>
      <c r="L217" s="2748"/>
      <c r="M217" s="2605">
        <f t="shared" si="79"/>
        <v>0</v>
      </c>
      <c r="N217" s="1505">
        <f t="shared" si="98"/>
        <v>9</v>
      </c>
      <c r="O217" s="1494">
        <f t="shared" si="98"/>
        <v>15586362</v>
      </c>
      <c r="P217" s="1494">
        <v>360000</v>
      </c>
      <c r="Q217" s="2703"/>
      <c r="R217" s="1508">
        <v>1331818</v>
      </c>
      <c r="S217" s="1508">
        <v>1931818</v>
      </c>
      <c r="T217" s="1508">
        <v>2231818</v>
      </c>
      <c r="U217" s="1508">
        <v>431818</v>
      </c>
      <c r="V217" s="1654"/>
      <c r="W217" s="1229"/>
      <c r="X217" s="2308"/>
      <c r="Y217" s="1229"/>
      <c r="Z217" s="2423"/>
      <c r="AA217" s="1229"/>
      <c r="AB217" s="1666"/>
      <c r="AC217" s="1229"/>
      <c r="AD217" s="1229"/>
      <c r="AE217" s="1229"/>
      <c r="AF217" s="1490">
        <f t="shared" si="80"/>
        <v>0</v>
      </c>
      <c r="AG217" s="1316">
        <f t="shared" si="81"/>
        <v>15586362</v>
      </c>
      <c r="AH217" s="1662"/>
      <c r="AI217" s="1663"/>
      <c r="AJ217" s="1993"/>
      <c r="AK217" s="2000"/>
      <c r="AL217" s="2565"/>
      <c r="AM217" s="2210"/>
      <c r="AN217" s="1659"/>
      <c r="AO217" s="1547"/>
      <c r="AP217" s="1491">
        <f t="shared" si="82"/>
        <v>0</v>
      </c>
      <c r="AQ217" s="2006"/>
      <c r="AR217" s="1492">
        <f t="shared" si="83"/>
        <v>0</v>
      </c>
      <c r="AS217" s="2017"/>
      <c r="AT217" s="1492">
        <f t="shared" si="84"/>
        <v>0</v>
      </c>
      <c r="AU217" s="2042"/>
      <c r="AV217" s="1492">
        <f t="shared" si="85"/>
        <v>0</v>
      </c>
      <c r="AW217" s="1493">
        <f t="shared" si="86"/>
        <v>0</v>
      </c>
      <c r="AX217" s="2153">
        <f t="shared" si="87"/>
        <v>0</v>
      </c>
      <c r="AY217" s="1495">
        <f t="shared" si="88"/>
        <v>0</v>
      </c>
      <c r="AZ217" s="1667"/>
      <c r="BA217" s="1508">
        <v>1331818</v>
      </c>
      <c r="BB217" s="1508">
        <v>1931818</v>
      </c>
      <c r="BC217" s="1508">
        <v>2231818</v>
      </c>
      <c r="BD217" s="1508">
        <v>431818</v>
      </c>
      <c r="BE217" s="2162"/>
      <c r="BF217" s="1338"/>
      <c r="BG217" s="1668"/>
      <c r="BH217" s="1338"/>
      <c r="BI217" s="1669"/>
      <c r="BJ217" s="1342"/>
      <c r="BK217" s="1673"/>
      <c r="BL217" s="1229"/>
      <c r="BM217" s="1229"/>
      <c r="BN217" s="1229"/>
      <c r="BO217" s="1490">
        <f t="shared" si="96"/>
        <v>0</v>
      </c>
      <c r="BP217" s="1316">
        <f t="shared" si="89"/>
        <v>15586362</v>
      </c>
      <c r="BQ217" s="1679"/>
      <c r="BS217" s="1298">
        <f t="shared" si="90"/>
        <v>5</v>
      </c>
      <c r="BT217" s="1298">
        <f t="shared" si="91"/>
        <v>0</v>
      </c>
      <c r="BU217" s="1298">
        <f t="shared" si="92"/>
        <v>4</v>
      </c>
      <c r="BV217" s="1298">
        <f t="shared" si="93"/>
        <v>0</v>
      </c>
      <c r="BW217" s="1298">
        <f t="shared" si="94"/>
        <v>15586362</v>
      </c>
    </row>
    <row r="218" spans="1:75" ht="15" customHeight="1" x14ac:dyDescent="0.25">
      <c r="A218" s="2279">
        <v>4</v>
      </c>
      <c r="B218" s="2610">
        <v>43500</v>
      </c>
      <c r="C218" s="2611">
        <v>211</v>
      </c>
      <c r="D218" s="2609" t="s">
        <v>45</v>
      </c>
      <c r="E218" s="1659" t="s">
        <v>43</v>
      </c>
      <c r="F218" s="794">
        <v>5</v>
      </c>
      <c r="G218" s="1491">
        <f t="shared" si="95"/>
        <v>6659090</v>
      </c>
      <c r="H218" s="1651"/>
      <c r="I218" s="2605">
        <f t="shared" si="97"/>
        <v>0</v>
      </c>
      <c r="J218" s="1652">
        <v>3</v>
      </c>
      <c r="K218" s="2605">
        <f t="shared" si="78"/>
        <v>6695454</v>
      </c>
      <c r="L218" s="2748"/>
      <c r="M218" s="2605">
        <f t="shared" si="79"/>
        <v>0</v>
      </c>
      <c r="N218" s="1505">
        <f t="shared" si="98"/>
        <v>8</v>
      </c>
      <c r="O218" s="1494">
        <f t="shared" si="98"/>
        <v>13354544</v>
      </c>
      <c r="P218" s="1494">
        <v>320000</v>
      </c>
      <c r="Q218" s="2703"/>
      <c r="R218" s="1508">
        <v>1331818</v>
      </c>
      <c r="S218" s="1508">
        <v>1931818</v>
      </c>
      <c r="T218" s="1508">
        <v>2231818</v>
      </c>
      <c r="U218" s="1508">
        <v>431818</v>
      </c>
      <c r="V218" s="1654"/>
      <c r="W218" s="1516"/>
      <c r="X218" s="2355"/>
      <c r="Y218" s="1516"/>
      <c r="Z218" s="2422"/>
      <c r="AA218" s="1516"/>
      <c r="AB218" s="1665"/>
      <c r="AC218" s="1516"/>
      <c r="AD218" s="1516"/>
      <c r="AE218" s="1516"/>
      <c r="AF218" s="1490">
        <f t="shared" si="80"/>
        <v>0</v>
      </c>
      <c r="AG218" s="1316">
        <f t="shared" si="81"/>
        <v>13354544</v>
      </c>
      <c r="AH218" s="1662"/>
      <c r="AI218" s="1663"/>
      <c r="AJ218" s="1993"/>
      <c r="AK218" s="2000"/>
      <c r="AL218" s="2565"/>
      <c r="AM218" s="2210"/>
      <c r="AN218" s="1659"/>
      <c r="AO218" s="1547"/>
      <c r="AP218" s="1491">
        <f t="shared" si="82"/>
        <v>0</v>
      </c>
      <c r="AQ218" s="2006"/>
      <c r="AR218" s="1492">
        <f t="shared" si="83"/>
        <v>0</v>
      </c>
      <c r="AS218" s="2017"/>
      <c r="AT218" s="1492">
        <f t="shared" si="84"/>
        <v>0</v>
      </c>
      <c r="AU218" s="2042"/>
      <c r="AV218" s="1492">
        <f t="shared" si="85"/>
        <v>0</v>
      </c>
      <c r="AW218" s="1493">
        <f t="shared" si="86"/>
        <v>0</v>
      </c>
      <c r="AX218" s="2153">
        <f t="shared" si="87"/>
        <v>0</v>
      </c>
      <c r="AY218" s="1495">
        <f t="shared" si="88"/>
        <v>0</v>
      </c>
      <c r="AZ218" s="1667"/>
      <c r="BA218" s="1508">
        <v>1331818</v>
      </c>
      <c r="BB218" s="1508">
        <v>1931818</v>
      </c>
      <c r="BC218" s="1508">
        <v>2231818</v>
      </c>
      <c r="BD218" s="1508">
        <v>431818</v>
      </c>
      <c r="BE218" s="2162"/>
      <c r="BF218" s="1338"/>
      <c r="BG218" s="1668"/>
      <c r="BH218" s="1338"/>
      <c r="BI218" s="1669"/>
      <c r="BJ218" s="1342"/>
      <c r="BK218" s="1673"/>
      <c r="BL218" s="1229"/>
      <c r="BM218" s="1229"/>
      <c r="BN218" s="1229"/>
      <c r="BO218" s="1490">
        <f t="shared" si="96"/>
        <v>0</v>
      </c>
      <c r="BP218" s="1316">
        <f t="shared" si="89"/>
        <v>13354544</v>
      </c>
      <c r="BQ218" s="1671"/>
      <c r="BS218" s="1298">
        <f t="shared" si="90"/>
        <v>5</v>
      </c>
      <c r="BT218" s="1298">
        <f t="shared" si="91"/>
        <v>0</v>
      </c>
      <c r="BU218" s="1298">
        <f t="shared" si="92"/>
        <v>3</v>
      </c>
      <c r="BV218" s="1298">
        <f t="shared" si="93"/>
        <v>0</v>
      </c>
      <c r="BW218" s="1298">
        <f t="shared" si="94"/>
        <v>13354544</v>
      </c>
    </row>
    <row r="219" spans="1:75" ht="15" customHeight="1" x14ac:dyDescent="0.25">
      <c r="A219" s="2279">
        <v>5</v>
      </c>
      <c r="B219" s="2610">
        <v>43500</v>
      </c>
      <c r="C219" s="2611">
        <v>212</v>
      </c>
      <c r="D219" s="2609" t="s">
        <v>52</v>
      </c>
      <c r="E219" s="1659" t="s">
        <v>43</v>
      </c>
      <c r="F219" s="794">
        <v>10</v>
      </c>
      <c r="G219" s="1491">
        <f t="shared" si="95"/>
        <v>13318180</v>
      </c>
      <c r="H219" s="1651"/>
      <c r="I219" s="2605">
        <f t="shared" si="97"/>
        <v>0</v>
      </c>
      <c r="J219" s="1652"/>
      <c r="K219" s="2605">
        <f t="shared" si="78"/>
        <v>0</v>
      </c>
      <c r="L219" s="2748"/>
      <c r="M219" s="2605">
        <f t="shared" si="79"/>
        <v>0</v>
      </c>
      <c r="N219" s="1505">
        <f t="shared" si="98"/>
        <v>10</v>
      </c>
      <c r="O219" s="1494">
        <f t="shared" si="98"/>
        <v>13318180</v>
      </c>
      <c r="P219" s="1494">
        <v>400000</v>
      </c>
      <c r="Q219" s="2703"/>
      <c r="R219" s="1508">
        <v>1331818</v>
      </c>
      <c r="S219" s="1508">
        <v>1931818</v>
      </c>
      <c r="T219" s="1508">
        <v>2231818</v>
      </c>
      <c r="U219" s="1508">
        <v>431818</v>
      </c>
      <c r="V219" s="1654"/>
      <c r="W219" s="1229"/>
      <c r="X219" s="2308"/>
      <c r="Y219" s="1229"/>
      <c r="Z219" s="2423"/>
      <c r="AA219" s="1229"/>
      <c r="AB219" s="1666"/>
      <c r="AC219" s="1229"/>
      <c r="AD219" s="1229"/>
      <c r="AE219" s="1229"/>
      <c r="AF219" s="1490">
        <f t="shared" si="80"/>
        <v>0</v>
      </c>
      <c r="AG219" s="1316">
        <f t="shared" si="81"/>
        <v>13318180</v>
      </c>
      <c r="AH219" s="1662"/>
      <c r="AI219" s="1663"/>
      <c r="AJ219" s="1993"/>
      <c r="AK219" s="2000"/>
      <c r="AL219" s="2565"/>
      <c r="AM219" s="2210"/>
      <c r="AN219" s="1659"/>
      <c r="AO219" s="1547"/>
      <c r="AP219" s="1491">
        <f t="shared" si="82"/>
        <v>0</v>
      </c>
      <c r="AQ219" s="2006"/>
      <c r="AR219" s="1492">
        <f t="shared" si="83"/>
        <v>0</v>
      </c>
      <c r="AS219" s="2017"/>
      <c r="AT219" s="1492">
        <f t="shared" si="84"/>
        <v>0</v>
      </c>
      <c r="AU219" s="2042"/>
      <c r="AV219" s="1492">
        <f t="shared" si="85"/>
        <v>0</v>
      </c>
      <c r="AW219" s="1493">
        <f t="shared" si="86"/>
        <v>0</v>
      </c>
      <c r="AX219" s="2153">
        <f t="shared" si="87"/>
        <v>0</v>
      </c>
      <c r="AY219" s="1495">
        <f t="shared" si="88"/>
        <v>0</v>
      </c>
      <c r="AZ219" s="1667"/>
      <c r="BA219" s="1508">
        <v>1331818</v>
      </c>
      <c r="BB219" s="1508">
        <v>1931818</v>
      </c>
      <c r="BC219" s="1508">
        <v>2231818</v>
      </c>
      <c r="BD219" s="1508">
        <v>431818</v>
      </c>
      <c r="BE219" s="2162"/>
      <c r="BF219" s="1338"/>
      <c r="BG219" s="1669"/>
      <c r="BH219" s="1338"/>
      <c r="BI219" s="1669"/>
      <c r="BJ219" s="1342"/>
      <c r="BK219" s="1673"/>
      <c r="BL219" s="1229"/>
      <c r="BM219" s="1229"/>
      <c r="BN219" s="1229"/>
      <c r="BO219" s="1490">
        <f t="shared" si="96"/>
        <v>0</v>
      </c>
      <c r="BP219" s="1316">
        <f t="shared" si="89"/>
        <v>13318180</v>
      </c>
      <c r="BQ219" s="1671"/>
      <c r="BS219" s="1298">
        <f t="shared" si="90"/>
        <v>10</v>
      </c>
      <c r="BT219" s="1298">
        <f t="shared" si="91"/>
        <v>0</v>
      </c>
      <c r="BU219" s="1298">
        <f t="shared" si="92"/>
        <v>0</v>
      </c>
      <c r="BV219" s="1298">
        <f t="shared" si="93"/>
        <v>0</v>
      </c>
      <c r="BW219" s="1298">
        <f t="shared" si="94"/>
        <v>13318180</v>
      </c>
    </row>
    <row r="220" spans="1:75" ht="15" customHeight="1" x14ac:dyDescent="0.25">
      <c r="A220" s="2279">
        <v>6</v>
      </c>
      <c r="B220" s="2610">
        <v>43500</v>
      </c>
      <c r="C220" s="2611">
        <v>213</v>
      </c>
      <c r="D220" s="2609" t="s">
        <v>67</v>
      </c>
      <c r="E220" s="1659" t="s">
        <v>43</v>
      </c>
      <c r="F220" s="794">
        <v>7</v>
      </c>
      <c r="G220" s="1491">
        <f t="shared" si="95"/>
        <v>9322726</v>
      </c>
      <c r="H220" s="1651"/>
      <c r="I220" s="2605">
        <f t="shared" si="97"/>
        <v>0</v>
      </c>
      <c r="J220" s="1652">
        <v>3</v>
      </c>
      <c r="K220" s="2605">
        <f t="shared" si="78"/>
        <v>6695454</v>
      </c>
      <c r="L220" s="2748"/>
      <c r="M220" s="2605">
        <f t="shared" si="79"/>
        <v>0</v>
      </c>
      <c r="N220" s="1505">
        <f t="shared" si="98"/>
        <v>10</v>
      </c>
      <c r="O220" s="1494">
        <f t="shared" si="98"/>
        <v>16018180</v>
      </c>
      <c r="P220" s="1494">
        <v>400000</v>
      </c>
      <c r="Q220" s="2703"/>
      <c r="R220" s="1508">
        <v>1331818</v>
      </c>
      <c r="S220" s="1508">
        <v>1931818</v>
      </c>
      <c r="T220" s="1508">
        <v>2231818</v>
      </c>
      <c r="U220" s="1508">
        <v>431818</v>
      </c>
      <c r="V220" s="1654"/>
      <c r="W220" s="1229"/>
      <c r="X220" s="2356"/>
      <c r="Y220" s="1229"/>
      <c r="Z220" s="2423"/>
      <c r="AA220" s="1229"/>
      <c r="AB220" s="1666"/>
      <c r="AC220" s="1229"/>
      <c r="AD220" s="1229"/>
      <c r="AE220" s="1229"/>
      <c r="AF220" s="1490">
        <f t="shared" si="80"/>
        <v>0</v>
      </c>
      <c r="AG220" s="1316">
        <f t="shared" si="81"/>
        <v>16018180</v>
      </c>
      <c r="AH220" s="1662"/>
      <c r="AI220" s="1630"/>
      <c r="AJ220" s="1993"/>
      <c r="AK220" s="2000"/>
      <c r="AL220" s="2565"/>
      <c r="AM220" s="2210"/>
      <c r="AN220" s="1659"/>
      <c r="AO220" s="1547"/>
      <c r="AP220" s="1491">
        <f t="shared" si="82"/>
        <v>0</v>
      </c>
      <c r="AQ220" s="2006"/>
      <c r="AR220" s="1492">
        <f t="shared" si="83"/>
        <v>0</v>
      </c>
      <c r="AS220" s="2017"/>
      <c r="AT220" s="1492">
        <f t="shared" si="84"/>
        <v>0</v>
      </c>
      <c r="AU220" s="2042"/>
      <c r="AV220" s="1492">
        <f t="shared" si="85"/>
        <v>0</v>
      </c>
      <c r="AW220" s="1493">
        <f t="shared" si="86"/>
        <v>0</v>
      </c>
      <c r="AX220" s="2153">
        <f t="shared" si="87"/>
        <v>0</v>
      </c>
      <c r="AY220" s="1495">
        <f t="shared" si="88"/>
        <v>0</v>
      </c>
      <c r="AZ220" s="1667"/>
      <c r="BA220" s="1508">
        <v>1331818</v>
      </c>
      <c r="BB220" s="1508">
        <v>1931818</v>
      </c>
      <c r="BC220" s="1508">
        <v>2231818</v>
      </c>
      <c r="BD220" s="1508">
        <v>431818</v>
      </c>
      <c r="BE220" s="2162"/>
      <c r="BF220" s="1338"/>
      <c r="BG220" s="1669"/>
      <c r="BH220" s="1338"/>
      <c r="BI220" s="1669"/>
      <c r="BJ220" s="1342"/>
      <c r="BK220" s="1673"/>
      <c r="BL220" s="1229"/>
      <c r="BM220" s="1229"/>
      <c r="BN220" s="1229"/>
      <c r="BO220" s="1490">
        <f t="shared" si="96"/>
        <v>0</v>
      </c>
      <c r="BP220" s="1316">
        <f t="shared" si="89"/>
        <v>16018180</v>
      </c>
      <c r="BQ220" s="1671"/>
      <c r="BS220" s="1298">
        <f t="shared" si="90"/>
        <v>7</v>
      </c>
      <c r="BT220" s="1298">
        <f t="shared" si="91"/>
        <v>0</v>
      </c>
      <c r="BU220" s="1298">
        <f t="shared" si="92"/>
        <v>3</v>
      </c>
      <c r="BV220" s="1298">
        <f t="shared" si="93"/>
        <v>0</v>
      </c>
      <c r="BW220" s="1298">
        <f t="shared" si="94"/>
        <v>16018180</v>
      </c>
    </row>
    <row r="221" spans="1:75" ht="15" customHeight="1" x14ac:dyDescent="0.25">
      <c r="A221" s="2279">
        <v>7</v>
      </c>
      <c r="B221" s="2610">
        <v>43500</v>
      </c>
      <c r="C221" s="2611">
        <v>214</v>
      </c>
      <c r="D221" s="2609" t="s">
        <v>54</v>
      </c>
      <c r="E221" s="1659" t="s">
        <v>43</v>
      </c>
      <c r="F221" s="794">
        <v>10</v>
      </c>
      <c r="G221" s="1491">
        <f t="shared" si="95"/>
        <v>13318180</v>
      </c>
      <c r="H221" s="1651"/>
      <c r="I221" s="2605">
        <f t="shared" si="97"/>
        <v>0</v>
      </c>
      <c r="J221" s="1652"/>
      <c r="K221" s="2605">
        <f t="shared" si="78"/>
        <v>0</v>
      </c>
      <c r="L221" s="2748"/>
      <c r="M221" s="2605">
        <f t="shared" si="79"/>
        <v>0</v>
      </c>
      <c r="N221" s="1505">
        <f t="shared" si="98"/>
        <v>10</v>
      </c>
      <c r="O221" s="1494">
        <f t="shared" si="98"/>
        <v>13318180</v>
      </c>
      <c r="P221" s="1494">
        <v>400000</v>
      </c>
      <c r="Q221" s="2703"/>
      <c r="R221" s="1508">
        <v>1331818</v>
      </c>
      <c r="S221" s="1508">
        <v>1931818</v>
      </c>
      <c r="T221" s="1508">
        <v>2231818</v>
      </c>
      <c r="U221" s="1508">
        <v>431818</v>
      </c>
      <c r="V221" s="1654"/>
      <c r="W221" s="1229"/>
      <c r="X221" s="2356"/>
      <c r="Y221" s="1229"/>
      <c r="Z221" s="2423"/>
      <c r="AA221" s="1229"/>
      <c r="AB221" s="1666"/>
      <c r="AC221" s="1229"/>
      <c r="AD221" s="1229"/>
      <c r="AE221" s="1229"/>
      <c r="AF221" s="1490">
        <f t="shared" si="80"/>
        <v>0</v>
      </c>
      <c r="AG221" s="1316">
        <f t="shared" si="81"/>
        <v>13318180</v>
      </c>
      <c r="AH221" s="1662"/>
      <c r="AI221" s="1630"/>
      <c r="AJ221" s="1993"/>
      <c r="AK221" s="2000"/>
      <c r="AL221" s="2565"/>
      <c r="AM221" s="2210"/>
      <c r="AN221" s="1659"/>
      <c r="AO221" s="1547"/>
      <c r="AP221" s="1491">
        <f t="shared" si="82"/>
        <v>0</v>
      </c>
      <c r="AQ221" s="2006"/>
      <c r="AR221" s="1492">
        <f t="shared" si="83"/>
        <v>0</v>
      </c>
      <c r="AS221" s="2017"/>
      <c r="AT221" s="1492">
        <f t="shared" si="84"/>
        <v>0</v>
      </c>
      <c r="AU221" s="2042"/>
      <c r="AV221" s="1492">
        <f t="shared" si="85"/>
        <v>0</v>
      </c>
      <c r="AW221" s="1493">
        <f t="shared" si="86"/>
        <v>0</v>
      </c>
      <c r="AX221" s="2153">
        <f t="shared" si="87"/>
        <v>0</v>
      </c>
      <c r="AY221" s="1495">
        <f t="shared" si="88"/>
        <v>0</v>
      </c>
      <c r="AZ221" s="1667"/>
      <c r="BA221" s="1508">
        <v>1331818</v>
      </c>
      <c r="BB221" s="1508">
        <v>1931818</v>
      </c>
      <c r="BC221" s="1508">
        <v>2231818</v>
      </c>
      <c r="BD221" s="1508">
        <v>431818</v>
      </c>
      <c r="BE221" s="2162"/>
      <c r="BF221" s="1338"/>
      <c r="BG221" s="1669"/>
      <c r="BH221" s="1338"/>
      <c r="BI221" s="1669"/>
      <c r="BJ221" s="1342"/>
      <c r="BK221" s="1673"/>
      <c r="BL221" s="1229"/>
      <c r="BM221" s="1229"/>
      <c r="BN221" s="1229"/>
      <c r="BO221" s="1490">
        <f t="shared" si="96"/>
        <v>0</v>
      </c>
      <c r="BP221" s="1316">
        <f t="shared" si="89"/>
        <v>13318180</v>
      </c>
      <c r="BQ221" s="1671"/>
      <c r="BS221" s="1298">
        <f t="shared" si="90"/>
        <v>10</v>
      </c>
      <c r="BT221" s="1298">
        <f t="shared" si="91"/>
        <v>0</v>
      </c>
      <c r="BU221" s="1298">
        <f t="shared" si="92"/>
        <v>0</v>
      </c>
      <c r="BV221" s="1298">
        <f t="shared" si="93"/>
        <v>0</v>
      </c>
      <c r="BW221" s="1298">
        <f t="shared" si="94"/>
        <v>13318180</v>
      </c>
    </row>
    <row r="222" spans="1:75" ht="15" customHeight="1" x14ac:dyDescent="0.25">
      <c r="A222" s="2279">
        <v>8</v>
      </c>
      <c r="B222" s="2610">
        <v>43500</v>
      </c>
      <c r="C222" s="2611">
        <v>215</v>
      </c>
      <c r="D222" s="2609" t="s">
        <v>177</v>
      </c>
      <c r="E222" s="1659" t="s">
        <v>88</v>
      </c>
      <c r="F222" s="794">
        <v>8</v>
      </c>
      <c r="G222" s="1491">
        <f t="shared" si="95"/>
        <v>10654544</v>
      </c>
      <c r="H222" s="1651"/>
      <c r="I222" s="2605">
        <f t="shared" si="97"/>
        <v>0</v>
      </c>
      <c r="J222" s="1652">
        <v>1</v>
      </c>
      <c r="K222" s="2605">
        <f t="shared" si="78"/>
        <v>2231818</v>
      </c>
      <c r="L222" s="2748"/>
      <c r="M222" s="2605">
        <f t="shared" si="79"/>
        <v>0</v>
      </c>
      <c r="N222" s="1505">
        <f t="shared" si="98"/>
        <v>9</v>
      </c>
      <c r="O222" s="1494">
        <f t="shared" si="98"/>
        <v>12886362</v>
      </c>
      <c r="P222" s="1494">
        <v>360000</v>
      </c>
      <c r="Q222" s="2703"/>
      <c r="R222" s="1508">
        <v>1331818</v>
      </c>
      <c r="S222" s="1508">
        <v>1931818</v>
      </c>
      <c r="T222" s="1508">
        <v>2231818</v>
      </c>
      <c r="U222" s="1508">
        <v>431818</v>
      </c>
      <c r="V222" s="1654"/>
      <c r="W222" s="1229"/>
      <c r="X222" s="2308"/>
      <c r="Y222" s="1229"/>
      <c r="Z222" s="2423"/>
      <c r="AA222" s="1229"/>
      <c r="AB222" s="1666"/>
      <c r="AC222" s="1229"/>
      <c r="AD222" s="1229"/>
      <c r="AE222" s="1229"/>
      <c r="AF222" s="1490">
        <f t="shared" si="80"/>
        <v>0</v>
      </c>
      <c r="AG222" s="1316">
        <f t="shared" si="81"/>
        <v>12886362</v>
      </c>
      <c r="AH222" s="1662"/>
      <c r="AI222" s="1630"/>
      <c r="AJ222" s="1993"/>
      <c r="AK222" s="2000"/>
      <c r="AL222" s="2565"/>
      <c r="AM222" s="2210"/>
      <c r="AN222" s="1659"/>
      <c r="AO222" s="1547"/>
      <c r="AP222" s="1491">
        <f t="shared" si="82"/>
        <v>0</v>
      </c>
      <c r="AQ222" s="2006"/>
      <c r="AR222" s="1492">
        <f t="shared" si="83"/>
        <v>0</v>
      </c>
      <c r="AS222" s="2017"/>
      <c r="AT222" s="1492">
        <f t="shared" si="84"/>
        <v>0</v>
      </c>
      <c r="AU222" s="2042"/>
      <c r="AV222" s="1492">
        <f t="shared" si="85"/>
        <v>0</v>
      </c>
      <c r="AW222" s="1493">
        <f t="shared" si="86"/>
        <v>0</v>
      </c>
      <c r="AX222" s="2153">
        <f t="shared" si="87"/>
        <v>0</v>
      </c>
      <c r="AY222" s="1495">
        <f t="shared" si="88"/>
        <v>0</v>
      </c>
      <c r="AZ222" s="1667"/>
      <c r="BA222" s="1508">
        <v>1331818</v>
      </c>
      <c r="BB222" s="1508">
        <v>1931818</v>
      </c>
      <c r="BC222" s="1508">
        <v>2231818</v>
      </c>
      <c r="BD222" s="1508">
        <v>431818</v>
      </c>
      <c r="BE222" s="2162"/>
      <c r="BF222" s="1516"/>
      <c r="BG222" s="1668"/>
      <c r="BH222" s="1516"/>
      <c r="BI222" s="1668"/>
      <c r="BJ222" s="1516"/>
      <c r="BK222" s="1680"/>
      <c r="BL222" s="1516"/>
      <c r="BM222" s="1516"/>
      <c r="BN222" s="1516"/>
      <c r="BO222" s="1490">
        <f t="shared" si="96"/>
        <v>0</v>
      </c>
      <c r="BP222" s="1316">
        <f t="shared" si="89"/>
        <v>12886362</v>
      </c>
      <c r="BQ222" s="1679"/>
      <c r="BS222" s="1298">
        <f t="shared" si="90"/>
        <v>8</v>
      </c>
      <c r="BT222" s="1298">
        <f t="shared" si="91"/>
        <v>0</v>
      </c>
      <c r="BU222" s="1298">
        <f t="shared" si="92"/>
        <v>1</v>
      </c>
      <c r="BV222" s="1298">
        <f t="shared" si="93"/>
        <v>0</v>
      </c>
      <c r="BW222" s="1298">
        <f t="shared" si="94"/>
        <v>12886362</v>
      </c>
    </row>
    <row r="223" spans="1:75" ht="15" customHeight="1" x14ac:dyDescent="0.25">
      <c r="A223" s="2279">
        <v>9</v>
      </c>
      <c r="B223" s="2610">
        <v>43500</v>
      </c>
      <c r="C223" s="2611">
        <v>216</v>
      </c>
      <c r="D223" s="2609" t="s">
        <v>37</v>
      </c>
      <c r="E223" s="1659" t="s">
        <v>88</v>
      </c>
      <c r="F223" s="794">
        <v>8</v>
      </c>
      <c r="G223" s="1491">
        <f t="shared" si="95"/>
        <v>10654544</v>
      </c>
      <c r="H223" s="1651"/>
      <c r="I223" s="2605">
        <f t="shared" si="97"/>
        <v>0</v>
      </c>
      <c r="J223" s="1652"/>
      <c r="K223" s="2605">
        <f t="shared" si="78"/>
        <v>0</v>
      </c>
      <c r="L223" s="2748"/>
      <c r="M223" s="2605">
        <f t="shared" si="79"/>
        <v>0</v>
      </c>
      <c r="N223" s="1505">
        <f t="shared" si="98"/>
        <v>8</v>
      </c>
      <c r="O223" s="1494">
        <f t="shared" si="98"/>
        <v>10654544</v>
      </c>
      <c r="P223" s="1494">
        <v>320000</v>
      </c>
      <c r="Q223" s="2703"/>
      <c r="R223" s="1508">
        <v>1331818</v>
      </c>
      <c r="S223" s="1508">
        <v>1931818</v>
      </c>
      <c r="T223" s="1508">
        <v>2231818</v>
      </c>
      <c r="U223" s="1508">
        <v>431818</v>
      </c>
      <c r="V223" s="1654"/>
      <c r="W223" s="1229"/>
      <c r="X223" s="2308"/>
      <c r="Y223" s="1229"/>
      <c r="Z223" s="1654"/>
      <c r="AA223" s="1229"/>
      <c r="AB223" s="1654"/>
      <c r="AC223" s="1640"/>
      <c r="AD223" s="1640"/>
      <c r="AE223" s="1640"/>
      <c r="AF223" s="1490">
        <f t="shared" si="80"/>
        <v>0</v>
      </c>
      <c r="AG223" s="1316">
        <f t="shared" si="81"/>
        <v>10654544</v>
      </c>
      <c r="AH223" s="1657"/>
      <c r="AI223" s="1630"/>
      <c r="AJ223" s="1993"/>
      <c r="AK223" s="2000"/>
      <c r="AL223" s="2565"/>
      <c r="AM223" s="2210"/>
      <c r="AN223" s="1659"/>
      <c r="AO223" s="1547"/>
      <c r="AP223" s="1491">
        <f t="shared" si="82"/>
        <v>0</v>
      </c>
      <c r="AQ223" s="2006"/>
      <c r="AR223" s="1492">
        <f t="shared" si="83"/>
        <v>0</v>
      </c>
      <c r="AS223" s="2017"/>
      <c r="AT223" s="1492">
        <f t="shared" si="84"/>
        <v>0</v>
      </c>
      <c r="AU223" s="2042"/>
      <c r="AV223" s="1492">
        <f t="shared" si="85"/>
        <v>0</v>
      </c>
      <c r="AW223" s="1493">
        <f t="shared" si="86"/>
        <v>0</v>
      </c>
      <c r="AX223" s="2153">
        <f t="shared" si="87"/>
        <v>0</v>
      </c>
      <c r="AY223" s="1495">
        <f t="shared" si="88"/>
        <v>0</v>
      </c>
      <c r="AZ223" s="1667"/>
      <c r="BA223" s="1508">
        <v>1331818</v>
      </c>
      <c r="BB223" s="1508">
        <v>1931818</v>
      </c>
      <c r="BC223" s="1508">
        <v>2231818</v>
      </c>
      <c r="BD223" s="1508">
        <v>431818</v>
      </c>
      <c r="BE223" s="2162"/>
      <c r="BF223" s="1229"/>
      <c r="BG223" s="1950"/>
      <c r="BH223" s="1229"/>
      <c r="BI223" s="1681"/>
      <c r="BJ223" s="1229"/>
      <c r="BK223" s="1671"/>
      <c r="BL223" s="1229"/>
      <c r="BM223" s="1229"/>
      <c r="BN223" s="1229"/>
      <c r="BO223" s="1490">
        <f t="shared" si="96"/>
        <v>0</v>
      </c>
      <c r="BP223" s="1316">
        <f t="shared" si="89"/>
        <v>10654544</v>
      </c>
      <c r="BQ223" s="1671"/>
      <c r="BS223" s="1298">
        <f t="shared" si="90"/>
        <v>8</v>
      </c>
      <c r="BT223" s="1298">
        <f t="shared" si="91"/>
        <v>0</v>
      </c>
      <c r="BU223" s="1298">
        <f t="shared" si="92"/>
        <v>0</v>
      </c>
      <c r="BV223" s="1298">
        <f t="shared" si="93"/>
        <v>0</v>
      </c>
      <c r="BW223" s="1298">
        <f t="shared" si="94"/>
        <v>10654544</v>
      </c>
    </row>
    <row r="224" spans="1:75" ht="15" customHeight="1" x14ac:dyDescent="0.25">
      <c r="A224" s="2279">
        <v>10</v>
      </c>
      <c r="B224" s="2610">
        <v>43500</v>
      </c>
      <c r="C224" s="2611">
        <v>217</v>
      </c>
      <c r="D224" s="2609" t="s">
        <v>69</v>
      </c>
      <c r="E224" s="1659" t="s">
        <v>57</v>
      </c>
      <c r="F224" s="794">
        <v>5</v>
      </c>
      <c r="G224" s="1491">
        <f t="shared" si="95"/>
        <v>6659090</v>
      </c>
      <c r="H224" s="1651"/>
      <c r="I224" s="2605">
        <f t="shared" si="97"/>
        <v>0</v>
      </c>
      <c r="J224" s="1652">
        <v>2</v>
      </c>
      <c r="K224" s="2605">
        <f t="shared" si="78"/>
        <v>4463636</v>
      </c>
      <c r="L224" s="2748"/>
      <c r="M224" s="2605">
        <f t="shared" si="79"/>
        <v>0</v>
      </c>
      <c r="N224" s="1505">
        <f t="shared" si="98"/>
        <v>7</v>
      </c>
      <c r="O224" s="1494">
        <f t="shared" si="98"/>
        <v>11122726</v>
      </c>
      <c r="P224" s="1494">
        <v>280000</v>
      </c>
      <c r="Q224" s="2703"/>
      <c r="R224" s="1508">
        <v>1331818</v>
      </c>
      <c r="S224" s="1508">
        <v>1931818</v>
      </c>
      <c r="T224" s="1508">
        <v>2231818</v>
      </c>
      <c r="U224" s="1508">
        <v>431818</v>
      </c>
      <c r="V224" s="1654"/>
      <c r="W224" s="1229"/>
      <c r="X224" s="2308"/>
      <c r="Y224" s="1229"/>
      <c r="Z224" s="2423"/>
      <c r="AA224" s="1229"/>
      <c r="AB224" s="1666"/>
      <c r="AC224" s="1229"/>
      <c r="AD224" s="1229"/>
      <c r="AE224" s="1229"/>
      <c r="AF224" s="1490">
        <f t="shared" si="80"/>
        <v>0</v>
      </c>
      <c r="AG224" s="1316">
        <f t="shared" si="81"/>
        <v>11122726</v>
      </c>
      <c r="AH224" s="1662"/>
      <c r="AI224" s="1630"/>
      <c r="AJ224" s="1993"/>
      <c r="AK224" s="2000"/>
      <c r="AL224" s="2565"/>
      <c r="AM224" s="2210"/>
      <c r="AN224" s="1659"/>
      <c r="AO224" s="1547"/>
      <c r="AP224" s="1491">
        <f t="shared" si="82"/>
        <v>0</v>
      </c>
      <c r="AQ224" s="2006"/>
      <c r="AR224" s="1492">
        <f t="shared" si="83"/>
        <v>0</v>
      </c>
      <c r="AS224" s="2017"/>
      <c r="AT224" s="1492">
        <f t="shared" si="84"/>
        <v>0</v>
      </c>
      <c r="AU224" s="2042"/>
      <c r="AV224" s="1492">
        <f t="shared" si="85"/>
        <v>0</v>
      </c>
      <c r="AW224" s="1493">
        <f t="shared" si="86"/>
        <v>0</v>
      </c>
      <c r="AX224" s="2153">
        <f t="shared" si="87"/>
        <v>0</v>
      </c>
      <c r="AY224" s="1495">
        <f t="shared" si="88"/>
        <v>0</v>
      </c>
      <c r="AZ224" s="1667"/>
      <c r="BA224" s="1508">
        <v>1331818</v>
      </c>
      <c r="BB224" s="1508">
        <v>1931818</v>
      </c>
      <c r="BC224" s="1508">
        <v>2231818</v>
      </c>
      <c r="BD224" s="1508">
        <v>431818</v>
      </c>
      <c r="BE224" s="2162"/>
      <c r="BF224" s="1516"/>
      <c r="BG224" s="1678"/>
      <c r="BH224" s="1516"/>
      <c r="BI224" s="1678"/>
      <c r="BJ224" s="1516"/>
      <c r="BK224" s="1680"/>
      <c r="BL224" s="1516"/>
      <c r="BM224" s="1516"/>
      <c r="BN224" s="1516"/>
      <c r="BO224" s="1490">
        <f t="shared" si="96"/>
        <v>0</v>
      </c>
      <c r="BP224" s="1316">
        <f t="shared" si="89"/>
        <v>11122726</v>
      </c>
      <c r="BQ224" s="1671"/>
      <c r="BS224" s="1298">
        <f t="shared" si="90"/>
        <v>5</v>
      </c>
      <c r="BT224" s="1298">
        <f t="shared" si="91"/>
        <v>0</v>
      </c>
      <c r="BU224" s="1298">
        <f t="shared" si="92"/>
        <v>2</v>
      </c>
      <c r="BV224" s="1298">
        <f t="shared" si="93"/>
        <v>0</v>
      </c>
      <c r="BW224" s="1298">
        <f t="shared" si="94"/>
        <v>11122726</v>
      </c>
    </row>
    <row r="225" spans="1:75" ht="15" customHeight="1" x14ac:dyDescent="0.25">
      <c r="A225" s="2280">
        <v>11</v>
      </c>
      <c r="B225" s="2612">
        <v>43500</v>
      </c>
      <c r="C225" s="2613">
        <v>218</v>
      </c>
      <c r="D225" s="2614" t="s">
        <v>58</v>
      </c>
      <c r="E225" s="1672" t="s">
        <v>57</v>
      </c>
      <c r="F225" s="794">
        <v>4</v>
      </c>
      <c r="G225" s="1491">
        <f t="shared" si="95"/>
        <v>5327272</v>
      </c>
      <c r="H225" s="2005"/>
      <c r="I225" s="2605">
        <f t="shared" si="97"/>
        <v>0</v>
      </c>
      <c r="J225" s="2016">
        <v>2</v>
      </c>
      <c r="K225" s="2605">
        <f t="shared" si="78"/>
        <v>4463636</v>
      </c>
      <c r="L225" s="2749"/>
      <c r="M225" s="2605">
        <f t="shared" si="79"/>
        <v>0</v>
      </c>
      <c r="N225" s="1505">
        <f t="shared" si="98"/>
        <v>6</v>
      </c>
      <c r="O225" s="1494">
        <f t="shared" si="98"/>
        <v>9790908</v>
      </c>
      <c r="P225" s="1494">
        <v>240000</v>
      </c>
      <c r="Q225" s="2704"/>
      <c r="R225" s="1508">
        <v>1331818</v>
      </c>
      <c r="S225" s="1508">
        <v>1931818</v>
      </c>
      <c r="T225" s="1508">
        <v>2231818</v>
      </c>
      <c r="U225" s="1508">
        <v>431818</v>
      </c>
      <c r="V225" s="1668"/>
      <c r="W225" s="1338"/>
      <c r="X225" s="2357"/>
      <c r="Y225" s="1338"/>
      <c r="Z225" s="2424"/>
      <c r="AA225" s="1342"/>
      <c r="AB225" s="1670"/>
      <c r="AC225" s="1229"/>
      <c r="AD225" s="1229"/>
      <c r="AE225" s="1229"/>
      <c r="AF225" s="1490">
        <f t="shared" si="80"/>
        <v>0</v>
      </c>
      <c r="AG225" s="1316">
        <f t="shared" si="81"/>
        <v>9790908</v>
      </c>
      <c r="AH225" s="1671"/>
      <c r="AI225" s="1630"/>
      <c r="AJ225" s="1399"/>
      <c r="AK225" s="1360"/>
      <c r="AL225" s="2566"/>
      <c r="AM225" s="2211"/>
      <c r="AN225" s="1672"/>
      <c r="AO225" s="1547"/>
      <c r="AP225" s="1491">
        <f t="shared" si="82"/>
        <v>0</v>
      </c>
      <c r="AQ225" s="1674"/>
      <c r="AR225" s="1492">
        <f t="shared" si="83"/>
        <v>0</v>
      </c>
      <c r="AS225" s="1675"/>
      <c r="AT225" s="1492">
        <f t="shared" si="84"/>
        <v>0</v>
      </c>
      <c r="AU225" s="1676"/>
      <c r="AV225" s="1492">
        <f t="shared" si="85"/>
        <v>0</v>
      </c>
      <c r="AW225" s="1493">
        <f t="shared" si="86"/>
        <v>0</v>
      </c>
      <c r="AX225" s="2153">
        <f t="shared" si="87"/>
        <v>0</v>
      </c>
      <c r="AY225" s="1495">
        <f t="shared" si="88"/>
        <v>0</v>
      </c>
      <c r="AZ225" s="1667"/>
      <c r="BA225" s="1508">
        <v>1331818</v>
      </c>
      <c r="BB225" s="1508">
        <v>1931818</v>
      </c>
      <c r="BC225" s="1508">
        <v>2231818</v>
      </c>
      <c r="BD225" s="1508">
        <v>431818</v>
      </c>
      <c r="BE225" s="2162"/>
      <c r="BF225" s="1229"/>
      <c r="BG225" s="1950"/>
      <c r="BH225" s="1229"/>
      <c r="BI225" s="1681"/>
      <c r="BJ225" s="1229"/>
      <c r="BK225" s="1671"/>
      <c r="BL225" s="1229"/>
      <c r="BM225" s="1229"/>
      <c r="BN225" s="1229"/>
      <c r="BO225" s="1490">
        <f t="shared" si="96"/>
        <v>0</v>
      </c>
      <c r="BP225" s="1316">
        <f t="shared" si="89"/>
        <v>9790908</v>
      </c>
      <c r="BQ225" s="1671"/>
      <c r="BS225" s="1298">
        <f t="shared" si="90"/>
        <v>4</v>
      </c>
      <c r="BT225" s="1298">
        <f t="shared" si="91"/>
        <v>0</v>
      </c>
      <c r="BU225" s="1298">
        <f t="shared" si="92"/>
        <v>2</v>
      </c>
      <c r="BV225" s="1298">
        <f t="shared" si="93"/>
        <v>0</v>
      </c>
      <c r="BW225" s="1298">
        <f t="shared" si="94"/>
        <v>9790908</v>
      </c>
    </row>
    <row r="226" spans="1:75" ht="15" customHeight="1" thickBot="1" x14ac:dyDescent="0.3">
      <c r="A226" s="2280">
        <v>12</v>
      </c>
      <c r="B226" s="2612">
        <v>43500</v>
      </c>
      <c r="C226" s="2615">
        <v>219</v>
      </c>
      <c r="D226" s="2493" t="s">
        <v>77</v>
      </c>
      <c r="E226" s="1672" t="s">
        <v>57</v>
      </c>
      <c r="F226" s="794">
        <v>5</v>
      </c>
      <c r="G226" s="1491">
        <f t="shared" si="95"/>
        <v>6659090</v>
      </c>
      <c r="H226" s="2005"/>
      <c r="I226" s="2605">
        <f t="shared" si="97"/>
        <v>0</v>
      </c>
      <c r="J226" s="2016"/>
      <c r="K226" s="2605">
        <f t="shared" si="78"/>
        <v>0</v>
      </c>
      <c r="L226" s="2749"/>
      <c r="M226" s="2605">
        <f t="shared" si="79"/>
        <v>0</v>
      </c>
      <c r="N226" s="1505">
        <f t="shared" si="98"/>
        <v>5</v>
      </c>
      <c r="O226" s="1494">
        <f t="shared" si="98"/>
        <v>6659090</v>
      </c>
      <c r="P226" s="1494">
        <v>200000</v>
      </c>
      <c r="Q226" s="2704"/>
      <c r="R226" s="1508">
        <v>1331818</v>
      </c>
      <c r="S226" s="1508">
        <v>1931818</v>
      </c>
      <c r="T226" s="1508">
        <v>2231818</v>
      </c>
      <c r="U226" s="1508">
        <v>431818</v>
      </c>
      <c r="V226" s="1668"/>
      <c r="W226" s="1338"/>
      <c r="X226" s="2309"/>
      <c r="Y226" s="1338"/>
      <c r="Z226" s="1668"/>
      <c r="AA226" s="1342"/>
      <c r="AB226" s="1670"/>
      <c r="AC226" s="1229"/>
      <c r="AD226" s="1229"/>
      <c r="AE226" s="1229"/>
      <c r="AF226" s="1490">
        <f t="shared" si="80"/>
        <v>0</v>
      </c>
      <c r="AG226" s="1316">
        <f t="shared" si="81"/>
        <v>6659090</v>
      </c>
      <c r="AH226" s="1671"/>
      <c r="AI226" s="1630"/>
      <c r="AJ226" s="1399"/>
      <c r="AK226" s="1360"/>
      <c r="AL226" s="2566"/>
      <c r="AM226" s="2212"/>
      <c r="AN226" s="1672"/>
      <c r="AO226" s="1547"/>
      <c r="AP226" s="1491">
        <f t="shared" si="82"/>
        <v>0</v>
      </c>
      <c r="AQ226" s="1674"/>
      <c r="AR226" s="1492">
        <f t="shared" si="83"/>
        <v>0</v>
      </c>
      <c r="AS226" s="1675"/>
      <c r="AT226" s="1492">
        <f t="shared" si="84"/>
        <v>0</v>
      </c>
      <c r="AU226" s="1676"/>
      <c r="AV226" s="1492">
        <f t="shared" si="85"/>
        <v>0</v>
      </c>
      <c r="AW226" s="1493">
        <f t="shared" si="86"/>
        <v>0</v>
      </c>
      <c r="AX226" s="2153">
        <f t="shared" si="87"/>
        <v>0</v>
      </c>
      <c r="AY226" s="1495">
        <f t="shared" si="88"/>
        <v>0</v>
      </c>
      <c r="AZ226" s="1667"/>
      <c r="BA226" s="1508">
        <v>1331818</v>
      </c>
      <c r="BB226" s="1508">
        <v>1931818</v>
      </c>
      <c r="BC226" s="1508">
        <v>2231818</v>
      </c>
      <c r="BD226" s="1508">
        <v>431818</v>
      </c>
      <c r="BE226" s="2162"/>
      <c r="BF226" s="1229"/>
      <c r="BG226" s="1950"/>
      <c r="BH226" s="1229"/>
      <c r="BI226" s="1681"/>
      <c r="BJ226" s="1229"/>
      <c r="BK226" s="1671"/>
      <c r="BL226" s="1229"/>
      <c r="BM226" s="1229"/>
      <c r="BN226" s="1229"/>
      <c r="BO226" s="1490">
        <f t="shared" si="96"/>
        <v>0</v>
      </c>
      <c r="BP226" s="1316">
        <f t="shared" si="89"/>
        <v>6659090</v>
      </c>
      <c r="BQ226" s="1671"/>
      <c r="BS226" s="1298">
        <f t="shared" si="90"/>
        <v>5</v>
      </c>
      <c r="BT226" s="1298">
        <f t="shared" si="91"/>
        <v>0</v>
      </c>
      <c r="BU226" s="1298">
        <f t="shared" si="92"/>
        <v>0</v>
      </c>
      <c r="BV226" s="1298">
        <f t="shared" si="93"/>
        <v>0</v>
      </c>
      <c r="BW226" s="1298">
        <f t="shared" si="94"/>
        <v>6659090</v>
      </c>
    </row>
    <row r="227" spans="1:75" ht="15" customHeight="1" x14ac:dyDescent="0.25">
      <c r="A227" s="2280">
        <v>1</v>
      </c>
      <c r="B227" s="2612">
        <v>43504</v>
      </c>
      <c r="C227" s="2615">
        <v>220</v>
      </c>
      <c r="D227" s="2492" t="s">
        <v>175</v>
      </c>
      <c r="E227" s="1672" t="s">
        <v>31</v>
      </c>
      <c r="F227" s="794"/>
      <c r="G227" s="1491">
        <f t="shared" si="95"/>
        <v>0</v>
      </c>
      <c r="H227" s="2005">
        <v>1</v>
      </c>
      <c r="I227" s="2605">
        <f t="shared" si="97"/>
        <v>1931818</v>
      </c>
      <c r="J227" s="2016"/>
      <c r="K227" s="2605">
        <f t="shared" si="78"/>
        <v>0</v>
      </c>
      <c r="L227" s="2749">
        <v>2</v>
      </c>
      <c r="M227" s="2605">
        <f t="shared" si="79"/>
        <v>863636</v>
      </c>
      <c r="N227" s="1505">
        <f t="shared" si="98"/>
        <v>3</v>
      </c>
      <c r="O227" s="1494">
        <f t="shared" si="98"/>
        <v>2795454</v>
      </c>
      <c r="P227" s="1494">
        <v>120000</v>
      </c>
      <c r="Q227" s="2704"/>
      <c r="R227" s="1508">
        <v>1331818</v>
      </c>
      <c r="S227" s="1508">
        <v>1931818</v>
      </c>
      <c r="T227" s="1508">
        <v>2231818</v>
      </c>
      <c r="U227" s="1508">
        <v>431818</v>
      </c>
      <c r="V227" s="1668"/>
      <c r="W227" s="1338"/>
      <c r="X227" s="2309"/>
      <c r="Y227" s="1338"/>
      <c r="Z227" s="2424"/>
      <c r="AA227" s="1342"/>
      <c r="AB227" s="1670"/>
      <c r="AC227" s="1229"/>
      <c r="AD227" s="1229"/>
      <c r="AE227" s="1229"/>
      <c r="AF227" s="1490">
        <f t="shared" si="80"/>
        <v>0</v>
      </c>
      <c r="AG227" s="1316">
        <f t="shared" si="81"/>
        <v>2795454</v>
      </c>
      <c r="AH227" s="1677"/>
      <c r="AI227" s="1630"/>
      <c r="AJ227" s="1398"/>
      <c r="AK227" s="1359"/>
      <c r="AL227" s="2567"/>
      <c r="AM227" s="2213"/>
      <c r="AN227" s="1672"/>
      <c r="AO227" s="1529"/>
      <c r="AP227" s="1491">
        <f t="shared" si="82"/>
        <v>0</v>
      </c>
      <c r="AQ227" s="2005"/>
      <c r="AR227" s="1492">
        <f t="shared" si="83"/>
        <v>0</v>
      </c>
      <c r="AS227" s="2016"/>
      <c r="AT227" s="1492">
        <f t="shared" si="84"/>
        <v>0</v>
      </c>
      <c r="AU227" s="2041"/>
      <c r="AV227" s="1492">
        <f t="shared" si="85"/>
        <v>0</v>
      </c>
      <c r="AW227" s="1493">
        <f t="shared" si="86"/>
        <v>0</v>
      </c>
      <c r="AX227" s="2153">
        <f t="shared" si="87"/>
        <v>0</v>
      </c>
      <c r="AY227" s="1495">
        <f t="shared" si="88"/>
        <v>0</v>
      </c>
      <c r="AZ227" s="1684"/>
      <c r="BA227" s="1508">
        <v>1331818</v>
      </c>
      <c r="BB227" s="1508">
        <v>1931818</v>
      </c>
      <c r="BC227" s="1508">
        <v>2231818</v>
      </c>
      <c r="BD227" s="1508">
        <v>431818</v>
      </c>
      <c r="BE227" s="2162"/>
      <c r="BF227" s="1338"/>
      <c r="BG227" s="1685"/>
      <c r="BH227" s="1338"/>
      <c r="BI227" s="1687"/>
      <c r="BJ227" s="1342"/>
      <c r="BK227" s="1692"/>
      <c r="BL227" s="1229"/>
      <c r="BM227" s="1229"/>
      <c r="BN227" s="1229"/>
      <c r="BO227" s="1490">
        <f t="shared" si="96"/>
        <v>0</v>
      </c>
      <c r="BP227" s="1316">
        <f t="shared" si="89"/>
        <v>2795454</v>
      </c>
      <c r="BQ227" s="1689"/>
      <c r="BS227" s="1298">
        <f t="shared" si="90"/>
        <v>0</v>
      </c>
      <c r="BT227" s="1298">
        <f t="shared" si="91"/>
        <v>1</v>
      </c>
      <c r="BU227" s="1298">
        <f t="shared" si="92"/>
        <v>0</v>
      </c>
      <c r="BV227" s="1298">
        <f t="shared" si="93"/>
        <v>2</v>
      </c>
      <c r="BW227" s="1298">
        <f t="shared" si="94"/>
        <v>2795454</v>
      </c>
    </row>
    <row r="228" spans="1:75" ht="15" customHeight="1" x14ac:dyDescent="0.25">
      <c r="A228" s="2280">
        <v>2</v>
      </c>
      <c r="B228" s="2612">
        <v>43504</v>
      </c>
      <c r="C228" s="2615">
        <v>221</v>
      </c>
      <c r="D228" s="2493" t="s">
        <v>33</v>
      </c>
      <c r="E228" s="1672" t="s">
        <v>31</v>
      </c>
      <c r="F228" s="794"/>
      <c r="G228" s="1491">
        <f t="shared" si="95"/>
        <v>0</v>
      </c>
      <c r="H228" s="2005"/>
      <c r="I228" s="2605">
        <f t="shared" si="97"/>
        <v>0</v>
      </c>
      <c r="J228" s="2016"/>
      <c r="K228" s="2605">
        <f t="shared" si="78"/>
        <v>0</v>
      </c>
      <c r="L228" s="2749">
        <v>2</v>
      </c>
      <c r="M228" s="2605">
        <f t="shared" si="79"/>
        <v>863636</v>
      </c>
      <c r="N228" s="1505">
        <f t="shared" si="98"/>
        <v>2</v>
      </c>
      <c r="O228" s="1494">
        <f t="shared" si="98"/>
        <v>863636</v>
      </c>
      <c r="P228" s="1494">
        <v>80000</v>
      </c>
      <c r="Q228" s="2704"/>
      <c r="R228" s="1508">
        <v>1331818</v>
      </c>
      <c r="S228" s="1508">
        <v>1931818</v>
      </c>
      <c r="T228" s="1508">
        <v>2231818</v>
      </c>
      <c r="U228" s="1508">
        <v>431818</v>
      </c>
      <c r="V228" s="1668"/>
      <c r="W228" s="1338"/>
      <c r="X228" s="2309"/>
      <c r="Y228" s="1338"/>
      <c r="Z228" s="2424"/>
      <c r="AA228" s="1342"/>
      <c r="AB228" s="1670"/>
      <c r="AC228" s="1229"/>
      <c r="AD228" s="1229"/>
      <c r="AE228" s="1229"/>
      <c r="AF228" s="1490">
        <f t="shared" si="80"/>
        <v>0</v>
      </c>
      <c r="AG228" s="1316">
        <f t="shared" si="81"/>
        <v>863636</v>
      </c>
      <c r="AH228" s="1671"/>
      <c r="AI228" s="1630"/>
      <c r="AJ228" s="1992"/>
      <c r="AK228" s="1359"/>
      <c r="AL228" s="2567"/>
      <c r="AM228" s="2214"/>
      <c r="AN228" s="1672"/>
      <c r="AO228" s="1254"/>
      <c r="AP228" s="1491">
        <f t="shared" si="82"/>
        <v>0</v>
      </c>
      <c r="AQ228" s="2005"/>
      <c r="AR228" s="1492">
        <f t="shared" si="83"/>
        <v>0</v>
      </c>
      <c r="AS228" s="2016"/>
      <c r="AT228" s="1492">
        <f t="shared" si="84"/>
        <v>0</v>
      </c>
      <c r="AU228" s="2041"/>
      <c r="AV228" s="1492">
        <f t="shared" si="85"/>
        <v>0</v>
      </c>
      <c r="AW228" s="1493">
        <f t="shared" si="86"/>
        <v>0</v>
      </c>
      <c r="AX228" s="2153">
        <f t="shared" si="87"/>
        <v>0</v>
      </c>
      <c r="AY228" s="1495">
        <f t="shared" si="88"/>
        <v>0</v>
      </c>
      <c r="AZ228" s="1684"/>
      <c r="BA228" s="1508">
        <v>1331818</v>
      </c>
      <c r="BB228" s="1508">
        <v>1931818</v>
      </c>
      <c r="BC228" s="1508">
        <v>2231818</v>
      </c>
      <c r="BD228" s="1508">
        <v>431818</v>
      </c>
      <c r="BE228" s="2162"/>
      <c r="BF228" s="1338"/>
      <c r="BG228" s="1685"/>
      <c r="BH228" s="1338"/>
      <c r="BI228" s="1687"/>
      <c r="BJ228" s="1342"/>
      <c r="BK228" s="1692"/>
      <c r="BL228" s="1229"/>
      <c r="BM228" s="1229"/>
      <c r="BN228" s="1229"/>
      <c r="BO228" s="1490">
        <f t="shared" si="96"/>
        <v>0</v>
      </c>
      <c r="BP228" s="1316">
        <f t="shared" si="89"/>
        <v>863636</v>
      </c>
      <c r="BQ228" s="1248"/>
      <c r="BS228" s="1298">
        <f t="shared" si="90"/>
        <v>0</v>
      </c>
      <c r="BT228" s="1298">
        <f t="shared" si="91"/>
        <v>0</v>
      </c>
      <c r="BU228" s="1298">
        <f t="shared" si="92"/>
        <v>0</v>
      </c>
      <c r="BV228" s="1298">
        <f t="shared" si="93"/>
        <v>2</v>
      </c>
      <c r="BW228" s="1298">
        <f t="shared" si="94"/>
        <v>863636</v>
      </c>
    </row>
    <row r="229" spans="1:75" ht="15" customHeight="1" x14ac:dyDescent="0.25">
      <c r="A229" s="2280">
        <v>3</v>
      </c>
      <c r="B229" s="2612">
        <v>43504</v>
      </c>
      <c r="C229" s="2615">
        <v>222</v>
      </c>
      <c r="D229" s="2493" t="s">
        <v>79</v>
      </c>
      <c r="E229" s="1672" t="s">
        <v>31</v>
      </c>
      <c r="F229" s="794"/>
      <c r="G229" s="1491">
        <f t="shared" si="95"/>
        <v>0</v>
      </c>
      <c r="H229" s="2005">
        <v>1</v>
      </c>
      <c r="I229" s="2605">
        <f t="shared" si="97"/>
        <v>1931818</v>
      </c>
      <c r="J229" s="2016"/>
      <c r="K229" s="2605">
        <f t="shared" si="78"/>
        <v>0</v>
      </c>
      <c r="L229" s="2749">
        <v>2</v>
      </c>
      <c r="M229" s="2605">
        <f t="shared" si="79"/>
        <v>863636</v>
      </c>
      <c r="N229" s="1505">
        <f t="shared" si="98"/>
        <v>3</v>
      </c>
      <c r="O229" s="1494">
        <f t="shared" si="98"/>
        <v>2795454</v>
      </c>
      <c r="P229" s="1494">
        <v>120000</v>
      </c>
      <c r="Q229" s="2704"/>
      <c r="R229" s="1508">
        <v>1331818</v>
      </c>
      <c r="S229" s="1508">
        <v>1931818</v>
      </c>
      <c r="T229" s="1508">
        <v>2231818</v>
      </c>
      <c r="U229" s="1508">
        <v>431818</v>
      </c>
      <c r="V229" s="1668"/>
      <c r="W229" s="1338"/>
      <c r="X229" s="2357"/>
      <c r="Y229" s="1338"/>
      <c r="Z229" s="2424"/>
      <c r="AA229" s="1342"/>
      <c r="AB229" s="1670"/>
      <c r="AC229" s="1229"/>
      <c r="AD229" s="1229"/>
      <c r="AE229" s="1229"/>
      <c r="AF229" s="1490">
        <f t="shared" si="80"/>
        <v>0</v>
      </c>
      <c r="AG229" s="1316">
        <f t="shared" si="81"/>
        <v>2795454</v>
      </c>
      <c r="AH229" s="1671"/>
      <c r="AI229" s="1630"/>
      <c r="AJ229" s="1992"/>
      <c r="AK229" s="1359"/>
      <c r="AL229" s="2567"/>
      <c r="AM229" s="2214"/>
      <c r="AN229" s="1672"/>
      <c r="AO229" s="1254"/>
      <c r="AP229" s="1491">
        <f t="shared" si="82"/>
        <v>0</v>
      </c>
      <c r="AQ229" s="2005"/>
      <c r="AR229" s="1492">
        <f t="shared" si="83"/>
        <v>0</v>
      </c>
      <c r="AS229" s="2016"/>
      <c r="AT229" s="1492">
        <f t="shared" si="84"/>
        <v>0</v>
      </c>
      <c r="AU229" s="2041"/>
      <c r="AV229" s="1492">
        <f t="shared" si="85"/>
        <v>0</v>
      </c>
      <c r="AW229" s="1493">
        <f t="shared" si="86"/>
        <v>0</v>
      </c>
      <c r="AX229" s="2153">
        <f t="shared" si="87"/>
        <v>0</v>
      </c>
      <c r="AY229" s="1495">
        <f t="shared" si="88"/>
        <v>0</v>
      </c>
      <c r="AZ229" s="1684"/>
      <c r="BA229" s="1508">
        <v>1331818</v>
      </c>
      <c r="BB229" s="1508">
        <v>1931818</v>
      </c>
      <c r="BC229" s="1508">
        <v>2231818</v>
      </c>
      <c r="BD229" s="1508">
        <v>431818</v>
      </c>
      <c r="BE229" s="2162"/>
      <c r="BF229" s="1338"/>
      <c r="BG229" s="1685"/>
      <c r="BH229" s="1338"/>
      <c r="BI229" s="1687"/>
      <c r="BJ229" s="1342"/>
      <c r="BK229" s="1692"/>
      <c r="BL229" s="1229"/>
      <c r="BM229" s="1229"/>
      <c r="BN229" s="1229"/>
      <c r="BO229" s="1490">
        <f t="shared" si="96"/>
        <v>0</v>
      </c>
      <c r="BP229" s="1316">
        <f t="shared" si="89"/>
        <v>2795454</v>
      </c>
      <c r="BQ229" s="1248"/>
      <c r="BS229" s="1298">
        <f t="shared" si="90"/>
        <v>0</v>
      </c>
      <c r="BT229" s="1298">
        <f t="shared" si="91"/>
        <v>1</v>
      </c>
      <c r="BU229" s="1298">
        <f t="shared" si="92"/>
        <v>0</v>
      </c>
      <c r="BV229" s="1298">
        <f t="shared" si="93"/>
        <v>2</v>
      </c>
      <c r="BW229" s="1298">
        <f t="shared" si="94"/>
        <v>2795454</v>
      </c>
    </row>
    <row r="230" spans="1:75" ht="15" customHeight="1" x14ac:dyDescent="0.25">
      <c r="A230" s="2280">
        <v>4</v>
      </c>
      <c r="B230" s="2612">
        <v>43504</v>
      </c>
      <c r="C230" s="2615">
        <v>223</v>
      </c>
      <c r="D230" s="2493" t="s">
        <v>82</v>
      </c>
      <c r="E230" s="1672" t="s">
        <v>31</v>
      </c>
      <c r="F230" s="794"/>
      <c r="G230" s="1491">
        <f t="shared" si="95"/>
        <v>0</v>
      </c>
      <c r="H230" s="2005">
        <v>2</v>
      </c>
      <c r="I230" s="2605">
        <f t="shared" si="97"/>
        <v>3863636</v>
      </c>
      <c r="J230" s="2016"/>
      <c r="K230" s="2605">
        <f t="shared" si="78"/>
        <v>0</v>
      </c>
      <c r="L230" s="2749">
        <v>2</v>
      </c>
      <c r="M230" s="2605">
        <f t="shared" si="79"/>
        <v>863636</v>
      </c>
      <c r="N230" s="1505">
        <f t="shared" si="98"/>
        <v>4</v>
      </c>
      <c r="O230" s="1494">
        <f t="shared" si="98"/>
        <v>4727272</v>
      </c>
      <c r="P230" s="1494">
        <v>160000</v>
      </c>
      <c r="Q230" s="2704"/>
      <c r="R230" s="1508">
        <v>1331818</v>
      </c>
      <c r="S230" s="1508">
        <v>1931818</v>
      </c>
      <c r="T230" s="1508">
        <v>2231818</v>
      </c>
      <c r="U230" s="1508">
        <v>431818</v>
      </c>
      <c r="V230" s="1668"/>
      <c r="W230" s="1338"/>
      <c r="X230" s="2357"/>
      <c r="Y230" s="1338"/>
      <c r="Z230" s="2424"/>
      <c r="AA230" s="1342"/>
      <c r="AB230" s="1670"/>
      <c r="AC230" s="1229"/>
      <c r="AD230" s="1229"/>
      <c r="AE230" s="1229"/>
      <c r="AF230" s="1490">
        <f t="shared" si="80"/>
        <v>0</v>
      </c>
      <c r="AG230" s="1316">
        <f t="shared" si="81"/>
        <v>4727272</v>
      </c>
      <c r="AH230" s="1671"/>
      <c r="AI230" s="1630"/>
      <c r="AJ230" s="1992"/>
      <c r="AK230" s="1359"/>
      <c r="AL230" s="2567"/>
      <c r="AM230" s="2214"/>
      <c r="AN230" s="1672"/>
      <c r="AO230" s="1254"/>
      <c r="AP230" s="1491">
        <f t="shared" si="82"/>
        <v>0</v>
      </c>
      <c r="AQ230" s="2005"/>
      <c r="AR230" s="1492">
        <f t="shared" si="83"/>
        <v>0</v>
      </c>
      <c r="AS230" s="2016"/>
      <c r="AT230" s="1492">
        <f t="shared" si="84"/>
        <v>0</v>
      </c>
      <c r="AU230" s="2041"/>
      <c r="AV230" s="1492">
        <f t="shared" si="85"/>
        <v>0</v>
      </c>
      <c r="AW230" s="1493">
        <f t="shared" si="86"/>
        <v>0</v>
      </c>
      <c r="AX230" s="2153">
        <f t="shared" si="87"/>
        <v>0</v>
      </c>
      <c r="AY230" s="1495">
        <f t="shared" si="88"/>
        <v>0</v>
      </c>
      <c r="AZ230" s="1684"/>
      <c r="BA230" s="1508">
        <v>1331818</v>
      </c>
      <c r="BB230" s="1508">
        <v>1931818</v>
      </c>
      <c r="BC230" s="1508">
        <v>2231818</v>
      </c>
      <c r="BD230" s="1508">
        <v>431818</v>
      </c>
      <c r="BE230" s="2162"/>
      <c r="BF230" s="1338"/>
      <c r="BG230" s="1685"/>
      <c r="BH230" s="1338"/>
      <c r="BI230" s="1687"/>
      <c r="BJ230" s="1342"/>
      <c r="BK230" s="1692"/>
      <c r="BL230" s="1229"/>
      <c r="BM230" s="1229"/>
      <c r="BN230" s="1229"/>
      <c r="BO230" s="1490">
        <f t="shared" si="96"/>
        <v>0</v>
      </c>
      <c r="BP230" s="1316">
        <f t="shared" si="89"/>
        <v>4727272</v>
      </c>
      <c r="BQ230" s="1689"/>
      <c r="BS230" s="1298">
        <f t="shared" si="90"/>
        <v>0</v>
      </c>
      <c r="BT230" s="1298">
        <f t="shared" si="91"/>
        <v>2</v>
      </c>
      <c r="BU230" s="1298">
        <f t="shared" si="92"/>
        <v>0</v>
      </c>
      <c r="BV230" s="1298">
        <f t="shared" si="93"/>
        <v>2</v>
      </c>
      <c r="BW230" s="1298">
        <f t="shared" si="94"/>
        <v>4727272</v>
      </c>
    </row>
    <row r="231" spans="1:75" ht="15" customHeight="1" x14ac:dyDescent="0.25">
      <c r="A231" s="2280">
        <v>5</v>
      </c>
      <c r="B231" s="2612">
        <v>43504</v>
      </c>
      <c r="C231" s="2615">
        <v>224</v>
      </c>
      <c r="D231" s="2493" t="s">
        <v>48</v>
      </c>
      <c r="E231" s="1672" t="s">
        <v>43</v>
      </c>
      <c r="F231" s="794">
        <v>5</v>
      </c>
      <c r="G231" s="1491">
        <f t="shared" si="95"/>
        <v>6659090</v>
      </c>
      <c r="H231" s="2005"/>
      <c r="I231" s="2605">
        <f t="shared" si="97"/>
        <v>0</v>
      </c>
      <c r="J231" s="2016"/>
      <c r="K231" s="2605">
        <f t="shared" si="78"/>
        <v>0</v>
      </c>
      <c r="L231" s="2749"/>
      <c r="M231" s="2605">
        <f t="shared" si="79"/>
        <v>0</v>
      </c>
      <c r="N231" s="1505">
        <f t="shared" ref="N231:O252" si="99">F231+H231+J231+L231</f>
        <v>5</v>
      </c>
      <c r="O231" s="1494">
        <f t="shared" si="99"/>
        <v>6659090</v>
      </c>
      <c r="P231" s="1494">
        <v>200000</v>
      </c>
      <c r="Q231" s="2704"/>
      <c r="R231" s="1508">
        <v>1331818</v>
      </c>
      <c r="S231" s="1508">
        <v>1931818</v>
      </c>
      <c r="T231" s="1508">
        <v>2231818</v>
      </c>
      <c r="U231" s="1508">
        <v>431818</v>
      </c>
      <c r="V231" s="1668"/>
      <c r="W231" s="1338"/>
      <c r="X231" s="2357"/>
      <c r="Y231" s="1338"/>
      <c r="Z231" s="2424"/>
      <c r="AA231" s="1342"/>
      <c r="AB231" s="1670"/>
      <c r="AC231" s="1229"/>
      <c r="AD231" s="1229"/>
      <c r="AE231" s="1229"/>
      <c r="AF231" s="1490">
        <f t="shared" si="80"/>
        <v>0</v>
      </c>
      <c r="AG231" s="1316">
        <f t="shared" si="81"/>
        <v>6659090</v>
      </c>
      <c r="AH231" s="1671"/>
      <c r="AI231" s="1630"/>
      <c r="AJ231" s="1992"/>
      <c r="AK231" s="1359"/>
      <c r="AL231" s="2567"/>
      <c r="AM231" s="2214"/>
      <c r="AN231" s="1672"/>
      <c r="AO231" s="1254"/>
      <c r="AP231" s="1491">
        <f t="shared" si="82"/>
        <v>0</v>
      </c>
      <c r="AQ231" s="2005"/>
      <c r="AR231" s="1492">
        <f t="shared" si="83"/>
        <v>0</v>
      </c>
      <c r="AS231" s="2016"/>
      <c r="AT231" s="1492">
        <f t="shared" si="84"/>
        <v>0</v>
      </c>
      <c r="AU231" s="2041"/>
      <c r="AV231" s="1492">
        <f t="shared" si="85"/>
        <v>0</v>
      </c>
      <c r="AW231" s="1493">
        <f t="shared" si="86"/>
        <v>0</v>
      </c>
      <c r="AX231" s="2153">
        <f t="shared" si="87"/>
        <v>0</v>
      </c>
      <c r="AY231" s="1495">
        <f t="shared" si="88"/>
        <v>0</v>
      </c>
      <c r="AZ231" s="1684"/>
      <c r="BA231" s="1508">
        <v>1331818</v>
      </c>
      <c r="BB231" s="1508">
        <v>1931818</v>
      </c>
      <c r="BC231" s="1508">
        <v>2231818</v>
      </c>
      <c r="BD231" s="1508">
        <v>431818</v>
      </c>
      <c r="BE231" s="2162"/>
      <c r="BF231" s="1338"/>
      <c r="BG231" s="1687"/>
      <c r="BH231" s="1338"/>
      <c r="BI231" s="1687"/>
      <c r="BJ231" s="1342"/>
      <c r="BK231" s="1692"/>
      <c r="BL231" s="1229"/>
      <c r="BM231" s="1229"/>
      <c r="BN231" s="1229"/>
      <c r="BO231" s="1490">
        <f t="shared" si="96"/>
        <v>0</v>
      </c>
      <c r="BP231" s="1316">
        <f t="shared" si="89"/>
        <v>6659090</v>
      </c>
      <c r="BQ231" s="1248"/>
      <c r="BS231" s="1298">
        <f t="shared" si="90"/>
        <v>5</v>
      </c>
      <c r="BT231" s="1298">
        <f t="shared" si="91"/>
        <v>0</v>
      </c>
      <c r="BU231" s="1298">
        <f t="shared" si="92"/>
        <v>0</v>
      </c>
      <c r="BV231" s="1298">
        <f t="shared" si="93"/>
        <v>0</v>
      </c>
      <c r="BW231" s="1298">
        <f t="shared" si="94"/>
        <v>6659090</v>
      </c>
    </row>
    <row r="232" spans="1:75" ht="15" customHeight="1" x14ac:dyDescent="0.25">
      <c r="A232" s="2280">
        <v>6</v>
      </c>
      <c r="B232" s="2612">
        <v>43504</v>
      </c>
      <c r="C232" s="2615">
        <v>225</v>
      </c>
      <c r="D232" s="2493" t="s">
        <v>50</v>
      </c>
      <c r="E232" s="1672" t="s">
        <v>43</v>
      </c>
      <c r="F232" s="794">
        <v>5</v>
      </c>
      <c r="G232" s="1491">
        <f t="shared" si="95"/>
        <v>6659090</v>
      </c>
      <c r="H232" s="2005"/>
      <c r="I232" s="2605">
        <f t="shared" si="97"/>
        <v>0</v>
      </c>
      <c r="J232" s="2016"/>
      <c r="K232" s="2605">
        <f t="shared" si="78"/>
        <v>0</v>
      </c>
      <c r="L232" s="2749"/>
      <c r="M232" s="2605">
        <f t="shared" si="79"/>
        <v>0</v>
      </c>
      <c r="N232" s="1505">
        <f t="shared" si="99"/>
        <v>5</v>
      </c>
      <c r="O232" s="1494">
        <f t="shared" si="99"/>
        <v>6659090</v>
      </c>
      <c r="P232" s="1494">
        <v>200000</v>
      </c>
      <c r="Q232" s="2704"/>
      <c r="R232" s="1508">
        <v>1331818</v>
      </c>
      <c r="S232" s="1508">
        <v>1931818</v>
      </c>
      <c r="T232" s="1508">
        <v>2231818</v>
      </c>
      <c r="U232" s="1508">
        <v>431818</v>
      </c>
      <c r="V232" s="1668"/>
      <c r="W232" s="1516"/>
      <c r="X232" s="2309"/>
      <c r="Y232" s="1516"/>
      <c r="Z232" s="1668"/>
      <c r="AA232" s="1516"/>
      <c r="AB232" s="1678"/>
      <c r="AC232" s="1516"/>
      <c r="AD232" s="1516"/>
      <c r="AE232" s="1516"/>
      <c r="AF232" s="1490">
        <f t="shared" si="80"/>
        <v>0</v>
      </c>
      <c r="AG232" s="1316">
        <f t="shared" si="81"/>
        <v>6659090</v>
      </c>
      <c r="AH232" s="1679"/>
      <c r="AI232" s="1630"/>
      <c r="AJ232" s="1992"/>
      <c r="AK232" s="1359"/>
      <c r="AL232" s="2567"/>
      <c r="AM232" s="2214"/>
      <c r="AN232" s="1672"/>
      <c r="AO232" s="1254"/>
      <c r="AP232" s="1491">
        <f t="shared" si="82"/>
        <v>0</v>
      </c>
      <c r="AQ232" s="2005"/>
      <c r="AR232" s="1492">
        <f t="shared" si="83"/>
        <v>0</v>
      </c>
      <c r="AS232" s="2016"/>
      <c r="AT232" s="1492">
        <f t="shared" si="84"/>
        <v>0</v>
      </c>
      <c r="AU232" s="2041"/>
      <c r="AV232" s="1492">
        <f t="shared" si="85"/>
        <v>0</v>
      </c>
      <c r="AW232" s="1493">
        <f t="shared" si="86"/>
        <v>0</v>
      </c>
      <c r="AX232" s="2153">
        <f t="shared" si="87"/>
        <v>0</v>
      </c>
      <c r="AY232" s="1495">
        <f t="shared" si="88"/>
        <v>0</v>
      </c>
      <c r="AZ232" s="1684"/>
      <c r="BA232" s="1508">
        <v>1331818</v>
      </c>
      <c r="BB232" s="1508">
        <v>1931818</v>
      </c>
      <c r="BC232" s="1508">
        <v>2231818</v>
      </c>
      <c r="BD232" s="1508">
        <v>431818</v>
      </c>
      <c r="BE232" s="2162"/>
      <c r="BF232" s="1338"/>
      <c r="BG232" s="1687"/>
      <c r="BH232" s="1338"/>
      <c r="BI232" s="1687"/>
      <c r="BJ232" s="1342"/>
      <c r="BK232" s="1692"/>
      <c r="BL232" s="1229"/>
      <c r="BM232" s="1229"/>
      <c r="BN232" s="1229"/>
      <c r="BO232" s="1490">
        <f t="shared" si="96"/>
        <v>0</v>
      </c>
      <c r="BP232" s="1316">
        <f t="shared" si="89"/>
        <v>6659090</v>
      </c>
      <c r="BQ232" s="1248"/>
      <c r="BS232" s="1298">
        <f t="shared" si="90"/>
        <v>5</v>
      </c>
      <c r="BT232" s="1298">
        <f t="shared" si="91"/>
        <v>0</v>
      </c>
      <c r="BU232" s="1298">
        <f t="shared" si="92"/>
        <v>0</v>
      </c>
      <c r="BV232" s="1298">
        <f t="shared" si="93"/>
        <v>0</v>
      </c>
      <c r="BW232" s="1298">
        <f t="shared" si="94"/>
        <v>6659090</v>
      </c>
    </row>
    <row r="233" spans="1:75" ht="15" customHeight="1" x14ac:dyDescent="0.25">
      <c r="A233" s="2280">
        <v>7</v>
      </c>
      <c r="B233" s="2612">
        <v>43504</v>
      </c>
      <c r="C233" s="2615">
        <v>226</v>
      </c>
      <c r="D233" s="2493" t="s">
        <v>55</v>
      </c>
      <c r="E233" s="1672" t="s">
        <v>88</v>
      </c>
      <c r="F233" s="794">
        <v>10</v>
      </c>
      <c r="G233" s="1491">
        <f t="shared" si="95"/>
        <v>13318180</v>
      </c>
      <c r="H233" s="2005"/>
      <c r="I233" s="2605">
        <f t="shared" si="97"/>
        <v>0</v>
      </c>
      <c r="J233" s="2016"/>
      <c r="K233" s="2605">
        <f t="shared" si="78"/>
        <v>0</v>
      </c>
      <c r="L233" s="2749"/>
      <c r="M233" s="2605">
        <f t="shared" si="79"/>
        <v>0</v>
      </c>
      <c r="N233" s="1505">
        <f t="shared" si="99"/>
        <v>10</v>
      </c>
      <c r="O233" s="1494">
        <f t="shared" si="99"/>
        <v>13318180</v>
      </c>
      <c r="P233" s="1494">
        <v>400000</v>
      </c>
      <c r="Q233" s="2704"/>
      <c r="R233" s="1508">
        <v>1331818</v>
      </c>
      <c r="S233" s="1508">
        <v>1931818</v>
      </c>
      <c r="T233" s="1508">
        <v>2231818</v>
      </c>
      <c r="U233" s="1508">
        <v>431818</v>
      </c>
      <c r="V233" s="1668"/>
      <c r="W233" s="1229"/>
      <c r="X233" s="2358"/>
      <c r="Y233" s="1229"/>
      <c r="Z233" s="2425"/>
      <c r="AA233" s="1229"/>
      <c r="AB233" s="1681"/>
      <c r="AC233" s="1229"/>
      <c r="AD233" s="1229"/>
      <c r="AE233" s="1229"/>
      <c r="AF233" s="1490">
        <f t="shared" si="80"/>
        <v>0</v>
      </c>
      <c r="AG233" s="1316">
        <f t="shared" si="81"/>
        <v>13318180</v>
      </c>
      <c r="AH233" s="1671"/>
      <c r="AI233" s="1630"/>
      <c r="AJ233" s="1992"/>
      <c r="AK233" s="1359"/>
      <c r="AL233" s="2567"/>
      <c r="AM233" s="2214"/>
      <c r="AN233" s="1672"/>
      <c r="AO233" s="1254"/>
      <c r="AP233" s="1491">
        <f t="shared" si="82"/>
        <v>0</v>
      </c>
      <c r="AQ233" s="2005"/>
      <c r="AR233" s="1492">
        <f t="shared" si="83"/>
        <v>0</v>
      </c>
      <c r="AS233" s="2016"/>
      <c r="AT233" s="1492">
        <f t="shared" si="84"/>
        <v>0</v>
      </c>
      <c r="AU233" s="2041"/>
      <c r="AV233" s="1492">
        <f t="shared" si="85"/>
        <v>0</v>
      </c>
      <c r="AW233" s="1493">
        <f t="shared" si="86"/>
        <v>0</v>
      </c>
      <c r="AX233" s="2153">
        <f t="shared" si="87"/>
        <v>0</v>
      </c>
      <c r="AY233" s="1495">
        <f t="shared" si="88"/>
        <v>0</v>
      </c>
      <c r="AZ233" s="1684"/>
      <c r="BA233" s="1508">
        <v>1331818</v>
      </c>
      <c r="BB233" s="1508">
        <v>1931818</v>
      </c>
      <c r="BC233" s="1508">
        <v>2231818</v>
      </c>
      <c r="BD233" s="1508">
        <v>431818</v>
      </c>
      <c r="BE233" s="2162"/>
      <c r="BF233" s="1338"/>
      <c r="BG233" s="1687"/>
      <c r="BH233" s="1338"/>
      <c r="BI233" s="1687"/>
      <c r="BJ233" s="1342"/>
      <c r="BK233" s="1692"/>
      <c r="BL233" s="1229"/>
      <c r="BM233" s="1229"/>
      <c r="BN233" s="1229"/>
      <c r="BO233" s="1490">
        <f t="shared" si="96"/>
        <v>0</v>
      </c>
      <c r="BP233" s="1316">
        <f t="shared" si="89"/>
        <v>13318180</v>
      </c>
      <c r="BQ233" s="1248"/>
      <c r="BS233" s="1298">
        <f t="shared" si="90"/>
        <v>10</v>
      </c>
      <c r="BT233" s="1298">
        <f t="shared" si="91"/>
        <v>0</v>
      </c>
      <c r="BU233" s="1298">
        <f t="shared" si="92"/>
        <v>0</v>
      </c>
      <c r="BV233" s="1298">
        <f t="shared" si="93"/>
        <v>0</v>
      </c>
      <c r="BW233" s="1298">
        <f t="shared" si="94"/>
        <v>13318180</v>
      </c>
    </row>
    <row r="234" spans="1:75" ht="15" customHeight="1" x14ac:dyDescent="0.25">
      <c r="A234" s="2280">
        <v>8</v>
      </c>
      <c r="B234" s="2612">
        <v>43504</v>
      </c>
      <c r="C234" s="2615">
        <v>227</v>
      </c>
      <c r="D234" s="2493" t="s">
        <v>87</v>
      </c>
      <c r="E234" s="1672" t="s">
        <v>88</v>
      </c>
      <c r="F234" s="794">
        <v>10</v>
      </c>
      <c r="G234" s="1491">
        <f t="shared" si="95"/>
        <v>13318180</v>
      </c>
      <c r="H234" s="2005"/>
      <c r="I234" s="2605">
        <f t="shared" si="97"/>
        <v>0</v>
      </c>
      <c r="J234" s="2016"/>
      <c r="K234" s="2605">
        <f t="shared" si="78"/>
        <v>0</v>
      </c>
      <c r="L234" s="2749"/>
      <c r="M234" s="2605">
        <f t="shared" si="79"/>
        <v>0</v>
      </c>
      <c r="N234" s="1505">
        <f t="shared" si="99"/>
        <v>10</v>
      </c>
      <c r="O234" s="1494">
        <f t="shared" si="99"/>
        <v>13318180</v>
      </c>
      <c r="P234" s="1494">
        <v>400000</v>
      </c>
      <c r="Q234" s="2704"/>
      <c r="R234" s="1508">
        <v>1331818</v>
      </c>
      <c r="S234" s="1508">
        <v>1931818</v>
      </c>
      <c r="T234" s="1508">
        <v>2231818</v>
      </c>
      <c r="U234" s="1508">
        <v>431818</v>
      </c>
      <c r="V234" s="1668"/>
      <c r="W234" s="1516"/>
      <c r="X234" s="2359"/>
      <c r="Y234" s="1516"/>
      <c r="Z234" s="2426"/>
      <c r="AA234" s="1516"/>
      <c r="AB234" s="1678"/>
      <c r="AC234" s="1516"/>
      <c r="AD234" s="1516"/>
      <c r="AE234" s="1516"/>
      <c r="AF234" s="1490">
        <f t="shared" si="80"/>
        <v>0</v>
      </c>
      <c r="AG234" s="1316">
        <f t="shared" si="81"/>
        <v>13318180</v>
      </c>
      <c r="AH234" s="1671"/>
      <c r="AI234" s="1630"/>
      <c r="AJ234" s="1992"/>
      <c r="AK234" s="1359"/>
      <c r="AL234" s="2567"/>
      <c r="AM234" s="2214"/>
      <c r="AN234" s="1672"/>
      <c r="AO234" s="1254"/>
      <c r="AP234" s="1491">
        <f t="shared" si="82"/>
        <v>0</v>
      </c>
      <c r="AQ234" s="2005"/>
      <c r="AR234" s="1492">
        <f t="shared" si="83"/>
        <v>0</v>
      </c>
      <c r="AS234" s="2016"/>
      <c r="AT234" s="1492">
        <f t="shared" si="84"/>
        <v>0</v>
      </c>
      <c r="AU234" s="2041"/>
      <c r="AV234" s="1492">
        <f t="shared" si="85"/>
        <v>0</v>
      </c>
      <c r="AW234" s="1493">
        <f t="shared" si="86"/>
        <v>0</v>
      </c>
      <c r="AX234" s="2153">
        <f t="shared" si="87"/>
        <v>0</v>
      </c>
      <c r="AY234" s="1495">
        <f t="shared" si="88"/>
        <v>0</v>
      </c>
      <c r="AZ234" s="1684"/>
      <c r="BA234" s="1508">
        <v>1331818</v>
      </c>
      <c r="BB234" s="1508">
        <v>1931818</v>
      </c>
      <c r="BC234" s="1508">
        <v>2231818</v>
      </c>
      <c r="BD234" s="1508">
        <v>431818</v>
      </c>
      <c r="BE234" s="2162"/>
      <c r="BF234" s="1516"/>
      <c r="BG234" s="1626"/>
      <c r="BH234" s="1516"/>
      <c r="BI234" s="1695"/>
      <c r="BJ234" s="1516"/>
      <c r="BK234" s="1694"/>
      <c r="BL234" s="1516"/>
      <c r="BM234" s="1516"/>
      <c r="BN234" s="1516"/>
      <c r="BO234" s="1490">
        <f t="shared" si="96"/>
        <v>0</v>
      </c>
      <c r="BP234" s="1316">
        <f t="shared" si="89"/>
        <v>13318180</v>
      </c>
      <c r="BQ234" s="1248"/>
      <c r="BS234" s="1298">
        <f t="shared" si="90"/>
        <v>10</v>
      </c>
      <c r="BT234" s="1298">
        <f t="shared" si="91"/>
        <v>0</v>
      </c>
      <c r="BU234" s="1298">
        <f t="shared" si="92"/>
        <v>0</v>
      </c>
      <c r="BV234" s="1298">
        <f t="shared" si="93"/>
        <v>0</v>
      </c>
      <c r="BW234" s="1298">
        <f t="shared" si="94"/>
        <v>13318180</v>
      </c>
    </row>
    <row r="235" spans="1:75" ht="15" customHeight="1" x14ac:dyDescent="0.25">
      <c r="A235" s="2280">
        <v>9</v>
      </c>
      <c r="B235" s="2612">
        <v>43504</v>
      </c>
      <c r="C235" s="2615">
        <v>228</v>
      </c>
      <c r="D235" s="2493" t="s">
        <v>90</v>
      </c>
      <c r="E235" s="1672" t="s">
        <v>88</v>
      </c>
      <c r="F235" s="794">
        <v>10</v>
      </c>
      <c r="G235" s="1491">
        <f t="shared" si="95"/>
        <v>13318180</v>
      </c>
      <c r="H235" s="2005"/>
      <c r="I235" s="2605">
        <f t="shared" si="97"/>
        <v>0</v>
      </c>
      <c r="J235" s="2016"/>
      <c r="K235" s="2605">
        <f t="shared" si="78"/>
        <v>0</v>
      </c>
      <c r="L235" s="2749"/>
      <c r="M235" s="2605">
        <f t="shared" si="79"/>
        <v>0</v>
      </c>
      <c r="N235" s="1505">
        <f t="shared" si="99"/>
        <v>10</v>
      </c>
      <c r="O235" s="1494">
        <f t="shared" si="99"/>
        <v>13318180</v>
      </c>
      <c r="P235" s="1494">
        <v>400000</v>
      </c>
      <c r="Q235" s="2704"/>
      <c r="R235" s="1508">
        <v>1331818</v>
      </c>
      <c r="S235" s="1508">
        <v>1931818</v>
      </c>
      <c r="T235" s="1508">
        <v>2231818</v>
      </c>
      <c r="U235" s="1508">
        <v>431818</v>
      </c>
      <c r="V235" s="1668"/>
      <c r="W235" s="1229"/>
      <c r="X235" s="2358"/>
      <c r="Y235" s="1229"/>
      <c r="Z235" s="2425"/>
      <c r="AA235" s="1229"/>
      <c r="AB235" s="1681"/>
      <c r="AC235" s="1229"/>
      <c r="AD235" s="1229"/>
      <c r="AE235" s="1229"/>
      <c r="AF235" s="1490">
        <f t="shared" si="80"/>
        <v>0</v>
      </c>
      <c r="AG235" s="1316">
        <f t="shared" si="81"/>
        <v>13318180</v>
      </c>
      <c r="AH235" s="1671"/>
      <c r="AI235" s="1630"/>
      <c r="AJ235" s="1992"/>
      <c r="AK235" s="1359"/>
      <c r="AL235" s="2567"/>
      <c r="AM235" s="2214"/>
      <c r="AN235" s="1672"/>
      <c r="AO235" s="1254"/>
      <c r="AP235" s="1491">
        <f t="shared" si="82"/>
        <v>0</v>
      </c>
      <c r="AQ235" s="2005"/>
      <c r="AR235" s="1492">
        <f t="shared" si="83"/>
        <v>0</v>
      </c>
      <c r="AS235" s="2016"/>
      <c r="AT235" s="1492">
        <f t="shared" si="84"/>
        <v>0</v>
      </c>
      <c r="AU235" s="2041"/>
      <c r="AV235" s="1492">
        <f t="shared" si="85"/>
        <v>0</v>
      </c>
      <c r="AW235" s="1493">
        <f t="shared" si="86"/>
        <v>0</v>
      </c>
      <c r="AX235" s="2153">
        <f t="shared" si="87"/>
        <v>0</v>
      </c>
      <c r="AY235" s="1495">
        <f t="shared" si="88"/>
        <v>0</v>
      </c>
      <c r="AZ235" s="1684"/>
      <c r="BA235" s="1508">
        <v>1331818</v>
      </c>
      <c r="BB235" s="1508">
        <v>1931818</v>
      </c>
      <c r="BC235" s="1508">
        <v>2231818</v>
      </c>
      <c r="BD235" s="1508">
        <v>431818</v>
      </c>
      <c r="BE235" s="2162"/>
      <c r="BF235" s="1229"/>
      <c r="BG235" s="1626"/>
      <c r="BH235" s="1229"/>
      <c r="BI235" s="1249"/>
      <c r="BJ235" s="1229"/>
      <c r="BK235" s="1248"/>
      <c r="BL235" s="1229"/>
      <c r="BM235" s="1229"/>
      <c r="BN235" s="1229"/>
      <c r="BO235" s="1490">
        <f t="shared" si="96"/>
        <v>0</v>
      </c>
      <c r="BP235" s="1316">
        <f t="shared" si="89"/>
        <v>13318180</v>
      </c>
      <c r="BQ235" s="1248"/>
      <c r="BS235" s="1298">
        <f t="shared" si="90"/>
        <v>10</v>
      </c>
      <c r="BT235" s="1298">
        <f t="shared" si="91"/>
        <v>0</v>
      </c>
      <c r="BU235" s="1298">
        <f t="shared" si="92"/>
        <v>0</v>
      </c>
      <c r="BV235" s="1298">
        <f t="shared" si="93"/>
        <v>0</v>
      </c>
      <c r="BW235" s="1298">
        <f t="shared" si="94"/>
        <v>13318180</v>
      </c>
    </row>
    <row r="236" spans="1:75" ht="15" customHeight="1" x14ac:dyDescent="0.25">
      <c r="A236" s="2280">
        <v>10</v>
      </c>
      <c r="B236" s="2612">
        <v>43504</v>
      </c>
      <c r="C236" s="2615">
        <v>229</v>
      </c>
      <c r="D236" s="2493" t="s">
        <v>106</v>
      </c>
      <c r="E236" s="1672" t="s">
        <v>88</v>
      </c>
      <c r="F236" s="794">
        <v>8</v>
      </c>
      <c r="G236" s="1491">
        <f t="shared" si="95"/>
        <v>10654544</v>
      </c>
      <c r="H236" s="2005"/>
      <c r="I236" s="2605">
        <f t="shared" si="97"/>
        <v>0</v>
      </c>
      <c r="J236" s="2016"/>
      <c r="K236" s="2605">
        <f t="shared" si="78"/>
        <v>0</v>
      </c>
      <c r="L236" s="2749"/>
      <c r="M236" s="2605">
        <f t="shared" si="79"/>
        <v>0</v>
      </c>
      <c r="N236" s="1505">
        <f t="shared" si="99"/>
        <v>8</v>
      </c>
      <c r="O236" s="1494">
        <f t="shared" si="99"/>
        <v>10654544</v>
      </c>
      <c r="P236" s="1494">
        <v>320000</v>
      </c>
      <c r="Q236" s="2704"/>
      <c r="R236" s="1508">
        <v>1331818</v>
      </c>
      <c r="S236" s="1508">
        <v>1931818</v>
      </c>
      <c r="T236" s="1508">
        <v>2231818</v>
      </c>
      <c r="U236" s="1508">
        <v>431818</v>
      </c>
      <c r="V236" s="1668"/>
      <c r="W236" s="1229"/>
      <c r="X236" s="2358"/>
      <c r="Y236" s="1229"/>
      <c r="Z236" s="2425"/>
      <c r="AA236" s="1229"/>
      <c r="AB236" s="1681"/>
      <c r="AC236" s="1229"/>
      <c r="AD236" s="1229"/>
      <c r="AE236" s="1229"/>
      <c r="AF236" s="1490">
        <f t="shared" si="80"/>
        <v>0</v>
      </c>
      <c r="AG236" s="1316">
        <f t="shared" si="81"/>
        <v>10654544</v>
      </c>
      <c r="AH236" s="1671"/>
      <c r="AI236" s="1630"/>
      <c r="AJ236" s="1992"/>
      <c r="AK236" s="1359"/>
      <c r="AL236" s="2567"/>
      <c r="AM236" s="2214"/>
      <c r="AN236" s="1672"/>
      <c r="AO236" s="1254"/>
      <c r="AP236" s="1491">
        <f t="shared" si="82"/>
        <v>0</v>
      </c>
      <c r="AQ236" s="2005"/>
      <c r="AR236" s="1492">
        <f t="shared" si="83"/>
        <v>0</v>
      </c>
      <c r="AS236" s="2016"/>
      <c r="AT236" s="1492">
        <f t="shared" si="84"/>
        <v>0</v>
      </c>
      <c r="AU236" s="2041"/>
      <c r="AV236" s="1492">
        <f t="shared" si="85"/>
        <v>0</v>
      </c>
      <c r="AW236" s="1493">
        <f t="shared" si="86"/>
        <v>0</v>
      </c>
      <c r="AX236" s="2153">
        <f t="shared" si="87"/>
        <v>0</v>
      </c>
      <c r="AY236" s="1495">
        <f t="shared" si="88"/>
        <v>0</v>
      </c>
      <c r="AZ236" s="1684"/>
      <c r="BA236" s="1508">
        <v>1331818</v>
      </c>
      <c r="BB236" s="1508">
        <v>1931818</v>
      </c>
      <c r="BC236" s="1508">
        <v>2231818</v>
      </c>
      <c r="BD236" s="1508">
        <v>431818</v>
      </c>
      <c r="BE236" s="2162"/>
      <c r="BF236" s="1516"/>
      <c r="BG236" s="1695"/>
      <c r="BH236" s="1516"/>
      <c r="BI236" s="1695"/>
      <c r="BJ236" s="1516"/>
      <c r="BK236" s="1694"/>
      <c r="BL236" s="1516"/>
      <c r="BM236" s="1516"/>
      <c r="BN236" s="1516"/>
      <c r="BO236" s="1490">
        <f t="shared" si="96"/>
        <v>0</v>
      </c>
      <c r="BP236" s="1316">
        <f t="shared" si="89"/>
        <v>10654544</v>
      </c>
      <c r="BQ236" s="1696"/>
      <c r="BS236" s="1298">
        <f t="shared" si="90"/>
        <v>8</v>
      </c>
      <c r="BT236" s="1298">
        <f t="shared" si="91"/>
        <v>0</v>
      </c>
      <c r="BU236" s="1298">
        <f t="shared" si="92"/>
        <v>0</v>
      </c>
      <c r="BV236" s="1298">
        <f t="shared" si="93"/>
        <v>0</v>
      </c>
      <c r="BW236" s="1298">
        <f t="shared" si="94"/>
        <v>10654544</v>
      </c>
    </row>
    <row r="237" spans="1:75" ht="15" customHeight="1" x14ac:dyDescent="0.25">
      <c r="A237" s="2281">
        <v>11</v>
      </c>
      <c r="B237" s="2616">
        <v>43504</v>
      </c>
      <c r="C237" s="2633">
        <v>230</v>
      </c>
      <c r="D237" s="2494" t="s">
        <v>70</v>
      </c>
      <c r="E237" s="1690" t="s">
        <v>57</v>
      </c>
      <c r="F237" s="794">
        <v>5</v>
      </c>
      <c r="G237" s="1491">
        <f t="shared" si="95"/>
        <v>6659090</v>
      </c>
      <c r="H237" s="1682"/>
      <c r="I237" s="2605">
        <f t="shared" si="97"/>
        <v>0</v>
      </c>
      <c r="J237" s="1683"/>
      <c r="K237" s="2605">
        <f t="shared" si="78"/>
        <v>0</v>
      </c>
      <c r="L237" s="2750"/>
      <c r="M237" s="2605">
        <f t="shared" si="79"/>
        <v>0</v>
      </c>
      <c r="N237" s="1505">
        <f t="shared" si="99"/>
        <v>5</v>
      </c>
      <c r="O237" s="1494">
        <f t="shared" si="99"/>
        <v>6659090</v>
      </c>
      <c r="P237" s="1494">
        <v>200000</v>
      </c>
      <c r="Q237" s="2705"/>
      <c r="R237" s="1508">
        <v>1331818</v>
      </c>
      <c r="S237" s="1508">
        <v>1931818</v>
      </c>
      <c r="T237" s="1508">
        <v>2231818</v>
      </c>
      <c r="U237" s="1508">
        <v>431818</v>
      </c>
      <c r="V237" s="1685"/>
      <c r="W237" s="1338"/>
      <c r="X237" s="2303"/>
      <c r="Y237" s="1686"/>
      <c r="Z237" s="2427"/>
      <c r="AA237" s="1342"/>
      <c r="AB237" s="1688"/>
      <c r="AC237" s="1229"/>
      <c r="AD237" s="1229"/>
      <c r="AE237" s="1229"/>
      <c r="AF237" s="1490">
        <f t="shared" si="80"/>
        <v>0</v>
      </c>
      <c r="AG237" s="1316">
        <f t="shared" si="81"/>
        <v>6659090</v>
      </c>
      <c r="AH237" s="1689"/>
      <c r="AI237" s="1630"/>
      <c r="AJ237" s="1401"/>
      <c r="AK237" s="1361"/>
      <c r="AL237" s="2568"/>
      <c r="AM237" s="2215"/>
      <c r="AN237" s="1690"/>
      <c r="AO237" s="1254"/>
      <c r="AP237" s="1491">
        <f t="shared" si="82"/>
        <v>0</v>
      </c>
      <c r="AQ237" s="1682"/>
      <c r="AR237" s="1492">
        <f t="shared" si="83"/>
        <v>0</v>
      </c>
      <c r="AS237" s="1683"/>
      <c r="AT237" s="1492">
        <f t="shared" si="84"/>
        <v>0</v>
      </c>
      <c r="AU237" s="1691"/>
      <c r="AV237" s="1492">
        <f t="shared" si="85"/>
        <v>0</v>
      </c>
      <c r="AW237" s="1493">
        <f t="shared" si="86"/>
        <v>0</v>
      </c>
      <c r="AX237" s="2153">
        <f t="shared" si="87"/>
        <v>0</v>
      </c>
      <c r="AY237" s="1495">
        <f t="shared" si="88"/>
        <v>0</v>
      </c>
      <c r="AZ237" s="1684"/>
      <c r="BA237" s="1508">
        <v>1331818</v>
      </c>
      <c r="BB237" s="1508">
        <v>1931818</v>
      </c>
      <c r="BC237" s="1508">
        <v>2231818</v>
      </c>
      <c r="BD237" s="1508">
        <v>431818</v>
      </c>
      <c r="BE237" s="2162"/>
      <c r="BF237" s="1229"/>
      <c r="BG237" s="1685"/>
      <c r="BH237" s="1229"/>
      <c r="BI237" s="1249"/>
      <c r="BJ237" s="1229"/>
      <c r="BK237" s="1248"/>
      <c r="BL237" s="1229"/>
      <c r="BM237" s="1229"/>
      <c r="BN237" s="1229"/>
      <c r="BO237" s="1490">
        <f t="shared" si="96"/>
        <v>0</v>
      </c>
      <c r="BP237" s="1316">
        <f t="shared" si="89"/>
        <v>6659090</v>
      </c>
      <c r="BQ237" s="1248"/>
      <c r="BS237" s="1298">
        <f t="shared" si="90"/>
        <v>5</v>
      </c>
      <c r="BT237" s="1298">
        <f t="shared" si="91"/>
        <v>0</v>
      </c>
      <c r="BU237" s="1298">
        <f t="shared" si="92"/>
        <v>0</v>
      </c>
      <c r="BV237" s="1298">
        <f t="shared" si="93"/>
        <v>0</v>
      </c>
      <c r="BW237" s="1298">
        <f t="shared" si="94"/>
        <v>6659090</v>
      </c>
    </row>
    <row r="238" spans="1:75" ht="15" customHeight="1" x14ac:dyDescent="0.25">
      <c r="A238" s="2281">
        <v>12</v>
      </c>
      <c r="B238" s="2616">
        <v>43504</v>
      </c>
      <c r="C238" s="2618">
        <v>231</v>
      </c>
      <c r="D238" s="2494" t="s">
        <v>71</v>
      </c>
      <c r="E238" s="1690" t="s">
        <v>57</v>
      </c>
      <c r="F238" s="794">
        <v>5</v>
      </c>
      <c r="G238" s="1491">
        <f t="shared" si="95"/>
        <v>6659090</v>
      </c>
      <c r="H238" s="1682"/>
      <c r="I238" s="2605">
        <f t="shared" si="97"/>
        <v>0</v>
      </c>
      <c r="J238" s="1683"/>
      <c r="K238" s="2605">
        <f t="shared" si="78"/>
        <v>0</v>
      </c>
      <c r="L238" s="2750"/>
      <c r="M238" s="2605">
        <f t="shared" si="79"/>
        <v>0</v>
      </c>
      <c r="N238" s="1505">
        <f t="shared" si="99"/>
        <v>5</v>
      </c>
      <c r="O238" s="1494">
        <f t="shared" si="99"/>
        <v>6659090</v>
      </c>
      <c r="P238" s="1494">
        <v>200000</v>
      </c>
      <c r="Q238" s="2705"/>
      <c r="R238" s="1508">
        <v>1331818</v>
      </c>
      <c r="S238" s="1508">
        <v>1931818</v>
      </c>
      <c r="T238" s="1508">
        <v>2231818</v>
      </c>
      <c r="U238" s="1508">
        <v>431818</v>
      </c>
      <c r="V238" s="1685"/>
      <c r="W238" s="1338"/>
      <c r="X238" s="2310"/>
      <c r="Y238" s="1338"/>
      <c r="Z238" s="2427"/>
      <c r="AA238" s="1342"/>
      <c r="AB238" s="1688"/>
      <c r="AC238" s="1229"/>
      <c r="AD238" s="1229"/>
      <c r="AE238" s="1229"/>
      <c r="AF238" s="1490">
        <f t="shared" si="80"/>
        <v>0</v>
      </c>
      <c r="AG238" s="1316">
        <f t="shared" si="81"/>
        <v>6659090</v>
      </c>
      <c r="AH238" s="1248"/>
      <c r="AI238" s="1630"/>
      <c r="AJ238" s="1401"/>
      <c r="AK238" s="1361"/>
      <c r="AL238" s="2568"/>
      <c r="AM238" s="2215"/>
      <c r="AN238" s="1690"/>
      <c r="AO238" s="1254"/>
      <c r="AP238" s="1491">
        <f t="shared" si="82"/>
        <v>0</v>
      </c>
      <c r="AQ238" s="1682"/>
      <c r="AR238" s="1492">
        <f t="shared" si="83"/>
        <v>0</v>
      </c>
      <c r="AS238" s="1683"/>
      <c r="AT238" s="1492">
        <f t="shared" si="84"/>
        <v>0</v>
      </c>
      <c r="AU238" s="1691"/>
      <c r="AV238" s="1492">
        <f t="shared" si="85"/>
        <v>0</v>
      </c>
      <c r="AW238" s="1493">
        <f t="shared" si="86"/>
        <v>0</v>
      </c>
      <c r="AX238" s="2153">
        <f t="shared" si="87"/>
        <v>0</v>
      </c>
      <c r="AY238" s="1495">
        <f t="shared" si="88"/>
        <v>0</v>
      </c>
      <c r="AZ238" s="1684"/>
      <c r="BA238" s="1508">
        <v>1331818</v>
      </c>
      <c r="BB238" s="1508">
        <v>1931818</v>
      </c>
      <c r="BC238" s="1508">
        <v>2231818</v>
      </c>
      <c r="BD238" s="1508">
        <v>431818</v>
      </c>
      <c r="BE238" s="2162"/>
      <c r="BF238" s="1229"/>
      <c r="BG238" s="1685"/>
      <c r="BH238" s="1229"/>
      <c r="BI238" s="1249"/>
      <c r="BJ238" s="1229"/>
      <c r="BK238" s="1248"/>
      <c r="BL238" s="1229"/>
      <c r="BM238" s="1229"/>
      <c r="BN238" s="1229"/>
      <c r="BO238" s="1490">
        <f t="shared" si="96"/>
        <v>0</v>
      </c>
      <c r="BP238" s="1316">
        <f t="shared" si="89"/>
        <v>6659090</v>
      </c>
      <c r="BQ238" s="1248"/>
      <c r="BS238" s="1298">
        <f t="shared" si="90"/>
        <v>5</v>
      </c>
      <c r="BT238" s="1298">
        <f t="shared" si="91"/>
        <v>0</v>
      </c>
      <c r="BU238" s="1298">
        <f t="shared" si="92"/>
        <v>0</v>
      </c>
      <c r="BV238" s="1298">
        <f t="shared" si="93"/>
        <v>0</v>
      </c>
      <c r="BW238" s="1298">
        <f t="shared" si="94"/>
        <v>6659090</v>
      </c>
    </row>
    <row r="239" spans="1:75" ht="15" customHeight="1" x14ac:dyDescent="0.25">
      <c r="A239" s="2281">
        <v>13</v>
      </c>
      <c r="B239" s="2616">
        <v>43504</v>
      </c>
      <c r="C239" s="2618">
        <v>232</v>
      </c>
      <c r="D239" s="2494" t="s">
        <v>72</v>
      </c>
      <c r="E239" s="1690" t="s">
        <v>57</v>
      </c>
      <c r="F239" s="794">
        <v>5</v>
      </c>
      <c r="G239" s="1491">
        <f t="shared" si="95"/>
        <v>6659090</v>
      </c>
      <c r="H239" s="1682"/>
      <c r="I239" s="2605">
        <f t="shared" si="97"/>
        <v>0</v>
      </c>
      <c r="J239" s="1683">
        <v>2</v>
      </c>
      <c r="K239" s="2605">
        <f t="shared" si="78"/>
        <v>4463636</v>
      </c>
      <c r="L239" s="2750"/>
      <c r="M239" s="2605">
        <f t="shared" si="79"/>
        <v>0</v>
      </c>
      <c r="N239" s="1505">
        <f t="shared" si="99"/>
        <v>7</v>
      </c>
      <c r="O239" s="1494">
        <f t="shared" si="99"/>
        <v>11122726</v>
      </c>
      <c r="P239" s="1494">
        <v>280000</v>
      </c>
      <c r="Q239" s="2705"/>
      <c r="R239" s="1508">
        <v>1331818</v>
      </c>
      <c r="S239" s="1508">
        <v>1931818</v>
      </c>
      <c r="T239" s="1508">
        <v>2231818</v>
      </c>
      <c r="U239" s="1508">
        <v>431818</v>
      </c>
      <c r="V239" s="1685"/>
      <c r="W239" s="1338"/>
      <c r="X239" s="2310"/>
      <c r="Y239" s="1338"/>
      <c r="Z239" s="2427"/>
      <c r="AA239" s="1342"/>
      <c r="AB239" s="1688"/>
      <c r="AC239" s="1229"/>
      <c r="AD239" s="1229"/>
      <c r="AE239" s="1229"/>
      <c r="AF239" s="1490">
        <f t="shared" si="80"/>
        <v>0</v>
      </c>
      <c r="AG239" s="1316">
        <f t="shared" si="81"/>
        <v>11122726</v>
      </c>
      <c r="AH239" s="1248"/>
      <c r="AI239" s="1630"/>
      <c r="AJ239" s="1401"/>
      <c r="AK239" s="1361"/>
      <c r="AL239" s="2568"/>
      <c r="AM239" s="2215"/>
      <c r="AN239" s="1690"/>
      <c r="AO239" s="1254"/>
      <c r="AP239" s="1491">
        <f t="shared" si="82"/>
        <v>0</v>
      </c>
      <c r="AQ239" s="1682"/>
      <c r="AR239" s="1492">
        <f t="shared" si="83"/>
        <v>0</v>
      </c>
      <c r="AS239" s="1683"/>
      <c r="AT239" s="1492">
        <f t="shared" si="84"/>
        <v>0</v>
      </c>
      <c r="AU239" s="1691"/>
      <c r="AV239" s="1492">
        <f t="shared" si="85"/>
        <v>0</v>
      </c>
      <c r="AW239" s="1493">
        <f t="shared" si="86"/>
        <v>0</v>
      </c>
      <c r="AX239" s="2153">
        <f t="shared" si="87"/>
        <v>0</v>
      </c>
      <c r="AY239" s="1495">
        <f t="shared" si="88"/>
        <v>0</v>
      </c>
      <c r="AZ239" s="1684"/>
      <c r="BA239" s="1508">
        <v>1331818</v>
      </c>
      <c r="BB239" s="1508">
        <v>1931818</v>
      </c>
      <c r="BC239" s="1508">
        <v>2231818</v>
      </c>
      <c r="BD239" s="1508">
        <v>431818</v>
      </c>
      <c r="BE239" s="2162"/>
      <c r="BF239" s="1229"/>
      <c r="BG239" s="1685"/>
      <c r="BH239" s="1229"/>
      <c r="BI239" s="1249"/>
      <c r="BJ239" s="1229"/>
      <c r="BK239" s="1248"/>
      <c r="BL239" s="1229"/>
      <c r="BM239" s="1229"/>
      <c r="BN239" s="1229"/>
      <c r="BO239" s="1490">
        <f t="shared" si="96"/>
        <v>0</v>
      </c>
      <c r="BP239" s="1316">
        <f t="shared" si="89"/>
        <v>11122726</v>
      </c>
      <c r="BQ239" s="1248"/>
      <c r="BS239" s="1298">
        <f t="shared" si="90"/>
        <v>5</v>
      </c>
      <c r="BT239" s="1298">
        <f t="shared" si="91"/>
        <v>0</v>
      </c>
      <c r="BU239" s="1298">
        <f t="shared" si="92"/>
        <v>2</v>
      </c>
      <c r="BV239" s="1298">
        <f t="shared" si="93"/>
        <v>0</v>
      </c>
      <c r="BW239" s="1298">
        <f t="shared" si="94"/>
        <v>11122726</v>
      </c>
    </row>
    <row r="240" spans="1:75" ht="15" customHeight="1" x14ac:dyDescent="0.25">
      <c r="A240" s="2281">
        <v>14</v>
      </c>
      <c r="B240" s="2616">
        <v>43504</v>
      </c>
      <c r="C240" s="2618">
        <v>233</v>
      </c>
      <c r="D240" s="2494" t="s">
        <v>56</v>
      </c>
      <c r="E240" s="1690" t="s">
        <v>57</v>
      </c>
      <c r="F240" s="794">
        <v>5</v>
      </c>
      <c r="G240" s="1491">
        <f t="shared" si="95"/>
        <v>6659090</v>
      </c>
      <c r="H240" s="1682"/>
      <c r="I240" s="2605">
        <f t="shared" si="97"/>
        <v>0</v>
      </c>
      <c r="J240" s="1683"/>
      <c r="K240" s="2605">
        <f t="shared" si="78"/>
        <v>0</v>
      </c>
      <c r="L240" s="2750"/>
      <c r="M240" s="2605">
        <f t="shared" si="79"/>
        <v>0</v>
      </c>
      <c r="N240" s="1505">
        <f t="shared" si="99"/>
        <v>5</v>
      </c>
      <c r="O240" s="1494">
        <f t="shared" si="99"/>
        <v>6659090</v>
      </c>
      <c r="P240" s="1494">
        <v>200000</v>
      </c>
      <c r="Q240" s="2705"/>
      <c r="R240" s="1508">
        <v>1331818</v>
      </c>
      <c r="S240" s="1508">
        <v>1931818</v>
      </c>
      <c r="T240" s="1508">
        <v>2231818</v>
      </c>
      <c r="U240" s="1508">
        <v>431818</v>
      </c>
      <c r="V240" s="1685"/>
      <c r="W240" s="1338"/>
      <c r="X240" s="2310"/>
      <c r="Y240" s="1338"/>
      <c r="Z240" s="2427"/>
      <c r="AA240" s="1342"/>
      <c r="AB240" s="1688"/>
      <c r="AC240" s="1229"/>
      <c r="AD240" s="1229"/>
      <c r="AE240" s="1229"/>
      <c r="AF240" s="1490">
        <f t="shared" si="80"/>
        <v>0</v>
      </c>
      <c r="AG240" s="1316">
        <f t="shared" si="81"/>
        <v>6659090</v>
      </c>
      <c r="AH240" s="1693"/>
      <c r="AI240" s="1630"/>
      <c r="AJ240" s="1401"/>
      <c r="AK240" s="1361"/>
      <c r="AL240" s="2568"/>
      <c r="AM240" s="2215"/>
      <c r="AN240" s="1690"/>
      <c r="AO240" s="1254"/>
      <c r="AP240" s="1491">
        <f t="shared" si="82"/>
        <v>0</v>
      </c>
      <c r="AQ240" s="1682"/>
      <c r="AR240" s="1492">
        <f t="shared" si="83"/>
        <v>0</v>
      </c>
      <c r="AS240" s="1683"/>
      <c r="AT240" s="1492">
        <f t="shared" si="84"/>
        <v>0</v>
      </c>
      <c r="AU240" s="1691"/>
      <c r="AV240" s="1492">
        <f t="shared" si="85"/>
        <v>0</v>
      </c>
      <c r="AW240" s="1493">
        <f t="shared" si="86"/>
        <v>0</v>
      </c>
      <c r="AX240" s="2153">
        <f t="shared" si="87"/>
        <v>0</v>
      </c>
      <c r="AY240" s="1495">
        <f t="shared" si="88"/>
        <v>0</v>
      </c>
      <c r="AZ240" s="1684"/>
      <c r="BA240" s="1508">
        <v>1331818</v>
      </c>
      <c r="BB240" s="1508">
        <v>1931818</v>
      </c>
      <c r="BC240" s="1508">
        <v>2231818</v>
      </c>
      <c r="BD240" s="1508">
        <v>431818</v>
      </c>
      <c r="BE240" s="2162"/>
      <c r="BF240" s="1229"/>
      <c r="BG240" s="1951"/>
      <c r="BH240" s="1229"/>
      <c r="BI240" s="1249"/>
      <c r="BJ240" s="1229"/>
      <c r="BK240" s="1248"/>
      <c r="BL240" s="1229"/>
      <c r="BM240" s="1229"/>
      <c r="BN240" s="1229"/>
      <c r="BO240" s="1490">
        <f t="shared" si="96"/>
        <v>0</v>
      </c>
      <c r="BP240" s="1316">
        <f t="shared" si="89"/>
        <v>6659090</v>
      </c>
      <c r="BQ240" s="1248"/>
      <c r="BS240" s="1298">
        <f t="shared" si="90"/>
        <v>5</v>
      </c>
      <c r="BT240" s="1298">
        <f t="shared" si="91"/>
        <v>0</v>
      </c>
      <c r="BU240" s="1298">
        <f t="shared" si="92"/>
        <v>0</v>
      </c>
      <c r="BV240" s="1298">
        <f t="shared" si="93"/>
        <v>0</v>
      </c>
      <c r="BW240" s="1298">
        <f t="shared" si="94"/>
        <v>6659090</v>
      </c>
    </row>
    <row r="241" spans="1:75" ht="15" customHeight="1" x14ac:dyDescent="0.25">
      <c r="A241" s="2281">
        <v>15</v>
      </c>
      <c r="B241" s="2616">
        <v>43504</v>
      </c>
      <c r="C241" s="2618">
        <v>234</v>
      </c>
      <c r="D241" s="2495" t="s">
        <v>187</v>
      </c>
      <c r="E241" s="1690" t="s">
        <v>57</v>
      </c>
      <c r="F241" s="794">
        <v>5</v>
      </c>
      <c r="G241" s="1491">
        <f t="shared" si="95"/>
        <v>6659090</v>
      </c>
      <c r="H241" s="1682"/>
      <c r="I241" s="2605">
        <f t="shared" si="97"/>
        <v>0</v>
      </c>
      <c r="J241" s="1683"/>
      <c r="K241" s="2605">
        <f t="shared" si="78"/>
        <v>0</v>
      </c>
      <c r="L241" s="2750"/>
      <c r="M241" s="2605">
        <f t="shared" si="79"/>
        <v>0</v>
      </c>
      <c r="N241" s="1505">
        <f t="shared" si="99"/>
        <v>5</v>
      </c>
      <c r="O241" s="1494">
        <f t="shared" si="99"/>
        <v>6659090</v>
      </c>
      <c r="P241" s="1494">
        <v>200000</v>
      </c>
      <c r="Q241" s="2705"/>
      <c r="R241" s="1508">
        <v>1331818</v>
      </c>
      <c r="S241" s="1508">
        <v>1931818</v>
      </c>
      <c r="T241" s="1508">
        <v>2231818</v>
      </c>
      <c r="U241" s="1508">
        <v>431818</v>
      </c>
      <c r="V241" s="1685"/>
      <c r="W241" s="1338"/>
      <c r="X241" s="2360"/>
      <c r="Y241" s="1338"/>
      <c r="Z241" s="2427"/>
      <c r="AA241" s="1342"/>
      <c r="AB241" s="1688"/>
      <c r="AC241" s="1229"/>
      <c r="AD241" s="1229"/>
      <c r="AE241" s="1229"/>
      <c r="AF241" s="1490">
        <f t="shared" si="80"/>
        <v>0</v>
      </c>
      <c r="AG241" s="1316">
        <f t="shared" si="81"/>
        <v>6659090</v>
      </c>
      <c r="AH241" s="1248"/>
      <c r="AI241" s="1630"/>
      <c r="AJ241" s="1401"/>
      <c r="AK241" s="1361"/>
      <c r="AL241" s="2568"/>
      <c r="AM241" s="2215"/>
      <c r="AN241" s="1690"/>
      <c r="AO241" s="1254"/>
      <c r="AP241" s="1491">
        <f t="shared" si="82"/>
        <v>0</v>
      </c>
      <c r="AQ241" s="1682"/>
      <c r="AR241" s="1492">
        <f t="shared" si="83"/>
        <v>0</v>
      </c>
      <c r="AS241" s="1683"/>
      <c r="AT241" s="1492">
        <f t="shared" si="84"/>
        <v>0</v>
      </c>
      <c r="AU241" s="1691"/>
      <c r="AV241" s="1492">
        <f t="shared" si="85"/>
        <v>0</v>
      </c>
      <c r="AW241" s="1493">
        <f t="shared" si="86"/>
        <v>0</v>
      </c>
      <c r="AX241" s="2153">
        <f t="shared" si="87"/>
        <v>0</v>
      </c>
      <c r="AY241" s="1495">
        <f t="shared" si="88"/>
        <v>0</v>
      </c>
      <c r="AZ241" s="1684"/>
      <c r="BA241" s="1508">
        <v>1331818</v>
      </c>
      <c r="BB241" s="1508">
        <v>1931818</v>
      </c>
      <c r="BC241" s="1508">
        <v>2231818</v>
      </c>
      <c r="BD241" s="1508">
        <v>431818</v>
      </c>
      <c r="BE241" s="2162"/>
      <c r="BF241" s="1229"/>
      <c r="BG241" s="1951"/>
      <c r="BH241" s="1229"/>
      <c r="BI241" s="1249"/>
      <c r="BJ241" s="1229"/>
      <c r="BK241" s="1248"/>
      <c r="BL241" s="1229"/>
      <c r="BM241" s="1229"/>
      <c r="BN241" s="1229"/>
      <c r="BO241" s="1490">
        <f t="shared" si="96"/>
        <v>0</v>
      </c>
      <c r="BP241" s="1316">
        <f t="shared" si="89"/>
        <v>6659090</v>
      </c>
      <c r="BQ241" s="1248"/>
      <c r="BS241" s="1298">
        <f t="shared" si="90"/>
        <v>5</v>
      </c>
      <c r="BT241" s="1298">
        <f t="shared" si="91"/>
        <v>0</v>
      </c>
      <c r="BU241" s="1298">
        <f t="shared" si="92"/>
        <v>0</v>
      </c>
      <c r="BV241" s="1298">
        <f t="shared" si="93"/>
        <v>0</v>
      </c>
      <c r="BW241" s="1298">
        <f t="shared" si="94"/>
        <v>6659090</v>
      </c>
    </row>
    <row r="242" spans="1:75" ht="15" customHeight="1" x14ac:dyDescent="0.25">
      <c r="A242" s="2281">
        <v>16</v>
      </c>
      <c r="B242" s="2616">
        <v>43504</v>
      </c>
      <c r="C242" s="2618">
        <v>235</v>
      </c>
      <c r="D242" s="2494" t="s">
        <v>95</v>
      </c>
      <c r="E242" s="1690" t="s">
        <v>57</v>
      </c>
      <c r="F242" s="794">
        <v>5</v>
      </c>
      <c r="G242" s="1491">
        <f t="shared" si="95"/>
        <v>6659090</v>
      </c>
      <c r="H242" s="1682"/>
      <c r="I242" s="2605">
        <f t="shared" si="97"/>
        <v>0</v>
      </c>
      <c r="J242" s="1683"/>
      <c r="K242" s="2605">
        <f t="shared" si="78"/>
        <v>0</v>
      </c>
      <c r="L242" s="2750"/>
      <c r="M242" s="2605">
        <f t="shared" si="79"/>
        <v>0</v>
      </c>
      <c r="N242" s="1505">
        <f t="shared" si="99"/>
        <v>5</v>
      </c>
      <c r="O242" s="1494">
        <f t="shared" si="99"/>
        <v>6659090</v>
      </c>
      <c r="P242" s="1494">
        <v>200000</v>
      </c>
      <c r="Q242" s="2705"/>
      <c r="R242" s="1508">
        <v>1331818</v>
      </c>
      <c r="S242" s="1508">
        <v>1931818</v>
      </c>
      <c r="T242" s="1508">
        <v>2231818</v>
      </c>
      <c r="U242" s="1508">
        <v>431818</v>
      </c>
      <c r="V242" s="1685"/>
      <c r="W242" s="1338"/>
      <c r="X242" s="2360"/>
      <c r="Y242" s="1338"/>
      <c r="Z242" s="2427"/>
      <c r="AA242" s="1342"/>
      <c r="AB242" s="1688"/>
      <c r="AC242" s="1229"/>
      <c r="AD242" s="1229"/>
      <c r="AE242" s="1229"/>
      <c r="AF242" s="1490">
        <f t="shared" si="80"/>
        <v>0</v>
      </c>
      <c r="AG242" s="1316">
        <f t="shared" si="81"/>
        <v>6659090</v>
      </c>
      <c r="AH242" s="1248"/>
      <c r="AI242" s="1630"/>
      <c r="AJ242" s="1401"/>
      <c r="AK242" s="1361"/>
      <c r="AL242" s="2568"/>
      <c r="AM242" s="2215"/>
      <c r="AN242" s="1690"/>
      <c r="AO242" s="1254"/>
      <c r="AP242" s="1491">
        <f t="shared" si="82"/>
        <v>0</v>
      </c>
      <c r="AQ242" s="1682"/>
      <c r="AR242" s="1492">
        <f t="shared" si="83"/>
        <v>0</v>
      </c>
      <c r="AS242" s="1683"/>
      <c r="AT242" s="1492">
        <f t="shared" si="84"/>
        <v>0</v>
      </c>
      <c r="AU242" s="1691"/>
      <c r="AV242" s="1492">
        <f t="shared" si="85"/>
        <v>0</v>
      </c>
      <c r="AW242" s="1493">
        <f t="shared" si="86"/>
        <v>0</v>
      </c>
      <c r="AX242" s="2153">
        <f t="shared" si="87"/>
        <v>0</v>
      </c>
      <c r="AY242" s="1495">
        <f t="shared" si="88"/>
        <v>0</v>
      </c>
      <c r="AZ242" s="1684"/>
      <c r="BA242" s="1508">
        <v>1331818</v>
      </c>
      <c r="BB242" s="1508">
        <v>1931818</v>
      </c>
      <c r="BC242" s="1508">
        <v>2231818</v>
      </c>
      <c r="BD242" s="1508">
        <v>431818</v>
      </c>
      <c r="BE242" s="2162"/>
      <c r="BF242" s="1229"/>
      <c r="BG242" s="1951"/>
      <c r="BH242" s="1229"/>
      <c r="BI242" s="1249"/>
      <c r="BJ242" s="1229"/>
      <c r="BK242" s="1248"/>
      <c r="BL242" s="1229"/>
      <c r="BM242" s="1229"/>
      <c r="BN242" s="1229"/>
      <c r="BO242" s="1490">
        <f t="shared" si="96"/>
        <v>0</v>
      </c>
      <c r="BP242" s="1316">
        <f t="shared" si="89"/>
        <v>6659090</v>
      </c>
      <c r="BQ242" s="1248"/>
      <c r="BS242" s="1298">
        <f t="shared" si="90"/>
        <v>5</v>
      </c>
      <c r="BT242" s="1298">
        <f t="shared" si="91"/>
        <v>0</v>
      </c>
      <c r="BU242" s="1298">
        <f t="shared" si="92"/>
        <v>0</v>
      </c>
      <c r="BV242" s="1298">
        <f t="shared" si="93"/>
        <v>0</v>
      </c>
      <c r="BW242" s="1298">
        <f t="shared" si="94"/>
        <v>6659090</v>
      </c>
    </row>
    <row r="243" spans="1:75" ht="15" customHeight="1" x14ac:dyDescent="0.25">
      <c r="A243" s="2281">
        <v>17</v>
      </c>
      <c r="B243" s="2616">
        <v>43504</v>
      </c>
      <c r="C243" s="2618">
        <v>236</v>
      </c>
      <c r="D243" s="2494" t="s">
        <v>104</v>
      </c>
      <c r="E243" s="1690" t="s">
        <v>57</v>
      </c>
      <c r="F243" s="794">
        <v>5</v>
      </c>
      <c r="G243" s="1491">
        <f t="shared" si="95"/>
        <v>6659090</v>
      </c>
      <c r="H243" s="1682"/>
      <c r="I243" s="2605">
        <f t="shared" si="97"/>
        <v>0</v>
      </c>
      <c r="J243" s="1683"/>
      <c r="K243" s="2605">
        <f t="shared" si="78"/>
        <v>0</v>
      </c>
      <c r="L243" s="2750"/>
      <c r="M243" s="2605">
        <f t="shared" si="79"/>
        <v>0</v>
      </c>
      <c r="N243" s="1505">
        <f t="shared" si="99"/>
        <v>5</v>
      </c>
      <c r="O243" s="1494">
        <f t="shared" si="99"/>
        <v>6659090</v>
      </c>
      <c r="P243" s="1494">
        <v>200000</v>
      </c>
      <c r="Q243" s="2705"/>
      <c r="R243" s="1508">
        <v>1331818</v>
      </c>
      <c r="S243" s="1508">
        <v>1931818</v>
      </c>
      <c r="T243" s="1508">
        <v>2231818</v>
      </c>
      <c r="U243" s="1508">
        <v>431818</v>
      </c>
      <c r="V243" s="1685"/>
      <c r="W243" s="1338"/>
      <c r="X243" s="2360"/>
      <c r="Y243" s="1338"/>
      <c r="Z243" s="2427"/>
      <c r="AA243" s="1342"/>
      <c r="AB243" s="1688"/>
      <c r="AC243" s="1229"/>
      <c r="AD243" s="1229"/>
      <c r="AE243" s="1229"/>
      <c r="AF243" s="1490">
        <f t="shared" si="80"/>
        <v>0</v>
      </c>
      <c r="AG243" s="1316">
        <f t="shared" si="81"/>
        <v>6659090</v>
      </c>
      <c r="AH243" s="1248"/>
      <c r="AI243" s="1630"/>
      <c r="AJ243" s="1401"/>
      <c r="AK243" s="1361"/>
      <c r="AL243" s="2568"/>
      <c r="AM243" s="2215"/>
      <c r="AN243" s="1690"/>
      <c r="AO243" s="1254"/>
      <c r="AP243" s="1491">
        <f t="shared" si="82"/>
        <v>0</v>
      </c>
      <c r="AQ243" s="1682"/>
      <c r="AR243" s="1492">
        <f t="shared" si="83"/>
        <v>0</v>
      </c>
      <c r="AS243" s="1683"/>
      <c r="AT243" s="1492">
        <f t="shared" si="84"/>
        <v>0</v>
      </c>
      <c r="AU243" s="1691"/>
      <c r="AV243" s="1492">
        <f t="shared" si="85"/>
        <v>0</v>
      </c>
      <c r="AW243" s="1493">
        <f t="shared" si="86"/>
        <v>0</v>
      </c>
      <c r="AX243" s="2153">
        <f t="shared" si="87"/>
        <v>0</v>
      </c>
      <c r="AY243" s="1495">
        <f t="shared" si="88"/>
        <v>0</v>
      </c>
      <c r="AZ243" s="1684"/>
      <c r="BA243" s="1508">
        <v>1331818</v>
      </c>
      <c r="BB243" s="1508">
        <v>1931818</v>
      </c>
      <c r="BC243" s="1508">
        <v>2231818</v>
      </c>
      <c r="BD243" s="1508">
        <v>431818</v>
      </c>
      <c r="BE243" s="2162"/>
      <c r="BF243" s="1229"/>
      <c r="BG243" s="1685"/>
      <c r="BH243" s="1229"/>
      <c r="BI243" s="1249"/>
      <c r="BJ243" s="1229"/>
      <c r="BK243" s="1248"/>
      <c r="BL243" s="1229"/>
      <c r="BM243" s="1229"/>
      <c r="BN243" s="1229"/>
      <c r="BO243" s="1490">
        <f t="shared" si="96"/>
        <v>0</v>
      </c>
      <c r="BP243" s="1316">
        <f t="shared" si="89"/>
        <v>6659090</v>
      </c>
      <c r="BQ243" s="1248"/>
      <c r="BS243" s="1298">
        <f t="shared" si="90"/>
        <v>5</v>
      </c>
      <c r="BT243" s="1298">
        <f t="shared" si="91"/>
        <v>0</v>
      </c>
      <c r="BU243" s="1298">
        <f t="shared" si="92"/>
        <v>0</v>
      </c>
      <c r="BV243" s="1298">
        <f t="shared" si="93"/>
        <v>0</v>
      </c>
      <c r="BW243" s="1298">
        <f t="shared" si="94"/>
        <v>6659090</v>
      </c>
    </row>
    <row r="244" spans="1:75" ht="15" customHeight="1" x14ac:dyDescent="0.25">
      <c r="A244" s="2281">
        <v>18</v>
      </c>
      <c r="B244" s="2616">
        <v>43504</v>
      </c>
      <c r="C244" s="2618">
        <v>237</v>
      </c>
      <c r="D244" s="2494" t="s">
        <v>76</v>
      </c>
      <c r="E244" s="1690" t="s">
        <v>57</v>
      </c>
      <c r="F244" s="794">
        <v>5</v>
      </c>
      <c r="G244" s="1491">
        <f t="shared" si="95"/>
        <v>6659090</v>
      </c>
      <c r="H244" s="1682"/>
      <c r="I244" s="2605">
        <f t="shared" si="97"/>
        <v>0</v>
      </c>
      <c r="J244" s="1683"/>
      <c r="K244" s="2605">
        <f t="shared" si="78"/>
        <v>0</v>
      </c>
      <c r="L244" s="2750"/>
      <c r="M244" s="2605">
        <f t="shared" si="79"/>
        <v>0</v>
      </c>
      <c r="N244" s="1505">
        <f t="shared" si="99"/>
        <v>5</v>
      </c>
      <c r="O244" s="1494">
        <f t="shared" si="99"/>
        <v>6659090</v>
      </c>
      <c r="P244" s="1494">
        <v>200000</v>
      </c>
      <c r="Q244" s="2705"/>
      <c r="R244" s="1508">
        <v>1331818</v>
      </c>
      <c r="S244" s="1508">
        <v>1931818</v>
      </c>
      <c r="T244" s="1508">
        <v>2231818</v>
      </c>
      <c r="U244" s="1508">
        <v>431818</v>
      </c>
      <c r="V244" s="1685"/>
      <c r="W244" s="1516"/>
      <c r="X244" s="2361"/>
      <c r="Y244" s="1516"/>
      <c r="Z244" s="2428"/>
      <c r="AA244" s="1516"/>
      <c r="AB244" s="1695"/>
      <c r="AC244" s="1516"/>
      <c r="AD244" s="1516"/>
      <c r="AE244" s="1516"/>
      <c r="AF244" s="1490">
        <f t="shared" si="80"/>
        <v>0</v>
      </c>
      <c r="AG244" s="1316">
        <f t="shared" si="81"/>
        <v>6659090</v>
      </c>
      <c r="AH244" s="1248"/>
      <c r="AI244" s="1630"/>
      <c r="AJ244" s="1401"/>
      <c r="AK244" s="1361"/>
      <c r="AL244" s="2568"/>
      <c r="AM244" s="2215"/>
      <c r="AN244" s="1690"/>
      <c r="AO244" s="1254"/>
      <c r="AP244" s="1491">
        <f t="shared" si="82"/>
        <v>0</v>
      </c>
      <c r="AQ244" s="1682"/>
      <c r="AR244" s="1492">
        <f t="shared" si="83"/>
        <v>0</v>
      </c>
      <c r="AS244" s="1683"/>
      <c r="AT244" s="1492">
        <f t="shared" si="84"/>
        <v>0</v>
      </c>
      <c r="AU244" s="1691"/>
      <c r="AV244" s="1492">
        <f t="shared" si="85"/>
        <v>0</v>
      </c>
      <c r="AW244" s="1493">
        <f t="shared" si="86"/>
        <v>0</v>
      </c>
      <c r="AX244" s="2153">
        <f t="shared" si="87"/>
        <v>0</v>
      </c>
      <c r="AY244" s="1495">
        <f t="shared" si="88"/>
        <v>0</v>
      </c>
      <c r="AZ244" s="1684"/>
      <c r="BA244" s="1508">
        <v>1331818</v>
      </c>
      <c r="BB244" s="1508">
        <v>1931818</v>
      </c>
      <c r="BC244" s="1508">
        <v>2231818</v>
      </c>
      <c r="BD244" s="1508">
        <v>431818</v>
      </c>
      <c r="BE244" s="2162"/>
      <c r="BF244" s="1229"/>
      <c r="BG244" s="1685"/>
      <c r="BH244" s="1229"/>
      <c r="BI244" s="1249"/>
      <c r="BJ244" s="1229"/>
      <c r="BK244" s="1248"/>
      <c r="BL244" s="1229"/>
      <c r="BM244" s="1229"/>
      <c r="BN244" s="1229"/>
      <c r="BO244" s="1490">
        <f t="shared" si="96"/>
        <v>0</v>
      </c>
      <c r="BP244" s="1316">
        <f t="shared" si="89"/>
        <v>6659090</v>
      </c>
      <c r="BQ244" s="1248"/>
      <c r="BS244" s="1298">
        <f t="shared" si="90"/>
        <v>5</v>
      </c>
      <c r="BT244" s="1298">
        <f t="shared" si="91"/>
        <v>0</v>
      </c>
      <c r="BU244" s="1298">
        <f t="shared" si="92"/>
        <v>0</v>
      </c>
      <c r="BV244" s="1298">
        <f t="shared" si="93"/>
        <v>0</v>
      </c>
      <c r="BW244" s="1298">
        <f t="shared" si="94"/>
        <v>6659090</v>
      </c>
    </row>
    <row r="245" spans="1:75" ht="15" customHeight="1" x14ac:dyDescent="0.25">
      <c r="A245" s="2281">
        <v>19</v>
      </c>
      <c r="B245" s="2616">
        <v>43504</v>
      </c>
      <c r="C245" s="2618">
        <v>238</v>
      </c>
      <c r="D245" s="2494" t="s">
        <v>35</v>
      </c>
      <c r="E245" s="1690" t="s">
        <v>57</v>
      </c>
      <c r="F245" s="794">
        <v>5</v>
      </c>
      <c r="G245" s="1491">
        <f t="shared" si="95"/>
        <v>6659090</v>
      </c>
      <c r="H245" s="1682"/>
      <c r="I245" s="2605">
        <f t="shared" si="97"/>
        <v>0</v>
      </c>
      <c r="J245" s="1683"/>
      <c r="K245" s="2605">
        <f t="shared" si="78"/>
        <v>0</v>
      </c>
      <c r="L245" s="2750"/>
      <c r="M245" s="2605">
        <f t="shared" si="79"/>
        <v>0</v>
      </c>
      <c r="N245" s="1505">
        <f t="shared" si="99"/>
        <v>5</v>
      </c>
      <c r="O245" s="1494">
        <f t="shared" si="99"/>
        <v>6659090</v>
      </c>
      <c r="P245" s="1494">
        <v>200000</v>
      </c>
      <c r="Q245" s="2705"/>
      <c r="R245" s="1508">
        <v>1331818</v>
      </c>
      <c r="S245" s="1508">
        <v>1931818</v>
      </c>
      <c r="T245" s="1508">
        <v>2231818</v>
      </c>
      <c r="U245" s="1508">
        <v>431818</v>
      </c>
      <c r="V245" s="1685"/>
      <c r="W245" s="1229"/>
      <c r="X245" s="2362"/>
      <c r="Y245" s="1229"/>
      <c r="Z245" s="2429"/>
      <c r="AA245" s="1229"/>
      <c r="AB245" s="1249"/>
      <c r="AC245" s="1229"/>
      <c r="AD245" s="1229"/>
      <c r="AE245" s="1229"/>
      <c r="AF245" s="1490">
        <f t="shared" si="80"/>
        <v>0</v>
      </c>
      <c r="AG245" s="1316">
        <f t="shared" si="81"/>
        <v>6659090</v>
      </c>
      <c r="AH245" s="1248"/>
      <c r="AI245" s="1630"/>
      <c r="AJ245" s="1401"/>
      <c r="AK245" s="1361"/>
      <c r="AL245" s="2568"/>
      <c r="AM245" s="2215"/>
      <c r="AN245" s="1690"/>
      <c r="AO245" s="1254"/>
      <c r="AP245" s="1491">
        <f t="shared" si="82"/>
        <v>0</v>
      </c>
      <c r="AQ245" s="1682"/>
      <c r="AR245" s="1492">
        <f t="shared" si="83"/>
        <v>0</v>
      </c>
      <c r="AS245" s="1683"/>
      <c r="AT245" s="1492">
        <f t="shared" si="84"/>
        <v>0</v>
      </c>
      <c r="AU245" s="1691"/>
      <c r="AV245" s="1492">
        <f t="shared" si="85"/>
        <v>0</v>
      </c>
      <c r="AW245" s="1493">
        <f t="shared" si="86"/>
        <v>0</v>
      </c>
      <c r="AX245" s="2153">
        <f t="shared" si="87"/>
        <v>0</v>
      </c>
      <c r="AY245" s="1495">
        <f t="shared" si="88"/>
        <v>0</v>
      </c>
      <c r="AZ245" s="1684"/>
      <c r="BA245" s="1508">
        <v>1331818</v>
      </c>
      <c r="BB245" s="1508">
        <v>1931818</v>
      </c>
      <c r="BC245" s="1508">
        <v>2231818</v>
      </c>
      <c r="BD245" s="1508">
        <v>431818</v>
      </c>
      <c r="BE245" s="2162"/>
      <c r="BF245" s="1229"/>
      <c r="BG245" s="1951"/>
      <c r="BH245" s="1229"/>
      <c r="BI245" s="1249"/>
      <c r="BJ245" s="1229"/>
      <c r="BK245" s="1248"/>
      <c r="BL245" s="1229"/>
      <c r="BM245" s="1229"/>
      <c r="BN245" s="1229"/>
      <c r="BO245" s="1490">
        <f t="shared" si="96"/>
        <v>0</v>
      </c>
      <c r="BP245" s="1316">
        <f t="shared" si="89"/>
        <v>6659090</v>
      </c>
      <c r="BQ245" s="1248"/>
      <c r="BS245" s="1298">
        <f t="shared" si="90"/>
        <v>5</v>
      </c>
      <c r="BT245" s="1298">
        <f t="shared" si="91"/>
        <v>0</v>
      </c>
      <c r="BU245" s="1298">
        <f t="shared" si="92"/>
        <v>0</v>
      </c>
      <c r="BV245" s="1298">
        <f t="shared" si="93"/>
        <v>0</v>
      </c>
      <c r="BW245" s="1298">
        <f t="shared" si="94"/>
        <v>6659090</v>
      </c>
    </row>
    <row r="246" spans="1:75" ht="15" customHeight="1" x14ac:dyDescent="0.25">
      <c r="A246" s="2281">
        <v>20</v>
      </c>
      <c r="B246" s="2616">
        <v>43504</v>
      </c>
      <c r="C246" s="2618">
        <v>239</v>
      </c>
      <c r="D246" s="2494" t="s">
        <v>68</v>
      </c>
      <c r="E246" s="1690" t="s">
        <v>57</v>
      </c>
      <c r="F246" s="794">
        <v>5</v>
      </c>
      <c r="G246" s="1491">
        <f t="shared" si="95"/>
        <v>6659090</v>
      </c>
      <c r="H246" s="1682"/>
      <c r="I246" s="2605">
        <f t="shared" si="97"/>
        <v>0</v>
      </c>
      <c r="J246" s="1683"/>
      <c r="K246" s="2605">
        <f t="shared" si="78"/>
        <v>0</v>
      </c>
      <c r="L246" s="2750"/>
      <c r="M246" s="2605">
        <f t="shared" si="79"/>
        <v>0</v>
      </c>
      <c r="N246" s="1505">
        <f t="shared" si="99"/>
        <v>5</v>
      </c>
      <c r="O246" s="1494">
        <f t="shared" si="99"/>
        <v>6659090</v>
      </c>
      <c r="P246" s="1494">
        <v>200000</v>
      </c>
      <c r="Q246" s="2705"/>
      <c r="R246" s="1508">
        <v>1331818</v>
      </c>
      <c r="S246" s="1508">
        <v>1931818</v>
      </c>
      <c r="T246" s="1508">
        <v>2231818</v>
      </c>
      <c r="U246" s="1508">
        <v>431818</v>
      </c>
      <c r="V246" s="1685"/>
      <c r="W246" s="1516"/>
      <c r="X246" s="2361"/>
      <c r="Y246" s="1516"/>
      <c r="Z246" s="2428"/>
      <c r="AA246" s="1516"/>
      <c r="AB246" s="1695"/>
      <c r="AC246" s="1516"/>
      <c r="AD246" s="1516"/>
      <c r="AE246" s="1516"/>
      <c r="AF246" s="1490">
        <f t="shared" si="80"/>
        <v>0</v>
      </c>
      <c r="AG246" s="1316">
        <f t="shared" si="81"/>
        <v>6659090</v>
      </c>
      <c r="AH246" s="1696"/>
      <c r="AI246" s="1630"/>
      <c r="AJ246" s="1401"/>
      <c r="AK246" s="1361"/>
      <c r="AL246" s="2568"/>
      <c r="AM246" s="2215"/>
      <c r="AN246" s="1690"/>
      <c r="AO246" s="1254"/>
      <c r="AP246" s="1491">
        <f t="shared" si="82"/>
        <v>0</v>
      </c>
      <c r="AQ246" s="1682"/>
      <c r="AR246" s="1492">
        <f t="shared" si="83"/>
        <v>0</v>
      </c>
      <c r="AS246" s="1683"/>
      <c r="AT246" s="1492">
        <f t="shared" si="84"/>
        <v>0</v>
      </c>
      <c r="AU246" s="1691"/>
      <c r="AV246" s="1492">
        <f t="shared" si="85"/>
        <v>0</v>
      </c>
      <c r="AW246" s="1493">
        <f t="shared" si="86"/>
        <v>0</v>
      </c>
      <c r="AX246" s="2153">
        <f t="shared" si="87"/>
        <v>0</v>
      </c>
      <c r="AY246" s="1495">
        <f t="shared" si="88"/>
        <v>0</v>
      </c>
      <c r="AZ246" s="1684"/>
      <c r="BA246" s="1508">
        <v>1331818</v>
      </c>
      <c r="BB246" s="1508">
        <v>1931818</v>
      </c>
      <c r="BC246" s="1508">
        <v>2231818</v>
      </c>
      <c r="BD246" s="1508">
        <v>431818</v>
      </c>
      <c r="BE246" s="2162"/>
      <c r="BF246" s="1229"/>
      <c r="BG246" s="1951"/>
      <c r="BH246" s="1229"/>
      <c r="BI246" s="1249"/>
      <c r="BJ246" s="1229"/>
      <c r="BK246" s="1248"/>
      <c r="BL246" s="1229"/>
      <c r="BM246" s="1229"/>
      <c r="BN246" s="1229"/>
      <c r="BO246" s="1490">
        <f t="shared" si="96"/>
        <v>0</v>
      </c>
      <c r="BP246" s="1316">
        <f t="shared" si="89"/>
        <v>6659090</v>
      </c>
      <c r="BQ246" s="1248"/>
      <c r="BS246" s="1298">
        <f t="shared" si="90"/>
        <v>5</v>
      </c>
      <c r="BT246" s="1298">
        <f t="shared" si="91"/>
        <v>0</v>
      </c>
      <c r="BU246" s="1298">
        <f t="shared" si="92"/>
        <v>0</v>
      </c>
      <c r="BV246" s="1298">
        <f t="shared" si="93"/>
        <v>0</v>
      </c>
      <c r="BW246" s="1298">
        <f t="shared" si="94"/>
        <v>6659090</v>
      </c>
    </row>
    <row r="247" spans="1:75" ht="15" customHeight="1" x14ac:dyDescent="0.25">
      <c r="A247" s="2281">
        <v>21</v>
      </c>
      <c r="B247" s="2616">
        <v>43504</v>
      </c>
      <c r="C247" s="2618">
        <v>240</v>
      </c>
      <c r="D247" s="2494" t="s">
        <v>69</v>
      </c>
      <c r="E247" s="1690" t="s">
        <v>57</v>
      </c>
      <c r="F247" s="794"/>
      <c r="G247" s="1491">
        <f t="shared" si="95"/>
        <v>0</v>
      </c>
      <c r="H247" s="1682">
        <v>2</v>
      </c>
      <c r="I247" s="2605">
        <f t="shared" si="97"/>
        <v>3863636</v>
      </c>
      <c r="J247" s="1683"/>
      <c r="K247" s="2605">
        <f t="shared" si="78"/>
        <v>0</v>
      </c>
      <c r="L247" s="2750"/>
      <c r="M247" s="2605">
        <f t="shared" si="79"/>
        <v>0</v>
      </c>
      <c r="N247" s="1505">
        <f t="shared" si="99"/>
        <v>2</v>
      </c>
      <c r="O247" s="1494">
        <f t="shared" si="99"/>
        <v>3863636</v>
      </c>
      <c r="P247" s="1494">
        <v>80000</v>
      </c>
      <c r="Q247" s="2705"/>
      <c r="R247" s="1508">
        <v>1331818</v>
      </c>
      <c r="S247" s="1508">
        <v>1931818</v>
      </c>
      <c r="T247" s="1508">
        <v>2231818</v>
      </c>
      <c r="U247" s="1508">
        <v>431818</v>
      </c>
      <c r="V247" s="1685"/>
      <c r="W247" s="1229"/>
      <c r="X247" s="2310"/>
      <c r="Y247" s="1229"/>
      <c r="Z247" s="2429"/>
      <c r="AA247" s="1229"/>
      <c r="AB247" s="1249"/>
      <c r="AC247" s="1229"/>
      <c r="AD247" s="1229"/>
      <c r="AE247" s="1229"/>
      <c r="AF247" s="1490">
        <f t="shared" si="80"/>
        <v>0</v>
      </c>
      <c r="AG247" s="1316">
        <f t="shared" si="81"/>
        <v>3863636</v>
      </c>
      <c r="AH247" s="1248"/>
      <c r="AI247" s="1630"/>
      <c r="AJ247" s="1401"/>
      <c r="AK247" s="1361"/>
      <c r="AL247" s="2568"/>
      <c r="AM247" s="2215"/>
      <c r="AN247" s="1690"/>
      <c r="AO247" s="1254"/>
      <c r="AP247" s="1491">
        <f t="shared" si="82"/>
        <v>0</v>
      </c>
      <c r="AQ247" s="1682"/>
      <c r="AR247" s="1492">
        <f t="shared" si="83"/>
        <v>0</v>
      </c>
      <c r="AS247" s="1683"/>
      <c r="AT247" s="1492">
        <f t="shared" si="84"/>
        <v>0</v>
      </c>
      <c r="AU247" s="1691"/>
      <c r="AV247" s="1492">
        <f t="shared" si="85"/>
        <v>0</v>
      </c>
      <c r="AW247" s="1493">
        <f t="shared" si="86"/>
        <v>0</v>
      </c>
      <c r="AX247" s="2153">
        <f t="shared" si="87"/>
        <v>0</v>
      </c>
      <c r="AY247" s="1495">
        <f t="shared" si="88"/>
        <v>0</v>
      </c>
      <c r="AZ247" s="1684"/>
      <c r="BA247" s="1508">
        <v>1331818</v>
      </c>
      <c r="BB247" s="1508">
        <v>1931818</v>
      </c>
      <c r="BC247" s="1508">
        <v>2231818</v>
      </c>
      <c r="BD247" s="1508">
        <v>431818</v>
      </c>
      <c r="BE247" s="2162"/>
      <c r="BF247" s="1229"/>
      <c r="BG247" s="1685"/>
      <c r="BH247" s="1229"/>
      <c r="BI247" s="1685"/>
      <c r="BJ247" s="1229"/>
      <c r="BK247" s="1248"/>
      <c r="BL247" s="1229"/>
      <c r="BM247" s="1229"/>
      <c r="BN247" s="1229"/>
      <c r="BO247" s="1490">
        <f t="shared" si="96"/>
        <v>0</v>
      </c>
      <c r="BP247" s="1316">
        <f t="shared" si="89"/>
        <v>3863636</v>
      </c>
      <c r="BQ247" s="1248"/>
      <c r="BS247" s="1298">
        <f t="shared" si="90"/>
        <v>0</v>
      </c>
      <c r="BT247" s="1298">
        <f t="shared" si="91"/>
        <v>2</v>
      </c>
      <c r="BU247" s="1298">
        <f t="shared" si="92"/>
        <v>0</v>
      </c>
      <c r="BV247" s="1298">
        <f t="shared" si="93"/>
        <v>0</v>
      </c>
      <c r="BW247" s="1298">
        <f t="shared" si="94"/>
        <v>3863636</v>
      </c>
    </row>
    <row r="248" spans="1:75" ht="15" customHeight="1" x14ac:dyDescent="0.25">
      <c r="A248" s="2281">
        <v>22</v>
      </c>
      <c r="B248" s="2616">
        <v>43504</v>
      </c>
      <c r="C248" s="2618">
        <v>241</v>
      </c>
      <c r="D248" s="2494" t="s">
        <v>58</v>
      </c>
      <c r="E248" s="1690" t="s">
        <v>57</v>
      </c>
      <c r="F248" s="794"/>
      <c r="G248" s="1491">
        <f t="shared" si="95"/>
        <v>0</v>
      </c>
      <c r="H248" s="1682">
        <v>2</v>
      </c>
      <c r="I248" s="2605">
        <f t="shared" si="97"/>
        <v>3863636</v>
      </c>
      <c r="J248" s="1683"/>
      <c r="K248" s="2605">
        <f t="shared" si="78"/>
        <v>0</v>
      </c>
      <c r="L248" s="2750">
        <v>1</v>
      </c>
      <c r="M248" s="2605">
        <f t="shared" si="79"/>
        <v>431818</v>
      </c>
      <c r="N248" s="1505">
        <f t="shared" si="99"/>
        <v>3</v>
      </c>
      <c r="O248" s="1494">
        <f t="shared" si="99"/>
        <v>4295454</v>
      </c>
      <c r="P248" s="1494">
        <v>120000</v>
      </c>
      <c r="Q248" s="2705"/>
      <c r="R248" s="1508">
        <v>1331818</v>
      </c>
      <c r="S248" s="1508">
        <v>1931818</v>
      </c>
      <c r="T248" s="1508">
        <v>2231818</v>
      </c>
      <c r="U248" s="1508">
        <v>431818</v>
      </c>
      <c r="V248" s="1685"/>
      <c r="W248" s="1229"/>
      <c r="X248" s="2310"/>
      <c r="Y248" s="1229"/>
      <c r="Z248" s="2429"/>
      <c r="AA248" s="1229"/>
      <c r="AB248" s="1249"/>
      <c r="AC248" s="1229"/>
      <c r="AD248" s="1229"/>
      <c r="AE248" s="1229"/>
      <c r="AF248" s="1490">
        <f t="shared" si="80"/>
        <v>0</v>
      </c>
      <c r="AG248" s="1316">
        <f t="shared" si="81"/>
        <v>4295454</v>
      </c>
      <c r="AH248" s="1248"/>
      <c r="AI248" s="1630"/>
      <c r="AJ248" s="1401"/>
      <c r="AK248" s="1361"/>
      <c r="AL248" s="2568"/>
      <c r="AM248" s="2215"/>
      <c r="AN248" s="1690"/>
      <c r="AO248" s="1254"/>
      <c r="AP248" s="1491">
        <f t="shared" si="82"/>
        <v>0</v>
      </c>
      <c r="AQ248" s="1682"/>
      <c r="AR248" s="1492">
        <f t="shared" si="83"/>
        <v>0</v>
      </c>
      <c r="AS248" s="1683"/>
      <c r="AT248" s="1492">
        <f t="shared" si="84"/>
        <v>0</v>
      </c>
      <c r="AU248" s="1691"/>
      <c r="AV248" s="1492">
        <f t="shared" si="85"/>
        <v>0</v>
      </c>
      <c r="AW248" s="1493">
        <f t="shared" si="86"/>
        <v>0</v>
      </c>
      <c r="AX248" s="2153">
        <f t="shared" si="87"/>
        <v>0</v>
      </c>
      <c r="AY248" s="1495">
        <f t="shared" si="88"/>
        <v>0</v>
      </c>
      <c r="AZ248" s="1684"/>
      <c r="BA248" s="1508">
        <v>1331818</v>
      </c>
      <c r="BB248" s="1508">
        <v>1931818</v>
      </c>
      <c r="BC248" s="1508">
        <v>2231818</v>
      </c>
      <c r="BD248" s="1508">
        <v>431818</v>
      </c>
      <c r="BE248" s="2162"/>
      <c r="BF248" s="1229"/>
      <c r="BG248" s="1626"/>
      <c r="BH248" s="1229"/>
      <c r="BI248" s="1249"/>
      <c r="BJ248" s="1229"/>
      <c r="BK248" s="1248"/>
      <c r="BL248" s="1229"/>
      <c r="BM248" s="1229"/>
      <c r="BN248" s="1229"/>
      <c r="BO248" s="1490">
        <f t="shared" si="96"/>
        <v>0</v>
      </c>
      <c r="BP248" s="1316">
        <f t="shared" si="89"/>
        <v>4295454</v>
      </c>
      <c r="BQ248" s="1248"/>
      <c r="BS248" s="1298">
        <f t="shared" si="90"/>
        <v>0</v>
      </c>
      <c r="BT248" s="1298">
        <f t="shared" si="91"/>
        <v>2</v>
      </c>
      <c r="BU248" s="1298">
        <f t="shared" si="92"/>
        <v>0</v>
      </c>
      <c r="BV248" s="1298">
        <f t="shared" si="93"/>
        <v>1</v>
      </c>
      <c r="BW248" s="1298">
        <f t="shared" si="94"/>
        <v>4295454</v>
      </c>
    </row>
    <row r="249" spans="1:75" ht="15" customHeight="1" x14ac:dyDescent="0.25">
      <c r="A249" s="2281">
        <v>23</v>
      </c>
      <c r="B249" s="2616">
        <v>43504</v>
      </c>
      <c r="C249" s="2618">
        <v>242</v>
      </c>
      <c r="D249" s="2494" t="s">
        <v>77</v>
      </c>
      <c r="E249" s="1690" t="s">
        <v>57</v>
      </c>
      <c r="F249" s="794"/>
      <c r="G249" s="1491">
        <f t="shared" si="95"/>
        <v>0</v>
      </c>
      <c r="H249" s="1682">
        <v>2</v>
      </c>
      <c r="I249" s="2605">
        <f t="shared" si="97"/>
        <v>3863636</v>
      </c>
      <c r="J249" s="1683"/>
      <c r="K249" s="2605">
        <f t="shared" si="78"/>
        <v>0</v>
      </c>
      <c r="L249" s="2750">
        <v>2</v>
      </c>
      <c r="M249" s="2605">
        <f t="shared" si="79"/>
        <v>863636</v>
      </c>
      <c r="N249" s="1505">
        <f t="shared" si="99"/>
        <v>4</v>
      </c>
      <c r="O249" s="1494">
        <f t="shared" si="99"/>
        <v>4727272</v>
      </c>
      <c r="P249" s="1494">
        <v>160000</v>
      </c>
      <c r="Q249" s="2705"/>
      <c r="R249" s="1508">
        <v>1331818</v>
      </c>
      <c r="S249" s="1508">
        <v>1931818</v>
      </c>
      <c r="T249" s="1508">
        <v>2231818</v>
      </c>
      <c r="U249" s="1508">
        <v>431818</v>
      </c>
      <c r="V249" s="1685"/>
      <c r="W249" s="1229"/>
      <c r="X249" s="2310"/>
      <c r="Y249" s="1229"/>
      <c r="Z249" s="2429"/>
      <c r="AA249" s="1229"/>
      <c r="AB249" s="1249"/>
      <c r="AC249" s="1229"/>
      <c r="AD249" s="1229"/>
      <c r="AE249" s="1229"/>
      <c r="AF249" s="1490">
        <f t="shared" si="80"/>
        <v>0</v>
      </c>
      <c r="AG249" s="1316">
        <f t="shared" si="81"/>
        <v>4727272</v>
      </c>
      <c r="AH249" s="1248"/>
      <c r="AI249" s="1630"/>
      <c r="AJ249" s="1401"/>
      <c r="AK249" s="1361"/>
      <c r="AL249" s="2568"/>
      <c r="AM249" s="2215"/>
      <c r="AN249" s="1690"/>
      <c r="AO249" s="1254"/>
      <c r="AP249" s="1491">
        <f t="shared" si="82"/>
        <v>0</v>
      </c>
      <c r="AQ249" s="1682"/>
      <c r="AR249" s="1492">
        <f t="shared" si="83"/>
        <v>0</v>
      </c>
      <c r="AS249" s="1683"/>
      <c r="AT249" s="1492">
        <f t="shared" si="84"/>
        <v>0</v>
      </c>
      <c r="AU249" s="1691"/>
      <c r="AV249" s="1492">
        <f t="shared" si="85"/>
        <v>0</v>
      </c>
      <c r="AW249" s="1493">
        <f t="shared" si="86"/>
        <v>0</v>
      </c>
      <c r="AX249" s="2153">
        <f t="shared" si="87"/>
        <v>0</v>
      </c>
      <c r="AY249" s="1495">
        <f t="shared" si="88"/>
        <v>0</v>
      </c>
      <c r="AZ249" s="1684"/>
      <c r="BA249" s="1508">
        <v>1331818</v>
      </c>
      <c r="BB249" s="1508">
        <v>1931818</v>
      </c>
      <c r="BC249" s="1508">
        <v>2231818</v>
      </c>
      <c r="BD249" s="1508">
        <v>431818</v>
      </c>
      <c r="BE249" s="2162"/>
      <c r="BF249" s="1229"/>
      <c r="BG249" s="1951"/>
      <c r="BH249" s="1229"/>
      <c r="BI249" s="1249"/>
      <c r="BJ249" s="1229"/>
      <c r="BK249" s="1248"/>
      <c r="BL249" s="1229"/>
      <c r="BM249" s="1229"/>
      <c r="BN249" s="1229"/>
      <c r="BO249" s="1490">
        <f t="shared" si="96"/>
        <v>0</v>
      </c>
      <c r="BP249" s="1316">
        <f t="shared" si="89"/>
        <v>4727272</v>
      </c>
      <c r="BQ249" s="1248"/>
      <c r="BS249" s="1298">
        <f t="shared" si="90"/>
        <v>0</v>
      </c>
      <c r="BT249" s="1298">
        <f t="shared" si="91"/>
        <v>2</v>
      </c>
      <c r="BU249" s="1298">
        <f t="shared" si="92"/>
        <v>0</v>
      </c>
      <c r="BV249" s="1298">
        <f t="shared" si="93"/>
        <v>2</v>
      </c>
      <c r="BW249" s="1298">
        <f t="shared" si="94"/>
        <v>4727272</v>
      </c>
    </row>
    <row r="250" spans="1:75" ht="15" customHeight="1" x14ac:dyDescent="0.25">
      <c r="A250" s="2281">
        <v>24</v>
      </c>
      <c r="B250" s="2616">
        <v>43504</v>
      </c>
      <c r="C250" s="2618">
        <v>243</v>
      </c>
      <c r="D250" s="2494" t="s">
        <v>35</v>
      </c>
      <c r="E250" s="1690" t="s">
        <v>57</v>
      </c>
      <c r="F250" s="794"/>
      <c r="G250" s="1491">
        <f t="shared" si="95"/>
        <v>0</v>
      </c>
      <c r="H250" s="1682">
        <v>2</v>
      </c>
      <c r="I250" s="2605">
        <f t="shared" si="97"/>
        <v>3863636</v>
      </c>
      <c r="J250" s="1683"/>
      <c r="K250" s="2605">
        <f t="shared" si="78"/>
        <v>0</v>
      </c>
      <c r="L250" s="2750">
        <v>1</v>
      </c>
      <c r="M250" s="2605">
        <f t="shared" si="79"/>
        <v>431818</v>
      </c>
      <c r="N250" s="1505">
        <f t="shared" si="99"/>
        <v>3</v>
      </c>
      <c r="O250" s="1494">
        <f t="shared" si="99"/>
        <v>4295454</v>
      </c>
      <c r="P250" s="1494">
        <v>120000</v>
      </c>
      <c r="Q250" s="2705"/>
      <c r="R250" s="1508">
        <v>1331818</v>
      </c>
      <c r="S250" s="1508">
        <v>1931818</v>
      </c>
      <c r="T250" s="1508">
        <v>2231818</v>
      </c>
      <c r="U250" s="1508">
        <v>431818</v>
      </c>
      <c r="V250" s="1685"/>
      <c r="W250" s="1229"/>
      <c r="X250" s="2362"/>
      <c r="Y250" s="1229"/>
      <c r="Z250" s="2429"/>
      <c r="AA250" s="1229"/>
      <c r="AB250" s="1249"/>
      <c r="AC250" s="1229"/>
      <c r="AD250" s="1229"/>
      <c r="AE250" s="1229"/>
      <c r="AF250" s="1490">
        <f t="shared" si="80"/>
        <v>0</v>
      </c>
      <c r="AG250" s="1316">
        <f t="shared" si="81"/>
        <v>4295454</v>
      </c>
      <c r="AH250" s="1248"/>
      <c r="AI250" s="1630"/>
      <c r="AJ250" s="1401"/>
      <c r="AK250" s="1361"/>
      <c r="AL250" s="2568"/>
      <c r="AM250" s="2215"/>
      <c r="AN250" s="1690"/>
      <c r="AO250" s="1254"/>
      <c r="AP250" s="1491">
        <f t="shared" si="82"/>
        <v>0</v>
      </c>
      <c r="AQ250" s="1682"/>
      <c r="AR250" s="1492">
        <f t="shared" si="83"/>
        <v>0</v>
      </c>
      <c r="AS250" s="1683"/>
      <c r="AT250" s="1492">
        <f t="shared" si="84"/>
        <v>0</v>
      </c>
      <c r="AU250" s="1691"/>
      <c r="AV250" s="1492">
        <f t="shared" si="85"/>
        <v>0</v>
      </c>
      <c r="AW250" s="1493">
        <f t="shared" si="86"/>
        <v>0</v>
      </c>
      <c r="AX250" s="2153">
        <f t="shared" si="87"/>
        <v>0</v>
      </c>
      <c r="AY250" s="1495">
        <f t="shared" si="88"/>
        <v>0</v>
      </c>
      <c r="AZ250" s="1684"/>
      <c r="BA250" s="1508">
        <v>1331818</v>
      </c>
      <c r="BB250" s="1508">
        <v>1931818</v>
      </c>
      <c r="BC250" s="1508">
        <v>2231818</v>
      </c>
      <c r="BD250" s="1508">
        <v>431818</v>
      </c>
      <c r="BE250" s="2162"/>
      <c r="BF250" s="1229"/>
      <c r="BG250" s="1951"/>
      <c r="BH250" s="1229"/>
      <c r="BI250" s="1249"/>
      <c r="BJ250" s="1229"/>
      <c r="BK250" s="1248"/>
      <c r="BL250" s="1229"/>
      <c r="BM250" s="1229"/>
      <c r="BN250" s="1229"/>
      <c r="BO250" s="1490">
        <f t="shared" si="96"/>
        <v>0</v>
      </c>
      <c r="BP250" s="1316">
        <f t="shared" si="89"/>
        <v>4295454</v>
      </c>
      <c r="BQ250" s="1248"/>
      <c r="BS250" s="1298">
        <f t="shared" si="90"/>
        <v>0</v>
      </c>
      <c r="BT250" s="1298">
        <f t="shared" si="91"/>
        <v>2</v>
      </c>
      <c r="BU250" s="1298">
        <f t="shared" si="92"/>
        <v>0</v>
      </c>
      <c r="BV250" s="1298">
        <f t="shared" si="93"/>
        <v>1</v>
      </c>
      <c r="BW250" s="1298">
        <f t="shared" si="94"/>
        <v>4295454</v>
      </c>
    </row>
    <row r="251" spans="1:75" ht="15" customHeight="1" x14ac:dyDescent="0.25">
      <c r="A251" s="2281">
        <v>25</v>
      </c>
      <c r="B251" s="2616">
        <v>43504</v>
      </c>
      <c r="C251" s="2618">
        <v>244</v>
      </c>
      <c r="D251" s="2494" t="s">
        <v>56</v>
      </c>
      <c r="E251" s="1690" t="s">
        <v>57</v>
      </c>
      <c r="F251" s="794"/>
      <c r="G251" s="1491">
        <f t="shared" si="95"/>
        <v>0</v>
      </c>
      <c r="H251" s="1682">
        <v>7</v>
      </c>
      <c r="I251" s="2605">
        <f t="shared" si="97"/>
        <v>13522726</v>
      </c>
      <c r="J251" s="1683"/>
      <c r="K251" s="2605">
        <f t="shared" si="78"/>
        <v>0</v>
      </c>
      <c r="L251" s="2750">
        <v>3</v>
      </c>
      <c r="M251" s="2605">
        <f t="shared" si="79"/>
        <v>1295454</v>
      </c>
      <c r="N251" s="1505">
        <f t="shared" si="99"/>
        <v>10</v>
      </c>
      <c r="O251" s="1494">
        <f t="shared" si="99"/>
        <v>14818180</v>
      </c>
      <c r="P251" s="1494">
        <v>400000</v>
      </c>
      <c r="Q251" s="2705"/>
      <c r="R251" s="1508">
        <v>1331818</v>
      </c>
      <c r="S251" s="1508">
        <v>1931818</v>
      </c>
      <c r="T251" s="1508">
        <v>2231818</v>
      </c>
      <c r="U251" s="1508">
        <v>431818</v>
      </c>
      <c r="V251" s="1685"/>
      <c r="W251" s="1229"/>
      <c r="X251" s="2362"/>
      <c r="Y251" s="1229"/>
      <c r="Z251" s="2429"/>
      <c r="AA251" s="1229"/>
      <c r="AB251" s="1249"/>
      <c r="AC251" s="1229"/>
      <c r="AD251" s="1229"/>
      <c r="AE251" s="1229"/>
      <c r="AF251" s="1490">
        <f t="shared" si="80"/>
        <v>0</v>
      </c>
      <c r="AG251" s="1316">
        <f t="shared" si="81"/>
        <v>14818180</v>
      </c>
      <c r="AH251" s="1248"/>
      <c r="AI251" s="1630"/>
      <c r="AJ251" s="1401"/>
      <c r="AK251" s="1361"/>
      <c r="AL251" s="2568"/>
      <c r="AM251" s="2215"/>
      <c r="AN251" s="1690"/>
      <c r="AO251" s="1254"/>
      <c r="AP251" s="1491">
        <f t="shared" si="82"/>
        <v>0</v>
      </c>
      <c r="AQ251" s="1682"/>
      <c r="AR251" s="1492">
        <f t="shared" si="83"/>
        <v>0</v>
      </c>
      <c r="AS251" s="1683"/>
      <c r="AT251" s="1492">
        <f t="shared" si="84"/>
        <v>0</v>
      </c>
      <c r="AU251" s="1691"/>
      <c r="AV251" s="1492">
        <f t="shared" si="85"/>
        <v>0</v>
      </c>
      <c r="AW251" s="1493">
        <f t="shared" si="86"/>
        <v>0</v>
      </c>
      <c r="AX251" s="2153">
        <f t="shared" si="87"/>
        <v>0</v>
      </c>
      <c r="AY251" s="1495">
        <f t="shared" si="88"/>
        <v>0</v>
      </c>
      <c r="AZ251" s="1684"/>
      <c r="BA251" s="1508">
        <v>1331818</v>
      </c>
      <c r="BB251" s="1508">
        <v>1931818</v>
      </c>
      <c r="BC251" s="1508">
        <v>2231818</v>
      </c>
      <c r="BD251" s="1508">
        <v>431818</v>
      </c>
      <c r="BE251" s="2162"/>
      <c r="BF251" s="1229"/>
      <c r="BG251" s="1951"/>
      <c r="BH251" s="1229"/>
      <c r="BI251" s="1249"/>
      <c r="BJ251" s="1229"/>
      <c r="BK251" s="1248"/>
      <c r="BL251" s="1229"/>
      <c r="BM251" s="1229"/>
      <c r="BN251" s="1229"/>
      <c r="BO251" s="1490">
        <f t="shared" si="96"/>
        <v>0</v>
      </c>
      <c r="BP251" s="1316">
        <f t="shared" si="89"/>
        <v>14818180</v>
      </c>
      <c r="BQ251" s="1248"/>
      <c r="BS251" s="1298">
        <f t="shared" si="90"/>
        <v>0</v>
      </c>
      <c r="BT251" s="1298">
        <f t="shared" si="91"/>
        <v>7</v>
      </c>
      <c r="BU251" s="1298">
        <f t="shared" si="92"/>
        <v>0</v>
      </c>
      <c r="BV251" s="1298">
        <f t="shared" si="93"/>
        <v>3</v>
      </c>
      <c r="BW251" s="1298">
        <f t="shared" si="94"/>
        <v>14818180</v>
      </c>
    </row>
    <row r="252" spans="1:75" ht="15" customHeight="1" thickBot="1" x14ac:dyDescent="0.3">
      <c r="A252" s="2281">
        <v>26</v>
      </c>
      <c r="B252" s="2616">
        <v>43504</v>
      </c>
      <c r="C252" s="2618">
        <v>245</v>
      </c>
      <c r="D252" s="2494" t="s">
        <v>103</v>
      </c>
      <c r="E252" s="1690" t="s">
        <v>57</v>
      </c>
      <c r="F252" s="794">
        <v>4</v>
      </c>
      <c r="G252" s="1491">
        <f t="shared" si="95"/>
        <v>5327272</v>
      </c>
      <c r="H252" s="1682"/>
      <c r="I252" s="2605">
        <f t="shared" si="97"/>
        <v>0</v>
      </c>
      <c r="J252" s="1683"/>
      <c r="K252" s="2605">
        <f t="shared" si="78"/>
        <v>0</v>
      </c>
      <c r="L252" s="2750"/>
      <c r="M252" s="2605">
        <f t="shared" si="79"/>
        <v>0</v>
      </c>
      <c r="N252" s="1505">
        <f t="shared" si="99"/>
        <v>4</v>
      </c>
      <c r="O252" s="1494">
        <f t="shared" si="99"/>
        <v>5327272</v>
      </c>
      <c r="P252" s="1494">
        <v>160000</v>
      </c>
      <c r="Q252" s="2705"/>
      <c r="R252" s="1508">
        <v>1331818</v>
      </c>
      <c r="S252" s="1508">
        <v>1931818</v>
      </c>
      <c r="T252" s="1508">
        <v>2231818</v>
      </c>
      <c r="U252" s="1508">
        <v>431818</v>
      </c>
      <c r="V252" s="1685"/>
      <c r="W252" s="1229"/>
      <c r="X252" s="2362"/>
      <c r="Y252" s="1229"/>
      <c r="Z252" s="2429"/>
      <c r="AA252" s="1229"/>
      <c r="AB252" s="1249"/>
      <c r="AC252" s="1229"/>
      <c r="AD252" s="1229"/>
      <c r="AE252" s="1229"/>
      <c r="AF252" s="1490">
        <f t="shared" si="80"/>
        <v>0</v>
      </c>
      <c r="AG252" s="1316">
        <f t="shared" si="81"/>
        <v>5327272</v>
      </c>
      <c r="AH252" s="1248"/>
      <c r="AI252" s="1697"/>
      <c r="AJ252" s="1401"/>
      <c r="AK252" s="1361"/>
      <c r="AL252" s="2568"/>
      <c r="AM252" s="2215"/>
      <c r="AN252" s="1690"/>
      <c r="AO252" s="1254"/>
      <c r="AP252" s="1491">
        <f t="shared" si="82"/>
        <v>0</v>
      </c>
      <c r="AQ252" s="1682"/>
      <c r="AR252" s="1492">
        <f t="shared" si="83"/>
        <v>0</v>
      </c>
      <c r="AS252" s="1683"/>
      <c r="AT252" s="1492">
        <f t="shared" si="84"/>
        <v>0</v>
      </c>
      <c r="AU252" s="1691"/>
      <c r="AV252" s="1492">
        <f t="shared" si="85"/>
        <v>0</v>
      </c>
      <c r="AW252" s="1493">
        <f t="shared" si="86"/>
        <v>0</v>
      </c>
      <c r="AX252" s="2153">
        <f t="shared" si="87"/>
        <v>0</v>
      </c>
      <c r="AY252" s="1495">
        <f t="shared" si="88"/>
        <v>0</v>
      </c>
      <c r="AZ252" s="1684"/>
      <c r="BA252" s="1508">
        <v>1331818</v>
      </c>
      <c r="BB252" s="1508">
        <v>1931818</v>
      </c>
      <c r="BC252" s="1508">
        <v>2231818</v>
      </c>
      <c r="BD252" s="1508">
        <v>431818</v>
      </c>
      <c r="BE252" s="2162"/>
      <c r="BF252" s="1516"/>
      <c r="BG252" s="1695"/>
      <c r="BH252" s="1516"/>
      <c r="BI252" s="1695"/>
      <c r="BJ252" s="1516"/>
      <c r="BK252" s="1694"/>
      <c r="BL252" s="1516"/>
      <c r="BM252" s="1516"/>
      <c r="BN252" s="1516"/>
      <c r="BO252" s="1490">
        <f t="shared" si="96"/>
        <v>0</v>
      </c>
      <c r="BP252" s="1316">
        <f t="shared" si="89"/>
        <v>5327272</v>
      </c>
      <c r="BQ252" s="1248"/>
      <c r="BS252" s="1298">
        <f t="shared" si="90"/>
        <v>4</v>
      </c>
      <c r="BT252" s="1298">
        <f t="shared" si="91"/>
        <v>0</v>
      </c>
      <c r="BU252" s="1298">
        <f t="shared" si="92"/>
        <v>0</v>
      </c>
      <c r="BV252" s="1298">
        <f t="shared" si="93"/>
        <v>0</v>
      </c>
      <c r="BW252" s="1298">
        <f t="shared" si="94"/>
        <v>5327272</v>
      </c>
    </row>
    <row r="253" spans="1:75" ht="15" customHeight="1" x14ac:dyDescent="0.25">
      <c r="A253" s="2281">
        <v>1</v>
      </c>
      <c r="B253" s="2616">
        <v>43517</v>
      </c>
      <c r="C253" s="2618">
        <v>246</v>
      </c>
      <c r="D253" s="2494" t="s">
        <v>193</v>
      </c>
      <c r="E253" s="1690" t="s">
        <v>57</v>
      </c>
      <c r="F253" s="794">
        <v>2</v>
      </c>
      <c r="G253" s="1491">
        <f t="shared" si="95"/>
        <v>2663636</v>
      </c>
      <c r="H253" s="1682"/>
      <c r="I253" s="2605">
        <f t="shared" si="97"/>
        <v>0</v>
      </c>
      <c r="J253" s="1683">
        <v>3</v>
      </c>
      <c r="K253" s="2605">
        <f t="shared" si="78"/>
        <v>6695454</v>
      </c>
      <c r="L253" s="2750"/>
      <c r="M253" s="2605">
        <f t="shared" si="79"/>
        <v>0</v>
      </c>
      <c r="N253" s="1505">
        <f t="shared" ref="N253:O269" si="100">F253+H253+J253+L253</f>
        <v>5</v>
      </c>
      <c r="O253" s="1494">
        <f t="shared" si="100"/>
        <v>9359090</v>
      </c>
      <c r="P253" s="1494">
        <v>200000</v>
      </c>
      <c r="Q253" s="2705"/>
      <c r="R253" s="1508">
        <v>1331818</v>
      </c>
      <c r="S253" s="1508">
        <v>1931818</v>
      </c>
      <c r="T253" s="1508">
        <v>2231818</v>
      </c>
      <c r="U253" s="1508">
        <v>431818</v>
      </c>
      <c r="V253" s="1685"/>
      <c r="W253" s="1229"/>
      <c r="X253" s="2310"/>
      <c r="Y253" s="1229"/>
      <c r="Z253" s="2429"/>
      <c r="AA253" s="1229"/>
      <c r="AB253" s="1249"/>
      <c r="AC253" s="1229"/>
      <c r="AD253" s="1229"/>
      <c r="AE253" s="1229"/>
      <c r="AF253" s="1490">
        <f t="shared" si="80"/>
        <v>0</v>
      </c>
      <c r="AG253" s="1316">
        <f t="shared" si="81"/>
        <v>9359090</v>
      </c>
      <c r="AH253" s="1248"/>
      <c r="AI253" s="1697"/>
      <c r="AJ253" s="1400"/>
      <c r="AK253" s="1361"/>
      <c r="AL253" s="2568"/>
      <c r="AM253" s="2215"/>
      <c r="AN253" s="1690"/>
      <c r="AO253" s="1254"/>
      <c r="AP253" s="1491">
        <f t="shared" si="82"/>
        <v>0</v>
      </c>
      <c r="AQ253" s="1682"/>
      <c r="AR253" s="1492">
        <f t="shared" si="83"/>
        <v>0</v>
      </c>
      <c r="AS253" s="1683"/>
      <c r="AT253" s="1492">
        <f t="shared" si="84"/>
        <v>0</v>
      </c>
      <c r="AU253" s="1691"/>
      <c r="AV253" s="1492">
        <f t="shared" si="85"/>
        <v>0</v>
      </c>
      <c r="AW253" s="1493">
        <f t="shared" si="86"/>
        <v>0</v>
      </c>
      <c r="AX253" s="2153">
        <f t="shared" si="87"/>
        <v>0</v>
      </c>
      <c r="AY253" s="1495">
        <f t="shared" si="88"/>
        <v>0</v>
      </c>
      <c r="AZ253" s="1700"/>
      <c r="BA253" s="1508">
        <v>1331818</v>
      </c>
      <c r="BB253" s="1508">
        <v>1931818</v>
      </c>
      <c r="BC253" s="1508">
        <v>2231818</v>
      </c>
      <c r="BD253" s="1508">
        <v>431818</v>
      </c>
      <c r="BE253" s="2162"/>
      <c r="BF253" s="1338"/>
      <c r="BG253" s="1701"/>
      <c r="BH253" s="1338"/>
      <c r="BI253" s="1702"/>
      <c r="BJ253" s="1342"/>
      <c r="BK253" s="1707"/>
      <c r="BL253" s="1229"/>
      <c r="BM253" s="1229"/>
      <c r="BN253" s="1229"/>
      <c r="BO253" s="1490">
        <f t="shared" si="96"/>
        <v>0</v>
      </c>
      <c r="BP253" s="1316">
        <f t="shared" si="89"/>
        <v>9359090</v>
      </c>
      <c r="BQ253" s="1704"/>
      <c r="BS253" s="1298">
        <f t="shared" si="90"/>
        <v>2</v>
      </c>
      <c r="BT253" s="1298">
        <f t="shared" si="91"/>
        <v>0</v>
      </c>
      <c r="BU253" s="1298">
        <f t="shared" si="92"/>
        <v>3</v>
      </c>
      <c r="BV253" s="1298">
        <f t="shared" si="93"/>
        <v>0</v>
      </c>
      <c r="BW253" s="1298">
        <f t="shared" si="94"/>
        <v>9359090</v>
      </c>
    </row>
    <row r="254" spans="1:75" ht="15" customHeight="1" x14ac:dyDescent="0.25">
      <c r="A254" s="2281">
        <v>2</v>
      </c>
      <c r="B254" s="2616">
        <v>43517</v>
      </c>
      <c r="C254" s="2618">
        <v>247</v>
      </c>
      <c r="D254" s="2494" t="s">
        <v>58</v>
      </c>
      <c r="E254" s="1690" t="s">
        <v>57</v>
      </c>
      <c r="F254" s="794">
        <v>2</v>
      </c>
      <c r="G254" s="1491">
        <f t="shared" si="95"/>
        <v>2663636</v>
      </c>
      <c r="H254" s="1682"/>
      <c r="I254" s="2605">
        <f t="shared" si="97"/>
        <v>0</v>
      </c>
      <c r="J254" s="1683">
        <v>3</v>
      </c>
      <c r="K254" s="2605">
        <f t="shared" si="78"/>
        <v>6695454</v>
      </c>
      <c r="L254" s="2750">
        <v>1</v>
      </c>
      <c r="M254" s="2605">
        <f t="shared" si="79"/>
        <v>431818</v>
      </c>
      <c r="N254" s="1505">
        <f t="shared" si="100"/>
        <v>6</v>
      </c>
      <c r="O254" s="1494">
        <f t="shared" si="100"/>
        <v>9790908</v>
      </c>
      <c r="P254" s="1494">
        <v>240000</v>
      </c>
      <c r="Q254" s="2705"/>
      <c r="R254" s="1508">
        <v>1331818</v>
      </c>
      <c r="S254" s="1508">
        <v>1931818</v>
      </c>
      <c r="T254" s="1508">
        <v>2231818</v>
      </c>
      <c r="U254" s="1508">
        <v>431818</v>
      </c>
      <c r="V254" s="1685"/>
      <c r="W254" s="1229"/>
      <c r="X254" s="2310"/>
      <c r="Y254" s="1229"/>
      <c r="Z254" s="2429"/>
      <c r="AA254" s="1229"/>
      <c r="AB254" s="1249"/>
      <c r="AC254" s="1229"/>
      <c r="AD254" s="1229"/>
      <c r="AE254" s="1229"/>
      <c r="AF254" s="1490">
        <f t="shared" si="80"/>
        <v>0</v>
      </c>
      <c r="AG254" s="1316">
        <f t="shared" si="81"/>
        <v>9790908</v>
      </c>
      <c r="AH254" s="1248"/>
      <c r="AI254" s="1697"/>
      <c r="AJ254" s="1401"/>
      <c r="AK254" s="1361"/>
      <c r="AL254" s="2568"/>
      <c r="AM254" s="2215"/>
      <c r="AN254" s="1690"/>
      <c r="AO254" s="1254"/>
      <c r="AP254" s="1491">
        <f t="shared" si="82"/>
        <v>0</v>
      </c>
      <c r="AQ254" s="1682"/>
      <c r="AR254" s="1492">
        <f t="shared" si="83"/>
        <v>0</v>
      </c>
      <c r="AS254" s="1683"/>
      <c r="AT254" s="1492">
        <f t="shared" si="84"/>
        <v>0</v>
      </c>
      <c r="AU254" s="1691"/>
      <c r="AV254" s="1492">
        <f t="shared" si="85"/>
        <v>0</v>
      </c>
      <c r="AW254" s="1493">
        <f t="shared" si="86"/>
        <v>0</v>
      </c>
      <c r="AX254" s="2153">
        <f t="shared" si="87"/>
        <v>0</v>
      </c>
      <c r="AY254" s="1495">
        <f t="shared" si="88"/>
        <v>0</v>
      </c>
      <c r="AZ254" s="1700"/>
      <c r="BA254" s="1508">
        <v>1331818</v>
      </c>
      <c r="BB254" s="1508">
        <v>1931818</v>
      </c>
      <c r="BC254" s="1508">
        <v>2231818</v>
      </c>
      <c r="BD254" s="1508">
        <v>431818</v>
      </c>
      <c r="BE254" s="2162"/>
      <c r="BF254" s="1338"/>
      <c r="BG254" s="1701"/>
      <c r="BH254" s="1338"/>
      <c r="BI254" s="1702"/>
      <c r="BJ254" s="1342"/>
      <c r="BK254" s="1707"/>
      <c r="BL254" s="1229"/>
      <c r="BM254" s="1229"/>
      <c r="BN254" s="1229"/>
      <c r="BO254" s="1490">
        <f t="shared" si="96"/>
        <v>0</v>
      </c>
      <c r="BP254" s="1316">
        <f t="shared" si="89"/>
        <v>9790908</v>
      </c>
      <c r="BQ254" s="1704"/>
      <c r="BS254" s="1298">
        <f t="shared" si="90"/>
        <v>2</v>
      </c>
      <c r="BT254" s="1298">
        <f t="shared" si="91"/>
        <v>0</v>
      </c>
      <c r="BU254" s="1298">
        <f t="shared" si="92"/>
        <v>3</v>
      </c>
      <c r="BV254" s="1298">
        <f t="shared" si="93"/>
        <v>1</v>
      </c>
      <c r="BW254" s="1298">
        <f t="shared" si="94"/>
        <v>9790908</v>
      </c>
    </row>
    <row r="255" spans="1:75" ht="15" customHeight="1" x14ac:dyDescent="0.25">
      <c r="A255" s="2281">
        <v>3</v>
      </c>
      <c r="B255" s="2616">
        <v>43517</v>
      </c>
      <c r="C255" s="2618">
        <v>248</v>
      </c>
      <c r="D255" s="2494" t="s">
        <v>69</v>
      </c>
      <c r="E255" s="1690" t="s">
        <v>57</v>
      </c>
      <c r="F255" s="794">
        <v>2</v>
      </c>
      <c r="G255" s="1491">
        <f t="shared" si="95"/>
        <v>2663636</v>
      </c>
      <c r="H255" s="1682"/>
      <c r="I255" s="2605">
        <f t="shared" si="97"/>
        <v>0</v>
      </c>
      <c r="J255" s="1683">
        <v>2</v>
      </c>
      <c r="K255" s="2605">
        <f t="shared" si="78"/>
        <v>4463636</v>
      </c>
      <c r="L255" s="2750">
        <v>1</v>
      </c>
      <c r="M255" s="2605">
        <f t="shared" si="79"/>
        <v>431818</v>
      </c>
      <c r="N255" s="1505">
        <f t="shared" si="100"/>
        <v>5</v>
      </c>
      <c r="O255" s="1494">
        <f t="shared" si="100"/>
        <v>7559090</v>
      </c>
      <c r="P255" s="1494">
        <v>200000</v>
      </c>
      <c r="Q255" s="2705"/>
      <c r="R255" s="1508">
        <v>1331818</v>
      </c>
      <c r="S255" s="1508">
        <v>1931818</v>
      </c>
      <c r="T255" s="1508">
        <v>2231818</v>
      </c>
      <c r="U255" s="1508">
        <v>431818</v>
      </c>
      <c r="V255" s="1685"/>
      <c r="W255" s="1229"/>
      <c r="X255" s="2362"/>
      <c r="Y255" s="1229"/>
      <c r="Z255" s="2429"/>
      <c r="AA255" s="1229"/>
      <c r="AB255" s="1249"/>
      <c r="AC255" s="1229"/>
      <c r="AD255" s="1229"/>
      <c r="AE255" s="1229"/>
      <c r="AF255" s="1490">
        <f t="shared" si="80"/>
        <v>0</v>
      </c>
      <c r="AG255" s="1316">
        <f t="shared" si="81"/>
        <v>7559090</v>
      </c>
      <c r="AH255" s="1248"/>
      <c r="AI255" s="1697"/>
      <c r="AJ255" s="1401"/>
      <c r="AK255" s="1361"/>
      <c r="AL255" s="2568"/>
      <c r="AM255" s="2215"/>
      <c r="AN255" s="1690"/>
      <c r="AO255" s="1254"/>
      <c r="AP255" s="1491">
        <f t="shared" si="82"/>
        <v>0</v>
      </c>
      <c r="AQ255" s="1682"/>
      <c r="AR255" s="1492">
        <f t="shared" si="83"/>
        <v>0</v>
      </c>
      <c r="AS255" s="1683"/>
      <c r="AT255" s="1492">
        <f t="shared" si="84"/>
        <v>0</v>
      </c>
      <c r="AU255" s="1691"/>
      <c r="AV255" s="1492">
        <f t="shared" si="85"/>
        <v>0</v>
      </c>
      <c r="AW255" s="1493">
        <f t="shared" si="86"/>
        <v>0</v>
      </c>
      <c r="AX255" s="2153">
        <f t="shared" si="87"/>
        <v>0</v>
      </c>
      <c r="AY255" s="1495">
        <f t="shared" si="88"/>
        <v>0</v>
      </c>
      <c r="AZ255" s="1700"/>
      <c r="BA255" s="1508">
        <v>1331818</v>
      </c>
      <c r="BB255" s="1508">
        <v>1931818</v>
      </c>
      <c r="BC255" s="1508">
        <v>2231818</v>
      </c>
      <c r="BD255" s="1508">
        <v>431818</v>
      </c>
      <c r="BE255" s="2162"/>
      <c r="BF255" s="1338"/>
      <c r="BG255" s="1701"/>
      <c r="BH255" s="1338"/>
      <c r="BI255" s="1702"/>
      <c r="BJ255" s="1342"/>
      <c r="BK255" s="1707"/>
      <c r="BL255" s="1229"/>
      <c r="BM255" s="1229"/>
      <c r="BN255" s="1229"/>
      <c r="BO255" s="1490">
        <f t="shared" si="96"/>
        <v>0</v>
      </c>
      <c r="BP255" s="1316">
        <f t="shared" si="89"/>
        <v>7559090</v>
      </c>
      <c r="BQ255" s="1704"/>
      <c r="BS255" s="1298">
        <f t="shared" si="90"/>
        <v>2</v>
      </c>
      <c r="BT255" s="1298">
        <f t="shared" si="91"/>
        <v>0</v>
      </c>
      <c r="BU255" s="1298">
        <f t="shared" si="92"/>
        <v>2</v>
      </c>
      <c r="BV255" s="1298">
        <f t="shared" si="93"/>
        <v>1</v>
      </c>
      <c r="BW255" s="1298">
        <f t="shared" si="94"/>
        <v>7559090</v>
      </c>
    </row>
    <row r="256" spans="1:75" ht="15" customHeight="1" x14ac:dyDescent="0.25">
      <c r="A256" s="2281">
        <v>4</v>
      </c>
      <c r="B256" s="2616">
        <v>43517</v>
      </c>
      <c r="C256" s="2618">
        <v>249</v>
      </c>
      <c r="D256" s="2494" t="s">
        <v>103</v>
      </c>
      <c r="E256" s="1690" t="s">
        <v>57</v>
      </c>
      <c r="F256" s="794">
        <v>2</v>
      </c>
      <c r="G256" s="1491">
        <f t="shared" si="95"/>
        <v>2663636</v>
      </c>
      <c r="H256" s="1682"/>
      <c r="I256" s="2605">
        <f t="shared" si="97"/>
        <v>0</v>
      </c>
      <c r="J256" s="1683">
        <v>2</v>
      </c>
      <c r="K256" s="2605">
        <f t="shared" si="78"/>
        <v>4463636</v>
      </c>
      <c r="L256" s="2750">
        <v>1</v>
      </c>
      <c r="M256" s="2605">
        <f t="shared" si="79"/>
        <v>431818</v>
      </c>
      <c r="N256" s="1505">
        <f t="shared" si="100"/>
        <v>5</v>
      </c>
      <c r="O256" s="1494">
        <f t="shared" si="100"/>
        <v>7559090</v>
      </c>
      <c r="P256" s="1494">
        <v>200000</v>
      </c>
      <c r="Q256" s="2705"/>
      <c r="R256" s="1508">
        <v>1331818</v>
      </c>
      <c r="S256" s="1508">
        <v>1931818</v>
      </c>
      <c r="T256" s="1508">
        <v>2231818</v>
      </c>
      <c r="U256" s="1508">
        <v>431818</v>
      </c>
      <c r="V256" s="1685"/>
      <c r="W256" s="1229"/>
      <c r="X256" s="2362"/>
      <c r="Y256" s="1229"/>
      <c r="Z256" s="2429"/>
      <c r="AA256" s="1229"/>
      <c r="AB256" s="1249"/>
      <c r="AC256" s="1229"/>
      <c r="AD256" s="1229"/>
      <c r="AE256" s="1229"/>
      <c r="AF256" s="1490">
        <f t="shared" si="80"/>
        <v>0</v>
      </c>
      <c r="AG256" s="1316">
        <f t="shared" si="81"/>
        <v>7559090</v>
      </c>
      <c r="AH256" s="1248"/>
      <c r="AI256" s="1697"/>
      <c r="AJ256" s="1401"/>
      <c r="AK256" s="1361"/>
      <c r="AL256" s="2568"/>
      <c r="AM256" s="2215"/>
      <c r="AN256" s="1690"/>
      <c r="AO256" s="1254"/>
      <c r="AP256" s="1491">
        <f t="shared" si="82"/>
        <v>0</v>
      </c>
      <c r="AQ256" s="1682"/>
      <c r="AR256" s="1492">
        <f t="shared" si="83"/>
        <v>0</v>
      </c>
      <c r="AS256" s="1683"/>
      <c r="AT256" s="1492">
        <f t="shared" si="84"/>
        <v>0</v>
      </c>
      <c r="AU256" s="1691"/>
      <c r="AV256" s="1492">
        <f t="shared" si="85"/>
        <v>0</v>
      </c>
      <c r="AW256" s="1493">
        <f t="shared" si="86"/>
        <v>0</v>
      </c>
      <c r="AX256" s="2153">
        <f t="shared" si="87"/>
        <v>0</v>
      </c>
      <c r="AY256" s="1495">
        <f t="shared" si="88"/>
        <v>0</v>
      </c>
      <c r="AZ256" s="1700"/>
      <c r="BA256" s="1508">
        <v>1331818</v>
      </c>
      <c r="BB256" s="1508">
        <v>1931818</v>
      </c>
      <c r="BC256" s="1508">
        <v>2231818</v>
      </c>
      <c r="BD256" s="1508">
        <v>431818</v>
      </c>
      <c r="BE256" s="2162"/>
      <c r="BF256" s="1338"/>
      <c r="BG256" s="1701"/>
      <c r="BH256" s="1338"/>
      <c r="BI256" s="1702"/>
      <c r="BJ256" s="1342"/>
      <c r="BK256" s="1707"/>
      <c r="BL256" s="1229"/>
      <c r="BM256" s="1229"/>
      <c r="BN256" s="1229"/>
      <c r="BO256" s="1490">
        <f t="shared" si="96"/>
        <v>0</v>
      </c>
      <c r="BP256" s="1316">
        <f t="shared" si="89"/>
        <v>7559090</v>
      </c>
      <c r="BQ256" s="1704"/>
      <c r="BS256" s="1298">
        <f t="shared" si="90"/>
        <v>2</v>
      </c>
      <c r="BT256" s="1298">
        <f t="shared" si="91"/>
        <v>0</v>
      </c>
      <c r="BU256" s="1298">
        <f t="shared" si="92"/>
        <v>2</v>
      </c>
      <c r="BV256" s="1298">
        <f t="shared" si="93"/>
        <v>1</v>
      </c>
      <c r="BW256" s="1298">
        <f t="shared" si="94"/>
        <v>7559090</v>
      </c>
    </row>
    <row r="257" spans="1:75" ht="15" customHeight="1" x14ac:dyDescent="0.25">
      <c r="A257" s="2281">
        <v>5</v>
      </c>
      <c r="B257" s="2616">
        <v>43517</v>
      </c>
      <c r="C257" s="2618">
        <v>250</v>
      </c>
      <c r="D257" s="2494" t="s">
        <v>56</v>
      </c>
      <c r="E257" s="1690" t="s">
        <v>57</v>
      </c>
      <c r="F257" s="794">
        <v>5</v>
      </c>
      <c r="G257" s="1491">
        <f t="shared" si="95"/>
        <v>6659090</v>
      </c>
      <c r="H257" s="1682"/>
      <c r="I257" s="2605">
        <f t="shared" si="97"/>
        <v>0</v>
      </c>
      <c r="J257" s="1683">
        <v>5</v>
      </c>
      <c r="K257" s="2605">
        <f t="shared" si="78"/>
        <v>11159090</v>
      </c>
      <c r="L257" s="2750"/>
      <c r="M257" s="2605">
        <f t="shared" si="79"/>
        <v>0</v>
      </c>
      <c r="N257" s="1505">
        <f t="shared" si="100"/>
        <v>10</v>
      </c>
      <c r="O257" s="1494">
        <f t="shared" si="100"/>
        <v>17818180</v>
      </c>
      <c r="P257" s="1494">
        <v>400000</v>
      </c>
      <c r="Q257" s="2705"/>
      <c r="R257" s="1508">
        <v>1331818</v>
      </c>
      <c r="S257" s="1508">
        <v>1931818</v>
      </c>
      <c r="T257" s="1508">
        <v>2231818</v>
      </c>
      <c r="U257" s="1508">
        <v>431818</v>
      </c>
      <c r="V257" s="1685"/>
      <c r="W257" s="1229"/>
      <c r="X257" s="2310"/>
      <c r="Y257" s="1229"/>
      <c r="Z257" s="1685"/>
      <c r="AA257" s="1229"/>
      <c r="AB257" s="1249"/>
      <c r="AC257" s="1229"/>
      <c r="AD257" s="1229"/>
      <c r="AE257" s="1229"/>
      <c r="AF257" s="1490">
        <f t="shared" si="80"/>
        <v>0</v>
      </c>
      <c r="AG257" s="1316">
        <f t="shared" si="81"/>
        <v>17818180</v>
      </c>
      <c r="AH257" s="1248"/>
      <c r="AI257" s="1697"/>
      <c r="AJ257" s="1401"/>
      <c r="AK257" s="1361"/>
      <c r="AL257" s="2568"/>
      <c r="AM257" s="2215"/>
      <c r="AN257" s="1690"/>
      <c r="AO257" s="1254"/>
      <c r="AP257" s="1491">
        <f t="shared" si="82"/>
        <v>0</v>
      </c>
      <c r="AQ257" s="1682"/>
      <c r="AR257" s="1492">
        <f t="shared" si="83"/>
        <v>0</v>
      </c>
      <c r="AS257" s="1683"/>
      <c r="AT257" s="1492">
        <f t="shared" si="84"/>
        <v>0</v>
      </c>
      <c r="AU257" s="1691"/>
      <c r="AV257" s="1492">
        <f t="shared" si="85"/>
        <v>0</v>
      </c>
      <c r="AW257" s="1493">
        <f t="shared" si="86"/>
        <v>0</v>
      </c>
      <c r="AX257" s="2153">
        <f t="shared" si="87"/>
        <v>0</v>
      </c>
      <c r="AY257" s="1495">
        <f t="shared" si="88"/>
        <v>0</v>
      </c>
      <c r="AZ257" s="1700"/>
      <c r="BA257" s="1508">
        <v>1331818</v>
      </c>
      <c r="BB257" s="1508">
        <v>1931818</v>
      </c>
      <c r="BC257" s="1508">
        <v>2231818</v>
      </c>
      <c r="BD257" s="1508">
        <v>431818</v>
      </c>
      <c r="BE257" s="2162"/>
      <c r="BF257" s="1338"/>
      <c r="BG257" s="1702"/>
      <c r="BH257" s="1338"/>
      <c r="BI257" s="1702"/>
      <c r="BJ257" s="1342"/>
      <c r="BK257" s="1707"/>
      <c r="BL257" s="1229"/>
      <c r="BM257" s="1229"/>
      <c r="BN257" s="1229"/>
      <c r="BO257" s="1490">
        <f t="shared" si="96"/>
        <v>0</v>
      </c>
      <c r="BP257" s="1316">
        <f t="shared" si="89"/>
        <v>17818180</v>
      </c>
      <c r="BQ257" s="1704"/>
      <c r="BS257" s="1298">
        <f t="shared" si="90"/>
        <v>5</v>
      </c>
      <c r="BT257" s="1298">
        <f t="shared" si="91"/>
        <v>0</v>
      </c>
      <c r="BU257" s="1298">
        <f t="shared" si="92"/>
        <v>5</v>
      </c>
      <c r="BV257" s="1298">
        <f t="shared" si="93"/>
        <v>0</v>
      </c>
      <c r="BW257" s="1298">
        <f t="shared" si="94"/>
        <v>17818180</v>
      </c>
    </row>
    <row r="258" spans="1:75" ht="15" customHeight="1" x14ac:dyDescent="0.25">
      <c r="A258" s="2281">
        <v>6</v>
      </c>
      <c r="B258" s="2616">
        <v>43517</v>
      </c>
      <c r="C258" s="2618">
        <v>251</v>
      </c>
      <c r="D258" s="2494" t="s">
        <v>77</v>
      </c>
      <c r="E258" s="1690" t="s">
        <v>57</v>
      </c>
      <c r="F258" s="794">
        <v>2</v>
      </c>
      <c r="G258" s="1491">
        <f t="shared" si="95"/>
        <v>2663636</v>
      </c>
      <c r="H258" s="1682"/>
      <c r="I258" s="2605">
        <f t="shared" si="97"/>
        <v>0</v>
      </c>
      <c r="J258" s="1683">
        <v>3</v>
      </c>
      <c r="K258" s="2605">
        <f t="shared" si="78"/>
        <v>6695454</v>
      </c>
      <c r="L258" s="2750"/>
      <c r="M258" s="2605">
        <f t="shared" si="79"/>
        <v>0</v>
      </c>
      <c r="N258" s="1505">
        <f t="shared" si="100"/>
        <v>5</v>
      </c>
      <c r="O258" s="1494">
        <f t="shared" si="100"/>
        <v>9359090</v>
      </c>
      <c r="P258" s="1494">
        <v>200000</v>
      </c>
      <c r="Q258" s="2705"/>
      <c r="R258" s="1508">
        <v>1331818</v>
      </c>
      <c r="S258" s="1508">
        <v>1931818</v>
      </c>
      <c r="T258" s="1508">
        <v>2231818</v>
      </c>
      <c r="U258" s="1508">
        <v>431818</v>
      </c>
      <c r="V258" s="1685"/>
      <c r="W258" s="1229"/>
      <c r="X258" s="2362"/>
      <c r="Y258" s="1229"/>
      <c r="Z258" s="2429"/>
      <c r="AA258" s="1229"/>
      <c r="AB258" s="1249"/>
      <c r="AC258" s="1229"/>
      <c r="AD258" s="1229"/>
      <c r="AE258" s="1229"/>
      <c r="AF258" s="1490">
        <f t="shared" si="80"/>
        <v>0</v>
      </c>
      <c r="AG258" s="1316">
        <f t="shared" si="81"/>
        <v>9359090</v>
      </c>
      <c r="AH258" s="1248"/>
      <c r="AI258" s="1697"/>
      <c r="AJ258" s="1401"/>
      <c r="AK258" s="1361"/>
      <c r="AL258" s="2568"/>
      <c r="AM258" s="2215"/>
      <c r="AN258" s="1690"/>
      <c r="AO258" s="1254"/>
      <c r="AP258" s="1491">
        <f t="shared" si="82"/>
        <v>0</v>
      </c>
      <c r="AQ258" s="1682"/>
      <c r="AR258" s="1492">
        <f t="shared" si="83"/>
        <v>0</v>
      </c>
      <c r="AS258" s="1683"/>
      <c r="AT258" s="1492">
        <f t="shared" si="84"/>
        <v>0</v>
      </c>
      <c r="AU258" s="1691"/>
      <c r="AV258" s="1492">
        <f t="shared" si="85"/>
        <v>0</v>
      </c>
      <c r="AW258" s="1493">
        <f t="shared" si="86"/>
        <v>0</v>
      </c>
      <c r="AX258" s="2153">
        <f t="shared" si="87"/>
        <v>0</v>
      </c>
      <c r="AY258" s="1495">
        <f t="shared" si="88"/>
        <v>0</v>
      </c>
      <c r="AZ258" s="1700"/>
      <c r="BA258" s="1508">
        <v>1331818</v>
      </c>
      <c r="BB258" s="1508">
        <v>1931818</v>
      </c>
      <c r="BC258" s="1508">
        <v>2231818</v>
      </c>
      <c r="BD258" s="1508">
        <v>431818</v>
      </c>
      <c r="BE258" s="2162"/>
      <c r="BF258" s="1338"/>
      <c r="BG258" s="1702"/>
      <c r="BH258" s="1338"/>
      <c r="BI258" s="1702"/>
      <c r="BJ258" s="1342"/>
      <c r="BK258" s="1707"/>
      <c r="BL258" s="1229"/>
      <c r="BM258" s="1229"/>
      <c r="BN258" s="1229"/>
      <c r="BO258" s="1490">
        <f t="shared" si="96"/>
        <v>0</v>
      </c>
      <c r="BP258" s="1316">
        <f t="shared" si="89"/>
        <v>9359090</v>
      </c>
      <c r="BQ258" s="1704"/>
      <c r="BS258" s="1298">
        <f t="shared" si="90"/>
        <v>2</v>
      </c>
      <c r="BT258" s="1298">
        <f t="shared" si="91"/>
        <v>0</v>
      </c>
      <c r="BU258" s="1298">
        <f t="shared" si="92"/>
        <v>3</v>
      </c>
      <c r="BV258" s="1298">
        <f t="shared" si="93"/>
        <v>0</v>
      </c>
      <c r="BW258" s="1298">
        <f t="shared" si="94"/>
        <v>9359090</v>
      </c>
    </row>
    <row r="259" spans="1:75" ht="15" customHeight="1" x14ac:dyDescent="0.25">
      <c r="A259" s="2281">
        <v>7</v>
      </c>
      <c r="B259" s="2616">
        <v>43517</v>
      </c>
      <c r="C259" s="2618">
        <v>252</v>
      </c>
      <c r="D259" s="2494" t="s">
        <v>73</v>
      </c>
      <c r="E259" s="1690" t="s">
        <v>57</v>
      </c>
      <c r="F259" s="794">
        <v>2</v>
      </c>
      <c r="G259" s="1491">
        <f t="shared" si="95"/>
        <v>2663636</v>
      </c>
      <c r="H259" s="1682"/>
      <c r="I259" s="2605">
        <f t="shared" si="97"/>
        <v>0</v>
      </c>
      <c r="J259" s="1683">
        <v>3</v>
      </c>
      <c r="K259" s="2605">
        <f t="shared" si="78"/>
        <v>6695454</v>
      </c>
      <c r="L259" s="2750"/>
      <c r="M259" s="2605">
        <f t="shared" si="79"/>
        <v>0</v>
      </c>
      <c r="N259" s="1505">
        <f t="shared" si="100"/>
        <v>5</v>
      </c>
      <c r="O259" s="1494">
        <f t="shared" si="100"/>
        <v>9359090</v>
      </c>
      <c r="P259" s="1494">
        <v>200000</v>
      </c>
      <c r="Q259" s="2705"/>
      <c r="R259" s="1508">
        <v>1331818</v>
      </c>
      <c r="S259" s="1508">
        <v>1931818</v>
      </c>
      <c r="T259" s="1508">
        <v>2231818</v>
      </c>
      <c r="U259" s="1508">
        <v>431818</v>
      </c>
      <c r="V259" s="1685"/>
      <c r="W259" s="1229"/>
      <c r="X259" s="2362"/>
      <c r="Y259" s="1229"/>
      <c r="Z259" s="2429"/>
      <c r="AA259" s="1229"/>
      <c r="AB259" s="1249"/>
      <c r="AC259" s="1229"/>
      <c r="AD259" s="1229"/>
      <c r="AE259" s="1229"/>
      <c r="AF259" s="1490">
        <f t="shared" si="80"/>
        <v>0</v>
      </c>
      <c r="AG259" s="1316">
        <f t="shared" si="81"/>
        <v>9359090</v>
      </c>
      <c r="AH259" s="1248"/>
      <c r="AI259" s="1697"/>
      <c r="AJ259" s="1401"/>
      <c r="AK259" s="1361"/>
      <c r="AL259" s="2568"/>
      <c r="AM259" s="2215"/>
      <c r="AN259" s="1690"/>
      <c r="AO259" s="1254"/>
      <c r="AP259" s="1491">
        <f t="shared" si="82"/>
        <v>0</v>
      </c>
      <c r="AQ259" s="1682"/>
      <c r="AR259" s="1492">
        <f t="shared" si="83"/>
        <v>0</v>
      </c>
      <c r="AS259" s="1683"/>
      <c r="AT259" s="1492">
        <f t="shared" si="84"/>
        <v>0</v>
      </c>
      <c r="AU259" s="1691"/>
      <c r="AV259" s="1492">
        <f t="shared" si="85"/>
        <v>0</v>
      </c>
      <c r="AW259" s="1493">
        <f t="shared" si="86"/>
        <v>0</v>
      </c>
      <c r="AX259" s="2153">
        <f t="shared" si="87"/>
        <v>0</v>
      </c>
      <c r="AY259" s="1495">
        <f t="shared" si="88"/>
        <v>0</v>
      </c>
      <c r="AZ259" s="1700"/>
      <c r="BA259" s="1508">
        <v>1331818</v>
      </c>
      <c r="BB259" s="1508">
        <v>1931818</v>
      </c>
      <c r="BC259" s="1508">
        <v>2231818</v>
      </c>
      <c r="BD259" s="1508">
        <v>431818</v>
      </c>
      <c r="BE259" s="2162"/>
      <c r="BF259" s="1338"/>
      <c r="BG259" s="1626"/>
      <c r="BH259" s="1338"/>
      <c r="BI259" s="1702"/>
      <c r="BJ259" s="1342"/>
      <c r="BK259" s="1707"/>
      <c r="BL259" s="1229"/>
      <c r="BM259" s="1229"/>
      <c r="BN259" s="1229"/>
      <c r="BO259" s="1490">
        <f t="shared" si="96"/>
        <v>0</v>
      </c>
      <c r="BP259" s="1316">
        <f t="shared" si="89"/>
        <v>9359090</v>
      </c>
      <c r="BQ259" s="1704"/>
      <c r="BS259" s="1298">
        <f t="shared" si="90"/>
        <v>2</v>
      </c>
      <c r="BT259" s="1298">
        <f t="shared" si="91"/>
        <v>0</v>
      </c>
      <c r="BU259" s="1298">
        <f t="shared" si="92"/>
        <v>3</v>
      </c>
      <c r="BV259" s="1298">
        <f t="shared" si="93"/>
        <v>0</v>
      </c>
      <c r="BW259" s="1298">
        <f t="shared" si="94"/>
        <v>9359090</v>
      </c>
    </row>
    <row r="260" spans="1:75" ht="15" customHeight="1" x14ac:dyDescent="0.25">
      <c r="A260" s="2281">
        <v>8</v>
      </c>
      <c r="B260" s="2616">
        <v>43517</v>
      </c>
      <c r="C260" s="2618">
        <v>253</v>
      </c>
      <c r="D260" s="2494" t="s">
        <v>36</v>
      </c>
      <c r="E260" s="1690" t="s">
        <v>31</v>
      </c>
      <c r="F260" s="794">
        <v>2</v>
      </c>
      <c r="G260" s="1491">
        <f t="shared" si="95"/>
        <v>2663636</v>
      </c>
      <c r="H260" s="1682">
        <v>1</v>
      </c>
      <c r="I260" s="2605">
        <f t="shared" si="97"/>
        <v>1931818</v>
      </c>
      <c r="J260" s="1683">
        <v>6</v>
      </c>
      <c r="K260" s="2605">
        <f t="shared" si="78"/>
        <v>13390908</v>
      </c>
      <c r="L260" s="2750">
        <v>1</v>
      </c>
      <c r="M260" s="2605">
        <f t="shared" si="79"/>
        <v>431818</v>
      </c>
      <c r="N260" s="1505">
        <f t="shared" si="100"/>
        <v>10</v>
      </c>
      <c r="O260" s="1494">
        <f t="shared" si="100"/>
        <v>18418180</v>
      </c>
      <c r="P260" s="1494">
        <v>400000</v>
      </c>
      <c r="Q260" s="2705"/>
      <c r="R260" s="1508">
        <v>1331818</v>
      </c>
      <c r="S260" s="1508">
        <v>1931818</v>
      </c>
      <c r="T260" s="1508">
        <v>2231818</v>
      </c>
      <c r="U260" s="1508">
        <v>431818</v>
      </c>
      <c r="V260" s="1685"/>
      <c r="W260" s="1229"/>
      <c r="X260" s="2362"/>
      <c r="Y260" s="1229"/>
      <c r="Z260" s="2429"/>
      <c r="AA260" s="1229"/>
      <c r="AB260" s="1249"/>
      <c r="AC260" s="1229"/>
      <c r="AD260" s="1229"/>
      <c r="AE260" s="1229"/>
      <c r="AF260" s="1490">
        <f t="shared" si="80"/>
        <v>0</v>
      </c>
      <c r="AG260" s="1316">
        <f t="shared" si="81"/>
        <v>18418180</v>
      </c>
      <c r="AH260" s="1248"/>
      <c r="AI260" s="1697"/>
      <c r="AJ260" s="1401"/>
      <c r="AK260" s="1361"/>
      <c r="AL260" s="2568"/>
      <c r="AM260" s="2215"/>
      <c r="AN260" s="1690"/>
      <c r="AO260" s="1254"/>
      <c r="AP260" s="1491">
        <f t="shared" si="82"/>
        <v>0</v>
      </c>
      <c r="AQ260" s="1682"/>
      <c r="AR260" s="1492">
        <f t="shared" si="83"/>
        <v>0</v>
      </c>
      <c r="AS260" s="1683"/>
      <c r="AT260" s="1492">
        <f t="shared" si="84"/>
        <v>0</v>
      </c>
      <c r="AU260" s="1691"/>
      <c r="AV260" s="1492">
        <f t="shared" si="85"/>
        <v>0</v>
      </c>
      <c r="AW260" s="1493">
        <f t="shared" si="86"/>
        <v>0</v>
      </c>
      <c r="AX260" s="2153">
        <f t="shared" si="87"/>
        <v>0</v>
      </c>
      <c r="AY260" s="1495">
        <f t="shared" si="88"/>
        <v>0</v>
      </c>
      <c r="AZ260" s="1700"/>
      <c r="BA260" s="1508">
        <v>1331818</v>
      </c>
      <c r="BB260" s="1508">
        <v>1931818</v>
      </c>
      <c r="BC260" s="1508">
        <v>2231818</v>
      </c>
      <c r="BD260" s="1508">
        <v>431818</v>
      </c>
      <c r="BE260" s="2162"/>
      <c r="BF260" s="1516"/>
      <c r="BG260" s="1701"/>
      <c r="BH260" s="1516"/>
      <c r="BI260" s="1708"/>
      <c r="BJ260" s="1516"/>
      <c r="BK260" s="1709"/>
      <c r="BL260" s="1516"/>
      <c r="BM260" s="1516"/>
      <c r="BN260" s="1516"/>
      <c r="BO260" s="1490">
        <f t="shared" si="96"/>
        <v>0</v>
      </c>
      <c r="BP260" s="1316">
        <f t="shared" si="89"/>
        <v>18418180</v>
      </c>
      <c r="BQ260" s="1704"/>
      <c r="BS260" s="1298">
        <f t="shared" si="90"/>
        <v>2</v>
      </c>
      <c r="BT260" s="1298">
        <f t="shared" si="91"/>
        <v>1</v>
      </c>
      <c r="BU260" s="1298">
        <f t="shared" si="92"/>
        <v>6</v>
      </c>
      <c r="BV260" s="1298">
        <f t="shared" si="93"/>
        <v>1</v>
      </c>
      <c r="BW260" s="1298">
        <f t="shared" si="94"/>
        <v>18418180</v>
      </c>
    </row>
    <row r="261" spans="1:75" ht="15" customHeight="1" x14ac:dyDescent="0.25">
      <c r="A261" s="2281">
        <v>9</v>
      </c>
      <c r="B261" s="2616">
        <v>43517</v>
      </c>
      <c r="C261" s="2618">
        <v>254</v>
      </c>
      <c r="D261" s="2494" t="s">
        <v>41</v>
      </c>
      <c r="E261" s="1690" t="s">
        <v>31</v>
      </c>
      <c r="F261" s="794">
        <v>4</v>
      </c>
      <c r="G261" s="1491">
        <f t="shared" si="95"/>
        <v>5327272</v>
      </c>
      <c r="H261" s="1682">
        <v>1</v>
      </c>
      <c r="I261" s="2605">
        <f t="shared" si="97"/>
        <v>1931818</v>
      </c>
      <c r="J261" s="1683">
        <v>4</v>
      </c>
      <c r="K261" s="2605">
        <f t="shared" si="78"/>
        <v>8927272</v>
      </c>
      <c r="L261" s="2750">
        <v>1</v>
      </c>
      <c r="M261" s="2605">
        <f t="shared" si="79"/>
        <v>431818</v>
      </c>
      <c r="N261" s="1505">
        <f t="shared" si="100"/>
        <v>10</v>
      </c>
      <c r="O261" s="1494">
        <f t="shared" si="100"/>
        <v>16618180</v>
      </c>
      <c r="P261" s="1494">
        <v>400000</v>
      </c>
      <c r="Q261" s="2705"/>
      <c r="R261" s="1508">
        <v>1331818</v>
      </c>
      <c r="S261" s="1508">
        <v>1931818</v>
      </c>
      <c r="T261" s="1508">
        <v>2231818</v>
      </c>
      <c r="U261" s="1508">
        <v>431818</v>
      </c>
      <c r="V261" s="1685"/>
      <c r="W261" s="1229"/>
      <c r="X261" s="2362"/>
      <c r="Y261" s="1229"/>
      <c r="Z261" s="2429"/>
      <c r="AA261" s="1229"/>
      <c r="AB261" s="1249"/>
      <c r="AC261" s="1229"/>
      <c r="AD261" s="1229"/>
      <c r="AE261" s="1229"/>
      <c r="AF261" s="1490">
        <f t="shared" si="80"/>
        <v>0</v>
      </c>
      <c r="AG261" s="1316">
        <f t="shared" si="81"/>
        <v>16618180</v>
      </c>
      <c r="AH261" s="1248"/>
      <c r="AI261" s="1697"/>
      <c r="AJ261" s="1401"/>
      <c r="AK261" s="1361"/>
      <c r="AL261" s="2568"/>
      <c r="AM261" s="2215"/>
      <c r="AN261" s="1690"/>
      <c r="AO261" s="1254"/>
      <c r="AP261" s="1491">
        <f t="shared" si="82"/>
        <v>0</v>
      </c>
      <c r="AQ261" s="1682"/>
      <c r="AR261" s="1492">
        <f t="shared" si="83"/>
        <v>0</v>
      </c>
      <c r="AS261" s="1683"/>
      <c r="AT261" s="1492">
        <f t="shared" si="84"/>
        <v>0</v>
      </c>
      <c r="AU261" s="1691"/>
      <c r="AV261" s="1492">
        <f t="shared" si="85"/>
        <v>0</v>
      </c>
      <c r="AW261" s="1493">
        <f t="shared" si="86"/>
        <v>0</v>
      </c>
      <c r="AX261" s="2153">
        <f t="shared" si="87"/>
        <v>0</v>
      </c>
      <c r="AY261" s="1495">
        <f t="shared" si="88"/>
        <v>0</v>
      </c>
      <c r="AZ261" s="1700"/>
      <c r="BA261" s="1508">
        <v>1331818</v>
      </c>
      <c r="BB261" s="1508">
        <v>1931818</v>
      </c>
      <c r="BC261" s="1508">
        <v>2231818</v>
      </c>
      <c r="BD261" s="1508">
        <v>431818</v>
      </c>
      <c r="BE261" s="2162"/>
      <c r="BF261" s="1516"/>
      <c r="BG261" s="1952"/>
      <c r="BH261" s="1229"/>
      <c r="BI261" s="1710"/>
      <c r="BJ261" s="1229"/>
      <c r="BK261" s="1704"/>
      <c r="BL261" s="1229"/>
      <c r="BM261" s="1229"/>
      <c r="BN261" s="1229"/>
      <c r="BO261" s="1490">
        <f t="shared" si="96"/>
        <v>0</v>
      </c>
      <c r="BP261" s="1316">
        <f t="shared" si="89"/>
        <v>16618180</v>
      </c>
      <c r="BQ261" s="1704"/>
      <c r="BS261" s="1298">
        <f t="shared" si="90"/>
        <v>4</v>
      </c>
      <c r="BT261" s="1298">
        <f t="shared" si="91"/>
        <v>1</v>
      </c>
      <c r="BU261" s="1298">
        <f t="shared" si="92"/>
        <v>4</v>
      </c>
      <c r="BV261" s="1298">
        <f t="shared" si="93"/>
        <v>1</v>
      </c>
      <c r="BW261" s="1298">
        <f t="shared" si="94"/>
        <v>16618180</v>
      </c>
    </row>
    <row r="262" spans="1:75" ht="15" customHeight="1" x14ac:dyDescent="0.25">
      <c r="A262" s="2281">
        <v>10</v>
      </c>
      <c r="B262" s="2616">
        <v>43517</v>
      </c>
      <c r="C262" s="2618">
        <v>255</v>
      </c>
      <c r="D262" s="2494" t="s">
        <v>81</v>
      </c>
      <c r="E262" s="1690" t="s">
        <v>31</v>
      </c>
      <c r="F262" s="794">
        <v>8</v>
      </c>
      <c r="G262" s="1491">
        <f t="shared" si="95"/>
        <v>10654544</v>
      </c>
      <c r="H262" s="1682"/>
      <c r="I262" s="2605">
        <f t="shared" si="97"/>
        <v>0</v>
      </c>
      <c r="J262" s="1683">
        <v>2</v>
      </c>
      <c r="K262" s="2605">
        <f t="shared" si="78"/>
        <v>4463636</v>
      </c>
      <c r="L262" s="2750"/>
      <c r="M262" s="2605">
        <f t="shared" si="79"/>
        <v>0</v>
      </c>
      <c r="N262" s="1505">
        <f t="shared" si="100"/>
        <v>10</v>
      </c>
      <c r="O262" s="1494">
        <f t="shared" si="100"/>
        <v>15118180</v>
      </c>
      <c r="P262" s="1494">
        <v>400000</v>
      </c>
      <c r="Q262" s="2705"/>
      <c r="R262" s="1508">
        <v>1331818</v>
      </c>
      <c r="S262" s="1508">
        <v>1931818</v>
      </c>
      <c r="T262" s="1508">
        <v>2231818</v>
      </c>
      <c r="U262" s="1508">
        <v>431818</v>
      </c>
      <c r="V262" s="1685"/>
      <c r="W262" s="1516"/>
      <c r="X262" s="2361"/>
      <c r="Y262" s="1516"/>
      <c r="Z262" s="2428"/>
      <c r="AA262" s="1516"/>
      <c r="AB262" s="1695"/>
      <c r="AC262" s="1516"/>
      <c r="AD262" s="1516"/>
      <c r="AE262" s="1516"/>
      <c r="AF262" s="1490">
        <f t="shared" si="80"/>
        <v>0</v>
      </c>
      <c r="AG262" s="1316">
        <f t="shared" si="81"/>
        <v>15118180</v>
      </c>
      <c r="AH262" s="1248"/>
      <c r="AI262" s="1697"/>
      <c r="AJ262" s="1401"/>
      <c r="AK262" s="1361"/>
      <c r="AL262" s="2568"/>
      <c r="AM262" s="2215"/>
      <c r="AN262" s="1690"/>
      <c r="AO262" s="1254"/>
      <c r="AP262" s="1491">
        <f t="shared" si="82"/>
        <v>0</v>
      </c>
      <c r="AQ262" s="1682"/>
      <c r="AR262" s="1492">
        <f t="shared" si="83"/>
        <v>0</v>
      </c>
      <c r="AS262" s="1683"/>
      <c r="AT262" s="1492">
        <f t="shared" si="84"/>
        <v>0</v>
      </c>
      <c r="AU262" s="1691"/>
      <c r="AV262" s="1492">
        <f t="shared" si="85"/>
        <v>0</v>
      </c>
      <c r="AW262" s="1493">
        <f t="shared" si="86"/>
        <v>0</v>
      </c>
      <c r="AX262" s="2153">
        <f t="shared" si="87"/>
        <v>0</v>
      </c>
      <c r="AY262" s="1495">
        <f t="shared" si="88"/>
        <v>0</v>
      </c>
      <c r="AZ262" s="1700"/>
      <c r="BA262" s="1508">
        <v>1331818</v>
      </c>
      <c r="BB262" s="1508">
        <v>1931818</v>
      </c>
      <c r="BC262" s="1508">
        <v>2231818</v>
      </c>
      <c r="BD262" s="1508">
        <v>431818</v>
      </c>
      <c r="BE262" s="2162"/>
      <c r="BF262" s="1516"/>
      <c r="BG262" s="1701"/>
      <c r="BH262" s="1516"/>
      <c r="BI262" s="1708"/>
      <c r="BJ262" s="1516"/>
      <c r="BK262" s="1709"/>
      <c r="BL262" s="1516"/>
      <c r="BM262" s="1516"/>
      <c r="BN262" s="1516"/>
      <c r="BO262" s="1490">
        <f t="shared" si="96"/>
        <v>0</v>
      </c>
      <c r="BP262" s="1316">
        <f t="shared" si="89"/>
        <v>15118180</v>
      </c>
      <c r="BQ262" s="1704"/>
      <c r="BS262" s="1298">
        <f t="shared" si="90"/>
        <v>8</v>
      </c>
      <c r="BT262" s="1298">
        <f t="shared" si="91"/>
        <v>0</v>
      </c>
      <c r="BU262" s="1298">
        <f t="shared" si="92"/>
        <v>2</v>
      </c>
      <c r="BV262" s="1298">
        <f t="shared" si="93"/>
        <v>0</v>
      </c>
      <c r="BW262" s="1298">
        <f t="shared" si="94"/>
        <v>15118180</v>
      </c>
    </row>
    <row r="263" spans="1:75" ht="15" customHeight="1" x14ac:dyDescent="0.25">
      <c r="A263" s="2282">
        <v>11</v>
      </c>
      <c r="B263" s="2617">
        <v>43517</v>
      </c>
      <c r="C263" s="2634">
        <v>256</v>
      </c>
      <c r="D263" s="2496" t="s">
        <v>45</v>
      </c>
      <c r="E263" s="1705" t="s">
        <v>43</v>
      </c>
      <c r="F263" s="794">
        <v>4</v>
      </c>
      <c r="G263" s="1491">
        <f t="shared" si="95"/>
        <v>5327272</v>
      </c>
      <c r="H263" s="1698">
        <v>1</v>
      </c>
      <c r="I263" s="2605">
        <f t="shared" si="97"/>
        <v>1931818</v>
      </c>
      <c r="J263" s="1699">
        <v>4</v>
      </c>
      <c r="K263" s="2605">
        <f t="shared" si="78"/>
        <v>8927272</v>
      </c>
      <c r="L263" s="2751">
        <v>1</v>
      </c>
      <c r="M263" s="2605">
        <f t="shared" si="79"/>
        <v>431818</v>
      </c>
      <c r="N263" s="1505">
        <f t="shared" si="100"/>
        <v>10</v>
      </c>
      <c r="O263" s="1494">
        <f t="shared" si="100"/>
        <v>16618180</v>
      </c>
      <c r="P263" s="1494">
        <v>400000</v>
      </c>
      <c r="Q263" s="2706"/>
      <c r="R263" s="1508">
        <v>1331818</v>
      </c>
      <c r="S263" s="1508">
        <v>1931818</v>
      </c>
      <c r="T263" s="1508">
        <v>2231818</v>
      </c>
      <c r="U263" s="1508">
        <v>431818</v>
      </c>
      <c r="V263" s="1701"/>
      <c r="W263" s="1338"/>
      <c r="X263" s="2311"/>
      <c r="Y263" s="1338"/>
      <c r="Z263" s="2430"/>
      <c r="AA263" s="1342"/>
      <c r="AB263" s="1703"/>
      <c r="AC263" s="1229"/>
      <c r="AD263" s="1229"/>
      <c r="AE263" s="1229"/>
      <c r="AF263" s="1490">
        <f t="shared" si="80"/>
        <v>0</v>
      </c>
      <c r="AG263" s="1316">
        <f t="shared" si="81"/>
        <v>16618180</v>
      </c>
      <c r="AH263" s="1704"/>
      <c r="AI263" s="1630"/>
      <c r="AJ263" s="1403"/>
      <c r="AK263" s="1362"/>
      <c r="AL263" s="2569"/>
      <c r="AM263" s="2216"/>
      <c r="AN263" s="1705"/>
      <c r="AO263" s="1254"/>
      <c r="AP263" s="1491">
        <f t="shared" si="82"/>
        <v>0</v>
      </c>
      <c r="AQ263" s="1698"/>
      <c r="AR263" s="1492">
        <f t="shared" si="83"/>
        <v>0</v>
      </c>
      <c r="AS263" s="1699"/>
      <c r="AT263" s="1492">
        <f t="shared" si="84"/>
        <v>0</v>
      </c>
      <c r="AU263" s="1706"/>
      <c r="AV263" s="1492">
        <f t="shared" si="85"/>
        <v>0</v>
      </c>
      <c r="AW263" s="1493">
        <f t="shared" si="86"/>
        <v>0</v>
      </c>
      <c r="AX263" s="2153">
        <f t="shared" si="87"/>
        <v>0</v>
      </c>
      <c r="AY263" s="1495">
        <f t="shared" si="88"/>
        <v>0</v>
      </c>
      <c r="AZ263" s="1700"/>
      <c r="BA263" s="1508">
        <v>1331818</v>
      </c>
      <c r="BB263" s="1508">
        <v>1931818</v>
      </c>
      <c r="BC263" s="1508">
        <v>2231818</v>
      </c>
      <c r="BD263" s="1508">
        <v>431818</v>
      </c>
      <c r="BE263" s="2162"/>
      <c r="BF263" s="1229"/>
      <c r="BG263" s="1952"/>
      <c r="BH263" s="1229"/>
      <c r="BI263" s="1710"/>
      <c r="BJ263" s="1229"/>
      <c r="BK263" s="1704"/>
      <c r="BL263" s="1229"/>
      <c r="BM263" s="1229"/>
      <c r="BN263" s="1229"/>
      <c r="BO263" s="1490">
        <f t="shared" si="96"/>
        <v>0</v>
      </c>
      <c r="BP263" s="1316">
        <f t="shared" si="89"/>
        <v>16618180</v>
      </c>
      <c r="BQ263" s="1704"/>
      <c r="BS263" s="1298">
        <f t="shared" si="90"/>
        <v>4</v>
      </c>
      <c r="BT263" s="1298">
        <f t="shared" si="91"/>
        <v>1</v>
      </c>
      <c r="BU263" s="1298">
        <f t="shared" si="92"/>
        <v>4</v>
      </c>
      <c r="BV263" s="1298">
        <f t="shared" si="93"/>
        <v>1</v>
      </c>
      <c r="BW263" s="1298">
        <f t="shared" si="94"/>
        <v>16618180</v>
      </c>
    </row>
    <row r="264" spans="1:75" ht="15" customHeight="1" x14ac:dyDescent="0.25">
      <c r="A264" s="2282">
        <v>12</v>
      </c>
      <c r="B264" s="2617">
        <v>43517</v>
      </c>
      <c r="C264" s="2620">
        <v>257</v>
      </c>
      <c r="D264" s="2496" t="s">
        <v>39</v>
      </c>
      <c r="E264" s="1705" t="s">
        <v>43</v>
      </c>
      <c r="F264" s="794">
        <v>5</v>
      </c>
      <c r="G264" s="1491">
        <f t="shared" si="95"/>
        <v>6659090</v>
      </c>
      <c r="H264" s="1698"/>
      <c r="I264" s="2605">
        <f t="shared" si="97"/>
        <v>0</v>
      </c>
      <c r="J264" s="1699">
        <v>5</v>
      </c>
      <c r="K264" s="2605">
        <f t="shared" ref="K264:K327" si="101">J264*T264</f>
        <v>11159090</v>
      </c>
      <c r="L264" s="2751">
        <v>1</v>
      </c>
      <c r="M264" s="2605">
        <f t="shared" ref="M264:M327" si="102">L264*U264</f>
        <v>431818</v>
      </c>
      <c r="N264" s="1505">
        <f t="shared" si="100"/>
        <v>11</v>
      </c>
      <c r="O264" s="1494">
        <f t="shared" si="100"/>
        <v>18249998</v>
      </c>
      <c r="P264" s="1494">
        <v>440000</v>
      </c>
      <c r="Q264" s="2706"/>
      <c r="R264" s="1508">
        <v>1331818</v>
      </c>
      <c r="S264" s="1508">
        <v>1931818</v>
      </c>
      <c r="T264" s="1508">
        <v>2231818</v>
      </c>
      <c r="U264" s="1508">
        <v>431818</v>
      </c>
      <c r="V264" s="1701"/>
      <c r="W264" s="1338"/>
      <c r="X264" s="2311"/>
      <c r="Y264" s="1338"/>
      <c r="Z264" s="2430"/>
      <c r="AA264" s="1342"/>
      <c r="AB264" s="1703"/>
      <c r="AC264" s="1229"/>
      <c r="AD264" s="1229"/>
      <c r="AE264" s="1229"/>
      <c r="AF264" s="1490">
        <f t="shared" ref="AF264:AF327" si="103">W264+Y264+AA264+AC264</f>
        <v>0</v>
      </c>
      <c r="AG264" s="1316">
        <f t="shared" ref="AG264:AG327" si="104">O264-AF264</f>
        <v>18249998</v>
      </c>
      <c r="AH264" s="1704"/>
      <c r="AI264" s="1630"/>
      <c r="AJ264" s="1403"/>
      <c r="AK264" s="1362"/>
      <c r="AL264" s="2569"/>
      <c r="AM264" s="2216"/>
      <c r="AN264" s="1705"/>
      <c r="AO264" s="1254"/>
      <c r="AP264" s="1491">
        <f t="shared" ref="AP264:AP327" si="105">AO264*BA264</f>
        <v>0</v>
      </c>
      <c r="AQ264" s="1698"/>
      <c r="AR264" s="1492">
        <f t="shared" ref="AR264:AR327" si="106">AQ264*BB264</f>
        <v>0</v>
      </c>
      <c r="AS264" s="1699"/>
      <c r="AT264" s="1492">
        <f t="shared" ref="AT264:AT327" si="107">AS264*BC264</f>
        <v>0</v>
      </c>
      <c r="AU264" s="1706"/>
      <c r="AV264" s="1492">
        <f t="shared" ref="AV264:AV327" si="108">AU264*BD264</f>
        <v>0</v>
      </c>
      <c r="AW264" s="1493">
        <f t="shared" ref="AW264:AW327" si="109">AO264+AQ264+AS264+AU264</f>
        <v>0</v>
      </c>
      <c r="AX264" s="2153">
        <f t="shared" ref="AX264:AX327" si="110">AP264+AR264+AT264+AV264</f>
        <v>0</v>
      </c>
      <c r="AY264" s="1495">
        <f t="shared" ref="AY264:AY327" si="111">AW264*40000</f>
        <v>0</v>
      </c>
      <c r="AZ264" s="1700"/>
      <c r="BA264" s="1508">
        <v>1331818</v>
      </c>
      <c r="BB264" s="1508">
        <v>1931818</v>
      </c>
      <c r="BC264" s="1508">
        <v>2231818</v>
      </c>
      <c r="BD264" s="1508">
        <v>431818</v>
      </c>
      <c r="BE264" s="2162"/>
      <c r="BF264" s="1229"/>
      <c r="BG264" s="1701"/>
      <c r="BH264" s="1229"/>
      <c r="BI264" s="1710"/>
      <c r="BJ264" s="1229"/>
      <c r="BK264" s="1704"/>
      <c r="BL264" s="1229"/>
      <c r="BM264" s="1229"/>
      <c r="BN264" s="1229"/>
      <c r="BO264" s="1490">
        <f t="shared" si="96"/>
        <v>0</v>
      </c>
      <c r="BP264" s="1316">
        <f t="shared" ref="BP264:BP327" si="112">O264-BO264</f>
        <v>18249998</v>
      </c>
      <c r="BQ264" s="1704"/>
      <c r="BS264" s="1298">
        <f t="shared" ref="BS264:BS327" si="113">F264-AO264</f>
        <v>5</v>
      </c>
      <c r="BT264" s="1298">
        <f t="shared" ref="BT264:BT327" si="114">H264-AQ264</f>
        <v>0</v>
      </c>
      <c r="BU264" s="1298">
        <f t="shared" ref="BU264:BU327" si="115">J264-AS264</f>
        <v>5</v>
      </c>
      <c r="BV264" s="1298">
        <f t="shared" ref="BV264:BV327" si="116">L264-AU264</f>
        <v>1</v>
      </c>
      <c r="BW264" s="1298">
        <f t="shared" ref="BW264:BW327" si="117">O264-AX264</f>
        <v>18249998</v>
      </c>
    </row>
    <row r="265" spans="1:75" ht="15" customHeight="1" x14ac:dyDescent="0.25">
      <c r="A265" s="2282">
        <v>13</v>
      </c>
      <c r="B265" s="2617">
        <v>43517</v>
      </c>
      <c r="C265" s="2620">
        <v>258</v>
      </c>
      <c r="D265" s="2496" t="s">
        <v>47</v>
      </c>
      <c r="E265" s="1705" t="s">
        <v>43</v>
      </c>
      <c r="F265" s="794">
        <v>5</v>
      </c>
      <c r="G265" s="1491">
        <f t="shared" ref="G265:G328" si="118">F265*R265</f>
        <v>6659090</v>
      </c>
      <c r="H265" s="1698"/>
      <c r="I265" s="2605">
        <f t="shared" si="97"/>
        <v>0</v>
      </c>
      <c r="J265" s="1699">
        <v>5</v>
      </c>
      <c r="K265" s="2605">
        <f t="shared" si="101"/>
        <v>11159090</v>
      </c>
      <c r="L265" s="2751">
        <v>1</v>
      </c>
      <c r="M265" s="2605">
        <f t="shared" si="102"/>
        <v>431818</v>
      </c>
      <c r="N265" s="1505">
        <f t="shared" si="100"/>
        <v>11</v>
      </c>
      <c r="O265" s="1494">
        <f t="shared" si="100"/>
        <v>18249998</v>
      </c>
      <c r="P265" s="1494">
        <v>440000</v>
      </c>
      <c r="Q265" s="2706"/>
      <c r="R265" s="1508">
        <v>1331818</v>
      </c>
      <c r="S265" s="1508">
        <v>1931818</v>
      </c>
      <c r="T265" s="1508">
        <v>2231818</v>
      </c>
      <c r="U265" s="1508">
        <v>431818</v>
      </c>
      <c r="V265" s="1701"/>
      <c r="W265" s="1338"/>
      <c r="X265" s="2311"/>
      <c r="Y265" s="1338"/>
      <c r="Z265" s="2430"/>
      <c r="AA265" s="1342"/>
      <c r="AB265" s="1703"/>
      <c r="AC265" s="1229"/>
      <c r="AD265" s="1229"/>
      <c r="AE265" s="1229"/>
      <c r="AF265" s="1490">
        <f t="shared" si="103"/>
        <v>0</v>
      </c>
      <c r="AG265" s="1316">
        <f t="shared" si="104"/>
        <v>18249998</v>
      </c>
      <c r="AH265" s="1704"/>
      <c r="AI265" s="1630"/>
      <c r="AJ265" s="1403"/>
      <c r="AK265" s="1362"/>
      <c r="AL265" s="2569"/>
      <c r="AM265" s="2216"/>
      <c r="AN265" s="1705"/>
      <c r="AO265" s="1254"/>
      <c r="AP265" s="1491">
        <f t="shared" si="105"/>
        <v>0</v>
      </c>
      <c r="AQ265" s="1698"/>
      <c r="AR265" s="1492">
        <f t="shared" si="106"/>
        <v>0</v>
      </c>
      <c r="AS265" s="1699"/>
      <c r="AT265" s="1492">
        <f t="shared" si="107"/>
        <v>0</v>
      </c>
      <c r="AU265" s="1706"/>
      <c r="AV265" s="1492">
        <f t="shared" si="108"/>
        <v>0</v>
      </c>
      <c r="AW265" s="1493">
        <f t="shared" si="109"/>
        <v>0</v>
      </c>
      <c r="AX265" s="2153">
        <f t="shared" si="110"/>
        <v>0</v>
      </c>
      <c r="AY265" s="1495">
        <f t="shared" si="111"/>
        <v>0</v>
      </c>
      <c r="AZ265" s="1700"/>
      <c r="BA265" s="1508">
        <v>1331818</v>
      </c>
      <c r="BB265" s="1508">
        <v>1931818</v>
      </c>
      <c r="BC265" s="1508">
        <v>2231818</v>
      </c>
      <c r="BD265" s="1508">
        <v>431818</v>
      </c>
      <c r="BE265" s="2162"/>
      <c r="BF265" s="1229"/>
      <c r="BG265" s="1626"/>
      <c r="BH265" s="1229"/>
      <c r="BI265" s="1710"/>
      <c r="BJ265" s="1229"/>
      <c r="BK265" s="1704"/>
      <c r="BL265" s="1229"/>
      <c r="BM265" s="1229"/>
      <c r="BN265" s="1229"/>
      <c r="BO265" s="1490">
        <f t="shared" ref="BO265:BO328" si="119">BF265+BH265+BJ265+BL265</f>
        <v>0</v>
      </c>
      <c r="BP265" s="1316">
        <f t="shared" si="112"/>
        <v>18249998</v>
      </c>
      <c r="BQ265" s="1704"/>
      <c r="BS265" s="1298">
        <f t="shared" si="113"/>
        <v>5</v>
      </c>
      <c r="BT265" s="1298">
        <f t="shared" si="114"/>
        <v>0</v>
      </c>
      <c r="BU265" s="1298">
        <f t="shared" si="115"/>
        <v>5</v>
      </c>
      <c r="BV265" s="1298">
        <f t="shared" si="116"/>
        <v>1</v>
      </c>
      <c r="BW265" s="1298">
        <f t="shared" si="117"/>
        <v>18249998</v>
      </c>
    </row>
    <row r="266" spans="1:75" ht="15" customHeight="1" x14ac:dyDescent="0.25">
      <c r="A266" s="2282">
        <v>14</v>
      </c>
      <c r="B266" s="2617">
        <v>43517</v>
      </c>
      <c r="C266" s="2620">
        <v>259</v>
      </c>
      <c r="D266" s="2496" t="s">
        <v>100</v>
      </c>
      <c r="E266" s="1705" t="s">
        <v>88</v>
      </c>
      <c r="F266" s="794">
        <v>5</v>
      </c>
      <c r="G266" s="1491">
        <f t="shared" si="118"/>
        <v>6659090</v>
      </c>
      <c r="H266" s="1698"/>
      <c r="I266" s="2605">
        <f t="shared" ref="I266:I329" si="120">H266*S266</f>
        <v>0</v>
      </c>
      <c r="J266" s="1699">
        <v>4</v>
      </c>
      <c r="K266" s="2605">
        <f t="shared" si="101"/>
        <v>8927272</v>
      </c>
      <c r="L266" s="2751">
        <v>1</v>
      </c>
      <c r="M266" s="2605">
        <f t="shared" si="102"/>
        <v>431818</v>
      </c>
      <c r="N266" s="1505">
        <f t="shared" si="100"/>
        <v>10</v>
      </c>
      <c r="O266" s="1494">
        <f t="shared" si="100"/>
        <v>16018180</v>
      </c>
      <c r="P266" s="1494">
        <v>400000</v>
      </c>
      <c r="Q266" s="2706"/>
      <c r="R266" s="1508">
        <v>1331818</v>
      </c>
      <c r="S266" s="1508">
        <v>1931818</v>
      </c>
      <c r="T266" s="1508">
        <v>2231818</v>
      </c>
      <c r="U266" s="1508">
        <v>431818</v>
      </c>
      <c r="V266" s="1701"/>
      <c r="W266" s="1338"/>
      <c r="X266" s="2311"/>
      <c r="Y266" s="1338"/>
      <c r="Z266" s="2430"/>
      <c r="AA266" s="1342"/>
      <c r="AB266" s="1703"/>
      <c r="AC266" s="1229"/>
      <c r="AD266" s="1229"/>
      <c r="AE266" s="1229"/>
      <c r="AF266" s="1490">
        <f t="shared" si="103"/>
        <v>0</v>
      </c>
      <c r="AG266" s="1316">
        <f t="shared" si="104"/>
        <v>16018180</v>
      </c>
      <c r="AH266" s="1704"/>
      <c r="AI266" s="1630"/>
      <c r="AJ266" s="1403"/>
      <c r="AK266" s="1362"/>
      <c r="AL266" s="2569"/>
      <c r="AM266" s="2216"/>
      <c r="AN266" s="1705"/>
      <c r="AO266" s="1254"/>
      <c r="AP266" s="1491">
        <f t="shared" si="105"/>
        <v>0</v>
      </c>
      <c r="AQ266" s="1698"/>
      <c r="AR266" s="1492">
        <f t="shared" si="106"/>
        <v>0</v>
      </c>
      <c r="AS266" s="1699"/>
      <c r="AT266" s="1492">
        <f t="shared" si="107"/>
        <v>0</v>
      </c>
      <c r="AU266" s="1706"/>
      <c r="AV266" s="1492">
        <f t="shared" si="108"/>
        <v>0</v>
      </c>
      <c r="AW266" s="1493">
        <f t="shared" si="109"/>
        <v>0</v>
      </c>
      <c r="AX266" s="2153">
        <f t="shared" si="110"/>
        <v>0</v>
      </c>
      <c r="AY266" s="1495">
        <f t="shared" si="111"/>
        <v>0</v>
      </c>
      <c r="AZ266" s="1700"/>
      <c r="BA266" s="1508">
        <v>1331818</v>
      </c>
      <c r="BB266" s="1508">
        <v>1931818</v>
      </c>
      <c r="BC266" s="1508">
        <v>2231818</v>
      </c>
      <c r="BD266" s="1508">
        <v>431818</v>
      </c>
      <c r="BE266" s="2162"/>
      <c r="BF266" s="1229"/>
      <c r="BG266" s="1626"/>
      <c r="BH266" s="1229"/>
      <c r="BI266" s="1626"/>
      <c r="BJ266" s="1229"/>
      <c r="BK266" s="1704"/>
      <c r="BL266" s="1229"/>
      <c r="BM266" s="1229"/>
      <c r="BN266" s="1229"/>
      <c r="BO266" s="1490">
        <f t="shared" si="119"/>
        <v>0</v>
      </c>
      <c r="BP266" s="1316">
        <f t="shared" si="112"/>
        <v>16018180</v>
      </c>
      <c r="BQ266" s="1704"/>
      <c r="BS266" s="1298">
        <f t="shared" si="113"/>
        <v>5</v>
      </c>
      <c r="BT266" s="1298">
        <f t="shared" si="114"/>
        <v>0</v>
      </c>
      <c r="BU266" s="1298">
        <f t="shared" si="115"/>
        <v>4</v>
      </c>
      <c r="BV266" s="1298">
        <f t="shared" si="116"/>
        <v>1</v>
      </c>
      <c r="BW266" s="1298">
        <f t="shared" si="117"/>
        <v>16018180</v>
      </c>
    </row>
    <row r="267" spans="1:75" ht="15" customHeight="1" x14ac:dyDescent="0.25">
      <c r="A267" s="2282">
        <v>15</v>
      </c>
      <c r="B267" s="2617">
        <v>43517</v>
      </c>
      <c r="C267" s="2620">
        <v>260</v>
      </c>
      <c r="D267" s="2496" t="s">
        <v>55</v>
      </c>
      <c r="E267" s="1705" t="s">
        <v>88</v>
      </c>
      <c r="F267" s="794">
        <v>4</v>
      </c>
      <c r="G267" s="1491">
        <f t="shared" si="118"/>
        <v>5327272</v>
      </c>
      <c r="H267" s="1698">
        <v>1</v>
      </c>
      <c r="I267" s="2605">
        <f t="shared" si="120"/>
        <v>1931818</v>
      </c>
      <c r="J267" s="1699">
        <v>4</v>
      </c>
      <c r="K267" s="2605">
        <f t="shared" si="101"/>
        <v>8927272</v>
      </c>
      <c r="L267" s="2751">
        <v>1</v>
      </c>
      <c r="M267" s="2605">
        <f t="shared" si="102"/>
        <v>431818</v>
      </c>
      <c r="N267" s="1505">
        <f t="shared" si="100"/>
        <v>10</v>
      </c>
      <c r="O267" s="1494">
        <f t="shared" si="100"/>
        <v>16618180</v>
      </c>
      <c r="P267" s="1494">
        <v>400000</v>
      </c>
      <c r="Q267" s="2706"/>
      <c r="R267" s="1508">
        <v>1331818</v>
      </c>
      <c r="S267" s="1508">
        <v>1931818</v>
      </c>
      <c r="T267" s="1508">
        <v>2231818</v>
      </c>
      <c r="U267" s="1508">
        <v>431818</v>
      </c>
      <c r="V267" s="1701"/>
      <c r="W267" s="1338"/>
      <c r="X267" s="2363"/>
      <c r="Y267" s="1338"/>
      <c r="Z267" s="2430"/>
      <c r="AA267" s="1342"/>
      <c r="AB267" s="1703"/>
      <c r="AC267" s="1229"/>
      <c r="AD267" s="1229"/>
      <c r="AE267" s="1229"/>
      <c r="AF267" s="1490">
        <f t="shared" si="103"/>
        <v>0</v>
      </c>
      <c r="AG267" s="1316">
        <f t="shared" si="104"/>
        <v>16618180</v>
      </c>
      <c r="AH267" s="1704"/>
      <c r="AI267" s="1630"/>
      <c r="AJ267" s="1403"/>
      <c r="AK267" s="1362"/>
      <c r="AL267" s="2569"/>
      <c r="AM267" s="2216"/>
      <c r="AN267" s="1705"/>
      <c r="AO267" s="1535"/>
      <c r="AP267" s="1491">
        <f t="shared" si="105"/>
        <v>0</v>
      </c>
      <c r="AQ267" s="1698"/>
      <c r="AR267" s="1492">
        <f t="shared" si="106"/>
        <v>0</v>
      </c>
      <c r="AS267" s="1699"/>
      <c r="AT267" s="1492">
        <f t="shared" si="107"/>
        <v>0</v>
      </c>
      <c r="AU267" s="1706"/>
      <c r="AV267" s="1492">
        <f t="shared" si="108"/>
        <v>0</v>
      </c>
      <c r="AW267" s="1493">
        <f t="shared" si="109"/>
        <v>0</v>
      </c>
      <c r="AX267" s="2153">
        <f t="shared" si="110"/>
        <v>0</v>
      </c>
      <c r="AY267" s="1495">
        <f t="shared" si="111"/>
        <v>0</v>
      </c>
      <c r="AZ267" s="1700"/>
      <c r="BA267" s="1508">
        <v>1331818</v>
      </c>
      <c r="BB267" s="1508">
        <v>1931818</v>
      </c>
      <c r="BC267" s="1508">
        <v>2231818</v>
      </c>
      <c r="BD267" s="1508">
        <v>431818</v>
      </c>
      <c r="BE267" s="2162"/>
      <c r="BF267" s="1229"/>
      <c r="BG267" s="1626"/>
      <c r="BH267" s="1229"/>
      <c r="BI267" s="1710"/>
      <c r="BJ267" s="1229"/>
      <c r="BK267" s="1704"/>
      <c r="BL267" s="1229"/>
      <c r="BM267" s="1229"/>
      <c r="BN267" s="1229"/>
      <c r="BO267" s="1490">
        <f t="shared" si="119"/>
        <v>0</v>
      </c>
      <c r="BP267" s="1316">
        <f t="shared" si="112"/>
        <v>16618180</v>
      </c>
      <c r="BQ267" s="1711"/>
      <c r="BS267" s="1298">
        <f t="shared" si="113"/>
        <v>4</v>
      </c>
      <c r="BT267" s="1298">
        <f t="shared" si="114"/>
        <v>1</v>
      </c>
      <c r="BU267" s="1298">
        <f t="shared" si="115"/>
        <v>4</v>
      </c>
      <c r="BV267" s="1298">
        <f t="shared" si="116"/>
        <v>1</v>
      </c>
      <c r="BW267" s="1298">
        <f t="shared" si="117"/>
        <v>16618180</v>
      </c>
    </row>
    <row r="268" spans="1:75" ht="15" customHeight="1" x14ac:dyDescent="0.25">
      <c r="A268" s="2282">
        <v>16</v>
      </c>
      <c r="B268" s="2617">
        <v>43517</v>
      </c>
      <c r="C268" s="2620">
        <v>261</v>
      </c>
      <c r="D268" s="2496" t="s">
        <v>91</v>
      </c>
      <c r="E268" s="1705" t="s">
        <v>88</v>
      </c>
      <c r="F268" s="794">
        <v>5</v>
      </c>
      <c r="G268" s="1491">
        <f t="shared" si="118"/>
        <v>6659090</v>
      </c>
      <c r="H268" s="1698">
        <v>1</v>
      </c>
      <c r="I268" s="2605">
        <f t="shared" si="120"/>
        <v>1931818</v>
      </c>
      <c r="J268" s="1699">
        <v>4</v>
      </c>
      <c r="K268" s="2605">
        <f t="shared" si="101"/>
        <v>8927272</v>
      </c>
      <c r="L268" s="2751"/>
      <c r="M268" s="2605">
        <f t="shared" si="102"/>
        <v>0</v>
      </c>
      <c r="N268" s="1505">
        <f t="shared" si="100"/>
        <v>10</v>
      </c>
      <c r="O268" s="1494">
        <f t="shared" si="100"/>
        <v>17518180</v>
      </c>
      <c r="P268" s="1494">
        <v>400000</v>
      </c>
      <c r="Q268" s="2706"/>
      <c r="R268" s="1508">
        <v>1331818</v>
      </c>
      <c r="S268" s="1508">
        <v>1931818</v>
      </c>
      <c r="T268" s="1508">
        <v>2231818</v>
      </c>
      <c r="U268" s="1508">
        <v>431818</v>
      </c>
      <c r="V268" s="1701"/>
      <c r="W268" s="1338"/>
      <c r="X268" s="2363"/>
      <c r="Y268" s="1338"/>
      <c r="Z268" s="2430"/>
      <c r="AA268" s="1342"/>
      <c r="AB268" s="1703"/>
      <c r="AC268" s="1229"/>
      <c r="AD268" s="1229"/>
      <c r="AE268" s="1229"/>
      <c r="AF268" s="1490">
        <f t="shared" si="103"/>
        <v>0</v>
      </c>
      <c r="AG268" s="1316">
        <f t="shared" si="104"/>
        <v>17518180</v>
      </c>
      <c r="AH268" s="1704"/>
      <c r="AI268" s="1630"/>
      <c r="AJ268" s="1403"/>
      <c r="AK268" s="1362"/>
      <c r="AL268" s="2569"/>
      <c r="AM268" s="2216"/>
      <c r="AN268" s="1705"/>
      <c r="AO268" s="1535"/>
      <c r="AP268" s="1491">
        <f t="shared" si="105"/>
        <v>0</v>
      </c>
      <c r="AQ268" s="1698"/>
      <c r="AR268" s="1492">
        <f t="shared" si="106"/>
        <v>0</v>
      </c>
      <c r="AS268" s="1699"/>
      <c r="AT268" s="1492">
        <f t="shared" si="107"/>
        <v>0</v>
      </c>
      <c r="AU268" s="1706"/>
      <c r="AV268" s="1492">
        <f t="shared" si="108"/>
        <v>0</v>
      </c>
      <c r="AW268" s="1493">
        <f t="shared" si="109"/>
        <v>0</v>
      </c>
      <c r="AX268" s="2153">
        <f t="shared" si="110"/>
        <v>0</v>
      </c>
      <c r="AY268" s="1495">
        <f t="shared" si="111"/>
        <v>0</v>
      </c>
      <c r="AZ268" s="1700"/>
      <c r="BA268" s="1508">
        <v>1331818</v>
      </c>
      <c r="BB268" s="1508">
        <v>1931818</v>
      </c>
      <c r="BC268" s="1508">
        <v>2231818</v>
      </c>
      <c r="BD268" s="1508">
        <v>431818</v>
      </c>
      <c r="BE268" s="2162"/>
      <c r="BF268" s="1229"/>
      <c r="BG268" s="1952"/>
      <c r="BH268" s="1229"/>
      <c r="BI268" s="1710"/>
      <c r="BJ268" s="1229"/>
      <c r="BK268" s="1704"/>
      <c r="BL268" s="1229"/>
      <c r="BM268" s="1229"/>
      <c r="BN268" s="1229"/>
      <c r="BO268" s="1490">
        <f t="shared" si="119"/>
        <v>0</v>
      </c>
      <c r="BP268" s="1316">
        <f t="shared" si="112"/>
        <v>17518180</v>
      </c>
      <c r="BQ268" s="1704"/>
      <c r="BS268" s="1298">
        <f t="shared" si="113"/>
        <v>5</v>
      </c>
      <c r="BT268" s="1298">
        <f t="shared" si="114"/>
        <v>1</v>
      </c>
      <c r="BU268" s="1298">
        <f t="shared" si="115"/>
        <v>4</v>
      </c>
      <c r="BV268" s="1298">
        <f t="shared" si="116"/>
        <v>0</v>
      </c>
      <c r="BW268" s="1298">
        <f t="shared" si="117"/>
        <v>17518180</v>
      </c>
    </row>
    <row r="269" spans="1:75" ht="15" customHeight="1" thickBot="1" x14ac:dyDescent="0.3">
      <c r="A269" s="2282">
        <v>17</v>
      </c>
      <c r="B269" s="2617">
        <v>43517</v>
      </c>
      <c r="C269" s="2620">
        <v>262</v>
      </c>
      <c r="D269" s="2496" t="s">
        <v>35</v>
      </c>
      <c r="E269" s="1705" t="s">
        <v>57</v>
      </c>
      <c r="F269" s="794">
        <v>3</v>
      </c>
      <c r="G269" s="1491">
        <f t="shared" si="118"/>
        <v>3995454</v>
      </c>
      <c r="H269" s="1698">
        <v>2</v>
      </c>
      <c r="I269" s="2605">
        <f t="shared" si="120"/>
        <v>3863636</v>
      </c>
      <c r="J269" s="1699">
        <v>4</v>
      </c>
      <c r="K269" s="2605">
        <f t="shared" si="101"/>
        <v>8927272</v>
      </c>
      <c r="L269" s="2751">
        <v>1</v>
      </c>
      <c r="M269" s="2605">
        <f t="shared" si="102"/>
        <v>431818</v>
      </c>
      <c r="N269" s="1505">
        <f t="shared" si="100"/>
        <v>10</v>
      </c>
      <c r="O269" s="1494">
        <f t="shared" si="100"/>
        <v>17218180</v>
      </c>
      <c r="P269" s="1494">
        <v>400000</v>
      </c>
      <c r="Q269" s="2706"/>
      <c r="R269" s="1508">
        <v>1331818</v>
      </c>
      <c r="S269" s="1508">
        <v>1931818</v>
      </c>
      <c r="T269" s="1508">
        <v>2231818</v>
      </c>
      <c r="U269" s="1508">
        <v>431818</v>
      </c>
      <c r="V269" s="1701"/>
      <c r="W269" s="1338"/>
      <c r="X269" s="2363"/>
      <c r="Y269" s="1338"/>
      <c r="Z269" s="2430"/>
      <c r="AA269" s="1342"/>
      <c r="AB269" s="1703"/>
      <c r="AC269" s="1229"/>
      <c r="AD269" s="1229"/>
      <c r="AE269" s="1229"/>
      <c r="AF269" s="1490">
        <f t="shared" si="103"/>
        <v>0</v>
      </c>
      <c r="AG269" s="1316">
        <f t="shared" si="104"/>
        <v>17218180</v>
      </c>
      <c r="AH269" s="1704"/>
      <c r="AI269" s="1630"/>
      <c r="AJ269" s="1403"/>
      <c r="AK269" s="1362"/>
      <c r="AL269" s="2569"/>
      <c r="AM269" s="2216"/>
      <c r="AN269" s="1705"/>
      <c r="AO269" s="1535"/>
      <c r="AP269" s="1491">
        <f t="shared" si="105"/>
        <v>0</v>
      </c>
      <c r="AQ269" s="1698"/>
      <c r="AR269" s="1492">
        <f t="shared" si="106"/>
        <v>0</v>
      </c>
      <c r="AS269" s="1699"/>
      <c r="AT269" s="1492">
        <f t="shared" si="107"/>
        <v>0</v>
      </c>
      <c r="AU269" s="1706"/>
      <c r="AV269" s="1492">
        <f t="shared" si="108"/>
        <v>0</v>
      </c>
      <c r="AW269" s="1493">
        <f t="shared" si="109"/>
        <v>0</v>
      </c>
      <c r="AX269" s="2153">
        <f t="shared" si="110"/>
        <v>0</v>
      </c>
      <c r="AY269" s="1495">
        <f t="shared" si="111"/>
        <v>0</v>
      </c>
      <c r="AZ269" s="1700"/>
      <c r="BA269" s="1508">
        <v>1331818</v>
      </c>
      <c r="BB269" s="1508">
        <v>1931818</v>
      </c>
      <c r="BC269" s="1508">
        <v>2231818</v>
      </c>
      <c r="BD269" s="1508">
        <v>431818</v>
      </c>
      <c r="BE269" s="2162"/>
      <c r="BF269" s="1229"/>
      <c r="BG269" s="1701"/>
      <c r="BH269" s="1229"/>
      <c r="BI269" s="1710"/>
      <c r="BJ269" s="1229"/>
      <c r="BK269" s="1704"/>
      <c r="BL269" s="1229"/>
      <c r="BM269" s="1229"/>
      <c r="BN269" s="1229"/>
      <c r="BO269" s="1490">
        <f t="shared" si="119"/>
        <v>0</v>
      </c>
      <c r="BP269" s="1316">
        <f t="shared" si="112"/>
        <v>17218180</v>
      </c>
      <c r="BQ269" s="1704"/>
      <c r="BS269" s="1298">
        <f t="shared" si="113"/>
        <v>3</v>
      </c>
      <c r="BT269" s="1298">
        <f t="shared" si="114"/>
        <v>2</v>
      </c>
      <c r="BU269" s="1298">
        <f t="shared" si="115"/>
        <v>4</v>
      </c>
      <c r="BV269" s="1298">
        <f t="shared" si="116"/>
        <v>1</v>
      </c>
      <c r="BW269" s="1298">
        <f t="shared" si="117"/>
        <v>17218180</v>
      </c>
    </row>
    <row r="270" spans="1:75" ht="15" customHeight="1" x14ac:dyDescent="0.25">
      <c r="A270" s="2282">
        <v>1</v>
      </c>
      <c r="B270" s="2617">
        <v>43518</v>
      </c>
      <c r="C270" s="2620">
        <v>263</v>
      </c>
      <c r="D270" s="2496" t="s">
        <v>37</v>
      </c>
      <c r="E270" s="1705" t="s">
        <v>31</v>
      </c>
      <c r="F270" s="794">
        <v>4</v>
      </c>
      <c r="G270" s="1491">
        <f t="shared" si="118"/>
        <v>5327272</v>
      </c>
      <c r="H270" s="1698"/>
      <c r="I270" s="2605">
        <f t="shared" si="120"/>
        <v>0</v>
      </c>
      <c r="J270" s="1699">
        <v>5</v>
      </c>
      <c r="K270" s="2605">
        <f t="shared" si="101"/>
        <v>11159090</v>
      </c>
      <c r="L270" s="2751"/>
      <c r="M270" s="2605">
        <f t="shared" si="102"/>
        <v>0</v>
      </c>
      <c r="N270" s="1505">
        <f t="shared" ref="N270:O285" si="121">F270+H270+J270+L270</f>
        <v>9</v>
      </c>
      <c r="O270" s="1494">
        <f t="shared" si="121"/>
        <v>16486362</v>
      </c>
      <c r="P270" s="1494">
        <v>360000</v>
      </c>
      <c r="Q270" s="2706"/>
      <c r="R270" s="1508">
        <v>1331818</v>
      </c>
      <c r="S270" s="1508">
        <v>1931818</v>
      </c>
      <c r="T270" s="1508">
        <v>2231818</v>
      </c>
      <c r="U270" s="1508">
        <v>431818</v>
      </c>
      <c r="V270" s="1701"/>
      <c r="W270" s="1516"/>
      <c r="X270" s="2311"/>
      <c r="Y270" s="1516"/>
      <c r="Z270" s="2431"/>
      <c r="AA270" s="1516"/>
      <c r="AB270" s="1708"/>
      <c r="AC270" s="1516"/>
      <c r="AD270" s="1516"/>
      <c r="AE270" s="1516"/>
      <c r="AF270" s="1490">
        <f t="shared" si="103"/>
        <v>0</v>
      </c>
      <c r="AG270" s="1316">
        <f t="shared" si="104"/>
        <v>16486362</v>
      </c>
      <c r="AH270" s="1704"/>
      <c r="AI270" s="1630"/>
      <c r="AJ270" s="1402"/>
      <c r="AK270" s="1362"/>
      <c r="AL270" s="2569"/>
      <c r="AM270" s="2216"/>
      <c r="AN270" s="1705"/>
      <c r="AO270" s="1529"/>
      <c r="AP270" s="1491">
        <f t="shared" si="105"/>
        <v>0</v>
      </c>
      <c r="AQ270" s="1698"/>
      <c r="AR270" s="1492">
        <f t="shared" si="106"/>
        <v>0</v>
      </c>
      <c r="AS270" s="1699"/>
      <c r="AT270" s="1492">
        <f t="shared" si="107"/>
        <v>0</v>
      </c>
      <c r="AU270" s="1706"/>
      <c r="AV270" s="1492">
        <f t="shared" si="108"/>
        <v>0</v>
      </c>
      <c r="AW270" s="1493">
        <f t="shared" si="109"/>
        <v>0</v>
      </c>
      <c r="AX270" s="2153">
        <f t="shared" si="110"/>
        <v>0</v>
      </c>
      <c r="AY270" s="1495">
        <f t="shared" si="111"/>
        <v>0</v>
      </c>
      <c r="AZ270" s="1253"/>
      <c r="BA270" s="1508">
        <v>1331818</v>
      </c>
      <c r="BB270" s="1508">
        <v>1931818</v>
      </c>
      <c r="BC270" s="1508">
        <v>2231818</v>
      </c>
      <c r="BD270" s="1508">
        <v>431818</v>
      </c>
      <c r="BE270" s="2162"/>
      <c r="BF270" s="1338"/>
      <c r="BG270" s="1626"/>
      <c r="BH270" s="1338"/>
      <c r="BI270" s="1713"/>
      <c r="BJ270" s="1342"/>
      <c r="BK270" s="1716"/>
      <c r="BL270" s="1229"/>
      <c r="BM270" s="1229"/>
      <c r="BN270" s="1229"/>
      <c r="BO270" s="1490">
        <f t="shared" si="119"/>
        <v>0</v>
      </c>
      <c r="BP270" s="1316">
        <f t="shared" si="112"/>
        <v>16486362</v>
      </c>
      <c r="BQ270" s="1715"/>
      <c r="BS270" s="1298">
        <f t="shared" si="113"/>
        <v>4</v>
      </c>
      <c r="BT270" s="1298">
        <f t="shared" si="114"/>
        <v>0</v>
      </c>
      <c r="BU270" s="1298">
        <f t="shared" si="115"/>
        <v>5</v>
      </c>
      <c r="BV270" s="1298">
        <f t="shared" si="116"/>
        <v>0</v>
      </c>
      <c r="BW270" s="1298">
        <f t="shared" si="117"/>
        <v>16486362</v>
      </c>
    </row>
    <row r="271" spans="1:75" ht="15" customHeight="1" x14ac:dyDescent="0.25">
      <c r="A271" s="2282">
        <v>2</v>
      </c>
      <c r="B271" s="2617">
        <v>43518</v>
      </c>
      <c r="C271" s="2620">
        <v>264</v>
      </c>
      <c r="D271" s="2496" t="s">
        <v>80</v>
      </c>
      <c r="E271" s="1705" t="s">
        <v>31</v>
      </c>
      <c r="F271" s="794">
        <v>4</v>
      </c>
      <c r="G271" s="1491">
        <f t="shared" si="118"/>
        <v>5327272</v>
      </c>
      <c r="H271" s="1698">
        <v>1</v>
      </c>
      <c r="I271" s="2605">
        <f t="shared" si="120"/>
        <v>1931818</v>
      </c>
      <c r="J271" s="1699">
        <v>4</v>
      </c>
      <c r="K271" s="2605">
        <f t="shared" si="101"/>
        <v>8927272</v>
      </c>
      <c r="L271" s="2751">
        <v>1</v>
      </c>
      <c r="M271" s="2605">
        <f t="shared" si="102"/>
        <v>431818</v>
      </c>
      <c r="N271" s="1505">
        <f t="shared" si="121"/>
        <v>10</v>
      </c>
      <c r="O271" s="1494">
        <f t="shared" si="121"/>
        <v>16618180</v>
      </c>
      <c r="P271" s="1494">
        <v>400000</v>
      </c>
      <c r="Q271" s="2706"/>
      <c r="R271" s="1508">
        <v>1331818</v>
      </c>
      <c r="S271" s="1508">
        <v>1931818</v>
      </c>
      <c r="T271" s="1508">
        <v>2231818</v>
      </c>
      <c r="U271" s="1508">
        <v>431818</v>
      </c>
      <c r="V271" s="1701"/>
      <c r="W271" s="1229"/>
      <c r="X271" s="2364"/>
      <c r="Y271" s="1229"/>
      <c r="Z271" s="2432"/>
      <c r="AA271" s="1229"/>
      <c r="AB271" s="1710"/>
      <c r="AC271" s="1229"/>
      <c r="AD271" s="1229"/>
      <c r="AE271" s="1229"/>
      <c r="AF271" s="1490">
        <f t="shared" si="103"/>
        <v>0</v>
      </c>
      <c r="AG271" s="1316">
        <f t="shared" si="104"/>
        <v>16618180</v>
      </c>
      <c r="AH271" s="1704"/>
      <c r="AI271" s="1630"/>
      <c r="AJ271" s="1403"/>
      <c r="AK271" s="1362"/>
      <c r="AL271" s="2569"/>
      <c r="AM271" s="2216"/>
      <c r="AN271" s="1705"/>
      <c r="AO271" s="1529"/>
      <c r="AP271" s="1491">
        <f t="shared" si="105"/>
        <v>0</v>
      </c>
      <c r="AQ271" s="1698"/>
      <c r="AR271" s="1492">
        <f t="shared" si="106"/>
        <v>0</v>
      </c>
      <c r="AS271" s="1699"/>
      <c r="AT271" s="1492">
        <f t="shared" si="107"/>
        <v>0</v>
      </c>
      <c r="AU271" s="1706"/>
      <c r="AV271" s="1492">
        <f t="shared" si="108"/>
        <v>0</v>
      </c>
      <c r="AW271" s="1493">
        <f t="shared" si="109"/>
        <v>0</v>
      </c>
      <c r="AX271" s="2153">
        <f t="shared" si="110"/>
        <v>0</v>
      </c>
      <c r="AY271" s="1495">
        <f t="shared" si="111"/>
        <v>0</v>
      </c>
      <c r="AZ271" s="1253"/>
      <c r="BA271" s="1508">
        <v>1331818</v>
      </c>
      <c r="BB271" s="1508">
        <v>1931818</v>
      </c>
      <c r="BC271" s="1508">
        <v>2231818</v>
      </c>
      <c r="BD271" s="1508">
        <v>431818</v>
      </c>
      <c r="BE271" s="2162"/>
      <c r="BF271" s="1338"/>
      <c r="BG271" s="1712"/>
      <c r="BH271" s="1229"/>
      <c r="BI271" s="1712"/>
      <c r="BJ271" s="1342"/>
      <c r="BK271" s="1716"/>
      <c r="BL271" s="1229"/>
      <c r="BM271" s="1229"/>
      <c r="BN271" s="1229"/>
      <c r="BO271" s="1490">
        <f t="shared" si="119"/>
        <v>0</v>
      </c>
      <c r="BP271" s="1316">
        <f t="shared" si="112"/>
        <v>16618180</v>
      </c>
      <c r="BQ271" s="1717"/>
      <c r="BS271" s="1298">
        <f t="shared" si="113"/>
        <v>4</v>
      </c>
      <c r="BT271" s="1298">
        <f t="shared" si="114"/>
        <v>1</v>
      </c>
      <c r="BU271" s="1298">
        <f t="shared" si="115"/>
        <v>4</v>
      </c>
      <c r="BV271" s="1298">
        <f t="shared" si="116"/>
        <v>1</v>
      </c>
      <c r="BW271" s="1298">
        <f t="shared" si="117"/>
        <v>16618180</v>
      </c>
    </row>
    <row r="272" spans="1:75" ht="15" customHeight="1" x14ac:dyDescent="0.25">
      <c r="A272" s="2282">
        <v>3</v>
      </c>
      <c r="B272" s="2617">
        <v>43518</v>
      </c>
      <c r="C272" s="2620">
        <v>265</v>
      </c>
      <c r="D272" s="2496" t="s">
        <v>55</v>
      </c>
      <c r="E272" s="1705" t="s">
        <v>43</v>
      </c>
      <c r="F272" s="794">
        <v>4</v>
      </c>
      <c r="G272" s="1491">
        <f t="shared" si="118"/>
        <v>5327272</v>
      </c>
      <c r="H272" s="1698">
        <v>1</v>
      </c>
      <c r="I272" s="2605">
        <f t="shared" si="120"/>
        <v>1931818</v>
      </c>
      <c r="J272" s="1699">
        <v>4</v>
      </c>
      <c r="K272" s="2605">
        <f t="shared" si="101"/>
        <v>8927272</v>
      </c>
      <c r="L272" s="2751">
        <v>1</v>
      </c>
      <c r="M272" s="2605">
        <f t="shared" si="102"/>
        <v>431818</v>
      </c>
      <c r="N272" s="1505">
        <f t="shared" si="121"/>
        <v>10</v>
      </c>
      <c r="O272" s="1494">
        <f t="shared" si="121"/>
        <v>16618180</v>
      </c>
      <c r="P272" s="1494">
        <v>400000</v>
      </c>
      <c r="Q272" s="2706"/>
      <c r="R272" s="1508">
        <v>1331818</v>
      </c>
      <c r="S272" s="1508">
        <v>1931818</v>
      </c>
      <c r="T272" s="1508">
        <v>2231818</v>
      </c>
      <c r="U272" s="1508">
        <v>431818</v>
      </c>
      <c r="V272" s="1701"/>
      <c r="W272" s="1516"/>
      <c r="X272" s="2311"/>
      <c r="Y272" s="1516"/>
      <c r="Z272" s="2431"/>
      <c r="AA272" s="1516"/>
      <c r="AB272" s="1708"/>
      <c r="AC272" s="1516"/>
      <c r="AD272" s="1516"/>
      <c r="AE272" s="1516"/>
      <c r="AF272" s="1490">
        <f t="shared" si="103"/>
        <v>0</v>
      </c>
      <c r="AG272" s="1316">
        <f t="shared" si="104"/>
        <v>16618180</v>
      </c>
      <c r="AH272" s="1704"/>
      <c r="AI272" s="1630"/>
      <c r="AJ272" s="1403"/>
      <c r="AK272" s="1362"/>
      <c r="AL272" s="2569"/>
      <c r="AM272" s="2216"/>
      <c r="AN272" s="1705"/>
      <c r="AO272" s="1254"/>
      <c r="AP272" s="1491">
        <f t="shared" si="105"/>
        <v>0</v>
      </c>
      <c r="AQ272" s="1698"/>
      <c r="AR272" s="1492">
        <f t="shared" si="106"/>
        <v>0</v>
      </c>
      <c r="AS272" s="1699"/>
      <c r="AT272" s="1492">
        <f t="shared" si="107"/>
        <v>0</v>
      </c>
      <c r="AU272" s="1706"/>
      <c r="AV272" s="1492">
        <f t="shared" si="108"/>
        <v>0</v>
      </c>
      <c r="AW272" s="1493">
        <f t="shared" si="109"/>
        <v>0</v>
      </c>
      <c r="AX272" s="2153">
        <f t="shared" si="110"/>
        <v>0</v>
      </c>
      <c r="AY272" s="1495">
        <f t="shared" si="111"/>
        <v>0</v>
      </c>
      <c r="AZ272" s="1253"/>
      <c r="BA272" s="1508">
        <v>1331818</v>
      </c>
      <c r="BB272" s="1508">
        <v>1931818</v>
      </c>
      <c r="BC272" s="1508">
        <v>2231818</v>
      </c>
      <c r="BD272" s="1508">
        <v>431818</v>
      </c>
      <c r="BE272" s="2162"/>
      <c r="BF272" s="1338"/>
      <c r="BG272" s="1626"/>
      <c r="BH272" s="1229"/>
      <c r="BI272" s="1713"/>
      <c r="BJ272" s="1342"/>
      <c r="BK272" s="1716"/>
      <c r="BL272" s="1229"/>
      <c r="BM272" s="1229"/>
      <c r="BN272" s="1229"/>
      <c r="BO272" s="1490">
        <f t="shared" si="119"/>
        <v>0</v>
      </c>
      <c r="BP272" s="1316">
        <f t="shared" si="112"/>
        <v>16618180</v>
      </c>
      <c r="BQ272" s="1715"/>
      <c r="BS272" s="1298">
        <f t="shared" si="113"/>
        <v>4</v>
      </c>
      <c r="BT272" s="1298">
        <f t="shared" si="114"/>
        <v>1</v>
      </c>
      <c r="BU272" s="1298">
        <f t="shared" si="115"/>
        <v>4</v>
      </c>
      <c r="BV272" s="1298">
        <f t="shared" si="116"/>
        <v>1</v>
      </c>
      <c r="BW272" s="1298">
        <f t="shared" si="117"/>
        <v>16618180</v>
      </c>
    </row>
    <row r="273" spans="1:75" ht="15" customHeight="1" x14ac:dyDescent="0.25">
      <c r="A273" s="2282">
        <v>4</v>
      </c>
      <c r="B273" s="2617">
        <v>43518</v>
      </c>
      <c r="C273" s="2620">
        <v>266</v>
      </c>
      <c r="D273" s="2496" t="s">
        <v>52</v>
      </c>
      <c r="E273" s="1705" t="s">
        <v>43</v>
      </c>
      <c r="F273" s="794">
        <v>4</v>
      </c>
      <c r="G273" s="1491">
        <f t="shared" si="118"/>
        <v>5327272</v>
      </c>
      <c r="H273" s="1698">
        <v>1</v>
      </c>
      <c r="I273" s="2605">
        <f t="shared" si="120"/>
        <v>1931818</v>
      </c>
      <c r="J273" s="1699">
        <v>4</v>
      </c>
      <c r="K273" s="2605">
        <f t="shared" si="101"/>
        <v>8927272</v>
      </c>
      <c r="L273" s="2751">
        <v>1</v>
      </c>
      <c r="M273" s="2605">
        <f t="shared" si="102"/>
        <v>431818</v>
      </c>
      <c r="N273" s="1505">
        <f t="shared" si="121"/>
        <v>10</v>
      </c>
      <c r="O273" s="1494">
        <f t="shared" si="121"/>
        <v>16618180</v>
      </c>
      <c r="P273" s="1494">
        <v>400000</v>
      </c>
      <c r="Q273" s="2706"/>
      <c r="R273" s="1508">
        <v>1331818</v>
      </c>
      <c r="S273" s="1508">
        <v>1931818</v>
      </c>
      <c r="T273" s="1508">
        <v>2231818</v>
      </c>
      <c r="U273" s="1508">
        <v>431818</v>
      </c>
      <c r="V273" s="1701"/>
      <c r="W273" s="1229"/>
      <c r="X273" s="2364"/>
      <c r="Y273" s="1229"/>
      <c r="Z273" s="2432"/>
      <c r="AA273" s="1229"/>
      <c r="AB273" s="1710"/>
      <c r="AC273" s="1229"/>
      <c r="AD273" s="1229"/>
      <c r="AE273" s="1229"/>
      <c r="AF273" s="1490">
        <f t="shared" si="103"/>
        <v>0</v>
      </c>
      <c r="AG273" s="1316">
        <f t="shared" si="104"/>
        <v>16618180</v>
      </c>
      <c r="AH273" s="1704"/>
      <c r="AI273" s="1630"/>
      <c r="AJ273" s="1403"/>
      <c r="AK273" s="1362"/>
      <c r="AL273" s="2569"/>
      <c r="AM273" s="2216"/>
      <c r="AN273" s="1705"/>
      <c r="AO273" s="1254"/>
      <c r="AP273" s="1491">
        <f t="shared" si="105"/>
        <v>0</v>
      </c>
      <c r="AQ273" s="1698"/>
      <c r="AR273" s="1492">
        <f t="shared" si="106"/>
        <v>0</v>
      </c>
      <c r="AS273" s="1699"/>
      <c r="AT273" s="1492">
        <f t="shared" si="107"/>
        <v>0</v>
      </c>
      <c r="AU273" s="1706"/>
      <c r="AV273" s="1492">
        <f t="shared" si="108"/>
        <v>0</v>
      </c>
      <c r="AW273" s="1493">
        <f t="shared" si="109"/>
        <v>0</v>
      </c>
      <c r="AX273" s="2153">
        <f t="shared" si="110"/>
        <v>0</v>
      </c>
      <c r="AY273" s="1495">
        <f t="shared" si="111"/>
        <v>0</v>
      </c>
      <c r="AZ273" s="1253"/>
      <c r="BA273" s="1508">
        <v>1331818</v>
      </c>
      <c r="BB273" s="1508">
        <v>1931818</v>
      </c>
      <c r="BC273" s="1508">
        <v>2231818</v>
      </c>
      <c r="BD273" s="1508">
        <v>431818</v>
      </c>
      <c r="BE273" s="2165"/>
      <c r="BF273" s="1338"/>
      <c r="BG273" s="1712"/>
      <c r="BH273" s="1229"/>
      <c r="BI273" s="1713"/>
      <c r="BJ273" s="1342"/>
      <c r="BK273" s="1716"/>
      <c r="BL273" s="1229"/>
      <c r="BM273" s="1229"/>
      <c r="BN273" s="1229"/>
      <c r="BO273" s="1490">
        <f t="shared" si="119"/>
        <v>0</v>
      </c>
      <c r="BP273" s="1316">
        <f t="shared" si="112"/>
        <v>16618180</v>
      </c>
      <c r="BQ273" s="1718"/>
      <c r="BS273" s="1298">
        <f t="shared" si="113"/>
        <v>4</v>
      </c>
      <c r="BT273" s="1298">
        <f t="shared" si="114"/>
        <v>1</v>
      </c>
      <c r="BU273" s="1298">
        <f t="shared" si="115"/>
        <v>4</v>
      </c>
      <c r="BV273" s="1298">
        <f t="shared" si="116"/>
        <v>1</v>
      </c>
      <c r="BW273" s="1298">
        <f t="shared" si="117"/>
        <v>16618180</v>
      </c>
    </row>
    <row r="274" spans="1:75" ht="15" customHeight="1" x14ac:dyDescent="0.25">
      <c r="A274" s="2282">
        <v>5</v>
      </c>
      <c r="B274" s="2617">
        <v>43518</v>
      </c>
      <c r="C274" s="2620">
        <v>267</v>
      </c>
      <c r="D274" s="2496" t="s">
        <v>90</v>
      </c>
      <c r="E274" s="1705" t="s">
        <v>88</v>
      </c>
      <c r="F274" s="794">
        <v>5</v>
      </c>
      <c r="G274" s="1491">
        <f t="shared" si="118"/>
        <v>6659090</v>
      </c>
      <c r="H274" s="1698"/>
      <c r="I274" s="2605">
        <f t="shared" si="120"/>
        <v>0</v>
      </c>
      <c r="J274" s="1699">
        <v>5</v>
      </c>
      <c r="K274" s="2605">
        <f t="shared" si="101"/>
        <v>11159090</v>
      </c>
      <c r="L274" s="2751"/>
      <c r="M274" s="2605">
        <f t="shared" si="102"/>
        <v>0</v>
      </c>
      <c r="N274" s="1505">
        <f t="shared" si="121"/>
        <v>10</v>
      </c>
      <c r="O274" s="1494">
        <f t="shared" si="121"/>
        <v>17818180</v>
      </c>
      <c r="P274" s="1494">
        <v>400000</v>
      </c>
      <c r="Q274" s="2706"/>
      <c r="R274" s="1508">
        <v>1331818</v>
      </c>
      <c r="S274" s="1508">
        <v>1931818</v>
      </c>
      <c r="T274" s="1508">
        <v>2231818</v>
      </c>
      <c r="U274" s="1508">
        <v>431818</v>
      </c>
      <c r="V274" s="1701"/>
      <c r="W274" s="1229"/>
      <c r="X274" s="2311"/>
      <c r="Y274" s="1229"/>
      <c r="Z274" s="2432"/>
      <c r="AA274" s="1229"/>
      <c r="AB274" s="1710"/>
      <c r="AC274" s="1229"/>
      <c r="AD274" s="1229"/>
      <c r="AE274" s="1229"/>
      <c r="AF274" s="1490">
        <f t="shared" si="103"/>
        <v>0</v>
      </c>
      <c r="AG274" s="1316">
        <f t="shared" si="104"/>
        <v>17818180</v>
      </c>
      <c r="AH274" s="1704"/>
      <c r="AI274" s="1630"/>
      <c r="AJ274" s="1403"/>
      <c r="AK274" s="1362"/>
      <c r="AL274" s="2569"/>
      <c r="AM274" s="2216"/>
      <c r="AN274" s="1705"/>
      <c r="AO274" s="1254"/>
      <c r="AP274" s="1491">
        <f t="shared" si="105"/>
        <v>0</v>
      </c>
      <c r="AQ274" s="1698"/>
      <c r="AR274" s="1492">
        <f t="shared" si="106"/>
        <v>0</v>
      </c>
      <c r="AS274" s="1699"/>
      <c r="AT274" s="1492">
        <f t="shared" si="107"/>
        <v>0</v>
      </c>
      <c r="AU274" s="1706"/>
      <c r="AV274" s="1492">
        <f t="shared" si="108"/>
        <v>0</v>
      </c>
      <c r="AW274" s="1493">
        <f t="shared" si="109"/>
        <v>0</v>
      </c>
      <c r="AX274" s="2153">
        <f t="shared" si="110"/>
        <v>0</v>
      </c>
      <c r="AY274" s="1495">
        <f t="shared" si="111"/>
        <v>0</v>
      </c>
      <c r="AZ274" s="1253"/>
      <c r="BA274" s="1508">
        <v>1331818</v>
      </c>
      <c r="BB274" s="1508">
        <v>1931818</v>
      </c>
      <c r="BC274" s="1508">
        <v>2231818</v>
      </c>
      <c r="BD274" s="1508">
        <v>431818</v>
      </c>
      <c r="BE274" s="2162"/>
      <c r="BF274" s="1338"/>
      <c r="BG274" s="1626"/>
      <c r="BH274" s="1229"/>
      <c r="BI274" s="1713"/>
      <c r="BJ274" s="1342"/>
      <c r="BK274" s="1716"/>
      <c r="BL274" s="1229"/>
      <c r="BM274" s="1229"/>
      <c r="BN274" s="1229"/>
      <c r="BO274" s="1490">
        <f t="shared" si="119"/>
        <v>0</v>
      </c>
      <c r="BP274" s="1316">
        <f t="shared" si="112"/>
        <v>17818180</v>
      </c>
      <c r="BQ274" s="1718"/>
      <c r="BS274" s="1298">
        <f t="shared" si="113"/>
        <v>5</v>
      </c>
      <c r="BT274" s="1298">
        <f t="shared" si="114"/>
        <v>0</v>
      </c>
      <c r="BU274" s="1298">
        <f t="shared" si="115"/>
        <v>5</v>
      </c>
      <c r="BV274" s="1298">
        <f t="shared" si="116"/>
        <v>0</v>
      </c>
      <c r="BW274" s="1298">
        <f t="shared" si="117"/>
        <v>17818180</v>
      </c>
    </row>
    <row r="275" spans="1:75" ht="15" customHeight="1" x14ac:dyDescent="0.25">
      <c r="A275" s="2282">
        <v>6</v>
      </c>
      <c r="B275" s="2617">
        <v>43518</v>
      </c>
      <c r="C275" s="2620">
        <v>268</v>
      </c>
      <c r="D275" s="2496" t="s">
        <v>37</v>
      </c>
      <c r="E275" s="1705" t="s">
        <v>88</v>
      </c>
      <c r="F275" s="794">
        <v>4</v>
      </c>
      <c r="G275" s="1491">
        <f t="shared" si="118"/>
        <v>5327272</v>
      </c>
      <c r="H275" s="1698"/>
      <c r="I275" s="2605">
        <f t="shared" si="120"/>
        <v>0</v>
      </c>
      <c r="J275" s="1699">
        <v>4</v>
      </c>
      <c r="K275" s="2605">
        <f t="shared" si="101"/>
        <v>8927272</v>
      </c>
      <c r="L275" s="2751">
        <v>2</v>
      </c>
      <c r="M275" s="2605">
        <f t="shared" si="102"/>
        <v>863636</v>
      </c>
      <c r="N275" s="1505">
        <f t="shared" si="121"/>
        <v>10</v>
      </c>
      <c r="O275" s="1494">
        <f t="shared" si="121"/>
        <v>15118180</v>
      </c>
      <c r="P275" s="1494">
        <v>400000</v>
      </c>
      <c r="Q275" s="2706"/>
      <c r="R275" s="1508">
        <v>1331818</v>
      </c>
      <c r="S275" s="1508">
        <v>1931818</v>
      </c>
      <c r="T275" s="1508">
        <v>2231818</v>
      </c>
      <c r="U275" s="1508">
        <v>431818</v>
      </c>
      <c r="V275" s="1701"/>
      <c r="W275" s="1229"/>
      <c r="X275" s="2311"/>
      <c r="Y275" s="1229"/>
      <c r="Z275" s="2432"/>
      <c r="AA275" s="1229"/>
      <c r="AB275" s="1710"/>
      <c r="AC275" s="1229"/>
      <c r="AD275" s="1229"/>
      <c r="AE275" s="1229"/>
      <c r="AF275" s="1490">
        <f t="shared" si="103"/>
        <v>0</v>
      </c>
      <c r="AG275" s="1316">
        <f t="shared" si="104"/>
        <v>15118180</v>
      </c>
      <c r="AH275" s="1704"/>
      <c r="AI275" s="1630"/>
      <c r="AJ275" s="1403"/>
      <c r="AK275" s="1362"/>
      <c r="AL275" s="2569"/>
      <c r="AM275" s="2216"/>
      <c r="AN275" s="1705"/>
      <c r="AO275" s="1254"/>
      <c r="AP275" s="1491">
        <f t="shared" si="105"/>
        <v>0</v>
      </c>
      <c r="AQ275" s="1698"/>
      <c r="AR275" s="1492">
        <f t="shared" si="106"/>
        <v>0</v>
      </c>
      <c r="AS275" s="1699"/>
      <c r="AT275" s="1492">
        <f t="shared" si="107"/>
        <v>0</v>
      </c>
      <c r="AU275" s="1706"/>
      <c r="AV275" s="1492">
        <f t="shared" si="108"/>
        <v>0</v>
      </c>
      <c r="AW275" s="1493">
        <f t="shared" si="109"/>
        <v>0</v>
      </c>
      <c r="AX275" s="2153">
        <f t="shared" si="110"/>
        <v>0</v>
      </c>
      <c r="AY275" s="1495">
        <f t="shared" si="111"/>
        <v>0</v>
      </c>
      <c r="AZ275" s="1253"/>
      <c r="BA275" s="1508">
        <v>1331818</v>
      </c>
      <c r="BB275" s="1508">
        <v>1931818</v>
      </c>
      <c r="BC275" s="1508">
        <v>2231818</v>
      </c>
      <c r="BD275" s="1508">
        <v>431818</v>
      </c>
      <c r="BE275" s="2162"/>
      <c r="BF275" s="1338"/>
      <c r="BG275" s="1626"/>
      <c r="BH275" s="1229"/>
      <c r="BI275" s="1626"/>
      <c r="BJ275" s="1342"/>
      <c r="BK275" s="1626"/>
      <c r="BL275" s="1229"/>
      <c r="BM275" s="1229"/>
      <c r="BN275" s="1229"/>
      <c r="BO275" s="1490">
        <f t="shared" si="119"/>
        <v>0</v>
      </c>
      <c r="BP275" s="1316">
        <f t="shared" si="112"/>
        <v>15118180</v>
      </c>
      <c r="BQ275" s="1718"/>
      <c r="BS275" s="1298">
        <f t="shared" si="113"/>
        <v>4</v>
      </c>
      <c r="BT275" s="1298">
        <f t="shared" si="114"/>
        <v>0</v>
      </c>
      <c r="BU275" s="1298">
        <f t="shared" si="115"/>
        <v>4</v>
      </c>
      <c r="BV275" s="1298">
        <f t="shared" si="116"/>
        <v>2</v>
      </c>
      <c r="BW275" s="1298">
        <f t="shared" si="117"/>
        <v>15118180</v>
      </c>
    </row>
    <row r="276" spans="1:75" ht="15" customHeight="1" x14ac:dyDescent="0.25">
      <c r="A276" s="2282">
        <v>5</v>
      </c>
      <c r="B276" s="2617">
        <v>43518</v>
      </c>
      <c r="C276" s="2620">
        <v>269</v>
      </c>
      <c r="D276" s="2496" t="s">
        <v>68</v>
      </c>
      <c r="E276" s="1705" t="s">
        <v>57</v>
      </c>
      <c r="F276" s="794">
        <v>2</v>
      </c>
      <c r="G276" s="1491">
        <f t="shared" si="118"/>
        <v>2663636</v>
      </c>
      <c r="H276" s="1698"/>
      <c r="I276" s="2605">
        <f t="shared" si="120"/>
        <v>0</v>
      </c>
      <c r="J276" s="1699">
        <v>2</v>
      </c>
      <c r="K276" s="2605">
        <f t="shared" si="101"/>
        <v>4463636</v>
      </c>
      <c r="L276" s="2751">
        <v>1</v>
      </c>
      <c r="M276" s="2605">
        <f t="shared" si="102"/>
        <v>431818</v>
      </c>
      <c r="N276" s="1505">
        <f t="shared" si="121"/>
        <v>5</v>
      </c>
      <c r="O276" s="1494">
        <f t="shared" si="121"/>
        <v>7559090</v>
      </c>
      <c r="P276" s="1494">
        <v>200000</v>
      </c>
      <c r="Q276" s="2706"/>
      <c r="R276" s="1508">
        <v>1331818</v>
      </c>
      <c r="S276" s="1508">
        <v>1931818</v>
      </c>
      <c r="T276" s="1508">
        <v>2231818</v>
      </c>
      <c r="U276" s="1508">
        <v>431818</v>
      </c>
      <c r="V276" s="1701"/>
      <c r="W276" s="1229"/>
      <c r="X276" s="2364"/>
      <c r="Y276" s="1229"/>
      <c r="Z276" s="2432"/>
      <c r="AA276" s="1229"/>
      <c r="AB276" s="1710"/>
      <c r="AC276" s="1229"/>
      <c r="AD276" s="1229"/>
      <c r="AE276" s="1229"/>
      <c r="AF276" s="1490">
        <f t="shared" si="103"/>
        <v>0</v>
      </c>
      <c r="AG276" s="1316">
        <f t="shared" si="104"/>
        <v>7559090</v>
      </c>
      <c r="AH276" s="1704"/>
      <c r="AI276" s="1630"/>
      <c r="AJ276" s="1403"/>
      <c r="AK276" s="1362"/>
      <c r="AL276" s="2569"/>
      <c r="AM276" s="2216"/>
      <c r="AN276" s="1705"/>
      <c r="AO276" s="1254"/>
      <c r="AP276" s="1491">
        <f t="shared" si="105"/>
        <v>0</v>
      </c>
      <c r="AQ276" s="1698"/>
      <c r="AR276" s="1492">
        <f t="shared" si="106"/>
        <v>0</v>
      </c>
      <c r="AS276" s="1699"/>
      <c r="AT276" s="1492">
        <f t="shared" si="107"/>
        <v>0</v>
      </c>
      <c r="AU276" s="1706"/>
      <c r="AV276" s="1492">
        <f t="shared" si="108"/>
        <v>0</v>
      </c>
      <c r="AW276" s="1493">
        <f t="shared" si="109"/>
        <v>0</v>
      </c>
      <c r="AX276" s="2153">
        <f t="shared" si="110"/>
        <v>0</v>
      </c>
      <c r="AY276" s="1495">
        <f t="shared" si="111"/>
        <v>0</v>
      </c>
      <c r="AZ276" s="1253"/>
      <c r="BA276" s="1508">
        <v>1331818</v>
      </c>
      <c r="BB276" s="1508">
        <v>1931818</v>
      </c>
      <c r="BC276" s="1508">
        <v>2231818</v>
      </c>
      <c r="BD276" s="1508">
        <v>431818</v>
      </c>
      <c r="BE276" s="2162"/>
      <c r="BF276" s="1338"/>
      <c r="BG276" s="1713"/>
      <c r="BH276" s="1229"/>
      <c r="BI276" s="1713"/>
      <c r="BJ276" s="1342"/>
      <c r="BK276" s="1716"/>
      <c r="BL276" s="1229"/>
      <c r="BM276" s="1229"/>
      <c r="BN276" s="1229"/>
      <c r="BO276" s="1490">
        <f t="shared" si="119"/>
        <v>0</v>
      </c>
      <c r="BP276" s="1316">
        <f t="shared" si="112"/>
        <v>7559090</v>
      </c>
      <c r="BQ276" s="1718"/>
      <c r="BS276" s="1298">
        <f t="shared" si="113"/>
        <v>2</v>
      </c>
      <c r="BT276" s="1298">
        <f t="shared" si="114"/>
        <v>0</v>
      </c>
      <c r="BU276" s="1298">
        <f t="shared" si="115"/>
        <v>2</v>
      </c>
      <c r="BV276" s="1298">
        <f t="shared" si="116"/>
        <v>1</v>
      </c>
      <c r="BW276" s="1298">
        <f t="shared" si="117"/>
        <v>7559090</v>
      </c>
    </row>
    <row r="277" spans="1:75" ht="15" customHeight="1" x14ac:dyDescent="0.25">
      <c r="A277" s="2282">
        <v>6</v>
      </c>
      <c r="B277" s="2617">
        <v>43518</v>
      </c>
      <c r="C277" s="2620">
        <v>270</v>
      </c>
      <c r="D277" s="2496" t="s">
        <v>39</v>
      </c>
      <c r="E277" s="1705" t="s">
        <v>57</v>
      </c>
      <c r="F277" s="794">
        <v>2</v>
      </c>
      <c r="G277" s="1491">
        <f t="shared" si="118"/>
        <v>2663636</v>
      </c>
      <c r="H277" s="1698"/>
      <c r="I277" s="2605">
        <f t="shared" si="120"/>
        <v>0</v>
      </c>
      <c r="J277" s="1699">
        <v>3</v>
      </c>
      <c r="K277" s="2605">
        <f t="shared" si="101"/>
        <v>6695454</v>
      </c>
      <c r="L277" s="2751">
        <v>1</v>
      </c>
      <c r="M277" s="2605">
        <f t="shared" si="102"/>
        <v>431818</v>
      </c>
      <c r="N277" s="1505">
        <f t="shared" si="121"/>
        <v>6</v>
      </c>
      <c r="O277" s="1494">
        <f t="shared" si="121"/>
        <v>9790908</v>
      </c>
      <c r="P277" s="1494">
        <v>240000</v>
      </c>
      <c r="Q277" s="2706"/>
      <c r="R277" s="1508">
        <v>1331818</v>
      </c>
      <c r="S277" s="1508">
        <v>1931818</v>
      </c>
      <c r="T277" s="1508">
        <v>2231818</v>
      </c>
      <c r="U277" s="1508">
        <v>431818</v>
      </c>
      <c r="V277" s="1701"/>
      <c r="W277" s="1229"/>
      <c r="X277" s="2364"/>
      <c r="Y277" s="1229"/>
      <c r="Z277" s="2432"/>
      <c r="AA277" s="1229"/>
      <c r="AB277" s="1710"/>
      <c r="AC277" s="1229"/>
      <c r="AD277" s="1229"/>
      <c r="AE277" s="1229"/>
      <c r="AF277" s="1490">
        <f t="shared" si="103"/>
        <v>0</v>
      </c>
      <c r="AG277" s="1316">
        <f t="shared" si="104"/>
        <v>9790908</v>
      </c>
      <c r="AH277" s="1711"/>
      <c r="AI277" s="1630"/>
      <c r="AJ277" s="1403"/>
      <c r="AK277" s="1362"/>
      <c r="AL277" s="2569"/>
      <c r="AM277" s="2216"/>
      <c r="AN277" s="1705"/>
      <c r="AO277" s="1254"/>
      <c r="AP277" s="1491">
        <f t="shared" si="105"/>
        <v>0</v>
      </c>
      <c r="AQ277" s="1698"/>
      <c r="AR277" s="1492">
        <f t="shared" si="106"/>
        <v>0</v>
      </c>
      <c r="AS277" s="1699"/>
      <c r="AT277" s="1492">
        <f t="shared" si="107"/>
        <v>0</v>
      </c>
      <c r="AU277" s="1706"/>
      <c r="AV277" s="1492">
        <f t="shared" si="108"/>
        <v>0</v>
      </c>
      <c r="AW277" s="1493">
        <f t="shared" si="109"/>
        <v>0</v>
      </c>
      <c r="AX277" s="2153">
        <f t="shared" si="110"/>
        <v>0</v>
      </c>
      <c r="AY277" s="1495">
        <f t="shared" si="111"/>
        <v>0</v>
      </c>
      <c r="AZ277" s="1253"/>
      <c r="BA277" s="1508">
        <v>1331818</v>
      </c>
      <c r="BB277" s="1508">
        <v>1931818</v>
      </c>
      <c r="BC277" s="1508">
        <v>2231818</v>
      </c>
      <c r="BD277" s="1508">
        <v>431818</v>
      </c>
      <c r="BE277" s="2162"/>
      <c r="BF277" s="1516"/>
      <c r="BG277" s="1720"/>
      <c r="BH277" s="1229"/>
      <c r="BI277" s="1720"/>
      <c r="BJ277" s="1516"/>
      <c r="BK277" s="1719"/>
      <c r="BL277" s="1516"/>
      <c r="BM277" s="1516"/>
      <c r="BN277" s="1516"/>
      <c r="BO277" s="1490">
        <f t="shared" si="119"/>
        <v>0</v>
      </c>
      <c r="BP277" s="1316">
        <f t="shared" si="112"/>
        <v>9790908</v>
      </c>
      <c r="BQ277" s="1718"/>
      <c r="BS277" s="1298">
        <f t="shared" si="113"/>
        <v>2</v>
      </c>
      <c r="BT277" s="1298">
        <f t="shared" si="114"/>
        <v>0</v>
      </c>
      <c r="BU277" s="1298">
        <f t="shared" si="115"/>
        <v>3</v>
      </c>
      <c r="BV277" s="1298">
        <f t="shared" si="116"/>
        <v>1</v>
      </c>
      <c r="BW277" s="1298">
        <f t="shared" si="117"/>
        <v>9790908</v>
      </c>
    </row>
    <row r="278" spans="1:75" ht="15" customHeight="1" x14ac:dyDescent="0.25">
      <c r="A278" s="2282">
        <v>7</v>
      </c>
      <c r="B278" s="2617">
        <v>43518</v>
      </c>
      <c r="C278" s="2620">
        <v>271</v>
      </c>
      <c r="D278" s="2496" t="s">
        <v>72</v>
      </c>
      <c r="E278" s="1705" t="s">
        <v>57</v>
      </c>
      <c r="F278" s="794">
        <v>2</v>
      </c>
      <c r="G278" s="1491">
        <f t="shared" si="118"/>
        <v>2663636</v>
      </c>
      <c r="H278" s="1698"/>
      <c r="I278" s="2605">
        <f t="shared" si="120"/>
        <v>0</v>
      </c>
      <c r="J278" s="1699">
        <v>2</v>
      </c>
      <c r="K278" s="2605">
        <f t="shared" si="101"/>
        <v>4463636</v>
      </c>
      <c r="L278" s="2751">
        <v>2</v>
      </c>
      <c r="M278" s="2605">
        <f t="shared" si="102"/>
        <v>863636</v>
      </c>
      <c r="N278" s="1505">
        <f t="shared" si="121"/>
        <v>6</v>
      </c>
      <c r="O278" s="1494">
        <f t="shared" si="121"/>
        <v>7990908</v>
      </c>
      <c r="P278" s="1494">
        <v>240000</v>
      </c>
      <c r="Q278" s="2706"/>
      <c r="R278" s="1508">
        <v>1331818</v>
      </c>
      <c r="S278" s="1508">
        <v>1931818</v>
      </c>
      <c r="T278" s="1508">
        <v>2231818</v>
      </c>
      <c r="U278" s="1508">
        <v>431818</v>
      </c>
      <c r="V278" s="1701"/>
      <c r="W278" s="1229"/>
      <c r="X278" s="2364"/>
      <c r="Y278" s="1229"/>
      <c r="Z278" s="2432"/>
      <c r="AA278" s="1229"/>
      <c r="AB278" s="1710"/>
      <c r="AC278" s="1229"/>
      <c r="AD278" s="1229"/>
      <c r="AE278" s="1229"/>
      <c r="AF278" s="1490">
        <f t="shared" si="103"/>
        <v>0</v>
      </c>
      <c r="AG278" s="1316">
        <f t="shared" si="104"/>
        <v>7990908</v>
      </c>
      <c r="AH278" s="1704"/>
      <c r="AI278" s="1630"/>
      <c r="AJ278" s="1403"/>
      <c r="AK278" s="1362"/>
      <c r="AL278" s="2569"/>
      <c r="AM278" s="2216"/>
      <c r="AN278" s="1705"/>
      <c r="AO278" s="1254"/>
      <c r="AP278" s="1491">
        <f t="shared" si="105"/>
        <v>0</v>
      </c>
      <c r="AQ278" s="1698"/>
      <c r="AR278" s="1492">
        <f t="shared" si="106"/>
        <v>0</v>
      </c>
      <c r="AS278" s="1699"/>
      <c r="AT278" s="1492">
        <f t="shared" si="107"/>
        <v>0</v>
      </c>
      <c r="AU278" s="1706"/>
      <c r="AV278" s="1492">
        <f t="shared" si="108"/>
        <v>0</v>
      </c>
      <c r="AW278" s="1493">
        <f t="shared" si="109"/>
        <v>0</v>
      </c>
      <c r="AX278" s="2153">
        <f t="shared" si="110"/>
        <v>0</v>
      </c>
      <c r="AY278" s="1495">
        <f t="shared" si="111"/>
        <v>0</v>
      </c>
      <c r="AZ278" s="1253"/>
      <c r="BA278" s="1508">
        <v>1331818</v>
      </c>
      <c r="BB278" s="1508">
        <v>1931818</v>
      </c>
      <c r="BC278" s="1508">
        <v>2231818</v>
      </c>
      <c r="BD278" s="1508">
        <v>431818</v>
      </c>
      <c r="BE278" s="2162"/>
      <c r="BF278" s="1229"/>
      <c r="BG278" s="1712"/>
      <c r="BH278" s="1229"/>
      <c r="BI278" s="1721"/>
      <c r="BJ278" s="1229"/>
      <c r="BK278" s="1718"/>
      <c r="BL278" s="1229"/>
      <c r="BM278" s="1229"/>
      <c r="BN278" s="1229"/>
      <c r="BO278" s="1490">
        <f t="shared" si="119"/>
        <v>0</v>
      </c>
      <c r="BP278" s="1316">
        <f t="shared" si="112"/>
        <v>7990908</v>
      </c>
      <c r="BQ278" s="1715"/>
      <c r="BS278" s="1298">
        <f t="shared" si="113"/>
        <v>2</v>
      </c>
      <c r="BT278" s="1298">
        <f t="shared" si="114"/>
        <v>0</v>
      </c>
      <c r="BU278" s="1298">
        <f t="shared" si="115"/>
        <v>2</v>
      </c>
      <c r="BV278" s="1298">
        <f t="shared" si="116"/>
        <v>2</v>
      </c>
      <c r="BW278" s="1298">
        <f t="shared" si="117"/>
        <v>7990908</v>
      </c>
    </row>
    <row r="279" spans="1:75" ht="15" customHeight="1" thickBot="1" x14ac:dyDescent="0.3">
      <c r="A279" s="2282">
        <v>8</v>
      </c>
      <c r="B279" s="2617">
        <v>43518</v>
      </c>
      <c r="C279" s="2620">
        <v>272</v>
      </c>
      <c r="D279" s="2496" t="s">
        <v>76</v>
      </c>
      <c r="E279" s="1705" t="s">
        <v>57</v>
      </c>
      <c r="F279" s="794">
        <v>2</v>
      </c>
      <c r="G279" s="1491">
        <f t="shared" si="118"/>
        <v>2663636</v>
      </c>
      <c r="H279" s="1698"/>
      <c r="I279" s="2605">
        <f t="shared" si="120"/>
        <v>0</v>
      </c>
      <c r="J279" s="1699">
        <v>2</v>
      </c>
      <c r="K279" s="2605">
        <f t="shared" si="101"/>
        <v>4463636</v>
      </c>
      <c r="L279" s="2751"/>
      <c r="M279" s="2605">
        <f t="shared" si="102"/>
        <v>0</v>
      </c>
      <c r="N279" s="1505">
        <f t="shared" si="121"/>
        <v>4</v>
      </c>
      <c r="O279" s="1494">
        <f t="shared" si="121"/>
        <v>7127272</v>
      </c>
      <c r="P279" s="1494">
        <v>160000</v>
      </c>
      <c r="Q279" s="2706"/>
      <c r="R279" s="1508">
        <v>1331818</v>
      </c>
      <c r="S279" s="1508">
        <v>1931818</v>
      </c>
      <c r="T279" s="1508">
        <v>2231818</v>
      </c>
      <c r="U279" s="1508">
        <v>431818</v>
      </c>
      <c r="V279" s="1701"/>
      <c r="W279" s="1229"/>
      <c r="X279" s="2311"/>
      <c r="Y279" s="1229"/>
      <c r="Z279" s="2432"/>
      <c r="AA279" s="1229"/>
      <c r="AB279" s="1710"/>
      <c r="AC279" s="1229"/>
      <c r="AD279" s="1229"/>
      <c r="AE279" s="1229"/>
      <c r="AF279" s="1490">
        <f t="shared" si="103"/>
        <v>0</v>
      </c>
      <c r="AG279" s="1316">
        <f t="shared" si="104"/>
        <v>7127272</v>
      </c>
      <c r="AH279" s="1704"/>
      <c r="AI279" s="1630"/>
      <c r="AJ279" s="1403"/>
      <c r="AK279" s="1362"/>
      <c r="AL279" s="2569"/>
      <c r="AM279" s="2216"/>
      <c r="AN279" s="1705"/>
      <c r="AO279" s="1254"/>
      <c r="AP279" s="1491">
        <f t="shared" si="105"/>
        <v>0</v>
      </c>
      <c r="AQ279" s="1698"/>
      <c r="AR279" s="1492">
        <f t="shared" si="106"/>
        <v>0</v>
      </c>
      <c r="AS279" s="1699"/>
      <c r="AT279" s="1492">
        <f t="shared" si="107"/>
        <v>0</v>
      </c>
      <c r="AU279" s="1706"/>
      <c r="AV279" s="1492">
        <f t="shared" si="108"/>
        <v>0</v>
      </c>
      <c r="AW279" s="1493">
        <f t="shared" si="109"/>
        <v>0</v>
      </c>
      <c r="AX279" s="2153">
        <f t="shared" si="110"/>
        <v>0</v>
      </c>
      <c r="AY279" s="1495">
        <f t="shared" si="111"/>
        <v>0</v>
      </c>
      <c r="AZ279" s="1253"/>
      <c r="BA279" s="1508">
        <v>1331818</v>
      </c>
      <c r="BB279" s="1508">
        <v>1931818</v>
      </c>
      <c r="BC279" s="1508">
        <v>2231818</v>
      </c>
      <c r="BD279" s="1508">
        <v>431818</v>
      </c>
      <c r="BE279" s="2162"/>
      <c r="BF279" s="1516"/>
      <c r="BG279" s="1720"/>
      <c r="BH279" s="1229"/>
      <c r="BI279" s="1720"/>
      <c r="BJ279" s="1516"/>
      <c r="BK279" s="1719"/>
      <c r="BL279" s="1516"/>
      <c r="BM279" s="1516"/>
      <c r="BN279" s="1516"/>
      <c r="BO279" s="1490">
        <f t="shared" si="119"/>
        <v>0</v>
      </c>
      <c r="BP279" s="1316">
        <f t="shared" si="112"/>
        <v>7127272</v>
      </c>
      <c r="BQ279" s="1715"/>
      <c r="BS279" s="1298">
        <f t="shared" si="113"/>
        <v>2</v>
      </c>
      <c r="BT279" s="1298">
        <f t="shared" si="114"/>
        <v>0</v>
      </c>
      <c r="BU279" s="1298">
        <f t="shared" si="115"/>
        <v>2</v>
      </c>
      <c r="BV279" s="1298">
        <f t="shared" si="116"/>
        <v>0</v>
      </c>
      <c r="BW279" s="1298">
        <f t="shared" si="117"/>
        <v>7127272</v>
      </c>
    </row>
    <row r="280" spans="1:75" ht="15" customHeight="1" x14ac:dyDescent="0.25">
      <c r="A280" s="2283">
        <v>1</v>
      </c>
      <c r="B280" s="2619">
        <v>43521</v>
      </c>
      <c r="C280" s="2658">
        <v>273</v>
      </c>
      <c r="D280" s="2497" t="s">
        <v>32</v>
      </c>
      <c r="E280" s="1250" t="s">
        <v>31</v>
      </c>
      <c r="F280" s="794">
        <v>4</v>
      </c>
      <c r="G280" s="1491">
        <f t="shared" si="118"/>
        <v>5327272</v>
      </c>
      <c r="H280" s="1252"/>
      <c r="I280" s="2605">
        <f t="shared" si="120"/>
        <v>0</v>
      </c>
      <c r="J280" s="795">
        <v>4</v>
      </c>
      <c r="K280" s="2605">
        <f t="shared" si="101"/>
        <v>8927272</v>
      </c>
      <c r="L280" s="2752">
        <v>1</v>
      </c>
      <c r="M280" s="2605">
        <f t="shared" si="102"/>
        <v>431818</v>
      </c>
      <c r="N280" s="1505">
        <f t="shared" si="121"/>
        <v>9</v>
      </c>
      <c r="O280" s="1494">
        <f t="shared" si="121"/>
        <v>14686362</v>
      </c>
      <c r="P280" s="1494">
        <v>360000</v>
      </c>
      <c r="Q280" s="2707"/>
      <c r="R280" s="1508">
        <v>1331818</v>
      </c>
      <c r="S280" s="1508">
        <v>1931818</v>
      </c>
      <c r="T280" s="1508">
        <v>2231818</v>
      </c>
      <c r="U280" s="1508">
        <v>431818</v>
      </c>
      <c r="V280" s="1712"/>
      <c r="W280" s="1338"/>
      <c r="X280" s="2312"/>
      <c r="Y280" s="1338"/>
      <c r="Z280" s="2433"/>
      <c r="AA280" s="1342"/>
      <c r="AB280" s="1714"/>
      <c r="AC280" s="1229"/>
      <c r="AD280" s="1229"/>
      <c r="AE280" s="1229"/>
      <c r="AF280" s="1490">
        <f t="shared" si="103"/>
        <v>0</v>
      </c>
      <c r="AG280" s="1316">
        <f t="shared" si="104"/>
        <v>14686362</v>
      </c>
      <c r="AH280" s="1715"/>
      <c r="AI280" s="1630"/>
      <c r="AJ280" s="1404"/>
      <c r="AK280" s="1363"/>
      <c r="AL280" s="2570"/>
      <c r="AM280" s="2217"/>
      <c r="AN280" s="1250"/>
      <c r="AO280" s="1254"/>
      <c r="AP280" s="1491">
        <f t="shared" si="105"/>
        <v>0</v>
      </c>
      <c r="AQ280" s="1252"/>
      <c r="AR280" s="1492">
        <f t="shared" si="106"/>
        <v>0</v>
      </c>
      <c r="AS280" s="795"/>
      <c r="AT280" s="1492">
        <f t="shared" si="107"/>
        <v>0</v>
      </c>
      <c r="AU280" s="796"/>
      <c r="AV280" s="1492">
        <f t="shared" si="108"/>
        <v>0</v>
      </c>
      <c r="AW280" s="1493">
        <f t="shared" si="109"/>
        <v>0</v>
      </c>
      <c r="AX280" s="2153">
        <f t="shared" si="110"/>
        <v>0</v>
      </c>
      <c r="AY280" s="1495">
        <f t="shared" si="111"/>
        <v>0</v>
      </c>
      <c r="AZ280" s="1259"/>
      <c r="BA280" s="1508">
        <v>1331818</v>
      </c>
      <c r="BB280" s="1508">
        <v>1931818</v>
      </c>
      <c r="BC280" s="1508">
        <v>2231818</v>
      </c>
      <c r="BD280" s="1508">
        <v>431818</v>
      </c>
      <c r="BE280" s="2162"/>
      <c r="BF280" s="1338"/>
      <c r="BG280" s="1722"/>
      <c r="BH280" s="1229"/>
      <c r="BI280" s="1723"/>
      <c r="BJ280" s="1342"/>
      <c r="BK280" s="1726"/>
      <c r="BL280" s="1229"/>
      <c r="BM280" s="1229"/>
      <c r="BN280" s="1229"/>
      <c r="BO280" s="1490">
        <f t="shared" si="119"/>
        <v>0</v>
      </c>
      <c r="BP280" s="1316">
        <f t="shared" si="112"/>
        <v>14686362</v>
      </c>
      <c r="BQ280" s="1725"/>
      <c r="BS280" s="1298">
        <f t="shared" si="113"/>
        <v>4</v>
      </c>
      <c r="BT280" s="1298">
        <f t="shared" si="114"/>
        <v>0</v>
      </c>
      <c r="BU280" s="1298">
        <f t="shared" si="115"/>
        <v>4</v>
      </c>
      <c r="BV280" s="1298">
        <f t="shared" si="116"/>
        <v>1</v>
      </c>
      <c r="BW280" s="1298">
        <f t="shared" si="117"/>
        <v>14686362</v>
      </c>
    </row>
    <row r="281" spans="1:75" ht="15" customHeight="1" x14ac:dyDescent="0.25">
      <c r="A281" s="2283">
        <v>2</v>
      </c>
      <c r="B281" s="2619">
        <v>43521</v>
      </c>
      <c r="C281" s="2658">
        <v>274</v>
      </c>
      <c r="D281" s="2497" t="s">
        <v>53</v>
      </c>
      <c r="E281" s="1250" t="s">
        <v>43</v>
      </c>
      <c r="F281" s="794">
        <v>4</v>
      </c>
      <c r="G281" s="1491">
        <f t="shared" si="118"/>
        <v>5327272</v>
      </c>
      <c r="H281" s="1252"/>
      <c r="I281" s="2605">
        <f t="shared" si="120"/>
        <v>0</v>
      </c>
      <c r="J281" s="795">
        <v>4</v>
      </c>
      <c r="K281" s="2605">
        <f t="shared" si="101"/>
        <v>8927272</v>
      </c>
      <c r="L281" s="2752">
        <v>1</v>
      </c>
      <c r="M281" s="2605">
        <f t="shared" si="102"/>
        <v>431818</v>
      </c>
      <c r="N281" s="1505">
        <f t="shared" si="121"/>
        <v>9</v>
      </c>
      <c r="O281" s="1494">
        <f t="shared" si="121"/>
        <v>14686362</v>
      </c>
      <c r="P281" s="1494">
        <v>360000</v>
      </c>
      <c r="Q281" s="2707"/>
      <c r="R281" s="1508">
        <v>1331818</v>
      </c>
      <c r="S281" s="1508">
        <v>1931818</v>
      </c>
      <c r="T281" s="1508">
        <v>2231818</v>
      </c>
      <c r="U281" s="1508">
        <v>431818</v>
      </c>
      <c r="V281" s="1712"/>
      <c r="W281" s="1338"/>
      <c r="X281" s="2312"/>
      <c r="Y281" s="1338"/>
      <c r="Z281" s="1712"/>
      <c r="AA281" s="1342"/>
      <c r="AB281" s="1714"/>
      <c r="AC281" s="1229"/>
      <c r="AD281" s="1229"/>
      <c r="AE281" s="1229"/>
      <c r="AF281" s="1490">
        <f t="shared" si="103"/>
        <v>0</v>
      </c>
      <c r="AG281" s="1316">
        <f t="shared" si="104"/>
        <v>14686362</v>
      </c>
      <c r="AH281" s="1717"/>
      <c r="AI281" s="1630"/>
      <c r="AJ281" s="1251"/>
      <c r="AK281" s="1363"/>
      <c r="AL281" s="2570"/>
      <c r="AM281" s="2217"/>
      <c r="AN281" s="1250"/>
      <c r="AO281" s="1254"/>
      <c r="AP281" s="1491">
        <f t="shared" si="105"/>
        <v>0</v>
      </c>
      <c r="AQ281" s="1252"/>
      <c r="AR281" s="1492">
        <f t="shared" si="106"/>
        <v>0</v>
      </c>
      <c r="AS281" s="795"/>
      <c r="AT281" s="1492">
        <f t="shared" si="107"/>
        <v>0</v>
      </c>
      <c r="AU281" s="796"/>
      <c r="AV281" s="1492">
        <f t="shared" si="108"/>
        <v>0</v>
      </c>
      <c r="AW281" s="1493">
        <f t="shared" si="109"/>
        <v>0</v>
      </c>
      <c r="AX281" s="2153">
        <f t="shared" si="110"/>
        <v>0</v>
      </c>
      <c r="AY281" s="1495">
        <f t="shared" si="111"/>
        <v>0</v>
      </c>
      <c r="AZ281" s="1259"/>
      <c r="BA281" s="1508">
        <v>1331818</v>
      </c>
      <c r="BB281" s="1508">
        <v>1931818</v>
      </c>
      <c r="BC281" s="1508">
        <v>2231818</v>
      </c>
      <c r="BD281" s="1508">
        <v>431818</v>
      </c>
      <c r="BE281" s="2162"/>
      <c r="BF281" s="1338"/>
      <c r="BG281" s="1626"/>
      <c r="BH281" s="1229"/>
      <c r="BI281" s="1723"/>
      <c r="BJ281" s="1342"/>
      <c r="BK281" s="1726"/>
      <c r="BL281" s="1229"/>
      <c r="BM281" s="1229"/>
      <c r="BN281" s="1229"/>
      <c r="BO281" s="1490">
        <f t="shared" si="119"/>
        <v>0</v>
      </c>
      <c r="BP281" s="1316">
        <f t="shared" si="112"/>
        <v>14686362</v>
      </c>
      <c r="BQ281" s="1725"/>
      <c r="BS281" s="1298">
        <f t="shared" si="113"/>
        <v>4</v>
      </c>
      <c r="BT281" s="1298">
        <f t="shared" si="114"/>
        <v>0</v>
      </c>
      <c r="BU281" s="1298">
        <f t="shared" si="115"/>
        <v>4</v>
      </c>
      <c r="BV281" s="1298">
        <f t="shared" si="116"/>
        <v>1</v>
      </c>
      <c r="BW281" s="1298">
        <f t="shared" si="117"/>
        <v>14686362</v>
      </c>
    </row>
    <row r="282" spans="1:75" ht="15" customHeight="1" x14ac:dyDescent="0.25">
      <c r="A282" s="2283">
        <v>3</v>
      </c>
      <c r="B282" s="2619">
        <v>43521</v>
      </c>
      <c r="C282" s="2658">
        <v>275</v>
      </c>
      <c r="D282" s="2497" t="s">
        <v>92</v>
      </c>
      <c r="E282" s="1250" t="s">
        <v>88</v>
      </c>
      <c r="F282" s="794">
        <v>5</v>
      </c>
      <c r="G282" s="1491">
        <f t="shared" si="118"/>
        <v>6659090</v>
      </c>
      <c r="H282" s="1252"/>
      <c r="I282" s="2605">
        <f t="shared" si="120"/>
        <v>0</v>
      </c>
      <c r="J282" s="795">
        <v>3</v>
      </c>
      <c r="K282" s="2605">
        <f t="shared" si="101"/>
        <v>6695454</v>
      </c>
      <c r="L282" s="2752">
        <v>1</v>
      </c>
      <c r="M282" s="2605">
        <f t="shared" si="102"/>
        <v>431818</v>
      </c>
      <c r="N282" s="1505">
        <f t="shared" si="121"/>
        <v>9</v>
      </c>
      <c r="O282" s="1494">
        <f t="shared" si="121"/>
        <v>13786362</v>
      </c>
      <c r="P282" s="1494">
        <v>360000</v>
      </c>
      <c r="Q282" s="2707"/>
      <c r="R282" s="1508">
        <v>1331818</v>
      </c>
      <c r="S282" s="1508">
        <v>1931818</v>
      </c>
      <c r="T282" s="1508">
        <v>2231818</v>
      </c>
      <c r="U282" s="1508">
        <v>431818</v>
      </c>
      <c r="V282" s="1712"/>
      <c r="W282" s="1338"/>
      <c r="X282" s="2312"/>
      <c r="Y282" s="1338"/>
      <c r="Z282" s="2433"/>
      <c r="AA282" s="1342"/>
      <c r="AB282" s="1714"/>
      <c r="AC282" s="1229"/>
      <c r="AD282" s="1229"/>
      <c r="AE282" s="1229"/>
      <c r="AF282" s="1490">
        <f t="shared" si="103"/>
        <v>0</v>
      </c>
      <c r="AG282" s="1316">
        <f t="shared" si="104"/>
        <v>13786362</v>
      </c>
      <c r="AH282" s="1715"/>
      <c r="AI282" s="1630"/>
      <c r="AJ282" s="1251"/>
      <c r="AK282" s="1363"/>
      <c r="AL282" s="2570"/>
      <c r="AM282" s="2217"/>
      <c r="AN282" s="1250"/>
      <c r="AO282" s="1254"/>
      <c r="AP282" s="1491">
        <f t="shared" si="105"/>
        <v>0</v>
      </c>
      <c r="AQ282" s="1252"/>
      <c r="AR282" s="1492">
        <f t="shared" si="106"/>
        <v>0</v>
      </c>
      <c r="AS282" s="795"/>
      <c r="AT282" s="1492">
        <f t="shared" si="107"/>
        <v>0</v>
      </c>
      <c r="AU282" s="796"/>
      <c r="AV282" s="1492">
        <f t="shared" si="108"/>
        <v>0</v>
      </c>
      <c r="AW282" s="1493">
        <f t="shared" si="109"/>
        <v>0</v>
      </c>
      <c r="AX282" s="2153">
        <f t="shared" si="110"/>
        <v>0</v>
      </c>
      <c r="AY282" s="1495">
        <f t="shared" si="111"/>
        <v>0</v>
      </c>
      <c r="AZ282" s="1259"/>
      <c r="BA282" s="1508">
        <v>1331818</v>
      </c>
      <c r="BB282" s="1508">
        <v>1931818</v>
      </c>
      <c r="BC282" s="1508">
        <v>2231818</v>
      </c>
      <c r="BD282" s="1508">
        <v>431818</v>
      </c>
      <c r="BE282" s="2162"/>
      <c r="BF282" s="1338"/>
      <c r="BG282" s="1722"/>
      <c r="BH282" s="1229"/>
      <c r="BI282" s="1723"/>
      <c r="BJ282" s="1342"/>
      <c r="BK282" s="1726"/>
      <c r="BL282" s="1229"/>
      <c r="BM282" s="1229"/>
      <c r="BN282" s="1229"/>
      <c r="BO282" s="1490">
        <f t="shared" si="119"/>
        <v>0</v>
      </c>
      <c r="BP282" s="1316">
        <f t="shared" si="112"/>
        <v>13786362</v>
      </c>
      <c r="BQ282" s="1725"/>
      <c r="BS282" s="1298">
        <f t="shared" si="113"/>
        <v>5</v>
      </c>
      <c r="BT282" s="1298">
        <f t="shared" si="114"/>
        <v>0</v>
      </c>
      <c r="BU282" s="1298">
        <f t="shared" si="115"/>
        <v>3</v>
      </c>
      <c r="BV282" s="1298">
        <f t="shared" si="116"/>
        <v>1</v>
      </c>
      <c r="BW282" s="1298">
        <f t="shared" si="117"/>
        <v>13786362</v>
      </c>
    </row>
    <row r="283" spans="1:75" ht="15" customHeight="1" x14ac:dyDescent="0.25">
      <c r="A283" s="2283">
        <v>4</v>
      </c>
      <c r="B283" s="2619">
        <v>43521</v>
      </c>
      <c r="C283" s="2658">
        <v>276</v>
      </c>
      <c r="D283" s="2498" t="s">
        <v>104</v>
      </c>
      <c r="E283" s="1250" t="s">
        <v>57</v>
      </c>
      <c r="F283" s="794">
        <v>2</v>
      </c>
      <c r="G283" s="1491">
        <f t="shared" si="118"/>
        <v>2663636</v>
      </c>
      <c r="H283" s="1252"/>
      <c r="I283" s="2605">
        <f t="shared" si="120"/>
        <v>0</v>
      </c>
      <c r="J283" s="795">
        <v>2</v>
      </c>
      <c r="K283" s="2605">
        <f t="shared" si="101"/>
        <v>4463636</v>
      </c>
      <c r="L283" s="2752">
        <v>1</v>
      </c>
      <c r="M283" s="2605">
        <f t="shared" si="102"/>
        <v>431818</v>
      </c>
      <c r="N283" s="1505">
        <f t="shared" si="121"/>
        <v>5</v>
      </c>
      <c r="O283" s="1494">
        <f t="shared" si="121"/>
        <v>7559090</v>
      </c>
      <c r="P283" s="1494">
        <v>200000</v>
      </c>
      <c r="Q283" s="2707"/>
      <c r="R283" s="1508">
        <v>1331818</v>
      </c>
      <c r="S283" s="1508">
        <v>1931818</v>
      </c>
      <c r="T283" s="1508">
        <v>2231818</v>
      </c>
      <c r="U283" s="1508">
        <v>431818</v>
      </c>
      <c r="V283" s="1712"/>
      <c r="W283" s="1338"/>
      <c r="X283" s="2312"/>
      <c r="Y283" s="1338"/>
      <c r="Z283" s="2433"/>
      <c r="AA283" s="1342"/>
      <c r="AB283" s="1714"/>
      <c r="AC283" s="1229"/>
      <c r="AD283" s="1229"/>
      <c r="AE283" s="1229"/>
      <c r="AF283" s="1490">
        <f t="shared" si="103"/>
        <v>0</v>
      </c>
      <c r="AG283" s="1316">
        <f t="shared" si="104"/>
        <v>7559090</v>
      </c>
      <c r="AH283" s="1718"/>
      <c r="AI283" s="1630"/>
      <c r="AJ283" s="1251"/>
      <c r="AK283" s="1363"/>
      <c r="AL283" s="2570"/>
      <c r="AM283" s="2218"/>
      <c r="AN283" s="1250"/>
      <c r="AO283" s="1254"/>
      <c r="AP283" s="1491">
        <f t="shared" si="105"/>
        <v>0</v>
      </c>
      <c r="AQ283" s="1252"/>
      <c r="AR283" s="1492">
        <f t="shared" si="106"/>
        <v>0</v>
      </c>
      <c r="AS283" s="795"/>
      <c r="AT283" s="1492">
        <f t="shared" si="107"/>
        <v>0</v>
      </c>
      <c r="AU283" s="796"/>
      <c r="AV283" s="1492">
        <f t="shared" si="108"/>
        <v>0</v>
      </c>
      <c r="AW283" s="1493">
        <f t="shared" si="109"/>
        <v>0</v>
      </c>
      <c r="AX283" s="2153">
        <f t="shared" si="110"/>
        <v>0</v>
      </c>
      <c r="AY283" s="1495">
        <f t="shared" si="111"/>
        <v>0</v>
      </c>
      <c r="AZ283" s="1259"/>
      <c r="BA283" s="1508">
        <v>1331818</v>
      </c>
      <c r="BB283" s="1508">
        <v>1931818</v>
      </c>
      <c r="BC283" s="1508">
        <v>2231818</v>
      </c>
      <c r="BD283" s="1508">
        <v>431818</v>
      </c>
      <c r="BE283" s="2162"/>
      <c r="BF283" s="1338"/>
      <c r="BG283" s="1722"/>
      <c r="BH283" s="1229"/>
      <c r="BI283" s="1723"/>
      <c r="BJ283" s="1342"/>
      <c r="BK283" s="1726"/>
      <c r="BL283" s="1229"/>
      <c r="BM283" s="1229"/>
      <c r="BN283" s="1229"/>
      <c r="BO283" s="1490">
        <f t="shared" si="119"/>
        <v>0</v>
      </c>
      <c r="BP283" s="1316">
        <f t="shared" si="112"/>
        <v>7559090</v>
      </c>
      <c r="BQ283" s="1725"/>
      <c r="BS283" s="1298">
        <f t="shared" si="113"/>
        <v>2</v>
      </c>
      <c r="BT283" s="1298">
        <f t="shared" si="114"/>
        <v>0</v>
      </c>
      <c r="BU283" s="1298">
        <f t="shared" si="115"/>
        <v>2</v>
      </c>
      <c r="BV283" s="1298">
        <f t="shared" si="116"/>
        <v>1</v>
      </c>
      <c r="BW283" s="1298">
        <f t="shared" si="117"/>
        <v>7559090</v>
      </c>
    </row>
    <row r="284" spans="1:75" ht="15" customHeight="1" x14ac:dyDescent="0.25">
      <c r="A284" s="2283">
        <v>5</v>
      </c>
      <c r="B284" s="2619">
        <v>43521</v>
      </c>
      <c r="C284" s="2658">
        <v>277</v>
      </c>
      <c r="D284" s="2498" t="s">
        <v>95</v>
      </c>
      <c r="E284" s="1250" t="s">
        <v>57</v>
      </c>
      <c r="F284" s="794">
        <v>2</v>
      </c>
      <c r="G284" s="1491">
        <f t="shared" si="118"/>
        <v>2663636</v>
      </c>
      <c r="H284" s="1252"/>
      <c r="I284" s="2605">
        <f t="shared" si="120"/>
        <v>0</v>
      </c>
      <c r="J284" s="795">
        <v>2</v>
      </c>
      <c r="K284" s="2605">
        <f t="shared" si="101"/>
        <v>4463636</v>
      </c>
      <c r="L284" s="2752"/>
      <c r="M284" s="2605">
        <f t="shared" si="102"/>
        <v>0</v>
      </c>
      <c r="N284" s="1505">
        <f t="shared" si="121"/>
        <v>4</v>
      </c>
      <c r="O284" s="1494">
        <f t="shared" si="121"/>
        <v>7127272</v>
      </c>
      <c r="P284" s="1494">
        <v>160000</v>
      </c>
      <c r="Q284" s="2707"/>
      <c r="R284" s="1508">
        <v>1331818</v>
      </c>
      <c r="S284" s="1508">
        <v>1931818</v>
      </c>
      <c r="T284" s="1508">
        <v>2231818</v>
      </c>
      <c r="U284" s="1508">
        <v>431818</v>
      </c>
      <c r="V284" s="1712"/>
      <c r="W284" s="1338"/>
      <c r="X284" s="2312"/>
      <c r="Y284" s="1338"/>
      <c r="Z284" s="2433"/>
      <c r="AA284" s="1342"/>
      <c r="AB284" s="1714"/>
      <c r="AC284" s="1229"/>
      <c r="AD284" s="1229"/>
      <c r="AE284" s="1229"/>
      <c r="AF284" s="1490">
        <f t="shared" si="103"/>
        <v>0</v>
      </c>
      <c r="AG284" s="1316">
        <f t="shared" si="104"/>
        <v>7127272</v>
      </c>
      <c r="AH284" s="1718"/>
      <c r="AI284" s="1630"/>
      <c r="AJ284" s="1251"/>
      <c r="AK284" s="1363"/>
      <c r="AL284" s="2570"/>
      <c r="AM284" s="2218"/>
      <c r="AN284" s="1250"/>
      <c r="AO284" s="1254"/>
      <c r="AP284" s="1491">
        <f t="shared" si="105"/>
        <v>0</v>
      </c>
      <c r="AQ284" s="1252"/>
      <c r="AR284" s="1492">
        <f t="shared" si="106"/>
        <v>0</v>
      </c>
      <c r="AS284" s="795"/>
      <c r="AT284" s="1492">
        <f t="shared" si="107"/>
        <v>0</v>
      </c>
      <c r="AU284" s="796"/>
      <c r="AV284" s="1492">
        <f t="shared" si="108"/>
        <v>0</v>
      </c>
      <c r="AW284" s="1493">
        <f t="shared" si="109"/>
        <v>0</v>
      </c>
      <c r="AX284" s="2153">
        <f t="shared" si="110"/>
        <v>0</v>
      </c>
      <c r="AY284" s="1495">
        <f t="shared" si="111"/>
        <v>0</v>
      </c>
      <c r="AZ284" s="1259"/>
      <c r="BA284" s="1508">
        <v>1331818</v>
      </c>
      <c r="BB284" s="1508">
        <v>1931818</v>
      </c>
      <c r="BC284" s="1508">
        <v>2231818</v>
      </c>
      <c r="BD284" s="1508">
        <v>431818</v>
      </c>
      <c r="BE284" s="2162"/>
      <c r="BF284" s="1338"/>
      <c r="BG284" s="1723"/>
      <c r="BH284" s="1338"/>
      <c r="BI284" s="1723"/>
      <c r="BJ284" s="1342"/>
      <c r="BK284" s="1726"/>
      <c r="BL284" s="1229"/>
      <c r="BM284" s="1229"/>
      <c r="BN284" s="1229"/>
      <c r="BO284" s="1490">
        <f t="shared" si="119"/>
        <v>0</v>
      </c>
      <c r="BP284" s="1316">
        <f t="shared" si="112"/>
        <v>7127272</v>
      </c>
      <c r="BQ284" s="1727"/>
      <c r="BS284" s="1298">
        <f t="shared" si="113"/>
        <v>2</v>
      </c>
      <c r="BT284" s="1298">
        <f t="shared" si="114"/>
        <v>0</v>
      </c>
      <c r="BU284" s="1298">
        <f t="shared" si="115"/>
        <v>2</v>
      </c>
      <c r="BV284" s="1298">
        <f t="shared" si="116"/>
        <v>0</v>
      </c>
      <c r="BW284" s="1298">
        <f t="shared" si="117"/>
        <v>7127272</v>
      </c>
    </row>
    <row r="285" spans="1:75" ht="15" customHeight="1" x14ac:dyDescent="0.25">
      <c r="A285" s="2283">
        <v>6</v>
      </c>
      <c r="B285" s="2619">
        <v>43521</v>
      </c>
      <c r="C285" s="2658">
        <v>278</v>
      </c>
      <c r="D285" s="2498" t="s">
        <v>93</v>
      </c>
      <c r="E285" s="1250" t="s">
        <v>31</v>
      </c>
      <c r="F285" s="794">
        <v>2</v>
      </c>
      <c r="G285" s="1491">
        <f t="shared" si="118"/>
        <v>2663636</v>
      </c>
      <c r="H285" s="1252"/>
      <c r="I285" s="2605">
        <f t="shared" si="120"/>
        <v>0</v>
      </c>
      <c r="J285" s="795">
        <v>3</v>
      </c>
      <c r="K285" s="2605">
        <f t="shared" si="101"/>
        <v>6695454</v>
      </c>
      <c r="L285" s="2752"/>
      <c r="M285" s="2605">
        <f t="shared" si="102"/>
        <v>0</v>
      </c>
      <c r="N285" s="1505">
        <f t="shared" si="121"/>
        <v>5</v>
      </c>
      <c r="O285" s="1494">
        <f t="shared" si="121"/>
        <v>9359090</v>
      </c>
      <c r="P285" s="1494">
        <v>200000</v>
      </c>
      <c r="Q285" s="2707"/>
      <c r="R285" s="1508">
        <v>1331818</v>
      </c>
      <c r="S285" s="1508">
        <v>1931818</v>
      </c>
      <c r="T285" s="1508">
        <v>2231818</v>
      </c>
      <c r="U285" s="1508">
        <v>431818</v>
      </c>
      <c r="V285" s="1712"/>
      <c r="W285" s="1338"/>
      <c r="X285" s="2312"/>
      <c r="Y285" s="1338"/>
      <c r="Z285" s="2433"/>
      <c r="AA285" s="1342"/>
      <c r="AB285" s="1714"/>
      <c r="AC285" s="1229"/>
      <c r="AD285" s="1229"/>
      <c r="AE285" s="1229"/>
      <c r="AF285" s="1490">
        <f t="shared" si="103"/>
        <v>0</v>
      </c>
      <c r="AG285" s="1316">
        <f t="shared" si="104"/>
        <v>9359090</v>
      </c>
      <c r="AH285" s="1718"/>
      <c r="AI285" s="1630"/>
      <c r="AJ285" s="1251"/>
      <c r="AK285" s="1363"/>
      <c r="AL285" s="2570"/>
      <c r="AM285" s="2218"/>
      <c r="AN285" s="1250"/>
      <c r="AO285" s="1535"/>
      <c r="AP285" s="1491">
        <f t="shared" si="105"/>
        <v>0</v>
      </c>
      <c r="AQ285" s="1252"/>
      <c r="AR285" s="1492">
        <f t="shared" si="106"/>
        <v>0</v>
      </c>
      <c r="AS285" s="795"/>
      <c r="AT285" s="1492">
        <f t="shared" si="107"/>
        <v>0</v>
      </c>
      <c r="AU285" s="796"/>
      <c r="AV285" s="1492">
        <f t="shared" si="108"/>
        <v>0</v>
      </c>
      <c r="AW285" s="1493">
        <f t="shared" si="109"/>
        <v>0</v>
      </c>
      <c r="AX285" s="2153">
        <f t="shared" si="110"/>
        <v>0</v>
      </c>
      <c r="AY285" s="1495">
        <f t="shared" si="111"/>
        <v>0</v>
      </c>
      <c r="AZ285" s="1259"/>
      <c r="BA285" s="1508">
        <v>1331818</v>
      </c>
      <c r="BB285" s="1508">
        <v>1931818</v>
      </c>
      <c r="BC285" s="1508">
        <v>2231818</v>
      </c>
      <c r="BD285" s="1508">
        <v>431818</v>
      </c>
      <c r="BE285" s="2162"/>
      <c r="BF285" s="1338"/>
      <c r="BG285" s="1723"/>
      <c r="BH285" s="1338"/>
      <c r="BI285" s="1723"/>
      <c r="BJ285" s="1342"/>
      <c r="BK285" s="1726"/>
      <c r="BL285" s="1229"/>
      <c r="BM285" s="1229"/>
      <c r="BN285" s="1229"/>
      <c r="BO285" s="1490">
        <f t="shared" si="119"/>
        <v>0</v>
      </c>
      <c r="BP285" s="1316">
        <f t="shared" si="112"/>
        <v>9359090</v>
      </c>
      <c r="BQ285" s="1725"/>
      <c r="BS285" s="1298">
        <f t="shared" si="113"/>
        <v>2</v>
      </c>
      <c r="BT285" s="1298">
        <f t="shared" si="114"/>
        <v>0</v>
      </c>
      <c r="BU285" s="1298">
        <f t="shared" si="115"/>
        <v>3</v>
      </c>
      <c r="BV285" s="1298">
        <f t="shared" si="116"/>
        <v>0</v>
      </c>
      <c r="BW285" s="1298">
        <f t="shared" si="117"/>
        <v>9359090</v>
      </c>
    </row>
    <row r="286" spans="1:75" ht="15" customHeight="1" x14ac:dyDescent="0.25">
      <c r="A286" s="2283">
        <v>7</v>
      </c>
      <c r="B286" s="2619">
        <v>43521</v>
      </c>
      <c r="C286" s="2658">
        <v>279</v>
      </c>
      <c r="D286" s="2498" t="s">
        <v>40</v>
      </c>
      <c r="E286" s="1250" t="s">
        <v>31</v>
      </c>
      <c r="F286" s="794">
        <v>3</v>
      </c>
      <c r="G286" s="1491">
        <f t="shared" si="118"/>
        <v>3995454</v>
      </c>
      <c r="H286" s="1252"/>
      <c r="I286" s="2605">
        <f t="shared" si="120"/>
        <v>0</v>
      </c>
      <c r="J286" s="795">
        <v>2</v>
      </c>
      <c r="K286" s="2605">
        <f t="shared" si="101"/>
        <v>4463636</v>
      </c>
      <c r="L286" s="2752">
        <v>1</v>
      </c>
      <c r="M286" s="2605">
        <f t="shared" si="102"/>
        <v>431818</v>
      </c>
      <c r="N286" s="1505">
        <f t="shared" ref="N286:O301" si="122">F286+H286+J286+L286</f>
        <v>6</v>
      </c>
      <c r="O286" s="1494">
        <f t="shared" si="122"/>
        <v>8890908</v>
      </c>
      <c r="P286" s="1494">
        <v>240000</v>
      </c>
      <c r="Q286" s="2707"/>
      <c r="R286" s="1508">
        <v>1331818</v>
      </c>
      <c r="S286" s="1508">
        <v>1931818</v>
      </c>
      <c r="T286" s="1508">
        <v>2231818</v>
      </c>
      <c r="U286" s="1508">
        <v>431818</v>
      </c>
      <c r="V286" s="1712"/>
      <c r="W286" s="1338"/>
      <c r="X286" s="2365"/>
      <c r="Y286" s="1338"/>
      <c r="Z286" s="2433"/>
      <c r="AA286" s="1342"/>
      <c r="AB286" s="1714"/>
      <c r="AC286" s="1229"/>
      <c r="AD286" s="1229"/>
      <c r="AE286" s="1229"/>
      <c r="AF286" s="1490">
        <f t="shared" si="103"/>
        <v>0</v>
      </c>
      <c r="AG286" s="1316">
        <f t="shared" si="104"/>
        <v>8890908</v>
      </c>
      <c r="AH286" s="1718"/>
      <c r="AI286" s="1630"/>
      <c r="AJ286" s="1251"/>
      <c r="AK286" s="1363"/>
      <c r="AL286" s="2571"/>
      <c r="AM286" s="2219"/>
      <c r="AN286" s="1250"/>
      <c r="AO286" s="1254"/>
      <c r="AP286" s="1491">
        <f t="shared" si="105"/>
        <v>0</v>
      </c>
      <c r="AQ286" s="1252"/>
      <c r="AR286" s="1492">
        <f t="shared" si="106"/>
        <v>0</v>
      </c>
      <c r="AS286" s="795"/>
      <c r="AT286" s="1492">
        <f t="shared" si="107"/>
        <v>0</v>
      </c>
      <c r="AU286" s="796"/>
      <c r="AV286" s="1492">
        <f t="shared" si="108"/>
        <v>0</v>
      </c>
      <c r="AW286" s="1493">
        <f t="shared" si="109"/>
        <v>0</v>
      </c>
      <c r="AX286" s="2153">
        <f t="shared" si="110"/>
        <v>0</v>
      </c>
      <c r="AY286" s="1495">
        <f t="shared" si="111"/>
        <v>0</v>
      </c>
      <c r="AZ286" s="1259"/>
      <c r="BA286" s="1508">
        <v>1331818</v>
      </c>
      <c r="BB286" s="1508">
        <v>1931818</v>
      </c>
      <c r="BC286" s="1508">
        <v>2231818</v>
      </c>
      <c r="BD286" s="1508">
        <v>431818</v>
      </c>
      <c r="BE286" s="2166"/>
      <c r="BF286" s="1338"/>
      <c r="BG286" s="1723"/>
      <c r="BH286" s="1338"/>
      <c r="BI286" s="1723"/>
      <c r="BJ286" s="1342"/>
      <c r="BK286" s="1726"/>
      <c r="BL286" s="1229"/>
      <c r="BM286" s="1229"/>
      <c r="BN286" s="1229"/>
      <c r="BO286" s="1490">
        <f t="shared" si="119"/>
        <v>0</v>
      </c>
      <c r="BP286" s="1316">
        <f t="shared" si="112"/>
        <v>8890908</v>
      </c>
      <c r="BQ286" s="1728"/>
      <c r="BS286" s="1298">
        <f t="shared" si="113"/>
        <v>3</v>
      </c>
      <c r="BT286" s="1298">
        <f t="shared" si="114"/>
        <v>0</v>
      </c>
      <c r="BU286" s="1298">
        <f t="shared" si="115"/>
        <v>2</v>
      </c>
      <c r="BV286" s="1298">
        <f t="shared" si="116"/>
        <v>1</v>
      </c>
      <c r="BW286" s="1298">
        <f t="shared" si="117"/>
        <v>8890908</v>
      </c>
    </row>
    <row r="287" spans="1:75" ht="15" customHeight="1" x14ac:dyDescent="0.25">
      <c r="A287" s="2283">
        <v>8</v>
      </c>
      <c r="B287" s="2619">
        <v>43521</v>
      </c>
      <c r="C287" s="2658">
        <v>280</v>
      </c>
      <c r="D287" s="2498" t="s">
        <v>38</v>
      </c>
      <c r="E287" s="1250" t="s">
        <v>31</v>
      </c>
      <c r="F287" s="794">
        <v>4</v>
      </c>
      <c r="G287" s="1491">
        <f t="shared" si="118"/>
        <v>5327272</v>
      </c>
      <c r="H287" s="1252">
        <v>1</v>
      </c>
      <c r="I287" s="2605">
        <f t="shared" si="120"/>
        <v>1931818</v>
      </c>
      <c r="J287" s="795">
        <v>4</v>
      </c>
      <c r="K287" s="2605">
        <f t="shared" si="101"/>
        <v>8927272</v>
      </c>
      <c r="L287" s="2752">
        <v>1</v>
      </c>
      <c r="M287" s="2605">
        <f t="shared" si="102"/>
        <v>431818</v>
      </c>
      <c r="N287" s="1505">
        <f t="shared" si="122"/>
        <v>10</v>
      </c>
      <c r="O287" s="1494">
        <f t="shared" si="122"/>
        <v>16618180</v>
      </c>
      <c r="P287" s="1494">
        <v>400000</v>
      </c>
      <c r="Q287" s="2707"/>
      <c r="R287" s="1508">
        <v>1331818</v>
      </c>
      <c r="S287" s="1508">
        <v>1931818</v>
      </c>
      <c r="T287" s="1508">
        <v>2231818</v>
      </c>
      <c r="U287" s="1508">
        <v>431818</v>
      </c>
      <c r="V287" s="1712"/>
      <c r="W287" s="1516"/>
      <c r="X287" s="2366"/>
      <c r="Y287" s="1516"/>
      <c r="Z287" s="2434"/>
      <c r="AA287" s="1516"/>
      <c r="AB287" s="1720"/>
      <c r="AC287" s="1516"/>
      <c r="AD287" s="1516"/>
      <c r="AE287" s="1516"/>
      <c r="AF287" s="1490">
        <f t="shared" si="103"/>
        <v>0</v>
      </c>
      <c r="AG287" s="1316">
        <f t="shared" si="104"/>
        <v>16618180</v>
      </c>
      <c r="AH287" s="1718"/>
      <c r="AI287" s="1630"/>
      <c r="AJ287" s="1251"/>
      <c r="AK287" s="1363"/>
      <c r="AL287" s="2570"/>
      <c r="AM287" s="2218"/>
      <c r="AN287" s="1250"/>
      <c r="AO287" s="1254"/>
      <c r="AP287" s="1491">
        <f t="shared" si="105"/>
        <v>0</v>
      </c>
      <c r="AQ287" s="1252"/>
      <c r="AR287" s="1492">
        <f t="shared" si="106"/>
        <v>0</v>
      </c>
      <c r="AS287" s="795"/>
      <c r="AT287" s="1492">
        <f t="shared" si="107"/>
        <v>0</v>
      </c>
      <c r="AU287" s="796"/>
      <c r="AV287" s="1492">
        <f t="shared" si="108"/>
        <v>0</v>
      </c>
      <c r="AW287" s="1493">
        <f t="shared" si="109"/>
        <v>0</v>
      </c>
      <c r="AX287" s="2153">
        <f t="shared" si="110"/>
        <v>0</v>
      </c>
      <c r="AY287" s="1495">
        <f t="shared" si="111"/>
        <v>0</v>
      </c>
      <c r="AZ287" s="1259"/>
      <c r="BA287" s="1508">
        <v>1331818</v>
      </c>
      <c r="BB287" s="1508">
        <v>1931818</v>
      </c>
      <c r="BC287" s="1508">
        <v>2231818</v>
      </c>
      <c r="BD287" s="1508">
        <v>431818</v>
      </c>
      <c r="BE287" s="2166"/>
      <c r="BF287" s="1516"/>
      <c r="BG287" s="1730"/>
      <c r="BH287" s="1516"/>
      <c r="BI287" s="1730"/>
      <c r="BJ287" s="1516"/>
      <c r="BK287" s="1729"/>
      <c r="BL287" s="1516"/>
      <c r="BM287" s="1516"/>
      <c r="BN287" s="1516"/>
      <c r="BO287" s="1490">
        <f t="shared" si="119"/>
        <v>0</v>
      </c>
      <c r="BP287" s="1316">
        <f t="shared" si="112"/>
        <v>16618180</v>
      </c>
      <c r="BQ287" s="1725"/>
      <c r="BS287" s="1298">
        <f t="shared" si="113"/>
        <v>4</v>
      </c>
      <c r="BT287" s="1298">
        <f t="shared" si="114"/>
        <v>1</v>
      </c>
      <c r="BU287" s="1298">
        <f t="shared" si="115"/>
        <v>4</v>
      </c>
      <c r="BV287" s="1298">
        <f t="shared" si="116"/>
        <v>1</v>
      </c>
      <c r="BW287" s="1298">
        <f t="shared" si="117"/>
        <v>16618180</v>
      </c>
    </row>
    <row r="288" spans="1:75" ht="15" customHeight="1" x14ac:dyDescent="0.25">
      <c r="A288" s="2283">
        <v>9</v>
      </c>
      <c r="B288" s="2619">
        <v>43521</v>
      </c>
      <c r="C288" s="2658">
        <v>281</v>
      </c>
      <c r="D288" s="2498" t="s">
        <v>39</v>
      </c>
      <c r="E288" s="1250" t="s">
        <v>31</v>
      </c>
      <c r="F288" s="794">
        <v>4</v>
      </c>
      <c r="G288" s="1491">
        <f t="shared" si="118"/>
        <v>5327272</v>
      </c>
      <c r="H288" s="1252">
        <v>1</v>
      </c>
      <c r="I288" s="2605">
        <f t="shared" si="120"/>
        <v>1931818</v>
      </c>
      <c r="J288" s="795">
        <v>4</v>
      </c>
      <c r="K288" s="2605">
        <f t="shared" si="101"/>
        <v>8927272</v>
      </c>
      <c r="L288" s="2752">
        <v>1</v>
      </c>
      <c r="M288" s="2605">
        <f t="shared" si="102"/>
        <v>431818</v>
      </c>
      <c r="N288" s="1505">
        <f t="shared" si="122"/>
        <v>10</v>
      </c>
      <c r="O288" s="1494">
        <f t="shared" si="122"/>
        <v>16618180</v>
      </c>
      <c r="P288" s="1494">
        <v>400000</v>
      </c>
      <c r="Q288" s="2707"/>
      <c r="R288" s="1508">
        <v>1331818</v>
      </c>
      <c r="S288" s="1508">
        <v>1931818</v>
      </c>
      <c r="T288" s="1508">
        <v>2231818</v>
      </c>
      <c r="U288" s="1508">
        <v>431818</v>
      </c>
      <c r="V288" s="1712"/>
      <c r="W288" s="1229"/>
      <c r="X288" s="2312"/>
      <c r="Y288" s="1229"/>
      <c r="Z288" s="2435"/>
      <c r="AA288" s="1229"/>
      <c r="AB288" s="1721"/>
      <c r="AC288" s="1229"/>
      <c r="AD288" s="1229"/>
      <c r="AE288" s="1229"/>
      <c r="AF288" s="1490">
        <f t="shared" si="103"/>
        <v>0</v>
      </c>
      <c r="AG288" s="1316">
        <f t="shared" si="104"/>
        <v>16618180</v>
      </c>
      <c r="AH288" s="1715"/>
      <c r="AI288" s="1630"/>
      <c r="AJ288" s="1251"/>
      <c r="AK288" s="1363"/>
      <c r="AL288" s="2571"/>
      <c r="AM288" s="2219"/>
      <c r="AN288" s="1250"/>
      <c r="AO288" s="1254"/>
      <c r="AP288" s="1491">
        <f t="shared" si="105"/>
        <v>0</v>
      </c>
      <c r="AQ288" s="1252"/>
      <c r="AR288" s="1492">
        <f t="shared" si="106"/>
        <v>0</v>
      </c>
      <c r="AS288" s="795"/>
      <c r="AT288" s="1492">
        <f t="shared" si="107"/>
        <v>0</v>
      </c>
      <c r="AU288" s="796"/>
      <c r="AV288" s="1492">
        <f t="shared" si="108"/>
        <v>0</v>
      </c>
      <c r="AW288" s="1493">
        <f t="shared" si="109"/>
        <v>0</v>
      </c>
      <c r="AX288" s="2153">
        <f t="shared" si="110"/>
        <v>0</v>
      </c>
      <c r="AY288" s="1495">
        <f t="shared" si="111"/>
        <v>0</v>
      </c>
      <c r="AZ288" s="1259"/>
      <c r="BA288" s="1508">
        <v>1331818</v>
      </c>
      <c r="BB288" s="1508">
        <v>1931818</v>
      </c>
      <c r="BC288" s="1508">
        <v>2231818</v>
      </c>
      <c r="BD288" s="1508">
        <v>431818</v>
      </c>
      <c r="BE288" s="2166"/>
      <c r="BF288" s="1229"/>
      <c r="BG288" s="1953"/>
      <c r="BH288" s="1229"/>
      <c r="BI288" s="1731"/>
      <c r="BJ288" s="1229"/>
      <c r="BK288" s="1732"/>
      <c r="BL288" s="1229"/>
      <c r="BM288" s="1229"/>
      <c r="BN288" s="1229"/>
      <c r="BO288" s="1490">
        <f t="shared" si="119"/>
        <v>0</v>
      </c>
      <c r="BP288" s="1316">
        <f t="shared" si="112"/>
        <v>16618180</v>
      </c>
      <c r="BQ288" s="1725"/>
      <c r="BS288" s="1298">
        <f t="shared" si="113"/>
        <v>4</v>
      </c>
      <c r="BT288" s="1298">
        <f t="shared" si="114"/>
        <v>1</v>
      </c>
      <c r="BU288" s="1298">
        <f t="shared" si="115"/>
        <v>4</v>
      </c>
      <c r="BV288" s="1298">
        <f t="shared" si="116"/>
        <v>1</v>
      </c>
      <c r="BW288" s="1298">
        <f t="shared" si="117"/>
        <v>16618180</v>
      </c>
    </row>
    <row r="289" spans="1:75" ht="15" customHeight="1" x14ac:dyDescent="0.25">
      <c r="A289" s="2283">
        <v>10</v>
      </c>
      <c r="B289" s="2619">
        <v>43521</v>
      </c>
      <c r="C289" s="2658">
        <v>282</v>
      </c>
      <c r="D289" s="2498" t="s">
        <v>48</v>
      </c>
      <c r="E289" s="1250" t="s">
        <v>43</v>
      </c>
      <c r="F289" s="794">
        <v>4</v>
      </c>
      <c r="G289" s="1491">
        <f t="shared" si="118"/>
        <v>5327272</v>
      </c>
      <c r="H289" s="1252">
        <v>1</v>
      </c>
      <c r="I289" s="2605">
        <f t="shared" si="120"/>
        <v>1931818</v>
      </c>
      <c r="J289" s="795">
        <v>4</v>
      </c>
      <c r="K289" s="2605">
        <f t="shared" si="101"/>
        <v>8927272</v>
      </c>
      <c r="L289" s="2752">
        <v>1</v>
      </c>
      <c r="M289" s="2605">
        <f t="shared" si="102"/>
        <v>431818</v>
      </c>
      <c r="N289" s="1505">
        <f t="shared" si="122"/>
        <v>10</v>
      </c>
      <c r="O289" s="1494">
        <f t="shared" si="122"/>
        <v>16618180</v>
      </c>
      <c r="P289" s="1494">
        <v>400000</v>
      </c>
      <c r="Q289" s="2707"/>
      <c r="R289" s="1508">
        <v>1331818</v>
      </c>
      <c r="S289" s="1508">
        <v>1931818</v>
      </c>
      <c r="T289" s="1508">
        <v>2231818</v>
      </c>
      <c r="U289" s="1508">
        <v>431818</v>
      </c>
      <c r="V289" s="1712"/>
      <c r="W289" s="1516"/>
      <c r="X289" s="2366"/>
      <c r="Y289" s="1516"/>
      <c r="Z289" s="2434"/>
      <c r="AA289" s="1516"/>
      <c r="AB289" s="1720"/>
      <c r="AC289" s="1516"/>
      <c r="AD289" s="1516"/>
      <c r="AE289" s="1516"/>
      <c r="AF289" s="1490">
        <f t="shared" si="103"/>
        <v>0</v>
      </c>
      <c r="AG289" s="1316">
        <f t="shared" si="104"/>
        <v>16618180</v>
      </c>
      <c r="AH289" s="1715"/>
      <c r="AI289" s="1630"/>
      <c r="AJ289" s="1251"/>
      <c r="AK289" s="1363"/>
      <c r="AL289" s="2570"/>
      <c r="AM289" s="2218"/>
      <c r="AN289" s="1250"/>
      <c r="AO289" s="1254"/>
      <c r="AP289" s="1491">
        <f t="shared" si="105"/>
        <v>0</v>
      </c>
      <c r="AQ289" s="1252"/>
      <c r="AR289" s="1492">
        <f t="shared" si="106"/>
        <v>0</v>
      </c>
      <c r="AS289" s="795"/>
      <c r="AT289" s="1492">
        <f t="shared" si="107"/>
        <v>0</v>
      </c>
      <c r="AU289" s="796"/>
      <c r="AV289" s="1492">
        <f t="shared" si="108"/>
        <v>0</v>
      </c>
      <c r="AW289" s="1493">
        <f t="shared" si="109"/>
        <v>0</v>
      </c>
      <c r="AX289" s="2153">
        <f t="shared" si="110"/>
        <v>0</v>
      </c>
      <c r="AY289" s="1495">
        <f t="shared" si="111"/>
        <v>0</v>
      </c>
      <c r="AZ289" s="1259"/>
      <c r="BA289" s="1508">
        <v>1331818</v>
      </c>
      <c r="BB289" s="1508">
        <v>1931818</v>
      </c>
      <c r="BC289" s="1508">
        <v>2231818</v>
      </c>
      <c r="BD289" s="1508">
        <v>431818</v>
      </c>
      <c r="BE289" s="2166"/>
      <c r="BF289" s="1516"/>
      <c r="BG289" s="1730"/>
      <c r="BH289" s="1516"/>
      <c r="BI289" s="1730"/>
      <c r="BJ289" s="1516"/>
      <c r="BK289" s="1729"/>
      <c r="BL289" s="1516"/>
      <c r="BM289" s="1516"/>
      <c r="BN289" s="1516"/>
      <c r="BO289" s="1490">
        <f t="shared" si="119"/>
        <v>0</v>
      </c>
      <c r="BP289" s="1316">
        <f t="shared" si="112"/>
        <v>16618180</v>
      </c>
      <c r="BQ289" s="1725"/>
      <c r="BS289" s="1298">
        <f t="shared" si="113"/>
        <v>4</v>
      </c>
      <c r="BT289" s="1298">
        <f t="shared" si="114"/>
        <v>1</v>
      </c>
      <c r="BU289" s="1298">
        <f t="shared" si="115"/>
        <v>4</v>
      </c>
      <c r="BV289" s="1298">
        <f t="shared" si="116"/>
        <v>1</v>
      </c>
      <c r="BW289" s="1298">
        <f t="shared" si="117"/>
        <v>16618180</v>
      </c>
    </row>
    <row r="290" spans="1:75" ht="15" customHeight="1" x14ac:dyDescent="0.25">
      <c r="A290" s="2284">
        <v>11</v>
      </c>
      <c r="B290" s="2635">
        <v>43521</v>
      </c>
      <c r="C290" s="2659">
        <v>283</v>
      </c>
      <c r="D290" s="2499" t="s">
        <v>44</v>
      </c>
      <c r="E290" s="1260" t="s">
        <v>43</v>
      </c>
      <c r="F290" s="794">
        <v>4</v>
      </c>
      <c r="G290" s="1491">
        <f t="shared" si="118"/>
        <v>5327272</v>
      </c>
      <c r="H290" s="1258">
        <v>1</v>
      </c>
      <c r="I290" s="2605">
        <f t="shared" si="120"/>
        <v>1931818</v>
      </c>
      <c r="J290" s="797">
        <v>4</v>
      </c>
      <c r="K290" s="2605">
        <f t="shared" si="101"/>
        <v>8927272</v>
      </c>
      <c r="L290" s="2753">
        <v>1</v>
      </c>
      <c r="M290" s="2605">
        <f t="shared" si="102"/>
        <v>431818</v>
      </c>
      <c r="N290" s="1505">
        <f t="shared" si="122"/>
        <v>10</v>
      </c>
      <c r="O290" s="1494">
        <f t="shared" si="122"/>
        <v>16618180</v>
      </c>
      <c r="P290" s="1494">
        <v>400000</v>
      </c>
      <c r="Q290" s="2708"/>
      <c r="R290" s="1508">
        <v>1331818</v>
      </c>
      <c r="S290" s="1508">
        <v>1931818</v>
      </c>
      <c r="T290" s="1508">
        <v>2231818</v>
      </c>
      <c r="U290" s="1508">
        <v>431818</v>
      </c>
      <c r="V290" s="1722"/>
      <c r="W290" s="1338"/>
      <c r="X290" s="2313"/>
      <c r="Y290" s="1338"/>
      <c r="Z290" s="2436"/>
      <c r="AA290" s="1342"/>
      <c r="AB290" s="1724"/>
      <c r="AC290" s="1229"/>
      <c r="AD290" s="1229"/>
      <c r="AE290" s="1229"/>
      <c r="AF290" s="1490">
        <f t="shared" si="103"/>
        <v>0</v>
      </c>
      <c r="AG290" s="1316">
        <f t="shared" si="104"/>
        <v>16618180</v>
      </c>
      <c r="AH290" s="1725"/>
      <c r="AI290" s="1630"/>
      <c r="AJ290" s="1255"/>
      <c r="AK290" s="1256"/>
      <c r="AL290" s="2572"/>
      <c r="AM290" s="2220"/>
      <c r="AN290" s="1260"/>
      <c r="AO290" s="1254"/>
      <c r="AP290" s="1491">
        <f t="shared" si="105"/>
        <v>0</v>
      </c>
      <c r="AQ290" s="1258"/>
      <c r="AR290" s="1492">
        <f t="shared" si="106"/>
        <v>0</v>
      </c>
      <c r="AS290" s="797"/>
      <c r="AT290" s="1492">
        <f t="shared" si="107"/>
        <v>0</v>
      </c>
      <c r="AU290" s="1257"/>
      <c r="AV290" s="1492">
        <f t="shared" si="108"/>
        <v>0</v>
      </c>
      <c r="AW290" s="1493">
        <f t="shared" si="109"/>
        <v>0</v>
      </c>
      <c r="AX290" s="2153">
        <f t="shared" si="110"/>
        <v>0</v>
      </c>
      <c r="AY290" s="1495">
        <f t="shared" si="111"/>
        <v>0</v>
      </c>
      <c r="AZ290" s="1259"/>
      <c r="BA290" s="1508">
        <v>1331818</v>
      </c>
      <c r="BB290" s="1508">
        <v>1931818</v>
      </c>
      <c r="BC290" s="1508">
        <v>2231818</v>
      </c>
      <c r="BD290" s="1508">
        <v>431818</v>
      </c>
      <c r="BE290" s="2166"/>
      <c r="BF290" s="1229"/>
      <c r="BG290" s="1953"/>
      <c r="BH290" s="1229"/>
      <c r="BI290" s="1731"/>
      <c r="BJ290" s="1229"/>
      <c r="BK290" s="1732"/>
      <c r="BL290" s="1229"/>
      <c r="BM290" s="1229"/>
      <c r="BN290" s="1229"/>
      <c r="BO290" s="1490">
        <f t="shared" si="119"/>
        <v>0</v>
      </c>
      <c r="BP290" s="1316">
        <f t="shared" si="112"/>
        <v>16618180</v>
      </c>
      <c r="BQ290" s="1725"/>
      <c r="BS290" s="1298">
        <f t="shared" si="113"/>
        <v>4</v>
      </c>
      <c r="BT290" s="1298">
        <f t="shared" si="114"/>
        <v>1</v>
      </c>
      <c r="BU290" s="1298">
        <f t="shared" si="115"/>
        <v>4</v>
      </c>
      <c r="BV290" s="1298">
        <f t="shared" si="116"/>
        <v>1</v>
      </c>
      <c r="BW290" s="1298">
        <f t="shared" si="117"/>
        <v>16618180</v>
      </c>
    </row>
    <row r="291" spans="1:75" ht="15" customHeight="1" x14ac:dyDescent="0.25">
      <c r="A291" s="2284">
        <v>12</v>
      </c>
      <c r="B291" s="2635">
        <v>43521</v>
      </c>
      <c r="C291" s="2660">
        <v>284</v>
      </c>
      <c r="D291" s="2499" t="s">
        <v>50</v>
      </c>
      <c r="E291" s="1260" t="s">
        <v>43</v>
      </c>
      <c r="F291" s="794">
        <v>2</v>
      </c>
      <c r="G291" s="1491">
        <f t="shared" si="118"/>
        <v>2663636</v>
      </c>
      <c r="H291" s="1258">
        <v>1</v>
      </c>
      <c r="I291" s="2605">
        <f t="shared" si="120"/>
        <v>1931818</v>
      </c>
      <c r="J291" s="797">
        <v>2</v>
      </c>
      <c r="K291" s="2605">
        <f t="shared" si="101"/>
        <v>4463636</v>
      </c>
      <c r="L291" s="2753">
        <v>1</v>
      </c>
      <c r="M291" s="2605">
        <f t="shared" si="102"/>
        <v>431818</v>
      </c>
      <c r="N291" s="1505">
        <f t="shared" si="122"/>
        <v>6</v>
      </c>
      <c r="O291" s="1494">
        <f t="shared" si="122"/>
        <v>9490908</v>
      </c>
      <c r="P291" s="1494">
        <v>240000</v>
      </c>
      <c r="Q291" s="2708"/>
      <c r="R291" s="1508">
        <v>1331818</v>
      </c>
      <c r="S291" s="1508">
        <v>1931818</v>
      </c>
      <c r="T291" s="1508">
        <v>2231818</v>
      </c>
      <c r="U291" s="1508">
        <v>431818</v>
      </c>
      <c r="V291" s="1722"/>
      <c r="W291" s="1338"/>
      <c r="X291" s="2313"/>
      <c r="Y291" s="1338"/>
      <c r="Z291" s="2436"/>
      <c r="AA291" s="1342"/>
      <c r="AB291" s="1724"/>
      <c r="AC291" s="1229"/>
      <c r="AD291" s="1229"/>
      <c r="AE291" s="1229"/>
      <c r="AF291" s="1490">
        <f t="shared" si="103"/>
        <v>0</v>
      </c>
      <c r="AG291" s="1316">
        <f t="shared" si="104"/>
        <v>9490908</v>
      </c>
      <c r="AH291" s="1725"/>
      <c r="AI291" s="1630"/>
      <c r="AJ291" s="1255"/>
      <c r="AK291" s="1256"/>
      <c r="AL291" s="2572"/>
      <c r="AM291" s="2220"/>
      <c r="AN291" s="1260"/>
      <c r="AO291" s="1254"/>
      <c r="AP291" s="1491">
        <f t="shared" si="105"/>
        <v>0</v>
      </c>
      <c r="AQ291" s="1258"/>
      <c r="AR291" s="1492">
        <f t="shared" si="106"/>
        <v>0</v>
      </c>
      <c r="AS291" s="797"/>
      <c r="AT291" s="1492">
        <f t="shared" si="107"/>
        <v>0</v>
      </c>
      <c r="AU291" s="1257"/>
      <c r="AV291" s="1492">
        <f t="shared" si="108"/>
        <v>0</v>
      </c>
      <c r="AW291" s="1493">
        <f t="shared" si="109"/>
        <v>0</v>
      </c>
      <c r="AX291" s="2153">
        <f t="shared" si="110"/>
        <v>0</v>
      </c>
      <c r="AY291" s="1495">
        <f t="shared" si="111"/>
        <v>0</v>
      </c>
      <c r="AZ291" s="1259"/>
      <c r="BA291" s="1508">
        <v>1331818</v>
      </c>
      <c r="BB291" s="1508">
        <v>1931818</v>
      </c>
      <c r="BC291" s="1508">
        <v>2231818</v>
      </c>
      <c r="BD291" s="1508">
        <v>431818</v>
      </c>
      <c r="BE291" s="2166"/>
      <c r="BF291" s="1229"/>
      <c r="BG291" s="1953"/>
      <c r="BH291" s="1229"/>
      <c r="BI291" s="1731"/>
      <c r="BJ291" s="1229"/>
      <c r="BK291" s="1732"/>
      <c r="BL291" s="1229"/>
      <c r="BM291" s="1229"/>
      <c r="BN291" s="1229"/>
      <c r="BO291" s="1490">
        <f t="shared" si="119"/>
        <v>0</v>
      </c>
      <c r="BP291" s="1316">
        <f t="shared" si="112"/>
        <v>9490908</v>
      </c>
      <c r="BQ291" s="1725"/>
      <c r="BS291" s="1298">
        <f t="shared" si="113"/>
        <v>2</v>
      </c>
      <c r="BT291" s="1298">
        <f t="shared" si="114"/>
        <v>1</v>
      </c>
      <c r="BU291" s="1298">
        <f t="shared" si="115"/>
        <v>2</v>
      </c>
      <c r="BV291" s="1298">
        <f t="shared" si="116"/>
        <v>1</v>
      </c>
      <c r="BW291" s="1298">
        <f t="shared" si="117"/>
        <v>9490908</v>
      </c>
    </row>
    <row r="292" spans="1:75" ht="15" customHeight="1" x14ac:dyDescent="0.25">
      <c r="A292" s="2284">
        <v>13</v>
      </c>
      <c r="B292" s="2635">
        <v>43521</v>
      </c>
      <c r="C292" s="2660">
        <v>285</v>
      </c>
      <c r="D292" s="2499" t="s">
        <v>46</v>
      </c>
      <c r="E292" s="1260" t="s">
        <v>43</v>
      </c>
      <c r="F292" s="794">
        <v>2</v>
      </c>
      <c r="G292" s="1491">
        <f t="shared" si="118"/>
        <v>2663636</v>
      </c>
      <c r="H292" s="1258">
        <v>1</v>
      </c>
      <c r="I292" s="2605">
        <f t="shared" si="120"/>
        <v>1931818</v>
      </c>
      <c r="J292" s="797">
        <v>2</v>
      </c>
      <c r="K292" s="2605">
        <f t="shared" si="101"/>
        <v>4463636</v>
      </c>
      <c r="L292" s="2753">
        <v>1</v>
      </c>
      <c r="M292" s="2605">
        <f t="shared" si="102"/>
        <v>431818</v>
      </c>
      <c r="N292" s="1505">
        <f t="shared" si="122"/>
        <v>6</v>
      </c>
      <c r="O292" s="1494">
        <f t="shared" si="122"/>
        <v>9490908</v>
      </c>
      <c r="P292" s="1494">
        <v>240000</v>
      </c>
      <c r="Q292" s="2708"/>
      <c r="R292" s="1508">
        <v>1331818</v>
      </c>
      <c r="S292" s="1508">
        <v>1931818</v>
      </c>
      <c r="T292" s="1508">
        <v>2231818</v>
      </c>
      <c r="U292" s="1508">
        <v>431818</v>
      </c>
      <c r="V292" s="1722"/>
      <c r="W292" s="1338"/>
      <c r="X292" s="2313"/>
      <c r="Y292" s="1338"/>
      <c r="Z292" s="2436"/>
      <c r="AA292" s="1342"/>
      <c r="AB292" s="1724"/>
      <c r="AC292" s="1229"/>
      <c r="AD292" s="1229"/>
      <c r="AE292" s="1229"/>
      <c r="AF292" s="1490">
        <f t="shared" si="103"/>
        <v>0</v>
      </c>
      <c r="AG292" s="1316">
        <f t="shared" si="104"/>
        <v>9490908</v>
      </c>
      <c r="AH292" s="1725"/>
      <c r="AI292" s="1630"/>
      <c r="AJ292" s="1255"/>
      <c r="AK292" s="1256"/>
      <c r="AL292" s="2572"/>
      <c r="AM292" s="2220"/>
      <c r="AN292" s="1260"/>
      <c r="AO292" s="1254"/>
      <c r="AP292" s="1491">
        <f t="shared" si="105"/>
        <v>0</v>
      </c>
      <c r="AQ292" s="1258"/>
      <c r="AR292" s="1492">
        <f t="shared" si="106"/>
        <v>0</v>
      </c>
      <c r="AS292" s="797"/>
      <c r="AT292" s="1492">
        <f t="shared" si="107"/>
        <v>0</v>
      </c>
      <c r="AU292" s="1257"/>
      <c r="AV292" s="1492">
        <f t="shared" si="108"/>
        <v>0</v>
      </c>
      <c r="AW292" s="1493">
        <f t="shared" si="109"/>
        <v>0</v>
      </c>
      <c r="AX292" s="2153">
        <f t="shared" si="110"/>
        <v>0</v>
      </c>
      <c r="AY292" s="1495">
        <f t="shared" si="111"/>
        <v>0</v>
      </c>
      <c r="AZ292" s="1259"/>
      <c r="BA292" s="1508">
        <v>1331818</v>
      </c>
      <c r="BB292" s="1508">
        <v>1931818</v>
      </c>
      <c r="BC292" s="1508">
        <v>2231818</v>
      </c>
      <c r="BD292" s="1508">
        <v>431818</v>
      </c>
      <c r="BE292" s="2166"/>
      <c r="BF292" s="1229"/>
      <c r="BG292" s="1953"/>
      <c r="BH292" s="1229"/>
      <c r="BI292" s="1731"/>
      <c r="BJ292" s="1229"/>
      <c r="BK292" s="1732"/>
      <c r="BL292" s="1229"/>
      <c r="BM292" s="1229"/>
      <c r="BN292" s="1229"/>
      <c r="BO292" s="1490">
        <f t="shared" si="119"/>
        <v>0</v>
      </c>
      <c r="BP292" s="1316">
        <f t="shared" si="112"/>
        <v>9490908</v>
      </c>
      <c r="BQ292" s="1725"/>
      <c r="BS292" s="1298">
        <f t="shared" si="113"/>
        <v>2</v>
      </c>
      <c r="BT292" s="1298">
        <f t="shared" si="114"/>
        <v>1</v>
      </c>
      <c r="BU292" s="1298">
        <f t="shared" si="115"/>
        <v>2</v>
      </c>
      <c r="BV292" s="1298">
        <f t="shared" si="116"/>
        <v>1</v>
      </c>
      <c r="BW292" s="1298">
        <f t="shared" si="117"/>
        <v>9490908</v>
      </c>
    </row>
    <row r="293" spans="1:75" ht="15" customHeight="1" x14ac:dyDescent="0.25">
      <c r="A293" s="2284">
        <v>14</v>
      </c>
      <c r="B293" s="2635">
        <v>43521</v>
      </c>
      <c r="C293" s="2660">
        <v>286</v>
      </c>
      <c r="D293" s="2499" t="s">
        <v>42</v>
      </c>
      <c r="E293" s="1260" t="s">
        <v>43</v>
      </c>
      <c r="F293" s="794">
        <v>4</v>
      </c>
      <c r="G293" s="1491">
        <f t="shared" si="118"/>
        <v>5327272</v>
      </c>
      <c r="H293" s="1258">
        <v>1</v>
      </c>
      <c r="I293" s="2605">
        <f t="shared" si="120"/>
        <v>1931818</v>
      </c>
      <c r="J293" s="797">
        <v>4</v>
      </c>
      <c r="K293" s="2605">
        <f t="shared" si="101"/>
        <v>8927272</v>
      </c>
      <c r="L293" s="2753">
        <v>1</v>
      </c>
      <c r="M293" s="2605">
        <f t="shared" si="102"/>
        <v>431818</v>
      </c>
      <c r="N293" s="1505">
        <f t="shared" si="122"/>
        <v>10</v>
      </c>
      <c r="O293" s="1494">
        <f t="shared" si="122"/>
        <v>16618180</v>
      </c>
      <c r="P293" s="1494">
        <v>400000</v>
      </c>
      <c r="Q293" s="2708"/>
      <c r="R293" s="1508">
        <v>1331818</v>
      </c>
      <c r="S293" s="1508">
        <v>1931818</v>
      </c>
      <c r="T293" s="1508">
        <v>2231818</v>
      </c>
      <c r="U293" s="1508">
        <v>431818</v>
      </c>
      <c r="V293" s="1722"/>
      <c r="W293" s="1338"/>
      <c r="X293" s="2313"/>
      <c r="Y293" s="1338"/>
      <c r="Z293" s="2436"/>
      <c r="AA293" s="1342"/>
      <c r="AB293" s="1724"/>
      <c r="AC293" s="1229"/>
      <c r="AD293" s="1229"/>
      <c r="AE293" s="1229"/>
      <c r="AF293" s="1490">
        <f t="shared" si="103"/>
        <v>0</v>
      </c>
      <c r="AG293" s="1316">
        <f t="shared" si="104"/>
        <v>16618180</v>
      </c>
      <c r="AH293" s="1725"/>
      <c r="AI293" s="1630"/>
      <c r="AJ293" s="1255"/>
      <c r="AK293" s="1256"/>
      <c r="AL293" s="2572"/>
      <c r="AM293" s="2220"/>
      <c r="AN293" s="1260"/>
      <c r="AO293" s="1254"/>
      <c r="AP293" s="1491">
        <f t="shared" si="105"/>
        <v>0</v>
      </c>
      <c r="AQ293" s="1258"/>
      <c r="AR293" s="1492">
        <f t="shared" si="106"/>
        <v>0</v>
      </c>
      <c r="AS293" s="797"/>
      <c r="AT293" s="1492">
        <f t="shared" si="107"/>
        <v>0</v>
      </c>
      <c r="AU293" s="1257"/>
      <c r="AV293" s="1492">
        <f t="shared" si="108"/>
        <v>0</v>
      </c>
      <c r="AW293" s="1493">
        <f t="shared" si="109"/>
        <v>0</v>
      </c>
      <c r="AX293" s="2153">
        <f t="shared" si="110"/>
        <v>0</v>
      </c>
      <c r="AY293" s="1495">
        <f t="shared" si="111"/>
        <v>0</v>
      </c>
      <c r="AZ293" s="1259"/>
      <c r="BA293" s="1508">
        <v>1331818</v>
      </c>
      <c r="BB293" s="1508">
        <v>1931818</v>
      </c>
      <c r="BC293" s="1508">
        <v>2231818</v>
      </c>
      <c r="BD293" s="1508">
        <v>431818</v>
      </c>
      <c r="BE293" s="2166"/>
      <c r="BF293" s="1229"/>
      <c r="BG293" s="1722"/>
      <c r="BH293" s="1229"/>
      <c r="BI293" s="1722"/>
      <c r="BJ293" s="1229"/>
      <c r="BK293" s="1722"/>
      <c r="BL293" s="1229"/>
      <c r="BM293" s="1229"/>
      <c r="BN293" s="1229"/>
      <c r="BO293" s="1490">
        <f t="shared" si="119"/>
        <v>0</v>
      </c>
      <c r="BP293" s="1316">
        <f t="shared" si="112"/>
        <v>16618180</v>
      </c>
      <c r="BQ293" s="1725"/>
      <c r="BS293" s="1298">
        <f t="shared" si="113"/>
        <v>4</v>
      </c>
      <c r="BT293" s="1298">
        <f t="shared" si="114"/>
        <v>1</v>
      </c>
      <c r="BU293" s="1298">
        <f t="shared" si="115"/>
        <v>4</v>
      </c>
      <c r="BV293" s="1298">
        <f t="shared" si="116"/>
        <v>1</v>
      </c>
      <c r="BW293" s="1298">
        <f t="shared" si="117"/>
        <v>16618180</v>
      </c>
    </row>
    <row r="294" spans="1:75" ht="15" customHeight="1" x14ac:dyDescent="0.25">
      <c r="A294" s="2284">
        <v>15</v>
      </c>
      <c r="B294" s="2635">
        <v>43521</v>
      </c>
      <c r="C294" s="2660">
        <v>287</v>
      </c>
      <c r="D294" s="2499" t="s">
        <v>87</v>
      </c>
      <c r="E294" s="1260" t="s">
        <v>88</v>
      </c>
      <c r="F294" s="794">
        <v>4</v>
      </c>
      <c r="G294" s="1491">
        <f t="shared" si="118"/>
        <v>5327272</v>
      </c>
      <c r="H294" s="1258">
        <v>1</v>
      </c>
      <c r="I294" s="2605">
        <f t="shared" si="120"/>
        <v>1931818</v>
      </c>
      <c r="J294" s="797">
        <v>5</v>
      </c>
      <c r="K294" s="2605">
        <f t="shared" si="101"/>
        <v>11159090</v>
      </c>
      <c r="L294" s="2753"/>
      <c r="M294" s="2605">
        <f t="shared" si="102"/>
        <v>0</v>
      </c>
      <c r="N294" s="1505">
        <f t="shared" si="122"/>
        <v>10</v>
      </c>
      <c r="O294" s="1494">
        <f t="shared" si="122"/>
        <v>18418180</v>
      </c>
      <c r="P294" s="1494">
        <v>400000</v>
      </c>
      <c r="Q294" s="2708"/>
      <c r="R294" s="1508">
        <v>1331818</v>
      </c>
      <c r="S294" s="1508">
        <v>1931818</v>
      </c>
      <c r="T294" s="1508">
        <v>2231818</v>
      </c>
      <c r="U294" s="1508">
        <v>431818</v>
      </c>
      <c r="V294" s="1722"/>
      <c r="W294" s="1338"/>
      <c r="X294" s="2367"/>
      <c r="Y294" s="1338"/>
      <c r="Z294" s="2436"/>
      <c r="AA294" s="1342"/>
      <c r="AB294" s="1724"/>
      <c r="AC294" s="1229"/>
      <c r="AD294" s="1229"/>
      <c r="AE294" s="1229"/>
      <c r="AF294" s="1490">
        <f t="shared" si="103"/>
        <v>0</v>
      </c>
      <c r="AG294" s="1316">
        <f t="shared" si="104"/>
        <v>18418180</v>
      </c>
      <c r="AH294" s="1727"/>
      <c r="AI294" s="1630"/>
      <c r="AJ294" s="1255"/>
      <c r="AK294" s="1256"/>
      <c r="AL294" s="2572"/>
      <c r="AM294" s="2220"/>
      <c r="AN294" s="1260"/>
      <c r="AO294" s="1254"/>
      <c r="AP294" s="1491">
        <f t="shared" si="105"/>
        <v>0</v>
      </c>
      <c r="AQ294" s="1258"/>
      <c r="AR294" s="1492">
        <f t="shared" si="106"/>
        <v>0</v>
      </c>
      <c r="AS294" s="797"/>
      <c r="AT294" s="1492">
        <f t="shared" si="107"/>
        <v>0</v>
      </c>
      <c r="AU294" s="1257"/>
      <c r="AV294" s="1492">
        <f t="shared" si="108"/>
        <v>0</v>
      </c>
      <c r="AW294" s="1493">
        <f t="shared" si="109"/>
        <v>0</v>
      </c>
      <c r="AX294" s="2153">
        <f t="shared" si="110"/>
        <v>0</v>
      </c>
      <c r="AY294" s="1495">
        <f t="shared" si="111"/>
        <v>0</v>
      </c>
      <c r="AZ294" s="1259"/>
      <c r="BA294" s="1508">
        <v>1331818</v>
      </c>
      <c r="BB294" s="1508">
        <v>1931818</v>
      </c>
      <c r="BC294" s="1508">
        <v>2231818</v>
      </c>
      <c r="BD294" s="1508">
        <v>431818</v>
      </c>
      <c r="BE294" s="2166"/>
      <c r="BF294" s="1229"/>
      <c r="BG294" s="1722"/>
      <c r="BH294" s="1229"/>
      <c r="BI294" s="1731"/>
      <c r="BJ294" s="1229"/>
      <c r="BK294" s="1732"/>
      <c r="BL294" s="1229"/>
      <c r="BM294" s="1229"/>
      <c r="BN294" s="1229"/>
      <c r="BO294" s="1490">
        <f t="shared" si="119"/>
        <v>0</v>
      </c>
      <c r="BP294" s="1316">
        <f t="shared" si="112"/>
        <v>18418180</v>
      </c>
      <c r="BQ294" s="1725"/>
      <c r="BS294" s="1298">
        <f t="shared" si="113"/>
        <v>4</v>
      </c>
      <c r="BT294" s="1298">
        <f t="shared" si="114"/>
        <v>1</v>
      </c>
      <c r="BU294" s="1298">
        <f t="shared" si="115"/>
        <v>5</v>
      </c>
      <c r="BV294" s="1298">
        <f t="shared" si="116"/>
        <v>0</v>
      </c>
      <c r="BW294" s="1298">
        <f t="shared" si="117"/>
        <v>18418180</v>
      </c>
    </row>
    <row r="295" spans="1:75" ht="15" customHeight="1" x14ac:dyDescent="0.25">
      <c r="A295" s="2284">
        <v>16</v>
      </c>
      <c r="B295" s="2635">
        <v>43521</v>
      </c>
      <c r="C295" s="2660">
        <v>288</v>
      </c>
      <c r="D295" s="2499" t="s">
        <v>101</v>
      </c>
      <c r="E295" s="1260" t="s">
        <v>88</v>
      </c>
      <c r="F295" s="794">
        <v>4</v>
      </c>
      <c r="G295" s="1491">
        <f t="shared" si="118"/>
        <v>5327272</v>
      </c>
      <c r="H295" s="1258"/>
      <c r="I295" s="2605">
        <f t="shared" si="120"/>
        <v>0</v>
      </c>
      <c r="J295" s="797">
        <v>4</v>
      </c>
      <c r="K295" s="2605">
        <f t="shared" si="101"/>
        <v>8927272</v>
      </c>
      <c r="L295" s="2753">
        <v>1</v>
      </c>
      <c r="M295" s="2605">
        <f t="shared" si="102"/>
        <v>431818</v>
      </c>
      <c r="N295" s="1505">
        <f t="shared" si="122"/>
        <v>9</v>
      </c>
      <c r="O295" s="1494">
        <f t="shared" si="122"/>
        <v>14686362</v>
      </c>
      <c r="P295" s="1494">
        <v>360000</v>
      </c>
      <c r="Q295" s="2708"/>
      <c r="R295" s="1508">
        <v>1331818</v>
      </c>
      <c r="S295" s="1508">
        <v>1931818</v>
      </c>
      <c r="T295" s="1508">
        <v>2231818</v>
      </c>
      <c r="U295" s="1508">
        <v>431818</v>
      </c>
      <c r="V295" s="1722"/>
      <c r="W295" s="1338"/>
      <c r="X295" s="2367"/>
      <c r="Y295" s="1338"/>
      <c r="Z295" s="2436"/>
      <c r="AA295" s="1342"/>
      <c r="AB295" s="1724"/>
      <c r="AC295" s="1229"/>
      <c r="AD295" s="1229"/>
      <c r="AE295" s="1229"/>
      <c r="AF295" s="1490">
        <f t="shared" si="103"/>
        <v>0</v>
      </c>
      <c r="AG295" s="1316">
        <f t="shared" si="104"/>
        <v>14686362</v>
      </c>
      <c r="AH295" s="1725"/>
      <c r="AI295" s="1630"/>
      <c r="AJ295" s="1255"/>
      <c r="AK295" s="1256"/>
      <c r="AL295" s="2572"/>
      <c r="AM295" s="2220"/>
      <c r="AN295" s="1260"/>
      <c r="AO295" s="1254"/>
      <c r="AP295" s="1491">
        <f t="shared" si="105"/>
        <v>0</v>
      </c>
      <c r="AQ295" s="1258"/>
      <c r="AR295" s="1492">
        <f t="shared" si="106"/>
        <v>0</v>
      </c>
      <c r="AS295" s="797"/>
      <c r="AT295" s="1492">
        <f t="shared" si="107"/>
        <v>0</v>
      </c>
      <c r="AU295" s="1257"/>
      <c r="AV295" s="1492">
        <f t="shared" si="108"/>
        <v>0</v>
      </c>
      <c r="AW295" s="1493">
        <f t="shared" si="109"/>
        <v>0</v>
      </c>
      <c r="AX295" s="2153">
        <f t="shared" si="110"/>
        <v>0</v>
      </c>
      <c r="AY295" s="1495">
        <f t="shared" si="111"/>
        <v>0</v>
      </c>
      <c r="AZ295" s="1259"/>
      <c r="BA295" s="1508">
        <v>1331818</v>
      </c>
      <c r="BB295" s="1508">
        <v>1931818</v>
      </c>
      <c r="BC295" s="1508">
        <v>2231818</v>
      </c>
      <c r="BD295" s="1508">
        <v>431818</v>
      </c>
      <c r="BE295" s="2166"/>
      <c r="BF295" s="1229"/>
      <c r="BG295" s="1953"/>
      <c r="BH295" s="1229"/>
      <c r="BI295" s="1731"/>
      <c r="BJ295" s="1229"/>
      <c r="BK295" s="1732"/>
      <c r="BL295" s="1229"/>
      <c r="BM295" s="1229"/>
      <c r="BN295" s="1229"/>
      <c r="BO295" s="1490">
        <f t="shared" si="119"/>
        <v>0</v>
      </c>
      <c r="BP295" s="1316">
        <f t="shared" si="112"/>
        <v>14686362</v>
      </c>
      <c r="BQ295" s="1725"/>
      <c r="BS295" s="1298">
        <f t="shared" si="113"/>
        <v>4</v>
      </c>
      <c r="BT295" s="1298">
        <f t="shared" si="114"/>
        <v>0</v>
      </c>
      <c r="BU295" s="1298">
        <f t="shared" si="115"/>
        <v>4</v>
      </c>
      <c r="BV295" s="1298">
        <f t="shared" si="116"/>
        <v>1</v>
      </c>
      <c r="BW295" s="1298">
        <f t="shared" si="117"/>
        <v>14686362</v>
      </c>
    </row>
    <row r="296" spans="1:75" ht="15" customHeight="1" x14ac:dyDescent="0.25">
      <c r="A296" s="2284">
        <v>17</v>
      </c>
      <c r="B296" s="2635">
        <v>43521</v>
      </c>
      <c r="C296" s="2660">
        <v>289</v>
      </c>
      <c r="D296" s="2499" t="s">
        <v>102</v>
      </c>
      <c r="E296" s="1260" t="s">
        <v>88</v>
      </c>
      <c r="F296" s="794">
        <v>5</v>
      </c>
      <c r="G296" s="1491">
        <f t="shared" si="118"/>
        <v>6659090</v>
      </c>
      <c r="H296" s="1258"/>
      <c r="I296" s="2605">
        <f t="shared" si="120"/>
        <v>0</v>
      </c>
      <c r="J296" s="797">
        <v>4</v>
      </c>
      <c r="K296" s="2605">
        <f t="shared" si="101"/>
        <v>8927272</v>
      </c>
      <c r="L296" s="2753">
        <v>1</v>
      </c>
      <c r="M296" s="2605">
        <f t="shared" si="102"/>
        <v>431818</v>
      </c>
      <c r="N296" s="1505">
        <f t="shared" si="122"/>
        <v>10</v>
      </c>
      <c r="O296" s="1494">
        <f t="shared" si="122"/>
        <v>16018180</v>
      </c>
      <c r="P296" s="1494">
        <v>400000</v>
      </c>
      <c r="Q296" s="2708"/>
      <c r="R296" s="1508">
        <v>1331818</v>
      </c>
      <c r="S296" s="1508">
        <v>1931818</v>
      </c>
      <c r="T296" s="1508">
        <v>2231818</v>
      </c>
      <c r="U296" s="1508">
        <v>431818</v>
      </c>
      <c r="V296" s="1722"/>
      <c r="W296" s="1338"/>
      <c r="X296" s="2367"/>
      <c r="Y296" s="1338"/>
      <c r="Z296" s="2436"/>
      <c r="AA296" s="1342"/>
      <c r="AB296" s="1724"/>
      <c r="AC296" s="1229"/>
      <c r="AD296" s="1229"/>
      <c r="AE296" s="1229"/>
      <c r="AF296" s="1490">
        <f t="shared" si="103"/>
        <v>0</v>
      </c>
      <c r="AG296" s="1316">
        <f t="shared" si="104"/>
        <v>16018180</v>
      </c>
      <c r="AH296" s="1728"/>
      <c r="AI296" s="1630"/>
      <c r="AJ296" s="1255"/>
      <c r="AK296" s="1256"/>
      <c r="AL296" s="2572"/>
      <c r="AM296" s="2220"/>
      <c r="AN296" s="1260"/>
      <c r="AO296" s="1254"/>
      <c r="AP296" s="1491">
        <f t="shared" si="105"/>
        <v>0</v>
      </c>
      <c r="AQ296" s="1258"/>
      <c r="AR296" s="1492">
        <f t="shared" si="106"/>
        <v>0</v>
      </c>
      <c r="AS296" s="797"/>
      <c r="AT296" s="1492">
        <f t="shared" si="107"/>
        <v>0</v>
      </c>
      <c r="AU296" s="1257"/>
      <c r="AV296" s="1492">
        <f t="shared" si="108"/>
        <v>0</v>
      </c>
      <c r="AW296" s="1493">
        <f t="shared" si="109"/>
        <v>0</v>
      </c>
      <c r="AX296" s="2153">
        <f t="shared" si="110"/>
        <v>0</v>
      </c>
      <c r="AY296" s="1495">
        <f t="shared" si="111"/>
        <v>0</v>
      </c>
      <c r="AZ296" s="1259"/>
      <c r="BA296" s="1508">
        <v>1331818</v>
      </c>
      <c r="BB296" s="1508">
        <v>1931818</v>
      </c>
      <c r="BC296" s="1508">
        <v>2231818</v>
      </c>
      <c r="BD296" s="1508">
        <v>431818</v>
      </c>
      <c r="BE296" s="2166"/>
      <c r="BF296" s="1229"/>
      <c r="BG296" s="1953"/>
      <c r="BH296" s="1229"/>
      <c r="BI296" s="1731"/>
      <c r="BJ296" s="1229"/>
      <c r="BK296" s="1732"/>
      <c r="BL296" s="1229"/>
      <c r="BM296" s="1229"/>
      <c r="BN296" s="1229"/>
      <c r="BO296" s="1490">
        <f t="shared" si="119"/>
        <v>0</v>
      </c>
      <c r="BP296" s="1316">
        <f t="shared" si="112"/>
        <v>16018180</v>
      </c>
      <c r="BQ296" s="1725"/>
      <c r="BS296" s="1298">
        <f t="shared" si="113"/>
        <v>5</v>
      </c>
      <c r="BT296" s="1298">
        <f t="shared" si="114"/>
        <v>0</v>
      </c>
      <c r="BU296" s="1298">
        <f t="shared" si="115"/>
        <v>4</v>
      </c>
      <c r="BV296" s="1298">
        <f t="shared" si="116"/>
        <v>1</v>
      </c>
      <c r="BW296" s="1298">
        <f t="shared" si="117"/>
        <v>16018180</v>
      </c>
    </row>
    <row r="297" spans="1:75" ht="15" customHeight="1" x14ac:dyDescent="0.25">
      <c r="A297" s="2284">
        <v>18</v>
      </c>
      <c r="B297" s="2635">
        <v>43521</v>
      </c>
      <c r="C297" s="2660">
        <v>290</v>
      </c>
      <c r="D297" s="2499" t="s">
        <v>70</v>
      </c>
      <c r="E297" s="1260" t="s">
        <v>57</v>
      </c>
      <c r="F297" s="794">
        <v>2</v>
      </c>
      <c r="G297" s="1491">
        <f t="shared" si="118"/>
        <v>2663636</v>
      </c>
      <c r="H297" s="1258"/>
      <c r="I297" s="2605">
        <f t="shared" si="120"/>
        <v>0</v>
      </c>
      <c r="J297" s="797">
        <v>2</v>
      </c>
      <c r="K297" s="2605">
        <f t="shared" si="101"/>
        <v>4463636</v>
      </c>
      <c r="L297" s="2753">
        <v>1</v>
      </c>
      <c r="M297" s="2605">
        <f t="shared" si="102"/>
        <v>431818</v>
      </c>
      <c r="N297" s="1505">
        <f t="shared" si="122"/>
        <v>5</v>
      </c>
      <c r="O297" s="1494">
        <f t="shared" si="122"/>
        <v>7559090</v>
      </c>
      <c r="P297" s="1494">
        <v>200000</v>
      </c>
      <c r="Q297" s="2708"/>
      <c r="R297" s="1508">
        <v>1331818</v>
      </c>
      <c r="S297" s="1508">
        <v>1931818</v>
      </c>
      <c r="T297" s="1508">
        <v>2231818</v>
      </c>
      <c r="U297" s="1508">
        <v>431818</v>
      </c>
      <c r="V297" s="1722"/>
      <c r="W297" s="1516"/>
      <c r="X297" s="2368"/>
      <c r="Y297" s="1516"/>
      <c r="Z297" s="2437"/>
      <c r="AA297" s="1516"/>
      <c r="AB297" s="1730"/>
      <c r="AC297" s="1516"/>
      <c r="AD297" s="1516"/>
      <c r="AE297" s="1516"/>
      <c r="AF297" s="1490">
        <f t="shared" si="103"/>
        <v>0</v>
      </c>
      <c r="AG297" s="1316">
        <f t="shared" si="104"/>
        <v>7559090</v>
      </c>
      <c r="AH297" s="1725"/>
      <c r="AI297" s="1630"/>
      <c r="AJ297" s="1255"/>
      <c r="AK297" s="1256"/>
      <c r="AL297" s="2572"/>
      <c r="AM297" s="2220"/>
      <c r="AN297" s="1260"/>
      <c r="AO297" s="1254"/>
      <c r="AP297" s="1491">
        <f t="shared" si="105"/>
        <v>0</v>
      </c>
      <c r="AQ297" s="1258"/>
      <c r="AR297" s="1492">
        <f t="shared" si="106"/>
        <v>0</v>
      </c>
      <c r="AS297" s="797"/>
      <c r="AT297" s="1492">
        <f t="shared" si="107"/>
        <v>0</v>
      </c>
      <c r="AU297" s="1257"/>
      <c r="AV297" s="1492">
        <f t="shared" si="108"/>
        <v>0</v>
      </c>
      <c r="AW297" s="1493">
        <f t="shared" si="109"/>
        <v>0</v>
      </c>
      <c r="AX297" s="2153">
        <f t="shared" si="110"/>
        <v>0</v>
      </c>
      <c r="AY297" s="1495">
        <f t="shared" si="111"/>
        <v>0</v>
      </c>
      <c r="AZ297" s="1259"/>
      <c r="BA297" s="1508">
        <v>1331818</v>
      </c>
      <c r="BB297" s="1508">
        <v>1931818</v>
      </c>
      <c r="BC297" s="1508">
        <v>2231818</v>
      </c>
      <c r="BD297" s="1508">
        <v>431818</v>
      </c>
      <c r="BE297" s="2166"/>
      <c r="BF297" s="1229"/>
      <c r="BG297" s="1953"/>
      <c r="BH297" s="1229"/>
      <c r="BI297" s="1731"/>
      <c r="BJ297" s="1229"/>
      <c r="BK297" s="1732"/>
      <c r="BL297" s="1229"/>
      <c r="BM297" s="1229"/>
      <c r="BN297" s="1229"/>
      <c r="BO297" s="1490">
        <f t="shared" si="119"/>
        <v>0</v>
      </c>
      <c r="BP297" s="1316">
        <f t="shared" si="112"/>
        <v>7559090</v>
      </c>
      <c r="BQ297" s="1725"/>
      <c r="BS297" s="1298">
        <f t="shared" si="113"/>
        <v>2</v>
      </c>
      <c r="BT297" s="1298">
        <f t="shared" si="114"/>
        <v>0</v>
      </c>
      <c r="BU297" s="1298">
        <f t="shared" si="115"/>
        <v>2</v>
      </c>
      <c r="BV297" s="1298">
        <f t="shared" si="116"/>
        <v>1</v>
      </c>
      <c r="BW297" s="1298">
        <f t="shared" si="117"/>
        <v>7559090</v>
      </c>
    </row>
    <row r="298" spans="1:75" ht="15" customHeight="1" x14ac:dyDescent="0.25">
      <c r="A298" s="2284">
        <v>19</v>
      </c>
      <c r="B298" s="2635">
        <v>43521</v>
      </c>
      <c r="C298" s="2660">
        <v>291</v>
      </c>
      <c r="D298" s="2499" t="s">
        <v>74</v>
      </c>
      <c r="E298" s="1260" t="s">
        <v>57</v>
      </c>
      <c r="F298" s="794">
        <v>2</v>
      </c>
      <c r="G298" s="1491">
        <f t="shared" si="118"/>
        <v>2663636</v>
      </c>
      <c r="H298" s="1258">
        <v>1</v>
      </c>
      <c r="I298" s="2605">
        <f t="shared" si="120"/>
        <v>1931818</v>
      </c>
      <c r="J298" s="797">
        <v>2</v>
      </c>
      <c r="K298" s="2605">
        <f t="shared" si="101"/>
        <v>4463636</v>
      </c>
      <c r="L298" s="2753"/>
      <c r="M298" s="2605">
        <f t="shared" si="102"/>
        <v>0</v>
      </c>
      <c r="N298" s="1505">
        <f t="shared" si="122"/>
        <v>5</v>
      </c>
      <c r="O298" s="1494">
        <f t="shared" si="122"/>
        <v>9059090</v>
      </c>
      <c r="P298" s="1494">
        <v>200000</v>
      </c>
      <c r="Q298" s="2708"/>
      <c r="R298" s="1508">
        <v>1331818</v>
      </c>
      <c r="S298" s="1508">
        <v>1931818</v>
      </c>
      <c r="T298" s="1508">
        <v>2231818</v>
      </c>
      <c r="U298" s="1508">
        <v>431818</v>
      </c>
      <c r="V298" s="1722"/>
      <c r="W298" s="1229"/>
      <c r="X298" s="2369"/>
      <c r="Y298" s="1229"/>
      <c r="Z298" s="2438"/>
      <c r="AA298" s="1229"/>
      <c r="AB298" s="1731"/>
      <c r="AC298" s="1229"/>
      <c r="AD298" s="1229"/>
      <c r="AE298" s="1229"/>
      <c r="AF298" s="1490">
        <f t="shared" si="103"/>
        <v>0</v>
      </c>
      <c r="AG298" s="1316">
        <f t="shared" si="104"/>
        <v>9059090</v>
      </c>
      <c r="AH298" s="1725"/>
      <c r="AI298" s="1630"/>
      <c r="AJ298" s="1255"/>
      <c r="AK298" s="1256"/>
      <c r="AL298" s="2572"/>
      <c r="AM298" s="2220"/>
      <c r="AN298" s="1260"/>
      <c r="AO298" s="1254"/>
      <c r="AP298" s="1491">
        <f t="shared" si="105"/>
        <v>0</v>
      </c>
      <c r="AQ298" s="1258"/>
      <c r="AR298" s="1492">
        <f t="shared" si="106"/>
        <v>0</v>
      </c>
      <c r="AS298" s="797"/>
      <c r="AT298" s="1492">
        <f t="shared" si="107"/>
        <v>0</v>
      </c>
      <c r="AU298" s="1257"/>
      <c r="AV298" s="1492">
        <f t="shared" si="108"/>
        <v>0</v>
      </c>
      <c r="AW298" s="1493">
        <f t="shared" si="109"/>
        <v>0</v>
      </c>
      <c r="AX298" s="2153">
        <f t="shared" si="110"/>
        <v>0</v>
      </c>
      <c r="AY298" s="1495">
        <f t="shared" si="111"/>
        <v>0</v>
      </c>
      <c r="AZ298" s="1259"/>
      <c r="BA298" s="1508">
        <v>1331818</v>
      </c>
      <c r="BB298" s="1508">
        <v>1931818</v>
      </c>
      <c r="BC298" s="1508">
        <v>2231818</v>
      </c>
      <c r="BD298" s="1508">
        <v>431818</v>
      </c>
      <c r="BE298" s="2166"/>
      <c r="BF298" s="1229"/>
      <c r="BG298" s="1953"/>
      <c r="BH298" s="1229"/>
      <c r="BI298" s="1731"/>
      <c r="BJ298" s="1229"/>
      <c r="BK298" s="1732"/>
      <c r="BL298" s="1229"/>
      <c r="BM298" s="1229"/>
      <c r="BN298" s="1229"/>
      <c r="BO298" s="1490">
        <f t="shared" si="119"/>
        <v>0</v>
      </c>
      <c r="BP298" s="1316">
        <f t="shared" si="112"/>
        <v>9059090</v>
      </c>
      <c r="BQ298" s="1725"/>
      <c r="BS298" s="1298">
        <f t="shared" si="113"/>
        <v>2</v>
      </c>
      <c r="BT298" s="1298">
        <f t="shared" si="114"/>
        <v>1</v>
      </c>
      <c r="BU298" s="1298">
        <f t="shared" si="115"/>
        <v>2</v>
      </c>
      <c r="BV298" s="1298">
        <f t="shared" si="116"/>
        <v>0</v>
      </c>
      <c r="BW298" s="1298">
        <f t="shared" si="117"/>
        <v>9059090</v>
      </c>
    </row>
    <row r="299" spans="1:75" ht="15" customHeight="1" x14ac:dyDescent="0.25">
      <c r="A299" s="2284">
        <v>20</v>
      </c>
      <c r="B299" s="2635">
        <v>43521</v>
      </c>
      <c r="C299" s="2660">
        <v>292</v>
      </c>
      <c r="D299" s="2500" t="s">
        <v>71</v>
      </c>
      <c r="E299" s="1260" t="s">
        <v>57</v>
      </c>
      <c r="F299" s="794">
        <v>2</v>
      </c>
      <c r="G299" s="1491">
        <f t="shared" si="118"/>
        <v>2663636</v>
      </c>
      <c r="H299" s="1258"/>
      <c r="I299" s="2605">
        <f t="shared" si="120"/>
        <v>0</v>
      </c>
      <c r="J299" s="797">
        <v>2</v>
      </c>
      <c r="K299" s="2605">
        <f t="shared" si="101"/>
        <v>4463636</v>
      </c>
      <c r="L299" s="2753"/>
      <c r="M299" s="2605">
        <f t="shared" si="102"/>
        <v>0</v>
      </c>
      <c r="N299" s="1505">
        <f t="shared" si="122"/>
        <v>4</v>
      </c>
      <c r="O299" s="1494">
        <f t="shared" si="122"/>
        <v>7127272</v>
      </c>
      <c r="P299" s="1494">
        <v>160000</v>
      </c>
      <c r="Q299" s="2708"/>
      <c r="R299" s="1508">
        <v>1331818</v>
      </c>
      <c r="S299" s="1508">
        <v>1931818</v>
      </c>
      <c r="T299" s="1508">
        <v>2231818</v>
      </c>
      <c r="U299" s="1508">
        <v>431818</v>
      </c>
      <c r="V299" s="1722"/>
      <c r="W299" s="1516"/>
      <c r="X299" s="2368"/>
      <c r="Y299" s="1516"/>
      <c r="Z299" s="2437"/>
      <c r="AA299" s="1516"/>
      <c r="AB299" s="1730"/>
      <c r="AC299" s="1516"/>
      <c r="AD299" s="1516"/>
      <c r="AE299" s="1516"/>
      <c r="AF299" s="1490">
        <f t="shared" si="103"/>
        <v>0</v>
      </c>
      <c r="AG299" s="1316">
        <f t="shared" si="104"/>
        <v>7127272</v>
      </c>
      <c r="AH299" s="1725"/>
      <c r="AI299" s="1630"/>
      <c r="AJ299" s="1255"/>
      <c r="AK299" s="1256"/>
      <c r="AL299" s="2572"/>
      <c r="AM299" s="2220"/>
      <c r="AN299" s="1260"/>
      <c r="AO299" s="1254"/>
      <c r="AP299" s="1491">
        <f t="shared" si="105"/>
        <v>0</v>
      </c>
      <c r="AQ299" s="1258"/>
      <c r="AR299" s="1492">
        <f t="shared" si="106"/>
        <v>0</v>
      </c>
      <c r="AS299" s="797"/>
      <c r="AT299" s="1492">
        <f t="shared" si="107"/>
        <v>0</v>
      </c>
      <c r="AU299" s="1257"/>
      <c r="AV299" s="1492">
        <f t="shared" si="108"/>
        <v>0</v>
      </c>
      <c r="AW299" s="1493">
        <f t="shared" si="109"/>
        <v>0</v>
      </c>
      <c r="AX299" s="2153">
        <f t="shared" si="110"/>
        <v>0</v>
      </c>
      <c r="AY299" s="1495">
        <f t="shared" si="111"/>
        <v>0</v>
      </c>
      <c r="AZ299" s="1259"/>
      <c r="BA299" s="1508">
        <v>1331818</v>
      </c>
      <c r="BB299" s="1508">
        <v>1931818</v>
      </c>
      <c r="BC299" s="1508">
        <v>2231818</v>
      </c>
      <c r="BD299" s="1508">
        <v>431818</v>
      </c>
      <c r="BE299" s="2166"/>
      <c r="BF299" s="1229"/>
      <c r="BG299" s="1953"/>
      <c r="BH299" s="1229"/>
      <c r="BI299" s="1731"/>
      <c r="BJ299" s="1229"/>
      <c r="BK299" s="1732"/>
      <c r="BL299" s="1229"/>
      <c r="BM299" s="1229"/>
      <c r="BN299" s="1229"/>
      <c r="BO299" s="1490">
        <f t="shared" si="119"/>
        <v>0</v>
      </c>
      <c r="BP299" s="1316">
        <f t="shared" si="112"/>
        <v>7127272</v>
      </c>
      <c r="BQ299" s="1725"/>
      <c r="BS299" s="1298">
        <f t="shared" si="113"/>
        <v>2</v>
      </c>
      <c r="BT299" s="1298">
        <f t="shared" si="114"/>
        <v>0</v>
      </c>
      <c r="BU299" s="1298">
        <f t="shared" si="115"/>
        <v>2</v>
      </c>
      <c r="BV299" s="1298">
        <f t="shared" si="116"/>
        <v>0</v>
      </c>
      <c r="BW299" s="1298">
        <f t="shared" si="117"/>
        <v>7127272</v>
      </c>
    </row>
    <row r="300" spans="1:75" ht="15" customHeight="1" thickBot="1" x14ac:dyDescent="0.3">
      <c r="A300" s="2284">
        <v>21</v>
      </c>
      <c r="B300" s="2635">
        <v>43521</v>
      </c>
      <c r="C300" s="2660">
        <v>293</v>
      </c>
      <c r="D300" s="2499" t="s">
        <v>75</v>
      </c>
      <c r="E300" s="1260" t="s">
        <v>57</v>
      </c>
      <c r="F300" s="794">
        <v>2</v>
      </c>
      <c r="G300" s="1491">
        <f t="shared" si="118"/>
        <v>2663636</v>
      </c>
      <c r="H300" s="1258"/>
      <c r="I300" s="2605">
        <f t="shared" si="120"/>
        <v>0</v>
      </c>
      <c r="J300" s="797">
        <v>2</v>
      </c>
      <c r="K300" s="2605">
        <f t="shared" si="101"/>
        <v>4463636</v>
      </c>
      <c r="L300" s="2753"/>
      <c r="M300" s="2605">
        <f t="shared" si="102"/>
        <v>0</v>
      </c>
      <c r="N300" s="1505">
        <f t="shared" si="122"/>
        <v>4</v>
      </c>
      <c r="O300" s="1494">
        <f t="shared" si="122"/>
        <v>7127272</v>
      </c>
      <c r="P300" s="1494">
        <v>160000</v>
      </c>
      <c r="Q300" s="2708"/>
      <c r="R300" s="1508">
        <v>1331818</v>
      </c>
      <c r="S300" s="1508">
        <v>1931818</v>
      </c>
      <c r="T300" s="1508">
        <v>2231818</v>
      </c>
      <c r="U300" s="1508">
        <v>431818</v>
      </c>
      <c r="V300" s="1722"/>
      <c r="W300" s="1229"/>
      <c r="X300" s="2369"/>
      <c r="Y300" s="1229"/>
      <c r="Z300" s="2438"/>
      <c r="AA300" s="1229"/>
      <c r="AB300" s="1731"/>
      <c r="AC300" s="1229"/>
      <c r="AD300" s="1229"/>
      <c r="AE300" s="1229"/>
      <c r="AF300" s="1490">
        <f t="shared" si="103"/>
        <v>0</v>
      </c>
      <c r="AG300" s="1316">
        <f t="shared" si="104"/>
        <v>7127272</v>
      </c>
      <c r="AH300" s="1725"/>
      <c r="AI300" s="1630"/>
      <c r="AJ300" s="1255"/>
      <c r="AK300" s="1256"/>
      <c r="AL300" s="2572"/>
      <c r="AM300" s="2220"/>
      <c r="AN300" s="1260"/>
      <c r="AO300" s="1254"/>
      <c r="AP300" s="1491">
        <f t="shared" si="105"/>
        <v>0</v>
      </c>
      <c r="AQ300" s="1258"/>
      <c r="AR300" s="1492">
        <f t="shared" si="106"/>
        <v>0</v>
      </c>
      <c r="AS300" s="797"/>
      <c r="AT300" s="1492">
        <f t="shared" si="107"/>
        <v>0</v>
      </c>
      <c r="AU300" s="1257"/>
      <c r="AV300" s="1492">
        <f t="shared" si="108"/>
        <v>0</v>
      </c>
      <c r="AW300" s="1493">
        <f t="shared" si="109"/>
        <v>0</v>
      </c>
      <c r="AX300" s="2153">
        <f t="shared" si="110"/>
        <v>0</v>
      </c>
      <c r="AY300" s="1495">
        <f t="shared" si="111"/>
        <v>0</v>
      </c>
      <c r="AZ300" s="1259"/>
      <c r="BA300" s="1508">
        <v>1331818</v>
      </c>
      <c r="BB300" s="1508">
        <v>1931818</v>
      </c>
      <c r="BC300" s="1508">
        <v>2231818</v>
      </c>
      <c r="BD300" s="1508">
        <v>431818</v>
      </c>
      <c r="BE300" s="2166"/>
      <c r="BF300" s="1229"/>
      <c r="BG300" s="1722"/>
      <c r="BH300" s="1229"/>
      <c r="BI300" s="1731"/>
      <c r="BJ300" s="1229"/>
      <c r="BK300" s="1732"/>
      <c r="BL300" s="1229"/>
      <c r="BM300" s="1229"/>
      <c r="BN300" s="1229"/>
      <c r="BO300" s="1490">
        <f t="shared" si="119"/>
        <v>0</v>
      </c>
      <c r="BP300" s="1316">
        <f t="shared" si="112"/>
        <v>7127272</v>
      </c>
      <c r="BQ300" s="1725"/>
      <c r="BS300" s="1298">
        <f t="shared" si="113"/>
        <v>2</v>
      </c>
      <c r="BT300" s="1298">
        <f t="shared" si="114"/>
        <v>0</v>
      </c>
      <c r="BU300" s="1298">
        <f t="shared" si="115"/>
        <v>2</v>
      </c>
      <c r="BV300" s="1298">
        <f t="shared" si="116"/>
        <v>0</v>
      </c>
      <c r="BW300" s="1298">
        <f t="shared" si="117"/>
        <v>7127272</v>
      </c>
    </row>
    <row r="301" spans="1:75" ht="15" customHeight="1" x14ac:dyDescent="0.25">
      <c r="A301" s="2284">
        <v>1</v>
      </c>
      <c r="B301" s="2635">
        <v>43522</v>
      </c>
      <c r="C301" s="2660">
        <v>294</v>
      </c>
      <c r="D301" s="2499" t="s">
        <v>34</v>
      </c>
      <c r="E301" s="1260" t="s">
        <v>31</v>
      </c>
      <c r="F301" s="794">
        <v>4</v>
      </c>
      <c r="G301" s="1491">
        <f t="shared" si="118"/>
        <v>5327272</v>
      </c>
      <c r="H301" s="1258"/>
      <c r="I301" s="2605">
        <f t="shared" si="120"/>
        <v>0</v>
      </c>
      <c r="J301" s="797">
        <v>4</v>
      </c>
      <c r="K301" s="2605">
        <f t="shared" si="101"/>
        <v>8927272</v>
      </c>
      <c r="L301" s="2753">
        <v>1</v>
      </c>
      <c r="M301" s="2605">
        <f t="shared" si="102"/>
        <v>431818</v>
      </c>
      <c r="N301" s="1505">
        <f t="shared" si="122"/>
        <v>9</v>
      </c>
      <c r="O301" s="1494">
        <f t="shared" si="122"/>
        <v>14686362</v>
      </c>
      <c r="P301" s="1494">
        <v>360000</v>
      </c>
      <c r="Q301" s="2708"/>
      <c r="R301" s="1508">
        <v>1331818</v>
      </c>
      <c r="S301" s="1508">
        <v>1931818</v>
      </c>
      <c r="T301" s="1508">
        <v>2231818</v>
      </c>
      <c r="U301" s="1508">
        <v>431818</v>
      </c>
      <c r="V301" s="1722"/>
      <c r="W301" s="1229"/>
      <c r="X301" s="2369"/>
      <c r="Y301" s="1229"/>
      <c r="Z301" s="2438"/>
      <c r="AA301" s="1229"/>
      <c r="AB301" s="1731"/>
      <c r="AC301" s="1229"/>
      <c r="AD301" s="1229"/>
      <c r="AE301" s="1229"/>
      <c r="AF301" s="1490">
        <f t="shared" si="103"/>
        <v>0</v>
      </c>
      <c r="AG301" s="1316">
        <f t="shared" si="104"/>
        <v>14686362</v>
      </c>
      <c r="AH301" s="1725"/>
      <c r="AI301" s="1630"/>
      <c r="AJ301" s="1405"/>
      <c r="AK301" s="1256"/>
      <c r="AL301" s="2572"/>
      <c r="AM301" s="2220"/>
      <c r="AN301" s="1260"/>
      <c r="AO301" s="1529"/>
      <c r="AP301" s="1491">
        <f t="shared" si="105"/>
        <v>0</v>
      </c>
      <c r="AQ301" s="1258"/>
      <c r="AR301" s="1492">
        <f t="shared" si="106"/>
        <v>0</v>
      </c>
      <c r="AS301" s="797"/>
      <c r="AT301" s="1492">
        <f t="shared" si="107"/>
        <v>0</v>
      </c>
      <c r="AU301" s="1257"/>
      <c r="AV301" s="1492">
        <f t="shared" si="108"/>
        <v>0</v>
      </c>
      <c r="AW301" s="1493">
        <f t="shared" si="109"/>
        <v>0</v>
      </c>
      <c r="AX301" s="2153">
        <f t="shared" si="110"/>
        <v>0</v>
      </c>
      <c r="AY301" s="1495">
        <f t="shared" si="111"/>
        <v>0</v>
      </c>
      <c r="AZ301" s="1736"/>
      <c r="BA301" s="1508">
        <v>1331818</v>
      </c>
      <c r="BB301" s="1508">
        <v>1931818</v>
      </c>
      <c r="BC301" s="1508">
        <v>2231818</v>
      </c>
      <c r="BD301" s="1508">
        <v>431818</v>
      </c>
      <c r="BE301" s="2167"/>
      <c r="BF301" s="1338"/>
      <c r="BG301" s="1737"/>
      <c r="BH301" s="1338"/>
      <c r="BI301" s="1738"/>
      <c r="BJ301" s="1342"/>
      <c r="BK301" s="1743"/>
      <c r="BL301" s="1229"/>
      <c r="BM301" s="1229"/>
      <c r="BN301" s="1229"/>
      <c r="BO301" s="1490">
        <f t="shared" si="119"/>
        <v>0</v>
      </c>
      <c r="BP301" s="1316">
        <f t="shared" si="112"/>
        <v>14686362</v>
      </c>
      <c r="BQ301" s="1740"/>
      <c r="BS301" s="1298">
        <f t="shared" si="113"/>
        <v>4</v>
      </c>
      <c r="BT301" s="1298">
        <f t="shared" si="114"/>
        <v>0</v>
      </c>
      <c r="BU301" s="1298">
        <f t="shared" si="115"/>
        <v>4</v>
      </c>
      <c r="BV301" s="1298">
        <f t="shared" si="116"/>
        <v>1</v>
      </c>
      <c r="BW301" s="1298">
        <f t="shared" si="117"/>
        <v>14686362</v>
      </c>
    </row>
    <row r="302" spans="1:75" ht="15" customHeight="1" x14ac:dyDescent="0.25">
      <c r="A302" s="2284">
        <v>2</v>
      </c>
      <c r="B302" s="2635">
        <v>43522</v>
      </c>
      <c r="C302" s="2660">
        <v>295</v>
      </c>
      <c r="D302" s="2499" t="s">
        <v>82</v>
      </c>
      <c r="E302" s="1260" t="s">
        <v>31</v>
      </c>
      <c r="F302" s="794">
        <v>3</v>
      </c>
      <c r="G302" s="1491">
        <f t="shared" si="118"/>
        <v>3995454</v>
      </c>
      <c r="H302" s="1258"/>
      <c r="I302" s="2605">
        <f t="shared" si="120"/>
        <v>0</v>
      </c>
      <c r="J302" s="797">
        <v>4</v>
      </c>
      <c r="K302" s="2605">
        <f t="shared" si="101"/>
        <v>8927272</v>
      </c>
      <c r="L302" s="2753">
        <v>1</v>
      </c>
      <c r="M302" s="2605">
        <f t="shared" si="102"/>
        <v>431818</v>
      </c>
      <c r="N302" s="1505">
        <f t="shared" ref="N302:O317" si="123">F302+H302+J302+L302</f>
        <v>8</v>
      </c>
      <c r="O302" s="1494">
        <f t="shared" si="123"/>
        <v>13354544</v>
      </c>
      <c r="P302" s="1494">
        <v>320000</v>
      </c>
      <c r="Q302" s="2708"/>
      <c r="R302" s="1508">
        <v>1331818</v>
      </c>
      <c r="S302" s="1508">
        <v>1931818</v>
      </c>
      <c r="T302" s="1508">
        <v>2231818</v>
      </c>
      <c r="U302" s="1508">
        <v>431818</v>
      </c>
      <c r="V302" s="1722"/>
      <c r="W302" s="1229"/>
      <c r="X302" s="2369"/>
      <c r="Y302" s="1229"/>
      <c r="Z302" s="2438"/>
      <c r="AA302" s="1229"/>
      <c r="AB302" s="1731"/>
      <c r="AC302" s="1229"/>
      <c r="AD302" s="1229"/>
      <c r="AE302" s="1229"/>
      <c r="AF302" s="1490">
        <f t="shared" si="103"/>
        <v>0</v>
      </c>
      <c r="AG302" s="1316">
        <f t="shared" si="104"/>
        <v>13354544</v>
      </c>
      <c r="AH302" s="1725"/>
      <c r="AI302" s="1630"/>
      <c r="AJ302" s="1255"/>
      <c r="AK302" s="1256"/>
      <c r="AL302" s="2572"/>
      <c r="AM302" s="2220"/>
      <c r="AN302" s="1260"/>
      <c r="AO302" s="1254"/>
      <c r="AP302" s="1491">
        <f t="shared" si="105"/>
        <v>0</v>
      </c>
      <c r="AQ302" s="1258"/>
      <c r="AR302" s="1492">
        <f t="shared" si="106"/>
        <v>0</v>
      </c>
      <c r="AS302" s="797"/>
      <c r="AT302" s="1492">
        <f t="shared" si="107"/>
        <v>0</v>
      </c>
      <c r="AU302" s="1257"/>
      <c r="AV302" s="1492">
        <f t="shared" si="108"/>
        <v>0</v>
      </c>
      <c r="AW302" s="1493">
        <f t="shared" si="109"/>
        <v>0</v>
      </c>
      <c r="AX302" s="2153">
        <f t="shared" si="110"/>
        <v>0</v>
      </c>
      <c r="AY302" s="1495">
        <f t="shared" si="111"/>
        <v>0</v>
      </c>
      <c r="AZ302" s="1736"/>
      <c r="BA302" s="1508">
        <v>1331818</v>
      </c>
      <c r="BB302" s="1508">
        <v>1931818</v>
      </c>
      <c r="BC302" s="1508">
        <v>2231818</v>
      </c>
      <c r="BD302" s="1508">
        <v>431818</v>
      </c>
      <c r="BE302" s="2167"/>
      <c r="BF302" s="1338"/>
      <c r="BG302" s="1737"/>
      <c r="BH302" s="1338"/>
      <c r="BI302" s="1738"/>
      <c r="BJ302" s="1342"/>
      <c r="BK302" s="1743"/>
      <c r="BL302" s="1229"/>
      <c r="BM302" s="1229"/>
      <c r="BN302" s="1229"/>
      <c r="BO302" s="1490">
        <f t="shared" si="119"/>
        <v>0</v>
      </c>
      <c r="BP302" s="1316">
        <f t="shared" si="112"/>
        <v>13354544</v>
      </c>
      <c r="BQ302" s="1925"/>
      <c r="BS302" s="1298">
        <f t="shared" si="113"/>
        <v>3</v>
      </c>
      <c r="BT302" s="1298">
        <f t="shared" si="114"/>
        <v>0</v>
      </c>
      <c r="BU302" s="1298">
        <f t="shared" si="115"/>
        <v>4</v>
      </c>
      <c r="BV302" s="1298">
        <f t="shared" si="116"/>
        <v>1</v>
      </c>
      <c r="BW302" s="1298">
        <f t="shared" si="117"/>
        <v>13354544</v>
      </c>
    </row>
    <row r="303" spans="1:75" ht="15" customHeight="1" x14ac:dyDescent="0.25">
      <c r="A303" s="2284">
        <v>3</v>
      </c>
      <c r="B303" s="2635">
        <v>43522</v>
      </c>
      <c r="C303" s="2660">
        <v>296</v>
      </c>
      <c r="D303" s="2499" t="s">
        <v>172</v>
      </c>
      <c r="E303" s="1260" t="s">
        <v>31</v>
      </c>
      <c r="F303" s="794">
        <v>2</v>
      </c>
      <c r="G303" s="1491">
        <f t="shared" si="118"/>
        <v>2663636</v>
      </c>
      <c r="H303" s="1258"/>
      <c r="I303" s="2605">
        <f t="shared" si="120"/>
        <v>0</v>
      </c>
      <c r="J303" s="797">
        <v>2</v>
      </c>
      <c r="K303" s="2605">
        <f t="shared" si="101"/>
        <v>4463636</v>
      </c>
      <c r="L303" s="2753">
        <v>1</v>
      </c>
      <c r="M303" s="2605">
        <f t="shared" si="102"/>
        <v>431818</v>
      </c>
      <c r="N303" s="1505">
        <f t="shared" si="123"/>
        <v>5</v>
      </c>
      <c r="O303" s="1494">
        <f t="shared" si="123"/>
        <v>7559090</v>
      </c>
      <c r="P303" s="1494">
        <v>200000</v>
      </c>
      <c r="Q303" s="2708"/>
      <c r="R303" s="1508">
        <v>1331818</v>
      </c>
      <c r="S303" s="1508">
        <v>1931818</v>
      </c>
      <c r="T303" s="1508">
        <v>2231818</v>
      </c>
      <c r="U303" s="1508">
        <v>431818</v>
      </c>
      <c r="V303" s="1722"/>
      <c r="W303" s="1229"/>
      <c r="X303" s="2313"/>
      <c r="Y303" s="1229"/>
      <c r="Z303" s="2438"/>
      <c r="AA303" s="1229"/>
      <c r="AB303" s="1731"/>
      <c r="AC303" s="1229"/>
      <c r="AD303" s="1229"/>
      <c r="AE303" s="1229"/>
      <c r="AF303" s="1490">
        <f t="shared" si="103"/>
        <v>0</v>
      </c>
      <c r="AG303" s="1316">
        <f t="shared" si="104"/>
        <v>7559090</v>
      </c>
      <c r="AH303" s="1725"/>
      <c r="AI303" s="1630"/>
      <c r="AJ303" s="1255"/>
      <c r="AK303" s="1256"/>
      <c r="AL303" s="2573"/>
      <c r="AM303" s="2221"/>
      <c r="AN303" s="1260"/>
      <c r="AO303" s="1254"/>
      <c r="AP303" s="1491">
        <f t="shared" si="105"/>
        <v>0</v>
      </c>
      <c r="AQ303" s="1258"/>
      <c r="AR303" s="1492">
        <f t="shared" si="106"/>
        <v>0</v>
      </c>
      <c r="AS303" s="797"/>
      <c r="AT303" s="1492">
        <f t="shared" si="107"/>
        <v>0</v>
      </c>
      <c r="AU303" s="1257"/>
      <c r="AV303" s="1492">
        <f t="shared" si="108"/>
        <v>0</v>
      </c>
      <c r="AW303" s="1493">
        <f t="shared" si="109"/>
        <v>0</v>
      </c>
      <c r="AX303" s="2153">
        <f t="shared" si="110"/>
        <v>0</v>
      </c>
      <c r="AY303" s="1495">
        <f t="shared" si="111"/>
        <v>0</v>
      </c>
      <c r="AZ303" s="1736"/>
      <c r="BA303" s="1508">
        <v>1331818</v>
      </c>
      <c r="BB303" s="1508">
        <v>1931818</v>
      </c>
      <c r="BC303" s="1508">
        <v>2231818</v>
      </c>
      <c r="BD303" s="1508">
        <v>431818</v>
      </c>
      <c r="BE303" s="2167"/>
      <c r="BF303" s="1338"/>
      <c r="BG303" s="1737"/>
      <c r="BH303" s="1338"/>
      <c r="BI303" s="1738"/>
      <c r="BJ303" s="1342"/>
      <c r="BK303" s="1743"/>
      <c r="BL303" s="1229"/>
      <c r="BM303" s="1229"/>
      <c r="BN303" s="1229"/>
      <c r="BO303" s="1490">
        <f t="shared" si="119"/>
        <v>0</v>
      </c>
      <c r="BP303" s="1316">
        <f t="shared" si="112"/>
        <v>7559090</v>
      </c>
      <c r="BQ303" s="1745"/>
      <c r="BS303" s="1298">
        <f t="shared" si="113"/>
        <v>2</v>
      </c>
      <c r="BT303" s="1298">
        <f t="shared" si="114"/>
        <v>0</v>
      </c>
      <c r="BU303" s="1298">
        <f t="shared" si="115"/>
        <v>2</v>
      </c>
      <c r="BV303" s="1298">
        <f t="shared" si="116"/>
        <v>1</v>
      </c>
      <c r="BW303" s="1298">
        <f t="shared" si="117"/>
        <v>7559090</v>
      </c>
    </row>
    <row r="304" spans="1:75" ht="15" customHeight="1" x14ac:dyDescent="0.25">
      <c r="A304" s="2284">
        <v>4</v>
      </c>
      <c r="B304" s="2635">
        <v>43522</v>
      </c>
      <c r="C304" s="2660">
        <v>297</v>
      </c>
      <c r="D304" s="2499" t="s">
        <v>35</v>
      </c>
      <c r="E304" s="1260" t="s">
        <v>31</v>
      </c>
      <c r="F304" s="794">
        <v>2</v>
      </c>
      <c r="G304" s="1491">
        <f t="shared" si="118"/>
        <v>2663636</v>
      </c>
      <c r="H304" s="1258"/>
      <c r="I304" s="2605">
        <f t="shared" si="120"/>
        <v>0</v>
      </c>
      <c r="J304" s="797">
        <v>2</v>
      </c>
      <c r="K304" s="2605">
        <f t="shared" si="101"/>
        <v>4463636</v>
      </c>
      <c r="L304" s="2753">
        <v>1</v>
      </c>
      <c r="M304" s="2605">
        <f t="shared" si="102"/>
        <v>431818</v>
      </c>
      <c r="N304" s="1505">
        <f t="shared" si="123"/>
        <v>5</v>
      </c>
      <c r="O304" s="1494">
        <f t="shared" si="123"/>
        <v>7559090</v>
      </c>
      <c r="P304" s="1494">
        <v>200000</v>
      </c>
      <c r="Q304" s="2708"/>
      <c r="R304" s="1508">
        <v>1331818</v>
      </c>
      <c r="S304" s="1508">
        <v>1931818</v>
      </c>
      <c r="T304" s="1508">
        <v>2231818</v>
      </c>
      <c r="U304" s="1508">
        <v>431818</v>
      </c>
      <c r="V304" s="1722"/>
      <c r="W304" s="1229"/>
      <c r="X304" s="2313"/>
      <c r="Y304" s="1229"/>
      <c r="Z304" s="2438"/>
      <c r="AA304" s="1229"/>
      <c r="AB304" s="1731"/>
      <c r="AC304" s="1229"/>
      <c r="AD304" s="1229"/>
      <c r="AE304" s="1229"/>
      <c r="AF304" s="1490">
        <f t="shared" si="103"/>
        <v>0</v>
      </c>
      <c r="AG304" s="1316">
        <f t="shared" si="104"/>
        <v>7559090</v>
      </c>
      <c r="AH304" s="1725"/>
      <c r="AI304" s="1630"/>
      <c r="AJ304" s="1255"/>
      <c r="AK304" s="1256"/>
      <c r="AL304" s="2572"/>
      <c r="AM304" s="2220"/>
      <c r="AN304" s="1260"/>
      <c r="AO304" s="1254"/>
      <c r="AP304" s="1491">
        <f t="shared" si="105"/>
        <v>0</v>
      </c>
      <c r="AQ304" s="1258"/>
      <c r="AR304" s="1492">
        <f t="shared" si="106"/>
        <v>0</v>
      </c>
      <c r="AS304" s="797"/>
      <c r="AT304" s="1492">
        <f t="shared" si="107"/>
        <v>0</v>
      </c>
      <c r="AU304" s="1257"/>
      <c r="AV304" s="1492">
        <f t="shared" si="108"/>
        <v>0</v>
      </c>
      <c r="AW304" s="1493">
        <f t="shared" si="109"/>
        <v>0</v>
      </c>
      <c r="AX304" s="2153">
        <f t="shared" si="110"/>
        <v>0</v>
      </c>
      <c r="AY304" s="1495">
        <f t="shared" si="111"/>
        <v>0</v>
      </c>
      <c r="AZ304" s="1736"/>
      <c r="BA304" s="1508">
        <v>1331818</v>
      </c>
      <c r="BB304" s="1508">
        <v>1931818</v>
      </c>
      <c r="BC304" s="1508">
        <v>2231818</v>
      </c>
      <c r="BD304" s="1508">
        <v>431818</v>
      </c>
      <c r="BE304" s="2167"/>
      <c r="BF304" s="1338"/>
      <c r="BG304" s="1737"/>
      <c r="BH304" s="1338"/>
      <c r="BI304" s="1738"/>
      <c r="BJ304" s="1342"/>
      <c r="BK304" s="1743"/>
      <c r="BL304" s="1229"/>
      <c r="BM304" s="1229"/>
      <c r="BN304" s="1229"/>
      <c r="BO304" s="1490">
        <f t="shared" si="119"/>
        <v>0</v>
      </c>
      <c r="BP304" s="1316">
        <f t="shared" si="112"/>
        <v>7559090</v>
      </c>
      <c r="BQ304" s="1745"/>
      <c r="BS304" s="1298">
        <f t="shared" si="113"/>
        <v>2</v>
      </c>
      <c r="BT304" s="1298">
        <f t="shared" si="114"/>
        <v>0</v>
      </c>
      <c r="BU304" s="1298">
        <f t="shared" si="115"/>
        <v>2</v>
      </c>
      <c r="BV304" s="1298">
        <f t="shared" si="116"/>
        <v>1</v>
      </c>
      <c r="BW304" s="1298">
        <f t="shared" si="117"/>
        <v>7559090</v>
      </c>
    </row>
    <row r="305" spans="1:75" ht="15" customHeight="1" x14ac:dyDescent="0.25">
      <c r="A305" s="2284">
        <v>5</v>
      </c>
      <c r="B305" s="2635">
        <v>43522</v>
      </c>
      <c r="C305" s="2660">
        <v>298</v>
      </c>
      <c r="D305" s="2499" t="s">
        <v>49</v>
      </c>
      <c r="E305" s="1260" t="s">
        <v>43</v>
      </c>
      <c r="F305" s="794">
        <v>2</v>
      </c>
      <c r="G305" s="1491">
        <f t="shared" si="118"/>
        <v>2663636</v>
      </c>
      <c r="H305" s="1258"/>
      <c r="I305" s="2605">
        <f t="shared" si="120"/>
        <v>0</v>
      </c>
      <c r="J305" s="797">
        <v>2</v>
      </c>
      <c r="K305" s="2605">
        <f t="shared" si="101"/>
        <v>4463636</v>
      </c>
      <c r="L305" s="2753">
        <v>5</v>
      </c>
      <c r="M305" s="2605">
        <f t="shared" si="102"/>
        <v>2159090</v>
      </c>
      <c r="N305" s="1505">
        <f t="shared" si="123"/>
        <v>9</v>
      </c>
      <c r="O305" s="1494">
        <f t="shared" si="123"/>
        <v>9286362</v>
      </c>
      <c r="P305" s="1494">
        <v>360000</v>
      </c>
      <c r="Q305" s="2708"/>
      <c r="R305" s="1508">
        <v>1331818</v>
      </c>
      <c r="S305" s="1508">
        <v>1931818</v>
      </c>
      <c r="T305" s="1508">
        <v>2231818</v>
      </c>
      <c r="U305" s="1508">
        <v>431818</v>
      </c>
      <c r="V305" s="1722"/>
      <c r="W305" s="1229"/>
      <c r="X305" s="2369"/>
      <c r="Y305" s="1229"/>
      <c r="Z305" s="2438"/>
      <c r="AA305" s="1229"/>
      <c r="AB305" s="1731"/>
      <c r="AC305" s="1229"/>
      <c r="AD305" s="1229"/>
      <c r="AE305" s="1229"/>
      <c r="AF305" s="1490">
        <f t="shared" si="103"/>
        <v>0</v>
      </c>
      <c r="AG305" s="1316">
        <f t="shared" si="104"/>
        <v>9286362</v>
      </c>
      <c r="AH305" s="1725"/>
      <c r="AI305" s="1630"/>
      <c r="AJ305" s="1255"/>
      <c r="AK305" s="1256"/>
      <c r="AL305" s="2572"/>
      <c r="AM305" s="2220"/>
      <c r="AN305" s="1260"/>
      <c r="AO305" s="1254"/>
      <c r="AP305" s="1491">
        <f t="shared" si="105"/>
        <v>0</v>
      </c>
      <c r="AQ305" s="1258"/>
      <c r="AR305" s="1492">
        <f t="shared" si="106"/>
        <v>0</v>
      </c>
      <c r="AS305" s="797"/>
      <c r="AT305" s="1492">
        <f t="shared" si="107"/>
        <v>0</v>
      </c>
      <c r="AU305" s="1257"/>
      <c r="AV305" s="1492">
        <f t="shared" si="108"/>
        <v>0</v>
      </c>
      <c r="AW305" s="1493">
        <f t="shared" si="109"/>
        <v>0</v>
      </c>
      <c r="AX305" s="2153">
        <f t="shared" si="110"/>
        <v>0</v>
      </c>
      <c r="AY305" s="1495">
        <f t="shared" si="111"/>
        <v>0</v>
      </c>
      <c r="AZ305" s="1736"/>
      <c r="BA305" s="1508">
        <v>1331818</v>
      </c>
      <c r="BB305" s="1508">
        <v>1931818</v>
      </c>
      <c r="BC305" s="1508">
        <v>2231818</v>
      </c>
      <c r="BD305" s="1508">
        <v>431818</v>
      </c>
      <c r="BE305" s="2167"/>
      <c r="BF305" s="1338"/>
      <c r="BG305" s="1738"/>
      <c r="BH305" s="1338"/>
      <c r="BI305" s="1738"/>
      <c r="BJ305" s="1342"/>
      <c r="BK305" s="1743"/>
      <c r="BL305" s="1229"/>
      <c r="BM305" s="1229"/>
      <c r="BN305" s="1229"/>
      <c r="BO305" s="1490">
        <f t="shared" si="119"/>
        <v>0</v>
      </c>
      <c r="BP305" s="1316">
        <f t="shared" si="112"/>
        <v>9286362</v>
      </c>
      <c r="BQ305" s="1740"/>
      <c r="BS305" s="1298">
        <f t="shared" si="113"/>
        <v>2</v>
      </c>
      <c r="BT305" s="1298">
        <f t="shared" si="114"/>
        <v>0</v>
      </c>
      <c r="BU305" s="1298">
        <f t="shared" si="115"/>
        <v>2</v>
      </c>
      <c r="BV305" s="1298">
        <f t="shared" si="116"/>
        <v>5</v>
      </c>
      <c r="BW305" s="1298">
        <f t="shared" si="117"/>
        <v>9286362</v>
      </c>
    </row>
    <row r="306" spans="1:75" ht="15" customHeight="1" x14ac:dyDescent="0.25">
      <c r="A306" s="2284">
        <v>6</v>
      </c>
      <c r="B306" s="2635">
        <v>43522</v>
      </c>
      <c r="C306" s="2660">
        <v>299</v>
      </c>
      <c r="D306" s="2499" t="s">
        <v>54</v>
      </c>
      <c r="E306" s="1260" t="s">
        <v>43</v>
      </c>
      <c r="F306" s="794">
        <v>4</v>
      </c>
      <c r="G306" s="1491">
        <f t="shared" si="118"/>
        <v>5327272</v>
      </c>
      <c r="H306" s="1258">
        <v>1</v>
      </c>
      <c r="I306" s="2605">
        <f t="shared" si="120"/>
        <v>1931818</v>
      </c>
      <c r="J306" s="797">
        <v>4</v>
      </c>
      <c r="K306" s="2605">
        <f t="shared" si="101"/>
        <v>8927272</v>
      </c>
      <c r="L306" s="2753">
        <v>1</v>
      </c>
      <c r="M306" s="2605">
        <f t="shared" si="102"/>
        <v>431818</v>
      </c>
      <c r="N306" s="1505">
        <f t="shared" si="123"/>
        <v>10</v>
      </c>
      <c r="O306" s="1494">
        <f t="shared" si="123"/>
        <v>16618180</v>
      </c>
      <c r="P306" s="1494">
        <v>400000</v>
      </c>
      <c r="Q306" s="2708"/>
      <c r="R306" s="1508">
        <v>1331818</v>
      </c>
      <c r="S306" s="1508">
        <v>1931818</v>
      </c>
      <c r="T306" s="1508">
        <v>2231818</v>
      </c>
      <c r="U306" s="1508">
        <v>431818</v>
      </c>
      <c r="V306" s="1722"/>
      <c r="W306" s="1229"/>
      <c r="X306" s="2369"/>
      <c r="Y306" s="1229"/>
      <c r="Z306" s="2438"/>
      <c r="AA306" s="1229"/>
      <c r="AB306" s="1731"/>
      <c r="AC306" s="1229"/>
      <c r="AD306" s="1229"/>
      <c r="AE306" s="1229"/>
      <c r="AF306" s="1490">
        <f t="shared" si="103"/>
        <v>0</v>
      </c>
      <c r="AG306" s="1316">
        <f t="shared" si="104"/>
        <v>16618180</v>
      </c>
      <c r="AH306" s="1725"/>
      <c r="AI306" s="1630"/>
      <c r="AJ306" s="1255"/>
      <c r="AK306" s="1256"/>
      <c r="AL306" s="2572"/>
      <c r="AM306" s="2220"/>
      <c r="AN306" s="1260"/>
      <c r="AO306" s="1254"/>
      <c r="AP306" s="1491">
        <f t="shared" si="105"/>
        <v>0</v>
      </c>
      <c r="AQ306" s="1258"/>
      <c r="AR306" s="1492">
        <f t="shared" si="106"/>
        <v>0</v>
      </c>
      <c r="AS306" s="797"/>
      <c r="AT306" s="1492">
        <f t="shared" si="107"/>
        <v>0</v>
      </c>
      <c r="AU306" s="1733"/>
      <c r="AV306" s="1492">
        <f t="shared" si="108"/>
        <v>0</v>
      </c>
      <c r="AW306" s="1493">
        <f t="shared" si="109"/>
        <v>0</v>
      </c>
      <c r="AX306" s="2153">
        <f t="shared" si="110"/>
        <v>0</v>
      </c>
      <c r="AY306" s="1495">
        <f t="shared" si="111"/>
        <v>0</v>
      </c>
      <c r="AZ306" s="1736"/>
      <c r="BA306" s="1508">
        <v>1331818</v>
      </c>
      <c r="BB306" s="1508">
        <v>1931818</v>
      </c>
      <c r="BC306" s="1508">
        <v>2231818</v>
      </c>
      <c r="BD306" s="1508">
        <v>431818</v>
      </c>
      <c r="BE306" s="2167"/>
      <c r="BF306" s="1338"/>
      <c r="BG306" s="1738"/>
      <c r="BH306" s="1338"/>
      <c r="BI306" s="1738"/>
      <c r="BJ306" s="1342"/>
      <c r="BK306" s="1743"/>
      <c r="BL306" s="1229"/>
      <c r="BM306" s="1229"/>
      <c r="BN306" s="1229"/>
      <c r="BO306" s="1490">
        <f t="shared" si="119"/>
        <v>0</v>
      </c>
      <c r="BP306" s="1316">
        <f t="shared" si="112"/>
        <v>16618180</v>
      </c>
      <c r="BQ306" s="1740"/>
      <c r="BS306" s="1298">
        <f t="shared" si="113"/>
        <v>4</v>
      </c>
      <c r="BT306" s="1298">
        <f t="shared" si="114"/>
        <v>1</v>
      </c>
      <c r="BU306" s="1298">
        <f t="shared" si="115"/>
        <v>4</v>
      </c>
      <c r="BV306" s="1298">
        <f t="shared" si="116"/>
        <v>1</v>
      </c>
      <c r="BW306" s="1298">
        <f t="shared" si="117"/>
        <v>16618180</v>
      </c>
    </row>
    <row r="307" spans="1:75" ht="15" customHeight="1" x14ac:dyDescent="0.25">
      <c r="A307" s="2284">
        <v>7</v>
      </c>
      <c r="B307" s="2635">
        <v>43522</v>
      </c>
      <c r="C307" s="2660">
        <v>300</v>
      </c>
      <c r="D307" s="2499" t="s">
        <v>83</v>
      </c>
      <c r="E307" s="1260" t="s">
        <v>43</v>
      </c>
      <c r="F307" s="794">
        <v>4</v>
      </c>
      <c r="G307" s="1491">
        <f t="shared" si="118"/>
        <v>5327272</v>
      </c>
      <c r="H307" s="1258">
        <v>1</v>
      </c>
      <c r="I307" s="2605">
        <f t="shared" si="120"/>
        <v>1931818</v>
      </c>
      <c r="J307" s="797">
        <v>3</v>
      </c>
      <c r="K307" s="2605">
        <f t="shared" si="101"/>
        <v>6695454</v>
      </c>
      <c r="L307" s="2753">
        <v>1</v>
      </c>
      <c r="M307" s="2605">
        <f t="shared" si="102"/>
        <v>431818</v>
      </c>
      <c r="N307" s="1505">
        <f t="shared" si="123"/>
        <v>9</v>
      </c>
      <c r="O307" s="1494">
        <f t="shared" si="123"/>
        <v>14386362</v>
      </c>
      <c r="P307" s="1494">
        <v>360000</v>
      </c>
      <c r="Q307" s="2708"/>
      <c r="R307" s="1508">
        <v>1331818</v>
      </c>
      <c r="S307" s="1508">
        <v>1931818</v>
      </c>
      <c r="T307" s="1508">
        <v>2231818</v>
      </c>
      <c r="U307" s="1508">
        <v>431818</v>
      </c>
      <c r="V307" s="1722"/>
      <c r="W307" s="1229"/>
      <c r="X307" s="2369"/>
      <c r="Y307" s="1229"/>
      <c r="Z307" s="2438"/>
      <c r="AA307" s="1229"/>
      <c r="AB307" s="1731"/>
      <c r="AC307" s="1229"/>
      <c r="AD307" s="1229"/>
      <c r="AE307" s="1229"/>
      <c r="AF307" s="1490">
        <f t="shared" si="103"/>
        <v>0</v>
      </c>
      <c r="AG307" s="1316">
        <f t="shared" si="104"/>
        <v>14386362</v>
      </c>
      <c r="AH307" s="1725"/>
      <c r="AI307" s="1630"/>
      <c r="AJ307" s="1255"/>
      <c r="AK307" s="1256"/>
      <c r="AL307" s="2572"/>
      <c r="AM307" s="2220"/>
      <c r="AN307" s="1260"/>
      <c r="AO307" s="1254"/>
      <c r="AP307" s="1491">
        <f t="shared" si="105"/>
        <v>0</v>
      </c>
      <c r="AQ307" s="1258"/>
      <c r="AR307" s="1492">
        <f t="shared" si="106"/>
        <v>0</v>
      </c>
      <c r="AS307" s="797"/>
      <c r="AT307" s="1492">
        <f t="shared" si="107"/>
        <v>0</v>
      </c>
      <c r="AU307" s="1733"/>
      <c r="AV307" s="1492">
        <f t="shared" si="108"/>
        <v>0</v>
      </c>
      <c r="AW307" s="1493">
        <f t="shared" si="109"/>
        <v>0</v>
      </c>
      <c r="AX307" s="2153">
        <f t="shared" si="110"/>
        <v>0</v>
      </c>
      <c r="AY307" s="1495">
        <f t="shared" si="111"/>
        <v>0</v>
      </c>
      <c r="AZ307" s="1736"/>
      <c r="BA307" s="1508">
        <v>1331818</v>
      </c>
      <c r="BB307" s="1508">
        <v>1931818</v>
      </c>
      <c r="BC307" s="1508">
        <v>2231818</v>
      </c>
      <c r="BD307" s="1508">
        <v>431818</v>
      </c>
      <c r="BE307" s="2167"/>
      <c r="BF307" s="1338"/>
      <c r="BG307" s="1738"/>
      <c r="BH307" s="1338"/>
      <c r="BI307" s="1738"/>
      <c r="BJ307" s="1342"/>
      <c r="BK307" s="1743"/>
      <c r="BL307" s="1229"/>
      <c r="BM307" s="1229"/>
      <c r="BN307" s="1229"/>
      <c r="BO307" s="1490">
        <f t="shared" si="119"/>
        <v>0</v>
      </c>
      <c r="BP307" s="1316">
        <f t="shared" si="112"/>
        <v>14386362</v>
      </c>
      <c r="BQ307" s="1740"/>
      <c r="BS307" s="1298">
        <f t="shared" si="113"/>
        <v>4</v>
      </c>
      <c r="BT307" s="1298">
        <f t="shared" si="114"/>
        <v>1</v>
      </c>
      <c r="BU307" s="1298">
        <f t="shared" si="115"/>
        <v>3</v>
      </c>
      <c r="BV307" s="1298">
        <f t="shared" si="116"/>
        <v>1</v>
      </c>
      <c r="BW307" s="1298">
        <f t="shared" si="117"/>
        <v>14386362</v>
      </c>
    </row>
    <row r="308" spans="1:75" ht="15" customHeight="1" x14ac:dyDescent="0.25">
      <c r="A308" s="2284">
        <v>8</v>
      </c>
      <c r="B308" s="2635">
        <v>43522</v>
      </c>
      <c r="C308" s="2660">
        <v>301</v>
      </c>
      <c r="D308" s="2499" t="s">
        <v>52</v>
      </c>
      <c r="E308" s="1260" t="s">
        <v>43</v>
      </c>
      <c r="F308" s="794">
        <v>4</v>
      </c>
      <c r="G308" s="1491">
        <f t="shared" si="118"/>
        <v>5327272</v>
      </c>
      <c r="H308" s="1258"/>
      <c r="I308" s="2605">
        <f t="shared" si="120"/>
        <v>0</v>
      </c>
      <c r="J308" s="797">
        <v>4</v>
      </c>
      <c r="K308" s="2605">
        <f t="shared" si="101"/>
        <v>8927272</v>
      </c>
      <c r="L308" s="2753"/>
      <c r="M308" s="2605">
        <f t="shared" si="102"/>
        <v>0</v>
      </c>
      <c r="N308" s="1505">
        <f t="shared" si="123"/>
        <v>8</v>
      </c>
      <c r="O308" s="1494">
        <f t="shared" si="123"/>
        <v>14254544</v>
      </c>
      <c r="P308" s="1494">
        <v>320000</v>
      </c>
      <c r="Q308" s="2708"/>
      <c r="R308" s="1508">
        <v>1331818</v>
      </c>
      <c r="S308" s="1508">
        <v>1931818</v>
      </c>
      <c r="T308" s="1508">
        <v>2231818</v>
      </c>
      <c r="U308" s="1508">
        <v>431818</v>
      </c>
      <c r="V308" s="1722"/>
      <c r="W308" s="1229"/>
      <c r="X308" s="2369"/>
      <c r="Y308" s="1229"/>
      <c r="Z308" s="2438"/>
      <c r="AA308" s="1229"/>
      <c r="AB308" s="1731"/>
      <c r="AC308" s="1229"/>
      <c r="AD308" s="1229"/>
      <c r="AE308" s="1229"/>
      <c r="AF308" s="1490">
        <f t="shared" si="103"/>
        <v>0</v>
      </c>
      <c r="AG308" s="1316">
        <f t="shared" si="104"/>
        <v>14254544</v>
      </c>
      <c r="AH308" s="1725"/>
      <c r="AI308" s="1630"/>
      <c r="AJ308" s="1255"/>
      <c r="AK308" s="1256"/>
      <c r="AL308" s="2572"/>
      <c r="AM308" s="2220"/>
      <c r="AN308" s="1260"/>
      <c r="AO308" s="1254"/>
      <c r="AP308" s="1491">
        <f t="shared" si="105"/>
        <v>0</v>
      </c>
      <c r="AQ308" s="1258"/>
      <c r="AR308" s="1492">
        <f t="shared" si="106"/>
        <v>0</v>
      </c>
      <c r="AS308" s="797"/>
      <c r="AT308" s="1492">
        <f t="shared" si="107"/>
        <v>0</v>
      </c>
      <c r="AU308" s="1733"/>
      <c r="AV308" s="1492">
        <f t="shared" si="108"/>
        <v>0</v>
      </c>
      <c r="AW308" s="1493">
        <f t="shared" si="109"/>
        <v>0</v>
      </c>
      <c r="AX308" s="2153">
        <f t="shared" si="110"/>
        <v>0</v>
      </c>
      <c r="AY308" s="1495">
        <f t="shared" si="111"/>
        <v>0</v>
      </c>
      <c r="AZ308" s="1736"/>
      <c r="BA308" s="1508">
        <v>1331818</v>
      </c>
      <c r="BB308" s="1508">
        <v>1931818</v>
      </c>
      <c r="BC308" s="1508">
        <v>2231818</v>
      </c>
      <c r="BD308" s="1508">
        <v>431818</v>
      </c>
      <c r="BE308" s="2167"/>
      <c r="BF308" s="1516"/>
      <c r="BG308" s="1737"/>
      <c r="BH308" s="1338"/>
      <c r="BI308" s="1737"/>
      <c r="BJ308" s="1516"/>
      <c r="BK308" s="1747"/>
      <c r="BL308" s="1516"/>
      <c r="BM308" s="1516"/>
      <c r="BN308" s="1516"/>
      <c r="BO308" s="1490">
        <f t="shared" si="119"/>
        <v>0</v>
      </c>
      <c r="BP308" s="1316">
        <f t="shared" si="112"/>
        <v>14254544</v>
      </c>
      <c r="BQ308" s="1740"/>
      <c r="BS308" s="1298">
        <f t="shared" si="113"/>
        <v>4</v>
      </c>
      <c r="BT308" s="1298">
        <f t="shared" si="114"/>
        <v>0</v>
      </c>
      <c r="BU308" s="1298">
        <f t="shared" si="115"/>
        <v>4</v>
      </c>
      <c r="BV308" s="1298">
        <f t="shared" si="116"/>
        <v>0</v>
      </c>
      <c r="BW308" s="1298">
        <f t="shared" si="117"/>
        <v>14254544</v>
      </c>
    </row>
    <row r="309" spans="1:75" ht="15" customHeight="1" x14ac:dyDescent="0.25">
      <c r="A309" s="2284">
        <v>9</v>
      </c>
      <c r="B309" s="2635">
        <v>43522</v>
      </c>
      <c r="C309" s="2660">
        <v>302</v>
      </c>
      <c r="D309" s="2499" t="s">
        <v>199</v>
      </c>
      <c r="E309" s="1260" t="s">
        <v>88</v>
      </c>
      <c r="F309" s="794">
        <v>2</v>
      </c>
      <c r="G309" s="1491">
        <f t="shared" si="118"/>
        <v>2663636</v>
      </c>
      <c r="H309" s="1258">
        <v>1</v>
      </c>
      <c r="I309" s="2605">
        <f t="shared" si="120"/>
        <v>1931818</v>
      </c>
      <c r="J309" s="797">
        <v>1</v>
      </c>
      <c r="K309" s="2605">
        <f t="shared" si="101"/>
        <v>2231818</v>
      </c>
      <c r="L309" s="2753">
        <v>1</v>
      </c>
      <c r="M309" s="2605">
        <f t="shared" si="102"/>
        <v>431818</v>
      </c>
      <c r="N309" s="1505">
        <f t="shared" si="123"/>
        <v>5</v>
      </c>
      <c r="O309" s="1494">
        <f t="shared" si="123"/>
        <v>7259090</v>
      </c>
      <c r="P309" s="1494">
        <v>200000</v>
      </c>
      <c r="Q309" s="2708"/>
      <c r="R309" s="1508">
        <v>1331818</v>
      </c>
      <c r="S309" s="1508">
        <v>1931818</v>
      </c>
      <c r="T309" s="1508">
        <v>2231818</v>
      </c>
      <c r="U309" s="1508">
        <v>431818</v>
      </c>
      <c r="V309" s="1722"/>
      <c r="W309" s="1229"/>
      <c r="X309" s="2369"/>
      <c r="Y309" s="1229"/>
      <c r="Z309" s="2438"/>
      <c r="AA309" s="1229"/>
      <c r="AB309" s="1731"/>
      <c r="AC309" s="1229"/>
      <c r="AD309" s="1229"/>
      <c r="AE309" s="1229"/>
      <c r="AF309" s="1490">
        <f t="shared" si="103"/>
        <v>0</v>
      </c>
      <c r="AG309" s="1316">
        <f t="shared" si="104"/>
        <v>7259090</v>
      </c>
      <c r="AH309" s="1725"/>
      <c r="AI309" s="1630"/>
      <c r="AJ309" s="1255"/>
      <c r="AK309" s="1256"/>
      <c r="AL309" s="2572"/>
      <c r="AM309" s="2220"/>
      <c r="AN309" s="1260"/>
      <c r="AO309" s="1254"/>
      <c r="AP309" s="1491">
        <f t="shared" si="105"/>
        <v>0</v>
      </c>
      <c r="AQ309" s="1258"/>
      <c r="AR309" s="1492">
        <f t="shared" si="106"/>
        <v>0</v>
      </c>
      <c r="AS309" s="797"/>
      <c r="AT309" s="1492">
        <f t="shared" si="107"/>
        <v>0</v>
      </c>
      <c r="AU309" s="1733"/>
      <c r="AV309" s="1492">
        <f t="shared" si="108"/>
        <v>0</v>
      </c>
      <c r="AW309" s="1493">
        <f t="shared" si="109"/>
        <v>0</v>
      </c>
      <c r="AX309" s="2153">
        <f t="shared" si="110"/>
        <v>0</v>
      </c>
      <c r="AY309" s="1495">
        <f t="shared" si="111"/>
        <v>0</v>
      </c>
      <c r="AZ309" s="1736"/>
      <c r="BA309" s="1508">
        <v>1331818</v>
      </c>
      <c r="BB309" s="1508">
        <v>1931818</v>
      </c>
      <c r="BC309" s="1508">
        <v>2231818</v>
      </c>
      <c r="BD309" s="1508">
        <v>431818</v>
      </c>
      <c r="BE309" s="2167"/>
      <c r="BF309" s="1229"/>
      <c r="BG309" s="1737"/>
      <c r="BH309" s="1338"/>
      <c r="BI309" s="1748"/>
      <c r="BJ309" s="1229"/>
      <c r="BK309" s="1749"/>
      <c r="BL309" s="1229"/>
      <c r="BM309" s="1229"/>
      <c r="BN309" s="1229"/>
      <c r="BO309" s="1490">
        <f t="shared" si="119"/>
        <v>0</v>
      </c>
      <c r="BP309" s="1316">
        <f t="shared" si="112"/>
        <v>7259090</v>
      </c>
      <c r="BQ309" s="1740"/>
      <c r="BS309" s="1298">
        <f t="shared" si="113"/>
        <v>2</v>
      </c>
      <c r="BT309" s="1298">
        <f t="shared" si="114"/>
        <v>1</v>
      </c>
      <c r="BU309" s="1298">
        <f t="shared" si="115"/>
        <v>1</v>
      </c>
      <c r="BV309" s="1298">
        <f t="shared" si="116"/>
        <v>1</v>
      </c>
      <c r="BW309" s="1298">
        <f t="shared" si="117"/>
        <v>7259090</v>
      </c>
    </row>
    <row r="310" spans="1:75" ht="15" customHeight="1" x14ac:dyDescent="0.25">
      <c r="A310" s="2284">
        <v>10</v>
      </c>
      <c r="B310" s="2635">
        <v>43522</v>
      </c>
      <c r="C310" s="2660">
        <v>303</v>
      </c>
      <c r="D310" s="2499" t="s">
        <v>177</v>
      </c>
      <c r="E310" s="1260" t="s">
        <v>88</v>
      </c>
      <c r="F310" s="794">
        <v>2</v>
      </c>
      <c r="G310" s="1491">
        <f t="shared" si="118"/>
        <v>2663636</v>
      </c>
      <c r="H310" s="1258"/>
      <c r="I310" s="2605">
        <f t="shared" si="120"/>
        <v>0</v>
      </c>
      <c r="J310" s="797">
        <v>2</v>
      </c>
      <c r="K310" s="2605">
        <f t="shared" si="101"/>
        <v>4463636</v>
      </c>
      <c r="L310" s="2753">
        <v>1</v>
      </c>
      <c r="M310" s="2605">
        <f t="shared" si="102"/>
        <v>431818</v>
      </c>
      <c r="N310" s="1505">
        <f t="shared" si="123"/>
        <v>5</v>
      </c>
      <c r="O310" s="1494">
        <f t="shared" si="123"/>
        <v>7559090</v>
      </c>
      <c r="P310" s="1494">
        <v>200000</v>
      </c>
      <c r="Q310" s="2708"/>
      <c r="R310" s="1508">
        <v>1331818</v>
      </c>
      <c r="S310" s="1508">
        <v>1931818</v>
      </c>
      <c r="T310" s="1508">
        <v>2231818</v>
      </c>
      <c r="U310" s="1508">
        <v>431818</v>
      </c>
      <c r="V310" s="1722"/>
      <c r="W310" s="1229"/>
      <c r="X310" s="2313"/>
      <c r="Y310" s="1229"/>
      <c r="Z310" s="2438"/>
      <c r="AA310" s="1229"/>
      <c r="AB310" s="1731"/>
      <c r="AC310" s="1229"/>
      <c r="AD310" s="1229"/>
      <c r="AE310" s="1229"/>
      <c r="AF310" s="1490">
        <f t="shared" si="103"/>
        <v>0</v>
      </c>
      <c r="AG310" s="1316">
        <f t="shared" si="104"/>
        <v>7559090</v>
      </c>
      <c r="AH310" s="1725"/>
      <c r="AI310" s="1630"/>
      <c r="AJ310" s="1255"/>
      <c r="AK310" s="1256"/>
      <c r="AL310" s="2572"/>
      <c r="AM310" s="2220"/>
      <c r="AN310" s="1260"/>
      <c r="AO310" s="1254"/>
      <c r="AP310" s="1491">
        <f t="shared" si="105"/>
        <v>0</v>
      </c>
      <c r="AQ310" s="1258"/>
      <c r="AR310" s="1492">
        <f t="shared" si="106"/>
        <v>0</v>
      </c>
      <c r="AS310" s="797"/>
      <c r="AT310" s="1492">
        <f t="shared" si="107"/>
        <v>0</v>
      </c>
      <c r="AU310" s="1733"/>
      <c r="AV310" s="1492">
        <f t="shared" si="108"/>
        <v>0</v>
      </c>
      <c r="AW310" s="1493">
        <f t="shared" si="109"/>
        <v>0</v>
      </c>
      <c r="AX310" s="2153">
        <f t="shared" si="110"/>
        <v>0</v>
      </c>
      <c r="AY310" s="1495">
        <f t="shared" si="111"/>
        <v>0</v>
      </c>
      <c r="AZ310" s="1736"/>
      <c r="BA310" s="1508">
        <v>1331818</v>
      </c>
      <c r="BB310" s="1508">
        <v>1931818</v>
      </c>
      <c r="BC310" s="1508">
        <v>2231818</v>
      </c>
      <c r="BD310" s="1508">
        <v>431818</v>
      </c>
      <c r="BE310" s="2167"/>
      <c r="BF310" s="1516"/>
      <c r="BG310" s="1746"/>
      <c r="BH310" s="1338"/>
      <c r="BI310" s="1746"/>
      <c r="BJ310" s="1516"/>
      <c r="BK310" s="1747"/>
      <c r="BL310" s="1516"/>
      <c r="BM310" s="1516"/>
      <c r="BN310" s="1516"/>
      <c r="BO310" s="1490">
        <f t="shared" si="119"/>
        <v>0</v>
      </c>
      <c r="BP310" s="1316">
        <f t="shared" si="112"/>
        <v>7559090</v>
      </c>
      <c r="BQ310" s="1740"/>
      <c r="BS310" s="1298">
        <f t="shared" si="113"/>
        <v>2</v>
      </c>
      <c r="BT310" s="1298">
        <f t="shared" si="114"/>
        <v>0</v>
      </c>
      <c r="BU310" s="1298">
        <f t="shared" si="115"/>
        <v>2</v>
      </c>
      <c r="BV310" s="1298">
        <f t="shared" si="116"/>
        <v>1</v>
      </c>
      <c r="BW310" s="1298">
        <f t="shared" si="117"/>
        <v>7559090</v>
      </c>
    </row>
    <row r="311" spans="1:75" ht="15" customHeight="1" x14ac:dyDescent="0.25">
      <c r="A311" s="2285">
        <v>11</v>
      </c>
      <c r="B311" s="2636">
        <v>43522</v>
      </c>
      <c r="C311" s="2661">
        <v>304</v>
      </c>
      <c r="D311" s="2501" t="s">
        <v>89</v>
      </c>
      <c r="E311" s="1741" t="s">
        <v>88</v>
      </c>
      <c r="F311" s="794">
        <v>5</v>
      </c>
      <c r="G311" s="1491">
        <f t="shared" si="118"/>
        <v>6659090</v>
      </c>
      <c r="H311" s="1734"/>
      <c r="I311" s="2605">
        <f t="shared" si="120"/>
        <v>0</v>
      </c>
      <c r="J311" s="1735">
        <v>4</v>
      </c>
      <c r="K311" s="2605">
        <f t="shared" si="101"/>
        <v>8927272</v>
      </c>
      <c r="L311" s="2754">
        <v>1</v>
      </c>
      <c r="M311" s="2605">
        <f t="shared" si="102"/>
        <v>431818</v>
      </c>
      <c r="N311" s="1505">
        <f t="shared" si="123"/>
        <v>10</v>
      </c>
      <c r="O311" s="1494">
        <f t="shared" si="123"/>
        <v>16018180</v>
      </c>
      <c r="P311" s="1494">
        <v>400000</v>
      </c>
      <c r="Q311" s="2709"/>
      <c r="R311" s="1508">
        <v>1331818</v>
      </c>
      <c r="S311" s="1508">
        <v>1931818</v>
      </c>
      <c r="T311" s="1508">
        <v>2231818</v>
      </c>
      <c r="U311" s="1508">
        <v>431818</v>
      </c>
      <c r="V311" s="1737"/>
      <c r="W311" s="1338"/>
      <c r="X311" s="2314"/>
      <c r="Y311" s="1338"/>
      <c r="Z311" s="2439"/>
      <c r="AA311" s="1342"/>
      <c r="AB311" s="1739"/>
      <c r="AC311" s="1229"/>
      <c r="AD311" s="1229"/>
      <c r="AE311" s="1229"/>
      <c r="AF311" s="1490">
        <f t="shared" si="103"/>
        <v>0</v>
      </c>
      <c r="AG311" s="1316">
        <f t="shared" si="104"/>
        <v>16018180</v>
      </c>
      <c r="AH311" s="1740"/>
      <c r="AI311" s="1630"/>
      <c r="AJ311" s="1407"/>
      <c r="AK311" s="1364"/>
      <c r="AL311" s="2574"/>
      <c r="AM311" s="2222"/>
      <c r="AN311" s="1741"/>
      <c r="AO311" s="1254"/>
      <c r="AP311" s="1491">
        <f t="shared" si="105"/>
        <v>0</v>
      </c>
      <c r="AQ311" s="1734"/>
      <c r="AR311" s="1492">
        <f t="shared" si="106"/>
        <v>0</v>
      </c>
      <c r="AS311" s="1735"/>
      <c r="AT311" s="1492">
        <f t="shared" si="107"/>
        <v>0</v>
      </c>
      <c r="AU311" s="1742"/>
      <c r="AV311" s="1492">
        <f t="shared" si="108"/>
        <v>0</v>
      </c>
      <c r="AW311" s="1493">
        <f t="shared" si="109"/>
        <v>0</v>
      </c>
      <c r="AX311" s="2153">
        <f t="shared" si="110"/>
        <v>0</v>
      </c>
      <c r="AY311" s="1495">
        <f t="shared" si="111"/>
        <v>0</v>
      </c>
      <c r="AZ311" s="1736"/>
      <c r="BA311" s="1508">
        <v>1331818</v>
      </c>
      <c r="BB311" s="1508">
        <v>1931818</v>
      </c>
      <c r="BC311" s="1508">
        <v>2231818</v>
      </c>
      <c r="BD311" s="1508">
        <v>431818</v>
      </c>
      <c r="BE311" s="2167"/>
      <c r="BF311" s="1229"/>
      <c r="BG311" s="1737"/>
      <c r="BH311" s="1338"/>
      <c r="BI311" s="1748"/>
      <c r="BJ311" s="1229"/>
      <c r="BK311" s="1749"/>
      <c r="BL311" s="1229"/>
      <c r="BM311" s="1229"/>
      <c r="BN311" s="1229"/>
      <c r="BO311" s="1490">
        <f t="shared" si="119"/>
        <v>0</v>
      </c>
      <c r="BP311" s="1316">
        <f t="shared" si="112"/>
        <v>16018180</v>
      </c>
      <c r="BQ311" s="1740"/>
      <c r="BS311" s="1298">
        <f t="shared" si="113"/>
        <v>5</v>
      </c>
      <c r="BT311" s="1298">
        <f t="shared" si="114"/>
        <v>0</v>
      </c>
      <c r="BU311" s="1298">
        <f t="shared" si="115"/>
        <v>4</v>
      </c>
      <c r="BV311" s="1298">
        <f t="shared" si="116"/>
        <v>1</v>
      </c>
      <c r="BW311" s="1298">
        <f t="shared" si="117"/>
        <v>16018180</v>
      </c>
    </row>
    <row r="312" spans="1:75" ht="15" customHeight="1" x14ac:dyDescent="0.25">
      <c r="A312" s="2285">
        <v>12</v>
      </c>
      <c r="B312" s="2636">
        <v>43522</v>
      </c>
      <c r="C312" s="2662">
        <v>305</v>
      </c>
      <c r="D312" s="2501" t="s">
        <v>58</v>
      </c>
      <c r="E312" s="1741" t="s">
        <v>57</v>
      </c>
      <c r="F312" s="794">
        <v>1</v>
      </c>
      <c r="G312" s="1491">
        <f t="shared" si="118"/>
        <v>1331818</v>
      </c>
      <c r="H312" s="1734">
        <v>1</v>
      </c>
      <c r="I312" s="2605">
        <f t="shared" si="120"/>
        <v>1931818</v>
      </c>
      <c r="J312" s="1735">
        <v>2</v>
      </c>
      <c r="K312" s="2605">
        <f t="shared" si="101"/>
        <v>4463636</v>
      </c>
      <c r="L312" s="2754"/>
      <c r="M312" s="2605">
        <f t="shared" si="102"/>
        <v>0</v>
      </c>
      <c r="N312" s="1505">
        <f t="shared" si="123"/>
        <v>4</v>
      </c>
      <c r="O312" s="1494">
        <f t="shared" si="123"/>
        <v>7727272</v>
      </c>
      <c r="P312" s="1494">
        <v>160000</v>
      </c>
      <c r="Q312" s="2709"/>
      <c r="R312" s="1508">
        <v>1331818</v>
      </c>
      <c r="S312" s="1508">
        <v>1931818</v>
      </c>
      <c r="T312" s="1508">
        <v>2231818</v>
      </c>
      <c r="U312" s="1508">
        <v>431818</v>
      </c>
      <c r="V312" s="1737"/>
      <c r="W312" s="1338"/>
      <c r="X312" s="2314"/>
      <c r="Y312" s="1338"/>
      <c r="Z312" s="2439"/>
      <c r="AA312" s="1342"/>
      <c r="AB312" s="1739"/>
      <c r="AC312" s="1229"/>
      <c r="AD312" s="1229"/>
      <c r="AE312" s="1229"/>
      <c r="AF312" s="1490">
        <f t="shared" si="103"/>
        <v>0</v>
      </c>
      <c r="AG312" s="1316">
        <f t="shared" si="104"/>
        <v>7727272</v>
      </c>
      <c r="AH312" s="1744"/>
      <c r="AI312" s="1630"/>
      <c r="AJ312" s="1407"/>
      <c r="AK312" s="1364"/>
      <c r="AL312" s="2574"/>
      <c r="AM312" s="2222"/>
      <c r="AN312" s="1741"/>
      <c r="AO312" s="1254"/>
      <c r="AP312" s="1491">
        <f t="shared" si="105"/>
        <v>0</v>
      </c>
      <c r="AQ312" s="1734"/>
      <c r="AR312" s="1492">
        <f t="shared" si="106"/>
        <v>0</v>
      </c>
      <c r="AS312" s="1735"/>
      <c r="AT312" s="1492">
        <f t="shared" si="107"/>
        <v>0</v>
      </c>
      <c r="AU312" s="1742"/>
      <c r="AV312" s="1492">
        <f t="shared" si="108"/>
        <v>0</v>
      </c>
      <c r="AW312" s="1493">
        <f t="shared" si="109"/>
        <v>0</v>
      </c>
      <c r="AX312" s="2153">
        <f t="shared" si="110"/>
        <v>0</v>
      </c>
      <c r="AY312" s="1495">
        <f t="shared" si="111"/>
        <v>0</v>
      </c>
      <c r="AZ312" s="1736"/>
      <c r="BA312" s="1508">
        <v>1331818</v>
      </c>
      <c r="BB312" s="1508">
        <v>1931818</v>
      </c>
      <c r="BC312" s="1508">
        <v>2231818</v>
      </c>
      <c r="BD312" s="1508">
        <v>431818</v>
      </c>
      <c r="BE312" s="2167"/>
      <c r="BF312" s="1229"/>
      <c r="BG312" s="1954"/>
      <c r="BH312" s="1229"/>
      <c r="BI312" s="1748"/>
      <c r="BJ312" s="1229"/>
      <c r="BK312" s="1749"/>
      <c r="BL312" s="1229"/>
      <c r="BM312" s="1229"/>
      <c r="BN312" s="1229"/>
      <c r="BO312" s="1490">
        <f t="shared" si="119"/>
        <v>0</v>
      </c>
      <c r="BP312" s="1316">
        <f t="shared" si="112"/>
        <v>7727272</v>
      </c>
      <c r="BQ312" s="1740"/>
      <c r="BS312" s="1298">
        <f t="shared" si="113"/>
        <v>1</v>
      </c>
      <c r="BT312" s="1298">
        <f t="shared" si="114"/>
        <v>1</v>
      </c>
      <c r="BU312" s="1298">
        <f t="shared" si="115"/>
        <v>2</v>
      </c>
      <c r="BV312" s="1298">
        <f t="shared" si="116"/>
        <v>0</v>
      </c>
      <c r="BW312" s="1298">
        <f t="shared" si="117"/>
        <v>7727272</v>
      </c>
    </row>
    <row r="313" spans="1:75" ht="15" customHeight="1" x14ac:dyDescent="0.25">
      <c r="A313" s="2285">
        <v>13</v>
      </c>
      <c r="B313" s="2636">
        <v>43522</v>
      </c>
      <c r="C313" s="2662">
        <v>306</v>
      </c>
      <c r="D313" s="2501" t="s">
        <v>73</v>
      </c>
      <c r="E313" s="1741" t="s">
        <v>57</v>
      </c>
      <c r="F313" s="794">
        <v>1</v>
      </c>
      <c r="G313" s="1491">
        <f t="shared" si="118"/>
        <v>1331818</v>
      </c>
      <c r="H313" s="1734">
        <v>1</v>
      </c>
      <c r="I313" s="2605">
        <f t="shared" si="120"/>
        <v>1931818</v>
      </c>
      <c r="J313" s="1735">
        <v>1</v>
      </c>
      <c r="K313" s="2605">
        <f t="shared" si="101"/>
        <v>2231818</v>
      </c>
      <c r="L313" s="2754"/>
      <c r="M313" s="2605">
        <f t="shared" si="102"/>
        <v>0</v>
      </c>
      <c r="N313" s="1505">
        <f t="shared" si="123"/>
        <v>3</v>
      </c>
      <c r="O313" s="1494">
        <f t="shared" si="123"/>
        <v>5495454</v>
      </c>
      <c r="P313" s="1494">
        <v>120000</v>
      </c>
      <c r="Q313" s="2709"/>
      <c r="R313" s="1508">
        <v>1331818</v>
      </c>
      <c r="S313" s="1508">
        <v>1931818</v>
      </c>
      <c r="T313" s="1508">
        <v>2231818</v>
      </c>
      <c r="U313" s="1508">
        <v>431818</v>
      </c>
      <c r="V313" s="1737"/>
      <c r="W313" s="1338"/>
      <c r="X313" s="2314"/>
      <c r="Y313" s="1338"/>
      <c r="Z313" s="2439"/>
      <c r="AA313" s="1342"/>
      <c r="AB313" s="1739"/>
      <c r="AC313" s="1229"/>
      <c r="AD313" s="1229"/>
      <c r="AE313" s="1229"/>
      <c r="AF313" s="1490">
        <f t="shared" si="103"/>
        <v>0</v>
      </c>
      <c r="AG313" s="1316">
        <f t="shared" si="104"/>
        <v>5495454</v>
      </c>
      <c r="AH313" s="1745"/>
      <c r="AI313" s="1630"/>
      <c r="AJ313" s="1407"/>
      <c r="AK313" s="1364"/>
      <c r="AL313" s="2574"/>
      <c r="AM313" s="2222"/>
      <c r="AN313" s="1741"/>
      <c r="AO313" s="1254"/>
      <c r="AP313" s="1491">
        <f t="shared" si="105"/>
        <v>0</v>
      </c>
      <c r="AQ313" s="1734"/>
      <c r="AR313" s="1492">
        <f t="shared" si="106"/>
        <v>0</v>
      </c>
      <c r="AS313" s="1735"/>
      <c r="AT313" s="1492">
        <f t="shared" si="107"/>
        <v>0</v>
      </c>
      <c r="AU313" s="1742"/>
      <c r="AV313" s="1492">
        <f t="shared" si="108"/>
        <v>0</v>
      </c>
      <c r="AW313" s="1493">
        <f t="shared" si="109"/>
        <v>0</v>
      </c>
      <c r="AX313" s="2153">
        <f t="shared" si="110"/>
        <v>0</v>
      </c>
      <c r="AY313" s="1495">
        <f t="shared" si="111"/>
        <v>0</v>
      </c>
      <c r="AZ313" s="1736"/>
      <c r="BA313" s="1508">
        <v>1331818</v>
      </c>
      <c r="BB313" s="1508">
        <v>1931818</v>
      </c>
      <c r="BC313" s="1508">
        <v>2231818</v>
      </c>
      <c r="BD313" s="1508">
        <v>431818</v>
      </c>
      <c r="BE313" s="2167"/>
      <c r="BF313" s="1229"/>
      <c r="BG313" s="1954"/>
      <c r="BH313" s="1229"/>
      <c r="BI313" s="1748"/>
      <c r="BJ313" s="1229"/>
      <c r="BK313" s="1749"/>
      <c r="BL313" s="1229"/>
      <c r="BM313" s="1229"/>
      <c r="BN313" s="1229"/>
      <c r="BO313" s="1490">
        <f t="shared" si="119"/>
        <v>0</v>
      </c>
      <c r="BP313" s="1316">
        <f t="shared" si="112"/>
        <v>5495454</v>
      </c>
      <c r="BQ313" s="1740"/>
      <c r="BS313" s="1298">
        <f t="shared" si="113"/>
        <v>1</v>
      </c>
      <c r="BT313" s="1298">
        <f t="shared" si="114"/>
        <v>1</v>
      </c>
      <c r="BU313" s="1298">
        <f t="shared" si="115"/>
        <v>1</v>
      </c>
      <c r="BV313" s="1298">
        <f t="shared" si="116"/>
        <v>0</v>
      </c>
      <c r="BW313" s="1298">
        <f t="shared" si="117"/>
        <v>5495454</v>
      </c>
    </row>
    <row r="314" spans="1:75" ht="15" customHeight="1" x14ac:dyDescent="0.25">
      <c r="A314" s="2285">
        <v>14</v>
      </c>
      <c r="B314" s="2636">
        <v>43522</v>
      </c>
      <c r="C314" s="2662">
        <v>307</v>
      </c>
      <c r="D314" s="2501" t="s">
        <v>103</v>
      </c>
      <c r="E314" s="1741" t="s">
        <v>57</v>
      </c>
      <c r="F314" s="794"/>
      <c r="G314" s="1491">
        <f t="shared" si="118"/>
        <v>0</v>
      </c>
      <c r="H314" s="1734">
        <v>1</v>
      </c>
      <c r="I314" s="2605">
        <f t="shared" si="120"/>
        <v>1931818</v>
      </c>
      <c r="J314" s="1735"/>
      <c r="K314" s="2605">
        <f t="shared" si="101"/>
        <v>0</v>
      </c>
      <c r="L314" s="2754"/>
      <c r="M314" s="2605">
        <f t="shared" si="102"/>
        <v>0</v>
      </c>
      <c r="N314" s="1505">
        <f t="shared" si="123"/>
        <v>1</v>
      </c>
      <c r="O314" s="1494">
        <f t="shared" si="123"/>
        <v>1931818</v>
      </c>
      <c r="P314" s="1494">
        <v>40000</v>
      </c>
      <c r="Q314" s="2709"/>
      <c r="R314" s="1508">
        <v>1331818</v>
      </c>
      <c r="S314" s="1508">
        <v>1931818</v>
      </c>
      <c r="T314" s="1508">
        <v>2231818</v>
      </c>
      <c r="U314" s="1508">
        <v>431818</v>
      </c>
      <c r="V314" s="1737"/>
      <c r="W314" s="1338"/>
      <c r="X314" s="2314"/>
      <c r="Y314" s="1338"/>
      <c r="Z314" s="2439"/>
      <c r="AA314" s="1342"/>
      <c r="AB314" s="1739"/>
      <c r="AC314" s="1229"/>
      <c r="AD314" s="1229"/>
      <c r="AE314" s="1229"/>
      <c r="AF314" s="1490">
        <f t="shared" si="103"/>
        <v>0</v>
      </c>
      <c r="AG314" s="1316">
        <f t="shared" si="104"/>
        <v>1931818</v>
      </c>
      <c r="AH314" s="1745"/>
      <c r="AI314" s="1630"/>
      <c r="AJ314" s="1407"/>
      <c r="AK314" s="1364"/>
      <c r="AL314" s="2574"/>
      <c r="AM314" s="2222"/>
      <c r="AN314" s="1741"/>
      <c r="AO314" s="1254"/>
      <c r="AP314" s="1491">
        <f t="shared" si="105"/>
        <v>0</v>
      </c>
      <c r="AQ314" s="1734"/>
      <c r="AR314" s="1492">
        <f t="shared" si="106"/>
        <v>0</v>
      </c>
      <c r="AS314" s="1735"/>
      <c r="AT314" s="1492">
        <f t="shared" si="107"/>
        <v>0</v>
      </c>
      <c r="AU314" s="1742"/>
      <c r="AV314" s="1492">
        <f t="shared" si="108"/>
        <v>0</v>
      </c>
      <c r="AW314" s="1493">
        <f t="shared" si="109"/>
        <v>0</v>
      </c>
      <c r="AX314" s="2153">
        <f t="shared" si="110"/>
        <v>0</v>
      </c>
      <c r="AY314" s="1495">
        <f t="shared" si="111"/>
        <v>0</v>
      </c>
      <c r="AZ314" s="1736"/>
      <c r="BA314" s="1508">
        <v>1331818</v>
      </c>
      <c r="BB314" s="1508">
        <v>1931818</v>
      </c>
      <c r="BC314" s="1508">
        <v>2231818</v>
      </c>
      <c r="BD314" s="1508">
        <v>431818</v>
      </c>
      <c r="BE314" s="2167"/>
      <c r="BF314" s="1229"/>
      <c r="BG314" s="1954"/>
      <c r="BH314" s="1229"/>
      <c r="BI314" s="1748"/>
      <c r="BJ314" s="1229"/>
      <c r="BK314" s="1749"/>
      <c r="BL314" s="1229"/>
      <c r="BM314" s="1229"/>
      <c r="BN314" s="1229"/>
      <c r="BO314" s="1490">
        <f t="shared" si="119"/>
        <v>0</v>
      </c>
      <c r="BP314" s="1316">
        <f t="shared" si="112"/>
        <v>1931818</v>
      </c>
      <c r="BQ314" s="1740"/>
      <c r="BS314" s="1298">
        <f t="shared" si="113"/>
        <v>0</v>
      </c>
      <c r="BT314" s="1298">
        <f t="shared" si="114"/>
        <v>1</v>
      </c>
      <c r="BU314" s="1298">
        <f t="shared" si="115"/>
        <v>0</v>
      </c>
      <c r="BV314" s="1298">
        <f t="shared" si="116"/>
        <v>0</v>
      </c>
      <c r="BW314" s="1298">
        <f t="shared" si="117"/>
        <v>1931818</v>
      </c>
    </row>
    <row r="315" spans="1:75" s="2062" customFormat="1" ht="15" customHeight="1" thickBot="1" x14ac:dyDescent="0.3">
      <c r="A315" s="2286">
        <v>15</v>
      </c>
      <c r="B315" s="2637">
        <v>43522</v>
      </c>
      <c r="C315" s="2663">
        <v>308</v>
      </c>
      <c r="D315" s="2502" t="s">
        <v>174</v>
      </c>
      <c r="E315" s="2115" t="s">
        <v>57</v>
      </c>
      <c r="F315" s="1291">
        <v>2</v>
      </c>
      <c r="G315" s="1491">
        <f t="shared" si="118"/>
        <v>2663636</v>
      </c>
      <c r="H315" s="2112"/>
      <c r="I315" s="2605">
        <f t="shared" si="120"/>
        <v>0</v>
      </c>
      <c r="J315" s="2113">
        <v>2</v>
      </c>
      <c r="K315" s="2605">
        <f t="shared" si="101"/>
        <v>4463636</v>
      </c>
      <c r="L315" s="2755">
        <v>1</v>
      </c>
      <c r="M315" s="2605">
        <f t="shared" si="102"/>
        <v>431818</v>
      </c>
      <c r="N315" s="1505">
        <f t="shared" si="123"/>
        <v>5</v>
      </c>
      <c r="O315" s="1494">
        <f t="shared" si="123"/>
        <v>7559090</v>
      </c>
      <c r="P315" s="1494">
        <v>200000</v>
      </c>
      <c r="Q315" s="2710"/>
      <c r="R315" s="1508">
        <v>1331818</v>
      </c>
      <c r="S315" s="1508">
        <v>1931818</v>
      </c>
      <c r="T315" s="1508">
        <v>2231818</v>
      </c>
      <c r="U315" s="1508">
        <v>431818</v>
      </c>
      <c r="V315" s="2106"/>
      <c r="W315" s="2069"/>
      <c r="X315" s="2370"/>
      <c r="Y315" s="2069"/>
      <c r="Z315" s="2440"/>
      <c r="AA315" s="2070"/>
      <c r="AB315" s="2114"/>
      <c r="AC315" s="2064"/>
      <c r="AD315" s="2064"/>
      <c r="AE315" s="2064"/>
      <c r="AF315" s="1490">
        <f t="shared" si="103"/>
        <v>0</v>
      </c>
      <c r="AG315" s="1316">
        <f t="shared" si="104"/>
        <v>7559090</v>
      </c>
      <c r="AH315" s="2107"/>
      <c r="AI315" s="2104"/>
      <c r="AJ315" s="2110"/>
      <c r="AK315" s="2111"/>
      <c r="AL315" s="2575"/>
      <c r="AM315" s="2223"/>
      <c r="AN315" s="2115"/>
      <c r="AO315" s="2074"/>
      <c r="AP315" s="1491">
        <f t="shared" si="105"/>
        <v>0</v>
      </c>
      <c r="AQ315" s="2112"/>
      <c r="AR315" s="1492">
        <f t="shared" si="106"/>
        <v>0</v>
      </c>
      <c r="AS315" s="2113"/>
      <c r="AT315" s="1492">
        <f t="shared" si="107"/>
        <v>0</v>
      </c>
      <c r="AU315" s="2116"/>
      <c r="AV315" s="1492">
        <f t="shared" si="108"/>
        <v>0</v>
      </c>
      <c r="AW315" s="1493">
        <f t="shared" si="109"/>
        <v>0</v>
      </c>
      <c r="AX315" s="2153">
        <f t="shared" si="110"/>
        <v>0</v>
      </c>
      <c r="AY315" s="1495">
        <f t="shared" si="111"/>
        <v>0</v>
      </c>
      <c r="AZ315" s="2105"/>
      <c r="BA315" s="1508">
        <v>1331818</v>
      </c>
      <c r="BB315" s="1508">
        <v>1931818</v>
      </c>
      <c r="BC315" s="1508">
        <v>2231818</v>
      </c>
      <c r="BD315" s="1508">
        <v>431818</v>
      </c>
      <c r="BE315" s="2168"/>
      <c r="BF315" s="2064"/>
      <c r="BG315" s="2117"/>
      <c r="BH315" s="2064"/>
      <c r="BI315" s="2108"/>
      <c r="BJ315" s="2064"/>
      <c r="BK315" s="2109"/>
      <c r="BL315" s="2064"/>
      <c r="BM315" s="2064"/>
      <c r="BN315" s="2064"/>
      <c r="BO315" s="2066">
        <f t="shared" si="119"/>
        <v>0</v>
      </c>
      <c r="BP315" s="2067">
        <f t="shared" si="112"/>
        <v>7559090</v>
      </c>
      <c r="BQ315" s="2107"/>
      <c r="BS315" s="2071">
        <f t="shared" si="113"/>
        <v>2</v>
      </c>
      <c r="BT315" s="2071">
        <f t="shared" si="114"/>
        <v>0</v>
      </c>
      <c r="BU315" s="2071">
        <f t="shared" si="115"/>
        <v>2</v>
      </c>
      <c r="BV315" s="2071">
        <f t="shared" si="116"/>
        <v>1</v>
      </c>
      <c r="BW315" s="2071">
        <f t="shared" si="117"/>
        <v>7559090</v>
      </c>
    </row>
    <row r="316" spans="1:75" ht="15" customHeight="1" x14ac:dyDescent="0.25">
      <c r="A316" s="2285">
        <v>1</v>
      </c>
      <c r="B316" s="2636">
        <v>43543</v>
      </c>
      <c r="C316" s="2662">
        <v>309</v>
      </c>
      <c r="D316" s="2501" t="s">
        <v>47</v>
      </c>
      <c r="E316" s="1741" t="s">
        <v>43</v>
      </c>
      <c r="F316" s="794">
        <v>5</v>
      </c>
      <c r="G316" s="1491">
        <f t="shared" si="118"/>
        <v>6659090</v>
      </c>
      <c r="H316" s="1734"/>
      <c r="I316" s="2605">
        <f t="shared" si="120"/>
        <v>0</v>
      </c>
      <c r="J316" s="1735">
        <v>5</v>
      </c>
      <c r="K316" s="2605">
        <f t="shared" si="101"/>
        <v>11159090</v>
      </c>
      <c r="L316" s="2754">
        <v>1</v>
      </c>
      <c r="M316" s="2605">
        <f t="shared" si="102"/>
        <v>431818</v>
      </c>
      <c r="N316" s="1505">
        <f t="shared" si="123"/>
        <v>11</v>
      </c>
      <c r="O316" s="1494">
        <f t="shared" si="123"/>
        <v>18249998</v>
      </c>
      <c r="P316" s="1494">
        <v>440000</v>
      </c>
      <c r="Q316" s="2709"/>
      <c r="R316" s="1508">
        <v>1331818</v>
      </c>
      <c r="S316" s="1508">
        <v>1931818</v>
      </c>
      <c r="T316" s="1508">
        <v>2231818</v>
      </c>
      <c r="U316" s="1508">
        <v>431818</v>
      </c>
      <c r="V316" s="1737"/>
      <c r="W316" s="1338"/>
      <c r="X316" s="2371"/>
      <c r="Y316" s="1338"/>
      <c r="Z316" s="2439"/>
      <c r="AA316" s="1342"/>
      <c r="AB316" s="1739"/>
      <c r="AC316" s="1229"/>
      <c r="AD316" s="1229"/>
      <c r="AE316" s="1229"/>
      <c r="AF316" s="1490">
        <f t="shared" si="103"/>
        <v>0</v>
      </c>
      <c r="AG316" s="1316">
        <f t="shared" si="104"/>
        <v>18249998</v>
      </c>
      <c r="AH316" s="1740"/>
      <c r="AI316" s="1630"/>
      <c r="AJ316" s="1406"/>
      <c r="AK316" s="1364"/>
      <c r="AL316" s="2574"/>
      <c r="AM316" s="2222"/>
      <c r="AN316" s="1741"/>
      <c r="AO316" s="1529"/>
      <c r="AP316" s="1491">
        <f t="shared" si="105"/>
        <v>0</v>
      </c>
      <c r="AQ316" s="1734"/>
      <c r="AR316" s="1492">
        <f t="shared" si="106"/>
        <v>0</v>
      </c>
      <c r="AS316" s="1735"/>
      <c r="AT316" s="1492">
        <f t="shared" si="107"/>
        <v>0</v>
      </c>
      <c r="AU316" s="1742"/>
      <c r="AV316" s="1492">
        <f t="shared" si="108"/>
        <v>0</v>
      </c>
      <c r="AW316" s="1493">
        <f t="shared" si="109"/>
        <v>0</v>
      </c>
      <c r="AX316" s="2153">
        <f t="shared" si="110"/>
        <v>0</v>
      </c>
      <c r="AY316" s="1495">
        <f t="shared" si="111"/>
        <v>0</v>
      </c>
      <c r="AZ316" s="1752"/>
      <c r="BA316" s="1508">
        <v>1331818</v>
      </c>
      <c r="BB316" s="1508">
        <v>1931818</v>
      </c>
      <c r="BC316" s="1508">
        <v>2231818</v>
      </c>
      <c r="BD316" s="1508">
        <v>431818</v>
      </c>
      <c r="BE316" s="2167"/>
      <c r="BF316" s="1338"/>
      <c r="BG316" s="1753"/>
      <c r="BH316" s="1338"/>
      <c r="BI316" s="1754"/>
      <c r="BJ316" s="1342"/>
      <c r="BK316" s="1759"/>
      <c r="BL316" s="1229"/>
      <c r="BM316" s="1229"/>
      <c r="BN316" s="1229"/>
      <c r="BO316" s="1490">
        <f t="shared" si="119"/>
        <v>0</v>
      </c>
      <c r="BP316" s="1316">
        <f t="shared" si="112"/>
        <v>18249998</v>
      </c>
      <c r="BQ316" s="1756"/>
      <c r="BS316" s="1298">
        <f t="shared" si="113"/>
        <v>5</v>
      </c>
      <c r="BT316" s="1298">
        <f t="shared" si="114"/>
        <v>0</v>
      </c>
      <c r="BU316" s="1298">
        <f t="shared" si="115"/>
        <v>5</v>
      </c>
      <c r="BV316" s="1298">
        <f t="shared" si="116"/>
        <v>1</v>
      </c>
      <c r="BW316" s="1298">
        <f t="shared" si="117"/>
        <v>18249998</v>
      </c>
    </row>
    <row r="317" spans="1:75" ht="15" customHeight="1" x14ac:dyDescent="0.25">
      <c r="A317" s="2285">
        <v>2</v>
      </c>
      <c r="B317" s="2636">
        <v>43543</v>
      </c>
      <c r="C317" s="2662">
        <v>310</v>
      </c>
      <c r="D317" s="2501" t="s">
        <v>42</v>
      </c>
      <c r="E317" s="1741" t="s">
        <v>43</v>
      </c>
      <c r="F317" s="794">
        <v>5</v>
      </c>
      <c r="G317" s="1491">
        <f t="shared" si="118"/>
        <v>6659090</v>
      </c>
      <c r="H317" s="1734"/>
      <c r="I317" s="2605">
        <f t="shared" si="120"/>
        <v>0</v>
      </c>
      <c r="J317" s="1735">
        <v>5</v>
      </c>
      <c r="K317" s="2605">
        <f t="shared" si="101"/>
        <v>11159090</v>
      </c>
      <c r="L317" s="2754"/>
      <c r="M317" s="2605">
        <f t="shared" si="102"/>
        <v>0</v>
      </c>
      <c r="N317" s="1505">
        <f t="shared" si="123"/>
        <v>10</v>
      </c>
      <c r="O317" s="1494">
        <f t="shared" si="123"/>
        <v>17818180</v>
      </c>
      <c r="P317" s="1494">
        <v>400000</v>
      </c>
      <c r="Q317" s="2709"/>
      <c r="R317" s="1508">
        <v>1331818</v>
      </c>
      <c r="S317" s="1508">
        <v>1931818</v>
      </c>
      <c r="T317" s="1508">
        <v>2231818</v>
      </c>
      <c r="U317" s="1508">
        <v>431818</v>
      </c>
      <c r="V317" s="1737"/>
      <c r="W317" s="1338"/>
      <c r="X317" s="2371"/>
      <c r="Y317" s="1338"/>
      <c r="Z317" s="2439"/>
      <c r="AA317" s="1342"/>
      <c r="AB317" s="1739"/>
      <c r="AC317" s="1229"/>
      <c r="AD317" s="1229"/>
      <c r="AE317" s="1229"/>
      <c r="AF317" s="1490">
        <f t="shared" si="103"/>
        <v>0</v>
      </c>
      <c r="AG317" s="1316">
        <f t="shared" si="104"/>
        <v>17818180</v>
      </c>
      <c r="AH317" s="1740"/>
      <c r="AI317" s="1630"/>
      <c r="AJ317" s="1407"/>
      <c r="AK317" s="1364"/>
      <c r="AL317" s="2574"/>
      <c r="AM317" s="2222"/>
      <c r="AN317" s="1741"/>
      <c r="AO317" s="1254"/>
      <c r="AP317" s="1491">
        <f t="shared" si="105"/>
        <v>0</v>
      </c>
      <c r="AQ317" s="1734"/>
      <c r="AR317" s="1492">
        <f t="shared" si="106"/>
        <v>0</v>
      </c>
      <c r="AS317" s="1735"/>
      <c r="AT317" s="1492">
        <f t="shared" si="107"/>
        <v>0</v>
      </c>
      <c r="AU317" s="1742"/>
      <c r="AV317" s="1492">
        <f t="shared" si="108"/>
        <v>0</v>
      </c>
      <c r="AW317" s="1493">
        <f t="shared" si="109"/>
        <v>0</v>
      </c>
      <c r="AX317" s="2153">
        <f t="shared" si="110"/>
        <v>0</v>
      </c>
      <c r="AY317" s="1495">
        <f t="shared" si="111"/>
        <v>0</v>
      </c>
      <c r="AZ317" s="1752"/>
      <c r="BA317" s="1508">
        <v>1331818</v>
      </c>
      <c r="BB317" s="1508">
        <v>1931818</v>
      </c>
      <c r="BC317" s="1508">
        <v>2231818</v>
      </c>
      <c r="BD317" s="1508">
        <v>431818</v>
      </c>
      <c r="BE317" s="2167"/>
      <c r="BF317" s="1338"/>
      <c r="BG317" s="1753"/>
      <c r="BH317" s="1338"/>
      <c r="BI317" s="1754"/>
      <c r="BJ317" s="1342"/>
      <c r="BK317" s="1759"/>
      <c r="BL317" s="1229"/>
      <c r="BM317" s="1229"/>
      <c r="BN317" s="1229"/>
      <c r="BO317" s="1490">
        <f t="shared" si="119"/>
        <v>0</v>
      </c>
      <c r="BP317" s="1316">
        <f t="shared" si="112"/>
        <v>17818180</v>
      </c>
      <c r="BQ317" s="1760"/>
      <c r="BS317" s="1298">
        <f t="shared" si="113"/>
        <v>5</v>
      </c>
      <c r="BT317" s="1298">
        <f t="shared" si="114"/>
        <v>0</v>
      </c>
      <c r="BU317" s="1298">
        <f t="shared" si="115"/>
        <v>5</v>
      </c>
      <c r="BV317" s="1298">
        <f t="shared" si="116"/>
        <v>0</v>
      </c>
      <c r="BW317" s="1298">
        <f t="shared" si="117"/>
        <v>17818180</v>
      </c>
    </row>
    <row r="318" spans="1:75" ht="15" customHeight="1" x14ac:dyDescent="0.25">
      <c r="A318" s="2285">
        <v>3</v>
      </c>
      <c r="B318" s="2636">
        <v>43543</v>
      </c>
      <c r="C318" s="2662">
        <v>311</v>
      </c>
      <c r="D318" s="2501" t="s">
        <v>52</v>
      </c>
      <c r="E318" s="1741" t="s">
        <v>43</v>
      </c>
      <c r="F318" s="794">
        <v>5</v>
      </c>
      <c r="G318" s="1491">
        <f t="shared" si="118"/>
        <v>6659090</v>
      </c>
      <c r="H318" s="1734"/>
      <c r="I318" s="2605">
        <f t="shared" si="120"/>
        <v>0</v>
      </c>
      <c r="J318" s="1735">
        <v>4</v>
      </c>
      <c r="K318" s="2605">
        <f t="shared" si="101"/>
        <v>8927272</v>
      </c>
      <c r="L318" s="2754">
        <v>1</v>
      </c>
      <c r="M318" s="2605">
        <f t="shared" si="102"/>
        <v>431818</v>
      </c>
      <c r="N318" s="1505">
        <f t="shared" ref="N318:O333" si="124">F318+H318+J318+L318</f>
        <v>10</v>
      </c>
      <c r="O318" s="1494">
        <f t="shared" si="124"/>
        <v>16018180</v>
      </c>
      <c r="P318" s="1494">
        <v>400000</v>
      </c>
      <c r="Q318" s="2709"/>
      <c r="R318" s="1508">
        <v>1331818</v>
      </c>
      <c r="S318" s="1508">
        <v>1931818</v>
      </c>
      <c r="T318" s="1508">
        <v>2231818</v>
      </c>
      <c r="U318" s="1508">
        <v>431818</v>
      </c>
      <c r="V318" s="1737"/>
      <c r="W318" s="1516"/>
      <c r="X318" s="2314"/>
      <c r="Y318" s="1516"/>
      <c r="Z318" s="2441"/>
      <c r="AA318" s="1516"/>
      <c r="AB318" s="1746"/>
      <c r="AC318" s="1516"/>
      <c r="AD318" s="1516"/>
      <c r="AE318" s="1516"/>
      <c r="AF318" s="1490">
        <f t="shared" si="103"/>
        <v>0</v>
      </c>
      <c r="AG318" s="1316">
        <f t="shared" si="104"/>
        <v>16018180</v>
      </c>
      <c r="AH318" s="1740"/>
      <c r="AI318" s="1630"/>
      <c r="AJ318" s="1407"/>
      <c r="AK318" s="1364"/>
      <c r="AL318" s="2574"/>
      <c r="AM318" s="2222"/>
      <c r="AN318" s="1741"/>
      <c r="AO318" s="1254"/>
      <c r="AP318" s="1491">
        <f t="shared" si="105"/>
        <v>0</v>
      </c>
      <c r="AQ318" s="1734"/>
      <c r="AR318" s="1492">
        <f t="shared" si="106"/>
        <v>0</v>
      </c>
      <c r="AS318" s="1735"/>
      <c r="AT318" s="1492">
        <f t="shared" si="107"/>
        <v>0</v>
      </c>
      <c r="AU318" s="1742"/>
      <c r="AV318" s="1492">
        <f t="shared" si="108"/>
        <v>0</v>
      </c>
      <c r="AW318" s="1493">
        <f t="shared" si="109"/>
        <v>0</v>
      </c>
      <c r="AX318" s="2153">
        <f t="shared" si="110"/>
        <v>0</v>
      </c>
      <c r="AY318" s="1495">
        <f t="shared" si="111"/>
        <v>0</v>
      </c>
      <c r="AZ318" s="1752"/>
      <c r="BA318" s="1508">
        <v>1331818</v>
      </c>
      <c r="BB318" s="1508">
        <v>1931818</v>
      </c>
      <c r="BC318" s="1508">
        <v>2231818</v>
      </c>
      <c r="BD318" s="1508">
        <v>431818</v>
      </c>
      <c r="BE318" s="2167"/>
      <c r="BF318" s="1338"/>
      <c r="BG318" s="1753"/>
      <c r="BH318" s="1338"/>
      <c r="BI318" s="1754"/>
      <c r="BJ318" s="1342"/>
      <c r="BK318" s="1759"/>
      <c r="BL318" s="1229"/>
      <c r="BM318" s="1229"/>
      <c r="BN318" s="1229"/>
      <c r="BO318" s="1490">
        <f t="shared" si="119"/>
        <v>0</v>
      </c>
      <c r="BP318" s="1316">
        <f t="shared" si="112"/>
        <v>16018180</v>
      </c>
      <c r="BQ318" s="1760"/>
      <c r="BS318" s="1298">
        <f t="shared" si="113"/>
        <v>5</v>
      </c>
      <c r="BT318" s="1298">
        <f t="shared" si="114"/>
        <v>0</v>
      </c>
      <c r="BU318" s="1298">
        <f t="shared" si="115"/>
        <v>4</v>
      </c>
      <c r="BV318" s="1298">
        <f t="shared" si="116"/>
        <v>1</v>
      </c>
      <c r="BW318" s="1298">
        <f t="shared" si="117"/>
        <v>16018180</v>
      </c>
    </row>
    <row r="319" spans="1:75" ht="15" customHeight="1" x14ac:dyDescent="0.25">
      <c r="A319" s="2285">
        <v>4</v>
      </c>
      <c r="B319" s="2636">
        <v>43543</v>
      </c>
      <c r="C319" s="2662">
        <v>312</v>
      </c>
      <c r="D319" s="2501" t="s">
        <v>53</v>
      </c>
      <c r="E319" s="1741" t="s">
        <v>43</v>
      </c>
      <c r="F319" s="794">
        <v>5</v>
      </c>
      <c r="G319" s="1491">
        <f t="shared" si="118"/>
        <v>6659090</v>
      </c>
      <c r="H319" s="1734"/>
      <c r="I319" s="2605">
        <f t="shared" si="120"/>
        <v>0</v>
      </c>
      <c r="J319" s="1735">
        <v>5</v>
      </c>
      <c r="K319" s="2605">
        <f t="shared" si="101"/>
        <v>11159090</v>
      </c>
      <c r="L319" s="2754"/>
      <c r="M319" s="2605">
        <f t="shared" si="102"/>
        <v>0</v>
      </c>
      <c r="N319" s="1505">
        <f t="shared" si="124"/>
        <v>10</v>
      </c>
      <c r="O319" s="1494">
        <f t="shared" si="124"/>
        <v>17818180</v>
      </c>
      <c r="P319" s="1494">
        <v>400000</v>
      </c>
      <c r="Q319" s="2709"/>
      <c r="R319" s="1508">
        <v>1331818</v>
      </c>
      <c r="S319" s="1508">
        <v>1931818</v>
      </c>
      <c r="T319" s="1508">
        <v>2231818</v>
      </c>
      <c r="U319" s="1508">
        <v>431818</v>
      </c>
      <c r="V319" s="1737"/>
      <c r="W319" s="1229"/>
      <c r="X319" s="2314"/>
      <c r="Y319" s="1229"/>
      <c r="Z319" s="2442"/>
      <c r="AA319" s="1229"/>
      <c r="AB319" s="1748"/>
      <c r="AC319" s="1229"/>
      <c r="AD319" s="1229"/>
      <c r="AE319" s="1229"/>
      <c r="AF319" s="1490">
        <f t="shared" si="103"/>
        <v>0</v>
      </c>
      <c r="AG319" s="1316">
        <f t="shared" si="104"/>
        <v>17818180</v>
      </c>
      <c r="AH319" s="1740"/>
      <c r="AI319" s="1630"/>
      <c r="AJ319" s="1407"/>
      <c r="AK319" s="1364"/>
      <c r="AL319" s="2574"/>
      <c r="AM319" s="2222"/>
      <c r="AN319" s="1741"/>
      <c r="AO319" s="1254"/>
      <c r="AP319" s="1491">
        <f t="shared" si="105"/>
        <v>0</v>
      </c>
      <c r="AQ319" s="1734"/>
      <c r="AR319" s="1492">
        <f t="shared" si="106"/>
        <v>0</v>
      </c>
      <c r="AS319" s="1735"/>
      <c r="AT319" s="1492">
        <f t="shared" si="107"/>
        <v>0</v>
      </c>
      <c r="AU319" s="1742"/>
      <c r="AV319" s="1492">
        <f t="shared" si="108"/>
        <v>0</v>
      </c>
      <c r="AW319" s="1493">
        <f t="shared" si="109"/>
        <v>0</v>
      </c>
      <c r="AX319" s="2153">
        <f t="shared" si="110"/>
        <v>0</v>
      </c>
      <c r="AY319" s="1495">
        <f t="shared" si="111"/>
        <v>0</v>
      </c>
      <c r="AZ319" s="1752"/>
      <c r="BA319" s="1508">
        <v>1331818</v>
      </c>
      <c r="BB319" s="1508">
        <v>1931818</v>
      </c>
      <c r="BC319" s="1508">
        <v>2231818</v>
      </c>
      <c r="BD319" s="1508">
        <v>431818</v>
      </c>
      <c r="BE319" s="2167"/>
      <c r="BF319" s="1338"/>
      <c r="BG319" s="1753"/>
      <c r="BH319" s="1338"/>
      <c r="BI319" s="1754"/>
      <c r="BJ319" s="1342"/>
      <c r="BK319" s="1759"/>
      <c r="BL319" s="1229"/>
      <c r="BM319" s="1229"/>
      <c r="BN319" s="1229"/>
      <c r="BO319" s="1490">
        <f t="shared" si="119"/>
        <v>0</v>
      </c>
      <c r="BP319" s="1316">
        <f t="shared" si="112"/>
        <v>17818180</v>
      </c>
      <c r="BQ319" s="1760"/>
      <c r="BS319" s="1298">
        <f t="shared" si="113"/>
        <v>5</v>
      </c>
      <c r="BT319" s="1298">
        <f t="shared" si="114"/>
        <v>0</v>
      </c>
      <c r="BU319" s="1298">
        <f t="shared" si="115"/>
        <v>5</v>
      </c>
      <c r="BV319" s="1298">
        <f t="shared" si="116"/>
        <v>0</v>
      </c>
      <c r="BW319" s="1298">
        <f t="shared" si="117"/>
        <v>17818180</v>
      </c>
    </row>
    <row r="320" spans="1:75" ht="15" customHeight="1" x14ac:dyDescent="0.25">
      <c r="A320" s="2285">
        <v>5</v>
      </c>
      <c r="B320" s="2636">
        <v>43543</v>
      </c>
      <c r="C320" s="2662">
        <v>313</v>
      </c>
      <c r="D320" s="2501" t="s">
        <v>39</v>
      </c>
      <c r="E320" s="1741" t="s">
        <v>43</v>
      </c>
      <c r="F320" s="794">
        <v>5</v>
      </c>
      <c r="G320" s="1491">
        <f t="shared" si="118"/>
        <v>6659090</v>
      </c>
      <c r="H320" s="1734"/>
      <c r="I320" s="2605">
        <f t="shared" si="120"/>
        <v>0</v>
      </c>
      <c r="J320" s="1735">
        <v>5</v>
      </c>
      <c r="K320" s="2605">
        <f t="shared" si="101"/>
        <v>11159090</v>
      </c>
      <c r="L320" s="2754"/>
      <c r="M320" s="2605">
        <f t="shared" si="102"/>
        <v>0</v>
      </c>
      <c r="N320" s="1505">
        <f t="shared" si="124"/>
        <v>10</v>
      </c>
      <c r="O320" s="1494">
        <f t="shared" si="124"/>
        <v>17818180</v>
      </c>
      <c r="P320" s="1494">
        <v>400000</v>
      </c>
      <c r="Q320" s="2709"/>
      <c r="R320" s="1508">
        <v>1331818</v>
      </c>
      <c r="S320" s="1508">
        <v>1931818</v>
      </c>
      <c r="T320" s="1508">
        <v>2231818</v>
      </c>
      <c r="U320" s="1508">
        <v>431818</v>
      </c>
      <c r="V320" s="1737"/>
      <c r="W320" s="1516"/>
      <c r="X320" s="2372"/>
      <c r="Y320" s="1516"/>
      <c r="Z320" s="2441"/>
      <c r="AA320" s="1516"/>
      <c r="AB320" s="1746"/>
      <c r="AC320" s="1516"/>
      <c r="AD320" s="1516"/>
      <c r="AE320" s="1516"/>
      <c r="AF320" s="1490">
        <f t="shared" si="103"/>
        <v>0</v>
      </c>
      <c r="AG320" s="1316">
        <f t="shared" si="104"/>
        <v>17818180</v>
      </c>
      <c r="AH320" s="1740"/>
      <c r="AI320" s="1630"/>
      <c r="AJ320" s="1407"/>
      <c r="AK320" s="1364"/>
      <c r="AL320" s="2574"/>
      <c r="AM320" s="2222"/>
      <c r="AN320" s="1741"/>
      <c r="AO320" s="1254"/>
      <c r="AP320" s="1491">
        <f t="shared" si="105"/>
        <v>0</v>
      </c>
      <c r="AQ320" s="1734"/>
      <c r="AR320" s="1492">
        <f t="shared" si="106"/>
        <v>0</v>
      </c>
      <c r="AS320" s="1735"/>
      <c r="AT320" s="1492">
        <f t="shared" si="107"/>
        <v>0</v>
      </c>
      <c r="AU320" s="1742"/>
      <c r="AV320" s="1492">
        <f t="shared" si="108"/>
        <v>0</v>
      </c>
      <c r="AW320" s="1493">
        <f t="shared" si="109"/>
        <v>0</v>
      </c>
      <c r="AX320" s="2153">
        <f t="shared" si="110"/>
        <v>0</v>
      </c>
      <c r="AY320" s="1495">
        <f t="shared" si="111"/>
        <v>0</v>
      </c>
      <c r="AZ320" s="1752"/>
      <c r="BA320" s="1508">
        <v>1331818</v>
      </c>
      <c r="BB320" s="1508">
        <v>1931818</v>
      </c>
      <c r="BC320" s="1508">
        <v>2231818</v>
      </c>
      <c r="BD320" s="1508">
        <v>431818</v>
      </c>
      <c r="BE320" s="2167"/>
      <c r="BF320" s="1338"/>
      <c r="BG320" s="1737"/>
      <c r="BH320" s="1338"/>
      <c r="BI320" s="1754"/>
      <c r="BJ320" s="1342"/>
      <c r="BK320" s="1759"/>
      <c r="BL320" s="1229"/>
      <c r="BM320" s="1229"/>
      <c r="BN320" s="1229"/>
      <c r="BO320" s="1490">
        <f t="shared" si="119"/>
        <v>0</v>
      </c>
      <c r="BP320" s="1316">
        <f t="shared" si="112"/>
        <v>17818180</v>
      </c>
      <c r="BQ320" s="1760"/>
      <c r="BS320" s="1298">
        <f t="shared" si="113"/>
        <v>5</v>
      </c>
      <c r="BT320" s="1298">
        <f t="shared" si="114"/>
        <v>0</v>
      </c>
      <c r="BU320" s="1298">
        <f t="shared" si="115"/>
        <v>5</v>
      </c>
      <c r="BV320" s="1298">
        <f t="shared" si="116"/>
        <v>0</v>
      </c>
      <c r="BW320" s="1298">
        <f t="shared" si="117"/>
        <v>17818180</v>
      </c>
    </row>
    <row r="321" spans="1:75" ht="15" customHeight="1" thickBot="1" x14ac:dyDescent="0.3">
      <c r="A321" s="2285">
        <v>6</v>
      </c>
      <c r="B321" s="2636">
        <v>43543</v>
      </c>
      <c r="C321" s="2662">
        <v>314</v>
      </c>
      <c r="D321" s="2501" t="s">
        <v>45</v>
      </c>
      <c r="E321" s="1741" t="s">
        <v>43</v>
      </c>
      <c r="F321" s="794">
        <v>5</v>
      </c>
      <c r="G321" s="1491">
        <f t="shared" si="118"/>
        <v>6659090</v>
      </c>
      <c r="H321" s="1734"/>
      <c r="I321" s="2605">
        <f t="shared" si="120"/>
        <v>0</v>
      </c>
      <c r="J321" s="1735">
        <v>4</v>
      </c>
      <c r="K321" s="2605">
        <f t="shared" si="101"/>
        <v>8927272</v>
      </c>
      <c r="L321" s="2754">
        <v>1</v>
      </c>
      <c r="M321" s="2605">
        <f t="shared" si="102"/>
        <v>431818</v>
      </c>
      <c r="N321" s="1505">
        <f t="shared" si="124"/>
        <v>10</v>
      </c>
      <c r="O321" s="1494">
        <f t="shared" si="124"/>
        <v>16018180</v>
      </c>
      <c r="P321" s="1494">
        <v>400000</v>
      </c>
      <c r="Q321" s="2709"/>
      <c r="R321" s="1508">
        <v>1331818</v>
      </c>
      <c r="S321" s="1508">
        <v>1931818</v>
      </c>
      <c r="T321" s="1508">
        <v>2231818</v>
      </c>
      <c r="U321" s="1508">
        <v>431818</v>
      </c>
      <c r="V321" s="1737"/>
      <c r="W321" s="1229"/>
      <c r="X321" s="2314"/>
      <c r="Y321" s="1229"/>
      <c r="Z321" s="2442"/>
      <c r="AA321" s="1229"/>
      <c r="AB321" s="1748"/>
      <c r="AC321" s="1229"/>
      <c r="AD321" s="1229"/>
      <c r="AE321" s="1229"/>
      <c r="AF321" s="1490">
        <f t="shared" si="103"/>
        <v>0</v>
      </c>
      <c r="AG321" s="1316">
        <f t="shared" si="104"/>
        <v>16018180</v>
      </c>
      <c r="AH321" s="1740"/>
      <c r="AI321" s="1630"/>
      <c r="AJ321" s="1407"/>
      <c r="AK321" s="1364"/>
      <c r="AL321" s="2574"/>
      <c r="AM321" s="2222"/>
      <c r="AN321" s="1741"/>
      <c r="AO321" s="1254"/>
      <c r="AP321" s="1491">
        <f t="shared" si="105"/>
        <v>0</v>
      </c>
      <c r="AQ321" s="1734"/>
      <c r="AR321" s="1492">
        <f t="shared" si="106"/>
        <v>0</v>
      </c>
      <c r="AS321" s="1735"/>
      <c r="AT321" s="1492">
        <f t="shared" si="107"/>
        <v>0</v>
      </c>
      <c r="AU321" s="1742"/>
      <c r="AV321" s="1492">
        <f t="shared" si="108"/>
        <v>0</v>
      </c>
      <c r="AW321" s="1493">
        <f t="shared" si="109"/>
        <v>0</v>
      </c>
      <c r="AX321" s="2153">
        <f t="shared" si="110"/>
        <v>0</v>
      </c>
      <c r="AY321" s="1495">
        <f t="shared" si="111"/>
        <v>0</v>
      </c>
      <c r="AZ321" s="1752"/>
      <c r="BA321" s="1508">
        <v>1331818</v>
      </c>
      <c r="BB321" s="1508">
        <v>1931818</v>
      </c>
      <c r="BC321" s="1508">
        <v>2231818</v>
      </c>
      <c r="BD321" s="1508">
        <v>431818</v>
      </c>
      <c r="BE321" s="2167"/>
      <c r="BF321" s="1338"/>
      <c r="BG321" s="1754"/>
      <c r="BH321" s="1338"/>
      <c r="BI321" s="1754"/>
      <c r="BJ321" s="1342"/>
      <c r="BK321" s="1759"/>
      <c r="BL321" s="1229"/>
      <c r="BM321" s="1229"/>
      <c r="BN321" s="1229"/>
      <c r="BO321" s="1490">
        <f t="shared" si="119"/>
        <v>0</v>
      </c>
      <c r="BP321" s="1316">
        <f t="shared" si="112"/>
        <v>16018180</v>
      </c>
      <c r="BQ321" s="1760"/>
      <c r="BS321" s="1298">
        <f t="shared" si="113"/>
        <v>5</v>
      </c>
      <c r="BT321" s="1298">
        <f t="shared" si="114"/>
        <v>0</v>
      </c>
      <c r="BU321" s="1298">
        <f t="shared" si="115"/>
        <v>4</v>
      </c>
      <c r="BV321" s="1298">
        <f t="shared" si="116"/>
        <v>1</v>
      </c>
      <c r="BW321" s="1298">
        <f t="shared" si="117"/>
        <v>16018180</v>
      </c>
    </row>
    <row r="322" spans="1:75" ht="15" customHeight="1" x14ac:dyDescent="0.25">
      <c r="A322" s="2285">
        <v>1</v>
      </c>
      <c r="B322" s="2636">
        <v>43544</v>
      </c>
      <c r="C322" s="2662">
        <v>315</v>
      </c>
      <c r="D322" s="2501" t="s">
        <v>48</v>
      </c>
      <c r="E322" s="1741" t="s">
        <v>43</v>
      </c>
      <c r="F322" s="794">
        <v>5</v>
      </c>
      <c r="G322" s="1491">
        <f t="shared" si="118"/>
        <v>6659090</v>
      </c>
      <c r="H322" s="1734"/>
      <c r="I322" s="2605">
        <f t="shared" si="120"/>
        <v>0</v>
      </c>
      <c r="J322" s="1735">
        <v>5</v>
      </c>
      <c r="K322" s="2605">
        <f t="shared" si="101"/>
        <v>11159090</v>
      </c>
      <c r="L322" s="2754"/>
      <c r="M322" s="2605">
        <f t="shared" si="102"/>
        <v>0</v>
      </c>
      <c r="N322" s="1505">
        <f t="shared" si="124"/>
        <v>10</v>
      </c>
      <c r="O322" s="1494">
        <f t="shared" si="124"/>
        <v>17818180</v>
      </c>
      <c r="P322" s="1494">
        <v>400000</v>
      </c>
      <c r="Q322" s="2709"/>
      <c r="R322" s="1508">
        <v>1331818</v>
      </c>
      <c r="S322" s="1508">
        <v>1931818</v>
      </c>
      <c r="T322" s="1508">
        <v>2231818</v>
      </c>
      <c r="U322" s="1508">
        <v>431818</v>
      </c>
      <c r="V322" s="1737"/>
      <c r="W322" s="1229"/>
      <c r="X322" s="2373"/>
      <c r="Y322" s="1229"/>
      <c r="Z322" s="2442"/>
      <c r="AA322" s="1229"/>
      <c r="AB322" s="1748"/>
      <c r="AC322" s="1229"/>
      <c r="AD322" s="1229"/>
      <c r="AE322" s="1229"/>
      <c r="AF322" s="1490">
        <f t="shared" si="103"/>
        <v>0</v>
      </c>
      <c r="AG322" s="1316">
        <f t="shared" si="104"/>
        <v>17818180</v>
      </c>
      <c r="AH322" s="1740"/>
      <c r="AI322" s="1630"/>
      <c r="AJ322" s="1406"/>
      <c r="AK322" s="1364"/>
      <c r="AL322" s="2574"/>
      <c r="AM322" s="2222"/>
      <c r="AN322" s="1741"/>
      <c r="AO322" s="1529"/>
      <c r="AP322" s="1491">
        <f t="shared" si="105"/>
        <v>0</v>
      </c>
      <c r="AQ322" s="1734"/>
      <c r="AR322" s="1492">
        <f t="shared" si="106"/>
        <v>0</v>
      </c>
      <c r="AS322" s="1735"/>
      <c r="AT322" s="1492">
        <f t="shared" si="107"/>
        <v>0</v>
      </c>
      <c r="AU322" s="1742"/>
      <c r="AV322" s="1492">
        <f t="shared" si="108"/>
        <v>0</v>
      </c>
      <c r="AW322" s="1493">
        <f t="shared" si="109"/>
        <v>0</v>
      </c>
      <c r="AX322" s="2153">
        <f t="shared" si="110"/>
        <v>0</v>
      </c>
      <c r="AY322" s="1495">
        <f t="shared" si="111"/>
        <v>0</v>
      </c>
      <c r="AZ322" s="1763"/>
      <c r="BA322" s="1508">
        <v>1331818</v>
      </c>
      <c r="BB322" s="1508">
        <v>1931818</v>
      </c>
      <c r="BC322" s="1508">
        <v>2231818</v>
      </c>
      <c r="BD322" s="1508">
        <v>431818</v>
      </c>
      <c r="BE322" s="2167"/>
      <c r="BF322" s="1338"/>
      <c r="BG322" s="1737"/>
      <c r="BH322" s="1338"/>
      <c r="BI322" s="1737"/>
      <c r="BJ322" s="1342"/>
      <c r="BK322" s="1770"/>
      <c r="BL322" s="1229"/>
      <c r="BM322" s="1229"/>
      <c r="BN322" s="1229"/>
      <c r="BO322" s="1490">
        <f t="shared" si="119"/>
        <v>0</v>
      </c>
      <c r="BP322" s="1316">
        <f t="shared" si="112"/>
        <v>17818180</v>
      </c>
      <c r="BQ322" s="1767"/>
      <c r="BS322" s="1298">
        <f t="shared" si="113"/>
        <v>5</v>
      </c>
      <c r="BT322" s="1298">
        <f t="shared" si="114"/>
        <v>0</v>
      </c>
      <c r="BU322" s="1298">
        <f t="shared" si="115"/>
        <v>5</v>
      </c>
      <c r="BV322" s="1298">
        <f t="shared" si="116"/>
        <v>0</v>
      </c>
      <c r="BW322" s="1298">
        <f t="shared" si="117"/>
        <v>17818180</v>
      </c>
    </row>
    <row r="323" spans="1:75" ht="15" customHeight="1" x14ac:dyDescent="0.25">
      <c r="A323" s="2285">
        <v>2</v>
      </c>
      <c r="B323" s="2636">
        <v>43544</v>
      </c>
      <c r="C323" s="2662">
        <v>316</v>
      </c>
      <c r="D323" s="2501" t="s">
        <v>91</v>
      </c>
      <c r="E323" s="1741" t="s">
        <v>88</v>
      </c>
      <c r="F323" s="794">
        <v>5</v>
      </c>
      <c r="G323" s="1491">
        <f t="shared" si="118"/>
        <v>6659090</v>
      </c>
      <c r="H323" s="1734"/>
      <c r="I323" s="2605">
        <f t="shared" si="120"/>
        <v>0</v>
      </c>
      <c r="J323" s="1735">
        <v>5</v>
      </c>
      <c r="K323" s="2605">
        <f t="shared" si="101"/>
        <v>11159090</v>
      </c>
      <c r="L323" s="2754"/>
      <c r="M323" s="2605">
        <f t="shared" si="102"/>
        <v>0</v>
      </c>
      <c r="N323" s="1505">
        <f t="shared" si="124"/>
        <v>10</v>
      </c>
      <c r="O323" s="1494">
        <f t="shared" si="124"/>
        <v>17818180</v>
      </c>
      <c r="P323" s="1494">
        <v>400000</v>
      </c>
      <c r="Q323" s="2709"/>
      <c r="R323" s="1508">
        <v>1331818</v>
      </c>
      <c r="S323" s="1508">
        <v>1931818</v>
      </c>
      <c r="T323" s="1508">
        <v>2231818</v>
      </c>
      <c r="U323" s="1508">
        <v>431818</v>
      </c>
      <c r="V323" s="1737"/>
      <c r="W323" s="1229"/>
      <c r="X323" s="2373"/>
      <c r="Y323" s="1229"/>
      <c r="Z323" s="2442"/>
      <c r="AA323" s="1229"/>
      <c r="AB323" s="1748"/>
      <c r="AC323" s="1229"/>
      <c r="AD323" s="1229"/>
      <c r="AE323" s="1229"/>
      <c r="AF323" s="1490">
        <f t="shared" si="103"/>
        <v>0</v>
      </c>
      <c r="AG323" s="1316">
        <f t="shared" si="104"/>
        <v>17818180</v>
      </c>
      <c r="AH323" s="1740"/>
      <c r="AI323" s="1630"/>
      <c r="AJ323" s="1407"/>
      <c r="AK323" s="1364"/>
      <c r="AL323" s="2574"/>
      <c r="AM323" s="2222"/>
      <c r="AN323" s="1741"/>
      <c r="AO323" s="1254"/>
      <c r="AP323" s="1491">
        <f t="shared" si="105"/>
        <v>0</v>
      </c>
      <c r="AQ323" s="1734"/>
      <c r="AR323" s="1492">
        <f t="shared" si="106"/>
        <v>0</v>
      </c>
      <c r="AS323" s="1735"/>
      <c r="AT323" s="1492">
        <f t="shared" si="107"/>
        <v>0</v>
      </c>
      <c r="AU323" s="1742"/>
      <c r="AV323" s="1492">
        <f t="shared" si="108"/>
        <v>0</v>
      </c>
      <c r="AW323" s="1493">
        <f t="shared" si="109"/>
        <v>0</v>
      </c>
      <c r="AX323" s="2153">
        <f t="shared" si="110"/>
        <v>0</v>
      </c>
      <c r="AY323" s="1495">
        <f t="shared" si="111"/>
        <v>0</v>
      </c>
      <c r="AZ323" s="1763"/>
      <c r="BA323" s="1508">
        <v>1331818</v>
      </c>
      <c r="BB323" s="1508">
        <v>1931818</v>
      </c>
      <c r="BC323" s="1508">
        <v>2231818</v>
      </c>
      <c r="BD323" s="1508">
        <v>431818</v>
      </c>
      <c r="BE323" s="2167"/>
      <c r="BF323" s="1338"/>
      <c r="BG323" s="1764"/>
      <c r="BH323" s="1338"/>
      <c r="BI323" s="1765"/>
      <c r="BJ323" s="1342"/>
      <c r="BK323" s="1770"/>
      <c r="BL323" s="1229"/>
      <c r="BM323" s="1229"/>
      <c r="BN323" s="1229"/>
      <c r="BO323" s="1490">
        <f t="shared" si="119"/>
        <v>0</v>
      </c>
      <c r="BP323" s="1316">
        <f t="shared" si="112"/>
        <v>17818180</v>
      </c>
      <c r="BQ323" s="1767"/>
      <c r="BS323" s="1298">
        <f t="shared" si="113"/>
        <v>5</v>
      </c>
      <c r="BT323" s="1298">
        <f t="shared" si="114"/>
        <v>0</v>
      </c>
      <c r="BU323" s="1298">
        <f t="shared" si="115"/>
        <v>5</v>
      </c>
      <c r="BV323" s="1298">
        <f t="shared" si="116"/>
        <v>0</v>
      </c>
      <c r="BW323" s="1298">
        <f t="shared" si="117"/>
        <v>17818180</v>
      </c>
    </row>
    <row r="324" spans="1:75" ht="15" customHeight="1" x14ac:dyDescent="0.25">
      <c r="A324" s="2285">
        <v>3</v>
      </c>
      <c r="B324" s="2636">
        <v>43544</v>
      </c>
      <c r="C324" s="2662">
        <v>317</v>
      </c>
      <c r="D324" s="2501" t="s">
        <v>90</v>
      </c>
      <c r="E324" s="1741" t="s">
        <v>88</v>
      </c>
      <c r="F324" s="794">
        <v>5</v>
      </c>
      <c r="G324" s="1491">
        <f t="shared" si="118"/>
        <v>6659090</v>
      </c>
      <c r="H324" s="1734"/>
      <c r="I324" s="2605">
        <f t="shared" si="120"/>
        <v>0</v>
      </c>
      <c r="J324" s="1735">
        <v>5</v>
      </c>
      <c r="K324" s="2605">
        <f t="shared" si="101"/>
        <v>11159090</v>
      </c>
      <c r="L324" s="2754"/>
      <c r="M324" s="2605">
        <f t="shared" si="102"/>
        <v>0</v>
      </c>
      <c r="N324" s="1505">
        <f t="shared" si="124"/>
        <v>10</v>
      </c>
      <c r="O324" s="1494">
        <f t="shared" si="124"/>
        <v>17818180</v>
      </c>
      <c r="P324" s="1494">
        <v>400000</v>
      </c>
      <c r="Q324" s="2709"/>
      <c r="R324" s="1508">
        <v>1331818</v>
      </c>
      <c r="S324" s="1508">
        <v>1931818</v>
      </c>
      <c r="T324" s="1508">
        <v>2231818</v>
      </c>
      <c r="U324" s="1508">
        <v>431818</v>
      </c>
      <c r="V324" s="1737"/>
      <c r="W324" s="1229"/>
      <c r="X324" s="2373"/>
      <c r="Y324" s="1229"/>
      <c r="Z324" s="2442"/>
      <c r="AA324" s="1229"/>
      <c r="AB324" s="1748"/>
      <c r="AC324" s="1229"/>
      <c r="AD324" s="1229"/>
      <c r="AE324" s="1229"/>
      <c r="AF324" s="1490">
        <f t="shared" si="103"/>
        <v>0</v>
      </c>
      <c r="AG324" s="1316">
        <f t="shared" si="104"/>
        <v>17818180</v>
      </c>
      <c r="AH324" s="1740"/>
      <c r="AI324" s="1630"/>
      <c r="AJ324" s="1407"/>
      <c r="AK324" s="1364"/>
      <c r="AL324" s="2576"/>
      <c r="AM324" s="2224"/>
      <c r="AN324" s="1741"/>
      <c r="AO324" s="1254"/>
      <c r="AP324" s="1491">
        <f t="shared" si="105"/>
        <v>0</v>
      </c>
      <c r="AQ324" s="1734"/>
      <c r="AR324" s="1492">
        <f t="shared" si="106"/>
        <v>0</v>
      </c>
      <c r="AS324" s="1735"/>
      <c r="AT324" s="1492">
        <f t="shared" si="107"/>
        <v>0</v>
      </c>
      <c r="AU324" s="1742"/>
      <c r="AV324" s="1492">
        <f t="shared" si="108"/>
        <v>0</v>
      </c>
      <c r="AW324" s="1493">
        <f t="shared" si="109"/>
        <v>0</v>
      </c>
      <c r="AX324" s="2153">
        <f t="shared" si="110"/>
        <v>0</v>
      </c>
      <c r="AY324" s="1495">
        <f t="shared" si="111"/>
        <v>0</v>
      </c>
      <c r="AZ324" s="1763"/>
      <c r="BA324" s="1508">
        <v>1331818</v>
      </c>
      <c r="BB324" s="1508">
        <v>1931818</v>
      </c>
      <c r="BC324" s="1508">
        <v>2231818</v>
      </c>
      <c r="BD324" s="1508">
        <v>431818</v>
      </c>
      <c r="BE324" s="2167"/>
      <c r="BF324" s="1338"/>
      <c r="BG324" s="1764"/>
      <c r="BH324" s="1338"/>
      <c r="BI324" s="1765"/>
      <c r="BJ324" s="1342"/>
      <c r="BK324" s="1770"/>
      <c r="BL324" s="1229"/>
      <c r="BM324" s="1229"/>
      <c r="BN324" s="1229"/>
      <c r="BO324" s="1490">
        <f t="shared" si="119"/>
        <v>0</v>
      </c>
      <c r="BP324" s="1316">
        <f t="shared" si="112"/>
        <v>17818180</v>
      </c>
      <c r="BQ324" s="1767"/>
      <c r="BS324" s="1298">
        <f t="shared" si="113"/>
        <v>5</v>
      </c>
      <c r="BT324" s="1298">
        <f t="shared" si="114"/>
        <v>0</v>
      </c>
      <c r="BU324" s="1298">
        <f t="shared" si="115"/>
        <v>5</v>
      </c>
      <c r="BV324" s="1298">
        <f t="shared" si="116"/>
        <v>0</v>
      </c>
      <c r="BW324" s="1298">
        <f t="shared" si="117"/>
        <v>17818180</v>
      </c>
    </row>
    <row r="325" spans="1:75" s="2062" customFormat="1" ht="15" customHeight="1" x14ac:dyDescent="0.25">
      <c r="A325" s="2286">
        <v>4</v>
      </c>
      <c r="B325" s="2637">
        <v>43544</v>
      </c>
      <c r="C325" s="2663">
        <v>318</v>
      </c>
      <c r="D325" s="2502" t="s">
        <v>92</v>
      </c>
      <c r="E325" s="2115" t="s">
        <v>88</v>
      </c>
      <c r="F325" s="1291">
        <v>5</v>
      </c>
      <c r="G325" s="1491">
        <f t="shared" si="118"/>
        <v>6659090</v>
      </c>
      <c r="H325" s="2112"/>
      <c r="I325" s="2605">
        <f t="shared" si="120"/>
        <v>0</v>
      </c>
      <c r="J325" s="2113">
        <v>5</v>
      </c>
      <c r="K325" s="2605">
        <f t="shared" si="101"/>
        <v>11159090</v>
      </c>
      <c r="L325" s="2755"/>
      <c r="M325" s="2605">
        <f t="shared" si="102"/>
        <v>0</v>
      </c>
      <c r="N325" s="1505">
        <f t="shared" si="124"/>
        <v>10</v>
      </c>
      <c r="O325" s="1494">
        <f t="shared" si="124"/>
        <v>17818180</v>
      </c>
      <c r="P325" s="1494">
        <v>400000</v>
      </c>
      <c r="Q325" s="2710"/>
      <c r="R325" s="1508">
        <v>1331818</v>
      </c>
      <c r="S325" s="1508">
        <v>1931818</v>
      </c>
      <c r="T325" s="1508">
        <v>2231818</v>
      </c>
      <c r="U325" s="1508">
        <v>431818</v>
      </c>
      <c r="V325" s="2106"/>
      <c r="W325" s="2064"/>
      <c r="X325" s="2374"/>
      <c r="Y325" s="2064"/>
      <c r="Z325" s="2443"/>
      <c r="AA325" s="2064"/>
      <c r="AB325" s="2108"/>
      <c r="AC325" s="2064"/>
      <c r="AD325" s="2064"/>
      <c r="AE325" s="2064"/>
      <c r="AF325" s="1490">
        <f t="shared" si="103"/>
        <v>0</v>
      </c>
      <c r="AG325" s="1316">
        <f t="shared" si="104"/>
        <v>17818180</v>
      </c>
      <c r="AH325" s="2107"/>
      <c r="AI325" s="2104"/>
      <c r="AJ325" s="2110"/>
      <c r="AK325" s="2111"/>
      <c r="AL325" s="2575"/>
      <c r="AM325" s="2223"/>
      <c r="AN325" s="2115"/>
      <c r="AO325" s="2074"/>
      <c r="AP325" s="1491">
        <f t="shared" si="105"/>
        <v>0</v>
      </c>
      <c r="AQ325" s="2112"/>
      <c r="AR325" s="1492">
        <f t="shared" si="106"/>
        <v>0</v>
      </c>
      <c r="AS325" s="2113"/>
      <c r="AT325" s="1492">
        <f t="shared" si="107"/>
        <v>0</v>
      </c>
      <c r="AU325" s="2116"/>
      <c r="AV325" s="1492">
        <f t="shared" si="108"/>
        <v>0</v>
      </c>
      <c r="AW325" s="1493">
        <f t="shared" si="109"/>
        <v>0</v>
      </c>
      <c r="AX325" s="2153">
        <f t="shared" si="110"/>
        <v>0</v>
      </c>
      <c r="AY325" s="1495">
        <f t="shared" si="111"/>
        <v>0</v>
      </c>
      <c r="AZ325" s="2118"/>
      <c r="BA325" s="1508">
        <v>1331818</v>
      </c>
      <c r="BB325" s="1508">
        <v>1931818</v>
      </c>
      <c r="BC325" s="1508">
        <v>2231818</v>
      </c>
      <c r="BD325" s="1508">
        <v>431818</v>
      </c>
      <c r="BE325" s="2168"/>
      <c r="BF325" s="2069"/>
      <c r="BG325" s="2121"/>
      <c r="BH325" s="2069"/>
      <c r="BI325" s="2122"/>
      <c r="BJ325" s="2070"/>
      <c r="BK325" s="2119"/>
      <c r="BL325" s="2064"/>
      <c r="BM325" s="2064"/>
      <c r="BN325" s="2064"/>
      <c r="BO325" s="2066">
        <f t="shared" si="119"/>
        <v>0</v>
      </c>
      <c r="BP325" s="2067">
        <f t="shared" si="112"/>
        <v>17818180</v>
      </c>
      <c r="BQ325" s="2120"/>
      <c r="BS325" s="2071">
        <f t="shared" si="113"/>
        <v>5</v>
      </c>
      <c r="BT325" s="2071">
        <f t="shared" si="114"/>
        <v>0</v>
      </c>
      <c r="BU325" s="2071">
        <f t="shared" si="115"/>
        <v>5</v>
      </c>
      <c r="BV325" s="2071">
        <f t="shared" si="116"/>
        <v>0</v>
      </c>
      <c r="BW325" s="2071">
        <f t="shared" si="117"/>
        <v>17818180</v>
      </c>
    </row>
    <row r="326" spans="1:75" ht="15" customHeight="1" x14ac:dyDescent="0.25">
      <c r="A326" s="2287">
        <v>5</v>
      </c>
      <c r="B326" s="2638">
        <v>43544</v>
      </c>
      <c r="C326" s="2664">
        <v>319</v>
      </c>
      <c r="D326" s="2503" t="s">
        <v>55</v>
      </c>
      <c r="E326" s="1757" t="s">
        <v>88</v>
      </c>
      <c r="F326" s="794">
        <v>5</v>
      </c>
      <c r="G326" s="1491">
        <f t="shared" si="118"/>
        <v>6659090</v>
      </c>
      <c r="H326" s="1750"/>
      <c r="I326" s="2605">
        <f t="shared" si="120"/>
        <v>0</v>
      </c>
      <c r="J326" s="1751">
        <v>4</v>
      </c>
      <c r="K326" s="2605">
        <f t="shared" si="101"/>
        <v>8927272</v>
      </c>
      <c r="L326" s="2756">
        <v>1</v>
      </c>
      <c r="M326" s="2605">
        <f t="shared" si="102"/>
        <v>431818</v>
      </c>
      <c r="N326" s="1505">
        <f t="shared" si="124"/>
        <v>10</v>
      </c>
      <c r="O326" s="1494">
        <f t="shared" si="124"/>
        <v>16018180</v>
      </c>
      <c r="P326" s="1494">
        <v>400000</v>
      </c>
      <c r="Q326" s="2711"/>
      <c r="R326" s="1508">
        <v>1331818</v>
      </c>
      <c r="S326" s="1508">
        <v>1931818</v>
      </c>
      <c r="T326" s="1508">
        <v>2231818</v>
      </c>
      <c r="U326" s="1508">
        <v>431818</v>
      </c>
      <c r="V326" s="1753"/>
      <c r="W326" s="1338"/>
      <c r="X326" s="2315"/>
      <c r="Y326" s="1338"/>
      <c r="Z326" s="2444"/>
      <c r="AA326" s="1342"/>
      <c r="AB326" s="1755"/>
      <c r="AC326" s="1229"/>
      <c r="AD326" s="1229"/>
      <c r="AE326" s="1229"/>
      <c r="AF326" s="1490">
        <f t="shared" si="103"/>
        <v>0</v>
      </c>
      <c r="AG326" s="1316">
        <f t="shared" si="104"/>
        <v>16018180</v>
      </c>
      <c r="AH326" s="1756"/>
      <c r="AI326" s="1630"/>
      <c r="AJ326" s="1409"/>
      <c r="AK326" s="1365"/>
      <c r="AL326" s="2577"/>
      <c r="AM326" s="2225"/>
      <c r="AN326" s="1757"/>
      <c r="AO326" s="1254"/>
      <c r="AP326" s="1491">
        <f t="shared" si="105"/>
        <v>0</v>
      </c>
      <c r="AQ326" s="1750"/>
      <c r="AR326" s="1492">
        <f t="shared" si="106"/>
        <v>0</v>
      </c>
      <c r="AS326" s="1751"/>
      <c r="AT326" s="1492">
        <f t="shared" si="107"/>
        <v>0</v>
      </c>
      <c r="AU326" s="1758"/>
      <c r="AV326" s="1492">
        <f t="shared" si="108"/>
        <v>0</v>
      </c>
      <c r="AW326" s="1493">
        <f t="shared" si="109"/>
        <v>0</v>
      </c>
      <c r="AX326" s="2153">
        <f t="shared" si="110"/>
        <v>0</v>
      </c>
      <c r="AY326" s="1495">
        <f t="shared" si="111"/>
        <v>0</v>
      </c>
      <c r="AZ326" s="1763"/>
      <c r="BA326" s="1508">
        <v>1331818</v>
      </c>
      <c r="BB326" s="1508">
        <v>1931818</v>
      </c>
      <c r="BC326" s="1508">
        <v>2231818</v>
      </c>
      <c r="BD326" s="1508">
        <v>431818</v>
      </c>
      <c r="BE326" s="2167"/>
      <c r="BF326" s="1338"/>
      <c r="BG326" s="1737"/>
      <c r="BH326" s="1338"/>
      <c r="BI326" s="1765"/>
      <c r="BJ326" s="1342"/>
      <c r="BK326" s="1770"/>
      <c r="BL326" s="1229"/>
      <c r="BM326" s="1229"/>
      <c r="BN326" s="1229"/>
      <c r="BO326" s="1490">
        <f t="shared" si="119"/>
        <v>0</v>
      </c>
      <c r="BP326" s="1316">
        <f t="shared" si="112"/>
        <v>16018180</v>
      </c>
      <c r="BQ326" s="1767"/>
      <c r="BS326" s="1298">
        <f t="shared" si="113"/>
        <v>5</v>
      </c>
      <c r="BT326" s="1298">
        <f t="shared" si="114"/>
        <v>0</v>
      </c>
      <c r="BU326" s="1298">
        <f t="shared" si="115"/>
        <v>4</v>
      </c>
      <c r="BV326" s="1298">
        <f t="shared" si="116"/>
        <v>1</v>
      </c>
      <c r="BW326" s="1298">
        <f t="shared" si="117"/>
        <v>16018180</v>
      </c>
    </row>
    <row r="327" spans="1:75" ht="15" customHeight="1" x14ac:dyDescent="0.25">
      <c r="A327" s="2287">
        <v>6</v>
      </c>
      <c r="B327" s="2638">
        <v>43544</v>
      </c>
      <c r="C327" s="2664">
        <v>320</v>
      </c>
      <c r="D327" s="2503" t="s">
        <v>87</v>
      </c>
      <c r="E327" s="1757" t="s">
        <v>88</v>
      </c>
      <c r="F327" s="794">
        <v>5</v>
      </c>
      <c r="G327" s="1491">
        <f t="shared" si="118"/>
        <v>6659090</v>
      </c>
      <c r="H327" s="1750"/>
      <c r="I327" s="2605">
        <f t="shared" si="120"/>
        <v>0</v>
      </c>
      <c r="J327" s="1751">
        <v>5</v>
      </c>
      <c r="K327" s="2605">
        <f t="shared" si="101"/>
        <v>11159090</v>
      </c>
      <c r="L327" s="2756"/>
      <c r="M327" s="2605">
        <f t="shared" si="102"/>
        <v>0</v>
      </c>
      <c r="N327" s="1505">
        <f t="shared" si="124"/>
        <v>10</v>
      </c>
      <c r="O327" s="1494">
        <f t="shared" si="124"/>
        <v>17818180</v>
      </c>
      <c r="P327" s="1494">
        <v>400000</v>
      </c>
      <c r="Q327" s="2711"/>
      <c r="R327" s="1508">
        <v>1331818</v>
      </c>
      <c r="S327" s="1508">
        <v>1931818</v>
      </c>
      <c r="T327" s="1508">
        <v>2231818</v>
      </c>
      <c r="U327" s="1508">
        <v>431818</v>
      </c>
      <c r="V327" s="1753"/>
      <c r="W327" s="1338"/>
      <c r="X327" s="2315"/>
      <c r="Y327" s="1338"/>
      <c r="Z327" s="2444"/>
      <c r="AA327" s="1342"/>
      <c r="AB327" s="1755"/>
      <c r="AC327" s="1229"/>
      <c r="AD327" s="1229"/>
      <c r="AE327" s="1229"/>
      <c r="AF327" s="1490">
        <f t="shared" si="103"/>
        <v>0</v>
      </c>
      <c r="AG327" s="1316">
        <f t="shared" si="104"/>
        <v>17818180</v>
      </c>
      <c r="AH327" s="1760"/>
      <c r="AI327" s="1630"/>
      <c r="AJ327" s="1409"/>
      <c r="AK327" s="1365"/>
      <c r="AL327" s="2578"/>
      <c r="AM327" s="2226"/>
      <c r="AN327" s="1757"/>
      <c r="AO327" s="1254"/>
      <c r="AP327" s="1491">
        <f t="shared" si="105"/>
        <v>0</v>
      </c>
      <c r="AQ327" s="1750"/>
      <c r="AR327" s="1492">
        <f t="shared" si="106"/>
        <v>0</v>
      </c>
      <c r="AS327" s="1751"/>
      <c r="AT327" s="1492">
        <f t="shared" si="107"/>
        <v>0</v>
      </c>
      <c r="AU327" s="1758"/>
      <c r="AV327" s="1492">
        <f t="shared" si="108"/>
        <v>0</v>
      </c>
      <c r="AW327" s="1493">
        <f t="shared" si="109"/>
        <v>0</v>
      </c>
      <c r="AX327" s="2153">
        <f t="shared" si="110"/>
        <v>0</v>
      </c>
      <c r="AY327" s="1495">
        <f t="shared" si="111"/>
        <v>0</v>
      </c>
      <c r="AZ327" s="1763"/>
      <c r="BA327" s="1508">
        <v>1331818</v>
      </c>
      <c r="BB327" s="1508">
        <v>1931818</v>
      </c>
      <c r="BC327" s="1508">
        <v>2231818</v>
      </c>
      <c r="BD327" s="1508">
        <v>431818</v>
      </c>
      <c r="BE327" s="2167"/>
      <c r="BF327" s="1338"/>
      <c r="BG327" s="1737"/>
      <c r="BH327" s="1338"/>
      <c r="BI327" s="1765"/>
      <c r="BJ327" s="1342"/>
      <c r="BK327" s="1770"/>
      <c r="BL327" s="1229"/>
      <c r="BM327" s="1229"/>
      <c r="BN327" s="1229"/>
      <c r="BO327" s="1490">
        <f t="shared" si="119"/>
        <v>0</v>
      </c>
      <c r="BP327" s="1316">
        <f t="shared" si="112"/>
        <v>17818180</v>
      </c>
      <c r="BQ327" s="1767"/>
      <c r="BS327" s="1298">
        <f t="shared" si="113"/>
        <v>5</v>
      </c>
      <c r="BT327" s="1298">
        <f t="shared" si="114"/>
        <v>0</v>
      </c>
      <c r="BU327" s="1298">
        <f t="shared" si="115"/>
        <v>5</v>
      </c>
      <c r="BV327" s="1298">
        <f t="shared" si="116"/>
        <v>0</v>
      </c>
      <c r="BW327" s="1298">
        <f t="shared" si="117"/>
        <v>17818180</v>
      </c>
    </row>
    <row r="328" spans="1:75" ht="15" customHeight="1" x14ac:dyDescent="0.25">
      <c r="A328" s="2287">
        <v>7</v>
      </c>
      <c r="B328" s="2638">
        <v>43544</v>
      </c>
      <c r="C328" s="2664">
        <v>321</v>
      </c>
      <c r="D328" s="2503" t="s">
        <v>55</v>
      </c>
      <c r="E328" s="1757" t="s">
        <v>43</v>
      </c>
      <c r="F328" s="794">
        <v>5</v>
      </c>
      <c r="G328" s="1491">
        <f t="shared" si="118"/>
        <v>6659090</v>
      </c>
      <c r="H328" s="1750"/>
      <c r="I328" s="2605">
        <f t="shared" si="120"/>
        <v>0</v>
      </c>
      <c r="J328" s="1751">
        <v>4</v>
      </c>
      <c r="K328" s="2605">
        <f t="shared" ref="K328:K391" si="125">J328*T328</f>
        <v>8927272</v>
      </c>
      <c r="L328" s="2756">
        <v>1</v>
      </c>
      <c r="M328" s="2605">
        <f t="shared" ref="M328:M391" si="126">L328*U328</f>
        <v>431818</v>
      </c>
      <c r="N328" s="1505">
        <f t="shared" si="124"/>
        <v>10</v>
      </c>
      <c r="O328" s="1494">
        <f t="shared" si="124"/>
        <v>16018180</v>
      </c>
      <c r="P328" s="1494">
        <v>400000</v>
      </c>
      <c r="Q328" s="2711"/>
      <c r="R328" s="1508">
        <v>1331818</v>
      </c>
      <c r="S328" s="1508">
        <v>1931818</v>
      </c>
      <c r="T328" s="1508">
        <v>2231818</v>
      </c>
      <c r="U328" s="1508">
        <v>431818</v>
      </c>
      <c r="V328" s="1753"/>
      <c r="W328" s="1338"/>
      <c r="X328" s="2315"/>
      <c r="Y328" s="1338"/>
      <c r="Z328" s="2444"/>
      <c r="AA328" s="1342"/>
      <c r="AB328" s="1755"/>
      <c r="AC328" s="1229"/>
      <c r="AD328" s="1229"/>
      <c r="AE328" s="1229"/>
      <c r="AF328" s="1490">
        <f t="shared" ref="AF328:AF391" si="127">W328+Y328+AA328+AC328</f>
        <v>0</v>
      </c>
      <c r="AG328" s="1316">
        <f t="shared" ref="AG328:AG391" si="128">O328-AF328</f>
        <v>16018180</v>
      </c>
      <c r="AH328" s="1760"/>
      <c r="AI328" s="1630"/>
      <c r="AJ328" s="1409"/>
      <c r="AK328" s="1365"/>
      <c r="AL328" s="2578"/>
      <c r="AM328" s="2226"/>
      <c r="AN328" s="1757"/>
      <c r="AO328" s="1254"/>
      <c r="AP328" s="1491">
        <f t="shared" ref="AP328:AP391" si="129">AO328*BA328</f>
        <v>0</v>
      </c>
      <c r="AQ328" s="1750"/>
      <c r="AR328" s="1492">
        <f t="shared" ref="AR328:AR391" si="130">AQ328*BB328</f>
        <v>0</v>
      </c>
      <c r="AS328" s="1751"/>
      <c r="AT328" s="1492">
        <f t="shared" ref="AT328:AT391" si="131">AS328*BC328</f>
        <v>0</v>
      </c>
      <c r="AU328" s="1758"/>
      <c r="AV328" s="1492">
        <f t="shared" ref="AV328:AV391" si="132">AU328*BD328</f>
        <v>0</v>
      </c>
      <c r="AW328" s="1493">
        <f t="shared" ref="AW328:AW391" si="133">AO328+AQ328+AS328+AU328</f>
        <v>0</v>
      </c>
      <c r="AX328" s="2153">
        <f t="shared" ref="AX328:AX391" si="134">AP328+AR328+AT328+AV328</f>
        <v>0</v>
      </c>
      <c r="AY328" s="1495">
        <f t="shared" ref="AY328:AY391" si="135">AW328*40000</f>
        <v>0</v>
      </c>
      <c r="AZ328" s="1763"/>
      <c r="BA328" s="1508">
        <v>1331818</v>
      </c>
      <c r="BB328" s="1508">
        <v>1931818</v>
      </c>
      <c r="BC328" s="1508">
        <v>2231818</v>
      </c>
      <c r="BD328" s="1508">
        <v>431818</v>
      </c>
      <c r="BE328" s="2167"/>
      <c r="BF328" s="1338"/>
      <c r="BG328" s="1737"/>
      <c r="BH328" s="1338"/>
      <c r="BI328" s="1737"/>
      <c r="BJ328" s="1342"/>
      <c r="BK328" s="1770"/>
      <c r="BL328" s="1229"/>
      <c r="BM328" s="1229"/>
      <c r="BN328" s="1229"/>
      <c r="BO328" s="1490">
        <f t="shared" si="119"/>
        <v>0</v>
      </c>
      <c r="BP328" s="1316">
        <f t="shared" ref="BP328:BP391" si="136">O328-BO328</f>
        <v>16018180</v>
      </c>
      <c r="BQ328" s="1767"/>
      <c r="BS328" s="1298">
        <f t="shared" ref="BS328:BS391" si="137">F328-AO328</f>
        <v>5</v>
      </c>
      <c r="BT328" s="1298">
        <f t="shared" ref="BT328:BT391" si="138">H328-AQ328</f>
        <v>0</v>
      </c>
      <c r="BU328" s="1298">
        <f t="shared" ref="BU328:BU391" si="139">J328-AS328</f>
        <v>4</v>
      </c>
      <c r="BV328" s="1298">
        <f t="shared" ref="BV328:BV391" si="140">L328-AU328</f>
        <v>1</v>
      </c>
      <c r="BW328" s="1298">
        <f t="shared" ref="BW328:BW391" si="141">O328-AX328</f>
        <v>16018180</v>
      </c>
    </row>
    <row r="329" spans="1:75" ht="15" customHeight="1" x14ac:dyDescent="0.25">
      <c r="A329" s="2287">
        <v>8</v>
      </c>
      <c r="B329" s="2638">
        <v>43544</v>
      </c>
      <c r="C329" s="2664">
        <v>322</v>
      </c>
      <c r="D329" s="2503" t="s">
        <v>50</v>
      </c>
      <c r="E329" s="1757" t="s">
        <v>43</v>
      </c>
      <c r="F329" s="794">
        <v>5</v>
      </c>
      <c r="G329" s="1491">
        <f t="shared" ref="G329:G392" si="142">F329*R329</f>
        <v>6659090</v>
      </c>
      <c r="H329" s="1750"/>
      <c r="I329" s="2605">
        <f t="shared" si="120"/>
        <v>0</v>
      </c>
      <c r="J329" s="1751">
        <v>4</v>
      </c>
      <c r="K329" s="2605">
        <f t="shared" si="125"/>
        <v>8927272</v>
      </c>
      <c r="L329" s="2756">
        <v>1</v>
      </c>
      <c r="M329" s="2605">
        <f t="shared" si="126"/>
        <v>431818</v>
      </c>
      <c r="N329" s="1505">
        <f t="shared" si="124"/>
        <v>10</v>
      </c>
      <c r="O329" s="1494">
        <f t="shared" si="124"/>
        <v>16018180</v>
      </c>
      <c r="P329" s="1494">
        <v>400000</v>
      </c>
      <c r="Q329" s="2711"/>
      <c r="R329" s="1508">
        <v>1331818</v>
      </c>
      <c r="S329" s="1508">
        <v>1931818</v>
      </c>
      <c r="T329" s="1508">
        <v>2231818</v>
      </c>
      <c r="U329" s="1508">
        <v>431818</v>
      </c>
      <c r="V329" s="1753"/>
      <c r="W329" s="1338"/>
      <c r="X329" s="2315"/>
      <c r="Y329" s="1338"/>
      <c r="Z329" s="2444"/>
      <c r="AA329" s="1342"/>
      <c r="AB329" s="1755"/>
      <c r="AC329" s="1229"/>
      <c r="AD329" s="1229"/>
      <c r="AE329" s="1229"/>
      <c r="AF329" s="1490">
        <f t="shared" si="127"/>
        <v>0</v>
      </c>
      <c r="AG329" s="1316">
        <f t="shared" si="128"/>
        <v>16018180</v>
      </c>
      <c r="AH329" s="1760"/>
      <c r="AI329" s="1630"/>
      <c r="AJ329" s="1409"/>
      <c r="AK329" s="1365"/>
      <c r="AL329" s="2578"/>
      <c r="AM329" s="2226"/>
      <c r="AN329" s="1757"/>
      <c r="AO329" s="1254"/>
      <c r="AP329" s="1491">
        <f t="shared" si="129"/>
        <v>0</v>
      </c>
      <c r="AQ329" s="1750"/>
      <c r="AR329" s="1492">
        <f t="shared" si="130"/>
        <v>0</v>
      </c>
      <c r="AS329" s="1751"/>
      <c r="AT329" s="1492">
        <f t="shared" si="131"/>
        <v>0</v>
      </c>
      <c r="AU329" s="1758"/>
      <c r="AV329" s="1492">
        <f t="shared" si="132"/>
        <v>0</v>
      </c>
      <c r="AW329" s="1493">
        <f t="shared" si="133"/>
        <v>0</v>
      </c>
      <c r="AX329" s="2153">
        <f t="shared" si="134"/>
        <v>0</v>
      </c>
      <c r="AY329" s="1495">
        <f t="shared" si="135"/>
        <v>0</v>
      </c>
      <c r="AZ329" s="1763"/>
      <c r="BA329" s="1508">
        <v>1331818</v>
      </c>
      <c r="BB329" s="1508">
        <v>1931818</v>
      </c>
      <c r="BC329" s="1508">
        <v>2231818</v>
      </c>
      <c r="BD329" s="1508">
        <v>431818</v>
      </c>
      <c r="BE329" s="2167"/>
      <c r="BF329" s="1338"/>
      <c r="BG329" s="1737"/>
      <c r="BH329" s="1338"/>
      <c r="BI329" s="1765"/>
      <c r="BJ329" s="1342"/>
      <c r="BK329" s="1770"/>
      <c r="BL329" s="1229"/>
      <c r="BM329" s="1229"/>
      <c r="BN329" s="1229"/>
      <c r="BO329" s="1490">
        <f t="shared" ref="BO329:BO392" si="143">BF329+BH329+BJ329+BL329</f>
        <v>0</v>
      </c>
      <c r="BP329" s="1316">
        <f t="shared" si="136"/>
        <v>16018180</v>
      </c>
      <c r="BQ329" s="1767"/>
      <c r="BS329" s="1298">
        <f t="shared" si="137"/>
        <v>5</v>
      </c>
      <c r="BT329" s="1298">
        <f t="shared" si="138"/>
        <v>0</v>
      </c>
      <c r="BU329" s="1298">
        <f t="shared" si="139"/>
        <v>4</v>
      </c>
      <c r="BV329" s="1298">
        <f t="shared" si="140"/>
        <v>1</v>
      </c>
      <c r="BW329" s="1298">
        <f t="shared" si="141"/>
        <v>16018180</v>
      </c>
    </row>
    <row r="330" spans="1:75" ht="15" customHeight="1" thickBot="1" x14ac:dyDescent="0.3">
      <c r="A330" s="2287">
        <v>9</v>
      </c>
      <c r="B330" s="2638">
        <v>43544</v>
      </c>
      <c r="C330" s="2664">
        <v>323</v>
      </c>
      <c r="D330" s="2503" t="s">
        <v>58</v>
      </c>
      <c r="E330" s="1757" t="s">
        <v>57</v>
      </c>
      <c r="F330" s="794">
        <v>3</v>
      </c>
      <c r="G330" s="1491">
        <f t="shared" si="142"/>
        <v>3995454</v>
      </c>
      <c r="H330" s="1750">
        <v>1</v>
      </c>
      <c r="I330" s="2605">
        <f t="shared" ref="I330:I393" si="144">H330*S330</f>
        <v>1931818</v>
      </c>
      <c r="J330" s="1751">
        <v>3</v>
      </c>
      <c r="K330" s="2605">
        <f t="shared" si="125"/>
        <v>6695454</v>
      </c>
      <c r="L330" s="2756">
        <v>1</v>
      </c>
      <c r="M330" s="2605">
        <f t="shared" si="126"/>
        <v>431818</v>
      </c>
      <c r="N330" s="1505">
        <f t="shared" si="124"/>
        <v>8</v>
      </c>
      <c r="O330" s="1494">
        <f t="shared" si="124"/>
        <v>13054544</v>
      </c>
      <c r="P330" s="1494">
        <v>320000</v>
      </c>
      <c r="Q330" s="2711"/>
      <c r="R330" s="1508">
        <v>1331818</v>
      </c>
      <c r="S330" s="1508">
        <v>1931818</v>
      </c>
      <c r="T330" s="1508">
        <v>2231818</v>
      </c>
      <c r="U330" s="1508">
        <v>431818</v>
      </c>
      <c r="V330" s="1753"/>
      <c r="W330" s="1338"/>
      <c r="X330" s="2315"/>
      <c r="Y330" s="1338"/>
      <c r="Z330" s="2444"/>
      <c r="AA330" s="1342"/>
      <c r="AB330" s="1755"/>
      <c r="AC330" s="1229"/>
      <c r="AD330" s="1229"/>
      <c r="AE330" s="1229"/>
      <c r="AF330" s="1490">
        <f t="shared" si="127"/>
        <v>0</v>
      </c>
      <c r="AG330" s="1316">
        <f t="shared" si="128"/>
        <v>13054544</v>
      </c>
      <c r="AH330" s="1760"/>
      <c r="AI330" s="1630"/>
      <c r="AJ330" s="1409"/>
      <c r="AK330" s="1365"/>
      <c r="AL330" s="2578"/>
      <c r="AM330" s="2226"/>
      <c r="AN330" s="1757"/>
      <c r="AO330" s="1254"/>
      <c r="AP330" s="1491">
        <f t="shared" si="129"/>
        <v>0</v>
      </c>
      <c r="AQ330" s="1750"/>
      <c r="AR330" s="1492">
        <f t="shared" si="130"/>
        <v>0</v>
      </c>
      <c r="AS330" s="1751"/>
      <c r="AT330" s="1492">
        <f t="shared" si="131"/>
        <v>0</v>
      </c>
      <c r="AU330" s="1758"/>
      <c r="AV330" s="1492">
        <f t="shared" si="132"/>
        <v>0</v>
      </c>
      <c r="AW330" s="1493">
        <f t="shared" si="133"/>
        <v>0</v>
      </c>
      <c r="AX330" s="2153">
        <f t="shared" si="134"/>
        <v>0</v>
      </c>
      <c r="AY330" s="1495">
        <f t="shared" si="135"/>
        <v>0</v>
      </c>
      <c r="AZ330" s="1763"/>
      <c r="BA330" s="1508">
        <v>1331818</v>
      </c>
      <c r="BB330" s="1508">
        <v>1931818</v>
      </c>
      <c r="BC330" s="1508">
        <v>2231818</v>
      </c>
      <c r="BD330" s="1508">
        <v>431818</v>
      </c>
      <c r="BE330" s="2167"/>
      <c r="BF330" s="1338"/>
      <c r="BG330" s="1764"/>
      <c r="BH330" s="1338"/>
      <c r="BI330" s="1765"/>
      <c r="BJ330" s="1342"/>
      <c r="BK330" s="1770"/>
      <c r="BL330" s="1229"/>
      <c r="BM330" s="1229"/>
      <c r="BN330" s="1229"/>
      <c r="BO330" s="1490">
        <f t="shared" si="143"/>
        <v>0</v>
      </c>
      <c r="BP330" s="1316">
        <f t="shared" si="136"/>
        <v>13054544</v>
      </c>
      <c r="BQ330" s="1767"/>
      <c r="BS330" s="1298">
        <f t="shared" si="137"/>
        <v>3</v>
      </c>
      <c r="BT330" s="1298">
        <f t="shared" si="138"/>
        <v>1</v>
      </c>
      <c r="BU330" s="1298">
        <f t="shared" si="139"/>
        <v>3</v>
      </c>
      <c r="BV330" s="1298">
        <f t="shared" si="140"/>
        <v>1</v>
      </c>
      <c r="BW330" s="1298">
        <f t="shared" si="141"/>
        <v>13054544</v>
      </c>
    </row>
    <row r="331" spans="1:75" ht="15" customHeight="1" x14ac:dyDescent="0.25">
      <c r="A331" s="2287">
        <v>1</v>
      </c>
      <c r="B331" s="2638">
        <v>43545</v>
      </c>
      <c r="C331" s="2664">
        <v>324</v>
      </c>
      <c r="D331" s="2503" t="s">
        <v>59</v>
      </c>
      <c r="E331" s="1757" t="s">
        <v>57</v>
      </c>
      <c r="F331" s="794">
        <v>2</v>
      </c>
      <c r="G331" s="1491">
        <f t="shared" si="142"/>
        <v>2663636</v>
      </c>
      <c r="H331" s="1750"/>
      <c r="I331" s="2605">
        <f t="shared" si="144"/>
        <v>0</v>
      </c>
      <c r="J331" s="1751">
        <v>2</v>
      </c>
      <c r="K331" s="2605">
        <f t="shared" si="125"/>
        <v>4463636</v>
      </c>
      <c r="L331" s="2756"/>
      <c r="M331" s="2605">
        <f t="shared" si="126"/>
        <v>0</v>
      </c>
      <c r="N331" s="1505">
        <f t="shared" si="124"/>
        <v>4</v>
      </c>
      <c r="O331" s="1494">
        <f t="shared" si="124"/>
        <v>7127272</v>
      </c>
      <c r="P331" s="1494">
        <v>160000</v>
      </c>
      <c r="Q331" s="2711"/>
      <c r="R331" s="1508">
        <v>1331818</v>
      </c>
      <c r="S331" s="1508">
        <v>1931818</v>
      </c>
      <c r="T331" s="1508">
        <v>2231818</v>
      </c>
      <c r="U331" s="1508">
        <v>431818</v>
      </c>
      <c r="V331" s="1753"/>
      <c r="W331" s="1338"/>
      <c r="X331" s="2375"/>
      <c r="Y331" s="1338"/>
      <c r="Z331" s="2444"/>
      <c r="AA331" s="1342"/>
      <c r="AB331" s="1755"/>
      <c r="AC331" s="1229"/>
      <c r="AD331" s="1229"/>
      <c r="AE331" s="1229"/>
      <c r="AF331" s="1490">
        <f t="shared" si="127"/>
        <v>0</v>
      </c>
      <c r="AG331" s="1316">
        <f t="shared" si="128"/>
        <v>7127272</v>
      </c>
      <c r="AH331" s="1760"/>
      <c r="AI331" s="1630"/>
      <c r="AJ331" s="1408"/>
      <c r="AK331" s="1365"/>
      <c r="AL331" s="2577"/>
      <c r="AM331" s="2227"/>
      <c r="AN331" s="1757"/>
      <c r="AO331" s="1543"/>
      <c r="AP331" s="1491">
        <f t="shared" si="129"/>
        <v>0</v>
      </c>
      <c r="AQ331" s="2012"/>
      <c r="AR331" s="1492">
        <f t="shared" si="130"/>
        <v>0</v>
      </c>
      <c r="AS331" s="2024"/>
      <c r="AT331" s="1492">
        <f t="shared" si="131"/>
        <v>0</v>
      </c>
      <c r="AU331" s="2049"/>
      <c r="AV331" s="1492">
        <f t="shared" si="132"/>
        <v>0</v>
      </c>
      <c r="AW331" s="1493">
        <f t="shared" si="133"/>
        <v>0</v>
      </c>
      <c r="AX331" s="2153">
        <f t="shared" si="134"/>
        <v>0</v>
      </c>
      <c r="AY331" s="1495">
        <f t="shared" si="135"/>
        <v>0</v>
      </c>
      <c r="AZ331" s="1771"/>
      <c r="BA331" s="1508">
        <v>1331818</v>
      </c>
      <c r="BB331" s="1508">
        <v>1931818</v>
      </c>
      <c r="BC331" s="1508">
        <v>2231818</v>
      </c>
      <c r="BD331" s="1508">
        <v>431818</v>
      </c>
      <c r="BE331" s="2167"/>
      <c r="BF331" s="1338"/>
      <c r="BG331" s="1772"/>
      <c r="BH331" s="1338"/>
      <c r="BI331" s="1773"/>
      <c r="BJ331" s="1342"/>
      <c r="BK331" s="1777"/>
      <c r="BL331" s="1229"/>
      <c r="BM331" s="1229"/>
      <c r="BN331" s="1229"/>
      <c r="BO331" s="1490">
        <f t="shared" si="143"/>
        <v>0</v>
      </c>
      <c r="BP331" s="1316">
        <f t="shared" si="136"/>
        <v>7127272</v>
      </c>
      <c r="BQ331" s="1775"/>
      <c r="BS331" s="1298">
        <f t="shared" si="137"/>
        <v>2</v>
      </c>
      <c r="BT331" s="1298">
        <f t="shared" si="138"/>
        <v>0</v>
      </c>
      <c r="BU331" s="1298">
        <f t="shared" si="139"/>
        <v>2</v>
      </c>
      <c r="BV331" s="1298">
        <f t="shared" si="140"/>
        <v>0</v>
      </c>
      <c r="BW331" s="1298">
        <f t="shared" si="141"/>
        <v>7127272</v>
      </c>
    </row>
    <row r="332" spans="1:75" ht="15" customHeight="1" x14ac:dyDescent="0.25">
      <c r="A332" s="2288">
        <v>2</v>
      </c>
      <c r="B332" s="2639">
        <v>43545</v>
      </c>
      <c r="C332" s="2665">
        <v>325</v>
      </c>
      <c r="D332" s="2640" t="s">
        <v>73</v>
      </c>
      <c r="E332" s="1768" t="s">
        <v>57</v>
      </c>
      <c r="F332" s="794">
        <v>2</v>
      </c>
      <c r="G332" s="1491">
        <f t="shared" si="142"/>
        <v>2663636</v>
      </c>
      <c r="H332" s="1761">
        <v>1</v>
      </c>
      <c r="I332" s="2605">
        <f t="shared" si="144"/>
        <v>1931818</v>
      </c>
      <c r="J332" s="1762">
        <v>2</v>
      </c>
      <c r="K332" s="2605">
        <f t="shared" si="125"/>
        <v>4463636</v>
      </c>
      <c r="L332" s="2757">
        <v>1</v>
      </c>
      <c r="M332" s="2605">
        <f t="shared" si="126"/>
        <v>431818</v>
      </c>
      <c r="N332" s="1505">
        <f t="shared" si="124"/>
        <v>6</v>
      </c>
      <c r="O332" s="1494">
        <f t="shared" si="124"/>
        <v>9490908</v>
      </c>
      <c r="P332" s="1494">
        <v>240000</v>
      </c>
      <c r="Q332" s="2712"/>
      <c r="R332" s="1508">
        <v>1331818</v>
      </c>
      <c r="S332" s="1508">
        <v>1931818</v>
      </c>
      <c r="T332" s="1508">
        <v>2231818</v>
      </c>
      <c r="U332" s="1508">
        <v>431818</v>
      </c>
      <c r="V332" s="1764"/>
      <c r="W332" s="1338"/>
      <c r="X332" s="2316"/>
      <c r="Y332" s="1338"/>
      <c r="Z332" s="2445"/>
      <c r="AA332" s="1342"/>
      <c r="AB332" s="1766"/>
      <c r="AC332" s="1229"/>
      <c r="AD332" s="1229"/>
      <c r="AE332" s="1229"/>
      <c r="AF332" s="1490">
        <f t="shared" si="127"/>
        <v>0</v>
      </c>
      <c r="AG332" s="1316">
        <f t="shared" si="128"/>
        <v>9490908</v>
      </c>
      <c r="AH332" s="1767"/>
      <c r="AI332" s="1630"/>
      <c r="AJ332" s="1991"/>
      <c r="AK332" s="1999"/>
      <c r="AL332" s="2579"/>
      <c r="AM332" s="2228"/>
      <c r="AN332" s="1768"/>
      <c r="AO332" s="1547"/>
      <c r="AP332" s="1491">
        <f t="shared" si="129"/>
        <v>0</v>
      </c>
      <c r="AQ332" s="2004"/>
      <c r="AR332" s="1492">
        <f t="shared" si="130"/>
        <v>0</v>
      </c>
      <c r="AS332" s="2015"/>
      <c r="AT332" s="1492">
        <f t="shared" si="131"/>
        <v>0</v>
      </c>
      <c r="AU332" s="2040"/>
      <c r="AV332" s="1492">
        <f t="shared" si="132"/>
        <v>0</v>
      </c>
      <c r="AW332" s="1493">
        <f t="shared" si="133"/>
        <v>0</v>
      </c>
      <c r="AX332" s="2153">
        <f t="shared" si="134"/>
        <v>0</v>
      </c>
      <c r="AY332" s="1495">
        <f t="shared" si="135"/>
        <v>0</v>
      </c>
      <c r="AZ332" s="1771"/>
      <c r="BA332" s="1508">
        <v>1331818</v>
      </c>
      <c r="BB332" s="1508">
        <v>1931818</v>
      </c>
      <c r="BC332" s="1508">
        <v>2231818</v>
      </c>
      <c r="BD332" s="1508">
        <v>431818</v>
      </c>
      <c r="BE332" s="2167"/>
      <c r="BF332" s="1338"/>
      <c r="BG332" s="1737"/>
      <c r="BH332" s="1338"/>
      <c r="BI332" s="1773"/>
      <c r="BJ332" s="1342"/>
      <c r="BK332" s="1777"/>
      <c r="BL332" s="1229"/>
      <c r="BM332" s="1229"/>
      <c r="BN332" s="1229"/>
      <c r="BO332" s="1490">
        <f t="shared" si="143"/>
        <v>0</v>
      </c>
      <c r="BP332" s="1316">
        <f t="shared" si="136"/>
        <v>9490908</v>
      </c>
      <c r="BQ332" s="1775"/>
      <c r="BS332" s="1298">
        <f t="shared" si="137"/>
        <v>2</v>
      </c>
      <c r="BT332" s="1298">
        <f t="shared" si="138"/>
        <v>1</v>
      </c>
      <c r="BU332" s="1298">
        <f t="shared" si="139"/>
        <v>2</v>
      </c>
      <c r="BV332" s="1298">
        <f t="shared" si="140"/>
        <v>1</v>
      </c>
      <c r="BW332" s="1298">
        <f t="shared" si="141"/>
        <v>9490908</v>
      </c>
    </row>
    <row r="333" spans="1:75" ht="15" customHeight="1" x14ac:dyDescent="0.25">
      <c r="A333" s="2288">
        <v>3</v>
      </c>
      <c r="B333" s="2639">
        <v>43545</v>
      </c>
      <c r="C333" s="2666">
        <v>326</v>
      </c>
      <c r="D333" s="2641" t="s">
        <v>69</v>
      </c>
      <c r="E333" s="1768" t="s">
        <v>57</v>
      </c>
      <c r="F333" s="794">
        <v>2</v>
      </c>
      <c r="G333" s="1491">
        <f t="shared" si="142"/>
        <v>2663636</v>
      </c>
      <c r="H333" s="1761">
        <v>1</v>
      </c>
      <c r="I333" s="2605">
        <f t="shared" si="144"/>
        <v>1931818</v>
      </c>
      <c r="J333" s="1762">
        <v>2</v>
      </c>
      <c r="K333" s="2605">
        <f t="shared" si="125"/>
        <v>4463636</v>
      </c>
      <c r="L333" s="2757">
        <v>1</v>
      </c>
      <c r="M333" s="2605">
        <f t="shared" si="126"/>
        <v>431818</v>
      </c>
      <c r="N333" s="1505">
        <f t="shared" si="124"/>
        <v>6</v>
      </c>
      <c r="O333" s="1494">
        <f t="shared" si="124"/>
        <v>9490908</v>
      </c>
      <c r="P333" s="1494">
        <v>240000</v>
      </c>
      <c r="Q333" s="2712"/>
      <c r="R333" s="1508">
        <v>1331818</v>
      </c>
      <c r="S333" s="1508">
        <v>1931818</v>
      </c>
      <c r="T333" s="1508">
        <v>2231818</v>
      </c>
      <c r="U333" s="1508">
        <v>431818</v>
      </c>
      <c r="V333" s="1764"/>
      <c r="W333" s="1338"/>
      <c r="X333" s="2316"/>
      <c r="Y333" s="1338"/>
      <c r="Z333" s="2445"/>
      <c r="AA333" s="1342"/>
      <c r="AB333" s="1766"/>
      <c r="AC333" s="1229"/>
      <c r="AD333" s="1229"/>
      <c r="AE333" s="1229"/>
      <c r="AF333" s="1490">
        <f t="shared" si="127"/>
        <v>0</v>
      </c>
      <c r="AG333" s="1316">
        <f t="shared" si="128"/>
        <v>9490908</v>
      </c>
      <c r="AH333" s="1767"/>
      <c r="AI333" s="1630"/>
      <c r="AJ333" s="1991"/>
      <c r="AK333" s="1999"/>
      <c r="AL333" s="2579"/>
      <c r="AM333" s="2229"/>
      <c r="AN333" s="1768"/>
      <c r="AO333" s="1547"/>
      <c r="AP333" s="1491">
        <f t="shared" si="129"/>
        <v>0</v>
      </c>
      <c r="AQ333" s="2004"/>
      <c r="AR333" s="1492">
        <f t="shared" si="130"/>
        <v>0</v>
      </c>
      <c r="AS333" s="2015"/>
      <c r="AT333" s="1492">
        <f t="shared" si="131"/>
        <v>0</v>
      </c>
      <c r="AU333" s="2040"/>
      <c r="AV333" s="1492">
        <f t="shared" si="132"/>
        <v>0</v>
      </c>
      <c r="AW333" s="1493">
        <f t="shared" si="133"/>
        <v>0</v>
      </c>
      <c r="AX333" s="2153">
        <f t="shared" si="134"/>
        <v>0</v>
      </c>
      <c r="AY333" s="1495">
        <f t="shared" si="135"/>
        <v>0</v>
      </c>
      <c r="AZ333" s="1771"/>
      <c r="BA333" s="1508">
        <v>1331818</v>
      </c>
      <c r="BB333" s="1508">
        <v>1931818</v>
      </c>
      <c r="BC333" s="1508">
        <v>2231818</v>
      </c>
      <c r="BD333" s="1508">
        <v>431818</v>
      </c>
      <c r="BE333" s="2167"/>
      <c r="BF333" s="1338"/>
      <c r="BG333" s="1772"/>
      <c r="BH333" s="1338"/>
      <c r="BI333" s="1773"/>
      <c r="BJ333" s="1342"/>
      <c r="BK333" s="1777"/>
      <c r="BL333" s="1229"/>
      <c r="BM333" s="1229"/>
      <c r="BN333" s="1229"/>
      <c r="BO333" s="1490">
        <f t="shared" si="143"/>
        <v>0</v>
      </c>
      <c r="BP333" s="1316">
        <f t="shared" si="136"/>
        <v>9490908</v>
      </c>
      <c r="BQ333" s="1775"/>
      <c r="BS333" s="1298">
        <f t="shared" si="137"/>
        <v>2</v>
      </c>
      <c r="BT333" s="1298">
        <f t="shared" si="138"/>
        <v>1</v>
      </c>
      <c r="BU333" s="1298">
        <f t="shared" si="139"/>
        <v>2</v>
      </c>
      <c r="BV333" s="1298">
        <f t="shared" si="140"/>
        <v>1</v>
      </c>
      <c r="BW333" s="1298">
        <f t="shared" si="141"/>
        <v>9490908</v>
      </c>
    </row>
    <row r="334" spans="1:75" ht="15" customHeight="1" x14ac:dyDescent="0.25">
      <c r="A334" s="2288">
        <v>4</v>
      </c>
      <c r="B334" s="2639">
        <v>43545</v>
      </c>
      <c r="C334" s="2666">
        <v>327</v>
      </c>
      <c r="D334" s="2641" t="s">
        <v>56</v>
      </c>
      <c r="E334" s="1768" t="s">
        <v>57</v>
      </c>
      <c r="F334" s="794">
        <v>4</v>
      </c>
      <c r="G334" s="1491">
        <f t="shared" si="142"/>
        <v>5327272</v>
      </c>
      <c r="H334" s="1761">
        <v>1</v>
      </c>
      <c r="I334" s="2605">
        <f t="shared" si="144"/>
        <v>1931818</v>
      </c>
      <c r="J334" s="1762">
        <v>4</v>
      </c>
      <c r="K334" s="2605">
        <f t="shared" si="125"/>
        <v>8927272</v>
      </c>
      <c r="L334" s="2757">
        <v>1</v>
      </c>
      <c r="M334" s="2605">
        <f t="shared" si="126"/>
        <v>431818</v>
      </c>
      <c r="N334" s="1505">
        <f t="shared" ref="N334:O349" si="145">F334+H334+J334+L334</f>
        <v>10</v>
      </c>
      <c r="O334" s="1494">
        <f t="shared" si="145"/>
        <v>16618180</v>
      </c>
      <c r="P334" s="1494">
        <v>400000</v>
      </c>
      <c r="Q334" s="2712"/>
      <c r="R334" s="1508">
        <v>1331818</v>
      </c>
      <c r="S334" s="1508">
        <v>1931818</v>
      </c>
      <c r="T334" s="1508">
        <v>2231818</v>
      </c>
      <c r="U334" s="1508">
        <v>431818</v>
      </c>
      <c r="V334" s="1764"/>
      <c r="W334" s="1338"/>
      <c r="X334" s="2316"/>
      <c r="Y334" s="1338"/>
      <c r="Z334" s="2445"/>
      <c r="AA334" s="1342"/>
      <c r="AB334" s="1766"/>
      <c r="AC334" s="1229"/>
      <c r="AD334" s="1229"/>
      <c r="AE334" s="1229"/>
      <c r="AF334" s="1490">
        <f t="shared" si="127"/>
        <v>0</v>
      </c>
      <c r="AG334" s="1316">
        <f t="shared" si="128"/>
        <v>16618180</v>
      </c>
      <c r="AH334" s="1767"/>
      <c r="AI334" s="1630"/>
      <c r="AJ334" s="1991"/>
      <c r="AK334" s="1999"/>
      <c r="AL334" s="2579"/>
      <c r="AM334" s="2229"/>
      <c r="AN334" s="1768"/>
      <c r="AO334" s="1547"/>
      <c r="AP334" s="1491">
        <f t="shared" si="129"/>
        <v>0</v>
      </c>
      <c r="AQ334" s="2004"/>
      <c r="AR334" s="1492">
        <f t="shared" si="130"/>
        <v>0</v>
      </c>
      <c r="AS334" s="2015"/>
      <c r="AT334" s="1492">
        <f t="shared" si="131"/>
        <v>0</v>
      </c>
      <c r="AU334" s="2040"/>
      <c r="AV334" s="1492">
        <f t="shared" si="132"/>
        <v>0</v>
      </c>
      <c r="AW334" s="1493">
        <f t="shared" si="133"/>
        <v>0</v>
      </c>
      <c r="AX334" s="2153">
        <f t="shared" si="134"/>
        <v>0</v>
      </c>
      <c r="AY334" s="1495">
        <f t="shared" si="135"/>
        <v>0</v>
      </c>
      <c r="AZ334" s="1771"/>
      <c r="BA334" s="1508">
        <v>1331818</v>
      </c>
      <c r="BB334" s="1508">
        <v>1931818</v>
      </c>
      <c r="BC334" s="1508">
        <v>2231818</v>
      </c>
      <c r="BD334" s="1508">
        <v>431818</v>
      </c>
      <c r="BE334" s="2167"/>
      <c r="BF334" s="1338"/>
      <c r="BG334" s="1772"/>
      <c r="BH334" s="1338"/>
      <c r="BI334" s="1773"/>
      <c r="BJ334" s="1342"/>
      <c r="BK334" s="1777"/>
      <c r="BL334" s="1229"/>
      <c r="BM334" s="1229"/>
      <c r="BN334" s="1229"/>
      <c r="BO334" s="1490">
        <f t="shared" si="143"/>
        <v>0</v>
      </c>
      <c r="BP334" s="1316">
        <f t="shared" si="136"/>
        <v>16618180</v>
      </c>
      <c r="BQ334" s="1775"/>
      <c r="BS334" s="1298">
        <f t="shared" si="137"/>
        <v>4</v>
      </c>
      <c r="BT334" s="1298">
        <f t="shared" si="138"/>
        <v>1</v>
      </c>
      <c r="BU334" s="1298">
        <f t="shared" si="139"/>
        <v>4</v>
      </c>
      <c r="BV334" s="1298">
        <f t="shared" si="140"/>
        <v>1</v>
      </c>
      <c r="BW334" s="1298">
        <f t="shared" si="141"/>
        <v>16618180</v>
      </c>
    </row>
    <row r="335" spans="1:75" ht="15" customHeight="1" x14ac:dyDescent="0.25">
      <c r="A335" s="2288">
        <v>5</v>
      </c>
      <c r="B335" s="2639">
        <v>43545</v>
      </c>
      <c r="C335" s="2666">
        <v>328</v>
      </c>
      <c r="D335" s="2641" t="s">
        <v>46</v>
      </c>
      <c r="E335" s="1768" t="s">
        <v>43</v>
      </c>
      <c r="F335" s="794">
        <v>4</v>
      </c>
      <c r="G335" s="1491">
        <f t="shared" si="142"/>
        <v>5327272</v>
      </c>
      <c r="H335" s="1761">
        <v>1</v>
      </c>
      <c r="I335" s="2605">
        <f t="shared" si="144"/>
        <v>1931818</v>
      </c>
      <c r="J335" s="1762">
        <v>4</v>
      </c>
      <c r="K335" s="2605">
        <f t="shared" si="125"/>
        <v>8927272</v>
      </c>
      <c r="L335" s="2757">
        <v>1</v>
      </c>
      <c r="M335" s="2605">
        <f t="shared" si="126"/>
        <v>431818</v>
      </c>
      <c r="N335" s="1505">
        <f t="shared" si="145"/>
        <v>10</v>
      </c>
      <c r="O335" s="1494">
        <f t="shared" si="145"/>
        <v>16618180</v>
      </c>
      <c r="P335" s="1494">
        <v>400000</v>
      </c>
      <c r="Q335" s="2712"/>
      <c r="R335" s="1508">
        <v>1331818</v>
      </c>
      <c r="S335" s="1508">
        <v>1931818</v>
      </c>
      <c r="T335" s="1508">
        <v>2231818</v>
      </c>
      <c r="U335" s="1508">
        <v>431818</v>
      </c>
      <c r="V335" s="1764"/>
      <c r="W335" s="1338"/>
      <c r="X335" s="2316"/>
      <c r="Y335" s="1338"/>
      <c r="Z335" s="2445"/>
      <c r="AA335" s="1342"/>
      <c r="AB335" s="1766"/>
      <c r="AC335" s="1229"/>
      <c r="AD335" s="1229"/>
      <c r="AE335" s="1229"/>
      <c r="AF335" s="1490">
        <f t="shared" si="127"/>
        <v>0</v>
      </c>
      <c r="AG335" s="1316">
        <f t="shared" si="128"/>
        <v>16618180</v>
      </c>
      <c r="AH335" s="1767"/>
      <c r="AI335" s="1630"/>
      <c r="AJ335" s="1991"/>
      <c r="AK335" s="1999"/>
      <c r="AL335" s="2579"/>
      <c r="AM335" s="2229"/>
      <c r="AN335" s="1768"/>
      <c r="AO335" s="1547"/>
      <c r="AP335" s="1491">
        <f t="shared" si="129"/>
        <v>0</v>
      </c>
      <c r="AQ335" s="2004"/>
      <c r="AR335" s="1492">
        <f t="shared" si="130"/>
        <v>0</v>
      </c>
      <c r="AS335" s="2015"/>
      <c r="AT335" s="1492">
        <f t="shared" si="131"/>
        <v>0</v>
      </c>
      <c r="AU335" s="2040"/>
      <c r="AV335" s="1492">
        <f t="shared" si="132"/>
        <v>0</v>
      </c>
      <c r="AW335" s="1493">
        <f t="shared" si="133"/>
        <v>0</v>
      </c>
      <c r="AX335" s="2153">
        <f t="shared" si="134"/>
        <v>0</v>
      </c>
      <c r="AY335" s="1495">
        <f t="shared" si="135"/>
        <v>0</v>
      </c>
      <c r="AZ335" s="1771"/>
      <c r="BA335" s="1508">
        <v>1331818</v>
      </c>
      <c r="BB335" s="1508">
        <v>1931818</v>
      </c>
      <c r="BC335" s="1508">
        <v>2231818</v>
      </c>
      <c r="BD335" s="1508">
        <v>431818</v>
      </c>
      <c r="BE335" s="2167"/>
      <c r="BF335" s="1338"/>
      <c r="BG335" s="1773"/>
      <c r="BH335" s="1338"/>
      <c r="BI335" s="1773"/>
      <c r="BJ335" s="1342"/>
      <c r="BK335" s="1777"/>
      <c r="BL335" s="1229"/>
      <c r="BM335" s="1229"/>
      <c r="BN335" s="1229"/>
      <c r="BO335" s="1490">
        <f t="shared" si="143"/>
        <v>0</v>
      </c>
      <c r="BP335" s="1316">
        <f t="shared" si="136"/>
        <v>16618180</v>
      </c>
      <c r="BQ335" s="1775"/>
      <c r="BS335" s="1298">
        <f t="shared" si="137"/>
        <v>4</v>
      </c>
      <c r="BT335" s="1298">
        <f t="shared" si="138"/>
        <v>1</v>
      </c>
      <c r="BU335" s="1298">
        <f t="shared" si="139"/>
        <v>4</v>
      </c>
      <c r="BV335" s="1298">
        <f t="shared" si="140"/>
        <v>1</v>
      </c>
      <c r="BW335" s="1298">
        <f t="shared" si="141"/>
        <v>16618180</v>
      </c>
    </row>
    <row r="336" spans="1:75" ht="15" customHeight="1" x14ac:dyDescent="0.25">
      <c r="A336" s="2288">
        <v>6</v>
      </c>
      <c r="B336" s="2639">
        <v>43545</v>
      </c>
      <c r="C336" s="2666">
        <v>329</v>
      </c>
      <c r="D336" s="2641" t="s">
        <v>54</v>
      </c>
      <c r="E336" s="1768" t="s">
        <v>43</v>
      </c>
      <c r="F336" s="794">
        <v>5</v>
      </c>
      <c r="G336" s="1491">
        <f t="shared" si="142"/>
        <v>6659090</v>
      </c>
      <c r="H336" s="1761"/>
      <c r="I336" s="2605">
        <f t="shared" si="144"/>
        <v>0</v>
      </c>
      <c r="J336" s="1762">
        <v>4</v>
      </c>
      <c r="K336" s="2605">
        <f t="shared" si="125"/>
        <v>8927272</v>
      </c>
      <c r="L336" s="2757">
        <v>1</v>
      </c>
      <c r="M336" s="2605">
        <f t="shared" si="126"/>
        <v>431818</v>
      </c>
      <c r="N336" s="1505">
        <f t="shared" si="145"/>
        <v>10</v>
      </c>
      <c r="O336" s="1494">
        <f t="shared" si="145"/>
        <v>16018180</v>
      </c>
      <c r="P336" s="1494">
        <v>400000</v>
      </c>
      <c r="Q336" s="2712"/>
      <c r="R336" s="1508">
        <v>1331818</v>
      </c>
      <c r="S336" s="1508">
        <v>1931818</v>
      </c>
      <c r="T336" s="1508">
        <v>2231818</v>
      </c>
      <c r="U336" s="1508">
        <v>431818</v>
      </c>
      <c r="V336" s="1764"/>
      <c r="W336" s="1338"/>
      <c r="X336" s="2376"/>
      <c r="Y336" s="1338"/>
      <c r="Z336" s="2445"/>
      <c r="AA336" s="1342"/>
      <c r="AB336" s="1766"/>
      <c r="AC336" s="1229"/>
      <c r="AD336" s="1229"/>
      <c r="AE336" s="1229"/>
      <c r="AF336" s="1490">
        <f t="shared" si="127"/>
        <v>0</v>
      </c>
      <c r="AG336" s="1316">
        <f t="shared" si="128"/>
        <v>16018180</v>
      </c>
      <c r="AH336" s="1767"/>
      <c r="AI336" s="1630"/>
      <c r="AJ336" s="1991"/>
      <c r="AK336" s="1999"/>
      <c r="AL336" s="2579"/>
      <c r="AM336" s="2229"/>
      <c r="AN336" s="1768"/>
      <c r="AO336" s="1547"/>
      <c r="AP336" s="1491">
        <f t="shared" si="129"/>
        <v>0</v>
      </c>
      <c r="AQ336" s="2004"/>
      <c r="AR336" s="1492">
        <f t="shared" si="130"/>
        <v>0</v>
      </c>
      <c r="AS336" s="2015"/>
      <c r="AT336" s="1492">
        <f t="shared" si="131"/>
        <v>0</v>
      </c>
      <c r="AU336" s="2040"/>
      <c r="AV336" s="1492">
        <f t="shared" si="132"/>
        <v>0</v>
      </c>
      <c r="AW336" s="1493">
        <f t="shared" si="133"/>
        <v>0</v>
      </c>
      <c r="AX336" s="2153">
        <f t="shared" si="134"/>
        <v>0</v>
      </c>
      <c r="AY336" s="1495">
        <f t="shared" si="135"/>
        <v>0</v>
      </c>
      <c r="AZ336" s="1771"/>
      <c r="BA336" s="1508">
        <v>1331818</v>
      </c>
      <c r="BB336" s="1508">
        <v>1931818</v>
      </c>
      <c r="BC336" s="1508">
        <v>2231818</v>
      </c>
      <c r="BD336" s="1508">
        <v>431818</v>
      </c>
      <c r="BE336" s="2167"/>
      <c r="BF336" s="1338"/>
      <c r="BG336" s="1773"/>
      <c r="BH336" s="1338"/>
      <c r="BI336" s="1773"/>
      <c r="BJ336" s="1342"/>
      <c r="BK336" s="1777"/>
      <c r="BL336" s="1229"/>
      <c r="BM336" s="1229"/>
      <c r="BN336" s="1229"/>
      <c r="BO336" s="1490">
        <f t="shared" si="143"/>
        <v>0</v>
      </c>
      <c r="BP336" s="1316">
        <f t="shared" si="136"/>
        <v>16018180</v>
      </c>
      <c r="BQ336" s="1775"/>
      <c r="BS336" s="1298">
        <f t="shared" si="137"/>
        <v>5</v>
      </c>
      <c r="BT336" s="1298">
        <f t="shared" si="138"/>
        <v>0</v>
      </c>
      <c r="BU336" s="1298">
        <f t="shared" si="139"/>
        <v>4</v>
      </c>
      <c r="BV336" s="1298">
        <f t="shared" si="140"/>
        <v>1</v>
      </c>
      <c r="BW336" s="1298">
        <f t="shared" si="141"/>
        <v>16018180</v>
      </c>
    </row>
    <row r="337" spans="1:75" ht="15" customHeight="1" x14ac:dyDescent="0.25">
      <c r="A337" s="2288">
        <v>7</v>
      </c>
      <c r="B337" s="2639">
        <v>43545</v>
      </c>
      <c r="C337" s="2666">
        <v>330</v>
      </c>
      <c r="D337" s="2641" t="s">
        <v>52</v>
      </c>
      <c r="E337" s="1768" t="s">
        <v>43</v>
      </c>
      <c r="F337" s="794">
        <v>5</v>
      </c>
      <c r="G337" s="1491">
        <f t="shared" si="142"/>
        <v>6659090</v>
      </c>
      <c r="H337" s="1761"/>
      <c r="I337" s="2605">
        <f t="shared" si="144"/>
        <v>0</v>
      </c>
      <c r="J337" s="1762">
        <v>4</v>
      </c>
      <c r="K337" s="2605">
        <f t="shared" si="125"/>
        <v>8927272</v>
      </c>
      <c r="L337" s="2757">
        <v>1</v>
      </c>
      <c r="M337" s="2605">
        <f t="shared" si="126"/>
        <v>431818</v>
      </c>
      <c r="N337" s="1505">
        <f t="shared" si="145"/>
        <v>10</v>
      </c>
      <c r="O337" s="1494">
        <f t="shared" si="145"/>
        <v>16018180</v>
      </c>
      <c r="P337" s="1494">
        <v>400000</v>
      </c>
      <c r="Q337" s="2712"/>
      <c r="R337" s="1508">
        <v>1331818</v>
      </c>
      <c r="S337" s="1508">
        <v>1931818</v>
      </c>
      <c r="T337" s="1508">
        <v>2231818</v>
      </c>
      <c r="U337" s="1508">
        <v>431818</v>
      </c>
      <c r="V337" s="1764"/>
      <c r="W337" s="1338"/>
      <c r="X337" s="2376"/>
      <c r="Y337" s="1338"/>
      <c r="Z337" s="2445"/>
      <c r="AA337" s="1342"/>
      <c r="AB337" s="1766"/>
      <c r="AC337" s="1229"/>
      <c r="AD337" s="1229"/>
      <c r="AE337" s="1229"/>
      <c r="AF337" s="1490">
        <f t="shared" si="127"/>
        <v>0</v>
      </c>
      <c r="AG337" s="1316">
        <f t="shared" si="128"/>
        <v>16018180</v>
      </c>
      <c r="AH337" s="1767"/>
      <c r="AI337" s="1630"/>
      <c r="AJ337" s="1991"/>
      <c r="AK337" s="1999"/>
      <c r="AL337" s="2579"/>
      <c r="AM337" s="2229"/>
      <c r="AN337" s="1768"/>
      <c r="AO337" s="1547"/>
      <c r="AP337" s="1491">
        <f t="shared" si="129"/>
        <v>0</v>
      </c>
      <c r="AQ337" s="2004"/>
      <c r="AR337" s="1492">
        <f t="shared" si="130"/>
        <v>0</v>
      </c>
      <c r="AS337" s="2015"/>
      <c r="AT337" s="1492">
        <f t="shared" si="131"/>
        <v>0</v>
      </c>
      <c r="AU337" s="2040"/>
      <c r="AV337" s="1492">
        <f t="shared" si="132"/>
        <v>0</v>
      </c>
      <c r="AW337" s="1493">
        <f t="shared" si="133"/>
        <v>0</v>
      </c>
      <c r="AX337" s="2153">
        <f t="shared" si="134"/>
        <v>0</v>
      </c>
      <c r="AY337" s="1495">
        <f t="shared" si="135"/>
        <v>0</v>
      </c>
      <c r="AZ337" s="1771"/>
      <c r="BA337" s="1508">
        <v>1331818</v>
      </c>
      <c r="BB337" s="1508">
        <v>1931818</v>
      </c>
      <c r="BC337" s="1508">
        <v>2231818</v>
      </c>
      <c r="BD337" s="1508">
        <v>431818</v>
      </c>
      <c r="BE337" s="2167"/>
      <c r="BF337" s="1338"/>
      <c r="BG337" s="1772"/>
      <c r="BH337" s="1338"/>
      <c r="BI337" s="1773"/>
      <c r="BJ337" s="1342"/>
      <c r="BK337" s="1777"/>
      <c r="BL337" s="1229"/>
      <c r="BM337" s="1229"/>
      <c r="BN337" s="1229"/>
      <c r="BO337" s="1490">
        <f t="shared" si="143"/>
        <v>0</v>
      </c>
      <c r="BP337" s="1316">
        <f t="shared" si="136"/>
        <v>16018180</v>
      </c>
      <c r="BQ337" s="1775"/>
      <c r="BS337" s="1298">
        <f t="shared" si="137"/>
        <v>5</v>
      </c>
      <c r="BT337" s="1298">
        <f t="shared" si="138"/>
        <v>0</v>
      </c>
      <c r="BU337" s="1298">
        <f t="shared" si="139"/>
        <v>4</v>
      </c>
      <c r="BV337" s="1298">
        <f t="shared" si="140"/>
        <v>1</v>
      </c>
      <c r="BW337" s="1298">
        <f t="shared" si="141"/>
        <v>16018180</v>
      </c>
    </row>
    <row r="338" spans="1:75" ht="15" customHeight="1" x14ac:dyDescent="0.25">
      <c r="A338" s="2288">
        <v>8</v>
      </c>
      <c r="B338" s="2639">
        <v>43545</v>
      </c>
      <c r="C338" s="2666">
        <v>331</v>
      </c>
      <c r="D338" s="2504" t="s">
        <v>49</v>
      </c>
      <c r="E338" s="1768" t="s">
        <v>43</v>
      </c>
      <c r="F338" s="794">
        <v>2</v>
      </c>
      <c r="G338" s="1491">
        <f t="shared" si="142"/>
        <v>2663636</v>
      </c>
      <c r="H338" s="1761"/>
      <c r="I338" s="2605">
        <f t="shared" si="144"/>
        <v>0</v>
      </c>
      <c r="J338" s="1762">
        <v>2</v>
      </c>
      <c r="K338" s="2605">
        <f t="shared" si="125"/>
        <v>4463636</v>
      </c>
      <c r="L338" s="2757"/>
      <c r="M338" s="2605">
        <f t="shared" si="126"/>
        <v>0</v>
      </c>
      <c r="N338" s="1505">
        <f t="shared" si="145"/>
        <v>4</v>
      </c>
      <c r="O338" s="1494">
        <f t="shared" si="145"/>
        <v>7127272</v>
      </c>
      <c r="P338" s="1494">
        <v>160000</v>
      </c>
      <c r="Q338" s="2712"/>
      <c r="R338" s="1508">
        <v>1331818</v>
      </c>
      <c r="S338" s="1508">
        <v>1931818</v>
      </c>
      <c r="T338" s="1508">
        <v>2231818</v>
      </c>
      <c r="U338" s="1508">
        <v>431818</v>
      </c>
      <c r="V338" s="1764"/>
      <c r="W338" s="1338"/>
      <c r="X338" s="2316"/>
      <c r="Y338" s="1338"/>
      <c r="Z338" s="2445"/>
      <c r="AA338" s="1342"/>
      <c r="AB338" s="1766"/>
      <c r="AC338" s="1229"/>
      <c r="AD338" s="1229"/>
      <c r="AE338" s="1229"/>
      <c r="AF338" s="1490">
        <f t="shared" si="127"/>
        <v>0</v>
      </c>
      <c r="AG338" s="1316">
        <f t="shared" si="128"/>
        <v>7127272</v>
      </c>
      <c r="AH338" s="1767"/>
      <c r="AI338" s="1630"/>
      <c r="AJ338" s="1991"/>
      <c r="AK338" s="1999"/>
      <c r="AL338" s="2579"/>
      <c r="AM338" s="2230"/>
      <c r="AN338" s="1768"/>
      <c r="AO338" s="1547"/>
      <c r="AP338" s="1491">
        <f t="shared" si="129"/>
        <v>0</v>
      </c>
      <c r="AQ338" s="2004"/>
      <c r="AR338" s="1492">
        <f t="shared" si="130"/>
        <v>0</v>
      </c>
      <c r="AS338" s="2015"/>
      <c r="AT338" s="1492">
        <f t="shared" si="131"/>
        <v>0</v>
      </c>
      <c r="AU338" s="2040"/>
      <c r="AV338" s="1492">
        <f t="shared" si="132"/>
        <v>0</v>
      </c>
      <c r="AW338" s="1493">
        <f t="shared" si="133"/>
        <v>0</v>
      </c>
      <c r="AX338" s="2153">
        <f t="shared" si="134"/>
        <v>0</v>
      </c>
      <c r="AY338" s="1495">
        <f t="shared" si="135"/>
        <v>0</v>
      </c>
      <c r="AZ338" s="1771"/>
      <c r="BA338" s="1508">
        <v>1331818</v>
      </c>
      <c r="BB338" s="1508">
        <v>1931818</v>
      </c>
      <c r="BC338" s="1508">
        <v>2231818</v>
      </c>
      <c r="BD338" s="1508">
        <v>431818</v>
      </c>
      <c r="BE338" s="2167"/>
      <c r="BF338" s="1338"/>
      <c r="BG338" s="1773"/>
      <c r="BH338" s="1338"/>
      <c r="BI338" s="1773"/>
      <c r="BJ338" s="1342"/>
      <c r="BK338" s="1777"/>
      <c r="BL338" s="1229"/>
      <c r="BM338" s="1229"/>
      <c r="BN338" s="1229"/>
      <c r="BO338" s="1490">
        <f t="shared" si="143"/>
        <v>0</v>
      </c>
      <c r="BP338" s="1316">
        <f t="shared" si="136"/>
        <v>7127272</v>
      </c>
      <c r="BQ338" s="1778"/>
      <c r="BS338" s="1298">
        <f t="shared" si="137"/>
        <v>2</v>
      </c>
      <c r="BT338" s="1298">
        <f t="shared" si="138"/>
        <v>0</v>
      </c>
      <c r="BU338" s="1298">
        <f t="shared" si="139"/>
        <v>2</v>
      </c>
      <c r="BV338" s="1298">
        <f t="shared" si="140"/>
        <v>0</v>
      </c>
      <c r="BW338" s="1298">
        <f t="shared" si="141"/>
        <v>7127272</v>
      </c>
    </row>
    <row r="339" spans="1:75" ht="15" customHeight="1" x14ac:dyDescent="0.25">
      <c r="A339" s="2288">
        <v>9</v>
      </c>
      <c r="B339" s="2639">
        <v>43545</v>
      </c>
      <c r="C339" s="2666">
        <v>332</v>
      </c>
      <c r="D339" s="2504" t="s">
        <v>39</v>
      </c>
      <c r="E339" s="1768" t="s">
        <v>43</v>
      </c>
      <c r="F339" s="794">
        <v>3</v>
      </c>
      <c r="G339" s="1491">
        <f t="shared" si="142"/>
        <v>3995454</v>
      </c>
      <c r="H339" s="1761"/>
      <c r="I339" s="2605">
        <f t="shared" si="144"/>
        <v>0</v>
      </c>
      <c r="J339" s="1762">
        <v>3</v>
      </c>
      <c r="K339" s="2605">
        <f t="shared" si="125"/>
        <v>6695454</v>
      </c>
      <c r="L339" s="2757">
        <v>1</v>
      </c>
      <c r="M339" s="2605">
        <f t="shared" si="126"/>
        <v>431818</v>
      </c>
      <c r="N339" s="1505">
        <f t="shared" si="145"/>
        <v>7</v>
      </c>
      <c r="O339" s="1494">
        <f t="shared" si="145"/>
        <v>11122726</v>
      </c>
      <c r="P339" s="1494">
        <v>280000</v>
      </c>
      <c r="Q339" s="2712"/>
      <c r="R339" s="1508">
        <v>1331818</v>
      </c>
      <c r="S339" s="1508">
        <v>1931818</v>
      </c>
      <c r="T339" s="1508">
        <v>2231818</v>
      </c>
      <c r="U339" s="1508">
        <v>431818</v>
      </c>
      <c r="V339" s="1764"/>
      <c r="W339" s="1338"/>
      <c r="X339" s="2376"/>
      <c r="Y339" s="1338"/>
      <c r="Z339" s="2445"/>
      <c r="AA339" s="1342"/>
      <c r="AB339" s="1766"/>
      <c r="AC339" s="1229"/>
      <c r="AD339" s="1229"/>
      <c r="AE339" s="1229"/>
      <c r="AF339" s="1490">
        <f t="shared" si="127"/>
        <v>0</v>
      </c>
      <c r="AG339" s="1316">
        <f t="shared" si="128"/>
        <v>11122726</v>
      </c>
      <c r="AH339" s="1767"/>
      <c r="AI339" s="1630"/>
      <c r="AJ339" s="1991"/>
      <c r="AK339" s="1999"/>
      <c r="AL339" s="2579"/>
      <c r="AM339" s="2230"/>
      <c r="AN339" s="1768"/>
      <c r="AO339" s="1547"/>
      <c r="AP339" s="1491">
        <f t="shared" si="129"/>
        <v>0</v>
      </c>
      <c r="AQ339" s="2004"/>
      <c r="AR339" s="1492">
        <f t="shared" si="130"/>
        <v>0</v>
      </c>
      <c r="AS339" s="2015"/>
      <c r="AT339" s="1492">
        <f t="shared" si="131"/>
        <v>0</v>
      </c>
      <c r="AU339" s="2040"/>
      <c r="AV339" s="1492">
        <f t="shared" si="132"/>
        <v>0</v>
      </c>
      <c r="AW339" s="1493">
        <f t="shared" si="133"/>
        <v>0</v>
      </c>
      <c r="AX339" s="2153">
        <f t="shared" si="134"/>
        <v>0</v>
      </c>
      <c r="AY339" s="1495">
        <f t="shared" si="135"/>
        <v>0</v>
      </c>
      <c r="AZ339" s="1771"/>
      <c r="BA339" s="1508">
        <v>1331818</v>
      </c>
      <c r="BB339" s="1508">
        <v>1931818</v>
      </c>
      <c r="BC339" s="1508">
        <v>2231818</v>
      </c>
      <c r="BD339" s="1508">
        <v>431818</v>
      </c>
      <c r="BE339" s="2167"/>
      <c r="BF339" s="1338"/>
      <c r="BG339" s="1737"/>
      <c r="BH339" s="1338"/>
      <c r="BI339" s="1737"/>
      <c r="BJ339" s="1342"/>
      <c r="BK339" s="1737"/>
      <c r="BL339" s="1229"/>
      <c r="BM339" s="1229"/>
      <c r="BN339" s="1229"/>
      <c r="BO339" s="1490">
        <f t="shared" si="143"/>
        <v>0</v>
      </c>
      <c r="BP339" s="1316">
        <f t="shared" si="136"/>
        <v>11122726</v>
      </c>
      <c r="BQ339" s="1775"/>
      <c r="BS339" s="1298">
        <f t="shared" si="137"/>
        <v>3</v>
      </c>
      <c r="BT339" s="1298">
        <f t="shared" si="138"/>
        <v>0</v>
      </c>
      <c r="BU339" s="1298">
        <f t="shared" si="139"/>
        <v>3</v>
      </c>
      <c r="BV339" s="1298">
        <f t="shared" si="140"/>
        <v>1</v>
      </c>
      <c r="BW339" s="1298">
        <f t="shared" si="141"/>
        <v>11122726</v>
      </c>
    </row>
    <row r="340" spans="1:75" ht="15" customHeight="1" x14ac:dyDescent="0.25">
      <c r="A340" s="2288">
        <v>10</v>
      </c>
      <c r="B340" s="2639">
        <v>43545</v>
      </c>
      <c r="C340" s="2666">
        <v>333</v>
      </c>
      <c r="D340" s="2504" t="s">
        <v>53</v>
      </c>
      <c r="E340" s="1768" t="s">
        <v>43</v>
      </c>
      <c r="F340" s="794">
        <v>5</v>
      </c>
      <c r="G340" s="1491">
        <f t="shared" si="142"/>
        <v>6659090</v>
      </c>
      <c r="H340" s="1761"/>
      <c r="I340" s="2605">
        <f t="shared" si="144"/>
        <v>0</v>
      </c>
      <c r="J340" s="1762">
        <v>4</v>
      </c>
      <c r="K340" s="2605">
        <f t="shared" si="125"/>
        <v>8927272</v>
      </c>
      <c r="L340" s="2757">
        <v>1</v>
      </c>
      <c r="M340" s="2605">
        <f t="shared" si="126"/>
        <v>431818</v>
      </c>
      <c r="N340" s="1505">
        <f t="shared" si="145"/>
        <v>10</v>
      </c>
      <c r="O340" s="1494">
        <f t="shared" si="145"/>
        <v>16018180</v>
      </c>
      <c r="P340" s="1494">
        <v>450000</v>
      </c>
      <c r="Q340" s="2712"/>
      <c r="R340" s="1508">
        <v>1331818</v>
      </c>
      <c r="S340" s="1508">
        <v>1931818</v>
      </c>
      <c r="T340" s="1508">
        <v>2231818</v>
      </c>
      <c r="U340" s="1508">
        <v>431818</v>
      </c>
      <c r="V340" s="1764"/>
      <c r="W340" s="1338"/>
      <c r="X340" s="2316"/>
      <c r="Y340" s="1338"/>
      <c r="Z340" s="2445"/>
      <c r="AA340" s="1342"/>
      <c r="AB340" s="1766"/>
      <c r="AC340" s="1229"/>
      <c r="AD340" s="1229"/>
      <c r="AE340" s="1229"/>
      <c r="AF340" s="1490">
        <f t="shared" si="127"/>
        <v>0</v>
      </c>
      <c r="AG340" s="1316">
        <f t="shared" si="128"/>
        <v>16018180</v>
      </c>
      <c r="AH340" s="1767"/>
      <c r="AI340" s="1630"/>
      <c r="AJ340" s="1991"/>
      <c r="AK340" s="1999"/>
      <c r="AL340" s="2580"/>
      <c r="AM340" s="2231"/>
      <c r="AN340" s="1768"/>
      <c r="AO340" s="1529"/>
      <c r="AP340" s="1491">
        <f t="shared" si="129"/>
        <v>0</v>
      </c>
      <c r="AQ340" s="1761"/>
      <c r="AR340" s="1492">
        <f t="shared" si="130"/>
        <v>0</v>
      </c>
      <c r="AS340" s="1762"/>
      <c r="AT340" s="1492">
        <f t="shared" si="131"/>
        <v>0</v>
      </c>
      <c r="AU340" s="1769"/>
      <c r="AV340" s="1492">
        <f t="shared" si="132"/>
        <v>0</v>
      </c>
      <c r="AW340" s="1493">
        <f t="shared" si="133"/>
        <v>0</v>
      </c>
      <c r="AX340" s="2153">
        <f t="shared" si="134"/>
        <v>0</v>
      </c>
      <c r="AY340" s="1495">
        <f t="shared" si="135"/>
        <v>0</v>
      </c>
      <c r="AZ340" s="1771"/>
      <c r="BA340" s="1508">
        <v>1331818</v>
      </c>
      <c r="BB340" s="1508">
        <v>1931818</v>
      </c>
      <c r="BC340" s="1508">
        <v>2231818</v>
      </c>
      <c r="BD340" s="1508">
        <v>431818</v>
      </c>
      <c r="BE340" s="2167"/>
      <c r="BF340" s="1338"/>
      <c r="BG340" s="1737"/>
      <c r="BH340" s="1338"/>
      <c r="BI340" s="1773"/>
      <c r="BJ340" s="1342"/>
      <c r="BK340" s="1777"/>
      <c r="BL340" s="1229"/>
      <c r="BM340" s="1229"/>
      <c r="BN340" s="1229"/>
      <c r="BO340" s="1490">
        <f t="shared" si="143"/>
        <v>0</v>
      </c>
      <c r="BP340" s="1316">
        <f t="shared" si="136"/>
        <v>16018180</v>
      </c>
      <c r="BQ340" s="1775"/>
      <c r="BS340" s="1298">
        <f t="shared" si="137"/>
        <v>5</v>
      </c>
      <c r="BT340" s="1298">
        <f t="shared" si="138"/>
        <v>0</v>
      </c>
      <c r="BU340" s="1298">
        <f t="shared" si="139"/>
        <v>4</v>
      </c>
      <c r="BV340" s="1298">
        <f t="shared" si="140"/>
        <v>1</v>
      </c>
      <c r="BW340" s="1298">
        <f t="shared" si="141"/>
        <v>16018180</v>
      </c>
    </row>
    <row r="341" spans="1:75" ht="15" customHeight="1" x14ac:dyDescent="0.25">
      <c r="A341" s="2289">
        <v>11</v>
      </c>
      <c r="B341" s="2642">
        <v>43545</v>
      </c>
      <c r="C341" s="2667">
        <v>334</v>
      </c>
      <c r="D341" s="2505" t="s">
        <v>44</v>
      </c>
      <c r="E341" s="1776" t="s">
        <v>43</v>
      </c>
      <c r="F341" s="794">
        <v>5</v>
      </c>
      <c r="G341" s="1491">
        <f t="shared" si="142"/>
        <v>6659090</v>
      </c>
      <c r="H341" s="1779">
        <v>1</v>
      </c>
      <c r="I341" s="2605">
        <f t="shared" si="144"/>
        <v>1931818</v>
      </c>
      <c r="J341" s="1780">
        <v>4</v>
      </c>
      <c r="K341" s="2605">
        <f t="shared" si="125"/>
        <v>8927272</v>
      </c>
      <c r="L341" s="2758"/>
      <c r="M341" s="2605">
        <f t="shared" si="126"/>
        <v>0</v>
      </c>
      <c r="N341" s="1505">
        <f t="shared" si="145"/>
        <v>10</v>
      </c>
      <c r="O341" s="1494">
        <f t="shared" si="145"/>
        <v>17518180</v>
      </c>
      <c r="P341" s="1494">
        <v>450000</v>
      </c>
      <c r="Q341" s="2713"/>
      <c r="R341" s="1508">
        <v>1331818</v>
      </c>
      <c r="S341" s="1508">
        <v>1931818</v>
      </c>
      <c r="T341" s="1508">
        <v>2231818</v>
      </c>
      <c r="U341" s="1508">
        <v>431818</v>
      </c>
      <c r="V341" s="1772"/>
      <c r="W341" s="1338"/>
      <c r="X341" s="2317"/>
      <c r="Y341" s="1338"/>
      <c r="Z341" s="2446"/>
      <c r="AA341" s="1342"/>
      <c r="AB341" s="1774"/>
      <c r="AC341" s="1229"/>
      <c r="AD341" s="1229"/>
      <c r="AE341" s="1229"/>
      <c r="AF341" s="1490">
        <f t="shared" si="127"/>
        <v>0</v>
      </c>
      <c r="AG341" s="1316">
        <f t="shared" si="128"/>
        <v>17518180</v>
      </c>
      <c r="AH341" s="1775"/>
      <c r="AI341" s="1630"/>
      <c r="AJ341" s="1411"/>
      <c r="AK341" s="1367"/>
      <c r="AL341" s="2581"/>
      <c r="AM341" s="2232"/>
      <c r="AN341" s="1776"/>
      <c r="AO341" s="1254"/>
      <c r="AP341" s="1491">
        <f t="shared" si="129"/>
        <v>0</v>
      </c>
      <c r="AQ341" s="1779"/>
      <c r="AR341" s="1492">
        <f t="shared" si="130"/>
        <v>0</v>
      </c>
      <c r="AS341" s="1780"/>
      <c r="AT341" s="1492">
        <f t="shared" si="131"/>
        <v>0</v>
      </c>
      <c r="AU341" s="1781"/>
      <c r="AV341" s="1492">
        <f t="shared" si="132"/>
        <v>0</v>
      </c>
      <c r="AW341" s="1493">
        <f t="shared" si="133"/>
        <v>0</v>
      </c>
      <c r="AX341" s="2153">
        <f t="shared" si="134"/>
        <v>0</v>
      </c>
      <c r="AY341" s="1495">
        <f t="shared" si="135"/>
        <v>0</v>
      </c>
      <c r="AZ341" s="1771"/>
      <c r="BA341" s="1508">
        <v>1331818</v>
      </c>
      <c r="BB341" s="1508">
        <v>1931818</v>
      </c>
      <c r="BC341" s="1508">
        <v>2231818</v>
      </c>
      <c r="BD341" s="1508">
        <v>431818</v>
      </c>
      <c r="BE341" s="2167"/>
      <c r="BF341" s="1338"/>
      <c r="BG341" s="1773"/>
      <c r="BH341" s="1338"/>
      <c r="BI341" s="1773"/>
      <c r="BJ341" s="1342"/>
      <c r="BK341" s="1777"/>
      <c r="BL341" s="1229"/>
      <c r="BM341" s="1229"/>
      <c r="BN341" s="1229"/>
      <c r="BO341" s="1490">
        <f t="shared" si="143"/>
        <v>0</v>
      </c>
      <c r="BP341" s="1316">
        <f t="shared" si="136"/>
        <v>17518180</v>
      </c>
      <c r="BQ341" s="1775"/>
      <c r="BS341" s="1298">
        <f t="shared" si="137"/>
        <v>5</v>
      </c>
      <c r="BT341" s="1298">
        <f t="shared" si="138"/>
        <v>1</v>
      </c>
      <c r="BU341" s="1298">
        <f t="shared" si="139"/>
        <v>4</v>
      </c>
      <c r="BV341" s="1298">
        <f t="shared" si="140"/>
        <v>0</v>
      </c>
      <c r="BW341" s="1298">
        <f t="shared" si="141"/>
        <v>17518180</v>
      </c>
    </row>
    <row r="342" spans="1:75" ht="15" customHeight="1" x14ac:dyDescent="0.25">
      <c r="A342" s="2289">
        <v>12</v>
      </c>
      <c r="B342" s="2642">
        <v>43545</v>
      </c>
      <c r="C342" s="2668">
        <v>335</v>
      </c>
      <c r="D342" s="2506" t="s">
        <v>83</v>
      </c>
      <c r="E342" s="1776" t="s">
        <v>43</v>
      </c>
      <c r="F342" s="794">
        <v>5</v>
      </c>
      <c r="G342" s="1491">
        <f t="shared" si="142"/>
        <v>6659090</v>
      </c>
      <c r="H342" s="1779"/>
      <c r="I342" s="2605">
        <f t="shared" si="144"/>
        <v>0</v>
      </c>
      <c r="J342" s="1780">
        <v>4</v>
      </c>
      <c r="K342" s="2605">
        <f t="shared" si="125"/>
        <v>8927272</v>
      </c>
      <c r="L342" s="2758">
        <v>1</v>
      </c>
      <c r="M342" s="2605">
        <f t="shared" si="126"/>
        <v>431818</v>
      </c>
      <c r="N342" s="1505">
        <f t="shared" si="145"/>
        <v>10</v>
      </c>
      <c r="O342" s="1494">
        <f t="shared" si="145"/>
        <v>16018180</v>
      </c>
      <c r="P342" s="1494">
        <v>450000</v>
      </c>
      <c r="Q342" s="2713"/>
      <c r="R342" s="1508">
        <v>1331818</v>
      </c>
      <c r="S342" s="1508">
        <v>1931818</v>
      </c>
      <c r="T342" s="1508">
        <v>2231818</v>
      </c>
      <c r="U342" s="1508">
        <v>431818</v>
      </c>
      <c r="V342" s="1772"/>
      <c r="W342" s="1338"/>
      <c r="X342" s="2317"/>
      <c r="Y342" s="1338"/>
      <c r="Z342" s="2446"/>
      <c r="AA342" s="1342"/>
      <c r="AB342" s="1774"/>
      <c r="AC342" s="1229"/>
      <c r="AD342" s="1229"/>
      <c r="AE342" s="1229"/>
      <c r="AF342" s="1490">
        <f t="shared" si="127"/>
        <v>0</v>
      </c>
      <c r="AG342" s="1316">
        <f t="shared" si="128"/>
        <v>16018180</v>
      </c>
      <c r="AH342" s="1775"/>
      <c r="AI342" s="1630"/>
      <c r="AJ342" s="1411"/>
      <c r="AK342" s="1367"/>
      <c r="AL342" s="2581"/>
      <c r="AM342" s="2233"/>
      <c r="AN342" s="1776"/>
      <c r="AO342" s="1254"/>
      <c r="AP342" s="1491">
        <f t="shared" si="129"/>
        <v>0</v>
      </c>
      <c r="AQ342" s="1779"/>
      <c r="AR342" s="1492">
        <f t="shared" si="130"/>
        <v>0</v>
      </c>
      <c r="AS342" s="1780"/>
      <c r="AT342" s="1492">
        <f t="shared" si="131"/>
        <v>0</v>
      </c>
      <c r="AU342" s="1781"/>
      <c r="AV342" s="1492">
        <f t="shared" si="132"/>
        <v>0</v>
      </c>
      <c r="AW342" s="1493">
        <f t="shared" si="133"/>
        <v>0</v>
      </c>
      <c r="AX342" s="2153">
        <f t="shared" si="134"/>
        <v>0</v>
      </c>
      <c r="AY342" s="1495">
        <f t="shared" si="135"/>
        <v>0</v>
      </c>
      <c r="AZ342" s="1771"/>
      <c r="BA342" s="1508">
        <v>1331818</v>
      </c>
      <c r="BB342" s="1508">
        <v>1931818</v>
      </c>
      <c r="BC342" s="1508">
        <v>2231818</v>
      </c>
      <c r="BD342" s="1508">
        <v>431818</v>
      </c>
      <c r="BE342" s="2167"/>
      <c r="BF342" s="1338"/>
      <c r="BG342" s="1773"/>
      <c r="BH342" s="1338"/>
      <c r="BI342" s="1773"/>
      <c r="BJ342" s="1342"/>
      <c r="BK342" s="1777"/>
      <c r="BL342" s="1229"/>
      <c r="BM342" s="1229"/>
      <c r="BN342" s="1229"/>
      <c r="BO342" s="1490">
        <f t="shared" si="143"/>
        <v>0</v>
      </c>
      <c r="BP342" s="1316">
        <f t="shared" si="136"/>
        <v>16018180</v>
      </c>
      <c r="BQ342" s="1778"/>
      <c r="BS342" s="1298">
        <f t="shared" si="137"/>
        <v>5</v>
      </c>
      <c r="BT342" s="1298">
        <f t="shared" si="138"/>
        <v>0</v>
      </c>
      <c r="BU342" s="1298">
        <f t="shared" si="139"/>
        <v>4</v>
      </c>
      <c r="BV342" s="1298">
        <f t="shared" si="140"/>
        <v>1</v>
      </c>
      <c r="BW342" s="1298">
        <f t="shared" si="141"/>
        <v>16018180</v>
      </c>
    </row>
    <row r="343" spans="1:75" ht="15" customHeight="1" x14ac:dyDescent="0.25">
      <c r="A343" s="2289">
        <v>13</v>
      </c>
      <c r="B343" s="2642">
        <v>43545</v>
      </c>
      <c r="C343" s="2668">
        <v>336</v>
      </c>
      <c r="D343" s="2506" t="s">
        <v>100</v>
      </c>
      <c r="E343" s="1776" t="s">
        <v>88</v>
      </c>
      <c r="F343" s="794">
        <v>5</v>
      </c>
      <c r="G343" s="1491">
        <f t="shared" si="142"/>
        <v>6659090</v>
      </c>
      <c r="H343" s="1779"/>
      <c r="I343" s="2605">
        <f t="shared" si="144"/>
        <v>0</v>
      </c>
      <c r="J343" s="1780">
        <v>4</v>
      </c>
      <c r="K343" s="2605">
        <f t="shared" si="125"/>
        <v>8927272</v>
      </c>
      <c r="L343" s="2758">
        <v>1</v>
      </c>
      <c r="M343" s="2605">
        <f t="shared" si="126"/>
        <v>431818</v>
      </c>
      <c r="N343" s="1505">
        <f t="shared" si="145"/>
        <v>10</v>
      </c>
      <c r="O343" s="1494">
        <f t="shared" si="145"/>
        <v>16018180</v>
      </c>
      <c r="P343" s="1494">
        <v>450000</v>
      </c>
      <c r="Q343" s="2713"/>
      <c r="R343" s="1508">
        <v>1331818</v>
      </c>
      <c r="S343" s="1508">
        <v>1931818</v>
      </c>
      <c r="T343" s="1508">
        <v>2231818</v>
      </c>
      <c r="U343" s="1508">
        <v>431818</v>
      </c>
      <c r="V343" s="1772"/>
      <c r="W343" s="1338"/>
      <c r="X343" s="2317"/>
      <c r="Y343" s="1338"/>
      <c r="Z343" s="2446"/>
      <c r="AA343" s="1342"/>
      <c r="AB343" s="1774"/>
      <c r="AC343" s="1229"/>
      <c r="AD343" s="1229"/>
      <c r="AE343" s="1229"/>
      <c r="AF343" s="1490">
        <f t="shared" si="127"/>
        <v>0</v>
      </c>
      <c r="AG343" s="1316">
        <f t="shared" si="128"/>
        <v>16018180</v>
      </c>
      <c r="AH343" s="1775"/>
      <c r="AI343" s="1630"/>
      <c r="AJ343" s="1411"/>
      <c r="AK343" s="1367"/>
      <c r="AL343" s="2581"/>
      <c r="AM343" s="2233"/>
      <c r="AN343" s="1776"/>
      <c r="AO343" s="1254"/>
      <c r="AP343" s="1491">
        <f t="shared" si="129"/>
        <v>0</v>
      </c>
      <c r="AQ343" s="1779"/>
      <c r="AR343" s="1492">
        <f t="shared" si="130"/>
        <v>0</v>
      </c>
      <c r="AS343" s="1780"/>
      <c r="AT343" s="1492">
        <f t="shared" si="131"/>
        <v>0</v>
      </c>
      <c r="AU343" s="1781"/>
      <c r="AV343" s="1492">
        <f t="shared" si="132"/>
        <v>0</v>
      </c>
      <c r="AW343" s="1493">
        <f t="shared" si="133"/>
        <v>0</v>
      </c>
      <c r="AX343" s="2153">
        <f t="shared" si="134"/>
        <v>0</v>
      </c>
      <c r="AY343" s="1495">
        <f t="shared" si="135"/>
        <v>0</v>
      </c>
      <c r="AZ343" s="1771"/>
      <c r="BA343" s="1508">
        <v>1331818</v>
      </c>
      <c r="BB343" s="1508">
        <v>1931818</v>
      </c>
      <c r="BC343" s="1508">
        <v>2231818</v>
      </c>
      <c r="BD343" s="1508">
        <v>431818</v>
      </c>
      <c r="BE343" s="2167"/>
      <c r="BF343" s="1338"/>
      <c r="BG343" s="1773"/>
      <c r="BH343" s="1338"/>
      <c r="BI343" s="1773"/>
      <c r="BJ343" s="1342"/>
      <c r="BK343" s="1777"/>
      <c r="BL343" s="1229"/>
      <c r="BM343" s="1229"/>
      <c r="BN343" s="1229"/>
      <c r="BO343" s="1490">
        <f t="shared" si="143"/>
        <v>0</v>
      </c>
      <c r="BP343" s="1316">
        <f t="shared" si="136"/>
        <v>16018180</v>
      </c>
      <c r="BQ343" s="1775"/>
      <c r="BS343" s="1298">
        <f t="shared" si="137"/>
        <v>5</v>
      </c>
      <c r="BT343" s="1298">
        <f t="shared" si="138"/>
        <v>0</v>
      </c>
      <c r="BU343" s="1298">
        <f t="shared" si="139"/>
        <v>4</v>
      </c>
      <c r="BV343" s="1298">
        <f t="shared" si="140"/>
        <v>1</v>
      </c>
      <c r="BW343" s="1298">
        <f t="shared" si="141"/>
        <v>16018180</v>
      </c>
    </row>
    <row r="344" spans="1:75" ht="15" customHeight="1" x14ac:dyDescent="0.25">
      <c r="A344" s="2289">
        <v>14</v>
      </c>
      <c r="B344" s="2642">
        <v>43545</v>
      </c>
      <c r="C344" s="2668">
        <v>337</v>
      </c>
      <c r="D344" s="2506" t="s">
        <v>101</v>
      </c>
      <c r="E344" s="1776" t="s">
        <v>88</v>
      </c>
      <c r="F344" s="794">
        <v>5</v>
      </c>
      <c r="G344" s="1491">
        <f t="shared" si="142"/>
        <v>6659090</v>
      </c>
      <c r="H344" s="1779"/>
      <c r="I344" s="2605">
        <f t="shared" si="144"/>
        <v>0</v>
      </c>
      <c r="J344" s="1780">
        <v>5</v>
      </c>
      <c r="K344" s="2605">
        <f t="shared" si="125"/>
        <v>11159090</v>
      </c>
      <c r="L344" s="2758"/>
      <c r="M344" s="2605">
        <f t="shared" si="126"/>
        <v>0</v>
      </c>
      <c r="N344" s="1505">
        <f t="shared" si="145"/>
        <v>10</v>
      </c>
      <c r="O344" s="1494">
        <f t="shared" si="145"/>
        <v>17818180</v>
      </c>
      <c r="P344" s="1494">
        <v>450000</v>
      </c>
      <c r="Q344" s="2713"/>
      <c r="R344" s="1508">
        <v>1331818</v>
      </c>
      <c r="S344" s="1508">
        <v>1931818</v>
      </c>
      <c r="T344" s="1508">
        <v>2231818</v>
      </c>
      <c r="U344" s="1508">
        <v>431818</v>
      </c>
      <c r="V344" s="1772"/>
      <c r="W344" s="1338"/>
      <c r="X344" s="2317"/>
      <c r="Y344" s="1338"/>
      <c r="Z344" s="2446"/>
      <c r="AA344" s="1342"/>
      <c r="AB344" s="1774"/>
      <c r="AC344" s="1229"/>
      <c r="AD344" s="1229"/>
      <c r="AE344" s="1229"/>
      <c r="AF344" s="1490">
        <f t="shared" si="127"/>
        <v>0</v>
      </c>
      <c r="AG344" s="1316">
        <f t="shared" si="128"/>
        <v>17818180</v>
      </c>
      <c r="AH344" s="1775"/>
      <c r="AI344" s="1630"/>
      <c r="AJ344" s="1411"/>
      <c r="AK344" s="1367"/>
      <c r="AL344" s="2581"/>
      <c r="AM344" s="2233"/>
      <c r="AN344" s="1776"/>
      <c r="AO344" s="1254"/>
      <c r="AP344" s="1491">
        <f t="shared" si="129"/>
        <v>0</v>
      </c>
      <c r="AQ344" s="1779"/>
      <c r="AR344" s="1492">
        <f t="shared" si="130"/>
        <v>0</v>
      </c>
      <c r="AS344" s="1780"/>
      <c r="AT344" s="1492">
        <f t="shared" si="131"/>
        <v>0</v>
      </c>
      <c r="AU344" s="1781"/>
      <c r="AV344" s="1492">
        <f t="shared" si="132"/>
        <v>0</v>
      </c>
      <c r="AW344" s="1493">
        <f t="shared" si="133"/>
        <v>0</v>
      </c>
      <c r="AX344" s="2153">
        <f t="shared" si="134"/>
        <v>0</v>
      </c>
      <c r="AY344" s="1495">
        <f t="shared" si="135"/>
        <v>0</v>
      </c>
      <c r="AZ344" s="1771"/>
      <c r="BA344" s="1508">
        <v>1331818</v>
      </c>
      <c r="BB344" s="1508">
        <v>1931818</v>
      </c>
      <c r="BC344" s="1508">
        <v>2231818</v>
      </c>
      <c r="BD344" s="1508">
        <v>431818</v>
      </c>
      <c r="BE344" s="2167"/>
      <c r="BF344" s="1338"/>
      <c r="BG344" s="1773"/>
      <c r="BH344" s="1338"/>
      <c r="BI344" s="1773"/>
      <c r="BJ344" s="1342"/>
      <c r="BK344" s="1777"/>
      <c r="BL344" s="1229"/>
      <c r="BM344" s="1229"/>
      <c r="BN344" s="1229"/>
      <c r="BO344" s="1490">
        <f t="shared" si="143"/>
        <v>0</v>
      </c>
      <c r="BP344" s="1316">
        <f t="shared" si="136"/>
        <v>17818180</v>
      </c>
      <c r="BQ344" s="1775"/>
      <c r="BS344" s="1298">
        <f t="shared" si="137"/>
        <v>5</v>
      </c>
      <c r="BT344" s="1298">
        <f t="shared" si="138"/>
        <v>0</v>
      </c>
      <c r="BU344" s="1298">
        <f t="shared" si="139"/>
        <v>5</v>
      </c>
      <c r="BV344" s="1298">
        <f t="shared" si="140"/>
        <v>0</v>
      </c>
      <c r="BW344" s="1298">
        <f t="shared" si="141"/>
        <v>17818180</v>
      </c>
    </row>
    <row r="345" spans="1:75" ht="15" customHeight="1" x14ac:dyDescent="0.25">
      <c r="A345" s="2289">
        <v>15</v>
      </c>
      <c r="B345" s="2642">
        <v>43545</v>
      </c>
      <c r="C345" s="2668">
        <v>338</v>
      </c>
      <c r="D345" s="2506" t="s">
        <v>102</v>
      </c>
      <c r="E345" s="1776" t="s">
        <v>88</v>
      </c>
      <c r="F345" s="794">
        <v>5</v>
      </c>
      <c r="G345" s="1491">
        <f t="shared" si="142"/>
        <v>6659090</v>
      </c>
      <c r="H345" s="1779"/>
      <c r="I345" s="2605">
        <f t="shared" si="144"/>
        <v>0</v>
      </c>
      <c r="J345" s="1780">
        <v>4</v>
      </c>
      <c r="K345" s="2605">
        <f t="shared" si="125"/>
        <v>8927272</v>
      </c>
      <c r="L345" s="2758">
        <v>1</v>
      </c>
      <c r="M345" s="2605">
        <f t="shared" si="126"/>
        <v>431818</v>
      </c>
      <c r="N345" s="1505">
        <f t="shared" si="145"/>
        <v>10</v>
      </c>
      <c r="O345" s="1494">
        <f t="shared" si="145"/>
        <v>16018180</v>
      </c>
      <c r="P345" s="1494">
        <v>450000</v>
      </c>
      <c r="Q345" s="2713"/>
      <c r="R345" s="1508">
        <v>1331818</v>
      </c>
      <c r="S345" s="1508">
        <v>1931818</v>
      </c>
      <c r="T345" s="1508">
        <v>2231818</v>
      </c>
      <c r="U345" s="1508">
        <v>431818</v>
      </c>
      <c r="V345" s="1772"/>
      <c r="W345" s="1338"/>
      <c r="X345" s="2377"/>
      <c r="Y345" s="1338"/>
      <c r="Z345" s="2446"/>
      <c r="AA345" s="1342"/>
      <c r="AB345" s="1774"/>
      <c r="AC345" s="1229"/>
      <c r="AD345" s="1229"/>
      <c r="AE345" s="1229"/>
      <c r="AF345" s="1490">
        <f t="shared" si="127"/>
        <v>0</v>
      </c>
      <c r="AG345" s="1316">
        <f t="shared" si="128"/>
        <v>16018180</v>
      </c>
      <c r="AH345" s="1775"/>
      <c r="AI345" s="1630"/>
      <c r="AJ345" s="1411"/>
      <c r="AK345" s="1367"/>
      <c r="AL345" s="2581"/>
      <c r="AM345" s="2233"/>
      <c r="AN345" s="1776"/>
      <c r="AO345" s="1254"/>
      <c r="AP345" s="1491">
        <f t="shared" si="129"/>
        <v>0</v>
      </c>
      <c r="AQ345" s="1779"/>
      <c r="AR345" s="1492">
        <f t="shared" si="130"/>
        <v>0</v>
      </c>
      <c r="AS345" s="1780"/>
      <c r="AT345" s="1492">
        <f t="shared" si="131"/>
        <v>0</v>
      </c>
      <c r="AU345" s="1781"/>
      <c r="AV345" s="1492">
        <f t="shared" si="132"/>
        <v>0</v>
      </c>
      <c r="AW345" s="1493">
        <f t="shared" si="133"/>
        <v>0</v>
      </c>
      <c r="AX345" s="2153">
        <f t="shared" si="134"/>
        <v>0</v>
      </c>
      <c r="AY345" s="1495">
        <f t="shared" si="135"/>
        <v>0</v>
      </c>
      <c r="AZ345" s="1771"/>
      <c r="BA345" s="1508">
        <v>1331818</v>
      </c>
      <c r="BB345" s="1508">
        <v>1931818</v>
      </c>
      <c r="BC345" s="1508">
        <v>2231818</v>
      </c>
      <c r="BD345" s="1508">
        <v>431818</v>
      </c>
      <c r="BE345" s="2167"/>
      <c r="BF345" s="1338"/>
      <c r="BG345" s="1773"/>
      <c r="BH345" s="1338"/>
      <c r="BI345" s="1773"/>
      <c r="BJ345" s="1342"/>
      <c r="BK345" s="1777"/>
      <c r="BL345" s="1229"/>
      <c r="BM345" s="1229"/>
      <c r="BN345" s="1229"/>
      <c r="BO345" s="1490">
        <f t="shared" si="143"/>
        <v>0</v>
      </c>
      <c r="BP345" s="1316">
        <f t="shared" si="136"/>
        <v>16018180</v>
      </c>
      <c r="BQ345" s="1775"/>
      <c r="BS345" s="1298">
        <f t="shared" si="137"/>
        <v>5</v>
      </c>
      <c r="BT345" s="1298">
        <f t="shared" si="138"/>
        <v>0</v>
      </c>
      <c r="BU345" s="1298">
        <f t="shared" si="139"/>
        <v>4</v>
      </c>
      <c r="BV345" s="1298">
        <f t="shared" si="140"/>
        <v>1</v>
      </c>
      <c r="BW345" s="1298">
        <f t="shared" si="141"/>
        <v>16018180</v>
      </c>
    </row>
    <row r="346" spans="1:75" ht="15" customHeight="1" x14ac:dyDescent="0.25">
      <c r="A346" s="2289">
        <v>16</v>
      </c>
      <c r="B346" s="2642">
        <v>43545</v>
      </c>
      <c r="C346" s="2668">
        <v>339</v>
      </c>
      <c r="D346" s="2506" t="s">
        <v>70</v>
      </c>
      <c r="E346" s="1776" t="s">
        <v>57</v>
      </c>
      <c r="F346" s="794">
        <v>2</v>
      </c>
      <c r="G346" s="1491">
        <f t="shared" si="142"/>
        <v>2663636</v>
      </c>
      <c r="H346" s="1779">
        <v>1</v>
      </c>
      <c r="I346" s="2605">
        <f t="shared" si="144"/>
        <v>1931818</v>
      </c>
      <c r="J346" s="1780">
        <v>2</v>
      </c>
      <c r="K346" s="2605">
        <f t="shared" si="125"/>
        <v>4463636</v>
      </c>
      <c r="L346" s="2758">
        <v>1</v>
      </c>
      <c r="M346" s="2605">
        <f t="shared" si="126"/>
        <v>431818</v>
      </c>
      <c r="N346" s="1505">
        <f t="shared" si="145"/>
        <v>6</v>
      </c>
      <c r="O346" s="1494">
        <f t="shared" si="145"/>
        <v>9490908</v>
      </c>
      <c r="P346" s="1494">
        <v>270000</v>
      </c>
      <c r="Q346" s="2713"/>
      <c r="R346" s="1508">
        <v>1331818</v>
      </c>
      <c r="S346" s="1508">
        <v>1931818</v>
      </c>
      <c r="T346" s="1508">
        <v>2231818</v>
      </c>
      <c r="U346" s="1508">
        <v>431818</v>
      </c>
      <c r="V346" s="1772"/>
      <c r="W346" s="1338"/>
      <c r="X346" s="2377"/>
      <c r="Y346" s="1338"/>
      <c r="Z346" s="2446"/>
      <c r="AA346" s="1342"/>
      <c r="AB346" s="1774"/>
      <c r="AC346" s="1229"/>
      <c r="AD346" s="1229"/>
      <c r="AE346" s="1229"/>
      <c r="AF346" s="1490">
        <f t="shared" si="127"/>
        <v>0</v>
      </c>
      <c r="AG346" s="1316">
        <f t="shared" si="128"/>
        <v>9490908</v>
      </c>
      <c r="AH346" s="1775"/>
      <c r="AI346" s="1630"/>
      <c r="AJ346" s="1411"/>
      <c r="AK346" s="1367"/>
      <c r="AL346" s="2581"/>
      <c r="AM346" s="2233"/>
      <c r="AN346" s="1776"/>
      <c r="AO346" s="1254"/>
      <c r="AP346" s="1491">
        <f t="shared" si="129"/>
        <v>0</v>
      </c>
      <c r="AQ346" s="1779"/>
      <c r="AR346" s="1492">
        <f t="shared" si="130"/>
        <v>0</v>
      </c>
      <c r="AS346" s="1780"/>
      <c r="AT346" s="1492">
        <f t="shared" si="131"/>
        <v>0</v>
      </c>
      <c r="AU346" s="1781"/>
      <c r="AV346" s="1492">
        <f t="shared" si="132"/>
        <v>0</v>
      </c>
      <c r="AW346" s="1493">
        <f t="shared" si="133"/>
        <v>0</v>
      </c>
      <c r="AX346" s="2153">
        <f t="shared" si="134"/>
        <v>0</v>
      </c>
      <c r="AY346" s="1495">
        <f t="shared" si="135"/>
        <v>0</v>
      </c>
      <c r="AZ346" s="1771"/>
      <c r="BA346" s="1508">
        <v>1331818</v>
      </c>
      <c r="BB346" s="1508">
        <v>1931818</v>
      </c>
      <c r="BC346" s="1508">
        <v>2231818</v>
      </c>
      <c r="BD346" s="1508">
        <v>431818</v>
      </c>
      <c r="BE346" s="2167"/>
      <c r="BF346" s="1338"/>
      <c r="BG346" s="1772"/>
      <c r="BH346" s="1338"/>
      <c r="BI346" s="1773"/>
      <c r="BJ346" s="1342"/>
      <c r="BK346" s="1777"/>
      <c r="BL346" s="1229"/>
      <c r="BM346" s="1229"/>
      <c r="BN346" s="1229"/>
      <c r="BO346" s="1490">
        <f t="shared" si="143"/>
        <v>0</v>
      </c>
      <c r="BP346" s="1316">
        <f t="shared" si="136"/>
        <v>9490908</v>
      </c>
      <c r="BQ346" s="1775"/>
      <c r="BS346" s="1298">
        <f t="shared" si="137"/>
        <v>2</v>
      </c>
      <c r="BT346" s="1298">
        <f t="shared" si="138"/>
        <v>1</v>
      </c>
      <c r="BU346" s="1298">
        <f t="shared" si="139"/>
        <v>2</v>
      </c>
      <c r="BV346" s="1298">
        <f t="shared" si="140"/>
        <v>1</v>
      </c>
      <c r="BW346" s="1298">
        <f t="shared" si="141"/>
        <v>9490908</v>
      </c>
    </row>
    <row r="347" spans="1:75" ht="15" customHeight="1" x14ac:dyDescent="0.25">
      <c r="A347" s="2289">
        <v>17</v>
      </c>
      <c r="B347" s="2642">
        <v>43545</v>
      </c>
      <c r="C347" s="2668">
        <v>340</v>
      </c>
      <c r="D347" s="2506" t="s">
        <v>71</v>
      </c>
      <c r="E347" s="1776" t="s">
        <v>57</v>
      </c>
      <c r="F347" s="794">
        <v>2</v>
      </c>
      <c r="G347" s="1491">
        <f t="shared" si="142"/>
        <v>2663636</v>
      </c>
      <c r="H347" s="1779">
        <v>1</v>
      </c>
      <c r="I347" s="2605">
        <f t="shared" si="144"/>
        <v>1931818</v>
      </c>
      <c r="J347" s="1780">
        <v>2</v>
      </c>
      <c r="K347" s="2605">
        <f t="shared" si="125"/>
        <v>4463636</v>
      </c>
      <c r="L347" s="2758">
        <v>1</v>
      </c>
      <c r="M347" s="2605">
        <f t="shared" si="126"/>
        <v>431818</v>
      </c>
      <c r="N347" s="1505">
        <f t="shared" si="145"/>
        <v>6</v>
      </c>
      <c r="O347" s="1494">
        <f t="shared" si="145"/>
        <v>9490908</v>
      </c>
      <c r="P347" s="1494">
        <v>270000</v>
      </c>
      <c r="Q347" s="2713"/>
      <c r="R347" s="1508">
        <v>1331818</v>
      </c>
      <c r="S347" s="1508">
        <v>1931818</v>
      </c>
      <c r="T347" s="1508">
        <v>2231818</v>
      </c>
      <c r="U347" s="1508">
        <v>431818</v>
      </c>
      <c r="V347" s="1772"/>
      <c r="W347" s="1338"/>
      <c r="X347" s="2317"/>
      <c r="Y347" s="1338"/>
      <c r="Z347" s="2446"/>
      <c r="AA347" s="1342"/>
      <c r="AB347" s="1774"/>
      <c r="AC347" s="1229"/>
      <c r="AD347" s="1229"/>
      <c r="AE347" s="1229"/>
      <c r="AF347" s="1490">
        <f t="shared" si="127"/>
        <v>0</v>
      </c>
      <c r="AG347" s="1316">
        <f t="shared" si="128"/>
        <v>9490908</v>
      </c>
      <c r="AH347" s="1775"/>
      <c r="AI347" s="1630"/>
      <c r="AJ347" s="1411"/>
      <c r="AK347" s="1367"/>
      <c r="AL347" s="2581"/>
      <c r="AM347" s="2233"/>
      <c r="AN347" s="1776"/>
      <c r="AO347" s="1254"/>
      <c r="AP347" s="1491">
        <f t="shared" si="129"/>
        <v>0</v>
      </c>
      <c r="AQ347" s="1779"/>
      <c r="AR347" s="1492">
        <f t="shared" si="130"/>
        <v>0</v>
      </c>
      <c r="AS347" s="1780"/>
      <c r="AT347" s="1492">
        <f t="shared" si="131"/>
        <v>0</v>
      </c>
      <c r="AU347" s="1781"/>
      <c r="AV347" s="1492">
        <f t="shared" si="132"/>
        <v>0</v>
      </c>
      <c r="AW347" s="1493">
        <f t="shared" si="133"/>
        <v>0</v>
      </c>
      <c r="AX347" s="2153">
        <f t="shared" si="134"/>
        <v>0</v>
      </c>
      <c r="AY347" s="1495">
        <f t="shared" si="135"/>
        <v>0</v>
      </c>
      <c r="AZ347" s="1771"/>
      <c r="BA347" s="1508">
        <v>1331818</v>
      </c>
      <c r="BB347" s="1508">
        <v>1931818</v>
      </c>
      <c r="BC347" s="1508">
        <v>2231818</v>
      </c>
      <c r="BD347" s="1508">
        <v>431818</v>
      </c>
      <c r="BE347" s="2167"/>
      <c r="BF347" s="1338"/>
      <c r="BG347" s="1772"/>
      <c r="BH347" s="1338"/>
      <c r="BI347" s="1773"/>
      <c r="BJ347" s="1342"/>
      <c r="BK347" s="1777"/>
      <c r="BL347" s="1229"/>
      <c r="BM347" s="1229"/>
      <c r="BN347" s="1229"/>
      <c r="BO347" s="1490">
        <f t="shared" si="143"/>
        <v>0</v>
      </c>
      <c r="BP347" s="1316">
        <f t="shared" si="136"/>
        <v>9490908</v>
      </c>
      <c r="BQ347" s="1775"/>
      <c r="BS347" s="1298">
        <f t="shared" si="137"/>
        <v>2</v>
      </c>
      <c r="BT347" s="1298">
        <f t="shared" si="138"/>
        <v>1</v>
      </c>
      <c r="BU347" s="1298">
        <f t="shared" si="139"/>
        <v>2</v>
      </c>
      <c r="BV347" s="1298">
        <f t="shared" si="140"/>
        <v>1</v>
      </c>
      <c r="BW347" s="1298">
        <f t="shared" si="141"/>
        <v>9490908</v>
      </c>
    </row>
    <row r="348" spans="1:75" ht="15" customHeight="1" x14ac:dyDescent="0.25">
      <c r="A348" s="2289">
        <v>18</v>
      </c>
      <c r="B348" s="2642">
        <v>43545</v>
      </c>
      <c r="C348" s="2668">
        <v>341</v>
      </c>
      <c r="D348" s="2507" t="s">
        <v>72</v>
      </c>
      <c r="E348" s="1776" t="s">
        <v>57</v>
      </c>
      <c r="F348" s="794">
        <v>2</v>
      </c>
      <c r="G348" s="1491">
        <f t="shared" si="142"/>
        <v>2663636</v>
      </c>
      <c r="H348" s="1779">
        <v>1</v>
      </c>
      <c r="I348" s="2605">
        <f t="shared" si="144"/>
        <v>1931818</v>
      </c>
      <c r="J348" s="1780">
        <v>2</v>
      </c>
      <c r="K348" s="2605">
        <f t="shared" si="125"/>
        <v>4463636</v>
      </c>
      <c r="L348" s="2758">
        <v>1</v>
      </c>
      <c r="M348" s="2605">
        <f t="shared" si="126"/>
        <v>431818</v>
      </c>
      <c r="N348" s="1505">
        <f t="shared" si="145"/>
        <v>6</v>
      </c>
      <c r="O348" s="1494">
        <f t="shared" si="145"/>
        <v>9490908</v>
      </c>
      <c r="P348" s="1494">
        <v>270000</v>
      </c>
      <c r="Q348" s="2713"/>
      <c r="R348" s="1508">
        <v>1331818</v>
      </c>
      <c r="S348" s="1508">
        <v>1931818</v>
      </c>
      <c r="T348" s="1508">
        <v>2231818</v>
      </c>
      <c r="U348" s="1508">
        <v>431818</v>
      </c>
      <c r="V348" s="1302"/>
      <c r="W348" s="1338"/>
      <c r="X348" s="2377"/>
      <c r="Y348" s="1338"/>
      <c r="Z348" s="2446"/>
      <c r="AA348" s="1342"/>
      <c r="AB348" s="1774"/>
      <c r="AC348" s="1229"/>
      <c r="AD348" s="1229"/>
      <c r="AE348" s="1229"/>
      <c r="AF348" s="1490">
        <f t="shared" si="127"/>
        <v>0</v>
      </c>
      <c r="AG348" s="1316">
        <f t="shared" si="128"/>
        <v>9490908</v>
      </c>
      <c r="AH348" s="1778"/>
      <c r="AI348" s="1630"/>
      <c r="AJ348" s="1411"/>
      <c r="AK348" s="1367"/>
      <c r="AL348" s="2581"/>
      <c r="AM348" s="2234"/>
      <c r="AN348" s="1776"/>
      <c r="AO348" s="1254"/>
      <c r="AP348" s="1491">
        <f t="shared" si="129"/>
        <v>0</v>
      </c>
      <c r="AQ348" s="1779"/>
      <c r="AR348" s="1492">
        <f t="shared" si="130"/>
        <v>0</v>
      </c>
      <c r="AS348" s="1780"/>
      <c r="AT348" s="1492">
        <f t="shared" si="131"/>
        <v>0</v>
      </c>
      <c r="AU348" s="1781"/>
      <c r="AV348" s="1492">
        <f t="shared" si="132"/>
        <v>0</v>
      </c>
      <c r="AW348" s="1493">
        <f t="shared" si="133"/>
        <v>0</v>
      </c>
      <c r="AX348" s="2153">
        <f t="shared" si="134"/>
        <v>0</v>
      </c>
      <c r="AY348" s="1495">
        <f t="shared" si="135"/>
        <v>0</v>
      </c>
      <c r="AZ348" s="1771"/>
      <c r="BA348" s="1508">
        <v>1331818</v>
      </c>
      <c r="BB348" s="1508">
        <v>1931818</v>
      </c>
      <c r="BC348" s="1508">
        <v>2231818</v>
      </c>
      <c r="BD348" s="1508">
        <v>431818</v>
      </c>
      <c r="BE348" s="2167"/>
      <c r="BF348" s="1338"/>
      <c r="BG348" s="1773"/>
      <c r="BH348" s="1338"/>
      <c r="BI348" s="1773"/>
      <c r="BJ348" s="1342"/>
      <c r="BK348" s="1777"/>
      <c r="BL348" s="1229"/>
      <c r="BM348" s="1229"/>
      <c r="BN348" s="1229"/>
      <c r="BO348" s="1490">
        <f t="shared" si="143"/>
        <v>0</v>
      </c>
      <c r="BP348" s="1316">
        <f t="shared" si="136"/>
        <v>9490908</v>
      </c>
      <c r="BQ348" s="1778"/>
      <c r="BS348" s="1298">
        <f t="shared" si="137"/>
        <v>2</v>
      </c>
      <c r="BT348" s="1298">
        <f t="shared" si="138"/>
        <v>1</v>
      </c>
      <c r="BU348" s="1298">
        <f t="shared" si="139"/>
        <v>2</v>
      </c>
      <c r="BV348" s="1298">
        <f t="shared" si="140"/>
        <v>1</v>
      </c>
      <c r="BW348" s="1298">
        <f t="shared" si="141"/>
        <v>9490908</v>
      </c>
    </row>
    <row r="349" spans="1:75" ht="15" customHeight="1" thickBot="1" x14ac:dyDescent="0.3">
      <c r="A349" s="2289">
        <v>19</v>
      </c>
      <c r="B349" s="2642">
        <v>43545</v>
      </c>
      <c r="C349" s="2668">
        <v>342</v>
      </c>
      <c r="D349" s="2506" t="s">
        <v>77</v>
      </c>
      <c r="E349" s="1776" t="s">
        <v>57</v>
      </c>
      <c r="F349" s="794">
        <v>2</v>
      </c>
      <c r="G349" s="1491">
        <f t="shared" si="142"/>
        <v>2663636</v>
      </c>
      <c r="H349" s="1779">
        <v>1</v>
      </c>
      <c r="I349" s="2605">
        <f t="shared" si="144"/>
        <v>1931818</v>
      </c>
      <c r="J349" s="1780">
        <v>2</v>
      </c>
      <c r="K349" s="2605">
        <f t="shared" si="125"/>
        <v>4463636</v>
      </c>
      <c r="L349" s="2758">
        <v>1</v>
      </c>
      <c r="M349" s="2605">
        <f t="shared" si="126"/>
        <v>431818</v>
      </c>
      <c r="N349" s="1505">
        <f t="shared" si="145"/>
        <v>6</v>
      </c>
      <c r="O349" s="1494">
        <f t="shared" si="145"/>
        <v>9490908</v>
      </c>
      <c r="P349" s="1494">
        <v>270000</v>
      </c>
      <c r="Q349" s="2713"/>
      <c r="R349" s="1508">
        <v>1331818</v>
      </c>
      <c r="S349" s="1508">
        <v>1931818</v>
      </c>
      <c r="T349" s="1508">
        <v>2231818</v>
      </c>
      <c r="U349" s="1508">
        <v>431818</v>
      </c>
      <c r="V349" s="1772"/>
      <c r="W349" s="1338"/>
      <c r="X349" s="2377"/>
      <c r="Y349" s="1338"/>
      <c r="Z349" s="2446"/>
      <c r="AA349" s="1342"/>
      <c r="AB349" s="1774"/>
      <c r="AC349" s="1229"/>
      <c r="AD349" s="1229"/>
      <c r="AE349" s="1229"/>
      <c r="AF349" s="1490">
        <f t="shared" si="127"/>
        <v>0</v>
      </c>
      <c r="AG349" s="1316">
        <f t="shared" si="128"/>
        <v>9490908</v>
      </c>
      <c r="AH349" s="1775"/>
      <c r="AI349" s="1630"/>
      <c r="AJ349" s="1411"/>
      <c r="AK349" s="1367"/>
      <c r="AL349" s="2581"/>
      <c r="AM349" s="2233"/>
      <c r="AN349" s="1776"/>
      <c r="AO349" s="1254"/>
      <c r="AP349" s="1491">
        <f t="shared" si="129"/>
        <v>0</v>
      </c>
      <c r="AQ349" s="1779"/>
      <c r="AR349" s="1492">
        <f t="shared" si="130"/>
        <v>0</v>
      </c>
      <c r="AS349" s="1780"/>
      <c r="AT349" s="1492">
        <f t="shared" si="131"/>
        <v>0</v>
      </c>
      <c r="AU349" s="1781"/>
      <c r="AV349" s="1492">
        <f t="shared" si="132"/>
        <v>0</v>
      </c>
      <c r="AW349" s="1493">
        <f t="shared" si="133"/>
        <v>0</v>
      </c>
      <c r="AX349" s="2153">
        <f t="shared" si="134"/>
        <v>0</v>
      </c>
      <c r="AY349" s="1495">
        <f t="shared" si="135"/>
        <v>0</v>
      </c>
      <c r="AZ349" s="1771"/>
      <c r="BA349" s="1508">
        <v>1331818</v>
      </c>
      <c r="BB349" s="1508">
        <v>1931818</v>
      </c>
      <c r="BC349" s="1508">
        <v>2231818</v>
      </c>
      <c r="BD349" s="1508">
        <v>431818</v>
      </c>
      <c r="BE349" s="2167"/>
      <c r="BF349" s="1338"/>
      <c r="BG349" s="1773"/>
      <c r="BH349" s="1338"/>
      <c r="BI349" s="1773"/>
      <c r="BJ349" s="1342"/>
      <c r="BK349" s="1777"/>
      <c r="BL349" s="1229"/>
      <c r="BM349" s="1229"/>
      <c r="BN349" s="1229"/>
      <c r="BO349" s="1490">
        <f t="shared" si="143"/>
        <v>0</v>
      </c>
      <c r="BP349" s="1316">
        <f t="shared" si="136"/>
        <v>9490908</v>
      </c>
      <c r="BQ349" s="1775"/>
      <c r="BS349" s="1298">
        <f t="shared" si="137"/>
        <v>2</v>
      </c>
      <c r="BT349" s="1298">
        <f t="shared" si="138"/>
        <v>1</v>
      </c>
      <c r="BU349" s="1298">
        <f t="shared" si="139"/>
        <v>2</v>
      </c>
      <c r="BV349" s="1298">
        <f t="shared" si="140"/>
        <v>1</v>
      </c>
      <c r="BW349" s="1298">
        <f t="shared" si="141"/>
        <v>9490908</v>
      </c>
    </row>
    <row r="350" spans="1:75" ht="15" customHeight="1" x14ac:dyDescent="0.25">
      <c r="A350" s="2289">
        <v>1</v>
      </c>
      <c r="B350" s="2642">
        <v>43546</v>
      </c>
      <c r="C350" s="2668">
        <v>343</v>
      </c>
      <c r="D350" s="2507" t="s">
        <v>30</v>
      </c>
      <c r="E350" s="1776" t="s">
        <v>31</v>
      </c>
      <c r="F350" s="794">
        <v>3</v>
      </c>
      <c r="G350" s="1491">
        <f t="shared" si="142"/>
        <v>3995454</v>
      </c>
      <c r="H350" s="1779">
        <v>2</v>
      </c>
      <c r="I350" s="2605">
        <f t="shared" si="144"/>
        <v>3863636</v>
      </c>
      <c r="J350" s="1780">
        <v>3</v>
      </c>
      <c r="K350" s="2605">
        <f t="shared" si="125"/>
        <v>6695454</v>
      </c>
      <c r="L350" s="2758">
        <v>1</v>
      </c>
      <c r="M350" s="2605">
        <f t="shared" si="126"/>
        <v>431818</v>
      </c>
      <c r="N350" s="1505">
        <f t="shared" ref="N350:O365" si="146">F350+H350+J350+L350</f>
        <v>9</v>
      </c>
      <c r="O350" s="1494">
        <f t="shared" si="146"/>
        <v>14986362</v>
      </c>
      <c r="P350" s="1494">
        <v>360000</v>
      </c>
      <c r="Q350" s="2713"/>
      <c r="R350" s="1508">
        <v>1331818</v>
      </c>
      <c r="S350" s="1508">
        <v>1931818</v>
      </c>
      <c r="T350" s="1508">
        <v>2231818</v>
      </c>
      <c r="U350" s="1508">
        <v>431818</v>
      </c>
      <c r="V350" s="1772"/>
      <c r="W350" s="1338"/>
      <c r="X350" s="2377"/>
      <c r="Y350" s="1338"/>
      <c r="Z350" s="2446"/>
      <c r="AA350" s="1342"/>
      <c r="AB350" s="1774"/>
      <c r="AC350" s="1229"/>
      <c r="AD350" s="1229"/>
      <c r="AE350" s="1229"/>
      <c r="AF350" s="1490">
        <f t="shared" si="127"/>
        <v>0</v>
      </c>
      <c r="AG350" s="1316">
        <f t="shared" si="128"/>
        <v>14986362</v>
      </c>
      <c r="AH350" s="1775"/>
      <c r="AI350" s="1630"/>
      <c r="AJ350" s="1410"/>
      <c r="AK350" s="1366"/>
      <c r="AL350" s="2582"/>
      <c r="AM350" s="2234"/>
      <c r="AN350" s="1776"/>
      <c r="AO350" s="1529"/>
      <c r="AP350" s="1491">
        <f t="shared" si="129"/>
        <v>0</v>
      </c>
      <c r="AQ350" s="1779"/>
      <c r="AR350" s="1492">
        <f t="shared" si="130"/>
        <v>0</v>
      </c>
      <c r="AS350" s="1780"/>
      <c r="AT350" s="1492">
        <f t="shared" si="131"/>
        <v>0</v>
      </c>
      <c r="AU350" s="1781"/>
      <c r="AV350" s="1492">
        <f t="shared" si="132"/>
        <v>0</v>
      </c>
      <c r="AW350" s="1493">
        <f t="shared" si="133"/>
        <v>0</v>
      </c>
      <c r="AX350" s="2153">
        <f t="shared" si="134"/>
        <v>0</v>
      </c>
      <c r="AY350" s="1495">
        <f t="shared" si="135"/>
        <v>0</v>
      </c>
      <c r="AZ350" s="1784"/>
      <c r="BA350" s="1508">
        <v>1331818</v>
      </c>
      <c r="BB350" s="1508">
        <v>1931818</v>
      </c>
      <c r="BC350" s="1508">
        <v>2231818</v>
      </c>
      <c r="BD350" s="1508">
        <v>431818</v>
      </c>
      <c r="BE350" s="2167"/>
      <c r="BF350" s="1338"/>
      <c r="BG350" s="1737"/>
      <c r="BH350" s="1338"/>
      <c r="BI350" s="1786"/>
      <c r="BJ350" s="1342"/>
      <c r="BK350" s="1791"/>
      <c r="BL350" s="1229"/>
      <c r="BM350" s="1229"/>
      <c r="BN350" s="1229"/>
      <c r="BO350" s="1490">
        <f t="shared" si="143"/>
        <v>0</v>
      </c>
      <c r="BP350" s="1316">
        <f t="shared" si="136"/>
        <v>14986362</v>
      </c>
      <c r="BQ350" s="1788"/>
      <c r="BS350" s="1298">
        <f t="shared" si="137"/>
        <v>3</v>
      </c>
      <c r="BT350" s="1298">
        <f t="shared" si="138"/>
        <v>2</v>
      </c>
      <c r="BU350" s="1298">
        <f t="shared" si="139"/>
        <v>3</v>
      </c>
      <c r="BV350" s="1298">
        <f t="shared" si="140"/>
        <v>1</v>
      </c>
      <c r="BW350" s="1298">
        <f t="shared" si="141"/>
        <v>14986362</v>
      </c>
    </row>
    <row r="351" spans="1:75" ht="15" customHeight="1" x14ac:dyDescent="0.25">
      <c r="A351" s="2289">
        <v>2</v>
      </c>
      <c r="B351" s="2642">
        <v>43546</v>
      </c>
      <c r="C351" s="2668">
        <v>344</v>
      </c>
      <c r="D351" s="2507" t="s">
        <v>80</v>
      </c>
      <c r="E351" s="1776" t="s">
        <v>31</v>
      </c>
      <c r="F351" s="794">
        <v>3</v>
      </c>
      <c r="G351" s="1491">
        <f t="shared" si="142"/>
        <v>3995454</v>
      </c>
      <c r="H351" s="1779">
        <v>1</v>
      </c>
      <c r="I351" s="2605">
        <f t="shared" si="144"/>
        <v>1931818</v>
      </c>
      <c r="J351" s="1780">
        <v>3</v>
      </c>
      <c r="K351" s="2605">
        <f t="shared" si="125"/>
        <v>6695454</v>
      </c>
      <c r="L351" s="2758">
        <v>1</v>
      </c>
      <c r="M351" s="2605">
        <f t="shared" si="126"/>
        <v>431818</v>
      </c>
      <c r="N351" s="1505">
        <f t="shared" si="146"/>
        <v>8</v>
      </c>
      <c r="O351" s="1494">
        <f t="shared" si="146"/>
        <v>13054544</v>
      </c>
      <c r="P351" s="1494">
        <v>320000</v>
      </c>
      <c r="Q351" s="2713"/>
      <c r="R351" s="1508">
        <v>1331818</v>
      </c>
      <c r="S351" s="1508">
        <v>1931818</v>
      </c>
      <c r="T351" s="1508">
        <v>2231818</v>
      </c>
      <c r="U351" s="1508">
        <v>431818</v>
      </c>
      <c r="V351" s="1772"/>
      <c r="W351" s="1338"/>
      <c r="X351" s="2377"/>
      <c r="Y351" s="1338"/>
      <c r="Z351" s="2446"/>
      <c r="AA351" s="1342"/>
      <c r="AB351" s="1774"/>
      <c r="AC351" s="1229"/>
      <c r="AD351" s="1229"/>
      <c r="AE351" s="1229"/>
      <c r="AF351" s="1490">
        <f t="shared" si="127"/>
        <v>0</v>
      </c>
      <c r="AG351" s="1316">
        <f t="shared" si="128"/>
        <v>13054544</v>
      </c>
      <c r="AH351" s="1775"/>
      <c r="AI351" s="1630"/>
      <c r="AJ351" s="1990"/>
      <c r="AK351" s="1366"/>
      <c r="AL351" s="2582"/>
      <c r="AM351" s="2234"/>
      <c r="AN351" s="1776"/>
      <c r="AO351" s="1254"/>
      <c r="AP351" s="1491">
        <f t="shared" si="129"/>
        <v>0</v>
      </c>
      <c r="AQ351" s="1779"/>
      <c r="AR351" s="1492">
        <f t="shared" si="130"/>
        <v>0</v>
      </c>
      <c r="AS351" s="1780"/>
      <c r="AT351" s="1492">
        <f t="shared" si="131"/>
        <v>0</v>
      </c>
      <c r="AU351" s="1781"/>
      <c r="AV351" s="1492">
        <f t="shared" si="132"/>
        <v>0</v>
      </c>
      <c r="AW351" s="1493">
        <f t="shared" si="133"/>
        <v>0</v>
      </c>
      <c r="AX351" s="2153">
        <f t="shared" si="134"/>
        <v>0</v>
      </c>
      <c r="AY351" s="1495">
        <f t="shared" si="135"/>
        <v>0</v>
      </c>
      <c r="AZ351" s="1784"/>
      <c r="BA351" s="1508">
        <v>1331818</v>
      </c>
      <c r="BB351" s="1508">
        <v>1931818</v>
      </c>
      <c r="BC351" s="1508">
        <v>2231818</v>
      </c>
      <c r="BD351" s="1508">
        <v>431818</v>
      </c>
      <c r="BE351" s="2167"/>
      <c r="BF351" s="1338"/>
      <c r="BG351" s="1737"/>
      <c r="BH351" s="1338"/>
      <c r="BI351" s="1786"/>
      <c r="BJ351" s="1342"/>
      <c r="BK351" s="1791"/>
      <c r="BL351" s="1229"/>
      <c r="BM351" s="1229"/>
      <c r="BN351" s="1229"/>
      <c r="BO351" s="1490">
        <f t="shared" si="143"/>
        <v>0</v>
      </c>
      <c r="BP351" s="1316">
        <f t="shared" si="136"/>
        <v>13054544</v>
      </c>
      <c r="BQ351" s="1792"/>
      <c r="BS351" s="1298">
        <f t="shared" si="137"/>
        <v>3</v>
      </c>
      <c r="BT351" s="1298">
        <f t="shared" si="138"/>
        <v>1</v>
      </c>
      <c r="BU351" s="1298">
        <f t="shared" si="139"/>
        <v>3</v>
      </c>
      <c r="BV351" s="1298">
        <f t="shared" si="140"/>
        <v>1</v>
      </c>
      <c r="BW351" s="1298">
        <f t="shared" si="141"/>
        <v>13054544</v>
      </c>
    </row>
    <row r="352" spans="1:75" ht="15" customHeight="1" x14ac:dyDescent="0.25">
      <c r="A352" s="2289">
        <v>3</v>
      </c>
      <c r="B352" s="2642">
        <v>43546</v>
      </c>
      <c r="C352" s="2668">
        <v>345</v>
      </c>
      <c r="D352" s="2507" t="s">
        <v>81</v>
      </c>
      <c r="E352" s="1776" t="s">
        <v>31</v>
      </c>
      <c r="F352" s="794">
        <v>4</v>
      </c>
      <c r="G352" s="1491">
        <f t="shared" si="142"/>
        <v>5327272</v>
      </c>
      <c r="H352" s="1779">
        <v>1</v>
      </c>
      <c r="I352" s="2605">
        <f t="shared" si="144"/>
        <v>1931818</v>
      </c>
      <c r="J352" s="1780">
        <v>4</v>
      </c>
      <c r="K352" s="2605">
        <f t="shared" si="125"/>
        <v>8927272</v>
      </c>
      <c r="L352" s="2758">
        <v>1</v>
      </c>
      <c r="M352" s="2605">
        <f t="shared" si="126"/>
        <v>431818</v>
      </c>
      <c r="N352" s="1505">
        <f t="shared" si="146"/>
        <v>10</v>
      </c>
      <c r="O352" s="1494">
        <f t="shared" si="146"/>
        <v>16618180</v>
      </c>
      <c r="P352" s="1494">
        <v>400000</v>
      </c>
      <c r="Q352" s="2713"/>
      <c r="R352" s="1508">
        <v>1331818</v>
      </c>
      <c r="S352" s="1508">
        <v>1931818</v>
      </c>
      <c r="T352" s="1508">
        <v>2231818</v>
      </c>
      <c r="U352" s="1508">
        <v>431818</v>
      </c>
      <c r="V352" s="1772"/>
      <c r="W352" s="1338"/>
      <c r="X352" s="2377"/>
      <c r="Y352" s="1338"/>
      <c r="Z352" s="2446"/>
      <c r="AA352" s="1342"/>
      <c r="AB352" s="1774"/>
      <c r="AC352" s="1229"/>
      <c r="AD352" s="1229"/>
      <c r="AE352" s="1229"/>
      <c r="AF352" s="1490">
        <f t="shared" si="127"/>
        <v>0</v>
      </c>
      <c r="AG352" s="1316">
        <f t="shared" si="128"/>
        <v>16618180</v>
      </c>
      <c r="AH352" s="1778"/>
      <c r="AI352" s="1630"/>
      <c r="AJ352" s="1990"/>
      <c r="AK352" s="1366"/>
      <c r="AL352" s="2582"/>
      <c r="AM352" s="2234"/>
      <c r="AN352" s="1776"/>
      <c r="AO352" s="1254"/>
      <c r="AP352" s="1491">
        <f t="shared" si="129"/>
        <v>0</v>
      </c>
      <c r="AQ352" s="1779"/>
      <c r="AR352" s="1492">
        <f t="shared" si="130"/>
        <v>0</v>
      </c>
      <c r="AS352" s="1780"/>
      <c r="AT352" s="1492">
        <f t="shared" si="131"/>
        <v>0</v>
      </c>
      <c r="AU352" s="1781"/>
      <c r="AV352" s="1492">
        <f t="shared" si="132"/>
        <v>0</v>
      </c>
      <c r="AW352" s="1493">
        <f t="shared" si="133"/>
        <v>0</v>
      </c>
      <c r="AX352" s="2153">
        <f t="shared" si="134"/>
        <v>0</v>
      </c>
      <c r="AY352" s="1495">
        <f t="shared" si="135"/>
        <v>0</v>
      </c>
      <c r="AZ352" s="1784"/>
      <c r="BA352" s="1508">
        <v>1331818</v>
      </c>
      <c r="BB352" s="1508">
        <v>1931818</v>
      </c>
      <c r="BC352" s="1508">
        <v>2231818</v>
      </c>
      <c r="BD352" s="1508">
        <v>431818</v>
      </c>
      <c r="BE352" s="2167"/>
      <c r="BF352" s="1338"/>
      <c r="BG352" s="1737"/>
      <c r="BH352" s="1338"/>
      <c r="BI352" s="1737"/>
      <c r="BJ352" s="1342"/>
      <c r="BK352" s="1791"/>
      <c r="BL352" s="1229"/>
      <c r="BM352" s="1229"/>
      <c r="BN352" s="1229"/>
      <c r="BO352" s="1490">
        <f t="shared" si="143"/>
        <v>0</v>
      </c>
      <c r="BP352" s="1316">
        <f t="shared" si="136"/>
        <v>16618180</v>
      </c>
      <c r="BQ352" s="1788"/>
      <c r="BS352" s="1298">
        <f t="shared" si="137"/>
        <v>4</v>
      </c>
      <c r="BT352" s="1298">
        <f t="shared" si="138"/>
        <v>1</v>
      </c>
      <c r="BU352" s="1298">
        <f t="shared" si="139"/>
        <v>4</v>
      </c>
      <c r="BV352" s="1298">
        <f t="shared" si="140"/>
        <v>1</v>
      </c>
      <c r="BW352" s="1298">
        <f t="shared" si="141"/>
        <v>16618180</v>
      </c>
    </row>
    <row r="353" spans="1:75" ht="15" customHeight="1" x14ac:dyDescent="0.25">
      <c r="A353" s="2289">
        <v>4</v>
      </c>
      <c r="B353" s="2642">
        <v>43546</v>
      </c>
      <c r="C353" s="2668">
        <v>346</v>
      </c>
      <c r="D353" s="2507" t="s">
        <v>48</v>
      </c>
      <c r="E353" s="1776" t="s">
        <v>43</v>
      </c>
      <c r="F353" s="794">
        <v>2</v>
      </c>
      <c r="G353" s="1491">
        <f t="shared" si="142"/>
        <v>2663636</v>
      </c>
      <c r="H353" s="1779">
        <v>1</v>
      </c>
      <c r="I353" s="2605">
        <f t="shared" si="144"/>
        <v>1931818</v>
      </c>
      <c r="J353" s="1780">
        <v>2</v>
      </c>
      <c r="K353" s="2605">
        <f t="shared" si="125"/>
        <v>4463636</v>
      </c>
      <c r="L353" s="2758">
        <v>1</v>
      </c>
      <c r="M353" s="2605">
        <f t="shared" si="126"/>
        <v>431818</v>
      </c>
      <c r="N353" s="1505">
        <f t="shared" si="146"/>
        <v>6</v>
      </c>
      <c r="O353" s="1494">
        <f t="shared" si="146"/>
        <v>9490908</v>
      </c>
      <c r="P353" s="1494">
        <v>240000</v>
      </c>
      <c r="Q353" s="2713"/>
      <c r="R353" s="1508">
        <v>1331818</v>
      </c>
      <c r="S353" s="1508">
        <v>1931818</v>
      </c>
      <c r="T353" s="1508">
        <v>2231818</v>
      </c>
      <c r="U353" s="1508">
        <v>431818</v>
      </c>
      <c r="V353" s="1772"/>
      <c r="W353" s="1338"/>
      <c r="X353" s="2377"/>
      <c r="Y353" s="1338"/>
      <c r="Z353" s="2446"/>
      <c r="AA353" s="1342"/>
      <c r="AB353" s="1774"/>
      <c r="AC353" s="1229"/>
      <c r="AD353" s="1229"/>
      <c r="AE353" s="1229"/>
      <c r="AF353" s="1490">
        <f t="shared" si="127"/>
        <v>0</v>
      </c>
      <c r="AG353" s="1316">
        <f t="shared" si="128"/>
        <v>9490908</v>
      </c>
      <c r="AH353" s="1775"/>
      <c r="AI353" s="1630"/>
      <c r="AJ353" s="1990"/>
      <c r="AK353" s="1366"/>
      <c r="AL353" s="2582"/>
      <c r="AM353" s="2234"/>
      <c r="AN353" s="1776"/>
      <c r="AO353" s="1254"/>
      <c r="AP353" s="1491">
        <f t="shared" si="129"/>
        <v>0</v>
      </c>
      <c r="AQ353" s="1779"/>
      <c r="AR353" s="1492">
        <f t="shared" si="130"/>
        <v>0</v>
      </c>
      <c r="AS353" s="1780"/>
      <c r="AT353" s="1492">
        <f t="shared" si="131"/>
        <v>0</v>
      </c>
      <c r="AU353" s="1781"/>
      <c r="AV353" s="1492">
        <f t="shared" si="132"/>
        <v>0</v>
      </c>
      <c r="AW353" s="1493">
        <f t="shared" si="133"/>
        <v>0</v>
      </c>
      <c r="AX353" s="2153">
        <f t="shared" si="134"/>
        <v>0</v>
      </c>
      <c r="AY353" s="1495">
        <f t="shared" si="135"/>
        <v>0</v>
      </c>
      <c r="AZ353" s="1784"/>
      <c r="BA353" s="1508">
        <v>1331818</v>
      </c>
      <c r="BB353" s="1508">
        <v>1931818</v>
      </c>
      <c r="BC353" s="1508">
        <v>2231818</v>
      </c>
      <c r="BD353" s="1508">
        <v>431818</v>
      </c>
      <c r="BE353" s="2167"/>
      <c r="BF353" s="1338"/>
      <c r="BG353" s="1785"/>
      <c r="BH353" s="1338"/>
      <c r="BI353" s="1786"/>
      <c r="BJ353" s="1342"/>
      <c r="BK353" s="1791"/>
      <c r="BL353" s="1229"/>
      <c r="BM353" s="1229"/>
      <c r="BN353" s="1229"/>
      <c r="BO353" s="1490">
        <f t="shared" si="143"/>
        <v>0</v>
      </c>
      <c r="BP353" s="1316">
        <f t="shared" si="136"/>
        <v>9490908</v>
      </c>
      <c r="BQ353" s="1788"/>
      <c r="BS353" s="1298">
        <f t="shared" si="137"/>
        <v>2</v>
      </c>
      <c r="BT353" s="1298">
        <f t="shared" si="138"/>
        <v>1</v>
      </c>
      <c r="BU353" s="1298">
        <f t="shared" si="139"/>
        <v>2</v>
      </c>
      <c r="BV353" s="1298">
        <f t="shared" si="140"/>
        <v>1</v>
      </c>
      <c r="BW353" s="1298">
        <f t="shared" si="141"/>
        <v>9490908</v>
      </c>
    </row>
    <row r="354" spans="1:75" ht="15" customHeight="1" x14ac:dyDescent="0.25">
      <c r="A354" s="2289">
        <v>5</v>
      </c>
      <c r="B354" s="2642">
        <v>43546</v>
      </c>
      <c r="C354" s="2668">
        <v>347</v>
      </c>
      <c r="D354" s="2507" t="s">
        <v>45</v>
      </c>
      <c r="E354" s="1776" t="s">
        <v>43</v>
      </c>
      <c r="F354" s="794">
        <v>2</v>
      </c>
      <c r="G354" s="1491">
        <f t="shared" si="142"/>
        <v>2663636</v>
      </c>
      <c r="H354" s="1779">
        <v>1</v>
      </c>
      <c r="I354" s="2605">
        <f t="shared" si="144"/>
        <v>1931818</v>
      </c>
      <c r="J354" s="1780">
        <v>2</v>
      </c>
      <c r="K354" s="2605">
        <f t="shared" si="125"/>
        <v>4463636</v>
      </c>
      <c r="L354" s="2758">
        <v>1</v>
      </c>
      <c r="M354" s="2605">
        <f t="shared" si="126"/>
        <v>431818</v>
      </c>
      <c r="N354" s="1505">
        <f t="shared" si="146"/>
        <v>6</v>
      </c>
      <c r="O354" s="1494">
        <f t="shared" si="146"/>
        <v>9490908</v>
      </c>
      <c r="P354" s="1494">
        <v>240000</v>
      </c>
      <c r="Q354" s="2713"/>
      <c r="R354" s="1508">
        <v>1331818</v>
      </c>
      <c r="S354" s="1508">
        <v>1931818</v>
      </c>
      <c r="T354" s="1508">
        <v>2231818</v>
      </c>
      <c r="U354" s="1508">
        <v>431818</v>
      </c>
      <c r="V354" s="1772"/>
      <c r="W354" s="1338"/>
      <c r="X354" s="2377"/>
      <c r="Y354" s="1338"/>
      <c r="Z354" s="2446"/>
      <c r="AA354" s="1342"/>
      <c r="AB354" s="1774"/>
      <c r="AC354" s="1229"/>
      <c r="AD354" s="1229"/>
      <c r="AE354" s="1229"/>
      <c r="AF354" s="1490">
        <f t="shared" si="127"/>
        <v>0</v>
      </c>
      <c r="AG354" s="1316">
        <f t="shared" si="128"/>
        <v>9490908</v>
      </c>
      <c r="AH354" s="1775"/>
      <c r="AI354" s="1630"/>
      <c r="AJ354" s="1990"/>
      <c r="AK354" s="1366"/>
      <c r="AL354" s="2582"/>
      <c r="AM354" s="2234"/>
      <c r="AN354" s="1776"/>
      <c r="AO354" s="1254"/>
      <c r="AP354" s="1491">
        <f t="shared" si="129"/>
        <v>0</v>
      </c>
      <c r="AQ354" s="1779"/>
      <c r="AR354" s="1492">
        <f t="shared" si="130"/>
        <v>0</v>
      </c>
      <c r="AS354" s="1780"/>
      <c r="AT354" s="1492">
        <f t="shared" si="131"/>
        <v>0</v>
      </c>
      <c r="AU354" s="1781"/>
      <c r="AV354" s="1492">
        <f t="shared" si="132"/>
        <v>0</v>
      </c>
      <c r="AW354" s="1493">
        <f t="shared" si="133"/>
        <v>0</v>
      </c>
      <c r="AX354" s="2153">
        <f t="shared" si="134"/>
        <v>0</v>
      </c>
      <c r="AY354" s="1495">
        <f t="shared" si="135"/>
        <v>0</v>
      </c>
      <c r="AZ354" s="1784"/>
      <c r="BA354" s="1508">
        <v>1331818</v>
      </c>
      <c r="BB354" s="1508">
        <v>1931818</v>
      </c>
      <c r="BC354" s="1508">
        <v>2231818</v>
      </c>
      <c r="BD354" s="1508">
        <v>431818</v>
      </c>
      <c r="BE354" s="2167"/>
      <c r="BF354" s="1338"/>
      <c r="BG354" s="1786"/>
      <c r="BH354" s="1338"/>
      <c r="BI354" s="1786"/>
      <c r="BJ354" s="1342"/>
      <c r="BK354" s="1791"/>
      <c r="BL354" s="1229"/>
      <c r="BM354" s="1229"/>
      <c r="BN354" s="1229"/>
      <c r="BO354" s="1490">
        <f t="shared" si="143"/>
        <v>0</v>
      </c>
      <c r="BP354" s="1316">
        <f t="shared" si="136"/>
        <v>9490908</v>
      </c>
      <c r="BQ354" s="1788"/>
      <c r="BS354" s="1298">
        <f t="shared" si="137"/>
        <v>2</v>
      </c>
      <c r="BT354" s="1298">
        <f t="shared" si="138"/>
        <v>1</v>
      </c>
      <c r="BU354" s="1298">
        <f t="shared" si="139"/>
        <v>2</v>
      </c>
      <c r="BV354" s="1298">
        <f t="shared" si="140"/>
        <v>1</v>
      </c>
      <c r="BW354" s="1298">
        <f t="shared" si="141"/>
        <v>9490908</v>
      </c>
    </row>
    <row r="355" spans="1:75" ht="15" customHeight="1" x14ac:dyDescent="0.25">
      <c r="A355" s="2289">
        <v>6</v>
      </c>
      <c r="B355" s="2642">
        <v>43546</v>
      </c>
      <c r="C355" s="2668">
        <v>348</v>
      </c>
      <c r="D355" s="2507" t="s">
        <v>52</v>
      </c>
      <c r="E355" s="1776" t="s">
        <v>43</v>
      </c>
      <c r="F355" s="794">
        <v>2</v>
      </c>
      <c r="G355" s="1491">
        <f t="shared" si="142"/>
        <v>2663636</v>
      </c>
      <c r="H355" s="1779"/>
      <c r="I355" s="2605">
        <f t="shared" si="144"/>
        <v>0</v>
      </c>
      <c r="J355" s="1780">
        <v>2</v>
      </c>
      <c r="K355" s="2605">
        <f t="shared" si="125"/>
        <v>4463636</v>
      </c>
      <c r="L355" s="2758">
        <v>1</v>
      </c>
      <c r="M355" s="2605">
        <f t="shared" si="126"/>
        <v>431818</v>
      </c>
      <c r="N355" s="1505">
        <f t="shared" si="146"/>
        <v>5</v>
      </c>
      <c r="O355" s="1494">
        <f t="shared" si="146"/>
        <v>7559090</v>
      </c>
      <c r="P355" s="1494">
        <v>200000</v>
      </c>
      <c r="Q355" s="2713"/>
      <c r="R355" s="1508">
        <v>1331818</v>
      </c>
      <c r="S355" s="1508">
        <v>1931818</v>
      </c>
      <c r="T355" s="1508">
        <v>2231818</v>
      </c>
      <c r="U355" s="1508">
        <v>431818</v>
      </c>
      <c r="V355" s="1772"/>
      <c r="W355" s="1338"/>
      <c r="X355" s="2377"/>
      <c r="Y355" s="1338"/>
      <c r="Z355" s="2446"/>
      <c r="AA355" s="1342"/>
      <c r="AB355" s="1774"/>
      <c r="AC355" s="1229"/>
      <c r="AD355" s="1229"/>
      <c r="AE355" s="1229"/>
      <c r="AF355" s="1490">
        <f t="shared" si="127"/>
        <v>0</v>
      </c>
      <c r="AG355" s="1316">
        <f t="shared" si="128"/>
        <v>7559090</v>
      </c>
      <c r="AH355" s="1775"/>
      <c r="AI355" s="1630"/>
      <c r="AJ355" s="1990"/>
      <c r="AK355" s="1366"/>
      <c r="AL355" s="2582"/>
      <c r="AM355" s="2234"/>
      <c r="AN355" s="1776"/>
      <c r="AO355" s="1254"/>
      <c r="AP355" s="1491">
        <f t="shared" si="129"/>
        <v>0</v>
      </c>
      <c r="AQ355" s="1779"/>
      <c r="AR355" s="1492">
        <f t="shared" si="130"/>
        <v>0</v>
      </c>
      <c r="AS355" s="1780"/>
      <c r="AT355" s="1492">
        <f t="shared" si="131"/>
        <v>0</v>
      </c>
      <c r="AU355" s="1781"/>
      <c r="AV355" s="1492">
        <f t="shared" si="132"/>
        <v>0</v>
      </c>
      <c r="AW355" s="1493">
        <f t="shared" si="133"/>
        <v>0</v>
      </c>
      <c r="AX355" s="2153">
        <f t="shared" si="134"/>
        <v>0</v>
      </c>
      <c r="AY355" s="1495">
        <f t="shared" si="135"/>
        <v>0</v>
      </c>
      <c r="AZ355" s="1784"/>
      <c r="BA355" s="1508">
        <v>1331818</v>
      </c>
      <c r="BB355" s="1508">
        <v>1931818</v>
      </c>
      <c r="BC355" s="1508">
        <v>2231818</v>
      </c>
      <c r="BD355" s="1508">
        <v>431818</v>
      </c>
      <c r="BE355" s="2167"/>
      <c r="BF355" s="1338"/>
      <c r="BG355" s="1786"/>
      <c r="BH355" s="1338"/>
      <c r="BI355" s="1786"/>
      <c r="BJ355" s="1342"/>
      <c r="BK355" s="1791"/>
      <c r="BL355" s="1229"/>
      <c r="BM355" s="1229"/>
      <c r="BN355" s="1229"/>
      <c r="BO355" s="1490">
        <f t="shared" si="143"/>
        <v>0</v>
      </c>
      <c r="BP355" s="1316">
        <f t="shared" si="136"/>
        <v>7559090</v>
      </c>
      <c r="BQ355" s="1788"/>
      <c r="BS355" s="1298">
        <f t="shared" si="137"/>
        <v>2</v>
      </c>
      <c r="BT355" s="1298">
        <f t="shared" si="138"/>
        <v>0</v>
      </c>
      <c r="BU355" s="1298">
        <f t="shared" si="139"/>
        <v>2</v>
      </c>
      <c r="BV355" s="1298">
        <f t="shared" si="140"/>
        <v>1</v>
      </c>
      <c r="BW355" s="1298">
        <f t="shared" si="141"/>
        <v>7559090</v>
      </c>
    </row>
    <row r="356" spans="1:75" ht="15" customHeight="1" x14ac:dyDescent="0.25">
      <c r="A356" s="2289">
        <v>7</v>
      </c>
      <c r="B356" s="2642">
        <v>43546</v>
      </c>
      <c r="C356" s="2668">
        <v>349</v>
      </c>
      <c r="D356" s="2507" t="s">
        <v>47</v>
      </c>
      <c r="E356" s="1776" t="s">
        <v>43</v>
      </c>
      <c r="F356" s="794">
        <v>2</v>
      </c>
      <c r="G356" s="1491">
        <f t="shared" si="142"/>
        <v>2663636</v>
      </c>
      <c r="H356" s="1779"/>
      <c r="I356" s="2605">
        <f t="shared" si="144"/>
        <v>0</v>
      </c>
      <c r="J356" s="1780">
        <v>2</v>
      </c>
      <c r="K356" s="2605">
        <f t="shared" si="125"/>
        <v>4463636</v>
      </c>
      <c r="L356" s="2758">
        <v>1</v>
      </c>
      <c r="M356" s="2605">
        <f t="shared" si="126"/>
        <v>431818</v>
      </c>
      <c r="N356" s="1505">
        <f t="shared" si="146"/>
        <v>5</v>
      </c>
      <c r="O356" s="1494">
        <f t="shared" si="146"/>
        <v>7559090</v>
      </c>
      <c r="P356" s="1494">
        <v>200000</v>
      </c>
      <c r="Q356" s="2713"/>
      <c r="R356" s="1508">
        <v>1331818</v>
      </c>
      <c r="S356" s="1508">
        <v>1931818</v>
      </c>
      <c r="T356" s="1508">
        <v>2231818</v>
      </c>
      <c r="U356" s="1508">
        <v>431818</v>
      </c>
      <c r="V356" s="1772"/>
      <c r="W356" s="1338"/>
      <c r="X356" s="2317"/>
      <c r="Y356" s="1338"/>
      <c r="Z356" s="2446"/>
      <c r="AA356" s="1342"/>
      <c r="AB356" s="1774"/>
      <c r="AC356" s="1229"/>
      <c r="AD356" s="1229"/>
      <c r="AE356" s="1229"/>
      <c r="AF356" s="1490">
        <f t="shared" si="127"/>
        <v>0</v>
      </c>
      <c r="AG356" s="1316">
        <f t="shared" si="128"/>
        <v>7559090</v>
      </c>
      <c r="AH356" s="1775"/>
      <c r="AI356" s="1630"/>
      <c r="AJ356" s="1990"/>
      <c r="AK356" s="1366"/>
      <c r="AL356" s="2582"/>
      <c r="AM356" s="2234"/>
      <c r="AN356" s="1776"/>
      <c r="AO356" s="1254"/>
      <c r="AP356" s="1491">
        <f t="shared" si="129"/>
        <v>0</v>
      </c>
      <c r="AQ356" s="1779"/>
      <c r="AR356" s="1492">
        <f t="shared" si="130"/>
        <v>0</v>
      </c>
      <c r="AS356" s="1780"/>
      <c r="AT356" s="1492">
        <f t="shared" si="131"/>
        <v>0</v>
      </c>
      <c r="AU356" s="1781"/>
      <c r="AV356" s="1492">
        <f t="shared" si="132"/>
        <v>0</v>
      </c>
      <c r="AW356" s="1493">
        <f t="shared" si="133"/>
        <v>0</v>
      </c>
      <c r="AX356" s="2153">
        <f t="shared" si="134"/>
        <v>0</v>
      </c>
      <c r="AY356" s="1495">
        <f t="shared" si="135"/>
        <v>0</v>
      </c>
      <c r="AZ356" s="1784"/>
      <c r="BA356" s="1508">
        <v>1331818</v>
      </c>
      <c r="BB356" s="1508">
        <v>1931818</v>
      </c>
      <c r="BC356" s="1508">
        <v>2231818</v>
      </c>
      <c r="BD356" s="1508">
        <v>431818</v>
      </c>
      <c r="BE356" s="2167"/>
      <c r="BF356" s="1338"/>
      <c r="BG356" s="1786"/>
      <c r="BH356" s="1338"/>
      <c r="BI356" s="1786"/>
      <c r="BJ356" s="1342"/>
      <c r="BK356" s="1791"/>
      <c r="BL356" s="1229"/>
      <c r="BM356" s="1229"/>
      <c r="BN356" s="1229"/>
      <c r="BO356" s="1490">
        <f t="shared" si="143"/>
        <v>0</v>
      </c>
      <c r="BP356" s="1316">
        <f t="shared" si="136"/>
        <v>7559090</v>
      </c>
      <c r="BQ356" s="1788"/>
      <c r="BS356" s="1298">
        <f t="shared" si="137"/>
        <v>2</v>
      </c>
      <c r="BT356" s="1298">
        <f t="shared" si="138"/>
        <v>0</v>
      </c>
      <c r="BU356" s="1298">
        <f t="shared" si="139"/>
        <v>2</v>
      </c>
      <c r="BV356" s="1298">
        <f t="shared" si="140"/>
        <v>1</v>
      </c>
      <c r="BW356" s="1298">
        <f t="shared" si="141"/>
        <v>7559090</v>
      </c>
    </row>
    <row r="357" spans="1:75" ht="15" customHeight="1" x14ac:dyDescent="0.25">
      <c r="A357" s="2289">
        <v>8</v>
      </c>
      <c r="B357" s="2642">
        <v>43546</v>
      </c>
      <c r="C357" s="2668">
        <v>350</v>
      </c>
      <c r="D357" s="2507" t="s">
        <v>199</v>
      </c>
      <c r="E357" s="1776" t="s">
        <v>88</v>
      </c>
      <c r="F357" s="794">
        <v>2</v>
      </c>
      <c r="G357" s="1491">
        <f t="shared" si="142"/>
        <v>2663636</v>
      </c>
      <c r="H357" s="1779">
        <v>1</v>
      </c>
      <c r="I357" s="2605">
        <f t="shared" si="144"/>
        <v>1931818</v>
      </c>
      <c r="J357" s="1780">
        <v>2</v>
      </c>
      <c r="K357" s="2605">
        <f t="shared" si="125"/>
        <v>4463636</v>
      </c>
      <c r="L357" s="2758">
        <v>1</v>
      </c>
      <c r="M357" s="2605">
        <f t="shared" si="126"/>
        <v>431818</v>
      </c>
      <c r="N357" s="1505">
        <f t="shared" si="146"/>
        <v>6</v>
      </c>
      <c r="O357" s="1494">
        <f t="shared" si="146"/>
        <v>9490908</v>
      </c>
      <c r="P357" s="1494">
        <v>240000</v>
      </c>
      <c r="Q357" s="2713"/>
      <c r="R357" s="1508">
        <v>1331818</v>
      </c>
      <c r="S357" s="1508">
        <v>1931818</v>
      </c>
      <c r="T357" s="1508">
        <v>2231818</v>
      </c>
      <c r="U357" s="1508">
        <v>431818</v>
      </c>
      <c r="V357" s="1772"/>
      <c r="W357" s="1338"/>
      <c r="X357" s="2317"/>
      <c r="Y357" s="1338"/>
      <c r="Z357" s="2446"/>
      <c r="AA357" s="1342"/>
      <c r="AB357" s="1774"/>
      <c r="AC357" s="1229"/>
      <c r="AD357" s="1229"/>
      <c r="AE357" s="1229"/>
      <c r="AF357" s="1490">
        <f t="shared" si="127"/>
        <v>0</v>
      </c>
      <c r="AG357" s="1316">
        <f t="shared" si="128"/>
        <v>9490908</v>
      </c>
      <c r="AH357" s="1775"/>
      <c r="AI357" s="1630"/>
      <c r="AJ357" s="1990"/>
      <c r="AK357" s="1366"/>
      <c r="AL357" s="2582"/>
      <c r="AM357" s="2234"/>
      <c r="AN357" s="1776"/>
      <c r="AO357" s="1254"/>
      <c r="AP357" s="1491">
        <f t="shared" si="129"/>
        <v>0</v>
      </c>
      <c r="AQ357" s="1779"/>
      <c r="AR357" s="1492">
        <f t="shared" si="130"/>
        <v>0</v>
      </c>
      <c r="AS357" s="1780"/>
      <c r="AT357" s="1492">
        <f t="shared" si="131"/>
        <v>0</v>
      </c>
      <c r="AU357" s="1781"/>
      <c r="AV357" s="1492">
        <f t="shared" si="132"/>
        <v>0</v>
      </c>
      <c r="AW357" s="1493">
        <f t="shared" si="133"/>
        <v>0</v>
      </c>
      <c r="AX357" s="2153">
        <f t="shared" si="134"/>
        <v>0</v>
      </c>
      <c r="AY357" s="1495">
        <f t="shared" si="135"/>
        <v>0</v>
      </c>
      <c r="AZ357" s="1784"/>
      <c r="BA357" s="1508">
        <v>1331818</v>
      </c>
      <c r="BB357" s="1508">
        <v>1931818</v>
      </c>
      <c r="BC357" s="1508">
        <v>2231818</v>
      </c>
      <c r="BD357" s="1508">
        <v>431818</v>
      </c>
      <c r="BE357" s="2167"/>
      <c r="BF357" s="1338"/>
      <c r="BG357" s="1785"/>
      <c r="BH357" s="1338"/>
      <c r="BI357" s="1786"/>
      <c r="BJ357" s="1342"/>
      <c r="BK357" s="1791"/>
      <c r="BL357" s="1229"/>
      <c r="BM357" s="1229"/>
      <c r="BN357" s="1229"/>
      <c r="BO357" s="1490">
        <f t="shared" si="143"/>
        <v>0</v>
      </c>
      <c r="BP357" s="1316">
        <f t="shared" si="136"/>
        <v>9490908</v>
      </c>
      <c r="BQ357" s="1788"/>
      <c r="BS357" s="1298">
        <f t="shared" si="137"/>
        <v>2</v>
      </c>
      <c r="BT357" s="1298">
        <f t="shared" si="138"/>
        <v>1</v>
      </c>
      <c r="BU357" s="1298">
        <f t="shared" si="139"/>
        <v>2</v>
      </c>
      <c r="BV357" s="1298">
        <f t="shared" si="140"/>
        <v>1</v>
      </c>
      <c r="BW357" s="1298">
        <f t="shared" si="141"/>
        <v>9490908</v>
      </c>
    </row>
    <row r="358" spans="1:75" ht="15" customHeight="1" x14ac:dyDescent="0.25">
      <c r="A358" s="2289">
        <v>9</v>
      </c>
      <c r="B358" s="2642">
        <v>43546</v>
      </c>
      <c r="C358" s="2668">
        <v>351</v>
      </c>
      <c r="D358" s="2507" t="s">
        <v>177</v>
      </c>
      <c r="E358" s="1776" t="s">
        <v>88</v>
      </c>
      <c r="F358" s="794">
        <v>2</v>
      </c>
      <c r="G358" s="1491">
        <f t="shared" si="142"/>
        <v>2663636</v>
      </c>
      <c r="H358" s="1779"/>
      <c r="I358" s="2605">
        <f t="shared" si="144"/>
        <v>0</v>
      </c>
      <c r="J358" s="1780">
        <v>2</v>
      </c>
      <c r="K358" s="2605">
        <f t="shared" si="125"/>
        <v>4463636</v>
      </c>
      <c r="L358" s="2758">
        <v>1</v>
      </c>
      <c r="M358" s="2605">
        <f t="shared" si="126"/>
        <v>431818</v>
      </c>
      <c r="N358" s="1505">
        <f t="shared" si="146"/>
        <v>5</v>
      </c>
      <c r="O358" s="1494">
        <f t="shared" si="146"/>
        <v>7559090</v>
      </c>
      <c r="P358" s="1494">
        <v>200000</v>
      </c>
      <c r="Q358" s="2713"/>
      <c r="R358" s="1508">
        <v>1331818</v>
      </c>
      <c r="S358" s="1508">
        <v>1931818</v>
      </c>
      <c r="T358" s="1508">
        <v>2231818</v>
      </c>
      <c r="U358" s="1508">
        <v>431818</v>
      </c>
      <c r="V358" s="1772"/>
      <c r="W358" s="1338"/>
      <c r="X358" s="2299"/>
      <c r="Y358" s="1338"/>
      <c r="Z358" s="2446"/>
      <c r="AA358" s="1342"/>
      <c r="AB358" s="1774"/>
      <c r="AC358" s="1229"/>
      <c r="AD358" s="1229"/>
      <c r="AE358" s="1229"/>
      <c r="AF358" s="1490">
        <f t="shared" si="127"/>
        <v>0</v>
      </c>
      <c r="AG358" s="1316">
        <f t="shared" si="128"/>
        <v>7559090</v>
      </c>
      <c r="AH358" s="1778"/>
      <c r="AI358" s="1630"/>
      <c r="AJ358" s="1990"/>
      <c r="AK358" s="1366"/>
      <c r="AL358" s="2582"/>
      <c r="AM358" s="2234"/>
      <c r="AN358" s="1776"/>
      <c r="AO358" s="1254"/>
      <c r="AP358" s="1491">
        <f t="shared" si="129"/>
        <v>0</v>
      </c>
      <c r="AQ358" s="1779"/>
      <c r="AR358" s="1492">
        <f t="shared" si="130"/>
        <v>0</v>
      </c>
      <c r="AS358" s="1780"/>
      <c r="AT358" s="1492">
        <f t="shared" si="131"/>
        <v>0</v>
      </c>
      <c r="AU358" s="1781"/>
      <c r="AV358" s="1492">
        <f t="shared" si="132"/>
        <v>0</v>
      </c>
      <c r="AW358" s="1493">
        <f t="shared" si="133"/>
        <v>0</v>
      </c>
      <c r="AX358" s="2153">
        <f t="shared" si="134"/>
        <v>0</v>
      </c>
      <c r="AY358" s="1495">
        <f t="shared" si="135"/>
        <v>0</v>
      </c>
      <c r="AZ358" s="1784"/>
      <c r="BA358" s="1508">
        <v>1331818</v>
      </c>
      <c r="BB358" s="1508">
        <v>1931818</v>
      </c>
      <c r="BC358" s="1508">
        <v>2231818</v>
      </c>
      <c r="BD358" s="1508">
        <v>431818</v>
      </c>
      <c r="BE358" s="2167"/>
      <c r="BF358" s="1338"/>
      <c r="BG358" s="1737"/>
      <c r="BH358" s="1338"/>
      <c r="BI358" s="1737"/>
      <c r="BJ358" s="1342"/>
      <c r="BK358" s="1791"/>
      <c r="BL358" s="1229"/>
      <c r="BM358" s="1229"/>
      <c r="BN358" s="1229"/>
      <c r="BO358" s="1490">
        <f t="shared" si="143"/>
        <v>0</v>
      </c>
      <c r="BP358" s="1316">
        <f t="shared" si="136"/>
        <v>7559090</v>
      </c>
      <c r="BQ358" s="1792"/>
      <c r="BS358" s="1298">
        <f t="shared" si="137"/>
        <v>2</v>
      </c>
      <c r="BT358" s="1298">
        <f t="shared" si="138"/>
        <v>0</v>
      </c>
      <c r="BU358" s="1298">
        <f t="shared" si="139"/>
        <v>2</v>
      </c>
      <c r="BV358" s="1298">
        <f t="shared" si="140"/>
        <v>1</v>
      </c>
      <c r="BW358" s="1298">
        <f t="shared" si="141"/>
        <v>7559090</v>
      </c>
    </row>
    <row r="359" spans="1:75" ht="15" customHeight="1" x14ac:dyDescent="0.25">
      <c r="A359" s="2289">
        <v>10</v>
      </c>
      <c r="B359" s="2642">
        <v>43546</v>
      </c>
      <c r="C359" s="2668">
        <v>352</v>
      </c>
      <c r="D359" s="2507" t="s">
        <v>90</v>
      </c>
      <c r="E359" s="1776" t="s">
        <v>88</v>
      </c>
      <c r="F359" s="794">
        <v>5</v>
      </c>
      <c r="G359" s="1491">
        <f t="shared" si="142"/>
        <v>6659090</v>
      </c>
      <c r="H359" s="1779"/>
      <c r="I359" s="2605">
        <f t="shared" si="144"/>
        <v>0</v>
      </c>
      <c r="J359" s="1780">
        <v>5</v>
      </c>
      <c r="K359" s="2605">
        <f t="shared" si="125"/>
        <v>11159090</v>
      </c>
      <c r="L359" s="2758"/>
      <c r="M359" s="2605">
        <f t="shared" si="126"/>
        <v>0</v>
      </c>
      <c r="N359" s="1505">
        <f t="shared" si="146"/>
        <v>10</v>
      </c>
      <c r="O359" s="1494">
        <f t="shared" si="146"/>
        <v>17818180</v>
      </c>
      <c r="P359" s="1494">
        <v>400000</v>
      </c>
      <c r="Q359" s="2713"/>
      <c r="R359" s="1508">
        <v>1331818</v>
      </c>
      <c r="S359" s="1508">
        <v>1931818</v>
      </c>
      <c r="T359" s="1508">
        <v>2231818</v>
      </c>
      <c r="U359" s="1508">
        <v>431818</v>
      </c>
      <c r="V359" s="1772"/>
      <c r="W359" s="1338"/>
      <c r="X359" s="2377"/>
      <c r="Y359" s="1338"/>
      <c r="Z359" s="2446"/>
      <c r="AA359" s="1342"/>
      <c r="AB359" s="1774"/>
      <c r="AC359" s="1229"/>
      <c r="AD359" s="1229"/>
      <c r="AE359" s="1229"/>
      <c r="AF359" s="1490">
        <f t="shared" si="127"/>
        <v>0</v>
      </c>
      <c r="AG359" s="1316">
        <f t="shared" si="128"/>
        <v>17818180</v>
      </c>
      <c r="AH359" s="1775"/>
      <c r="AI359" s="1630"/>
      <c r="AJ359" s="1990"/>
      <c r="AK359" s="1366"/>
      <c r="AL359" s="2582"/>
      <c r="AM359" s="2234"/>
      <c r="AN359" s="1776"/>
      <c r="AO359" s="1254"/>
      <c r="AP359" s="1491">
        <f t="shared" si="129"/>
        <v>0</v>
      </c>
      <c r="AQ359" s="1779"/>
      <c r="AR359" s="1492">
        <f t="shared" si="130"/>
        <v>0</v>
      </c>
      <c r="AS359" s="1780"/>
      <c r="AT359" s="1492">
        <f t="shared" si="131"/>
        <v>0</v>
      </c>
      <c r="AU359" s="1781"/>
      <c r="AV359" s="1492">
        <f t="shared" si="132"/>
        <v>0</v>
      </c>
      <c r="AW359" s="1493">
        <f t="shared" si="133"/>
        <v>0</v>
      </c>
      <c r="AX359" s="2153">
        <f t="shared" si="134"/>
        <v>0</v>
      </c>
      <c r="AY359" s="1495">
        <f t="shared" si="135"/>
        <v>0</v>
      </c>
      <c r="AZ359" s="1784"/>
      <c r="BA359" s="1508">
        <v>1331818</v>
      </c>
      <c r="BB359" s="1508">
        <v>1931818</v>
      </c>
      <c r="BC359" s="1508">
        <v>2231818</v>
      </c>
      <c r="BD359" s="1508">
        <v>431818</v>
      </c>
      <c r="BE359" s="2167"/>
      <c r="BF359" s="1338"/>
      <c r="BG359" s="1786"/>
      <c r="BH359" s="1338"/>
      <c r="BI359" s="1786"/>
      <c r="BJ359" s="1342"/>
      <c r="BK359" s="1791"/>
      <c r="BL359" s="1229"/>
      <c r="BM359" s="1229"/>
      <c r="BN359" s="1229"/>
      <c r="BO359" s="1490">
        <f t="shared" si="143"/>
        <v>0</v>
      </c>
      <c r="BP359" s="1316">
        <f t="shared" si="136"/>
        <v>17818180</v>
      </c>
      <c r="BQ359" s="1788"/>
      <c r="BS359" s="1298">
        <f t="shared" si="137"/>
        <v>5</v>
      </c>
      <c r="BT359" s="1298">
        <f t="shared" si="138"/>
        <v>0</v>
      </c>
      <c r="BU359" s="1298">
        <f t="shared" si="139"/>
        <v>5</v>
      </c>
      <c r="BV359" s="1298">
        <f t="shared" si="140"/>
        <v>0</v>
      </c>
      <c r="BW359" s="1298">
        <f t="shared" si="141"/>
        <v>17818180</v>
      </c>
    </row>
    <row r="360" spans="1:75" ht="15" customHeight="1" x14ac:dyDescent="0.25">
      <c r="A360" s="2290">
        <v>11</v>
      </c>
      <c r="B360" s="2643">
        <v>43546</v>
      </c>
      <c r="C360" s="2669">
        <v>353</v>
      </c>
      <c r="D360" s="2508" t="s">
        <v>37</v>
      </c>
      <c r="E360" s="1789" t="s">
        <v>88</v>
      </c>
      <c r="F360" s="794">
        <v>5</v>
      </c>
      <c r="G360" s="1491">
        <f t="shared" si="142"/>
        <v>6659090</v>
      </c>
      <c r="H360" s="1782"/>
      <c r="I360" s="2605">
        <f t="shared" si="144"/>
        <v>0</v>
      </c>
      <c r="J360" s="1783">
        <v>3</v>
      </c>
      <c r="K360" s="2605">
        <f t="shared" si="125"/>
        <v>6695454</v>
      </c>
      <c r="L360" s="2759">
        <v>2</v>
      </c>
      <c r="M360" s="2605">
        <f t="shared" si="126"/>
        <v>863636</v>
      </c>
      <c r="N360" s="1505">
        <f t="shared" si="146"/>
        <v>10</v>
      </c>
      <c r="O360" s="1494">
        <f t="shared" si="146"/>
        <v>14218180</v>
      </c>
      <c r="P360" s="1494">
        <v>400000</v>
      </c>
      <c r="Q360" s="2714"/>
      <c r="R360" s="1508">
        <v>1331818</v>
      </c>
      <c r="S360" s="1508">
        <v>1931818</v>
      </c>
      <c r="T360" s="1508">
        <v>2231818</v>
      </c>
      <c r="U360" s="1508">
        <v>431818</v>
      </c>
      <c r="V360" s="1785"/>
      <c r="W360" s="1338"/>
      <c r="X360" s="2318"/>
      <c r="Y360" s="1338"/>
      <c r="Z360" s="2447"/>
      <c r="AA360" s="1342"/>
      <c r="AB360" s="1787"/>
      <c r="AC360" s="1229"/>
      <c r="AD360" s="1229"/>
      <c r="AE360" s="1229"/>
      <c r="AF360" s="1490">
        <f t="shared" si="127"/>
        <v>0</v>
      </c>
      <c r="AG360" s="1316">
        <f t="shared" si="128"/>
        <v>14218180</v>
      </c>
      <c r="AH360" s="1788"/>
      <c r="AI360" s="1630"/>
      <c r="AJ360" s="1413"/>
      <c r="AK360" s="1368"/>
      <c r="AL360" s="2583"/>
      <c r="AM360" s="2235"/>
      <c r="AN360" s="1789"/>
      <c r="AO360" s="1254"/>
      <c r="AP360" s="1491">
        <f t="shared" si="129"/>
        <v>0</v>
      </c>
      <c r="AQ360" s="1782"/>
      <c r="AR360" s="1492">
        <f t="shared" si="130"/>
        <v>0</v>
      </c>
      <c r="AS360" s="1783"/>
      <c r="AT360" s="1492">
        <f t="shared" si="131"/>
        <v>0</v>
      </c>
      <c r="AU360" s="1790"/>
      <c r="AV360" s="1492">
        <f t="shared" si="132"/>
        <v>0</v>
      </c>
      <c r="AW360" s="1493">
        <f t="shared" si="133"/>
        <v>0</v>
      </c>
      <c r="AX360" s="2153">
        <f t="shared" si="134"/>
        <v>0</v>
      </c>
      <c r="AY360" s="1495">
        <f t="shared" si="135"/>
        <v>0</v>
      </c>
      <c r="AZ360" s="1784"/>
      <c r="BA360" s="1508">
        <v>1331818</v>
      </c>
      <c r="BB360" s="1508">
        <v>1931818</v>
      </c>
      <c r="BC360" s="1508">
        <v>2231818</v>
      </c>
      <c r="BD360" s="1508">
        <v>431818</v>
      </c>
      <c r="BE360" s="2167"/>
      <c r="BF360" s="1338"/>
      <c r="BG360" s="1786"/>
      <c r="BH360" s="1338"/>
      <c r="BI360" s="1786"/>
      <c r="BJ360" s="1342"/>
      <c r="BK360" s="1791"/>
      <c r="BL360" s="1229"/>
      <c r="BM360" s="1229"/>
      <c r="BN360" s="1229"/>
      <c r="BO360" s="1490">
        <f t="shared" si="143"/>
        <v>0</v>
      </c>
      <c r="BP360" s="1316">
        <f t="shared" si="136"/>
        <v>14218180</v>
      </c>
      <c r="BQ360" s="1788"/>
      <c r="BS360" s="1298">
        <f t="shared" si="137"/>
        <v>5</v>
      </c>
      <c r="BT360" s="1298">
        <f t="shared" si="138"/>
        <v>0</v>
      </c>
      <c r="BU360" s="1298">
        <f t="shared" si="139"/>
        <v>3</v>
      </c>
      <c r="BV360" s="1298">
        <f t="shared" si="140"/>
        <v>2</v>
      </c>
      <c r="BW360" s="1298">
        <f t="shared" si="141"/>
        <v>14218180</v>
      </c>
    </row>
    <row r="361" spans="1:75" ht="15" customHeight="1" x14ac:dyDescent="0.25">
      <c r="A361" s="2290">
        <v>12</v>
      </c>
      <c r="B361" s="2643">
        <v>43546</v>
      </c>
      <c r="C361" s="2670">
        <v>354</v>
      </c>
      <c r="D361" s="2508" t="s">
        <v>103</v>
      </c>
      <c r="E361" s="1789" t="s">
        <v>57</v>
      </c>
      <c r="F361" s="794">
        <v>2</v>
      </c>
      <c r="G361" s="1491">
        <f t="shared" si="142"/>
        <v>2663636</v>
      </c>
      <c r="H361" s="1782">
        <v>1</v>
      </c>
      <c r="I361" s="2605">
        <f t="shared" si="144"/>
        <v>1931818</v>
      </c>
      <c r="J361" s="1783">
        <v>2</v>
      </c>
      <c r="K361" s="2605">
        <f t="shared" si="125"/>
        <v>4463636</v>
      </c>
      <c r="L361" s="2759">
        <v>1</v>
      </c>
      <c r="M361" s="2605">
        <f t="shared" si="126"/>
        <v>431818</v>
      </c>
      <c r="N361" s="1505">
        <f t="shared" si="146"/>
        <v>6</v>
      </c>
      <c r="O361" s="1494">
        <f t="shared" si="146"/>
        <v>9490908</v>
      </c>
      <c r="P361" s="1494">
        <v>240000</v>
      </c>
      <c r="Q361" s="2714"/>
      <c r="R361" s="1508">
        <v>1331818</v>
      </c>
      <c r="S361" s="1508">
        <v>1931818</v>
      </c>
      <c r="T361" s="1508">
        <v>2231818</v>
      </c>
      <c r="U361" s="1508">
        <v>431818</v>
      </c>
      <c r="V361" s="1785"/>
      <c r="W361" s="1338"/>
      <c r="X361" s="2318"/>
      <c r="Y361" s="1338"/>
      <c r="Z361" s="2447"/>
      <c r="AA361" s="1342"/>
      <c r="AB361" s="1787"/>
      <c r="AC361" s="1229"/>
      <c r="AD361" s="1229"/>
      <c r="AE361" s="1229"/>
      <c r="AF361" s="1490">
        <f t="shared" si="127"/>
        <v>0</v>
      </c>
      <c r="AG361" s="1316">
        <f t="shared" si="128"/>
        <v>9490908</v>
      </c>
      <c r="AH361" s="1792"/>
      <c r="AI361" s="1630"/>
      <c r="AJ361" s="1413"/>
      <c r="AK361" s="1368"/>
      <c r="AL361" s="2583"/>
      <c r="AM361" s="2235"/>
      <c r="AN361" s="1789"/>
      <c r="AO361" s="1254"/>
      <c r="AP361" s="1491">
        <f t="shared" si="129"/>
        <v>0</v>
      </c>
      <c r="AQ361" s="1782"/>
      <c r="AR361" s="1492">
        <f t="shared" si="130"/>
        <v>0</v>
      </c>
      <c r="AS361" s="1783"/>
      <c r="AT361" s="1492">
        <f t="shared" si="131"/>
        <v>0</v>
      </c>
      <c r="AU361" s="1790"/>
      <c r="AV361" s="1492">
        <f t="shared" si="132"/>
        <v>0</v>
      </c>
      <c r="AW361" s="1493">
        <f t="shared" si="133"/>
        <v>0</v>
      </c>
      <c r="AX361" s="2153">
        <f t="shared" si="134"/>
        <v>0</v>
      </c>
      <c r="AY361" s="1495">
        <f t="shared" si="135"/>
        <v>0</v>
      </c>
      <c r="AZ361" s="1784"/>
      <c r="BA361" s="1508">
        <v>1331818</v>
      </c>
      <c r="BB361" s="1508">
        <v>1931818</v>
      </c>
      <c r="BC361" s="1508">
        <v>2231818</v>
      </c>
      <c r="BD361" s="1508">
        <v>431818</v>
      </c>
      <c r="BE361" s="2167"/>
      <c r="BF361" s="1338"/>
      <c r="BG361" s="1786"/>
      <c r="BH361" s="1338"/>
      <c r="BI361" s="1786"/>
      <c r="BJ361" s="1342"/>
      <c r="BK361" s="1791"/>
      <c r="BL361" s="1229"/>
      <c r="BM361" s="1229"/>
      <c r="BN361" s="1229"/>
      <c r="BO361" s="1490">
        <f t="shared" si="143"/>
        <v>0</v>
      </c>
      <c r="BP361" s="1316">
        <f t="shared" si="136"/>
        <v>9490908</v>
      </c>
      <c r="BQ361" s="1788"/>
      <c r="BS361" s="1298">
        <f t="shared" si="137"/>
        <v>2</v>
      </c>
      <c r="BT361" s="1298">
        <f t="shared" si="138"/>
        <v>1</v>
      </c>
      <c r="BU361" s="1298">
        <f t="shared" si="139"/>
        <v>2</v>
      </c>
      <c r="BV361" s="1298">
        <f t="shared" si="140"/>
        <v>1</v>
      </c>
      <c r="BW361" s="1298">
        <f t="shared" si="141"/>
        <v>9490908</v>
      </c>
    </row>
    <row r="362" spans="1:75" ht="15" customHeight="1" x14ac:dyDescent="0.25">
      <c r="A362" s="2290">
        <v>13</v>
      </c>
      <c r="B362" s="2643">
        <v>43546</v>
      </c>
      <c r="C362" s="2670">
        <v>355</v>
      </c>
      <c r="D362" s="2508" t="s">
        <v>39</v>
      </c>
      <c r="E362" s="1789" t="s">
        <v>57</v>
      </c>
      <c r="F362" s="794">
        <v>2</v>
      </c>
      <c r="G362" s="1491">
        <f t="shared" si="142"/>
        <v>2663636</v>
      </c>
      <c r="H362" s="1782">
        <v>1</v>
      </c>
      <c r="I362" s="2605">
        <f t="shared" si="144"/>
        <v>1931818</v>
      </c>
      <c r="J362" s="1783">
        <v>2</v>
      </c>
      <c r="K362" s="2605">
        <f t="shared" si="125"/>
        <v>4463636</v>
      </c>
      <c r="L362" s="2759">
        <v>1</v>
      </c>
      <c r="M362" s="2605">
        <f t="shared" si="126"/>
        <v>431818</v>
      </c>
      <c r="N362" s="1505">
        <f t="shared" si="146"/>
        <v>6</v>
      </c>
      <c r="O362" s="1494">
        <f t="shared" si="146"/>
        <v>9490908</v>
      </c>
      <c r="P362" s="1494">
        <v>240000</v>
      </c>
      <c r="Q362" s="2714"/>
      <c r="R362" s="1508">
        <v>1331818</v>
      </c>
      <c r="S362" s="1508">
        <v>1931818</v>
      </c>
      <c r="T362" s="1508">
        <v>2231818</v>
      </c>
      <c r="U362" s="1508">
        <v>431818</v>
      </c>
      <c r="V362" s="1785"/>
      <c r="W362" s="1338"/>
      <c r="X362" s="2318"/>
      <c r="Y362" s="1338"/>
      <c r="Z362" s="2447"/>
      <c r="AA362" s="1342"/>
      <c r="AB362" s="1787"/>
      <c r="AC362" s="1229"/>
      <c r="AD362" s="1229"/>
      <c r="AE362" s="1229"/>
      <c r="AF362" s="1490">
        <f t="shared" si="127"/>
        <v>0</v>
      </c>
      <c r="AG362" s="1316">
        <f t="shared" si="128"/>
        <v>9490908</v>
      </c>
      <c r="AH362" s="1788"/>
      <c r="AI362" s="1630"/>
      <c r="AJ362" s="1413"/>
      <c r="AK362" s="1368"/>
      <c r="AL362" s="2583"/>
      <c r="AM362" s="2235"/>
      <c r="AN362" s="1789"/>
      <c r="AO362" s="1254"/>
      <c r="AP362" s="1491">
        <f t="shared" si="129"/>
        <v>0</v>
      </c>
      <c r="AQ362" s="1782"/>
      <c r="AR362" s="1492">
        <f t="shared" si="130"/>
        <v>0</v>
      </c>
      <c r="AS362" s="1783"/>
      <c r="AT362" s="1492">
        <f t="shared" si="131"/>
        <v>0</v>
      </c>
      <c r="AU362" s="1790"/>
      <c r="AV362" s="1492">
        <f t="shared" si="132"/>
        <v>0</v>
      </c>
      <c r="AW362" s="1493">
        <f t="shared" si="133"/>
        <v>0</v>
      </c>
      <c r="AX362" s="2153">
        <f t="shared" si="134"/>
        <v>0</v>
      </c>
      <c r="AY362" s="1495">
        <f t="shared" si="135"/>
        <v>0</v>
      </c>
      <c r="AZ362" s="1784"/>
      <c r="BA362" s="1508">
        <v>1331818</v>
      </c>
      <c r="BB362" s="1508">
        <v>1931818</v>
      </c>
      <c r="BC362" s="1508">
        <v>2231818</v>
      </c>
      <c r="BD362" s="1508">
        <v>431818</v>
      </c>
      <c r="BE362" s="2167"/>
      <c r="BF362" s="1338"/>
      <c r="BG362" s="1785"/>
      <c r="BH362" s="1338"/>
      <c r="BI362" s="1786"/>
      <c r="BJ362" s="1342"/>
      <c r="BK362" s="1791"/>
      <c r="BL362" s="1229"/>
      <c r="BM362" s="1229"/>
      <c r="BN362" s="1229"/>
      <c r="BO362" s="1490">
        <f t="shared" si="143"/>
        <v>0</v>
      </c>
      <c r="BP362" s="1316">
        <f t="shared" si="136"/>
        <v>9490908</v>
      </c>
      <c r="BQ362" s="1788"/>
      <c r="BS362" s="1298">
        <f t="shared" si="137"/>
        <v>2</v>
      </c>
      <c r="BT362" s="1298">
        <f t="shared" si="138"/>
        <v>1</v>
      </c>
      <c r="BU362" s="1298">
        <f t="shared" si="139"/>
        <v>2</v>
      </c>
      <c r="BV362" s="1298">
        <f t="shared" si="140"/>
        <v>1</v>
      </c>
      <c r="BW362" s="1298">
        <f t="shared" si="141"/>
        <v>9490908</v>
      </c>
    </row>
    <row r="363" spans="1:75" ht="15" customHeight="1" x14ac:dyDescent="0.25">
      <c r="A363" s="2290">
        <v>14</v>
      </c>
      <c r="B363" s="2643">
        <v>43546</v>
      </c>
      <c r="C363" s="2670">
        <v>356</v>
      </c>
      <c r="D363" s="2509" t="s">
        <v>33</v>
      </c>
      <c r="E363" s="1789" t="s">
        <v>31</v>
      </c>
      <c r="F363" s="794">
        <v>3</v>
      </c>
      <c r="G363" s="1491">
        <f t="shared" si="142"/>
        <v>3995454</v>
      </c>
      <c r="H363" s="1782"/>
      <c r="I363" s="2605">
        <f t="shared" si="144"/>
        <v>0</v>
      </c>
      <c r="J363" s="1783">
        <v>5</v>
      </c>
      <c r="K363" s="2605">
        <f t="shared" si="125"/>
        <v>11159090</v>
      </c>
      <c r="L363" s="2759">
        <v>1</v>
      </c>
      <c r="M363" s="2605">
        <f t="shared" si="126"/>
        <v>431818</v>
      </c>
      <c r="N363" s="1505">
        <f t="shared" si="146"/>
        <v>9</v>
      </c>
      <c r="O363" s="1494">
        <f t="shared" si="146"/>
        <v>15586362</v>
      </c>
      <c r="P363" s="1494">
        <v>360000</v>
      </c>
      <c r="Q363" s="2714"/>
      <c r="R363" s="1508">
        <v>1331818</v>
      </c>
      <c r="S363" s="1508">
        <v>1931818</v>
      </c>
      <c r="T363" s="1508">
        <v>2231818</v>
      </c>
      <c r="U363" s="1508">
        <v>431818</v>
      </c>
      <c r="V363" s="1785"/>
      <c r="W363" s="1338"/>
      <c r="X363" s="2318"/>
      <c r="Y363" s="1338"/>
      <c r="Z363" s="2447"/>
      <c r="AA363" s="1342"/>
      <c r="AB363" s="1787"/>
      <c r="AC363" s="1229"/>
      <c r="AD363" s="1229"/>
      <c r="AE363" s="1229"/>
      <c r="AF363" s="1490">
        <f t="shared" si="127"/>
        <v>0</v>
      </c>
      <c r="AG363" s="1316">
        <f t="shared" si="128"/>
        <v>15586362</v>
      </c>
      <c r="AH363" s="1788"/>
      <c r="AI363" s="1630"/>
      <c r="AJ363" s="1413"/>
      <c r="AK363" s="1368"/>
      <c r="AL363" s="2583"/>
      <c r="AM363" s="2235"/>
      <c r="AN363" s="1789"/>
      <c r="AO363" s="1254"/>
      <c r="AP363" s="1491">
        <f t="shared" si="129"/>
        <v>0</v>
      </c>
      <c r="AQ363" s="1782"/>
      <c r="AR363" s="1492">
        <f t="shared" si="130"/>
        <v>0</v>
      </c>
      <c r="AS363" s="1783"/>
      <c r="AT363" s="1492">
        <f t="shared" si="131"/>
        <v>0</v>
      </c>
      <c r="AU363" s="1790"/>
      <c r="AV363" s="1492">
        <f t="shared" si="132"/>
        <v>0</v>
      </c>
      <c r="AW363" s="1493">
        <f t="shared" si="133"/>
        <v>0</v>
      </c>
      <c r="AX363" s="2153">
        <f t="shared" si="134"/>
        <v>0</v>
      </c>
      <c r="AY363" s="1495">
        <f t="shared" si="135"/>
        <v>0</v>
      </c>
      <c r="AZ363" s="1784"/>
      <c r="BA363" s="1508">
        <v>1331818</v>
      </c>
      <c r="BB363" s="1508">
        <v>1931818</v>
      </c>
      <c r="BC363" s="1508">
        <v>2231818</v>
      </c>
      <c r="BD363" s="1508">
        <v>431818</v>
      </c>
      <c r="BE363" s="2167"/>
      <c r="BF363" s="1338"/>
      <c r="BG363" s="1786"/>
      <c r="BH363" s="1338"/>
      <c r="BI363" s="1786"/>
      <c r="BJ363" s="1342"/>
      <c r="BK363" s="1791"/>
      <c r="BL363" s="1229"/>
      <c r="BM363" s="1229"/>
      <c r="BN363" s="1229"/>
      <c r="BO363" s="1490">
        <f t="shared" si="143"/>
        <v>0</v>
      </c>
      <c r="BP363" s="1316">
        <f t="shared" si="136"/>
        <v>15586362</v>
      </c>
      <c r="BQ363" s="1788"/>
      <c r="BS363" s="1298">
        <f t="shared" si="137"/>
        <v>3</v>
      </c>
      <c r="BT363" s="1298">
        <f t="shared" si="138"/>
        <v>0</v>
      </c>
      <c r="BU363" s="1298">
        <f t="shared" si="139"/>
        <v>5</v>
      </c>
      <c r="BV363" s="1298">
        <f t="shared" si="140"/>
        <v>1</v>
      </c>
      <c r="BW363" s="1298">
        <f t="shared" si="141"/>
        <v>15586362</v>
      </c>
    </row>
    <row r="364" spans="1:75" ht="15" customHeight="1" x14ac:dyDescent="0.25">
      <c r="A364" s="2290">
        <v>15</v>
      </c>
      <c r="B364" s="2643">
        <v>43546</v>
      </c>
      <c r="C364" s="2670">
        <v>357</v>
      </c>
      <c r="D364" s="2508" t="s">
        <v>79</v>
      </c>
      <c r="E364" s="1789" t="s">
        <v>31</v>
      </c>
      <c r="F364" s="794">
        <v>10</v>
      </c>
      <c r="G364" s="1491">
        <f t="shared" si="142"/>
        <v>13318180</v>
      </c>
      <c r="H364" s="1782"/>
      <c r="I364" s="2605">
        <f t="shared" si="144"/>
        <v>0</v>
      </c>
      <c r="J364" s="1783"/>
      <c r="K364" s="2605">
        <f t="shared" si="125"/>
        <v>0</v>
      </c>
      <c r="L364" s="2759"/>
      <c r="M364" s="2605">
        <f t="shared" si="126"/>
        <v>0</v>
      </c>
      <c r="N364" s="1505">
        <f t="shared" si="146"/>
        <v>10</v>
      </c>
      <c r="O364" s="1494">
        <f t="shared" si="146"/>
        <v>13318180</v>
      </c>
      <c r="P364" s="1494">
        <v>400000</v>
      </c>
      <c r="Q364" s="2714"/>
      <c r="R364" s="1508">
        <v>1331818</v>
      </c>
      <c r="S364" s="1508">
        <v>1931818</v>
      </c>
      <c r="T364" s="1508">
        <v>2231818</v>
      </c>
      <c r="U364" s="1508">
        <v>431818</v>
      </c>
      <c r="V364" s="1785"/>
      <c r="W364" s="1338"/>
      <c r="X364" s="2378"/>
      <c r="Y364" s="1338"/>
      <c r="Z364" s="2447"/>
      <c r="AA364" s="1342"/>
      <c r="AB364" s="1787"/>
      <c r="AC364" s="1229"/>
      <c r="AD364" s="1229"/>
      <c r="AE364" s="1229"/>
      <c r="AF364" s="1490">
        <f t="shared" si="127"/>
        <v>0</v>
      </c>
      <c r="AG364" s="1316">
        <f t="shared" si="128"/>
        <v>13318180</v>
      </c>
      <c r="AH364" s="1788"/>
      <c r="AI364" s="1630"/>
      <c r="AJ364" s="1413"/>
      <c r="AK364" s="1368"/>
      <c r="AL364" s="2583"/>
      <c r="AM364" s="2235"/>
      <c r="AN364" s="1789"/>
      <c r="AO364" s="1254"/>
      <c r="AP364" s="1491">
        <f t="shared" si="129"/>
        <v>0</v>
      </c>
      <c r="AQ364" s="1782"/>
      <c r="AR364" s="1492">
        <f t="shared" si="130"/>
        <v>0</v>
      </c>
      <c r="AS364" s="1783"/>
      <c r="AT364" s="1492">
        <f t="shared" si="131"/>
        <v>0</v>
      </c>
      <c r="AU364" s="1790"/>
      <c r="AV364" s="1492">
        <f t="shared" si="132"/>
        <v>0</v>
      </c>
      <c r="AW364" s="1493">
        <f t="shared" si="133"/>
        <v>0</v>
      </c>
      <c r="AX364" s="2153">
        <f t="shared" si="134"/>
        <v>0</v>
      </c>
      <c r="AY364" s="1495">
        <f t="shared" si="135"/>
        <v>0</v>
      </c>
      <c r="AZ364" s="1784"/>
      <c r="BA364" s="1508">
        <v>1331818</v>
      </c>
      <c r="BB364" s="1508">
        <v>1931818</v>
      </c>
      <c r="BC364" s="1508">
        <v>2231818</v>
      </c>
      <c r="BD364" s="1508">
        <v>431818</v>
      </c>
      <c r="BE364" s="2167"/>
      <c r="BF364" s="1338"/>
      <c r="BG364" s="1786"/>
      <c r="BH364" s="1338"/>
      <c r="BI364" s="1786"/>
      <c r="BJ364" s="1342"/>
      <c r="BK364" s="1791"/>
      <c r="BL364" s="1229"/>
      <c r="BM364" s="1229"/>
      <c r="BN364" s="1229"/>
      <c r="BO364" s="1490">
        <f t="shared" si="143"/>
        <v>0</v>
      </c>
      <c r="BP364" s="1316">
        <f t="shared" si="136"/>
        <v>13318180</v>
      </c>
      <c r="BQ364" s="1788"/>
      <c r="BS364" s="1298">
        <f t="shared" si="137"/>
        <v>10</v>
      </c>
      <c r="BT364" s="1298">
        <f t="shared" si="138"/>
        <v>0</v>
      </c>
      <c r="BU364" s="1298">
        <f t="shared" si="139"/>
        <v>0</v>
      </c>
      <c r="BV364" s="1298">
        <f t="shared" si="140"/>
        <v>0</v>
      </c>
      <c r="BW364" s="1298">
        <f t="shared" si="141"/>
        <v>13318180</v>
      </c>
    </row>
    <row r="365" spans="1:75" ht="15" customHeight="1" thickBot="1" x14ac:dyDescent="0.3">
      <c r="A365" s="2290">
        <v>16</v>
      </c>
      <c r="B365" s="2643">
        <v>43546</v>
      </c>
      <c r="C365" s="2670">
        <v>358</v>
      </c>
      <c r="D365" s="2508" t="s">
        <v>32</v>
      </c>
      <c r="E365" s="1789" t="s">
        <v>31</v>
      </c>
      <c r="F365" s="794">
        <v>4</v>
      </c>
      <c r="G365" s="1491">
        <f t="shared" si="142"/>
        <v>5327272</v>
      </c>
      <c r="H365" s="1782">
        <v>1</v>
      </c>
      <c r="I365" s="2605">
        <f t="shared" si="144"/>
        <v>1931818</v>
      </c>
      <c r="J365" s="1783">
        <v>2</v>
      </c>
      <c r="K365" s="2605">
        <f t="shared" si="125"/>
        <v>4463636</v>
      </c>
      <c r="L365" s="2759">
        <v>1</v>
      </c>
      <c r="M365" s="2605">
        <f t="shared" si="126"/>
        <v>431818</v>
      </c>
      <c r="N365" s="1505">
        <f t="shared" si="146"/>
        <v>8</v>
      </c>
      <c r="O365" s="1494">
        <f t="shared" si="146"/>
        <v>12154544</v>
      </c>
      <c r="P365" s="1494">
        <v>320000</v>
      </c>
      <c r="Q365" s="2714"/>
      <c r="R365" s="1508">
        <v>1331818</v>
      </c>
      <c r="S365" s="1508">
        <v>1931818</v>
      </c>
      <c r="T365" s="1508">
        <v>2231818</v>
      </c>
      <c r="U365" s="1508">
        <v>431818</v>
      </c>
      <c r="V365" s="1785"/>
      <c r="W365" s="1338"/>
      <c r="X365" s="2378"/>
      <c r="Y365" s="1338"/>
      <c r="Z365" s="2447"/>
      <c r="AA365" s="1342"/>
      <c r="AB365" s="1787"/>
      <c r="AC365" s="1229"/>
      <c r="AD365" s="1229"/>
      <c r="AE365" s="1229"/>
      <c r="AF365" s="1490">
        <f t="shared" si="127"/>
        <v>0</v>
      </c>
      <c r="AG365" s="1316">
        <f t="shared" si="128"/>
        <v>12154544</v>
      </c>
      <c r="AH365" s="1788"/>
      <c r="AI365" s="1630"/>
      <c r="AJ365" s="1413"/>
      <c r="AK365" s="1368"/>
      <c r="AL365" s="2583"/>
      <c r="AM365" s="2235"/>
      <c r="AN365" s="1789"/>
      <c r="AO365" s="1254"/>
      <c r="AP365" s="1491">
        <f t="shared" si="129"/>
        <v>0</v>
      </c>
      <c r="AQ365" s="1782"/>
      <c r="AR365" s="1492">
        <f t="shared" si="130"/>
        <v>0</v>
      </c>
      <c r="AS365" s="1783"/>
      <c r="AT365" s="1492">
        <f t="shared" si="131"/>
        <v>0</v>
      </c>
      <c r="AU365" s="1790"/>
      <c r="AV365" s="1492">
        <f t="shared" si="132"/>
        <v>0</v>
      </c>
      <c r="AW365" s="1493">
        <f t="shared" si="133"/>
        <v>0</v>
      </c>
      <c r="AX365" s="2153">
        <f t="shared" si="134"/>
        <v>0</v>
      </c>
      <c r="AY365" s="1495">
        <f t="shared" si="135"/>
        <v>0</v>
      </c>
      <c r="AZ365" s="1784"/>
      <c r="BA365" s="1508">
        <v>1331818</v>
      </c>
      <c r="BB365" s="1508">
        <v>1931818</v>
      </c>
      <c r="BC365" s="1508">
        <v>2231818</v>
      </c>
      <c r="BD365" s="1508">
        <v>431818</v>
      </c>
      <c r="BE365" s="2167"/>
      <c r="BF365" s="1338"/>
      <c r="BG365" s="1785"/>
      <c r="BH365" s="1338"/>
      <c r="BI365" s="1786"/>
      <c r="BJ365" s="1342"/>
      <c r="BK365" s="1791"/>
      <c r="BL365" s="1229"/>
      <c r="BM365" s="1229"/>
      <c r="BN365" s="1229"/>
      <c r="BO365" s="1490">
        <f t="shared" si="143"/>
        <v>0</v>
      </c>
      <c r="BP365" s="1316">
        <f t="shared" si="136"/>
        <v>12154544</v>
      </c>
      <c r="BQ365" s="1792"/>
      <c r="BS365" s="1298">
        <f t="shared" si="137"/>
        <v>4</v>
      </c>
      <c r="BT365" s="1298">
        <f t="shared" si="138"/>
        <v>1</v>
      </c>
      <c r="BU365" s="1298">
        <f t="shared" si="139"/>
        <v>2</v>
      </c>
      <c r="BV365" s="1298">
        <f t="shared" si="140"/>
        <v>1</v>
      </c>
      <c r="BW365" s="1298">
        <f t="shared" si="141"/>
        <v>12154544</v>
      </c>
    </row>
    <row r="366" spans="1:75" ht="15" customHeight="1" x14ac:dyDescent="0.25">
      <c r="A366" s="2290">
        <v>1</v>
      </c>
      <c r="B366" s="2643">
        <v>43547</v>
      </c>
      <c r="C366" s="2670">
        <v>359</v>
      </c>
      <c r="D366" s="2508" t="s">
        <v>51</v>
      </c>
      <c r="E366" s="1789" t="s">
        <v>43</v>
      </c>
      <c r="F366" s="794">
        <v>2</v>
      </c>
      <c r="G366" s="1491">
        <f t="shared" si="142"/>
        <v>2663636</v>
      </c>
      <c r="H366" s="1782">
        <v>2</v>
      </c>
      <c r="I366" s="2605">
        <f t="shared" si="144"/>
        <v>3863636</v>
      </c>
      <c r="J366" s="1783">
        <v>2</v>
      </c>
      <c r="K366" s="2605">
        <f t="shared" si="125"/>
        <v>4463636</v>
      </c>
      <c r="L366" s="2759"/>
      <c r="M366" s="2605">
        <f t="shared" si="126"/>
        <v>0</v>
      </c>
      <c r="N366" s="1505">
        <f t="shared" ref="N366:O381" si="147">F366+H366+J366+L366</f>
        <v>6</v>
      </c>
      <c r="O366" s="1494">
        <f t="shared" si="147"/>
        <v>10990908</v>
      </c>
      <c r="P366" s="1494">
        <v>240000</v>
      </c>
      <c r="Q366" s="2714"/>
      <c r="R366" s="1508">
        <v>1331818</v>
      </c>
      <c r="S366" s="1508">
        <v>1931818</v>
      </c>
      <c r="T366" s="1508">
        <v>2231818</v>
      </c>
      <c r="U366" s="1508">
        <v>431818</v>
      </c>
      <c r="V366" s="1785"/>
      <c r="W366" s="1338"/>
      <c r="X366" s="2378"/>
      <c r="Y366" s="1338"/>
      <c r="Z366" s="2447"/>
      <c r="AA366" s="1342"/>
      <c r="AB366" s="1787"/>
      <c r="AC366" s="1229"/>
      <c r="AD366" s="1229"/>
      <c r="AE366" s="1229"/>
      <c r="AF366" s="1490">
        <f t="shared" si="127"/>
        <v>0</v>
      </c>
      <c r="AG366" s="1316">
        <f t="shared" si="128"/>
        <v>10990908</v>
      </c>
      <c r="AH366" s="1788"/>
      <c r="AI366" s="1630"/>
      <c r="AJ366" s="1412"/>
      <c r="AK366" s="1368"/>
      <c r="AL366" s="2583"/>
      <c r="AM366" s="2235"/>
      <c r="AN366" s="1789"/>
      <c r="AO366" s="1254"/>
      <c r="AP366" s="1491">
        <f t="shared" si="129"/>
        <v>0</v>
      </c>
      <c r="AQ366" s="1782"/>
      <c r="AR366" s="1492">
        <f t="shared" si="130"/>
        <v>0</v>
      </c>
      <c r="AS366" s="1783"/>
      <c r="AT366" s="1492">
        <f t="shared" si="131"/>
        <v>0</v>
      </c>
      <c r="AU366" s="1790"/>
      <c r="AV366" s="1492">
        <f t="shared" si="132"/>
        <v>0</v>
      </c>
      <c r="AW366" s="1493">
        <f t="shared" si="133"/>
        <v>0</v>
      </c>
      <c r="AX366" s="2153">
        <f t="shared" si="134"/>
        <v>0</v>
      </c>
      <c r="AY366" s="1495">
        <f t="shared" si="135"/>
        <v>0</v>
      </c>
      <c r="AZ366" s="1804"/>
      <c r="BA366" s="1508">
        <v>1331818</v>
      </c>
      <c r="BB366" s="1508">
        <v>1931818</v>
      </c>
      <c r="BC366" s="1508">
        <v>2231818</v>
      </c>
      <c r="BD366" s="1508">
        <v>431818</v>
      </c>
      <c r="BE366" s="2167"/>
      <c r="BF366" s="1796"/>
      <c r="BG366" s="1805"/>
      <c r="BH366" s="1338"/>
      <c r="BI366" s="1797"/>
      <c r="BJ366" s="1798"/>
      <c r="BK366" s="1806"/>
      <c r="BL366" s="1800"/>
      <c r="BM366" s="1800"/>
      <c r="BN366" s="1800"/>
      <c r="BO366" s="1490">
        <f t="shared" si="143"/>
        <v>0</v>
      </c>
      <c r="BP366" s="1316">
        <f t="shared" si="136"/>
        <v>10990908</v>
      </c>
      <c r="BQ366" s="1801"/>
      <c r="BS366" s="1298">
        <f t="shared" si="137"/>
        <v>2</v>
      </c>
      <c r="BT366" s="1298">
        <f t="shared" si="138"/>
        <v>2</v>
      </c>
      <c r="BU366" s="1298">
        <f t="shared" si="139"/>
        <v>2</v>
      </c>
      <c r="BV366" s="1298">
        <f t="shared" si="140"/>
        <v>0</v>
      </c>
      <c r="BW366" s="1298">
        <f t="shared" si="141"/>
        <v>10990908</v>
      </c>
    </row>
    <row r="367" spans="1:75" ht="15" customHeight="1" x14ac:dyDescent="0.25">
      <c r="A367" s="2290">
        <v>2</v>
      </c>
      <c r="B367" s="2643">
        <v>43547</v>
      </c>
      <c r="C367" s="2670">
        <v>360</v>
      </c>
      <c r="D367" s="2508" t="s">
        <v>39</v>
      </c>
      <c r="E367" s="1789" t="s">
        <v>43</v>
      </c>
      <c r="F367" s="794">
        <v>2</v>
      </c>
      <c r="G367" s="1491">
        <f t="shared" si="142"/>
        <v>2663636</v>
      </c>
      <c r="H367" s="1782"/>
      <c r="I367" s="2605">
        <f t="shared" si="144"/>
        <v>0</v>
      </c>
      <c r="J367" s="1783">
        <v>2</v>
      </c>
      <c r="K367" s="2605">
        <f t="shared" si="125"/>
        <v>4463636</v>
      </c>
      <c r="L367" s="2759">
        <v>1</v>
      </c>
      <c r="M367" s="2605">
        <f t="shared" si="126"/>
        <v>431818</v>
      </c>
      <c r="N367" s="1505">
        <f t="shared" si="147"/>
        <v>5</v>
      </c>
      <c r="O367" s="1494">
        <f t="shared" si="147"/>
        <v>7559090</v>
      </c>
      <c r="P367" s="1494">
        <v>200000</v>
      </c>
      <c r="Q367" s="2714"/>
      <c r="R367" s="1508">
        <v>1331818</v>
      </c>
      <c r="S367" s="1508">
        <v>1931818</v>
      </c>
      <c r="T367" s="1508">
        <v>2231818</v>
      </c>
      <c r="U367" s="1508">
        <v>431818</v>
      </c>
      <c r="V367" s="1785"/>
      <c r="W367" s="1338"/>
      <c r="X367" s="2318"/>
      <c r="Y367" s="1338"/>
      <c r="Z367" s="2447"/>
      <c r="AA367" s="1342"/>
      <c r="AB367" s="1787"/>
      <c r="AC367" s="1229"/>
      <c r="AD367" s="1229"/>
      <c r="AE367" s="1229"/>
      <c r="AF367" s="1490">
        <f t="shared" si="127"/>
        <v>0</v>
      </c>
      <c r="AG367" s="1316">
        <f t="shared" si="128"/>
        <v>7559090</v>
      </c>
      <c r="AH367" s="1788"/>
      <c r="AI367" s="1630"/>
      <c r="AJ367" s="1413"/>
      <c r="AK367" s="1368"/>
      <c r="AL367" s="2583"/>
      <c r="AM367" s="2235"/>
      <c r="AN367" s="1789"/>
      <c r="AO367" s="1254"/>
      <c r="AP367" s="1491">
        <f t="shared" si="129"/>
        <v>0</v>
      </c>
      <c r="AQ367" s="1782"/>
      <c r="AR367" s="1492">
        <f t="shared" si="130"/>
        <v>0</v>
      </c>
      <c r="AS367" s="1783"/>
      <c r="AT367" s="1492">
        <f t="shared" si="131"/>
        <v>0</v>
      </c>
      <c r="AU367" s="1790"/>
      <c r="AV367" s="1492">
        <f t="shared" si="132"/>
        <v>0</v>
      </c>
      <c r="AW367" s="1493">
        <f t="shared" si="133"/>
        <v>0</v>
      </c>
      <c r="AX367" s="2153">
        <f t="shared" si="134"/>
        <v>0</v>
      </c>
      <c r="AY367" s="1495">
        <f t="shared" si="135"/>
        <v>0</v>
      </c>
      <c r="AZ367" s="1808"/>
      <c r="BA367" s="1508">
        <v>1331818</v>
      </c>
      <c r="BB367" s="1508">
        <v>1931818</v>
      </c>
      <c r="BC367" s="1508">
        <v>2231818</v>
      </c>
      <c r="BD367" s="1508">
        <v>431818</v>
      </c>
      <c r="BE367" s="2167"/>
      <c r="BF367" s="1338"/>
      <c r="BG367" s="1809"/>
      <c r="BH367" s="1338"/>
      <c r="BI367" s="1810"/>
      <c r="BJ367" s="1342"/>
      <c r="BK367" s="1814"/>
      <c r="BL367" s="1229"/>
      <c r="BM367" s="1229"/>
      <c r="BN367" s="1229"/>
      <c r="BO367" s="1490">
        <f t="shared" si="143"/>
        <v>0</v>
      </c>
      <c r="BP367" s="1316">
        <f t="shared" si="136"/>
        <v>7559090</v>
      </c>
      <c r="BQ367" s="1812"/>
      <c r="BS367" s="1298">
        <f t="shared" si="137"/>
        <v>2</v>
      </c>
      <c r="BT367" s="1298">
        <f t="shared" si="138"/>
        <v>0</v>
      </c>
      <c r="BU367" s="1298">
        <f t="shared" si="139"/>
        <v>2</v>
      </c>
      <c r="BV367" s="1298">
        <f t="shared" si="140"/>
        <v>1</v>
      </c>
      <c r="BW367" s="1298">
        <f t="shared" si="141"/>
        <v>7559090</v>
      </c>
    </row>
    <row r="368" spans="1:75" ht="15" customHeight="1" x14ac:dyDescent="0.25">
      <c r="A368" s="2290">
        <v>3</v>
      </c>
      <c r="B368" s="2643">
        <v>43547</v>
      </c>
      <c r="C368" s="2670">
        <v>361</v>
      </c>
      <c r="D368" s="2508" t="s">
        <v>92</v>
      </c>
      <c r="E368" s="1789" t="s">
        <v>88</v>
      </c>
      <c r="F368" s="794">
        <v>5</v>
      </c>
      <c r="G368" s="1491">
        <f t="shared" si="142"/>
        <v>6659090</v>
      </c>
      <c r="H368" s="1782"/>
      <c r="I368" s="2605">
        <f t="shared" si="144"/>
        <v>0</v>
      </c>
      <c r="J368" s="1783">
        <v>4</v>
      </c>
      <c r="K368" s="2605">
        <f t="shared" si="125"/>
        <v>8927272</v>
      </c>
      <c r="L368" s="2759">
        <v>1</v>
      </c>
      <c r="M368" s="2605">
        <f t="shared" si="126"/>
        <v>431818</v>
      </c>
      <c r="N368" s="1505">
        <f t="shared" si="147"/>
        <v>10</v>
      </c>
      <c r="O368" s="1494">
        <f t="shared" si="147"/>
        <v>16018180</v>
      </c>
      <c r="P368" s="1494">
        <v>400000</v>
      </c>
      <c r="Q368" s="2714"/>
      <c r="R368" s="1508">
        <v>1331818</v>
      </c>
      <c r="S368" s="1508">
        <v>1931818</v>
      </c>
      <c r="T368" s="1508">
        <v>2231818</v>
      </c>
      <c r="U368" s="1508">
        <v>431818</v>
      </c>
      <c r="V368" s="1785"/>
      <c r="W368" s="1338"/>
      <c r="X368" s="2318"/>
      <c r="Y368" s="1338"/>
      <c r="Z368" s="1302"/>
      <c r="AA368" s="1342"/>
      <c r="AB368" s="1787"/>
      <c r="AC368" s="1229"/>
      <c r="AD368" s="1229"/>
      <c r="AE368" s="1229"/>
      <c r="AF368" s="1490">
        <f t="shared" si="127"/>
        <v>0</v>
      </c>
      <c r="AG368" s="1316">
        <f t="shared" si="128"/>
        <v>16018180</v>
      </c>
      <c r="AH368" s="1792"/>
      <c r="AI368" s="1630"/>
      <c r="AJ368" s="1413"/>
      <c r="AK368" s="1368"/>
      <c r="AL368" s="2583"/>
      <c r="AM368" s="2235"/>
      <c r="AN368" s="1789"/>
      <c r="AO368" s="1254"/>
      <c r="AP368" s="1491">
        <f t="shared" si="129"/>
        <v>0</v>
      </c>
      <c r="AQ368" s="1782"/>
      <c r="AR368" s="1492">
        <f t="shared" si="130"/>
        <v>0</v>
      </c>
      <c r="AS368" s="1783"/>
      <c r="AT368" s="1492">
        <f t="shared" si="131"/>
        <v>0</v>
      </c>
      <c r="AU368" s="1790"/>
      <c r="AV368" s="1492">
        <f t="shared" si="132"/>
        <v>0</v>
      </c>
      <c r="AW368" s="1493">
        <f t="shared" si="133"/>
        <v>0</v>
      </c>
      <c r="AX368" s="2153">
        <f t="shared" si="134"/>
        <v>0</v>
      </c>
      <c r="AY368" s="1495">
        <f t="shared" si="135"/>
        <v>0</v>
      </c>
      <c r="AZ368" s="1808"/>
      <c r="BA368" s="1508">
        <v>1331818</v>
      </c>
      <c r="BB368" s="1508">
        <v>1931818</v>
      </c>
      <c r="BC368" s="1508">
        <v>2231818</v>
      </c>
      <c r="BD368" s="1508">
        <v>431818</v>
      </c>
      <c r="BE368" s="2167"/>
      <c r="BF368" s="1338"/>
      <c r="BG368" s="1809"/>
      <c r="BH368" s="1338"/>
      <c r="BI368" s="1810"/>
      <c r="BJ368" s="1342"/>
      <c r="BK368" s="1814"/>
      <c r="BL368" s="1229"/>
      <c r="BM368" s="1229"/>
      <c r="BN368" s="1229"/>
      <c r="BO368" s="1490">
        <f t="shared" si="143"/>
        <v>0</v>
      </c>
      <c r="BP368" s="1316">
        <f t="shared" si="136"/>
        <v>16018180</v>
      </c>
      <c r="BQ368" s="1812"/>
      <c r="BS368" s="1298">
        <f t="shared" si="137"/>
        <v>5</v>
      </c>
      <c r="BT368" s="1298">
        <f t="shared" si="138"/>
        <v>0</v>
      </c>
      <c r="BU368" s="1298">
        <f t="shared" si="139"/>
        <v>4</v>
      </c>
      <c r="BV368" s="1298">
        <f t="shared" si="140"/>
        <v>1</v>
      </c>
      <c r="BW368" s="1298">
        <f t="shared" si="141"/>
        <v>16018180</v>
      </c>
    </row>
    <row r="369" spans="1:75" ht="15" customHeight="1" x14ac:dyDescent="0.25">
      <c r="A369" s="2290">
        <v>4</v>
      </c>
      <c r="B369" s="2643">
        <v>43547</v>
      </c>
      <c r="C369" s="2670">
        <v>362</v>
      </c>
      <c r="D369" s="2508" t="s">
        <v>89</v>
      </c>
      <c r="E369" s="1789" t="s">
        <v>88</v>
      </c>
      <c r="F369" s="794">
        <v>5</v>
      </c>
      <c r="G369" s="1491">
        <f t="shared" si="142"/>
        <v>6659090</v>
      </c>
      <c r="H369" s="1782"/>
      <c r="I369" s="2605">
        <f t="shared" si="144"/>
        <v>0</v>
      </c>
      <c r="J369" s="1783">
        <v>4</v>
      </c>
      <c r="K369" s="2605">
        <f t="shared" si="125"/>
        <v>8927272</v>
      </c>
      <c r="L369" s="2759">
        <v>1</v>
      </c>
      <c r="M369" s="2605">
        <f t="shared" si="126"/>
        <v>431818</v>
      </c>
      <c r="N369" s="1505">
        <f t="shared" si="147"/>
        <v>10</v>
      </c>
      <c r="O369" s="1494">
        <f t="shared" si="147"/>
        <v>16018180</v>
      </c>
      <c r="P369" s="1494">
        <v>400000</v>
      </c>
      <c r="Q369" s="2714"/>
      <c r="R369" s="1508">
        <v>1331818</v>
      </c>
      <c r="S369" s="1508">
        <v>1931818</v>
      </c>
      <c r="T369" s="1508">
        <v>2231818</v>
      </c>
      <c r="U369" s="1508">
        <v>431818</v>
      </c>
      <c r="V369" s="1785"/>
      <c r="W369" s="1338"/>
      <c r="X369" s="2378"/>
      <c r="Y369" s="1338"/>
      <c r="Z369" s="2447"/>
      <c r="AA369" s="1342"/>
      <c r="AB369" s="1787"/>
      <c r="AC369" s="1229"/>
      <c r="AD369" s="1229"/>
      <c r="AE369" s="1229"/>
      <c r="AF369" s="1490">
        <f t="shared" si="127"/>
        <v>0</v>
      </c>
      <c r="AG369" s="1316">
        <f t="shared" si="128"/>
        <v>16018180</v>
      </c>
      <c r="AH369" s="1788"/>
      <c r="AI369" s="1630"/>
      <c r="AJ369" s="1413"/>
      <c r="AK369" s="1368"/>
      <c r="AL369" s="2583"/>
      <c r="AM369" s="2235"/>
      <c r="AN369" s="1789"/>
      <c r="AO369" s="1254"/>
      <c r="AP369" s="1491">
        <f t="shared" si="129"/>
        <v>0</v>
      </c>
      <c r="AQ369" s="1782"/>
      <c r="AR369" s="1492">
        <f t="shared" si="130"/>
        <v>0</v>
      </c>
      <c r="AS369" s="1783"/>
      <c r="AT369" s="1492">
        <f t="shared" si="131"/>
        <v>0</v>
      </c>
      <c r="AU369" s="1790"/>
      <c r="AV369" s="1492">
        <f t="shared" si="132"/>
        <v>0</v>
      </c>
      <c r="AW369" s="1493">
        <f t="shared" si="133"/>
        <v>0</v>
      </c>
      <c r="AX369" s="2153">
        <f t="shared" si="134"/>
        <v>0</v>
      </c>
      <c r="AY369" s="1495">
        <f t="shared" si="135"/>
        <v>0</v>
      </c>
      <c r="AZ369" s="1808"/>
      <c r="BA369" s="1508">
        <v>1331818</v>
      </c>
      <c r="BB369" s="1508">
        <v>1931818</v>
      </c>
      <c r="BC369" s="1508">
        <v>2231818</v>
      </c>
      <c r="BD369" s="1508">
        <v>431818</v>
      </c>
      <c r="BE369" s="2167"/>
      <c r="BF369" s="1338"/>
      <c r="BG369" s="1737"/>
      <c r="BH369" s="1338"/>
      <c r="BI369" s="1810"/>
      <c r="BJ369" s="1342"/>
      <c r="BK369" s="1814"/>
      <c r="BL369" s="1229"/>
      <c r="BM369" s="1229"/>
      <c r="BN369" s="1229"/>
      <c r="BO369" s="1490">
        <f t="shared" si="143"/>
        <v>0</v>
      </c>
      <c r="BP369" s="1316">
        <f t="shared" si="136"/>
        <v>16018180</v>
      </c>
      <c r="BQ369" s="1801"/>
      <c r="BS369" s="1298">
        <f t="shared" si="137"/>
        <v>5</v>
      </c>
      <c r="BT369" s="1298">
        <f t="shared" si="138"/>
        <v>0</v>
      </c>
      <c r="BU369" s="1298">
        <f t="shared" si="139"/>
        <v>4</v>
      </c>
      <c r="BV369" s="1298">
        <f t="shared" si="140"/>
        <v>1</v>
      </c>
      <c r="BW369" s="1298">
        <f t="shared" si="141"/>
        <v>16018180</v>
      </c>
    </row>
    <row r="370" spans="1:75" ht="15" customHeight="1" x14ac:dyDescent="0.25">
      <c r="A370" s="2290">
        <v>5</v>
      </c>
      <c r="B370" s="2643">
        <v>43547</v>
      </c>
      <c r="C370" s="2670">
        <v>363</v>
      </c>
      <c r="D370" s="2508" t="s">
        <v>59</v>
      </c>
      <c r="E370" s="1789" t="s">
        <v>57</v>
      </c>
      <c r="F370" s="794">
        <v>4</v>
      </c>
      <c r="G370" s="1491">
        <f t="shared" si="142"/>
        <v>5327272</v>
      </c>
      <c r="H370" s="1782">
        <v>1</v>
      </c>
      <c r="I370" s="2605">
        <f t="shared" si="144"/>
        <v>1931818</v>
      </c>
      <c r="J370" s="1783">
        <v>3</v>
      </c>
      <c r="K370" s="2605">
        <f t="shared" si="125"/>
        <v>6695454</v>
      </c>
      <c r="L370" s="2759"/>
      <c r="M370" s="2605">
        <f t="shared" si="126"/>
        <v>0</v>
      </c>
      <c r="N370" s="1505">
        <f t="shared" si="147"/>
        <v>8</v>
      </c>
      <c r="O370" s="1494">
        <f t="shared" si="147"/>
        <v>13954544</v>
      </c>
      <c r="P370" s="1494">
        <v>320000</v>
      </c>
      <c r="Q370" s="2714"/>
      <c r="R370" s="1508">
        <v>1331818</v>
      </c>
      <c r="S370" s="1508">
        <v>1931818</v>
      </c>
      <c r="T370" s="1508">
        <v>2231818</v>
      </c>
      <c r="U370" s="1508">
        <v>431818</v>
      </c>
      <c r="V370" s="1785"/>
      <c r="W370" s="1338"/>
      <c r="X370" s="2378"/>
      <c r="Y370" s="1338"/>
      <c r="Z370" s="2447"/>
      <c r="AA370" s="1342"/>
      <c r="AB370" s="1787"/>
      <c r="AC370" s="1229"/>
      <c r="AD370" s="1229"/>
      <c r="AE370" s="1229"/>
      <c r="AF370" s="1490">
        <f t="shared" si="127"/>
        <v>0</v>
      </c>
      <c r="AG370" s="1316">
        <f t="shared" si="128"/>
        <v>13954544</v>
      </c>
      <c r="AH370" s="1788"/>
      <c r="AI370" s="1630"/>
      <c r="AJ370" s="1413"/>
      <c r="AK370" s="1368"/>
      <c r="AL370" s="2583"/>
      <c r="AM370" s="2235"/>
      <c r="AN370" s="1789"/>
      <c r="AO370" s="1254"/>
      <c r="AP370" s="1491">
        <f t="shared" si="129"/>
        <v>0</v>
      </c>
      <c r="AQ370" s="1782"/>
      <c r="AR370" s="1492">
        <f t="shared" si="130"/>
        <v>0</v>
      </c>
      <c r="AS370" s="1783"/>
      <c r="AT370" s="1492">
        <f t="shared" si="131"/>
        <v>0</v>
      </c>
      <c r="AU370" s="1790"/>
      <c r="AV370" s="1492">
        <f t="shared" si="132"/>
        <v>0</v>
      </c>
      <c r="AW370" s="1493">
        <f t="shared" si="133"/>
        <v>0</v>
      </c>
      <c r="AX370" s="2153">
        <f t="shared" si="134"/>
        <v>0</v>
      </c>
      <c r="AY370" s="1495">
        <f t="shared" si="135"/>
        <v>0</v>
      </c>
      <c r="AZ370" s="1808"/>
      <c r="BA370" s="1508">
        <v>1331818</v>
      </c>
      <c r="BB370" s="1508">
        <v>1931818</v>
      </c>
      <c r="BC370" s="1508">
        <v>2231818</v>
      </c>
      <c r="BD370" s="1508">
        <v>431818</v>
      </c>
      <c r="BE370" s="2167"/>
      <c r="BF370" s="1338"/>
      <c r="BG370" s="1737"/>
      <c r="BH370" s="1338"/>
      <c r="BI370" s="1810"/>
      <c r="BJ370" s="1342"/>
      <c r="BK370" s="1814"/>
      <c r="BL370" s="1229"/>
      <c r="BM370" s="1229"/>
      <c r="BN370" s="1229"/>
      <c r="BO370" s="1490">
        <f t="shared" si="143"/>
        <v>0</v>
      </c>
      <c r="BP370" s="1316">
        <f t="shared" si="136"/>
        <v>13954544</v>
      </c>
      <c r="BQ370" s="1812"/>
      <c r="BS370" s="1298">
        <f t="shared" si="137"/>
        <v>4</v>
      </c>
      <c r="BT370" s="1298">
        <f t="shared" si="138"/>
        <v>1</v>
      </c>
      <c r="BU370" s="1298">
        <f t="shared" si="139"/>
        <v>3</v>
      </c>
      <c r="BV370" s="1298">
        <f t="shared" si="140"/>
        <v>0</v>
      </c>
      <c r="BW370" s="1298">
        <f t="shared" si="141"/>
        <v>13954544</v>
      </c>
    </row>
    <row r="371" spans="1:75" ht="15" customHeight="1" x14ac:dyDescent="0.25">
      <c r="A371" s="2290">
        <v>6</v>
      </c>
      <c r="B371" s="2643">
        <v>43547</v>
      </c>
      <c r="C371" s="2670">
        <v>364</v>
      </c>
      <c r="D371" s="2508" t="s">
        <v>104</v>
      </c>
      <c r="E371" s="1789" t="s">
        <v>57</v>
      </c>
      <c r="F371" s="794">
        <v>3</v>
      </c>
      <c r="G371" s="1491">
        <f t="shared" si="142"/>
        <v>3995454</v>
      </c>
      <c r="H371" s="1782">
        <v>1</v>
      </c>
      <c r="I371" s="2605">
        <f t="shared" si="144"/>
        <v>1931818</v>
      </c>
      <c r="J371" s="1783">
        <v>3</v>
      </c>
      <c r="K371" s="2605">
        <f t="shared" si="125"/>
        <v>6695454</v>
      </c>
      <c r="L371" s="2759">
        <v>2</v>
      </c>
      <c r="M371" s="2605">
        <f t="shared" si="126"/>
        <v>863636</v>
      </c>
      <c r="N371" s="1505">
        <f t="shared" si="147"/>
        <v>9</v>
      </c>
      <c r="O371" s="1494">
        <f t="shared" si="147"/>
        <v>13486362</v>
      </c>
      <c r="P371" s="1494">
        <v>360000</v>
      </c>
      <c r="Q371" s="2714"/>
      <c r="R371" s="1508">
        <v>1331818</v>
      </c>
      <c r="S371" s="1508">
        <v>1931818</v>
      </c>
      <c r="T371" s="1508">
        <v>2231818</v>
      </c>
      <c r="U371" s="1508">
        <v>431818</v>
      </c>
      <c r="V371" s="1785"/>
      <c r="W371" s="1338"/>
      <c r="X371" s="2378"/>
      <c r="Y371" s="1338"/>
      <c r="Z371" s="2447"/>
      <c r="AA371" s="1342"/>
      <c r="AB371" s="1787"/>
      <c r="AC371" s="1229"/>
      <c r="AD371" s="1229"/>
      <c r="AE371" s="1229"/>
      <c r="AF371" s="1490">
        <f t="shared" si="127"/>
        <v>0</v>
      </c>
      <c r="AG371" s="1316">
        <f t="shared" si="128"/>
        <v>13486362</v>
      </c>
      <c r="AH371" s="1788"/>
      <c r="AI371" s="1630"/>
      <c r="AJ371" s="1413"/>
      <c r="AK371" s="1368"/>
      <c r="AL371" s="2583"/>
      <c r="AM371" s="2235"/>
      <c r="AN371" s="1789"/>
      <c r="AO371" s="1254"/>
      <c r="AP371" s="1491">
        <f t="shared" si="129"/>
        <v>0</v>
      </c>
      <c r="AQ371" s="1782"/>
      <c r="AR371" s="1492">
        <f t="shared" si="130"/>
        <v>0</v>
      </c>
      <c r="AS371" s="1783"/>
      <c r="AT371" s="1492">
        <f t="shared" si="131"/>
        <v>0</v>
      </c>
      <c r="AU371" s="1790"/>
      <c r="AV371" s="1492">
        <f t="shared" si="132"/>
        <v>0</v>
      </c>
      <c r="AW371" s="1493">
        <f t="shared" si="133"/>
        <v>0</v>
      </c>
      <c r="AX371" s="2153">
        <f t="shared" si="134"/>
        <v>0</v>
      </c>
      <c r="AY371" s="1495">
        <f t="shared" si="135"/>
        <v>0</v>
      </c>
      <c r="AZ371" s="1808"/>
      <c r="BA371" s="1508">
        <v>1331818</v>
      </c>
      <c r="BB371" s="1508">
        <v>1931818</v>
      </c>
      <c r="BC371" s="1508">
        <v>2231818</v>
      </c>
      <c r="BD371" s="1508">
        <v>431818</v>
      </c>
      <c r="BE371" s="2167"/>
      <c r="BF371" s="1338"/>
      <c r="BG371" s="1810"/>
      <c r="BH371" s="1338"/>
      <c r="BI371" s="1810"/>
      <c r="BJ371" s="1342"/>
      <c r="BK371" s="1814"/>
      <c r="BL371" s="1229"/>
      <c r="BM371" s="1229"/>
      <c r="BN371" s="1229"/>
      <c r="BO371" s="1490">
        <f t="shared" si="143"/>
        <v>0</v>
      </c>
      <c r="BP371" s="1316">
        <f t="shared" si="136"/>
        <v>13486362</v>
      </c>
      <c r="BQ371" s="1801"/>
      <c r="BS371" s="1298">
        <f t="shared" si="137"/>
        <v>3</v>
      </c>
      <c r="BT371" s="1298">
        <f t="shared" si="138"/>
        <v>1</v>
      </c>
      <c r="BU371" s="1298">
        <f t="shared" si="139"/>
        <v>3</v>
      </c>
      <c r="BV371" s="1298">
        <f t="shared" si="140"/>
        <v>2</v>
      </c>
      <c r="BW371" s="1298">
        <f t="shared" si="141"/>
        <v>13486362</v>
      </c>
    </row>
    <row r="372" spans="1:75" ht="15" customHeight="1" x14ac:dyDescent="0.25">
      <c r="A372" s="2290">
        <v>7</v>
      </c>
      <c r="B372" s="2643">
        <v>43547</v>
      </c>
      <c r="C372" s="2670">
        <v>365</v>
      </c>
      <c r="D372" s="2508" t="s">
        <v>76</v>
      </c>
      <c r="E372" s="1789" t="s">
        <v>57</v>
      </c>
      <c r="F372" s="794">
        <v>2</v>
      </c>
      <c r="G372" s="1491">
        <f t="shared" si="142"/>
        <v>2663636</v>
      </c>
      <c r="H372" s="1782">
        <v>1</v>
      </c>
      <c r="I372" s="2605">
        <f t="shared" si="144"/>
        <v>1931818</v>
      </c>
      <c r="J372" s="1783">
        <v>2</v>
      </c>
      <c r="K372" s="2605">
        <f t="shared" si="125"/>
        <v>4463636</v>
      </c>
      <c r="L372" s="2759">
        <v>1</v>
      </c>
      <c r="M372" s="2605">
        <f t="shared" si="126"/>
        <v>431818</v>
      </c>
      <c r="N372" s="1505">
        <f t="shared" si="147"/>
        <v>6</v>
      </c>
      <c r="O372" s="1494">
        <f t="shared" si="147"/>
        <v>9490908</v>
      </c>
      <c r="P372" s="1494">
        <v>240000</v>
      </c>
      <c r="Q372" s="2714"/>
      <c r="R372" s="1508">
        <v>1331818</v>
      </c>
      <c r="S372" s="1508">
        <v>1931818</v>
      </c>
      <c r="T372" s="1508">
        <v>2231818</v>
      </c>
      <c r="U372" s="1508">
        <v>431818</v>
      </c>
      <c r="V372" s="1785"/>
      <c r="W372" s="1338"/>
      <c r="X372" s="2318"/>
      <c r="Y372" s="1338"/>
      <c r="Z372" s="2447"/>
      <c r="AA372" s="1342"/>
      <c r="AB372" s="1787"/>
      <c r="AC372" s="1229"/>
      <c r="AD372" s="1229"/>
      <c r="AE372" s="1229"/>
      <c r="AF372" s="1490">
        <f t="shared" si="127"/>
        <v>0</v>
      </c>
      <c r="AG372" s="1316">
        <f t="shared" si="128"/>
        <v>9490908</v>
      </c>
      <c r="AH372" s="1788"/>
      <c r="AI372" s="1630"/>
      <c r="AJ372" s="1413"/>
      <c r="AK372" s="1368"/>
      <c r="AL372" s="2583"/>
      <c r="AM372" s="2235"/>
      <c r="AN372" s="1789"/>
      <c r="AO372" s="1254"/>
      <c r="AP372" s="1491">
        <f t="shared" si="129"/>
        <v>0</v>
      </c>
      <c r="AQ372" s="1782"/>
      <c r="AR372" s="1492">
        <f t="shared" si="130"/>
        <v>0</v>
      </c>
      <c r="AS372" s="1783"/>
      <c r="AT372" s="1492">
        <f t="shared" si="131"/>
        <v>0</v>
      </c>
      <c r="AU372" s="1790"/>
      <c r="AV372" s="1492">
        <f t="shared" si="132"/>
        <v>0</v>
      </c>
      <c r="AW372" s="1493">
        <f t="shared" si="133"/>
        <v>0</v>
      </c>
      <c r="AX372" s="2153">
        <f t="shared" si="134"/>
        <v>0</v>
      </c>
      <c r="AY372" s="1495">
        <f t="shared" si="135"/>
        <v>0</v>
      </c>
      <c r="AZ372" s="1808"/>
      <c r="BA372" s="1508">
        <v>1331818</v>
      </c>
      <c r="BB372" s="1508">
        <v>1931818</v>
      </c>
      <c r="BC372" s="1508">
        <v>2231818</v>
      </c>
      <c r="BD372" s="1508">
        <v>431818</v>
      </c>
      <c r="BE372" s="2167"/>
      <c r="BF372" s="1338"/>
      <c r="BG372" s="1810"/>
      <c r="BH372" s="1338"/>
      <c r="BI372" s="1810"/>
      <c r="BJ372" s="1342"/>
      <c r="BK372" s="1814"/>
      <c r="BL372" s="1229"/>
      <c r="BM372" s="1229"/>
      <c r="BN372" s="1229"/>
      <c r="BO372" s="1490">
        <f t="shared" si="143"/>
        <v>0</v>
      </c>
      <c r="BP372" s="1316">
        <f t="shared" si="136"/>
        <v>9490908</v>
      </c>
      <c r="BQ372" s="1812"/>
      <c r="BS372" s="1298">
        <f t="shared" si="137"/>
        <v>2</v>
      </c>
      <c r="BT372" s="1298">
        <f t="shared" si="138"/>
        <v>1</v>
      </c>
      <c r="BU372" s="1298">
        <f t="shared" si="139"/>
        <v>2</v>
      </c>
      <c r="BV372" s="1298">
        <f t="shared" si="140"/>
        <v>1</v>
      </c>
      <c r="BW372" s="1298">
        <f t="shared" si="141"/>
        <v>9490908</v>
      </c>
    </row>
    <row r="373" spans="1:75" ht="15" customHeight="1" x14ac:dyDescent="0.25">
      <c r="A373" s="2290">
        <v>8</v>
      </c>
      <c r="B373" s="2643">
        <v>43547</v>
      </c>
      <c r="C373" s="2670">
        <v>366</v>
      </c>
      <c r="D373" s="2508" t="s">
        <v>174</v>
      </c>
      <c r="E373" s="1789" t="s">
        <v>57</v>
      </c>
      <c r="F373" s="794">
        <v>2</v>
      </c>
      <c r="G373" s="1491">
        <f t="shared" si="142"/>
        <v>2663636</v>
      </c>
      <c r="H373" s="1782"/>
      <c r="I373" s="2605">
        <f t="shared" si="144"/>
        <v>0</v>
      </c>
      <c r="J373" s="1783">
        <v>2</v>
      </c>
      <c r="K373" s="2605">
        <f t="shared" si="125"/>
        <v>4463636</v>
      </c>
      <c r="L373" s="2759">
        <v>1</v>
      </c>
      <c r="M373" s="2605">
        <f t="shared" si="126"/>
        <v>431818</v>
      </c>
      <c r="N373" s="1505">
        <f t="shared" si="147"/>
        <v>5</v>
      </c>
      <c r="O373" s="1494">
        <f t="shared" si="147"/>
        <v>7559090</v>
      </c>
      <c r="P373" s="1494">
        <v>200000</v>
      </c>
      <c r="Q373" s="2714"/>
      <c r="R373" s="1508">
        <v>1331818</v>
      </c>
      <c r="S373" s="1508">
        <v>1931818</v>
      </c>
      <c r="T373" s="1508">
        <v>2231818</v>
      </c>
      <c r="U373" s="1508">
        <v>431818</v>
      </c>
      <c r="V373" s="1785"/>
      <c r="W373" s="1338"/>
      <c r="X373" s="2378"/>
      <c r="Y373" s="1338"/>
      <c r="Z373" s="2447"/>
      <c r="AA373" s="1342"/>
      <c r="AB373" s="1787"/>
      <c r="AC373" s="1229"/>
      <c r="AD373" s="1229"/>
      <c r="AE373" s="1229"/>
      <c r="AF373" s="1490">
        <f t="shared" si="127"/>
        <v>0</v>
      </c>
      <c r="AG373" s="1316">
        <f t="shared" si="128"/>
        <v>7559090</v>
      </c>
      <c r="AH373" s="1788"/>
      <c r="AI373" s="1630"/>
      <c r="AJ373" s="1413"/>
      <c r="AK373" s="1368"/>
      <c r="AL373" s="2583"/>
      <c r="AM373" s="2235"/>
      <c r="AN373" s="1789"/>
      <c r="AO373" s="1254"/>
      <c r="AP373" s="1491">
        <f t="shared" si="129"/>
        <v>0</v>
      </c>
      <c r="AQ373" s="1782"/>
      <c r="AR373" s="1492">
        <f t="shared" si="130"/>
        <v>0</v>
      </c>
      <c r="AS373" s="1783"/>
      <c r="AT373" s="1492">
        <f t="shared" si="131"/>
        <v>0</v>
      </c>
      <c r="AU373" s="1790"/>
      <c r="AV373" s="1492">
        <f t="shared" si="132"/>
        <v>0</v>
      </c>
      <c r="AW373" s="1493">
        <f t="shared" si="133"/>
        <v>0</v>
      </c>
      <c r="AX373" s="2153">
        <f t="shared" si="134"/>
        <v>0</v>
      </c>
      <c r="AY373" s="1495">
        <f t="shared" si="135"/>
        <v>0</v>
      </c>
      <c r="AZ373" s="1808"/>
      <c r="BA373" s="1508">
        <v>1331818</v>
      </c>
      <c r="BB373" s="1508">
        <v>1931818</v>
      </c>
      <c r="BC373" s="1508">
        <v>2231818</v>
      </c>
      <c r="BD373" s="1508">
        <v>431818</v>
      </c>
      <c r="BE373" s="2167"/>
      <c r="BF373" s="1338"/>
      <c r="BG373" s="1810"/>
      <c r="BH373" s="1338"/>
      <c r="BI373" s="1810"/>
      <c r="BJ373" s="1342"/>
      <c r="BK373" s="1814"/>
      <c r="BL373" s="1229"/>
      <c r="BM373" s="1229"/>
      <c r="BN373" s="1229"/>
      <c r="BO373" s="1490">
        <f t="shared" si="143"/>
        <v>0</v>
      </c>
      <c r="BP373" s="1316">
        <f t="shared" si="136"/>
        <v>7559090</v>
      </c>
      <c r="BQ373" s="1812"/>
      <c r="BS373" s="1298">
        <f t="shared" si="137"/>
        <v>2</v>
      </c>
      <c r="BT373" s="1298">
        <f t="shared" si="138"/>
        <v>0</v>
      </c>
      <c r="BU373" s="1298">
        <f t="shared" si="139"/>
        <v>2</v>
      </c>
      <c r="BV373" s="1298">
        <f t="shared" si="140"/>
        <v>1</v>
      </c>
      <c r="BW373" s="1298">
        <f t="shared" si="141"/>
        <v>7559090</v>
      </c>
    </row>
    <row r="374" spans="1:75" ht="15" customHeight="1" x14ac:dyDescent="0.25">
      <c r="A374" s="2290">
        <v>9</v>
      </c>
      <c r="B374" s="2643">
        <v>43547</v>
      </c>
      <c r="C374" s="2670">
        <v>367</v>
      </c>
      <c r="D374" s="2508" t="s">
        <v>91</v>
      </c>
      <c r="E374" s="1789" t="s">
        <v>88</v>
      </c>
      <c r="F374" s="794">
        <v>3</v>
      </c>
      <c r="G374" s="1491">
        <f t="shared" si="142"/>
        <v>3995454</v>
      </c>
      <c r="H374" s="1782"/>
      <c r="I374" s="2605">
        <f t="shared" si="144"/>
        <v>0</v>
      </c>
      <c r="J374" s="1783">
        <v>2</v>
      </c>
      <c r="K374" s="2605">
        <f t="shared" si="125"/>
        <v>4463636</v>
      </c>
      <c r="L374" s="2759"/>
      <c r="M374" s="2605">
        <f t="shared" si="126"/>
        <v>0</v>
      </c>
      <c r="N374" s="1505">
        <f t="shared" si="147"/>
        <v>5</v>
      </c>
      <c r="O374" s="1494">
        <f t="shared" si="147"/>
        <v>8459090</v>
      </c>
      <c r="P374" s="1494">
        <v>200000</v>
      </c>
      <c r="Q374" s="2714"/>
      <c r="R374" s="1508">
        <v>1331818</v>
      </c>
      <c r="S374" s="1508">
        <v>1931818</v>
      </c>
      <c r="T374" s="1508">
        <v>2231818</v>
      </c>
      <c r="U374" s="1508">
        <v>431818</v>
      </c>
      <c r="V374" s="1785"/>
      <c r="W374" s="1338"/>
      <c r="X374" s="2378"/>
      <c r="Y374" s="1338"/>
      <c r="Z374" s="2447"/>
      <c r="AA374" s="1342"/>
      <c r="AB374" s="1787"/>
      <c r="AC374" s="1229"/>
      <c r="AD374" s="1229"/>
      <c r="AE374" s="1229"/>
      <c r="AF374" s="1490">
        <f t="shared" si="127"/>
        <v>0</v>
      </c>
      <c r="AG374" s="1316">
        <f t="shared" si="128"/>
        <v>8459090</v>
      </c>
      <c r="AH374" s="1788"/>
      <c r="AI374" s="1630"/>
      <c r="AJ374" s="1413"/>
      <c r="AK374" s="1368"/>
      <c r="AL374" s="2583"/>
      <c r="AM374" s="2235"/>
      <c r="AN374" s="1789"/>
      <c r="AO374" s="1254"/>
      <c r="AP374" s="1491">
        <f t="shared" si="129"/>
        <v>0</v>
      </c>
      <c r="AQ374" s="1782"/>
      <c r="AR374" s="1492">
        <f t="shared" si="130"/>
        <v>0</v>
      </c>
      <c r="AS374" s="1783"/>
      <c r="AT374" s="1492">
        <f t="shared" si="131"/>
        <v>0</v>
      </c>
      <c r="AU374" s="1790"/>
      <c r="AV374" s="1492">
        <f t="shared" si="132"/>
        <v>0</v>
      </c>
      <c r="AW374" s="1493">
        <f t="shared" si="133"/>
        <v>0</v>
      </c>
      <c r="AX374" s="2153">
        <f t="shared" si="134"/>
        <v>0</v>
      </c>
      <c r="AY374" s="1495">
        <f t="shared" si="135"/>
        <v>0</v>
      </c>
      <c r="AZ374" s="1808"/>
      <c r="BA374" s="1508">
        <v>1331818</v>
      </c>
      <c r="BB374" s="1508">
        <v>1931818</v>
      </c>
      <c r="BC374" s="1508">
        <v>2231818</v>
      </c>
      <c r="BD374" s="1508">
        <v>431818</v>
      </c>
      <c r="BE374" s="2167"/>
      <c r="BF374" s="1338"/>
      <c r="BG374" s="1810"/>
      <c r="BH374" s="1338"/>
      <c r="BI374" s="1810"/>
      <c r="BJ374" s="1342"/>
      <c r="BK374" s="1814"/>
      <c r="BL374" s="1229"/>
      <c r="BM374" s="1229"/>
      <c r="BN374" s="1229"/>
      <c r="BO374" s="1490">
        <f t="shared" si="143"/>
        <v>0</v>
      </c>
      <c r="BP374" s="1316">
        <f t="shared" si="136"/>
        <v>8459090</v>
      </c>
      <c r="BQ374" s="1812"/>
      <c r="BS374" s="1298">
        <f t="shared" si="137"/>
        <v>3</v>
      </c>
      <c r="BT374" s="1298">
        <f t="shared" si="138"/>
        <v>0</v>
      </c>
      <c r="BU374" s="1298">
        <f t="shared" si="139"/>
        <v>2</v>
      </c>
      <c r="BV374" s="1298">
        <f t="shared" si="140"/>
        <v>0</v>
      </c>
      <c r="BW374" s="1298">
        <f t="shared" si="141"/>
        <v>8459090</v>
      </c>
    </row>
    <row r="375" spans="1:75" ht="15" customHeight="1" x14ac:dyDescent="0.25">
      <c r="A375" s="2672">
        <v>10</v>
      </c>
      <c r="B375" s="2643">
        <v>43547</v>
      </c>
      <c r="C375" s="2670">
        <v>368</v>
      </c>
      <c r="D375" s="2508" t="s">
        <v>106</v>
      </c>
      <c r="E375" s="1789" t="s">
        <v>88</v>
      </c>
      <c r="F375" s="794">
        <v>2</v>
      </c>
      <c r="G375" s="1491">
        <f t="shared" si="142"/>
        <v>2663636</v>
      </c>
      <c r="H375" s="1782"/>
      <c r="I375" s="2605">
        <f t="shared" si="144"/>
        <v>0</v>
      </c>
      <c r="J375" s="1783">
        <v>2</v>
      </c>
      <c r="K375" s="2605">
        <f t="shared" si="125"/>
        <v>4463636</v>
      </c>
      <c r="L375" s="2759">
        <v>1</v>
      </c>
      <c r="M375" s="2605">
        <f t="shared" si="126"/>
        <v>431818</v>
      </c>
      <c r="N375" s="1505">
        <f t="shared" si="147"/>
        <v>5</v>
      </c>
      <c r="O375" s="1494">
        <f t="shared" si="147"/>
        <v>7559090</v>
      </c>
      <c r="P375" s="1494">
        <v>200000</v>
      </c>
      <c r="Q375" s="2714"/>
      <c r="R375" s="1508">
        <v>1331818</v>
      </c>
      <c r="S375" s="1508">
        <v>1931818</v>
      </c>
      <c r="T375" s="1508">
        <v>2231818</v>
      </c>
      <c r="U375" s="1508">
        <v>431818</v>
      </c>
      <c r="V375" s="1785"/>
      <c r="W375" s="1338"/>
      <c r="X375" s="2318"/>
      <c r="Y375" s="1338"/>
      <c r="Z375" s="2447"/>
      <c r="AA375" s="1342"/>
      <c r="AB375" s="1787"/>
      <c r="AC375" s="1229"/>
      <c r="AD375" s="1229"/>
      <c r="AE375" s="1229"/>
      <c r="AF375" s="1490">
        <f t="shared" si="127"/>
        <v>0</v>
      </c>
      <c r="AG375" s="1316">
        <f t="shared" si="128"/>
        <v>7559090</v>
      </c>
      <c r="AH375" s="1792"/>
      <c r="AI375" s="1630"/>
      <c r="AJ375" s="1413"/>
      <c r="AK375" s="1368"/>
      <c r="AL375" s="2583"/>
      <c r="AM375" s="2235"/>
      <c r="AN375" s="1789"/>
      <c r="AO375" s="1254"/>
      <c r="AP375" s="1491">
        <f t="shared" si="129"/>
        <v>0</v>
      </c>
      <c r="AQ375" s="1782"/>
      <c r="AR375" s="1492">
        <f t="shared" si="130"/>
        <v>0</v>
      </c>
      <c r="AS375" s="1783"/>
      <c r="AT375" s="1492">
        <f t="shared" si="131"/>
        <v>0</v>
      </c>
      <c r="AU375" s="1790"/>
      <c r="AV375" s="1492">
        <f t="shared" si="132"/>
        <v>0</v>
      </c>
      <c r="AW375" s="1493">
        <f t="shared" si="133"/>
        <v>0</v>
      </c>
      <c r="AX375" s="2153">
        <f t="shared" si="134"/>
        <v>0</v>
      </c>
      <c r="AY375" s="1495">
        <f t="shared" si="135"/>
        <v>0</v>
      </c>
      <c r="AZ375" s="1808"/>
      <c r="BA375" s="1508">
        <v>1331818</v>
      </c>
      <c r="BB375" s="1508">
        <v>1931818</v>
      </c>
      <c r="BC375" s="1508">
        <v>2231818</v>
      </c>
      <c r="BD375" s="1508">
        <v>431818</v>
      </c>
      <c r="BE375" s="2167"/>
      <c r="BF375" s="1338"/>
      <c r="BG375" s="1810"/>
      <c r="BH375" s="1338"/>
      <c r="BI375" s="1810"/>
      <c r="BJ375" s="1342"/>
      <c r="BK375" s="1814"/>
      <c r="BL375" s="1229"/>
      <c r="BM375" s="1229"/>
      <c r="BN375" s="1229"/>
      <c r="BO375" s="1490">
        <f t="shared" si="143"/>
        <v>0</v>
      </c>
      <c r="BP375" s="1316">
        <f t="shared" si="136"/>
        <v>7559090</v>
      </c>
      <c r="BQ375" s="1812"/>
      <c r="BS375" s="1298">
        <f t="shared" si="137"/>
        <v>2</v>
      </c>
      <c r="BT375" s="1298">
        <f t="shared" si="138"/>
        <v>0</v>
      </c>
      <c r="BU375" s="1298">
        <f t="shared" si="139"/>
        <v>2</v>
      </c>
      <c r="BV375" s="1298">
        <f t="shared" si="140"/>
        <v>1</v>
      </c>
      <c r="BW375" s="1298">
        <f t="shared" si="141"/>
        <v>7559090</v>
      </c>
    </row>
    <row r="376" spans="1:75" ht="15" customHeight="1" x14ac:dyDescent="0.25">
      <c r="A376" s="2673">
        <v>11</v>
      </c>
      <c r="B376" s="2644">
        <v>43547</v>
      </c>
      <c r="C376" s="1793" t="s">
        <v>205</v>
      </c>
      <c r="D376" s="2510" t="s">
        <v>68</v>
      </c>
      <c r="E376" s="1802" t="s">
        <v>57</v>
      </c>
      <c r="F376" s="794">
        <v>2</v>
      </c>
      <c r="G376" s="1491">
        <f t="shared" si="142"/>
        <v>2663636</v>
      </c>
      <c r="H376" s="1793"/>
      <c r="I376" s="2605">
        <f t="shared" si="144"/>
        <v>0</v>
      </c>
      <c r="J376" s="1794">
        <v>1</v>
      </c>
      <c r="K376" s="2605">
        <f t="shared" si="125"/>
        <v>2231818</v>
      </c>
      <c r="L376" s="2760">
        <v>1</v>
      </c>
      <c r="M376" s="2605">
        <f t="shared" si="126"/>
        <v>431818</v>
      </c>
      <c r="N376" s="1505">
        <f t="shared" si="147"/>
        <v>4</v>
      </c>
      <c r="O376" s="1494">
        <f t="shared" si="147"/>
        <v>5327272</v>
      </c>
      <c r="P376" s="1494">
        <v>160000</v>
      </c>
      <c r="Q376" s="2715"/>
      <c r="R376" s="1508">
        <v>1331818</v>
      </c>
      <c r="S376" s="1508">
        <v>1931818</v>
      </c>
      <c r="T376" s="1508">
        <v>2231818</v>
      </c>
      <c r="U376" s="1508">
        <v>431818</v>
      </c>
      <c r="V376" s="1795"/>
      <c r="W376" s="1796"/>
      <c r="X376" s="2319"/>
      <c r="Y376" s="1796"/>
      <c r="Z376" s="2448"/>
      <c r="AA376" s="1798"/>
      <c r="AB376" s="1799"/>
      <c r="AC376" s="1800"/>
      <c r="AD376" s="1800"/>
      <c r="AE376" s="1800"/>
      <c r="AF376" s="1490">
        <f t="shared" si="127"/>
        <v>0</v>
      </c>
      <c r="AG376" s="1316">
        <f t="shared" si="128"/>
        <v>5327272</v>
      </c>
      <c r="AH376" s="1801"/>
      <c r="AI376" s="1630"/>
      <c r="AJ376" s="1996"/>
      <c r="AK376" s="1369"/>
      <c r="AL376" s="2584"/>
      <c r="AM376" s="2236"/>
      <c r="AN376" s="1802"/>
      <c r="AO376" s="1254"/>
      <c r="AP376" s="1491">
        <f t="shared" si="129"/>
        <v>0</v>
      </c>
      <c r="AQ376" s="1793"/>
      <c r="AR376" s="1492">
        <f t="shared" si="130"/>
        <v>0</v>
      </c>
      <c r="AS376" s="1794"/>
      <c r="AT376" s="1492">
        <f t="shared" si="131"/>
        <v>0</v>
      </c>
      <c r="AU376" s="1803"/>
      <c r="AV376" s="1492">
        <f t="shared" si="132"/>
        <v>0</v>
      </c>
      <c r="AW376" s="1493">
        <f t="shared" si="133"/>
        <v>0</v>
      </c>
      <c r="AX376" s="2153">
        <f t="shared" si="134"/>
        <v>0</v>
      </c>
      <c r="AY376" s="1495">
        <f t="shared" si="135"/>
        <v>0</v>
      </c>
      <c r="AZ376" s="1808"/>
      <c r="BA376" s="1508">
        <v>1331818</v>
      </c>
      <c r="BB376" s="1508">
        <v>1931818</v>
      </c>
      <c r="BC376" s="1508">
        <v>2231818</v>
      </c>
      <c r="BD376" s="1508">
        <v>431818</v>
      </c>
      <c r="BE376" s="2167"/>
      <c r="BF376" s="1338"/>
      <c r="BG376" s="1737"/>
      <c r="BH376" s="1338"/>
      <c r="BI376" s="1810"/>
      <c r="BJ376" s="1342"/>
      <c r="BK376" s="1814"/>
      <c r="BL376" s="1229"/>
      <c r="BM376" s="1229"/>
      <c r="BN376" s="1229"/>
      <c r="BO376" s="1490">
        <f t="shared" si="143"/>
        <v>0</v>
      </c>
      <c r="BP376" s="1316">
        <f t="shared" si="136"/>
        <v>5327272</v>
      </c>
      <c r="BQ376" s="1801"/>
      <c r="BS376" s="1298">
        <f t="shared" si="137"/>
        <v>2</v>
      </c>
      <c r="BT376" s="1298">
        <f t="shared" si="138"/>
        <v>0</v>
      </c>
      <c r="BU376" s="1298">
        <f t="shared" si="139"/>
        <v>1</v>
      </c>
      <c r="BV376" s="1298">
        <f t="shared" si="140"/>
        <v>1</v>
      </c>
      <c r="BW376" s="1298">
        <f t="shared" si="141"/>
        <v>5327272</v>
      </c>
    </row>
    <row r="377" spans="1:75" ht="15" customHeight="1" thickBot="1" x14ac:dyDescent="0.3">
      <c r="A377" s="2291">
        <v>12</v>
      </c>
      <c r="B377" s="2645">
        <v>43547</v>
      </c>
      <c r="C377" s="2671">
        <v>369</v>
      </c>
      <c r="D377" s="2510" t="s">
        <v>35</v>
      </c>
      <c r="E377" s="1813" t="s">
        <v>57</v>
      </c>
      <c r="F377" s="794">
        <v>2</v>
      </c>
      <c r="G377" s="1491">
        <f t="shared" si="142"/>
        <v>2663636</v>
      </c>
      <c r="H377" s="1807"/>
      <c r="I377" s="2605">
        <f t="shared" si="144"/>
        <v>0</v>
      </c>
      <c r="J377" s="1794">
        <v>2</v>
      </c>
      <c r="K377" s="2605">
        <f t="shared" si="125"/>
        <v>4463636</v>
      </c>
      <c r="L377" s="2760">
        <v>1</v>
      </c>
      <c r="M377" s="2605">
        <f t="shared" si="126"/>
        <v>431818</v>
      </c>
      <c r="N377" s="1505">
        <f t="shared" si="147"/>
        <v>5</v>
      </c>
      <c r="O377" s="1494">
        <f t="shared" si="147"/>
        <v>7559090</v>
      </c>
      <c r="P377" s="1494">
        <v>200000</v>
      </c>
      <c r="Q377" s="2716"/>
      <c r="R377" s="1508">
        <v>1331818</v>
      </c>
      <c r="S377" s="1508">
        <v>1931818</v>
      </c>
      <c r="T377" s="1508">
        <v>2231818</v>
      </c>
      <c r="U377" s="1508">
        <v>431818</v>
      </c>
      <c r="V377" s="1809"/>
      <c r="W377" s="1338"/>
      <c r="X377" s="2320"/>
      <c r="Y377" s="1338"/>
      <c r="Z377" s="2449"/>
      <c r="AA377" s="1342"/>
      <c r="AB377" s="1811"/>
      <c r="AC377" s="1229"/>
      <c r="AD377" s="1229"/>
      <c r="AE377" s="1229"/>
      <c r="AF377" s="1490">
        <f t="shared" si="127"/>
        <v>0</v>
      </c>
      <c r="AG377" s="1316">
        <f t="shared" si="128"/>
        <v>7559090</v>
      </c>
      <c r="AH377" s="1812"/>
      <c r="AI377" s="1630"/>
      <c r="AJ377" s="1414"/>
      <c r="AK377" s="1370"/>
      <c r="AL377" s="2585"/>
      <c r="AM377" s="2236"/>
      <c r="AN377" s="1813"/>
      <c r="AO377" s="1254"/>
      <c r="AP377" s="1491">
        <f t="shared" si="129"/>
        <v>0</v>
      </c>
      <c r="AQ377" s="1807"/>
      <c r="AR377" s="1492">
        <f t="shared" si="130"/>
        <v>0</v>
      </c>
      <c r="AS377" s="1794"/>
      <c r="AT377" s="1492">
        <f t="shared" si="131"/>
        <v>0</v>
      </c>
      <c r="AU377" s="1803"/>
      <c r="AV377" s="1492">
        <f t="shared" si="132"/>
        <v>0</v>
      </c>
      <c r="AW377" s="1493">
        <f t="shared" si="133"/>
        <v>0</v>
      </c>
      <c r="AX377" s="2153">
        <f t="shared" si="134"/>
        <v>0</v>
      </c>
      <c r="AY377" s="1495">
        <f t="shared" si="135"/>
        <v>0</v>
      </c>
      <c r="AZ377" s="1808"/>
      <c r="BA377" s="1508">
        <v>1331818</v>
      </c>
      <c r="BB377" s="1508">
        <v>1931818</v>
      </c>
      <c r="BC377" s="1508">
        <v>2231818</v>
      </c>
      <c r="BD377" s="1508">
        <v>431818</v>
      </c>
      <c r="BE377" s="2167"/>
      <c r="BF377" s="1338"/>
      <c r="BG377" s="1810"/>
      <c r="BH377" s="1338"/>
      <c r="BI377" s="1810"/>
      <c r="BJ377" s="1342"/>
      <c r="BK377" s="1814"/>
      <c r="BL377" s="1229"/>
      <c r="BM377" s="1229"/>
      <c r="BN377" s="1229"/>
      <c r="BO377" s="1490">
        <f t="shared" si="143"/>
        <v>0</v>
      </c>
      <c r="BP377" s="1316">
        <f t="shared" si="136"/>
        <v>7559090</v>
      </c>
      <c r="BQ377" s="1812"/>
      <c r="BS377" s="1298">
        <f t="shared" si="137"/>
        <v>2</v>
      </c>
      <c r="BT377" s="1298">
        <f t="shared" si="138"/>
        <v>0</v>
      </c>
      <c r="BU377" s="1298">
        <f t="shared" si="139"/>
        <v>2</v>
      </c>
      <c r="BV377" s="1298">
        <f t="shared" si="140"/>
        <v>1</v>
      </c>
      <c r="BW377" s="1298">
        <f t="shared" si="141"/>
        <v>7559090</v>
      </c>
    </row>
    <row r="378" spans="1:75" ht="15" customHeight="1" x14ac:dyDescent="0.25">
      <c r="A378" s="2291">
        <v>1</v>
      </c>
      <c r="B378" s="2645">
        <v>43549</v>
      </c>
      <c r="C378" s="2671">
        <v>370</v>
      </c>
      <c r="D378" s="2510" t="s">
        <v>93</v>
      </c>
      <c r="E378" s="1813" t="s">
        <v>31</v>
      </c>
      <c r="F378" s="794">
        <v>2</v>
      </c>
      <c r="G378" s="1491">
        <f t="shared" si="142"/>
        <v>2663636</v>
      </c>
      <c r="H378" s="1807"/>
      <c r="I378" s="2605">
        <f t="shared" si="144"/>
        <v>0</v>
      </c>
      <c r="J378" s="1794"/>
      <c r="K378" s="2605">
        <f t="shared" si="125"/>
        <v>0</v>
      </c>
      <c r="L378" s="2760"/>
      <c r="M378" s="2605">
        <f t="shared" si="126"/>
        <v>0</v>
      </c>
      <c r="N378" s="1505">
        <f t="shared" si="147"/>
        <v>2</v>
      </c>
      <c r="O378" s="1494">
        <f t="shared" si="147"/>
        <v>2663636</v>
      </c>
      <c r="P378" s="1494">
        <v>80000</v>
      </c>
      <c r="Q378" s="2716"/>
      <c r="R378" s="1508">
        <v>1331818</v>
      </c>
      <c r="S378" s="1508">
        <v>1931818</v>
      </c>
      <c r="T378" s="1508">
        <v>2231818</v>
      </c>
      <c r="U378" s="1508">
        <v>431818</v>
      </c>
      <c r="V378" s="1809"/>
      <c r="W378" s="1338"/>
      <c r="X378" s="2320"/>
      <c r="Y378" s="1338"/>
      <c r="Z378" s="2449"/>
      <c r="AA378" s="1342"/>
      <c r="AB378" s="1811"/>
      <c r="AC378" s="1229"/>
      <c r="AD378" s="1229"/>
      <c r="AE378" s="1229"/>
      <c r="AF378" s="1490">
        <f t="shared" si="127"/>
        <v>0</v>
      </c>
      <c r="AG378" s="1316">
        <f t="shared" si="128"/>
        <v>2663636</v>
      </c>
      <c r="AH378" s="1812"/>
      <c r="AI378" s="1630"/>
      <c r="AJ378" s="1997"/>
      <c r="AK378" s="1370"/>
      <c r="AL378" s="2585"/>
      <c r="AM378" s="2236"/>
      <c r="AN378" s="1813"/>
      <c r="AO378" s="1529"/>
      <c r="AP378" s="1491">
        <f t="shared" si="129"/>
        <v>0</v>
      </c>
      <c r="AQ378" s="1807"/>
      <c r="AR378" s="1492">
        <f t="shared" si="130"/>
        <v>0</v>
      </c>
      <c r="AS378" s="1794"/>
      <c r="AT378" s="1492">
        <f t="shared" si="131"/>
        <v>0</v>
      </c>
      <c r="AU378" s="1803"/>
      <c r="AV378" s="1492">
        <f t="shared" si="132"/>
        <v>0</v>
      </c>
      <c r="AW378" s="1493">
        <f t="shared" si="133"/>
        <v>0</v>
      </c>
      <c r="AX378" s="2153">
        <f t="shared" si="134"/>
        <v>0</v>
      </c>
      <c r="AY378" s="1495">
        <f t="shared" si="135"/>
        <v>0</v>
      </c>
      <c r="AZ378" s="1264"/>
      <c r="BA378" s="1508">
        <v>1331818</v>
      </c>
      <c r="BB378" s="1508">
        <v>1931818</v>
      </c>
      <c r="BC378" s="1508">
        <v>2231818</v>
      </c>
      <c r="BD378" s="1508">
        <v>431818</v>
      </c>
      <c r="BE378" s="2167"/>
      <c r="BF378" s="1338"/>
      <c r="BG378" s="1815"/>
      <c r="BH378" s="1338"/>
      <c r="BI378" s="1816"/>
      <c r="BJ378" s="1342"/>
      <c r="BK378" s="1819"/>
      <c r="BL378" s="1229"/>
      <c r="BM378" s="1229"/>
      <c r="BN378" s="1229"/>
      <c r="BO378" s="1490">
        <f t="shared" si="143"/>
        <v>0</v>
      </c>
      <c r="BP378" s="1316">
        <f t="shared" si="136"/>
        <v>2663636</v>
      </c>
      <c r="BQ378" s="1818"/>
      <c r="BS378" s="1298">
        <f t="shared" si="137"/>
        <v>2</v>
      </c>
      <c r="BT378" s="1298">
        <f t="shared" si="138"/>
        <v>0</v>
      </c>
      <c r="BU378" s="1298">
        <f t="shared" si="139"/>
        <v>0</v>
      </c>
      <c r="BV378" s="1298">
        <f t="shared" si="140"/>
        <v>0</v>
      </c>
      <c r="BW378" s="1298">
        <f t="shared" si="141"/>
        <v>2663636</v>
      </c>
    </row>
    <row r="379" spans="1:75" ht="15" customHeight="1" x14ac:dyDescent="0.25">
      <c r="A379" s="2291">
        <v>2</v>
      </c>
      <c r="B379" s="2645">
        <v>43549</v>
      </c>
      <c r="C379" s="2671">
        <v>371</v>
      </c>
      <c r="D379" s="2510" t="s">
        <v>103</v>
      </c>
      <c r="E379" s="1813" t="s">
        <v>57</v>
      </c>
      <c r="F379" s="794">
        <v>2</v>
      </c>
      <c r="G379" s="1491">
        <f t="shared" si="142"/>
        <v>2663636</v>
      </c>
      <c r="H379" s="1807"/>
      <c r="I379" s="2605">
        <f t="shared" si="144"/>
        <v>0</v>
      </c>
      <c r="J379" s="1794"/>
      <c r="K379" s="2605">
        <f t="shared" si="125"/>
        <v>0</v>
      </c>
      <c r="L379" s="2760"/>
      <c r="M379" s="2605">
        <f t="shared" si="126"/>
        <v>0</v>
      </c>
      <c r="N379" s="1505">
        <f t="shared" si="147"/>
        <v>2</v>
      </c>
      <c r="O379" s="1494">
        <f t="shared" si="147"/>
        <v>2663636</v>
      </c>
      <c r="P379" s="1494">
        <v>80000</v>
      </c>
      <c r="Q379" s="2716"/>
      <c r="R379" s="1508">
        <v>1331818</v>
      </c>
      <c r="S379" s="1508">
        <v>1931818</v>
      </c>
      <c r="T379" s="1508">
        <v>2231818</v>
      </c>
      <c r="U379" s="1508">
        <v>431818</v>
      </c>
      <c r="V379" s="1809"/>
      <c r="W379" s="1338"/>
      <c r="X379" s="2320"/>
      <c r="Y379" s="1338"/>
      <c r="Z379" s="2449"/>
      <c r="AA379" s="1342"/>
      <c r="AB379" s="1811"/>
      <c r="AC379" s="1229"/>
      <c r="AD379" s="1229"/>
      <c r="AE379" s="1229"/>
      <c r="AF379" s="1490">
        <f t="shared" si="127"/>
        <v>0</v>
      </c>
      <c r="AG379" s="1316">
        <f t="shared" si="128"/>
        <v>2663636</v>
      </c>
      <c r="AH379" s="1801"/>
      <c r="AI379" s="1630"/>
      <c r="AJ379" s="1414"/>
      <c r="AK379" s="1370"/>
      <c r="AL379" s="2585"/>
      <c r="AM379" s="2236"/>
      <c r="AN379" s="1813"/>
      <c r="AO379" s="1529"/>
      <c r="AP379" s="1491">
        <f t="shared" si="129"/>
        <v>0</v>
      </c>
      <c r="AQ379" s="1807"/>
      <c r="AR379" s="1492">
        <f t="shared" si="130"/>
        <v>0</v>
      </c>
      <c r="AS379" s="1794"/>
      <c r="AT379" s="1492">
        <f t="shared" si="131"/>
        <v>0</v>
      </c>
      <c r="AU379" s="1803"/>
      <c r="AV379" s="1492">
        <f t="shared" si="132"/>
        <v>0</v>
      </c>
      <c r="AW379" s="1493">
        <f t="shared" si="133"/>
        <v>0</v>
      </c>
      <c r="AX379" s="2153">
        <f t="shared" si="134"/>
        <v>0</v>
      </c>
      <c r="AY379" s="1495">
        <f t="shared" si="135"/>
        <v>0</v>
      </c>
      <c r="AZ379" s="1264"/>
      <c r="BA379" s="1508">
        <v>1331818</v>
      </c>
      <c r="BB379" s="1508">
        <v>1931818</v>
      </c>
      <c r="BC379" s="1508">
        <v>2231818</v>
      </c>
      <c r="BD379" s="1508">
        <v>431818</v>
      </c>
      <c r="BE379" s="2167"/>
      <c r="BF379" s="1338"/>
      <c r="BG379" s="1815"/>
      <c r="BH379" s="1338"/>
      <c r="BI379" s="1816"/>
      <c r="BJ379" s="1342"/>
      <c r="BK379" s="1819"/>
      <c r="BL379" s="1229"/>
      <c r="BM379" s="1229"/>
      <c r="BN379" s="1229"/>
      <c r="BO379" s="1490">
        <f t="shared" si="143"/>
        <v>0</v>
      </c>
      <c r="BP379" s="1316">
        <f t="shared" si="136"/>
        <v>2663636</v>
      </c>
      <c r="BQ379" s="1820"/>
      <c r="BS379" s="1298">
        <f t="shared" si="137"/>
        <v>2</v>
      </c>
      <c r="BT379" s="1298">
        <f t="shared" si="138"/>
        <v>0</v>
      </c>
      <c r="BU379" s="1298">
        <f t="shared" si="139"/>
        <v>0</v>
      </c>
      <c r="BV379" s="1298">
        <f t="shared" si="140"/>
        <v>0</v>
      </c>
      <c r="BW379" s="1298">
        <f t="shared" si="141"/>
        <v>2663636</v>
      </c>
    </row>
    <row r="380" spans="1:75" ht="15" customHeight="1" x14ac:dyDescent="0.25">
      <c r="A380" s="2291">
        <v>3</v>
      </c>
      <c r="B380" s="2645">
        <v>43549</v>
      </c>
      <c r="C380" s="2671">
        <v>372</v>
      </c>
      <c r="D380" s="2510" t="s">
        <v>69</v>
      </c>
      <c r="E380" s="1813" t="s">
        <v>57</v>
      </c>
      <c r="F380" s="794">
        <v>2</v>
      </c>
      <c r="G380" s="1491">
        <f t="shared" si="142"/>
        <v>2663636</v>
      </c>
      <c r="H380" s="1807"/>
      <c r="I380" s="2605">
        <f t="shared" si="144"/>
        <v>0</v>
      </c>
      <c r="J380" s="1794"/>
      <c r="K380" s="2605">
        <f t="shared" si="125"/>
        <v>0</v>
      </c>
      <c r="L380" s="2760"/>
      <c r="M380" s="2605">
        <f t="shared" si="126"/>
        <v>0</v>
      </c>
      <c r="N380" s="1505">
        <f t="shared" si="147"/>
        <v>2</v>
      </c>
      <c r="O380" s="1494">
        <f t="shared" si="147"/>
        <v>2663636</v>
      </c>
      <c r="P380" s="1494">
        <v>80000</v>
      </c>
      <c r="Q380" s="2716"/>
      <c r="R380" s="1508">
        <v>1331818</v>
      </c>
      <c r="S380" s="1508">
        <v>1931818</v>
      </c>
      <c r="T380" s="1508">
        <v>2231818</v>
      </c>
      <c r="U380" s="1508">
        <v>431818</v>
      </c>
      <c r="V380" s="1809"/>
      <c r="W380" s="1338"/>
      <c r="X380" s="2379"/>
      <c r="Y380" s="1338"/>
      <c r="Z380" s="2449"/>
      <c r="AA380" s="1342"/>
      <c r="AB380" s="1811"/>
      <c r="AC380" s="1229"/>
      <c r="AD380" s="1229"/>
      <c r="AE380" s="1229"/>
      <c r="AF380" s="1490">
        <f t="shared" si="127"/>
        <v>0</v>
      </c>
      <c r="AG380" s="1316">
        <f t="shared" si="128"/>
        <v>2663636</v>
      </c>
      <c r="AH380" s="1812"/>
      <c r="AI380" s="1630"/>
      <c r="AJ380" s="1414"/>
      <c r="AK380" s="1370"/>
      <c r="AL380" s="2585"/>
      <c r="AM380" s="2236"/>
      <c r="AN380" s="1813"/>
      <c r="AO380" s="1254"/>
      <c r="AP380" s="1491">
        <f t="shared" si="129"/>
        <v>0</v>
      </c>
      <c r="AQ380" s="1807"/>
      <c r="AR380" s="1492">
        <f t="shared" si="130"/>
        <v>0</v>
      </c>
      <c r="AS380" s="1794"/>
      <c r="AT380" s="1492">
        <f t="shared" si="131"/>
        <v>0</v>
      </c>
      <c r="AU380" s="1803"/>
      <c r="AV380" s="1492">
        <f t="shared" si="132"/>
        <v>0</v>
      </c>
      <c r="AW380" s="1493">
        <f t="shared" si="133"/>
        <v>0</v>
      </c>
      <c r="AX380" s="2153">
        <f t="shared" si="134"/>
        <v>0</v>
      </c>
      <c r="AY380" s="1495">
        <f t="shared" si="135"/>
        <v>0</v>
      </c>
      <c r="AZ380" s="1264"/>
      <c r="BA380" s="1508">
        <v>1331818</v>
      </c>
      <c r="BB380" s="1508">
        <v>1931818</v>
      </c>
      <c r="BC380" s="1508">
        <v>2231818</v>
      </c>
      <c r="BD380" s="1508">
        <v>431818</v>
      </c>
      <c r="BE380" s="2167"/>
      <c r="BF380" s="1338"/>
      <c r="BG380" s="1815"/>
      <c r="BH380" s="1338"/>
      <c r="BI380" s="1816"/>
      <c r="BJ380" s="1342"/>
      <c r="BK380" s="1819"/>
      <c r="BL380" s="1229"/>
      <c r="BM380" s="1229"/>
      <c r="BN380" s="1229"/>
      <c r="BO380" s="1490">
        <f t="shared" si="143"/>
        <v>0</v>
      </c>
      <c r="BP380" s="1316">
        <f t="shared" si="136"/>
        <v>2663636</v>
      </c>
      <c r="BQ380" s="1820"/>
      <c r="BS380" s="1298">
        <f t="shared" si="137"/>
        <v>2</v>
      </c>
      <c r="BT380" s="1298">
        <f t="shared" si="138"/>
        <v>0</v>
      </c>
      <c r="BU380" s="1298">
        <f t="shared" si="139"/>
        <v>0</v>
      </c>
      <c r="BV380" s="1298">
        <f t="shared" si="140"/>
        <v>0</v>
      </c>
      <c r="BW380" s="1298">
        <f t="shared" si="141"/>
        <v>2663636</v>
      </c>
    </row>
    <row r="381" spans="1:75" ht="15" customHeight="1" x14ac:dyDescent="0.25">
      <c r="A381" s="2291">
        <v>4</v>
      </c>
      <c r="B381" s="2645">
        <v>43549</v>
      </c>
      <c r="C381" s="2671">
        <v>373</v>
      </c>
      <c r="D381" s="2510" t="s">
        <v>58</v>
      </c>
      <c r="E381" s="1813" t="s">
        <v>57</v>
      </c>
      <c r="F381" s="794">
        <v>2</v>
      </c>
      <c r="G381" s="1491">
        <f t="shared" si="142"/>
        <v>2663636</v>
      </c>
      <c r="H381" s="1807"/>
      <c r="I381" s="2605">
        <f t="shared" si="144"/>
        <v>0</v>
      </c>
      <c r="J381" s="1794"/>
      <c r="K381" s="2605">
        <f t="shared" si="125"/>
        <v>0</v>
      </c>
      <c r="L381" s="2760"/>
      <c r="M381" s="2605">
        <f t="shared" si="126"/>
        <v>0</v>
      </c>
      <c r="N381" s="1505">
        <f t="shared" si="147"/>
        <v>2</v>
      </c>
      <c r="O381" s="1494">
        <f t="shared" si="147"/>
        <v>2663636</v>
      </c>
      <c r="P381" s="1494">
        <v>80000</v>
      </c>
      <c r="Q381" s="2716"/>
      <c r="R381" s="1508">
        <v>1331818</v>
      </c>
      <c r="S381" s="1508">
        <v>1931818</v>
      </c>
      <c r="T381" s="1508">
        <v>2231818</v>
      </c>
      <c r="U381" s="1508">
        <v>431818</v>
      </c>
      <c r="V381" s="1795"/>
      <c r="W381" s="1338"/>
      <c r="X381" s="2379"/>
      <c r="Y381" s="1338"/>
      <c r="Z381" s="2449"/>
      <c r="AA381" s="1342"/>
      <c r="AB381" s="1811"/>
      <c r="AC381" s="1229"/>
      <c r="AD381" s="1229"/>
      <c r="AE381" s="1229"/>
      <c r="AF381" s="1490">
        <f t="shared" si="127"/>
        <v>0</v>
      </c>
      <c r="AG381" s="1316">
        <f t="shared" si="128"/>
        <v>2663636</v>
      </c>
      <c r="AH381" s="1801"/>
      <c r="AI381" s="1630"/>
      <c r="AJ381" s="1414"/>
      <c r="AK381" s="1370"/>
      <c r="AL381" s="2585"/>
      <c r="AM381" s="2236"/>
      <c r="AN381" s="1813"/>
      <c r="AO381" s="1254"/>
      <c r="AP381" s="1491">
        <f t="shared" si="129"/>
        <v>0</v>
      </c>
      <c r="AQ381" s="1807"/>
      <c r="AR381" s="1492">
        <f t="shared" si="130"/>
        <v>0</v>
      </c>
      <c r="AS381" s="1794"/>
      <c r="AT381" s="1492">
        <f t="shared" si="131"/>
        <v>0</v>
      </c>
      <c r="AU381" s="1803"/>
      <c r="AV381" s="1492">
        <f t="shared" si="132"/>
        <v>0</v>
      </c>
      <c r="AW381" s="1493">
        <f t="shared" si="133"/>
        <v>0</v>
      </c>
      <c r="AX381" s="2153">
        <f t="shared" si="134"/>
        <v>0</v>
      </c>
      <c r="AY381" s="1495">
        <f t="shared" si="135"/>
        <v>0</v>
      </c>
      <c r="AZ381" s="1264"/>
      <c r="BA381" s="1508">
        <v>1331818</v>
      </c>
      <c r="BB381" s="1508">
        <v>1931818</v>
      </c>
      <c r="BC381" s="1508">
        <v>2231818</v>
      </c>
      <c r="BD381" s="1508">
        <v>431818</v>
      </c>
      <c r="BE381" s="2167"/>
      <c r="BF381" s="1338"/>
      <c r="BG381" s="1737"/>
      <c r="BH381" s="1338"/>
      <c r="BI381" s="1816"/>
      <c r="BJ381" s="1342"/>
      <c r="BK381" s="1819"/>
      <c r="BL381" s="1229"/>
      <c r="BM381" s="1229"/>
      <c r="BN381" s="1229"/>
      <c r="BO381" s="1490">
        <f t="shared" si="143"/>
        <v>0</v>
      </c>
      <c r="BP381" s="1316">
        <f t="shared" si="136"/>
        <v>2663636</v>
      </c>
      <c r="BQ381" s="1820"/>
      <c r="BS381" s="1298">
        <f t="shared" si="137"/>
        <v>2</v>
      </c>
      <c r="BT381" s="1298">
        <f t="shared" si="138"/>
        <v>0</v>
      </c>
      <c r="BU381" s="1298">
        <f t="shared" si="139"/>
        <v>0</v>
      </c>
      <c r="BV381" s="1298">
        <f t="shared" si="140"/>
        <v>0</v>
      </c>
      <c r="BW381" s="1298">
        <f t="shared" si="141"/>
        <v>2663636</v>
      </c>
    </row>
    <row r="382" spans="1:75" ht="15" customHeight="1" x14ac:dyDescent="0.25">
      <c r="A382" s="2291">
        <v>5</v>
      </c>
      <c r="B382" s="2645">
        <v>43549</v>
      </c>
      <c r="C382" s="2671">
        <v>374</v>
      </c>
      <c r="D382" s="2510" t="s">
        <v>56</v>
      </c>
      <c r="E382" s="1813" t="s">
        <v>57</v>
      </c>
      <c r="F382" s="794">
        <v>3</v>
      </c>
      <c r="G382" s="1491">
        <f t="shared" si="142"/>
        <v>3995454</v>
      </c>
      <c r="H382" s="1807"/>
      <c r="I382" s="2605">
        <f t="shared" si="144"/>
        <v>0</v>
      </c>
      <c r="J382" s="1794"/>
      <c r="K382" s="2605">
        <f t="shared" si="125"/>
        <v>0</v>
      </c>
      <c r="L382" s="2760">
        <v>1</v>
      </c>
      <c r="M382" s="2605">
        <f t="shared" si="126"/>
        <v>431818</v>
      </c>
      <c r="N382" s="1505">
        <f t="shared" ref="N382:O397" si="148">F382+H382+J382+L382</f>
        <v>4</v>
      </c>
      <c r="O382" s="1494">
        <f t="shared" si="148"/>
        <v>4427272</v>
      </c>
      <c r="P382" s="1494">
        <v>160000</v>
      </c>
      <c r="Q382" s="2716"/>
      <c r="R382" s="1508">
        <v>1331818</v>
      </c>
      <c r="S382" s="1508">
        <v>1931818</v>
      </c>
      <c r="T382" s="1508">
        <v>2231818</v>
      </c>
      <c r="U382" s="1508">
        <v>431818</v>
      </c>
      <c r="V382" s="1809"/>
      <c r="W382" s="1338"/>
      <c r="X382" s="2379"/>
      <c r="Y382" s="1338"/>
      <c r="Z382" s="2449"/>
      <c r="AA382" s="1342"/>
      <c r="AB382" s="1811"/>
      <c r="AC382" s="1229"/>
      <c r="AD382" s="1229"/>
      <c r="AE382" s="1229"/>
      <c r="AF382" s="1490">
        <f t="shared" si="127"/>
        <v>0</v>
      </c>
      <c r="AG382" s="1316">
        <f t="shared" si="128"/>
        <v>4427272</v>
      </c>
      <c r="AH382" s="1812"/>
      <c r="AI382" s="1630"/>
      <c r="AJ382" s="1414"/>
      <c r="AK382" s="1370"/>
      <c r="AL382" s="2585"/>
      <c r="AM382" s="2236"/>
      <c r="AN382" s="1813"/>
      <c r="AO382" s="1254"/>
      <c r="AP382" s="1491">
        <f t="shared" si="129"/>
        <v>0</v>
      </c>
      <c r="AQ382" s="1807"/>
      <c r="AR382" s="1492">
        <f t="shared" si="130"/>
        <v>0</v>
      </c>
      <c r="AS382" s="1794"/>
      <c r="AT382" s="1492">
        <f t="shared" si="131"/>
        <v>0</v>
      </c>
      <c r="AU382" s="1803"/>
      <c r="AV382" s="1492">
        <f t="shared" si="132"/>
        <v>0</v>
      </c>
      <c r="AW382" s="1493">
        <f t="shared" si="133"/>
        <v>0</v>
      </c>
      <c r="AX382" s="2153">
        <f t="shared" si="134"/>
        <v>0</v>
      </c>
      <c r="AY382" s="1495">
        <f t="shared" si="135"/>
        <v>0</v>
      </c>
      <c r="AZ382" s="1264"/>
      <c r="BA382" s="1508">
        <v>1331818</v>
      </c>
      <c r="BB382" s="1508">
        <v>1931818</v>
      </c>
      <c r="BC382" s="1508">
        <v>2231818</v>
      </c>
      <c r="BD382" s="1508">
        <v>431818</v>
      </c>
      <c r="BE382" s="2167"/>
      <c r="BF382" s="1338"/>
      <c r="BG382" s="1816"/>
      <c r="BH382" s="1338"/>
      <c r="BI382" s="1816"/>
      <c r="BJ382" s="1342"/>
      <c r="BK382" s="1819"/>
      <c r="BL382" s="1229"/>
      <c r="BM382" s="1229"/>
      <c r="BN382" s="1229"/>
      <c r="BO382" s="1490">
        <f t="shared" si="143"/>
        <v>0</v>
      </c>
      <c r="BP382" s="1316">
        <f t="shared" si="136"/>
        <v>4427272</v>
      </c>
      <c r="BQ382" s="1820"/>
      <c r="BS382" s="1298">
        <f t="shared" si="137"/>
        <v>3</v>
      </c>
      <c r="BT382" s="1298">
        <f t="shared" si="138"/>
        <v>0</v>
      </c>
      <c r="BU382" s="1298">
        <f t="shared" si="139"/>
        <v>0</v>
      </c>
      <c r="BV382" s="1298">
        <f t="shared" si="140"/>
        <v>1</v>
      </c>
      <c r="BW382" s="1298">
        <f t="shared" si="141"/>
        <v>4427272</v>
      </c>
    </row>
    <row r="383" spans="1:75" ht="15" customHeight="1" x14ac:dyDescent="0.25">
      <c r="A383" s="2291">
        <v>6</v>
      </c>
      <c r="B383" s="2645">
        <v>43549</v>
      </c>
      <c r="C383" s="2671">
        <v>375</v>
      </c>
      <c r="D383" s="2510" t="s">
        <v>71</v>
      </c>
      <c r="E383" s="1813" t="s">
        <v>57</v>
      </c>
      <c r="F383" s="794">
        <v>2</v>
      </c>
      <c r="G383" s="1491">
        <f t="shared" si="142"/>
        <v>2663636</v>
      </c>
      <c r="H383" s="1807"/>
      <c r="I383" s="2605">
        <f t="shared" si="144"/>
        <v>0</v>
      </c>
      <c r="J383" s="1794"/>
      <c r="K383" s="2605">
        <f t="shared" si="125"/>
        <v>0</v>
      </c>
      <c r="L383" s="2760">
        <v>1</v>
      </c>
      <c r="M383" s="2605">
        <f t="shared" si="126"/>
        <v>431818</v>
      </c>
      <c r="N383" s="1505">
        <f t="shared" si="148"/>
        <v>3</v>
      </c>
      <c r="O383" s="1494">
        <f t="shared" si="148"/>
        <v>3095454</v>
      </c>
      <c r="P383" s="1494">
        <v>120000</v>
      </c>
      <c r="Q383" s="2716"/>
      <c r="R383" s="1508">
        <v>1331818</v>
      </c>
      <c r="S383" s="1508">
        <v>1931818</v>
      </c>
      <c r="T383" s="1508">
        <v>2231818</v>
      </c>
      <c r="U383" s="1508">
        <v>431818</v>
      </c>
      <c r="V383" s="1809"/>
      <c r="W383" s="1338"/>
      <c r="X383" s="2379"/>
      <c r="Y383" s="1338"/>
      <c r="Z383" s="2449"/>
      <c r="AA383" s="1342"/>
      <c r="AB383" s="1811"/>
      <c r="AC383" s="1229"/>
      <c r="AD383" s="1229"/>
      <c r="AE383" s="1229"/>
      <c r="AF383" s="1490">
        <f t="shared" si="127"/>
        <v>0</v>
      </c>
      <c r="AG383" s="1316">
        <f t="shared" si="128"/>
        <v>3095454</v>
      </c>
      <c r="AH383" s="1812"/>
      <c r="AI383" s="1630"/>
      <c r="AJ383" s="1414"/>
      <c r="AK383" s="1370"/>
      <c r="AL383" s="2585"/>
      <c r="AM383" s="2236"/>
      <c r="AN383" s="1813"/>
      <c r="AO383" s="1254"/>
      <c r="AP383" s="1491">
        <f t="shared" si="129"/>
        <v>0</v>
      </c>
      <c r="AQ383" s="1807"/>
      <c r="AR383" s="1492">
        <f t="shared" si="130"/>
        <v>0</v>
      </c>
      <c r="AS383" s="1794"/>
      <c r="AT383" s="1492">
        <f t="shared" si="131"/>
        <v>0</v>
      </c>
      <c r="AU383" s="1803"/>
      <c r="AV383" s="1492">
        <f t="shared" si="132"/>
        <v>0</v>
      </c>
      <c r="AW383" s="1493">
        <f t="shared" si="133"/>
        <v>0</v>
      </c>
      <c r="AX383" s="2153">
        <f t="shared" si="134"/>
        <v>0</v>
      </c>
      <c r="AY383" s="1495">
        <f t="shared" si="135"/>
        <v>0</v>
      </c>
      <c r="AZ383" s="1264"/>
      <c r="BA383" s="1508">
        <v>1331818</v>
      </c>
      <c r="BB383" s="1508">
        <v>1931818</v>
      </c>
      <c r="BC383" s="1508">
        <v>2231818</v>
      </c>
      <c r="BD383" s="1508">
        <v>431818</v>
      </c>
      <c r="BE383" s="2167"/>
      <c r="BF383" s="1338"/>
      <c r="BG383" s="1815"/>
      <c r="BH383" s="1338"/>
      <c r="BI383" s="1816"/>
      <c r="BJ383" s="1342"/>
      <c r="BK383" s="1819"/>
      <c r="BL383" s="1229"/>
      <c r="BM383" s="1229"/>
      <c r="BN383" s="1229"/>
      <c r="BO383" s="1490">
        <f t="shared" si="143"/>
        <v>0</v>
      </c>
      <c r="BP383" s="1316">
        <f t="shared" si="136"/>
        <v>3095454</v>
      </c>
      <c r="BQ383" s="1818"/>
      <c r="BS383" s="1298">
        <f t="shared" si="137"/>
        <v>2</v>
      </c>
      <c r="BT383" s="1298">
        <f t="shared" si="138"/>
        <v>0</v>
      </c>
      <c r="BU383" s="1298">
        <f t="shared" si="139"/>
        <v>0</v>
      </c>
      <c r="BV383" s="1298">
        <f t="shared" si="140"/>
        <v>1</v>
      </c>
      <c r="BW383" s="1298">
        <f t="shared" si="141"/>
        <v>3095454</v>
      </c>
    </row>
    <row r="384" spans="1:75" ht="15" customHeight="1" x14ac:dyDescent="0.25">
      <c r="A384" s="2291">
        <v>7</v>
      </c>
      <c r="B384" s="2645">
        <v>43549</v>
      </c>
      <c r="C384" s="2671">
        <v>376</v>
      </c>
      <c r="D384" s="2510" t="s">
        <v>75</v>
      </c>
      <c r="E384" s="1813" t="s">
        <v>57</v>
      </c>
      <c r="F384" s="794">
        <v>2</v>
      </c>
      <c r="G384" s="1491">
        <f t="shared" si="142"/>
        <v>2663636</v>
      </c>
      <c r="H384" s="1807"/>
      <c r="I384" s="2605">
        <f t="shared" si="144"/>
        <v>0</v>
      </c>
      <c r="J384" s="1794"/>
      <c r="K384" s="2605">
        <f t="shared" si="125"/>
        <v>0</v>
      </c>
      <c r="L384" s="2760"/>
      <c r="M384" s="2605">
        <f t="shared" si="126"/>
        <v>0</v>
      </c>
      <c r="N384" s="1505">
        <f t="shared" si="148"/>
        <v>2</v>
      </c>
      <c r="O384" s="1494">
        <f t="shared" si="148"/>
        <v>2663636</v>
      </c>
      <c r="P384" s="1494">
        <v>80000</v>
      </c>
      <c r="Q384" s="2716"/>
      <c r="R384" s="1508">
        <v>1331818</v>
      </c>
      <c r="S384" s="1508">
        <v>1931818</v>
      </c>
      <c r="T384" s="1508">
        <v>2231818</v>
      </c>
      <c r="U384" s="1508">
        <v>431818</v>
      </c>
      <c r="V384" s="1809"/>
      <c r="W384" s="1338"/>
      <c r="X384" s="2379"/>
      <c r="Y384" s="1338"/>
      <c r="Z384" s="2449"/>
      <c r="AA384" s="1342"/>
      <c r="AB384" s="1811"/>
      <c r="AC384" s="1229"/>
      <c r="AD384" s="1229"/>
      <c r="AE384" s="1229"/>
      <c r="AF384" s="1490">
        <f t="shared" si="127"/>
        <v>0</v>
      </c>
      <c r="AG384" s="1316">
        <f t="shared" si="128"/>
        <v>2663636</v>
      </c>
      <c r="AH384" s="1812"/>
      <c r="AI384" s="1630"/>
      <c r="AJ384" s="1414"/>
      <c r="AK384" s="1370"/>
      <c r="AL384" s="2585"/>
      <c r="AM384" s="2236"/>
      <c r="AN384" s="1813"/>
      <c r="AO384" s="1254"/>
      <c r="AP384" s="1491">
        <f t="shared" si="129"/>
        <v>0</v>
      </c>
      <c r="AQ384" s="1807"/>
      <c r="AR384" s="1492">
        <f t="shared" si="130"/>
        <v>0</v>
      </c>
      <c r="AS384" s="1794"/>
      <c r="AT384" s="1492">
        <f t="shared" si="131"/>
        <v>0</v>
      </c>
      <c r="AU384" s="1803"/>
      <c r="AV384" s="1492">
        <f t="shared" si="132"/>
        <v>0</v>
      </c>
      <c r="AW384" s="1493">
        <f t="shared" si="133"/>
        <v>0</v>
      </c>
      <c r="AX384" s="2153">
        <f t="shared" si="134"/>
        <v>0</v>
      </c>
      <c r="AY384" s="1495">
        <f t="shared" si="135"/>
        <v>0</v>
      </c>
      <c r="AZ384" s="1264"/>
      <c r="BA384" s="1508">
        <v>1331818</v>
      </c>
      <c r="BB384" s="1508">
        <v>1931818</v>
      </c>
      <c r="BC384" s="1508">
        <v>2231818</v>
      </c>
      <c r="BD384" s="1508">
        <v>431818</v>
      </c>
      <c r="BE384" s="2167"/>
      <c r="BF384" s="1338"/>
      <c r="BG384" s="1737"/>
      <c r="BH384" s="1338"/>
      <c r="BI384" s="1816"/>
      <c r="BJ384" s="1342"/>
      <c r="BK384" s="1819"/>
      <c r="BL384" s="1229"/>
      <c r="BM384" s="1229"/>
      <c r="BN384" s="1229"/>
      <c r="BO384" s="1490">
        <f t="shared" si="143"/>
        <v>0</v>
      </c>
      <c r="BP384" s="1316">
        <f t="shared" si="136"/>
        <v>2663636</v>
      </c>
      <c r="BQ384" s="1820"/>
      <c r="BS384" s="1298">
        <f t="shared" si="137"/>
        <v>2</v>
      </c>
      <c r="BT384" s="1298">
        <f t="shared" si="138"/>
        <v>0</v>
      </c>
      <c r="BU384" s="1298">
        <f t="shared" si="139"/>
        <v>0</v>
      </c>
      <c r="BV384" s="1298">
        <f t="shared" si="140"/>
        <v>0</v>
      </c>
      <c r="BW384" s="1298">
        <f t="shared" si="141"/>
        <v>2663636</v>
      </c>
    </row>
    <row r="385" spans="1:75" ht="15" customHeight="1" x14ac:dyDescent="0.25">
      <c r="A385" s="2291">
        <v>8</v>
      </c>
      <c r="B385" s="2645">
        <v>43549</v>
      </c>
      <c r="C385" s="2671">
        <v>377</v>
      </c>
      <c r="D385" s="2510" t="s">
        <v>42</v>
      </c>
      <c r="E385" s="1813" t="s">
        <v>43</v>
      </c>
      <c r="F385" s="794">
        <v>2</v>
      </c>
      <c r="G385" s="1491">
        <f t="shared" si="142"/>
        <v>2663636</v>
      </c>
      <c r="H385" s="1807"/>
      <c r="I385" s="2605">
        <f t="shared" si="144"/>
        <v>0</v>
      </c>
      <c r="J385" s="1794">
        <v>1</v>
      </c>
      <c r="K385" s="2605">
        <f t="shared" si="125"/>
        <v>2231818</v>
      </c>
      <c r="L385" s="2760">
        <v>1</v>
      </c>
      <c r="M385" s="2605">
        <f t="shared" si="126"/>
        <v>431818</v>
      </c>
      <c r="N385" s="1505">
        <f t="shared" si="148"/>
        <v>4</v>
      </c>
      <c r="O385" s="1494">
        <f t="shared" si="148"/>
        <v>5327272</v>
      </c>
      <c r="P385" s="1494">
        <v>160000</v>
      </c>
      <c r="Q385" s="2716"/>
      <c r="R385" s="1508">
        <v>1331818</v>
      </c>
      <c r="S385" s="1508">
        <v>1931818</v>
      </c>
      <c r="T385" s="1508">
        <v>2231818</v>
      </c>
      <c r="U385" s="1508">
        <v>431818</v>
      </c>
      <c r="V385" s="1809"/>
      <c r="W385" s="1338"/>
      <c r="X385" s="2379"/>
      <c r="Y385" s="1338"/>
      <c r="Z385" s="2449"/>
      <c r="AA385" s="1342"/>
      <c r="AB385" s="1811"/>
      <c r="AC385" s="1229"/>
      <c r="AD385" s="1229"/>
      <c r="AE385" s="1229"/>
      <c r="AF385" s="1490">
        <f t="shared" si="127"/>
        <v>0</v>
      </c>
      <c r="AG385" s="1316">
        <f t="shared" si="128"/>
        <v>5327272</v>
      </c>
      <c r="AH385" s="1812"/>
      <c r="AI385" s="1630"/>
      <c r="AJ385" s="1414"/>
      <c r="AK385" s="1370"/>
      <c r="AL385" s="2585"/>
      <c r="AM385" s="2236"/>
      <c r="AN385" s="1813"/>
      <c r="AO385" s="1254"/>
      <c r="AP385" s="1491">
        <f t="shared" si="129"/>
        <v>0</v>
      </c>
      <c r="AQ385" s="1807"/>
      <c r="AR385" s="1492">
        <f t="shared" si="130"/>
        <v>0</v>
      </c>
      <c r="AS385" s="1794"/>
      <c r="AT385" s="1492">
        <f t="shared" si="131"/>
        <v>0</v>
      </c>
      <c r="AU385" s="1803"/>
      <c r="AV385" s="1492">
        <f t="shared" si="132"/>
        <v>0</v>
      </c>
      <c r="AW385" s="1493">
        <f t="shared" si="133"/>
        <v>0</v>
      </c>
      <c r="AX385" s="2153">
        <f t="shared" si="134"/>
        <v>0</v>
      </c>
      <c r="AY385" s="1495">
        <f t="shared" si="135"/>
        <v>0</v>
      </c>
      <c r="AZ385" s="1264"/>
      <c r="BA385" s="1508">
        <v>1331818</v>
      </c>
      <c r="BB385" s="1508">
        <v>1931818</v>
      </c>
      <c r="BC385" s="1508">
        <v>2231818</v>
      </c>
      <c r="BD385" s="1508">
        <v>431818</v>
      </c>
      <c r="BE385" s="2167"/>
      <c r="BF385" s="1338"/>
      <c r="BG385" s="1816"/>
      <c r="BH385" s="1338"/>
      <c r="BI385" s="1816"/>
      <c r="BJ385" s="1342"/>
      <c r="BK385" s="1819"/>
      <c r="BL385" s="1229"/>
      <c r="BM385" s="1229"/>
      <c r="BN385" s="1229"/>
      <c r="BO385" s="1490">
        <f t="shared" si="143"/>
        <v>0</v>
      </c>
      <c r="BP385" s="1316">
        <f t="shared" si="136"/>
        <v>5327272</v>
      </c>
      <c r="BQ385" s="1820"/>
      <c r="BS385" s="1298">
        <f t="shared" si="137"/>
        <v>2</v>
      </c>
      <c r="BT385" s="1298">
        <f t="shared" si="138"/>
        <v>0</v>
      </c>
      <c r="BU385" s="1298">
        <f t="shared" si="139"/>
        <v>1</v>
      </c>
      <c r="BV385" s="1298">
        <f t="shared" si="140"/>
        <v>1</v>
      </c>
      <c r="BW385" s="1298">
        <f t="shared" si="141"/>
        <v>5327272</v>
      </c>
    </row>
    <row r="386" spans="1:75" ht="15" customHeight="1" x14ac:dyDescent="0.25">
      <c r="A386" s="2291">
        <v>9</v>
      </c>
      <c r="B386" s="2645">
        <v>43549</v>
      </c>
      <c r="C386" s="2674">
        <v>378</v>
      </c>
      <c r="D386" s="2510" t="s">
        <v>46</v>
      </c>
      <c r="E386" s="1813" t="s">
        <v>43</v>
      </c>
      <c r="F386" s="794">
        <v>2</v>
      </c>
      <c r="G386" s="1491">
        <f t="shared" si="142"/>
        <v>2663636</v>
      </c>
      <c r="H386" s="1807"/>
      <c r="I386" s="2605">
        <f t="shared" si="144"/>
        <v>0</v>
      </c>
      <c r="J386" s="1794"/>
      <c r="K386" s="2605">
        <f t="shared" si="125"/>
        <v>0</v>
      </c>
      <c r="L386" s="2760"/>
      <c r="M386" s="2605">
        <f t="shared" si="126"/>
        <v>0</v>
      </c>
      <c r="N386" s="1505">
        <f t="shared" si="148"/>
        <v>2</v>
      </c>
      <c r="O386" s="1494">
        <f t="shared" si="148"/>
        <v>2663636</v>
      </c>
      <c r="P386" s="1494">
        <v>80000</v>
      </c>
      <c r="Q386" s="2716"/>
      <c r="R386" s="1508">
        <v>1331818</v>
      </c>
      <c r="S386" s="1508">
        <v>1931818</v>
      </c>
      <c r="T386" s="1508">
        <v>2231818</v>
      </c>
      <c r="U386" s="1508">
        <v>431818</v>
      </c>
      <c r="V386" s="1302"/>
      <c r="W386" s="1338"/>
      <c r="X386" s="2299"/>
      <c r="Y386" s="1338"/>
      <c r="Z386" s="2450"/>
      <c r="AA386" s="1342"/>
      <c r="AB386" s="1811"/>
      <c r="AC386" s="1229"/>
      <c r="AD386" s="1229"/>
      <c r="AE386" s="1229"/>
      <c r="AF386" s="1490">
        <f t="shared" si="127"/>
        <v>0</v>
      </c>
      <c r="AG386" s="1316">
        <f t="shared" si="128"/>
        <v>2663636</v>
      </c>
      <c r="AH386" s="1801"/>
      <c r="AI386" s="1630"/>
      <c r="AJ386" s="1414"/>
      <c r="AK386" s="1370"/>
      <c r="AL386" s="2585"/>
      <c r="AM386" s="2236"/>
      <c r="AN386" s="1813"/>
      <c r="AO386" s="1254"/>
      <c r="AP386" s="1491">
        <f t="shared" si="129"/>
        <v>0</v>
      </c>
      <c r="AQ386" s="1807"/>
      <c r="AR386" s="1492">
        <f t="shared" si="130"/>
        <v>0</v>
      </c>
      <c r="AS386" s="1794"/>
      <c r="AT386" s="1492">
        <f t="shared" si="131"/>
        <v>0</v>
      </c>
      <c r="AU386" s="1803"/>
      <c r="AV386" s="1492">
        <f t="shared" si="132"/>
        <v>0</v>
      </c>
      <c r="AW386" s="1493">
        <f t="shared" si="133"/>
        <v>0</v>
      </c>
      <c r="AX386" s="2153">
        <f t="shared" si="134"/>
        <v>0</v>
      </c>
      <c r="AY386" s="1495">
        <f t="shared" si="135"/>
        <v>0</v>
      </c>
      <c r="AZ386" s="1264"/>
      <c r="BA386" s="1508">
        <v>1331818</v>
      </c>
      <c r="BB386" s="1508">
        <v>1931818</v>
      </c>
      <c r="BC386" s="1508">
        <v>2231818</v>
      </c>
      <c r="BD386" s="1508">
        <v>431818</v>
      </c>
      <c r="BE386" s="2167"/>
      <c r="BF386" s="1338"/>
      <c r="BG386" s="1816"/>
      <c r="BH386" s="1338"/>
      <c r="BI386" s="1816"/>
      <c r="BJ386" s="1342"/>
      <c r="BK386" s="1819"/>
      <c r="BL386" s="1229"/>
      <c r="BM386" s="1229"/>
      <c r="BN386" s="1229"/>
      <c r="BO386" s="1490">
        <f t="shared" si="143"/>
        <v>0</v>
      </c>
      <c r="BP386" s="1316">
        <f t="shared" si="136"/>
        <v>2663636</v>
      </c>
      <c r="BQ386" s="1820"/>
      <c r="BS386" s="1298">
        <f t="shared" si="137"/>
        <v>2</v>
      </c>
      <c r="BT386" s="1298">
        <f t="shared" si="138"/>
        <v>0</v>
      </c>
      <c r="BU386" s="1298">
        <f t="shared" si="139"/>
        <v>0</v>
      </c>
      <c r="BV386" s="1298">
        <f t="shared" si="140"/>
        <v>0</v>
      </c>
      <c r="BW386" s="1298">
        <f t="shared" si="141"/>
        <v>2663636</v>
      </c>
    </row>
    <row r="387" spans="1:75" ht="15" customHeight="1" x14ac:dyDescent="0.25">
      <c r="A387" s="2291">
        <v>10</v>
      </c>
      <c r="B387" s="2645">
        <v>43549</v>
      </c>
      <c r="C387" s="2671">
        <v>379</v>
      </c>
      <c r="D387" s="2510" t="s">
        <v>53</v>
      </c>
      <c r="E387" s="1813" t="s">
        <v>43</v>
      </c>
      <c r="F387" s="794">
        <v>2</v>
      </c>
      <c r="G387" s="1491">
        <f t="shared" si="142"/>
        <v>2663636</v>
      </c>
      <c r="H387" s="1807"/>
      <c r="I387" s="2605">
        <f t="shared" si="144"/>
        <v>0</v>
      </c>
      <c r="J387" s="1794">
        <v>1</v>
      </c>
      <c r="K387" s="2605">
        <f t="shared" si="125"/>
        <v>2231818</v>
      </c>
      <c r="L387" s="2760"/>
      <c r="M387" s="2605">
        <f t="shared" si="126"/>
        <v>0</v>
      </c>
      <c r="N387" s="1505">
        <f t="shared" si="148"/>
        <v>3</v>
      </c>
      <c r="O387" s="1494">
        <f t="shared" si="148"/>
        <v>4895454</v>
      </c>
      <c r="P387" s="1494">
        <v>120000</v>
      </c>
      <c r="Q387" s="2716"/>
      <c r="R387" s="1508">
        <v>1331818</v>
      </c>
      <c r="S387" s="1508">
        <v>1931818</v>
      </c>
      <c r="T387" s="1508">
        <v>2231818</v>
      </c>
      <c r="U387" s="1508">
        <v>431818</v>
      </c>
      <c r="V387" s="1809"/>
      <c r="W387" s="1338"/>
      <c r="X387" s="2379"/>
      <c r="Y387" s="1338"/>
      <c r="Z387" s="2449"/>
      <c r="AA387" s="1342"/>
      <c r="AB387" s="1811"/>
      <c r="AC387" s="1229"/>
      <c r="AD387" s="1229"/>
      <c r="AE387" s="1229"/>
      <c r="AF387" s="1490">
        <f t="shared" si="127"/>
        <v>0</v>
      </c>
      <c r="AG387" s="1316">
        <f t="shared" si="128"/>
        <v>4895454</v>
      </c>
      <c r="AH387" s="1812"/>
      <c r="AI387" s="1630"/>
      <c r="AJ387" s="1414"/>
      <c r="AK387" s="1370"/>
      <c r="AL387" s="2585"/>
      <c r="AM387" s="2236"/>
      <c r="AN387" s="1813"/>
      <c r="AO387" s="1254"/>
      <c r="AP387" s="1491">
        <f t="shared" si="129"/>
        <v>0</v>
      </c>
      <c r="AQ387" s="1807"/>
      <c r="AR387" s="1492">
        <f t="shared" si="130"/>
        <v>0</v>
      </c>
      <c r="AS387" s="1794"/>
      <c r="AT387" s="1492">
        <f t="shared" si="131"/>
        <v>0</v>
      </c>
      <c r="AU387" s="1803"/>
      <c r="AV387" s="1492">
        <f t="shared" si="132"/>
        <v>0</v>
      </c>
      <c r="AW387" s="1493">
        <f t="shared" si="133"/>
        <v>0</v>
      </c>
      <c r="AX387" s="2153">
        <f t="shared" si="134"/>
        <v>0</v>
      </c>
      <c r="AY387" s="1495">
        <f t="shared" si="135"/>
        <v>0</v>
      </c>
      <c r="AZ387" s="1264"/>
      <c r="BA387" s="1508">
        <v>1331818</v>
      </c>
      <c r="BB387" s="1508">
        <v>1931818</v>
      </c>
      <c r="BC387" s="1508">
        <v>2231818</v>
      </c>
      <c r="BD387" s="1508">
        <v>431818</v>
      </c>
      <c r="BE387" s="2167"/>
      <c r="BF387" s="1338"/>
      <c r="BG387" s="1816"/>
      <c r="BH387" s="1338"/>
      <c r="BI387" s="1816"/>
      <c r="BJ387" s="1342"/>
      <c r="BK387" s="1819"/>
      <c r="BL387" s="1229"/>
      <c r="BM387" s="1229"/>
      <c r="BN387" s="1229"/>
      <c r="BO387" s="1490">
        <f t="shared" si="143"/>
        <v>0</v>
      </c>
      <c r="BP387" s="1316">
        <f t="shared" si="136"/>
        <v>4895454</v>
      </c>
      <c r="BQ387" s="1820"/>
      <c r="BS387" s="1298">
        <f t="shared" si="137"/>
        <v>2</v>
      </c>
      <c r="BT387" s="1298">
        <f t="shared" si="138"/>
        <v>0</v>
      </c>
      <c r="BU387" s="1298">
        <f t="shared" si="139"/>
        <v>1</v>
      </c>
      <c r="BV387" s="1298">
        <f t="shared" si="140"/>
        <v>0</v>
      </c>
      <c r="BW387" s="1298">
        <f t="shared" si="141"/>
        <v>4895454</v>
      </c>
    </row>
    <row r="388" spans="1:75" s="2062" customFormat="1" ht="15" customHeight="1" thickBot="1" x14ac:dyDescent="0.3">
      <c r="A388" s="2292">
        <v>11</v>
      </c>
      <c r="B388" s="2646">
        <v>43549</v>
      </c>
      <c r="C388" s="2675">
        <v>380</v>
      </c>
      <c r="D388" s="2511" t="s">
        <v>45</v>
      </c>
      <c r="E388" s="2135" t="s">
        <v>43</v>
      </c>
      <c r="F388" s="1291">
        <v>2</v>
      </c>
      <c r="G388" s="1491">
        <f t="shared" si="142"/>
        <v>2663636</v>
      </c>
      <c r="H388" s="2132"/>
      <c r="I388" s="2605">
        <f t="shared" si="144"/>
        <v>0</v>
      </c>
      <c r="J388" s="2133"/>
      <c r="K388" s="2605">
        <f t="shared" si="125"/>
        <v>0</v>
      </c>
      <c r="L388" s="2761"/>
      <c r="M388" s="2605">
        <f t="shared" si="126"/>
        <v>0</v>
      </c>
      <c r="N388" s="1505">
        <f t="shared" si="148"/>
        <v>2</v>
      </c>
      <c r="O388" s="1494">
        <f t="shared" si="148"/>
        <v>2663636</v>
      </c>
      <c r="P388" s="1494">
        <v>80000</v>
      </c>
      <c r="Q388" s="2717"/>
      <c r="R388" s="1508">
        <v>1331818</v>
      </c>
      <c r="S388" s="1508">
        <v>1931818</v>
      </c>
      <c r="T388" s="1508">
        <v>2231818</v>
      </c>
      <c r="U388" s="1508">
        <v>431818</v>
      </c>
      <c r="V388" s="2124"/>
      <c r="W388" s="2069"/>
      <c r="X388" s="2321"/>
      <c r="Y388" s="2069"/>
      <c r="Z388" s="2451"/>
      <c r="AA388" s="2070"/>
      <c r="AB388" s="2134"/>
      <c r="AC388" s="2064"/>
      <c r="AD388" s="2064"/>
      <c r="AE388" s="2064"/>
      <c r="AF388" s="1490">
        <f t="shared" si="127"/>
        <v>0</v>
      </c>
      <c r="AG388" s="1316">
        <f t="shared" si="128"/>
        <v>2663636</v>
      </c>
      <c r="AH388" s="2127"/>
      <c r="AI388" s="2104"/>
      <c r="AJ388" s="2130"/>
      <c r="AK388" s="2131"/>
      <c r="AL388" s="2586"/>
      <c r="AM388" s="2237"/>
      <c r="AN388" s="2135"/>
      <c r="AO388" s="2074"/>
      <c r="AP388" s="1491">
        <f t="shared" si="129"/>
        <v>0</v>
      </c>
      <c r="AQ388" s="2132"/>
      <c r="AR388" s="1492">
        <f t="shared" si="130"/>
        <v>0</v>
      </c>
      <c r="AS388" s="2133"/>
      <c r="AT388" s="1492">
        <f t="shared" si="131"/>
        <v>0</v>
      </c>
      <c r="AU388" s="2136"/>
      <c r="AV388" s="1492">
        <f t="shared" si="132"/>
        <v>0</v>
      </c>
      <c r="AW388" s="1493">
        <f t="shared" si="133"/>
        <v>0</v>
      </c>
      <c r="AX388" s="2153">
        <f t="shared" si="134"/>
        <v>0</v>
      </c>
      <c r="AY388" s="1495">
        <f t="shared" si="135"/>
        <v>0</v>
      </c>
      <c r="AZ388" s="2123"/>
      <c r="BA388" s="1508">
        <v>1331818</v>
      </c>
      <c r="BB388" s="1508">
        <v>1931818</v>
      </c>
      <c r="BC388" s="1508">
        <v>2231818</v>
      </c>
      <c r="BD388" s="1508">
        <v>431818</v>
      </c>
      <c r="BE388" s="2168"/>
      <c r="BF388" s="2069"/>
      <c r="BG388" s="2124"/>
      <c r="BH388" s="2069"/>
      <c r="BI388" s="2125"/>
      <c r="BJ388" s="2070"/>
      <c r="BK388" s="2126"/>
      <c r="BL388" s="2064"/>
      <c r="BM388" s="2064"/>
      <c r="BN388" s="2064"/>
      <c r="BO388" s="2066">
        <f t="shared" si="143"/>
        <v>0</v>
      </c>
      <c r="BP388" s="2067">
        <f t="shared" si="136"/>
        <v>2663636</v>
      </c>
      <c r="BQ388" s="2128"/>
      <c r="BS388" s="2071">
        <f t="shared" si="137"/>
        <v>2</v>
      </c>
      <c r="BT388" s="2071">
        <f t="shared" si="138"/>
        <v>0</v>
      </c>
      <c r="BU388" s="2071">
        <f t="shared" si="139"/>
        <v>0</v>
      </c>
      <c r="BV388" s="2071">
        <f t="shared" si="140"/>
        <v>0</v>
      </c>
      <c r="BW388" s="2071">
        <f t="shared" si="141"/>
        <v>2663636</v>
      </c>
    </row>
    <row r="389" spans="1:75" ht="15" customHeight="1" x14ac:dyDescent="0.25">
      <c r="A389" s="2293">
        <v>1</v>
      </c>
      <c r="B389" s="2647">
        <v>43559</v>
      </c>
      <c r="C389" s="2676">
        <v>381</v>
      </c>
      <c r="D389" s="2512" t="s">
        <v>41</v>
      </c>
      <c r="E389" s="1261" t="s">
        <v>31</v>
      </c>
      <c r="F389" s="794">
        <v>4</v>
      </c>
      <c r="G389" s="1491">
        <f t="shared" si="142"/>
        <v>5327272</v>
      </c>
      <c r="H389" s="1263">
        <v>1</v>
      </c>
      <c r="I389" s="2605">
        <f t="shared" si="144"/>
        <v>1931818</v>
      </c>
      <c r="J389" s="798">
        <v>4</v>
      </c>
      <c r="K389" s="2605">
        <f t="shared" si="125"/>
        <v>8927272</v>
      </c>
      <c r="L389" s="2762">
        <v>1</v>
      </c>
      <c r="M389" s="2605">
        <f t="shared" si="126"/>
        <v>431818</v>
      </c>
      <c r="N389" s="1505">
        <f t="shared" si="148"/>
        <v>10</v>
      </c>
      <c r="O389" s="1494">
        <f t="shared" si="148"/>
        <v>16618180</v>
      </c>
      <c r="P389" s="1494">
        <v>400000</v>
      </c>
      <c r="Q389" s="2718"/>
      <c r="R389" s="1508">
        <v>1331818</v>
      </c>
      <c r="S389" s="1508">
        <v>1931818</v>
      </c>
      <c r="T389" s="1508">
        <v>2231818</v>
      </c>
      <c r="U389" s="1508">
        <v>431818</v>
      </c>
      <c r="V389" s="1815"/>
      <c r="W389" s="1338"/>
      <c r="X389" s="2322"/>
      <c r="Y389" s="1338"/>
      <c r="Z389" s="2452"/>
      <c r="AA389" s="1342"/>
      <c r="AB389" s="1817"/>
      <c r="AC389" s="1229"/>
      <c r="AD389" s="1229"/>
      <c r="AE389" s="1229"/>
      <c r="AF389" s="1490">
        <f t="shared" si="127"/>
        <v>0</v>
      </c>
      <c r="AG389" s="1316">
        <f t="shared" si="128"/>
        <v>16618180</v>
      </c>
      <c r="AH389" s="1820"/>
      <c r="AI389" s="1630"/>
      <c r="AJ389" s="1415"/>
      <c r="AK389" s="1371"/>
      <c r="AL389" s="2587"/>
      <c r="AM389" s="2238"/>
      <c r="AN389" s="1261"/>
      <c r="AO389" s="1529"/>
      <c r="AP389" s="1491">
        <f t="shared" si="129"/>
        <v>0</v>
      </c>
      <c r="AQ389" s="1263"/>
      <c r="AR389" s="1492">
        <f t="shared" si="130"/>
        <v>0</v>
      </c>
      <c r="AS389" s="798"/>
      <c r="AT389" s="1492">
        <f t="shared" si="131"/>
        <v>0</v>
      </c>
      <c r="AU389" s="799"/>
      <c r="AV389" s="1492">
        <f t="shared" si="132"/>
        <v>0</v>
      </c>
      <c r="AW389" s="1493">
        <f t="shared" si="133"/>
        <v>0</v>
      </c>
      <c r="AX389" s="2153">
        <f t="shared" si="134"/>
        <v>0</v>
      </c>
      <c r="AY389" s="1495">
        <f t="shared" si="135"/>
        <v>0</v>
      </c>
      <c r="AZ389" s="1823"/>
      <c r="BA389" s="1508">
        <v>1331818</v>
      </c>
      <c r="BB389" s="1508">
        <v>1931818</v>
      </c>
      <c r="BC389" s="1508">
        <v>2231818</v>
      </c>
      <c r="BD389" s="1508">
        <v>431818</v>
      </c>
      <c r="BE389" s="2167"/>
      <c r="BF389" s="1338"/>
      <c r="BG389" s="1824"/>
      <c r="BH389" s="1338"/>
      <c r="BI389" s="1825"/>
      <c r="BJ389" s="1342"/>
      <c r="BK389" s="1830"/>
      <c r="BL389" s="1229"/>
      <c r="BM389" s="1229"/>
      <c r="BN389" s="1229"/>
      <c r="BO389" s="1490">
        <f t="shared" si="143"/>
        <v>0</v>
      </c>
      <c r="BP389" s="1316">
        <f t="shared" si="136"/>
        <v>16618180</v>
      </c>
      <c r="BQ389" s="1827"/>
      <c r="BS389" s="1298">
        <f t="shared" si="137"/>
        <v>4</v>
      </c>
      <c r="BT389" s="1298">
        <f t="shared" si="138"/>
        <v>1</v>
      </c>
      <c r="BU389" s="1298">
        <f t="shared" si="139"/>
        <v>4</v>
      </c>
      <c r="BV389" s="1298">
        <f t="shared" si="140"/>
        <v>1</v>
      </c>
      <c r="BW389" s="1298">
        <f t="shared" si="141"/>
        <v>16618180</v>
      </c>
    </row>
    <row r="390" spans="1:75" ht="15" customHeight="1" x14ac:dyDescent="0.25">
      <c r="A390" s="2293">
        <v>2</v>
      </c>
      <c r="B390" s="2647">
        <v>43559</v>
      </c>
      <c r="C390" s="2676">
        <v>382</v>
      </c>
      <c r="D390" s="2512" t="s">
        <v>52</v>
      </c>
      <c r="E390" s="1261" t="s">
        <v>43</v>
      </c>
      <c r="F390" s="794">
        <v>5</v>
      </c>
      <c r="G390" s="1491">
        <f t="shared" si="142"/>
        <v>6659090</v>
      </c>
      <c r="H390" s="1263"/>
      <c r="I390" s="2605">
        <f t="shared" si="144"/>
        <v>0</v>
      </c>
      <c r="J390" s="798">
        <v>4</v>
      </c>
      <c r="K390" s="2605">
        <f t="shared" si="125"/>
        <v>8927272</v>
      </c>
      <c r="L390" s="2762">
        <v>1</v>
      </c>
      <c r="M390" s="2605">
        <f t="shared" si="126"/>
        <v>431818</v>
      </c>
      <c r="N390" s="1505">
        <f t="shared" si="148"/>
        <v>10</v>
      </c>
      <c r="O390" s="1494">
        <f t="shared" si="148"/>
        <v>16018180</v>
      </c>
      <c r="P390" s="1494">
        <v>400000</v>
      </c>
      <c r="Q390" s="2718"/>
      <c r="R390" s="1508">
        <v>1331818</v>
      </c>
      <c r="S390" s="1508">
        <v>1931818</v>
      </c>
      <c r="T390" s="1508">
        <v>2231818</v>
      </c>
      <c r="U390" s="1508">
        <v>431818</v>
      </c>
      <c r="V390" s="1815"/>
      <c r="W390" s="1338"/>
      <c r="X390" s="2322"/>
      <c r="Y390" s="1338"/>
      <c r="Z390" s="2452"/>
      <c r="AA390" s="1342"/>
      <c r="AB390" s="1817"/>
      <c r="AC390" s="1229"/>
      <c r="AD390" s="1229"/>
      <c r="AE390" s="1229"/>
      <c r="AF390" s="1490">
        <f t="shared" si="127"/>
        <v>0</v>
      </c>
      <c r="AG390" s="1316">
        <f t="shared" si="128"/>
        <v>16018180</v>
      </c>
      <c r="AH390" s="1820"/>
      <c r="AI390" s="1630"/>
      <c r="AJ390" s="1262"/>
      <c r="AK390" s="1371"/>
      <c r="AL390" s="2587"/>
      <c r="AM390" s="2238"/>
      <c r="AN390" s="1261"/>
      <c r="AO390" s="1254"/>
      <c r="AP390" s="1491">
        <f t="shared" si="129"/>
        <v>0</v>
      </c>
      <c r="AQ390" s="1263"/>
      <c r="AR390" s="1492">
        <f t="shared" si="130"/>
        <v>0</v>
      </c>
      <c r="AS390" s="798"/>
      <c r="AT390" s="1492">
        <f t="shared" si="131"/>
        <v>0</v>
      </c>
      <c r="AU390" s="799"/>
      <c r="AV390" s="1492">
        <f t="shared" si="132"/>
        <v>0</v>
      </c>
      <c r="AW390" s="1493">
        <f t="shared" si="133"/>
        <v>0</v>
      </c>
      <c r="AX390" s="2153">
        <f t="shared" si="134"/>
        <v>0</v>
      </c>
      <c r="AY390" s="1495">
        <f t="shared" si="135"/>
        <v>0</v>
      </c>
      <c r="AZ390" s="1823"/>
      <c r="BA390" s="1508">
        <v>1331818</v>
      </c>
      <c r="BB390" s="1508">
        <v>1931818</v>
      </c>
      <c r="BC390" s="1508">
        <v>2231818</v>
      </c>
      <c r="BD390" s="1508">
        <v>431818</v>
      </c>
      <c r="BE390" s="2167"/>
      <c r="BF390" s="1338"/>
      <c r="BG390" s="1824"/>
      <c r="BH390" s="1338"/>
      <c r="BI390" s="1825"/>
      <c r="BJ390" s="1342"/>
      <c r="BK390" s="1830"/>
      <c r="BL390" s="1229"/>
      <c r="BM390" s="1229"/>
      <c r="BN390" s="1229"/>
      <c r="BO390" s="1490">
        <f t="shared" si="143"/>
        <v>0</v>
      </c>
      <c r="BP390" s="1316">
        <f t="shared" si="136"/>
        <v>16018180</v>
      </c>
      <c r="BQ390" s="1831"/>
      <c r="BS390" s="1298">
        <f t="shared" si="137"/>
        <v>5</v>
      </c>
      <c r="BT390" s="1298">
        <f t="shared" si="138"/>
        <v>0</v>
      </c>
      <c r="BU390" s="1298">
        <f t="shared" si="139"/>
        <v>4</v>
      </c>
      <c r="BV390" s="1298">
        <f t="shared" si="140"/>
        <v>1</v>
      </c>
      <c r="BW390" s="1298">
        <f t="shared" si="141"/>
        <v>16018180</v>
      </c>
    </row>
    <row r="391" spans="1:75" ht="15" customHeight="1" x14ac:dyDescent="0.25">
      <c r="A391" s="2293">
        <v>3</v>
      </c>
      <c r="B391" s="2647">
        <v>43559</v>
      </c>
      <c r="C391" s="2676">
        <v>383</v>
      </c>
      <c r="D391" s="2513" t="s">
        <v>39</v>
      </c>
      <c r="E391" s="1261" t="s">
        <v>43</v>
      </c>
      <c r="F391" s="794">
        <v>4</v>
      </c>
      <c r="G391" s="1491">
        <f t="shared" si="142"/>
        <v>5327272</v>
      </c>
      <c r="H391" s="1263">
        <v>1</v>
      </c>
      <c r="I391" s="2605">
        <f t="shared" si="144"/>
        <v>1931818</v>
      </c>
      <c r="J391" s="798">
        <v>4</v>
      </c>
      <c r="K391" s="2605">
        <f t="shared" si="125"/>
        <v>8927272</v>
      </c>
      <c r="L391" s="2762">
        <v>1</v>
      </c>
      <c r="M391" s="2605">
        <f t="shared" si="126"/>
        <v>431818</v>
      </c>
      <c r="N391" s="1505">
        <f t="shared" si="148"/>
        <v>10</v>
      </c>
      <c r="O391" s="1494">
        <f t="shared" si="148"/>
        <v>16618180</v>
      </c>
      <c r="P391" s="1494">
        <v>400000</v>
      </c>
      <c r="Q391" s="2719"/>
      <c r="R391" s="1508">
        <v>1331818</v>
      </c>
      <c r="S391" s="1508">
        <v>1931818</v>
      </c>
      <c r="T391" s="1508">
        <v>2231818</v>
      </c>
      <c r="U391" s="1508">
        <v>431818</v>
      </c>
      <c r="V391" s="1815"/>
      <c r="W391" s="1338"/>
      <c r="X391" s="2322"/>
      <c r="Y391" s="1338"/>
      <c r="Z391" s="2452"/>
      <c r="AA391" s="1342"/>
      <c r="AB391" s="1817"/>
      <c r="AC391" s="1229"/>
      <c r="AD391" s="1229"/>
      <c r="AE391" s="1229"/>
      <c r="AF391" s="1490">
        <f t="shared" si="127"/>
        <v>0</v>
      </c>
      <c r="AG391" s="1316">
        <f t="shared" si="128"/>
        <v>16618180</v>
      </c>
      <c r="AH391" s="1820"/>
      <c r="AI391" s="1630"/>
      <c r="AJ391" s="1262"/>
      <c r="AK391" s="1371"/>
      <c r="AL391" s="2587"/>
      <c r="AM391" s="2239"/>
      <c r="AN391" s="1261"/>
      <c r="AO391" s="1254"/>
      <c r="AP391" s="1491">
        <f t="shared" si="129"/>
        <v>0</v>
      </c>
      <c r="AQ391" s="1263"/>
      <c r="AR391" s="1492">
        <f t="shared" si="130"/>
        <v>0</v>
      </c>
      <c r="AS391" s="798"/>
      <c r="AT391" s="1492">
        <f t="shared" si="131"/>
        <v>0</v>
      </c>
      <c r="AU391" s="799"/>
      <c r="AV391" s="1492">
        <f t="shared" si="132"/>
        <v>0</v>
      </c>
      <c r="AW391" s="1493">
        <f t="shared" si="133"/>
        <v>0</v>
      </c>
      <c r="AX391" s="2153">
        <f t="shared" si="134"/>
        <v>0</v>
      </c>
      <c r="AY391" s="1495">
        <f t="shared" si="135"/>
        <v>0</v>
      </c>
      <c r="AZ391" s="1823"/>
      <c r="BA391" s="1508">
        <v>1331818</v>
      </c>
      <c r="BB391" s="1508">
        <v>1931818</v>
      </c>
      <c r="BC391" s="1508">
        <v>2231818</v>
      </c>
      <c r="BD391" s="1508">
        <v>431818</v>
      </c>
      <c r="BE391" s="2167"/>
      <c r="BF391" s="1338"/>
      <c r="BG391" s="1737"/>
      <c r="BH391" s="1338"/>
      <c r="BI391" s="1824"/>
      <c r="BJ391" s="1342"/>
      <c r="BK391" s="1830"/>
      <c r="BL391" s="1229"/>
      <c r="BM391" s="1229"/>
      <c r="BN391" s="1229"/>
      <c r="BO391" s="1490">
        <f t="shared" si="143"/>
        <v>0</v>
      </c>
      <c r="BP391" s="1316">
        <f t="shared" si="136"/>
        <v>16618180</v>
      </c>
      <c r="BQ391" s="1831"/>
      <c r="BS391" s="1298">
        <f t="shared" si="137"/>
        <v>4</v>
      </c>
      <c r="BT391" s="1298">
        <f t="shared" si="138"/>
        <v>1</v>
      </c>
      <c r="BU391" s="1298">
        <f t="shared" si="139"/>
        <v>4</v>
      </c>
      <c r="BV391" s="1298">
        <f t="shared" si="140"/>
        <v>1</v>
      </c>
      <c r="BW391" s="1298">
        <f t="shared" si="141"/>
        <v>16618180</v>
      </c>
    </row>
    <row r="392" spans="1:75" ht="15" customHeight="1" x14ac:dyDescent="0.25">
      <c r="A392" s="2293">
        <v>4</v>
      </c>
      <c r="B392" s="2647">
        <v>43559</v>
      </c>
      <c r="C392" s="2676">
        <v>384</v>
      </c>
      <c r="D392" s="2513" t="s">
        <v>48</v>
      </c>
      <c r="E392" s="1261" t="s">
        <v>43</v>
      </c>
      <c r="F392" s="794">
        <v>4</v>
      </c>
      <c r="G392" s="1491">
        <f t="shared" si="142"/>
        <v>5327272</v>
      </c>
      <c r="H392" s="1263"/>
      <c r="I392" s="2605">
        <f t="shared" si="144"/>
        <v>0</v>
      </c>
      <c r="J392" s="798">
        <v>5</v>
      </c>
      <c r="K392" s="2605">
        <f t="shared" ref="K392:K455" si="149">J392*T392</f>
        <v>11159090</v>
      </c>
      <c r="L392" s="2762">
        <v>1</v>
      </c>
      <c r="M392" s="2605">
        <f t="shared" ref="M392:M455" si="150">L392*U392</f>
        <v>431818</v>
      </c>
      <c r="N392" s="1505">
        <f t="shared" si="148"/>
        <v>10</v>
      </c>
      <c r="O392" s="1494">
        <f t="shared" si="148"/>
        <v>16918180</v>
      </c>
      <c r="P392" s="1494">
        <v>400000</v>
      </c>
      <c r="Q392" s="2718"/>
      <c r="R392" s="1508">
        <v>1331818</v>
      </c>
      <c r="S392" s="1508">
        <v>1931818</v>
      </c>
      <c r="T392" s="1508">
        <v>2231818</v>
      </c>
      <c r="U392" s="1508">
        <v>431818</v>
      </c>
      <c r="V392" s="1815"/>
      <c r="W392" s="1338"/>
      <c r="X392" s="2380"/>
      <c r="Y392" s="1338"/>
      <c r="Z392" s="2452"/>
      <c r="AA392" s="1342"/>
      <c r="AB392" s="1817"/>
      <c r="AC392" s="1229"/>
      <c r="AD392" s="1229"/>
      <c r="AE392" s="1229"/>
      <c r="AF392" s="1490">
        <f t="shared" ref="AF392:AF455" si="151">W392+Y392+AA392+AC392</f>
        <v>0</v>
      </c>
      <c r="AG392" s="1316">
        <f t="shared" ref="AG392:AG455" si="152">O392-AF392</f>
        <v>16918180</v>
      </c>
      <c r="AH392" s="1820"/>
      <c r="AI392" s="1630"/>
      <c r="AJ392" s="1262"/>
      <c r="AK392" s="1371"/>
      <c r="AL392" s="2587"/>
      <c r="AM392" s="2239"/>
      <c r="AN392" s="1261"/>
      <c r="AO392" s="1254"/>
      <c r="AP392" s="1491">
        <f t="shared" ref="AP392:AP455" si="153">AO392*BA392</f>
        <v>0</v>
      </c>
      <c r="AQ392" s="1263"/>
      <c r="AR392" s="1492">
        <f t="shared" ref="AR392:AR455" si="154">AQ392*BB392</f>
        <v>0</v>
      </c>
      <c r="AS392" s="798"/>
      <c r="AT392" s="1492">
        <f t="shared" ref="AT392:AT455" si="155">AS392*BC392</f>
        <v>0</v>
      </c>
      <c r="AU392" s="799"/>
      <c r="AV392" s="1492">
        <f t="shared" ref="AV392:AV455" si="156">AU392*BD392</f>
        <v>0</v>
      </c>
      <c r="AW392" s="1493">
        <f t="shared" ref="AW392:AW455" si="157">AO392+AQ392+AS392+AU392</f>
        <v>0</v>
      </c>
      <c r="AX392" s="2153">
        <f t="shared" ref="AX392:AX455" si="158">AP392+AR392+AT392+AV392</f>
        <v>0</v>
      </c>
      <c r="AY392" s="1495">
        <f t="shared" ref="AY392:AY455" si="159">AW392*40000</f>
        <v>0</v>
      </c>
      <c r="AZ392" s="1823"/>
      <c r="BA392" s="1508">
        <v>1331818</v>
      </c>
      <c r="BB392" s="1508">
        <v>1931818</v>
      </c>
      <c r="BC392" s="1508">
        <v>2231818</v>
      </c>
      <c r="BD392" s="1508">
        <v>431818</v>
      </c>
      <c r="BE392" s="2167"/>
      <c r="BF392" s="1338"/>
      <c r="BG392" s="1824"/>
      <c r="BH392" s="1338"/>
      <c r="BI392" s="1825"/>
      <c r="BJ392" s="1342"/>
      <c r="BK392" s="1830"/>
      <c r="BL392" s="1229"/>
      <c r="BM392" s="1229"/>
      <c r="BN392" s="1229"/>
      <c r="BO392" s="1490">
        <f t="shared" si="143"/>
        <v>0</v>
      </c>
      <c r="BP392" s="1316">
        <f t="shared" ref="BP392:BP455" si="160">O392-BO392</f>
        <v>16918180</v>
      </c>
      <c r="BQ392" s="1831"/>
      <c r="BS392" s="1298">
        <f t="shared" ref="BS392:BS455" si="161">F392-AO392</f>
        <v>4</v>
      </c>
      <c r="BT392" s="1298">
        <f t="shared" ref="BT392:BT455" si="162">H392-AQ392</f>
        <v>0</v>
      </c>
      <c r="BU392" s="1298">
        <f t="shared" ref="BU392:BU455" si="163">J392-AS392</f>
        <v>5</v>
      </c>
      <c r="BV392" s="1298">
        <f t="shared" ref="BV392:BV455" si="164">L392-AU392</f>
        <v>1</v>
      </c>
      <c r="BW392" s="1298">
        <f t="shared" ref="BW392:BW455" si="165">O392-AX392</f>
        <v>16918180</v>
      </c>
    </row>
    <row r="393" spans="1:75" ht="15" customHeight="1" x14ac:dyDescent="0.25">
      <c r="A393" s="2293">
        <v>5</v>
      </c>
      <c r="B393" s="2647">
        <v>43559</v>
      </c>
      <c r="C393" s="2676">
        <v>385</v>
      </c>
      <c r="D393" s="2513" t="s">
        <v>101</v>
      </c>
      <c r="E393" s="1261" t="s">
        <v>88</v>
      </c>
      <c r="F393" s="794">
        <v>5</v>
      </c>
      <c r="G393" s="1491">
        <f t="shared" ref="G393:G456" si="166">F393*R393</f>
        <v>6659090</v>
      </c>
      <c r="H393" s="1263"/>
      <c r="I393" s="2605">
        <f t="shared" si="144"/>
        <v>0</v>
      </c>
      <c r="J393" s="798">
        <v>4</v>
      </c>
      <c r="K393" s="2605">
        <f t="shared" si="149"/>
        <v>8927272</v>
      </c>
      <c r="L393" s="2762">
        <v>1</v>
      </c>
      <c r="M393" s="2605">
        <f t="shared" si="150"/>
        <v>431818</v>
      </c>
      <c r="N393" s="1505">
        <f t="shared" si="148"/>
        <v>10</v>
      </c>
      <c r="O393" s="1494">
        <f t="shared" si="148"/>
        <v>16018180</v>
      </c>
      <c r="P393" s="1494">
        <v>400000</v>
      </c>
      <c r="Q393" s="2718"/>
      <c r="R393" s="1508">
        <v>1331818</v>
      </c>
      <c r="S393" s="1508">
        <v>1931818</v>
      </c>
      <c r="T393" s="1508">
        <v>2231818</v>
      </c>
      <c r="U393" s="1508">
        <v>431818</v>
      </c>
      <c r="V393" s="1815"/>
      <c r="W393" s="1338"/>
      <c r="X393" s="2322"/>
      <c r="Y393" s="1338"/>
      <c r="Z393" s="2452"/>
      <c r="AA393" s="1342"/>
      <c r="AB393" s="1817"/>
      <c r="AC393" s="1229"/>
      <c r="AD393" s="1229"/>
      <c r="AE393" s="1229"/>
      <c r="AF393" s="1490">
        <f t="shared" si="151"/>
        <v>0</v>
      </c>
      <c r="AG393" s="1316">
        <f t="shared" si="152"/>
        <v>16018180</v>
      </c>
      <c r="AH393" s="1818"/>
      <c r="AI393" s="1630"/>
      <c r="AJ393" s="1262"/>
      <c r="AK393" s="1371"/>
      <c r="AL393" s="2587"/>
      <c r="AM393" s="2239"/>
      <c r="AN393" s="1261"/>
      <c r="AO393" s="1254"/>
      <c r="AP393" s="1491">
        <f t="shared" si="153"/>
        <v>0</v>
      </c>
      <c r="AQ393" s="1263"/>
      <c r="AR393" s="1492">
        <f t="shared" si="154"/>
        <v>0</v>
      </c>
      <c r="AS393" s="798"/>
      <c r="AT393" s="1492">
        <f t="shared" si="155"/>
        <v>0</v>
      </c>
      <c r="AU393" s="799"/>
      <c r="AV393" s="1492">
        <f t="shared" si="156"/>
        <v>0</v>
      </c>
      <c r="AW393" s="1493">
        <f t="shared" si="157"/>
        <v>0</v>
      </c>
      <c r="AX393" s="2153">
        <f t="shared" si="158"/>
        <v>0</v>
      </c>
      <c r="AY393" s="1495">
        <f t="shared" si="159"/>
        <v>0</v>
      </c>
      <c r="AZ393" s="1823"/>
      <c r="BA393" s="1508">
        <v>1331818</v>
      </c>
      <c r="BB393" s="1508">
        <v>1931818</v>
      </c>
      <c r="BC393" s="1508">
        <v>2231818</v>
      </c>
      <c r="BD393" s="1508">
        <v>431818</v>
      </c>
      <c r="BE393" s="2167"/>
      <c r="BF393" s="1338"/>
      <c r="BG393" s="1825"/>
      <c r="BH393" s="1338"/>
      <c r="BI393" s="1825"/>
      <c r="BJ393" s="1342"/>
      <c r="BK393" s="1830"/>
      <c r="BL393" s="1229"/>
      <c r="BM393" s="1229"/>
      <c r="BN393" s="1229"/>
      <c r="BO393" s="1490">
        <f t="shared" ref="BO393:BO456" si="167">BF393+BH393+BJ393+BL393</f>
        <v>0</v>
      </c>
      <c r="BP393" s="1316">
        <f t="shared" si="160"/>
        <v>16018180</v>
      </c>
      <c r="BQ393" s="1831"/>
      <c r="BS393" s="1298">
        <f t="shared" si="161"/>
        <v>5</v>
      </c>
      <c r="BT393" s="1298">
        <f t="shared" si="162"/>
        <v>0</v>
      </c>
      <c r="BU393" s="1298">
        <f t="shared" si="163"/>
        <v>4</v>
      </c>
      <c r="BV393" s="1298">
        <f t="shared" si="164"/>
        <v>1</v>
      </c>
      <c r="BW393" s="1298">
        <f t="shared" si="165"/>
        <v>16018180</v>
      </c>
    </row>
    <row r="394" spans="1:75" ht="15" customHeight="1" thickBot="1" x14ac:dyDescent="0.3">
      <c r="A394" s="2293">
        <v>6</v>
      </c>
      <c r="B394" s="2647">
        <v>43559</v>
      </c>
      <c r="C394" s="2676">
        <v>386</v>
      </c>
      <c r="D394" s="2513" t="s">
        <v>55</v>
      </c>
      <c r="E394" s="1261" t="s">
        <v>88</v>
      </c>
      <c r="F394" s="794">
        <v>5</v>
      </c>
      <c r="G394" s="1491">
        <f t="shared" si="166"/>
        <v>6659090</v>
      </c>
      <c r="H394" s="1263"/>
      <c r="I394" s="2605">
        <f t="shared" ref="I394:I457" si="168">H394*S394</f>
        <v>0</v>
      </c>
      <c r="J394" s="798">
        <v>4</v>
      </c>
      <c r="K394" s="2605">
        <f t="shared" si="149"/>
        <v>8927272</v>
      </c>
      <c r="L394" s="2762">
        <v>1</v>
      </c>
      <c r="M394" s="2605">
        <f t="shared" si="150"/>
        <v>431818</v>
      </c>
      <c r="N394" s="1505">
        <f t="shared" si="148"/>
        <v>10</v>
      </c>
      <c r="O394" s="1494">
        <f t="shared" si="148"/>
        <v>16018180</v>
      </c>
      <c r="P394" s="1494">
        <v>400000</v>
      </c>
      <c r="Q394" s="2718"/>
      <c r="R394" s="1508">
        <v>1331818</v>
      </c>
      <c r="S394" s="1508">
        <v>1931818</v>
      </c>
      <c r="T394" s="1508">
        <v>2231818</v>
      </c>
      <c r="U394" s="1508">
        <v>431818</v>
      </c>
      <c r="V394" s="1815"/>
      <c r="W394" s="1338"/>
      <c r="X394" s="2380"/>
      <c r="Y394" s="1338"/>
      <c r="Z394" s="2452"/>
      <c r="AA394" s="1342"/>
      <c r="AB394" s="1817"/>
      <c r="AC394" s="1229"/>
      <c r="AD394" s="1229"/>
      <c r="AE394" s="1229"/>
      <c r="AF394" s="1490">
        <f t="shared" si="151"/>
        <v>0</v>
      </c>
      <c r="AG394" s="1316">
        <f t="shared" si="152"/>
        <v>16018180</v>
      </c>
      <c r="AH394" s="1820"/>
      <c r="AI394" s="1630"/>
      <c r="AJ394" s="1262"/>
      <c r="AK394" s="1371"/>
      <c r="AL394" s="2587"/>
      <c r="AM394" s="2239"/>
      <c r="AN394" s="1261"/>
      <c r="AO394" s="1254"/>
      <c r="AP394" s="1491">
        <f t="shared" si="153"/>
        <v>0</v>
      </c>
      <c r="AQ394" s="1263"/>
      <c r="AR394" s="1492">
        <f t="shared" si="154"/>
        <v>0</v>
      </c>
      <c r="AS394" s="798"/>
      <c r="AT394" s="1492">
        <f t="shared" si="155"/>
        <v>0</v>
      </c>
      <c r="AU394" s="799"/>
      <c r="AV394" s="1492">
        <f t="shared" si="156"/>
        <v>0</v>
      </c>
      <c r="AW394" s="1493">
        <f t="shared" si="157"/>
        <v>0</v>
      </c>
      <c r="AX394" s="2153">
        <f t="shared" si="158"/>
        <v>0</v>
      </c>
      <c r="AY394" s="1495">
        <f t="shared" si="159"/>
        <v>0</v>
      </c>
      <c r="AZ394" s="1823"/>
      <c r="BA394" s="1508">
        <v>1331818</v>
      </c>
      <c r="BB394" s="1508">
        <v>1931818</v>
      </c>
      <c r="BC394" s="1508">
        <v>2231818</v>
      </c>
      <c r="BD394" s="1508">
        <v>431818</v>
      </c>
      <c r="BE394" s="2167"/>
      <c r="BF394" s="1338"/>
      <c r="BG394" s="1824"/>
      <c r="BH394" s="1338"/>
      <c r="BI394" s="1825"/>
      <c r="BJ394" s="1342"/>
      <c r="BK394" s="1830"/>
      <c r="BL394" s="1229"/>
      <c r="BM394" s="1229"/>
      <c r="BN394" s="1229"/>
      <c r="BO394" s="1490">
        <f t="shared" si="167"/>
        <v>0</v>
      </c>
      <c r="BP394" s="1316">
        <f t="shared" si="160"/>
        <v>16018180</v>
      </c>
      <c r="BQ394" s="1831"/>
      <c r="BS394" s="1298">
        <f t="shared" si="161"/>
        <v>5</v>
      </c>
      <c r="BT394" s="1298">
        <f t="shared" si="162"/>
        <v>0</v>
      </c>
      <c r="BU394" s="1298">
        <f t="shared" si="163"/>
        <v>4</v>
      </c>
      <c r="BV394" s="1298">
        <f t="shared" si="164"/>
        <v>1</v>
      </c>
      <c r="BW394" s="1298">
        <f t="shared" si="165"/>
        <v>16018180</v>
      </c>
    </row>
    <row r="395" spans="1:75" ht="15" customHeight="1" x14ac:dyDescent="0.25">
      <c r="A395" s="2293">
        <v>1</v>
      </c>
      <c r="B395" s="2647">
        <v>43560</v>
      </c>
      <c r="C395" s="2676">
        <v>387</v>
      </c>
      <c r="D395" s="2513" t="s">
        <v>47</v>
      </c>
      <c r="E395" s="1261" t="s">
        <v>43</v>
      </c>
      <c r="F395" s="794">
        <v>5</v>
      </c>
      <c r="G395" s="1491">
        <f t="shared" si="166"/>
        <v>6659090</v>
      </c>
      <c r="H395" s="1263">
        <v>1</v>
      </c>
      <c r="I395" s="2605">
        <f t="shared" si="168"/>
        <v>1931818</v>
      </c>
      <c r="J395" s="798">
        <v>5</v>
      </c>
      <c r="K395" s="2605">
        <f t="shared" si="149"/>
        <v>11159090</v>
      </c>
      <c r="L395" s="2762">
        <v>1</v>
      </c>
      <c r="M395" s="2605">
        <f t="shared" si="150"/>
        <v>431818</v>
      </c>
      <c r="N395" s="1505">
        <f t="shared" si="148"/>
        <v>12</v>
      </c>
      <c r="O395" s="1494">
        <f t="shared" si="148"/>
        <v>20181816</v>
      </c>
      <c r="P395" s="1494">
        <v>480000</v>
      </c>
      <c r="Q395" s="2718"/>
      <c r="R395" s="1508">
        <v>1331818</v>
      </c>
      <c r="S395" s="1508">
        <v>1931818</v>
      </c>
      <c r="T395" s="1508">
        <v>2231818</v>
      </c>
      <c r="U395" s="1508">
        <v>431818</v>
      </c>
      <c r="V395" s="1815"/>
      <c r="W395" s="1338"/>
      <c r="X395" s="2380"/>
      <c r="Y395" s="1338"/>
      <c r="Z395" s="2452"/>
      <c r="AA395" s="1342"/>
      <c r="AB395" s="1817"/>
      <c r="AC395" s="1229"/>
      <c r="AD395" s="1229"/>
      <c r="AE395" s="1229"/>
      <c r="AF395" s="1490">
        <f t="shared" si="151"/>
        <v>0</v>
      </c>
      <c r="AG395" s="1316">
        <f t="shared" si="152"/>
        <v>20181816</v>
      </c>
      <c r="AH395" s="1820"/>
      <c r="AI395" s="1630"/>
      <c r="AJ395" s="1415"/>
      <c r="AK395" s="1371"/>
      <c r="AL395" s="2587"/>
      <c r="AM395" s="2239"/>
      <c r="AN395" s="1261"/>
      <c r="AO395" s="1529"/>
      <c r="AP395" s="1491">
        <f t="shared" si="153"/>
        <v>0</v>
      </c>
      <c r="AQ395" s="1263"/>
      <c r="AR395" s="1492">
        <f t="shared" si="154"/>
        <v>0</v>
      </c>
      <c r="AS395" s="798"/>
      <c r="AT395" s="1492">
        <f t="shared" si="155"/>
        <v>0</v>
      </c>
      <c r="AU395" s="799"/>
      <c r="AV395" s="1492">
        <f t="shared" si="156"/>
        <v>0</v>
      </c>
      <c r="AW395" s="1493">
        <f t="shared" si="157"/>
        <v>0</v>
      </c>
      <c r="AX395" s="2153">
        <f t="shared" si="158"/>
        <v>0</v>
      </c>
      <c r="AY395" s="1495">
        <f t="shared" si="159"/>
        <v>0</v>
      </c>
      <c r="AZ395" s="1834"/>
      <c r="BA395" s="1508">
        <v>1331818</v>
      </c>
      <c r="BB395" s="1508">
        <v>1931818</v>
      </c>
      <c r="BC395" s="1508">
        <v>2231818</v>
      </c>
      <c r="BD395" s="1508">
        <v>431818</v>
      </c>
      <c r="BE395" s="2167"/>
      <c r="BF395" s="1338"/>
      <c r="BG395" s="1835"/>
      <c r="BH395" s="1338"/>
      <c r="BI395" s="1836"/>
      <c r="BJ395" s="1342"/>
      <c r="BK395" s="1841"/>
      <c r="BL395" s="1229"/>
      <c r="BM395" s="1229"/>
      <c r="BN395" s="1229"/>
      <c r="BO395" s="1490">
        <f t="shared" si="167"/>
        <v>0</v>
      </c>
      <c r="BP395" s="1316">
        <f t="shared" si="160"/>
        <v>20181816</v>
      </c>
      <c r="BQ395" s="1838"/>
      <c r="BS395" s="1298">
        <f t="shared" si="161"/>
        <v>5</v>
      </c>
      <c r="BT395" s="1298">
        <f t="shared" si="162"/>
        <v>1</v>
      </c>
      <c r="BU395" s="1298">
        <f t="shared" si="163"/>
        <v>5</v>
      </c>
      <c r="BV395" s="1298">
        <f t="shared" si="164"/>
        <v>1</v>
      </c>
      <c r="BW395" s="1298">
        <f t="shared" si="165"/>
        <v>20181816</v>
      </c>
    </row>
    <row r="396" spans="1:75" ht="15" customHeight="1" x14ac:dyDescent="0.25">
      <c r="A396" s="2293">
        <v>2</v>
      </c>
      <c r="B396" s="2647">
        <v>43560</v>
      </c>
      <c r="C396" s="2676">
        <v>388</v>
      </c>
      <c r="D396" s="2513" t="s">
        <v>44</v>
      </c>
      <c r="E396" s="1261" t="s">
        <v>43</v>
      </c>
      <c r="F396" s="794">
        <v>4</v>
      </c>
      <c r="G396" s="1491">
        <f t="shared" si="166"/>
        <v>5327272</v>
      </c>
      <c r="H396" s="1263"/>
      <c r="I396" s="2605">
        <f t="shared" si="168"/>
        <v>0</v>
      </c>
      <c r="J396" s="798">
        <v>6</v>
      </c>
      <c r="K396" s="2605">
        <f t="shared" si="149"/>
        <v>13390908</v>
      </c>
      <c r="L396" s="2762">
        <v>1</v>
      </c>
      <c r="M396" s="2605">
        <f t="shared" si="150"/>
        <v>431818</v>
      </c>
      <c r="N396" s="1505">
        <f t="shared" si="148"/>
        <v>11</v>
      </c>
      <c r="O396" s="1494">
        <f t="shared" si="148"/>
        <v>19149998</v>
      </c>
      <c r="P396" s="1494">
        <v>440000</v>
      </c>
      <c r="Q396" s="2718"/>
      <c r="R396" s="1508">
        <v>1331818</v>
      </c>
      <c r="S396" s="1508">
        <v>1931818</v>
      </c>
      <c r="T396" s="1508">
        <v>2231818</v>
      </c>
      <c r="U396" s="1508">
        <v>431818</v>
      </c>
      <c r="V396" s="1815"/>
      <c r="W396" s="1338"/>
      <c r="X396" s="2380"/>
      <c r="Y396" s="1338"/>
      <c r="Z396" s="2452"/>
      <c r="AA396" s="1342"/>
      <c r="AB396" s="1817"/>
      <c r="AC396" s="1229"/>
      <c r="AD396" s="1229"/>
      <c r="AE396" s="1229"/>
      <c r="AF396" s="1490">
        <f t="shared" si="151"/>
        <v>0</v>
      </c>
      <c r="AG396" s="1316">
        <f t="shared" si="152"/>
        <v>19149998</v>
      </c>
      <c r="AH396" s="1820"/>
      <c r="AI396" s="1630"/>
      <c r="AJ396" s="1262"/>
      <c r="AK396" s="1371"/>
      <c r="AL396" s="2587"/>
      <c r="AM396" s="2239"/>
      <c r="AN396" s="1261"/>
      <c r="AO396" s="1254"/>
      <c r="AP396" s="1491">
        <f t="shared" si="153"/>
        <v>0</v>
      </c>
      <c r="AQ396" s="1263"/>
      <c r="AR396" s="1492">
        <f t="shared" si="154"/>
        <v>0</v>
      </c>
      <c r="AS396" s="798"/>
      <c r="AT396" s="1492">
        <f t="shared" si="155"/>
        <v>0</v>
      </c>
      <c r="AU396" s="799"/>
      <c r="AV396" s="1492">
        <f t="shared" si="156"/>
        <v>0</v>
      </c>
      <c r="AW396" s="1493">
        <f t="shared" si="157"/>
        <v>0</v>
      </c>
      <c r="AX396" s="2153">
        <f t="shared" si="158"/>
        <v>0</v>
      </c>
      <c r="AY396" s="1495">
        <f t="shared" si="159"/>
        <v>0</v>
      </c>
      <c r="AZ396" s="1834"/>
      <c r="BA396" s="1508">
        <v>1331818</v>
      </c>
      <c r="BB396" s="1508">
        <v>1931818</v>
      </c>
      <c r="BC396" s="1508">
        <v>2231818</v>
      </c>
      <c r="BD396" s="1508">
        <v>431818</v>
      </c>
      <c r="BE396" s="2167"/>
      <c r="BF396" s="1338"/>
      <c r="BG396" s="1737"/>
      <c r="BH396" s="1338"/>
      <c r="BI396" s="1737"/>
      <c r="BJ396" s="1342"/>
      <c r="BK396" s="1841"/>
      <c r="BL396" s="1229"/>
      <c r="BM396" s="1229"/>
      <c r="BN396" s="1229"/>
      <c r="BO396" s="1490">
        <f t="shared" si="167"/>
        <v>0</v>
      </c>
      <c r="BP396" s="1316">
        <f t="shared" si="160"/>
        <v>19149998</v>
      </c>
      <c r="BQ396" s="1838"/>
      <c r="BS396" s="1298">
        <f t="shared" si="161"/>
        <v>4</v>
      </c>
      <c r="BT396" s="1298">
        <f t="shared" si="162"/>
        <v>0</v>
      </c>
      <c r="BU396" s="1298">
        <f t="shared" si="163"/>
        <v>6</v>
      </c>
      <c r="BV396" s="1298">
        <f t="shared" si="164"/>
        <v>1</v>
      </c>
      <c r="BW396" s="1298">
        <f t="shared" si="165"/>
        <v>19149998</v>
      </c>
    </row>
    <row r="397" spans="1:75" ht="15" customHeight="1" x14ac:dyDescent="0.25">
      <c r="A397" s="2293">
        <v>3</v>
      </c>
      <c r="B397" s="2647">
        <v>43560</v>
      </c>
      <c r="C397" s="2676">
        <v>389</v>
      </c>
      <c r="D397" s="2513" t="s">
        <v>38</v>
      </c>
      <c r="E397" s="1261" t="s">
        <v>31</v>
      </c>
      <c r="F397" s="794">
        <v>4</v>
      </c>
      <c r="G397" s="1491">
        <f t="shared" si="166"/>
        <v>5327272</v>
      </c>
      <c r="H397" s="1263">
        <v>1</v>
      </c>
      <c r="I397" s="2605">
        <f t="shared" si="168"/>
        <v>1931818</v>
      </c>
      <c r="J397" s="798">
        <v>4</v>
      </c>
      <c r="K397" s="2605">
        <f t="shared" si="149"/>
        <v>8927272</v>
      </c>
      <c r="L397" s="2762">
        <v>1</v>
      </c>
      <c r="M397" s="2605">
        <f t="shared" si="150"/>
        <v>431818</v>
      </c>
      <c r="N397" s="1505">
        <f t="shared" si="148"/>
        <v>10</v>
      </c>
      <c r="O397" s="1494">
        <f t="shared" si="148"/>
        <v>16618180</v>
      </c>
      <c r="P397" s="1494">
        <v>400000</v>
      </c>
      <c r="Q397" s="2718"/>
      <c r="R397" s="1508">
        <v>1331818</v>
      </c>
      <c r="S397" s="1508">
        <v>1931818</v>
      </c>
      <c r="T397" s="1508">
        <v>2231818</v>
      </c>
      <c r="U397" s="1508">
        <v>431818</v>
      </c>
      <c r="V397" s="1815"/>
      <c r="W397" s="1338"/>
      <c r="X397" s="2380"/>
      <c r="Y397" s="1338"/>
      <c r="Z397" s="2452"/>
      <c r="AA397" s="1342"/>
      <c r="AB397" s="1817"/>
      <c r="AC397" s="1229"/>
      <c r="AD397" s="1229"/>
      <c r="AE397" s="1229"/>
      <c r="AF397" s="1490">
        <f t="shared" si="151"/>
        <v>0</v>
      </c>
      <c r="AG397" s="1316">
        <f t="shared" si="152"/>
        <v>16618180</v>
      </c>
      <c r="AH397" s="1820"/>
      <c r="AI397" s="1630"/>
      <c r="AJ397" s="1262"/>
      <c r="AK397" s="1371"/>
      <c r="AL397" s="2588"/>
      <c r="AM397" s="2240"/>
      <c r="AN397" s="1261"/>
      <c r="AO397" s="1254"/>
      <c r="AP397" s="1491">
        <f t="shared" si="153"/>
        <v>0</v>
      </c>
      <c r="AQ397" s="1263"/>
      <c r="AR397" s="1492">
        <f t="shared" si="154"/>
        <v>0</v>
      </c>
      <c r="AS397" s="798"/>
      <c r="AT397" s="1492">
        <f t="shared" si="155"/>
        <v>0</v>
      </c>
      <c r="AU397" s="799"/>
      <c r="AV397" s="1492">
        <f t="shared" si="156"/>
        <v>0</v>
      </c>
      <c r="AW397" s="1493">
        <f t="shared" si="157"/>
        <v>0</v>
      </c>
      <c r="AX397" s="2153">
        <f t="shared" si="158"/>
        <v>0</v>
      </c>
      <c r="AY397" s="1495">
        <f t="shared" si="159"/>
        <v>0</v>
      </c>
      <c r="AZ397" s="1834"/>
      <c r="BA397" s="1508">
        <v>1331818</v>
      </c>
      <c r="BB397" s="1508">
        <v>1931818</v>
      </c>
      <c r="BC397" s="1508">
        <v>2231818</v>
      </c>
      <c r="BD397" s="1508">
        <v>431818</v>
      </c>
      <c r="BE397" s="2167"/>
      <c r="BF397" s="1338"/>
      <c r="BG397" s="1737"/>
      <c r="BH397" s="1338"/>
      <c r="BI397" s="1836"/>
      <c r="BJ397" s="1342"/>
      <c r="BK397" s="1841"/>
      <c r="BL397" s="1229"/>
      <c r="BM397" s="1229"/>
      <c r="BN397" s="1229"/>
      <c r="BO397" s="1490">
        <f t="shared" si="167"/>
        <v>0</v>
      </c>
      <c r="BP397" s="1316">
        <f t="shared" si="160"/>
        <v>16618180</v>
      </c>
      <c r="BQ397" s="1838"/>
      <c r="BS397" s="1298">
        <f t="shared" si="161"/>
        <v>4</v>
      </c>
      <c r="BT397" s="1298">
        <f t="shared" si="162"/>
        <v>1</v>
      </c>
      <c r="BU397" s="1298">
        <f t="shared" si="163"/>
        <v>4</v>
      </c>
      <c r="BV397" s="1298">
        <f t="shared" si="164"/>
        <v>1</v>
      </c>
      <c r="BW397" s="1298">
        <f t="shared" si="165"/>
        <v>16618180</v>
      </c>
    </row>
    <row r="398" spans="1:75" s="2062" customFormat="1" ht="15" customHeight="1" x14ac:dyDescent="0.25">
      <c r="A398" s="2292">
        <v>4</v>
      </c>
      <c r="B398" s="2646">
        <v>43560</v>
      </c>
      <c r="C398" s="2675">
        <v>390</v>
      </c>
      <c r="D398" s="2514" t="s">
        <v>92</v>
      </c>
      <c r="E398" s="2135" t="s">
        <v>88</v>
      </c>
      <c r="F398" s="1291">
        <v>5</v>
      </c>
      <c r="G398" s="1491">
        <f t="shared" si="166"/>
        <v>6659090</v>
      </c>
      <c r="H398" s="2132"/>
      <c r="I398" s="2605">
        <f t="shared" si="168"/>
        <v>0</v>
      </c>
      <c r="J398" s="2133">
        <v>4</v>
      </c>
      <c r="K398" s="2605">
        <f t="shared" si="149"/>
        <v>8927272</v>
      </c>
      <c r="L398" s="2761">
        <v>1</v>
      </c>
      <c r="M398" s="2605">
        <f t="shared" si="150"/>
        <v>431818</v>
      </c>
      <c r="N398" s="1505">
        <f t="shared" ref="N398:O413" si="169">F398+H398+J398+L398</f>
        <v>10</v>
      </c>
      <c r="O398" s="1494">
        <f t="shared" si="169"/>
        <v>16018180</v>
      </c>
      <c r="P398" s="1494">
        <v>400000</v>
      </c>
      <c r="Q398" s="2717"/>
      <c r="R398" s="1508">
        <v>1331818</v>
      </c>
      <c r="S398" s="1508">
        <v>1931818</v>
      </c>
      <c r="T398" s="1508">
        <v>2231818</v>
      </c>
      <c r="U398" s="1508">
        <v>431818</v>
      </c>
      <c r="V398" s="2124"/>
      <c r="W398" s="2069"/>
      <c r="X398" s="2321"/>
      <c r="Y398" s="2069"/>
      <c r="Z398" s="2451"/>
      <c r="AA398" s="2070"/>
      <c r="AB398" s="2134"/>
      <c r="AC398" s="2064"/>
      <c r="AD398" s="2064"/>
      <c r="AE398" s="2064"/>
      <c r="AF398" s="1490">
        <f t="shared" si="151"/>
        <v>0</v>
      </c>
      <c r="AG398" s="1316">
        <f t="shared" si="152"/>
        <v>16018180</v>
      </c>
      <c r="AH398" s="2128"/>
      <c r="AI398" s="2104"/>
      <c r="AJ398" s="2130"/>
      <c r="AK398" s="2131"/>
      <c r="AL398" s="2586"/>
      <c r="AM398" s="2241"/>
      <c r="AN398" s="2135"/>
      <c r="AO398" s="2074"/>
      <c r="AP398" s="1491">
        <f t="shared" si="153"/>
        <v>0</v>
      </c>
      <c r="AQ398" s="2132"/>
      <c r="AR398" s="1492">
        <f t="shared" si="154"/>
        <v>0</v>
      </c>
      <c r="AS398" s="2133"/>
      <c r="AT398" s="1492">
        <f t="shared" si="155"/>
        <v>0</v>
      </c>
      <c r="AU398" s="2136"/>
      <c r="AV398" s="1492">
        <f t="shared" si="156"/>
        <v>0</v>
      </c>
      <c r="AW398" s="1493">
        <f t="shared" si="157"/>
        <v>0</v>
      </c>
      <c r="AX398" s="2153">
        <f t="shared" si="158"/>
        <v>0</v>
      </c>
      <c r="AY398" s="1495">
        <f t="shared" si="159"/>
        <v>0</v>
      </c>
      <c r="AZ398" s="2137"/>
      <c r="BA398" s="1508">
        <v>1331818</v>
      </c>
      <c r="BB398" s="1508">
        <v>1931818</v>
      </c>
      <c r="BC398" s="1508">
        <v>2231818</v>
      </c>
      <c r="BD398" s="1508">
        <v>431818</v>
      </c>
      <c r="BE398" s="2168"/>
      <c r="BF398" s="2069"/>
      <c r="BG398" s="2138"/>
      <c r="BH398" s="2069"/>
      <c r="BI398" s="2139"/>
      <c r="BJ398" s="2070"/>
      <c r="BK398" s="2140"/>
      <c r="BL398" s="2064"/>
      <c r="BM398" s="2064"/>
      <c r="BN398" s="2064"/>
      <c r="BO398" s="2066">
        <f t="shared" si="167"/>
        <v>0</v>
      </c>
      <c r="BP398" s="2067">
        <f t="shared" si="160"/>
        <v>16018180</v>
      </c>
      <c r="BQ398" s="2141"/>
      <c r="BS398" s="2071">
        <f t="shared" si="161"/>
        <v>5</v>
      </c>
      <c r="BT398" s="2071">
        <f t="shared" si="162"/>
        <v>0</v>
      </c>
      <c r="BU398" s="2071">
        <f t="shared" si="163"/>
        <v>4</v>
      </c>
      <c r="BV398" s="2071">
        <f t="shared" si="164"/>
        <v>1</v>
      </c>
      <c r="BW398" s="2071">
        <f t="shared" si="165"/>
        <v>16018180</v>
      </c>
    </row>
    <row r="399" spans="1:75" ht="15" customHeight="1" x14ac:dyDescent="0.25">
      <c r="A399" s="2294">
        <v>5</v>
      </c>
      <c r="B399" s="2648">
        <v>43560</v>
      </c>
      <c r="C399" s="2677">
        <v>391</v>
      </c>
      <c r="D399" s="2515" t="s">
        <v>106</v>
      </c>
      <c r="E399" s="1828" t="s">
        <v>88</v>
      </c>
      <c r="F399" s="794">
        <v>4</v>
      </c>
      <c r="G399" s="1491">
        <f t="shared" si="166"/>
        <v>5327272</v>
      </c>
      <c r="H399" s="1821">
        <v>1</v>
      </c>
      <c r="I399" s="2605">
        <f t="shared" si="168"/>
        <v>1931818</v>
      </c>
      <c r="J399" s="1822">
        <v>4</v>
      </c>
      <c r="K399" s="2605">
        <f t="shared" si="149"/>
        <v>8927272</v>
      </c>
      <c r="L399" s="2763">
        <v>1</v>
      </c>
      <c r="M399" s="2605">
        <f t="shared" si="150"/>
        <v>431818</v>
      </c>
      <c r="N399" s="1505">
        <f t="shared" si="169"/>
        <v>10</v>
      </c>
      <c r="O399" s="1494">
        <f t="shared" si="169"/>
        <v>16618180</v>
      </c>
      <c r="P399" s="1494">
        <v>400000</v>
      </c>
      <c r="Q399" s="2720"/>
      <c r="R399" s="1508">
        <v>1331818</v>
      </c>
      <c r="S399" s="1508">
        <v>1931818</v>
      </c>
      <c r="T399" s="1508">
        <v>2231818</v>
      </c>
      <c r="U399" s="1508">
        <v>431818</v>
      </c>
      <c r="V399" s="1824"/>
      <c r="W399" s="1338"/>
      <c r="X399" s="2323"/>
      <c r="Y399" s="1338"/>
      <c r="Z399" s="2453"/>
      <c r="AA399" s="1342"/>
      <c r="AB399" s="1826"/>
      <c r="AC399" s="1229"/>
      <c r="AD399" s="1229"/>
      <c r="AE399" s="1229"/>
      <c r="AF399" s="1490">
        <f t="shared" si="151"/>
        <v>0</v>
      </c>
      <c r="AG399" s="1316">
        <f t="shared" si="152"/>
        <v>16618180</v>
      </c>
      <c r="AH399" s="1827"/>
      <c r="AI399" s="1630"/>
      <c r="AJ399" s="1416"/>
      <c r="AK399" s="1372"/>
      <c r="AL399" s="2589"/>
      <c r="AM399" s="2242"/>
      <c r="AN399" s="1828"/>
      <c r="AO399" s="1254"/>
      <c r="AP399" s="1491">
        <f t="shared" si="153"/>
        <v>0</v>
      </c>
      <c r="AQ399" s="1821"/>
      <c r="AR399" s="1492">
        <f t="shared" si="154"/>
        <v>0</v>
      </c>
      <c r="AS399" s="1822"/>
      <c r="AT399" s="1492">
        <f t="shared" si="155"/>
        <v>0</v>
      </c>
      <c r="AU399" s="1829"/>
      <c r="AV399" s="1492">
        <f t="shared" si="156"/>
        <v>0</v>
      </c>
      <c r="AW399" s="1493">
        <f t="shared" si="157"/>
        <v>0</v>
      </c>
      <c r="AX399" s="2153">
        <f t="shared" si="158"/>
        <v>0</v>
      </c>
      <c r="AY399" s="1495">
        <f t="shared" si="159"/>
        <v>0</v>
      </c>
      <c r="AZ399" s="1834"/>
      <c r="BA399" s="1508">
        <v>1331818</v>
      </c>
      <c r="BB399" s="1508">
        <v>1931818</v>
      </c>
      <c r="BC399" s="1508">
        <v>2231818</v>
      </c>
      <c r="BD399" s="1508">
        <v>431818</v>
      </c>
      <c r="BE399" s="2167"/>
      <c r="BF399" s="1338"/>
      <c r="BG399" s="1835"/>
      <c r="BH399" s="1338"/>
      <c r="BI399" s="1836"/>
      <c r="BJ399" s="1342"/>
      <c r="BK399" s="1841"/>
      <c r="BL399" s="1229"/>
      <c r="BM399" s="1229"/>
      <c r="BN399" s="1229"/>
      <c r="BO399" s="1490">
        <f t="shared" si="167"/>
        <v>0</v>
      </c>
      <c r="BP399" s="1316">
        <f t="shared" si="160"/>
        <v>16618180</v>
      </c>
      <c r="BQ399" s="1842"/>
      <c r="BS399" s="1298">
        <f t="shared" si="161"/>
        <v>4</v>
      </c>
      <c r="BT399" s="1298">
        <f t="shared" si="162"/>
        <v>1</v>
      </c>
      <c r="BU399" s="1298">
        <f t="shared" si="163"/>
        <v>4</v>
      </c>
      <c r="BV399" s="1298">
        <f t="shared" si="164"/>
        <v>1</v>
      </c>
      <c r="BW399" s="1298">
        <f t="shared" si="165"/>
        <v>16618180</v>
      </c>
    </row>
    <row r="400" spans="1:75" ht="15" customHeight="1" x14ac:dyDescent="0.25">
      <c r="A400" s="2294">
        <v>6</v>
      </c>
      <c r="B400" s="2648">
        <v>43560</v>
      </c>
      <c r="C400" s="2677">
        <v>392</v>
      </c>
      <c r="D400" s="2515" t="s">
        <v>69</v>
      </c>
      <c r="E400" s="1828" t="s">
        <v>57</v>
      </c>
      <c r="F400" s="794">
        <v>2</v>
      </c>
      <c r="G400" s="1491">
        <f t="shared" si="166"/>
        <v>2663636</v>
      </c>
      <c r="H400" s="1821"/>
      <c r="I400" s="2605">
        <f t="shared" si="168"/>
        <v>0</v>
      </c>
      <c r="J400" s="1822">
        <v>1</v>
      </c>
      <c r="K400" s="2605">
        <f t="shared" si="149"/>
        <v>2231818</v>
      </c>
      <c r="L400" s="2763"/>
      <c r="M400" s="2605">
        <f t="shared" si="150"/>
        <v>0</v>
      </c>
      <c r="N400" s="1505">
        <f t="shared" si="169"/>
        <v>3</v>
      </c>
      <c r="O400" s="1494">
        <f t="shared" si="169"/>
        <v>4895454</v>
      </c>
      <c r="P400" s="1494">
        <v>120000</v>
      </c>
      <c r="Q400" s="2720"/>
      <c r="R400" s="1508">
        <v>1331818</v>
      </c>
      <c r="S400" s="1508">
        <v>1931818</v>
      </c>
      <c r="T400" s="1508">
        <v>2231818</v>
      </c>
      <c r="U400" s="1508">
        <v>431818</v>
      </c>
      <c r="V400" s="1824"/>
      <c r="W400" s="1338"/>
      <c r="X400" s="2323"/>
      <c r="Y400" s="1338"/>
      <c r="Z400" s="2453"/>
      <c r="AA400" s="1342"/>
      <c r="AB400" s="1826"/>
      <c r="AC400" s="1229"/>
      <c r="AD400" s="1229"/>
      <c r="AE400" s="1229"/>
      <c r="AF400" s="1490">
        <f t="shared" si="151"/>
        <v>0</v>
      </c>
      <c r="AG400" s="1316">
        <f t="shared" si="152"/>
        <v>4895454</v>
      </c>
      <c r="AH400" s="1831"/>
      <c r="AI400" s="1630"/>
      <c r="AJ400" s="1416"/>
      <c r="AK400" s="1372"/>
      <c r="AL400" s="2590"/>
      <c r="AM400" s="2243"/>
      <c r="AN400" s="1828"/>
      <c r="AO400" s="1254"/>
      <c r="AP400" s="1491">
        <f t="shared" si="153"/>
        <v>0</v>
      </c>
      <c r="AQ400" s="1821"/>
      <c r="AR400" s="1492">
        <f t="shared" si="154"/>
        <v>0</v>
      </c>
      <c r="AS400" s="1822"/>
      <c r="AT400" s="1492">
        <f t="shared" si="155"/>
        <v>0</v>
      </c>
      <c r="AU400" s="1829"/>
      <c r="AV400" s="1492">
        <f t="shared" si="156"/>
        <v>0</v>
      </c>
      <c r="AW400" s="1493">
        <f t="shared" si="157"/>
        <v>0</v>
      </c>
      <c r="AX400" s="2153">
        <f t="shared" si="158"/>
        <v>0</v>
      </c>
      <c r="AY400" s="1495">
        <f t="shared" si="159"/>
        <v>0</v>
      </c>
      <c r="AZ400" s="1834"/>
      <c r="BA400" s="1508">
        <v>1331818</v>
      </c>
      <c r="BB400" s="1508">
        <v>1931818</v>
      </c>
      <c r="BC400" s="1508">
        <v>2231818</v>
      </c>
      <c r="BD400" s="1508">
        <v>431818</v>
      </c>
      <c r="BE400" s="2167"/>
      <c r="BF400" s="1338"/>
      <c r="BG400" s="1835"/>
      <c r="BH400" s="1338"/>
      <c r="BI400" s="1836"/>
      <c r="BJ400" s="1342"/>
      <c r="BK400" s="1841"/>
      <c r="BL400" s="1229"/>
      <c r="BM400" s="1229"/>
      <c r="BN400" s="1229"/>
      <c r="BO400" s="1490">
        <f t="shared" si="167"/>
        <v>0</v>
      </c>
      <c r="BP400" s="1316">
        <f t="shared" si="160"/>
        <v>4895454</v>
      </c>
      <c r="BQ400" s="1838"/>
      <c r="BS400" s="1298">
        <f t="shared" si="161"/>
        <v>2</v>
      </c>
      <c r="BT400" s="1298">
        <f t="shared" si="162"/>
        <v>0</v>
      </c>
      <c r="BU400" s="1298">
        <f t="shared" si="163"/>
        <v>1</v>
      </c>
      <c r="BV400" s="1298">
        <f t="shared" si="164"/>
        <v>0</v>
      </c>
      <c r="BW400" s="1298">
        <f t="shared" si="165"/>
        <v>4895454</v>
      </c>
    </row>
    <row r="401" spans="1:75" ht="15" customHeight="1" x14ac:dyDescent="0.25">
      <c r="A401" s="2294">
        <v>7</v>
      </c>
      <c r="B401" s="2648">
        <v>43560</v>
      </c>
      <c r="C401" s="2677">
        <v>393</v>
      </c>
      <c r="D401" s="2515" t="s">
        <v>58</v>
      </c>
      <c r="E401" s="1828" t="s">
        <v>57</v>
      </c>
      <c r="F401" s="794">
        <v>2</v>
      </c>
      <c r="G401" s="1491">
        <f t="shared" si="166"/>
        <v>2663636</v>
      </c>
      <c r="H401" s="1821">
        <v>1</v>
      </c>
      <c r="I401" s="2605">
        <f t="shared" si="168"/>
        <v>1931818</v>
      </c>
      <c r="J401" s="1822">
        <v>2</v>
      </c>
      <c r="K401" s="2605">
        <f t="shared" si="149"/>
        <v>4463636</v>
      </c>
      <c r="L401" s="2763">
        <v>1</v>
      </c>
      <c r="M401" s="2605">
        <f t="shared" si="150"/>
        <v>431818</v>
      </c>
      <c r="N401" s="1505">
        <f t="shared" si="169"/>
        <v>6</v>
      </c>
      <c r="O401" s="1494">
        <f t="shared" si="169"/>
        <v>9490908</v>
      </c>
      <c r="P401" s="1494">
        <v>240000</v>
      </c>
      <c r="Q401" s="2720"/>
      <c r="R401" s="1508">
        <v>1331818</v>
      </c>
      <c r="S401" s="1508">
        <v>1931818</v>
      </c>
      <c r="T401" s="1508">
        <v>2231818</v>
      </c>
      <c r="U401" s="1508">
        <v>431818</v>
      </c>
      <c r="V401" s="1824"/>
      <c r="W401" s="1338"/>
      <c r="X401" s="2323"/>
      <c r="Y401" s="1338"/>
      <c r="Z401" s="1824"/>
      <c r="AA401" s="1342"/>
      <c r="AB401" s="1826"/>
      <c r="AC401" s="1229"/>
      <c r="AD401" s="1229"/>
      <c r="AE401" s="1229"/>
      <c r="AF401" s="1490">
        <f t="shared" si="151"/>
        <v>0</v>
      </c>
      <c r="AG401" s="1316">
        <f t="shared" si="152"/>
        <v>9490908</v>
      </c>
      <c r="AH401" s="1831"/>
      <c r="AI401" s="1630"/>
      <c r="AJ401" s="1416"/>
      <c r="AK401" s="1372"/>
      <c r="AL401" s="2590"/>
      <c r="AM401" s="2243"/>
      <c r="AN401" s="1828"/>
      <c r="AO401" s="1254"/>
      <c r="AP401" s="1491">
        <f t="shared" si="153"/>
        <v>0</v>
      </c>
      <c r="AQ401" s="1821"/>
      <c r="AR401" s="1492">
        <f t="shared" si="154"/>
        <v>0</v>
      </c>
      <c r="AS401" s="1822"/>
      <c r="AT401" s="1492">
        <f t="shared" si="155"/>
        <v>0</v>
      </c>
      <c r="AU401" s="1829"/>
      <c r="AV401" s="1492">
        <f t="shared" si="156"/>
        <v>0</v>
      </c>
      <c r="AW401" s="1493">
        <f t="shared" si="157"/>
        <v>0</v>
      </c>
      <c r="AX401" s="2153">
        <f t="shared" si="158"/>
        <v>0</v>
      </c>
      <c r="AY401" s="1495">
        <f t="shared" si="159"/>
        <v>0</v>
      </c>
      <c r="AZ401" s="1834"/>
      <c r="BA401" s="1508">
        <v>1331818</v>
      </c>
      <c r="BB401" s="1508">
        <v>1931818</v>
      </c>
      <c r="BC401" s="1508">
        <v>2231818</v>
      </c>
      <c r="BD401" s="1508">
        <v>431818</v>
      </c>
      <c r="BE401" s="2167"/>
      <c r="BF401" s="1338"/>
      <c r="BG401" s="1836"/>
      <c r="BH401" s="1338"/>
      <c r="BI401" s="1836"/>
      <c r="BJ401" s="1342"/>
      <c r="BK401" s="1841"/>
      <c r="BL401" s="1229"/>
      <c r="BM401" s="1229"/>
      <c r="BN401" s="1229"/>
      <c r="BO401" s="1490">
        <f t="shared" si="167"/>
        <v>0</v>
      </c>
      <c r="BP401" s="1316">
        <f t="shared" si="160"/>
        <v>9490908</v>
      </c>
      <c r="BQ401" s="1838"/>
      <c r="BS401" s="1298">
        <f t="shared" si="161"/>
        <v>2</v>
      </c>
      <c r="BT401" s="1298">
        <f t="shared" si="162"/>
        <v>1</v>
      </c>
      <c r="BU401" s="1298">
        <f t="shared" si="163"/>
        <v>2</v>
      </c>
      <c r="BV401" s="1298">
        <f t="shared" si="164"/>
        <v>1</v>
      </c>
      <c r="BW401" s="1298">
        <f t="shared" si="165"/>
        <v>9490908</v>
      </c>
    </row>
    <row r="402" spans="1:75" ht="15" customHeight="1" x14ac:dyDescent="0.25">
      <c r="A402" s="2294">
        <v>8</v>
      </c>
      <c r="B402" s="2648">
        <v>43560</v>
      </c>
      <c r="C402" s="2677">
        <v>394</v>
      </c>
      <c r="D402" s="2516" t="s">
        <v>73</v>
      </c>
      <c r="E402" s="1828" t="s">
        <v>57</v>
      </c>
      <c r="F402" s="794">
        <v>2</v>
      </c>
      <c r="G402" s="1491">
        <f t="shared" si="166"/>
        <v>2663636</v>
      </c>
      <c r="H402" s="1821"/>
      <c r="I402" s="2605">
        <f t="shared" si="168"/>
        <v>0</v>
      </c>
      <c r="J402" s="1822"/>
      <c r="K402" s="2605">
        <f t="shared" si="149"/>
        <v>0</v>
      </c>
      <c r="L402" s="2763"/>
      <c r="M402" s="2605">
        <f t="shared" si="150"/>
        <v>0</v>
      </c>
      <c r="N402" s="1505">
        <f t="shared" si="169"/>
        <v>2</v>
      </c>
      <c r="O402" s="1494">
        <f t="shared" si="169"/>
        <v>2663636</v>
      </c>
      <c r="P402" s="1494">
        <v>80000</v>
      </c>
      <c r="Q402" s="2720"/>
      <c r="R402" s="1508">
        <v>1331818</v>
      </c>
      <c r="S402" s="1508">
        <v>1931818</v>
      </c>
      <c r="T402" s="1508">
        <v>2231818</v>
      </c>
      <c r="U402" s="1508">
        <v>431818</v>
      </c>
      <c r="V402" s="1824"/>
      <c r="W402" s="1338"/>
      <c r="X402" s="2323"/>
      <c r="Y402" s="1338"/>
      <c r="Z402" s="2453"/>
      <c r="AA402" s="1342"/>
      <c r="AB402" s="1826"/>
      <c r="AC402" s="1229"/>
      <c r="AD402" s="1229"/>
      <c r="AE402" s="1229"/>
      <c r="AF402" s="1490">
        <f t="shared" si="151"/>
        <v>0</v>
      </c>
      <c r="AG402" s="1316">
        <f t="shared" si="152"/>
        <v>2663636</v>
      </c>
      <c r="AH402" s="1831"/>
      <c r="AI402" s="1630"/>
      <c r="AJ402" s="1416"/>
      <c r="AK402" s="1372"/>
      <c r="AL402" s="2590"/>
      <c r="AM402" s="2243"/>
      <c r="AN402" s="1828"/>
      <c r="AO402" s="1254"/>
      <c r="AP402" s="1491">
        <f t="shared" si="153"/>
        <v>0</v>
      </c>
      <c r="AQ402" s="1821"/>
      <c r="AR402" s="1492">
        <f t="shared" si="154"/>
        <v>0</v>
      </c>
      <c r="AS402" s="1822"/>
      <c r="AT402" s="1492">
        <f t="shared" si="155"/>
        <v>0</v>
      </c>
      <c r="AU402" s="1829"/>
      <c r="AV402" s="1492">
        <f t="shared" si="156"/>
        <v>0</v>
      </c>
      <c r="AW402" s="1493">
        <f t="shared" si="157"/>
        <v>0</v>
      </c>
      <c r="AX402" s="2153">
        <f t="shared" si="158"/>
        <v>0</v>
      </c>
      <c r="AY402" s="1495">
        <f t="shared" si="159"/>
        <v>0</v>
      </c>
      <c r="AZ402" s="1834"/>
      <c r="BA402" s="1508">
        <v>1331818</v>
      </c>
      <c r="BB402" s="1508">
        <v>1931818</v>
      </c>
      <c r="BC402" s="1508">
        <v>2231818</v>
      </c>
      <c r="BD402" s="1508">
        <v>431818</v>
      </c>
      <c r="BE402" s="2167"/>
      <c r="BF402" s="1338"/>
      <c r="BG402" s="1836"/>
      <c r="BH402" s="1338"/>
      <c r="BI402" s="1836"/>
      <c r="BJ402" s="1342"/>
      <c r="BK402" s="1841"/>
      <c r="BL402" s="1229"/>
      <c r="BM402" s="1229"/>
      <c r="BN402" s="1229"/>
      <c r="BO402" s="1490">
        <f t="shared" si="167"/>
        <v>0</v>
      </c>
      <c r="BP402" s="1316">
        <f t="shared" si="160"/>
        <v>2663636</v>
      </c>
      <c r="BQ402" s="1838"/>
      <c r="BS402" s="1298">
        <f t="shared" si="161"/>
        <v>2</v>
      </c>
      <c r="BT402" s="1298">
        <f t="shared" si="162"/>
        <v>0</v>
      </c>
      <c r="BU402" s="1298">
        <f t="shared" si="163"/>
        <v>0</v>
      </c>
      <c r="BV402" s="1298">
        <f t="shared" si="164"/>
        <v>0</v>
      </c>
      <c r="BW402" s="1298">
        <f t="shared" si="165"/>
        <v>2663636</v>
      </c>
    </row>
    <row r="403" spans="1:75" ht="15" customHeight="1" x14ac:dyDescent="0.25">
      <c r="A403" s="2294">
        <v>9</v>
      </c>
      <c r="B403" s="2648">
        <v>43560</v>
      </c>
      <c r="C403" s="2677">
        <v>395</v>
      </c>
      <c r="D403" s="2515" t="s">
        <v>174</v>
      </c>
      <c r="E403" s="1828" t="s">
        <v>57</v>
      </c>
      <c r="F403" s="794">
        <v>3</v>
      </c>
      <c r="G403" s="1491">
        <f t="shared" si="166"/>
        <v>3995454</v>
      </c>
      <c r="H403" s="1821"/>
      <c r="I403" s="2605">
        <f t="shared" si="168"/>
        <v>0</v>
      </c>
      <c r="J403" s="1822">
        <v>2</v>
      </c>
      <c r="K403" s="2605">
        <f t="shared" si="149"/>
        <v>4463636</v>
      </c>
      <c r="L403" s="2763"/>
      <c r="M403" s="2605">
        <f t="shared" si="150"/>
        <v>0</v>
      </c>
      <c r="N403" s="1505">
        <f t="shared" si="169"/>
        <v>5</v>
      </c>
      <c r="O403" s="1494">
        <f t="shared" si="169"/>
        <v>8459090</v>
      </c>
      <c r="P403" s="1494">
        <v>200000</v>
      </c>
      <c r="Q403" s="2720"/>
      <c r="R403" s="1508">
        <v>1331818</v>
      </c>
      <c r="S403" s="1508">
        <v>1931818</v>
      </c>
      <c r="T403" s="1508">
        <v>2231818</v>
      </c>
      <c r="U403" s="1508">
        <v>431818</v>
      </c>
      <c r="V403" s="1824"/>
      <c r="W403" s="1338"/>
      <c r="X403" s="2381"/>
      <c r="Y403" s="1338"/>
      <c r="Z403" s="2453"/>
      <c r="AA403" s="1342"/>
      <c r="AB403" s="1826"/>
      <c r="AC403" s="1229"/>
      <c r="AD403" s="1229"/>
      <c r="AE403" s="1229"/>
      <c r="AF403" s="1490">
        <f t="shared" si="151"/>
        <v>0</v>
      </c>
      <c r="AG403" s="1316">
        <f t="shared" si="152"/>
        <v>8459090</v>
      </c>
      <c r="AH403" s="1831"/>
      <c r="AI403" s="1630"/>
      <c r="AJ403" s="1416"/>
      <c r="AK403" s="1372"/>
      <c r="AL403" s="2590"/>
      <c r="AM403" s="2243"/>
      <c r="AN403" s="1828"/>
      <c r="AO403" s="1254"/>
      <c r="AP403" s="1491">
        <f t="shared" si="153"/>
        <v>0</v>
      </c>
      <c r="AQ403" s="1821"/>
      <c r="AR403" s="1492">
        <f t="shared" si="154"/>
        <v>0</v>
      </c>
      <c r="AS403" s="1822"/>
      <c r="AT403" s="1492">
        <f t="shared" si="155"/>
        <v>0</v>
      </c>
      <c r="AU403" s="1829"/>
      <c r="AV403" s="1492">
        <f t="shared" si="156"/>
        <v>0</v>
      </c>
      <c r="AW403" s="1493">
        <f t="shared" si="157"/>
        <v>0</v>
      </c>
      <c r="AX403" s="2153">
        <f t="shared" si="158"/>
        <v>0</v>
      </c>
      <c r="AY403" s="1495">
        <f t="shared" si="159"/>
        <v>0</v>
      </c>
      <c r="AZ403" s="1834"/>
      <c r="BA403" s="1508">
        <v>1331818</v>
      </c>
      <c r="BB403" s="1508">
        <v>1931818</v>
      </c>
      <c r="BC403" s="1508">
        <v>2231818</v>
      </c>
      <c r="BD403" s="1508">
        <v>431818</v>
      </c>
      <c r="BE403" s="2167"/>
      <c r="BF403" s="1338"/>
      <c r="BG403" s="1835"/>
      <c r="BH403" s="1338"/>
      <c r="BI403" s="1836"/>
      <c r="BJ403" s="1342"/>
      <c r="BK403" s="1841"/>
      <c r="BL403" s="1229"/>
      <c r="BM403" s="1229"/>
      <c r="BN403" s="1229"/>
      <c r="BO403" s="1490">
        <f t="shared" si="167"/>
        <v>0</v>
      </c>
      <c r="BP403" s="1316">
        <f t="shared" si="160"/>
        <v>8459090</v>
      </c>
      <c r="BQ403" s="1838"/>
      <c r="BS403" s="1298">
        <f t="shared" si="161"/>
        <v>3</v>
      </c>
      <c r="BT403" s="1298">
        <f t="shared" si="162"/>
        <v>0</v>
      </c>
      <c r="BU403" s="1298">
        <f t="shared" si="163"/>
        <v>2</v>
      </c>
      <c r="BV403" s="1298">
        <f t="shared" si="164"/>
        <v>0</v>
      </c>
      <c r="BW403" s="1298">
        <f t="shared" si="165"/>
        <v>8459090</v>
      </c>
    </row>
    <row r="404" spans="1:75" ht="15" customHeight="1" x14ac:dyDescent="0.25">
      <c r="A404" s="2294">
        <v>10</v>
      </c>
      <c r="B404" s="2648">
        <v>43560</v>
      </c>
      <c r="C404" s="2677">
        <v>396</v>
      </c>
      <c r="D404" s="2515" t="s">
        <v>35</v>
      </c>
      <c r="E404" s="1828" t="s">
        <v>57</v>
      </c>
      <c r="F404" s="794">
        <v>3</v>
      </c>
      <c r="G404" s="1491">
        <f t="shared" si="166"/>
        <v>3995454</v>
      </c>
      <c r="H404" s="1821"/>
      <c r="I404" s="2605">
        <f t="shared" si="168"/>
        <v>0</v>
      </c>
      <c r="J404" s="1822">
        <v>2</v>
      </c>
      <c r="K404" s="2605">
        <f t="shared" si="149"/>
        <v>4463636</v>
      </c>
      <c r="L404" s="2763"/>
      <c r="M404" s="2605">
        <f t="shared" si="150"/>
        <v>0</v>
      </c>
      <c r="N404" s="1505">
        <f t="shared" si="169"/>
        <v>5</v>
      </c>
      <c r="O404" s="1494">
        <f t="shared" si="169"/>
        <v>8459090</v>
      </c>
      <c r="P404" s="1494">
        <v>200000</v>
      </c>
      <c r="Q404" s="2720"/>
      <c r="R404" s="1508">
        <v>1331818</v>
      </c>
      <c r="S404" s="1508">
        <v>1931818</v>
      </c>
      <c r="T404" s="1508">
        <v>2231818</v>
      </c>
      <c r="U404" s="1508">
        <v>431818</v>
      </c>
      <c r="V404" s="1824"/>
      <c r="W404" s="1338"/>
      <c r="X404" s="2323"/>
      <c r="Y404" s="1338"/>
      <c r="Z404" s="2453"/>
      <c r="AA404" s="1342"/>
      <c r="AB404" s="1826"/>
      <c r="AC404" s="1229"/>
      <c r="AD404" s="1229"/>
      <c r="AE404" s="1229"/>
      <c r="AF404" s="1490">
        <f t="shared" si="151"/>
        <v>0</v>
      </c>
      <c r="AG404" s="1316">
        <f t="shared" si="152"/>
        <v>8459090</v>
      </c>
      <c r="AH404" s="1831"/>
      <c r="AI404" s="1630"/>
      <c r="AJ404" s="1416"/>
      <c r="AK404" s="1372"/>
      <c r="AL404" s="2590"/>
      <c r="AM404" s="2243"/>
      <c r="AN404" s="1828"/>
      <c r="AO404" s="1254"/>
      <c r="AP404" s="1491">
        <f t="shared" si="153"/>
        <v>0</v>
      </c>
      <c r="AQ404" s="1821"/>
      <c r="AR404" s="1492">
        <f t="shared" si="154"/>
        <v>0</v>
      </c>
      <c r="AS404" s="1822"/>
      <c r="AT404" s="1492">
        <f t="shared" si="155"/>
        <v>0</v>
      </c>
      <c r="AU404" s="1829"/>
      <c r="AV404" s="1492">
        <f t="shared" si="156"/>
        <v>0</v>
      </c>
      <c r="AW404" s="1493">
        <f t="shared" si="157"/>
        <v>0</v>
      </c>
      <c r="AX404" s="2153">
        <f t="shared" si="158"/>
        <v>0</v>
      </c>
      <c r="AY404" s="1495">
        <f t="shared" si="159"/>
        <v>0</v>
      </c>
      <c r="AZ404" s="1834"/>
      <c r="BA404" s="1508">
        <v>1331818</v>
      </c>
      <c r="BB404" s="1508">
        <v>1931818</v>
      </c>
      <c r="BC404" s="1508">
        <v>2231818</v>
      </c>
      <c r="BD404" s="1508">
        <v>431818</v>
      </c>
      <c r="BE404" s="2167"/>
      <c r="BF404" s="1338"/>
      <c r="BG404" s="1836"/>
      <c r="BH404" s="1338"/>
      <c r="BI404" s="1836"/>
      <c r="BJ404" s="1342"/>
      <c r="BK404" s="1841"/>
      <c r="BL404" s="1229"/>
      <c r="BM404" s="1229"/>
      <c r="BN404" s="1229"/>
      <c r="BO404" s="1490">
        <f t="shared" si="167"/>
        <v>0</v>
      </c>
      <c r="BP404" s="1316">
        <f t="shared" si="160"/>
        <v>8459090</v>
      </c>
      <c r="BQ404" s="1838"/>
      <c r="BS404" s="1298">
        <f t="shared" si="161"/>
        <v>3</v>
      </c>
      <c r="BT404" s="1298">
        <f t="shared" si="162"/>
        <v>0</v>
      </c>
      <c r="BU404" s="1298">
        <f t="shared" si="163"/>
        <v>2</v>
      </c>
      <c r="BV404" s="1298">
        <f t="shared" si="164"/>
        <v>0</v>
      </c>
      <c r="BW404" s="1298">
        <f t="shared" si="165"/>
        <v>8459090</v>
      </c>
    </row>
    <row r="405" spans="1:75" ht="15" customHeight="1" thickBot="1" x14ac:dyDescent="0.3">
      <c r="A405" s="2295">
        <v>11</v>
      </c>
      <c r="B405" s="2649">
        <v>43560</v>
      </c>
      <c r="C405" s="2678">
        <v>397</v>
      </c>
      <c r="D405" s="2517" t="s">
        <v>56</v>
      </c>
      <c r="E405" s="1839" t="s">
        <v>57</v>
      </c>
      <c r="F405" s="794">
        <v>6</v>
      </c>
      <c r="G405" s="1491">
        <f t="shared" si="166"/>
        <v>7990908</v>
      </c>
      <c r="H405" s="1832"/>
      <c r="I405" s="2605">
        <f t="shared" si="168"/>
        <v>0</v>
      </c>
      <c r="J405" s="1833">
        <v>4</v>
      </c>
      <c r="K405" s="2605">
        <f t="shared" si="149"/>
        <v>8927272</v>
      </c>
      <c r="L405" s="2764"/>
      <c r="M405" s="2605">
        <f t="shared" si="150"/>
        <v>0</v>
      </c>
      <c r="N405" s="1505">
        <f t="shared" si="169"/>
        <v>10</v>
      </c>
      <c r="O405" s="1494">
        <f t="shared" si="169"/>
        <v>16918180</v>
      </c>
      <c r="P405" s="1494">
        <v>400000</v>
      </c>
      <c r="Q405" s="2721"/>
      <c r="R405" s="1508">
        <v>1331818</v>
      </c>
      <c r="S405" s="1508">
        <v>1931818</v>
      </c>
      <c r="T405" s="1508">
        <v>2231818</v>
      </c>
      <c r="U405" s="1508">
        <v>431818</v>
      </c>
      <c r="V405" s="1835"/>
      <c r="W405" s="1338"/>
      <c r="X405" s="2324"/>
      <c r="Y405" s="1338"/>
      <c r="Z405" s="2454"/>
      <c r="AA405" s="1342"/>
      <c r="AB405" s="1837"/>
      <c r="AC405" s="1229"/>
      <c r="AD405" s="1229"/>
      <c r="AE405" s="1229"/>
      <c r="AF405" s="1490">
        <f t="shared" si="151"/>
        <v>0</v>
      </c>
      <c r="AG405" s="1316">
        <f t="shared" si="152"/>
        <v>16918180</v>
      </c>
      <c r="AH405" s="1838"/>
      <c r="AI405" s="1630"/>
      <c r="AJ405" s="1418"/>
      <c r="AK405" s="1373"/>
      <c r="AL405" s="2591"/>
      <c r="AM405" s="2244"/>
      <c r="AN405" s="1839"/>
      <c r="AO405" s="1254"/>
      <c r="AP405" s="1491">
        <f t="shared" si="153"/>
        <v>0</v>
      </c>
      <c r="AQ405" s="1832"/>
      <c r="AR405" s="1492">
        <f t="shared" si="154"/>
        <v>0</v>
      </c>
      <c r="AS405" s="1833"/>
      <c r="AT405" s="1492">
        <f t="shared" si="155"/>
        <v>0</v>
      </c>
      <c r="AU405" s="1840"/>
      <c r="AV405" s="1492">
        <f t="shared" si="156"/>
        <v>0</v>
      </c>
      <c r="AW405" s="1493">
        <f t="shared" si="157"/>
        <v>0</v>
      </c>
      <c r="AX405" s="2153">
        <f t="shared" si="158"/>
        <v>0</v>
      </c>
      <c r="AY405" s="1495">
        <f t="shared" si="159"/>
        <v>0</v>
      </c>
      <c r="AZ405" s="1834"/>
      <c r="BA405" s="1508">
        <v>1331818</v>
      </c>
      <c r="BB405" s="1508">
        <v>1931818</v>
      </c>
      <c r="BC405" s="1508">
        <v>2231818</v>
      </c>
      <c r="BD405" s="1508">
        <v>431818</v>
      </c>
      <c r="BE405" s="2167"/>
      <c r="BF405" s="1338"/>
      <c r="BG405" s="1835"/>
      <c r="BH405" s="1338"/>
      <c r="BI405" s="1836"/>
      <c r="BJ405" s="1342"/>
      <c r="BK405" s="1841"/>
      <c r="BL405" s="1229"/>
      <c r="BM405" s="1229"/>
      <c r="BN405" s="1229"/>
      <c r="BO405" s="1490">
        <f t="shared" si="167"/>
        <v>0</v>
      </c>
      <c r="BP405" s="1316">
        <f t="shared" si="160"/>
        <v>16918180</v>
      </c>
      <c r="BQ405" s="1842"/>
      <c r="BS405" s="1298">
        <f t="shared" si="161"/>
        <v>6</v>
      </c>
      <c r="BT405" s="1298">
        <f t="shared" si="162"/>
        <v>0</v>
      </c>
      <c r="BU405" s="1298">
        <f t="shared" si="163"/>
        <v>4</v>
      </c>
      <c r="BV405" s="1298">
        <f t="shared" si="164"/>
        <v>0</v>
      </c>
      <c r="BW405" s="1298">
        <f t="shared" si="165"/>
        <v>16918180</v>
      </c>
    </row>
    <row r="406" spans="1:75" ht="15" customHeight="1" x14ac:dyDescent="0.25">
      <c r="A406" s="2295">
        <v>1</v>
      </c>
      <c r="B406" s="2649">
        <v>43561</v>
      </c>
      <c r="C406" s="2679">
        <v>398</v>
      </c>
      <c r="D406" s="2650" t="s">
        <v>42</v>
      </c>
      <c r="E406" s="1839" t="s">
        <v>43</v>
      </c>
      <c r="F406" s="794">
        <v>4</v>
      </c>
      <c r="G406" s="1491">
        <f t="shared" si="166"/>
        <v>5327272</v>
      </c>
      <c r="H406" s="1832">
        <v>1</v>
      </c>
      <c r="I406" s="2605">
        <f t="shared" si="168"/>
        <v>1931818</v>
      </c>
      <c r="J406" s="1833">
        <v>4</v>
      </c>
      <c r="K406" s="2605">
        <f t="shared" si="149"/>
        <v>8927272</v>
      </c>
      <c r="L406" s="2764">
        <v>1</v>
      </c>
      <c r="M406" s="2605">
        <f t="shared" si="150"/>
        <v>431818</v>
      </c>
      <c r="N406" s="1505">
        <f t="shared" si="169"/>
        <v>10</v>
      </c>
      <c r="O406" s="1494">
        <f t="shared" si="169"/>
        <v>16618180</v>
      </c>
      <c r="P406" s="1494">
        <v>400000</v>
      </c>
      <c r="Q406" s="2721"/>
      <c r="R406" s="1508">
        <v>1331818</v>
      </c>
      <c r="S406" s="1508">
        <v>1931818</v>
      </c>
      <c r="T406" s="1508">
        <v>2231818</v>
      </c>
      <c r="U406" s="1508">
        <v>431818</v>
      </c>
      <c r="V406" s="1835"/>
      <c r="W406" s="1338"/>
      <c r="X406" s="2324"/>
      <c r="Y406" s="1338"/>
      <c r="Z406" s="2454"/>
      <c r="AA406" s="1342"/>
      <c r="AB406" s="1837"/>
      <c r="AC406" s="1229"/>
      <c r="AD406" s="1229"/>
      <c r="AE406" s="1229"/>
      <c r="AF406" s="1490">
        <f t="shared" si="151"/>
        <v>0</v>
      </c>
      <c r="AG406" s="1316">
        <f t="shared" si="152"/>
        <v>16618180</v>
      </c>
      <c r="AH406" s="1838"/>
      <c r="AI406" s="1630"/>
      <c r="AJ406" s="1417"/>
      <c r="AK406" s="1373"/>
      <c r="AL406" s="2592"/>
      <c r="AM406" s="2245"/>
      <c r="AN406" s="1839"/>
      <c r="AO406" s="1543"/>
      <c r="AP406" s="1491">
        <f t="shared" si="153"/>
        <v>0</v>
      </c>
      <c r="AQ406" s="2011"/>
      <c r="AR406" s="1492">
        <f t="shared" si="154"/>
        <v>0</v>
      </c>
      <c r="AS406" s="2022"/>
      <c r="AT406" s="1492">
        <f t="shared" si="155"/>
        <v>0</v>
      </c>
      <c r="AU406" s="2048"/>
      <c r="AV406" s="1492">
        <f t="shared" si="156"/>
        <v>0</v>
      </c>
      <c r="AW406" s="1493">
        <f t="shared" si="157"/>
        <v>0</v>
      </c>
      <c r="AX406" s="2153">
        <f t="shared" si="158"/>
        <v>0</v>
      </c>
      <c r="AY406" s="1495">
        <f t="shared" si="159"/>
        <v>0</v>
      </c>
      <c r="AZ406" s="1846"/>
      <c r="BA406" s="1508">
        <v>1331818</v>
      </c>
      <c r="BB406" s="1508">
        <v>1931818</v>
      </c>
      <c r="BC406" s="1508">
        <v>2231818</v>
      </c>
      <c r="BD406" s="1508">
        <v>431818</v>
      </c>
      <c r="BE406" s="2167"/>
      <c r="BF406" s="1338"/>
      <c r="BG406" s="1847"/>
      <c r="BH406" s="1338"/>
      <c r="BI406" s="1848"/>
      <c r="BJ406" s="1342"/>
      <c r="BK406" s="1852"/>
      <c r="BL406" s="1229"/>
      <c r="BM406" s="1229"/>
      <c r="BN406" s="1229"/>
      <c r="BO406" s="1490">
        <f t="shared" si="167"/>
        <v>0</v>
      </c>
      <c r="BP406" s="1316">
        <f t="shared" si="160"/>
        <v>16618180</v>
      </c>
      <c r="BQ406" s="1850"/>
      <c r="BS406" s="1298">
        <f t="shared" si="161"/>
        <v>4</v>
      </c>
      <c r="BT406" s="1298">
        <f t="shared" si="162"/>
        <v>1</v>
      </c>
      <c r="BU406" s="1298">
        <f t="shared" si="163"/>
        <v>4</v>
      </c>
      <c r="BV406" s="1298">
        <f t="shared" si="164"/>
        <v>1</v>
      </c>
      <c r="BW406" s="1298">
        <f t="shared" si="165"/>
        <v>16618180</v>
      </c>
    </row>
    <row r="407" spans="1:75" ht="15" customHeight="1" x14ac:dyDescent="0.25">
      <c r="A407" s="2295">
        <v>2</v>
      </c>
      <c r="B407" s="2649">
        <v>43561</v>
      </c>
      <c r="C407" s="2679">
        <v>399</v>
      </c>
      <c r="D407" s="2650" t="s">
        <v>45</v>
      </c>
      <c r="E407" s="1839" t="s">
        <v>43</v>
      </c>
      <c r="F407" s="794">
        <v>4</v>
      </c>
      <c r="G407" s="1491">
        <f t="shared" si="166"/>
        <v>5327272</v>
      </c>
      <c r="H407" s="1832"/>
      <c r="I407" s="2605">
        <f t="shared" si="168"/>
        <v>0</v>
      </c>
      <c r="J407" s="1833">
        <v>4</v>
      </c>
      <c r="K407" s="2605">
        <f t="shared" si="149"/>
        <v>8927272</v>
      </c>
      <c r="L407" s="2764">
        <v>1</v>
      </c>
      <c r="M407" s="2605">
        <f t="shared" si="150"/>
        <v>431818</v>
      </c>
      <c r="N407" s="1505">
        <f t="shared" si="169"/>
        <v>9</v>
      </c>
      <c r="O407" s="1494">
        <f t="shared" si="169"/>
        <v>14686362</v>
      </c>
      <c r="P407" s="1494">
        <v>360000</v>
      </c>
      <c r="Q407" s="2721"/>
      <c r="R407" s="1508">
        <v>1331818</v>
      </c>
      <c r="S407" s="1508">
        <v>1931818</v>
      </c>
      <c r="T407" s="1508">
        <v>2231818</v>
      </c>
      <c r="U407" s="1508">
        <v>431818</v>
      </c>
      <c r="V407" s="1835"/>
      <c r="W407" s="1338"/>
      <c r="X407" s="2324"/>
      <c r="Y407" s="1338"/>
      <c r="Z407" s="2454"/>
      <c r="AA407" s="1342"/>
      <c r="AB407" s="1837"/>
      <c r="AC407" s="1229"/>
      <c r="AD407" s="1229"/>
      <c r="AE407" s="1229"/>
      <c r="AF407" s="1490">
        <f t="shared" si="151"/>
        <v>0</v>
      </c>
      <c r="AG407" s="1316">
        <f t="shared" si="152"/>
        <v>14686362</v>
      </c>
      <c r="AH407" s="1838"/>
      <c r="AI407" s="1630"/>
      <c r="AJ407" s="1989"/>
      <c r="AK407" s="1998"/>
      <c r="AL407" s="2593"/>
      <c r="AM407" s="2246"/>
      <c r="AN407" s="1839"/>
      <c r="AO407" s="1547"/>
      <c r="AP407" s="1491">
        <f t="shared" si="153"/>
        <v>0</v>
      </c>
      <c r="AQ407" s="2003"/>
      <c r="AR407" s="1492">
        <f t="shared" si="154"/>
        <v>0</v>
      </c>
      <c r="AS407" s="2014"/>
      <c r="AT407" s="1492">
        <f t="shared" si="155"/>
        <v>0</v>
      </c>
      <c r="AU407" s="2039"/>
      <c r="AV407" s="1492">
        <f t="shared" si="156"/>
        <v>0</v>
      </c>
      <c r="AW407" s="1493">
        <f t="shared" si="157"/>
        <v>0</v>
      </c>
      <c r="AX407" s="2153">
        <f t="shared" si="158"/>
        <v>0</v>
      </c>
      <c r="AY407" s="1495">
        <f t="shared" si="159"/>
        <v>0</v>
      </c>
      <c r="AZ407" s="1846"/>
      <c r="BA407" s="1508">
        <v>1331818</v>
      </c>
      <c r="BB407" s="1508">
        <v>1931818</v>
      </c>
      <c r="BC407" s="1508">
        <v>2231818</v>
      </c>
      <c r="BD407" s="1508">
        <v>431818</v>
      </c>
      <c r="BE407" s="2167"/>
      <c r="BF407" s="1338"/>
      <c r="BG407" s="1847"/>
      <c r="BH407" s="1338"/>
      <c r="BI407" s="1848"/>
      <c r="BJ407" s="1342"/>
      <c r="BK407" s="1852"/>
      <c r="BL407" s="1229"/>
      <c r="BM407" s="1229"/>
      <c r="BN407" s="1229"/>
      <c r="BO407" s="1490">
        <f t="shared" si="167"/>
        <v>0</v>
      </c>
      <c r="BP407" s="1316">
        <f t="shared" si="160"/>
        <v>14686362</v>
      </c>
      <c r="BQ407" s="1850"/>
      <c r="BS407" s="1298">
        <f t="shared" si="161"/>
        <v>4</v>
      </c>
      <c r="BT407" s="1298">
        <f t="shared" si="162"/>
        <v>0</v>
      </c>
      <c r="BU407" s="1298">
        <f t="shared" si="163"/>
        <v>4</v>
      </c>
      <c r="BV407" s="1298">
        <f t="shared" si="164"/>
        <v>1</v>
      </c>
      <c r="BW407" s="1298">
        <f t="shared" si="165"/>
        <v>14686362</v>
      </c>
    </row>
    <row r="408" spans="1:75" ht="15" customHeight="1" x14ac:dyDescent="0.25">
      <c r="A408" s="2295">
        <v>3</v>
      </c>
      <c r="B408" s="2649">
        <v>43561</v>
      </c>
      <c r="C408" s="2679">
        <v>400</v>
      </c>
      <c r="D408" s="2651" t="s">
        <v>53</v>
      </c>
      <c r="E408" s="1839" t="s">
        <v>43</v>
      </c>
      <c r="F408" s="794">
        <v>5</v>
      </c>
      <c r="G408" s="1491">
        <f t="shared" si="166"/>
        <v>6659090</v>
      </c>
      <c r="H408" s="1832">
        <v>1</v>
      </c>
      <c r="I408" s="2605">
        <f t="shared" si="168"/>
        <v>1931818</v>
      </c>
      <c r="J408" s="1833">
        <v>4</v>
      </c>
      <c r="K408" s="2605">
        <f t="shared" si="149"/>
        <v>8927272</v>
      </c>
      <c r="L408" s="2764"/>
      <c r="M408" s="2605">
        <f t="shared" si="150"/>
        <v>0</v>
      </c>
      <c r="N408" s="1505">
        <f t="shared" si="169"/>
        <v>10</v>
      </c>
      <c r="O408" s="1494">
        <f t="shared" si="169"/>
        <v>17518180</v>
      </c>
      <c r="P408" s="1494">
        <v>400000</v>
      </c>
      <c r="Q408" s="2721"/>
      <c r="R408" s="1508">
        <v>1331818</v>
      </c>
      <c r="S408" s="1508">
        <v>1931818</v>
      </c>
      <c r="T408" s="1508">
        <v>2231818</v>
      </c>
      <c r="U408" s="1508">
        <v>431818</v>
      </c>
      <c r="V408" s="1835"/>
      <c r="W408" s="1338"/>
      <c r="X408" s="2324"/>
      <c r="Y408" s="1338"/>
      <c r="Z408" s="2454"/>
      <c r="AA408" s="1342"/>
      <c r="AB408" s="1837"/>
      <c r="AC408" s="1229"/>
      <c r="AD408" s="1229"/>
      <c r="AE408" s="1229"/>
      <c r="AF408" s="1490">
        <f t="shared" si="151"/>
        <v>0</v>
      </c>
      <c r="AG408" s="1316">
        <f t="shared" si="152"/>
        <v>17518180</v>
      </c>
      <c r="AH408" s="1842"/>
      <c r="AI408" s="1630"/>
      <c r="AJ408" s="1989"/>
      <c r="AK408" s="1998"/>
      <c r="AL408" s="2593"/>
      <c r="AM408" s="2247"/>
      <c r="AN408" s="1839"/>
      <c r="AO408" s="1547"/>
      <c r="AP408" s="1491">
        <f t="shared" si="153"/>
        <v>0</v>
      </c>
      <c r="AQ408" s="2003"/>
      <c r="AR408" s="1492">
        <f t="shared" si="154"/>
        <v>0</v>
      </c>
      <c r="AS408" s="2014"/>
      <c r="AT408" s="1492">
        <f t="shared" si="155"/>
        <v>0</v>
      </c>
      <c r="AU408" s="2039"/>
      <c r="AV408" s="1492">
        <f t="shared" si="156"/>
        <v>0</v>
      </c>
      <c r="AW408" s="1493">
        <f t="shared" si="157"/>
        <v>0</v>
      </c>
      <c r="AX408" s="2153">
        <f t="shared" si="158"/>
        <v>0</v>
      </c>
      <c r="AY408" s="1495">
        <f t="shared" si="159"/>
        <v>0</v>
      </c>
      <c r="AZ408" s="1846"/>
      <c r="BA408" s="1508">
        <v>1331818</v>
      </c>
      <c r="BB408" s="1508">
        <v>1931818</v>
      </c>
      <c r="BC408" s="1508">
        <v>2231818</v>
      </c>
      <c r="BD408" s="1508">
        <v>431818</v>
      </c>
      <c r="BE408" s="2167"/>
      <c r="BF408" s="1338"/>
      <c r="BG408" s="1847"/>
      <c r="BH408" s="1338"/>
      <c r="BI408" s="1848"/>
      <c r="BJ408" s="1342"/>
      <c r="BK408" s="1852"/>
      <c r="BL408" s="1229"/>
      <c r="BM408" s="1229"/>
      <c r="BN408" s="1229"/>
      <c r="BO408" s="1490">
        <f t="shared" si="167"/>
        <v>0</v>
      </c>
      <c r="BP408" s="1316">
        <f t="shared" si="160"/>
        <v>17518180</v>
      </c>
      <c r="BQ408" s="1850"/>
      <c r="BS408" s="1298">
        <f t="shared" si="161"/>
        <v>5</v>
      </c>
      <c r="BT408" s="1298">
        <f t="shared" si="162"/>
        <v>1</v>
      </c>
      <c r="BU408" s="1298">
        <f t="shared" si="163"/>
        <v>4</v>
      </c>
      <c r="BV408" s="1298">
        <f t="shared" si="164"/>
        <v>0</v>
      </c>
      <c r="BW408" s="1298">
        <f t="shared" si="165"/>
        <v>17518180</v>
      </c>
    </row>
    <row r="409" spans="1:75" ht="15" customHeight="1" x14ac:dyDescent="0.25">
      <c r="A409" s="2295">
        <v>4</v>
      </c>
      <c r="B409" s="2649">
        <v>43561</v>
      </c>
      <c r="C409" s="2679">
        <v>401</v>
      </c>
      <c r="D409" s="2651" t="s">
        <v>54</v>
      </c>
      <c r="E409" s="1839" t="s">
        <v>43</v>
      </c>
      <c r="F409" s="794">
        <v>5</v>
      </c>
      <c r="G409" s="1491">
        <f t="shared" si="166"/>
        <v>6659090</v>
      </c>
      <c r="H409" s="1832"/>
      <c r="I409" s="2605">
        <f t="shared" si="168"/>
        <v>0</v>
      </c>
      <c r="J409" s="1833">
        <v>4</v>
      </c>
      <c r="K409" s="2605">
        <f t="shared" si="149"/>
        <v>8927272</v>
      </c>
      <c r="L409" s="2764">
        <v>1</v>
      </c>
      <c r="M409" s="2605">
        <f t="shared" si="150"/>
        <v>431818</v>
      </c>
      <c r="N409" s="1505">
        <f t="shared" si="169"/>
        <v>10</v>
      </c>
      <c r="O409" s="1494">
        <f t="shared" si="169"/>
        <v>16018180</v>
      </c>
      <c r="P409" s="1494">
        <v>400000</v>
      </c>
      <c r="Q409" s="2721"/>
      <c r="R409" s="1508">
        <v>1331818</v>
      </c>
      <c r="S409" s="1508">
        <v>1931818</v>
      </c>
      <c r="T409" s="1508">
        <v>2231818</v>
      </c>
      <c r="U409" s="1508">
        <v>431818</v>
      </c>
      <c r="V409" s="1835"/>
      <c r="W409" s="1338"/>
      <c r="X409" s="2324"/>
      <c r="Y409" s="1338"/>
      <c r="Z409" s="2454"/>
      <c r="AA409" s="1342"/>
      <c r="AB409" s="1837"/>
      <c r="AC409" s="1229"/>
      <c r="AD409" s="1229"/>
      <c r="AE409" s="1229"/>
      <c r="AF409" s="1490">
        <f t="shared" si="151"/>
        <v>0</v>
      </c>
      <c r="AG409" s="1316">
        <f t="shared" si="152"/>
        <v>16018180</v>
      </c>
      <c r="AH409" s="1842"/>
      <c r="AI409" s="1630"/>
      <c r="AJ409" s="1989"/>
      <c r="AK409" s="1998"/>
      <c r="AL409" s="2593"/>
      <c r="AM409" s="2247"/>
      <c r="AN409" s="1839"/>
      <c r="AO409" s="1547"/>
      <c r="AP409" s="1491">
        <f t="shared" si="153"/>
        <v>0</v>
      </c>
      <c r="AQ409" s="2003"/>
      <c r="AR409" s="1492">
        <f t="shared" si="154"/>
        <v>0</v>
      </c>
      <c r="AS409" s="2014"/>
      <c r="AT409" s="1492">
        <f t="shared" si="155"/>
        <v>0</v>
      </c>
      <c r="AU409" s="2039"/>
      <c r="AV409" s="1492">
        <f t="shared" si="156"/>
        <v>0</v>
      </c>
      <c r="AW409" s="1493">
        <f t="shared" si="157"/>
        <v>0</v>
      </c>
      <c r="AX409" s="2153">
        <f t="shared" si="158"/>
        <v>0</v>
      </c>
      <c r="AY409" s="1495">
        <f t="shared" si="159"/>
        <v>0</v>
      </c>
      <c r="AZ409" s="1846"/>
      <c r="BA409" s="1508">
        <v>1331818</v>
      </c>
      <c r="BB409" s="1508">
        <v>1931818</v>
      </c>
      <c r="BC409" s="1508">
        <v>2231818</v>
      </c>
      <c r="BD409" s="1508">
        <v>431818</v>
      </c>
      <c r="BE409" s="2167"/>
      <c r="BF409" s="1338"/>
      <c r="BG409" s="1847"/>
      <c r="BH409" s="1338"/>
      <c r="BI409" s="1848"/>
      <c r="BJ409" s="1342"/>
      <c r="BK409" s="1852"/>
      <c r="BL409" s="1229"/>
      <c r="BM409" s="1229"/>
      <c r="BN409" s="1229"/>
      <c r="BO409" s="1490">
        <f t="shared" si="167"/>
        <v>0</v>
      </c>
      <c r="BP409" s="1316">
        <f t="shared" si="160"/>
        <v>16018180</v>
      </c>
      <c r="BQ409" s="1856"/>
      <c r="BS409" s="1298">
        <f t="shared" si="161"/>
        <v>5</v>
      </c>
      <c r="BT409" s="1298">
        <f t="shared" si="162"/>
        <v>0</v>
      </c>
      <c r="BU409" s="1298">
        <f t="shared" si="163"/>
        <v>4</v>
      </c>
      <c r="BV409" s="1298">
        <f t="shared" si="164"/>
        <v>1</v>
      </c>
      <c r="BW409" s="1298">
        <f t="shared" si="165"/>
        <v>16018180</v>
      </c>
    </row>
    <row r="410" spans="1:75" ht="15" customHeight="1" x14ac:dyDescent="0.25">
      <c r="A410" s="2295">
        <v>5</v>
      </c>
      <c r="B410" s="2649">
        <v>43561</v>
      </c>
      <c r="C410" s="2679">
        <v>402</v>
      </c>
      <c r="D410" s="2650" t="s">
        <v>212</v>
      </c>
      <c r="E410" s="1839" t="s">
        <v>88</v>
      </c>
      <c r="F410" s="794">
        <v>6</v>
      </c>
      <c r="G410" s="1491">
        <f t="shared" si="166"/>
        <v>7990908</v>
      </c>
      <c r="H410" s="1832"/>
      <c r="I410" s="2605">
        <f t="shared" si="168"/>
        <v>0</v>
      </c>
      <c r="J410" s="1833">
        <v>3</v>
      </c>
      <c r="K410" s="2605">
        <f t="shared" si="149"/>
        <v>6695454</v>
      </c>
      <c r="L410" s="2764">
        <v>1</v>
      </c>
      <c r="M410" s="2605">
        <f t="shared" si="150"/>
        <v>431818</v>
      </c>
      <c r="N410" s="1505">
        <f t="shared" si="169"/>
        <v>10</v>
      </c>
      <c r="O410" s="1494">
        <f t="shared" si="169"/>
        <v>15118180</v>
      </c>
      <c r="P410" s="1494">
        <v>400000</v>
      </c>
      <c r="Q410" s="2721"/>
      <c r="R410" s="1508">
        <v>1331818</v>
      </c>
      <c r="S410" s="1508">
        <v>1931818</v>
      </c>
      <c r="T410" s="1508">
        <v>2231818</v>
      </c>
      <c r="U410" s="1508">
        <v>431818</v>
      </c>
      <c r="V410" s="1835"/>
      <c r="W410" s="1338"/>
      <c r="X410" s="2324"/>
      <c r="Y410" s="1338"/>
      <c r="Z410" s="2454"/>
      <c r="AA410" s="1342"/>
      <c r="AB410" s="1837"/>
      <c r="AC410" s="1229"/>
      <c r="AD410" s="1229"/>
      <c r="AE410" s="1229"/>
      <c r="AF410" s="1490">
        <f t="shared" si="151"/>
        <v>0</v>
      </c>
      <c r="AG410" s="1316">
        <f t="shared" si="152"/>
        <v>15118180</v>
      </c>
      <c r="AH410" s="1838"/>
      <c r="AI410" s="1630"/>
      <c r="AJ410" s="1989"/>
      <c r="AK410" s="1998"/>
      <c r="AL410" s="2593"/>
      <c r="AM410" s="2246"/>
      <c r="AN410" s="1839"/>
      <c r="AO410" s="1547"/>
      <c r="AP410" s="1491">
        <f t="shared" si="153"/>
        <v>0</v>
      </c>
      <c r="AQ410" s="2003"/>
      <c r="AR410" s="1492">
        <f t="shared" si="154"/>
        <v>0</v>
      </c>
      <c r="AS410" s="2014"/>
      <c r="AT410" s="1492">
        <f t="shared" si="155"/>
        <v>0</v>
      </c>
      <c r="AU410" s="2039"/>
      <c r="AV410" s="1492">
        <f t="shared" si="156"/>
        <v>0</v>
      </c>
      <c r="AW410" s="1493">
        <f t="shared" si="157"/>
        <v>0</v>
      </c>
      <c r="AX410" s="2153">
        <f t="shared" si="158"/>
        <v>0</v>
      </c>
      <c r="AY410" s="1495">
        <f t="shared" si="159"/>
        <v>0</v>
      </c>
      <c r="AZ410" s="1846"/>
      <c r="BA410" s="1508">
        <v>1331818</v>
      </c>
      <c r="BB410" s="1508">
        <v>1931818</v>
      </c>
      <c r="BC410" s="1508">
        <v>2231818</v>
      </c>
      <c r="BD410" s="1508">
        <v>431818</v>
      </c>
      <c r="BE410" s="2167"/>
      <c r="BF410" s="1338"/>
      <c r="BG410" s="1848"/>
      <c r="BH410" s="1338"/>
      <c r="BI410" s="1848"/>
      <c r="BJ410" s="1342"/>
      <c r="BK410" s="1852"/>
      <c r="BL410" s="1229"/>
      <c r="BM410" s="1229"/>
      <c r="BN410" s="1229"/>
      <c r="BO410" s="1490">
        <f t="shared" si="167"/>
        <v>0</v>
      </c>
      <c r="BP410" s="1316">
        <f t="shared" si="160"/>
        <v>15118180</v>
      </c>
      <c r="BQ410" s="1850"/>
      <c r="BS410" s="1298">
        <f t="shared" si="161"/>
        <v>6</v>
      </c>
      <c r="BT410" s="1298">
        <f t="shared" si="162"/>
        <v>0</v>
      </c>
      <c r="BU410" s="1298">
        <f t="shared" si="163"/>
        <v>3</v>
      </c>
      <c r="BV410" s="1298">
        <f t="shared" si="164"/>
        <v>1</v>
      </c>
      <c r="BW410" s="1298">
        <f t="shared" si="165"/>
        <v>15118180</v>
      </c>
    </row>
    <row r="411" spans="1:75" ht="15" customHeight="1" x14ac:dyDescent="0.25">
      <c r="A411" s="2295">
        <v>6</v>
      </c>
      <c r="B411" s="2649">
        <v>43561</v>
      </c>
      <c r="C411" s="2679">
        <v>403</v>
      </c>
      <c r="D411" s="2651" t="s">
        <v>91</v>
      </c>
      <c r="E411" s="1839" t="s">
        <v>88</v>
      </c>
      <c r="F411" s="794">
        <v>8</v>
      </c>
      <c r="G411" s="1491">
        <f t="shared" si="166"/>
        <v>10654544</v>
      </c>
      <c r="H411" s="1832"/>
      <c r="I411" s="2605">
        <f t="shared" si="168"/>
        <v>0</v>
      </c>
      <c r="J411" s="1833">
        <v>1</v>
      </c>
      <c r="K411" s="2605">
        <f t="shared" si="149"/>
        <v>2231818</v>
      </c>
      <c r="L411" s="2764">
        <v>1</v>
      </c>
      <c r="M411" s="2605">
        <f t="shared" si="150"/>
        <v>431818</v>
      </c>
      <c r="N411" s="1505">
        <f t="shared" si="169"/>
        <v>10</v>
      </c>
      <c r="O411" s="1494">
        <f t="shared" si="169"/>
        <v>13318180</v>
      </c>
      <c r="P411" s="1494">
        <v>400000</v>
      </c>
      <c r="Q411" s="2721"/>
      <c r="R411" s="1508">
        <v>1331818</v>
      </c>
      <c r="S411" s="1508">
        <v>1931818</v>
      </c>
      <c r="T411" s="1508">
        <v>2231818</v>
      </c>
      <c r="U411" s="1508">
        <v>431818</v>
      </c>
      <c r="V411" s="1835"/>
      <c r="W411" s="1338"/>
      <c r="X411" s="2382"/>
      <c r="Y411" s="1338"/>
      <c r="Z411" s="2454"/>
      <c r="AA411" s="1342"/>
      <c r="AB411" s="1837"/>
      <c r="AC411" s="1229"/>
      <c r="AD411" s="1229"/>
      <c r="AE411" s="1229"/>
      <c r="AF411" s="1490">
        <f t="shared" si="151"/>
        <v>0</v>
      </c>
      <c r="AG411" s="1316">
        <f t="shared" si="152"/>
        <v>13318180</v>
      </c>
      <c r="AH411" s="1838"/>
      <c r="AI411" s="1630"/>
      <c r="AJ411" s="1989"/>
      <c r="AK411" s="1998"/>
      <c r="AL411" s="2593"/>
      <c r="AM411" s="2247"/>
      <c r="AN411" s="1839"/>
      <c r="AO411" s="1547"/>
      <c r="AP411" s="1491">
        <f t="shared" si="153"/>
        <v>0</v>
      </c>
      <c r="AQ411" s="2003"/>
      <c r="AR411" s="1492">
        <f t="shared" si="154"/>
        <v>0</v>
      </c>
      <c r="AS411" s="2014"/>
      <c r="AT411" s="1492">
        <f t="shared" si="155"/>
        <v>0</v>
      </c>
      <c r="AU411" s="2039"/>
      <c r="AV411" s="1492">
        <f t="shared" si="156"/>
        <v>0</v>
      </c>
      <c r="AW411" s="1493">
        <f t="shared" si="157"/>
        <v>0</v>
      </c>
      <c r="AX411" s="2153">
        <f t="shared" si="158"/>
        <v>0</v>
      </c>
      <c r="AY411" s="1495">
        <f t="shared" si="159"/>
        <v>0</v>
      </c>
      <c r="AZ411" s="1846"/>
      <c r="BA411" s="1508">
        <v>1331818</v>
      </c>
      <c r="BB411" s="1508">
        <v>1931818</v>
      </c>
      <c r="BC411" s="1508">
        <v>2231818</v>
      </c>
      <c r="BD411" s="1508">
        <v>431818</v>
      </c>
      <c r="BE411" s="2167"/>
      <c r="BF411" s="1338"/>
      <c r="BG411" s="1847"/>
      <c r="BH411" s="1338"/>
      <c r="BI411" s="1848"/>
      <c r="BJ411" s="1342"/>
      <c r="BK411" s="1852"/>
      <c r="BL411" s="1229"/>
      <c r="BM411" s="1229"/>
      <c r="BN411" s="1229"/>
      <c r="BO411" s="1490">
        <f t="shared" si="167"/>
        <v>0</v>
      </c>
      <c r="BP411" s="1316">
        <f t="shared" si="160"/>
        <v>13318180</v>
      </c>
      <c r="BQ411" s="1850"/>
      <c r="BS411" s="1298">
        <f t="shared" si="161"/>
        <v>8</v>
      </c>
      <c r="BT411" s="1298">
        <f t="shared" si="162"/>
        <v>0</v>
      </c>
      <c r="BU411" s="1298">
        <f t="shared" si="163"/>
        <v>1</v>
      </c>
      <c r="BV411" s="1298">
        <f t="shared" si="164"/>
        <v>1</v>
      </c>
      <c r="BW411" s="1298">
        <f t="shared" si="165"/>
        <v>13318180</v>
      </c>
    </row>
    <row r="412" spans="1:75" ht="15" customHeight="1" x14ac:dyDescent="0.25">
      <c r="A412" s="2295">
        <v>7</v>
      </c>
      <c r="B412" s="2649">
        <v>43561</v>
      </c>
      <c r="C412" s="2679">
        <v>404</v>
      </c>
      <c r="D412" s="2651" t="s">
        <v>80</v>
      </c>
      <c r="E412" s="1839" t="s">
        <v>31</v>
      </c>
      <c r="F412" s="794">
        <v>5</v>
      </c>
      <c r="G412" s="1491">
        <f t="shared" si="166"/>
        <v>6659090</v>
      </c>
      <c r="H412" s="1832"/>
      <c r="I412" s="2605">
        <f t="shared" si="168"/>
        <v>0</v>
      </c>
      <c r="J412" s="1833">
        <v>5</v>
      </c>
      <c r="K412" s="2605">
        <f t="shared" si="149"/>
        <v>11159090</v>
      </c>
      <c r="L412" s="2764"/>
      <c r="M412" s="2605">
        <f t="shared" si="150"/>
        <v>0</v>
      </c>
      <c r="N412" s="1505">
        <f t="shared" si="169"/>
        <v>10</v>
      </c>
      <c r="O412" s="1494">
        <f t="shared" si="169"/>
        <v>17818180</v>
      </c>
      <c r="P412" s="1494">
        <v>400000</v>
      </c>
      <c r="Q412" s="2721"/>
      <c r="R412" s="1508">
        <v>1331818</v>
      </c>
      <c r="S412" s="1508">
        <v>1931818</v>
      </c>
      <c r="T412" s="1508">
        <v>2231818</v>
      </c>
      <c r="U412" s="1508">
        <v>431818</v>
      </c>
      <c r="V412" s="1835"/>
      <c r="W412" s="1338"/>
      <c r="X412" s="2382"/>
      <c r="Y412" s="1338"/>
      <c r="Z412" s="2454"/>
      <c r="AA412" s="1342"/>
      <c r="AB412" s="1837"/>
      <c r="AC412" s="1229"/>
      <c r="AD412" s="1229"/>
      <c r="AE412" s="1229"/>
      <c r="AF412" s="1490">
        <f t="shared" si="151"/>
        <v>0</v>
      </c>
      <c r="AG412" s="1316">
        <f t="shared" si="152"/>
        <v>17818180</v>
      </c>
      <c r="AH412" s="1838"/>
      <c r="AI412" s="1630"/>
      <c r="AJ412" s="1989"/>
      <c r="AK412" s="1998"/>
      <c r="AL412" s="2593"/>
      <c r="AM412" s="2247"/>
      <c r="AN412" s="1839"/>
      <c r="AO412" s="1547"/>
      <c r="AP412" s="1491">
        <f t="shared" si="153"/>
        <v>0</v>
      </c>
      <c r="AQ412" s="2003"/>
      <c r="AR412" s="1492">
        <f t="shared" si="154"/>
        <v>0</v>
      </c>
      <c r="AS412" s="2014"/>
      <c r="AT412" s="1492">
        <f t="shared" si="155"/>
        <v>0</v>
      </c>
      <c r="AU412" s="2039"/>
      <c r="AV412" s="1492">
        <f t="shared" si="156"/>
        <v>0</v>
      </c>
      <c r="AW412" s="1493">
        <f t="shared" si="157"/>
        <v>0</v>
      </c>
      <c r="AX412" s="2153">
        <f t="shared" si="158"/>
        <v>0</v>
      </c>
      <c r="AY412" s="1495">
        <f t="shared" si="159"/>
        <v>0</v>
      </c>
      <c r="AZ412" s="1846"/>
      <c r="BA412" s="1508">
        <v>1331818</v>
      </c>
      <c r="BB412" s="1508">
        <v>1931818</v>
      </c>
      <c r="BC412" s="1508">
        <v>2231818</v>
      </c>
      <c r="BD412" s="1508">
        <v>431818</v>
      </c>
      <c r="BE412" s="2167"/>
      <c r="BF412" s="1338"/>
      <c r="BG412" s="1737"/>
      <c r="BH412" s="1338"/>
      <c r="BI412" s="1737"/>
      <c r="BJ412" s="1342"/>
      <c r="BK412" s="1852"/>
      <c r="BL412" s="1229"/>
      <c r="BM412" s="1229"/>
      <c r="BN412" s="1229"/>
      <c r="BO412" s="1490">
        <f t="shared" si="167"/>
        <v>0</v>
      </c>
      <c r="BP412" s="1316">
        <f t="shared" si="160"/>
        <v>17818180</v>
      </c>
      <c r="BQ412" s="1856"/>
      <c r="BS412" s="1298">
        <f t="shared" si="161"/>
        <v>5</v>
      </c>
      <c r="BT412" s="1298">
        <f t="shared" si="162"/>
        <v>0</v>
      </c>
      <c r="BU412" s="1298">
        <f t="shared" si="163"/>
        <v>5</v>
      </c>
      <c r="BV412" s="1298">
        <f t="shared" si="164"/>
        <v>0</v>
      </c>
      <c r="BW412" s="1298">
        <f t="shared" si="165"/>
        <v>17818180</v>
      </c>
    </row>
    <row r="413" spans="1:75" ht="15" customHeight="1" x14ac:dyDescent="0.25">
      <c r="A413" s="2295">
        <v>8</v>
      </c>
      <c r="B413" s="2649">
        <v>43561</v>
      </c>
      <c r="C413" s="2679">
        <v>405</v>
      </c>
      <c r="D413" s="2651" t="s">
        <v>55</v>
      </c>
      <c r="E413" s="1839" t="s">
        <v>43</v>
      </c>
      <c r="F413" s="794">
        <v>5</v>
      </c>
      <c r="G413" s="1491">
        <f t="shared" si="166"/>
        <v>6659090</v>
      </c>
      <c r="H413" s="1832"/>
      <c r="I413" s="2605">
        <f t="shared" si="168"/>
        <v>0</v>
      </c>
      <c r="J413" s="1833">
        <v>4</v>
      </c>
      <c r="K413" s="2605">
        <f t="shared" si="149"/>
        <v>8927272</v>
      </c>
      <c r="L413" s="2764">
        <v>1</v>
      </c>
      <c r="M413" s="2605">
        <f t="shared" si="150"/>
        <v>431818</v>
      </c>
      <c r="N413" s="1505">
        <f t="shared" si="169"/>
        <v>10</v>
      </c>
      <c r="O413" s="1494">
        <f t="shared" si="169"/>
        <v>16018180</v>
      </c>
      <c r="P413" s="1494">
        <v>400000</v>
      </c>
      <c r="Q413" s="2721"/>
      <c r="R413" s="1508">
        <v>1331818</v>
      </c>
      <c r="S413" s="1508">
        <v>1931818</v>
      </c>
      <c r="T413" s="1508">
        <v>2231818</v>
      </c>
      <c r="U413" s="1508">
        <v>431818</v>
      </c>
      <c r="V413" s="1835"/>
      <c r="W413" s="1338"/>
      <c r="X413" s="2324"/>
      <c r="Y413" s="1338"/>
      <c r="Z413" s="2454"/>
      <c r="AA413" s="1342"/>
      <c r="AB413" s="1837"/>
      <c r="AC413" s="1229"/>
      <c r="AD413" s="1229"/>
      <c r="AE413" s="1229"/>
      <c r="AF413" s="1490">
        <f t="shared" si="151"/>
        <v>0</v>
      </c>
      <c r="AG413" s="1316">
        <f t="shared" si="152"/>
        <v>16018180</v>
      </c>
      <c r="AH413" s="1838"/>
      <c r="AI413" s="1630"/>
      <c r="AJ413" s="1989"/>
      <c r="AK413" s="1998"/>
      <c r="AL413" s="2593"/>
      <c r="AM413" s="2247"/>
      <c r="AN413" s="1839"/>
      <c r="AO413" s="1547"/>
      <c r="AP413" s="1491">
        <f t="shared" si="153"/>
        <v>0</v>
      </c>
      <c r="AQ413" s="2003"/>
      <c r="AR413" s="1492">
        <f t="shared" si="154"/>
        <v>0</v>
      </c>
      <c r="AS413" s="2014"/>
      <c r="AT413" s="1492">
        <f t="shared" si="155"/>
        <v>0</v>
      </c>
      <c r="AU413" s="2039"/>
      <c r="AV413" s="1492">
        <f t="shared" si="156"/>
        <v>0</v>
      </c>
      <c r="AW413" s="1493">
        <f t="shared" si="157"/>
        <v>0</v>
      </c>
      <c r="AX413" s="2153">
        <f t="shared" si="158"/>
        <v>0</v>
      </c>
      <c r="AY413" s="1495">
        <f t="shared" si="159"/>
        <v>0</v>
      </c>
      <c r="AZ413" s="1846"/>
      <c r="BA413" s="1508">
        <v>1331818</v>
      </c>
      <c r="BB413" s="1508">
        <v>1931818</v>
      </c>
      <c r="BC413" s="1508">
        <v>2231818</v>
      </c>
      <c r="BD413" s="1508">
        <v>431818</v>
      </c>
      <c r="BE413" s="2167"/>
      <c r="BF413" s="1338"/>
      <c r="BG413" s="1737"/>
      <c r="BH413" s="1338"/>
      <c r="BI413" s="1848"/>
      <c r="BJ413" s="1342"/>
      <c r="BK413" s="1852"/>
      <c r="BL413" s="1229"/>
      <c r="BM413" s="1229"/>
      <c r="BN413" s="1229"/>
      <c r="BO413" s="1490">
        <f t="shared" si="167"/>
        <v>0</v>
      </c>
      <c r="BP413" s="1316">
        <f t="shared" si="160"/>
        <v>16018180</v>
      </c>
      <c r="BQ413" s="1856"/>
      <c r="BS413" s="1298">
        <f t="shared" si="161"/>
        <v>5</v>
      </c>
      <c r="BT413" s="1298">
        <f t="shared" si="162"/>
        <v>0</v>
      </c>
      <c r="BU413" s="1298">
        <f t="shared" si="163"/>
        <v>4</v>
      </c>
      <c r="BV413" s="1298">
        <f t="shared" si="164"/>
        <v>1</v>
      </c>
      <c r="BW413" s="1298">
        <f t="shared" si="165"/>
        <v>16018180</v>
      </c>
    </row>
    <row r="414" spans="1:75" ht="15" customHeight="1" x14ac:dyDescent="0.25">
      <c r="A414" s="2295">
        <v>9</v>
      </c>
      <c r="B414" s="2649">
        <v>43561</v>
      </c>
      <c r="C414" s="2679">
        <v>406</v>
      </c>
      <c r="D414" s="2651" t="s">
        <v>50</v>
      </c>
      <c r="E414" s="1839" t="s">
        <v>43</v>
      </c>
      <c r="F414" s="794">
        <v>5</v>
      </c>
      <c r="G414" s="1491">
        <f t="shared" si="166"/>
        <v>6659090</v>
      </c>
      <c r="H414" s="1832"/>
      <c r="I414" s="2605">
        <f t="shared" si="168"/>
        <v>0</v>
      </c>
      <c r="J414" s="1833">
        <v>4</v>
      </c>
      <c r="K414" s="2605">
        <f t="shared" si="149"/>
        <v>8927272</v>
      </c>
      <c r="L414" s="2764">
        <v>1</v>
      </c>
      <c r="M414" s="2605">
        <f t="shared" si="150"/>
        <v>431818</v>
      </c>
      <c r="N414" s="1505">
        <f t="shared" ref="N414:O429" si="170">F414+H414+J414+L414</f>
        <v>10</v>
      </c>
      <c r="O414" s="1494">
        <f t="shared" si="170"/>
        <v>16018180</v>
      </c>
      <c r="P414" s="1494">
        <v>400000</v>
      </c>
      <c r="Q414" s="2721"/>
      <c r="R414" s="1508">
        <v>1331818</v>
      </c>
      <c r="S414" s="1508">
        <v>1931818</v>
      </c>
      <c r="T414" s="1508">
        <v>2231818</v>
      </c>
      <c r="U414" s="1508">
        <v>431818</v>
      </c>
      <c r="V414" s="1835"/>
      <c r="W414" s="1338"/>
      <c r="X414" s="2382"/>
      <c r="Y414" s="1338"/>
      <c r="Z414" s="2454"/>
      <c r="AA414" s="1342"/>
      <c r="AB414" s="1837"/>
      <c r="AC414" s="1229"/>
      <c r="AD414" s="1229"/>
      <c r="AE414" s="1229"/>
      <c r="AF414" s="1490">
        <f t="shared" si="151"/>
        <v>0</v>
      </c>
      <c r="AG414" s="1316">
        <f t="shared" si="152"/>
        <v>16018180</v>
      </c>
      <c r="AH414" s="1838"/>
      <c r="AI414" s="1630"/>
      <c r="AJ414" s="1989"/>
      <c r="AK414" s="1998"/>
      <c r="AL414" s="2593"/>
      <c r="AM414" s="2247"/>
      <c r="AN414" s="1839"/>
      <c r="AO414" s="1547"/>
      <c r="AP414" s="1491">
        <f t="shared" si="153"/>
        <v>0</v>
      </c>
      <c r="AQ414" s="2003"/>
      <c r="AR414" s="1492">
        <f t="shared" si="154"/>
        <v>0</v>
      </c>
      <c r="AS414" s="2014"/>
      <c r="AT414" s="1492">
        <f t="shared" si="155"/>
        <v>0</v>
      </c>
      <c r="AU414" s="2039"/>
      <c r="AV414" s="1492">
        <f t="shared" si="156"/>
        <v>0</v>
      </c>
      <c r="AW414" s="1493">
        <f t="shared" si="157"/>
        <v>0</v>
      </c>
      <c r="AX414" s="2153">
        <f t="shared" si="158"/>
        <v>0</v>
      </c>
      <c r="AY414" s="1495">
        <f t="shared" si="159"/>
        <v>0</v>
      </c>
      <c r="AZ414" s="1846"/>
      <c r="BA414" s="1508">
        <v>1331818</v>
      </c>
      <c r="BB414" s="1508">
        <v>1931818</v>
      </c>
      <c r="BC414" s="1508">
        <v>2231818</v>
      </c>
      <c r="BD414" s="1508">
        <v>431818</v>
      </c>
      <c r="BE414" s="2167"/>
      <c r="BF414" s="1338"/>
      <c r="BG414" s="1737"/>
      <c r="BH414" s="1338"/>
      <c r="BI414" s="1848"/>
      <c r="BJ414" s="1342"/>
      <c r="BK414" s="1852"/>
      <c r="BL414" s="1229"/>
      <c r="BM414" s="1229"/>
      <c r="BN414" s="1229"/>
      <c r="BO414" s="1490">
        <f t="shared" si="167"/>
        <v>0</v>
      </c>
      <c r="BP414" s="1316">
        <f t="shared" si="160"/>
        <v>16018180</v>
      </c>
      <c r="BQ414" s="1850"/>
      <c r="BS414" s="1298">
        <f t="shared" si="161"/>
        <v>5</v>
      </c>
      <c r="BT414" s="1298">
        <f t="shared" si="162"/>
        <v>0</v>
      </c>
      <c r="BU414" s="1298">
        <f t="shared" si="163"/>
        <v>4</v>
      </c>
      <c r="BV414" s="1298">
        <f t="shared" si="164"/>
        <v>1</v>
      </c>
      <c r="BW414" s="1298">
        <f t="shared" si="165"/>
        <v>16018180</v>
      </c>
    </row>
    <row r="415" spans="1:75" ht="15" customHeight="1" x14ac:dyDescent="0.25">
      <c r="A415" s="2295">
        <v>10</v>
      </c>
      <c r="B415" s="2649">
        <v>43561</v>
      </c>
      <c r="C415" s="2679">
        <v>407</v>
      </c>
      <c r="D415" s="2651" t="s">
        <v>83</v>
      </c>
      <c r="E415" s="1839" t="s">
        <v>43</v>
      </c>
      <c r="F415" s="794">
        <v>5</v>
      </c>
      <c r="G415" s="1491">
        <f t="shared" si="166"/>
        <v>6659090</v>
      </c>
      <c r="H415" s="1832">
        <v>1</v>
      </c>
      <c r="I415" s="2605">
        <f t="shared" si="168"/>
        <v>1931818</v>
      </c>
      <c r="J415" s="1833">
        <v>3</v>
      </c>
      <c r="K415" s="2605">
        <f t="shared" si="149"/>
        <v>6695454</v>
      </c>
      <c r="L415" s="2764">
        <v>1</v>
      </c>
      <c r="M415" s="2605">
        <f t="shared" si="150"/>
        <v>431818</v>
      </c>
      <c r="N415" s="1505">
        <f t="shared" si="170"/>
        <v>10</v>
      </c>
      <c r="O415" s="1494">
        <f t="shared" si="170"/>
        <v>15718180</v>
      </c>
      <c r="P415" s="1494">
        <v>450000</v>
      </c>
      <c r="Q415" s="2721"/>
      <c r="R415" s="1508">
        <v>1331818</v>
      </c>
      <c r="S415" s="1508">
        <v>1931818</v>
      </c>
      <c r="T415" s="1508">
        <v>2231818</v>
      </c>
      <c r="U415" s="1508">
        <v>431818</v>
      </c>
      <c r="V415" s="1843"/>
      <c r="W415" s="1844"/>
      <c r="X415" s="2324"/>
      <c r="Y415" s="1338"/>
      <c r="Z415" s="2454"/>
      <c r="AA415" s="1342"/>
      <c r="AB415" s="1837"/>
      <c r="AC415" s="1229"/>
      <c r="AD415" s="1229"/>
      <c r="AE415" s="1229"/>
      <c r="AF415" s="1490">
        <f t="shared" si="151"/>
        <v>0</v>
      </c>
      <c r="AG415" s="1316">
        <f t="shared" si="152"/>
        <v>15718180</v>
      </c>
      <c r="AH415" s="1842"/>
      <c r="AI415" s="1845"/>
      <c r="AJ415" s="1989"/>
      <c r="AK415" s="1998"/>
      <c r="AL415" s="2593"/>
      <c r="AM415" s="2247"/>
      <c r="AN415" s="1839"/>
      <c r="AO415" s="1547"/>
      <c r="AP415" s="1491">
        <f t="shared" si="153"/>
        <v>0</v>
      </c>
      <c r="AQ415" s="2003"/>
      <c r="AR415" s="1492">
        <f t="shared" si="154"/>
        <v>0</v>
      </c>
      <c r="AS415" s="2014"/>
      <c r="AT415" s="1492">
        <f t="shared" si="155"/>
        <v>0</v>
      </c>
      <c r="AU415" s="2039"/>
      <c r="AV415" s="1492">
        <f t="shared" si="156"/>
        <v>0</v>
      </c>
      <c r="AW415" s="1493">
        <f t="shared" si="157"/>
        <v>0</v>
      </c>
      <c r="AX415" s="2153">
        <f t="shared" si="158"/>
        <v>0</v>
      </c>
      <c r="AY415" s="1495">
        <f t="shared" si="159"/>
        <v>0</v>
      </c>
      <c r="AZ415" s="1846"/>
      <c r="BA415" s="1508">
        <v>1331818</v>
      </c>
      <c r="BB415" s="1508">
        <v>1931818</v>
      </c>
      <c r="BC415" s="1508">
        <v>2231818</v>
      </c>
      <c r="BD415" s="1508">
        <v>431818</v>
      </c>
      <c r="BE415" s="2167"/>
      <c r="BF415" s="1338"/>
      <c r="BG415" s="1848"/>
      <c r="BH415" s="1338"/>
      <c r="BI415" s="1848"/>
      <c r="BJ415" s="1342"/>
      <c r="BK415" s="1852"/>
      <c r="BL415" s="1229"/>
      <c r="BM415" s="1229"/>
      <c r="BN415" s="1229"/>
      <c r="BO415" s="1490">
        <f t="shared" si="167"/>
        <v>0</v>
      </c>
      <c r="BP415" s="1316">
        <f t="shared" si="160"/>
        <v>15718180</v>
      </c>
      <c r="BQ415" s="1856"/>
      <c r="BS415" s="1298">
        <f t="shared" si="161"/>
        <v>5</v>
      </c>
      <c r="BT415" s="1298">
        <f t="shared" si="162"/>
        <v>1</v>
      </c>
      <c r="BU415" s="1298">
        <f t="shared" si="163"/>
        <v>3</v>
      </c>
      <c r="BV415" s="1298">
        <f t="shared" si="164"/>
        <v>1</v>
      </c>
      <c r="BW415" s="1298">
        <f t="shared" si="165"/>
        <v>15718180</v>
      </c>
    </row>
    <row r="416" spans="1:75" ht="15" customHeight="1" x14ac:dyDescent="0.25">
      <c r="A416" s="2296">
        <v>11</v>
      </c>
      <c r="B416" s="2652">
        <v>43561</v>
      </c>
      <c r="C416" s="2680">
        <v>408</v>
      </c>
      <c r="D416" s="2653" t="s">
        <v>87</v>
      </c>
      <c r="E416" s="1851" t="s">
        <v>88</v>
      </c>
      <c r="F416" s="794">
        <v>5</v>
      </c>
      <c r="G416" s="1491">
        <f t="shared" si="166"/>
        <v>6659090</v>
      </c>
      <c r="H416" s="2002"/>
      <c r="I416" s="2605">
        <f t="shared" si="168"/>
        <v>0</v>
      </c>
      <c r="J416" s="2013">
        <v>4</v>
      </c>
      <c r="K416" s="2605">
        <f t="shared" si="149"/>
        <v>8927272</v>
      </c>
      <c r="L416" s="2765">
        <v>1</v>
      </c>
      <c r="M416" s="2605">
        <f t="shared" si="150"/>
        <v>431818</v>
      </c>
      <c r="N416" s="1505">
        <f t="shared" si="170"/>
        <v>10</v>
      </c>
      <c r="O416" s="1494">
        <f t="shared" si="170"/>
        <v>16018180</v>
      </c>
      <c r="P416" s="1494">
        <v>450000</v>
      </c>
      <c r="Q416" s="2722"/>
      <c r="R416" s="1508">
        <v>1331818</v>
      </c>
      <c r="S416" s="1508">
        <v>1931818</v>
      </c>
      <c r="T416" s="1508">
        <v>2231818</v>
      </c>
      <c r="U416" s="1508">
        <v>431818</v>
      </c>
      <c r="V416" s="1847"/>
      <c r="W416" s="1338"/>
      <c r="X416" s="2325"/>
      <c r="Y416" s="1338"/>
      <c r="Z416" s="2455"/>
      <c r="AA416" s="1342"/>
      <c r="AB416" s="1849"/>
      <c r="AC416" s="1229"/>
      <c r="AD416" s="1229"/>
      <c r="AE416" s="1229"/>
      <c r="AF416" s="1490">
        <f t="shared" si="151"/>
        <v>0</v>
      </c>
      <c r="AG416" s="1316">
        <f t="shared" si="152"/>
        <v>16018180</v>
      </c>
      <c r="AH416" s="1850"/>
      <c r="AI416" s="1630"/>
      <c r="AJ416" s="1420"/>
      <c r="AK416" s="1375"/>
      <c r="AL416" s="2594"/>
      <c r="AM416" s="2248"/>
      <c r="AN416" s="1851"/>
      <c r="AO416" s="1547"/>
      <c r="AP416" s="1491">
        <f t="shared" si="153"/>
        <v>0</v>
      </c>
      <c r="AQ416" s="1853"/>
      <c r="AR416" s="1492">
        <f t="shared" si="154"/>
        <v>0</v>
      </c>
      <c r="AS416" s="1854"/>
      <c r="AT416" s="1492">
        <f t="shared" si="155"/>
        <v>0</v>
      </c>
      <c r="AU416" s="1855"/>
      <c r="AV416" s="1492">
        <f t="shared" si="156"/>
        <v>0</v>
      </c>
      <c r="AW416" s="1493">
        <f t="shared" si="157"/>
        <v>0</v>
      </c>
      <c r="AX416" s="2153">
        <f t="shared" si="158"/>
        <v>0</v>
      </c>
      <c r="AY416" s="1495">
        <f t="shared" si="159"/>
        <v>0</v>
      </c>
      <c r="AZ416" s="1846"/>
      <c r="BA416" s="1508">
        <v>1331818</v>
      </c>
      <c r="BB416" s="1508">
        <v>1931818</v>
      </c>
      <c r="BC416" s="1508">
        <v>2231818</v>
      </c>
      <c r="BD416" s="1508">
        <v>431818</v>
      </c>
      <c r="BE416" s="2167"/>
      <c r="BF416" s="1338"/>
      <c r="BG416" s="1847"/>
      <c r="BH416" s="1338"/>
      <c r="BI416" s="1848"/>
      <c r="BJ416" s="1342"/>
      <c r="BK416" s="1852"/>
      <c r="BL416" s="1229"/>
      <c r="BM416" s="1229"/>
      <c r="BN416" s="1229"/>
      <c r="BO416" s="1490">
        <f t="shared" si="167"/>
        <v>0</v>
      </c>
      <c r="BP416" s="1316">
        <f t="shared" si="160"/>
        <v>16018180</v>
      </c>
      <c r="BQ416" s="1850"/>
      <c r="BS416" s="1298">
        <f t="shared" si="161"/>
        <v>5</v>
      </c>
      <c r="BT416" s="1298">
        <f t="shared" si="162"/>
        <v>0</v>
      </c>
      <c r="BU416" s="1298">
        <f t="shared" si="163"/>
        <v>4</v>
      </c>
      <c r="BV416" s="1298">
        <f t="shared" si="164"/>
        <v>1</v>
      </c>
      <c r="BW416" s="1298">
        <f t="shared" si="165"/>
        <v>16018180</v>
      </c>
    </row>
    <row r="417" spans="1:75" ht="15" customHeight="1" x14ac:dyDescent="0.25">
      <c r="A417" s="2296">
        <v>12</v>
      </c>
      <c r="B417" s="2652">
        <v>43561</v>
      </c>
      <c r="C417" s="2681">
        <v>409</v>
      </c>
      <c r="D417" s="2518" t="s">
        <v>90</v>
      </c>
      <c r="E417" s="1851" t="s">
        <v>88</v>
      </c>
      <c r="F417" s="794">
        <v>5</v>
      </c>
      <c r="G417" s="1491">
        <f t="shared" si="166"/>
        <v>6659090</v>
      </c>
      <c r="H417" s="2002"/>
      <c r="I417" s="2605">
        <f t="shared" si="168"/>
        <v>0</v>
      </c>
      <c r="J417" s="2013">
        <v>5</v>
      </c>
      <c r="K417" s="2605">
        <f t="shared" si="149"/>
        <v>11159090</v>
      </c>
      <c r="L417" s="2765"/>
      <c r="M417" s="2605">
        <f t="shared" si="150"/>
        <v>0</v>
      </c>
      <c r="N417" s="1505">
        <f t="shared" si="170"/>
        <v>10</v>
      </c>
      <c r="O417" s="1494">
        <f t="shared" si="170"/>
        <v>17818180</v>
      </c>
      <c r="P417" s="1494">
        <v>450000</v>
      </c>
      <c r="Q417" s="2722"/>
      <c r="R417" s="1508">
        <v>1331818</v>
      </c>
      <c r="S417" s="1508">
        <v>1931818</v>
      </c>
      <c r="T417" s="1508">
        <v>2231818</v>
      </c>
      <c r="U417" s="1508">
        <v>431818</v>
      </c>
      <c r="V417" s="1847"/>
      <c r="W417" s="1338"/>
      <c r="X417" s="2325"/>
      <c r="Y417" s="1338"/>
      <c r="Z417" s="2455"/>
      <c r="AA417" s="1342"/>
      <c r="AB417" s="1849"/>
      <c r="AC417" s="1229"/>
      <c r="AD417" s="1229"/>
      <c r="AE417" s="1229"/>
      <c r="AF417" s="1490">
        <f t="shared" si="151"/>
        <v>0</v>
      </c>
      <c r="AG417" s="1316">
        <f t="shared" si="152"/>
        <v>17818180</v>
      </c>
      <c r="AH417" s="1850"/>
      <c r="AI417" s="1630"/>
      <c r="AJ417" s="1420"/>
      <c r="AK417" s="1375"/>
      <c r="AL417" s="2594"/>
      <c r="AM417" s="2249"/>
      <c r="AN417" s="1851"/>
      <c r="AO417" s="1547"/>
      <c r="AP417" s="1491">
        <f t="shared" si="153"/>
        <v>0</v>
      </c>
      <c r="AQ417" s="1853"/>
      <c r="AR417" s="1492">
        <f t="shared" si="154"/>
        <v>0</v>
      </c>
      <c r="AS417" s="1854"/>
      <c r="AT417" s="1492">
        <f t="shared" si="155"/>
        <v>0</v>
      </c>
      <c r="AU417" s="1855"/>
      <c r="AV417" s="1492">
        <f t="shared" si="156"/>
        <v>0</v>
      </c>
      <c r="AW417" s="1493">
        <f t="shared" si="157"/>
        <v>0</v>
      </c>
      <c r="AX417" s="2153">
        <f t="shared" si="158"/>
        <v>0</v>
      </c>
      <c r="AY417" s="1495">
        <f t="shared" si="159"/>
        <v>0</v>
      </c>
      <c r="AZ417" s="1846"/>
      <c r="BA417" s="1508">
        <v>1331818</v>
      </c>
      <c r="BB417" s="1508">
        <v>1931818</v>
      </c>
      <c r="BC417" s="1508">
        <v>2231818</v>
      </c>
      <c r="BD417" s="1508">
        <v>431818</v>
      </c>
      <c r="BE417" s="2167"/>
      <c r="BF417" s="1338"/>
      <c r="BG417" s="1847"/>
      <c r="BH417" s="1338"/>
      <c r="BI417" s="1848"/>
      <c r="BJ417" s="1342"/>
      <c r="BK417" s="1852"/>
      <c r="BL417" s="1229"/>
      <c r="BM417" s="1229"/>
      <c r="BN417" s="1229"/>
      <c r="BO417" s="1490">
        <f t="shared" si="167"/>
        <v>0</v>
      </c>
      <c r="BP417" s="1316">
        <f t="shared" si="160"/>
        <v>17818180</v>
      </c>
      <c r="BQ417" s="1850"/>
      <c r="BS417" s="1298">
        <f t="shared" si="161"/>
        <v>5</v>
      </c>
      <c r="BT417" s="1298">
        <f t="shared" si="162"/>
        <v>0</v>
      </c>
      <c r="BU417" s="1298">
        <f t="shared" si="163"/>
        <v>5</v>
      </c>
      <c r="BV417" s="1298">
        <f t="shared" si="164"/>
        <v>0</v>
      </c>
      <c r="BW417" s="1298">
        <f t="shared" si="165"/>
        <v>17818180</v>
      </c>
    </row>
    <row r="418" spans="1:75" ht="15" customHeight="1" x14ac:dyDescent="0.25">
      <c r="A418" s="2296">
        <v>13</v>
      </c>
      <c r="B418" s="2652">
        <v>43561</v>
      </c>
      <c r="C418" s="2681">
        <v>410</v>
      </c>
      <c r="D418" s="2518" t="s">
        <v>77</v>
      </c>
      <c r="E418" s="1851" t="s">
        <v>57</v>
      </c>
      <c r="F418" s="794">
        <v>3</v>
      </c>
      <c r="G418" s="1491">
        <f t="shared" si="166"/>
        <v>3995454</v>
      </c>
      <c r="H418" s="2002"/>
      <c r="I418" s="2605">
        <f t="shared" si="168"/>
        <v>0</v>
      </c>
      <c r="J418" s="2013">
        <v>2</v>
      </c>
      <c r="K418" s="2605">
        <f t="shared" si="149"/>
        <v>4463636</v>
      </c>
      <c r="L418" s="2765"/>
      <c r="M418" s="2605">
        <f t="shared" si="150"/>
        <v>0</v>
      </c>
      <c r="N418" s="1505">
        <f t="shared" si="170"/>
        <v>5</v>
      </c>
      <c r="O418" s="1494">
        <f t="shared" si="170"/>
        <v>8459090</v>
      </c>
      <c r="P418" s="1494">
        <v>225000</v>
      </c>
      <c r="Q418" s="2722"/>
      <c r="R418" s="1508">
        <v>1331818</v>
      </c>
      <c r="S418" s="1508">
        <v>1931818</v>
      </c>
      <c r="T418" s="1508">
        <v>2231818</v>
      </c>
      <c r="U418" s="1508">
        <v>431818</v>
      </c>
      <c r="V418" s="1847"/>
      <c r="W418" s="1338"/>
      <c r="X418" s="2325"/>
      <c r="Y418" s="1338"/>
      <c r="Z418" s="2455"/>
      <c r="AA418" s="1342"/>
      <c r="AB418" s="1849"/>
      <c r="AC418" s="1229"/>
      <c r="AD418" s="1229"/>
      <c r="AE418" s="1229"/>
      <c r="AF418" s="1490">
        <f t="shared" si="151"/>
        <v>0</v>
      </c>
      <c r="AG418" s="1316">
        <f t="shared" si="152"/>
        <v>8459090</v>
      </c>
      <c r="AH418" s="1850"/>
      <c r="AI418" s="1630"/>
      <c r="AJ418" s="1420"/>
      <c r="AK418" s="1375"/>
      <c r="AL418" s="2594"/>
      <c r="AM418" s="2249"/>
      <c r="AN418" s="1851"/>
      <c r="AO418" s="1547"/>
      <c r="AP418" s="1491">
        <f t="shared" si="153"/>
        <v>0</v>
      </c>
      <c r="AQ418" s="1853"/>
      <c r="AR418" s="1492">
        <f t="shared" si="154"/>
        <v>0</v>
      </c>
      <c r="AS418" s="1854"/>
      <c r="AT418" s="1492">
        <f t="shared" si="155"/>
        <v>0</v>
      </c>
      <c r="AU418" s="1855"/>
      <c r="AV418" s="1492">
        <f t="shared" si="156"/>
        <v>0</v>
      </c>
      <c r="AW418" s="1493">
        <f t="shared" si="157"/>
        <v>0</v>
      </c>
      <c r="AX418" s="2153">
        <f t="shared" si="158"/>
        <v>0</v>
      </c>
      <c r="AY418" s="1495">
        <f t="shared" si="159"/>
        <v>0</v>
      </c>
      <c r="AZ418" s="1846"/>
      <c r="BA418" s="1508">
        <v>1331818</v>
      </c>
      <c r="BB418" s="1508">
        <v>1931818</v>
      </c>
      <c r="BC418" s="1508">
        <v>2231818</v>
      </c>
      <c r="BD418" s="1508">
        <v>431818</v>
      </c>
      <c r="BE418" s="2167"/>
      <c r="BF418" s="1338"/>
      <c r="BG418" s="1848"/>
      <c r="BH418" s="1338"/>
      <c r="BI418" s="1848"/>
      <c r="BJ418" s="1342"/>
      <c r="BK418" s="1852"/>
      <c r="BL418" s="1229"/>
      <c r="BM418" s="1229"/>
      <c r="BN418" s="1229"/>
      <c r="BO418" s="1490">
        <f t="shared" si="167"/>
        <v>0</v>
      </c>
      <c r="BP418" s="1316">
        <f t="shared" si="160"/>
        <v>8459090</v>
      </c>
      <c r="BQ418" s="1850"/>
      <c r="BS418" s="1298">
        <f t="shared" si="161"/>
        <v>3</v>
      </c>
      <c r="BT418" s="1298">
        <f t="shared" si="162"/>
        <v>0</v>
      </c>
      <c r="BU418" s="1298">
        <f t="shared" si="163"/>
        <v>2</v>
      </c>
      <c r="BV418" s="1298">
        <f t="shared" si="164"/>
        <v>0</v>
      </c>
      <c r="BW418" s="1298">
        <f t="shared" si="165"/>
        <v>8459090</v>
      </c>
    </row>
    <row r="419" spans="1:75" ht="15" customHeight="1" thickBot="1" x14ac:dyDescent="0.3">
      <c r="A419" s="2296">
        <v>14</v>
      </c>
      <c r="B419" s="2652">
        <v>43561</v>
      </c>
      <c r="C419" s="2681">
        <v>411</v>
      </c>
      <c r="D419" s="2519" t="s">
        <v>103</v>
      </c>
      <c r="E419" s="1851" t="s">
        <v>57</v>
      </c>
      <c r="F419" s="794">
        <v>3</v>
      </c>
      <c r="G419" s="1491">
        <f t="shared" si="166"/>
        <v>3995454</v>
      </c>
      <c r="H419" s="2002"/>
      <c r="I419" s="2605">
        <f t="shared" si="168"/>
        <v>0</v>
      </c>
      <c r="J419" s="2013">
        <v>2</v>
      </c>
      <c r="K419" s="2605">
        <f t="shared" si="149"/>
        <v>4463636</v>
      </c>
      <c r="L419" s="2765"/>
      <c r="M419" s="2605">
        <f t="shared" si="150"/>
        <v>0</v>
      </c>
      <c r="N419" s="1505">
        <f t="shared" si="170"/>
        <v>5</v>
      </c>
      <c r="O419" s="1494">
        <f t="shared" si="170"/>
        <v>8459090</v>
      </c>
      <c r="P419" s="1494">
        <v>225000</v>
      </c>
      <c r="Q419" s="2722"/>
      <c r="R419" s="1508">
        <v>1331818</v>
      </c>
      <c r="S419" s="1508">
        <v>1931818</v>
      </c>
      <c r="T419" s="1508">
        <v>2231818</v>
      </c>
      <c r="U419" s="1508">
        <v>431818</v>
      </c>
      <c r="V419" s="1843"/>
      <c r="W419" s="1844"/>
      <c r="X419" s="2325"/>
      <c r="Y419" s="1338"/>
      <c r="Z419" s="2455"/>
      <c r="AA419" s="1342"/>
      <c r="AB419" s="1849"/>
      <c r="AC419" s="1229"/>
      <c r="AD419" s="1229"/>
      <c r="AE419" s="1229"/>
      <c r="AF419" s="1490">
        <f t="shared" si="151"/>
        <v>0</v>
      </c>
      <c r="AG419" s="1316">
        <f t="shared" si="152"/>
        <v>8459090</v>
      </c>
      <c r="AH419" s="1856"/>
      <c r="AI419" s="1630"/>
      <c r="AJ419" s="1420"/>
      <c r="AK419" s="1375"/>
      <c r="AL419" s="2594"/>
      <c r="AM419" s="2250"/>
      <c r="AN419" s="1851"/>
      <c r="AO419" s="1547"/>
      <c r="AP419" s="1491">
        <f t="shared" si="153"/>
        <v>0</v>
      </c>
      <c r="AQ419" s="1853"/>
      <c r="AR419" s="1492">
        <f t="shared" si="154"/>
        <v>0</v>
      </c>
      <c r="AS419" s="1854"/>
      <c r="AT419" s="1492">
        <f t="shared" si="155"/>
        <v>0</v>
      </c>
      <c r="AU419" s="1855"/>
      <c r="AV419" s="1492">
        <f t="shared" si="156"/>
        <v>0</v>
      </c>
      <c r="AW419" s="1493">
        <f t="shared" si="157"/>
        <v>0</v>
      </c>
      <c r="AX419" s="2153">
        <f t="shared" si="158"/>
        <v>0</v>
      </c>
      <c r="AY419" s="1495">
        <f t="shared" si="159"/>
        <v>0</v>
      </c>
      <c r="AZ419" s="1846"/>
      <c r="BA419" s="1508">
        <v>1331818</v>
      </c>
      <c r="BB419" s="1508">
        <v>1931818</v>
      </c>
      <c r="BC419" s="1508">
        <v>2231818</v>
      </c>
      <c r="BD419" s="1508">
        <v>431818</v>
      </c>
      <c r="BE419" s="2167"/>
      <c r="BF419" s="1338"/>
      <c r="BG419" s="1848"/>
      <c r="BH419" s="1338"/>
      <c r="BI419" s="1848"/>
      <c r="BJ419" s="1342"/>
      <c r="BK419" s="1852"/>
      <c r="BL419" s="1229"/>
      <c r="BM419" s="1229"/>
      <c r="BN419" s="1229"/>
      <c r="BO419" s="1490">
        <f t="shared" si="167"/>
        <v>0</v>
      </c>
      <c r="BP419" s="1316">
        <f t="shared" si="160"/>
        <v>8459090</v>
      </c>
      <c r="BQ419" s="1850"/>
      <c r="BS419" s="1298">
        <f t="shared" si="161"/>
        <v>3</v>
      </c>
      <c r="BT419" s="1298">
        <f t="shared" si="162"/>
        <v>0</v>
      </c>
      <c r="BU419" s="1298">
        <f t="shared" si="163"/>
        <v>2</v>
      </c>
      <c r="BV419" s="1298">
        <f t="shared" si="164"/>
        <v>0</v>
      </c>
      <c r="BW419" s="1298">
        <f t="shared" si="165"/>
        <v>8459090</v>
      </c>
    </row>
    <row r="420" spans="1:75" ht="15" customHeight="1" x14ac:dyDescent="0.25">
      <c r="A420" s="2296">
        <v>1</v>
      </c>
      <c r="B420" s="2652">
        <v>43563</v>
      </c>
      <c r="C420" s="2681">
        <v>412</v>
      </c>
      <c r="D420" s="2518" t="s">
        <v>53</v>
      </c>
      <c r="E420" s="1851" t="s">
        <v>43</v>
      </c>
      <c r="F420" s="794">
        <v>5</v>
      </c>
      <c r="G420" s="1491">
        <f t="shared" si="166"/>
        <v>6659090</v>
      </c>
      <c r="H420" s="2002"/>
      <c r="I420" s="2605">
        <f t="shared" si="168"/>
        <v>0</v>
      </c>
      <c r="J420" s="2013">
        <v>5</v>
      </c>
      <c r="K420" s="2605">
        <f t="shared" si="149"/>
        <v>11159090</v>
      </c>
      <c r="L420" s="2765"/>
      <c r="M420" s="2605">
        <f t="shared" si="150"/>
        <v>0</v>
      </c>
      <c r="N420" s="1505">
        <f t="shared" si="170"/>
        <v>10</v>
      </c>
      <c r="O420" s="1494">
        <f t="shared" si="170"/>
        <v>17818180</v>
      </c>
      <c r="P420" s="1494">
        <v>400000</v>
      </c>
      <c r="Q420" s="2722"/>
      <c r="R420" s="1508">
        <v>1331818</v>
      </c>
      <c r="S420" s="1508">
        <v>1931818</v>
      </c>
      <c r="T420" s="1508">
        <v>2231818</v>
      </c>
      <c r="U420" s="1508">
        <v>431818</v>
      </c>
      <c r="V420" s="1847"/>
      <c r="W420" s="1338"/>
      <c r="X420" s="2383"/>
      <c r="Y420" s="1338"/>
      <c r="Z420" s="2455"/>
      <c r="AA420" s="1342"/>
      <c r="AB420" s="1849"/>
      <c r="AC420" s="1229"/>
      <c r="AD420" s="1229"/>
      <c r="AE420" s="1229"/>
      <c r="AF420" s="1490">
        <f t="shared" si="151"/>
        <v>0</v>
      </c>
      <c r="AG420" s="1316">
        <f t="shared" si="152"/>
        <v>17818180</v>
      </c>
      <c r="AH420" s="1850"/>
      <c r="AI420" s="1630"/>
      <c r="AJ420" s="1419"/>
      <c r="AK420" s="1374"/>
      <c r="AL420" s="2595"/>
      <c r="AM420" s="2251"/>
      <c r="AN420" s="1851"/>
      <c r="AO420" s="1529"/>
      <c r="AP420" s="1491">
        <f t="shared" si="153"/>
        <v>0</v>
      </c>
      <c r="AQ420" s="2002"/>
      <c r="AR420" s="1492">
        <f t="shared" si="154"/>
        <v>0</v>
      </c>
      <c r="AS420" s="2013"/>
      <c r="AT420" s="1492">
        <f t="shared" si="155"/>
        <v>0</v>
      </c>
      <c r="AU420" s="2038"/>
      <c r="AV420" s="1492">
        <f t="shared" si="156"/>
        <v>0</v>
      </c>
      <c r="AW420" s="1493">
        <f t="shared" si="157"/>
        <v>0</v>
      </c>
      <c r="AX420" s="2153">
        <f t="shared" si="158"/>
        <v>0</v>
      </c>
      <c r="AY420" s="1495">
        <f t="shared" si="159"/>
        <v>0</v>
      </c>
      <c r="AZ420" s="1859"/>
      <c r="BA420" s="1508">
        <v>1331818</v>
      </c>
      <c r="BB420" s="1508">
        <v>1931818</v>
      </c>
      <c r="BC420" s="1508">
        <v>2231818</v>
      </c>
      <c r="BD420" s="1508">
        <v>431818</v>
      </c>
      <c r="BE420" s="2167"/>
      <c r="BF420" s="1338"/>
      <c r="BG420" s="1860"/>
      <c r="BH420" s="1338"/>
      <c r="BI420" s="1861"/>
      <c r="BJ420" s="1342"/>
      <c r="BK420" s="1866"/>
      <c r="BL420" s="1229"/>
      <c r="BM420" s="1229"/>
      <c r="BN420" s="1229"/>
      <c r="BO420" s="1490">
        <f t="shared" si="167"/>
        <v>0</v>
      </c>
      <c r="BP420" s="1316">
        <f t="shared" si="160"/>
        <v>17818180</v>
      </c>
      <c r="BQ420" s="1863"/>
      <c r="BS420" s="1298">
        <f t="shared" si="161"/>
        <v>5</v>
      </c>
      <c r="BT420" s="1298">
        <f t="shared" si="162"/>
        <v>0</v>
      </c>
      <c r="BU420" s="1298">
        <f t="shared" si="163"/>
        <v>5</v>
      </c>
      <c r="BV420" s="1298">
        <f t="shared" si="164"/>
        <v>0</v>
      </c>
      <c r="BW420" s="1298">
        <f t="shared" si="165"/>
        <v>17818180</v>
      </c>
    </row>
    <row r="421" spans="1:75" ht="15" customHeight="1" x14ac:dyDescent="0.25">
      <c r="A421" s="2296">
        <v>2</v>
      </c>
      <c r="B421" s="2652">
        <v>43563</v>
      </c>
      <c r="C421" s="2681">
        <v>413</v>
      </c>
      <c r="D421" s="2518" t="s">
        <v>52</v>
      </c>
      <c r="E421" s="1851" t="s">
        <v>43</v>
      </c>
      <c r="F421" s="794">
        <v>5</v>
      </c>
      <c r="G421" s="1491">
        <f t="shared" si="166"/>
        <v>6659090</v>
      </c>
      <c r="H421" s="2002"/>
      <c r="I421" s="2605">
        <f t="shared" si="168"/>
        <v>0</v>
      </c>
      <c r="J421" s="2013">
        <v>4</v>
      </c>
      <c r="K421" s="2605">
        <f t="shared" si="149"/>
        <v>8927272</v>
      </c>
      <c r="L421" s="2765">
        <v>1</v>
      </c>
      <c r="M421" s="2605">
        <f t="shared" si="150"/>
        <v>431818</v>
      </c>
      <c r="N421" s="1505">
        <f t="shared" si="170"/>
        <v>10</v>
      </c>
      <c r="O421" s="1494">
        <f t="shared" si="170"/>
        <v>16018180</v>
      </c>
      <c r="P421" s="1494">
        <v>400000</v>
      </c>
      <c r="Q421" s="2722"/>
      <c r="R421" s="1508">
        <v>1331818</v>
      </c>
      <c r="S421" s="1508">
        <v>1931818</v>
      </c>
      <c r="T421" s="1508">
        <v>2231818</v>
      </c>
      <c r="U421" s="1508">
        <v>431818</v>
      </c>
      <c r="V421" s="1847"/>
      <c r="W421" s="1338"/>
      <c r="X421" s="2325"/>
      <c r="Y421" s="1338"/>
      <c r="Z421" s="2455"/>
      <c r="AA421" s="1342"/>
      <c r="AB421" s="1849"/>
      <c r="AC421" s="1229"/>
      <c r="AD421" s="1229"/>
      <c r="AE421" s="1229"/>
      <c r="AF421" s="1490">
        <f t="shared" si="151"/>
        <v>0</v>
      </c>
      <c r="AG421" s="1316">
        <f t="shared" si="152"/>
        <v>16018180</v>
      </c>
      <c r="AH421" s="1850"/>
      <c r="AI421" s="1630"/>
      <c r="AJ421" s="1988"/>
      <c r="AK421" s="1374"/>
      <c r="AL421" s="2595"/>
      <c r="AM421" s="2251"/>
      <c r="AN421" s="1851"/>
      <c r="AO421" s="1254"/>
      <c r="AP421" s="1491">
        <f t="shared" si="153"/>
        <v>0</v>
      </c>
      <c r="AQ421" s="2002"/>
      <c r="AR421" s="1492">
        <f t="shared" si="154"/>
        <v>0</v>
      </c>
      <c r="AS421" s="2013"/>
      <c r="AT421" s="1492">
        <f t="shared" si="155"/>
        <v>0</v>
      </c>
      <c r="AU421" s="2038"/>
      <c r="AV421" s="1492">
        <f t="shared" si="156"/>
        <v>0</v>
      </c>
      <c r="AW421" s="1493">
        <f t="shared" si="157"/>
        <v>0</v>
      </c>
      <c r="AX421" s="2153">
        <f t="shared" si="158"/>
        <v>0</v>
      </c>
      <c r="AY421" s="1495">
        <f t="shared" si="159"/>
        <v>0</v>
      </c>
      <c r="AZ421" s="1859"/>
      <c r="BA421" s="1508">
        <v>1331818</v>
      </c>
      <c r="BB421" s="1508">
        <v>1931818</v>
      </c>
      <c r="BC421" s="1508">
        <v>2231818</v>
      </c>
      <c r="BD421" s="1508">
        <v>431818</v>
      </c>
      <c r="BE421" s="2167"/>
      <c r="BF421" s="1338"/>
      <c r="BG421" s="1860"/>
      <c r="BH421" s="1338"/>
      <c r="BI421" s="1861"/>
      <c r="BJ421" s="1342"/>
      <c r="BK421" s="1866"/>
      <c r="BL421" s="1229"/>
      <c r="BM421" s="1229"/>
      <c r="BN421" s="1229"/>
      <c r="BO421" s="1490">
        <f t="shared" si="167"/>
        <v>0</v>
      </c>
      <c r="BP421" s="1316">
        <f t="shared" si="160"/>
        <v>16018180</v>
      </c>
      <c r="BQ421" s="1863"/>
      <c r="BS421" s="1298">
        <f t="shared" si="161"/>
        <v>5</v>
      </c>
      <c r="BT421" s="1298">
        <f t="shared" si="162"/>
        <v>0</v>
      </c>
      <c r="BU421" s="1298">
        <f t="shared" si="163"/>
        <v>4</v>
      </c>
      <c r="BV421" s="1298">
        <f t="shared" si="164"/>
        <v>1</v>
      </c>
      <c r="BW421" s="1298">
        <f t="shared" si="165"/>
        <v>16018180</v>
      </c>
    </row>
    <row r="422" spans="1:75" ht="15" customHeight="1" x14ac:dyDescent="0.25">
      <c r="A422" s="2296">
        <v>3</v>
      </c>
      <c r="B422" s="2652">
        <v>43563</v>
      </c>
      <c r="C422" s="2681">
        <v>414</v>
      </c>
      <c r="D422" s="2519" t="s">
        <v>39</v>
      </c>
      <c r="E422" s="1851" t="s">
        <v>43</v>
      </c>
      <c r="F422" s="794">
        <v>5</v>
      </c>
      <c r="G422" s="1491">
        <f t="shared" si="166"/>
        <v>6659090</v>
      </c>
      <c r="H422" s="2002"/>
      <c r="I422" s="2605">
        <f t="shared" si="168"/>
        <v>0</v>
      </c>
      <c r="J422" s="2013">
        <v>4</v>
      </c>
      <c r="K422" s="2605">
        <f t="shared" si="149"/>
        <v>8927272</v>
      </c>
      <c r="L422" s="2765">
        <v>1</v>
      </c>
      <c r="M422" s="2605">
        <f t="shared" si="150"/>
        <v>431818</v>
      </c>
      <c r="N422" s="1505">
        <f t="shared" si="170"/>
        <v>10</v>
      </c>
      <c r="O422" s="1494">
        <f t="shared" si="170"/>
        <v>16018180</v>
      </c>
      <c r="P422" s="1494">
        <v>400000</v>
      </c>
      <c r="Q422" s="2722"/>
      <c r="R422" s="1508">
        <v>1331818</v>
      </c>
      <c r="S422" s="1508">
        <v>1931818</v>
      </c>
      <c r="T422" s="1508">
        <v>2231818</v>
      </c>
      <c r="U422" s="1508">
        <v>431818</v>
      </c>
      <c r="V422" s="1843"/>
      <c r="W422" s="1844"/>
      <c r="X422" s="2326"/>
      <c r="Y422" s="1844"/>
      <c r="Z422" s="2455"/>
      <c r="AA422" s="1342"/>
      <c r="AB422" s="1849"/>
      <c r="AC422" s="1229"/>
      <c r="AD422" s="1229"/>
      <c r="AE422" s="1229"/>
      <c r="AF422" s="1490">
        <f t="shared" si="151"/>
        <v>0</v>
      </c>
      <c r="AG422" s="1316">
        <f t="shared" si="152"/>
        <v>16018180</v>
      </c>
      <c r="AH422" s="1856"/>
      <c r="AI422" s="1630"/>
      <c r="AJ422" s="1988"/>
      <c r="AK422" s="1374"/>
      <c r="AL422" s="2595"/>
      <c r="AM422" s="2252"/>
      <c r="AN422" s="1851"/>
      <c r="AO422" s="1254"/>
      <c r="AP422" s="1491">
        <f t="shared" si="153"/>
        <v>0</v>
      </c>
      <c r="AQ422" s="2002"/>
      <c r="AR422" s="1492">
        <f t="shared" si="154"/>
        <v>0</v>
      </c>
      <c r="AS422" s="2013"/>
      <c r="AT422" s="1492">
        <f t="shared" si="155"/>
        <v>0</v>
      </c>
      <c r="AU422" s="2038"/>
      <c r="AV422" s="1492">
        <f t="shared" si="156"/>
        <v>0</v>
      </c>
      <c r="AW422" s="1493">
        <f t="shared" si="157"/>
        <v>0</v>
      </c>
      <c r="AX422" s="2153">
        <f t="shared" si="158"/>
        <v>0</v>
      </c>
      <c r="AY422" s="1495">
        <f t="shared" si="159"/>
        <v>0</v>
      </c>
      <c r="AZ422" s="1859"/>
      <c r="BA422" s="1508">
        <v>1331818</v>
      </c>
      <c r="BB422" s="1508">
        <v>1931818</v>
      </c>
      <c r="BC422" s="1508">
        <v>2231818</v>
      </c>
      <c r="BD422" s="1508">
        <v>431818</v>
      </c>
      <c r="BE422" s="2167"/>
      <c r="BF422" s="1338"/>
      <c r="BG422" s="1860"/>
      <c r="BH422" s="1338"/>
      <c r="BI422" s="1861"/>
      <c r="BJ422" s="1342"/>
      <c r="BK422" s="1866"/>
      <c r="BL422" s="1229"/>
      <c r="BM422" s="1229"/>
      <c r="BN422" s="1229"/>
      <c r="BO422" s="1490">
        <f t="shared" si="167"/>
        <v>0</v>
      </c>
      <c r="BP422" s="1316">
        <f t="shared" si="160"/>
        <v>16018180</v>
      </c>
      <c r="BQ422" s="1863"/>
      <c r="BS422" s="1298">
        <f t="shared" si="161"/>
        <v>5</v>
      </c>
      <c r="BT422" s="1298">
        <f t="shared" si="162"/>
        <v>0</v>
      </c>
      <c r="BU422" s="1298">
        <f t="shared" si="163"/>
        <v>4</v>
      </c>
      <c r="BV422" s="1298">
        <f t="shared" si="164"/>
        <v>1</v>
      </c>
      <c r="BW422" s="1298">
        <f t="shared" si="165"/>
        <v>16018180</v>
      </c>
    </row>
    <row r="423" spans="1:75" ht="15" customHeight="1" x14ac:dyDescent="0.25">
      <c r="A423" s="2296">
        <v>4</v>
      </c>
      <c r="B423" s="2652">
        <v>43563</v>
      </c>
      <c r="C423" s="2681">
        <v>415</v>
      </c>
      <c r="D423" s="2519" t="s">
        <v>46</v>
      </c>
      <c r="E423" s="1851" t="s">
        <v>43</v>
      </c>
      <c r="F423" s="794">
        <v>5</v>
      </c>
      <c r="G423" s="1491">
        <f t="shared" si="166"/>
        <v>6659090</v>
      </c>
      <c r="H423" s="2002"/>
      <c r="I423" s="2605">
        <f t="shared" si="168"/>
        <v>0</v>
      </c>
      <c r="J423" s="2013">
        <v>4</v>
      </c>
      <c r="K423" s="2605">
        <f t="shared" si="149"/>
        <v>8927272</v>
      </c>
      <c r="L423" s="2765">
        <v>1</v>
      </c>
      <c r="M423" s="2605">
        <f t="shared" si="150"/>
        <v>431818</v>
      </c>
      <c r="N423" s="1505">
        <f t="shared" si="170"/>
        <v>10</v>
      </c>
      <c r="O423" s="1494">
        <f t="shared" si="170"/>
        <v>16018180</v>
      </c>
      <c r="P423" s="1494">
        <v>400000</v>
      </c>
      <c r="Q423" s="2722"/>
      <c r="R423" s="1508">
        <v>1331818</v>
      </c>
      <c r="S423" s="1508">
        <v>1931818</v>
      </c>
      <c r="T423" s="1508">
        <v>2231818</v>
      </c>
      <c r="U423" s="1508">
        <v>431818</v>
      </c>
      <c r="V423" s="1843"/>
      <c r="W423" s="1844"/>
      <c r="X423" s="2383"/>
      <c r="Y423" s="1338"/>
      <c r="Z423" s="2455"/>
      <c r="AA423" s="1342"/>
      <c r="AB423" s="1849"/>
      <c r="AC423" s="1229"/>
      <c r="AD423" s="1229"/>
      <c r="AE423" s="1229"/>
      <c r="AF423" s="1490">
        <f t="shared" si="151"/>
        <v>0</v>
      </c>
      <c r="AG423" s="1316">
        <f t="shared" si="152"/>
        <v>16018180</v>
      </c>
      <c r="AH423" s="1856"/>
      <c r="AI423" s="1630"/>
      <c r="AJ423" s="1988"/>
      <c r="AK423" s="1374"/>
      <c r="AL423" s="2595"/>
      <c r="AM423" s="2252"/>
      <c r="AN423" s="1851"/>
      <c r="AO423" s="1254"/>
      <c r="AP423" s="1491">
        <f t="shared" si="153"/>
        <v>0</v>
      </c>
      <c r="AQ423" s="2002"/>
      <c r="AR423" s="1492">
        <f t="shared" si="154"/>
        <v>0</v>
      </c>
      <c r="AS423" s="2013"/>
      <c r="AT423" s="1492">
        <f t="shared" si="155"/>
        <v>0</v>
      </c>
      <c r="AU423" s="2038"/>
      <c r="AV423" s="1492">
        <f t="shared" si="156"/>
        <v>0</v>
      </c>
      <c r="AW423" s="1493">
        <f t="shared" si="157"/>
        <v>0</v>
      </c>
      <c r="AX423" s="2153">
        <f t="shared" si="158"/>
        <v>0</v>
      </c>
      <c r="AY423" s="1495">
        <f t="shared" si="159"/>
        <v>0</v>
      </c>
      <c r="AZ423" s="1859"/>
      <c r="BA423" s="1508">
        <v>1331818</v>
      </c>
      <c r="BB423" s="1508">
        <v>1931818</v>
      </c>
      <c r="BC423" s="1508">
        <v>2231818</v>
      </c>
      <c r="BD423" s="1508">
        <v>431818</v>
      </c>
      <c r="BE423" s="2167"/>
      <c r="BF423" s="1338"/>
      <c r="BG423" s="1860"/>
      <c r="BH423" s="1338"/>
      <c r="BI423" s="1861"/>
      <c r="BJ423" s="1342"/>
      <c r="BK423" s="1866"/>
      <c r="BL423" s="1229"/>
      <c r="BM423" s="1229"/>
      <c r="BN423" s="1229"/>
      <c r="BO423" s="1490">
        <f t="shared" si="167"/>
        <v>0</v>
      </c>
      <c r="BP423" s="1316">
        <f t="shared" si="160"/>
        <v>16018180</v>
      </c>
      <c r="BQ423" s="1868"/>
      <c r="BS423" s="1298">
        <f t="shared" si="161"/>
        <v>5</v>
      </c>
      <c r="BT423" s="1298">
        <f t="shared" si="162"/>
        <v>0</v>
      </c>
      <c r="BU423" s="1298">
        <f t="shared" si="163"/>
        <v>4</v>
      </c>
      <c r="BV423" s="1298">
        <f t="shared" si="164"/>
        <v>1</v>
      </c>
      <c r="BW423" s="1298">
        <f t="shared" si="165"/>
        <v>16018180</v>
      </c>
    </row>
    <row r="424" spans="1:75" ht="15" customHeight="1" x14ac:dyDescent="0.25">
      <c r="A424" s="2296">
        <v>5</v>
      </c>
      <c r="B424" s="2652">
        <v>43563</v>
      </c>
      <c r="C424" s="2681">
        <v>416</v>
      </c>
      <c r="D424" s="2518" t="s">
        <v>89</v>
      </c>
      <c r="E424" s="1851" t="s">
        <v>88</v>
      </c>
      <c r="F424" s="794">
        <v>5</v>
      </c>
      <c r="G424" s="1491">
        <f t="shared" si="166"/>
        <v>6659090</v>
      </c>
      <c r="H424" s="2002"/>
      <c r="I424" s="2605">
        <f t="shared" si="168"/>
        <v>0</v>
      </c>
      <c r="J424" s="2013">
        <v>4</v>
      </c>
      <c r="K424" s="2605">
        <f t="shared" si="149"/>
        <v>8927272</v>
      </c>
      <c r="L424" s="2765">
        <v>1</v>
      </c>
      <c r="M424" s="2605">
        <f t="shared" si="150"/>
        <v>431818</v>
      </c>
      <c r="N424" s="1505">
        <f t="shared" si="170"/>
        <v>10</v>
      </c>
      <c r="O424" s="1494">
        <f t="shared" si="170"/>
        <v>16018180</v>
      </c>
      <c r="P424" s="1494">
        <v>400000</v>
      </c>
      <c r="Q424" s="2722"/>
      <c r="R424" s="1508">
        <v>1331818</v>
      </c>
      <c r="S424" s="1508">
        <v>1931818</v>
      </c>
      <c r="T424" s="1508">
        <v>2231818</v>
      </c>
      <c r="U424" s="1508">
        <v>431818</v>
      </c>
      <c r="V424" s="1847"/>
      <c r="W424" s="1338"/>
      <c r="X424" s="2383"/>
      <c r="Y424" s="1338"/>
      <c r="Z424" s="2455"/>
      <c r="AA424" s="1342"/>
      <c r="AB424" s="1849"/>
      <c r="AC424" s="1229"/>
      <c r="AD424" s="1229"/>
      <c r="AE424" s="1229"/>
      <c r="AF424" s="1490">
        <f t="shared" si="151"/>
        <v>0</v>
      </c>
      <c r="AG424" s="1316">
        <f t="shared" si="152"/>
        <v>16018180</v>
      </c>
      <c r="AH424" s="1850"/>
      <c r="AI424" s="1630"/>
      <c r="AJ424" s="1988"/>
      <c r="AK424" s="1374"/>
      <c r="AL424" s="2595"/>
      <c r="AM424" s="2251"/>
      <c r="AN424" s="1851"/>
      <c r="AO424" s="1254"/>
      <c r="AP424" s="1491">
        <f t="shared" si="153"/>
        <v>0</v>
      </c>
      <c r="AQ424" s="2002"/>
      <c r="AR424" s="1492">
        <f t="shared" si="154"/>
        <v>0</v>
      </c>
      <c r="AS424" s="2013"/>
      <c r="AT424" s="1492">
        <f t="shared" si="155"/>
        <v>0</v>
      </c>
      <c r="AU424" s="2038"/>
      <c r="AV424" s="1492">
        <f t="shared" si="156"/>
        <v>0</v>
      </c>
      <c r="AW424" s="1493">
        <f t="shared" si="157"/>
        <v>0</v>
      </c>
      <c r="AX424" s="2153">
        <f t="shared" si="158"/>
        <v>0</v>
      </c>
      <c r="AY424" s="1495">
        <f t="shared" si="159"/>
        <v>0</v>
      </c>
      <c r="AZ424" s="1859"/>
      <c r="BA424" s="1508">
        <v>1331818</v>
      </c>
      <c r="BB424" s="1508">
        <v>1931818</v>
      </c>
      <c r="BC424" s="1508">
        <v>2231818</v>
      </c>
      <c r="BD424" s="1508">
        <v>431818</v>
      </c>
      <c r="BE424" s="2167"/>
      <c r="BF424" s="1338"/>
      <c r="BG424" s="1861"/>
      <c r="BH424" s="1338"/>
      <c r="BI424" s="1861"/>
      <c r="BJ424" s="1342"/>
      <c r="BK424" s="1866"/>
      <c r="BL424" s="1229"/>
      <c r="BM424" s="1229"/>
      <c r="BN424" s="1229"/>
      <c r="BO424" s="1490">
        <f t="shared" si="167"/>
        <v>0</v>
      </c>
      <c r="BP424" s="1316">
        <f t="shared" si="160"/>
        <v>16018180</v>
      </c>
      <c r="BQ424" s="1868"/>
      <c r="BS424" s="1298">
        <f t="shared" si="161"/>
        <v>5</v>
      </c>
      <c r="BT424" s="1298">
        <f t="shared" si="162"/>
        <v>0</v>
      </c>
      <c r="BU424" s="1298">
        <f t="shared" si="163"/>
        <v>4</v>
      </c>
      <c r="BV424" s="1298">
        <f t="shared" si="164"/>
        <v>1</v>
      </c>
      <c r="BW424" s="1298">
        <f t="shared" si="165"/>
        <v>16018180</v>
      </c>
    </row>
    <row r="425" spans="1:75" ht="15" customHeight="1" x14ac:dyDescent="0.25">
      <c r="A425" s="2296">
        <v>6</v>
      </c>
      <c r="B425" s="2652">
        <v>43563</v>
      </c>
      <c r="C425" s="2681">
        <v>417</v>
      </c>
      <c r="D425" s="2519" t="s">
        <v>96</v>
      </c>
      <c r="E425" s="1851" t="s">
        <v>88</v>
      </c>
      <c r="F425" s="794">
        <v>5</v>
      </c>
      <c r="G425" s="1491">
        <f t="shared" si="166"/>
        <v>6659090</v>
      </c>
      <c r="H425" s="2002"/>
      <c r="I425" s="2605">
        <f t="shared" si="168"/>
        <v>0</v>
      </c>
      <c r="J425" s="2013">
        <v>4</v>
      </c>
      <c r="K425" s="2605">
        <f t="shared" si="149"/>
        <v>8927272</v>
      </c>
      <c r="L425" s="2765">
        <v>1</v>
      </c>
      <c r="M425" s="2605">
        <f t="shared" si="150"/>
        <v>431818</v>
      </c>
      <c r="N425" s="1505">
        <f t="shared" si="170"/>
        <v>10</v>
      </c>
      <c r="O425" s="1494">
        <f t="shared" si="170"/>
        <v>16018180</v>
      </c>
      <c r="P425" s="1494">
        <v>400000</v>
      </c>
      <c r="Q425" s="2722"/>
      <c r="R425" s="1508">
        <v>1331818</v>
      </c>
      <c r="S425" s="1508">
        <v>1931818</v>
      </c>
      <c r="T425" s="1508">
        <v>2231818</v>
      </c>
      <c r="U425" s="1508">
        <v>431818</v>
      </c>
      <c r="V425" s="1843"/>
      <c r="W425" s="1844"/>
      <c r="X425" s="2383"/>
      <c r="Y425" s="1338"/>
      <c r="Z425" s="2455"/>
      <c r="AA425" s="1342"/>
      <c r="AB425" s="1849"/>
      <c r="AC425" s="1229"/>
      <c r="AD425" s="1229"/>
      <c r="AE425" s="1229"/>
      <c r="AF425" s="1490">
        <f t="shared" si="151"/>
        <v>0</v>
      </c>
      <c r="AG425" s="1316">
        <f t="shared" si="152"/>
        <v>16018180</v>
      </c>
      <c r="AH425" s="1856"/>
      <c r="AI425" s="1630"/>
      <c r="AJ425" s="1988"/>
      <c r="AK425" s="1374"/>
      <c r="AL425" s="2595"/>
      <c r="AM425" s="2252"/>
      <c r="AN425" s="1851"/>
      <c r="AO425" s="1254"/>
      <c r="AP425" s="1491">
        <f t="shared" si="153"/>
        <v>0</v>
      </c>
      <c r="AQ425" s="2002"/>
      <c r="AR425" s="1492">
        <f t="shared" si="154"/>
        <v>0</v>
      </c>
      <c r="AS425" s="2013"/>
      <c r="AT425" s="1492">
        <f t="shared" si="155"/>
        <v>0</v>
      </c>
      <c r="AU425" s="2038"/>
      <c r="AV425" s="1492">
        <f t="shared" si="156"/>
        <v>0</v>
      </c>
      <c r="AW425" s="1493">
        <f t="shared" si="157"/>
        <v>0</v>
      </c>
      <c r="AX425" s="2153">
        <f t="shared" si="158"/>
        <v>0</v>
      </c>
      <c r="AY425" s="1495">
        <f t="shared" si="159"/>
        <v>0</v>
      </c>
      <c r="AZ425" s="1859"/>
      <c r="BA425" s="1508">
        <v>1331818</v>
      </c>
      <c r="BB425" s="1508">
        <v>1931818</v>
      </c>
      <c r="BC425" s="1508">
        <v>2231818</v>
      </c>
      <c r="BD425" s="1508">
        <v>431818</v>
      </c>
      <c r="BE425" s="2167"/>
      <c r="BF425" s="1338"/>
      <c r="BG425" s="1737"/>
      <c r="BH425" s="1338"/>
      <c r="BI425" s="1737"/>
      <c r="BJ425" s="1342"/>
      <c r="BK425" s="1866"/>
      <c r="BL425" s="1229"/>
      <c r="BM425" s="1229"/>
      <c r="BN425" s="1229"/>
      <c r="BO425" s="1490">
        <f t="shared" si="167"/>
        <v>0</v>
      </c>
      <c r="BP425" s="1316">
        <f t="shared" si="160"/>
        <v>16018180</v>
      </c>
      <c r="BQ425" s="1868"/>
      <c r="BS425" s="1298">
        <f t="shared" si="161"/>
        <v>5</v>
      </c>
      <c r="BT425" s="1298">
        <f t="shared" si="162"/>
        <v>0</v>
      </c>
      <c r="BU425" s="1298">
        <f t="shared" si="163"/>
        <v>4</v>
      </c>
      <c r="BV425" s="1298">
        <f t="shared" si="164"/>
        <v>1</v>
      </c>
      <c r="BW425" s="1298">
        <f t="shared" si="165"/>
        <v>16018180</v>
      </c>
    </row>
    <row r="426" spans="1:75" ht="15" customHeight="1" x14ac:dyDescent="0.25">
      <c r="A426" s="2296">
        <v>7</v>
      </c>
      <c r="B426" s="2652">
        <v>43563</v>
      </c>
      <c r="C426" s="2681">
        <v>418</v>
      </c>
      <c r="D426" s="2519" t="s">
        <v>177</v>
      </c>
      <c r="E426" s="1851" t="s">
        <v>88</v>
      </c>
      <c r="F426" s="794">
        <v>3</v>
      </c>
      <c r="G426" s="1491">
        <f t="shared" si="166"/>
        <v>3995454</v>
      </c>
      <c r="H426" s="2002"/>
      <c r="I426" s="2605">
        <f t="shared" si="168"/>
        <v>0</v>
      </c>
      <c r="J426" s="2013">
        <v>2</v>
      </c>
      <c r="K426" s="2605">
        <f t="shared" si="149"/>
        <v>4463636</v>
      </c>
      <c r="L426" s="2765"/>
      <c r="M426" s="2605">
        <f t="shared" si="150"/>
        <v>0</v>
      </c>
      <c r="N426" s="1505">
        <f t="shared" si="170"/>
        <v>5</v>
      </c>
      <c r="O426" s="1494">
        <f t="shared" si="170"/>
        <v>8459090</v>
      </c>
      <c r="P426" s="1494">
        <v>200000</v>
      </c>
      <c r="Q426" s="2722"/>
      <c r="R426" s="1508">
        <v>1331818</v>
      </c>
      <c r="S426" s="1508">
        <v>1931818</v>
      </c>
      <c r="T426" s="1508">
        <v>2231818</v>
      </c>
      <c r="U426" s="1508">
        <v>431818</v>
      </c>
      <c r="V426" s="1847"/>
      <c r="W426" s="1338"/>
      <c r="X426" s="2325"/>
      <c r="Y426" s="1338"/>
      <c r="Z426" s="2456"/>
      <c r="AA426" s="1342"/>
      <c r="AB426" s="1849"/>
      <c r="AC426" s="1229"/>
      <c r="AD426" s="1229"/>
      <c r="AE426" s="1229"/>
      <c r="AF426" s="1490">
        <f t="shared" si="151"/>
        <v>0</v>
      </c>
      <c r="AG426" s="1316">
        <f t="shared" si="152"/>
        <v>8459090</v>
      </c>
      <c r="AH426" s="1850"/>
      <c r="AI426" s="1630"/>
      <c r="AJ426" s="1988"/>
      <c r="AK426" s="1374"/>
      <c r="AL426" s="2595"/>
      <c r="AM426" s="2252"/>
      <c r="AN426" s="1851"/>
      <c r="AO426" s="1254"/>
      <c r="AP426" s="1491">
        <f t="shared" si="153"/>
        <v>0</v>
      </c>
      <c r="AQ426" s="2002"/>
      <c r="AR426" s="1492">
        <f t="shared" si="154"/>
        <v>0</v>
      </c>
      <c r="AS426" s="2013"/>
      <c r="AT426" s="1492">
        <f t="shared" si="155"/>
        <v>0</v>
      </c>
      <c r="AU426" s="2038"/>
      <c r="AV426" s="1492">
        <f t="shared" si="156"/>
        <v>0</v>
      </c>
      <c r="AW426" s="1493">
        <f t="shared" si="157"/>
        <v>0</v>
      </c>
      <c r="AX426" s="2153">
        <f t="shared" si="158"/>
        <v>0</v>
      </c>
      <c r="AY426" s="1495">
        <f t="shared" si="159"/>
        <v>0</v>
      </c>
      <c r="AZ426" s="1859"/>
      <c r="BA426" s="1508">
        <v>1331818</v>
      </c>
      <c r="BB426" s="1508">
        <v>1931818</v>
      </c>
      <c r="BC426" s="1508">
        <v>2231818</v>
      </c>
      <c r="BD426" s="1508">
        <v>431818</v>
      </c>
      <c r="BE426" s="2167"/>
      <c r="BF426" s="1338"/>
      <c r="BG426" s="1737"/>
      <c r="BH426" s="1338"/>
      <c r="BI426" s="1861"/>
      <c r="BJ426" s="1342"/>
      <c r="BK426" s="1866"/>
      <c r="BL426" s="1229"/>
      <c r="BM426" s="1229"/>
      <c r="BN426" s="1229"/>
      <c r="BO426" s="1490">
        <f t="shared" si="167"/>
        <v>0</v>
      </c>
      <c r="BP426" s="1316">
        <f t="shared" si="160"/>
        <v>8459090</v>
      </c>
      <c r="BQ426" s="1868"/>
      <c r="BS426" s="1298">
        <f t="shared" si="161"/>
        <v>3</v>
      </c>
      <c r="BT426" s="1298">
        <f t="shared" si="162"/>
        <v>0</v>
      </c>
      <c r="BU426" s="1298">
        <f t="shared" si="163"/>
        <v>2</v>
      </c>
      <c r="BV426" s="1298">
        <f t="shared" si="164"/>
        <v>0</v>
      </c>
      <c r="BW426" s="1298">
        <f t="shared" si="165"/>
        <v>8459090</v>
      </c>
    </row>
    <row r="427" spans="1:75" ht="15" customHeight="1" x14ac:dyDescent="0.25">
      <c r="A427" s="2296">
        <v>8</v>
      </c>
      <c r="B427" s="2652">
        <v>43563</v>
      </c>
      <c r="C427" s="2681">
        <v>419</v>
      </c>
      <c r="D427" s="2519" t="s">
        <v>199</v>
      </c>
      <c r="E427" s="1851" t="s">
        <v>88</v>
      </c>
      <c r="F427" s="794">
        <v>3</v>
      </c>
      <c r="G427" s="1491">
        <f t="shared" si="166"/>
        <v>3995454</v>
      </c>
      <c r="H427" s="2002"/>
      <c r="I427" s="2605">
        <f t="shared" si="168"/>
        <v>0</v>
      </c>
      <c r="J427" s="2013">
        <v>1</v>
      </c>
      <c r="K427" s="2605">
        <f t="shared" si="149"/>
        <v>2231818</v>
      </c>
      <c r="L427" s="2765">
        <v>1</v>
      </c>
      <c r="M427" s="2605">
        <f t="shared" si="150"/>
        <v>431818</v>
      </c>
      <c r="N427" s="1505">
        <f t="shared" si="170"/>
        <v>5</v>
      </c>
      <c r="O427" s="1494">
        <f t="shared" si="170"/>
        <v>6659090</v>
      </c>
      <c r="P427" s="1494">
        <v>200000</v>
      </c>
      <c r="Q427" s="2722"/>
      <c r="R427" s="1508">
        <v>1331818</v>
      </c>
      <c r="S427" s="1508">
        <v>1931818</v>
      </c>
      <c r="T427" s="1508">
        <v>2231818</v>
      </c>
      <c r="U427" s="1508">
        <v>431818</v>
      </c>
      <c r="V427" s="1847"/>
      <c r="W427" s="1338"/>
      <c r="X427" s="2325"/>
      <c r="Y427" s="1338"/>
      <c r="Z427" s="2455"/>
      <c r="AA427" s="1342"/>
      <c r="AB427" s="1849"/>
      <c r="AC427" s="1229"/>
      <c r="AD427" s="1229"/>
      <c r="AE427" s="1229"/>
      <c r="AF427" s="1490">
        <f t="shared" si="151"/>
        <v>0</v>
      </c>
      <c r="AG427" s="1316">
        <f t="shared" si="152"/>
        <v>6659090</v>
      </c>
      <c r="AH427" s="1850"/>
      <c r="AI427" s="1630"/>
      <c r="AJ427" s="1988"/>
      <c r="AK427" s="1374"/>
      <c r="AL427" s="2595"/>
      <c r="AM427" s="2252"/>
      <c r="AN427" s="1851"/>
      <c r="AO427" s="1254"/>
      <c r="AP427" s="1491">
        <f t="shared" si="153"/>
        <v>0</v>
      </c>
      <c r="AQ427" s="2002"/>
      <c r="AR427" s="1492">
        <f t="shared" si="154"/>
        <v>0</v>
      </c>
      <c r="AS427" s="2013"/>
      <c r="AT427" s="1492">
        <f t="shared" si="155"/>
        <v>0</v>
      </c>
      <c r="AU427" s="2038"/>
      <c r="AV427" s="1492">
        <f t="shared" si="156"/>
        <v>0</v>
      </c>
      <c r="AW427" s="1493">
        <f t="shared" si="157"/>
        <v>0</v>
      </c>
      <c r="AX427" s="2153">
        <f t="shared" si="158"/>
        <v>0</v>
      </c>
      <c r="AY427" s="1495">
        <f t="shared" si="159"/>
        <v>0</v>
      </c>
      <c r="AZ427" s="1859"/>
      <c r="BA427" s="1508">
        <v>1331818</v>
      </c>
      <c r="BB427" s="1508">
        <v>1931818</v>
      </c>
      <c r="BC427" s="1508">
        <v>2231818</v>
      </c>
      <c r="BD427" s="1508">
        <v>431818</v>
      </c>
      <c r="BE427" s="2167"/>
      <c r="BF427" s="1338"/>
      <c r="BG427" s="1737"/>
      <c r="BH427" s="1338"/>
      <c r="BI427" s="1737"/>
      <c r="BJ427" s="1342"/>
      <c r="BK427" s="1866"/>
      <c r="BL427" s="1229"/>
      <c r="BM427" s="1229"/>
      <c r="BN427" s="1229"/>
      <c r="BO427" s="1490">
        <f t="shared" si="167"/>
        <v>0</v>
      </c>
      <c r="BP427" s="1316">
        <f t="shared" si="160"/>
        <v>6659090</v>
      </c>
      <c r="BQ427" s="1868"/>
      <c r="BS427" s="1298">
        <f t="shared" si="161"/>
        <v>3</v>
      </c>
      <c r="BT427" s="1298">
        <f t="shared" si="162"/>
        <v>0</v>
      </c>
      <c r="BU427" s="1298">
        <f t="shared" si="163"/>
        <v>1</v>
      </c>
      <c r="BV427" s="1298">
        <f t="shared" si="164"/>
        <v>1</v>
      </c>
      <c r="BW427" s="1298">
        <f t="shared" si="165"/>
        <v>6659090</v>
      </c>
    </row>
    <row r="428" spans="1:75" ht="15" customHeight="1" x14ac:dyDescent="0.25">
      <c r="A428" s="2296">
        <v>9</v>
      </c>
      <c r="B428" s="2652">
        <v>43563</v>
      </c>
      <c r="C428" s="2681">
        <v>420</v>
      </c>
      <c r="D428" s="2519" t="s">
        <v>37</v>
      </c>
      <c r="E428" s="1851" t="s">
        <v>88</v>
      </c>
      <c r="F428" s="794">
        <v>5</v>
      </c>
      <c r="G428" s="1491">
        <f t="shared" si="166"/>
        <v>6659090</v>
      </c>
      <c r="H428" s="2002"/>
      <c r="I428" s="2605">
        <f t="shared" si="168"/>
        <v>0</v>
      </c>
      <c r="J428" s="2013">
        <v>3</v>
      </c>
      <c r="K428" s="2605">
        <f t="shared" si="149"/>
        <v>6695454</v>
      </c>
      <c r="L428" s="2765">
        <v>2</v>
      </c>
      <c r="M428" s="2605">
        <f t="shared" si="150"/>
        <v>863636</v>
      </c>
      <c r="N428" s="1505">
        <f t="shared" si="170"/>
        <v>10</v>
      </c>
      <c r="O428" s="1494">
        <f t="shared" si="170"/>
        <v>14218180</v>
      </c>
      <c r="P428" s="1494">
        <v>400000</v>
      </c>
      <c r="Q428" s="2722"/>
      <c r="R428" s="1508">
        <v>1331818</v>
      </c>
      <c r="S428" s="1508">
        <v>1931818</v>
      </c>
      <c r="T428" s="1508">
        <v>2231818</v>
      </c>
      <c r="U428" s="1508">
        <v>431818</v>
      </c>
      <c r="V428" s="1847"/>
      <c r="W428" s="1338"/>
      <c r="X428" s="2383"/>
      <c r="Y428" s="1338"/>
      <c r="Z428" s="2455"/>
      <c r="AA428" s="1342"/>
      <c r="AB428" s="1849"/>
      <c r="AC428" s="1229"/>
      <c r="AD428" s="1229"/>
      <c r="AE428" s="1229"/>
      <c r="AF428" s="1490">
        <f t="shared" si="151"/>
        <v>0</v>
      </c>
      <c r="AG428" s="1316">
        <f t="shared" si="152"/>
        <v>14218180</v>
      </c>
      <c r="AH428" s="1850"/>
      <c r="AI428" s="1630"/>
      <c r="AJ428" s="1988"/>
      <c r="AK428" s="1374"/>
      <c r="AL428" s="2595"/>
      <c r="AM428" s="2252"/>
      <c r="AN428" s="1851"/>
      <c r="AO428" s="1254"/>
      <c r="AP428" s="1491">
        <f t="shared" si="153"/>
        <v>0</v>
      </c>
      <c r="AQ428" s="2002"/>
      <c r="AR428" s="1492">
        <f t="shared" si="154"/>
        <v>0</v>
      </c>
      <c r="AS428" s="2013"/>
      <c r="AT428" s="1492">
        <f t="shared" si="155"/>
        <v>0</v>
      </c>
      <c r="AU428" s="2038"/>
      <c r="AV428" s="1492">
        <f t="shared" si="156"/>
        <v>0</v>
      </c>
      <c r="AW428" s="1493">
        <f t="shared" si="157"/>
        <v>0</v>
      </c>
      <c r="AX428" s="2153">
        <f t="shared" si="158"/>
        <v>0</v>
      </c>
      <c r="AY428" s="1495">
        <f t="shared" si="159"/>
        <v>0</v>
      </c>
      <c r="AZ428" s="1859"/>
      <c r="BA428" s="1508">
        <v>1331818</v>
      </c>
      <c r="BB428" s="1508">
        <v>1931818</v>
      </c>
      <c r="BC428" s="1508">
        <v>2231818</v>
      </c>
      <c r="BD428" s="1508">
        <v>431818</v>
      </c>
      <c r="BE428" s="2167"/>
      <c r="BF428" s="1338"/>
      <c r="BG428" s="1737"/>
      <c r="BH428" s="1338"/>
      <c r="BI428" s="1861"/>
      <c r="BJ428" s="1342"/>
      <c r="BK428" s="1866"/>
      <c r="BL428" s="1229"/>
      <c r="BM428" s="1229"/>
      <c r="BN428" s="1229"/>
      <c r="BO428" s="1490">
        <f t="shared" si="167"/>
        <v>0</v>
      </c>
      <c r="BP428" s="1316">
        <f t="shared" si="160"/>
        <v>14218180</v>
      </c>
      <c r="BQ428" s="1863"/>
      <c r="BS428" s="1298">
        <f t="shared" si="161"/>
        <v>5</v>
      </c>
      <c r="BT428" s="1298">
        <f t="shared" si="162"/>
        <v>0</v>
      </c>
      <c r="BU428" s="1298">
        <f t="shared" si="163"/>
        <v>3</v>
      </c>
      <c r="BV428" s="1298">
        <f t="shared" si="164"/>
        <v>2</v>
      </c>
      <c r="BW428" s="1298">
        <f t="shared" si="165"/>
        <v>14218180</v>
      </c>
    </row>
    <row r="429" spans="1:75" ht="15" customHeight="1" thickBot="1" x14ac:dyDescent="0.3">
      <c r="A429" s="2296">
        <v>10</v>
      </c>
      <c r="B429" s="2652">
        <v>43563</v>
      </c>
      <c r="C429" s="2681">
        <v>421</v>
      </c>
      <c r="D429" s="2519" t="s">
        <v>90</v>
      </c>
      <c r="E429" s="1851" t="s">
        <v>88</v>
      </c>
      <c r="F429" s="794">
        <v>5</v>
      </c>
      <c r="G429" s="1491">
        <f t="shared" si="166"/>
        <v>6659090</v>
      </c>
      <c r="H429" s="2002"/>
      <c r="I429" s="2605">
        <f t="shared" si="168"/>
        <v>0</v>
      </c>
      <c r="J429" s="2013">
        <v>4</v>
      </c>
      <c r="K429" s="2605">
        <f t="shared" si="149"/>
        <v>8927272</v>
      </c>
      <c r="L429" s="2765">
        <v>1</v>
      </c>
      <c r="M429" s="2605">
        <f t="shared" si="150"/>
        <v>431818</v>
      </c>
      <c r="N429" s="1505">
        <f t="shared" si="170"/>
        <v>10</v>
      </c>
      <c r="O429" s="1494">
        <f t="shared" si="170"/>
        <v>16018180</v>
      </c>
      <c r="P429" s="1494">
        <v>400000</v>
      </c>
      <c r="Q429" s="2722"/>
      <c r="R429" s="1508">
        <v>1331818</v>
      </c>
      <c r="S429" s="1508">
        <v>1931818</v>
      </c>
      <c r="T429" s="1508">
        <v>2231818</v>
      </c>
      <c r="U429" s="1508">
        <v>431818</v>
      </c>
      <c r="V429" s="1847"/>
      <c r="W429" s="1338"/>
      <c r="X429" s="2383"/>
      <c r="Y429" s="1338"/>
      <c r="Z429" s="2455"/>
      <c r="AA429" s="1342"/>
      <c r="AB429" s="1849"/>
      <c r="AC429" s="1229"/>
      <c r="AD429" s="1229"/>
      <c r="AE429" s="1229"/>
      <c r="AF429" s="1490">
        <f t="shared" si="151"/>
        <v>0</v>
      </c>
      <c r="AG429" s="1316">
        <f t="shared" si="152"/>
        <v>16018180</v>
      </c>
      <c r="AH429" s="1850"/>
      <c r="AI429" s="1630"/>
      <c r="AJ429" s="1988"/>
      <c r="AK429" s="1374"/>
      <c r="AL429" s="2595"/>
      <c r="AM429" s="2252"/>
      <c r="AN429" s="1851"/>
      <c r="AO429" s="1254"/>
      <c r="AP429" s="1491">
        <f t="shared" si="153"/>
        <v>0</v>
      </c>
      <c r="AQ429" s="2002"/>
      <c r="AR429" s="1492">
        <f t="shared" si="154"/>
        <v>0</v>
      </c>
      <c r="AS429" s="2013"/>
      <c r="AT429" s="1492">
        <f t="shared" si="155"/>
        <v>0</v>
      </c>
      <c r="AU429" s="2038"/>
      <c r="AV429" s="1492">
        <f t="shared" si="156"/>
        <v>0</v>
      </c>
      <c r="AW429" s="1493">
        <f t="shared" si="157"/>
        <v>0</v>
      </c>
      <c r="AX429" s="2153">
        <f t="shared" si="158"/>
        <v>0</v>
      </c>
      <c r="AY429" s="1495">
        <f t="shared" si="159"/>
        <v>0</v>
      </c>
      <c r="AZ429" s="1859"/>
      <c r="BA429" s="1508">
        <v>1331818</v>
      </c>
      <c r="BB429" s="1508">
        <v>1931818</v>
      </c>
      <c r="BC429" s="1508">
        <v>2231818</v>
      </c>
      <c r="BD429" s="1508">
        <v>431818</v>
      </c>
      <c r="BE429" s="2167"/>
      <c r="BF429" s="1338"/>
      <c r="BG429" s="1737"/>
      <c r="BH429" s="1338"/>
      <c r="BI429" s="1861"/>
      <c r="BJ429" s="1342"/>
      <c r="BK429" s="1866"/>
      <c r="BL429" s="1229"/>
      <c r="BM429" s="1229"/>
      <c r="BN429" s="1229"/>
      <c r="BO429" s="1490">
        <f t="shared" si="167"/>
        <v>0</v>
      </c>
      <c r="BP429" s="1316">
        <f t="shared" si="160"/>
        <v>16018180</v>
      </c>
      <c r="BQ429" s="1868"/>
      <c r="BS429" s="1298">
        <f t="shared" si="161"/>
        <v>5</v>
      </c>
      <c r="BT429" s="1298">
        <f t="shared" si="162"/>
        <v>0</v>
      </c>
      <c r="BU429" s="1298">
        <f t="shared" si="163"/>
        <v>4</v>
      </c>
      <c r="BV429" s="1298">
        <f t="shared" si="164"/>
        <v>1</v>
      </c>
      <c r="BW429" s="1298">
        <f t="shared" si="165"/>
        <v>16018180</v>
      </c>
    </row>
    <row r="430" spans="1:75" ht="15" customHeight="1" x14ac:dyDescent="0.25">
      <c r="A430" s="2297">
        <v>1</v>
      </c>
      <c r="B430" s="2654">
        <v>43564</v>
      </c>
      <c r="C430" s="2682">
        <v>422</v>
      </c>
      <c r="D430" s="2520" t="s">
        <v>34</v>
      </c>
      <c r="E430" s="1864" t="s">
        <v>31</v>
      </c>
      <c r="F430" s="794">
        <v>5</v>
      </c>
      <c r="G430" s="1491">
        <f t="shared" si="166"/>
        <v>6659090</v>
      </c>
      <c r="H430" s="1857">
        <v>1</v>
      </c>
      <c r="I430" s="2605">
        <f t="shared" si="168"/>
        <v>1931818</v>
      </c>
      <c r="J430" s="1858">
        <v>4</v>
      </c>
      <c r="K430" s="2605">
        <f t="shared" si="149"/>
        <v>8927272</v>
      </c>
      <c r="L430" s="2766"/>
      <c r="M430" s="2605">
        <f t="shared" si="150"/>
        <v>0</v>
      </c>
      <c r="N430" s="1505">
        <f t="shared" ref="N430:O445" si="171">F430+H430+J430+L430</f>
        <v>10</v>
      </c>
      <c r="O430" s="1494">
        <f t="shared" si="171"/>
        <v>17518180</v>
      </c>
      <c r="P430" s="1494">
        <v>400000</v>
      </c>
      <c r="Q430" s="2723"/>
      <c r="R430" s="1508">
        <v>1331818</v>
      </c>
      <c r="S430" s="1508">
        <v>1931818</v>
      </c>
      <c r="T430" s="1508">
        <v>2231818</v>
      </c>
      <c r="U430" s="1508">
        <v>431818</v>
      </c>
      <c r="V430" s="1860"/>
      <c r="W430" s="1338"/>
      <c r="X430" s="2327"/>
      <c r="Y430" s="1338"/>
      <c r="Z430" s="2457"/>
      <c r="AA430" s="1342"/>
      <c r="AB430" s="1862"/>
      <c r="AC430" s="1229"/>
      <c r="AD430" s="1229"/>
      <c r="AE430" s="1229"/>
      <c r="AF430" s="1490">
        <f t="shared" si="151"/>
        <v>0</v>
      </c>
      <c r="AG430" s="1316">
        <f t="shared" si="152"/>
        <v>17518180</v>
      </c>
      <c r="AH430" s="1863"/>
      <c r="AI430" s="1630"/>
      <c r="AJ430" s="1421"/>
      <c r="AK430" s="1376"/>
      <c r="AL430" s="2596"/>
      <c r="AM430" s="2253"/>
      <c r="AN430" s="1864"/>
      <c r="AO430" s="1254"/>
      <c r="AP430" s="1491">
        <f t="shared" si="153"/>
        <v>0</v>
      </c>
      <c r="AQ430" s="1857"/>
      <c r="AR430" s="1492">
        <f t="shared" si="154"/>
        <v>0</v>
      </c>
      <c r="AS430" s="1858"/>
      <c r="AT430" s="1492">
        <f t="shared" si="155"/>
        <v>0</v>
      </c>
      <c r="AU430" s="1865"/>
      <c r="AV430" s="1492">
        <f t="shared" si="156"/>
        <v>0</v>
      </c>
      <c r="AW430" s="1493">
        <f t="shared" si="157"/>
        <v>0</v>
      </c>
      <c r="AX430" s="2153">
        <f t="shared" si="158"/>
        <v>0</v>
      </c>
      <c r="AY430" s="1495">
        <f t="shared" si="159"/>
        <v>0</v>
      </c>
      <c r="AZ430" s="1874"/>
      <c r="BA430" s="1508">
        <v>1331818</v>
      </c>
      <c r="BB430" s="1508">
        <v>1931818</v>
      </c>
      <c r="BC430" s="1508">
        <v>2231818</v>
      </c>
      <c r="BD430" s="1508">
        <v>431818</v>
      </c>
      <c r="BE430" s="2167"/>
      <c r="BF430" s="1338"/>
      <c r="BG430" s="1875"/>
      <c r="BH430" s="1338"/>
      <c r="BI430" s="1876"/>
      <c r="BJ430" s="1342"/>
      <c r="BK430" s="1881"/>
      <c r="BL430" s="1229"/>
      <c r="BM430" s="1229"/>
      <c r="BN430" s="1229"/>
      <c r="BO430" s="1490">
        <f t="shared" si="167"/>
        <v>0</v>
      </c>
      <c r="BP430" s="1316">
        <f t="shared" si="160"/>
        <v>17518180</v>
      </c>
      <c r="BQ430" s="1878"/>
      <c r="BS430" s="1298">
        <f t="shared" si="161"/>
        <v>5</v>
      </c>
      <c r="BT430" s="1298">
        <f t="shared" si="162"/>
        <v>1</v>
      </c>
      <c r="BU430" s="1298">
        <f t="shared" si="163"/>
        <v>4</v>
      </c>
      <c r="BV430" s="1298">
        <f t="shared" si="164"/>
        <v>0</v>
      </c>
      <c r="BW430" s="1298">
        <f t="shared" si="165"/>
        <v>17518180</v>
      </c>
    </row>
    <row r="431" spans="1:75" ht="15" customHeight="1" x14ac:dyDescent="0.25">
      <c r="A431" s="2297">
        <v>2</v>
      </c>
      <c r="B431" s="2654">
        <v>43564</v>
      </c>
      <c r="C431" s="2683">
        <v>423</v>
      </c>
      <c r="D431" s="2520" t="s">
        <v>93</v>
      </c>
      <c r="E431" s="1864" t="s">
        <v>31</v>
      </c>
      <c r="F431" s="794">
        <v>5</v>
      </c>
      <c r="G431" s="1491">
        <f t="shared" si="166"/>
        <v>6659090</v>
      </c>
      <c r="H431" s="1857">
        <v>1</v>
      </c>
      <c r="I431" s="2605">
        <f t="shared" si="168"/>
        <v>1931818</v>
      </c>
      <c r="J431" s="1858">
        <v>4</v>
      </c>
      <c r="K431" s="2605">
        <f t="shared" si="149"/>
        <v>8927272</v>
      </c>
      <c r="L431" s="2766"/>
      <c r="M431" s="2605">
        <f t="shared" si="150"/>
        <v>0</v>
      </c>
      <c r="N431" s="1505">
        <f t="shared" si="171"/>
        <v>10</v>
      </c>
      <c r="O431" s="1494">
        <f t="shared" si="171"/>
        <v>17518180</v>
      </c>
      <c r="P431" s="1494">
        <v>400000</v>
      </c>
      <c r="Q431" s="2723"/>
      <c r="R431" s="1508">
        <v>1331818</v>
      </c>
      <c r="S431" s="1508">
        <v>1931818</v>
      </c>
      <c r="T431" s="1508">
        <v>2231818</v>
      </c>
      <c r="U431" s="1508">
        <v>431818</v>
      </c>
      <c r="V431" s="2029"/>
      <c r="W431" s="1338"/>
      <c r="X431" s="2327"/>
      <c r="Y431" s="1338"/>
      <c r="Z431" s="2457"/>
      <c r="AA431" s="1342"/>
      <c r="AB431" s="1862"/>
      <c r="AC431" s="1229"/>
      <c r="AD431" s="1229"/>
      <c r="AE431" s="1229"/>
      <c r="AF431" s="1490">
        <f t="shared" si="151"/>
        <v>0</v>
      </c>
      <c r="AG431" s="1316">
        <f t="shared" si="152"/>
        <v>17518180</v>
      </c>
      <c r="AH431" s="1863"/>
      <c r="AI431" s="1630"/>
      <c r="AJ431" s="1422"/>
      <c r="AK431" s="1376"/>
      <c r="AL431" s="2596"/>
      <c r="AM431" s="2253"/>
      <c r="AN431" s="1864"/>
      <c r="AO431" s="1254"/>
      <c r="AP431" s="1491">
        <f t="shared" si="153"/>
        <v>0</v>
      </c>
      <c r="AQ431" s="1857"/>
      <c r="AR431" s="1492">
        <f t="shared" si="154"/>
        <v>0</v>
      </c>
      <c r="AS431" s="1858"/>
      <c r="AT431" s="1492">
        <f t="shared" si="155"/>
        <v>0</v>
      </c>
      <c r="AU431" s="1865"/>
      <c r="AV431" s="1492">
        <f t="shared" si="156"/>
        <v>0</v>
      </c>
      <c r="AW431" s="1493">
        <f t="shared" si="157"/>
        <v>0</v>
      </c>
      <c r="AX431" s="2153">
        <f t="shared" si="158"/>
        <v>0</v>
      </c>
      <c r="AY431" s="1495">
        <f t="shared" si="159"/>
        <v>0</v>
      </c>
      <c r="AZ431" s="1874"/>
      <c r="BA431" s="1508">
        <v>1331818</v>
      </c>
      <c r="BB431" s="1508">
        <v>1931818</v>
      </c>
      <c r="BC431" s="1508">
        <v>2231818</v>
      </c>
      <c r="BD431" s="1508">
        <v>431818</v>
      </c>
      <c r="BE431" s="2167"/>
      <c r="BF431" s="1338"/>
      <c r="BG431" s="1875"/>
      <c r="BH431" s="1338"/>
      <c r="BI431" s="1876"/>
      <c r="BJ431" s="1342"/>
      <c r="BK431" s="1881"/>
      <c r="BL431" s="1229"/>
      <c r="BM431" s="1229"/>
      <c r="BN431" s="1229"/>
      <c r="BO431" s="1490">
        <f t="shared" si="167"/>
        <v>0</v>
      </c>
      <c r="BP431" s="1316">
        <f t="shared" si="160"/>
        <v>17518180</v>
      </c>
      <c r="BQ431" s="1878"/>
      <c r="BS431" s="1298">
        <f t="shared" si="161"/>
        <v>5</v>
      </c>
      <c r="BT431" s="1298">
        <f t="shared" si="162"/>
        <v>1</v>
      </c>
      <c r="BU431" s="1298">
        <f t="shared" si="163"/>
        <v>4</v>
      </c>
      <c r="BV431" s="1298">
        <f t="shared" si="164"/>
        <v>0</v>
      </c>
      <c r="BW431" s="1298">
        <f t="shared" si="165"/>
        <v>17518180</v>
      </c>
    </row>
    <row r="432" spans="1:75" ht="15" customHeight="1" x14ac:dyDescent="0.25">
      <c r="A432" s="2297">
        <v>3</v>
      </c>
      <c r="B432" s="2654">
        <v>43564</v>
      </c>
      <c r="C432" s="2683">
        <v>424</v>
      </c>
      <c r="D432" s="2520" t="s">
        <v>32</v>
      </c>
      <c r="E432" s="1864" t="s">
        <v>31</v>
      </c>
      <c r="F432" s="794">
        <v>5</v>
      </c>
      <c r="G432" s="1491">
        <f t="shared" si="166"/>
        <v>6659090</v>
      </c>
      <c r="H432" s="1857"/>
      <c r="I432" s="2605">
        <f t="shared" si="168"/>
        <v>0</v>
      </c>
      <c r="J432" s="1858">
        <v>4</v>
      </c>
      <c r="K432" s="2605">
        <f t="shared" si="149"/>
        <v>8927272</v>
      </c>
      <c r="L432" s="2766">
        <v>1</v>
      </c>
      <c r="M432" s="2605">
        <f t="shared" si="150"/>
        <v>431818</v>
      </c>
      <c r="N432" s="1505">
        <f t="shared" si="171"/>
        <v>10</v>
      </c>
      <c r="O432" s="1494">
        <f t="shared" si="171"/>
        <v>16018180</v>
      </c>
      <c r="P432" s="1494">
        <v>400000</v>
      </c>
      <c r="Q432" s="2723"/>
      <c r="R432" s="1508">
        <v>1331818</v>
      </c>
      <c r="S432" s="1508">
        <v>1931818</v>
      </c>
      <c r="T432" s="1508">
        <v>2231818</v>
      </c>
      <c r="U432" s="1508">
        <v>431818</v>
      </c>
      <c r="V432" s="2029"/>
      <c r="W432" s="1338"/>
      <c r="X432" s="2328"/>
      <c r="Y432" s="1338"/>
      <c r="Z432" s="2457"/>
      <c r="AA432" s="1342"/>
      <c r="AB432" s="1862"/>
      <c r="AC432" s="1229"/>
      <c r="AD432" s="1229"/>
      <c r="AE432" s="1229"/>
      <c r="AF432" s="1490">
        <f t="shared" si="151"/>
        <v>0</v>
      </c>
      <c r="AG432" s="1316">
        <f t="shared" si="152"/>
        <v>16018180</v>
      </c>
      <c r="AH432" s="1863"/>
      <c r="AI432" s="1630"/>
      <c r="AJ432" s="1422"/>
      <c r="AK432" s="1376"/>
      <c r="AL432" s="2596"/>
      <c r="AM432" s="2253"/>
      <c r="AN432" s="1864"/>
      <c r="AO432" s="1254"/>
      <c r="AP432" s="1491">
        <f t="shared" si="153"/>
        <v>0</v>
      </c>
      <c r="AQ432" s="1857"/>
      <c r="AR432" s="1492">
        <f t="shared" si="154"/>
        <v>0</v>
      </c>
      <c r="AS432" s="1858"/>
      <c r="AT432" s="1492">
        <f t="shared" si="155"/>
        <v>0</v>
      </c>
      <c r="AU432" s="1865"/>
      <c r="AV432" s="1492">
        <f t="shared" si="156"/>
        <v>0</v>
      </c>
      <c r="AW432" s="1493">
        <f t="shared" si="157"/>
        <v>0</v>
      </c>
      <c r="AX432" s="2153">
        <f t="shared" si="158"/>
        <v>0</v>
      </c>
      <c r="AY432" s="1495">
        <f t="shared" si="159"/>
        <v>0</v>
      </c>
      <c r="AZ432" s="1874"/>
      <c r="BA432" s="1508">
        <v>1331818</v>
      </c>
      <c r="BB432" s="1508">
        <v>1931818</v>
      </c>
      <c r="BC432" s="1508">
        <v>2231818</v>
      </c>
      <c r="BD432" s="1508">
        <v>431818</v>
      </c>
      <c r="BE432" s="2167"/>
      <c r="BF432" s="1338"/>
      <c r="BG432" s="1737"/>
      <c r="BH432" s="1338"/>
      <c r="BI432" s="1876"/>
      <c r="BJ432" s="1342"/>
      <c r="BK432" s="1881"/>
      <c r="BL432" s="1229"/>
      <c r="BM432" s="1229"/>
      <c r="BN432" s="1229"/>
      <c r="BO432" s="1490">
        <f t="shared" si="167"/>
        <v>0</v>
      </c>
      <c r="BP432" s="1316">
        <f t="shared" si="160"/>
        <v>16018180</v>
      </c>
      <c r="BQ432" s="1878"/>
      <c r="BS432" s="1298">
        <f t="shared" si="161"/>
        <v>5</v>
      </c>
      <c r="BT432" s="1298">
        <f t="shared" si="162"/>
        <v>0</v>
      </c>
      <c r="BU432" s="1298">
        <f t="shared" si="163"/>
        <v>4</v>
      </c>
      <c r="BV432" s="1298">
        <f t="shared" si="164"/>
        <v>1</v>
      </c>
      <c r="BW432" s="1298">
        <f t="shared" si="165"/>
        <v>16018180</v>
      </c>
    </row>
    <row r="433" spans="1:75" ht="15" customHeight="1" x14ac:dyDescent="0.25">
      <c r="A433" s="2297">
        <v>4</v>
      </c>
      <c r="B433" s="2654">
        <v>43564</v>
      </c>
      <c r="C433" s="2683">
        <v>425</v>
      </c>
      <c r="D433" s="2520" t="s">
        <v>102</v>
      </c>
      <c r="E433" s="1864" t="s">
        <v>88</v>
      </c>
      <c r="F433" s="794">
        <v>5</v>
      </c>
      <c r="G433" s="1491">
        <f t="shared" si="166"/>
        <v>6659090</v>
      </c>
      <c r="H433" s="1857"/>
      <c r="I433" s="2605">
        <f t="shared" si="168"/>
        <v>0</v>
      </c>
      <c r="J433" s="1858">
        <v>4</v>
      </c>
      <c r="K433" s="2605">
        <f t="shared" si="149"/>
        <v>8927272</v>
      </c>
      <c r="L433" s="2766">
        <v>1</v>
      </c>
      <c r="M433" s="2605">
        <f t="shared" si="150"/>
        <v>431818</v>
      </c>
      <c r="N433" s="1505">
        <f t="shared" si="171"/>
        <v>10</v>
      </c>
      <c r="O433" s="1494">
        <f t="shared" si="171"/>
        <v>16018180</v>
      </c>
      <c r="P433" s="1494">
        <v>400000</v>
      </c>
      <c r="Q433" s="2723"/>
      <c r="R433" s="1508">
        <v>1331818</v>
      </c>
      <c r="S433" s="1508">
        <v>1931818</v>
      </c>
      <c r="T433" s="1508">
        <v>2231818</v>
      </c>
      <c r="U433" s="1508">
        <v>431818</v>
      </c>
      <c r="V433" s="1869"/>
      <c r="W433" s="1844"/>
      <c r="X433" s="2326"/>
      <c r="Y433" s="1844"/>
      <c r="Z433" s="2458"/>
      <c r="AA433" s="1867"/>
      <c r="AB433" s="1862"/>
      <c r="AC433" s="1229"/>
      <c r="AD433" s="1229"/>
      <c r="AE433" s="1229"/>
      <c r="AF433" s="1490">
        <f t="shared" si="151"/>
        <v>0</v>
      </c>
      <c r="AG433" s="1316">
        <f t="shared" si="152"/>
        <v>16018180</v>
      </c>
      <c r="AH433" s="1868"/>
      <c r="AI433" s="1630"/>
      <c r="AJ433" s="1422"/>
      <c r="AK433" s="1376"/>
      <c r="AL433" s="2596"/>
      <c r="AM433" s="2253"/>
      <c r="AN433" s="1864"/>
      <c r="AO433" s="1254"/>
      <c r="AP433" s="1491">
        <f t="shared" si="153"/>
        <v>0</v>
      </c>
      <c r="AQ433" s="1857"/>
      <c r="AR433" s="1492">
        <f t="shared" si="154"/>
        <v>0</v>
      </c>
      <c r="AS433" s="1858"/>
      <c r="AT433" s="1492">
        <f t="shared" si="155"/>
        <v>0</v>
      </c>
      <c r="AU433" s="1865"/>
      <c r="AV433" s="1492">
        <f t="shared" si="156"/>
        <v>0</v>
      </c>
      <c r="AW433" s="1493">
        <f t="shared" si="157"/>
        <v>0</v>
      </c>
      <c r="AX433" s="2153">
        <f t="shared" si="158"/>
        <v>0</v>
      </c>
      <c r="AY433" s="1495">
        <f t="shared" si="159"/>
        <v>0</v>
      </c>
      <c r="AZ433" s="1874"/>
      <c r="BA433" s="1508">
        <v>1331818</v>
      </c>
      <c r="BB433" s="1508">
        <v>1931818</v>
      </c>
      <c r="BC433" s="1508">
        <v>2231818</v>
      </c>
      <c r="BD433" s="1508">
        <v>431818</v>
      </c>
      <c r="BE433" s="2167"/>
      <c r="BF433" s="1338"/>
      <c r="BG433" s="1875"/>
      <c r="BH433" s="1338"/>
      <c r="BI433" s="1876"/>
      <c r="BJ433" s="1342"/>
      <c r="BK433" s="1881"/>
      <c r="BL433" s="1229"/>
      <c r="BM433" s="1229"/>
      <c r="BN433" s="1229"/>
      <c r="BO433" s="1490">
        <f t="shared" si="167"/>
        <v>0</v>
      </c>
      <c r="BP433" s="1316">
        <f t="shared" si="160"/>
        <v>16018180</v>
      </c>
      <c r="BQ433" s="1878"/>
      <c r="BS433" s="1298">
        <f t="shared" si="161"/>
        <v>5</v>
      </c>
      <c r="BT433" s="1298">
        <f t="shared" si="162"/>
        <v>0</v>
      </c>
      <c r="BU433" s="1298">
        <f t="shared" si="163"/>
        <v>4</v>
      </c>
      <c r="BV433" s="1298">
        <f t="shared" si="164"/>
        <v>1</v>
      </c>
      <c r="BW433" s="1298">
        <f t="shared" si="165"/>
        <v>16018180</v>
      </c>
    </row>
    <row r="434" spans="1:75" ht="15" customHeight="1" x14ac:dyDescent="0.25">
      <c r="A434" s="2297">
        <v>5</v>
      </c>
      <c r="B434" s="2654">
        <v>43564</v>
      </c>
      <c r="C434" s="2683">
        <v>426</v>
      </c>
      <c r="D434" s="2520" t="s">
        <v>55</v>
      </c>
      <c r="E434" s="1864" t="s">
        <v>88</v>
      </c>
      <c r="F434" s="794">
        <v>5</v>
      </c>
      <c r="G434" s="1491">
        <f t="shared" si="166"/>
        <v>6659090</v>
      </c>
      <c r="H434" s="1857"/>
      <c r="I434" s="2605">
        <f t="shared" si="168"/>
        <v>0</v>
      </c>
      <c r="J434" s="1858">
        <v>4</v>
      </c>
      <c r="K434" s="2605">
        <f t="shared" si="149"/>
        <v>8927272</v>
      </c>
      <c r="L434" s="2766">
        <v>1</v>
      </c>
      <c r="M434" s="2605">
        <f t="shared" si="150"/>
        <v>431818</v>
      </c>
      <c r="N434" s="1505">
        <f t="shared" si="171"/>
        <v>10</v>
      </c>
      <c r="O434" s="1494">
        <f t="shared" si="171"/>
        <v>16018180</v>
      </c>
      <c r="P434" s="1494">
        <v>400000</v>
      </c>
      <c r="Q434" s="2723"/>
      <c r="R434" s="1508">
        <v>1331818</v>
      </c>
      <c r="S434" s="1508">
        <v>1931818</v>
      </c>
      <c r="T434" s="1508">
        <v>2231818</v>
      </c>
      <c r="U434" s="1508">
        <v>431818</v>
      </c>
      <c r="V434" s="1869"/>
      <c r="W434" s="1844"/>
      <c r="X434" s="2384"/>
      <c r="Y434" s="1844"/>
      <c r="Z434" s="2458"/>
      <c r="AA434" s="1867"/>
      <c r="AB434" s="1862"/>
      <c r="AC434" s="1229"/>
      <c r="AD434" s="1229"/>
      <c r="AE434" s="1229"/>
      <c r="AF434" s="1490">
        <f t="shared" si="151"/>
        <v>0</v>
      </c>
      <c r="AG434" s="1316">
        <f t="shared" si="152"/>
        <v>16018180</v>
      </c>
      <c r="AH434" s="1868"/>
      <c r="AI434" s="1630"/>
      <c r="AJ434" s="1422"/>
      <c r="AK434" s="1376"/>
      <c r="AL434" s="2596"/>
      <c r="AM434" s="2253"/>
      <c r="AN434" s="1864"/>
      <c r="AO434" s="1254"/>
      <c r="AP434" s="1491">
        <f t="shared" si="153"/>
        <v>0</v>
      </c>
      <c r="AQ434" s="1857"/>
      <c r="AR434" s="1492">
        <f t="shared" si="154"/>
        <v>0</v>
      </c>
      <c r="AS434" s="1858"/>
      <c r="AT434" s="1492">
        <f t="shared" si="155"/>
        <v>0</v>
      </c>
      <c r="AU434" s="1865"/>
      <c r="AV434" s="1492">
        <f t="shared" si="156"/>
        <v>0</v>
      </c>
      <c r="AW434" s="1493">
        <f t="shared" si="157"/>
        <v>0</v>
      </c>
      <c r="AX434" s="2153">
        <f t="shared" si="158"/>
        <v>0</v>
      </c>
      <c r="AY434" s="1495">
        <f t="shared" si="159"/>
        <v>0</v>
      </c>
      <c r="AZ434" s="1874"/>
      <c r="BA434" s="1508">
        <v>1331818</v>
      </c>
      <c r="BB434" s="1508">
        <v>1931818</v>
      </c>
      <c r="BC434" s="1508">
        <v>2231818</v>
      </c>
      <c r="BD434" s="1508">
        <v>431818</v>
      </c>
      <c r="BE434" s="2167"/>
      <c r="BF434" s="1338"/>
      <c r="BG434" s="1876"/>
      <c r="BH434" s="1338"/>
      <c r="BI434" s="1876"/>
      <c r="BJ434" s="1342"/>
      <c r="BK434" s="1881"/>
      <c r="BL434" s="1229"/>
      <c r="BM434" s="1229"/>
      <c r="BN434" s="1229"/>
      <c r="BO434" s="1490">
        <f t="shared" si="167"/>
        <v>0</v>
      </c>
      <c r="BP434" s="1316">
        <f t="shared" si="160"/>
        <v>16018180</v>
      </c>
      <c r="BQ434" s="1878"/>
      <c r="BS434" s="1298">
        <f t="shared" si="161"/>
        <v>5</v>
      </c>
      <c r="BT434" s="1298">
        <f t="shared" si="162"/>
        <v>0</v>
      </c>
      <c r="BU434" s="1298">
        <f t="shared" si="163"/>
        <v>4</v>
      </c>
      <c r="BV434" s="1298">
        <f t="shared" si="164"/>
        <v>1</v>
      </c>
      <c r="BW434" s="1298">
        <f t="shared" si="165"/>
        <v>16018180</v>
      </c>
    </row>
    <row r="435" spans="1:75" ht="15" customHeight="1" x14ac:dyDescent="0.25">
      <c r="A435" s="2297">
        <v>6</v>
      </c>
      <c r="B435" s="2654">
        <v>43564</v>
      </c>
      <c r="C435" s="2683">
        <v>427</v>
      </c>
      <c r="D435" s="2520" t="s">
        <v>70</v>
      </c>
      <c r="E435" s="1864" t="s">
        <v>57</v>
      </c>
      <c r="F435" s="794">
        <v>3</v>
      </c>
      <c r="G435" s="1491">
        <f t="shared" si="166"/>
        <v>3995454</v>
      </c>
      <c r="H435" s="1857"/>
      <c r="I435" s="2605">
        <f t="shared" si="168"/>
        <v>0</v>
      </c>
      <c r="J435" s="1858">
        <v>2</v>
      </c>
      <c r="K435" s="2605">
        <f t="shared" si="149"/>
        <v>4463636</v>
      </c>
      <c r="L435" s="2766"/>
      <c r="M435" s="2605">
        <f t="shared" si="150"/>
        <v>0</v>
      </c>
      <c r="N435" s="1505">
        <f t="shared" si="171"/>
        <v>5</v>
      </c>
      <c r="O435" s="1494">
        <f t="shared" si="171"/>
        <v>8459090</v>
      </c>
      <c r="P435" s="1494">
        <v>200000</v>
      </c>
      <c r="Q435" s="2723"/>
      <c r="R435" s="1508">
        <v>1331818</v>
      </c>
      <c r="S435" s="1508">
        <v>1931818</v>
      </c>
      <c r="T435" s="1508">
        <v>2231818</v>
      </c>
      <c r="U435" s="1508">
        <v>431818</v>
      </c>
      <c r="V435" s="1869"/>
      <c r="W435" s="1844"/>
      <c r="X435" s="2326"/>
      <c r="Y435" s="1844"/>
      <c r="Z435" s="2458"/>
      <c r="AA435" s="1867"/>
      <c r="AB435" s="1862"/>
      <c r="AC435" s="1229"/>
      <c r="AD435" s="1229"/>
      <c r="AE435" s="1229"/>
      <c r="AF435" s="1490">
        <f t="shared" si="151"/>
        <v>0</v>
      </c>
      <c r="AG435" s="1316">
        <f t="shared" si="152"/>
        <v>8459090</v>
      </c>
      <c r="AH435" s="1868"/>
      <c r="AI435" s="1630"/>
      <c r="AJ435" s="1422"/>
      <c r="AK435" s="1376"/>
      <c r="AL435" s="2596"/>
      <c r="AM435" s="2253"/>
      <c r="AN435" s="1864"/>
      <c r="AO435" s="1254"/>
      <c r="AP435" s="1491">
        <f t="shared" si="153"/>
        <v>0</v>
      </c>
      <c r="AQ435" s="1857"/>
      <c r="AR435" s="1492">
        <f t="shared" si="154"/>
        <v>0</v>
      </c>
      <c r="AS435" s="1858"/>
      <c r="AT435" s="1492">
        <f t="shared" si="155"/>
        <v>0</v>
      </c>
      <c r="AU435" s="1865"/>
      <c r="AV435" s="1492">
        <f t="shared" si="156"/>
        <v>0</v>
      </c>
      <c r="AW435" s="1493">
        <f t="shared" si="157"/>
        <v>0</v>
      </c>
      <c r="AX435" s="2153">
        <f t="shared" si="158"/>
        <v>0</v>
      </c>
      <c r="AY435" s="1495">
        <f t="shared" si="159"/>
        <v>0</v>
      </c>
      <c r="AZ435" s="1874"/>
      <c r="BA435" s="1508">
        <v>1331818</v>
      </c>
      <c r="BB435" s="1508">
        <v>1931818</v>
      </c>
      <c r="BC435" s="1508">
        <v>2231818</v>
      </c>
      <c r="BD435" s="1508">
        <v>431818</v>
      </c>
      <c r="BE435" s="2167"/>
      <c r="BF435" s="1338"/>
      <c r="BG435" s="1875"/>
      <c r="BH435" s="1338"/>
      <c r="BI435" s="1876"/>
      <c r="BJ435" s="1342"/>
      <c r="BK435" s="1881"/>
      <c r="BL435" s="1229"/>
      <c r="BM435" s="1229"/>
      <c r="BN435" s="1229"/>
      <c r="BO435" s="1490">
        <f t="shared" si="167"/>
        <v>0</v>
      </c>
      <c r="BP435" s="1316">
        <f t="shared" si="160"/>
        <v>8459090</v>
      </c>
      <c r="BQ435" s="1878"/>
      <c r="BS435" s="1298">
        <f t="shared" si="161"/>
        <v>3</v>
      </c>
      <c r="BT435" s="1298">
        <f t="shared" si="162"/>
        <v>0</v>
      </c>
      <c r="BU435" s="1298">
        <f t="shared" si="163"/>
        <v>2</v>
      </c>
      <c r="BV435" s="1298">
        <f t="shared" si="164"/>
        <v>0</v>
      </c>
      <c r="BW435" s="1298">
        <f t="shared" si="165"/>
        <v>8459090</v>
      </c>
    </row>
    <row r="436" spans="1:75" ht="15" customHeight="1" x14ac:dyDescent="0.25">
      <c r="A436" s="2297">
        <v>7</v>
      </c>
      <c r="B436" s="2654">
        <v>43564</v>
      </c>
      <c r="C436" s="2683">
        <v>428</v>
      </c>
      <c r="D436" s="2520" t="s">
        <v>71</v>
      </c>
      <c r="E436" s="1864" t="s">
        <v>57</v>
      </c>
      <c r="F436" s="794">
        <v>3</v>
      </c>
      <c r="G436" s="1491">
        <f t="shared" si="166"/>
        <v>3995454</v>
      </c>
      <c r="H436" s="1857"/>
      <c r="I436" s="2605">
        <f t="shared" si="168"/>
        <v>0</v>
      </c>
      <c r="J436" s="1858">
        <v>2</v>
      </c>
      <c r="K436" s="2605">
        <f t="shared" si="149"/>
        <v>4463636</v>
      </c>
      <c r="L436" s="2766"/>
      <c r="M436" s="2605">
        <f t="shared" si="150"/>
        <v>0</v>
      </c>
      <c r="N436" s="1505">
        <f t="shared" si="171"/>
        <v>5</v>
      </c>
      <c r="O436" s="1494">
        <f t="shared" si="171"/>
        <v>8459090</v>
      </c>
      <c r="P436" s="1494">
        <v>200000</v>
      </c>
      <c r="Q436" s="2723"/>
      <c r="R436" s="1508">
        <v>1331818</v>
      </c>
      <c r="S436" s="1508">
        <v>1931818</v>
      </c>
      <c r="T436" s="1508">
        <v>2231818</v>
      </c>
      <c r="U436" s="1508">
        <v>431818</v>
      </c>
      <c r="V436" s="1869"/>
      <c r="W436" s="1844"/>
      <c r="X436" s="2326"/>
      <c r="Y436" s="1844"/>
      <c r="Z436" s="1843"/>
      <c r="AA436" s="1867"/>
      <c r="AB436" s="1862"/>
      <c r="AC436" s="1229"/>
      <c r="AD436" s="1229"/>
      <c r="AE436" s="1229"/>
      <c r="AF436" s="1490">
        <f t="shared" si="151"/>
        <v>0</v>
      </c>
      <c r="AG436" s="1316">
        <f t="shared" si="152"/>
        <v>8459090</v>
      </c>
      <c r="AH436" s="1868"/>
      <c r="AI436" s="1630"/>
      <c r="AJ436" s="1422"/>
      <c r="AK436" s="1376"/>
      <c r="AL436" s="2596"/>
      <c r="AM436" s="2253"/>
      <c r="AN436" s="1864"/>
      <c r="AO436" s="1254"/>
      <c r="AP436" s="1491">
        <f t="shared" si="153"/>
        <v>0</v>
      </c>
      <c r="AQ436" s="1857"/>
      <c r="AR436" s="1492">
        <f t="shared" si="154"/>
        <v>0</v>
      </c>
      <c r="AS436" s="1858"/>
      <c r="AT436" s="1492">
        <f t="shared" si="155"/>
        <v>0</v>
      </c>
      <c r="AU436" s="1865"/>
      <c r="AV436" s="1492">
        <f t="shared" si="156"/>
        <v>0</v>
      </c>
      <c r="AW436" s="1493">
        <f t="shared" si="157"/>
        <v>0</v>
      </c>
      <c r="AX436" s="2153">
        <f t="shared" si="158"/>
        <v>0</v>
      </c>
      <c r="AY436" s="1495">
        <f t="shared" si="159"/>
        <v>0</v>
      </c>
      <c r="AZ436" s="1874"/>
      <c r="BA436" s="1508">
        <v>1331818</v>
      </c>
      <c r="BB436" s="1508">
        <v>1931818</v>
      </c>
      <c r="BC436" s="1508">
        <v>2231818</v>
      </c>
      <c r="BD436" s="1508">
        <v>431818</v>
      </c>
      <c r="BE436" s="2167"/>
      <c r="BF436" s="1338"/>
      <c r="BG436" s="1876"/>
      <c r="BH436" s="1338"/>
      <c r="BI436" s="1876"/>
      <c r="BJ436" s="1342"/>
      <c r="BK436" s="1881"/>
      <c r="BL436" s="1229"/>
      <c r="BM436" s="1229"/>
      <c r="BN436" s="1229"/>
      <c r="BO436" s="1490">
        <f t="shared" si="167"/>
        <v>0</v>
      </c>
      <c r="BP436" s="1316">
        <f t="shared" si="160"/>
        <v>8459090</v>
      </c>
      <c r="BQ436" s="1878"/>
      <c r="BS436" s="1298">
        <f t="shared" si="161"/>
        <v>3</v>
      </c>
      <c r="BT436" s="1298">
        <f t="shared" si="162"/>
        <v>0</v>
      </c>
      <c r="BU436" s="1298">
        <f t="shared" si="163"/>
        <v>2</v>
      </c>
      <c r="BV436" s="1298">
        <f t="shared" si="164"/>
        <v>0</v>
      </c>
      <c r="BW436" s="1298">
        <f t="shared" si="165"/>
        <v>8459090</v>
      </c>
    </row>
    <row r="437" spans="1:75" ht="15" customHeight="1" x14ac:dyDescent="0.25">
      <c r="A437" s="2297">
        <v>8</v>
      </c>
      <c r="B437" s="2654">
        <v>43564</v>
      </c>
      <c r="C437" s="2683">
        <v>429</v>
      </c>
      <c r="D437" s="2520" t="s">
        <v>74</v>
      </c>
      <c r="E437" s="1864" t="s">
        <v>57</v>
      </c>
      <c r="F437" s="794">
        <v>3</v>
      </c>
      <c r="G437" s="1491">
        <f t="shared" si="166"/>
        <v>3995454</v>
      </c>
      <c r="H437" s="1857"/>
      <c r="I437" s="2605">
        <f t="shared" si="168"/>
        <v>0</v>
      </c>
      <c r="J437" s="1858">
        <v>2</v>
      </c>
      <c r="K437" s="2605">
        <f t="shared" si="149"/>
        <v>4463636</v>
      </c>
      <c r="L437" s="2766">
        <v>1</v>
      </c>
      <c r="M437" s="2605">
        <f t="shared" si="150"/>
        <v>431818</v>
      </c>
      <c r="N437" s="1505">
        <f t="shared" si="171"/>
        <v>6</v>
      </c>
      <c r="O437" s="1494">
        <f t="shared" si="171"/>
        <v>8890908</v>
      </c>
      <c r="P437" s="1494">
        <v>240000</v>
      </c>
      <c r="Q437" s="2723"/>
      <c r="R437" s="1508">
        <v>1331818</v>
      </c>
      <c r="S437" s="1508">
        <v>1931818</v>
      </c>
      <c r="T437" s="1508">
        <v>2231818</v>
      </c>
      <c r="U437" s="1508">
        <v>431818</v>
      </c>
      <c r="V437" s="1869"/>
      <c r="W437" s="1844"/>
      <c r="X437" s="2329"/>
      <c r="Y437" s="1844"/>
      <c r="Z437" s="2458"/>
      <c r="AA437" s="1867"/>
      <c r="AB437" s="1862"/>
      <c r="AC437" s="1229"/>
      <c r="AD437" s="1229"/>
      <c r="AE437" s="1229"/>
      <c r="AF437" s="1490">
        <f t="shared" si="151"/>
        <v>0</v>
      </c>
      <c r="AG437" s="1316">
        <f t="shared" si="152"/>
        <v>8890908</v>
      </c>
      <c r="AH437" s="1868"/>
      <c r="AI437" s="1630"/>
      <c r="AJ437" s="1422"/>
      <c r="AK437" s="1376"/>
      <c r="AL437" s="2596"/>
      <c r="AM437" s="2253"/>
      <c r="AN437" s="1864"/>
      <c r="AO437" s="1254"/>
      <c r="AP437" s="1491">
        <f t="shared" si="153"/>
        <v>0</v>
      </c>
      <c r="AQ437" s="1857"/>
      <c r="AR437" s="1492">
        <f t="shared" si="154"/>
        <v>0</v>
      </c>
      <c r="AS437" s="1858"/>
      <c r="AT437" s="1492">
        <f t="shared" si="155"/>
        <v>0</v>
      </c>
      <c r="AU437" s="1865"/>
      <c r="AV437" s="1492">
        <f t="shared" si="156"/>
        <v>0</v>
      </c>
      <c r="AW437" s="1493">
        <f t="shared" si="157"/>
        <v>0</v>
      </c>
      <c r="AX437" s="2153">
        <f t="shared" si="158"/>
        <v>0</v>
      </c>
      <c r="AY437" s="1495">
        <f t="shared" si="159"/>
        <v>0</v>
      </c>
      <c r="AZ437" s="1874"/>
      <c r="BA437" s="1508">
        <v>1331818</v>
      </c>
      <c r="BB437" s="1508">
        <v>1931818</v>
      </c>
      <c r="BC437" s="1508">
        <v>2231818</v>
      </c>
      <c r="BD437" s="1508">
        <v>431818</v>
      </c>
      <c r="BE437" s="2167"/>
      <c r="BF437" s="1338"/>
      <c r="BG437" s="1876"/>
      <c r="BH437" s="1338"/>
      <c r="BI437" s="1876"/>
      <c r="BJ437" s="1342"/>
      <c r="BK437" s="1881"/>
      <c r="BL437" s="1229"/>
      <c r="BM437" s="1229"/>
      <c r="BN437" s="1229"/>
      <c r="BO437" s="1490">
        <f t="shared" si="167"/>
        <v>0</v>
      </c>
      <c r="BP437" s="1316">
        <f t="shared" si="160"/>
        <v>8890908</v>
      </c>
      <c r="BQ437" s="1878"/>
      <c r="BS437" s="1298">
        <f t="shared" si="161"/>
        <v>3</v>
      </c>
      <c r="BT437" s="1298">
        <f t="shared" si="162"/>
        <v>0</v>
      </c>
      <c r="BU437" s="1298">
        <f t="shared" si="163"/>
        <v>2</v>
      </c>
      <c r="BV437" s="1298">
        <f t="shared" si="164"/>
        <v>1</v>
      </c>
      <c r="BW437" s="1298">
        <f t="shared" si="165"/>
        <v>8890908</v>
      </c>
    </row>
    <row r="438" spans="1:75" ht="15" customHeight="1" x14ac:dyDescent="0.25">
      <c r="A438" s="2297">
        <v>9</v>
      </c>
      <c r="B438" s="2654">
        <v>43564</v>
      </c>
      <c r="C438" s="2683">
        <v>430</v>
      </c>
      <c r="D438" s="2520" t="s">
        <v>75</v>
      </c>
      <c r="E438" s="1864" t="s">
        <v>57</v>
      </c>
      <c r="F438" s="794">
        <v>2</v>
      </c>
      <c r="G438" s="1491">
        <f t="shared" si="166"/>
        <v>2663636</v>
      </c>
      <c r="H438" s="1857">
        <v>1</v>
      </c>
      <c r="I438" s="2605">
        <f t="shared" si="168"/>
        <v>1931818</v>
      </c>
      <c r="J438" s="1858">
        <v>2</v>
      </c>
      <c r="K438" s="2605">
        <f t="shared" si="149"/>
        <v>4463636</v>
      </c>
      <c r="L438" s="2766"/>
      <c r="M438" s="2605">
        <f t="shared" si="150"/>
        <v>0</v>
      </c>
      <c r="N438" s="1505">
        <f t="shared" si="171"/>
        <v>5</v>
      </c>
      <c r="O438" s="1494">
        <f t="shared" si="171"/>
        <v>9059090</v>
      </c>
      <c r="P438" s="1494">
        <v>200000</v>
      </c>
      <c r="Q438" s="2723"/>
      <c r="R438" s="1508">
        <v>1331818</v>
      </c>
      <c r="S438" s="1508">
        <v>1931818</v>
      </c>
      <c r="T438" s="1508">
        <v>2231818</v>
      </c>
      <c r="U438" s="1508">
        <v>431818</v>
      </c>
      <c r="V438" s="1869"/>
      <c r="W438" s="1844"/>
      <c r="X438" s="2385"/>
      <c r="Y438" s="1844"/>
      <c r="Z438" s="2458"/>
      <c r="AA438" s="1867"/>
      <c r="AB438" s="1862"/>
      <c r="AC438" s="1229"/>
      <c r="AD438" s="1229"/>
      <c r="AE438" s="1229"/>
      <c r="AF438" s="1490">
        <f t="shared" si="151"/>
        <v>0</v>
      </c>
      <c r="AG438" s="1316">
        <f t="shared" si="152"/>
        <v>9059090</v>
      </c>
      <c r="AH438" s="1863"/>
      <c r="AI438" s="1630"/>
      <c r="AJ438" s="1422"/>
      <c r="AK438" s="1376"/>
      <c r="AL438" s="2596"/>
      <c r="AM438" s="2253"/>
      <c r="AN438" s="1864"/>
      <c r="AO438" s="1254"/>
      <c r="AP438" s="1491">
        <f t="shared" si="153"/>
        <v>0</v>
      </c>
      <c r="AQ438" s="1857"/>
      <c r="AR438" s="1492">
        <f t="shared" si="154"/>
        <v>0</v>
      </c>
      <c r="AS438" s="1858"/>
      <c r="AT438" s="1492">
        <f t="shared" si="155"/>
        <v>0</v>
      </c>
      <c r="AU438" s="1865"/>
      <c r="AV438" s="1492">
        <f t="shared" si="156"/>
        <v>0</v>
      </c>
      <c r="AW438" s="1493">
        <f t="shared" si="157"/>
        <v>0</v>
      </c>
      <c r="AX438" s="2153">
        <f t="shared" si="158"/>
        <v>0</v>
      </c>
      <c r="AY438" s="1495">
        <f t="shared" si="159"/>
        <v>0</v>
      </c>
      <c r="AZ438" s="1874"/>
      <c r="BA438" s="1508">
        <v>1331818</v>
      </c>
      <c r="BB438" s="1508">
        <v>1931818</v>
      </c>
      <c r="BC438" s="1508">
        <v>2231818</v>
      </c>
      <c r="BD438" s="1508">
        <v>431818</v>
      </c>
      <c r="BE438" s="2167"/>
      <c r="BF438" s="1338"/>
      <c r="BG438" s="1876"/>
      <c r="BH438" s="1338"/>
      <c r="BI438" s="1876"/>
      <c r="BJ438" s="1342"/>
      <c r="BK438" s="1881"/>
      <c r="BL438" s="1229"/>
      <c r="BM438" s="1229"/>
      <c r="BN438" s="1229"/>
      <c r="BO438" s="1490">
        <f t="shared" si="167"/>
        <v>0</v>
      </c>
      <c r="BP438" s="1316">
        <f t="shared" si="160"/>
        <v>9059090</v>
      </c>
      <c r="BQ438" s="1878"/>
      <c r="BS438" s="1298">
        <f t="shared" si="161"/>
        <v>2</v>
      </c>
      <c r="BT438" s="1298">
        <f t="shared" si="162"/>
        <v>1</v>
      </c>
      <c r="BU438" s="1298">
        <f t="shared" si="163"/>
        <v>2</v>
      </c>
      <c r="BV438" s="1298">
        <f t="shared" si="164"/>
        <v>0</v>
      </c>
      <c r="BW438" s="1298">
        <f t="shared" si="165"/>
        <v>9059090</v>
      </c>
    </row>
    <row r="439" spans="1:75" ht="15" customHeight="1" thickBot="1" x14ac:dyDescent="0.3">
      <c r="A439" s="2297">
        <v>10</v>
      </c>
      <c r="B439" s="2654">
        <v>43564</v>
      </c>
      <c r="C439" s="2683">
        <v>431</v>
      </c>
      <c r="D439" s="2520" t="s">
        <v>48</v>
      </c>
      <c r="E439" s="1864" t="s">
        <v>43</v>
      </c>
      <c r="F439" s="794">
        <v>5</v>
      </c>
      <c r="G439" s="1491">
        <f t="shared" si="166"/>
        <v>6659090</v>
      </c>
      <c r="H439" s="1857"/>
      <c r="I439" s="2605">
        <f t="shared" si="168"/>
        <v>0</v>
      </c>
      <c r="J439" s="1858">
        <v>4</v>
      </c>
      <c r="K439" s="2605">
        <f t="shared" si="149"/>
        <v>8927272</v>
      </c>
      <c r="L439" s="2766">
        <v>1</v>
      </c>
      <c r="M439" s="2605">
        <f t="shared" si="150"/>
        <v>431818</v>
      </c>
      <c r="N439" s="1505">
        <f t="shared" si="171"/>
        <v>10</v>
      </c>
      <c r="O439" s="1494">
        <f t="shared" si="171"/>
        <v>16018180</v>
      </c>
      <c r="P439" s="1494">
        <v>400000</v>
      </c>
      <c r="Q439" s="2723"/>
      <c r="R439" s="1508">
        <v>1331818</v>
      </c>
      <c r="S439" s="1508">
        <v>1931818</v>
      </c>
      <c r="T439" s="1508">
        <v>2231818</v>
      </c>
      <c r="U439" s="1508">
        <v>431818</v>
      </c>
      <c r="V439" s="2026"/>
      <c r="W439" s="1870"/>
      <c r="X439" s="2330"/>
      <c r="Y439" s="1870"/>
      <c r="Z439" s="2459"/>
      <c r="AA439" s="1871"/>
      <c r="AB439" s="1862"/>
      <c r="AC439" s="1229"/>
      <c r="AD439" s="1229"/>
      <c r="AE439" s="1229"/>
      <c r="AF439" s="1490">
        <f t="shared" si="151"/>
        <v>0</v>
      </c>
      <c r="AG439" s="1316">
        <f t="shared" si="152"/>
        <v>16018180</v>
      </c>
      <c r="AH439" s="1868"/>
      <c r="AI439" s="1630"/>
      <c r="AJ439" s="1422"/>
      <c r="AK439" s="1376"/>
      <c r="AL439" s="2596"/>
      <c r="AM439" s="2253"/>
      <c r="AN439" s="1864"/>
      <c r="AO439" s="1254"/>
      <c r="AP439" s="1491">
        <f t="shared" si="153"/>
        <v>0</v>
      </c>
      <c r="AQ439" s="1857"/>
      <c r="AR439" s="1492">
        <f t="shared" si="154"/>
        <v>0</v>
      </c>
      <c r="AS439" s="1858"/>
      <c r="AT439" s="1492">
        <f t="shared" si="155"/>
        <v>0</v>
      </c>
      <c r="AU439" s="1865"/>
      <c r="AV439" s="1492">
        <f t="shared" si="156"/>
        <v>0</v>
      </c>
      <c r="AW439" s="1493">
        <f t="shared" si="157"/>
        <v>0</v>
      </c>
      <c r="AX439" s="2153">
        <f t="shared" si="158"/>
        <v>0</v>
      </c>
      <c r="AY439" s="1495">
        <f t="shared" si="159"/>
        <v>0</v>
      </c>
      <c r="AZ439" s="1874"/>
      <c r="BA439" s="1508">
        <v>1331818</v>
      </c>
      <c r="BB439" s="1508">
        <v>1931818</v>
      </c>
      <c r="BC439" s="1508">
        <v>2231818</v>
      </c>
      <c r="BD439" s="1508">
        <v>431818</v>
      </c>
      <c r="BE439" s="2167"/>
      <c r="BF439" s="1338"/>
      <c r="BG439" s="1876"/>
      <c r="BH439" s="1338"/>
      <c r="BI439" s="1876"/>
      <c r="BJ439" s="1342"/>
      <c r="BK439" s="1881"/>
      <c r="BL439" s="1229"/>
      <c r="BM439" s="1229"/>
      <c r="BN439" s="1229"/>
      <c r="BO439" s="1490">
        <f t="shared" si="167"/>
        <v>0</v>
      </c>
      <c r="BP439" s="1316">
        <f t="shared" si="160"/>
        <v>16018180</v>
      </c>
      <c r="BQ439" s="1882"/>
      <c r="BS439" s="1298">
        <f t="shared" si="161"/>
        <v>5</v>
      </c>
      <c r="BT439" s="1298">
        <f t="shared" si="162"/>
        <v>0</v>
      </c>
      <c r="BU439" s="1298">
        <f t="shared" si="163"/>
        <v>4</v>
      </c>
      <c r="BV439" s="1298">
        <f t="shared" si="164"/>
        <v>1</v>
      </c>
      <c r="BW439" s="1298">
        <f t="shared" si="165"/>
        <v>16018180</v>
      </c>
    </row>
    <row r="440" spans="1:75" ht="15" customHeight="1" x14ac:dyDescent="0.25">
      <c r="A440" s="2298">
        <v>1</v>
      </c>
      <c r="B440" s="2655">
        <v>43565</v>
      </c>
      <c r="C440" s="2684">
        <v>432</v>
      </c>
      <c r="D440" s="2521" t="s">
        <v>45</v>
      </c>
      <c r="E440" s="1879" t="s">
        <v>43</v>
      </c>
      <c r="F440" s="794">
        <v>5</v>
      </c>
      <c r="G440" s="1491">
        <f t="shared" si="166"/>
        <v>6659090</v>
      </c>
      <c r="H440" s="1872"/>
      <c r="I440" s="2605">
        <f t="shared" si="168"/>
        <v>0</v>
      </c>
      <c r="J440" s="1873">
        <v>4</v>
      </c>
      <c r="K440" s="2605">
        <f t="shared" si="149"/>
        <v>8927272</v>
      </c>
      <c r="L440" s="2767">
        <v>1</v>
      </c>
      <c r="M440" s="2605">
        <f t="shared" si="150"/>
        <v>431818</v>
      </c>
      <c r="N440" s="1505">
        <f t="shared" si="171"/>
        <v>10</v>
      </c>
      <c r="O440" s="1494">
        <f t="shared" si="171"/>
        <v>16018180</v>
      </c>
      <c r="P440" s="1494">
        <f t="shared" ref="P440:P503" si="172">+N440*40000</f>
        <v>400000</v>
      </c>
      <c r="Q440" s="2724"/>
      <c r="R440" s="1508">
        <v>1331818</v>
      </c>
      <c r="S440" s="1508">
        <v>1931818</v>
      </c>
      <c r="T440" s="1508">
        <v>2231818</v>
      </c>
      <c r="U440" s="1508">
        <v>431818</v>
      </c>
      <c r="V440" s="2027"/>
      <c r="W440" s="1338"/>
      <c r="X440" s="2331"/>
      <c r="Y440" s="1338"/>
      <c r="Z440" s="2460"/>
      <c r="AA440" s="1342"/>
      <c r="AB440" s="1877"/>
      <c r="AC440" s="1229"/>
      <c r="AD440" s="1229"/>
      <c r="AE440" s="1229"/>
      <c r="AF440" s="1490">
        <f t="shared" si="151"/>
        <v>0</v>
      </c>
      <c r="AG440" s="1316">
        <f t="shared" si="152"/>
        <v>16018180</v>
      </c>
      <c r="AH440" s="1878"/>
      <c r="AI440" s="1630"/>
      <c r="AJ440" s="1423"/>
      <c r="AK440" s="1377"/>
      <c r="AL440" s="2597"/>
      <c r="AM440" s="2254"/>
      <c r="AN440" s="1879"/>
      <c r="AO440" s="1529"/>
      <c r="AP440" s="1491">
        <f t="shared" si="153"/>
        <v>0</v>
      </c>
      <c r="AQ440" s="1872"/>
      <c r="AR440" s="1492">
        <f t="shared" si="154"/>
        <v>0</v>
      </c>
      <c r="AS440" s="1873"/>
      <c r="AT440" s="1492">
        <f t="shared" si="155"/>
        <v>0</v>
      </c>
      <c r="AU440" s="1880"/>
      <c r="AV440" s="1492">
        <f t="shared" si="156"/>
        <v>0</v>
      </c>
      <c r="AW440" s="1493">
        <f t="shared" si="157"/>
        <v>0</v>
      </c>
      <c r="AX440" s="2153">
        <f t="shared" si="158"/>
        <v>0</v>
      </c>
      <c r="AY440" s="1495">
        <f t="shared" si="159"/>
        <v>0</v>
      </c>
      <c r="AZ440" s="1271"/>
      <c r="BA440" s="1508">
        <v>1331818</v>
      </c>
      <c r="BB440" s="1508">
        <v>1931818</v>
      </c>
      <c r="BC440" s="1508">
        <v>2231818</v>
      </c>
      <c r="BD440" s="1508">
        <v>431818</v>
      </c>
      <c r="BE440" s="2167"/>
      <c r="BF440" s="1338"/>
      <c r="BG440" s="1302"/>
      <c r="BH440" s="1338"/>
      <c r="BI440" s="1303"/>
      <c r="BJ440" s="1342"/>
      <c r="BK440" s="1304"/>
      <c r="BL440" s="1229"/>
      <c r="BM440" s="1229"/>
      <c r="BN440" s="1229"/>
      <c r="BO440" s="1490">
        <f t="shared" si="167"/>
        <v>0</v>
      </c>
      <c r="BP440" s="1316">
        <f t="shared" si="160"/>
        <v>16018180</v>
      </c>
      <c r="BQ440" s="1305"/>
      <c r="BS440" s="1298">
        <f t="shared" si="161"/>
        <v>5</v>
      </c>
      <c r="BT440" s="1298">
        <f t="shared" si="162"/>
        <v>0</v>
      </c>
      <c r="BU440" s="1298">
        <f t="shared" si="163"/>
        <v>4</v>
      </c>
      <c r="BV440" s="1298">
        <f t="shared" si="164"/>
        <v>1</v>
      </c>
      <c r="BW440" s="1298">
        <f t="shared" si="165"/>
        <v>16018180</v>
      </c>
    </row>
    <row r="441" spans="1:75" ht="15" customHeight="1" x14ac:dyDescent="0.25">
      <c r="A441" s="2298">
        <f>+A440+1</f>
        <v>2</v>
      </c>
      <c r="B441" s="2655">
        <v>43565</v>
      </c>
      <c r="C441" s="2685">
        <f>+C440+1</f>
        <v>433</v>
      </c>
      <c r="D441" s="2521" t="s">
        <v>42</v>
      </c>
      <c r="E441" s="1879" t="s">
        <v>43</v>
      </c>
      <c r="F441" s="794">
        <v>5</v>
      </c>
      <c r="G441" s="1491">
        <f t="shared" si="166"/>
        <v>6659090</v>
      </c>
      <c r="H441" s="1872"/>
      <c r="I441" s="2605">
        <f t="shared" si="168"/>
        <v>0</v>
      </c>
      <c r="J441" s="1873">
        <v>4</v>
      </c>
      <c r="K441" s="2605">
        <f t="shared" si="149"/>
        <v>8927272</v>
      </c>
      <c r="L441" s="2767">
        <v>1</v>
      </c>
      <c r="M441" s="2605">
        <f t="shared" si="150"/>
        <v>431818</v>
      </c>
      <c r="N441" s="1505">
        <f t="shared" si="171"/>
        <v>10</v>
      </c>
      <c r="O441" s="1494">
        <f t="shared" si="171"/>
        <v>16018180</v>
      </c>
      <c r="P441" s="1494">
        <f t="shared" si="172"/>
        <v>400000</v>
      </c>
      <c r="Q441" s="2724"/>
      <c r="R441" s="1508">
        <v>1331818</v>
      </c>
      <c r="S441" s="1508">
        <v>1931818</v>
      </c>
      <c r="T441" s="1508">
        <v>2231818</v>
      </c>
      <c r="U441" s="1508">
        <v>431818</v>
      </c>
      <c r="V441" s="1869"/>
      <c r="W441" s="1844"/>
      <c r="X441" s="2332"/>
      <c r="Y441" s="1338"/>
      <c r="Z441" s="2460"/>
      <c r="AA441" s="1342"/>
      <c r="AB441" s="1877"/>
      <c r="AC441" s="1229"/>
      <c r="AD441" s="1229"/>
      <c r="AE441" s="1229"/>
      <c r="AF441" s="1490">
        <f t="shared" si="151"/>
        <v>0</v>
      </c>
      <c r="AG441" s="1316">
        <f t="shared" si="152"/>
        <v>16018180</v>
      </c>
      <c r="AH441" s="1878"/>
      <c r="AI441" s="1630"/>
      <c r="AJ441" s="1424"/>
      <c r="AK441" s="1377"/>
      <c r="AL441" s="2597"/>
      <c r="AM441" s="2254"/>
      <c r="AN441" s="1879"/>
      <c r="AO441" s="1529"/>
      <c r="AP441" s="1491">
        <f t="shared" si="153"/>
        <v>0</v>
      </c>
      <c r="AQ441" s="1872"/>
      <c r="AR441" s="1492">
        <f t="shared" si="154"/>
        <v>0</v>
      </c>
      <c r="AS441" s="1873"/>
      <c r="AT441" s="1492">
        <f t="shared" si="155"/>
        <v>0</v>
      </c>
      <c r="AU441" s="1880"/>
      <c r="AV441" s="1492">
        <f t="shared" si="156"/>
        <v>0</v>
      </c>
      <c r="AW441" s="1493">
        <f t="shared" si="157"/>
        <v>0</v>
      </c>
      <c r="AX441" s="2153">
        <f t="shared" si="158"/>
        <v>0</v>
      </c>
      <c r="AY441" s="1495">
        <f t="shared" si="159"/>
        <v>0</v>
      </c>
      <c r="AZ441" s="1271"/>
      <c r="BA441" s="1508">
        <v>1331818</v>
      </c>
      <c r="BB441" s="1508">
        <v>1931818</v>
      </c>
      <c r="BC441" s="1508">
        <v>2231818</v>
      </c>
      <c r="BD441" s="1508">
        <v>431818</v>
      </c>
      <c r="BE441" s="2167"/>
      <c r="BF441" s="1338"/>
      <c r="BG441" s="1302"/>
      <c r="BH441" s="1338"/>
      <c r="BI441" s="1303"/>
      <c r="BJ441" s="1342"/>
      <c r="BK441" s="1304"/>
      <c r="BL441" s="1229"/>
      <c r="BM441" s="1229"/>
      <c r="BN441" s="1229"/>
      <c r="BO441" s="1490">
        <f t="shared" si="167"/>
        <v>0</v>
      </c>
      <c r="BP441" s="1316">
        <f t="shared" si="160"/>
        <v>16018180</v>
      </c>
      <c r="BQ441" s="1305"/>
      <c r="BS441" s="1298">
        <f t="shared" si="161"/>
        <v>5</v>
      </c>
      <c r="BT441" s="1298">
        <f t="shared" si="162"/>
        <v>0</v>
      </c>
      <c r="BU441" s="1298">
        <f t="shared" si="163"/>
        <v>4</v>
      </c>
      <c r="BV441" s="1298">
        <f t="shared" si="164"/>
        <v>1</v>
      </c>
      <c r="BW441" s="1298">
        <f t="shared" si="165"/>
        <v>16018180</v>
      </c>
    </row>
    <row r="442" spans="1:75" ht="15" customHeight="1" x14ac:dyDescent="0.25">
      <c r="A442" s="2298">
        <f>+A441+1</f>
        <v>3</v>
      </c>
      <c r="B442" s="2655">
        <v>43565</v>
      </c>
      <c r="C442" s="2685">
        <f t="shared" ref="C442:C447" si="173">+C441+1</f>
        <v>434</v>
      </c>
      <c r="D442" s="2521" t="s">
        <v>47</v>
      </c>
      <c r="E442" s="1879" t="s">
        <v>43</v>
      </c>
      <c r="F442" s="794">
        <v>5</v>
      </c>
      <c r="G442" s="1491">
        <f t="shared" si="166"/>
        <v>6659090</v>
      </c>
      <c r="H442" s="1872"/>
      <c r="I442" s="2605">
        <f t="shared" si="168"/>
        <v>0</v>
      </c>
      <c r="J442" s="1873">
        <v>4</v>
      </c>
      <c r="K442" s="2605">
        <f t="shared" si="149"/>
        <v>8927272</v>
      </c>
      <c r="L442" s="2767">
        <v>1</v>
      </c>
      <c r="M442" s="2605">
        <f t="shared" si="150"/>
        <v>431818</v>
      </c>
      <c r="N442" s="1505">
        <f t="shared" si="171"/>
        <v>10</v>
      </c>
      <c r="O442" s="1494">
        <f t="shared" si="171"/>
        <v>16018180</v>
      </c>
      <c r="P442" s="1494">
        <f t="shared" si="172"/>
        <v>400000</v>
      </c>
      <c r="Q442" s="2724"/>
      <c r="R442" s="1508">
        <v>1331818</v>
      </c>
      <c r="S442" s="1508">
        <v>1931818</v>
      </c>
      <c r="T442" s="1508">
        <v>2231818</v>
      </c>
      <c r="U442" s="1508">
        <v>431818</v>
      </c>
      <c r="V442" s="1869"/>
      <c r="W442" s="1844"/>
      <c r="X442" s="2329"/>
      <c r="Y442" s="1844"/>
      <c r="Z442" s="2458"/>
      <c r="AA442" s="1867"/>
      <c r="AB442" s="1877"/>
      <c r="AC442" s="1229"/>
      <c r="AD442" s="1229"/>
      <c r="AE442" s="1229"/>
      <c r="AF442" s="1490">
        <f t="shared" si="151"/>
        <v>0</v>
      </c>
      <c r="AG442" s="1316">
        <f t="shared" si="152"/>
        <v>16018180</v>
      </c>
      <c r="AH442" s="1878"/>
      <c r="AI442" s="1630"/>
      <c r="AJ442" s="1424"/>
      <c r="AK442" s="1377"/>
      <c r="AL442" s="2597"/>
      <c r="AM442" s="2254"/>
      <c r="AN442" s="1879"/>
      <c r="AO442" s="1254"/>
      <c r="AP442" s="1491">
        <f t="shared" si="153"/>
        <v>0</v>
      </c>
      <c r="AQ442" s="1872"/>
      <c r="AR442" s="1492">
        <f t="shared" si="154"/>
        <v>0</v>
      </c>
      <c r="AS442" s="1873"/>
      <c r="AT442" s="1492">
        <f t="shared" si="155"/>
        <v>0</v>
      </c>
      <c r="AU442" s="1880"/>
      <c r="AV442" s="1492">
        <f t="shared" si="156"/>
        <v>0</v>
      </c>
      <c r="AW442" s="1493">
        <f t="shared" si="157"/>
        <v>0</v>
      </c>
      <c r="AX442" s="2153">
        <f t="shared" si="158"/>
        <v>0</v>
      </c>
      <c r="AY442" s="1495">
        <f t="shared" si="159"/>
        <v>0</v>
      </c>
      <c r="AZ442" s="1271"/>
      <c r="BA442" s="1508">
        <v>1331818</v>
      </c>
      <c r="BB442" s="1508">
        <v>1931818</v>
      </c>
      <c r="BC442" s="1508">
        <v>2231818</v>
      </c>
      <c r="BD442" s="1508">
        <v>431818</v>
      </c>
      <c r="BE442" s="2167"/>
      <c r="BF442" s="1338"/>
      <c r="BG442" s="1883"/>
      <c r="BH442" s="1338"/>
      <c r="BI442" s="1303"/>
      <c r="BJ442" s="1342"/>
      <c r="BK442" s="1304"/>
      <c r="BL442" s="1229"/>
      <c r="BM442" s="1229"/>
      <c r="BN442" s="1229"/>
      <c r="BO442" s="1490">
        <f t="shared" si="167"/>
        <v>0</v>
      </c>
      <c r="BP442" s="1316">
        <f t="shared" si="160"/>
        <v>16018180</v>
      </c>
      <c r="BQ442" s="1305"/>
      <c r="BS442" s="1298">
        <f t="shared" si="161"/>
        <v>5</v>
      </c>
      <c r="BT442" s="1298">
        <f t="shared" si="162"/>
        <v>0</v>
      </c>
      <c r="BU442" s="1298">
        <f t="shared" si="163"/>
        <v>4</v>
      </c>
      <c r="BV442" s="1298">
        <f t="shared" si="164"/>
        <v>1</v>
      </c>
      <c r="BW442" s="1298">
        <f t="shared" si="165"/>
        <v>16018180</v>
      </c>
    </row>
    <row r="443" spans="1:75" ht="15" customHeight="1" x14ac:dyDescent="0.25">
      <c r="A443" s="2298">
        <f t="shared" ref="A443:A450" si="174">+A442+1</f>
        <v>4</v>
      </c>
      <c r="B443" s="2655">
        <v>43565</v>
      </c>
      <c r="C443" s="2685">
        <f t="shared" si="173"/>
        <v>435</v>
      </c>
      <c r="D443" s="2521" t="s">
        <v>100</v>
      </c>
      <c r="E443" s="1879" t="s">
        <v>88</v>
      </c>
      <c r="F443" s="794">
        <v>5</v>
      </c>
      <c r="G443" s="1491">
        <f t="shared" si="166"/>
        <v>6659090</v>
      </c>
      <c r="H443" s="1872"/>
      <c r="I443" s="2605">
        <f t="shared" si="168"/>
        <v>0</v>
      </c>
      <c r="J443" s="1873">
        <v>4</v>
      </c>
      <c r="K443" s="2605">
        <f t="shared" si="149"/>
        <v>8927272</v>
      </c>
      <c r="L443" s="2767">
        <v>1</v>
      </c>
      <c r="M443" s="2605">
        <f t="shared" si="150"/>
        <v>431818</v>
      </c>
      <c r="N443" s="1505">
        <f t="shared" si="171"/>
        <v>10</v>
      </c>
      <c r="O443" s="1494">
        <f t="shared" si="171"/>
        <v>16018180</v>
      </c>
      <c r="P443" s="1494">
        <f t="shared" si="172"/>
        <v>400000</v>
      </c>
      <c r="Q443" s="2724"/>
      <c r="R443" s="1508">
        <v>1331818</v>
      </c>
      <c r="S443" s="1508">
        <v>1931818</v>
      </c>
      <c r="T443" s="1508">
        <v>2231818</v>
      </c>
      <c r="U443" s="1508">
        <v>431818</v>
      </c>
      <c r="V443" s="1869"/>
      <c r="W443" s="1844"/>
      <c r="X443" s="2326"/>
      <c r="Y443" s="1844"/>
      <c r="Z443" s="2458"/>
      <c r="AA443" s="1867"/>
      <c r="AB443" s="1877"/>
      <c r="AC443" s="1229"/>
      <c r="AD443" s="1229"/>
      <c r="AE443" s="1229"/>
      <c r="AF443" s="1490">
        <f t="shared" si="151"/>
        <v>0</v>
      </c>
      <c r="AG443" s="1316">
        <f t="shared" si="152"/>
        <v>16018180</v>
      </c>
      <c r="AH443" s="1878"/>
      <c r="AI443" s="1630"/>
      <c r="AJ443" s="1424"/>
      <c r="AK443" s="1377"/>
      <c r="AL443" s="2597"/>
      <c r="AM443" s="2254"/>
      <c r="AN443" s="1879"/>
      <c r="AO443" s="1254"/>
      <c r="AP443" s="1491">
        <f t="shared" si="153"/>
        <v>0</v>
      </c>
      <c r="AQ443" s="1872"/>
      <c r="AR443" s="1492">
        <f t="shared" si="154"/>
        <v>0</v>
      </c>
      <c r="AS443" s="1873"/>
      <c r="AT443" s="1492">
        <f t="shared" si="155"/>
        <v>0</v>
      </c>
      <c r="AU443" s="1880"/>
      <c r="AV443" s="1492">
        <f t="shared" si="156"/>
        <v>0</v>
      </c>
      <c r="AW443" s="1493">
        <f t="shared" si="157"/>
        <v>0</v>
      </c>
      <c r="AX443" s="2153">
        <f t="shared" si="158"/>
        <v>0</v>
      </c>
      <c r="AY443" s="1495">
        <f t="shared" si="159"/>
        <v>0</v>
      </c>
      <c r="AZ443" s="1271"/>
      <c r="BA443" s="1508">
        <v>1331818</v>
      </c>
      <c r="BB443" s="1508">
        <v>1931818</v>
      </c>
      <c r="BC443" s="1508">
        <v>2231818</v>
      </c>
      <c r="BD443" s="1508">
        <v>431818</v>
      </c>
      <c r="BE443" s="2167"/>
      <c r="BF443" s="1338"/>
      <c r="BG443" s="1737"/>
      <c r="BH443" s="1338"/>
      <c r="BI443" s="1303"/>
      <c r="BJ443" s="1342"/>
      <c r="BK443" s="1304"/>
      <c r="BL443" s="1229"/>
      <c r="BM443" s="1229"/>
      <c r="BN443" s="1229"/>
      <c r="BO443" s="1490">
        <f t="shared" si="167"/>
        <v>0</v>
      </c>
      <c r="BP443" s="1316">
        <f t="shared" si="160"/>
        <v>16018180</v>
      </c>
      <c r="BQ443" s="1305"/>
      <c r="BS443" s="1298">
        <f t="shared" si="161"/>
        <v>5</v>
      </c>
      <c r="BT443" s="1298">
        <f t="shared" si="162"/>
        <v>0</v>
      </c>
      <c r="BU443" s="1298">
        <f t="shared" si="163"/>
        <v>4</v>
      </c>
      <c r="BV443" s="1298">
        <f t="shared" si="164"/>
        <v>1</v>
      </c>
      <c r="BW443" s="1298">
        <f t="shared" si="165"/>
        <v>16018180</v>
      </c>
    </row>
    <row r="444" spans="1:75" ht="15" customHeight="1" x14ac:dyDescent="0.25">
      <c r="A444" s="2298">
        <f t="shared" si="174"/>
        <v>5</v>
      </c>
      <c r="B444" s="2655">
        <v>43565</v>
      </c>
      <c r="C444" s="2685">
        <f t="shared" si="173"/>
        <v>436</v>
      </c>
      <c r="D444" s="2521" t="s">
        <v>101</v>
      </c>
      <c r="E444" s="1879" t="s">
        <v>88</v>
      </c>
      <c r="F444" s="794">
        <v>5</v>
      </c>
      <c r="G444" s="1491">
        <f t="shared" si="166"/>
        <v>6659090</v>
      </c>
      <c r="H444" s="1872"/>
      <c r="I444" s="2605">
        <f t="shared" si="168"/>
        <v>0</v>
      </c>
      <c r="J444" s="1873">
        <v>4</v>
      </c>
      <c r="K444" s="2605">
        <f t="shared" si="149"/>
        <v>8927272</v>
      </c>
      <c r="L444" s="2767">
        <v>1</v>
      </c>
      <c r="M444" s="2605">
        <f t="shared" si="150"/>
        <v>431818</v>
      </c>
      <c r="N444" s="1505">
        <f t="shared" si="171"/>
        <v>10</v>
      </c>
      <c r="O444" s="1494">
        <f t="shared" si="171"/>
        <v>16018180</v>
      </c>
      <c r="P444" s="1494">
        <f t="shared" si="172"/>
        <v>400000</v>
      </c>
      <c r="Q444" s="2724"/>
      <c r="R444" s="1508">
        <v>1331818</v>
      </c>
      <c r="S444" s="1508">
        <v>1931818</v>
      </c>
      <c r="T444" s="1508">
        <v>2231818</v>
      </c>
      <c r="U444" s="1508">
        <v>431818</v>
      </c>
      <c r="V444" s="1869"/>
      <c r="W444" s="1844"/>
      <c r="X444" s="2384"/>
      <c r="Y444" s="1844"/>
      <c r="Z444" s="2458"/>
      <c r="AA444" s="1867"/>
      <c r="AB444" s="1877"/>
      <c r="AC444" s="1229"/>
      <c r="AD444" s="1229"/>
      <c r="AE444" s="1229"/>
      <c r="AF444" s="1490">
        <f t="shared" si="151"/>
        <v>0</v>
      </c>
      <c r="AG444" s="1316">
        <f t="shared" si="152"/>
        <v>16018180</v>
      </c>
      <c r="AH444" s="1878"/>
      <c r="AI444" s="1630"/>
      <c r="AJ444" s="1424"/>
      <c r="AK444" s="1377"/>
      <c r="AL444" s="2597"/>
      <c r="AM444" s="2254"/>
      <c r="AN444" s="1879"/>
      <c r="AO444" s="1254"/>
      <c r="AP444" s="1491">
        <f t="shared" si="153"/>
        <v>0</v>
      </c>
      <c r="AQ444" s="1872"/>
      <c r="AR444" s="1492">
        <f t="shared" si="154"/>
        <v>0</v>
      </c>
      <c r="AS444" s="1873"/>
      <c r="AT444" s="1492">
        <f t="shared" si="155"/>
        <v>0</v>
      </c>
      <c r="AU444" s="1880"/>
      <c r="AV444" s="1492">
        <f t="shared" si="156"/>
        <v>0</v>
      </c>
      <c r="AW444" s="1493">
        <f t="shared" si="157"/>
        <v>0</v>
      </c>
      <c r="AX444" s="2153">
        <f t="shared" si="158"/>
        <v>0</v>
      </c>
      <c r="AY444" s="1495">
        <f t="shared" si="159"/>
        <v>0</v>
      </c>
      <c r="AZ444" s="1271"/>
      <c r="BA444" s="1508">
        <v>1331818</v>
      </c>
      <c r="BB444" s="1508">
        <v>1931818</v>
      </c>
      <c r="BC444" s="1508">
        <v>2231818</v>
      </c>
      <c r="BD444" s="1508">
        <v>431818</v>
      </c>
      <c r="BE444" s="2167"/>
      <c r="BF444" s="1338"/>
      <c r="BG444" s="1303"/>
      <c r="BH444" s="1338"/>
      <c r="BI444" s="1303"/>
      <c r="BJ444" s="1342"/>
      <c r="BK444" s="1304"/>
      <c r="BL444" s="1229"/>
      <c r="BM444" s="1229"/>
      <c r="BN444" s="1229"/>
      <c r="BO444" s="1490">
        <f t="shared" si="167"/>
        <v>0</v>
      </c>
      <c r="BP444" s="1316">
        <f t="shared" si="160"/>
        <v>16018180</v>
      </c>
      <c r="BQ444" s="1305"/>
      <c r="BS444" s="1298">
        <f t="shared" si="161"/>
        <v>5</v>
      </c>
      <c r="BT444" s="1298">
        <f t="shared" si="162"/>
        <v>0</v>
      </c>
      <c r="BU444" s="1298">
        <f t="shared" si="163"/>
        <v>4</v>
      </c>
      <c r="BV444" s="1298">
        <f t="shared" si="164"/>
        <v>1</v>
      </c>
      <c r="BW444" s="1298">
        <f t="shared" si="165"/>
        <v>16018180</v>
      </c>
    </row>
    <row r="445" spans="1:75" ht="15" customHeight="1" x14ac:dyDescent="0.25">
      <c r="A445" s="2298">
        <f t="shared" si="174"/>
        <v>6</v>
      </c>
      <c r="B445" s="2655">
        <v>43565</v>
      </c>
      <c r="C445" s="2685">
        <f t="shared" si="173"/>
        <v>437</v>
      </c>
      <c r="D445" s="2521" t="s">
        <v>52</v>
      </c>
      <c r="E445" s="1879" t="s">
        <v>43</v>
      </c>
      <c r="F445" s="794">
        <v>4</v>
      </c>
      <c r="G445" s="1491">
        <f t="shared" si="166"/>
        <v>5327272</v>
      </c>
      <c r="H445" s="1872">
        <v>1</v>
      </c>
      <c r="I445" s="2605">
        <f t="shared" si="168"/>
        <v>1931818</v>
      </c>
      <c r="J445" s="1873">
        <v>4</v>
      </c>
      <c r="K445" s="2605">
        <f t="shared" si="149"/>
        <v>8927272</v>
      </c>
      <c r="L445" s="2767">
        <v>1</v>
      </c>
      <c r="M445" s="2605">
        <f t="shared" si="150"/>
        <v>431818</v>
      </c>
      <c r="N445" s="1505">
        <f t="shared" si="171"/>
        <v>10</v>
      </c>
      <c r="O445" s="1494">
        <f t="shared" si="171"/>
        <v>16618180</v>
      </c>
      <c r="P445" s="1494">
        <f t="shared" si="172"/>
        <v>400000</v>
      </c>
      <c r="Q445" s="2724"/>
      <c r="R445" s="1508">
        <v>1331818</v>
      </c>
      <c r="S445" s="1508">
        <v>1931818</v>
      </c>
      <c r="T445" s="1508">
        <v>2231818</v>
      </c>
      <c r="U445" s="1508">
        <v>431818</v>
      </c>
      <c r="V445" s="1869"/>
      <c r="W445" s="1844"/>
      <c r="X445" s="2326"/>
      <c r="Y445" s="1844"/>
      <c r="Z445" s="2458"/>
      <c r="AA445" s="1867"/>
      <c r="AB445" s="1877"/>
      <c r="AC445" s="1229"/>
      <c r="AD445" s="1229"/>
      <c r="AE445" s="1229"/>
      <c r="AF445" s="1490">
        <f t="shared" si="151"/>
        <v>0</v>
      </c>
      <c r="AG445" s="1316">
        <f t="shared" si="152"/>
        <v>16618180</v>
      </c>
      <c r="AH445" s="1878"/>
      <c r="AI445" s="1630"/>
      <c r="AJ445" s="1424"/>
      <c r="AK445" s="1377"/>
      <c r="AL445" s="2597"/>
      <c r="AM445" s="2254"/>
      <c r="AN445" s="1879"/>
      <c r="AO445" s="1254"/>
      <c r="AP445" s="1491">
        <f t="shared" si="153"/>
        <v>0</v>
      </c>
      <c r="AQ445" s="1872"/>
      <c r="AR445" s="1492">
        <f t="shared" si="154"/>
        <v>0</v>
      </c>
      <c r="AS445" s="1873"/>
      <c r="AT445" s="1492">
        <f t="shared" si="155"/>
        <v>0</v>
      </c>
      <c r="AU445" s="1880"/>
      <c r="AV445" s="1492">
        <f t="shared" si="156"/>
        <v>0</v>
      </c>
      <c r="AW445" s="1493">
        <f t="shared" si="157"/>
        <v>0</v>
      </c>
      <c r="AX445" s="2153">
        <f t="shared" si="158"/>
        <v>0</v>
      </c>
      <c r="AY445" s="1495">
        <f t="shared" si="159"/>
        <v>0</v>
      </c>
      <c r="AZ445" s="1271"/>
      <c r="BA445" s="1508">
        <v>1331818</v>
      </c>
      <c r="BB445" s="1508">
        <v>1931818</v>
      </c>
      <c r="BC445" s="1508">
        <v>2231818</v>
      </c>
      <c r="BD445" s="1508">
        <v>431818</v>
      </c>
      <c r="BE445" s="2167"/>
      <c r="BF445" s="1338"/>
      <c r="BG445" s="1302"/>
      <c r="BH445" s="1338"/>
      <c r="BI445" s="1303"/>
      <c r="BJ445" s="1342"/>
      <c r="BK445" s="1304"/>
      <c r="BL445" s="1229"/>
      <c r="BM445" s="1229"/>
      <c r="BN445" s="1229"/>
      <c r="BO445" s="1490">
        <f t="shared" si="167"/>
        <v>0</v>
      </c>
      <c r="BP445" s="1316">
        <f t="shared" si="160"/>
        <v>16618180</v>
      </c>
      <c r="BQ445" s="1305"/>
      <c r="BS445" s="1298">
        <f t="shared" si="161"/>
        <v>4</v>
      </c>
      <c r="BT445" s="1298">
        <f t="shared" si="162"/>
        <v>1</v>
      </c>
      <c r="BU445" s="1298">
        <f t="shared" si="163"/>
        <v>4</v>
      </c>
      <c r="BV445" s="1298">
        <f t="shared" si="164"/>
        <v>1</v>
      </c>
      <c r="BW445" s="1298">
        <f t="shared" si="165"/>
        <v>16618180</v>
      </c>
    </row>
    <row r="446" spans="1:75" ht="15" customHeight="1" x14ac:dyDescent="0.25">
      <c r="A446" s="2298">
        <f t="shared" si="174"/>
        <v>7</v>
      </c>
      <c r="B446" s="2655">
        <v>43565</v>
      </c>
      <c r="C446" s="2685">
        <f t="shared" si="173"/>
        <v>438</v>
      </c>
      <c r="D446" s="2521" t="s">
        <v>39</v>
      </c>
      <c r="E446" s="1879" t="s">
        <v>43</v>
      </c>
      <c r="F446" s="794">
        <v>4</v>
      </c>
      <c r="G446" s="1491">
        <f t="shared" si="166"/>
        <v>5327272</v>
      </c>
      <c r="H446" s="1872"/>
      <c r="I446" s="2605">
        <f t="shared" si="168"/>
        <v>0</v>
      </c>
      <c r="J446" s="1873">
        <v>4</v>
      </c>
      <c r="K446" s="2605">
        <f t="shared" si="149"/>
        <v>8927272</v>
      </c>
      <c r="L446" s="2767">
        <v>2</v>
      </c>
      <c r="M446" s="2605">
        <f t="shared" si="150"/>
        <v>863636</v>
      </c>
      <c r="N446" s="1505">
        <f t="shared" ref="N446:O461" si="175">F446+H446+J446+L446</f>
        <v>10</v>
      </c>
      <c r="O446" s="1494">
        <f t="shared" si="175"/>
        <v>15118180</v>
      </c>
      <c r="P446" s="1494">
        <f t="shared" si="172"/>
        <v>400000</v>
      </c>
      <c r="Q446" s="2724"/>
      <c r="R446" s="1508">
        <v>1331818</v>
      </c>
      <c r="S446" s="1508">
        <v>1931818</v>
      </c>
      <c r="T446" s="1508">
        <v>2231818</v>
      </c>
      <c r="U446" s="1508">
        <v>431818</v>
      </c>
      <c r="V446" s="1869"/>
      <c r="W446" s="1844"/>
      <c r="X446" s="2384"/>
      <c r="Y446" s="1844"/>
      <c r="Z446" s="2458"/>
      <c r="AA446" s="1867"/>
      <c r="AB446" s="1877"/>
      <c r="AC446" s="1229"/>
      <c r="AD446" s="1229"/>
      <c r="AE446" s="1229"/>
      <c r="AF446" s="1490">
        <f t="shared" si="151"/>
        <v>0</v>
      </c>
      <c r="AG446" s="1316">
        <f t="shared" si="152"/>
        <v>15118180</v>
      </c>
      <c r="AH446" s="1878"/>
      <c r="AI446" s="1630"/>
      <c r="AJ446" s="1424"/>
      <c r="AK446" s="1377"/>
      <c r="AL446" s="2597"/>
      <c r="AM446" s="2254"/>
      <c r="AN446" s="1879"/>
      <c r="AO446" s="1254"/>
      <c r="AP446" s="1491">
        <f t="shared" si="153"/>
        <v>0</v>
      </c>
      <c r="AQ446" s="1872"/>
      <c r="AR446" s="1492">
        <f t="shared" si="154"/>
        <v>0</v>
      </c>
      <c r="AS446" s="1873"/>
      <c r="AT446" s="1492">
        <f t="shared" si="155"/>
        <v>0</v>
      </c>
      <c r="AU446" s="1880"/>
      <c r="AV446" s="1492">
        <f t="shared" si="156"/>
        <v>0</v>
      </c>
      <c r="AW446" s="1493">
        <f t="shared" si="157"/>
        <v>0</v>
      </c>
      <c r="AX446" s="2153">
        <f t="shared" si="158"/>
        <v>0</v>
      </c>
      <c r="AY446" s="1495">
        <f t="shared" si="159"/>
        <v>0</v>
      </c>
      <c r="AZ446" s="1271"/>
      <c r="BA446" s="1508">
        <v>1331818</v>
      </c>
      <c r="BB446" s="1508">
        <v>1931818</v>
      </c>
      <c r="BC446" s="1508">
        <v>2231818</v>
      </c>
      <c r="BD446" s="1508">
        <v>431818</v>
      </c>
      <c r="BE446" s="2167"/>
      <c r="BF446" s="1338"/>
      <c r="BG446" s="1303"/>
      <c r="BH446" s="1338"/>
      <c r="BI446" s="1303"/>
      <c r="BJ446" s="1342"/>
      <c r="BK446" s="1304"/>
      <c r="BL446" s="1229"/>
      <c r="BM446" s="1229"/>
      <c r="BN446" s="1229"/>
      <c r="BO446" s="1490">
        <f t="shared" si="167"/>
        <v>0</v>
      </c>
      <c r="BP446" s="1316">
        <f t="shared" si="160"/>
        <v>15118180</v>
      </c>
      <c r="BQ446" s="1305"/>
      <c r="BS446" s="1298">
        <f t="shared" si="161"/>
        <v>4</v>
      </c>
      <c r="BT446" s="1298">
        <f t="shared" si="162"/>
        <v>0</v>
      </c>
      <c r="BU446" s="1298">
        <f t="shared" si="163"/>
        <v>4</v>
      </c>
      <c r="BV446" s="1298">
        <f t="shared" si="164"/>
        <v>2</v>
      </c>
      <c r="BW446" s="1298">
        <f t="shared" si="165"/>
        <v>15118180</v>
      </c>
    </row>
    <row r="447" spans="1:75" ht="15" customHeight="1" x14ac:dyDescent="0.25">
      <c r="A447" s="2298">
        <f t="shared" si="174"/>
        <v>8</v>
      </c>
      <c r="B447" s="2655">
        <v>43565</v>
      </c>
      <c r="C447" s="2685">
        <f t="shared" si="173"/>
        <v>439</v>
      </c>
      <c r="D447" s="2521" t="s">
        <v>106</v>
      </c>
      <c r="E447" s="1879" t="s">
        <v>88</v>
      </c>
      <c r="F447" s="794">
        <v>6</v>
      </c>
      <c r="G447" s="1491">
        <f t="shared" si="166"/>
        <v>7990908</v>
      </c>
      <c r="H447" s="1872"/>
      <c r="I447" s="2605">
        <f t="shared" si="168"/>
        <v>0</v>
      </c>
      <c r="J447" s="1873">
        <v>4</v>
      </c>
      <c r="K447" s="2605">
        <f t="shared" si="149"/>
        <v>8927272</v>
      </c>
      <c r="L447" s="2767"/>
      <c r="M447" s="2605">
        <f t="shared" si="150"/>
        <v>0</v>
      </c>
      <c r="N447" s="1505">
        <f t="shared" si="175"/>
        <v>10</v>
      </c>
      <c r="O447" s="1494">
        <f t="shared" si="175"/>
        <v>16918180</v>
      </c>
      <c r="P447" s="1494">
        <f t="shared" si="172"/>
        <v>400000</v>
      </c>
      <c r="Q447" s="2724"/>
      <c r="R447" s="1508">
        <v>1331818</v>
      </c>
      <c r="S447" s="1508">
        <v>1931818</v>
      </c>
      <c r="T447" s="1508">
        <v>2231818</v>
      </c>
      <c r="U447" s="1508">
        <v>431818</v>
      </c>
      <c r="V447" s="1869"/>
      <c r="W447" s="1844"/>
      <c r="X447" s="2326"/>
      <c r="Y447" s="1844"/>
      <c r="Z447" s="2458"/>
      <c r="AA447" s="1867"/>
      <c r="AB447" s="1877"/>
      <c r="AC447" s="1229"/>
      <c r="AD447" s="1229"/>
      <c r="AE447" s="1229"/>
      <c r="AF447" s="1490">
        <f t="shared" si="151"/>
        <v>0</v>
      </c>
      <c r="AG447" s="1316">
        <f t="shared" si="152"/>
        <v>16918180</v>
      </c>
      <c r="AH447" s="1878"/>
      <c r="AI447" s="1630"/>
      <c r="AJ447" s="1424"/>
      <c r="AK447" s="1377"/>
      <c r="AL447" s="2597"/>
      <c r="AM447" s="2254"/>
      <c r="AN447" s="1879"/>
      <c r="AO447" s="1254"/>
      <c r="AP447" s="1491">
        <f t="shared" si="153"/>
        <v>0</v>
      </c>
      <c r="AQ447" s="1872"/>
      <c r="AR447" s="1492">
        <f t="shared" si="154"/>
        <v>0</v>
      </c>
      <c r="AS447" s="1873"/>
      <c r="AT447" s="1492">
        <f t="shared" si="155"/>
        <v>0</v>
      </c>
      <c r="AU447" s="1880"/>
      <c r="AV447" s="1492">
        <f t="shared" si="156"/>
        <v>0</v>
      </c>
      <c r="AW447" s="1493">
        <f t="shared" si="157"/>
        <v>0</v>
      </c>
      <c r="AX447" s="2153">
        <f t="shared" si="158"/>
        <v>0</v>
      </c>
      <c r="AY447" s="1495">
        <f t="shared" si="159"/>
        <v>0</v>
      </c>
      <c r="AZ447" s="1271"/>
      <c r="BA447" s="1508">
        <v>1331818</v>
      </c>
      <c r="BB447" s="1508">
        <v>1931818</v>
      </c>
      <c r="BC447" s="1508">
        <v>2231818</v>
      </c>
      <c r="BD447" s="1508">
        <v>431818</v>
      </c>
      <c r="BE447" s="2167"/>
      <c r="BF447" s="1338"/>
      <c r="BG447" s="1303"/>
      <c r="BH447" s="1338"/>
      <c r="BI447" s="1303"/>
      <c r="BJ447" s="1342"/>
      <c r="BK447" s="1304"/>
      <c r="BL447" s="1229"/>
      <c r="BM447" s="1229"/>
      <c r="BN447" s="1229"/>
      <c r="BO447" s="1490">
        <f t="shared" si="167"/>
        <v>0</v>
      </c>
      <c r="BP447" s="1316">
        <f t="shared" si="160"/>
        <v>16918180</v>
      </c>
      <c r="BQ447" s="1305"/>
      <c r="BS447" s="1298">
        <f t="shared" si="161"/>
        <v>6</v>
      </c>
      <c r="BT447" s="1298">
        <f t="shared" si="162"/>
        <v>0</v>
      </c>
      <c r="BU447" s="1298">
        <f t="shared" si="163"/>
        <v>4</v>
      </c>
      <c r="BV447" s="1298">
        <f t="shared" si="164"/>
        <v>0</v>
      </c>
      <c r="BW447" s="1298">
        <f t="shared" si="165"/>
        <v>16918180</v>
      </c>
    </row>
    <row r="448" spans="1:75" ht="15" customHeight="1" x14ac:dyDescent="0.25">
      <c r="A448" s="2298">
        <f t="shared" si="174"/>
        <v>9</v>
      </c>
      <c r="B448" s="2655">
        <v>43565</v>
      </c>
      <c r="C448" s="2685">
        <f>+C447+1</f>
        <v>440</v>
      </c>
      <c r="D448" s="2521" t="s">
        <v>56</v>
      </c>
      <c r="E448" s="1879" t="s">
        <v>57</v>
      </c>
      <c r="F448" s="794">
        <v>3</v>
      </c>
      <c r="G448" s="1491">
        <f t="shared" si="166"/>
        <v>3995454</v>
      </c>
      <c r="H448" s="1872"/>
      <c r="I448" s="2605">
        <f t="shared" si="168"/>
        <v>0</v>
      </c>
      <c r="J448" s="1873">
        <v>2</v>
      </c>
      <c r="K448" s="2605">
        <f t="shared" si="149"/>
        <v>4463636</v>
      </c>
      <c r="L448" s="2767">
        <v>1</v>
      </c>
      <c r="M448" s="2605">
        <f t="shared" si="150"/>
        <v>431818</v>
      </c>
      <c r="N448" s="1505">
        <f t="shared" si="175"/>
        <v>6</v>
      </c>
      <c r="O448" s="1494">
        <f t="shared" si="175"/>
        <v>8890908</v>
      </c>
      <c r="P448" s="1494">
        <f t="shared" si="172"/>
        <v>240000</v>
      </c>
      <c r="Q448" s="2724"/>
      <c r="R448" s="1508">
        <v>1331818</v>
      </c>
      <c r="S448" s="1508">
        <v>1931818</v>
      </c>
      <c r="T448" s="1508">
        <v>2231818</v>
      </c>
      <c r="U448" s="1508">
        <v>431818</v>
      </c>
      <c r="V448" s="1869"/>
      <c r="W448" s="1844"/>
      <c r="X448" s="2333"/>
      <c r="Y448" s="1844"/>
      <c r="Z448" s="2458"/>
      <c r="AA448" s="1867"/>
      <c r="AB448" s="1877"/>
      <c r="AC448" s="1229"/>
      <c r="AD448" s="1229"/>
      <c r="AE448" s="1229"/>
      <c r="AF448" s="1490">
        <f t="shared" si="151"/>
        <v>0</v>
      </c>
      <c r="AG448" s="1316">
        <f t="shared" si="152"/>
        <v>8890908</v>
      </c>
      <c r="AH448" s="1878"/>
      <c r="AI448" s="1630"/>
      <c r="AJ448" s="1424"/>
      <c r="AK448" s="1377"/>
      <c r="AL448" s="2597"/>
      <c r="AM448" s="2254"/>
      <c r="AN448" s="1879"/>
      <c r="AO448" s="1254"/>
      <c r="AP448" s="1491">
        <f t="shared" si="153"/>
        <v>0</v>
      </c>
      <c r="AQ448" s="1872"/>
      <c r="AR448" s="1492">
        <f t="shared" si="154"/>
        <v>0</v>
      </c>
      <c r="AS448" s="1873"/>
      <c r="AT448" s="1492">
        <f t="shared" si="155"/>
        <v>0</v>
      </c>
      <c r="AU448" s="1880"/>
      <c r="AV448" s="1492">
        <f t="shared" si="156"/>
        <v>0</v>
      </c>
      <c r="AW448" s="1493">
        <f t="shared" si="157"/>
        <v>0</v>
      </c>
      <c r="AX448" s="2153">
        <f t="shared" si="158"/>
        <v>0</v>
      </c>
      <c r="AY448" s="1495">
        <f t="shared" si="159"/>
        <v>0</v>
      </c>
      <c r="AZ448" s="1271"/>
      <c r="BA448" s="1508">
        <v>1331818</v>
      </c>
      <c r="BB448" s="1508">
        <v>1931818</v>
      </c>
      <c r="BC448" s="1508">
        <v>2231818</v>
      </c>
      <c r="BD448" s="1508">
        <v>431818</v>
      </c>
      <c r="BE448" s="2167"/>
      <c r="BF448" s="1338"/>
      <c r="BG448" s="1303"/>
      <c r="BH448" s="1338"/>
      <c r="BI448" s="1303"/>
      <c r="BJ448" s="1342"/>
      <c r="BK448" s="1304"/>
      <c r="BL448" s="1229"/>
      <c r="BM448" s="1229"/>
      <c r="BN448" s="1229"/>
      <c r="BO448" s="1490">
        <f t="shared" si="167"/>
        <v>0</v>
      </c>
      <c r="BP448" s="1316">
        <f t="shared" si="160"/>
        <v>8890908</v>
      </c>
      <c r="BQ448" s="1305"/>
      <c r="BS448" s="1298">
        <f t="shared" si="161"/>
        <v>3</v>
      </c>
      <c r="BT448" s="1298">
        <f t="shared" si="162"/>
        <v>0</v>
      </c>
      <c r="BU448" s="1298">
        <f t="shared" si="163"/>
        <v>2</v>
      </c>
      <c r="BV448" s="1298">
        <f t="shared" si="164"/>
        <v>1</v>
      </c>
      <c r="BW448" s="1298">
        <f t="shared" si="165"/>
        <v>8890908</v>
      </c>
    </row>
    <row r="449" spans="1:75" ht="15" customHeight="1" x14ac:dyDescent="0.25">
      <c r="A449" s="2298">
        <f t="shared" si="174"/>
        <v>10</v>
      </c>
      <c r="B449" s="2655">
        <v>43565</v>
      </c>
      <c r="C449" s="2685">
        <f>+C448+1</f>
        <v>441</v>
      </c>
      <c r="D449" s="2522" t="s">
        <v>58</v>
      </c>
      <c r="E449" s="1879" t="s">
        <v>57</v>
      </c>
      <c r="F449" s="794"/>
      <c r="G449" s="1491">
        <f t="shared" si="166"/>
        <v>0</v>
      </c>
      <c r="H449" s="1872">
        <v>1</v>
      </c>
      <c r="I449" s="2605">
        <f t="shared" si="168"/>
        <v>1931818</v>
      </c>
      <c r="J449" s="1873">
        <v>2</v>
      </c>
      <c r="K449" s="2605">
        <f t="shared" si="149"/>
        <v>4463636</v>
      </c>
      <c r="L449" s="2767"/>
      <c r="M449" s="2605">
        <f t="shared" si="150"/>
        <v>0</v>
      </c>
      <c r="N449" s="1505">
        <f t="shared" si="175"/>
        <v>3</v>
      </c>
      <c r="O449" s="1494">
        <f t="shared" si="175"/>
        <v>6395454</v>
      </c>
      <c r="P449" s="1494">
        <f t="shared" si="172"/>
        <v>120000</v>
      </c>
      <c r="Q449" s="2724"/>
      <c r="R449" s="1508">
        <v>1331818</v>
      </c>
      <c r="S449" s="1508">
        <v>1931818</v>
      </c>
      <c r="T449" s="1508">
        <v>2231818</v>
      </c>
      <c r="U449" s="1508">
        <v>431818</v>
      </c>
      <c r="V449" s="1869"/>
      <c r="W449" s="1844"/>
      <c r="X449" s="2384"/>
      <c r="Y449" s="1844"/>
      <c r="Z449" s="2458"/>
      <c r="AA449" s="1867"/>
      <c r="AB449" s="1877"/>
      <c r="AC449" s="1229"/>
      <c r="AD449" s="1229"/>
      <c r="AE449" s="1229"/>
      <c r="AF449" s="1490">
        <f t="shared" si="151"/>
        <v>0</v>
      </c>
      <c r="AG449" s="1316">
        <f t="shared" si="152"/>
        <v>6395454</v>
      </c>
      <c r="AH449" s="1882"/>
      <c r="AI449" s="1630"/>
      <c r="AJ449" s="1424"/>
      <c r="AK449" s="1377"/>
      <c r="AL449" s="2597"/>
      <c r="AM449" s="2254"/>
      <c r="AN449" s="1879"/>
      <c r="AO449" s="1254"/>
      <c r="AP449" s="1491">
        <f t="shared" si="153"/>
        <v>0</v>
      </c>
      <c r="AQ449" s="1872"/>
      <c r="AR449" s="1492">
        <f t="shared" si="154"/>
        <v>0</v>
      </c>
      <c r="AS449" s="1873"/>
      <c r="AT449" s="1492">
        <f t="shared" si="155"/>
        <v>0</v>
      </c>
      <c r="AU449" s="1880"/>
      <c r="AV449" s="1492">
        <f t="shared" si="156"/>
        <v>0</v>
      </c>
      <c r="AW449" s="1493">
        <f t="shared" si="157"/>
        <v>0</v>
      </c>
      <c r="AX449" s="2153">
        <f t="shared" si="158"/>
        <v>0</v>
      </c>
      <c r="AY449" s="1495">
        <f t="shared" si="159"/>
        <v>0</v>
      </c>
      <c r="AZ449" s="1271"/>
      <c r="BA449" s="1508">
        <v>1331818</v>
      </c>
      <c r="BB449" s="1508">
        <v>1931818</v>
      </c>
      <c r="BC449" s="1508">
        <v>2231818</v>
      </c>
      <c r="BD449" s="1508">
        <v>431818</v>
      </c>
      <c r="BE449" s="2167"/>
      <c r="BF449" s="1338"/>
      <c r="BG449" s="1303"/>
      <c r="BH449" s="1338"/>
      <c r="BI449" s="1303"/>
      <c r="BJ449" s="1342"/>
      <c r="BK449" s="1304"/>
      <c r="BL449" s="1229"/>
      <c r="BM449" s="1229"/>
      <c r="BN449" s="1229"/>
      <c r="BO449" s="1490">
        <f t="shared" si="167"/>
        <v>0</v>
      </c>
      <c r="BP449" s="1316">
        <f t="shared" si="160"/>
        <v>6395454</v>
      </c>
      <c r="BQ449" s="1305"/>
      <c r="BS449" s="1298">
        <f t="shared" si="161"/>
        <v>0</v>
      </c>
      <c r="BT449" s="1298">
        <f t="shared" si="162"/>
        <v>1</v>
      </c>
      <c r="BU449" s="1298">
        <f t="shared" si="163"/>
        <v>2</v>
      </c>
      <c r="BV449" s="1298">
        <f t="shared" si="164"/>
        <v>0</v>
      </c>
      <c r="BW449" s="1298">
        <f t="shared" si="165"/>
        <v>6395454</v>
      </c>
    </row>
    <row r="450" spans="1:75" ht="15" customHeight="1" thickBot="1" x14ac:dyDescent="0.3">
      <c r="A450" s="1315">
        <f t="shared" si="174"/>
        <v>11</v>
      </c>
      <c r="B450" s="1339">
        <v>43565</v>
      </c>
      <c r="C450" s="1268">
        <f>+C449+1</f>
        <v>442</v>
      </c>
      <c r="D450" s="2265" t="s">
        <v>95</v>
      </c>
      <c r="E450" s="1266" t="s">
        <v>57</v>
      </c>
      <c r="F450" s="794">
        <v>5</v>
      </c>
      <c r="G450" s="1491">
        <f t="shared" si="166"/>
        <v>6659090</v>
      </c>
      <c r="H450" s="1268">
        <v>2</v>
      </c>
      <c r="I450" s="2605">
        <f t="shared" si="168"/>
        <v>3863636</v>
      </c>
      <c r="J450" s="808">
        <v>5</v>
      </c>
      <c r="K450" s="2605">
        <f t="shared" si="149"/>
        <v>11159090</v>
      </c>
      <c r="L450" s="2768"/>
      <c r="M450" s="2605">
        <f t="shared" si="150"/>
        <v>0</v>
      </c>
      <c r="N450" s="1505">
        <f t="shared" si="175"/>
        <v>12</v>
      </c>
      <c r="O450" s="1494">
        <f t="shared" si="175"/>
        <v>21681816</v>
      </c>
      <c r="P450" s="1494">
        <f t="shared" si="172"/>
        <v>480000</v>
      </c>
      <c r="Q450" s="1891"/>
      <c r="R450" s="1508">
        <v>1331818</v>
      </c>
      <c r="S450" s="1508">
        <v>1931818</v>
      </c>
      <c r="T450" s="1508">
        <v>2231818</v>
      </c>
      <c r="U450" s="1508">
        <v>431818</v>
      </c>
      <c r="V450" s="1883"/>
      <c r="W450" s="1338"/>
      <c r="X450" s="2299"/>
      <c r="Y450" s="1338"/>
      <c r="Z450" s="2450"/>
      <c r="AA450" s="1342"/>
      <c r="AB450" s="1340"/>
      <c r="AC450" s="1229"/>
      <c r="AD450" s="1229"/>
      <c r="AE450" s="1229"/>
      <c r="AF450" s="1490">
        <f t="shared" si="151"/>
        <v>0</v>
      </c>
      <c r="AG450" s="1316">
        <f t="shared" si="152"/>
        <v>21681816</v>
      </c>
      <c r="AH450" s="1305"/>
      <c r="AI450" s="1313"/>
      <c r="AJ450" s="1267"/>
      <c r="AK450" s="1299"/>
      <c r="AL450" s="2538"/>
      <c r="AM450" s="2255"/>
      <c r="AN450" s="1266"/>
      <c r="AO450" s="1254"/>
      <c r="AP450" s="1491">
        <f t="shared" si="153"/>
        <v>0</v>
      </c>
      <c r="AQ450" s="1268"/>
      <c r="AR450" s="1492">
        <f t="shared" si="154"/>
        <v>0</v>
      </c>
      <c r="AS450" s="808"/>
      <c r="AT450" s="1492">
        <f t="shared" si="155"/>
        <v>0</v>
      </c>
      <c r="AU450" s="809"/>
      <c r="AV450" s="1492">
        <f t="shared" si="156"/>
        <v>0</v>
      </c>
      <c r="AW450" s="1493">
        <f t="shared" si="157"/>
        <v>0</v>
      </c>
      <c r="AX450" s="2153">
        <f t="shared" si="158"/>
        <v>0</v>
      </c>
      <c r="AY450" s="1495">
        <f t="shared" si="159"/>
        <v>0</v>
      </c>
      <c r="AZ450" s="1271"/>
      <c r="BA450" s="1508">
        <v>1331818</v>
      </c>
      <c r="BB450" s="1508">
        <v>1931818</v>
      </c>
      <c r="BC450" s="1508">
        <v>2231818</v>
      </c>
      <c r="BD450" s="1508">
        <v>431818</v>
      </c>
      <c r="BE450" s="2167"/>
      <c r="BF450" s="1338"/>
      <c r="BG450" s="1303"/>
      <c r="BH450" s="1338"/>
      <c r="BI450" s="1303"/>
      <c r="BJ450" s="1342"/>
      <c r="BK450" s="1304"/>
      <c r="BL450" s="1229"/>
      <c r="BM450" s="1229"/>
      <c r="BN450" s="1229"/>
      <c r="BO450" s="1490">
        <f t="shared" si="167"/>
        <v>0</v>
      </c>
      <c r="BP450" s="1316">
        <f t="shared" si="160"/>
        <v>21681816</v>
      </c>
      <c r="BQ450" s="1305"/>
      <c r="BS450" s="1298">
        <f t="shared" si="161"/>
        <v>5</v>
      </c>
      <c r="BT450" s="1298">
        <f t="shared" si="162"/>
        <v>2</v>
      </c>
      <c r="BU450" s="1298">
        <f t="shared" si="163"/>
        <v>5</v>
      </c>
      <c r="BV450" s="1298">
        <f t="shared" si="164"/>
        <v>0</v>
      </c>
      <c r="BW450" s="1298">
        <f t="shared" si="165"/>
        <v>21681816</v>
      </c>
    </row>
    <row r="451" spans="1:75" ht="15" customHeight="1" x14ac:dyDescent="0.25">
      <c r="A451" s="1315">
        <v>1</v>
      </c>
      <c r="B451" s="1339">
        <v>43567</v>
      </c>
      <c r="C451" s="1268">
        <v>443</v>
      </c>
      <c r="D451" s="2523" t="s">
        <v>37</v>
      </c>
      <c r="E451" s="1266" t="s">
        <v>31</v>
      </c>
      <c r="F451" s="794">
        <v>3</v>
      </c>
      <c r="G451" s="1491">
        <f t="shared" si="166"/>
        <v>3995454</v>
      </c>
      <c r="H451" s="1268">
        <v>1</v>
      </c>
      <c r="I451" s="2605">
        <f t="shared" si="168"/>
        <v>1931818</v>
      </c>
      <c r="J451" s="808">
        <v>4</v>
      </c>
      <c r="K451" s="2605">
        <f t="shared" si="149"/>
        <v>8927272</v>
      </c>
      <c r="L451" s="2768">
        <v>1</v>
      </c>
      <c r="M451" s="2605">
        <f t="shared" si="150"/>
        <v>431818</v>
      </c>
      <c r="N451" s="1505">
        <f t="shared" si="175"/>
        <v>9</v>
      </c>
      <c r="O451" s="1494">
        <f t="shared" si="175"/>
        <v>15286362</v>
      </c>
      <c r="P451" s="1494">
        <f t="shared" si="172"/>
        <v>360000</v>
      </c>
      <c r="Q451" s="1891"/>
      <c r="R451" s="1508">
        <v>1331818</v>
      </c>
      <c r="S451" s="1508">
        <v>1931818</v>
      </c>
      <c r="T451" s="1508">
        <v>2231818</v>
      </c>
      <c r="U451" s="1508">
        <v>431818</v>
      </c>
      <c r="V451" s="1869"/>
      <c r="W451" s="1844"/>
      <c r="X451" s="2326"/>
      <c r="Y451" s="1844"/>
      <c r="Z451" s="2450"/>
      <c r="AA451" s="1342"/>
      <c r="AB451" s="1340"/>
      <c r="AC451" s="1229"/>
      <c r="AD451" s="1229"/>
      <c r="AE451" s="1229"/>
      <c r="AF451" s="1490">
        <f t="shared" si="151"/>
        <v>0</v>
      </c>
      <c r="AG451" s="1316">
        <f t="shared" si="152"/>
        <v>15286362</v>
      </c>
      <c r="AH451" s="1305"/>
      <c r="AI451" s="1313"/>
      <c r="AJ451" s="1425"/>
      <c r="AK451" s="1299"/>
      <c r="AL451" s="2538"/>
      <c r="AM451" s="2256"/>
      <c r="AN451" s="1266"/>
      <c r="AO451" s="1529"/>
      <c r="AP451" s="1491">
        <f t="shared" si="153"/>
        <v>0</v>
      </c>
      <c r="AQ451" s="1268"/>
      <c r="AR451" s="1492">
        <f t="shared" si="154"/>
        <v>0</v>
      </c>
      <c r="AS451" s="808"/>
      <c r="AT451" s="1492">
        <f t="shared" si="155"/>
        <v>0</v>
      </c>
      <c r="AU451" s="809"/>
      <c r="AV451" s="1492">
        <f t="shared" si="156"/>
        <v>0</v>
      </c>
      <c r="AW451" s="1493">
        <f t="shared" si="157"/>
        <v>0</v>
      </c>
      <c r="AX451" s="2153">
        <f t="shared" si="158"/>
        <v>0</v>
      </c>
      <c r="AY451" s="1495">
        <f t="shared" si="159"/>
        <v>0</v>
      </c>
      <c r="AZ451" s="1271"/>
      <c r="BA451" s="1508">
        <v>1331818</v>
      </c>
      <c r="BB451" s="1508">
        <v>1931818</v>
      </c>
      <c r="BC451" s="1508">
        <v>2231818</v>
      </c>
      <c r="BD451" s="1508">
        <v>431818</v>
      </c>
      <c r="BE451" s="2167"/>
      <c r="BF451" s="1338"/>
      <c r="BG451" s="1302"/>
      <c r="BH451" s="1338"/>
      <c r="BI451" s="1303"/>
      <c r="BJ451" s="1342"/>
      <c r="BK451" s="1304"/>
      <c r="BL451" s="1229"/>
      <c r="BM451" s="1229"/>
      <c r="BN451" s="1229"/>
      <c r="BO451" s="1490">
        <f t="shared" si="167"/>
        <v>0</v>
      </c>
      <c r="BP451" s="1316">
        <f t="shared" si="160"/>
        <v>15286362</v>
      </c>
      <c r="BQ451" s="1305"/>
      <c r="BS451" s="1298">
        <f t="shared" si="161"/>
        <v>3</v>
      </c>
      <c r="BT451" s="1298">
        <f t="shared" si="162"/>
        <v>1</v>
      </c>
      <c r="BU451" s="1298">
        <f t="shared" si="163"/>
        <v>4</v>
      </c>
      <c r="BV451" s="1298">
        <f t="shared" si="164"/>
        <v>1</v>
      </c>
      <c r="BW451" s="1298">
        <f t="shared" si="165"/>
        <v>15286362</v>
      </c>
    </row>
    <row r="452" spans="1:75" ht="15" customHeight="1" x14ac:dyDescent="0.25">
      <c r="A452" s="1315">
        <f>+A451+1</f>
        <v>2</v>
      </c>
      <c r="B452" s="1339">
        <v>43567</v>
      </c>
      <c r="C452" s="1268">
        <f>+C451+1</f>
        <v>444</v>
      </c>
      <c r="D452" s="2523" t="s">
        <v>81</v>
      </c>
      <c r="E452" s="1266" t="s">
        <v>31</v>
      </c>
      <c r="F452" s="794">
        <v>4</v>
      </c>
      <c r="G452" s="1491">
        <f t="shared" si="166"/>
        <v>5327272</v>
      </c>
      <c r="H452" s="1268">
        <v>1</v>
      </c>
      <c r="I452" s="2605">
        <f t="shared" si="168"/>
        <v>1931818</v>
      </c>
      <c r="J452" s="808">
        <v>4</v>
      </c>
      <c r="K452" s="2605">
        <f t="shared" si="149"/>
        <v>8927272</v>
      </c>
      <c r="L452" s="2768">
        <v>1</v>
      </c>
      <c r="M452" s="2605">
        <f t="shared" si="150"/>
        <v>431818</v>
      </c>
      <c r="N452" s="1505">
        <f t="shared" si="175"/>
        <v>10</v>
      </c>
      <c r="O452" s="1494">
        <f t="shared" si="175"/>
        <v>16618180</v>
      </c>
      <c r="P452" s="1494">
        <f t="shared" si="172"/>
        <v>400000</v>
      </c>
      <c r="Q452" s="1891"/>
      <c r="R452" s="1508">
        <v>1331818</v>
      </c>
      <c r="S452" s="1508">
        <v>1931818</v>
      </c>
      <c r="T452" s="1508">
        <v>2231818</v>
      </c>
      <c r="U452" s="1508">
        <v>431818</v>
      </c>
      <c r="V452" s="1883"/>
      <c r="W452" s="1338"/>
      <c r="X452" s="2299"/>
      <c r="Y452" s="1338"/>
      <c r="Z452" s="2450"/>
      <c r="AA452" s="1342"/>
      <c r="AB452" s="1340"/>
      <c r="AC452" s="1229"/>
      <c r="AD452" s="1229"/>
      <c r="AE452" s="1229"/>
      <c r="AF452" s="1490">
        <f t="shared" si="151"/>
        <v>0</v>
      </c>
      <c r="AG452" s="1316">
        <f t="shared" si="152"/>
        <v>16618180</v>
      </c>
      <c r="AH452" s="1884"/>
      <c r="AI452" s="1313"/>
      <c r="AJ452" s="1267"/>
      <c r="AK452" s="1299"/>
      <c r="AL452" s="2538"/>
      <c r="AM452" s="2256"/>
      <c r="AN452" s="1266"/>
      <c r="AO452" s="1529"/>
      <c r="AP452" s="1491">
        <f t="shared" si="153"/>
        <v>0</v>
      </c>
      <c r="AQ452" s="1268"/>
      <c r="AR452" s="1492">
        <f t="shared" si="154"/>
        <v>0</v>
      </c>
      <c r="AS452" s="808"/>
      <c r="AT452" s="1492">
        <f t="shared" si="155"/>
        <v>0</v>
      </c>
      <c r="AU452" s="809"/>
      <c r="AV452" s="1492">
        <f t="shared" si="156"/>
        <v>0</v>
      </c>
      <c r="AW452" s="1493">
        <f t="shared" si="157"/>
        <v>0</v>
      </c>
      <c r="AX452" s="2153">
        <f t="shared" si="158"/>
        <v>0</v>
      </c>
      <c r="AY452" s="1495">
        <f t="shared" si="159"/>
        <v>0</v>
      </c>
      <c r="AZ452" s="1271"/>
      <c r="BA452" s="1508">
        <v>1331818</v>
      </c>
      <c r="BB452" s="1508">
        <v>1931818</v>
      </c>
      <c r="BC452" s="1508">
        <v>2231818</v>
      </c>
      <c r="BD452" s="1508">
        <v>431818</v>
      </c>
      <c r="BE452" s="2167"/>
      <c r="BF452" s="1338"/>
      <c r="BG452" s="1737"/>
      <c r="BH452" s="1338"/>
      <c r="BI452" s="1303"/>
      <c r="BJ452" s="1342"/>
      <c r="BK452" s="1304"/>
      <c r="BL452" s="1229"/>
      <c r="BM452" s="1229"/>
      <c r="BN452" s="1229"/>
      <c r="BO452" s="1490">
        <f t="shared" si="167"/>
        <v>0</v>
      </c>
      <c r="BP452" s="1316">
        <f t="shared" si="160"/>
        <v>16618180</v>
      </c>
      <c r="BQ452" s="1305"/>
      <c r="BS452" s="1298">
        <f t="shared" si="161"/>
        <v>4</v>
      </c>
      <c r="BT452" s="1298">
        <f t="shared" si="162"/>
        <v>1</v>
      </c>
      <c r="BU452" s="1298">
        <f t="shared" si="163"/>
        <v>4</v>
      </c>
      <c r="BV452" s="1298">
        <f t="shared" si="164"/>
        <v>1</v>
      </c>
      <c r="BW452" s="1298">
        <f t="shared" si="165"/>
        <v>16618180</v>
      </c>
    </row>
    <row r="453" spans="1:75" ht="15" customHeight="1" x14ac:dyDescent="0.25">
      <c r="A453" s="1315">
        <f>+A452+1</f>
        <v>3</v>
      </c>
      <c r="B453" s="1339">
        <v>43567</v>
      </c>
      <c r="C453" s="1268">
        <f t="shared" ref="C453:C458" si="176">+C452+1</f>
        <v>445</v>
      </c>
      <c r="D453" s="2265" t="s">
        <v>79</v>
      </c>
      <c r="E453" s="1266" t="s">
        <v>31</v>
      </c>
      <c r="F453" s="794">
        <v>3</v>
      </c>
      <c r="G453" s="1491">
        <f t="shared" si="166"/>
        <v>3995454</v>
      </c>
      <c r="H453" s="1268">
        <v>1</v>
      </c>
      <c r="I453" s="2605">
        <f t="shared" si="168"/>
        <v>1931818</v>
      </c>
      <c r="J453" s="808">
        <v>5</v>
      </c>
      <c r="K453" s="2605">
        <f t="shared" si="149"/>
        <v>11159090</v>
      </c>
      <c r="L453" s="2768">
        <v>1</v>
      </c>
      <c r="M453" s="2605">
        <f t="shared" si="150"/>
        <v>431818</v>
      </c>
      <c r="N453" s="1505">
        <f t="shared" si="175"/>
        <v>10</v>
      </c>
      <c r="O453" s="1494">
        <f t="shared" si="175"/>
        <v>17518180</v>
      </c>
      <c r="P453" s="1494">
        <f t="shared" si="172"/>
        <v>400000</v>
      </c>
      <c r="Q453" s="1891"/>
      <c r="R453" s="1508">
        <v>1331818</v>
      </c>
      <c r="S453" s="1508">
        <v>1931818</v>
      </c>
      <c r="T453" s="1508">
        <v>2231818</v>
      </c>
      <c r="U453" s="1508">
        <v>431818</v>
      </c>
      <c r="V453" s="1883"/>
      <c r="W453" s="1338"/>
      <c r="X453" s="2299"/>
      <c r="Y453" s="1338"/>
      <c r="Z453" s="2450"/>
      <c r="AA453" s="1342"/>
      <c r="AB453" s="1340"/>
      <c r="AC453" s="1229"/>
      <c r="AD453" s="1229"/>
      <c r="AE453" s="1229"/>
      <c r="AF453" s="1490">
        <f t="shared" si="151"/>
        <v>0</v>
      </c>
      <c r="AG453" s="1316">
        <f t="shared" si="152"/>
        <v>17518180</v>
      </c>
      <c r="AH453" s="1305"/>
      <c r="AI453" s="1313"/>
      <c r="AJ453" s="1267"/>
      <c r="AK453" s="1299"/>
      <c r="AL453" s="2538"/>
      <c r="AM453" s="2255"/>
      <c r="AN453" s="1266"/>
      <c r="AO453" s="1254"/>
      <c r="AP453" s="1491">
        <f t="shared" si="153"/>
        <v>0</v>
      </c>
      <c r="AQ453" s="1268"/>
      <c r="AR453" s="1492">
        <f t="shared" si="154"/>
        <v>0</v>
      </c>
      <c r="AS453" s="808"/>
      <c r="AT453" s="1492">
        <f t="shared" si="155"/>
        <v>0</v>
      </c>
      <c r="AU453" s="809"/>
      <c r="AV453" s="1492">
        <f t="shared" si="156"/>
        <v>0</v>
      </c>
      <c r="AW453" s="1493">
        <f t="shared" si="157"/>
        <v>0</v>
      </c>
      <c r="AX453" s="2153">
        <f t="shared" si="158"/>
        <v>0</v>
      </c>
      <c r="AY453" s="1495">
        <f t="shared" si="159"/>
        <v>0</v>
      </c>
      <c r="AZ453" s="1271"/>
      <c r="BA453" s="1508">
        <v>1331818</v>
      </c>
      <c r="BB453" s="1508">
        <v>1931818</v>
      </c>
      <c r="BC453" s="1508">
        <v>2231818</v>
      </c>
      <c r="BD453" s="1508">
        <v>431818</v>
      </c>
      <c r="BE453" s="2167"/>
      <c r="BF453" s="1338"/>
      <c r="BG453" s="1737"/>
      <c r="BH453" s="1338"/>
      <c r="BI453" s="1737"/>
      <c r="BJ453" s="1342"/>
      <c r="BK453" s="1304"/>
      <c r="BL453" s="1229"/>
      <c r="BM453" s="1229"/>
      <c r="BN453" s="1229"/>
      <c r="BO453" s="1490">
        <f t="shared" si="167"/>
        <v>0</v>
      </c>
      <c r="BP453" s="1316">
        <f t="shared" si="160"/>
        <v>17518180</v>
      </c>
      <c r="BQ453" s="1305"/>
      <c r="BS453" s="1298">
        <f t="shared" si="161"/>
        <v>3</v>
      </c>
      <c r="BT453" s="1298">
        <f t="shared" si="162"/>
        <v>1</v>
      </c>
      <c r="BU453" s="1298">
        <f t="shared" si="163"/>
        <v>5</v>
      </c>
      <c r="BV453" s="1298">
        <f t="shared" si="164"/>
        <v>1</v>
      </c>
      <c r="BW453" s="1298">
        <f t="shared" si="165"/>
        <v>17518180</v>
      </c>
    </row>
    <row r="454" spans="1:75" ht="15" customHeight="1" x14ac:dyDescent="0.25">
      <c r="A454" s="1315">
        <f t="shared" ref="A454:A461" si="177">+A453+1</f>
        <v>4</v>
      </c>
      <c r="B454" s="1339">
        <v>43567</v>
      </c>
      <c r="C454" s="1268">
        <f t="shared" si="176"/>
        <v>446</v>
      </c>
      <c r="D454" s="2265" t="s">
        <v>36</v>
      </c>
      <c r="E454" s="1266" t="s">
        <v>31</v>
      </c>
      <c r="F454" s="794">
        <v>1</v>
      </c>
      <c r="G454" s="1491">
        <f t="shared" si="166"/>
        <v>1331818</v>
      </c>
      <c r="H454" s="1268">
        <v>2</v>
      </c>
      <c r="I454" s="2605">
        <f t="shared" si="168"/>
        <v>3863636</v>
      </c>
      <c r="J454" s="808">
        <v>4</v>
      </c>
      <c r="K454" s="2605">
        <f t="shared" si="149"/>
        <v>8927272</v>
      </c>
      <c r="L454" s="2768">
        <v>1</v>
      </c>
      <c r="M454" s="2605">
        <f t="shared" si="150"/>
        <v>431818</v>
      </c>
      <c r="N454" s="1505">
        <f t="shared" si="175"/>
        <v>8</v>
      </c>
      <c r="O454" s="1494">
        <f t="shared" si="175"/>
        <v>14554544</v>
      </c>
      <c r="P454" s="1494">
        <f t="shared" si="172"/>
        <v>320000</v>
      </c>
      <c r="Q454" s="1891"/>
      <c r="R454" s="1508">
        <v>1331818</v>
      </c>
      <c r="S454" s="1508">
        <v>1931818</v>
      </c>
      <c r="T454" s="1508">
        <v>2231818</v>
      </c>
      <c r="U454" s="1508">
        <v>431818</v>
      </c>
      <c r="V454" s="1883"/>
      <c r="W454" s="1338"/>
      <c r="X454" s="2386"/>
      <c r="Y454" s="1338"/>
      <c r="Z454" s="2450"/>
      <c r="AA454" s="1342"/>
      <c r="AB454" s="1340"/>
      <c r="AC454" s="1229"/>
      <c r="AD454" s="1229"/>
      <c r="AE454" s="1229"/>
      <c r="AF454" s="1490">
        <f t="shared" si="151"/>
        <v>0</v>
      </c>
      <c r="AG454" s="1316">
        <f t="shared" si="152"/>
        <v>14554544</v>
      </c>
      <c r="AH454" s="1884"/>
      <c r="AI454" s="1313"/>
      <c r="AJ454" s="1267"/>
      <c r="AK454" s="1299"/>
      <c r="AL454" s="2538"/>
      <c r="AM454" s="2255"/>
      <c r="AN454" s="1266"/>
      <c r="AO454" s="1254"/>
      <c r="AP454" s="1491">
        <f t="shared" si="153"/>
        <v>0</v>
      </c>
      <c r="AQ454" s="1268"/>
      <c r="AR454" s="1492">
        <f t="shared" si="154"/>
        <v>0</v>
      </c>
      <c r="AS454" s="808"/>
      <c r="AT454" s="1492">
        <f t="shared" si="155"/>
        <v>0</v>
      </c>
      <c r="AU454" s="809"/>
      <c r="AV454" s="1492">
        <f t="shared" si="156"/>
        <v>0</v>
      </c>
      <c r="AW454" s="1493">
        <f t="shared" si="157"/>
        <v>0</v>
      </c>
      <c r="AX454" s="2153">
        <f t="shared" si="158"/>
        <v>0</v>
      </c>
      <c r="AY454" s="1495">
        <f t="shared" si="159"/>
        <v>0</v>
      </c>
      <c r="AZ454" s="1271"/>
      <c r="BA454" s="1508">
        <v>1331818</v>
      </c>
      <c r="BB454" s="1508">
        <v>1931818</v>
      </c>
      <c r="BC454" s="1508">
        <v>2231818</v>
      </c>
      <c r="BD454" s="1508">
        <v>431818</v>
      </c>
      <c r="BE454" s="2167"/>
      <c r="BF454" s="1338"/>
      <c r="BG454" s="1302"/>
      <c r="BH454" s="1338"/>
      <c r="BI454" s="1303"/>
      <c r="BJ454" s="1342"/>
      <c r="BK454" s="1304"/>
      <c r="BL454" s="1229"/>
      <c r="BM454" s="1229"/>
      <c r="BN454" s="1229"/>
      <c r="BO454" s="1490">
        <f t="shared" si="167"/>
        <v>0</v>
      </c>
      <c r="BP454" s="1316">
        <f t="shared" si="160"/>
        <v>14554544</v>
      </c>
      <c r="BQ454" s="1305"/>
      <c r="BS454" s="1298">
        <f t="shared" si="161"/>
        <v>1</v>
      </c>
      <c r="BT454" s="1298">
        <f t="shared" si="162"/>
        <v>2</v>
      </c>
      <c r="BU454" s="1298">
        <f t="shared" si="163"/>
        <v>4</v>
      </c>
      <c r="BV454" s="1298">
        <f t="shared" si="164"/>
        <v>1</v>
      </c>
      <c r="BW454" s="1298">
        <f t="shared" si="165"/>
        <v>14554544</v>
      </c>
    </row>
    <row r="455" spans="1:75" ht="15" customHeight="1" x14ac:dyDescent="0.25">
      <c r="A455" s="1315">
        <f t="shared" si="177"/>
        <v>5</v>
      </c>
      <c r="B455" s="1339">
        <v>43567</v>
      </c>
      <c r="C455" s="1268">
        <f t="shared" si="176"/>
        <v>447</v>
      </c>
      <c r="D455" s="2265" t="s">
        <v>217</v>
      </c>
      <c r="E455" s="1266" t="s">
        <v>31</v>
      </c>
      <c r="F455" s="794">
        <v>1</v>
      </c>
      <c r="G455" s="1491">
        <f t="shared" si="166"/>
        <v>1331818</v>
      </c>
      <c r="H455" s="1268">
        <v>1</v>
      </c>
      <c r="I455" s="2605">
        <f t="shared" si="168"/>
        <v>1931818</v>
      </c>
      <c r="J455" s="808">
        <v>1</v>
      </c>
      <c r="K455" s="2605">
        <f t="shared" si="149"/>
        <v>2231818</v>
      </c>
      <c r="L455" s="2768">
        <v>1</v>
      </c>
      <c r="M455" s="2605">
        <f t="shared" si="150"/>
        <v>431818</v>
      </c>
      <c r="N455" s="1505">
        <f t="shared" si="175"/>
        <v>4</v>
      </c>
      <c r="O455" s="1494">
        <f t="shared" si="175"/>
        <v>5927272</v>
      </c>
      <c r="P455" s="1494">
        <f t="shared" si="172"/>
        <v>160000</v>
      </c>
      <c r="Q455" s="1891"/>
      <c r="R455" s="1508">
        <v>1331818</v>
      </c>
      <c r="S455" s="1508">
        <v>1931818</v>
      </c>
      <c r="T455" s="1508">
        <v>2231818</v>
      </c>
      <c r="U455" s="1508">
        <v>431818</v>
      </c>
      <c r="V455" s="1883"/>
      <c r="W455" s="1338"/>
      <c r="X455" s="2299"/>
      <c r="Y455" s="1338"/>
      <c r="Z455" s="2450"/>
      <c r="AA455" s="1342"/>
      <c r="AB455" s="1340"/>
      <c r="AC455" s="1229"/>
      <c r="AD455" s="1229"/>
      <c r="AE455" s="1229"/>
      <c r="AF455" s="1490">
        <f t="shared" si="151"/>
        <v>0</v>
      </c>
      <c r="AG455" s="1316">
        <f t="shared" si="152"/>
        <v>5927272</v>
      </c>
      <c r="AH455" s="1305"/>
      <c r="AI455" s="1313"/>
      <c r="AJ455" s="1267"/>
      <c r="AK455" s="1299"/>
      <c r="AL455" s="2538"/>
      <c r="AM455" s="2255"/>
      <c r="AN455" s="1266"/>
      <c r="AO455" s="1254"/>
      <c r="AP455" s="1491">
        <f t="shared" si="153"/>
        <v>0</v>
      </c>
      <c r="AQ455" s="1268"/>
      <c r="AR455" s="1492">
        <f t="shared" si="154"/>
        <v>0</v>
      </c>
      <c r="AS455" s="808"/>
      <c r="AT455" s="1492">
        <f t="shared" si="155"/>
        <v>0</v>
      </c>
      <c r="AU455" s="809"/>
      <c r="AV455" s="1492">
        <f t="shared" si="156"/>
        <v>0</v>
      </c>
      <c r="AW455" s="1493">
        <f t="shared" si="157"/>
        <v>0</v>
      </c>
      <c r="AX455" s="2153">
        <f t="shared" si="158"/>
        <v>0</v>
      </c>
      <c r="AY455" s="1495">
        <f t="shared" si="159"/>
        <v>0</v>
      </c>
      <c r="AZ455" s="1271"/>
      <c r="BA455" s="1508">
        <v>1331818</v>
      </c>
      <c r="BB455" s="1508">
        <v>1931818</v>
      </c>
      <c r="BC455" s="1508">
        <v>2231818</v>
      </c>
      <c r="BD455" s="1508">
        <v>431818</v>
      </c>
      <c r="BE455" s="2167"/>
      <c r="BF455" s="1338"/>
      <c r="BG455" s="1303"/>
      <c r="BH455" s="1338"/>
      <c r="BI455" s="1303"/>
      <c r="BJ455" s="1342"/>
      <c r="BK455" s="1304"/>
      <c r="BL455" s="1229"/>
      <c r="BM455" s="1229"/>
      <c r="BN455" s="1229"/>
      <c r="BO455" s="1490">
        <f t="shared" si="167"/>
        <v>0</v>
      </c>
      <c r="BP455" s="1316">
        <f t="shared" si="160"/>
        <v>5927272</v>
      </c>
      <c r="BQ455" s="1305"/>
      <c r="BS455" s="1298">
        <f t="shared" si="161"/>
        <v>1</v>
      </c>
      <c r="BT455" s="1298">
        <f t="shared" si="162"/>
        <v>1</v>
      </c>
      <c r="BU455" s="1298">
        <f t="shared" si="163"/>
        <v>1</v>
      </c>
      <c r="BV455" s="1298">
        <f t="shared" si="164"/>
        <v>1</v>
      </c>
      <c r="BW455" s="1298">
        <f t="shared" si="165"/>
        <v>5927272</v>
      </c>
    </row>
    <row r="456" spans="1:75" ht="15" customHeight="1" x14ac:dyDescent="0.25">
      <c r="A456" s="1315">
        <f t="shared" si="177"/>
        <v>6</v>
      </c>
      <c r="B456" s="1339">
        <v>43567</v>
      </c>
      <c r="C456" s="1268">
        <f t="shared" si="176"/>
        <v>448</v>
      </c>
      <c r="D456" s="2265" t="s">
        <v>48</v>
      </c>
      <c r="E456" s="1266" t="s">
        <v>43</v>
      </c>
      <c r="F456" s="794">
        <v>2</v>
      </c>
      <c r="G456" s="1491">
        <f t="shared" si="166"/>
        <v>2663636</v>
      </c>
      <c r="H456" s="1268">
        <v>1</v>
      </c>
      <c r="I456" s="2605">
        <f t="shared" si="168"/>
        <v>1931818</v>
      </c>
      <c r="J456" s="808">
        <v>3</v>
      </c>
      <c r="K456" s="2605">
        <f t="shared" ref="K456:K519" si="178">J456*T456</f>
        <v>6695454</v>
      </c>
      <c r="L456" s="2768">
        <v>1</v>
      </c>
      <c r="M456" s="2605">
        <f t="shared" ref="M456:M519" si="179">L456*U456</f>
        <v>431818</v>
      </c>
      <c r="N456" s="1505">
        <f t="shared" si="175"/>
        <v>7</v>
      </c>
      <c r="O456" s="1494">
        <f t="shared" si="175"/>
        <v>11722726</v>
      </c>
      <c r="P456" s="1494">
        <f t="shared" si="172"/>
        <v>280000</v>
      </c>
      <c r="Q456" s="1891"/>
      <c r="R456" s="1508">
        <v>1331818</v>
      </c>
      <c r="S456" s="1508">
        <v>1931818</v>
      </c>
      <c r="T456" s="1508">
        <v>2231818</v>
      </c>
      <c r="U456" s="1508">
        <v>431818</v>
      </c>
      <c r="V456" s="1883"/>
      <c r="W456" s="1338"/>
      <c r="X456" s="2386"/>
      <c r="Y456" s="1338"/>
      <c r="Z456" s="2450"/>
      <c r="AA456" s="1342"/>
      <c r="AB456" s="1340"/>
      <c r="AC456" s="1229"/>
      <c r="AD456" s="1229"/>
      <c r="AE456" s="1229"/>
      <c r="AF456" s="1490">
        <f t="shared" ref="AF456:AF519" si="180">W456+Y456+AA456+AC456</f>
        <v>0</v>
      </c>
      <c r="AG456" s="1316">
        <f t="shared" ref="AG456:AG519" si="181">O456-AF456</f>
        <v>11722726</v>
      </c>
      <c r="AH456" s="1305"/>
      <c r="AI456" s="1313"/>
      <c r="AJ456" s="1267"/>
      <c r="AK456" s="1299"/>
      <c r="AL456" s="2538"/>
      <c r="AM456" s="2255"/>
      <c r="AN456" s="1266"/>
      <c r="AO456" s="1254"/>
      <c r="AP456" s="1491">
        <f t="shared" ref="AP456:AP519" si="182">AO456*BA456</f>
        <v>0</v>
      </c>
      <c r="AQ456" s="1268"/>
      <c r="AR456" s="1492">
        <f t="shared" ref="AR456:AR519" si="183">AQ456*BB456</f>
        <v>0</v>
      </c>
      <c r="AS456" s="808"/>
      <c r="AT456" s="1492">
        <f t="shared" ref="AT456:AT519" si="184">AS456*BC456</f>
        <v>0</v>
      </c>
      <c r="AU456" s="809"/>
      <c r="AV456" s="1492">
        <f t="shared" ref="AV456:AV519" si="185">AU456*BD456</f>
        <v>0</v>
      </c>
      <c r="AW456" s="1493">
        <f t="shared" ref="AW456:AW519" si="186">AO456+AQ456+AS456+AU456</f>
        <v>0</v>
      </c>
      <c r="AX456" s="2153">
        <f t="shared" ref="AX456:AX519" si="187">AP456+AR456+AT456+AV456</f>
        <v>0</v>
      </c>
      <c r="AY456" s="1495">
        <f t="shared" ref="AY456:AY519" si="188">AW456*40000</f>
        <v>0</v>
      </c>
      <c r="AZ456" s="1271"/>
      <c r="BA456" s="1508">
        <v>1331818</v>
      </c>
      <c r="BB456" s="1508">
        <v>1931818</v>
      </c>
      <c r="BC456" s="1508">
        <v>2231818</v>
      </c>
      <c r="BD456" s="1508">
        <v>431818</v>
      </c>
      <c r="BE456" s="2167"/>
      <c r="BF456" s="1338"/>
      <c r="BG456" s="1302"/>
      <c r="BH456" s="1338"/>
      <c r="BI456" s="1303"/>
      <c r="BJ456" s="1342"/>
      <c r="BK456" s="1304"/>
      <c r="BL456" s="1229"/>
      <c r="BM456" s="1229"/>
      <c r="BN456" s="1229"/>
      <c r="BO456" s="1490">
        <f t="shared" si="167"/>
        <v>0</v>
      </c>
      <c r="BP456" s="1316">
        <f t="shared" ref="BP456:BP519" si="189">O456-BO456</f>
        <v>11722726</v>
      </c>
      <c r="BQ456" s="1305"/>
      <c r="BS456" s="1298">
        <f t="shared" ref="BS456:BS519" si="190">F456-AO456</f>
        <v>2</v>
      </c>
      <c r="BT456" s="1298">
        <f t="shared" ref="BT456:BT519" si="191">H456-AQ456</f>
        <v>1</v>
      </c>
      <c r="BU456" s="1298">
        <f t="shared" ref="BU456:BU519" si="192">J456-AS456</f>
        <v>3</v>
      </c>
      <c r="BV456" s="1298">
        <f t="shared" ref="BV456:BV519" si="193">L456-AU456</f>
        <v>1</v>
      </c>
      <c r="BW456" s="1298">
        <f t="shared" ref="BW456:BW519" si="194">O456-AX456</f>
        <v>11722726</v>
      </c>
    </row>
    <row r="457" spans="1:75" ht="15" customHeight="1" x14ac:dyDescent="0.25">
      <c r="A457" s="1315">
        <f t="shared" si="177"/>
        <v>7</v>
      </c>
      <c r="B457" s="1339">
        <v>43567</v>
      </c>
      <c r="C457" s="1268">
        <f t="shared" si="176"/>
        <v>449</v>
      </c>
      <c r="D457" s="2265" t="s">
        <v>49</v>
      </c>
      <c r="E457" s="1266" t="s">
        <v>43</v>
      </c>
      <c r="F457" s="794">
        <v>2</v>
      </c>
      <c r="G457" s="1491">
        <f t="shared" ref="G457:G520" si="195">F457*R457</f>
        <v>2663636</v>
      </c>
      <c r="H457" s="1268"/>
      <c r="I457" s="2605">
        <f t="shared" si="168"/>
        <v>0</v>
      </c>
      <c r="J457" s="808">
        <v>2</v>
      </c>
      <c r="K457" s="2605">
        <f t="shared" si="178"/>
        <v>4463636</v>
      </c>
      <c r="L457" s="2768">
        <v>1</v>
      </c>
      <c r="M457" s="2605">
        <f t="shared" si="179"/>
        <v>431818</v>
      </c>
      <c r="N457" s="1505">
        <f t="shared" si="175"/>
        <v>5</v>
      </c>
      <c r="O457" s="1494">
        <f t="shared" si="175"/>
        <v>7559090</v>
      </c>
      <c r="P457" s="1494">
        <f t="shared" si="172"/>
        <v>200000</v>
      </c>
      <c r="Q457" s="1891"/>
      <c r="R457" s="1508">
        <v>1331818</v>
      </c>
      <c r="S457" s="1508">
        <v>1931818</v>
      </c>
      <c r="T457" s="1508">
        <v>2231818</v>
      </c>
      <c r="U457" s="1508">
        <v>431818</v>
      </c>
      <c r="V457" s="1883"/>
      <c r="W457" s="1338"/>
      <c r="X457" s="2386"/>
      <c r="Y457" s="1338"/>
      <c r="Z457" s="2450"/>
      <c r="AA457" s="1342"/>
      <c r="AB457" s="1340"/>
      <c r="AC457" s="1229"/>
      <c r="AD457" s="1229"/>
      <c r="AE457" s="1229"/>
      <c r="AF457" s="1490">
        <f t="shared" si="180"/>
        <v>0</v>
      </c>
      <c r="AG457" s="1316">
        <f t="shared" si="181"/>
        <v>7559090</v>
      </c>
      <c r="AH457" s="1884"/>
      <c r="AI457" s="1313"/>
      <c r="AJ457" s="1267"/>
      <c r="AK457" s="1299"/>
      <c r="AL457" s="2538"/>
      <c r="AM457" s="2255"/>
      <c r="AN457" s="1266"/>
      <c r="AO457" s="1254"/>
      <c r="AP457" s="1491">
        <f t="shared" si="182"/>
        <v>0</v>
      </c>
      <c r="AQ457" s="1268"/>
      <c r="AR457" s="1492">
        <f t="shared" si="183"/>
        <v>0</v>
      </c>
      <c r="AS457" s="808"/>
      <c r="AT457" s="1492">
        <f t="shared" si="184"/>
        <v>0</v>
      </c>
      <c r="AU457" s="809"/>
      <c r="AV457" s="1492">
        <f t="shared" si="185"/>
        <v>0</v>
      </c>
      <c r="AW457" s="1493">
        <f t="shared" si="186"/>
        <v>0</v>
      </c>
      <c r="AX457" s="2153">
        <f t="shared" si="187"/>
        <v>0</v>
      </c>
      <c r="AY457" s="1495">
        <f t="shared" si="188"/>
        <v>0</v>
      </c>
      <c r="AZ457" s="1271"/>
      <c r="BA457" s="1508">
        <v>1331818</v>
      </c>
      <c r="BB457" s="1508">
        <v>1931818</v>
      </c>
      <c r="BC457" s="1508">
        <v>2231818</v>
      </c>
      <c r="BD457" s="1508">
        <v>431818</v>
      </c>
      <c r="BE457" s="2167"/>
      <c r="BF457" s="1338"/>
      <c r="BG457" s="1303"/>
      <c r="BH457" s="1338"/>
      <c r="BI457" s="1303"/>
      <c r="BJ457" s="1342"/>
      <c r="BK457" s="1304"/>
      <c r="BL457" s="1229"/>
      <c r="BM457" s="1229"/>
      <c r="BN457" s="1229"/>
      <c r="BO457" s="1490">
        <f t="shared" ref="BO457:BO520" si="196">BF457+BH457+BJ457+BL457</f>
        <v>0</v>
      </c>
      <c r="BP457" s="1316">
        <f t="shared" si="189"/>
        <v>7559090</v>
      </c>
      <c r="BQ457" s="1305"/>
      <c r="BS457" s="1298">
        <f t="shared" si="190"/>
        <v>2</v>
      </c>
      <c r="BT457" s="1298">
        <f t="shared" si="191"/>
        <v>0</v>
      </c>
      <c r="BU457" s="1298">
        <f t="shared" si="192"/>
        <v>2</v>
      </c>
      <c r="BV457" s="1298">
        <f t="shared" si="193"/>
        <v>1</v>
      </c>
      <c r="BW457" s="1298">
        <f t="shared" si="194"/>
        <v>7559090</v>
      </c>
    </row>
    <row r="458" spans="1:75" ht="15" customHeight="1" x14ac:dyDescent="0.25">
      <c r="A458" s="1315">
        <f t="shared" si="177"/>
        <v>8</v>
      </c>
      <c r="B458" s="1339">
        <v>43567</v>
      </c>
      <c r="C458" s="1268">
        <f t="shared" si="176"/>
        <v>450</v>
      </c>
      <c r="D458" s="2265" t="s">
        <v>87</v>
      </c>
      <c r="E458" s="1266" t="s">
        <v>88</v>
      </c>
      <c r="F458" s="794">
        <v>5</v>
      </c>
      <c r="G458" s="1491">
        <f t="shared" si="195"/>
        <v>6659090</v>
      </c>
      <c r="H458" s="1268"/>
      <c r="I458" s="2605">
        <f t="shared" ref="I458:I521" si="197">H458*S458</f>
        <v>0</v>
      </c>
      <c r="J458" s="808">
        <v>4</v>
      </c>
      <c r="K458" s="2605">
        <f t="shared" si="178"/>
        <v>8927272</v>
      </c>
      <c r="L458" s="2768">
        <v>1</v>
      </c>
      <c r="M458" s="2605">
        <f t="shared" si="179"/>
        <v>431818</v>
      </c>
      <c r="N458" s="1505">
        <f t="shared" si="175"/>
        <v>10</v>
      </c>
      <c r="O458" s="1494">
        <f t="shared" si="175"/>
        <v>16018180</v>
      </c>
      <c r="P458" s="1494">
        <f t="shared" si="172"/>
        <v>400000</v>
      </c>
      <c r="Q458" s="1891"/>
      <c r="R458" s="1508">
        <v>1331818</v>
      </c>
      <c r="S458" s="1508">
        <v>1931818</v>
      </c>
      <c r="T458" s="1508">
        <v>2231818</v>
      </c>
      <c r="U458" s="1508">
        <v>431818</v>
      </c>
      <c r="V458" s="1883"/>
      <c r="W458" s="1338"/>
      <c r="X458" s="2386"/>
      <c r="Y458" s="1338"/>
      <c r="Z458" s="2450"/>
      <c r="AA458" s="1342"/>
      <c r="AB458" s="1340"/>
      <c r="AC458" s="1229"/>
      <c r="AD458" s="1229"/>
      <c r="AE458" s="1229"/>
      <c r="AF458" s="1490">
        <f t="shared" si="180"/>
        <v>0</v>
      </c>
      <c r="AG458" s="1316">
        <f t="shared" si="181"/>
        <v>16018180</v>
      </c>
      <c r="AH458" s="1305"/>
      <c r="AI458" s="1313"/>
      <c r="AJ458" s="1267"/>
      <c r="AK458" s="1299"/>
      <c r="AL458" s="2538"/>
      <c r="AM458" s="2255"/>
      <c r="AN458" s="1266"/>
      <c r="AO458" s="1254"/>
      <c r="AP458" s="1491">
        <f t="shared" si="182"/>
        <v>0</v>
      </c>
      <c r="AQ458" s="1268"/>
      <c r="AR458" s="1492">
        <f t="shared" si="183"/>
        <v>0</v>
      </c>
      <c r="AS458" s="808"/>
      <c r="AT458" s="1492">
        <f t="shared" si="184"/>
        <v>0</v>
      </c>
      <c r="AU458" s="809"/>
      <c r="AV458" s="1492">
        <f t="shared" si="185"/>
        <v>0</v>
      </c>
      <c r="AW458" s="1493">
        <f t="shared" si="186"/>
        <v>0</v>
      </c>
      <c r="AX458" s="2153">
        <f t="shared" si="187"/>
        <v>0</v>
      </c>
      <c r="AY458" s="1495">
        <f t="shared" si="188"/>
        <v>0</v>
      </c>
      <c r="AZ458" s="1271"/>
      <c r="BA458" s="1508">
        <v>1331818</v>
      </c>
      <c r="BB458" s="1508">
        <v>1931818</v>
      </c>
      <c r="BC458" s="1508">
        <v>2231818</v>
      </c>
      <c r="BD458" s="1508">
        <v>431818</v>
      </c>
      <c r="BE458" s="2167"/>
      <c r="BF458" s="1338"/>
      <c r="BG458" s="1303"/>
      <c r="BH458" s="1338"/>
      <c r="BI458" s="1303"/>
      <c r="BJ458" s="1342"/>
      <c r="BK458" s="1304"/>
      <c r="BL458" s="1229"/>
      <c r="BM458" s="1229"/>
      <c r="BN458" s="1229"/>
      <c r="BO458" s="1490">
        <f t="shared" si="196"/>
        <v>0</v>
      </c>
      <c r="BP458" s="1316">
        <f t="shared" si="189"/>
        <v>16018180</v>
      </c>
      <c r="BQ458" s="1305"/>
      <c r="BS458" s="1298">
        <f t="shared" si="190"/>
        <v>5</v>
      </c>
      <c r="BT458" s="1298">
        <f t="shared" si="191"/>
        <v>0</v>
      </c>
      <c r="BU458" s="1298">
        <f t="shared" si="192"/>
        <v>4</v>
      </c>
      <c r="BV458" s="1298">
        <f t="shared" si="193"/>
        <v>1</v>
      </c>
      <c r="BW458" s="1298">
        <f t="shared" si="194"/>
        <v>16018180</v>
      </c>
    </row>
    <row r="459" spans="1:75" ht="15" customHeight="1" x14ac:dyDescent="0.25">
      <c r="A459" s="1315">
        <f t="shared" si="177"/>
        <v>9</v>
      </c>
      <c r="B459" s="1339">
        <v>43567</v>
      </c>
      <c r="C459" s="1268">
        <f>+C458+1</f>
        <v>451</v>
      </c>
      <c r="D459" s="2265" t="s">
        <v>91</v>
      </c>
      <c r="E459" s="1266" t="s">
        <v>88</v>
      </c>
      <c r="F459" s="794">
        <v>5</v>
      </c>
      <c r="G459" s="1491">
        <f t="shared" si="195"/>
        <v>6659090</v>
      </c>
      <c r="H459" s="1268"/>
      <c r="I459" s="2605">
        <f t="shared" si="197"/>
        <v>0</v>
      </c>
      <c r="J459" s="808">
        <v>4</v>
      </c>
      <c r="K459" s="2605">
        <f t="shared" si="178"/>
        <v>8927272</v>
      </c>
      <c r="L459" s="2768">
        <v>1</v>
      </c>
      <c r="M459" s="2605">
        <f t="shared" si="179"/>
        <v>431818</v>
      </c>
      <c r="N459" s="1505">
        <f t="shared" si="175"/>
        <v>10</v>
      </c>
      <c r="O459" s="1494">
        <f t="shared" si="175"/>
        <v>16018180</v>
      </c>
      <c r="P459" s="1494">
        <f t="shared" si="172"/>
        <v>400000</v>
      </c>
      <c r="Q459" s="1891"/>
      <c r="R459" s="1508">
        <v>1331818</v>
      </c>
      <c r="S459" s="1508">
        <v>1931818</v>
      </c>
      <c r="T459" s="1508">
        <v>2231818</v>
      </c>
      <c r="U459" s="1508">
        <v>431818</v>
      </c>
      <c r="V459" s="1883"/>
      <c r="W459" s="1338"/>
      <c r="X459" s="2386"/>
      <c r="Y459" s="1338"/>
      <c r="Z459" s="2450"/>
      <c r="AA459" s="1342"/>
      <c r="AB459" s="1340"/>
      <c r="AC459" s="1229"/>
      <c r="AD459" s="1229"/>
      <c r="AE459" s="1229"/>
      <c r="AF459" s="1490">
        <f t="shared" si="180"/>
        <v>0</v>
      </c>
      <c r="AG459" s="1316">
        <f t="shared" si="181"/>
        <v>16018180</v>
      </c>
      <c r="AH459" s="1884"/>
      <c r="AI459" s="1313"/>
      <c r="AJ459" s="1267"/>
      <c r="AK459" s="1299"/>
      <c r="AL459" s="2538"/>
      <c r="AM459" s="2255"/>
      <c r="AN459" s="1266"/>
      <c r="AO459" s="1254"/>
      <c r="AP459" s="1491">
        <f t="shared" si="182"/>
        <v>0</v>
      </c>
      <c r="AQ459" s="1268"/>
      <c r="AR459" s="1492">
        <f t="shared" si="183"/>
        <v>0</v>
      </c>
      <c r="AS459" s="808"/>
      <c r="AT459" s="1492">
        <f t="shared" si="184"/>
        <v>0</v>
      </c>
      <c r="AU459" s="809"/>
      <c r="AV459" s="1492">
        <f t="shared" si="185"/>
        <v>0</v>
      </c>
      <c r="AW459" s="1493">
        <f t="shared" si="186"/>
        <v>0</v>
      </c>
      <c r="AX459" s="2153">
        <f t="shared" si="187"/>
        <v>0</v>
      </c>
      <c r="AY459" s="1495">
        <f t="shared" si="188"/>
        <v>0</v>
      </c>
      <c r="AZ459" s="1271"/>
      <c r="BA459" s="1508">
        <v>1331818</v>
      </c>
      <c r="BB459" s="1508">
        <v>1931818</v>
      </c>
      <c r="BC459" s="1508">
        <v>2231818</v>
      </c>
      <c r="BD459" s="1508">
        <v>431818</v>
      </c>
      <c r="BE459" s="2167"/>
      <c r="BF459" s="1338"/>
      <c r="BG459" s="1303"/>
      <c r="BH459" s="1338"/>
      <c r="BI459" s="1303"/>
      <c r="BJ459" s="1342"/>
      <c r="BK459" s="1304"/>
      <c r="BL459" s="1229"/>
      <c r="BM459" s="1229"/>
      <c r="BN459" s="1229"/>
      <c r="BO459" s="1490">
        <f t="shared" si="196"/>
        <v>0</v>
      </c>
      <c r="BP459" s="1316">
        <f t="shared" si="189"/>
        <v>16018180</v>
      </c>
      <c r="BQ459" s="1305"/>
      <c r="BS459" s="1298">
        <f t="shared" si="190"/>
        <v>5</v>
      </c>
      <c r="BT459" s="1298">
        <f t="shared" si="191"/>
        <v>0</v>
      </c>
      <c r="BU459" s="1298">
        <f t="shared" si="192"/>
        <v>4</v>
      </c>
      <c r="BV459" s="1298">
        <f t="shared" si="193"/>
        <v>1</v>
      </c>
      <c r="BW459" s="1298">
        <f t="shared" si="194"/>
        <v>16018180</v>
      </c>
    </row>
    <row r="460" spans="1:75" ht="15" customHeight="1" x14ac:dyDescent="0.25">
      <c r="A460" s="1315">
        <f t="shared" si="177"/>
        <v>10</v>
      </c>
      <c r="B460" s="1339">
        <v>43567</v>
      </c>
      <c r="C460" s="1268">
        <f>+C459+1</f>
        <v>452</v>
      </c>
      <c r="D460" s="2265" t="s">
        <v>76</v>
      </c>
      <c r="E460" s="1266" t="s">
        <v>57</v>
      </c>
      <c r="F460" s="794">
        <v>3</v>
      </c>
      <c r="G460" s="1491">
        <f t="shared" si="195"/>
        <v>3995454</v>
      </c>
      <c r="H460" s="1268"/>
      <c r="I460" s="2605">
        <f t="shared" si="197"/>
        <v>0</v>
      </c>
      <c r="J460" s="808">
        <v>1</v>
      </c>
      <c r="K460" s="2605">
        <f t="shared" si="178"/>
        <v>2231818</v>
      </c>
      <c r="L460" s="2768"/>
      <c r="M460" s="2605">
        <f t="shared" si="179"/>
        <v>0</v>
      </c>
      <c r="N460" s="1505">
        <f t="shared" si="175"/>
        <v>4</v>
      </c>
      <c r="O460" s="1494">
        <f t="shared" si="175"/>
        <v>6227272</v>
      </c>
      <c r="P460" s="1494">
        <f t="shared" si="172"/>
        <v>160000</v>
      </c>
      <c r="Q460" s="1891"/>
      <c r="R460" s="1508">
        <v>1331818</v>
      </c>
      <c r="S460" s="1508">
        <v>1931818</v>
      </c>
      <c r="T460" s="1508">
        <v>2231818</v>
      </c>
      <c r="U460" s="1508">
        <v>431818</v>
      </c>
      <c r="V460" s="1883"/>
      <c r="W460" s="1338"/>
      <c r="X460" s="2386"/>
      <c r="Y460" s="1338"/>
      <c r="Z460" s="2450"/>
      <c r="AA460" s="1342"/>
      <c r="AB460" s="1340"/>
      <c r="AC460" s="1229"/>
      <c r="AD460" s="1229"/>
      <c r="AE460" s="1229"/>
      <c r="AF460" s="1490">
        <f t="shared" si="180"/>
        <v>0</v>
      </c>
      <c r="AG460" s="1316">
        <f t="shared" si="181"/>
        <v>6227272</v>
      </c>
      <c r="AH460" s="1305"/>
      <c r="AI460" s="1313"/>
      <c r="AJ460" s="1267"/>
      <c r="AK460" s="1299"/>
      <c r="AL460" s="2538"/>
      <c r="AM460" s="2255"/>
      <c r="AN460" s="1266"/>
      <c r="AO460" s="1254"/>
      <c r="AP460" s="1491">
        <f t="shared" si="182"/>
        <v>0</v>
      </c>
      <c r="AQ460" s="1268"/>
      <c r="AR460" s="1492">
        <f t="shared" si="183"/>
        <v>0</v>
      </c>
      <c r="AS460" s="808"/>
      <c r="AT460" s="1492">
        <f t="shared" si="184"/>
        <v>0</v>
      </c>
      <c r="AU460" s="809"/>
      <c r="AV460" s="1492">
        <f t="shared" si="185"/>
        <v>0</v>
      </c>
      <c r="AW460" s="1493">
        <f t="shared" si="186"/>
        <v>0</v>
      </c>
      <c r="AX460" s="2153">
        <f t="shared" si="187"/>
        <v>0</v>
      </c>
      <c r="AY460" s="1495">
        <f t="shared" si="188"/>
        <v>0</v>
      </c>
      <c r="AZ460" s="1271"/>
      <c r="BA460" s="1508">
        <v>1331818</v>
      </c>
      <c r="BB460" s="1508">
        <v>1931818</v>
      </c>
      <c r="BC460" s="1508">
        <v>2231818</v>
      </c>
      <c r="BD460" s="1508">
        <v>431818</v>
      </c>
      <c r="BE460" s="2167"/>
      <c r="BF460" s="1338"/>
      <c r="BG460" s="1303"/>
      <c r="BH460" s="1338"/>
      <c r="BI460" s="1303"/>
      <c r="BJ460" s="1342"/>
      <c r="BK460" s="1304"/>
      <c r="BL460" s="1229"/>
      <c r="BM460" s="1229"/>
      <c r="BN460" s="1229"/>
      <c r="BO460" s="1490">
        <f t="shared" si="196"/>
        <v>0</v>
      </c>
      <c r="BP460" s="1316">
        <f t="shared" si="189"/>
        <v>6227272</v>
      </c>
      <c r="BQ460" s="1305"/>
      <c r="BS460" s="1298">
        <f t="shared" si="190"/>
        <v>3</v>
      </c>
      <c r="BT460" s="1298">
        <f t="shared" si="191"/>
        <v>0</v>
      </c>
      <c r="BU460" s="1298">
        <f t="shared" si="192"/>
        <v>1</v>
      </c>
      <c r="BV460" s="1298">
        <f t="shared" si="193"/>
        <v>0</v>
      </c>
      <c r="BW460" s="1298">
        <f t="shared" si="194"/>
        <v>6227272</v>
      </c>
    </row>
    <row r="461" spans="1:75" ht="15" customHeight="1" thickBot="1" x14ac:dyDescent="0.3">
      <c r="A461" s="1315">
        <f t="shared" si="177"/>
        <v>11</v>
      </c>
      <c r="B461" s="1339">
        <v>43567</v>
      </c>
      <c r="C461" s="1268">
        <f>+C460+1</f>
        <v>453</v>
      </c>
      <c r="D461" s="2265" t="s">
        <v>39</v>
      </c>
      <c r="E461" s="1266" t="s">
        <v>57</v>
      </c>
      <c r="F461" s="794">
        <v>2</v>
      </c>
      <c r="G461" s="1491">
        <f t="shared" si="195"/>
        <v>2663636</v>
      </c>
      <c r="H461" s="1268">
        <v>2</v>
      </c>
      <c r="I461" s="2605">
        <f t="shared" si="197"/>
        <v>3863636</v>
      </c>
      <c r="J461" s="808">
        <v>2</v>
      </c>
      <c r="K461" s="2605">
        <f t="shared" si="178"/>
        <v>4463636</v>
      </c>
      <c r="L461" s="2768">
        <v>1</v>
      </c>
      <c r="M461" s="2605">
        <f t="shared" si="179"/>
        <v>431818</v>
      </c>
      <c r="N461" s="1505">
        <f t="shared" si="175"/>
        <v>7</v>
      </c>
      <c r="O461" s="1494">
        <f t="shared" si="175"/>
        <v>11422726</v>
      </c>
      <c r="P461" s="1494">
        <f t="shared" si="172"/>
        <v>280000</v>
      </c>
      <c r="Q461" s="1891"/>
      <c r="R461" s="1508">
        <v>1331818</v>
      </c>
      <c r="S461" s="1508">
        <v>1931818</v>
      </c>
      <c r="T461" s="1508">
        <v>2231818</v>
      </c>
      <c r="U461" s="1508">
        <v>431818</v>
      </c>
      <c r="V461" s="1883"/>
      <c r="W461" s="1338"/>
      <c r="X461" s="2299"/>
      <c r="Y461" s="1338"/>
      <c r="Z461" s="2450"/>
      <c r="AA461" s="1342"/>
      <c r="AB461" s="1340"/>
      <c r="AC461" s="1229"/>
      <c r="AD461" s="1229"/>
      <c r="AE461" s="1229"/>
      <c r="AF461" s="1490">
        <f t="shared" si="180"/>
        <v>0</v>
      </c>
      <c r="AG461" s="1316">
        <f t="shared" si="181"/>
        <v>11422726</v>
      </c>
      <c r="AH461" s="1305"/>
      <c r="AI461" s="1313"/>
      <c r="AJ461" s="1267"/>
      <c r="AK461" s="1299"/>
      <c r="AL461" s="2538"/>
      <c r="AM461" s="2255"/>
      <c r="AN461" s="1266"/>
      <c r="AO461" s="1254"/>
      <c r="AP461" s="1491">
        <f t="shared" si="182"/>
        <v>0</v>
      </c>
      <c r="AQ461" s="1268"/>
      <c r="AR461" s="1492">
        <f t="shared" si="183"/>
        <v>0</v>
      </c>
      <c r="AS461" s="808"/>
      <c r="AT461" s="1492">
        <f t="shared" si="184"/>
        <v>0</v>
      </c>
      <c r="AU461" s="809"/>
      <c r="AV461" s="1492">
        <f t="shared" si="185"/>
        <v>0</v>
      </c>
      <c r="AW461" s="1493">
        <f t="shared" si="186"/>
        <v>0</v>
      </c>
      <c r="AX461" s="2153">
        <f t="shared" si="187"/>
        <v>0</v>
      </c>
      <c r="AY461" s="1495">
        <f t="shared" si="188"/>
        <v>0</v>
      </c>
      <c r="AZ461" s="1271"/>
      <c r="BA461" s="1508">
        <v>1331818</v>
      </c>
      <c r="BB461" s="1508">
        <v>1931818</v>
      </c>
      <c r="BC461" s="1508">
        <v>2231818</v>
      </c>
      <c r="BD461" s="1508">
        <v>431818</v>
      </c>
      <c r="BE461" s="2167"/>
      <c r="BF461" s="1338"/>
      <c r="BG461" s="1303"/>
      <c r="BH461" s="1338"/>
      <c r="BI461" s="1303"/>
      <c r="BJ461" s="1342"/>
      <c r="BK461" s="1304"/>
      <c r="BL461" s="1229"/>
      <c r="BM461" s="1229"/>
      <c r="BN461" s="1229"/>
      <c r="BO461" s="1490">
        <f t="shared" si="196"/>
        <v>0</v>
      </c>
      <c r="BP461" s="1316">
        <f t="shared" si="189"/>
        <v>11422726</v>
      </c>
      <c r="BQ461" s="1305"/>
      <c r="BS461" s="1298">
        <f t="shared" si="190"/>
        <v>2</v>
      </c>
      <c r="BT461" s="1298">
        <f t="shared" si="191"/>
        <v>2</v>
      </c>
      <c r="BU461" s="1298">
        <f t="shared" si="192"/>
        <v>2</v>
      </c>
      <c r="BV461" s="1298">
        <f t="shared" si="193"/>
        <v>1</v>
      </c>
      <c r="BW461" s="1298">
        <f t="shared" si="194"/>
        <v>11422726</v>
      </c>
    </row>
    <row r="462" spans="1:75" ht="15" customHeight="1" x14ac:dyDescent="0.25">
      <c r="A462" s="1315">
        <v>1</v>
      </c>
      <c r="B462" s="1339">
        <v>43578</v>
      </c>
      <c r="C462" s="1268">
        <v>454</v>
      </c>
      <c r="D462" s="2523" t="s">
        <v>39</v>
      </c>
      <c r="E462" s="1266" t="s">
        <v>31</v>
      </c>
      <c r="F462" s="794">
        <v>4</v>
      </c>
      <c r="G462" s="1491">
        <f t="shared" si="195"/>
        <v>5327272</v>
      </c>
      <c r="H462" s="1268">
        <v>1</v>
      </c>
      <c r="I462" s="2605">
        <f t="shared" si="197"/>
        <v>1931818</v>
      </c>
      <c r="J462" s="808">
        <v>4</v>
      </c>
      <c r="K462" s="2605">
        <f t="shared" si="178"/>
        <v>8927272</v>
      </c>
      <c r="L462" s="2768">
        <v>1</v>
      </c>
      <c r="M462" s="2605">
        <f t="shared" si="179"/>
        <v>431818</v>
      </c>
      <c r="N462" s="1505">
        <f t="shared" ref="N462:O477" si="198">F462+H462+J462+L462</f>
        <v>10</v>
      </c>
      <c r="O462" s="1494">
        <f t="shared" si="198"/>
        <v>16618180</v>
      </c>
      <c r="P462" s="1494">
        <f t="shared" si="172"/>
        <v>400000</v>
      </c>
      <c r="Q462" s="1891"/>
      <c r="R462" s="1508">
        <v>1331818</v>
      </c>
      <c r="S462" s="1508">
        <v>1931818</v>
      </c>
      <c r="T462" s="1508">
        <v>2231818</v>
      </c>
      <c r="U462" s="1508">
        <v>431818</v>
      </c>
      <c r="V462" s="1883"/>
      <c r="W462" s="1338"/>
      <c r="X462" s="2299"/>
      <c r="Y462" s="1338"/>
      <c r="Z462" s="2450"/>
      <c r="AA462" s="1342"/>
      <c r="AB462" s="1340"/>
      <c r="AC462" s="1229"/>
      <c r="AD462" s="1229"/>
      <c r="AE462" s="1229"/>
      <c r="AF462" s="1490">
        <f t="shared" si="180"/>
        <v>0</v>
      </c>
      <c r="AG462" s="1316">
        <f t="shared" si="181"/>
        <v>16618180</v>
      </c>
      <c r="AH462" s="1305"/>
      <c r="AI462" s="1313"/>
      <c r="AJ462" s="1425"/>
      <c r="AK462" s="1299"/>
      <c r="AL462" s="2538"/>
      <c r="AM462" s="2256"/>
      <c r="AN462" s="1266"/>
      <c r="AO462" s="1529"/>
      <c r="AP462" s="1491">
        <f t="shared" si="182"/>
        <v>0</v>
      </c>
      <c r="AQ462" s="1268"/>
      <c r="AR462" s="1492">
        <f t="shared" si="183"/>
        <v>0</v>
      </c>
      <c r="AS462" s="808"/>
      <c r="AT462" s="1492">
        <f t="shared" si="184"/>
        <v>0</v>
      </c>
      <c r="AU462" s="809"/>
      <c r="AV462" s="1492">
        <f t="shared" si="185"/>
        <v>0</v>
      </c>
      <c r="AW462" s="1493">
        <f t="shared" si="186"/>
        <v>0</v>
      </c>
      <c r="AX462" s="2153">
        <f t="shared" si="187"/>
        <v>0</v>
      </c>
      <c r="AY462" s="1495">
        <f t="shared" si="188"/>
        <v>0</v>
      </c>
      <c r="AZ462" s="1271"/>
      <c r="BA462" s="1508">
        <v>1331818</v>
      </c>
      <c r="BB462" s="1508">
        <v>1931818</v>
      </c>
      <c r="BC462" s="1508">
        <v>2231818</v>
      </c>
      <c r="BD462" s="1508">
        <v>431818</v>
      </c>
      <c r="BE462" s="2167"/>
      <c r="BF462" s="1338"/>
      <c r="BG462" s="1302"/>
      <c r="BH462" s="1338"/>
      <c r="BI462" s="1303"/>
      <c r="BJ462" s="1342"/>
      <c r="BK462" s="1304"/>
      <c r="BL462" s="1229"/>
      <c r="BM462" s="1229"/>
      <c r="BN462" s="1229"/>
      <c r="BO462" s="1490">
        <f t="shared" si="196"/>
        <v>0</v>
      </c>
      <c r="BP462" s="1316">
        <f t="shared" si="189"/>
        <v>16618180</v>
      </c>
      <c r="BQ462" s="1305"/>
      <c r="BS462" s="1298">
        <f t="shared" si="190"/>
        <v>4</v>
      </c>
      <c r="BT462" s="1298">
        <f t="shared" si="191"/>
        <v>1</v>
      </c>
      <c r="BU462" s="1298">
        <f t="shared" si="192"/>
        <v>4</v>
      </c>
      <c r="BV462" s="1298">
        <f t="shared" si="193"/>
        <v>1</v>
      </c>
      <c r="BW462" s="1298">
        <f t="shared" si="194"/>
        <v>16618180</v>
      </c>
    </row>
    <row r="463" spans="1:75" ht="15" customHeight="1" x14ac:dyDescent="0.25">
      <c r="A463" s="1315">
        <f>+A462+1</f>
        <v>2</v>
      </c>
      <c r="B463" s="1339">
        <v>43578</v>
      </c>
      <c r="C463" s="1268">
        <f>+C462+1</f>
        <v>455</v>
      </c>
      <c r="D463" s="2523" t="s">
        <v>34</v>
      </c>
      <c r="E463" s="1266" t="s">
        <v>31</v>
      </c>
      <c r="F463" s="794">
        <v>5</v>
      </c>
      <c r="G463" s="1491">
        <f t="shared" si="195"/>
        <v>6659090</v>
      </c>
      <c r="H463" s="1268"/>
      <c r="I463" s="2605">
        <f t="shared" si="197"/>
        <v>0</v>
      </c>
      <c r="J463" s="808">
        <v>4</v>
      </c>
      <c r="K463" s="2605">
        <f t="shared" si="178"/>
        <v>8927272</v>
      </c>
      <c r="L463" s="2768">
        <v>1</v>
      </c>
      <c r="M463" s="2605">
        <f t="shared" si="179"/>
        <v>431818</v>
      </c>
      <c r="N463" s="1505">
        <f t="shared" si="198"/>
        <v>10</v>
      </c>
      <c r="O463" s="1494">
        <f t="shared" si="198"/>
        <v>16018180</v>
      </c>
      <c r="P463" s="1494">
        <f t="shared" si="172"/>
        <v>400000</v>
      </c>
      <c r="Q463" s="1891"/>
      <c r="R463" s="1508">
        <v>1331818</v>
      </c>
      <c r="S463" s="1508">
        <v>1931818</v>
      </c>
      <c r="T463" s="1508">
        <v>2231818</v>
      </c>
      <c r="U463" s="1508">
        <v>431818</v>
      </c>
      <c r="V463" s="1883"/>
      <c r="W463" s="1338"/>
      <c r="X463" s="2299"/>
      <c r="Y463" s="1338"/>
      <c r="Z463" s="2450"/>
      <c r="AA463" s="1342"/>
      <c r="AB463" s="1340"/>
      <c r="AC463" s="1229"/>
      <c r="AD463" s="1229"/>
      <c r="AE463" s="1229"/>
      <c r="AF463" s="1490">
        <f t="shared" si="180"/>
        <v>0</v>
      </c>
      <c r="AG463" s="1316">
        <f t="shared" si="181"/>
        <v>16018180</v>
      </c>
      <c r="AH463" s="1305"/>
      <c r="AI463" s="1313"/>
      <c r="AJ463" s="1267"/>
      <c r="AK463" s="1299"/>
      <c r="AL463" s="2538"/>
      <c r="AM463" s="2256"/>
      <c r="AN463" s="1266"/>
      <c r="AO463" s="1529"/>
      <c r="AP463" s="1491">
        <f t="shared" si="182"/>
        <v>0</v>
      </c>
      <c r="AQ463" s="1268"/>
      <c r="AR463" s="1492">
        <f t="shared" si="183"/>
        <v>0</v>
      </c>
      <c r="AS463" s="808"/>
      <c r="AT463" s="1492">
        <f t="shared" si="184"/>
        <v>0</v>
      </c>
      <c r="AU463" s="809"/>
      <c r="AV463" s="1492">
        <f t="shared" si="185"/>
        <v>0</v>
      </c>
      <c r="AW463" s="1493">
        <f t="shared" si="186"/>
        <v>0</v>
      </c>
      <c r="AX463" s="2153">
        <f t="shared" si="187"/>
        <v>0</v>
      </c>
      <c r="AY463" s="1495">
        <f t="shared" si="188"/>
        <v>0</v>
      </c>
      <c r="AZ463" s="1271"/>
      <c r="BA463" s="1508">
        <v>1331818</v>
      </c>
      <c r="BB463" s="1508">
        <v>1931818</v>
      </c>
      <c r="BC463" s="1508">
        <v>2231818</v>
      </c>
      <c r="BD463" s="1508">
        <v>431818</v>
      </c>
      <c r="BE463" s="2167"/>
      <c r="BF463" s="1338"/>
      <c r="BG463" s="1302"/>
      <c r="BH463" s="1338"/>
      <c r="BI463" s="1303"/>
      <c r="BJ463" s="1342"/>
      <c r="BK463" s="1304"/>
      <c r="BL463" s="1229"/>
      <c r="BM463" s="1229"/>
      <c r="BN463" s="1229"/>
      <c r="BO463" s="1490">
        <f t="shared" si="196"/>
        <v>0</v>
      </c>
      <c r="BP463" s="1316">
        <f t="shared" si="189"/>
        <v>16018180</v>
      </c>
      <c r="BQ463" s="1305"/>
      <c r="BS463" s="1298">
        <f t="shared" si="190"/>
        <v>5</v>
      </c>
      <c r="BT463" s="1298">
        <f t="shared" si="191"/>
        <v>0</v>
      </c>
      <c r="BU463" s="1298">
        <f t="shared" si="192"/>
        <v>4</v>
      </c>
      <c r="BV463" s="1298">
        <f t="shared" si="193"/>
        <v>1</v>
      </c>
      <c r="BW463" s="1298">
        <f t="shared" si="194"/>
        <v>16018180</v>
      </c>
    </row>
    <row r="464" spans="1:75" ht="15" customHeight="1" x14ac:dyDescent="0.25">
      <c r="A464" s="1315">
        <f>+A463+1</f>
        <v>3</v>
      </c>
      <c r="B464" s="1339">
        <v>43578</v>
      </c>
      <c r="C464" s="1268">
        <f t="shared" ref="C464:C469" si="199">+C463+1</f>
        <v>456</v>
      </c>
      <c r="D464" s="2265" t="s">
        <v>82</v>
      </c>
      <c r="E464" s="1266" t="s">
        <v>31</v>
      </c>
      <c r="F464" s="794">
        <v>4</v>
      </c>
      <c r="G464" s="1491">
        <f t="shared" si="195"/>
        <v>5327272</v>
      </c>
      <c r="H464" s="1268">
        <v>1</v>
      </c>
      <c r="I464" s="2605">
        <f t="shared" si="197"/>
        <v>1931818</v>
      </c>
      <c r="J464" s="808">
        <v>4</v>
      </c>
      <c r="K464" s="2605">
        <f t="shared" si="178"/>
        <v>8927272</v>
      </c>
      <c r="L464" s="2768">
        <v>1</v>
      </c>
      <c r="M464" s="2605">
        <f t="shared" si="179"/>
        <v>431818</v>
      </c>
      <c r="N464" s="1505">
        <f t="shared" si="198"/>
        <v>10</v>
      </c>
      <c r="O464" s="1494">
        <f t="shared" si="198"/>
        <v>16618180</v>
      </c>
      <c r="P464" s="1494">
        <f t="shared" si="172"/>
        <v>400000</v>
      </c>
      <c r="Q464" s="1891"/>
      <c r="R464" s="1508">
        <v>1331818</v>
      </c>
      <c r="S464" s="1508">
        <v>1931818</v>
      </c>
      <c r="T464" s="1508">
        <v>2231818</v>
      </c>
      <c r="U464" s="1508">
        <v>431818</v>
      </c>
      <c r="V464" s="1883"/>
      <c r="W464" s="1338"/>
      <c r="X464" s="2299"/>
      <c r="Y464" s="1338"/>
      <c r="Z464" s="2450"/>
      <c r="AA464" s="1342"/>
      <c r="AB464" s="1340"/>
      <c r="AC464" s="1229"/>
      <c r="AD464" s="1229"/>
      <c r="AE464" s="1229"/>
      <c r="AF464" s="1490">
        <f t="shared" si="180"/>
        <v>0</v>
      </c>
      <c r="AG464" s="1316">
        <f t="shared" si="181"/>
        <v>16618180</v>
      </c>
      <c r="AH464" s="1305"/>
      <c r="AI464" s="1313"/>
      <c r="AJ464" s="1267"/>
      <c r="AK464" s="1299"/>
      <c r="AL464" s="2538"/>
      <c r="AM464" s="2255"/>
      <c r="AN464" s="1266"/>
      <c r="AO464" s="1254"/>
      <c r="AP464" s="1491">
        <f t="shared" si="182"/>
        <v>0</v>
      </c>
      <c r="AQ464" s="1268"/>
      <c r="AR464" s="1492">
        <f t="shared" si="183"/>
        <v>0</v>
      </c>
      <c r="AS464" s="808"/>
      <c r="AT464" s="1492">
        <f t="shared" si="184"/>
        <v>0</v>
      </c>
      <c r="AU464" s="809"/>
      <c r="AV464" s="1492">
        <f t="shared" si="185"/>
        <v>0</v>
      </c>
      <c r="AW464" s="1493">
        <f t="shared" si="186"/>
        <v>0</v>
      </c>
      <c r="AX464" s="2153">
        <f t="shared" si="187"/>
        <v>0</v>
      </c>
      <c r="AY464" s="1495">
        <f t="shared" si="188"/>
        <v>0</v>
      </c>
      <c r="AZ464" s="1271"/>
      <c r="BA464" s="1508">
        <v>1331818</v>
      </c>
      <c r="BB464" s="1508">
        <v>1931818</v>
      </c>
      <c r="BC464" s="1508">
        <v>2231818</v>
      </c>
      <c r="BD464" s="1508">
        <v>431818</v>
      </c>
      <c r="BE464" s="2167"/>
      <c r="BF464" s="1338"/>
      <c r="BG464" s="1302"/>
      <c r="BH464" s="1338"/>
      <c r="BI464" s="1303"/>
      <c r="BJ464" s="1342"/>
      <c r="BK464" s="1304"/>
      <c r="BL464" s="1229"/>
      <c r="BM464" s="1229"/>
      <c r="BN464" s="1229"/>
      <c r="BO464" s="1490">
        <f t="shared" si="196"/>
        <v>0</v>
      </c>
      <c r="BP464" s="1316">
        <f t="shared" si="189"/>
        <v>16618180</v>
      </c>
      <c r="BQ464" s="1305"/>
      <c r="BS464" s="1298">
        <f t="shared" si="190"/>
        <v>4</v>
      </c>
      <c r="BT464" s="1298">
        <f t="shared" si="191"/>
        <v>1</v>
      </c>
      <c r="BU464" s="1298">
        <f t="shared" si="192"/>
        <v>4</v>
      </c>
      <c r="BV464" s="1298">
        <f t="shared" si="193"/>
        <v>1</v>
      </c>
      <c r="BW464" s="1298">
        <f t="shared" si="194"/>
        <v>16618180</v>
      </c>
    </row>
    <row r="465" spans="1:75" ht="15" customHeight="1" x14ac:dyDescent="0.25">
      <c r="A465" s="1315">
        <f t="shared" ref="A465:A476" si="200">+A464+1</f>
        <v>4</v>
      </c>
      <c r="B465" s="1339">
        <v>43578</v>
      </c>
      <c r="C465" s="1268">
        <f t="shared" si="199"/>
        <v>457</v>
      </c>
      <c r="D465" s="2265" t="s">
        <v>36</v>
      </c>
      <c r="E465" s="1266" t="s">
        <v>31</v>
      </c>
      <c r="F465" s="794">
        <v>6</v>
      </c>
      <c r="G465" s="1491">
        <f t="shared" si="195"/>
        <v>7990908</v>
      </c>
      <c r="H465" s="1268"/>
      <c r="I465" s="2605">
        <f t="shared" si="197"/>
        <v>0</v>
      </c>
      <c r="J465" s="808">
        <v>3</v>
      </c>
      <c r="K465" s="2605">
        <f t="shared" si="178"/>
        <v>6695454</v>
      </c>
      <c r="L465" s="2768">
        <v>1</v>
      </c>
      <c r="M465" s="2605">
        <f t="shared" si="179"/>
        <v>431818</v>
      </c>
      <c r="N465" s="1505">
        <f t="shared" si="198"/>
        <v>10</v>
      </c>
      <c r="O465" s="1494">
        <f t="shared" si="198"/>
        <v>15118180</v>
      </c>
      <c r="P465" s="1494">
        <f t="shared" si="172"/>
        <v>400000</v>
      </c>
      <c r="Q465" s="1891"/>
      <c r="R465" s="1508">
        <v>1331818</v>
      </c>
      <c r="S465" s="1508">
        <v>1931818</v>
      </c>
      <c r="T465" s="1508">
        <v>2231818</v>
      </c>
      <c r="U465" s="1508">
        <v>431818</v>
      </c>
      <c r="V465" s="1883"/>
      <c r="W465" s="1338"/>
      <c r="X465" s="2386"/>
      <c r="Y465" s="1338"/>
      <c r="Z465" s="2450"/>
      <c r="AA465" s="1342"/>
      <c r="AB465" s="1340"/>
      <c r="AC465" s="1229"/>
      <c r="AD465" s="1229"/>
      <c r="AE465" s="1229"/>
      <c r="AF465" s="1490">
        <f t="shared" si="180"/>
        <v>0</v>
      </c>
      <c r="AG465" s="1316">
        <f t="shared" si="181"/>
        <v>15118180</v>
      </c>
      <c r="AH465" s="1305"/>
      <c r="AI465" s="1313"/>
      <c r="AJ465" s="1267"/>
      <c r="AK465" s="1299"/>
      <c r="AL465" s="2538"/>
      <c r="AM465" s="2255"/>
      <c r="AN465" s="1266"/>
      <c r="AO465" s="1254"/>
      <c r="AP465" s="1491">
        <f t="shared" si="182"/>
        <v>0</v>
      </c>
      <c r="AQ465" s="1268"/>
      <c r="AR465" s="1492">
        <f t="shared" si="183"/>
        <v>0</v>
      </c>
      <c r="AS465" s="808"/>
      <c r="AT465" s="1492">
        <f t="shared" si="184"/>
        <v>0</v>
      </c>
      <c r="AU465" s="809"/>
      <c r="AV465" s="1492">
        <f t="shared" si="185"/>
        <v>0</v>
      </c>
      <c r="AW465" s="1493">
        <f t="shared" si="186"/>
        <v>0</v>
      </c>
      <c r="AX465" s="2153">
        <f t="shared" si="187"/>
        <v>0</v>
      </c>
      <c r="AY465" s="1495">
        <f t="shared" si="188"/>
        <v>0</v>
      </c>
      <c r="AZ465" s="1271"/>
      <c r="BA465" s="1508">
        <v>1331818</v>
      </c>
      <c r="BB465" s="1508">
        <v>1931818</v>
      </c>
      <c r="BC465" s="1508">
        <v>2231818</v>
      </c>
      <c r="BD465" s="1508">
        <v>431818</v>
      </c>
      <c r="BE465" s="2167"/>
      <c r="BF465" s="1338"/>
      <c r="BG465" s="1302"/>
      <c r="BH465" s="1338"/>
      <c r="BI465" s="1303"/>
      <c r="BJ465" s="1342"/>
      <c r="BK465" s="1304"/>
      <c r="BL465" s="1229"/>
      <c r="BM465" s="1229"/>
      <c r="BN465" s="1229"/>
      <c r="BO465" s="1490">
        <f t="shared" si="196"/>
        <v>0</v>
      </c>
      <c r="BP465" s="1316">
        <f t="shared" si="189"/>
        <v>15118180</v>
      </c>
      <c r="BQ465" s="1305"/>
      <c r="BS465" s="1298">
        <f t="shared" si="190"/>
        <v>6</v>
      </c>
      <c r="BT465" s="1298">
        <f t="shared" si="191"/>
        <v>0</v>
      </c>
      <c r="BU465" s="1298">
        <f t="shared" si="192"/>
        <v>3</v>
      </c>
      <c r="BV465" s="1298">
        <f t="shared" si="193"/>
        <v>1</v>
      </c>
      <c r="BW465" s="1298">
        <f t="shared" si="194"/>
        <v>15118180</v>
      </c>
    </row>
    <row r="466" spans="1:75" ht="15" customHeight="1" x14ac:dyDescent="0.25">
      <c r="A466" s="1315">
        <f t="shared" si="200"/>
        <v>5</v>
      </c>
      <c r="B466" s="1339">
        <v>43578</v>
      </c>
      <c r="C466" s="1268">
        <f t="shared" si="199"/>
        <v>458</v>
      </c>
      <c r="D466" s="2266" t="s">
        <v>51</v>
      </c>
      <c r="E466" s="1266" t="s">
        <v>43</v>
      </c>
      <c r="F466" s="794">
        <v>4</v>
      </c>
      <c r="G466" s="1491">
        <f t="shared" si="195"/>
        <v>5327272</v>
      </c>
      <c r="H466" s="1268">
        <v>1</v>
      </c>
      <c r="I466" s="2605">
        <f t="shared" si="197"/>
        <v>1931818</v>
      </c>
      <c r="J466" s="808">
        <v>4</v>
      </c>
      <c r="K466" s="2605">
        <f t="shared" si="178"/>
        <v>8927272</v>
      </c>
      <c r="L466" s="2768">
        <v>1</v>
      </c>
      <c r="M466" s="2605">
        <f t="shared" si="179"/>
        <v>431818</v>
      </c>
      <c r="N466" s="1505">
        <f t="shared" si="198"/>
        <v>10</v>
      </c>
      <c r="O466" s="1494">
        <f t="shared" si="198"/>
        <v>16618180</v>
      </c>
      <c r="P466" s="1494">
        <f t="shared" si="172"/>
        <v>400000</v>
      </c>
      <c r="Q466" s="1891"/>
      <c r="R466" s="1508">
        <v>1331818</v>
      </c>
      <c r="S466" s="1508">
        <v>1931818</v>
      </c>
      <c r="T466" s="1508">
        <v>2231818</v>
      </c>
      <c r="U466" s="1508">
        <v>431818</v>
      </c>
      <c r="V466" s="1302"/>
      <c r="W466" s="1338"/>
      <c r="X466" s="2299"/>
      <c r="Y466" s="1338"/>
      <c r="Z466" s="2450"/>
      <c r="AA466" s="1342"/>
      <c r="AB466" s="1340"/>
      <c r="AC466" s="1229"/>
      <c r="AD466" s="1229"/>
      <c r="AE466" s="1229"/>
      <c r="AF466" s="1490">
        <f t="shared" si="180"/>
        <v>0</v>
      </c>
      <c r="AG466" s="1316">
        <f t="shared" si="181"/>
        <v>16618180</v>
      </c>
      <c r="AH466" s="1885"/>
      <c r="AI466" s="1270"/>
      <c r="AJ466" s="1267"/>
      <c r="AK466" s="1299"/>
      <c r="AL466" s="2538"/>
      <c r="AM466" s="2255"/>
      <c r="AN466" s="1266"/>
      <c r="AO466" s="1254"/>
      <c r="AP466" s="1491">
        <f t="shared" si="182"/>
        <v>0</v>
      </c>
      <c r="AQ466" s="1268"/>
      <c r="AR466" s="1492">
        <f t="shared" si="183"/>
        <v>0</v>
      </c>
      <c r="AS466" s="808"/>
      <c r="AT466" s="1492">
        <f t="shared" si="184"/>
        <v>0</v>
      </c>
      <c r="AU466" s="809"/>
      <c r="AV466" s="1492">
        <f t="shared" si="185"/>
        <v>0</v>
      </c>
      <c r="AW466" s="1493">
        <f t="shared" si="186"/>
        <v>0</v>
      </c>
      <c r="AX466" s="2153">
        <f t="shared" si="187"/>
        <v>0</v>
      </c>
      <c r="AY466" s="1495">
        <f t="shared" si="188"/>
        <v>0</v>
      </c>
      <c r="AZ466" s="1271"/>
      <c r="BA466" s="1508">
        <v>1331818</v>
      </c>
      <c r="BB466" s="1508">
        <v>1931818</v>
      </c>
      <c r="BC466" s="1508">
        <v>2231818</v>
      </c>
      <c r="BD466" s="1508">
        <v>431818</v>
      </c>
      <c r="BE466" s="2167"/>
      <c r="BF466" s="1338"/>
      <c r="BG466" s="1303"/>
      <c r="BH466" s="1338"/>
      <c r="BI466" s="1303"/>
      <c r="BJ466" s="1342"/>
      <c r="BK466" s="1304"/>
      <c r="BL466" s="1229"/>
      <c r="BM466" s="1229"/>
      <c r="BN466" s="1229"/>
      <c r="BO466" s="1490">
        <f t="shared" si="196"/>
        <v>0</v>
      </c>
      <c r="BP466" s="1316">
        <f t="shared" si="189"/>
        <v>16618180</v>
      </c>
      <c r="BQ466" s="1305"/>
      <c r="BS466" s="1298">
        <f t="shared" si="190"/>
        <v>4</v>
      </c>
      <c r="BT466" s="1298">
        <f t="shared" si="191"/>
        <v>1</v>
      </c>
      <c r="BU466" s="1298">
        <f t="shared" si="192"/>
        <v>4</v>
      </c>
      <c r="BV466" s="1298">
        <f t="shared" si="193"/>
        <v>1</v>
      </c>
      <c r="BW466" s="1298">
        <f t="shared" si="194"/>
        <v>16618180</v>
      </c>
    </row>
    <row r="467" spans="1:75" ht="15" customHeight="1" x14ac:dyDescent="0.25">
      <c r="A467" s="1315">
        <f t="shared" si="200"/>
        <v>6</v>
      </c>
      <c r="B467" s="1339">
        <v>43578</v>
      </c>
      <c r="C467" s="1268">
        <f t="shared" si="199"/>
        <v>459</v>
      </c>
      <c r="D467" s="2265" t="s">
        <v>55</v>
      </c>
      <c r="E467" s="1266" t="s">
        <v>43</v>
      </c>
      <c r="F467" s="794">
        <v>4</v>
      </c>
      <c r="G467" s="1491">
        <f t="shared" si="195"/>
        <v>5327272</v>
      </c>
      <c r="H467" s="1268">
        <v>1</v>
      </c>
      <c r="I467" s="2605">
        <f t="shared" si="197"/>
        <v>1931818</v>
      </c>
      <c r="J467" s="808">
        <v>4</v>
      </c>
      <c r="K467" s="2605">
        <f t="shared" si="178"/>
        <v>8927272</v>
      </c>
      <c r="L467" s="2768">
        <v>1</v>
      </c>
      <c r="M467" s="2605">
        <f t="shared" si="179"/>
        <v>431818</v>
      </c>
      <c r="N467" s="1505">
        <f t="shared" si="198"/>
        <v>10</v>
      </c>
      <c r="O467" s="1494">
        <f t="shared" si="198"/>
        <v>16618180</v>
      </c>
      <c r="P467" s="1494">
        <f t="shared" si="172"/>
        <v>400000</v>
      </c>
      <c r="Q467" s="1891"/>
      <c r="R467" s="1508">
        <v>1331818</v>
      </c>
      <c r="S467" s="1508">
        <v>1931818</v>
      </c>
      <c r="T467" s="1508">
        <v>2231818</v>
      </c>
      <c r="U467" s="1508">
        <v>431818</v>
      </c>
      <c r="V467" s="1883"/>
      <c r="W467" s="1338"/>
      <c r="X467" s="2386"/>
      <c r="Y467" s="1338"/>
      <c r="Z467" s="2450"/>
      <c r="AA467" s="1342"/>
      <c r="AB467" s="1340"/>
      <c r="AC467" s="1229"/>
      <c r="AD467" s="1229"/>
      <c r="AE467" s="1229"/>
      <c r="AF467" s="1490">
        <f t="shared" si="180"/>
        <v>0</v>
      </c>
      <c r="AG467" s="1316">
        <f t="shared" si="181"/>
        <v>16618180</v>
      </c>
      <c r="AH467" s="1885"/>
      <c r="AI467" s="1270"/>
      <c r="AJ467" s="1267"/>
      <c r="AK467" s="1299"/>
      <c r="AL467" s="2538"/>
      <c r="AM467" s="2255"/>
      <c r="AN467" s="1266"/>
      <c r="AO467" s="1254"/>
      <c r="AP467" s="1491">
        <f t="shared" si="182"/>
        <v>0</v>
      </c>
      <c r="AQ467" s="1268"/>
      <c r="AR467" s="1492">
        <f t="shared" si="183"/>
        <v>0</v>
      </c>
      <c r="AS467" s="808"/>
      <c r="AT467" s="1492">
        <f t="shared" si="184"/>
        <v>0</v>
      </c>
      <c r="AU467" s="809"/>
      <c r="AV467" s="1492">
        <f t="shared" si="185"/>
        <v>0</v>
      </c>
      <c r="AW467" s="1493">
        <f t="shared" si="186"/>
        <v>0</v>
      </c>
      <c r="AX467" s="2153">
        <f t="shared" si="187"/>
        <v>0</v>
      </c>
      <c r="AY467" s="1495">
        <f t="shared" si="188"/>
        <v>0</v>
      </c>
      <c r="AZ467" s="1271"/>
      <c r="BA467" s="1508">
        <v>1331818</v>
      </c>
      <c r="BB467" s="1508">
        <v>1931818</v>
      </c>
      <c r="BC467" s="1508">
        <v>2231818</v>
      </c>
      <c r="BD467" s="1508">
        <v>431818</v>
      </c>
      <c r="BE467" s="2167"/>
      <c r="BF467" s="1338"/>
      <c r="BG467" s="1302"/>
      <c r="BH467" s="1338"/>
      <c r="BI467" s="1303"/>
      <c r="BJ467" s="1342"/>
      <c r="BK467" s="1304"/>
      <c r="BL467" s="1229"/>
      <c r="BM467" s="1229"/>
      <c r="BN467" s="1229"/>
      <c r="BO467" s="1490">
        <f t="shared" si="196"/>
        <v>0</v>
      </c>
      <c r="BP467" s="1316">
        <f t="shared" si="189"/>
        <v>16618180</v>
      </c>
      <c r="BQ467" s="1305"/>
      <c r="BS467" s="1298">
        <f t="shared" si="190"/>
        <v>4</v>
      </c>
      <c r="BT467" s="1298">
        <f t="shared" si="191"/>
        <v>1</v>
      </c>
      <c r="BU467" s="1298">
        <f t="shared" si="192"/>
        <v>4</v>
      </c>
      <c r="BV467" s="1298">
        <f t="shared" si="193"/>
        <v>1</v>
      </c>
      <c r="BW467" s="1298">
        <f t="shared" si="194"/>
        <v>16618180</v>
      </c>
    </row>
    <row r="468" spans="1:75" ht="15" customHeight="1" x14ac:dyDescent="0.25">
      <c r="A468" s="1315">
        <f t="shared" si="200"/>
        <v>7</v>
      </c>
      <c r="B468" s="1339">
        <v>43578</v>
      </c>
      <c r="C468" s="1268">
        <f t="shared" si="199"/>
        <v>460</v>
      </c>
      <c r="D468" s="2265" t="s">
        <v>54</v>
      </c>
      <c r="E468" s="1266" t="s">
        <v>43</v>
      </c>
      <c r="F468" s="794">
        <v>4</v>
      </c>
      <c r="G468" s="1491">
        <f t="shared" si="195"/>
        <v>5327272</v>
      </c>
      <c r="H468" s="1268">
        <v>1</v>
      </c>
      <c r="I468" s="2605">
        <f t="shared" si="197"/>
        <v>1931818</v>
      </c>
      <c r="J468" s="808">
        <v>4</v>
      </c>
      <c r="K468" s="2605">
        <f t="shared" si="178"/>
        <v>8927272</v>
      </c>
      <c r="L468" s="2768">
        <v>1</v>
      </c>
      <c r="M468" s="2605">
        <f t="shared" si="179"/>
        <v>431818</v>
      </c>
      <c r="N468" s="1505">
        <f t="shared" si="198"/>
        <v>10</v>
      </c>
      <c r="O468" s="1494">
        <f t="shared" si="198"/>
        <v>16618180</v>
      </c>
      <c r="P468" s="1494">
        <f t="shared" si="172"/>
        <v>400000</v>
      </c>
      <c r="Q468" s="1891"/>
      <c r="R468" s="1508">
        <v>1331818</v>
      </c>
      <c r="S468" s="1508">
        <v>1931818</v>
      </c>
      <c r="T468" s="1508">
        <v>2231818</v>
      </c>
      <c r="U468" s="1508">
        <v>431818</v>
      </c>
      <c r="V468" s="1883"/>
      <c r="W468" s="1338"/>
      <c r="X468" s="2386"/>
      <c r="Y468" s="1338"/>
      <c r="Z468" s="2450"/>
      <c r="AA468" s="1342"/>
      <c r="AB468" s="1340"/>
      <c r="AC468" s="1229"/>
      <c r="AD468" s="1229"/>
      <c r="AE468" s="1229"/>
      <c r="AF468" s="1490">
        <f t="shared" si="180"/>
        <v>0</v>
      </c>
      <c r="AG468" s="1316">
        <f t="shared" si="181"/>
        <v>16618180</v>
      </c>
      <c r="AH468" s="1885"/>
      <c r="AI468" s="1270"/>
      <c r="AJ468" s="1267"/>
      <c r="AK468" s="1299"/>
      <c r="AL468" s="2538"/>
      <c r="AM468" s="2255"/>
      <c r="AN468" s="1266"/>
      <c r="AO468" s="1254"/>
      <c r="AP468" s="1491">
        <f t="shared" si="182"/>
        <v>0</v>
      </c>
      <c r="AQ468" s="1268"/>
      <c r="AR468" s="1492">
        <f t="shared" si="183"/>
        <v>0</v>
      </c>
      <c r="AS468" s="808"/>
      <c r="AT468" s="1492">
        <f t="shared" si="184"/>
        <v>0</v>
      </c>
      <c r="AU468" s="809"/>
      <c r="AV468" s="1492">
        <f t="shared" si="185"/>
        <v>0</v>
      </c>
      <c r="AW468" s="1493">
        <f t="shared" si="186"/>
        <v>0</v>
      </c>
      <c r="AX468" s="2153">
        <f t="shared" si="187"/>
        <v>0</v>
      </c>
      <c r="AY468" s="1495">
        <f t="shared" si="188"/>
        <v>0</v>
      </c>
      <c r="AZ468" s="1271"/>
      <c r="BA468" s="1508">
        <v>1331818</v>
      </c>
      <c r="BB468" s="1508">
        <v>1931818</v>
      </c>
      <c r="BC468" s="1508">
        <v>2231818</v>
      </c>
      <c r="BD468" s="1508">
        <v>431818</v>
      </c>
      <c r="BE468" s="2167"/>
      <c r="BF468" s="1338"/>
      <c r="BG468" s="1303"/>
      <c r="BH468" s="1338"/>
      <c r="BI468" s="1303"/>
      <c r="BJ468" s="1342"/>
      <c r="BK468" s="1304"/>
      <c r="BL468" s="1229"/>
      <c r="BM468" s="1229"/>
      <c r="BN468" s="1229"/>
      <c r="BO468" s="1490">
        <f t="shared" si="196"/>
        <v>0</v>
      </c>
      <c r="BP468" s="1316">
        <f t="shared" si="189"/>
        <v>16618180</v>
      </c>
      <c r="BQ468" s="1305"/>
      <c r="BS468" s="1298">
        <f t="shared" si="190"/>
        <v>4</v>
      </c>
      <c r="BT468" s="1298">
        <f t="shared" si="191"/>
        <v>1</v>
      </c>
      <c r="BU468" s="1298">
        <f t="shared" si="192"/>
        <v>4</v>
      </c>
      <c r="BV468" s="1298">
        <f t="shared" si="193"/>
        <v>1</v>
      </c>
      <c r="BW468" s="1298">
        <f t="shared" si="194"/>
        <v>16618180</v>
      </c>
    </row>
    <row r="469" spans="1:75" ht="15" customHeight="1" x14ac:dyDescent="0.25">
      <c r="A469" s="1315">
        <f t="shared" si="200"/>
        <v>8</v>
      </c>
      <c r="B469" s="1339">
        <v>43578</v>
      </c>
      <c r="C469" s="1268">
        <f t="shared" si="199"/>
        <v>461</v>
      </c>
      <c r="D469" s="2265" t="s">
        <v>42</v>
      </c>
      <c r="E469" s="1266" t="s">
        <v>43</v>
      </c>
      <c r="F469" s="794">
        <v>5</v>
      </c>
      <c r="G469" s="1491">
        <f t="shared" si="195"/>
        <v>6659090</v>
      </c>
      <c r="H469" s="1268"/>
      <c r="I469" s="2605">
        <f t="shared" si="197"/>
        <v>0</v>
      </c>
      <c r="J469" s="808">
        <v>4</v>
      </c>
      <c r="K469" s="2605">
        <f t="shared" si="178"/>
        <v>8927272</v>
      </c>
      <c r="L469" s="2768">
        <v>1</v>
      </c>
      <c r="M469" s="2605">
        <f t="shared" si="179"/>
        <v>431818</v>
      </c>
      <c r="N469" s="1505">
        <f t="shared" si="198"/>
        <v>10</v>
      </c>
      <c r="O469" s="1494">
        <f t="shared" si="198"/>
        <v>16018180</v>
      </c>
      <c r="P469" s="1494">
        <f t="shared" si="172"/>
        <v>400000</v>
      </c>
      <c r="Q469" s="1891"/>
      <c r="R469" s="1508">
        <v>1331818</v>
      </c>
      <c r="S469" s="1508">
        <v>1931818</v>
      </c>
      <c r="T469" s="1508">
        <v>2231818</v>
      </c>
      <c r="U469" s="1508">
        <v>431818</v>
      </c>
      <c r="V469" s="1883"/>
      <c r="W469" s="1338"/>
      <c r="X469" s="2386"/>
      <c r="Y469" s="1338"/>
      <c r="Z469" s="2450"/>
      <c r="AA469" s="1342"/>
      <c r="AB469" s="1340"/>
      <c r="AC469" s="1229"/>
      <c r="AD469" s="1229"/>
      <c r="AE469" s="1229"/>
      <c r="AF469" s="1490">
        <f t="shared" si="180"/>
        <v>0</v>
      </c>
      <c r="AG469" s="1316">
        <f t="shared" si="181"/>
        <v>16018180</v>
      </c>
      <c r="AH469" s="1885"/>
      <c r="AI469" s="1270"/>
      <c r="AJ469" s="1267"/>
      <c r="AK469" s="1299"/>
      <c r="AL469" s="2538"/>
      <c r="AM469" s="2255"/>
      <c r="AN469" s="1266"/>
      <c r="AO469" s="1254"/>
      <c r="AP469" s="1491">
        <f t="shared" si="182"/>
        <v>0</v>
      </c>
      <c r="AQ469" s="1268"/>
      <c r="AR469" s="1492">
        <f t="shared" si="183"/>
        <v>0</v>
      </c>
      <c r="AS469" s="808"/>
      <c r="AT469" s="1492">
        <f t="shared" si="184"/>
        <v>0</v>
      </c>
      <c r="AU469" s="809"/>
      <c r="AV469" s="1492">
        <f t="shared" si="185"/>
        <v>0</v>
      </c>
      <c r="AW469" s="1493">
        <f t="shared" si="186"/>
        <v>0</v>
      </c>
      <c r="AX469" s="2153">
        <f t="shared" si="187"/>
        <v>0</v>
      </c>
      <c r="AY469" s="1495">
        <f t="shared" si="188"/>
        <v>0</v>
      </c>
      <c r="AZ469" s="1271"/>
      <c r="BA469" s="1508">
        <v>1331818</v>
      </c>
      <c r="BB469" s="1508">
        <v>1931818</v>
      </c>
      <c r="BC469" s="1508">
        <v>2231818</v>
      </c>
      <c r="BD469" s="1508">
        <v>431818</v>
      </c>
      <c r="BE469" s="2167"/>
      <c r="BF469" s="1338"/>
      <c r="BG469" s="1737"/>
      <c r="BH469" s="1338"/>
      <c r="BI469" s="1303"/>
      <c r="BJ469" s="1342"/>
      <c r="BK469" s="1304"/>
      <c r="BL469" s="1229"/>
      <c r="BM469" s="1229"/>
      <c r="BN469" s="1229"/>
      <c r="BO469" s="1490">
        <f t="shared" si="196"/>
        <v>0</v>
      </c>
      <c r="BP469" s="1316">
        <f t="shared" si="189"/>
        <v>16018180</v>
      </c>
      <c r="BQ469" s="1305"/>
      <c r="BS469" s="1298">
        <f t="shared" si="190"/>
        <v>5</v>
      </c>
      <c r="BT469" s="1298">
        <f t="shared" si="191"/>
        <v>0</v>
      </c>
      <c r="BU469" s="1298">
        <f t="shared" si="192"/>
        <v>4</v>
      </c>
      <c r="BV469" s="1298">
        <f t="shared" si="193"/>
        <v>1</v>
      </c>
      <c r="BW469" s="1298">
        <f t="shared" si="194"/>
        <v>16018180</v>
      </c>
    </row>
    <row r="470" spans="1:75" ht="15" customHeight="1" x14ac:dyDescent="0.25">
      <c r="A470" s="1315">
        <f t="shared" si="200"/>
        <v>9</v>
      </c>
      <c r="B470" s="1339">
        <v>43578</v>
      </c>
      <c r="C470" s="1268">
        <f>+C469+1</f>
        <v>462</v>
      </c>
      <c r="D470" s="2265" t="s">
        <v>35</v>
      </c>
      <c r="E470" s="1266" t="s">
        <v>57</v>
      </c>
      <c r="F470" s="794">
        <v>5</v>
      </c>
      <c r="G470" s="1491">
        <f t="shared" si="195"/>
        <v>6659090</v>
      </c>
      <c r="H470" s="1268"/>
      <c r="I470" s="2605">
        <f t="shared" si="197"/>
        <v>0</v>
      </c>
      <c r="J470" s="808">
        <v>4</v>
      </c>
      <c r="K470" s="2605">
        <f t="shared" si="178"/>
        <v>8927272</v>
      </c>
      <c r="L470" s="2768">
        <v>1</v>
      </c>
      <c r="M470" s="2605">
        <f t="shared" si="179"/>
        <v>431818</v>
      </c>
      <c r="N470" s="1505">
        <f t="shared" si="198"/>
        <v>10</v>
      </c>
      <c r="O470" s="1494">
        <f t="shared" si="198"/>
        <v>16018180</v>
      </c>
      <c r="P470" s="1494">
        <f t="shared" si="172"/>
        <v>400000</v>
      </c>
      <c r="Q470" s="1891"/>
      <c r="R470" s="1508">
        <v>1331818</v>
      </c>
      <c r="S470" s="1508">
        <v>1931818</v>
      </c>
      <c r="T470" s="1508">
        <v>2231818</v>
      </c>
      <c r="U470" s="1508">
        <v>431818</v>
      </c>
      <c r="V470" s="1883"/>
      <c r="W470" s="1338"/>
      <c r="X470" s="2386"/>
      <c r="Y470" s="1338"/>
      <c r="Z470" s="2450"/>
      <c r="AA470" s="1342"/>
      <c r="AB470" s="1340"/>
      <c r="AC470" s="1229"/>
      <c r="AD470" s="1229"/>
      <c r="AE470" s="1229"/>
      <c r="AF470" s="1490">
        <f t="shared" si="180"/>
        <v>0</v>
      </c>
      <c r="AG470" s="1316">
        <f t="shared" si="181"/>
        <v>16018180</v>
      </c>
      <c r="AH470" s="1885"/>
      <c r="AI470" s="1270"/>
      <c r="AJ470" s="1267"/>
      <c r="AK470" s="1299"/>
      <c r="AL470" s="2538"/>
      <c r="AM470" s="2255"/>
      <c r="AN470" s="1266"/>
      <c r="AO470" s="1254"/>
      <c r="AP470" s="1491">
        <f t="shared" si="182"/>
        <v>0</v>
      </c>
      <c r="AQ470" s="1268"/>
      <c r="AR470" s="1492">
        <f t="shared" si="183"/>
        <v>0</v>
      </c>
      <c r="AS470" s="808"/>
      <c r="AT470" s="1492">
        <f t="shared" si="184"/>
        <v>0</v>
      </c>
      <c r="AU470" s="809"/>
      <c r="AV470" s="1492">
        <f t="shared" si="185"/>
        <v>0</v>
      </c>
      <c r="AW470" s="1493">
        <f t="shared" si="186"/>
        <v>0</v>
      </c>
      <c r="AX470" s="2153">
        <f t="shared" si="187"/>
        <v>0</v>
      </c>
      <c r="AY470" s="1495">
        <f t="shared" si="188"/>
        <v>0</v>
      </c>
      <c r="AZ470" s="1271"/>
      <c r="BA470" s="1508">
        <v>1331818</v>
      </c>
      <c r="BB470" s="1508">
        <v>1931818</v>
      </c>
      <c r="BC470" s="1508">
        <v>2231818</v>
      </c>
      <c r="BD470" s="1508">
        <v>431818</v>
      </c>
      <c r="BE470" s="2167"/>
      <c r="BF470" s="1338"/>
      <c r="BG470" s="1303"/>
      <c r="BH470" s="1338"/>
      <c r="BI470" s="1303"/>
      <c r="BJ470" s="1342"/>
      <c r="BK470" s="1304"/>
      <c r="BL470" s="1229"/>
      <c r="BM470" s="1229"/>
      <c r="BN470" s="1229"/>
      <c r="BO470" s="1490">
        <f t="shared" si="196"/>
        <v>0</v>
      </c>
      <c r="BP470" s="1316">
        <f t="shared" si="189"/>
        <v>16018180</v>
      </c>
      <c r="BQ470" s="1305"/>
      <c r="BS470" s="1298">
        <f t="shared" si="190"/>
        <v>5</v>
      </c>
      <c r="BT470" s="1298">
        <f t="shared" si="191"/>
        <v>0</v>
      </c>
      <c r="BU470" s="1298">
        <f t="shared" si="192"/>
        <v>4</v>
      </c>
      <c r="BV470" s="1298">
        <f t="shared" si="193"/>
        <v>1</v>
      </c>
      <c r="BW470" s="1298">
        <f t="shared" si="194"/>
        <v>16018180</v>
      </c>
    </row>
    <row r="471" spans="1:75" ht="15" customHeight="1" x14ac:dyDescent="0.25">
      <c r="A471" s="1315">
        <f t="shared" si="200"/>
        <v>10</v>
      </c>
      <c r="B471" s="1339">
        <v>43578</v>
      </c>
      <c r="C471" s="1268">
        <f>+C470+1</f>
        <v>463</v>
      </c>
      <c r="D471" s="2265" t="s">
        <v>59</v>
      </c>
      <c r="E471" s="1266" t="s">
        <v>57</v>
      </c>
      <c r="F471" s="794">
        <v>2</v>
      </c>
      <c r="G471" s="1491">
        <f t="shared" si="195"/>
        <v>2663636</v>
      </c>
      <c r="H471" s="1268">
        <v>1</v>
      </c>
      <c r="I471" s="2605">
        <f t="shared" si="197"/>
        <v>1931818</v>
      </c>
      <c r="J471" s="808">
        <v>1</v>
      </c>
      <c r="K471" s="2605">
        <f t="shared" si="178"/>
        <v>2231818</v>
      </c>
      <c r="L471" s="2768">
        <v>1</v>
      </c>
      <c r="M471" s="2605">
        <f t="shared" si="179"/>
        <v>431818</v>
      </c>
      <c r="N471" s="1505">
        <f t="shared" si="198"/>
        <v>5</v>
      </c>
      <c r="O471" s="1494">
        <f t="shared" si="198"/>
        <v>7259090</v>
      </c>
      <c r="P471" s="1494">
        <f t="shared" si="172"/>
        <v>200000</v>
      </c>
      <c r="Q471" s="1891"/>
      <c r="R471" s="1508">
        <v>1331818</v>
      </c>
      <c r="S471" s="1508">
        <v>1931818</v>
      </c>
      <c r="T471" s="1508">
        <v>2231818</v>
      </c>
      <c r="U471" s="1508">
        <v>431818</v>
      </c>
      <c r="V471" s="1883"/>
      <c r="W471" s="1338"/>
      <c r="X471" s="2386"/>
      <c r="Y471" s="1338"/>
      <c r="Z471" s="2450"/>
      <c r="AA471" s="1342"/>
      <c r="AB471" s="1340"/>
      <c r="AC471" s="1229"/>
      <c r="AD471" s="1229"/>
      <c r="AE471" s="1229"/>
      <c r="AF471" s="1490">
        <f t="shared" si="180"/>
        <v>0</v>
      </c>
      <c r="AG471" s="1316">
        <f t="shared" si="181"/>
        <v>7259090</v>
      </c>
      <c r="AH471" s="1885"/>
      <c r="AI471" s="1270"/>
      <c r="AJ471" s="1267"/>
      <c r="AK471" s="1299"/>
      <c r="AL471" s="2538"/>
      <c r="AM471" s="2255"/>
      <c r="AN471" s="1266"/>
      <c r="AO471" s="1254"/>
      <c r="AP471" s="1491">
        <f t="shared" si="182"/>
        <v>0</v>
      </c>
      <c r="AQ471" s="1268"/>
      <c r="AR471" s="1492">
        <f t="shared" si="183"/>
        <v>0</v>
      </c>
      <c r="AS471" s="808"/>
      <c r="AT471" s="1492">
        <f t="shared" si="184"/>
        <v>0</v>
      </c>
      <c r="AU471" s="809"/>
      <c r="AV471" s="1492">
        <f t="shared" si="185"/>
        <v>0</v>
      </c>
      <c r="AW471" s="1493">
        <f t="shared" si="186"/>
        <v>0</v>
      </c>
      <c r="AX471" s="2153">
        <f t="shared" si="187"/>
        <v>0</v>
      </c>
      <c r="AY471" s="1495">
        <f t="shared" si="188"/>
        <v>0</v>
      </c>
      <c r="AZ471" s="1271"/>
      <c r="BA471" s="1508">
        <v>1331818</v>
      </c>
      <c r="BB471" s="1508">
        <v>1931818</v>
      </c>
      <c r="BC471" s="1508">
        <v>2231818</v>
      </c>
      <c r="BD471" s="1508">
        <v>431818</v>
      </c>
      <c r="BE471" s="2167"/>
      <c r="BF471" s="1338"/>
      <c r="BG471" s="1303"/>
      <c r="BH471" s="1338"/>
      <c r="BI471" s="1303"/>
      <c r="BJ471" s="1342"/>
      <c r="BK471" s="1304"/>
      <c r="BL471" s="1229"/>
      <c r="BM471" s="1229"/>
      <c r="BN471" s="1229"/>
      <c r="BO471" s="1490">
        <f t="shared" si="196"/>
        <v>0</v>
      </c>
      <c r="BP471" s="1316">
        <f t="shared" si="189"/>
        <v>7259090</v>
      </c>
      <c r="BQ471" s="1305"/>
      <c r="BS471" s="1298">
        <f t="shared" si="190"/>
        <v>2</v>
      </c>
      <c r="BT471" s="1298">
        <f t="shared" si="191"/>
        <v>1</v>
      </c>
      <c r="BU471" s="1298">
        <f t="shared" si="192"/>
        <v>1</v>
      </c>
      <c r="BV471" s="1298">
        <f t="shared" si="193"/>
        <v>1</v>
      </c>
      <c r="BW471" s="1298">
        <f t="shared" si="194"/>
        <v>7259090</v>
      </c>
    </row>
    <row r="472" spans="1:75" ht="15" customHeight="1" x14ac:dyDescent="0.25">
      <c r="A472" s="1315">
        <f t="shared" si="200"/>
        <v>11</v>
      </c>
      <c r="B472" s="1339">
        <v>43578</v>
      </c>
      <c r="C472" s="1268">
        <f t="shared" ref="C472:C476" si="201">+C471+1</f>
        <v>464</v>
      </c>
      <c r="D472" s="2265" t="s">
        <v>58</v>
      </c>
      <c r="E472" s="1266" t="s">
        <v>57</v>
      </c>
      <c r="F472" s="794">
        <v>2</v>
      </c>
      <c r="G472" s="1491">
        <f t="shared" si="195"/>
        <v>2663636</v>
      </c>
      <c r="H472" s="1268"/>
      <c r="I472" s="2605">
        <f t="shared" si="197"/>
        <v>0</v>
      </c>
      <c r="J472" s="808">
        <v>2</v>
      </c>
      <c r="K472" s="2605">
        <f t="shared" si="178"/>
        <v>4463636</v>
      </c>
      <c r="L472" s="2768">
        <v>2</v>
      </c>
      <c r="M472" s="2605">
        <f t="shared" si="179"/>
        <v>863636</v>
      </c>
      <c r="N472" s="1505">
        <f t="shared" si="198"/>
        <v>6</v>
      </c>
      <c r="O472" s="1494">
        <f t="shared" si="198"/>
        <v>7990908</v>
      </c>
      <c r="P472" s="1494">
        <f t="shared" si="172"/>
        <v>240000</v>
      </c>
      <c r="Q472" s="1891"/>
      <c r="R472" s="1508">
        <v>1331818</v>
      </c>
      <c r="S472" s="1508">
        <v>1931818</v>
      </c>
      <c r="T472" s="1508">
        <v>2231818</v>
      </c>
      <c r="U472" s="1508">
        <v>431818</v>
      </c>
      <c r="V472" s="1883"/>
      <c r="W472" s="1338"/>
      <c r="X472" s="2299"/>
      <c r="Y472" s="1338"/>
      <c r="Z472" s="2450"/>
      <c r="AA472" s="1342"/>
      <c r="AB472" s="1340"/>
      <c r="AC472" s="1229"/>
      <c r="AD472" s="1229"/>
      <c r="AE472" s="1229"/>
      <c r="AF472" s="1490">
        <f t="shared" si="180"/>
        <v>0</v>
      </c>
      <c r="AG472" s="1316">
        <f t="shared" si="181"/>
        <v>7990908</v>
      </c>
      <c r="AH472" s="1885"/>
      <c r="AI472" s="1270"/>
      <c r="AJ472" s="1267"/>
      <c r="AK472" s="1299"/>
      <c r="AL472" s="2538"/>
      <c r="AM472" s="2255"/>
      <c r="AN472" s="1266"/>
      <c r="AO472" s="1254"/>
      <c r="AP472" s="1491">
        <f t="shared" si="182"/>
        <v>0</v>
      </c>
      <c r="AQ472" s="1268"/>
      <c r="AR472" s="1492">
        <f t="shared" si="183"/>
        <v>0</v>
      </c>
      <c r="AS472" s="808"/>
      <c r="AT472" s="1492">
        <f t="shared" si="184"/>
        <v>0</v>
      </c>
      <c r="AU472" s="809"/>
      <c r="AV472" s="1492">
        <f t="shared" si="185"/>
        <v>0</v>
      </c>
      <c r="AW472" s="1493">
        <f t="shared" si="186"/>
        <v>0</v>
      </c>
      <c r="AX472" s="2153">
        <f t="shared" si="187"/>
        <v>0</v>
      </c>
      <c r="AY472" s="1495">
        <f t="shared" si="188"/>
        <v>0</v>
      </c>
      <c r="AZ472" s="1271"/>
      <c r="BA472" s="1508">
        <v>1331818</v>
      </c>
      <c r="BB472" s="1508">
        <v>1931818</v>
      </c>
      <c r="BC472" s="1508">
        <v>2231818</v>
      </c>
      <c r="BD472" s="1508">
        <v>431818</v>
      </c>
      <c r="BE472" s="2167"/>
      <c r="BF472" s="1338"/>
      <c r="BG472" s="1737"/>
      <c r="BH472" s="1338"/>
      <c r="BI472" s="1303"/>
      <c r="BJ472" s="1342"/>
      <c r="BK472" s="1304"/>
      <c r="BL472" s="1229"/>
      <c r="BM472" s="1229"/>
      <c r="BN472" s="1229"/>
      <c r="BO472" s="1490">
        <f t="shared" si="196"/>
        <v>0</v>
      </c>
      <c r="BP472" s="1316">
        <f t="shared" si="189"/>
        <v>7990908</v>
      </c>
      <c r="BQ472" s="1305"/>
      <c r="BS472" s="1298">
        <f t="shared" si="190"/>
        <v>2</v>
      </c>
      <c r="BT472" s="1298">
        <f t="shared" si="191"/>
        <v>0</v>
      </c>
      <c r="BU472" s="1298">
        <f t="shared" si="192"/>
        <v>2</v>
      </c>
      <c r="BV472" s="1298">
        <f t="shared" si="193"/>
        <v>2</v>
      </c>
      <c r="BW472" s="1298">
        <f t="shared" si="194"/>
        <v>7990908</v>
      </c>
    </row>
    <row r="473" spans="1:75" ht="15" customHeight="1" x14ac:dyDescent="0.25">
      <c r="A473" s="1315">
        <f t="shared" si="200"/>
        <v>12</v>
      </c>
      <c r="B473" s="1339">
        <v>43578</v>
      </c>
      <c r="C473" s="1268">
        <f t="shared" si="201"/>
        <v>465</v>
      </c>
      <c r="D473" s="2523" t="s">
        <v>68</v>
      </c>
      <c r="E473" s="1266" t="s">
        <v>57</v>
      </c>
      <c r="F473" s="794">
        <v>3</v>
      </c>
      <c r="G473" s="1491">
        <f t="shared" si="195"/>
        <v>3995454</v>
      </c>
      <c r="H473" s="1268">
        <v>1</v>
      </c>
      <c r="I473" s="2605">
        <f t="shared" si="197"/>
        <v>1931818</v>
      </c>
      <c r="J473" s="808">
        <v>1</v>
      </c>
      <c r="K473" s="2605">
        <f t="shared" si="178"/>
        <v>2231818</v>
      </c>
      <c r="L473" s="2768"/>
      <c r="M473" s="2605">
        <f t="shared" si="179"/>
        <v>0</v>
      </c>
      <c r="N473" s="1505">
        <f t="shared" si="198"/>
        <v>5</v>
      </c>
      <c r="O473" s="1494">
        <f t="shared" si="198"/>
        <v>8159090</v>
      </c>
      <c r="P473" s="1494">
        <f t="shared" si="172"/>
        <v>200000</v>
      </c>
      <c r="Q473" s="1891"/>
      <c r="R473" s="1508">
        <v>1331818</v>
      </c>
      <c r="S473" s="1508">
        <v>1931818</v>
      </c>
      <c r="T473" s="1508">
        <v>2231818</v>
      </c>
      <c r="U473" s="1508">
        <v>431818</v>
      </c>
      <c r="V473" s="1883"/>
      <c r="W473" s="1338"/>
      <c r="X473" s="2299"/>
      <c r="Y473" s="1338"/>
      <c r="Z473" s="2450"/>
      <c r="AA473" s="1342"/>
      <c r="AB473" s="1340"/>
      <c r="AC473" s="1229"/>
      <c r="AD473" s="1229"/>
      <c r="AE473" s="1229"/>
      <c r="AF473" s="1490">
        <f t="shared" si="180"/>
        <v>0</v>
      </c>
      <c r="AG473" s="1316">
        <f t="shared" si="181"/>
        <v>8159090</v>
      </c>
      <c r="AH473" s="1885"/>
      <c r="AI473" s="1270"/>
      <c r="AJ473" s="1267"/>
      <c r="AK473" s="1299"/>
      <c r="AL473" s="2538"/>
      <c r="AM473" s="2256"/>
      <c r="AN473" s="1266"/>
      <c r="AO473" s="1254"/>
      <c r="AP473" s="1491">
        <f t="shared" si="182"/>
        <v>0</v>
      </c>
      <c r="AQ473" s="1268"/>
      <c r="AR473" s="1492">
        <f t="shared" si="183"/>
        <v>0</v>
      </c>
      <c r="AS473" s="808"/>
      <c r="AT473" s="1492">
        <f t="shared" si="184"/>
        <v>0</v>
      </c>
      <c r="AU473" s="809"/>
      <c r="AV473" s="1492">
        <f t="shared" si="185"/>
        <v>0</v>
      </c>
      <c r="AW473" s="1493">
        <f t="shared" si="186"/>
        <v>0</v>
      </c>
      <c r="AX473" s="2153">
        <f t="shared" si="187"/>
        <v>0</v>
      </c>
      <c r="AY473" s="1495">
        <f t="shared" si="188"/>
        <v>0</v>
      </c>
      <c r="AZ473" s="1271"/>
      <c r="BA473" s="1508">
        <v>1331818</v>
      </c>
      <c r="BB473" s="1508">
        <v>1931818</v>
      </c>
      <c r="BC473" s="1508">
        <v>2231818</v>
      </c>
      <c r="BD473" s="1508">
        <v>431818</v>
      </c>
      <c r="BE473" s="2167"/>
      <c r="BF473" s="1338"/>
      <c r="BG473" s="1737"/>
      <c r="BH473" s="1338"/>
      <c r="BI473" s="1303"/>
      <c r="BJ473" s="1342"/>
      <c r="BK473" s="1304"/>
      <c r="BL473" s="1229"/>
      <c r="BM473" s="1229"/>
      <c r="BN473" s="1229"/>
      <c r="BO473" s="1490">
        <f t="shared" si="196"/>
        <v>0</v>
      </c>
      <c r="BP473" s="1316">
        <f t="shared" si="189"/>
        <v>8159090</v>
      </c>
      <c r="BQ473" s="1305"/>
      <c r="BS473" s="1298">
        <f t="shared" si="190"/>
        <v>3</v>
      </c>
      <c r="BT473" s="1298">
        <f t="shared" si="191"/>
        <v>1</v>
      </c>
      <c r="BU473" s="1298">
        <f t="shared" si="192"/>
        <v>1</v>
      </c>
      <c r="BV473" s="1298">
        <f t="shared" si="193"/>
        <v>0</v>
      </c>
      <c r="BW473" s="1298">
        <f t="shared" si="194"/>
        <v>8159090</v>
      </c>
    </row>
    <row r="474" spans="1:75" ht="15" customHeight="1" x14ac:dyDescent="0.25">
      <c r="A474" s="1315">
        <f t="shared" si="200"/>
        <v>13</v>
      </c>
      <c r="B474" s="1339">
        <v>43578</v>
      </c>
      <c r="C474" s="1268">
        <f t="shared" si="201"/>
        <v>466</v>
      </c>
      <c r="D474" s="2523" t="s">
        <v>73</v>
      </c>
      <c r="E474" s="1266" t="s">
        <v>57</v>
      </c>
      <c r="F474" s="794">
        <v>4</v>
      </c>
      <c r="G474" s="1491">
        <f t="shared" si="195"/>
        <v>5327272</v>
      </c>
      <c r="H474" s="1268"/>
      <c r="I474" s="2605">
        <f t="shared" si="197"/>
        <v>0</v>
      </c>
      <c r="J474" s="808">
        <v>3</v>
      </c>
      <c r="K474" s="2605">
        <f t="shared" si="178"/>
        <v>6695454</v>
      </c>
      <c r="L474" s="2768"/>
      <c r="M474" s="2605">
        <f t="shared" si="179"/>
        <v>0</v>
      </c>
      <c r="N474" s="1505">
        <f t="shared" si="198"/>
        <v>7</v>
      </c>
      <c r="O474" s="1494">
        <f t="shared" si="198"/>
        <v>12022726</v>
      </c>
      <c r="P474" s="1494">
        <f t="shared" si="172"/>
        <v>280000</v>
      </c>
      <c r="Q474" s="1891"/>
      <c r="R474" s="1508">
        <v>1331818</v>
      </c>
      <c r="S474" s="1508">
        <v>1931818</v>
      </c>
      <c r="T474" s="1508">
        <v>2231818</v>
      </c>
      <c r="U474" s="1508">
        <v>431818</v>
      </c>
      <c r="V474" s="1869"/>
      <c r="W474" s="1844"/>
      <c r="X474" s="2329"/>
      <c r="Y474" s="1844"/>
      <c r="Z474" s="2458"/>
      <c r="AA474" s="1867"/>
      <c r="AB474" s="1340"/>
      <c r="AC474" s="1229"/>
      <c r="AD474" s="1229"/>
      <c r="AE474" s="1229"/>
      <c r="AF474" s="1490">
        <f t="shared" si="180"/>
        <v>0</v>
      </c>
      <c r="AG474" s="1316">
        <f t="shared" si="181"/>
        <v>12022726</v>
      </c>
      <c r="AH474" s="1886"/>
      <c r="AI474" s="1270"/>
      <c r="AJ474" s="1267"/>
      <c r="AK474" s="1299"/>
      <c r="AL474" s="2538"/>
      <c r="AM474" s="2256"/>
      <c r="AN474" s="1266"/>
      <c r="AO474" s="1254"/>
      <c r="AP474" s="1491">
        <f t="shared" si="182"/>
        <v>0</v>
      </c>
      <c r="AQ474" s="1268"/>
      <c r="AR474" s="1492">
        <f t="shared" si="183"/>
        <v>0</v>
      </c>
      <c r="AS474" s="808"/>
      <c r="AT474" s="1492">
        <f t="shared" si="184"/>
        <v>0</v>
      </c>
      <c r="AU474" s="809"/>
      <c r="AV474" s="1492">
        <f t="shared" si="185"/>
        <v>0</v>
      </c>
      <c r="AW474" s="1493">
        <f t="shared" si="186"/>
        <v>0</v>
      </c>
      <c r="AX474" s="2153">
        <f t="shared" si="187"/>
        <v>0</v>
      </c>
      <c r="AY474" s="1495">
        <f t="shared" si="188"/>
        <v>0</v>
      </c>
      <c r="AZ474" s="1271"/>
      <c r="BA474" s="1508">
        <v>1331818</v>
      </c>
      <c r="BB474" s="1508">
        <v>1931818</v>
      </c>
      <c r="BC474" s="1508">
        <v>2231818</v>
      </c>
      <c r="BD474" s="1508">
        <v>431818</v>
      </c>
      <c r="BE474" s="2167"/>
      <c r="BF474" s="1338"/>
      <c r="BG474" s="1737"/>
      <c r="BH474" s="1338"/>
      <c r="BI474" s="1303"/>
      <c r="BJ474" s="1342"/>
      <c r="BK474" s="1304"/>
      <c r="BL474" s="1229"/>
      <c r="BM474" s="1229"/>
      <c r="BN474" s="1229"/>
      <c r="BO474" s="1490">
        <f t="shared" si="196"/>
        <v>0</v>
      </c>
      <c r="BP474" s="1316">
        <f t="shared" si="189"/>
        <v>12022726</v>
      </c>
      <c r="BQ474" s="1305"/>
      <c r="BS474" s="1298">
        <f t="shared" si="190"/>
        <v>4</v>
      </c>
      <c r="BT474" s="1298">
        <f t="shared" si="191"/>
        <v>0</v>
      </c>
      <c r="BU474" s="1298">
        <f t="shared" si="192"/>
        <v>3</v>
      </c>
      <c r="BV474" s="1298">
        <f t="shared" si="193"/>
        <v>0</v>
      </c>
      <c r="BW474" s="1298">
        <f t="shared" si="194"/>
        <v>12022726</v>
      </c>
    </row>
    <row r="475" spans="1:75" ht="15" customHeight="1" x14ac:dyDescent="0.25">
      <c r="A475" s="1315">
        <f t="shared" si="200"/>
        <v>14</v>
      </c>
      <c r="B475" s="1339">
        <v>43578</v>
      </c>
      <c r="C475" s="1268">
        <f t="shared" si="201"/>
        <v>467</v>
      </c>
      <c r="D475" s="2265" t="s">
        <v>71</v>
      </c>
      <c r="E475" s="1266" t="s">
        <v>57</v>
      </c>
      <c r="F475" s="794">
        <v>3</v>
      </c>
      <c r="G475" s="1491">
        <f t="shared" si="195"/>
        <v>3995454</v>
      </c>
      <c r="H475" s="1268"/>
      <c r="I475" s="2605">
        <f t="shared" si="197"/>
        <v>0</v>
      </c>
      <c r="J475" s="808">
        <v>2</v>
      </c>
      <c r="K475" s="2605">
        <f t="shared" si="178"/>
        <v>4463636</v>
      </c>
      <c r="L475" s="2768">
        <v>1</v>
      </c>
      <c r="M475" s="2605">
        <f t="shared" si="179"/>
        <v>431818</v>
      </c>
      <c r="N475" s="1505">
        <f t="shared" si="198"/>
        <v>6</v>
      </c>
      <c r="O475" s="1494">
        <f t="shared" si="198"/>
        <v>8890908</v>
      </c>
      <c r="P475" s="1494">
        <f t="shared" si="172"/>
        <v>240000</v>
      </c>
      <c r="Q475" s="1891"/>
      <c r="R475" s="1508">
        <v>1331818</v>
      </c>
      <c r="S475" s="1508">
        <v>1931818</v>
      </c>
      <c r="T475" s="1508">
        <v>2231818</v>
      </c>
      <c r="U475" s="1508">
        <v>431818</v>
      </c>
      <c r="V475" s="1869"/>
      <c r="W475" s="1844"/>
      <c r="X475" s="2326"/>
      <c r="Y475" s="1844"/>
      <c r="Z475" s="2458"/>
      <c r="AA475" s="1867"/>
      <c r="AB475" s="1340"/>
      <c r="AC475" s="1229"/>
      <c r="AD475" s="1229"/>
      <c r="AE475" s="1229"/>
      <c r="AF475" s="1490">
        <f t="shared" si="180"/>
        <v>0</v>
      </c>
      <c r="AG475" s="1316">
        <f t="shared" si="181"/>
        <v>8890908</v>
      </c>
      <c r="AH475" s="1885"/>
      <c r="AI475" s="1270"/>
      <c r="AJ475" s="1267"/>
      <c r="AK475" s="1299"/>
      <c r="AL475" s="2538"/>
      <c r="AM475" s="2255"/>
      <c r="AN475" s="1266"/>
      <c r="AO475" s="1254"/>
      <c r="AP475" s="1491">
        <f t="shared" si="182"/>
        <v>0</v>
      </c>
      <c r="AQ475" s="1268"/>
      <c r="AR475" s="1492">
        <f t="shared" si="183"/>
        <v>0</v>
      </c>
      <c r="AS475" s="808"/>
      <c r="AT475" s="1492">
        <f t="shared" si="184"/>
        <v>0</v>
      </c>
      <c r="AU475" s="809"/>
      <c r="AV475" s="1492">
        <f t="shared" si="185"/>
        <v>0</v>
      </c>
      <c r="AW475" s="1493">
        <f t="shared" si="186"/>
        <v>0</v>
      </c>
      <c r="AX475" s="2153">
        <f t="shared" si="187"/>
        <v>0</v>
      </c>
      <c r="AY475" s="1495">
        <f t="shared" si="188"/>
        <v>0</v>
      </c>
      <c r="AZ475" s="1271"/>
      <c r="BA475" s="1508">
        <v>1331818</v>
      </c>
      <c r="BB475" s="1508">
        <v>1931818</v>
      </c>
      <c r="BC475" s="1508">
        <v>2231818</v>
      </c>
      <c r="BD475" s="1508">
        <v>431818</v>
      </c>
      <c r="BE475" s="2167"/>
      <c r="BF475" s="1338"/>
      <c r="BG475" s="1303"/>
      <c r="BH475" s="1338"/>
      <c r="BI475" s="1303"/>
      <c r="BJ475" s="1342"/>
      <c r="BK475" s="1304"/>
      <c r="BL475" s="1229"/>
      <c r="BM475" s="1229"/>
      <c r="BN475" s="1229"/>
      <c r="BO475" s="1490">
        <f t="shared" si="196"/>
        <v>0</v>
      </c>
      <c r="BP475" s="1316">
        <f t="shared" si="189"/>
        <v>8890908</v>
      </c>
      <c r="BQ475" s="1305"/>
      <c r="BS475" s="1298">
        <f t="shared" si="190"/>
        <v>3</v>
      </c>
      <c r="BT475" s="1298">
        <f t="shared" si="191"/>
        <v>0</v>
      </c>
      <c r="BU475" s="1298">
        <f t="shared" si="192"/>
        <v>2</v>
      </c>
      <c r="BV475" s="1298">
        <f t="shared" si="193"/>
        <v>1</v>
      </c>
      <c r="BW475" s="1298">
        <f t="shared" si="194"/>
        <v>8890908</v>
      </c>
    </row>
    <row r="476" spans="1:75" s="2062" customFormat="1" ht="15" customHeight="1" thickBot="1" x14ac:dyDescent="0.3">
      <c r="A476" s="2152">
        <f t="shared" si="200"/>
        <v>15</v>
      </c>
      <c r="B476" s="2656">
        <v>43578</v>
      </c>
      <c r="C476" s="1295">
        <f t="shared" si="201"/>
        <v>468</v>
      </c>
      <c r="D476" s="2524" t="s">
        <v>75</v>
      </c>
      <c r="E476" s="1290" t="s">
        <v>57</v>
      </c>
      <c r="F476" s="1291">
        <v>3</v>
      </c>
      <c r="G476" s="1491">
        <f t="shared" si="195"/>
        <v>3995454</v>
      </c>
      <c r="H476" s="1295"/>
      <c r="I476" s="2605">
        <f t="shared" si="197"/>
        <v>0</v>
      </c>
      <c r="J476" s="1293">
        <v>2</v>
      </c>
      <c r="K476" s="2605">
        <f t="shared" si="178"/>
        <v>4463636</v>
      </c>
      <c r="L476" s="2769">
        <v>1</v>
      </c>
      <c r="M476" s="2605">
        <f t="shared" si="179"/>
        <v>431818</v>
      </c>
      <c r="N476" s="1505">
        <f t="shared" si="198"/>
        <v>6</v>
      </c>
      <c r="O476" s="1494">
        <f t="shared" si="198"/>
        <v>8890908</v>
      </c>
      <c r="P476" s="1494">
        <f t="shared" si="172"/>
        <v>240000</v>
      </c>
      <c r="Q476" s="2725"/>
      <c r="R476" s="1508">
        <v>1331818</v>
      </c>
      <c r="S476" s="1508">
        <v>1931818</v>
      </c>
      <c r="T476" s="1508">
        <v>2231818</v>
      </c>
      <c r="U476" s="1508">
        <v>431818</v>
      </c>
      <c r="V476" s="2144"/>
      <c r="W476" s="2143"/>
      <c r="X476" s="2387"/>
      <c r="Y476" s="2143"/>
      <c r="Z476" s="2461"/>
      <c r="AA476" s="2145"/>
      <c r="AB476" s="2148"/>
      <c r="AC476" s="2064"/>
      <c r="AD476" s="2064"/>
      <c r="AE476" s="2064"/>
      <c r="AF476" s="1490">
        <f t="shared" si="180"/>
        <v>0</v>
      </c>
      <c r="AG476" s="1316">
        <f t="shared" si="181"/>
        <v>8890908</v>
      </c>
      <c r="AH476" s="2150"/>
      <c r="AI476" s="2147"/>
      <c r="AJ476" s="2072"/>
      <c r="AK476" s="2068"/>
      <c r="AL476" s="2598"/>
      <c r="AM476" s="2257"/>
      <c r="AN476" s="1290"/>
      <c r="AO476" s="2074"/>
      <c r="AP476" s="1491">
        <f t="shared" si="182"/>
        <v>0</v>
      </c>
      <c r="AQ476" s="1295"/>
      <c r="AR476" s="1492">
        <f t="shared" si="183"/>
        <v>0</v>
      </c>
      <c r="AS476" s="1293"/>
      <c r="AT476" s="1492">
        <f t="shared" si="184"/>
        <v>0</v>
      </c>
      <c r="AU476" s="2149"/>
      <c r="AV476" s="1492">
        <f t="shared" si="185"/>
        <v>0</v>
      </c>
      <c r="AW476" s="1493">
        <f t="shared" si="186"/>
        <v>0</v>
      </c>
      <c r="AX476" s="2153">
        <f t="shared" si="187"/>
        <v>0</v>
      </c>
      <c r="AY476" s="1495">
        <f t="shared" si="188"/>
        <v>0</v>
      </c>
      <c r="AZ476" s="2063"/>
      <c r="BA476" s="1508">
        <v>1331818</v>
      </c>
      <c r="BB476" s="1508">
        <v>1931818</v>
      </c>
      <c r="BC476" s="1508">
        <v>2231818</v>
      </c>
      <c r="BD476" s="1508">
        <v>431818</v>
      </c>
      <c r="BE476" s="2168"/>
      <c r="BF476" s="2069"/>
      <c r="BG476" s="2129"/>
      <c r="BH476" s="2069"/>
      <c r="BI476" s="2129"/>
      <c r="BJ476" s="2070"/>
      <c r="BK476" s="2146"/>
      <c r="BL476" s="2064"/>
      <c r="BM476" s="2064"/>
      <c r="BN476" s="2064"/>
      <c r="BO476" s="2066">
        <f t="shared" si="196"/>
        <v>0</v>
      </c>
      <c r="BP476" s="2067">
        <f t="shared" si="189"/>
        <v>8890908</v>
      </c>
      <c r="BQ476" s="1314"/>
      <c r="BS476" s="2071">
        <f t="shared" si="190"/>
        <v>3</v>
      </c>
      <c r="BT476" s="2071">
        <f t="shared" si="191"/>
        <v>0</v>
      </c>
      <c r="BU476" s="2071">
        <f t="shared" si="192"/>
        <v>2</v>
      </c>
      <c r="BV476" s="2071">
        <f t="shared" si="193"/>
        <v>1</v>
      </c>
      <c r="BW476" s="2071">
        <f t="shared" si="194"/>
        <v>8890908</v>
      </c>
    </row>
    <row r="477" spans="1:75" ht="15" customHeight="1" x14ac:dyDescent="0.25">
      <c r="A477" s="1315">
        <v>1</v>
      </c>
      <c r="B477" s="1339">
        <v>43587</v>
      </c>
      <c r="C477" s="1268">
        <v>469</v>
      </c>
      <c r="D477" s="2265" t="s">
        <v>80</v>
      </c>
      <c r="E477" s="1266" t="s">
        <v>31</v>
      </c>
      <c r="F477" s="794">
        <v>5</v>
      </c>
      <c r="G477" s="1491">
        <f t="shared" si="195"/>
        <v>6659090</v>
      </c>
      <c r="H477" s="1268"/>
      <c r="I477" s="2605">
        <f t="shared" si="197"/>
        <v>0</v>
      </c>
      <c r="J477" s="808">
        <v>4</v>
      </c>
      <c r="K477" s="2605">
        <f t="shared" si="178"/>
        <v>8927272</v>
      </c>
      <c r="L477" s="2768">
        <v>1</v>
      </c>
      <c r="M477" s="2605">
        <f t="shared" si="179"/>
        <v>431818</v>
      </c>
      <c r="N477" s="1505">
        <f t="shared" si="198"/>
        <v>10</v>
      </c>
      <c r="O477" s="1494">
        <f t="shared" si="198"/>
        <v>16018180</v>
      </c>
      <c r="P477" s="1494">
        <f t="shared" si="172"/>
        <v>400000</v>
      </c>
      <c r="Q477" s="1891"/>
      <c r="R477" s="1508">
        <v>1331818</v>
      </c>
      <c r="S477" s="1508">
        <v>1931818</v>
      </c>
      <c r="T477" s="1508">
        <v>2231818</v>
      </c>
      <c r="U477" s="1508">
        <v>431818</v>
      </c>
      <c r="V477" s="1843"/>
      <c r="W477" s="1844"/>
      <c r="X477" s="2326"/>
      <c r="Y477" s="1844"/>
      <c r="Z477" s="2458"/>
      <c r="AA477" s="1867"/>
      <c r="AB477" s="1340"/>
      <c r="AC477" s="1229"/>
      <c r="AD477" s="1229"/>
      <c r="AE477" s="1229"/>
      <c r="AF477" s="1490">
        <f t="shared" si="180"/>
        <v>0</v>
      </c>
      <c r="AG477" s="1316">
        <f t="shared" si="181"/>
        <v>16018180</v>
      </c>
      <c r="AH477" s="1885"/>
      <c r="AI477" s="1270"/>
      <c r="AJ477" s="1425"/>
      <c r="AK477" s="1299"/>
      <c r="AL477" s="2538"/>
      <c r="AM477" s="2255"/>
      <c r="AN477" s="1266"/>
      <c r="AO477" s="1529"/>
      <c r="AP477" s="1491">
        <f t="shared" si="182"/>
        <v>0</v>
      </c>
      <c r="AQ477" s="1268"/>
      <c r="AR477" s="1492">
        <f t="shared" si="183"/>
        <v>0</v>
      </c>
      <c r="AS477" s="808"/>
      <c r="AT477" s="1492">
        <f t="shared" si="184"/>
        <v>0</v>
      </c>
      <c r="AU477" s="809"/>
      <c r="AV477" s="1492">
        <f t="shared" si="185"/>
        <v>0</v>
      </c>
      <c r="AW477" s="1493">
        <f t="shared" si="186"/>
        <v>0</v>
      </c>
      <c r="AX477" s="2153">
        <f t="shared" si="187"/>
        <v>0</v>
      </c>
      <c r="AY477" s="1495">
        <f t="shared" si="188"/>
        <v>0</v>
      </c>
      <c r="AZ477" s="1271"/>
      <c r="BA477" s="1508">
        <v>1331818</v>
      </c>
      <c r="BB477" s="1508">
        <v>1931818</v>
      </c>
      <c r="BC477" s="1508">
        <v>2231818</v>
      </c>
      <c r="BD477" s="1508">
        <v>431818</v>
      </c>
      <c r="BE477" s="2167"/>
      <c r="BF477" s="1338"/>
      <c r="BG477" s="1302"/>
      <c r="BH477" s="1338"/>
      <c r="BI477" s="1303"/>
      <c r="BJ477" s="1342"/>
      <c r="BK477" s="1304"/>
      <c r="BL477" s="1229"/>
      <c r="BM477" s="1229"/>
      <c r="BN477" s="1229"/>
      <c r="BO477" s="1490">
        <f t="shared" si="196"/>
        <v>0</v>
      </c>
      <c r="BP477" s="1316">
        <f t="shared" si="189"/>
        <v>16018180</v>
      </c>
      <c r="BQ477" s="1305"/>
      <c r="BS477" s="1298">
        <f t="shared" si="190"/>
        <v>5</v>
      </c>
      <c r="BT477" s="1298">
        <f t="shared" si="191"/>
        <v>0</v>
      </c>
      <c r="BU477" s="1298">
        <f t="shared" si="192"/>
        <v>4</v>
      </c>
      <c r="BV477" s="1298">
        <f t="shared" si="193"/>
        <v>1</v>
      </c>
      <c r="BW477" s="1298">
        <f t="shared" si="194"/>
        <v>16018180</v>
      </c>
    </row>
    <row r="478" spans="1:75" ht="15" customHeight="1" x14ac:dyDescent="0.25">
      <c r="A478" s="1315">
        <f>+A477+1</f>
        <v>2</v>
      </c>
      <c r="B478" s="1339">
        <v>43587</v>
      </c>
      <c r="C478" s="1268">
        <f>+C477+1</f>
        <v>470</v>
      </c>
      <c r="D478" s="2265" t="s">
        <v>69</v>
      </c>
      <c r="E478" s="1266" t="s">
        <v>57</v>
      </c>
      <c r="F478" s="794">
        <v>5</v>
      </c>
      <c r="G478" s="1491">
        <f t="shared" si="195"/>
        <v>6659090</v>
      </c>
      <c r="H478" s="1268">
        <v>2</v>
      </c>
      <c r="I478" s="2605">
        <f t="shared" si="197"/>
        <v>3863636</v>
      </c>
      <c r="J478" s="808">
        <v>2</v>
      </c>
      <c r="K478" s="2605">
        <f t="shared" si="178"/>
        <v>4463636</v>
      </c>
      <c r="L478" s="2768">
        <v>1</v>
      </c>
      <c r="M478" s="2605">
        <f t="shared" si="179"/>
        <v>431818</v>
      </c>
      <c r="N478" s="1505">
        <f t="shared" ref="N478:O493" si="202">F478+H478+J478+L478</f>
        <v>10</v>
      </c>
      <c r="O478" s="1494">
        <f t="shared" si="202"/>
        <v>15418180</v>
      </c>
      <c r="P478" s="1494">
        <f t="shared" si="172"/>
        <v>400000</v>
      </c>
      <c r="Q478" s="1891"/>
      <c r="R478" s="1508">
        <v>1331818</v>
      </c>
      <c r="S478" s="1508">
        <v>1931818</v>
      </c>
      <c r="T478" s="1508">
        <v>2231818</v>
      </c>
      <c r="U478" s="1508">
        <v>431818</v>
      </c>
      <c r="V478" s="1843"/>
      <c r="W478" s="1844"/>
      <c r="X478" s="2384"/>
      <c r="Y478" s="1844"/>
      <c r="Z478" s="2458"/>
      <c r="AA478" s="1867"/>
      <c r="AB478" s="1340"/>
      <c r="AC478" s="1229"/>
      <c r="AD478" s="1229"/>
      <c r="AE478" s="1229"/>
      <c r="AF478" s="1490">
        <f t="shared" si="180"/>
        <v>0</v>
      </c>
      <c r="AG478" s="1316">
        <f t="shared" si="181"/>
        <v>15418180</v>
      </c>
      <c r="AH478" s="1885"/>
      <c r="AI478" s="1270"/>
      <c r="AJ478" s="1267"/>
      <c r="AK478" s="1299"/>
      <c r="AL478" s="2538"/>
      <c r="AM478" s="2255"/>
      <c r="AN478" s="1266"/>
      <c r="AO478" s="1254"/>
      <c r="AP478" s="1491">
        <f t="shared" si="182"/>
        <v>0</v>
      </c>
      <c r="AQ478" s="1268"/>
      <c r="AR478" s="1492">
        <f t="shared" si="183"/>
        <v>0</v>
      </c>
      <c r="AS478" s="808"/>
      <c r="AT478" s="1492">
        <f t="shared" si="184"/>
        <v>0</v>
      </c>
      <c r="AU478" s="809"/>
      <c r="AV478" s="1492">
        <f t="shared" si="185"/>
        <v>0</v>
      </c>
      <c r="AW478" s="1493">
        <f t="shared" si="186"/>
        <v>0</v>
      </c>
      <c r="AX478" s="2153">
        <f t="shared" si="187"/>
        <v>0</v>
      </c>
      <c r="AY478" s="1495">
        <f t="shared" si="188"/>
        <v>0</v>
      </c>
      <c r="AZ478" s="1271"/>
      <c r="BA478" s="1508">
        <v>1331818</v>
      </c>
      <c r="BB478" s="1508">
        <v>1931818</v>
      </c>
      <c r="BC478" s="1508">
        <v>2231818</v>
      </c>
      <c r="BD478" s="1508">
        <v>431818</v>
      </c>
      <c r="BE478" s="2167"/>
      <c r="BF478" s="1338"/>
      <c r="BG478" s="1737"/>
      <c r="BH478" s="1338"/>
      <c r="BI478" s="1303"/>
      <c r="BJ478" s="1342"/>
      <c r="BK478" s="1304"/>
      <c r="BL478" s="1229"/>
      <c r="BM478" s="1229"/>
      <c r="BN478" s="1229"/>
      <c r="BO478" s="1490">
        <f t="shared" si="196"/>
        <v>0</v>
      </c>
      <c r="BP478" s="1316">
        <f t="shared" si="189"/>
        <v>15418180</v>
      </c>
      <c r="BQ478" s="1305"/>
      <c r="BS478" s="1298">
        <f t="shared" si="190"/>
        <v>5</v>
      </c>
      <c r="BT478" s="1298">
        <f t="shared" si="191"/>
        <v>2</v>
      </c>
      <c r="BU478" s="1298">
        <f t="shared" si="192"/>
        <v>2</v>
      </c>
      <c r="BV478" s="1298">
        <f t="shared" si="193"/>
        <v>1</v>
      </c>
      <c r="BW478" s="1298">
        <f t="shared" si="194"/>
        <v>15418180</v>
      </c>
    </row>
    <row r="479" spans="1:75" ht="15" customHeight="1" x14ac:dyDescent="0.25">
      <c r="A479" s="1315">
        <f t="shared" ref="A479:A491" si="203">+A478+1</f>
        <v>3</v>
      </c>
      <c r="B479" s="1339">
        <v>43587</v>
      </c>
      <c r="C479" s="1268">
        <f t="shared" ref="C479:C491" si="204">+C478+1</f>
        <v>471</v>
      </c>
      <c r="D479" s="2265" t="s">
        <v>77</v>
      </c>
      <c r="E479" s="1266" t="s">
        <v>57</v>
      </c>
      <c r="F479" s="794">
        <v>4</v>
      </c>
      <c r="G479" s="1491">
        <f t="shared" si="195"/>
        <v>5327272</v>
      </c>
      <c r="H479" s="1268"/>
      <c r="I479" s="2605">
        <f t="shared" si="197"/>
        <v>0</v>
      </c>
      <c r="J479" s="808">
        <v>3</v>
      </c>
      <c r="K479" s="2605">
        <f t="shared" si="178"/>
        <v>6695454</v>
      </c>
      <c r="L479" s="2768">
        <v>1</v>
      </c>
      <c r="M479" s="2605">
        <f t="shared" si="179"/>
        <v>431818</v>
      </c>
      <c r="N479" s="1505">
        <f t="shared" si="202"/>
        <v>8</v>
      </c>
      <c r="O479" s="1494">
        <f t="shared" si="202"/>
        <v>12454544</v>
      </c>
      <c r="P479" s="1494">
        <f t="shared" si="172"/>
        <v>320000</v>
      </c>
      <c r="Q479" s="1891"/>
      <c r="R479" s="1508">
        <v>1331818</v>
      </c>
      <c r="S479" s="1508">
        <v>1931818</v>
      </c>
      <c r="T479" s="1508">
        <v>2231818</v>
      </c>
      <c r="U479" s="1508">
        <v>431818</v>
      </c>
      <c r="V479" s="1843"/>
      <c r="W479" s="1844"/>
      <c r="X479" s="2384"/>
      <c r="Y479" s="1844"/>
      <c r="Z479" s="2458"/>
      <c r="AA479" s="1867"/>
      <c r="AB479" s="1340"/>
      <c r="AC479" s="1229"/>
      <c r="AD479" s="1229"/>
      <c r="AE479" s="1229"/>
      <c r="AF479" s="1490">
        <f t="shared" si="180"/>
        <v>0</v>
      </c>
      <c r="AG479" s="1316">
        <f t="shared" si="181"/>
        <v>12454544</v>
      </c>
      <c r="AH479" s="1885"/>
      <c r="AI479" s="1270"/>
      <c r="AJ479" s="1267"/>
      <c r="AK479" s="1299"/>
      <c r="AL479" s="2538"/>
      <c r="AM479" s="2255"/>
      <c r="AN479" s="1266"/>
      <c r="AO479" s="1254"/>
      <c r="AP479" s="1491">
        <f t="shared" si="182"/>
        <v>0</v>
      </c>
      <c r="AQ479" s="1268"/>
      <c r="AR479" s="1492">
        <f t="shared" si="183"/>
        <v>0</v>
      </c>
      <c r="AS479" s="808"/>
      <c r="AT479" s="1492">
        <f t="shared" si="184"/>
        <v>0</v>
      </c>
      <c r="AU479" s="809"/>
      <c r="AV479" s="1492">
        <f t="shared" si="185"/>
        <v>0</v>
      </c>
      <c r="AW479" s="1493">
        <f t="shared" si="186"/>
        <v>0</v>
      </c>
      <c r="AX479" s="2153">
        <f t="shared" si="187"/>
        <v>0</v>
      </c>
      <c r="AY479" s="1495">
        <f t="shared" si="188"/>
        <v>0</v>
      </c>
      <c r="AZ479" s="1271"/>
      <c r="BA479" s="1508">
        <v>1331818</v>
      </c>
      <c r="BB479" s="1508">
        <v>1931818</v>
      </c>
      <c r="BC479" s="1508">
        <v>2231818</v>
      </c>
      <c r="BD479" s="1508">
        <v>431818</v>
      </c>
      <c r="BE479" s="2167"/>
      <c r="BF479" s="1338"/>
      <c r="BG479" s="1737"/>
      <c r="BH479" s="1338"/>
      <c r="BI479" s="1302"/>
      <c r="BJ479" s="1342"/>
      <c r="BK479" s="1304"/>
      <c r="BL479" s="1229"/>
      <c r="BM479" s="1229"/>
      <c r="BN479" s="1229"/>
      <c r="BO479" s="1490">
        <f t="shared" si="196"/>
        <v>0</v>
      </c>
      <c r="BP479" s="1316">
        <f t="shared" si="189"/>
        <v>12454544</v>
      </c>
      <c r="BQ479" s="1305"/>
      <c r="BS479" s="1298">
        <f t="shared" si="190"/>
        <v>4</v>
      </c>
      <c r="BT479" s="1298">
        <f t="shared" si="191"/>
        <v>0</v>
      </c>
      <c r="BU479" s="1298">
        <f t="shared" si="192"/>
        <v>3</v>
      </c>
      <c r="BV479" s="1298">
        <f t="shared" si="193"/>
        <v>1</v>
      </c>
      <c r="BW479" s="1298">
        <f t="shared" si="194"/>
        <v>12454544</v>
      </c>
    </row>
    <row r="480" spans="1:75" ht="15" customHeight="1" x14ac:dyDescent="0.25">
      <c r="A480" s="1315">
        <f t="shared" si="203"/>
        <v>4</v>
      </c>
      <c r="B480" s="1339">
        <v>43587</v>
      </c>
      <c r="C480" s="1268">
        <f t="shared" si="204"/>
        <v>472</v>
      </c>
      <c r="D480" s="2265" t="s">
        <v>89</v>
      </c>
      <c r="E480" s="1266" t="s">
        <v>88</v>
      </c>
      <c r="F480" s="794">
        <v>5</v>
      </c>
      <c r="G480" s="1491">
        <f t="shared" si="195"/>
        <v>6659090</v>
      </c>
      <c r="H480" s="1268"/>
      <c r="I480" s="2605">
        <f t="shared" si="197"/>
        <v>0</v>
      </c>
      <c r="J480" s="808">
        <v>4</v>
      </c>
      <c r="K480" s="2605">
        <f t="shared" si="178"/>
        <v>8927272</v>
      </c>
      <c r="L480" s="2768">
        <v>1</v>
      </c>
      <c r="M480" s="2605">
        <f t="shared" si="179"/>
        <v>431818</v>
      </c>
      <c r="N480" s="1505">
        <f t="shared" si="202"/>
        <v>10</v>
      </c>
      <c r="O480" s="1494">
        <f t="shared" si="202"/>
        <v>16018180</v>
      </c>
      <c r="P480" s="1494">
        <f t="shared" si="172"/>
        <v>400000</v>
      </c>
      <c r="Q480" s="1891"/>
      <c r="R480" s="1508">
        <v>1331818</v>
      </c>
      <c r="S480" s="1508">
        <v>1931818</v>
      </c>
      <c r="T480" s="1508">
        <v>2231818</v>
      </c>
      <c r="U480" s="1508">
        <v>431818</v>
      </c>
      <c r="V480" s="1843"/>
      <c r="W480" s="1844"/>
      <c r="X480" s="2384"/>
      <c r="Y480" s="1844"/>
      <c r="Z480" s="2458"/>
      <c r="AA480" s="1867"/>
      <c r="AB480" s="1340"/>
      <c r="AC480" s="1229"/>
      <c r="AD480" s="1229"/>
      <c r="AE480" s="1229"/>
      <c r="AF480" s="1490">
        <f t="shared" si="180"/>
        <v>0</v>
      </c>
      <c r="AG480" s="1316">
        <f t="shared" si="181"/>
        <v>16018180</v>
      </c>
      <c r="AH480" s="1885"/>
      <c r="AI480" s="1270"/>
      <c r="AJ480" s="1267"/>
      <c r="AK480" s="1299"/>
      <c r="AL480" s="2538"/>
      <c r="AM480" s="2255"/>
      <c r="AN480" s="1266"/>
      <c r="AO480" s="1254"/>
      <c r="AP480" s="1491">
        <f t="shared" si="182"/>
        <v>0</v>
      </c>
      <c r="AQ480" s="1268"/>
      <c r="AR480" s="1492">
        <f t="shared" si="183"/>
        <v>0</v>
      </c>
      <c r="AS480" s="808"/>
      <c r="AT480" s="1492">
        <f t="shared" si="184"/>
        <v>0</v>
      </c>
      <c r="AU480" s="809"/>
      <c r="AV480" s="1492">
        <f t="shared" si="185"/>
        <v>0</v>
      </c>
      <c r="AW480" s="1493">
        <f t="shared" si="186"/>
        <v>0</v>
      </c>
      <c r="AX480" s="2153">
        <f t="shared" si="187"/>
        <v>0</v>
      </c>
      <c r="AY480" s="1495">
        <f t="shared" si="188"/>
        <v>0</v>
      </c>
      <c r="AZ480" s="1271"/>
      <c r="BA480" s="1508">
        <v>1331818</v>
      </c>
      <c r="BB480" s="1508">
        <v>1931818</v>
      </c>
      <c r="BC480" s="1508">
        <v>2231818</v>
      </c>
      <c r="BD480" s="1508">
        <v>431818</v>
      </c>
      <c r="BE480" s="2167"/>
      <c r="BF480" s="1338"/>
      <c r="BG480" s="1302"/>
      <c r="BH480" s="1338"/>
      <c r="BI480" s="1303"/>
      <c r="BJ480" s="1342"/>
      <c r="BK480" s="1304"/>
      <c r="BL480" s="1229"/>
      <c r="BM480" s="1229"/>
      <c r="BN480" s="1229"/>
      <c r="BO480" s="1490">
        <f t="shared" si="196"/>
        <v>0</v>
      </c>
      <c r="BP480" s="1316">
        <f t="shared" si="189"/>
        <v>16018180</v>
      </c>
      <c r="BQ480" s="1305"/>
      <c r="BS480" s="1298">
        <f t="shared" si="190"/>
        <v>5</v>
      </c>
      <c r="BT480" s="1298">
        <f t="shared" si="191"/>
        <v>0</v>
      </c>
      <c r="BU480" s="1298">
        <f t="shared" si="192"/>
        <v>4</v>
      </c>
      <c r="BV480" s="1298">
        <f t="shared" si="193"/>
        <v>1</v>
      </c>
      <c r="BW480" s="1298">
        <f t="shared" si="194"/>
        <v>16018180</v>
      </c>
    </row>
    <row r="481" spans="1:75" ht="15" customHeight="1" x14ac:dyDescent="0.25">
      <c r="A481" s="1315">
        <f t="shared" si="203"/>
        <v>5</v>
      </c>
      <c r="B481" s="1339">
        <v>43587</v>
      </c>
      <c r="C481" s="1268">
        <f t="shared" si="204"/>
        <v>473</v>
      </c>
      <c r="D481" s="2265" t="s">
        <v>90</v>
      </c>
      <c r="E481" s="1266" t="s">
        <v>88</v>
      </c>
      <c r="F481" s="794">
        <v>10</v>
      </c>
      <c r="G481" s="1491">
        <f t="shared" si="195"/>
        <v>13318180</v>
      </c>
      <c r="H481" s="1268"/>
      <c r="I481" s="2605">
        <f t="shared" si="197"/>
        <v>0</v>
      </c>
      <c r="J481" s="808"/>
      <c r="K481" s="2605">
        <f t="shared" si="178"/>
        <v>0</v>
      </c>
      <c r="L481" s="2768"/>
      <c r="M481" s="2605">
        <f t="shared" si="179"/>
        <v>0</v>
      </c>
      <c r="N481" s="1505">
        <f t="shared" si="202"/>
        <v>10</v>
      </c>
      <c r="O481" s="1494">
        <f t="shared" si="202"/>
        <v>13318180</v>
      </c>
      <c r="P481" s="1494">
        <f t="shared" si="172"/>
        <v>400000</v>
      </c>
      <c r="Q481" s="1891"/>
      <c r="R481" s="1508">
        <v>1331818</v>
      </c>
      <c r="S481" s="1508">
        <v>1931818</v>
      </c>
      <c r="T481" s="1508">
        <v>2231818</v>
      </c>
      <c r="U481" s="1508">
        <v>431818</v>
      </c>
      <c r="V481" s="1843"/>
      <c r="W481" s="1844"/>
      <c r="X481" s="2384"/>
      <c r="Y481" s="1844"/>
      <c r="Z481" s="2458"/>
      <c r="AA481" s="1867"/>
      <c r="AB481" s="1340"/>
      <c r="AC481" s="1229"/>
      <c r="AD481" s="1229"/>
      <c r="AE481" s="1229"/>
      <c r="AF481" s="1490">
        <f t="shared" si="180"/>
        <v>0</v>
      </c>
      <c r="AG481" s="1316">
        <f t="shared" si="181"/>
        <v>13318180</v>
      </c>
      <c r="AH481" s="1885"/>
      <c r="AI481" s="1270"/>
      <c r="AJ481" s="1267"/>
      <c r="AK481" s="1299"/>
      <c r="AL481" s="2538"/>
      <c r="AM481" s="2255"/>
      <c r="AN481" s="1266"/>
      <c r="AO481" s="1254"/>
      <c r="AP481" s="1491">
        <f t="shared" si="182"/>
        <v>0</v>
      </c>
      <c r="AQ481" s="1268"/>
      <c r="AR481" s="1492">
        <f t="shared" si="183"/>
        <v>0</v>
      </c>
      <c r="AS481" s="808"/>
      <c r="AT481" s="1492">
        <f t="shared" si="184"/>
        <v>0</v>
      </c>
      <c r="AU481" s="809"/>
      <c r="AV481" s="1492">
        <f t="shared" si="185"/>
        <v>0</v>
      </c>
      <c r="AW481" s="1493">
        <f t="shared" si="186"/>
        <v>0</v>
      </c>
      <c r="AX481" s="2153">
        <f t="shared" si="187"/>
        <v>0</v>
      </c>
      <c r="AY481" s="1495">
        <f t="shared" si="188"/>
        <v>0</v>
      </c>
      <c r="AZ481" s="1271"/>
      <c r="BA481" s="1508">
        <v>1331818</v>
      </c>
      <c r="BB481" s="1508">
        <v>1931818</v>
      </c>
      <c r="BC481" s="1508">
        <v>2231818</v>
      </c>
      <c r="BD481" s="1508">
        <v>431818</v>
      </c>
      <c r="BE481" s="2169"/>
      <c r="BF481" s="1338"/>
      <c r="BG481" s="1302"/>
      <c r="BH481" s="1338"/>
      <c r="BI481" s="1303"/>
      <c r="BJ481" s="1342"/>
      <c r="BK481" s="1304"/>
      <c r="BL481" s="1229"/>
      <c r="BM481" s="1229"/>
      <c r="BN481" s="1229"/>
      <c r="BO481" s="1490">
        <f t="shared" si="196"/>
        <v>0</v>
      </c>
      <c r="BP481" s="1316">
        <f t="shared" si="189"/>
        <v>13318180</v>
      </c>
      <c r="BQ481" s="1305"/>
      <c r="BS481" s="1298">
        <f t="shared" si="190"/>
        <v>10</v>
      </c>
      <c r="BT481" s="1298">
        <f t="shared" si="191"/>
        <v>0</v>
      </c>
      <c r="BU481" s="1298">
        <f t="shared" si="192"/>
        <v>0</v>
      </c>
      <c r="BV481" s="1298">
        <f t="shared" si="193"/>
        <v>0</v>
      </c>
      <c r="BW481" s="1298">
        <f t="shared" si="194"/>
        <v>13318180</v>
      </c>
    </row>
    <row r="482" spans="1:75" ht="15" customHeight="1" x14ac:dyDescent="0.25">
      <c r="A482" s="1315">
        <f t="shared" si="203"/>
        <v>6</v>
      </c>
      <c r="B482" s="1339">
        <v>43587</v>
      </c>
      <c r="C482" s="1268">
        <f t="shared" si="204"/>
        <v>474</v>
      </c>
      <c r="D482" s="2265" t="s">
        <v>212</v>
      </c>
      <c r="E482" s="1266" t="s">
        <v>88</v>
      </c>
      <c r="F482" s="794">
        <v>10</v>
      </c>
      <c r="G482" s="1491">
        <f t="shared" si="195"/>
        <v>13318180</v>
      </c>
      <c r="H482" s="1268"/>
      <c r="I482" s="2605">
        <f t="shared" si="197"/>
        <v>0</v>
      </c>
      <c r="J482" s="808"/>
      <c r="K482" s="2605">
        <f t="shared" si="178"/>
        <v>0</v>
      </c>
      <c r="L482" s="2768"/>
      <c r="M482" s="2605">
        <f t="shared" si="179"/>
        <v>0</v>
      </c>
      <c r="N482" s="1505">
        <f t="shared" si="202"/>
        <v>10</v>
      </c>
      <c r="O482" s="1494">
        <f t="shared" si="202"/>
        <v>13318180</v>
      </c>
      <c r="P482" s="1494">
        <f t="shared" si="172"/>
        <v>400000</v>
      </c>
      <c r="Q482" s="1891"/>
      <c r="R482" s="1508">
        <v>1331818</v>
      </c>
      <c r="S482" s="1508">
        <v>1931818</v>
      </c>
      <c r="T482" s="1508">
        <v>2231818</v>
      </c>
      <c r="U482" s="1508">
        <v>431818</v>
      </c>
      <c r="V482" s="1843"/>
      <c r="W482" s="1844"/>
      <c r="X482" s="2384"/>
      <c r="Y482" s="1844"/>
      <c r="Z482" s="2458"/>
      <c r="AA482" s="1867"/>
      <c r="AB482" s="1340"/>
      <c r="AC482" s="1229"/>
      <c r="AD482" s="1229"/>
      <c r="AE482" s="1229"/>
      <c r="AF482" s="1490">
        <f t="shared" si="180"/>
        <v>0</v>
      </c>
      <c r="AG482" s="1316">
        <f t="shared" si="181"/>
        <v>13318180</v>
      </c>
      <c r="AH482" s="1885"/>
      <c r="AI482" s="1270"/>
      <c r="AJ482" s="1267"/>
      <c r="AK482" s="1299"/>
      <c r="AL482" s="2538"/>
      <c r="AM482" s="2255"/>
      <c r="AN482" s="1266"/>
      <c r="AO482" s="1254"/>
      <c r="AP482" s="1491">
        <f t="shared" si="182"/>
        <v>0</v>
      </c>
      <c r="AQ482" s="1268"/>
      <c r="AR482" s="1492">
        <f t="shared" si="183"/>
        <v>0</v>
      </c>
      <c r="AS482" s="808"/>
      <c r="AT482" s="1492">
        <f t="shared" si="184"/>
        <v>0</v>
      </c>
      <c r="AU482" s="809"/>
      <c r="AV482" s="1492">
        <f t="shared" si="185"/>
        <v>0</v>
      </c>
      <c r="AW482" s="1493">
        <f t="shared" si="186"/>
        <v>0</v>
      </c>
      <c r="AX482" s="2153">
        <f t="shared" si="187"/>
        <v>0</v>
      </c>
      <c r="AY482" s="1495">
        <f t="shared" si="188"/>
        <v>0</v>
      </c>
      <c r="AZ482" s="1271"/>
      <c r="BA482" s="1508">
        <v>1331818</v>
      </c>
      <c r="BB482" s="1508">
        <v>1931818</v>
      </c>
      <c r="BC482" s="1508">
        <v>2231818</v>
      </c>
      <c r="BD482" s="1508">
        <v>431818</v>
      </c>
      <c r="BE482" s="2169"/>
      <c r="BF482" s="1338"/>
      <c r="BG482" s="1302"/>
      <c r="BH482" s="1338"/>
      <c r="BI482" s="1303"/>
      <c r="BJ482" s="1342"/>
      <c r="BK482" s="1304"/>
      <c r="BL482" s="1229"/>
      <c r="BM482" s="1229"/>
      <c r="BN482" s="1229"/>
      <c r="BO482" s="1490">
        <f t="shared" si="196"/>
        <v>0</v>
      </c>
      <c r="BP482" s="1316">
        <f t="shared" si="189"/>
        <v>13318180</v>
      </c>
      <c r="BQ482" s="1305"/>
      <c r="BS482" s="1298">
        <f t="shared" si="190"/>
        <v>10</v>
      </c>
      <c r="BT482" s="1298">
        <f t="shared" si="191"/>
        <v>0</v>
      </c>
      <c r="BU482" s="1298">
        <f t="shared" si="192"/>
        <v>0</v>
      </c>
      <c r="BV482" s="1298">
        <f t="shared" si="193"/>
        <v>0</v>
      </c>
      <c r="BW482" s="1298">
        <f t="shared" si="194"/>
        <v>13318180</v>
      </c>
    </row>
    <row r="483" spans="1:75" ht="15" customHeight="1" x14ac:dyDescent="0.25">
      <c r="A483" s="1315">
        <f t="shared" si="203"/>
        <v>7</v>
      </c>
      <c r="B483" s="1339">
        <v>43587</v>
      </c>
      <c r="C483" s="1268">
        <f t="shared" si="204"/>
        <v>475</v>
      </c>
      <c r="D483" s="2265" t="s">
        <v>41</v>
      </c>
      <c r="E483" s="1266" t="s">
        <v>31</v>
      </c>
      <c r="F483" s="794">
        <v>4</v>
      </c>
      <c r="G483" s="1491">
        <f t="shared" si="195"/>
        <v>5327272</v>
      </c>
      <c r="H483" s="1268">
        <v>1</v>
      </c>
      <c r="I483" s="2605">
        <f t="shared" si="197"/>
        <v>1931818</v>
      </c>
      <c r="J483" s="808">
        <v>4</v>
      </c>
      <c r="K483" s="2605">
        <f t="shared" si="178"/>
        <v>8927272</v>
      </c>
      <c r="L483" s="2768">
        <v>1</v>
      </c>
      <c r="M483" s="2605">
        <f t="shared" si="179"/>
        <v>431818</v>
      </c>
      <c r="N483" s="1505">
        <f t="shared" si="202"/>
        <v>10</v>
      </c>
      <c r="O483" s="1494">
        <f t="shared" si="202"/>
        <v>16618180</v>
      </c>
      <c r="P483" s="1494">
        <f t="shared" si="172"/>
        <v>400000</v>
      </c>
      <c r="Q483" s="1891"/>
      <c r="R483" s="1508">
        <v>1331818</v>
      </c>
      <c r="S483" s="1508">
        <v>1931818</v>
      </c>
      <c r="T483" s="1508">
        <v>2231818</v>
      </c>
      <c r="U483" s="1508">
        <v>431818</v>
      </c>
      <c r="V483" s="1843"/>
      <c r="W483" s="1844"/>
      <c r="X483" s="2384"/>
      <c r="Y483" s="1844"/>
      <c r="Z483" s="2458"/>
      <c r="AA483" s="1867"/>
      <c r="AB483" s="1340"/>
      <c r="AC483" s="1229"/>
      <c r="AD483" s="1229"/>
      <c r="AE483" s="1229"/>
      <c r="AF483" s="1490">
        <f t="shared" si="180"/>
        <v>0</v>
      </c>
      <c r="AG483" s="1316">
        <f t="shared" si="181"/>
        <v>16618180</v>
      </c>
      <c r="AH483" s="1885"/>
      <c r="AI483" s="1270"/>
      <c r="AJ483" s="1267"/>
      <c r="AK483" s="1299"/>
      <c r="AL483" s="2538"/>
      <c r="AM483" s="2255"/>
      <c r="AN483" s="1266"/>
      <c r="AO483" s="1254"/>
      <c r="AP483" s="1491">
        <f t="shared" si="182"/>
        <v>0</v>
      </c>
      <c r="AQ483" s="1268"/>
      <c r="AR483" s="1492">
        <f t="shared" si="183"/>
        <v>0</v>
      </c>
      <c r="AS483" s="808"/>
      <c r="AT483" s="1492">
        <f t="shared" si="184"/>
        <v>0</v>
      </c>
      <c r="AU483" s="809"/>
      <c r="AV483" s="1492">
        <f t="shared" si="185"/>
        <v>0</v>
      </c>
      <c r="AW483" s="1493">
        <f t="shared" si="186"/>
        <v>0</v>
      </c>
      <c r="AX483" s="2153">
        <f t="shared" si="187"/>
        <v>0</v>
      </c>
      <c r="AY483" s="1495">
        <f t="shared" si="188"/>
        <v>0</v>
      </c>
      <c r="AZ483" s="1271"/>
      <c r="BA483" s="1508">
        <v>1331818</v>
      </c>
      <c r="BB483" s="1508">
        <v>1931818</v>
      </c>
      <c r="BC483" s="1508">
        <v>2231818</v>
      </c>
      <c r="BD483" s="1508">
        <v>431818</v>
      </c>
      <c r="BE483" s="2169"/>
      <c r="BF483" s="1338"/>
      <c r="BG483" s="1302"/>
      <c r="BH483" s="1338"/>
      <c r="BI483" s="1303"/>
      <c r="BJ483" s="1342"/>
      <c r="BK483" s="1304"/>
      <c r="BL483" s="1229"/>
      <c r="BM483" s="1229"/>
      <c r="BN483" s="1229"/>
      <c r="BO483" s="1490">
        <f t="shared" si="196"/>
        <v>0</v>
      </c>
      <c r="BP483" s="1316">
        <f t="shared" si="189"/>
        <v>16618180</v>
      </c>
      <c r="BQ483" s="1305"/>
      <c r="BS483" s="1298">
        <f t="shared" si="190"/>
        <v>4</v>
      </c>
      <c r="BT483" s="1298">
        <f t="shared" si="191"/>
        <v>1</v>
      </c>
      <c r="BU483" s="1298">
        <f t="shared" si="192"/>
        <v>4</v>
      </c>
      <c r="BV483" s="1298">
        <f t="shared" si="193"/>
        <v>1</v>
      </c>
      <c r="BW483" s="1298">
        <f t="shared" si="194"/>
        <v>16618180</v>
      </c>
    </row>
    <row r="484" spans="1:75" ht="15" customHeight="1" x14ac:dyDescent="0.25">
      <c r="A484" s="1315">
        <f t="shared" si="203"/>
        <v>8</v>
      </c>
      <c r="B484" s="1339">
        <v>43587</v>
      </c>
      <c r="C484" s="1268">
        <f t="shared" si="204"/>
        <v>476</v>
      </c>
      <c r="D484" s="2265" t="s">
        <v>37</v>
      </c>
      <c r="E484" s="1266" t="s">
        <v>31</v>
      </c>
      <c r="F484" s="794">
        <v>5</v>
      </c>
      <c r="G484" s="1491">
        <f t="shared" si="195"/>
        <v>6659090</v>
      </c>
      <c r="H484" s="1268">
        <v>1</v>
      </c>
      <c r="I484" s="2605">
        <f t="shared" si="197"/>
        <v>1931818</v>
      </c>
      <c r="J484" s="808">
        <v>4</v>
      </c>
      <c r="K484" s="2605">
        <f t="shared" si="178"/>
        <v>8927272</v>
      </c>
      <c r="L484" s="2768"/>
      <c r="M484" s="2605">
        <f t="shared" si="179"/>
        <v>0</v>
      </c>
      <c r="N484" s="1505">
        <f t="shared" si="202"/>
        <v>10</v>
      </c>
      <c r="O484" s="1494">
        <f t="shared" si="202"/>
        <v>17518180</v>
      </c>
      <c r="P484" s="1494">
        <f t="shared" si="172"/>
        <v>400000</v>
      </c>
      <c r="Q484" s="1891"/>
      <c r="R484" s="1508">
        <v>1331818</v>
      </c>
      <c r="S484" s="1508">
        <v>1931818</v>
      </c>
      <c r="T484" s="1508">
        <v>2231818</v>
      </c>
      <c r="U484" s="1508">
        <v>431818</v>
      </c>
      <c r="V484" s="1843"/>
      <c r="W484" s="1844"/>
      <c r="X484" s="2326"/>
      <c r="Y484" s="1844"/>
      <c r="Z484" s="2458"/>
      <c r="AA484" s="1867"/>
      <c r="AB484" s="1340"/>
      <c r="AC484" s="1229"/>
      <c r="AD484" s="1229"/>
      <c r="AE484" s="1229"/>
      <c r="AF484" s="1490">
        <f t="shared" si="180"/>
        <v>0</v>
      </c>
      <c r="AG484" s="1316">
        <f t="shared" si="181"/>
        <v>17518180</v>
      </c>
      <c r="AH484" s="1885"/>
      <c r="AI484" s="1270"/>
      <c r="AJ484" s="1267"/>
      <c r="AK484" s="1299"/>
      <c r="AL484" s="2538"/>
      <c r="AM484" s="2255"/>
      <c r="AN484" s="1266"/>
      <c r="AO484" s="1254"/>
      <c r="AP484" s="1491">
        <f t="shared" si="182"/>
        <v>0</v>
      </c>
      <c r="AQ484" s="1268"/>
      <c r="AR484" s="1492">
        <f t="shared" si="183"/>
        <v>0</v>
      </c>
      <c r="AS484" s="808"/>
      <c r="AT484" s="1492">
        <f t="shared" si="184"/>
        <v>0</v>
      </c>
      <c r="AU484" s="809"/>
      <c r="AV484" s="1492">
        <f t="shared" si="185"/>
        <v>0</v>
      </c>
      <c r="AW484" s="1493">
        <f t="shared" si="186"/>
        <v>0</v>
      </c>
      <c r="AX484" s="2153">
        <f t="shared" si="187"/>
        <v>0</v>
      </c>
      <c r="AY484" s="1495">
        <f t="shared" si="188"/>
        <v>0</v>
      </c>
      <c r="AZ484" s="1271"/>
      <c r="BA484" s="1508">
        <v>1331818</v>
      </c>
      <c r="BB484" s="1508">
        <v>1931818</v>
      </c>
      <c r="BC484" s="1508">
        <v>2231818</v>
      </c>
      <c r="BD484" s="1508">
        <v>431818</v>
      </c>
      <c r="BE484" s="2169"/>
      <c r="BF484" s="1338"/>
      <c r="BG484" s="1302"/>
      <c r="BH484" s="1338"/>
      <c r="BI484" s="1303"/>
      <c r="BJ484" s="1342"/>
      <c r="BK484" s="1304"/>
      <c r="BL484" s="1229"/>
      <c r="BM484" s="1229"/>
      <c r="BN484" s="1229"/>
      <c r="BO484" s="1490">
        <f t="shared" si="196"/>
        <v>0</v>
      </c>
      <c r="BP484" s="1316">
        <f t="shared" si="189"/>
        <v>17518180</v>
      </c>
      <c r="BQ484" s="1305"/>
      <c r="BS484" s="1298">
        <f t="shared" si="190"/>
        <v>5</v>
      </c>
      <c r="BT484" s="1298">
        <f t="shared" si="191"/>
        <v>1</v>
      </c>
      <c r="BU484" s="1298">
        <f t="shared" si="192"/>
        <v>4</v>
      </c>
      <c r="BV484" s="1298">
        <f t="shared" si="193"/>
        <v>0</v>
      </c>
      <c r="BW484" s="1298">
        <f t="shared" si="194"/>
        <v>17518180</v>
      </c>
    </row>
    <row r="485" spans="1:75" ht="15" customHeight="1" x14ac:dyDescent="0.25">
      <c r="A485" s="1315">
        <f t="shared" si="203"/>
        <v>9</v>
      </c>
      <c r="B485" s="1339">
        <v>43587</v>
      </c>
      <c r="C485" s="1268">
        <f t="shared" si="204"/>
        <v>477</v>
      </c>
      <c r="D485" s="2265" t="s">
        <v>44</v>
      </c>
      <c r="E485" s="1266" t="s">
        <v>43</v>
      </c>
      <c r="F485" s="794">
        <v>5</v>
      </c>
      <c r="G485" s="1491">
        <f t="shared" si="195"/>
        <v>6659090</v>
      </c>
      <c r="H485" s="1268"/>
      <c r="I485" s="2605">
        <f t="shared" si="197"/>
        <v>0</v>
      </c>
      <c r="J485" s="808">
        <v>5</v>
      </c>
      <c r="K485" s="2605">
        <f t="shared" si="178"/>
        <v>11159090</v>
      </c>
      <c r="L485" s="2768"/>
      <c r="M485" s="2605">
        <f t="shared" si="179"/>
        <v>0</v>
      </c>
      <c r="N485" s="1505">
        <f t="shared" si="202"/>
        <v>10</v>
      </c>
      <c r="O485" s="1494">
        <f t="shared" si="202"/>
        <v>17818180</v>
      </c>
      <c r="P485" s="1494">
        <f t="shared" si="172"/>
        <v>400000</v>
      </c>
      <c r="Q485" s="1891"/>
      <c r="R485" s="1508">
        <v>1331818</v>
      </c>
      <c r="S485" s="1508">
        <v>1931818</v>
      </c>
      <c r="T485" s="1508">
        <v>2231818</v>
      </c>
      <c r="U485" s="1508">
        <v>431818</v>
      </c>
      <c r="V485" s="1843"/>
      <c r="W485" s="1844"/>
      <c r="X485" s="2384"/>
      <c r="Y485" s="1844"/>
      <c r="Z485" s="2458"/>
      <c r="AA485" s="1867"/>
      <c r="AB485" s="1340"/>
      <c r="AC485" s="1229"/>
      <c r="AD485" s="1229"/>
      <c r="AE485" s="1229"/>
      <c r="AF485" s="1490">
        <f t="shared" si="180"/>
        <v>0</v>
      </c>
      <c r="AG485" s="1316">
        <f t="shared" si="181"/>
        <v>17818180</v>
      </c>
      <c r="AH485" s="1885"/>
      <c r="AI485" s="1270"/>
      <c r="AJ485" s="1267"/>
      <c r="AK485" s="1299"/>
      <c r="AL485" s="2538"/>
      <c r="AM485" s="2255"/>
      <c r="AN485" s="1266"/>
      <c r="AO485" s="1254"/>
      <c r="AP485" s="1491">
        <f t="shared" si="182"/>
        <v>0</v>
      </c>
      <c r="AQ485" s="1268"/>
      <c r="AR485" s="1492">
        <f t="shared" si="183"/>
        <v>0</v>
      </c>
      <c r="AS485" s="808"/>
      <c r="AT485" s="1492">
        <f t="shared" si="184"/>
        <v>0</v>
      </c>
      <c r="AU485" s="809"/>
      <c r="AV485" s="1492">
        <f t="shared" si="185"/>
        <v>0</v>
      </c>
      <c r="AW485" s="1493">
        <f t="shared" si="186"/>
        <v>0</v>
      </c>
      <c r="AX485" s="2153">
        <f t="shared" si="187"/>
        <v>0</v>
      </c>
      <c r="AY485" s="1495">
        <f t="shared" si="188"/>
        <v>0</v>
      </c>
      <c r="AZ485" s="1271"/>
      <c r="BA485" s="1508">
        <v>1331818</v>
      </c>
      <c r="BB485" s="1508">
        <v>1931818</v>
      </c>
      <c r="BC485" s="1508">
        <v>2231818</v>
      </c>
      <c r="BD485" s="1508">
        <v>431818</v>
      </c>
      <c r="BE485" s="2169"/>
      <c r="BF485" s="1338"/>
      <c r="BG485" s="1302"/>
      <c r="BH485" s="1338"/>
      <c r="BI485" s="1303"/>
      <c r="BJ485" s="1342"/>
      <c r="BK485" s="1304"/>
      <c r="BL485" s="1229"/>
      <c r="BM485" s="1229"/>
      <c r="BN485" s="1229"/>
      <c r="BO485" s="1490">
        <f t="shared" si="196"/>
        <v>0</v>
      </c>
      <c r="BP485" s="1316">
        <f t="shared" si="189"/>
        <v>17818180</v>
      </c>
      <c r="BQ485" s="1305"/>
      <c r="BS485" s="1298">
        <f t="shared" si="190"/>
        <v>5</v>
      </c>
      <c r="BT485" s="1298">
        <f t="shared" si="191"/>
        <v>0</v>
      </c>
      <c r="BU485" s="1298">
        <f t="shared" si="192"/>
        <v>5</v>
      </c>
      <c r="BV485" s="1298">
        <f t="shared" si="193"/>
        <v>0</v>
      </c>
      <c r="BW485" s="1298">
        <f t="shared" si="194"/>
        <v>17818180</v>
      </c>
    </row>
    <row r="486" spans="1:75" s="2062" customFormat="1" ht="15" customHeight="1" x14ac:dyDescent="0.25">
      <c r="A486" s="2152">
        <f t="shared" si="203"/>
        <v>10</v>
      </c>
      <c r="B486" s="1339">
        <v>43587</v>
      </c>
      <c r="C486" s="1295">
        <f t="shared" si="204"/>
        <v>478</v>
      </c>
      <c r="D486" s="2524" t="s">
        <v>83</v>
      </c>
      <c r="E486" s="1290" t="s">
        <v>43</v>
      </c>
      <c r="F486" s="1291">
        <v>5</v>
      </c>
      <c r="G486" s="1491">
        <f t="shared" si="195"/>
        <v>6659090</v>
      </c>
      <c r="H486" s="1295">
        <v>1</v>
      </c>
      <c r="I486" s="2605">
        <f t="shared" si="197"/>
        <v>1931818</v>
      </c>
      <c r="J486" s="1293">
        <v>3</v>
      </c>
      <c r="K486" s="2605">
        <f t="shared" si="178"/>
        <v>6695454</v>
      </c>
      <c r="L486" s="2769">
        <v>1</v>
      </c>
      <c r="M486" s="2605">
        <f t="shared" si="179"/>
        <v>431818</v>
      </c>
      <c r="N486" s="1505">
        <f t="shared" si="202"/>
        <v>10</v>
      </c>
      <c r="O486" s="1494">
        <f t="shared" si="202"/>
        <v>15718180</v>
      </c>
      <c r="P486" s="1494">
        <f t="shared" si="172"/>
        <v>400000</v>
      </c>
      <c r="Q486" s="2725"/>
      <c r="R486" s="1508">
        <v>1331818</v>
      </c>
      <c r="S486" s="1508">
        <v>1931818</v>
      </c>
      <c r="T486" s="1508">
        <v>2231818</v>
      </c>
      <c r="U486" s="1508">
        <v>431818</v>
      </c>
      <c r="V486" s="2142"/>
      <c r="W486" s="2143"/>
      <c r="X486" s="2334"/>
      <c r="Y486" s="2143"/>
      <c r="Z486" s="2461"/>
      <c r="AA486" s="2145"/>
      <c r="AB486" s="2148"/>
      <c r="AC486" s="2064"/>
      <c r="AD486" s="2064"/>
      <c r="AE486" s="2064"/>
      <c r="AF486" s="1490">
        <f t="shared" si="180"/>
        <v>0</v>
      </c>
      <c r="AG486" s="1316">
        <f t="shared" si="181"/>
        <v>15718180</v>
      </c>
      <c r="AH486" s="2150"/>
      <c r="AI486" s="2147"/>
      <c r="AJ486" s="2072"/>
      <c r="AK486" s="2068"/>
      <c r="AL486" s="2598"/>
      <c r="AM486" s="2257"/>
      <c r="AN486" s="1290"/>
      <c r="AO486" s="2074"/>
      <c r="AP486" s="1491">
        <f t="shared" si="182"/>
        <v>0</v>
      </c>
      <c r="AQ486" s="1295"/>
      <c r="AR486" s="1492">
        <f t="shared" si="183"/>
        <v>0</v>
      </c>
      <c r="AS486" s="1293"/>
      <c r="AT486" s="1492">
        <f t="shared" si="184"/>
        <v>0</v>
      </c>
      <c r="AU486" s="2149"/>
      <c r="AV486" s="1492">
        <f t="shared" si="185"/>
        <v>0</v>
      </c>
      <c r="AW486" s="1493">
        <f t="shared" si="186"/>
        <v>0</v>
      </c>
      <c r="AX486" s="2153">
        <f t="shared" si="187"/>
        <v>0</v>
      </c>
      <c r="AY486" s="1495">
        <f t="shared" si="188"/>
        <v>0</v>
      </c>
      <c r="AZ486" s="2063"/>
      <c r="BA486" s="1508">
        <v>1331818</v>
      </c>
      <c r="BB486" s="1508">
        <v>1931818</v>
      </c>
      <c r="BC486" s="1508">
        <v>2231818</v>
      </c>
      <c r="BD486" s="1508">
        <v>431818</v>
      </c>
      <c r="BE486" s="2170"/>
      <c r="BF486" s="2069"/>
      <c r="BG486" s="2065"/>
      <c r="BH486" s="2069"/>
      <c r="BI486" s="2129"/>
      <c r="BJ486" s="2070"/>
      <c r="BK486" s="2146"/>
      <c r="BL486" s="2064"/>
      <c r="BM486" s="2064"/>
      <c r="BN486" s="2064"/>
      <c r="BO486" s="2066">
        <f t="shared" si="196"/>
        <v>0</v>
      </c>
      <c r="BP486" s="2067">
        <f t="shared" si="189"/>
        <v>15718180</v>
      </c>
      <c r="BQ486" s="2151"/>
      <c r="BS486" s="2071">
        <f t="shared" si="190"/>
        <v>5</v>
      </c>
      <c r="BT486" s="2071">
        <f t="shared" si="191"/>
        <v>1</v>
      </c>
      <c r="BU486" s="2071">
        <f t="shared" si="192"/>
        <v>3</v>
      </c>
      <c r="BV486" s="2071">
        <f t="shared" si="193"/>
        <v>1</v>
      </c>
      <c r="BW486" s="2071">
        <f t="shared" si="194"/>
        <v>15718180</v>
      </c>
    </row>
    <row r="487" spans="1:75" ht="15" customHeight="1" x14ac:dyDescent="0.25">
      <c r="A487" s="1315">
        <f t="shared" si="203"/>
        <v>11</v>
      </c>
      <c r="B487" s="1339">
        <v>43587</v>
      </c>
      <c r="C487" s="1315">
        <f t="shared" si="204"/>
        <v>479</v>
      </c>
      <c r="D487" s="2265" t="s">
        <v>199</v>
      </c>
      <c r="E487" s="1266" t="s">
        <v>88</v>
      </c>
      <c r="F487" s="794">
        <v>5</v>
      </c>
      <c r="G487" s="1491">
        <f t="shared" si="195"/>
        <v>6659090</v>
      </c>
      <c r="H487" s="1268"/>
      <c r="I487" s="2605">
        <f t="shared" si="197"/>
        <v>0</v>
      </c>
      <c r="J487" s="808">
        <v>4</v>
      </c>
      <c r="K487" s="2605">
        <f t="shared" si="178"/>
        <v>8927272</v>
      </c>
      <c r="L487" s="2768">
        <v>1</v>
      </c>
      <c r="M487" s="2605">
        <f t="shared" si="179"/>
        <v>431818</v>
      </c>
      <c r="N487" s="1505">
        <f t="shared" si="202"/>
        <v>10</v>
      </c>
      <c r="O487" s="1494">
        <f t="shared" si="202"/>
        <v>16018180</v>
      </c>
      <c r="P487" s="1494">
        <f t="shared" si="172"/>
        <v>400000</v>
      </c>
      <c r="Q487" s="1891"/>
      <c r="R487" s="1508">
        <v>1331818</v>
      </c>
      <c r="S487" s="1508">
        <v>1931818</v>
      </c>
      <c r="T487" s="1508">
        <v>2231818</v>
      </c>
      <c r="U487" s="1508">
        <v>431818</v>
      </c>
      <c r="V487" s="1302"/>
      <c r="W487" s="1338"/>
      <c r="X487" s="2299"/>
      <c r="Y487" s="1338"/>
      <c r="Z487" s="2450"/>
      <c r="AA487" s="1342"/>
      <c r="AB487" s="1340"/>
      <c r="AC487" s="1229"/>
      <c r="AD487" s="1229"/>
      <c r="AE487" s="1229"/>
      <c r="AF487" s="1490">
        <f t="shared" si="180"/>
        <v>0</v>
      </c>
      <c r="AG487" s="1316">
        <f t="shared" si="181"/>
        <v>16018180</v>
      </c>
      <c r="AH487" s="1305"/>
      <c r="AI487" s="1313"/>
      <c r="AJ487" s="1267"/>
      <c r="AK487" s="1299"/>
      <c r="AL487" s="2538"/>
      <c r="AM487" s="2255"/>
      <c r="AN487" s="1266"/>
      <c r="AO487" s="1254"/>
      <c r="AP487" s="1491">
        <f t="shared" si="182"/>
        <v>0</v>
      </c>
      <c r="AQ487" s="1268"/>
      <c r="AR487" s="1492">
        <f t="shared" si="183"/>
        <v>0</v>
      </c>
      <c r="AS487" s="808"/>
      <c r="AT487" s="1492">
        <f t="shared" si="184"/>
        <v>0</v>
      </c>
      <c r="AU487" s="809"/>
      <c r="AV487" s="1492">
        <f t="shared" si="185"/>
        <v>0</v>
      </c>
      <c r="AW487" s="1493">
        <f t="shared" si="186"/>
        <v>0</v>
      </c>
      <c r="AX487" s="2153">
        <f t="shared" si="187"/>
        <v>0</v>
      </c>
      <c r="AY487" s="1495">
        <f t="shared" si="188"/>
        <v>0</v>
      </c>
      <c r="AZ487" s="1271"/>
      <c r="BA487" s="1508">
        <v>1331818</v>
      </c>
      <c r="BB487" s="1508">
        <v>1931818</v>
      </c>
      <c r="BC487" s="1508">
        <v>2231818</v>
      </c>
      <c r="BD487" s="1508">
        <v>431818</v>
      </c>
      <c r="BE487" s="2169"/>
      <c r="BF487" s="1338"/>
      <c r="BG487" s="1302"/>
      <c r="BH487" s="1338"/>
      <c r="BI487" s="1303"/>
      <c r="BJ487" s="1342"/>
      <c r="BK487" s="1304"/>
      <c r="BL487" s="1229"/>
      <c r="BM487" s="1229"/>
      <c r="BN487" s="1229"/>
      <c r="BO487" s="1490">
        <f t="shared" si="196"/>
        <v>0</v>
      </c>
      <c r="BP487" s="1316">
        <f t="shared" si="189"/>
        <v>16018180</v>
      </c>
      <c r="BQ487" s="1305"/>
      <c r="BS487" s="1298">
        <f t="shared" si="190"/>
        <v>5</v>
      </c>
      <c r="BT487" s="1298">
        <f t="shared" si="191"/>
        <v>0</v>
      </c>
      <c r="BU487" s="1298">
        <f t="shared" si="192"/>
        <v>4</v>
      </c>
      <c r="BV487" s="1298">
        <f t="shared" si="193"/>
        <v>1</v>
      </c>
      <c r="BW487" s="1298">
        <f t="shared" si="194"/>
        <v>16018180</v>
      </c>
    </row>
    <row r="488" spans="1:75" ht="15" customHeight="1" x14ac:dyDescent="0.25">
      <c r="A488" s="1315">
        <f t="shared" si="203"/>
        <v>12</v>
      </c>
      <c r="B488" s="1339">
        <v>43587</v>
      </c>
      <c r="C488" s="1315">
        <f t="shared" si="204"/>
        <v>480</v>
      </c>
      <c r="D488" s="2265" t="s">
        <v>101</v>
      </c>
      <c r="E488" s="1266" t="s">
        <v>88</v>
      </c>
      <c r="F488" s="794">
        <v>5</v>
      </c>
      <c r="G488" s="1491">
        <f t="shared" si="195"/>
        <v>6659090</v>
      </c>
      <c r="H488" s="1268"/>
      <c r="I488" s="2605">
        <f t="shared" si="197"/>
        <v>0</v>
      </c>
      <c r="J488" s="808">
        <v>4</v>
      </c>
      <c r="K488" s="2605">
        <f t="shared" si="178"/>
        <v>8927272</v>
      </c>
      <c r="L488" s="2768">
        <v>1</v>
      </c>
      <c r="M488" s="2605">
        <f t="shared" si="179"/>
        <v>431818</v>
      </c>
      <c r="N488" s="1505">
        <f t="shared" si="202"/>
        <v>10</v>
      </c>
      <c r="O488" s="1494">
        <f t="shared" si="202"/>
        <v>16018180</v>
      </c>
      <c r="P488" s="1494">
        <f t="shared" si="172"/>
        <v>400000</v>
      </c>
      <c r="Q488" s="1891"/>
      <c r="R488" s="1508">
        <v>1331818</v>
      </c>
      <c r="S488" s="1508">
        <v>1931818</v>
      </c>
      <c r="T488" s="1508">
        <v>2231818</v>
      </c>
      <c r="U488" s="1508">
        <v>431818</v>
      </c>
      <c r="V488" s="1302"/>
      <c r="W488" s="1338"/>
      <c r="X488" s="2299"/>
      <c r="Y488" s="1338"/>
      <c r="Z488" s="2450"/>
      <c r="AA488" s="1342"/>
      <c r="AB488" s="1340"/>
      <c r="AC488" s="1229"/>
      <c r="AD488" s="1229"/>
      <c r="AE488" s="1229"/>
      <c r="AF488" s="1490">
        <f t="shared" si="180"/>
        <v>0</v>
      </c>
      <c r="AG488" s="1316">
        <f t="shared" si="181"/>
        <v>16018180</v>
      </c>
      <c r="AH488" s="1305"/>
      <c r="AI488" s="1313"/>
      <c r="AJ488" s="1267"/>
      <c r="AK488" s="1299"/>
      <c r="AL488" s="2538"/>
      <c r="AM488" s="2255"/>
      <c r="AN488" s="1266"/>
      <c r="AO488" s="1254"/>
      <c r="AP488" s="1491">
        <f t="shared" si="182"/>
        <v>0</v>
      </c>
      <c r="AQ488" s="1268"/>
      <c r="AR488" s="1492">
        <f t="shared" si="183"/>
        <v>0</v>
      </c>
      <c r="AS488" s="808"/>
      <c r="AT488" s="1492">
        <f t="shared" si="184"/>
        <v>0</v>
      </c>
      <c r="AU488" s="809"/>
      <c r="AV488" s="1492">
        <f t="shared" si="185"/>
        <v>0</v>
      </c>
      <c r="AW488" s="1493">
        <f t="shared" si="186"/>
        <v>0</v>
      </c>
      <c r="AX488" s="2153">
        <f t="shared" si="187"/>
        <v>0</v>
      </c>
      <c r="AY488" s="1495">
        <f t="shared" si="188"/>
        <v>0</v>
      </c>
      <c r="AZ488" s="1271"/>
      <c r="BA488" s="1508">
        <v>1331818</v>
      </c>
      <c r="BB488" s="1508">
        <v>1931818</v>
      </c>
      <c r="BC488" s="1508">
        <v>2231818</v>
      </c>
      <c r="BD488" s="1508">
        <v>431818</v>
      </c>
      <c r="BE488" s="2169"/>
      <c r="BF488" s="1338"/>
      <c r="BG488" s="1302"/>
      <c r="BH488" s="1338"/>
      <c r="BI488" s="1303"/>
      <c r="BJ488" s="1342"/>
      <c r="BK488" s="1340"/>
      <c r="BL488" s="1229"/>
      <c r="BM488" s="1229"/>
      <c r="BN488" s="1229"/>
      <c r="BO488" s="1490">
        <f t="shared" si="196"/>
        <v>0</v>
      </c>
      <c r="BP488" s="1316">
        <f t="shared" si="189"/>
        <v>16018180</v>
      </c>
      <c r="BQ488" s="1305"/>
      <c r="BS488" s="1298">
        <f t="shared" si="190"/>
        <v>5</v>
      </c>
      <c r="BT488" s="1298">
        <f t="shared" si="191"/>
        <v>0</v>
      </c>
      <c r="BU488" s="1298">
        <f t="shared" si="192"/>
        <v>4</v>
      </c>
      <c r="BV488" s="1298">
        <f t="shared" si="193"/>
        <v>1</v>
      </c>
      <c r="BW488" s="1298">
        <f t="shared" si="194"/>
        <v>16018180</v>
      </c>
    </row>
    <row r="489" spans="1:75" ht="15" customHeight="1" x14ac:dyDescent="0.25">
      <c r="A489" s="1315">
        <f t="shared" si="203"/>
        <v>13</v>
      </c>
      <c r="B489" s="1339">
        <v>43587</v>
      </c>
      <c r="C489" s="1315">
        <f t="shared" si="204"/>
        <v>481</v>
      </c>
      <c r="D489" s="2265" t="s">
        <v>102</v>
      </c>
      <c r="E489" s="1266" t="s">
        <v>88</v>
      </c>
      <c r="F489" s="794">
        <v>5</v>
      </c>
      <c r="G489" s="1491">
        <f t="shared" si="195"/>
        <v>6659090</v>
      </c>
      <c r="H489" s="1268"/>
      <c r="I489" s="2605">
        <f t="shared" si="197"/>
        <v>0</v>
      </c>
      <c r="J489" s="808">
        <v>4</v>
      </c>
      <c r="K489" s="2605">
        <f t="shared" si="178"/>
        <v>8927272</v>
      </c>
      <c r="L489" s="2768">
        <v>1</v>
      </c>
      <c r="M489" s="2605">
        <f t="shared" si="179"/>
        <v>431818</v>
      </c>
      <c r="N489" s="1505">
        <f t="shared" si="202"/>
        <v>10</v>
      </c>
      <c r="O489" s="1494">
        <f t="shared" si="202"/>
        <v>16018180</v>
      </c>
      <c r="P489" s="1494">
        <f t="shared" si="172"/>
        <v>400000</v>
      </c>
      <c r="Q489" s="1891"/>
      <c r="R489" s="1508">
        <v>1331818</v>
      </c>
      <c r="S489" s="1508">
        <v>1931818</v>
      </c>
      <c r="T489" s="1508">
        <v>2231818</v>
      </c>
      <c r="U489" s="1508">
        <v>431818</v>
      </c>
      <c r="V489" s="1302"/>
      <c r="W489" s="1338"/>
      <c r="X489" s="2299"/>
      <c r="Y489" s="1338"/>
      <c r="Z489" s="1302"/>
      <c r="AA489" s="1342"/>
      <c r="AB489" s="1340"/>
      <c r="AC489" s="1229"/>
      <c r="AD489" s="1229"/>
      <c r="AE489" s="1229"/>
      <c r="AF489" s="1490">
        <f t="shared" si="180"/>
        <v>0</v>
      </c>
      <c r="AG489" s="1316">
        <f t="shared" si="181"/>
        <v>16018180</v>
      </c>
      <c r="AH489" s="1305"/>
      <c r="AI489" s="1313"/>
      <c r="AJ489" s="1267"/>
      <c r="AK489" s="1299"/>
      <c r="AL489" s="2538"/>
      <c r="AM489" s="2255"/>
      <c r="AN489" s="1266"/>
      <c r="AO489" s="1254"/>
      <c r="AP489" s="1491">
        <f t="shared" si="182"/>
        <v>0</v>
      </c>
      <c r="AQ489" s="1268"/>
      <c r="AR489" s="1492">
        <f t="shared" si="183"/>
        <v>0</v>
      </c>
      <c r="AS489" s="808"/>
      <c r="AT489" s="1492">
        <f t="shared" si="184"/>
        <v>0</v>
      </c>
      <c r="AU489" s="809"/>
      <c r="AV489" s="1492">
        <f t="shared" si="185"/>
        <v>0</v>
      </c>
      <c r="AW489" s="1493">
        <f t="shared" si="186"/>
        <v>0</v>
      </c>
      <c r="AX489" s="2153">
        <f t="shared" si="187"/>
        <v>0</v>
      </c>
      <c r="AY489" s="1495">
        <f t="shared" si="188"/>
        <v>0</v>
      </c>
      <c r="AZ489" s="1271"/>
      <c r="BA489" s="1508">
        <v>1331818</v>
      </c>
      <c r="BB489" s="1508">
        <v>1931818</v>
      </c>
      <c r="BC489" s="1508">
        <v>2231818</v>
      </c>
      <c r="BD489" s="1508">
        <v>431818</v>
      </c>
      <c r="BE489" s="2169"/>
      <c r="BF489" s="1338"/>
      <c r="BG489" s="1302"/>
      <c r="BH489" s="1338"/>
      <c r="BI489" s="1303"/>
      <c r="BJ489" s="1342"/>
      <c r="BK489" s="1340"/>
      <c r="BL489" s="1229"/>
      <c r="BM489" s="1229"/>
      <c r="BN489" s="1229"/>
      <c r="BO489" s="1490">
        <f t="shared" si="196"/>
        <v>0</v>
      </c>
      <c r="BP489" s="1316">
        <f t="shared" si="189"/>
        <v>16018180</v>
      </c>
      <c r="BQ489" s="1305"/>
      <c r="BS489" s="1298">
        <f t="shared" si="190"/>
        <v>5</v>
      </c>
      <c r="BT489" s="1298">
        <f t="shared" si="191"/>
        <v>0</v>
      </c>
      <c r="BU489" s="1298">
        <f t="shared" si="192"/>
        <v>4</v>
      </c>
      <c r="BV489" s="1298">
        <f t="shared" si="193"/>
        <v>1</v>
      </c>
      <c r="BW489" s="1298">
        <f t="shared" si="194"/>
        <v>16018180</v>
      </c>
    </row>
    <row r="490" spans="1:75" ht="15" customHeight="1" x14ac:dyDescent="0.25">
      <c r="A490" s="1315">
        <f t="shared" si="203"/>
        <v>14</v>
      </c>
      <c r="B490" s="1339">
        <v>43587</v>
      </c>
      <c r="C490" s="1315">
        <f t="shared" si="204"/>
        <v>482</v>
      </c>
      <c r="D490" s="2265" t="s">
        <v>76</v>
      </c>
      <c r="E490" s="1266" t="s">
        <v>57</v>
      </c>
      <c r="F490" s="794">
        <v>4</v>
      </c>
      <c r="G490" s="1491">
        <f t="shared" si="195"/>
        <v>5327272</v>
      </c>
      <c r="H490" s="1268"/>
      <c r="I490" s="2605">
        <f t="shared" si="197"/>
        <v>0</v>
      </c>
      <c r="J490" s="808">
        <v>4</v>
      </c>
      <c r="K490" s="2605">
        <f t="shared" si="178"/>
        <v>8927272</v>
      </c>
      <c r="L490" s="2768">
        <v>1</v>
      </c>
      <c r="M490" s="2605">
        <f t="shared" si="179"/>
        <v>431818</v>
      </c>
      <c r="N490" s="1505">
        <f t="shared" si="202"/>
        <v>9</v>
      </c>
      <c r="O490" s="1494">
        <f t="shared" si="202"/>
        <v>14686362</v>
      </c>
      <c r="P490" s="1494">
        <f t="shared" si="172"/>
        <v>360000</v>
      </c>
      <c r="Q490" s="1891"/>
      <c r="R490" s="1508">
        <v>1331818</v>
      </c>
      <c r="S490" s="1508">
        <v>1931818</v>
      </c>
      <c r="T490" s="1508">
        <v>2231818</v>
      </c>
      <c r="U490" s="1508">
        <v>431818</v>
      </c>
      <c r="V490" s="1302"/>
      <c r="W490" s="1338"/>
      <c r="X490" s="2299"/>
      <c r="Y490" s="1338"/>
      <c r="Z490" s="2450"/>
      <c r="AA490" s="1342"/>
      <c r="AB490" s="1340"/>
      <c r="AC490" s="1229"/>
      <c r="AD490" s="1229"/>
      <c r="AE490" s="1229"/>
      <c r="AF490" s="1490">
        <f t="shared" si="180"/>
        <v>0</v>
      </c>
      <c r="AG490" s="1316">
        <f t="shared" si="181"/>
        <v>14686362</v>
      </c>
      <c r="AH490" s="1305"/>
      <c r="AI490" s="1313"/>
      <c r="AJ490" s="1267"/>
      <c r="AK490" s="1299"/>
      <c r="AL490" s="2538"/>
      <c r="AM490" s="2255"/>
      <c r="AN490" s="1266"/>
      <c r="AO490" s="1254"/>
      <c r="AP490" s="1491">
        <f t="shared" si="182"/>
        <v>0</v>
      </c>
      <c r="AQ490" s="1268"/>
      <c r="AR490" s="1492">
        <f t="shared" si="183"/>
        <v>0</v>
      </c>
      <c r="AS490" s="808"/>
      <c r="AT490" s="1492">
        <f t="shared" si="184"/>
        <v>0</v>
      </c>
      <c r="AU490" s="809"/>
      <c r="AV490" s="1492">
        <f t="shared" si="185"/>
        <v>0</v>
      </c>
      <c r="AW490" s="1493">
        <f t="shared" si="186"/>
        <v>0</v>
      </c>
      <c r="AX490" s="2153">
        <f t="shared" si="187"/>
        <v>0</v>
      </c>
      <c r="AY490" s="1495">
        <f t="shared" si="188"/>
        <v>0</v>
      </c>
      <c r="AZ490" s="1271"/>
      <c r="BA490" s="1508">
        <v>1331818</v>
      </c>
      <c r="BB490" s="1508">
        <v>1931818</v>
      </c>
      <c r="BC490" s="1508">
        <v>2231818</v>
      </c>
      <c r="BD490" s="1508">
        <v>431818</v>
      </c>
      <c r="BE490" s="2169"/>
      <c r="BF490" s="1338"/>
      <c r="BG490" s="1302"/>
      <c r="BH490" s="1338"/>
      <c r="BI490" s="1303"/>
      <c r="BJ490" s="1342"/>
      <c r="BK490" s="1304"/>
      <c r="BL490" s="1229"/>
      <c r="BM490" s="1229"/>
      <c r="BN490" s="1229"/>
      <c r="BO490" s="1490">
        <f t="shared" si="196"/>
        <v>0</v>
      </c>
      <c r="BP490" s="1316">
        <f t="shared" si="189"/>
        <v>14686362</v>
      </c>
      <c r="BQ490" s="1305"/>
      <c r="BS490" s="1298">
        <f t="shared" si="190"/>
        <v>4</v>
      </c>
      <c r="BT490" s="1298">
        <f t="shared" si="191"/>
        <v>0</v>
      </c>
      <c r="BU490" s="1298">
        <f t="shared" si="192"/>
        <v>4</v>
      </c>
      <c r="BV490" s="1298">
        <f t="shared" si="193"/>
        <v>1</v>
      </c>
      <c r="BW490" s="1298">
        <f t="shared" si="194"/>
        <v>14686362</v>
      </c>
    </row>
    <row r="491" spans="1:75" ht="15" customHeight="1" thickBot="1" x14ac:dyDescent="0.3">
      <c r="A491" s="1315">
        <f t="shared" si="203"/>
        <v>15</v>
      </c>
      <c r="B491" s="1339">
        <v>43587</v>
      </c>
      <c r="C491" s="1315">
        <f t="shared" si="204"/>
        <v>483</v>
      </c>
      <c r="D491" s="2265" t="s">
        <v>39</v>
      </c>
      <c r="E491" s="1266" t="s">
        <v>57</v>
      </c>
      <c r="F491" s="794">
        <v>4</v>
      </c>
      <c r="G491" s="1491">
        <f t="shared" si="195"/>
        <v>5327272</v>
      </c>
      <c r="H491" s="1268">
        <v>1</v>
      </c>
      <c r="I491" s="2605">
        <f t="shared" si="197"/>
        <v>1931818</v>
      </c>
      <c r="J491" s="808">
        <v>3</v>
      </c>
      <c r="K491" s="2605">
        <f t="shared" si="178"/>
        <v>6695454</v>
      </c>
      <c r="L491" s="2768">
        <v>1</v>
      </c>
      <c r="M491" s="2605">
        <f t="shared" si="179"/>
        <v>431818</v>
      </c>
      <c r="N491" s="1505">
        <f t="shared" si="202"/>
        <v>9</v>
      </c>
      <c r="O491" s="1494">
        <f t="shared" si="202"/>
        <v>14386362</v>
      </c>
      <c r="P491" s="1494">
        <f t="shared" si="172"/>
        <v>360000</v>
      </c>
      <c r="Q491" s="1891"/>
      <c r="R491" s="1508">
        <v>1331818</v>
      </c>
      <c r="S491" s="1508">
        <v>1931818</v>
      </c>
      <c r="T491" s="1508">
        <v>2231818</v>
      </c>
      <c r="U491" s="1508">
        <v>431818</v>
      </c>
      <c r="V491" s="1302"/>
      <c r="W491" s="1338"/>
      <c r="X491" s="2299"/>
      <c r="Y491" s="1338"/>
      <c r="Z491" s="2450"/>
      <c r="AA491" s="1342"/>
      <c r="AB491" s="1340"/>
      <c r="AC491" s="1229"/>
      <c r="AD491" s="1229"/>
      <c r="AE491" s="1229"/>
      <c r="AF491" s="1490">
        <f t="shared" si="180"/>
        <v>0</v>
      </c>
      <c r="AG491" s="1316">
        <f t="shared" si="181"/>
        <v>14386362</v>
      </c>
      <c r="AH491" s="1305"/>
      <c r="AI491" s="1313"/>
      <c r="AJ491" s="1267"/>
      <c r="AK491" s="1299"/>
      <c r="AL491" s="2538"/>
      <c r="AM491" s="2255"/>
      <c r="AN491" s="1266"/>
      <c r="AO491" s="1254"/>
      <c r="AP491" s="1491">
        <f t="shared" si="182"/>
        <v>0</v>
      </c>
      <c r="AQ491" s="1268"/>
      <c r="AR491" s="1492">
        <f t="shared" si="183"/>
        <v>0</v>
      </c>
      <c r="AS491" s="808"/>
      <c r="AT491" s="1492">
        <f t="shared" si="184"/>
        <v>0</v>
      </c>
      <c r="AU491" s="809"/>
      <c r="AV491" s="1492">
        <f t="shared" si="185"/>
        <v>0</v>
      </c>
      <c r="AW491" s="1493">
        <f t="shared" si="186"/>
        <v>0</v>
      </c>
      <c r="AX491" s="2153">
        <f t="shared" si="187"/>
        <v>0</v>
      </c>
      <c r="AY491" s="1495">
        <f t="shared" si="188"/>
        <v>0</v>
      </c>
      <c r="AZ491" s="1271"/>
      <c r="BA491" s="1508">
        <v>1331818</v>
      </c>
      <c r="BB491" s="1508">
        <v>1931818</v>
      </c>
      <c r="BC491" s="1508">
        <v>2231818</v>
      </c>
      <c r="BD491" s="1508">
        <v>431818</v>
      </c>
      <c r="BE491" s="2169"/>
      <c r="BF491" s="1338"/>
      <c r="BG491" s="1302"/>
      <c r="BH491" s="1338"/>
      <c r="BI491" s="1303"/>
      <c r="BJ491" s="1342"/>
      <c r="BK491" s="1304"/>
      <c r="BL491" s="1229"/>
      <c r="BM491" s="1229"/>
      <c r="BN491" s="1229"/>
      <c r="BO491" s="1490">
        <f t="shared" si="196"/>
        <v>0</v>
      </c>
      <c r="BP491" s="1316">
        <f t="shared" si="189"/>
        <v>14386362</v>
      </c>
      <c r="BQ491" s="1305"/>
      <c r="BS491" s="1298">
        <f t="shared" si="190"/>
        <v>4</v>
      </c>
      <c r="BT491" s="1298">
        <f t="shared" si="191"/>
        <v>1</v>
      </c>
      <c r="BU491" s="1298">
        <f t="shared" si="192"/>
        <v>3</v>
      </c>
      <c r="BV491" s="1298">
        <f t="shared" si="193"/>
        <v>1</v>
      </c>
      <c r="BW491" s="1298">
        <f t="shared" si="194"/>
        <v>14386362</v>
      </c>
    </row>
    <row r="492" spans="1:75" ht="15" customHeight="1" x14ac:dyDescent="0.25">
      <c r="A492" s="1315">
        <v>1</v>
      </c>
      <c r="B492" s="1339">
        <v>43588</v>
      </c>
      <c r="C492" s="1315">
        <v>484</v>
      </c>
      <c r="D492" s="2265" t="s">
        <v>33</v>
      </c>
      <c r="E492" s="1266" t="s">
        <v>31</v>
      </c>
      <c r="F492" s="794">
        <v>7</v>
      </c>
      <c r="G492" s="1491">
        <f t="shared" si="195"/>
        <v>9322726</v>
      </c>
      <c r="H492" s="1268"/>
      <c r="I492" s="2605">
        <f t="shared" si="197"/>
        <v>0</v>
      </c>
      <c r="J492" s="808">
        <v>3</v>
      </c>
      <c r="K492" s="2605">
        <f t="shared" si="178"/>
        <v>6695454</v>
      </c>
      <c r="L492" s="2768">
        <v>1</v>
      </c>
      <c r="M492" s="2605">
        <f t="shared" si="179"/>
        <v>431818</v>
      </c>
      <c r="N492" s="1505">
        <f t="shared" si="202"/>
        <v>11</v>
      </c>
      <c r="O492" s="1494">
        <f t="shared" si="202"/>
        <v>16449998</v>
      </c>
      <c r="P492" s="1494">
        <f t="shared" si="172"/>
        <v>440000</v>
      </c>
      <c r="Q492" s="1891"/>
      <c r="R492" s="1508">
        <v>1331818</v>
      </c>
      <c r="S492" s="1508">
        <v>1931818</v>
      </c>
      <c r="T492" s="1508">
        <v>2231818</v>
      </c>
      <c r="U492" s="1508">
        <v>431818</v>
      </c>
      <c r="V492" s="1302"/>
      <c r="W492" s="1338"/>
      <c r="X492" s="2299"/>
      <c r="Y492" s="1338"/>
      <c r="Z492" s="2450"/>
      <c r="AA492" s="1342"/>
      <c r="AB492" s="1340"/>
      <c r="AC492" s="1229"/>
      <c r="AD492" s="1229"/>
      <c r="AE492" s="1229"/>
      <c r="AF492" s="1490">
        <f t="shared" si="180"/>
        <v>0</v>
      </c>
      <c r="AG492" s="1316">
        <f t="shared" si="181"/>
        <v>16449998</v>
      </c>
      <c r="AH492" s="1305"/>
      <c r="AI492" s="1313"/>
      <c r="AJ492" s="1425"/>
      <c r="AK492" s="1299"/>
      <c r="AL492" s="2538"/>
      <c r="AM492" s="2255"/>
      <c r="AN492" s="1266"/>
      <c r="AO492" s="1529"/>
      <c r="AP492" s="1491">
        <f t="shared" si="182"/>
        <v>0</v>
      </c>
      <c r="AQ492" s="1268"/>
      <c r="AR492" s="1492">
        <f t="shared" si="183"/>
        <v>0</v>
      </c>
      <c r="AS492" s="808"/>
      <c r="AT492" s="1492">
        <f t="shared" si="184"/>
        <v>0</v>
      </c>
      <c r="AU492" s="809"/>
      <c r="AV492" s="1492">
        <f t="shared" si="185"/>
        <v>0</v>
      </c>
      <c r="AW492" s="1493">
        <f t="shared" si="186"/>
        <v>0</v>
      </c>
      <c r="AX492" s="2153">
        <f t="shared" si="187"/>
        <v>0</v>
      </c>
      <c r="AY492" s="1495">
        <f t="shared" si="188"/>
        <v>0</v>
      </c>
      <c r="AZ492" s="1271"/>
      <c r="BA492" s="1508">
        <v>1331818</v>
      </c>
      <c r="BB492" s="1508">
        <v>1931818</v>
      </c>
      <c r="BC492" s="1508">
        <v>2231818</v>
      </c>
      <c r="BD492" s="1508">
        <v>431818</v>
      </c>
      <c r="BE492" s="2169"/>
      <c r="BF492" s="1338"/>
      <c r="BG492" s="1302"/>
      <c r="BH492" s="1338"/>
      <c r="BI492" s="1303"/>
      <c r="BJ492" s="1342"/>
      <c r="BK492" s="1304"/>
      <c r="BL492" s="1229"/>
      <c r="BM492" s="1229"/>
      <c r="BN492" s="1229"/>
      <c r="BO492" s="1490">
        <f t="shared" si="196"/>
        <v>0</v>
      </c>
      <c r="BP492" s="1316">
        <f t="shared" si="189"/>
        <v>16449998</v>
      </c>
      <c r="BQ492" s="1305"/>
      <c r="BS492" s="1298">
        <f t="shared" si="190"/>
        <v>7</v>
      </c>
      <c r="BT492" s="1298">
        <f t="shared" si="191"/>
        <v>0</v>
      </c>
      <c r="BU492" s="1298">
        <f t="shared" si="192"/>
        <v>3</v>
      </c>
      <c r="BV492" s="1298">
        <f t="shared" si="193"/>
        <v>1</v>
      </c>
      <c r="BW492" s="1298">
        <f t="shared" si="194"/>
        <v>16449998</v>
      </c>
    </row>
    <row r="493" spans="1:75" ht="15" customHeight="1" x14ac:dyDescent="0.25">
      <c r="A493" s="1315">
        <f>+A492+1</f>
        <v>2</v>
      </c>
      <c r="B493" s="1339">
        <v>43588</v>
      </c>
      <c r="C493" s="1315">
        <f>+C492+1</f>
        <v>485</v>
      </c>
      <c r="D493" s="2265" t="s">
        <v>81</v>
      </c>
      <c r="E493" s="1266" t="s">
        <v>31</v>
      </c>
      <c r="F493" s="794">
        <v>6</v>
      </c>
      <c r="G493" s="1491">
        <f t="shared" si="195"/>
        <v>7990908</v>
      </c>
      <c r="H493" s="1268"/>
      <c r="I493" s="2605">
        <f t="shared" si="197"/>
        <v>0</v>
      </c>
      <c r="J493" s="808">
        <v>4</v>
      </c>
      <c r="K493" s="2605">
        <f t="shared" si="178"/>
        <v>8927272</v>
      </c>
      <c r="L493" s="2768">
        <v>1</v>
      </c>
      <c r="M493" s="2605">
        <f t="shared" si="179"/>
        <v>431818</v>
      </c>
      <c r="N493" s="1505">
        <f t="shared" si="202"/>
        <v>11</v>
      </c>
      <c r="O493" s="1494">
        <f t="shared" si="202"/>
        <v>17349998</v>
      </c>
      <c r="P493" s="1494">
        <f t="shared" si="172"/>
        <v>440000</v>
      </c>
      <c r="Q493" s="1891"/>
      <c r="R493" s="1508">
        <v>1331818</v>
      </c>
      <c r="S493" s="1508">
        <v>1931818</v>
      </c>
      <c r="T493" s="1508">
        <v>2231818</v>
      </c>
      <c r="U493" s="1508">
        <v>431818</v>
      </c>
      <c r="V493" s="1302"/>
      <c r="W493" s="1338"/>
      <c r="X493" s="2299"/>
      <c r="Y493" s="1338"/>
      <c r="Z493" s="2450"/>
      <c r="AA493" s="1342"/>
      <c r="AB493" s="1340"/>
      <c r="AC493" s="1229"/>
      <c r="AD493" s="1229"/>
      <c r="AE493" s="1229"/>
      <c r="AF493" s="1490">
        <f t="shared" si="180"/>
        <v>0</v>
      </c>
      <c r="AG493" s="1316">
        <f t="shared" si="181"/>
        <v>17349998</v>
      </c>
      <c r="AH493" s="1305"/>
      <c r="AI493" s="1313"/>
      <c r="AJ493" s="1267"/>
      <c r="AK493" s="1299"/>
      <c r="AL493" s="2538"/>
      <c r="AM493" s="2255"/>
      <c r="AN493" s="1266"/>
      <c r="AO493" s="1254"/>
      <c r="AP493" s="1491">
        <f t="shared" si="182"/>
        <v>0</v>
      </c>
      <c r="AQ493" s="1268"/>
      <c r="AR493" s="1492">
        <f t="shared" si="183"/>
        <v>0</v>
      </c>
      <c r="AS493" s="808"/>
      <c r="AT493" s="1492">
        <f t="shared" si="184"/>
        <v>0</v>
      </c>
      <c r="AU493" s="809"/>
      <c r="AV493" s="1492">
        <f t="shared" si="185"/>
        <v>0</v>
      </c>
      <c r="AW493" s="1493">
        <f t="shared" si="186"/>
        <v>0</v>
      </c>
      <c r="AX493" s="2153">
        <f t="shared" si="187"/>
        <v>0</v>
      </c>
      <c r="AY493" s="1495">
        <f t="shared" si="188"/>
        <v>0</v>
      </c>
      <c r="AZ493" s="1271"/>
      <c r="BA493" s="1508">
        <v>1331818</v>
      </c>
      <c r="BB493" s="1508">
        <v>1931818</v>
      </c>
      <c r="BC493" s="1508">
        <v>2231818</v>
      </c>
      <c r="BD493" s="1508">
        <v>431818</v>
      </c>
      <c r="BE493" s="2169"/>
      <c r="BF493" s="1338"/>
      <c r="BG493" s="1302"/>
      <c r="BH493" s="1338"/>
      <c r="BI493" s="1303"/>
      <c r="BJ493" s="1342"/>
      <c r="BK493" s="1304"/>
      <c r="BL493" s="1229"/>
      <c r="BM493" s="1229"/>
      <c r="BN493" s="1229"/>
      <c r="BO493" s="1490">
        <f t="shared" si="196"/>
        <v>0</v>
      </c>
      <c r="BP493" s="1316">
        <f t="shared" si="189"/>
        <v>17349998</v>
      </c>
      <c r="BQ493" s="1305"/>
      <c r="BS493" s="1298">
        <f t="shared" si="190"/>
        <v>6</v>
      </c>
      <c r="BT493" s="1298">
        <f t="shared" si="191"/>
        <v>0</v>
      </c>
      <c r="BU493" s="1298">
        <f t="shared" si="192"/>
        <v>4</v>
      </c>
      <c r="BV493" s="1298">
        <f t="shared" si="193"/>
        <v>1</v>
      </c>
      <c r="BW493" s="1298">
        <f t="shared" si="194"/>
        <v>17349998</v>
      </c>
    </row>
    <row r="494" spans="1:75" ht="15" customHeight="1" x14ac:dyDescent="0.25">
      <c r="A494" s="1315">
        <f t="shared" ref="A494:A508" si="205">+A493+1</f>
        <v>3</v>
      </c>
      <c r="B494" s="1339">
        <v>43588</v>
      </c>
      <c r="C494" s="1315">
        <f>+C493+1</f>
        <v>486</v>
      </c>
      <c r="D494" s="2265" t="s">
        <v>45</v>
      </c>
      <c r="E494" s="1266" t="s">
        <v>43</v>
      </c>
      <c r="F494" s="794">
        <v>5</v>
      </c>
      <c r="G494" s="1491">
        <f t="shared" si="195"/>
        <v>6659090</v>
      </c>
      <c r="H494" s="1268"/>
      <c r="I494" s="2605">
        <f t="shared" si="197"/>
        <v>0</v>
      </c>
      <c r="J494" s="808">
        <v>4</v>
      </c>
      <c r="K494" s="2605">
        <f t="shared" si="178"/>
        <v>8927272</v>
      </c>
      <c r="L494" s="2768">
        <v>1</v>
      </c>
      <c r="M494" s="2605">
        <f t="shared" si="179"/>
        <v>431818</v>
      </c>
      <c r="N494" s="1505">
        <f t="shared" ref="N494:O509" si="206">F494+H494+J494+L494</f>
        <v>10</v>
      </c>
      <c r="O494" s="1494">
        <f t="shared" si="206"/>
        <v>16018180</v>
      </c>
      <c r="P494" s="1494">
        <f t="shared" si="172"/>
        <v>400000</v>
      </c>
      <c r="Q494" s="1891"/>
      <c r="R494" s="1508">
        <v>1331818</v>
      </c>
      <c r="S494" s="1508">
        <v>1931818</v>
      </c>
      <c r="T494" s="1508">
        <v>2231818</v>
      </c>
      <c r="U494" s="1508">
        <v>431818</v>
      </c>
      <c r="V494" s="1302"/>
      <c r="W494" s="1338"/>
      <c r="X494" s="2299"/>
      <c r="Y494" s="1338"/>
      <c r="Z494" s="2450"/>
      <c r="AA494" s="1342"/>
      <c r="AB494" s="1340"/>
      <c r="AC494" s="1229"/>
      <c r="AD494" s="1229"/>
      <c r="AE494" s="1229"/>
      <c r="AF494" s="1490">
        <f t="shared" si="180"/>
        <v>0</v>
      </c>
      <c r="AG494" s="1316">
        <f t="shared" si="181"/>
        <v>16018180</v>
      </c>
      <c r="AH494" s="1305"/>
      <c r="AI494" s="1313"/>
      <c r="AJ494" s="1267"/>
      <c r="AK494" s="1299"/>
      <c r="AL494" s="2599"/>
      <c r="AM494" s="2258"/>
      <c r="AN494" s="1266"/>
      <c r="AO494" s="1254"/>
      <c r="AP494" s="1491">
        <f t="shared" si="182"/>
        <v>0</v>
      </c>
      <c r="AQ494" s="1268"/>
      <c r="AR494" s="1492">
        <f t="shared" si="183"/>
        <v>0</v>
      </c>
      <c r="AS494" s="808"/>
      <c r="AT494" s="1492">
        <f t="shared" si="184"/>
        <v>0</v>
      </c>
      <c r="AU494" s="809"/>
      <c r="AV494" s="1492">
        <f t="shared" si="185"/>
        <v>0</v>
      </c>
      <c r="AW494" s="1493">
        <f t="shared" si="186"/>
        <v>0</v>
      </c>
      <c r="AX494" s="2153">
        <f t="shared" si="187"/>
        <v>0</v>
      </c>
      <c r="AY494" s="1495">
        <f t="shared" si="188"/>
        <v>0</v>
      </c>
      <c r="AZ494" s="1271"/>
      <c r="BA494" s="1508">
        <v>1331818</v>
      </c>
      <c r="BB494" s="1508">
        <v>1931818</v>
      </c>
      <c r="BC494" s="1508">
        <v>2231818</v>
      </c>
      <c r="BD494" s="1508">
        <v>431818</v>
      </c>
      <c r="BE494" s="2169"/>
      <c r="BF494" s="1338"/>
      <c r="BG494" s="1302"/>
      <c r="BH494" s="1338"/>
      <c r="BI494" s="1302"/>
      <c r="BJ494" s="1342"/>
      <c r="BK494" s="1304"/>
      <c r="BL494" s="1229"/>
      <c r="BM494" s="1229"/>
      <c r="BN494" s="1229"/>
      <c r="BO494" s="1490">
        <f t="shared" si="196"/>
        <v>0</v>
      </c>
      <c r="BP494" s="1316">
        <f t="shared" si="189"/>
        <v>16018180</v>
      </c>
      <c r="BQ494" s="1305"/>
      <c r="BS494" s="1298">
        <f t="shared" si="190"/>
        <v>5</v>
      </c>
      <c r="BT494" s="1298">
        <f t="shared" si="191"/>
        <v>0</v>
      </c>
      <c r="BU494" s="1298">
        <f t="shared" si="192"/>
        <v>4</v>
      </c>
      <c r="BV494" s="1298">
        <f t="shared" si="193"/>
        <v>1</v>
      </c>
      <c r="BW494" s="1298">
        <f t="shared" si="194"/>
        <v>16018180</v>
      </c>
    </row>
    <row r="495" spans="1:75" ht="15" customHeight="1" x14ac:dyDescent="0.25">
      <c r="A495" s="1315">
        <f t="shared" si="205"/>
        <v>4</v>
      </c>
      <c r="B495" s="1339">
        <v>43588</v>
      </c>
      <c r="C495" s="1315">
        <f>+C494+1</f>
        <v>487</v>
      </c>
      <c r="D495" s="2265" t="s">
        <v>53</v>
      </c>
      <c r="E495" s="1266" t="s">
        <v>43</v>
      </c>
      <c r="F495" s="794">
        <v>5</v>
      </c>
      <c r="G495" s="1491">
        <f t="shared" si="195"/>
        <v>6659090</v>
      </c>
      <c r="H495" s="1268"/>
      <c r="I495" s="2605">
        <f t="shared" si="197"/>
        <v>0</v>
      </c>
      <c r="J495" s="808">
        <v>4</v>
      </c>
      <c r="K495" s="2605">
        <f t="shared" si="178"/>
        <v>8927272</v>
      </c>
      <c r="L495" s="2768">
        <v>1</v>
      </c>
      <c r="M495" s="2605">
        <f t="shared" si="179"/>
        <v>431818</v>
      </c>
      <c r="N495" s="1505">
        <f t="shared" si="206"/>
        <v>10</v>
      </c>
      <c r="O495" s="1494">
        <f t="shared" si="206"/>
        <v>16018180</v>
      </c>
      <c r="P495" s="1494">
        <f t="shared" si="172"/>
        <v>400000</v>
      </c>
      <c r="Q495" s="1891"/>
      <c r="R495" s="1508">
        <v>1331818</v>
      </c>
      <c r="S495" s="1508">
        <v>1931818</v>
      </c>
      <c r="T495" s="1508">
        <v>2231818</v>
      </c>
      <c r="U495" s="1508">
        <v>431818</v>
      </c>
      <c r="V495" s="1302"/>
      <c r="W495" s="1338"/>
      <c r="X495" s="2299"/>
      <c r="Y495" s="1338"/>
      <c r="Z495" s="2450"/>
      <c r="AA495" s="1342"/>
      <c r="AB495" s="1340"/>
      <c r="AC495" s="1229"/>
      <c r="AD495" s="1229"/>
      <c r="AE495" s="1229"/>
      <c r="AF495" s="1490">
        <f t="shared" si="180"/>
        <v>0</v>
      </c>
      <c r="AG495" s="1316">
        <f t="shared" si="181"/>
        <v>16018180</v>
      </c>
      <c r="AH495" s="1305"/>
      <c r="AI495" s="1313"/>
      <c r="AJ495" s="1267"/>
      <c r="AK495" s="1299"/>
      <c r="AL495" s="2538"/>
      <c r="AM495" s="2255"/>
      <c r="AN495" s="1266"/>
      <c r="AO495" s="1254"/>
      <c r="AP495" s="1491">
        <f t="shared" si="182"/>
        <v>0</v>
      </c>
      <c r="AQ495" s="1268"/>
      <c r="AR495" s="1492">
        <f t="shared" si="183"/>
        <v>0</v>
      </c>
      <c r="AS495" s="808"/>
      <c r="AT495" s="1492">
        <f t="shared" si="184"/>
        <v>0</v>
      </c>
      <c r="AU495" s="809"/>
      <c r="AV495" s="1492">
        <f t="shared" si="185"/>
        <v>0</v>
      </c>
      <c r="AW495" s="1493">
        <f t="shared" si="186"/>
        <v>0</v>
      </c>
      <c r="AX495" s="2153">
        <f t="shared" si="187"/>
        <v>0</v>
      </c>
      <c r="AY495" s="1495">
        <f t="shared" si="188"/>
        <v>0</v>
      </c>
      <c r="AZ495" s="1271"/>
      <c r="BA495" s="1508">
        <v>1331818</v>
      </c>
      <c r="BB495" s="1508">
        <v>1931818</v>
      </c>
      <c r="BC495" s="1508">
        <v>2231818</v>
      </c>
      <c r="BD495" s="1508">
        <v>431818</v>
      </c>
      <c r="BE495" s="2169"/>
      <c r="BF495" s="1338"/>
      <c r="BG495" s="1302"/>
      <c r="BH495" s="1338"/>
      <c r="BI495" s="1303"/>
      <c r="BJ495" s="1342"/>
      <c r="BK495" s="1304"/>
      <c r="BL495" s="1229"/>
      <c r="BM495" s="1229"/>
      <c r="BN495" s="1229"/>
      <c r="BO495" s="1490">
        <f t="shared" si="196"/>
        <v>0</v>
      </c>
      <c r="BP495" s="1316">
        <f t="shared" si="189"/>
        <v>16018180</v>
      </c>
      <c r="BQ495" s="1305"/>
      <c r="BS495" s="1298">
        <f t="shared" si="190"/>
        <v>5</v>
      </c>
      <c r="BT495" s="1298">
        <f t="shared" si="191"/>
        <v>0</v>
      </c>
      <c r="BU495" s="1298">
        <f t="shared" si="192"/>
        <v>4</v>
      </c>
      <c r="BV495" s="1298">
        <f t="shared" si="193"/>
        <v>1</v>
      </c>
      <c r="BW495" s="1298">
        <f t="shared" si="194"/>
        <v>16018180</v>
      </c>
    </row>
    <row r="496" spans="1:75" ht="15" customHeight="1" x14ac:dyDescent="0.25">
      <c r="A496" s="1315">
        <f t="shared" si="205"/>
        <v>5</v>
      </c>
      <c r="B496" s="1339">
        <v>43588</v>
      </c>
      <c r="C496" s="1315">
        <f t="shared" ref="C496:C508" si="207">+C495+1</f>
        <v>488</v>
      </c>
      <c r="D496" s="2265" t="s">
        <v>52</v>
      </c>
      <c r="E496" s="1266" t="s">
        <v>43</v>
      </c>
      <c r="F496" s="794">
        <v>5</v>
      </c>
      <c r="G496" s="1491">
        <f t="shared" si="195"/>
        <v>6659090</v>
      </c>
      <c r="H496" s="1268"/>
      <c r="I496" s="2605">
        <f t="shared" si="197"/>
        <v>0</v>
      </c>
      <c r="J496" s="808">
        <v>4</v>
      </c>
      <c r="K496" s="2605">
        <f t="shared" si="178"/>
        <v>8927272</v>
      </c>
      <c r="L496" s="2768">
        <v>1</v>
      </c>
      <c r="M496" s="2605">
        <f t="shared" si="179"/>
        <v>431818</v>
      </c>
      <c r="N496" s="1505">
        <f t="shared" si="206"/>
        <v>10</v>
      </c>
      <c r="O496" s="1494">
        <f t="shared" si="206"/>
        <v>16018180</v>
      </c>
      <c r="P496" s="1494">
        <f t="shared" si="172"/>
        <v>400000</v>
      </c>
      <c r="Q496" s="1891"/>
      <c r="R496" s="1508">
        <v>1331818</v>
      </c>
      <c r="S496" s="1508">
        <v>1931818</v>
      </c>
      <c r="T496" s="1508">
        <v>2231818</v>
      </c>
      <c r="U496" s="1508">
        <v>431818</v>
      </c>
      <c r="V496" s="1302"/>
      <c r="W496" s="1338"/>
      <c r="X496" s="2299"/>
      <c r="Y496" s="1338"/>
      <c r="Z496" s="2450"/>
      <c r="AA496" s="1342"/>
      <c r="AB496" s="1340"/>
      <c r="AC496" s="1229"/>
      <c r="AD496" s="1229"/>
      <c r="AE496" s="1229"/>
      <c r="AF496" s="1490">
        <f t="shared" si="180"/>
        <v>0</v>
      </c>
      <c r="AG496" s="1316">
        <f t="shared" si="181"/>
        <v>16018180</v>
      </c>
      <c r="AH496" s="1465"/>
      <c r="AI496" s="1313"/>
      <c r="AJ496" s="1267"/>
      <c r="AK496" s="1299"/>
      <c r="AL496" s="2599"/>
      <c r="AM496" s="2258"/>
      <c r="AN496" s="1266"/>
      <c r="AO496" s="1254"/>
      <c r="AP496" s="1491">
        <f t="shared" si="182"/>
        <v>0</v>
      </c>
      <c r="AQ496" s="1268"/>
      <c r="AR496" s="1492">
        <f t="shared" si="183"/>
        <v>0</v>
      </c>
      <c r="AS496" s="808"/>
      <c r="AT496" s="1492">
        <f t="shared" si="184"/>
        <v>0</v>
      </c>
      <c r="AU496" s="809"/>
      <c r="AV496" s="1492">
        <f t="shared" si="185"/>
        <v>0</v>
      </c>
      <c r="AW496" s="1493">
        <f t="shared" si="186"/>
        <v>0</v>
      </c>
      <c r="AX496" s="2153">
        <f t="shared" si="187"/>
        <v>0</v>
      </c>
      <c r="AY496" s="1495">
        <f t="shared" si="188"/>
        <v>0</v>
      </c>
      <c r="AZ496" s="1271"/>
      <c r="BA496" s="1508">
        <v>1331818</v>
      </c>
      <c r="BB496" s="1508">
        <v>1931818</v>
      </c>
      <c r="BC496" s="1508">
        <v>2231818</v>
      </c>
      <c r="BD496" s="1508">
        <v>431818</v>
      </c>
      <c r="BE496" s="2169"/>
      <c r="BF496" s="1338"/>
      <c r="BG496" s="1302"/>
      <c r="BH496" s="1338"/>
      <c r="BI496" s="1303"/>
      <c r="BJ496" s="1342"/>
      <c r="BK496" s="1304"/>
      <c r="BL496" s="1229"/>
      <c r="BM496" s="1229"/>
      <c r="BN496" s="1229"/>
      <c r="BO496" s="1490">
        <f t="shared" si="196"/>
        <v>0</v>
      </c>
      <c r="BP496" s="1316">
        <f t="shared" si="189"/>
        <v>16018180</v>
      </c>
      <c r="BQ496" s="1305"/>
      <c r="BS496" s="1298">
        <f t="shared" si="190"/>
        <v>5</v>
      </c>
      <c r="BT496" s="1298">
        <f t="shared" si="191"/>
        <v>0</v>
      </c>
      <c r="BU496" s="1298">
        <f t="shared" si="192"/>
        <v>4</v>
      </c>
      <c r="BV496" s="1298">
        <f t="shared" si="193"/>
        <v>1</v>
      </c>
      <c r="BW496" s="1298">
        <f t="shared" si="194"/>
        <v>16018180</v>
      </c>
    </row>
    <row r="497" spans="1:75" ht="15" customHeight="1" x14ac:dyDescent="0.25">
      <c r="A497" s="1315">
        <f t="shared" si="205"/>
        <v>6</v>
      </c>
      <c r="B497" s="1339">
        <v>43588</v>
      </c>
      <c r="C497" s="1315">
        <f t="shared" si="207"/>
        <v>489</v>
      </c>
      <c r="D497" s="2265" t="s">
        <v>92</v>
      </c>
      <c r="E497" s="1266" t="s">
        <v>88</v>
      </c>
      <c r="F497" s="794">
        <v>5</v>
      </c>
      <c r="G497" s="1491">
        <f t="shared" si="195"/>
        <v>6659090</v>
      </c>
      <c r="H497" s="1268"/>
      <c r="I497" s="2605">
        <f t="shared" si="197"/>
        <v>0</v>
      </c>
      <c r="J497" s="808">
        <v>4</v>
      </c>
      <c r="K497" s="2605">
        <f t="shared" si="178"/>
        <v>8927272</v>
      </c>
      <c r="L497" s="2768">
        <v>1</v>
      </c>
      <c r="M497" s="2605">
        <f t="shared" si="179"/>
        <v>431818</v>
      </c>
      <c r="N497" s="1505">
        <f t="shared" si="206"/>
        <v>10</v>
      </c>
      <c r="O497" s="1494">
        <f t="shared" si="206"/>
        <v>16018180</v>
      </c>
      <c r="P497" s="1494">
        <f t="shared" si="172"/>
        <v>400000</v>
      </c>
      <c r="Q497" s="1891"/>
      <c r="R497" s="1508">
        <v>1331818</v>
      </c>
      <c r="S497" s="1508">
        <v>1931818</v>
      </c>
      <c r="T497" s="1508">
        <v>2231818</v>
      </c>
      <c r="U497" s="1508">
        <v>431818</v>
      </c>
      <c r="V497" s="1302"/>
      <c r="W497" s="1338"/>
      <c r="X497" s="2299"/>
      <c r="Y497" s="1338"/>
      <c r="Z497" s="2450"/>
      <c r="AA497" s="1342"/>
      <c r="AB497" s="1340"/>
      <c r="AC497" s="1229"/>
      <c r="AD497" s="1229"/>
      <c r="AE497" s="1229"/>
      <c r="AF497" s="1490">
        <f t="shared" si="180"/>
        <v>0</v>
      </c>
      <c r="AG497" s="1316">
        <f t="shared" si="181"/>
        <v>16018180</v>
      </c>
      <c r="AH497" s="1305"/>
      <c r="AI497" s="1313"/>
      <c r="AJ497" s="1267"/>
      <c r="AK497" s="1299"/>
      <c r="AL497" s="2538"/>
      <c r="AM497" s="2255"/>
      <c r="AN497" s="1266"/>
      <c r="AO497" s="1254"/>
      <c r="AP497" s="1491">
        <f t="shared" si="182"/>
        <v>0</v>
      </c>
      <c r="AQ497" s="1268"/>
      <c r="AR497" s="1492">
        <f t="shared" si="183"/>
        <v>0</v>
      </c>
      <c r="AS497" s="808"/>
      <c r="AT497" s="1492">
        <f t="shared" si="184"/>
        <v>0</v>
      </c>
      <c r="AU497" s="809"/>
      <c r="AV497" s="1492">
        <f t="shared" si="185"/>
        <v>0</v>
      </c>
      <c r="AW497" s="1493">
        <f t="shared" si="186"/>
        <v>0</v>
      </c>
      <c r="AX497" s="2153">
        <f t="shared" si="187"/>
        <v>0</v>
      </c>
      <c r="AY497" s="1495">
        <f t="shared" si="188"/>
        <v>0</v>
      </c>
      <c r="AZ497" s="1271"/>
      <c r="BA497" s="1508">
        <v>1331818</v>
      </c>
      <c r="BB497" s="1508">
        <v>1931818</v>
      </c>
      <c r="BC497" s="1508">
        <v>2231818</v>
      </c>
      <c r="BD497" s="1508">
        <v>431818</v>
      </c>
      <c r="BE497" s="2169"/>
      <c r="BF497" s="1338"/>
      <c r="BG497" s="1302"/>
      <c r="BH497" s="1338"/>
      <c r="BI497" s="1303"/>
      <c r="BJ497" s="1342"/>
      <c r="BK497" s="1304"/>
      <c r="BL497" s="1229"/>
      <c r="BM497" s="1229"/>
      <c r="BN497" s="1229"/>
      <c r="BO497" s="1490">
        <f t="shared" si="196"/>
        <v>0</v>
      </c>
      <c r="BP497" s="1316">
        <f t="shared" si="189"/>
        <v>16018180</v>
      </c>
      <c r="BQ497" s="1305"/>
      <c r="BS497" s="1298">
        <f t="shared" si="190"/>
        <v>5</v>
      </c>
      <c r="BT497" s="1298">
        <f t="shared" si="191"/>
        <v>0</v>
      </c>
      <c r="BU497" s="1298">
        <f t="shared" si="192"/>
        <v>4</v>
      </c>
      <c r="BV497" s="1298">
        <f t="shared" si="193"/>
        <v>1</v>
      </c>
      <c r="BW497" s="1298">
        <f t="shared" si="194"/>
        <v>16018180</v>
      </c>
    </row>
    <row r="498" spans="1:75" ht="15" customHeight="1" x14ac:dyDescent="0.25">
      <c r="A498" s="1315">
        <f t="shared" si="205"/>
        <v>7</v>
      </c>
      <c r="B498" s="1339">
        <v>43588</v>
      </c>
      <c r="C498" s="1315">
        <f t="shared" si="207"/>
        <v>490</v>
      </c>
      <c r="D498" s="2265" t="s">
        <v>91</v>
      </c>
      <c r="E498" s="1266" t="s">
        <v>88</v>
      </c>
      <c r="F498" s="794">
        <v>5</v>
      </c>
      <c r="G498" s="1491">
        <f t="shared" si="195"/>
        <v>6659090</v>
      </c>
      <c r="H498" s="1268"/>
      <c r="I498" s="2605">
        <f t="shared" si="197"/>
        <v>0</v>
      </c>
      <c r="J498" s="808">
        <v>5</v>
      </c>
      <c r="K498" s="2605">
        <f t="shared" si="178"/>
        <v>11159090</v>
      </c>
      <c r="L498" s="2768"/>
      <c r="M498" s="2605">
        <f t="shared" si="179"/>
        <v>0</v>
      </c>
      <c r="N498" s="1505">
        <f t="shared" si="206"/>
        <v>10</v>
      </c>
      <c r="O498" s="1494">
        <f t="shared" si="206"/>
        <v>17818180</v>
      </c>
      <c r="P498" s="1494">
        <f t="shared" si="172"/>
        <v>400000</v>
      </c>
      <c r="Q498" s="1891"/>
      <c r="R498" s="1508">
        <v>1331818</v>
      </c>
      <c r="S498" s="1508">
        <v>1931818</v>
      </c>
      <c r="T498" s="1508">
        <v>2231818</v>
      </c>
      <c r="U498" s="1508">
        <v>431818</v>
      </c>
      <c r="V498" s="1302"/>
      <c r="W498" s="1338"/>
      <c r="X498" s="2299"/>
      <c r="Y498" s="1338"/>
      <c r="Z498" s="2450"/>
      <c r="AA498" s="1342"/>
      <c r="AB498" s="1340"/>
      <c r="AC498" s="1229"/>
      <c r="AD498" s="1229"/>
      <c r="AE498" s="1229"/>
      <c r="AF498" s="1490">
        <f t="shared" si="180"/>
        <v>0</v>
      </c>
      <c r="AG498" s="1316">
        <f t="shared" si="181"/>
        <v>17818180</v>
      </c>
      <c r="AH498" s="1305"/>
      <c r="AI498" s="1313"/>
      <c r="AJ498" s="1267"/>
      <c r="AK498" s="1299"/>
      <c r="AL498" s="2538"/>
      <c r="AM498" s="2255"/>
      <c r="AN498" s="1266"/>
      <c r="AO498" s="1254"/>
      <c r="AP498" s="1491">
        <f t="shared" si="182"/>
        <v>0</v>
      </c>
      <c r="AQ498" s="1268"/>
      <c r="AR498" s="1492">
        <f t="shared" si="183"/>
        <v>0</v>
      </c>
      <c r="AS498" s="808"/>
      <c r="AT498" s="1492">
        <f t="shared" si="184"/>
        <v>0</v>
      </c>
      <c r="AU498" s="809"/>
      <c r="AV498" s="1492">
        <f t="shared" si="185"/>
        <v>0</v>
      </c>
      <c r="AW498" s="1493">
        <f t="shared" si="186"/>
        <v>0</v>
      </c>
      <c r="AX498" s="2153">
        <f t="shared" si="187"/>
        <v>0</v>
      </c>
      <c r="AY498" s="1495">
        <f t="shared" si="188"/>
        <v>0</v>
      </c>
      <c r="AZ498" s="1271"/>
      <c r="BA498" s="1508">
        <v>1331818</v>
      </c>
      <c r="BB498" s="1508">
        <v>1931818</v>
      </c>
      <c r="BC498" s="1508">
        <v>2231818</v>
      </c>
      <c r="BD498" s="1508">
        <v>431818</v>
      </c>
      <c r="BE498" s="2169"/>
      <c r="BF498" s="1338"/>
      <c r="BG498" s="1302"/>
      <c r="BH498" s="1338"/>
      <c r="BI498" s="1303"/>
      <c r="BJ498" s="1342"/>
      <c r="BK498" s="1304"/>
      <c r="BL498" s="1229"/>
      <c r="BM498" s="1229"/>
      <c r="BN498" s="1229"/>
      <c r="BO498" s="1490">
        <f t="shared" si="196"/>
        <v>0</v>
      </c>
      <c r="BP498" s="1316">
        <f t="shared" si="189"/>
        <v>17818180</v>
      </c>
      <c r="BQ498" s="1305"/>
      <c r="BS498" s="1298">
        <f t="shared" si="190"/>
        <v>5</v>
      </c>
      <c r="BT498" s="1298">
        <f t="shared" si="191"/>
        <v>0</v>
      </c>
      <c r="BU498" s="1298">
        <f t="shared" si="192"/>
        <v>5</v>
      </c>
      <c r="BV498" s="1298">
        <f t="shared" si="193"/>
        <v>0</v>
      </c>
      <c r="BW498" s="1298">
        <f t="shared" si="194"/>
        <v>17818180</v>
      </c>
    </row>
    <row r="499" spans="1:75" ht="15" customHeight="1" x14ac:dyDescent="0.25">
      <c r="A499" s="1315">
        <f t="shared" si="205"/>
        <v>8</v>
      </c>
      <c r="B499" s="1339">
        <v>43588</v>
      </c>
      <c r="C499" s="1315">
        <f t="shared" si="207"/>
        <v>491</v>
      </c>
      <c r="D499" s="2265" t="s">
        <v>72</v>
      </c>
      <c r="E499" s="1266" t="s">
        <v>57</v>
      </c>
      <c r="F499" s="794">
        <v>5</v>
      </c>
      <c r="G499" s="1491">
        <f t="shared" si="195"/>
        <v>6659090</v>
      </c>
      <c r="H499" s="1268"/>
      <c r="I499" s="2605">
        <f t="shared" si="197"/>
        <v>0</v>
      </c>
      <c r="J499" s="808">
        <v>3</v>
      </c>
      <c r="K499" s="2605">
        <f t="shared" si="178"/>
        <v>6695454</v>
      </c>
      <c r="L499" s="2768">
        <v>1</v>
      </c>
      <c r="M499" s="2605">
        <f t="shared" si="179"/>
        <v>431818</v>
      </c>
      <c r="N499" s="1505">
        <f t="shared" si="206"/>
        <v>9</v>
      </c>
      <c r="O499" s="1494">
        <f t="shared" si="206"/>
        <v>13786362</v>
      </c>
      <c r="P499" s="1494">
        <f t="shared" si="172"/>
        <v>360000</v>
      </c>
      <c r="Q499" s="1891"/>
      <c r="R499" s="1508">
        <v>1331818</v>
      </c>
      <c r="S499" s="1508">
        <v>1931818</v>
      </c>
      <c r="T499" s="1508">
        <v>2231818</v>
      </c>
      <c r="U499" s="1508">
        <v>431818</v>
      </c>
      <c r="V499" s="1302"/>
      <c r="W499" s="1338"/>
      <c r="X499" s="2299"/>
      <c r="Y499" s="1338"/>
      <c r="Z499" s="2450"/>
      <c r="AA499" s="1342"/>
      <c r="AB499" s="1340"/>
      <c r="AC499" s="1229"/>
      <c r="AD499" s="1229"/>
      <c r="AE499" s="1229"/>
      <c r="AF499" s="1490">
        <f t="shared" si="180"/>
        <v>0</v>
      </c>
      <c r="AG499" s="1316">
        <f t="shared" si="181"/>
        <v>13786362</v>
      </c>
      <c r="AH499" s="1305"/>
      <c r="AI499" s="1313"/>
      <c r="AJ499" s="1267"/>
      <c r="AK499" s="1299"/>
      <c r="AL499" s="2538"/>
      <c r="AM499" s="2255"/>
      <c r="AN499" s="1266"/>
      <c r="AO499" s="1254"/>
      <c r="AP499" s="1491">
        <f t="shared" si="182"/>
        <v>0</v>
      </c>
      <c r="AQ499" s="1268"/>
      <c r="AR499" s="1492">
        <f t="shared" si="183"/>
        <v>0</v>
      </c>
      <c r="AS499" s="808"/>
      <c r="AT499" s="1492">
        <f t="shared" si="184"/>
        <v>0</v>
      </c>
      <c r="AU499" s="809"/>
      <c r="AV499" s="1492">
        <f t="shared" si="185"/>
        <v>0</v>
      </c>
      <c r="AW499" s="1493">
        <f t="shared" si="186"/>
        <v>0</v>
      </c>
      <c r="AX499" s="2153">
        <f t="shared" si="187"/>
        <v>0</v>
      </c>
      <c r="AY499" s="1495">
        <f t="shared" si="188"/>
        <v>0</v>
      </c>
      <c r="AZ499" s="1271"/>
      <c r="BA499" s="1508">
        <v>1331818</v>
      </c>
      <c r="BB499" s="1508">
        <v>1931818</v>
      </c>
      <c r="BC499" s="1508">
        <v>2231818</v>
      </c>
      <c r="BD499" s="1508">
        <v>431818</v>
      </c>
      <c r="BE499" s="2169"/>
      <c r="BF499" s="1338"/>
      <c r="BG499" s="1302"/>
      <c r="BH499" s="1338"/>
      <c r="BI499" s="1303"/>
      <c r="BJ499" s="1342"/>
      <c r="BK499" s="1304"/>
      <c r="BL499" s="1229"/>
      <c r="BM499" s="1229"/>
      <c r="BN499" s="1229"/>
      <c r="BO499" s="1490">
        <f t="shared" si="196"/>
        <v>0</v>
      </c>
      <c r="BP499" s="1316">
        <f t="shared" si="189"/>
        <v>13786362</v>
      </c>
      <c r="BQ499" s="1305"/>
      <c r="BS499" s="1298">
        <f t="shared" si="190"/>
        <v>5</v>
      </c>
      <c r="BT499" s="1298">
        <f t="shared" si="191"/>
        <v>0</v>
      </c>
      <c r="BU499" s="1298">
        <f t="shared" si="192"/>
        <v>3</v>
      </c>
      <c r="BV499" s="1298">
        <f t="shared" si="193"/>
        <v>1</v>
      </c>
      <c r="BW499" s="1298">
        <f t="shared" si="194"/>
        <v>13786362</v>
      </c>
    </row>
    <row r="500" spans="1:75" ht="15" customHeight="1" x14ac:dyDescent="0.25">
      <c r="A500" s="1315">
        <f t="shared" si="205"/>
        <v>9</v>
      </c>
      <c r="B500" s="1339">
        <v>43588</v>
      </c>
      <c r="C500" s="1315">
        <f t="shared" si="207"/>
        <v>492</v>
      </c>
      <c r="D500" s="2265" t="s">
        <v>223</v>
      </c>
      <c r="E500" s="1266" t="s">
        <v>57</v>
      </c>
      <c r="F500" s="794">
        <v>5</v>
      </c>
      <c r="G500" s="1491">
        <f t="shared" si="195"/>
        <v>6659090</v>
      </c>
      <c r="H500" s="1268"/>
      <c r="I500" s="2605">
        <f t="shared" si="197"/>
        <v>0</v>
      </c>
      <c r="J500" s="808">
        <v>4</v>
      </c>
      <c r="K500" s="2605">
        <f t="shared" si="178"/>
        <v>8927272</v>
      </c>
      <c r="L500" s="2768">
        <v>1</v>
      </c>
      <c r="M500" s="2605">
        <f t="shared" si="179"/>
        <v>431818</v>
      </c>
      <c r="N500" s="1505">
        <f t="shared" si="206"/>
        <v>10</v>
      </c>
      <c r="O500" s="1494">
        <f t="shared" si="206"/>
        <v>16018180</v>
      </c>
      <c r="P500" s="1494">
        <f t="shared" si="172"/>
        <v>400000</v>
      </c>
      <c r="Q500" s="1891"/>
      <c r="R500" s="1508">
        <v>1331818</v>
      </c>
      <c r="S500" s="1508">
        <v>1931818</v>
      </c>
      <c r="T500" s="1508">
        <v>2231818</v>
      </c>
      <c r="U500" s="1508">
        <v>431818</v>
      </c>
      <c r="V500" s="1302"/>
      <c r="W500" s="1338"/>
      <c r="X500" s="2299"/>
      <c r="Y500" s="1338"/>
      <c r="Z500" s="2450"/>
      <c r="AA500" s="1342"/>
      <c r="AB500" s="1340"/>
      <c r="AC500" s="1229"/>
      <c r="AD500" s="1229"/>
      <c r="AE500" s="1229"/>
      <c r="AF500" s="1490">
        <f t="shared" si="180"/>
        <v>0</v>
      </c>
      <c r="AG500" s="1316">
        <f t="shared" si="181"/>
        <v>16018180</v>
      </c>
      <c r="AH500" s="1305"/>
      <c r="AI500" s="1313"/>
      <c r="AJ500" s="1267"/>
      <c r="AK500" s="1299"/>
      <c r="AL500" s="2538"/>
      <c r="AM500" s="2255"/>
      <c r="AN500" s="1266"/>
      <c r="AO500" s="1254"/>
      <c r="AP500" s="1491">
        <f t="shared" si="182"/>
        <v>0</v>
      </c>
      <c r="AQ500" s="1268"/>
      <c r="AR500" s="1492">
        <f t="shared" si="183"/>
        <v>0</v>
      </c>
      <c r="AS500" s="808"/>
      <c r="AT500" s="1492">
        <f t="shared" si="184"/>
        <v>0</v>
      </c>
      <c r="AU500" s="809"/>
      <c r="AV500" s="1492">
        <f t="shared" si="185"/>
        <v>0</v>
      </c>
      <c r="AW500" s="1493">
        <f t="shared" si="186"/>
        <v>0</v>
      </c>
      <c r="AX500" s="2153">
        <f t="shared" si="187"/>
        <v>0</v>
      </c>
      <c r="AY500" s="1495">
        <f t="shared" si="188"/>
        <v>0</v>
      </c>
      <c r="AZ500" s="1271"/>
      <c r="BA500" s="1508">
        <v>1331818</v>
      </c>
      <c r="BB500" s="1508">
        <v>1931818</v>
      </c>
      <c r="BC500" s="1508">
        <v>2231818</v>
      </c>
      <c r="BD500" s="1508">
        <v>431818</v>
      </c>
      <c r="BE500" s="2169"/>
      <c r="BF500" s="1338"/>
      <c r="BG500" s="1892"/>
      <c r="BH500" s="1338"/>
      <c r="BI500" s="1303"/>
      <c r="BJ500" s="1342"/>
      <c r="BK500" s="1304"/>
      <c r="BL500" s="1229"/>
      <c r="BM500" s="1229"/>
      <c r="BN500" s="1229"/>
      <c r="BO500" s="1490">
        <f t="shared" si="196"/>
        <v>0</v>
      </c>
      <c r="BP500" s="1316">
        <f t="shared" si="189"/>
        <v>16018180</v>
      </c>
      <c r="BQ500" s="1305"/>
      <c r="BS500" s="1298">
        <f t="shared" si="190"/>
        <v>5</v>
      </c>
      <c r="BT500" s="1298">
        <f t="shared" si="191"/>
        <v>0</v>
      </c>
      <c r="BU500" s="1298">
        <f t="shared" si="192"/>
        <v>4</v>
      </c>
      <c r="BV500" s="1298">
        <f t="shared" si="193"/>
        <v>1</v>
      </c>
      <c r="BW500" s="1298">
        <f t="shared" si="194"/>
        <v>16018180</v>
      </c>
    </row>
    <row r="501" spans="1:75" ht="15" customHeight="1" x14ac:dyDescent="0.25">
      <c r="A501" s="1268">
        <f t="shared" si="205"/>
        <v>10</v>
      </c>
      <c r="B501" s="1339">
        <v>43588</v>
      </c>
      <c r="C501" s="1315">
        <f t="shared" si="207"/>
        <v>493</v>
      </c>
      <c r="D501" s="2265" t="s">
        <v>30</v>
      </c>
      <c r="E501" s="1266" t="s">
        <v>31</v>
      </c>
      <c r="F501" s="794">
        <v>4</v>
      </c>
      <c r="G501" s="1491">
        <f t="shared" si="195"/>
        <v>5327272</v>
      </c>
      <c r="H501" s="1268">
        <v>2</v>
      </c>
      <c r="I501" s="2605">
        <f t="shared" si="197"/>
        <v>3863636</v>
      </c>
      <c r="J501" s="808">
        <v>3</v>
      </c>
      <c r="K501" s="2605">
        <f t="shared" si="178"/>
        <v>6695454</v>
      </c>
      <c r="L501" s="2768">
        <v>1</v>
      </c>
      <c r="M501" s="2605">
        <f t="shared" si="179"/>
        <v>431818</v>
      </c>
      <c r="N501" s="1505">
        <f t="shared" si="206"/>
        <v>10</v>
      </c>
      <c r="O501" s="1494">
        <f t="shared" si="206"/>
        <v>16318180</v>
      </c>
      <c r="P501" s="1494">
        <f t="shared" si="172"/>
        <v>400000</v>
      </c>
      <c r="Q501" s="1888"/>
      <c r="R501" s="1508">
        <v>1331818</v>
      </c>
      <c r="S501" s="1508">
        <v>1931818</v>
      </c>
      <c r="T501" s="1508">
        <v>2231818</v>
      </c>
      <c r="U501" s="1508">
        <v>431818</v>
      </c>
      <c r="V501" s="1302"/>
      <c r="W501" s="1338"/>
      <c r="X501" s="2299"/>
      <c r="Y501" s="1338"/>
      <c r="Z501" s="2450"/>
      <c r="AA501" s="1342"/>
      <c r="AB501" s="1340"/>
      <c r="AC501" s="1229"/>
      <c r="AD501" s="1229"/>
      <c r="AE501" s="1229"/>
      <c r="AF501" s="1490">
        <f t="shared" si="180"/>
        <v>0</v>
      </c>
      <c r="AG501" s="1316">
        <f t="shared" si="181"/>
        <v>16318180</v>
      </c>
      <c r="AH501" s="1305"/>
      <c r="AI501" s="1313"/>
      <c r="AJ501" s="1267"/>
      <c r="AK501" s="1299"/>
      <c r="AL501" s="2538"/>
      <c r="AM501" s="2255"/>
      <c r="AN501" s="1266"/>
      <c r="AO501" s="1254"/>
      <c r="AP501" s="1491">
        <f t="shared" si="182"/>
        <v>0</v>
      </c>
      <c r="AQ501" s="1268"/>
      <c r="AR501" s="1492">
        <f t="shared" si="183"/>
        <v>0</v>
      </c>
      <c r="AS501" s="808"/>
      <c r="AT501" s="1492">
        <f t="shared" si="184"/>
        <v>0</v>
      </c>
      <c r="AU501" s="809"/>
      <c r="AV501" s="1492">
        <f t="shared" si="185"/>
        <v>0</v>
      </c>
      <c r="AW501" s="1493">
        <f t="shared" si="186"/>
        <v>0</v>
      </c>
      <c r="AX501" s="2153">
        <f t="shared" si="187"/>
        <v>0</v>
      </c>
      <c r="AY501" s="1495">
        <f t="shared" si="188"/>
        <v>0</v>
      </c>
      <c r="AZ501" s="1271"/>
      <c r="BA501" s="1508">
        <v>1331818</v>
      </c>
      <c r="BB501" s="1508">
        <v>1931818</v>
      </c>
      <c r="BC501" s="1508">
        <v>2231818</v>
      </c>
      <c r="BD501" s="1508">
        <v>431818</v>
      </c>
      <c r="BE501" s="2169"/>
      <c r="BF501" s="1338"/>
      <c r="BG501" s="1302"/>
      <c r="BH501" s="1338"/>
      <c r="BI501" s="1303"/>
      <c r="BJ501" s="1342"/>
      <c r="BK501" s="1304"/>
      <c r="BL501" s="1229"/>
      <c r="BM501" s="1229"/>
      <c r="BN501" s="1229"/>
      <c r="BO501" s="1490">
        <f t="shared" si="196"/>
        <v>0</v>
      </c>
      <c r="BP501" s="1316">
        <f t="shared" si="189"/>
        <v>16318180</v>
      </c>
      <c r="BQ501" s="1305"/>
      <c r="BS501" s="1298">
        <f t="shared" si="190"/>
        <v>4</v>
      </c>
      <c r="BT501" s="1298">
        <f t="shared" si="191"/>
        <v>2</v>
      </c>
      <c r="BU501" s="1298">
        <f t="shared" si="192"/>
        <v>3</v>
      </c>
      <c r="BV501" s="1298">
        <f t="shared" si="193"/>
        <v>1</v>
      </c>
      <c r="BW501" s="1298">
        <f t="shared" si="194"/>
        <v>16318180</v>
      </c>
    </row>
    <row r="502" spans="1:75" ht="15" customHeight="1" x14ac:dyDescent="0.25">
      <c r="A502" s="1315">
        <f t="shared" si="205"/>
        <v>11</v>
      </c>
      <c r="B502" s="1339">
        <v>43588</v>
      </c>
      <c r="C502" s="1268">
        <f t="shared" si="207"/>
        <v>494</v>
      </c>
      <c r="D502" s="2525" t="s">
        <v>40</v>
      </c>
      <c r="E502" s="1266" t="s">
        <v>31</v>
      </c>
      <c r="F502" s="794">
        <v>4</v>
      </c>
      <c r="G502" s="1491">
        <f t="shared" si="195"/>
        <v>5327272</v>
      </c>
      <c r="H502" s="1268">
        <v>2</v>
      </c>
      <c r="I502" s="2605">
        <f t="shared" si="197"/>
        <v>3863636</v>
      </c>
      <c r="J502" s="808">
        <v>3</v>
      </c>
      <c r="K502" s="2605">
        <f t="shared" si="178"/>
        <v>6695454</v>
      </c>
      <c r="L502" s="2768">
        <v>1</v>
      </c>
      <c r="M502" s="2605">
        <f t="shared" si="179"/>
        <v>431818</v>
      </c>
      <c r="N502" s="1505">
        <f t="shared" si="206"/>
        <v>10</v>
      </c>
      <c r="O502" s="1494">
        <f t="shared" si="206"/>
        <v>16318180</v>
      </c>
      <c r="P502" s="1494">
        <f t="shared" si="172"/>
        <v>400000</v>
      </c>
      <c r="Q502" s="1891"/>
      <c r="R502" s="1508">
        <v>1331818</v>
      </c>
      <c r="S502" s="1508">
        <v>1931818</v>
      </c>
      <c r="T502" s="1508">
        <v>2231818</v>
      </c>
      <c r="U502" s="1508">
        <v>431818</v>
      </c>
      <c r="V502" s="1302"/>
      <c r="W502" s="1338"/>
      <c r="X502" s="2299"/>
      <c r="Y502" s="1338"/>
      <c r="Z502" s="2450"/>
      <c r="AA502" s="1342"/>
      <c r="AB502" s="1340"/>
      <c r="AC502" s="1229"/>
      <c r="AD502" s="1229"/>
      <c r="AE502" s="1229"/>
      <c r="AF502" s="1490">
        <f t="shared" si="180"/>
        <v>0</v>
      </c>
      <c r="AG502" s="1316">
        <f t="shared" si="181"/>
        <v>16318180</v>
      </c>
      <c r="AH502" s="1305"/>
      <c r="AI502" s="1313"/>
      <c r="AJ502" s="1267"/>
      <c r="AK502" s="1299"/>
      <c r="AL502" s="2538"/>
      <c r="AM502" s="2259"/>
      <c r="AN502" s="1266"/>
      <c r="AO502" s="1254"/>
      <c r="AP502" s="1491">
        <f t="shared" si="182"/>
        <v>0</v>
      </c>
      <c r="AQ502" s="1268"/>
      <c r="AR502" s="1492">
        <f t="shared" si="183"/>
        <v>0</v>
      </c>
      <c r="AS502" s="808"/>
      <c r="AT502" s="1492">
        <f t="shared" si="184"/>
        <v>0</v>
      </c>
      <c r="AU502" s="809"/>
      <c r="AV502" s="1492">
        <f t="shared" si="185"/>
        <v>0</v>
      </c>
      <c r="AW502" s="1493">
        <f t="shared" si="186"/>
        <v>0</v>
      </c>
      <c r="AX502" s="2153">
        <f t="shared" si="187"/>
        <v>0</v>
      </c>
      <c r="AY502" s="1495">
        <f t="shared" si="188"/>
        <v>0</v>
      </c>
      <c r="AZ502" s="1271"/>
      <c r="BA502" s="1508">
        <v>1331818</v>
      </c>
      <c r="BB502" s="1508">
        <v>1931818</v>
      </c>
      <c r="BC502" s="1508">
        <v>2231818</v>
      </c>
      <c r="BD502" s="1508">
        <v>431818</v>
      </c>
      <c r="BE502" s="2169"/>
      <c r="BF502" s="1338"/>
      <c r="BG502" s="1892"/>
      <c r="BH502" s="1338"/>
      <c r="BI502" s="1303"/>
      <c r="BJ502" s="1342"/>
      <c r="BK502" s="1304"/>
      <c r="BL502" s="1229"/>
      <c r="BM502" s="1229"/>
      <c r="BN502" s="1229"/>
      <c r="BO502" s="1490">
        <f t="shared" si="196"/>
        <v>0</v>
      </c>
      <c r="BP502" s="1316">
        <f t="shared" si="189"/>
        <v>16318180</v>
      </c>
      <c r="BQ502" s="1305"/>
      <c r="BS502" s="1298">
        <f t="shared" si="190"/>
        <v>4</v>
      </c>
      <c r="BT502" s="1298">
        <f t="shared" si="191"/>
        <v>2</v>
      </c>
      <c r="BU502" s="1298">
        <f t="shared" si="192"/>
        <v>3</v>
      </c>
      <c r="BV502" s="1298">
        <f t="shared" si="193"/>
        <v>1</v>
      </c>
      <c r="BW502" s="1298">
        <f t="shared" si="194"/>
        <v>16318180</v>
      </c>
    </row>
    <row r="503" spans="1:75" ht="15" customHeight="1" x14ac:dyDescent="0.25">
      <c r="A503" s="1315">
        <f t="shared" si="205"/>
        <v>12</v>
      </c>
      <c r="B503" s="1339">
        <v>43588</v>
      </c>
      <c r="C503" s="1315">
        <f t="shared" si="207"/>
        <v>495</v>
      </c>
      <c r="D503" s="2523" t="s">
        <v>50</v>
      </c>
      <c r="E503" s="1266" t="s">
        <v>43</v>
      </c>
      <c r="F503" s="794">
        <v>5</v>
      </c>
      <c r="G503" s="1491">
        <f t="shared" si="195"/>
        <v>6659090</v>
      </c>
      <c r="H503" s="1268"/>
      <c r="I503" s="2605">
        <f t="shared" si="197"/>
        <v>0</v>
      </c>
      <c r="J503" s="808">
        <v>4</v>
      </c>
      <c r="K503" s="2605">
        <f t="shared" si="178"/>
        <v>8927272</v>
      </c>
      <c r="L503" s="2768">
        <v>1</v>
      </c>
      <c r="M503" s="2605">
        <f t="shared" si="179"/>
        <v>431818</v>
      </c>
      <c r="N503" s="1505">
        <f t="shared" si="206"/>
        <v>10</v>
      </c>
      <c r="O503" s="1494">
        <f t="shared" si="206"/>
        <v>16018180</v>
      </c>
      <c r="P503" s="1494">
        <f t="shared" si="172"/>
        <v>400000</v>
      </c>
      <c r="Q503" s="1888"/>
      <c r="R503" s="1508">
        <v>1331818</v>
      </c>
      <c r="S503" s="1508">
        <v>1931818</v>
      </c>
      <c r="T503" s="1508">
        <v>2231818</v>
      </c>
      <c r="U503" s="1508">
        <v>431818</v>
      </c>
      <c r="V503" s="1302"/>
      <c r="W503" s="1338"/>
      <c r="X503" s="2299"/>
      <c r="Y503" s="1338"/>
      <c r="Z503" s="2450"/>
      <c r="AA503" s="1342"/>
      <c r="AB503" s="1340"/>
      <c r="AC503" s="1229"/>
      <c r="AD503" s="1229"/>
      <c r="AE503" s="1229"/>
      <c r="AF503" s="1490">
        <f t="shared" si="180"/>
        <v>0</v>
      </c>
      <c r="AG503" s="1316">
        <f t="shared" si="181"/>
        <v>16018180</v>
      </c>
      <c r="AH503" s="1305"/>
      <c r="AI503" s="1313"/>
      <c r="AJ503" s="1267"/>
      <c r="AK503" s="1299"/>
      <c r="AL503" s="2538"/>
      <c r="AM503" s="2256"/>
      <c r="AN503" s="1266"/>
      <c r="AO503" s="1254"/>
      <c r="AP503" s="1491">
        <f t="shared" si="182"/>
        <v>0</v>
      </c>
      <c r="AQ503" s="1268"/>
      <c r="AR503" s="1492">
        <f t="shared" si="183"/>
        <v>0</v>
      </c>
      <c r="AS503" s="808"/>
      <c r="AT503" s="1492">
        <f t="shared" si="184"/>
        <v>0</v>
      </c>
      <c r="AU503" s="809"/>
      <c r="AV503" s="1492">
        <f t="shared" si="185"/>
        <v>0</v>
      </c>
      <c r="AW503" s="1493">
        <f t="shared" si="186"/>
        <v>0</v>
      </c>
      <c r="AX503" s="2153">
        <f t="shared" si="187"/>
        <v>0</v>
      </c>
      <c r="AY503" s="1495">
        <f t="shared" si="188"/>
        <v>0</v>
      </c>
      <c r="AZ503" s="1271"/>
      <c r="BA503" s="1508">
        <v>1331818</v>
      </c>
      <c r="BB503" s="1508">
        <v>1931818</v>
      </c>
      <c r="BC503" s="1508">
        <v>2231818</v>
      </c>
      <c r="BD503" s="1508">
        <v>431818</v>
      </c>
      <c r="BE503" s="2169"/>
      <c r="BF503" s="1338"/>
      <c r="BG503" s="1302"/>
      <c r="BH503" s="1338"/>
      <c r="BI503" s="1303"/>
      <c r="BJ503" s="1342"/>
      <c r="BK503" s="1304"/>
      <c r="BL503" s="1229"/>
      <c r="BM503" s="1229"/>
      <c r="BN503" s="1229"/>
      <c r="BO503" s="1490">
        <f t="shared" si="196"/>
        <v>0</v>
      </c>
      <c r="BP503" s="1316">
        <f t="shared" si="189"/>
        <v>16018180</v>
      </c>
      <c r="BQ503" s="1305"/>
      <c r="BS503" s="1298">
        <f t="shared" si="190"/>
        <v>5</v>
      </c>
      <c r="BT503" s="1298">
        <f t="shared" si="191"/>
        <v>0</v>
      </c>
      <c r="BU503" s="1298">
        <f t="shared" si="192"/>
        <v>4</v>
      </c>
      <c r="BV503" s="1298">
        <f t="shared" si="193"/>
        <v>1</v>
      </c>
      <c r="BW503" s="1298">
        <f t="shared" si="194"/>
        <v>16018180</v>
      </c>
    </row>
    <row r="504" spans="1:75" ht="15" customHeight="1" x14ac:dyDescent="0.25">
      <c r="A504" s="1315">
        <f t="shared" si="205"/>
        <v>13</v>
      </c>
      <c r="B504" s="1339">
        <v>43588</v>
      </c>
      <c r="C504" s="1315">
        <f t="shared" si="207"/>
        <v>496</v>
      </c>
      <c r="D504" s="2523" t="s">
        <v>39</v>
      </c>
      <c r="E504" s="1266" t="s">
        <v>43</v>
      </c>
      <c r="F504" s="794">
        <v>5</v>
      </c>
      <c r="G504" s="1491">
        <f t="shared" si="195"/>
        <v>6659090</v>
      </c>
      <c r="H504" s="1268"/>
      <c r="I504" s="2605">
        <f t="shared" si="197"/>
        <v>0</v>
      </c>
      <c r="J504" s="808">
        <v>4</v>
      </c>
      <c r="K504" s="2605">
        <f t="shared" si="178"/>
        <v>8927272</v>
      </c>
      <c r="L504" s="2768">
        <v>1</v>
      </c>
      <c r="M504" s="2605">
        <f t="shared" si="179"/>
        <v>431818</v>
      </c>
      <c r="N504" s="1505">
        <f t="shared" si="206"/>
        <v>10</v>
      </c>
      <c r="O504" s="1494">
        <f t="shared" si="206"/>
        <v>16018180</v>
      </c>
      <c r="P504" s="1494">
        <f t="shared" ref="P504:P567" si="208">+N504*40000</f>
        <v>400000</v>
      </c>
      <c r="Q504" s="1888"/>
      <c r="R504" s="1508">
        <v>1331818</v>
      </c>
      <c r="S504" s="1508">
        <v>1931818</v>
      </c>
      <c r="T504" s="1508">
        <v>2231818</v>
      </c>
      <c r="U504" s="1508">
        <v>431818</v>
      </c>
      <c r="V504" s="1302"/>
      <c r="W504" s="1338"/>
      <c r="X504" s="2299"/>
      <c r="Y504" s="1338"/>
      <c r="Z504" s="1302"/>
      <c r="AA504" s="1342"/>
      <c r="AB504" s="1340"/>
      <c r="AC504" s="1229"/>
      <c r="AD504" s="1229"/>
      <c r="AE504" s="1229"/>
      <c r="AF504" s="1490">
        <f t="shared" si="180"/>
        <v>0</v>
      </c>
      <c r="AG504" s="1316">
        <f t="shared" si="181"/>
        <v>16018180</v>
      </c>
      <c r="AH504" s="1305"/>
      <c r="AI504" s="1313"/>
      <c r="AJ504" s="1267"/>
      <c r="AK504" s="1299"/>
      <c r="AL504" s="2538"/>
      <c r="AM504" s="2256"/>
      <c r="AN504" s="1266"/>
      <c r="AO504" s="1254"/>
      <c r="AP504" s="1491">
        <f t="shared" si="182"/>
        <v>0</v>
      </c>
      <c r="AQ504" s="1268"/>
      <c r="AR504" s="1492">
        <f t="shared" si="183"/>
        <v>0</v>
      </c>
      <c r="AS504" s="808"/>
      <c r="AT504" s="1492">
        <f t="shared" si="184"/>
        <v>0</v>
      </c>
      <c r="AU504" s="809"/>
      <c r="AV504" s="1492">
        <f t="shared" si="185"/>
        <v>0</v>
      </c>
      <c r="AW504" s="1493">
        <f t="shared" si="186"/>
        <v>0</v>
      </c>
      <c r="AX504" s="2153">
        <f t="shared" si="187"/>
        <v>0</v>
      </c>
      <c r="AY504" s="1495">
        <f t="shared" si="188"/>
        <v>0</v>
      </c>
      <c r="AZ504" s="1271"/>
      <c r="BA504" s="1508">
        <v>1331818</v>
      </c>
      <c r="BB504" s="1508">
        <v>1931818</v>
      </c>
      <c r="BC504" s="1508">
        <v>2231818</v>
      </c>
      <c r="BD504" s="1508">
        <v>431818</v>
      </c>
      <c r="BE504" s="2169"/>
      <c r="BF504" s="1338"/>
      <c r="BG504" s="1302"/>
      <c r="BH504" s="1338"/>
      <c r="BI504" s="1303"/>
      <c r="BJ504" s="1342"/>
      <c r="BK504" s="1304"/>
      <c r="BL504" s="1229"/>
      <c r="BM504" s="1229"/>
      <c r="BN504" s="1229"/>
      <c r="BO504" s="1490">
        <f t="shared" si="196"/>
        <v>0</v>
      </c>
      <c r="BP504" s="1316">
        <f t="shared" si="189"/>
        <v>16018180</v>
      </c>
      <c r="BQ504" s="1305"/>
      <c r="BS504" s="1298">
        <f t="shared" si="190"/>
        <v>5</v>
      </c>
      <c r="BT504" s="1298">
        <f t="shared" si="191"/>
        <v>0</v>
      </c>
      <c r="BU504" s="1298">
        <f t="shared" si="192"/>
        <v>4</v>
      </c>
      <c r="BV504" s="1298">
        <f t="shared" si="193"/>
        <v>1</v>
      </c>
      <c r="BW504" s="1298">
        <f t="shared" si="194"/>
        <v>16018180</v>
      </c>
    </row>
    <row r="505" spans="1:75" ht="15" customHeight="1" x14ac:dyDescent="0.25">
      <c r="A505" s="1315">
        <f t="shared" si="205"/>
        <v>14</v>
      </c>
      <c r="B505" s="1339">
        <v>43588</v>
      </c>
      <c r="C505" s="1315">
        <f t="shared" si="207"/>
        <v>497</v>
      </c>
      <c r="D505" s="2523" t="s">
        <v>37</v>
      </c>
      <c r="E505" s="1266" t="s">
        <v>88</v>
      </c>
      <c r="F505" s="794">
        <v>5</v>
      </c>
      <c r="G505" s="1491">
        <f t="shared" si="195"/>
        <v>6659090</v>
      </c>
      <c r="H505" s="1268"/>
      <c r="I505" s="2605">
        <f t="shared" si="197"/>
        <v>0</v>
      </c>
      <c r="J505" s="808">
        <v>4</v>
      </c>
      <c r="K505" s="2605">
        <f t="shared" si="178"/>
        <v>8927272</v>
      </c>
      <c r="L505" s="2768">
        <v>1</v>
      </c>
      <c r="M505" s="2605">
        <f t="shared" si="179"/>
        <v>431818</v>
      </c>
      <c r="N505" s="1505">
        <f t="shared" si="206"/>
        <v>10</v>
      </c>
      <c r="O505" s="1494">
        <f t="shared" si="206"/>
        <v>16018180</v>
      </c>
      <c r="P505" s="1494">
        <f t="shared" si="208"/>
        <v>400000</v>
      </c>
      <c r="Q505" s="1889"/>
      <c r="R505" s="1508">
        <v>1331818</v>
      </c>
      <c r="S505" s="1508">
        <v>1931818</v>
      </c>
      <c r="T505" s="1508">
        <v>2231818</v>
      </c>
      <c r="U505" s="1508">
        <v>431818</v>
      </c>
      <c r="V505" s="1302"/>
      <c r="W505" s="1338"/>
      <c r="X505" s="2299"/>
      <c r="Y505" s="1338"/>
      <c r="Z505" s="2450"/>
      <c r="AA505" s="1342"/>
      <c r="AB505" s="1340"/>
      <c r="AC505" s="1229"/>
      <c r="AD505" s="1229"/>
      <c r="AE505" s="1229"/>
      <c r="AF505" s="1490">
        <f t="shared" si="180"/>
        <v>0</v>
      </c>
      <c r="AG505" s="1316">
        <f t="shared" si="181"/>
        <v>16018180</v>
      </c>
      <c r="AH505" s="1305"/>
      <c r="AI505" s="1313"/>
      <c r="AJ505" s="1267"/>
      <c r="AK505" s="1299"/>
      <c r="AL505" s="2538"/>
      <c r="AM505" s="2256"/>
      <c r="AN505" s="1266"/>
      <c r="AO505" s="1254"/>
      <c r="AP505" s="1491">
        <f t="shared" si="182"/>
        <v>0</v>
      </c>
      <c r="AQ505" s="1268"/>
      <c r="AR505" s="1492">
        <f t="shared" si="183"/>
        <v>0</v>
      </c>
      <c r="AS505" s="808"/>
      <c r="AT505" s="1492">
        <f t="shared" si="184"/>
        <v>0</v>
      </c>
      <c r="AU505" s="809"/>
      <c r="AV505" s="1492">
        <f t="shared" si="185"/>
        <v>0</v>
      </c>
      <c r="AW505" s="1493">
        <f t="shared" si="186"/>
        <v>0</v>
      </c>
      <c r="AX505" s="2153">
        <f t="shared" si="187"/>
        <v>0</v>
      </c>
      <c r="AY505" s="1495">
        <f t="shared" si="188"/>
        <v>0</v>
      </c>
      <c r="AZ505" s="1271"/>
      <c r="BA505" s="1508">
        <v>1331818</v>
      </c>
      <c r="BB505" s="1508">
        <v>1931818</v>
      </c>
      <c r="BC505" s="1508">
        <v>2231818</v>
      </c>
      <c r="BD505" s="1508">
        <v>431818</v>
      </c>
      <c r="BE505" s="2169"/>
      <c r="BF505" s="1338"/>
      <c r="BG505" s="1302"/>
      <c r="BH505" s="1338"/>
      <c r="BI505" s="1303"/>
      <c r="BJ505" s="1342"/>
      <c r="BK505" s="1304"/>
      <c r="BL505" s="1229"/>
      <c r="BM505" s="1229"/>
      <c r="BN505" s="1229"/>
      <c r="BO505" s="1490">
        <f t="shared" si="196"/>
        <v>0</v>
      </c>
      <c r="BP505" s="1316">
        <f t="shared" si="189"/>
        <v>16018180</v>
      </c>
      <c r="BQ505" s="1305"/>
      <c r="BS505" s="1298">
        <f t="shared" si="190"/>
        <v>5</v>
      </c>
      <c r="BT505" s="1298">
        <f t="shared" si="191"/>
        <v>0</v>
      </c>
      <c r="BU505" s="1298">
        <f t="shared" si="192"/>
        <v>4</v>
      </c>
      <c r="BV505" s="1298">
        <f t="shared" si="193"/>
        <v>1</v>
      </c>
      <c r="BW505" s="1298">
        <f t="shared" si="194"/>
        <v>16018180</v>
      </c>
    </row>
    <row r="506" spans="1:75" ht="15" customHeight="1" x14ac:dyDescent="0.25">
      <c r="A506" s="1315">
        <f t="shared" si="205"/>
        <v>15</v>
      </c>
      <c r="B506" s="1339">
        <v>43588</v>
      </c>
      <c r="C506" s="1315">
        <f t="shared" si="207"/>
        <v>498</v>
      </c>
      <c r="D506" s="2523" t="s">
        <v>96</v>
      </c>
      <c r="E506" s="1266" t="s">
        <v>88</v>
      </c>
      <c r="F506" s="794">
        <v>5</v>
      </c>
      <c r="G506" s="1491">
        <f t="shared" si="195"/>
        <v>6659090</v>
      </c>
      <c r="H506" s="1268"/>
      <c r="I506" s="2605">
        <f t="shared" si="197"/>
        <v>0</v>
      </c>
      <c r="J506" s="808">
        <v>4</v>
      </c>
      <c r="K506" s="2605">
        <f t="shared" si="178"/>
        <v>8927272</v>
      </c>
      <c r="L506" s="2768">
        <v>1</v>
      </c>
      <c r="M506" s="2605">
        <f t="shared" si="179"/>
        <v>431818</v>
      </c>
      <c r="N506" s="1505">
        <f t="shared" si="206"/>
        <v>10</v>
      </c>
      <c r="O506" s="1494">
        <f t="shared" si="206"/>
        <v>16018180</v>
      </c>
      <c r="P506" s="1494">
        <f t="shared" si="208"/>
        <v>400000</v>
      </c>
      <c r="Q506" s="1890"/>
      <c r="R506" s="1508">
        <v>1331818</v>
      </c>
      <c r="S506" s="1508">
        <v>1931818</v>
      </c>
      <c r="T506" s="1508">
        <v>2231818</v>
      </c>
      <c r="U506" s="1508">
        <v>431818</v>
      </c>
      <c r="V506" s="1302"/>
      <c r="W506" s="1338"/>
      <c r="X506" s="2299"/>
      <c r="Y506" s="1338"/>
      <c r="Z506" s="2450"/>
      <c r="AA506" s="1342"/>
      <c r="AB506" s="1340"/>
      <c r="AC506" s="1229"/>
      <c r="AD506" s="1229"/>
      <c r="AE506" s="1229"/>
      <c r="AF506" s="1490">
        <f t="shared" si="180"/>
        <v>0</v>
      </c>
      <c r="AG506" s="1316">
        <f t="shared" si="181"/>
        <v>16018180</v>
      </c>
      <c r="AH506" s="1305"/>
      <c r="AI506" s="1313"/>
      <c r="AJ506" s="1267"/>
      <c r="AK506" s="1299"/>
      <c r="AL506" s="2538"/>
      <c r="AM506" s="2256"/>
      <c r="AN506" s="1266"/>
      <c r="AO506" s="1254"/>
      <c r="AP506" s="1491">
        <f t="shared" si="182"/>
        <v>0</v>
      </c>
      <c r="AQ506" s="1268"/>
      <c r="AR506" s="1492">
        <f t="shared" si="183"/>
        <v>0</v>
      </c>
      <c r="AS506" s="808"/>
      <c r="AT506" s="1492">
        <f t="shared" si="184"/>
        <v>0</v>
      </c>
      <c r="AU506" s="809"/>
      <c r="AV506" s="1492">
        <f t="shared" si="185"/>
        <v>0</v>
      </c>
      <c r="AW506" s="1493">
        <f t="shared" si="186"/>
        <v>0</v>
      </c>
      <c r="AX506" s="2153">
        <f t="shared" si="187"/>
        <v>0</v>
      </c>
      <c r="AY506" s="1495">
        <f t="shared" si="188"/>
        <v>0</v>
      </c>
      <c r="AZ506" s="1271"/>
      <c r="BA506" s="1508">
        <v>1331818</v>
      </c>
      <c r="BB506" s="1508">
        <v>1931818</v>
      </c>
      <c r="BC506" s="1508">
        <v>2231818</v>
      </c>
      <c r="BD506" s="1508">
        <v>431818</v>
      </c>
      <c r="BE506" s="2169"/>
      <c r="BF506" s="1338"/>
      <c r="BG506" s="1302"/>
      <c r="BH506" s="1338"/>
      <c r="BI506" s="1303"/>
      <c r="BJ506" s="1342"/>
      <c r="BK506" s="1304"/>
      <c r="BL506" s="1229"/>
      <c r="BM506" s="1229"/>
      <c r="BN506" s="1229"/>
      <c r="BO506" s="1490">
        <f t="shared" si="196"/>
        <v>0</v>
      </c>
      <c r="BP506" s="1316">
        <f t="shared" si="189"/>
        <v>16018180</v>
      </c>
      <c r="BQ506" s="1305"/>
      <c r="BS506" s="1298">
        <f t="shared" si="190"/>
        <v>5</v>
      </c>
      <c r="BT506" s="1298">
        <f t="shared" si="191"/>
        <v>0</v>
      </c>
      <c r="BU506" s="1298">
        <f t="shared" si="192"/>
        <v>4</v>
      </c>
      <c r="BV506" s="1298">
        <f t="shared" si="193"/>
        <v>1</v>
      </c>
      <c r="BW506" s="1298">
        <f t="shared" si="194"/>
        <v>16018180</v>
      </c>
    </row>
    <row r="507" spans="1:75" ht="15" customHeight="1" x14ac:dyDescent="0.25">
      <c r="A507" s="1315">
        <f t="shared" si="205"/>
        <v>16</v>
      </c>
      <c r="B507" s="1339">
        <v>43588</v>
      </c>
      <c r="C507" s="1315">
        <f t="shared" si="207"/>
        <v>499</v>
      </c>
      <c r="D507" s="2523" t="s">
        <v>104</v>
      </c>
      <c r="E507" s="1266" t="s">
        <v>57</v>
      </c>
      <c r="F507" s="794">
        <v>5</v>
      </c>
      <c r="G507" s="1491">
        <f t="shared" si="195"/>
        <v>6659090</v>
      </c>
      <c r="H507" s="1268"/>
      <c r="I507" s="2605">
        <f t="shared" si="197"/>
        <v>0</v>
      </c>
      <c r="J507" s="808">
        <v>3</v>
      </c>
      <c r="K507" s="2605">
        <f t="shared" si="178"/>
        <v>6695454</v>
      </c>
      <c r="L507" s="2768">
        <v>2</v>
      </c>
      <c r="M507" s="2605">
        <f t="shared" si="179"/>
        <v>863636</v>
      </c>
      <c r="N507" s="1505">
        <f t="shared" si="206"/>
        <v>10</v>
      </c>
      <c r="O507" s="1494">
        <f t="shared" si="206"/>
        <v>14218180</v>
      </c>
      <c r="P507" s="1494">
        <f t="shared" si="208"/>
        <v>400000</v>
      </c>
      <c r="Q507" s="1891"/>
      <c r="R507" s="1508">
        <v>1331818</v>
      </c>
      <c r="S507" s="1508">
        <v>1931818</v>
      </c>
      <c r="T507" s="1508">
        <v>2231818</v>
      </c>
      <c r="U507" s="1508">
        <v>431818</v>
      </c>
      <c r="V507" s="1302"/>
      <c r="W507" s="1338"/>
      <c r="X507" s="2299"/>
      <c r="Y507" s="1338"/>
      <c r="Z507" s="2450"/>
      <c r="AA507" s="1342"/>
      <c r="AB507" s="1340"/>
      <c r="AC507" s="1229"/>
      <c r="AD507" s="1229"/>
      <c r="AE507" s="1229"/>
      <c r="AF507" s="1490">
        <f t="shared" si="180"/>
        <v>0</v>
      </c>
      <c r="AG507" s="1316">
        <f t="shared" si="181"/>
        <v>14218180</v>
      </c>
      <c r="AH507" s="1305"/>
      <c r="AI507" s="1313"/>
      <c r="AJ507" s="1267"/>
      <c r="AK507" s="1299"/>
      <c r="AL507" s="2538"/>
      <c r="AM507" s="2256"/>
      <c r="AN507" s="1266"/>
      <c r="AO507" s="1254"/>
      <c r="AP507" s="1491">
        <f t="shared" si="182"/>
        <v>0</v>
      </c>
      <c r="AQ507" s="1268"/>
      <c r="AR507" s="1492">
        <f t="shared" si="183"/>
        <v>0</v>
      </c>
      <c r="AS507" s="808"/>
      <c r="AT507" s="1492">
        <f t="shared" si="184"/>
        <v>0</v>
      </c>
      <c r="AU507" s="809"/>
      <c r="AV507" s="1492">
        <f t="shared" si="185"/>
        <v>0</v>
      </c>
      <c r="AW507" s="1493">
        <f t="shared" si="186"/>
        <v>0</v>
      </c>
      <c r="AX507" s="2153">
        <f t="shared" si="187"/>
        <v>0</v>
      </c>
      <c r="AY507" s="1495">
        <f t="shared" si="188"/>
        <v>0</v>
      </c>
      <c r="AZ507" s="1271"/>
      <c r="BA507" s="1508">
        <v>1331818</v>
      </c>
      <c r="BB507" s="1508">
        <v>1931818</v>
      </c>
      <c r="BC507" s="1508">
        <v>2231818</v>
      </c>
      <c r="BD507" s="1508">
        <v>431818</v>
      </c>
      <c r="BE507" s="2169"/>
      <c r="BF507" s="1338"/>
      <c r="BG507" s="1302"/>
      <c r="BH507" s="1338"/>
      <c r="BI507" s="1303"/>
      <c r="BJ507" s="1342"/>
      <c r="BK507" s="1304"/>
      <c r="BL507" s="1229"/>
      <c r="BM507" s="1229"/>
      <c r="BN507" s="1229"/>
      <c r="BO507" s="1490">
        <f t="shared" si="196"/>
        <v>0</v>
      </c>
      <c r="BP507" s="1316">
        <f t="shared" si="189"/>
        <v>14218180</v>
      </c>
      <c r="BQ507" s="1465"/>
      <c r="BS507" s="1298">
        <f t="shared" si="190"/>
        <v>5</v>
      </c>
      <c r="BT507" s="1298">
        <f t="shared" si="191"/>
        <v>0</v>
      </c>
      <c r="BU507" s="1298">
        <f t="shared" si="192"/>
        <v>3</v>
      </c>
      <c r="BV507" s="1298">
        <f t="shared" si="193"/>
        <v>2</v>
      </c>
      <c r="BW507" s="1298">
        <f t="shared" si="194"/>
        <v>14218180</v>
      </c>
    </row>
    <row r="508" spans="1:75" ht="15" customHeight="1" thickBot="1" x14ac:dyDescent="0.3">
      <c r="A508" s="1315">
        <f t="shared" si="205"/>
        <v>17</v>
      </c>
      <c r="B508" s="1339">
        <v>43588</v>
      </c>
      <c r="C508" s="1315">
        <f t="shared" si="207"/>
        <v>500</v>
      </c>
      <c r="D508" s="2265" t="s">
        <v>56</v>
      </c>
      <c r="E508" s="1266" t="s">
        <v>57</v>
      </c>
      <c r="F508" s="794">
        <v>5</v>
      </c>
      <c r="G508" s="1491">
        <f t="shared" si="195"/>
        <v>6659090</v>
      </c>
      <c r="H508" s="1268"/>
      <c r="I508" s="2605">
        <f t="shared" si="197"/>
        <v>0</v>
      </c>
      <c r="J508" s="808">
        <v>4</v>
      </c>
      <c r="K508" s="2605">
        <f t="shared" si="178"/>
        <v>8927272</v>
      </c>
      <c r="L508" s="2768">
        <v>1</v>
      </c>
      <c r="M508" s="2605">
        <f t="shared" si="179"/>
        <v>431818</v>
      </c>
      <c r="N508" s="1505">
        <f t="shared" si="206"/>
        <v>10</v>
      </c>
      <c r="O508" s="1494">
        <f t="shared" si="206"/>
        <v>16018180</v>
      </c>
      <c r="P508" s="1494">
        <f t="shared" si="208"/>
        <v>400000</v>
      </c>
      <c r="Q508" s="1891"/>
      <c r="R508" s="1508">
        <v>1331818</v>
      </c>
      <c r="S508" s="1508">
        <v>1931818</v>
      </c>
      <c r="T508" s="1508">
        <v>2231818</v>
      </c>
      <c r="U508" s="1508">
        <v>431818</v>
      </c>
      <c r="V508" s="1302"/>
      <c r="W508" s="1338"/>
      <c r="X508" s="2299"/>
      <c r="Y508" s="1338"/>
      <c r="Z508" s="2450"/>
      <c r="AA508" s="1342"/>
      <c r="AB508" s="1340"/>
      <c r="AC508" s="1229"/>
      <c r="AD508" s="1229"/>
      <c r="AE508" s="1229"/>
      <c r="AF508" s="1490">
        <f t="shared" si="180"/>
        <v>0</v>
      </c>
      <c r="AG508" s="1316">
        <f t="shared" si="181"/>
        <v>16018180</v>
      </c>
      <c r="AH508" s="1305"/>
      <c r="AI508" s="1313"/>
      <c r="AJ508" s="1267"/>
      <c r="AK508" s="1299"/>
      <c r="AL508" s="2538"/>
      <c r="AM508" s="2255"/>
      <c r="AN508" s="1266"/>
      <c r="AO508" s="1254"/>
      <c r="AP508" s="1491">
        <f t="shared" si="182"/>
        <v>0</v>
      </c>
      <c r="AQ508" s="1268"/>
      <c r="AR508" s="1492">
        <f t="shared" si="183"/>
        <v>0</v>
      </c>
      <c r="AS508" s="808"/>
      <c r="AT508" s="1492">
        <f t="shared" si="184"/>
        <v>0</v>
      </c>
      <c r="AU508" s="809"/>
      <c r="AV508" s="1492">
        <f t="shared" si="185"/>
        <v>0</v>
      </c>
      <c r="AW508" s="1493">
        <f t="shared" si="186"/>
        <v>0</v>
      </c>
      <c r="AX508" s="2153">
        <f t="shared" si="187"/>
        <v>0</v>
      </c>
      <c r="AY508" s="1495">
        <f t="shared" si="188"/>
        <v>0</v>
      </c>
      <c r="AZ508" s="1271"/>
      <c r="BA508" s="1508">
        <v>1331818</v>
      </c>
      <c r="BB508" s="1508">
        <v>1931818</v>
      </c>
      <c r="BC508" s="1508">
        <v>2231818</v>
      </c>
      <c r="BD508" s="1508">
        <v>431818</v>
      </c>
      <c r="BE508" s="2169"/>
      <c r="BF508" s="1338"/>
      <c r="BG508" s="1302"/>
      <c r="BH508" s="1338"/>
      <c r="BI508" s="1303"/>
      <c r="BJ508" s="1342"/>
      <c r="BK508" s="1304"/>
      <c r="BL508" s="1229"/>
      <c r="BM508" s="1229"/>
      <c r="BN508" s="1229"/>
      <c r="BO508" s="1490">
        <f t="shared" si="196"/>
        <v>0</v>
      </c>
      <c r="BP508" s="1316">
        <f t="shared" si="189"/>
        <v>16018180</v>
      </c>
      <c r="BQ508" s="1305"/>
      <c r="BS508" s="1298">
        <f t="shared" si="190"/>
        <v>5</v>
      </c>
      <c r="BT508" s="1298">
        <f t="shared" si="191"/>
        <v>0</v>
      </c>
      <c r="BU508" s="1298">
        <f t="shared" si="192"/>
        <v>4</v>
      </c>
      <c r="BV508" s="1298">
        <f t="shared" si="193"/>
        <v>1</v>
      </c>
      <c r="BW508" s="1298">
        <f t="shared" si="194"/>
        <v>16018180</v>
      </c>
    </row>
    <row r="509" spans="1:75" ht="15" customHeight="1" x14ac:dyDescent="0.25">
      <c r="A509" s="1315">
        <v>1</v>
      </c>
      <c r="B509" s="1339">
        <v>43589</v>
      </c>
      <c r="C509" s="1315">
        <v>501</v>
      </c>
      <c r="D509" s="2265" t="s">
        <v>79</v>
      </c>
      <c r="E509" s="1266" t="s">
        <v>31</v>
      </c>
      <c r="F509" s="794">
        <v>5</v>
      </c>
      <c r="G509" s="1491">
        <f t="shared" si="195"/>
        <v>6659090</v>
      </c>
      <c r="H509" s="1268"/>
      <c r="I509" s="2605">
        <f t="shared" si="197"/>
        <v>0</v>
      </c>
      <c r="J509" s="808">
        <v>4</v>
      </c>
      <c r="K509" s="2605">
        <f t="shared" si="178"/>
        <v>8927272</v>
      </c>
      <c r="L509" s="2768">
        <v>1</v>
      </c>
      <c r="M509" s="2605">
        <f t="shared" si="179"/>
        <v>431818</v>
      </c>
      <c r="N509" s="1505">
        <f t="shared" si="206"/>
        <v>10</v>
      </c>
      <c r="O509" s="1494">
        <f t="shared" si="206"/>
        <v>16018180</v>
      </c>
      <c r="P509" s="1494">
        <f t="shared" si="208"/>
        <v>400000</v>
      </c>
      <c r="Q509" s="1891"/>
      <c r="R509" s="1508">
        <v>1331818</v>
      </c>
      <c r="S509" s="1508">
        <v>1931818</v>
      </c>
      <c r="T509" s="1508">
        <v>2231818</v>
      </c>
      <c r="U509" s="1508">
        <v>431818</v>
      </c>
      <c r="V509" s="1302"/>
      <c r="W509" s="1338"/>
      <c r="X509" s="2299"/>
      <c r="Y509" s="1338"/>
      <c r="Z509" s="2450"/>
      <c r="AA509" s="1342"/>
      <c r="AB509" s="1340"/>
      <c r="AC509" s="1229"/>
      <c r="AD509" s="1229"/>
      <c r="AE509" s="1229"/>
      <c r="AF509" s="1490">
        <f t="shared" si="180"/>
        <v>0</v>
      </c>
      <c r="AG509" s="1316">
        <f t="shared" si="181"/>
        <v>16018180</v>
      </c>
      <c r="AH509" s="1305"/>
      <c r="AI509" s="1313"/>
      <c r="AJ509" s="1425"/>
      <c r="AK509" s="1299"/>
      <c r="AL509" s="2599"/>
      <c r="AM509" s="2260"/>
      <c r="AN509" s="1266"/>
      <c r="AO509" s="1543"/>
      <c r="AP509" s="1491">
        <f t="shared" si="182"/>
        <v>0</v>
      </c>
      <c r="AQ509" s="1499"/>
      <c r="AR509" s="1492">
        <f t="shared" si="183"/>
        <v>0</v>
      </c>
      <c r="AS509" s="1500"/>
      <c r="AT509" s="1492">
        <f t="shared" si="184"/>
        <v>0</v>
      </c>
      <c r="AU509" s="1894"/>
      <c r="AV509" s="1492">
        <f t="shared" si="185"/>
        <v>0</v>
      </c>
      <c r="AW509" s="1493">
        <f t="shared" si="186"/>
        <v>0</v>
      </c>
      <c r="AX509" s="2153">
        <f t="shared" si="187"/>
        <v>0</v>
      </c>
      <c r="AY509" s="1495">
        <f t="shared" si="188"/>
        <v>0</v>
      </c>
      <c r="AZ509" s="1271"/>
      <c r="BA509" s="1508">
        <v>1331818</v>
      </c>
      <c r="BB509" s="1508">
        <v>1931818</v>
      </c>
      <c r="BC509" s="1508">
        <v>2231818</v>
      </c>
      <c r="BD509" s="1508">
        <v>431818</v>
      </c>
      <c r="BE509" s="2169"/>
      <c r="BF509" s="1338"/>
      <c r="BG509" s="1302"/>
      <c r="BH509" s="1338"/>
      <c r="BI509" s="1303"/>
      <c r="BJ509" s="1342"/>
      <c r="BK509" s="1304"/>
      <c r="BL509" s="1229"/>
      <c r="BM509" s="1229"/>
      <c r="BN509" s="1229"/>
      <c r="BO509" s="1490">
        <f t="shared" si="196"/>
        <v>0</v>
      </c>
      <c r="BP509" s="1316">
        <f t="shared" si="189"/>
        <v>16018180</v>
      </c>
      <c r="BQ509" s="1305"/>
      <c r="BS509" s="1298">
        <f t="shared" si="190"/>
        <v>5</v>
      </c>
      <c r="BT509" s="1298">
        <f t="shared" si="191"/>
        <v>0</v>
      </c>
      <c r="BU509" s="1298">
        <f t="shared" si="192"/>
        <v>4</v>
      </c>
      <c r="BV509" s="1298">
        <f t="shared" si="193"/>
        <v>1</v>
      </c>
      <c r="BW509" s="1298">
        <f t="shared" si="194"/>
        <v>16018180</v>
      </c>
    </row>
    <row r="510" spans="1:75" ht="15" customHeight="1" x14ac:dyDescent="0.25">
      <c r="A510" s="1315">
        <f>+A509+1</f>
        <v>2</v>
      </c>
      <c r="B510" s="1339">
        <v>43589</v>
      </c>
      <c r="C510" s="1315">
        <f>+C509+1</f>
        <v>502</v>
      </c>
      <c r="D510" s="2265" t="s">
        <v>172</v>
      </c>
      <c r="E510" s="1266" t="s">
        <v>31</v>
      </c>
      <c r="F510" s="794">
        <v>2</v>
      </c>
      <c r="G510" s="1491">
        <f t="shared" si="195"/>
        <v>2663636</v>
      </c>
      <c r="H510" s="1268">
        <v>1</v>
      </c>
      <c r="I510" s="2605">
        <f t="shared" si="197"/>
        <v>1931818</v>
      </c>
      <c r="J510" s="808">
        <v>2</v>
      </c>
      <c r="K510" s="2605">
        <f t="shared" si="178"/>
        <v>4463636</v>
      </c>
      <c r="L510" s="2768">
        <v>1</v>
      </c>
      <c r="M510" s="2605">
        <f t="shared" si="179"/>
        <v>431818</v>
      </c>
      <c r="N510" s="1505">
        <f t="shared" ref="N510:O525" si="209">F510+H510+J510+L510</f>
        <v>6</v>
      </c>
      <c r="O510" s="1494">
        <f t="shared" si="209"/>
        <v>9490908</v>
      </c>
      <c r="P510" s="1494">
        <f t="shared" si="208"/>
        <v>240000</v>
      </c>
      <c r="Q510" s="1891"/>
      <c r="R510" s="1508">
        <v>1331818</v>
      </c>
      <c r="S510" s="1508">
        <v>1931818</v>
      </c>
      <c r="T510" s="1508">
        <v>2231818</v>
      </c>
      <c r="U510" s="1508">
        <v>431818</v>
      </c>
      <c r="V510" s="1302"/>
      <c r="W510" s="1338"/>
      <c r="X510" s="2299"/>
      <c r="Y510" s="1338"/>
      <c r="Z510" s="2450"/>
      <c r="AA510" s="1342"/>
      <c r="AB510" s="1340"/>
      <c r="AC510" s="1229"/>
      <c r="AD510" s="1229"/>
      <c r="AE510" s="1229"/>
      <c r="AF510" s="1490">
        <f t="shared" si="180"/>
        <v>0</v>
      </c>
      <c r="AG510" s="1316">
        <f t="shared" si="181"/>
        <v>9490908</v>
      </c>
      <c r="AH510" s="1305"/>
      <c r="AI510" s="1313"/>
      <c r="AJ510" s="1426"/>
      <c r="AK510" s="1378"/>
      <c r="AL510" s="2600"/>
      <c r="AM510" s="2261"/>
      <c r="AN510" s="1266"/>
      <c r="AO510" s="1547"/>
      <c r="AP510" s="1491">
        <f t="shared" si="182"/>
        <v>0</v>
      </c>
      <c r="AQ510" s="1895"/>
      <c r="AR510" s="1492">
        <f t="shared" si="183"/>
        <v>0</v>
      </c>
      <c r="AS510" s="1896"/>
      <c r="AT510" s="1492">
        <f t="shared" si="184"/>
        <v>0</v>
      </c>
      <c r="AU510" s="1897"/>
      <c r="AV510" s="1492">
        <f t="shared" si="185"/>
        <v>0</v>
      </c>
      <c r="AW510" s="1493">
        <f t="shared" si="186"/>
        <v>0</v>
      </c>
      <c r="AX510" s="2153">
        <f t="shared" si="187"/>
        <v>0</v>
      </c>
      <c r="AY510" s="1495">
        <f t="shared" si="188"/>
        <v>0</v>
      </c>
      <c r="AZ510" s="1271"/>
      <c r="BA510" s="1508">
        <v>1331818</v>
      </c>
      <c r="BB510" s="1508">
        <v>1931818</v>
      </c>
      <c r="BC510" s="1508">
        <v>2231818</v>
      </c>
      <c r="BD510" s="1508">
        <v>431818</v>
      </c>
      <c r="BE510" s="2169"/>
      <c r="BF510" s="1338"/>
      <c r="BG510" s="1302"/>
      <c r="BH510" s="1338"/>
      <c r="BI510" s="1303"/>
      <c r="BJ510" s="1342"/>
      <c r="BK510" s="1304"/>
      <c r="BL510" s="1229"/>
      <c r="BM510" s="1229"/>
      <c r="BN510" s="1229"/>
      <c r="BO510" s="1490">
        <f t="shared" si="196"/>
        <v>0</v>
      </c>
      <c r="BP510" s="1316">
        <f t="shared" si="189"/>
        <v>9490908</v>
      </c>
      <c r="BQ510" s="1305"/>
      <c r="BS510" s="1298">
        <f t="shared" si="190"/>
        <v>2</v>
      </c>
      <c r="BT510" s="1298">
        <f t="shared" si="191"/>
        <v>1</v>
      </c>
      <c r="BU510" s="1298">
        <f t="shared" si="192"/>
        <v>2</v>
      </c>
      <c r="BV510" s="1298">
        <f t="shared" si="193"/>
        <v>1</v>
      </c>
      <c r="BW510" s="1298">
        <f t="shared" si="194"/>
        <v>9490908</v>
      </c>
    </row>
    <row r="511" spans="1:75" ht="15" customHeight="1" x14ac:dyDescent="0.25">
      <c r="A511" s="1315">
        <v>3</v>
      </c>
      <c r="B511" s="1339">
        <v>43589</v>
      </c>
      <c r="C511" s="1315">
        <f t="shared" ref="C511:C518" si="210">+C510+1</f>
        <v>503</v>
      </c>
      <c r="D511" s="2265" t="s">
        <v>35</v>
      </c>
      <c r="E511" s="1266" t="s">
        <v>31</v>
      </c>
      <c r="F511" s="794">
        <v>2</v>
      </c>
      <c r="G511" s="1491">
        <f t="shared" si="195"/>
        <v>2663636</v>
      </c>
      <c r="H511" s="1268"/>
      <c r="I511" s="2605">
        <f t="shared" si="197"/>
        <v>0</v>
      </c>
      <c r="J511" s="808">
        <v>2</v>
      </c>
      <c r="K511" s="2605">
        <f t="shared" si="178"/>
        <v>4463636</v>
      </c>
      <c r="L511" s="2768">
        <v>1</v>
      </c>
      <c r="M511" s="2605">
        <f t="shared" si="179"/>
        <v>431818</v>
      </c>
      <c r="N511" s="1505">
        <f t="shared" si="209"/>
        <v>5</v>
      </c>
      <c r="O511" s="1494">
        <f t="shared" si="209"/>
        <v>7559090</v>
      </c>
      <c r="P511" s="1494">
        <f t="shared" si="208"/>
        <v>200000</v>
      </c>
      <c r="Q511" s="1891"/>
      <c r="R511" s="1508">
        <v>1331818</v>
      </c>
      <c r="S511" s="1508">
        <v>1931818</v>
      </c>
      <c r="T511" s="1508">
        <v>2231818</v>
      </c>
      <c r="U511" s="1508">
        <v>431818</v>
      </c>
      <c r="V511" s="1302"/>
      <c r="W511" s="1338"/>
      <c r="X511" s="2299"/>
      <c r="Y511" s="1338"/>
      <c r="Z511" s="2450"/>
      <c r="AA511" s="1342"/>
      <c r="AB511" s="1340"/>
      <c r="AC511" s="1229"/>
      <c r="AD511" s="1229"/>
      <c r="AE511" s="1229"/>
      <c r="AF511" s="1490">
        <f t="shared" si="180"/>
        <v>0</v>
      </c>
      <c r="AG511" s="1316">
        <f t="shared" si="181"/>
        <v>7559090</v>
      </c>
      <c r="AH511" s="1305"/>
      <c r="AI511" s="1313"/>
      <c r="AJ511" s="1426"/>
      <c r="AK511" s="1378"/>
      <c r="AL511" s="2600"/>
      <c r="AM511" s="2261"/>
      <c r="AN511" s="1266"/>
      <c r="AO511" s="1547"/>
      <c r="AP511" s="1491">
        <f t="shared" si="182"/>
        <v>0</v>
      </c>
      <c r="AQ511" s="1895"/>
      <c r="AR511" s="1492">
        <f t="shared" si="183"/>
        <v>0</v>
      </c>
      <c r="AS511" s="1896"/>
      <c r="AT511" s="1492">
        <f t="shared" si="184"/>
        <v>0</v>
      </c>
      <c r="AU511" s="1897"/>
      <c r="AV511" s="1492">
        <f t="shared" si="185"/>
        <v>0</v>
      </c>
      <c r="AW511" s="1493">
        <f t="shared" si="186"/>
        <v>0</v>
      </c>
      <c r="AX511" s="2153">
        <f t="shared" si="187"/>
        <v>0</v>
      </c>
      <c r="AY511" s="1495">
        <f t="shared" si="188"/>
        <v>0</v>
      </c>
      <c r="AZ511" s="1271"/>
      <c r="BA511" s="1508">
        <v>1331818</v>
      </c>
      <c r="BB511" s="1508">
        <v>1931818</v>
      </c>
      <c r="BC511" s="1508">
        <v>2231818</v>
      </c>
      <c r="BD511" s="1508">
        <v>431818</v>
      </c>
      <c r="BE511" s="2169"/>
      <c r="BF511" s="1338"/>
      <c r="BG511" s="1302"/>
      <c r="BH511" s="1338"/>
      <c r="BI511" s="1302"/>
      <c r="BJ511" s="1342"/>
      <c r="BK511" s="1304"/>
      <c r="BL511" s="1229"/>
      <c r="BM511" s="1229"/>
      <c r="BN511" s="1229"/>
      <c r="BO511" s="1490">
        <f t="shared" si="196"/>
        <v>0</v>
      </c>
      <c r="BP511" s="1316">
        <f t="shared" si="189"/>
        <v>7559090</v>
      </c>
      <c r="BQ511" s="1305"/>
      <c r="BS511" s="1298">
        <f t="shared" si="190"/>
        <v>2</v>
      </c>
      <c r="BT511" s="1298">
        <f t="shared" si="191"/>
        <v>0</v>
      </c>
      <c r="BU511" s="1298">
        <f t="shared" si="192"/>
        <v>2</v>
      </c>
      <c r="BV511" s="1298">
        <f t="shared" si="193"/>
        <v>1</v>
      </c>
      <c r="BW511" s="1298">
        <f t="shared" si="194"/>
        <v>7559090</v>
      </c>
    </row>
    <row r="512" spans="1:75" ht="15" customHeight="1" x14ac:dyDescent="0.25">
      <c r="A512" s="1315">
        <f t="shared" ref="A512" si="211">+A511+1</f>
        <v>4</v>
      </c>
      <c r="B512" s="1339">
        <v>43589</v>
      </c>
      <c r="C512" s="1315">
        <f t="shared" si="210"/>
        <v>504</v>
      </c>
      <c r="D512" s="2265" t="s">
        <v>48</v>
      </c>
      <c r="E512" s="1266" t="s">
        <v>43</v>
      </c>
      <c r="F512" s="794">
        <v>2</v>
      </c>
      <c r="G512" s="1491">
        <f t="shared" si="195"/>
        <v>2663636</v>
      </c>
      <c r="H512" s="1268"/>
      <c r="I512" s="2605">
        <f t="shared" si="197"/>
        <v>0</v>
      </c>
      <c r="J512" s="808">
        <v>3</v>
      </c>
      <c r="K512" s="2605">
        <f t="shared" si="178"/>
        <v>6695454</v>
      </c>
      <c r="L512" s="2768"/>
      <c r="M512" s="2605">
        <f t="shared" si="179"/>
        <v>0</v>
      </c>
      <c r="N512" s="1505">
        <f t="shared" si="209"/>
        <v>5</v>
      </c>
      <c r="O512" s="1494">
        <f t="shared" si="209"/>
        <v>9359090</v>
      </c>
      <c r="P512" s="1494">
        <f t="shared" si="208"/>
        <v>200000</v>
      </c>
      <c r="Q512" s="1891"/>
      <c r="R512" s="1508">
        <v>1331818</v>
      </c>
      <c r="S512" s="1508">
        <v>1931818</v>
      </c>
      <c r="T512" s="1508">
        <v>2231818</v>
      </c>
      <c r="U512" s="1508">
        <v>431818</v>
      </c>
      <c r="V512" s="1302"/>
      <c r="W512" s="1338"/>
      <c r="X512" s="2299"/>
      <c r="Y512" s="1338"/>
      <c r="Z512" s="2450"/>
      <c r="AA512" s="1342"/>
      <c r="AB512" s="1340"/>
      <c r="AC512" s="1229"/>
      <c r="AD512" s="1229"/>
      <c r="AE512" s="1229"/>
      <c r="AF512" s="1490">
        <f t="shared" si="180"/>
        <v>0</v>
      </c>
      <c r="AG512" s="1316">
        <f t="shared" si="181"/>
        <v>9359090</v>
      </c>
      <c r="AH512" s="1305"/>
      <c r="AI512" s="1313"/>
      <c r="AJ512" s="1426"/>
      <c r="AK512" s="1378"/>
      <c r="AL512" s="2600"/>
      <c r="AM512" s="2261"/>
      <c r="AN512" s="1266"/>
      <c r="AO512" s="1547"/>
      <c r="AP512" s="1491">
        <f t="shared" si="182"/>
        <v>0</v>
      </c>
      <c r="AQ512" s="1895"/>
      <c r="AR512" s="1492">
        <f t="shared" si="183"/>
        <v>0</v>
      </c>
      <c r="AS512" s="1896"/>
      <c r="AT512" s="1492">
        <f t="shared" si="184"/>
        <v>0</v>
      </c>
      <c r="AU512" s="1897"/>
      <c r="AV512" s="1492">
        <f t="shared" si="185"/>
        <v>0</v>
      </c>
      <c r="AW512" s="1493">
        <f t="shared" si="186"/>
        <v>0</v>
      </c>
      <c r="AX512" s="2153">
        <f t="shared" si="187"/>
        <v>0</v>
      </c>
      <c r="AY512" s="1495">
        <f t="shared" si="188"/>
        <v>0</v>
      </c>
      <c r="AZ512" s="1271"/>
      <c r="BA512" s="1508">
        <v>1331818</v>
      </c>
      <c r="BB512" s="1508">
        <v>1931818</v>
      </c>
      <c r="BC512" s="1508">
        <v>2231818</v>
      </c>
      <c r="BD512" s="1508">
        <v>431818</v>
      </c>
      <c r="BE512" s="2169"/>
      <c r="BF512" s="1338"/>
      <c r="BG512" s="1302"/>
      <c r="BH512" s="1338"/>
      <c r="BI512" s="1303"/>
      <c r="BJ512" s="1342"/>
      <c r="BK512" s="1304"/>
      <c r="BL512" s="1229"/>
      <c r="BM512" s="1229"/>
      <c r="BN512" s="1229"/>
      <c r="BO512" s="1490">
        <f t="shared" si="196"/>
        <v>0</v>
      </c>
      <c r="BP512" s="1316">
        <f t="shared" si="189"/>
        <v>9359090</v>
      </c>
      <c r="BQ512" s="1305"/>
      <c r="BS512" s="1298">
        <f t="shared" si="190"/>
        <v>2</v>
      </c>
      <c r="BT512" s="1298">
        <f t="shared" si="191"/>
        <v>0</v>
      </c>
      <c r="BU512" s="1298">
        <f t="shared" si="192"/>
        <v>3</v>
      </c>
      <c r="BV512" s="1298">
        <f t="shared" si="193"/>
        <v>0</v>
      </c>
      <c r="BW512" s="1298">
        <f t="shared" si="194"/>
        <v>9359090</v>
      </c>
    </row>
    <row r="513" spans="1:75" ht="15" customHeight="1" x14ac:dyDescent="0.25">
      <c r="A513" s="1315">
        <v>5</v>
      </c>
      <c r="B513" s="1339">
        <v>43589</v>
      </c>
      <c r="C513" s="1315">
        <f t="shared" si="210"/>
        <v>505</v>
      </c>
      <c r="D513" s="2265" t="s">
        <v>49</v>
      </c>
      <c r="E513" s="1266" t="s">
        <v>43</v>
      </c>
      <c r="F513" s="794">
        <v>3</v>
      </c>
      <c r="G513" s="1491">
        <f t="shared" si="195"/>
        <v>3995454</v>
      </c>
      <c r="H513" s="1268"/>
      <c r="I513" s="2605">
        <f t="shared" si="197"/>
        <v>0</v>
      </c>
      <c r="J513" s="808">
        <v>2</v>
      </c>
      <c r="K513" s="2605">
        <f t="shared" si="178"/>
        <v>4463636</v>
      </c>
      <c r="L513" s="2768"/>
      <c r="M513" s="2605">
        <f t="shared" si="179"/>
        <v>0</v>
      </c>
      <c r="N513" s="1505">
        <f t="shared" si="209"/>
        <v>5</v>
      </c>
      <c r="O513" s="1494">
        <f t="shared" si="209"/>
        <v>8459090</v>
      </c>
      <c r="P513" s="1494">
        <f t="shared" si="208"/>
        <v>200000</v>
      </c>
      <c r="Q513" s="1891"/>
      <c r="R513" s="1508">
        <v>1331818</v>
      </c>
      <c r="S513" s="1508">
        <v>1931818</v>
      </c>
      <c r="T513" s="1508">
        <v>2231818</v>
      </c>
      <c r="U513" s="1508">
        <v>431818</v>
      </c>
      <c r="V513" s="1302"/>
      <c r="W513" s="1338"/>
      <c r="X513" s="2299"/>
      <c r="Y513" s="1338"/>
      <c r="Z513" s="2450"/>
      <c r="AA513" s="1342"/>
      <c r="AB513" s="1340"/>
      <c r="AC513" s="1229"/>
      <c r="AD513" s="1229"/>
      <c r="AE513" s="1229"/>
      <c r="AF513" s="1490">
        <f t="shared" si="180"/>
        <v>0</v>
      </c>
      <c r="AG513" s="1316">
        <f t="shared" si="181"/>
        <v>8459090</v>
      </c>
      <c r="AH513" s="1305"/>
      <c r="AI513" s="1313"/>
      <c r="AJ513" s="1426"/>
      <c r="AK513" s="1378"/>
      <c r="AL513" s="2600"/>
      <c r="AM513" s="2261"/>
      <c r="AN513" s="1266"/>
      <c r="AO513" s="1547"/>
      <c r="AP513" s="1491">
        <f t="shared" si="182"/>
        <v>0</v>
      </c>
      <c r="AQ513" s="1895"/>
      <c r="AR513" s="1492">
        <f t="shared" si="183"/>
        <v>0</v>
      </c>
      <c r="AS513" s="1896"/>
      <c r="AT513" s="1492">
        <f t="shared" si="184"/>
        <v>0</v>
      </c>
      <c r="AU513" s="1897"/>
      <c r="AV513" s="1492">
        <f t="shared" si="185"/>
        <v>0</v>
      </c>
      <c r="AW513" s="1493">
        <f t="shared" si="186"/>
        <v>0</v>
      </c>
      <c r="AX513" s="2153">
        <f t="shared" si="187"/>
        <v>0</v>
      </c>
      <c r="AY513" s="1495">
        <f t="shared" si="188"/>
        <v>0</v>
      </c>
      <c r="AZ513" s="1271"/>
      <c r="BA513" s="1508">
        <v>1331818</v>
      </c>
      <c r="BB513" s="1508">
        <v>1931818</v>
      </c>
      <c r="BC513" s="1508">
        <v>2231818</v>
      </c>
      <c r="BD513" s="1508">
        <v>431818</v>
      </c>
      <c r="BE513" s="2169"/>
      <c r="BF513" s="1338"/>
      <c r="BG513" s="1302"/>
      <c r="BH513" s="1338"/>
      <c r="BI513" s="1303"/>
      <c r="BJ513" s="1342"/>
      <c r="BK513" s="1304"/>
      <c r="BL513" s="1229"/>
      <c r="BM513" s="1229"/>
      <c r="BN513" s="1229"/>
      <c r="BO513" s="1490">
        <f t="shared" si="196"/>
        <v>0</v>
      </c>
      <c r="BP513" s="1316">
        <f t="shared" si="189"/>
        <v>8459090</v>
      </c>
      <c r="BQ513" s="1465"/>
      <c r="BS513" s="1298">
        <f t="shared" si="190"/>
        <v>3</v>
      </c>
      <c r="BT513" s="1298">
        <f t="shared" si="191"/>
        <v>0</v>
      </c>
      <c r="BU513" s="1298">
        <f t="shared" si="192"/>
        <v>2</v>
      </c>
      <c r="BV513" s="1298">
        <f t="shared" si="193"/>
        <v>0</v>
      </c>
      <c r="BW513" s="1298">
        <f t="shared" si="194"/>
        <v>8459090</v>
      </c>
    </row>
    <row r="514" spans="1:75" ht="15" customHeight="1" x14ac:dyDescent="0.25">
      <c r="A514" s="1315">
        <f t="shared" ref="A514" si="212">+A513+1</f>
        <v>6</v>
      </c>
      <c r="B514" s="1339">
        <v>43589</v>
      </c>
      <c r="C514" s="1315">
        <f t="shared" si="210"/>
        <v>506</v>
      </c>
      <c r="D514" s="2265" t="s">
        <v>46</v>
      </c>
      <c r="E514" s="1266" t="s">
        <v>43</v>
      </c>
      <c r="F514" s="794">
        <v>5</v>
      </c>
      <c r="G514" s="1491">
        <f t="shared" si="195"/>
        <v>6659090</v>
      </c>
      <c r="H514" s="1268"/>
      <c r="I514" s="2605">
        <f t="shared" si="197"/>
        <v>0</v>
      </c>
      <c r="J514" s="808">
        <v>4</v>
      </c>
      <c r="K514" s="2605">
        <f t="shared" si="178"/>
        <v>8927272</v>
      </c>
      <c r="L514" s="2768">
        <v>1</v>
      </c>
      <c r="M514" s="2605">
        <f t="shared" si="179"/>
        <v>431818</v>
      </c>
      <c r="N514" s="1505">
        <f t="shared" si="209"/>
        <v>10</v>
      </c>
      <c r="O514" s="1494">
        <f t="shared" si="209"/>
        <v>16018180</v>
      </c>
      <c r="P514" s="1494">
        <f t="shared" si="208"/>
        <v>400000</v>
      </c>
      <c r="Q514" s="1891"/>
      <c r="R514" s="1508">
        <v>1331818</v>
      </c>
      <c r="S514" s="1508">
        <v>1931818</v>
      </c>
      <c r="T514" s="1508">
        <v>2231818</v>
      </c>
      <c r="U514" s="1508">
        <v>431818</v>
      </c>
      <c r="V514" s="1302"/>
      <c r="W514" s="1338"/>
      <c r="X514" s="2299"/>
      <c r="Y514" s="1338"/>
      <c r="Z514" s="2450"/>
      <c r="AA514" s="1342"/>
      <c r="AB514" s="1340"/>
      <c r="AC514" s="1229"/>
      <c r="AD514" s="1229"/>
      <c r="AE514" s="1229"/>
      <c r="AF514" s="1490">
        <f t="shared" si="180"/>
        <v>0</v>
      </c>
      <c r="AG514" s="1316">
        <f t="shared" si="181"/>
        <v>16018180</v>
      </c>
      <c r="AH514" s="1305"/>
      <c r="AI514" s="1313"/>
      <c r="AJ514" s="1426"/>
      <c r="AK514" s="1378"/>
      <c r="AL514" s="2600"/>
      <c r="AM514" s="2261"/>
      <c r="AN514" s="1266"/>
      <c r="AO514" s="1547"/>
      <c r="AP514" s="1491">
        <f t="shared" si="182"/>
        <v>0</v>
      </c>
      <c r="AQ514" s="1895"/>
      <c r="AR514" s="1492">
        <f t="shared" si="183"/>
        <v>0</v>
      </c>
      <c r="AS514" s="1896"/>
      <c r="AT514" s="1492">
        <f t="shared" si="184"/>
        <v>0</v>
      </c>
      <c r="AU514" s="1897"/>
      <c r="AV514" s="1492">
        <f t="shared" si="185"/>
        <v>0</v>
      </c>
      <c r="AW514" s="1493">
        <f t="shared" si="186"/>
        <v>0</v>
      </c>
      <c r="AX514" s="2153">
        <f t="shared" si="187"/>
        <v>0</v>
      </c>
      <c r="AY514" s="1495">
        <f t="shared" si="188"/>
        <v>0</v>
      </c>
      <c r="AZ514" s="1271"/>
      <c r="BA514" s="1508">
        <v>1331818</v>
      </c>
      <c r="BB514" s="1508">
        <v>1931818</v>
      </c>
      <c r="BC514" s="1508">
        <v>2231818</v>
      </c>
      <c r="BD514" s="1508">
        <v>431818</v>
      </c>
      <c r="BE514" s="2169"/>
      <c r="BF514" s="1338"/>
      <c r="BG514" s="1302"/>
      <c r="BH514" s="1338"/>
      <c r="BI514" s="1303"/>
      <c r="BJ514" s="1342"/>
      <c r="BK514" s="1304"/>
      <c r="BL514" s="1229"/>
      <c r="BM514" s="1229"/>
      <c r="BN514" s="1229"/>
      <c r="BO514" s="1490">
        <f t="shared" si="196"/>
        <v>0</v>
      </c>
      <c r="BP514" s="1316">
        <f t="shared" si="189"/>
        <v>16018180</v>
      </c>
      <c r="BQ514" s="1465"/>
      <c r="BS514" s="1298">
        <f t="shared" si="190"/>
        <v>5</v>
      </c>
      <c r="BT514" s="1298">
        <f t="shared" si="191"/>
        <v>0</v>
      </c>
      <c r="BU514" s="1298">
        <f t="shared" si="192"/>
        <v>4</v>
      </c>
      <c r="BV514" s="1298">
        <f t="shared" si="193"/>
        <v>1</v>
      </c>
      <c r="BW514" s="1298">
        <f t="shared" si="194"/>
        <v>16018180</v>
      </c>
    </row>
    <row r="515" spans="1:75" ht="15" customHeight="1" x14ac:dyDescent="0.25">
      <c r="A515" s="1315">
        <v>7</v>
      </c>
      <c r="B515" s="1339">
        <v>43589</v>
      </c>
      <c r="C515" s="1315">
        <f t="shared" si="210"/>
        <v>507</v>
      </c>
      <c r="D515" s="2265" t="s">
        <v>87</v>
      </c>
      <c r="E515" s="1266" t="s">
        <v>88</v>
      </c>
      <c r="F515" s="794">
        <v>5</v>
      </c>
      <c r="G515" s="1491">
        <f t="shared" si="195"/>
        <v>6659090</v>
      </c>
      <c r="H515" s="1268"/>
      <c r="I515" s="2605">
        <f t="shared" si="197"/>
        <v>0</v>
      </c>
      <c r="J515" s="808">
        <v>4</v>
      </c>
      <c r="K515" s="2605">
        <f t="shared" si="178"/>
        <v>8927272</v>
      </c>
      <c r="L515" s="2768">
        <v>1</v>
      </c>
      <c r="M515" s="2605">
        <f t="shared" si="179"/>
        <v>431818</v>
      </c>
      <c r="N515" s="1505">
        <f t="shared" si="209"/>
        <v>10</v>
      </c>
      <c r="O515" s="1494">
        <f t="shared" si="209"/>
        <v>16018180</v>
      </c>
      <c r="P515" s="1494">
        <f t="shared" si="208"/>
        <v>400000</v>
      </c>
      <c r="Q515" s="1888"/>
      <c r="R515" s="1508">
        <v>1331818</v>
      </c>
      <c r="S515" s="1508">
        <v>1931818</v>
      </c>
      <c r="T515" s="1508">
        <v>2231818</v>
      </c>
      <c r="U515" s="1508">
        <v>431818</v>
      </c>
      <c r="V515" s="1302"/>
      <c r="W515" s="1338"/>
      <c r="X515" s="2299"/>
      <c r="Y515" s="1338"/>
      <c r="Z515" s="2450"/>
      <c r="AA515" s="1342"/>
      <c r="AB515" s="1340"/>
      <c r="AC515" s="1229"/>
      <c r="AD515" s="1229"/>
      <c r="AE515" s="1229"/>
      <c r="AF515" s="1490">
        <f t="shared" si="180"/>
        <v>0</v>
      </c>
      <c r="AG515" s="1316">
        <f t="shared" si="181"/>
        <v>16018180</v>
      </c>
      <c r="AH515" s="1305"/>
      <c r="AI515" s="1313"/>
      <c r="AJ515" s="1426"/>
      <c r="AK515" s="1378"/>
      <c r="AL515" s="2600"/>
      <c r="AM515" s="2261"/>
      <c r="AN515" s="1266"/>
      <c r="AO515" s="1547"/>
      <c r="AP515" s="1491">
        <f t="shared" si="182"/>
        <v>0</v>
      </c>
      <c r="AQ515" s="1895"/>
      <c r="AR515" s="1492">
        <f t="shared" si="183"/>
        <v>0</v>
      </c>
      <c r="AS515" s="1896"/>
      <c r="AT515" s="1492">
        <f t="shared" si="184"/>
        <v>0</v>
      </c>
      <c r="AU515" s="1897"/>
      <c r="AV515" s="1492">
        <f t="shared" si="185"/>
        <v>0</v>
      </c>
      <c r="AW515" s="1493">
        <f t="shared" si="186"/>
        <v>0</v>
      </c>
      <c r="AX515" s="2153">
        <f t="shared" si="187"/>
        <v>0</v>
      </c>
      <c r="AY515" s="1495">
        <f t="shared" si="188"/>
        <v>0</v>
      </c>
      <c r="AZ515" s="1271"/>
      <c r="BA515" s="1508">
        <v>1331818</v>
      </c>
      <c r="BB515" s="1508">
        <v>1931818</v>
      </c>
      <c r="BC515" s="1508">
        <v>2231818</v>
      </c>
      <c r="BD515" s="1508">
        <v>431818</v>
      </c>
      <c r="BE515" s="2169"/>
      <c r="BF515" s="1338"/>
      <c r="BG515" s="1302"/>
      <c r="BH515" s="1338"/>
      <c r="BI515" s="1303"/>
      <c r="BJ515" s="1342"/>
      <c r="BK515" s="1304"/>
      <c r="BL515" s="1229"/>
      <c r="BM515" s="1229"/>
      <c r="BN515" s="1229"/>
      <c r="BO515" s="1490">
        <f t="shared" si="196"/>
        <v>0</v>
      </c>
      <c r="BP515" s="1316">
        <f t="shared" si="189"/>
        <v>16018180</v>
      </c>
      <c r="BQ515" s="1305"/>
      <c r="BS515" s="1298">
        <f t="shared" si="190"/>
        <v>5</v>
      </c>
      <c r="BT515" s="1298">
        <f t="shared" si="191"/>
        <v>0</v>
      </c>
      <c r="BU515" s="1298">
        <f t="shared" si="192"/>
        <v>4</v>
      </c>
      <c r="BV515" s="1298">
        <f t="shared" si="193"/>
        <v>1</v>
      </c>
      <c r="BW515" s="1298">
        <f t="shared" si="194"/>
        <v>16018180</v>
      </c>
    </row>
    <row r="516" spans="1:75" ht="15" customHeight="1" x14ac:dyDescent="0.25">
      <c r="A516" s="1315">
        <f t="shared" ref="A516" si="213">+A515+1</f>
        <v>8</v>
      </c>
      <c r="B516" s="1339">
        <v>43589</v>
      </c>
      <c r="C516" s="1315">
        <f t="shared" si="210"/>
        <v>508</v>
      </c>
      <c r="D516" s="2265" t="s">
        <v>70</v>
      </c>
      <c r="E516" s="1266" t="s">
        <v>57</v>
      </c>
      <c r="F516" s="794">
        <v>4</v>
      </c>
      <c r="G516" s="1491">
        <f t="shared" si="195"/>
        <v>5327272</v>
      </c>
      <c r="H516" s="1268"/>
      <c r="I516" s="2605">
        <f t="shared" si="197"/>
        <v>0</v>
      </c>
      <c r="J516" s="808">
        <v>3</v>
      </c>
      <c r="K516" s="2605">
        <f t="shared" si="178"/>
        <v>6695454</v>
      </c>
      <c r="L516" s="2768">
        <v>1</v>
      </c>
      <c r="M516" s="2605">
        <f t="shared" si="179"/>
        <v>431818</v>
      </c>
      <c r="N516" s="1505">
        <f t="shared" si="209"/>
        <v>8</v>
      </c>
      <c r="O516" s="1494">
        <f t="shared" si="209"/>
        <v>12454544</v>
      </c>
      <c r="P516" s="1494">
        <f t="shared" si="208"/>
        <v>320000</v>
      </c>
      <c r="Q516" s="1888"/>
      <c r="R516" s="1508">
        <v>1331818</v>
      </c>
      <c r="S516" s="1508">
        <v>1931818</v>
      </c>
      <c r="T516" s="1508">
        <v>2231818</v>
      </c>
      <c r="U516" s="1508">
        <v>431818</v>
      </c>
      <c r="V516" s="1302"/>
      <c r="W516" s="1338"/>
      <c r="X516" s="2299"/>
      <c r="Y516" s="1338"/>
      <c r="Z516" s="2450"/>
      <c r="AA516" s="1342"/>
      <c r="AB516" s="1340"/>
      <c r="AC516" s="1229"/>
      <c r="AD516" s="1229"/>
      <c r="AE516" s="1229"/>
      <c r="AF516" s="1490">
        <f t="shared" si="180"/>
        <v>0</v>
      </c>
      <c r="AG516" s="1316">
        <f t="shared" si="181"/>
        <v>12454544</v>
      </c>
      <c r="AH516" s="1305"/>
      <c r="AI516" s="1313"/>
      <c r="AJ516" s="1426"/>
      <c r="AK516" s="1378"/>
      <c r="AL516" s="2600"/>
      <c r="AM516" s="2261"/>
      <c r="AN516" s="1266"/>
      <c r="AO516" s="1547"/>
      <c r="AP516" s="1491">
        <f t="shared" si="182"/>
        <v>0</v>
      </c>
      <c r="AQ516" s="1895"/>
      <c r="AR516" s="1492">
        <f t="shared" si="183"/>
        <v>0</v>
      </c>
      <c r="AS516" s="1896"/>
      <c r="AT516" s="1492">
        <f t="shared" si="184"/>
        <v>0</v>
      </c>
      <c r="AU516" s="1897"/>
      <c r="AV516" s="1492">
        <f t="shared" si="185"/>
        <v>0</v>
      </c>
      <c r="AW516" s="1493">
        <f t="shared" si="186"/>
        <v>0</v>
      </c>
      <c r="AX516" s="2153">
        <f t="shared" si="187"/>
        <v>0</v>
      </c>
      <c r="AY516" s="1495">
        <f t="shared" si="188"/>
        <v>0</v>
      </c>
      <c r="AZ516" s="1271"/>
      <c r="BA516" s="1508">
        <v>1331818</v>
      </c>
      <c r="BB516" s="1508">
        <v>1931818</v>
      </c>
      <c r="BC516" s="1508">
        <v>2231818</v>
      </c>
      <c r="BD516" s="1508">
        <v>431818</v>
      </c>
      <c r="BE516" s="2169"/>
      <c r="BF516" s="1338"/>
      <c r="BG516" s="1302"/>
      <c r="BH516" s="1338"/>
      <c r="BI516" s="1303"/>
      <c r="BJ516" s="1342"/>
      <c r="BK516" s="1304"/>
      <c r="BL516" s="1229"/>
      <c r="BM516" s="1229"/>
      <c r="BN516" s="1229"/>
      <c r="BO516" s="1490">
        <f t="shared" si="196"/>
        <v>0</v>
      </c>
      <c r="BP516" s="1316">
        <f t="shared" si="189"/>
        <v>12454544</v>
      </c>
      <c r="BQ516" s="1305"/>
      <c r="BS516" s="1298">
        <f t="shared" si="190"/>
        <v>4</v>
      </c>
      <c r="BT516" s="1298">
        <f t="shared" si="191"/>
        <v>0</v>
      </c>
      <c r="BU516" s="1298">
        <f t="shared" si="192"/>
        <v>3</v>
      </c>
      <c r="BV516" s="1298">
        <f t="shared" si="193"/>
        <v>1</v>
      </c>
      <c r="BW516" s="1298">
        <f t="shared" si="194"/>
        <v>12454544</v>
      </c>
    </row>
    <row r="517" spans="1:75" ht="15" customHeight="1" x14ac:dyDescent="0.25">
      <c r="A517" s="1315">
        <v>9</v>
      </c>
      <c r="B517" s="1339">
        <v>43589</v>
      </c>
      <c r="C517" s="1315">
        <f t="shared" si="210"/>
        <v>509</v>
      </c>
      <c r="D517" s="2265" t="s">
        <v>84</v>
      </c>
      <c r="E517" s="1266" t="s">
        <v>57</v>
      </c>
      <c r="F517" s="794">
        <v>5</v>
      </c>
      <c r="G517" s="1491">
        <f t="shared" si="195"/>
        <v>6659090</v>
      </c>
      <c r="H517" s="1268">
        <v>1</v>
      </c>
      <c r="I517" s="2605">
        <f t="shared" si="197"/>
        <v>1931818</v>
      </c>
      <c r="J517" s="808">
        <v>3</v>
      </c>
      <c r="K517" s="2605">
        <f t="shared" si="178"/>
        <v>6695454</v>
      </c>
      <c r="L517" s="2768">
        <v>1</v>
      </c>
      <c r="M517" s="2605">
        <f t="shared" si="179"/>
        <v>431818</v>
      </c>
      <c r="N517" s="1505">
        <f t="shared" si="209"/>
        <v>10</v>
      </c>
      <c r="O517" s="1494">
        <f t="shared" si="209"/>
        <v>15718180</v>
      </c>
      <c r="P517" s="1494">
        <f t="shared" si="208"/>
        <v>400000</v>
      </c>
      <c r="Q517" s="1889"/>
      <c r="R517" s="1508">
        <v>1331818</v>
      </c>
      <c r="S517" s="1508">
        <v>1931818</v>
      </c>
      <c r="T517" s="1508">
        <v>2231818</v>
      </c>
      <c r="U517" s="1508">
        <v>431818</v>
      </c>
      <c r="V517" s="1302"/>
      <c r="W517" s="1338"/>
      <c r="X517" s="2303"/>
      <c r="Y517" s="1686"/>
      <c r="Z517" s="2450"/>
      <c r="AA517" s="1342"/>
      <c r="AB517" s="1340"/>
      <c r="AC517" s="1229"/>
      <c r="AD517" s="1229"/>
      <c r="AE517" s="1229"/>
      <c r="AF517" s="1490">
        <f t="shared" si="180"/>
        <v>0</v>
      </c>
      <c r="AG517" s="1316">
        <f t="shared" si="181"/>
        <v>15718180</v>
      </c>
      <c r="AH517" s="1465"/>
      <c r="AI517" s="1313"/>
      <c r="AJ517" s="1426"/>
      <c r="AK517" s="1378"/>
      <c r="AL517" s="2600"/>
      <c r="AM517" s="2261"/>
      <c r="AN517" s="1266"/>
      <c r="AO517" s="1547"/>
      <c r="AP517" s="1491">
        <f t="shared" si="182"/>
        <v>0</v>
      </c>
      <c r="AQ517" s="1895"/>
      <c r="AR517" s="1492">
        <f t="shared" si="183"/>
        <v>0</v>
      </c>
      <c r="AS517" s="1896"/>
      <c r="AT517" s="1492">
        <f t="shared" si="184"/>
        <v>0</v>
      </c>
      <c r="AU517" s="1897"/>
      <c r="AV517" s="1492">
        <f t="shared" si="185"/>
        <v>0</v>
      </c>
      <c r="AW517" s="1493">
        <f t="shared" si="186"/>
        <v>0</v>
      </c>
      <c r="AX517" s="2153">
        <f t="shared" si="187"/>
        <v>0</v>
      </c>
      <c r="AY517" s="1495">
        <f t="shared" si="188"/>
        <v>0</v>
      </c>
      <c r="AZ517" s="1271"/>
      <c r="BA517" s="1508">
        <v>1331818</v>
      </c>
      <c r="BB517" s="1508">
        <v>1931818</v>
      </c>
      <c r="BC517" s="1508">
        <v>2231818</v>
      </c>
      <c r="BD517" s="1508">
        <v>431818</v>
      </c>
      <c r="BE517" s="2169"/>
      <c r="BF517" s="1338"/>
      <c r="BG517" s="1302"/>
      <c r="BH517" s="1338"/>
      <c r="BI517" s="1303"/>
      <c r="BJ517" s="1342"/>
      <c r="BK517" s="1304"/>
      <c r="BL517" s="1229"/>
      <c r="BM517" s="1229"/>
      <c r="BN517" s="1229"/>
      <c r="BO517" s="1490">
        <f t="shared" si="196"/>
        <v>0</v>
      </c>
      <c r="BP517" s="1316">
        <f t="shared" si="189"/>
        <v>15718180</v>
      </c>
      <c r="BQ517" s="1305"/>
      <c r="BS517" s="1298">
        <f t="shared" si="190"/>
        <v>5</v>
      </c>
      <c r="BT517" s="1298">
        <f t="shared" si="191"/>
        <v>1</v>
      </c>
      <c r="BU517" s="1298">
        <f t="shared" si="192"/>
        <v>3</v>
      </c>
      <c r="BV517" s="1298">
        <f t="shared" si="193"/>
        <v>1</v>
      </c>
      <c r="BW517" s="1298">
        <f t="shared" si="194"/>
        <v>15718180</v>
      </c>
    </row>
    <row r="518" spans="1:75" ht="15" customHeight="1" thickBot="1" x14ac:dyDescent="0.3">
      <c r="A518" s="1315">
        <f>+A517+1</f>
        <v>10</v>
      </c>
      <c r="B518" s="1339">
        <v>43589</v>
      </c>
      <c r="C518" s="1315">
        <f t="shared" si="210"/>
        <v>510</v>
      </c>
      <c r="D518" s="2265" t="s">
        <v>106</v>
      </c>
      <c r="E518" s="1266" t="s">
        <v>88</v>
      </c>
      <c r="F518" s="794">
        <v>5</v>
      </c>
      <c r="G518" s="1491">
        <f t="shared" si="195"/>
        <v>6659090</v>
      </c>
      <c r="H518" s="1268"/>
      <c r="I518" s="2605">
        <f t="shared" si="197"/>
        <v>0</v>
      </c>
      <c r="J518" s="808">
        <v>4</v>
      </c>
      <c r="K518" s="2605">
        <f t="shared" si="178"/>
        <v>8927272</v>
      </c>
      <c r="L518" s="2768">
        <v>1</v>
      </c>
      <c r="M518" s="2605">
        <f t="shared" si="179"/>
        <v>431818</v>
      </c>
      <c r="N518" s="1505">
        <f t="shared" si="209"/>
        <v>10</v>
      </c>
      <c r="O518" s="1494">
        <f t="shared" si="209"/>
        <v>16018180</v>
      </c>
      <c r="P518" s="1494">
        <f t="shared" si="208"/>
        <v>400000</v>
      </c>
      <c r="Q518" s="1891"/>
      <c r="R518" s="1508">
        <v>1331818</v>
      </c>
      <c r="S518" s="1508">
        <v>1931818</v>
      </c>
      <c r="T518" s="1508">
        <v>2231818</v>
      </c>
      <c r="U518" s="1508">
        <v>431818</v>
      </c>
      <c r="V518" s="1302"/>
      <c r="W518" s="1342"/>
      <c r="X518" s="2388"/>
      <c r="Y518" s="1338"/>
      <c r="Z518" s="2450"/>
      <c r="AA518" s="1342"/>
      <c r="AB518" s="1340"/>
      <c r="AC518" s="1229"/>
      <c r="AD518" s="1229"/>
      <c r="AE518" s="1229"/>
      <c r="AF518" s="1490">
        <f t="shared" si="180"/>
        <v>0</v>
      </c>
      <c r="AG518" s="1316">
        <f t="shared" si="181"/>
        <v>16018180</v>
      </c>
      <c r="AH518" s="1305"/>
      <c r="AI518" s="1313"/>
      <c r="AJ518" s="1426"/>
      <c r="AK518" s="1378"/>
      <c r="AL518" s="2600"/>
      <c r="AM518" s="2261"/>
      <c r="AN518" s="1266"/>
      <c r="AO518" s="1547"/>
      <c r="AP518" s="1491">
        <f t="shared" si="182"/>
        <v>0</v>
      </c>
      <c r="AQ518" s="1895"/>
      <c r="AR518" s="1492">
        <f t="shared" si="183"/>
        <v>0</v>
      </c>
      <c r="AS518" s="1896"/>
      <c r="AT518" s="1492">
        <f t="shared" si="184"/>
        <v>0</v>
      </c>
      <c r="AU518" s="1897"/>
      <c r="AV518" s="1492">
        <f t="shared" si="185"/>
        <v>0</v>
      </c>
      <c r="AW518" s="1493">
        <f t="shared" si="186"/>
        <v>0</v>
      </c>
      <c r="AX518" s="2153">
        <f t="shared" si="187"/>
        <v>0</v>
      </c>
      <c r="AY518" s="1495">
        <f t="shared" si="188"/>
        <v>0</v>
      </c>
      <c r="AZ518" s="1271"/>
      <c r="BA518" s="1508">
        <v>1331818</v>
      </c>
      <c r="BB518" s="1508">
        <v>1931818</v>
      </c>
      <c r="BC518" s="1508">
        <v>2231818</v>
      </c>
      <c r="BD518" s="1508">
        <v>431818</v>
      </c>
      <c r="BE518" s="2169"/>
      <c r="BF518" s="1338"/>
      <c r="BG518" s="1302"/>
      <c r="BH518" s="1338"/>
      <c r="BI518" s="1303"/>
      <c r="BJ518" s="1342"/>
      <c r="BK518" s="1304"/>
      <c r="BL518" s="1229"/>
      <c r="BM518" s="1229"/>
      <c r="BN518" s="1229"/>
      <c r="BO518" s="1490">
        <f t="shared" si="196"/>
        <v>0</v>
      </c>
      <c r="BP518" s="1316">
        <f t="shared" si="189"/>
        <v>16018180</v>
      </c>
      <c r="BQ518" s="1465"/>
      <c r="BS518" s="1298">
        <f t="shared" si="190"/>
        <v>5</v>
      </c>
      <c r="BT518" s="1298">
        <f t="shared" si="191"/>
        <v>0</v>
      </c>
      <c r="BU518" s="1298">
        <f t="shared" si="192"/>
        <v>4</v>
      </c>
      <c r="BV518" s="1298">
        <f t="shared" si="193"/>
        <v>1</v>
      </c>
      <c r="BW518" s="1298">
        <f t="shared" si="194"/>
        <v>16018180</v>
      </c>
    </row>
    <row r="519" spans="1:75" ht="15" customHeight="1" x14ac:dyDescent="0.25">
      <c r="A519" s="1315">
        <v>1</v>
      </c>
      <c r="B519" s="1339">
        <v>43591</v>
      </c>
      <c r="C519" s="1268">
        <v>511</v>
      </c>
      <c r="D519" s="2525" t="s">
        <v>93</v>
      </c>
      <c r="E519" s="1266" t="s">
        <v>31</v>
      </c>
      <c r="F519" s="794">
        <v>5</v>
      </c>
      <c r="G519" s="1491">
        <f t="shared" si="195"/>
        <v>6659090</v>
      </c>
      <c r="H519" s="1268"/>
      <c r="I519" s="2605">
        <f t="shared" si="197"/>
        <v>0</v>
      </c>
      <c r="J519" s="808">
        <v>4</v>
      </c>
      <c r="K519" s="2605">
        <f t="shared" si="178"/>
        <v>8927272</v>
      </c>
      <c r="L519" s="2768">
        <v>1</v>
      </c>
      <c r="M519" s="2605">
        <f t="shared" si="179"/>
        <v>431818</v>
      </c>
      <c r="N519" s="1505">
        <f t="shared" si="209"/>
        <v>10</v>
      </c>
      <c r="O519" s="1494">
        <f t="shared" si="209"/>
        <v>16018180</v>
      </c>
      <c r="P519" s="1494">
        <f t="shared" si="208"/>
        <v>400000</v>
      </c>
      <c r="Q519" s="1891"/>
      <c r="R519" s="1508">
        <v>1331818</v>
      </c>
      <c r="S519" s="1508">
        <v>1931818</v>
      </c>
      <c r="T519" s="1508">
        <v>2231818</v>
      </c>
      <c r="U519" s="1508">
        <v>431818</v>
      </c>
      <c r="V519" s="1302"/>
      <c r="W519" s="1338"/>
      <c r="X519" s="2299"/>
      <c r="Y519" s="1338"/>
      <c r="Z519" s="2450"/>
      <c r="AA519" s="1342"/>
      <c r="AB519" s="1340"/>
      <c r="AC519" s="1229"/>
      <c r="AD519" s="1229"/>
      <c r="AE519" s="1229"/>
      <c r="AF519" s="1490">
        <f t="shared" si="180"/>
        <v>0</v>
      </c>
      <c r="AG519" s="1316">
        <f t="shared" si="181"/>
        <v>16018180</v>
      </c>
      <c r="AH519" s="1305"/>
      <c r="AI519" s="1313"/>
      <c r="AJ519" s="1425"/>
      <c r="AK519" s="1299"/>
      <c r="AL519" s="2538"/>
      <c r="AM519" s="2259"/>
      <c r="AN519" s="1266"/>
      <c r="AO519" s="1529"/>
      <c r="AP519" s="1491">
        <f t="shared" si="182"/>
        <v>0</v>
      </c>
      <c r="AQ519" s="1268"/>
      <c r="AR519" s="1492">
        <f t="shared" si="183"/>
        <v>0</v>
      </c>
      <c r="AS519" s="808"/>
      <c r="AT519" s="1492">
        <f t="shared" si="184"/>
        <v>0</v>
      </c>
      <c r="AU519" s="809"/>
      <c r="AV519" s="1492">
        <f t="shared" si="185"/>
        <v>0</v>
      </c>
      <c r="AW519" s="1493">
        <f t="shared" si="186"/>
        <v>0</v>
      </c>
      <c r="AX519" s="2153">
        <f t="shared" si="187"/>
        <v>0</v>
      </c>
      <c r="AY519" s="1495">
        <f t="shared" si="188"/>
        <v>0</v>
      </c>
      <c r="AZ519" s="1271"/>
      <c r="BA519" s="1508">
        <v>1331818</v>
      </c>
      <c r="BB519" s="1508">
        <v>1931818</v>
      </c>
      <c r="BC519" s="1508">
        <v>2231818</v>
      </c>
      <c r="BD519" s="1508">
        <v>431818</v>
      </c>
      <c r="BE519" s="2169"/>
      <c r="BF519" s="1338"/>
      <c r="BG519" s="1302"/>
      <c r="BH519" s="1338"/>
      <c r="BI519" s="1303"/>
      <c r="BJ519" s="1342"/>
      <c r="BK519" s="1304"/>
      <c r="BL519" s="1229"/>
      <c r="BM519" s="1229"/>
      <c r="BN519" s="1229"/>
      <c r="BO519" s="1490">
        <f t="shared" si="196"/>
        <v>0</v>
      </c>
      <c r="BP519" s="1316">
        <f t="shared" si="189"/>
        <v>16018180</v>
      </c>
      <c r="BQ519" s="1305"/>
      <c r="BS519" s="1298">
        <f t="shared" si="190"/>
        <v>5</v>
      </c>
      <c r="BT519" s="1298">
        <f t="shared" si="191"/>
        <v>0</v>
      </c>
      <c r="BU519" s="1298">
        <f t="shared" si="192"/>
        <v>4</v>
      </c>
      <c r="BV519" s="1298">
        <f t="shared" si="193"/>
        <v>1</v>
      </c>
      <c r="BW519" s="1298">
        <f t="shared" si="194"/>
        <v>16018180</v>
      </c>
    </row>
    <row r="520" spans="1:75" ht="15" customHeight="1" x14ac:dyDescent="0.25">
      <c r="A520" s="1315">
        <f>+A519+1</f>
        <v>2</v>
      </c>
      <c r="B520" s="1339">
        <v>43591</v>
      </c>
      <c r="C520" s="1315">
        <f>+C519+1</f>
        <v>512</v>
      </c>
      <c r="D520" s="2523" t="s">
        <v>217</v>
      </c>
      <c r="E520" s="1266" t="s">
        <v>31</v>
      </c>
      <c r="F520" s="794">
        <v>2</v>
      </c>
      <c r="G520" s="1491">
        <f t="shared" si="195"/>
        <v>2663636</v>
      </c>
      <c r="H520" s="1268"/>
      <c r="I520" s="2605">
        <f t="shared" si="197"/>
        <v>0</v>
      </c>
      <c r="J520" s="808">
        <v>2</v>
      </c>
      <c r="K520" s="2605">
        <f t="shared" ref="K520:K583" si="214">J520*T520</f>
        <v>4463636</v>
      </c>
      <c r="L520" s="2768">
        <v>1</v>
      </c>
      <c r="M520" s="2605">
        <f t="shared" ref="M520:M583" si="215">L520*U520</f>
        <v>431818</v>
      </c>
      <c r="N520" s="1505">
        <f t="shared" si="209"/>
        <v>5</v>
      </c>
      <c r="O520" s="1494">
        <f t="shared" si="209"/>
        <v>7559090</v>
      </c>
      <c r="P520" s="1494">
        <f t="shared" si="208"/>
        <v>200000</v>
      </c>
      <c r="Q520" s="1891"/>
      <c r="R520" s="1508">
        <v>1331818</v>
      </c>
      <c r="S520" s="1508">
        <v>1931818</v>
      </c>
      <c r="T520" s="1508">
        <v>2231818</v>
      </c>
      <c r="U520" s="1508">
        <v>431818</v>
      </c>
      <c r="V520" s="1302"/>
      <c r="W520" s="1338"/>
      <c r="X520" s="2299"/>
      <c r="Y520" s="1338"/>
      <c r="Z520" s="2450"/>
      <c r="AA520" s="1342"/>
      <c r="AB520" s="1340"/>
      <c r="AC520" s="1229"/>
      <c r="AD520" s="1229"/>
      <c r="AE520" s="1229"/>
      <c r="AF520" s="1490">
        <f t="shared" ref="AF520:AF583" si="216">W520+Y520+AA520+AC520</f>
        <v>0</v>
      </c>
      <c r="AG520" s="1316">
        <f t="shared" ref="AG520:AG583" si="217">O520-AF520</f>
        <v>7559090</v>
      </c>
      <c r="AH520" s="1305"/>
      <c r="AI520" s="1313"/>
      <c r="AJ520" s="1267"/>
      <c r="AK520" s="1299"/>
      <c r="AL520" s="2538"/>
      <c r="AM520" s="2256"/>
      <c r="AN520" s="1266"/>
      <c r="AO520" s="1254"/>
      <c r="AP520" s="1491">
        <f t="shared" ref="AP520:AP583" si="218">AO520*BA520</f>
        <v>0</v>
      </c>
      <c r="AQ520" s="1268"/>
      <c r="AR520" s="1492">
        <f t="shared" ref="AR520:AR583" si="219">AQ520*BB520</f>
        <v>0</v>
      </c>
      <c r="AS520" s="808"/>
      <c r="AT520" s="1492">
        <f t="shared" ref="AT520:AT583" si="220">AS520*BC520</f>
        <v>0</v>
      </c>
      <c r="AU520" s="809"/>
      <c r="AV520" s="1492">
        <f t="shared" ref="AV520:AV583" si="221">AU520*BD520</f>
        <v>0</v>
      </c>
      <c r="AW520" s="1493">
        <f t="shared" ref="AW520:AW583" si="222">AO520+AQ520+AS520+AU520</f>
        <v>0</v>
      </c>
      <c r="AX520" s="2153">
        <f t="shared" ref="AX520:AX583" si="223">AP520+AR520+AT520+AV520</f>
        <v>0</v>
      </c>
      <c r="AY520" s="1495">
        <f t="shared" ref="AY520:AY583" si="224">AW520*40000</f>
        <v>0</v>
      </c>
      <c r="AZ520" s="1271"/>
      <c r="BA520" s="1508">
        <v>1331818</v>
      </c>
      <c r="BB520" s="1508">
        <v>1931818</v>
      </c>
      <c r="BC520" s="1508">
        <v>2231818</v>
      </c>
      <c r="BD520" s="1508">
        <v>431818</v>
      </c>
      <c r="BE520" s="2169"/>
      <c r="BF520" s="1338"/>
      <c r="BG520" s="1302"/>
      <c r="BH520" s="1338"/>
      <c r="BI520" s="1303"/>
      <c r="BJ520" s="1342"/>
      <c r="BK520" s="1304"/>
      <c r="BL520" s="1229"/>
      <c r="BM520" s="1229"/>
      <c r="BN520" s="1229"/>
      <c r="BO520" s="1490">
        <f t="shared" si="196"/>
        <v>0</v>
      </c>
      <c r="BP520" s="1316">
        <f t="shared" ref="BP520:BP574" si="225">O520-BO520</f>
        <v>7559090</v>
      </c>
      <c r="BQ520" s="1305"/>
      <c r="BS520" s="1298">
        <f t="shared" ref="BS520:BS583" si="226">F520-AO520</f>
        <v>2</v>
      </c>
      <c r="BT520" s="1298">
        <f t="shared" ref="BT520:BT583" si="227">H520-AQ520</f>
        <v>0</v>
      </c>
      <c r="BU520" s="1298">
        <f t="shared" ref="BU520:BU583" si="228">J520-AS520</f>
        <v>2</v>
      </c>
      <c r="BV520" s="1298">
        <f t="shared" ref="BV520:BV583" si="229">L520-AU520</f>
        <v>1</v>
      </c>
      <c r="BW520" s="1298">
        <f t="shared" ref="BW520:BW583" si="230">O520-AX520</f>
        <v>7559090</v>
      </c>
    </row>
    <row r="521" spans="1:75" ht="15" customHeight="1" x14ac:dyDescent="0.25">
      <c r="A521" s="1315">
        <f t="shared" ref="A521:A530" si="231">+A520+1</f>
        <v>3</v>
      </c>
      <c r="B521" s="1339">
        <v>43591</v>
      </c>
      <c r="C521" s="1315">
        <f t="shared" ref="C521:C530" si="232">+C520+1</f>
        <v>513</v>
      </c>
      <c r="D521" s="2523" t="s">
        <v>94</v>
      </c>
      <c r="E521" s="1266" t="s">
        <v>31</v>
      </c>
      <c r="F521" s="794">
        <v>2</v>
      </c>
      <c r="G521" s="1491">
        <f t="shared" ref="G521:G584" si="233">F521*R521</f>
        <v>2663636</v>
      </c>
      <c r="H521" s="1268"/>
      <c r="I521" s="2605">
        <f t="shared" si="197"/>
        <v>0</v>
      </c>
      <c r="J521" s="808">
        <v>2</v>
      </c>
      <c r="K521" s="2605">
        <f t="shared" si="214"/>
        <v>4463636</v>
      </c>
      <c r="L521" s="2768">
        <v>1</v>
      </c>
      <c r="M521" s="2605">
        <f t="shared" si="215"/>
        <v>431818</v>
      </c>
      <c r="N521" s="1505">
        <f t="shared" si="209"/>
        <v>5</v>
      </c>
      <c r="O521" s="1494">
        <f t="shared" si="209"/>
        <v>7559090</v>
      </c>
      <c r="P521" s="1494">
        <f t="shared" si="208"/>
        <v>200000</v>
      </c>
      <c r="Q521" s="1891"/>
      <c r="R521" s="1508">
        <v>1331818</v>
      </c>
      <c r="S521" s="1508">
        <v>1931818</v>
      </c>
      <c r="T521" s="1508">
        <v>2231818</v>
      </c>
      <c r="U521" s="1508">
        <v>431818</v>
      </c>
      <c r="V521" s="1302"/>
      <c r="W521" s="1338"/>
      <c r="X521" s="2299"/>
      <c r="Y521" s="1338"/>
      <c r="Z521" s="1302"/>
      <c r="AA521" s="1342"/>
      <c r="AB521" s="1340"/>
      <c r="AC521" s="1229"/>
      <c r="AD521" s="1229"/>
      <c r="AE521" s="1229"/>
      <c r="AF521" s="1490">
        <f t="shared" si="216"/>
        <v>0</v>
      </c>
      <c r="AG521" s="1316">
        <f t="shared" si="217"/>
        <v>7559090</v>
      </c>
      <c r="AH521" s="1305"/>
      <c r="AI521" s="1313"/>
      <c r="AJ521" s="1267"/>
      <c r="AK521" s="1299"/>
      <c r="AL521" s="2538"/>
      <c r="AM521" s="2256"/>
      <c r="AN521" s="1266"/>
      <c r="AO521" s="1254"/>
      <c r="AP521" s="1491">
        <f t="shared" si="218"/>
        <v>0</v>
      </c>
      <c r="AQ521" s="1268"/>
      <c r="AR521" s="1492">
        <f t="shared" si="219"/>
        <v>0</v>
      </c>
      <c r="AS521" s="808"/>
      <c r="AT521" s="1492">
        <f t="shared" si="220"/>
        <v>0</v>
      </c>
      <c r="AU521" s="809"/>
      <c r="AV521" s="1492">
        <f t="shared" si="221"/>
        <v>0</v>
      </c>
      <c r="AW521" s="1493">
        <f t="shared" si="222"/>
        <v>0</v>
      </c>
      <c r="AX521" s="2153">
        <f t="shared" si="223"/>
        <v>0</v>
      </c>
      <c r="AY521" s="1495">
        <f t="shared" si="224"/>
        <v>0</v>
      </c>
      <c r="AZ521" s="1271"/>
      <c r="BA521" s="1508">
        <v>1331818</v>
      </c>
      <c r="BB521" s="1508">
        <v>1931818</v>
      </c>
      <c r="BC521" s="1508">
        <v>2231818</v>
      </c>
      <c r="BD521" s="1508">
        <v>431818</v>
      </c>
      <c r="BE521" s="2169"/>
      <c r="BF521" s="1338"/>
      <c r="BG521" s="1302"/>
      <c r="BH521" s="1338"/>
      <c r="BI521" s="1302"/>
      <c r="BJ521" s="1342"/>
      <c r="BK521" s="1304"/>
      <c r="BL521" s="1229"/>
      <c r="BM521" s="1229"/>
      <c r="BN521" s="1229"/>
      <c r="BO521" s="1490">
        <f t="shared" ref="BO521:BO584" si="234">BF521+BH521+BJ521+BL521</f>
        <v>0</v>
      </c>
      <c r="BP521" s="1316">
        <f t="shared" si="225"/>
        <v>7559090</v>
      </c>
      <c r="BQ521" s="1465"/>
      <c r="BS521" s="1298">
        <f t="shared" si="226"/>
        <v>2</v>
      </c>
      <c r="BT521" s="1298">
        <f t="shared" si="227"/>
        <v>0</v>
      </c>
      <c r="BU521" s="1298">
        <f t="shared" si="228"/>
        <v>2</v>
      </c>
      <c r="BV521" s="1298">
        <f t="shared" si="229"/>
        <v>1</v>
      </c>
      <c r="BW521" s="1298">
        <f t="shared" si="230"/>
        <v>7559090</v>
      </c>
    </row>
    <row r="522" spans="1:75" ht="15" customHeight="1" x14ac:dyDescent="0.25">
      <c r="A522" s="1315">
        <f t="shared" si="231"/>
        <v>4</v>
      </c>
      <c r="B522" s="1339">
        <v>43591</v>
      </c>
      <c r="C522" s="1315">
        <f t="shared" si="232"/>
        <v>514</v>
      </c>
      <c r="D522" s="2526" t="s">
        <v>38</v>
      </c>
      <c r="E522" s="1266" t="s">
        <v>31</v>
      </c>
      <c r="F522" s="794">
        <v>3</v>
      </c>
      <c r="G522" s="1491">
        <f t="shared" si="233"/>
        <v>3995454</v>
      </c>
      <c r="H522" s="1268"/>
      <c r="I522" s="2605">
        <f t="shared" ref="I522:I585" si="235">H522*S522</f>
        <v>0</v>
      </c>
      <c r="J522" s="808">
        <v>5</v>
      </c>
      <c r="K522" s="2605">
        <f t="shared" si="214"/>
        <v>11159090</v>
      </c>
      <c r="L522" s="2768">
        <v>1</v>
      </c>
      <c r="M522" s="2605">
        <f t="shared" si="215"/>
        <v>431818</v>
      </c>
      <c r="N522" s="1505">
        <f t="shared" si="209"/>
        <v>9</v>
      </c>
      <c r="O522" s="1494">
        <f t="shared" si="209"/>
        <v>15586362</v>
      </c>
      <c r="P522" s="1494">
        <f t="shared" si="208"/>
        <v>360000</v>
      </c>
      <c r="Q522" s="1891"/>
      <c r="R522" s="1508">
        <v>1331818</v>
      </c>
      <c r="S522" s="1508">
        <v>1931818</v>
      </c>
      <c r="T522" s="1508">
        <v>2231818</v>
      </c>
      <c r="U522" s="1508">
        <v>431818</v>
      </c>
      <c r="V522" s="1302"/>
      <c r="W522" s="1338"/>
      <c r="X522" s="2299"/>
      <c r="Y522" s="1338"/>
      <c r="Z522" s="2450"/>
      <c r="AA522" s="1342"/>
      <c r="AB522" s="1340"/>
      <c r="AC522" s="1229"/>
      <c r="AD522" s="1229"/>
      <c r="AE522" s="1229"/>
      <c r="AF522" s="1490">
        <f t="shared" si="216"/>
        <v>0</v>
      </c>
      <c r="AG522" s="1316">
        <f t="shared" si="217"/>
        <v>15586362</v>
      </c>
      <c r="AH522" s="1305"/>
      <c r="AI522" s="1313"/>
      <c r="AJ522" s="1267"/>
      <c r="AK522" s="1299"/>
      <c r="AL522" s="2538"/>
      <c r="AM522" s="2256"/>
      <c r="AN522" s="1266"/>
      <c r="AO522" s="1254"/>
      <c r="AP522" s="1491">
        <f t="shared" si="218"/>
        <v>0</v>
      </c>
      <c r="AQ522" s="1268"/>
      <c r="AR522" s="1492">
        <f t="shared" si="219"/>
        <v>0</v>
      </c>
      <c r="AS522" s="808"/>
      <c r="AT522" s="1492">
        <f t="shared" si="220"/>
        <v>0</v>
      </c>
      <c r="AU522" s="809"/>
      <c r="AV522" s="1492">
        <f t="shared" si="221"/>
        <v>0</v>
      </c>
      <c r="AW522" s="1493">
        <f t="shared" si="222"/>
        <v>0</v>
      </c>
      <c r="AX522" s="2153">
        <f t="shared" si="223"/>
        <v>0</v>
      </c>
      <c r="AY522" s="1495">
        <f t="shared" si="224"/>
        <v>0</v>
      </c>
      <c r="AZ522" s="1271"/>
      <c r="BA522" s="1508">
        <v>1331818</v>
      </c>
      <c r="BB522" s="1508">
        <v>1931818</v>
      </c>
      <c r="BC522" s="1508">
        <v>2231818</v>
      </c>
      <c r="BD522" s="1508">
        <v>431818</v>
      </c>
      <c r="BE522" s="2169"/>
      <c r="BF522" s="1338"/>
      <c r="BG522" s="1302"/>
      <c r="BH522" s="1338"/>
      <c r="BI522" s="1303"/>
      <c r="BJ522" s="1342"/>
      <c r="BK522" s="1304"/>
      <c r="BL522" s="1229"/>
      <c r="BM522" s="1229"/>
      <c r="BN522" s="1229"/>
      <c r="BO522" s="1490">
        <f t="shared" si="234"/>
        <v>0</v>
      </c>
      <c r="BP522" s="1316">
        <f t="shared" si="225"/>
        <v>15586362</v>
      </c>
      <c r="BQ522" s="1305"/>
      <c r="BS522" s="1298">
        <f t="shared" si="226"/>
        <v>3</v>
      </c>
      <c r="BT522" s="1298">
        <f t="shared" si="227"/>
        <v>0</v>
      </c>
      <c r="BU522" s="1298">
        <f t="shared" si="228"/>
        <v>5</v>
      </c>
      <c r="BV522" s="1298">
        <f t="shared" si="229"/>
        <v>1</v>
      </c>
      <c r="BW522" s="1298">
        <f t="shared" si="230"/>
        <v>15586362</v>
      </c>
    </row>
    <row r="523" spans="1:75" ht="15" customHeight="1" x14ac:dyDescent="0.25">
      <c r="A523" s="1315">
        <f t="shared" si="231"/>
        <v>5</v>
      </c>
      <c r="B523" s="1339">
        <v>43591</v>
      </c>
      <c r="C523" s="1315">
        <f t="shared" si="232"/>
        <v>515</v>
      </c>
      <c r="D523" s="2523" t="s">
        <v>45</v>
      </c>
      <c r="E523" s="1266" t="s">
        <v>43</v>
      </c>
      <c r="F523" s="794">
        <v>4</v>
      </c>
      <c r="G523" s="1491">
        <f t="shared" si="233"/>
        <v>5327272</v>
      </c>
      <c r="H523" s="1268">
        <v>1</v>
      </c>
      <c r="I523" s="2605">
        <f t="shared" si="235"/>
        <v>1931818</v>
      </c>
      <c r="J523" s="808">
        <v>4</v>
      </c>
      <c r="K523" s="2605">
        <f t="shared" si="214"/>
        <v>8927272</v>
      </c>
      <c r="L523" s="2768">
        <v>1</v>
      </c>
      <c r="M523" s="2605">
        <f t="shared" si="215"/>
        <v>431818</v>
      </c>
      <c r="N523" s="1505">
        <f t="shared" si="209"/>
        <v>10</v>
      </c>
      <c r="O523" s="1494">
        <f t="shared" si="209"/>
        <v>16618180</v>
      </c>
      <c r="P523" s="1494">
        <f t="shared" si="208"/>
        <v>400000</v>
      </c>
      <c r="Q523" s="1891"/>
      <c r="R523" s="1508">
        <v>1331818</v>
      </c>
      <c r="S523" s="1508">
        <v>1931818</v>
      </c>
      <c r="T523" s="1508">
        <v>2231818</v>
      </c>
      <c r="U523" s="1508">
        <v>431818</v>
      </c>
      <c r="V523" s="1302"/>
      <c r="W523" s="1338"/>
      <c r="X523" s="2299"/>
      <c r="Y523" s="1338"/>
      <c r="Z523" s="2450"/>
      <c r="AA523" s="1342"/>
      <c r="AB523" s="1340"/>
      <c r="AC523" s="1229"/>
      <c r="AD523" s="1229"/>
      <c r="AE523" s="1229"/>
      <c r="AF523" s="1490">
        <f t="shared" si="216"/>
        <v>0</v>
      </c>
      <c r="AG523" s="1316">
        <f t="shared" si="217"/>
        <v>16618180</v>
      </c>
      <c r="AH523" s="1465"/>
      <c r="AI523" s="1313"/>
      <c r="AJ523" s="1267"/>
      <c r="AK523" s="1299"/>
      <c r="AL523" s="2538"/>
      <c r="AM523" s="2256"/>
      <c r="AN523" s="1266"/>
      <c r="AO523" s="1254"/>
      <c r="AP523" s="1491">
        <f t="shared" si="218"/>
        <v>0</v>
      </c>
      <c r="AQ523" s="1268"/>
      <c r="AR523" s="1492">
        <f t="shared" si="219"/>
        <v>0</v>
      </c>
      <c r="AS523" s="808"/>
      <c r="AT523" s="1492">
        <f t="shared" si="220"/>
        <v>0</v>
      </c>
      <c r="AU523" s="809"/>
      <c r="AV523" s="1492">
        <f t="shared" si="221"/>
        <v>0</v>
      </c>
      <c r="AW523" s="1493">
        <f t="shared" si="222"/>
        <v>0</v>
      </c>
      <c r="AX523" s="2153">
        <f t="shared" si="223"/>
        <v>0</v>
      </c>
      <c r="AY523" s="1495">
        <f t="shared" si="224"/>
        <v>0</v>
      </c>
      <c r="AZ523" s="1271"/>
      <c r="BA523" s="1508">
        <v>1331818</v>
      </c>
      <c r="BB523" s="1508">
        <v>1931818</v>
      </c>
      <c r="BC523" s="1508">
        <v>2231818</v>
      </c>
      <c r="BD523" s="1508">
        <v>431818</v>
      </c>
      <c r="BE523" s="2169"/>
      <c r="BF523" s="1338"/>
      <c r="BG523" s="1302"/>
      <c r="BH523" s="1338"/>
      <c r="BI523" s="1303"/>
      <c r="BJ523" s="1342"/>
      <c r="BK523" s="1304"/>
      <c r="BL523" s="1229"/>
      <c r="BM523" s="1229"/>
      <c r="BN523" s="1229"/>
      <c r="BO523" s="1490">
        <f t="shared" si="234"/>
        <v>0</v>
      </c>
      <c r="BP523" s="1316">
        <f t="shared" si="225"/>
        <v>16618180</v>
      </c>
      <c r="BQ523" s="1305"/>
      <c r="BS523" s="1298">
        <f t="shared" si="226"/>
        <v>4</v>
      </c>
      <c r="BT523" s="1298">
        <f t="shared" si="227"/>
        <v>1</v>
      </c>
      <c r="BU523" s="1298">
        <f t="shared" si="228"/>
        <v>4</v>
      </c>
      <c r="BV523" s="1298">
        <f t="shared" si="229"/>
        <v>1</v>
      </c>
      <c r="BW523" s="1298">
        <f t="shared" si="230"/>
        <v>16618180</v>
      </c>
    </row>
    <row r="524" spans="1:75" ht="15" customHeight="1" x14ac:dyDescent="0.25">
      <c r="A524" s="1315">
        <f t="shared" si="231"/>
        <v>6</v>
      </c>
      <c r="B524" s="1339">
        <v>43591</v>
      </c>
      <c r="C524" s="1315">
        <f t="shared" si="232"/>
        <v>516</v>
      </c>
      <c r="D524" s="2523" t="s">
        <v>226</v>
      </c>
      <c r="E524" s="1266" t="s">
        <v>43</v>
      </c>
      <c r="F524" s="794">
        <v>5</v>
      </c>
      <c r="G524" s="1491">
        <f t="shared" si="233"/>
        <v>6659090</v>
      </c>
      <c r="H524" s="1268">
        <v>1</v>
      </c>
      <c r="I524" s="2605">
        <f t="shared" si="235"/>
        <v>1931818</v>
      </c>
      <c r="J524" s="808">
        <v>5</v>
      </c>
      <c r="K524" s="2605">
        <f t="shared" si="214"/>
        <v>11159090</v>
      </c>
      <c r="L524" s="2768"/>
      <c r="M524" s="2605">
        <f t="shared" si="215"/>
        <v>0</v>
      </c>
      <c r="N524" s="1505">
        <f t="shared" si="209"/>
        <v>11</v>
      </c>
      <c r="O524" s="1494">
        <f t="shared" si="209"/>
        <v>19749998</v>
      </c>
      <c r="P524" s="1494">
        <f t="shared" si="208"/>
        <v>440000</v>
      </c>
      <c r="Q524" s="1891"/>
      <c r="R524" s="1508">
        <v>1331818</v>
      </c>
      <c r="S524" s="1508">
        <v>1931818</v>
      </c>
      <c r="T524" s="1508">
        <v>2231818</v>
      </c>
      <c r="U524" s="1508">
        <v>431818</v>
      </c>
      <c r="V524" s="1302"/>
      <c r="W524" s="1338"/>
      <c r="X524" s="2299"/>
      <c r="Y524" s="1338"/>
      <c r="Z524" s="2450"/>
      <c r="AA524" s="1342"/>
      <c r="AB524" s="1340"/>
      <c r="AC524" s="1229"/>
      <c r="AD524" s="1229"/>
      <c r="AE524" s="1229"/>
      <c r="AF524" s="1490">
        <f t="shared" si="216"/>
        <v>0</v>
      </c>
      <c r="AG524" s="1316">
        <f t="shared" si="217"/>
        <v>19749998</v>
      </c>
      <c r="AH524" s="1465"/>
      <c r="AI524" s="1313"/>
      <c r="AJ524" s="1267"/>
      <c r="AK524" s="1299"/>
      <c r="AL524" s="2538"/>
      <c r="AM524" s="2256"/>
      <c r="AN524" s="1266"/>
      <c r="AO524" s="1254"/>
      <c r="AP524" s="1491">
        <f t="shared" si="218"/>
        <v>0</v>
      </c>
      <c r="AQ524" s="1268"/>
      <c r="AR524" s="1492">
        <f t="shared" si="219"/>
        <v>0</v>
      </c>
      <c r="AS524" s="808"/>
      <c r="AT524" s="1492">
        <f t="shared" si="220"/>
        <v>0</v>
      </c>
      <c r="AU524" s="809"/>
      <c r="AV524" s="1492">
        <f t="shared" si="221"/>
        <v>0</v>
      </c>
      <c r="AW524" s="1493">
        <f t="shared" si="222"/>
        <v>0</v>
      </c>
      <c r="AX524" s="2153">
        <f t="shared" si="223"/>
        <v>0</v>
      </c>
      <c r="AY524" s="1495">
        <f t="shared" si="224"/>
        <v>0</v>
      </c>
      <c r="AZ524" s="1271"/>
      <c r="BA524" s="1508">
        <v>1331818</v>
      </c>
      <c r="BB524" s="1508">
        <v>1931818</v>
      </c>
      <c r="BC524" s="1508">
        <v>2231818</v>
      </c>
      <c r="BD524" s="1508">
        <v>431818</v>
      </c>
      <c r="BE524" s="2169"/>
      <c r="BF524" s="1338"/>
      <c r="BG524" s="1302"/>
      <c r="BH524" s="1338"/>
      <c r="BI524" s="1303"/>
      <c r="BJ524" s="1342"/>
      <c r="BK524" s="1304"/>
      <c r="BL524" s="1229"/>
      <c r="BM524" s="1229"/>
      <c r="BN524" s="1229"/>
      <c r="BO524" s="1490">
        <f t="shared" si="234"/>
        <v>0</v>
      </c>
      <c r="BP524" s="1316">
        <f t="shared" si="225"/>
        <v>19749998</v>
      </c>
      <c r="BQ524" s="1305"/>
      <c r="BS524" s="1298">
        <f t="shared" si="226"/>
        <v>5</v>
      </c>
      <c r="BT524" s="1298">
        <f t="shared" si="227"/>
        <v>1</v>
      </c>
      <c r="BU524" s="1298">
        <f t="shared" si="228"/>
        <v>5</v>
      </c>
      <c r="BV524" s="1298">
        <f t="shared" si="229"/>
        <v>0</v>
      </c>
      <c r="BW524" s="1298">
        <f t="shared" si="230"/>
        <v>19749998</v>
      </c>
    </row>
    <row r="525" spans="1:75" ht="15" customHeight="1" x14ac:dyDescent="0.25">
      <c r="A525" s="1315">
        <f t="shared" si="231"/>
        <v>7</v>
      </c>
      <c r="B525" s="1339">
        <v>43591</v>
      </c>
      <c r="C525" s="1315">
        <f t="shared" si="232"/>
        <v>517</v>
      </c>
      <c r="D525" s="2523" t="s">
        <v>52</v>
      </c>
      <c r="E525" s="1266" t="s">
        <v>43</v>
      </c>
      <c r="F525" s="794">
        <v>5</v>
      </c>
      <c r="G525" s="1491">
        <f t="shared" si="233"/>
        <v>6659090</v>
      </c>
      <c r="H525" s="1268"/>
      <c r="I525" s="2605">
        <f t="shared" si="235"/>
        <v>0</v>
      </c>
      <c r="J525" s="808">
        <v>4</v>
      </c>
      <c r="K525" s="2605">
        <f t="shared" si="214"/>
        <v>8927272</v>
      </c>
      <c r="L525" s="2768">
        <v>1</v>
      </c>
      <c r="M525" s="2605">
        <f t="shared" si="215"/>
        <v>431818</v>
      </c>
      <c r="N525" s="1505">
        <f t="shared" si="209"/>
        <v>10</v>
      </c>
      <c r="O525" s="1494">
        <f t="shared" si="209"/>
        <v>16018180</v>
      </c>
      <c r="P525" s="1494">
        <f t="shared" si="208"/>
        <v>400000</v>
      </c>
      <c r="Q525" s="1891"/>
      <c r="R525" s="1508">
        <v>1331818</v>
      </c>
      <c r="S525" s="1508">
        <v>1931818</v>
      </c>
      <c r="T525" s="1508">
        <v>2231818</v>
      </c>
      <c r="U525" s="1508">
        <v>431818</v>
      </c>
      <c r="V525" s="1302"/>
      <c r="W525" s="1338"/>
      <c r="X525" s="2299"/>
      <c r="Y525" s="1338"/>
      <c r="Z525" s="2450"/>
      <c r="AA525" s="1342"/>
      <c r="AB525" s="1340"/>
      <c r="AC525" s="1229"/>
      <c r="AD525" s="1229"/>
      <c r="AE525" s="1229"/>
      <c r="AF525" s="1490">
        <f t="shared" si="216"/>
        <v>0</v>
      </c>
      <c r="AG525" s="1316">
        <f t="shared" si="217"/>
        <v>16018180</v>
      </c>
      <c r="AH525" s="1305"/>
      <c r="AI525" s="1313"/>
      <c r="AJ525" s="1267"/>
      <c r="AK525" s="1299"/>
      <c r="AL525" s="2538"/>
      <c r="AM525" s="2256"/>
      <c r="AN525" s="1266"/>
      <c r="AO525" s="1254"/>
      <c r="AP525" s="1491">
        <f t="shared" si="218"/>
        <v>0</v>
      </c>
      <c r="AQ525" s="1268"/>
      <c r="AR525" s="1492">
        <f t="shared" si="219"/>
        <v>0</v>
      </c>
      <c r="AS525" s="808"/>
      <c r="AT525" s="1492">
        <f t="shared" si="220"/>
        <v>0</v>
      </c>
      <c r="AU525" s="809"/>
      <c r="AV525" s="1492">
        <f t="shared" si="221"/>
        <v>0</v>
      </c>
      <c r="AW525" s="1493">
        <f t="shared" si="222"/>
        <v>0</v>
      </c>
      <c r="AX525" s="2153">
        <f t="shared" si="223"/>
        <v>0</v>
      </c>
      <c r="AY525" s="1495">
        <f t="shared" si="224"/>
        <v>0</v>
      </c>
      <c r="AZ525" s="1271"/>
      <c r="BA525" s="1508">
        <v>1331818</v>
      </c>
      <c r="BB525" s="1508">
        <v>1931818</v>
      </c>
      <c r="BC525" s="1508">
        <v>2231818</v>
      </c>
      <c r="BD525" s="1508">
        <v>431818</v>
      </c>
      <c r="BE525" s="2169"/>
      <c r="BF525" s="1338"/>
      <c r="BG525" s="1302"/>
      <c r="BH525" s="1338"/>
      <c r="BI525" s="1303"/>
      <c r="BJ525" s="1342"/>
      <c r="BK525" s="1304"/>
      <c r="BL525" s="1229"/>
      <c r="BM525" s="1229"/>
      <c r="BN525" s="1229"/>
      <c r="BO525" s="1490">
        <f t="shared" si="234"/>
        <v>0</v>
      </c>
      <c r="BP525" s="1316">
        <f t="shared" si="225"/>
        <v>16018180</v>
      </c>
      <c r="BQ525" s="1305"/>
      <c r="BS525" s="1298">
        <f t="shared" si="226"/>
        <v>5</v>
      </c>
      <c r="BT525" s="1298">
        <f t="shared" si="227"/>
        <v>0</v>
      </c>
      <c r="BU525" s="1298">
        <f t="shared" si="228"/>
        <v>4</v>
      </c>
      <c r="BV525" s="1298">
        <f t="shared" si="229"/>
        <v>1</v>
      </c>
      <c r="BW525" s="1298">
        <f t="shared" si="230"/>
        <v>16018180</v>
      </c>
    </row>
    <row r="526" spans="1:75" ht="15" customHeight="1" x14ac:dyDescent="0.25">
      <c r="A526" s="1315">
        <f t="shared" si="231"/>
        <v>8</v>
      </c>
      <c r="B526" s="1339">
        <v>43591</v>
      </c>
      <c r="C526" s="1315">
        <f t="shared" si="232"/>
        <v>518</v>
      </c>
      <c r="D526" s="2523" t="s">
        <v>39</v>
      </c>
      <c r="E526" s="1266" t="s">
        <v>43</v>
      </c>
      <c r="F526" s="794">
        <v>4</v>
      </c>
      <c r="G526" s="1491">
        <f t="shared" si="233"/>
        <v>5327272</v>
      </c>
      <c r="H526" s="1268"/>
      <c r="I526" s="2605">
        <f t="shared" si="235"/>
        <v>0</v>
      </c>
      <c r="J526" s="808">
        <v>5</v>
      </c>
      <c r="K526" s="2605">
        <f t="shared" si="214"/>
        <v>11159090</v>
      </c>
      <c r="L526" s="2768">
        <v>1</v>
      </c>
      <c r="M526" s="2605">
        <f t="shared" si="215"/>
        <v>431818</v>
      </c>
      <c r="N526" s="1505">
        <f t="shared" ref="N526:O541" si="236">F526+H526+J526+L526</f>
        <v>10</v>
      </c>
      <c r="O526" s="1494">
        <f t="shared" si="236"/>
        <v>16918180</v>
      </c>
      <c r="P526" s="1494">
        <f t="shared" si="208"/>
        <v>400000</v>
      </c>
      <c r="Q526" s="1891"/>
      <c r="R526" s="1508">
        <v>1331818</v>
      </c>
      <c r="S526" s="1508">
        <v>1931818</v>
      </c>
      <c r="T526" s="1508">
        <v>2231818</v>
      </c>
      <c r="U526" s="1508">
        <v>431818</v>
      </c>
      <c r="V526" s="1302"/>
      <c r="W526" s="1338"/>
      <c r="X526" s="2299"/>
      <c r="Y526" s="1338"/>
      <c r="Z526" s="2450"/>
      <c r="AA526" s="1342"/>
      <c r="AB526" s="1340"/>
      <c r="AC526" s="1229"/>
      <c r="AD526" s="1229"/>
      <c r="AE526" s="1229"/>
      <c r="AF526" s="1490">
        <f t="shared" si="216"/>
        <v>0</v>
      </c>
      <c r="AG526" s="1316">
        <f t="shared" si="217"/>
        <v>16918180</v>
      </c>
      <c r="AH526" s="1305"/>
      <c r="AI526" s="1313"/>
      <c r="AJ526" s="1267"/>
      <c r="AK526" s="1299"/>
      <c r="AL526" s="2538"/>
      <c r="AM526" s="2256"/>
      <c r="AN526" s="1266"/>
      <c r="AO526" s="1254"/>
      <c r="AP526" s="1491">
        <f t="shared" si="218"/>
        <v>0</v>
      </c>
      <c r="AQ526" s="1268"/>
      <c r="AR526" s="1492">
        <f t="shared" si="219"/>
        <v>0</v>
      </c>
      <c r="AS526" s="808"/>
      <c r="AT526" s="1492">
        <f t="shared" si="220"/>
        <v>0</v>
      </c>
      <c r="AU526" s="809"/>
      <c r="AV526" s="1492">
        <f t="shared" si="221"/>
        <v>0</v>
      </c>
      <c r="AW526" s="1493">
        <f t="shared" si="222"/>
        <v>0</v>
      </c>
      <c r="AX526" s="2153">
        <f t="shared" si="223"/>
        <v>0</v>
      </c>
      <c r="AY526" s="1495">
        <f t="shared" si="224"/>
        <v>0</v>
      </c>
      <c r="AZ526" s="1271"/>
      <c r="BA526" s="1508">
        <v>1331818</v>
      </c>
      <c r="BB526" s="1508">
        <v>1931818</v>
      </c>
      <c r="BC526" s="1508">
        <v>2231818</v>
      </c>
      <c r="BD526" s="1508">
        <v>431818</v>
      </c>
      <c r="BE526" s="2169"/>
      <c r="BF526" s="1338"/>
      <c r="BG526" s="1302"/>
      <c r="BH526" s="1338"/>
      <c r="BI526" s="1303"/>
      <c r="BJ526" s="1342"/>
      <c r="BK526" s="1304"/>
      <c r="BL526" s="1229"/>
      <c r="BM526" s="1229"/>
      <c r="BN526" s="1229"/>
      <c r="BO526" s="1490">
        <f t="shared" si="234"/>
        <v>0</v>
      </c>
      <c r="BP526" s="1316">
        <f t="shared" si="225"/>
        <v>16918180</v>
      </c>
      <c r="BQ526" s="1305"/>
      <c r="BS526" s="1298">
        <f t="shared" si="226"/>
        <v>4</v>
      </c>
      <c r="BT526" s="1298">
        <f t="shared" si="227"/>
        <v>0</v>
      </c>
      <c r="BU526" s="1298">
        <f t="shared" si="228"/>
        <v>5</v>
      </c>
      <c r="BV526" s="1298">
        <f t="shared" si="229"/>
        <v>1</v>
      </c>
      <c r="BW526" s="1298">
        <f t="shared" si="230"/>
        <v>16918180</v>
      </c>
    </row>
    <row r="527" spans="1:75" ht="15" customHeight="1" x14ac:dyDescent="0.25">
      <c r="A527" s="1315">
        <f t="shared" si="231"/>
        <v>9</v>
      </c>
      <c r="B527" s="1339">
        <v>43591</v>
      </c>
      <c r="C527" s="1315">
        <f t="shared" si="232"/>
        <v>519</v>
      </c>
      <c r="D527" s="2523" t="s">
        <v>92</v>
      </c>
      <c r="E527" s="1266" t="s">
        <v>88</v>
      </c>
      <c r="F527" s="794">
        <v>3</v>
      </c>
      <c r="G527" s="1491">
        <f t="shared" si="233"/>
        <v>3995454</v>
      </c>
      <c r="H527" s="1268"/>
      <c r="I527" s="2605">
        <f t="shared" si="235"/>
        <v>0</v>
      </c>
      <c r="J527" s="808">
        <v>2</v>
      </c>
      <c r="K527" s="2605">
        <f t="shared" si="214"/>
        <v>4463636</v>
      </c>
      <c r="L527" s="2768"/>
      <c r="M527" s="2605">
        <f t="shared" si="215"/>
        <v>0</v>
      </c>
      <c r="N527" s="1505">
        <f t="shared" si="236"/>
        <v>5</v>
      </c>
      <c r="O527" s="1494">
        <f t="shared" si="236"/>
        <v>8459090</v>
      </c>
      <c r="P527" s="1494">
        <f t="shared" si="208"/>
        <v>200000</v>
      </c>
      <c r="Q527" s="1891"/>
      <c r="R527" s="1508">
        <v>1331818</v>
      </c>
      <c r="S527" s="1508">
        <v>1931818</v>
      </c>
      <c r="T527" s="1508">
        <v>2231818</v>
      </c>
      <c r="U527" s="1508">
        <v>431818</v>
      </c>
      <c r="V527" s="1302"/>
      <c r="W527" s="1338"/>
      <c r="X527" s="2299"/>
      <c r="Y527" s="1338"/>
      <c r="Z527" s="2450"/>
      <c r="AA527" s="1342"/>
      <c r="AB527" s="1340"/>
      <c r="AC527" s="1229"/>
      <c r="AD527" s="1229"/>
      <c r="AE527" s="1229"/>
      <c r="AF527" s="1490">
        <f t="shared" si="216"/>
        <v>0</v>
      </c>
      <c r="AG527" s="1316">
        <f t="shared" si="217"/>
        <v>8459090</v>
      </c>
      <c r="AH527" s="1305"/>
      <c r="AI527" s="1313"/>
      <c r="AJ527" s="1267"/>
      <c r="AK527" s="1299"/>
      <c r="AL527" s="2538"/>
      <c r="AM527" s="2256"/>
      <c r="AN527" s="1266"/>
      <c r="AO527" s="1254"/>
      <c r="AP527" s="1491">
        <f t="shared" si="218"/>
        <v>0</v>
      </c>
      <c r="AQ527" s="1268"/>
      <c r="AR527" s="1492">
        <f t="shared" si="219"/>
        <v>0</v>
      </c>
      <c r="AS527" s="808"/>
      <c r="AT527" s="1492">
        <f t="shared" si="220"/>
        <v>0</v>
      </c>
      <c r="AU527" s="809"/>
      <c r="AV527" s="1492">
        <f t="shared" si="221"/>
        <v>0</v>
      </c>
      <c r="AW527" s="1493">
        <f t="shared" si="222"/>
        <v>0</v>
      </c>
      <c r="AX527" s="2153">
        <f t="shared" si="223"/>
        <v>0</v>
      </c>
      <c r="AY527" s="1495">
        <f t="shared" si="224"/>
        <v>0</v>
      </c>
      <c r="AZ527" s="1271"/>
      <c r="BA527" s="1508">
        <v>1331818</v>
      </c>
      <c r="BB527" s="1508">
        <v>1931818</v>
      </c>
      <c r="BC527" s="1508">
        <v>2231818</v>
      </c>
      <c r="BD527" s="1508">
        <v>431818</v>
      </c>
      <c r="BE527" s="2169"/>
      <c r="BF527" s="1338"/>
      <c r="BG527" s="1302"/>
      <c r="BH527" s="1338"/>
      <c r="BI527" s="1303"/>
      <c r="BJ527" s="1342"/>
      <c r="BK527" s="1304"/>
      <c r="BL527" s="1229"/>
      <c r="BM527" s="1229"/>
      <c r="BN527" s="1229"/>
      <c r="BO527" s="1490">
        <f t="shared" si="234"/>
        <v>0</v>
      </c>
      <c r="BP527" s="1316">
        <f t="shared" si="225"/>
        <v>8459090</v>
      </c>
      <c r="BQ527" s="1305"/>
      <c r="BS527" s="1298">
        <f t="shared" si="226"/>
        <v>3</v>
      </c>
      <c r="BT527" s="1298">
        <f t="shared" si="227"/>
        <v>0</v>
      </c>
      <c r="BU527" s="1298">
        <f t="shared" si="228"/>
        <v>2</v>
      </c>
      <c r="BV527" s="1298">
        <f t="shared" si="229"/>
        <v>0</v>
      </c>
      <c r="BW527" s="1298">
        <f t="shared" si="230"/>
        <v>8459090</v>
      </c>
    </row>
    <row r="528" spans="1:75" ht="15" customHeight="1" x14ac:dyDescent="0.25">
      <c r="A528" s="1315">
        <f t="shared" si="231"/>
        <v>10</v>
      </c>
      <c r="B528" s="1339">
        <v>43591</v>
      </c>
      <c r="C528" s="1315">
        <f t="shared" si="232"/>
        <v>520</v>
      </c>
      <c r="D528" s="2265" t="s">
        <v>177</v>
      </c>
      <c r="E528" s="1266" t="s">
        <v>88</v>
      </c>
      <c r="F528" s="794">
        <v>3</v>
      </c>
      <c r="G528" s="1491">
        <f t="shared" si="233"/>
        <v>3995454</v>
      </c>
      <c r="H528" s="1268"/>
      <c r="I528" s="2605">
        <f t="shared" si="235"/>
        <v>0</v>
      </c>
      <c r="J528" s="808">
        <v>2</v>
      </c>
      <c r="K528" s="2605">
        <f t="shared" si="214"/>
        <v>4463636</v>
      </c>
      <c r="L528" s="2768"/>
      <c r="M528" s="2605">
        <f t="shared" si="215"/>
        <v>0</v>
      </c>
      <c r="N528" s="1505">
        <f t="shared" si="236"/>
        <v>5</v>
      </c>
      <c r="O528" s="1494">
        <f t="shared" si="236"/>
        <v>8459090</v>
      </c>
      <c r="P528" s="1494">
        <f t="shared" si="208"/>
        <v>200000</v>
      </c>
      <c r="Q528" s="1888"/>
      <c r="R528" s="1508">
        <v>1331818</v>
      </c>
      <c r="S528" s="1508">
        <v>1931818</v>
      </c>
      <c r="T528" s="1508">
        <v>2231818</v>
      </c>
      <c r="U528" s="1508">
        <v>431818</v>
      </c>
      <c r="V528" s="1302"/>
      <c r="W528" s="1338"/>
      <c r="X528" s="2299"/>
      <c r="Y528" s="1338"/>
      <c r="Z528" s="1302"/>
      <c r="AA528" s="1342"/>
      <c r="AB528" s="1340"/>
      <c r="AC528" s="1229"/>
      <c r="AD528" s="1229"/>
      <c r="AE528" s="1229"/>
      <c r="AF528" s="1490">
        <f t="shared" si="216"/>
        <v>0</v>
      </c>
      <c r="AG528" s="1316">
        <f t="shared" si="217"/>
        <v>8459090</v>
      </c>
      <c r="AH528" s="1465"/>
      <c r="AI528" s="1313"/>
      <c r="AJ528" s="1267"/>
      <c r="AK528" s="1299"/>
      <c r="AL528" s="2538"/>
      <c r="AM528" s="2255"/>
      <c r="AN528" s="1266"/>
      <c r="AO528" s="1254"/>
      <c r="AP528" s="1491">
        <f t="shared" si="218"/>
        <v>0</v>
      </c>
      <c r="AQ528" s="1268"/>
      <c r="AR528" s="1492">
        <f t="shared" si="219"/>
        <v>0</v>
      </c>
      <c r="AS528" s="808"/>
      <c r="AT528" s="1492">
        <f t="shared" si="220"/>
        <v>0</v>
      </c>
      <c r="AU528" s="809"/>
      <c r="AV528" s="1492">
        <f t="shared" si="221"/>
        <v>0</v>
      </c>
      <c r="AW528" s="1493">
        <f t="shared" si="222"/>
        <v>0</v>
      </c>
      <c r="AX528" s="2153">
        <f t="shared" si="223"/>
        <v>0</v>
      </c>
      <c r="AY528" s="1495">
        <f t="shared" si="224"/>
        <v>0</v>
      </c>
      <c r="AZ528" s="1271"/>
      <c r="BA528" s="1508">
        <v>1331818</v>
      </c>
      <c r="BB528" s="1508">
        <v>1931818</v>
      </c>
      <c r="BC528" s="1508">
        <v>2231818</v>
      </c>
      <c r="BD528" s="1508">
        <v>431818</v>
      </c>
      <c r="BE528" s="2169"/>
      <c r="BF528" s="1338"/>
      <c r="BG528" s="1302"/>
      <c r="BH528" s="1338"/>
      <c r="BI528" s="1303"/>
      <c r="BJ528" s="1342"/>
      <c r="BK528" s="1304"/>
      <c r="BL528" s="1229"/>
      <c r="BM528" s="1229"/>
      <c r="BN528" s="1229"/>
      <c r="BO528" s="1490">
        <f t="shared" si="234"/>
        <v>0</v>
      </c>
      <c r="BP528" s="1316">
        <f t="shared" si="225"/>
        <v>8459090</v>
      </c>
      <c r="BQ528" s="1465"/>
      <c r="BS528" s="1298">
        <f t="shared" si="226"/>
        <v>3</v>
      </c>
      <c r="BT528" s="1298">
        <f t="shared" si="227"/>
        <v>0</v>
      </c>
      <c r="BU528" s="1298">
        <f t="shared" si="228"/>
        <v>2</v>
      </c>
      <c r="BV528" s="1298">
        <f t="shared" si="229"/>
        <v>0</v>
      </c>
      <c r="BW528" s="1298">
        <f t="shared" si="230"/>
        <v>8459090</v>
      </c>
    </row>
    <row r="529" spans="1:75" ht="15" customHeight="1" x14ac:dyDescent="0.25">
      <c r="A529" s="1315">
        <f t="shared" si="231"/>
        <v>11</v>
      </c>
      <c r="B529" s="1339">
        <v>43591</v>
      </c>
      <c r="C529" s="1268">
        <f t="shared" si="232"/>
        <v>521</v>
      </c>
      <c r="D529" s="2265" t="s">
        <v>58</v>
      </c>
      <c r="E529" s="1266" t="s">
        <v>57</v>
      </c>
      <c r="F529" s="794">
        <v>3</v>
      </c>
      <c r="G529" s="1491">
        <f t="shared" si="233"/>
        <v>3995454</v>
      </c>
      <c r="H529" s="1268">
        <v>1</v>
      </c>
      <c r="I529" s="2605">
        <f t="shared" si="235"/>
        <v>1931818</v>
      </c>
      <c r="J529" s="808">
        <v>3</v>
      </c>
      <c r="K529" s="2605">
        <f t="shared" si="214"/>
        <v>6695454</v>
      </c>
      <c r="L529" s="2768">
        <v>1</v>
      </c>
      <c r="M529" s="2605">
        <f t="shared" si="215"/>
        <v>431818</v>
      </c>
      <c r="N529" s="1505">
        <f t="shared" si="236"/>
        <v>8</v>
      </c>
      <c r="O529" s="1494">
        <f t="shared" si="236"/>
        <v>13054544</v>
      </c>
      <c r="P529" s="1494">
        <f t="shared" si="208"/>
        <v>320000</v>
      </c>
      <c r="Q529" s="1891"/>
      <c r="R529" s="1508">
        <v>1331818</v>
      </c>
      <c r="S529" s="1508">
        <v>1931818</v>
      </c>
      <c r="T529" s="1508">
        <v>2231818</v>
      </c>
      <c r="U529" s="1508">
        <v>431818</v>
      </c>
      <c r="V529" s="1302"/>
      <c r="W529" s="1338"/>
      <c r="X529" s="2299"/>
      <c r="Y529" s="1338"/>
      <c r="Z529" s="2450"/>
      <c r="AA529" s="1342"/>
      <c r="AB529" s="1340"/>
      <c r="AC529" s="1229"/>
      <c r="AD529" s="1229"/>
      <c r="AE529" s="1229"/>
      <c r="AF529" s="1490">
        <f t="shared" si="216"/>
        <v>0</v>
      </c>
      <c r="AG529" s="1316">
        <f t="shared" si="217"/>
        <v>13054544</v>
      </c>
      <c r="AH529" s="1305"/>
      <c r="AI529" s="1313"/>
      <c r="AJ529" s="1267"/>
      <c r="AK529" s="1299"/>
      <c r="AL529" s="2538"/>
      <c r="AM529" s="2255"/>
      <c r="AN529" s="1266"/>
      <c r="AO529" s="1254"/>
      <c r="AP529" s="1491">
        <f t="shared" si="218"/>
        <v>0</v>
      </c>
      <c r="AQ529" s="1268"/>
      <c r="AR529" s="1492">
        <f t="shared" si="219"/>
        <v>0</v>
      </c>
      <c r="AS529" s="808"/>
      <c r="AT529" s="1492">
        <f t="shared" si="220"/>
        <v>0</v>
      </c>
      <c r="AU529" s="809"/>
      <c r="AV529" s="1492">
        <f t="shared" si="221"/>
        <v>0</v>
      </c>
      <c r="AW529" s="1493">
        <f t="shared" si="222"/>
        <v>0</v>
      </c>
      <c r="AX529" s="2153">
        <f t="shared" si="223"/>
        <v>0</v>
      </c>
      <c r="AY529" s="1495">
        <f t="shared" si="224"/>
        <v>0</v>
      </c>
      <c r="AZ529" s="1271"/>
      <c r="BA529" s="1508">
        <v>1331818</v>
      </c>
      <c r="BB529" s="1508">
        <v>1931818</v>
      </c>
      <c r="BC529" s="1508">
        <v>2231818</v>
      </c>
      <c r="BD529" s="1508">
        <v>431818</v>
      </c>
      <c r="BE529" s="2169"/>
      <c r="BF529" s="1338"/>
      <c r="BG529" s="1302"/>
      <c r="BH529" s="1338"/>
      <c r="BI529" s="1303"/>
      <c r="BJ529" s="1342"/>
      <c r="BK529" s="1304"/>
      <c r="BL529" s="1229"/>
      <c r="BM529" s="1229"/>
      <c r="BN529" s="1229"/>
      <c r="BO529" s="1490">
        <f t="shared" si="234"/>
        <v>0</v>
      </c>
      <c r="BP529" s="1316">
        <f t="shared" si="225"/>
        <v>13054544</v>
      </c>
      <c r="BQ529" s="1305"/>
      <c r="BS529" s="1298">
        <f t="shared" si="226"/>
        <v>3</v>
      </c>
      <c r="BT529" s="1298">
        <f t="shared" si="227"/>
        <v>1</v>
      </c>
      <c r="BU529" s="1298">
        <f t="shared" si="228"/>
        <v>3</v>
      </c>
      <c r="BV529" s="1298">
        <f t="shared" si="229"/>
        <v>1</v>
      </c>
      <c r="BW529" s="1298">
        <f t="shared" si="230"/>
        <v>13054544</v>
      </c>
    </row>
    <row r="530" spans="1:75" ht="15" customHeight="1" thickBot="1" x14ac:dyDescent="0.3">
      <c r="A530" s="1315">
        <f t="shared" si="231"/>
        <v>12</v>
      </c>
      <c r="B530" s="1339">
        <v>43591</v>
      </c>
      <c r="C530" s="1315">
        <f t="shared" si="232"/>
        <v>522</v>
      </c>
      <c r="D530" s="2265" t="s">
        <v>90</v>
      </c>
      <c r="E530" s="1266" t="s">
        <v>88</v>
      </c>
      <c r="F530" s="794">
        <v>10</v>
      </c>
      <c r="G530" s="1491">
        <f t="shared" si="233"/>
        <v>13318180</v>
      </c>
      <c r="H530" s="1268"/>
      <c r="I530" s="2605">
        <f t="shared" si="235"/>
        <v>0</v>
      </c>
      <c r="J530" s="808"/>
      <c r="K530" s="2605">
        <f t="shared" si="214"/>
        <v>0</v>
      </c>
      <c r="L530" s="2768"/>
      <c r="M530" s="2605">
        <f t="shared" si="215"/>
        <v>0</v>
      </c>
      <c r="N530" s="1505">
        <f t="shared" si="236"/>
        <v>10</v>
      </c>
      <c r="O530" s="1494">
        <f>G530+I530+K530+M530</f>
        <v>13318180</v>
      </c>
      <c r="P530" s="1494">
        <f t="shared" si="208"/>
        <v>400000</v>
      </c>
      <c r="Q530" s="1891"/>
      <c r="R530" s="1508">
        <v>1331818</v>
      </c>
      <c r="S530" s="1508">
        <v>1931818</v>
      </c>
      <c r="T530" s="1508">
        <v>2231818</v>
      </c>
      <c r="U530" s="1508">
        <v>431818</v>
      </c>
      <c r="V530" s="1302"/>
      <c r="W530" s="1338"/>
      <c r="X530" s="2299"/>
      <c r="Y530" s="1338"/>
      <c r="Z530" s="2450"/>
      <c r="AA530" s="1342"/>
      <c r="AB530" s="1340"/>
      <c r="AC530" s="1229"/>
      <c r="AD530" s="1229"/>
      <c r="AE530" s="1229"/>
      <c r="AF530" s="1490">
        <f t="shared" si="216"/>
        <v>0</v>
      </c>
      <c r="AG530" s="1316">
        <f t="shared" si="217"/>
        <v>13318180</v>
      </c>
      <c r="AH530" s="1305"/>
      <c r="AI530" s="1313"/>
      <c r="AJ530" s="1267"/>
      <c r="AK530" s="1299"/>
      <c r="AL530" s="2538"/>
      <c r="AM530" s="2255"/>
      <c r="AN530" s="1266"/>
      <c r="AO530" s="1254"/>
      <c r="AP530" s="1491">
        <f t="shared" si="218"/>
        <v>0</v>
      </c>
      <c r="AQ530" s="1268"/>
      <c r="AR530" s="1492">
        <f t="shared" si="219"/>
        <v>0</v>
      </c>
      <c r="AS530" s="808"/>
      <c r="AT530" s="1492">
        <f t="shared" si="220"/>
        <v>0</v>
      </c>
      <c r="AU530" s="809"/>
      <c r="AV530" s="1492">
        <f t="shared" si="221"/>
        <v>0</v>
      </c>
      <c r="AW530" s="1493">
        <f t="shared" si="222"/>
        <v>0</v>
      </c>
      <c r="AX530" s="2153">
        <f t="shared" si="223"/>
        <v>0</v>
      </c>
      <c r="AY530" s="1495">
        <f t="shared" si="224"/>
        <v>0</v>
      </c>
      <c r="AZ530" s="1271"/>
      <c r="BA530" s="1508">
        <v>1331818</v>
      </c>
      <c r="BB530" s="1508">
        <v>1931818</v>
      </c>
      <c r="BC530" s="1508">
        <v>2231818</v>
      </c>
      <c r="BD530" s="1508">
        <v>431818</v>
      </c>
      <c r="BE530" s="2169"/>
      <c r="BF530" s="1338"/>
      <c r="BG530" s="1302"/>
      <c r="BH530" s="1338"/>
      <c r="BI530" s="1303"/>
      <c r="BJ530" s="1342"/>
      <c r="BK530" s="1304"/>
      <c r="BL530" s="1229"/>
      <c r="BM530" s="1229"/>
      <c r="BN530" s="1229"/>
      <c r="BO530" s="1490">
        <f t="shared" si="234"/>
        <v>0</v>
      </c>
      <c r="BP530" s="1316">
        <f t="shared" si="225"/>
        <v>13318180</v>
      </c>
      <c r="BQ530" s="1305"/>
      <c r="BS530" s="1298">
        <f t="shared" si="226"/>
        <v>10</v>
      </c>
      <c r="BT530" s="1298">
        <f t="shared" si="227"/>
        <v>0</v>
      </c>
      <c r="BU530" s="1298">
        <f t="shared" si="228"/>
        <v>0</v>
      </c>
      <c r="BV530" s="1298">
        <f t="shared" si="229"/>
        <v>0</v>
      </c>
      <c r="BW530" s="1298">
        <f t="shared" si="230"/>
        <v>13318180</v>
      </c>
    </row>
    <row r="531" spans="1:75" ht="15" customHeight="1" x14ac:dyDescent="0.25">
      <c r="A531" s="1315">
        <v>1</v>
      </c>
      <c r="B531" s="1339">
        <v>43592</v>
      </c>
      <c r="C531" s="2686">
        <v>523</v>
      </c>
      <c r="D531" s="2265" t="s">
        <v>33</v>
      </c>
      <c r="E531" s="1266" t="s">
        <v>31</v>
      </c>
      <c r="F531" s="794">
        <v>5</v>
      </c>
      <c r="G531" s="1491">
        <f t="shared" si="233"/>
        <v>6659090</v>
      </c>
      <c r="H531" s="1268"/>
      <c r="I531" s="2605">
        <f t="shared" si="235"/>
        <v>0</v>
      </c>
      <c r="J531" s="808">
        <v>6</v>
      </c>
      <c r="K531" s="2605">
        <f t="shared" si="214"/>
        <v>13390908</v>
      </c>
      <c r="L531" s="2768"/>
      <c r="M531" s="2605">
        <f t="shared" si="215"/>
        <v>0</v>
      </c>
      <c r="N531" s="1505">
        <f t="shared" si="236"/>
        <v>11</v>
      </c>
      <c r="O531" s="1494">
        <f t="shared" si="236"/>
        <v>20049998</v>
      </c>
      <c r="P531" s="1494">
        <f t="shared" si="208"/>
        <v>440000</v>
      </c>
      <c r="Q531" s="1891"/>
      <c r="R531" s="1508">
        <v>1331818</v>
      </c>
      <c r="S531" s="1508">
        <v>1931818</v>
      </c>
      <c r="T531" s="1508">
        <v>2231818</v>
      </c>
      <c r="U531" s="1508">
        <v>431818</v>
      </c>
      <c r="V531" s="1302"/>
      <c r="W531" s="1338"/>
      <c r="X531" s="2299"/>
      <c r="Y531" s="1338"/>
      <c r="Z531" s="1302"/>
      <c r="AA531" s="1342"/>
      <c r="AB531" s="1340"/>
      <c r="AC531" s="1229"/>
      <c r="AD531" s="1229"/>
      <c r="AE531" s="1229"/>
      <c r="AF531" s="1490">
        <f t="shared" si="216"/>
        <v>0</v>
      </c>
      <c r="AG531" s="1316">
        <f t="shared" si="217"/>
        <v>20049998</v>
      </c>
      <c r="AH531" s="1465"/>
      <c r="AI531" s="1313"/>
      <c r="AJ531" s="1425"/>
      <c r="AK531" s="1299"/>
      <c r="AL531" s="2538"/>
      <c r="AM531" s="2255"/>
      <c r="AN531" s="1266"/>
      <c r="AO531" s="1254"/>
      <c r="AP531" s="1491">
        <f t="shared" si="218"/>
        <v>0</v>
      </c>
      <c r="AQ531" s="1268"/>
      <c r="AR531" s="1492">
        <f t="shared" si="219"/>
        <v>0</v>
      </c>
      <c r="AS531" s="808"/>
      <c r="AT531" s="1492">
        <f t="shared" si="220"/>
        <v>0</v>
      </c>
      <c r="AU531" s="809"/>
      <c r="AV531" s="1492">
        <f t="shared" si="221"/>
        <v>0</v>
      </c>
      <c r="AW531" s="1493">
        <f t="shared" si="222"/>
        <v>0</v>
      </c>
      <c r="AX531" s="2153">
        <f t="shared" si="223"/>
        <v>0</v>
      </c>
      <c r="AY531" s="1495">
        <f t="shared" si="224"/>
        <v>0</v>
      </c>
      <c r="AZ531" s="1271"/>
      <c r="BA531" s="1508">
        <v>1331818</v>
      </c>
      <c r="BB531" s="1508">
        <v>1931818</v>
      </c>
      <c r="BC531" s="1508">
        <v>2231818</v>
      </c>
      <c r="BD531" s="1508">
        <v>431818</v>
      </c>
      <c r="BE531" s="2169"/>
      <c r="BF531" s="1338"/>
      <c r="BG531" s="1302"/>
      <c r="BH531" s="1338"/>
      <c r="BI531" s="1303"/>
      <c r="BJ531" s="1342"/>
      <c r="BK531" s="1304"/>
      <c r="BL531" s="1229"/>
      <c r="BM531" s="1229"/>
      <c r="BN531" s="1229"/>
      <c r="BO531" s="1490">
        <f t="shared" si="234"/>
        <v>0</v>
      </c>
      <c r="BP531" s="1316">
        <f t="shared" si="225"/>
        <v>20049998</v>
      </c>
      <c r="BQ531" s="1305"/>
      <c r="BS531" s="1298">
        <f t="shared" si="226"/>
        <v>5</v>
      </c>
      <c r="BT531" s="1298">
        <f t="shared" si="227"/>
        <v>0</v>
      </c>
      <c r="BU531" s="1298">
        <f t="shared" si="228"/>
        <v>6</v>
      </c>
      <c r="BV531" s="1298">
        <f t="shared" si="229"/>
        <v>0</v>
      </c>
      <c r="BW531" s="1298">
        <f t="shared" si="230"/>
        <v>20049998</v>
      </c>
    </row>
    <row r="532" spans="1:75" ht="15" customHeight="1" x14ac:dyDescent="0.25">
      <c r="A532" s="1315">
        <f>+A531+1</f>
        <v>2</v>
      </c>
      <c r="B532" s="1339">
        <v>43592</v>
      </c>
      <c r="C532" s="1315">
        <f>+C531+1</f>
        <v>524</v>
      </c>
      <c r="D532" s="2265" t="s">
        <v>34</v>
      </c>
      <c r="E532" s="1266" t="s">
        <v>31</v>
      </c>
      <c r="F532" s="794">
        <v>5</v>
      </c>
      <c r="G532" s="1491">
        <f t="shared" si="233"/>
        <v>6659090</v>
      </c>
      <c r="H532" s="1268"/>
      <c r="I532" s="2605">
        <f t="shared" si="235"/>
        <v>0</v>
      </c>
      <c r="J532" s="808">
        <v>4</v>
      </c>
      <c r="K532" s="2605">
        <f t="shared" si="214"/>
        <v>8927272</v>
      </c>
      <c r="L532" s="2768">
        <v>1</v>
      </c>
      <c r="M532" s="2605">
        <f t="shared" si="215"/>
        <v>431818</v>
      </c>
      <c r="N532" s="1505">
        <f t="shared" si="236"/>
        <v>10</v>
      </c>
      <c r="O532" s="1494">
        <f t="shared" si="236"/>
        <v>16018180</v>
      </c>
      <c r="P532" s="1494">
        <f t="shared" si="208"/>
        <v>400000</v>
      </c>
      <c r="Q532" s="1888"/>
      <c r="R532" s="1508">
        <v>1331818</v>
      </c>
      <c r="S532" s="1508">
        <v>1931818</v>
      </c>
      <c r="T532" s="1508">
        <v>2231818</v>
      </c>
      <c r="U532" s="1508">
        <v>431818</v>
      </c>
      <c r="V532" s="1302"/>
      <c r="W532" s="1338"/>
      <c r="X532" s="2299"/>
      <c r="Y532" s="1338"/>
      <c r="Z532" s="2450"/>
      <c r="AA532" s="1342"/>
      <c r="AB532" s="1340"/>
      <c r="AC532" s="1229"/>
      <c r="AD532" s="1229"/>
      <c r="AE532" s="1229"/>
      <c r="AF532" s="1490">
        <f t="shared" si="216"/>
        <v>0</v>
      </c>
      <c r="AG532" s="1316">
        <f t="shared" si="217"/>
        <v>16018180</v>
      </c>
      <c r="AH532" s="1305"/>
      <c r="AI532" s="1313"/>
      <c r="AJ532" s="1267"/>
      <c r="AK532" s="1299"/>
      <c r="AL532" s="2538"/>
      <c r="AM532" s="2255"/>
      <c r="AN532" s="1266"/>
      <c r="AO532" s="1254"/>
      <c r="AP532" s="1491">
        <f t="shared" si="218"/>
        <v>0</v>
      </c>
      <c r="AQ532" s="1268"/>
      <c r="AR532" s="1492">
        <f t="shared" si="219"/>
        <v>0</v>
      </c>
      <c r="AS532" s="808"/>
      <c r="AT532" s="1492">
        <f t="shared" si="220"/>
        <v>0</v>
      </c>
      <c r="AU532" s="809"/>
      <c r="AV532" s="1492">
        <f t="shared" si="221"/>
        <v>0</v>
      </c>
      <c r="AW532" s="1493">
        <f t="shared" si="222"/>
        <v>0</v>
      </c>
      <c r="AX532" s="2153">
        <f t="shared" si="223"/>
        <v>0</v>
      </c>
      <c r="AY532" s="1495">
        <f t="shared" si="224"/>
        <v>0</v>
      </c>
      <c r="AZ532" s="1271"/>
      <c r="BA532" s="1508">
        <v>1331818</v>
      </c>
      <c r="BB532" s="1508">
        <v>1931818</v>
      </c>
      <c r="BC532" s="1508">
        <v>2231818</v>
      </c>
      <c r="BD532" s="1508">
        <v>431818</v>
      </c>
      <c r="BE532" s="2169"/>
      <c r="BF532" s="1338"/>
      <c r="BG532" s="1302"/>
      <c r="BH532" s="1338"/>
      <c r="BI532" s="1303"/>
      <c r="BJ532" s="1342"/>
      <c r="BK532" s="1304"/>
      <c r="BL532" s="1229"/>
      <c r="BM532" s="1229"/>
      <c r="BN532" s="1229"/>
      <c r="BO532" s="1490">
        <f t="shared" si="234"/>
        <v>0</v>
      </c>
      <c r="BP532" s="1316">
        <f t="shared" si="225"/>
        <v>16018180</v>
      </c>
      <c r="BQ532" s="1305"/>
      <c r="BS532" s="1298">
        <f t="shared" si="226"/>
        <v>5</v>
      </c>
      <c r="BT532" s="1298">
        <f t="shared" si="227"/>
        <v>0</v>
      </c>
      <c r="BU532" s="1298">
        <f t="shared" si="228"/>
        <v>4</v>
      </c>
      <c r="BV532" s="1298">
        <f t="shared" si="229"/>
        <v>1</v>
      </c>
      <c r="BW532" s="1298">
        <f t="shared" si="230"/>
        <v>16018180</v>
      </c>
    </row>
    <row r="533" spans="1:75" ht="15" customHeight="1" x14ac:dyDescent="0.25">
      <c r="A533" s="1315">
        <f t="shared" ref="A533:A539" si="237">+A532+1</f>
        <v>3</v>
      </c>
      <c r="B533" s="1339">
        <v>43592</v>
      </c>
      <c r="C533" s="1315">
        <f t="shared" ref="C533:C539" si="238">+C532+1</f>
        <v>525</v>
      </c>
      <c r="D533" s="2265" t="s">
        <v>39</v>
      </c>
      <c r="E533" s="1266" t="s">
        <v>31</v>
      </c>
      <c r="F533" s="794">
        <v>3</v>
      </c>
      <c r="G533" s="1491">
        <f t="shared" si="233"/>
        <v>3995454</v>
      </c>
      <c r="H533" s="1268">
        <v>1</v>
      </c>
      <c r="I533" s="2605">
        <f t="shared" si="235"/>
        <v>1931818</v>
      </c>
      <c r="J533" s="808">
        <v>3</v>
      </c>
      <c r="K533" s="2605">
        <f t="shared" si="214"/>
        <v>6695454</v>
      </c>
      <c r="L533" s="2768"/>
      <c r="M533" s="2605">
        <f t="shared" si="215"/>
        <v>0</v>
      </c>
      <c r="N533" s="1505">
        <f t="shared" si="236"/>
        <v>7</v>
      </c>
      <c r="O533" s="1494">
        <f t="shared" si="236"/>
        <v>12622726</v>
      </c>
      <c r="P533" s="1494">
        <f t="shared" si="208"/>
        <v>280000</v>
      </c>
      <c r="Q533" s="1888"/>
      <c r="R533" s="1508">
        <v>1331818</v>
      </c>
      <c r="S533" s="1508">
        <v>1931818</v>
      </c>
      <c r="T533" s="1508">
        <v>2231818</v>
      </c>
      <c r="U533" s="1508">
        <v>431818</v>
      </c>
      <c r="V533" s="1302"/>
      <c r="W533" s="1338"/>
      <c r="X533" s="2299"/>
      <c r="Y533" s="1338"/>
      <c r="Z533" s="2450"/>
      <c r="AA533" s="1342"/>
      <c r="AB533" s="1340"/>
      <c r="AC533" s="1229"/>
      <c r="AD533" s="1229"/>
      <c r="AE533" s="1229"/>
      <c r="AF533" s="1490">
        <f t="shared" si="216"/>
        <v>0</v>
      </c>
      <c r="AG533" s="1316">
        <f t="shared" si="217"/>
        <v>12622726</v>
      </c>
      <c r="AH533" s="1305"/>
      <c r="AI533" s="1313"/>
      <c r="AJ533" s="1267"/>
      <c r="AK533" s="1299"/>
      <c r="AL533" s="2538"/>
      <c r="AM533" s="2255"/>
      <c r="AN533" s="1266"/>
      <c r="AO533" s="1254"/>
      <c r="AP533" s="1491">
        <f t="shared" si="218"/>
        <v>0</v>
      </c>
      <c r="AQ533" s="1268"/>
      <c r="AR533" s="1492">
        <f t="shared" si="219"/>
        <v>0</v>
      </c>
      <c r="AS533" s="808"/>
      <c r="AT533" s="1492">
        <f t="shared" si="220"/>
        <v>0</v>
      </c>
      <c r="AU533" s="809"/>
      <c r="AV533" s="1492">
        <f t="shared" si="221"/>
        <v>0</v>
      </c>
      <c r="AW533" s="1493">
        <f t="shared" si="222"/>
        <v>0</v>
      </c>
      <c r="AX533" s="2153">
        <f t="shared" si="223"/>
        <v>0</v>
      </c>
      <c r="AY533" s="1495">
        <f t="shared" si="224"/>
        <v>0</v>
      </c>
      <c r="AZ533" s="1271"/>
      <c r="BA533" s="1508">
        <v>1331818</v>
      </c>
      <c r="BB533" s="1508">
        <v>1931818</v>
      </c>
      <c r="BC533" s="1508">
        <v>2231818</v>
      </c>
      <c r="BD533" s="1508">
        <v>431818</v>
      </c>
      <c r="BE533" s="2169"/>
      <c r="BF533" s="1338"/>
      <c r="BG533" s="1302"/>
      <c r="BH533" s="1338"/>
      <c r="BI533" s="1302"/>
      <c r="BJ533" s="1342"/>
      <c r="BK533" s="1304"/>
      <c r="BL533" s="1229"/>
      <c r="BM533" s="1229"/>
      <c r="BN533" s="1229"/>
      <c r="BO533" s="1490">
        <f t="shared" si="234"/>
        <v>0</v>
      </c>
      <c r="BP533" s="1316">
        <f t="shared" si="225"/>
        <v>12622726</v>
      </c>
      <c r="BQ533" s="1305"/>
      <c r="BS533" s="1298">
        <f t="shared" si="226"/>
        <v>3</v>
      </c>
      <c r="BT533" s="1298">
        <f t="shared" si="227"/>
        <v>1</v>
      </c>
      <c r="BU533" s="1298">
        <f t="shared" si="228"/>
        <v>3</v>
      </c>
      <c r="BV533" s="1298">
        <f t="shared" si="229"/>
        <v>0</v>
      </c>
      <c r="BW533" s="1298">
        <f t="shared" si="230"/>
        <v>12622726</v>
      </c>
    </row>
    <row r="534" spans="1:75" ht="15" customHeight="1" x14ac:dyDescent="0.25">
      <c r="A534" s="1315">
        <f t="shared" si="237"/>
        <v>4</v>
      </c>
      <c r="B534" s="1339">
        <v>43592</v>
      </c>
      <c r="C534" s="1315">
        <f t="shared" si="238"/>
        <v>526</v>
      </c>
      <c r="D534" s="2265" t="s">
        <v>81</v>
      </c>
      <c r="E534" s="1266" t="s">
        <v>31</v>
      </c>
      <c r="F534" s="794">
        <v>5</v>
      </c>
      <c r="G534" s="1491">
        <f t="shared" si="233"/>
        <v>6659090</v>
      </c>
      <c r="H534" s="1268"/>
      <c r="I534" s="2605">
        <f t="shared" si="235"/>
        <v>0</v>
      </c>
      <c r="J534" s="808">
        <v>4</v>
      </c>
      <c r="K534" s="2605">
        <f t="shared" si="214"/>
        <v>8927272</v>
      </c>
      <c r="L534" s="2768">
        <v>1</v>
      </c>
      <c r="M534" s="2605">
        <f t="shared" si="215"/>
        <v>431818</v>
      </c>
      <c r="N534" s="1505">
        <f t="shared" si="236"/>
        <v>10</v>
      </c>
      <c r="O534" s="1494">
        <f t="shared" si="236"/>
        <v>16018180</v>
      </c>
      <c r="P534" s="1494">
        <f t="shared" si="208"/>
        <v>400000</v>
      </c>
      <c r="Q534" s="1889"/>
      <c r="R534" s="1508">
        <v>1331818</v>
      </c>
      <c r="S534" s="1508">
        <v>1931818</v>
      </c>
      <c r="T534" s="1508">
        <v>2231818</v>
      </c>
      <c r="U534" s="1508">
        <v>431818</v>
      </c>
      <c r="V534" s="1302"/>
      <c r="W534" s="1338"/>
      <c r="X534" s="2299"/>
      <c r="Y534" s="1338"/>
      <c r="Z534" s="2450"/>
      <c r="AA534" s="1342"/>
      <c r="AB534" s="1340"/>
      <c r="AC534" s="1229"/>
      <c r="AD534" s="1229"/>
      <c r="AE534" s="1229"/>
      <c r="AF534" s="1490">
        <f t="shared" si="216"/>
        <v>0</v>
      </c>
      <c r="AG534" s="1316">
        <f t="shared" si="217"/>
        <v>16018180</v>
      </c>
      <c r="AH534" s="1305"/>
      <c r="AI534" s="1313"/>
      <c r="AJ534" s="1267"/>
      <c r="AK534" s="1299"/>
      <c r="AL534" s="2538"/>
      <c r="AM534" s="2255"/>
      <c r="AN534" s="1266"/>
      <c r="AO534" s="1254"/>
      <c r="AP534" s="1491">
        <f t="shared" si="218"/>
        <v>0</v>
      </c>
      <c r="AQ534" s="1268"/>
      <c r="AR534" s="1492">
        <f t="shared" si="219"/>
        <v>0</v>
      </c>
      <c r="AS534" s="808"/>
      <c r="AT534" s="1492">
        <f t="shared" si="220"/>
        <v>0</v>
      </c>
      <c r="AU534" s="809"/>
      <c r="AV534" s="1492">
        <f t="shared" si="221"/>
        <v>0</v>
      </c>
      <c r="AW534" s="1493">
        <f t="shared" si="222"/>
        <v>0</v>
      </c>
      <c r="AX534" s="2153">
        <f t="shared" si="223"/>
        <v>0</v>
      </c>
      <c r="AY534" s="1495">
        <f t="shared" si="224"/>
        <v>0</v>
      </c>
      <c r="AZ534" s="1271"/>
      <c r="BA534" s="1508">
        <v>1331818</v>
      </c>
      <c r="BB534" s="1508">
        <v>1931818</v>
      </c>
      <c r="BC534" s="1508">
        <v>2231818</v>
      </c>
      <c r="BD534" s="1508">
        <v>431818</v>
      </c>
      <c r="BE534" s="2169"/>
      <c r="BF534" s="1338"/>
      <c r="BG534" s="1302"/>
      <c r="BH534" s="1338"/>
      <c r="BI534" s="1303"/>
      <c r="BJ534" s="1342"/>
      <c r="BK534" s="1304"/>
      <c r="BL534" s="1229"/>
      <c r="BM534" s="1229"/>
      <c r="BN534" s="1229"/>
      <c r="BO534" s="1490">
        <f t="shared" si="234"/>
        <v>0</v>
      </c>
      <c r="BP534" s="1316">
        <f t="shared" si="225"/>
        <v>16018180</v>
      </c>
      <c r="BQ534" s="1305"/>
      <c r="BS534" s="1298">
        <f t="shared" si="226"/>
        <v>5</v>
      </c>
      <c r="BT534" s="1298">
        <f t="shared" si="227"/>
        <v>0</v>
      </c>
      <c r="BU534" s="1298">
        <f t="shared" si="228"/>
        <v>4</v>
      </c>
      <c r="BV534" s="1298">
        <f t="shared" si="229"/>
        <v>1</v>
      </c>
      <c r="BW534" s="1298">
        <f t="shared" si="230"/>
        <v>16018180</v>
      </c>
    </row>
    <row r="535" spans="1:75" ht="15" customHeight="1" x14ac:dyDescent="0.25">
      <c r="A535" s="1315">
        <f t="shared" si="237"/>
        <v>5</v>
      </c>
      <c r="B535" s="1339">
        <v>43592</v>
      </c>
      <c r="C535" s="1315">
        <f t="shared" si="238"/>
        <v>527</v>
      </c>
      <c r="D535" s="2265" t="s">
        <v>48</v>
      </c>
      <c r="E535" s="1266" t="s">
        <v>43</v>
      </c>
      <c r="F535" s="794">
        <v>5</v>
      </c>
      <c r="G535" s="1491">
        <f t="shared" si="233"/>
        <v>6659090</v>
      </c>
      <c r="H535" s="1268"/>
      <c r="I535" s="2605">
        <f t="shared" si="235"/>
        <v>0</v>
      </c>
      <c r="J535" s="808">
        <v>4</v>
      </c>
      <c r="K535" s="2605">
        <f t="shared" si="214"/>
        <v>8927272</v>
      </c>
      <c r="L535" s="2768">
        <v>1</v>
      </c>
      <c r="M535" s="2605">
        <f t="shared" si="215"/>
        <v>431818</v>
      </c>
      <c r="N535" s="1505">
        <f t="shared" si="236"/>
        <v>10</v>
      </c>
      <c r="O535" s="1494">
        <f t="shared" si="236"/>
        <v>16018180</v>
      </c>
      <c r="P535" s="1494">
        <f t="shared" si="208"/>
        <v>400000</v>
      </c>
      <c r="Q535" s="1890"/>
      <c r="R535" s="1508">
        <v>1331818</v>
      </c>
      <c r="S535" s="1508">
        <v>1931818</v>
      </c>
      <c r="T535" s="1508">
        <v>2231818</v>
      </c>
      <c r="U535" s="1508">
        <v>431818</v>
      </c>
      <c r="V535" s="1302"/>
      <c r="W535" s="1338"/>
      <c r="X535" s="2299"/>
      <c r="Y535" s="1338"/>
      <c r="Z535" s="2450"/>
      <c r="AA535" s="1342"/>
      <c r="AB535" s="1340"/>
      <c r="AC535" s="1229"/>
      <c r="AD535" s="1229"/>
      <c r="AE535" s="1229"/>
      <c r="AF535" s="1490">
        <f t="shared" si="216"/>
        <v>0</v>
      </c>
      <c r="AG535" s="1316">
        <f t="shared" si="217"/>
        <v>16018180</v>
      </c>
      <c r="AH535" s="1305"/>
      <c r="AI535" s="1313"/>
      <c r="AJ535" s="1267"/>
      <c r="AK535" s="1299"/>
      <c r="AL535" s="2538"/>
      <c r="AM535" s="2255"/>
      <c r="AN535" s="1266"/>
      <c r="AO535" s="1254"/>
      <c r="AP535" s="1491">
        <f t="shared" si="218"/>
        <v>0</v>
      </c>
      <c r="AQ535" s="1268"/>
      <c r="AR535" s="1492">
        <f t="shared" si="219"/>
        <v>0</v>
      </c>
      <c r="AS535" s="808"/>
      <c r="AT535" s="1492">
        <f t="shared" si="220"/>
        <v>0</v>
      </c>
      <c r="AU535" s="809"/>
      <c r="AV535" s="1492">
        <f t="shared" si="221"/>
        <v>0</v>
      </c>
      <c r="AW535" s="1493">
        <f t="shared" si="222"/>
        <v>0</v>
      </c>
      <c r="AX535" s="2153">
        <f t="shared" si="223"/>
        <v>0</v>
      </c>
      <c r="AY535" s="1495">
        <f t="shared" si="224"/>
        <v>0</v>
      </c>
      <c r="AZ535" s="1271"/>
      <c r="BA535" s="1508">
        <v>1331818</v>
      </c>
      <c r="BB535" s="1508">
        <v>1931818</v>
      </c>
      <c r="BC535" s="1508">
        <v>2231818</v>
      </c>
      <c r="BD535" s="1508">
        <v>431818</v>
      </c>
      <c r="BE535" s="2169"/>
      <c r="BF535" s="1338"/>
      <c r="BG535" s="1302"/>
      <c r="BH535" s="1338"/>
      <c r="BI535" s="1303"/>
      <c r="BJ535" s="1342"/>
      <c r="BK535" s="1304"/>
      <c r="BL535" s="1229"/>
      <c r="BM535" s="1229"/>
      <c r="BN535" s="1229"/>
      <c r="BO535" s="1490">
        <f t="shared" si="234"/>
        <v>0</v>
      </c>
      <c r="BP535" s="1316">
        <f t="shared" si="225"/>
        <v>16018180</v>
      </c>
      <c r="BQ535" s="1305"/>
      <c r="BS535" s="1298">
        <f t="shared" si="226"/>
        <v>5</v>
      </c>
      <c r="BT535" s="1298">
        <f t="shared" si="227"/>
        <v>0</v>
      </c>
      <c r="BU535" s="1298">
        <f t="shared" si="228"/>
        <v>4</v>
      </c>
      <c r="BV535" s="1298">
        <f t="shared" si="229"/>
        <v>1</v>
      </c>
      <c r="BW535" s="1298">
        <f t="shared" si="230"/>
        <v>16018180</v>
      </c>
    </row>
    <row r="536" spans="1:75" ht="15" customHeight="1" x14ac:dyDescent="0.25">
      <c r="A536" s="1315">
        <f t="shared" si="237"/>
        <v>6</v>
      </c>
      <c r="B536" s="1339">
        <v>43592</v>
      </c>
      <c r="C536" s="1315">
        <f t="shared" si="238"/>
        <v>528</v>
      </c>
      <c r="D536" s="2265" t="s">
        <v>51</v>
      </c>
      <c r="E536" s="1266" t="s">
        <v>43</v>
      </c>
      <c r="F536" s="794">
        <v>5</v>
      </c>
      <c r="G536" s="1491">
        <f t="shared" si="233"/>
        <v>6659090</v>
      </c>
      <c r="H536" s="1268"/>
      <c r="I536" s="2605">
        <f t="shared" si="235"/>
        <v>0</v>
      </c>
      <c r="J536" s="808">
        <v>4</v>
      </c>
      <c r="K536" s="2605">
        <f t="shared" si="214"/>
        <v>8927272</v>
      </c>
      <c r="L536" s="2768">
        <v>1</v>
      </c>
      <c r="M536" s="2605">
        <f t="shared" si="215"/>
        <v>431818</v>
      </c>
      <c r="N536" s="1505">
        <f t="shared" si="236"/>
        <v>10</v>
      </c>
      <c r="O536" s="1494">
        <f t="shared" si="236"/>
        <v>16018180</v>
      </c>
      <c r="P536" s="1494">
        <f t="shared" si="208"/>
        <v>400000</v>
      </c>
      <c r="Q536" s="1890"/>
      <c r="R536" s="1508">
        <v>1331818</v>
      </c>
      <c r="S536" s="1508">
        <v>1931818</v>
      </c>
      <c r="T536" s="1508">
        <v>2231818</v>
      </c>
      <c r="U536" s="1508">
        <v>431818</v>
      </c>
      <c r="V536" s="1302"/>
      <c r="W536" s="1338"/>
      <c r="X536" s="2299"/>
      <c r="Y536" s="1338"/>
      <c r="Z536" s="2450"/>
      <c r="AA536" s="1342"/>
      <c r="AB536" s="1340"/>
      <c r="AC536" s="1229"/>
      <c r="AD536" s="1229"/>
      <c r="AE536" s="1229"/>
      <c r="AF536" s="1490">
        <f t="shared" si="216"/>
        <v>0</v>
      </c>
      <c r="AG536" s="1316">
        <f t="shared" si="217"/>
        <v>16018180</v>
      </c>
      <c r="AH536" s="1305"/>
      <c r="AI536" s="1313"/>
      <c r="AJ536" s="1267"/>
      <c r="AK536" s="1299"/>
      <c r="AL536" s="2538"/>
      <c r="AM536" s="2255"/>
      <c r="AN536" s="1266"/>
      <c r="AO536" s="1254"/>
      <c r="AP536" s="1491">
        <f t="shared" si="218"/>
        <v>0</v>
      </c>
      <c r="AQ536" s="1268"/>
      <c r="AR536" s="1492">
        <f t="shared" si="219"/>
        <v>0</v>
      </c>
      <c r="AS536" s="808"/>
      <c r="AT536" s="1492">
        <f t="shared" si="220"/>
        <v>0</v>
      </c>
      <c r="AU536" s="809"/>
      <c r="AV536" s="1492">
        <f t="shared" si="221"/>
        <v>0</v>
      </c>
      <c r="AW536" s="1493">
        <f t="shared" si="222"/>
        <v>0</v>
      </c>
      <c r="AX536" s="2153">
        <f t="shared" si="223"/>
        <v>0</v>
      </c>
      <c r="AY536" s="1495">
        <f t="shared" si="224"/>
        <v>0</v>
      </c>
      <c r="AZ536" s="1271"/>
      <c r="BA536" s="1508">
        <v>1331818</v>
      </c>
      <c r="BB536" s="1508">
        <v>1931818</v>
      </c>
      <c r="BC536" s="1508">
        <v>2231818</v>
      </c>
      <c r="BD536" s="1508">
        <v>431818</v>
      </c>
      <c r="BE536" s="2169"/>
      <c r="BF536" s="1338"/>
      <c r="BG536" s="1302"/>
      <c r="BH536" s="1338"/>
      <c r="BI536" s="1303"/>
      <c r="BJ536" s="1342"/>
      <c r="BK536" s="1304"/>
      <c r="BL536" s="1229"/>
      <c r="BM536" s="1229"/>
      <c r="BN536" s="1229"/>
      <c r="BO536" s="1490">
        <f t="shared" si="234"/>
        <v>0</v>
      </c>
      <c r="BP536" s="1316">
        <f t="shared" si="225"/>
        <v>16018180</v>
      </c>
      <c r="BQ536" s="1305"/>
      <c r="BS536" s="1298">
        <f t="shared" si="226"/>
        <v>5</v>
      </c>
      <c r="BT536" s="1298">
        <f t="shared" si="227"/>
        <v>0</v>
      </c>
      <c r="BU536" s="1298">
        <f t="shared" si="228"/>
        <v>4</v>
      </c>
      <c r="BV536" s="1298">
        <f t="shared" si="229"/>
        <v>1</v>
      </c>
      <c r="BW536" s="1298">
        <f t="shared" si="230"/>
        <v>16018180</v>
      </c>
    </row>
    <row r="537" spans="1:75" ht="15" customHeight="1" x14ac:dyDescent="0.25">
      <c r="A537" s="1315">
        <f t="shared" si="237"/>
        <v>7</v>
      </c>
      <c r="B537" s="1339">
        <v>43592</v>
      </c>
      <c r="C537" s="1315">
        <f t="shared" si="238"/>
        <v>529</v>
      </c>
      <c r="D537" s="2265" t="s">
        <v>53</v>
      </c>
      <c r="E537" s="1266" t="s">
        <v>43</v>
      </c>
      <c r="F537" s="794">
        <v>5</v>
      </c>
      <c r="G537" s="1491">
        <f t="shared" si="233"/>
        <v>6659090</v>
      </c>
      <c r="H537" s="1268">
        <v>1</v>
      </c>
      <c r="I537" s="2605">
        <f t="shared" si="235"/>
        <v>1931818</v>
      </c>
      <c r="J537" s="808">
        <v>4</v>
      </c>
      <c r="K537" s="2605">
        <f t="shared" si="214"/>
        <v>8927272</v>
      </c>
      <c r="L537" s="2768"/>
      <c r="M537" s="2605">
        <f t="shared" si="215"/>
        <v>0</v>
      </c>
      <c r="N537" s="1505">
        <f t="shared" si="236"/>
        <v>10</v>
      </c>
      <c r="O537" s="1494">
        <f t="shared" si="236"/>
        <v>17518180</v>
      </c>
      <c r="P537" s="1494">
        <f t="shared" si="208"/>
        <v>400000</v>
      </c>
      <c r="Q537" s="1891"/>
      <c r="R537" s="1508">
        <v>1331818</v>
      </c>
      <c r="S537" s="1508">
        <v>1931818</v>
      </c>
      <c r="T537" s="1508">
        <v>2231818</v>
      </c>
      <c r="U537" s="1508">
        <v>431818</v>
      </c>
      <c r="V537" s="1302"/>
      <c r="W537" s="1338"/>
      <c r="X537" s="2299"/>
      <c r="Y537" s="1338"/>
      <c r="Z537" s="2450"/>
      <c r="AA537" s="1342"/>
      <c r="AB537" s="1340"/>
      <c r="AC537" s="1229"/>
      <c r="AD537" s="1229"/>
      <c r="AE537" s="1229"/>
      <c r="AF537" s="1490">
        <f t="shared" si="216"/>
        <v>0</v>
      </c>
      <c r="AG537" s="1316">
        <f t="shared" si="217"/>
        <v>17518180</v>
      </c>
      <c r="AH537" s="1305"/>
      <c r="AI537" s="1313"/>
      <c r="AJ537" s="1267"/>
      <c r="AK537" s="1299"/>
      <c r="AL537" s="2538"/>
      <c r="AM537" s="2255"/>
      <c r="AN537" s="1266"/>
      <c r="AO537" s="1254"/>
      <c r="AP537" s="1491">
        <f t="shared" si="218"/>
        <v>0</v>
      </c>
      <c r="AQ537" s="1268"/>
      <c r="AR537" s="1492">
        <f t="shared" si="219"/>
        <v>0</v>
      </c>
      <c r="AS537" s="808"/>
      <c r="AT537" s="1492">
        <f t="shared" si="220"/>
        <v>0</v>
      </c>
      <c r="AU537" s="809"/>
      <c r="AV537" s="1492">
        <f t="shared" si="221"/>
        <v>0</v>
      </c>
      <c r="AW537" s="1493">
        <f t="shared" si="222"/>
        <v>0</v>
      </c>
      <c r="AX537" s="2153">
        <f t="shared" si="223"/>
        <v>0</v>
      </c>
      <c r="AY537" s="1495">
        <f t="shared" si="224"/>
        <v>0</v>
      </c>
      <c r="AZ537" s="1271"/>
      <c r="BA537" s="1508">
        <v>1331818</v>
      </c>
      <c r="BB537" s="1508">
        <v>1931818</v>
      </c>
      <c r="BC537" s="1508">
        <v>2231818</v>
      </c>
      <c r="BD537" s="1508">
        <v>431818</v>
      </c>
      <c r="BE537" s="2169"/>
      <c r="BF537" s="1338"/>
      <c r="BG537" s="1302"/>
      <c r="BH537" s="1338"/>
      <c r="BI537" s="1303"/>
      <c r="BJ537" s="1342"/>
      <c r="BK537" s="1304"/>
      <c r="BL537" s="1229"/>
      <c r="BM537" s="1229"/>
      <c r="BN537" s="1229"/>
      <c r="BO537" s="1490">
        <f t="shared" si="234"/>
        <v>0</v>
      </c>
      <c r="BP537" s="1316">
        <f t="shared" si="225"/>
        <v>17518180</v>
      </c>
      <c r="BQ537" s="1305"/>
      <c r="BS537" s="1298">
        <f t="shared" si="226"/>
        <v>5</v>
      </c>
      <c r="BT537" s="1298">
        <f t="shared" si="227"/>
        <v>1</v>
      </c>
      <c r="BU537" s="1298">
        <f t="shared" si="228"/>
        <v>4</v>
      </c>
      <c r="BV537" s="1298">
        <f t="shared" si="229"/>
        <v>0</v>
      </c>
      <c r="BW537" s="1298">
        <f t="shared" si="230"/>
        <v>17518180</v>
      </c>
    </row>
    <row r="538" spans="1:75" ht="15" customHeight="1" x14ac:dyDescent="0.25">
      <c r="A538" s="1315">
        <f t="shared" si="237"/>
        <v>8</v>
      </c>
      <c r="B538" s="1339">
        <v>43592</v>
      </c>
      <c r="C538" s="1315">
        <f t="shared" si="238"/>
        <v>530</v>
      </c>
      <c r="D538" s="2265" t="s">
        <v>95</v>
      </c>
      <c r="E538" s="1266" t="s">
        <v>57</v>
      </c>
      <c r="F538" s="794">
        <v>4</v>
      </c>
      <c r="G538" s="1491">
        <f t="shared" si="233"/>
        <v>5327272</v>
      </c>
      <c r="H538" s="1268"/>
      <c r="I538" s="2605">
        <f t="shared" si="235"/>
        <v>0</v>
      </c>
      <c r="J538" s="808">
        <v>3</v>
      </c>
      <c r="K538" s="2605">
        <f t="shared" si="214"/>
        <v>6695454</v>
      </c>
      <c r="L538" s="2768">
        <v>1</v>
      </c>
      <c r="M538" s="2605">
        <f t="shared" si="215"/>
        <v>431818</v>
      </c>
      <c r="N538" s="1505">
        <f t="shared" si="236"/>
        <v>8</v>
      </c>
      <c r="O538" s="1494">
        <f t="shared" si="236"/>
        <v>12454544</v>
      </c>
      <c r="P538" s="1494">
        <f t="shared" si="208"/>
        <v>320000</v>
      </c>
      <c r="Q538" s="1891"/>
      <c r="R538" s="1508">
        <v>1331818</v>
      </c>
      <c r="S538" s="1508">
        <v>1931818</v>
      </c>
      <c r="T538" s="1508">
        <v>2231818</v>
      </c>
      <c r="U538" s="1508">
        <v>431818</v>
      </c>
      <c r="V538" s="1302"/>
      <c r="W538" s="1338"/>
      <c r="X538" s="2299"/>
      <c r="Y538" s="1338"/>
      <c r="Z538" s="1302"/>
      <c r="AA538" s="1342"/>
      <c r="AB538" s="1340"/>
      <c r="AC538" s="1229"/>
      <c r="AD538" s="1229"/>
      <c r="AE538" s="1229"/>
      <c r="AF538" s="1490">
        <f t="shared" si="216"/>
        <v>0</v>
      </c>
      <c r="AG538" s="1316">
        <f t="shared" si="217"/>
        <v>12454544</v>
      </c>
      <c r="AH538" s="1465"/>
      <c r="AI538" s="1313"/>
      <c r="AJ538" s="1267"/>
      <c r="AK538" s="1299"/>
      <c r="AL538" s="2538"/>
      <c r="AM538" s="2255"/>
      <c r="AN538" s="1266"/>
      <c r="AO538" s="1254"/>
      <c r="AP538" s="1491">
        <f t="shared" si="218"/>
        <v>0</v>
      </c>
      <c r="AQ538" s="1268"/>
      <c r="AR538" s="1492">
        <f t="shared" si="219"/>
        <v>0</v>
      </c>
      <c r="AS538" s="808"/>
      <c r="AT538" s="1492">
        <f t="shared" si="220"/>
        <v>0</v>
      </c>
      <c r="AU538" s="809"/>
      <c r="AV538" s="1492">
        <f t="shared" si="221"/>
        <v>0</v>
      </c>
      <c r="AW538" s="1493">
        <f t="shared" si="222"/>
        <v>0</v>
      </c>
      <c r="AX538" s="2153">
        <f t="shared" si="223"/>
        <v>0</v>
      </c>
      <c r="AY538" s="1495">
        <f t="shared" si="224"/>
        <v>0</v>
      </c>
      <c r="AZ538" s="1271"/>
      <c r="BA538" s="1508">
        <v>1331818</v>
      </c>
      <c r="BB538" s="1508">
        <v>1931818</v>
      </c>
      <c r="BC538" s="1508">
        <v>2231818</v>
      </c>
      <c r="BD538" s="1508">
        <v>431818</v>
      </c>
      <c r="BE538" s="2169"/>
      <c r="BF538" s="1338"/>
      <c r="BG538" s="1302"/>
      <c r="BH538" s="1338"/>
      <c r="BI538" s="1303"/>
      <c r="BJ538" s="1342"/>
      <c r="BK538" s="1304"/>
      <c r="BL538" s="1229"/>
      <c r="BM538" s="1229"/>
      <c r="BN538" s="1229"/>
      <c r="BO538" s="1490">
        <f t="shared" si="234"/>
        <v>0</v>
      </c>
      <c r="BP538" s="1316">
        <f t="shared" si="225"/>
        <v>12454544</v>
      </c>
      <c r="BQ538" s="1305"/>
      <c r="BS538" s="1298">
        <f t="shared" si="226"/>
        <v>4</v>
      </c>
      <c r="BT538" s="1298">
        <f t="shared" si="227"/>
        <v>0</v>
      </c>
      <c r="BU538" s="1298">
        <f t="shared" si="228"/>
        <v>3</v>
      </c>
      <c r="BV538" s="1298">
        <f t="shared" si="229"/>
        <v>1</v>
      </c>
      <c r="BW538" s="1298">
        <f t="shared" si="230"/>
        <v>12454544</v>
      </c>
    </row>
    <row r="539" spans="1:75" ht="15" customHeight="1" thickBot="1" x14ac:dyDescent="0.3">
      <c r="A539" s="1315">
        <f t="shared" si="237"/>
        <v>9</v>
      </c>
      <c r="B539" s="1339">
        <v>43592</v>
      </c>
      <c r="C539" s="1315">
        <f t="shared" si="238"/>
        <v>531</v>
      </c>
      <c r="D539" s="2265" t="s">
        <v>35</v>
      </c>
      <c r="E539" s="1266" t="s">
        <v>57</v>
      </c>
      <c r="F539" s="794">
        <v>5</v>
      </c>
      <c r="G539" s="1491">
        <f t="shared" si="233"/>
        <v>6659090</v>
      </c>
      <c r="H539" s="1268"/>
      <c r="I539" s="2605">
        <f t="shared" si="235"/>
        <v>0</v>
      </c>
      <c r="J539" s="808">
        <v>4</v>
      </c>
      <c r="K539" s="2605">
        <f t="shared" si="214"/>
        <v>8927272</v>
      </c>
      <c r="L539" s="2768">
        <v>1</v>
      </c>
      <c r="M539" s="2605">
        <f t="shared" si="215"/>
        <v>431818</v>
      </c>
      <c r="N539" s="1505">
        <f t="shared" si="236"/>
        <v>10</v>
      </c>
      <c r="O539" s="1494">
        <f t="shared" si="236"/>
        <v>16018180</v>
      </c>
      <c r="P539" s="1494">
        <f t="shared" si="208"/>
        <v>400000</v>
      </c>
      <c r="Q539" s="1891"/>
      <c r="R539" s="1508">
        <v>1331818</v>
      </c>
      <c r="S539" s="1508">
        <v>1931818</v>
      </c>
      <c r="T539" s="1508">
        <v>2231818</v>
      </c>
      <c r="U539" s="1508">
        <v>431818</v>
      </c>
      <c r="V539" s="1302"/>
      <c r="W539" s="1338"/>
      <c r="X539" s="2299"/>
      <c r="Y539" s="1338"/>
      <c r="Z539" s="2450"/>
      <c r="AA539" s="1342"/>
      <c r="AB539" s="1340"/>
      <c r="AC539" s="1229"/>
      <c r="AD539" s="1229"/>
      <c r="AE539" s="1229"/>
      <c r="AF539" s="1490">
        <f t="shared" si="216"/>
        <v>0</v>
      </c>
      <c r="AG539" s="1316">
        <f t="shared" si="217"/>
        <v>16018180</v>
      </c>
      <c r="AH539" s="1305"/>
      <c r="AI539" s="1313"/>
      <c r="AJ539" s="1267"/>
      <c r="AK539" s="1299"/>
      <c r="AL539" s="2538"/>
      <c r="AM539" s="2255"/>
      <c r="AN539" s="1266"/>
      <c r="AO539" s="1254"/>
      <c r="AP539" s="1491">
        <f t="shared" si="218"/>
        <v>0</v>
      </c>
      <c r="AQ539" s="1268"/>
      <c r="AR539" s="1492">
        <f t="shared" si="219"/>
        <v>0</v>
      </c>
      <c r="AS539" s="808"/>
      <c r="AT539" s="1492">
        <f t="shared" si="220"/>
        <v>0</v>
      </c>
      <c r="AU539" s="809"/>
      <c r="AV539" s="1492">
        <f t="shared" si="221"/>
        <v>0</v>
      </c>
      <c r="AW539" s="1493">
        <f t="shared" si="222"/>
        <v>0</v>
      </c>
      <c r="AX539" s="2153">
        <f t="shared" si="223"/>
        <v>0</v>
      </c>
      <c r="AY539" s="1495">
        <f t="shared" si="224"/>
        <v>0</v>
      </c>
      <c r="AZ539" s="1271"/>
      <c r="BA539" s="1508">
        <v>1331818</v>
      </c>
      <c r="BB539" s="1508">
        <v>1931818</v>
      </c>
      <c r="BC539" s="1508">
        <v>2231818</v>
      </c>
      <c r="BD539" s="1508">
        <v>431818</v>
      </c>
      <c r="BE539" s="2169"/>
      <c r="BF539" s="1338"/>
      <c r="BG539" s="1302"/>
      <c r="BH539" s="1338"/>
      <c r="BI539" s="1303"/>
      <c r="BJ539" s="1342"/>
      <c r="BK539" s="1304"/>
      <c r="BL539" s="1229"/>
      <c r="BM539" s="1229"/>
      <c r="BN539" s="1229"/>
      <c r="BO539" s="1490">
        <f t="shared" si="234"/>
        <v>0</v>
      </c>
      <c r="BP539" s="1316">
        <f t="shared" si="225"/>
        <v>16018180</v>
      </c>
      <c r="BQ539" s="1305"/>
      <c r="BS539" s="1298">
        <f t="shared" si="226"/>
        <v>5</v>
      </c>
      <c r="BT539" s="1298">
        <f t="shared" si="227"/>
        <v>0</v>
      </c>
      <c r="BU539" s="1298">
        <f t="shared" si="228"/>
        <v>4</v>
      </c>
      <c r="BV539" s="1298">
        <f t="shared" si="229"/>
        <v>1</v>
      </c>
      <c r="BW539" s="1298">
        <f t="shared" si="230"/>
        <v>16018180</v>
      </c>
    </row>
    <row r="540" spans="1:75" ht="15" customHeight="1" x14ac:dyDescent="0.25">
      <c r="A540" s="1315">
        <v>1</v>
      </c>
      <c r="B540" s="1339">
        <v>43603</v>
      </c>
      <c r="C540" s="1315">
        <v>532</v>
      </c>
      <c r="D540" s="2265" t="s">
        <v>32</v>
      </c>
      <c r="E540" s="1266" t="s">
        <v>31</v>
      </c>
      <c r="F540" s="794">
        <v>4</v>
      </c>
      <c r="G540" s="1491">
        <f t="shared" si="233"/>
        <v>5327272</v>
      </c>
      <c r="H540" s="1268">
        <v>1</v>
      </c>
      <c r="I540" s="2605">
        <f t="shared" si="235"/>
        <v>1931818</v>
      </c>
      <c r="J540" s="808">
        <v>2</v>
      </c>
      <c r="K540" s="2605">
        <f t="shared" si="214"/>
        <v>4463636</v>
      </c>
      <c r="L540" s="2768">
        <v>1</v>
      </c>
      <c r="M540" s="2605">
        <f t="shared" si="215"/>
        <v>431818</v>
      </c>
      <c r="N540" s="1505">
        <f t="shared" si="236"/>
        <v>8</v>
      </c>
      <c r="O540" s="1494">
        <f t="shared" si="236"/>
        <v>12154544</v>
      </c>
      <c r="P540" s="1494">
        <f t="shared" si="208"/>
        <v>320000</v>
      </c>
      <c r="Q540" s="1891"/>
      <c r="R540" s="1508">
        <v>1331818</v>
      </c>
      <c r="S540" s="1508">
        <v>1931818</v>
      </c>
      <c r="T540" s="1508">
        <v>2231818</v>
      </c>
      <c r="U540" s="1508">
        <v>431818</v>
      </c>
      <c r="V540" s="1302"/>
      <c r="W540" s="1338"/>
      <c r="X540" s="2299"/>
      <c r="Y540" s="1338"/>
      <c r="Z540" s="2450"/>
      <c r="AA540" s="1342"/>
      <c r="AB540" s="1340"/>
      <c r="AC540" s="1229"/>
      <c r="AD540" s="1229"/>
      <c r="AE540" s="1229"/>
      <c r="AF540" s="1490">
        <f t="shared" si="216"/>
        <v>0</v>
      </c>
      <c r="AG540" s="1316">
        <f t="shared" si="217"/>
        <v>12154544</v>
      </c>
      <c r="AH540" s="1305"/>
      <c r="AI540" s="1313"/>
      <c r="AJ540" s="1425"/>
      <c r="AK540" s="1299"/>
      <c r="AL540" s="2538"/>
      <c r="AM540" s="2255"/>
      <c r="AN540" s="1266"/>
      <c r="AO540" s="1529"/>
      <c r="AP540" s="1491">
        <f t="shared" si="218"/>
        <v>0</v>
      </c>
      <c r="AQ540" s="1268"/>
      <c r="AR540" s="1492">
        <f t="shared" si="219"/>
        <v>0</v>
      </c>
      <c r="AS540" s="808"/>
      <c r="AT540" s="1492">
        <f t="shared" si="220"/>
        <v>0</v>
      </c>
      <c r="AU540" s="809"/>
      <c r="AV540" s="1492">
        <f t="shared" si="221"/>
        <v>0</v>
      </c>
      <c r="AW540" s="1493">
        <f t="shared" si="222"/>
        <v>0</v>
      </c>
      <c r="AX540" s="2153">
        <f t="shared" si="223"/>
        <v>0</v>
      </c>
      <c r="AY540" s="1495">
        <f t="shared" si="224"/>
        <v>0</v>
      </c>
      <c r="AZ540" s="1271"/>
      <c r="BA540" s="1508">
        <v>1331818</v>
      </c>
      <c r="BB540" s="1508">
        <v>1931818</v>
      </c>
      <c r="BC540" s="1508">
        <v>2231818</v>
      </c>
      <c r="BD540" s="1508">
        <v>431818</v>
      </c>
      <c r="BE540" s="2169"/>
      <c r="BF540" s="1338"/>
      <c r="BG540" s="1302"/>
      <c r="BH540" s="1338"/>
      <c r="BI540" s="1303"/>
      <c r="BJ540" s="1342"/>
      <c r="BK540" s="1304"/>
      <c r="BL540" s="1229"/>
      <c r="BM540" s="1229"/>
      <c r="BN540" s="1229"/>
      <c r="BO540" s="1490">
        <f t="shared" si="234"/>
        <v>0</v>
      </c>
      <c r="BP540" s="1316">
        <f t="shared" si="225"/>
        <v>12154544</v>
      </c>
      <c r="BQ540" s="1885"/>
      <c r="BS540" s="1298">
        <f t="shared" si="226"/>
        <v>4</v>
      </c>
      <c r="BT540" s="1298">
        <f t="shared" si="227"/>
        <v>1</v>
      </c>
      <c r="BU540" s="1298">
        <f t="shared" si="228"/>
        <v>2</v>
      </c>
      <c r="BV540" s="1298">
        <f t="shared" si="229"/>
        <v>1</v>
      </c>
      <c r="BW540" s="1298">
        <f t="shared" si="230"/>
        <v>12154544</v>
      </c>
    </row>
    <row r="541" spans="1:75" ht="15" customHeight="1" x14ac:dyDescent="0.25">
      <c r="A541" s="1315">
        <v>2</v>
      </c>
      <c r="B541" s="1339">
        <v>43603</v>
      </c>
      <c r="C541" s="1268">
        <f>+C540+1</f>
        <v>533</v>
      </c>
      <c r="D541" s="2265" t="s">
        <v>47</v>
      </c>
      <c r="E541" s="1266" t="s">
        <v>43</v>
      </c>
      <c r="F541" s="794">
        <v>6</v>
      </c>
      <c r="G541" s="1491">
        <f t="shared" si="233"/>
        <v>7990908</v>
      </c>
      <c r="H541" s="1268"/>
      <c r="I541" s="2605">
        <f t="shared" si="235"/>
        <v>0</v>
      </c>
      <c r="J541" s="808">
        <v>3</v>
      </c>
      <c r="K541" s="2605">
        <f t="shared" si="214"/>
        <v>6695454</v>
      </c>
      <c r="L541" s="2768">
        <v>1</v>
      </c>
      <c r="M541" s="2605">
        <f t="shared" si="215"/>
        <v>431818</v>
      </c>
      <c r="N541" s="1505">
        <f t="shared" si="236"/>
        <v>10</v>
      </c>
      <c r="O541" s="1494">
        <f t="shared" si="236"/>
        <v>15118180</v>
      </c>
      <c r="P541" s="1494">
        <f t="shared" si="208"/>
        <v>400000</v>
      </c>
      <c r="Q541" s="1307"/>
      <c r="R541" s="1508">
        <v>1331818</v>
      </c>
      <c r="S541" s="1508">
        <v>1931818</v>
      </c>
      <c r="T541" s="1508">
        <v>2231818</v>
      </c>
      <c r="U541" s="1508">
        <v>431818</v>
      </c>
      <c r="V541" s="1302"/>
      <c r="W541" s="1338"/>
      <c r="X541" s="2299"/>
      <c r="Y541" s="1338"/>
      <c r="Z541" s="2450"/>
      <c r="AA541" s="1342"/>
      <c r="AB541" s="1340"/>
      <c r="AC541" s="1229"/>
      <c r="AD541" s="1229"/>
      <c r="AE541" s="1229"/>
      <c r="AF541" s="1490">
        <f t="shared" si="216"/>
        <v>0</v>
      </c>
      <c r="AG541" s="1316">
        <f t="shared" si="217"/>
        <v>15118180</v>
      </c>
      <c r="AH541" s="1305"/>
      <c r="AI541" s="1313"/>
      <c r="AJ541" s="1267"/>
      <c r="AK541" s="1299"/>
      <c r="AL541" s="2538"/>
      <c r="AM541" s="2255"/>
      <c r="AN541" s="1266"/>
      <c r="AO541" s="1529"/>
      <c r="AP541" s="1491">
        <f t="shared" si="218"/>
        <v>0</v>
      </c>
      <c r="AQ541" s="1268"/>
      <c r="AR541" s="1492">
        <f t="shared" si="219"/>
        <v>0</v>
      </c>
      <c r="AS541" s="808"/>
      <c r="AT541" s="1492">
        <f t="shared" si="220"/>
        <v>0</v>
      </c>
      <c r="AU541" s="809"/>
      <c r="AV541" s="1492">
        <f t="shared" si="221"/>
        <v>0</v>
      </c>
      <c r="AW541" s="1493">
        <f t="shared" si="222"/>
        <v>0</v>
      </c>
      <c r="AX541" s="2153">
        <f t="shared" si="223"/>
        <v>0</v>
      </c>
      <c r="AY541" s="1495">
        <f t="shared" si="224"/>
        <v>0</v>
      </c>
      <c r="AZ541" s="1271"/>
      <c r="BA541" s="1508">
        <v>1331818</v>
      </c>
      <c r="BB541" s="1508">
        <v>1931818</v>
      </c>
      <c r="BC541" s="1508">
        <v>2231818</v>
      </c>
      <c r="BD541" s="1508">
        <v>431818</v>
      </c>
      <c r="BE541" s="2169"/>
      <c r="BF541" s="1338"/>
      <c r="BG541" s="1302"/>
      <c r="BH541" s="1338"/>
      <c r="BI541" s="1303"/>
      <c r="BJ541" s="1342"/>
      <c r="BK541" s="1304"/>
      <c r="BL541" s="1229"/>
      <c r="BM541" s="1229"/>
      <c r="BN541" s="1229"/>
      <c r="BO541" s="1490">
        <f t="shared" si="234"/>
        <v>0</v>
      </c>
      <c r="BP541" s="1316">
        <f t="shared" si="225"/>
        <v>15118180</v>
      </c>
      <c r="BQ541" s="1885"/>
      <c r="BS541" s="1298">
        <f t="shared" si="226"/>
        <v>6</v>
      </c>
      <c r="BT541" s="1298">
        <f t="shared" si="227"/>
        <v>0</v>
      </c>
      <c r="BU541" s="1298">
        <f t="shared" si="228"/>
        <v>3</v>
      </c>
      <c r="BV541" s="1298">
        <f t="shared" si="229"/>
        <v>1</v>
      </c>
      <c r="BW541" s="1298">
        <f t="shared" si="230"/>
        <v>15118180</v>
      </c>
    </row>
    <row r="542" spans="1:75" ht="15" customHeight="1" x14ac:dyDescent="0.25">
      <c r="A542" s="1315">
        <v>3</v>
      </c>
      <c r="B542" s="1339">
        <v>43603</v>
      </c>
      <c r="C542" s="1315">
        <f t="shared" ref="C542:C547" si="239">+C541+1</f>
        <v>534</v>
      </c>
      <c r="D542" s="2265" t="s">
        <v>39</v>
      </c>
      <c r="E542" s="1266" t="s">
        <v>43</v>
      </c>
      <c r="F542" s="794">
        <v>5</v>
      </c>
      <c r="G542" s="1491">
        <f t="shared" si="233"/>
        <v>6659090</v>
      </c>
      <c r="H542" s="1268"/>
      <c r="I542" s="2605">
        <f t="shared" si="235"/>
        <v>0</v>
      </c>
      <c r="J542" s="808">
        <v>4</v>
      </c>
      <c r="K542" s="2605">
        <f t="shared" si="214"/>
        <v>8927272</v>
      </c>
      <c r="L542" s="2768">
        <v>1</v>
      </c>
      <c r="M542" s="2605">
        <f t="shared" si="215"/>
        <v>431818</v>
      </c>
      <c r="N542" s="1505">
        <f t="shared" ref="N542:O557" si="240">F542+H542+J542+L542</f>
        <v>10</v>
      </c>
      <c r="O542" s="1494">
        <f t="shared" si="240"/>
        <v>16018180</v>
      </c>
      <c r="P542" s="1494">
        <f t="shared" si="208"/>
        <v>400000</v>
      </c>
      <c r="Q542" s="1307"/>
      <c r="R542" s="1508">
        <v>1331818</v>
      </c>
      <c r="S542" s="1508">
        <v>1931818</v>
      </c>
      <c r="T542" s="1508">
        <v>2231818</v>
      </c>
      <c r="U542" s="1508">
        <v>431818</v>
      </c>
      <c r="V542" s="1302"/>
      <c r="W542" s="1338"/>
      <c r="X542" s="2299"/>
      <c r="Y542" s="1338"/>
      <c r="Z542" s="2450"/>
      <c r="AA542" s="1342"/>
      <c r="AB542" s="1340"/>
      <c r="AC542" s="1229"/>
      <c r="AD542" s="1229"/>
      <c r="AE542" s="1229"/>
      <c r="AF542" s="1490">
        <f t="shared" si="216"/>
        <v>0</v>
      </c>
      <c r="AG542" s="1316">
        <f t="shared" si="217"/>
        <v>16018180</v>
      </c>
      <c r="AH542" s="1305"/>
      <c r="AI542" s="1313"/>
      <c r="AJ542" s="1267"/>
      <c r="AK542" s="1299"/>
      <c r="AL542" s="2538"/>
      <c r="AM542" s="2255"/>
      <c r="AN542" s="1266"/>
      <c r="AO542" s="1254"/>
      <c r="AP542" s="1491">
        <f t="shared" si="218"/>
        <v>0</v>
      </c>
      <c r="AQ542" s="1268"/>
      <c r="AR542" s="1492">
        <f t="shared" si="219"/>
        <v>0</v>
      </c>
      <c r="AS542" s="808"/>
      <c r="AT542" s="1492">
        <f t="shared" si="220"/>
        <v>0</v>
      </c>
      <c r="AU542" s="809"/>
      <c r="AV542" s="1492">
        <f t="shared" si="221"/>
        <v>0</v>
      </c>
      <c r="AW542" s="1493">
        <f t="shared" si="222"/>
        <v>0</v>
      </c>
      <c r="AX542" s="2153">
        <f t="shared" si="223"/>
        <v>0</v>
      </c>
      <c r="AY542" s="1495">
        <f t="shared" si="224"/>
        <v>0</v>
      </c>
      <c r="AZ542" s="1271"/>
      <c r="BA542" s="1508">
        <v>1331818</v>
      </c>
      <c r="BB542" s="1508">
        <v>1931818</v>
      </c>
      <c r="BC542" s="1508">
        <v>2231818</v>
      </c>
      <c r="BD542" s="1508">
        <v>431818</v>
      </c>
      <c r="BE542" s="2169"/>
      <c r="BF542" s="1338"/>
      <c r="BG542" s="1302"/>
      <c r="BH542" s="1338"/>
      <c r="BI542" s="1302"/>
      <c r="BJ542" s="1342"/>
      <c r="BK542" s="1304"/>
      <c r="BL542" s="1229"/>
      <c r="BM542" s="1229"/>
      <c r="BN542" s="1229"/>
      <c r="BO542" s="1490">
        <f t="shared" si="234"/>
        <v>0</v>
      </c>
      <c r="BP542" s="1316">
        <f t="shared" si="225"/>
        <v>16018180</v>
      </c>
      <c r="BQ542" s="1885"/>
      <c r="BS542" s="1298">
        <f t="shared" si="226"/>
        <v>5</v>
      </c>
      <c r="BT542" s="1298">
        <f t="shared" si="227"/>
        <v>0</v>
      </c>
      <c r="BU542" s="1298">
        <f t="shared" si="228"/>
        <v>4</v>
      </c>
      <c r="BV542" s="1298">
        <f t="shared" si="229"/>
        <v>1</v>
      </c>
      <c r="BW542" s="1298">
        <f t="shared" si="230"/>
        <v>16018180</v>
      </c>
    </row>
    <row r="543" spans="1:75" ht="15" customHeight="1" x14ac:dyDescent="0.25">
      <c r="A543" s="1315">
        <v>4</v>
      </c>
      <c r="B543" s="1339">
        <v>43603</v>
      </c>
      <c r="C543" s="1315">
        <f t="shared" si="239"/>
        <v>535</v>
      </c>
      <c r="D543" s="2265" t="s">
        <v>69</v>
      </c>
      <c r="E543" s="1266" t="s">
        <v>57</v>
      </c>
      <c r="F543" s="794">
        <v>5</v>
      </c>
      <c r="G543" s="1491">
        <f t="shared" si="233"/>
        <v>6659090</v>
      </c>
      <c r="H543" s="1268"/>
      <c r="I543" s="2605">
        <f t="shared" si="235"/>
        <v>0</v>
      </c>
      <c r="J543" s="808">
        <v>2</v>
      </c>
      <c r="K543" s="2605">
        <f t="shared" si="214"/>
        <v>4463636</v>
      </c>
      <c r="L543" s="2768">
        <v>1</v>
      </c>
      <c r="M543" s="2605">
        <f t="shared" si="215"/>
        <v>431818</v>
      </c>
      <c r="N543" s="1505">
        <f t="shared" si="240"/>
        <v>8</v>
      </c>
      <c r="O543" s="1494">
        <f t="shared" si="240"/>
        <v>11554544</v>
      </c>
      <c r="P543" s="1494">
        <f t="shared" si="208"/>
        <v>320000</v>
      </c>
      <c r="Q543" s="1307"/>
      <c r="R543" s="1508">
        <v>1331818</v>
      </c>
      <c r="S543" s="1508">
        <v>1931818</v>
      </c>
      <c r="T543" s="1508">
        <v>2231818</v>
      </c>
      <c r="U543" s="1508">
        <v>431818</v>
      </c>
      <c r="V543" s="1302"/>
      <c r="W543" s="1338"/>
      <c r="X543" s="2299"/>
      <c r="Y543" s="1338"/>
      <c r="Z543" s="1302"/>
      <c r="AA543" s="1342"/>
      <c r="AB543" s="1340"/>
      <c r="AC543" s="1229"/>
      <c r="AD543" s="1229"/>
      <c r="AE543" s="1229"/>
      <c r="AF543" s="1490">
        <f t="shared" si="216"/>
        <v>0</v>
      </c>
      <c r="AG543" s="1316">
        <f t="shared" si="217"/>
        <v>11554544</v>
      </c>
      <c r="AH543" s="1305"/>
      <c r="AI543" s="1313"/>
      <c r="AJ543" s="1267"/>
      <c r="AK543" s="1299"/>
      <c r="AL543" s="2538"/>
      <c r="AM543" s="2255"/>
      <c r="AN543" s="1266"/>
      <c r="AO543" s="1254"/>
      <c r="AP543" s="1491">
        <f t="shared" si="218"/>
        <v>0</v>
      </c>
      <c r="AQ543" s="1268"/>
      <c r="AR543" s="1492">
        <f t="shared" si="219"/>
        <v>0</v>
      </c>
      <c r="AS543" s="808"/>
      <c r="AT543" s="1492">
        <f t="shared" si="220"/>
        <v>0</v>
      </c>
      <c r="AU543" s="809"/>
      <c r="AV543" s="1492">
        <f t="shared" si="221"/>
        <v>0</v>
      </c>
      <c r="AW543" s="1493">
        <f t="shared" si="222"/>
        <v>0</v>
      </c>
      <c r="AX543" s="2153">
        <f t="shared" si="223"/>
        <v>0</v>
      </c>
      <c r="AY543" s="1495">
        <f t="shared" si="224"/>
        <v>0</v>
      </c>
      <c r="AZ543" s="1271"/>
      <c r="BA543" s="1508">
        <v>1331818</v>
      </c>
      <c r="BB543" s="1508">
        <v>1931818</v>
      </c>
      <c r="BC543" s="1508">
        <v>2231818</v>
      </c>
      <c r="BD543" s="1508">
        <v>431818</v>
      </c>
      <c r="BE543" s="2169"/>
      <c r="BF543" s="1338"/>
      <c r="BG543" s="1302"/>
      <c r="BH543" s="1338"/>
      <c r="BI543" s="1303"/>
      <c r="BJ543" s="1342"/>
      <c r="BK543" s="1304"/>
      <c r="BL543" s="1229"/>
      <c r="BM543" s="1229"/>
      <c r="BN543" s="1229"/>
      <c r="BO543" s="1490">
        <f t="shared" si="234"/>
        <v>0</v>
      </c>
      <c r="BP543" s="1316">
        <f t="shared" si="225"/>
        <v>11554544</v>
      </c>
      <c r="BQ543" s="1885"/>
      <c r="BS543" s="1298">
        <f t="shared" si="226"/>
        <v>5</v>
      </c>
      <c r="BT543" s="1298">
        <f t="shared" si="227"/>
        <v>0</v>
      </c>
      <c r="BU543" s="1298">
        <f t="shared" si="228"/>
        <v>2</v>
      </c>
      <c r="BV543" s="1298">
        <f t="shared" si="229"/>
        <v>1</v>
      </c>
      <c r="BW543" s="1298">
        <f t="shared" si="230"/>
        <v>11554544</v>
      </c>
    </row>
    <row r="544" spans="1:75" ht="15" customHeight="1" x14ac:dyDescent="0.25">
      <c r="A544" s="1315">
        <v>5</v>
      </c>
      <c r="B544" s="1339">
        <v>43603</v>
      </c>
      <c r="C544" s="1315">
        <f t="shared" si="239"/>
        <v>536</v>
      </c>
      <c r="D544" s="2265" t="s">
        <v>39</v>
      </c>
      <c r="E544" s="1266" t="s">
        <v>57</v>
      </c>
      <c r="F544" s="794">
        <v>4</v>
      </c>
      <c r="G544" s="1491">
        <f t="shared" si="233"/>
        <v>5327272</v>
      </c>
      <c r="H544" s="1268"/>
      <c r="I544" s="2605">
        <f t="shared" si="235"/>
        <v>0</v>
      </c>
      <c r="J544" s="808">
        <v>4</v>
      </c>
      <c r="K544" s="2605">
        <f t="shared" si="214"/>
        <v>8927272</v>
      </c>
      <c r="L544" s="2768">
        <v>1</v>
      </c>
      <c r="M544" s="2605">
        <f t="shared" si="215"/>
        <v>431818</v>
      </c>
      <c r="N544" s="1505">
        <f t="shared" si="240"/>
        <v>9</v>
      </c>
      <c r="O544" s="1494">
        <f t="shared" si="240"/>
        <v>14686362</v>
      </c>
      <c r="P544" s="1494">
        <f t="shared" si="208"/>
        <v>360000</v>
      </c>
      <c r="Q544" s="1307"/>
      <c r="R544" s="1508">
        <v>1331818</v>
      </c>
      <c r="S544" s="1508">
        <v>1931818</v>
      </c>
      <c r="T544" s="1508">
        <v>2231818</v>
      </c>
      <c r="U544" s="1508">
        <v>431818</v>
      </c>
      <c r="V544" s="1302"/>
      <c r="W544" s="1338"/>
      <c r="X544" s="2299"/>
      <c r="Y544" s="1338"/>
      <c r="Z544" s="2450"/>
      <c r="AA544" s="1342"/>
      <c r="AB544" s="1340"/>
      <c r="AC544" s="1229"/>
      <c r="AD544" s="1229"/>
      <c r="AE544" s="1229"/>
      <c r="AF544" s="1490">
        <f t="shared" si="216"/>
        <v>0</v>
      </c>
      <c r="AG544" s="1316">
        <f t="shared" si="217"/>
        <v>14686362</v>
      </c>
      <c r="AH544" s="1305"/>
      <c r="AI544" s="1313"/>
      <c r="AJ544" s="1267"/>
      <c r="AK544" s="1299"/>
      <c r="AL544" s="2538"/>
      <c r="AM544" s="2255"/>
      <c r="AN544" s="1266"/>
      <c r="AO544" s="1254"/>
      <c r="AP544" s="1491">
        <f t="shared" si="218"/>
        <v>0</v>
      </c>
      <c r="AQ544" s="1268"/>
      <c r="AR544" s="1492">
        <f t="shared" si="219"/>
        <v>0</v>
      </c>
      <c r="AS544" s="808"/>
      <c r="AT544" s="1492">
        <f t="shared" si="220"/>
        <v>0</v>
      </c>
      <c r="AU544" s="809"/>
      <c r="AV544" s="1492">
        <f t="shared" si="221"/>
        <v>0</v>
      </c>
      <c r="AW544" s="1493">
        <f t="shared" si="222"/>
        <v>0</v>
      </c>
      <c r="AX544" s="2153">
        <f t="shared" si="223"/>
        <v>0</v>
      </c>
      <c r="AY544" s="1495">
        <f t="shared" si="224"/>
        <v>0</v>
      </c>
      <c r="AZ544" s="1271"/>
      <c r="BA544" s="1508">
        <v>1331818</v>
      </c>
      <c r="BB544" s="1508">
        <v>1931818</v>
      </c>
      <c r="BC544" s="1508">
        <v>2231818</v>
      </c>
      <c r="BD544" s="1508">
        <v>431818</v>
      </c>
      <c r="BE544" s="2169"/>
      <c r="BF544" s="1338"/>
      <c r="BG544" s="1302"/>
      <c r="BH544" s="1338"/>
      <c r="BI544" s="1303"/>
      <c r="BJ544" s="1342"/>
      <c r="BK544" s="1304"/>
      <c r="BL544" s="1229"/>
      <c r="BM544" s="1229"/>
      <c r="BN544" s="1229"/>
      <c r="BO544" s="1490">
        <f t="shared" si="234"/>
        <v>0</v>
      </c>
      <c r="BP544" s="1316">
        <f t="shared" si="225"/>
        <v>14686362</v>
      </c>
      <c r="BQ544" s="1885"/>
      <c r="BS544" s="1298">
        <f t="shared" si="226"/>
        <v>4</v>
      </c>
      <c r="BT544" s="1298">
        <f t="shared" si="227"/>
        <v>0</v>
      </c>
      <c r="BU544" s="1298">
        <f t="shared" si="228"/>
        <v>4</v>
      </c>
      <c r="BV544" s="1298">
        <f t="shared" si="229"/>
        <v>1</v>
      </c>
      <c r="BW544" s="1298">
        <f t="shared" si="230"/>
        <v>14686362</v>
      </c>
    </row>
    <row r="545" spans="1:75" ht="15" customHeight="1" x14ac:dyDescent="0.25">
      <c r="A545" s="1315">
        <v>6</v>
      </c>
      <c r="B545" s="1339">
        <v>43603</v>
      </c>
      <c r="C545" s="1315">
        <f t="shared" si="239"/>
        <v>537</v>
      </c>
      <c r="D545" s="2266" t="s">
        <v>56</v>
      </c>
      <c r="E545" s="1266" t="s">
        <v>57</v>
      </c>
      <c r="F545" s="794">
        <v>6</v>
      </c>
      <c r="G545" s="1491">
        <f t="shared" si="233"/>
        <v>7990908</v>
      </c>
      <c r="H545" s="1268"/>
      <c r="I545" s="2605">
        <f t="shared" si="235"/>
        <v>0</v>
      </c>
      <c r="J545" s="808">
        <v>6</v>
      </c>
      <c r="K545" s="2605">
        <f t="shared" si="214"/>
        <v>13390908</v>
      </c>
      <c r="L545" s="2768"/>
      <c r="M545" s="2605">
        <f t="shared" si="215"/>
        <v>0</v>
      </c>
      <c r="N545" s="1505">
        <f t="shared" si="240"/>
        <v>12</v>
      </c>
      <c r="O545" s="1494">
        <f t="shared" si="240"/>
        <v>21381816</v>
      </c>
      <c r="P545" s="1494">
        <f t="shared" si="208"/>
        <v>480000</v>
      </c>
      <c r="Q545" s="1307"/>
      <c r="R545" s="1508">
        <v>1331818</v>
      </c>
      <c r="S545" s="1508">
        <v>1931818</v>
      </c>
      <c r="T545" s="1508">
        <v>2231818</v>
      </c>
      <c r="U545" s="1508">
        <v>431818</v>
      </c>
      <c r="V545" s="1302"/>
      <c r="W545" s="1338"/>
      <c r="X545" s="2299"/>
      <c r="Y545" s="1338"/>
      <c r="Z545" s="2450"/>
      <c r="AA545" s="1342"/>
      <c r="AB545" s="1340"/>
      <c r="AC545" s="1229"/>
      <c r="AD545" s="1229"/>
      <c r="AE545" s="1229"/>
      <c r="AF545" s="1490">
        <f t="shared" si="216"/>
        <v>0</v>
      </c>
      <c r="AG545" s="1316">
        <f t="shared" si="217"/>
        <v>21381816</v>
      </c>
      <c r="AH545" s="1305"/>
      <c r="AI545" s="1313"/>
      <c r="AJ545" s="1267"/>
      <c r="AK545" s="1299"/>
      <c r="AL545" s="2538"/>
      <c r="AM545" s="2255"/>
      <c r="AN545" s="1266"/>
      <c r="AO545" s="1254"/>
      <c r="AP545" s="1491">
        <f t="shared" si="218"/>
        <v>0</v>
      </c>
      <c r="AQ545" s="1268"/>
      <c r="AR545" s="1492">
        <f t="shared" si="219"/>
        <v>0</v>
      </c>
      <c r="AS545" s="808"/>
      <c r="AT545" s="1492">
        <f t="shared" si="220"/>
        <v>0</v>
      </c>
      <c r="AU545" s="809"/>
      <c r="AV545" s="1492">
        <f t="shared" si="221"/>
        <v>0</v>
      </c>
      <c r="AW545" s="1493">
        <f t="shared" si="222"/>
        <v>0</v>
      </c>
      <c r="AX545" s="2153">
        <f t="shared" si="223"/>
        <v>0</v>
      </c>
      <c r="AY545" s="1495">
        <f t="shared" si="224"/>
        <v>0</v>
      </c>
      <c r="AZ545" s="1271"/>
      <c r="BA545" s="1508">
        <v>1331818</v>
      </c>
      <c r="BB545" s="1508">
        <v>1931818</v>
      </c>
      <c r="BC545" s="1508">
        <v>2231818</v>
      </c>
      <c r="BD545" s="1508">
        <v>431818</v>
      </c>
      <c r="BE545" s="2169"/>
      <c r="BF545" s="1338"/>
      <c r="BG545" s="1302"/>
      <c r="BH545" s="1338"/>
      <c r="BI545" s="1303"/>
      <c r="BJ545" s="1342"/>
      <c r="BK545" s="1304"/>
      <c r="BL545" s="1229"/>
      <c r="BM545" s="1229"/>
      <c r="BN545" s="1229"/>
      <c r="BO545" s="1490">
        <f t="shared" si="234"/>
        <v>0</v>
      </c>
      <c r="BP545" s="1316">
        <f t="shared" si="225"/>
        <v>21381816</v>
      </c>
      <c r="BQ545" s="1885"/>
      <c r="BS545" s="1298">
        <f t="shared" si="226"/>
        <v>6</v>
      </c>
      <c r="BT545" s="1298">
        <f t="shared" si="227"/>
        <v>0</v>
      </c>
      <c r="BU545" s="1298">
        <f t="shared" si="228"/>
        <v>6</v>
      </c>
      <c r="BV545" s="1298">
        <f t="shared" si="229"/>
        <v>0</v>
      </c>
      <c r="BW545" s="1298">
        <f t="shared" si="230"/>
        <v>21381816</v>
      </c>
    </row>
    <row r="546" spans="1:75" ht="15" customHeight="1" x14ac:dyDescent="0.25">
      <c r="A546" s="1315">
        <v>7</v>
      </c>
      <c r="B546" s="1339">
        <v>43603</v>
      </c>
      <c r="C546" s="1315">
        <f t="shared" si="239"/>
        <v>538</v>
      </c>
      <c r="D546" s="2265" t="s">
        <v>55</v>
      </c>
      <c r="E546" s="1266" t="s">
        <v>88</v>
      </c>
      <c r="F546" s="794">
        <v>6</v>
      </c>
      <c r="G546" s="1491">
        <f t="shared" si="233"/>
        <v>7990908</v>
      </c>
      <c r="H546" s="1268"/>
      <c r="I546" s="2605">
        <f t="shared" si="235"/>
        <v>0</v>
      </c>
      <c r="J546" s="808">
        <v>2</v>
      </c>
      <c r="K546" s="2605">
        <f t="shared" si="214"/>
        <v>4463636</v>
      </c>
      <c r="L546" s="2768">
        <v>1</v>
      </c>
      <c r="M546" s="2605">
        <f t="shared" si="215"/>
        <v>431818</v>
      </c>
      <c r="N546" s="1505">
        <f t="shared" si="240"/>
        <v>9</v>
      </c>
      <c r="O546" s="1494">
        <f t="shared" si="240"/>
        <v>12886362</v>
      </c>
      <c r="P546" s="1494">
        <f t="shared" si="208"/>
        <v>360000</v>
      </c>
      <c r="Q546" s="1307"/>
      <c r="R546" s="1508">
        <v>1331818</v>
      </c>
      <c r="S546" s="1508">
        <v>1931818</v>
      </c>
      <c r="T546" s="1508">
        <v>2231818</v>
      </c>
      <c r="U546" s="1508">
        <v>431818</v>
      </c>
      <c r="V546" s="1302"/>
      <c r="W546" s="1338"/>
      <c r="X546" s="2299"/>
      <c r="Y546" s="1338"/>
      <c r="Z546" s="2450"/>
      <c r="AA546" s="1342"/>
      <c r="AB546" s="1340"/>
      <c r="AC546" s="1229"/>
      <c r="AD546" s="1229"/>
      <c r="AE546" s="1229"/>
      <c r="AF546" s="1490">
        <f t="shared" si="216"/>
        <v>0</v>
      </c>
      <c r="AG546" s="1316">
        <f t="shared" si="217"/>
        <v>12886362</v>
      </c>
      <c r="AH546" s="1305"/>
      <c r="AI546" s="1313"/>
      <c r="AJ546" s="1267"/>
      <c r="AK546" s="1299"/>
      <c r="AL546" s="2538"/>
      <c r="AM546" s="2255"/>
      <c r="AN546" s="1266"/>
      <c r="AO546" s="1254"/>
      <c r="AP546" s="1491">
        <f t="shared" si="218"/>
        <v>0</v>
      </c>
      <c r="AQ546" s="1268"/>
      <c r="AR546" s="1492">
        <f t="shared" si="219"/>
        <v>0</v>
      </c>
      <c r="AS546" s="808"/>
      <c r="AT546" s="1492">
        <f t="shared" si="220"/>
        <v>0</v>
      </c>
      <c r="AU546" s="809"/>
      <c r="AV546" s="1492">
        <f t="shared" si="221"/>
        <v>0</v>
      </c>
      <c r="AW546" s="1493">
        <f t="shared" si="222"/>
        <v>0</v>
      </c>
      <c r="AX546" s="2153">
        <f t="shared" si="223"/>
        <v>0</v>
      </c>
      <c r="AY546" s="1495">
        <f t="shared" si="224"/>
        <v>0</v>
      </c>
      <c r="AZ546" s="1271"/>
      <c r="BA546" s="1508">
        <v>1331818</v>
      </c>
      <c r="BB546" s="1508">
        <v>1931818</v>
      </c>
      <c r="BC546" s="1508">
        <v>2231818</v>
      </c>
      <c r="BD546" s="1508">
        <v>431818</v>
      </c>
      <c r="BE546" s="2169"/>
      <c r="BF546" s="1338"/>
      <c r="BG546" s="1302"/>
      <c r="BH546" s="1338"/>
      <c r="BI546" s="1303"/>
      <c r="BJ546" s="1342"/>
      <c r="BK546" s="1304"/>
      <c r="BL546" s="1229"/>
      <c r="BM546" s="1229"/>
      <c r="BN546" s="1229"/>
      <c r="BO546" s="1490">
        <f t="shared" si="234"/>
        <v>0</v>
      </c>
      <c r="BP546" s="1316">
        <f t="shared" si="225"/>
        <v>12886362</v>
      </c>
      <c r="BQ546" s="1885"/>
      <c r="BS546" s="1298">
        <f t="shared" si="226"/>
        <v>6</v>
      </c>
      <c r="BT546" s="1298">
        <f t="shared" si="227"/>
        <v>0</v>
      </c>
      <c r="BU546" s="1298">
        <f t="shared" si="228"/>
        <v>2</v>
      </c>
      <c r="BV546" s="1298">
        <f t="shared" si="229"/>
        <v>1</v>
      </c>
      <c r="BW546" s="1298">
        <f t="shared" si="230"/>
        <v>12886362</v>
      </c>
    </row>
    <row r="547" spans="1:75" ht="15" customHeight="1" x14ac:dyDescent="0.25">
      <c r="A547" s="1315">
        <v>8</v>
      </c>
      <c r="B547" s="1339">
        <v>43603</v>
      </c>
      <c r="C547" s="1315">
        <f t="shared" si="239"/>
        <v>539</v>
      </c>
      <c r="D547" s="2265" t="s">
        <v>90</v>
      </c>
      <c r="E547" s="1266" t="s">
        <v>88</v>
      </c>
      <c r="F547" s="794">
        <v>6</v>
      </c>
      <c r="G547" s="1491">
        <f t="shared" si="233"/>
        <v>7990908</v>
      </c>
      <c r="H547" s="1268"/>
      <c r="I547" s="2605">
        <f t="shared" si="235"/>
        <v>0</v>
      </c>
      <c r="J547" s="808">
        <v>4</v>
      </c>
      <c r="K547" s="2605">
        <f t="shared" si="214"/>
        <v>8927272</v>
      </c>
      <c r="L547" s="2768"/>
      <c r="M547" s="2605">
        <f t="shared" si="215"/>
        <v>0</v>
      </c>
      <c r="N547" s="1505">
        <f t="shared" si="240"/>
        <v>10</v>
      </c>
      <c r="O547" s="1494">
        <f t="shared" si="240"/>
        <v>16918180</v>
      </c>
      <c r="P547" s="1494">
        <f t="shared" si="208"/>
        <v>400000</v>
      </c>
      <c r="Q547" s="1307"/>
      <c r="R547" s="1508">
        <v>1331818</v>
      </c>
      <c r="S547" s="1508">
        <v>1931818</v>
      </c>
      <c r="T547" s="1508">
        <v>2231818</v>
      </c>
      <c r="U547" s="1508">
        <v>431818</v>
      </c>
      <c r="V547" s="1302"/>
      <c r="W547" s="1338"/>
      <c r="X547" s="2299"/>
      <c r="Y547" s="1338"/>
      <c r="Z547" s="2450"/>
      <c r="AA547" s="1342"/>
      <c r="AB547" s="1340"/>
      <c r="AC547" s="1229"/>
      <c r="AD547" s="1229"/>
      <c r="AE547" s="1229"/>
      <c r="AF547" s="1490">
        <f t="shared" si="216"/>
        <v>0</v>
      </c>
      <c r="AG547" s="1316">
        <f t="shared" si="217"/>
        <v>16918180</v>
      </c>
      <c r="AH547" s="1305"/>
      <c r="AI547" s="1313"/>
      <c r="AJ547" s="1267"/>
      <c r="AK547" s="1299"/>
      <c r="AL547" s="2538"/>
      <c r="AM547" s="2255"/>
      <c r="AN547" s="1266"/>
      <c r="AO547" s="1254"/>
      <c r="AP547" s="1491">
        <f t="shared" si="218"/>
        <v>0</v>
      </c>
      <c r="AQ547" s="1268"/>
      <c r="AR547" s="1492">
        <f t="shared" si="219"/>
        <v>0</v>
      </c>
      <c r="AS547" s="808"/>
      <c r="AT547" s="1492">
        <f t="shared" si="220"/>
        <v>0</v>
      </c>
      <c r="AU547" s="809"/>
      <c r="AV547" s="1492">
        <f t="shared" si="221"/>
        <v>0</v>
      </c>
      <c r="AW547" s="1493">
        <f t="shared" si="222"/>
        <v>0</v>
      </c>
      <c r="AX547" s="2153">
        <f t="shared" si="223"/>
        <v>0</v>
      </c>
      <c r="AY547" s="1495">
        <f t="shared" si="224"/>
        <v>0</v>
      </c>
      <c r="AZ547" s="1271"/>
      <c r="BA547" s="1508">
        <v>1331818</v>
      </c>
      <c r="BB547" s="1508">
        <v>1931818</v>
      </c>
      <c r="BC547" s="1508">
        <v>2231818</v>
      </c>
      <c r="BD547" s="1508">
        <v>431818</v>
      </c>
      <c r="BE547" s="2169"/>
      <c r="BF547" s="1338"/>
      <c r="BG547" s="1302"/>
      <c r="BH547" s="1338"/>
      <c r="BI547" s="1303"/>
      <c r="BJ547" s="1342"/>
      <c r="BK547" s="1304"/>
      <c r="BL547" s="1229"/>
      <c r="BM547" s="1229"/>
      <c r="BN547" s="1229"/>
      <c r="BO547" s="1490">
        <f t="shared" si="234"/>
        <v>0</v>
      </c>
      <c r="BP547" s="1316">
        <f t="shared" si="225"/>
        <v>16918180</v>
      </c>
      <c r="BQ547" s="1885"/>
      <c r="BS547" s="1298">
        <f t="shared" si="226"/>
        <v>6</v>
      </c>
      <c r="BT547" s="1298">
        <f t="shared" si="227"/>
        <v>0</v>
      </c>
      <c r="BU547" s="1298">
        <f t="shared" si="228"/>
        <v>4</v>
      </c>
      <c r="BV547" s="1298">
        <f t="shared" si="229"/>
        <v>0</v>
      </c>
      <c r="BW547" s="1298">
        <f t="shared" si="230"/>
        <v>16918180</v>
      </c>
    </row>
    <row r="548" spans="1:75" ht="15" customHeight="1" x14ac:dyDescent="0.25">
      <c r="A548" s="1315">
        <v>9</v>
      </c>
      <c r="B548" s="1339">
        <v>43603</v>
      </c>
      <c r="C548" s="1315">
        <f>+C547+1</f>
        <v>540</v>
      </c>
      <c r="D548" s="2265" t="s">
        <v>229</v>
      </c>
      <c r="E548" s="1266" t="s">
        <v>88</v>
      </c>
      <c r="F548" s="794">
        <v>2</v>
      </c>
      <c r="G548" s="1491">
        <f t="shared" si="233"/>
        <v>2663636</v>
      </c>
      <c r="H548" s="1268"/>
      <c r="I548" s="2605">
        <f t="shared" si="235"/>
        <v>0</v>
      </c>
      <c r="J548" s="808">
        <v>2</v>
      </c>
      <c r="K548" s="2605">
        <f t="shared" si="214"/>
        <v>4463636</v>
      </c>
      <c r="L548" s="2768"/>
      <c r="M548" s="2605">
        <f t="shared" si="215"/>
        <v>0</v>
      </c>
      <c r="N548" s="1505">
        <f t="shared" si="240"/>
        <v>4</v>
      </c>
      <c r="O548" s="1494">
        <f t="shared" si="240"/>
        <v>7127272</v>
      </c>
      <c r="P548" s="1494">
        <f t="shared" si="208"/>
        <v>160000</v>
      </c>
      <c r="Q548" s="1307"/>
      <c r="R548" s="1508">
        <v>1331818</v>
      </c>
      <c r="S548" s="1508">
        <v>1931818</v>
      </c>
      <c r="T548" s="1508">
        <v>2231818</v>
      </c>
      <c r="U548" s="1508">
        <v>431818</v>
      </c>
      <c r="V548" s="1302"/>
      <c r="W548" s="1338"/>
      <c r="X548" s="2299"/>
      <c r="Y548" s="1338"/>
      <c r="Z548" s="2450"/>
      <c r="AA548" s="1342"/>
      <c r="AB548" s="1340"/>
      <c r="AC548" s="1229"/>
      <c r="AD548" s="1229"/>
      <c r="AE548" s="1229"/>
      <c r="AF548" s="1490">
        <f t="shared" si="216"/>
        <v>0</v>
      </c>
      <c r="AG548" s="1316">
        <f t="shared" si="217"/>
        <v>7127272</v>
      </c>
      <c r="AH548" s="1305"/>
      <c r="AI548" s="1313"/>
      <c r="AJ548" s="1267"/>
      <c r="AK548" s="1299"/>
      <c r="AL548" s="2538"/>
      <c r="AM548" s="2255"/>
      <c r="AN548" s="1266"/>
      <c r="AO548" s="1254"/>
      <c r="AP548" s="1491">
        <f t="shared" si="218"/>
        <v>0</v>
      </c>
      <c r="AQ548" s="1268"/>
      <c r="AR548" s="1492">
        <f t="shared" si="219"/>
        <v>0</v>
      </c>
      <c r="AS548" s="808"/>
      <c r="AT548" s="1492">
        <f t="shared" si="220"/>
        <v>0</v>
      </c>
      <c r="AU548" s="809"/>
      <c r="AV548" s="1492">
        <f t="shared" si="221"/>
        <v>0</v>
      </c>
      <c r="AW548" s="1493">
        <f t="shared" si="222"/>
        <v>0</v>
      </c>
      <c r="AX548" s="2153">
        <f t="shared" si="223"/>
        <v>0</v>
      </c>
      <c r="AY548" s="1495">
        <f t="shared" si="224"/>
        <v>0</v>
      </c>
      <c r="AZ548" s="1271"/>
      <c r="BA548" s="1508">
        <v>1331818</v>
      </c>
      <c r="BB548" s="1508">
        <v>1931818</v>
      </c>
      <c r="BC548" s="1508">
        <v>2231818</v>
      </c>
      <c r="BD548" s="1508">
        <v>431818</v>
      </c>
      <c r="BE548" s="2169"/>
      <c r="BF548" s="1338"/>
      <c r="BG548" s="1302"/>
      <c r="BH548" s="1338"/>
      <c r="BI548" s="1303"/>
      <c r="BJ548" s="1342"/>
      <c r="BK548" s="1304"/>
      <c r="BL548" s="1229"/>
      <c r="BM548" s="1229"/>
      <c r="BN548" s="1229"/>
      <c r="BO548" s="1490">
        <f t="shared" si="234"/>
        <v>0</v>
      </c>
      <c r="BP548" s="1316">
        <f t="shared" si="225"/>
        <v>7127272</v>
      </c>
      <c r="BQ548" s="1465"/>
      <c r="BS548" s="1298">
        <f t="shared" si="226"/>
        <v>2</v>
      </c>
      <c r="BT548" s="1298">
        <f t="shared" si="227"/>
        <v>0</v>
      </c>
      <c r="BU548" s="1298">
        <f t="shared" si="228"/>
        <v>2</v>
      </c>
      <c r="BV548" s="1298">
        <f t="shared" si="229"/>
        <v>0</v>
      </c>
      <c r="BW548" s="1298">
        <f t="shared" si="230"/>
        <v>7127272</v>
      </c>
    </row>
    <row r="549" spans="1:75" ht="15" customHeight="1" thickBot="1" x14ac:dyDescent="0.3">
      <c r="A549" s="1315">
        <v>10</v>
      </c>
      <c r="B549" s="1339">
        <v>43603</v>
      </c>
      <c r="C549" s="1315">
        <f>+C548+1</f>
        <v>541</v>
      </c>
      <c r="D549" s="2265" t="s">
        <v>101</v>
      </c>
      <c r="E549" s="1266" t="s">
        <v>88</v>
      </c>
      <c r="F549" s="794">
        <v>3</v>
      </c>
      <c r="G549" s="1491">
        <f t="shared" si="233"/>
        <v>3995454</v>
      </c>
      <c r="H549" s="1268"/>
      <c r="I549" s="2605">
        <f t="shared" si="235"/>
        <v>0</v>
      </c>
      <c r="J549" s="808">
        <v>2</v>
      </c>
      <c r="K549" s="2605">
        <f t="shared" si="214"/>
        <v>4463636</v>
      </c>
      <c r="L549" s="2768">
        <v>1</v>
      </c>
      <c r="M549" s="2605">
        <f t="shared" si="215"/>
        <v>431818</v>
      </c>
      <c r="N549" s="1505">
        <f t="shared" si="240"/>
        <v>6</v>
      </c>
      <c r="O549" s="1494">
        <f t="shared" si="240"/>
        <v>8890908</v>
      </c>
      <c r="P549" s="1494">
        <f t="shared" si="208"/>
        <v>240000</v>
      </c>
      <c r="Q549" s="1307"/>
      <c r="R549" s="1508">
        <v>1331818</v>
      </c>
      <c r="S549" s="1508">
        <v>1931818</v>
      </c>
      <c r="T549" s="1508">
        <v>2231818</v>
      </c>
      <c r="U549" s="1508">
        <v>431818</v>
      </c>
      <c r="V549" s="1302"/>
      <c r="W549" s="1338"/>
      <c r="X549" s="2299"/>
      <c r="Y549" s="1338"/>
      <c r="Z549" s="2450"/>
      <c r="AA549" s="1342"/>
      <c r="AB549" s="1340"/>
      <c r="AC549" s="1229"/>
      <c r="AD549" s="1229"/>
      <c r="AE549" s="1229"/>
      <c r="AF549" s="1490">
        <f t="shared" si="216"/>
        <v>0</v>
      </c>
      <c r="AG549" s="1316">
        <f t="shared" si="217"/>
        <v>8890908</v>
      </c>
      <c r="AH549" s="1305"/>
      <c r="AI549" s="1313"/>
      <c r="AJ549" s="1267"/>
      <c r="AK549" s="1299"/>
      <c r="AL549" s="2538"/>
      <c r="AM549" s="2255"/>
      <c r="AN549" s="1266"/>
      <c r="AO549" s="1254"/>
      <c r="AP549" s="1491">
        <f t="shared" si="218"/>
        <v>0</v>
      </c>
      <c r="AQ549" s="1268"/>
      <c r="AR549" s="1492">
        <f t="shared" si="219"/>
        <v>0</v>
      </c>
      <c r="AS549" s="808"/>
      <c r="AT549" s="1492">
        <f t="shared" si="220"/>
        <v>0</v>
      </c>
      <c r="AU549" s="809"/>
      <c r="AV549" s="1492">
        <f t="shared" si="221"/>
        <v>0</v>
      </c>
      <c r="AW549" s="1493">
        <f t="shared" si="222"/>
        <v>0</v>
      </c>
      <c r="AX549" s="2153">
        <f t="shared" si="223"/>
        <v>0</v>
      </c>
      <c r="AY549" s="1495">
        <f t="shared" si="224"/>
        <v>0</v>
      </c>
      <c r="AZ549" s="1271"/>
      <c r="BA549" s="1508">
        <v>1331818</v>
      </c>
      <c r="BB549" s="1508">
        <v>1931818</v>
      </c>
      <c r="BC549" s="1508">
        <v>2231818</v>
      </c>
      <c r="BD549" s="1508">
        <v>431818</v>
      </c>
      <c r="BE549" s="2169"/>
      <c r="BF549" s="1338"/>
      <c r="BG549" s="1302"/>
      <c r="BH549" s="1338"/>
      <c r="BI549" s="1303"/>
      <c r="BJ549" s="1342"/>
      <c r="BK549" s="1304"/>
      <c r="BL549" s="1229"/>
      <c r="BM549" s="1229"/>
      <c r="BN549" s="1229"/>
      <c r="BO549" s="1490">
        <f t="shared" si="234"/>
        <v>0</v>
      </c>
      <c r="BP549" s="1316">
        <f t="shared" si="225"/>
        <v>8890908</v>
      </c>
      <c r="BQ549" s="1885"/>
      <c r="BS549" s="1298">
        <f t="shared" si="226"/>
        <v>3</v>
      </c>
      <c r="BT549" s="1298">
        <f t="shared" si="227"/>
        <v>0</v>
      </c>
      <c r="BU549" s="1298">
        <f t="shared" si="228"/>
        <v>2</v>
      </c>
      <c r="BV549" s="1298">
        <f t="shared" si="229"/>
        <v>1</v>
      </c>
      <c r="BW549" s="1298">
        <f t="shared" si="230"/>
        <v>8890908</v>
      </c>
    </row>
    <row r="550" spans="1:75" ht="15" customHeight="1" x14ac:dyDescent="0.25">
      <c r="A550" s="1315">
        <v>1</v>
      </c>
      <c r="B550" s="1339">
        <v>43605</v>
      </c>
      <c r="C550" s="1268">
        <v>542</v>
      </c>
      <c r="D550" s="2265" t="s">
        <v>40</v>
      </c>
      <c r="E550" s="1266" t="s">
        <v>31</v>
      </c>
      <c r="F550" s="794">
        <v>4</v>
      </c>
      <c r="G550" s="1491">
        <f t="shared" si="233"/>
        <v>5327272</v>
      </c>
      <c r="H550" s="1268"/>
      <c r="I550" s="2605">
        <f t="shared" si="235"/>
        <v>0</v>
      </c>
      <c r="J550" s="808">
        <v>2</v>
      </c>
      <c r="K550" s="2605">
        <f t="shared" si="214"/>
        <v>4463636</v>
      </c>
      <c r="L550" s="2768">
        <v>1</v>
      </c>
      <c r="M550" s="2605">
        <f t="shared" si="215"/>
        <v>431818</v>
      </c>
      <c r="N550" s="1505">
        <f t="shared" si="240"/>
        <v>7</v>
      </c>
      <c r="O550" s="1494">
        <f t="shared" si="240"/>
        <v>10222726</v>
      </c>
      <c r="P550" s="1494">
        <f t="shared" si="208"/>
        <v>280000</v>
      </c>
      <c r="Q550" s="1307"/>
      <c r="R550" s="1508">
        <v>1331818</v>
      </c>
      <c r="S550" s="1508">
        <v>1931818</v>
      </c>
      <c r="T550" s="1508">
        <v>2231818</v>
      </c>
      <c r="U550" s="1508">
        <v>431818</v>
      </c>
      <c r="V550" s="1302"/>
      <c r="W550" s="1338"/>
      <c r="X550" s="2299"/>
      <c r="Y550" s="1338"/>
      <c r="Z550" s="2450"/>
      <c r="AA550" s="1342"/>
      <c r="AB550" s="1340"/>
      <c r="AC550" s="1229"/>
      <c r="AD550" s="1229"/>
      <c r="AE550" s="1229"/>
      <c r="AF550" s="1490">
        <f t="shared" si="216"/>
        <v>0</v>
      </c>
      <c r="AG550" s="1316">
        <f t="shared" si="217"/>
        <v>10222726</v>
      </c>
      <c r="AH550" s="1885"/>
      <c r="AI550" s="1313"/>
      <c r="AJ550" s="1425"/>
      <c r="AK550" s="1299"/>
      <c r="AL550" s="2538"/>
      <c r="AM550" s="2255"/>
      <c r="AN550" s="1266"/>
      <c r="AO550" s="1529"/>
      <c r="AP550" s="1491">
        <f t="shared" si="218"/>
        <v>0</v>
      </c>
      <c r="AQ550" s="1268"/>
      <c r="AR550" s="1492">
        <f t="shared" si="219"/>
        <v>0</v>
      </c>
      <c r="AS550" s="808"/>
      <c r="AT550" s="1492">
        <f t="shared" si="220"/>
        <v>0</v>
      </c>
      <c r="AU550" s="809"/>
      <c r="AV550" s="1492">
        <f t="shared" si="221"/>
        <v>0</v>
      </c>
      <c r="AW550" s="1493">
        <f t="shared" si="222"/>
        <v>0</v>
      </c>
      <c r="AX550" s="2153">
        <f t="shared" si="223"/>
        <v>0</v>
      </c>
      <c r="AY550" s="1495">
        <f t="shared" si="224"/>
        <v>0</v>
      </c>
      <c r="AZ550" s="1271"/>
      <c r="BA550" s="1508">
        <v>1331818</v>
      </c>
      <c r="BB550" s="1508">
        <v>1931818</v>
      </c>
      <c r="BC550" s="1508">
        <v>2231818</v>
      </c>
      <c r="BD550" s="1508">
        <v>431818</v>
      </c>
      <c r="BE550" s="2169"/>
      <c r="BF550" s="1338"/>
      <c r="BG550" s="1302"/>
      <c r="BH550" s="1338"/>
      <c r="BI550" s="1303"/>
      <c r="BJ550" s="1342"/>
      <c r="BK550" s="1304"/>
      <c r="BL550" s="1229"/>
      <c r="BM550" s="1229"/>
      <c r="BN550" s="1229"/>
      <c r="BO550" s="1490">
        <f t="shared" si="234"/>
        <v>0</v>
      </c>
      <c r="BP550" s="1316">
        <f t="shared" si="225"/>
        <v>10222726</v>
      </c>
      <c r="BQ550" s="1305"/>
      <c r="BS550" s="1298">
        <f t="shared" si="226"/>
        <v>4</v>
      </c>
      <c r="BT550" s="1298">
        <f t="shared" si="227"/>
        <v>0</v>
      </c>
      <c r="BU550" s="1298">
        <f t="shared" si="228"/>
        <v>2</v>
      </c>
      <c r="BV550" s="1298">
        <f t="shared" si="229"/>
        <v>1</v>
      </c>
      <c r="BW550" s="1298">
        <f t="shared" si="230"/>
        <v>10222726</v>
      </c>
    </row>
    <row r="551" spans="1:75" ht="15" customHeight="1" x14ac:dyDescent="0.25">
      <c r="A551" s="1315">
        <v>2</v>
      </c>
      <c r="B551" s="1339">
        <v>43605</v>
      </c>
      <c r="C551" s="1268">
        <f>+C550+1</f>
        <v>543</v>
      </c>
      <c r="D551" s="2523" t="s">
        <v>80</v>
      </c>
      <c r="E551" s="1266" t="s">
        <v>31</v>
      </c>
      <c r="F551" s="794">
        <v>3</v>
      </c>
      <c r="G551" s="1491">
        <f t="shared" si="233"/>
        <v>3995454</v>
      </c>
      <c r="H551" s="1268"/>
      <c r="I551" s="2605">
        <f t="shared" si="235"/>
        <v>0</v>
      </c>
      <c r="J551" s="808">
        <v>1</v>
      </c>
      <c r="K551" s="2605">
        <f t="shared" si="214"/>
        <v>2231818</v>
      </c>
      <c r="L551" s="2768"/>
      <c r="M551" s="2605">
        <f t="shared" si="215"/>
        <v>0</v>
      </c>
      <c r="N551" s="1505">
        <f t="shared" si="240"/>
        <v>4</v>
      </c>
      <c r="O551" s="1494">
        <f t="shared" si="240"/>
        <v>6227272</v>
      </c>
      <c r="P551" s="1494">
        <f t="shared" si="208"/>
        <v>160000</v>
      </c>
      <c r="Q551" s="1307"/>
      <c r="R551" s="1508">
        <v>1331818</v>
      </c>
      <c r="S551" s="1508">
        <v>1931818</v>
      </c>
      <c r="T551" s="1508">
        <v>2231818</v>
      </c>
      <c r="U551" s="1508">
        <v>431818</v>
      </c>
      <c r="V551" s="1302"/>
      <c r="W551" s="1338"/>
      <c r="X551" s="2299"/>
      <c r="Y551" s="1338"/>
      <c r="Z551" s="2450"/>
      <c r="AA551" s="1342"/>
      <c r="AB551" s="1340"/>
      <c r="AC551" s="1229"/>
      <c r="AD551" s="1229"/>
      <c r="AE551" s="1229"/>
      <c r="AF551" s="1490">
        <f t="shared" si="216"/>
        <v>0</v>
      </c>
      <c r="AG551" s="1316">
        <f t="shared" si="217"/>
        <v>6227272</v>
      </c>
      <c r="AH551" s="1885"/>
      <c r="AI551" s="1313"/>
      <c r="AJ551" s="1267"/>
      <c r="AK551" s="1299"/>
      <c r="AL551" s="2538"/>
      <c r="AM551" s="2256"/>
      <c r="AN551" s="1266"/>
      <c r="AO551" s="1529"/>
      <c r="AP551" s="1491">
        <f t="shared" si="218"/>
        <v>0</v>
      </c>
      <c r="AQ551" s="1268"/>
      <c r="AR551" s="1492">
        <f t="shared" si="219"/>
        <v>0</v>
      </c>
      <c r="AS551" s="808"/>
      <c r="AT551" s="1492">
        <f t="shared" si="220"/>
        <v>0</v>
      </c>
      <c r="AU551" s="809"/>
      <c r="AV551" s="1492">
        <f t="shared" si="221"/>
        <v>0</v>
      </c>
      <c r="AW551" s="1493">
        <f t="shared" si="222"/>
        <v>0</v>
      </c>
      <c r="AX551" s="2153">
        <f t="shared" si="223"/>
        <v>0</v>
      </c>
      <c r="AY551" s="1495">
        <f t="shared" si="224"/>
        <v>0</v>
      </c>
      <c r="AZ551" s="1271"/>
      <c r="BA551" s="1508">
        <v>1331818</v>
      </c>
      <c r="BB551" s="1508">
        <v>1931818</v>
      </c>
      <c r="BC551" s="1508">
        <v>2231818</v>
      </c>
      <c r="BD551" s="1508">
        <v>431818</v>
      </c>
      <c r="BE551" s="2169"/>
      <c r="BF551" s="1338"/>
      <c r="BG551" s="1302"/>
      <c r="BH551" s="1338"/>
      <c r="BI551" s="1303"/>
      <c r="BJ551" s="1342"/>
      <c r="BK551" s="1304"/>
      <c r="BL551" s="1229"/>
      <c r="BM551" s="1229"/>
      <c r="BN551" s="1229"/>
      <c r="BO551" s="1490">
        <f t="shared" si="234"/>
        <v>0</v>
      </c>
      <c r="BP551" s="1316">
        <f t="shared" si="225"/>
        <v>6227272</v>
      </c>
      <c r="BQ551" s="1305"/>
      <c r="BS551" s="1298">
        <f t="shared" si="226"/>
        <v>3</v>
      </c>
      <c r="BT551" s="1298">
        <f t="shared" si="227"/>
        <v>0</v>
      </c>
      <c r="BU551" s="1298">
        <f t="shared" si="228"/>
        <v>1</v>
      </c>
      <c r="BV551" s="1298">
        <f t="shared" si="229"/>
        <v>0</v>
      </c>
      <c r="BW551" s="1298">
        <f t="shared" si="230"/>
        <v>6227272</v>
      </c>
    </row>
    <row r="552" spans="1:75" ht="15" customHeight="1" x14ac:dyDescent="0.25">
      <c r="A552" s="1315">
        <v>3</v>
      </c>
      <c r="B552" s="1339">
        <v>43605</v>
      </c>
      <c r="C552" s="1268">
        <f t="shared" ref="C552:C557" si="241">+C551+1</f>
        <v>544</v>
      </c>
      <c r="D552" s="2265" t="s">
        <v>35</v>
      </c>
      <c r="E552" s="1266" t="s">
        <v>31</v>
      </c>
      <c r="F552" s="794">
        <v>3</v>
      </c>
      <c r="G552" s="1491">
        <f t="shared" si="233"/>
        <v>3995454</v>
      </c>
      <c r="H552" s="1268"/>
      <c r="I552" s="2605">
        <f t="shared" si="235"/>
        <v>0</v>
      </c>
      <c r="J552" s="808">
        <v>1</v>
      </c>
      <c r="K552" s="2605">
        <f t="shared" si="214"/>
        <v>2231818</v>
      </c>
      <c r="L552" s="2768">
        <v>1</v>
      </c>
      <c r="M552" s="2605">
        <f t="shared" si="215"/>
        <v>431818</v>
      </c>
      <c r="N552" s="1505">
        <f t="shared" si="240"/>
        <v>5</v>
      </c>
      <c r="O552" s="1494">
        <f t="shared" si="240"/>
        <v>6659090</v>
      </c>
      <c r="P552" s="1494">
        <f t="shared" si="208"/>
        <v>200000</v>
      </c>
      <c r="Q552" s="1307"/>
      <c r="R552" s="1508">
        <v>1331818</v>
      </c>
      <c r="S552" s="1508">
        <v>1931818</v>
      </c>
      <c r="T552" s="1508">
        <v>2231818</v>
      </c>
      <c r="U552" s="1508">
        <v>431818</v>
      </c>
      <c r="V552" s="1302"/>
      <c r="W552" s="1338"/>
      <c r="X552" s="2299"/>
      <c r="Y552" s="1338"/>
      <c r="Z552" s="1302"/>
      <c r="AA552" s="1342"/>
      <c r="AB552" s="1340"/>
      <c r="AC552" s="1229"/>
      <c r="AD552" s="1229"/>
      <c r="AE552" s="1229"/>
      <c r="AF552" s="1490">
        <f t="shared" si="216"/>
        <v>0</v>
      </c>
      <c r="AG552" s="1316">
        <f t="shared" si="217"/>
        <v>6659090</v>
      </c>
      <c r="AH552" s="1885"/>
      <c r="AI552" s="1313"/>
      <c r="AJ552" s="1267"/>
      <c r="AK552" s="1299"/>
      <c r="AL552" s="2538"/>
      <c r="AM552" s="2255"/>
      <c r="AN552" s="1266"/>
      <c r="AO552" s="1254"/>
      <c r="AP552" s="1491">
        <f t="shared" si="218"/>
        <v>0</v>
      </c>
      <c r="AQ552" s="1268"/>
      <c r="AR552" s="1492">
        <f t="shared" si="219"/>
        <v>0</v>
      </c>
      <c r="AS552" s="808"/>
      <c r="AT552" s="1492">
        <f t="shared" si="220"/>
        <v>0</v>
      </c>
      <c r="AU552" s="809"/>
      <c r="AV552" s="1492">
        <f t="shared" si="221"/>
        <v>0</v>
      </c>
      <c r="AW552" s="1493">
        <f t="shared" si="222"/>
        <v>0</v>
      </c>
      <c r="AX552" s="2153">
        <f t="shared" si="223"/>
        <v>0</v>
      </c>
      <c r="AY552" s="1495">
        <f t="shared" si="224"/>
        <v>0</v>
      </c>
      <c r="AZ552" s="1271"/>
      <c r="BA552" s="1508">
        <v>1331818</v>
      </c>
      <c r="BB552" s="1508">
        <v>1931818</v>
      </c>
      <c r="BC552" s="1508">
        <v>2231818</v>
      </c>
      <c r="BD552" s="1508">
        <v>431818</v>
      </c>
      <c r="BE552" s="2169"/>
      <c r="BF552" s="1338"/>
      <c r="BG552" s="1302"/>
      <c r="BH552" s="1338"/>
      <c r="BI552" s="1302"/>
      <c r="BJ552" s="1342"/>
      <c r="BK552" s="1304"/>
      <c r="BL552" s="1229"/>
      <c r="BM552" s="1229"/>
      <c r="BN552" s="1229"/>
      <c r="BO552" s="1490">
        <f t="shared" si="234"/>
        <v>0</v>
      </c>
      <c r="BP552" s="1316">
        <f t="shared" si="225"/>
        <v>6659090</v>
      </c>
      <c r="BQ552" s="1305"/>
      <c r="BS552" s="1298">
        <f t="shared" si="226"/>
        <v>3</v>
      </c>
      <c r="BT552" s="1298">
        <f t="shared" si="227"/>
        <v>0</v>
      </c>
      <c r="BU552" s="1298">
        <f t="shared" si="228"/>
        <v>1</v>
      </c>
      <c r="BV552" s="1298">
        <f t="shared" si="229"/>
        <v>1</v>
      </c>
      <c r="BW552" s="1298">
        <f t="shared" si="230"/>
        <v>6659090</v>
      </c>
    </row>
    <row r="553" spans="1:75" ht="15" customHeight="1" x14ac:dyDescent="0.25">
      <c r="A553" s="1315">
        <v>4</v>
      </c>
      <c r="B553" s="1339">
        <v>43605</v>
      </c>
      <c r="C553" s="1268">
        <f t="shared" si="241"/>
        <v>545</v>
      </c>
      <c r="D553" s="2265" t="s">
        <v>36</v>
      </c>
      <c r="E553" s="1266" t="s">
        <v>31</v>
      </c>
      <c r="F553" s="794">
        <v>4</v>
      </c>
      <c r="G553" s="1491">
        <f t="shared" si="233"/>
        <v>5327272</v>
      </c>
      <c r="H553" s="1268"/>
      <c r="I553" s="2605">
        <f t="shared" si="235"/>
        <v>0</v>
      </c>
      <c r="J553" s="808"/>
      <c r="K553" s="2605">
        <f t="shared" si="214"/>
        <v>0</v>
      </c>
      <c r="L553" s="2768"/>
      <c r="M553" s="2605">
        <f t="shared" si="215"/>
        <v>0</v>
      </c>
      <c r="N553" s="1505">
        <f t="shared" si="240"/>
        <v>4</v>
      </c>
      <c r="O553" s="1494">
        <f t="shared" si="240"/>
        <v>5327272</v>
      </c>
      <c r="P553" s="1494">
        <f t="shared" si="208"/>
        <v>160000</v>
      </c>
      <c r="Q553" s="1307"/>
      <c r="R553" s="1508">
        <v>1331818</v>
      </c>
      <c r="S553" s="1508">
        <v>1931818</v>
      </c>
      <c r="T553" s="1508">
        <v>2231818</v>
      </c>
      <c r="U553" s="1508">
        <v>431818</v>
      </c>
      <c r="V553" s="1302"/>
      <c r="W553" s="1338"/>
      <c r="X553" s="2299"/>
      <c r="Y553" s="1338"/>
      <c r="Z553" s="2450"/>
      <c r="AA553" s="1342"/>
      <c r="AB553" s="1340"/>
      <c r="AC553" s="1229"/>
      <c r="AD553" s="1229"/>
      <c r="AE553" s="1229"/>
      <c r="AF553" s="1490">
        <f t="shared" si="216"/>
        <v>0</v>
      </c>
      <c r="AG553" s="1316">
        <f t="shared" si="217"/>
        <v>5327272</v>
      </c>
      <c r="AH553" s="1885"/>
      <c r="AI553" s="1313"/>
      <c r="AJ553" s="1267"/>
      <c r="AK553" s="1299"/>
      <c r="AL553" s="2538"/>
      <c r="AM553" s="2255"/>
      <c r="AN553" s="1266"/>
      <c r="AO553" s="1254"/>
      <c r="AP553" s="1491">
        <f t="shared" si="218"/>
        <v>0</v>
      </c>
      <c r="AQ553" s="1268"/>
      <c r="AR553" s="1492">
        <f t="shared" si="219"/>
        <v>0</v>
      </c>
      <c r="AS553" s="808"/>
      <c r="AT553" s="1492">
        <f t="shared" si="220"/>
        <v>0</v>
      </c>
      <c r="AU553" s="809"/>
      <c r="AV553" s="1492">
        <f t="shared" si="221"/>
        <v>0</v>
      </c>
      <c r="AW553" s="1493">
        <f t="shared" si="222"/>
        <v>0</v>
      </c>
      <c r="AX553" s="2153">
        <f t="shared" si="223"/>
        <v>0</v>
      </c>
      <c r="AY553" s="1495">
        <f t="shared" si="224"/>
        <v>0</v>
      </c>
      <c r="AZ553" s="1271"/>
      <c r="BA553" s="1508">
        <v>1331818</v>
      </c>
      <c r="BB553" s="1508">
        <v>1931818</v>
      </c>
      <c r="BC553" s="1508">
        <v>2231818</v>
      </c>
      <c r="BD553" s="1508">
        <v>431818</v>
      </c>
      <c r="BE553" s="2169"/>
      <c r="BF553" s="1338"/>
      <c r="BG553" s="1302"/>
      <c r="BH553" s="1338"/>
      <c r="BI553" s="1303"/>
      <c r="BJ553" s="1342"/>
      <c r="BK553" s="1304"/>
      <c r="BL553" s="1229"/>
      <c r="BM553" s="1229"/>
      <c r="BN553" s="1229"/>
      <c r="BO553" s="1490">
        <f t="shared" si="234"/>
        <v>0</v>
      </c>
      <c r="BP553" s="1316">
        <f t="shared" si="225"/>
        <v>5327272</v>
      </c>
      <c r="BQ553" s="1305"/>
      <c r="BS553" s="1298">
        <f t="shared" si="226"/>
        <v>4</v>
      </c>
      <c r="BT553" s="1298">
        <f t="shared" si="227"/>
        <v>0</v>
      </c>
      <c r="BU553" s="1298">
        <f t="shared" si="228"/>
        <v>0</v>
      </c>
      <c r="BV553" s="1298">
        <f t="shared" si="229"/>
        <v>0</v>
      </c>
      <c r="BW553" s="1298">
        <f t="shared" si="230"/>
        <v>5327272</v>
      </c>
    </row>
    <row r="554" spans="1:75" ht="15" customHeight="1" x14ac:dyDescent="0.25">
      <c r="A554" s="1315">
        <v>5</v>
      </c>
      <c r="B554" s="1339">
        <v>43605</v>
      </c>
      <c r="C554" s="1268">
        <f t="shared" si="241"/>
        <v>546</v>
      </c>
      <c r="D554" s="2265" t="s">
        <v>41</v>
      </c>
      <c r="E554" s="1266" t="s">
        <v>31</v>
      </c>
      <c r="F554" s="794">
        <v>7</v>
      </c>
      <c r="G554" s="1491">
        <f t="shared" si="233"/>
        <v>9322726</v>
      </c>
      <c r="H554" s="1268"/>
      <c r="I554" s="2605">
        <f t="shared" si="235"/>
        <v>0</v>
      </c>
      <c r="J554" s="808"/>
      <c r="K554" s="2605">
        <f t="shared" si="214"/>
        <v>0</v>
      </c>
      <c r="L554" s="2768"/>
      <c r="M554" s="2605">
        <f t="shared" si="215"/>
        <v>0</v>
      </c>
      <c r="N554" s="1505">
        <f t="shared" si="240"/>
        <v>7</v>
      </c>
      <c r="O554" s="1494">
        <f t="shared" si="240"/>
        <v>9322726</v>
      </c>
      <c r="P554" s="1494">
        <f t="shared" si="208"/>
        <v>280000</v>
      </c>
      <c r="Q554" s="1307"/>
      <c r="R554" s="1508">
        <v>1331818</v>
      </c>
      <c r="S554" s="1508">
        <v>1931818</v>
      </c>
      <c r="T554" s="1508">
        <v>2231818</v>
      </c>
      <c r="U554" s="1508">
        <v>431818</v>
      </c>
      <c r="V554" s="1302"/>
      <c r="W554" s="1338"/>
      <c r="X554" s="2299"/>
      <c r="Y554" s="1338"/>
      <c r="Z554" s="2450"/>
      <c r="AA554" s="1342"/>
      <c r="AB554" s="1340"/>
      <c r="AC554" s="1229"/>
      <c r="AD554" s="1229"/>
      <c r="AE554" s="1229"/>
      <c r="AF554" s="1490">
        <f t="shared" si="216"/>
        <v>0</v>
      </c>
      <c r="AG554" s="1316">
        <f t="shared" si="217"/>
        <v>9322726</v>
      </c>
      <c r="AH554" s="1885"/>
      <c r="AI554" s="1313"/>
      <c r="AJ554" s="1267"/>
      <c r="AK554" s="1299"/>
      <c r="AL554" s="2538"/>
      <c r="AM554" s="2255"/>
      <c r="AN554" s="1266"/>
      <c r="AO554" s="1254"/>
      <c r="AP554" s="1491">
        <f t="shared" si="218"/>
        <v>0</v>
      </c>
      <c r="AQ554" s="1268"/>
      <c r="AR554" s="1492">
        <f t="shared" si="219"/>
        <v>0</v>
      </c>
      <c r="AS554" s="808"/>
      <c r="AT554" s="1492">
        <f t="shared" si="220"/>
        <v>0</v>
      </c>
      <c r="AU554" s="809"/>
      <c r="AV554" s="1492">
        <f t="shared" si="221"/>
        <v>0</v>
      </c>
      <c r="AW554" s="1493">
        <f t="shared" si="222"/>
        <v>0</v>
      </c>
      <c r="AX554" s="2153">
        <f t="shared" si="223"/>
        <v>0</v>
      </c>
      <c r="AY554" s="1495">
        <f t="shared" si="224"/>
        <v>0</v>
      </c>
      <c r="AZ554" s="1271"/>
      <c r="BA554" s="1508">
        <v>1331818</v>
      </c>
      <c r="BB554" s="1508">
        <v>1931818</v>
      </c>
      <c r="BC554" s="1508">
        <v>2231818</v>
      </c>
      <c r="BD554" s="1508">
        <v>431818</v>
      </c>
      <c r="BE554" s="2171"/>
      <c r="BF554" s="1338"/>
      <c r="BG554" s="1302"/>
      <c r="BH554" s="1338"/>
      <c r="BI554" s="1303"/>
      <c r="BJ554" s="1342"/>
      <c r="BK554" s="1304"/>
      <c r="BL554" s="1229"/>
      <c r="BM554" s="1229"/>
      <c r="BN554" s="1229"/>
      <c r="BO554" s="1490">
        <f t="shared" si="234"/>
        <v>0</v>
      </c>
      <c r="BP554" s="1316">
        <f t="shared" si="225"/>
        <v>9322726</v>
      </c>
      <c r="BQ554" s="1305"/>
      <c r="BS554" s="1298">
        <f t="shared" si="226"/>
        <v>7</v>
      </c>
      <c r="BT554" s="1298">
        <f t="shared" si="227"/>
        <v>0</v>
      </c>
      <c r="BU554" s="1298">
        <f t="shared" si="228"/>
        <v>0</v>
      </c>
      <c r="BV554" s="1298">
        <f t="shared" si="229"/>
        <v>0</v>
      </c>
      <c r="BW554" s="1298">
        <f t="shared" si="230"/>
        <v>9322726</v>
      </c>
    </row>
    <row r="555" spans="1:75" ht="15" customHeight="1" x14ac:dyDescent="0.25">
      <c r="A555" s="1315">
        <v>6</v>
      </c>
      <c r="B555" s="1339">
        <v>43605</v>
      </c>
      <c r="C555" s="1268">
        <f t="shared" si="241"/>
        <v>547</v>
      </c>
      <c r="D555" s="2265" t="s">
        <v>33</v>
      </c>
      <c r="E555" s="1266" t="s">
        <v>31</v>
      </c>
      <c r="F555" s="794">
        <v>10</v>
      </c>
      <c r="G555" s="1491">
        <f t="shared" si="233"/>
        <v>13318180</v>
      </c>
      <c r="H555" s="1268"/>
      <c r="I555" s="2605">
        <f t="shared" si="235"/>
        <v>0</v>
      </c>
      <c r="J555" s="808"/>
      <c r="K555" s="2605">
        <f t="shared" si="214"/>
        <v>0</v>
      </c>
      <c r="L555" s="2768"/>
      <c r="M555" s="2605">
        <f t="shared" si="215"/>
        <v>0</v>
      </c>
      <c r="N555" s="1505">
        <f t="shared" si="240"/>
        <v>10</v>
      </c>
      <c r="O555" s="1494">
        <f t="shared" si="240"/>
        <v>13318180</v>
      </c>
      <c r="P555" s="1494">
        <f t="shared" si="208"/>
        <v>400000</v>
      </c>
      <c r="Q555" s="1307"/>
      <c r="R555" s="1508">
        <v>1331818</v>
      </c>
      <c r="S555" s="1508">
        <v>1931818</v>
      </c>
      <c r="T555" s="1508">
        <v>2231818</v>
      </c>
      <c r="U555" s="1508">
        <v>431818</v>
      </c>
      <c r="V555" s="1302"/>
      <c r="W555" s="1338"/>
      <c r="X555" s="2299"/>
      <c r="Y555" s="1338"/>
      <c r="Z555" s="2450"/>
      <c r="AA555" s="1342"/>
      <c r="AB555" s="1340"/>
      <c r="AC555" s="1229"/>
      <c r="AD555" s="1229"/>
      <c r="AE555" s="1229"/>
      <c r="AF555" s="1490">
        <f t="shared" si="216"/>
        <v>0</v>
      </c>
      <c r="AG555" s="1316">
        <f t="shared" si="217"/>
        <v>13318180</v>
      </c>
      <c r="AH555" s="1885"/>
      <c r="AI555" s="1313"/>
      <c r="AJ555" s="1267"/>
      <c r="AK555" s="1299"/>
      <c r="AL555" s="2538"/>
      <c r="AM555" s="2255"/>
      <c r="AN555" s="1266"/>
      <c r="AO555" s="1254"/>
      <c r="AP555" s="1491">
        <f t="shared" si="218"/>
        <v>0</v>
      </c>
      <c r="AQ555" s="1268"/>
      <c r="AR555" s="1492">
        <f t="shared" si="219"/>
        <v>0</v>
      </c>
      <c r="AS555" s="808"/>
      <c r="AT555" s="1492">
        <f t="shared" si="220"/>
        <v>0</v>
      </c>
      <c r="AU555" s="809"/>
      <c r="AV555" s="1492">
        <f t="shared" si="221"/>
        <v>0</v>
      </c>
      <c r="AW555" s="1493">
        <f t="shared" si="222"/>
        <v>0</v>
      </c>
      <c r="AX555" s="2153">
        <f t="shared" si="223"/>
        <v>0</v>
      </c>
      <c r="AY555" s="1495">
        <f t="shared" si="224"/>
        <v>0</v>
      </c>
      <c r="AZ555" s="1271"/>
      <c r="BA555" s="1508">
        <v>1331818</v>
      </c>
      <c r="BB555" s="1508">
        <v>1931818</v>
      </c>
      <c r="BC555" s="1508">
        <v>2231818</v>
      </c>
      <c r="BD555" s="1508">
        <v>431818</v>
      </c>
      <c r="BE555" s="2169"/>
      <c r="BF555" s="1338"/>
      <c r="BG555" s="1302"/>
      <c r="BH555" s="1338"/>
      <c r="BI555" s="1303"/>
      <c r="BJ555" s="1342"/>
      <c r="BK555" s="1304"/>
      <c r="BL555" s="1229"/>
      <c r="BM555" s="1229"/>
      <c r="BN555" s="1229"/>
      <c r="BO555" s="1490">
        <f t="shared" si="234"/>
        <v>0</v>
      </c>
      <c r="BP555" s="1316">
        <f t="shared" si="225"/>
        <v>13318180</v>
      </c>
      <c r="BQ555" s="1305"/>
      <c r="BS555" s="1298">
        <f t="shared" si="226"/>
        <v>10</v>
      </c>
      <c r="BT555" s="1298">
        <f t="shared" si="227"/>
        <v>0</v>
      </c>
      <c r="BU555" s="1298">
        <f t="shared" si="228"/>
        <v>0</v>
      </c>
      <c r="BV555" s="1298">
        <f t="shared" si="229"/>
        <v>0</v>
      </c>
      <c r="BW555" s="1298">
        <f t="shared" si="230"/>
        <v>13318180</v>
      </c>
    </row>
    <row r="556" spans="1:75" ht="15" customHeight="1" x14ac:dyDescent="0.25">
      <c r="A556" s="1315">
        <v>7</v>
      </c>
      <c r="B556" s="1339">
        <v>43605</v>
      </c>
      <c r="C556" s="1268">
        <f t="shared" si="241"/>
        <v>548</v>
      </c>
      <c r="D556" s="2265" t="s">
        <v>59</v>
      </c>
      <c r="E556" s="1266" t="s">
        <v>57</v>
      </c>
      <c r="F556" s="794">
        <v>4</v>
      </c>
      <c r="G556" s="1491">
        <f t="shared" si="233"/>
        <v>5327272</v>
      </c>
      <c r="H556" s="1268"/>
      <c r="I556" s="2605">
        <f t="shared" si="235"/>
        <v>0</v>
      </c>
      <c r="J556" s="808">
        <v>1</v>
      </c>
      <c r="K556" s="2605">
        <f t="shared" si="214"/>
        <v>2231818</v>
      </c>
      <c r="L556" s="2768"/>
      <c r="M556" s="2605">
        <f t="shared" si="215"/>
        <v>0</v>
      </c>
      <c r="N556" s="1505">
        <f t="shared" si="240"/>
        <v>5</v>
      </c>
      <c r="O556" s="1494">
        <f t="shared" si="240"/>
        <v>7559090</v>
      </c>
      <c r="P556" s="1494">
        <f t="shared" si="208"/>
        <v>200000</v>
      </c>
      <c r="Q556" s="1307"/>
      <c r="R556" s="1508">
        <v>1331818</v>
      </c>
      <c r="S556" s="1508">
        <v>1931818</v>
      </c>
      <c r="T556" s="1508">
        <v>2231818</v>
      </c>
      <c r="U556" s="1508">
        <v>431818</v>
      </c>
      <c r="V556" s="1302"/>
      <c r="W556" s="1338"/>
      <c r="X556" s="2299"/>
      <c r="Y556" s="1338"/>
      <c r="Z556" s="2450"/>
      <c r="AA556" s="1342"/>
      <c r="AB556" s="1340"/>
      <c r="AC556" s="1229"/>
      <c r="AD556" s="1229"/>
      <c r="AE556" s="1229"/>
      <c r="AF556" s="1490">
        <f t="shared" si="216"/>
        <v>0</v>
      </c>
      <c r="AG556" s="1316">
        <f t="shared" si="217"/>
        <v>7559090</v>
      </c>
      <c r="AH556" s="1885"/>
      <c r="AI556" s="1313"/>
      <c r="AJ556" s="1267"/>
      <c r="AK556" s="1299"/>
      <c r="AL556" s="2538"/>
      <c r="AM556" s="2255"/>
      <c r="AN556" s="1266"/>
      <c r="AO556" s="1254"/>
      <c r="AP556" s="1491">
        <f t="shared" si="218"/>
        <v>0</v>
      </c>
      <c r="AQ556" s="1268"/>
      <c r="AR556" s="1492">
        <f t="shared" si="219"/>
        <v>0</v>
      </c>
      <c r="AS556" s="808"/>
      <c r="AT556" s="1492">
        <f t="shared" si="220"/>
        <v>0</v>
      </c>
      <c r="AU556" s="809"/>
      <c r="AV556" s="1492">
        <f t="shared" si="221"/>
        <v>0</v>
      </c>
      <c r="AW556" s="1493">
        <f t="shared" si="222"/>
        <v>0</v>
      </c>
      <c r="AX556" s="2153">
        <f t="shared" si="223"/>
        <v>0</v>
      </c>
      <c r="AY556" s="1495">
        <f t="shared" si="224"/>
        <v>0</v>
      </c>
      <c r="AZ556" s="1271"/>
      <c r="BA556" s="1508">
        <v>1331818</v>
      </c>
      <c r="BB556" s="1508">
        <v>1931818</v>
      </c>
      <c r="BC556" s="1508">
        <v>2231818</v>
      </c>
      <c r="BD556" s="1508">
        <v>431818</v>
      </c>
      <c r="BE556" s="2171"/>
      <c r="BF556" s="1338"/>
      <c r="BG556" s="1302"/>
      <c r="BH556" s="1338"/>
      <c r="BI556" s="1303"/>
      <c r="BJ556" s="1342"/>
      <c r="BK556" s="1304"/>
      <c r="BL556" s="1229"/>
      <c r="BM556" s="1229"/>
      <c r="BN556" s="1229"/>
      <c r="BO556" s="1490">
        <f t="shared" si="234"/>
        <v>0</v>
      </c>
      <c r="BP556" s="1316">
        <f t="shared" si="225"/>
        <v>7559090</v>
      </c>
      <c r="BQ556" s="1305"/>
      <c r="BS556" s="1298">
        <f t="shared" si="226"/>
        <v>4</v>
      </c>
      <c r="BT556" s="1298">
        <f t="shared" si="227"/>
        <v>0</v>
      </c>
      <c r="BU556" s="1298">
        <f t="shared" si="228"/>
        <v>1</v>
      </c>
      <c r="BV556" s="1298">
        <f t="shared" si="229"/>
        <v>0</v>
      </c>
      <c r="BW556" s="1298">
        <f t="shared" si="230"/>
        <v>7559090</v>
      </c>
    </row>
    <row r="557" spans="1:75" ht="15" customHeight="1" x14ac:dyDescent="0.25">
      <c r="A557" s="1315">
        <v>8</v>
      </c>
      <c r="B557" s="1339">
        <v>43605</v>
      </c>
      <c r="C557" s="1268">
        <f t="shared" si="241"/>
        <v>549</v>
      </c>
      <c r="D557" s="2265" t="s">
        <v>58</v>
      </c>
      <c r="E557" s="1266" t="s">
        <v>57</v>
      </c>
      <c r="F557" s="794">
        <v>3</v>
      </c>
      <c r="G557" s="1491">
        <f t="shared" si="233"/>
        <v>3995454</v>
      </c>
      <c r="H557" s="1268"/>
      <c r="I557" s="2605">
        <f t="shared" si="235"/>
        <v>0</v>
      </c>
      <c r="J557" s="808">
        <v>1</v>
      </c>
      <c r="K557" s="2605">
        <f t="shared" si="214"/>
        <v>2231818</v>
      </c>
      <c r="L557" s="2768">
        <v>1</v>
      </c>
      <c r="M557" s="2605">
        <f t="shared" si="215"/>
        <v>431818</v>
      </c>
      <c r="N557" s="1505">
        <f t="shared" si="240"/>
        <v>5</v>
      </c>
      <c r="O557" s="1494">
        <f t="shared" si="240"/>
        <v>6659090</v>
      </c>
      <c r="P557" s="1494">
        <f t="shared" si="208"/>
        <v>200000</v>
      </c>
      <c r="Q557" s="1307"/>
      <c r="R557" s="1508">
        <v>1331818</v>
      </c>
      <c r="S557" s="1508">
        <v>1931818</v>
      </c>
      <c r="T557" s="1508">
        <v>2231818</v>
      </c>
      <c r="U557" s="1508">
        <v>431818</v>
      </c>
      <c r="V557" s="1302"/>
      <c r="W557" s="1338"/>
      <c r="X557" s="2299"/>
      <c r="Y557" s="1338"/>
      <c r="Z557" s="2450"/>
      <c r="AA557" s="1342"/>
      <c r="AB557" s="1340"/>
      <c r="AC557" s="1229"/>
      <c r="AD557" s="1229"/>
      <c r="AE557" s="1229"/>
      <c r="AF557" s="1490">
        <f t="shared" si="216"/>
        <v>0</v>
      </c>
      <c r="AG557" s="1316">
        <f t="shared" si="217"/>
        <v>6659090</v>
      </c>
      <c r="AH557" s="1885"/>
      <c r="AI557" s="1313"/>
      <c r="AJ557" s="1267"/>
      <c r="AK557" s="1299"/>
      <c r="AL557" s="2538"/>
      <c r="AM557" s="2255"/>
      <c r="AN557" s="1266"/>
      <c r="AO557" s="1254"/>
      <c r="AP557" s="1491">
        <f t="shared" si="218"/>
        <v>0</v>
      </c>
      <c r="AQ557" s="1268"/>
      <c r="AR557" s="1492">
        <f t="shared" si="219"/>
        <v>0</v>
      </c>
      <c r="AS557" s="808"/>
      <c r="AT557" s="1492">
        <f t="shared" si="220"/>
        <v>0</v>
      </c>
      <c r="AU557" s="809"/>
      <c r="AV557" s="1492">
        <f t="shared" si="221"/>
        <v>0</v>
      </c>
      <c r="AW557" s="1493">
        <f t="shared" si="222"/>
        <v>0</v>
      </c>
      <c r="AX557" s="2153">
        <f t="shared" si="223"/>
        <v>0</v>
      </c>
      <c r="AY557" s="1495">
        <f t="shared" si="224"/>
        <v>0</v>
      </c>
      <c r="AZ557" s="1271"/>
      <c r="BA557" s="1508">
        <v>1331818</v>
      </c>
      <c r="BB557" s="1508">
        <v>1931818</v>
      </c>
      <c r="BC557" s="1508">
        <v>2231818</v>
      </c>
      <c r="BD557" s="1508">
        <v>431818</v>
      </c>
      <c r="BE557" s="2169"/>
      <c r="BF557" s="1338"/>
      <c r="BG557" s="1302"/>
      <c r="BH557" s="1338"/>
      <c r="BI557" s="1303"/>
      <c r="BJ557" s="1342"/>
      <c r="BK557" s="1304"/>
      <c r="BL557" s="1229"/>
      <c r="BM557" s="1229"/>
      <c r="BN557" s="1229"/>
      <c r="BO557" s="1490">
        <f t="shared" si="234"/>
        <v>0</v>
      </c>
      <c r="BP557" s="1316">
        <f t="shared" si="225"/>
        <v>6659090</v>
      </c>
      <c r="BQ557" s="1305"/>
      <c r="BS557" s="1298">
        <f t="shared" si="226"/>
        <v>3</v>
      </c>
      <c r="BT557" s="1298">
        <f t="shared" si="227"/>
        <v>0</v>
      </c>
      <c r="BU557" s="1298">
        <f t="shared" si="228"/>
        <v>1</v>
      </c>
      <c r="BV557" s="1298">
        <f t="shared" si="229"/>
        <v>1</v>
      </c>
      <c r="BW557" s="1298">
        <f t="shared" si="230"/>
        <v>6659090</v>
      </c>
    </row>
    <row r="558" spans="1:75" ht="15" customHeight="1" x14ac:dyDescent="0.25">
      <c r="A558" s="1315">
        <v>9</v>
      </c>
      <c r="B558" s="1339">
        <v>43605</v>
      </c>
      <c r="C558" s="1268">
        <f>+C557+1</f>
        <v>550</v>
      </c>
      <c r="D558" s="2265" t="s">
        <v>73</v>
      </c>
      <c r="E558" s="1266" t="s">
        <v>57</v>
      </c>
      <c r="F558" s="794">
        <v>4</v>
      </c>
      <c r="G558" s="1491">
        <f t="shared" si="233"/>
        <v>5327272</v>
      </c>
      <c r="H558" s="1268"/>
      <c r="I558" s="2605">
        <f t="shared" si="235"/>
        <v>0</v>
      </c>
      <c r="J558" s="808"/>
      <c r="K558" s="2605">
        <f t="shared" si="214"/>
        <v>0</v>
      </c>
      <c r="L558" s="2768">
        <v>1</v>
      </c>
      <c r="M558" s="2605">
        <f t="shared" si="215"/>
        <v>431818</v>
      </c>
      <c r="N558" s="1505">
        <f t="shared" ref="N558:O574" si="242">F558+H558+J558+L558</f>
        <v>5</v>
      </c>
      <c r="O558" s="1494">
        <f t="shared" si="242"/>
        <v>5759090</v>
      </c>
      <c r="P558" s="1494">
        <f t="shared" si="208"/>
        <v>200000</v>
      </c>
      <c r="Q558" s="1307"/>
      <c r="R558" s="1508">
        <v>1331818</v>
      </c>
      <c r="S558" s="1508">
        <v>1931818</v>
      </c>
      <c r="T558" s="1508">
        <v>2231818</v>
      </c>
      <c r="U558" s="1508">
        <v>431818</v>
      </c>
      <c r="V558" s="1302"/>
      <c r="W558" s="1338"/>
      <c r="X558" s="2299"/>
      <c r="Y558" s="1338"/>
      <c r="Z558" s="2450"/>
      <c r="AA558" s="1342"/>
      <c r="AB558" s="1340"/>
      <c r="AC558" s="1229"/>
      <c r="AD558" s="1229"/>
      <c r="AE558" s="1229"/>
      <c r="AF558" s="1490">
        <f t="shared" si="216"/>
        <v>0</v>
      </c>
      <c r="AG558" s="1316">
        <f t="shared" si="217"/>
        <v>5759090</v>
      </c>
      <c r="AH558" s="1465"/>
      <c r="AI558" s="1313"/>
      <c r="AJ558" s="1267"/>
      <c r="AK558" s="1299"/>
      <c r="AL558" s="2538"/>
      <c r="AM558" s="2255"/>
      <c r="AN558" s="1266"/>
      <c r="AO558" s="1254"/>
      <c r="AP558" s="1491">
        <f t="shared" si="218"/>
        <v>0</v>
      </c>
      <c r="AQ558" s="1268"/>
      <c r="AR558" s="1492">
        <f t="shared" si="219"/>
        <v>0</v>
      </c>
      <c r="AS558" s="808"/>
      <c r="AT558" s="1492">
        <f t="shared" si="220"/>
        <v>0</v>
      </c>
      <c r="AU558" s="809"/>
      <c r="AV558" s="1492">
        <f t="shared" si="221"/>
        <v>0</v>
      </c>
      <c r="AW558" s="1493">
        <f t="shared" si="222"/>
        <v>0</v>
      </c>
      <c r="AX558" s="2153">
        <f t="shared" si="223"/>
        <v>0</v>
      </c>
      <c r="AY558" s="1495">
        <f t="shared" si="224"/>
        <v>0</v>
      </c>
      <c r="AZ558" s="1271"/>
      <c r="BA558" s="1508">
        <v>1331818</v>
      </c>
      <c r="BB558" s="1508">
        <v>1931818</v>
      </c>
      <c r="BC558" s="1508">
        <v>2231818</v>
      </c>
      <c r="BD558" s="1508">
        <v>431818</v>
      </c>
      <c r="BE558" s="2171"/>
      <c r="BF558" s="1338"/>
      <c r="BG558" s="1302"/>
      <c r="BH558" s="1338"/>
      <c r="BI558" s="1303"/>
      <c r="BJ558" s="1342"/>
      <c r="BK558" s="1304"/>
      <c r="BL558" s="1229"/>
      <c r="BM558" s="1229"/>
      <c r="BN558" s="1229"/>
      <c r="BO558" s="1490">
        <f t="shared" si="234"/>
        <v>0</v>
      </c>
      <c r="BP558" s="1316">
        <f t="shared" si="225"/>
        <v>5759090</v>
      </c>
      <c r="BQ558" s="1305"/>
      <c r="BS558" s="1298">
        <f t="shared" si="226"/>
        <v>4</v>
      </c>
      <c r="BT558" s="1298">
        <f t="shared" si="227"/>
        <v>0</v>
      </c>
      <c r="BU558" s="1298">
        <f t="shared" si="228"/>
        <v>0</v>
      </c>
      <c r="BV558" s="1298">
        <f t="shared" si="229"/>
        <v>1</v>
      </c>
      <c r="BW558" s="1298">
        <f t="shared" si="230"/>
        <v>5759090</v>
      </c>
    </row>
    <row r="559" spans="1:75" ht="15" customHeight="1" x14ac:dyDescent="0.25">
      <c r="A559" s="1315">
        <v>10</v>
      </c>
      <c r="B559" s="1339">
        <v>43605</v>
      </c>
      <c r="C559" s="1268">
        <f>+C558+1</f>
        <v>551</v>
      </c>
      <c r="D559" s="2265" t="s">
        <v>77</v>
      </c>
      <c r="E559" s="1266" t="s">
        <v>57</v>
      </c>
      <c r="F559" s="794">
        <v>4</v>
      </c>
      <c r="G559" s="1491">
        <f t="shared" si="233"/>
        <v>5327272</v>
      </c>
      <c r="H559" s="1268"/>
      <c r="I559" s="2605">
        <f t="shared" si="235"/>
        <v>0</v>
      </c>
      <c r="J559" s="808"/>
      <c r="K559" s="2605">
        <f t="shared" si="214"/>
        <v>0</v>
      </c>
      <c r="L559" s="2768"/>
      <c r="M559" s="2605">
        <f t="shared" si="215"/>
        <v>0</v>
      </c>
      <c r="N559" s="1505">
        <f t="shared" si="242"/>
        <v>4</v>
      </c>
      <c r="O559" s="1494">
        <f t="shared" si="242"/>
        <v>5327272</v>
      </c>
      <c r="P559" s="1494">
        <f t="shared" si="208"/>
        <v>160000</v>
      </c>
      <c r="Q559" s="1307"/>
      <c r="R559" s="1508">
        <v>1331818</v>
      </c>
      <c r="S559" s="1508">
        <v>1931818</v>
      </c>
      <c r="T559" s="1508">
        <v>2231818</v>
      </c>
      <c r="U559" s="1508">
        <v>431818</v>
      </c>
      <c r="V559" s="1302"/>
      <c r="W559" s="1338"/>
      <c r="X559" s="2299"/>
      <c r="Y559" s="1338"/>
      <c r="Z559" s="2450"/>
      <c r="AA559" s="1342"/>
      <c r="AB559" s="1340"/>
      <c r="AC559" s="1229"/>
      <c r="AD559" s="1229"/>
      <c r="AE559" s="1229"/>
      <c r="AF559" s="1490">
        <f t="shared" si="216"/>
        <v>0</v>
      </c>
      <c r="AG559" s="1316">
        <f t="shared" si="217"/>
        <v>5327272</v>
      </c>
      <c r="AH559" s="1885"/>
      <c r="AI559" s="1313"/>
      <c r="AJ559" s="1267"/>
      <c r="AK559" s="1299"/>
      <c r="AL559" s="2538"/>
      <c r="AM559" s="2255"/>
      <c r="AN559" s="1266"/>
      <c r="AO559" s="1254"/>
      <c r="AP559" s="1491">
        <f t="shared" si="218"/>
        <v>0</v>
      </c>
      <c r="AQ559" s="1268"/>
      <c r="AR559" s="1492">
        <f t="shared" si="219"/>
        <v>0</v>
      </c>
      <c r="AS559" s="808"/>
      <c r="AT559" s="1492">
        <f t="shared" si="220"/>
        <v>0</v>
      </c>
      <c r="AU559" s="809"/>
      <c r="AV559" s="1492">
        <f t="shared" si="221"/>
        <v>0</v>
      </c>
      <c r="AW559" s="1493">
        <f t="shared" si="222"/>
        <v>0</v>
      </c>
      <c r="AX559" s="2153">
        <f t="shared" si="223"/>
        <v>0</v>
      </c>
      <c r="AY559" s="1495">
        <f t="shared" si="224"/>
        <v>0</v>
      </c>
      <c r="AZ559" s="1271"/>
      <c r="BA559" s="1508">
        <v>1331818</v>
      </c>
      <c r="BB559" s="1508">
        <v>1931818</v>
      </c>
      <c r="BC559" s="1508">
        <v>2231818</v>
      </c>
      <c r="BD559" s="1508">
        <v>431818</v>
      </c>
      <c r="BE559" s="2169"/>
      <c r="BF559" s="1338"/>
      <c r="BG559" s="1302"/>
      <c r="BH559" s="1338"/>
      <c r="BI559" s="1303"/>
      <c r="BJ559" s="1342"/>
      <c r="BK559" s="1304"/>
      <c r="BL559" s="1229"/>
      <c r="BM559" s="1229"/>
      <c r="BN559" s="1229"/>
      <c r="BO559" s="1490">
        <f t="shared" si="234"/>
        <v>0</v>
      </c>
      <c r="BP559" s="1316">
        <f t="shared" si="225"/>
        <v>5327272</v>
      </c>
      <c r="BQ559" s="1305"/>
      <c r="BS559" s="1298">
        <f t="shared" si="226"/>
        <v>4</v>
      </c>
      <c r="BT559" s="1298">
        <f t="shared" si="227"/>
        <v>0</v>
      </c>
      <c r="BU559" s="1298">
        <f t="shared" si="228"/>
        <v>0</v>
      </c>
      <c r="BV559" s="1298">
        <f t="shared" si="229"/>
        <v>0</v>
      </c>
      <c r="BW559" s="1298">
        <f t="shared" si="230"/>
        <v>5327272</v>
      </c>
    </row>
    <row r="560" spans="1:75" ht="15" customHeight="1" x14ac:dyDescent="0.25">
      <c r="A560" s="1315">
        <v>11</v>
      </c>
      <c r="B560" s="1339">
        <v>43605</v>
      </c>
      <c r="C560" s="1268">
        <f t="shared" ref="C560:C574" si="243">+C559+1</f>
        <v>552</v>
      </c>
      <c r="D560" s="2265" t="s">
        <v>71</v>
      </c>
      <c r="E560" s="1266" t="s">
        <v>57</v>
      </c>
      <c r="F560" s="794">
        <v>3</v>
      </c>
      <c r="G560" s="1491">
        <f t="shared" si="233"/>
        <v>3995454</v>
      </c>
      <c r="H560" s="1268"/>
      <c r="I560" s="2605">
        <f t="shared" si="235"/>
        <v>0</v>
      </c>
      <c r="J560" s="808"/>
      <c r="K560" s="2605">
        <f t="shared" si="214"/>
        <v>0</v>
      </c>
      <c r="L560" s="2768"/>
      <c r="M560" s="2605">
        <f t="shared" si="215"/>
        <v>0</v>
      </c>
      <c r="N560" s="1505">
        <f t="shared" si="242"/>
        <v>3</v>
      </c>
      <c r="O560" s="1494">
        <f t="shared" si="242"/>
        <v>3995454</v>
      </c>
      <c r="P560" s="1494">
        <f t="shared" si="208"/>
        <v>120000</v>
      </c>
      <c r="Q560" s="1307"/>
      <c r="R560" s="1508">
        <v>1331818</v>
      </c>
      <c r="S560" s="1508">
        <v>1931818</v>
      </c>
      <c r="T560" s="1508">
        <v>2231818</v>
      </c>
      <c r="U560" s="1508">
        <v>431818</v>
      </c>
      <c r="V560" s="1302"/>
      <c r="W560" s="1338"/>
      <c r="X560" s="2299"/>
      <c r="Y560" s="1338"/>
      <c r="Z560" s="2450"/>
      <c r="AA560" s="1342"/>
      <c r="AB560" s="1340"/>
      <c r="AC560" s="1229"/>
      <c r="AD560" s="1229"/>
      <c r="AE560" s="1229"/>
      <c r="AF560" s="1490">
        <f t="shared" si="216"/>
        <v>0</v>
      </c>
      <c r="AG560" s="1316">
        <f t="shared" si="217"/>
        <v>3995454</v>
      </c>
      <c r="AH560" s="1305"/>
      <c r="AI560" s="1313"/>
      <c r="AJ560" s="1267"/>
      <c r="AK560" s="1299"/>
      <c r="AL560" s="2538"/>
      <c r="AM560" s="2255"/>
      <c r="AN560" s="1266"/>
      <c r="AO560" s="1254"/>
      <c r="AP560" s="1491">
        <f t="shared" si="218"/>
        <v>0</v>
      </c>
      <c r="AQ560" s="1268"/>
      <c r="AR560" s="1492">
        <f t="shared" si="219"/>
        <v>0</v>
      </c>
      <c r="AS560" s="808"/>
      <c r="AT560" s="1492">
        <f t="shared" si="220"/>
        <v>0</v>
      </c>
      <c r="AU560" s="809"/>
      <c r="AV560" s="1492">
        <f t="shared" si="221"/>
        <v>0</v>
      </c>
      <c r="AW560" s="1493">
        <f t="shared" si="222"/>
        <v>0</v>
      </c>
      <c r="AX560" s="2153">
        <f t="shared" si="223"/>
        <v>0</v>
      </c>
      <c r="AY560" s="1495">
        <f t="shared" si="224"/>
        <v>0</v>
      </c>
      <c r="AZ560" s="1271"/>
      <c r="BA560" s="1508">
        <v>1331818</v>
      </c>
      <c r="BB560" s="1508">
        <v>1931818</v>
      </c>
      <c r="BC560" s="1508">
        <v>2231818</v>
      </c>
      <c r="BD560" s="1508">
        <v>431818</v>
      </c>
      <c r="BE560" s="2171"/>
      <c r="BF560" s="1338"/>
      <c r="BG560" s="1302"/>
      <c r="BH560" s="1338"/>
      <c r="BI560" s="1303"/>
      <c r="BJ560" s="1342"/>
      <c r="BK560" s="1304"/>
      <c r="BL560" s="1229"/>
      <c r="BM560" s="1229"/>
      <c r="BN560" s="1229"/>
      <c r="BO560" s="1490">
        <f t="shared" si="234"/>
        <v>0</v>
      </c>
      <c r="BP560" s="1316">
        <f t="shared" si="225"/>
        <v>3995454</v>
      </c>
      <c r="BQ560" s="1305"/>
      <c r="BS560" s="1298">
        <f t="shared" si="226"/>
        <v>3</v>
      </c>
      <c r="BT560" s="1298">
        <f t="shared" si="227"/>
        <v>0</v>
      </c>
      <c r="BU560" s="1298">
        <f t="shared" si="228"/>
        <v>0</v>
      </c>
      <c r="BV560" s="1298">
        <f t="shared" si="229"/>
        <v>0</v>
      </c>
      <c r="BW560" s="1298">
        <f t="shared" si="230"/>
        <v>3995454</v>
      </c>
    </row>
    <row r="561" spans="1:75" ht="15" customHeight="1" x14ac:dyDescent="0.25">
      <c r="A561" s="1315">
        <v>12</v>
      </c>
      <c r="B561" s="1339">
        <v>43605</v>
      </c>
      <c r="C561" s="1268">
        <f t="shared" si="243"/>
        <v>553</v>
      </c>
      <c r="D561" s="2523" t="s">
        <v>42</v>
      </c>
      <c r="E561" s="1266" t="s">
        <v>43</v>
      </c>
      <c r="F561" s="794">
        <v>4</v>
      </c>
      <c r="G561" s="1491">
        <f t="shared" si="233"/>
        <v>5327272</v>
      </c>
      <c r="H561" s="1268"/>
      <c r="I561" s="2605">
        <f t="shared" si="235"/>
        <v>0</v>
      </c>
      <c r="J561" s="808"/>
      <c r="K561" s="2605">
        <f t="shared" si="214"/>
        <v>0</v>
      </c>
      <c r="L561" s="2768"/>
      <c r="M561" s="2605">
        <f t="shared" si="215"/>
        <v>0</v>
      </c>
      <c r="N561" s="1505">
        <f t="shared" si="242"/>
        <v>4</v>
      </c>
      <c r="O561" s="1494">
        <f t="shared" si="242"/>
        <v>5327272</v>
      </c>
      <c r="P561" s="1494">
        <f t="shared" si="208"/>
        <v>160000</v>
      </c>
      <c r="Q561" s="1307"/>
      <c r="R561" s="1508">
        <v>1331818</v>
      </c>
      <c r="S561" s="1508">
        <v>1931818</v>
      </c>
      <c r="T561" s="1508">
        <v>2231818</v>
      </c>
      <c r="U561" s="1508">
        <v>431818</v>
      </c>
      <c r="V561" s="1302"/>
      <c r="W561" s="1338"/>
      <c r="X561" s="2299"/>
      <c r="Y561" s="1338"/>
      <c r="Z561" s="2450"/>
      <c r="AA561" s="1342"/>
      <c r="AB561" s="1340"/>
      <c r="AC561" s="1229"/>
      <c r="AD561" s="1229"/>
      <c r="AE561" s="1229"/>
      <c r="AF561" s="1490">
        <f t="shared" si="216"/>
        <v>0</v>
      </c>
      <c r="AG561" s="1316">
        <f t="shared" si="217"/>
        <v>5327272</v>
      </c>
      <c r="AH561" s="1305"/>
      <c r="AI561" s="1313"/>
      <c r="AJ561" s="1267"/>
      <c r="AK561" s="1299"/>
      <c r="AL561" s="2538"/>
      <c r="AM561" s="2256"/>
      <c r="AN561" s="1266"/>
      <c r="AO561" s="1254"/>
      <c r="AP561" s="1491">
        <f t="shared" si="218"/>
        <v>0</v>
      </c>
      <c r="AQ561" s="1268"/>
      <c r="AR561" s="1492">
        <f t="shared" si="219"/>
        <v>0</v>
      </c>
      <c r="AS561" s="808"/>
      <c r="AT561" s="1492">
        <f t="shared" si="220"/>
        <v>0</v>
      </c>
      <c r="AU561" s="809"/>
      <c r="AV561" s="1492">
        <f t="shared" si="221"/>
        <v>0</v>
      </c>
      <c r="AW561" s="1493">
        <f t="shared" si="222"/>
        <v>0</v>
      </c>
      <c r="AX561" s="2153">
        <f t="shared" si="223"/>
        <v>0</v>
      </c>
      <c r="AY561" s="1495">
        <f t="shared" si="224"/>
        <v>0</v>
      </c>
      <c r="AZ561" s="1271"/>
      <c r="BA561" s="1508">
        <v>1331818</v>
      </c>
      <c r="BB561" s="1508">
        <v>1931818</v>
      </c>
      <c r="BC561" s="1508">
        <v>2231818</v>
      </c>
      <c r="BD561" s="1508">
        <v>431818</v>
      </c>
      <c r="BE561" s="2169"/>
      <c r="BF561" s="1338"/>
      <c r="BG561" s="1302"/>
      <c r="BH561" s="1338"/>
      <c r="BI561" s="1303"/>
      <c r="BJ561" s="1342"/>
      <c r="BK561" s="1304"/>
      <c r="BL561" s="1229"/>
      <c r="BM561" s="1229"/>
      <c r="BN561" s="1229"/>
      <c r="BO561" s="1490">
        <f t="shared" si="234"/>
        <v>0</v>
      </c>
      <c r="BP561" s="1316">
        <f t="shared" si="225"/>
        <v>5327272</v>
      </c>
      <c r="BQ561" s="1305"/>
      <c r="BS561" s="1298">
        <f t="shared" si="226"/>
        <v>4</v>
      </c>
      <c r="BT561" s="1298">
        <f t="shared" si="227"/>
        <v>0</v>
      </c>
      <c r="BU561" s="1298">
        <f t="shared" si="228"/>
        <v>0</v>
      </c>
      <c r="BV561" s="1298">
        <f t="shared" si="229"/>
        <v>0</v>
      </c>
      <c r="BW561" s="1298">
        <f t="shared" si="230"/>
        <v>5327272</v>
      </c>
    </row>
    <row r="562" spans="1:75" ht="15" customHeight="1" x14ac:dyDescent="0.25">
      <c r="A562" s="1315">
        <v>13</v>
      </c>
      <c r="B562" s="1339">
        <v>43605</v>
      </c>
      <c r="C562" s="1268">
        <f t="shared" si="243"/>
        <v>554</v>
      </c>
      <c r="D562" s="2523" t="s">
        <v>96</v>
      </c>
      <c r="E562" s="1266" t="s">
        <v>88</v>
      </c>
      <c r="F562" s="794">
        <v>10</v>
      </c>
      <c r="G562" s="1491">
        <f t="shared" si="233"/>
        <v>13318180</v>
      </c>
      <c r="H562" s="1268"/>
      <c r="I562" s="2605">
        <f t="shared" si="235"/>
        <v>0</v>
      </c>
      <c r="J562" s="808"/>
      <c r="K562" s="2605">
        <f t="shared" si="214"/>
        <v>0</v>
      </c>
      <c r="L562" s="2768"/>
      <c r="M562" s="2605">
        <f t="shared" si="215"/>
        <v>0</v>
      </c>
      <c r="N562" s="1505">
        <f t="shared" si="242"/>
        <v>10</v>
      </c>
      <c r="O562" s="1494">
        <f t="shared" si="242"/>
        <v>13318180</v>
      </c>
      <c r="P562" s="1494">
        <f t="shared" si="208"/>
        <v>400000</v>
      </c>
      <c r="Q562" s="1307"/>
      <c r="R562" s="1508">
        <v>1331818</v>
      </c>
      <c r="S562" s="1508">
        <v>1931818</v>
      </c>
      <c r="T562" s="1508">
        <v>2231818</v>
      </c>
      <c r="U562" s="1508">
        <v>431818</v>
      </c>
      <c r="V562" s="1302"/>
      <c r="W562" s="1338"/>
      <c r="X562" s="2299"/>
      <c r="Y562" s="1338"/>
      <c r="Z562" s="1302"/>
      <c r="AA562" s="1342"/>
      <c r="AB562" s="1340"/>
      <c r="AC562" s="1229"/>
      <c r="AD562" s="1229"/>
      <c r="AE562" s="1229"/>
      <c r="AF562" s="1490">
        <f t="shared" si="216"/>
        <v>0</v>
      </c>
      <c r="AG562" s="1316">
        <f t="shared" si="217"/>
        <v>13318180</v>
      </c>
      <c r="AH562" s="1305"/>
      <c r="AI562" s="1313"/>
      <c r="AJ562" s="1267"/>
      <c r="AK562" s="1299"/>
      <c r="AL562" s="2538"/>
      <c r="AM562" s="2256"/>
      <c r="AN562" s="1266"/>
      <c r="AO562" s="1254"/>
      <c r="AP562" s="1491">
        <f t="shared" si="218"/>
        <v>0</v>
      </c>
      <c r="AQ562" s="1268"/>
      <c r="AR562" s="1492">
        <f t="shared" si="219"/>
        <v>0</v>
      </c>
      <c r="AS562" s="808"/>
      <c r="AT562" s="1492">
        <f t="shared" si="220"/>
        <v>0</v>
      </c>
      <c r="AU562" s="809"/>
      <c r="AV562" s="1492">
        <f t="shared" si="221"/>
        <v>0</v>
      </c>
      <c r="AW562" s="1493">
        <f t="shared" si="222"/>
        <v>0</v>
      </c>
      <c r="AX562" s="2153">
        <f t="shared" si="223"/>
        <v>0</v>
      </c>
      <c r="AY562" s="1495">
        <f t="shared" si="224"/>
        <v>0</v>
      </c>
      <c r="AZ562" s="1271"/>
      <c r="BA562" s="1508">
        <v>1331818</v>
      </c>
      <c r="BB562" s="1508">
        <v>1931818</v>
      </c>
      <c r="BC562" s="1508">
        <v>2231818</v>
      </c>
      <c r="BD562" s="1508">
        <v>431818</v>
      </c>
      <c r="BE562" s="2171"/>
      <c r="BF562" s="1338"/>
      <c r="BG562" s="1302"/>
      <c r="BH562" s="1338"/>
      <c r="BI562" s="1303"/>
      <c r="BJ562" s="1342"/>
      <c r="BK562" s="1304"/>
      <c r="BL562" s="1229"/>
      <c r="BM562" s="1229"/>
      <c r="BN562" s="1229"/>
      <c r="BO562" s="1490">
        <f t="shared" si="234"/>
        <v>0</v>
      </c>
      <c r="BP562" s="1316">
        <f t="shared" si="225"/>
        <v>13318180</v>
      </c>
      <c r="BQ562" s="1305"/>
      <c r="BS562" s="1298">
        <f t="shared" si="226"/>
        <v>10</v>
      </c>
      <c r="BT562" s="1298">
        <f t="shared" si="227"/>
        <v>0</v>
      </c>
      <c r="BU562" s="1298">
        <f t="shared" si="228"/>
        <v>0</v>
      </c>
      <c r="BV562" s="1298">
        <f t="shared" si="229"/>
        <v>0</v>
      </c>
      <c r="BW562" s="1298">
        <f t="shared" si="230"/>
        <v>13318180</v>
      </c>
    </row>
    <row r="563" spans="1:75" ht="15" customHeight="1" x14ac:dyDescent="0.25">
      <c r="A563" s="1315">
        <v>14</v>
      </c>
      <c r="B563" s="1339">
        <v>43605</v>
      </c>
      <c r="C563" s="1268">
        <f t="shared" si="243"/>
        <v>555</v>
      </c>
      <c r="D563" s="2265" t="s">
        <v>38</v>
      </c>
      <c r="E563" s="1266" t="s">
        <v>31</v>
      </c>
      <c r="F563" s="794">
        <v>4</v>
      </c>
      <c r="G563" s="1491">
        <f t="shared" si="233"/>
        <v>5327272</v>
      </c>
      <c r="H563" s="1268"/>
      <c r="I563" s="2605">
        <f t="shared" si="235"/>
        <v>0</v>
      </c>
      <c r="J563" s="808"/>
      <c r="K563" s="2605">
        <f t="shared" si="214"/>
        <v>0</v>
      </c>
      <c r="L563" s="2768">
        <v>5</v>
      </c>
      <c r="M563" s="2605">
        <f t="shared" si="215"/>
        <v>2159090</v>
      </c>
      <c r="N563" s="1505">
        <f t="shared" si="242"/>
        <v>9</v>
      </c>
      <c r="O563" s="1494">
        <f t="shared" si="242"/>
        <v>7486362</v>
      </c>
      <c r="P563" s="1494">
        <f t="shared" si="208"/>
        <v>360000</v>
      </c>
      <c r="Q563" s="1307"/>
      <c r="R563" s="1508">
        <v>1331818</v>
      </c>
      <c r="S563" s="1508">
        <v>1931818</v>
      </c>
      <c r="T563" s="1508">
        <v>2231818</v>
      </c>
      <c r="U563" s="1508">
        <v>431818</v>
      </c>
      <c r="V563" s="1302"/>
      <c r="W563" s="1338"/>
      <c r="X563" s="2299"/>
      <c r="Y563" s="1338"/>
      <c r="Z563" s="2450"/>
      <c r="AA563" s="1342"/>
      <c r="AB563" s="1340"/>
      <c r="AC563" s="1229"/>
      <c r="AD563" s="1229"/>
      <c r="AE563" s="1229"/>
      <c r="AF563" s="1490">
        <f t="shared" si="216"/>
        <v>0</v>
      </c>
      <c r="AG563" s="1316">
        <f t="shared" si="217"/>
        <v>7486362</v>
      </c>
      <c r="AH563" s="1305"/>
      <c r="AI563" s="1313"/>
      <c r="AJ563" s="1267"/>
      <c r="AK563" s="1299"/>
      <c r="AL563" s="2538"/>
      <c r="AM563" s="2255"/>
      <c r="AN563" s="1266"/>
      <c r="AO563" s="1254"/>
      <c r="AP563" s="1491">
        <f t="shared" si="218"/>
        <v>0</v>
      </c>
      <c r="AQ563" s="1268"/>
      <c r="AR563" s="1492">
        <f t="shared" si="219"/>
        <v>0</v>
      </c>
      <c r="AS563" s="808"/>
      <c r="AT563" s="1492">
        <f t="shared" si="220"/>
        <v>0</v>
      </c>
      <c r="AU563" s="809"/>
      <c r="AV563" s="1492">
        <f t="shared" si="221"/>
        <v>0</v>
      </c>
      <c r="AW563" s="1493">
        <f t="shared" si="222"/>
        <v>0</v>
      </c>
      <c r="AX563" s="2153">
        <f t="shared" si="223"/>
        <v>0</v>
      </c>
      <c r="AY563" s="1495">
        <f t="shared" si="224"/>
        <v>0</v>
      </c>
      <c r="AZ563" s="1271"/>
      <c r="BA563" s="1508">
        <v>1331818</v>
      </c>
      <c r="BB563" s="1508">
        <v>1931818</v>
      </c>
      <c r="BC563" s="1508">
        <v>2231818</v>
      </c>
      <c r="BD563" s="1508">
        <v>431818</v>
      </c>
      <c r="BE563" s="2169"/>
      <c r="BF563" s="1338"/>
      <c r="BG563" s="1302"/>
      <c r="BH563" s="1338"/>
      <c r="BI563" s="1303"/>
      <c r="BJ563" s="1342"/>
      <c r="BK563" s="1304"/>
      <c r="BL563" s="1229"/>
      <c r="BM563" s="1229"/>
      <c r="BN563" s="1229"/>
      <c r="BO563" s="1490">
        <f t="shared" si="234"/>
        <v>0</v>
      </c>
      <c r="BP563" s="1316">
        <f t="shared" si="225"/>
        <v>7486362</v>
      </c>
      <c r="BQ563" s="1465"/>
      <c r="BS563" s="1298">
        <f t="shared" si="226"/>
        <v>4</v>
      </c>
      <c r="BT563" s="1298">
        <f t="shared" si="227"/>
        <v>0</v>
      </c>
      <c r="BU563" s="1298">
        <f t="shared" si="228"/>
        <v>0</v>
      </c>
      <c r="BV563" s="1298">
        <f t="shared" si="229"/>
        <v>5</v>
      </c>
      <c r="BW563" s="1298">
        <f t="shared" si="230"/>
        <v>7486362</v>
      </c>
    </row>
    <row r="564" spans="1:75" ht="15" customHeight="1" x14ac:dyDescent="0.25">
      <c r="A564" s="1315">
        <v>15</v>
      </c>
      <c r="B564" s="1339">
        <v>43605</v>
      </c>
      <c r="C564" s="1268">
        <f t="shared" si="243"/>
        <v>556</v>
      </c>
      <c r="D564" s="2265" t="s">
        <v>67</v>
      </c>
      <c r="E564" s="1266" t="s">
        <v>31</v>
      </c>
      <c r="F564" s="794">
        <v>2</v>
      </c>
      <c r="G564" s="1491">
        <f t="shared" si="233"/>
        <v>2663636</v>
      </c>
      <c r="H564" s="1268"/>
      <c r="I564" s="2605">
        <f t="shared" si="235"/>
        <v>0</v>
      </c>
      <c r="J564" s="808"/>
      <c r="K564" s="2605">
        <f t="shared" si="214"/>
        <v>0</v>
      </c>
      <c r="L564" s="2768"/>
      <c r="M564" s="2605">
        <f t="shared" si="215"/>
        <v>0</v>
      </c>
      <c r="N564" s="1505">
        <f t="shared" si="242"/>
        <v>2</v>
      </c>
      <c r="O564" s="1494">
        <f t="shared" si="242"/>
        <v>2663636</v>
      </c>
      <c r="P564" s="1494">
        <f t="shared" si="208"/>
        <v>80000</v>
      </c>
      <c r="Q564" s="1307"/>
      <c r="R564" s="1508">
        <v>1331818</v>
      </c>
      <c r="S564" s="1508">
        <v>1931818</v>
      </c>
      <c r="T564" s="1508">
        <v>2231818</v>
      </c>
      <c r="U564" s="1508">
        <v>431818</v>
      </c>
      <c r="V564" s="1302"/>
      <c r="W564" s="1338"/>
      <c r="X564" s="2299"/>
      <c r="Y564" s="1338"/>
      <c r="Z564" s="2450"/>
      <c r="AA564" s="1342"/>
      <c r="AB564" s="1340"/>
      <c r="AC564" s="1229"/>
      <c r="AD564" s="1229"/>
      <c r="AE564" s="1229"/>
      <c r="AF564" s="1490">
        <f t="shared" si="216"/>
        <v>0</v>
      </c>
      <c r="AG564" s="1316">
        <f t="shared" si="217"/>
        <v>2663636</v>
      </c>
      <c r="AH564" s="1305"/>
      <c r="AI564" s="1313"/>
      <c r="AJ564" s="1267"/>
      <c r="AK564" s="1299"/>
      <c r="AL564" s="2538"/>
      <c r="AM564" s="2255"/>
      <c r="AN564" s="1266"/>
      <c r="AO564" s="1254"/>
      <c r="AP564" s="1491">
        <f t="shared" si="218"/>
        <v>0</v>
      </c>
      <c r="AQ564" s="1268"/>
      <c r="AR564" s="1492">
        <f t="shared" si="219"/>
        <v>0</v>
      </c>
      <c r="AS564" s="808"/>
      <c r="AT564" s="1492">
        <f t="shared" si="220"/>
        <v>0</v>
      </c>
      <c r="AU564" s="809"/>
      <c r="AV564" s="1492">
        <f t="shared" si="221"/>
        <v>0</v>
      </c>
      <c r="AW564" s="1493">
        <f t="shared" si="222"/>
        <v>0</v>
      </c>
      <c r="AX564" s="2153">
        <f t="shared" si="223"/>
        <v>0</v>
      </c>
      <c r="AY564" s="1495">
        <f t="shared" si="224"/>
        <v>0</v>
      </c>
      <c r="AZ564" s="1271"/>
      <c r="BA564" s="1508">
        <v>1331818</v>
      </c>
      <c r="BB564" s="1508">
        <v>1931818</v>
      </c>
      <c r="BC564" s="1508">
        <v>2231818</v>
      </c>
      <c r="BD564" s="1508">
        <v>431818</v>
      </c>
      <c r="BE564" s="2171"/>
      <c r="BF564" s="1338"/>
      <c r="BG564" s="1302"/>
      <c r="BH564" s="1338"/>
      <c r="BI564" s="1303"/>
      <c r="BJ564" s="1342"/>
      <c r="BK564" s="1304"/>
      <c r="BL564" s="1229"/>
      <c r="BM564" s="1229"/>
      <c r="BN564" s="1229"/>
      <c r="BO564" s="1490">
        <f t="shared" si="234"/>
        <v>0</v>
      </c>
      <c r="BP564" s="1316">
        <f t="shared" si="225"/>
        <v>2663636</v>
      </c>
      <c r="BQ564" s="1305"/>
      <c r="BS564" s="1298">
        <f t="shared" si="226"/>
        <v>2</v>
      </c>
      <c r="BT564" s="1298">
        <f t="shared" si="227"/>
        <v>0</v>
      </c>
      <c r="BU564" s="1298">
        <f t="shared" si="228"/>
        <v>0</v>
      </c>
      <c r="BV564" s="1298">
        <f t="shared" si="229"/>
        <v>0</v>
      </c>
      <c r="BW564" s="1298">
        <f t="shared" si="230"/>
        <v>2663636</v>
      </c>
    </row>
    <row r="565" spans="1:75" ht="15" customHeight="1" x14ac:dyDescent="0.25">
      <c r="A565" s="1315">
        <v>16</v>
      </c>
      <c r="B565" s="1339">
        <v>43605</v>
      </c>
      <c r="C565" s="1268">
        <f t="shared" si="243"/>
        <v>557</v>
      </c>
      <c r="D565" s="2265" t="s">
        <v>45</v>
      </c>
      <c r="E565" s="1266" t="s">
        <v>43</v>
      </c>
      <c r="F565" s="794">
        <v>3</v>
      </c>
      <c r="G565" s="1491">
        <f t="shared" si="233"/>
        <v>3995454</v>
      </c>
      <c r="H565" s="1268"/>
      <c r="I565" s="2605">
        <f t="shared" si="235"/>
        <v>0</v>
      </c>
      <c r="J565" s="808"/>
      <c r="K565" s="2605">
        <f t="shared" si="214"/>
        <v>0</v>
      </c>
      <c r="L565" s="2768"/>
      <c r="M565" s="2605">
        <f t="shared" si="215"/>
        <v>0</v>
      </c>
      <c r="N565" s="1505">
        <f t="shared" si="242"/>
        <v>3</v>
      </c>
      <c r="O565" s="1494">
        <f t="shared" si="242"/>
        <v>3995454</v>
      </c>
      <c r="P565" s="1494">
        <f t="shared" si="208"/>
        <v>120000</v>
      </c>
      <c r="Q565" s="1307"/>
      <c r="R565" s="1508">
        <v>1331818</v>
      </c>
      <c r="S565" s="1508">
        <v>1931818</v>
      </c>
      <c r="T565" s="1508">
        <v>2231818</v>
      </c>
      <c r="U565" s="1508">
        <v>431818</v>
      </c>
      <c r="V565" s="1302"/>
      <c r="W565" s="1338"/>
      <c r="X565" s="2299"/>
      <c r="Y565" s="1338"/>
      <c r="Z565" s="2450"/>
      <c r="AA565" s="1342"/>
      <c r="AB565" s="1340"/>
      <c r="AC565" s="1229"/>
      <c r="AD565" s="1229"/>
      <c r="AE565" s="1229"/>
      <c r="AF565" s="1490">
        <f t="shared" si="216"/>
        <v>0</v>
      </c>
      <c r="AG565" s="1316">
        <f t="shared" si="217"/>
        <v>3995454</v>
      </c>
      <c r="AH565" s="1305"/>
      <c r="AI565" s="1313"/>
      <c r="AJ565" s="1267"/>
      <c r="AK565" s="1299"/>
      <c r="AL565" s="2538"/>
      <c r="AM565" s="2255"/>
      <c r="AN565" s="1266"/>
      <c r="AO565" s="1254"/>
      <c r="AP565" s="1491">
        <f t="shared" si="218"/>
        <v>0</v>
      </c>
      <c r="AQ565" s="1268"/>
      <c r="AR565" s="1492">
        <f t="shared" si="219"/>
        <v>0</v>
      </c>
      <c r="AS565" s="808"/>
      <c r="AT565" s="1492">
        <f t="shared" si="220"/>
        <v>0</v>
      </c>
      <c r="AU565" s="809"/>
      <c r="AV565" s="1492">
        <f t="shared" si="221"/>
        <v>0</v>
      </c>
      <c r="AW565" s="1493">
        <f t="shared" si="222"/>
        <v>0</v>
      </c>
      <c r="AX565" s="2153">
        <f t="shared" si="223"/>
        <v>0</v>
      </c>
      <c r="AY565" s="1495">
        <f t="shared" si="224"/>
        <v>0</v>
      </c>
      <c r="AZ565" s="1271"/>
      <c r="BA565" s="1508">
        <v>1331818</v>
      </c>
      <c r="BB565" s="1508">
        <v>1931818</v>
      </c>
      <c r="BC565" s="1508">
        <v>2231818</v>
      </c>
      <c r="BD565" s="1508">
        <v>431818</v>
      </c>
      <c r="BE565" s="2169"/>
      <c r="BF565" s="1338"/>
      <c r="BG565" s="1302"/>
      <c r="BH565" s="1338"/>
      <c r="BI565" s="1303"/>
      <c r="BJ565" s="1342"/>
      <c r="BK565" s="1304"/>
      <c r="BL565" s="1229"/>
      <c r="BM565" s="1229"/>
      <c r="BN565" s="1229"/>
      <c r="BO565" s="1490">
        <f t="shared" si="234"/>
        <v>0</v>
      </c>
      <c r="BP565" s="1316">
        <f t="shared" si="225"/>
        <v>3995454</v>
      </c>
      <c r="BQ565" s="1305"/>
      <c r="BS565" s="1298">
        <f t="shared" si="226"/>
        <v>3</v>
      </c>
      <c r="BT565" s="1298">
        <f t="shared" si="227"/>
        <v>0</v>
      </c>
      <c r="BU565" s="1298">
        <f t="shared" si="228"/>
        <v>0</v>
      </c>
      <c r="BV565" s="1298">
        <f t="shared" si="229"/>
        <v>0</v>
      </c>
      <c r="BW565" s="1298">
        <f t="shared" si="230"/>
        <v>3995454</v>
      </c>
    </row>
    <row r="566" spans="1:75" ht="15" customHeight="1" x14ac:dyDescent="0.25">
      <c r="A566" s="1315">
        <v>17</v>
      </c>
      <c r="B566" s="1339">
        <v>43605</v>
      </c>
      <c r="C566" s="1268">
        <f t="shared" si="243"/>
        <v>558</v>
      </c>
      <c r="D566" s="2265" t="s">
        <v>44</v>
      </c>
      <c r="E566" s="1266" t="s">
        <v>43</v>
      </c>
      <c r="F566" s="794">
        <v>3</v>
      </c>
      <c r="G566" s="1491">
        <f t="shared" si="233"/>
        <v>3995454</v>
      </c>
      <c r="H566" s="1268"/>
      <c r="I566" s="2605">
        <f t="shared" si="235"/>
        <v>0</v>
      </c>
      <c r="J566" s="808"/>
      <c r="K566" s="2605">
        <f t="shared" si="214"/>
        <v>0</v>
      </c>
      <c r="L566" s="2768"/>
      <c r="M566" s="2605">
        <f t="shared" si="215"/>
        <v>0</v>
      </c>
      <c r="N566" s="1505">
        <f t="shared" si="242"/>
        <v>3</v>
      </c>
      <c r="O566" s="1494">
        <f t="shared" si="242"/>
        <v>3995454</v>
      </c>
      <c r="P566" s="1494">
        <f t="shared" si="208"/>
        <v>120000</v>
      </c>
      <c r="Q566" s="1307"/>
      <c r="R566" s="1508">
        <v>1331818</v>
      </c>
      <c r="S566" s="1508">
        <v>1931818</v>
      </c>
      <c r="T566" s="1508">
        <v>2231818</v>
      </c>
      <c r="U566" s="1508">
        <v>431818</v>
      </c>
      <c r="V566" s="1302"/>
      <c r="W566" s="1338"/>
      <c r="X566" s="2299"/>
      <c r="Y566" s="1338"/>
      <c r="Z566" s="2450"/>
      <c r="AA566" s="1342"/>
      <c r="AB566" s="1340"/>
      <c r="AC566" s="1229"/>
      <c r="AD566" s="1229"/>
      <c r="AE566" s="1229"/>
      <c r="AF566" s="1490">
        <f t="shared" si="216"/>
        <v>0</v>
      </c>
      <c r="AG566" s="1316">
        <f t="shared" si="217"/>
        <v>3995454</v>
      </c>
      <c r="AH566" s="1305"/>
      <c r="AI566" s="1313"/>
      <c r="AJ566" s="1267"/>
      <c r="AK566" s="1299"/>
      <c r="AL566" s="2538"/>
      <c r="AM566" s="2255"/>
      <c r="AN566" s="1266"/>
      <c r="AO566" s="1254"/>
      <c r="AP566" s="1491">
        <f t="shared" si="218"/>
        <v>0</v>
      </c>
      <c r="AQ566" s="1268"/>
      <c r="AR566" s="1492">
        <f t="shared" si="219"/>
        <v>0</v>
      </c>
      <c r="AS566" s="808"/>
      <c r="AT566" s="1492">
        <f t="shared" si="220"/>
        <v>0</v>
      </c>
      <c r="AU566" s="809"/>
      <c r="AV566" s="1492">
        <f t="shared" si="221"/>
        <v>0</v>
      </c>
      <c r="AW566" s="1493">
        <f t="shared" si="222"/>
        <v>0</v>
      </c>
      <c r="AX566" s="2153">
        <f t="shared" si="223"/>
        <v>0</v>
      </c>
      <c r="AY566" s="1495">
        <f t="shared" si="224"/>
        <v>0</v>
      </c>
      <c r="AZ566" s="1271"/>
      <c r="BA566" s="1508">
        <v>1331818</v>
      </c>
      <c r="BB566" s="1508">
        <v>1931818</v>
      </c>
      <c r="BC566" s="1508">
        <v>2231818</v>
      </c>
      <c r="BD566" s="1508">
        <v>431818</v>
      </c>
      <c r="BE566" s="2171"/>
      <c r="BF566" s="1338"/>
      <c r="BG566" s="1302"/>
      <c r="BH566" s="1338"/>
      <c r="BI566" s="1303"/>
      <c r="BJ566" s="1342"/>
      <c r="BK566" s="1304"/>
      <c r="BL566" s="1229"/>
      <c r="BM566" s="1229"/>
      <c r="BN566" s="1229"/>
      <c r="BO566" s="1490">
        <f t="shared" si="234"/>
        <v>0</v>
      </c>
      <c r="BP566" s="1316">
        <f t="shared" si="225"/>
        <v>3995454</v>
      </c>
      <c r="BQ566" s="1305"/>
      <c r="BS566" s="1298">
        <f t="shared" si="226"/>
        <v>3</v>
      </c>
      <c r="BT566" s="1298">
        <f t="shared" si="227"/>
        <v>0</v>
      </c>
      <c r="BU566" s="1298">
        <f t="shared" si="228"/>
        <v>0</v>
      </c>
      <c r="BV566" s="1298">
        <f t="shared" si="229"/>
        <v>0</v>
      </c>
      <c r="BW566" s="1298">
        <f t="shared" si="230"/>
        <v>3995454</v>
      </c>
    </row>
    <row r="567" spans="1:75" ht="15" customHeight="1" x14ac:dyDescent="0.25">
      <c r="A567" s="1315">
        <v>18</v>
      </c>
      <c r="B567" s="1339">
        <v>43605</v>
      </c>
      <c r="C567" s="1268">
        <f t="shared" si="243"/>
        <v>559</v>
      </c>
      <c r="D567" s="2265" t="s">
        <v>67</v>
      </c>
      <c r="E567" s="1266" t="s">
        <v>43</v>
      </c>
      <c r="F567" s="794">
        <v>4</v>
      </c>
      <c r="G567" s="1491">
        <f t="shared" si="233"/>
        <v>5327272</v>
      </c>
      <c r="H567" s="1268"/>
      <c r="I567" s="2605">
        <f t="shared" si="235"/>
        <v>0</v>
      </c>
      <c r="J567" s="808"/>
      <c r="K567" s="2605">
        <f t="shared" si="214"/>
        <v>0</v>
      </c>
      <c r="L567" s="2768"/>
      <c r="M567" s="2605">
        <f t="shared" si="215"/>
        <v>0</v>
      </c>
      <c r="N567" s="1505">
        <f t="shared" si="242"/>
        <v>4</v>
      </c>
      <c r="O567" s="1494">
        <f t="shared" si="242"/>
        <v>5327272</v>
      </c>
      <c r="P567" s="1494">
        <f t="shared" si="208"/>
        <v>160000</v>
      </c>
      <c r="Q567" s="1307"/>
      <c r="R567" s="1508">
        <v>1331818</v>
      </c>
      <c r="S567" s="1508">
        <v>1931818</v>
      </c>
      <c r="T567" s="1508">
        <v>2231818</v>
      </c>
      <c r="U567" s="1508">
        <v>431818</v>
      </c>
      <c r="V567" s="1302"/>
      <c r="W567" s="1338"/>
      <c r="X567" s="2299"/>
      <c r="Y567" s="1338"/>
      <c r="Z567" s="2450"/>
      <c r="AA567" s="1342"/>
      <c r="AB567" s="1340"/>
      <c r="AC567" s="1229"/>
      <c r="AD567" s="1229"/>
      <c r="AE567" s="1229"/>
      <c r="AF567" s="1490">
        <f t="shared" si="216"/>
        <v>0</v>
      </c>
      <c r="AG567" s="1316">
        <f t="shared" si="217"/>
        <v>5327272</v>
      </c>
      <c r="AH567" s="1305"/>
      <c r="AI567" s="1313"/>
      <c r="AJ567" s="1267"/>
      <c r="AK567" s="1299"/>
      <c r="AL567" s="2538"/>
      <c r="AM567" s="2255"/>
      <c r="AN567" s="1266"/>
      <c r="AO567" s="1254"/>
      <c r="AP567" s="1491">
        <f t="shared" si="218"/>
        <v>0</v>
      </c>
      <c r="AQ567" s="1268"/>
      <c r="AR567" s="1492">
        <f t="shared" si="219"/>
        <v>0</v>
      </c>
      <c r="AS567" s="808"/>
      <c r="AT567" s="1492">
        <f t="shared" si="220"/>
        <v>0</v>
      </c>
      <c r="AU567" s="809"/>
      <c r="AV567" s="1492">
        <f t="shared" si="221"/>
        <v>0</v>
      </c>
      <c r="AW567" s="1493">
        <f t="shared" si="222"/>
        <v>0</v>
      </c>
      <c r="AX567" s="2153">
        <f t="shared" si="223"/>
        <v>0</v>
      </c>
      <c r="AY567" s="1495">
        <f t="shared" si="224"/>
        <v>0</v>
      </c>
      <c r="AZ567" s="1271"/>
      <c r="BA567" s="1508">
        <v>1331818</v>
      </c>
      <c r="BB567" s="1508">
        <v>1931818</v>
      </c>
      <c r="BC567" s="1508">
        <v>2231818</v>
      </c>
      <c r="BD567" s="1508">
        <v>431818</v>
      </c>
      <c r="BE567" s="2169"/>
      <c r="BF567" s="1338"/>
      <c r="BG567" s="1302"/>
      <c r="BH567" s="1338"/>
      <c r="BI567" s="1303"/>
      <c r="BJ567" s="1342"/>
      <c r="BK567" s="1304"/>
      <c r="BL567" s="1229"/>
      <c r="BM567" s="1229"/>
      <c r="BN567" s="1229"/>
      <c r="BO567" s="1490">
        <f t="shared" si="234"/>
        <v>0</v>
      </c>
      <c r="BP567" s="1316">
        <f t="shared" si="225"/>
        <v>5327272</v>
      </c>
      <c r="BQ567" s="1305"/>
      <c r="BS567" s="1298">
        <f t="shared" si="226"/>
        <v>4</v>
      </c>
      <c r="BT567" s="1298">
        <f t="shared" si="227"/>
        <v>0</v>
      </c>
      <c r="BU567" s="1298">
        <f t="shared" si="228"/>
        <v>0</v>
      </c>
      <c r="BV567" s="1298">
        <f t="shared" si="229"/>
        <v>0</v>
      </c>
      <c r="BW567" s="1298">
        <f t="shared" si="230"/>
        <v>5327272</v>
      </c>
    </row>
    <row r="568" spans="1:75" ht="15" customHeight="1" x14ac:dyDescent="0.25">
      <c r="A568" s="1315">
        <v>19</v>
      </c>
      <c r="B568" s="1339">
        <v>43605</v>
      </c>
      <c r="C568" s="1268">
        <f t="shared" si="243"/>
        <v>560</v>
      </c>
      <c r="D568" s="2265" t="s">
        <v>236</v>
      </c>
      <c r="E568" s="1266" t="s">
        <v>88</v>
      </c>
      <c r="F568" s="794">
        <v>10</v>
      </c>
      <c r="G568" s="1491">
        <f t="shared" si="233"/>
        <v>13318180</v>
      </c>
      <c r="H568" s="1268"/>
      <c r="I568" s="2605">
        <f t="shared" si="235"/>
        <v>0</v>
      </c>
      <c r="J568" s="808"/>
      <c r="K568" s="2605">
        <f t="shared" si="214"/>
        <v>0</v>
      </c>
      <c r="L568" s="2768"/>
      <c r="M568" s="2605">
        <f t="shared" si="215"/>
        <v>0</v>
      </c>
      <c r="N568" s="1505">
        <f t="shared" si="242"/>
        <v>10</v>
      </c>
      <c r="O568" s="1494">
        <f t="shared" si="242"/>
        <v>13318180</v>
      </c>
      <c r="P568" s="1494">
        <f t="shared" ref="P568:P631" si="244">+N568*40000</f>
        <v>400000</v>
      </c>
      <c r="Q568" s="1307"/>
      <c r="R568" s="1508">
        <v>1331818</v>
      </c>
      <c r="S568" s="1508">
        <v>1931818</v>
      </c>
      <c r="T568" s="1508">
        <v>2231818</v>
      </c>
      <c r="U568" s="1508">
        <v>431818</v>
      </c>
      <c r="V568" s="1302"/>
      <c r="W568" s="1338"/>
      <c r="X568" s="2299"/>
      <c r="Y568" s="1338"/>
      <c r="Z568" s="2450"/>
      <c r="AA568" s="1342"/>
      <c r="AB568" s="1340"/>
      <c r="AC568" s="1229"/>
      <c r="AD568" s="1229"/>
      <c r="AE568" s="1229"/>
      <c r="AF568" s="1490">
        <f t="shared" si="216"/>
        <v>0</v>
      </c>
      <c r="AG568" s="1316">
        <f t="shared" si="217"/>
        <v>13318180</v>
      </c>
      <c r="AH568" s="1305"/>
      <c r="AI568" s="1313"/>
      <c r="AJ568" s="1267"/>
      <c r="AK568" s="1299"/>
      <c r="AL568" s="2538"/>
      <c r="AM568" s="2255"/>
      <c r="AN568" s="1266"/>
      <c r="AO568" s="1254"/>
      <c r="AP568" s="1491">
        <f t="shared" si="218"/>
        <v>0</v>
      </c>
      <c r="AQ568" s="1268"/>
      <c r="AR568" s="1492">
        <f t="shared" si="219"/>
        <v>0</v>
      </c>
      <c r="AS568" s="808"/>
      <c r="AT568" s="1492">
        <f t="shared" si="220"/>
        <v>0</v>
      </c>
      <c r="AU568" s="809"/>
      <c r="AV568" s="1492">
        <f t="shared" si="221"/>
        <v>0</v>
      </c>
      <c r="AW568" s="1493">
        <f t="shared" si="222"/>
        <v>0</v>
      </c>
      <c r="AX568" s="2153">
        <f t="shared" si="223"/>
        <v>0</v>
      </c>
      <c r="AY568" s="1495">
        <f t="shared" si="224"/>
        <v>0</v>
      </c>
      <c r="AZ568" s="1271"/>
      <c r="BA568" s="1508">
        <v>1331818</v>
      </c>
      <c r="BB568" s="1508">
        <v>1931818</v>
      </c>
      <c r="BC568" s="1508">
        <v>2231818</v>
      </c>
      <c r="BD568" s="1508">
        <v>431818</v>
      </c>
      <c r="BE568" s="2171"/>
      <c r="BF568" s="1338"/>
      <c r="BG568" s="1302"/>
      <c r="BH568" s="1338"/>
      <c r="BI568" s="1303"/>
      <c r="BJ568" s="1342"/>
      <c r="BK568" s="1304"/>
      <c r="BL568" s="1229"/>
      <c r="BM568" s="1229"/>
      <c r="BN568" s="1229"/>
      <c r="BO568" s="1490">
        <f t="shared" si="234"/>
        <v>0</v>
      </c>
      <c r="BP568" s="1316">
        <f t="shared" si="225"/>
        <v>13318180</v>
      </c>
      <c r="BQ568" s="1305"/>
      <c r="BS568" s="1298">
        <f t="shared" si="226"/>
        <v>10</v>
      </c>
      <c r="BT568" s="1298">
        <f t="shared" si="227"/>
        <v>0</v>
      </c>
      <c r="BU568" s="1298">
        <f t="shared" si="228"/>
        <v>0</v>
      </c>
      <c r="BV568" s="1298">
        <f t="shared" si="229"/>
        <v>0</v>
      </c>
      <c r="BW568" s="1298">
        <f t="shared" si="230"/>
        <v>13318180</v>
      </c>
    </row>
    <row r="569" spans="1:75" ht="15" customHeight="1" x14ac:dyDescent="0.25">
      <c r="A569" s="1315">
        <v>20</v>
      </c>
      <c r="B569" s="1339">
        <v>43605</v>
      </c>
      <c r="C569" s="1268">
        <f t="shared" si="243"/>
        <v>561</v>
      </c>
      <c r="D569" s="2265" t="s">
        <v>52</v>
      </c>
      <c r="E569" s="1266" t="s">
        <v>43</v>
      </c>
      <c r="F569" s="794">
        <v>10</v>
      </c>
      <c r="G569" s="1491">
        <f t="shared" si="233"/>
        <v>13318180</v>
      </c>
      <c r="H569" s="1268"/>
      <c r="I569" s="2605">
        <f t="shared" si="235"/>
        <v>0</v>
      </c>
      <c r="J569" s="808"/>
      <c r="K569" s="2605">
        <f t="shared" si="214"/>
        <v>0</v>
      </c>
      <c r="L569" s="2768"/>
      <c r="M569" s="2605">
        <f t="shared" si="215"/>
        <v>0</v>
      </c>
      <c r="N569" s="1505">
        <f t="shared" si="242"/>
        <v>10</v>
      </c>
      <c r="O569" s="1494">
        <f t="shared" si="242"/>
        <v>13318180</v>
      </c>
      <c r="P569" s="1494">
        <f t="shared" si="244"/>
        <v>400000</v>
      </c>
      <c r="Q569" s="1307"/>
      <c r="R569" s="1508">
        <v>1331818</v>
      </c>
      <c r="S569" s="1508">
        <v>1931818</v>
      </c>
      <c r="T569" s="1508">
        <v>2231818</v>
      </c>
      <c r="U569" s="1508">
        <v>431818</v>
      </c>
      <c r="V569" s="1302"/>
      <c r="W569" s="1338"/>
      <c r="X569" s="2299"/>
      <c r="Y569" s="1338"/>
      <c r="Z569" s="2450"/>
      <c r="AA569" s="1342"/>
      <c r="AB569" s="1340"/>
      <c r="AC569" s="1229"/>
      <c r="AD569" s="1229"/>
      <c r="AE569" s="1229"/>
      <c r="AF569" s="1490">
        <f t="shared" si="216"/>
        <v>0</v>
      </c>
      <c r="AG569" s="1316">
        <f t="shared" si="217"/>
        <v>13318180</v>
      </c>
      <c r="AH569" s="1305"/>
      <c r="AI569" s="1313"/>
      <c r="AJ569" s="1267"/>
      <c r="AK569" s="1299"/>
      <c r="AL569" s="2538"/>
      <c r="AM569" s="2255"/>
      <c r="AN569" s="1266"/>
      <c r="AO569" s="1254"/>
      <c r="AP569" s="1491">
        <f t="shared" si="218"/>
        <v>0</v>
      </c>
      <c r="AQ569" s="1268"/>
      <c r="AR569" s="1492">
        <f t="shared" si="219"/>
        <v>0</v>
      </c>
      <c r="AS569" s="808"/>
      <c r="AT569" s="1492">
        <f t="shared" si="220"/>
        <v>0</v>
      </c>
      <c r="AU569" s="809"/>
      <c r="AV569" s="1492">
        <f t="shared" si="221"/>
        <v>0</v>
      </c>
      <c r="AW569" s="1493">
        <f t="shared" si="222"/>
        <v>0</v>
      </c>
      <c r="AX569" s="2153">
        <f t="shared" si="223"/>
        <v>0</v>
      </c>
      <c r="AY569" s="1495">
        <f t="shared" si="224"/>
        <v>0</v>
      </c>
      <c r="AZ569" s="1271"/>
      <c r="BA569" s="1508">
        <v>1331818</v>
      </c>
      <c r="BB569" s="1508">
        <v>1931818</v>
      </c>
      <c r="BC569" s="1508">
        <v>2231818</v>
      </c>
      <c r="BD569" s="1508">
        <v>431818</v>
      </c>
      <c r="BE569" s="2169"/>
      <c r="BF569" s="1338"/>
      <c r="BG569" s="1302"/>
      <c r="BH569" s="1338"/>
      <c r="BI569" s="1303"/>
      <c r="BJ569" s="1342"/>
      <c r="BK569" s="1304"/>
      <c r="BL569" s="1229"/>
      <c r="BM569" s="1229"/>
      <c r="BN569" s="1229"/>
      <c r="BO569" s="1490">
        <f t="shared" si="234"/>
        <v>0</v>
      </c>
      <c r="BP569" s="1316">
        <f t="shared" si="225"/>
        <v>13318180</v>
      </c>
      <c r="BQ569" s="1305"/>
      <c r="BS569" s="1298">
        <f t="shared" si="226"/>
        <v>10</v>
      </c>
      <c r="BT569" s="1298">
        <f t="shared" si="227"/>
        <v>0</v>
      </c>
      <c r="BU569" s="1298">
        <f t="shared" si="228"/>
        <v>0</v>
      </c>
      <c r="BV569" s="1298">
        <f t="shared" si="229"/>
        <v>0</v>
      </c>
      <c r="BW569" s="1298">
        <f t="shared" si="230"/>
        <v>13318180</v>
      </c>
    </row>
    <row r="570" spans="1:75" ht="15" customHeight="1" x14ac:dyDescent="0.25">
      <c r="A570" s="1315">
        <v>21</v>
      </c>
      <c r="B570" s="1339">
        <v>43605</v>
      </c>
      <c r="C570" s="1268">
        <f t="shared" si="243"/>
        <v>562</v>
      </c>
      <c r="D570" s="2265" t="s">
        <v>36</v>
      </c>
      <c r="E570" s="1266" t="s">
        <v>31</v>
      </c>
      <c r="F570" s="794"/>
      <c r="G570" s="1491">
        <f t="shared" si="233"/>
        <v>0</v>
      </c>
      <c r="H570" s="1268"/>
      <c r="I570" s="2605">
        <f t="shared" si="235"/>
        <v>0</v>
      </c>
      <c r="J570" s="808"/>
      <c r="K570" s="2605">
        <f t="shared" si="214"/>
        <v>0</v>
      </c>
      <c r="L570" s="2768">
        <v>5</v>
      </c>
      <c r="M570" s="2605">
        <f t="shared" si="215"/>
        <v>2159090</v>
      </c>
      <c r="N570" s="1505">
        <f t="shared" si="242"/>
        <v>5</v>
      </c>
      <c r="O570" s="1494">
        <f t="shared" si="242"/>
        <v>2159090</v>
      </c>
      <c r="P570" s="1494">
        <f t="shared" si="244"/>
        <v>200000</v>
      </c>
      <c r="Q570" s="1307"/>
      <c r="R570" s="1508">
        <v>1331818</v>
      </c>
      <c r="S570" s="1508">
        <v>1931818</v>
      </c>
      <c r="T570" s="1508">
        <v>2231818</v>
      </c>
      <c r="U570" s="1508">
        <v>431818</v>
      </c>
      <c r="V570" s="1302"/>
      <c r="W570" s="1338"/>
      <c r="X570" s="2299"/>
      <c r="Y570" s="1338"/>
      <c r="Z570" s="2450"/>
      <c r="AA570" s="1342"/>
      <c r="AB570" s="1340"/>
      <c r="AC570" s="1229"/>
      <c r="AD570" s="1229"/>
      <c r="AE570" s="1229"/>
      <c r="AF570" s="1490">
        <f t="shared" si="216"/>
        <v>0</v>
      </c>
      <c r="AG570" s="1316">
        <f t="shared" si="217"/>
        <v>2159090</v>
      </c>
      <c r="AH570" s="1305"/>
      <c r="AI570" s="1313"/>
      <c r="AJ570" s="1267"/>
      <c r="AK570" s="1299"/>
      <c r="AL570" s="2538"/>
      <c r="AM570" s="2255"/>
      <c r="AN570" s="1266"/>
      <c r="AO570" s="1254"/>
      <c r="AP570" s="1491">
        <f t="shared" si="218"/>
        <v>0</v>
      </c>
      <c r="AQ570" s="1268"/>
      <c r="AR570" s="1492">
        <f t="shared" si="219"/>
        <v>0</v>
      </c>
      <c r="AS570" s="808"/>
      <c r="AT570" s="1492">
        <f t="shared" si="220"/>
        <v>0</v>
      </c>
      <c r="AU570" s="809"/>
      <c r="AV570" s="1492">
        <f t="shared" si="221"/>
        <v>0</v>
      </c>
      <c r="AW570" s="1493">
        <f t="shared" si="222"/>
        <v>0</v>
      </c>
      <c r="AX570" s="2153">
        <f t="shared" si="223"/>
        <v>0</v>
      </c>
      <c r="AY570" s="1495">
        <f t="shared" si="224"/>
        <v>0</v>
      </c>
      <c r="AZ570" s="1271"/>
      <c r="BA570" s="1508">
        <v>1331818</v>
      </c>
      <c r="BB570" s="1508">
        <v>1931818</v>
      </c>
      <c r="BC570" s="1508">
        <v>2231818</v>
      </c>
      <c r="BD570" s="1508">
        <v>431818</v>
      </c>
      <c r="BE570" s="2171"/>
      <c r="BF570" s="1338"/>
      <c r="BG570" s="1302"/>
      <c r="BH570" s="1338"/>
      <c r="BI570" s="1303"/>
      <c r="BJ570" s="1342"/>
      <c r="BK570" s="1304"/>
      <c r="BL570" s="1229"/>
      <c r="BM570" s="1229"/>
      <c r="BN570" s="1229"/>
      <c r="BO570" s="1490">
        <f t="shared" si="234"/>
        <v>0</v>
      </c>
      <c r="BP570" s="1316">
        <f t="shared" si="225"/>
        <v>2159090</v>
      </c>
      <c r="BQ570" s="1305"/>
      <c r="BS570" s="1298">
        <f t="shared" si="226"/>
        <v>0</v>
      </c>
      <c r="BT570" s="1298">
        <f t="shared" si="227"/>
        <v>0</v>
      </c>
      <c r="BU570" s="1298">
        <f t="shared" si="228"/>
        <v>0</v>
      </c>
      <c r="BV570" s="1298">
        <f t="shared" si="229"/>
        <v>5</v>
      </c>
      <c r="BW570" s="1298">
        <f t="shared" si="230"/>
        <v>2159090</v>
      </c>
    </row>
    <row r="571" spans="1:75" ht="15" customHeight="1" x14ac:dyDescent="0.25">
      <c r="A571" s="1315">
        <v>22</v>
      </c>
      <c r="B571" s="1339">
        <v>43605</v>
      </c>
      <c r="C571" s="1268">
        <f t="shared" si="243"/>
        <v>563</v>
      </c>
      <c r="D571" s="2265" t="s">
        <v>80</v>
      </c>
      <c r="E571" s="1266" t="s">
        <v>31</v>
      </c>
      <c r="F571" s="794"/>
      <c r="G571" s="1491">
        <f t="shared" si="233"/>
        <v>0</v>
      </c>
      <c r="H571" s="1268"/>
      <c r="I571" s="2605">
        <f t="shared" si="235"/>
        <v>0</v>
      </c>
      <c r="J571" s="808"/>
      <c r="K571" s="2605">
        <f t="shared" si="214"/>
        <v>0</v>
      </c>
      <c r="L571" s="2768">
        <v>6</v>
      </c>
      <c r="M571" s="2605">
        <f t="shared" si="215"/>
        <v>2590908</v>
      </c>
      <c r="N571" s="1505">
        <f t="shared" si="242"/>
        <v>6</v>
      </c>
      <c r="O571" s="1494">
        <f t="shared" si="242"/>
        <v>2590908</v>
      </c>
      <c r="P571" s="1494">
        <f t="shared" si="244"/>
        <v>240000</v>
      </c>
      <c r="Q571" s="1307"/>
      <c r="R571" s="1508">
        <v>1331818</v>
      </c>
      <c r="S571" s="1508">
        <v>1931818</v>
      </c>
      <c r="T571" s="1508">
        <v>2231818</v>
      </c>
      <c r="U571" s="1508">
        <v>431818</v>
      </c>
      <c r="V571" s="1302"/>
      <c r="W571" s="1338"/>
      <c r="X571" s="2299"/>
      <c r="Y571" s="1338"/>
      <c r="Z571" s="2450"/>
      <c r="AA571" s="1342"/>
      <c r="AB571" s="1340"/>
      <c r="AC571" s="1229"/>
      <c r="AD571" s="1229"/>
      <c r="AE571" s="1229"/>
      <c r="AF571" s="1490">
        <f t="shared" si="216"/>
        <v>0</v>
      </c>
      <c r="AG571" s="1316">
        <f t="shared" si="217"/>
        <v>2590908</v>
      </c>
      <c r="AH571" s="1305"/>
      <c r="AI571" s="1313"/>
      <c r="AJ571" s="1267"/>
      <c r="AK571" s="1299"/>
      <c r="AL571" s="2538"/>
      <c r="AM571" s="2255"/>
      <c r="AN571" s="1266"/>
      <c r="AO571" s="1254"/>
      <c r="AP571" s="1491">
        <f t="shared" si="218"/>
        <v>0</v>
      </c>
      <c r="AQ571" s="1268"/>
      <c r="AR571" s="1492">
        <f t="shared" si="219"/>
        <v>0</v>
      </c>
      <c r="AS571" s="808"/>
      <c r="AT571" s="1492">
        <f t="shared" si="220"/>
        <v>0</v>
      </c>
      <c r="AU571" s="809"/>
      <c r="AV571" s="1492">
        <f t="shared" si="221"/>
        <v>0</v>
      </c>
      <c r="AW571" s="1493">
        <f t="shared" si="222"/>
        <v>0</v>
      </c>
      <c r="AX571" s="2153">
        <f t="shared" si="223"/>
        <v>0</v>
      </c>
      <c r="AY571" s="1495">
        <f t="shared" si="224"/>
        <v>0</v>
      </c>
      <c r="AZ571" s="1271"/>
      <c r="BA571" s="1508">
        <v>1331818</v>
      </c>
      <c r="BB571" s="1508">
        <v>1931818</v>
      </c>
      <c r="BC571" s="1508">
        <v>2231818</v>
      </c>
      <c r="BD571" s="1508">
        <v>431818</v>
      </c>
      <c r="BE571" s="2169"/>
      <c r="BF571" s="1338"/>
      <c r="BG571" s="1302"/>
      <c r="BH571" s="1338"/>
      <c r="BI571" s="1303"/>
      <c r="BJ571" s="1342"/>
      <c r="BK571" s="1304"/>
      <c r="BL571" s="1229"/>
      <c r="BM571" s="1229"/>
      <c r="BN571" s="1229"/>
      <c r="BO571" s="1490">
        <f t="shared" si="234"/>
        <v>0</v>
      </c>
      <c r="BP571" s="1316">
        <f t="shared" si="225"/>
        <v>2590908</v>
      </c>
      <c r="BQ571" s="1305"/>
      <c r="BS571" s="1298">
        <f t="shared" si="226"/>
        <v>0</v>
      </c>
      <c r="BT571" s="1298">
        <f t="shared" si="227"/>
        <v>0</v>
      </c>
      <c r="BU571" s="1298">
        <f t="shared" si="228"/>
        <v>0</v>
      </c>
      <c r="BV571" s="1298">
        <f t="shared" si="229"/>
        <v>6</v>
      </c>
      <c r="BW571" s="1298">
        <f t="shared" si="230"/>
        <v>2590908</v>
      </c>
    </row>
    <row r="572" spans="1:75" ht="15" customHeight="1" x14ac:dyDescent="0.25">
      <c r="A572" s="1315">
        <v>23</v>
      </c>
      <c r="B572" s="1339">
        <v>43605</v>
      </c>
      <c r="C572" s="1268">
        <f t="shared" si="243"/>
        <v>564</v>
      </c>
      <c r="D572" s="2265" t="s">
        <v>33</v>
      </c>
      <c r="E572" s="1266" t="s">
        <v>31</v>
      </c>
      <c r="F572" s="794"/>
      <c r="G572" s="1491">
        <f t="shared" si="233"/>
        <v>0</v>
      </c>
      <c r="H572" s="1268"/>
      <c r="I572" s="2605">
        <f t="shared" si="235"/>
        <v>0</v>
      </c>
      <c r="J572" s="808"/>
      <c r="K572" s="2605">
        <f t="shared" si="214"/>
        <v>0</v>
      </c>
      <c r="L572" s="2768">
        <v>10</v>
      </c>
      <c r="M572" s="2605">
        <f t="shared" si="215"/>
        <v>4318180</v>
      </c>
      <c r="N572" s="1505">
        <f t="shared" si="242"/>
        <v>10</v>
      </c>
      <c r="O572" s="1494">
        <f t="shared" si="242"/>
        <v>4318180</v>
      </c>
      <c r="P572" s="1494">
        <f t="shared" si="244"/>
        <v>400000</v>
      </c>
      <c r="Q572" s="1307"/>
      <c r="R572" s="1508">
        <v>1331818</v>
      </c>
      <c r="S572" s="1508">
        <v>1931818</v>
      </c>
      <c r="T572" s="1508">
        <v>2231818</v>
      </c>
      <c r="U572" s="1508">
        <v>431818</v>
      </c>
      <c r="V572" s="1302"/>
      <c r="W572" s="1338"/>
      <c r="X572" s="2299"/>
      <c r="Y572" s="1338"/>
      <c r="Z572" s="2450"/>
      <c r="AA572" s="1342"/>
      <c r="AB572" s="1340"/>
      <c r="AC572" s="1229"/>
      <c r="AD572" s="1229"/>
      <c r="AE572" s="1229"/>
      <c r="AF572" s="1490">
        <f t="shared" si="216"/>
        <v>0</v>
      </c>
      <c r="AG572" s="1316">
        <f t="shared" si="217"/>
        <v>4318180</v>
      </c>
      <c r="AH572" s="1305"/>
      <c r="AI572" s="1313"/>
      <c r="AJ572" s="1267"/>
      <c r="AK572" s="1299"/>
      <c r="AL572" s="2538"/>
      <c r="AM572" s="2255"/>
      <c r="AN572" s="1266"/>
      <c r="AO572" s="1254"/>
      <c r="AP572" s="1491">
        <f t="shared" si="218"/>
        <v>0</v>
      </c>
      <c r="AQ572" s="1268"/>
      <c r="AR572" s="1492">
        <f t="shared" si="219"/>
        <v>0</v>
      </c>
      <c r="AS572" s="808"/>
      <c r="AT572" s="1492">
        <f t="shared" si="220"/>
        <v>0</v>
      </c>
      <c r="AU572" s="809"/>
      <c r="AV572" s="1492">
        <f t="shared" si="221"/>
        <v>0</v>
      </c>
      <c r="AW572" s="1493">
        <f t="shared" si="222"/>
        <v>0</v>
      </c>
      <c r="AX572" s="2153">
        <f t="shared" si="223"/>
        <v>0</v>
      </c>
      <c r="AY572" s="1495">
        <f t="shared" si="224"/>
        <v>0</v>
      </c>
      <c r="AZ572" s="1271"/>
      <c r="BA572" s="1508">
        <v>1331818</v>
      </c>
      <c r="BB572" s="1508">
        <v>1931818</v>
      </c>
      <c r="BC572" s="1508">
        <v>2231818</v>
      </c>
      <c r="BD572" s="1508">
        <v>431818</v>
      </c>
      <c r="BE572" s="2171"/>
      <c r="BF572" s="1338"/>
      <c r="BG572" s="1302"/>
      <c r="BH572" s="1338"/>
      <c r="BI572" s="1303"/>
      <c r="BJ572" s="1342"/>
      <c r="BK572" s="1304"/>
      <c r="BL572" s="1229"/>
      <c r="BM572" s="1229"/>
      <c r="BN572" s="1229"/>
      <c r="BO572" s="1490">
        <f t="shared" si="234"/>
        <v>0</v>
      </c>
      <c r="BP572" s="1316">
        <f t="shared" si="225"/>
        <v>4318180</v>
      </c>
      <c r="BQ572" s="1305"/>
      <c r="BS572" s="1298">
        <f t="shared" si="226"/>
        <v>0</v>
      </c>
      <c r="BT572" s="1298">
        <f t="shared" si="227"/>
        <v>0</v>
      </c>
      <c r="BU572" s="1298">
        <f t="shared" si="228"/>
        <v>0</v>
      </c>
      <c r="BV572" s="1298">
        <f t="shared" si="229"/>
        <v>10</v>
      </c>
      <c r="BW572" s="1298">
        <f t="shared" si="230"/>
        <v>4318180</v>
      </c>
    </row>
    <row r="573" spans="1:75" ht="15" customHeight="1" x14ac:dyDescent="0.25">
      <c r="A573" s="1315">
        <v>24</v>
      </c>
      <c r="B573" s="1339">
        <v>43605</v>
      </c>
      <c r="C573" s="1268">
        <f t="shared" si="243"/>
        <v>565</v>
      </c>
      <c r="D573" s="2265" t="s">
        <v>41</v>
      </c>
      <c r="E573" s="1266" t="s">
        <v>31</v>
      </c>
      <c r="F573" s="794"/>
      <c r="G573" s="1491">
        <f t="shared" si="233"/>
        <v>0</v>
      </c>
      <c r="H573" s="1268"/>
      <c r="I573" s="2605">
        <f t="shared" si="235"/>
        <v>0</v>
      </c>
      <c r="J573" s="808"/>
      <c r="K573" s="2605">
        <f t="shared" si="214"/>
        <v>0</v>
      </c>
      <c r="L573" s="2768">
        <v>10</v>
      </c>
      <c r="M573" s="2605">
        <f t="shared" si="215"/>
        <v>4318180</v>
      </c>
      <c r="N573" s="1505">
        <f t="shared" si="242"/>
        <v>10</v>
      </c>
      <c r="O573" s="1494">
        <f t="shared" si="242"/>
        <v>4318180</v>
      </c>
      <c r="P573" s="1494">
        <f t="shared" si="244"/>
        <v>400000</v>
      </c>
      <c r="Q573" s="1307"/>
      <c r="R573" s="1508">
        <v>1331818</v>
      </c>
      <c r="S573" s="1508">
        <v>1931818</v>
      </c>
      <c r="T573" s="1508">
        <v>2231818</v>
      </c>
      <c r="U573" s="1508">
        <v>431818</v>
      </c>
      <c r="V573" s="1302"/>
      <c r="W573" s="1338"/>
      <c r="X573" s="2299"/>
      <c r="Y573" s="1338"/>
      <c r="Z573" s="2450"/>
      <c r="AA573" s="1342"/>
      <c r="AB573" s="1340"/>
      <c r="AC573" s="1229"/>
      <c r="AD573" s="1229"/>
      <c r="AE573" s="1229"/>
      <c r="AF573" s="1490">
        <f t="shared" si="216"/>
        <v>0</v>
      </c>
      <c r="AG573" s="1316">
        <f t="shared" si="217"/>
        <v>4318180</v>
      </c>
      <c r="AH573" s="1465"/>
      <c r="AI573" s="1313"/>
      <c r="AJ573" s="1267"/>
      <c r="AK573" s="1299"/>
      <c r="AL573" s="2538"/>
      <c r="AM573" s="2255"/>
      <c r="AN573" s="1266"/>
      <c r="AO573" s="1254"/>
      <c r="AP573" s="1491">
        <f t="shared" si="218"/>
        <v>0</v>
      </c>
      <c r="AQ573" s="1268"/>
      <c r="AR573" s="1492">
        <f t="shared" si="219"/>
        <v>0</v>
      </c>
      <c r="AS573" s="808"/>
      <c r="AT573" s="1492">
        <f t="shared" si="220"/>
        <v>0</v>
      </c>
      <c r="AU573" s="809"/>
      <c r="AV573" s="1492">
        <f t="shared" si="221"/>
        <v>0</v>
      </c>
      <c r="AW573" s="1493">
        <f t="shared" si="222"/>
        <v>0</v>
      </c>
      <c r="AX573" s="2153">
        <f t="shared" si="223"/>
        <v>0</v>
      </c>
      <c r="AY573" s="1495">
        <f t="shared" si="224"/>
        <v>0</v>
      </c>
      <c r="AZ573" s="1271"/>
      <c r="BA573" s="1508">
        <v>1331818</v>
      </c>
      <c r="BB573" s="1508">
        <v>1931818</v>
      </c>
      <c r="BC573" s="1508">
        <v>2231818</v>
      </c>
      <c r="BD573" s="1508">
        <v>431818</v>
      </c>
      <c r="BE573" s="2169"/>
      <c r="BF573" s="1338"/>
      <c r="BG573" s="1302"/>
      <c r="BH573" s="1338"/>
      <c r="BI573" s="1303"/>
      <c r="BJ573" s="1342"/>
      <c r="BK573" s="1304"/>
      <c r="BL573" s="1229"/>
      <c r="BM573" s="1229"/>
      <c r="BN573" s="1229"/>
      <c r="BO573" s="1490">
        <f t="shared" si="234"/>
        <v>0</v>
      </c>
      <c r="BP573" s="1316">
        <f t="shared" si="225"/>
        <v>4318180</v>
      </c>
      <c r="BQ573" s="1305"/>
      <c r="BS573" s="1298">
        <f t="shared" si="226"/>
        <v>0</v>
      </c>
      <c r="BT573" s="1298">
        <f t="shared" si="227"/>
        <v>0</v>
      </c>
      <c r="BU573" s="1298">
        <f t="shared" si="228"/>
        <v>0</v>
      </c>
      <c r="BV573" s="1298">
        <f t="shared" si="229"/>
        <v>10</v>
      </c>
      <c r="BW573" s="1298">
        <f t="shared" si="230"/>
        <v>4318180</v>
      </c>
    </row>
    <row r="574" spans="1:75" ht="15" customHeight="1" thickBot="1" x14ac:dyDescent="0.3">
      <c r="A574" s="1315">
        <v>25</v>
      </c>
      <c r="B574" s="1339">
        <v>43605</v>
      </c>
      <c r="C574" s="1268">
        <f t="shared" si="243"/>
        <v>566</v>
      </c>
      <c r="D574" s="2265" t="s">
        <v>96</v>
      </c>
      <c r="E574" s="1266" t="s">
        <v>88</v>
      </c>
      <c r="F574" s="794"/>
      <c r="G574" s="1491">
        <f t="shared" si="233"/>
        <v>0</v>
      </c>
      <c r="H574" s="1268"/>
      <c r="I574" s="2605">
        <f t="shared" si="235"/>
        <v>0</v>
      </c>
      <c r="J574" s="808"/>
      <c r="K574" s="2605">
        <f t="shared" si="214"/>
        <v>0</v>
      </c>
      <c r="L574" s="2768">
        <v>10</v>
      </c>
      <c r="M574" s="2605">
        <f t="shared" si="215"/>
        <v>4318180</v>
      </c>
      <c r="N574" s="1505">
        <f t="shared" si="242"/>
        <v>10</v>
      </c>
      <c r="O574" s="1494">
        <f t="shared" si="242"/>
        <v>4318180</v>
      </c>
      <c r="P574" s="1494">
        <f t="shared" si="244"/>
        <v>400000</v>
      </c>
      <c r="Q574" s="1307"/>
      <c r="R574" s="1508">
        <v>1331818</v>
      </c>
      <c r="S574" s="1508">
        <v>1931818</v>
      </c>
      <c r="T574" s="1508">
        <v>2231818</v>
      </c>
      <c r="U574" s="1508">
        <v>431818</v>
      </c>
      <c r="V574" s="1302"/>
      <c r="W574" s="1338"/>
      <c r="X574" s="2299"/>
      <c r="Y574" s="1338"/>
      <c r="Z574" s="2450"/>
      <c r="AA574" s="1342"/>
      <c r="AB574" s="1340"/>
      <c r="AC574" s="1229"/>
      <c r="AD574" s="1229"/>
      <c r="AE574" s="1229"/>
      <c r="AF574" s="1490">
        <f t="shared" si="216"/>
        <v>0</v>
      </c>
      <c r="AG574" s="1316">
        <f t="shared" si="217"/>
        <v>4318180</v>
      </c>
      <c r="AH574" s="1305"/>
      <c r="AI574" s="1313"/>
      <c r="AJ574" s="1267"/>
      <c r="AK574" s="1299"/>
      <c r="AL574" s="2538"/>
      <c r="AM574" s="2255"/>
      <c r="AN574" s="1266"/>
      <c r="AO574" s="1254"/>
      <c r="AP574" s="1491">
        <f t="shared" si="218"/>
        <v>0</v>
      </c>
      <c r="AQ574" s="1268"/>
      <c r="AR574" s="1492">
        <f t="shared" si="219"/>
        <v>0</v>
      </c>
      <c r="AS574" s="808"/>
      <c r="AT574" s="1492">
        <f t="shared" si="220"/>
        <v>0</v>
      </c>
      <c r="AU574" s="809"/>
      <c r="AV574" s="1492">
        <f t="shared" si="221"/>
        <v>0</v>
      </c>
      <c r="AW574" s="1493">
        <f t="shared" si="222"/>
        <v>0</v>
      </c>
      <c r="AX574" s="2153">
        <f t="shared" si="223"/>
        <v>0</v>
      </c>
      <c r="AY574" s="1495">
        <f t="shared" si="224"/>
        <v>0</v>
      </c>
      <c r="AZ574" s="1271"/>
      <c r="BA574" s="1508">
        <v>1331818</v>
      </c>
      <c r="BB574" s="1508">
        <v>1931818</v>
      </c>
      <c r="BC574" s="1508">
        <v>2231818</v>
      </c>
      <c r="BD574" s="1508">
        <v>431818</v>
      </c>
      <c r="BE574" s="2171"/>
      <c r="BF574" s="1338"/>
      <c r="BG574" s="1302"/>
      <c r="BH574" s="1338"/>
      <c r="BI574" s="1303"/>
      <c r="BJ574" s="1342"/>
      <c r="BK574" s="1304"/>
      <c r="BL574" s="1229"/>
      <c r="BM574" s="1229"/>
      <c r="BN574" s="1229"/>
      <c r="BO574" s="1490">
        <f t="shared" si="234"/>
        <v>0</v>
      </c>
      <c r="BP574" s="1316">
        <f t="shared" si="225"/>
        <v>4318180</v>
      </c>
      <c r="BQ574" s="1465"/>
      <c r="BS574" s="1298">
        <f t="shared" si="226"/>
        <v>0</v>
      </c>
      <c r="BT574" s="1298">
        <f t="shared" si="227"/>
        <v>0</v>
      </c>
      <c r="BU574" s="1298">
        <f t="shared" si="228"/>
        <v>0</v>
      </c>
      <c r="BV574" s="1298">
        <f t="shared" si="229"/>
        <v>10</v>
      </c>
      <c r="BW574" s="1298">
        <f t="shared" si="230"/>
        <v>4318180</v>
      </c>
    </row>
    <row r="575" spans="1:75" ht="15" customHeight="1" x14ac:dyDescent="0.25">
      <c r="A575" s="1315">
        <v>1</v>
      </c>
      <c r="B575" s="1339">
        <v>43606</v>
      </c>
      <c r="C575" s="1268">
        <v>567</v>
      </c>
      <c r="D575" s="2265" t="s">
        <v>33</v>
      </c>
      <c r="E575" s="1266" t="s">
        <v>31</v>
      </c>
      <c r="F575" s="794"/>
      <c r="G575" s="1491">
        <f t="shared" si="233"/>
        <v>0</v>
      </c>
      <c r="H575" s="1268"/>
      <c r="I575" s="2605">
        <f t="shared" si="235"/>
        <v>0</v>
      </c>
      <c r="J575" s="808">
        <v>10</v>
      </c>
      <c r="K575" s="2605">
        <f t="shared" si="214"/>
        <v>22318180</v>
      </c>
      <c r="L575" s="2768"/>
      <c r="M575" s="2605">
        <f t="shared" si="215"/>
        <v>0</v>
      </c>
      <c r="N575" s="1505">
        <f t="shared" ref="N575:O590" si="245">F575+H575+J575+L575</f>
        <v>10</v>
      </c>
      <c r="O575" s="1494">
        <f t="shared" si="245"/>
        <v>22318180</v>
      </c>
      <c r="P575" s="1494">
        <f t="shared" si="244"/>
        <v>400000</v>
      </c>
      <c r="Q575" s="1307"/>
      <c r="R575" s="1508">
        <v>1331818</v>
      </c>
      <c r="S575" s="1508">
        <v>1931818</v>
      </c>
      <c r="T575" s="1508">
        <v>2231818</v>
      </c>
      <c r="U575" s="1508">
        <v>431818</v>
      </c>
      <c r="V575" s="1302"/>
      <c r="W575" s="1338"/>
      <c r="X575" s="2299"/>
      <c r="Y575" s="1338"/>
      <c r="Z575" s="2450"/>
      <c r="AA575" s="1342"/>
      <c r="AB575" s="1340"/>
      <c r="AC575" s="1229"/>
      <c r="AD575" s="1229"/>
      <c r="AE575" s="1229"/>
      <c r="AF575" s="1490">
        <f t="shared" si="216"/>
        <v>0</v>
      </c>
      <c r="AG575" s="1316">
        <f t="shared" si="217"/>
        <v>22318180</v>
      </c>
      <c r="AH575" s="1305"/>
      <c r="AI575" s="1313"/>
      <c r="AJ575" s="1425"/>
      <c r="AK575" s="1299"/>
      <c r="AL575" s="2538"/>
      <c r="AM575" s="2255"/>
      <c r="AN575" s="1266"/>
      <c r="AO575" s="1529"/>
      <c r="AP575" s="1491">
        <f t="shared" si="218"/>
        <v>0</v>
      </c>
      <c r="AQ575" s="1268"/>
      <c r="AR575" s="1492">
        <f t="shared" si="219"/>
        <v>0</v>
      </c>
      <c r="AS575" s="808"/>
      <c r="AT575" s="1492">
        <f t="shared" si="220"/>
        <v>0</v>
      </c>
      <c r="AU575" s="809"/>
      <c r="AV575" s="1492">
        <f t="shared" si="221"/>
        <v>0</v>
      </c>
      <c r="AW575" s="1493">
        <f t="shared" si="222"/>
        <v>0</v>
      </c>
      <c r="AX575" s="2153">
        <f t="shared" si="223"/>
        <v>0</v>
      </c>
      <c r="AY575" s="1495">
        <f t="shared" si="224"/>
        <v>0</v>
      </c>
      <c r="AZ575" s="1271"/>
      <c r="BA575" s="1508">
        <v>1331818</v>
      </c>
      <c r="BB575" s="1508">
        <v>1931818</v>
      </c>
      <c r="BC575" s="1508">
        <v>2231818</v>
      </c>
      <c r="BD575" s="1508">
        <v>431818</v>
      </c>
      <c r="BE575" s="2169"/>
      <c r="BF575" s="1338"/>
      <c r="BG575" s="1302"/>
      <c r="BH575" s="1338"/>
      <c r="BI575" s="1303"/>
      <c r="BJ575" s="1342"/>
      <c r="BK575" s="1304"/>
      <c r="BL575" s="1229"/>
      <c r="BM575" s="1229"/>
      <c r="BN575" s="1229"/>
      <c r="BO575" s="1490">
        <f t="shared" si="234"/>
        <v>0</v>
      </c>
      <c r="BP575" s="1316"/>
      <c r="BQ575" s="1305"/>
      <c r="BS575" s="1298">
        <f t="shared" si="226"/>
        <v>0</v>
      </c>
      <c r="BT575" s="1298">
        <f t="shared" si="227"/>
        <v>0</v>
      </c>
      <c r="BU575" s="1298">
        <f t="shared" si="228"/>
        <v>10</v>
      </c>
      <c r="BV575" s="1298">
        <f t="shared" si="229"/>
        <v>0</v>
      </c>
      <c r="BW575" s="1298">
        <f t="shared" si="230"/>
        <v>22318180</v>
      </c>
    </row>
    <row r="576" spans="1:75" ht="15" customHeight="1" x14ac:dyDescent="0.25">
      <c r="A576" s="1315">
        <v>2</v>
      </c>
      <c r="B576" s="1339">
        <v>43606</v>
      </c>
      <c r="C576" s="1268">
        <f>+C575+1</f>
        <v>568</v>
      </c>
      <c r="D576" s="2265" t="s">
        <v>36</v>
      </c>
      <c r="E576" s="1266" t="s">
        <v>31</v>
      </c>
      <c r="F576" s="794"/>
      <c r="G576" s="1491">
        <f t="shared" si="233"/>
        <v>0</v>
      </c>
      <c r="H576" s="1268"/>
      <c r="I576" s="2605">
        <f t="shared" si="235"/>
        <v>0</v>
      </c>
      <c r="J576" s="808">
        <v>10</v>
      </c>
      <c r="K576" s="2605">
        <f t="shared" si="214"/>
        <v>22318180</v>
      </c>
      <c r="L576" s="2768"/>
      <c r="M576" s="2605">
        <f t="shared" si="215"/>
        <v>0</v>
      </c>
      <c r="N576" s="1505">
        <f t="shared" si="245"/>
        <v>10</v>
      </c>
      <c r="O576" s="1494">
        <f t="shared" si="245"/>
        <v>22318180</v>
      </c>
      <c r="P576" s="1494">
        <f t="shared" si="244"/>
        <v>400000</v>
      </c>
      <c r="Q576" s="1307"/>
      <c r="R576" s="1508">
        <v>1331818</v>
      </c>
      <c r="S576" s="1508">
        <v>1931818</v>
      </c>
      <c r="T576" s="1508">
        <v>2231818</v>
      </c>
      <c r="U576" s="1508">
        <v>431818</v>
      </c>
      <c r="V576" s="1302"/>
      <c r="W576" s="1338"/>
      <c r="X576" s="2299"/>
      <c r="Y576" s="1338"/>
      <c r="Z576" s="2450"/>
      <c r="AA576" s="1342"/>
      <c r="AB576" s="1340"/>
      <c r="AC576" s="1229"/>
      <c r="AD576" s="1229"/>
      <c r="AE576" s="1229"/>
      <c r="AF576" s="1490">
        <f t="shared" si="216"/>
        <v>0</v>
      </c>
      <c r="AG576" s="1316">
        <f t="shared" si="217"/>
        <v>22318180</v>
      </c>
      <c r="AH576" s="1305"/>
      <c r="AI576" s="1313"/>
      <c r="AJ576" s="1267"/>
      <c r="AK576" s="1299"/>
      <c r="AL576" s="2538"/>
      <c r="AM576" s="2255"/>
      <c r="AN576" s="1266"/>
      <c r="AO576" s="1529"/>
      <c r="AP576" s="1491">
        <f t="shared" si="218"/>
        <v>0</v>
      </c>
      <c r="AQ576" s="1268"/>
      <c r="AR576" s="1492">
        <f t="shared" si="219"/>
        <v>0</v>
      </c>
      <c r="AS576" s="808"/>
      <c r="AT576" s="1492">
        <f t="shared" si="220"/>
        <v>0</v>
      </c>
      <c r="AU576" s="809"/>
      <c r="AV576" s="1492">
        <f t="shared" si="221"/>
        <v>0</v>
      </c>
      <c r="AW576" s="1493">
        <f t="shared" si="222"/>
        <v>0</v>
      </c>
      <c r="AX576" s="2153">
        <f t="shared" si="223"/>
        <v>0</v>
      </c>
      <c r="AY576" s="1495">
        <f t="shared" si="224"/>
        <v>0</v>
      </c>
      <c r="AZ576" s="1271"/>
      <c r="BA576" s="1508">
        <v>1331818</v>
      </c>
      <c r="BB576" s="1508">
        <v>1931818</v>
      </c>
      <c r="BC576" s="1508">
        <v>2231818</v>
      </c>
      <c r="BD576" s="1508">
        <v>431818</v>
      </c>
      <c r="BE576" s="2172"/>
      <c r="BF576" s="1338"/>
      <c r="BG576" s="1302"/>
      <c r="BH576" s="1338"/>
      <c r="BI576" s="1303"/>
      <c r="BJ576" s="1342"/>
      <c r="BK576" s="1304"/>
      <c r="BL576" s="1229"/>
      <c r="BM576" s="1229"/>
      <c r="BN576" s="1229"/>
      <c r="BO576" s="1490">
        <f t="shared" si="234"/>
        <v>0</v>
      </c>
      <c r="BP576" s="1316">
        <f t="shared" ref="BP576:BP607" si="246">O576-BO576</f>
        <v>22318180</v>
      </c>
      <c r="BQ576" s="1305"/>
      <c r="BS576" s="1298">
        <f t="shared" si="226"/>
        <v>0</v>
      </c>
      <c r="BT576" s="1298">
        <f t="shared" si="227"/>
        <v>0</v>
      </c>
      <c r="BU576" s="1298">
        <f t="shared" si="228"/>
        <v>10</v>
      </c>
      <c r="BV576" s="1298">
        <f t="shared" si="229"/>
        <v>0</v>
      </c>
      <c r="BW576" s="1298">
        <f t="shared" si="230"/>
        <v>22318180</v>
      </c>
    </row>
    <row r="577" spans="1:75" ht="15" customHeight="1" x14ac:dyDescent="0.25">
      <c r="A577" s="1315">
        <v>3</v>
      </c>
      <c r="B577" s="1339">
        <v>43606</v>
      </c>
      <c r="C577" s="1268">
        <f t="shared" ref="C577:C581" si="247">+C576+1</f>
        <v>569</v>
      </c>
      <c r="D577" s="2265" t="s">
        <v>37</v>
      </c>
      <c r="E577" s="1266" t="s">
        <v>31</v>
      </c>
      <c r="F577" s="794"/>
      <c r="G577" s="1491">
        <f t="shared" si="233"/>
        <v>0</v>
      </c>
      <c r="H577" s="1268"/>
      <c r="I577" s="2605">
        <f t="shared" si="235"/>
        <v>0</v>
      </c>
      <c r="J577" s="808">
        <v>10</v>
      </c>
      <c r="K577" s="2605">
        <f t="shared" si="214"/>
        <v>22318180</v>
      </c>
      <c r="L577" s="2768"/>
      <c r="M577" s="2605">
        <f t="shared" si="215"/>
        <v>0</v>
      </c>
      <c r="N577" s="1505">
        <f t="shared" si="245"/>
        <v>10</v>
      </c>
      <c r="O577" s="1494">
        <f t="shared" si="245"/>
        <v>22318180</v>
      </c>
      <c r="P577" s="1494">
        <f t="shared" si="244"/>
        <v>400000</v>
      </c>
      <c r="Q577" s="1307"/>
      <c r="R577" s="1508">
        <v>1331818</v>
      </c>
      <c r="S577" s="1508">
        <v>1931818</v>
      </c>
      <c r="T577" s="1508">
        <v>2231818</v>
      </c>
      <c r="U577" s="1508">
        <v>431818</v>
      </c>
      <c r="V577" s="1302"/>
      <c r="W577" s="1338"/>
      <c r="X577" s="2299"/>
      <c r="Y577" s="1338"/>
      <c r="Z577" s="2450"/>
      <c r="AA577" s="1342"/>
      <c r="AB577" s="1340"/>
      <c r="AC577" s="1229"/>
      <c r="AD577" s="1229"/>
      <c r="AE577" s="1229"/>
      <c r="AF577" s="1490">
        <f t="shared" si="216"/>
        <v>0</v>
      </c>
      <c r="AG577" s="1316">
        <f t="shared" si="217"/>
        <v>22318180</v>
      </c>
      <c r="AH577" s="1305"/>
      <c r="AI577" s="1313"/>
      <c r="AJ577" s="1267"/>
      <c r="AK577" s="1299"/>
      <c r="AL577" s="2538"/>
      <c r="AM577" s="2255"/>
      <c r="AN577" s="1266"/>
      <c r="AO577" s="1254"/>
      <c r="AP577" s="1491">
        <f t="shared" si="218"/>
        <v>0</v>
      </c>
      <c r="AQ577" s="1268"/>
      <c r="AR577" s="1492">
        <f t="shared" si="219"/>
        <v>0</v>
      </c>
      <c r="AS577" s="808"/>
      <c r="AT577" s="1492">
        <f t="shared" si="220"/>
        <v>0</v>
      </c>
      <c r="AU577" s="809"/>
      <c r="AV577" s="1492">
        <f t="shared" si="221"/>
        <v>0</v>
      </c>
      <c r="AW577" s="1493">
        <f t="shared" si="222"/>
        <v>0</v>
      </c>
      <c r="AX577" s="2153">
        <f t="shared" si="223"/>
        <v>0</v>
      </c>
      <c r="AY577" s="1495">
        <f t="shared" si="224"/>
        <v>0</v>
      </c>
      <c r="AZ577" s="1271"/>
      <c r="BA577" s="1508">
        <v>1331818</v>
      </c>
      <c r="BB577" s="1508">
        <v>1931818</v>
      </c>
      <c r="BC577" s="1508">
        <v>2231818</v>
      </c>
      <c r="BD577" s="1508">
        <v>431818</v>
      </c>
      <c r="BE577" s="2172"/>
      <c r="BF577" s="1338"/>
      <c r="BG577" s="1302"/>
      <c r="BH577" s="1338"/>
      <c r="BI577" s="1302"/>
      <c r="BJ577" s="1342"/>
      <c r="BK577" s="1304"/>
      <c r="BL577" s="1229"/>
      <c r="BM577" s="1229"/>
      <c r="BN577" s="1229"/>
      <c r="BO577" s="1490">
        <f t="shared" si="234"/>
        <v>0</v>
      </c>
      <c r="BP577" s="1316">
        <f t="shared" si="246"/>
        <v>22318180</v>
      </c>
      <c r="BQ577" s="1305"/>
      <c r="BS577" s="1298">
        <f t="shared" si="226"/>
        <v>0</v>
      </c>
      <c r="BT577" s="1298">
        <f t="shared" si="227"/>
        <v>0</v>
      </c>
      <c r="BU577" s="1298">
        <f t="shared" si="228"/>
        <v>10</v>
      </c>
      <c r="BV577" s="1298">
        <f t="shared" si="229"/>
        <v>0</v>
      </c>
      <c r="BW577" s="1298">
        <f t="shared" si="230"/>
        <v>22318180</v>
      </c>
    </row>
    <row r="578" spans="1:75" ht="15" customHeight="1" x14ac:dyDescent="0.25">
      <c r="A578" s="1315">
        <v>4</v>
      </c>
      <c r="B578" s="1339">
        <v>43606</v>
      </c>
      <c r="C578" s="1268">
        <f t="shared" si="247"/>
        <v>570</v>
      </c>
      <c r="D578" s="2265" t="s">
        <v>82</v>
      </c>
      <c r="E578" s="1266" t="s">
        <v>31</v>
      </c>
      <c r="F578" s="794"/>
      <c r="G578" s="1491">
        <f t="shared" si="233"/>
        <v>0</v>
      </c>
      <c r="H578" s="1268"/>
      <c r="I578" s="2605">
        <f t="shared" si="235"/>
        <v>0</v>
      </c>
      <c r="J578" s="808">
        <v>10</v>
      </c>
      <c r="K578" s="2605">
        <f t="shared" si="214"/>
        <v>22318180</v>
      </c>
      <c r="L578" s="2768"/>
      <c r="M578" s="2605">
        <f t="shared" si="215"/>
        <v>0</v>
      </c>
      <c r="N578" s="1505">
        <f t="shared" si="245"/>
        <v>10</v>
      </c>
      <c r="O578" s="1494">
        <f t="shared" si="245"/>
        <v>22318180</v>
      </c>
      <c r="P578" s="1494">
        <f t="shared" si="244"/>
        <v>400000</v>
      </c>
      <c r="Q578" s="1307"/>
      <c r="R578" s="1508">
        <v>1331818</v>
      </c>
      <c r="S578" s="1508">
        <v>1931818</v>
      </c>
      <c r="T578" s="1508">
        <v>2231818</v>
      </c>
      <c r="U578" s="1508">
        <v>431818</v>
      </c>
      <c r="V578" s="1302"/>
      <c r="W578" s="1338"/>
      <c r="X578" s="2299"/>
      <c r="Y578" s="1338"/>
      <c r="Z578" s="2450"/>
      <c r="AA578" s="1342"/>
      <c r="AB578" s="1340"/>
      <c r="AC578" s="1229"/>
      <c r="AD578" s="1229"/>
      <c r="AE578" s="1229"/>
      <c r="AF578" s="1490">
        <f t="shared" si="216"/>
        <v>0</v>
      </c>
      <c r="AG578" s="1316">
        <f t="shared" si="217"/>
        <v>22318180</v>
      </c>
      <c r="AH578" s="1305"/>
      <c r="AI578" s="1313"/>
      <c r="AJ578" s="1267"/>
      <c r="AK578" s="1299"/>
      <c r="AL578" s="2538"/>
      <c r="AM578" s="2255"/>
      <c r="AN578" s="1266"/>
      <c r="AO578" s="1254"/>
      <c r="AP578" s="1491">
        <f t="shared" si="218"/>
        <v>0</v>
      </c>
      <c r="AQ578" s="1268"/>
      <c r="AR578" s="1492">
        <f t="shared" si="219"/>
        <v>0</v>
      </c>
      <c r="AS578" s="808"/>
      <c r="AT578" s="1492">
        <f t="shared" si="220"/>
        <v>0</v>
      </c>
      <c r="AU578" s="809"/>
      <c r="AV578" s="1492">
        <f t="shared" si="221"/>
        <v>0</v>
      </c>
      <c r="AW578" s="1493">
        <f t="shared" si="222"/>
        <v>0</v>
      </c>
      <c r="AX578" s="2153">
        <f t="shared" si="223"/>
        <v>0</v>
      </c>
      <c r="AY578" s="1495">
        <f t="shared" si="224"/>
        <v>0</v>
      </c>
      <c r="AZ578" s="1271"/>
      <c r="BA578" s="1508">
        <v>1331818</v>
      </c>
      <c r="BB578" s="1508">
        <v>1931818</v>
      </c>
      <c r="BC578" s="1508">
        <v>2231818</v>
      </c>
      <c r="BD578" s="1508">
        <v>431818</v>
      </c>
      <c r="BE578" s="2172"/>
      <c r="BF578" s="1338"/>
      <c r="BG578" s="1302"/>
      <c r="BH578" s="1338"/>
      <c r="BI578" s="1303"/>
      <c r="BJ578" s="1342"/>
      <c r="BK578" s="1304"/>
      <c r="BL578" s="1229"/>
      <c r="BM578" s="1229"/>
      <c r="BN578" s="1229"/>
      <c r="BO578" s="1490">
        <f t="shared" si="234"/>
        <v>0</v>
      </c>
      <c r="BP578" s="1316">
        <f t="shared" si="246"/>
        <v>22318180</v>
      </c>
      <c r="BQ578" s="1305"/>
      <c r="BS578" s="1298">
        <f t="shared" si="226"/>
        <v>0</v>
      </c>
      <c r="BT578" s="1298">
        <f t="shared" si="227"/>
        <v>0</v>
      </c>
      <c r="BU578" s="1298">
        <f t="shared" si="228"/>
        <v>10</v>
      </c>
      <c r="BV578" s="1298">
        <f t="shared" si="229"/>
        <v>0</v>
      </c>
      <c r="BW578" s="1298">
        <f t="shared" si="230"/>
        <v>22318180</v>
      </c>
    </row>
    <row r="579" spans="1:75" ht="15" customHeight="1" x14ac:dyDescent="0.25">
      <c r="A579" s="1315">
        <v>5</v>
      </c>
      <c r="B579" s="1339">
        <v>43606</v>
      </c>
      <c r="C579" s="1268">
        <f t="shared" si="247"/>
        <v>571</v>
      </c>
      <c r="D579" s="2265" t="s">
        <v>80</v>
      </c>
      <c r="E579" s="1266" t="s">
        <v>31</v>
      </c>
      <c r="F579" s="794"/>
      <c r="G579" s="1491">
        <f t="shared" si="233"/>
        <v>0</v>
      </c>
      <c r="H579" s="1268"/>
      <c r="I579" s="2605">
        <f t="shared" si="235"/>
        <v>0</v>
      </c>
      <c r="J579" s="808">
        <v>10</v>
      </c>
      <c r="K579" s="2605">
        <f t="shared" si="214"/>
        <v>22318180</v>
      </c>
      <c r="L579" s="2768"/>
      <c r="M579" s="2605">
        <f t="shared" si="215"/>
        <v>0</v>
      </c>
      <c r="N579" s="1505">
        <f t="shared" si="245"/>
        <v>10</v>
      </c>
      <c r="O579" s="1494">
        <f t="shared" si="245"/>
        <v>22318180</v>
      </c>
      <c r="P579" s="1494">
        <f t="shared" si="244"/>
        <v>400000</v>
      </c>
      <c r="Q579" s="1307"/>
      <c r="R579" s="1508">
        <v>1331818</v>
      </c>
      <c r="S579" s="1508">
        <v>1931818</v>
      </c>
      <c r="T579" s="1508">
        <v>2231818</v>
      </c>
      <c r="U579" s="1508">
        <v>431818</v>
      </c>
      <c r="V579" s="1302"/>
      <c r="W579" s="1338"/>
      <c r="X579" s="2299"/>
      <c r="Y579" s="1338"/>
      <c r="Z579" s="2450"/>
      <c r="AA579" s="1342"/>
      <c r="AB579" s="1340"/>
      <c r="AC579" s="1229"/>
      <c r="AD579" s="1229"/>
      <c r="AE579" s="1229"/>
      <c r="AF579" s="1490">
        <f t="shared" si="216"/>
        <v>0</v>
      </c>
      <c r="AG579" s="1316">
        <f t="shared" si="217"/>
        <v>22318180</v>
      </c>
      <c r="AH579" s="1305"/>
      <c r="AI579" s="1313"/>
      <c r="AJ579" s="1267"/>
      <c r="AK579" s="1299"/>
      <c r="AL579" s="2538"/>
      <c r="AM579" s="2255"/>
      <c r="AN579" s="1266"/>
      <c r="AO579" s="1254"/>
      <c r="AP579" s="1491">
        <f t="shared" si="218"/>
        <v>0</v>
      </c>
      <c r="AQ579" s="1268"/>
      <c r="AR579" s="1492">
        <f t="shared" si="219"/>
        <v>0</v>
      </c>
      <c r="AS579" s="808"/>
      <c r="AT579" s="1492">
        <f t="shared" si="220"/>
        <v>0</v>
      </c>
      <c r="AU579" s="809"/>
      <c r="AV579" s="1492">
        <f t="shared" si="221"/>
        <v>0</v>
      </c>
      <c r="AW579" s="1493">
        <f t="shared" si="222"/>
        <v>0</v>
      </c>
      <c r="AX579" s="2153">
        <f t="shared" si="223"/>
        <v>0</v>
      </c>
      <c r="AY579" s="1495">
        <f t="shared" si="224"/>
        <v>0</v>
      </c>
      <c r="AZ579" s="1271"/>
      <c r="BA579" s="1508">
        <v>1331818</v>
      </c>
      <c r="BB579" s="1508">
        <v>1931818</v>
      </c>
      <c r="BC579" s="1508">
        <v>2231818</v>
      </c>
      <c r="BD579" s="1508">
        <v>431818</v>
      </c>
      <c r="BE579" s="2172"/>
      <c r="BF579" s="1338"/>
      <c r="BG579" s="1302"/>
      <c r="BH579" s="1338"/>
      <c r="BI579" s="1303"/>
      <c r="BJ579" s="1342"/>
      <c r="BK579" s="1304"/>
      <c r="BL579" s="1229"/>
      <c r="BM579" s="1229"/>
      <c r="BN579" s="1229"/>
      <c r="BO579" s="1490">
        <f t="shared" si="234"/>
        <v>0</v>
      </c>
      <c r="BP579" s="1316">
        <f t="shared" si="246"/>
        <v>22318180</v>
      </c>
      <c r="BQ579" s="1305"/>
      <c r="BS579" s="1298">
        <f t="shared" si="226"/>
        <v>0</v>
      </c>
      <c r="BT579" s="1298">
        <f t="shared" si="227"/>
        <v>0</v>
      </c>
      <c r="BU579" s="1298">
        <f t="shared" si="228"/>
        <v>10</v>
      </c>
      <c r="BV579" s="1298">
        <f t="shared" si="229"/>
        <v>0</v>
      </c>
      <c r="BW579" s="1298">
        <f t="shared" si="230"/>
        <v>22318180</v>
      </c>
    </row>
    <row r="580" spans="1:75" ht="15" customHeight="1" x14ac:dyDescent="0.25">
      <c r="A580" s="1315">
        <v>6</v>
      </c>
      <c r="B580" s="1339">
        <v>43606</v>
      </c>
      <c r="C580" s="1268">
        <f t="shared" si="247"/>
        <v>572</v>
      </c>
      <c r="D580" s="2265" t="s">
        <v>44</v>
      </c>
      <c r="E580" s="1266" t="s">
        <v>43</v>
      </c>
      <c r="F580" s="794"/>
      <c r="G580" s="1491">
        <f t="shared" si="233"/>
        <v>0</v>
      </c>
      <c r="H580" s="1268"/>
      <c r="I580" s="2605">
        <f t="shared" si="235"/>
        <v>0</v>
      </c>
      <c r="J580" s="808">
        <v>10</v>
      </c>
      <c r="K580" s="2605">
        <f t="shared" si="214"/>
        <v>22318180</v>
      </c>
      <c r="L580" s="2768"/>
      <c r="M580" s="2605">
        <f t="shared" si="215"/>
        <v>0</v>
      </c>
      <c r="N580" s="1505">
        <f t="shared" si="245"/>
        <v>10</v>
      </c>
      <c r="O580" s="1494">
        <f t="shared" si="245"/>
        <v>22318180</v>
      </c>
      <c r="P580" s="1494">
        <f t="shared" si="244"/>
        <v>400000</v>
      </c>
      <c r="Q580" s="1307"/>
      <c r="R580" s="1508">
        <v>1331818</v>
      </c>
      <c r="S580" s="1508">
        <v>1931818</v>
      </c>
      <c r="T580" s="1508">
        <v>2231818</v>
      </c>
      <c r="U580" s="1508">
        <v>431818</v>
      </c>
      <c r="V580" s="1302"/>
      <c r="W580" s="1338"/>
      <c r="X580" s="2299"/>
      <c r="Y580" s="1338"/>
      <c r="Z580" s="2450"/>
      <c r="AA580" s="1342"/>
      <c r="AB580" s="1340"/>
      <c r="AC580" s="1229"/>
      <c r="AD580" s="1229"/>
      <c r="AE580" s="1229"/>
      <c r="AF580" s="1490">
        <f t="shared" si="216"/>
        <v>0</v>
      </c>
      <c r="AG580" s="1316">
        <f t="shared" si="217"/>
        <v>22318180</v>
      </c>
      <c r="AH580" s="1305"/>
      <c r="AI580" s="1313"/>
      <c r="AJ580" s="1267"/>
      <c r="AK580" s="1299"/>
      <c r="AL580" s="2538"/>
      <c r="AM580" s="2255"/>
      <c r="AN580" s="1266"/>
      <c r="AO580" s="1254"/>
      <c r="AP580" s="1491">
        <f t="shared" si="218"/>
        <v>0</v>
      </c>
      <c r="AQ580" s="1268"/>
      <c r="AR580" s="1492">
        <f t="shared" si="219"/>
        <v>0</v>
      </c>
      <c r="AS580" s="808"/>
      <c r="AT580" s="1492">
        <f t="shared" si="220"/>
        <v>0</v>
      </c>
      <c r="AU580" s="809"/>
      <c r="AV580" s="1492">
        <f t="shared" si="221"/>
        <v>0</v>
      </c>
      <c r="AW580" s="1493">
        <f t="shared" si="222"/>
        <v>0</v>
      </c>
      <c r="AX580" s="2153">
        <f t="shared" si="223"/>
        <v>0</v>
      </c>
      <c r="AY580" s="1495">
        <f t="shared" si="224"/>
        <v>0</v>
      </c>
      <c r="AZ580" s="1271"/>
      <c r="BA580" s="1508">
        <v>1331818</v>
      </c>
      <c r="BB580" s="1508">
        <v>1931818</v>
      </c>
      <c r="BC580" s="1508">
        <v>2231818</v>
      </c>
      <c r="BD580" s="1508">
        <v>431818</v>
      </c>
      <c r="BE580" s="2172"/>
      <c r="BF580" s="1338"/>
      <c r="BG580" s="1302"/>
      <c r="BH580" s="1338"/>
      <c r="BI580" s="1303"/>
      <c r="BJ580" s="1342"/>
      <c r="BK580" s="1304"/>
      <c r="BL580" s="1229"/>
      <c r="BM580" s="1229"/>
      <c r="BN580" s="1229"/>
      <c r="BO580" s="1490">
        <f t="shared" si="234"/>
        <v>0</v>
      </c>
      <c r="BP580" s="1316">
        <f t="shared" si="246"/>
        <v>22318180</v>
      </c>
      <c r="BQ580" s="1465"/>
      <c r="BS580" s="1298">
        <f t="shared" si="226"/>
        <v>0</v>
      </c>
      <c r="BT580" s="1298">
        <f t="shared" si="227"/>
        <v>0</v>
      </c>
      <c r="BU580" s="1298">
        <f t="shared" si="228"/>
        <v>10</v>
      </c>
      <c r="BV580" s="1298">
        <f t="shared" si="229"/>
        <v>0</v>
      </c>
      <c r="BW580" s="1298">
        <f t="shared" si="230"/>
        <v>22318180</v>
      </c>
    </row>
    <row r="581" spans="1:75" ht="15" customHeight="1" thickBot="1" x14ac:dyDescent="0.3">
      <c r="A581" s="1315">
        <v>7</v>
      </c>
      <c r="B581" s="1339">
        <v>43606</v>
      </c>
      <c r="C581" s="1268">
        <f t="shared" si="247"/>
        <v>573</v>
      </c>
      <c r="D581" s="2265" t="s">
        <v>42</v>
      </c>
      <c r="E581" s="1266" t="s">
        <v>43</v>
      </c>
      <c r="F581" s="794"/>
      <c r="G581" s="1491">
        <f t="shared" si="233"/>
        <v>0</v>
      </c>
      <c r="H581" s="1268"/>
      <c r="I581" s="2605">
        <f t="shared" si="235"/>
        <v>0</v>
      </c>
      <c r="J581" s="808">
        <v>10</v>
      </c>
      <c r="K581" s="2605">
        <f t="shared" si="214"/>
        <v>22318180</v>
      </c>
      <c r="L581" s="2768"/>
      <c r="M581" s="2605">
        <f t="shared" si="215"/>
        <v>0</v>
      </c>
      <c r="N581" s="1505">
        <f t="shared" si="245"/>
        <v>10</v>
      </c>
      <c r="O581" s="1494">
        <f t="shared" si="245"/>
        <v>22318180</v>
      </c>
      <c r="P581" s="1494">
        <f t="shared" si="244"/>
        <v>400000</v>
      </c>
      <c r="Q581" s="1307"/>
      <c r="R581" s="1508">
        <v>1331818</v>
      </c>
      <c r="S581" s="1508">
        <v>1931818</v>
      </c>
      <c r="T581" s="1508">
        <v>2231818</v>
      </c>
      <c r="U581" s="1508">
        <v>431818</v>
      </c>
      <c r="V581" s="1302"/>
      <c r="W581" s="1338"/>
      <c r="X581" s="2299"/>
      <c r="Y581" s="1338"/>
      <c r="Z581" s="2450"/>
      <c r="AA581" s="1342"/>
      <c r="AB581" s="1340"/>
      <c r="AC581" s="1229"/>
      <c r="AD581" s="1229"/>
      <c r="AE581" s="1229"/>
      <c r="AF581" s="1490">
        <f t="shared" si="216"/>
        <v>0</v>
      </c>
      <c r="AG581" s="1316">
        <f t="shared" si="217"/>
        <v>22318180</v>
      </c>
      <c r="AH581" s="1305"/>
      <c r="AI581" s="1313"/>
      <c r="AJ581" s="1267"/>
      <c r="AK581" s="1299"/>
      <c r="AL581" s="2538"/>
      <c r="AM581" s="2255"/>
      <c r="AN581" s="1266"/>
      <c r="AO581" s="1254"/>
      <c r="AP581" s="1491">
        <f t="shared" si="218"/>
        <v>0</v>
      </c>
      <c r="AQ581" s="1268"/>
      <c r="AR581" s="1492">
        <f t="shared" si="219"/>
        <v>0</v>
      </c>
      <c r="AS581" s="808"/>
      <c r="AT581" s="1492">
        <f t="shared" si="220"/>
        <v>0</v>
      </c>
      <c r="AU581" s="809"/>
      <c r="AV581" s="1492">
        <f t="shared" si="221"/>
        <v>0</v>
      </c>
      <c r="AW581" s="1493">
        <f t="shared" si="222"/>
        <v>0</v>
      </c>
      <c r="AX581" s="2153">
        <f t="shared" si="223"/>
        <v>0</v>
      </c>
      <c r="AY581" s="1495">
        <f t="shared" si="224"/>
        <v>0</v>
      </c>
      <c r="AZ581" s="1271"/>
      <c r="BA581" s="1508">
        <v>1331818</v>
      </c>
      <c r="BB581" s="1508">
        <v>1931818</v>
      </c>
      <c r="BC581" s="1508">
        <v>2231818</v>
      </c>
      <c r="BD581" s="1508">
        <v>431818</v>
      </c>
      <c r="BE581" s="2172"/>
      <c r="BF581" s="1338"/>
      <c r="BG581" s="1303"/>
      <c r="BH581" s="1338"/>
      <c r="BI581" s="1303"/>
      <c r="BJ581" s="1342"/>
      <c r="BK581" s="1304"/>
      <c r="BL581" s="1229"/>
      <c r="BM581" s="1229"/>
      <c r="BN581" s="1229"/>
      <c r="BO581" s="1490">
        <f t="shared" si="234"/>
        <v>0</v>
      </c>
      <c r="BP581" s="1316">
        <f t="shared" si="246"/>
        <v>22318180</v>
      </c>
      <c r="BQ581" s="1305"/>
      <c r="BS581" s="1298">
        <f t="shared" si="226"/>
        <v>0</v>
      </c>
      <c r="BT581" s="1298">
        <f t="shared" si="227"/>
        <v>0</v>
      </c>
      <c r="BU581" s="1298">
        <f t="shared" si="228"/>
        <v>10</v>
      </c>
      <c r="BV581" s="1298">
        <f t="shared" si="229"/>
        <v>0</v>
      </c>
      <c r="BW581" s="1298">
        <f t="shared" si="230"/>
        <v>22318180</v>
      </c>
    </row>
    <row r="582" spans="1:75" ht="15" customHeight="1" x14ac:dyDescent="0.25">
      <c r="A582" s="1315">
        <v>1</v>
      </c>
      <c r="B582" s="1339">
        <v>43612</v>
      </c>
      <c r="C582" s="1268">
        <v>574</v>
      </c>
      <c r="D582" s="2265" t="s">
        <v>39</v>
      </c>
      <c r="E582" s="1266" t="s">
        <v>43</v>
      </c>
      <c r="F582" s="794"/>
      <c r="G582" s="1491">
        <f t="shared" si="233"/>
        <v>0</v>
      </c>
      <c r="H582" s="1268"/>
      <c r="I582" s="2605">
        <f t="shared" si="235"/>
        <v>0</v>
      </c>
      <c r="J582" s="808">
        <v>5</v>
      </c>
      <c r="K582" s="2605">
        <f t="shared" si="214"/>
        <v>11159090</v>
      </c>
      <c r="L582" s="2768"/>
      <c r="M582" s="2605">
        <f t="shared" si="215"/>
        <v>0</v>
      </c>
      <c r="N582" s="1505">
        <f t="shared" si="245"/>
        <v>5</v>
      </c>
      <c r="O582" s="1494">
        <f t="shared" si="245"/>
        <v>11159090</v>
      </c>
      <c r="P582" s="1494">
        <f t="shared" si="244"/>
        <v>200000</v>
      </c>
      <c r="Q582" s="1307"/>
      <c r="R582" s="1508">
        <v>1331818</v>
      </c>
      <c r="S582" s="1508">
        <v>1931818</v>
      </c>
      <c r="T582" s="1508">
        <v>2231818</v>
      </c>
      <c r="U582" s="1508">
        <v>431818</v>
      </c>
      <c r="V582" s="1302"/>
      <c r="W582" s="1338"/>
      <c r="X582" s="2299"/>
      <c r="Y582" s="1338"/>
      <c r="Z582" s="2450"/>
      <c r="AA582" s="1342"/>
      <c r="AB582" s="1340"/>
      <c r="AC582" s="1229"/>
      <c r="AD582" s="1229"/>
      <c r="AE582" s="1229"/>
      <c r="AF582" s="1490">
        <f t="shared" si="216"/>
        <v>0</v>
      </c>
      <c r="AG582" s="1316">
        <f t="shared" si="217"/>
        <v>11159090</v>
      </c>
      <c r="AH582" s="1305"/>
      <c r="AI582" s="1313"/>
      <c r="AJ582" s="1425"/>
      <c r="AK582" s="1299"/>
      <c r="AL582" s="2538"/>
      <c r="AM582" s="2255"/>
      <c r="AN582" s="1266"/>
      <c r="AO582" s="1529"/>
      <c r="AP582" s="1491">
        <f t="shared" si="218"/>
        <v>0</v>
      </c>
      <c r="AQ582" s="1268"/>
      <c r="AR582" s="1492">
        <f t="shared" si="219"/>
        <v>0</v>
      </c>
      <c r="AS582" s="808"/>
      <c r="AT582" s="1492">
        <f t="shared" si="220"/>
        <v>0</v>
      </c>
      <c r="AU582" s="809"/>
      <c r="AV582" s="1492">
        <f t="shared" si="221"/>
        <v>0</v>
      </c>
      <c r="AW582" s="1493">
        <f t="shared" si="222"/>
        <v>0</v>
      </c>
      <c r="AX582" s="2153">
        <f t="shared" si="223"/>
        <v>0</v>
      </c>
      <c r="AY582" s="1495">
        <f t="shared" si="224"/>
        <v>0</v>
      </c>
      <c r="AZ582" s="1271"/>
      <c r="BA582" s="1508">
        <v>1331818</v>
      </c>
      <c r="BB582" s="1508">
        <v>1931818</v>
      </c>
      <c r="BC582" s="1508">
        <v>2231818</v>
      </c>
      <c r="BD582" s="1508">
        <v>431818</v>
      </c>
      <c r="BE582" s="2172"/>
      <c r="BF582" s="1338"/>
      <c r="BG582" s="1892"/>
      <c r="BH582" s="1338"/>
      <c r="BI582" s="1303"/>
      <c r="BJ582" s="1342"/>
      <c r="BK582" s="1304"/>
      <c r="BL582" s="1229"/>
      <c r="BM582" s="1229"/>
      <c r="BN582" s="1229"/>
      <c r="BO582" s="1490">
        <f t="shared" si="234"/>
        <v>0</v>
      </c>
      <c r="BP582" s="1316">
        <f t="shared" si="246"/>
        <v>11159090</v>
      </c>
      <c r="BQ582" s="1305"/>
      <c r="BS582" s="1298">
        <f t="shared" si="226"/>
        <v>0</v>
      </c>
      <c r="BT582" s="1298">
        <f t="shared" si="227"/>
        <v>0</v>
      </c>
      <c r="BU582" s="1298">
        <f t="shared" si="228"/>
        <v>5</v>
      </c>
      <c r="BV582" s="1298">
        <f t="shared" si="229"/>
        <v>0</v>
      </c>
      <c r="BW582" s="1298">
        <f t="shared" si="230"/>
        <v>11159090</v>
      </c>
    </row>
    <row r="583" spans="1:75" ht="15" customHeight="1" x14ac:dyDescent="0.25">
      <c r="A583" s="1315">
        <v>2</v>
      </c>
      <c r="B583" s="1339">
        <v>43612</v>
      </c>
      <c r="C583" s="1268">
        <f>+C582+1</f>
        <v>575</v>
      </c>
      <c r="D583" s="2265" t="s">
        <v>45</v>
      </c>
      <c r="E583" s="1266" t="s">
        <v>43</v>
      </c>
      <c r="F583" s="794"/>
      <c r="G583" s="1491">
        <f t="shared" si="233"/>
        <v>0</v>
      </c>
      <c r="H583" s="1268"/>
      <c r="I583" s="2605">
        <f t="shared" si="235"/>
        <v>0</v>
      </c>
      <c r="J583" s="808">
        <v>5</v>
      </c>
      <c r="K583" s="2605">
        <f t="shared" si="214"/>
        <v>11159090</v>
      </c>
      <c r="L583" s="2768"/>
      <c r="M583" s="2605">
        <f t="shared" si="215"/>
        <v>0</v>
      </c>
      <c r="N583" s="1505">
        <f t="shared" si="245"/>
        <v>5</v>
      </c>
      <c r="O583" s="1494">
        <f t="shared" si="245"/>
        <v>11159090</v>
      </c>
      <c r="P583" s="1494">
        <f t="shared" si="244"/>
        <v>200000</v>
      </c>
      <c r="Q583" s="1307"/>
      <c r="R583" s="1508">
        <v>1331818</v>
      </c>
      <c r="S583" s="1508">
        <v>1931818</v>
      </c>
      <c r="T583" s="1508">
        <v>2231818</v>
      </c>
      <c r="U583" s="1508">
        <v>431818</v>
      </c>
      <c r="V583" s="1302"/>
      <c r="W583" s="1338"/>
      <c r="X583" s="2299"/>
      <c r="Y583" s="1338"/>
      <c r="Z583" s="2450"/>
      <c r="AA583" s="1342"/>
      <c r="AB583" s="1340"/>
      <c r="AC583" s="1229"/>
      <c r="AD583" s="1229"/>
      <c r="AE583" s="1229"/>
      <c r="AF583" s="1490">
        <f t="shared" si="216"/>
        <v>0</v>
      </c>
      <c r="AG583" s="1316">
        <f t="shared" si="217"/>
        <v>11159090</v>
      </c>
      <c r="AH583" s="1305"/>
      <c r="AI583" s="1313"/>
      <c r="AJ583" s="1267"/>
      <c r="AK583" s="1299"/>
      <c r="AL583" s="2538"/>
      <c r="AM583" s="2255"/>
      <c r="AN583" s="1266"/>
      <c r="AO583" s="1529"/>
      <c r="AP583" s="1491">
        <f t="shared" si="218"/>
        <v>0</v>
      </c>
      <c r="AQ583" s="1268"/>
      <c r="AR583" s="1492">
        <f t="shared" si="219"/>
        <v>0</v>
      </c>
      <c r="AS583" s="808"/>
      <c r="AT583" s="1492">
        <f t="shared" si="220"/>
        <v>0</v>
      </c>
      <c r="AU583" s="809"/>
      <c r="AV583" s="1492">
        <f t="shared" si="221"/>
        <v>0</v>
      </c>
      <c r="AW583" s="1493">
        <f t="shared" si="222"/>
        <v>0</v>
      </c>
      <c r="AX583" s="2153">
        <f t="shared" si="223"/>
        <v>0</v>
      </c>
      <c r="AY583" s="1495">
        <f t="shared" si="224"/>
        <v>0</v>
      </c>
      <c r="AZ583" s="1271"/>
      <c r="BA583" s="1508">
        <v>1331818</v>
      </c>
      <c r="BB583" s="1508">
        <v>1931818</v>
      </c>
      <c r="BC583" s="1508">
        <v>2231818</v>
      </c>
      <c r="BD583" s="1508">
        <v>431818</v>
      </c>
      <c r="BE583" s="2169"/>
      <c r="BF583" s="1338"/>
      <c r="BG583" s="1302"/>
      <c r="BH583" s="1338"/>
      <c r="BI583" s="1303"/>
      <c r="BJ583" s="1342"/>
      <c r="BK583" s="1304"/>
      <c r="BL583" s="1229"/>
      <c r="BM583" s="1229"/>
      <c r="BN583" s="1229"/>
      <c r="BO583" s="1490">
        <f t="shared" si="234"/>
        <v>0</v>
      </c>
      <c r="BP583" s="1316">
        <f t="shared" si="246"/>
        <v>11159090</v>
      </c>
      <c r="BQ583" s="1305"/>
      <c r="BS583" s="1298">
        <f t="shared" si="226"/>
        <v>0</v>
      </c>
      <c r="BT583" s="1298">
        <f t="shared" si="227"/>
        <v>0</v>
      </c>
      <c r="BU583" s="1298">
        <f t="shared" si="228"/>
        <v>5</v>
      </c>
      <c r="BV583" s="1298">
        <f t="shared" si="229"/>
        <v>0</v>
      </c>
      <c r="BW583" s="1298">
        <f t="shared" si="230"/>
        <v>11159090</v>
      </c>
    </row>
    <row r="584" spans="1:75" ht="15" customHeight="1" x14ac:dyDescent="0.25">
      <c r="A584" s="1315">
        <v>3</v>
      </c>
      <c r="B584" s="1339">
        <v>43612</v>
      </c>
      <c r="C584" s="1268">
        <f t="shared" ref="C584:C589" si="248">+C583+1</f>
        <v>576</v>
      </c>
      <c r="D584" s="2265" t="s">
        <v>59</v>
      </c>
      <c r="E584" s="1266" t="s">
        <v>57</v>
      </c>
      <c r="F584" s="794"/>
      <c r="G584" s="1491">
        <f t="shared" si="233"/>
        <v>0</v>
      </c>
      <c r="H584" s="1268"/>
      <c r="I584" s="2605">
        <f t="shared" si="235"/>
        <v>0</v>
      </c>
      <c r="J584" s="808">
        <v>5</v>
      </c>
      <c r="K584" s="2605">
        <f t="shared" ref="K584:K647" si="249">J584*T584</f>
        <v>11159090</v>
      </c>
      <c r="L584" s="2768"/>
      <c r="M584" s="2605">
        <f t="shared" ref="M584:M647" si="250">L584*U584</f>
        <v>0</v>
      </c>
      <c r="N584" s="1505">
        <f t="shared" si="245"/>
        <v>5</v>
      </c>
      <c r="O584" s="1494">
        <f t="shared" si="245"/>
        <v>11159090</v>
      </c>
      <c r="P584" s="1494">
        <f t="shared" si="244"/>
        <v>200000</v>
      </c>
      <c r="Q584" s="1307"/>
      <c r="R584" s="1508">
        <v>1331818</v>
      </c>
      <c r="S584" s="1508">
        <v>1931818</v>
      </c>
      <c r="T584" s="1508">
        <v>2231818</v>
      </c>
      <c r="U584" s="1508">
        <v>431818</v>
      </c>
      <c r="V584" s="1302"/>
      <c r="W584" s="1338"/>
      <c r="X584" s="2299"/>
      <c r="Y584" s="1338"/>
      <c r="Z584" s="2450"/>
      <c r="AA584" s="1342"/>
      <c r="AB584" s="1340"/>
      <c r="AC584" s="1229"/>
      <c r="AD584" s="1229"/>
      <c r="AE584" s="1229"/>
      <c r="AF584" s="1490">
        <f t="shared" ref="AF584:AF647" si="251">W584+Y584+AA584+AC584</f>
        <v>0</v>
      </c>
      <c r="AG584" s="1316">
        <f t="shared" ref="AG584:AG647" si="252">O584-AF584</f>
        <v>11159090</v>
      </c>
      <c r="AH584" s="1465"/>
      <c r="AI584" s="1313"/>
      <c r="AJ584" s="1267"/>
      <c r="AK584" s="1299"/>
      <c r="AL584" s="2538"/>
      <c r="AM584" s="2255"/>
      <c r="AN584" s="1266"/>
      <c r="AO584" s="1254"/>
      <c r="AP584" s="1491">
        <f t="shared" ref="AP584:AP647" si="253">AO584*BA584</f>
        <v>0</v>
      </c>
      <c r="AQ584" s="1268"/>
      <c r="AR584" s="1492">
        <f t="shared" ref="AR584:AR647" si="254">AQ584*BB584</f>
        <v>0</v>
      </c>
      <c r="AS584" s="808"/>
      <c r="AT584" s="1492">
        <f t="shared" ref="AT584:AT647" si="255">AS584*BC584</f>
        <v>0</v>
      </c>
      <c r="AU584" s="809"/>
      <c r="AV584" s="1492">
        <f t="shared" ref="AV584:AV647" si="256">AU584*BD584</f>
        <v>0</v>
      </c>
      <c r="AW584" s="1493">
        <f t="shared" ref="AW584:AW647" si="257">AO584+AQ584+AS584+AU584</f>
        <v>0</v>
      </c>
      <c r="AX584" s="2153">
        <f t="shared" ref="AX584:AX647" si="258">AP584+AR584+AT584+AV584</f>
        <v>0</v>
      </c>
      <c r="AY584" s="1495">
        <f t="shared" ref="AY584:AY647" si="259">AW584*40000</f>
        <v>0</v>
      </c>
      <c r="AZ584" s="1271"/>
      <c r="BA584" s="1508">
        <v>1331818</v>
      </c>
      <c r="BB584" s="1508">
        <v>1931818</v>
      </c>
      <c r="BC584" s="1508">
        <v>2231818</v>
      </c>
      <c r="BD584" s="1508">
        <v>431818</v>
      </c>
      <c r="BE584" s="2169"/>
      <c r="BF584" s="1338"/>
      <c r="BG584" s="1302"/>
      <c r="BH584" s="1338"/>
      <c r="BI584" s="1302"/>
      <c r="BJ584" s="1342"/>
      <c r="BK584" s="1304"/>
      <c r="BL584" s="1229"/>
      <c r="BM584" s="1229"/>
      <c r="BN584" s="1229"/>
      <c r="BO584" s="1490">
        <f t="shared" si="234"/>
        <v>0</v>
      </c>
      <c r="BP584" s="1316">
        <f t="shared" si="246"/>
        <v>11159090</v>
      </c>
      <c r="BQ584" s="1305"/>
      <c r="BS584" s="1298">
        <f t="shared" ref="BS584:BS647" si="260">F584-AO584</f>
        <v>0</v>
      </c>
      <c r="BT584" s="1298">
        <f t="shared" ref="BT584:BT647" si="261">H584-AQ584</f>
        <v>0</v>
      </c>
      <c r="BU584" s="1298">
        <f t="shared" ref="BU584:BU647" si="262">J584-AS584</f>
        <v>5</v>
      </c>
      <c r="BV584" s="1298">
        <f t="shared" ref="BV584:BV647" si="263">L584-AU584</f>
        <v>0</v>
      </c>
      <c r="BW584" s="1298">
        <f t="shared" ref="BW584:BW647" si="264">O584-AX584</f>
        <v>11159090</v>
      </c>
    </row>
    <row r="585" spans="1:75" ht="15" customHeight="1" x14ac:dyDescent="0.25">
      <c r="A585" s="1315">
        <v>4</v>
      </c>
      <c r="B585" s="1339">
        <v>43612</v>
      </c>
      <c r="C585" s="1268">
        <f t="shared" si="248"/>
        <v>577</v>
      </c>
      <c r="D585" s="2265" t="s">
        <v>58</v>
      </c>
      <c r="E585" s="1266" t="s">
        <v>57</v>
      </c>
      <c r="F585" s="794"/>
      <c r="G585" s="1491">
        <f t="shared" ref="G585:G648" si="265">F585*R585</f>
        <v>0</v>
      </c>
      <c r="H585" s="1268"/>
      <c r="I585" s="2605">
        <f t="shared" si="235"/>
        <v>0</v>
      </c>
      <c r="J585" s="808">
        <v>5</v>
      </c>
      <c r="K585" s="2605">
        <f t="shared" si="249"/>
        <v>11159090</v>
      </c>
      <c r="L585" s="2768"/>
      <c r="M585" s="2605">
        <f t="shared" si="250"/>
        <v>0</v>
      </c>
      <c r="N585" s="1505">
        <f t="shared" si="245"/>
        <v>5</v>
      </c>
      <c r="O585" s="1494">
        <f t="shared" si="245"/>
        <v>11159090</v>
      </c>
      <c r="P585" s="1494">
        <f t="shared" si="244"/>
        <v>200000</v>
      </c>
      <c r="Q585" s="1307"/>
      <c r="R585" s="1508">
        <v>1331818</v>
      </c>
      <c r="S585" s="1508">
        <v>1931818</v>
      </c>
      <c r="T585" s="1508">
        <v>2231818</v>
      </c>
      <c r="U585" s="1508">
        <v>431818</v>
      </c>
      <c r="V585" s="1302"/>
      <c r="W585" s="1338"/>
      <c r="X585" s="2299"/>
      <c r="Y585" s="1338"/>
      <c r="Z585" s="2450"/>
      <c r="AA585" s="1342"/>
      <c r="AB585" s="1340"/>
      <c r="AC585" s="1229"/>
      <c r="AD585" s="1229"/>
      <c r="AE585" s="1229"/>
      <c r="AF585" s="1490">
        <f t="shared" si="251"/>
        <v>0</v>
      </c>
      <c r="AG585" s="1316">
        <f t="shared" si="252"/>
        <v>11159090</v>
      </c>
      <c r="AH585" s="1305"/>
      <c r="AI585" s="1313"/>
      <c r="AJ585" s="1267"/>
      <c r="AK585" s="1299"/>
      <c r="AL585" s="2538"/>
      <c r="AM585" s="2255"/>
      <c r="AN585" s="1266"/>
      <c r="AO585" s="1254"/>
      <c r="AP585" s="1491">
        <f t="shared" si="253"/>
        <v>0</v>
      </c>
      <c r="AQ585" s="1268"/>
      <c r="AR585" s="1492">
        <f t="shared" si="254"/>
        <v>0</v>
      </c>
      <c r="AS585" s="808"/>
      <c r="AT585" s="1492">
        <f t="shared" si="255"/>
        <v>0</v>
      </c>
      <c r="AU585" s="809"/>
      <c r="AV585" s="1492">
        <f t="shared" si="256"/>
        <v>0</v>
      </c>
      <c r="AW585" s="1493">
        <f t="shared" si="257"/>
        <v>0</v>
      </c>
      <c r="AX585" s="2153">
        <f t="shared" si="258"/>
        <v>0</v>
      </c>
      <c r="AY585" s="1495">
        <f t="shared" si="259"/>
        <v>0</v>
      </c>
      <c r="AZ585" s="1271"/>
      <c r="BA585" s="1508">
        <v>1331818</v>
      </c>
      <c r="BB585" s="1508">
        <v>1931818</v>
      </c>
      <c r="BC585" s="1508">
        <v>2231818</v>
      </c>
      <c r="BD585" s="1508">
        <v>431818</v>
      </c>
      <c r="BE585" s="2169"/>
      <c r="BF585" s="1338"/>
      <c r="BG585" s="1302"/>
      <c r="BH585" s="1338"/>
      <c r="BI585" s="1303"/>
      <c r="BJ585" s="1342"/>
      <c r="BK585" s="1304"/>
      <c r="BL585" s="1229"/>
      <c r="BM585" s="1229"/>
      <c r="BN585" s="1229"/>
      <c r="BO585" s="1490">
        <f t="shared" ref="BO585:BO648" si="266">BF585+BH585+BJ585+BL585</f>
        <v>0</v>
      </c>
      <c r="BP585" s="1316">
        <f t="shared" si="246"/>
        <v>11159090</v>
      </c>
      <c r="BQ585" s="1305"/>
      <c r="BS585" s="1298">
        <f t="shared" si="260"/>
        <v>0</v>
      </c>
      <c r="BT585" s="1298">
        <f t="shared" si="261"/>
        <v>0</v>
      </c>
      <c r="BU585" s="1298">
        <f t="shared" si="262"/>
        <v>5</v>
      </c>
      <c r="BV585" s="1298">
        <f t="shared" si="263"/>
        <v>0</v>
      </c>
      <c r="BW585" s="1298">
        <f t="shared" si="264"/>
        <v>11159090</v>
      </c>
    </row>
    <row r="586" spans="1:75" ht="15" customHeight="1" x14ac:dyDescent="0.25">
      <c r="A586" s="1315">
        <v>5</v>
      </c>
      <c r="B586" s="1339">
        <v>43612</v>
      </c>
      <c r="C586" s="1268">
        <f t="shared" si="248"/>
        <v>578</v>
      </c>
      <c r="D586" s="2265" t="s">
        <v>56</v>
      </c>
      <c r="E586" s="1266" t="s">
        <v>57</v>
      </c>
      <c r="F586" s="794"/>
      <c r="G586" s="1491">
        <f t="shared" si="265"/>
        <v>0</v>
      </c>
      <c r="H586" s="1268"/>
      <c r="I586" s="2605">
        <f t="shared" ref="I586:I649" si="267">H586*S586</f>
        <v>0</v>
      </c>
      <c r="J586" s="808">
        <v>10</v>
      </c>
      <c r="K586" s="2605">
        <f t="shared" si="249"/>
        <v>22318180</v>
      </c>
      <c r="L586" s="2768"/>
      <c r="M586" s="2605">
        <f t="shared" si="250"/>
        <v>0</v>
      </c>
      <c r="N586" s="1505">
        <f t="shared" si="245"/>
        <v>10</v>
      </c>
      <c r="O586" s="1494">
        <f t="shared" si="245"/>
        <v>22318180</v>
      </c>
      <c r="P586" s="1494">
        <f t="shared" si="244"/>
        <v>400000</v>
      </c>
      <c r="Q586" s="1307"/>
      <c r="R586" s="1508">
        <v>1331818</v>
      </c>
      <c r="S586" s="1508">
        <v>1931818</v>
      </c>
      <c r="T586" s="1508">
        <v>2231818</v>
      </c>
      <c r="U586" s="1508">
        <v>431818</v>
      </c>
      <c r="V586" s="1302"/>
      <c r="W586" s="1338"/>
      <c r="X586" s="2299"/>
      <c r="Y586" s="1338"/>
      <c r="Z586" s="2450"/>
      <c r="AA586" s="1342"/>
      <c r="AB586" s="1340"/>
      <c r="AC586" s="1229"/>
      <c r="AD586" s="1229"/>
      <c r="AE586" s="1229"/>
      <c r="AF586" s="1490">
        <f t="shared" si="251"/>
        <v>0</v>
      </c>
      <c r="AG586" s="1316">
        <f t="shared" si="252"/>
        <v>22318180</v>
      </c>
      <c r="AH586" s="1305"/>
      <c r="AI586" s="1313"/>
      <c r="AJ586" s="1267"/>
      <c r="AK586" s="1299"/>
      <c r="AL586" s="2538"/>
      <c r="AM586" s="2255"/>
      <c r="AN586" s="1266"/>
      <c r="AO586" s="1254"/>
      <c r="AP586" s="1491">
        <f t="shared" si="253"/>
        <v>0</v>
      </c>
      <c r="AQ586" s="1268"/>
      <c r="AR586" s="1492">
        <f t="shared" si="254"/>
        <v>0</v>
      </c>
      <c r="AS586" s="808"/>
      <c r="AT586" s="1492">
        <f t="shared" si="255"/>
        <v>0</v>
      </c>
      <c r="AU586" s="809"/>
      <c r="AV586" s="1492">
        <f t="shared" si="256"/>
        <v>0</v>
      </c>
      <c r="AW586" s="1493">
        <f t="shared" si="257"/>
        <v>0</v>
      </c>
      <c r="AX586" s="2153">
        <f t="shared" si="258"/>
        <v>0</v>
      </c>
      <c r="AY586" s="1495">
        <f t="shared" si="259"/>
        <v>0</v>
      </c>
      <c r="AZ586" s="1271"/>
      <c r="BA586" s="1508">
        <v>1331818</v>
      </c>
      <c r="BB586" s="1508">
        <v>1931818</v>
      </c>
      <c r="BC586" s="1508">
        <v>2231818</v>
      </c>
      <c r="BD586" s="1508">
        <v>431818</v>
      </c>
      <c r="BE586" s="2169"/>
      <c r="BF586" s="1338"/>
      <c r="BG586" s="1302"/>
      <c r="BH586" s="1338"/>
      <c r="BI586" s="1303"/>
      <c r="BJ586" s="1342"/>
      <c r="BK586" s="1304"/>
      <c r="BL586" s="1229"/>
      <c r="BM586" s="1229"/>
      <c r="BN586" s="1229"/>
      <c r="BO586" s="1490">
        <f t="shared" si="266"/>
        <v>0</v>
      </c>
      <c r="BP586" s="1316">
        <f t="shared" si="246"/>
        <v>22318180</v>
      </c>
      <c r="BQ586" s="1305"/>
      <c r="BS586" s="1298">
        <f t="shared" si="260"/>
        <v>0</v>
      </c>
      <c r="BT586" s="1298">
        <f t="shared" si="261"/>
        <v>0</v>
      </c>
      <c r="BU586" s="1298">
        <f t="shared" si="262"/>
        <v>10</v>
      </c>
      <c r="BV586" s="1298">
        <f t="shared" si="263"/>
        <v>0</v>
      </c>
      <c r="BW586" s="1298">
        <f t="shared" si="264"/>
        <v>22318180</v>
      </c>
    </row>
    <row r="587" spans="1:75" ht="15" customHeight="1" x14ac:dyDescent="0.25">
      <c r="A587" s="1315">
        <v>6</v>
      </c>
      <c r="B587" s="1339">
        <v>43612</v>
      </c>
      <c r="C587" s="1268">
        <f t="shared" si="248"/>
        <v>579</v>
      </c>
      <c r="D587" s="2265" t="s">
        <v>38</v>
      </c>
      <c r="E587" s="1266" t="s">
        <v>31</v>
      </c>
      <c r="F587" s="794"/>
      <c r="G587" s="1491">
        <f t="shared" si="265"/>
        <v>0</v>
      </c>
      <c r="H587" s="1268"/>
      <c r="I587" s="2605">
        <f t="shared" si="267"/>
        <v>0</v>
      </c>
      <c r="J587" s="808">
        <v>5</v>
      </c>
      <c r="K587" s="2605">
        <f t="shared" si="249"/>
        <v>11159090</v>
      </c>
      <c r="L587" s="2768"/>
      <c r="M587" s="2605">
        <f t="shared" si="250"/>
        <v>0</v>
      </c>
      <c r="N587" s="1505">
        <f t="shared" si="245"/>
        <v>5</v>
      </c>
      <c r="O587" s="1494">
        <f t="shared" si="245"/>
        <v>11159090</v>
      </c>
      <c r="P587" s="1494">
        <f t="shared" si="244"/>
        <v>200000</v>
      </c>
      <c r="Q587" s="1307"/>
      <c r="R587" s="1508">
        <v>1331818</v>
      </c>
      <c r="S587" s="1508">
        <v>1931818</v>
      </c>
      <c r="T587" s="1508">
        <v>2231818</v>
      </c>
      <c r="U587" s="1508">
        <v>431818</v>
      </c>
      <c r="V587" s="1302"/>
      <c r="W587" s="1338"/>
      <c r="X587" s="2299"/>
      <c r="Y587" s="1338"/>
      <c r="Z587" s="1302"/>
      <c r="AA587" s="1342"/>
      <c r="AB587" s="1340"/>
      <c r="AC587" s="1229"/>
      <c r="AD587" s="1229"/>
      <c r="AE587" s="1229"/>
      <c r="AF587" s="1490">
        <f t="shared" si="251"/>
        <v>0</v>
      </c>
      <c r="AG587" s="1316">
        <f t="shared" si="252"/>
        <v>11159090</v>
      </c>
      <c r="AH587" s="1305"/>
      <c r="AI587" s="1313"/>
      <c r="AJ587" s="1267"/>
      <c r="AK587" s="1299"/>
      <c r="AL587" s="2538"/>
      <c r="AM587" s="2255"/>
      <c r="AN587" s="1266"/>
      <c r="AO587" s="1254"/>
      <c r="AP587" s="1491">
        <f t="shared" si="253"/>
        <v>0</v>
      </c>
      <c r="AQ587" s="1268"/>
      <c r="AR587" s="1492">
        <f t="shared" si="254"/>
        <v>0</v>
      </c>
      <c r="AS587" s="808"/>
      <c r="AT587" s="1492">
        <f t="shared" si="255"/>
        <v>0</v>
      </c>
      <c r="AU587" s="809"/>
      <c r="AV587" s="1492">
        <f t="shared" si="256"/>
        <v>0</v>
      </c>
      <c r="AW587" s="1493">
        <f t="shared" si="257"/>
        <v>0</v>
      </c>
      <c r="AX587" s="2153">
        <f t="shared" si="258"/>
        <v>0</v>
      </c>
      <c r="AY587" s="1495">
        <f t="shared" si="259"/>
        <v>0</v>
      </c>
      <c r="AZ587" s="1271"/>
      <c r="BA587" s="1508">
        <v>1331818</v>
      </c>
      <c r="BB587" s="1508">
        <v>1931818</v>
      </c>
      <c r="BC587" s="1508">
        <v>2231818</v>
      </c>
      <c r="BD587" s="1508">
        <v>431818</v>
      </c>
      <c r="BE587" s="2169"/>
      <c r="BF587" s="1338"/>
      <c r="BG587" s="1302"/>
      <c r="BH587" s="1338"/>
      <c r="BI587" s="1303"/>
      <c r="BJ587" s="1342"/>
      <c r="BK587" s="1304"/>
      <c r="BL587" s="1229"/>
      <c r="BM587" s="1229"/>
      <c r="BN587" s="1229"/>
      <c r="BO587" s="1490">
        <f t="shared" si="266"/>
        <v>0</v>
      </c>
      <c r="BP587" s="1316">
        <f t="shared" si="246"/>
        <v>11159090</v>
      </c>
      <c r="BQ587" s="1305"/>
      <c r="BS587" s="1298">
        <f t="shared" si="260"/>
        <v>0</v>
      </c>
      <c r="BT587" s="1298">
        <f t="shared" si="261"/>
        <v>0</v>
      </c>
      <c r="BU587" s="1298">
        <f t="shared" si="262"/>
        <v>5</v>
      </c>
      <c r="BV587" s="1298">
        <f t="shared" si="263"/>
        <v>0</v>
      </c>
      <c r="BW587" s="1298">
        <f t="shared" si="264"/>
        <v>11159090</v>
      </c>
    </row>
    <row r="588" spans="1:75" ht="15" customHeight="1" x14ac:dyDescent="0.25">
      <c r="A588" s="1315">
        <v>7</v>
      </c>
      <c r="B588" s="1339">
        <v>43612</v>
      </c>
      <c r="C588" s="1268">
        <f t="shared" si="248"/>
        <v>580</v>
      </c>
      <c r="D588" s="2265" t="s">
        <v>39</v>
      </c>
      <c r="E588" s="1266" t="s">
        <v>31</v>
      </c>
      <c r="F588" s="794"/>
      <c r="G588" s="1491">
        <f t="shared" si="265"/>
        <v>0</v>
      </c>
      <c r="H588" s="1268"/>
      <c r="I588" s="2605">
        <f t="shared" si="267"/>
        <v>0</v>
      </c>
      <c r="J588" s="808">
        <v>5</v>
      </c>
      <c r="K588" s="2605">
        <f t="shared" si="249"/>
        <v>11159090</v>
      </c>
      <c r="L588" s="2768"/>
      <c r="M588" s="2605">
        <f t="shared" si="250"/>
        <v>0</v>
      </c>
      <c r="N588" s="1505">
        <f t="shared" si="245"/>
        <v>5</v>
      </c>
      <c r="O588" s="1494">
        <f t="shared" si="245"/>
        <v>11159090</v>
      </c>
      <c r="P588" s="1494">
        <f t="shared" si="244"/>
        <v>200000</v>
      </c>
      <c r="Q588" s="1307"/>
      <c r="R588" s="1508">
        <v>1331818</v>
      </c>
      <c r="S588" s="1508">
        <v>1931818</v>
      </c>
      <c r="T588" s="1508">
        <v>2231818</v>
      </c>
      <c r="U588" s="1508">
        <v>431818</v>
      </c>
      <c r="V588" s="1302"/>
      <c r="W588" s="1338"/>
      <c r="X588" s="2299"/>
      <c r="Y588" s="1338"/>
      <c r="Z588" s="2450"/>
      <c r="AA588" s="1342"/>
      <c r="AB588" s="1340"/>
      <c r="AC588" s="1229"/>
      <c r="AD588" s="1229"/>
      <c r="AE588" s="1229"/>
      <c r="AF588" s="1490">
        <f t="shared" si="251"/>
        <v>0</v>
      </c>
      <c r="AG588" s="1316">
        <f t="shared" si="252"/>
        <v>11159090</v>
      </c>
      <c r="AH588" s="1305"/>
      <c r="AI588" s="1313"/>
      <c r="AJ588" s="1267"/>
      <c r="AK588" s="1299"/>
      <c r="AL588" s="2538"/>
      <c r="AM588" s="2255"/>
      <c r="AN588" s="1266"/>
      <c r="AO588" s="1254"/>
      <c r="AP588" s="1491">
        <f t="shared" si="253"/>
        <v>0</v>
      </c>
      <c r="AQ588" s="1268"/>
      <c r="AR588" s="1492">
        <f t="shared" si="254"/>
        <v>0</v>
      </c>
      <c r="AS588" s="808"/>
      <c r="AT588" s="1492">
        <f t="shared" si="255"/>
        <v>0</v>
      </c>
      <c r="AU588" s="809"/>
      <c r="AV588" s="1492">
        <f t="shared" si="256"/>
        <v>0</v>
      </c>
      <c r="AW588" s="1493">
        <f t="shared" si="257"/>
        <v>0</v>
      </c>
      <c r="AX588" s="2153">
        <f t="shared" si="258"/>
        <v>0</v>
      </c>
      <c r="AY588" s="1495">
        <f t="shared" si="259"/>
        <v>0</v>
      </c>
      <c r="AZ588" s="1271"/>
      <c r="BA588" s="1508">
        <v>1331818</v>
      </c>
      <c r="BB588" s="1508">
        <v>1931818</v>
      </c>
      <c r="BC588" s="1508">
        <v>2231818</v>
      </c>
      <c r="BD588" s="1508">
        <v>431818</v>
      </c>
      <c r="BE588" s="2169"/>
      <c r="BF588" s="1338"/>
      <c r="BG588" s="1302"/>
      <c r="BH588" s="1338"/>
      <c r="BI588" s="1303"/>
      <c r="BJ588" s="1342"/>
      <c r="BK588" s="1304"/>
      <c r="BL588" s="1229"/>
      <c r="BM588" s="1229"/>
      <c r="BN588" s="1229"/>
      <c r="BO588" s="1490">
        <f t="shared" si="266"/>
        <v>0</v>
      </c>
      <c r="BP588" s="1316">
        <f t="shared" si="246"/>
        <v>11159090</v>
      </c>
      <c r="BQ588" s="1305"/>
      <c r="BS588" s="1298">
        <f t="shared" si="260"/>
        <v>0</v>
      </c>
      <c r="BT588" s="1298">
        <f t="shared" si="261"/>
        <v>0</v>
      </c>
      <c r="BU588" s="1298">
        <f t="shared" si="262"/>
        <v>5</v>
      </c>
      <c r="BV588" s="1298">
        <f t="shared" si="263"/>
        <v>0</v>
      </c>
      <c r="BW588" s="1298">
        <f t="shared" si="264"/>
        <v>11159090</v>
      </c>
    </row>
    <row r="589" spans="1:75" ht="15" customHeight="1" x14ac:dyDescent="0.25">
      <c r="A589" s="1315">
        <v>8</v>
      </c>
      <c r="B589" s="1339">
        <v>43612</v>
      </c>
      <c r="C589" s="1268">
        <f t="shared" si="248"/>
        <v>581</v>
      </c>
      <c r="D589" s="2265" t="s">
        <v>40</v>
      </c>
      <c r="E589" s="1266" t="s">
        <v>31</v>
      </c>
      <c r="F589" s="794"/>
      <c r="G589" s="1491">
        <f t="shared" si="265"/>
        <v>0</v>
      </c>
      <c r="H589" s="1268"/>
      <c r="I589" s="2605">
        <f t="shared" si="267"/>
        <v>0</v>
      </c>
      <c r="J589" s="808">
        <v>5</v>
      </c>
      <c r="K589" s="2605">
        <f t="shared" si="249"/>
        <v>11159090</v>
      </c>
      <c r="L589" s="2768"/>
      <c r="M589" s="2605">
        <f t="shared" si="250"/>
        <v>0</v>
      </c>
      <c r="N589" s="1505">
        <f t="shared" si="245"/>
        <v>5</v>
      </c>
      <c r="O589" s="1494">
        <f t="shared" si="245"/>
        <v>11159090</v>
      </c>
      <c r="P589" s="1494">
        <f t="shared" si="244"/>
        <v>200000</v>
      </c>
      <c r="Q589" s="1307"/>
      <c r="R589" s="1508">
        <v>1331818</v>
      </c>
      <c r="S589" s="1508">
        <v>1931818</v>
      </c>
      <c r="T589" s="1508">
        <v>2231818</v>
      </c>
      <c r="U589" s="1508">
        <v>431818</v>
      </c>
      <c r="V589" s="1892"/>
      <c r="W589" s="1338"/>
      <c r="X589" s="2299"/>
      <c r="Y589" s="1338"/>
      <c r="Z589" s="2450"/>
      <c r="AA589" s="1342"/>
      <c r="AB589" s="1340"/>
      <c r="AC589" s="1229"/>
      <c r="AD589" s="1229"/>
      <c r="AE589" s="1229"/>
      <c r="AF589" s="1490">
        <f t="shared" si="251"/>
        <v>0</v>
      </c>
      <c r="AG589" s="1316">
        <f t="shared" si="252"/>
        <v>11159090</v>
      </c>
      <c r="AH589" s="1465"/>
      <c r="AI589" s="1313"/>
      <c r="AJ589" s="1267"/>
      <c r="AK589" s="1299"/>
      <c r="AL589" s="2538"/>
      <c r="AM589" s="2255"/>
      <c r="AN589" s="1266"/>
      <c r="AO589" s="1254"/>
      <c r="AP589" s="1491">
        <f t="shared" si="253"/>
        <v>0</v>
      </c>
      <c r="AQ589" s="1268"/>
      <c r="AR589" s="1492">
        <f t="shared" si="254"/>
        <v>0</v>
      </c>
      <c r="AS589" s="808"/>
      <c r="AT589" s="1492">
        <f t="shared" si="255"/>
        <v>0</v>
      </c>
      <c r="AU589" s="809"/>
      <c r="AV589" s="1492">
        <f t="shared" si="256"/>
        <v>0</v>
      </c>
      <c r="AW589" s="1493">
        <f t="shared" si="257"/>
        <v>0</v>
      </c>
      <c r="AX589" s="2153">
        <f t="shared" si="258"/>
        <v>0</v>
      </c>
      <c r="AY589" s="1495">
        <f t="shared" si="259"/>
        <v>0</v>
      </c>
      <c r="AZ589" s="1271"/>
      <c r="BA589" s="1508">
        <v>1331818</v>
      </c>
      <c r="BB589" s="1508">
        <v>1931818</v>
      </c>
      <c r="BC589" s="1508">
        <v>2231818</v>
      </c>
      <c r="BD589" s="1508">
        <v>431818</v>
      </c>
      <c r="BE589" s="2169"/>
      <c r="BF589" s="1338"/>
      <c r="BG589" s="1302"/>
      <c r="BH589" s="1338"/>
      <c r="BI589" s="1303"/>
      <c r="BJ589" s="1342"/>
      <c r="BK589" s="1304"/>
      <c r="BL589" s="1229"/>
      <c r="BM589" s="1229"/>
      <c r="BN589" s="1229"/>
      <c r="BO589" s="1490">
        <f t="shared" si="266"/>
        <v>0</v>
      </c>
      <c r="BP589" s="1316">
        <f t="shared" si="246"/>
        <v>11159090</v>
      </c>
      <c r="BQ589" s="1465"/>
      <c r="BS589" s="1298">
        <f t="shared" si="260"/>
        <v>0</v>
      </c>
      <c r="BT589" s="1298">
        <f t="shared" si="261"/>
        <v>0</v>
      </c>
      <c r="BU589" s="1298">
        <f t="shared" si="262"/>
        <v>5</v>
      </c>
      <c r="BV589" s="1298">
        <f t="shared" si="263"/>
        <v>0</v>
      </c>
      <c r="BW589" s="1298">
        <f t="shared" si="264"/>
        <v>11159090</v>
      </c>
    </row>
    <row r="590" spans="1:75" ht="15" customHeight="1" x14ac:dyDescent="0.25">
      <c r="A590" s="1315">
        <v>9</v>
      </c>
      <c r="B590" s="1339">
        <v>43612</v>
      </c>
      <c r="C590" s="1268">
        <f>+C589+1</f>
        <v>582</v>
      </c>
      <c r="D590" s="2265" t="s">
        <v>217</v>
      </c>
      <c r="E590" s="1266" t="s">
        <v>31</v>
      </c>
      <c r="F590" s="794"/>
      <c r="G590" s="1491">
        <f t="shared" si="265"/>
        <v>0</v>
      </c>
      <c r="H590" s="1268"/>
      <c r="I590" s="2605">
        <f t="shared" si="267"/>
        <v>0</v>
      </c>
      <c r="J590" s="808">
        <v>5</v>
      </c>
      <c r="K590" s="2605">
        <f t="shared" si="249"/>
        <v>11159090</v>
      </c>
      <c r="L590" s="2768"/>
      <c r="M590" s="2605">
        <f t="shared" si="250"/>
        <v>0</v>
      </c>
      <c r="N590" s="1505">
        <f t="shared" si="245"/>
        <v>5</v>
      </c>
      <c r="O590" s="1494">
        <f t="shared" si="245"/>
        <v>11159090</v>
      </c>
      <c r="P590" s="1494">
        <f t="shared" si="244"/>
        <v>200000</v>
      </c>
      <c r="Q590" s="1307"/>
      <c r="R590" s="1508">
        <v>1331818</v>
      </c>
      <c r="S590" s="1508">
        <v>1931818</v>
      </c>
      <c r="T590" s="1508">
        <v>2231818</v>
      </c>
      <c r="U590" s="1508">
        <v>431818</v>
      </c>
      <c r="V590" s="1302"/>
      <c r="W590" s="1338"/>
      <c r="X590" s="2299"/>
      <c r="Y590" s="1338"/>
      <c r="Z590" s="2450"/>
      <c r="AA590" s="1342"/>
      <c r="AB590" s="1340"/>
      <c r="AC590" s="1229"/>
      <c r="AD590" s="1229"/>
      <c r="AE590" s="1229"/>
      <c r="AF590" s="1490">
        <f t="shared" si="251"/>
        <v>0</v>
      </c>
      <c r="AG590" s="1316">
        <f t="shared" si="252"/>
        <v>11159090</v>
      </c>
      <c r="AH590" s="1305"/>
      <c r="AI590" s="1313"/>
      <c r="AJ590" s="1267"/>
      <c r="AK590" s="1299"/>
      <c r="AL590" s="2538"/>
      <c r="AM590" s="2255"/>
      <c r="AN590" s="1266"/>
      <c r="AO590" s="1254"/>
      <c r="AP590" s="1491">
        <f t="shared" si="253"/>
        <v>0</v>
      </c>
      <c r="AQ590" s="1268"/>
      <c r="AR590" s="1492">
        <f t="shared" si="254"/>
        <v>0</v>
      </c>
      <c r="AS590" s="808"/>
      <c r="AT590" s="1492">
        <f t="shared" si="255"/>
        <v>0</v>
      </c>
      <c r="AU590" s="809"/>
      <c r="AV590" s="1492">
        <f t="shared" si="256"/>
        <v>0</v>
      </c>
      <c r="AW590" s="1493">
        <f t="shared" si="257"/>
        <v>0</v>
      </c>
      <c r="AX590" s="2153">
        <f t="shared" si="258"/>
        <v>0</v>
      </c>
      <c r="AY590" s="1495">
        <f t="shared" si="259"/>
        <v>0</v>
      </c>
      <c r="AZ590" s="1271"/>
      <c r="BA590" s="1508">
        <v>1331818</v>
      </c>
      <c r="BB590" s="1508">
        <v>1931818</v>
      </c>
      <c r="BC590" s="1508">
        <v>2231818</v>
      </c>
      <c r="BD590" s="1508">
        <v>431818</v>
      </c>
      <c r="BE590" s="2169"/>
      <c r="BF590" s="1338"/>
      <c r="BG590" s="1302"/>
      <c r="BH590" s="1338"/>
      <c r="BI590" s="1303"/>
      <c r="BJ590" s="1342"/>
      <c r="BK590" s="1304"/>
      <c r="BL590" s="1229"/>
      <c r="BM590" s="1229"/>
      <c r="BN590" s="1229"/>
      <c r="BO590" s="1490">
        <f t="shared" si="266"/>
        <v>0</v>
      </c>
      <c r="BP590" s="1316">
        <f t="shared" si="246"/>
        <v>11159090</v>
      </c>
      <c r="BQ590" s="1305"/>
      <c r="BS590" s="1298">
        <f t="shared" si="260"/>
        <v>0</v>
      </c>
      <c r="BT590" s="1298">
        <f t="shared" si="261"/>
        <v>0</v>
      </c>
      <c r="BU590" s="1298">
        <f t="shared" si="262"/>
        <v>5</v>
      </c>
      <c r="BV590" s="1298">
        <f t="shared" si="263"/>
        <v>0</v>
      </c>
      <c r="BW590" s="1298">
        <f t="shared" si="264"/>
        <v>11159090</v>
      </c>
    </row>
    <row r="591" spans="1:75" ht="15" customHeight="1" x14ac:dyDescent="0.25">
      <c r="A591" s="1315">
        <v>10</v>
      </c>
      <c r="B591" s="1339">
        <v>43612</v>
      </c>
      <c r="C591" s="1268">
        <f>+C590+1</f>
        <v>583</v>
      </c>
      <c r="D591" s="2265" t="s">
        <v>172</v>
      </c>
      <c r="E591" s="1266" t="s">
        <v>31</v>
      </c>
      <c r="F591" s="794"/>
      <c r="G591" s="1491">
        <f t="shared" si="265"/>
        <v>0</v>
      </c>
      <c r="H591" s="1268"/>
      <c r="I591" s="2605">
        <f t="shared" si="267"/>
        <v>0</v>
      </c>
      <c r="J591" s="808">
        <v>5</v>
      </c>
      <c r="K591" s="2605">
        <f t="shared" si="249"/>
        <v>11159090</v>
      </c>
      <c r="L591" s="2768"/>
      <c r="M591" s="2605">
        <f t="shared" si="250"/>
        <v>0</v>
      </c>
      <c r="N591" s="1505">
        <f t="shared" ref="N591:O608" si="268">F591+H591+J591+L591</f>
        <v>5</v>
      </c>
      <c r="O591" s="1494">
        <f t="shared" si="268"/>
        <v>11159090</v>
      </c>
      <c r="P591" s="1494">
        <f t="shared" si="244"/>
        <v>200000</v>
      </c>
      <c r="Q591" s="1307"/>
      <c r="R591" s="1508">
        <v>1331818</v>
      </c>
      <c r="S591" s="1508">
        <v>1931818</v>
      </c>
      <c r="T591" s="1508">
        <v>2231818</v>
      </c>
      <c r="U591" s="1508">
        <v>431818</v>
      </c>
      <c r="V591" s="1302"/>
      <c r="W591" s="1338"/>
      <c r="X591" s="2299"/>
      <c r="Y591" s="1338"/>
      <c r="Z591" s="2450"/>
      <c r="AA591" s="1342"/>
      <c r="AB591" s="1340"/>
      <c r="AC591" s="1229"/>
      <c r="AD591" s="1229"/>
      <c r="AE591" s="1229"/>
      <c r="AF591" s="1490">
        <f t="shared" si="251"/>
        <v>0</v>
      </c>
      <c r="AG591" s="1316">
        <f t="shared" si="252"/>
        <v>11159090</v>
      </c>
      <c r="AH591" s="1305"/>
      <c r="AI591" s="1313"/>
      <c r="AJ591" s="1267"/>
      <c r="AK591" s="1299"/>
      <c r="AL591" s="2538"/>
      <c r="AM591" s="2255"/>
      <c r="AN591" s="1266"/>
      <c r="AO591" s="1254"/>
      <c r="AP591" s="1491">
        <f t="shared" si="253"/>
        <v>0</v>
      </c>
      <c r="AQ591" s="1268"/>
      <c r="AR591" s="1492">
        <f t="shared" si="254"/>
        <v>0</v>
      </c>
      <c r="AS591" s="808"/>
      <c r="AT591" s="1492">
        <f t="shared" si="255"/>
        <v>0</v>
      </c>
      <c r="AU591" s="809"/>
      <c r="AV591" s="1492">
        <f t="shared" si="256"/>
        <v>0</v>
      </c>
      <c r="AW591" s="1493">
        <f t="shared" si="257"/>
        <v>0</v>
      </c>
      <c r="AX591" s="2153">
        <f t="shared" si="258"/>
        <v>0</v>
      </c>
      <c r="AY591" s="1495">
        <f t="shared" si="259"/>
        <v>0</v>
      </c>
      <c r="AZ591" s="1271"/>
      <c r="BA591" s="1508">
        <v>1331818</v>
      </c>
      <c r="BB591" s="1508">
        <v>1931818</v>
      </c>
      <c r="BC591" s="1508">
        <v>2231818</v>
      </c>
      <c r="BD591" s="1508">
        <v>431818</v>
      </c>
      <c r="BE591" s="2169"/>
      <c r="BF591" s="1338"/>
      <c r="BG591" s="1302"/>
      <c r="BH591" s="1338"/>
      <c r="BI591" s="1303"/>
      <c r="BJ591" s="1342"/>
      <c r="BK591" s="1304"/>
      <c r="BL591" s="1229"/>
      <c r="BM591" s="1229"/>
      <c r="BN591" s="1229"/>
      <c r="BO591" s="1490">
        <f t="shared" si="266"/>
        <v>0</v>
      </c>
      <c r="BP591" s="1316">
        <f t="shared" si="246"/>
        <v>11159090</v>
      </c>
      <c r="BQ591" s="1465"/>
      <c r="BS591" s="1298">
        <f t="shared" si="260"/>
        <v>0</v>
      </c>
      <c r="BT591" s="1298">
        <f t="shared" si="261"/>
        <v>0</v>
      </c>
      <c r="BU591" s="1298">
        <f t="shared" si="262"/>
        <v>5</v>
      </c>
      <c r="BV591" s="1298">
        <f t="shared" si="263"/>
        <v>0</v>
      </c>
      <c r="BW591" s="1298">
        <f t="shared" si="264"/>
        <v>11159090</v>
      </c>
    </row>
    <row r="592" spans="1:75" ht="15" customHeight="1" x14ac:dyDescent="0.25">
      <c r="A592" s="1315">
        <v>11</v>
      </c>
      <c r="B592" s="1339">
        <v>43612</v>
      </c>
      <c r="C592" s="1268">
        <f t="shared" ref="C592:C593" si="269">+C591+1</f>
        <v>584</v>
      </c>
      <c r="D592" s="2265" t="s">
        <v>35</v>
      </c>
      <c r="E592" s="1266" t="s">
        <v>31</v>
      </c>
      <c r="F592" s="794"/>
      <c r="G592" s="1491">
        <f t="shared" si="265"/>
        <v>0</v>
      </c>
      <c r="H592" s="1268"/>
      <c r="I592" s="2605">
        <f t="shared" si="267"/>
        <v>0</v>
      </c>
      <c r="J592" s="808">
        <v>5</v>
      </c>
      <c r="K592" s="2605">
        <f t="shared" si="249"/>
        <v>11159090</v>
      </c>
      <c r="L592" s="2768"/>
      <c r="M592" s="2605">
        <f t="shared" si="250"/>
        <v>0</v>
      </c>
      <c r="N592" s="1505">
        <f t="shared" si="268"/>
        <v>5</v>
      </c>
      <c r="O592" s="1494">
        <f t="shared" si="268"/>
        <v>11159090</v>
      </c>
      <c r="P592" s="1494">
        <f t="shared" si="244"/>
        <v>200000</v>
      </c>
      <c r="Q592" s="1307"/>
      <c r="R592" s="1508">
        <v>1331818</v>
      </c>
      <c r="S592" s="1508">
        <v>1931818</v>
      </c>
      <c r="T592" s="1508">
        <v>2231818</v>
      </c>
      <c r="U592" s="1508">
        <v>431818</v>
      </c>
      <c r="V592" s="1302"/>
      <c r="W592" s="1338"/>
      <c r="X592" s="2299"/>
      <c r="Y592" s="1338"/>
      <c r="Z592" s="2450"/>
      <c r="AA592" s="1342"/>
      <c r="AB592" s="1340"/>
      <c r="AC592" s="1229"/>
      <c r="AD592" s="1229"/>
      <c r="AE592" s="1229"/>
      <c r="AF592" s="1490">
        <f t="shared" si="251"/>
        <v>0</v>
      </c>
      <c r="AG592" s="1316">
        <f t="shared" si="252"/>
        <v>11159090</v>
      </c>
      <c r="AH592" s="1305"/>
      <c r="AI592" s="1313"/>
      <c r="AJ592" s="1267"/>
      <c r="AK592" s="1299"/>
      <c r="AL592" s="2538"/>
      <c r="AM592" s="2255"/>
      <c r="AN592" s="1266"/>
      <c r="AO592" s="1254"/>
      <c r="AP592" s="1491">
        <f t="shared" si="253"/>
        <v>0</v>
      </c>
      <c r="AQ592" s="1268"/>
      <c r="AR592" s="1492">
        <f t="shared" si="254"/>
        <v>0</v>
      </c>
      <c r="AS592" s="808"/>
      <c r="AT592" s="1492">
        <f t="shared" si="255"/>
        <v>0</v>
      </c>
      <c r="AU592" s="809"/>
      <c r="AV592" s="1492">
        <f t="shared" si="256"/>
        <v>0</v>
      </c>
      <c r="AW592" s="1493">
        <f t="shared" si="257"/>
        <v>0</v>
      </c>
      <c r="AX592" s="2153">
        <f t="shared" si="258"/>
        <v>0</v>
      </c>
      <c r="AY592" s="1495">
        <f t="shared" si="259"/>
        <v>0</v>
      </c>
      <c r="AZ592" s="1271"/>
      <c r="BA592" s="1508">
        <v>1331818</v>
      </c>
      <c r="BB592" s="1508">
        <v>1931818</v>
      </c>
      <c r="BC592" s="1508">
        <v>2231818</v>
      </c>
      <c r="BD592" s="1508">
        <v>431818</v>
      </c>
      <c r="BE592" s="2169"/>
      <c r="BF592" s="1338"/>
      <c r="BG592" s="1302"/>
      <c r="BH592" s="1338"/>
      <c r="BI592" s="1303"/>
      <c r="BJ592" s="1342"/>
      <c r="BK592" s="1304"/>
      <c r="BL592" s="1229"/>
      <c r="BM592" s="1229"/>
      <c r="BN592" s="1229"/>
      <c r="BO592" s="1490">
        <f t="shared" si="266"/>
        <v>0</v>
      </c>
      <c r="BP592" s="1316">
        <f t="shared" si="246"/>
        <v>11159090</v>
      </c>
      <c r="BQ592" s="1305"/>
      <c r="BS592" s="1298">
        <f t="shared" si="260"/>
        <v>0</v>
      </c>
      <c r="BT592" s="1298">
        <f t="shared" si="261"/>
        <v>0</v>
      </c>
      <c r="BU592" s="1298">
        <f t="shared" si="262"/>
        <v>5</v>
      </c>
      <c r="BV592" s="1298">
        <f t="shared" si="263"/>
        <v>0</v>
      </c>
      <c r="BW592" s="1298">
        <f t="shared" si="264"/>
        <v>11159090</v>
      </c>
    </row>
    <row r="593" spans="1:75" ht="15" customHeight="1" x14ac:dyDescent="0.25">
      <c r="A593" s="1315">
        <v>12</v>
      </c>
      <c r="B593" s="1339">
        <v>43612</v>
      </c>
      <c r="C593" s="1268">
        <f t="shared" si="269"/>
        <v>585</v>
      </c>
      <c r="D593" s="2265" t="s">
        <v>79</v>
      </c>
      <c r="E593" s="1266" t="s">
        <v>31</v>
      </c>
      <c r="F593" s="794"/>
      <c r="G593" s="1491">
        <f t="shared" si="265"/>
        <v>0</v>
      </c>
      <c r="H593" s="1268"/>
      <c r="I593" s="2605">
        <f t="shared" si="267"/>
        <v>0</v>
      </c>
      <c r="J593" s="808">
        <v>10</v>
      </c>
      <c r="K593" s="2605">
        <f t="shared" si="249"/>
        <v>22318180</v>
      </c>
      <c r="L593" s="2768"/>
      <c r="M593" s="2605">
        <f t="shared" si="250"/>
        <v>0</v>
      </c>
      <c r="N593" s="1505">
        <f t="shared" si="268"/>
        <v>10</v>
      </c>
      <c r="O593" s="1494">
        <f t="shared" si="268"/>
        <v>22318180</v>
      </c>
      <c r="P593" s="1494">
        <f t="shared" si="244"/>
        <v>400000</v>
      </c>
      <c r="Q593" s="1307"/>
      <c r="R593" s="1508">
        <v>1331818</v>
      </c>
      <c r="S593" s="1508">
        <v>1931818</v>
      </c>
      <c r="T593" s="1508">
        <v>2231818</v>
      </c>
      <c r="U593" s="1508">
        <v>431818</v>
      </c>
      <c r="V593" s="1302"/>
      <c r="W593" s="1338"/>
      <c r="X593" s="2299"/>
      <c r="Y593" s="1338"/>
      <c r="Z593" s="2450"/>
      <c r="AA593" s="1342"/>
      <c r="AB593" s="1340"/>
      <c r="AC593" s="1229"/>
      <c r="AD593" s="1229"/>
      <c r="AE593" s="1229"/>
      <c r="AF593" s="1490">
        <f t="shared" si="251"/>
        <v>0</v>
      </c>
      <c r="AG593" s="1316">
        <f t="shared" si="252"/>
        <v>22318180</v>
      </c>
      <c r="AH593" s="1305"/>
      <c r="AI593" s="1313"/>
      <c r="AJ593" s="1267"/>
      <c r="AK593" s="1299"/>
      <c r="AL593" s="2538"/>
      <c r="AM593" s="2255"/>
      <c r="AN593" s="1266"/>
      <c r="AO593" s="1254"/>
      <c r="AP593" s="1491">
        <f t="shared" si="253"/>
        <v>0</v>
      </c>
      <c r="AQ593" s="1268"/>
      <c r="AR593" s="1492">
        <f t="shared" si="254"/>
        <v>0</v>
      </c>
      <c r="AS593" s="808"/>
      <c r="AT593" s="1492">
        <f t="shared" si="255"/>
        <v>0</v>
      </c>
      <c r="AU593" s="809"/>
      <c r="AV593" s="1492">
        <f t="shared" si="256"/>
        <v>0</v>
      </c>
      <c r="AW593" s="1493">
        <f t="shared" si="257"/>
        <v>0</v>
      </c>
      <c r="AX593" s="2153">
        <f t="shared" si="258"/>
        <v>0</v>
      </c>
      <c r="AY593" s="1495">
        <f t="shared" si="259"/>
        <v>0</v>
      </c>
      <c r="AZ593" s="1271"/>
      <c r="BA593" s="1508">
        <v>1331818</v>
      </c>
      <c r="BB593" s="1508">
        <v>1931818</v>
      </c>
      <c r="BC593" s="1508">
        <v>2231818</v>
      </c>
      <c r="BD593" s="1508">
        <v>431818</v>
      </c>
      <c r="BE593" s="2169"/>
      <c r="BF593" s="1338"/>
      <c r="BG593" s="1302"/>
      <c r="BH593" s="1338"/>
      <c r="BI593" s="1303"/>
      <c r="BJ593" s="1342"/>
      <c r="BK593" s="1304"/>
      <c r="BL593" s="1229"/>
      <c r="BM593" s="1229"/>
      <c r="BN593" s="1229"/>
      <c r="BO593" s="1490">
        <f t="shared" si="266"/>
        <v>0</v>
      </c>
      <c r="BP593" s="1316">
        <f t="shared" si="246"/>
        <v>22318180</v>
      </c>
      <c r="BQ593" s="1305"/>
      <c r="BS593" s="1298">
        <f t="shared" si="260"/>
        <v>0</v>
      </c>
      <c r="BT593" s="1298">
        <f t="shared" si="261"/>
        <v>0</v>
      </c>
      <c r="BU593" s="1298">
        <f t="shared" si="262"/>
        <v>10</v>
      </c>
      <c r="BV593" s="1298">
        <f t="shared" si="263"/>
        <v>0</v>
      </c>
      <c r="BW593" s="1298">
        <f t="shared" si="264"/>
        <v>22318180</v>
      </c>
    </row>
    <row r="594" spans="1:75" ht="15" customHeight="1" x14ac:dyDescent="0.25">
      <c r="A594" s="1315">
        <v>13</v>
      </c>
      <c r="B594" s="1339">
        <v>43612</v>
      </c>
      <c r="C594" s="1268">
        <f>+C593+1</f>
        <v>586</v>
      </c>
      <c r="D594" s="2265" t="s">
        <v>93</v>
      </c>
      <c r="E594" s="1266" t="s">
        <v>31</v>
      </c>
      <c r="F594" s="794"/>
      <c r="G594" s="1491">
        <f t="shared" si="265"/>
        <v>0</v>
      </c>
      <c r="H594" s="1268"/>
      <c r="I594" s="2605">
        <f t="shared" si="267"/>
        <v>0</v>
      </c>
      <c r="J594" s="808">
        <v>10</v>
      </c>
      <c r="K594" s="2605">
        <f t="shared" si="249"/>
        <v>22318180</v>
      </c>
      <c r="L594" s="2768"/>
      <c r="M594" s="2605">
        <f t="shared" si="250"/>
        <v>0</v>
      </c>
      <c r="N594" s="1505">
        <f t="shared" si="268"/>
        <v>10</v>
      </c>
      <c r="O594" s="1494">
        <f t="shared" si="268"/>
        <v>22318180</v>
      </c>
      <c r="P594" s="1494">
        <f t="shared" si="244"/>
        <v>400000</v>
      </c>
      <c r="Q594" s="1307"/>
      <c r="R594" s="1508">
        <v>1331818</v>
      </c>
      <c r="S594" s="1508">
        <v>1931818</v>
      </c>
      <c r="T594" s="1508">
        <v>2231818</v>
      </c>
      <c r="U594" s="1508">
        <v>431818</v>
      </c>
      <c r="V594" s="1302"/>
      <c r="W594" s="1338"/>
      <c r="X594" s="2299"/>
      <c r="Y594" s="1338"/>
      <c r="Z594" s="2450"/>
      <c r="AA594" s="1342"/>
      <c r="AB594" s="1340"/>
      <c r="AC594" s="1229"/>
      <c r="AD594" s="1229"/>
      <c r="AE594" s="1229"/>
      <c r="AF594" s="1490">
        <f t="shared" si="251"/>
        <v>0</v>
      </c>
      <c r="AG594" s="1316">
        <f t="shared" si="252"/>
        <v>22318180</v>
      </c>
      <c r="AH594" s="1305"/>
      <c r="AI594" s="1313"/>
      <c r="AJ594" s="1267"/>
      <c r="AK594" s="1299"/>
      <c r="AL594" s="2538"/>
      <c r="AM594" s="2255"/>
      <c r="AN594" s="1266"/>
      <c r="AO594" s="1254"/>
      <c r="AP594" s="1491">
        <f t="shared" si="253"/>
        <v>0</v>
      </c>
      <c r="AQ594" s="1268"/>
      <c r="AR594" s="1492">
        <f t="shared" si="254"/>
        <v>0</v>
      </c>
      <c r="AS594" s="808"/>
      <c r="AT594" s="1492">
        <f t="shared" si="255"/>
        <v>0</v>
      </c>
      <c r="AU594" s="809"/>
      <c r="AV594" s="1492">
        <f t="shared" si="256"/>
        <v>0</v>
      </c>
      <c r="AW594" s="1493">
        <f t="shared" si="257"/>
        <v>0</v>
      </c>
      <c r="AX594" s="2153">
        <f t="shared" si="258"/>
        <v>0</v>
      </c>
      <c r="AY594" s="1495">
        <f t="shared" si="259"/>
        <v>0</v>
      </c>
      <c r="AZ594" s="1271"/>
      <c r="BA594" s="1508">
        <v>1331818</v>
      </c>
      <c r="BB594" s="1508">
        <v>1931818</v>
      </c>
      <c r="BC594" s="1508">
        <v>2231818</v>
      </c>
      <c r="BD594" s="1508">
        <v>431818</v>
      </c>
      <c r="BE594" s="2169"/>
      <c r="BF594" s="1338"/>
      <c r="BG594" s="1302"/>
      <c r="BH594" s="1338"/>
      <c r="BI594" s="1303"/>
      <c r="BJ594" s="1342"/>
      <c r="BK594" s="1304"/>
      <c r="BL594" s="1229"/>
      <c r="BM594" s="1229"/>
      <c r="BN594" s="1229"/>
      <c r="BO594" s="1490">
        <f t="shared" si="266"/>
        <v>0</v>
      </c>
      <c r="BP594" s="1316">
        <f t="shared" si="246"/>
        <v>22318180</v>
      </c>
      <c r="BQ594" s="1305"/>
      <c r="BS594" s="1298">
        <f t="shared" si="260"/>
        <v>0</v>
      </c>
      <c r="BT594" s="1298">
        <f t="shared" si="261"/>
        <v>0</v>
      </c>
      <c r="BU594" s="1298">
        <f t="shared" si="262"/>
        <v>10</v>
      </c>
      <c r="BV594" s="1298">
        <f t="shared" si="263"/>
        <v>0</v>
      </c>
      <c r="BW594" s="1298">
        <f t="shared" si="264"/>
        <v>22318180</v>
      </c>
    </row>
    <row r="595" spans="1:75" ht="15" customHeight="1" x14ac:dyDescent="0.25">
      <c r="A595" s="1315">
        <v>14</v>
      </c>
      <c r="B595" s="1339">
        <v>43612</v>
      </c>
      <c r="C595" s="1268">
        <f t="shared" ref="C595:C608" si="270">+C594+1</f>
        <v>587</v>
      </c>
      <c r="D595" s="2265" t="s">
        <v>51</v>
      </c>
      <c r="E595" s="1266" t="s">
        <v>43</v>
      </c>
      <c r="F595" s="794"/>
      <c r="G595" s="1491">
        <f t="shared" si="265"/>
        <v>0</v>
      </c>
      <c r="H595" s="1268"/>
      <c r="I595" s="2605">
        <f t="shared" si="267"/>
        <v>0</v>
      </c>
      <c r="J595" s="808">
        <v>10</v>
      </c>
      <c r="K595" s="2605">
        <f t="shared" si="249"/>
        <v>22318180</v>
      </c>
      <c r="L595" s="2768"/>
      <c r="M595" s="2605">
        <f t="shared" si="250"/>
        <v>0</v>
      </c>
      <c r="N595" s="1505">
        <f t="shared" si="268"/>
        <v>10</v>
      </c>
      <c r="O595" s="1494">
        <f t="shared" si="268"/>
        <v>22318180</v>
      </c>
      <c r="P595" s="1494">
        <f t="shared" si="244"/>
        <v>400000</v>
      </c>
      <c r="Q595" s="1307"/>
      <c r="R595" s="1508">
        <v>1331818</v>
      </c>
      <c r="S595" s="1508">
        <v>1931818</v>
      </c>
      <c r="T595" s="1508">
        <v>2231818</v>
      </c>
      <c r="U595" s="1508">
        <v>431818</v>
      </c>
      <c r="V595" s="1302"/>
      <c r="W595" s="1338"/>
      <c r="X595" s="2299"/>
      <c r="Y595" s="1338"/>
      <c r="Z595" s="2450"/>
      <c r="AA595" s="1342"/>
      <c r="AB595" s="1340"/>
      <c r="AC595" s="1229"/>
      <c r="AD595" s="1229"/>
      <c r="AE595" s="1229"/>
      <c r="AF595" s="1490">
        <f t="shared" si="251"/>
        <v>0</v>
      </c>
      <c r="AG595" s="1316">
        <f t="shared" si="252"/>
        <v>22318180</v>
      </c>
      <c r="AH595" s="1305"/>
      <c r="AI595" s="1313"/>
      <c r="AJ595" s="1267"/>
      <c r="AK595" s="1299"/>
      <c r="AL595" s="2538"/>
      <c r="AM595" s="2255"/>
      <c r="AN595" s="1266"/>
      <c r="AO595" s="1254"/>
      <c r="AP595" s="1491">
        <f t="shared" si="253"/>
        <v>0</v>
      </c>
      <c r="AQ595" s="1268"/>
      <c r="AR595" s="1492">
        <f t="shared" si="254"/>
        <v>0</v>
      </c>
      <c r="AS595" s="808"/>
      <c r="AT595" s="1492">
        <f t="shared" si="255"/>
        <v>0</v>
      </c>
      <c r="AU595" s="809"/>
      <c r="AV595" s="1492">
        <f t="shared" si="256"/>
        <v>0</v>
      </c>
      <c r="AW595" s="1493">
        <f t="shared" si="257"/>
        <v>0</v>
      </c>
      <c r="AX595" s="2153">
        <f t="shared" si="258"/>
        <v>0</v>
      </c>
      <c r="AY595" s="1495">
        <f t="shared" si="259"/>
        <v>0</v>
      </c>
      <c r="AZ595" s="1271"/>
      <c r="BA595" s="1508">
        <v>1331818</v>
      </c>
      <c r="BB595" s="1508">
        <v>1931818</v>
      </c>
      <c r="BC595" s="1508">
        <v>2231818</v>
      </c>
      <c r="BD595" s="1508">
        <v>431818</v>
      </c>
      <c r="BE595" s="2169"/>
      <c r="BF595" s="1338"/>
      <c r="BG595" s="1302"/>
      <c r="BH595" s="1338"/>
      <c r="BI595" s="1303"/>
      <c r="BJ595" s="1342"/>
      <c r="BK595" s="1304"/>
      <c r="BL595" s="1229"/>
      <c r="BM595" s="1229"/>
      <c r="BN595" s="1229"/>
      <c r="BO595" s="1490">
        <f t="shared" si="266"/>
        <v>0</v>
      </c>
      <c r="BP595" s="1316">
        <f t="shared" si="246"/>
        <v>22318180</v>
      </c>
      <c r="BQ595" s="1465"/>
      <c r="BS595" s="1298">
        <f t="shared" si="260"/>
        <v>0</v>
      </c>
      <c r="BT595" s="1298">
        <f t="shared" si="261"/>
        <v>0</v>
      </c>
      <c r="BU595" s="1298">
        <f t="shared" si="262"/>
        <v>10</v>
      </c>
      <c r="BV595" s="1298">
        <f t="shared" si="263"/>
        <v>0</v>
      </c>
      <c r="BW595" s="1298">
        <f t="shared" si="264"/>
        <v>22318180</v>
      </c>
    </row>
    <row r="596" spans="1:75" ht="15" customHeight="1" x14ac:dyDescent="0.25">
      <c r="A596" s="1315">
        <v>15</v>
      </c>
      <c r="B596" s="1339">
        <v>43612</v>
      </c>
      <c r="C596" s="1268">
        <f t="shared" si="270"/>
        <v>588</v>
      </c>
      <c r="D596" s="2265" t="s">
        <v>76</v>
      </c>
      <c r="E596" s="1266" t="s">
        <v>57</v>
      </c>
      <c r="F596" s="794"/>
      <c r="G596" s="1491">
        <f t="shared" si="265"/>
        <v>0</v>
      </c>
      <c r="H596" s="1268"/>
      <c r="I596" s="2605">
        <f t="shared" si="267"/>
        <v>0</v>
      </c>
      <c r="J596" s="808">
        <v>5</v>
      </c>
      <c r="K596" s="2605">
        <f t="shared" si="249"/>
        <v>11159090</v>
      </c>
      <c r="L596" s="2768"/>
      <c r="M596" s="2605">
        <f t="shared" si="250"/>
        <v>0</v>
      </c>
      <c r="N596" s="1505">
        <f t="shared" si="268"/>
        <v>5</v>
      </c>
      <c r="O596" s="1494">
        <f t="shared" si="268"/>
        <v>11159090</v>
      </c>
      <c r="P596" s="1494">
        <f t="shared" si="244"/>
        <v>200000</v>
      </c>
      <c r="Q596" s="1307"/>
      <c r="R596" s="1508">
        <v>1331818</v>
      </c>
      <c r="S596" s="1508">
        <v>1931818</v>
      </c>
      <c r="T596" s="1508">
        <v>2231818</v>
      </c>
      <c r="U596" s="1508">
        <v>431818</v>
      </c>
      <c r="V596" s="1302"/>
      <c r="W596" s="1338"/>
      <c r="X596" s="2299"/>
      <c r="Y596" s="1338"/>
      <c r="Z596" s="2450"/>
      <c r="AA596" s="1342"/>
      <c r="AB596" s="1340"/>
      <c r="AC596" s="1229"/>
      <c r="AD596" s="1229"/>
      <c r="AE596" s="1229"/>
      <c r="AF596" s="1490">
        <f t="shared" si="251"/>
        <v>0</v>
      </c>
      <c r="AG596" s="1316">
        <f t="shared" si="252"/>
        <v>11159090</v>
      </c>
      <c r="AH596" s="1305"/>
      <c r="AI596" s="1313"/>
      <c r="AJ596" s="1267"/>
      <c r="AK596" s="1299"/>
      <c r="AL596" s="2538"/>
      <c r="AM596" s="2255"/>
      <c r="AN596" s="1266"/>
      <c r="AO596" s="1254"/>
      <c r="AP596" s="1491">
        <f t="shared" si="253"/>
        <v>0</v>
      </c>
      <c r="AQ596" s="1268"/>
      <c r="AR596" s="1492">
        <f t="shared" si="254"/>
        <v>0</v>
      </c>
      <c r="AS596" s="808"/>
      <c r="AT596" s="1492">
        <f t="shared" si="255"/>
        <v>0</v>
      </c>
      <c r="AU596" s="809"/>
      <c r="AV596" s="1492">
        <f t="shared" si="256"/>
        <v>0</v>
      </c>
      <c r="AW596" s="1493">
        <f t="shared" si="257"/>
        <v>0</v>
      </c>
      <c r="AX596" s="2153">
        <f t="shared" si="258"/>
        <v>0</v>
      </c>
      <c r="AY596" s="1495">
        <f t="shared" si="259"/>
        <v>0</v>
      </c>
      <c r="AZ596" s="1271"/>
      <c r="BA596" s="1508">
        <v>1331818</v>
      </c>
      <c r="BB596" s="1508">
        <v>1931818</v>
      </c>
      <c r="BC596" s="1508">
        <v>2231818</v>
      </c>
      <c r="BD596" s="1508">
        <v>431818</v>
      </c>
      <c r="BE596" s="2169"/>
      <c r="BF596" s="1338"/>
      <c r="BG596" s="1302"/>
      <c r="BH596" s="1338"/>
      <c r="BI596" s="1303"/>
      <c r="BJ596" s="1342"/>
      <c r="BK596" s="1304"/>
      <c r="BL596" s="1229"/>
      <c r="BM596" s="1229"/>
      <c r="BN596" s="1229"/>
      <c r="BO596" s="1490">
        <f t="shared" si="266"/>
        <v>0</v>
      </c>
      <c r="BP596" s="1316">
        <f t="shared" si="246"/>
        <v>11159090</v>
      </c>
      <c r="BQ596" s="1305"/>
      <c r="BS596" s="1298">
        <f t="shared" si="260"/>
        <v>0</v>
      </c>
      <c r="BT596" s="1298">
        <f t="shared" si="261"/>
        <v>0</v>
      </c>
      <c r="BU596" s="1298">
        <f t="shared" si="262"/>
        <v>5</v>
      </c>
      <c r="BV596" s="1298">
        <f t="shared" si="263"/>
        <v>0</v>
      </c>
      <c r="BW596" s="1298">
        <f t="shared" si="264"/>
        <v>11159090</v>
      </c>
    </row>
    <row r="597" spans="1:75" ht="15" customHeight="1" x14ac:dyDescent="0.25">
      <c r="A597" s="1315">
        <v>16</v>
      </c>
      <c r="B597" s="1339">
        <v>43612</v>
      </c>
      <c r="C597" s="1268">
        <f t="shared" si="270"/>
        <v>589</v>
      </c>
      <c r="D597" s="2265" t="s">
        <v>77</v>
      </c>
      <c r="E597" s="1266" t="s">
        <v>57</v>
      </c>
      <c r="F597" s="794"/>
      <c r="G597" s="1491">
        <f t="shared" si="265"/>
        <v>0</v>
      </c>
      <c r="H597" s="1268"/>
      <c r="I597" s="2605">
        <f t="shared" si="267"/>
        <v>0</v>
      </c>
      <c r="J597" s="808">
        <v>5</v>
      </c>
      <c r="K597" s="2605">
        <f t="shared" si="249"/>
        <v>11159090</v>
      </c>
      <c r="L597" s="2768"/>
      <c r="M597" s="2605">
        <f t="shared" si="250"/>
        <v>0</v>
      </c>
      <c r="N597" s="1505">
        <f t="shared" si="268"/>
        <v>5</v>
      </c>
      <c r="O597" s="1494">
        <f t="shared" si="268"/>
        <v>11159090</v>
      </c>
      <c r="P597" s="1494">
        <f t="shared" si="244"/>
        <v>200000</v>
      </c>
      <c r="Q597" s="1307"/>
      <c r="R597" s="1508">
        <v>1331818</v>
      </c>
      <c r="S597" s="1508">
        <v>1931818</v>
      </c>
      <c r="T597" s="1508">
        <v>2231818</v>
      </c>
      <c r="U597" s="1508">
        <v>431818</v>
      </c>
      <c r="V597" s="1302"/>
      <c r="W597" s="1338"/>
      <c r="X597" s="2299"/>
      <c r="Y597" s="1338"/>
      <c r="Z597" s="2450"/>
      <c r="AA597" s="1342"/>
      <c r="AB597" s="1340"/>
      <c r="AC597" s="1229"/>
      <c r="AD597" s="1229"/>
      <c r="AE597" s="1229"/>
      <c r="AF597" s="1490">
        <f t="shared" si="251"/>
        <v>0</v>
      </c>
      <c r="AG597" s="1316">
        <f t="shared" si="252"/>
        <v>11159090</v>
      </c>
      <c r="AH597" s="1305"/>
      <c r="AI597" s="1313"/>
      <c r="AJ597" s="1267"/>
      <c r="AK597" s="1299"/>
      <c r="AL597" s="2538"/>
      <c r="AM597" s="2255"/>
      <c r="AN597" s="1266"/>
      <c r="AO597" s="1254"/>
      <c r="AP597" s="1491">
        <f t="shared" si="253"/>
        <v>0</v>
      </c>
      <c r="AQ597" s="1268"/>
      <c r="AR597" s="1492">
        <f t="shared" si="254"/>
        <v>0</v>
      </c>
      <c r="AS597" s="808"/>
      <c r="AT597" s="1492">
        <f t="shared" si="255"/>
        <v>0</v>
      </c>
      <c r="AU597" s="809"/>
      <c r="AV597" s="1492">
        <f t="shared" si="256"/>
        <v>0</v>
      </c>
      <c r="AW597" s="1493">
        <f t="shared" si="257"/>
        <v>0</v>
      </c>
      <c r="AX597" s="2153">
        <f t="shared" si="258"/>
        <v>0</v>
      </c>
      <c r="AY597" s="1495">
        <f t="shared" si="259"/>
        <v>0</v>
      </c>
      <c r="AZ597" s="1271"/>
      <c r="BA597" s="1508">
        <v>1331818</v>
      </c>
      <c r="BB597" s="1508">
        <v>1931818</v>
      </c>
      <c r="BC597" s="1508">
        <v>2231818</v>
      </c>
      <c r="BD597" s="1508">
        <v>431818</v>
      </c>
      <c r="BE597" s="2169"/>
      <c r="BF597" s="1338"/>
      <c r="BG597" s="1302"/>
      <c r="BH597" s="1338"/>
      <c r="BI597" s="1303"/>
      <c r="BJ597" s="1342"/>
      <c r="BK597" s="1304"/>
      <c r="BL597" s="1229"/>
      <c r="BM597" s="1229"/>
      <c r="BN597" s="1229"/>
      <c r="BO597" s="1490">
        <f t="shared" si="266"/>
        <v>0</v>
      </c>
      <c r="BP597" s="1316">
        <f t="shared" si="246"/>
        <v>11159090</v>
      </c>
      <c r="BQ597" s="1305"/>
      <c r="BS597" s="1298">
        <f t="shared" si="260"/>
        <v>0</v>
      </c>
      <c r="BT597" s="1298">
        <f t="shared" si="261"/>
        <v>0</v>
      </c>
      <c r="BU597" s="1298">
        <f t="shared" si="262"/>
        <v>5</v>
      </c>
      <c r="BV597" s="1298">
        <f t="shared" si="263"/>
        <v>0</v>
      </c>
      <c r="BW597" s="1298">
        <f t="shared" si="264"/>
        <v>11159090</v>
      </c>
    </row>
    <row r="598" spans="1:75" ht="15" customHeight="1" x14ac:dyDescent="0.25">
      <c r="A598" s="1315">
        <v>17</v>
      </c>
      <c r="B598" s="1339">
        <v>43612</v>
      </c>
      <c r="C598" s="1268">
        <f t="shared" si="270"/>
        <v>590</v>
      </c>
      <c r="D598" s="2265" t="s">
        <v>70</v>
      </c>
      <c r="E598" s="1266" t="s">
        <v>57</v>
      </c>
      <c r="F598" s="794"/>
      <c r="G598" s="1491">
        <f t="shared" si="265"/>
        <v>0</v>
      </c>
      <c r="H598" s="1268"/>
      <c r="I598" s="2605">
        <f t="shared" si="267"/>
        <v>0</v>
      </c>
      <c r="J598" s="808">
        <v>5</v>
      </c>
      <c r="K598" s="2605">
        <f t="shared" si="249"/>
        <v>11159090</v>
      </c>
      <c r="L598" s="2768"/>
      <c r="M598" s="2605">
        <f t="shared" si="250"/>
        <v>0</v>
      </c>
      <c r="N598" s="1505">
        <f t="shared" si="268"/>
        <v>5</v>
      </c>
      <c r="O598" s="1494">
        <f t="shared" si="268"/>
        <v>11159090</v>
      </c>
      <c r="P598" s="1494">
        <f t="shared" si="244"/>
        <v>200000</v>
      </c>
      <c r="Q598" s="1307"/>
      <c r="R598" s="1508">
        <v>1331818</v>
      </c>
      <c r="S598" s="1508">
        <v>1931818</v>
      </c>
      <c r="T598" s="1508">
        <v>2231818</v>
      </c>
      <c r="U598" s="1508">
        <v>431818</v>
      </c>
      <c r="V598" s="1302"/>
      <c r="W598" s="1338"/>
      <c r="X598" s="2299"/>
      <c r="Y598" s="1338"/>
      <c r="Z598" s="2450"/>
      <c r="AA598" s="1342"/>
      <c r="AB598" s="1340"/>
      <c r="AC598" s="1229"/>
      <c r="AD598" s="1229"/>
      <c r="AE598" s="1229"/>
      <c r="AF598" s="1490">
        <f t="shared" si="251"/>
        <v>0</v>
      </c>
      <c r="AG598" s="1316">
        <f t="shared" si="252"/>
        <v>11159090</v>
      </c>
      <c r="AH598" s="1305"/>
      <c r="AI598" s="1313"/>
      <c r="AJ598" s="1267"/>
      <c r="AK598" s="1299"/>
      <c r="AL598" s="2538"/>
      <c r="AM598" s="2255"/>
      <c r="AN598" s="1266"/>
      <c r="AO598" s="1254"/>
      <c r="AP598" s="1491">
        <f t="shared" si="253"/>
        <v>0</v>
      </c>
      <c r="AQ598" s="1268"/>
      <c r="AR598" s="1492">
        <f t="shared" si="254"/>
        <v>0</v>
      </c>
      <c r="AS598" s="808"/>
      <c r="AT598" s="1492">
        <f t="shared" si="255"/>
        <v>0</v>
      </c>
      <c r="AU598" s="809"/>
      <c r="AV598" s="1492">
        <f t="shared" si="256"/>
        <v>0</v>
      </c>
      <c r="AW598" s="1493">
        <f t="shared" si="257"/>
        <v>0</v>
      </c>
      <c r="AX598" s="2153">
        <f t="shared" si="258"/>
        <v>0</v>
      </c>
      <c r="AY598" s="1495">
        <f t="shared" si="259"/>
        <v>0</v>
      </c>
      <c r="AZ598" s="1271"/>
      <c r="BA598" s="1508">
        <v>1331818</v>
      </c>
      <c r="BB598" s="1508">
        <v>1931818</v>
      </c>
      <c r="BC598" s="1508">
        <v>2231818</v>
      </c>
      <c r="BD598" s="1508">
        <v>431818</v>
      </c>
      <c r="BE598" s="2169"/>
      <c r="BF598" s="1338"/>
      <c r="BG598" s="1302"/>
      <c r="BH598" s="1338"/>
      <c r="BI598" s="1303"/>
      <c r="BJ598" s="1342"/>
      <c r="BK598" s="1304"/>
      <c r="BL598" s="1229"/>
      <c r="BM598" s="1229"/>
      <c r="BN598" s="1229"/>
      <c r="BO598" s="1490">
        <f t="shared" si="266"/>
        <v>0</v>
      </c>
      <c r="BP598" s="1316">
        <f t="shared" si="246"/>
        <v>11159090</v>
      </c>
      <c r="BQ598" s="1305"/>
      <c r="BS598" s="1298">
        <f t="shared" si="260"/>
        <v>0</v>
      </c>
      <c r="BT598" s="1298">
        <f t="shared" si="261"/>
        <v>0</v>
      </c>
      <c r="BU598" s="1298">
        <f t="shared" si="262"/>
        <v>5</v>
      </c>
      <c r="BV598" s="1298">
        <f t="shared" si="263"/>
        <v>0</v>
      </c>
      <c r="BW598" s="1298">
        <f t="shared" si="264"/>
        <v>11159090</v>
      </c>
    </row>
    <row r="599" spans="1:75" ht="15" customHeight="1" x14ac:dyDescent="0.25">
      <c r="A599" s="1315">
        <v>18</v>
      </c>
      <c r="B599" s="1339">
        <v>43612</v>
      </c>
      <c r="C599" s="1268">
        <f t="shared" si="270"/>
        <v>591</v>
      </c>
      <c r="D599" s="2265" t="s">
        <v>71</v>
      </c>
      <c r="E599" s="1266" t="s">
        <v>57</v>
      </c>
      <c r="F599" s="794"/>
      <c r="G599" s="1491">
        <f t="shared" si="265"/>
        <v>0</v>
      </c>
      <c r="H599" s="1268"/>
      <c r="I599" s="2605">
        <f t="shared" si="267"/>
        <v>0</v>
      </c>
      <c r="J599" s="808">
        <v>5</v>
      </c>
      <c r="K599" s="2605">
        <f t="shared" si="249"/>
        <v>11159090</v>
      </c>
      <c r="L599" s="2768"/>
      <c r="M599" s="2605">
        <f t="shared" si="250"/>
        <v>0</v>
      </c>
      <c r="N599" s="1505">
        <f t="shared" si="268"/>
        <v>5</v>
      </c>
      <c r="O599" s="1494">
        <f t="shared" si="268"/>
        <v>11159090</v>
      </c>
      <c r="P599" s="1494">
        <f t="shared" si="244"/>
        <v>200000</v>
      </c>
      <c r="Q599" s="1307"/>
      <c r="R599" s="1508">
        <v>1331818</v>
      </c>
      <c r="S599" s="1508">
        <v>1931818</v>
      </c>
      <c r="T599" s="1508">
        <v>2231818</v>
      </c>
      <c r="U599" s="1508">
        <v>431818</v>
      </c>
      <c r="V599" s="1302"/>
      <c r="W599" s="1338"/>
      <c r="X599" s="2299"/>
      <c r="Y599" s="1338"/>
      <c r="Z599" s="2450"/>
      <c r="AA599" s="1342"/>
      <c r="AB599" s="1340"/>
      <c r="AC599" s="1229"/>
      <c r="AD599" s="1229"/>
      <c r="AE599" s="1229"/>
      <c r="AF599" s="1490">
        <f t="shared" si="251"/>
        <v>0</v>
      </c>
      <c r="AG599" s="1316">
        <f t="shared" si="252"/>
        <v>11159090</v>
      </c>
      <c r="AH599" s="1305"/>
      <c r="AI599" s="1313"/>
      <c r="AJ599" s="1267"/>
      <c r="AK599" s="1299"/>
      <c r="AL599" s="2538"/>
      <c r="AM599" s="2255"/>
      <c r="AN599" s="1266"/>
      <c r="AO599" s="1254"/>
      <c r="AP599" s="1491">
        <f t="shared" si="253"/>
        <v>0</v>
      </c>
      <c r="AQ599" s="1268"/>
      <c r="AR599" s="1492">
        <f t="shared" si="254"/>
        <v>0</v>
      </c>
      <c r="AS599" s="808"/>
      <c r="AT599" s="1492">
        <f t="shared" si="255"/>
        <v>0</v>
      </c>
      <c r="AU599" s="809"/>
      <c r="AV599" s="1492">
        <f t="shared" si="256"/>
        <v>0</v>
      </c>
      <c r="AW599" s="1493">
        <f t="shared" si="257"/>
        <v>0</v>
      </c>
      <c r="AX599" s="2153">
        <f t="shared" si="258"/>
        <v>0</v>
      </c>
      <c r="AY599" s="1495">
        <f t="shared" si="259"/>
        <v>0</v>
      </c>
      <c r="AZ599" s="1271"/>
      <c r="BA599" s="1508">
        <v>1331818</v>
      </c>
      <c r="BB599" s="1508">
        <v>1931818</v>
      </c>
      <c r="BC599" s="1508">
        <v>2231818</v>
      </c>
      <c r="BD599" s="1508">
        <v>431818</v>
      </c>
      <c r="BE599" s="2169"/>
      <c r="BF599" s="1338"/>
      <c r="BG599" s="1302"/>
      <c r="BH599" s="1338"/>
      <c r="BI599" s="1303"/>
      <c r="BJ599" s="1342"/>
      <c r="BK599" s="1304"/>
      <c r="BL599" s="1229"/>
      <c r="BM599" s="1229"/>
      <c r="BN599" s="1229"/>
      <c r="BO599" s="1490">
        <f t="shared" si="266"/>
        <v>0</v>
      </c>
      <c r="BP599" s="1316">
        <f t="shared" si="246"/>
        <v>11159090</v>
      </c>
      <c r="BQ599" s="1305"/>
      <c r="BS599" s="1298">
        <f t="shared" si="260"/>
        <v>0</v>
      </c>
      <c r="BT599" s="1298">
        <f t="shared" si="261"/>
        <v>0</v>
      </c>
      <c r="BU599" s="1298">
        <f t="shared" si="262"/>
        <v>5</v>
      </c>
      <c r="BV599" s="1298">
        <f t="shared" si="263"/>
        <v>0</v>
      </c>
      <c r="BW599" s="1298">
        <f t="shared" si="264"/>
        <v>11159090</v>
      </c>
    </row>
    <row r="600" spans="1:75" ht="15" customHeight="1" x14ac:dyDescent="0.25">
      <c r="A600" s="1315">
        <v>19</v>
      </c>
      <c r="B600" s="1339">
        <v>43612</v>
      </c>
      <c r="C600" s="1268">
        <f t="shared" si="270"/>
        <v>592</v>
      </c>
      <c r="D600" s="2265" t="s">
        <v>68</v>
      </c>
      <c r="E600" s="1266" t="s">
        <v>57</v>
      </c>
      <c r="F600" s="794"/>
      <c r="G600" s="1491">
        <f t="shared" si="265"/>
        <v>0</v>
      </c>
      <c r="H600" s="1268"/>
      <c r="I600" s="2605">
        <f t="shared" si="267"/>
        <v>0</v>
      </c>
      <c r="J600" s="808">
        <v>4</v>
      </c>
      <c r="K600" s="2605">
        <f t="shared" si="249"/>
        <v>8927272</v>
      </c>
      <c r="L600" s="2768"/>
      <c r="M600" s="2605">
        <f t="shared" si="250"/>
        <v>0</v>
      </c>
      <c r="N600" s="1505">
        <f t="shared" si="268"/>
        <v>4</v>
      </c>
      <c r="O600" s="1494">
        <f t="shared" si="268"/>
        <v>8927272</v>
      </c>
      <c r="P600" s="1494">
        <f t="shared" si="244"/>
        <v>160000</v>
      </c>
      <c r="Q600" s="1307"/>
      <c r="R600" s="1508">
        <v>1331818</v>
      </c>
      <c r="S600" s="1508">
        <v>1931818</v>
      </c>
      <c r="T600" s="1508">
        <v>2231818</v>
      </c>
      <c r="U600" s="1508">
        <v>431818</v>
      </c>
      <c r="V600" s="1302"/>
      <c r="W600" s="1338"/>
      <c r="X600" s="2299"/>
      <c r="Y600" s="1338"/>
      <c r="Z600" s="2450"/>
      <c r="AA600" s="1342"/>
      <c r="AB600" s="1340"/>
      <c r="AC600" s="1229"/>
      <c r="AD600" s="1229"/>
      <c r="AE600" s="1229"/>
      <c r="AF600" s="1490">
        <f t="shared" si="251"/>
        <v>0</v>
      </c>
      <c r="AG600" s="1316">
        <f t="shared" si="252"/>
        <v>8927272</v>
      </c>
      <c r="AH600" s="1305"/>
      <c r="AI600" s="1313"/>
      <c r="AJ600" s="1267"/>
      <c r="AK600" s="1299"/>
      <c r="AL600" s="2538"/>
      <c r="AM600" s="2255"/>
      <c r="AN600" s="1266"/>
      <c r="AO600" s="1254"/>
      <c r="AP600" s="1491">
        <f t="shared" si="253"/>
        <v>0</v>
      </c>
      <c r="AQ600" s="1268"/>
      <c r="AR600" s="1492">
        <f t="shared" si="254"/>
        <v>0</v>
      </c>
      <c r="AS600" s="808"/>
      <c r="AT600" s="1492">
        <f t="shared" si="255"/>
        <v>0</v>
      </c>
      <c r="AU600" s="809"/>
      <c r="AV600" s="1492">
        <f t="shared" si="256"/>
        <v>0</v>
      </c>
      <c r="AW600" s="1493">
        <f t="shared" si="257"/>
        <v>0</v>
      </c>
      <c r="AX600" s="2153">
        <f t="shared" si="258"/>
        <v>0</v>
      </c>
      <c r="AY600" s="1495">
        <f t="shared" si="259"/>
        <v>0</v>
      </c>
      <c r="AZ600" s="1271"/>
      <c r="BA600" s="1508">
        <v>1331818</v>
      </c>
      <c r="BB600" s="1508">
        <v>1931818</v>
      </c>
      <c r="BC600" s="1508">
        <v>2231818</v>
      </c>
      <c r="BD600" s="1508">
        <v>431818</v>
      </c>
      <c r="BE600" s="2169"/>
      <c r="BF600" s="1338"/>
      <c r="BG600" s="1302"/>
      <c r="BH600" s="1338"/>
      <c r="BI600" s="1303"/>
      <c r="BJ600" s="1342"/>
      <c r="BK600" s="1304"/>
      <c r="BL600" s="1229"/>
      <c r="BM600" s="1229"/>
      <c r="BN600" s="1229"/>
      <c r="BO600" s="1490">
        <f t="shared" si="266"/>
        <v>0</v>
      </c>
      <c r="BP600" s="1316">
        <f t="shared" si="246"/>
        <v>8927272</v>
      </c>
      <c r="BQ600" s="1305"/>
      <c r="BS600" s="1298">
        <f t="shared" si="260"/>
        <v>0</v>
      </c>
      <c r="BT600" s="1298">
        <f t="shared" si="261"/>
        <v>0</v>
      </c>
      <c r="BU600" s="1298">
        <f t="shared" si="262"/>
        <v>4</v>
      </c>
      <c r="BV600" s="1298">
        <f t="shared" si="263"/>
        <v>0</v>
      </c>
      <c r="BW600" s="1298">
        <f t="shared" si="264"/>
        <v>8927272</v>
      </c>
    </row>
    <row r="601" spans="1:75" ht="15" customHeight="1" x14ac:dyDescent="0.25">
      <c r="A601" s="1315">
        <v>20</v>
      </c>
      <c r="B601" s="1339">
        <v>43612</v>
      </c>
      <c r="C601" s="1268">
        <f t="shared" si="270"/>
        <v>593</v>
      </c>
      <c r="D601" s="2265" t="s">
        <v>39</v>
      </c>
      <c r="E601" s="1266" t="s">
        <v>57</v>
      </c>
      <c r="F601" s="794"/>
      <c r="G601" s="1491">
        <f t="shared" si="265"/>
        <v>0</v>
      </c>
      <c r="H601" s="1268"/>
      <c r="I601" s="2605">
        <f t="shared" si="267"/>
        <v>0</v>
      </c>
      <c r="J601" s="808">
        <v>6</v>
      </c>
      <c r="K601" s="2605">
        <f t="shared" si="249"/>
        <v>13390908</v>
      </c>
      <c r="L601" s="2768"/>
      <c r="M601" s="2605">
        <f t="shared" si="250"/>
        <v>0</v>
      </c>
      <c r="N601" s="1505">
        <f t="shared" si="268"/>
        <v>6</v>
      </c>
      <c r="O601" s="1494">
        <f t="shared" si="268"/>
        <v>13390908</v>
      </c>
      <c r="P601" s="1494">
        <f t="shared" si="244"/>
        <v>240000</v>
      </c>
      <c r="Q601" s="1307"/>
      <c r="R601" s="1508">
        <v>1331818</v>
      </c>
      <c r="S601" s="1508">
        <v>1931818</v>
      </c>
      <c r="T601" s="1508">
        <v>2231818</v>
      </c>
      <c r="U601" s="1508">
        <v>431818</v>
      </c>
      <c r="V601" s="1302"/>
      <c r="W601" s="1338"/>
      <c r="X601" s="2299"/>
      <c r="Y601" s="1338"/>
      <c r="Z601" s="2450"/>
      <c r="AA601" s="1342"/>
      <c r="AB601" s="1340"/>
      <c r="AC601" s="1229"/>
      <c r="AD601" s="1229"/>
      <c r="AE601" s="1229"/>
      <c r="AF601" s="1490">
        <f t="shared" si="251"/>
        <v>0</v>
      </c>
      <c r="AG601" s="1316">
        <f t="shared" si="252"/>
        <v>13390908</v>
      </c>
      <c r="AH601" s="1305"/>
      <c r="AI601" s="1313"/>
      <c r="AJ601" s="1267"/>
      <c r="AK601" s="1299"/>
      <c r="AL601" s="2538"/>
      <c r="AM601" s="2255"/>
      <c r="AN601" s="1266"/>
      <c r="AO601" s="1254"/>
      <c r="AP601" s="1491">
        <f t="shared" si="253"/>
        <v>0</v>
      </c>
      <c r="AQ601" s="1268"/>
      <c r="AR601" s="1492">
        <f t="shared" si="254"/>
        <v>0</v>
      </c>
      <c r="AS601" s="808"/>
      <c r="AT601" s="1492">
        <f t="shared" si="255"/>
        <v>0</v>
      </c>
      <c r="AU601" s="809"/>
      <c r="AV601" s="1492">
        <f t="shared" si="256"/>
        <v>0</v>
      </c>
      <c r="AW601" s="1493">
        <f t="shared" si="257"/>
        <v>0</v>
      </c>
      <c r="AX601" s="2153">
        <f t="shared" si="258"/>
        <v>0</v>
      </c>
      <c r="AY601" s="1495">
        <f t="shared" si="259"/>
        <v>0</v>
      </c>
      <c r="AZ601" s="1271"/>
      <c r="BA601" s="1508">
        <v>1331818</v>
      </c>
      <c r="BB601" s="1508">
        <v>1931818</v>
      </c>
      <c r="BC601" s="1508">
        <v>2231818</v>
      </c>
      <c r="BD601" s="1508">
        <v>431818</v>
      </c>
      <c r="BE601" s="2169"/>
      <c r="BF601" s="1338"/>
      <c r="BG601" s="1302"/>
      <c r="BH601" s="1338"/>
      <c r="BI601" s="1303"/>
      <c r="BJ601" s="1342"/>
      <c r="BK601" s="1304"/>
      <c r="BL601" s="1229"/>
      <c r="BM601" s="1229"/>
      <c r="BN601" s="1229"/>
      <c r="BO601" s="1490">
        <f t="shared" si="266"/>
        <v>0</v>
      </c>
      <c r="BP601" s="1316">
        <f t="shared" si="246"/>
        <v>13390908</v>
      </c>
      <c r="BQ601" s="1305"/>
      <c r="BS601" s="1298">
        <f t="shared" si="260"/>
        <v>0</v>
      </c>
      <c r="BT601" s="1298">
        <f t="shared" si="261"/>
        <v>0</v>
      </c>
      <c r="BU601" s="1298">
        <f t="shared" si="262"/>
        <v>6</v>
      </c>
      <c r="BV601" s="1298">
        <f t="shared" si="263"/>
        <v>0</v>
      </c>
      <c r="BW601" s="1298">
        <f t="shared" si="264"/>
        <v>13390908</v>
      </c>
    </row>
    <row r="602" spans="1:75" ht="15" customHeight="1" x14ac:dyDescent="0.25">
      <c r="A602" s="1315">
        <v>21</v>
      </c>
      <c r="B602" s="1339">
        <v>43612</v>
      </c>
      <c r="C602" s="1268">
        <f t="shared" si="270"/>
        <v>594</v>
      </c>
      <c r="D602" s="2265" t="s">
        <v>72</v>
      </c>
      <c r="E602" s="1266" t="s">
        <v>57</v>
      </c>
      <c r="F602" s="794"/>
      <c r="G602" s="1491">
        <f t="shared" si="265"/>
        <v>0</v>
      </c>
      <c r="H602" s="1268"/>
      <c r="I602" s="2605">
        <f t="shared" si="267"/>
        <v>0</v>
      </c>
      <c r="J602" s="808">
        <v>5</v>
      </c>
      <c r="K602" s="2605">
        <f t="shared" si="249"/>
        <v>11159090</v>
      </c>
      <c r="L602" s="2768"/>
      <c r="M602" s="2605">
        <f t="shared" si="250"/>
        <v>0</v>
      </c>
      <c r="N602" s="1505">
        <f t="shared" si="268"/>
        <v>5</v>
      </c>
      <c r="O602" s="1494">
        <f t="shared" si="268"/>
        <v>11159090</v>
      </c>
      <c r="P602" s="1494">
        <f t="shared" si="244"/>
        <v>200000</v>
      </c>
      <c r="Q602" s="1307"/>
      <c r="R602" s="1508">
        <v>1331818</v>
      </c>
      <c r="S602" s="1508">
        <v>1931818</v>
      </c>
      <c r="T602" s="1508">
        <v>2231818</v>
      </c>
      <c r="U602" s="1508">
        <v>431818</v>
      </c>
      <c r="V602" s="1302"/>
      <c r="W602" s="1338"/>
      <c r="X602" s="2299"/>
      <c r="Y602" s="1338"/>
      <c r="Z602" s="1302"/>
      <c r="AA602" s="1342"/>
      <c r="AB602" s="1340"/>
      <c r="AC602" s="1229"/>
      <c r="AD602" s="1229"/>
      <c r="AE602" s="1229"/>
      <c r="AF602" s="1490">
        <f t="shared" si="251"/>
        <v>0</v>
      </c>
      <c r="AG602" s="1316">
        <f t="shared" si="252"/>
        <v>11159090</v>
      </c>
      <c r="AH602" s="1305"/>
      <c r="AI602" s="1313"/>
      <c r="AJ602" s="1267"/>
      <c r="AK602" s="1299"/>
      <c r="AL602" s="2538"/>
      <c r="AM602" s="2255"/>
      <c r="AN602" s="1266"/>
      <c r="AO602" s="1254"/>
      <c r="AP602" s="1491">
        <f t="shared" si="253"/>
        <v>0</v>
      </c>
      <c r="AQ602" s="1268"/>
      <c r="AR602" s="1492">
        <f t="shared" si="254"/>
        <v>0</v>
      </c>
      <c r="AS602" s="808"/>
      <c r="AT602" s="1492">
        <f t="shared" si="255"/>
        <v>0</v>
      </c>
      <c r="AU602" s="809"/>
      <c r="AV602" s="1492">
        <f t="shared" si="256"/>
        <v>0</v>
      </c>
      <c r="AW602" s="1493">
        <f t="shared" si="257"/>
        <v>0</v>
      </c>
      <c r="AX602" s="2153">
        <f t="shared" si="258"/>
        <v>0</v>
      </c>
      <c r="AY602" s="1495">
        <f t="shared" si="259"/>
        <v>0</v>
      </c>
      <c r="AZ602" s="1271"/>
      <c r="BA602" s="1508">
        <v>1331818</v>
      </c>
      <c r="BB602" s="1508">
        <v>1931818</v>
      </c>
      <c r="BC602" s="1508">
        <v>2231818</v>
      </c>
      <c r="BD602" s="1508">
        <v>431818</v>
      </c>
      <c r="BE602" s="2169"/>
      <c r="BF602" s="1338"/>
      <c r="BG602" s="1302"/>
      <c r="BH602" s="1338"/>
      <c r="BI602" s="1303"/>
      <c r="BJ602" s="1342"/>
      <c r="BK602" s="1304"/>
      <c r="BL602" s="1229"/>
      <c r="BM602" s="1229"/>
      <c r="BN602" s="1229"/>
      <c r="BO602" s="1490">
        <f t="shared" si="266"/>
        <v>0</v>
      </c>
      <c r="BP602" s="1316">
        <f t="shared" si="246"/>
        <v>11159090</v>
      </c>
      <c r="BQ602" s="1305"/>
      <c r="BS602" s="1298">
        <f t="shared" si="260"/>
        <v>0</v>
      </c>
      <c r="BT602" s="1298">
        <f t="shared" si="261"/>
        <v>0</v>
      </c>
      <c r="BU602" s="1298">
        <f t="shared" si="262"/>
        <v>5</v>
      </c>
      <c r="BV602" s="1298">
        <f t="shared" si="263"/>
        <v>0</v>
      </c>
      <c r="BW602" s="1298">
        <f t="shared" si="264"/>
        <v>11159090</v>
      </c>
    </row>
    <row r="603" spans="1:75" ht="15" customHeight="1" x14ac:dyDescent="0.25">
      <c r="A603" s="1315">
        <v>22</v>
      </c>
      <c r="B603" s="1339">
        <v>43612</v>
      </c>
      <c r="C603" s="1268">
        <f t="shared" si="270"/>
        <v>595</v>
      </c>
      <c r="D603" s="2265" t="s">
        <v>95</v>
      </c>
      <c r="E603" s="1266" t="s">
        <v>57</v>
      </c>
      <c r="F603" s="794"/>
      <c r="G603" s="1491">
        <f t="shared" si="265"/>
        <v>0</v>
      </c>
      <c r="H603" s="1268"/>
      <c r="I603" s="2605">
        <f t="shared" si="267"/>
        <v>0</v>
      </c>
      <c r="J603" s="808">
        <v>5</v>
      </c>
      <c r="K603" s="2605">
        <f t="shared" si="249"/>
        <v>11159090</v>
      </c>
      <c r="L603" s="2768"/>
      <c r="M603" s="2605">
        <f t="shared" si="250"/>
        <v>0</v>
      </c>
      <c r="N603" s="1505">
        <f t="shared" si="268"/>
        <v>5</v>
      </c>
      <c r="O603" s="1494">
        <f t="shared" si="268"/>
        <v>11159090</v>
      </c>
      <c r="P603" s="1494">
        <f t="shared" si="244"/>
        <v>200000</v>
      </c>
      <c r="Q603" s="1307"/>
      <c r="R603" s="1508">
        <v>1331818</v>
      </c>
      <c r="S603" s="1508">
        <v>1931818</v>
      </c>
      <c r="T603" s="1508">
        <v>2231818</v>
      </c>
      <c r="U603" s="1508">
        <v>431818</v>
      </c>
      <c r="V603" s="1302"/>
      <c r="W603" s="1338"/>
      <c r="X603" s="2299"/>
      <c r="Y603" s="1338"/>
      <c r="Z603" s="2450"/>
      <c r="AA603" s="1342"/>
      <c r="AB603" s="1340"/>
      <c r="AC603" s="1229"/>
      <c r="AD603" s="1229"/>
      <c r="AE603" s="1229"/>
      <c r="AF603" s="1490">
        <f t="shared" si="251"/>
        <v>0</v>
      </c>
      <c r="AG603" s="1316">
        <f t="shared" si="252"/>
        <v>11159090</v>
      </c>
      <c r="AH603" s="1305"/>
      <c r="AI603" s="1313"/>
      <c r="AJ603" s="1267"/>
      <c r="AK603" s="1299"/>
      <c r="AL603" s="2538"/>
      <c r="AM603" s="2255"/>
      <c r="AN603" s="1266"/>
      <c r="AO603" s="1254"/>
      <c r="AP603" s="1491">
        <f t="shared" si="253"/>
        <v>0</v>
      </c>
      <c r="AQ603" s="1268"/>
      <c r="AR603" s="1492">
        <f t="shared" si="254"/>
        <v>0</v>
      </c>
      <c r="AS603" s="808"/>
      <c r="AT603" s="1492">
        <f t="shared" si="255"/>
        <v>0</v>
      </c>
      <c r="AU603" s="809"/>
      <c r="AV603" s="1492">
        <f t="shared" si="256"/>
        <v>0</v>
      </c>
      <c r="AW603" s="1493">
        <f t="shared" si="257"/>
        <v>0</v>
      </c>
      <c r="AX603" s="2153">
        <f t="shared" si="258"/>
        <v>0</v>
      </c>
      <c r="AY603" s="1495">
        <f t="shared" si="259"/>
        <v>0</v>
      </c>
      <c r="AZ603" s="1271"/>
      <c r="BA603" s="1508">
        <v>1331818</v>
      </c>
      <c r="BB603" s="1508">
        <v>1931818</v>
      </c>
      <c r="BC603" s="1508">
        <v>2231818</v>
      </c>
      <c r="BD603" s="1508">
        <v>431818</v>
      </c>
      <c r="BE603" s="2169"/>
      <c r="BF603" s="1338"/>
      <c r="BG603" s="1302"/>
      <c r="BH603" s="1338"/>
      <c r="BI603" s="1303"/>
      <c r="BJ603" s="1342"/>
      <c r="BK603" s="1304"/>
      <c r="BL603" s="1229"/>
      <c r="BM603" s="1229"/>
      <c r="BN603" s="1229"/>
      <c r="BO603" s="1490">
        <f t="shared" si="266"/>
        <v>0</v>
      </c>
      <c r="BP603" s="1316">
        <f t="shared" si="246"/>
        <v>11159090</v>
      </c>
      <c r="BQ603" s="1305"/>
      <c r="BS603" s="1298">
        <f t="shared" si="260"/>
        <v>0</v>
      </c>
      <c r="BT603" s="1298">
        <f t="shared" si="261"/>
        <v>0</v>
      </c>
      <c r="BU603" s="1298">
        <f t="shared" si="262"/>
        <v>5</v>
      </c>
      <c r="BV603" s="1298">
        <f t="shared" si="263"/>
        <v>0</v>
      </c>
      <c r="BW603" s="1298">
        <f t="shared" si="264"/>
        <v>11159090</v>
      </c>
    </row>
    <row r="604" spans="1:75" ht="15" customHeight="1" x14ac:dyDescent="0.25">
      <c r="A604" s="1315">
        <v>23</v>
      </c>
      <c r="B604" s="1339">
        <v>43612</v>
      </c>
      <c r="C604" s="1268">
        <f t="shared" si="270"/>
        <v>596</v>
      </c>
      <c r="D604" s="2265" t="s">
        <v>73</v>
      </c>
      <c r="E604" s="1266" t="s">
        <v>57</v>
      </c>
      <c r="F604" s="794"/>
      <c r="G604" s="1491">
        <f t="shared" si="265"/>
        <v>0</v>
      </c>
      <c r="H604" s="1268"/>
      <c r="I604" s="2605">
        <f t="shared" si="267"/>
        <v>0</v>
      </c>
      <c r="J604" s="808">
        <v>5</v>
      </c>
      <c r="K604" s="2605">
        <f t="shared" si="249"/>
        <v>11159090</v>
      </c>
      <c r="L604" s="2768"/>
      <c r="M604" s="2605">
        <f t="shared" si="250"/>
        <v>0</v>
      </c>
      <c r="N604" s="1505">
        <f t="shared" si="268"/>
        <v>5</v>
      </c>
      <c r="O604" s="1494">
        <f t="shared" si="268"/>
        <v>11159090</v>
      </c>
      <c r="P604" s="1494">
        <f t="shared" si="244"/>
        <v>200000</v>
      </c>
      <c r="Q604" s="1307"/>
      <c r="R604" s="1508">
        <v>1331818</v>
      </c>
      <c r="S604" s="1508">
        <v>1931818</v>
      </c>
      <c r="T604" s="1508">
        <v>2231818</v>
      </c>
      <c r="U604" s="1508">
        <v>431818</v>
      </c>
      <c r="V604" s="1302"/>
      <c r="W604" s="1338"/>
      <c r="X604" s="2299"/>
      <c r="Y604" s="1338"/>
      <c r="Z604" s="2450"/>
      <c r="AA604" s="1342"/>
      <c r="AB604" s="1340"/>
      <c r="AC604" s="1229"/>
      <c r="AD604" s="1229"/>
      <c r="AE604" s="1229"/>
      <c r="AF604" s="1490">
        <f t="shared" si="251"/>
        <v>0</v>
      </c>
      <c r="AG604" s="1316">
        <f t="shared" si="252"/>
        <v>11159090</v>
      </c>
      <c r="AH604" s="1305"/>
      <c r="AI604" s="1313"/>
      <c r="AJ604" s="1267"/>
      <c r="AK604" s="1299"/>
      <c r="AL604" s="2538"/>
      <c r="AM604" s="2255"/>
      <c r="AN604" s="1266"/>
      <c r="AO604" s="1254"/>
      <c r="AP604" s="1491">
        <f t="shared" si="253"/>
        <v>0</v>
      </c>
      <c r="AQ604" s="1268"/>
      <c r="AR604" s="1492">
        <f t="shared" si="254"/>
        <v>0</v>
      </c>
      <c r="AS604" s="808"/>
      <c r="AT604" s="1492">
        <f t="shared" si="255"/>
        <v>0</v>
      </c>
      <c r="AU604" s="809"/>
      <c r="AV604" s="1492">
        <f t="shared" si="256"/>
        <v>0</v>
      </c>
      <c r="AW604" s="1493">
        <f t="shared" si="257"/>
        <v>0</v>
      </c>
      <c r="AX604" s="2153">
        <f t="shared" si="258"/>
        <v>0</v>
      </c>
      <c r="AY604" s="1495">
        <f t="shared" si="259"/>
        <v>0</v>
      </c>
      <c r="AZ604" s="1271"/>
      <c r="BA604" s="1508">
        <v>1331818</v>
      </c>
      <c r="BB604" s="1508">
        <v>1931818</v>
      </c>
      <c r="BC604" s="1508">
        <v>2231818</v>
      </c>
      <c r="BD604" s="1508">
        <v>431818</v>
      </c>
      <c r="BE604" s="2169"/>
      <c r="BF604" s="1338"/>
      <c r="BG604" s="1302"/>
      <c r="BH604" s="1338"/>
      <c r="BI604" s="1303"/>
      <c r="BJ604" s="1342"/>
      <c r="BK604" s="1304"/>
      <c r="BL604" s="1229"/>
      <c r="BM604" s="1229"/>
      <c r="BN604" s="1229"/>
      <c r="BO604" s="1490">
        <f t="shared" si="266"/>
        <v>0</v>
      </c>
      <c r="BP604" s="1316">
        <f t="shared" si="246"/>
        <v>11159090</v>
      </c>
      <c r="BQ604" s="1305"/>
      <c r="BS604" s="1298">
        <f t="shared" si="260"/>
        <v>0</v>
      </c>
      <c r="BT604" s="1298">
        <f t="shared" si="261"/>
        <v>0</v>
      </c>
      <c r="BU604" s="1298">
        <f t="shared" si="262"/>
        <v>5</v>
      </c>
      <c r="BV604" s="1298">
        <f t="shared" si="263"/>
        <v>0</v>
      </c>
      <c r="BW604" s="1298">
        <f t="shared" si="264"/>
        <v>11159090</v>
      </c>
    </row>
    <row r="605" spans="1:75" ht="15" customHeight="1" x14ac:dyDescent="0.25">
      <c r="A605" s="1315">
        <v>24</v>
      </c>
      <c r="B605" s="1339">
        <v>43612</v>
      </c>
      <c r="C605" s="1268">
        <f t="shared" si="270"/>
        <v>597</v>
      </c>
      <c r="D605" s="2265" t="s">
        <v>69</v>
      </c>
      <c r="E605" s="1266" t="s">
        <v>57</v>
      </c>
      <c r="F605" s="794"/>
      <c r="G605" s="1491">
        <f t="shared" si="265"/>
        <v>0</v>
      </c>
      <c r="H605" s="1268"/>
      <c r="I605" s="2605">
        <f t="shared" si="267"/>
        <v>0</v>
      </c>
      <c r="J605" s="808">
        <v>5</v>
      </c>
      <c r="K605" s="2605">
        <f t="shared" si="249"/>
        <v>11159090</v>
      </c>
      <c r="L605" s="2768"/>
      <c r="M605" s="2605">
        <f t="shared" si="250"/>
        <v>0</v>
      </c>
      <c r="N605" s="1505">
        <f t="shared" si="268"/>
        <v>5</v>
      </c>
      <c r="O605" s="1494">
        <f t="shared" si="268"/>
        <v>11159090</v>
      </c>
      <c r="P605" s="1494">
        <f t="shared" si="244"/>
        <v>200000</v>
      </c>
      <c r="Q605" s="1307"/>
      <c r="R605" s="1508">
        <v>1331818</v>
      </c>
      <c r="S605" s="1508">
        <v>1931818</v>
      </c>
      <c r="T605" s="1508">
        <v>2231818</v>
      </c>
      <c r="U605" s="1508">
        <v>431818</v>
      </c>
      <c r="V605" s="1302"/>
      <c r="W605" s="1338"/>
      <c r="X605" s="2299"/>
      <c r="Y605" s="1338"/>
      <c r="Z605" s="2450"/>
      <c r="AA605" s="1342"/>
      <c r="AB605" s="1340"/>
      <c r="AC605" s="1229"/>
      <c r="AD605" s="1229"/>
      <c r="AE605" s="1229"/>
      <c r="AF605" s="1490">
        <f t="shared" si="251"/>
        <v>0</v>
      </c>
      <c r="AG605" s="1316">
        <f t="shared" si="252"/>
        <v>11159090</v>
      </c>
      <c r="AH605" s="1305"/>
      <c r="AI605" s="1313"/>
      <c r="AJ605" s="1267"/>
      <c r="AK605" s="1299"/>
      <c r="AL605" s="2538"/>
      <c r="AM605" s="2255"/>
      <c r="AN605" s="1266"/>
      <c r="AO605" s="1254"/>
      <c r="AP605" s="1491">
        <f t="shared" si="253"/>
        <v>0</v>
      </c>
      <c r="AQ605" s="1268"/>
      <c r="AR605" s="1492">
        <f t="shared" si="254"/>
        <v>0</v>
      </c>
      <c r="AS605" s="808"/>
      <c r="AT605" s="1492">
        <f t="shared" si="255"/>
        <v>0</v>
      </c>
      <c r="AU605" s="809"/>
      <c r="AV605" s="1492">
        <f t="shared" si="256"/>
        <v>0</v>
      </c>
      <c r="AW605" s="1493">
        <f t="shared" si="257"/>
        <v>0</v>
      </c>
      <c r="AX605" s="2153">
        <f t="shared" si="258"/>
        <v>0</v>
      </c>
      <c r="AY605" s="1495">
        <f t="shared" si="259"/>
        <v>0</v>
      </c>
      <c r="AZ605" s="1271"/>
      <c r="BA605" s="1508">
        <v>1331818</v>
      </c>
      <c r="BB605" s="1508">
        <v>1931818</v>
      </c>
      <c r="BC605" s="1508">
        <v>2231818</v>
      </c>
      <c r="BD605" s="1508">
        <v>431818</v>
      </c>
      <c r="BE605" s="2169"/>
      <c r="BF605" s="1338"/>
      <c r="BG605" s="1302"/>
      <c r="BH605" s="1338"/>
      <c r="BI605" s="1303"/>
      <c r="BJ605" s="1342"/>
      <c r="BK605" s="1304"/>
      <c r="BL605" s="1229"/>
      <c r="BM605" s="1229"/>
      <c r="BN605" s="1229"/>
      <c r="BO605" s="1490">
        <f t="shared" si="266"/>
        <v>0</v>
      </c>
      <c r="BP605" s="1316">
        <f t="shared" si="246"/>
        <v>11159090</v>
      </c>
      <c r="BQ605" s="1305"/>
      <c r="BS605" s="1298">
        <f t="shared" si="260"/>
        <v>0</v>
      </c>
      <c r="BT605" s="1298">
        <f t="shared" si="261"/>
        <v>0</v>
      </c>
      <c r="BU605" s="1298">
        <f t="shared" si="262"/>
        <v>5</v>
      </c>
      <c r="BV605" s="1298">
        <f t="shared" si="263"/>
        <v>0</v>
      </c>
      <c r="BW605" s="1298">
        <f t="shared" si="264"/>
        <v>11159090</v>
      </c>
    </row>
    <row r="606" spans="1:75" ht="15" customHeight="1" x14ac:dyDescent="0.25">
      <c r="A606" s="1315">
        <v>25</v>
      </c>
      <c r="B606" s="1339">
        <v>43612</v>
      </c>
      <c r="C606" s="1268">
        <f t="shared" si="270"/>
        <v>598</v>
      </c>
      <c r="D606" s="2265" t="s">
        <v>100</v>
      </c>
      <c r="E606" s="1266" t="s">
        <v>88</v>
      </c>
      <c r="F606" s="794"/>
      <c r="G606" s="1491">
        <f t="shared" si="265"/>
        <v>0</v>
      </c>
      <c r="H606" s="1268"/>
      <c r="I606" s="2605">
        <f t="shared" si="267"/>
        <v>0</v>
      </c>
      <c r="J606" s="808">
        <v>5</v>
      </c>
      <c r="K606" s="2605">
        <f t="shared" si="249"/>
        <v>11159090</v>
      </c>
      <c r="L606" s="2768"/>
      <c r="M606" s="2605">
        <f t="shared" si="250"/>
        <v>0</v>
      </c>
      <c r="N606" s="1505">
        <f t="shared" si="268"/>
        <v>5</v>
      </c>
      <c r="O606" s="1494">
        <f t="shared" si="268"/>
        <v>11159090</v>
      </c>
      <c r="P606" s="1494">
        <f t="shared" si="244"/>
        <v>200000</v>
      </c>
      <c r="Q606" s="1307"/>
      <c r="R606" s="1508">
        <v>1331818</v>
      </c>
      <c r="S606" s="1508">
        <v>1931818</v>
      </c>
      <c r="T606" s="1508">
        <v>2231818</v>
      </c>
      <c r="U606" s="1508">
        <v>431818</v>
      </c>
      <c r="V606" s="1302"/>
      <c r="W606" s="1338"/>
      <c r="X606" s="2299"/>
      <c r="Y606" s="1338"/>
      <c r="Z606" s="2450"/>
      <c r="AA606" s="1342"/>
      <c r="AB606" s="1340"/>
      <c r="AC606" s="1229"/>
      <c r="AD606" s="1229"/>
      <c r="AE606" s="1229"/>
      <c r="AF606" s="1490">
        <f t="shared" si="251"/>
        <v>0</v>
      </c>
      <c r="AG606" s="1316">
        <f t="shared" si="252"/>
        <v>11159090</v>
      </c>
      <c r="AH606" s="1465"/>
      <c r="AI606" s="1313"/>
      <c r="AJ606" s="1267"/>
      <c r="AK606" s="1299"/>
      <c r="AL606" s="2538"/>
      <c r="AM606" s="2255"/>
      <c r="AN606" s="1266"/>
      <c r="AO606" s="1254"/>
      <c r="AP606" s="1491">
        <f t="shared" si="253"/>
        <v>0</v>
      </c>
      <c r="AQ606" s="1268"/>
      <c r="AR606" s="1492">
        <f t="shared" si="254"/>
        <v>0</v>
      </c>
      <c r="AS606" s="808"/>
      <c r="AT606" s="1492">
        <f t="shared" si="255"/>
        <v>0</v>
      </c>
      <c r="AU606" s="809"/>
      <c r="AV606" s="1492">
        <f t="shared" si="256"/>
        <v>0</v>
      </c>
      <c r="AW606" s="1493">
        <f t="shared" si="257"/>
        <v>0</v>
      </c>
      <c r="AX606" s="2153">
        <f t="shared" si="258"/>
        <v>0</v>
      </c>
      <c r="AY606" s="1495">
        <f t="shared" si="259"/>
        <v>0</v>
      </c>
      <c r="AZ606" s="1271"/>
      <c r="BA606" s="1508">
        <v>1331818</v>
      </c>
      <c r="BB606" s="1508">
        <v>1931818</v>
      </c>
      <c r="BC606" s="1508">
        <v>2231818</v>
      </c>
      <c r="BD606" s="1508">
        <v>431818</v>
      </c>
      <c r="BE606" s="2169"/>
      <c r="BF606" s="1338"/>
      <c r="BG606" s="1302"/>
      <c r="BH606" s="1338"/>
      <c r="BI606" s="1303"/>
      <c r="BJ606" s="1342"/>
      <c r="BK606" s="1304"/>
      <c r="BL606" s="1229"/>
      <c r="BM606" s="1229"/>
      <c r="BN606" s="1229"/>
      <c r="BO606" s="1490">
        <f t="shared" si="266"/>
        <v>0</v>
      </c>
      <c r="BP606" s="1316">
        <f t="shared" si="246"/>
        <v>11159090</v>
      </c>
      <c r="BQ606" s="1465"/>
      <c r="BS606" s="1298">
        <f t="shared" si="260"/>
        <v>0</v>
      </c>
      <c r="BT606" s="1298">
        <f t="shared" si="261"/>
        <v>0</v>
      </c>
      <c r="BU606" s="1298">
        <f t="shared" si="262"/>
        <v>5</v>
      </c>
      <c r="BV606" s="1298">
        <f t="shared" si="263"/>
        <v>0</v>
      </c>
      <c r="BW606" s="1298">
        <f t="shared" si="264"/>
        <v>11159090</v>
      </c>
    </row>
    <row r="607" spans="1:75" ht="15" customHeight="1" x14ac:dyDescent="0.25">
      <c r="A607" s="1315">
        <v>26</v>
      </c>
      <c r="B607" s="1339">
        <v>43612</v>
      </c>
      <c r="C607" s="1268">
        <f t="shared" si="270"/>
        <v>599</v>
      </c>
      <c r="D607" s="2265" t="s">
        <v>102</v>
      </c>
      <c r="E607" s="1266" t="s">
        <v>88</v>
      </c>
      <c r="F607" s="794"/>
      <c r="G607" s="1491">
        <f t="shared" si="265"/>
        <v>0</v>
      </c>
      <c r="H607" s="1268"/>
      <c r="I607" s="2605">
        <f t="shared" si="267"/>
        <v>0</v>
      </c>
      <c r="J607" s="808">
        <v>5</v>
      </c>
      <c r="K607" s="2605">
        <f t="shared" si="249"/>
        <v>11159090</v>
      </c>
      <c r="L607" s="2768"/>
      <c r="M607" s="2605">
        <f t="shared" si="250"/>
        <v>0</v>
      </c>
      <c r="N607" s="1505">
        <f t="shared" si="268"/>
        <v>5</v>
      </c>
      <c r="O607" s="1494">
        <f t="shared" si="268"/>
        <v>11159090</v>
      </c>
      <c r="P607" s="1494">
        <f t="shared" si="244"/>
        <v>200000</v>
      </c>
      <c r="Q607" s="1307"/>
      <c r="R607" s="1508">
        <v>1331818</v>
      </c>
      <c r="S607" s="1508">
        <v>1931818</v>
      </c>
      <c r="T607" s="1508">
        <v>2231818</v>
      </c>
      <c r="U607" s="1508">
        <v>431818</v>
      </c>
      <c r="V607" s="1302"/>
      <c r="W607" s="1338"/>
      <c r="X607" s="2299"/>
      <c r="Y607" s="1338"/>
      <c r="Z607" s="2450"/>
      <c r="AA607" s="1342"/>
      <c r="AB607" s="1340"/>
      <c r="AC607" s="1229"/>
      <c r="AD607" s="1229"/>
      <c r="AE607" s="1229"/>
      <c r="AF607" s="1490">
        <f t="shared" si="251"/>
        <v>0</v>
      </c>
      <c r="AG607" s="1316">
        <f t="shared" si="252"/>
        <v>11159090</v>
      </c>
      <c r="AH607" s="1305"/>
      <c r="AI607" s="1313"/>
      <c r="AJ607" s="1267"/>
      <c r="AK607" s="1299"/>
      <c r="AL607" s="2538"/>
      <c r="AM607" s="2255"/>
      <c r="AN607" s="1266"/>
      <c r="AO607" s="1254"/>
      <c r="AP607" s="1491">
        <f t="shared" si="253"/>
        <v>0</v>
      </c>
      <c r="AQ607" s="1268"/>
      <c r="AR607" s="1492">
        <f t="shared" si="254"/>
        <v>0</v>
      </c>
      <c r="AS607" s="808"/>
      <c r="AT607" s="1492">
        <f t="shared" si="255"/>
        <v>0</v>
      </c>
      <c r="AU607" s="809"/>
      <c r="AV607" s="1492">
        <f t="shared" si="256"/>
        <v>0</v>
      </c>
      <c r="AW607" s="1493">
        <f t="shared" si="257"/>
        <v>0</v>
      </c>
      <c r="AX607" s="2153">
        <f t="shared" si="258"/>
        <v>0</v>
      </c>
      <c r="AY607" s="1495">
        <f t="shared" si="259"/>
        <v>0</v>
      </c>
      <c r="AZ607" s="1271"/>
      <c r="BA607" s="1508">
        <v>1331818</v>
      </c>
      <c r="BB607" s="1508">
        <v>1931818</v>
      </c>
      <c r="BC607" s="1508">
        <v>2231818</v>
      </c>
      <c r="BD607" s="1508">
        <v>431818</v>
      </c>
      <c r="BE607" s="2169"/>
      <c r="BF607" s="1338"/>
      <c r="BG607" s="1302"/>
      <c r="BH607" s="1338"/>
      <c r="BI607" s="1303"/>
      <c r="BJ607" s="1342"/>
      <c r="BK607" s="1304"/>
      <c r="BL607" s="1229"/>
      <c r="BM607" s="1229"/>
      <c r="BN607" s="1229"/>
      <c r="BO607" s="1490">
        <f t="shared" si="266"/>
        <v>0</v>
      </c>
      <c r="BP607" s="1316">
        <f t="shared" si="246"/>
        <v>11159090</v>
      </c>
      <c r="BQ607" s="1305"/>
      <c r="BS607" s="1298">
        <f t="shared" si="260"/>
        <v>0</v>
      </c>
      <c r="BT607" s="1298">
        <f t="shared" si="261"/>
        <v>0</v>
      </c>
      <c r="BU607" s="1298">
        <f t="shared" si="262"/>
        <v>5</v>
      </c>
      <c r="BV607" s="1298">
        <f t="shared" si="263"/>
        <v>0</v>
      </c>
      <c r="BW607" s="1298">
        <f t="shared" si="264"/>
        <v>11159090</v>
      </c>
    </row>
    <row r="608" spans="1:75" ht="15" customHeight="1" thickBot="1" x14ac:dyDescent="0.3">
      <c r="A608" s="1315">
        <v>27</v>
      </c>
      <c r="B608" s="1339">
        <v>43612</v>
      </c>
      <c r="C608" s="1268">
        <f t="shared" si="270"/>
        <v>600</v>
      </c>
      <c r="D608" s="2265" t="s">
        <v>87</v>
      </c>
      <c r="E608" s="1266" t="s">
        <v>88</v>
      </c>
      <c r="F608" s="794"/>
      <c r="G608" s="1491">
        <f t="shared" si="265"/>
        <v>0</v>
      </c>
      <c r="H608" s="1268"/>
      <c r="I608" s="2605">
        <f t="shared" si="267"/>
        <v>0</v>
      </c>
      <c r="J608" s="808">
        <v>10</v>
      </c>
      <c r="K608" s="2605">
        <f t="shared" si="249"/>
        <v>22318180</v>
      </c>
      <c r="L608" s="2768"/>
      <c r="M608" s="2605">
        <f t="shared" si="250"/>
        <v>0</v>
      </c>
      <c r="N608" s="1505">
        <f t="shared" si="268"/>
        <v>10</v>
      </c>
      <c r="O608" s="1494">
        <f t="shared" si="268"/>
        <v>22318180</v>
      </c>
      <c r="P608" s="1494">
        <f t="shared" si="244"/>
        <v>400000</v>
      </c>
      <c r="Q608" s="1307"/>
      <c r="R608" s="1508">
        <v>1331818</v>
      </c>
      <c r="S608" s="1508">
        <v>1931818</v>
      </c>
      <c r="T608" s="1508">
        <v>2231818</v>
      </c>
      <c r="U608" s="1508">
        <v>431818</v>
      </c>
      <c r="V608" s="1302"/>
      <c r="W608" s="1338"/>
      <c r="X608" s="2299"/>
      <c r="Y608" s="1338"/>
      <c r="Z608" s="2450"/>
      <c r="AA608" s="1342"/>
      <c r="AB608" s="1340"/>
      <c r="AC608" s="1229"/>
      <c r="AD608" s="1229"/>
      <c r="AE608" s="1229"/>
      <c r="AF608" s="1490">
        <f t="shared" si="251"/>
        <v>0</v>
      </c>
      <c r="AG608" s="1316">
        <f t="shared" si="252"/>
        <v>22318180</v>
      </c>
      <c r="AH608" s="1305"/>
      <c r="AI608" s="1313"/>
      <c r="AJ608" s="1267"/>
      <c r="AK608" s="1299"/>
      <c r="AL608" s="2538"/>
      <c r="AM608" s="2255"/>
      <c r="AN608" s="1266"/>
      <c r="AO608" s="1254"/>
      <c r="AP608" s="1491">
        <f t="shared" si="253"/>
        <v>0</v>
      </c>
      <c r="AQ608" s="1268"/>
      <c r="AR608" s="1492">
        <f t="shared" si="254"/>
        <v>0</v>
      </c>
      <c r="AS608" s="808"/>
      <c r="AT608" s="1492">
        <f t="shared" si="255"/>
        <v>0</v>
      </c>
      <c r="AU608" s="809"/>
      <c r="AV608" s="1492">
        <f t="shared" si="256"/>
        <v>0</v>
      </c>
      <c r="AW608" s="1493">
        <f t="shared" si="257"/>
        <v>0</v>
      </c>
      <c r="AX608" s="2153">
        <f t="shared" si="258"/>
        <v>0</v>
      </c>
      <c r="AY608" s="1495">
        <f t="shared" si="259"/>
        <v>0</v>
      </c>
      <c r="AZ608" s="1271"/>
      <c r="BA608" s="1508">
        <v>1331818</v>
      </c>
      <c r="BB608" s="1508">
        <v>1931818</v>
      </c>
      <c r="BC608" s="1508">
        <v>2231818</v>
      </c>
      <c r="BD608" s="1508">
        <v>431818</v>
      </c>
      <c r="BE608" s="2169"/>
      <c r="BF608" s="1338"/>
      <c r="BG608" s="1302"/>
      <c r="BH608" s="1338"/>
      <c r="BI608" s="1303"/>
      <c r="BJ608" s="1342"/>
      <c r="BK608" s="1304"/>
      <c r="BL608" s="1229"/>
      <c r="BM608" s="1229"/>
      <c r="BN608" s="1229"/>
      <c r="BO608" s="1490">
        <f t="shared" si="266"/>
        <v>0</v>
      </c>
      <c r="BP608" s="1316">
        <f t="shared" ref="BP608:BP639" si="271">O608-BO608</f>
        <v>22318180</v>
      </c>
      <c r="BQ608" s="1305"/>
      <c r="BS608" s="1298">
        <f t="shared" si="260"/>
        <v>0</v>
      </c>
      <c r="BT608" s="1298">
        <f t="shared" si="261"/>
        <v>0</v>
      </c>
      <c r="BU608" s="1298">
        <f t="shared" si="262"/>
        <v>10</v>
      </c>
      <c r="BV608" s="1298">
        <f t="shared" si="263"/>
        <v>0</v>
      </c>
      <c r="BW608" s="1298">
        <f t="shared" si="264"/>
        <v>22318180</v>
      </c>
    </row>
    <row r="609" spans="1:75" ht="15" customHeight="1" x14ac:dyDescent="0.25">
      <c r="A609" s="1315">
        <v>1</v>
      </c>
      <c r="B609" s="1339">
        <v>43613</v>
      </c>
      <c r="C609" s="1268">
        <v>601</v>
      </c>
      <c r="D609" s="2265" t="s">
        <v>81</v>
      </c>
      <c r="E609" s="1266" t="s">
        <v>31</v>
      </c>
      <c r="F609" s="794"/>
      <c r="G609" s="1491">
        <f t="shared" si="265"/>
        <v>0</v>
      </c>
      <c r="H609" s="1268">
        <v>1</v>
      </c>
      <c r="I609" s="2605">
        <f t="shared" si="267"/>
        <v>1931818</v>
      </c>
      <c r="J609" s="808">
        <v>4</v>
      </c>
      <c r="K609" s="2605">
        <f t="shared" si="249"/>
        <v>8927272</v>
      </c>
      <c r="L609" s="2768"/>
      <c r="M609" s="2605">
        <f t="shared" si="250"/>
        <v>0</v>
      </c>
      <c r="N609" s="1505">
        <f t="shared" ref="N609:O627" si="272">F609+H609+J609+L609</f>
        <v>5</v>
      </c>
      <c r="O609" s="1494">
        <f t="shared" si="272"/>
        <v>10859090</v>
      </c>
      <c r="P609" s="1494">
        <f t="shared" si="244"/>
        <v>200000</v>
      </c>
      <c r="Q609" s="1307"/>
      <c r="R609" s="1508">
        <v>1331818</v>
      </c>
      <c r="S609" s="1508">
        <v>1931818</v>
      </c>
      <c r="T609" s="1508">
        <v>2231818</v>
      </c>
      <c r="U609" s="1508">
        <v>431818</v>
      </c>
      <c r="V609" s="1302"/>
      <c r="W609" s="1338"/>
      <c r="X609" s="2299"/>
      <c r="Y609" s="1338"/>
      <c r="Z609" s="2450"/>
      <c r="AA609" s="1342"/>
      <c r="AB609" s="1340"/>
      <c r="AC609" s="1229"/>
      <c r="AD609" s="1229"/>
      <c r="AE609" s="1229"/>
      <c r="AF609" s="1490">
        <f t="shared" si="251"/>
        <v>0</v>
      </c>
      <c r="AG609" s="1316">
        <f t="shared" si="252"/>
        <v>10859090</v>
      </c>
      <c r="AH609" s="1305"/>
      <c r="AI609" s="1313"/>
      <c r="AJ609" s="1425"/>
      <c r="AK609" s="1299"/>
      <c r="AL609" s="2538"/>
      <c r="AM609" s="2255"/>
      <c r="AN609" s="1266"/>
      <c r="AO609" s="1529"/>
      <c r="AP609" s="1491">
        <f t="shared" si="253"/>
        <v>0</v>
      </c>
      <c r="AQ609" s="1268"/>
      <c r="AR609" s="1492">
        <f t="shared" si="254"/>
        <v>0</v>
      </c>
      <c r="AS609" s="808"/>
      <c r="AT609" s="1492">
        <f t="shared" si="255"/>
        <v>0</v>
      </c>
      <c r="AU609" s="809"/>
      <c r="AV609" s="1492">
        <f t="shared" si="256"/>
        <v>0</v>
      </c>
      <c r="AW609" s="1493">
        <f t="shared" si="257"/>
        <v>0</v>
      </c>
      <c r="AX609" s="2153">
        <f t="shared" si="258"/>
        <v>0</v>
      </c>
      <c r="AY609" s="1495">
        <f t="shared" si="259"/>
        <v>0</v>
      </c>
      <c r="AZ609" s="1271"/>
      <c r="BA609" s="1508">
        <v>1331818</v>
      </c>
      <c r="BB609" s="1508">
        <v>1931818</v>
      </c>
      <c r="BC609" s="1508">
        <v>2231818</v>
      </c>
      <c r="BD609" s="1508">
        <v>431818</v>
      </c>
      <c r="BE609" s="2169"/>
      <c r="BF609" s="1338"/>
      <c r="BG609" s="1302"/>
      <c r="BH609" s="1338"/>
      <c r="BI609" s="1303"/>
      <c r="BJ609" s="1342"/>
      <c r="BK609" s="1304"/>
      <c r="BL609" s="1229"/>
      <c r="BM609" s="1229"/>
      <c r="BN609" s="1229"/>
      <c r="BO609" s="1490">
        <f t="shared" si="266"/>
        <v>0</v>
      </c>
      <c r="BP609" s="1316">
        <f t="shared" si="271"/>
        <v>10859090</v>
      </c>
      <c r="BQ609" s="1305"/>
      <c r="BS609" s="1298">
        <f t="shared" si="260"/>
        <v>0</v>
      </c>
      <c r="BT609" s="1298">
        <f t="shared" si="261"/>
        <v>1</v>
      </c>
      <c r="BU609" s="1298">
        <f t="shared" si="262"/>
        <v>4</v>
      </c>
      <c r="BV609" s="1298">
        <f t="shared" si="263"/>
        <v>0</v>
      </c>
      <c r="BW609" s="1298">
        <f t="shared" si="264"/>
        <v>10859090</v>
      </c>
    </row>
    <row r="610" spans="1:75" ht="15" customHeight="1" x14ac:dyDescent="0.25">
      <c r="A610" s="1315">
        <f>+A609+1</f>
        <v>2</v>
      </c>
      <c r="B610" s="1339">
        <v>43613</v>
      </c>
      <c r="C610" s="1268">
        <f>+C609+1</f>
        <v>602</v>
      </c>
      <c r="D610" s="2265" t="s">
        <v>34</v>
      </c>
      <c r="E610" s="1266" t="s">
        <v>31</v>
      </c>
      <c r="F610" s="794"/>
      <c r="G610" s="1491">
        <f t="shared" si="265"/>
        <v>0</v>
      </c>
      <c r="H610" s="1268">
        <v>1</v>
      </c>
      <c r="I610" s="2605">
        <f t="shared" si="267"/>
        <v>1931818</v>
      </c>
      <c r="J610" s="808">
        <v>4</v>
      </c>
      <c r="K610" s="2605">
        <f t="shared" si="249"/>
        <v>8927272</v>
      </c>
      <c r="L610" s="2768"/>
      <c r="M610" s="2605">
        <f t="shared" si="250"/>
        <v>0</v>
      </c>
      <c r="N610" s="1505">
        <f t="shared" si="272"/>
        <v>5</v>
      </c>
      <c r="O610" s="1494">
        <f t="shared" si="272"/>
        <v>10859090</v>
      </c>
      <c r="P610" s="1494">
        <f t="shared" si="244"/>
        <v>200000</v>
      </c>
      <c r="Q610" s="1307"/>
      <c r="R610" s="1508">
        <v>1331818</v>
      </c>
      <c r="S610" s="1508">
        <v>1931818</v>
      </c>
      <c r="T610" s="1508">
        <v>2231818</v>
      </c>
      <c r="U610" s="1508">
        <v>431818</v>
      </c>
      <c r="V610" s="1302"/>
      <c r="W610" s="1338"/>
      <c r="X610" s="2299"/>
      <c r="Y610" s="1338"/>
      <c r="Z610" s="2450"/>
      <c r="AA610" s="1342"/>
      <c r="AB610" s="1340"/>
      <c r="AC610" s="1229"/>
      <c r="AD610" s="1229"/>
      <c r="AE610" s="1229"/>
      <c r="AF610" s="1490">
        <f t="shared" si="251"/>
        <v>0</v>
      </c>
      <c r="AG610" s="1316">
        <f t="shared" si="252"/>
        <v>10859090</v>
      </c>
      <c r="AH610" s="1465"/>
      <c r="AI610" s="1313"/>
      <c r="AJ610" s="1267"/>
      <c r="AK610" s="1299"/>
      <c r="AL610" s="2538"/>
      <c r="AM610" s="2255"/>
      <c r="AN610" s="1266"/>
      <c r="AO610" s="1529"/>
      <c r="AP610" s="1491">
        <f t="shared" si="253"/>
        <v>0</v>
      </c>
      <c r="AQ610" s="1268"/>
      <c r="AR610" s="1492">
        <f t="shared" si="254"/>
        <v>0</v>
      </c>
      <c r="AS610" s="808"/>
      <c r="AT610" s="1492">
        <f t="shared" si="255"/>
        <v>0</v>
      </c>
      <c r="AU610" s="809"/>
      <c r="AV610" s="1492">
        <f t="shared" si="256"/>
        <v>0</v>
      </c>
      <c r="AW610" s="1493">
        <f t="shared" si="257"/>
        <v>0</v>
      </c>
      <c r="AX610" s="2153">
        <f t="shared" si="258"/>
        <v>0</v>
      </c>
      <c r="AY610" s="1495">
        <f t="shared" si="259"/>
        <v>0</v>
      </c>
      <c r="AZ610" s="1271"/>
      <c r="BA610" s="1508">
        <v>1331818</v>
      </c>
      <c r="BB610" s="1508">
        <v>1931818</v>
      </c>
      <c r="BC610" s="1508">
        <v>2231818</v>
      </c>
      <c r="BD610" s="1508">
        <v>431818</v>
      </c>
      <c r="BE610" s="2169"/>
      <c r="BF610" s="1338"/>
      <c r="BG610" s="1302"/>
      <c r="BH610" s="1338"/>
      <c r="BI610" s="1303"/>
      <c r="BJ610" s="1342"/>
      <c r="BK610" s="1304"/>
      <c r="BL610" s="1229"/>
      <c r="BM610" s="1229"/>
      <c r="BN610" s="1229"/>
      <c r="BO610" s="1490">
        <f t="shared" si="266"/>
        <v>0</v>
      </c>
      <c r="BP610" s="1316">
        <f t="shared" si="271"/>
        <v>10859090</v>
      </c>
      <c r="BQ610" s="1305"/>
      <c r="BS610" s="1298">
        <f t="shared" si="260"/>
        <v>0</v>
      </c>
      <c r="BT610" s="1298">
        <f t="shared" si="261"/>
        <v>1</v>
      </c>
      <c r="BU610" s="1298">
        <f t="shared" si="262"/>
        <v>4</v>
      </c>
      <c r="BV610" s="1298">
        <f t="shared" si="263"/>
        <v>0</v>
      </c>
      <c r="BW610" s="1298">
        <f t="shared" si="264"/>
        <v>10859090</v>
      </c>
    </row>
    <row r="611" spans="1:75" ht="15" customHeight="1" x14ac:dyDescent="0.25">
      <c r="A611" s="1315">
        <f>+A610+1</f>
        <v>3</v>
      </c>
      <c r="B611" s="1339">
        <v>43613</v>
      </c>
      <c r="C611" s="1268">
        <f t="shared" ref="C611:C616" si="273">+C610+1</f>
        <v>603</v>
      </c>
      <c r="D611" s="2523" t="s">
        <v>30</v>
      </c>
      <c r="E611" s="1266" t="s">
        <v>31</v>
      </c>
      <c r="F611" s="794"/>
      <c r="G611" s="1491">
        <f t="shared" si="265"/>
        <v>0</v>
      </c>
      <c r="H611" s="1268">
        <v>2</v>
      </c>
      <c r="I611" s="2605">
        <f t="shared" si="267"/>
        <v>3863636</v>
      </c>
      <c r="J611" s="808">
        <v>3</v>
      </c>
      <c r="K611" s="2605">
        <f t="shared" si="249"/>
        <v>6695454</v>
      </c>
      <c r="L611" s="2768"/>
      <c r="M611" s="2605">
        <f t="shared" si="250"/>
        <v>0</v>
      </c>
      <c r="N611" s="1505">
        <f t="shared" si="272"/>
        <v>5</v>
      </c>
      <c r="O611" s="1494">
        <f t="shared" si="272"/>
        <v>10559090</v>
      </c>
      <c r="P611" s="1494">
        <f t="shared" si="244"/>
        <v>200000</v>
      </c>
      <c r="Q611" s="1307"/>
      <c r="R611" s="1508">
        <v>1331818</v>
      </c>
      <c r="S611" s="1508">
        <v>1931818</v>
      </c>
      <c r="T611" s="1508">
        <v>2231818</v>
      </c>
      <c r="U611" s="1508">
        <v>431818</v>
      </c>
      <c r="V611" s="1302"/>
      <c r="W611" s="1338"/>
      <c r="X611" s="2299"/>
      <c r="Y611" s="1338"/>
      <c r="Z611" s="2450"/>
      <c r="AA611" s="1342"/>
      <c r="AB611" s="1340"/>
      <c r="AC611" s="1229"/>
      <c r="AD611" s="1229"/>
      <c r="AE611" s="1229"/>
      <c r="AF611" s="1490">
        <f t="shared" si="251"/>
        <v>0</v>
      </c>
      <c r="AG611" s="1316">
        <f t="shared" si="252"/>
        <v>10559090</v>
      </c>
      <c r="AH611" s="1305"/>
      <c r="AI611" s="1313"/>
      <c r="AJ611" s="1267"/>
      <c r="AK611" s="1299"/>
      <c r="AL611" s="2538"/>
      <c r="AM611" s="2256"/>
      <c r="AN611" s="1266"/>
      <c r="AO611" s="1254"/>
      <c r="AP611" s="1491">
        <f t="shared" si="253"/>
        <v>0</v>
      </c>
      <c r="AQ611" s="1268"/>
      <c r="AR611" s="1492">
        <f t="shared" si="254"/>
        <v>0</v>
      </c>
      <c r="AS611" s="808"/>
      <c r="AT611" s="1492">
        <f t="shared" si="255"/>
        <v>0</v>
      </c>
      <c r="AU611" s="809"/>
      <c r="AV611" s="1492">
        <f t="shared" si="256"/>
        <v>0</v>
      </c>
      <c r="AW611" s="1493">
        <f t="shared" si="257"/>
        <v>0</v>
      </c>
      <c r="AX611" s="2153">
        <f t="shared" si="258"/>
        <v>0</v>
      </c>
      <c r="AY611" s="1495">
        <f t="shared" si="259"/>
        <v>0</v>
      </c>
      <c r="AZ611" s="1271"/>
      <c r="BA611" s="1508">
        <v>1331818</v>
      </c>
      <c r="BB611" s="1508">
        <v>1931818</v>
      </c>
      <c r="BC611" s="1508">
        <v>2231818</v>
      </c>
      <c r="BD611" s="1508">
        <v>431818</v>
      </c>
      <c r="BE611" s="2169"/>
      <c r="BF611" s="1338"/>
      <c r="BG611" s="1302"/>
      <c r="BH611" s="1338"/>
      <c r="BI611" s="1302"/>
      <c r="BJ611" s="1342"/>
      <c r="BK611" s="1304"/>
      <c r="BL611" s="1229"/>
      <c r="BM611" s="1229"/>
      <c r="BN611" s="1229"/>
      <c r="BO611" s="1490">
        <f t="shared" si="266"/>
        <v>0</v>
      </c>
      <c r="BP611" s="1316">
        <f t="shared" si="271"/>
        <v>10559090</v>
      </c>
      <c r="BQ611" s="1305"/>
      <c r="BS611" s="1298">
        <f t="shared" si="260"/>
        <v>0</v>
      </c>
      <c r="BT611" s="1298">
        <f t="shared" si="261"/>
        <v>2</v>
      </c>
      <c r="BU611" s="1298">
        <f t="shared" si="262"/>
        <v>3</v>
      </c>
      <c r="BV611" s="1298">
        <f t="shared" si="263"/>
        <v>0</v>
      </c>
      <c r="BW611" s="1298">
        <f t="shared" si="264"/>
        <v>10559090</v>
      </c>
    </row>
    <row r="612" spans="1:75" ht="15" customHeight="1" x14ac:dyDescent="0.25">
      <c r="A612" s="1315">
        <f t="shared" ref="A612:A620" si="274">+A611+1</f>
        <v>4</v>
      </c>
      <c r="B612" s="1339">
        <v>43613</v>
      </c>
      <c r="C612" s="1268">
        <f t="shared" si="273"/>
        <v>604</v>
      </c>
      <c r="D612" s="2265" t="s">
        <v>37</v>
      </c>
      <c r="E612" s="1266" t="s">
        <v>31</v>
      </c>
      <c r="F612" s="794"/>
      <c r="G612" s="1491">
        <f t="shared" si="265"/>
        <v>0</v>
      </c>
      <c r="H612" s="1268">
        <v>4</v>
      </c>
      <c r="I612" s="2605">
        <f t="shared" si="267"/>
        <v>7727272</v>
      </c>
      <c r="J612" s="808">
        <v>1</v>
      </c>
      <c r="K612" s="2605">
        <f t="shared" si="249"/>
        <v>2231818</v>
      </c>
      <c r="L612" s="2768"/>
      <c r="M612" s="2605">
        <f t="shared" si="250"/>
        <v>0</v>
      </c>
      <c r="N612" s="1505">
        <f t="shared" si="272"/>
        <v>5</v>
      </c>
      <c r="O612" s="1494">
        <f t="shared" si="272"/>
        <v>9959090</v>
      </c>
      <c r="P612" s="1494">
        <f t="shared" si="244"/>
        <v>200000</v>
      </c>
      <c r="Q612" s="1307"/>
      <c r="R612" s="1508">
        <v>1331818</v>
      </c>
      <c r="S612" s="1508">
        <v>1931818</v>
      </c>
      <c r="T612" s="1508">
        <v>2231818</v>
      </c>
      <c r="U612" s="1508">
        <v>431818</v>
      </c>
      <c r="V612" s="1302"/>
      <c r="W612" s="1338"/>
      <c r="X612" s="2299"/>
      <c r="Y612" s="1338"/>
      <c r="Z612" s="2450"/>
      <c r="AA612" s="1342"/>
      <c r="AB612" s="1340"/>
      <c r="AC612" s="1229"/>
      <c r="AD612" s="1229"/>
      <c r="AE612" s="1229"/>
      <c r="AF612" s="1490">
        <f t="shared" si="251"/>
        <v>0</v>
      </c>
      <c r="AG612" s="1316">
        <f t="shared" si="252"/>
        <v>9959090</v>
      </c>
      <c r="AH612" s="1305"/>
      <c r="AI612" s="1313"/>
      <c r="AJ612" s="1267"/>
      <c r="AK612" s="1299"/>
      <c r="AL612" s="2538"/>
      <c r="AM612" s="2255"/>
      <c r="AN612" s="1266"/>
      <c r="AO612" s="1254"/>
      <c r="AP612" s="1491">
        <f t="shared" si="253"/>
        <v>0</v>
      </c>
      <c r="AQ612" s="1268"/>
      <c r="AR612" s="1492">
        <f t="shared" si="254"/>
        <v>0</v>
      </c>
      <c r="AS612" s="808"/>
      <c r="AT612" s="1492">
        <f t="shared" si="255"/>
        <v>0</v>
      </c>
      <c r="AU612" s="809"/>
      <c r="AV612" s="1492">
        <f t="shared" si="256"/>
        <v>0</v>
      </c>
      <c r="AW612" s="1493">
        <f t="shared" si="257"/>
        <v>0</v>
      </c>
      <c r="AX612" s="2153">
        <f t="shared" si="258"/>
        <v>0</v>
      </c>
      <c r="AY612" s="1495">
        <f t="shared" si="259"/>
        <v>0</v>
      </c>
      <c r="AZ612" s="1271"/>
      <c r="BA612" s="1508">
        <v>1331818</v>
      </c>
      <c r="BB612" s="1508">
        <v>1931818</v>
      </c>
      <c r="BC612" s="1508">
        <v>2231818</v>
      </c>
      <c r="BD612" s="1508">
        <v>431818</v>
      </c>
      <c r="BE612" s="2169"/>
      <c r="BF612" s="1338"/>
      <c r="BG612" s="1302"/>
      <c r="BH612" s="1338"/>
      <c r="BI612" s="1303"/>
      <c r="BJ612" s="1342"/>
      <c r="BK612" s="1304"/>
      <c r="BL612" s="1229"/>
      <c r="BM612" s="1229"/>
      <c r="BN612" s="1229"/>
      <c r="BO612" s="1490">
        <f t="shared" si="266"/>
        <v>0</v>
      </c>
      <c r="BP612" s="1316">
        <f t="shared" si="271"/>
        <v>9959090</v>
      </c>
      <c r="BQ612" s="1305"/>
      <c r="BS612" s="1298">
        <f t="shared" si="260"/>
        <v>0</v>
      </c>
      <c r="BT612" s="1298">
        <f t="shared" si="261"/>
        <v>4</v>
      </c>
      <c r="BU612" s="1298">
        <f t="shared" si="262"/>
        <v>1</v>
      </c>
      <c r="BV612" s="1298">
        <f t="shared" si="263"/>
        <v>0</v>
      </c>
      <c r="BW612" s="1298">
        <f t="shared" si="264"/>
        <v>9959090</v>
      </c>
    </row>
    <row r="613" spans="1:75" ht="15" customHeight="1" x14ac:dyDescent="0.25">
      <c r="A613" s="1315">
        <f t="shared" si="274"/>
        <v>5</v>
      </c>
      <c r="B613" s="1339">
        <v>43613</v>
      </c>
      <c r="C613" s="1268">
        <f t="shared" si="273"/>
        <v>605</v>
      </c>
      <c r="D613" s="2523" t="s">
        <v>50</v>
      </c>
      <c r="E613" s="1266" t="s">
        <v>43</v>
      </c>
      <c r="F613" s="794"/>
      <c r="G613" s="1491">
        <f t="shared" si="265"/>
        <v>0</v>
      </c>
      <c r="H613" s="1268"/>
      <c r="I613" s="2605">
        <f t="shared" si="267"/>
        <v>0</v>
      </c>
      <c r="J613" s="808">
        <v>4</v>
      </c>
      <c r="K613" s="2605">
        <f t="shared" si="249"/>
        <v>8927272</v>
      </c>
      <c r="L613" s="2768">
        <v>1</v>
      </c>
      <c r="M613" s="2605">
        <f t="shared" si="250"/>
        <v>431818</v>
      </c>
      <c r="N613" s="1505">
        <f t="shared" si="272"/>
        <v>5</v>
      </c>
      <c r="O613" s="1494">
        <f t="shared" si="272"/>
        <v>9359090</v>
      </c>
      <c r="P613" s="1494">
        <f t="shared" si="244"/>
        <v>200000</v>
      </c>
      <c r="Q613" s="1307"/>
      <c r="R613" s="1508">
        <v>1331818</v>
      </c>
      <c r="S613" s="1508">
        <v>1931818</v>
      </c>
      <c r="T613" s="1508">
        <v>2231818</v>
      </c>
      <c r="U613" s="1508">
        <v>431818</v>
      </c>
      <c r="V613" s="1302"/>
      <c r="W613" s="1338"/>
      <c r="X613" s="2299"/>
      <c r="Y613" s="1338"/>
      <c r="Z613" s="1302"/>
      <c r="AA613" s="1342"/>
      <c r="AB613" s="1340"/>
      <c r="AC613" s="1229"/>
      <c r="AD613" s="1229"/>
      <c r="AE613" s="1229"/>
      <c r="AF613" s="1490">
        <f t="shared" si="251"/>
        <v>0</v>
      </c>
      <c r="AG613" s="1316">
        <f t="shared" si="252"/>
        <v>9359090</v>
      </c>
      <c r="AH613" s="1305"/>
      <c r="AI613" s="1313"/>
      <c r="AJ613" s="1267"/>
      <c r="AK613" s="1299"/>
      <c r="AL613" s="2538"/>
      <c r="AM613" s="2256"/>
      <c r="AN613" s="1266"/>
      <c r="AO613" s="1254"/>
      <c r="AP613" s="1491">
        <f t="shared" si="253"/>
        <v>0</v>
      </c>
      <c r="AQ613" s="1268"/>
      <c r="AR613" s="1492">
        <f t="shared" si="254"/>
        <v>0</v>
      </c>
      <c r="AS613" s="808"/>
      <c r="AT613" s="1492">
        <f t="shared" si="255"/>
        <v>0</v>
      </c>
      <c r="AU613" s="809"/>
      <c r="AV613" s="1492">
        <f t="shared" si="256"/>
        <v>0</v>
      </c>
      <c r="AW613" s="1493">
        <f t="shared" si="257"/>
        <v>0</v>
      </c>
      <c r="AX613" s="2153">
        <f t="shared" si="258"/>
        <v>0</v>
      </c>
      <c r="AY613" s="1495">
        <f t="shared" si="259"/>
        <v>0</v>
      </c>
      <c r="AZ613" s="1271"/>
      <c r="BA613" s="1508">
        <v>1331818</v>
      </c>
      <c r="BB613" s="1508">
        <v>1931818</v>
      </c>
      <c r="BC613" s="1508">
        <v>2231818</v>
      </c>
      <c r="BD613" s="1508">
        <v>431818</v>
      </c>
      <c r="BE613" s="2169"/>
      <c r="BF613" s="1338"/>
      <c r="BG613" s="1302"/>
      <c r="BH613" s="1338"/>
      <c r="BI613" s="1303"/>
      <c r="BJ613" s="1342"/>
      <c r="BK613" s="1304"/>
      <c r="BL613" s="1229"/>
      <c r="BM613" s="1229"/>
      <c r="BN613" s="1229"/>
      <c r="BO613" s="1490">
        <f t="shared" si="266"/>
        <v>0</v>
      </c>
      <c r="BP613" s="1316">
        <f t="shared" si="271"/>
        <v>9359090</v>
      </c>
      <c r="BQ613" s="1305"/>
      <c r="BS613" s="1298">
        <f t="shared" si="260"/>
        <v>0</v>
      </c>
      <c r="BT613" s="1298">
        <f t="shared" si="261"/>
        <v>0</v>
      </c>
      <c r="BU613" s="1298">
        <f t="shared" si="262"/>
        <v>4</v>
      </c>
      <c r="BV613" s="1298">
        <f t="shared" si="263"/>
        <v>1</v>
      </c>
      <c r="BW613" s="1298">
        <f t="shared" si="264"/>
        <v>9359090</v>
      </c>
    </row>
    <row r="614" spans="1:75" ht="15" customHeight="1" x14ac:dyDescent="0.25">
      <c r="A614" s="1315">
        <f t="shared" si="274"/>
        <v>6</v>
      </c>
      <c r="B614" s="1339">
        <v>43613</v>
      </c>
      <c r="C614" s="1268">
        <f t="shared" si="273"/>
        <v>606</v>
      </c>
      <c r="D614" s="2265" t="s">
        <v>42</v>
      </c>
      <c r="E614" s="1266" t="s">
        <v>43</v>
      </c>
      <c r="F614" s="794"/>
      <c r="G614" s="1491">
        <f t="shared" si="265"/>
        <v>0</v>
      </c>
      <c r="H614" s="1268">
        <v>2</v>
      </c>
      <c r="I614" s="2605">
        <f t="shared" si="267"/>
        <v>3863636</v>
      </c>
      <c r="J614" s="808">
        <v>3</v>
      </c>
      <c r="K614" s="2605">
        <f t="shared" si="249"/>
        <v>6695454</v>
      </c>
      <c r="L614" s="2768">
        <v>1</v>
      </c>
      <c r="M614" s="2605">
        <f t="shared" si="250"/>
        <v>431818</v>
      </c>
      <c r="N614" s="1505">
        <f t="shared" si="272"/>
        <v>6</v>
      </c>
      <c r="O614" s="1494">
        <f t="shared" si="272"/>
        <v>10990908</v>
      </c>
      <c r="P614" s="1494">
        <f t="shared" si="244"/>
        <v>240000</v>
      </c>
      <c r="Q614" s="1307"/>
      <c r="R614" s="1508">
        <v>1331818</v>
      </c>
      <c r="S614" s="1508">
        <v>1931818</v>
      </c>
      <c r="T614" s="1508">
        <v>2231818</v>
      </c>
      <c r="U614" s="1508">
        <v>431818</v>
      </c>
      <c r="V614" s="1302"/>
      <c r="W614" s="1338"/>
      <c r="X614" s="2299"/>
      <c r="Y614" s="1338"/>
      <c r="Z614" s="2450"/>
      <c r="AA614" s="1342"/>
      <c r="AB614" s="1340"/>
      <c r="AC614" s="1229"/>
      <c r="AD614" s="1229"/>
      <c r="AE614" s="1229"/>
      <c r="AF614" s="1490">
        <f t="shared" si="251"/>
        <v>0</v>
      </c>
      <c r="AG614" s="1316">
        <f t="shared" si="252"/>
        <v>10990908</v>
      </c>
      <c r="AH614" s="1305"/>
      <c r="AI614" s="1313"/>
      <c r="AJ614" s="1267"/>
      <c r="AK614" s="1299"/>
      <c r="AL614" s="2538"/>
      <c r="AM614" s="2255"/>
      <c r="AN614" s="1266"/>
      <c r="AO614" s="1254"/>
      <c r="AP614" s="1491">
        <f t="shared" si="253"/>
        <v>0</v>
      </c>
      <c r="AQ614" s="1268"/>
      <c r="AR614" s="1492">
        <f t="shared" si="254"/>
        <v>0</v>
      </c>
      <c r="AS614" s="808"/>
      <c r="AT614" s="1492">
        <f t="shared" si="255"/>
        <v>0</v>
      </c>
      <c r="AU614" s="809"/>
      <c r="AV614" s="1492">
        <f t="shared" si="256"/>
        <v>0</v>
      </c>
      <c r="AW614" s="1493">
        <f t="shared" si="257"/>
        <v>0</v>
      </c>
      <c r="AX614" s="2153">
        <f t="shared" si="258"/>
        <v>0</v>
      </c>
      <c r="AY614" s="1495">
        <f t="shared" si="259"/>
        <v>0</v>
      </c>
      <c r="AZ614" s="1271"/>
      <c r="BA614" s="1508">
        <v>1331818</v>
      </c>
      <c r="BB614" s="1508">
        <v>1931818</v>
      </c>
      <c r="BC614" s="1508">
        <v>2231818</v>
      </c>
      <c r="BD614" s="1508">
        <v>431818</v>
      </c>
      <c r="BE614" s="2169"/>
      <c r="BF614" s="1338"/>
      <c r="BG614" s="1302"/>
      <c r="BH614" s="1338"/>
      <c r="BI614" s="1303"/>
      <c r="BJ614" s="1342"/>
      <c r="BK614" s="1304"/>
      <c r="BL614" s="1229"/>
      <c r="BM614" s="1229"/>
      <c r="BN614" s="1229"/>
      <c r="BO614" s="1490">
        <f t="shared" si="266"/>
        <v>0</v>
      </c>
      <c r="BP614" s="1316">
        <f t="shared" si="271"/>
        <v>10990908</v>
      </c>
      <c r="BQ614" s="1305"/>
      <c r="BS614" s="1298">
        <f t="shared" si="260"/>
        <v>0</v>
      </c>
      <c r="BT614" s="1298">
        <f t="shared" si="261"/>
        <v>2</v>
      </c>
      <c r="BU614" s="1298">
        <f t="shared" si="262"/>
        <v>3</v>
      </c>
      <c r="BV614" s="1298">
        <f t="shared" si="263"/>
        <v>1</v>
      </c>
      <c r="BW614" s="1298">
        <f t="shared" si="264"/>
        <v>10990908</v>
      </c>
    </row>
    <row r="615" spans="1:75" ht="15" customHeight="1" x14ac:dyDescent="0.25">
      <c r="A615" s="1315">
        <f t="shared" si="274"/>
        <v>7</v>
      </c>
      <c r="B615" s="1339">
        <v>43613</v>
      </c>
      <c r="C615" s="1268">
        <f t="shared" si="273"/>
        <v>607</v>
      </c>
      <c r="D615" s="2265" t="s">
        <v>52</v>
      </c>
      <c r="E615" s="1266" t="s">
        <v>43</v>
      </c>
      <c r="F615" s="794"/>
      <c r="G615" s="1491">
        <f t="shared" si="265"/>
        <v>0</v>
      </c>
      <c r="H615" s="1268"/>
      <c r="I615" s="2605">
        <f t="shared" si="267"/>
        <v>0</v>
      </c>
      <c r="J615" s="808">
        <v>9</v>
      </c>
      <c r="K615" s="2605">
        <f t="shared" si="249"/>
        <v>20086362</v>
      </c>
      <c r="L615" s="2768">
        <v>1</v>
      </c>
      <c r="M615" s="2605">
        <f t="shared" si="250"/>
        <v>431818</v>
      </c>
      <c r="N615" s="1505">
        <f t="shared" si="272"/>
        <v>10</v>
      </c>
      <c r="O615" s="1494">
        <f t="shared" si="272"/>
        <v>20518180</v>
      </c>
      <c r="P615" s="1494">
        <f t="shared" si="244"/>
        <v>400000</v>
      </c>
      <c r="Q615" s="1307"/>
      <c r="R615" s="1508">
        <v>1331818</v>
      </c>
      <c r="S615" s="1508">
        <v>1931818</v>
      </c>
      <c r="T615" s="1508">
        <v>2231818</v>
      </c>
      <c r="U615" s="1508">
        <v>431818</v>
      </c>
      <c r="V615" s="1302"/>
      <c r="W615" s="1338"/>
      <c r="X615" s="2299"/>
      <c r="Y615" s="1338"/>
      <c r="Z615" s="2450"/>
      <c r="AA615" s="1342"/>
      <c r="AB615" s="1340"/>
      <c r="AC615" s="1229"/>
      <c r="AD615" s="1229"/>
      <c r="AE615" s="1229"/>
      <c r="AF615" s="1490">
        <f t="shared" si="251"/>
        <v>0</v>
      </c>
      <c r="AG615" s="1316">
        <f t="shared" si="252"/>
        <v>20518180</v>
      </c>
      <c r="AH615" s="1305"/>
      <c r="AI615" s="1313"/>
      <c r="AJ615" s="1267"/>
      <c r="AK615" s="1299"/>
      <c r="AL615" s="2538"/>
      <c r="AM615" s="2255"/>
      <c r="AN615" s="1266"/>
      <c r="AO615" s="1254"/>
      <c r="AP615" s="1491">
        <f t="shared" si="253"/>
        <v>0</v>
      </c>
      <c r="AQ615" s="1268"/>
      <c r="AR615" s="1492">
        <f t="shared" si="254"/>
        <v>0</v>
      </c>
      <c r="AS615" s="808"/>
      <c r="AT615" s="1492">
        <f t="shared" si="255"/>
        <v>0</v>
      </c>
      <c r="AU615" s="809"/>
      <c r="AV615" s="1492">
        <f t="shared" si="256"/>
        <v>0</v>
      </c>
      <c r="AW615" s="1493">
        <f t="shared" si="257"/>
        <v>0</v>
      </c>
      <c r="AX615" s="2153">
        <f t="shared" si="258"/>
        <v>0</v>
      </c>
      <c r="AY615" s="1495">
        <f t="shared" si="259"/>
        <v>0</v>
      </c>
      <c r="AZ615" s="1271"/>
      <c r="BA615" s="1508">
        <v>1331818</v>
      </c>
      <c r="BB615" s="1508">
        <v>1931818</v>
      </c>
      <c r="BC615" s="1508">
        <v>2231818</v>
      </c>
      <c r="BD615" s="1508">
        <v>431818</v>
      </c>
      <c r="BE615" s="2169"/>
      <c r="BF615" s="1338"/>
      <c r="BG615" s="1302"/>
      <c r="BH615" s="1338"/>
      <c r="BI615" s="1303"/>
      <c r="BJ615" s="1342"/>
      <c r="BK615" s="1304"/>
      <c r="BL615" s="1229"/>
      <c r="BM615" s="1229"/>
      <c r="BN615" s="1229"/>
      <c r="BO615" s="1490">
        <f t="shared" si="266"/>
        <v>0</v>
      </c>
      <c r="BP615" s="1316">
        <f t="shared" si="271"/>
        <v>20518180</v>
      </c>
      <c r="BQ615" s="1305"/>
      <c r="BS615" s="1298">
        <f t="shared" si="260"/>
        <v>0</v>
      </c>
      <c r="BT615" s="1298">
        <f t="shared" si="261"/>
        <v>0</v>
      </c>
      <c r="BU615" s="1298">
        <f t="shared" si="262"/>
        <v>9</v>
      </c>
      <c r="BV615" s="1298">
        <f t="shared" si="263"/>
        <v>1</v>
      </c>
      <c r="BW615" s="1298">
        <f t="shared" si="264"/>
        <v>20518180</v>
      </c>
    </row>
    <row r="616" spans="1:75" ht="15" customHeight="1" x14ac:dyDescent="0.25">
      <c r="A616" s="1315">
        <f t="shared" si="274"/>
        <v>8</v>
      </c>
      <c r="B616" s="1339">
        <v>43613</v>
      </c>
      <c r="C616" s="1268">
        <f t="shared" si="273"/>
        <v>608</v>
      </c>
      <c r="D616" s="2265" t="s">
        <v>39</v>
      </c>
      <c r="E616" s="1266" t="s">
        <v>43</v>
      </c>
      <c r="F616" s="794"/>
      <c r="G616" s="1491">
        <f t="shared" si="265"/>
        <v>0</v>
      </c>
      <c r="H616" s="1268">
        <v>1</v>
      </c>
      <c r="I616" s="2605">
        <f t="shared" si="267"/>
        <v>1931818</v>
      </c>
      <c r="J616" s="808">
        <v>8</v>
      </c>
      <c r="K616" s="2605">
        <f t="shared" si="249"/>
        <v>17854544</v>
      </c>
      <c r="L616" s="2768">
        <v>1</v>
      </c>
      <c r="M616" s="2605">
        <f t="shared" si="250"/>
        <v>431818</v>
      </c>
      <c r="N616" s="1505">
        <f t="shared" si="272"/>
        <v>10</v>
      </c>
      <c r="O616" s="1494">
        <f t="shared" si="272"/>
        <v>20218180</v>
      </c>
      <c r="P616" s="1494">
        <f t="shared" si="244"/>
        <v>400000</v>
      </c>
      <c r="Q616" s="1307"/>
      <c r="R616" s="1508">
        <v>1331818</v>
      </c>
      <c r="S616" s="1508">
        <v>1931818</v>
      </c>
      <c r="T616" s="1508">
        <v>2231818</v>
      </c>
      <c r="U616" s="1508">
        <v>431818</v>
      </c>
      <c r="V616" s="1302"/>
      <c r="W616" s="1338"/>
      <c r="X616" s="2299"/>
      <c r="Y616" s="1338"/>
      <c r="Z616" s="2450"/>
      <c r="AA616" s="1342"/>
      <c r="AB616" s="1340"/>
      <c r="AC616" s="1229"/>
      <c r="AD616" s="1229"/>
      <c r="AE616" s="1229"/>
      <c r="AF616" s="1490">
        <f t="shared" si="251"/>
        <v>0</v>
      </c>
      <c r="AG616" s="1316">
        <f t="shared" si="252"/>
        <v>20218180</v>
      </c>
      <c r="AH616" s="1898"/>
      <c r="AI616" s="1313"/>
      <c r="AJ616" s="1267"/>
      <c r="AK616" s="1299"/>
      <c r="AL616" s="2538"/>
      <c r="AM616" s="2255"/>
      <c r="AN616" s="1266"/>
      <c r="AO616" s="1254"/>
      <c r="AP616" s="1491">
        <f t="shared" si="253"/>
        <v>0</v>
      </c>
      <c r="AQ616" s="1268"/>
      <c r="AR616" s="1492">
        <f t="shared" si="254"/>
        <v>0</v>
      </c>
      <c r="AS616" s="808"/>
      <c r="AT616" s="1492">
        <f t="shared" si="255"/>
        <v>0</v>
      </c>
      <c r="AU616" s="809"/>
      <c r="AV616" s="1492">
        <f t="shared" si="256"/>
        <v>0</v>
      </c>
      <c r="AW616" s="1493">
        <f t="shared" si="257"/>
        <v>0</v>
      </c>
      <c r="AX616" s="2153">
        <f t="shared" si="258"/>
        <v>0</v>
      </c>
      <c r="AY616" s="1495">
        <f t="shared" si="259"/>
        <v>0</v>
      </c>
      <c r="AZ616" s="1271"/>
      <c r="BA616" s="1508">
        <v>1331818</v>
      </c>
      <c r="BB616" s="1508">
        <v>1931818</v>
      </c>
      <c r="BC616" s="1508">
        <v>2231818</v>
      </c>
      <c r="BD616" s="1508">
        <v>431818</v>
      </c>
      <c r="BE616" s="2169"/>
      <c r="BF616" s="1338"/>
      <c r="BG616" s="1302"/>
      <c r="BH616" s="1338"/>
      <c r="BI616" s="1303"/>
      <c r="BJ616" s="1342"/>
      <c r="BK616" s="1304"/>
      <c r="BL616" s="1229"/>
      <c r="BM616" s="1229"/>
      <c r="BN616" s="1229"/>
      <c r="BO616" s="1490">
        <f t="shared" si="266"/>
        <v>0</v>
      </c>
      <c r="BP616" s="1316">
        <f t="shared" si="271"/>
        <v>20218180</v>
      </c>
      <c r="BQ616" s="1305"/>
      <c r="BS616" s="1298">
        <f t="shared" si="260"/>
        <v>0</v>
      </c>
      <c r="BT616" s="1298">
        <f t="shared" si="261"/>
        <v>1</v>
      </c>
      <c r="BU616" s="1298">
        <f t="shared" si="262"/>
        <v>8</v>
      </c>
      <c r="BV616" s="1298">
        <f t="shared" si="263"/>
        <v>1</v>
      </c>
      <c r="BW616" s="1298">
        <f t="shared" si="264"/>
        <v>20218180</v>
      </c>
    </row>
    <row r="617" spans="1:75" ht="15" customHeight="1" x14ac:dyDescent="0.25">
      <c r="A617" s="1315">
        <f t="shared" si="274"/>
        <v>9</v>
      </c>
      <c r="B617" s="1339">
        <v>43613</v>
      </c>
      <c r="C617" s="1268">
        <f>+C616+1</f>
        <v>609</v>
      </c>
      <c r="D617" s="2265" t="s">
        <v>48</v>
      </c>
      <c r="E617" s="1266" t="s">
        <v>43</v>
      </c>
      <c r="F617" s="794"/>
      <c r="G617" s="1491">
        <f t="shared" si="265"/>
        <v>0</v>
      </c>
      <c r="H617" s="1268"/>
      <c r="I617" s="2605">
        <f t="shared" si="267"/>
        <v>0</v>
      </c>
      <c r="J617" s="808">
        <v>4</v>
      </c>
      <c r="K617" s="2605">
        <f t="shared" si="249"/>
        <v>8927272</v>
      </c>
      <c r="L617" s="2768">
        <v>1</v>
      </c>
      <c r="M617" s="2605">
        <f t="shared" si="250"/>
        <v>431818</v>
      </c>
      <c r="N617" s="1505">
        <f t="shared" si="272"/>
        <v>5</v>
      </c>
      <c r="O617" s="1494">
        <f t="shared" si="272"/>
        <v>9359090</v>
      </c>
      <c r="P617" s="1494">
        <f t="shared" si="244"/>
        <v>200000</v>
      </c>
      <c r="Q617" s="1307"/>
      <c r="R617" s="1508">
        <v>1331818</v>
      </c>
      <c r="S617" s="1508">
        <v>1931818</v>
      </c>
      <c r="T617" s="1508">
        <v>2231818</v>
      </c>
      <c r="U617" s="1508">
        <v>431818</v>
      </c>
      <c r="V617" s="1302"/>
      <c r="W617" s="1338"/>
      <c r="X617" s="2299"/>
      <c r="Y617" s="1338"/>
      <c r="Z617" s="2450"/>
      <c r="AA617" s="1342"/>
      <c r="AB617" s="1340"/>
      <c r="AC617" s="1229"/>
      <c r="AD617" s="1229"/>
      <c r="AE617" s="1229"/>
      <c r="AF617" s="1490">
        <f t="shared" si="251"/>
        <v>0</v>
      </c>
      <c r="AG617" s="1316">
        <f t="shared" si="252"/>
        <v>9359090</v>
      </c>
      <c r="AH617" s="1305"/>
      <c r="AI617" s="1313"/>
      <c r="AJ617" s="1267"/>
      <c r="AK617" s="1299"/>
      <c r="AL617" s="2538"/>
      <c r="AM617" s="2255"/>
      <c r="AN617" s="1266"/>
      <c r="AO617" s="1254"/>
      <c r="AP617" s="1491">
        <f t="shared" si="253"/>
        <v>0</v>
      </c>
      <c r="AQ617" s="1268"/>
      <c r="AR617" s="1492">
        <f t="shared" si="254"/>
        <v>0</v>
      </c>
      <c r="AS617" s="808"/>
      <c r="AT617" s="1492">
        <f t="shared" si="255"/>
        <v>0</v>
      </c>
      <c r="AU617" s="809"/>
      <c r="AV617" s="1492">
        <f t="shared" si="256"/>
        <v>0</v>
      </c>
      <c r="AW617" s="1493">
        <f t="shared" si="257"/>
        <v>0</v>
      </c>
      <c r="AX617" s="2153">
        <f t="shared" si="258"/>
        <v>0</v>
      </c>
      <c r="AY617" s="1495">
        <f t="shared" si="259"/>
        <v>0</v>
      </c>
      <c r="AZ617" s="1271"/>
      <c r="BA617" s="1508">
        <v>1331818</v>
      </c>
      <c r="BB617" s="1508">
        <v>1931818</v>
      </c>
      <c r="BC617" s="1508">
        <v>2231818</v>
      </c>
      <c r="BD617" s="1508">
        <v>431818</v>
      </c>
      <c r="BE617" s="2169"/>
      <c r="BF617" s="1338"/>
      <c r="BG617" s="1302"/>
      <c r="BH617" s="1338"/>
      <c r="BI617" s="1303"/>
      <c r="BJ617" s="1342"/>
      <c r="BK617" s="1304"/>
      <c r="BL617" s="1229"/>
      <c r="BM617" s="1229"/>
      <c r="BN617" s="1229"/>
      <c r="BO617" s="1490">
        <f t="shared" si="266"/>
        <v>0</v>
      </c>
      <c r="BP617" s="1316">
        <f t="shared" si="271"/>
        <v>9359090</v>
      </c>
      <c r="BQ617" s="1305"/>
      <c r="BS617" s="1298">
        <f t="shared" si="260"/>
        <v>0</v>
      </c>
      <c r="BT617" s="1298">
        <f t="shared" si="261"/>
        <v>0</v>
      </c>
      <c r="BU617" s="1298">
        <f t="shared" si="262"/>
        <v>4</v>
      </c>
      <c r="BV617" s="1298">
        <f t="shared" si="263"/>
        <v>1</v>
      </c>
      <c r="BW617" s="1298">
        <f t="shared" si="264"/>
        <v>9359090</v>
      </c>
    </row>
    <row r="618" spans="1:75" ht="15" customHeight="1" x14ac:dyDescent="0.25">
      <c r="A618" s="1315">
        <f t="shared" si="274"/>
        <v>10</v>
      </c>
      <c r="B618" s="1339">
        <v>43613</v>
      </c>
      <c r="C618" s="1268">
        <f>+C617+1</f>
        <v>610</v>
      </c>
      <c r="D618" s="2265" t="s">
        <v>45</v>
      </c>
      <c r="E618" s="1266" t="s">
        <v>31</v>
      </c>
      <c r="F618" s="794"/>
      <c r="G618" s="1491">
        <f t="shared" si="265"/>
        <v>0</v>
      </c>
      <c r="H618" s="1268"/>
      <c r="I618" s="2605">
        <f t="shared" si="267"/>
        <v>0</v>
      </c>
      <c r="J618" s="808">
        <v>4</v>
      </c>
      <c r="K618" s="2605">
        <f t="shared" si="249"/>
        <v>8927272</v>
      </c>
      <c r="L618" s="2768">
        <v>1</v>
      </c>
      <c r="M618" s="2605">
        <f t="shared" si="250"/>
        <v>431818</v>
      </c>
      <c r="N618" s="1505">
        <f t="shared" si="272"/>
        <v>5</v>
      </c>
      <c r="O618" s="1494">
        <f t="shared" si="272"/>
        <v>9359090</v>
      </c>
      <c r="P618" s="1494">
        <f t="shared" si="244"/>
        <v>200000</v>
      </c>
      <c r="Q618" s="1307"/>
      <c r="R618" s="1508">
        <v>1331818</v>
      </c>
      <c r="S618" s="1508">
        <v>1931818</v>
      </c>
      <c r="T618" s="1508">
        <v>2231818</v>
      </c>
      <c r="U618" s="1508">
        <v>431818</v>
      </c>
      <c r="V618" s="1302"/>
      <c r="W618" s="1338"/>
      <c r="X618" s="2299"/>
      <c r="Y618" s="1338"/>
      <c r="Z618" s="2450"/>
      <c r="AA618" s="1342"/>
      <c r="AB618" s="1340"/>
      <c r="AC618" s="1229"/>
      <c r="AD618" s="1229"/>
      <c r="AE618" s="1229"/>
      <c r="AF618" s="1490">
        <f t="shared" si="251"/>
        <v>0</v>
      </c>
      <c r="AG618" s="1316">
        <f t="shared" si="252"/>
        <v>9359090</v>
      </c>
      <c r="AH618" s="1465"/>
      <c r="AI618" s="1313"/>
      <c r="AJ618" s="1267"/>
      <c r="AK618" s="1299"/>
      <c r="AL618" s="2538"/>
      <c r="AM618" s="2255"/>
      <c r="AN618" s="1266"/>
      <c r="AO618" s="1254"/>
      <c r="AP618" s="1491">
        <f t="shared" si="253"/>
        <v>0</v>
      </c>
      <c r="AQ618" s="1268"/>
      <c r="AR618" s="1492">
        <f t="shared" si="254"/>
        <v>0</v>
      </c>
      <c r="AS618" s="808"/>
      <c r="AT618" s="1492">
        <f t="shared" si="255"/>
        <v>0</v>
      </c>
      <c r="AU618" s="809"/>
      <c r="AV618" s="1492">
        <f t="shared" si="256"/>
        <v>0</v>
      </c>
      <c r="AW618" s="1493">
        <f t="shared" si="257"/>
        <v>0</v>
      </c>
      <c r="AX618" s="2153">
        <f t="shared" si="258"/>
        <v>0</v>
      </c>
      <c r="AY618" s="1495">
        <f t="shared" si="259"/>
        <v>0</v>
      </c>
      <c r="AZ618" s="1271"/>
      <c r="BA618" s="1508">
        <v>1331818</v>
      </c>
      <c r="BB618" s="1508">
        <v>1931818</v>
      </c>
      <c r="BC618" s="1508">
        <v>2231818</v>
      </c>
      <c r="BD618" s="1508">
        <v>431818</v>
      </c>
      <c r="BE618" s="2169"/>
      <c r="BF618" s="1338"/>
      <c r="BG618" s="1302"/>
      <c r="BH618" s="1338"/>
      <c r="BI618" s="1303"/>
      <c r="BJ618" s="1342"/>
      <c r="BK618" s="1304"/>
      <c r="BL618" s="1229"/>
      <c r="BM618" s="1229"/>
      <c r="BN618" s="1229"/>
      <c r="BO618" s="1490">
        <f t="shared" si="266"/>
        <v>0</v>
      </c>
      <c r="BP618" s="1316">
        <f t="shared" si="271"/>
        <v>9359090</v>
      </c>
      <c r="BQ618" s="1305"/>
      <c r="BS618" s="1298">
        <f t="shared" si="260"/>
        <v>0</v>
      </c>
      <c r="BT618" s="1298">
        <f t="shared" si="261"/>
        <v>0</v>
      </c>
      <c r="BU618" s="1298">
        <f t="shared" si="262"/>
        <v>4</v>
      </c>
      <c r="BV618" s="1298">
        <f t="shared" si="263"/>
        <v>1</v>
      </c>
      <c r="BW618" s="1298">
        <f t="shared" si="264"/>
        <v>9359090</v>
      </c>
    </row>
    <row r="619" spans="1:75" ht="15" customHeight="1" x14ac:dyDescent="0.25">
      <c r="A619" s="1315">
        <f t="shared" si="274"/>
        <v>11</v>
      </c>
      <c r="B619" s="1339">
        <v>43613</v>
      </c>
      <c r="C619" s="1268">
        <f t="shared" ref="C619:C620" si="275">+C618+1</f>
        <v>611</v>
      </c>
      <c r="D619" s="2265" t="s">
        <v>35</v>
      </c>
      <c r="E619" s="1266" t="s">
        <v>57</v>
      </c>
      <c r="F619" s="794"/>
      <c r="G619" s="1491">
        <f t="shared" si="265"/>
        <v>0</v>
      </c>
      <c r="H619" s="1268">
        <v>1</v>
      </c>
      <c r="I619" s="2605">
        <f t="shared" si="267"/>
        <v>1931818</v>
      </c>
      <c r="J619" s="808">
        <v>4</v>
      </c>
      <c r="K619" s="2605">
        <f t="shared" si="249"/>
        <v>8927272</v>
      </c>
      <c r="L619" s="2768">
        <v>1</v>
      </c>
      <c r="M619" s="2605">
        <f t="shared" si="250"/>
        <v>431818</v>
      </c>
      <c r="N619" s="1505">
        <f t="shared" si="272"/>
        <v>6</v>
      </c>
      <c r="O619" s="1494">
        <f t="shared" si="272"/>
        <v>11290908</v>
      </c>
      <c r="P619" s="1494">
        <f t="shared" si="244"/>
        <v>240000</v>
      </c>
      <c r="Q619" s="1307"/>
      <c r="R619" s="1508">
        <v>1331818</v>
      </c>
      <c r="S619" s="1508">
        <v>1931818</v>
      </c>
      <c r="T619" s="1508">
        <v>2231818</v>
      </c>
      <c r="U619" s="1508">
        <v>431818</v>
      </c>
      <c r="V619" s="1302"/>
      <c r="W619" s="1338"/>
      <c r="X619" s="2299"/>
      <c r="Y619" s="1338"/>
      <c r="Z619" s="2450"/>
      <c r="AA619" s="1342"/>
      <c r="AB619" s="1340"/>
      <c r="AC619" s="1229"/>
      <c r="AD619" s="1229"/>
      <c r="AE619" s="1229"/>
      <c r="AF619" s="1490">
        <f t="shared" si="251"/>
        <v>0</v>
      </c>
      <c r="AG619" s="1316">
        <f t="shared" si="252"/>
        <v>11290908</v>
      </c>
      <c r="AH619" s="1305"/>
      <c r="AI619" s="1313"/>
      <c r="AJ619" s="1267"/>
      <c r="AK619" s="1299"/>
      <c r="AL619" s="2538"/>
      <c r="AM619" s="2255"/>
      <c r="AN619" s="1266"/>
      <c r="AO619" s="1254"/>
      <c r="AP619" s="1491">
        <f t="shared" si="253"/>
        <v>0</v>
      </c>
      <c r="AQ619" s="1268"/>
      <c r="AR619" s="1492">
        <f t="shared" si="254"/>
        <v>0</v>
      </c>
      <c r="AS619" s="808"/>
      <c r="AT619" s="1492">
        <f t="shared" si="255"/>
        <v>0</v>
      </c>
      <c r="AU619" s="809"/>
      <c r="AV619" s="1492">
        <f t="shared" si="256"/>
        <v>0</v>
      </c>
      <c r="AW619" s="1493">
        <f t="shared" si="257"/>
        <v>0</v>
      </c>
      <c r="AX619" s="2153">
        <f t="shared" si="258"/>
        <v>0</v>
      </c>
      <c r="AY619" s="1495">
        <f t="shared" si="259"/>
        <v>0</v>
      </c>
      <c r="AZ619" s="1271"/>
      <c r="BA619" s="1508">
        <v>1331818</v>
      </c>
      <c r="BB619" s="1508">
        <v>1931818</v>
      </c>
      <c r="BC619" s="1508">
        <v>2231818</v>
      </c>
      <c r="BD619" s="1508">
        <v>431818</v>
      </c>
      <c r="BE619" s="2169"/>
      <c r="BF619" s="1338"/>
      <c r="BG619" s="1302"/>
      <c r="BH619" s="1338"/>
      <c r="BI619" s="1303"/>
      <c r="BJ619" s="1342"/>
      <c r="BK619" s="1304"/>
      <c r="BL619" s="1229"/>
      <c r="BM619" s="1229"/>
      <c r="BN619" s="1229"/>
      <c r="BO619" s="1490">
        <f t="shared" si="266"/>
        <v>0</v>
      </c>
      <c r="BP619" s="1316">
        <f t="shared" si="271"/>
        <v>11290908</v>
      </c>
      <c r="BQ619" s="1305"/>
      <c r="BS619" s="1298">
        <f t="shared" si="260"/>
        <v>0</v>
      </c>
      <c r="BT619" s="1298">
        <f t="shared" si="261"/>
        <v>1</v>
      </c>
      <c r="BU619" s="1298">
        <f t="shared" si="262"/>
        <v>4</v>
      </c>
      <c r="BV619" s="1298">
        <f t="shared" si="263"/>
        <v>1</v>
      </c>
      <c r="BW619" s="1298">
        <f t="shared" si="264"/>
        <v>11290908</v>
      </c>
    </row>
    <row r="620" spans="1:75" ht="15" customHeight="1" x14ac:dyDescent="0.25">
      <c r="A620" s="1315">
        <f t="shared" si="274"/>
        <v>12</v>
      </c>
      <c r="B620" s="1339">
        <v>43613</v>
      </c>
      <c r="C620" s="1268">
        <f t="shared" si="275"/>
        <v>612</v>
      </c>
      <c r="D620" s="2265" t="s">
        <v>174</v>
      </c>
      <c r="E620" s="1266" t="s">
        <v>57</v>
      </c>
      <c r="F620" s="794"/>
      <c r="G620" s="1491">
        <f t="shared" si="265"/>
        <v>0</v>
      </c>
      <c r="H620" s="1268">
        <v>1</v>
      </c>
      <c r="I620" s="2605">
        <f t="shared" si="267"/>
        <v>1931818</v>
      </c>
      <c r="J620" s="808">
        <v>3</v>
      </c>
      <c r="K620" s="2605">
        <f t="shared" si="249"/>
        <v>6695454</v>
      </c>
      <c r="L620" s="2768"/>
      <c r="M620" s="2605">
        <f t="shared" si="250"/>
        <v>0</v>
      </c>
      <c r="N620" s="1505">
        <f t="shared" si="272"/>
        <v>4</v>
      </c>
      <c r="O620" s="1494">
        <f t="shared" si="272"/>
        <v>8627272</v>
      </c>
      <c r="P620" s="1494">
        <f t="shared" si="244"/>
        <v>160000</v>
      </c>
      <c r="Q620" s="1307"/>
      <c r="R620" s="1508">
        <v>1331818</v>
      </c>
      <c r="S620" s="1508">
        <v>1931818</v>
      </c>
      <c r="T620" s="1508">
        <v>2231818</v>
      </c>
      <c r="U620" s="1508">
        <v>431818</v>
      </c>
      <c r="V620" s="1302"/>
      <c r="W620" s="1338"/>
      <c r="X620" s="2299"/>
      <c r="Y620" s="1338"/>
      <c r="Z620" s="1302"/>
      <c r="AA620" s="1342"/>
      <c r="AB620" s="1340"/>
      <c r="AC620" s="1229"/>
      <c r="AD620" s="1229"/>
      <c r="AE620" s="1229"/>
      <c r="AF620" s="1490">
        <f t="shared" si="251"/>
        <v>0</v>
      </c>
      <c r="AG620" s="1316">
        <f t="shared" si="252"/>
        <v>8627272</v>
      </c>
      <c r="AH620" s="1305"/>
      <c r="AI620" s="1313"/>
      <c r="AJ620" s="1267"/>
      <c r="AK620" s="1299"/>
      <c r="AL620" s="2538"/>
      <c r="AM620" s="2255"/>
      <c r="AN620" s="1266"/>
      <c r="AO620" s="1254"/>
      <c r="AP620" s="1491">
        <f t="shared" si="253"/>
        <v>0</v>
      </c>
      <c r="AQ620" s="1268"/>
      <c r="AR620" s="1492">
        <f t="shared" si="254"/>
        <v>0</v>
      </c>
      <c r="AS620" s="808"/>
      <c r="AT620" s="1492">
        <f t="shared" si="255"/>
        <v>0</v>
      </c>
      <c r="AU620" s="809"/>
      <c r="AV620" s="1492">
        <f t="shared" si="256"/>
        <v>0</v>
      </c>
      <c r="AW620" s="1493">
        <f t="shared" si="257"/>
        <v>0</v>
      </c>
      <c r="AX620" s="2153">
        <f t="shared" si="258"/>
        <v>0</v>
      </c>
      <c r="AY620" s="1495">
        <f t="shared" si="259"/>
        <v>0</v>
      </c>
      <c r="AZ620" s="1271"/>
      <c r="BA620" s="1508">
        <v>1331818</v>
      </c>
      <c r="BB620" s="1508">
        <v>1931818</v>
      </c>
      <c r="BC620" s="1508">
        <v>2231818</v>
      </c>
      <c r="BD620" s="1508">
        <v>431818</v>
      </c>
      <c r="BE620" s="2169"/>
      <c r="BF620" s="1338"/>
      <c r="BG620" s="1302"/>
      <c r="BH620" s="1338"/>
      <c r="BI620" s="1303"/>
      <c r="BJ620" s="1342"/>
      <c r="BK620" s="1304"/>
      <c r="BL620" s="1229"/>
      <c r="BM620" s="1229"/>
      <c r="BN620" s="1229"/>
      <c r="BO620" s="1490">
        <f t="shared" si="266"/>
        <v>0</v>
      </c>
      <c r="BP620" s="1316">
        <f t="shared" si="271"/>
        <v>8627272</v>
      </c>
      <c r="BQ620" s="1305"/>
      <c r="BS620" s="1298">
        <f t="shared" si="260"/>
        <v>0</v>
      </c>
      <c r="BT620" s="1298">
        <f t="shared" si="261"/>
        <v>1</v>
      </c>
      <c r="BU620" s="1298">
        <f t="shared" si="262"/>
        <v>3</v>
      </c>
      <c r="BV620" s="1298">
        <f t="shared" si="263"/>
        <v>0</v>
      </c>
      <c r="BW620" s="1298">
        <f t="shared" si="264"/>
        <v>8627272</v>
      </c>
    </row>
    <row r="621" spans="1:75" ht="15" customHeight="1" x14ac:dyDescent="0.25">
      <c r="A621" s="1315">
        <f>+A620+1</f>
        <v>13</v>
      </c>
      <c r="B621" s="1339">
        <v>43613</v>
      </c>
      <c r="C621" s="1268">
        <f>+C620+1</f>
        <v>613</v>
      </c>
      <c r="D621" s="2265" t="s">
        <v>75</v>
      </c>
      <c r="E621" s="1266" t="s">
        <v>57</v>
      </c>
      <c r="F621" s="794"/>
      <c r="G621" s="1491">
        <f t="shared" si="265"/>
        <v>0</v>
      </c>
      <c r="H621" s="1268">
        <v>1</v>
      </c>
      <c r="I621" s="2605">
        <f t="shared" si="267"/>
        <v>1931818</v>
      </c>
      <c r="J621" s="808">
        <v>3</v>
      </c>
      <c r="K621" s="2605">
        <f t="shared" si="249"/>
        <v>6695454</v>
      </c>
      <c r="L621" s="2768"/>
      <c r="M621" s="2605">
        <f t="shared" si="250"/>
        <v>0</v>
      </c>
      <c r="N621" s="1505">
        <f t="shared" si="272"/>
        <v>4</v>
      </c>
      <c r="O621" s="1494">
        <f t="shared" si="272"/>
        <v>8627272</v>
      </c>
      <c r="P621" s="1494">
        <f t="shared" si="244"/>
        <v>160000</v>
      </c>
      <c r="Q621" s="1307"/>
      <c r="R621" s="1508">
        <v>1331818</v>
      </c>
      <c r="S621" s="1508">
        <v>1931818</v>
      </c>
      <c r="T621" s="1508">
        <v>2231818</v>
      </c>
      <c r="U621" s="1508">
        <v>431818</v>
      </c>
      <c r="V621" s="1302"/>
      <c r="W621" s="1338"/>
      <c r="X621" s="2299"/>
      <c r="Y621" s="1338"/>
      <c r="Z621" s="2450"/>
      <c r="AA621" s="1342"/>
      <c r="AB621" s="1340"/>
      <c r="AC621" s="1229"/>
      <c r="AD621" s="1229"/>
      <c r="AE621" s="1229"/>
      <c r="AF621" s="1490">
        <f t="shared" si="251"/>
        <v>0</v>
      </c>
      <c r="AG621" s="1316">
        <f t="shared" si="252"/>
        <v>8627272</v>
      </c>
      <c r="AH621" s="1305"/>
      <c r="AI621" s="1313"/>
      <c r="AJ621" s="1267"/>
      <c r="AK621" s="1299"/>
      <c r="AL621" s="2538"/>
      <c r="AM621" s="2255"/>
      <c r="AN621" s="1266"/>
      <c r="AO621" s="1254"/>
      <c r="AP621" s="1491">
        <f t="shared" si="253"/>
        <v>0</v>
      </c>
      <c r="AQ621" s="1268"/>
      <c r="AR621" s="1492">
        <f t="shared" si="254"/>
        <v>0</v>
      </c>
      <c r="AS621" s="808"/>
      <c r="AT621" s="1492">
        <f t="shared" si="255"/>
        <v>0</v>
      </c>
      <c r="AU621" s="809"/>
      <c r="AV621" s="1492">
        <f t="shared" si="256"/>
        <v>0</v>
      </c>
      <c r="AW621" s="1493">
        <f t="shared" si="257"/>
        <v>0</v>
      </c>
      <c r="AX621" s="2153">
        <f t="shared" si="258"/>
        <v>0</v>
      </c>
      <c r="AY621" s="1495">
        <f t="shared" si="259"/>
        <v>0</v>
      </c>
      <c r="AZ621" s="1271"/>
      <c r="BA621" s="1508">
        <v>1331818</v>
      </c>
      <c r="BB621" s="1508">
        <v>1931818</v>
      </c>
      <c r="BC621" s="1508">
        <v>2231818</v>
      </c>
      <c r="BD621" s="1508">
        <v>431818</v>
      </c>
      <c r="BE621" s="2169"/>
      <c r="BF621" s="1338"/>
      <c r="BG621" s="1302"/>
      <c r="BH621" s="1338"/>
      <c r="BI621" s="1303"/>
      <c r="BJ621" s="1342"/>
      <c r="BK621" s="1304"/>
      <c r="BL621" s="1229"/>
      <c r="BM621" s="1229"/>
      <c r="BN621" s="1229"/>
      <c r="BO621" s="1490">
        <f t="shared" si="266"/>
        <v>0</v>
      </c>
      <c r="BP621" s="1316">
        <f t="shared" si="271"/>
        <v>8627272</v>
      </c>
      <c r="BQ621" s="1305"/>
      <c r="BS621" s="1298">
        <f t="shared" si="260"/>
        <v>0</v>
      </c>
      <c r="BT621" s="1298">
        <f t="shared" si="261"/>
        <v>1</v>
      </c>
      <c r="BU621" s="1298">
        <f t="shared" si="262"/>
        <v>3</v>
      </c>
      <c r="BV621" s="1298">
        <f t="shared" si="263"/>
        <v>0</v>
      </c>
      <c r="BW621" s="1298">
        <f t="shared" si="264"/>
        <v>8627272</v>
      </c>
    </row>
    <row r="622" spans="1:75" ht="15" customHeight="1" x14ac:dyDescent="0.25">
      <c r="A622" s="1315">
        <f t="shared" ref="A622:A627" si="276">+A621+1</f>
        <v>14</v>
      </c>
      <c r="B622" s="1339">
        <v>43613</v>
      </c>
      <c r="C622" s="1268">
        <f t="shared" ref="C622:C627" si="277">+C621+1</f>
        <v>614</v>
      </c>
      <c r="D622" s="2265" t="s">
        <v>74</v>
      </c>
      <c r="E622" s="1266" t="s">
        <v>57</v>
      </c>
      <c r="F622" s="794"/>
      <c r="G622" s="1491">
        <f t="shared" si="265"/>
        <v>0</v>
      </c>
      <c r="H622" s="1268">
        <v>1</v>
      </c>
      <c r="I622" s="2605">
        <f t="shared" si="267"/>
        <v>1931818</v>
      </c>
      <c r="J622" s="808">
        <v>3</v>
      </c>
      <c r="K622" s="2605">
        <f t="shared" si="249"/>
        <v>6695454</v>
      </c>
      <c r="L622" s="2768">
        <v>1</v>
      </c>
      <c r="M622" s="2605">
        <f t="shared" si="250"/>
        <v>431818</v>
      </c>
      <c r="N622" s="1505">
        <f t="shared" si="272"/>
        <v>5</v>
      </c>
      <c r="O622" s="1494">
        <f t="shared" si="272"/>
        <v>9059090</v>
      </c>
      <c r="P622" s="1494">
        <f t="shared" si="244"/>
        <v>200000</v>
      </c>
      <c r="Q622" s="1307"/>
      <c r="R622" s="1508">
        <v>1331818</v>
      </c>
      <c r="S622" s="1508">
        <v>1931818</v>
      </c>
      <c r="T622" s="1508">
        <v>2231818</v>
      </c>
      <c r="U622" s="1508">
        <v>431818</v>
      </c>
      <c r="V622" s="1302"/>
      <c r="W622" s="1338"/>
      <c r="X622" s="2299"/>
      <c r="Y622" s="1338"/>
      <c r="Z622" s="2450"/>
      <c r="AA622" s="1342"/>
      <c r="AB622" s="1340"/>
      <c r="AC622" s="1229"/>
      <c r="AD622" s="1229"/>
      <c r="AE622" s="1229"/>
      <c r="AF622" s="1490">
        <f t="shared" si="251"/>
        <v>0</v>
      </c>
      <c r="AG622" s="1316">
        <f t="shared" si="252"/>
        <v>9059090</v>
      </c>
      <c r="AH622" s="1305"/>
      <c r="AI622" s="1313"/>
      <c r="AJ622" s="1267"/>
      <c r="AK622" s="1299"/>
      <c r="AL622" s="2538"/>
      <c r="AM622" s="2255"/>
      <c r="AN622" s="1266"/>
      <c r="AO622" s="1254"/>
      <c r="AP622" s="1491">
        <f t="shared" si="253"/>
        <v>0</v>
      </c>
      <c r="AQ622" s="1268"/>
      <c r="AR622" s="1492">
        <f t="shared" si="254"/>
        <v>0</v>
      </c>
      <c r="AS622" s="808"/>
      <c r="AT622" s="1492">
        <f t="shared" si="255"/>
        <v>0</v>
      </c>
      <c r="AU622" s="809"/>
      <c r="AV622" s="1492">
        <f t="shared" si="256"/>
        <v>0</v>
      </c>
      <c r="AW622" s="1493">
        <f t="shared" si="257"/>
        <v>0</v>
      </c>
      <c r="AX622" s="2153">
        <f t="shared" si="258"/>
        <v>0</v>
      </c>
      <c r="AY622" s="1495">
        <f t="shared" si="259"/>
        <v>0</v>
      </c>
      <c r="AZ622" s="1271"/>
      <c r="BA622" s="1508">
        <v>1331818</v>
      </c>
      <c r="BB622" s="1508">
        <v>1931818</v>
      </c>
      <c r="BC622" s="1508">
        <v>2231818</v>
      </c>
      <c r="BD622" s="1508">
        <v>431818</v>
      </c>
      <c r="BE622" s="2169"/>
      <c r="BF622" s="1338"/>
      <c r="BG622" s="1302"/>
      <c r="BH622" s="1338"/>
      <c r="BI622" s="1303"/>
      <c r="BJ622" s="1342"/>
      <c r="BK622" s="1304"/>
      <c r="BL622" s="1229"/>
      <c r="BM622" s="1229"/>
      <c r="BN622" s="1229"/>
      <c r="BO622" s="1490">
        <f t="shared" si="266"/>
        <v>0</v>
      </c>
      <c r="BP622" s="1316">
        <f t="shared" si="271"/>
        <v>9059090</v>
      </c>
      <c r="BQ622" s="1465"/>
      <c r="BS622" s="1298">
        <f t="shared" si="260"/>
        <v>0</v>
      </c>
      <c r="BT622" s="1298">
        <f t="shared" si="261"/>
        <v>1</v>
      </c>
      <c r="BU622" s="1298">
        <f t="shared" si="262"/>
        <v>3</v>
      </c>
      <c r="BV622" s="1298">
        <f t="shared" si="263"/>
        <v>1</v>
      </c>
      <c r="BW622" s="1298">
        <f t="shared" si="264"/>
        <v>9059090</v>
      </c>
    </row>
    <row r="623" spans="1:75" ht="15" customHeight="1" x14ac:dyDescent="0.25">
      <c r="A623" s="1315">
        <f t="shared" si="276"/>
        <v>15</v>
      </c>
      <c r="B623" s="1339">
        <v>43613</v>
      </c>
      <c r="C623" s="1268">
        <f t="shared" si="277"/>
        <v>615</v>
      </c>
      <c r="D623" s="2265" t="s">
        <v>103</v>
      </c>
      <c r="E623" s="1266" t="s">
        <v>57</v>
      </c>
      <c r="F623" s="794"/>
      <c r="G623" s="1491">
        <f t="shared" si="265"/>
        <v>0</v>
      </c>
      <c r="H623" s="1268">
        <v>1</v>
      </c>
      <c r="I623" s="2605">
        <f t="shared" si="267"/>
        <v>1931818</v>
      </c>
      <c r="J623" s="808">
        <v>4</v>
      </c>
      <c r="K623" s="2605">
        <f t="shared" si="249"/>
        <v>8927272</v>
      </c>
      <c r="L623" s="2768"/>
      <c r="M623" s="2605">
        <f t="shared" si="250"/>
        <v>0</v>
      </c>
      <c r="N623" s="1505">
        <f t="shared" si="272"/>
        <v>5</v>
      </c>
      <c r="O623" s="1494">
        <f t="shared" si="272"/>
        <v>10859090</v>
      </c>
      <c r="P623" s="1494">
        <f t="shared" si="244"/>
        <v>200000</v>
      </c>
      <c r="Q623" s="1307"/>
      <c r="R623" s="1508">
        <v>1331818</v>
      </c>
      <c r="S623" s="1508">
        <v>1931818</v>
      </c>
      <c r="T623" s="1508">
        <v>2231818</v>
      </c>
      <c r="U623" s="1508">
        <v>431818</v>
      </c>
      <c r="V623" s="1892"/>
      <c r="W623" s="1338"/>
      <c r="X623" s="2299"/>
      <c r="Y623" s="1338"/>
      <c r="Z623" s="2450"/>
      <c r="AA623" s="1342"/>
      <c r="AB623" s="1340"/>
      <c r="AC623" s="1229"/>
      <c r="AD623" s="1229"/>
      <c r="AE623" s="1229"/>
      <c r="AF623" s="1490">
        <f t="shared" si="251"/>
        <v>0</v>
      </c>
      <c r="AG623" s="1316">
        <f t="shared" si="252"/>
        <v>10859090</v>
      </c>
      <c r="AH623" s="1305"/>
      <c r="AI623" s="1313"/>
      <c r="AJ623" s="1267"/>
      <c r="AK623" s="1299"/>
      <c r="AL623" s="2538"/>
      <c r="AM623" s="2255"/>
      <c r="AN623" s="1266"/>
      <c r="AO623" s="1254"/>
      <c r="AP623" s="1491">
        <f t="shared" si="253"/>
        <v>0</v>
      </c>
      <c r="AQ623" s="1268"/>
      <c r="AR623" s="1492">
        <f t="shared" si="254"/>
        <v>0</v>
      </c>
      <c r="AS623" s="808"/>
      <c r="AT623" s="1492">
        <f t="shared" si="255"/>
        <v>0</v>
      </c>
      <c r="AU623" s="809"/>
      <c r="AV623" s="1492">
        <f t="shared" si="256"/>
        <v>0</v>
      </c>
      <c r="AW623" s="1493">
        <f t="shared" si="257"/>
        <v>0</v>
      </c>
      <c r="AX623" s="2153">
        <f t="shared" si="258"/>
        <v>0</v>
      </c>
      <c r="AY623" s="1495">
        <f t="shared" si="259"/>
        <v>0</v>
      </c>
      <c r="AZ623" s="1271"/>
      <c r="BA623" s="1508">
        <v>1331818</v>
      </c>
      <c r="BB623" s="1508">
        <v>1931818</v>
      </c>
      <c r="BC623" s="1508">
        <v>2231818</v>
      </c>
      <c r="BD623" s="1508">
        <v>431818</v>
      </c>
      <c r="BE623" s="2169"/>
      <c r="BF623" s="1338"/>
      <c r="BG623" s="1302"/>
      <c r="BH623" s="1338"/>
      <c r="BI623" s="1303"/>
      <c r="BJ623" s="1342"/>
      <c r="BK623" s="1304"/>
      <c r="BL623" s="1229"/>
      <c r="BM623" s="1229"/>
      <c r="BN623" s="1229"/>
      <c r="BO623" s="1490">
        <f t="shared" si="266"/>
        <v>0</v>
      </c>
      <c r="BP623" s="1316">
        <f t="shared" si="271"/>
        <v>10859090</v>
      </c>
      <c r="BQ623" s="1305"/>
      <c r="BS623" s="1298">
        <f t="shared" si="260"/>
        <v>0</v>
      </c>
      <c r="BT623" s="1298">
        <f t="shared" si="261"/>
        <v>1</v>
      </c>
      <c r="BU623" s="1298">
        <f t="shared" si="262"/>
        <v>4</v>
      </c>
      <c r="BV623" s="1298">
        <f t="shared" si="263"/>
        <v>0</v>
      </c>
      <c r="BW623" s="1298">
        <f t="shared" si="264"/>
        <v>10859090</v>
      </c>
    </row>
    <row r="624" spans="1:75" ht="15" customHeight="1" x14ac:dyDescent="0.25">
      <c r="A624" s="1315">
        <f t="shared" si="276"/>
        <v>16</v>
      </c>
      <c r="B624" s="1339">
        <v>43613</v>
      </c>
      <c r="C624" s="1268">
        <f t="shared" si="277"/>
        <v>616</v>
      </c>
      <c r="D624" s="2265" t="s">
        <v>58</v>
      </c>
      <c r="E624" s="1266" t="s">
        <v>57</v>
      </c>
      <c r="F624" s="794"/>
      <c r="G624" s="1491">
        <f t="shared" si="265"/>
        <v>0</v>
      </c>
      <c r="H624" s="1268">
        <v>2</v>
      </c>
      <c r="I624" s="2605">
        <f t="shared" si="267"/>
        <v>3863636</v>
      </c>
      <c r="J624" s="808"/>
      <c r="K624" s="2605">
        <f t="shared" si="249"/>
        <v>0</v>
      </c>
      <c r="L624" s="2768"/>
      <c r="M624" s="2605">
        <f t="shared" si="250"/>
        <v>0</v>
      </c>
      <c r="N624" s="1505">
        <f t="shared" si="272"/>
        <v>2</v>
      </c>
      <c r="O624" s="1494">
        <f t="shared" si="272"/>
        <v>3863636</v>
      </c>
      <c r="P624" s="1494">
        <f t="shared" si="244"/>
        <v>80000</v>
      </c>
      <c r="Q624" s="1307"/>
      <c r="R624" s="1508">
        <v>1331818</v>
      </c>
      <c r="S624" s="1508">
        <v>1931818</v>
      </c>
      <c r="T624" s="1508">
        <v>2231818</v>
      </c>
      <c r="U624" s="1508">
        <v>431818</v>
      </c>
      <c r="V624" s="1302"/>
      <c r="W624" s="1338"/>
      <c r="X624" s="2299"/>
      <c r="Y624" s="1338"/>
      <c r="Z624" s="2450"/>
      <c r="AA624" s="1342"/>
      <c r="AB624" s="1340"/>
      <c r="AC624" s="1229"/>
      <c r="AD624" s="1229"/>
      <c r="AE624" s="1229"/>
      <c r="AF624" s="1490">
        <f t="shared" si="251"/>
        <v>0</v>
      </c>
      <c r="AG624" s="1316">
        <f t="shared" si="252"/>
        <v>3863636</v>
      </c>
      <c r="AH624" s="1305"/>
      <c r="AI624" s="1313"/>
      <c r="AJ624" s="1267"/>
      <c r="AK624" s="1299"/>
      <c r="AL624" s="2538"/>
      <c r="AM624" s="2255"/>
      <c r="AN624" s="1266"/>
      <c r="AO624" s="1254"/>
      <c r="AP624" s="1491">
        <f t="shared" si="253"/>
        <v>0</v>
      </c>
      <c r="AQ624" s="1268"/>
      <c r="AR624" s="1492">
        <f t="shared" si="254"/>
        <v>0</v>
      </c>
      <c r="AS624" s="808"/>
      <c r="AT624" s="1492">
        <f t="shared" si="255"/>
        <v>0</v>
      </c>
      <c r="AU624" s="809"/>
      <c r="AV624" s="1492">
        <f t="shared" si="256"/>
        <v>0</v>
      </c>
      <c r="AW624" s="1493">
        <f t="shared" si="257"/>
        <v>0</v>
      </c>
      <c r="AX624" s="2153">
        <f t="shared" si="258"/>
        <v>0</v>
      </c>
      <c r="AY624" s="1495">
        <f t="shared" si="259"/>
        <v>0</v>
      </c>
      <c r="AZ624" s="1271"/>
      <c r="BA624" s="1508">
        <v>1331818</v>
      </c>
      <c r="BB624" s="1508">
        <v>1931818</v>
      </c>
      <c r="BC624" s="1508">
        <v>2231818</v>
      </c>
      <c r="BD624" s="1508">
        <v>431818</v>
      </c>
      <c r="BE624" s="2169"/>
      <c r="BF624" s="1338"/>
      <c r="BG624" s="1302"/>
      <c r="BH624" s="1338"/>
      <c r="BI624" s="1303"/>
      <c r="BJ624" s="1342"/>
      <c r="BK624" s="1304"/>
      <c r="BL624" s="1229"/>
      <c r="BM624" s="1229"/>
      <c r="BN624" s="1229"/>
      <c r="BO624" s="1490">
        <f t="shared" si="266"/>
        <v>0</v>
      </c>
      <c r="BP624" s="1316">
        <f t="shared" si="271"/>
        <v>3863636</v>
      </c>
      <c r="BQ624" s="1305"/>
      <c r="BS624" s="1298">
        <f t="shared" si="260"/>
        <v>0</v>
      </c>
      <c r="BT624" s="1298">
        <f t="shared" si="261"/>
        <v>2</v>
      </c>
      <c r="BU624" s="1298">
        <f t="shared" si="262"/>
        <v>0</v>
      </c>
      <c r="BV624" s="1298">
        <f t="shared" si="263"/>
        <v>0</v>
      </c>
      <c r="BW624" s="1298">
        <f t="shared" si="264"/>
        <v>3863636</v>
      </c>
    </row>
    <row r="625" spans="1:75" ht="15" customHeight="1" x14ac:dyDescent="0.25">
      <c r="A625" s="1315">
        <f t="shared" si="276"/>
        <v>17</v>
      </c>
      <c r="B625" s="1339">
        <v>43613</v>
      </c>
      <c r="C625" s="1268">
        <f t="shared" si="277"/>
        <v>617</v>
      </c>
      <c r="D625" s="2265" t="s">
        <v>59</v>
      </c>
      <c r="E625" s="1266" t="s">
        <v>57</v>
      </c>
      <c r="F625" s="794"/>
      <c r="G625" s="1491">
        <f t="shared" si="265"/>
        <v>0</v>
      </c>
      <c r="H625" s="1268">
        <v>2</v>
      </c>
      <c r="I625" s="2605">
        <f t="shared" si="267"/>
        <v>3863636</v>
      </c>
      <c r="J625" s="808"/>
      <c r="K625" s="2605">
        <f t="shared" si="249"/>
        <v>0</v>
      </c>
      <c r="L625" s="2768"/>
      <c r="M625" s="2605">
        <f t="shared" si="250"/>
        <v>0</v>
      </c>
      <c r="N625" s="1505">
        <f t="shared" si="272"/>
        <v>2</v>
      </c>
      <c r="O625" s="1494">
        <f t="shared" si="272"/>
        <v>3863636</v>
      </c>
      <c r="P625" s="1494">
        <f t="shared" si="244"/>
        <v>80000</v>
      </c>
      <c r="Q625" s="1307"/>
      <c r="R625" s="1508">
        <v>1331818</v>
      </c>
      <c r="S625" s="1508">
        <v>1931818</v>
      </c>
      <c r="T625" s="1508">
        <v>2231818</v>
      </c>
      <c r="U625" s="1508">
        <v>431818</v>
      </c>
      <c r="V625" s="1302"/>
      <c r="W625" s="1338"/>
      <c r="X625" s="2299"/>
      <c r="Y625" s="1338"/>
      <c r="Z625" s="2450"/>
      <c r="AA625" s="1342"/>
      <c r="AB625" s="1340"/>
      <c r="AC625" s="1229"/>
      <c r="AD625" s="1229"/>
      <c r="AE625" s="1229"/>
      <c r="AF625" s="1490">
        <f t="shared" si="251"/>
        <v>0</v>
      </c>
      <c r="AG625" s="1316">
        <f t="shared" si="252"/>
        <v>3863636</v>
      </c>
      <c r="AH625" s="1305"/>
      <c r="AI625" s="1313"/>
      <c r="AJ625" s="1267"/>
      <c r="AK625" s="1299"/>
      <c r="AL625" s="2538"/>
      <c r="AM625" s="2255"/>
      <c r="AN625" s="1266"/>
      <c r="AO625" s="1254"/>
      <c r="AP625" s="1491">
        <f t="shared" si="253"/>
        <v>0</v>
      </c>
      <c r="AQ625" s="1268"/>
      <c r="AR625" s="1492">
        <f t="shared" si="254"/>
        <v>0</v>
      </c>
      <c r="AS625" s="808"/>
      <c r="AT625" s="1492">
        <f t="shared" si="255"/>
        <v>0</v>
      </c>
      <c r="AU625" s="809"/>
      <c r="AV625" s="1492">
        <f t="shared" si="256"/>
        <v>0</v>
      </c>
      <c r="AW625" s="1493">
        <f t="shared" si="257"/>
        <v>0</v>
      </c>
      <c r="AX625" s="2153">
        <f t="shared" si="258"/>
        <v>0</v>
      </c>
      <c r="AY625" s="1495">
        <f t="shared" si="259"/>
        <v>0</v>
      </c>
      <c r="AZ625" s="1271"/>
      <c r="BA625" s="1508">
        <v>1331818</v>
      </c>
      <c r="BB625" s="1508">
        <v>1931818</v>
      </c>
      <c r="BC625" s="1508">
        <v>2231818</v>
      </c>
      <c r="BD625" s="1508">
        <v>431818</v>
      </c>
      <c r="BE625" s="2169"/>
      <c r="BF625" s="1338"/>
      <c r="BG625" s="1302"/>
      <c r="BH625" s="1338"/>
      <c r="BI625" s="1303"/>
      <c r="BJ625" s="1342"/>
      <c r="BK625" s="1304"/>
      <c r="BL625" s="1229"/>
      <c r="BM625" s="1229"/>
      <c r="BN625" s="1229"/>
      <c r="BO625" s="1490">
        <f t="shared" si="266"/>
        <v>0</v>
      </c>
      <c r="BP625" s="1316">
        <f t="shared" si="271"/>
        <v>3863636</v>
      </c>
      <c r="BQ625" s="1305"/>
      <c r="BS625" s="1298">
        <f t="shared" si="260"/>
        <v>0</v>
      </c>
      <c r="BT625" s="1298">
        <f t="shared" si="261"/>
        <v>2</v>
      </c>
      <c r="BU625" s="1298">
        <f t="shared" si="262"/>
        <v>0</v>
      </c>
      <c r="BV625" s="1298">
        <f t="shared" si="263"/>
        <v>0</v>
      </c>
      <c r="BW625" s="1298">
        <f t="shared" si="264"/>
        <v>3863636</v>
      </c>
    </row>
    <row r="626" spans="1:75" ht="15" customHeight="1" x14ac:dyDescent="0.25">
      <c r="A626" s="1315">
        <f t="shared" si="276"/>
        <v>18</v>
      </c>
      <c r="B626" s="1339">
        <v>43613</v>
      </c>
      <c r="C626" s="1268">
        <f t="shared" si="277"/>
        <v>618</v>
      </c>
      <c r="D626" s="2265" t="s">
        <v>55</v>
      </c>
      <c r="E626" s="1266" t="s">
        <v>88</v>
      </c>
      <c r="F626" s="794"/>
      <c r="G626" s="1491">
        <f t="shared" si="265"/>
        <v>0</v>
      </c>
      <c r="H626" s="1268">
        <v>2</v>
      </c>
      <c r="I626" s="2605">
        <f t="shared" si="267"/>
        <v>3863636</v>
      </c>
      <c r="J626" s="808">
        <v>3</v>
      </c>
      <c r="K626" s="2605">
        <f t="shared" si="249"/>
        <v>6695454</v>
      </c>
      <c r="L626" s="2768">
        <v>1</v>
      </c>
      <c r="M626" s="2605">
        <f t="shared" si="250"/>
        <v>431818</v>
      </c>
      <c r="N626" s="1505">
        <f t="shared" si="272"/>
        <v>6</v>
      </c>
      <c r="O626" s="1494">
        <f t="shared" si="272"/>
        <v>10990908</v>
      </c>
      <c r="P626" s="1494">
        <f t="shared" si="244"/>
        <v>240000</v>
      </c>
      <c r="Q626" s="1307"/>
      <c r="R626" s="1508">
        <v>1331818</v>
      </c>
      <c r="S626" s="1508">
        <v>1931818</v>
      </c>
      <c r="T626" s="1508">
        <v>2231818</v>
      </c>
      <c r="U626" s="1508">
        <v>431818</v>
      </c>
      <c r="V626" s="1302"/>
      <c r="W626" s="1338"/>
      <c r="X626" s="2299"/>
      <c r="Y626" s="1338"/>
      <c r="Z626" s="2450"/>
      <c r="AA626" s="1342"/>
      <c r="AB626" s="1340"/>
      <c r="AC626" s="1229"/>
      <c r="AD626" s="1229"/>
      <c r="AE626" s="1229"/>
      <c r="AF626" s="1490">
        <f t="shared" si="251"/>
        <v>0</v>
      </c>
      <c r="AG626" s="1316">
        <f t="shared" si="252"/>
        <v>10990908</v>
      </c>
      <c r="AH626" s="1305"/>
      <c r="AI626" s="1313"/>
      <c r="AJ626" s="1267"/>
      <c r="AK626" s="1299"/>
      <c r="AL626" s="2538"/>
      <c r="AM626" s="2255"/>
      <c r="AN626" s="1266"/>
      <c r="AO626" s="1254"/>
      <c r="AP626" s="1491">
        <f t="shared" si="253"/>
        <v>0</v>
      </c>
      <c r="AQ626" s="1268"/>
      <c r="AR626" s="1492">
        <f t="shared" si="254"/>
        <v>0</v>
      </c>
      <c r="AS626" s="808"/>
      <c r="AT626" s="1492">
        <f t="shared" si="255"/>
        <v>0</v>
      </c>
      <c r="AU626" s="809"/>
      <c r="AV626" s="1492">
        <f t="shared" si="256"/>
        <v>0</v>
      </c>
      <c r="AW626" s="1493">
        <f t="shared" si="257"/>
        <v>0</v>
      </c>
      <c r="AX626" s="2153">
        <f t="shared" si="258"/>
        <v>0</v>
      </c>
      <c r="AY626" s="1495">
        <f t="shared" si="259"/>
        <v>0</v>
      </c>
      <c r="AZ626" s="1271"/>
      <c r="BA626" s="1508">
        <v>1331818</v>
      </c>
      <c r="BB626" s="1508">
        <v>1931818</v>
      </c>
      <c r="BC626" s="1508">
        <v>2231818</v>
      </c>
      <c r="BD626" s="1508">
        <v>431818</v>
      </c>
      <c r="BE626" s="2169"/>
      <c r="BF626" s="1338"/>
      <c r="BG626" s="1302"/>
      <c r="BH626" s="1338"/>
      <c r="BI626" s="1303"/>
      <c r="BJ626" s="1342"/>
      <c r="BK626" s="1304"/>
      <c r="BL626" s="1229"/>
      <c r="BM626" s="1229"/>
      <c r="BN626" s="1229"/>
      <c r="BO626" s="1490">
        <f t="shared" si="266"/>
        <v>0</v>
      </c>
      <c r="BP626" s="1316">
        <f t="shared" si="271"/>
        <v>10990908</v>
      </c>
      <c r="BQ626" s="1305"/>
      <c r="BS626" s="1298">
        <f t="shared" si="260"/>
        <v>0</v>
      </c>
      <c r="BT626" s="1298">
        <f t="shared" si="261"/>
        <v>2</v>
      </c>
      <c r="BU626" s="1298">
        <f t="shared" si="262"/>
        <v>3</v>
      </c>
      <c r="BV626" s="1298">
        <f t="shared" si="263"/>
        <v>1</v>
      </c>
      <c r="BW626" s="1298">
        <f t="shared" si="264"/>
        <v>10990908</v>
      </c>
    </row>
    <row r="627" spans="1:75" ht="15" customHeight="1" x14ac:dyDescent="0.25">
      <c r="A627" s="1315">
        <f t="shared" si="276"/>
        <v>19</v>
      </c>
      <c r="B627" s="1339">
        <v>43613</v>
      </c>
      <c r="C627" s="1268">
        <f t="shared" si="277"/>
        <v>619</v>
      </c>
      <c r="D627" s="2265" t="s">
        <v>106</v>
      </c>
      <c r="E627" s="1266" t="s">
        <v>88</v>
      </c>
      <c r="F627" s="794"/>
      <c r="G627" s="1491">
        <f t="shared" si="265"/>
        <v>0</v>
      </c>
      <c r="H627" s="1268"/>
      <c r="I627" s="2605">
        <f t="shared" si="267"/>
        <v>0</v>
      </c>
      <c r="J627" s="808">
        <v>3</v>
      </c>
      <c r="K627" s="2605">
        <f t="shared" si="249"/>
        <v>6695454</v>
      </c>
      <c r="L627" s="2768">
        <v>1</v>
      </c>
      <c r="M627" s="2605">
        <f t="shared" si="250"/>
        <v>431818</v>
      </c>
      <c r="N627" s="1505">
        <f t="shared" si="272"/>
        <v>4</v>
      </c>
      <c r="O627" s="1494">
        <f t="shared" si="272"/>
        <v>7127272</v>
      </c>
      <c r="P627" s="1494">
        <f t="shared" si="244"/>
        <v>160000</v>
      </c>
      <c r="Q627" s="1307"/>
      <c r="R627" s="1508">
        <v>1331818</v>
      </c>
      <c r="S627" s="1508">
        <v>1931818</v>
      </c>
      <c r="T627" s="1508">
        <v>2231818</v>
      </c>
      <c r="U627" s="1508">
        <v>431818</v>
      </c>
      <c r="V627" s="1302"/>
      <c r="W627" s="1338"/>
      <c r="X627" s="2299"/>
      <c r="Y627" s="1338"/>
      <c r="Z627" s="2450"/>
      <c r="AA627" s="1342"/>
      <c r="AB627" s="1340"/>
      <c r="AC627" s="1229"/>
      <c r="AD627" s="1229"/>
      <c r="AE627" s="1229"/>
      <c r="AF627" s="1490">
        <f t="shared" si="251"/>
        <v>0</v>
      </c>
      <c r="AG627" s="1316">
        <f t="shared" si="252"/>
        <v>7127272</v>
      </c>
      <c r="AH627" s="1305"/>
      <c r="AI627" s="1313"/>
      <c r="AJ627" s="1267"/>
      <c r="AK627" s="1299"/>
      <c r="AL627" s="2538"/>
      <c r="AM627" s="2255"/>
      <c r="AN627" s="1266"/>
      <c r="AO627" s="1254"/>
      <c r="AP627" s="1491">
        <f t="shared" si="253"/>
        <v>0</v>
      </c>
      <c r="AQ627" s="1268"/>
      <c r="AR627" s="1492">
        <f t="shared" si="254"/>
        <v>0</v>
      </c>
      <c r="AS627" s="808"/>
      <c r="AT627" s="1492">
        <f t="shared" si="255"/>
        <v>0</v>
      </c>
      <c r="AU627" s="809"/>
      <c r="AV627" s="1492">
        <f t="shared" si="256"/>
        <v>0</v>
      </c>
      <c r="AW627" s="1493">
        <f t="shared" si="257"/>
        <v>0</v>
      </c>
      <c r="AX627" s="2153">
        <f t="shared" si="258"/>
        <v>0</v>
      </c>
      <c r="AY627" s="1495">
        <f t="shared" si="259"/>
        <v>0</v>
      </c>
      <c r="AZ627" s="1271"/>
      <c r="BA627" s="1508">
        <v>1331818</v>
      </c>
      <c r="BB627" s="1508">
        <v>1931818</v>
      </c>
      <c r="BC627" s="1508">
        <v>2231818</v>
      </c>
      <c r="BD627" s="1508">
        <v>431818</v>
      </c>
      <c r="BE627" s="2169"/>
      <c r="BF627" s="1338"/>
      <c r="BG627" s="1302"/>
      <c r="BH627" s="1338"/>
      <c r="BI627" s="1303"/>
      <c r="BJ627" s="1342"/>
      <c r="BK627" s="1304"/>
      <c r="BL627" s="1229"/>
      <c r="BM627" s="1229"/>
      <c r="BN627" s="1229"/>
      <c r="BO627" s="1490">
        <f t="shared" si="266"/>
        <v>0</v>
      </c>
      <c r="BP627" s="1316">
        <f t="shared" si="271"/>
        <v>7127272</v>
      </c>
      <c r="BQ627" s="1305"/>
      <c r="BS627" s="1298">
        <f t="shared" si="260"/>
        <v>0</v>
      </c>
      <c r="BT627" s="1298">
        <f t="shared" si="261"/>
        <v>0</v>
      </c>
      <c r="BU627" s="1298">
        <f t="shared" si="262"/>
        <v>3</v>
      </c>
      <c r="BV627" s="1298">
        <f t="shared" si="263"/>
        <v>1</v>
      </c>
      <c r="BW627" s="1298">
        <f t="shared" si="264"/>
        <v>7127272</v>
      </c>
    </row>
    <row r="628" spans="1:75" ht="15" customHeight="1" x14ac:dyDescent="0.25">
      <c r="A628" s="1315">
        <v>1</v>
      </c>
      <c r="B628" s="1339">
        <v>43617</v>
      </c>
      <c r="C628" s="1268">
        <v>620</v>
      </c>
      <c r="D628" s="2265" t="s">
        <v>91</v>
      </c>
      <c r="E628" s="1266" t="s">
        <v>88</v>
      </c>
      <c r="F628" s="794">
        <v>10</v>
      </c>
      <c r="G628" s="1491">
        <f t="shared" si="265"/>
        <v>13318180</v>
      </c>
      <c r="H628" s="1268"/>
      <c r="I628" s="2605">
        <f t="shared" si="267"/>
        <v>0</v>
      </c>
      <c r="J628" s="808"/>
      <c r="K628" s="2605">
        <f t="shared" si="249"/>
        <v>0</v>
      </c>
      <c r="L628" s="2768"/>
      <c r="M628" s="2605">
        <f t="shared" si="250"/>
        <v>0</v>
      </c>
      <c r="N628" s="1505">
        <f t="shared" ref="N628:O653" si="278">F628+H628+J628+L628</f>
        <v>10</v>
      </c>
      <c r="O628" s="1494">
        <f t="shared" si="278"/>
        <v>13318180</v>
      </c>
      <c r="P628" s="1494">
        <f t="shared" si="244"/>
        <v>400000</v>
      </c>
      <c r="Q628" s="1307"/>
      <c r="R628" s="1508">
        <v>1331818</v>
      </c>
      <c r="S628" s="1508">
        <v>1931818</v>
      </c>
      <c r="T628" s="1508">
        <v>2231818</v>
      </c>
      <c r="U628" s="1508">
        <v>431818</v>
      </c>
      <c r="V628" s="1302"/>
      <c r="W628" s="1338"/>
      <c r="X628" s="2299"/>
      <c r="Y628" s="1338"/>
      <c r="Z628" s="2450"/>
      <c r="AA628" s="1342"/>
      <c r="AB628" s="1340"/>
      <c r="AC628" s="1229"/>
      <c r="AD628" s="1229"/>
      <c r="AE628" s="1229"/>
      <c r="AF628" s="1490">
        <f t="shared" si="251"/>
        <v>0</v>
      </c>
      <c r="AG628" s="1316">
        <f t="shared" si="252"/>
        <v>13318180</v>
      </c>
      <c r="AH628" s="1465"/>
      <c r="AI628" s="1313"/>
      <c r="AJ628" s="1267"/>
      <c r="AK628" s="1299"/>
      <c r="AL628" s="2538"/>
      <c r="AM628" s="2262"/>
      <c r="AN628" s="1266"/>
      <c r="AO628" s="1254"/>
      <c r="AP628" s="1491">
        <f t="shared" si="253"/>
        <v>0</v>
      </c>
      <c r="AQ628" s="1268"/>
      <c r="AR628" s="1492">
        <f t="shared" si="254"/>
        <v>0</v>
      </c>
      <c r="AS628" s="808"/>
      <c r="AT628" s="1492">
        <f t="shared" si="255"/>
        <v>0</v>
      </c>
      <c r="AU628" s="809"/>
      <c r="AV628" s="1492">
        <f t="shared" si="256"/>
        <v>0</v>
      </c>
      <c r="AW628" s="1493">
        <f t="shared" si="257"/>
        <v>0</v>
      </c>
      <c r="AX628" s="2153">
        <f t="shared" si="258"/>
        <v>0</v>
      </c>
      <c r="AY628" s="1495">
        <f t="shared" si="259"/>
        <v>0</v>
      </c>
      <c r="AZ628" s="1271"/>
      <c r="BA628" s="1508">
        <v>1331818</v>
      </c>
      <c r="BB628" s="1508">
        <v>1931818</v>
      </c>
      <c r="BC628" s="1508">
        <v>2231818</v>
      </c>
      <c r="BD628" s="1508">
        <v>431818</v>
      </c>
      <c r="BE628" s="2169"/>
      <c r="BF628" s="1338"/>
      <c r="BG628" s="1302"/>
      <c r="BH628" s="1338"/>
      <c r="BI628" s="1303"/>
      <c r="BJ628" s="1342"/>
      <c r="BK628" s="1304"/>
      <c r="BL628" s="1229"/>
      <c r="BM628" s="1229"/>
      <c r="BN628" s="1229"/>
      <c r="BO628" s="1490">
        <f t="shared" si="266"/>
        <v>0</v>
      </c>
      <c r="BP628" s="1316">
        <f t="shared" si="271"/>
        <v>13318180</v>
      </c>
      <c r="BQ628" s="1305"/>
      <c r="BS628" s="1298">
        <f t="shared" si="260"/>
        <v>10</v>
      </c>
      <c r="BT628" s="1298">
        <f t="shared" si="261"/>
        <v>0</v>
      </c>
      <c r="BU628" s="1298">
        <f t="shared" si="262"/>
        <v>0</v>
      </c>
      <c r="BV628" s="1298">
        <f t="shared" si="263"/>
        <v>0</v>
      </c>
      <c r="BW628" s="1298">
        <f t="shared" si="264"/>
        <v>13318180</v>
      </c>
    </row>
    <row r="629" spans="1:75" ht="15" customHeight="1" x14ac:dyDescent="0.25">
      <c r="A629" s="1315">
        <v>2</v>
      </c>
      <c r="B629" s="1339">
        <v>43617</v>
      </c>
      <c r="C629" s="1268">
        <f t="shared" ref="C629" si="279">+C628+1</f>
        <v>621</v>
      </c>
      <c r="D629" s="2265" t="s">
        <v>102</v>
      </c>
      <c r="E629" s="1266" t="s">
        <v>88</v>
      </c>
      <c r="F629" s="794">
        <v>10</v>
      </c>
      <c r="G629" s="1491">
        <f t="shared" si="265"/>
        <v>13318180</v>
      </c>
      <c r="H629" s="1268"/>
      <c r="I629" s="2605">
        <f t="shared" si="267"/>
        <v>0</v>
      </c>
      <c r="J629" s="808"/>
      <c r="K629" s="2605">
        <f t="shared" si="249"/>
        <v>0</v>
      </c>
      <c r="L629" s="2768"/>
      <c r="M629" s="2605">
        <f t="shared" si="250"/>
        <v>0</v>
      </c>
      <c r="N629" s="1505">
        <f t="shared" si="278"/>
        <v>10</v>
      </c>
      <c r="O629" s="1494">
        <f t="shared" si="278"/>
        <v>13318180</v>
      </c>
      <c r="P629" s="1494">
        <f t="shared" si="244"/>
        <v>400000</v>
      </c>
      <c r="Q629" s="1307"/>
      <c r="R629" s="1508">
        <v>1331818</v>
      </c>
      <c r="S629" s="1508">
        <v>1931818</v>
      </c>
      <c r="T629" s="1508">
        <v>2231818</v>
      </c>
      <c r="U629" s="1508">
        <v>431818</v>
      </c>
      <c r="V629" s="1302"/>
      <c r="W629" s="1338"/>
      <c r="X629" s="2303"/>
      <c r="Y629" s="1686"/>
      <c r="Z629" s="2450"/>
      <c r="AA629" s="1342"/>
      <c r="AB629" s="1340"/>
      <c r="AC629" s="1229"/>
      <c r="AD629" s="1229"/>
      <c r="AE629" s="1229"/>
      <c r="AF629" s="1490">
        <f t="shared" si="251"/>
        <v>0</v>
      </c>
      <c r="AG629" s="1316">
        <f t="shared" si="252"/>
        <v>13318180</v>
      </c>
      <c r="AH629" s="1465"/>
      <c r="AI629" s="1313"/>
      <c r="AJ629" s="1267"/>
      <c r="AK629" s="1299"/>
      <c r="AL629" s="2538"/>
      <c r="AM629" s="2262"/>
      <c r="AN629" s="1266"/>
      <c r="AO629" s="1254"/>
      <c r="AP629" s="1491">
        <f t="shared" si="253"/>
        <v>0</v>
      </c>
      <c r="AQ629" s="1268"/>
      <c r="AR629" s="1492">
        <f t="shared" si="254"/>
        <v>0</v>
      </c>
      <c r="AS629" s="808"/>
      <c r="AT629" s="1492">
        <f t="shared" si="255"/>
        <v>0</v>
      </c>
      <c r="AU629" s="809"/>
      <c r="AV629" s="1492">
        <f t="shared" si="256"/>
        <v>0</v>
      </c>
      <c r="AW629" s="1493">
        <f t="shared" si="257"/>
        <v>0</v>
      </c>
      <c r="AX629" s="2153">
        <f t="shared" si="258"/>
        <v>0</v>
      </c>
      <c r="AY629" s="1495">
        <f t="shared" si="259"/>
        <v>0</v>
      </c>
      <c r="AZ629" s="1271"/>
      <c r="BA629" s="1508">
        <v>1331818</v>
      </c>
      <c r="BB629" s="1508">
        <v>1931818</v>
      </c>
      <c r="BC629" s="1508">
        <v>2231818</v>
      </c>
      <c r="BD629" s="1508">
        <v>431818</v>
      </c>
      <c r="BE629" s="2169"/>
      <c r="BF629" s="1338"/>
      <c r="BG629" s="1302"/>
      <c r="BH629" s="1338"/>
      <c r="BI629" s="1303"/>
      <c r="BJ629" s="1342"/>
      <c r="BK629" s="1304"/>
      <c r="BL629" s="1229"/>
      <c r="BM629" s="1229"/>
      <c r="BN629" s="1229"/>
      <c r="BO629" s="1490">
        <f t="shared" si="266"/>
        <v>0</v>
      </c>
      <c r="BP629" s="1316">
        <f t="shared" si="271"/>
        <v>13318180</v>
      </c>
      <c r="BQ629" s="1305"/>
      <c r="BS629" s="1298">
        <f t="shared" si="260"/>
        <v>10</v>
      </c>
      <c r="BT629" s="1298">
        <f t="shared" si="261"/>
        <v>0</v>
      </c>
      <c r="BU629" s="1298">
        <f t="shared" si="262"/>
        <v>0</v>
      </c>
      <c r="BV629" s="1298">
        <f t="shared" si="263"/>
        <v>0</v>
      </c>
      <c r="BW629" s="1298">
        <f t="shared" si="264"/>
        <v>13318180</v>
      </c>
    </row>
    <row r="630" spans="1:75" ht="15" customHeight="1" x14ac:dyDescent="0.25">
      <c r="A630" s="1315">
        <v>3</v>
      </c>
      <c r="B630" s="1339">
        <v>43617</v>
      </c>
      <c r="C630" s="1268">
        <v>622</v>
      </c>
      <c r="D630" s="2265" t="s">
        <v>237</v>
      </c>
      <c r="E630" s="1266" t="s">
        <v>88</v>
      </c>
      <c r="F630" s="794">
        <v>5</v>
      </c>
      <c r="G630" s="1491">
        <f t="shared" si="265"/>
        <v>6659090</v>
      </c>
      <c r="H630" s="1268"/>
      <c r="I630" s="2605">
        <f t="shared" si="267"/>
        <v>0</v>
      </c>
      <c r="J630" s="808"/>
      <c r="K630" s="2605">
        <f t="shared" si="249"/>
        <v>0</v>
      </c>
      <c r="L630" s="2768"/>
      <c r="M630" s="2605">
        <f t="shared" si="250"/>
        <v>0</v>
      </c>
      <c r="N630" s="1505">
        <f t="shared" si="278"/>
        <v>5</v>
      </c>
      <c r="O630" s="1494">
        <f t="shared" si="278"/>
        <v>6659090</v>
      </c>
      <c r="P630" s="1494">
        <f t="shared" si="244"/>
        <v>200000</v>
      </c>
      <c r="Q630" s="1307"/>
      <c r="R630" s="1508">
        <v>1331818</v>
      </c>
      <c r="S630" s="1508">
        <v>1931818</v>
      </c>
      <c r="T630" s="1508">
        <v>2231818</v>
      </c>
      <c r="U630" s="1508">
        <v>431818</v>
      </c>
      <c r="V630" s="1302"/>
      <c r="W630" s="1338"/>
      <c r="X630" s="2299"/>
      <c r="Y630" s="1338"/>
      <c r="Z630" s="2450"/>
      <c r="AA630" s="1342"/>
      <c r="AB630" s="1340"/>
      <c r="AC630" s="1229"/>
      <c r="AD630" s="1229"/>
      <c r="AE630" s="1229"/>
      <c r="AF630" s="1490">
        <f t="shared" si="251"/>
        <v>0</v>
      </c>
      <c r="AG630" s="1316">
        <f t="shared" si="252"/>
        <v>6659090</v>
      </c>
      <c r="AH630" s="1305"/>
      <c r="AI630" s="1313"/>
      <c r="AJ630" s="1267"/>
      <c r="AK630" s="1299"/>
      <c r="AL630" s="2538"/>
      <c r="AM630" s="2262"/>
      <c r="AN630" s="1266"/>
      <c r="AO630" s="1254"/>
      <c r="AP630" s="1491">
        <f t="shared" si="253"/>
        <v>0</v>
      </c>
      <c r="AQ630" s="1268"/>
      <c r="AR630" s="1492">
        <f t="shared" si="254"/>
        <v>0</v>
      </c>
      <c r="AS630" s="808"/>
      <c r="AT630" s="1492">
        <f t="shared" si="255"/>
        <v>0</v>
      </c>
      <c r="AU630" s="809"/>
      <c r="AV630" s="1492">
        <f t="shared" si="256"/>
        <v>0</v>
      </c>
      <c r="AW630" s="1493">
        <f t="shared" si="257"/>
        <v>0</v>
      </c>
      <c r="AX630" s="2153">
        <f t="shared" si="258"/>
        <v>0</v>
      </c>
      <c r="AY630" s="1495">
        <f t="shared" si="259"/>
        <v>0</v>
      </c>
      <c r="AZ630" s="1271"/>
      <c r="BA630" s="1508">
        <v>1331818</v>
      </c>
      <c r="BB630" s="1508">
        <v>1931818</v>
      </c>
      <c r="BC630" s="1508">
        <v>2231818</v>
      </c>
      <c r="BD630" s="1508">
        <v>431818</v>
      </c>
      <c r="BE630" s="2169"/>
      <c r="BF630" s="1338"/>
      <c r="BG630" s="1302"/>
      <c r="BH630" s="1338"/>
      <c r="BI630" s="1302"/>
      <c r="BJ630" s="1342"/>
      <c r="BK630" s="1304"/>
      <c r="BL630" s="1229"/>
      <c r="BM630" s="1229"/>
      <c r="BN630" s="1229"/>
      <c r="BO630" s="1490">
        <f t="shared" si="266"/>
        <v>0</v>
      </c>
      <c r="BP630" s="1316">
        <f t="shared" si="271"/>
        <v>6659090</v>
      </c>
      <c r="BQ630" s="1305"/>
      <c r="BS630" s="1298">
        <f t="shared" si="260"/>
        <v>5</v>
      </c>
      <c r="BT630" s="1298">
        <f t="shared" si="261"/>
        <v>0</v>
      </c>
      <c r="BU630" s="1298">
        <f t="shared" si="262"/>
        <v>0</v>
      </c>
      <c r="BV630" s="1298">
        <f t="shared" si="263"/>
        <v>0</v>
      </c>
      <c r="BW630" s="1298">
        <f t="shared" si="264"/>
        <v>6659090</v>
      </c>
    </row>
    <row r="631" spans="1:75" ht="15" customHeight="1" x14ac:dyDescent="0.25">
      <c r="A631" s="1315">
        <v>4</v>
      </c>
      <c r="B631" s="1339">
        <v>43617</v>
      </c>
      <c r="C631" s="1268">
        <v>623</v>
      </c>
      <c r="D631" s="2265" t="s">
        <v>199</v>
      </c>
      <c r="E631" s="1266" t="s">
        <v>88</v>
      </c>
      <c r="F631" s="794">
        <v>4</v>
      </c>
      <c r="G631" s="1491">
        <f t="shared" si="265"/>
        <v>5327272</v>
      </c>
      <c r="H631" s="1268"/>
      <c r="I631" s="2605">
        <f t="shared" si="267"/>
        <v>0</v>
      </c>
      <c r="J631" s="808">
        <v>1</v>
      </c>
      <c r="K631" s="2605">
        <f t="shared" si="249"/>
        <v>2231818</v>
      </c>
      <c r="L631" s="2768"/>
      <c r="M631" s="2605">
        <f t="shared" si="250"/>
        <v>0</v>
      </c>
      <c r="N631" s="1505">
        <f t="shared" si="278"/>
        <v>5</v>
      </c>
      <c r="O631" s="1494">
        <f t="shared" si="278"/>
        <v>7559090</v>
      </c>
      <c r="P631" s="1494">
        <f t="shared" si="244"/>
        <v>200000</v>
      </c>
      <c r="Q631" s="1307"/>
      <c r="R631" s="1508">
        <v>1331818</v>
      </c>
      <c r="S631" s="1508">
        <v>1931818</v>
      </c>
      <c r="T631" s="1508">
        <v>2231818</v>
      </c>
      <c r="U631" s="1508">
        <v>431818</v>
      </c>
      <c r="V631" s="1302"/>
      <c r="W631" s="1338"/>
      <c r="X631" s="2299"/>
      <c r="Y631" s="1338"/>
      <c r="Z631" s="2450"/>
      <c r="AA631" s="1342"/>
      <c r="AB631" s="1340"/>
      <c r="AC631" s="1229"/>
      <c r="AD631" s="1229"/>
      <c r="AE631" s="1229"/>
      <c r="AF631" s="1490">
        <f t="shared" si="251"/>
        <v>0</v>
      </c>
      <c r="AG631" s="1316">
        <f t="shared" si="252"/>
        <v>7559090</v>
      </c>
      <c r="AH631" s="1305"/>
      <c r="AI631" s="1313"/>
      <c r="AJ631" s="1267"/>
      <c r="AK631" s="1299"/>
      <c r="AL631" s="2538"/>
      <c r="AM631" s="2262"/>
      <c r="AN631" s="1266"/>
      <c r="AO631" s="1254"/>
      <c r="AP631" s="1491">
        <f t="shared" si="253"/>
        <v>0</v>
      </c>
      <c r="AQ631" s="1268"/>
      <c r="AR631" s="1492">
        <f t="shared" si="254"/>
        <v>0</v>
      </c>
      <c r="AS631" s="808"/>
      <c r="AT631" s="1492">
        <f t="shared" si="255"/>
        <v>0</v>
      </c>
      <c r="AU631" s="809"/>
      <c r="AV631" s="1492">
        <f t="shared" si="256"/>
        <v>0</v>
      </c>
      <c r="AW631" s="1493">
        <f t="shared" si="257"/>
        <v>0</v>
      </c>
      <c r="AX631" s="2153">
        <f t="shared" si="258"/>
        <v>0</v>
      </c>
      <c r="AY631" s="1495">
        <f t="shared" si="259"/>
        <v>0</v>
      </c>
      <c r="AZ631" s="1271"/>
      <c r="BA631" s="1508">
        <v>1331818</v>
      </c>
      <c r="BB631" s="1508">
        <v>1931818</v>
      </c>
      <c r="BC631" s="1508">
        <v>2231818</v>
      </c>
      <c r="BD631" s="1508">
        <v>431818</v>
      </c>
      <c r="BE631" s="2169"/>
      <c r="BF631" s="1338"/>
      <c r="BG631" s="1302"/>
      <c r="BH631" s="1338"/>
      <c r="BI631" s="1303"/>
      <c r="BJ631" s="1342"/>
      <c r="BK631" s="1304"/>
      <c r="BL631" s="1229"/>
      <c r="BM631" s="1229"/>
      <c r="BN631" s="1229"/>
      <c r="BO631" s="1490">
        <f t="shared" si="266"/>
        <v>0</v>
      </c>
      <c r="BP631" s="1316">
        <f t="shared" si="271"/>
        <v>7559090</v>
      </c>
      <c r="BQ631" s="1305"/>
      <c r="BS631" s="1298">
        <f t="shared" si="260"/>
        <v>4</v>
      </c>
      <c r="BT631" s="1298">
        <f t="shared" si="261"/>
        <v>0</v>
      </c>
      <c r="BU631" s="1298">
        <f t="shared" si="262"/>
        <v>1</v>
      </c>
      <c r="BV631" s="1298">
        <f t="shared" si="263"/>
        <v>0</v>
      </c>
      <c r="BW631" s="1298">
        <f t="shared" si="264"/>
        <v>7559090</v>
      </c>
    </row>
    <row r="632" spans="1:75" ht="15" customHeight="1" x14ac:dyDescent="0.25">
      <c r="A632" s="1315">
        <v>5</v>
      </c>
      <c r="B632" s="1339">
        <v>43617</v>
      </c>
      <c r="C632" s="1268">
        <v>624</v>
      </c>
      <c r="D632" s="2265" t="s">
        <v>238</v>
      </c>
      <c r="E632" s="1266" t="s">
        <v>43</v>
      </c>
      <c r="F632" s="794">
        <v>5</v>
      </c>
      <c r="G632" s="1491">
        <f t="shared" si="265"/>
        <v>6659090</v>
      </c>
      <c r="H632" s="1268"/>
      <c r="I632" s="2605">
        <f t="shared" si="267"/>
        <v>0</v>
      </c>
      <c r="J632" s="808"/>
      <c r="K632" s="2605">
        <f t="shared" si="249"/>
        <v>0</v>
      </c>
      <c r="L632" s="2768"/>
      <c r="M632" s="2605">
        <f t="shared" si="250"/>
        <v>0</v>
      </c>
      <c r="N632" s="1505">
        <f t="shared" si="278"/>
        <v>5</v>
      </c>
      <c r="O632" s="1494">
        <f t="shared" si="278"/>
        <v>6659090</v>
      </c>
      <c r="P632" s="1494">
        <f t="shared" ref="P632:P642" si="280">+N632*40000</f>
        <v>200000</v>
      </c>
      <c r="Q632" s="1307"/>
      <c r="R632" s="1508">
        <v>1331818</v>
      </c>
      <c r="S632" s="1508">
        <v>1931818</v>
      </c>
      <c r="T632" s="1508">
        <v>2231818</v>
      </c>
      <c r="U632" s="1508">
        <v>431818</v>
      </c>
      <c r="V632" s="1302"/>
      <c r="W632" s="1338"/>
      <c r="X632" s="2299"/>
      <c r="Y632" s="1338"/>
      <c r="Z632" s="2450"/>
      <c r="AA632" s="1342"/>
      <c r="AB632" s="1340"/>
      <c r="AC632" s="1229"/>
      <c r="AD632" s="1229"/>
      <c r="AE632" s="1229"/>
      <c r="AF632" s="1490">
        <f t="shared" si="251"/>
        <v>0</v>
      </c>
      <c r="AG632" s="1316">
        <f t="shared" si="252"/>
        <v>6659090</v>
      </c>
      <c r="AH632" s="1305"/>
      <c r="AI632" s="1313"/>
      <c r="AJ632" s="1267"/>
      <c r="AK632" s="1299"/>
      <c r="AL632" s="2538"/>
      <c r="AM632" s="2262"/>
      <c r="AN632" s="1266"/>
      <c r="AO632" s="1254"/>
      <c r="AP632" s="1491">
        <f t="shared" si="253"/>
        <v>0</v>
      </c>
      <c r="AQ632" s="1268"/>
      <c r="AR632" s="1492">
        <f t="shared" si="254"/>
        <v>0</v>
      </c>
      <c r="AS632" s="808"/>
      <c r="AT632" s="1492">
        <f t="shared" si="255"/>
        <v>0</v>
      </c>
      <c r="AU632" s="809"/>
      <c r="AV632" s="1492">
        <f t="shared" si="256"/>
        <v>0</v>
      </c>
      <c r="AW632" s="1493">
        <f t="shared" si="257"/>
        <v>0</v>
      </c>
      <c r="AX632" s="2153">
        <f t="shared" si="258"/>
        <v>0</v>
      </c>
      <c r="AY632" s="1495">
        <f t="shared" si="259"/>
        <v>0</v>
      </c>
      <c r="AZ632" s="1271"/>
      <c r="BA632" s="1508">
        <v>1331818</v>
      </c>
      <c r="BB632" s="1508">
        <v>1931818</v>
      </c>
      <c r="BC632" s="1508">
        <v>2231818</v>
      </c>
      <c r="BD632" s="1508">
        <v>431818</v>
      </c>
      <c r="BE632" s="2169"/>
      <c r="BF632" s="1338"/>
      <c r="BG632" s="1302"/>
      <c r="BH632" s="1338"/>
      <c r="BI632" s="1303"/>
      <c r="BJ632" s="1342"/>
      <c r="BK632" s="1304"/>
      <c r="BL632" s="1229"/>
      <c r="BM632" s="1229"/>
      <c r="BN632" s="1229"/>
      <c r="BO632" s="1490">
        <f t="shared" si="266"/>
        <v>0</v>
      </c>
      <c r="BP632" s="1316">
        <f t="shared" si="271"/>
        <v>6659090</v>
      </c>
      <c r="BQ632" s="1465"/>
      <c r="BS632" s="1298">
        <f t="shared" si="260"/>
        <v>5</v>
      </c>
      <c r="BT632" s="1298">
        <f t="shared" si="261"/>
        <v>0</v>
      </c>
      <c r="BU632" s="1298">
        <f t="shared" si="262"/>
        <v>0</v>
      </c>
      <c r="BV632" s="1298">
        <f t="shared" si="263"/>
        <v>0</v>
      </c>
      <c r="BW632" s="1298">
        <f t="shared" si="264"/>
        <v>6659090</v>
      </c>
    </row>
    <row r="633" spans="1:75" ht="15" customHeight="1" x14ac:dyDescent="0.25">
      <c r="A633" s="1315">
        <v>6</v>
      </c>
      <c r="B633" s="1339">
        <v>43617</v>
      </c>
      <c r="C633" s="1268">
        <v>625</v>
      </c>
      <c r="D633" s="2265" t="s">
        <v>45</v>
      </c>
      <c r="E633" s="1266" t="s">
        <v>43</v>
      </c>
      <c r="F633" s="794">
        <v>5</v>
      </c>
      <c r="G633" s="1491">
        <f t="shared" si="265"/>
        <v>6659090</v>
      </c>
      <c r="H633" s="1268"/>
      <c r="I633" s="2605">
        <f t="shared" si="267"/>
        <v>0</v>
      </c>
      <c r="J633" s="808"/>
      <c r="K633" s="2605">
        <f t="shared" si="249"/>
        <v>0</v>
      </c>
      <c r="L633" s="2768"/>
      <c r="M633" s="2605">
        <f t="shared" si="250"/>
        <v>0</v>
      </c>
      <c r="N633" s="1505">
        <f t="shared" si="278"/>
        <v>5</v>
      </c>
      <c r="O633" s="1494">
        <f t="shared" si="278"/>
        <v>6659090</v>
      </c>
      <c r="P633" s="1494">
        <f t="shared" si="280"/>
        <v>200000</v>
      </c>
      <c r="Q633" s="1307"/>
      <c r="R633" s="1508">
        <v>1331818</v>
      </c>
      <c r="S633" s="1508">
        <v>1931818</v>
      </c>
      <c r="T633" s="1508">
        <v>2231818</v>
      </c>
      <c r="U633" s="1508">
        <v>431818</v>
      </c>
      <c r="V633" s="1302"/>
      <c r="W633" s="1338"/>
      <c r="X633" s="2299"/>
      <c r="Y633" s="1338"/>
      <c r="Z633" s="2450"/>
      <c r="AA633" s="1342"/>
      <c r="AB633" s="1340"/>
      <c r="AC633" s="1229"/>
      <c r="AD633" s="1229"/>
      <c r="AE633" s="1229"/>
      <c r="AF633" s="1490">
        <f t="shared" si="251"/>
        <v>0</v>
      </c>
      <c r="AG633" s="1316">
        <f t="shared" si="252"/>
        <v>6659090</v>
      </c>
      <c r="AH633" s="1305"/>
      <c r="AI633" s="1313"/>
      <c r="AJ633" s="1267"/>
      <c r="AK633" s="1299"/>
      <c r="AL633" s="2538"/>
      <c r="AM633" s="2262"/>
      <c r="AN633" s="1266"/>
      <c r="AO633" s="1254"/>
      <c r="AP633" s="1491">
        <f t="shared" si="253"/>
        <v>0</v>
      </c>
      <c r="AQ633" s="1268"/>
      <c r="AR633" s="1492">
        <f t="shared" si="254"/>
        <v>0</v>
      </c>
      <c r="AS633" s="808"/>
      <c r="AT633" s="1492">
        <f t="shared" si="255"/>
        <v>0</v>
      </c>
      <c r="AU633" s="809"/>
      <c r="AV633" s="1492">
        <f t="shared" si="256"/>
        <v>0</v>
      </c>
      <c r="AW633" s="1493">
        <f t="shared" si="257"/>
        <v>0</v>
      </c>
      <c r="AX633" s="2153">
        <f t="shared" si="258"/>
        <v>0</v>
      </c>
      <c r="AY633" s="1495">
        <f t="shared" si="259"/>
        <v>0</v>
      </c>
      <c r="AZ633" s="1271"/>
      <c r="BA633" s="1508">
        <v>1331818</v>
      </c>
      <c r="BB633" s="1508">
        <v>1931818</v>
      </c>
      <c r="BC633" s="1508">
        <v>2231818</v>
      </c>
      <c r="BD633" s="1508">
        <v>431818</v>
      </c>
      <c r="BE633" s="2169"/>
      <c r="BF633" s="1338"/>
      <c r="BG633" s="1302"/>
      <c r="BH633" s="1338"/>
      <c r="BI633" s="1303"/>
      <c r="BJ633" s="1342"/>
      <c r="BK633" s="1304"/>
      <c r="BL633" s="1229"/>
      <c r="BM633" s="1229"/>
      <c r="BN633" s="1229"/>
      <c r="BO633" s="1490">
        <f t="shared" si="266"/>
        <v>0</v>
      </c>
      <c r="BP633" s="1316">
        <f t="shared" si="271"/>
        <v>6659090</v>
      </c>
      <c r="BQ633" s="1305"/>
      <c r="BS633" s="1298">
        <f t="shared" si="260"/>
        <v>5</v>
      </c>
      <c r="BT633" s="1298">
        <f t="shared" si="261"/>
        <v>0</v>
      </c>
      <c r="BU633" s="1298">
        <f t="shared" si="262"/>
        <v>0</v>
      </c>
      <c r="BV633" s="1298">
        <f t="shared" si="263"/>
        <v>0</v>
      </c>
      <c r="BW633" s="1298">
        <f t="shared" si="264"/>
        <v>6659090</v>
      </c>
    </row>
    <row r="634" spans="1:75" ht="15" customHeight="1" x14ac:dyDescent="0.25">
      <c r="A634" s="1315">
        <v>7</v>
      </c>
      <c r="B634" s="1339">
        <v>43617</v>
      </c>
      <c r="C634" s="1268">
        <v>626</v>
      </c>
      <c r="D634" s="2265" t="s">
        <v>42</v>
      </c>
      <c r="E634" s="1266" t="s">
        <v>43</v>
      </c>
      <c r="F634" s="794">
        <v>5</v>
      </c>
      <c r="G634" s="1491">
        <f t="shared" si="265"/>
        <v>6659090</v>
      </c>
      <c r="H634" s="1268"/>
      <c r="I634" s="2605">
        <f t="shared" si="267"/>
        <v>0</v>
      </c>
      <c r="J634" s="808"/>
      <c r="K634" s="2605">
        <f t="shared" si="249"/>
        <v>0</v>
      </c>
      <c r="L634" s="2768"/>
      <c r="M634" s="2605">
        <f t="shared" si="250"/>
        <v>0</v>
      </c>
      <c r="N634" s="1505">
        <f t="shared" si="278"/>
        <v>5</v>
      </c>
      <c r="O634" s="1494">
        <f t="shared" si="278"/>
        <v>6659090</v>
      </c>
      <c r="P634" s="1494">
        <f t="shared" si="280"/>
        <v>200000</v>
      </c>
      <c r="Q634" s="1307"/>
      <c r="R634" s="1508">
        <v>1331818</v>
      </c>
      <c r="S634" s="1508">
        <v>1931818</v>
      </c>
      <c r="T634" s="1508">
        <v>2231818</v>
      </c>
      <c r="U634" s="1508">
        <v>431818</v>
      </c>
      <c r="V634" s="1302"/>
      <c r="W634" s="1338"/>
      <c r="X634" s="2299"/>
      <c r="Y634" s="1338"/>
      <c r="Z634" s="2450"/>
      <c r="AA634" s="1342"/>
      <c r="AB634" s="1340"/>
      <c r="AC634" s="1229"/>
      <c r="AD634" s="1229"/>
      <c r="AE634" s="1229"/>
      <c r="AF634" s="1490">
        <f t="shared" si="251"/>
        <v>0</v>
      </c>
      <c r="AG634" s="1316">
        <f t="shared" si="252"/>
        <v>6659090</v>
      </c>
      <c r="AH634" s="1305"/>
      <c r="AI634" s="1313"/>
      <c r="AJ634" s="1267"/>
      <c r="AK634" s="1299"/>
      <c r="AL634" s="2538"/>
      <c r="AM634" s="2262"/>
      <c r="AN634" s="1266"/>
      <c r="AO634" s="1254"/>
      <c r="AP634" s="1491">
        <f t="shared" si="253"/>
        <v>0</v>
      </c>
      <c r="AQ634" s="1268"/>
      <c r="AR634" s="1492">
        <f t="shared" si="254"/>
        <v>0</v>
      </c>
      <c r="AS634" s="808"/>
      <c r="AT634" s="1492">
        <f t="shared" si="255"/>
        <v>0</v>
      </c>
      <c r="AU634" s="809"/>
      <c r="AV634" s="1492">
        <f t="shared" si="256"/>
        <v>0</v>
      </c>
      <c r="AW634" s="1493">
        <f t="shared" si="257"/>
        <v>0</v>
      </c>
      <c r="AX634" s="2153">
        <f t="shared" si="258"/>
        <v>0</v>
      </c>
      <c r="AY634" s="1495">
        <f t="shared" si="259"/>
        <v>0</v>
      </c>
      <c r="AZ634" s="1271"/>
      <c r="BA634" s="1508">
        <v>1331818</v>
      </c>
      <c r="BB634" s="1508">
        <v>1931818</v>
      </c>
      <c r="BC634" s="1508">
        <v>2231818</v>
      </c>
      <c r="BD634" s="1508">
        <v>431818</v>
      </c>
      <c r="BE634" s="2169"/>
      <c r="BF634" s="1338"/>
      <c r="BG634" s="1302"/>
      <c r="BH634" s="1338"/>
      <c r="BI634" s="1303"/>
      <c r="BJ634" s="1342"/>
      <c r="BK634" s="1304"/>
      <c r="BL634" s="1229"/>
      <c r="BM634" s="1229"/>
      <c r="BN634" s="1229"/>
      <c r="BO634" s="1490">
        <f t="shared" si="266"/>
        <v>0</v>
      </c>
      <c r="BP634" s="1316">
        <f t="shared" si="271"/>
        <v>6659090</v>
      </c>
      <c r="BQ634" s="1305"/>
      <c r="BS634" s="1298">
        <f t="shared" si="260"/>
        <v>5</v>
      </c>
      <c r="BT634" s="1298">
        <f t="shared" si="261"/>
        <v>0</v>
      </c>
      <c r="BU634" s="1298">
        <f t="shared" si="262"/>
        <v>0</v>
      </c>
      <c r="BV634" s="1298">
        <f t="shared" si="263"/>
        <v>0</v>
      </c>
      <c r="BW634" s="1298">
        <f t="shared" si="264"/>
        <v>6659090</v>
      </c>
    </row>
    <row r="635" spans="1:75" ht="15" customHeight="1" x14ac:dyDescent="0.25">
      <c r="A635" s="1315">
        <v>8</v>
      </c>
      <c r="B635" s="1339">
        <v>43617</v>
      </c>
      <c r="C635" s="1268">
        <v>627</v>
      </c>
      <c r="D635" s="2265" t="s">
        <v>50</v>
      </c>
      <c r="E635" s="1266" t="s">
        <v>43</v>
      </c>
      <c r="F635" s="794">
        <v>5</v>
      </c>
      <c r="G635" s="1491">
        <f t="shared" si="265"/>
        <v>6659090</v>
      </c>
      <c r="H635" s="1268"/>
      <c r="I635" s="2605">
        <f t="shared" si="267"/>
        <v>0</v>
      </c>
      <c r="J635" s="808"/>
      <c r="K635" s="2605">
        <f t="shared" si="249"/>
        <v>0</v>
      </c>
      <c r="L635" s="2768"/>
      <c r="M635" s="2605">
        <f t="shared" si="250"/>
        <v>0</v>
      </c>
      <c r="N635" s="1505">
        <f t="shared" si="278"/>
        <v>5</v>
      </c>
      <c r="O635" s="1494">
        <f t="shared" si="278"/>
        <v>6659090</v>
      </c>
      <c r="P635" s="1494">
        <f t="shared" si="280"/>
        <v>200000</v>
      </c>
      <c r="Q635" s="1307"/>
      <c r="R635" s="1508">
        <v>1331818</v>
      </c>
      <c r="S635" s="1508">
        <v>1931818</v>
      </c>
      <c r="T635" s="1508">
        <v>2231818</v>
      </c>
      <c r="U635" s="1508">
        <v>431818</v>
      </c>
      <c r="V635" s="1302"/>
      <c r="W635" s="1338"/>
      <c r="X635" s="2299"/>
      <c r="Y635" s="1338"/>
      <c r="Z635" s="2450"/>
      <c r="AA635" s="1342"/>
      <c r="AB635" s="1340"/>
      <c r="AC635" s="1229"/>
      <c r="AD635" s="1229"/>
      <c r="AE635" s="1229"/>
      <c r="AF635" s="1490">
        <f t="shared" si="251"/>
        <v>0</v>
      </c>
      <c r="AG635" s="1316">
        <f t="shared" si="252"/>
        <v>6659090</v>
      </c>
      <c r="AH635" s="1305"/>
      <c r="AI635" s="1313"/>
      <c r="AJ635" s="1267"/>
      <c r="AK635" s="1299"/>
      <c r="AL635" s="2538"/>
      <c r="AM635" s="2262"/>
      <c r="AN635" s="1266"/>
      <c r="AO635" s="1254"/>
      <c r="AP635" s="1491">
        <f t="shared" si="253"/>
        <v>0</v>
      </c>
      <c r="AQ635" s="1268"/>
      <c r="AR635" s="1492">
        <f t="shared" si="254"/>
        <v>0</v>
      </c>
      <c r="AS635" s="808"/>
      <c r="AT635" s="1492">
        <f t="shared" si="255"/>
        <v>0</v>
      </c>
      <c r="AU635" s="809"/>
      <c r="AV635" s="1492">
        <f t="shared" si="256"/>
        <v>0</v>
      </c>
      <c r="AW635" s="1493">
        <f t="shared" si="257"/>
        <v>0</v>
      </c>
      <c r="AX635" s="2153">
        <f t="shared" si="258"/>
        <v>0</v>
      </c>
      <c r="AY635" s="1495">
        <f t="shared" si="259"/>
        <v>0</v>
      </c>
      <c r="AZ635" s="1271"/>
      <c r="BA635" s="1508">
        <v>1331818</v>
      </c>
      <c r="BB635" s="1508">
        <v>1931818</v>
      </c>
      <c r="BC635" s="1508">
        <v>2231818</v>
      </c>
      <c r="BD635" s="1508">
        <v>431818</v>
      </c>
      <c r="BE635" s="2169"/>
      <c r="BF635" s="1338"/>
      <c r="BG635" s="1302"/>
      <c r="BH635" s="1338"/>
      <c r="BI635" s="1303"/>
      <c r="BJ635" s="1342"/>
      <c r="BK635" s="1304"/>
      <c r="BL635" s="1229"/>
      <c r="BM635" s="1229"/>
      <c r="BN635" s="1229"/>
      <c r="BO635" s="1490">
        <f t="shared" si="266"/>
        <v>0</v>
      </c>
      <c r="BP635" s="1316">
        <f t="shared" si="271"/>
        <v>6659090</v>
      </c>
      <c r="BQ635" s="1305"/>
      <c r="BS635" s="1298">
        <f t="shared" si="260"/>
        <v>5</v>
      </c>
      <c r="BT635" s="1298">
        <f t="shared" si="261"/>
        <v>0</v>
      </c>
      <c r="BU635" s="1298">
        <f t="shared" si="262"/>
        <v>0</v>
      </c>
      <c r="BV635" s="1298">
        <f t="shared" si="263"/>
        <v>0</v>
      </c>
      <c r="BW635" s="1298">
        <f t="shared" si="264"/>
        <v>6659090</v>
      </c>
    </row>
    <row r="636" spans="1:75" ht="15" customHeight="1" x14ac:dyDescent="0.25">
      <c r="A636" s="1315">
        <v>9</v>
      </c>
      <c r="B636" s="1339">
        <v>43617</v>
      </c>
      <c r="C636" s="1268">
        <v>628</v>
      </c>
      <c r="D636" s="2265" t="s">
        <v>68</v>
      </c>
      <c r="E636" s="1266" t="s">
        <v>57</v>
      </c>
      <c r="F636" s="794">
        <v>5</v>
      </c>
      <c r="G636" s="1491">
        <f t="shared" si="265"/>
        <v>6659090</v>
      </c>
      <c r="H636" s="1268"/>
      <c r="I636" s="2605">
        <f t="shared" si="267"/>
        <v>0</v>
      </c>
      <c r="J636" s="808"/>
      <c r="K636" s="2605">
        <f t="shared" si="249"/>
        <v>0</v>
      </c>
      <c r="L636" s="2768"/>
      <c r="M636" s="2605">
        <f t="shared" si="250"/>
        <v>0</v>
      </c>
      <c r="N636" s="1505">
        <f t="shared" si="278"/>
        <v>5</v>
      </c>
      <c r="O636" s="1494">
        <f t="shared" si="278"/>
        <v>6659090</v>
      </c>
      <c r="P636" s="1494">
        <f t="shared" si="280"/>
        <v>200000</v>
      </c>
      <c r="Q636" s="1307"/>
      <c r="R636" s="1508">
        <v>1331818</v>
      </c>
      <c r="S636" s="1508">
        <v>1931818</v>
      </c>
      <c r="T636" s="1508">
        <v>2231818</v>
      </c>
      <c r="U636" s="1508">
        <v>431818</v>
      </c>
      <c r="V636" s="1302"/>
      <c r="W636" s="1338"/>
      <c r="X636" s="2299"/>
      <c r="Y636" s="1338"/>
      <c r="Z636" s="1302"/>
      <c r="AA636" s="1342"/>
      <c r="AB636" s="1340"/>
      <c r="AC636" s="1229"/>
      <c r="AD636" s="1229"/>
      <c r="AE636" s="1229"/>
      <c r="AF636" s="1490">
        <f t="shared" si="251"/>
        <v>0</v>
      </c>
      <c r="AG636" s="1316">
        <f t="shared" si="252"/>
        <v>6659090</v>
      </c>
      <c r="AH636" s="1305"/>
      <c r="AI636" s="1313"/>
      <c r="AJ636" s="1267"/>
      <c r="AK636" s="1299"/>
      <c r="AL636" s="2538"/>
      <c r="AM636" s="2262"/>
      <c r="AN636" s="1266"/>
      <c r="AO636" s="1254"/>
      <c r="AP636" s="1491">
        <f t="shared" si="253"/>
        <v>0</v>
      </c>
      <c r="AQ636" s="1268"/>
      <c r="AR636" s="1492">
        <f t="shared" si="254"/>
        <v>0</v>
      </c>
      <c r="AS636" s="808"/>
      <c r="AT636" s="1492">
        <f t="shared" si="255"/>
        <v>0</v>
      </c>
      <c r="AU636" s="809"/>
      <c r="AV636" s="1492">
        <f t="shared" si="256"/>
        <v>0</v>
      </c>
      <c r="AW636" s="1493">
        <f t="shared" si="257"/>
        <v>0</v>
      </c>
      <c r="AX636" s="2153">
        <f t="shared" si="258"/>
        <v>0</v>
      </c>
      <c r="AY636" s="1495">
        <f t="shared" si="259"/>
        <v>0</v>
      </c>
      <c r="AZ636" s="1271"/>
      <c r="BA636" s="1508">
        <v>1331818</v>
      </c>
      <c r="BB636" s="1508">
        <v>1931818</v>
      </c>
      <c r="BC636" s="1508">
        <v>2231818</v>
      </c>
      <c r="BD636" s="1508">
        <v>431818</v>
      </c>
      <c r="BE636" s="2169"/>
      <c r="BF636" s="1338"/>
      <c r="BG636" s="1302"/>
      <c r="BH636" s="1338"/>
      <c r="BI636" s="1303"/>
      <c r="BJ636" s="1342"/>
      <c r="BK636" s="1304"/>
      <c r="BL636" s="1229"/>
      <c r="BM636" s="1229"/>
      <c r="BN636" s="1229"/>
      <c r="BO636" s="1490">
        <f t="shared" si="266"/>
        <v>0</v>
      </c>
      <c r="BP636" s="1316">
        <f t="shared" si="271"/>
        <v>6659090</v>
      </c>
      <c r="BQ636" s="1305"/>
      <c r="BS636" s="1298">
        <f t="shared" si="260"/>
        <v>5</v>
      </c>
      <c r="BT636" s="1298">
        <f t="shared" si="261"/>
        <v>0</v>
      </c>
      <c r="BU636" s="1298">
        <f t="shared" si="262"/>
        <v>0</v>
      </c>
      <c r="BV636" s="1298">
        <f t="shared" si="263"/>
        <v>0</v>
      </c>
      <c r="BW636" s="1298">
        <f t="shared" si="264"/>
        <v>6659090</v>
      </c>
    </row>
    <row r="637" spans="1:75" ht="15" customHeight="1" x14ac:dyDescent="0.25">
      <c r="A637" s="1315">
        <v>10</v>
      </c>
      <c r="B637" s="1339">
        <v>43617</v>
      </c>
      <c r="C637" s="1268">
        <v>629</v>
      </c>
      <c r="D637" s="2265" t="s">
        <v>59</v>
      </c>
      <c r="E637" s="1266" t="s">
        <v>57</v>
      </c>
      <c r="F637" s="794">
        <v>4</v>
      </c>
      <c r="G637" s="1491">
        <f t="shared" si="265"/>
        <v>5327272</v>
      </c>
      <c r="H637" s="1268"/>
      <c r="I637" s="2605">
        <f t="shared" si="267"/>
        <v>0</v>
      </c>
      <c r="J637" s="808"/>
      <c r="K637" s="2605">
        <f t="shared" si="249"/>
        <v>0</v>
      </c>
      <c r="L637" s="2768"/>
      <c r="M637" s="2605">
        <f t="shared" si="250"/>
        <v>0</v>
      </c>
      <c r="N637" s="1505">
        <f t="shared" si="278"/>
        <v>4</v>
      </c>
      <c r="O637" s="1494">
        <f t="shared" si="278"/>
        <v>5327272</v>
      </c>
      <c r="P637" s="1494">
        <f t="shared" si="280"/>
        <v>160000</v>
      </c>
      <c r="Q637" s="1307"/>
      <c r="R637" s="1508">
        <v>1331818</v>
      </c>
      <c r="S637" s="1508">
        <v>1931818</v>
      </c>
      <c r="T637" s="1508">
        <v>2231818</v>
      </c>
      <c r="U637" s="1508">
        <v>431818</v>
      </c>
      <c r="V637" s="1302"/>
      <c r="W637" s="1338"/>
      <c r="X637" s="2299"/>
      <c r="Y637" s="1338"/>
      <c r="Z637" s="2450"/>
      <c r="AA637" s="1342"/>
      <c r="AB637" s="1340"/>
      <c r="AC637" s="1229"/>
      <c r="AD637" s="1229"/>
      <c r="AE637" s="1229"/>
      <c r="AF637" s="1490">
        <f t="shared" si="251"/>
        <v>0</v>
      </c>
      <c r="AG637" s="1316">
        <f t="shared" si="252"/>
        <v>5327272</v>
      </c>
      <c r="AH637" s="1305"/>
      <c r="AI637" s="1313"/>
      <c r="AJ637" s="1267"/>
      <c r="AK637" s="1299"/>
      <c r="AL637" s="2538"/>
      <c r="AM637" s="2262"/>
      <c r="AN637" s="1266"/>
      <c r="AO637" s="1254"/>
      <c r="AP637" s="1491">
        <f t="shared" si="253"/>
        <v>0</v>
      </c>
      <c r="AQ637" s="1268"/>
      <c r="AR637" s="1492">
        <f t="shared" si="254"/>
        <v>0</v>
      </c>
      <c r="AS637" s="808"/>
      <c r="AT637" s="1492">
        <f t="shared" si="255"/>
        <v>0</v>
      </c>
      <c r="AU637" s="809"/>
      <c r="AV637" s="1492">
        <f t="shared" si="256"/>
        <v>0</v>
      </c>
      <c r="AW637" s="1493">
        <f t="shared" si="257"/>
        <v>0</v>
      </c>
      <c r="AX637" s="2153">
        <f t="shared" si="258"/>
        <v>0</v>
      </c>
      <c r="AY637" s="1495">
        <f t="shared" si="259"/>
        <v>0</v>
      </c>
      <c r="AZ637" s="1271"/>
      <c r="BA637" s="1508">
        <v>1331818</v>
      </c>
      <c r="BB637" s="1508">
        <v>1931818</v>
      </c>
      <c r="BC637" s="1508">
        <v>2231818</v>
      </c>
      <c r="BD637" s="1508">
        <v>431818</v>
      </c>
      <c r="BE637" s="2169"/>
      <c r="BF637" s="1338"/>
      <c r="BG637" s="1302"/>
      <c r="BH637" s="1338"/>
      <c r="BI637" s="1303"/>
      <c r="BJ637" s="1342"/>
      <c r="BK637" s="1304"/>
      <c r="BL637" s="1229"/>
      <c r="BM637" s="1229"/>
      <c r="BN637" s="1229"/>
      <c r="BO637" s="1490">
        <f t="shared" si="266"/>
        <v>0</v>
      </c>
      <c r="BP637" s="1316">
        <f t="shared" si="271"/>
        <v>5327272</v>
      </c>
      <c r="BQ637" s="1305"/>
      <c r="BS637" s="1298">
        <f t="shared" si="260"/>
        <v>4</v>
      </c>
      <c r="BT637" s="1298">
        <f t="shared" si="261"/>
        <v>0</v>
      </c>
      <c r="BU637" s="1298">
        <f t="shared" si="262"/>
        <v>0</v>
      </c>
      <c r="BV637" s="1298">
        <f t="shared" si="263"/>
        <v>0</v>
      </c>
      <c r="BW637" s="1298">
        <f t="shared" si="264"/>
        <v>5327272</v>
      </c>
    </row>
    <row r="638" spans="1:75" ht="15" customHeight="1" x14ac:dyDescent="0.25">
      <c r="A638" s="1315">
        <v>11</v>
      </c>
      <c r="B638" s="1339">
        <v>43617</v>
      </c>
      <c r="C638" s="1268">
        <v>630</v>
      </c>
      <c r="D638" s="2265" t="s">
        <v>103</v>
      </c>
      <c r="E638" s="1266" t="s">
        <v>57</v>
      </c>
      <c r="F638" s="794">
        <v>5</v>
      </c>
      <c r="G638" s="1491">
        <f t="shared" si="265"/>
        <v>6659090</v>
      </c>
      <c r="H638" s="1268"/>
      <c r="I638" s="2605">
        <f t="shared" si="267"/>
        <v>0</v>
      </c>
      <c r="J638" s="808"/>
      <c r="K638" s="2605">
        <f t="shared" si="249"/>
        <v>0</v>
      </c>
      <c r="L638" s="2768"/>
      <c r="M638" s="2605">
        <f t="shared" si="250"/>
        <v>0</v>
      </c>
      <c r="N638" s="1505">
        <f t="shared" si="278"/>
        <v>5</v>
      </c>
      <c r="O638" s="1494">
        <f t="shared" si="278"/>
        <v>6659090</v>
      </c>
      <c r="P638" s="1494">
        <f t="shared" si="280"/>
        <v>200000</v>
      </c>
      <c r="Q638" s="1307"/>
      <c r="R638" s="1508">
        <v>1331818</v>
      </c>
      <c r="S638" s="1508">
        <v>1931818</v>
      </c>
      <c r="T638" s="1508">
        <v>2231818</v>
      </c>
      <c r="U638" s="1508">
        <v>431818</v>
      </c>
      <c r="V638" s="1302"/>
      <c r="W638" s="1338"/>
      <c r="X638" s="2299"/>
      <c r="Y638" s="1338"/>
      <c r="Z638" s="2450"/>
      <c r="AA638" s="1342"/>
      <c r="AB638" s="1340"/>
      <c r="AC638" s="1229"/>
      <c r="AD638" s="1229"/>
      <c r="AE638" s="1229"/>
      <c r="AF638" s="1490">
        <f t="shared" si="251"/>
        <v>0</v>
      </c>
      <c r="AG638" s="1316">
        <f t="shared" si="252"/>
        <v>6659090</v>
      </c>
      <c r="AH638" s="1305"/>
      <c r="AI638" s="1313"/>
      <c r="AJ638" s="1267"/>
      <c r="AK638" s="1299"/>
      <c r="AL638" s="2538"/>
      <c r="AM638" s="2262"/>
      <c r="AN638" s="1266"/>
      <c r="AO638" s="1254"/>
      <c r="AP638" s="1491">
        <f t="shared" si="253"/>
        <v>0</v>
      </c>
      <c r="AQ638" s="1268"/>
      <c r="AR638" s="1492">
        <f t="shared" si="254"/>
        <v>0</v>
      </c>
      <c r="AS638" s="808"/>
      <c r="AT638" s="1492">
        <f t="shared" si="255"/>
        <v>0</v>
      </c>
      <c r="AU638" s="809"/>
      <c r="AV638" s="1492">
        <f t="shared" si="256"/>
        <v>0</v>
      </c>
      <c r="AW638" s="1493">
        <f t="shared" si="257"/>
        <v>0</v>
      </c>
      <c r="AX638" s="2153">
        <f t="shared" si="258"/>
        <v>0</v>
      </c>
      <c r="AY638" s="1495">
        <f t="shared" si="259"/>
        <v>0</v>
      </c>
      <c r="AZ638" s="1271"/>
      <c r="BA638" s="1508">
        <v>1331818</v>
      </c>
      <c r="BB638" s="1508">
        <v>1931818</v>
      </c>
      <c r="BC638" s="1508">
        <v>2231818</v>
      </c>
      <c r="BD638" s="1508">
        <v>431818</v>
      </c>
      <c r="BE638" s="2169"/>
      <c r="BF638" s="1338"/>
      <c r="BG638" s="1302"/>
      <c r="BH638" s="1338"/>
      <c r="BI638" s="1303"/>
      <c r="BJ638" s="1342"/>
      <c r="BK638" s="1304"/>
      <c r="BL638" s="1229"/>
      <c r="BM638" s="1229"/>
      <c r="BN638" s="1229"/>
      <c r="BO638" s="1490">
        <f t="shared" si="266"/>
        <v>0</v>
      </c>
      <c r="BP638" s="1316">
        <f t="shared" si="271"/>
        <v>6659090</v>
      </c>
      <c r="BQ638" s="1305"/>
      <c r="BS638" s="1298">
        <f t="shared" si="260"/>
        <v>5</v>
      </c>
      <c r="BT638" s="1298">
        <f t="shared" si="261"/>
        <v>0</v>
      </c>
      <c r="BU638" s="1298">
        <f t="shared" si="262"/>
        <v>0</v>
      </c>
      <c r="BV638" s="1298">
        <f t="shared" si="263"/>
        <v>0</v>
      </c>
      <c r="BW638" s="1298">
        <f t="shared" si="264"/>
        <v>6659090</v>
      </c>
    </row>
    <row r="639" spans="1:75" ht="15" customHeight="1" x14ac:dyDescent="0.25">
      <c r="A639" s="1315">
        <v>12</v>
      </c>
      <c r="B639" s="1339">
        <v>43617</v>
      </c>
      <c r="C639" s="1268">
        <v>631</v>
      </c>
      <c r="D639" s="2265" t="s">
        <v>239</v>
      </c>
      <c r="E639" s="1266" t="s">
        <v>57</v>
      </c>
      <c r="F639" s="794">
        <v>4</v>
      </c>
      <c r="G639" s="1491">
        <f t="shared" si="265"/>
        <v>5327272</v>
      </c>
      <c r="H639" s="1268"/>
      <c r="I639" s="2605">
        <f t="shared" si="267"/>
        <v>0</v>
      </c>
      <c r="J639" s="808"/>
      <c r="K639" s="2605">
        <f t="shared" si="249"/>
        <v>0</v>
      </c>
      <c r="L639" s="2768"/>
      <c r="M639" s="2605">
        <f t="shared" si="250"/>
        <v>0</v>
      </c>
      <c r="N639" s="1505">
        <f t="shared" si="278"/>
        <v>4</v>
      </c>
      <c r="O639" s="1494">
        <f t="shared" si="278"/>
        <v>5327272</v>
      </c>
      <c r="P639" s="1494">
        <f t="shared" si="280"/>
        <v>160000</v>
      </c>
      <c r="Q639" s="1307"/>
      <c r="R639" s="1508">
        <v>1331818</v>
      </c>
      <c r="S639" s="1508">
        <v>1931818</v>
      </c>
      <c r="T639" s="1508">
        <v>2231818</v>
      </c>
      <c r="U639" s="1508">
        <v>431818</v>
      </c>
      <c r="V639" s="1302"/>
      <c r="W639" s="1338"/>
      <c r="X639" s="2299"/>
      <c r="Y639" s="1338"/>
      <c r="Z639" s="2450"/>
      <c r="AA639" s="1342"/>
      <c r="AB639" s="1340"/>
      <c r="AC639" s="1229"/>
      <c r="AD639" s="1229"/>
      <c r="AE639" s="1229"/>
      <c r="AF639" s="1490">
        <f t="shared" si="251"/>
        <v>0</v>
      </c>
      <c r="AG639" s="1316">
        <f t="shared" si="252"/>
        <v>5327272</v>
      </c>
      <c r="AH639" s="1305"/>
      <c r="AI639" s="1313"/>
      <c r="AJ639" s="1267"/>
      <c r="AK639" s="1299"/>
      <c r="AL639" s="2538"/>
      <c r="AM639" s="2262"/>
      <c r="AN639" s="1266"/>
      <c r="AO639" s="1254"/>
      <c r="AP639" s="1491">
        <f t="shared" si="253"/>
        <v>0</v>
      </c>
      <c r="AQ639" s="1268"/>
      <c r="AR639" s="1492">
        <f t="shared" si="254"/>
        <v>0</v>
      </c>
      <c r="AS639" s="808"/>
      <c r="AT639" s="1492">
        <f t="shared" si="255"/>
        <v>0</v>
      </c>
      <c r="AU639" s="809"/>
      <c r="AV639" s="1492">
        <f t="shared" si="256"/>
        <v>0</v>
      </c>
      <c r="AW639" s="1493">
        <f t="shared" si="257"/>
        <v>0</v>
      </c>
      <c r="AX639" s="2153">
        <f t="shared" si="258"/>
        <v>0</v>
      </c>
      <c r="AY639" s="1495">
        <f t="shared" si="259"/>
        <v>0</v>
      </c>
      <c r="AZ639" s="1271"/>
      <c r="BA639" s="1508">
        <v>1331818</v>
      </c>
      <c r="BB639" s="1508">
        <v>1931818</v>
      </c>
      <c r="BC639" s="1508">
        <v>2231818</v>
      </c>
      <c r="BD639" s="1508">
        <v>431818</v>
      </c>
      <c r="BE639" s="2169"/>
      <c r="BF639" s="1338"/>
      <c r="BG639" s="1302"/>
      <c r="BH639" s="1338"/>
      <c r="BI639" s="1303"/>
      <c r="BJ639" s="1342"/>
      <c r="BK639" s="1304"/>
      <c r="BL639" s="1229"/>
      <c r="BM639" s="1229"/>
      <c r="BN639" s="1229"/>
      <c r="BO639" s="1490">
        <f t="shared" si="266"/>
        <v>0</v>
      </c>
      <c r="BP639" s="1316">
        <f t="shared" si="271"/>
        <v>5327272</v>
      </c>
      <c r="BQ639" s="1305"/>
      <c r="BS639" s="1298">
        <f t="shared" si="260"/>
        <v>4</v>
      </c>
      <c r="BT639" s="1298">
        <f t="shared" si="261"/>
        <v>0</v>
      </c>
      <c r="BU639" s="1298">
        <f t="shared" si="262"/>
        <v>0</v>
      </c>
      <c r="BV639" s="1298">
        <f t="shared" si="263"/>
        <v>0</v>
      </c>
      <c r="BW639" s="1298">
        <f t="shared" si="264"/>
        <v>5327272</v>
      </c>
    </row>
    <row r="640" spans="1:75" ht="15" customHeight="1" x14ac:dyDescent="0.25">
      <c r="A640" s="1315">
        <v>13</v>
      </c>
      <c r="B640" s="1339">
        <v>43617</v>
      </c>
      <c r="C640" s="1268">
        <v>632</v>
      </c>
      <c r="D640" s="2265" t="s">
        <v>39</v>
      </c>
      <c r="E640" s="1266" t="s">
        <v>57</v>
      </c>
      <c r="F640" s="794">
        <v>6</v>
      </c>
      <c r="G640" s="1491">
        <f t="shared" si="265"/>
        <v>7990908</v>
      </c>
      <c r="H640" s="1268"/>
      <c r="I640" s="2605">
        <f t="shared" si="267"/>
        <v>0</v>
      </c>
      <c r="J640" s="808"/>
      <c r="K640" s="2605">
        <f t="shared" si="249"/>
        <v>0</v>
      </c>
      <c r="L640" s="2768"/>
      <c r="M640" s="2605">
        <f t="shared" si="250"/>
        <v>0</v>
      </c>
      <c r="N640" s="1505">
        <f t="shared" si="278"/>
        <v>6</v>
      </c>
      <c r="O640" s="1494">
        <f t="shared" si="278"/>
        <v>7990908</v>
      </c>
      <c r="P640" s="1494">
        <f t="shared" si="280"/>
        <v>240000</v>
      </c>
      <c r="Q640" s="1307"/>
      <c r="R640" s="1508">
        <v>1331818</v>
      </c>
      <c r="S640" s="1508">
        <v>1931818</v>
      </c>
      <c r="T640" s="1508">
        <v>2231818</v>
      </c>
      <c r="U640" s="1508">
        <v>431818</v>
      </c>
      <c r="V640" s="1302"/>
      <c r="W640" s="1338"/>
      <c r="X640" s="2299"/>
      <c r="Y640" s="1338"/>
      <c r="Z640" s="2450"/>
      <c r="AA640" s="1342"/>
      <c r="AB640" s="1340"/>
      <c r="AC640" s="1229"/>
      <c r="AD640" s="1229"/>
      <c r="AE640" s="1229"/>
      <c r="AF640" s="1490">
        <f t="shared" si="251"/>
        <v>0</v>
      </c>
      <c r="AG640" s="1316">
        <f t="shared" si="252"/>
        <v>7990908</v>
      </c>
      <c r="AH640" s="1305"/>
      <c r="AI640" s="1313"/>
      <c r="AJ640" s="1267"/>
      <c r="AK640" s="1299"/>
      <c r="AL640" s="2538"/>
      <c r="AM640" s="2262"/>
      <c r="AN640" s="1266"/>
      <c r="AO640" s="1254"/>
      <c r="AP640" s="1491">
        <f t="shared" si="253"/>
        <v>0</v>
      </c>
      <c r="AQ640" s="1268"/>
      <c r="AR640" s="1492">
        <f t="shared" si="254"/>
        <v>0</v>
      </c>
      <c r="AS640" s="808"/>
      <c r="AT640" s="1492">
        <f t="shared" si="255"/>
        <v>0</v>
      </c>
      <c r="AU640" s="809"/>
      <c r="AV640" s="1492">
        <f t="shared" si="256"/>
        <v>0</v>
      </c>
      <c r="AW640" s="1493">
        <f t="shared" si="257"/>
        <v>0</v>
      </c>
      <c r="AX640" s="2153">
        <f t="shared" si="258"/>
        <v>0</v>
      </c>
      <c r="AY640" s="1495">
        <f t="shared" si="259"/>
        <v>0</v>
      </c>
      <c r="AZ640" s="1271"/>
      <c r="BA640" s="1508">
        <v>1331818</v>
      </c>
      <c r="BB640" s="1508">
        <v>1931818</v>
      </c>
      <c r="BC640" s="1508">
        <v>2231818</v>
      </c>
      <c r="BD640" s="1508">
        <v>431818</v>
      </c>
      <c r="BE640" s="2169"/>
      <c r="BF640" s="1338"/>
      <c r="BG640" s="1302"/>
      <c r="BH640" s="1338"/>
      <c r="BI640" s="1303"/>
      <c r="BJ640" s="1342"/>
      <c r="BK640" s="1304"/>
      <c r="BL640" s="1229"/>
      <c r="BM640" s="1229"/>
      <c r="BN640" s="1229"/>
      <c r="BO640" s="1490">
        <f t="shared" si="266"/>
        <v>0</v>
      </c>
      <c r="BP640" s="1316">
        <f t="shared" ref="BP640:BP671" si="281">O640-BO640</f>
        <v>7990908</v>
      </c>
      <c r="BQ640" s="1305"/>
      <c r="BS640" s="1298">
        <f t="shared" si="260"/>
        <v>6</v>
      </c>
      <c r="BT640" s="1298">
        <f t="shared" si="261"/>
        <v>0</v>
      </c>
      <c r="BU640" s="1298">
        <f t="shared" si="262"/>
        <v>0</v>
      </c>
      <c r="BV640" s="1298">
        <f t="shared" si="263"/>
        <v>0</v>
      </c>
      <c r="BW640" s="1298">
        <f t="shared" si="264"/>
        <v>7990908</v>
      </c>
    </row>
    <row r="641" spans="1:75" ht="15" customHeight="1" x14ac:dyDescent="0.25">
      <c r="A641" s="1315">
        <v>14</v>
      </c>
      <c r="B641" s="1339">
        <v>43617</v>
      </c>
      <c r="C641" s="1268">
        <v>633</v>
      </c>
      <c r="D641" s="2265" t="s">
        <v>35</v>
      </c>
      <c r="E641" s="1266" t="s">
        <v>57</v>
      </c>
      <c r="F641" s="794">
        <v>5</v>
      </c>
      <c r="G641" s="1491">
        <f t="shared" si="265"/>
        <v>6659090</v>
      </c>
      <c r="H641" s="1268"/>
      <c r="I641" s="2605">
        <f t="shared" si="267"/>
        <v>0</v>
      </c>
      <c r="J641" s="808"/>
      <c r="K641" s="2605">
        <f t="shared" si="249"/>
        <v>0</v>
      </c>
      <c r="L641" s="2768"/>
      <c r="M641" s="2605">
        <f t="shared" si="250"/>
        <v>0</v>
      </c>
      <c r="N641" s="1505">
        <f t="shared" si="278"/>
        <v>5</v>
      </c>
      <c r="O641" s="1494">
        <f t="shared" si="278"/>
        <v>6659090</v>
      </c>
      <c r="P641" s="1494">
        <f t="shared" si="280"/>
        <v>200000</v>
      </c>
      <c r="Q641" s="1307"/>
      <c r="R641" s="1508">
        <v>1331818</v>
      </c>
      <c r="S641" s="1508">
        <v>1931818</v>
      </c>
      <c r="T641" s="1508">
        <v>2231818</v>
      </c>
      <c r="U641" s="1508">
        <v>431818</v>
      </c>
      <c r="V641" s="1302"/>
      <c r="W641" s="1338"/>
      <c r="X641" s="2299"/>
      <c r="Y641" s="1338"/>
      <c r="Z641" s="2450"/>
      <c r="AA641" s="1342"/>
      <c r="AB641" s="1340"/>
      <c r="AC641" s="1229"/>
      <c r="AD641" s="1229"/>
      <c r="AE641" s="1229"/>
      <c r="AF641" s="1490">
        <f t="shared" si="251"/>
        <v>0</v>
      </c>
      <c r="AG641" s="1316">
        <f t="shared" si="252"/>
        <v>6659090</v>
      </c>
      <c r="AH641" s="1305"/>
      <c r="AI641" s="1313"/>
      <c r="AJ641" s="1267"/>
      <c r="AK641" s="1299"/>
      <c r="AL641" s="2538"/>
      <c r="AM641" s="2262"/>
      <c r="AN641" s="1266"/>
      <c r="AO641" s="1254"/>
      <c r="AP641" s="1491">
        <f t="shared" si="253"/>
        <v>0</v>
      </c>
      <c r="AQ641" s="1268"/>
      <c r="AR641" s="1492">
        <f t="shared" si="254"/>
        <v>0</v>
      </c>
      <c r="AS641" s="808"/>
      <c r="AT641" s="1492">
        <f t="shared" si="255"/>
        <v>0</v>
      </c>
      <c r="AU641" s="809"/>
      <c r="AV641" s="1492">
        <f t="shared" si="256"/>
        <v>0</v>
      </c>
      <c r="AW641" s="1493">
        <f t="shared" si="257"/>
        <v>0</v>
      </c>
      <c r="AX641" s="2153">
        <f t="shared" si="258"/>
        <v>0</v>
      </c>
      <c r="AY641" s="1495">
        <f t="shared" si="259"/>
        <v>0</v>
      </c>
      <c r="AZ641" s="1271"/>
      <c r="BA641" s="1508">
        <v>1331818</v>
      </c>
      <c r="BB641" s="1508">
        <v>1931818</v>
      </c>
      <c r="BC641" s="1508">
        <v>2231818</v>
      </c>
      <c r="BD641" s="1508">
        <v>431818</v>
      </c>
      <c r="BE641" s="2169"/>
      <c r="BF641" s="1338"/>
      <c r="BG641" s="1302"/>
      <c r="BH641" s="1338"/>
      <c r="BI641" s="1303"/>
      <c r="BJ641" s="1342"/>
      <c r="BK641" s="1304"/>
      <c r="BL641" s="1229"/>
      <c r="BM641" s="1229"/>
      <c r="BN641" s="1229"/>
      <c r="BO641" s="1490">
        <f t="shared" si="266"/>
        <v>0</v>
      </c>
      <c r="BP641" s="1316">
        <f t="shared" si="281"/>
        <v>6659090</v>
      </c>
      <c r="BQ641" s="1305"/>
      <c r="BS641" s="1298">
        <f t="shared" si="260"/>
        <v>5</v>
      </c>
      <c r="BT641" s="1298">
        <f t="shared" si="261"/>
        <v>0</v>
      </c>
      <c r="BU641" s="1298">
        <f t="shared" si="262"/>
        <v>0</v>
      </c>
      <c r="BV641" s="1298">
        <f t="shared" si="263"/>
        <v>0</v>
      </c>
      <c r="BW641" s="1298">
        <f t="shared" si="264"/>
        <v>6659090</v>
      </c>
    </row>
    <row r="642" spans="1:75" ht="15" customHeight="1" x14ac:dyDescent="0.25">
      <c r="A642" s="1315">
        <v>15</v>
      </c>
      <c r="B642" s="1339">
        <v>43617</v>
      </c>
      <c r="C642" s="1268">
        <v>634</v>
      </c>
      <c r="D642" s="2265" t="s">
        <v>174</v>
      </c>
      <c r="E642" s="1266" t="s">
        <v>57</v>
      </c>
      <c r="F642" s="794">
        <v>5</v>
      </c>
      <c r="G642" s="1491">
        <f t="shared" si="265"/>
        <v>6659090</v>
      </c>
      <c r="H642" s="1268"/>
      <c r="I642" s="2605">
        <f t="shared" si="267"/>
        <v>0</v>
      </c>
      <c r="J642" s="808"/>
      <c r="K642" s="2605">
        <f t="shared" si="249"/>
        <v>0</v>
      </c>
      <c r="L642" s="2768"/>
      <c r="M642" s="2605">
        <f t="shared" si="250"/>
        <v>0</v>
      </c>
      <c r="N642" s="1505">
        <f t="shared" si="278"/>
        <v>5</v>
      </c>
      <c r="O642" s="1494">
        <f t="shared" si="278"/>
        <v>6659090</v>
      </c>
      <c r="P642" s="1494">
        <f t="shared" si="280"/>
        <v>200000</v>
      </c>
      <c r="Q642" s="1307"/>
      <c r="R642" s="1508">
        <v>1331818</v>
      </c>
      <c r="S642" s="1508">
        <v>1931818</v>
      </c>
      <c r="T642" s="1508">
        <v>2231818</v>
      </c>
      <c r="U642" s="1508">
        <v>431818</v>
      </c>
      <c r="V642" s="1302"/>
      <c r="W642" s="1338"/>
      <c r="X642" s="2299"/>
      <c r="Y642" s="1338"/>
      <c r="Z642" s="2450"/>
      <c r="AA642" s="1342"/>
      <c r="AB642" s="1340"/>
      <c r="AC642" s="1229"/>
      <c r="AD642" s="1229"/>
      <c r="AE642" s="1229"/>
      <c r="AF642" s="1490">
        <f t="shared" si="251"/>
        <v>0</v>
      </c>
      <c r="AG642" s="1316">
        <f t="shared" si="252"/>
        <v>6659090</v>
      </c>
      <c r="AH642" s="1305"/>
      <c r="AI642" s="1313"/>
      <c r="AJ642" s="1267"/>
      <c r="AK642" s="1299"/>
      <c r="AL642" s="2538"/>
      <c r="AM642" s="2262"/>
      <c r="AN642" s="1266"/>
      <c r="AO642" s="1254"/>
      <c r="AP642" s="1491">
        <f t="shared" si="253"/>
        <v>0</v>
      </c>
      <c r="AQ642" s="1268"/>
      <c r="AR642" s="1492">
        <f t="shared" si="254"/>
        <v>0</v>
      </c>
      <c r="AS642" s="808"/>
      <c r="AT642" s="1492">
        <f t="shared" si="255"/>
        <v>0</v>
      </c>
      <c r="AU642" s="809"/>
      <c r="AV642" s="1492">
        <f t="shared" si="256"/>
        <v>0</v>
      </c>
      <c r="AW642" s="1493">
        <f t="shared" si="257"/>
        <v>0</v>
      </c>
      <c r="AX642" s="2153">
        <f t="shared" si="258"/>
        <v>0</v>
      </c>
      <c r="AY642" s="1495">
        <f t="shared" si="259"/>
        <v>0</v>
      </c>
      <c r="AZ642" s="1271"/>
      <c r="BA642" s="1508">
        <v>1331818</v>
      </c>
      <c r="BB642" s="1508">
        <v>1931818</v>
      </c>
      <c r="BC642" s="1508">
        <v>2231818</v>
      </c>
      <c r="BD642" s="1508">
        <v>431818</v>
      </c>
      <c r="BE642" s="2169"/>
      <c r="BF642" s="1338"/>
      <c r="BG642" s="1302"/>
      <c r="BH642" s="1338"/>
      <c r="BI642" s="1303"/>
      <c r="BJ642" s="1342"/>
      <c r="BK642" s="1304"/>
      <c r="BL642" s="1229"/>
      <c r="BM642" s="1229"/>
      <c r="BN642" s="1229"/>
      <c r="BO642" s="1490">
        <f t="shared" si="266"/>
        <v>0</v>
      </c>
      <c r="BP642" s="1316">
        <f t="shared" si="281"/>
        <v>6659090</v>
      </c>
      <c r="BQ642" s="1305"/>
      <c r="BS642" s="1298">
        <f t="shared" si="260"/>
        <v>5</v>
      </c>
      <c r="BT642" s="1298">
        <f t="shared" si="261"/>
        <v>0</v>
      </c>
      <c r="BU642" s="1298">
        <f t="shared" si="262"/>
        <v>0</v>
      </c>
      <c r="BV642" s="1298">
        <f t="shared" si="263"/>
        <v>0</v>
      </c>
      <c r="BW642" s="1298">
        <f t="shared" si="264"/>
        <v>6659090</v>
      </c>
    </row>
    <row r="643" spans="1:75" ht="15" customHeight="1" x14ac:dyDescent="0.25">
      <c r="A643" s="1315">
        <v>16</v>
      </c>
      <c r="B643" s="1339">
        <v>43617</v>
      </c>
      <c r="C643" s="1268">
        <v>635</v>
      </c>
      <c r="D643" s="2265" t="s">
        <v>36</v>
      </c>
      <c r="E643" s="1266" t="s">
        <v>31</v>
      </c>
      <c r="F643" s="794">
        <v>8</v>
      </c>
      <c r="G643" s="1491">
        <f t="shared" si="265"/>
        <v>10654544</v>
      </c>
      <c r="H643" s="1268">
        <v>2</v>
      </c>
      <c r="I643" s="2605">
        <f t="shared" si="267"/>
        <v>3863636</v>
      </c>
      <c r="J643" s="808"/>
      <c r="K643" s="2605">
        <f t="shared" si="249"/>
        <v>0</v>
      </c>
      <c r="L643" s="2768"/>
      <c r="M643" s="2605">
        <f t="shared" si="250"/>
        <v>0</v>
      </c>
      <c r="N643" s="1505">
        <f t="shared" si="278"/>
        <v>10</v>
      </c>
      <c r="O643" s="1494">
        <f t="shared" si="278"/>
        <v>14518180</v>
      </c>
      <c r="P643" s="1494">
        <f>+N643*40000</f>
        <v>400000</v>
      </c>
      <c r="Q643" s="1307"/>
      <c r="R643" s="1508">
        <v>1331818</v>
      </c>
      <c r="S643" s="1508">
        <v>1931818</v>
      </c>
      <c r="T643" s="1508">
        <v>2231818</v>
      </c>
      <c r="U643" s="1508">
        <v>431818</v>
      </c>
      <c r="V643" s="1302"/>
      <c r="W643" s="1338"/>
      <c r="X643" s="2299"/>
      <c r="Y643" s="1338"/>
      <c r="Z643" s="2450"/>
      <c r="AA643" s="1342"/>
      <c r="AB643" s="1340"/>
      <c r="AC643" s="1229"/>
      <c r="AD643" s="1229"/>
      <c r="AE643" s="1229"/>
      <c r="AF643" s="1490">
        <f t="shared" si="251"/>
        <v>0</v>
      </c>
      <c r="AG643" s="1316">
        <f t="shared" si="252"/>
        <v>14518180</v>
      </c>
      <c r="AH643" s="1305"/>
      <c r="AI643" s="1313"/>
      <c r="AJ643" s="1267"/>
      <c r="AK643" s="1299"/>
      <c r="AL643" s="2538"/>
      <c r="AM643" s="2262"/>
      <c r="AN643" s="1266"/>
      <c r="AO643" s="1254"/>
      <c r="AP643" s="1491">
        <f t="shared" si="253"/>
        <v>0</v>
      </c>
      <c r="AQ643" s="1268"/>
      <c r="AR643" s="1492">
        <f t="shared" si="254"/>
        <v>0</v>
      </c>
      <c r="AS643" s="808"/>
      <c r="AT643" s="1492">
        <f t="shared" si="255"/>
        <v>0</v>
      </c>
      <c r="AU643" s="809"/>
      <c r="AV643" s="1492">
        <f t="shared" si="256"/>
        <v>0</v>
      </c>
      <c r="AW643" s="1493">
        <f t="shared" si="257"/>
        <v>0</v>
      </c>
      <c r="AX643" s="2153">
        <f t="shared" si="258"/>
        <v>0</v>
      </c>
      <c r="AY643" s="1495">
        <f t="shared" si="259"/>
        <v>0</v>
      </c>
      <c r="AZ643" s="1271"/>
      <c r="BA643" s="1508">
        <v>1331818</v>
      </c>
      <c r="BB643" s="1508">
        <v>1931818</v>
      </c>
      <c r="BC643" s="1508">
        <v>2231818</v>
      </c>
      <c r="BD643" s="1508">
        <v>431818</v>
      </c>
      <c r="BE643" s="2169"/>
      <c r="BF643" s="1338"/>
      <c r="BG643" s="1302"/>
      <c r="BH643" s="1338"/>
      <c r="BI643" s="1303"/>
      <c r="BJ643" s="1342"/>
      <c r="BK643" s="1304"/>
      <c r="BL643" s="1229"/>
      <c r="BM643" s="1229"/>
      <c r="BN643" s="1229"/>
      <c r="BO643" s="1490">
        <f t="shared" si="266"/>
        <v>0</v>
      </c>
      <c r="BP643" s="1316">
        <f t="shared" si="281"/>
        <v>14518180</v>
      </c>
      <c r="BQ643" s="1305"/>
      <c r="BS643" s="1298">
        <f t="shared" si="260"/>
        <v>8</v>
      </c>
      <c r="BT643" s="1298">
        <f t="shared" si="261"/>
        <v>2</v>
      </c>
      <c r="BU643" s="1298">
        <f t="shared" si="262"/>
        <v>0</v>
      </c>
      <c r="BV643" s="1298">
        <f t="shared" si="263"/>
        <v>0</v>
      </c>
      <c r="BW643" s="1298">
        <f t="shared" si="264"/>
        <v>14518180</v>
      </c>
    </row>
    <row r="644" spans="1:75" ht="15" customHeight="1" x14ac:dyDescent="0.25">
      <c r="A644" s="1315">
        <v>17</v>
      </c>
      <c r="B644" s="1339">
        <v>43617</v>
      </c>
      <c r="C644" s="1268">
        <v>636</v>
      </c>
      <c r="D644" s="2265" t="s">
        <v>33</v>
      </c>
      <c r="E644" s="1266" t="s">
        <v>31</v>
      </c>
      <c r="F644" s="794"/>
      <c r="G644" s="1491">
        <f t="shared" si="265"/>
        <v>0</v>
      </c>
      <c r="H644" s="1268">
        <v>4</v>
      </c>
      <c r="I644" s="2605">
        <f t="shared" si="267"/>
        <v>7727272</v>
      </c>
      <c r="J644" s="808">
        <v>6</v>
      </c>
      <c r="K644" s="2605">
        <f t="shared" si="249"/>
        <v>13390908</v>
      </c>
      <c r="L644" s="2768"/>
      <c r="M644" s="2605">
        <f t="shared" si="250"/>
        <v>0</v>
      </c>
      <c r="N644" s="1505">
        <f t="shared" si="278"/>
        <v>10</v>
      </c>
      <c r="O644" s="1494">
        <f t="shared" si="278"/>
        <v>21118180</v>
      </c>
      <c r="P644" s="1494">
        <f t="shared" ref="P644:P653" si="282">+N644*40000</f>
        <v>400000</v>
      </c>
      <c r="Q644" s="1307"/>
      <c r="R644" s="1508">
        <v>1331818</v>
      </c>
      <c r="S644" s="1508">
        <v>1931818</v>
      </c>
      <c r="T644" s="1508">
        <v>2231818</v>
      </c>
      <c r="U644" s="1508">
        <v>431818</v>
      </c>
      <c r="V644" s="1302"/>
      <c r="W644" s="1338"/>
      <c r="X644" s="2299"/>
      <c r="Y644" s="1338"/>
      <c r="Z644" s="2450"/>
      <c r="AA644" s="1342"/>
      <c r="AB644" s="1340"/>
      <c r="AC644" s="1229"/>
      <c r="AD644" s="1229"/>
      <c r="AE644" s="1229"/>
      <c r="AF644" s="1490">
        <f t="shared" si="251"/>
        <v>0</v>
      </c>
      <c r="AG644" s="1316">
        <f t="shared" si="252"/>
        <v>21118180</v>
      </c>
      <c r="AH644" s="1305"/>
      <c r="AI644" s="1313"/>
      <c r="AJ644" s="1267"/>
      <c r="AK644" s="1299"/>
      <c r="AL644" s="2538"/>
      <c r="AM644" s="2262"/>
      <c r="AN644" s="1266"/>
      <c r="AO644" s="1254"/>
      <c r="AP644" s="1491">
        <f t="shared" si="253"/>
        <v>0</v>
      </c>
      <c r="AQ644" s="1268"/>
      <c r="AR644" s="1492">
        <f t="shared" si="254"/>
        <v>0</v>
      </c>
      <c r="AS644" s="808"/>
      <c r="AT644" s="1492">
        <f t="shared" si="255"/>
        <v>0</v>
      </c>
      <c r="AU644" s="809"/>
      <c r="AV644" s="1492">
        <f t="shared" si="256"/>
        <v>0</v>
      </c>
      <c r="AW644" s="1493">
        <f t="shared" si="257"/>
        <v>0</v>
      </c>
      <c r="AX644" s="2153">
        <f t="shared" si="258"/>
        <v>0</v>
      </c>
      <c r="AY644" s="1495">
        <f t="shared" si="259"/>
        <v>0</v>
      </c>
      <c r="AZ644" s="1271"/>
      <c r="BA644" s="1508">
        <v>1331818</v>
      </c>
      <c r="BB644" s="1508">
        <v>1931818</v>
      </c>
      <c r="BC644" s="1508">
        <v>2231818</v>
      </c>
      <c r="BD644" s="1508">
        <v>431818</v>
      </c>
      <c r="BE644" s="2169"/>
      <c r="BF644" s="1338"/>
      <c r="BG644" s="1302"/>
      <c r="BH644" s="1338"/>
      <c r="BI644" s="1303"/>
      <c r="BJ644" s="1342"/>
      <c r="BK644" s="1304"/>
      <c r="BL644" s="1229"/>
      <c r="BM644" s="1229"/>
      <c r="BN644" s="1229"/>
      <c r="BO644" s="1490">
        <f t="shared" si="266"/>
        <v>0</v>
      </c>
      <c r="BP644" s="1316">
        <f t="shared" si="281"/>
        <v>21118180</v>
      </c>
      <c r="BQ644" s="1305"/>
      <c r="BS644" s="1298">
        <f t="shared" si="260"/>
        <v>0</v>
      </c>
      <c r="BT644" s="1298">
        <f t="shared" si="261"/>
        <v>4</v>
      </c>
      <c r="BU644" s="1298">
        <f t="shared" si="262"/>
        <v>6</v>
      </c>
      <c r="BV644" s="1298">
        <f t="shared" si="263"/>
        <v>0</v>
      </c>
      <c r="BW644" s="1298">
        <f t="shared" si="264"/>
        <v>21118180</v>
      </c>
    </row>
    <row r="645" spans="1:75" ht="15" customHeight="1" x14ac:dyDescent="0.25">
      <c r="A645" s="1315">
        <v>18</v>
      </c>
      <c r="B645" s="1339">
        <v>43617</v>
      </c>
      <c r="C645" s="1268">
        <v>637</v>
      </c>
      <c r="D645" s="2265" t="s">
        <v>79</v>
      </c>
      <c r="E645" s="1266" t="s">
        <v>31</v>
      </c>
      <c r="F645" s="794">
        <v>8</v>
      </c>
      <c r="G645" s="1491">
        <f t="shared" si="265"/>
        <v>10654544</v>
      </c>
      <c r="H645" s="1268">
        <v>2</v>
      </c>
      <c r="I645" s="2605">
        <f t="shared" si="267"/>
        <v>3863636</v>
      </c>
      <c r="J645" s="808"/>
      <c r="K645" s="2605">
        <f t="shared" si="249"/>
        <v>0</v>
      </c>
      <c r="L645" s="2768"/>
      <c r="M645" s="2605">
        <f t="shared" si="250"/>
        <v>0</v>
      </c>
      <c r="N645" s="1505">
        <f t="shared" si="278"/>
        <v>10</v>
      </c>
      <c r="O645" s="1494">
        <f t="shared" si="278"/>
        <v>14518180</v>
      </c>
      <c r="P645" s="1494">
        <f t="shared" si="282"/>
        <v>400000</v>
      </c>
      <c r="Q645" s="1307"/>
      <c r="R645" s="1508">
        <v>1331818</v>
      </c>
      <c r="S645" s="1508">
        <v>1931818</v>
      </c>
      <c r="T645" s="1508">
        <v>2231818</v>
      </c>
      <c r="U645" s="1508">
        <v>431818</v>
      </c>
      <c r="V645" s="1302"/>
      <c r="W645" s="1338"/>
      <c r="X645" s="2299"/>
      <c r="Y645" s="1338"/>
      <c r="Z645" s="1302"/>
      <c r="AA645" s="1304"/>
      <c r="AB645" s="1340"/>
      <c r="AC645" s="1229"/>
      <c r="AD645" s="1229"/>
      <c r="AE645" s="1229"/>
      <c r="AF645" s="1490">
        <f t="shared" si="251"/>
        <v>0</v>
      </c>
      <c r="AG645" s="1316">
        <f t="shared" si="252"/>
        <v>14518180</v>
      </c>
      <c r="AH645" s="1305"/>
      <c r="AI645" s="1313"/>
      <c r="AJ645" s="1267"/>
      <c r="AK645" s="1299"/>
      <c r="AL645" s="2538"/>
      <c r="AM645" s="2262"/>
      <c r="AN645" s="1266"/>
      <c r="AO645" s="1254"/>
      <c r="AP645" s="1491">
        <f t="shared" si="253"/>
        <v>0</v>
      </c>
      <c r="AQ645" s="1268"/>
      <c r="AR645" s="1492">
        <f t="shared" si="254"/>
        <v>0</v>
      </c>
      <c r="AS645" s="808"/>
      <c r="AT645" s="1492">
        <f t="shared" si="255"/>
        <v>0</v>
      </c>
      <c r="AU645" s="809"/>
      <c r="AV645" s="1492">
        <f t="shared" si="256"/>
        <v>0</v>
      </c>
      <c r="AW645" s="1493">
        <f t="shared" si="257"/>
        <v>0</v>
      </c>
      <c r="AX645" s="2153">
        <f t="shared" si="258"/>
        <v>0</v>
      </c>
      <c r="AY645" s="1495">
        <f t="shared" si="259"/>
        <v>0</v>
      </c>
      <c r="AZ645" s="1271"/>
      <c r="BA645" s="1508">
        <v>1331818</v>
      </c>
      <c r="BB645" s="1508">
        <v>1931818</v>
      </c>
      <c r="BC645" s="1508">
        <v>2231818</v>
      </c>
      <c r="BD645" s="1508">
        <v>431818</v>
      </c>
      <c r="BE645" s="2169"/>
      <c r="BF645" s="1338"/>
      <c r="BG645" s="1302"/>
      <c r="BH645" s="1338"/>
      <c r="BI645" s="1302"/>
      <c r="BJ645" s="1342"/>
      <c r="BK645" s="1304"/>
      <c r="BL645" s="1229"/>
      <c r="BM645" s="1229"/>
      <c r="BN645" s="1229"/>
      <c r="BO645" s="1490">
        <f t="shared" si="266"/>
        <v>0</v>
      </c>
      <c r="BP645" s="1316">
        <f t="shared" si="281"/>
        <v>14518180</v>
      </c>
      <c r="BQ645" s="1305"/>
      <c r="BS645" s="1298">
        <f t="shared" si="260"/>
        <v>8</v>
      </c>
      <c r="BT645" s="1298">
        <f t="shared" si="261"/>
        <v>2</v>
      </c>
      <c r="BU645" s="1298">
        <f t="shared" si="262"/>
        <v>0</v>
      </c>
      <c r="BV645" s="1298">
        <f t="shared" si="263"/>
        <v>0</v>
      </c>
      <c r="BW645" s="1298">
        <f t="shared" si="264"/>
        <v>14518180</v>
      </c>
    </row>
    <row r="646" spans="1:75" ht="15" customHeight="1" x14ac:dyDescent="0.25">
      <c r="A646" s="1315">
        <v>19</v>
      </c>
      <c r="B646" s="1339">
        <v>43617</v>
      </c>
      <c r="C646" s="1268">
        <v>638</v>
      </c>
      <c r="D646" s="2265" t="s">
        <v>37</v>
      </c>
      <c r="E646" s="1266" t="s">
        <v>31</v>
      </c>
      <c r="F646" s="794">
        <v>10</v>
      </c>
      <c r="G646" s="1491">
        <f t="shared" si="265"/>
        <v>13318180</v>
      </c>
      <c r="H646" s="1268"/>
      <c r="I646" s="2605">
        <f t="shared" si="267"/>
        <v>0</v>
      </c>
      <c r="J646" s="808"/>
      <c r="K646" s="2605">
        <f t="shared" si="249"/>
        <v>0</v>
      </c>
      <c r="L646" s="2768"/>
      <c r="M646" s="2605">
        <f t="shared" si="250"/>
        <v>0</v>
      </c>
      <c r="N646" s="1505">
        <f t="shared" si="278"/>
        <v>10</v>
      </c>
      <c r="O646" s="1494">
        <f t="shared" si="278"/>
        <v>13318180</v>
      </c>
      <c r="P646" s="1494">
        <f t="shared" si="282"/>
        <v>400000</v>
      </c>
      <c r="Q646" s="1307"/>
      <c r="R646" s="1508">
        <v>1331818</v>
      </c>
      <c r="S646" s="1508">
        <v>1931818</v>
      </c>
      <c r="T646" s="1508">
        <v>2231818</v>
      </c>
      <c r="U646" s="1508">
        <v>431818</v>
      </c>
      <c r="V646" s="1302"/>
      <c r="W646" s="1338"/>
      <c r="X646" s="2299"/>
      <c r="Y646" s="1338"/>
      <c r="Z646" s="2450"/>
      <c r="AA646" s="1342"/>
      <c r="AB646" s="1340"/>
      <c r="AC646" s="1229"/>
      <c r="AD646" s="1229"/>
      <c r="AE646" s="1229"/>
      <c r="AF646" s="1490">
        <f t="shared" si="251"/>
        <v>0</v>
      </c>
      <c r="AG646" s="1316">
        <f t="shared" si="252"/>
        <v>13318180</v>
      </c>
      <c r="AH646" s="1305"/>
      <c r="AI646" s="1313"/>
      <c r="AJ646" s="1267"/>
      <c r="AK646" s="1299"/>
      <c r="AL646" s="2538"/>
      <c r="AM646" s="2262"/>
      <c r="AN646" s="1266"/>
      <c r="AO646" s="1254"/>
      <c r="AP646" s="1491">
        <f t="shared" si="253"/>
        <v>0</v>
      </c>
      <c r="AQ646" s="1268"/>
      <c r="AR646" s="1492">
        <f t="shared" si="254"/>
        <v>0</v>
      </c>
      <c r="AS646" s="808"/>
      <c r="AT646" s="1492">
        <f t="shared" si="255"/>
        <v>0</v>
      </c>
      <c r="AU646" s="809"/>
      <c r="AV646" s="1492">
        <f t="shared" si="256"/>
        <v>0</v>
      </c>
      <c r="AW646" s="1493">
        <f t="shared" si="257"/>
        <v>0</v>
      </c>
      <c r="AX646" s="2153">
        <f t="shared" si="258"/>
        <v>0</v>
      </c>
      <c r="AY646" s="1495">
        <f t="shared" si="259"/>
        <v>0</v>
      </c>
      <c r="AZ646" s="1271"/>
      <c r="BA646" s="1508">
        <v>1331818</v>
      </c>
      <c r="BB646" s="1508">
        <v>1931818</v>
      </c>
      <c r="BC646" s="1508">
        <v>2231818</v>
      </c>
      <c r="BD646" s="1508">
        <v>431818</v>
      </c>
      <c r="BE646" s="2169"/>
      <c r="BF646" s="1338"/>
      <c r="BG646" s="1302"/>
      <c r="BH646" s="1338"/>
      <c r="BI646" s="1303"/>
      <c r="BJ646" s="1342"/>
      <c r="BK646" s="1304"/>
      <c r="BL646" s="1229"/>
      <c r="BM646" s="1229"/>
      <c r="BN646" s="1229"/>
      <c r="BO646" s="1490">
        <f t="shared" si="266"/>
        <v>0</v>
      </c>
      <c r="BP646" s="1316">
        <f t="shared" si="281"/>
        <v>13318180</v>
      </c>
      <c r="BQ646" s="1305"/>
      <c r="BS646" s="1298">
        <f t="shared" si="260"/>
        <v>10</v>
      </c>
      <c r="BT646" s="1298">
        <f t="shared" si="261"/>
        <v>0</v>
      </c>
      <c r="BU646" s="1298">
        <f t="shared" si="262"/>
        <v>0</v>
      </c>
      <c r="BV646" s="1298">
        <f t="shared" si="263"/>
        <v>0</v>
      </c>
      <c r="BW646" s="1298">
        <f t="shared" si="264"/>
        <v>13318180</v>
      </c>
    </row>
    <row r="647" spans="1:75" ht="15" customHeight="1" x14ac:dyDescent="0.25">
      <c r="A647" s="1315">
        <v>20</v>
      </c>
      <c r="B647" s="1339">
        <v>43617</v>
      </c>
      <c r="C647" s="1268">
        <v>639</v>
      </c>
      <c r="D647" s="2265" t="s">
        <v>80</v>
      </c>
      <c r="E647" s="1266" t="s">
        <v>31</v>
      </c>
      <c r="F647" s="794">
        <v>10</v>
      </c>
      <c r="G647" s="1491">
        <f t="shared" si="265"/>
        <v>13318180</v>
      </c>
      <c r="H647" s="1268">
        <v>2</v>
      </c>
      <c r="I647" s="2605">
        <f t="shared" si="267"/>
        <v>3863636</v>
      </c>
      <c r="J647" s="808"/>
      <c r="K647" s="2605">
        <f t="shared" si="249"/>
        <v>0</v>
      </c>
      <c r="L647" s="2768"/>
      <c r="M647" s="2605">
        <f t="shared" si="250"/>
        <v>0</v>
      </c>
      <c r="N647" s="1505">
        <f t="shared" si="278"/>
        <v>12</v>
      </c>
      <c r="O647" s="1494">
        <f t="shared" si="278"/>
        <v>17181816</v>
      </c>
      <c r="P647" s="1494">
        <f t="shared" si="282"/>
        <v>480000</v>
      </c>
      <c r="Q647" s="1307"/>
      <c r="R647" s="1508">
        <v>1331818</v>
      </c>
      <c r="S647" s="1508">
        <v>1931818</v>
      </c>
      <c r="T647" s="1508">
        <v>2231818</v>
      </c>
      <c r="U647" s="1508">
        <v>431818</v>
      </c>
      <c r="V647" s="1302"/>
      <c r="W647" s="1338"/>
      <c r="X647" s="2299"/>
      <c r="Y647" s="1338"/>
      <c r="Z647" s="2450"/>
      <c r="AA647" s="1342"/>
      <c r="AB647" s="1340"/>
      <c r="AC647" s="1229"/>
      <c r="AD647" s="1229"/>
      <c r="AE647" s="1229"/>
      <c r="AF647" s="1490">
        <f t="shared" si="251"/>
        <v>0</v>
      </c>
      <c r="AG647" s="1316">
        <f t="shared" si="252"/>
        <v>17181816</v>
      </c>
      <c r="AH647" s="1305"/>
      <c r="AI647" s="1313"/>
      <c r="AJ647" s="1267"/>
      <c r="AK647" s="1299"/>
      <c r="AL647" s="2538"/>
      <c r="AM647" s="2262"/>
      <c r="AN647" s="1266"/>
      <c r="AO647" s="1254"/>
      <c r="AP647" s="1491">
        <f t="shared" si="253"/>
        <v>0</v>
      </c>
      <c r="AQ647" s="1268"/>
      <c r="AR647" s="1492">
        <f t="shared" si="254"/>
        <v>0</v>
      </c>
      <c r="AS647" s="808"/>
      <c r="AT647" s="1492">
        <f t="shared" si="255"/>
        <v>0</v>
      </c>
      <c r="AU647" s="809"/>
      <c r="AV647" s="1492">
        <f t="shared" si="256"/>
        <v>0</v>
      </c>
      <c r="AW647" s="1493">
        <f t="shared" si="257"/>
        <v>0</v>
      </c>
      <c r="AX647" s="2153">
        <f t="shared" si="258"/>
        <v>0</v>
      </c>
      <c r="AY647" s="1495">
        <f t="shared" si="259"/>
        <v>0</v>
      </c>
      <c r="AZ647" s="1271"/>
      <c r="BA647" s="1508">
        <v>1331818</v>
      </c>
      <c r="BB647" s="1508">
        <v>1931818</v>
      </c>
      <c r="BC647" s="1508">
        <v>2231818</v>
      </c>
      <c r="BD647" s="1508">
        <v>431818</v>
      </c>
      <c r="BE647" s="2169"/>
      <c r="BF647" s="1338"/>
      <c r="BG647" s="1302"/>
      <c r="BH647" s="1338"/>
      <c r="BI647" s="1303"/>
      <c r="BJ647" s="1342"/>
      <c r="BK647" s="1304"/>
      <c r="BL647" s="1229"/>
      <c r="BM647" s="1229"/>
      <c r="BN647" s="1229"/>
      <c r="BO647" s="1490">
        <f t="shared" si="266"/>
        <v>0</v>
      </c>
      <c r="BP647" s="1316">
        <f t="shared" si="281"/>
        <v>17181816</v>
      </c>
      <c r="BQ647" s="1305"/>
      <c r="BS647" s="1298">
        <f t="shared" si="260"/>
        <v>10</v>
      </c>
      <c r="BT647" s="1298">
        <f t="shared" si="261"/>
        <v>2</v>
      </c>
      <c r="BU647" s="1298">
        <f t="shared" si="262"/>
        <v>0</v>
      </c>
      <c r="BV647" s="1298">
        <f t="shared" si="263"/>
        <v>0</v>
      </c>
      <c r="BW647" s="1298">
        <f t="shared" si="264"/>
        <v>17181816</v>
      </c>
    </row>
    <row r="648" spans="1:75" ht="15" customHeight="1" x14ac:dyDescent="0.25">
      <c r="A648" s="1315">
        <v>21</v>
      </c>
      <c r="B648" s="1339">
        <v>43617</v>
      </c>
      <c r="C648" s="1268">
        <v>640</v>
      </c>
      <c r="D648" s="2265" t="s">
        <v>44</v>
      </c>
      <c r="E648" s="1266" t="s">
        <v>43</v>
      </c>
      <c r="F648" s="794">
        <v>9</v>
      </c>
      <c r="G648" s="1491">
        <f t="shared" si="265"/>
        <v>11986362</v>
      </c>
      <c r="H648" s="1268"/>
      <c r="I648" s="2605">
        <f t="shared" si="267"/>
        <v>0</v>
      </c>
      <c r="J648" s="808"/>
      <c r="K648" s="2605">
        <f t="shared" ref="K648:K711" si="283">J648*T648</f>
        <v>0</v>
      </c>
      <c r="L648" s="2768">
        <v>1</v>
      </c>
      <c r="M648" s="2605">
        <f t="shared" ref="M648:M711" si="284">L648*U648</f>
        <v>431818</v>
      </c>
      <c r="N648" s="1505">
        <f t="shared" si="278"/>
        <v>10</v>
      </c>
      <c r="O648" s="1494">
        <f t="shared" si="278"/>
        <v>12418180</v>
      </c>
      <c r="P648" s="1494">
        <f t="shared" si="282"/>
        <v>400000</v>
      </c>
      <c r="Q648" s="1307"/>
      <c r="R648" s="1508">
        <v>1331818</v>
      </c>
      <c r="S648" s="1508">
        <v>1931818</v>
      </c>
      <c r="T648" s="1508">
        <v>2231818</v>
      </c>
      <c r="U648" s="1508">
        <v>431818</v>
      </c>
      <c r="V648" s="1302"/>
      <c r="W648" s="1338"/>
      <c r="X648" s="2299"/>
      <c r="Y648" s="1338"/>
      <c r="Z648" s="2450"/>
      <c r="AA648" s="1342"/>
      <c r="AB648" s="1340"/>
      <c r="AC648" s="1229"/>
      <c r="AD648" s="1229"/>
      <c r="AE648" s="1229"/>
      <c r="AF648" s="1490">
        <f t="shared" ref="AF648:AF711" si="285">W648+Y648+AA648+AC648</f>
        <v>0</v>
      </c>
      <c r="AG648" s="1316">
        <f t="shared" ref="AG648:AG711" si="286">O648-AF648</f>
        <v>12418180</v>
      </c>
      <c r="AH648" s="1305"/>
      <c r="AI648" s="1313"/>
      <c r="AJ648" s="1267"/>
      <c r="AK648" s="1299"/>
      <c r="AL648" s="2538"/>
      <c r="AM648" s="2262"/>
      <c r="AN648" s="1266"/>
      <c r="AO648" s="1254"/>
      <c r="AP648" s="1491">
        <f t="shared" ref="AP648:AP711" si="287">AO648*BA648</f>
        <v>0</v>
      </c>
      <c r="AQ648" s="1268"/>
      <c r="AR648" s="1492">
        <f t="shared" ref="AR648:AR711" si="288">AQ648*BB648</f>
        <v>0</v>
      </c>
      <c r="AS648" s="808"/>
      <c r="AT648" s="1492">
        <f t="shared" ref="AT648:AT711" si="289">AS648*BC648</f>
        <v>0</v>
      </c>
      <c r="AU648" s="809"/>
      <c r="AV648" s="1492">
        <f t="shared" ref="AV648:AV711" si="290">AU648*BD648</f>
        <v>0</v>
      </c>
      <c r="AW648" s="1493">
        <f t="shared" ref="AW648:AW711" si="291">AO648+AQ648+AS648+AU648</f>
        <v>0</v>
      </c>
      <c r="AX648" s="2153">
        <f t="shared" ref="AX648:AX711" si="292">AP648+AR648+AT648+AV648</f>
        <v>0</v>
      </c>
      <c r="AY648" s="1495">
        <f t="shared" ref="AY648:AY711" si="293">AW648*40000</f>
        <v>0</v>
      </c>
      <c r="AZ648" s="1271"/>
      <c r="BA648" s="1508">
        <v>1331818</v>
      </c>
      <c r="BB648" s="1508">
        <v>1931818</v>
      </c>
      <c r="BC648" s="1508">
        <v>2231818</v>
      </c>
      <c r="BD648" s="1508">
        <v>431818</v>
      </c>
      <c r="BE648" s="2169"/>
      <c r="BF648" s="1338"/>
      <c r="BG648" s="1302"/>
      <c r="BH648" s="1338"/>
      <c r="BI648" s="1303"/>
      <c r="BJ648" s="1342"/>
      <c r="BK648" s="1304"/>
      <c r="BL648" s="1229"/>
      <c r="BM648" s="1229"/>
      <c r="BN648" s="1229"/>
      <c r="BO648" s="1490">
        <f t="shared" si="266"/>
        <v>0</v>
      </c>
      <c r="BP648" s="1316">
        <f t="shared" si="281"/>
        <v>12418180</v>
      </c>
      <c r="BQ648" s="1305"/>
      <c r="BS648" s="1298">
        <f t="shared" ref="BS648:BS711" si="294">F648-AO648</f>
        <v>9</v>
      </c>
      <c r="BT648" s="1298">
        <f t="shared" ref="BT648:BT711" si="295">H648-AQ648</f>
        <v>0</v>
      </c>
      <c r="BU648" s="1298">
        <f t="shared" ref="BU648:BU711" si="296">J648-AS648</f>
        <v>0</v>
      </c>
      <c r="BV648" s="1298">
        <f t="shared" ref="BV648:BV711" si="297">L648-AU648</f>
        <v>1</v>
      </c>
      <c r="BW648" s="1298">
        <f t="shared" ref="BW648:BW711" si="298">O648-AX648</f>
        <v>12418180</v>
      </c>
    </row>
    <row r="649" spans="1:75" ht="15" customHeight="1" x14ac:dyDescent="0.25">
      <c r="A649" s="1315">
        <v>22</v>
      </c>
      <c r="B649" s="1339">
        <v>43617</v>
      </c>
      <c r="C649" s="1268">
        <v>641</v>
      </c>
      <c r="D649" s="2265" t="s">
        <v>54</v>
      </c>
      <c r="E649" s="1266" t="s">
        <v>43</v>
      </c>
      <c r="F649" s="794">
        <v>6</v>
      </c>
      <c r="G649" s="1491">
        <f t="shared" ref="G649:G712" si="299">F649*R649</f>
        <v>7990908</v>
      </c>
      <c r="H649" s="1268"/>
      <c r="I649" s="2605">
        <f t="shared" si="267"/>
        <v>0</v>
      </c>
      <c r="J649" s="808">
        <v>3</v>
      </c>
      <c r="K649" s="2605">
        <f t="shared" si="283"/>
        <v>6695454</v>
      </c>
      <c r="L649" s="2768">
        <v>1</v>
      </c>
      <c r="M649" s="2605">
        <f t="shared" si="284"/>
        <v>431818</v>
      </c>
      <c r="N649" s="1505">
        <f t="shared" si="278"/>
        <v>10</v>
      </c>
      <c r="O649" s="1494">
        <f t="shared" si="278"/>
        <v>15118180</v>
      </c>
      <c r="P649" s="1494">
        <f t="shared" si="282"/>
        <v>400000</v>
      </c>
      <c r="Q649" s="1307"/>
      <c r="R649" s="1508">
        <v>1331818</v>
      </c>
      <c r="S649" s="1508">
        <v>1931818</v>
      </c>
      <c r="T649" s="1508">
        <v>2231818</v>
      </c>
      <c r="U649" s="1508">
        <v>431818</v>
      </c>
      <c r="V649" s="1302"/>
      <c r="W649" s="1338"/>
      <c r="X649" s="2299"/>
      <c r="Y649" s="1338"/>
      <c r="Z649" s="2450"/>
      <c r="AA649" s="1342"/>
      <c r="AB649" s="1340"/>
      <c r="AC649" s="1229"/>
      <c r="AD649" s="1229"/>
      <c r="AE649" s="1229"/>
      <c r="AF649" s="1490">
        <f t="shared" si="285"/>
        <v>0</v>
      </c>
      <c r="AG649" s="1316">
        <f t="shared" si="286"/>
        <v>15118180</v>
      </c>
      <c r="AH649" s="1305"/>
      <c r="AI649" s="1313"/>
      <c r="AJ649" s="1267"/>
      <c r="AK649" s="1299"/>
      <c r="AL649" s="2538"/>
      <c r="AM649" s="2262"/>
      <c r="AN649" s="1266"/>
      <c r="AO649" s="1254"/>
      <c r="AP649" s="1491">
        <f t="shared" si="287"/>
        <v>0</v>
      </c>
      <c r="AQ649" s="1268"/>
      <c r="AR649" s="1492">
        <f t="shared" si="288"/>
        <v>0</v>
      </c>
      <c r="AS649" s="808"/>
      <c r="AT649" s="1492">
        <f t="shared" si="289"/>
        <v>0</v>
      </c>
      <c r="AU649" s="809"/>
      <c r="AV649" s="1492">
        <f t="shared" si="290"/>
        <v>0</v>
      </c>
      <c r="AW649" s="1493">
        <f t="shared" si="291"/>
        <v>0</v>
      </c>
      <c r="AX649" s="2153">
        <f t="shared" si="292"/>
        <v>0</v>
      </c>
      <c r="AY649" s="1495">
        <f t="shared" si="293"/>
        <v>0</v>
      </c>
      <c r="AZ649" s="1271"/>
      <c r="BA649" s="1508">
        <v>1331818</v>
      </c>
      <c r="BB649" s="1508">
        <v>1931818</v>
      </c>
      <c r="BC649" s="1508">
        <v>2231818</v>
      </c>
      <c r="BD649" s="1508">
        <v>431818</v>
      </c>
      <c r="BE649" s="2169"/>
      <c r="BF649" s="1338"/>
      <c r="BG649" s="1302"/>
      <c r="BH649" s="1338"/>
      <c r="BI649" s="1303"/>
      <c r="BJ649" s="1342"/>
      <c r="BK649" s="1304"/>
      <c r="BL649" s="1229"/>
      <c r="BM649" s="1229"/>
      <c r="BN649" s="1229"/>
      <c r="BO649" s="1490">
        <f t="shared" ref="BO649:BO712" si="300">BF649+BH649+BJ649+BL649</f>
        <v>0</v>
      </c>
      <c r="BP649" s="1316">
        <f t="shared" si="281"/>
        <v>15118180</v>
      </c>
      <c r="BQ649" s="1465"/>
      <c r="BS649" s="1298">
        <f t="shared" si="294"/>
        <v>6</v>
      </c>
      <c r="BT649" s="1298">
        <f t="shared" si="295"/>
        <v>0</v>
      </c>
      <c r="BU649" s="1298">
        <f t="shared" si="296"/>
        <v>3</v>
      </c>
      <c r="BV649" s="1298">
        <f t="shared" si="297"/>
        <v>1</v>
      </c>
      <c r="BW649" s="1298">
        <f t="shared" si="298"/>
        <v>15118180</v>
      </c>
    </row>
    <row r="650" spans="1:75" ht="15" customHeight="1" x14ac:dyDescent="0.25">
      <c r="A650" s="1315">
        <v>23</v>
      </c>
      <c r="B650" s="1339">
        <v>43617</v>
      </c>
      <c r="C650" s="1268">
        <v>642</v>
      </c>
      <c r="D650" s="2265" t="s">
        <v>73</v>
      </c>
      <c r="E650" s="1266" t="s">
        <v>57</v>
      </c>
      <c r="F650" s="794">
        <v>7</v>
      </c>
      <c r="G650" s="1491">
        <f t="shared" si="299"/>
        <v>9322726</v>
      </c>
      <c r="H650" s="1268">
        <v>1</v>
      </c>
      <c r="I650" s="2605">
        <f t="shared" ref="I650:I713" si="301">H650*S650</f>
        <v>1931818</v>
      </c>
      <c r="J650" s="808"/>
      <c r="K650" s="2605">
        <f t="shared" si="283"/>
        <v>0</v>
      </c>
      <c r="L650" s="2768"/>
      <c r="M650" s="2605">
        <f t="shared" si="284"/>
        <v>0</v>
      </c>
      <c r="N650" s="1505">
        <f t="shared" si="278"/>
        <v>8</v>
      </c>
      <c r="O650" s="1494">
        <f t="shared" si="278"/>
        <v>11254544</v>
      </c>
      <c r="P650" s="1494">
        <f t="shared" si="282"/>
        <v>320000</v>
      </c>
      <c r="Q650" s="1307"/>
      <c r="R650" s="1508">
        <v>1331818</v>
      </c>
      <c r="S650" s="1508">
        <v>1931818</v>
      </c>
      <c r="T650" s="1508">
        <v>2231818</v>
      </c>
      <c r="U650" s="1508">
        <v>431818</v>
      </c>
      <c r="V650" s="1302"/>
      <c r="W650" s="1338"/>
      <c r="X650" s="2299"/>
      <c r="Y650" s="1338"/>
      <c r="Z650" s="2450"/>
      <c r="AA650" s="1342"/>
      <c r="AB650" s="1340"/>
      <c r="AC650" s="1229"/>
      <c r="AD650" s="1229"/>
      <c r="AE650" s="1229"/>
      <c r="AF650" s="1490">
        <f t="shared" si="285"/>
        <v>0</v>
      </c>
      <c r="AG650" s="1316">
        <f t="shared" si="286"/>
        <v>11254544</v>
      </c>
      <c r="AH650" s="1305"/>
      <c r="AI650" s="1313"/>
      <c r="AJ650" s="1267"/>
      <c r="AK650" s="1299"/>
      <c r="AL650" s="2538"/>
      <c r="AM650" s="2262"/>
      <c r="AN650" s="1266"/>
      <c r="AO650" s="1254"/>
      <c r="AP650" s="1491">
        <f t="shared" si="287"/>
        <v>0</v>
      </c>
      <c r="AQ650" s="1268"/>
      <c r="AR650" s="1492">
        <f t="shared" si="288"/>
        <v>0</v>
      </c>
      <c r="AS650" s="808"/>
      <c r="AT650" s="1492">
        <f t="shared" si="289"/>
        <v>0</v>
      </c>
      <c r="AU650" s="809"/>
      <c r="AV650" s="1492">
        <f t="shared" si="290"/>
        <v>0</v>
      </c>
      <c r="AW650" s="1493">
        <f t="shared" si="291"/>
        <v>0</v>
      </c>
      <c r="AX650" s="2153">
        <f t="shared" si="292"/>
        <v>0</v>
      </c>
      <c r="AY650" s="1495">
        <f t="shared" si="293"/>
        <v>0</v>
      </c>
      <c r="AZ650" s="1271"/>
      <c r="BA650" s="1508">
        <v>1331818</v>
      </c>
      <c r="BB650" s="1508">
        <v>1931818</v>
      </c>
      <c r="BC650" s="1508">
        <v>2231818</v>
      </c>
      <c r="BD650" s="1508">
        <v>431818</v>
      </c>
      <c r="BE650" s="2169"/>
      <c r="BF650" s="1338"/>
      <c r="BG650" s="1302"/>
      <c r="BH650" s="1338"/>
      <c r="BI650" s="1303"/>
      <c r="BJ650" s="1342"/>
      <c r="BK650" s="1304"/>
      <c r="BL650" s="1229"/>
      <c r="BM650" s="1229"/>
      <c r="BN650" s="1229"/>
      <c r="BO650" s="1490">
        <f t="shared" si="300"/>
        <v>0</v>
      </c>
      <c r="BP650" s="1316">
        <f t="shared" si="281"/>
        <v>11254544</v>
      </c>
      <c r="BQ650" s="1305"/>
      <c r="BS650" s="1298">
        <f t="shared" si="294"/>
        <v>7</v>
      </c>
      <c r="BT650" s="1298">
        <f t="shared" si="295"/>
        <v>1</v>
      </c>
      <c r="BU650" s="1298">
        <f t="shared" si="296"/>
        <v>0</v>
      </c>
      <c r="BV650" s="1298">
        <f t="shared" si="297"/>
        <v>0</v>
      </c>
      <c r="BW650" s="1298">
        <f t="shared" si="298"/>
        <v>11254544</v>
      </c>
    </row>
    <row r="651" spans="1:75" ht="15" customHeight="1" x14ac:dyDescent="0.25">
      <c r="A651" s="1315">
        <v>24</v>
      </c>
      <c r="B651" s="1339">
        <v>43617</v>
      </c>
      <c r="C651" s="1268">
        <v>643</v>
      </c>
      <c r="D651" s="2265" t="s">
        <v>56</v>
      </c>
      <c r="E651" s="1266" t="s">
        <v>57</v>
      </c>
      <c r="F651" s="794">
        <v>8</v>
      </c>
      <c r="G651" s="1491">
        <f t="shared" si="299"/>
        <v>10654544</v>
      </c>
      <c r="H651" s="1268">
        <v>3</v>
      </c>
      <c r="I651" s="2605">
        <f t="shared" si="301"/>
        <v>5795454</v>
      </c>
      <c r="J651" s="808"/>
      <c r="K651" s="2605">
        <f t="shared" si="283"/>
        <v>0</v>
      </c>
      <c r="L651" s="2768"/>
      <c r="M651" s="2605">
        <f t="shared" si="284"/>
        <v>0</v>
      </c>
      <c r="N651" s="1505">
        <f t="shared" si="278"/>
        <v>11</v>
      </c>
      <c r="O651" s="1494">
        <f t="shared" si="278"/>
        <v>16449998</v>
      </c>
      <c r="P651" s="1494">
        <f t="shared" si="282"/>
        <v>440000</v>
      </c>
      <c r="Q651" s="1307"/>
      <c r="R651" s="1508">
        <v>1331818</v>
      </c>
      <c r="S651" s="1508">
        <v>1931818</v>
      </c>
      <c r="T651" s="1508">
        <v>2231818</v>
      </c>
      <c r="U651" s="1508">
        <v>431818</v>
      </c>
      <c r="V651" s="1302"/>
      <c r="W651" s="1338"/>
      <c r="X651" s="2299"/>
      <c r="Y651" s="1338"/>
      <c r="Z651" s="2450"/>
      <c r="AA651" s="1342"/>
      <c r="AB651" s="1340"/>
      <c r="AC651" s="1229"/>
      <c r="AD651" s="1229"/>
      <c r="AE651" s="1229"/>
      <c r="AF651" s="1490">
        <f t="shared" si="285"/>
        <v>0</v>
      </c>
      <c r="AG651" s="1316">
        <f t="shared" si="286"/>
        <v>16449998</v>
      </c>
      <c r="AH651" s="1305"/>
      <c r="AI651" s="1313"/>
      <c r="AJ651" s="1267"/>
      <c r="AK651" s="1299"/>
      <c r="AL651" s="2538"/>
      <c r="AM651" s="2262"/>
      <c r="AN651" s="1266"/>
      <c r="AO651" s="1254"/>
      <c r="AP651" s="1491">
        <f t="shared" si="287"/>
        <v>0</v>
      </c>
      <c r="AQ651" s="1268"/>
      <c r="AR651" s="1492">
        <f t="shared" si="288"/>
        <v>0</v>
      </c>
      <c r="AS651" s="808"/>
      <c r="AT651" s="1492">
        <f t="shared" si="289"/>
        <v>0</v>
      </c>
      <c r="AU651" s="809"/>
      <c r="AV651" s="1492">
        <f t="shared" si="290"/>
        <v>0</v>
      </c>
      <c r="AW651" s="1493">
        <f t="shared" si="291"/>
        <v>0</v>
      </c>
      <c r="AX651" s="2153">
        <f t="shared" si="292"/>
        <v>0</v>
      </c>
      <c r="AY651" s="1495">
        <f t="shared" si="293"/>
        <v>0</v>
      </c>
      <c r="AZ651" s="1271"/>
      <c r="BA651" s="1508">
        <v>1331818</v>
      </c>
      <c r="BB651" s="1508">
        <v>1931818</v>
      </c>
      <c r="BC651" s="1508">
        <v>2231818</v>
      </c>
      <c r="BD651" s="1508">
        <v>431818</v>
      </c>
      <c r="BE651" s="2169"/>
      <c r="BF651" s="1338"/>
      <c r="BG651" s="1302"/>
      <c r="BH651" s="1338"/>
      <c r="BI651" s="1303"/>
      <c r="BJ651" s="1342"/>
      <c r="BK651" s="1304"/>
      <c r="BL651" s="1229"/>
      <c r="BM651" s="1229"/>
      <c r="BN651" s="1229"/>
      <c r="BO651" s="1490">
        <f t="shared" si="300"/>
        <v>0</v>
      </c>
      <c r="BP651" s="1316">
        <f t="shared" si="281"/>
        <v>16449998</v>
      </c>
      <c r="BQ651" s="1305"/>
      <c r="BS651" s="1298">
        <f t="shared" si="294"/>
        <v>8</v>
      </c>
      <c r="BT651" s="1298">
        <f t="shared" si="295"/>
        <v>3</v>
      </c>
      <c r="BU651" s="1298">
        <f t="shared" si="296"/>
        <v>0</v>
      </c>
      <c r="BV651" s="1298">
        <f t="shared" si="297"/>
        <v>0</v>
      </c>
      <c r="BW651" s="1298">
        <f t="shared" si="298"/>
        <v>16449998</v>
      </c>
    </row>
    <row r="652" spans="1:75" ht="15" customHeight="1" x14ac:dyDescent="0.25">
      <c r="A652" s="1315">
        <v>25</v>
      </c>
      <c r="B652" s="1339">
        <v>43617</v>
      </c>
      <c r="C652" s="1268">
        <v>644</v>
      </c>
      <c r="D652" s="2265" t="s">
        <v>77</v>
      </c>
      <c r="E652" s="1266" t="s">
        <v>57</v>
      </c>
      <c r="F652" s="794">
        <v>7</v>
      </c>
      <c r="G652" s="1491">
        <f t="shared" si="299"/>
        <v>9322726</v>
      </c>
      <c r="H652" s="1268">
        <v>1</v>
      </c>
      <c r="I652" s="2605">
        <f t="shared" si="301"/>
        <v>1931818</v>
      </c>
      <c r="J652" s="808"/>
      <c r="K652" s="2605">
        <f t="shared" si="283"/>
        <v>0</v>
      </c>
      <c r="L652" s="2768">
        <v>2</v>
      </c>
      <c r="M652" s="2605">
        <f t="shared" si="284"/>
        <v>863636</v>
      </c>
      <c r="N652" s="1505">
        <f t="shared" si="278"/>
        <v>10</v>
      </c>
      <c r="O652" s="1494">
        <f t="shared" si="278"/>
        <v>12118180</v>
      </c>
      <c r="P652" s="1494">
        <f t="shared" si="282"/>
        <v>400000</v>
      </c>
      <c r="Q652" s="1307"/>
      <c r="R652" s="1508">
        <v>1331818</v>
      </c>
      <c r="S652" s="1508">
        <v>1931818</v>
      </c>
      <c r="T652" s="1508">
        <v>2231818</v>
      </c>
      <c r="U652" s="1508">
        <v>431818</v>
      </c>
      <c r="V652" s="1302"/>
      <c r="W652" s="1338"/>
      <c r="X652" s="2299"/>
      <c r="Y652" s="1338"/>
      <c r="Z652" s="1302"/>
      <c r="AA652" s="1342"/>
      <c r="AB652" s="1340"/>
      <c r="AC652" s="1229"/>
      <c r="AD652" s="1229"/>
      <c r="AE652" s="1229"/>
      <c r="AF652" s="1490">
        <f t="shared" si="285"/>
        <v>0</v>
      </c>
      <c r="AG652" s="1316">
        <f t="shared" si="286"/>
        <v>12118180</v>
      </c>
      <c r="AH652" s="1305"/>
      <c r="AI652" s="1313"/>
      <c r="AJ652" s="1267"/>
      <c r="AK652" s="1299"/>
      <c r="AL652" s="2538"/>
      <c r="AM652" s="2262"/>
      <c r="AN652" s="1266"/>
      <c r="AO652" s="1254"/>
      <c r="AP652" s="1491">
        <f t="shared" si="287"/>
        <v>0</v>
      </c>
      <c r="AQ652" s="1268"/>
      <c r="AR652" s="1492">
        <f t="shared" si="288"/>
        <v>0</v>
      </c>
      <c r="AS652" s="808"/>
      <c r="AT652" s="1492">
        <f t="shared" si="289"/>
        <v>0</v>
      </c>
      <c r="AU652" s="809"/>
      <c r="AV652" s="1492">
        <f t="shared" si="290"/>
        <v>0</v>
      </c>
      <c r="AW652" s="1493">
        <f t="shared" si="291"/>
        <v>0</v>
      </c>
      <c r="AX652" s="2153">
        <f t="shared" si="292"/>
        <v>0</v>
      </c>
      <c r="AY652" s="1495">
        <f t="shared" si="293"/>
        <v>0</v>
      </c>
      <c r="AZ652" s="1271"/>
      <c r="BA652" s="1508">
        <v>1331818</v>
      </c>
      <c r="BB652" s="1508">
        <v>1931818</v>
      </c>
      <c r="BC652" s="1508">
        <v>2231818</v>
      </c>
      <c r="BD652" s="1508">
        <v>431818</v>
      </c>
      <c r="BE652" s="2169"/>
      <c r="BF652" s="1338"/>
      <c r="BG652" s="1302"/>
      <c r="BH652" s="1338"/>
      <c r="BI652" s="1303"/>
      <c r="BJ652" s="1342"/>
      <c r="BK652" s="1304"/>
      <c r="BL652" s="1229"/>
      <c r="BM652" s="1229"/>
      <c r="BN652" s="1229"/>
      <c r="BO652" s="1490">
        <f t="shared" si="300"/>
        <v>0</v>
      </c>
      <c r="BP652" s="1316">
        <f t="shared" si="281"/>
        <v>12118180</v>
      </c>
      <c r="BQ652" s="1305"/>
      <c r="BS652" s="1298">
        <f t="shared" si="294"/>
        <v>7</v>
      </c>
      <c r="BT652" s="1298">
        <f t="shared" si="295"/>
        <v>1</v>
      </c>
      <c r="BU652" s="1298">
        <f t="shared" si="296"/>
        <v>0</v>
      </c>
      <c r="BV652" s="1298">
        <f t="shared" si="297"/>
        <v>2</v>
      </c>
      <c r="BW652" s="1298">
        <f t="shared" si="298"/>
        <v>12118180</v>
      </c>
    </row>
    <row r="653" spans="1:75" ht="15" customHeight="1" x14ac:dyDescent="0.25">
      <c r="A653" s="1315">
        <v>26</v>
      </c>
      <c r="B653" s="1339">
        <v>43617</v>
      </c>
      <c r="C653" s="1268">
        <v>645</v>
      </c>
      <c r="D653" s="2265" t="s">
        <v>92</v>
      </c>
      <c r="E653" s="1266" t="s">
        <v>88</v>
      </c>
      <c r="F653" s="794">
        <v>6</v>
      </c>
      <c r="G653" s="1491">
        <f t="shared" si="299"/>
        <v>7990908</v>
      </c>
      <c r="H653" s="1268"/>
      <c r="I653" s="2605">
        <f t="shared" si="301"/>
        <v>0</v>
      </c>
      <c r="J653" s="808">
        <v>3</v>
      </c>
      <c r="K653" s="2605">
        <f t="shared" si="283"/>
        <v>6695454</v>
      </c>
      <c r="L653" s="2768">
        <v>1</v>
      </c>
      <c r="M653" s="2605">
        <f t="shared" si="284"/>
        <v>431818</v>
      </c>
      <c r="N653" s="1505">
        <f t="shared" si="278"/>
        <v>10</v>
      </c>
      <c r="O653" s="1494">
        <f t="shared" si="278"/>
        <v>15118180</v>
      </c>
      <c r="P653" s="1494">
        <f t="shared" si="282"/>
        <v>400000</v>
      </c>
      <c r="Q653" s="1307"/>
      <c r="R653" s="1508">
        <v>1331818</v>
      </c>
      <c r="S653" s="1508">
        <v>1931818</v>
      </c>
      <c r="T653" s="1508">
        <v>2231818</v>
      </c>
      <c r="U653" s="1508">
        <v>431818</v>
      </c>
      <c r="V653" s="1302"/>
      <c r="W653" s="1338"/>
      <c r="X653" s="2299"/>
      <c r="Y653" s="1338"/>
      <c r="Z653" s="2450"/>
      <c r="AA653" s="1342"/>
      <c r="AB653" s="1340"/>
      <c r="AC653" s="1229"/>
      <c r="AD653" s="1229"/>
      <c r="AE653" s="1229"/>
      <c r="AF653" s="1490">
        <f t="shared" si="285"/>
        <v>0</v>
      </c>
      <c r="AG653" s="1316">
        <f t="shared" si="286"/>
        <v>15118180</v>
      </c>
      <c r="AH653" s="1305"/>
      <c r="AI653" s="1313"/>
      <c r="AJ653" s="1267"/>
      <c r="AK653" s="1299"/>
      <c r="AL653" s="2538"/>
      <c r="AM653" s="2262"/>
      <c r="AN653" s="1266"/>
      <c r="AO653" s="1254"/>
      <c r="AP653" s="1491">
        <f t="shared" si="287"/>
        <v>0</v>
      </c>
      <c r="AQ653" s="1268"/>
      <c r="AR653" s="1492">
        <f t="shared" si="288"/>
        <v>0</v>
      </c>
      <c r="AS653" s="808"/>
      <c r="AT653" s="1492">
        <f t="shared" si="289"/>
        <v>0</v>
      </c>
      <c r="AU653" s="809"/>
      <c r="AV653" s="1492">
        <f t="shared" si="290"/>
        <v>0</v>
      </c>
      <c r="AW653" s="1493">
        <f t="shared" si="291"/>
        <v>0</v>
      </c>
      <c r="AX653" s="2153">
        <f t="shared" si="292"/>
        <v>0</v>
      </c>
      <c r="AY653" s="1495">
        <f t="shared" si="293"/>
        <v>0</v>
      </c>
      <c r="AZ653" s="1271"/>
      <c r="BA653" s="1508">
        <v>1331818</v>
      </c>
      <c r="BB653" s="1508">
        <v>1931818</v>
      </c>
      <c r="BC653" s="1508">
        <v>2231818</v>
      </c>
      <c r="BD653" s="1508">
        <v>431818</v>
      </c>
      <c r="BE653" s="2169"/>
      <c r="BF653" s="1338"/>
      <c r="BG653" s="1302"/>
      <c r="BH653" s="1338"/>
      <c r="BI653" s="1303"/>
      <c r="BJ653" s="1342"/>
      <c r="BK653" s="1304"/>
      <c r="BL653" s="1229"/>
      <c r="BM653" s="1229"/>
      <c r="BN653" s="1229"/>
      <c r="BO653" s="1490">
        <f t="shared" si="300"/>
        <v>0</v>
      </c>
      <c r="BP653" s="1316">
        <f t="shared" si="281"/>
        <v>15118180</v>
      </c>
      <c r="BQ653" s="1465"/>
      <c r="BS653" s="1298">
        <f t="shared" si="294"/>
        <v>6</v>
      </c>
      <c r="BT653" s="1298">
        <f t="shared" si="295"/>
        <v>0</v>
      </c>
      <c r="BU653" s="1298">
        <f t="shared" si="296"/>
        <v>3</v>
      </c>
      <c r="BV653" s="1298">
        <f t="shared" si="297"/>
        <v>1</v>
      </c>
      <c r="BW653" s="1298">
        <f t="shared" si="298"/>
        <v>15118180</v>
      </c>
    </row>
    <row r="654" spans="1:75" ht="15" customHeight="1" x14ac:dyDescent="0.25">
      <c r="A654" s="1315">
        <v>1</v>
      </c>
      <c r="B654" s="1339">
        <v>43627</v>
      </c>
      <c r="C654" s="1268">
        <v>646</v>
      </c>
      <c r="D654" s="2265" t="s">
        <v>41</v>
      </c>
      <c r="E654" s="1266" t="s">
        <v>31</v>
      </c>
      <c r="F654" s="794">
        <v>1</v>
      </c>
      <c r="G654" s="1491">
        <f t="shared" si="299"/>
        <v>1331818</v>
      </c>
      <c r="H654" s="1268">
        <v>2</v>
      </c>
      <c r="I654" s="2605">
        <f t="shared" si="301"/>
        <v>3863636</v>
      </c>
      <c r="J654" s="808">
        <v>7</v>
      </c>
      <c r="K654" s="2605">
        <f t="shared" si="283"/>
        <v>15622726</v>
      </c>
      <c r="L654" s="2768"/>
      <c r="M654" s="2605">
        <f t="shared" si="284"/>
        <v>0</v>
      </c>
      <c r="N654" s="1505">
        <f t="shared" ref="N654:O669" si="302">F654+H654+J654+L654</f>
        <v>10</v>
      </c>
      <c r="O654" s="1494">
        <f t="shared" si="302"/>
        <v>20818180</v>
      </c>
      <c r="P654" s="1494">
        <f>+N654*40000</f>
        <v>400000</v>
      </c>
      <c r="Q654" s="1307"/>
      <c r="R654" s="1508">
        <v>1331818</v>
      </c>
      <c r="S654" s="1508">
        <v>1931818</v>
      </c>
      <c r="T654" s="1508">
        <v>2231818</v>
      </c>
      <c r="U654" s="1508">
        <v>431818</v>
      </c>
      <c r="V654" s="1302"/>
      <c r="W654" s="1338"/>
      <c r="X654" s="2299"/>
      <c r="Y654" s="1338"/>
      <c r="Z654" s="2450"/>
      <c r="AA654" s="1342"/>
      <c r="AB654" s="1340"/>
      <c r="AC654" s="1229"/>
      <c r="AD654" s="1229"/>
      <c r="AE654" s="1229"/>
      <c r="AF654" s="1490">
        <f t="shared" si="285"/>
        <v>0</v>
      </c>
      <c r="AG654" s="1316">
        <f t="shared" si="286"/>
        <v>20818180</v>
      </c>
      <c r="AH654" s="1305"/>
      <c r="AI654" s="1313"/>
      <c r="AJ654" s="1267"/>
      <c r="AK654" s="1299"/>
      <c r="AL654" s="2538"/>
      <c r="AM654" s="2262"/>
      <c r="AN654" s="1266"/>
      <c r="AO654" s="1254"/>
      <c r="AP654" s="1491">
        <f t="shared" si="287"/>
        <v>0</v>
      </c>
      <c r="AQ654" s="1268"/>
      <c r="AR654" s="1492">
        <f t="shared" si="288"/>
        <v>0</v>
      </c>
      <c r="AS654" s="808"/>
      <c r="AT654" s="1492">
        <f t="shared" si="289"/>
        <v>0</v>
      </c>
      <c r="AU654" s="809"/>
      <c r="AV654" s="1492">
        <f t="shared" si="290"/>
        <v>0</v>
      </c>
      <c r="AW654" s="1493">
        <f t="shared" si="291"/>
        <v>0</v>
      </c>
      <c r="AX654" s="2153">
        <f t="shared" si="292"/>
        <v>0</v>
      </c>
      <c r="AY654" s="1495">
        <f t="shared" si="293"/>
        <v>0</v>
      </c>
      <c r="AZ654" s="1271"/>
      <c r="BA654" s="1508">
        <v>1331818</v>
      </c>
      <c r="BB654" s="1508">
        <v>1931818</v>
      </c>
      <c r="BC654" s="1508">
        <v>2231818</v>
      </c>
      <c r="BD654" s="1508">
        <v>431818</v>
      </c>
      <c r="BE654" s="2169"/>
      <c r="BF654" s="1338"/>
      <c r="BG654" s="1302"/>
      <c r="BH654" s="1338"/>
      <c r="BI654" s="1303"/>
      <c r="BJ654" s="1342"/>
      <c r="BK654" s="1304"/>
      <c r="BL654" s="1229"/>
      <c r="BM654" s="1229"/>
      <c r="BN654" s="1229"/>
      <c r="BO654" s="1490">
        <f t="shared" si="300"/>
        <v>0</v>
      </c>
      <c r="BP654" s="1316">
        <f t="shared" si="281"/>
        <v>20818180</v>
      </c>
      <c r="BQ654" s="1465"/>
      <c r="BS654" s="1298">
        <f t="shared" si="294"/>
        <v>1</v>
      </c>
      <c r="BT654" s="1298">
        <f t="shared" si="295"/>
        <v>2</v>
      </c>
      <c r="BU654" s="1298">
        <f t="shared" si="296"/>
        <v>7</v>
      </c>
      <c r="BV654" s="1298">
        <f t="shared" si="297"/>
        <v>0</v>
      </c>
      <c r="BW654" s="1298">
        <f t="shared" si="298"/>
        <v>20818180</v>
      </c>
    </row>
    <row r="655" spans="1:75" ht="15" customHeight="1" x14ac:dyDescent="0.25">
      <c r="A655" s="1315">
        <v>2</v>
      </c>
      <c r="B655" s="1339">
        <v>43627</v>
      </c>
      <c r="C655" s="1268">
        <v>647</v>
      </c>
      <c r="D655" s="2265" t="s">
        <v>34</v>
      </c>
      <c r="E655" s="1266" t="s">
        <v>31</v>
      </c>
      <c r="F655" s="794">
        <v>5</v>
      </c>
      <c r="G655" s="1491">
        <f t="shared" si="299"/>
        <v>6659090</v>
      </c>
      <c r="H655" s="1268">
        <v>1</v>
      </c>
      <c r="I655" s="2605">
        <f t="shared" si="301"/>
        <v>1931818</v>
      </c>
      <c r="J655" s="808">
        <v>4</v>
      </c>
      <c r="K655" s="2605">
        <f t="shared" si="283"/>
        <v>8927272</v>
      </c>
      <c r="L655" s="2768"/>
      <c r="M655" s="2605">
        <f t="shared" si="284"/>
        <v>0</v>
      </c>
      <c r="N655" s="1505">
        <f t="shared" si="302"/>
        <v>10</v>
      </c>
      <c r="O655" s="1494">
        <f t="shared" si="302"/>
        <v>17518180</v>
      </c>
      <c r="P655" s="1494">
        <f t="shared" ref="P655:P669" si="303">+N655*40000</f>
        <v>400000</v>
      </c>
      <c r="Q655" s="1307"/>
      <c r="R655" s="1508">
        <v>1331818</v>
      </c>
      <c r="S655" s="1508">
        <v>1931818</v>
      </c>
      <c r="T655" s="1508">
        <v>2231818</v>
      </c>
      <c r="U655" s="1508">
        <v>431818</v>
      </c>
      <c r="V655" s="1302"/>
      <c r="W655" s="1338"/>
      <c r="X655" s="2299"/>
      <c r="Y655" s="1338"/>
      <c r="Z655" s="2450"/>
      <c r="AA655" s="1342"/>
      <c r="AB655" s="1340"/>
      <c r="AC655" s="1229"/>
      <c r="AD655" s="1229"/>
      <c r="AE655" s="1229"/>
      <c r="AF655" s="1490">
        <f t="shared" si="285"/>
        <v>0</v>
      </c>
      <c r="AG655" s="1316">
        <f t="shared" si="286"/>
        <v>17518180</v>
      </c>
      <c r="AH655" s="1305"/>
      <c r="AI655" s="1313"/>
      <c r="AJ655" s="1267"/>
      <c r="AK655" s="1299"/>
      <c r="AL655" s="2538"/>
      <c r="AM655" s="2262"/>
      <c r="AN655" s="1266"/>
      <c r="AO655" s="1254"/>
      <c r="AP655" s="1491">
        <f t="shared" si="287"/>
        <v>0</v>
      </c>
      <c r="AQ655" s="1268"/>
      <c r="AR655" s="1492">
        <f t="shared" si="288"/>
        <v>0</v>
      </c>
      <c r="AS655" s="808"/>
      <c r="AT655" s="1492">
        <f t="shared" si="289"/>
        <v>0</v>
      </c>
      <c r="AU655" s="809"/>
      <c r="AV655" s="1492">
        <f t="shared" si="290"/>
        <v>0</v>
      </c>
      <c r="AW655" s="1493">
        <f t="shared" si="291"/>
        <v>0</v>
      </c>
      <c r="AX655" s="2153">
        <f t="shared" si="292"/>
        <v>0</v>
      </c>
      <c r="AY655" s="1495">
        <f t="shared" si="293"/>
        <v>0</v>
      </c>
      <c r="AZ655" s="1271"/>
      <c r="BA655" s="1508">
        <v>1331818</v>
      </c>
      <c r="BB655" s="1508">
        <v>1931818</v>
      </c>
      <c r="BC655" s="1508">
        <v>2231818</v>
      </c>
      <c r="BD655" s="1508">
        <v>431818</v>
      </c>
      <c r="BE655" s="2169"/>
      <c r="BF655" s="1338"/>
      <c r="BG655" s="1302"/>
      <c r="BH655" s="1338"/>
      <c r="BI655" s="1303"/>
      <c r="BJ655" s="1342"/>
      <c r="BK655" s="1304"/>
      <c r="BL655" s="1229"/>
      <c r="BM655" s="1229"/>
      <c r="BN655" s="1229"/>
      <c r="BO655" s="1490">
        <f t="shared" si="300"/>
        <v>0</v>
      </c>
      <c r="BP655" s="1316">
        <f t="shared" si="281"/>
        <v>17518180</v>
      </c>
      <c r="BQ655" s="1305"/>
      <c r="BS655" s="1298">
        <f t="shared" si="294"/>
        <v>5</v>
      </c>
      <c r="BT655" s="1298">
        <f t="shared" si="295"/>
        <v>1</v>
      </c>
      <c r="BU655" s="1298">
        <f t="shared" si="296"/>
        <v>4</v>
      </c>
      <c r="BV655" s="1298">
        <f t="shared" si="297"/>
        <v>0</v>
      </c>
      <c r="BW655" s="1298">
        <f t="shared" si="298"/>
        <v>17518180</v>
      </c>
    </row>
    <row r="656" spans="1:75" ht="15" customHeight="1" x14ac:dyDescent="0.25">
      <c r="A656" s="1315">
        <v>3</v>
      </c>
      <c r="B656" s="1339">
        <v>43627</v>
      </c>
      <c r="C656" s="1268">
        <v>648</v>
      </c>
      <c r="D656" s="2265" t="s">
        <v>81</v>
      </c>
      <c r="E656" s="1266" t="s">
        <v>31</v>
      </c>
      <c r="F656" s="794">
        <v>7</v>
      </c>
      <c r="G656" s="1491">
        <f t="shared" si="299"/>
        <v>9322726</v>
      </c>
      <c r="H656" s="1268">
        <v>1</v>
      </c>
      <c r="I656" s="2605">
        <f t="shared" si="301"/>
        <v>1931818</v>
      </c>
      <c r="J656" s="808"/>
      <c r="K656" s="2605">
        <f t="shared" si="283"/>
        <v>0</v>
      </c>
      <c r="L656" s="2768">
        <v>2</v>
      </c>
      <c r="M656" s="2605">
        <f t="shared" si="284"/>
        <v>863636</v>
      </c>
      <c r="N656" s="1505">
        <f t="shared" si="302"/>
        <v>10</v>
      </c>
      <c r="O656" s="1494">
        <f t="shared" si="302"/>
        <v>12118180</v>
      </c>
      <c r="P656" s="1494">
        <f t="shared" si="303"/>
        <v>400000</v>
      </c>
      <c r="Q656" s="1307"/>
      <c r="R656" s="1508">
        <v>1331818</v>
      </c>
      <c r="S656" s="1508">
        <v>1931818</v>
      </c>
      <c r="T656" s="1508">
        <v>2231818</v>
      </c>
      <c r="U656" s="1508">
        <v>431818</v>
      </c>
      <c r="V656" s="1302"/>
      <c r="W656" s="1338"/>
      <c r="X656" s="2299"/>
      <c r="Y656" s="1338"/>
      <c r="Z656" s="2450"/>
      <c r="AA656" s="1342"/>
      <c r="AB656" s="1340"/>
      <c r="AC656" s="1229"/>
      <c r="AD656" s="1229"/>
      <c r="AE656" s="1229"/>
      <c r="AF656" s="1490">
        <f t="shared" si="285"/>
        <v>0</v>
      </c>
      <c r="AG656" s="1316">
        <f t="shared" si="286"/>
        <v>12118180</v>
      </c>
      <c r="AH656" s="1305"/>
      <c r="AI656" s="1313"/>
      <c r="AJ656" s="1267"/>
      <c r="AK656" s="1299"/>
      <c r="AL656" s="2538"/>
      <c r="AM656" s="2262"/>
      <c r="AN656" s="1266"/>
      <c r="AO656" s="1254"/>
      <c r="AP656" s="1491">
        <f t="shared" si="287"/>
        <v>0</v>
      </c>
      <c r="AQ656" s="1268"/>
      <c r="AR656" s="1492">
        <f t="shared" si="288"/>
        <v>0</v>
      </c>
      <c r="AS656" s="808"/>
      <c r="AT656" s="1492">
        <f t="shared" si="289"/>
        <v>0</v>
      </c>
      <c r="AU656" s="809"/>
      <c r="AV656" s="1492">
        <f t="shared" si="290"/>
        <v>0</v>
      </c>
      <c r="AW656" s="1493">
        <f t="shared" si="291"/>
        <v>0</v>
      </c>
      <c r="AX656" s="2153">
        <f t="shared" si="292"/>
        <v>0</v>
      </c>
      <c r="AY656" s="1495">
        <f t="shared" si="293"/>
        <v>0</v>
      </c>
      <c r="AZ656" s="1271"/>
      <c r="BA656" s="1508">
        <v>1331818</v>
      </c>
      <c r="BB656" s="1508">
        <v>1931818</v>
      </c>
      <c r="BC656" s="1508">
        <v>2231818</v>
      </c>
      <c r="BD656" s="1508">
        <v>431818</v>
      </c>
      <c r="BE656" s="2169"/>
      <c r="BF656" s="1338"/>
      <c r="BG656" s="1302"/>
      <c r="BH656" s="1338"/>
      <c r="BI656" s="1302"/>
      <c r="BJ656" s="1342"/>
      <c r="BK656" s="1304"/>
      <c r="BL656" s="1229"/>
      <c r="BM656" s="1229"/>
      <c r="BN656" s="1229"/>
      <c r="BO656" s="1490">
        <f t="shared" si="300"/>
        <v>0</v>
      </c>
      <c r="BP656" s="1316">
        <f t="shared" si="281"/>
        <v>12118180</v>
      </c>
      <c r="BQ656" s="1305"/>
      <c r="BS656" s="1298">
        <f t="shared" si="294"/>
        <v>7</v>
      </c>
      <c r="BT656" s="1298">
        <f t="shared" si="295"/>
        <v>1</v>
      </c>
      <c r="BU656" s="1298">
        <f t="shared" si="296"/>
        <v>0</v>
      </c>
      <c r="BV656" s="1298">
        <f t="shared" si="297"/>
        <v>2</v>
      </c>
      <c r="BW656" s="1298">
        <f t="shared" si="298"/>
        <v>12118180</v>
      </c>
    </row>
    <row r="657" spans="1:75" ht="15" customHeight="1" x14ac:dyDescent="0.25">
      <c r="A657" s="1315">
        <v>4</v>
      </c>
      <c r="B657" s="1339">
        <v>43627</v>
      </c>
      <c r="C657" s="1268">
        <v>649</v>
      </c>
      <c r="D657" s="2265" t="s">
        <v>32</v>
      </c>
      <c r="E657" s="1266" t="s">
        <v>31</v>
      </c>
      <c r="F657" s="794">
        <v>5</v>
      </c>
      <c r="G657" s="1491">
        <f t="shared" si="299"/>
        <v>6659090</v>
      </c>
      <c r="H657" s="1268"/>
      <c r="I657" s="2605">
        <f t="shared" si="301"/>
        <v>0</v>
      </c>
      <c r="J657" s="808">
        <v>4</v>
      </c>
      <c r="K657" s="2605">
        <f t="shared" si="283"/>
        <v>8927272</v>
      </c>
      <c r="L657" s="2768"/>
      <c r="M657" s="2605">
        <f t="shared" si="284"/>
        <v>0</v>
      </c>
      <c r="N657" s="1505">
        <f t="shared" si="302"/>
        <v>9</v>
      </c>
      <c r="O657" s="1494">
        <f t="shared" si="302"/>
        <v>15586362</v>
      </c>
      <c r="P657" s="1494">
        <f t="shared" si="303"/>
        <v>360000</v>
      </c>
      <c r="Q657" s="1307"/>
      <c r="R657" s="1508">
        <v>1331818</v>
      </c>
      <c r="S657" s="1508">
        <v>1931818</v>
      </c>
      <c r="T657" s="1508">
        <v>2231818</v>
      </c>
      <c r="U657" s="1508">
        <v>431818</v>
      </c>
      <c r="V657" s="1302"/>
      <c r="W657" s="1338"/>
      <c r="X657" s="2299"/>
      <c r="Y657" s="1338"/>
      <c r="Z657" s="2450"/>
      <c r="AA657" s="1342"/>
      <c r="AB657" s="1340"/>
      <c r="AC657" s="1229"/>
      <c r="AD657" s="1229"/>
      <c r="AE657" s="1229"/>
      <c r="AF657" s="1490">
        <f t="shared" si="285"/>
        <v>0</v>
      </c>
      <c r="AG657" s="1316">
        <f t="shared" si="286"/>
        <v>15586362</v>
      </c>
      <c r="AH657" s="1305"/>
      <c r="AI657" s="1313"/>
      <c r="AJ657" s="1267"/>
      <c r="AK657" s="1299"/>
      <c r="AL657" s="2538"/>
      <c r="AM657" s="2262"/>
      <c r="AN657" s="1266"/>
      <c r="AO657" s="1254"/>
      <c r="AP657" s="1491">
        <f t="shared" si="287"/>
        <v>0</v>
      </c>
      <c r="AQ657" s="1268"/>
      <c r="AR657" s="1492">
        <f t="shared" si="288"/>
        <v>0</v>
      </c>
      <c r="AS657" s="808"/>
      <c r="AT657" s="1492">
        <f t="shared" si="289"/>
        <v>0</v>
      </c>
      <c r="AU657" s="809"/>
      <c r="AV657" s="1492">
        <f t="shared" si="290"/>
        <v>0</v>
      </c>
      <c r="AW657" s="1493">
        <f t="shared" si="291"/>
        <v>0</v>
      </c>
      <c r="AX657" s="2153">
        <f t="shared" si="292"/>
        <v>0</v>
      </c>
      <c r="AY657" s="1495">
        <f t="shared" si="293"/>
        <v>0</v>
      </c>
      <c r="AZ657" s="1271"/>
      <c r="BA657" s="1508">
        <v>1331818</v>
      </c>
      <c r="BB657" s="1508">
        <v>1931818</v>
      </c>
      <c r="BC657" s="1508">
        <v>2231818</v>
      </c>
      <c r="BD657" s="1508">
        <v>431818</v>
      </c>
      <c r="BE657" s="2169"/>
      <c r="BF657" s="1338"/>
      <c r="BG657" s="1302"/>
      <c r="BH657" s="1338"/>
      <c r="BI657" s="1303"/>
      <c r="BJ657" s="1342"/>
      <c r="BK657" s="1304"/>
      <c r="BL657" s="1229"/>
      <c r="BM657" s="1229"/>
      <c r="BN657" s="1229"/>
      <c r="BO657" s="1490">
        <f t="shared" si="300"/>
        <v>0</v>
      </c>
      <c r="BP657" s="1316">
        <f t="shared" si="281"/>
        <v>15586362</v>
      </c>
      <c r="BQ657" s="1305"/>
      <c r="BS657" s="1298">
        <f t="shared" si="294"/>
        <v>5</v>
      </c>
      <c r="BT657" s="1298">
        <f t="shared" si="295"/>
        <v>0</v>
      </c>
      <c r="BU657" s="1298">
        <f t="shared" si="296"/>
        <v>4</v>
      </c>
      <c r="BV657" s="1298">
        <f t="shared" si="297"/>
        <v>0</v>
      </c>
      <c r="BW657" s="1298">
        <f t="shared" si="298"/>
        <v>15586362</v>
      </c>
    </row>
    <row r="658" spans="1:75" ht="15" customHeight="1" x14ac:dyDescent="0.25">
      <c r="A658" s="1315">
        <v>5</v>
      </c>
      <c r="B658" s="1339">
        <v>43627</v>
      </c>
      <c r="C658" s="1268">
        <v>650</v>
      </c>
      <c r="D658" s="2265" t="s">
        <v>82</v>
      </c>
      <c r="E658" s="1266" t="s">
        <v>31</v>
      </c>
      <c r="F658" s="794">
        <v>8</v>
      </c>
      <c r="G658" s="1491">
        <f t="shared" si="299"/>
        <v>10654544</v>
      </c>
      <c r="H658" s="1268">
        <v>1</v>
      </c>
      <c r="I658" s="2605">
        <f t="shared" si="301"/>
        <v>1931818</v>
      </c>
      <c r="J658" s="808"/>
      <c r="K658" s="2605">
        <f t="shared" si="283"/>
        <v>0</v>
      </c>
      <c r="L658" s="2768">
        <v>1</v>
      </c>
      <c r="M658" s="2605">
        <f t="shared" si="284"/>
        <v>431818</v>
      </c>
      <c r="N658" s="1505">
        <f t="shared" si="302"/>
        <v>10</v>
      </c>
      <c r="O658" s="1494">
        <f t="shared" si="302"/>
        <v>13018180</v>
      </c>
      <c r="P658" s="1494">
        <f t="shared" si="303"/>
        <v>400000</v>
      </c>
      <c r="Q658" s="1307"/>
      <c r="R658" s="1508">
        <v>1331818</v>
      </c>
      <c r="S658" s="1508">
        <v>1931818</v>
      </c>
      <c r="T658" s="1508">
        <v>2231818</v>
      </c>
      <c r="U658" s="1508">
        <v>431818</v>
      </c>
      <c r="V658" s="1302"/>
      <c r="W658" s="1338"/>
      <c r="X658" s="2299"/>
      <c r="Y658" s="1338"/>
      <c r="Z658" s="2450"/>
      <c r="AA658" s="1342"/>
      <c r="AB658" s="1340"/>
      <c r="AC658" s="1229"/>
      <c r="AD658" s="1229"/>
      <c r="AE658" s="1229"/>
      <c r="AF658" s="1490">
        <f t="shared" si="285"/>
        <v>0</v>
      </c>
      <c r="AG658" s="1316">
        <f t="shared" si="286"/>
        <v>13018180</v>
      </c>
      <c r="AH658" s="1305"/>
      <c r="AI658" s="1313"/>
      <c r="AJ658" s="1267"/>
      <c r="AK658" s="1299"/>
      <c r="AL658" s="2538"/>
      <c r="AM658" s="2262"/>
      <c r="AN658" s="1266"/>
      <c r="AO658" s="1254"/>
      <c r="AP658" s="1491">
        <f t="shared" si="287"/>
        <v>0</v>
      </c>
      <c r="AQ658" s="1268"/>
      <c r="AR658" s="1492">
        <f t="shared" si="288"/>
        <v>0</v>
      </c>
      <c r="AS658" s="808"/>
      <c r="AT658" s="1492">
        <f t="shared" si="289"/>
        <v>0</v>
      </c>
      <c r="AU658" s="809"/>
      <c r="AV658" s="1492">
        <f t="shared" si="290"/>
        <v>0</v>
      </c>
      <c r="AW658" s="1493">
        <f t="shared" si="291"/>
        <v>0</v>
      </c>
      <c r="AX658" s="2153">
        <f t="shared" si="292"/>
        <v>0</v>
      </c>
      <c r="AY658" s="1495">
        <f t="shared" si="293"/>
        <v>0</v>
      </c>
      <c r="AZ658" s="1271"/>
      <c r="BA658" s="1508">
        <v>1331818</v>
      </c>
      <c r="BB658" s="1508">
        <v>1931818</v>
      </c>
      <c r="BC658" s="1508">
        <v>2231818</v>
      </c>
      <c r="BD658" s="1508">
        <v>431818</v>
      </c>
      <c r="BE658" s="2169"/>
      <c r="BF658" s="1338"/>
      <c r="BG658" s="1302"/>
      <c r="BH658" s="1338"/>
      <c r="BI658" s="1303"/>
      <c r="BJ658" s="1342"/>
      <c r="BK658" s="1304"/>
      <c r="BL658" s="1229"/>
      <c r="BM658" s="1229"/>
      <c r="BN658" s="1229"/>
      <c r="BO658" s="1490">
        <f t="shared" si="300"/>
        <v>0</v>
      </c>
      <c r="BP658" s="1316">
        <f t="shared" si="281"/>
        <v>13018180</v>
      </c>
      <c r="BQ658" s="1305"/>
      <c r="BS658" s="1298">
        <f t="shared" si="294"/>
        <v>8</v>
      </c>
      <c r="BT658" s="1298">
        <f t="shared" si="295"/>
        <v>1</v>
      </c>
      <c r="BU658" s="1298">
        <f t="shared" si="296"/>
        <v>0</v>
      </c>
      <c r="BV658" s="1298">
        <f t="shared" si="297"/>
        <v>1</v>
      </c>
      <c r="BW658" s="1298">
        <f t="shared" si="298"/>
        <v>13018180</v>
      </c>
    </row>
    <row r="659" spans="1:75" ht="15" customHeight="1" x14ac:dyDescent="0.25">
      <c r="A659" s="1315">
        <v>6</v>
      </c>
      <c r="B659" s="1339">
        <v>43627</v>
      </c>
      <c r="C659" s="1268">
        <v>651</v>
      </c>
      <c r="D659" s="2265" t="s">
        <v>30</v>
      </c>
      <c r="E659" s="1266" t="s">
        <v>31</v>
      </c>
      <c r="F659" s="794">
        <v>5</v>
      </c>
      <c r="G659" s="1491">
        <f t="shared" si="299"/>
        <v>6659090</v>
      </c>
      <c r="H659" s="1268"/>
      <c r="I659" s="2605">
        <f t="shared" si="301"/>
        <v>0</v>
      </c>
      <c r="J659" s="808">
        <v>4</v>
      </c>
      <c r="K659" s="2605">
        <f t="shared" si="283"/>
        <v>8927272</v>
      </c>
      <c r="L659" s="2768">
        <v>2</v>
      </c>
      <c r="M659" s="2605">
        <f t="shared" si="284"/>
        <v>863636</v>
      </c>
      <c r="N659" s="1505">
        <f t="shared" si="302"/>
        <v>11</v>
      </c>
      <c r="O659" s="1494">
        <f t="shared" si="302"/>
        <v>16449998</v>
      </c>
      <c r="P659" s="1494">
        <f t="shared" si="303"/>
        <v>440000</v>
      </c>
      <c r="Q659" s="1307"/>
      <c r="R659" s="1508">
        <v>1331818</v>
      </c>
      <c r="S659" s="1508">
        <v>1931818</v>
      </c>
      <c r="T659" s="1508">
        <v>2231818</v>
      </c>
      <c r="U659" s="1508">
        <v>431818</v>
      </c>
      <c r="V659" s="1302"/>
      <c r="W659" s="1338"/>
      <c r="X659" s="2299"/>
      <c r="Y659" s="1338"/>
      <c r="Z659" s="2450"/>
      <c r="AA659" s="1342"/>
      <c r="AB659" s="1340"/>
      <c r="AC659" s="1229"/>
      <c r="AD659" s="1229"/>
      <c r="AE659" s="1229"/>
      <c r="AF659" s="1490">
        <f t="shared" si="285"/>
        <v>0</v>
      </c>
      <c r="AG659" s="1316">
        <f t="shared" si="286"/>
        <v>16449998</v>
      </c>
      <c r="AH659" s="1305"/>
      <c r="AI659" s="1313"/>
      <c r="AJ659" s="1267"/>
      <c r="AK659" s="1299"/>
      <c r="AL659" s="2538"/>
      <c r="AM659" s="2262"/>
      <c r="AN659" s="1266"/>
      <c r="AO659" s="1254"/>
      <c r="AP659" s="1491">
        <f t="shared" si="287"/>
        <v>0</v>
      </c>
      <c r="AQ659" s="1268"/>
      <c r="AR659" s="1492">
        <f t="shared" si="288"/>
        <v>0</v>
      </c>
      <c r="AS659" s="808"/>
      <c r="AT659" s="1492">
        <f t="shared" si="289"/>
        <v>0</v>
      </c>
      <c r="AU659" s="809"/>
      <c r="AV659" s="1492">
        <f t="shared" si="290"/>
        <v>0</v>
      </c>
      <c r="AW659" s="1493">
        <f t="shared" si="291"/>
        <v>0</v>
      </c>
      <c r="AX659" s="2153">
        <f t="shared" si="292"/>
        <v>0</v>
      </c>
      <c r="AY659" s="1495">
        <f t="shared" si="293"/>
        <v>0</v>
      </c>
      <c r="AZ659" s="1271"/>
      <c r="BA659" s="1508">
        <v>1331818</v>
      </c>
      <c r="BB659" s="1508">
        <v>1931818</v>
      </c>
      <c r="BC659" s="1508">
        <v>2231818</v>
      </c>
      <c r="BD659" s="1508">
        <v>431818</v>
      </c>
      <c r="BE659" s="2171"/>
      <c r="BF659" s="1338"/>
      <c r="BG659" s="1302"/>
      <c r="BH659" s="1338"/>
      <c r="BI659" s="1303"/>
      <c r="BJ659" s="1342"/>
      <c r="BK659" s="1304"/>
      <c r="BL659" s="1229"/>
      <c r="BM659" s="1229"/>
      <c r="BN659" s="1229"/>
      <c r="BO659" s="1490">
        <f t="shared" si="300"/>
        <v>0</v>
      </c>
      <c r="BP659" s="1316">
        <f t="shared" si="281"/>
        <v>16449998</v>
      </c>
      <c r="BQ659" s="1305"/>
      <c r="BS659" s="1298">
        <f t="shared" si="294"/>
        <v>5</v>
      </c>
      <c r="BT659" s="1298">
        <f t="shared" si="295"/>
        <v>0</v>
      </c>
      <c r="BU659" s="1298">
        <f t="shared" si="296"/>
        <v>4</v>
      </c>
      <c r="BV659" s="1298">
        <f t="shared" si="297"/>
        <v>2</v>
      </c>
      <c r="BW659" s="1298">
        <f t="shared" si="298"/>
        <v>16449998</v>
      </c>
    </row>
    <row r="660" spans="1:75" ht="15" customHeight="1" x14ac:dyDescent="0.25">
      <c r="A660" s="1315">
        <v>7</v>
      </c>
      <c r="B660" s="1339">
        <v>43627</v>
      </c>
      <c r="C660" s="1268">
        <v>652</v>
      </c>
      <c r="D660" s="2265" t="s">
        <v>39</v>
      </c>
      <c r="E660" s="1266" t="s">
        <v>31</v>
      </c>
      <c r="F660" s="794">
        <v>6</v>
      </c>
      <c r="G660" s="1491">
        <f t="shared" si="299"/>
        <v>7990908</v>
      </c>
      <c r="H660" s="1268">
        <v>1</v>
      </c>
      <c r="I660" s="2605">
        <f t="shared" si="301"/>
        <v>1931818</v>
      </c>
      <c r="J660" s="808">
        <v>3</v>
      </c>
      <c r="K660" s="2605">
        <f t="shared" si="283"/>
        <v>6695454</v>
      </c>
      <c r="L660" s="2768">
        <v>1</v>
      </c>
      <c r="M660" s="2605">
        <f t="shared" si="284"/>
        <v>431818</v>
      </c>
      <c r="N660" s="1505">
        <f t="shared" si="302"/>
        <v>11</v>
      </c>
      <c r="O660" s="1494">
        <f t="shared" si="302"/>
        <v>17049998</v>
      </c>
      <c r="P660" s="1494">
        <f t="shared" si="303"/>
        <v>440000</v>
      </c>
      <c r="Q660" s="1307"/>
      <c r="R660" s="1508">
        <v>1331818</v>
      </c>
      <c r="S660" s="1508">
        <v>1931818</v>
      </c>
      <c r="T660" s="1508">
        <v>2231818</v>
      </c>
      <c r="U660" s="1508">
        <v>431818</v>
      </c>
      <c r="V660" s="1302"/>
      <c r="W660" s="1338"/>
      <c r="X660" s="2299"/>
      <c r="Y660" s="1338"/>
      <c r="Z660" s="2450"/>
      <c r="AA660" s="1342"/>
      <c r="AB660" s="1340"/>
      <c r="AC660" s="1229"/>
      <c r="AD660" s="1229"/>
      <c r="AE660" s="1229"/>
      <c r="AF660" s="1490">
        <f t="shared" si="285"/>
        <v>0</v>
      </c>
      <c r="AG660" s="1316">
        <f t="shared" si="286"/>
        <v>17049998</v>
      </c>
      <c r="AH660" s="1305"/>
      <c r="AI660" s="1313"/>
      <c r="AJ660" s="1267"/>
      <c r="AK660" s="1299"/>
      <c r="AL660" s="2538"/>
      <c r="AM660" s="2262"/>
      <c r="AN660" s="1266"/>
      <c r="AO660" s="1254"/>
      <c r="AP660" s="1491">
        <f t="shared" si="287"/>
        <v>0</v>
      </c>
      <c r="AQ660" s="1268"/>
      <c r="AR660" s="1492">
        <f t="shared" si="288"/>
        <v>0</v>
      </c>
      <c r="AS660" s="808"/>
      <c r="AT660" s="1492">
        <f t="shared" si="289"/>
        <v>0</v>
      </c>
      <c r="AU660" s="809"/>
      <c r="AV660" s="1492">
        <f t="shared" si="290"/>
        <v>0</v>
      </c>
      <c r="AW660" s="1493">
        <f t="shared" si="291"/>
        <v>0</v>
      </c>
      <c r="AX660" s="2153">
        <f t="shared" si="292"/>
        <v>0</v>
      </c>
      <c r="AY660" s="1495">
        <f t="shared" si="293"/>
        <v>0</v>
      </c>
      <c r="AZ660" s="1271"/>
      <c r="BA660" s="1508">
        <v>1331818</v>
      </c>
      <c r="BB660" s="1508">
        <v>1931818</v>
      </c>
      <c r="BC660" s="1508">
        <v>2231818</v>
      </c>
      <c r="BD660" s="1508">
        <v>431818</v>
      </c>
      <c r="BE660" s="2169"/>
      <c r="BF660" s="1338"/>
      <c r="BG660" s="1302"/>
      <c r="BH660" s="1338"/>
      <c r="BI660" s="1303"/>
      <c r="BJ660" s="1342"/>
      <c r="BK660" s="1304"/>
      <c r="BL660" s="1229"/>
      <c r="BM660" s="1229"/>
      <c r="BN660" s="1229"/>
      <c r="BO660" s="1490">
        <f t="shared" si="300"/>
        <v>0</v>
      </c>
      <c r="BP660" s="1316">
        <f t="shared" si="281"/>
        <v>17049998</v>
      </c>
      <c r="BQ660" s="1305"/>
      <c r="BS660" s="1298">
        <f t="shared" si="294"/>
        <v>6</v>
      </c>
      <c r="BT660" s="1298">
        <f t="shared" si="295"/>
        <v>1</v>
      </c>
      <c r="BU660" s="1298">
        <f t="shared" si="296"/>
        <v>3</v>
      </c>
      <c r="BV660" s="1298">
        <f t="shared" si="297"/>
        <v>1</v>
      </c>
      <c r="BW660" s="1298">
        <f t="shared" si="298"/>
        <v>17049998</v>
      </c>
    </row>
    <row r="661" spans="1:75" ht="15" customHeight="1" x14ac:dyDescent="0.25">
      <c r="A661" s="1315">
        <v>8</v>
      </c>
      <c r="B661" s="1339">
        <v>43627</v>
      </c>
      <c r="C661" s="1268">
        <v>653</v>
      </c>
      <c r="D661" s="2265" t="s">
        <v>55</v>
      </c>
      <c r="E661" s="1266" t="s">
        <v>43</v>
      </c>
      <c r="F661" s="794">
        <v>8</v>
      </c>
      <c r="G661" s="1491">
        <f t="shared" si="299"/>
        <v>10654544</v>
      </c>
      <c r="H661" s="1268"/>
      <c r="I661" s="2605">
        <f t="shared" si="301"/>
        <v>0</v>
      </c>
      <c r="J661" s="808"/>
      <c r="K661" s="2605">
        <f t="shared" si="283"/>
        <v>0</v>
      </c>
      <c r="L661" s="2768">
        <v>2</v>
      </c>
      <c r="M661" s="2605">
        <f t="shared" si="284"/>
        <v>863636</v>
      </c>
      <c r="N661" s="1505">
        <f t="shared" si="302"/>
        <v>10</v>
      </c>
      <c r="O661" s="1494">
        <f t="shared" si="302"/>
        <v>11518180</v>
      </c>
      <c r="P661" s="1494">
        <f t="shared" si="303"/>
        <v>400000</v>
      </c>
      <c r="Q661" s="1307"/>
      <c r="R661" s="1508">
        <v>1331818</v>
      </c>
      <c r="S661" s="1508">
        <v>1931818</v>
      </c>
      <c r="T661" s="1508">
        <v>2231818</v>
      </c>
      <c r="U661" s="1508">
        <v>431818</v>
      </c>
      <c r="V661" s="1302"/>
      <c r="W661" s="1338"/>
      <c r="X661" s="2299"/>
      <c r="Y661" s="1338"/>
      <c r="Z661" s="2450"/>
      <c r="AA661" s="1342"/>
      <c r="AB661" s="1340"/>
      <c r="AC661" s="1229"/>
      <c r="AD661" s="1229"/>
      <c r="AE661" s="1229"/>
      <c r="AF661" s="1490">
        <f t="shared" si="285"/>
        <v>0</v>
      </c>
      <c r="AG661" s="1316">
        <f t="shared" si="286"/>
        <v>11518180</v>
      </c>
      <c r="AH661" s="1305"/>
      <c r="AI661" s="1313"/>
      <c r="AJ661" s="1267"/>
      <c r="AK661" s="1299"/>
      <c r="AL661" s="2538"/>
      <c r="AM661" s="2262"/>
      <c r="AN661" s="1266"/>
      <c r="AO661" s="1254"/>
      <c r="AP661" s="1491">
        <f t="shared" si="287"/>
        <v>0</v>
      </c>
      <c r="AQ661" s="1268"/>
      <c r="AR661" s="1492">
        <f t="shared" si="288"/>
        <v>0</v>
      </c>
      <c r="AS661" s="808"/>
      <c r="AT661" s="1492">
        <f t="shared" si="289"/>
        <v>0</v>
      </c>
      <c r="AU661" s="809"/>
      <c r="AV661" s="1492">
        <f t="shared" si="290"/>
        <v>0</v>
      </c>
      <c r="AW661" s="1493">
        <f t="shared" si="291"/>
        <v>0</v>
      </c>
      <c r="AX661" s="2153">
        <f t="shared" si="292"/>
        <v>0</v>
      </c>
      <c r="AY661" s="1495">
        <f t="shared" si="293"/>
        <v>0</v>
      </c>
      <c r="AZ661" s="1271"/>
      <c r="BA661" s="1508">
        <v>1331818</v>
      </c>
      <c r="BB661" s="1508">
        <v>1931818</v>
      </c>
      <c r="BC661" s="1508">
        <v>2231818</v>
      </c>
      <c r="BD661" s="1508">
        <v>431818</v>
      </c>
      <c r="BE661" s="2169"/>
      <c r="BF661" s="1338"/>
      <c r="BG661" s="1302"/>
      <c r="BH661" s="1338"/>
      <c r="BI661" s="1303"/>
      <c r="BJ661" s="1342"/>
      <c r="BK661" s="1304"/>
      <c r="BL661" s="1229"/>
      <c r="BM661" s="1229"/>
      <c r="BN661" s="1229"/>
      <c r="BO661" s="1490">
        <f t="shared" si="300"/>
        <v>0</v>
      </c>
      <c r="BP661" s="1316">
        <f t="shared" si="281"/>
        <v>11518180</v>
      </c>
      <c r="BQ661" s="1305"/>
      <c r="BS661" s="1298">
        <f t="shared" si="294"/>
        <v>8</v>
      </c>
      <c r="BT661" s="1298">
        <f t="shared" si="295"/>
        <v>0</v>
      </c>
      <c r="BU661" s="1298">
        <f t="shared" si="296"/>
        <v>0</v>
      </c>
      <c r="BV661" s="1298">
        <f t="shared" si="297"/>
        <v>2</v>
      </c>
      <c r="BW661" s="1298">
        <f t="shared" si="298"/>
        <v>11518180</v>
      </c>
    </row>
    <row r="662" spans="1:75" ht="15" customHeight="1" x14ac:dyDescent="0.25">
      <c r="A662" s="1315">
        <v>9</v>
      </c>
      <c r="B662" s="1339">
        <v>43627</v>
      </c>
      <c r="C662" s="1268">
        <v>654</v>
      </c>
      <c r="D662" s="2265" t="s">
        <v>240</v>
      </c>
      <c r="E662" s="1266" t="s">
        <v>57</v>
      </c>
      <c r="F662" s="794">
        <v>7</v>
      </c>
      <c r="G662" s="1491">
        <f t="shared" si="299"/>
        <v>9322726</v>
      </c>
      <c r="H662" s="1268">
        <v>1</v>
      </c>
      <c r="I662" s="2605">
        <f t="shared" si="301"/>
        <v>1931818</v>
      </c>
      <c r="J662" s="808"/>
      <c r="K662" s="2605">
        <f t="shared" si="283"/>
        <v>0</v>
      </c>
      <c r="L662" s="2768">
        <v>2</v>
      </c>
      <c r="M662" s="2605">
        <f t="shared" si="284"/>
        <v>863636</v>
      </c>
      <c r="N662" s="1505">
        <f t="shared" si="302"/>
        <v>10</v>
      </c>
      <c r="O662" s="1494">
        <f t="shared" si="302"/>
        <v>12118180</v>
      </c>
      <c r="P662" s="1494">
        <f t="shared" si="303"/>
        <v>400000</v>
      </c>
      <c r="Q662" s="1307"/>
      <c r="R662" s="1508">
        <v>1331818</v>
      </c>
      <c r="S662" s="1508">
        <v>1931818</v>
      </c>
      <c r="T662" s="1508">
        <v>2231818</v>
      </c>
      <c r="U662" s="1508">
        <v>431818</v>
      </c>
      <c r="V662" s="1302"/>
      <c r="W662" s="1338"/>
      <c r="X662" s="2299"/>
      <c r="Y662" s="1338"/>
      <c r="Z662" s="2450"/>
      <c r="AA662" s="1342"/>
      <c r="AB662" s="1340"/>
      <c r="AC662" s="1229"/>
      <c r="AD662" s="1229"/>
      <c r="AE662" s="1229"/>
      <c r="AF662" s="1490">
        <f t="shared" si="285"/>
        <v>0</v>
      </c>
      <c r="AG662" s="1316">
        <f t="shared" si="286"/>
        <v>12118180</v>
      </c>
      <c r="AH662" s="1305"/>
      <c r="AI662" s="1313"/>
      <c r="AJ662" s="1267"/>
      <c r="AK662" s="1299"/>
      <c r="AL662" s="2538"/>
      <c r="AM662" s="2262"/>
      <c r="AN662" s="1266"/>
      <c r="AO662" s="1254"/>
      <c r="AP662" s="1491">
        <f t="shared" si="287"/>
        <v>0</v>
      </c>
      <c r="AQ662" s="1268"/>
      <c r="AR662" s="1492">
        <f t="shared" si="288"/>
        <v>0</v>
      </c>
      <c r="AS662" s="808"/>
      <c r="AT662" s="1492">
        <f t="shared" si="289"/>
        <v>0</v>
      </c>
      <c r="AU662" s="809"/>
      <c r="AV662" s="1492">
        <f t="shared" si="290"/>
        <v>0</v>
      </c>
      <c r="AW662" s="1493">
        <f t="shared" si="291"/>
        <v>0</v>
      </c>
      <c r="AX662" s="2153">
        <f t="shared" si="292"/>
        <v>0</v>
      </c>
      <c r="AY662" s="1495">
        <f t="shared" si="293"/>
        <v>0</v>
      </c>
      <c r="AZ662" s="1271"/>
      <c r="BA662" s="1508">
        <v>1331818</v>
      </c>
      <c r="BB662" s="1508">
        <v>1931818</v>
      </c>
      <c r="BC662" s="1508">
        <v>2231818</v>
      </c>
      <c r="BD662" s="1508">
        <v>431818</v>
      </c>
      <c r="BE662" s="2169"/>
      <c r="BF662" s="1338"/>
      <c r="BG662" s="1302"/>
      <c r="BH662" s="1338"/>
      <c r="BI662" s="1303"/>
      <c r="BJ662" s="1342"/>
      <c r="BK662" s="1304"/>
      <c r="BL662" s="1229"/>
      <c r="BM662" s="1229"/>
      <c r="BN662" s="1229"/>
      <c r="BO662" s="1490">
        <f t="shared" si="300"/>
        <v>0</v>
      </c>
      <c r="BP662" s="1316">
        <f t="shared" si="281"/>
        <v>12118180</v>
      </c>
      <c r="BQ662" s="1305"/>
      <c r="BS662" s="1298">
        <f t="shared" si="294"/>
        <v>7</v>
      </c>
      <c r="BT662" s="1298">
        <f t="shared" si="295"/>
        <v>1</v>
      </c>
      <c r="BU662" s="1298">
        <f t="shared" si="296"/>
        <v>0</v>
      </c>
      <c r="BV662" s="1298">
        <f t="shared" si="297"/>
        <v>2</v>
      </c>
      <c r="BW662" s="1298">
        <f t="shared" si="298"/>
        <v>12118180</v>
      </c>
    </row>
    <row r="663" spans="1:75" ht="15" customHeight="1" x14ac:dyDescent="0.25">
      <c r="A663" s="1315">
        <v>10</v>
      </c>
      <c r="B663" s="1339">
        <v>43627</v>
      </c>
      <c r="C663" s="1268">
        <v>655</v>
      </c>
      <c r="D663" s="2265" t="s">
        <v>95</v>
      </c>
      <c r="E663" s="1266" t="s">
        <v>57</v>
      </c>
      <c r="F663" s="794">
        <v>7</v>
      </c>
      <c r="G663" s="1491">
        <f t="shared" si="299"/>
        <v>9322726</v>
      </c>
      <c r="H663" s="1268">
        <v>1</v>
      </c>
      <c r="I663" s="2605">
        <f t="shared" si="301"/>
        <v>1931818</v>
      </c>
      <c r="J663" s="808"/>
      <c r="K663" s="2605">
        <f t="shared" si="283"/>
        <v>0</v>
      </c>
      <c r="L663" s="2768"/>
      <c r="M663" s="2605">
        <f t="shared" si="284"/>
        <v>0</v>
      </c>
      <c r="N663" s="1505">
        <f t="shared" si="302"/>
        <v>8</v>
      </c>
      <c r="O663" s="1494">
        <f t="shared" si="302"/>
        <v>11254544</v>
      </c>
      <c r="P663" s="1494">
        <f t="shared" si="303"/>
        <v>320000</v>
      </c>
      <c r="Q663" s="1307"/>
      <c r="R663" s="1508">
        <v>1331818</v>
      </c>
      <c r="S663" s="1508">
        <v>1931818</v>
      </c>
      <c r="T663" s="1508">
        <v>2231818</v>
      </c>
      <c r="U663" s="1508">
        <v>431818</v>
      </c>
      <c r="V663" s="1302"/>
      <c r="W663" s="1338"/>
      <c r="X663" s="2299"/>
      <c r="Y663" s="1338"/>
      <c r="Z663" s="2450"/>
      <c r="AA663" s="1342"/>
      <c r="AB663" s="1340"/>
      <c r="AC663" s="1229"/>
      <c r="AD663" s="1229"/>
      <c r="AE663" s="1229"/>
      <c r="AF663" s="1490">
        <f t="shared" si="285"/>
        <v>0</v>
      </c>
      <c r="AG663" s="1316">
        <f t="shared" si="286"/>
        <v>11254544</v>
      </c>
      <c r="AH663" s="1305"/>
      <c r="AI663" s="1313"/>
      <c r="AJ663" s="1267"/>
      <c r="AK663" s="1299"/>
      <c r="AL663" s="2538"/>
      <c r="AM663" s="2262"/>
      <c r="AN663" s="1266"/>
      <c r="AO663" s="1254"/>
      <c r="AP663" s="1491">
        <f t="shared" si="287"/>
        <v>0</v>
      </c>
      <c r="AQ663" s="1268"/>
      <c r="AR663" s="1492">
        <f t="shared" si="288"/>
        <v>0</v>
      </c>
      <c r="AS663" s="808"/>
      <c r="AT663" s="1492">
        <f t="shared" si="289"/>
        <v>0</v>
      </c>
      <c r="AU663" s="809"/>
      <c r="AV663" s="1492">
        <f t="shared" si="290"/>
        <v>0</v>
      </c>
      <c r="AW663" s="1493">
        <f t="shared" si="291"/>
        <v>0</v>
      </c>
      <c r="AX663" s="2153">
        <f t="shared" si="292"/>
        <v>0</v>
      </c>
      <c r="AY663" s="1495">
        <f t="shared" si="293"/>
        <v>0</v>
      </c>
      <c r="AZ663" s="1271"/>
      <c r="BA663" s="1508">
        <v>1331818</v>
      </c>
      <c r="BB663" s="1508">
        <v>1931818</v>
      </c>
      <c r="BC663" s="1508">
        <v>2231818</v>
      </c>
      <c r="BD663" s="1508">
        <v>431818</v>
      </c>
      <c r="BE663" s="2169"/>
      <c r="BF663" s="1338"/>
      <c r="BG663" s="1302"/>
      <c r="BH663" s="1338"/>
      <c r="BI663" s="1303"/>
      <c r="BJ663" s="1342"/>
      <c r="BK663" s="1304"/>
      <c r="BL663" s="1229"/>
      <c r="BM663" s="1229"/>
      <c r="BN663" s="1229"/>
      <c r="BO663" s="1490">
        <f t="shared" si="300"/>
        <v>0</v>
      </c>
      <c r="BP663" s="1316">
        <f t="shared" si="281"/>
        <v>11254544</v>
      </c>
      <c r="BQ663" s="1305"/>
      <c r="BS663" s="1298">
        <f t="shared" si="294"/>
        <v>7</v>
      </c>
      <c r="BT663" s="1298">
        <f t="shared" si="295"/>
        <v>1</v>
      </c>
      <c r="BU663" s="1298">
        <f t="shared" si="296"/>
        <v>0</v>
      </c>
      <c r="BV663" s="1298">
        <f t="shared" si="297"/>
        <v>0</v>
      </c>
      <c r="BW663" s="1298">
        <f t="shared" si="298"/>
        <v>11254544</v>
      </c>
    </row>
    <row r="664" spans="1:75" ht="15" customHeight="1" x14ac:dyDescent="0.25">
      <c r="A664" s="1315">
        <v>11</v>
      </c>
      <c r="B664" s="1339">
        <v>43627</v>
      </c>
      <c r="C664" s="1268">
        <v>656</v>
      </c>
      <c r="D664" s="2265" t="s">
        <v>71</v>
      </c>
      <c r="E664" s="1266" t="s">
        <v>57</v>
      </c>
      <c r="F664" s="794">
        <v>6</v>
      </c>
      <c r="G664" s="1491">
        <f t="shared" si="299"/>
        <v>7990908</v>
      </c>
      <c r="H664" s="1268">
        <v>1</v>
      </c>
      <c r="I664" s="2605">
        <f t="shared" si="301"/>
        <v>1931818</v>
      </c>
      <c r="J664" s="808"/>
      <c r="K664" s="2605">
        <f t="shared" si="283"/>
        <v>0</v>
      </c>
      <c r="L664" s="2768">
        <v>2</v>
      </c>
      <c r="M664" s="2605">
        <f t="shared" si="284"/>
        <v>863636</v>
      </c>
      <c r="N664" s="1505">
        <f t="shared" si="302"/>
        <v>9</v>
      </c>
      <c r="O664" s="1494">
        <f t="shared" si="302"/>
        <v>10786362</v>
      </c>
      <c r="P664" s="1494">
        <f t="shared" si="303"/>
        <v>360000</v>
      </c>
      <c r="Q664" s="1307"/>
      <c r="R664" s="1508">
        <v>1331818</v>
      </c>
      <c r="S664" s="1508">
        <v>1931818</v>
      </c>
      <c r="T664" s="1508">
        <v>2231818</v>
      </c>
      <c r="U664" s="1508">
        <v>431818</v>
      </c>
      <c r="V664" s="1302"/>
      <c r="W664" s="1338"/>
      <c r="X664" s="2299"/>
      <c r="Y664" s="1338"/>
      <c r="Z664" s="2450"/>
      <c r="AA664" s="1342"/>
      <c r="AB664" s="1340"/>
      <c r="AC664" s="1229"/>
      <c r="AD664" s="1229"/>
      <c r="AE664" s="1229"/>
      <c r="AF664" s="1490">
        <f t="shared" si="285"/>
        <v>0</v>
      </c>
      <c r="AG664" s="1316">
        <f t="shared" si="286"/>
        <v>10786362</v>
      </c>
      <c r="AH664" s="1305"/>
      <c r="AI664" s="1313"/>
      <c r="AJ664" s="1267"/>
      <c r="AK664" s="1299"/>
      <c r="AL664" s="2538"/>
      <c r="AM664" s="2262"/>
      <c r="AN664" s="1266"/>
      <c r="AO664" s="1254"/>
      <c r="AP664" s="1491">
        <f t="shared" si="287"/>
        <v>0</v>
      </c>
      <c r="AQ664" s="1268"/>
      <c r="AR664" s="1492">
        <f t="shared" si="288"/>
        <v>0</v>
      </c>
      <c r="AS664" s="808"/>
      <c r="AT664" s="1492">
        <f t="shared" si="289"/>
        <v>0</v>
      </c>
      <c r="AU664" s="809"/>
      <c r="AV664" s="1492">
        <f t="shared" si="290"/>
        <v>0</v>
      </c>
      <c r="AW664" s="1493">
        <f t="shared" si="291"/>
        <v>0</v>
      </c>
      <c r="AX664" s="2153">
        <f t="shared" si="292"/>
        <v>0</v>
      </c>
      <c r="AY664" s="1495">
        <f t="shared" si="293"/>
        <v>0</v>
      </c>
      <c r="AZ664" s="1271"/>
      <c r="BA664" s="1508">
        <v>1331818</v>
      </c>
      <c r="BB664" s="1508">
        <v>1931818</v>
      </c>
      <c r="BC664" s="1508">
        <v>2231818</v>
      </c>
      <c r="BD664" s="1508">
        <v>431818</v>
      </c>
      <c r="BE664" s="2169"/>
      <c r="BF664" s="1338"/>
      <c r="BG664" s="1302"/>
      <c r="BH664" s="1338"/>
      <c r="BI664" s="1303"/>
      <c r="BJ664" s="1342"/>
      <c r="BK664" s="1304"/>
      <c r="BL664" s="1229"/>
      <c r="BM664" s="1229"/>
      <c r="BN664" s="1229"/>
      <c r="BO664" s="1490">
        <f t="shared" si="300"/>
        <v>0</v>
      </c>
      <c r="BP664" s="1316">
        <f t="shared" si="281"/>
        <v>10786362</v>
      </c>
      <c r="BQ664" s="1465"/>
      <c r="BS664" s="1298">
        <f t="shared" si="294"/>
        <v>6</v>
      </c>
      <c r="BT664" s="1298">
        <f t="shared" si="295"/>
        <v>1</v>
      </c>
      <c r="BU664" s="1298">
        <f t="shared" si="296"/>
        <v>0</v>
      </c>
      <c r="BV664" s="1298">
        <f t="shared" si="297"/>
        <v>2</v>
      </c>
      <c r="BW664" s="1298">
        <f t="shared" si="298"/>
        <v>10786362</v>
      </c>
    </row>
    <row r="665" spans="1:75" ht="15" customHeight="1" x14ac:dyDescent="0.25">
      <c r="A665" s="1315">
        <v>12</v>
      </c>
      <c r="B665" s="1339">
        <v>43627</v>
      </c>
      <c r="C665" s="1268">
        <v>657</v>
      </c>
      <c r="D665" s="2265" t="s">
        <v>104</v>
      </c>
      <c r="E665" s="1266" t="s">
        <v>57</v>
      </c>
      <c r="F665" s="794">
        <v>6</v>
      </c>
      <c r="G665" s="1491">
        <f t="shared" si="299"/>
        <v>7990908</v>
      </c>
      <c r="H665" s="1268"/>
      <c r="I665" s="2605">
        <f t="shared" si="301"/>
        <v>0</v>
      </c>
      <c r="J665" s="808">
        <v>2</v>
      </c>
      <c r="K665" s="2605">
        <f t="shared" si="283"/>
        <v>4463636</v>
      </c>
      <c r="L665" s="2768">
        <v>1</v>
      </c>
      <c r="M665" s="2605">
        <f t="shared" si="284"/>
        <v>431818</v>
      </c>
      <c r="N665" s="1505">
        <f t="shared" si="302"/>
        <v>9</v>
      </c>
      <c r="O665" s="1494">
        <f t="shared" si="302"/>
        <v>12886362</v>
      </c>
      <c r="P665" s="1494">
        <f t="shared" si="303"/>
        <v>360000</v>
      </c>
      <c r="Q665" s="1307"/>
      <c r="R665" s="1508">
        <v>1331818</v>
      </c>
      <c r="S665" s="1508">
        <v>1931818</v>
      </c>
      <c r="T665" s="1508">
        <v>2231818</v>
      </c>
      <c r="U665" s="1508">
        <v>431818</v>
      </c>
      <c r="V665" s="1302"/>
      <c r="W665" s="1338"/>
      <c r="X665" s="2299"/>
      <c r="Y665" s="1338"/>
      <c r="Z665" s="2450"/>
      <c r="AA665" s="1342"/>
      <c r="AB665" s="1340"/>
      <c r="AC665" s="1229"/>
      <c r="AD665" s="1229"/>
      <c r="AE665" s="1229"/>
      <c r="AF665" s="1490">
        <f t="shared" si="285"/>
        <v>0</v>
      </c>
      <c r="AG665" s="1316">
        <f t="shared" si="286"/>
        <v>12886362</v>
      </c>
      <c r="AH665" s="1305"/>
      <c r="AI665" s="1313"/>
      <c r="AJ665" s="1267"/>
      <c r="AK665" s="1299"/>
      <c r="AL665" s="2538"/>
      <c r="AM665" s="2262"/>
      <c r="AN665" s="1266"/>
      <c r="AO665" s="1254"/>
      <c r="AP665" s="1491">
        <f t="shared" si="287"/>
        <v>0</v>
      </c>
      <c r="AQ665" s="1268"/>
      <c r="AR665" s="1492">
        <f t="shared" si="288"/>
        <v>0</v>
      </c>
      <c r="AS665" s="808"/>
      <c r="AT665" s="1492">
        <f t="shared" si="289"/>
        <v>0</v>
      </c>
      <c r="AU665" s="809"/>
      <c r="AV665" s="1492">
        <f t="shared" si="290"/>
        <v>0</v>
      </c>
      <c r="AW665" s="1493">
        <f t="shared" si="291"/>
        <v>0</v>
      </c>
      <c r="AX665" s="2153">
        <f t="shared" si="292"/>
        <v>0</v>
      </c>
      <c r="AY665" s="1495">
        <f t="shared" si="293"/>
        <v>0</v>
      </c>
      <c r="AZ665" s="1271"/>
      <c r="BA665" s="1508">
        <v>1331818</v>
      </c>
      <c r="BB665" s="1508">
        <v>1931818</v>
      </c>
      <c r="BC665" s="1508">
        <v>2231818</v>
      </c>
      <c r="BD665" s="1508">
        <v>431818</v>
      </c>
      <c r="BE665" s="2169"/>
      <c r="BF665" s="1338"/>
      <c r="BG665" s="1302"/>
      <c r="BH665" s="1338"/>
      <c r="BI665" s="1303"/>
      <c r="BJ665" s="1342"/>
      <c r="BK665" s="1304"/>
      <c r="BL665" s="1229"/>
      <c r="BM665" s="1229"/>
      <c r="BN665" s="1229"/>
      <c r="BO665" s="1490">
        <f t="shared" si="300"/>
        <v>0</v>
      </c>
      <c r="BP665" s="1316">
        <f t="shared" si="281"/>
        <v>12886362</v>
      </c>
      <c r="BQ665" s="1465"/>
      <c r="BS665" s="1298">
        <f t="shared" si="294"/>
        <v>6</v>
      </c>
      <c r="BT665" s="1298">
        <f t="shared" si="295"/>
        <v>0</v>
      </c>
      <c r="BU665" s="1298">
        <f t="shared" si="296"/>
        <v>2</v>
      </c>
      <c r="BV665" s="1298">
        <f t="shared" si="297"/>
        <v>1</v>
      </c>
      <c r="BW665" s="1298">
        <f t="shared" si="298"/>
        <v>12886362</v>
      </c>
    </row>
    <row r="666" spans="1:75" ht="15" customHeight="1" x14ac:dyDescent="0.25">
      <c r="A666" s="1315">
        <v>13</v>
      </c>
      <c r="B666" s="1339">
        <v>43627</v>
      </c>
      <c r="C666" s="1268">
        <v>658</v>
      </c>
      <c r="D666" s="2523" t="s">
        <v>75</v>
      </c>
      <c r="E666" s="1266" t="s">
        <v>57</v>
      </c>
      <c r="F666" s="794">
        <v>7</v>
      </c>
      <c r="G666" s="1491">
        <f t="shared" si="299"/>
        <v>9322726</v>
      </c>
      <c r="H666" s="1268"/>
      <c r="I666" s="2605">
        <f t="shared" si="301"/>
        <v>0</v>
      </c>
      <c r="J666" s="808"/>
      <c r="K666" s="2605">
        <f t="shared" si="283"/>
        <v>0</v>
      </c>
      <c r="L666" s="2768">
        <v>1</v>
      </c>
      <c r="M666" s="2605">
        <f t="shared" si="284"/>
        <v>431818</v>
      </c>
      <c r="N666" s="1505">
        <f t="shared" si="302"/>
        <v>8</v>
      </c>
      <c r="O666" s="1494">
        <f t="shared" si="302"/>
        <v>9754544</v>
      </c>
      <c r="P666" s="1494">
        <f t="shared" si="303"/>
        <v>320000</v>
      </c>
      <c r="Q666" s="1307"/>
      <c r="R666" s="1508">
        <v>1331818</v>
      </c>
      <c r="S666" s="1508">
        <v>1931818</v>
      </c>
      <c r="T666" s="1508">
        <v>2231818</v>
      </c>
      <c r="U666" s="1508">
        <v>431818</v>
      </c>
      <c r="V666" s="1302"/>
      <c r="W666" s="1338"/>
      <c r="X666" s="2299"/>
      <c r="Y666" s="1338"/>
      <c r="Z666" s="1302"/>
      <c r="AA666" s="1342"/>
      <c r="AB666" s="1340"/>
      <c r="AC666" s="1229"/>
      <c r="AD666" s="1229"/>
      <c r="AE666" s="1229"/>
      <c r="AF666" s="1490">
        <f t="shared" si="285"/>
        <v>0</v>
      </c>
      <c r="AG666" s="1316">
        <f t="shared" si="286"/>
        <v>9754544</v>
      </c>
      <c r="AH666" s="1305"/>
      <c r="AI666" s="1313"/>
      <c r="AJ666" s="1267"/>
      <c r="AK666" s="1299"/>
      <c r="AL666" s="2538"/>
      <c r="AM666" s="2263"/>
      <c r="AN666" s="1266"/>
      <c r="AO666" s="1254"/>
      <c r="AP666" s="1491">
        <f t="shared" si="287"/>
        <v>0</v>
      </c>
      <c r="AQ666" s="1268"/>
      <c r="AR666" s="1492">
        <f t="shared" si="288"/>
        <v>0</v>
      </c>
      <c r="AS666" s="808"/>
      <c r="AT666" s="1492">
        <f t="shared" si="289"/>
        <v>0</v>
      </c>
      <c r="AU666" s="809"/>
      <c r="AV666" s="1492">
        <f t="shared" si="290"/>
        <v>0</v>
      </c>
      <c r="AW666" s="1493">
        <f t="shared" si="291"/>
        <v>0</v>
      </c>
      <c r="AX666" s="2153">
        <f t="shared" si="292"/>
        <v>0</v>
      </c>
      <c r="AY666" s="1495">
        <f t="shared" si="293"/>
        <v>0</v>
      </c>
      <c r="AZ666" s="1271"/>
      <c r="BA666" s="1508">
        <v>1331818</v>
      </c>
      <c r="BB666" s="1508">
        <v>1931818</v>
      </c>
      <c r="BC666" s="1508">
        <v>2231818</v>
      </c>
      <c r="BD666" s="1508">
        <v>431818</v>
      </c>
      <c r="BE666" s="2169"/>
      <c r="BF666" s="1338"/>
      <c r="BG666" s="1302"/>
      <c r="BH666" s="1338"/>
      <c r="BI666" s="1303"/>
      <c r="BJ666" s="1342"/>
      <c r="BK666" s="1304"/>
      <c r="BL666" s="1229"/>
      <c r="BM666" s="1229"/>
      <c r="BN666" s="1229"/>
      <c r="BO666" s="1490">
        <f t="shared" si="300"/>
        <v>0</v>
      </c>
      <c r="BP666" s="1316">
        <f t="shared" si="281"/>
        <v>9754544</v>
      </c>
      <c r="BQ666" s="1305"/>
      <c r="BS666" s="1298">
        <f t="shared" si="294"/>
        <v>7</v>
      </c>
      <c r="BT666" s="1298">
        <f t="shared" si="295"/>
        <v>0</v>
      </c>
      <c r="BU666" s="1298">
        <f t="shared" si="296"/>
        <v>0</v>
      </c>
      <c r="BV666" s="1298">
        <f t="shared" si="297"/>
        <v>1</v>
      </c>
      <c r="BW666" s="1298">
        <f t="shared" si="298"/>
        <v>9754544</v>
      </c>
    </row>
    <row r="667" spans="1:75" ht="15" customHeight="1" x14ac:dyDescent="0.25">
      <c r="A667" s="1315">
        <v>14</v>
      </c>
      <c r="B667" s="1339">
        <v>43627</v>
      </c>
      <c r="C667" s="1268">
        <v>659</v>
      </c>
      <c r="D667" s="2265" t="s">
        <v>58</v>
      </c>
      <c r="E667" s="1266" t="s">
        <v>57</v>
      </c>
      <c r="F667" s="794">
        <v>2</v>
      </c>
      <c r="G667" s="1491">
        <f t="shared" si="299"/>
        <v>2663636</v>
      </c>
      <c r="H667" s="1268"/>
      <c r="I667" s="2605">
        <f t="shared" si="301"/>
        <v>0</v>
      </c>
      <c r="J667" s="808">
        <v>3</v>
      </c>
      <c r="K667" s="2605">
        <f t="shared" si="283"/>
        <v>6695454</v>
      </c>
      <c r="L667" s="2768"/>
      <c r="M667" s="2605">
        <f t="shared" si="284"/>
        <v>0</v>
      </c>
      <c r="N667" s="1505">
        <f t="shared" si="302"/>
        <v>5</v>
      </c>
      <c r="O667" s="1494">
        <f t="shared" si="302"/>
        <v>9359090</v>
      </c>
      <c r="P667" s="1494">
        <f t="shared" si="303"/>
        <v>200000</v>
      </c>
      <c r="Q667" s="1307"/>
      <c r="R667" s="1508">
        <v>1331818</v>
      </c>
      <c r="S667" s="1508">
        <v>1931818</v>
      </c>
      <c r="T667" s="1508">
        <v>2231818</v>
      </c>
      <c r="U667" s="1508">
        <v>431818</v>
      </c>
      <c r="V667" s="1302"/>
      <c r="W667" s="1338"/>
      <c r="X667" s="2299"/>
      <c r="Y667" s="1338"/>
      <c r="Z667" s="2450"/>
      <c r="AA667" s="1342"/>
      <c r="AB667" s="1340"/>
      <c r="AC667" s="1229"/>
      <c r="AD667" s="1229"/>
      <c r="AE667" s="1229"/>
      <c r="AF667" s="1490">
        <f t="shared" si="285"/>
        <v>0</v>
      </c>
      <c r="AG667" s="1316">
        <f t="shared" si="286"/>
        <v>9359090</v>
      </c>
      <c r="AH667" s="1305"/>
      <c r="AI667" s="1313"/>
      <c r="AJ667" s="1267"/>
      <c r="AK667" s="1299"/>
      <c r="AL667" s="2538"/>
      <c r="AM667" s="2262"/>
      <c r="AN667" s="1266"/>
      <c r="AO667" s="1254"/>
      <c r="AP667" s="1491">
        <f t="shared" si="287"/>
        <v>0</v>
      </c>
      <c r="AQ667" s="1268"/>
      <c r="AR667" s="1492">
        <f t="shared" si="288"/>
        <v>0</v>
      </c>
      <c r="AS667" s="808"/>
      <c r="AT667" s="1492">
        <f t="shared" si="289"/>
        <v>0</v>
      </c>
      <c r="AU667" s="809"/>
      <c r="AV667" s="1492">
        <f t="shared" si="290"/>
        <v>0</v>
      </c>
      <c r="AW667" s="1493">
        <f t="shared" si="291"/>
        <v>0</v>
      </c>
      <c r="AX667" s="2153">
        <f t="shared" si="292"/>
        <v>0</v>
      </c>
      <c r="AY667" s="1495">
        <f t="shared" si="293"/>
        <v>0</v>
      </c>
      <c r="AZ667" s="1271"/>
      <c r="BA667" s="1508">
        <v>1331818</v>
      </c>
      <c r="BB667" s="1508">
        <v>1931818</v>
      </c>
      <c r="BC667" s="1508">
        <v>2231818</v>
      </c>
      <c r="BD667" s="1508">
        <v>431818</v>
      </c>
      <c r="BE667" s="2169"/>
      <c r="BF667" s="1338"/>
      <c r="BG667" s="1302"/>
      <c r="BH667" s="1338"/>
      <c r="BI667" s="1303"/>
      <c r="BJ667" s="1342"/>
      <c r="BK667" s="1304"/>
      <c r="BL667" s="1229"/>
      <c r="BM667" s="1229"/>
      <c r="BN667" s="1229"/>
      <c r="BO667" s="1490">
        <f t="shared" si="300"/>
        <v>0</v>
      </c>
      <c r="BP667" s="1316">
        <f t="shared" si="281"/>
        <v>9359090</v>
      </c>
      <c r="BQ667" s="1305"/>
      <c r="BS667" s="1298">
        <f t="shared" si="294"/>
        <v>2</v>
      </c>
      <c r="BT667" s="1298">
        <f t="shared" si="295"/>
        <v>0</v>
      </c>
      <c r="BU667" s="1298">
        <f t="shared" si="296"/>
        <v>3</v>
      </c>
      <c r="BV667" s="1298">
        <f t="shared" si="297"/>
        <v>0</v>
      </c>
      <c r="BW667" s="1298">
        <f t="shared" si="298"/>
        <v>9359090</v>
      </c>
    </row>
    <row r="668" spans="1:75" ht="15" customHeight="1" x14ac:dyDescent="0.25">
      <c r="A668" s="1315">
        <v>15</v>
      </c>
      <c r="B668" s="1339">
        <v>43627</v>
      </c>
      <c r="C668" s="1268">
        <v>660</v>
      </c>
      <c r="D668" s="2265" t="s">
        <v>59</v>
      </c>
      <c r="E668" s="1266" t="s">
        <v>57</v>
      </c>
      <c r="F668" s="794">
        <v>3</v>
      </c>
      <c r="G668" s="1491">
        <f t="shared" si="299"/>
        <v>3995454</v>
      </c>
      <c r="H668" s="1268"/>
      <c r="I668" s="2605">
        <f t="shared" si="301"/>
        <v>0</v>
      </c>
      <c r="J668" s="808">
        <v>2</v>
      </c>
      <c r="K668" s="2605">
        <f t="shared" si="283"/>
        <v>4463636</v>
      </c>
      <c r="L668" s="2768"/>
      <c r="M668" s="2605">
        <f t="shared" si="284"/>
        <v>0</v>
      </c>
      <c r="N668" s="1505">
        <f t="shared" si="302"/>
        <v>5</v>
      </c>
      <c r="O668" s="1494">
        <f t="shared" si="302"/>
        <v>8459090</v>
      </c>
      <c r="P668" s="1494">
        <f t="shared" si="303"/>
        <v>200000</v>
      </c>
      <c r="Q668" s="1307"/>
      <c r="R668" s="1508">
        <v>1331818</v>
      </c>
      <c r="S668" s="1508">
        <v>1931818</v>
      </c>
      <c r="T668" s="1508">
        <v>2231818</v>
      </c>
      <c r="U668" s="1508">
        <v>431818</v>
      </c>
      <c r="V668" s="1302"/>
      <c r="W668" s="1338"/>
      <c r="X668" s="2299"/>
      <c r="Y668" s="1338"/>
      <c r="Z668" s="2450"/>
      <c r="AA668" s="1342"/>
      <c r="AB668" s="1340"/>
      <c r="AC668" s="1229"/>
      <c r="AD668" s="1229"/>
      <c r="AE668" s="1229"/>
      <c r="AF668" s="1490">
        <f t="shared" si="285"/>
        <v>0</v>
      </c>
      <c r="AG668" s="1316">
        <f t="shared" si="286"/>
        <v>8459090</v>
      </c>
      <c r="AH668" s="1305"/>
      <c r="AI668" s="1313"/>
      <c r="AJ668" s="1267"/>
      <c r="AK668" s="1299"/>
      <c r="AL668" s="2538"/>
      <c r="AM668" s="2262"/>
      <c r="AN668" s="1266"/>
      <c r="AO668" s="1254"/>
      <c r="AP668" s="1491">
        <f t="shared" si="287"/>
        <v>0</v>
      </c>
      <c r="AQ668" s="1268"/>
      <c r="AR668" s="1492">
        <f t="shared" si="288"/>
        <v>0</v>
      </c>
      <c r="AS668" s="808"/>
      <c r="AT668" s="1492">
        <f t="shared" si="289"/>
        <v>0</v>
      </c>
      <c r="AU668" s="809"/>
      <c r="AV668" s="1492">
        <f t="shared" si="290"/>
        <v>0</v>
      </c>
      <c r="AW668" s="1493">
        <f t="shared" si="291"/>
        <v>0</v>
      </c>
      <c r="AX668" s="2153">
        <f t="shared" si="292"/>
        <v>0</v>
      </c>
      <c r="AY668" s="1495">
        <f t="shared" si="293"/>
        <v>0</v>
      </c>
      <c r="AZ668" s="1271"/>
      <c r="BA668" s="1508">
        <v>1331818</v>
      </c>
      <c r="BB668" s="1508">
        <v>1931818</v>
      </c>
      <c r="BC668" s="1508">
        <v>2231818</v>
      </c>
      <c r="BD668" s="1508">
        <v>431818</v>
      </c>
      <c r="BE668" s="2169"/>
      <c r="BF668" s="1338"/>
      <c r="BG668" s="1302"/>
      <c r="BH668" s="1338"/>
      <c r="BI668" s="1303"/>
      <c r="BJ668" s="1342"/>
      <c r="BK668" s="1304"/>
      <c r="BL668" s="1229"/>
      <c r="BM668" s="1229"/>
      <c r="BN668" s="1229"/>
      <c r="BO668" s="1490">
        <f t="shared" si="300"/>
        <v>0</v>
      </c>
      <c r="BP668" s="1316">
        <f t="shared" si="281"/>
        <v>8459090</v>
      </c>
      <c r="BQ668" s="1305"/>
      <c r="BS668" s="1298">
        <f t="shared" si="294"/>
        <v>3</v>
      </c>
      <c r="BT668" s="1298">
        <f t="shared" si="295"/>
        <v>0</v>
      </c>
      <c r="BU668" s="1298">
        <f t="shared" si="296"/>
        <v>2</v>
      </c>
      <c r="BV668" s="1298">
        <f t="shared" si="297"/>
        <v>0</v>
      </c>
      <c r="BW668" s="1298">
        <f t="shared" si="298"/>
        <v>8459090</v>
      </c>
    </row>
    <row r="669" spans="1:75" ht="15" customHeight="1" x14ac:dyDescent="0.25">
      <c r="A669" s="1315">
        <v>16</v>
      </c>
      <c r="B669" s="1339">
        <v>43627</v>
      </c>
      <c r="C669" s="1268">
        <v>661</v>
      </c>
      <c r="D669" s="2265" t="s">
        <v>87</v>
      </c>
      <c r="E669" s="1266" t="s">
        <v>88</v>
      </c>
      <c r="F669" s="794">
        <v>10</v>
      </c>
      <c r="G669" s="1491">
        <f t="shared" si="299"/>
        <v>13318180</v>
      </c>
      <c r="H669" s="1268"/>
      <c r="I669" s="2605">
        <f t="shared" si="301"/>
        <v>0</v>
      </c>
      <c r="J669" s="808"/>
      <c r="K669" s="2605">
        <f t="shared" si="283"/>
        <v>0</v>
      </c>
      <c r="L669" s="2768"/>
      <c r="M669" s="2605">
        <f t="shared" si="284"/>
        <v>0</v>
      </c>
      <c r="N669" s="1505">
        <f t="shared" si="302"/>
        <v>10</v>
      </c>
      <c r="O669" s="1494">
        <f t="shared" si="302"/>
        <v>13318180</v>
      </c>
      <c r="P669" s="1494">
        <f t="shared" si="303"/>
        <v>400000</v>
      </c>
      <c r="Q669" s="1307"/>
      <c r="R669" s="1508">
        <v>1331818</v>
      </c>
      <c r="S669" s="1508">
        <v>1931818</v>
      </c>
      <c r="T669" s="1508">
        <v>2231818</v>
      </c>
      <c r="U669" s="1508">
        <v>431818</v>
      </c>
      <c r="V669" s="1302"/>
      <c r="W669" s="1338"/>
      <c r="X669" s="2299"/>
      <c r="Y669" s="1338"/>
      <c r="Z669" s="2450"/>
      <c r="AA669" s="1342"/>
      <c r="AB669" s="1340"/>
      <c r="AC669" s="1229"/>
      <c r="AD669" s="1229"/>
      <c r="AE669" s="1229"/>
      <c r="AF669" s="1490">
        <f t="shared" si="285"/>
        <v>0</v>
      </c>
      <c r="AG669" s="1316">
        <f t="shared" si="286"/>
        <v>13318180</v>
      </c>
      <c r="AH669" s="1305"/>
      <c r="AI669" s="1313"/>
      <c r="AJ669" s="1267"/>
      <c r="AK669" s="1299"/>
      <c r="AL669" s="2538"/>
      <c r="AM669" s="2262"/>
      <c r="AN669" s="1266"/>
      <c r="AO669" s="1254"/>
      <c r="AP669" s="1491">
        <f t="shared" si="287"/>
        <v>0</v>
      </c>
      <c r="AQ669" s="1268"/>
      <c r="AR669" s="1492">
        <f t="shared" si="288"/>
        <v>0</v>
      </c>
      <c r="AS669" s="808"/>
      <c r="AT669" s="1492">
        <f t="shared" si="289"/>
        <v>0</v>
      </c>
      <c r="AU669" s="809"/>
      <c r="AV669" s="1492">
        <f t="shared" si="290"/>
        <v>0</v>
      </c>
      <c r="AW669" s="1493">
        <f t="shared" si="291"/>
        <v>0</v>
      </c>
      <c r="AX669" s="2153">
        <f t="shared" si="292"/>
        <v>0</v>
      </c>
      <c r="AY669" s="1495">
        <f t="shared" si="293"/>
        <v>0</v>
      </c>
      <c r="AZ669" s="1271"/>
      <c r="BA669" s="1508">
        <v>1331818</v>
      </c>
      <c r="BB669" s="1508">
        <v>1931818</v>
      </c>
      <c r="BC669" s="1508">
        <v>2231818</v>
      </c>
      <c r="BD669" s="1508">
        <v>431818</v>
      </c>
      <c r="BE669" s="2169"/>
      <c r="BF669" s="1338"/>
      <c r="BG669" s="1302"/>
      <c r="BH669" s="1338"/>
      <c r="BI669" s="1303"/>
      <c r="BJ669" s="1342"/>
      <c r="BK669" s="1304"/>
      <c r="BL669" s="1229"/>
      <c r="BM669" s="1229"/>
      <c r="BN669" s="1229"/>
      <c r="BO669" s="1490">
        <f t="shared" si="300"/>
        <v>0</v>
      </c>
      <c r="BP669" s="1316">
        <f t="shared" si="281"/>
        <v>13318180</v>
      </c>
      <c r="BQ669" s="1305"/>
      <c r="BS669" s="1298">
        <f t="shared" si="294"/>
        <v>10</v>
      </c>
      <c r="BT669" s="1298">
        <f t="shared" si="295"/>
        <v>0</v>
      </c>
      <c r="BU669" s="1298">
        <f t="shared" si="296"/>
        <v>0</v>
      </c>
      <c r="BV669" s="1298">
        <f t="shared" si="297"/>
        <v>0</v>
      </c>
      <c r="BW669" s="1298">
        <f t="shared" si="298"/>
        <v>13318180</v>
      </c>
    </row>
    <row r="670" spans="1:75" ht="15" customHeight="1" x14ac:dyDescent="0.25">
      <c r="A670" s="1315">
        <v>1</v>
      </c>
      <c r="B670" s="1339">
        <v>43628</v>
      </c>
      <c r="C670" s="1268">
        <v>662</v>
      </c>
      <c r="D670" s="2265" t="s">
        <v>67</v>
      </c>
      <c r="E670" s="1266" t="s">
        <v>43</v>
      </c>
      <c r="F670" s="794">
        <v>10</v>
      </c>
      <c r="G670" s="1491">
        <f t="shared" si="299"/>
        <v>13318180</v>
      </c>
      <c r="H670" s="1268"/>
      <c r="I670" s="2605">
        <f t="shared" si="301"/>
        <v>0</v>
      </c>
      <c r="J670" s="808"/>
      <c r="K670" s="2605">
        <f t="shared" si="283"/>
        <v>0</v>
      </c>
      <c r="L670" s="2768"/>
      <c r="M670" s="2605">
        <f t="shared" si="284"/>
        <v>0</v>
      </c>
      <c r="N670" s="1505">
        <f t="shared" ref="N670:O699" si="304">F670+H670+J670+L670</f>
        <v>10</v>
      </c>
      <c r="O670" s="1494">
        <f t="shared" si="304"/>
        <v>13318180</v>
      </c>
      <c r="P670" s="1494">
        <f>+N670*40000</f>
        <v>400000</v>
      </c>
      <c r="Q670" s="1307"/>
      <c r="R670" s="1508">
        <v>1331818</v>
      </c>
      <c r="S670" s="1508">
        <v>1931818</v>
      </c>
      <c r="T670" s="1508">
        <v>2231818</v>
      </c>
      <c r="U670" s="1508">
        <v>431818</v>
      </c>
      <c r="V670" s="1302"/>
      <c r="W670" s="1338"/>
      <c r="X670" s="2299"/>
      <c r="Y670" s="1338"/>
      <c r="Z670" s="2450"/>
      <c r="AA670" s="1342"/>
      <c r="AB670" s="1340"/>
      <c r="AC670" s="1229"/>
      <c r="AD670" s="1229"/>
      <c r="AE670" s="1229"/>
      <c r="AF670" s="1490">
        <f t="shared" si="285"/>
        <v>0</v>
      </c>
      <c r="AG670" s="1316">
        <f t="shared" si="286"/>
        <v>13318180</v>
      </c>
      <c r="AH670" s="1305"/>
      <c r="AI670" s="1313"/>
      <c r="AJ670" s="1267"/>
      <c r="AK670" s="1299"/>
      <c r="AL670" s="2538"/>
      <c r="AM670" s="2262"/>
      <c r="AN670" s="1266"/>
      <c r="AO670" s="1254"/>
      <c r="AP670" s="1491">
        <f t="shared" si="287"/>
        <v>0</v>
      </c>
      <c r="AQ670" s="1268"/>
      <c r="AR670" s="1492">
        <f t="shared" si="288"/>
        <v>0</v>
      </c>
      <c r="AS670" s="808"/>
      <c r="AT670" s="1492">
        <f t="shared" si="289"/>
        <v>0</v>
      </c>
      <c r="AU670" s="809"/>
      <c r="AV670" s="1492">
        <f t="shared" si="290"/>
        <v>0</v>
      </c>
      <c r="AW670" s="1493">
        <f t="shared" si="291"/>
        <v>0</v>
      </c>
      <c r="AX670" s="2153">
        <f t="shared" si="292"/>
        <v>0</v>
      </c>
      <c r="AY670" s="1495">
        <f t="shared" si="293"/>
        <v>0</v>
      </c>
      <c r="AZ670" s="1271"/>
      <c r="BA670" s="1508">
        <v>1331818</v>
      </c>
      <c r="BB670" s="1508">
        <v>1931818</v>
      </c>
      <c r="BC670" s="1508">
        <v>2231818</v>
      </c>
      <c r="BD670" s="1508">
        <v>431818</v>
      </c>
      <c r="BE670" s="2169"/>
      <c r="BF670" s="1338"/>
      <c r="BG670" s="1302"/>
      <c r="BH670" s="1338"/>
      <c r="BI670" s="1303"/>
      <c r="BJ670" s="1342"/>
      <c r="BK670" s="1304"/>
      <c r="BL670" s="1229"/>
      <c r="BM670" s="1229"/>
      <c r="BN670" s="1229"/>
      <c r="BO670" s="1490">
        <f t="shared" si="300"/>
        <v>0</v>
      </c>
      <c r="BP670" s="1316">
        <f t="shared" si="281"/>
        <v>13318180</v>
      </c>
      <c r="BQ670" s="1305"/>
      <c r="BS670" s="1298">
        <f t="shared" si="294"/>
        <v>10</v>
      </c>
      <c r="BT670" s="1298">
        <f t="shared" si="295"/>
        <v>0</v>
      </c>
      <c r="BU670" s="1298">
        <f t="shared" si="296"/>
        <v>0</v>
      </c>
      <c r="BV670" s="1298">
        <f t="shared" si="297"/>
        <v>0</v>
      </c>
      <c r="BW670" s="1298">
        <f t="shared" si="298"/>
        <v>13318180</v>
      </c>
    </row>
    <row r="671" spans="1:75" ht="15" customHeight="1" x14ac:dyDescent="0.25">
      <c r="A671" s="1315">
        <v>2</v>
      </c>
      <c r="B671" s="1339">
        <v>43628</v>
      </c>
      <c r="C671" s="1268">
        <v>663</v>
      </c>
      <c r="D671" s="2265" t="s">
        <v>47</v>
      </c>
      <c r="E671" s="1266" t="s">
        <v>43</v>
      </c>
      <c r="F671" s="794">
        <v>6</v>
      </c>
      <c r="G671" s="1491">
        <f t="shared" si="299"/>
        <v>7990908</v>
      </c>
      <c r="H671" s="1268"/>
      <c r="I671" s="2605">
        <f t="shared" si="301"/>
        <v>0</v>
      </c>
      <c r="J671" s="808"/>
      <c r="K671" s="2605">
        <f t="shared" si="283"/>
        <v>0</v>
      </c>
      <c r="L671" s="2768"/>
      <c r="M671" s="2605">
        <f t="shared" si="284"/>
        <v>0</v>
      </c>
      <c r="N671" s="1505">
        <f t="shared" si="304"/>
        <v>6</v>
      </c>
      <c r="O671" s="1494">
        <f t="shared" si="304"/>
        <v>7990908</v>
      </c>
      <c r="P671" s="1494">
        <f t="shared" ref="P671:P685" si="305">+N671*40000</f>
        <v>240000</v>
      </c>
      <c r="Q671" s="1307"/>
      <c r="R671" s="1508">
        <v>1331818</v>
      </c>
      <c r="S671" s="1508">
        <v>1931818</v>
      </c>
      <c r="T671" s="1508">
        <v>2231818</v>
      </c>
      <c r="U671" s="1508">
        <v>431818</v>
      </c>
      <c r="V671" s="1302"/>
      <c r="W671" s="1338"/>
      <c r="X671" s="2299"/>
      <c r="Y671" s="1338"/>
      <c r="Z671" s="2450"/>
      <c r="AA671" s="1342"/>
      <c r="AB671" s="1340"/>
      <c r="AC671" s="1229"/>
      <c r="AD671" s="1229"/>
      <c r="AE671" s="1229"/>
      <c r="AF671" s="1490">
        <f t="shared" si="285"/>
        <v>0</v>
      </c>
      <c r="AG671" s="1316">
        <f t="shared" si="286"/>
        <v>7990908</v>
      </c>
      <c r="AH671" s="1465"/>
      <c r="AI671" s="1313"/>
      <c r="AJ671" s="1267"/>
      <c r="AK671" s="1299"/>
      <c r="AL671" s="2538"/>
      <c r="AM671" s="2262"/>
      <c r="AN671" s="1266"/>
      <c r="AO671" s="1254"/>
      <c r="AP671" s="1491">
        <f t="shared" si="287"/>
        <v>0</v>
      </c>
      <c r="AQ671" s="1268"/>
      <c r="AR671" s="1492">
        <f t="shared" si="288"/>
        <v>0</v>
      </c>
      <c r="AS671" s="808"/>
      <c r="AT671" s="1492">
        <f t="shared" si="289"/>
        <v>0</v>
      </c>
      <c r="AU671" s="809"/>
      <c r="AV671" s="1492">
        <f t="shared" si="290"/>
        <v>0</v>
      </c>
      <c r="AW671" s="1493">
        <f t="shared" si="291"/>
        <v>0</v>
      </c>
      <c r="AX671" s="2153">
        <f t="shared" si="292"/>
        <v>0</v>
      </c>
      <c r="AY671" s="1495">
        <f t="shared" si="293"/>
        <v>0</v>
      </c>
      <c r="AZ671" s="1271"/>
      <c r="BA671" s="1508">
        <v>1331818</v>
      </c>
      <c r="BB671" s="1508">
        <v>1931818</v>
      </c>
      <c r="BC671" s="1508">
        <v>2231818</v>
      </c>
      <c r="BD671" s="1508">
        <v>431818</v>
      </c>
      <c r="BE671" s="2169"/>
      <c r="BF671" s="1338"/>
      <c r="BG671" s="1302"/>
      <c r="BH671" s="1338"/>
      <c r="BI671" s="1303"/>
      <c r="BJ671" s="1342"/>
      <c r="BK671" s="1304"/>
      <c r="BL671" s="1229"/>
      <c r="BM671" s="1229"/>
      <c r="BN671" s="1229"/>
      <c r="BO671" s="1490">
        <f t="shared" si="300"/>
        <v>0</v>
      </c>
      <c r="BP671" s="1316">
        <f t="shared" si="281"/>
        <v>7990908</v>
      </c>
      <c r="BQ671" s="1305"/>
      <c r="BS671" s="1298">
        <f t="shared" si="294"/>
        <v>6</v>
      </c>
      <c r="BT671" s="1298">
        <f t="shared" si="295"/>
        <v>0</v>
      </c>
      <c r="BU671" s="1298">
        <f t="shared" si="296"/>
        <v>0</v>
      </c>
      <c r="BV671" s="1298">
        <f t="shared" si="297"/>
        <v>0</v>
      </c>
      <c r="BW671" s="1298">
        <f t="shared" si="298"/>
        <v>7990908</v>
      </c>
    </row>
    <row r="672" spans="1:75" ht="15" customHeight="1" x14ac:dyDescent="0.25">
      <c r="A672" s="1315">
        <v>3</v>
      </c>
      <c r="B672" s="1339">
        <v>43628</v>
      </c>
      <c r="C672" s="1268">
        <v>664</v>
      </c>
      <c r="D672" s="2265" t="s">
        <v>46</v>
      </c>
      <c r="E672" s="1266" t="s">
        <v>43</v>
      </c>
      <c r="F672" s="794">
        <v>5</v>
      </c>
      <c r="G672" s="1491">
        <f t="shared" si="299"/>
        <v>6659090</v>
      </c>
      <c r="H672" s="1268"/>
      <c r="I672" s="2605">
        <f t="shared" si="301"/>
        <v>0</v>
      </c>
      <c r="J672" s="808"/>
      <c r="K672" s="2605">
        <f t="shared" si="283"/>
        <v>0</v>
      </c>
      <c r="L672" s="2768">
        <v>1</v>
      </c>
      <c r="M672" s="2605">
        <f t="shared" si="284"/>
        <v>431818</v>
      </c>
      <c r="N672" s="1505">
        <f t="shared" si="304"/>
        <v>6</v>
      </c>
      <c r="O672" s="1494">
        <f t="shared" si="304"/>
        <v>7090908</v>
      </c>
      <c r="P672" s="1494">
        <f t="shared" si="305"/>
        <v>240000</v>
      </c>
      <c r="Q672" s="1307"/>
      <c r="R672" s="1508">
        <v>1331818</v>
      </c>
      <c r="S672" s="1508">
        <v>1931818</v>
      </c>
      <c r="T672" s="1508">
        <v>2231818</v>
      </c>
      <c r="U672" s="1508">
        <v>431818</v>
      </c>
      <c r="V672" s="1302"/>
      <c r="W672" s="1338"/>
      <c r="X672" s="2299"/>
      <c r="Y672" s="1338"/>
      <c r="Z672" s="2450"/>
      <c r="AA672" s="1342"/>
      <c r="AB672" s="1340"/>
      <c r="AC672" s="1229"/>
      <c r="AD672" s="1229"/>
      <c r="AE672" s="1229"/>
      <c r="AF672" s="1490">
        <f t="shared" si="285"/>
        <v>0</v>
      </c>
      <c r="AG672" s="1316">
        <f t="shared" si="286"/>
        <v>7090908</v>
      </c>
      <c r="AH672" s="1305"/>
      <c r="AI672" s="1313"/>
      <c r="AJ672" s="1267"/>
      <c r="AK672" s="1299"/>
      <c r="AL672" s="2538"/>
      <c r="AM672" s="2262"/>
      <c r="AN672" s="1266"/>
      <c r="AO672" s="1254"/>
      <c r="AP672" s="1491">
        <f t="shared" si="287"/>
        <v>0</v>
      </c>
      <c r="AQ672" s="1268"/>
      <c r="AR672" s="1492">
        <f t="shared" si="288"/>
        <v>0</v>
      </c>
      <c r="AS672" s="808"/>
      <c r="AT672" s="1492">
        <f t="shared" si="289"/>
        <v>0</v>
      </c>
      <c r="AU672" s="809"/>
      <c r="AV672" s="1492">
        <f t="shared" si="290"/>
        <v>0</v>
      </c>
      <c r="AW672" s="1493">
        <f t="shared" si="291"/>
        <v>0</v>
      </c>
      <c r="AX672" s="2153">
        <f t="shared" si="292"/>
        <v>0</v>
      </c>
      <c r="AY672" s="1495">
        <f t="shared" si="293"/>
        <v>0</v>
      </c>
      <c r="AZ672" s="1271"/>
      <c r="BA672" s="1508">
        <v>1331818</v>
      </c>
      <c r="BB672" s="1508">
        <v>1931818</v>
      </c>
      <c r="BC672" s="1508">
        <v>2231818</v>
      </c>
      <c r="BD672" s="1508">
        <v>431818</v>
      </c>
      <c r="BE672" s="2169"/>
      <c r="BF672" s="1338"/>
      <c r="BG672" s="1302"/>
      <c r="BH672" s="1338"/>
      <c r="BI672" s="1302"/>
      <c r="BJ672" s="1342"/>
      <c r="BK672" s="1304"/>
      <c r="BL672" s="1229"/>
      <c r="BM672" s="1229"/>
      <c r="BN672" s="1229"/>
      <c r="BO672" s="1490">
        <f t="shared" si="300"/>
        <v>0</v>
      </c>
      <c r="BP672" s="1316">
        <f t="shared" ref="BP672:BP700" si="306">O672-BO672</f>
        <v>7090908</v>
      </c>
      <c r="BQ672" s="1305"/>
      <c r="BS672" s="1298">
        <f t="shared" si="294"/>
        <v>5</v>
      </c>
      <c r="BT672" s="1298">
        <f t="shared" si="295"/>
        <v>0</v>
      </c>
      <c r="BU672" s="1298">
        <f t="shared" si="296"/>
        <v>0</v>
      </c>
      <c r="BV672" s="1298">
        <f t="shared" si="297"/>
        <v>1</v>
      </c>
      <c r="BW672" s="1298">
        <f t="shared" si="298"/>
        <v>7090908</v>
      </c>
    </row>
    <row r="673" spans="1:75" ht="15" customHeight="1" x14ac:dyDescent="0.25">
      <c r="A673" s="1315">
        <v>4</v>
      </c>
      <c r="B673" s="1339">
        <v>43628</v>
      </c>
      <c r="C673" s="1268">
        <v>665</v>
      </c>
      <c r="D673" s="2265" t="s">
        <v>82</v>
      </c>
      <c r="E673" s="1266" t="s">
        <v>241</v>
      </c>
      <c r="F673" s="794">
        <v>6</v>
      </c>
      <c r="G673" s="1491">
        <f t="shared" si="299"/>
        <v>7990908</v>
      </c>
      <c r="H673" s="1268"/>
      <c r="I673" s="2605">
        <f t="shared" si="301"/>
        <v>0</v>
      </c>
      <c r="J673" s="808">
        <v>4</v>
      </c>
      <c r="K673" s="2605">
        <f t="shared" si="283"/>
        <v>8927272</v>
      </c>
      <c r="L673" s="2768">
        <v>1</v>
      </c>
      <c r="M673" s="2605">
        <f t="shared" si="284"/>
        <v>431818</v>
      </c>
      <c r="N673" s="1505">
        <f t="shared" si="304"/>
        <v>11</v>
      </c>
      <c r="O673" s="1494">
        <f t="shared" si="304"/>
        <v>17349998</v>
      </c>
      <c r="P673" s="1494">
        <f t="shared" si="305"/>
        <v>440000</v>
      </c>
      <c r="Q673" s="1307"/>
      <c r="R673" s="1508">
        <v>1331818</v>
      </c>
      <c r="S673" s="1508">
        <v>1931818</v>
      </c>
      <c r="T673" s="1508">
        <v>2231818</v>
      </c>
      <c r="U673" s="1508">
        <v>431818</v>
      </c>
      <c r="V673" s="1302"/>
      <c r="W673" s="1338"/>
      <c r="X673" s="2299"/>
      <c r="Y673" s="1338"/>
      <c r="Z673" s="2450"/>
      <c r="AA673" s="1342"/>
      <c r="AB673" s="1340"/>
      <c r="AC673" s="1229"/>
      <c r="AD673" s="1229"/>
      <c r="AE673" s="1229"/>
      <c r="AF673" s="1490">
        <f t="shared" si="285"/>
        <v>0</v>
      </c>
      <c r="AG673" s="1316">
        <f t="shared" si="286"/>
        <v>17349998</v>
      </c>
      <c r="AH673" s="1465"/>
      <c r="AI673" s="1313"/>
      <c r="AJ673" s="1267"/>
      <c r="AK673" s="1299"/>
      <c r="AL673" s="2538"/>
      <c r="AM673" s="2262"/>
      <c r="AN673" s="1266"/>
      <c r="AO673" s="1254"/>
      <c r="AP673" s="1491">
        <f t="shared" si="287"/>
        <v>0</v>
      </c>
      <c r="AQ673" s="1268"/>
      <c r="AR673" s="1492">
        <f t="shared" si="288"/>
        <v>0</v>
      </c>
      <c r="AS673" s="808"/>
      <c r="AT673" s="1492">
        <f t="shared" si="289"/>
        <v>0</v>
      </c>
      <c r="AU673" s="809"/>
      <c r="AV673" s="1492">
        <f t="shared" si="290"/>
        <v>0</v>
      </c>
      <c r="AW673" s="1493">
        <f t="shared" si="291"/>
        <v>0</v>
      </c>
      <c r="AX673" s="2153">
        <f t="shared" si="292"/>
        <v>0</v>
      </c>
      <c r="AY673" s="1495">
        <f t="shared" si="293"/>
        <v>0</v>
      </c>
      <c r="AZ673" s="1271"/>
      <c r="BA673" s="1508">
        <v>1331818</v>
      </c>
      <c r="BB673" s="1508">
        <v>1931818</v>
      </c>
      <c r="BC673" s="1508">
        <v>2231818</v>
      </c>
      <c r="BD673" s="1508">
        <v>431818</v>
      </c>
      <c r="BE673" s="2169"/>
      <c r="BF673" s="1338"/>
      <c r="BG673" s="1302"/>
      <c r="BH673" s="1338"/>
      <c r="BI673" s="1303"/>
      <c r="BJ673" s="1342"/>
      <c r="BK673" s="1304"/>
      <c r="BL673" s="1229"/>
      <c r="BM673" s="1229"/>
      <c r="BN673" s="1229"/>
      <c r="BO673" s="1490">
        <f t="shared" si="300"/>
        <v>0</v>
      </c>
      <c r="BP673" s="1316">
        <f t="shared" si="306"/>
        <v>17349998</v>
      </c>
      <c r="BQ673" s="1305"/>
      <c r="BS673" s="1298">
        <f t="shared" si="294"/>
        <v>6</v>
      </c>
      <c r="BT673" s="1298">
        <f t="shared" si="295"/>
        <v>0</v>
      </c>
      <c r="BU673" s="1298">
        <f t="shared" si="296"/>
        <v>4</v>
      </c>
      <c r="BV673" s="1298">
        <f t="shared" si="297"/>
        <v>1</v>
      </c>
      <c r="BW673" s="1298">
        <f t="shared" si="298"/>
        <v>17349998</v>
      </c>
    </row>
    <row r="674" spans="1:75" ht="15" customHeight="1" x14ac:dyDescent="0.25">
      <c r="A674" s="1315">
        <v>5</v>
      </c>
      <c r="B674" s="1339">
        <v>43628</v>
      </c>
      <c r="C674" s="1268">
        <v>666</v>
      </c>
      <c r="D674" s="2265" t="s">
        <v>242</v>
      </c>
      <c r="E674" s="1266" t="s">
        <v>241</v>
      </c>
      <c r="F674" s="794">
        <v>5</v>
      </c>
      <c r="G674" s="1491">
        <f t="shared" si="299"/>
        <v>6659090</v>
      </c>
      <c r="H674" s="1268">
        <v>1</v>
      </c>
      <c r="I674" s="2605">
        <f t="shared" si="301"/>
        <v>1931818</v>
      </c>
      <c r="J674" s="808">
        <v>4</v>
      </c>
      <c r="K674" s="2605">
        <f t="shared" si="283"/>
        <v>8927272</v>
      </c>
      <c r="L674" s="2768"/>
      <c r="M674" s="2605">
        <f t="shared" si="284"/>
        <v>0</v>
      </c>
      <c r="N674" s="1505">
        <f t="shared" si="304"/>
        <v>10</v>
      </c>
      <c r="O674" s="1494">
        <f t="shared" si="304"/>
        <v>17518180</v>
      </c>
      <c r="P674" s="1494">
        <f t="shared" si="305"/>
        <v>400000</v>
      </c>
      <c r="Q674" s="1307"/>
      <c r="R674" s="1508">
        <v>1331818</v>
      </c>
      <c r="S674" s="1508">
        <v>1931818</v>
      </c>
      <c r="T674" s="1508">
        <v>2231818</v>
      </c>
      <c r="U674" s="1508">
        <v>431818</v>
      </c>
      <c r="V674" s="1302"/>
      <c r="W674" s="1338"/>
      <c r="X674" s="2299"/>
      <c r="Y674" s="1338"/>
      <c r="Z674" s="2450"/>
      <c r="AA674" s="1342"/>
      <c r="AB674" s="1340"/>
      <c r="AC674" s="1229"/>
      <c r="AD674" s="1229"/>
      <c r="AE674" s="1229"/>
      <c r="AF674" s="1490">
        <f t="shared" si="285"/>
        <v>0</v>
      </c>
      <c r="AG674" s="1316">
        <f t="shared" si="286"/>
        <v>17518180</v>
      </c>
      <c r="AH674" s="1305"/>
      <c r="AI674" s="1313"/>
      <c r="AJ674" s="1267"/>
      <c r="AK674" s="1299"/>
      <c r="AL674" s="2538"/>
      <c r="AM674" s="2262"/>
      <c r="AN674" s="1266"/>
      <c r="AO674" s="1254"/>
      <c r="AP674" s="1491">
        <f t="shared" si="287"/>
        <v>0</v>
      </c>
      <c r="AQ674" s="1268"/>
      <c r="AR674" s="1492">
        <f t="shared" si="288"/>
        <v>0</v>
      </c>
      <c r="AS674" s="808"/>
      <c r="AT674" s="1492">
        <f t="shared" si="289"/>
        <v>0</v>
      </c>
      <c r="AU674" s="809"/>
      <c r="AV674" s="1492">
        <f t="shared" si="290"/>
        <v>0</v>
      </c>
      <c r="AW674" s="1493">
        <f t="shared" si="291"/>
        <v>0</v>
      </c>
      <c r="AX674" s="2153">
        <f t="shared" si="292"/>
        <v>0</v>
      </c>
      <c r="AY674" s="1495">
        <f t="shared" si="293"/>
        <v>0</v>
      </c>
      <c r="AZ674" s="1271"/>
      <c r="BA674" s="1508">
        <v>1331818</v>
      </c>
      <c r="BB674" s="1508">
        <v>1931818</v>
      </c>
      <c r="BC674" s="1508">
        <v>2231818</v>
      </c>
      <c r="BD674" s="1508">
        <v>431818</v>
      </c>
      <c r="BE674" s="2169"/>
      <c r="BF674" s="1338"/>
      <c r="BG674" s="1302"/>
      <c r="BH674" s="1338"/>
      <c r="BI674" s="1303"/>
      <c r="BJ674" s="1342"/>
      <c r="BK674" s="1304"/>
      <c r="BL674" s="1229"/>
      <c r="BM674" s="1229"/>
      <c r="BN674" s="1229"/>
      <c r="BO674" s="1490">
        <f t="shared" si="300"/>
        <v>0</v>
      </c>
      <c r="BP674" s="1316">
        <f t="shared" si="306"/>
        <v>17518180</v>
      </c>
      <c r="BQ674" s="1305"/>
      <c r="BS674" s="1298">
        <f t="shared" si="294"/>
        <v>5</v>
      </c>
      <c r="BT674" s="1298">
        <f t="shared" si="295"/>
        <v>1</v>
      </c>
      <c r="BU674" s="1298">
        <f t="shared" si="296"/>
        <v>4</v>
      </c>
      <c r="BV674" s="1298">
        <f t="shared" si="297"/>
        <v>0</v>
      </c>
      <c r="BW674" s="1298">
        <f t="shared" si="298"/>
        <v>17518180</v>
      </c>
    </row>
    <row r="675" spans="1:75" ht="15" customHeight="1" x14ac:dyDescent="0.25">
      <c r="A675" s="1315">
        <v>6</v>
      </c>
      <c r="B675" s="1339">
        <v>43628</v>
      </c>
      <c r="C675" s="1268">
        <v>667</v>
      </c>
      <c r="D675" s="2265" t="s">
        <v>93</v>
      </c>
      <c r="E675" s="1266" t="s">
        <v>241</v>
      </c>
      <c r="F675" s="794">
        <v>10</v>
      </c>
      <c r="G675" s="1491">
        <f t="shared" si="299"/>
        <v>13318180</v>
      </c>
      <c r="H675" s="1268"/>
      <c r="I675" s="2605">
        <f t="shared" si="301"/>
        <v>0</v>
      </c>
      <c r="J675" s="808"/>
      <c r="K675" s="2605">
        <f t="shared" si="283"/>
        <v>0</v>
      </c>
      <c r="L675" s="2768"/>
      <c r="M675" s="2605">
        <f t="shared" si="284"/>
        <v>0</v>
      </c>
      <c r="N675" s="1505">
        <f t="shared" si="304"/>
        <v>10</v>
      </c>
      <c r="O675" s="1494">
        <f t="shared" si="304"/>
        <v>13318180</v>
      </c>
      <c r="P675" s="1494">
        <f t="shared" si="305"/>
        <v>400000</v>
      </c>
      <c r="Q675" s="1307"/>
      <c r="R675" s="1508">
        <v>1331818</v>
      </c>
      <c r="S675" s="1508">
        <v>1931818</v>
      </c>
      <c r="T675" s="1508">
        <v>2231818</v>
      </c>
      <c r="U675" s="1508">
        <v>431818</v>
      </c>
      <c r="V675" s="1302"/>
      <c r="W675" s="1338"/>
      <c r="X675" s="2299"/>
      <c r="Y675" s="1338"/>
      <c r="Z675" s="2450"/>
      <c r="AA675" s="1342"/>
      <c r="AB675" s="1340"/>
      <c r="AC675" s="1229"/>
      <c r="AD675" s="1229"/>
      <c r="AE675" s="1229"/>
      <c r="AF675" s="1490">
        <f t="shared" si="285"/>
        <v>0</v>
      </c>
      <c r="AG675" s="1316">
        <f t="shared" si="286"/>
        <v>13318180</v>
      </c>
      <c r="AH675" s="1305"/>
      <c r="AI675" s="1313"/>
      <c r="AJ675" s="1267"/>
      <c r="AK675" s="1299"/>
      <c r="AL675" s="2538"/>
      <c r="AM675" s="2262"/>
      <c r="AN675" s="1266"/>
      <c r="AO675" s="1254"/>
      <c r="AP675" s="1491">
        <f t="shared" si="287"/>
        <v>0</v>
      </c>
      <c r="AQ675" s="1268"/>
      <c r="AR675" s="1492">
        <f t="shared" si="288"/>
        <v>0</v>
      </c>
      <c r="AS675" s="808"/>
      <c r="AT675" s="1492">
        <f t="shared" si="289"/>
        <v>0</v>
      </c>
      <c r="AU675" s="809"/>
      <c r="AV675" s="1492">
        <f t="shared" si="290"/>
        <v>0</v>
      </c>
      <c r="AW675" s="1493">
        <f t="shared" si="291"/>
        <v>0</v>
      </c>
      <c r="AX675" s="2153">
        <f t="shared" si="292"/>
        <v>0</v>
      </c>
      <c r="AY675" s="1495">
        <f t="shared" si="293"/>
        <v>0</v>
      </c>
      <c r="AZ675" s="1271"/>
      <c r="BA675" s="1508">
        <v>1331818</v>
      </c>
      <c r="BB675" s="1508">
        <v>1931818</v>
      </c>
      <c r="BC675" s="1508">
        <v>2231818</v>
      </c>
      <c r="BD675" s="1508">
        <v>431818</v>
      </c>
      <c r="BE675" s="2169"/>
      <c r="BF675" s="1338"/>
      <c r="BG675" s="1302"/>
      <c r="BH675" s="1338"/>
      <c r="BI675" s="1303"/>
      <c r="BJ675" s="1342"/>
      <c r="BK675" s="1304"/>
      <c r="BL675" s="1229"/>
      <c r="BM675" s="1229"/>
      <c r="BN675" s="1229"/>
      <c r="BO675" s="1490">
        <f t="shared" si="300"/>
        <v>0</v>
      </c>
      <c r="BP675" s="1316">
        <f t="shared" si="306"/>
        <v>13318180</v>
      </c>
      <c r="BQ675" s="1305"/>
      <c r="BS675" s="1298">
        <f t="shared" si="294"/>
        <v>10</v>
      </c>
      <c r="BT675" s="1298">
        <f t="shared" si="295"/>
        <v>0</v>
      </c>
      <c r="BU675" s="1298">
        <f t="shared" si="296"/>
        <v>0</v>
      </c>
      <c r="BV675" s="1298">
        <f t="shared" si="297"/>
        <v>0</v>
      </c>
      <c r="BW675" s="1298">
        <f t="shared" si="298"/>
        <v>13318180</v>
      </c>
    </row>
    <row r="676" spans="1:75" ht="15" customHeight="1" x14ac:dyDescent="0.25">
      <c r="A676" s="1315">
        <v>7</v>
      </c>
      <c r="B676" s="1339">
        <v>43628</v>
      </c>
      <c r="C676" s="1268">
        <v>668</v>
      </c>
      <c r="D676" s="2265" t="s">
        <v>33</v>
      </c>
      <c r="E676" s="1266" t="s">
        <v>241</v>
      </c>
      <c r="F676" s="794">
        <v>10</v>
      </c>
      <c r="G676" s="1491">
        <f t="shared" si="299"/>
        <v>13318180</v>
      </c>
      <c r="H676" s="1268"/>
      <c r="I676" s="2605">
        <f t="shared" si="301"/>
        <v>0</v>
      </c>
      <c r="J676" s="808"/>
      <c r="K676" s="2605">
        <f t="shared" si="283"/>
        <v>0</v>
      </c>
      <c r="L676" s="2768"/>
      <c r="M676" s="2605">
        <f t="shared" si="284"/>
        <v>0</v>
      </c>
      <c r="N676" s="1505">
        <f t="shared" si="304"/>
        <v>10</v>
      </c>
      <c r="O676" s="1494">
        <f t="shared" si="304"/>
        <v>13318180</v>
      </c>
      <c r="P676" s="1494">
        <f t="shared" si="305"/>
        <v>400000</v>
      </c>
      <c r="Q676" s="1307"/>
      <c r="R676" s="1508">
        <v>1331818</v>
      </c>
      <c r="S676" s="1508">
        <v>1931818</v>
      </c>
      <c r="T676" s="1508">
        <v>2231818</v>
      </c>
      <c r="U676" s="1508">
        <v>431818</v>
      </c>
      <c r="V676" s="1302"/>
      <c r="W676" s="1338"/>
      <c r="X676" s="2299"/>
      <c r="Y676" s="1338"/>
      <c r="Z676" s="2450"/>
      <c r="AA676" s="1342"/>
      <c r="AB676" s="1340"/>
      <c r="AC676" s="1229"/>
      <c r="AD676" s="1229"/>
      <c r="AE676" s="1229"/>
      <c r="AF676" s="1490">
        <f t="shared" si="285"/>
        <v>0</v>
      </c>
      <c r="AG676" s="1316">
        <f t="shared" si="286"/>
        <v>13318180</v>
      </c>
      <c r="AH676" s="1305"/>
      <c r="AI676" s="1313"/>
      <c r="AJ676" s="1267"/>
      <c r="AK676" s="1299"/>
      <c r="AL676" s="2538"/>
      <c r="AM676" s="2262"/>
      <c r="AN676" s="1266"/>
      <c r="AO676" s="1254"/>
      <c r="AP676" s="1491">
        <f t="shared" si="287"/>
        <v>0</v>
      </c>
      <c r="AQ676" s="1268"/>
      <c r="AR676" s="1492">
        <f t="shared" si="288"/>
        <v>0</v>
      </c>
      <c r="AS676" s="808"/>
      <c r="AT676" s="1492">
        <f t="shared" si="289"/>
        <v>0</v>
      </c>
      <c r="AU676" s="809"/>
      <c r="AV676" s="1492">
        <f t="shared" si="290"/>
        <v>0</v>
      </c>
      <c r="AW676" s="1493">
        <f t="shared" si="291"/>
        <v>0</v>
      </c>
      <c r="AX676" s="2153">
        <f t="shared" si="292"/>
        <v>0</v>
      </c>
      <c r="AY676" s="1495">
        <f t="shared" si="293"/>
        <v>0</v>
      </c>
      <c r="AZ676" s="1271"/>
      <c r="BA676" s="1508">
        <v>1331818</v>
      </c>
      <c r="BB676" s="1508">
        <v>1931818</v>
      </c>
      <c r="BC676" s="1508">
        <v>2231818</v>
      </c>
      <c r="BD676" s="1508">
        <v>431818</v>
      </c>
      <c r="BE676" s="2169"/>
      <c r="BF676" s="1338"/>
      <c r="BG676" s="1302"/>
      <c r="BH676" s="1338"/>
      <c r="BI676" s="1303"/>
      <c r="BJ676" s="1342"/>
      <c r="BK676" s="1304"/>
      <c r="BL676" s="1229"/>
      <c r="BM676" s="1229"/>
      <c r="BN676" s="1229"/>
      <c r="BO676" s="1490">
        <f t="shared" si="300"/>
        <v>0</v>
      </c>
      <c r="BP676" s="1316">
        <f t="shared" si="306"/>
        <v>13318180</v>
      </c>
      <c r="BQ676" s="1305"/>
      <c r="BS676" s="1298">
        <f t="shared" si="294"/>
        <v>10</v>
      </c>
      <c r="BT676" s="1298">
        <f t="shared" si="295"/>
        <v>0</v>
      </c>
      <c r="BU676" s="1298">
        <f t="shared" si="296"/>
        <v>0</v>
      </c>
      <c r="BV676" s="1298">
        <f t="shared" si="297"/>
        <v>0</v>
      </c>
      <c r="BW676" s="1298">
        <f t="shared" si="298"/>
        <v>13318180</v>
      </c>
    </row>
    <row r="677" spans="1:75" ht="15" customHeight="1" x14ac:dyDescent="0.25">
      <c r="A677" s="1315">
        <v>8</v>
      </c>
      <c r="B677" s="1339">
        <v>43628</v>
      </c>
      <c r="C677" s="1268">
        <v>669</v>
      </c>
      <c r="D677" s="2265" t="s">
        <v>81</v>
      </c>
      <c r="E677" s="1266" t="s">
        <v>241</v>
      </c>
      <c r="F677" s="794">
        <v>8</v>
      </c>
      <c r="G677" s="1491">
        <f t="shared" si="299"/>
        <v>10654544</v>
      </c>
      <c r="H677" s="1268"/>
      <c r="I677" s="2605">
        <f t="shared" si="301"/>
        <v>0</v>
      </c>
      <c r="J677" s="808">
        <v>1</v>
      </c>
      <c r="K677" s="2605">
        <f t="shared" si="283"/>
        <v>2231818</v>
      </c>
      <c r="L677" s="2768">
        <v>2</v>
      </c>
      <c r="M677" s="2605">
        <f t="shared" si="284"/>
        <v>863636</v>
      </c>
      <c r="N677" s="1505">
        <f t="shared" si="304"/>
        <v>11</v>
      </c>
      <c r="O677" s="1494">
        <f t="shared" si="304"/>
        <v>13749998</v>
      </c>
      <c r="P677" s="1494">
        <f t="shared" si="305"/>
        <v>440000</v>
      </c>
      <c r="Q677" s="1307"/>
      <c r="R677" s="1508">
        <v>1331818</v>
      </c>
      <c r="S677" s="1508">
        <v>1931818</v>
      </c>
      <c r="T677" s="1508">
        <v>2231818</v>
      </c>
      <c r="U677" s="1508">
        <v>431818</v>
      </c>
      <c r="V677" s="1892"/>
      <c r="W677" s="1338"/>
      <c r="X677" s="2299"/>
      <c r="Y677" s="1338"/>
      <c r="Z677" s="2450"/>
      <c r="AA677" s="1342"/>
      <c r="AB677" s="1340"/>
      <c r="AC677" s="1229"/>
      <c r="AD677" s="1229"/>
      <c r="AE677" s="1229"/>
      <c r="AF677" s="1490">
        <f t="shared" si="285"/>
        <v>0</v>
      </c>
      <c r="AG677" s="1316">
        <f t="shared" si="286"/>
        <v>13749998</v>
      </c>
      <c r="AH677" s="1465"/>
      <c r="AI677" s="1313"/>
      <c r="AJ677" s="1267"/>
      <c r="AK677" s="1299"/>
      <c r="AL677" s="2538"/>
      <c r="AM677" s="2262"/>
      <c r="AN677" s="1266"/>
      <c r="AO677" s="1254"/>
      <c r="AP677" s="1491">
        <f t="shared" si="287"/>
        <v>0</v>
      </c>
      <c r="AQ677" s="1268"/>
      <c r="AR677" s="1492">
        <f t="shared" si="288"/>
        <v>0</v>
      </c>
      <c r="AS677" s="808"/>
      <c r="AT677" s="1492">
        <f t="shared" si="289"/>
        <v>0</v>
      </c>
      <c r="AU677" s="809"/>
      <c r="AV677" s="1492">
        <f t="shared" si="290"/>
        <v>0</v>
      </c>
      <c r="AW677" s="1493">
        <f t="shared" si="291"/>
        <v>0</v>
      </c>
      <c r="AX677" s="2153">
        <f t="shared" si="292"/>
        <v>0</v>
      </c>
      <c r="AY677" s="1495">
        <f t="shared" si="293"/>
        <v>0</v>
      </c>
      <c r="AZ677" s="1271"/>
      <c r="BA677" s="1508">
        <v>1331818</v>
      </c>
      <c r="BB677" s="1508">
        <v>1931818</v>
      </c>
      <c r="BC677" s="1508">
        <v>2231818</v>
      </c>
      <c r="BD677" s="1508">
        <v>431818</v>
      </c>
      <c r="BE677" s="2169"/>
      <c r="BF677" s="1338"/>
      <c r="BG677" s="1302"/>
      <c r="BH677" s="1338"/>
      <c r="BI677" s="1303"/>
      <c r="BJ677" s="1342"/>
      <c r="BK677" s="1304"/>
      <c r="BL677" s="1229"/>
      <c r="BM677" s="1229"/>
      <c r="BN677" s="1229"/>
      <c r="BO677" s="1490">
        <f t="shared" si="300"/>
        <v>0</v>
      </c>
      <c r="BP677" s="1316">
        <f t="shared" si="306"/>
        <v>13749998</v>
      </c>
      <c r="BQ677" s="1305"/>
      <c r="BS677" s="1298">
        <f t="shared" si="294"/>
        <v>8</v>
      </c>
      <c r="BT677" s="1298">
        <f t="shared" si="295"/>
        <v>0</v>
      </c>
      <c r="BU677" s="1298">
        <f t="shared" si="296"/>
        <v>1</v>
      </c>
      <c r="BV677" s="1298">
        <f t="shared" si="297"/>
        <v>2</v>
      </c>
      <c r="BW677" s="1298">
        <f t="shared" si="298"/>
        <v>13749998</v>
      </c>
    </row>
    <row r="678" spans="1:75" ht="15" customHeight="1" x14ac:dyDescent="0.25">
      <c r="A678" s="1315">
        <v>9</v>
      </c>
      <c r="B678" s="1339">
        <v>43628</v>
      </c>
      <c r="C678" s="1268">
        <v>670</v>
      </c>
      <c r="D678" s="2265" t="s">
        <v>68</v>
      </c>
      <c r="E678" s="1266" t="s">
        <v>243</v>
      </c>
      <c r="F678" s="794">
        <v>8</v>
      </c>
      <c r="G678" s="1491">
        <f t="shared" si="299"/>
        <v>10654544</v>
      </c>
      <c r="H678" s="1268">
        <v>1</v>
      </c>
      <c r="I678" s="2605">
        <f t="shared" si="301"/>
        <v>1931818</v>
      </c>
      <c r="J678" s="808"/>
      <c r="K678" s="2605">
        <f t="shared" si="283"/>
        <v>0</v>
      </c>
      <c r="L678" s="2768"/>
      <c r="M678" s="2605">
        <f t="shared" si="284"/>
        <v>0</v>
      </c>
      <c r="N678" s="1505">
        <f t="shared" si="304"/>
        <v>9</v>
      </c>
      <c r="O678" s="1494">
        <f t="shared" si="304"/>
        <v>12586362</v>
      </c>
      <c r="P678" s="1494">
        <f t="shared" si="305"/>
        <v>360000</v>
      </c>
      <c r="Q678" s="1307"/>
      <c r="R678" s="1508">
        <v>1331818</v>
      </c>
      <c r="S678" s="1508">
        <v>1931818</v>
      </c>
      <c r="T678" s="1508">
        <v>2231818</v>
      </c>
      <c r="U678" s="1508">
        <v>431818</v>
      </c>
      <c r="V678" s="1302"/>
      <c r="W678" s="1338"/>
      <c r="X678" s="2299"/>
      <c r="Y678" s="1338"/>
      <c r="Z678" s="2450"/>
      <c r="AA678" s="1342"/>
      <c r="AB678" s="1340"/>
      <c r="AC678" s="1229"/>
      <c r="AD678" s="1229"/>
      <c r="AE678" s="1229"/>
      <c r="AF678" s="1490">
        <f t="shared" si="285"/>
        <v>0</v>
      </c>
      <c r="AG678" s="1316">
        <f t="shared" si="286"/>
        <v>12586362</v>
      </c>
      <c r="AH678" s="1305"/>
      <c r="AI678" s="1313"/>
      <c r="AJ678" s="1267"/>
      <c r="AK678" s="1299"/>
      <c r="AL678" s="2538"/>
      <c r="AM678" s="2262"/>
      <c r="AN678" s="1266"/>
      <c r="AO678" s="1254"/>
      <c r="AP678" s="1491">
        <f t="shared" si="287"/>
        <v>0</v>
      </c>
      <c r="AQ678" s="1268"/>
      <c r="AR678" s="1492">
        <f t="shared" si="288"/>
        <v>0</v>
      </c>
      <c r="AS678" s="808"/>
      <c r="AT678" s="1492">
        <f t="shared" si="289"/>
        <v>0</v>
      </c>
      <c r="AU678" s="809"/>
      <c r="AV678" s="1492">
        <f t="shared" si="290"/>
        <v>0</v>
      </c>
      <c r="AW678" s="1493">
        <f t="shared" si="291"/>
        <v>0</v>
      </c>
      <c r="AX678" s="2153">
        <f t="shared" si="292"/>
        <v>0</v>
      </c>
      <c r="AY678" s="1495">
        <f t="shared" si="293"/>
        <v>0</v>
      </c>
      <c r="AZ678" s="1271"/>
      <c r="BA678" s="1508">
        <v>1331818</v>
      </c>
      <c r="BB678" s="1508">
        <v>1931818</v>
      </c>
      <c r="BC678" s="1508">
        <v>2231818</v>
      </c>
      <c r="BD678" s="1508">
        <v>431818</v>
      </c>
      <c r="BE678" s="2169"/>
      <c r="BF678" s="1338"/>
      <c r="BG678" s="1302"/>
      <c r="BH678" s="1338"/>
      <c r="BI678" s="1303"/>
      <c r="BJ678" s="1342"/>
      <c r="BK678" s="1304"/>
      <c r="BL678" s="1229"/>
      <c r="BM678" s="1229"/>
      <c r="BN678" s="1229"/>
      <c r="BO678" s="1490">
        <f t="shared" si="300"/>
        <v>0</v>
      </c>
      <c r="BP678" s="1316">
        <f t="shared" si="306"/>
        <v>12586362</v>
      </c>
      <c r="BQ678" s="1305"/>
      <c r="BS678" s="1298">
        <f t="shared" si="294"/>
        <v>8</v>
      </c>
      <c r="BT678" s="1298">
        <f t="shared" si="295"/>
        <v>1</v>
      </c>
      <c r="BU678" s="1298">
        <f t="shared" si="296"/>
        <v>0</v>
      </c>
      <c r="BV678" s="1298">
        <f t="shared" si="297"/>
        <v>0</v>
      </c>
      <c r="BW678" s="1298">
        <f t="shared" si="298"/>
        <v>12586362</v>
      </c>
    </row>
    <row r="679" spans="1:75" ht="15" customHeight="1" x14ac:dyDescent="0.25">
      <c r="A679" s="1315">
        <v>10</v>
      </c>
      <c r="B679" s="1339">
        <v>43628</v>
      </c>
      <c r="C679" s="1268">
        <v>671</v>
      </c>
      <c r="D679" s="2265" t="s">
        <v>76</v>
      </c>
      <c r="E679" s="1266" t="s">
        <v>243</v>
      </c>
      <c r="F679" s="794">
        <v>8</v>
      </c>
      <c r="G679" s="1491">
        <f t="shared" si="299"/>
        <v>10654544</v>
      </c>
      <c r="H679" s="1268"/>
      <c r="I679" s="2605">
        <f t="shared" si="301"/>
        <v>0</v>
      </c>
      <c r="J679" s="808"/>
      <c r="K679" s="2605">
        <f t="shared" si="283"/>
        <v>0</v>
      </c>
      <c r="L679" s="2768"/>
      <c r="M679" s="2605">
        <f t="shared" si="284"/>
        <v>0</v>
      </c>
      <c r="N679" s="1505">
        <f t="shared" si="304"/>
        <v>8</v>
      </c>
      <c r="O679" s="1494">
        <f t="shared" si="304"/>
        <v>10654544</v>
      </c>
      <c r="P679" s="1494">
        <f t="shared" si="305"/>
        <v>320000</v>
      </c>
      <c r="Q679" s="1307"/>
      <c r="R679" s="1508">
        <v>1331818</v>
      </c>
      <c r="S679" s="1508">
        <v>1931818</v>
      </c>
      <c r="T679" s="1508">
        <v>2231818</v>
      </c>
      <c r="U679" s="1508">
        <v>431818</v>
      </c>
      <c r="V679" s="1302"/>
      <c r="W679" s="1338"/>
      <c r="X679" s="2299"/>
      <c r="Y679" s="1338"/>
      <c r="Z679" s="2450"/>
      <c r="AA679" s="1342"/>
      <c r="AB679" s="1340"/>
      <c r="AC679" s="1229"/>
      <c r="AD679" s="1229"/>
      <c r="AE679" s="1229"/>
      <c r="AF679" s="1490">
        <f t="shared" si="285"/>
        <v>0</v>
      </c>
      <c r="AG679" s="1316">
        <f t="shared" si="286"/>
        <v>10654544</v>
      </c>
      <c r="AH679" s="1305"/>
      <c r="AI679" s="1313"/>
      <c r="AJ679" s="1267"/>
      <c r="AK679" s="1299"/>
      <c r="AL679" s="2538"/>
      <c r="AM679" s="2262"/>
      <c r="AN679" s="1266"/>
      <c r="AO679" s="1254"/>
      <c r="AP679" s="1491">
        <f t="shared" si="287"/>
        <v>0</v>
      </c>
      <c r="AQ679" s="1268"/>
      <c r="AR679" s="1492">
        <f t="shared" si="288"/>
        <v>0</v>
      </c>
      <c r="AS679" s="808"/>
      <c r="AT679" s="1492">
        <f t="shared" si="289"/>
        <v>0</v>
      </c>
      <c r="AU679" s="809"/>
      <c r="AV679" s="1492">
        <f t="shared" si="290"/>
        <v>0</v>
      </c>
      <c r="AW679" s="1493">
        <f t="shared" si="291"/>
        <v>0</v>
      </c>
      <c r="AX679" s="2153">
        <f t="shared" si="292"/>
        <v>0</v>
      </c>
      <c r="AY679" s="1495">
        <f t="shared" si="293"/>
        <v>0</v>
      </c>
      <c r="AZ679" s="1271"/>
      <c r="BA679" s="1508">
        <v>1331818</v>
      </c>
      <c r="BB679" s="1508">
        <v>1931818</v>
      </c>
      <c r="BC679" s="1508">
        <v>2231818</v>
      </c>
      <c r="BD679" s="1508">
        <v>431818</v>
      </c>
      <c r="BE679" s="2169"/>
      <c r="BF679" s="1338"/>
      <c r="BG679" s="1302"/>
      <c r="BH679" s="1338"/>
      <c r="BI679" s="1303"/>
      <c r="BJ679" s="1342"/>
      <c r="BK679" s="1304"/>
      <c r="BL679" s="1229"/>
      <c r="BM679" s="1229"/>
      <c r="BN679" s="1229"/>
      <c r="BO679" s="1490">
        <f t="shared" si="300"/>
        <v>0</v>
      </c>
      <c r="BP679" s="1316">
        <f t="shared" si="306"/>
        <v>10654544</v>
      </c>
      <c r="BQ679" s="1305"/>
      <c r="BS679" s="1298">
        <f t="shared" si="294"/>
        <v>8</v>
      </c>
      <c r="BT679" s="1298">
        <f t="shared" si="295"/>
        <v>0</v>
      </c>
      <c r="BU679" s="1298">
        <f t="shared" si="296"/>
        <v>0</v>
      </c>
      <c r="BV679" s="1298">
        <f t="shared" si="297"/>
        <v>0</v>
      </c>
      <c r="BW679" s="1298">
        <f t="shared" si="298"/>
        <v>10654544</v>
      </c>
    </row>
    <row r="680" spans="1:75" ht="15" customHeight="1" x14ac:dyDescent="0.25">
      <c r="A680" s="1315">
        <v>11</v>
      </c>
      <c r="B680" s="1339">
        <v>43628</v>
      </c>
      <c r="C680" s="1268">
        <v>672</v>
      </c>
      <c r="D680" s="2265" t="s">
        <v>56</v>
      </c>
      <c r="E680" s="1266" t="s">
        <v>243</v>
      </c>
      <c r="F680" s="794">
        <v>7</v>
      </c>
      <c r="G680" s="1491">
        <f t="shared" si="299"/>
        <v>9322726</v>
      </c>
      <c r="H680" s="1268"/>
      <c r="I680" s="2605">
        <f t="shared" si="301"/>
        <v>0</v>
      </c>
      <c r="J680" s="808">
        <v>2</v>
      </c>
      <c r="K680" s="2605">
        <f t="shared" si="283"/>
        <v>4463636</v>
      </c>
      <c r="L680" s="2768">
        <v>1</v>
      </c>
      <c r="M680" s="2605">
        <f t="shared" si="284"/>
        <v>431818</v>
      </c>
      <c r="N680" s="1505">
        <f t="shared" si="304"/>
        <v>10</v>
      </c>
      <c r="O680" s="1494">
        <f t="shared" si="304"/>
        <v>14218180</v>
      </c>
      <c r="P680" s="1494">
        <f t="shared" si="305"/>
        <v>400000</v>
      </c>
      <c r="Q680" s="1307"/>
      <c r="R680" s="1508">
        <v>1331818</v>
      </c>
      <c r="S680" s="1508">
        <v>1931818</v>
      </c>
      <c r="T680" s="1508">
        <v>2231818</v>
      </c>
      <c r="U680" s="1508">
        <v>431818</v>
      </c>
      <c r="V680" s="1302"/>
      <c r="W680" s="1338"/>
      <c r="X680" s="2299"/>
      <c r="Y680" s="1338"/>
      <c r="Z680" s="2450"/>
      <c r="AA680" s="1342"/>
      <c r="AB680" s="1340"/>
      <c r="AC680" s="1229"/>
      <c r="AD680" s="1229"/>
      <c r="AE680" s="1229"/>
      <c r="AF680" s="1490">
        <f t="shared" si="285"/>
        <v>0</v>
      </c>
      <c r="AG680" s="1316">
        <f t="shared" si="286"/>
        <v>14218180</v>
      </c>
      <c r="AH680" s="1305"/>
      <c r="AI680" s="1313"/>
      <c r="AJ680" s="1267"/>
      <c r="AK680" s="1299"/>
      <c r="AL680" s="2538"/>
      <c r="AM680" s="2262"/>
      <c r="AN680" s="1266"/>
      <c r="AO680" s="1254"/>
      <c r="AP680" s="1491">
        <f t="shared" si="287"/>
        <v>0</v>
      </c>
      <c r="AQ680" s="1268"/>
      <c r="AR680" s="1492">
        <f t="shared" si="288"/>
        <v>0</v>
      </c>
      <c r="AS680" s="808"/>
      <c r="AT680" s="1492">
        <f t="shared" si="289"/>
        <v>0</v>
      </c>
      <c r="AU680" s="809"/>
      <c r="AV680" s="1492">
        <f t="shared" si="290"/>
        <v>0</v>
      </c>
      <c r="AW680" s="1493">
        <f t="shared" si="291"/>
        <v>0</v>
      </c>
      <c r="AX680" s="2153">
        <f t="shared" si="292"/>
        <v>0</v>
      </c>
      <c r="AY680" s="1495">
        <f t="shared" si="293"/>
        <v>0</v>
      </c>
      <c r="AZ680" s="1271"/>
      <c r="BA680" s="1508">
        <v>1331818</v>
      </c>
      <c r="BB680" s="1508">
        <v>1931818</v>
      </c>
      <c r="BC680" s="1508">
        <v>2231818</v>
      </c>
      <c r="BD680" s="1508">
        <v>431818</v>
      </c>
      <c r="BE680" s="2169"/>
      <c r="BF680" s="1338"/>
      <c r="BG680" s="1302"/>
      <c r="BH680" s="1338"/>
      <c r="BI680" s="1303"/>
      <c r="BJ680" s="1342"/>
      <c r="BK680" s="1304"/>
      <c r="BL680" s="1229"/>
      <c r="BM680" s="1229"/>
      <c r="BN680" s="1229"/>
      <c r="BO680" s="1490">
        <f t="shared" si="300"/>
        <v>0</v>
      </c>
      <c r="BP680" s="1316">
        <f t="shared" si="306"/>
        <v>14218180</v>
      </c>
      <c r="BQ680" s="1305"/>
      <c r="BS680" s="1298">
        <f t="shared" si="294"/>
        <v>7</v>
      </c>
      <c r="BT680" s="1298">
        <f t="shared" si="295"/>
        <v>0</v>
      </c>
      <c r="BU680" s="1298">
        <f t="shared" si="296"/>
        <v>2</v>
      </c>
      <c r="BV680" s="1298">
        <f t="shared" si="297"/>
        <v>1</v>
      </c>
      <c r="BW680" s="1298">
        <f t="shared" si="298"/>
        <v>14218180</v>
      </c>
    </row>
    <row r="681" spans="1:75" ht="15" customHeight="1" x14ac:dyDescent="0.25">
      <c r="A681" s="1315">
        <v>12</v>
      </c>
      <c r="B681" s="1339">
        <v>43628</v>
      </c>
      <c r="C681" s="1268">
        <v>673</v>
      </c>
      <c r="D681" s="2265" t="s">
        <v>244</v>
      </c>
      <c r="E681" s="1266" t="s">
        <v>88</v>
      </c>
      <c r="F681" s="794">
        <v>8</v>
      </c>
      <c r="G681" s="1491">
        <f t="shared" si="299"/>
        <v>10654544</v>
      </c>
      <c r="H681" s="1268"/>
      <c r="I681" s="2605">
        <f t="shared" si="301"/>
        <v>0</v>
      </c>
      <c r="J681" s="808"/>
      <c r="K681" s="2605">
        <f t="shared" si="283"/>
        <v>0</v>
      </c>
      <c r="L681" s="2768">
        <v>2</v>
      </c>
      <c r="M681" s="2605">
        <f t="shared" si="284"/>
        <v>863636</v>
      </c>
      <c r="N681" s="1505">
        <f t="shared" si="304"/>
        <v>10</v>
      </c>
      <c r="O681" s="1494">
        <f t="shared" si="304"/>
        <v>11518180</v>
      </c>
      <c r="P681" s="1494">
        <f t="shared" si="305"/>
        <v>400000</v>
      </c>
      <c r="Q681" s="1307"/>
      <c r="R681" s="1508">
        <v>1331818</v>
      </c>
      <c r="S681" s="1508">
        <v>1931818</v>
      </c>
      <c r="T681" s="1508">
        <v>2231818</v>
      </c>
      <c r="U681" s="1508">
        <v>431818</v>
      </c>
      <c r="V681" s="1302"/>
      <c r="W681" s="1338"/>
      <c r="X681" s="2299"/>
      <c r="Y681" s="1338"/>
      <c r="Z681" s="2450"/>
      <c r="AA681" s="1342"/>
      <c r="AB681" s="1340"/>
      <c r="AC681" s="1229"/>
      <c r="AD681" s="1229"/>
      <c r="AE681" s="1229"/>
      <c r="AF681" s="1490">
        <f t="shared" si="285"/>
        <v>0</v>
      </c>
      <c r="AG681" s="1316">
        <f t="shared" si="286"/>
        <v>11518180</v>
      </c>
      <c r="AH681" s="1305"/>
      <c r="AI681" s="1313"/>
      <c r="AJ681" s="1267"/>
      <c r="AK681" s="1299"/>
      <c r="AL681" s="2538"/>
      <c r="AM681" s="2262"/>
      <c r="AN681" s="1266"/>
      <c r="AO681" s="1254"/>
      <c r="AP681" s="1491">
        <f t="shared" si="287"/>
        <v>0</v>
      </c>
      <c r="AQ681" s="1268"/>
      <c r="AR681" s="1492">
        <f t="shared" si="288"/>
        <v>0</v>
      </c>
      <c r="AS681" s="808"/>
      <c r="AT681" s="1492">
        <f t="shared" si="289"/>
        <v>0</v>
      </c>
      <c r="AU681" s="809"/>
      <c r="AV681" s="1492">
        <f t="shared" si="290"/>
        <v>0</v>
      </c>
      <c r="AW681" s="1493">
        <f t="shared" si="291"/>
        <v>0</v>
      </c>
      <c r="AX681" s="2153">
        <f t="shared" si="292"/>
        <v>0</v>
      </c>
      <c r="AY681" s="1495">
        <f t="shared" si="293"/>
        <v>0</v>
      </c>
      <c r="AZ681" s="1271"/>
      <c r="BA681" s="1508">
        <v>1331818</v>
      </c>
      <c r="BB681" s="1508">
        <v>1931818</v>
      </c>
      <c r="BC681" s="1508">
        <v>2231818</v>
      </c>
      <c r="BD681" s="1508">
        <v>431818</v>
      </c>
      <c r="BE681" s="2169"/>
      <c r="BF681" s="1338"/>
      <c r="BG681" s="1302"/>
      <c r="BH681" s="1338"/>
      <c r="BI681" s="1303"/>
      <c r="BJ681" s="1342"/>
      <c r="BK681" s="1304"/>
      <c r="BL681" s="1229"/>
      <c r="BM681" s="1229"/>
      <c r="BN681" s="1229"/>
      <c r="BO681" s="1490">
        <f t="shared" si="300"/>
        <v>0</v>
      </c>
      <c r="BP681" s="1316">
        <f t="shared" si="306"/>
        <v>11518180</v>
      </c>
      <c r="BQ681" s="1305"/>
      <c r="BS681" s="1298">
        <f t="shared" si="294"/>
        <v>8</v>
      </c>
      <c r="BT681" s="1298">
        <f t="shared" si="295"/>
        <v>0</v>
      </c>
      <c r="BU681" s="1298">
        <f t="shared" si="296"/>
        <v>0</v>
      </c>
      <c r="BV681" s="1298">
        <f t="shared" si="297"/>
        <v>2</v>
      </c>
      <c r="BW681" s="1298">
        <f t="shared" si="298"/>
        <v>11518180</v>
      </c>
    </row>
    <row r="682" spans="1:75" ht="15" customHeight="1" x14ac:dyDescent="0.25">
      <c r="A682" s="1315">
        <v>13</v>
      </c>
      <c r="B682" s="1339">
        <v>43628</v>
      </c>
      <c r="C682" s="1268">
        <v>674</v>
      </c>
      <c r="D682" s="2265" t="s">
        <v>162</v>
      </c>
      <c r="E682" s="1266" t="s">
        <v>88</v>
      </c>
      <c r="F682" s="794">
        <v>10</v>
      </c>
      <c r="G682" s="1491">
        <f t="shared" si="299"/>
        <v>13318180</v>
      </c>
      <c r="H682" s="1268"/>
      <c r="I682" s="2605">
        <f t="shared" si="301"/>
        <v>0</v>
      </c>
      <c r="J682" s="808"/>
      <c r="K682" s="2605">
        <f t="shared" si="283"/>
        <v>0</v>
      </c>
      <c r="L682" s="2768"/>
      <c r="M682" s="2605">
        <f t="shared" si="284"/>
        <v>0</v>
      </c>
      <c r="N682" s="1505">
        <f t="shared" si="304"/>
        <v>10</v>
      </c>
      <c r="O682" s="1494">
        <f t="shared" si="304"/>
        <v>13318180</v>
      </c>
      <c r="P682" s="1494">
        <f t="shared" si="305"/>
        <v>400000</v>
      </c>
      <c r="Q682" s="1307"/>
      <c r="R682" s="1508">
        <v>1331818</v>
      </c>
      <c r="S682" s="1508">
        <v>1931818</v>
      </c>
      <c r="T682" s="1508">
        <v>2231818</v>
      </c>
      <c r="U682" s="1508">
        <v>431818</v>
      </c>
      <c r="V682" s="1302"/>
      <c r="W682" s="1338"/>
      <c r="X682" s="2299"/>
      <c r="Y682" s="1338"/>
      <c r="Z682" s="2450"/>
      <c r="AA682" s="1342"/>
      <c r="AB682" s="1340"/>
      <c r="AC682" s="1229"/>
      <c r="AD682" s="1229"/>
      <c r="AE682" s="1229"/>
      <c r="AF682" s="1490">
        <f t="shared" si="285"/>
        <v>0</v>
      </c>
      <c r="AG682" s="1316">
        <f t="shared" si="286"/>
        <v>13318180</v>
      </c>
      <c r="AH682" s="1305"/>
      <c r="AI682" s="1313"/>
      <c r="AJ682" s="1267"/>
      <c r="AK682" s="1299"/>
      <c r="AL682" s="2538"/>
      <c r="AM682" s="2262"/>
      <c r="AN682" s="1266"/>
      <c r="AO682" s="1254"/>
      <c r="AP682" s="1491">
        <f t="shared" si="287"/>
        <v>0</v>
      </c>
      <c r="AQ682" s="1268"/>
      <c r="AR682" s="1492">
        <f t="shared" si="288"/>
        <v>0</v>
      </c>
      <c r="AS682" s="808"/>
      <c r="AT682" s="1492">
        <f t="shared" si="289"/>
        <v>0</v>
      </c>
      <c r="AU682" s="809"/>
      <c r="AV682" s="1492">
        <f t="shared" si="290"/>
        <v>0</v>
      </c>
      <c r="AW682" s="1493">
        <f t="shared" si="291"/>
        <v>0</v>
      </c>
      <c r="AX682" s="2153">
        <f t="shared" si="292"/>
        <v>0</v>
      </c>
      <c r="AY682" s="1495">
        <f t="shared" si="293"/>
        <v>0</v>
      </c>
      <c r="AZ682" s="1271"/>
      <c r="BA682" s="1508">
        <v>1331818</v>
      </c>
      <c r="BB682" s="1508">
        <v>1931818</v>
      </c>
      <c r="BC682" s="1508">
        <v>2231818</v>
      </c>
      <c r="BD682" s="1508">
        <v>431818</v>
      </c>
      <c r="BE682" s="2169"/>
      <c r="BF682" s="1338"/>
      <c r="BG682" s="1302"/>
      <c r="BH682" s="1338"/>
      <c r="BI682" s="1303"/>
      <c r="BJ682" s="1342"/>
      <c r="BK682" s="1304"/>
      <c r="BL682" s="1229"/>
      <c r="BM682" s="1229"/>
      <c r="BN682" s="1229"/>
      <c r="BO682" s="1490">
        <f t="shared" si="300"/>
        <v>0</v>
      </c>
      <c r="BP682" s="1316">
        <f t="shared" si="306"/>
        <v>13318180</v>
      </c>
      <c r="BQ682" s="1305"/>
      <c r="BS682" s="1298">
        <f t="shared" si="294"/>
        <v>10</v>
      </c>
      <c r="BT682" s="1298">
        <f t="shared" si="295"/>
        <v>0</v>
      </c>
      <c r="BU682" s="1298">
        <f t="shared" si="296"/>
        <v>0</v>
      </c>
      <c r="BV682" s="1298">
        <f t="shared" si="297"/>
        <v>0</v>
      </c>
      <c r="BW682" s="1298">
        <f t="shared" si="298"/>
        <v>13318180</v>
      </c>
    </row>
    <row r="683" spans="1:75" ht="15" customHeight="1" x14ac:dyDescent="0.25">
      <c r="A683" s="1315">
        <v>14</v>
      </c>
      <c r="B683" s="1339">
        <v>43628</v>
      </c>
      <c r="C683" s="1268">
        <v>675</v>
      </c>
      <c r="D683" s="2265" t="s">
        <v>37</v>
      </c>
      <c r="E683" s="1266" t="s">
        <v>88</v>
      </c>
      <c r="F683" s="794">
        <v>10</v>
      </c>
      <c r="G683" s="1491">
        <f t="shared" si="299"/>
        <v>13318180</v>
      </c>
      <c r="H683" s="1268"/>
      <c r="I683" s="2605">
        <f t="shared" si="301"/>
        <v>0</v>
      </c>
      <c r="J683" s="808"/>
      <c r="K683" s="2605">
        <f t="shared" si="283"/>
        <v>0</v>
      </c>
      <c r="L683" s="2768"/>
      <c r="M683" s="2605">
        <f t="shared" si="284"/>
        <v>0</v>
      </c>
      <c r="N683" s="1505">
        <f t="shared" si="304"/>
        <v>10</v>
      </c>
      <c r="O683" s="1494">
        <f t="shared" si="304"/>
        <v>13318180</v>
      </c>
      <c r="P683" s="1494">
        <f t="shared" si="305"/>
        <v>400000</v>
      </c>
      <c r="Q683" s="1307"/>
      <c r="R683" s="1508">
        <v>1331818</v>
      </c>
      <c r="S683" s="1508">
        <v>1931818</v>
      </c>
      <c r="T683" s="1508">
        <v>2231818</v>
      </c>
      <c r="U683" s="1508">
        <v>431818</v>
      </c>
      <c r="V683" s="1302"/>
      <c r="W683" s="1338"/>
      <c r="X683" s="2299"/>
      <c r="Y683" s="1338"/>
      <c r="Z683" s="2450"/>
      <c r="AA683" s="1342"/>
      <c r="AB683" s="1340"/>
      <c r="AC683" s="1229"/>
      <c r="AD683" s="1229"/>
      <c r="AE683" s="1229"/>
      <c r="AF683" s="1490">
        <f t="shared" si="285"/>
        <v>0</v>
      </c>
      <c r="AG683" s="1316">
        <f t="shared" si="286"/>
        <v>13318180</v>
      </c>
      <c r="AH683" s="1305"/>
      <c r="AI683" s="1313"/>
      <c r="AJ683" s="1267"/>
      <c r="AK683" s="1299"/>
      <c r="AL683" s="2538"/>
      <c r="AM683" s="2262"/>
      <c r="AN683" s="1266"/>
      <c r="AO683" s="1254"/>
      <c r="AP683" s="1491">
        <f t="shared" si="287"/>
        <v>0</v>
      </c>
      <c r="AQ683" s="1268"/>
      <c r="AR683" s="1492">
        <f t="shared" si="288"/>
        <v>0</v>
      </c>
      <c r="AS683" s="808"/>
      <c r="AT683" s="1492">
        <f t="shared" si="289"/>
        <v>0</v>
      </c>
      <c r="AU683" s="809"/>
      <c r="AV683" s="1492">
        <f t="shared" si="290"/>
        <v>0</v>
      </c>
      <c r="AW683" s="1493">
        <f t="shared" si="291"/>
        <v>0</v>
      </c>
      <c r="AX683" s="2153">
        <f t="shared" si="292"/>
        <v>0</v>
      </c>
      <c r="AY683" s="1495">
        <f t="shared" si="293"/>
        <v>0</v>
      </c>
      <c r="AZ683" s="1271"/>
      <c r="BA683" s="1508">
        <v>1331818</v>
      </c>
      <c r="BB683" s="1508">
        <v>1931818</v>
      </c>
      <c r="BC683" s="1508">
        <v>2231818</v>
      </c>
      <c r="BD683" s="1508">
        <v>431818</v>
      </c>
      <c r="BE683" s="2169"/>
      <c r="BF683" s="1338"/>
      <c r="BG683" s="1302"/>
      <c r="BH683" s="1338"/>
      <c r="BI683" s="1303"/>
      <c r="BJ683" s="1342"/>
      <c r="BK683" s="1304"/>
      <c r="BL683" s="1229"/>
      <c r="BM683" s="1229"/>
      <c r="BN683" s="1229"/>
      <c r="BO683" s="1490">
        <f t="shared" si="300"/>
        <v>0</v>
      </c>
      <c r="BP683" s="1316">
        <f t="shared" si="306"/>
        <v>13318180</v>
      </c>
      <c r="BQ683" s="1305"/>
      <c r="BS683" s="1298">
        <f t="shared" si="294"/>
        <v>10</v>
      </c>
      <c r="BT683" s="1298">
        <f t="shared" si="295"/>
        <v>0</v>
      </c>
      <c r="BU683" s="1298">
        <f t="shared" si="296"/>
        <v>0</v>
      </c>
      <c r="BV683" s="1298">
        <f t="shared" si="297"/>
        <v>0</v>
      </c>
      <c r="BW683" s="1298">
        <f t="shared" si="298"/>
        <v>13318180</v>
      </c>
    </row>
    <row r="684" spans="1:75" ht="15" customHeight="1" x14ac:dyDescent="0.25">
      <c r="A684" s="1315">
        <v>15</v>
      </c>
      <c r="B684" s="1339">
        <v>43628</v>
      </c>
      <c r="C684" s="1268">
        <v>676</v>
      </c>
      <c r="D684" s="2265" t="s">
        <v>245</v>
      </c>
      <c r="E684" s="1266" t="s">
        <v>88</v>
      </c>
      <c r="F684" s="794">
        <v>5</v>
      </c>
      <c r="G684" s="1491">
        <f t="shared" si="299"/>
        <v>6659090</v>
      </c>
      <c r="H684" s="1268"/>
      <c r="I684" s="2605">
        <f t="shared" si="301"/>
        <v>0</v>
      </c>
      <c r="J684" s="808"/>
      <c r="K684" s="2605">
        <f t="shared" si="283"/>
        <v>0</v>
      </c>
      <c r="L684" s="2768"/>
      <c r="M684" s="2605">
        <f t="shared" si="284"/>
        <v>0</v>
      </c>
      <c r="N684" s="1505">
        <f t="shared" si="304"/>
        <v>5</v>
      </c>
      <c r="O684" s="1494">
        <f t="shared" si="304"/>
        <v>6659090</v>
      </c>
      <c r="P684" s="1494">
        <f t="shared" si="305"/>
        <v>200000</v>
      </c>
      <c r="Q684" s="1307"/>
      <c r="R684" s="1508">
        <v>1331818</v>
      </c>
      <c r="S684" s="1508">
        <v>1931818</v>
      </c>
      <c r="T684" s="1508">
        <v>2231818</v>
      </c>
      <c r="U684" s="1508">
        <v>431818</v>
      </c>
      <c r="V684" s="1302"/>
      <c r="W684" s="1338"/>
      <c r="X684" s="2299"/>
      <c r="Y684" s="1338"/>
      <c r="Z684" s="2450"/>
      <c r="AA684" s="1342"/>
      <c r="AB684" s="1340"/>
      <c r="AC684" s="1229"/>
      <c r="AD684" s="1229"/>
      <c r="AE684" s="1229"/>
      <c r="AF684" s="1490">
        <f t="shared" si="285"/>
        <v>0</v>
      </c>
      <c r="AG684" s="1316">
        <f t="shared" si="286"/>
        <v>6659090</v>
      </c>
      <c r="AH684" s="1305"/>
      <c r="AI684" s="1313"/>
      <c r="AJ684" s="1267"/>
      <c r="AK684" s="1299"/>
      <c r="AL684" s="2538"/>
      <c r="AM684" s="2262"/>
      <c r="AN684" s="1266"/>
      <c r="AO684" s="1254"/>
      <c r="AP684" s="1491">
        <f t="shared" si="287"/>
        <v>0</v>
      </c>
      <c r="AQ684" s="1268"/>
      <c r="AR684" s="1492">
        <f t="shared" si="288"/>
        <v>0</v>
      </c>
      <c r="AS684" s="808"/>
      <c r="AT684" s="1492">
        <f t="shared" si="289"/>
        <v>0</v>
      </c>
      <c r="AU684" s="809"/>
      <c r="AV684" s="1492">
        <f t="shared" si="290"/>
        <v>0</v>
      </c>
      <c r="AW684" s="1493">
        <f t="shared" si="291"/>
        <v>0</v>
      </c>
      <c r="AX684" s="2153">
        <f t="shared" si="292"/>
        <v>0</v>
      </c>
      <c r="AY684" s="1495">
        <f t="shared" si="293"/>
        <v>0</v>
      </c>
      <c r="AZ684" s="1271"/>
      <c r="BA684" s="1508">
        <v>1331818</v>
      </c>
      <c r="BB684" s="1508">
        <v>1931818</v>
      </c>
      <c r="BC684" s="1508">
        <v>2231818</v>
      </c>
      <c r="BD684" s="1508">
        <v>431818</v>
      </c>
      <c r="BE684" s="2169"/>
      <c r="BF684" s="1338"/>
      <c r="BG684" s="1302"/>
      <c r="BH684" s="1338"/>
      <c r="BI684" s="1303"/>
      <c r="BJ684" s="1342"/>
      <c r="BK684" s="1304"/>
      <c r="BL684" s="1229"/>
      <c r="BM684" s="1229"/>
      <c r="BN684" s="1229"/>
      <c r="BO684" s="1490">
        <f t="shared" si="300"/>
        <v>0</v>
      </c>
      <c r="BP684" s="1316">
        <f t="shared" si="306"/>
        <v>6659090</v>
      </c>
      <c r="BQ684" s="1305"/>
      <c r="BS684" s="1298">
        <f t="shared" si="294"/>
        <v>5</v>
      </c>
      <c r="BT684" s="1298">
        <f t="shared" si="295"/>
        <v>0</v>
      </c>
      <c r="BU684" s="1298">
        <f t="shared" si="296"/>
        <v>0</v>
      </c>
      <c r="BV684" s="1298">
        <f t="shared" si="297"/>
        <v>0</v>
      </c>
      <c r="BW684" s="1298">
        <f t="shared" si="298"/>
        <v>6659090</v>
      </c>
    </row>
    <row r="685" spans="1:75" ht="15" customHeight="1" x14ac:dyDescent="0.25">
      <c r="A685" s="1315">
        <v>16</v>
      </c>
      <c r="B685" s="1339">
        <v>43628</v>
      </c>
      <c r="C685" s="1268">
        <v>677</v>
      </c>
      <c r="D685" s="2265" t="s">
        <v>246</v>
      </c>
      <c r="E685" s="1266" t="s">
        <v>88</v>
      </c>
      <c r="F685" s="794">
        <v>5</v>
      </c>
      <c r="G685" s="1491">
        <f t="shared" si="299"/>
        <v>6659090</v>
      </c>
      <c r="H685" s="1268"/>
      <c r="I685" s="2605">
        <f t="shared" si="301"/>
        <v>0</v>
      </c>
      <c r="J685" s="808"/>
      <c r="K685" s="2605">
        <f t="shared" si="283"/>
        <v>0</v>
      </c>
      <c r="L685" s="2768"/>
      <c r="M685" s="2605">
        <f t="shared" si="284"/>
        <v>0</v>
      </c>
      <c r="N685" s="1505">
        <f t="shared" si="304"/>
        <v>5</v>
      </c>
      <c r="O685" s="1494">
        <f t="shared" si="304"/>
        <v>6659090</v>
      </c>
      <c r="P685" s="1494">
        <f t="shared" si="305"/>
        <v>200000</v>
      </c>
      <c r="Q685" s="1307"/>
      <c r="R685" s="1508">
        <v>1331818</v>
      </c>
      <c r="S685" s="1508">
        <v>1931818</v>
      </c>
      <c r="T685" s="1508">
        <v>2231818</v>
      </c>
      <c r="U685" s="1508">
        <v>431818</v>
      </c>
      <c r="V685" s="1302"/>
      <c r="W685" s="1338"/>
      <c r="X685" s="2299"/>
      <c r="Y685" s="1338"/>
      <c r="Z685" s="2450"/>
      <c r="AA685" s="1342"/>
      <c r="AB685" s="1340"/>
      <c r="AC685" s="1229"/>
      <c r="AD685" s="1229"/>
      <c r="AE685" s="1229"/>
      <c r="AF685" s="1490">
        <f t="shared" si="285"/>
        <v>0</v>
      </c>
      <c r="AG685" s="1316">
        <f t="shared" si="286"/>
        <v>6659090</v>
      </c>
      <c r="AH685" s="1305"/>
      <c r="AI685" s="1313"/>
      <c r="AJ685" s="1267"/>
      <c r="AK685" s="1299"/>
      <c r="AL685" s="2538"/>
      <c r="AM685" s="2262"/>
      <c r="AN685" s="1266"/>
      <c r="AO685" s="1254"/>
      <c r="AP685" s="1491">
        <f t="shared" si="287"/>
        <v>0</v>
      </c>
      <c r="AQ685" s="1268"/>
      <c r="AR685" s="1492">
        <f t="shared" si="288"/>
        <v>0</v>
      </c>
      <c r="AS685" s="808"/>
      <c r="AT685" s="1492">
        <f t="shared" si="289"/>
        <v>0</v>
      </c>
      <c r="AU685" s="809"/>
      <c r="AV685" s="1492">
        <f t="shared" si="290"/>
        <v>0</v>
      </c>
      <c r="AW685" s="1493">
        <f t="shared" si="291"/>
        <v>0</v>
      </c>
      <c r="AX685" s="2153">
        <f t="shared" si="292"/>
        <v>0</v>
      </c>
      <c r="AY685" s="1495">
        <f t="shared" si="293"/>
        <v>0</v>
      </c>
      <c r="AZ685" s="1271"/>
      <c r="BA685" s="1508">
        <v>1331818</v>
      </c>
      <c r="BB685" s="1508">
        <v>1931818</v>
      </c>
      <c r="BC685" s="1508">
        <v>2231818</v>
      </c>
      <c r="BD685" s="1508">
        <v>431818</v>
      </c>
      <c r="BE685" s="2169"/>
      <c r="BF685" s="1338"/>
      <c r="BG685" s="1302"/>
      <c r="BH685" s="1338"/>
      <c r="BI685" s="1303"/>
      <c r="BJ685" s="1342"/>
      <c r="BK685" s="1304"/>
      <c r="BL685" s="1229"/>
      <c r="BM685" s="1229"/>
      <c r="BN685" s="1229"/>
      <c r="BO685" s="1490">
        <f t="shared" si="300"/>
        <v>0</v>
      </c>
      <c r="BP685" s="1316">
        <f t="shared" si="306"/>
        <v>6659090</v>
      </c>
      <c r="BQ685" s="1305"/>
      <c r="BS685" s="1298">
        <f t="shared" si="294"/>
        <v>5</v>
      </c>
      <c r="BT685" s="1298">
        <f t="shared" si="295"/>
        <v>0</v>
      </c>
      <c r="BU685" s="1298">
        <f t="shared" si="296"/>
        <v>0</v>
      </c>
      <c r="BV685" s="1298">
        <f t="shared" si="297"/>
        <v>0</v>
      </c>
      <c r="BW685" s="1298">
        <f t="shared" si="298"/>
        <v>6659090</v>
      </c>
    </row>
    <row r="686" spans="1:75" ht="15" customHeight="1" x14ac:dyDescent="0.25">
      <c r="A686" s="1315">
        <v>17</v>
      </c>
      <c r="B686" s="1339">
        <v>43628</v>
      </c>
      <c r="C686" s="1268">
        <v>678</v>
      </c>
      <c r="D686" s="2265" t="s">
        <v>328</v>
      </c>
      <c r="E686" s="1266" t="s">
        <v>241</v>
      </c>
      <c r="F686" s="794">
        <v>9</v>
      </c>
      <c r="G686" s="1491">
        <f t="shared" si="299"/>
        <v>11986362</v>
      </c>
      <c r="H686" s="1268"/>
      <c r="I686" s="2605">
        <f t="shared" si="301"/>
        <v>0</v>
      </c>
      <c r="J686" s="808"/>
      <c r="K686" s="2605">
        <f t="shared" si="283"/>
        <v>0</v>
      </c>
      <c r="L686" s="2768">
        <v>1</v>
      </c>
      <c r="M686" s="2605">
        <f t="shared" si="284"/>
        <v>431818</v>
      </c>
      <c r="N686" s="1505">
        <f t="shared" si="304"/>
        <v>10</v>
      </c>
      <c r="O686" s="1494">
        <f t="shared" si="304"/>
        <v>12418180</v>
      </c>
      <c r="P686" s="1494">
        <f>+N686*40000</f>
        <v>400000</v>
      </c>
      <c r="Q686" s="1307"/>
      <c r="R686" s="1508">
        <v>1331818</v>
      </c>
      <c r="S686" s="1508">
        <v>1931818</v>
      </c>
      <c r="T686" s="1508">
        <v>2231818</v>
      </c>
      <c r="U686" s="1508">
        <v>431818</v>
      </c>
      <c r="V686" s="1302"/>
      <c r="W686" s="1338"/>
      <c r="X686" s="2299"/>
      <c r="Y686" s="1338"/>
      <c r="Z686" s="2450"/>
      <c r="AA686" s="1342"/>
      <c r="AB686" s="1340"/>
      <c r="AC686" s="1229"/>
      <c r="AD686" s="1229"/>
      <c r="AE686" s="1229"/>
      <c r="AF686" s="1490">
        <f t="shared" si="285"/>
        <v>0</v>
      </c>
      <c r="AG686" s="1316">
        <f t="shared" si="286"/>
        <v>12418180</v>
      </c>
      <c r="AH686" s="1305"/>
      <c r="AI686" s="1313"/>
      <c r="AJ686" s="1267"/>
      <c r="AK686" s="1299"/>
      <c r="AL686" s="2538"/>
      <c r="AM686" s="2262"/>
      <c r="AN686" s="1266"/>
      <c r="AO686" s="1254"/>
      <c r="AP686" s="1491">
        <f t="shared" si="287"/>
        <v>0</v>
      </c>
      <c r="AQ686" s="1268"/>
      <c r="AR686" s="1492">
        <f t="shared" si="288"/>
        <v>0</v>
      </c>
      <c r="AS686" s="808"/>
      <c r="AT686" s="1492">
        <f t="shared" si="289"/>
        <v>0</v>
      </c>
      <c r="AU686" s="809"/>
      <c r="AV686" s="1492">
        <f t="shared" si="290"/>
        <v>0</v>
      </c>
      <c r="AW686" s="1493">
        <f t="shared" si="291"/>
        <v>0</v>
      </c>
      <c r="AX686" s="2153">
        <f t="shared" si="292"/>
        <v>0</v>
      </c>
      <c r="AY686" s="1495">
        <f t="shared" si="293"/>
        <v>0</v>
      </c>
      <c r="AZ686" s="1271"/>
      <c r="BA686" s="1508">
        <v>1331818</v>
      </c>
      <c r="BB686" s="1508">
        <v>1931818</v>
      </c>
      <c r="BC686" s="1508">
        <v>2231818</v>
      </c>
      <c r="BD686" s="1508">
        <v>431818</v>
      </c>
      <c r="BE686" s="2169"/>
      <c r="BF686" s="1338"/>
      <c r="BG686" s="1302"/>
      <c r="BH686" s="1338"/>
      <c r="BI686" s="1303"/>
      <c r="BJ686" s="1342"/>
      <c r="BK686" s="1304"/>
      <c r="BL686" s="1229"/>
      <c r="BM686" s="1229"/>
      <c r="BN686" s="1229"/>
      <c r="BO686" s="1490">
        <f t="shared" si="300"/>
        <v>0</v>
      </c>
      <c r="BP686" s="1316">
        <f t="shared" si="306"/>
        <v>12418180</v>
      </c>
      <c r="BQ686" s="1305"/>
      <c r="BS686" s="1298">
        <f t="shared" si="294"/>
        <v>9</v>
      </c>
      <c r="BT686" s="1298">
        <f t="shared" si="295"/>
        <v>0</v>
      </c>
      <c r="BU686" s="1298">
        <f t="shared" si="296"/>
        <v>0</v>
      </c>
      <c r="BV686" s="1298">
        <f t="shared" si="297"/>
        <v>1</v>
      </c>
      <c r="BW686" s="1298">
        <f t="shared" si="298"/>
        <v>12418180</v>
      </c>
    </row>
    <row r="687" spans="1:75" ht="15" customHeight="1" x14ac:dyDescent="0.25">
      <c r="A687" s="1315">
        <v>18</v>
      </c>
      <c r="B687" s="1339">
        <v>43628</v>
      </c>
      <c r="C687" s="1268">
        <v>679</v>
      </c>
      <c r="D687" s="2265" t="s">
        <v>247</v>
      </c>
      <c r="E687" s="1266" t="s">
        <v>241</v>
      </c>
      <c r="F687" s="794">
        <v>10</v>
      </c>
      <c r="G687" s="1491">
        <f t="shared" si="299"/>
        <v>13318180</v>
      </c>
      <c r="H687" s="1268"/>
      <c r="I687" s="2605">
        <f t="shared" si="301"/>
        <v>0</v>
      </c>
      <c r="J687" s="808"/>
      <c r="K687" s="2605">
        <f t="shared" si="283"/>
        <v>0</v>
      </c>
      <c r="L687" s="2768">
        <v>2</v>
      </c>
      <c r="M687" s="2605">
        <f t="shared" si="284"/>
        <v>863636</v>
      </c>
      <c r="N687" s="1505">
        <f t="shared" si="304"/>
        <v>12</v>
      </c>
      <c r="O687" s="1494">
        <f t="shared" si="304"/>
        <v>14181816</v>
      </c>
      <c r="P687" s="1494">
        <f t="shared" ref="P687:P699" si="307">+N687*40000</f>
        <v>480000</v>
      </c>
      <c r="Q687" s="1307"/>
      <c r="R687" s="1508">
        <v>1331818</v>
      </c>
      <c r="S687" s="1508">
        <v>1931818</v>
      </c>
      <c r="T687" s="1508">
        <v>2231818</v>
      </c>
      <c r="U687" s="1508">
        <v>431818</v>
      </c>
      <c r="V687" s="1302"/>
      <c r="W687" s="1338"/>
      <c r="X687" s="2299"/>
      <c r="Y687" s="1338"/>
      <c r="Z687" s="2450"/>
      <c r="AA687" s="1342"/>
      <c r="AB687" s="1340"/>
      <c r="AC687" s="1229"/>
      <c r="AD687" s="1229"/>
      <c r="AE687" s="1229"/>
      <c r="AF687" s="1490">
        <f t="shared" si="285"/>
        <v>0</v>
      </c>
      <c r="AG687" s="1316">
        <f t="shared" si="286"/>
        <v>14181816</v>
      </c>
      <c r="AH687" s="1305"/>
      <c r="AI687" s="1313"/>
      <c r="AJ687" s="1267"/>
      <c r="AK687" s="1299"/>
      <c r="AL687" s="2538"/>
      <c r="AM687" s="2262"/>
      <c r="AN687" s="1266"/>
      <c r="AO687" s="1254"/>
      <c r="AP687" s="1491">
        <f t="shared" si="287"/>
        <v>0</v>
      </c>
      <c r="AQ687" s="1268"/>
      <c r="AR687" s="1492">
        <f t="shared" si="288"/>
        <v>0</v>
      </c>
      <c r="AS687" s="808"/>
      <c r="AT687" s="1492">
        <f t="shared" si="289"/>
        <v>0</v>
      </c>
      <c r="AU687" s="809"/>
      <c r="AV687" s="1492">
        <f t="shared" si="290"/>
        <v>0</v>
      </c>
      <c r="AW687" s="1493">
        <f t="shared" si="291"/>
        <v>0</v>
      </c>
      <c r="AX687" s="2153">
        <f t="shared" si="292"/>
        <v>0</v>
      </c>
      <c r="AY687" s="1495">
        <f t="shared" si="293"/>
        <v>0</v>
      </c>
      <c r="AZ687" s="1271"/>
      <c r="BA687" s="1508">
        <v>1331818</v>
      </c>
      <c r="BB687" s="1508">
        <v>1931818</v>
      </c>
      <c r="BC687" s="1508">
        <v>2231818</v>
      </c>
      <c r="BD687" s="1508">
        <v>431818</v>
      </c>
      <c r="BE687" s="2169"/>
      <c r="BF687" s="1338"/>
      <c r="BG687" s="1302"/>
      <c r="BH687" s="1338"/>
      <c r="BI687" s="1303"/>
      <c r="BJ687" s="1342"/>
      <c r="BK687" s="1340"/>
      <c r="BL687" s="1229"/>
      <c r="BM687" s="1229"/>
      <c r="BN687" s="1229"/>
      <c r="BO687" s="1490">
        <f t="shared" si="300"/>
        <v>0</v>
      </c>
      <c r="BP687" s="1316">
        <f t="shared" si="306"/>
        <v>14181816</v>
      </c>
      <c r="BQ687" s="1305"/>
      <c r="BS687" s="1298">
        <f t="shared" si="294"/>
        <v>10</v>
      </c>
      <c r="BT687" s="1298">
        <f t="shared" si="295"/>
        <v>0</v>
      </c>
      <c r="BU687" s="1298">
        <f t="shared" si="296"/>
        <v>0</v>
      </c>
      <c r="BV687" s="1298">
        <f t="shared" si="297"/>
        <v>2</v>
      </c>
      <c r="BW687" s="1298">
        <f t="shared" si="298"/>
        <v>14181816</v>
      </c>
    </row>
    <row r="688" spans="1:75" ht="15" customHeight="1" x14ac:dyDescent="0.25">
      <c r="A688" s="1315">
        <v>19</v>
      </c>
      <c r="B688" s="1339">
        <v>43628</v>
      </c>
      <c r="C688" s="1268">
        <v>680</v>
      </c>
      <c r="D688" s="2265" t="s">
        <v>101</v>
      </c>
      <c r="E688" s="1266" t="s">
        <v>88</v>
      </c>
      <c r="F688" s="794">
        <v>8</v>
      </c>
      <c r="G688" s="1491">
        <f t="shared" si="299"/>
        <v>10654544</v>
      </c>
      <c r="H688" s="1268"/>
      <c r="I688" s="2605">
        <f t="shared" si="301"/>
        <v>0</v>
      </c>
      <c r="J688" s="808"/>
      <c r="K688" s="2605">
        <f t="shared" si="283"/>
        <v>0</v>
      </c>
      <c r="L688" s="2768">
        <v>2</v>
      </c>
      <c r="M688" s="2605">
        <f t="shared" si="284"/>
        <v>863636</v>
      </c>
      <c r="N688" s="1505">
        <f t="shared" si="304"/>
        <v>10</v>
      </c>
      <c r="O688" s="1494">
        <f t="shared" si="304"/>
        <v>11518180</v>
      </c>
      <c r="P688" s="1494">
        <f t="shared" si="307"/>
        <v>400000</v>
      </c>
      <c r="Q688" s="1307"/>
      <c r="R688" s="1508">
        <v>1331818</v>
      </c>
      <c r="S688" s="1508">
        <v>1931818</v>
      </c>
      <c r="T688" s="1508">
        <v>2231818</v>
      </c>
      <c r="U688" s="1508">
        <v>431818</v>
      </c>
      <c r="V688" s="1302"/>
      <c r="W688" s="1338"/>
      <c r="X688" s="2299"/>
      <c r="Y688" s="1338"/>
      <c r="Z688" s="2450"/>
      <c r="AA688" s="1342"/>
      <c r="AB688" s="1340"/>
      <c r="AC688" s="1229"/>
      <c r="AD688" s="1229"/>
      <c r="AE688" s="1229"/>
      <c r="AF688" s="1490">
        <f t="shared" si="285"/>
        <v>0</v>
      </c>
      <c r="AG688" s="1316">
        <f t="shared" si="286"/>
        <v>11518180</v>
      </c>
      <c r="AH688" s="1898"/>
      <c r="AI688" s="1313"/>
      <c r="AJ688" s="1267"/>
      <c r="AK688" s="1299"/>
      <c r="AL688" s="2538"/>
      <c r="AM688" s="2262"/>
      <c r="AN688" s="1266"/>
      <c r="AO688" s="1254"/>
      <c r="AP688" s="1491">
        <f t="shared" si="287"/>
        <v>0</v>
      </c>
      <c r="AQ688" s="1268"/>
      <c r="AR688" s="1492">
        <f t="shared" si="288"/>
        <v>0</v>
      </c>
      <c r="AS688" s="808"/>
      <c r="AT688" s="1492">
        <f t="shared" si="289"/>
        <v>0</v>
      </c>
      <c r="AU688" s="809"/>
      <c r="AV688" s="1492">
        <f t="shared" si="290"/>
        <v>0</v>
      </c>
      <c r="AW688" s="1493">
        <f t="shared" si="291"/>
        <v>0</v>
      </c>
      <c r="AX688" s="2153">
        <f t="shared" si="292"/>
        <v>0</v>
      </c>
      <c r="AY688" s="1495">
        <f t="shared" si="293"/>
        <v>0</v>
      </c>
      <c r="AZ688" s="1271"/>
      <c r="BA688" s="1508">
        <v>1331818</v>
      </c>
      <c r="BB688" s="1508">
        <v>1931818</v>
      </c>
      <c r="BC688" s="1508">
        <v>2231818</v>
      </c>
      <c r="BD688" s="1508">
        <v>431818</v>
      </c>
      <c r="BE688" s="2169"/>
      <c r="BF688" s="1338"/>
      <c r="BG688" s="1302"/>
      <c r="BH688" s="1338"/>
      <c r="BI688" s="1302"/>
      <c r="BJ688" s="1342"/>
      <c r="BK688" s="1304"/>
      <c r="BL688" s="1229"/>
      <c r="BM688" s="1229"/>
      <c r="BN688" s="1229"/>
      <c r="BO688" s="1490">
        <f t="shared" si="300"/>
        <v>0</v>
      </c>
      <c r="BP688" s="1316">
        <f t="shared" si="306"/>
        <v>11518180</v>
      </c>
      <c r="BQ688" s="1305"/>
      <c r="BS688" s="1298">
        <f t="shared" si="294"/>
        <v>8</v>
      </c>
      <c r="BT688" s="1298">
        <f t="shared" si="295"/>
        <v>0</v>
      </c>
      <c r="BU688" s="1298">
        <f t="shared" si="296"/>
        <v>0</v>
      </c>
      <c r="BV688" s="1298">
        <f t="shared" si="297"/>
        <v>2</v>
      </c>
      <c r="BW688" s="1298">
        <f t="shared" si="298"/>
        <v>11518180</v>
      </c>
    </row>
    <row r="689" spans="1:75" ht="15" customHeight="1" x14ac:dyDescent="0.25">
      <c r="A689" s="1315">
        <v>20</v>
      </c>
      <c r="B689" s="1339">
        <v>43628</v>
      </c>
      <c r="C689" s="1268">
        <v>681</v>
      </c>
      <c r="D689" s="2265" t="s">
        <v>248</v>
      </c>
      <c r="E689" s="1266" t="s">
        <v>241</v>
      </c>
      <c r="F689" s="794">
        <v>6</v>
      </c>
      <c r="G689" s="1491">
        <f t="shared" si="299"/>
        <v>7990908</v>
      </c>
      <c r="H689" s="1268">
        <v>1</v>
      </c>
      <c r="I689" s="2605">
        <f t="shared" si="301"/>
        <v>1931818</v>
      </c>
      <c r="J689" s="808"/>
      <c r="K689" s="2605">
        <f t="shared" si="283"/>
        <v>0</v>
      </c>
      <c r="L689" s="2768">
        <v>1</v>
      </c>
      <c r="M689" s="2605">
        <f t="shared" si="284"/>
        <v>431818</v>
      </c>
      <c r="N689" s="1505">
        <f t="shared" si="304"/>
        <v>8</v>
      </c>
      <c r="O689" s="1494">
        <f t="shared" si="304"/>
        <v>10354544</v>
      </c>
      <c r="P689" s="1494">
        <f t="shared" si="307"/>
        <v>320000</v>
      </c>
      <c r="Q689" s="1307"/>
      <c r="R689" s="1508">
        <v>1331818</v>
      </c>
      <c r="S689" s="1508">
        <v>1931818</v>
      </c>
      <c r="T689" s="1508">
        <v>2231818</v>
      </c>
      <c r="U689" s="1508">
        <v>431818</v>
      </c>
      <c r="V689" s="1302"/>
      <c r="W689" s="1338"/>
      <c r="X689" s="2299"/>
      <c r="Y689" s="1338"/>
      <c r="Z689" s="2450"/>
      <c r="AA689" s="1342"/>
      <c r="AB689" s="1340"/>
      <c r="AC689" s="1229"/>
      <c r="AD689" s="1229"/>
      <c r="AE689" s="1229"/>
      <c r="AF689" s="1490">
        <f t="shared" si="285"/>
        <v>0</v>
      </c>
      <c r="AG689" s="1316">
        <f t="shared" si="286"/>
        <v>10354544</v>
      </c>
      <c r="AH689" s="1305"/>
      <c r="AI689" s="1313"/>
      <c r="AJ689" s="1267"/>
      <c r="AK689" s="1299"/>
      <c r="AL689" s="2538"/>
      <c r="AM689" s="2262"/>
      <c r="AN689" s="1266"/>
      <c r="AO689" s="1254"/>
      <c r="AP689" s="1491">
        <f t="shared" si="287"/>
        <v>0</v>
      </c>
      <c r="AQ689" s="1268"/>
      <c r="AR689" s="1492">
        <f t="shared" si="288"/>
        <v>0</v>
      </c>
      <c r="AS689" s="808"/>
      <c r="AT689" s="1492">
        <f t="shared" si="289"/>
        <v>0</v>
      </c>
      <c r="AU689" s="809"/>
      <c r="AV689" s="1492">
        <f t="shared" si="290"/>
        <v>0</v>
      </c>
      <c r="AW689" s="1493">
        <f t="shared" si="291"/>
        <v>0</v>
      </c>
      <c r="AX689" s="2153">
        <f t="shared" si="292"/>
        <v>0</v>
      </c>
      <c r="AY689" s="1495">
        <f t="shared" si="293"/>
        <v>0</v>
      </c>
      <c r="AZ689" s="1271"/>
      <c r="BA689" s="1508">
        <v>1331818</v>
      </c>
      <c r="BB689" s="1508">
        <v>1931818</v>
      </c>
      <c r="BC689" s="1508">
        <v>2231818</v>
      </c>
      <c r="BD689" s="1508">
        <v>431818</v>
      </c>
      <c r="BE689" s="2169"/>
      <c r="BF689" s="1338"/>
      <c r="BG689" s="1302"/>
      <c r="BH689" s="1338"/>
      <c r="BI689" s="1303"/>
      <c r="BJ689" s="1342"/>
      <c r="BK689" s="1304"/>
      <c r="BL689" s="1229"/>
      <c r="BM689" s="1229"/>
      <c r="BN689" s="1229"/>
      <c r="BO689" s="1490">
        <f t="shared" si="300"/>
        <v>0</v>
      </c>
      <c r="BP689" s="1316">
        <f t="shared" si="306"/>
        <v>10354544</v>
      </c>
      <c r="BQ689" s="1305"/>
      <c r="BS689" s="1298">
        <f t="shared" si="294"/>
        <v>6</v>
      </c>
      <c r="BT689" s="1298">
        <f t="shared" si="295"/>
        <v>1</v>
      </c>
      <c r="BU689" s="1298">
        <f t="shared" si="296"/>
        <v>0</v>
      </c>
      <c r="BV689" s="1298">
        <f t="shared" si="297"/>
        <v>1</v>
      </c>
      <c r="BW689" s="1298">
        <f t="shared" si="298"/>
        <v>10354544</v>
      </c>
    </row>
    <row r="690" spans="1:75" ht="15" customHeight="1" x14ac:dyDescent="0.25">
      <c r="A690" s="1315">
        <v>21</v>
      </c>
      <c r="B690" s="1339">
        <v>43628</v>
      </c>
      <c r="C690" s="1268">
        <v>682</v>
      </c>
      <c r="D690" s="2265" t="s">
        <v>39</v>
      </c>
      <c r="E690" s="1266" t="s">
        <v>43</v>
      </c>
      <c r="F690" s="794">
        <v>9</v>
      </c>
      <c r="G690" s="1491">
        <f t="shared" si="299"/>
        <v>11986362</v>
      </c>
      <c r="H690" s="1268"/>
      <c r="I690" s="2605">
        <f t="shared" si="301"/>
        <v>0</v>
      </c>
      <c r="J690" s="808"/>
      <c r="K690" s="2605">
        <f t="shared" si="283"/>
        <v>0</v>
      </c>
      <c r="L690" s="2768">
        <v>1</v>
      </c>
      <c r="M690" s="2605">
        <f t="shared" si="284"/>
        <v>431818</v>
      </c>
      <c r="N690" s="1505">
        <f t="shared" si="304"/>
        <v>10</v>
      </c>
      <c r="O690" s="1494">
        <f t="shared" si="304"/>
        <v>12418180</v>
      </c>
      <c r="P690" s="1494">
        <f t="shared" si="307"/>
        <v>400000</v>
      </c>
      <c r="Q690" s="1307"/>
      <c r="R690" s="1508">
        <v>1331818</v>
      </c>
      <c r="S690" s="1508">
        <v>1931818</v>
      </c>
      <c r="T690" s="1508">
        <v>2231818</v>
      </c>
      <c r="U690" s="1508">
        <v>431818</v>
      </c>
      <c r="V690" s="1302"/>
      <c r="W690" s="1338"/>
      <c r="X690" s="2299"/>
      <c r="Y690" s="1338"/>
      <c r="Z690" s="2450"/>
      <c r="AA690" s="1342"/>
      <c r="AB690" s="1340"/>
      <c r="AC690" s="1229"/>
      <c r="AD690" s="1229"/>
      <c r="AE690" s="1229"/>
      <c r="AF690" s="1490">
        <f t="shared" si="285"/>
        <v>0</v>
      </c>
      <c r="AG690" s="1316">
        <f t="shared" si="286"/>
        <v>12418180</v>
      </c>
      <c r="AH690" s="1305"/>
      <c r="AI690" s="1313"/>
      <c r="AJ690" s="1267"/>
      <c r="AK690" s="1299"/>
      <c r="AL690" s="2538"/>
      <c r="AM690" s="2262"/>
      <c r="AN690" s="1266"/>
      <c r="AO690" s="1254"/>
      <c r="AP690" s="1491">
        <f t="shared" si="287"/>
        <v>0</v>
      </c>
      <c r="AQ690" s="1268"/>
      <c r="AR690" s="1492">
        <f t="shared" si="288"/>
        <v>0</v>
      </c>
      <c r="AS690" s="808"/>
      <c r="AT690" s="1492">
        <f t="shared" si="289"/>
        <v>0</v>
      </c>
      <c r="AU690" s="809"/>
      <c r="AV690" s="1492">
        <f t="shared" si="290"/>
        <v>0</v>
      </c>
      <c r="AW690" s="1493">
        <f t="shared" si="291"/>
        <v>0</v>
      </c>
      <c r="AX690" s="2153">
        <f t="shared" si="292"/>
        <v>0</v>
      </c>
      <c r="AY690" s="1495">
        <f t="shared" si="293"/>
        <v>0</v>
      </c>
      <c r="AZ690" s="1271"/>
      <c r="BA690" s="1508">
        <v>1331818</v>
      </c>
      <c r="BB690" s="1508">
        <v>1931818</v>
      </c>
      <c r="BC690" s="1508">
        <v>2231818</v>
      </c>
      <c r="BD690" s="1508">
        <v>431818</v>
      </c>
      <c r="BE690" s="2169"/>
      <c r="BF690" s="1338"/>
      <c r="BG690" s="1302"/>
      <c r="BH690" s="1338"/>
      <c r="BI690" s="1303"/>
      <c r="BJ690" s="1342"/>
      <c r="BK690" s="1304"/>
      <c r="BL690" s="1229"/>
      <c r="BM690" s="1229"/>
      <c r="BN690" s="1229"/>
      <c r="BO690" s="1490">
        <f t="shared" si="300"/>
        <v>0</v>
      </c>
      <c r="BP690" s="1316">
        <f t="shared" si="306"/>
        <v>12418180</v>
      </c>
      <c r="BQ690" s="1305"/>
      <c r="BS690" s="1298">
        <f t="shared" si="294"/>
        <v>9</v>
      </c>
      <c r="BT690" s="1298">
        <f t="shared" si="295"/>
        <v>0</v>
      </c>
      <c r="BU690" s="1298">
        <f t="shared" si="296"/>
        <v>0</v>
      </c>
      <c r="BV690" s="1298">
        <f t="shared" si="297"/>
        <v>1</v>
      </c>
      <c r="BW690" s="1298">
        <f t="shared" si="298"/>
        <v>12418180</v>
      </c>
    </row>
    <row r="691" spans="1:75" ht="15" customHeight="1" x14ac:dyDescent="0.25">
      <c r="A691" s="1315">
        <v>22</v>
      </c>
      <c r="B691" s="1339">
        <v>43628</v>
      </c>
      <c r="C691" s="1268">
        <v>683</v>
      </c>
      <c r="D691" s="2265" t="s">
        <v>226</v>
      </c>
      <c r="E691" s="1266" t="s">
        <v>43</v>
      </c>
      <c r="F691" s="794">
        <v>9</v>
      </c>
      <c r="G691" s="1491">
        <f t="shared" si="299"/>
        <v>11986362</v>
      </c>
      <c r="H691" s="1268"/>
      <c r="I691" s="2605">
        <f t="shared" si="301"/>
        <v>0</v>
      </c>
      <c r="J691" s="808"/>
      <c r="K691" s="2605">
        <f t="shared" si="283"/>
        <v>0</v>
      </c>
      <c r="L691" s="2768">
        <v>2</v>
      </c>
      <c r="M691" s="2605">
        <f t="shared" si="284"/>
        <v>863636</v>
      </c>
      <c r="N691" s="1505">
        <f t="shared" si="304"/>
        <v>11</v>
      </c>
      <c r="O691" s="1494">
        <f t="shared" si="304"/>
        <v>12849998</v>
      </c>
      <c r="P691" s="1494">
        <f t="shared" si="307"/>
        <v>440000</v>
      </c>
      <c r="Q691" s="1307"/>
      <c r="R691" s="1508">
        <v>1331818</v>
      </c>
      <c r="S691" s="1508">
        <v>1931818</v>
      </c>
      <c r="T691" s="1508">
        <v>2231818</v>
      </c>
      <c r="U691" s="1508">
        <v>431818</v>
      </c>
      <c r="V691" s="1302"/>
      <c r="W691" s="1338"/>
      <c r="X691" s="2299"/>
      <c r="Y691" s="1338"/>
      <c r="Z691" s="2450"/>
      <c r="AA691" s="1342"/>
      <c r="AB691" s="1340"/>
      <c r="AC691" s="1229"/>
      <c r="AD691" s="1229"/>
      <c r="AE691" s="1229"/>
      <c r="AF691" s="1490">
        <f t="shared" si="285"/>
        <v>0</v>
      </c>
      <c r="AG691" s="1316">
        <f t="shared" si="286"/>
        <v>12849998</v>
      </c>
      <c r="AH691" s="1305"/>
      <c r="AI691" s="1313"/>
      <c r="AJ691" s="1267"/>
      <c r="AK691" s="1299"/>
      <c r="AL691" s="2538"/>
      <c r="AM691" s="2262"/>
      <c r="AN691" s="1266"/>
      <c r="AO691" s="1254"/>
      <c r="AP691" s="1491">
        <f t="shared" si="287"/>
        <v>0</v>
      </c>
      <c r="AQ691" s="1268"/>
      <c r="AR691" s="1492">
        <f t="shared" si="288"/>
        <v>0</v>
      </c>
      <c r="AS691" s="808"/>
      <c r="AT691" s="1492">
        <f t="shared" si="289"/>
        <v>0</v>
      </c>
      <c r="AU691" s="809"/>
      <c r="AV691" s="1492">
        <f t="shared" si="290"/>
        <v>0</v>
      </c>
      <c r="AW691" s="1493">
        <f t="shared" si="291"/>
        <v>0</v>
      </c>
      <c r="AX691" s="2153">
        <f t="shared" si="292"/>
        <v>0</v>
      </c>
      <c r="AY691" s="1495">
        <f t="shared" si="293"/>
        <v>0</v>
      </c>
      <c r="AZ691" s="1271"/>
      <c r="BA691" s="1508">
        <v>1331818</v>
      </c>
      <c r="BB691" s="1508">
        <v>1931818</v>
      </c>
      <c r="BC691" s="1508">
        <v>2231818</v>
      </c>
      <c r="BD691" s="1508">
        <v>431818</v>
      </c>
      <c r="BE691" s="2169"/>
      <c r="BF691" s="1338"/>
      <c r="BG691" s="1302"/>
      <c r="BH691" s="1338"/>
      <c r="BI691" s="1303"/>
      <c r="BJ691" s="1342"/>
      <c r="BK691" s="1304"/>
      <c r="BL691" s="1229"/>
      <c r="BM691" s="1229"/>
      <c r="BN691" s="1229"/>
      <c r="BO691" s="1490">
        <f t="shared" si="300"/>
        <v>0</v>
      </c>
      <c r="BP691" s="1316">
        <f t="shared" si="306"/>
        <v>12849998</v>
      </c>
      <c r="BQ691" s="1305"/>
      <c r="BS691" s="1298">
        <f t="shared" si="294"/>
        <v>9</v>
      </c>
      <c r="BT691" s="1298">
        <f t="shared" si="295"/>
        <v>0</v>
      </c>
      <c r="BU691" s="1298">
        <f t="shared" si="296"/>
        <v>0</v>
      </c>
      <c r="BV691" s="1298">
        <f t="shared" si="297"/>
        <v>2</v>
      </c>
      <c r="BW691" s="1298">
        <f t="shared" si="298"/>
        <v>12849998</v>
      </c>
    </row>
    <row r="692" spans="1:75" ht="15" customHeight="1" x14ac:dyDescent="0.25">
      <c r="A692" s="1315">
        <v>23</v>
      </c>
      <c r="B692" s="1339">
        <v>43628</v>
      </c>
      <c r="C692" s="1268">
        <v>684</v>
      </c>
      <c r="D692" s="2265" t="s">
        <v>199</v>
      </c>
      <c r="E692" s="1266" t="s">
        <v>88</v>
      </c>
      <c r="F692" s="794">
        <v>8</v>
      </c>
      <c r="G692" s="1491">
        <f t="shared" si="299"/>
        <v>10654544</v>
      </c>
      <c r="H692" s="1268"/>
      <c r="I692" s="2605">
        <f t="shared" si="301"/>
        <v>0</v>
      </c>
      <c r="J692" s="808"/>
      <c r="K692" s="2605">
        <f t="shared" si="283"/>
        <v>0</v>
      </c>
      <c r="L692" s="2768">
        <v>2</v>
      </c>
      <c r="M692" s="2605">
        <f t="shared" si="284"/>
        <v>863636</v>
      </c>
      <c r="N692" s="1505">
        <f t="shared" si="304"/>
        <v>10</v>
      </c>
      <c r="O692" s="1494">
        <f t="shared" si="304"/>
        <v>11518180</v>
      </c>
      <c r="P692" s="1494">
        <f t="shared" si="307"/>
        <v>400000</v>
      </c>
      <c r="Q692" s="1307"/>
      <c r="R692" s="1508">
        <v>1331818</v>
      </c>
      <c r="S692" s="1508">
        <v>1931818</v>
      </c>
      <c r="T692" s="1508">
        <v>2231818</v>
      </c>
      <c r="U692" s="1508">
        <v>431818</v>
      </c>
      <c r="V692" s="1302"/>
      <c r="W692" s="1338"/>
      <c r="X692" s="2299"/>
      <c r="Y692" s="1338"/>
      <c r="Z692" s="2450"/>
      <c r="AA692" s="1342"/>
      <c r="AB692" s="1340"/>
      <c r="AC692" s="1229"/>
      <c r="AD692" s="1229"/>
      <c r="AE692" s="1229"/>
      <c r="AF692" s="1490">
        <f t="shared" si="285"/>
        <v>0</v>
      </c>
      <c r="AG692" s="1316">
        <f t="shared" si="286"/>
        <v>11518180</v>
      </c>
      <c r="AH692" s="1305"/>
      <c r="AI692" s="1313"/>
      <c r="AJ692" s="1267"/>
      <c r="AK692" s="1299"/>
      <c r="AL692" s="2538"/>
      <c r="AM692" s="2262"/>
      <c r="AN692" s="1266"/>
      <c r="AO692" s="1254"/>
      <c r="AP692" s="1491">
        <f t="shared" si="287"/>
        <v>0</v>
      </c>
      <c r="AQ692" s="1268"/>
      <c r="AR692" s="1492">
        <f t="shared" si="288"/>
        <v>0</v>
      </c>
      <c r="AS692" s="808"/>
      <c r="AT692" s="1492">
        <f t="shared" si="289"/>
        <v>0</v>
      </c>
      <c r="AU692" s="809"/>
      <c r="AV692" s="1492">
        <f t="shared" si="290"/>
        <v>0</v>
      </c>
      <c r="AW692" s="1493">
        <f t="shared" si="291"/>
        <v>0</v>
      </c>
      <c r="AX692" s="2153">
        <f t="shared" si="292"/>
        <v>0</v>
      </c>
      <c r="AY692" s="1495">
        <f t="shared" si="293"/>
        <v>0</v>
      </c>
      <c r="AZ692" s="1271"/>
      <c r="BA692" s="1508">
        <v>1331818</v>
      </c>
      <c r="BB692" s="1508">
        <v>1931818</v>
      </c>
      <c r="BC692" s="1508">
        <v>2231818</v>
      </c>
      <c r="BD692" s="1508">
        <v>431818</v>
      </c>
      <c r="BE692" s="2169"/>
      <c r="BF692" s="1338"/>
      <c r="BG692" s="1302"/>
      <c r="BH692" s="1338"/>
      <c r="BI692" s="1303"/>
      <c r="BJ692" s="1342"/>
      <c r="BK692" s="1304"/>
      <c r="BL692" s="1229"/>
      <c r="BM692" s="1229"/>
      <c r="BN692" s="1229"/>
      <c r="BO692" s="1490">
        <f t="shared" si="300"/>
        <v>0</v>
      </c>
      <c r="BP692" s="1316">
        <f t="shared" si="306"/>
        <v>11518180</v>
      </c>
      <c r="BQ692" s="1305"/>
      <c r="BS692" s="1298">
        <f t="shared" si="294"/>
        <v>8</v>
      </c>
      <c r="BT692" s="1298">
        <f t="shared" si="295"/>
        <v>0</v>
      </c>
      <c r="BU692" s="1298">
        <f t="shared" si="296"/>
        <v>0</v>
      </c>
      <c r="BV692" s="1298">
        <f t="shared" si="297"/>
        <v>2</v>
      </c>
      <c r="BW692" s="1298">
        <f t="shared" si="298"/>
        <v>11518180</v>
      </c>
    </row>
    <row r="693" spans="1:75" ht="15" customHeight="1" x14ac:dyDescent="0.25">
      <c r="A693" s="1315">
        <v>24</v>
      </c>
      <c r="B693" s="1339">
        <v>43628</v>
      </c>
      <c r="C693" s="1268">
        <v>685</v>
      </c>
      <c r="D693" s="2265" t="s">
        <v>249</v>
      </c>
      <c r="E693" s="1266" t="s">
        <v>88</v>
      </c>
      <c r="F693" s="794">
        <v>10</v>
      </c>
      <c r="G693" s="1491">
        <f t="shared" si="299"/>
        <v>13318180</v>
      </c>
      <c r="H693" s="1268"/>
      <c r="I693" s="2605">
        <f t="shared" si="301"/>
        <v>0</v>
      </c>
      <c r="J693" s="808"/>
      <c r="K693" s="2605">
        <f t="shared" si="283"/>
        <v>0</v>
      </c>
      <c r="L693" s="2768"/>
      <c r="M693" s="2605">
        <f t="shared" si="284"/>
        <v>0</v>
      </c>
      <c r="N693" s="1505">
        <f t="shared" si="304"/>
        <v>10</v>
      </c>
      <c r="O693" s="1494">
        <f t="shared" si="304"/>
        <v>13318180</v>
      </c>
      <c r="P693" s="1494">
        <f t="shared" si="307"/>
        <v>400000</v>
      </c>
      <c r="Q693" s="1307"/>
      <c r="R693" s="1508">
        <v>1331818</v>
      </c>
      <c r="S693" s="1508">
        <v>1931818</v>
      </c>
      <c r="T693" s="1508">
        <v>2231818</v>
      </c>
      <c r="U693" s="1508">
        <v>431818</v>
      </c>
      <c r="V693" s="1302"/>
      <c r="W693" s="1338"/>
      <c r="X693" s="2299"/>
      <c r="Y693" s="1338"/>
      <c r="Z693" s="1302"/>
      <c r="AA693" s="1342"/>
      <c r="AB693" s="1340"/>
      <c r="AC693" s="1229"/>
      <c r="AD693" s="1229"/>
      <c r="AE693" s="1229"/>
      <c r="AF693" s="1490">
        <f t="shared" si="285"/>
        <v>0</v>
      </c>
      <c r="AG693" s="1316">
        <f t="shared" si="286"/>
        <v>13318180</v>
      </c>
      <c r="AH693" s="1305"/>
      <c r="AI693" s="1313"/>
      <c r="AJ693" s="1267"/>
      <c r="AK693" s="1299"/>
      <c r="AL693" s="2538"/>
      <c r="AM693" s="2262"/>
      <c r="AN693" s="1266"/>
      <c r="AO693" s="1254"/>
      <c r="AP693" s="1491">
        <f t="shared" si="287"/>
        <v>0</v>
      </c>
      <c r="AQ693" s="1268"/>
      <c r="AR693" s="1492">
        <f t="shared" si="288"/>
        <v>0</v>
      </c>
      <c r="AS693" s="808"/>
      <c r="AT693" s="1492">
        <f t="shared" si="289"/>
        <v>0</v>
      </c>
      <c r="AU693" s="809"/>
      <c r="AV693" s="1492">
        <f t="shared" si="290"/>
        <v>0</v>
      </c>
      <c r="AW693" s="1493">
        <f t="shared" si="291"/>
        <v>0</v>
      </c>
      <c r="AX693" s="2153">
        <f t="shared" si="292"/>
        <v>0</v>
      </c>
      <c r="AY693" s="1495">
        <f t="shared" si="293"/>
        <v>0</v>
      </c>
      <c r="AZ693" s="1271"/>
      <c r="BA693" s="1508">
        <v>1331818</v>
      </c>
      <c r="BB693" s="1508">
        <v>1931818</v>
      </c>
      <c r="BC693" s="1508">
        <v>2231818</v>
      </c>
      <c r="BD693" s="1508">
        <v>431818</v>
      </c>
      <c r="BE693" s="2169"/>
      <c r="BF693" s="1338"/>
      <c r="BG693" s="1302"/>
      <c r="BH693" s="1338"/>
      <c r="BI693" s="1303"/>
      <c r="BJ693" s="1342"/>
      <c r="BK693" s="1304"/>
      <c r="BL693" s="1229"/>
      <c r="BM693" s="1229"/>
      <c r="BN693" s="1229"/>
      <c r="BO693" s="1490">
        <f t="shared" si="300"/>
        <v>0</v>
      </c>
      <c r="BP693" s="1316">
        <f t="shared" si="306"/>
        <v>13318180</v>
      </c>
      <c r="BQ693" s="1305"/>
      <c r="BS693" s="1298">
        <f t="shared" si="294"/>
        <v>10</v>
      </c>
      <c r="BT693" s="1298">
        <f t="shared" si="295"/>
        <v>0</v>
      </c>
      <c r="BU693" s="1298">
        <f t="shared" si="296"/>
        <v>0</v>
      </c>
      <c r="BV693" s="1298">
        <f t="shared" si="297"/>
        <v>0</v>
      </c>
      <c r="BW693" s="1298">
        <f t="shared" si="298"/>
        <v>13318180</v>
      </c>
    </row>
    <row r="694" spans="1:75" ht="15" customHeight="1" x14ac:dyDescent="0.25">
      <c r="A694" s="1315">
        <v>25</v>
      </c>
      <c r="B694" s="1339">
        <v>43628</v>
      </c>
      <c r="C694" s="1268">
        <v>686</v>
      </c>
      <c r="D694" s="2265" t="s">
        <v>36</v>
      </c>
      <c r="E694" s="1266" t="s">
        <v>241</v>
      </c>
      <c r="F694" s="794">
        <v>5</v>
      </c>
      <c r="G694" s="1491">
        <f t="shared" si="299"/>
        <v>6659090</v>
      </c>
      <c r="H694" s="1268"/>
      <c r="I694" s="2605">
        <f t="shared" si="301"/>
        <v>0</v>
      </c>
      <c r="J694" s="808">
        <v>6</v>
      </c>
      <c r="K694" s="2605">
        <f t="shared" si="283"/>
        <v>13390908</v>
      </c>
      <c r="L694" s="2768"/>
      <c r="M694" s="2605">
        <f t="shared" si="284"/>
        <v>0</v>
      </c>
      <c r="N694" s="1505">
        <f t="shared" si="304"/>
        <v>11</v>
      </c>
      <c r="O694" s="1494">
        <f t="shared" si="304"/>
        <v>20049998</v>
      </c>
      <c r="P694" s="1494">
        <f t="shared" si="307"/>
        <v>440000</v>
      </c>
      <c r="Q694" s="1307"/>
      <c r="R694" s="1508">
        <v>1331818</v>
      </c>
      <c r="S694" s="1508">
        <v>1931818</v>
      </c>
      <c r="T694" s="1508">
        <v>2231818</v>
      </c>
      <c r="U694" s="1508">
        <v>431818</v>
      </c>
      <c r="V694" s="1302"/>
      <c r="W694" s="1338"/>
      <c r="X694" s="2299"/>
      <c r="Y694" s="1338"/>
      <c r="Z694" s="2450"/>
      <c r="AA694" s="1342"/>
      <c r="AB694" s="1340"/>
      <c r="AC694" s="1229"/>
      <c r="AD694" s="1229"/>
      <c r="AE694" s="1229"/>
      <c r="AF694" s="1490">
        <f t="shared" si="285"/>
        <v>0</v>
      </c>
      <c r="AG694" s="1316">
        <f t="shared" si="286"/>
        <v>20049998</v>
      </c>
      <c r="AH694" s="1305"/>
      <c r="AI694" s="1313"/>
      <c r="AJ694" s="1267"/>
      <c r="AK694" s="1299"/>
      <c r="AL694" s="2538"/>
      <c r="AM694" s="2262"/>
      <c r="AN694" s="1266"/>
      <c r="AO694" s="1254"/>
      <c r="AP694" s="1491">
        <f t="shared" si="287"/>
        <v>0</v>
      </c>
      <c r="AQ694" s="1268"/>
      <c r="AR694" s="1492">
        <f t="shared" si="288"/>
        <v>0</v>
      </c>
      <c r="AS694" s="808"/>
      <c r="AT694" s="1492">
        <f t="shared" si="289"/>
        <v>0</v>
      </c>
      <c r="AU694" s="809"/>
      <c r="AV694" s="1492">
        <f t="shared" si="290"/>
        <v>0</v>
      </c>
      <c r="AW694" s="1493">
        <f t="shared" si="291"/>
        <v>0</v>
      </c>
      <c r="AX694" s="2153">
        <f t="shared" si="292"/>
        <v>0</v>
      </c>
      <c r="AY694" s="1495">
        <f t="shared" si="293"/>
        <v>0</v>
      </c>
      <c r="AZ694" s="1271"/>
      <c r="BA694" s="1508">
        <v>1331818</v>
      </c>
      <c r="BB694" s="1508">
        <v>1931818</v>
      </c>
      <c r="BC694" s="1508">
        <v>2231818</v>
      </c>
      <c r="BD694" s="1508">
        <v>431818</v>
      </c>
      <c r="BE694" s="2169"/>
      <c r="BF694" s="1338"/>
      <c r="BG694" s="1302"/>
      <c r="BH694" s="1338"/>
      <c r="BI694" s="1303"/>
      <c r="BJ694" s="1342"/>
      <c r="BK694" s="1304"/>
      <c r="BL694" s="1229"/>
      <c r="BM694" s="1229"/>
      <c r="BN694" s="1229"/>
      <c r="BO694" s="1490">
        <f t="shared" si="300"/>
        <v>0</v>
      </c>
      <c r="BP694" s="1316">
        <f t="shared" si="306"/>
        <v>20049998</v>
      </c>
      <c r="BQ694" s="1305"/>
      <c r="BS694" s="1298">
        <f t="shared" si="294"/>
        <v>5</v>
      </c>
      <c r="BT694" s="1298">
        <f t="shared" si="295"/>
        <v>0</v>
      </c>
      <c r="BU694" s="1298">
        <f t="shared" si="296"/>
        <v>6</v>
      </c>
      <c r="BV694" s="1298">
        <f t="shared" si="297"/>
        <v>0</v>
      </c>
      <c r="BW694" s="1298">
        <f t="shared" si="298"/>
        <v>20049998</v>
      </c>
    </row>
    <row r="695" spans="1:75" ht="15" customHeight="1" x14ac:dyDescent="0.25">
      <c r="A695" s="1315">
        <v>26</v>
      </c>
      <c r="B695" s="1339">
        <v>43628</v>
      </c>
      <c r="C695" s="1268">
        <v>687</v>
      </c>
      <c r="D695" s="2265" t="s">
        <v>33</v>
      </c>
      <c r="E695" s="1266" t="s">
        <v>241</v>
      </c>
      <c r="F695" s="794"/>
      <c r="G695" s="1491">
        <f t="shared" si="299"/>
        <v>0</v>
      </c>
      <c r="H695" s="1268"/>
      <c r="I695" s="2605">
        <f t="shared" si="301"/>
        <v>0</v>
      </c>
      <c r="J695" s="808">
        <v>10</v>
      </c>
      <c r="K695" s="2605">
        <f t="shared" si="283"/>
        <v>22318180</v>
      </c>
      <c r="L695" s="2768"/>
      <c r="M695" s="2605">
        <f t="shared" si="284"/>
        <v>0</v>
      </c>
      <c r="N695" s="1505">
        <f t="shared" si="304"/>
        <v>10</v>
      </c>
      <c r="O695" s="1494">
        <f t="shared" si="304"/>
        <v>22318180</v>
      </c>
      <c r="P695" s="1494">
        <f t="shared" si="307"/>
        <v>400000</v>
      </c>
      <c r="Q695" s="1307"/>
      <c r="R695" s="1508">
        <v>1331818</v>
      </c>
      <c r="S695" s="1508">
        <v>1931818</v>
      </c>
      <c r="T695" s="1508">
        <v>2231818</v>
      </c>
      <c r="U695" s="1508">
        <v>431818</v>
      </c>
      <c r="V695" s="1302"/>
      <c r="W695" s="1338"/>
      <c r="X695" s="2299"/>
      <c r="Y695" s="1338"/>
      <c r="Z695" s="2450"/>
      <c r="AA695" s="1342"/>
      <c r="AB695" s="1340"/>
      <c r="AC695" s="1229"/>
      <c r="AD695" s="1229"/>
      <c r="AE695" s="1229"/>
      <c r="AF695" s="1490">
        <f t="shared" si="285"/>
        <v>0</v>
      </c>
      <c r="AG695" s="1316">
        <f t="shared" si="286"/>
        <v>22318180</v>
      </c>
      <c r="AH695" s="1305"/>
      <c r="AI695" s="1313"/>
      <c r="AJ695" s="1267"/>
      <c r="AK695" s="1299"/>
      <c r="AL695" s="2538"/>
      <c r="AM695" s="2262"/>
      <c r="AN695" s="1266"/>
      <c r="AO695" s="1254"/>
      <c r="AP695" s="1491">
        <f t="shared" si="287"/>
        <v>0</v>
      </c>
      <c r="AQ695" s="1268"/>
      <c r="AR695" s="1492">
        <f t="shared" si="288"/>
        <v>0</v>
      </c>
      <c r="AS695" s="808"/>
      <c r="AT695" s="1492">
        <f t="shared" si="289"/>
        <v>0</v>
      </c>
      <c r="AU695" s="809"/>
      <c r="AV695" s="1492">
        <f t="shared" si="290"/>
        <v>0</v>
      </c>
      <c r="AW695" s="1493">
        <f t="shared" si="291"/>
        <v>0</v>
      </c>
      <c r="AX695" s="2153">
        <f t="shared" si="292"/>
        <v>0</v>
      </c>
      <c r="AY695" s="1495">
        <f t="shared" si="293"/>
        <v>0</v>
      </c>
      <c r="AZ695" s="1271"/>
      <c r="BA695" s="1508">
        <v>1331818</v>
      </c>
      <c r="BB695" s="1508">
        <v>1931818</v>
      </c>
      <c r="BC695" s="1508">
        <v>2231818</v>
      </c>
      <c r="BD695" s="1508">
        <v>431818</v>
      </c>
      <c r="BE695" s="2169"/>
      <c r="BF695" s="1338"/>
      <c r="BG695" s="1302"/>
      <c r="BH695" s="1338"/>
      <c r="BI695" s="1303"/>
      <c r="BJ695" s="1342"/>
      <c r="BK695" s="1304"/>
      <c r="BL695" s="1229"/>
      <c r="BM695" s="1229"/>
      <c r="BN695" s="1229"/>
      <c r="BO695" s="1490">
        <f t="shared" si="300"/>
        <v>0</v>
      </c>
      <c r="BP695" s="1316">
        <f t="shared" si="306"/>
        <v>22318180</v>
      </c>
      <c r="BQ695" s="1305"/>
      <c r="BS695" s="1298">
        <f t="shared" si="294"/>
        <v>0</v>
      </c>
      <c r="BT695" s="1298">
        <f t="shared" si="295"/>
        <v>0</v>
      </c>
      <c r="BU695" s="1298">
        <f t="shared" si="296"/>
        <v>10</v>
      </c>
      <c r="BV695" s="1298">
        <f t="shared" si="297"/>
        <v>0</v>
      </c>
      <c r="BW695" s="1298">
        <f t="shared" si="298"/>
        <v>22318180</v>
      </c>
    </row>
    <row r="696" spans="1:75" ht="15" customHeight="1" x14ac:dyDescent="0.25">
      <c r="A696" s="1315">
        <v>27</v>
      </c>
      <c r="B696" s="1339">
        <v>43628</v>
      </c>
      <c r="C696" s="1268">
        <v>688</v>
      </c>
      <c r="D696" s="2265" t="s">
        <v>79</v>
      </c>
      <c r="E696" s="1266" t="s">
        <v>241</v>
      </c>
      <c r="F696" s="794"/>
      <c r="G696" s="1491">
        <f t="shared" si="299"/>
        <v>0</v>
      </c>
      <c r="H696" s="1268"/>
      <c r="I696" s="2605">
        <f t="shared" si="301"/>
        <v>0</v>
      </c>
      <c r="J696" s="808">
        <v>10</v>
      </c>
      <c r="K696" s="2605">
        <f t="shared" si="283"/>
        <v>22318180</v>
      </c>
      <c r="L696" s="2768"/>
      <c r="M696" s="2605">
        <f t="shared" si="284"/>
        <v>0</v>
      </c>
      <c r="N696" s="1505">
        <f t="shared" si="304"/>
        <v>10</v>
      </c>
      <c r="O696" s="1494">
        <f t="shared" si="304"/>
        <v>22318180</v>
      </c>
      <c r="P696" s="1494">
        <f t="shared" si="307"/>
        <v>400000</v>
      </c>
      <c r="Q696" s="1307"/>
      <c r="R696" s="1508">
        <v>1331818</v>
      </c>
      <c r="S696" s="1508">
        <v>1931818</v>
      </c>
      <c r="T696" s="1508">
        <v>2231818</v>
      </c>
      <c r="U696" s="1508">
        <v>431818</v>
      </c>
      <c r="V696" s="1302"/>
      <c r="W696" s="1338"/>
      <c r="X696" s="2299"/>
      <c r="Y696" s="1338"/>
      <c r="Z696" s="2450"/>
      <c r="AA696" s="1342"/>
      <c r="AB696" s="1340"/>
      <c r="AC696" s="1229"/>
      <c r="AD696" s="1229"/>
      <c r="AE696" s="1229"/>
      <c r="AF696" s="1490">
        <f t="shared" si="285"/>
        <v>0</v>
      </c>
      <c r="AG696" s="1316">
        <f t="shared" si="286"/>
        <v>22318180</v>
      </c>
      <c r="AH696" s="1305"/>
      <c r="AI696" s="1313"/>
      <c r="AJ696" s="1267"/>
      <c r="AK696" s="1299"/>
      <c r="AL696" s="2538"/>
      <c r="AM696" s="2262"/>
      <c r="AN696" s="1266"/>
      <c r="AO696" s="1254"/>
      <c r="AP696" s="1491">
        <f t="shared" si="287"/>
        <v>0</v>
      </c>
      <c r="AQ696" s="1268"/>
      <c r="AR696" s="1492">
        <f t="shared" si="288"/>
        <v>0</v>
      </c>
      <c r="AS696" s="808"/>
      <c r="AT696" s="1492">
        <f t="shared" si="289"/>
        <v>0</v>
      </c>
      <c r="AU696" s="809"/>
      <c r="AV696" s="1492">
        <f t="shared" si="290"/>
        <v>0</v>
      </c>
      <c r="AW696" s="1493">
        <f t="shared" si="291"/>
        <v>0</v>
      </c>
      <c r="AX696" s="2153">
        <f t="shared" si="292"/>
        <v>0</v>
      </c>
      <c r="AY696" s="1495">
        <f t="shared" si="293"/>
        <v>0</v>
      </c>
      <c r="AZ696" s="1271"/>
      <c r="BA696" s="1508">
        <v>1331818</v>
      </c>
      <c r="BB696" s="1508">
        <v>1931818</v>
      </c>
      <c r="BC696" s="1508">
        <v>2231818</v>
      </c>
      <c r="BD696" s="1508">
        <v>431818</v>
      </c>
      <c r="BE696" s="2169"/>
      <c r="BF696" s="1338"/>
      <c r="BG696" s="1302"/>
      <c r="BH696" s="1338"/>
      <c r="BI696" s="1303"/>
      <c r="BJ696" s="1342"/>
      <c r="BK696" s="1304"/>
      <c r="BL696" s="1229"/>
      <c r="BM696" s="1229"/>
      <c r="BN696" s="1229"/>
      <c r="BO696" s="1490">
        <f t="shared" si="300"/>
        <v>0</v>
      </c>
      <c r="BP696" s="1316">
        <f t="shared" si="306"/>
        <v>22318180</v>
      </c>
      <c r="BQ696" s="1305"/>
      <c r="BS696" s="1298">
        <f t="shared" si="294"/>
        <v>0</v>
      </c>
      <c r="BT696" s="1298">
        <f t="shared" si="295"/>
        <v>0</v>
      </c>
      <c r="BU696" s="1298">
        <f t="shared" si="296"/>
        <v>10</v>
      </c>
      <c r="BV696" s="1298">
        <f t="shared" si="297"/>
        <v>0</v>
      </c>
      <c r="BW696" s="1298">
        <f t="shared" si="298"/>
        <v>22318180</v>
      </c>
    </row>
    <row r="697" spans="1:75" ht="15" customHeight="1" x14ac:dyDescent="0.25">
      <c r="A697" s="1315">
        <v>28</v>
      </c>
      <c r="B697" s="1339">
        <v>43628</v>
      </c>
      <c r="C697" s="1268">
        <v>689</v>
      </c>
      <c r="D697" s="2265" t="s">
        <v>250</v>
      </c>
      <c r="E697" s="1266" t="s">
        <v>241</v>
      </c>
      <c r="F697" s="794">
        <v>5</v>
      </c>
      <c r="G697" s="1491">
        <f t="shared" si="299"/>
        <v>6659090</v>
      </c>
      <c r="H697" s="1268">
        <v>1</v>
      </c>
      <c r="I697" s="2605">
        <f t="shared" si="301"/>
        <v>1931818</v>
      </c>
      <c r="J697" s="808">
        <v>5</v>
      </c>
      <c r="K697" s="2605">
        <f t="shared" si="283"/>
        <v>11159090</v>
      </c>
      <c r="L697" s="2768"/>
      <c r="M697" s="2605">
        <f t="shared" si="284"/>
        <v>0</v>
      </c>
      <c r="N697" s="1505">
        <f t="shared" si="304"/>
        <v>11</v>
      </c>
      <c r="O697" s="1494">
        <f t="shared" si="304"/>
        <v>19749998</v>
      </c>
      <c r="P697" s="1494">
        <f t="shared" si="307"/>
        <v>440000</v>
      </c>
      <c r="Q697" s="1307"/>
      <c r="R697" s="1508">
        <v>1331818</v>
      </c>
      <c r="S697" s="1508">
        <v>1931818</v>
      </c>
      <c r="T697" s="1508">
        <v>2231818</v>
      </c>
      <c r="U697" s="1508">
        <v>431818</v>
      </c>
      <c r="V697" s="1302"/>
      <c r="W697" s="1338"/>
      <c r="X697" s="2299"/>
      <c r="Y697" s="1338"/>
      <c r="Z697" s="2450"/>
      <c r="AA697" s="1342"/>
      <c r="AB697" s="1340"/>
      <c r="AC697" s="1229"/>
      <c r="AD697" s="1229"/>
      <c r="AE697" s="1229"/>
      <c r="AF697" s="1490">
        <f t="shared" si="285"/>
        <v>0</v>
      </c>
      <c r="AG697" s="1316">
        <f t="shared" si="286"/>
        <v>19749998</v>
      </c>
      <c r="AH697" s="1305"/>
      <c r="AI697" s="1313"/>
      <c r="AJ697" s="1267"/>
      <c r="AK697" s="1299"/>
      <c r="AL697" s="2538"/>
      <c r="AM697" s="2262"/>
      <c r="AN697" s="1266"/>
      <c r="AO697" s="1254"/>
      <c r="AP697" s="1491">
        <f t="shared" si="287"/>
        <v>0</v>
      </c>
      <c r="AQ697" s="1268"/>
      <c r="AR697" s="1492">
        <f t="shared" si="288"/>
        <v>0</v>
      </c>
      <c r="AS697" s="808"/>
      <c r="AT697" s="1492">
        <f t="shared" si="289"/>
        <v>0</v>
      </c>
      <c r="AU697" s="809"/>
      <c r="AV697" s="1492">
        <f t="shared" si="290"/>
        <v>0</v>
      </c>
      <c r="AW697" s="1493">
        <f t="shared" si="291"/>
        <v>0</v>
      </c>
      <c r="AX697" s="2153">
        <f t="shared" si="292"/>
        <v>0</v>
      </c>
      <c r="AY697" s="1495">
        <f t="shared" si="293"/>
        <v>0</v>
      </c>
      <c r="AZ697" s="1271"/>
      <c r="BA697" s="1508">
        <v>1331818</v>
      </c>
      <c r="BB697" s="1508">
        <v>1931818</v>
      </c>
      <c r="BC697" s="1508">
        <v>2231818</v>
      </c>
      <c r="BD697" s="1508">
        <v>431818</v>
      </c>
      <c r="BE697" s="2169"/>
      <c r="BF697" s="1338"/>
      <c r="BG697" s="1302"/>
      <c r="BH697" s="1338"/>
      <c r="BI697" s="1303"/>
      <c r="BJ697" s="1342"/>
      <c r="BK697" s="1304"/>
      <c r="BL697" s="1229"/>
      <c r="BM697" s="1229"/>
      <c r="BN697" s="1229"/>
      <c r="BO697" s="1490">
        <f t="shared" si="300"/>
        <v>0</v>
      </c>
      <c r="BP697" s="1316">
        <f t="shared" si="306"/>
        <v>19749998</v>
      </c>
      <c r="BQ697" s="1305"/>
      <c r="BS697" s="1298">
        <f t="shared" si="294"/>
        <v>5</v>
      </c>
      <c r="BT697" s="1298">
        <f t="shared" si="295"/>
        <v>1</v>
      </c>
      <c r="BU697" s="1298">
        <f t="shared" si="296"/>
        <v>5</v>
      </c>
      <c r="BV697" s="1298">
        <f t="shared" si="297"/>
        <v>0</v>
      </c>
      <c r="BW697" s="1298">
        <f t="shared" si="298"/>
        <v>19749998</v>
      </c>
    </row>
    <row r="698" spans="1:75" ht="15" customHeight="1" x14ac:dyDescent="0.25">
      <c r="A698" s="1315">
        <v>29</v>
      </c>
      <c r="B698" s="1339">
        <v>43628</v>
      </c>
      <c r="C698" s="1268">
        <v>690</v>
      </c>
      <c r="D698" s="2265" t="s">
        <v>249</v>
      </c>
      <c r="E698" s="1266" t="s">
        <v>241</v>
      </c>
      <c r="F698" s="794"/>
      <c r="G698" s="1491">
        <f t="shared" si="299"/>
        <v>0</v>
      </c>
      <c r="H698" s="1268"/>
      <c r="I698" s="2605">
        <f t="shared" si="301"/>
        <v>0</v>
      </c>
      <c r="J698" s="808">
        <v>10</v>
      </c>
      <c r="K698" s="2605">
        <f t="shared" si="283"/>
        <v>22318180</v>
      </c>
      <c r="L698" s="2768"/>
      <c r="M698" s="2605">
        <f t="shared" si="284"/>
        <v>0</v>
      </c>
      <c r="N698" s="1505">
        <f t="shared" si="304"/>
        <v>10</v>
      </c>
      <c r="O698" s="1494">
        <f t="shared" si="304"/>
        <v>22318180</v>
      </c>
      <c r="P698" s="1494">
        <f t="shared" si="307"/>
        <v>400000</v>
      </c>
      <c r="Q698" s="1307"/>
      <c r="R698" s="1508">
        <v>1331818</v>
      </c>
      <c r="S698" s="1508">
        <v>1931818</v>
      </c>
      <c r="T698" s="1508">
        <v>2231818</v>
      </c>
      <c r="U698" s="1508">
        <v>431818</v>
      </c>
      <c r="V698" s="1302"/>
      <c r="W698" s="1338"/>
      <c r="X698" s="2299"/>
      <c r="Y698" s="1338"/>
      <c r="Z698" s="2450"/>
      <c r="AA698" s="1342"/>
      <c r="AB698" s="1340"/>
      <c r="AC698" s="1229"/>
      <c r="AD698" s="1229"/>
      <c r="AE698" s="1229"/>
      <c r="AF698" s="1490">
        <f t="shared" si="285"/>
        <v>0</v>
      </c>
      <c r="AG698" s="1316">
        <f t="shared" si="286"/>
        <v>22318180</v>
      </c>
      <c r="AH698" s="1305"/>
      <c r="AI698" s="1313"/>
      <c r="AJ698" s="1267"/>
      <c r="AK698" s="1299"/>
      <c r="AL698" s="2538"/>
      <c r="AM698" s="2262"/>
      <c r="AN698" s="1266"/>
      <c r="AO698" s="1254"/>
      <c r="AP698" s="1491">
        <f t="shared" si="287"/>
        <v>0</v>
      </c>
      <c r="AQ698" s="1268"/>
      <c r="AR698" s="1492">
        <f t="shared" si="288"/>
        <v>0</v>
      </c>
      <c r="AS698" s="808"/>
      <c r="AT698" s="1492">
        <f t="shared" si="289"/>
        <v>0</v>
      </c>
      <c r="AU698" s="809"/>
      <c r="AV698" s="1492">
        <f t="shared" si="290"/>
        <v>0</v>
      </c>
      <c r="AW698" s="1493">
        <f t="shared" si="291"/>
        <v>0</v>
      </c>
      <c r="AX698" s="2153">
        <f t="shared" si="292"/>
        <v>0</v>
      </c>
      <c r="AY698" s="1495">
        <f t="shared" si="293"/>
        <v>0</v>
      </c>
      <c r="AZ698" s="1271"/>
      <c r="BA698" s="1508">
        <v>1331818</v>
      </c>
      <c r="BB698" s="1508">
        <v>1931818</v>
      </c>
      <c r="BC698" s="1508">
        <v>2231818</v>
      </c>
      <c r="BD698" s="1508">
        <v>431818</v>
      </c>
      <c r="BE698" s="2169"/>
      <c r="BF698" s="1338"/>
      <c r="BG698" s="1302"/>
      <c r="BH698" s="1338"/>
      <c r="BI698" s="1303"/>
      <c r="BJ698" s="1342"/>
      <c r="BK698" s="1304"/>
      <c r="BL698" s="1229"/>
      <c r="BM698" s="1229"/>
      <c r="BN698" s="1229"/>
      <c r="BO698" s="1490">
        <f t="shared" si="300"/>
        <v>0</v>
      </c>
      <c r="BP698" s="1316">
        <f t="shared" si="306"/>
        <v>22318180</v>
      </c>
      <c r="BQ698" s="1305"/>
      <c r="BS698" s="1298">
        <f t="shared" si="294"/>
        <v>0</v>
      </c>
      <c r="BT698" s="1298">
        <f t="shared" si="295"/>
        <v>0</v>
      </c>
      <c r="BU698" s="1298">
        <f t="shared" si="296"/>
        <v>10</v>
      </c>
      <c r="BV698" s="1298">
        <f t="shared" si="297"/>
        <v>0</v>
      </c>
      <c r="BW698" s="1298">
        <f t="shared" si="298"/>
        <v>22318180</v>
      </c>
    </row>
    <row r="699" spans="1:75" ht="15" customHeight="1" x14ac:dyDescent="0.25">
      <c r="A699" s="1315">
        <v>30</v>
      </c>
      <c r="B699" s="1339">
        <v>43628</v>
      </c>
      <c r="C699" s="1268">
        <v>691</v>
      </c>
      <c r="D699" s="2265" t="s">
        <v>56</v>
      </c>
      <c r="E699" s="1266" t="s">
        <v>57</v>
      </c>
      <c r="F699" s="794">
        <v>4</v>
      </c>
      <c r="G699" s="1491">
        <f t="shared" si="299"/>
        <v>5327272</v>
      </c>
      <c r="H699" s="1268"/>
      <c r="I699" s="2605">
        <f t="shared" si="301"/>
        <v>0</v>
      </c>
      <c r="J699" s="808">
        <v>6</v>
      </c>
      <c r="K699" s="2605">
        <f t="shared" si="283"/>
        <v>13390908</v>
      </c>
      <c r="L699" s="2768"/>
      <c r="M699" s="2605">
        <f t="shared" si="284"/>
        <v>0</v>
      </c>
      <c r="N699" s="1505">
        <f t="shared" si="304"/>
        <v>10</v>
      </c>
      <c r="O699" s="1494">
        <f t="shared" si="304"/>
        <v>18718180</v>
      </c>
      <c r="P699" s="1494">
        <f t="shared" si="307"/>
        <v>400000</v>
      </c>
      <c r="Q699" s="1307"/>
      <c r="R699" s="1508">
        <v>1331818</v>
      </c>
      <c r="S699" s="1508">
        <v>1931818</v>
      </c>
      <c r="T699" s="1508">
        <v>2231818</v>
      </c>
      <c r="U699" s="1508">
        <v>431818</v>
      </c>
      <c r="V699" s="1302"/>
      <c r="W699" s="1338"/>
      <c r="X699" s="2299"/>
      <c r="Y699" s="1338"/>
      <c r="Z699" s="2450"/>
      <c r="AA699" s="1342"/>
      <c r="AB699" s="1340"/>
      <c r="AC699" s="1229"/>
      <c r="AD699" s="1229"/>
      <c r="AE699" s="1229"/>
      <c r="AF699" s="1490">
        <f t="shared" si="285"/>
        <v>0</v>
      </c>
      <c r="AG699" s="1316">
        <f t="shared" si="286"/>
        <v>18718180</v>
      </c>
      <c r="AH699" s="1305"/>
      <c r="AI699" s="1313"/>
      <c r="AJ699" s="1267"/>
      <c r="AK699" s="1299"/>
      <c r="AL699" s="2538"/>
      <c r="AM699" s="2262"/>
      <c r="AN699" s="1266"/>
      <c r="AO699" s="1254"/>
      <c r="AP699" s="1491">
        <f t="shared" si="287"/>
        <v>0</v>
      </c>
      <c r="AQ699" s="1268"/>
      <c r="AR699" s="1492">
        <f t="shared" si="288"/>
        <v>0</v>
      </c>
      <c r="AS699" s="808"/>
      <c r="AT699" s="1492">
        <f t="shared" si="289"/>
        <v>0</v>
      </c>
      <c r="AU699" s="809"/>
      <c r="AV699" s="1492">
        <f t="shared" si="290"/>
        <v>0</v>
      </c>
      <c r="AW699" s="1493">
        <f t="shared" si="291"/>
        <v>0</v>
      </c>
      <c r="AX699" s="2153">
        <f t="shared" si="292"/>
        <v>0</v>
      </c>
      <c r="AY699" s="1495">
        <f t="shared" si="293"/>
        <v>0</v>
      </c>
      <c r="AZ699" s="1271"/>
      <c r="BA699" s="1508">
        <v>1331818</v>
      </c>
      <c r="BB699" s="1508">
        <v>1931818</v>
      </c>
      <c r="BC699" s="1508">
        <v>2231818</v>
      </c>
      <c r="BD699" s="1508">
        <v>431818</v>
      </c>
      <c r="BE699" s="2169"/>
      <c r="BF699" s="1338"/>
      <c r="BG699" s="1302"/>
      <c r="BH699" s="1338"/>
      <c r="BI699" s="1303"/>
      <c r="BJ699" s="1342"/>
      <c r="BK699" s="1340"/>
      <c r="BL699" s="1229"/>
      <c r="BM699" s="1229"/>
      <c r="BN699" s="1229"/>
      <c r="BO699" s="1490">
        <f t="shared" si="300"/>
        <v>0</v>
      </c>
      <c r="BP699" s="1316">
        <f t="shared" si="306"/>
        <v>18718180</v>
      </c>
      <c r="BQ699" s="1305"/>
      <c r="BS699" s="1298">
        <f t="shared" si="294"/>
        <v>4</v>
      </c>
      <c r="BT699" s="1298">
        <f t="shared" si="295"/>
        <v>0</v>
      </c>
      <c r="BU699" s="1298">
        <f t="shared" si="296"/>
        <v>6</v>
      </c>
      <c r="BV699" s="1298">
        <f t="shared" si="297"/>
        <v>0</v>
      </c>
      <c r="BW699" s="1298">
        <f t="shared" si="298"/>
        <v>18718180</v>
      </c>
    </row>
    <row r="700" spans="1:75" ht="15" customHeight="1" x14ac:dyDescent="0.25">
      <c r="A700" s="1315">
        <v>1</v>
      </c>
      <c r="B700" s="1339">
        <v>43640</v>
      </c>
      <c r="C700" s="1268">
        <v>692</v>
      </c>
      <c r="D700" s="2265" t="s">
        <v>251</v>
      </c>
      <c r="E700" s="1266" t="s">
        <v>31</v>
      </c>
      <c r="F700" s="794">
        <v>5</v>
      </c>
      <c r="G700" s="1491">
        <f t="shared" si="299"/>
        <v>6659090</v>
      </c>
      <c r="H700" s="1268"/>
      <c r="I700" s="2605">
        <f t="shared" si="301"/>
        <v>0</v>
      </c>
      <c r="J700" s="808">
        <v>5</v>
      </c>
      <c r="K700" s="2605">
        <f t="shared" si="283"/>
        <v>11159090</v>
      </c>
      <c r="L700" s="2768"/>
      <c r="M700" s="2605">
        <f t="shared" si="284"/>
        <v>0</v>
      </c>
      <c r="N700" s="1505">
        <f t="shared" ref="N700:O718" si="308">F700+H700+J700+L700</f>
        <v>10</v>
      </c>
      <c r="O700" s="1494">
        <f t="shared" si="308"/>
        <v>17818180</v>
      </c>
      <c r="P700" s="1494">
        <f>+N700*40000</f>
        <v>400000</v>
      </c>
      <c r="Q700" s="1307"/>
      <c r="R700" s="1508">
        <v>1331818</v>
      </c>
      <c r="S700" s="1508">
        <v>1931818</v>
      </c>
      <c r="T700" s="1508">
        <v>2231818</v>
      </c>
      <c r="U700" s="1508">
        <v>431818</v>
      </c>
      <c r="V700" s="1302"/>
      <c r="W700" s="1338"/>
      <c r="X700" s="2299"/>
      <c r="Y700" s="1338"/>
      <c r="Z700" s="2450"/>
      <c r="AA700" s="1342"/>
      <c r="AB700" s="1340"/>
      <c r="AC700" s="1229"/>
      <c r="AD700" s="1229"/>
      <c r="AE700" s="1229"/>
      <c r="AF700" s="1490">
        <f t="shared" si="285"/>
        <v>0</v>
      </c>
      <c r="AG700" s="1316">
        <f t="shared" si="286"/>
        <v>17818180</v>
      </c>
      <c r="AH700" s="1305"/>
      <c r="AI700" s="1313"/>
      <c r="AJ700" s="1267"/>
      <c r="AK700" s="1299"/>
      <c r="AL700" s="2538"/>
      <c r="AM700" s="2262"/>
      <c r="AN700" s="1266"/>
      <c r="AO700" s="1254"/>
      <c r="AP700" s="1491">
        <f t="shared" si="287"/>
        <v>0</v>
      </c>
      <c r="AQ700" s="1268"/>
      <c r="AR700" s="1492">
        <f t="shared" si="288"/>
        <v>0</v>
      </c>
      <c r="AS700" s="808"/>
      <c r="AT700" s="1492">
        <f t="shared" si="289"/>
        <v>0</v>
      </c>
      <c r="AU700" s="809"/>
      <c r="AV700" s="1492">
        <f t="shared" si="290"/>
        <v>0</v>
      </c>
      <c r="AW700" s="1493">
        <f t="shared" si="291"/>
        <v>0</v>
      </c>
      <c r="AX700" s="2153">
        <f t="shared" si="292"/>
        <v>0</v>
      </c>
      <c r="AY700" s="1495">
        <f t="shared" si="293"/>
        <v>0</v>
      </c>
      <c r="AZ700" s="1271"/>
      <c r="BA700" s="1508">
        <v>1331818</v>
      </c>
      <c r="BB700" s="1508">
        <v>1931818</v>
      </c>
      <c r="BC700" s="1508">
        <v>2231818</v>
      </c>
      <c r="BD700" s="1508">
        <v>431818</v>
      </c>
      <c r="BE700" s="2169"/>
      <c r="BF700" s="1338"/>
      <c r="BG700" s="1302"/>
      <c r="BH700" s="1338"/>
      <c r="BI700" s="1303"/>
      <c r="BJ700" s="1342"/>
      <c r="BK700" s="1304"/>
      <c r="BL700" s="1229"/>
      <c r="BM700" s="1229"/>
      <c r="BN700" s="1229"/>
      <c r="BO700" s="1490">
        <f t="shared" si="300"/>
        <v>0</v>
      </c>
      <c r="BP700" s="1316">
        <f t="shared" si="306"/>
        <v>17818180</v>
      </c>
      <c r="BQ700" s="1305"/>
      <c r="BS700" s="1298">
        <f t="shared" si="294"/>
        <v>5</v>
      </c>
      <c r="BT700" s="1298">
        <f t="shared" si="295"/>
        <v>0</v>
      </c>
      <c r="BU700" s="1298">
        <f t="shared" si="296"/>
        <v>5</v>
      </c>
      <c r="BV700" s="1298">
        <f t="shared" si="297"/>
        <v>0</v>
      </c>
      <c r="BW700" s="1298">
        <f t="shared" si="298"/>
        <v>17818180</v>
      </c>
    </row>
    <row r="701" spans="1:75" ht="15" customHeight="1" x14ac:dyDescent="0.25">
      <c r="A701" s="1315">
        <v>2</v>
      </c>
      <c r="B701" s="1339">
        <v>43640</v>
      </c>
      <c r="C701" s="1268">
        <v>693</v>
      </c>
      <c r="D701" s="2265" t="s">
        <v>82</v>
      </c>
      <c r="E701" s="1266" t="s">
        <v>31</v>
      </c>
      <c r="F701" s="794">
        <v>4</v>
      </c>
      <c r="G701" s="1491">
        <f t="shared" si="299"/>
        <v>5327272</v>
      </c>
      <c r="H701" s="1268"/>
      <c r="I701" s="2605">
        <f t="shared" si="301"/>
        <v>0</v>
      </c>
      <c r="J701" s="808">
        <v>6</v>
      </c>
      <c r="K701" s="2605">
        <f t="shared" si="283"/>
        <v>13390908</v>
      </c>
      <c r="L701" s="2768"/>
      <c r="M701" s="2605">
        <f t="shared" si="284"/>
        <v>0</v>
      </c>
      <c r="N701" s="1505">
        <f t="shared" si="308"/>
        <v>10</v>
      </c>
      <c r="O701" s="1494">
        <f t="shared" si="308"/>
        <v>18718180</v>
      </c>
      <c r="P701" s="1494">
        <f t="shared" ref="P701:P711" si="309">+N701*40000</f>
        <v>400000</v>
      </c>
      <c r="Q701" s="1307"/>
      <c r="R701" s="1508">
        <v>1331818</v>
      </c>
      <c r="S701" s="1508">
        <v>1931818</v>
      </c>
      <c r="T701" s="1508">
        <v>2231818</v>
      </c>
      <c r="U701" s="1508">
        <v>431818</v>
      </c>
      <c r="V701" s="1302"/>
      <c r="W701" s="1338"/>
      <c r="X701" s="2299"/>
      <c r="Y701" s="1338"/>
      <c r="Z701" s="2450"/>
      <c r="AA701" s="1342"/>
      <c r="AB701" s="1340"/>
      <c r="AC701" s="1229"/>
      <c r="AD701" s="1229"/>
      <c r="AE701" s="1229"/>
      <c r="AF701" s="1490">
        <f t="shared" si="285"/>
        <v>0</v>
      </c>
      <c r="AG701" s="1316">
        <f t="shared" si="286"/>
        <v>18718180</v>
      </c>
      <c r="AH701" s="1305"/>
      <c r="AI701" s="1313"/>
      <c r="AJ701" s="1267"/>
      <c r="AK701" s="1299"/>
      <c r="AL701" s="2538"/>
      <c r="AM701" s="2262"/>
      <c r="AN701" s="1266"/>
      <c r="AO701" s="1254"/>
      <c r="AP701" s="1491">
        <f t="shared" si="287"/>
        <v>0</v>
      </c>
      <c r="AQ701" s="1268"/>
      <c r="AR701" s="1492">
        <f t="shared" si="288"/>
        <v>0</v>
      </c>
      <c r="AS701" s="808"/>
      <c r="AT701" s="1492">
        <f t="shared" si="289"/>
        <v>0</v>
      </c>
      <c r="AU701" s="809"/>
      <c r="AV701" s="1492">
        <f t="shared" si="290"/>
        <v>0</v>
      </c>
      <c r="AW701" s="1493">
        <f t="shared" si="291"/>
        <v>0</v>
      </c>
      <c r="AX701" s="2153">
        <f t="shared" si="292"/>
        <v>0</v>
      </c>
      <c r="AY701" s="1495">
        <f t="shared" si="293"/>
        <v>0</v>
      </c>
      <c r="AZ701" s="1271"/>
      <c r="BA701" s="1508">
        <v>1331818</v>
      </c>
      <c r="BB701" s="1508">
        <v>1931818</v>
      </c>
      <c r="BC701" s="1508">
        <v>2231818</v>
      </c>
      <c r="BD701" s="1508">
        <v>431818</v>
      </c>
      <c r="BE701" s="2169"/>
      <c r="BF701" s="1338"/>
      <c r="BG701" s="1302"/>
      <c r="BH701" s="1338"/>
      <c r="BI701" s="1303"/>
      <c r="BJ701" s="1342"/>
      <c r="BK701" s="1340"/>
      <c r="BL701" s="1229"/>
      <c r="BM701" s="1229"/>
      <c r="BN701" s="1229"/>
      <c r="BO701" s="1490">
        <f t="shared" si="300"/>
        <v>0</v>
      </c>
      <c r="BP701" s="1306" t="s">
        <v>287</v>
      </c>
      <c r="BQ701" s="1305"/>
      <c r="BS701" s="1298">
        <f t="shared" si="294"/>
        <v>4</v>
      </c>
      <c r="BT701" s="1298">
        <f t="shared" si="295"/>
        <v>0</v>
      </c>
      <c r="BU701" s="1298">
        <f t="shared" si="296"/>
        <v>6</v>
      </c>
      <c r="BV701" s="1298">
        <f t="shared" si="297"/>
        <v>0</v>
      </c>
      <c r="BW701" s="1298">
        <f t="shared" si="298"/>
        <v>18718180</v>
      </c>
    </row>
    <row r="702" spans="1:75" ht="15" customHeight="1" x14ac:dyDescent="0.25">
      <c r="A702" s="1315">
        <v>3</v>
      </c>
      <c r="B702" s="1339">
        <v>43640</v>
      </c>
      <c r="C702" s="1268">
        <v>694</v>
      </c>
      <c r="D702" s="2265" t="s">
        <v>252</v>
      </c>
      <c r="E702" s="1266" t="s">
        <v>43</v>
      </c>
      <c r="F702" s="794"/>
      <c r="G702" s="1491">
        <f t="shared" si="299"/>
        <v>0</v>
      </c>
      <c r="H702" s="1268"/>
      <c r="I702" s="2605">
        <f t="shared" si="301"/>
        <v>0</v>
      </c>
      <c r="J702" s="808">
        <v>10</v>
      </c>
      <c r="K702" s="2605">
        <f t="shared" si="283"/>
        <v>22318180</v>
      </c>
      <c r="L702" s="2768"/>
      <c r="M702" s="2605">
        <f t="shared" si="284"/>
        <v>0</v>
      </c>
      <c r="N702" s="1505">
        <f t="shared" si="308"/>
        <v>10</v>
      </c>
      <c r="O702" s="1494">
        <f t="shared" si="308"/>
        <v>22318180</v>
      </c>
      <c r="P702" s="1494">
        <f t="shared" si="309"/>
        <v>400000</v>
      </c>
      <c r="Q702" s="1307"/>
      <c r="R702" s="1508">
        <v>1331818</v>
      </c>
      <c r="S702" s="1508">
        <v>1931818</v>
      </c>
      <c r="T702" s="1508">
        <v>2231818</v>
      </c>
      <c r="U702" s="1508">
        <v>431818</v>
      </c>
      <c r="V702" s="1302"/>
      <c r="W702" s="1338"/>
      <c r="X702" s="2299"/>
      <c r="Y702" s="1338"/>
      <c r="Z702" s="2450"/>
      <c r="AA702" s="1342"/>
      <c r="AB702" s="1340"/>
      <c r="AC702" s="1229"/>
      <c r="AD702" s="1229"/>
      <c r="AE702" s="1229"/>
      <c r="AF702" s="1490">
        <f t="shared" si="285"/>
        <v>0</v>
      </c>
      <c r="AG702" s="1316">
        <f t="shared" si="286"/>
        <v>22318180</v>
      </c>
      <c r="AH702" s="1305"/>
      <c r="AI702" s="1313"/>
      <c r="AJ702" s="1267"/>
      <c r="AK702" s="1299"/>
      <c r="AL702" s="2538"/>
      <c r="AM702" s="2262"/>
      <c r="AN702" s="1266"/>
      <c r="AO702" s="1254"/>
      <c r="AP702" s="1491">
        <f t="shared" si="287"/>
        <v>0</v>
      </c>
      <c r="AQ702" s="1268"/>
      <c r="AR702" s="1492">
        <f t="shared" si="288"/>
        <v>0</v>
      </c>
      <c r="AS702" s="808"/>
      <c r="AT702" s="1492">
        <f t="shared" si="289"/>
        <v>0</v>
      </c>
      <c r="AU702" s="809"/>
      <c r="AV702" s="1492">
        <f t="shared" si="290"/>
        <v>0</v>
      </c>
      <c r="AW702" s="1493">
        <f t="shared" si="291"/>
        <v>0</v>
      </c>
      <c r="AX702" s="2153">
        <f t="shared" si="292"/>
        <v>0</v>
      </c>
      <c r="AY702" s="1495">
        <f t="shared" si="293"/>
        <v>0</v>
      </c>
      <c r="AZ702" s="1271"/>
      <c r="BA702" s="1508">
        <v>1331818</v>
      </c>
      <c r="BB702" s="1508">
        <v>1931818</v>
      </c>
      <c r="BC702" s="1508">
        <v>2231818</v>
      </c>
      <c r="BD702" s="1508">
        <v>431818</v>
      </c>
      <c r="BE702" s="2169"/>
      <c r="BF702" s="1338"/>
      <c r="BG702" s="1302"/>
      <c r="BH702" s="1338"/>
      <c r="BI702" s="1302"/>
      <c r="BJ702" s="1342"/>
      <c r="BK702" s="1304"/>
      <c r="BL702" s="1229"/>
      <c r="BM702" s="1229"/>
      <c r="BN702" s="1229"/>
      <c r="BO702" s="1490">
        <f t="shared" si="300"/>
        <v>0</v>
      </c>
      <c r="BP702" s="1316">
        <f t="shared" ref="BP702:BP765" si="310">O702-BO702</f>
        <v>22318180</v>
      </c>
      <c r="BQ702" s="1305"/>
      <c r="BS702" s="1298">
        <f t="shared" si="294"/>
        <v>0</v>
      </c>
      <c r="BT702" s="1298">
        <f t="shared" si="295"/>
        <v>0</v>
      </c>
      <c r="BU702" s="1298">
        <f t="shared" si="296"/>
        <v>10</v>
      </c>
      <c r="BV702" s="1298">
        <f t="shared" si="297"/>
        <v>0</v>
      </c>
      <c r="BW702" s="1298">
        <f t="shared" si="298"/>
        <v>22318180</v>
      </c>
    </row>
    <row r="703" spans="1:75" ht="15" customHeight="1" x14ac:dyDescent="0.25">
      <c r="A703" s="1315">
        <v>4</v>
      </c>
      <c r="B703" s="1339">
        <v>43640</v>
      </c>
      <c r="C703" s="1268">
        <v>695</v>
      </c>
      <c r="D703" s="2265" t="s">
        <v>253</v>
      </c>
      <c r="E703" s="1266" t="s">
        <v>57</v>
      </c>
      <c r="F703" s="794">
        <v>6</v>
      </c>
      <c r="G703" s="1491">
        <f t="shared" si="299"/>
        <v>7990908</v>
      </c>
      <c r="H703" s="1268"/>
      <c r="I703" s="2605">
        <f t="shared" si="301"/>
        <v>0</v>
      </c>
      <c r="J703" s="808">
        <v>3</v>
      </c>
      <c r="K703" s="2605">
        <f t="shared" si="283"/>
        <v>6695454</v>
      </c>
      <c r="L703" s="2768"/>
      <c r="M703" s="2605">
        <f t="shared" si="284"/>
        <v>0</v>
      </c>
      <c r="N703" s="1505">
        <f t="shared" si="308"/>
        <v>9</v>
      </c>
      <c r="O703" s="1494">
        <f t="shared" si="308"/>
        <v>14686362</v>
      </c>
      <c r="P703" s="1494">
        <f t="shared" si="309"/>
        <v>360000</v>
      </c>
      <c r="Q703" s="1307"/>
      <c r="R703" s="1508">
        <v>1331818</v>
      </c>
      <c r="S703" s="1508">
        <v>1931818</v>
      </c>
      <c r="T703" s="1508">
        <v>2231818</v>
      </c>
      <c r="U703" s="1508">
        <v>431818</v>
      </c>
      <c r="V703" s="1302"/>
      <c r="W703" s="1338"/>
      <c r="X703" s="2299"/>
      <c r="Y703" s="1338"/>
      <c r="Z703" s="2450"/>
      <c r="AA703" s="1342"/>
      <c r="AB703" s="1340"/>
      <c r="AC703" s="1229"/>
      <c r="AD703" s="1229"/>
      <c r="AE703" s="1229"/>
      <c r="AF703" s="1490">
        <f t="shared" si="285"/>
        <v>0</v>
      </c>
      <c r="AG703" s="1316">
        <f t="shared" si="286"/>
        <v>14686362</v>
      </c>
      <c r="AH703" s="1305"/>
      <c r="AI703" s="1313"/>
      <c r="AJ703" s="1267"/>
      <c r="AK703" s="1299"/>
      <c r="AL703" s="2538"/>
      <c r="AM703" s="2262"/>
      <c r="AN703" s="1266"/>
      <c r="AO703" s="1254"/>
      <c r="AP703" s="1491">
        <f t="shared" si="287"/>
        <v>0</v>
      </c>
      <c r="AQ703" s="1268"/>
      <c r="AR703" s="1492">
        <f t="shared" si="288"/>
        <v>0</v>
      </c>
      <c r="AS703" s="808"/>
      <c r="AT703" s="1492">
        <f t="shared" si="289"/>
        <v>0</v>
      </c>
      <c r="AU703" s="809"/>
      <c r="AV703" s="1492">
        <f t="shared" si="290"/>
        <v>0</v>
      </c>
      <c r="AW703" s="1493">
        <f t="shared" si="291"/>
        <v>0</v>
      </c>
      <c r="AX703" s="2153">
        <f t="shared" si="292"/>
        <v>0</v>
      </c>
      <c r="AY703" s="1495">
        <f t="shared" si="293"/>
        <v>0</v>
      </c>
      <c r="AZ703" s="1271"/>
      <c r="BA703" s="1508">
        <v>1331818</v>
      </c>
      <c r="BB703" s="1508">
        <v>1931818</v>
      </c>
      <c r="BC703" s="1508">
        <v>2231818</v>
      </c>
      <c r="BD703" s="1508">
        <v>431818</v>
      </c>
      <c r="BE703" s="2169"/>
      <c r="BF703" s="1338"/>
      <c r="BG703" s="1302"/>
      <c r="BH703" s="1338"/>
      <c r="BI703" s="1303"/>
      <c r="BJ703" s="1342"/>
      <c r="BK703" s="1304"/>
      <c r="BL703" s="1229"/>
      <c r="BM703" s="1229"/>
      <c r="BN703" s="1229"/>
      <c r="BO703" s="1490">
        <f t="shared" si="300"/>
        <v>0</v>
      </c>
      <c r="BP703" s="1316">
        <f t="shared" si="310"/>
        <v>14686362</v>
      </c>
      <c r="BQ703" s="1305"/>
      <c r="BS703" s="1298">
        <f t="shared" si="294"/>
        <v>6</v>
      </c>
      <c r="BT703" s="1298">
        <f t="shared" si="295"/>
        <v>0</v>
      </c>
      <c r="BU703" s="1298">
        <f t="shared" si="296"/>
        <v>3</v>
      </c>
      <c r="BV703" s="1298">
        <f t="shared" si="297"/>
        <v>0</v>
      </c>
      <c r="BW703" s="1298">
        <f t="shared" si="298"/>
        <v>14686362</v>
      </c>
    </row>
    <row r="704" spans="1:75" ht="15" customHeight="1" x14ac:dyDescent="0.25">
      <c r="A704" s="1315">
        <v>5</v>
      </c>
      <c r="B704" s="1339">
        <v>43640</v>
      </c>
      <c r="C704" s="1268">
        <v>696</v>
      </c>
      <c r="D704" s="2265" t="s">
        <v>69</v>
      </c>
      <c r="E704" s="1266" t="s">
        <v>57</v>
      </c>
      <c r="F704" s="794">
        <v>7</v>
      </c>
      <c r="G704" s="1491">
        <f t="shared" si="299"/>
        <v>9322726</v>
      </c>
      <c r="H704" s="1268"/>
      <c r="I704" s="2605">
        <f t="shared" si="301"/>
        <v>0</v>
      </c>
      <c r="J704" s="808">
        <v>2</v>
      </c>
      <c r="K704" s="2605">
        <f t="shared" si="283"/>
        <v>4463636</v>
      </c>
      <c r="L704" s="2768">
        <v>1</v>
      </c>
      <c r="M704" s="2605">
        <f t="shared" si="284"/>
        <v>431818</v>
      </c>
      <c r="N704" s="1505">
        <f t="shared" si="308"/>
        <v>10</v>
      </c>
      <c r="O704" s="1494">
        <f t="shared" si="308"/>
        <v>14218180</v>
      </c>
      <c r="P704" s="1494">
        <f t="shared" si="309"/>
        <v>400000</v>
      </c>
      <c r="Q704" s="1307"/>
      <c r="R704" s="1508">
        <v>1331818</v>
      </c>
      <c r="S704" s="1508">
        <v>1931818</v>
      </c>
      <c r="T704" s="1508">
        <v>2231818</v>
      </c>
      <c r="U704" s="1508">
        <v>431818</v>
      </c>
      <c r="V704" s="1302"/>
      <c r="W704" s="1338"/>
      <c r="X704" s="2299"/>
      <c r="Y704" s="1338"/>
      <c r="Z704" s="2450"/>
      <c r="AA704" s="1342"/>
      <c r="AB704" s="1340"/>
      <c r="AC704" s="1229"/>
      <c r="AD704" s="1229"/>
      <c r="AE704" s="1229"/>
      <c r="AF704" s="1490">
        <f t="shared" si="285"/>
        <v>0</v>
      </c>
      <c r="AG704" s="1316">
        <f t="shared" si="286"/>
        <v>14218180</v>
      </c>
      <c r="AH704" s="1305"/>
      <c r="AI704" s="1313"/>
      <c r="AJ704" s="1267"/>
      <c r="AK704" s="1299"/>
      <c r="AL704" s="2538"/>
      <c r="AM704" s="2262"/>
      <c r="AN704" s="1266"/>
      <c r="AO704" s="1254"/>
      <c r="AP704" s="1491">
        <f t="shared" si="287"/>
        <v>0</v>
      </c>
      <c r="AQ704" s="1268"/>
      <c r="AR704" s="1492">
        <f t="shared" si="288"/>
        <v>0</v>
      </c>
      <c r="AS704" s="808"/>
      <c r="AT704" s="1492">
        <f t="shared" si="289"/>
        <v>0</v>
      </c>
      <c r="AU704" s="809"/>
      <c r="AV704" s="1492">
        <f t="shared" si="290"/>
        <v>0</v>
      </c>
      <c r="AW704" s="1493">
        <f t="shared" si="291"/>
        <v>0</v>
      </c>
      <c r="AX704" s="2153">
        <f t="shared" si="292"/>
        <v>0</v>
      </c>
      <c r="AY704" s="1495">
        <f t="shared" si="293"/>
        <v>0</v>
      </c>
      <c r="AZ704" s="1271"/>
      <c r="BA704" s="1508">
        <v>1331818</v>
      </c>
      <c r="BB704" s="1508">
        <v>1931818</v>
      </c>
      <c r="BC704" s="1508">
        <v>2231818</v>
      </c>
      <c r="BD704" s="1508">
        <v>431818</v>
      </c>
      <c r="BE704" s="2169"/>
      <c r="BF704" s="1338"/>
      <c r="BG704" s="1302"/>
      <c r="BH704" s="1338"/>
      <c r="BI704" s="1303"/>
      <c r="BJ704" s="1342"/>
      <c r="BK704" s="1304"/>
      <c r="BL704" s="1229"/>
      <c r="BM704" s="1229"/>
      <c r="BN704" s="1229"/>
      <c r="BO704" s="1490">
        <f t="shared" si="300"/>
        <v>0</v>
      </c>
      <c r="BP704" s="1316">
        <f t="shared" si="310"/>
        <v>14218180</v>
      </c>
      <c r="BQ704" s="1305"/>
      <c r="BS704" s="1298">
        <f t="shared" si="294"/>
        <v>7</v>
      </c>
      <c r="BT704" s="1298">
        <f t="shared" si="295"/>
        <v>0</v>
      </c>
      <c r="BU704" s="1298">
        <f t="shared" si="296"/>
        <v>2</v>
      </c>
      <c r="BV704" s="1298">
        <f t="shared" si="297"/>
        <v>1</v>
      </c>
      <c r="BW704" s="1298">
        <f t="shared" si="298"/>
        <v>14218180</v>
      </c>
    </row>
    <row r="705" spans="1:75" ht="15" customHeight="1" x14ac:dyDescent="0.25">
      <c r="A705" s="1315">
        <v>6</v>
      </c>
      <c r="B705" s="1339">
        <v>43640</v>
      </c>
      <c r="C705" s="1268">
        <v>697</v>
      </c>
      <c r="D705" s="2523" t="s">
        <v>254</v>
      </c>
      <c r="E705" s="1266" t="s">
        <v>57</v>
      </c>
      <c r="F705" s="794">
        <v>4</v>
      </c>
      <c r="G705" s="1491">
        <f t="shared" si="299"/>
        <v>5327272</v>
      </c>
      <c r="H705" s="1268"/>
      <c r="I705" s="2605">
        <f t="shared" si="301"/>
        <v>0</v>
      </c>
      <c r="J705" s="808">
        <v>6</v>
      </c>
      <c r="K705" s="2605">
        <f t="shared" si="283"/>
        <v>13390908</v>
      </c>
      <c r="L705" s="2768"/>
      <c r="M705" s="2605">
        <f t="shared" si="284"/>
        <v>0</v>
      </c>
      <c r="N705" s="1505">
        <f t="shared" si="308"/>
        <v>10</v>
      </c>
      <c r="O705" s="1494">
        <f t="shared" si="308"/>
        <v>18718180</v>
      </c>
      <c r="P705" s="1494">
        <f t="shared" si="309"/>
        <v>400000</v>
      </c>
      <c r="Q705" s="1307"/>
      <c r="R705" s="1508">
        <v>1331818</v>
      </c>
      <c r="S705" s="1508">
        <v>1931818</v>
      </c>
      <c r="T705" s="1508">
        <v>2231818</v>
      </c>
      <c r="U705" s="1508">
        <v>431818</v>
      </c>
      <c r="V705" s="1302"/>
      <c r="W705" s="1338"/>
      <c r="X705" s="2299"/>
      <c r="Y705" s="1338"/>
      <c r="Z705" s="1302"/>
      <c r="AA705" s="1342"/>
      <c r="AB705" s="1340"/>
      <c r="AC705" s="1229"/>
      <c r="AD705" s="1229"/>
      <c r="AE705" s="1229"/>
      <c r="AF705" s="1490">
        <f t="shared" si="285"/>
        <v>0</v>
      </c>
      <c r="AG705" s="1316">
        <f t="shared" si="286"/>
        <v>18718180</v>
      </c>
      <c r="AH705" s="1305"/>
      <c r="AI705" s="1313"/>
      <c r="AJ705" s="1267"/>
      <c r="AK705" s="1299"/>
      <c r="AL705" s="2538"/>
      <c r="AM705" s="2263"/>
      <c r="AN705" s="1266"/>
      <c r="AO705" s="1254"/>
      <c r="AP705" s="1491">
        <f t="shared" si="287"/>
        <v>0</v>
      </c>
      <c r="AQ705" s="1268"/>
      <c r="AR705" s="1492">
        <f t="shared" si="288"/>
        <v>0</v>
      </c>
      <c r="AS705" s="808"/>
      <c r="AT705" s="1492">
        <f t="shared" si="289"/>
        <v>0</v>
      </c>
      <c r="AU705" s="809"/>
      <c r="AV705" s="1492">
        <f t="shared" si="290"/>
        <v>0</v>
      </c>
      <c r="AW705" s="1493">
        <f t="shared" si="291"/>
        <v>0</v>
      </c>
      <c r="AX705" s="2153">
        <f t="shared" si="292"/>
        <v>0</v>
      </c>
      <c r="AY705" s="1495">
        <f t="shared" si="293"/>
        <v>0</v>
      </c>
      <c r="AZ705" s="1271"/>
      <c r="BA705" s="1508">
        <v>1331818</v>
      </c>
      <c r="BB705" s="1508">
        <v>1931818</v>
      </c>
      <c r="BC705" s="1508">
        <v>2231818</v>
      </c>
      <c r="BD705" s="1508">
        <v>431818</v>
      </c>
      <c r="BE705" s="2169"/>
      <c r="BF705" s="1338"/>
      <c r="BG705" s="1302"/>
      <c r="BH705" s="1338"/>
      <c r="BI705" s="1303"/>
      <c r="BJ705" s="1342"/>
      <c r="BK705" s="1304"/>
      <c r="BL705" s="1229"/>
      <c r="BM705" s="1229"/>
      <c r="BN705" s="1229"/>
      <c r="BO705" s="1490">
        <f t="shared" si="300"/>
        <v>0</v>
      </c>
      <c r="BP705" s="1316">
        <f t="shared" si="310"/>
        <v>18718180</v>
      </c>
      <c r="BQ705" s="1305"/>
      <c r="BS705" s="1298">
        <f t="shared" si="294"/>
        <v>4</v>
      </c>
      <c r="BT705" s="1298">
        <f t="shared" si="295"/>
        <v>0</v>
      </c>
      <c r="BU705" s="1298">
        <f t="shared" si="296"/>
        <v>6</v>
      </c>
      <c r="BV705" s="1298">
        <f t="shared" si="297"/>
        <v>0</v>
      </c>
      <c r="BW705" s="1298">
        <f t="shared" si="298"/>
        <v>18718180</v>
      </c>
    </row>
    <row r="706" spans="1:75" ht="15" customHeight="1" x14ac:dyDescent="0.25">
      <c r="A706" s="1315">
        <v>7</v>
      </c>
      <c r="B706" s="1339">
        <v>43640</v>
      </c>
      <c r="C706" s="1268">
        <v>698</v>
      </c>
      <c r="D706" s="2265" t="s">
        <v>39</v>
      </c>
      <c r="E706" s="1266" t="s">
        <v>57</v>
      </c>
      <c r="F706" s="794">
        <v>5</v>
      </c>
      <c r="G706" s="1491">
        <f t="shared" si="299"/>
        <v>6659090</v>
      </c>
      <c r="H706" s="1268"/>
      <c r="I706" s="2605">
        <f t="shared" si="301"/>
        <v>0</v>
      </c>
      <c r="J706" s="808">
        <v>4</v>
      </c>
      <c r="K706" s="2605">
        <f t="shared" si="283"/>
        <v>8927272</v>
      </c>
      <c r="L706" s="2768">
        <v>1</v>
      </c>
      <c r="M706" s="2605">
        <f t="shared" si="284"/>
        <v>431818</v>
      </c>
      <c r="N706" s="1505">
        <f t="shared" si="308"/>
        <v>10</v>
      </c>
      <c r="O706" s="1494">
        <f t="shared" si="308"/>
        <v>16018180</v>
      </c>
      <c r="P706" s="1494">
        <f t="shared" si="309"/>
        <v>400000</v>
      </c>
      <c r="Q706" s="1307"/>
      <c r="R706" s="1508">
        <v>1331818</v>
      </c>
      <c r="S706" s="1508">
        <v>1931818</v>
      </c>
      <c r="T706" s="1508">
        <v>2231818</v>
      </c>
      <c r="U706" s="1508">
        <v>431818</v>
      </c>
      <c r="V706" s="1302"/>
      <c r="W706" s="1338"/>
      <c r="X706" s="2299"/>
      <c r="Y706" s="1338"/>
      <c r="Z706" s="2450"/>
      <c r="AA706" s="1342"/>
      <c r="AB706" s="1340"/>
      <c r="AC706" s="1229"/>
      <c r="AD706" s="1229"/>
      <c r="AE706" s="1229"/>
      <c r="AF706" s="1490">
        <f t="shared" si="285"/>
        <v>0</v>
      </c>
      <c r="AG706" s="1316">
        <f t="shared" si="286"/>
        <v>16018180</v>
      </c>
      <c r="AH706" s="1305"/>
      <c r="AI706" s="1313"/>
      <c r="AJ706" s="1267"/>
      <c r="AK706" s="1299"/>
      <c r="AL706" s="2538"/>
      <c r="AM706" s="2262"/>
      <c r="AN706" s="1266"/>
      <c r="AO706" s="1254"/>
      <c r="AP706" s="1491">
        <f t="shared" si="287"/>
        <v>0</v>
      </c>
      <c r="AQ706" s="1268"/>
      <c r="AR706" s="1492">
        <f t="shared" si="288"/>
        <v>0</v>
      </c>
      <c r="AS706" s="808"/>
      <c r="AT706" s="1492">
        <f t="shared" si="289"/>
        <v>0</v>
      </c>
      <c r="AU706" s="809"/>
      <c r="AV706" s="1492">
        <f t="shared" si="290"/>
        <v>0</v>
      </c>
      <c r="AW706" s="1493">
        <f t="shared" si="291"/>
        <v>0</v>
      </c>
      <c r="AX706" s="2153">
        <f t="shared" si="292"/>
        <v>0</v>
      </c>
      <c r="AY706" s="1495">
        <f t="shared" si="293"/>
        <v>0</v>
      </c>
      <c r="AZ706" s="1271"/>
      <c r="BA706" s="1508">
        <v>1331818</v>
      </c>
      <c r="BB706" s="1508">
        <v>1931818</v>
      </c>
      <c r="BC706" s="1508">
        <v>2231818</v>
      </c>
      <c r="BD706" s="1508">
        <v>431818</v>
      </c>
      <c r="BE706" s="2169"/>
      <c r="BF706" s="1338"/>
      <c r="BG706" s="1302"/>
      <c r="BH706" s="1338"/>
      <c r="BI706" s="1303"/>
      <c r="BJ706" s="1342"/>
      <c r="BK706" s="1304"/>
      <c r="BL706" s="1229"/>
      <c r="BM706" s="1229"/>
      <c r="BN706" s="1229"/>
      <c r="BO706" s="1490">
        <f t="shared" si="300"/>
        <v>0</v>
      </c>
      <c r="BP706" s="1316">
        <f t="shared" si="310"/>
        <v>16018180</v>
      </c>
      <c r="BQ706" s="1305"/>
      <c r="BS706" s="1298">
        <f t="shared" si="294"/>
        <v>5</v>
      </c>
      <c r="BT706" s="1298">
        <f t="shared" si="295"/>
        <v>0</v>
      </c>
      <c r="BU706" s="1298">
        <f t="shared" si="296"/>
        <v>4</v>
      </c>
      <c r="BV706" s="1298">
        <f t="shared" si="297"/>
        <v>1</v>
      </c>
      <c r="BW706" s="1298">
        <f t="shared" si="298"/>
        <v>16018180</v>
      </c>
    </row>
    <row r="707" spans="1:75" ht="15" customHeight="1" x14ac:dyDescent="0.25">
      <c r="A707" s="1315">
        <v>8</v>
      </c>
      <c r="B707" s="1339">
        <v>43640</v>
      </c>
      <c r="C707" s="1268">
        <v>699</v>
      </c>
      <c r="D707" s="2265" t="s">
        <v>58</v>
      </c>
      <c r="E707" s="1266" t="s">
        <v>57</v>
      </c>
      <c r="F707" s="794">
        <v>3</v>
      </c>
      <c r="G707" s="1491">
        <f t="shared" si="299"/>
        <v>3995454</v>
      </c>
      <c r="H707" s="1268"/>
      <c r="I707" s="2605">
        <f t="shared" si="301"/>
        <v>0</v>
      </c>
      <c r="J707" s="808">
        <v>2</v>
      </c>
      <c r="K707" s="2605">
        <f t="shared" si="283"/>
        <v>4463636</v>
      </c>
      <c r="L707" s="2768"/>
      <c r="M707" s="2605">
        <f t="shared" si="284"/>
        <v>0</v>
      </c>
      <c r="N707" s="1505">
        <f t="shared" si="308"/>
        <v>5</v>
      </c>
      <c r="O707" s="1494">
        <f t="shared" si="308"/>
        <v>8459090</v>
      </c>
      <c r="P707" s="1494">
        <f t="shared" si="309"/>
        <v>200000</v>
      </c>
      <c r="Q707" s="1307"/>
      <c r="R707" s="1508">
        <v>1331818</v>
      </c>
      <c r="S707" s="1508">
        <v>1931818</v>
      </c>
      <c r="T707" s="1508">
        <v>2231818</v>
      </c>
      <c r="U707" s="1508">
        <v>431818</v>
      </c>
      <c r="V707" s="1302"/>
      <c r="W707" s="1338"/>
      <c r="X707" s="2299"/>
      <c r="Y707" s="1338"/>
      <c r="Z707" s="2450"/>
      <c r="AA707" s="1342"/>
      <c r="AB707" s="1340"/>
      <c r="AC707" s="1229"/>
      <c r="AD707" s="1229"/>
      <c r="AE707" s="1229"/>
      <c r="AF707" s="1490">
        <f t="shared" si="285"/>
        <v>0</v>
      </c>
      <c r="AG707" s="1316">
        <f t="shared" si="286"/>
        <v>8459090</v>
      </c>
      <c r="AH707" s="1305"/>
      <c r="AI707" s="1313"/>
      <c r="AJ707" s="1267"/>
      <c r="AK707" s="1299"/>
      <c r="AL707" s="2538"/>
      <c r="AM707" s="2262"/>
      <c r="AN707" s="1266"/>
      <c r="AO707" s="1254"/>
      <c r="AP707" s="1491">
        <f t="shared" si="287"/>
        <v>0</v>
      </c>
      <c r="AQ707" s="1268"/>
      <c r="AR707" s="1492">
        <f t="shared" si="288"/>
        <v>0</v>
      </c>
      <c r="AS707" s="808"/>
      <c r="AT707" s="1492">
        <f t="shared" si="289"/>
        <v>0</v>
      </c>
      <c r="AU707" s="809"/>
      <c r="AV707" s="1492">
        <f t="shared" si="290"/>
        <v>0</v>
      </c>
      <c r="AW707" s="1493">
        <f t="shared" si="291"/>
        <v>0</v>
      </c>
      <c r="AX707" s="2153">
        <f t="shared" si="292"/>
        <v>0</v>
      </c>
      <c r="AY707" s="1495">
        <f t="shared" si="293"/>
        <v>0</v>
      </c>
      <c r="AZ707" s="1271"/>
      <c r="BA707" s="1508">
        <v>1331818</v>
      </c>
      <c r="BB707" s="1508">
        <v>1931818</v>
      </c>
      <c r="BC707" s="1508">
        <v>2231818</v>
      </c>
      <c r="BD707" s="1508">
        <v>431818</v>
      </c>
      <c r="BE707" s="2169"/>
      <c r="BF707" s="1338"/>
      <c r="BG707" s="1302"/>
      <c r="BH707" s="1338"/>
      <c r="BI707" s="1303"/>
      <c r="BJ707" s="1342"/>
      <c r="BK707" s="1304"/>
      <c r="BL707" s="1229"/>
      <c r="BM707" s="1229"/>
      <c r="BN707" s="1229"/>
      <c r="BO707" s="1490">
        <f t="shared" si="300"/>
        <v>0</v>
      </c>
      <c r="BP707" s="1316">
        <f t="shared" si="310"/>
        <v>8459090</v>
      </c>
      <c r="BQ707" s="1305"/>
      <c r="BS707" s="1298">
        <f t="shared" si="294"/>
        <v>3</v>
      </c>
      <c r="BT707" s="1298">
        <f t="shared" si="295"/>
        <v>0</v>
      </c>
      <c r="BU707" s="1298">
        <f t="shared" si="296"/>
        <v>2</v>
      </c>
      <c r="BV707" s="1298">
        <f t="shared" si="297"/>
        <v>0</v>
      </c>
      <c r="BW707" s="1298">
        <f t="shared" si="298"/>
        <v>8459090</v>
      </c>
    </row>
    <row r="708" spans="1:75" ht="15" customHeight="1" x14ac:dyDescent="0.25">
      <c r="A708" s="1315">
        <v>9</v>
      </c>
      <c r="B708" s="1339">
        <v>43640</v>
      </c>
      <c r="C708" s="1268">
        <v>700</v>
      </c>
      <c r="D708" s="2265" t="s">
        <v>59</v>
      </c>
      <c r="E708" s="1266" t="s">
        <v>57</v>
      </c>
      <c r="F708" s="794">
        <v>2</v>
      </c>
      <c r="G708" s="1491">
        <f t="shared" si="299"/>
        <v>2663636</v>
      </c>
      <c r="H708" s="1268"/>
      <c r="I708" s="2605">
        <f t="shared" si="301"/>
        <v>0</v>
      </c>
      <c r="J708" s="808">
        <v>3</v>
      </c>
      <c r="K708" s="2605">
        <f t="shared" si="283"/>
        <v>6695454</v>
      </c>
      <c r="L708" s="2768"/>
      <c r="M708" s="2605">
        <f t="shared" si="284"/>
        <v>0</v>
      </c>
      <c r="N708" s="1505">
        <f t="shared" si="308"/>
        <v>5</v>
      </c>
      <c r="O708" s="1494">
        <f t="shared" si="308"/>
        <v>9359090</v>
      </c>
      <c r="P708" s="1494">
        <f t="shared" si="309"/>
        <v>200000</v>
      </c>
      <c r="Q708" s="1307"/>
      <c r="R708" s="1508">
        <v>1331818</v>
      </c>
      <c r="S708" s="1508">
        <v>1931818</v>
      </c>
      <c r="T708" s="1508">
        <v>2231818</v>
      </c>
      <c r="U708" s="1508">
        <v>431818</v>
      </c>
      <c r="V708" s="1302"/>
      <c r="W708" s="1338"/>
      <c r="X708" s="2299"/>
      <c r="Y708" s="1338"/>
      <c r="Z708" s="2450"/>
      <c r="AA708" s="1342"/>
      <c r="AB708" s="1340"/>
      <c r="AC708" s="1229"/>
      <c r="AD708" s="1229"/>
      <c r="AE708" s="1229"/>
      <c r="AF708" s="1490">
        <f t="shared" si="285"/>
        <v>0</v>
      </c>
      <c r="AG708" s="1316">
        <f t="shared" si="286"/>
        <v>9359090</v>
      </c>
      <c r="AH708" s="1305"/>
      <c r="AI708" s="1313"/>
      <c r="AJ708" s="1267"/>
      <c r="AK708" s="1299"/>
      <c r="AL708" s="2538"/>
      <c r="AM708" s="2262"/>
      <c r="AN708" s="1266"/>
      <c r="AO708" s="1254"/>
      <c r="AP708" s="1491">
        <f t="shared" si="287"/>
        <v>0</v>
      </c>
      <c r="AQ708" s="1268"/>
      <c r="AR708" s="1492">
        <f t="shared" si="288"/>
        <v>0</v>
      </c>
      <c r="AS708" s="808"/>
      <c r="AT708" s="1492">
        <f t="shared" si="289"/>
        <v>0</v>
      </c>
      <c r="AU708" s="809"/>
      <c r="AV708" s="1492">
        <f t="shared" si="290"/>
        <v>0</v>
      </c>
      <c r="AW708" s="1493">
        <f t="shared" si="291"/>
        <v>0</v>
      </c>
      <c r="AX708" s="2153">
        <f t="shared" si="292"/>
        <v>0</v>
      </c>
      <c r="AY708" s="1495">
        <f t="shared" si="293"/>
        <v>0</v>
      </c>
      <c r="AZ708" s="1271"/>
      <c r="BA708" s="1508">
        <v>1331818</v>
      </c>
      <c r="BB708" s="1508">
        <v>1931818</v>
      </c>
      <c r="BC708" s="1508">
        <v>2231818</v>
      </c>
      <c r="BD708" s="1508">
        <v>431818</v>
      </c>
      <c r="BE708" s="2169"/>
      <c r="BF708" s="1338"/>
      <c r="BG708" s="1302"/>
      <c r="BH708" s="1338"/>
      <c r="BI708" s="1303"/>
      <c r="BJ708" s="1342"/>
      <c r="BK708" s="1304"/>
      <c r="BL708" s="1229"/>
      <c r="BM708" s="1229"/>
      <c r="BN708" s="1229"/>
      <c r="BO708" s="1490">
        <f t="shared" si="300"/>
        <v>0</v>
      </c>
      <c r="BP708" s="1316">
        <f t="shared" si="310"/>
        <v>9359090</v>
      </c>
      <c r="BQ708" s="1305"/>
      <c r="BS708" s="1298">
        <f t="shared" si="294"/>
        <v>2</v>
      </c>
      <c r="BT708" s="1298">
        <f t="shared" si="295"/>
        <v>0</v>
      </c>
      <c r="BU708" s="1298">
        <f t="shared" si="296"/>
        <v>3</v>
      </c>
      <c r="BV708" s="1298">
        <f t="shared" si="297"/>
        <v>0</v>
      </c>
      <c r="BW708" s="1298">
        <f t="shared" si="298"/>
        <v>9359090</v>
      </c>
    </row>
    <row r="709" spans="1:75" ht="15" customHeight="1" x14ac:dyDescent="0.25">
      <c r="A709" s="1315">
        <v>10</v>
      </c>
      <c r="B709" s="1339">
        <v>43640</v>
      </c>
      <c r="C709" s="1268">
        <v>701</v>
      </c>
      <c r="D709" s="2265" t="s">
        <v>70</v>
      </c>
      <c r="E709" s="1266" t="s">
        <v>57</v>
      </c>
      <c r="F709" s="794">
        <v>5</v>
      </c>
      <c r="G709" s="1491">
        <f t="shared" si="299"/>
        <v>6659090</v>
      </c>
      <c r="H709" s="1268"/>
      <c r="I709" s="2605">
        <f t="shared" si="301"/>
        <v>0</v>
      </c>
      <c r="J709" s="808"/>
      <c r="K709" s="2605">
        <f t="shared" si="283"/>
        <v>0</v>
      </c>
      <c r="L709" s="2768"/>
      <c r="M709" s="2605">
        <f t="shared" si="284"/>
        <v>0</v>
      </c>
      <c r="N709" s="1505">
        <f t="shared" si="308"/>
        <v>5</v>
      </c>
      <c r="O709" s="1494">
        <f t="shared" si="308"/>
        <v>6659090</v>
      </c>
      <c r="P709" s="1494">
        <f t="shared" si="309"/>
        <v>200000</v>
      </c>
      <c r="Q709" s="1307"/>
      <c r="R709" s="1508">
        <v>1331818</v>
      </c>
      <c r="S709" s="1508">
        <v>1931818</v>
      </c>
      <c r="T709" s="1508">
        <v>2231818</v>
      </c>
      <c r="U709" s="1508">
        <v>431818</v>
      </c>
      <c r="V709" s="1302"/>
      <c r="W709" s="1338"/>
      <c r="X709" s="2299"/>
      <c r="Y709" s="1338"/>
      <c r="Z709" s="2450"/>
      <c r="AA709" s="1342"/>
      <c r="AB709" s="1340"/>
      <c r="AC709" s="1229"/>
      <c r="AD709" s="1229"/>
      <c r="AE709" s="1229"/>
      <c r="AF709" s="1490">
        <f t="shared" si="285"/>
        <v>0</v>
      </c>
      <c r="AG709" s="1316">
        <f t="shared" si="286"/>
        <v>6659090</v>
      </c>
      <c r="AH709" s="1305"/>
      <c r="AI709" s="1313"/>
      <c r="AJ709" s="1267"/>
      <c r="AK709" s="1299"/>
      <c r="AL709" s="2538"/>
      <c r="AM709" s="2262"/>
      <c r="AN709" s="1266"/>
      <c r="AO709" s="1254"/>
      <c r="AP709" s="1491">
        <f t="shared" si="287"/>
        <v>0</v>
      </c>
      <c r="AQ709" s="1268"/>
      <c r="AR709" s="1492">
        <f t="shared" si="288"/>
        <v>0</v>
      </c>
      <c r="AS709" s="808"/>
      <c r="AT709" s="1492">
        <f t="shared" si="289"/>
        <v>0</v>
      </c>
      <c r="AU709" s="809"/>
      <c r="AV709" s="1492">
        <f t="shared" si="290"/>
        <v>0</v>
      </c>
      <c r="AW709" s="1493">
        <f t="shared" si="291"/>
        <v>0</v>
      </c>
      <c r="AX709" s="2153">
        <f t="shared" si="292"/>
        <v>0</v>
      </c>
      <c r="AY709" s="1495">
        <f t="shared" si="293"/>
        <v>0</v>
      </c>
      <c r="AZ709" s="1271"/>
      <c r="BA709" s="1508">
        <v>1331818</v>
      </c>
      <c r="BB709" s="1508">
        <v>1931818</v>
      </c>
      <c r="BC709" s="1508">
        <v>2231818</v>
      </c>
      <c r="BD709" s="1508">
        <v>431818</v>
      </c>
      <c r="BE709" s="2169"/>
      <c r="BF709" s="1338"/>
      <c r="BG709" s="1302"/>
      <c r="BH709" s="1338"/>
      <c r="BI709" s="1303"/>
      <c r="BJ709" s="1342"/>
      <c r="BK709" s="1304"/>
      <c r="BL709" s="1229"/>
      <c r="BM709" s="1229"/>
      <c r="BN709" s="1229"/>
      <c r="BO709" s="1490">
        <f t="shared" si="300"/>
        <v>0</v>
      </c>
      <c r="BP709" s="1316">
        <f t="shared" si="310"/>
        <v>6659090</v>
      </c>
      <c r="BQ709" s="1305"/>
      <c r="BS709" s="1298">
        <f t="shared" si="294"/>
        <v>5</v>
      </c>
      <c r="BT709" s="1298">
        <f t="shared" si="295"/>
        <v>0</v>
      </c>
      <c r="BU709" s="1298">
        <f t="shared" si="296"/>
        <v>0</v>
      </c>
      <c r="BV709" s="1298">
        <f t="shared" si="297"/>
        <v>0</v>
      </c>
      <c r="BW709" s="1298">
        <f t="shared" si="298"/>
        <v>6659090</v>
      </c>
    </row>
    <row r="710" spans="1:75" ht="15" customHeight="1" x14ac:dyDescent="0.25">
      <c r="A710" s="1315">
        <v>11</v>
      </c>
      <c r="B710" s="1339">
        <v>43640</v>
      </c>
      <c r="C710" s="1268">
        <v>702</v>
      </c>
      <c r="D710" s="2265" t="s">
        <v>75</v>
      </c>
      <c r="E710" s="1266" t="s">
        <v>57</v>
      </c>
      <c r="F710" s="794"/>
      <c r="G710" s="1491">
        <f t="shared" si="299"/>
        <v>0</v>
      </c>
      <c r="H710" s="1268"/>
      <c r="I710" s="2605">
        <f t="shared" si="301"/>
        <v>0</v>
      </c>
      <c r="J710" s="808">
        <v>3</v>
      </c>
      <c r="K710" s="2605">
        <f t="shared" si="283"/>
        <v>6695454</v>
      </c>
      <c r="L710" s="2768"/>
      <c r="M710" s="2605">
        <f t="shared" si="284"/>
        <v>0</v>
      </c>
      <c r="N710" s="1505">
        <f t="shared" si="308"/>
        <v>3</v>
      </c>
      <c r="O710" s="1494">
        <f t="shared" si="308"/>
        <v>6695454</v>
      </c>
      <c r="P710" s="1494">
        <f t="shared" si="309"/>
        <v>120000</v>
      </c>
      <c r="Q710" s="1307"/>
      <c r="R710" s="1508">
        <v>1331818</v>
      </c>
      <c r="S710" s="1508">
        <v>1931818</v>
      </c>
      <c r="T710" s="1508">
        <v>2231818</v>
      </c>
      <c r="U710" s="1508">
        <v>431818</v>
      </c>
      <c r="V710" s="1302"/>
      <c r="W710" s="1338"/>
      <c r="X710" s="2299"/>
      <c r="Y710" s="1338"/>
      <c r="Z710" s="2450"/>
      <c r="AA710" s="1342"/>
      <c r="AB710" s="1340"/>
      <c r="AC710" s="1229"/>
      <c r="AD710" s="1229"/>
      <c r="AE710" s="1229"/>
      <c r="AF710" s="1490">
        <f t="shared" si="285"/>
        <v>0</v>
      </c>
      <c r="AG710" s="1316">
        <f t="shared" si="286"/>
        <v>6695454</v>
      </c>
      <c r="AH710" s="1305"/>
      <c r="AI710" s="1313"/>
      <c r="AJ710" s="1267"/>
      <c r="AK710" s="1299"/>
      <c r="AL710" s="2538"/>
      <c r="AM710" s="2262"/>
      <c r="AN710" s="1266"/>
      <c r="AO710" s="1254"/>
      <c r="AP710" s="1491">
        <f t="shared" si="287"/>
        <v>0</v>
      </c>
      <c r="AQ710" s="1268"/>
      <c r="AR710" s="1492">
        <f t="shared" si="288"/>
        <v>0</v>
      </c>
      <c r="AS710" s="808"/>
      <c r="AT710" s="1492">
        <f t="shared" si="289"/>
        <v>0</v>
      </c>
      <c r="AU710" s="809"/>
      <c r="AV710" s="1492">
        <f t="shared" si="290"/>
        <v>0</v>
      </c>
      <c r="AW710" s="1493">
        <f t="shared" si="291"/>
        <v>0</v>
      </c>
      <c r="AX710" s="2153">
        <f t="shared" si="292"/>
        <v>0</v>
      </c>
      <c r="AY710" s="1495">
        <f t="shared" si="293"/>
        <v>0</v>
      </c>
      <c r="AZ710" s="1271"/>
      <c r="BA710" s="1508">
        <v>1331818</v>
      </c>
      <c r="BB710" s="1508">
        <v>1931818</v>
      </c>
      <c r="BC710" s="1508">
        <v>2231818</v>
      </c>
      <c r="BD710" s="1508">
        <v>431818</v>
      </c>
      <c r="BE710" s="2169"/>
      <c r="BF710" s="1338"/>
      <c r="BG710" s="1302"/>
      <c r="BH710" s="1338"/>
      <c r="BI710" s="1303"/>
      <c r="BJ710" s="1342"/>
      <c r="BK710" s="1304"/>
      <c r="BL710" s="1229"/>
      <c r="BM710" s="1229"/>
      <c r="BN710" s="1229"/>
      <c r="BO710" s="1490">
        <f t="shared" si="300"/>
        <v>0</v>
      </c>
      <c r="BP710" s="1316">
        <f t="shared" si="310"/>
        <v>6695454</v>
      </c>
      <c r="BQ710" s="1305"/>
      <c r="BS710" s="1298">
        <f t="shared" si="294"/>
        <v>0</v>
      </c>
      <c r="BT710" s="1298">
        <f t="shared" si="295"/>
        <v>0</v>
      </c>
      <c r="BU710" s="1298">
        <f t="shared" si="296"/>
        <v>3</v>
      </c>
      <c r="BV710" s="1298">
        <f t="shared" si="297"/>
        <v>0</v>
      </c>
      <c r="BW710" s="1298">
        <f t="shared" si="298"/>
        <v>6695454</v>
      </c>
    </row>
    <row r="711" spans="1:75" ht="15" customHeight="1" x14ac:dyDescent="0.25">
      <c r="A711" s="1315">
        <v>12</v>
      </c>
      <c r="B711" s="1339">
        <v>43640</v>
      </c>
      <c r="C711" s="1268">
        <v>703</v>
      </c>
      <c r="D711" s="2266" t="s">
        <v>35</v>
      </c>
      <c r="E711" s="1266" t="s">
        <v>57</v>
      </c>
      <c r="F711" s="794"/>
      <c r="G711" s="1491">
        <f t="shared" si="299"/>
        <v>0</v>
      </c>
      <c r="H711" s="1268"/>
      <c r="I711" s="2605">
        <f t="shared" si="301"/>
        <v>0</v>
      </c>
      <c r="J711" s="808">
        <v>10</v>
      </c>
      <c r="K711" s="2605">
        <f t="shared" si="283"/>
        <v>22318180</v>
      </c>
      <c r="L711" s="2768"/>
      <c r="M711" s="2605">
        <f t="shared" si="284"/>
        <v>0</v>
      </c>
      <c r="N711" s="1505">
        <f t="shared" si="308"/>
        <v>10</v>
      </c>
      <c r="O711" s="1494">
        <f t="shared" si="308"/>
        <v>22318180</v>
      </c>
      <c r="P711" s="1494">
        <f t="shared" si="309"/>
        <v>400000</v>
      </c>
      <c r="Q711" s="1307"/>
      <c r="R711" s="1508">
        <v>1331818</v>
      </c>
      <c r="S711" s="1508">
        <v>1931818</v>
      </c>
      <c r="T711" s="1508">
        <v>2231818</v>
      </c>
      <c r="U711" s="1508">
        <v>431818</v>
      </c>
      <c r="V711" s="1302"/>
      <c r="W711" s="1338"/>
      <c r="X711" s="2299"/>
      <c r="Y711" s="1338"/>
      <c r="Z711" s="2450"/>
      <c r="AA711" s="1342"/>
      <c r="AB711" s="1340"/>
      <c r="AC711" s="1229"/>
      <c r="AD711" s="1229"/>
      <c r="AE711" s="1229"/>
      <c r="AF711" s="1490">
        <f t="shared" si="285"/>
        <v>0</v>
      </c>
      <c r="AG711" s="1316">
        <f t="shared" si="286"/>
        <v>22318180</v>
      </c>
      <c r="AH711" s="1305"/>
      <c r="AI711" s="1313"/>
      <c r="AJ711" s="1267"/>
      <c r="AK711" s="1299"/>
      <c r="AL711" s="2538"/>
      <c r="AM711" s="2262"/>
      <c r="AN711" s="1266"/>
      <c r="AO711" s="1254"/>
      <c r="AP711" s="1491">
        <f t="shared" si="287"/>
        <v>0</v>
      </c>
      <c r="AQ711" s="1268"/>
      <c r="AR711" s="1492">
        <f t="shared" si="288"/>
        <v>0</v>
      </c>
      <c r="AS711" s="808"/>
      <c r="AT711" s="1492">
        <f t="shared" si="289"/>
        <v>0</v>
      </c>
      <c r="AU711" s="809"/>
      <c r="AV711" s="1492">
        <f t="shared" si="290"/>
        <v>0</v>
      </c>
      <c r="AW711" s="1493">
        <f t="shared" si="291"/>
        <v>0</v>
      </c>
      <c r="AX711" s="2153">
        <f t="shared" si="292"/>
        <v>0</v>
      </c>
      <c r="AY711" s="1495">
        <f t="shared" si="293"/>
        <v>0</v>
      </c>
      <c r="AZ711" s="1271"/>
      <c r="BA711" s="1508">
        <v>1331818</v>
      </c>
      <c r="BB711" s="1508">
        <v>1931818</v>
      </c>
      <c r="BC711" s="1508">
        <v>2231818</v>
      </c>
      <c r="BD711" s="1508">
        <v>431818</v>
      </c>
      <c r="BE711" s="2169"/>
      <c r="BF711" s="1338"/>
      <c r="BG711" s="1302"/>
      <c r="BH711" s="1338"/>
      <c r="BI711" s="1303"/>
      <c r="BJ711" s="1342"/>
      <c r="BK711" s="1304"/>
      <c r="BL711" s="1229"/>
      <c r="BM711" s="1229"/>
      <c r="BN711" s="1229"/>
      <c r="BO711" s="1490">
        <f t="shared" si="300"/>
        <v>0</v>
      </c>
      <c r="BP711" s="1316">
        <f t="shared" si="310"/>
        <v>22318180</v>
      </c>
      <c r="BQ711" s="1305"/>
      <c r="BS711" s="1298">
        <f t="shared" si="294"/>
        <v>0</v>
      </c>
      <c r="BT711" s="1298">
        <f t="shared" si="295"/>
        <v>0</v>
      </c>
      <c r="BU711" s="1298">
        <f t="shared" si="296"/>
        <v>10</v>
      </c>
      <c r="BV711" s="1298">
        <f t="shared" si="297"/>
        <v>0</v>
      </c>
      <c r="BW711" s="1298">
        <f t="shared" si="298"/>
        <v>22318180</v>
      </c>
    </row>
    <row r="712" spans="1:75" ht="15" customHeight="1" x14ac:dyDescent="0.25">
      <c r="A712" s="1315">
        <v>13</v>
      </c>
      <c r="B712" s="1339">
        <v>43640</v>
      </c>
      <c r="C712" s="1268">
        <v>704</v>
      </c>
      <c r="D712" s="2265" t="s">
        <v>33</v>
      </c>
      <c r="E712" s="1266" t="s">
        <v>241</v>
      </c>
      <c r="F712" s="794"/>
      <c r="G712" s="1491">
        <f t="shared" si="299"/>
        <v>0</v>
      </c>
      <c r="H712" s="1268"/>
      <c r="I712" s="2605">
        <f t="shared" si="301"/>
        <v>0</v>
      </c>
      <c r="J712" s="808">
        <v>10</v>
      </c>
      <c r="K712" s="2605">
        <f t="shared" ref="K712:K775" si="311">J712*T712</f>
        <v>22318180</v>
      </c>
      <c r="L712" s="2768"/>
      <c r="M712" s="2605">
        <f t="shared" ref="M712:M775" si="312">L712*U712</f>
        <v>0</v>
      </c>
      <c r="N712" s="1505">
        <f t="shared" si="308"/>
        <v>10</v>
      </c>
      <c r="O712" s="1494">
        <f t="shared" si="308"/>
        <v>22318180</v>
      </c>
      <c r="P712" s="1494">
        <f>+N712*40000</f>
        <v>400000</v>
      </c>
      <c r="Q712" s="1307"/>
      <c r="R712" s="1508">
        <v>1331818</v>
      </c>
      <c r="S712" s="1508">
        <v>1931818</v>
      </c>
      <c r="T712" s="1508">
        <v>2231818</v>
      </c>
      <c r="U712" s="1508">
        <v>431818</v>
      </c>
      <c r="V712" s="1302"/>
      <c r="W712" s="1338"/>
      <c r="X712" s="2299"/>
      <c r="Y712" s="1338"/>
      <c r="Z712" s="2450"/>
      <c r="AA712" s="1342"/>
      <c r="AB712" s="1340"/>
      <c r="AC712" s="1229"/>
      <c r="AD712" s="1229"/>
      <c r="AE712" s="1229"/>
      <c r="AF712" s="1490">
        <f t="shared" ref="AF712:AF775" si="313">W712+Y712+AA712+AC712</f>
        <v>0</v>
      </c>
      <c r="AG712" s="1316">
        <f t="shared" ref="AG712:AG775" si="314">O712-AF712</f>
        <v>22318180</v>
      </c>
      <c r="AH712" s="1305"/>
      <c r="AI712" s="1313"/>
      <c r="AJ712" s="1267"/>
      <c r="AK712" s="1299"/>
      <c r="AL712" s="2538"/>
      <c r="AM712" s="2262"/>
      <c r="AN712" s="1266"/>
      <c r="AO712" s="1254"/>
      <c r="AP712" s="1491">
        <f t="shared" ref="AP712:AP775" si="315">AO712*BA712</f>
        <v>0</v>
      </c>
      <c r="AQ712" s="1268"/>
      <c r="AR712" s="1492">
        <f t="shared" ref="AR712:AR775" si="316">AQ712*BB712</f>
        <v>0</v>
      </c>
      <c r="AS712" s="808"/>
      <c r="AT712" s="1492">
        <f t="shared" ref="AT712:AT775" si="317">AS712*BC712</f>
        <v>0</v>
      </c>
      <c r="AU712" s="809"/>
      <c r="AV712" s="1492">
        <f t="shared" ref="AV712:AV775" si="318">AU712*BD712</f>
        <v>0</v>
      </c>
      <c r="AW712" s="1493">
        <f t="shared" ref="AW712:AW775" si="319">AO712+AQ712+AS712+AU712</f>
        <v>0</v>
      </c>
      <c r="AX712" s="2153">
        <f t="shared" ref="AX712:AX775" si="320">AP712+AR712+AT712+AV712</f>
        <v>0</v>
      </c>
      <c r="AY712" s="1495">
        <f t="shared" ref="AY712:AY775" si="321">AW712*40000</f>
        <v>0</v>
      </c>
      <c r="AZ712" s="1271"/>
      <c r="BA712" s="1508">
        <v>1331818</v>
      </c>
      <c r="BB712" s="1508">
        <v>1931818</v>
      </c>
      <c r="BC712" s="1508">
        <v>2231818</v>
      </c>
      <c r="BD712" s="1508">
        <v>431818</v>
      </c>
      <c r="BE712" s="2169"/>
      <c r="BF712" s="1338"/>
      <c r="BG712" s="1302"/>
      <c r="BH712" s="1338"/>
      <c r="BI712" s="1302"/>
      <c r="BJ712" s="1342"/>
      <c r="BK712" s="1304"/>
      <c r="BL712" s="1229"/>
      <c r="BM712" s="1229"/>
      <c r="BN712" s="1229"/>
      <c r="BO712" s="1490">
        <f t="shared" si="300"/>
        <v>0</v>
      </c>
      <c r="BP712" s="1316">
        <f t="shared" si="310"/>
        <v>22318180</v>
      </c>
      <c r="BQ712" s="1305"/>
      <c r="BS712" s="1298">
        <f t="shared" ref="BS712:BS775" si="322">F712-AO712</f>
        <v>0</v>
      </c>
      <c r="BT712" s="1298">
        <f t="shared" ref="BT712:BT775" si="323">H712-AQ712</f>
        <v>0</v>
      </c>
      <c r="BU712" s="1298">
        <f t="shared" ref="BU712:BU775" si="324">J712-AS712</f>
        <v>10</v>
      </c>
      <c r="BV712" s="1298">
        <f t="shared" ref="BV712:BV775" si="325">L712-AU712</f>
        <v>0</v>
      </c>
      <c r="BW712" s="1298">
        <f t="shared" ref="BW712:BW775" si="326">O712-AX712</f>
        <v>22318180</v>
      </c>
    </row>
    <row r="713" spans="1:75" ht="15" customHeight="1" x14ac:dyDescent="0.25">
      <c r="A713" s="1315">
        <v>14</v>
      </c>
      <c r="B713" s="1339">
        <v>43640</v>
      </c>
      <c r="C713" s="1268">
        <v>705</v>
      </c>
      <c r="D713" s="2265" t="s">
        <v>80</v>
      </c>
      <c r="E713" s="1266" t="s">
        <v>241</v>
      </c>
      <c r="F713" s="794"/>
      <c r="G713" s="1491">
        <f t="shared" ref="G713:G776" si="327">F713*R713</f>
        <v>0</v>
      </c>
      <c r="H713" s="1268"/>
      <c r="I713" s="2605">
        <f t="shared" si="301"/>
        <v>0</v>
      </c>
      <c r="J713" s="808">
        <v>10</v>
      </c>
      <c r="K713" s="2605">
        <f t="shared" si="311"/>
        <v>22318180</v>
      </c>
      <c r="L713" s="2768"/>
      <c r="M713" s="2605">
        <f t="shared" si="312"/>
        <v>0</v>
      </c>
      <c r="N713" s="1505">
        <f t="shared" si="308"/>
        <v>10</v>
      </c>
      <c r="O713" s="1494">
        <f t="shared" si="308"/>
        <v>22318180</v>
      </c>
      <c r="P713" s="1494">
        <f t="shared" ref="P713:P718" si="328">+N713*40000</f>
        <v>400000</v>
      </c>
      <c r="Q713" s="1307"/>
      <c r="R713" s="1508">
        <v>1331818</v>
      </c>
      <c r="S713" s="1508">
        <v>1931818</v>
      </c>
      <c r="T713" s="1508">
        <v>2231818</v>
      </c>
      <c r="U713" s="1508">
        <v>431818</v>
      </c>
      <c r="V713" s="1302"/>
      <c r="W713" s="1338"/>
      <c r="X713" s="2299"/>
      <c r="Y713" s="1338"/>
      <c r="Z713" s="2450"/>
      <c r="AA713" s="1342"/>
      <c r="AB713" s="1340"/>
      <c r="AC713" s="1229"/>
      <c r="AD713" s="1229"/>
      <c r="AE713" s="1229"/>
      <c r="AF713" s="1490">
        <f t="shared" si="313"/>
        <v>0</v>
      </c>
      <c r="AG713" s="1316">
        <f t="shared" si="314"/>
        <v>22318180</v>
      </c>
      <c r="AH713" s="1305"/>
      <c r="AI713" s="1313"/>
      <c r="AJ713" s="1267"/>
      <c r="AK713" s="1299"/>
      <c r="AL713" s="2538"/>
      <c r="AM713" s="2262"/>
      <c r="AN713" s="1266"/>
      <c r="AO713" s="1254"/>
      <c r="AP713" s="1491">
        <f t="shared" si="315"/>
        <v>0</v>
      </c>
      <c r="AQ713" s="1268"/>
      <c r="AR713" s="1492">
        <f t="shared" si="316"/>
        <v>0</v>
      </c>
      <c r="AS713" s="808"/>
      <c r="AT713" s="1492">
        <f t="shared" si="317"/>
        <v>0</v>
      </c>
      <c r="AU713" s="809"/>
      <c r="AV713" s="1492">
        <f t="shared" si="318"/>
        <v>0</v>
      </c>
      <c r="AW713" s="1493">
        <f t="shared" si="319"/>
        <v>0</v>
      </c>
      <c r="AX713" s="2153">
        <f t="shared" si="320"/>
        <v>0</v>
      </c>
      <c r="AY713" s="1495">
        <f t="shared" si="321"/>
        <v>0</v>
      </c>
      <c r="AZ713" s="1271"/>
      <c r="BA713" s="1508">
        <v>1331818</v>
      </c>
      <c r="BB713" s="1508">
        <v>1931818</v>
      </c>
      <c r="BC713" s="1508">
        <v>2231818</v>
      </c>
      <c r="BD713" s="1508">
        <v>431818</v>
      </c>
      <c r="BE713" s="2169"/>
      <c r="BF713" s="1338"/>
      <c r="BG713" s="1302"/>
      <c r="BH713" s="1338"/>
      <c r="BI713" s="1303"/>
      <c r="BJ713" s="1342"/>
      <c r="BK713" s="1304"/>
      <c r="BL713" s="1229"/>
      <c r="BM713" s="1229"/>
      <c r="BN713" s="1229"/>
      <c r="BO713" s="1490">
        <f t="shared" ref="BO713:BO776" si="329">BF713+BH713+BJ713+BL713</f>
        <v>0</v>
      </c>
      <c r="BP713" s="1316">
        <f t="shared" si="310"/>
        <v>22318180</v>
      </c>
      <c r="BQ713" s="1305"/>
      <c r="BS713" s="1298">
        <f t="shared" si="322"/>
        <v>0</v>
      </c>
      <c r="BT713" s="1298">
        <f t="shared" si="323"/>
        <v>0</v>
      </c>
      <c r="BU713" s="1298">
        <f t="shared" si="324"/>
        <v>10</v>
      </c>
      <c r="BV713" s="1298">
        <f t="shared" si="325"/>
        <v>0</v>
      </c>
      <c r="BW713" s="1298">
        <f t="shared" si="326"/>
        <v>22318180</v>
      </c>
    </row>
    <row r="714" spans="1:75" ht="15" customHeight="1" x14ac:dyDescent="0.25">
      <c r="A714" s="1315">
        <v>15</v>
      </c>
      <c r="B714" s="1339">
        <v>43640</v>
      </c>
      <c r="C714" s="1268">
        <v>706</v>
      </c>
      <c r="D714" s="2265" t="s">
        <v>42</v>
      </c>
      <c r="E714" s="1266" t="s">
        <v>43</v>
      </c>
      <c r="F714" s="794"/>
      <c r="G714" s="1491">
        <f t="shared" si="327"/>
        <v>0</v>
      </c>
      <c r="H714" s="1268"/>
      <c r="I714" s="2605">
        <f t="shared" ref="I714:I744" si="330">H714*S714</f>
        <v>0</v>
      </c>
      <c r="J714" s="808">
        <v>10</v>
      </c>
      <c r="K714" s="2605">
        <f t="shared" si="311"/>
        <v>22318180</v>
      </c>
      <c r="L714" s="2768">
        <v>1</v>
      </c>
      <c r="M714" s="2605">
        <f t="shared" si="312"/>
        <v>431818</v>
      </c>
      <c r="N714" s="1505">
        <f t="shared" si="308"/>
        <v>11</v>
      </c>
      <c r="O714" s="1494">
        <f t="shared" si="308"/>
        <v>22749998</v>
      </c>
      <c r="P714" s="1494">
        <f t="shared" si="328"/>
        <v>440000</v>
      </c>
      <c r="Q714" s="1307"/>
      <c r="R714" s="1508">
        <v>1331818</v>
      </c>
      <c r="S714" s="1508">
        <v>1931818</v>
      </c>
      <c r="T714" s="1508">
        <v>2231818</v>
      </c>
      <c r="U714" s="1508">
        <v>431818</v>
      </c>
      <c r="V714" s="1302"/>
      <c r="W714" s="1338"/>
      <c r="X714" s="2299"/>
      <c r="Y714" s="1338"/>
      <c r="Z714" s="2450"/>
      <c r="AA714" s="1342"/>
      <c r="AB714" s="1340"/>
      <c r="AC714" s="1229"/>
      <c r="AD714" s="1229"/>
      <c r="AE714" s="1229"/>
      <c r="AF714" s="1490">
        <f t="shared" si="313"/>
        <v>0</v>
      </c>
      <c r="AG714" s="1316">
        <f t="shared" si="314"/>
        <v>22749998</v>
      </c>
      <c r="AH714" s="1305"/>
      <c r="AI714" s="1313"/>
      <c r="AJ714" s="1267"/>
      <c r="AK714" s="1299"/>
      <c r="AL714" s="2538"/>
      <c r="AM714" s="2262"/>
      <c r="AN714" s="1266"/>
      <c r="AO714" s="1254"/>
      <c r="AP714" s="1491">
        <f t="shared" si="315"/>
        <v>0</v>
      </c>
      <c r="AQ714" s="1268"/>
      <c r="AR714" s="1492">
        <f t="shared" si="316"/>
        <v>0</v>
      </c>
      <c r="AS714" s="808"/>
      <c r="AT714" s="1492">
        <f t="shared" si="317"/>
        <v>0</v>
      </c>
      <c r="AU714" s="809"/>
      <c r="AV714" s="1492">
        <f t="shared" si="318"/>
        <v>0</v>
      </c>
      <c r="AW714" s="1493">
        <f t="shared" si="319"/>
        <v>0</v>
      </c>
      <c r="AX714" s="2153">
        <f t="shared" si="320"/>
        <v>0</v>
      </c>
      <c r="AY714" s="1495">
        <f t="shared" si="321"/>
        <v>0</v>
      </c>
      <c r="AZ714" s="1271"/>
      <c r="BA714" s="1508">
        <v>1331818</v>
      </c>
      <c r="BB714" s="1508">
        <v>1931818</v>
      </c>
      <c r="BC714" s="1508">
        <v>2231818</v>
      </c>
      <c r="BD714" s="1508">
        <v>431818</v>
      </c>
      <c r="BE714" s="2169"/>
      <c r="BF714" s="1338"/>
      <c r="BG714" s="1302"/>
      <c r="BH714" s="1338"/>
      <c r="BI714" s="1302"/>
      <c r="BJ714" s="1342"/>
      <c r="BK714" s="1304"/>
      <c r="BL714" s="1229"/>
      <c r="BM714" s="1229"/>
      <c r="BN714" s="1229"/>
      <c r="BO714" s="1490">
        <f t="shared" si="329"/>
        <v>0</v>
      </c>
      <c r="BP714" s="1316">
        <f t="shared" si="310"/>
        <v>22749998</v>
      </c>
      <c r="BQ714" s="1305"/>
      <c r="BS714" s="1298">
        <f t="shared" si="322"/>
        <v>0</v>
      </c>
      <c r="BT714" s="1298">
        <f t="shared" si="323"/>
        <v>0</v>
      </c>
      <c r="BU714" s="1298">
        <f t="shared" si="324"/>
        <v>10</v>
      </c>
      <c r="BV714" s="1298">
        <f t="shared" si="325"/>
        <v>1</v>
      </c>
      <c r="BW714" s="1298">
        <f t="shared" si="326"/>
        <v>22749998</v>
      </c>
    </row>
    <row r="715" spans="1:75" ht="15" customHeight="1" x14ac:dyDescent="0.25">
      <c r="A715" s="1315">
        <v>16</v>
      </c>
      <c r="B715" s="1339">
        <v>43640</v>
      </c>
      <c r="C715" s="1268">
        <v>707</v>
      </c>
      <c r="D715" s="2265" t="s">
        <v>67</v>
      </c>
      <c r="E715" s="1266" t="s">
        <v>43</v>
      </c>
      <c r="F715" s="794"/>
      <c r="G715" s="1491">
        <f t="shared" si="327"/>
        <v>0</v>
      </c>
      <c r="H715" s="1268"/>
      <c r="I715" s="2605">
        <f t="shared" si="330"/>
        <v>0</v>
      </c>
      <c r="J715" s="808">
        <v>10</v>
      </c>
      <c r="K715" s="2605">
        <f t="shared" si="311"/>
        <v>22318180</v>
      </c>
      <c r="L715" s="2768">
        <v>1</v>
      </c>
      <c r="M715" s="2605">
        <f t="shared" si="312"/>
        <v>431818</v>
      </c>
      <c r="N715" s="1505">
        <f t="shared" si="308"/>
        <v>11</v>
      </c>
      <c r="O715" s="1494">
        <f t="shared" si="308"/>
        <v>22749998</v>
      </c>
      <c r="P715" s="1494">
        <f t="shared" si="328"/>
        <v>440000</v>
      </c>
      <c r="Q715" s="1307"/>
      <c r="R715" s="1508">
        <v>1331818</v>
      </c>
      <c r="S715" s="1508">
        <v>1931818</v>
      </c>
      <c r="T715" s="1508">
        <v>2231818</v>
      </c>
      <c r="U715" s="1508">
        <v>431818</v>
      </c>
      <c r="V715" s="1302"/>
      <c r="W715" s="1338"/>
      <c r="X715" s="2299"/>
      <c r="Y715" s="1338"/>
      <c r="Z715" s="2450"/>
      <c r="AA715" s="1342"/>
      <c r="AB715" s="1340"/>
      <c r="AC715" s="1229"/>
      <c r="AD715" s="1229"/>
      <c r="AE715" s="1229"/>
      <c r="AF715" s="1490">
        <f t="shared" si="313"/>
        <v>0</v>
      </c>
      <c r="AG715" s="1316">
        <f t="shared" si="314"/>
        <v>22749998</v>
      </c>
      <c r="AH715" s="1305"/>
      <c r="AI715" s="1313"/>
      <c r="AJ715" s="1267"/>
      <c r="AK715" s="1299"/>
      <c r="AL715" s="2538"/>
      <c r="AM715" s="2262"/>
      <c r="AN715" s="1266"/>
      <c r="AO715" s="1254"/>
      <c r="AP715" s="1491">
        <f t="shared" si="315"/>
        <v>0</v>
      </c>
      <c r="AQ715" s="1268"/>
      <c r="AR715" s="1492">
        <f t="shared" si="316"/>
        <v>0</v>
      </c>
      <c r="AS715" s="808"/>
      <c r="AT715" s="1492">
        <f t="shared" si="317"/>
        <v>0</v>
      </c>
      <c r="AU715" s="809"/>
      <c r="AV715" s="1492">
        <f t="shared" si="318"/>
        <v>0</v>
      </c>
      <c r="AW715" s="1493">
        <f t="shared" si="319"/>
        <v>0</v>
      </c>
      <c r="AX715" s="2153">
        <f t="shared" si="320"/>
        <v>0</v>
      </c>
      <c r="AY715" s="1495">
        <f t="shared" si="321"/>
        <v>0</v>
      </c>
      <c r="AZ715" s="1271"/>
      <c r="BA715" s="1508">
        <v>1331818</v>
      </c>
      <c r="BB715" s="1508">
        <v>1931818</v>
      </c>
      <c r="BC715" s="1508">
        <v>2231818</v>
      </c>
      <c r="BD715" s="1508">
        <v>431818</v>
      </c>
      <c r="BE715" s="2169"/>
      <c r="BF715" s="1338"/>
      <c r="BG715" s="1302"/>
      <c r="BH715" s="1338"/>
      <c r="BI715" s="1302"/>
      <c r="BJ715" s="1342"/>
      <c r="BK715" s="1304"/>
      <c r="BL715" s="1229"/>
      <c r="BM715" s="1229"/>
      <c r="BN715" s="1229"/>
      <c r="BO715" s="1490">
        <f t="shared" si="329"/>
        <v>0</v>
      </c>
      <c r="BP715" s="1316">
        <f t="shared" si="310"/>
        <v>22749998</v>
      </c>
      <c r="BQ715" s="1305"/>
      <c r="BS715" s="1298">
        <f t="shared" si="322"/>
        <v>0</v>
      </c>
      <c r="BT715" s="1298">
        <f t="shared" si="323"/>
        <v>0</v>
      </c>
      <c r="BU715" s="1298">
        <f t="shared" si="324"/>
        <v>10</v>
      </c>
      <c r="BV715" s="1298">
        <f t="shared" si="325"/>
        <v>1</v>
      </c>
      <c r="BW715" s="1298">
        <f t="shared" si="326"/>
        <v>22749998</v>
      </c>
    </row>
    <row r="716" spans="1:75" ht="15" customHeight="1" x14ac:dyDescent="0.25">
      <c r="A716" s="1315">
        <v>17</v>
      </c>
      <c r="B716" s="1339">
        <v>43640</v>
      </c>
      <c r="C716" s="1268">
        <v>708</v>
      </c>
      <c r="D716" s="2265" t="s">
        <v>47</v>
      </c>
      <c r="E716" s="1266" t="s">
        <v>43</v>
      </c>
      <c r="F716" s="794"/>
      <c r="G716" s="1491">
        <f t="shared" si="327"/>
        <v>0</v>
      </c>
      <c r="H716" s="1268"/>
      <c r="I716" s="2605">
        <f t="shared" si="330"/>
        <v>0</v>
      </c>
      <c r="J716" s="808">
        <v>5</v>
      </c>
      <c r="K716" s="2605">
        <f t="shared" si="311"/>
        <v>11159090</v>
      </c>
      <c r="L716" s="2768"/>
      <c r="M716" s="2605">
        <f t="shared" si="312"/>
        <v>0</v>
      </c>
      <c r="N716" s="1505">
        <f t="shared" si="308"/>
        <v>5</v>
      </c>
      <c r="O716" s="1494">
        <f t="shared" si="308"/>
        <v>11159090</v>
      </c>
      <c r="P716" s="1494">
        <f t="shared" si="328"/>
        <v>200000</v>
      </c>
      <c r="Q716" s="1307"/>
      <c r="R716" s="1508">
        <v>1331818</v>
      </c>
      <c r="S716" s="1508">
        <v>1931818</v>
      </c>
      <c r="T716" s="1508">
        <v>2231818</v>
      </c>
      <c r="U716" s="1508">
        <v>431818</v>
      </c>
      <c r="V716" s="1302"/>
      <c r="W716" s="1338"/>
      <c r="X716" s="2299"/>
      <c r="Y716" s="1338"/>
      <c r="Z716" s="2450"/>
      <c r="AA716" s="1342"/>
      <c r="AB716" s="1340"/>
      <c r="AC716" s="1229"/>
      <c r="AD716" s="1229"/>
      <c r="AE716" s="1229"/>
      <c r="AF716" s="1490">
        <f t="shared" si="313"/>
        <v>0</v>
      </c>
      <c r="AG716" s="1316">
        <f t="shared" si="314"/>
        <v>11159090</v>
      </c>
      <c r="AH716" s="1465"/>
      <c r="AI716" s="1313"/>
      <c r="AJ716" s="1267"/>
      <c r="AK716" s="1299"/>
      <c r="AL716" s="2538"/>
      <c r="AM716" s="2262"/>
      <c r="AN716" s="1266"/>
      <c r="AO716" s="1254"/>
      <c r="AP716" s="1491">
        <f t="shared" si="315"/>
        <v>0</v>
      </c>
      <c r="AQ716" s="1268"/>
      <c r="AR716" s="1492">
        <f t="shared" si="316"/>
        <v>0</v>
      </c>
      <c r="AS716" s="808"/>
      <c r="AT716" s="1492">
        <f t="shared" si="317"/>
        <v>0</v>
      </c>
      <c r="AU716" s="809"/>
      <c r="AV716" s="1492">
        <f t="shared" si="318"/>
        <v>0</v>
      </c>
      <c r="AW716" s="1493">
        <f t="shared" si="319"/>
        <v>0</v>
      </c>
      <c r="AX716" s="2153">
        <f t="shared" si="320"/>
        <v>0</v>
      </c>
      <c r="AY716" s="1495">
        <f t="shared" si="321"/>
        <v>0</v>
      </c>
      <c r="AZ716" s="1271"/>
      <c r="BA716" s="1508">
        <v>1331818</v>
      </c>
      <c r="BB716" s="1508">
        <v>1931818</v>
      </c>
      <c r="BC716" s="1508">
        <v>2231818</v>
      </c>
      <c r="BD716" s="1508">
        <v>431818</v>
      </c>
      <c r="BE716" s="2169"/>
      <c r="BF716" s="1338"/>
      <c r="BG716" s="1302"/>
      <c r="BH716" s="1338"/>
      <c r="BI716" s="1303"/>
      <c r="BJ716" s="1342"/>
      <c r="BK716" s="1304"/>
      <c r="BL716" s="1229"/>
      <c r="BM716" s="1229"/>
      <c r="BN716" s="1229"/>
      <c r="BO716" s="1490">
        <f t="shared" si="329"/>
        <v>0</v>
      </c>
      <c r="BP716" s="1316">
        <f t="shared" si="310"/>
        <v>11159090</v>
      </c>
      <c r="BQ716" s="1305"/>
      <c r="BS716" s="1298">
        <f t="shared" si="322"/>
        <v>0</v>
      </c>
      <c r="BT716" s="1298">
        <f t="shared" si="323"/>
        <v>0</v>
      </c>
      <c r="BU716" s="1298">
        <f t="shared" si="324"/>
        <v>5</v>
      </c>
      <c r="BV716" s="1298">
        <f t="shared" si="325"/>
        <v>0</v>
      </c>
      <c r="BW716" s="1298">
        <f t="shared" si="326"/>
        <v>11159090</v>
      </c>
    </row>
    <row r="717" spans="1:75" ht="15" customHeight="1" x14ac:dyDescent="0.25">
      <c r="A717" s="1315">
        <v>18</v>
      </c>
      <c r="B717" s="1339">
        <v>43640</v>
      </c>
      <c r="C717" s="1268">
        <v>709</v>
      </c>
      <c r="D717" s="2265" t="s">
        <v>46</v>
      </c>
      <c r="E717" s="1266" t="s">
        <v>43</v>
      </c>
      <c r="F717" s="794"/>
      <c r="G717" s="1491">
        <f t="shared" si="327"/>
        <v>0</v>
      </c>
      <c r="H717" s="1268"/>
      <c r="I717" s="2605">
        <f t="shared" si="330"/>
        <v>0</v>
      </c>
      <c r="J717" s="808">
        <v>5</v>
      </c>
      <c r="K717" s="2605">
        <f t="shared" si="311"/>
        <v>11159090</v>
      </c>
      <c r="L717" s="2768"/>
      <c r="M717" s="2605">
        <f t="shared" si="312"/>
        <v>0</v>
      </c>
      <c r="N717" s="1505">
        <f t="shared" si="308"/>
        <v>5</v>
      </c>
      <c r="O717" s="1494">
        <f t="shared" si="308"/>
        <v>11159090</v>
      </c>
      <c r="P717" s="1494">
        <f t="shared" si="328"/>
        <v>200000</v>
      </c>
      <c r="Q717" s="1307"/>
      <c r="R717" s="1508">
        <v>1331818</v>
      </c>
      <c r="S717" s="1508">
        <v>1931818</v>
      </c>
      <c r="T717" s="1508">
        <v>2231818</v>
      </c>
      <c r="U717" s="1508">
        <v>431818</v>
      </c>
      <c r="V717" s="1302"/>
      <c r="W717" s="1338"/>
      <c r="X717" s="2299"/>
      <c r="Y717" s="1338"/>
      <c r="Z717" s="2450"/>
      <c r="AA717" s="1342"/>
      <c r="AB717" s="1340"/>
      <c r="AC717" s="1229"/>
      <c r="AD717" s="1229"/>
      <c r="AE717" s="1229"/>
      <c r="AF717" s="1490">
        <f t="shared" si="313"/>
        <v>0</v>
      </c>
      <c r="AG717" s="1316">
        <f t="shared" si="314"/>
        <v>11159090</v>
      </c>
      <c r="AH717" s="1305"/>
      <c r="AI717" s="1313"/>
      <c r="AJ717" s="1267"/>
      <c r="AK717" s="1299"/>
      <c r="AL717" s="2538"/>
      <c r="AM717" s="2262"/>
      <c r="AN717" s="1266"/>
      <c r="AO717" s="1254"/>
      <c r="AP717" s="1491">
        <f t="shared" si="315"/>
        <v>0</v>
      </c>
      <c r="AQ717" s="1268"/>
      <c r="AR717" s="1492">
        <f t="shared" si="316"/>
        <v>0</v>
      </c>
      <c r="AS717" s="808"/>
      <c r="AT717" s="1492">
        <f t="shared" si="317"/>
        <v>0</v>
      </c>
      <c r="AU717" s="809"/>
      <c r="AV717" s="1492">
        <f t="shared" si="318"/>
        <v>0</v>
      </c>
      <c r="AW717" s="1493">
        <f t="shared" si="319"/>
        <v>0</v>
      </c>
      <c r="AX717" s="2153">
        <f t="shared" si="320"/>
        <v>0</v>
      </c>
      <c r="AY717" s="1495">
        <f t="shared" si="321"/>
        <v>0</v>
      </c>
      <c r="AZ717" s="1271"/>
      <c r="BA717" s="1508">
        <v>1331818</v>
      </c>
      <c r="BB717" s="1508">
        <v>1931818</v>
      </c>
      <c r="BC717" s="1508">
        <v>2231818</v>
      </c>
      <c r="BD717" s="1508">
        <v>431818</v>
      </c>
      <c r="BE717" s="2169"/>
      <c r="BF717" s="1338"/>
      <c r="BG717" s="1302"/>
      <c r="BH717" s="1338"/>
      <c r="BI717" s="1303"/>
      <c r="BJ717" s="1342"/>
      <c r="BK717" s="1304"/>
      <c r="BL717" s="1229"/>
      <c r="BM717" s="1229"/>
      <c r="BN717" s="1229"/>
      <c r="BO717" s="1490">
        <f t="shared" si="329"/>
        <v>0</v>
      </c>
      <c r="BP717" s="1316">
        <f t="shared" si="310"/>
        <v>11159090</v>
      </c>
      <c r="BQ717" s="1305"/>
      <c r="BS717" s="1298">
        <f t="shared" si="322"/>
        <v>0</v>
      </c>
      <c r="BT717" s="1298">
        <f t="shared" si="323"/>
        <v>0</v>
      </c>
      <c r="BU717" s="1298">
        <f t="shared" si="324"/>
        <v>5</v>
      </c>
      <c r="BV717" s="1298">
        <f t="shared" si="325"/>
        <v>0</v>
      </c>
      <c r="BW717" s="1298">
        <f t="shared" si="326"/>
        <v>11159090</v>
      </c>
    </row>
    <row r="718" spans="1:75" ht="15" customHeight="1" x14ac:dyDescent="0.25">
      <c r="A718" s="1315">
        <v>19</v>
      </c>
      <c r="B718" s="1339">
        <v>43640</v>
      </c>
      <c r="C718" s="1268">
        <v>710</v>
      </c>
      <c r="D718" s="2265" t="s">
        <v>56</v>
      </c>
      <c r="E718" s="1266" t="s">
        <v>57</v>
      </c>
      <c r="F718" s="794"/>
      <c r="G718" s="1491">
        <f t="shared" si="327"/>
        <v>0</v>
      </c>
      <c r="H718" s="1268"/>
      <c r="I718" s="2605">
        <f t="shared" si="330"/>
        <v>0</v>
      </c>
      <c r="J718" s="808">
        <v>10</v>
      </c>
      <c r="K718" s="2605">
        <f t="shared" si="311"/>
        <v>22318180</v>
      </c>
      <c r="L718" s="2768">
        <v>1</v>
      </c>
      <c r="M718" s="2605">
        <f t="shared" si="312"/>
        <v>431818</v>
      </c>
      <c r="N718" s="1505">
        <f t="shared" si="308"/>
        <v>11</v>
      </c>
      <c r="O718" s="1494">
        <f t="shared" si="308"/>
        <v>22749998</v>
      </c>
      <c r="P718" s="1494">
        <f t="shared" si="328"/>
        <v>440000</v>
      </c>
      <c r="Q718" s="1307"/>
      <c r="R718" s="1508">
        <v>1331818</v>
      </c>
      <c r="S718" s="1508">
        <v>1931818</v>
      </c>
      <c r="T718" s="1508">
        <v>2231818</v>
      </c>
      <c r="U718" s="1508">
        <v>431818</v>
      </c>
      <c r="V718" s="1302"/>
      <c r="W718" s="1338"/>
      <c r="X718" s="2299"/>
      <c r="Y718" s="1338"/>
      <c r="Z718" s="2450"/>
      <c r="AA718" s="1342"/>
      <c r="AB718" s="1340"/>
      <c r="AC718" s="1229"/>
      <c r="AD718" s="1229"/>
      <c r="AE718" s="1229"/>
      <c r="AF718" s="1490">
        <f t="shared" si="313"/>
        <v>0</v>
      </c>
      <c r="AG718" s="1316">
        <f t="shared" si="314"/>
        <v>22749998</v>
      </c>
      <c r="AH718" s="1305"/>
      <c r="AI718" s="1313"/>
      <c r="AJ718" s="1267"/>
      <c r="AK718" s="1299"/>
      <c r="AL718" s="2538"/>
      <c r="AM718" s="2262"/>
      <c r="AN718" s="1266"/>
      <c r="AO718" s="1254"/>
      <c r="AP718" s="1491">
        <f t="shared" si="315"/>
        <v>0</v>
      </c>
      <c r="AQ718" s="1268"/>
      <c r="AR718" s="1492">
        <f t="shared" si="316"/>
        <v>0</v>
      </c>
      <c r="AS718" s="808"/>
      <c r="AT718" s="1492">
        <f t="shared" si="317"/>
        <v>0</v>
      </c>
      <c r="AU718" s="809"/>
      <c r="AV718" s="1492">
        <f t="shared" si="318"/>
        <v>0</v>
      </c>
      <c r="AW718" s="1493">
        <f t="shared" si="319"/>
        <v>0</v>
      </c>
      <c r="AX718" s="2153">
        <f t="shared" si="320"/>
        <v>0</v>
      </c>
      <c r="AY718" s="1495">
        <f t="shared" si="321"/>
        <v>0</v>
      </c>
      <c r="AZ718" s="1271"/>
      <c r="BA718" s="1508">
        <v>1331818</v>
      </c>
      <c r="BB718" s="1508">
        <v>1931818</v>
      </c>
      <c r="BC718" s="1508">
        <v>2231818</v>
      </c>
      <c r="BD718" s="1508">
        <v>431818</v>
      </c>
      <c r="BE718" s="2169"/>
      <c r="BF718" s="1338"/>
      <c r="BG718" s="1302"/>
      <c r="BH718" s="1338"/>
      <c r="BI718" s="1303"/>
      <c r="BJ718" s="1342"/>
      <c r="BK718" s="1304"/>
      <c r="BL718" s="1229"/>
      <c r="BM718" s="1229"/>
      <c r="BN718" s="1229"/>
      <c r="BO718" s="1490">
        <f t="shared" si="329"/>
        <v>0</v>
      </c>
      <c r="BP718" s="1316">
        <f t="shared" si="310"/>
        <v>22749998</v>
      </c>
      <c r="BQ718" s="1305"/>
      <c r="BS718" s="1298">
        <f t="shared" si="322"/>
        <v>0</v>
      </c>
      <c r="BT718" s="1298">
        <f t="shared" si="323"/>
        <v>0</v>
      </c>
      <c r="BU718" s="1298">
        <f t="shared" si="324"/>
        <v>10</v>
      </c>
      <c r="BV718" s="1298">
        <f t="shared" si="325"/>
        <v>1</v>
      </c>
      <c r="BW718" s="1298">
        <f t="shared" si="326"/>
        <v>22749998</v>
      </c>
    </row>
    <row r="719" spans="1:75" ht="15" customHeight="1" x14ac:dyDescent="0.25">
      <c r="A719" s="1315">
        <v>1</v>
      </c>
      <c r="B719" s="1339">
        <v>43641</v>
      </c>
      <c r="C719" s="1268">
        <v>711</v>
      </c>
      <c r="D719" s="2265" t="s">
        <v>242</v>
      </c>
      <c r="E719" s="1266" t="s">
        <v>31</v>
      </c>
      <c r="F719" s="794"/>
      <c r="G719" s="1491">
        <f t="shared" si="327"/>
        <v>0</v>
      </c>
      <c r="H719" s="1268"/>
      <c r="I719" s="2605">
        <f t="shared" si="330"/>
        <v>0</v>
      </c>
      <c r="J719" s="808">
        <v>5</v>
      </c>
      <c r="K719" s="2605">
        <f t="shared" si="311"/>
        <v>11159090</v>
      </c>
      <c r="L719" s="2768"/>
      <c r="M719" s="2605">
        <f t="shared" si="312"/>
        <v>0</v>
      </c>
      <c r="N719" s="1505">
        <f t="shared" ref="N719:O734" si="331">F719+H719+J719+L719</f>
        <v>5</v>
      </c>
      <c r="O719" s="1494">
        <f t="shared" si="331"/>
        <v>11159090</v>
      </c>
      <c r="P719" s="1494">
        <f>+N719*40000</f>
        <v>200000</v>
      </c>
      <c r="Q719" s="1307"/>
      <c r="R719" s="1508">
        <v>1331818</v>
      </c>
      <c r="S719" s="1508">
        <v>1931818</v>
      </c>
      <c r="T719" s="1508">
        <v>2231818</v>
      </c>
      <c r="U719" s="1508">
        <v>431818</v>
      </c>
      <c r="V719" s="1302"/>
      <c r="W719" s="1338"/>
      <c r="X719" s="2299"/>
      <c r="Y719" s="1338"/>
      <c r="Z719" s="2450"/>
      <c r="AA719" s="1342"/>
      <c r="AB719" s="1340"/>
      <c r="AC719" s="1229"/>
      <c r="AD719" s="1229"/>
      <c r="AE719" s="1229"/>
      <c r="AF719" s="1490">
        <f t="shared" si="313"/>
        <v>0</v>
      </c>
      <c r="AG719" s="1316">
        <f t="shared" si="314"/>
        <v>11159090</v>
      </c>
      <c r="AH719" s="1305"/>
      <c r="AI719" s="1313"/>
      <c r="AJ719" s="1267"/>
      <c r="AK719" s="1299"/>
      <c r="AL719" s="2538"/>
      <c r="AM719" s="2262"/>
      <c r="AN719" s="1266"/>
      <c r="AO719" s="1254"/>
      <c r="AP719" s="1491">
        <f t="shared" si="315"/>
        <v>0</v>
      </c>
      <c r="AQ719" s="1268"/>
      <c r="AR719" s="1492">
        <f t="shared" si="316"/>
        <v>0</v>
      </c>
      <c r="AS719" s="808"/>
      <c r="AT719" s="1492">
        <f t="shared" si="317"/>
        <v>0</v>
      </c>
      <c r="AU719" s="809"/>
      <c r="AV719" s="1492">
        <f t="shared" si="318"/>
        <v>0</v>
      </c>
      <c r="AW719" s="1493">
        <f t="shared" si="319"/>
        <v>0</v>
      </c>
      <c r="AX719" s="2153">
        <f t="shared" si="320"/>
        <v>0</v>
      </c>
      <c r="AY719" s="1495">
        <f t="shared" si="321"/>
        <v>0</v>
      </c>
      <c r="AZ719" s="1271"/>
      <c r="BA719" s="1508">
        <v>1331818</v>
      </c>
      <c r="BB719" s="1508">
        <v>1931818</v>
      </c>
      <c r="BC719" s="1508">
        <v>2231818</v>
      </c>
      <c r="BD719" s="1508">
        <v>431818</v>
      </c>
      <c r="BE719" s="2169"/>
      <c r="BF719" s="1338"/>
      <c r="BG719" s="1302"/>
      <c r="BH719" s="1338"/>
      <c r="BI719" s="1303"/>
      <c r="BJ719" s="1342"/>
      <c r="BK719" s="1304"/>
      <c r="BL719" s="1229"/>
      <c r="BM719" s="1229"/>
      <c r="BN719" s="1229"/>
      <c r="BO719" s="1490">
        <f t="shared" si="329"/>
        <v>0</v>
      </c>
      <c r="BP719" s="1316">
        <f t="shared" si="310"/>
        <v>11159090</v>
      </c>
      <c r="BQ719" s="1305"/>
      <c r="BS719" s="1298">
        <f t="shared" si="322"/>
        <v>0</v>
      </c>
      <c r="BT719" s="1298">
        <f t="shared" si="323"/>
        <v>0</v>
      </c>
      <c r="BU719" s="1298">
        <f t="shared" si="324"/>
        <v>5</v>
      </c>
      <c r="BV719" s="1298">
        <f t="shared" si="325"/>
        <v>0</v>
      </c>
      <c r="BW719" s="1298">
        <f t="shared" si="326"/>
        <v>11159090</v>
      </c>
    </row>
    <row r="720" spans="1:75" ht="15" customHeight="1" x14ac:dyDescent="0.25">
      <c r="A720" s="1315">
        <v>2</v>
      </c>
      <c r="B720" s="1339">
        <v>43641</v>
      </c>
      <c r="C720" s="1268">
        <v>712</v>
      </c>
      <c r="D720" s="2265" t="s">
        <v>37</v>
      </c>
      <c r="E720" s="1266" t="s">
        <v>31</v>
      </c>
      <c r="F720" s="794"/>
      <c r="G720" s="1491">
        <f t="shared" si="327"/>
        <v>0</v>
      </c>
      <c r="H720" s="1268"/>
      <c r="I720" s="2605">
        <f t="shared" si="330"/>
        <v>0</v>
      </c>
      <c r="J720" s="808">
        <v>6</v>
      </c>
      <c r="K720" s="2605">
        <f t="shared" si="311"/>
        <v>13390908</v>
      </c>
      <c r="L720" s="2768"/>
      <c r="M720" s="2605">
        <f t="shared" si="312"/>
        <v>0</v>
      </c>
      <c r="N720" s="1505">
        <f t="shared" si="331"/>
        <v>6</v>
      </c>
      <c r="O720" s="1494">
        <f t="shared" si="331"/>
        <v>13390908</v>
      </c>
      <c r="P720" s="1494">
        <f t="shared" ref="P720:P731" si="332">+N720*40000</f>
        <v>240000</v>
      </c>
      <c r="Q720" s="1307"/>
      <c r="R720" s="1508">
        <v>1331818</v>
      </c>
      <c r="S720" s="1508">
        <v>1931818</v>
      </c>
      <c r="T720" s="1508">
        <v>2231818</v>
      </c>
      <c r="U720" s="1508">
        <v>431818</v>
      </c>
      <c r="V720" s="1302"/>
      <c r="W720" s="1338"/>
      <c r="X720" s="2299"/>
      <c r="Y720" s="1338"/>
      <c r="Z720" s="2450"/>
      <c r="AA720" s="1342"/>
      <c r="AB720" s="1340"/>
      <c r="AC720" s="1229"/>
      <c r="AD720" s="1229"/>
      <c r="AE720" s="1229"/>
      <c r="AF720" s="1490">
        <f t="shared" si="313"/>
        <v>0</v>
      </c>
      <c r="AG720" s="1316">
        <f t="shared" si="314"/>
        <v>13390908</v>
      </c>
      <c r="AH720" s="1305"/>
      <c r="AI720" s="1313"/>
      <c r="AJ720" s="1267"/>
      <c r="AK720" s="1299"/>
      <c r="AL720" s="2538"/>
      <c r="AM720" s="2262"/>
      <c r="AN720" s="1266"/>
      <c r="AO720" s="1254"/>
      <c r="AP720" s="1491">
        <f t="shared" si="315"/>
        <v>0</v>
      </c>
      <c r="AQ720" s="1268"/>
      <c r="AR720" s="1492">
        <f t="shared" si="316"/>
        <v>0</v>
      </c>
      <c r="AS720" s="808"/>
      <c r="AT720" s="1492">
        <f t="shared" si="317"/>
        <v>0</v>
      </c>
      <c r="AU720" s="809"/>
      <c r="AV720" s="1492">
        <f t="shared" si="318"/>
        <v>0</v>
      </c>
      <c r="AW720" s="1493">
        <f t="shared" si="319"/>
        <v>0</v>
      </c>
      <c r="AX720" s="2153">
        <f t="shared" si="320"/>
        <v>0</v>
      </c>
      <c r="AY720" s="1495">
        <f t="shared" si="321"/>
        <v>0</v>
      </c>
      <c r="AZ720" s="1271"/>
      <c r="BA720" s="1508">
        <v>1331818</v>
      </c>
      <c r="BB720" s="1508">
        <v>1931818</v>
      </c>
      <c r="BC720" s="1508">
        <v>2231818</v>
      </c>
      <c r="BD720" s="1508">
        <v>431818</v>
      </c>
      <c r="BE720" s="2169"/>
      <c r="BF720" s="1338"/>
      <c r="BG720" s="1302"/>
      <c r="BH720" s="1338"/>
      <c r="BI720" s="1303"/>
      <c r="BJ720" s="1342"/>
      <c r="BK720" s="1304"/>
      <c r="BL720" s="1229"/>
      <c r="BM720" s="1229"/>
      <c r="BN720" s="1229"/>
      <c r="BO720" s="1490">
        <f t="shared" si="329"/>
        <v>0</v>
      </c>
      <c r="BP720" s="1316">
        <f t="shared" si="310"/>
        <v>13390908</v>
      </c>
      <c r="BQ720" s="1305"/>
      <c r="BS720" s="1298">
        <f t="shared" si="322"/>
        <v>0</v>
      </c>
      <c r="BT720" s="1298">
        <f t="shared" si="323"/>
        <v>0</v>
      </c>
      <c r="BU720" s="1298">
        <f t="shared" si="324"/>
        <v>6</v>
      </c>
      <c r="BV720" s="1298">
        <f t="shared" si="325"/>
        <v>0</v>
      </c>
      <c r="BW720" s="1298">
        <f t="shared" si="326"/>
        <v>13390908</v>
      </c>
    </row>
    <row r="721" spans="1:75" ht="15" customHeight="1" x14ac:dyDescent="0.25">
      <c r="A721" s="1315">
        <v>3</v>
      </c>
      <c r="B721" s="1339">
        <v>43641</v>
      </c>
      <c r="C721" s="1268">
        <v>713</v>
      </c>
      <c r="D721" s="2265" t="s">
        <v>33</v>
      </c>
      <c r="E721" s="1266" t="s">
        <v>31</v>
      </c>
      <c r="F721" s="794"/>
      <c r="G721" s="1491">
        <f t="shared" si="327"/>
        <v>0</v>
      </c>
      <c r="H721" s="1268"/>
      <c r="I721" s="2605">
        <f t="shared" si="330"/>
        <v>0</v>
      </c>
      <c r="J721" s="808">
        <v>10</v>
      </c>
      <c r="K721" s="2605">
        <f t="shared" si="311"/>
        <v>22318180</v>
      </c>
      <c r="L721" s="2768"/>
      <c r="M721" s="2605">
        <f t="shared" si="312"/>
        <v>0</v>
      </c>
      <c r="N721" s="1505">
        <f t="shared" si="331"/>
        <v>10</v>
      </c>
      <c r="O721" s="1494">
        <f t="shared" si="331"/>
        <v>22318180</v>
      </c>
      <c r="P721" s="1494">
        <f t="shared" si="332"/>
        <v>400000</v>
      </c>
      <c r="Q721" s="1307"/>
      <c r="R721" s="1508">
        <v>1331818</v>
      </c>
      <c r="S721" s="1508">
        <v>1931818</v>
      </c>
      <c r="T721" s="1508">
        <v>2231818</v>
      </c>
      <c r="U721" s="1508">
        <v>431818</v>
      </c>
      <c r="V721" s="1302"/>
      <c r="W721" s="1338"/>
      <c r="X721" s="2299"/>
      <c r="Y721" s="1338"/>
      <c r="Z721" s="2450"/>
      <c r="AA721" s="1342"/>
      <c r="AB721" s="1340"/>
      <c r="AC721" s="1229"/>
      <c r="AD721" s="1229"/>
      <c r="AE721" s="1229"/>
      <c r="AF721" s="1490">
        <f t="shared" si="313"/>
        <v>0</v>
      </c>
      <c r="AG721" s="1316">
        <f t="shared" si="314"/>
        <v>22318180</v>
      </c>
      <c r="AH721" s="1305"/>
      <c r="AI721" s="1313"/>
      <c r="AJ721" s="1267"/>
      <c r="AK721" s="1299"/>
      <c r="AL721" s="2538"/>
      <c r="AM721" s="2262"/>
      <c r="AN721" s="1266"/>
      <c r="AO721" s="1254"/>
      <c r="AP721" s="1491">
        <f t="shared" si="315"/>
        <v>0</v>
      </c>
      <c r="AQ721" s="1268"/>
      <c r="AR721" s="1492">
        <f t="shared" si="316"/>
        <v>0</v>
      </c>
      <c r="AS721" s="808"/>
      <c r="AT721" s="1492">
        <f t="shared" si="317"/>
        <v>0</v>
      </c>
      <c r="AU721" s="809"/>
      <c r="AV721" s="1492">
        <f t="shared" si="318"/>
        <v>0</v>
      </c>
      <c r="AW721" s="1493">
        <f t="shared" si="319"/>
        <v>0</v>
      </c>
      <c r="AX721" s="2153">
        <f t="shared" si="320"/>
        <v>0</v>
      </c>
      <c r="AY721" s="1495">
        <f t="shared" si="321"/>
        <v>0</v>
      </c>
      <c r="AZ721" s="1271"/>
      <c r="BA721" s="1508">
        <v>1331818</v>
      </c>
      <c r="BB721" s="1508">
        <v>1931818</v>
      </c>
      <c r="BC721" s="1508">
        <v>2231818</v>
      </c>
      <c r="BD721" s="1508">
        <v>431818</v>
      </c>
      <c r="BE721" s="2169"/>
      <c r="BF721" s="1338"/>
      <c r="BG721" s="1302"/>
      <c r="BH721" s="1338"/>
      <c r="BI721" s="1302"/>
      <c r="BJ721" s="1342"/>
      <c r="BK721" s="1304"/>
      <c r="BL721" s="1229"/>
      <c r="BM721" s="1229"/>
      <c r="BN721" s="1229"/>
      <c r="BO721" s="1490">
        <f t="shared" si="329"/>
        <v>0</v>
      </c>
      <c r="BP721" s="1316">
        <f t="shared" si="310"/>
        <v>22318180</v>
      </c>
      <c r="BQ721" s="1305"/>
      <c r="BS721" s="1298">
        <f t="shared" si="322"/>
        <v>0</v>
      </c>
      <c r="BT721" s="1298">
        <f t="shared" si="323"/>
        <v>0</v>
      </c>
      <c r="BU721" s="1298">
        <f t="shared" si="324"/>
        <v>10</v>
      </c>
      <c r="BV721" s="1298">
        <f t="shared" si="325"/>
        <v>0</v>
      </c>
      <c r="BW721" s="1298">
        <f t="shared" si="326"/>
        <v>22318180</v>
      </c>
    </row>
    <row r="722" spans="1:75" ht="15" customHeight="1" x14ac:dyDescent="0.25">
      <c r="A722" s="1315">
        <v>4</v>
      </c>
      <c r="B722" s="1339">
        <v>43641</v>
      </c>
      <c r="C722" s="1268">
        <v>714</v>
      </c>
      <c r="D722" s="2265" t="s">
        <v>38</v>
      </c>
      <c r="E722" s="1266" t="s">
        <v>31</v>
      </c>
      <c r="F722" s="794"/>
      <c r="G722" s="1491">
        <f t="shared" si="327"/>
        <v>0</v>
      </c>
      <c r="H722" s="1268"/>
      <c r="I722" s="2605">
        <f t="shared" si="330"/>
        <v>0</v>
      </c>
      <c r="J722" s="808">
        <v>10</v>
      </c>
      <c r="K722" s="2605">
        <f t="shared" si="311"/>
        <v>22318180</v>
      </c>
      <c r="L722" s="2768"/>
      <c r="M722" s="2605">
        <f t="shared" si="312"/>
        <v>0</v>
      </c>
      <c r="N722" s="1505">
        <f t="shared" si="331"/>
        <v>10</v>
      </c>
      <c r="O722" s="1494">
        <f t="shared" si="331"/>
        <v>22318180</v>
      </c>
      <c r="P722" s="1494">
        <f t="shared" si="332"/>
        <v>400000</v>
      </c>
      <c r="Q722" s="1307"/>
      <c r="R722" s="1508">
        <v>1331818</v>
      </c>
      <c r="S722" s="1508">
        <v>1931818</v>
      </c>
      <c r="T722" s="1508">
        <v>2231818</v>
      </c>
      <c r="U722" s="1508">
        <v>431818</v>
      </c>
      <c r="V722" s="1302"/>
      <c r="W722" s="1338"/>
      <c r="X722" s="2299"/>
      <c r="Y722" s="1338"/>
      <c r="Z722" s="2450"/>
      <c r="AA722" s="1342"/>
      <c r="AB722" s="1340"/>
      <c r="AC722" s="1229"/>
      <c r="AD722" s="1229"/>
      <c r="AE722" s="1229"/>
      <c r="AF722" s="1490">
        <f t="shared" si="313"/>
        <v>0</v>
      </c>
      <c r="AG722" s="1316">
        <f t="shared" si="314"/>
        <v>22318180</v>
      </c>
      <c r="AH722" s="1305"/>
      <c r="AI722" s="1313"/>
      <c r="AJ722" s="1267"/>
      <c r="AK722" s="1299"/>
      <c r="AL722" s="2538"/>
      <c r="AM722" s="2262"/>
      <c r="AN722" s="1266"/>
      <c r="AO722" s="1254"/>
      <c r="AP722" s="1491">
        <f t="shared" si="315"/>
        <v>0</v>
      </c>
      <c r="AQ722" s="1268"/>
      <c r="AR722" s="1492">
        <f t="shared" si="316"/>
        <v>0</v>
      </c>
      <c r="AS722" s="808"/>
      <c r="AT722" s="1492">
        <f t="shared" si="317"/>
        <v>0</v>
      </c>
      <c r="AU722" s="809"/>
      <c r="AV722" s="1492">
        <f t="shared" si="318"/>
        <v>0</v>
      </c>
      <c r="AW722" s="1493">
        <f t="shared" si="319"/>
        <v>0</v>
      </c>
      <c r="AX722" s="2153">
        <f t="shared" si="320"/>
        <v>0</v>
      </c>
      <c r="AY722" s="1495">
        <f t="shared" si="321"/>
        <v>0</v>
      </c>
      <c r="AZ722" s="1271"/>
      <c r="BA722" s="1508">
        <v>1331818</v>
      </c>
      <c r="BB722" s="1508">
        <v>1931818</v>
      </c>
      <c r="BC722" s="1508">
        <v>2231818</v>
      </c>
      <c r="BD722" s="1508">
        <v>431818</v>
      </c>
      <c r="BE722" s="2169"/>
      <c r="BF722" s="1338"/>
      <c r="BG722" s="1302"/>
      <c r="BH722" s="1338"/>
      <c r="BI722" s="1303"/>
      <c r="BJ722" s="1342"/>
      <c r="BK722" s="1304"/>
      <c r="BL722" s="1229"/>
      <c r="BM722" s="1229"/>
      <c r="BN722" s="1229"/>
      <c r="BO722" s="1490">
        <f t="shared" si="329"/>
        <v>0</v>
      </c>
      <c r="BP722" s="1316">
        <f t="shared" si="310"/>
        <v>22318180</v>
      </c>
      <c r="BQ722" s="1305"/>
      <c r="BS722" s="1298">
        <f t="shared" si="322"/>
        <v>0</v>
      </c>
      <c r="BT722" s="1298">
        <f t="shared" si="323"/>
        <v>0</v>
      </c>
      <c r="BU722" s="1298">
        <f t="shared" si="324"/>
        <v>10</v>
      </c>
      <c r="BV722" s="1298">
        <f t="shared" si="325"/>
        <v>0</v>
      </c>
      <c r="BW722" s="1298">
        <f t="shared" si="326"/>
        <v>22318180</v>
      </c>
    </row>
    <row r="723" spans="1:75" ht="15" customHeight="1" x14ac:dyDescent="0.25">
      <c r="A723" s="1315">
        <v>5</v>
      </c>
      <c r="B723" s="1339">
        <v>43641</v>
      </c>
      <c r="C723" s="1268">
        <v>715</v>
      </c>
      <c r="D723" s="2265" t="s">
        <v>30</v>
      </c>
      <c r="E723" s="1266" t="s">
        <v>31</v>
      </c>
      <c r="F723" s="794"/>
      <c r="G723" s="1491">
        <f t="shared" si="327"/>
        <v>0</v>
      </c>
      <c r="H723" s="1268"/>
      <c r="I723" s="2605">
        <f t="shared" si="330"/>
        <v>0</v>
      </c>
      <c r="J723" s="808">
        <v>9</v>
      </c>
      <c r="K723" s="2605">
        <f t="shared" si="311"/>
        <v>20086362</v>
      </c>
      <c r="L723" s="2768">
        <v>1</v>
      </c>
      <c r="M723" s="2605">
        <f t="shared" si="312"/>
        <v>431818</v>
      </c>
      <c r="N723" s="1505">
        <f t="shared" si="331"/>
        <v>10</v>
      </c>
      <c r="O723" s="1494">
        <f t="shared" si="331"/>
        <v>20518180</v>
      </c>
      <c r="P723" s="1494">
        <f t="shared" si="332"/>
        <v>400000</v>
      </c>
      <c r="Q723" s="1307"/>
      <c r="R723" s="1508">
        <v>1331818</v>
      </c>
      <c r="S723" s="1508">
        <v>1931818</v>
      </c>
      <c r="T723" s="1508">
        <v>2231818</v>
      </c>
      <c r="U723" s="1508">
        <v>431818</v>
      </c>
      <c r="V723" s="1302"/>
      <c r="W723" s="1338"/>
      <c r="X723" s="2299"/>
      <c r="Y723" s="1338"/>
      <c r="Z723" s="2450"/>
      <c r="AA723" s="1342"/>
      <c r="AB723" s="1340"/>
      <c r="AC723" s="1229"/>
      <c r="AD723" s="1229"/>
      <c r="AE723" s="1229"/>
      <c r="AF723" s="1490">
        <f t="shared" si="313"/>
        <v>0</v>
      </c>
      <c r="AG723" s="1316">
        <f t="shared" si="314"/>
        <v>20518180</v>
      </c>
      <c r="AH723" s="1305"/>
      <c r="AI723" s="1313"/>
      <c r="AJ723" s="1267"/>
      <c r="AK723" s="1299"/>
      <c r="AL723" s="2538"/>
      <c r="AM723" s="2262"/>
      <c r="AN723" s="1266"/>
      <c r="AO723" s="1254"/>
      <c r="AP723" s="1491">
        <f t="shared" si="315"/>
        <v>0</v>
      </c>
      <c r="AQ723" s="1268"/>
      <c r="AR723" s="1492">
        <f t="shared" si="316"/>
        <v>0</v>
      </c>
      <c r="AS723" s="808"/>
      <c r="AT723" s="1492">
        <f t="shared" si="317"/>
        <v>0</v>
      </c>
      <c r="AU723" s="809"/>
      <c r="AV723" s="1492">
        <f t="shared" si="318"/>
        <v>0</v>
      </c>
      <c r="AW723" s="1493">
        <f t="shared" si="319"/>
        <v>0</v>
      </c>
      <c r="AX723" s="2153">
        <f t="shared" si="320"/>
        <v>0</v>
      </c>
      <c r="AY723" s="1495">
        <f t="shared" si="321"/>
        <v>0</v>
      </c>
      <c r="AZ723" s="1271"/>
      <c r="BA723" s="1508">
        <v>1331818</v>
      </c>
      <c r="BB723" s="1508">
        <v>1931818</v>
      </c>
      <c r="BC723" s="1508">
        <v>2231818</v>
      </c>
      <c r="BD723" s="1508">
        <v>431818</v>
      </c>
      <c r="BE723" s="2169"/>
      <c r="BF723" s="1338"/>
      <c r="BG723" s="1302"/>
      <c r="BH723" s="1338"/>
      <c r="BI723" s="1303"/>
      <c r="BJ723" s="1342"/>
      <c r="BK723" s="1304"/>
      <c r="BL723" s="1229"/>
      <c r="BM723" s="1229"/>
      <c r="BN723" s="1229"/>
      <c r="BO723" s="1490">
        <f t="shared" si="329"/>
        <v>0</v>
      </c>
      <c r="BP723" s="1316">
        <f t="shared" si="310"/>
        <v>20518180</v>
      </c>
      <c r="BQ723" s="1305"/>
      <c r="BS723" s="1298">
        <f t="shared" si="322"/>
        <v>0</v>
      </c>
      <c r="BT723" s="1298">
        <f t="shared" si="323"/>
        <v>0</v>
      </c>
      <c r="BU723" s="1298">
        <f t="shared" si="324"/>
        <v>9</v>
      </c>
      <c r="BV723" s="1298">
        <f t="shared" si="325"/>
        <v>1</v>
      </c>
      <c r="BW723" s="1298">
        <f t="shared" si="326"/>
        <v>20518180</v>
      </c>
    </row>
    <row r="724" spans="1:75" ht="15" customHeight="1" x14ac:dyDescent="0.25">
      <c r="A724" s="1315">
        <v>6</v>
      </c>
      <c r="B724" s="1339">
        <v>43641</v>
      </c>
      <c r="C724" s="1268">
        <v>716</v>
      </c>
      <c r="D724" s="2265" t="s">
        <v>45</v>
      </c>
      <c r="E724" s="1266" t="s">
        <v>43</v>
      </c>
      <c r="F724" s="794"/>
      <c r="G724" s="1491">
        <f t="shared" si="327"/>
        <v>0</v>
      </c>
      <c r="H724" s="1268"/>
      <c r="I724" s="2605">
        <f t="shared" si="330"/>
        <v>0</v>
      </c>
      <c r="J724" s="808">
        <v>10</v>
      </c>
      <c r="K724" s="2605">
        <f t="shared" si="311"/>
        <v>22318180</v>
      </c>
      <c r="L724" s="2768"/>
      <c r="M724" s="2605">
        <f t="shared" si="312"/>
        <v>0</v>
      </c>
      <c r="N724" s="1505">
        <f t="shared" si="331"/>
        <v>10</v>
      </c>
      <c r="O724" s="1494">
        <f t="shared" si="331"/>
        <v>22318180</v>
      </c>
      <c r="P724" s="1494">
        <f t="shared" si="332"/>
        <v>400000</v>
      </c>
      <c r="Q724" s="1307"/>
      <c r="R724" s="1508">
        <v>1331818</v>
      </c>
      <c r="S724" s="1508">
        <v>1931818</v>
      </c>
      <c r="T724" s="1508">
        <v>2231818</v>
      </c>
      <c r="U724" s="1508">
        <v>431818</v>
      </c>
      <c r="V724" s="1302"/>
      <c r="W724" s="1338"/>
      <c r="X724" s="2299"/>
      <c r="Y724" s="1338"/>
      <c r="Z724" s="1302"/>
      <c r="AA724" s="1342"/>
      <c r="AB724" s="1340"/>
      <c r="AC724" s="1229"/>
      <c r="AD724" s="1229"/>
      <c r="AE724" s="1229"/>
      <c r="AF724" s="1490">
        <f t="shared" si="313"/>
        <v>0</v>
      </c>
      <c r="AG724" s="1316">
        <f t="shared" si="314"/>
        <v>22318180</v>
      </c>
      <c r="AH724" s="1305"/>
      <c r="AI724" s="1313"/>
      <c r="AJ724" s="1267"/>
      <c r="AK724" s="1299"/>
      <c r="AL724" s="2538"/>
      <c r="AM724" s="2262"/>
      <c r="AN724" s="1266"/>
      <c r="AO724" s="1254"/>
      <c r="AP724" s="1491">
        <f t="shared" si="315"/>
        <v>0</v>
      </c>
      <c r="AQ724" s="1268"/>
      <c r="AR724" s="1492">
        <f t="shared" si="316"/>
        <v>0</v>
      </c>
      <c r="AS724" s="808"/>
      <c r="AT724" s="1492">
        <f t="shared" si="317"/>
        <v>0</v>
      </c>
      <c r="AU724" s="809"/>
      <c r="AV724" s="1492">
        <f t="shared" si="318"/>
        <v>0</v>
      </c>
      <c r="AW724" s="1493">
        <f t="shared" si="319"/>
        <v>0</v>
      </c>
      <c r="AX724" s="2153">
        <f t="shared" si="320"/>
        <v>0</v>
      </c>
      <c r="AY724" s="1495">
        <f t="shared" si="321"/>
        <v>0</v>
      </c>
      <c r="AZ724" s="1271"/>
      <c r="BA724" s="1508">
        <v>1331818</v>
      </c>
      <c r="BB724" s="1508">
        <v>1931818</v>
      </c>
      <c r="BC724" s="1508">
        <v>2231818</v>
      </c>
      <c r="BD724" s="1508">
        <v>431818</v>
      </c>
      <c r="BE724" s="2169"/>
      <c r="BF724" s="1338"/>
      <c r="BG724" s="1302"/>
      <c r="BH724" s="1338"/>
      <c r="BI724" s="1303"/>
      <c r="BJ724" s="1342"/>
      <c r="BK724" s="1304"/>
      <c r="BL724" s="1229"/>
      <c r="BM724" s="1229"/>
      <c r="BN724" s="1229"/>
      <c r="BO724" s="1490">
        <f t="shared" si="329"/>
        <v>0</v>
      </c>
      <c r="BP724" s="1316">
        <f t="shared" si="310"/>
        <v>22318180</v>
      </c>
      <c r="BQ724" s="1305"/>
      <c r="BS724" s="1298">
        <f t="shared" si="322"/>
        <v>0</v>
      </c>
      <c r="BT724" s="1298">
        <f t="shared" si="323"/>
        <v>0</v>
      </c>
      <c r="BU724" s="1298">
        <f t="shared" si="324"/>
        <v>10</v>
      </c>
      <c r="BV724" s="1298">
        <f t="shared" si="325"/>
        <v>0</v>
      </c>
      <c r="BW724" s="1298">
        <f t="shared" si="326"/>
        <v>22318180</v>
      </c>
    </row>
    <row r="725" spans="1:75" ht="15" customHeight="1" x14ac:dyDescent="0.25">
      <c r="A725" s="1315">
        <v>7</v>
      </c>
      <c r="B725" s="1339">
        <v>43641</v>
      </c>
      <c r="C725" s="1268">
        <v>717</v>
      </c>
      <c r="D725" s="2265" t="s">
        <v>39</v>
      </c>
      <c r="E725" s="1266" t="s">
        <v>43</v>
      </c>
      <c r="F725" s="794"/>
      <c r="G725" s="1491">
        <f t="shared" si="327"/>
        <v>0</v>
      </c>
      <c r="H725" s="1268"/>
      <c r="I725" s="2605">
        <f t="shared" si="330"/>
        <v>0</v>
      </c>
      <c r="J725" s="808">
        <v>10</v>
      </c>
      <c r="K725" s="2605">
        <f t="shared" si="311"/>
        <v>22318180</v>
      </c>
      <c r="L725" s="2768"/>
      <c r="M725" s="2605">
        <f t="shared" si="312"/>
        <v>0</v>
      </c>
      <c r="N725" s="1505">
        <f t="shared" si="331"/>
        <v>10</v>
      </c>
      <c r="O725" s="1494">
        <f t="shared" si="331"/>
        <v>22318180</v>
      </c>
      <c r="P725" s="1494">
        <f t="shared" si="332"/>
        <v>400000</v>
      </c>
      <c r="Q725" s="1307"/>
      <c r="R725" s="1508">
        <v>1331818</v>
      </c>
      <c r="S725" s="1508">
        <v>1931818</v>
      </c>
      <c r="T725" s="1508">
        <v>2231818</v>
      </c>
      <c r="U725" s="1508">
        <v>431818</v>
      </c>
      <c r="V725" s="1302"/>
      <c r="W725" s="1899"/>
      <c r="X725" s="2299"/>
      <c r="Y725" s="1338"/>
      <c r="Z725" s="2450"/>
      <c r="AA725" s="1342"/>
      <c r="AB725" s="1340"/>
      <c r="AC725" s="1229"/>
      <c r="AD725" s="1229"/>
      <c r="AE725" s="1229"/>
      <c r="AF725" s="1490">
        <f t="shared" si="313"/>
        <v>0</v>
      </c>
      <c r="AG725" s="1316">
        <f t="shared" si="314"/>
        <v>22318180</v>
      </c>
      <c r="AH725" s="1305"/>
      <c r="AI725" s="1313"/>
      <c r="AJ725" s="1267"/>
      <c r="AK725" s="1299"/>
      <c r="AL725" s="2538"/>
      <c r="AM725" s="2262"/>
      <c r="AN725" s="1266"/>
      <c r="AO725" s="1254"/>
      <c r="AP725" s="1491">
        <f t="shared" si="315"/>
        <v>0</v>
      </c>
      <c r="AQ725" s="1268"/>
      <c r="AR725" s="1492">
        <f t="shared" si="316"/>
        <v>0</v>
      </c>
      <c r="AS725" s="808"/>
      <c r="AT725" s="1492">
        <f t="shared" si="317"/>
        <v>0</v>
      </c>
      <c r="AU725" s="809"/>
      <c r="AV725" s="1492">
        <f t="shared" si="318"/>
        <v>0</v>
      </c>
      <c r="AW725" s="1493">
        <f t="shared" si="319"/>
        <v>0</v>
      </c>
      <c r="AX725" s="2153">
        <f t="shared" si="320"/>
        <v>0</v>
      </c>
      <c r="AY725" s="1495">
        <f t="shared" si="321"/>
        <v>0</v>
      </c>
      <c r="AZ725" s="1271"/>
      <c r="BA725" s="1508">
        <v>1331818</v>
      </c>
      <c r="BB725" s="1508">
        <v>1931818</v>
      </c>
      <c r="BC725" s="1508">
        <v>2231818</v>
      </c>
      <c r="BD725" s="1508">
        <v>431818</v>
      </c>
      <c r="BE725" s="2169"/>
      <c r="BF725" s="1338"/>
      <c r="BG725" s="1302"/>
      <c r="BH725" s="1338"/>
      <c r="BI725" s="1303"/>
      <c r="BJ725" s="1342"/>
      <c r="BK725" s="1340"/>
      <c r="BL725" s="1229"/>
      <c r="BM725" s="1229"/>
      <c r="BN725" s="1229"/>
      <c r="BO725" s="1490">
        <f t="shared" si="329"/>
        <v>0</v>
      </c>
      <c r="BP725" s="1316">
        <f t="shared" si="310"/>
        <v>22318180</v>
      </c>
      <c r="BQ725" s="1305"/>
      <c r="BS725" s="1298">
        <f t="shared" si="322"/>
        <v>0</v>
      </c>
      <c r="BT725" s="1298">
        <f t="shared" si="323"/>
        <v>0</v>
      </c>
      <c r="BU725" s="1298">
        <f t="shared" si="324"/>
        <v>10</v>
      </c>
      <c r="BV725" s="1298">
        <f t="shared" si="325"/>
        <v>0</v>
      </c>
      <c r="BW725" s="1298">
        <f t="shared" si="326"/>
        <v>22318180</v>
      </c>
    </row>
    <row r="726" spans="1:75" ht="15" customHeight="1" x14ac:dyDescent="0.25">
      <c r="A726" s="1315">
        <v>8</v>
      </c>
      <c r="B726" s="1339">
        <v>43641</v>
      </c>
      <c r="C726" s="1268">
        <v>718</v>
      </c>
      <c r="D726" s="2265" t="s">
        <v>59</v>
      </c>
      <c r="E726" s="1266" t="s">
        <v>57</v>
      </c>
      <c r="F726" s="794"/>
      <c r="G726" s="1491">
        <f t="shared" si="327"/>
        <v>0</v>
      </c>
      <c r="H726" s="1268"/>
      <c r="I726" s="2605">
        <f t="shared" si="330"/>
        <v>0</v>
      </c>
      <c r="J726" s="808">
        <v>4</v>
      </c>
      <c r="K726" s="2605">
        <f t="shared" si="311"/>
        <v>8927272</v>
      </c>
      <c r="L726" s="2768"/>
      <c r="M726" s="2605">
        <f t="shared" si="312"/>
        <v>0</v>
      </c>
      <c r="N726" s="1505">
        <f t="shared" si="331"/>
        <v>4</v>
      </c>
      <c r="O726" s="1494">
        <f t="shared" si="331"/>
        <v>8927272</v>
      </c>
      <c r="P726" s="1494">
        <f t="shared" si="332"/>
        <v>160000</v>
      </c>
      <c r="Q726" s="1307"/>
      <c r="R726" s="1508">
        <v>1331818</v>
      </c>
      <c r="S726" s="1508">
        <v>1931818</v>
      </c>
      <c r="T726" s="1508">
        <v>2231818</v>
      </c>
      <c r="U726" s="1508">
        <v>431818</v>
      </c>
      <c r="V726" s="1302"/>
      <c r="W726" s="1338"/>
      <c r="X726" s="2299"/>
      <c r="Y726" s="1338"/>
      <c r="Z726" s="2450"/>
      <c r="AA726" s="1342"/>
      <c r="AB726" s="1340"/>
      <c r="AC726" s="1229"/>
      <c r="AD726" s="1229"/>
      <c r="AE726" s="1229"/>
      <c r="AF726" s="1490">
        <f t="shared" si="313"/>
        <v>0</v>
      </c>
      <c r="AG726" s="1316">
        <f t="shared" si="314"/>
        <v>8927272</v>
      </c>
      <c r="AH726" s="1305"/>
      <c r="AI726" s="1313"/>
      <c r="AJ726" s="1267"/>
      <c r="AK726" s="1299"/>
      <c r="AL726" s="2538"/>
      <c r="AM726" s="2262"/>
      <c r="AN726" s="1266"/>
      <c r="AO726" s="1254"/>
      <c r="AP726" s="1491">
        <f t="shared" si="315"/>
        <v>0</v>
      </c>
      <c r="AQ726" s="1268"/>
      <c r="AR726" s="1492">
        <f t="shared" si="316"/>
        <v>0</v>
      </c>
      <c r="AS726" s="808"/>
      <c r="AT726" s="1492">
        <f t="shared" si="317"/>
        <v>0</v>
      </c>
      <c r="AU726" s="809"/>
      <c r="AV726" s="1492">
        <f t="shared" si="318"/>
        <v>0</v>
      </c>
      <c r="AW726" s="1493">
        <f t="shared" si="319"/>
        <v>0</v>
      </c>
      <c r="AX726" s="2153">
        <f t="shared" si="320"/>
        <v>0</v>
      </c>
      <c r="AY726" s="1495">
        <f t="shared" si="321"/>
        <v>0</v>
      </c>
      <c r="AZ726" s="1271"/>
      <c r="BA726" s="1508">
        <v>1331818</v>
      </c>
      <c r="BB726" s="1508">
        <v>1931818</v>
      </c>
      <c r="BC726" s="1508">
        <v>2231818</v>
      </c>
      <c r="BD726" s="1508">
        <v>431818</v>
      </c>
      <c r="BE726" s="2169"/>
      <c r="BF726" s="1338"/>
      <c r="BG726" s="1302"/>
      <c r="BH726" s="1338"/>
      <c r="BI726" s="1303"/>
      <c r="BJ726" s="1342"/>
      <c r="BK726" s="1304"/>
      <c r="BL726" s="1229"/>
      <c r="BM726" s="1229"/>
      <c r="BN726" s="1229"/>
      <c r="BO726" s="1490">
        <f t="shared" si="329"/>
        <v>0</v>
      </c>
      <c r="BP726" s="1316">
        <f t="shared" si="310"/>
        <v>8927272</v>
      </c>
      <c r="BQ726" s="1305"/>
      <c r="BS726" s="1298">
        <f t="shared" si="322"/>
        <v>0</v>
      </c>
      <c r="BT726" s="1298">
        <f t="shared" si="323"/>
        <v>0</v>
      </c>
      <c r="BU726" s="1298">
        <f t="shared" si="324"/>
        <v>4</v>
      </c>
      <c r="BV726" s="1298">
        <f t="shared" si="325"/>
        <v>0</v>
      </c>
      <c r="BW726" s="1298">
        <f t="shared" si="326"/>
        <v>8927272</v>
      </c>
    </row>
    <row r="727" spans="1:75" ht="15" customHeight="1" x14ac:dyDescent="0.25">
      <c r="A727" s="1315">
        <v>9</v>
      </c>
      <c r="B727" s="1339">
        <v>43641</v>
      </c>
      <c r="C727" s="1268">
        <v>719</v>
      </c>
      <c r="D727" s="2265" t="s">
        <v>58</v>
      </c>
      <c r="E727" s="1266" t="s">
        <v>57</v>
      </c>
      <c r="F727" s="794"/>
      <c r="G727" s="1491">
        <f t="shared" si="327"/>
        <v>0</v>
      </c>
      <c r="H727" s="1268"/>
      <c r="I727" s="2605">
        <f t="shared" si="330"/>
        <v>0</v>
      </c>
      <c r="J727" s="808">
        <v>4</v>
      </c>
      <c r="K727" s="2605">
        <f t="shared" si="311"/>
        <v>8927272</v>
      </c>
      <c r="L727" s="2768"/>
      <c r="M727" s="2605">
        <f t="shared" si="312"/>
        <v>0</v>
      </c>
      <c r="N727" s="1505">
        <f t="shared" si="331"/>
        <v>4</v>
      </c>
      <c r="O727" s="1494">
        <f t="shared" si="331"/>
        <v>8927272</v>
      </c>
      <c r="P727" s="1494">
        <f t="shared" si="332"/>
        <v>160000</v>
      </c>
      <c r="Q727" s="1307"/>
      <c r="R727" s="1508">
        <v>1331818</v>
      </c>
      <c r="S727" s="1508">
        <v>1931818</v>
      </c>
      <c r="T727" s="1508">
        <v>2231818</v>
      </c>
      <c r="U727" s="1508">
        <v>431818</v>
      </c>
      <c r="V727" s="1302"/>
      <c r="W727" s="1338"/>
      <c r="X727" s="2299"/>
      <c r="Y727" s="1338"/>
      <c r="Z727" s="2450"/>
      <c r="AA727" s="1342"/>
      <c r="AB727" s="1340"/>
      <c r="AC727" s="1229"/>
      <c r="AD727" s="1229"/>
      <c r="AE727" s="1229"/>
      <c r="AF727" s="1490">
        <f t="shared" si="313"/>
        <v>0</v>
      </c>
      <c r="AG727" s="1316">
        <f t="shared" si="314"/>
        <v>8927272</v>
      </c>
      <c r="AH727" s="1305"/>
      <c r="AI727" s="1313"/>
      <c r="AJ727" s="1267"/>
      <c r="AK727" s="1299"/>
      <c r="AL727" s="2538"/>
      <c r="AM727" s="2262"/>
      <c r="AN727" s="1266"/>
      <c r="AO727" s="1254"/>
      <c r="AP727" s="1491">
        <f t="shared" si="315"/>
        <v>0</v>
      </c>
      <c r="AQ727" s="1268"/>
      <c r="AR727" s="1492">
        <f t="shared" si="316"/>
        <v>0</v>
      </c>
      <c r="AS727" s="808"/>
      <c r="AT727" s="1492">
        <f t="shared" si="317"/>
        <v>0</v>
      </c>
      <c r="AU727" s="809"/>
      <c r="AV727" s="1492">
        <f t="shared" si="318"/>
        <v>0</v>
      </c>
      <c r="AW727" s="1493">
        <f t="shared" si="319"/>
        <v>0</v>
      </c>
      <c r="AX727" s="2153">
        <f t="shared" si="320"/>
        <v>0</v>
      </c>
      <c r="AY727" s="1495">
        <f t="shared" si="321"/>
        <v>0</v>
      </c>
      <c r="AZ727" s="1271"/>
      <c r="BA727" s="1508">
        <v>1331818</v>
      </c>
      <c r="BB727" s="1508">
        <v>1931818</v>
      </c>
      <c r="BC727" s="1508">
        <v>2231818</v>
      </c>
      <c r="BD727" s="1508">
        <v>431818</v>
      </c>
      <c r="BE727" s="2171"/>
      <c r="BF727" s="1338"/>
      <c r="BG727" s="1302"/>
      <c r="BH727" s="1338"/>
      <c r="BI727" s="1303"/>
      <c r="BJ727" s="1342"/>
      <c r="BK727" s="1304"/>
      <c r="BL727" s="1229"/>
      <c r="BM727" s="1229"/>
      <c r="BN727" s="1229"/>
      <c r="BO727" s="1490">
        <f t="shared" si="329"/>
        <v>0</v>
      </c>
      <c r="BP727" s="1316">
        <f t="shared" si="310"/>
        <v>8927272</v>
      </c>
      <c r="BQ727" s="1305"/>
      <c r="BS727" s="1298">
        <f t="shared" si="322"/>
        <v>0</v>
      </c>
      <c r="BT727" s="1298">
        <f t="shared" si="323"/>
        <v>0</v>
      </c>
      <c r="BU727" s="1298">
        <f t="shared" si="324"/>
        <v>4</v>
      </c>
      <c r="BV727" s="1298">
        <f t="shared" si="325"/>
        <v>0</v>
      </c>
      <c r="BW727" s="1298">
        <f t="shared" si="326"/>
        <v>8927272</v>
      </c>
    </row>
    <row r="728" spans="1:75" ht="15" customHeight="1" x14ac:dyDescent="0.25">
      <c r="A728" s="1315">
        <v>10</v>
      </c>
      <c r="B728" s="1339">
        <v>43641</v>
      </c>
      <c r="C728" s="1268">
        <v>720</v>
      </c>
      <c r="D728" s="2265" t="s">
        <v>69</v>
      </c>
      <c r="E728" s="1266" t="s">
        <v>57</v>
      </c>
      <c r="F728" s="794"/>
      <c r="G728" s="1491">
        <f t="shared" si="327"/>
        <v>0</v>
      </c>
      <c r="H728" s="1268"/>
      <c r="I728" s="2605">
        <f t="shared" si="330"/>
        <v>0</v>
      </c>
      <c r="J728" s="808">
        <v>4</v>
      </c>
      <c r="K728" s="2605">
        <f t="shared" si="311"/>
        <v>8927272</v>
      </c>
      <c r="L728" s="2768"/>
      <c r="M728" s="2605">
        <f t="shared" si="312"/>
        <v>0</v>
      </c>
      <c r="N728" s="1505">
        <f t="shared" si="331"/>
        <v>4</v>
      </c>
      <c r="O728" s="1494">
        <f t="shared" si="331"/>
        <v>8927272</v>
      </c>
      <c r="P728" s="1494">
        <f t="shared" si="332"/>
        <v>160000</v>
      </c>
      <c r="Q728" s="1307"/>
      <c r="R728" s="1508">
        <v>1331818</v>
      </c>
      <c r="S728" s="1508">
        <v>1931818</v>
      </c>
      <c r="T728" s="1508">
        <v>2231818</v>
      </c>
      <c r="U728" s="1508">
        <v>431818</v>
      </c>
      <c r="V728" s="1302"/>
      <c r="W728" s="1338"/>
      <c r="X728" s="2299"/>
      <c r="Y728" s="1338"/>
      <c r="Z728" s="2450"/>
      <c r="AA728" s="1342"/>
      <c r="AB728" s="1340"/>
      <c r="AC728" s="1229"/>
      <c r="AD728" s="1229"/>
      <c r="AE728" s="1229"/>
      <c r="AF728" s="1490">
        <f t="shared" si="313"/>
        <v>0</v>
      </c>
      <c r="AG728" s="1316">
        <f t="shared" si="314"/>
        <v>8927272</v>
      </c>
      <c r="AH728" s="1305"/>
      <c r="AI728" s="1313"/>
      <c r="AJ728" s="1267"/>
      <c r="AK728" s="1299"/>
      <c r="AL728" s="2538"/>
      <c r="AM728" s="2262"/>
      <c r="AN728" s="1266"/>
      <c r="AO728" s="1254"/>
      <c r="AP728" s="1491">
        <f t="shared" si="315"/>
        <v>0</v>
      </c>
      <c r="AQ728" s="1268"/>
      <c r="AR728" s="1492">
        <f t="shared" si="316"/>
        <v>0</v>
      </c>
      <c r="AS728" s="808"/>
      <c r="AT728" s="1492">
        <f t="shared" si="317"/>
        <v>0</v>
      </c>
      <c r="AU728" s="809"/>
      <c r="AV728" s="1492">
        <f t="shared" si="318"/>
        <v>0</v>
      </c>
      <c r="AW728" s="1493">
        <f t="shared" si="319"/>
        <v>0</v>
      </c>
      <c r="AX728" s="2153">
        <f t="shared" si="320"/>
        <v>0</v>
      </c>
      <c r="AY728" s="1495">
        <f t="shared" si="321"/>
        <v>0</v>
      </c>
      <c r="AZ728" s="1271"/>
      <c r="BA728" s="1508">
        <v>1331818</v>
      </c>
      <c r="BB728" s="1508">
        <v>1931818</v>
      </c>
      <c r="BC728" s="1508">
        <v>2231818</v>
      </c>
      <c r="BD728" s="1508">
        <v>431818</v>
      </c>
      <c r="BE728" s="2169"/>
      <c r="BF728" s="1338"/>
      <c r="BG728" s="1302"/>
      <c r="BH728" s="1338"/>
      <c r="BI728" s="1303"/>
      <c r="BJ728" s="1342"/>
      <c r="BK728" s="1304"/>
      <c r="BL728" s="1229"/>
      <c r="BM728" s="1229"/>
      <c r="BN728" s="1229"/>
      <c r="BO728" s="1490">
        <f t="shared" si="329"/>
        <v>0</v>
      </c>
      <c r="BP728" s="1316">
        <f t="shared" si="310"/>
        <v>8927272</v>
      </c>
      <c r="BQ728" s="1305"/>
      <c r="BS728" s="1298">
        <f t="shared" si="322"/>
        <v>0</v>
      </c>
      <c r="BT728" s="1298">
        <f t="shared" si="323"/>
        <v>0</v>
      </c>
      <c r="BU728" s="1298">
        <f t="shared" si="324"/>
        <v>4</v>
      </c>
      <c r="BV728" s="1298">
        <f t="shared" si="325"/>
        <v>0</v>
      </c>
      <c r="BW728" s="1298">
        <f t="shared" si="326"/>
        <v>8927272</v>
      </c>
    </row>
    <row r="729" spans="1:75" ht="15" customHeight="1" x14ac:dyDescent="0.25">
      <c r="A729" s="1315">
        <v>11</v>
      </c>
      <c r="B729" s="1339">
        <v>43641</v>
      </c>
      <c r="C729" s="1268">
        <v>721</v>
      </c>
      <c r="D729" s="2265" t="s">
        <v>39</v>
      </c>
      <c r="E729" s="1266" t="s">
        <v>57</v>
      </c>
      <c r="F729" s="794"/>
      <c r="G729" s="1491">
        <f t="shared" si="327"/>
        <v>0</v>
      </c>
      <c r="H729" s="1268"/>
      <c r="I729" s="2605">
        <f t="shared" si="330"/>
        <v>0</v>
      </c>
      <c r="J729" s="808">
        <v>5</v>
      </c>
      <c r="K729" s="2605">
        <f t="shared" si="311"/>
        <v>11159090</v>
      </c>
      <c r="L729" s="2768"/>
      <c r="M729" s="2605">
        <f t="shared" si="312"/>
        <v>0</v>
      </c>
      <c r="N729" s="1505">
        <f t="shared" si="331"/>
        <v>5</v>
      </c>
      <c r="O729" s="1494">
        <f t="shared" si="331"/>
        <v>11159090</v>
      </c>
      <c r="P729" s="1494">
        <f t="shared" si="332"/>
        <v>200000</v>
      </c>
      <c r="R729" s="1508">
        <v>1331818</v>
      </c>
      <c r="S729" s="1508">
        <v>1931818</v>
      </c>
      <c r="T729" s="1508">
        <v>2231818</v>
      </c>
      <c r="U729" s="1508">
        <v>431818</v>
      </c>
      <c r="V729" s="1302"/>
      <c r="W729" s="1338"/>
      <c r="X729" s="2299"/>
      <c r="Y729" s="1338"/>
      <c r="Z729" s="2450"/>
      <c r="AA729" s="1342"/>
      <c r="AB729" s="1340"/>
      <c r="AC729" s="1229"/>
      <c r="AD729" s="1229"/>
      <c r="AE729" s="1229"/>
      <c r="AF729" s="1490">
        <f t="shared" si="313"/>
        <v>0</v>
      </c>
      <c r="AG729" s="1316">
        <f t="shared" si="314"/>
        <v>11159090</v>
      </c>
      <c r="AH729" s="1305"/>
      <c r="AI729" s="1313"/>
      <c r="AJ729" s="1267"/>
      <c r="AK729" s="1299"/>
      <c r="AL729" s="2538"/>
      <c r="AM729" s="2262"/>
      <c r="AN729" s="1266"/>
      <c r="AO729" s="1254"/>
      <c r="AP729" s="1491">
        <f t="shared" si="315"/>
        <v>0</v>
      </c>
      <c r="AQ729" s="1268"/>
      <c r="AR729" s="1492">
        <f t="shared" si="316"/>
        <v>0</v>
      </c>
      <c r="AS729" s="808"/>
      <c r="AT729" s="1492">
        <f t="shared" si="317"/>
        <v>0</v>
      </c>
      <c r="AU729" s="809"/>
      <c r="AV729" s="1492">
        <f t="shared" si="318"/>
        <v>0</v>
      </c>
      <c r="AW729" s="1493">
        <f t="shared" si="319"/>
        <v>0</v>
      </c>
      <c r="AX729" s="2153">
        <f t="shared" si="320"/>
        <v>0</v>
      </c>
      <c r="AY729" s="1495">
        <f t="shared" si="321"/>
        <v>0</v>
      </c>
      <c r="AZ729" s="1271"/>
      <c r="BA729" s="1508">
        <v>1331818</v>
      </c>
      <c r="BB729" s="1508">
        <v>1931818</v>
      </c>
      <c r="BC729" s="1508">
        <v>2231818</v>
      </c>
      <c r="BD729" s="1508">
        <v>431818</v>
      </c>
      <c r="BE729" s="2169"/>
      <c r="BF729" s="1338"/>
      <c r="BG729" s="1302"/>
      <c r="BH729" s="1338"/>
      <c r="BI729" s="1303"/>
      <c r="BJ729" s="1342"/>
      <c r="BK729" s="1304"/>
      <c r="BL729" s="1229"/>
      <c r="BM729" s="1229"/>
      <c r="BN729" s="1229"/>
      <c r="BO729" s="1490">
        <f t="shared" si="329"/>
        <v>0</v>
      </c>
      <c r="BP729" s="1316">
        <f t="shared" si="310"/>
        <v>11159090</v>
      </c>
      <c r="BQ729" s="1305"/>
      <c r="BS729" s="1298">
        <f t="shared" si="322"/>
        <v>0</v>
      </c>
      <c r="BT729" s="1298">
        <f t="shared" si="323"/>
        <v>0</v>
      </c>
      <c r="BU729" s="1298">
        <f t="shared" si="324"/>
        <v>5</v>
      </c>
      <c r="BV729" s="1298">
        <f t="shared" si="325"/>
        <v>0</v>
      </c>
      <c r="BW729" s="1298">
        <f t="shared" si="326"/>
        <v>11159090</v>
      </c>
    </row>
    <row r="730" spans="1:75" ht="15" customHeight="1" x14ac:dyDescent="0.25">
      <c r="A730" s="1315">
        <v>12</v>
      </c>
      <c r="B730" s="1339">
        <v>43641</v>
      </c>
      <c r="C730" s="1268">
        <v>722</v>
      </c>
      <c r="D730" s="2265" t="s">
        <v>73</v>
      </c>
      <c r="E730" s="1266" t="s">
        <v>57</v>
      </c>
      <c r="F730" s="794"/>
      <c r="G730" s="1491">
        <f t="shared" si="327"/>
        <v>0</v>
      </c>
      <c r="H730" s="1268"/>
      <c r="I730" s="2605">
        <f t="shared" si="330"/>
        <v>0</v>
      </c>
      <c r="J730" s="808">
        <v>5</v>
      </c>
      <c r="K730" s="2605">
        <f t="shared" si="311"/>
        <v>11159090</v>
      </c>
      <c r="L730" s="2768"/>
      <c r="M730" s="2605">
        <f t="shared" si="312"/>
        <v>0</v>
      </c>
      <c r="N730" s="1505">
        <f t="shared" si="331"/>
        <v>5</v>
      </c>
      <c r="O730" s="1494">
        <f t="shared" si="331"/>
        <v>11159090</v>
      </c>
      <c r="P730" s="1494">
        <f t="shared" si="332"/>
        <v>200000</v>
      </c>
      <c r="Q730" s="1307"/>
      <c r="R730" s="1508">
        <v>1331818</v>
      </c>
      <c r="S730" s="1508">
        <v>1931818</v>
      </c>
      <c r="T730" s="1508">
        <v>2231818</v>
      </c>
      <c r="U730" s="1508">
        <v>431818</v>
      </c>
      <c r="V730" s="1302"/>
      <c r="W730" s="1338"/>
      <c r="X730" s="2299"/>
      <c r="Y730" s="1338"/>
      <c r="Z730" s="2450"/>
      <c r="AA730" s="1342"/>
      <c r="AB730" s="1340"/>
      <c r="AC730" s="1229"/>
      <c r="AD730" s="1229"/>
      <c r="AE730" s="1229"/>
      <c r="AF730" s="1490">
        <f t="shared" si="313"/>
        <v>0</v>
      </c>
      <c r="AG730" s="1316">
        <f t="shared" si="314"/>
        <v>11159090</v>
      </c>
      <c r="AH730" s="1305"/>
      <c r="AI730" s="1313"/>
      <c r="AJ730" s="1267"/>
      <c r="AK730" s="1299"/>
      <c r="AL730" s="2538"/>
      <c r="AM730" s="2262"/>
      <c r="AN730" s="1266"/>
      <c r="AO730" s="1254"/>
      <c r="AP730" s="1491">
        <f t="shared" si="315"/>
        <v>0</v>
      </c>
      <c r="AQ730" s="1268"/>
      <c r="AR730" s="1492">
        <f t="shared" si="316"/>
        <v>0</v>
      </c>
      <c r="AS730" s="808"/>
      <c r="AT730" s="1492">
        <f t="shared" si="317"/>
        <v>0</v>
      </c>
      <c r="AU730" s="809"/>
      <c r="AV730" s="1492">
        <f t="shared" si="318"/>
        <v>0</v>
      </c>
      <c r="AW730" s="1493">
        <f t="shared" si="319"/>
        <v>0</v>
      </c>
      <c r="AX730" s="2153">
        <f t="shared" si="320"/>
        <v>0</v>
      </c>
      <c r="AY730" s="1495">
        <f t="shared" si="321"/>
        <v>0</v>
      </c>
      <c r="AZ730" s="1271"/>
      <c r="BA730" s="1508">
        <v>1331818</v>
      </c>
      <c r="BB730" s="1508">
        <v>1931818</v>
      </c>
      <c r="BC730" s="1508">
        <v>2231818</v>
      </c>
      <c r="BD730" s="1508">
        <v>431818</v>
      </c>
      <c r="BE730" s="2169"/>
      <c r="BF730" s="1338"/>
      <c r="BG730" s="1302"/>
      <c r="BH730" s="1338"/>
      <c r="BI730" s="1303"/>
      <c r="BJ730" s="1342"/>
      <c r="BK730" s="1304"/>
      <c r="BL730" s="1229"/>
      <c r="BM730" s="1229"/>
      <c r="BN730" s="1229"/>
      <c r="BO730" s="1490">
        <f t="shared" si="329"/>
        <v>0</v>
      </c>
      <c r="BP730" s="1316">
        <f t="shared" si="310"/>
        <v>11159090</v>
      </c>
      <c r="BQ730" s="1305"/>
      <c r="BS730" s="1298">
        <f t="shared" si="322"/>
        <v>0</v>
      </c>
      <c r="BT730" s="1298">
        <f t="shared" si="323"/>
        <v>0</v>
      </c>
      <c r="BU730" s="1298">
        <f t="shared" si="324"/>
        <v>5</v>
      </c>
      <c r="BV730" s="1298">
        <f t="shared" si="325"/>
        <v>0</v>
      </c>
      <c r="BW730" s="1298">
        <f t="shared" si="326"/>
        <v>11159090</v>
      </c>
    </row>
    <row r="731" spans="1:75" ht="15" customHeight="1" thickBot="1" x14ac:dyDescent="0.3">
      <c r="A731" s="1315">
        <v>13</v>
      </c>
      <c r="B731" s="1339">
        <v>43641</v>
      </c>
      <c r="C731" s="1268">
        <v>723</v>
      </c>
      <c r="D731" s="2265" t="s">
        <v>103</v>
      </c>
      <c r="E731" s="1266" t="s">
        <v>57</v>
      </c>
      <c r="F731" s="794"/>
      <c r="G731" s="1491">
        <f t="shared" si="327"/>
        <v>0</v>
      </c>
      <c r="H731" s="2687"/>
      <c r="I731" s="2605">
        <f t="shared" si="330"/>
        <v>0</v>
      </c>
      <c r="J731" s="2688">
        <v>5</v>
      </c>
      <c r="K731" s="2605">
        <f t="shared" si="311"/>
        <v>11159090</v>
      </c>
      <c r="L731" s="2768"/>
      <c r="M731" s="2605">
        <f t="shared" si="312"/>
        <v>0</v>
      </c>
      <c r="N731" s="1505">
        <f t="shared" si="331"/>
        <v>5</v>
      </c>
      <c r="O731" s="1494">
        <f t="shared" si="331"/>
        <v>11159090</v>
      </c>
      <c r="P731" s="1494">
        <f t="shared" si="332"/>
        <v>200000</v>
      </c>
      <c r="Q731" s="1307"/>
      <c r="R731" s="1508">
        <v>1331818</v>
      </c>
      <c r="S731" s="1508">
        <v>1931818</v>
      </c>
      <c r="T731" s="1508">
        <v>2231818</v>
      </c>
      <c r="U731" s="1508">
        <v>431818</v>
      </c>
      <c r="V731" s="1302"/>
      <c r="W731" s="1338"/>
      <c r="X731" s="2299"/>
      <c r="Y731" s="1338"/>
      <c r="Z731" s="1302"/>
      <c r="AA731" s="1342"/>
      <c r="AB731" s="1340"/>
      <c r="AC731" s="1229"/>
      <c r="AD731" s="1229"/>
      <c r="AE731" s="1229"/>
      <c r="AF731" s="1490">
        <f t="shared" si="313"/>
        <v>0</v>
      </c>
      <c r="AG731" s="1316">
        <f t="shared" si="314"/>
        <v>11159090</v>
      </c>
      <c r="AH731" s="1305"/>
      <c r="AI731" s="1313"/>
      <c r="AJ731" s="1267"/>
      <c r="AK731" s="1299"/>
      <c r="AL731" s="2538"/>
      <c r="AM731" s="2264"/>
      <c r="AN731" s="1266"/>
      <c r="AO731" s="1254"/>
      <c r="AP731" s="1491">
        <f t="shared" si="315"/>
        <v>0</v>
      </c>
      <c r="AQ731" s="1268"/>
      <c r="AR731" s="1492">
        <f t="shared" si="316"/>
        <v>0</v>
      </c>
      <c r="AS731" s="808"/>
      <c r="AT731" s="1492">
        <f t="shared" si="317"/>
        <v>0</v>
      </c>
      <c r="AU731" s="809"/>
      <c r="AV731" s="1492">
        <f t="shared" si="318"/>
        <v>0</v>
      </c>
      <c r="AW731" s="1493">
        <f t="shared" si="319"/>
        <v>0</v>
      </c>
      <c r="AX731" s="2153">
        <f t="shared" si="320"/>
        <v>0</v>
      </c>
      <c r="AY731" s="1495">
        <f t="shared" si="321"/>
        <v>0</v>
      </c>
      <c r="AZ731" s="1271"/>
      <c r="BA731" s="1508">
        <v>1331818</v>
      </c>
      <c r="BB731" s="1508">
        <v>1931818</v>
      </c>
      <c r="BC731" s="1508">
        <v>2231818</v>
      </c>
      <c r="BD731" s="1508">
        <v>431818</v>
      </c>
      <c r="BE731" s="2169"/>
      <c r="BF731" s="1338"/>
      <c r="BG731" s="1302"/>
      <c r="BH731" s="1338"/>
      <c r="BI731" s="1303"/>
      <c r="BJ731" s="1342"/>
      <c r="BK731" s="1304"/>
      <c r="BL731" s="1229"/>
      <c r="BM731" s="1229"/>
      <c r="BN731" s="1229"/>
      <c r="BO731" s="1490">
        <f t="shared" si="329"/>
        <v>0</v>
      </c>
      <c r="BP731" s="1316">
        <f t="shared" si="310"/>
        <v>11159090</v>
      </c>
      <c r="BQ731" s="1305"/>
      <c r="BS731" s="1298">
        <f t="shared" si="322"/>
        <v>0</v>
      </c>
      <c r="BT731" s="1298">
        <f t="shared" si="323"/>
        <v>0</v>
      </c>
      <c r="BU731" s="1298">
        <f t="shared" si="324"/>
        <v>5</v>
      </c>
      <c r="BV731" s="1298">
        <f t="shared" si="325"/>
        <v>0</v>
      </c>
      <c r="BW731" s="1298">
        <f t="shared" si="326"/>
        <v>11159090</v>
      </c>
    </row>
    <row r="732" spans="1:75" ht="15" customHeight="1" x14ac:dyDescent="0.25">
      <c r="A732" s="1315">
        <v>1</v>
      </c>
      <c r="B732" s="1339">
        <v>43642</v>
      </c>
      <c r="C732" s="1268">
        <v>724</v>
      </c>
      <c r="D732" s="2265" t="s">
        <v>91</v>
      </c>
      <c r="E732" s="1266" t="s">
        <v>88</v>
      </c>
      <c r="F732" s="794">
        <v>10</v>
      </c>
      <c r="G732" s="1491">
        <f t="shared" si="327"/>
        <v>13318180</v>
      </c>
      <c r="H732" s="1268"/>
      <c r="I732" s="2605">
        <f t="shared" si="330"/>
        <v>0</v>
      </c>
      <c r="J732" s="808"/>
      <c r="K732" s="2605">
        <f t="shared" si="311"/>
        <v>0</v>
      </c>
      <c r="L732" s="2768"/>
      <c r="M732" s="2605">
        <f t="shared" si="312"/>
        <v>0</v>
      </c>
      <c r="N732" s="1505">
        <f>F732+H732+J732+L732</f>
        <v>10</v>
      </c>
      <c r="O732" s="1494">
        <f t="shared" si="331"/>
        <v>13318180</v>
      </c>
      <c r="P732" s="1494">
        <f>+N732*40000</f>
        <v>400000</v>
      </c>
      <c r="Q732" s="1307"/>
      <c r="R732" s="1508">
        <v>1331818</v>
      </c>
      <c r="S732" s="1508">
        <v>1931818</v>
      </c>
      <c r="T732" s="1508">
        <v>2231818</v>
      </c>
      <c r="U732" s="1508">
        <v>431818</v>
      </c>
      <c r="V732" s="1302"/>
      <c r="W732" s="1338"/>
      <c r="X732" s="2299"/>
      <c r="Y732" s="1338"/>
      <c r="Z732" s="2450"/>
      <c r="AA732" s="1342"/>
      <c r="AB732" s="1340"/>
      <c r="AC732" s="1229"/>
      <c r="AD732" s="1229"/>
      <c r="AE732" s="1229"/>
      <c r="AF732" s="1490">
        <f t="shared" si="313"/>
        <v>0</v>
      </c>
      <c r="AG732" s="1316">
        <f t="shared" si="314"/>
        <v>13318180</v>
      </c>
      <c r="AH732" s="1305"/>
      <c r="AI732" s="1313"/>
      <c r="AJ732" s="1267"/>
      <c r="AK732" s="1299"/>
      <c r="AL732" s="2538"/>
      <c r="AM732" s="2262"/>
      <c r="AN732" s="1266"/>
      <c r="AO732" s="1254"/>
      <c r="AP732" s="1491">
        <f t="shared" si="315"/>
        <v>0</v>
      </c>
      <c r="AQ732" s="1268"/>
      <c r="AR732" s="1492">
        <f t="shared" si="316"/>
        <v>0</v>
      </c>
      <c r="AS732" s="808"/>
      <c r="AT732" s="1492">
        <f t="shared" si="317"/>
        <v>0</v>
      </c>
      <c r="AU732" s="809"/>
      <c r="AV732" s="1492">
        <f t="shared" si="318"/>
        <v>0</v>
      </c>
      <c r="AW732" s="1493">
        <f t="shared" si="319"/>
        <v>0</v>
      </c>
      <c r="AX732" s="2153">
        <f t="shared" si="320"/>
        <v>0</v>
      </c>
      <c r="AY732" s="1495">
        <f t="shared" si="321"/>
        <v>0</v>
      </c>
      <c r="AZ732" s="1271"/>
      <c r="BA732" s="1508">
        <v>1331818</v>
      </c>
      <c r="BB732" s="1508">
        <v>1931818</v>
      </c>
      <c r="BC732" s="1508">
        <v>2231818</v>
      </c>
      <c r="BD732" s="1508">
        <v>431818</v>
      </c>
      <c r="BE732" s="2171"/>
      <c r="BF732" s="1338"/>
      <c r="BG732" s="1302"/>
      <c r="BH732" s="1338"/>
      <c r="BI732" s="1303"/>
      <c r="BJ732" s="1342"/>
      <c r="BK732" s="1304"/>
      <c r="BL732" s="1229"/>
      <c r="BM732" s="1229"/>
      <c r="BN732" s="1229"/>
      <c r="BO732" s="1490">
        <f t="shared" si="329"/>
        <v>0</v>
      </c>
      <c r="BP732" s="1316">
        <f t="shared" si="310"/>
        <v>13318180</v>
      </c>
      <c r="BQ732" s="1305"/>
      <c r="BS732" s="1298">
        <f t="shared" si="322"/>
        <v>10</v>
      </c>
      <c r="BT732" s="1298">
        <f t="shared" si="323"/>
        <v>0</v>
      </c>
      <c r="BU732" s="1298">
        <f t="shared" si="324"/>
        <v>0</v>
      </c>
      <c r="BV732" s="1298">
        <f t="shared" si="325"/>
        <v>0</v>
      </c>
      <c r="BW732" s="1298">
        <f t="shared" si="326"/>
        <v>13318180</v>
      </c>
    </row>
    <row r="733" spans="1:75" ht="15" customHeight="1" x14ac:dyDescent="0.25">
      <c r="A733" s="1315">
        <v>2</v>
      </c>
      <c r="B733" s="1339">
        <v>43642</v>
      </c>
      <c r="C733" s="1268">
        <v>725</v>
      </c>
      <c r="D733" s="2265" t="s">
        <v>90</v>
      </c>
      <c r="E733" s="1266" t="s">
        <v>88</v>
      </c>
      <c r="F733" s="794">
        <v>10</v>
      </c>
      <c r="G733" s="1491">
        <f t="shared" si="327"/>
        <v>13318180</v>
      </c>
      <c r="H733" s="1268"/>
      <c r="I733" s="2605">
        <f t="shared" si="330"/>
        <v>0</v>
      </c>
      <c r="J733" s="808"/>
      <c r="K733" s="2605">
        <f t="shared" si="311"/>
        <v>0</v>
      </c>
      <c r="L733" s="2768"/>
      <c r="M733" s="2605">
        <f t="shared" si="312"/>
        <v>0</v>
      </c>
      <c r="N733" s="1505">
        <f t="shared" ref="N733:O750" si="333">F733+H733+J733+L733</f>
        <v>10</v>
      </c>
      <c r="O733" s="1494">
        <f t="shared" si="331"/>
        <v>13318180</v>
      </c>
      <c r="P733" s="1494">
        <f t="shared" ref="P733:P750" si="334">+N733*40000</f>
        <v>400000</v>
      </c>
      <c r="Q733" s="1307"/>
      <c r="R733" s="1508">
        <v>1331818</v>
      </c>
      <c r="S733" s="1508">
        <v>1931818</v>
      </c>
      <c r="T733" s="1508">
        <v>2231818</v>
      </c>
      <c r="U733" s="1508">
        <v>431818</v>
      </c>
      <c r="V733" s="1302"/>
      <c r="W733" s="1338"/>
      <c r="X733" s="2299"/>
      <c r="Y733" s="1338"/>
      <c r="Z733" s="2450"/>
      <c r="AA733" s="1342"/>
      <c r="AB733" s="1340"/>
      <c r="AC733" s="1229"/>
      <c r="AD733" s="1229"/>
      <c r="AE733" s="1229"/>
      <c r="AF733" s="1490">
        <f t="shared" si="313"/>
        <v>0</v>
      </c>
      <c r="AG733" s="1316">
        <f t="shared" si="314"/>
        <v>13318180</v>
      </c>
      <c r="AH733" s="1305"/>
      <c r="AI733" s="1313"/>
      <c r="AJ733" s="1267"/>
      <c r="AK733" s="1299"/>
      <c r="AL733" s="2538"/>
      <c r="AM733" s="2262"/>
      <c r="AN733" s="1266"/>
      <c r="AO733" s="1254"/>
      <c r="AP733" s="1491">
        <f t="shared" si="315"/>
        <v>0</v>
      </c>
      <c r="AQ733" s="1268"/>
      <c r="AR733" s="1492">
        <f t="shared" si="316"/>
        <v>0</v>
      </c>
      <c r="AS733" s="808"/>
      <c r="AT733" s="1492">
        <f t="shared" si="317"/>
        <v>0</v>
      </c>
      <c r="AU733" s="809"/>
      <c r="AV733" s="1492">
        <f t="shared" si="318"/>
        <v>0</v>
      </c>
      <c r="AW733" s="1493">
        <f t="shared" si="319"/>
        <v>0</v>
      </c>
      <c r="AX733" s="2153">
        <f t="shared" si="320"/>
        <v>0</v>
      </c>
      <c r="AY733" s="1495">
        <f t="shared" si="321"/>
        <v>0</v>
      </c>
      <c r="AZ733" s="1271"/>
      <c r="BA733" s="1508">
        <v>1331818</v>
      </c>
      <c r="BB733" s="1508">
        <v>1931818</v>
      </c>
      <c r="BC733" s="1508">
        <v>2231818</v>
      </c>
      <c r="BD733" s="1508">
        <v>431818</v>
      </c>
      <c r="BE733" s="2169"/>
      <c r="BF733" s="1338"/>
      <c r="BG733" s="1302"/>
      <c r="BH733" s="1338"/>
      <c r="BI733" s="1302"/>
      <c r="BJ733" s="1342"/>
      <c r="BK733" s="1304"/>
      <c r="BL733" s="1229"/>
      <c r="BM733" s="1229"/>
      <c r="BN733" s="1229"/>
      <c r="BO733" s="1490">
        <f t="shared" si="329"/>
        <v>0</v>
      </c>
      <c r="BP733" s="1316">
        <f t="shared" si="310"/>
        <v>13318180</v>
      </c>
      <c r="BQ733" s="1305"/>
      <c r="BS733" s="1298">
        <f t="shared" si="322"/>
        <v>10</v>
      </c>
      <c r="BT733" s="1298">
        <f t="shared" si="323"/>
        <v>0</v>
      </c>
      <c r="BU733" s="1298">
        <f t="shared" si="324"/>
        <v>0</v>
      </c>
      <c r="BV733" s="1298">
        <f t="shared" si="325"/>
        <v>0</v>
      </c>
      <c r="BW733" s="1298">
        <f t="shared" si="326"/>
        <v>13318180</v>
      </c>
    </row>
    <row r="734" spans="1:75" ht="15" customHeight="1" x14ac:dyDescent="0.25">
      <c r="A734" s="1315">
        <v>3</v>
      </c>
      <c r="B734" s="1339">
        <v>43642</v>
      </c>
      <c r="C734" s="1268">
        <v>726</v>
      </c>
      <c r="D734" s="2265" t="s">
        <v>36</v>
      </c>
      <c r="E734" s="1266" t="s">
        <v>31</v>
      </c>
      <c r="F734" s="794">
        <v>10</v>
      </c>
      <c r="G734" s="1491">
        <f t="shared" si="327"/>
        <v>13318180</v>
      </c>
      <c r="H734" s="1268"/>
      <c r="I734" s="2605">
        <f t="shared" si="330"/>
        <v>0</v>
      </c>
      <c r="J734" s="808"/>
      <c r="K734" s="2605">
        <f t="shared" si="311"/>
        <v>0</v>
      </c>
      <c r="L734" s="2768"/>
      <c r="M734" s="2605">
        <f t="shared" si="312"/>
        <v>0</v>
      </c>
      <c r="N734" s="1505">
        <f t="shared" si="333"/>
        <v>10</v>
      </c>
      <c r="O734" s="1494">
        <f t="shared" si="331"/>
        <v>13318180</v>
      </c>
      <c r="P734" s="1494">
        <f t="shared" si="334"/>
        <v>400000</v>
      </c>
      <c r="Q734" s="1307"/>
      <c r="R734" s="1508">
        <v>1331818</v>
      </c>
      <c r="S734" s="1508">
        <v>1931818</v>
      </c>
      <c r="T734" s="1508">
        <v>2231818</v>
      </c>
      <c r="U734" s="1508">
        <v>431818</v>
      </c>
      <c r="V734" s="1302"/>
      <c r="W734" s="1899"/>
      <c r="X734" s="2299"/>
      <c r="Y734" s="1338"/>
      <c r="Z734" s="2450"/>
      <c r="AA734" s="1342"/>
      <c r="AB734" s="1340"/>
      <c r="AC734" s="1229"/>
      <c r="AD734" s="1229"/>
      <c r="AE734" s="1229"/>
      <c r="AF734" s="1490">
        <f t="shared" si="313"/>
        <v>0</v>
      </c>
      <c r="AG734" s="1316">
        <f t="shared" si="314"/>
        <v>13318180</v>
      </c>
      <c r="AH734" s="1305"/>
      <c r="AI734" s="1313"/>
      <c r="AJ734" s="1267"/>
      <c r="AK734" s="1299"/>
      <c r="AL734" s="2538"/>
      <c r="AM734" s="2262"/>
      <c r="AN734" s="1266"/>
      <c r="AO734" s="1254"/>
      <c r="AP734" s="1491">
        <f t="shared" si="315"/>
        <v>0</v>
      </c>
      <c r="AQ734" s="1268"/>
      <c r="AR734" s="1492">
        <f t="shared" si="316"/>
        <v>0</v>
      </c>
      <c r="AS734" s="808"/>
      <c r="AT734" s="1492">
        <f t="shared" si="317"/>
        <v>0</v>
      </c>
      <c r="AU734" s="809"/>
      <c r="AV734" s="1492">
        <f t="shared" si="318"/>
        <v>0</v>
      </c>
      <c r="AW734" s="1493">
        <f t="shared" si="319"/>
        <v>0</v>
      </c>
      <c r="AX734" s="2153">
        <f t="shared" si="320"/>
        <v>0</v>
      </c>
      <c r="AY734" s="1495">
        <f t="shared" si="321"/>
        <v>0</v>
      </c>
      <c r="AZ734" s="1271"/>
      <c r="BA734" s="1508">
        <v>1331818</v>
      </c>
      <c r="BB734" s="1508">
        <v>1931818</v>
      </c>
      <c r="BC734" s="1508">
        <v>2231818</v>
      </c>
      <c r="BD734" s="1508">
        <v>431818</v>
      </c>
      <c r="BE734" s="2169"/>
      <c r="BF734" s="1338"/>
      <c r="BG734" s="1302"/>
      <c r="BH734" s="1338"/>
      <c r="BI734" s="1302"/>
      <c r="BJ734" s="1342"/>
      <c r="BK734" s="1304"/>
      <c r="BL734" s="1229"/>
      <c r="BM734" s="1229"/>
      <c r="BN734" s="1229"/>
      <c r="BO734" s="1490">
        <f t="shared" si="329"/>
        <v>0</v>
      </c>
      <c r="BP734" s="1316">
        <f t="shared" si="310"/>
        <v>13318180</v>
      </c>
      <c r="BQ734" s="1305"/>
      <c r="BS734" s="1298">
        <f t="shared" si="322"/>
        <v>10</v>
      </c>
      <c r="BT734" s="1298">
        <f t="shared" si="323"/>
        <v>0</v>
      </c>
      <c r="BU734" s="1298">
        <f t="shared" si="324"/>
        <v>0</v>
      </c>
      <c r="BV734" s="1298">
        <f t="shared" si="325"/>
        <v>0</v>
      </c>
      <c r="BW734" s="1298">
        <f t="shared" si="326"/>
        <v>13318180</v>
      </c>
    </row>
    <row r="735" spans="1:75" ht="15" customHeight="1" x14ac:dyDescent="0.25">
      <c r="A735" s="1315">
        <v>4</v>
      </c>
      <c r="B735" s="1339">
        <v>43642</v>
      </c>
      <c r="C735" s="1268">
        <v>727</v>
      </c>
      <c r="D735" s="2265" t="s">
        <v>87</v>
      </c>
      <c r="E735" s="1266" t="s">
        <v>88</v>
      </c>
      <c r="F735" s="794">
        <v>10</v>
      </c>
      <c r="G735" s="1491">
        <f t="shared" si="327"/>
        <v>13318180</v>
      </c>
      <c r="H735" s="1268"/>
      <c r="I735" s="2605">
        <f t="shared" si="330"/>
        <v>0</v>
      </c>
      <c r="J735" s="808"/>
      <c r="K735" s="2605">
        <f t="shared" si="311"/>
        <v>0</v>
      </c>
      <c r="L735" s="2768"/>
      <c r="M735" s="2605">
        <f t="shared" si="312"/>
        <v>0</v>
      </c>
      <c r="N735" s="1505">
        <f t="shared" si="333"/>
        <v>10</v>
      </c>
      <c r="O735" s="1494">
        <f t="shared" si="333"/>
        <v>13318180</v>
      </c>
      <c r="P735" s="1494">
        <f t="shared" si="334"/>
        <v>400000</v>
      </c>
      <c r="Q735" s="1307"/>
      <c r="R735" s="1508">
        <v>1331818</v>
      </c>
      <c r="S735" s="1508">
        <v>1931818</v>
      </c>
      <c r="T735" s="1508">
        <v>2231818</v>
      </c>
      <c r="U735" s="1508">
        <v>431818</v>
      </c>
      <c r="V735" s="1302"/>
      <c r="W735" s="1338"/>
      <c r="X735" s="2299"/>
      <c r="Y735" s="1338"/>
      <c r="Z735" s="2450"/>
      <c r="AA735" s="1342"/>
      <c r="AB735" s="1340"/>
      <c r="AC735" s="1229"/>
      <c r="AD735" s="1229"/>
      <c r="AE735" s="1229"/>
      <c r="AF735" s="1490">
        <f t="shared" si="313"/>
        <v>0</v>
      </c>
      <c r="AG735" s="1316">
        <f t="shared" si="314"/>
        <v>13318180</v>
      </c>
      <c r="AH735" s="1305"/>
      <c r="AI735" s="1313"/>
      <c r="AJ735" s="1267"/>
      <c r="AK735" s="1299"/>
      <c r="AL735" s="2538"/>
      <c r="AM735" s="2262"/>
      <c r="AN735" s="1266"/>
      <c r="AO735" s="1254"/>
      <c r="AP735" s="1491">
        <f t="shared" si="315"/>
        <v>0</v>
      </c>
      <c r="AQ735" s="1268"/>
      <c r="AR735" s="1492">
        <f t="shared" si="316"/>
        <v>0</v>
      </c>
      <c r="AS735" s="808"/>
      <c r="AT735" s="1492">
        <f t="shared" si="317"/>
        <v>0</v>
      </c>
      <c r="AU735" s="809"/>
      <c r="AV735" s="1492">
        <f t="shared" si="318"/>
        <v>0</v>
      </c>
      <c r="AW735" s="1493">
        <f t="shared" si="319"/>
        <v>0</v>
      </c>
      <c r="AX735" s="2153">
        <f t="shared" si="320"/>
        <v>0</v>
      </c>
      <c r="AY735" s="1495">
        <f t="shared" si="321"/>
        <v>0</v>
      </c>
      <c r="AZ735" s="1271"/>
      <c r="BA735" s="1508">
        <v>1331818</v>
      </c>
      <c r="BB735" s="1508">
        <v>1931818</v>
      </c>
      <c r="BC735" s="1508">
        <v>2231818</v>
      </c>
      <c r="BD735" s="1508">
        <v>431818</v>
      </c>
      <c r="BE735" s="2169"/>
      <c r="BF735" s="1338"/>
      <c r="BG735" s="1302"/>
      <c r="BH735" s="1338"/>
      <c r="BI735" s="1303"/>
      <c r="BJ735" s="1342"/>
      <c r="BK735" s="1304"/>
      <c r="BL735" s="1229"/>
      <c r="BM735" s="1229"/>
      <c r="BN735" s="1229"/>
      <c r="BO735" s="1490">
        <f t="shared" si="329"/>
        <v>0</v>
      </c>
      <c r="BP735" s="1316">
        <f t="shared" si="310"/>
        <v>13318180</v>
      </c>
      <c r="BQ735" s="1305"/>
      <c r="BS735" s="1298">
        <f t="shared" si="322"/>
        <v>10</v>
      </c>
      <c r="BT735" s="1298">
        <f t="shared" si="323"/>
        <v>0</v>
      </c>
      <c r="BU735" s="1298">
        <f t="shared" si="324"/>
        <v>0</v>
      </c>
      <c r="BV735" s="1298">
        <f t="shared" si="325"/>
        <v>0</v>
      </c>
      <c r="BW735" s="1298">
        <f t="shared" si="326"/>
        <v>13318180</v>
      </c>
    </row>
    <row r="736" spans="1:75" ht="15" customHeight="1" x14ac:dyDescent="0.25">
      <c r="A736" s="1315">
        <v>5</v>
      </c>
      <c r="B736" s="1339">
        <v>43642</v>
      </c>
      <c r="C736" s="1268">
        <v>728</v>
      </c>
      <c r="D736" s="2265" t="s">
        <v>263</v>
      </c>
      <c r="E736" s="1266" t="s">
        <v>88</v>
      </c>
      <c r="F736" s="794">
        <v>10</v>
      </c>
      <c r="G736" s="1491">
        <f t="shared" si="327"/>
        <v>13318180</v>
      </c>
      <c r="H736" s="1268"/>
      <c r="I736" s="2605">
        <f t="shared" si="330"/>
        <v>0</v>
      </c>
      <c r="J736" s="808"/>
      <c r="K736" s="2605">
        <f t="shared" si="311"/>
        <v>0</v>
      </c>
      <c r="L736" s="2768"/>
      <c r="M736" s="2605">
        <f t="shared" si="312"/>
        <v>0</v>
      </c>
      <c r="N736" s="1505">
        <f t="shared" si="333"/>
        <v>10</v>
      </c>
      <c r="O736" s="1494">
        <f t="shared" si="333"/>
        <v>13318180</v>
      </c>
      <c r="P736" s="1494">
        <f t="shared" si="334"/>
        <v>400000</v>
      </c>
      <c r="Q736" s="1307"/>
      <c r="R736" s="1508">
        <v>1331818</v>
      </c>
      <c r="S736" s="1508">
        <v>1931818</v>
      </c>
      <c r="T736" s="1508">
        <v>2231818</v>
      </c>
      <c r="U736" s="1508">
        <v>431818</v>
      </c>
      <c r="V736" s="1302"/>
      <c r="W736" s="1338"/>
      <c r="X736" s="2299"/>
      <c r="Y736" s="1338"/>
      <c r="Z736" s="2450"/>
      <c r="AA736" s="1342"/>
      <c r="AB736" s="1340"/>
      <c r="AC736" s="1229"/>
      <c r="AD736" s="1229"/>
      <c r="AE736" s="1229"/>
      <c r="AF736" s="1490">
        <f t="shared" si="313"/>
        <v>0</v>
      </c>
      <c r="AG736" s="1316">
        <f t="shared" si="314"/>
        <v>13318180</v>
      </c>
      <c r="AH736" s="1305"/>
      <c r="AI736" s="1313"/>
      <c r="AJ736" s="1267"/>
      <c r="AK736" s="1299"/>
      <c r="AL736" s="2538"/>
      <c r="AM736" s="2262"/>
      <c r="AN736" s="1266"/>
      <c r="AO736" s="1254"/>
      <c r="AP736" s="1491">
        <f t="shared" si="315"/>
        <v>0</v>
      </c>
      <c r="AQ736" s="1268"/>
      <c r="AR736" s="1492">
        <f t="shared" si="316"/>
        <v>0</v>
      </c>
      <c r="AS736" s="808"/>
      <c r="AT736" s="1492">
        <f t="shared" si="317"/>
        <v>0</v>
      </c>
      <c r="AU736" s="809"/>
      <c r="AV736" s="1492">
        <f t="shared" si="318"/>
        <v>0</v>
      </c>
      <c r="AW736" s="1493">
        <f t="shared" si="319"/>
        <v>0</v>
      </c>
      <c r="AX736" s="2153">
        <f t="shared" si="320"/>
        <v>0</v>
      </c>
      <c r="AY736" s="1495">
        <f t="shared" si="321"/>
        <v>0</v>
      </c>
      <c r="AZ736" s="1271"/>
      <c r="BA736" s="1508">
        <v>1331818</v>
      </c>
      <c r="BB736" s="1508">
        <v>1931818</v>
      </c>
      <c r="BC736" s="1508">
        <v>2231818</v>
      </c>
      <c r="BD736" s="1508">
        <v>431818</v>
      </c>
      <c r="BE736" s="2169"/>
      <c r="BF736" s="1338"/>
      <c r="BG736" s="1302"/>
      <c r="BH736" s="1338"/>
      <c r="BI736" s="1303"/>
      <c r="BJ736" s="1342"/>
      <c r="BK736" s="1304"/>
      <c r="BL736" s="1229"/>
      <c r="BM736" s="1229"/>
      <c r="BN736" s="1229"/>
      <c r="BO736" s="1490">
        <f t="shared" si="329"/>
        <v>0</v>
      </c>
      <c r="BP736" s="1316">
        <f t="shared" si="310"/>
        <v>13318180</v>
      </c>
      <c r="BQ736" s="1305"/>
      <c r="BS736" s="1298">
        <f t="shared" si="322"/>
        <v>10</v>
      </c>
      <c r="BT736" s="1298">
        <f t="shared" si="323"/>
        <v>0</v>
      </c>
      <c r="BU736" s="1298">
        <f t="shared" si="324"/>
        <v>0</v>
      </c>
      <c r="BV736" s="1298">
        <f t="shared" si="325"/>
        <v>0</v>
      </c>
      <c r="BW736" s="1298">
        <f t="shared" si="326"/>
        <v>13318180</v>
      </c>
    </row>
    <row r="737" spans="1:75" ht="15" customHeight="1" x14ac:dyDescent="0.25">
      <c r="A737" s="1315">
        <v>6</v>
      </c>
      <c r="B737" s="1339">
        <v>43642</v>
      </c>
      <c r="C737" s="1268">
        <v>729</v>
      </c>
      <c r="D737" s="2265" t="s">
        <v>245</v>
      </c>
      <c r="E737" s="1266" t="s">
        <v>88</v>
      </c>
      <c r="F737" s="794">
        <v>10</v>
      </c>
      <c r="G737" s="1491">
        <f t="shared" si="327"/>
        <v>13318180</v>
      </c>
      <c r="H737" s="1268"/>
      <c r="I737" s="2605">
        <f t="shared" si="330"/>
        <v>0</v>
      </c>
      <c r="J737" s="808"/>
      <c r="K737" s="2605">
        <f t="shared" si="311"/>
        <v>0</v>
      </c>
      <c r="L737" s="2768"/>
      <c r="M737" s="2605">
        <f t="shared" si="312"/>
        <v>0</v>
      </c>
      <c r="N737" s="1505">
        <f t="shared" si="333"/>
        <v>10</v>
      </c>
      <c r="O737" s="1494">
        <f t="shared" si="333"/>
        <v>13318180</v>
      </c>
      <c r="P737" s="1494">
        <f t="shared" si="334"/>
        <v>400000</v>
      </c>
      <c r="Q737" s="1307"/>
      <c r="R737" s="1508">
        <v>1331818</v>
      </c>
      <c r="S737" s="1508">
        <v>1931818</v>
      </c>
      <c r="T737" s="1508">
        <v>2231818</v>
      </c>
      <c r="U737" s="1508">
        <v>431818</v>
      </c>
      <c r="V737" s="1892"/>
      <c r="W737" s="1338"/>
      <c r="X737" s="2299"/>
      <c r="Y737" s="1338"/>
      <c r="Z737" s="2450"/>
      <c r="AA737" s="1342"/>
      <c r="AB737" s="1340"/>
      <c r="AC737" s="1229"/>
      <c r="AD737" s="1229"/>
      <c r="AE737" s="1229"/>
      <c r="AF737" s="1490">
        <f t="shared" si="313"/>
        <v>0</v>
      </c>
      <c r="AG737" s="1316">
        <f t="shared" si="314"/>
        <v>13318180</v>
      </c>
      <c r="AH737" s="1305"/>
      <c r="AI737" s="1313"/>
      <c r="AJ737" s="1267"/>
      <c r="AK737" s="1299"/>
      <c r="AL737" s="2538"/>
      <c r="AM737" s="2262"/>
      <c r="AN737" s="1266"/>
      <c r="AO737" s="1254"/>
      <c r="AP737" s="1491">
        <f t="shared" si="315"/>
        <v>0</v>
      </c>
      <c r="AQ737" s="1268"/>
      <c r="AR737" s="1492">
        <f t="shared" si="316"/>
        <v>0</v>
      </c>
      <c r="AS737" s="808"/>
      <c r="AT737" s="1492">
        <f t="shared" si="317"/>
        <v>0</v>
      </c>
      <c r="AU737" s="809"/>
      <c r="AV737" s="1492">
        <f t="shared" si="318"/>
        <v>0</v>
      </c>
      <c r="AW737" s="1493">
        <f t="shared" si="319"/>
        <v>0</v>
      </c>
      <c r="AX737" s="2153">
        <f t="shared" si="320"/>
        <v>0</v>
      </c>
      <c r="AY737" s="1495">
        <f t="shared" si="321"/>
        <v>0</v>
      </c>
      <c r="AZ737" s="1271"/>
      <c r="BA737" s="1508">
        <v>1331818</v>
      </c>
      <c r="BB737" s="1508">
        <v>1931818</v>
      </c>
      <c r="BC737" s="1508">
        <v>2231818</v>
      </c>
      <c r="BD737" s="1508">
        <v>431818</v>
      </c>
      <c r="BE737" s="2169"/>
      <c r="BF737" s="1338"/>
      <c r="BG737" s="1302"/>
      <c r="BH737" s="1338"/>
      <c r="BI737" s="1303"/>
      <c r="BJ737" s="1342"/>
      <c r="BK737" s="1304"/>
      <c r="BL737" s="1229"/>
      <c r="BM737" s="1229"/>
      <c r="BN737" s="1229"/>
      <c r="BO737" s="1490">
        <f t="shared" si="329"/>
        <v>0</v>
      </c>
      <c r="BP737" s="1316">
        <f t="shared" si="310"/>
        <v>13318180</v>
      </c>
      <c r="BQ737" s="1305"/>
      <c r="BS737" s="1298">
        <f t="shared" si="322"/>
        <v>10</v>
      </c>
      <c r="BT737" s="1298">
        <f t="shared" si="323"/>
        <v>0</v>
      </c>
      <c r="BU737" s="1298">
        <f t="shared" si="324"/>
        <v>0</v>
      </c>
      <c r="BV737" s="1298">
        <f t="shared" si="325"/>
        <v>0</v>
      </c>
      <c r="BW737" s="1298">
        <f t="shared" si="326"/>
        <v>13318180</v>
      </c>
    </row>
    <row r="738" spans="1:75" ht="15" customHeight="1" x14ac:dyDescent="0.25">
      <c r="A738" s="1315">
        <v>7</v>
      </c>
      <c r="B738" s="1339">
        <v>43642</v>
      </c>
      <c r="C738" s="1268">
        <v>730</v>
      </c>
      <c r="D738" s="2265" t="s">
        <v>90</v>
      </c>
      <c r="E738" s="1266" t="s">
        <v>88</v>
      </c>
      <c r="F738" s="794">
        <v>10</v>
      </c>
      <c r="G738" s="1491">
        <f t="shared" si="327"/>
        <v>13318180</v>
      </c>
      <c r="H738" s="1268"/>
      <c r="I738" s="2605">
        <f t="shared" si="330"/>
        <v>0</v>
      </c>
      <c r="J738" s="808"/>
      <c r="K738" s="2605">
        <f t="shared" si="311"/>
        <v>0</v>
      </c>
      <c r="L738" s="2768"/>
      <c r="M738" s="2605">
        <f t="shared" si="312"/>
        <v>0</v>
      </c>
      <c r="N738" s="1505">
        <f t="shared" si="333"/>
        <v>10</v>
      </c>
      <c r="O738" s="1494">
        <f t="shared" si="333"/>
        <v>13318180</v>
      </c>
      <c r="P738" s="1494">
        <f t="shared" si="334"/>
        <v>400000</v>
      </c>
      <c r="Q738" s="1307"/>
      <c r="R738" s="1508">
        <v>1331818</v>
      </c>
      <c r="S738" s="1508">
        <v>1931818</v>
      </c>
      <c r="T738" s="1508">
        <v>2231818</v>
      </c>
      <c r="U738" s="1508">
        <v>431818</v>
      </c>
      <c r="V738" s="1302"/>
      <c r="W738" s="1338"/>
      <c r="X738" s="2299"/>
      <c r="Y738" s="1338"/>
      <c r="Z738" s="2450"/>
      <c r="AA738" s="1342"/>
      <c r="AB738" s="1340"/>
      <c r="AC738" s="1229"/>
      <c r="AD738" s="1229"/>
      <c r="AE738" s="1229"/>
      <c r="AF738" s="1490">
        <f t="shared" si="313"/>
        <v>0</v>
      </c>
      <c r="AG738" s="1316">
        <f t="shared" si="314"/>
        <v>13318180</v>
      </c>
      <c r="AH738" s="1305"/>
      <c r="AI738" s="1313"/>
      <c r="AJ738" s="1267"/>
      <c r="AK738" s="1299"/>
      <c r="AL738" s="2538"/>
      <c r="AM738" s="2262"/>
      <c r="AN738" s="1266"/>
      <c r="AO738" s="1254"/>
      <c r="AP738" s="1491">
        <f t="shared" si="315"/>
        <v>0</v>
      </c>
      <c r="AQ738" s="1268"/>
      <c r="AR738" s="1492">
        <f t="shared" si="316"/>
        <v>0</v>
      </c>
      <c r="AS738" s="808"/>
      <c r="AT738" s="1492">
        <f t="shared" si="317"/>
        <v>0</v>
      </c>
      <c r="AU738" s="809"/>
      <c r="AV738" s="1492">
        <f t="shared" si="318"/>
        <v>0</v>
      </c>
      <c r="AW738" s="1493">
        <f t="shared" si="319"/>
        <v>0</v>
      </c>
      <c r="AX738" s="2153">
        <f t="shared" si="320"/>
        <v>0</v>
      </c>
      <c r="AY738" s="1495">
        <f t="shared" si="321"/>
        <v>0</v>
      </c>
      <c r="AZ738" s="1271"/>
      <c r="BA738" s="1508">
        <v>1331818</v>
      </c>
      <c r="BB738" s="1508">
        <v>1931818</v>
      </c>
      <c r="BC738" s="1508">
        <v>2231818</v>
      </c>
      <c r="BD738" s="1508">
        <v>431818</v>
      </c>
      <c r="BE738" s="2169"/>
      <c r="BF738" s="1338"/>
      <c r="BG738" s="1302"/>
      <c r="BH738" s="1338"/>
      <c r="BI738" s="1303"/>
      <c r="BJ738" s="1342"/>
      <c r="BK738" s="1304"/>
      <c r="BL738" s="1229"/>
      <c r="BM738" s="1229"/>
      <c r="BN738" s="1229"/>
      <c r="BO738" s="1490">
        <f t="shared" si="329"/>
        <v>0</v>
      </c>
      <c r="BP738" s="1316">
        <f t="shared" si="310"/>
        <v>13318180</v>
      </c>
      <c r="BQ738" s="1305"/>
      <c r="BS738" s="1298">
        <f t="shared" si="322"/>
        <v>10</v>
      </c>
      <c r="BT738" s="1298">
        <f t="shared" si="323"/>
        <v>0</v>
      </c>
      <c r="BU738" s="1298">
        <f t="shared" si="324"/>
        <v>0</v>
      </c>
      <c r="BV738" s="1298">
        <f t="shared" si="325"/>
        <v>0</v>
      </c>
      <c r="BW738" s="1298">
        <f t="shared" si="326"/>
        <v>13318180</v>
      </c>
    </row>
    <row r="739" spans="1:75" ht="15" customHeight="1" x14ac:dyDescent="0.25">
      <c r="A739" s="1315">
        <v>8</v>
      </c>
      <c r="B739" s="1339">
        <v>43642</v>
      </c>
      <c r="C739" s="1268">
        <v>731</v>
      </c>
      <c r="D739" s="2265" t="s">
        <v>54</v>
      </c>
      <c r="E739" s="1266" t="s">
        <v>43</v>
      </c>
      <c r="F739" s="794">
        <v>10</v>
      </c>
      <c r="G739" s="1491">
        <f t="shared" si="327"/>
        <v>13318180</v>
      </c>
      <c r="H739" s="1268"/>
      <c r="I739" s="2605">
        <f t="shared" si="330"/>
        <v>0</v>
      </c>
      <c r="J739" s="808"/>
      <c r="K739" s="2605">
        <f t="shared" si="311"/>
        <v>0</v>
      </c>
      <c r="L739" s="2768"/>
      <c r="M739" s="2605">
        <f t="shared" si="312"/>
        <v>0</v>
      </c>
      <c r="N739" s="1505">
        <f t="shared" si="333"/>
        <v>10</v>
      </c>
      <c r="O739" s="1494">
        <f t="shared" si="333"/>
        <v>13318180</v>
      </c>
      <c r="P739" s="1494">
        <f t="shared" si="334"/>
        <v>400000</v>
      </c>
      <c r="Q739" s="1307"/>
      <c r="R739" s="1508">
        <v>1331818</v>
      </c>
      <c r="S739" s="1508">
        <v>1931818</v>
      </c>
      <c r="T739" s="1508">
        <v>2231818</v>
      </c>
      <c r="U739" s="1508">
        <v>431818</v>
      </c>
      <c r="V739" s="1302"/>
      <c r="W739" s="1338"/>
      <c r="X739" s="2299"/>
      <c r="Y739" s="1338"/>
      <c r="Z739" s="2450"/>
      <c r="AA739" s="1342"/>
      <c r="AB739" s="1340"/>
      <c r="AC739" s="1229"/>
      <c r="AD739" s="1229"/>
      <c r="AE739" s="1229"/>
      <c r="AF739" s="1490">
        <f t="shared" si="313"/>
        <v>0</v>
      </c>
      <c r="AG739" s="1316">
        <f t="shared" si="314"/>
        <v>13318180</v>
      </c>
      <c r="AH739" s="1305"/>
      <c r="AI739" s="1313"/>
      <c r="AJ739" s="1267"/>
      <c r="AK739" s="1299"/>
      <c r="AL739" s="2538"/>
      <c r="AM739" s="2262"/>
      <c r="AN739" s="1266"/>
      <c r="AO739" s="1254"/>
      <c r="AP739" s="1491">
        <f t="shared" si="315"/>
        <v>0</v>
      </c>
      <c r="AQ739" s="1268"/>
      <c r="AR739" s="1492">
        <f t="shared" si="316"/>
        <v>0</v>
      </c>
      <c r="AS739" s="808"/>
      <c r="AT739" s="1492">
        <f t="shared" si="317"/>
        <v>0</v>
      </c>
      <c r="AU739" s="809"/>
      <c r="AV739" s="1492">
        <f t="shared" si="318"/>
        <v>0</v>
      </c>
      <c r="AW739" s="1493">
        <f t="shared" si="319"/>
        <v>0</v>
      </c>
      <c r="AX739" s="2153">
        <f t="shared" si="320"/>
        <v>0</v>
      </c>
      <c r="AY739" s="1495">
        <f t="shared" si="321"/>
        <v>0</v>
      </c>
      <c r="AZ739" s="1271"/>
      <c r="BA739" s="1508">
        <v>1331818</v>
      </c>
      <c r="BB739" s="1508">
        <v>1931818</v>
      </c>
      <c r="BC739" s="1508">
        <v>2231818</v>
      </c>
      <c r="BD739" s="1508">
        <v>431818</v>
      </c>
      <c r="BE739" s="2169"/>
      <c r="BF739" s="1338"/>
      <c r="BG739" s="1302"/>
      <c r="BH739" s="1338"/>
      <c r="BI739" s="1303"/>
      <c r="BJ739" s="1342"/>
      <c r="BK739" s="1304"/>
      <c r="BL739" s="1229"/>
      <c r="BM739" s="1229"/>
      <c r="BN739" s="1229"/>
      <c r="BO739" s="1490">
        <f t="shared" si="329"/>
        <v>0</v>
      </c>
      <c r="BP739" s="1316">
        <f t="shared" si="310"/>
        <v>13318180</v>
      </c>
      <c r="BQ739" s="1305"/>
      <c r="BS739" s="1298">
        <f t="shared" si="322"/>
        <v>10</v>
      </c>
      <c r="BT739" s="1298">
        <f t="shared" si="323"/>
        <v>0</v>
      </c>
      <c r="BU739" s="1298">
        <f t="shared" si="324"/>
        <v>0</v>
      </c>
      <c r="BV739" s="1298">
        <f t="shared" si="325"/>
        <v>0</v>
      </c>
      <c r="BW739" s="1298">
        <f t="shared" si="326"/>
        <v>13318180</v>
      </c>
    </row>
    <row r="740" spans="1:75" ht="15" customHeight="1" x14ac:dyDescent="0.25">
      <c r="A740" s="1315">
        <v>9</v>
      </c>
      <c r="B740" s="1339">
        <v>43642</v>
      </c>
      <c r="C740" s="1268">
        <v>732</v>
      </c>
      <c r="D740" s="2265" t="s">
        <v>67</v>
      </c>
      <c r="E740" s="1266" t="s">
        <v>43</v>
      </c>
      <c r="F740" s="794">
        <v>10</v>
      </c>
      <c r="G740" s="1491">
        <f t="shared" si="327"/>
        <v>13318180</v>
      </c>
      <c r="H740" s="1268"/>
      <c r="I740" s="2605">
        <f t="shared" si="330"/>
        <v>0</v>
      </c>
      <c r="J740" s="808"/>
      <c r="K740" s="2605">
        <f t="shared" si="311"/>
        <v>0</v>
      </c>
      <c r="L740" s="2768"/>
      <c r="M740" s="2605">
        <f t="shared" si="312"/>
        <v>0</v>
      </c>
      <c r="N740" s="1505">
        <f t="shared" si="333"/>
        <v>10</v>
      </c>
      <c r="O740" s="1494">
        <f t="shared" si="333"/>
        <v>13318180</v>
      </c>
      <c r="P740" s="1494">
        <f t="shared" si="334"/>
        <v>400000</v>
      </c>
      <c r="Q740" s="1307"/>
      <c r="R740" s="1508">
        <v>1331818</v>
      </c>
      <c r="S740" s="1508">
        <v>1931818</v>
      </c>
      <c r="T740" s="1508">
        <v>2231818</v>
      </c>
      <c r="U740" s="1508">
        <v>431818</v>
      </c>
      <c r="V740" s="1302"/>
      <c r="W740" s="1338"/>
      <c r="X740" s="2299"/>
      <c r="Y740" s="1338"/>
      <c r="Z740" s="2450"/>
      <c r="AA740" s="1342"/>
      <c r="AB740" s="1340"/>
      <c r="AC740" s="1229"/>
      <c r="AD740" s="1229"/>
      <c r="AE740" s="1229"/>
      <c r="AF740" s="1490">
        <f t="shared" si="313"/>
        <v>0</v>
      </c>
      <c r="AG740" s="1316">
        <f t="shared" si="314"/>
        <v>13318180</v>
      </c>
      <c r="AH740" s="1305"/>
      <c r="AI740" s="1313"/>
      <c r="AJ740" s="1267"/>
      <c r="AK740" s="1299"/>
      <c r="AL740" s="2538"/>
      <c r="AM740" s="2262"/>
      <c r="AN740" s="1266"/>
      <c r="AO740" s="1254"/>
      <c r="AP740" s="1491">
        <f t="shared" si="315"/>
        <v>0</v>
      </c>
      <c r="AQ740" s="1268"/>
      <c r="AR740" s="1492">
        <f t="shared" si="316"/>
        <v>0</v>
      </c>
      <c r="AS740" s="808"/>
      <c r="AT740" s="1492">
        <f t="shared" si="317"/>
        <v>0</v>
      </c>
      <c r="AU740" s="809"/>
      <c r="AV740" s="1492">
        <f t="shared" si="318"/>
        <v>0</v>
      </c>
      <c r="AW740" s="1493">
        <f t="shared" si="319"/>
        <v>0</v>
      </c>
      <c r="AX740" s="2153">
        <f t="shared" si="320"/>
        <v>0</v>
      </c>
      <c r="AY740" s="1495">
        <f t="shared" si="321"/>
        <v>0</v>
      </c>
      <c r="AZ740" s="1271"/>
      <c r="BA740" s="1508">
        <v>1331818</v>
      </c>
      <c r="BB740" s="1508">
        <v>1931818</v>
      </c>
      <c r="BC740" s="1508">
        <v>2231818</v>
      </c>
      <c r="BD740" s="1508">
        <v>431818</v>
      </c>
      <c r="BE740" s="2169"/>
      <c r="BF740" s="1338"/>
      <c r="BG740" s="1302"/>
      <c r="BH740" s="1338"/>
      <c r="BI740" s="1303"/>
      <c r="BJ740" s="1342"/>
      <c r="BK740" s="1304"/>
      <c r="BL740" s="1229"/>
      <c r="BM740" s="1229"/>
      <c r="BN740" s="1229"/>
      <c r="BO740" s="1490">
        <f t="shared" si="329"/>
        <v>0</v>
      </c>
      <c r="BP740" s="1316">
        <f t="shared" si="310"/>
        <v>13318180</v>
      </c>
      <c r="BQ740" s="1305"/>
      <c r="BS740" s="1298">
        <f t="shared" si="322"/>
        <v>10</v>
      </c>
      <c r="BT740" s="1298">
        <f t="shared" si="323"/>
        <v>0</v>
      </c>
      <c r="BU740" s="1298">
        <f t="shared" si="324"/>
        <v>0</v>
      </c>
      <c r="BV740" s="1298">
        <f t="shared" si="325"/>
        <v>0</v>
      </c>
      <c r="BW740" s="1298">
        <f t="shared" si="326"/>
        <v>13318180</v>
      </c>
    </row>
    <row r="741" spans="1:75" ht="15" customHeight="1" x14ac:dyDescent="0.25">
      <c r="A741" s="1315">
        <v>10</v>
      </c>
      <c r="B741" s="1339">
        <v>43642</v>
      </c>
      <c r="C741" s="1268">
        <v>733</v>
      </c>
      <c r="D741" s="2265" t="s">
        <v>255</v>
      </c>
      <c r="E741" s="1266" t="s">
        <v>43</v>
      </c>
      <c r="F741" s="794">
        <v>10</v>
      </c>
      <c r="G741" s="1491">
        <f t="shared" si="327"/>
        <v>13318180</v>
      </c>
      <c r="H741" s="2728"/>
      <c r="I741" s="2605">
        <f t="shared" si="330"/>
        <v>0</v>
      </c>
      <c r="J741" s="2729"/>
      <c r="K741" s="2605">
        <f t="shared" si="311"/>
        <v>0</v>
      </c>
      <c r="L741" s="2770"/>
      <c r="M741" s="2605">
        <f t="shared" si="312"/>
        <v>0</v>
      </c>
      <c r="N741" s="1505">
        <f t="shared" si="333"/>
        <v>10</v>
      </c>
      <c r="O741" s="1494">
        <f t="shared" si="333"/>
        <v>13318180</v>
      </c>
      <c r="P741" s="1494">
        <f t="shared" si="334"/>
        <v>400000</v>
      </c>
      <c r="Q741" s="1307"/>
      <c r="R741" s="1508">
        <v>1331818</v>
      </c>
      <c r="S741" s="1508">
        <v>1931818</v>
      </c>
      <c r="T741" s="1508">
        <v>2231818</v>
      </c>
      <c r="U741" s="1508">
        <v>431818</v>
      </c>
      <c r="V741" s="1302"/>
      <c r="W741" s="1338"/>
      <c r="X741" s="2299"/>
      <c r="Y741" s="1338"/>
      <c r="Z741" s="2450"/>
      <c r="AA741" s="1342"/>
      <c r="AB741" s="1340"/>
      <c r="AC741" s="1229"/>
      <c r="AD741" s="1229"/>
      <c r="AE741" s="1229"/>
      <c r="AF741" s="1490">
        <f t="shared" si="313"/>
        <v>0</v>
      </c>
      <c r="AG741" s="1316">
        <f t="shared" si="314"/>
        <v>13318180</v>
      </c>
      <c r="AH741" s="1305"/>
      <c r="AI741" s="1313"/>
      <c r="AJ741" s="1267"/>
      <c r="AK741" s="1299"/>
      <c r="AL741" s="2538"/>
      <c r="AM741" s="2262"/>
      <c r="AN741" s="1266"/>
      <c r="AO741" s="1254"/>
      <c r="AP741" s="1491">
        <f t="shared" si="315"/>
        <v>0</v>
      </c>
      <c r="AQ741" s="794"/>
      <c r="AR741" s="1492">
        <f t="shared" si="316"/>
        <v>0</v>
      </c>
      <c r="AS741" s="794"/>
      <c r="AT741" s="1492">
        <f t="shared" si="317"/>
        <v>0</v>
      </c>
      <c r="AU741" s="794"/>
      <c r="AV741" s="1492">
        <f t="shared" si="318"/>
        <v>0</v>
      </c>
      <c r="AW741" s="1493">
        <f t="shared" si="319"/>
        <v>0</v>
      </c>
      <c r="AX741" s="2153">
        <f t="shared" si="320"/>
        <v>0</v>
      </c>
      <c r="AY741" s="1495">
        <f t="shared" si="321"/>
        <v>0</v>
      </c>
      <c r="AZ741" s="1271"/>
      <c r="BA741" s="1508">
        <v>1331818</v>
      </c>
      <c r="BB741" s="1508">
        <v>1931818</v>
      </c>
      <c r="BC741" s="1508">
        <v>2231818</v>
      </c>
      <c r="BD741" s="1508">
        <v>431818</v>
      </c>
      <c r="BE741" s="2169"/>
      <c r="BF741" s="1338"/>
      <c r="BG741" s="1302"/>
      <c r="BH741" s="1338"/>
      <c r="BI741" s="1303"/>
      <c r="BJ741" s="1342"/>
      <c r="BK741" s="1304"/>
      <c r="BL741" s="1229"/>
      <c r="BM741" s="1229"/>
      <c r="BN741" s="1229"/>
      <c r="BO741" s="1490">
        <f t="shared" si="329"/>
        <v>0</v>
      </c>
      <c r="BP741" s="1316">
        <f t="shared" si="310"/>
        <v>13318180</v>
      </c>
      <c r="BQ741" s="1305"/>
      <c r="BS741" s="1298">
        <f t="shared" si="322"/>
        <v>10</v>
      </c>
      <c r="BT741" s="1298">
        <f t="shared" si="323"/>
        <v>0</v>
      </c>
      <c r="BU741" s="1298">
        <f t="shared" si="324"/>
        <v>0</v>
      </c>
      <c r="BV741" s="1298">
        <f t="shared" si="325"/>
        <v>0</v>
      </c>
      <c r="BW741" s="1298">
        <f t="shared" si="326"/>
        <v>13318180</v>
      </c>
    </row>
    <row r="742" spans="1:75" ht="15" customHeight="1" x14ac:dyDescent="0.25">
      <c r="A742" s="1315">
        <v>11</v>
      </c>
      <c r="B742" s="1339">
        <v>43642</v>
      </c>
      <c r="C742" s="1268">
        <v>734</v>
      </c>
      <c r="D742" s="2265" t="s">
        <v>53</v>
      </c>
      <c r="E742" s="1266" t="s">
        <v>43</v>
      </c>
      <c r="F742" s="794">
        <v>10</v>
      </c>
      <c r="G742" s="1491">
        <f t="shared" si="327"/>
        <v>13318180</v>
      </c>
      <c r="H742" s="1268"/>
      <c r="I742" s="2605">
        <f t="shared" si="330"/>
        <v>0</v>
      </c>
      <c r="J742" s="808"/>
      <c r="K742" s="2605">
        <f t="shared" si="311"/>
        <v>0</v>
      </c>
      <c r="L742" s="2768">
        <v>1</v>
      </c>
      <c r="M742" s="2605">
        <f t="shared" si="312"/>
        <v>431818</v>
      </c>
      <c r="N742" s="1505">
        <f t="shared" si="333"/>
        <v>11</v>
      </c>
      <c r="O742" s="1494">
        <f t="shared" si="333"/>
        <v>13749998</v>
      </c>
      <c r="P742" s="1494">
        <f t="shared" si="334"/>
        <v>440000</v>
      </c>
      <c r="Q742" s="1271"/>
      <c r="R742" s="1508">
        <v>1331818</v>
      </c>
      <c r="S742" s="1508">
        <v>1931818</v>
      </c>
      <c r="T742" s="1508">
        <v>2231818</v>
      </c>
      <c r="U742" s="1508">
        <v>431818</v>
      </c>
      <c r="V742" s="1892"/>
      <c r="W742" s="1338"/>
      <c r="X742" s="2299"/>
      <c r="Y742" s="1338"/>
      <c r="Z742" s="2450"/>
      <c r="AA742" s="1342"/>
      <c r="AB742" s="1340"/>
      <c r="AC742" s="1229"/>
      <c r="AD742" s="1229"/>
      <c r="AE742" s="1229"/>
      <c r="AF742" s="1490">
        <f t="shared" si="313"/>
        <v>0</v>
      </c>
      <c r="AG742" s="1316">
        <f t="shared" si="314"/>
        <v>13749998</v>
      </c>
      <c r="AH742" s="1305"/>
      <c r="AI742" s="1313"/>
      <c r="AJ742" s="1267"/>
      <c r="AK742" s="1299"/>
      <c r="AL742" s="2538"/>
      <c r="AM742" s="2262"/>
      <c r="AN742" s="1266"/>
      <c r="AO742" s="1254"/>
      <c r="AP742" s="1491">
        <f t="shared" si="315"/>
        <v>0</v>
      </c>
      <c r="AQ742" s="1268"/>
      <c r="AR742" s="1492">
        <f t="shared" si="316"/>
        <v>0</v>
      </c>
      <c r="AS742" s="808"/>
      <c r="AT742" s="1492">
        <f t="shared" si="317"/>
        <v>0</v>
      </c>
      <c r="AU742" s="809"/>
      <c r="AV742" s="1492">
        <f t="shared" si="318"/>
        <v>0</v>
      </c>
      <c r="AW742" s="1493">
        <f t="shared" si="319"/>
        <v>0</v>
      </c>
      <c r="AX742" s="2153">
        <f t="shared" si="320"/>
        <v>0</v>
      </c>
      <c r="AY742" s="1495">
        <f t="shared" si="321"/>
        <v>0</v>
      </c>
      <c r="AZ742" s="1271"/>
      <c r="BA742" s="1508">
        <v>1331818</v>
      </c>
      <c r="BB742" s="1508">
        <v>1931818</v>
      </c>
      <c r="BC742" s="1508">
        <v>2231818</v>
      </c>
      <c r="BD742" s="1508">
        <v>431818</v>
      </c>
      <c r="BE742" s="2169"/>
      <c r="BF742" s="1338"/>
      <c r="BG742" s="1302"/>
      <c r="BH742" s="1338"/>
      <c r="BI742" s="1303"/>
      <c r="BJ742" s="1342"/>
      <c r="BK742" s="1304"/>
      <c r="BL742" s="1229"/>
      <c r="BM742" s="1229"/>
      <c r="BN742" s="1229"/>
      <c r="BO742" s="1490">
        <f t="shared" si="329"/>
        <v>0</v>
      </c>
      <c r="BP742" s="1316">
        <f t="shared" si="310"/>
        <v>13749998</v>
      </c>
      <c r="BQ742" s="1305"/>
      <c r="BS742" s="1298">
        <f t="shared" si="322"/>
        <v>10</v>
      </c>
      <c r="BT742" s="1298">
        <f t="shared" si="323"/>
        <v>0</v>
      </c>
      <c r="BU742" s="1298">
        <f t="shared" si="324"/>
        <v>0</v>
      </c>
      <c r="BV742" s="1298">
        <f t="shared" si="325"/>
        <v>1</v>
      </c>
      <c r="BW742" s="1298">
        <f t="shared" si="326"/>
        <v>13749998</v>
      </c>
    </row>
    <row r="743" spans="1:75" ht="15" customHeight="1" x14ac:dyDescent="0.25">
      <c r="A743" s="1315">
        <v>12</v>
      </c>
      <c r="B743" s="1339">
        <v>43642</v>
      </c>
      <c r="C743" s="1268">
        <v>735</v>
      </c>
      <c r="D743" s="2265" t="s">
        <v>55</v>
      </c>
      <c r="E743" s="1266" t="s">
        <v>43</v>
      </c>
      <c r="F743" s="794">
        <v>7</v>
      </c>
      <c r="G743" s="1491">
        <f t="shared" si="327"/>
        <v>9322726</v>
      </c>
      <c r="H743" s="1268"/>
      <c r="I743" s="2605">
        <f t="shared" si="330"/>
        <v>0</v>
      </c>
      <c r="J743" s="808">
        <v>3</v>
      </c>
      <c r="K743" s="2605">
        <f t="shared" si="311"/>
        <v>6695454</v>
      </c>
      <c r="L743" s="2768">
        <v>1</v>
      </c>
      <c r="M743" s="2605">
        <f t="shared" si="312"/>
        <v>431818</v>
      </c>
      <c r="N743" s="1505">
        <f t="shared" si="333"/>
        <v>11</v>
      </c>
      <c r="O743" s="1494">
        <f t="shared" si="333"/>
        <v>16449998</v>
      </c>
      <c r="P743" s="1494">
        <f t="shared" si="334"/>
        <v>440000</v>
      </c>
      <c r="Q743" s="1271"/>
      <c r="R743" s="1508">
        <v>1331818</v>
      </c>
      <c r="S743" s="1508">
        <v>1931818</v>
      </c>
      <c r="T743" s="1508">
        <v>2231818</v>
      </c>
      <c r="U743" s="1508">
        <v>431818</v>
      </c>
      <c r="V743" s="1302"/>
      <c r="W743" s="1338"/>
      <c r="X743" s="2299"/>
      <c r="Y743" s="1338"/>
      <c r="Z743" s="2450"/>
      <c r="AA743" s="1342"/>
      <c r="AB743" s="1340"/>
      <c r="AC743" s="1229"/>
      <c r="AD743" s="1229"/>
      <c r="AE743" s="1229"/>
      <c r="AF743" s="1490">
        <f t="shared" si="313"/>
        <v>0</v>
      </c>
      <c r="AG743" s="1316">
        <f t="shared" si="314"/>
        <v>16449998</v>
      </c>
      <c r="AH743" s="1305"/>
      <c r="AI743" s="1313"/>
      <c r="AJ743" s="1267"/>
      <c r="AK743" s="1299"/>
      <c r="AL743" s="2538"/>
      <c r="AM743" s="2262"/>
      <c r="AN743" s="1266"/>
      <c r="AO743" s="1254"/>
      <c r="AP743" s="1491">
        <f t="shared" si="315"/>
        <v>0</v>
      </c>
      <c r="AQ743" s="1268"/>
      <c r="AR743" s="1492">
        <f t="shared" si="316"/>
        <v>0</v>
      </c>
      <c r="AS743" s="808"/>
      <c r="AT743" s="1492">
        <f t="shared" si="317"/>
        <v>0</v>
      </c>
      <c r="AU743" s="809"/>
      <c r="AV743" s="1492">
        <f t="shared" si="318"/>
        <v>0</v>
      </c>
      <c r="AW743" s="1493">
        <f t="shared" si="319"/>
        <v>0</v>
      </c>
      <c r="AX743" s="2153">
        <f t="shared" si="320"/>
        <v>0</v>
      </c>
      <c r="AY743" s="1495">
        <f t="shared" si="321"/>
        <v>0</v>
      </c>
      <c r="AZ743" s="1271"/>
      <c r="BA743" s="1508">
        <v>1331818</v>
      </c>
      <c r="BB743" s="1508">
        <v>1931818</v>
      </c>
      <c r="BC743" s="1508">
        <v>2231818</v>
      </c>
      <c r="BD743" s="1508">
        <v>431818</v>
      </c>
      <c r="BE743" s="2169"/>
      <c r="BF743" s="1338"/>
      <c r="BG743" s="1302"/>
      <c r="BH743" s="1338"/>
      <c r="BI743" s="1303"/>
      <c r="BJ743" s="1342"/>
      <c r="BK743" s="1304"/>
      <c r="BL743" s="1229"/>
      <c r="BM743" s="1229"/>
      <c r="BN743" s="1229"/>
      <c r="BO743" s="1490">
        <f t="shared" si="329"/>
        <v>0</v>
      </c>
      <c r="BP743" s="1316">
        <f t="shared" si="310"/>
        <v>16449998</v>
      </c>
      <c r="BQ743" s="1305"/>
      <c r="BS743" s="1298">
        <f t="shared" si="322"/>
        <v>7</v>
      </c>
      <c r="BT743" s="1298">
        <f t="shared" si="323"/>
        <v>0</v>
      </c>
      <c r="BU743" s="1298">
        <f t="shared" si="324"/>
        <v>3</v>
      </c>
      <c r="BV743" s="1298">
        <f t="shared" si="325"/>
        <v>1</v>
      </c>
      <c r="BW743" s="1298">
        <f t="shared" si="326"/>
        <v>16449998</v>
      </c>
    </row>
    <row r="744" spans="1:75" ht="15" customHeight="1" x14ac:dyDescent="0.25">
      <c r="A744" s="1315">
        <v>13</v>
      </c>
      <c r="B744" s="1339">
        <v>43642</v>
      </c>
      <c r="C744" s="1268">
        <v>736</v>
      </c>
      <c r="D744" s="2265" t="s">
        <v>256</v>
      </c>
      <c r="E744" s="1266" t="s">
        <v>31</v>
      </c>
      <c r="F744" s="794">
        <v>10</v>
      </c>
      <c r="G744" s="1491">
        <f t="shared" si="327"/>
        <v>13318180</v>
      </c>
      <c r="H744" s="2687"/>
      <c r="I744" s="2605">
        <f t="shared" si="330"/>
        <v>0</v>
      </c>
      <c r="J744" s="2688"/>
      <c r="K744" s="2605">
        <f t="shared" si="311"/>
        <v>0</v>
      </c>
      <c r="L744" s="2768"/>
      <c r="M744" s="2605">
        <f t="shared" si="312"/>
        <v>0</v>
      </c>
      <c r="N744" s="1505">
        <f t="shared" si="333"/>
        <v>10</v>
      </c>
      <c r="O744" s="1494">
        <f t="shared" si="333"/>
        <v>13318180</v>
      </c>
      <c r="P744" s="1494">
        <f t="shared" si="334"/>
        <v>400000</v>
      </c>
      <c r="Q744" s="1271"/>
      <c r="R744" s="1508">
        <v>1331818</v>
      </c>
      <c r="S744" s="1508">
        <v>1931818</v>
      </c>
      <c r="T744" s="1508">
        <v>2231818</v>
      </c>
      <c r="U744" s="1508">
        <v>431818</v>
      </c>
      <c r="V744" s="1302"/>
      <c r="W744" s="1338"/>
      <c r="X744" s="2299"/>
      <c r="Y744" s="1338"/>
      <c r="Z744" s="1302"/>
      <c r="AA744" s="1342"/>
      <c r="AB744" s="1340"/>
      <c r="AC744" s="1229"/>
      <c r="AD744" s="1229"/>
      <c r="AE744" s="1229"/>
      <c r="AF744" s="1490">
        <f t="shared" si="313"/>
        <v>0</v>
      </c>
      <c r="AG744" s="1316">
        <f t="shared" si="314"/>
        <v>13318180</v>
      </c>
      <c r="AH744" s="1305"/>
      <c r="AI744" s="1313"/>
      <c r="AJ744" s="1315"/>
      <c r="AK744" s="1299"/>
      <c r="AL744" s="2538"/>
      <c r="AM744" s="2255"/>
      <c r="AN744" s="1266"/>
      <c r="AO744" s="1254"/>
      <c r="AP744" s="1491">
        <f t="shared" si="315"/>
        <v>0</v>
      </c>
      <c r="AQ744" s="1268"/>
      <c r="AR744" s="1492">
        <f t="shared" si="316"/>
        <v>0</v>
      </c>
      <c r="AS744" s="808"/>
      <c r="AT744" s="1492">
        <f t="shared" si="317"/>
        <v>0</v>
      </c>
      <c r="AU744" s="809"/>
      <c r="AV744" s="1492">
        <f t="shared" si="318"/>
        <v>0</v>
      </c>
      <c r="AW744" s="1493">
        <f t="shared" si="319"/>
        <v>0</v>
      </c>
      <c r="AX744" s="2153">
        <f t="shared" si="320"/>
        <v>0</v>
      </c>
      <c r="AY744" s="1495">
        <f t="shared" si="321"/>
        <v>0</v>
      </c>
      <c r="AZ744" s="1271"/>
      <c r="BA744" s="1508">
        <v>1331818</v>
      </c>
      <c r="BB744" s="1508">
        <v>1931818</v>
      </c>
      <c r="BC744" s="1508">
        <v>2231818</v>
      </c>
      <c r="BD744" s="1508">
        <v>431818</v>
      </c>
      <c r="BE744" s="2169"/>
      <c r="BF744" s="1338"/>
      <c r="BG744" s="1302"/>
      <c r="BH744" s="1338"/>
      <c r="BI744" s="1303"/>
      <c r="BJ744" s="1342"/>
      <c r="BK744" s="1304"/>
      <c r="BL744" s="1229"/>
      <c r="BM744" s="1229"/>
      <c r="BN744" s="1229"/>
      <c r="BO744" s="1490">
        <f t="shared" si="329"/>
        <v>0</v>
      </c>
      <c r="BP744" s="1316">
        <f t="shared" si="310"/>
        <v>13318180</v>
      </c>
      <c r="BQ744" s="1305"/>
      <c r="BS744" s="1298">
        <f t="shared" si="322"/>
        <v>10</v>
      </c>
      <c r="BT744" s="1298">
        <f t="shared" si="323"/>
        <v>0</v>
      </c>
      <c r="BU744" s="1298">
        <f t="shared" si="324"/>
        <v>0</v>
      </c>
      <c r="BV744" s="1298">
        <f t="shared" si="325"/>
        <v>0</v>
      </c>
      <c r="BW744" s="1298">
        <f t="shared" si="326"/>
        <v>13318180</v>
      </c>
    </row>
    <row r="745" spans="1:75" ht="15" customHeight="1" x14ac:dyDescent="0.25">
      <c r="A745" s="1315">
        <v>14</v>
      </c>
      <c r="B745" s="1339">
        <v>43642</v>
      </c>
      <c r="C745" s="1268">
        <v>737</v>
      </c>
      <c r="D745" s="2265" t="s">
        <v>30</v>
      </c>
      <c r="E745" s="1266" t="s">
        <v>31</v>
      </c>
      <c r="F745" s="794">
        <v>10</v>
      </c>
      <c r="G745" s="1491">
        <f t="shared" si="327"/>
        <v>13318180</v>
      </c>
      <c r="H745" s="2687"/>
      <c r="I745" s="2605"/>
      <c r="J745" s="2688"/>
      <c r="K745" s="2605">
        <f t="shared" si="311"/>
        <v>0</v>
      </c>
      <c r="L745" s="2768"/>
      <c r="M745" s="2605">
        <f t="shared" si="312"/>
        <v>0</v>
      </c>
      <c r="N745" s="1505">
        <f t="shared" si="333"/>
        <v>10</v>
      </c>
      <c r="O745" s="1494">
        <f t="shared" si="333"/>
        <v>13318180</v>
      </c>
      <c r="P745" s="1494">
        <f t="shared" si="334"/>
        <v>400000</v>
      </c>
      <c r="Q745" s="1271"/>
      <c r="R745" s="1508">
        <v>1331818</v>
      </c>
      <c r="S745" s="1508">
        <v>1931818</v>
      </c>
      <c r="T745" s="1508">
        <v>2231818</v>
      </c>
      <c r="U745" s="1508">
        <v>431818</v>
      </c>
      <c r="V745" s="1302"/>
      <c r="W745" s="1338"/>
      <c r="X745" s="2299"/>
      <c r="Y745" s="1338"/>
      <c r="Z745" s="2450"/>
      <c r="AA745" s="1342"/>
      <c r="AB745" s="1340"/>
      <c r="AC745" s="1229"/>
      <c r="AD745" s="1229"/>
      <c r="AE745" s="1229"/>
      <c r="AF745" s="1490">
        <f t="shared" si="313"/>
        <v>0</v>
      </c>
      <c r="AG745" s="1316">
        <f t="shared" si="314"/>
        <v>13318180</v>
      </c>
      <c r="AH745" s="1305"/>
      <c r="AI745" s="1313"/>
      <c r="AJ745" s="1267"/>
      <c r="AK745" s="1299"/>
      <c r="AL745" s="2538"/>
      <c r="AM745" s="2255"/>
      <c r="AN745" s="1266"/>
      <c r="AO745" s="1254"/>
      <c r="AP745" s="1491">
        <f t="shared" si="315"/>
        <v>0</v>
      </c>
      <c r="AQ745" s="1268"/>
      <c r="AR745" s="1492">
        <f t="shared" si="316"/>
        <v>0</v>
      </c>
      <c r="AS745" s="808"/>
      <c r="AT745" s="1492">
        <f t="shared" si="317"/>
        <v>0</v>
      </c>
      <c r="AU745" s="809"/>
      <c r="AV745" s="1492">
        <f t="shared" si="318"/>
        <v>0</v>
      </c>
      <c r="AW745" s="1493">
        <f t="shared" si="319"/>
        <v>0</v>
      </c>
      <c r="AX745" s="2153">
        <f t="shared" si="320"/>
        <v>0</v>
      </c>
      <c r="AY745" s="1495">
        <f t="shared" si="321"/>
        <v>0</v>
      </c>
      <c r="AZ745" s="1271"/>
      <c r="BA745" s="1508">
        <v>1331818</v>
      </c>
      <c r="BB745" s="1508">
        <v>1931818</v>
      </c>
      <c r="BC745" s="1508">
        <v>2231818</v>
      </c>
      <c r="BD745" s="1508">
        <v>431818</v>
      </c>
      <c r="BE745" s="2169"/>
      <c r="BF745" s="1338"/>
      <c r="BG745" s="1302"/>
      <c r="BH745" s="1338"/>
      <c r="BI745" s="1303"/>
      <c r="BJ745" s="1342"/>
      <c r="BK745" s="1304"/>
      <c r="BL745" s="1229"/>
      <c r="BM745" s="1229"/>
      <c r="BN745" s="1229"/>
      <c r="BO745" s="1490">
        <f t="shared" si="329"/>
        <v>0</v>
      </c>
      <c r="BP745" s="1316">
        <f t="shared" si="310"/>
        <v>13318180</v>
      </c>
      <c r="BQ745" s="1305"/>
      <c r="BS745" s="1298">
        <f t="shared" si="322"/>
        <v>10</v>
      </c>
      <c r="BT745" s="1298">
        <f t="shared" si="323"/>
        <v>0</v>
      </c>
      <c r="BU745" s="1298">
        <f t="shared" si="324"/>
        <v>0</v>
      </c>
      <c r="BV745" s="1298">
        <f t="shared" si="325"/>
        <v>0</v>
      </c>
      <c r="BW745" s="1298">
        <f t="shared" si="326"/>
        <v>13318180</v>
      </c>
    </row>
    <row r="746" spans="1:75" ht="15" customHeight="1" x14ac:dyDescent="0.25">
      <c r="A746" s="1315">
        <v>15</v>
      </c>
      <c r="B746" s="1339">
        <v>43642</v>
      </c>
      <c r="C746" s="1268">
        <v>738</v>
      </c>
      <c r="D746" s="2527" t="s">
        <v>79</v>
      </c>
      <c r="E746" s="1266" t="s">
        <v>31</v>
      </c>
      <c r="F746" s="794">
        <v>10</v>
      </c>
      <c r="G746" s="1491">
        <f t="shared" si="327"/>
        <v>13318180</v>
      </c>
      <c r="H746" s="2687"/>
      <c r="I746" s="2605"/>
      <c r="J746" s="2688"/>
      <c r="K746" s="2605">
        <f t="shared" si="311"/>
        <v>0</v>
      </c>
      <c r="L746" s="2768"/>
      <c r="M746" s="2605">
        <f t="shared" si="312"/>
        <v>0</v>
      </c>
      <c r="N746" s="1505">
        <f t="shared" si="333"/>
        <v>10</v>
      </c>
      <c r="O746" s="1494">
        <f t="shared" si="333"/>
        <v>13318180</v>
      </c>
      <c r="P746" s="1494">
        <f t="shared" si="334"/>
        <v>400000</v>
      </c>
      <c r="Q746" s="1271"/>
      <c r="R746" s="1508">
        <v>1331818</v>
      </c>
      <c r="S746" s="1508">
        <v>1931818</v>
      </c>
      <c r="T746" s="1508">
        <v>2231818</v>
      </c>
      <c r="U746" s="1508">
        <v>431818</v>
      </c>
      <c r="V746" s="1302"/>
      <c r="W746" s="1338"/>
      <c r="X746" s="2299"/>
      <c r="Y746" s="1338"/>
      <c r="Z746" s="2450"/>
      <c r="AA746" s="1342"/>
      <c r="AB746" s="1340"/>
      <c r="AC746" s="1229"/>
      <c r="AD746" s="1229"/>
      <c r="AE746" s="1229"/>
      <c r="AF746" s="1490">
        <f t="shared" si="313"/>
        <v>0</v>
      </c>
      <c r="AG746" s="1316">
        <f t="shared" si="314"/>
        <v>13318180</v>
      </c>
      <c r="AH746" s="1305"/>
      <c r="AI746" s="1313"/>
      <c r="AJ746" s="1315"/>
      <c r="AK746" s="1299"/>
      <c r="AL746" s="2538"/>
      <c r="AM746" s="2255"/>
      <c r="AN746" s="1266"/>
      <c r="AO746" s="1254"/>
      <c r="AP746" s="1491">
        <f t="shared" si="315"/>
        <v>0</v>
      </c>
      <c r="AQ746" s="1268"/>
      <c r="AR746" s="1492">
        <f t="shared" si="316"/>
        <v>0</v>
      </c>
      <c r="AS746" s="808"/>
      <c r="AT746" s="1492">
        <f t="shared" si="317"/>
        <v>0</v>
      </c>
      <c r="AU746" s="809"/>
      <c r="AV746" s="1492">
        <f t="shared" si="318"/>
        <v>0</v>
      </c>
      <c r="AW746" s="1493">
        <f t="shared" si="319"/>
        <v>0</v>
      </c>
      <c r="AX746" s="2153">
        <f t="shared" si="320"/>
        <v>0</v>
      </c>
      <c r="AY746" s="1495">
        <f t="shared" si="321"/>
        <v>0</v>
      </c>
      <c r="AZ746" s="1271"/>
      <c r="BA746" s="1508">
        <v>1331818</v>
      </c>
      <c r="BB746" s="1508">
        <v>1931818</v>
      </c>
      <c r="BC746" s="1508">
        <v>2231818</v>
      </c>
      <c r="BD746" s="1508">
        <v>431818</v>
      </c>
      <c r="BE746" s="2169"/>
      <c r="BF746" s="1338"/>
      <c r="BG746" s="1302"/>
      <c r="BH746" s="1338"/>
      <c r="BI746" s="1303"/>
      <c r="BJ746" s="1342"/>
      <c r="BK746" s="1304"/>
      <c r="BL746" s="1229"/>
      <c r="BM746" s="1229"/>
      <c r="BN746" s="1229"/>
      <c r="BO746" s="1490">
        <f t="shared" si="329"/>
        <v>0</v>
      </c>
      <c r="BP746" s="1316">
        <f t="shared" si="310"/>
        <v>13318180</v>
      </c>
      <c r="BQ746" s="1305"/>
      <c r="BS746" s="1298">
        <f t="shared" si="322"/>
        <v>10</v>
      </c>
      <c r="BT746" s="1298">
        <f t="shared" si="323"/>
        <v>0</v>
      </c>
      <c r="BU746" s="1298">
        <f t="shared" si="324"/>
        <v>0</v>
      </c>
      <c r="BV746" s="1298">
        <f t="shared" si="325"/>
        <v>0</v>
      </c>
      <c r="BW746" s="1298">
        <f t="shared" si="326"/>
        <v>13318180</v>
      </c>
    </row>
    <row r="747" spans="1:75" ht="15" customHeight="1" x14ac:dyDescent="0.25">
      <c r="A747" s="1315">
        <v>16</v>
      </c>
      <c r="B747" s="1339">
        <v>43642</v>
      </c>
      <c r="C747" s="1268">
        <v>739</v>
      </c>
      <c r="D747" s="2265" t="s">
        <v>37</v>
      </c>
      <c r="E747" s="1266" t="s">
        <v>31</v>
      </c>
      <c r="F747" s="794">
        <v>10</v>
      </c>
      <c r="G747" s="1491">
        <f t="shared" si="327"/>
        <v>13318180</v>
      </c>
      <c r="H747" s="2687"/>
      <c r="I747" s="2605"/>
      <c r="J747" s="2688"/>
      <c r="K747" s="2605">
        <f t="shared" si="311"/>
        <v>0</v>
      </c>
      <c r="L747" s="2768">
        <v>1</v>
      </c>
      <c r="M747" s="2605">
        <f t="shared" si="312"/>
        <v>431818</v>
      </c>
      <c r="N747" s="1505">
        <f t="shared" si="333"/>
        <v>11</v>
      </c>
      <c r="O747" s="1494">
        <f t="shared" si="333"/>
        <v>13749998</v>
      </c>
      <c r="P747" s="1494">
        <f t="shared" si="334"/>
        <v>440000</v>
      </c>
      <c r="Q747" s="1271"/>
      <c r="R747" s="1508">
        <v>1331818</v>
      </c>
      <c r="S747" s="1508">
        <v>1931818</v>
      </c>
      <c r="T747" s="1508">
        <v>2231818</v>
      </c>
      <c r="U747" s="1508">
        <v>431818</v>
      </c>
      <c r="V747" s="1302"/>
      <c r="W747" s="1338"/>
      <c r="X747" s="2299"/>
      <c r="Y747" s="1338"/>
      <c r="Z747" s="2450"/>
      <c r="AA747" s="1342"/>
      <c r="AB747" s="1340"/>
      <c r="AC747" s="1229"/>
      <c r="AD747" s="1229"/>
      <c r="AE747" s="1229"/>
      <c r="AF747" s="1490">
        <f t="shared" si="313"/>
        <v>0</v>
      </c>
      <c r="AG747" s="1316">
        <f t="shared" si="314"/>
        <v>13749998</v>
      </c>
      <c r="AH747" s="1305"/>
      <c r="AI747" s="1313"/>
      <c r="AJ747" s="1267"/>
      <c r="AK747" s="1299"/>
      <c r="AL747" s="2538"/>
      <c r="AM747" s="2255"/>
      <c r="AN747" s="1266"/>
      <c r="AO747" s="1254"/>
      <c r="AP747" s="1491">
        <f t="shared" si="315"/>
        <v>0</v>
      </c>
      <c r="AQ747" s="1268"/>
      <c r="AR747" s="1492">
        <f t="shared" si="316"/>
        <v>0</v>
      </c>
      <c r="AS747" s="808"/>
      <c r="AT747" s="1492">
        <f t="shared" si="317"/>
        <v>0</v>
      </c>
      <c r="AU747" s="809"/>
      <c r="AV747" s="1492">
        <f t="shared" si="318"/>
        <v>0</v>
      </c>
      <c r="AW747" s="1493">
        <f t="shared" si="319"/>
        <v>0</v>
      </c>
      <c r="AX747" s="2153">
        <f t="shared" si="320"/>
        <v>0</v>
      </c>
      <c r="AY747" s="1495">
        <f t="shared" si="321"/>
        <v>0</v>
      </c>
      <c r="AZ747" s="1271"/>
      <c r="BA747" s="1508">
        <v>1331818</v>
      </c>
      <c r="BB747" s="1508">
        <v>1931818</v>
      </c>
      <c r="BC747" s="1508">
        <v>2231818</v>
      </c>
      <c r="BD747" s="1508">
        <v>431818</v>
      </c>
      <c r="BE747" s="2169"/>
      <c r="BF747" s="1338"/>
      <c r="BG747" s="1302"/>
      <c r="BH747" s="1338"/>
      <c r="BI747" s="1303"/>
      <c r="BJ747" s="1342"/>
      <c r="BK747" s="1304"/>
      <c r="BL747" s="1229"/>
      <c r="BM747" s="1229"/>
      <c r="BN747" s="1229"/>
      <c r="BO747" s="1490">
        <f t="shared" si="329"/>
        <v>0</v>
      </c>
      <c r="BP747" s="1316">
        <f t="shared" si="310"/>
        <v>13749998</v>
      </c>
      <c r="BQ747" s="1305"/>
      <c r="BS747" s="1298">
        <f t="shared" si="322"/>
        <v>10</v>
      </c>
      <c r="BT747" s="1298">
        <f t="shared" si="323"/>
        <v>0</v>
      </c>
      <c r="BU747" s="1298">
        <f t="shared" si="324"/>
        <v>0</v>
      </c>
      <c r="BV747" s="1298">
        <f t="shared" si="325"/>
        <v>1</v>
      </c>
      <c r="BW747" s="1298">
        <f t="shared" si="326"/>
        <v>13749998</v>
      </c>
    </row>
    <row r="748" spans="1:75" ht="15" customHeight="1" x14ac:dyDescent="0.25">
      <c r="A748" s="1315">
        <v>17</v>
      </c>
      <c r="B748" s="1339">
        <v>43642</v>
      </c>
      <c r="C748" s="1268">
        <v>740</v>
      </c>
      <c r="D748" s="2265" t="s">
        <v>81</v>
      </c>
      <c r="E748" s="1266" t="s">
        <v>31</v>
      </c>
      <c r="F748" s="794">
        <v>5</v>
      </c>
      <c r="G748" s="1491">
        <f t="shared" si="327"/>
        <v>6659090</v>
      </c>
      <c r="H748" s="2687"/>
      <c r="I748" s="2605"/>
      <c r="J748" s="2688">
        <v>5</v>
      </c>
      <c r="K748" s="2605">
        <f t="shared" si="311"/>
        <v>11159090</v>
      </c>
      <c r="L748" s="2768"/>
      <c r="M748" s="2605">
        <f t="shared" si="312"/>
        <v>0</v>
      </c>
      <c r="N748" s="1505">
        <f t="shared" si="333"/>
        <v>10</v>
      </c>
      <c r="O748" s="1494">
        <f t="shared" si="333"/>
        <v>17818180</v>
      </c>
      <c r="P748" s="1494">
        <f t="shared" si="334"/>
        <v>400000</v>
      </c>
      <c r="Q748" s="1271"/>
      <c r="R748" s="1508">
        <v>1331818</v>
      </c>
      <c r="S748" s="1508">
        <v>1931818</v>
      </c>
      <c r="T748" s="1508">
        <v>2231818</v>
      </c>
      <c r="U748" s="1508">
        <v>431818</v>
      </c>
      <c r="V748" s="1302"/>
      <c r="W748" s="1338"/>
      <c r="X748" s="2299"/>
      <c r="Y748" s="1338"/>
      <c r="Z748" s="2450"/>
      <c r="AA748" s="1342"/>
      <c r="AB748" s="1340"/>
      <c r="AC748" s="1229"/>
      <c r="AD748" s="1229"/>
      <c r="AE748" s="1229"/>
      <c r="AF748" s="1490">
        <f t="shared" si="313"/>
        <v>0</v>
      </c>
      <c r="AG748" s="1316">
        <f t="shared" si="314"/>
        <v>17818180</v>
      </c>
      <c r="AH748" s="1305"/>
      <c r="AI748" s="1313"/>
      <c r="AJ748" s="1315"/>
      <c r="AK748" s="1299"/>
      <c r="AL748" s="2538"/>
      <c r="AM748" s="2255"/>
      <c r="AN748" s="1266"/>
      <c r="AO748" s="1254"/>
      <c r="AP748" s="1491">
        <f t="shared" si="315"/>
        <v>0</v>
      </c>
      <c r="AQ748" s="1268"/>
      <c r="AR748" s="1492">
        <f t="shared" si="316"/>
        <v>0</v>
      </c>
      <c r="AS748" s="808"/>
      <c r="AT748" s="1492">
        <f t="shared" si="317"/>
        <v>0</v>
      </c>
      <c r="AU748" s="809"/>
      <c r="AV748" s="1492">
        <f t="shared" si="318"/>
        <v>0</v>
      </c>
      <c r="AW748" s="1493">
        <f t="shared" si="319"/>
        <v>0</v>
      </c>
      <c r="AX748" s="2153">
        <f t="shared" si="320"/>
        <v>0</v>
      </c>
      <c r="AY748" s="1495">
        <f t="shared" si="321"/>
        <v>0</v>
      </c>
      <c r="AZ748" s="1271"/>
      <c r="BA748" s="1508">
        <v>1331818</v>
      </c>
      <c r="BB748" s="1508">
        <v>1931818</v>
      </c>
      <c r="BC748" s="1508">
        <v>2231818</v>
      </c>
      <c r="BD748" s="1508">
        <v>431818</v>
      </c>
      <c r="BE748" s="2169"/>
      <c r="BF748" s="1338"/>
      <c r="BG748" s="1302"/>
      <c r="BH748" s="1338"/>
      <c r="BI748" s="1303"/>
      <c r="BJ748" s="1342"/>
      <c r="BK748" s="1304"/>
      <c r="BL748" s="1229"/>
      <c r="BM748" s="1229"/>
      <c r="BN748" s="1229"/>
      <c r="BO748" s="1490">
        <f t="shared" si="329"/>
        <v>0</v>
      </c>
      <c r="BP748" s="1316">
        <f t="shared" si="310"/>
        <v>17818180</v>
      </c>
      <c r="BQ748" s="1305"/>
      <c r="BS748" s="1298">
        <f t="shared" si="322"/>
        <v>5</v>
      </c>
      <c r="BT748" s="1298">
        <f t="shared" si="323"/>
        <v>0</v>
      </c>
      <c r="BU748" s="1298">
        <f t="shared" si="324"/>
        <v>5</v>
      </c>
      <c r="BV748" s="1298">
        <f t="shared" si="325"/>
        <v>0</v>
      </c>
      <c r="BW748" s="1298">
        <f t="shared" si="326"/>
        <v>17818180</v>
      </c>
    </row>
    <row r="749" spans="1:75" ht="15" customHeight="1" x14ac:dyDescent="0.25">
      <c r="A749" s="1315">
        <v>18</v>
      </c>
      <c r="B749" s="1339">
        <v>43642</v>
      </c>
      <c r="C749" s="1268">
        <v>741</v>
      </c>
      <c r="D749" s="2265" t="s">
        <v>80</v>
      </c>
      <c r="E749" s="1266" t="s">
        <v>31</v>
      </c>
      <c r="F749" s="794">
        <v>10</v>
      </c>
      <c r="G749" s="1491">
        <f t="shared" si="327"/>
        <v>13318180</v>
      </c>
      <c r="H749" s="2687"/>
      <c r="I749" s="2605"/>
      <c r="J749" s="2688"/>
      <c r="K749" s="2605">
        <f t="shared" si="311"/>
        <v>0</v>
      </c>
      <c r="L749" s="2768"/>
      <c r="M749" s="2605">
        <f t="shared" si="312"/>
        <v>0</v>
      </c>
      <c r="N749" s="1505">
        <f t="shared" si="333"/>
        <v>10</v>
      </c>
      <c r="O749" s="1494">
        <f t="shared" si="333"/>
        <v>13318180</v>
      </c>
      <c r="P749" s="1494">
        <f t="shared" si="334"/>
        <v>400000</v>
      </c>
      <c r="Q749" s="1271"/>
      <c r="R749" s="1508">
        <v>1331818</v>
      </c>
      <c r="S749" s="1508">
        <v>1931818</v>
      </c>
      <c r="T749" s="1508">
        <v>2231818</v>
      </c>
      <c r="U749" s="1508">
        <v>431818</v>
      </c>
      <c r="V749" s="1302"/>
      <c r="W749" s="1338"/>
      <c r="X749" s="2299"/>
      <c r="Y749" s="1338"/>
      <c r="Z749" s="2450"/>
      <c r="AA749" s="1342"/>
      <c r="AB749" s="1340"/>
      <c r="AC749" s="1229"/>
      <c r="AD749" s="1229"/>
      <c r="AE749" s="1229"/>
      <c r="AF749" s="1490">
        <f t="shared" si="313"/>
        <v>0</v>
      </c>
      <c r="AG749" s="1316">
        <f t="shared" si="314"/>
        <v>13318180</v>
      </c>
      <c r="AH749" s="1305"/>
      <c r="AI749" s="1313"/>
      <c r="AJ749" s="1267"/>
      <c r="AK749" s="1299"/>
      <c r="AL749" s="2538"/>
      <c r="AM749" s="2255"/>
      <c r="AN749" s="1266"/>
      <c r="AO749" s="1254"/>
      <c r="AP749" s="1491">
        <f t="shared" si="315"/>
        <v>0</v>
      </c>
      <c r="AQ749" s="1268"/>
      <c r="AR749" s="1492">
        <f t="shared" si="316"/>
        <v>0</v>
      </c>
      <c r="AS749" s="808"/>
      <c r="AT749" s="1492">
        <f t="shared" si="317"/>
        <v>0</v>
      </c>
      <c r="AU749" s="809"/>
      <c r="AV749" s="1492">
        <f t="shared" si="318"/>
        <v>0</v>
      </c>
      <c r="AW749" s="1493">
        <f t="shared" si="319"/>
        <v>0</v>
      </c>
      <c r="AX749" s="2153">
        <f t="shared" si="320"/>
        <v>0</v>
      </c>
      <c r="AY749" s="1495">
        <f t="shared" si="321"/>
        <v>0</v>
      </c>
      <c r="AZ749" s="1271"/>
      <c r="BA749" s="1508">
        <v>1331818</v>
      </c>
      <c r="BB749" s="1508">
        <v>1931818</v>
      </c>
      <c r="BC749" s="1508">
        <v>2231818</v>
      </c>
      <c r="BD749" s="1508">
        <v>431818</v>
      </c>
      <c r="BE749" s="2169"/>
      <c r="BF749" s="1338"/>
      <c r="BG749" s="1302"/>
      <c r="BH749" s="1338"/>
      <c r="BI749" s="1303"/>
      <c r="BJ749" s="1342"/>
      <c r="BK749" s="1304"/>
      <c r="BL749" s="1229"/>
      <c r="BM749" s="1229"/>
      <c r="BN749" s="1229"/>
      <c r="BO749" s="1490">
        <f t="shared" si="329"/>
        <v>0</v>
      </c>
      <c r="BP749" s="1316">
        <f t="shared" si="310"/>
        <v>13318180</v>
      </c>
      <c r="BQ749" s="1305"/>
      <c r="BS749" s="1298">
        <f t="shared" si="322"/>
        <v>10</v>
      </c>
      <c r="BT749" s="1298">
        <f t="shared" si="323"/>
        <v>0</v>
      </c>
      <c r="BU749" s="1298">
        <f t="shared" si="324"/>
        <v>0</v>
      </c>
      <c r="BV749" s="1298">
        <f t="shared" si="325"/>
        <v>0</v>
      </c>
      <c r="BW749" s="1298">
        <f t="shared" si="326"/>
        <v>13318180</v>
      </c>
    </row>
    <row r="750" spans="1:75" s="1981" customFormat="1" ht="15" customHeight="1" x14ac:dyDescent="0.25">
      <c r="A750" s="1315">
        <v>19</v>
      </c>
      <c r="B750" s="1339">
        <v>43642</v>
      </c>
      <c r="C750" s="1268">
        <v>742</v>
      </c>
      <c r="D750" s="2265" t="s">
        <v>68</v>
      </c>
      <c r="E750" s="1266" t="s">
        <v>57</v>
      </c>
      <c r="F750" s="794">
        <v>7</v>
      </c>
      <c r="G750" s="1491">
        <f t="shared" si="327"/>
        <v>9322726</v>
      </c>
      <c r="H750" s="2687"/>
      <c r="I750" s="2605"/>
      <c r="J750" s="2688">
        <v>2</v>
      </c>
      <c r="K750" s="2605">
        <f t="shared" si="311"/>
        <v>4463636</v>
      </c>
      <c r="L750" s="2768">
        <v>1</v>
      </c>
      <c r="M750" s="2605">
        <f t="shared" si="312"/>
        <v>431818</v>
      </c>
      <c r="N750" s="1505">
        <f t="shared" si="333"/>
        <v>10</v>
      </c>
      <c r="O750" s="1494">
        <f t="shared" si="333"/>
        <v>14218180</v>
      </c>
      <c r="P750" s="1494">
        <f t="shared" si="334"/>
        <v>400000</v>
      </c>
      <c r="Q750" s="1271"/>
      <c r="R750" s="1508">
        <v>1331818</v>
      </c>
      <c r="S750" s="1508">
        <v>1931818</v>
      </c>
      <c r="T750" s="1508">
        <v>2231818</v>
      </c>
      <c r="U750" s="1508">
        <v>431818</v>
      </c>
      <c r="V750" s="1302"/>
      <c r="W750" s="1338"/>
      <c r="X750" s="2299"/>
      <c r="Y750" s="1338"/>
      <c r="Z750" s="2450"/>
      <c r="AA750" s="1342"/>
      <c r="AB750" s="1340"/>
      <c r="AC750" s="1229"/>
      <c r="AD750" s="1229"/>
      <c r="AE750" s="1229"/>
      <c r="AF750" s="1490">
        <f t="shared" si="313"/>
        <v>0</v>
      </c>
      <c r="AG750" s="1316">
        <f t="shared" si="314"/>
        <v>14218180</v>
      </c>
      <c r="AH750" s="1305"/>
      <c r="AI750" s="1313"/>
      <c r="AJ750" s="1315"/>
      <c r="AK750" s="1299"/>
      <c r="AL750" s="2538"/>
      <c r="AM750" s="2255"/>
      <c r="AN750" s="1266"/>
      <c r="AO750" s="1254"/>
      <c r="AP750" s="1491">
        <f t="shared" si="315"/>
        <v>0</v>
      </c>
      <c r="AQ750" s="1268"/>
      <c r="AR750" s="1492">
        <f t="shared" si="316"/>
        <v>0</v>
      </c>
      <c r="AS750" s="808"/>
      <c r="AT750" s="1492">
        <f t="shared" si="317"/>
        <v>0</v>
      </c>
      <c r="AU750" s="809"/>
      <c r="AV750" s="1492">
        <f t="shared" si="318"/>
        <v>0</v>
      </c>
      <c r="AW750" s="1493">
        <f t="shared" si="319"/>
        <v>0</v>
      </c>
      <c r="AX750" s="2153">
        <f t="shared" si="320"/>
        <v>0</v>
      </c>
      <c r="AY750" s="1495">
        <f t="shared" si="321"/>
        <v>0</v>
      </c>
      <c r="AZ750" s="1983"/>
      <c r="BA750" s="1508">
        <v>1331818</v>
      </c>
      <c r="BB750" s="1508">
        <v>1931818</v>
      </c>
      <c r="BC750" s="1508">
        <v>2231818</v>
      </c>
      <c r="BD750" s="1508">
        <v>431818</v>
      </c>
      <c r="BE750" s="2173"/>
      <c r="BF750" s="1977"/>
      <c r="BG750" s="1987"/>
      <c r="BH750" s="1977"/>
      <c r="BI750" s="1984"/>
      <c r="BJ750" s="1978"/>
      <c r="BK750" s="1985"/>
      <c r="BL750" s="1979"/>
      <c r="BM750" s="1979"/>
      <c r="BN750" s="1979"/>
      <c r="BO750" s="1490">
        <f t="shared" si="329"/>
        <v>0</v>
      </c>
      <c r="BP750" s="1980">
        <f t="shared" si="310"/>
        <v>14218180</v>
      </c>
      <c r="BQ750" s="1986"/>
      <c r="BS750" s="1982">
        <f t="shared" si="322"/>
        <v>7</v>
      </c>
      <c r="BT750" s="1982">
        <f t="shared" si="323"/>
        <v>0</v>
      </c>
      <c r="BU750" s="1982">
        <f t="shared" si="324"/>
        <v>2</v>
      </c>
      <c r="BV750" s="1982">
        <f t="shared" si="325"/>
        <v>1</v>
      </c>
      <c r="BW750" s="1982">
        <f t="shared" si="326"/>
        <v>14218180</v>
      </c>
    </row>
    <row r="751" spans="1:75" ht="15" customHeight="1" x14ac:dyDescent="0.25">
      <c r="A751" s="1315">
        <v>1</v>
      </c>
      <c r="B751" s="1339">
        <v>43643</v>
      </c>
      <c r="C751" s="1268">
        <v>743</v>
      </c>
      <c r="D751" s="2265" t="s">
        <v>93</v>
      </c>
      <c r="E751" s="1266" t="s">
        <v>31</v>
      </c>
      <c r="F751" s="794"/>
      <c r="G751" s="1491">
        <f t="shared" si="327"/>
        <v>0</v>
      </c>
      <c r="H751" s="1268"/>
      <c r="I751" s="2605">
        <f t="shared" ref="I751:I814" si="335">H751*S751</f>
        <v>0</v>
      </c>
      <c r="J751" s="808">
        <v>10</v>
      </c>
      <c r="K751" s="2605">
        <f t="shared" si="311"/>
        <v>22318180</v>
      </c>
      <c r="L751" s="2768"/>
      <c r="M751" s="2605">
        <f t="shared" si="312"/>
        <v>0</v>
      </c>
      <c r="N751" s="1505">
        <f>F751+H751+J751+L751</f>
        <v>10</v>
      </c>
      <c r="O751" s="1494">
        <f t="shared" ref="O751:O814" si="336">G751+I751+K751+M751</f>
        <v>22318180</v>
      </c>
      <c r="P751" s="1494">
        <f>+N751*40000</f>
        <v>400000</v>
      </c>
      <c r="Q751" s="1271"/>
      <c r="R751" s="1508">
        <v>1331818</v>
      </c>
      <c r="S751" s="1508">
        <v>1931818</v>
      </c>
      <c r="T751" s="1508">
        <v>2231818</v>
      </c>
      <c r="U751" s="1508">
        <v>431818</v>
      </c>
      <c r="V751" s="1302"/>
      <c r="W751" s="1338"/>
      <c r="X751" s="2299"/>
      <c r="Y751" s="1338"/>
      <c r="Z751" s="2450"/>
      <c r="AA751" s="1342"/>
      <c r="AB751" s="1340"/>
      <c r="AC751" s="1229"/>
      <c r="AD751" s="1229"/>
      <c r="AE751" s="1229"/>
      <c r="AF751" s="1490">
        <f t="shared" si="313"/>
        <v>0</v>
      </c>
      <c r="AG751" s="1316">
        <f t="shared" si="314"/>
        <v>22318180</v>
      </c>
      <c r="AH751" s="1305"/>
      <c r="AI751" s="1313"/>
      <c r="AJ751" s="1267"/>
      <c r="AK751" s="1299"/>
      <c r="AL751" s="2538"/>
      <c r="AM751" s="2262"/>
      <c r="AN751" s="1266"/>
      <c r="AO751" s="1254"/>
      <c r="AP751" s="1491">
        <f t="shared" si="315"/>
        <v>0</v>
      </c>
      <c r="AQ751" s="1268"/>
      <c r="AR751" s="1492">
        <f t="shared" si="316"/>
        <v>0</v>
      </c>
      <c r="AS751" s="808"/>
      <c r="AT751" s="1492">
        <f t="shared" si="317"/>
        <v>0</v>
      </c>
      <c r="AU751" s="809"/>
      <c r="AV751" s="1492">
        <f t="shared" si="318"/>
        <v>0</v>
      </c>
      <c r="AW751" s="1493">
        <f t="shared" si="319"/>
        <v>0</v>
      </c>
      <c r="AX751" s="2153">
        <f t="shared" si="320"/>
        <v>0</v>
      </c>
      <c r="AY751" s="1495">
        <f t="shared" si="321"/>
        <v>0</v>
      </c>
      <c r="AZ751" s="1271"/>
      <c r="BA751" s="1508">
        <v>1331818</v>
      </c>
      <c r="BB751" s="1508">
        <v>1931818</v>
      </c>
      <c r="BC751" s="1508">
        <v>2231818</v>
      </c>
      <c r="BD751" s="1508">
        <v>431818</v>
      </c>
      <c r="BE751" s="2169"/>
      <c r="BF751" s="1338"/>
      <c r="BG751" s="1302"/>
      <c r="BH751" s="1338"/>
      <c r="BI751" s="1303"/>
      <c r="BJ751" s="1342"/>
      <c r="BK751" s="1304"/>
      <c r="BL751" s="1229"/>
      <c r="BM751" s="1229"/>
      <c r="BN751" s="1229"/>
      <c r="BO751" s="1490">
        <f t="shared" si="329"/>
        <v>0</v>
      </c>
      <c r="BP751" s="1316">
        <f t="shared" si="310"/>
        <v>22318180</v>
      </c>
      <c r="BQ751" s="1305"/>
      <c r="BS751" s="1298">
        <f t="shared" si="322"/>
        <v>0</v>
      </c>
      <c r="BT751" s="1298">
        <f t="shared" si="323"/>
        <v>0</v>
      </c>
      <c r="BU751" s="1298">
        <f t="shared" si="324"/>
        <v>10</v>
      </c>
      <c r="BV751" s="1298">
        <f t="shared" si="325"/>
        <v>0</v>
      </c>
      <c r="BW751" s="1298">
        <f t="shared" si="326"/>
        <v>22318180</v>
      </c>
    </row>
    <row r="752" spans="1:75" ht="15" customHeight="1" x14ac:dyDescent="0.25">
      <c r="A752" s="1315">
        <v>2</v>
      </c>
      <c r="B752" s="1339">
        <v>43643</v>
      </c>
      <c r="C752" s="1268">
        <v>744</v>
      </c>
      <c r="D752" s="2265" t="s">
        <v>80</v>
      </c>
      <c r="E752" s="1266" t="s">
        <v>31</v>
      </c>
      <c r="F752" s="794"/>
      <c r="G752" s="1491">
        <f t="shared" si="327"/>
        <v>0</v>
      </c>
      <c r="H752" s="1268"/>
      <c r="I752" s="2605">
        <f t="shared" si="335"/>
        <v>0</v>
      </c>
      <c r="J752" s="808">
        <v>10</v>
      </c>
      <c r="K752" s="2605">
        <f t="shared" si="311"/>
        <v>22318180</v>
      </c>
      <c r="L752" s="2768"/>
      <c r="M752" s="2605">
        <f t="shared" si="312"/>
        <v>0</v>
      </c>
      <c r="N752" s="1505">
        <f t="shared" ref="N752:N754" si="337">F752+H752+J752+L752</f>
        <v>10</v>
      </c>
      <c r="O752" s="1494">
        <f t="shared" si="336"/>
        <v>22318180</v>
      </c>
      <c r="P752" s="1494">
        <f t="shared" ref="P752:P754" si="338">+N752*40000</f>
        <v>400000</v>
      </c>
      <c r="Q752" s="1271"/>
      <c r="R752" s="1508">
        <v>1331818</v>
      </c>
      <c r="S752" s="1508">
        <v>1931818</v>
      </c>
      <c r="T752" s="1508">
        <v>2231818</v>
      </c>
      <c r="U752" s="1508">
        <v>431818</v>
      </c>
      <c r="V752" s="1302"/>
      <c r="W752" s="1338"/>
      <c r="X752" s="2299"/>
      <c r="Y752" s="1338"/>
      <c r="Z752" s="2450"/>
      <c r="AA752" s="1342"/>
      <c r="AB752" s="1340"/>
      <c r="AC752" s="1229"/>
      <c r="AD752" s="1229"/>
      <c r="AE752" s="1229"/>
      <c r="AF752" s="1490">
        <f t="shared" si="313"/>
        <v>0</v>
      </c>
      <c r="AG752" s="1316">
        <f t="shared" si="314"/>
        <v>22318180</v>
      </c>
      <c r="AH752" s="1305"/>
      <c r="AI752" s="1313"/>
      <c r="AJ752" s="1267"/>
      <c r="AK752" s="1299"/>
      <c r="AL752" s="2538"/>
      <c r="AM752" s="2262"/>
      <c r="AN752" s="1266"/>
      <c r="AO752" s="1254"/>
      <c r="AP752" s="1491">
        <f t="shared" si="315"/>
        <v>0</v>
      </c>
      <c r="AQ752" s="1268"/>
      <c r="AR752" s="1492">
        <f t="shared" si="316"/>
        <v>0</v>
      </c>
      <c r="AS752" s="808"/>
      <c r="AT752" s="1492">
        <f t="shared" si="317"/>
        <v>0</v>
      </c>
      <c r="AU752" s="809"/>
      <c r="AV752" s="1492">
        <f t="shared" si="318"/>
        <v>0</v>
      </c>
      <c r="AW752" s="1493">
        <f t="shared" si="319"/>
        <v>0</v>
      </c>
      <c r="AX752" s="2153">
        <f t="shared" si="320"/>
        <v>0</v>
      </c>
      <c r="AY752" s="1495">
        <f t="shared" si="321"/>
        <v>0</v>
      </c>
      <c r="AZ752" s="1271"/>
      <c r="BA752" s="1508">
        <v>1331818</v>
      </c>
      <c r="BB752" s="1508">
        <v>1931818</v>
      </c>
      <c r="BC752" s="1508">
        <v>2231818</v>
      </c>
      <c r="BD752" s="1508">
        <v>431818</v>
      </c>
      <c r="BE752" s="2169"/>
      <c r="BF752" s="1338"/>
      <c r="BG752" s="1302"/>
      <c r="BH752" s="1338"/>
      <c r="BI752" s="1302"/>
      <c r="BJ752" s="1342"/>
      <c r="BK752" s="1304"/>
      <c r="BL752" s="1229"/>
      <c r="BM752" s="1229"/>
      <c r="BN752" s="1229"/>
      <c r="BO752" s="1490">
        <f t="shared" si="329"/>
        <v>0</v>
      </c>
      <c r="BP752" s="1316">
        <f t="shared" si="310"/>
        <v>22318180</v>
      </c>
      <c r="BQ752" s="1305"/>
      <c r="BS752" s="1298">
        <f t="shared" si="322"/>
        <v>0</v>
      </c>
      <c r="BT752" s="1298">
        <f t="shared" si="323"/>
        <v>0</v>
      </c>
      <c r="BU752" s="1298">
        <f t="shared" si="324"/>
        <v>10</v>
      </c>
      <c r="BV752" s="1298">
        <f t="shared" si="325"/>
        <v>0</v>
      </c>
      <c r="BW752" s="1298">
        <f t="shared" si="326"/>
        <v>22318180</v>
      </c>
    </row>
    <row r="753" spans="1:75" ht="15" customHeight="1" x14ac:dyDescent="0.25">
      <c r="A753" s="1315">
        <v>3</v>
      </c>
      <c r="B753" s="1339">
        <v>43643</v>
      </c>
      <c r="C753" s="1268">
        <v>745</v>
      </c>
      <c r="D753" s="2265" t="s">
        <v>59</v>
      </c>
      <c r="E753" s="1266" t="s">
        <v>57</v>
      </c>
      <c r="F753" s="794">
        <v>3</v>
      </c>
      <c r="G753" s="1491">
        <f t="shared" si="327"/>
        <v>3995454</v>
      </c>
      <c r="H753" s="1268"/>
      <c r="I753" s="2605">
        <f t="shared" si="335"/>
        <v>0</v>
      </c>
      <c r="J753" s="808"/>
      <c r="K753" s="2605">
        <f t="shared" si="311"/>
        <v>0</v>
      </c>
      <c r="L753" s="2768"/>
      <c r="M753" s="2605">
        <f t="shared" si="312"/>
        <v>0</v>
      </c>
      <c r="N753" s="1505">
        <f t="shared" si="337"/>
        <v>3</v>
      </c>
      <c r="O753" s="1494">
        <f t="shared" si="336"/>
        <v>3995454</v>
      </c>
      <c r="P753" s="1494">
        <f t="shared" si="338"/>
        <v>120000</v>
      </c>
      <c r="Q753" s="1271"/>
      <c r="R753" s="1508">
        <v>1331818</v>
      </c>
      <c r="S753" s="1508">
        <v>1931818</v>
      </c>
      <c r="T753" s="1508">
        <v>2231818</v>
      </c>
      <c r="U753" s="1508">
        <v>431818</v>
      </c>
      <c r="V753" s="1302"/>
      <c r="W753" s="1338"/>
      <c r="X753" s="2299"/>
      <c r="Y753" s="1338"/>
      <c r="Z753" s="2450"/>
      <c r="AA753" s="1342"/>
      <c r="AB753" s="1340"/>
      <c r="AC753" s="1229"/>
      <c r="AD753" s="1229"/>
      <c r="AE753" s="1229"/>
      <c r="AF753" s="1490">
        <f t="shared" si="313"/>
        <v>0</v>
      </c>
      <c r="AG753" s="1316">
        <f t="shared" si="314"/>
        <v>3995454</v>
      </c>
      <c r="AH753" s="1305"/>
      <c r="AI753" s="1313"/>
      <c r="AJ753" s="1267"/>
      <c r="AK753" s="1299"/>
      <c r="AL753" s="2538"/>
      <c r="AM753" s="2262"/>
      <c r="AN753" s="1266"/>
      <c r="AO753" s="1254"/>
      <c r="AP753" s="1491">
        <f t="shared" si="315"/>
        <v>0</v>
      </c>
      <c r="AQ753" s="1268"/>
      <c r="AR753" s="1492">
        <f t="shared" si="316"/>
        <v>0</v>
      </c>
      <c r="AS753" s="808"/>
      <c r="AT753" s="1492">
        <f t="shared" si="317"/>
        <v>0</v>
      </c>
      <c r="AU753" s="809"/>
      <c r="AV753" s="1492">
        <f t="shared" si="318"/>
        <v>0</v>
      </c>
      <c r="AW753" s="1493">
        <f t="shared" si="319"/>
        <v>0</v>
      </c>
      <c r="AX753" s="2153">
        <f t="shared" si="320"/>
        <v>0</v>
      </c>
      <c r="AY753" s="1495">
        <f t="shared" si="321"/>
        <v>0</v>
      </c>
      <c r="AZ753" s="1271"/>
      <c r="BA753" s="1508">
        <v>1331818</v>
      </c>
      <c r="BB753" s="1508">
        <v>1931818</v>
      </c>
      <c r="BC753" s="1508">
        <v>2231818</v>
      </c>
      <c r="BD753" s="1508">
        <v>431818</v>
      </c>
      <c r="BE753" s="2169"/>
      <c r="BF753" s="1338"/>
      <c r="BG753" s="1302"/>
      <c r="BH753" s="1338"/>
      <c r="BI753" s="1302"/>
      <c r="BJ753" s="1342"/>
      <c r="BK753" s="1304"/>
      <c r="BL753" s="1229"/>
      <c r="BM753" s="1229"/>
      <c r="BN753" s="1229"/>
      <c r="BO753" s="1490">
        <f t="shared" si="329"/>
        <v>0</v>
      </c>
      <c r="BP753" s="1316">
        <f t="shared" si="310"/>
        <v>3995454</v>
      </c>
      <c r="BQ753" s="1305"/>
      <c r="BS753" s="1298">
        <f t="shared" si="322"/>
        <v>3</v>
      </c>
      <c r="BT753" s="1298">
        <f t="shared" si="323"/>
        <v>0</v>
      </c>
      <c r="BU753" s="1298">
        <f t="shared" si="324"/>
        <v>0</v>
      </c>
      <c r="BV753" s="1298">
        <f t="shared" si="325"/>
        <v>0</v>
      </c>
      <c r="BW753" s="1298">
        <f t="shared" si="326"/>
        <v>3995454</v>
      </c>
    </row>
    <row r="754" spans="1:75" ht="15" customHeight="1" x14ac:dyDescent="0.25">
      <c r="A754" s="1315">
        <v>4</v>
      </c>
      <c r="B754" s="1339">
        <v>43643</v>
      </c>
      <c r="C754" s="1268">
        <v>746</v>
      </c>
      <c r="D754" s="2265" t="s">
        <v>58</v>
      </c>
      <c r="E754" s="1266" t="s">
        <v>57</v>
      </c>
      <c r="F754" s="794">
        <v>5</v>
      </c>
      <c r="G754" s="1491">
        <f t="shared" si="327"/>
        <v>6659090</v>
      </c>
      <c r="H754" s="2728"/>
      <c r="I754" s="2605">
        <f t="shared" si="335"/>
        <v>0</v>
      </c>
      <c r="J754" s="2729">
        <v>2</v>
      </c>
      <c r="K754" s="2605">
        <f t="shared" si="311"/>
        <v>4463636</v>
      </c>
      <c r="L754" s="2770"/>
      <c r="M754" s="2605">
        <f t="shared" si="312"/>
        <v>0</v>
      </c>
      <c r="N754" s="1505">
        <f t="shared" si="337"/>
        <v>7</v>
      </c>
      <c r="O754" s="1494">
        <f t="shared" si="336"/>
        <v>11122726</v>
      </c>
      <c r="P754" s="1494">
        <f t="shared" si="338"/>
        <v>280000</v>
      </c>
      <c r="Q754" s="1271"/>
      <c r="R754" s="1508">
        <v>1331818</v>
      </c>
      <c r="S754" s="1508">
        <v>1931818</v>
      </c>
      <c r="T754" s="1508">
        <v>2231818</v>
      </c>
      <c r="U754" s="1508">
        <v>431818</v>
      </c>
      <c r="V754" s="1302"/>
      <c r="W754" s="1338"/>
      <c r="X754" s="2299"/>
      <c r="Y754" s="1338"/>
      <c r="Z754" s="2450"/>
      <c r="AA754" s="1342"/>
      <c r="AB754" s="1340"/>
      <c r="AC754" s="1229"/>
      <c r="AD754" s="1229"/>
      <c r="AE754" s="1229"/>
      <c r="AF754" s="1490">
        <f t="shared" si="313"/>
        <v>0</v>
      </c>
      <c r="AG754" s="1316">
        <f t="shared" si="314"/>
        <v>11122726</v>
      </c>
      <c r="AH754" s="1305"/>
      <c r="AI754" s="1313"/>
      <c r="AJ754" s="1267"/>
      <c r="AK754" s="1299"/>
      <c r="AL754" s="2538"/>
      <c r="AM754" s="2262"/>
      <c r="AN754" s="1266"/>
      <c r="AO754" s="1254"/>
      <c r="AP754" s="1491">
        <f t="shared" si="315"/>
        <v>0</v>
      </c>
      <c r="AQ754" s="794"/>
      <c r="AR754" s="1492">
        <f t="shared" si="316"/>
        <v>0</v>
      </c>
      <c r="AS754" s="794"/>
      <c r="AT754" s="1492">
        <f t="shared" si="317"/>
        <v>0</v>
      </c>
      <c r="AU754" s="794"/>
      <c r="AV754" s="1492">
        <f t="shared" si="318"/>
        <v>0</v>
      </c>
      <c r="AW754" s="1493">
        <f t="shared" si="319"/>
        <v>0</v>
      </c>
      <c r="AX754" s="2153">
        <f t="shared" si="320"/>
        <v>0</v>
      </c>
      <c r="AY754" s="1495">
        <f t="shared" si="321"/>
        <v>0</v>
      </c>
      <c r="AZ754" s="1271"/>
      <c r="BA754" s="1508">
        <v>1331818</v>
      </c>
      <c r="BB754" s="1508">
        <v>1931818</v>
      </c>
      <c r="BC754" s="1508">
        <v>2231818</v>
      </c>
      <c r="BD754" s="1508">
        <v>431818</v>
      </c>
      <c r="BE754" s="2169"/>
      <c r="BF754" s="1338"/>
      <c r="BG754" s="1302"/>
      <c r="BH754" s="1338"/>
      <c r="BI754" s="1302"/>
      <c r="BJ754" s="1342"/>
      <c r="BK754" s="1304"/>
      <c r="BL754" s="1229"/>
      <c r="BM754" s="1229"/>
      <c r="BN754" s="1229"/>
      <c r="BO754" s="1490">
        <f t="shared" si="329"/>
        <v>0</v>
      </c>
      <c r="BP754" s="1316">
        <f t="shared" si="310"/>
        <v>11122726</v>
      </c>
      <c r="BQ754" s="1305"/>
      <c r="BS754" s="1298">
        <f t="shared" si="322"/>
        <v>5</v>
      </c>
      <c r="BT754" s="1298">
        <f t="shared" si="323"/>
        <v>0</v>
      </c>
      <c r="BU754" s="1298">
        <f t="shared" si="324"/>
        <v>2</v>
      </c>
      <c r="BV754" s="1298">
        <f t="shared" si="325"/>
        <v>0</v>
      </c>
      <c r="BW754" s="1298">
        <f t="shared" si="326"/>
        <v>11122726</v>
      </c>
    </row>
    <row r="755" spans="1:75" ht="15" customHeight="1" x14ac:dyDescent="0.25">
      <c r="A755" s="1315">
        <v>5</v>
      </c>
      <c r="B755" s="1339">
        <v>43643</v>
      </c>
      <c r="C755" s="1268">
        <v>747</v>
      </c>
      <c r="D755" s="2265" t="s">
        <v>261</v>
      </c>
      <c r="E755" s="1266" t="s">
        <v>43</v>
      </c>
      <c r="F755" s="794">
        <v>7</v>
      </c>
      <c r="G755" s="1491">
        <f t="shared" si="327"/>
        <v>9322726</v>
      </c>
      <c r="H755" s="2728"/>
      <c r="I755" s="2605">
        <f t="shared" si="335"/>
        <v>0</v>
      </c>
      <c r="J755" s="2729">
        <v>3</v>
      </c>
      <c r="K755" s="2605">
        <f t="shared" si="311"/>
        <v>6695454</v>
      </c>
      <c r="L755" s="2770">
        <v>1</v>
      </c>
      <c r="M755" s="2605">
        <f t="shared" si="312"/>
        <v>431818</v>
      </c>
      <c r="N755" s="1505">
        <f>F755+H755+J755+L755</f>
        <v>11</v>
      </c>
      <c r="O755" s="1494">
        <f t="shared" si="336"/>
        <v>16449998</v>
      </c>
      <c r="P755" s="1494">
        <f>+N755*40000</f>
        <v>440000</v>
      </c>
      <c r="Q755" s="1271"/>
      <c r="R755" s="1508">
        <v>1331818</v>
      </c>
      <c r="S755" s="1508">
        <v>1931818</v>
      </c>
      <c r="T755" s="1508">
        <v>2231818</v>
      </c>
      <c r="U755" s="1508">
        <v>431818</v>
      </c>
      <c r="V755" s="1302"/>
      <c r="W755" s="1338"/>
      <c r="X755" s="2299"/>
      <c r="Y755" s="1338"/>
      <c r="Z755" s="2450"/>
      <c r="AA755" s="1342"/>
      <c r="AB755" s="1340"/>
      <c r="AC755" s="1229"/>
      <c r="AD755" s="1229"/>
      <c r="AE755" s="1229"/>
      <c r="AF755" s="1490">
        <f t="shared" si="313"/>
        <v>0</v>
      </c>
      <c r="AG755" s="1316">
        <f t="shared" si="314"/>
        <v>16449998</v>
      </c>
      <c r="AH755" s="1305"/>
      <c r="AI755" s="1313"/>
      <c r="AJ755" s="1267"/>
      <c r="AK755" s="1299"/>
      <c r="AL755" s="2538"/>
      <c r="AM755" s="2262"/>
      <c r="AN755" s="1266"/>
      <c r="AO755" s="1254"/>
      <c r="AP755" s="1491">
        <f t="shared" si="315"/>
        <v>0</v>
      </c>
      <c r="AQ755" s="794"/>
      <c r="AR755" s="1492">
        <f t="shared" si="316"/>
        <v>0</v>
      </c>
      <c r="AS755" s="794"/>
      <c r="AT755" s="1492">
        <f t="shared" si="317"/>
        <v>0</v>
      </c>
      <c r="AU755" s="794"/>
      <c r="AV755" s="1492">
        <f t="shared" si="318"/>
        <v>0</v>
      </c>
      <c r="AW755" s="1493">
        <f t="shared" si="319"/>
        <v>0</v>
      </c>
      <c r="AX755" s="2153">
        <f t="shared" si="320"/>
        <v>0</v>
      </c>
      <c r="AY755" s="1495">
        <f t="shared" si="321"/>
        <v>0</v>
      </c>
      <c r="AZ755" s="1271"/>
      <c r="BA755" s="1508">
        <v>1331818</v>
      </c>
      <c r="BB755" s="1508">
        <v>1931818</v>
      </c>
      <c r="BC755" s="1508">
        <v>2231818</v>
      </c>
      <c r="BD755" s="1508">
        <v>431818</v>
      </c>
      <c r="BE755" s="2169"/>
      <c r="BF755" s="1338"/>
      <c r="BG755" s="1302"/>
      <c r="BH755" s="1338"/>
      <c r="BI755" s="1303"/>
      <c r="BJ755" s="1342"/>
      <c r="BK755" s="1304"/>
      <c r="BL755" s="1229"/>
      <c r="BM755" s="1229"/>
      <c r="BN755" s="1229"/>
      <c r="BO755" s="1490">
        <f t="shared" si="329"/>
        <v>0</v>
      </c>
      <c r="BP755" s="1316">
        <f t="shared" si="310"/>
        <v>16449998</v>
      </c>
      <c r="BQ755" s="1305"/>
      <c r="BS755" s="1298">
        <f t="shared" si="322"/>
        <v>7</v>
      </c>
      <c r="BT755" s="1298">
        <f t="shared" si="323"/>
        <v>0</v>
      </c>
      <c r="BU755" s="1298">
        <f t="shared" si="324"/>
        <v>3</v>
      </c>
      <c r="BV755" s="1298">
        <f t="shared" si="325"/>
        <v>1</v>
      </c>
      <c r="BW755" s="1298">
        <f t="shared" si="326"/>
        <v>16449998</v>
      </c>
    </row>
    <row r="756" spans="1:75" ht="15" customHeight="1" x14ac:dyDescent="0.25">
      <c r="A756" s="1315">
        <v>6</v>
      </c>
      <c r="B756" s="1339">
        <v>43643</v>
      </c>
      <c r="C756" s="1268">
        <v>748</v>
      </c>
      <c r="D756" s="2265" t="s">
        <v>69</v>
      </c>
      <c r="E756" s="1266" t="s">
        <v>57</v>
      </c>
      <c r="F756" s="794">
        <v>7</v>
      </c>
      <c r="G756" s="1491">
        <f t="shared" si="327"/>
        <v>9322726</v>
      </c>
      <c r="H756" s="2728"/>
      <c r="I756" s="2605">
        <f t="shared" si="335"/>
        <v>0</v>
      </c>
      <c r="J756" s="2729">
        <v>3</v>
      </c>
      <c r="K756" s="2605">
        <f t="shared" si="311"/>
        <v>6695454</v>
      </c>
      <c r="L756" s="2770">
        <v>1</v>
      </c>
      <c r="M756" s="2605">
        <f t="shared" si="312"/>
        <v>431818</v>
      </c>
      <c r="N756" s="1505">
        <f t="shared" ref="N756:N770" si="339">F756+H756+J756+L756</f>
        <v>11</v>
      </c>
      <c r="O756" s="1494">
        <f t="shared" si="336"/>
        <v>16449998</v>
      </c>
      <c r="P756" s="1494">
        <f t="shared" ref="P756:P770" si="340">+N756*40000</f>
        <v>440000</v>
      </c>
      <c r="Q756" s="1271"/>
      <c r="R756" s="1508">
        <v>1331818</v>
      </c>
      <c r="S756" s="1508">
        <v>1931818</v>
      </c>
      <c r="T756" s="1508">
        <v>2231818</v>
      </c>
      <c r="U756" s="1508">
        <v>431818</v>
      </c>
      <c r="V756" s="1302"/>
      <c r="W756" s="1338"/>
      <c r="X756" s="2299"/>
      <c r="Y756" s="1338"/>
      <c r="Z756" s="2450"/>
      <c r="AA756" s="1342"/>
      <c r="AB756" s="1340"/>
      <c r="AC756" s="1229"/>
      <c r="AD756" s="1229"/>
      <c r="AE756" s="1229"/>
      <c r="AF756" s="1490">
        <f t="shared" si="313"/>
        <v>0</v>
      </c>
      <c r="AG756" s="1316">
        <f t="shared" si="314"/>
        <v>16449998</v>
      </c>
      <c r="AH756" s="1305"/>
      <c r="AI756" s="1313"/>
      <c r="AJ756" s="1267"/>
      <c r="AK756" s="1299"/>
      <c r="AL756" s="2538"/>
      <c r="AM756" s="2262"/>
      <c r="AN756" s="1266"/>
      <c r="AO756" s="1254"/>
      <c r="AP756" s="1491">
        <f t="shared" si="315"/>
        <v>0</v>
      </c>
      <c r="AQ756" s="794"/>
      <c r="AR756" s="1492">
        <f t="shared" si="316"/>
        <v>0</v>
      </c>
      <c r="AS756" s="794"/>
      <c r="AT756" s="1492">
        <f t="shared" si="317"/>
        <v>0</v>
      </c>
      <c r="AU756" s="794"/>
      <c r="AV756" s="1492">
        <f t="shared" si="318"/>
        <v>0</v>
      </c>
      <c r="AW756" s="1493">
        <f t="shared" si="319"/>
        <v>0</v>
      </c>
      <c r="AX756" s="2153">
        <f t="shared" si="320"/>
        <v>0</v>
      </c>
      <c r="AY756" s="1495">
        <f t="shared" si="321"/>
        <v>0</v>
      </c>
      <c r="AZ756" s="1271"/>
      <c r="BA756" s="1508">
        <v>1331818</v>
      </c>
      <c r="BB756" s="1508">
        <v>1931818</v>
      </c>
      <c r="BC756" s="1508">
        <v>2231818</v>
      </c>
      <c r="BD756" s="1508">
        <v>431818</v>
      </c>
      <c r="BE756" s="2169"/>
      <c r="BF756" s="1338"/>
      <c r="BG756" s="1302"/>
      <c r="BH756" s="1338"/>
      <c r="BI756" s="1303"/>
      <c r="BJ756" s="1342"/>
      <c r="BK756" s="1304"/>
      <c r="BL756" s="1229"/>
      <c r="BM756" s="1229"/>
      <c r="BN756" s="1229"/>
      <c r="BO756" s="1490">
        <f t="shared" si="329"/>
        <v>0</v>
      </c>
      <c r="BP756" s="1316">
        <f t="shared" si="310"/>
        <v>16449998</v>
      </c>
      <c r="BQ756" s="1305"/>
      <c r="BS756" s="1298">
        <f t="shared" si="322"/>
        <v>7</v>
      </c>
      <c r="BT756" s="1298">
        <f t="shared" si="323"/>
        <v>0</v>
      </c>
      <c r="BU756" s="1298">
        <f t="shared" si="324"/>
        <v>3</v>
      </c>
      <c r="BV756" s="1298">
        <f t="shared" si="325"/>
        <v>1</v>
      </c>
      <c r="BW756" s="1298">
        <f t="shared" si="326"/>
        <v>16449998</v>
      </c>
    </row>
    <row r="757" spans="1:75" ht="15" customHeight="1" x14ac:dyDescent="0.25">
      <c r="A757" s="1315">
        <v>7</v>
      </c>
      <c r="B757" s="1339">
        <v>43643</v>
      </c>
      <c r="C757" s="1268">
        <v>749</v>
      </c>
      <c r="D757" s="2265" t="s">
        <v>39</v>
      </c>
      <c r="E757" s="1266" t="s">
        <v>31</v>
      </c>
      <c r="F757" s="794">
        <v>7</v>
      </c>
      <c r="G757" s="1491">
        <f t="shared" si="327"/>
        <v>9322726</v>
      </c>
      <c r="H757" s="2728"/>
      <c r="I757" s="2605">
        <f t="shared" si="335"/>
        <v>0</v>
      </c>
      <c r="J757" s="2729">
        <v>3</v>
      </c>
      <c r="K757" s="2605">
        <f t="shared" si="311"/>
        <v>6695454</v>
      </c>
      <c r="L757" s="2770"/>
      <c r="M757" s="2605">
        <f t="shared" si="312"/>
        <v>0</v>
      </c>
      <c r="N757" s="1505">
        <f t="shared" si="339"/>
        <v>10</v>
      </c>
      <c r="O757" s="1494">
        <f t="shared" si="336"/>
        <v>16018180</v>
      </c>
      <c r="P757" s="1494">
        <f t="shared" si="340"/>
        <v>400000</v>
      </c>
      <c r="Q757" s="1271"/>
      <c r="R757" s="1508">
        <v>1331818</v>
      </c>
      <c r="S757" s="1508">
        <v>1931818</v>
      </c>
      <c r="T757" s="1508">
        <v>2231818</v>
      </c>
      <c r="U757" s="1508">
        <v>431818</v>
      </c>
      <c r="V757" s="1302"/>
      <c r="W757" s="1338"/>
      <c r="X757" s="2299"/>
      <c r="Y757" s="1338"/>
      <c r="Z757" s="2450"/>
      <c r="AA757" s="1342"/>
      <c r="AB757" s="1340"/>
      <c r="AC757" s="1229"/>
      <c r="AD757" s="1229"/>
      <c r="AE757" s="1229"/>
      <c r="AF757" s="1490">
        <f t="shared" si="313"/>
        <v>0</v>
      </c>
      <c r="AG757" s="1316">
        <f t="shared" si="314"/>
        <v>16018180</v>
      </c>
      <c r="AH757" s="1305"/>
      <c r="AI757" s="1313"/>
      <c r="AJ757" s="1267"/>
      <c r="AK757" s="1299"/>
      <c r="AL757" s="2538"/>
      <c r="AM757" s="2262"/>
      <c r="AN757" s="1266"/>
      <c r="AO757" s="1254"/>
      <c r="AP757" s="1491">
        <f t="shared" si="315"/>
        <v>0</v>
      </c>
      <c r="AQ757" s="794"/>
      <c r="AR757" s="1492">
        <f t="shared" si="316"/>
        <v>0</v>
      </c>
      <c r="AS757" s="794"/>
      <c r="AT757" s="1492">
        <f t="shared" si="317"/>
        <v>0</v>
      </c>
      <c r="AU757" s="794"/>
      <c r="AV757" s="1492">
        <f t="shared" si="318"/>
        <v>0</v>
      </c>
      <c r="AW757" s="1493">
        <f t="shared" si="319"/>
        <v>0</v>
      </c>
      <c r="AX757" s="2153">
        <f t="shared" si="320"/>
        <v>0</v>
      </c>
      <c r="AY757" s="1495">
        <f t="shared" si="321"/>
        <v>0</v>
      </c>
      <c r="AZ757" s="1271"/>
      <c r="BA757" s="1508">
        <v>1331818</v>
      </c>
      <c r="BB757" s="1508">
        <v>1931818</v>
      </c>
      <c r="BC757" s="1508">
        <v>2231818</v>
      </c>
      <c r="BD757" s="1508">
        <v>431818</v>
      </c>
      <c r="BE757" s="2169"/>
      <c r="BF757" s="1338"/>
      <c r="BG757" s="1302"/>
      <c r="BH757" s="1338"/>
      <c r="BI757" s="1302"/>
      <c r="BJ757" s="1342"/>
      <c r="BK757" s="1304"/>
      <c r="BL757" s="1229"/>
      <c r="BM757" s="1229"/>
      <c r="BN757" s="1229"/>
      <c r="BO757" s="1490">
        <f t="shared" si="329"/>
        <v>0</v>
      </c>
      <c r="BP757" s="1316">
        <f t="shared" si="310"/>
        <v>16018180</v>
      </c>
      <c r="BQ757" s="1305"/>
      <c r="BS757" s="1298">
        <f t="shared" si="322"/>
        <v>7</v>
      </c>
      <c r="BT757" s="1298">
        <f t="shared" si="323"/>
        <v>0</v>
      </c>
      <c r="BU757" s="1298">
        <f t="shared" si="324"/>
        <v>3</v>
      </c>
      <c r="BV757" s="1298">
        <f t="shared" si="325"/>
        <v>0</v>
      </c>
      <c r="BW757" s="1298">
        <f t="shared" si="326"/>
        <v>16018180</v>
      </c>
    </row>
    <row r="758" spans="1:75" ht="15" customHeight="1" x14ac:dyDescent="0.25">
      <c r="A758" s="1315">
        <v>8</v>
      </c>
      <c r="B758" s="1339">
        <v>43643</v>
      </c>
      <c r="C758" s="1268">
        <v>750</v>
      </c>
      <c r="D758" s="2265" t="s">
        <v>34</v>
      </c>
      <c r="E758" s="1266" t="s">
        <v>31</v>
      </c>
      <c r="F758" s="794">
        <v>3</v>
      </c>
      <c r="G758" s="1491">
        <f t="shared" si="327"/>
        <v>3995454</v>
      </c>
      <c r="H758" s="2728"/>
      <c r="I758" s="2605">
        <f t="shared" si="335"/>
        <v>0</v>
      </c>
      <c r="J758" s="2729">
        <v>2</v>
      </c>
      <c r="K758" s="2605">
        <f t="shared" si="311"/>
        <v>4463636</v>
      </c>
      <c r="L758" s="2770"/>
      <c r="M758" s="2605">
        <f t="shared" si="312"/>
        <v>0</v>
      </c>
      <c r="N758" s="1505">
        <f t="shared" si="339"/>
        <v>5</v>
      </c>
      <c r="O758" s="1494">
        <f t="shared" si="336"/>
        <v>8459090</v>
      </c>
      <c r="P758" s="1494">
        <f t="shared" si="340"/>
        <v>200000</v>
      </c>
      <c r="Q758" s="1271"/>
      <c r="R758" s="1508">
        <v>1331818</v>
      </c>
      <c r="S758" s="1508">
        <v>1931818</v>
      </c>
      <c r="T758" s="1508">
        <v>2231818</v>
      </c>
      <c r="U758" s="1508">
        <v>431818</v>
      </c>
      <c r="V758" s="1302"/>
      <c r="W758" s="1338"/>
      <c r="X758" s="2299"/>
      <c r="Y758" s="1338"/>
      <c r="Z758" s="2450"/>
      <c r="AA758" s="1342"/>
      <c r="AB758" s="1340"/>
      <c r="AC758" s="1229"/>
      <c r="AD758" s="1229"/>
      <c r="AE758" s="1229"/>
      <c r="AF758" s="1490">
        <f t="shared" si="313"/>
        <v>0</v>
      </c>
      <c r="AG758" s="1316">
        <f t="shared" si="314"/>
        <v>8459090</v>
      </c>
      <c r="AH758" s="1305"/>
      <c r="AI758" s="1313"/>
      <c r="AJ758" s="1315"/>
      <c r="AK758" s="1299"/>
      <c r="AL758" s="2538"/>
      <c r="AM758" s="2255"/>
      <c r="AN758" s="1266"/>
      <c r="AO758" s="1254"/>
      <c r="AP758" s="1491">
        <f t="shared" si="315"/>
        <v>0</v>
      </c>
      <c r="AQ758" s="794"/>
      <c r="AR758" s="1492">
        <f t="shared" si="316"/>
        <v>0</v>
      </c>
      <c r="AS758" s="794"/>
      <c r="AT758" s="1492">
        <f t="shared" si="317"/>
        <v>0</v>
      </c>
      <c r="AU758" s="794"/>
      <c r="AV758" s="1492">
        <f t="shared" si="318"/>
        <v>0</v>
      </c>
      <c r="AW758" s="1493">
        <f t="shared" si="319"/>
        <v>0</v>
      </c>
      <c r="AX758" s="2153">
        <f t="shared" si="320"/>
        <v>0</v>
      </c>
      <c r="AY758" s="1495">
        <f t="shared" si="321"/>
        <v>0</v>
      </c>
      <c r="AZ758" s="1271"/>
      <c r="BA758" s="1508">
        <v>1331818</v>
      </c>
      <c r="BB758" s="1508">
        <v>1931818</v>
      </c>
      <c r="BC758" s="1508">
        <v>2231818</v>
      </c>
      <c r="BD758" s="1508">
        <v>431818</v>
      </c>
      <c r="BE758" s="2169"/>
      <c r="BF758" s="1338"/>
      <c r="BG758" s="1302"/>
      <c r="BH758" s="1338"/>
      <c r="BI758" s="1303"/>
      <c r="BJ758" s="1342"/>
      <c r="BK758" s="1304"/>
      <c r="BL758" s="1229"/>
      <c r="BM758" s="1229"/>
      <c r="BN758" s="1229"/>
      <c r="BO758" s="1490">
        <f t="shared" si="329"/>
        <v>0</v>
      </c>
      <c r="BP758" s="1316">
        <f t="shared" si="310"/>
        <v>8459090</v>
      </c>
      <c r="BQ758" s="1305"/>
      <c r="BS758" s="1298">
        <f t="shared" si="322"/>
        <v>3</v>
      </c>
      <c r="BT758" s="1298">
        <f t="shared" si="323"/>
        <v>0</v>
      </c>
      <c r="BU758" s="1298">
        <f t="shared" si="324"/>
        <v>2</v>
      </c>
      <c r="BV758" s="1298">
        <f t="shared" si="325"/>
        <v>0</v>
      </c>
      <c r="BW758" s="1298">
        <f t="shared" si="326"/>
        <v>8459090</v>
      </c>
    </row>
    <row r="759" spans="1:75" ht="15" customHeight="1" x14ac:dyDescent="0.25">
      <c r="A759" s="1315">
        <v>9</v>
      </c>
      <c r="B759" s="1339">
        <v>43643</v>
      </c>
      <c r="C759" s="1268">
        <v>751</v>
      </c>
      <c r="D759" s="2265" t="s">
        <v>172</v>
      </c>
      <c r="E759" s="1266" t="s">
        <v>31</v>
      </c>
      <c r="F759" s="794">
        <v>5</v>
      </c>
      <c r="G759" s="1491">
        <f t="shared" si="327"/>
        <v>6659090</v>
      </c>
      <c r="H759" s="2728"/>
      <c r="I759" s="2605">
        <f t="shared" si="335"/>
        <v>0</v>
      </c>
      <c r="J759" s="2729"/>
      <c r="K759" s="2605">
        <f t="shared" si="311"/>
        <v>0</v>
      </c>
      <c r="L759" s="2770"/>
      <c r="M759" s="2605">
        <f t="shared" si="312"/>
        <v>0</v>
      </c>
      <c r="N759" s="1505">
        <f t="shared" si="339"/>
        <v>5</v>
      </c>
      <c r="O759" s="1494">
        <f t="shared" si="336"/>
        <v>6659090</v>
      </c>
      <c r="P759" s="1494">
        <f t="shared" si="340"/>
        <v>200000</v>
      </c>
      <c r="Q759" s="1271"/>
      <c r="R759" s="1508">
        <v>1331818</v>
      </c>
      <c r="S759" s="1508">
        <v>1931818</v>
      </c>
      <c r="T759" s="1508">
        <v>2231818</v>
      </c>
      <c r="U759" s="1508">
        <v>431818</v>
      </c>
      <c r="V759" s="1570"/>
      <c r="W759" s="1686"/>
      <c r="X759" s="2299"/>
      <c r="Y759" s="1338"/>
      <c r="Z759" s="1302"/>
      <c r="AA759" s="1342"/>
      <c r="AB759" s="1340"/>
      <c r="AC759" s="1229"/>
      <c r="AD759" s="1229"/>
      <c r="AE759" s="1229"/>
      <c r="AF759" s="1490">
        <f t="shared" si="313"/>
        <v>0</v>
      </c>
      <c r="AG759" s="1316">
        <f t="shared" si="314"/>
        <v>6659090</v>
      </c>
      <c r="AH759" s="1305"/>
      <c r="AI759" s="1313"/>
      <c r="AJ759" s="1315"/>
      <c r="AK759" s="1299"/>
      <c r="AL759" s="2538"/>
      <c r="AM759" s="2255"/>
      <c r="AN759" s="1266"/>
      <c r="AO759" s="1254"/>
      <c r="AP759" s="1491">
        <f t="shared" si="315"/>
        <v>0</v>
      </c>
      <c r="AQ759" s="794"/>
      <c r="AR759" s="1492">
        <f t="shared" si="316"/>
        <v>0</v>
      </c>
      <c r="AS759" s="794"/>
      <c r="AT759" s="1492">
        <f t="shared" si="317"/>
        <v>0</v>
      </c>
      <c r="AU759" s="794"/>
      <c r="AV759" s="1492">
        <f t="shared" si="318"/>
        <v>0</v>
      </c>
      <c r="AW759" s="1493">
        <f t="shared" si="319"/>
        <v>0</v>
      </c>
      <c r="AX759" s="2153">
        <f t="shared" si="320"/>
        <v>0</v>
      </c>
      <c r="AY759" s="1495">
        <f t="shared" si="321"/>
        <v>0</v>
      </c>
      <c r="AZ759" s="1271"/>
      <c r="BA759" s="1508">
        <v>1331818</v>
      </c>
      <c r="BB759" s="1508">
        <v>1931818</v>
      </c>
      <c r="BC759" s="1508">
        <v>2231818</v>
      </c>
      <c r="BD759" s="1508">
        <v>431818</v>
      </c>
      <c r="BE759" s="2169"/>
      <c r="BF759" s="1338"/>
      <c r="BG759" s="1302"/>
      <c r="BH759" s="1338"/>
      <c r="BI759" s="1303"/>
      <c r="BJ759" s="1342"/>
      <c r="BK759" s="1304"/>
      <c r="BL759" s="1229"/>
      <c r="BM759" s="1229"/>
      <c r="BN759" s="1229"/>
      <c r="BO759" s="1490">
        <f t="shared" si="329"/>
        <v>0</v>
      </c>
      <c r="BP759" s="1316">
        <f t="shared" si="310"/>
        <v>6659090</v>
      </c>
      <c r="BQ759" s="1305"/>
      <c r="BS759" s="1298">
        <f t="shared" si="322"/>
        <v>5</v>
      </c>
      <c r="BT759" s="1298">
        <f t="shared" si="323"/>
        <v>0</v>
      </c>
      <c r="BU759" s="1298">
        <f t="shared" si="324"/>
        <v>0</v>
      </c>
      <c r="BV759" s="1298">
        <f t="shared" si="325"/>
        <v>0</v>
      </c>
      <c r="BW759" s="1298">
        <f t="shared" si="326"/>
        <v>6659090</v>
      </c>
    </row>
    <row r="760" spans="1:75" ht="15" customHeight="1" x14ac:dyDescent="0.25">
      <c r="A760" s="1315">
        <v>10</v>
      </c>
      <c r="B760" s="1339">
        <v>43643</v>
      </c>
      <c r="C760" s="1268">
        <v>752</v>
      </c>
      <c r="D760" s="2265" t="s">
        <v>41</v>
      </c>
      <c r="E760" s="1266" t="s">
        <v>31</v>
      </c>
      <c r="F760" s="794">
        <v>7</v>
      </c>
      <c r="G760" s="1491">
        <f t="shared" si="327"/>
        <v>9322726</v>
      </c>
      <c r="H760" s="2728"/>
      <c r="I760" s="2605">
        <f t="shared" si="335"/>
        <v>0</v>
      </c>
      <c r="J760" s="2729">
        <v>3</v>
      </c>
      <c r="K760" s="2605">
        <f t="shared" si="311"/>
        <v>6695454</v>
      </c>
      <c r="L760" s="2770"/>
      <c r="M760" s="2605">
        <f t="shared" si="312"/>
        <v>0</v>
      </c>
      <c r="N760" s="1505">
        <f t="shared" si="339"/>
        <v>10</v>
      </c>
      <c r="O760" s="1494">
        <f t="shared" si="336"/>
        <v>16018180</v>
      </c>
      <c r="P760" s="1494">
        <f t="shared" si="340"/>
        <v>400000</v>
      </c>
      <c r="Q760" s="1271"/>
      <c r="R760" s="1508">
        <v>1331818</v>
      </c>
      <c r="S760" s="1508">
        <v>1931818</v>
      </c>
      <c r="T760" s="1508">
        <v>2231818</v>
      </c>
      <c r="U760" s="1508">
        <v>431818</v>
      </c>
      <c r="V760" s="1302"/>
      <c r="W760" s="1338"/>
      <c r="X760" s="2299"/>
      <c r="Y760" s="1338"/>
      <c r="Z760" s="1302"/>
      <c r="AA760" s="1342"/>
      <c r="AB760" s="1340"/>
      <c r="AC760" s="1229"/>
      <c r="AD760" s="1229"/>
      <c r="AE760" s="1229"/>
      <c r="AF760" s="1490">
        <f t="shared" si="313"/>
        <v>0</v>
      </c>
      <c r="AG760" s="1316">
        <f t="shared" si="314"/>
        <v>16018180</v>
      </c>
      <c r="AH760" s="1305"/>
      <c r="AI760" s="1313"/>
      <c r="AJ760" s="1315"/>
      <c r="AK760" s="1299"/>
      <c r="AL760" s="2538"/>
      <c r="AM760" s="2255"/>
      <c r="AN760" s="1266"/>
      <c r="AO760" s="1254"/>
      <c r="AP760" s="1491">
        <f t="shared" si="315"/>
        <v>0</v>
      </c>
      <c r="AQ760" s="794"/>
      <c r="AR760" s="1492">
        <f t="shared" si="316"/>
        <v>0</v>
      </c>
      <c r="AS760" s="794"/>
      <c r="AT760" s="1492">
        <f t="shared" si="317"/>
        <v>0</v>
      </c>
      <c r="AU760" s="794"/>
      <c r="AV760" s="1492">
        <f t="shared" si="318"/>
        <v>0</v>
      </c>
      <c r="AW760" s="1493">
        <f t="shared" si="319"/>
        <v>0</v>
      </c>
      <c r="AX760" s="2153">
        <f t="shared" si="320"/>
        <v>0</v>
      </c>
      <c r="AY760" s="1495">
        <f t="shared" si="321"/>
        <v>0</v>
      </c>
      <c r="AZ760" s="1271"/>
      <c r="BA760" s="1508">
        <v>1331818</v>
      </c>
      <c r="BB760" s="1508">
        <v>1931818</v>
      </c>
      <c r="BC760" s="1508">
        <v>2231818</v>
      </c>
      <c r="BD760" s="1508">
        <v>431818</v>
      </c>
      <c r="BE760" s="2169"/>
      <c r="BF760" s="1338"/>
      <c r="BG760" s="1302"/>
      <c r="BH760" s="1338"/>
      <c r="BI760" s="1303"/>
      <c r="BJ760" s="1342"/>
      <c r="BK760" s="1304"/>
      <c r="BL760" s="1229"/>
      <c r="BM760" s="1229"/>
      <c r="BN760" s="1229"/>
      <c r="BO760" s="1490">
        <f t="shared" si="329"/>
        <v>0</v>
      </c>
      <c r="BP760" s="1316">
        <f t="shared" si="310"/>
        <v>16018180</v>
      </c>
      <c r="BQ760" s="1305"/>
      <c r="BS760" s="1959">
        <f t="shared" si="322"/>
        <v>7</v>
      </c>
      <c r="BT760" s="1959">
        <f t="shared" si="323"/>
        <v>0</v>
      </c>
      <c r="BU760" s="1959">
        <f t="shared" si="324"/>
        <v>3</v>
      </c>
      <c r="BV760" s="1959">
        <f t="shared" si="325"/>
        <v>0</v>
      </c>
      <c r="BW760" s="1959">
        <f t="shared" si="326"/>
        <v>16018180</v>
      </c>
    </row>
    <row r="761" spans="1:75" ht="15" customHeight="1" x14ac:dyDescent="0.25">
      <c r="A761" s="1315">
        <v>11</v>
      </c>
      <c r="B761" s="1339">
        <v>43643</v>
      </c>
      <c r="C761" s="1268">
        <v>753</v>
      </c>
      <c r="D761" s="2265" t="s">
        <v>49</v>
      </c>
      <c r="E761" s="1266" t="s">
        <v>43</v>
      </c>
      <c r="F761" s="794">
        <v>3</v>
      </c>
      <c r="G761" s="1491">
        <f t="shared" si="327"/>
        <v>3995454</v>
      </c>
      <c r="H761" s="1268"/>
      <c r="I761" s="2605">
        <f t="shared" si="335"/>
        <v>0</v>
      </c>
      <c r="J761" s="808">
        <v>2</v>
      </c>
      <c r="K761" s="2605">
        <f t="shared" si="311"/>
        <v>4463636</v>
      </c>
      <c r="L761" s="2768"/>
      <c r="M761" s="2605">
        <f t="shared" si="312"/>
        <v>0</v>
      </c>
      <c r="N761" s="1505">
        <f t="shared" si="339"/>
        <v>5</v>
      </c>
      <c r="O761" s="1494">
        <f t="shared" si="336"/>
        <v>8459090</v>
      </c>
      <c r="P761" s="1494">
        <f t="shared" si="340"/>
        <v>200000</v>
      </c>
      <c r="Q761" s="1271"/>
      <c r="R761" s="1508">
        <v>1331818</v>
      </c>
      <c r="S761" s="1508">
        <v>1931818</v>
      </c>
      <c r="T761" s="1508">
        <v>2231818</v>
      </c>
      <c r="U761" s="1508">
        <v>431818</v>
      </c>
      <c r="V761" s="1570"/>
      <c r="W761" s="1686"/>
      <c r="X761" s="2299"/>
      <c r="Y761" s="1338"/>
      <c r="Z761" s="2450"/>
      <c r="AA761" s="1342"/>
      <c r="AB761" s="1303"/>
      <c r="AC761" s="1229"/>
      <c r="AD761" s="1229"/>
      <c r="AE761" s="1229"/>
      <c r="AF761" s="1490">
        <f t="shared" si="313"/>
        <v>0</v>
      </c>
      <c r="AG761" s="1316">
        <f t="shared" si="314"/>
        <v>8459090</v>
      </c>
      <c r="AH761" s="1305"/>
      <c r="AI761" s="1313"/>
      <c r="AJ761" s="1315"/>
      <c r="AK761" s="1299"/>
      <c r="AL761" s="2538"/>
      <c r="AM761" s="2255"/>
      <c r="AN761" s="1266"/>
      <c r="AO761" s="1254"/>
      <c r="AP761" s="1491">
        <f t="shared" si="315"/>
        <v>0</v>
      </c>
      <c r="AQ761" s="1268"/>
      <c r="AR761" s="1492">
        <f t="shared" si="316"/>
        <v>0</v>
      </c>
      <c r="AS761" s="808"/>
      <c r="AT761" s="1492">
        <f t="shared" si="317"/>
        <v>0</v>
      </c>
      <c r="AU761" s="809"/>
      <c r="AV761" s="1492">
        <f t="shared" si="318"/>
        <v>0</v>
      </c>
      <c r="AW761" s="1493">
        <f t="shared" si="319"/>
        <v>0</v>
      </c>
      <c r="AX761" s="2153">
        <f t="shared" si="320"/>
        <v>0</v>
      </c>
      <c r="AY761" s="1495">
        <f t="shared" si="321"/>
        <v>0</v>
      </c>
      <c r="AZ761" s="1271"/>
      <c r="BA761" s="1508">
        <v>1331818</v>
      </c>
      <c r="BB761" s="1508">
        <v>1931818</v>
      </c>
      <c r="BC761" s="1508">
        <v>2231818</v>
      </c>
      <c r="BD761" s="1508">
        <v>431818</v>
      </c>
      <c r="BE761" s="2169"/>
      <c r="BF761" s="1338"/>
      <c r="BG761" s="1302"/>
      <c r="BH761" s="1338"/>
      <c r="BI761" s="1303"/>
      <c r="BJ761" s="1342"/>
      <c r="BK761" s="1304"/>
      <c r="BL761" s="1229"/>
      <c r="BM761" s="1229"/>
      <c r="BN761" s="1229"/>
      <c r="BO761" s="1490">
        <f t="shared" si="329"/>
        <v>0</v>
      </c>
      <c r="BP761" s="1316">
        <f t="shared" si="310"/>
        <v>8459090</v>
      </c>
      <c r="BQ761" s="1305"/>
      <c r="BS761" s="1298">
        <f t="shared" si="322"/>
        <v>3</v>
      </c>
      <c r="BT761" s="1298">
        <f t="shared" si="323"/>
        <v>0</v>
      </c>
      <c r="BU761" s="1298">
        <f t="shared" si="324"/>
        <v>2</v>
      </c>
      <c r="BV761" s="1298">
        <f t="shared" si="325"/>
        <v>0</v>
      </c>
      <c r="BW761" s="1298">
        <f t="shared" si="326"/>
        <v>8459090</v>
      </c>
    </row>
    <row r="762" spans="1:75" ht="15" customHeight="1" x14ac:dyDescent="0.25">
      <c r="A762" s="1315">
        <v>12</v>
      </c>
      <c r="B762" s="1339">
        <v>43643</v>
      </c>
      <c r="C762" s="1268">
        <v>754</v>
      </c>
      <c r="D762" s="2265" t="s">
        <v>46</v>
      </c>
      <c r="E762" s="1266" t="s">
        <v>43</v>
      </c>
      <c r="F762" s="794">
        <v>3</v>
      </c>
      <c r="G762" s="1491">
        <f t="shared" si="327"/>
        <v>3995454</v>
      </c>
      <c r="H762" s="1268"/>
      <c r="I762" s="2605">
        <f t="shared" si="335"/>
        <v>0</v>
      </c>
      <c r="J762" s="808">
        <v>2</v>
      </c>
      <c r="K762" s="2605">
        <f t="shared" si="311"/>
        <v>4463636</v>
      </c>
      <c r="L762" s="2768"/>
      <c r="M762" s="2605">
        <f t="shared" si="312"/>
        <v>0</v>
      </c>
      <c r="N762" s="1505">
        <f t="shared" si="339"/>
        <v>5</v>
      </c>
      <c r="O762" s="1494">
        <f t="shared" si="336"/>
        <v>8459090</v>
      </c>
      <c r="P762" s="1494">
        <f t="shared" si="340"/>
        <v>200000</v>
      </c>
      <c r="Q762" s="1271"/>
      <c r="R762" s="1508">
        <v>1331818</v>
      </c>
      <c r="S762" s="1508">
        <v>1931818</v>
      </c>
      <c r="T762" s="1508">
        <v>2231818</v>
      </c>
      <c r="U762" s="1508">
        <v>431818</v>
      </c>
      <c r="V762" s="1302"/>
      <c r="W762" s="1338"/>
      <c r="X762" s="2299"/>
      <c r="Y762" s="1338"/>
      <c r="Z762" s="1302"/>
      <c r="AA762" s="1342"/>
      <c r="AB762" s="1340"/>
      <c r="AC762" s="1229"/>
      <c r="AD762" s="1229"/>
      <c r="AE762" s="1229"/>
      <c r="AF762" s="1490">
        <f t="shared" si="313"/>
        <v>0</v>
      </c>
      <c r="AG762" s="1316">
        <f t="shared" si="314"/>
        <v>8459090</v>
      </c>
      <c r="AH762" s="1305"/>
      <c r="AI762" s="1313"/>
      <c r="AJ762" s="1315"/>
      <c r="AK762" s="1299"/>
      <c r="AL762" s="2538"/>
      <c r="AM762" s="2255"/>
      <c r="AN762" s="1266"/>
      <c r="AO762" s="1254"/>
      <c r="AP762" s="1491">
        <f t="shared" si="315"/>
        <v>0</v>
      </c>
      <c r="AQ762" s="1268"/>
      <c r="AR762" s="1492">
        <f t="shared" si="316"/>
        <v>0</v>
      </c>
      <c r="AS762" s="808"/>
      <c r="AT762" s="1492">
        <f t="shared" si="317"/>
        <v>0</v>
      </c>
      <c r="AU762" s="809"/>
      <c r="AV762" s="1492">
        <f t="shared" si="318"/>
        <v>0</v>
      </c>
      <c r="AW762" s="1493">
        <f t="shared" si="319"/>
        <v>0</v>
      </c>
      <c r="AX762" s="2153">
        <f t="shared" si="320"/>
        <v>0</v>
      </c>
      <c r="AY762" s="1495">
        <f t="shared" si="321"/>
        <v>0</v>
      </c>
      <c r="AZ762" s="1271"/>
      <c r="BA762" s="1508">
        <v>1331818</v>
      </c>
      <c r="BB762" s="1508">
        <v>1931818</v>
      </c>
      <c r="BC762" s="1508">
        <v>2231818</v>
      </c>
      <c r="BD762" s="1508">
        <v>431818</v>
      </c>
      <c r="BE762" s="2169"/>
      <c r="BF762" s="1338"/>
      <c r="BG762" s="1302"/>
      <c r="BH762" s="1338"/>
      <c r="BI762" s="1303"/>
      <c r="BJ762" s="1342"/>
      <c r="BK762" s="1304"/>
      <c r="BL762" s="1229"/>
      <c r="BM762" s="1229"/>
      <c r="BN762" s="1229"/>
      <c r="BO762" s="1490">
        <f t="shared" si="329"/>
        <v>0</v>
      </c>
      <c r="BP762" s="1316">
        <f t="shared" si="310"/>
        <v>8459090</v>
      </c>
      <c r="BQ762" s="1305"/>
      <c r="BS762" s="1298">
        <f t="shared" si="322"/>
        <v>3</v>
      </c>
      <c r="BT762" s="1298">
        <f t="shared" si="323"/>
        <v>0</v>
      </c>
      <c r="BU762" s="1298">
        <f t="shared" si="324"/>
        <v>2</v>
      </c>
      <c r="BV762" s="1298">
        <f t="shared" si="325"/>
        <v>0</v>
      </c>
      <c r="BW762" s="1298">
        <f t="shared" si="326"/>
        <v>8459090</v>
      </c>
    </row>
    <row r="763" spans="1:75" ht="15" customHeight="1" x14ac:dyDescent="0.25">
      <c r="A763" s="1315">
        <v>13</v>
      </c>
      <c r="B763" s="1339">
        <v>43643</v>
      </c>
      <c r="C763" s="1268">
        <v>755</v>
      </c>
      <c r="D763" s="2265" t="s">
        <v>50</v>
      </c>
      <c r="E763" s="1266" t="s">
        <v>43</v>
      </c>
      <c r="F763" s="794">
        <v>6</v>
      </c>
      <c r="G763" s="1491">
        <f t="shared" si="327"/>
        <v>7990908</v>
      </c>
      <c r="H763" s="1268"/>
      <c r="I763" s="2605">
        <f t="shared" si="335"/>
        <v>0</v>
      </c>
      <c r="J763" s="808">
        <v>4</v>
      </c>
      <c r="K763" s="2605">
        <f t="shared" si="311"/>
        <v>8927272</v>
      </c>
      <c r="L763" s="2768">
        <v>1</v>
      </c>
      <c r="M763" s="2605">
        <f t="shared" si="312"/>
        <v>431818</v>
      </c>
      <c r="N763" s="1505">
        <f t="shared" si="339"/>
        <v>11</v>
      </c>
      <c r="O763" s="1494">
        <f t="shared" si="336"/>
        <v>17349998</v>
      </c>
      <c r="P763" s="1494">
        <f t="shared" si="340"/>
        <v>440000</v>
      </c>
      <c r="Q763" s="1271"/>
      <c r="R763" s="1508">
        <v>1331818</v>
      </c>
      <c r="S763" s="1508">
        <v>1931818</v>
      </c>
      <c r="T763" s="1508">
        <v>2231818</v>
      </c>
      <c r="U763" s="1508">
        <v>431818</v>
      </c>
      <c r="V763" s="1302"/>
      <c r="W763" s="1338"/>
      <c r="X763" s="2299"/>
      <c r="Y763" s="1338"/>
      <c r="Z763" s="1302"/>
      <c r="AA763" s="1342"/>
      <c r="AB763" s="1340"/>
      <c r="AC763" s="1229"/>
      <c r="AD763" s="1229"/>
      <c r="AE763" s="1229"/>
      <c r="AF763" s="1490">
        <f t="shared" si="313"/>
        <v>0</v>
      </c>
      <c r="AG763" s="1316">
        <f t="shared" si="314"/>
        <v>17349998</v>
      </c>
      <c r="AH763" s="1305"/>
      <c r="AI763" s="1313"/>
      <c r="AJ763" s="1315"/>
      <c r="AK763" s="1299"/>
      <c r="AL763" s="2538"/>
      <c r="AM763" s="2255"/>
      <c r="AN763" s="1266"/>
      <c r="AO763" s="1254"/>
      <c r="AP763" s="1491">
        <f t="shared" si="315"/>
        <v>0</v>
      </c>
      <c r="AQ763" s="1268"/>
      <c r="AR763" s="1492">
        <f t="shared" si="316"/>
        <v>0</v>
      </c>
      <c r="AS763" s="808"/>
      <c r="AT763" s="1492">
        <f t="shared" si="317"/>
        <v>0</v>
      </c>
      <c r="AU763" s="809"/>
      <c r="AV763" s="1492">
        <f t="shared" si="318"/>
        <v>0</v>
      </c>
      <c r="AW763" s="1493">
        <f t="shared" si="319"/>
        <v>0</v>
      </c>
      <c r="AX763" s="2153">
        <f t="shared" si="320"/>
        <v>0</v>
      </c>
      <c r="AY763" s="1495">
        <f t="shared" si="321"/>
        <v>0</v>
      </c>
      <c r="AZ763" s="1271"/>
      <c r="BA763" s="1508">
        <v>1331818</v>
      </c>
      <c r="BB763" s="1508">
        <v>1931818</v>
      </c>
      <c r="BC763" s="1508">
        <v>2231818</v>
      </c>
      <c r="BD763" s="1508">
        <v>431818</v>
      </c>
      <c r="BE763" s="2169"/>
      <c r="BF763" s="1338"/>
      <c r="BG763" s="1302"/>
      <c r="BH763" s="1338"/>
      <c r="BI763" s="1302"/>
      <c r="BJ763" s="1342"/>
      <c r="BK763" s="1304"/>
      <c r="BL763" s="1229"/>
      <c r="BM763" s="1229"/>
      <c r="BN763" s="1229"/>
      <c r="BO763" s="1490">
        <f t="shared" si="329"/>
        <v>0</v>
      </c>
      <c r="BP763" s="1316">
        <f t="shared" si="310"/>
        <v>17349998</v>
      </c>
      <c r="BQ763" s="1305"/>
      <c r="BS763" s="1298">
        <f t="shared" si="322"/>
        <v>6</v>
      </c>
      <c r="BT763" s="1298">
        <f t="shared" si="323"/>
        <v>0</v>
      </c>
      <c r="BU763" s="1298">
        <f t="shared" si="324"/>
        <v>4</v>
      </c>
      <c r="BV763" s="1298">
        <f t="shared" si="325"/>
        <v>1</v>
      </c>
      <c r="BW763" s="1298">
        <f t="shared" si="326"/>
        <v>17349998</v>
      </c>
    </row>
    <row r="764" spans="1:75" ht="15" customHeight="1" x14ac:dyDescent="0.25">
      <c r="A764" s="1315">
        <v>14</v>
      </c>
      <c r="B764" s="1339">
        <v>43643</v>
      </c>
      <c r="C764" s="1268">
        <v>756</v>
      </c>
      <c r="D764" s="2265" t="s">
        <v>59</v>
      </c>
      <c r="E764" s="1266" t="s">
        <v>57</v>
      </c>
      <c r="F764" s="794">
        <v>3</v>
      </c>
      <c r="G764" s="1491">
        <f t="shared" si="327"/>
        <v>3995454</v>
      </c>
      <c r="H764" s="1268"/>
      <c r="I764" s="2605">
        <f t="shared" si="335"/>
        <v>0</v>
      </c>
      <c r="J764" s="808"/>
      <c r="K764" s="2605">
        <f t="shared" si="311"/>
        <v>0</v>
      </c>
      <c r="L764" s="2768"/>
      <c r="M764" s="2605">
        <f t="shared" si="312"/>
        <v>0</v>
      </c>
      <c r="N764" s="1505">
        <f t="shared" si="339"/>
        <v>3</v>
      </c>
      <c r="O764" s="1494">
        <f t="shared" si="336"/>
        <v>3995454</v>
      </c>
      <c r="P764" s="1494">
        <f t="shared" si="340"/>
        <v>120000</v>
      </c>
      <c r="Q764" s="1271"/>
      <c r="R764" s="1508">
        <v>1331818</v>
      </c>
      <c r="S764" s="1508">
        <v>1931818</v>
      </c>
      <c r="T764" s="1508">
        <v>2231818</v>
      </c>
      <c r="U764" s="1508">
        <v>431818</v>
      </c>
      <c r="V764" s="1302"/>
      <c r="W764" s="1338"/>
      <c r="X764" s="2299"/>
      <c r="Y764" s="1338"/>
      <c r="Z764" s="2450"/>
      <c r="AA764" s="1342"/>
      <c r="AB764" s="1340"/>
      <c r="AC764" s="1229"/>
      <c r="AD764" s="1229"/>
      <c r="AE764" s="1229"/>
      <c r="AF764" s="1490">
        <f t="shared" si="313"/>
        <v>0</v>
      </c>
      <c r="AG764" s="1316">
        <f t="shared" si="314"/>
        <v>3995454</v>
      </c>
      <c r="AH764" s="1305"/>
      <c r="AI764" s="1313"/>
      <c r="AJ764" s="1315"/>
      <c r="AK764" s="1299"/>
      <c r="AL764" s="2538"/>
      <c r="AM764" s="2255"/>
      <c r="AN764" s="1266"/>
      <c r="AO764" s="1254"/>
      <c r="AP764" s="1491">
        <f t="shared" si="315"/>
        <v>0</v>
      </c>
      <c r="AQ764" s="1268"/>
      <c r="AR764" s="1492">
        <f t="shared" si="316"/>
        <v>0</v>
      </c>
      <c r="AS764" s="808"/>
      <c r="AT764" s="1492">
        <f t="shared" si="317"/>
        <v>0</v>
      </c>
      <c r="AU764" s="809"/>
      <c r="AV764" s="1492">
        <f t="shared" si="318"/>
        <v>0</v>
      </c>
      <c r="AW764" s="1493">
        <f t="shared" si="319"/>
        <v>0</v>
      </c>
      <c r="AX764" s="2153">
        <f t="shared" si="320"/>
        <v>0</v>
      </c>
      <c r="AY764" s="1495">
        <f t="shared" si="321"/>
        <v>0</v>
      </c>
      <c r="AZ764" s="1271"/>
      <c r="BA764" s="1508">
        <v>1331818</v>
      </c>
      <c r="BB764" s="1508">
        <v>1931818</v>
      </c>
      <c r="BC764" s="1508">
        <v>2231818</v>
      </c>
      <c r="BD764" s="1508">
        <v>431818</v>
      </c>
      <c r="BE764" s="2169"/>
      <c r="BF764" s="1338"/>
      <c r="BG764" s="1302"/>
      <c r="BH764" s="1338"/>
      <c r="BI764" s="1303"/>
      <c r="BJ764" s="1342"/>
      <c r="BK764" s="1304"/>
      <c r="BL764" s="1229"/>
      <c r="BM764" s="1229"/>
      <c r="BN764" s="1229"/>
      <c r="BO764" s="1490">
        <f t="shared" si="329"/>
        <v>0</v>
      </c>
      <c r="BP764" s="1316">
        <f t="shared" si="310"/>
        <v>3995454</v>
      </c>
      <c r="BQ764" s="1305"/>
      <c r="BS764" s="1298">
        <f t="shared" si="322"/>
        <v>3</v>
      </c>
      <c r="BT764" s="1298">
        <f t="shared" si="323"/>
        <v>0</v>
      </c>
      <c r="BU764" s="1298">
        <f t="shared" si="324"/>
        <v>0</v>
      </c>
      <c r="BV764" s="1298">
        <f t="shared" si="325"/>
        <v>0</v>
      </c>
      <c r="BW764" s="1298">
        <f t="shared" si="326"/>
        <v>3995454</v>
      </c>
    </row>
    <row r="765" spans="1:75" ht="15" customHeight="1" x14ac:dyDescent="0.25">
      <c r="A765" s="1315">
        <v>15</v>
      </c>
      <c r="B765" s="1339">
        <v>43643</v>
      </c>
      <c r="C765" s="1268">
        <v>757</v>
      </c>
      <c r="D765" s="2265" t="s">
        <v>58</v>
      </c>
      <c r="E765" s="1266" t="s">
        <v>57</v>
      </c>
      <c r="F765" s="794">
        <v>3</v>
      </c>
      <c r="G765" s="1491">
        <f t="shared" si="327"/>
        <v>3995454</v>
      </c>
      <c r="H765" s="1268"/>
      <c r="I765" s="2605">
        <f t="shared" si="335"/>
        <v>0</v>
      </c>
      <c r="J765" s="808">
        <v>2</v>
      </c>
      <c r="K765" s="2605">
        <f t="shared" si="311"/>
        <v>4463636</v>
      </c>
      <c r="L765" s="2768"/>
      <c r="M765" s="2605">
        <f t="shared" si="312"/>
        <v>0</v>
      </c>
      <c r="N765" s="1505">
        <f t="shared" si="339"/>
        <v>5</v>
      </c>
      <c r="O765" s="1494">
        <f t="shared" si="336"/>
        <v>8459090</v>
      </c>
      <c r="P765" s="1494">
        <f t="shared" si="340"/>
        <v>200000</v>
      </c>
      <c r="Q765" s="1271"/>
      <c r="R765" s="1508">
        <v>1331818</v>
      </c>
      <c r="S765" s="1508">
        <v>1931818</v>
      </c>
      <c r="T765" s="1508">
        <v>2231818</v>
      </c>
      <c r="U765" s="1508">
        <v>431818</v>
      </c>
      <c r="V765" s="1302"/>
      <c r="W765" s="1338"/>
      <c r="X765" s="2299"/>
      <c r="Y765" s="1338"/>
      <c r="Z765" s="2450"/>
      <c r="AA765" s="1342"/>
      <c r="AB765" s="1340"/>
      <c r="AC765" s="1229"/>
      <c r="AD765" s="1229"/>
      <c r="AE765" s="1229"/>
      <c r="AF765" s="1490">
        <f t="shared" si="313"/>
        <v>0</v>
      </c>
      <c r="AG765" s="1316">
        <f t="shared" si="314"/>
        <v>8459090</v>
      </c>
      <c r="AH765" s="1305"/>
      <c r="AI765" s="1313"/>
      <c r="AJ765" s="1315"/>
      <c r="AK765" s="1299"/>
      <c r="AL765" s="2538"/>
      <c r="AM765" s="2255"/>
      <c r="AN765" s="1266"/>
      <c r="AO765" s="1254"/>
      <c r="AP765" s="1491">
        <f t="shared" si="315"/>
        <v>0</v>
      </c>
      <c r="AQ765" s="1268"/>
      <c r="AR765" s="1492">
        <f t="shared" si="316"/>
        <v>0</v>
      </c>
      <c r="AS765" s="808"/>
      <c r="AT765" s="1492">
        <f t="shared" si="317"/>
        <v>0</v>
      </c>
      <c r="AU765" s="809"/>
      <c r="AV765" s="1492">
        <f t="shared" si="318"/>
        <v>0</v>
      </c>
      <c r="AW765" s="1493">
        <f t="shared" si="319"/>
        <v>0</v>
      </c>
      <c r="AX765" s="2153">
        <f t="shared" si="320"/>
        <v>0</v>
      </c>
      <c r="AY765" s="1495">
        <f t="shared" si="321"/>
        <v>0</v>
      </c>
      <c r="AZ765" s="1271"/>
      <c r="BA765" s="1508">
        <v>1331818</v>
      </c>
      <c r="BB765" s="1508">
        <v>1931818</v>
      </c>
      <c r="BC765" s="1508">
        <v>2231818</v>
      </c>
      <c r="BD765" s="1508">
        <v>431818</v>
      </c>
      <c r="BE765" s="2169"/>
      <c r="BF765" s="1338"/>
      <c r="BG765" s="1302"/>
      <c r="BH765" s="1338"/>
      <c r="BI765" s="1303"/>
      <c r="BJ765" s="1342"/>
      <c r="BK765" s="1304"/>
      <c r="BL765" s="1229"/>
      <c r="BM765" s="1229"/>
      <c r="BN765" s="1229"/>
      <c r="BO765" s="1490">
        <f t="shared" si="329"/>
        <v>0</v>
      </c>
      <c r="BP765" s="1316">
        <f t="shared" si="310"/>
        <v>8459090</v>
      </c>
      <c r="BQ765" s="1305"/>
      <c r="BS765" s="1298">
        <f t="shared" si="322"/>
        <v>3</v>
      </c>
      <c r="BT765" s="1298">
        <f t="shared" si="323"/>
        <v>0</v>
      </c>
      <c r="BU765" s="1298">
        <f t="shared" si="324"/>
        <v>2</v>
      </c>
      <c r="BV765" s="1298">
        <f t="shared" si="325"/>
        <v>0</v>
      </c>
      <c r="BW765" s="1298">
        <f t="shared" si="326"/>
        <v>8459090</v>
      </c>
    </row>
    <row r="766" spans="1:75" ht="15" customHeight="1" x14ac:dyDescent="0.25">
      <c r="A766" s="1315">
        <v>16</v>
      </c>
      <c r="B766" s="1339">
        <v>43643</v>
      </c>
      <c r="C766" s="1268">
        <v>758</v>
      </c>
      <c r="D766" s="2265" t="s">
        <v>174</v>
      </c>
      <c r="E766" s="1266" t="s">
        <v>57</v>
      </c>
      <c r="F766" s="794">
        <v>5</v>
      </c>
      <c r="G766" s="1491">
        <f t="shared" si="327"/>
        <v>6659090</v>
      </c>
      <c r="H766" s="1268"/>
      <c r="I766" s="2605">
        <f t="shared" si="335"/>
        <v>0</v>
      </c>
      <c r="J766" s="808">
        <v>3</v>
      </c>
      <c r="K766" s="2605">
        <f t="shared" si="311"/>
        <v>6695454</v>
      </c>
      <c r="L766" s="2768"/>
      <c r="M766" s="2605">
        <f t="shared" si="312"/>
        <v>0</v>
      </c>
      <c r="N766" s="1505">
        <f t="shared" si="339"/>
        <v>8</v>
      </c>
      <c r="O766" s="1494">
        <f t="shared" si="336"/>
        <v>13354544</v>
      </c>
      <c r="P766" s="1494">
        <f t="shared" si="340"/>
        <v>320000</v>
      </c>
      <c r="Q766" s="1271"/>
      <c r="R766" s="1508">
        <v>1331818</v>
      </c>
      <c r="S766" s="1508">
        <v>1931818</v>
      </c>
      <c r="T766" s="1508">
        <v>2231818</v>
      </c>
      <c r="U766" s="1508">
        <v>431818</v>
      </c>
      <c r="V766" s="1302"/>
      <c r="W766" s="1338"/>
      <c r="X766" s="2299"/>
      <c r="Y766" s="1338"/>
      <c r="Z766" s="2450"/>
      <c r="AA766" s="1342"/>
      <c r="AB766" s="1340"/>
      <c r="AC766" s="1229"/>
      <c r="AD766" s="1229"/>
      <c r="AE766" s="1229"/>
      <c r="AF766" s="1490">
        <f t="shared" si="313"/>
        <v>0</v>
      </c>
      <c r="AG766" s="1316">
        <f t="shared" si="314"/>
        <v>13354544</v>
      </c>
      <c r="AH766" s="1305"/>
      <c r="AI766" s="1313"/>
      <c r="AJ766" s="1315"/>
      <c r="AK766" s="1299"/>
      <c r="AL766" s="2538"/>
      <c r="AM766" s="2255"/>
      <c r="AN766" s="1266"/>
      <c r="AO766" s="1254"/>
      <c r="AP766" s="1491">
        <f t="shared" si="315"/>
        <v>0</v>
      </c>
      <c r="AQ766" s="1268"/>
      <c r="AR766" s="1492">
        <f t="shared" si="316"/>
        <v>0</v>
      </c>
      <c r="AS766" s="808"/>
      <c r="AT766" s="1492">
        <f t="shared" si="317"/>
        <v>0</v>
      </c>
      <c r="AU766" s="809"/>
      <c r="AV766" s="1492">
        <f t="shared" si="318"/>
        <v>0</v>
      </c>
      <c r="AW766" s="1493">
        <f t="shared" si="319"/>
        <v>0</v>
      </c>
      <c r="AX766" s="2153">
        <f t="shared" si="320"/>
        <v>0</v>
      </c>
      <c r="AY766" s="1495">
        <f t="shared" si="321"/>
        <v>0</v>
      </c>
      <c r="AZ766" s="1271"/>
      <c r="BA766" s="1508">
        <v>1331818</v>
      </c>
      <c r="BB766" s="1508">
        <v>1931818</v>
      </c>
      <c r="BC766" s="1508">
        <v>2231818</v>
      </c>
      <c r="BD766" s="1508">
        <v>431818</v>
      </c>
      <c r="BE766" s="2169"/>
      <c r="BF766" s="1338"/>
      <c r="BG766" s="1302"/>
      <c r="BH766" s="1338"/>
      <c r="BI766" s="1303"/>
      <c r="BJ766" s="1342"/>
      <c r="BK766" s="1304"/>
      <c r="BL766" s="1229"/>
      <c r="BM766" s="1229"/>
      <c r="BN766" s="1229"/>
      <c r="BO766" s="1490">
        <f t="shared" si="329"/>
        <v>0</v>
      </c>
      <c r="BP766" s="1316">
        <f t="shared" ref="BP766:BP829" si="341">O766-BO766</f>
        <v>13354544</v>
      </c>
      <c r="BQ766" s="1305"/>
      <c r="BS766" s="1298">
        <f t="shared" si="322"/>
        <v>5</v>
      </c>
      <c r="BT766" s="1298">
        <f t="shared" si="323"/>
        <v>0</v>
      </c>
      <c r="BU766" s="1298">
        <f t="shared" si="324"/>
        <v>3</v>
      </c>
      <c r="BV766" s="1298">
        <f t="shared" si="325"/>
        <v>0</v>
      </c>
      <c r="BW766" s="1298">
        <f t="shared" si="326"/>
        <v>13354544</v>
      </c>
    </row>
    <row r="767" spans="1:75" ht="15" customHeight="1" x14ac:dyDescent="0.25">
      <c r="A767" s="1315">
        <v>17</v>
      </c>
      <c r="B767" s="1339">
        <v>43643</v>
      </c>
      <c r="C767" s="1268">
        <v>759</v>
      </c>
      <c r="D767" s="2265" t="s">
        <v>39</v>
      </c>
      <c r="E767" s="1266" t="s">
        <v>57</v>
      </c>
      <c r="F767" s="794">
        <v>8</v>
      </c>
      <c r="G767" s="1491">
        <f t="shared" si="327"/>
        <v>10654544</v>
      </c>
      <c r="H767" s="1268"/>
      <c r="I767" s="2605">
        <f t="shared" si="335"/>
        <v>0</v>
      </c>
      <c r="J767" s="808"/>
      <c r="K767" s="2605">
        <f t="shared" si="311"/>
        <v>0</v>
      </c>
      <c r="L767" s="2768">
        <v>2</v>
      </c>
      <c r="M767" s="2605">
        <f t="shared" si="312"/>
        <v>863636</v>
      </c>
      <c r="N767" s="1505">
        <f t="shared" si="339"/>
        <v>10</v>
      </c>
      <c r="O767" s="1494">
        <f t="shared" si="336"/>
        <v>11518180</v>
      </c>
      <c r="P767" s="1494">
        <f t="shared" si="340"/>
        <v>400000</v>
      </c>
      <c r="Q767" s="1271"/>
      <c r="R767" s="1508">
        <v>1331818</v>
      </c>
      <c r="S767" s="1508">
        <v>1931818</v>
      </c>
      <c r="T767" s="1508">
        <v>2231818</v>
      </c>
      <c r="U767" s="1508">
        <v>431818</v>
      </c>
      <c r="V767" s="1302"/>
      <c r="W767" s="1338"/>
      <c r="X767" s="2299"/>
      <c r="Y767" s="1338"/>
      <c r="Z767" s="1302"/>
      <c r="AA767" s="1342"/>
      <c r="AB767" s="1340"/>
      <c r="AC767" s="1229"/>
      <c r="AD767" s="1229"/>
      <c r="AE767" s="1229"/>
      <c r="AF767" s="1490">
        <f t="shared" si="313"/>
        <v>0</v>
      </c>
      <c r="AG767" s="1316">
        <f t="shared" si="314"/>
        <v>11518180</v>
      </c>
      <c r="AH767" s="1305"/>
      <c r="AI767" s="1313"/>
      <c r="AJ767" s="1315"/>
      <c r="AK767" s="1299"/>
      <c r="AL767" s="2538"/>
      <c r="AM767" s="2255"/>
      <c r="AN767" s="1266"/>
      <c r="AO767" s="1254"/>
      <c r="AP767" s="1491">
        <f t="shared" si="315"/>
        <v>0</v>
      </c>
      <c r="AQ767" s="1268"/>
      <c r="AR767" s="1492">
        <f t="shared" si="316"/>
        <v>0</v>
      </c>
      <c r="AS767" s="808"/>
      <c r="AT767" s="1492">
        <f t="shared" si="317"/>
        <v>0</v>
      </c>
      <c r="AU767" s="809"/>
      <c r="AV767" s="1492">
        <f t="shared" si="318"/>
        <v>0</v>
      </c>
      <c r="AW767" s="1493">
        <f t="shared" si="319"/>
        <v>0</v>
      </c>
      <c r="AX767" s="2153">
        <f t="shared" si="320"/>
        <v>0</v>
      </c>
      <c r="AY767" s="1495">
        <f t="shared" si="321"/>
        <v>0</v>
      </c>
      <c r="AZ767" s="1271"/>
      <c r="BA767" s="1508">
        <v>1331818</v>
      </c>
      <c r="BB767" s="1508">
        <v>1931818</v>
      </c>
      <c r="BC767" s="1508">
        <v>2231818</v>
      </c>
      <c r="BD767" s="1508">
        <v>431818</v>
      </c>
      <c r="BE767" s="2169"/>
      <c r="BF767" s="1338"/>
      <c r="BG767" s="1302"/>
      <c r="BH767" s="1338"/>
      <c r="BI767" s="1303"/>
      <c r="BJ767" s="1342"/>
      <c r="BK767" s="1304"/>
      <c r="BL767" s="1229"/>
      <c r="BM767" s="1229"/>
      <c r="BN767" s="1229"/>
      <c r="BO767" s="1490">
        <f t="shared" si="329"/>
        <v>0</v>
      </c>
      <c r="BP767" s="1316">
        <f t="shared" si="341"/>
        <v>11518180</v>
      </c>
      <c r="BQ767" s="1305"/>
      <c r="BS767" s="1298">
        <f t="shared" si="322"/>
        <v>8</v>
      </c>
      <c r="BT767" s="1298">
        <f t="shared" si="323"/>
        <v>0</v>
      </c>
      <c r="BU767" s="1298">
        <f t="shared" si="324"/>
        <v>0</v>
      </c>
      <c r="BV767" s="1298">
        <f t="shared" si="325"/>
        <v>2</v>
      </c>
      <c r="BW767" s="1298">
        <f t="shared" si="326"/>
        <v>11518180</v>
      </c>
    </row>
    <row r="768" spans="1:75" ht="15" customHeight="1" x14ac:dyDescent="0.25">
      <c r="A768" s="1315">
        <v>18</v>
      </c>
      <c r="B768" s="1339">
        <v>43643</v>
      </c>
      <c r="C768" s="1268">
        <v>760</v>
      </c>
      <c r="D768" s="2265" t="s">
        <v>73</v>
      </c>
      <c r="E768" s="1266" t="s">
        <v>57</v>
      </c>
      <c r="F768" s="794">
        <v>8</v>
      </c>
      <c r="G768" s="1491">
        <f t="shared" si="327"/>
        <v>10654544</v>
      </c>
      <c r="H768" s="1268"/>
      <c r="I768" s="2605">
        <f t="shared" si="335"/>
        <v>0</v>
      </c>
      <c r="J768" s="808"/>
      <c r="K768" s="2605">
        <f t="shared" si="311"/>
        <v>0</v>
      </c>
      <c r="L768" s="2768"/>
      <c r="M768" s="2605">
        <f t="shared" si="312"/>
        <v>0</v>
      </c>
      <c r="N768" s="1505">
        <f t="shared" si="339"/>
        <v>8</v>
      </c>
      <c r="O768" s="1494">
        <f t="shared" si="336"/>
        <v>10654544</v>
      </c>
      <c r="P768" s="1494">
        <f t="shared" si="340"/>
        <v>320000</v>
      </c>
      <c r="Q768" s="1271"/>
      <c r="R768" s="1508">
        <v>1331818</v>
      </c>
      <c r="S768" s="1508">
        <v>1931818</v>
      </c>
      <c r="T768" s="1508">
        <v>2231818</v>
      </c>
      <c r="U768" s="1508">
        <v>431818</v>
      </c>
      <c r="V768" s="1302"/>
      <c r="W768" s="1338"/>
      <c r="X768" s="2299"/>
      <c r="Y768" s="1338"/>
      <c r="Z768" s="2450"/>
      <c r="AA768" s="1342"/>
      <c r="AB768" s="1340"/>
      <c r="AC768" s="1229"/>
      <c r="AD768" s="1229"/>
      <c r="AE768" s="1229"/>
      <c r="AF768" s="1490">
        <f t="shared" si="313"/>
        <v>0</v>
      </c>
      <c r="AG768" s="1316">
        <f t="shared" si="314"/>
        <v>10654544</v>
      </c>
      <c r="AH768" s="1305"/>
      <c r="AI768" s="1313"/>
      <c r="AJ768" s="1315"/>
      <c r="AK768" s="1299"/>
      <c r="AL768" s="2538"/>
      <c r="AM768" s="2255"/>
      <c r="AN768" s="1266"/>
      <c r="AO768" s="1254"/>
      <c r="AP768" s="1491">
        <f t="shared" si="315"/>
        <v>0</v>
      </c>
      <c r="AQ768" s="1268"/>
      <c r="AR768" s="1492">
        <f t="shared" si="316"/>
        <v>0</v>
      </c>
      <c r="AS768" s="808"/>
      <c r="AT768" s="1492">
        <f t="shared" si="317"/>
        <v>0</v>
      </c>
      <c r="AU768" s="809"/>
      <c r="AV768" s="1492">
        <f t="shared" si="318"/>
        <v>0</v>
      </c>
      <c r="AW768" s="1493">
        <f t="shared" si="319"/>
        <v>0</v>
      </c>
      <c r="AX768" s="2153">
        <f t="shared" si="320"/>
        <v>0</v>
      </c>
      <c r="AY768" s="1495">
        <f t="shared" si="321"/>
        <v>0</v>
      </c>
      <c r="AZ768" s="1271"/>
      <c r="BA768" s="1508">
        <v>1331818</v>
      </c>
      <c r="BB768" s="1508">
        <v>1931818</v>
      </c>
      <c r="BC768" s="1508">
        <v>2231818</v>
      </c>
      <c r="BD768" s="1508">
        <v>431818</v>
      </c>
      <c r="BE768" s="2169"/>
      <c r="BF768" s="1338"/>
      <c r="BG768" s="1302"/>
      <c r="BH768" s="1338"/>
      <c r="BI768" s="1303"/>
      <c r="BJ768" s="1342"/>
      <c r="BK768" s="1304"/>
      <c r="BL768" s="1229"/>
      <c r="BM768" s="1229"/>
      <c r="BN768" s="1229"/>
      <c r="BO768" s="1490">
        <f t="shared" si="329"/>
        <v>0</v>
      </c>
      <c r="BP768" s="1316">
        <f t="shared" si="341"/>
        <v>10654544</v>
      </c>
      <c r="BQ768" s="1305"/>
      <c r="BS768" s="1298">
        <f t="shared" si="322"/>
        <v>8</v>
      </c>
      <c r="BT768" s="1298">
        <f t="shared" si="323"/>
        <v>0</v>
      </c>
      <c r="BU768" s="1298">
        <f t="shared" si="324"/>
        <v>0</v>
      </c>
      <c r="BV768" s="1298">
        <f t="shared" si="325"/>
        <v>0</v>
      </c>
      <c r="BW768" s="1298">
        <f t="shared" si="326"/>
        <v>10654544</v>
      </c>
    </row>
    <row r="769" spans="1:75" ht="15" customHeight="1" x14ac:dyDescent="0.25">
      <c r="A769" s="1315">
        <v>19</v>
      </c>
      <c r="B769" s="1339">
        <v>43643</v>
      </c>
      <c r="C769" s="1268">
        <v>761</v>
      </c>
      <c r="D769" s="2265" t="s">
        <v>101</v>
      </c>
      <c r="E769" s="1266" t="s">
        <v>88</v>
      </c>
      <c r="F769" s="794">
        <v>7</v>
      </c>
      <c r="G769" s="1491">
        <f t="shared" si="327"/>
        <v>9322726</v>
      </c>
      <c r="H769" s="2687"/>
      <c r="I769" s="2605">
        <f t="shared" si="335"/>
        <v>0</v>
      </c>
      <c r="J769" s="2688">
        <v>2</v>
      </c>
      <c r="K769" s="2605">
        <f t="shared" si="311"/>
        <v>4463636</v>
      </c>
      <c r="L769" s="2768">
        <v>1</v>
      </c>
      <c r="M769" s="2605">
        <f t="shared" si="312"/>
        <v>431818</v>
      </c>
      <c r="N769" s="1505">
        <f t="shared" si="339"/>
        <v>10</v>
      </c>
      <c r="O769" s="1494">
        <f t="shared" si="336"/>
        <v>14218180</v>
      </c>
      <c r="P769" s="1494">
        <f t="shared" si="340"/>
        <v>400000</v>
      </c>
      <c r="Q769" s="1271"/>
      <c r="R769" s="1508">
        <v>1331818</v>
      </c>
      <c r="S769" s="1508">
        <v>1931818</v>
      </c>
      <c r="T769" s="1508">
        <v>2231818</v>
      </c>
      <c r="U769" s="1508">
        <v>431818</v>
      </c>
      <c r="V769" s="1302"/>
      <c r="W769" s="1338"/>
      <c r="X769" s="2299"/>
      <c r="Y769" s="1338"/>
      <c r="Z769" s="2450"/>
      <c r="AA769" s="1342"/>
      <c r="AB769" s="1340"/>
      <c r="AC769" s="1229"/>
      <c r="AD769" s="1229"/>
      <c r="AE769" s="1229"/>
      <c r="AF769" s="1490">
        <f t="shared" si="313"/>
        <v>0</v>
      </c>
      <c r="AG769" s="1316">
        <f t="shared" si="314"/>
        <v>14218180</v>
      </c>
      <c r="AH769" s="1305"/>
      <c r="AI769" s="1313"/>
      <c r="AJ769" s="1315"/>
      <c r="AK769" s="1299"/>
      <c r="AL769" s="2538"/>
      <c r="AM769" s="2255"/>
      <c r="AN769" s="1266"/>
      <c r="AO769" s="1254"/>
      <c r="AP769" s="1491">
        <f t="shared" si="315"/>
        <v>0</v>
      </c>
      <c r="AQ769" s="1268"/>
      <c r="AR769" s="1492">
        <f t="shared" si="316"/>
        <v>0</v>
      </c>
      <c r="AS769" s="808"/>
      <c r="AT769" s="1492">
        <f t="shared" si="317"/>
        <v>0</v>
      </c>
      <c r="AU769" s="809"/>
      <c r="AV769" s="1492">
        <f t="shared" si="318"/>
        <v>0</v>
      </c>
      <c r="AW769" s="1493">
        <f t="shared" si="319"/>
        <v>0</v>
      </c>
      <c r="AX769" s="2153">
        <f t="shared" si="320"/>
        <v>0</v>
      </c>
      <c r="AY769" s="1495">
        <f t="shared" si="321"/>
        <v>0</v>
      </c>
      <c r="AZ769" s="1271"/>
      <c r="BA769" s="1508">
        <v>1331818</v>
      </c>
      <c r="BB769" s="1508">
        <v>1931818</v>
      </c>
      <c r="BC769" s="1508">
        <v>2231818</v>
      </c>
      <c r="BD769" s="1508">
        <v>431818</v>
      </c>
      <c r="BE769" s="2169"/>
      <c r="BF769" s="1338"/>
      <c r="BG769" s="1302"/>
      <c r="BH769" s="1338"/>
      <c r="BI769" s="1303"/>
      <c r="BJ769" s="1342"/>
      <c r="BK769" s="1304"/>
      <c r="BL769" s="1229"/>
      <c r="BM769" s="1229"/>
      <c r="BN769" s="1229"/>
      <c r="BO769" s="1490">
        <f t="shared" si="329"/>
        <v>0</v>
      </c>
      <c r="BP769" s="1316">
        <f t="shared" si="341"/>
        <v>14218180</v>
      </c>
      <c r="BQ769" s="1305"/>
      <c r="BS769" s="1298">
        <f t="shared" si="322"/>
        <v>7</v>
      </c>
      <c r="BT769" s="1298">
        <f t="shared" si="323"/>
        <v>0</v>
      </c>
      <c r="BU769" s="1298">
        <f t="shared" si="324"/>
        <v>2</v>
      </c>
      <c r="BV769" s="1298">
        <f t="shared" si="325"/>
        <v>1</v>
      </c>
      <c r="BW769" s="1298">
        <f t="shared" si="326"/>
        <v>14218180</v>
      </c>
    </row>
    <row r="770" spans="1:75" ht="15" customHeight="1" x14ac:dyDescent="0.25">
      <c r="A770" s="1315">
        <v>20</v>
      </c>
      <c r="B770" s="1339">
        <v>43643</v>
      </c>
      <c r="C770" s="1268">
        <v>762</v>
      </c>
      <c r="D770" s="2265" t="s">
        <v>106</v>
      </c>
      <c r="E770" s="1266" t="s">
        <v>88</v>
      </c>
      <c r="F770" s="794">
        <v>5</v>
      </c>
      <c r="G770" s="1491">
        <f t="shared" si="327"/>
        <v>6659090</v>
      </c>
      <c r="H770" s="2687"/>
      <c r="I770" s="2605">
        <f t="shared" si="335"/>
        <v>0</v>
      </c>
      <c r="J770" s="2688">
        <v>5</v>
      </c>
      <c r="K770" s="2605">
        <f t="shared" si="311"/>
        <v>11159090</v>
      </c>
      <c r="L770" s="2768"/>
      <c r="M770" s="2605">
        <f t="shared" si="312"/>
        <v>0</v>
      </c>
      <c r="N770" s="1505">
        <f t="shared" si="339"/>
        <v>10</v>
      </c>
      <c r="O770" s="1494">
        <f t="shared" si="336"/>
        <v>17818180</v>
      </c>
      <c r="P770" s="1494">
        <f t="shared" si="340"/>
        <v>400000</v>
      </c>
      <c r="Q770" s="1271"/>
      <c r="R770" s="1508">
        <v>1331818</v>
      </c>
      <c r="S770" s="1508">
        <v>1931818</v>
      </c>
      <c r="T770" s="1508">
        <v>2231818</v>
      </c>
      <c r="U770" s="1508">
        <v>431818</v>
      </c>
      <c r="V770" s="1302"/>
      <c r="W770" s="1338"/>
      <c r="X770" s="2299"/>
      <c r="Y770" s="1338"/>
      <c r="Z770" s="2450"/>
      <c r="AA770" s="1342"/>
      <c r="AB770" s="1340"/>
      <c r="AC770" s="1229"/>
      <c r="AD770" s="1229"/>
      <c r="AE770" s="1229"/>
      <c r="AF770" s="1490">
        <f t="shared" si="313"/>
        <v>0</v>
      </c>
      <c r="AG770" s="1316">
        <f t="shared" si="314"/>
        <v>17818180</v>
      </c>
      <c r="AH770" s="1305"/>
      <c r="AI770" s="1313"/>
      <c r="AJ770" s="1315"/>
      <c r="AK770" s="1299"/>
      <c r="AL770" s="2538"/>
      <c r="AM770" s="2255"/>
      <c r="AN770" s="1266"/>
      <c r="AO770" s="1254"/>
      <c r="AP770" s="1491">
        <f t="shared" si="315"/>
        <v>0</v>
      </c>
      <c r="AQ770" s="1268"/>
      <c r="AR770" s="1492">
        <f t="shared" si="316"/>
        <v>0</v>
      </c>
      <c r="AS770" s="808"/>
      <c r="AT770" s="1492">
        <f t="shared" si="317"/>
        <v>0</v>
      </c>
      <c r="AU770" s="809"/>
      <c r="AV770" s="1492">
        <f t="shared" si="318"/>
        <v>0</v>
      </c>
      <c r="AW770" s="1493">
        <f t="shared" si="319"/>
        <v>0</v>
      </c>
      <c r="AX770" s="2153">
        <f t="shared" si="320"/>
        <v>0</v>
      </c>
      <c r="AY770" s="1495">
        <f t="shared" si="321"/>
        <v>0</v>
      </c>
      <c r="AZ770" s="1271"/>
      <c r="BA770" s="1508">
        <v>1331818</v>
      </c>
      <c r="BB770" s="1508">
        <v>1931818</v>
      </c>
      <c r="BC770" s="1508">
        <v>2231818</v>
      </c>
      <c r="BD770" s="1508">
        <v>431818</v>
      </c>
      <c r="BE770" s="2169"/>
      <c r="BF770" s="1338"/>
      <c r="BG770" s="1302"/>
      <c r="BH770" s="1338"/>
      <c r="BI770" s="1303"/>
      <c r="BJ770" s="1342"/>
      <c r="BK770" s="1304"/>
      <c r="BL770" s="1229"/>
      <c r="BM770" s="1229"/>
      <c r="BN770" s="1229"/>
      <c r="BO770" s="1490">
        <f t="shared" si="329"/>
        <v>0</v>
      </c>
      <c r="BP770" s="1316">
        <f t="shared" si="341"/>
        <v>17818180</v>
      </c>
      <c r="BQ770" s="1305"/>
      <c r="BS770" s="1298">
        <f t="shared" si="322"/>
        <v>5</v>
      </c>
      <c r="BT770" s="1298">
        <f t="shared" si="323"/>
        <v>0</v>
      </c>
      <c r="BU770" s="1298">
        <f t="shared" si="324"/>
        <v>5</v>
      </c>
      <c r="BV770" s="1298">
        <f t="shared" si="325"/>
        <v>0</v>
      </c>
      <c r="BW770" s="1298">
        <f t="shared" si="326"/>
        <v>17818180</v>
      </c>
    </row>
    <row r="771" spans="1:75" ht="15" customHeight="1" x14ac:dyDescent="0.25">
      <c r="A771" s="1315">
        <v>1</v>
      </c>
      <c r="B771" s="1339">
        <v>43644</v>
      </c>
      <c r="C771" s="1268">
        <v>763</v>
      </c>
      <c r="D771" s="2265" t="s">
        <v>32</v>
      </c>
      <c r="E771" s="1266" t="s">
        <v>31</v>
      </c>
      <c r="F771" s="794">
        <v>5</v>
      </c>
      <c r="G771" s="1491">
        <f t="shared" si="327"/>
        <v>6659090</v>
      </c>
      <c r="H771" s="1268"/>
      <c r="I771" s="2605">
        <f t="shared" si="335"/>
        <v>0</v>
      </c>
      <c r="J771" s="808">
        <v>3</v>
      </c>
      <c r="K771" s="2605">
        <f t="shared" si="311"/>
        <v>6695454</v>
      </c>
      <c r="L771" s="2768">
        <v>1</v>
      </c>
      <c r="M771" s="2605">
        <f t="shared" si="312"/>
        <v>431818</v>
      </c>
      <c r="N771" s="1505">
        <f>F771+H771+J771+L771</f>
        <v>9</v>
      </c>
      <c r="O771" s="1494">
        <f t="shared" si="336"/>
        <v>13786362</v>
      </c>
      <c r="P771" s="1494">
        <f>+N771*40000</f>
        <v>360000</v>
      </c>
      <c r="Q771" s="1271"/>
      <c r="R771" s="1508">
        <v>1331818</v>
      </c>
      <c r="S771" s="1508">
        <v>1931818</v>
      </c>
      <c r="T771" s="1508">
        <v>2231818</v>
      </c>
      <c r="U771" s="1508">
        <v>431818</v>
      </c>
      <c r="V771" s="1302"/>
      <c r="W771" s="1338"/>
      <c r="X771" s="2299"/>
      <c r="Y771" s="1338"/>
      <c r="Z771" s="2450"/>
      <c r="AA771" s="1342"/>
      <c r="AB771" s="1340"/>
      <c r="AC771" s="1229"/>
      <c r="AD771" s="1229"/>
      <c r="AE771" s="1229"/>
      <c r="AF771" s="1490">
        <f t="shared" si="313"/>
        <v>0</v>
      </c>
      <c r="AG771" s="1316">
        <f t="shared" si="314"/>
        <v>13786362</v>
      </c>
      <c r="AH771" s="1305"/>
      <c r="AI771" s="1313"/>
      <c r="AJ771" s="1267"/>
      <c r="AK771" s="1299"/>
      <c r="AL771" s="2538"/>
      <c r="AM771" s="2262"/>
      <c r="AN771" s="1266"/>
      <c r="AO771" s="1254"/>
      <c r="AP771" s="1491">
        <f t="shared" si="315"/>
        <v>0</v>
      </c>
      <c r="AQ771" s="1268"/>
      <c r="AR771" s="1492">
        <f t="shared" si="316"/>
        <v>0</v>
      </c>
      <c r="AS771" s="808"/>
      <c r="AT771" s="1492">
        <f t="shared" si="317"/>
        <v>0</v>
      </c>
      <c r="AU771" s="809"/>
      <c r="AV771" s="1492">
        <f t="shared" si="318"/>
        <v>0</v>
      </c>
      <c r="AW771" s="1493">
        <f t="shared" si="319"/>
        <v>0</v>
      </c>
      <c r="AX771" s="2153">
        <f t="shared" si="320"/>
        <v>0</v>
      </c>
      <c r="AY771" s="1495">
        <f t="shared" si="321"/>
        <v>0</v>
      </c>
      <c r="AZ771" s="2031"/>
      <c r="BA771" s="1508">
        <v>1331818</v>
      </c>
      <c r="BB771" s="1508">
        <v>1931818</v>
      </c>
      <c r="BC771" s="1508">
        <v>2231818</v>
      </c>
      <c r="BD771" s="1508">
        <v>431818</v>
      </c>
      <c r="BE771" s="2169"/>
      <c r="BF771" s="1338"/>
      <c r="BG771" s="1302"/>
      <c r="BH771" s="1338"/>
      <c r="BI771" s="1269"/>
      <c r="BJ771" s="1342"/>
      <c r="BK771" s="1304"/>
      <c r="BL771" s="1305"/>
      <c r="BM771" s="1305"/>
      <c r="BN771" s="1305"/>
      <c r="BO771" s="1490">
        <f t="shared" si="329"/>
        <v>0</v>
      </c>
      <c r="BP771" s="1316">
        <f t="shared" si="341"/>
        <v>13786362</v>
      </c>
      <c r="BQ771" s="1305"/>
      <c r="BS771" s="1298">
        <f t="shared" si="322"/>
        <v>5</v>
      </c>
      <c r="BT771" s="1298">
        <f t="shared" si="323"/>
        <v>0</v>
      </c>
      <c r="BU771" s="1298">
        <f t="shared" si="324"/>
        <v>3</v>
      </c>
      <c r="BV771" s="1298">
        <f t="shared" si="325"/>
        <v>1</v>
      </c>
      <c r="BW771" s="1298">
        <f t="shared" si="326"/>
        <v>13786362</v>
      </c>
    </row>
    <row r="772" spans="1:75" ht="15" customHeight="1" x14ac:dyDescent="0.25">
      <c r="A772" s="1315">
        <v>2</v>
      </c>
      <c r="B772" s="1339">
        <v>43644</v>
      </c>
      <c r="C772" s="1268">
        <v>764</v>
      </c>
      <c r="D772" s="2265" t="s">
        <v>248</v>
      </c>
      <c r="E772" s="1266" t="s">
        <v>31</v>
      </c>
      <c r="F772" s="794">
        <v>8</v>
      </c>
      <c r="G772" s="1491">
        <f t="shared" si="327"/>
        <v>10654544</v>
      </c>
      <c r="H772" s="1268"/>
      <c r="I772" s="2605">
        <f t="shared" si="335"/>
        <v>0</v>
      </c>
      <c r="J772" s="808">
        <v>1</v>
      </c>
      <c r="K772" s="2605">
        <f t="shared" si="311"/>
        <v>2231818</v>
      </c>
      <c r="L772" s="2768"/>
      <c r="M772" s="2605">
        <f t="shared" si="312"/>
        <v>0</v>
      </c>
      <c r="N772" s="1505">
        <f t="shared" ref="N772:N778" si="342">F772+H772+J772+L772</f>
        <v>9</v>
      </c>
      <c r="O772" s="1494">
        <f t="shared" si="336"/>
        <v>12886362</v>
      </c>
      <c r="P772" s="1494">
        <f t="shared" ref="P772:P778" si="343">+N772*40000</f>
        <v>360000</v>
      </c>
      <c r="Q772" s="1271"/>
      <c r="R772" s="1508">
        <v>1331818</v>
      </c>
      <c r="S772" s="1508">
        <v>1931818</v>
      </c>
      <c r="T772" s="1508">
        <v>2231818</v>
      </c>
      <c r="U772" s="1508">
        <v>431818</v>
      </c>
      <c r="V772" s="1302"/>
      <c r="W772" s="1338"/>
      <c r="X772" s="2299"/>
      <c r="Y772" s="1338"/>
      <c r="Z772" s="2450"/>
      <c r="AA772" s="1342"/>
      <c r="AB772" s="1340"/>
      <c r="AC772" s="1229"/>
      <c r="AD772" s="1229"/>
      <c r="AE772" s="1229"/>
      <c r="AF772" s="1490">
        <f t="shared" si="313"/>
        <v>0</v>
      </c>
      <c r="AG772" s="1316">
        <f t="shared" si="314"/>
        <v>12886362</v>
      </c>
      <c r="AH772" s="1305"/>
      <c r="AI772" s="1313"/>
      <c r="AJ772" s="1267"/>
      <c r="AK772" s="1299"/>
      <c r="AL772" s="2538"/>
      <c r="AM772" s="2262"/>
      <c r="AN772" s="1266"/>
      <c r="AO772" s="1254"/>
      <c r="AP772" s="1491">
        <f t="shared" si="315"/>
        <v>0</v>
      </c>
      <c r="AQ772" s="1268"/>
      <c r="AR772" s="1492">
        <f t="shared" si="316"/>
        <v>0</v>
      </c>
      <c r="AS772" s="808"/>
      <c r="AT772" s="1492">
        <f t="shared" si="317"/>
        <v>0</v>
      </c>
      <c r="AU772" s="809"/>
      <c r="AV772" s="1492">
        <f t="shared" si="318"/>
        <v>0</v>
      </c>
      <c r="AW772" s="1493">
        <f t="shared" si="319"/>
        <v>0</v>
      </c>
      <c r="AX772" s="2153">
        <f t="shared" si="320"/>
        <v>0</v>
      </c>
      <c r="AY772" s="1495">
        <f t="shared" si="321"/>
        <v>0</v>
      </c>
      <c r="AZ772" s="2031"/>
      <c r="BA772" s="1508">
        <v>1331818</v>
      </c>
      <c r="BB772" s="1508">
        <v>1931818</v>
      </c>
      <c r="BC772" s="1508">
        <v>2231818</v>
      </c>
      <c r="BD772" s="1508">
        <v>431818</v>
      </c>
      <c r="BE772" s="2169"/>
      <c r="BF772" s="1338"/>
      <c r="BG772" s="1302"/>
      <c r="BH772" s="1338"/>
      <c r="BI772" s="1269"/>
      <c r="BJ772" s="1342"/>
      <c r="BK772" s="1304"/>
      <c r="BL772" s="1305"/>
      <c r="BM772" s="1305"/>
      <c r="BN772" s="1305"/>
      <c r="BO772" s="1490">
        <f t="shared" si="329"/>
        <v>0</v>
      </c>
      <c r="BP772" s="1316">
        <f t="shared" si="341"/>
        <v>12886362</v>
      </c>
      <c r="BQ772" s="1305"/>
      <c r="BS772" s="1298">
        <f t="shared" si="322"/>
        <v>8</v>
      </c>
      <c r="BT772" s="1298">
        <f t="shared" si="323"/>
        <v>0</v>
      </c>
      <c r="BU772" s="1298">
        <f t="shared" si="324"/>
        <v>1</v>
      </c>
      <c r="BV772" s="1298">
        <f t="shared" si="325"/>
        <v>0</v>
      </c>
      <c r="BW772" s="1298">
        <f t="shared" si="326"/>
        <v>12886362</v>
      </c>
    </row>
    <row r="773" spans="1:75" ht="15" customHeight="1" x14ac:dyDescent="0.25">
      <c r="A773" s="1315">
        <v>3</v>
      </c>
      <c r="B773" s="1339">
        <v>43644</v>
      </c>
      <c r="C773" s="1268">
        <v>765</v>
      </c>
      <c r="D773" s="2265" t="s">
        <v>217</v>
      </c>
      <c r="E773" s="1266" t="s">
        <v>31</v>
      </c>
      <c r="F773" s="794">
        <v>5</v>
      </c>
      <c r="G773" s="1491">
        <f t="shared" si="327"/>
        <v>6659090</v>
      </c>
      <c r="H773" s="1268"/>
      <c r="I773" s="2605">
        <f t="shared" si="335"/>
        <v>0</v>
      </c>
      <c r="J773" s="808"/>
      <c r="K773" s="2605">
        <f t="shared" si="311"/>
        <v>0</v>
      </c>
      <c r="L773" s="2768"/>
      <c r="M773" s="2605">
        <f t="shared" si="312"/>
        <v>0</v>
      </c>
      <c r="N773" s="1505">
        <f t="shared" si="342"/>
        <v>5</v>
      </c>
      <c r="O773" s="1494">
        <f t="shared" si="336"/>
        <v>6659090</v>
      </c>
      <c r="P773" s="1494">
        <f t="shared" si="343"/>
        <v>200000</v>
      </c>
      <c r="Q773" s="1271"/>
      <c r="R773" s="1508">
        <v>1331818</v>
      </c>
      <c r="S773" s="1508">
        <v>1931818</v>
      </c>
      <c r="T773" s="1508">
        <v>2231818</v>
      </c>
      <c r="U773" s="1508">
        <v>431818</v>
      </c>
      <c r="V773" s="1302"/>
      <c r="W773" s="1338"/>
      <c r="X773" s="2299"/>
      <c r="Y773" s="1338"/>
      <c r="Z773" s="1302"/>
      <c r="AA773" s="1342"/>
      <c r="AB773" s="1340"/>
      <c r="AC773" s="1229"/>
      <c r="AD773" s="1229"/>
      <c r="AE773" s="1229"/>
      <c r="AF773" s="1490">
        <f t="shared" si="313"/>
        <v>0</v>
      </c>
      <c r="AG773" s="1316">
        <f t="shared" si="314"/>
        <v>6659090</v>
      </c>
      <c r="AH773" s="1305"/>
      <c r="AI773" s="1313"/>
      <c r="AJ773" s="1267"/>
      <c r="AK773" s="1299"/>
      <c r="AL773" s="2538"/>
      <c r="AM773" s="2262"/>
      <c r="AN773" s="1266"/>
      <c r="AO773" s="1254"/>
      <c r="AP773" s="1491">
        <f t="shared" si="315"/>
        <v>0</v>
      </c>
      <c r="AQ773" s="1268"/>
      <c r="AR773" s="1492">
        <f t="shared" si="316"/>
        <v>0</v>
      </c>
      <c r="AS773" s="808"/>
      <c r="AT773" s="1492">
        <f t="shared" si="317"/>
        <v>0</v>
      </c>
      <c r="AU773" s="809"/>
      <c r="AV773" s="1492">
        <f t="shared" si="318"/>
        <v>0</v>
      </c>
      <c r="AW773" s="1493">
        <f t="shared" si="319"/>
        <v>0</v>
      </c>
      <c r="AX773" s="2153">
        <f t="shared" si="320"/>
        <v>0</v>
      </c>
      <c r="AY773" s="1495">
        <f t="shared" si="321"/>
        <v>0</v>
      </c>
      <c r="AZ773" s="1887"/>
      <c r="BA773" s="1508">
        <v>1331818</v>
      </c>
      <c r="BB773" s="1508">
        <v>1931818</v>
      </c>
      <c r="BC773" s="1508">
        <v>2231818</v>
      </c>
      <c r="BD773" s="1508">
        <v>431818</v>
      </c>
      <c r="BE773" s="2169"/>
      <c r="BF773" s="1338"/>
      <c r="BG773" s="1302"/>
      <c r="BH773" s="1338"/>
      <c r="BI773" s="1302"/>
      <c r="BJ773" s="1342"/>
      <c r="BK773" s="1304"/>
      <c r="BL773" s="1305"/>
      <c r="BM773" s="1305"/>
      <c r="BN773" s="1305"/>
      <c r="BO773" s="1490">
        <f t="shared" si="329"/>
        <v>0</v>
      </c>
      <c r="BP773" s="1316">
        <f t="shared" si="341"/>
        <v>6659090</v>
      </c>
      <c r="BQ773" s="1305"/>
      <c r="BS773" s="1298">
        <f t="shared" si="322"/>
        <v>5</v>
      </c>
      <c r="BT773" s="1298">
        <f t="shared" si="323"/>
        <v>0</v>
      </c>
      <c r="BU773" s="1298">
        <f t="shared" si="324"/>
        <v>0</v>
      </c>
      <c r="BV773" s="1298">
        <f t="shared" si="325"/>
        <v>0</v>
      </c>
      <c r="BW773" s="1298">
        <f t="shared" si="326"/>
        <v>6659090</v>
      </c>
    </row>
    <row r="774" spans="1:75" ht="15" customHeight="1" x14ac:dyDescent="0.25">
      <c r="A774" s="1315">
        <v>4</v>
      </c>
      <c r="B774" s="1339">
        <v>43644</v>
      </c>
      <c r="C774" s="1268">
        <v>766</v>
      </c>
      <c r="D774" s="2265" t="s">
        <v>94</v>
      </c>
      <c r="E774" s="1266" t="s">
        <v>31</v>
      </c>
      <c r="F774" s="794">
        <v>3</v>
      </c>
      <c r="G774" s="1491">
        <f t="shared" si="327"/>
        <v>3995454</v>
      </c>
      <c r="H774" s="1268"/>
      <c r="I774" s="2605">
        <f t="shared" si="335"/>
        <v>0</v>
      </c>
      <c r="J774" s="808">
        <v>2</v>
      </c>
      <c r="K774" s="2605">
        <f t="shared" si="311"/>
        <v>4463636</v>
      </c>
      <c r="L774" s="2768"/>
      <c r="M774" s="2605">
        <f t="shared" si="312"/>
        <v>0</v>
      </c>
      <c r="N774" s="1505">
        <f t="shared" si="342"/>
        <v>5</v>
      </c>
      <c r="O774" s="1494">
        <f t="shared" si="336"/>
        <v>8459090</v>
      </c>
      <c r="P774" s="1494">
        <f t="shared" si="343"/>
        <v>200000</v>
      </c>
      <c r="Q774" s="1271"/>
      <c r="R774" s="1508">
        <v>1331818</v>
      </c>
      <c r="S774" s="1508">
        <v>1931818</v>
      </c>
      <c r="T774" s="1508">
        <v>2231818</v>
      </c>
      <c r="U774" s="1508">
        <v>431818</v>
      </c>
      <c r="V774" s="1302"/>
      <c r="W774" s="1338"/>
      <c r="X774" s="2299"/>
      <c r="Y774" s="1338"/>
      <c r="Z774" s="2450"/>
      <c r="AA774" s="1342"/>
      <c r="AB774" s="1340"/>
      <c r="AC774" s="1229"/>
      <c r="AD774" s="1229"/>
      <c r="AE774" s="1229"/>
      <c r="AF774" s="1490">
        <f t="shared" si="313"/>
        <v>0</v>
      </c>
      <c r="AG774" s="1316">
        <f t="shared" si="314"/>
        <v>8459090</v>
      </c>
      <c r="AH774" s="1305"/>
      <c r="AI774" s="1313"/>
      <c r="AJ774" s="1315"/>
      <c r="AK774" s="1299"/>
      <c r="AL774" s="2538"/>
      <c r="AM774" s="2255"/>
      <c r="AN774" s="1266"/>
      <c r="AO774" s="1254"/>
      <c r="AP774" s="1491">
        <f t="shared" si="315"/>
        <v>0</v>
      </c>
      <c r="AQ774" s="1268"/>
      <c r="AR774" s="1492">
        <f t="shared" si="316"/>
        <v>0</v>
      </c>
      <c r="AS774" s="808"/>
      <c r="AT774" s="1492">
        <f t="shared" si="317"/>
        <v>0</v>
      </c>
      <c r="AU774" s="809"/>
      <c r="AV774" s="1492">
        <f t="shared" si="318"/>
        <v>0</v>
      </c>
      <c r="AW774" s="1493">
        <f t="shared" si="319"/>
        <v>0</v>
      </c>
      <c r="AX774" s="2153">
        <f t="shared" si="320"/>
        <v>0</v>
      </c>
      <c r="AY774" s="1495">
        <f t="shared" si="321"/>
        <v>0</v>
      </c>
      <c r="AZ774" s="1887"/>
      <c r="BA774" s="1508">
        <v>1331818</v>
      </c>
      <c r="BB774" s="1508">
        <v>1931818</v>
      </c>
      <c r="BC774" s="1508">
        <v>2231818</v>
      </c>
      <c r="BD774" s="1508">
        <v>431818</v>
      </c>
      <c r="BE774" s="2169"/>
      <c r="BF774" s="1338"/>
      <c r="BG774" s="1302"/>
      <c r="BH774" s="1338"/>
      <c r="BI774" s="1269"/>
      <c r="BJ774" s="1342"/>
      <c r="BK774" s="1304"/>
      <c r="BL774" s="1305"/>
      <c r="BM774" s="1305"/>
      <c r="BN774" s="1305"/>
      <c r="BO774" s="1490">
        <f t="shared" si="329"/>
        <v>0</v>
      </c>
      <c r="BP774" s="1316">
        <f t="shared" si="341"/>
        <v>8459090</v>
      </c>
      <c r="BQ774" s="1305"/>
      <c r="BS774" s="1298">
        <f t="shared" si="322"/>
        <v>3</v>
      </c>
      <c r="BT774" s="1298">
        <f t="shared" si="323"/>
        <v>0</v>
      </c>
      <c r="BU774" s="1298">
        <f t="shared" si="324"/>
        <v>2</v>
      </c>
      <c r="BV774" s="1298">
        <f t="shared" si="325"/>
        <v>0</v>
      </c>
      <c r="BW774" s="1298">
        <f t="shared" si="326"/>
        <v>8459090</v>
      </c>
    </row>
    <row r="775" spans="1:75" ht="15" customHeight="1" x14ac:dyDescent="0.25">
      <c r="A775" s="1315">
        <v>5</v>
      </c>
      <c r="B775" s="1339">
        <v>43644</v>
      </c>
      <c r="C775" s="1268">
        <v>767</v>
      </c>
      <c r="D775" s="2265" t="s">
        <v>254</v>
      </c>
      <c r="E775" s="1266" t="s">
        <v>57</v>
      </c>
      <c r="F775" s="794">
        <v>5</v>
      </c>
      <c r="G775" s="1491">
        <f t="shared" si="327"/>
        <v>6659090</v>
      </c>
      <c r="H775" s="1268"/>
      <c r="I775" s="2605">
        <f t="shared" si="335"/>
        <v>0</v>
      </c>
      <c r="J775" s="808">
        <v>5</v>
      </c>
      <c r="K775" s="2605">
        <f t="shared" si="311"/>
        <v>11159090</v>
      </c>
      <c r="L775" s="2768"/>
      <c r="M775" s="2605">
        <f t="shared" si="312"/>
        <v>0</v>
      </c>
      <c r="N775" s="1505">
        <f t="shared" si="342"/>
        <v>10</v>
      </c>
      <c r="O775" s="1494">
        <f t="shared" si="336"/>
        <v>17818180</v>
      </c>
      <c r="P775" s="1494">
        <f t="shared" si="343"/>
        <v>400000</v>
      </c>
      <c r="Q775" s="1271"/>
      <c r="R775" s="1508">
        <v>1331818</v>
      </c>
      <c r="S775" s="1508">
        <v>1931818</v>
      </c>
      <c r="T775" s="1508">
        <v>2231818</v>
      </c>
      <c r="U775" s="1508">
        <v>431818</v>
      </c>
      <c r="V775" s="1302"/>
      <c r="W775" s="1338"/>
      <c r="X775" s="2299"/>
      <c r="Y775" s="1338"/>
      <c r="Z775" s="2450"/>
      <c r="AA775" s="1342"/>
      <c r="AB775" s="1340"/>
      <c r="AC775" s="1229"/>
      <c r="AD775" s="1229"/>
      <c r="AE775" s="1229"/>
      <c r="AF775" s="1490">
        <f t="shared" si="313"/>
        <v>0</v>
      </c>
      <c r="AG775" s="1316">
        <f t="shared" si="314"/>
        <v>17818180</v>
      </c>
      <c r="AH775" s="1305"/>
      <c r="AI775" s="1313"/>
      <c r="AJ775" s="1315"/>
      <c r="AK775" s="1299"/>
      <c r="AL775" s="2538"/>
      <c r="AM775" s="2255"/>
      <c r="AN775" s="1266"/>
      <c r="AO775" s="1254"/>
      <c r="AP775" s="1491">
        <f t="shared" si="315"/>
        <v>0</v>
      </c>
      <c r="AQ775" s="1268"/>
      <c r="AR775" s="1492">
        <f t="shared" si="316"/>
        <v>0</v>
      </c>
      <c r="AS775" s="808"/>
      <c r="AT775" s="1492">
        <f t="shared" si="317"/>
        <v>0</v>
      </c>
      <c r="AU775" s="809"/>
      <c r="AV775" s="1492">
        <f t="shared" si="318"/>
        <v>0</v>
      </c>
      <c r="AW775" s="1493">
        <f t="shared" si="319"/>
        <v>0</v>
      </c>
      <c r="AX775" s="2153">
        <f t="shared" si="320"/>
        <v>0</v>
      </c>
      <c r="AY775" s="1495">
        <f t="shared" si="321"/>
        <v>0</v>
      </c>
      <c r="AZ775" s="1887"/>
      <c r="BA775" s="1508">
        <v>1331818</v>
      </c>
      <c r="BB775" s="1508">
        <v>1931818</v>
      </c>
      <c r="BC775" s="1508">
        <v>2231818</v>
      </c>
      <c r="BD775" s="1508">
        <v>431818</v>
      </c>
      <c r="BE775" s="2169"/>
      <c r="BF775" s="1338"/>
      <c r="BG775" s="1302"/>
      <c r="BH775" s="1338"/>
      <c r="BI775" s="1302"/>
      <c r="BJ775" s="1342"/>
      <c r="BK775" s="1304"/>
      <c r="BL775" s="1305"/>
      <c r="BM775" s="1305"/>
      <c r="BN775" s="1305"/>
      <c r="BO775" s="1490">
        <f t="shared" si="329"/>
        <v>0</v>
      </c>
      <c r="BP775" s="1316">
        <f t="shared" si="341"/>
        <v>17818180</v>
      </c>
      <c r="BQ775" s="1305"/>
      <c r="BS775" s="1298">
        <f t="shared" si="322"/>
        <v>5</v>
      </c>
      <c r="BT775" s="1298">
        <f t="shared" si="323"/>
        <v>0</v>
      </c>
      <c r="BU775" s="1298">
        <f t="shared" si="324"/>
        <v>5</v>
      </c>
      <c r="BV775" s="1298">
        <f t="shared" si="325"/>
        <v>0</v>
      </c>
      <c r="BW775" s="1298">
        <f t="shared" si="326"/>
        <v>17818180</v>
      </c>
    </row>
    <row r="776" spans="1:75" ht="15" customHeight="1" x14ac:dyDescent="0.25">
      <c r="A776" s="1315">
        <v>6</v>
      </c>
      <c r="B776" s="1339">
        <v>43644</v>
      </c>
      <c r="C776" s="1268">
        <v>768</v>
      </c>
      <c r="D776" s="2265" t="s">
        <v>70</v>
      </c>
      <c r="E776" s="1266" t="s">
        <v>57</v>
      </c>
      <c r="F776" s="794">
        <v>6</v>
      </c>
      <c r="G776" s="1491">
        <f t="shared" si="327"/>
        <v>7990908</v>
      </c>
      <c r="H776" s="1268"/>
      <c r="I776" s="2605">
        <f t="shared" si="335"/>
        <v>0</v>
      </c>
      <c r="J776" s="808">
        <v>4</v>
      </c>
      <c r="K776" s="2605">
        <f t="shared" ref="K776:K838" si="344">J776*T776</f>
        <v>8927272</v>
      </c>
      <c r="L776" s="2768"/>
      <c r="M776" s="2605">
        <f t="shared" ref="M776:M839" si="345">L776*U776</f>
        <v>0</v>
      </c>
      <c r="N776" s="1505">
        <f t="shared" si="342"/>
        <v>10</v>
      </c>
      <c r="O776" s="1494">
        <f t="shared" si="336"/>
        <v>16918180</v>
      </c>
      <c r="P776" s="1494">
        <f t="shared" si="343"/>
        <v>400000</v>
      </c>
      <c r="Q776" s="1271"/>
      <c r="R776" s="1508">
        <v>1331818</v>
      </c>
      <c r="S776" s="1508">
        <v>1931818</v>
      </c>
      <c r="T776" s="1508">
        <v>2231818</v>
      </c>
      <c r="U776" s="1508">
        <v>431818</v>
      </c>
      <c r="V776" s="1302"/>
      <c r="W776" s="1338"/>
      <c r="X776" s="2299"/>
      <c r="Y776" s="1338"/>
      <c r="Z776" s="2450"/>
      <c r="AA776" s="1342"/>
      <c r="AB776" s="1340"/>
      <c r="AC776" s="1229"/>
      <c r="AD776" s="1229"/>
      <c r="AE776" s="1229"/>
      <c r="AF776" s="1490">
        <f t="shared" ref="AF776:AF839" si="346">W776+Y776+AA776+AC776</f>
        <v>0</v>
      </c>
      <c r="AG776" s="1316">
        <f t="shared" ref="AG776:AG839" si="347">O776-AF776</f>
        <v>16918180</v>
      </c>
      <c r="AH776" s="1305"/>
      <c r="AI776" s="1313"/>
      <c r="AJ776" s="1315"/>
      <c r="AK776" s="1299"/>
      <c r="AL776" s="2538"/>
      <c r="AM776" s="2255"/>
      <c r="AN776" s="1266"/>
      <c r="AO776" s="1254"/>
      <c r="AP776" s="1491">
        <f t="shared" ref="AP776:AP839" si="348">AO776*BA776</f>
        <v>0</v>
      </c>
      <c r="AQ776" s="1268"/>
      <c r="AR776" s="1492">
        <f t="shared" ref="AR776:AR839" si="349">AQ776*BB776</f>
        <v>0</v>
      </c>
      <c r="AS776" s="808"/>
      <c r="AT776" s="1492">
        <f t="shared" ref="AT776:AT839" si="350">AS776*BC776</f>
        <v>0</v>
      </c>
      <c r="AU776" s="809"/>
      <c r="AV776" s="1492">
        <f t="shared" ref="AV776:AV839" si="351">AU776*BD776</f>
        <v>0</v>
      </c>
      <c r="AW776" s="1493">
        <f t="shared" ref="AW776:AW839" si="352">AO776+AQ776+AS776+AU776</f>
        <v>0</v>
      </c>
      <c r="AX776" s="2153">
        <f t="shared" ref="AX776:AX839" si="353">AP776+AR776+AT776+AV776</f>
        <v>0</v>
      </c>
      <c r="AY776" s="1495">
        <f t="shared" ref="AY776:AY839" si="354">AW776*40000</f>
        <v>0</v>
      </c>
      <c r="AZ776" s="1887"/>
      <c r="BA776" s="1508">
        <v>1331818</v>
      </c>
      <c r="BB776" s="1508">
        <v>1931818</v>
      </c>
      <c r="BC776" s="1508">
        <v>2231818</v>
      </c>
      <c r="BD776" s="1508">
        <v>431818</v>
      </c>
      <c r="BE776" s="2169"/>
      <c r="BF776" s="1338"/>
      <c r="BG776" s="1302"/>
      <c r="BH776" s="1338"/>
      <c r="BI776" s="1269"/>
      <c r="BJ776" s="1342"/>
      <c r="BK776" s="1304"/>
      <c r="BL776" s="1305"/>
      <c r="BM776" s="1305"/>
      <c r="BN776" s="1305"/>
      <c r="BO776" s="1490">
        <f t="shared" si="329"/>
        <v>0</v>
      </c>
      <c r="BP776" s="1316">
        <f t="shared" si="341"/>
        <v>16918180</v>
      </c>
      <c r="BQ776" s="1305"/>
      <c r="BS776" s="1298">
        <f t="shared" ref="BS776:BS839" si="355">F776-AO776</f>
        <v>6</v>
      </c>
      <c r="BT776" s="1298">
        <f t="shared" ref="BT776:BT839" si="356">H776-AQ776</f>
        <v>0</v>
      </c>
      <c r="BU776" s="1298">
        <f t="shared" ref="BU776:BU839" si="357">J776-AS776</f>
        <v>4</v>
      </c>
      <c r="BV776" s="1298">
        <f t="shared" ref="BV776:BV839" si="358">L776-AU776</f>
        <v>0</v>
      </c>
      <c r="BW776" s="1298">
        <f t="shared" ref="BW776:BW839" si="359">O776-AX776</f>
        <v>16918180</v>
      </c>
    </row>
    <row r="777" spans="1:75" ht="15" customHeight="1" x14ac:dyDescent="0.25">
      <c r="A777" s="1315">
        <v>7</v>
      </c>
      <c r="B777" s="1339">
        <v>43644</v>
      </c>
      <c r="C777" s="1268">
        <v>769</v>
      </c>
      <c r="D777" s="2265" t="s">
        <v>103</v>
      </c>
      <c r="E777" s="1266" t="s">
        <v>57</v>
      </c>
      <c r="F777" s="794">
        <v>7</v>
      </c>
      <c r="G777" s="1491">
        <f t="shared" ref="G777:G840" si="360">F777*R777</f>
        <v>9322726</v>
      </c>
      <c r="H777" s="1268"/>
      <c r="I777" s="2605">
        <f t="shared" si="335"/>
        <v>0</v>
      </c>
      <c r="J777" s="808">
        <v>3</v>
      </c>
      <c r="K777" s="2605">
        <f t="shared" si="344"/>
        <v>6695454</v>
      </c>
      <c r="L777" s="2768">
        <v>1</v>
      </c>
      <c r="M777" s="2605">
        <f t="shared" si="345"/>
        <v>431818</v>
      </c>
      <c r="N777" s="1505">
        <f t="shared" si="342"/>
        <v>11</v>
      </c>
      <c r="O777" s="1494">
        <f t="shared" si="336"/>
        <v>16449998</v>
      </c>
      <c r="P777" s="1494">
        <f t="shared" si="343"/>
        <v>440000</v>
      </c>
      <c r="Q777" s="1271"/>
      <c r="R777" s="1508">
        <v>1331818</v>
      </c>
      <c r="S777" s="1508">
        <v>1931818</v>
      </c>
      <c r="T777" s="1508">
        <v>2231818</v>
      </c>
      <c r="U777" s="1508">
        <v>431818</v>
      </c>
      <c r="V777" s="1302"/>
      <c r="W777" s="1338"/>
      <c r="X777" s="2299"/>
      <c r="Y777" s="1338"/>
      <c r="Z777" s="2450"/>
      <c r="AA777" s="1342"/>
      <c r="AB777" s="1340"/>
      <c r="AC777" s="1229"/>
      <c r="AD777" s="1229"/>
      <c r="AE777" s="1229"/>
      <c r="AF777" s="1490">
        <f t="shared" si="346"/>
        <v>0</v>
      </c>
      <c r="AG777" s="1316">
        <f t="shared" si="347"/>
        <v>16449998</v>
      </c>
      <c r="AH777" s="1305"/>
      <c r="AI777" s="1313"/>
      <c r="AJ777" s="1315"/>
      <c r="AK777" s="1299"/>
      <c r="AL777" s="2538"/>
      <c r="AM777" s="2255"/>
      <c r="AN777" s="1266"/>
      <c r="AO777" s="1254"/>
      <c r="AP777" s="1491">
        <f t="shared" si="348"/>
        <v>0</v>
      </c>
      <c r="AQ777" s="1268"/>
      <c r="AR777" s="1492">
        <f t="shared" si="349"/>
        <v>0</v>
      </c>
      <c r="AS777" s="808"/>
      <c r="AT777" s="1492">
        <f t="shared" si="350"/>
        <v>0</v>
      </c>
      <c r="AU777" s="809"/>
      <c r="AV777" s="1492">
        <f t="shared" si="351"/>
        <v>0</v>
      </c>
      <c r="AW777" s="1493">
        <f t="shared" si="352"/>
        <v>0</v>
      </c>
      <c r="AX777" s="2153">
        <f t="shared" si="353"/>
        <v>0</v>
      </c>
      <c r="AY777" s="1495">
        <f t="shared" si="354"/>
        <v>0</v>
      </c>
      <c r="AZ777" s="1887"/>
      <c r="BA777" s="1508">
        <v>1331818</v>
      </c>
      <c r="BB777" s="1508">
        <v>1931818</v>
      </c>
      <c r="BC777" s="1508">
        <v>2231818</v>
      </c>
      <c r="BD777" s="1508">
        <v>431818</v>
      </c>
      <c r="BE777" s="2169"/>
      <c r="BF777" s="1338"/>
      <c r="BG777" s="1302"/>
      <c r="BH777" s="1338"/>
      <c r="BI777" s="1303"/>
      <c r="BJ777" s="1342"/>
      <c r="BK777" s="1304"/>
      <c r="BL777" s="1305"/>
      <c r="BM777" s="1305"/>
      <c r="BN777" s="1305"/>
      <c r="BO777" s="1490">
        <f t="shared" ref="BO777:BO840" si="361">BF777+BH777+BJ777+BL777</f>
        <v>0</v>
      </c>
      <c r="BP777" s="1316">
        <f t="shared" si="341"/>
        <v>16449998</v>
      </c>
      <c r="BQ777" s="1305"/>
      <c r="BS777" s="1298">
        <f t="shared" si="355"/>
        <v>7</v>
      </c>
      <c r="BT777" s="1298">
        <f t="shared" si="356"/>
        <v>0</v>
      </c>
      <c r="BU777" s="1298">
        <f t="shared" si="357"/>
        <v>3</v>
      </c>
      <c r="BV777" s="1298">
        <f t="shared" si="358"/>
        <v>1</v>
      </c>
      <c r="BW777" s="1298">
        <f t="shared" si="359"/>
        <v>16449998</v>
      </c>
    </row>
    <row r="778" spans="1:75" ht="15" customHeight="1" x14ac:dyDescent="0.25">
      <c r="A778" s="1315">
        <v>8</v>
      </c>
      <c r="B778" s="1339">
        <v>43644</v>
      </c>
      <c r="C778" s="1268">
        <v>770</v>
      </c>
      <c r="D778" s="2265" t="s">
        <v>262</v>
      </c>
      <c r="E778" s="1266" t="s">
        <v>31</v>
      </c>
      <c r="F778" s="794">
        <v>10</v>
      </c>
      <c r="G778" s="1491">
        <f t="shared" si="360"/>
        <v>13318180</v>
      </c>
      <c r="H778" s="1268"/>
      <c r="I778" s="2605">
        <f t="shared" si="335"/>
        <v>0</v>
      </c>
      <c r="J778" s="808">
        <v>1</v>
      </c>
      <c r="K778" s="2605">
        <f t="shared" si="344"/>
        <v>2231818</v>
      </c>
      <c r="L778" s="2768"/>
      <c r="M778" s="2605">
        <f t="shared" si="345"/>
        <v>0</v>
      </c>
      <c r="N778" s="1505">
        <f t="shared" si="342"/>
        <v>11</v>
      </c>
      <c r="O778" s="1494">
        <f t="shared" si="336"/>
        <v>15549998</v>
      </c>
      <c r="P778" s="1494">
        <f t="shared" si="343"/>
        <v>440000</v>
      </c>
      <c r="Q778" s="1271"/>
      <c r="R778" s="1508">
        <v>1331818</v>
      </c>
      <c r="S778" s="1508">
        <v>1931818</v>
      </c>
      <c r="T778" s="1508">
        <v>2231818</v>
      </c>
      <c r="U778" s="1508">
        <v>431818</v>
      </c>
      <c r="V778" s="1302"/>
      <c r="W778" s="1338"/>
      <c r="X778" s="2299"/>
      <c r="Y778" s="1338"/>
      <c r="Z778" s="2450"/>
      <c r="AA778" s="1342"/>
      <c r="AB778" s="1340"/>
      <c r="AC778" s="1229"/>
      <c r="AD778" s="1229"/>
      <c r="AE778" s="1229"/>
      <c r="AF778" s="1490">
        <f t="shared" si="346"/>
        <v>0</v>
      </c>
      <c r="AG778" s="1316">
        <f t="shared" si="347"/>
        <v>15549998</v>
      </c>
      <c r="AH778" s="1305"/>
      <c r="AI778" s="1313"/>
      <c r="AJ778" s="1315"/>
      <c r="AK778" s="1299"/>
      <c r="AL778" s="2538"/>
      <c r="AM778" s="2255"/>
      <c r="AN778" s="1266"/>
      <c r="AO778" s="1254"/>
      <c r="AP778" s="1491">
        <f t="shared" si="348"/>
        <v>0</v>
      </c>
      <c r="AQ778" s="1268"/>
      <c r="AR778" s="1492">
        <f t="shared" si="349"/>
        <v>0</v>
      </c>
      <c r="AS778" s="808"/>
      <c r="AT778" s="1492">
        <f t="shared" si="350"/>
        <v>0</v>
      </c>
      <c r="AU778" s="809"/>
      <c r="AV778" s="1492">
        <f t="shared" si="351"/>
        <v>0</v>
      </c>
      <c r="AW778" s="1493">
        <f t="shared" si="352"/>
        <v>0</v>
      </c>
      <c r="AX778" s="2153">
        <f t="shared" si="353"/>
        <v>0</v>
      </c>
      <c r="AY778" s="1495">
        <f t="shared" si="354"/>
        <v>0</v>
      </c>
      <c r="AZ778" s="1887"/>
      <c r="BA778" s="1508">
        <v>1331818</v>
      </c>
      <c r="BB778" s="1508">
        <v>1931818</v>
      </c>
      <c r="BC778" s="1508">
        <v>2231818</v>
      </c>
      <c r="BD778" s="1508">
        <v>431818</v>
      </c>
      <c r="BE778" s="2169"/>
      <c r="BF778" s="1338"/>
      <c r="BG778" s="1302"/>
      <c r="BH778" s="1338"/>
      <c r="BI778" s="1269"/>
      <c r="BJ778" s="1342"/>
      <c r="BK778" s="1304"/>
      <c r="BL778" s="1305"/>
      <c r="BM778" s="1305"/>
      <c r="BN778" s="1305"/>
      <c r="BO778" s="1490">
        <f t="shared" si="361"/>
        <v>0</v>
      </c>
      <c r="BP778" s="1316">
        <f t="shared" si="341"/>
        <v>15549998</v>
      </c>
      <c r="BQ778" s="1305"/>
      <c r="BS778" s="1298">
        <f t="shared" si="355"/>
        <v>10</v>
      </c>
      <c r="BT778" s="1298">
        <f t="shared" si="356"/>
        <v>0</v>
      </c>
      <c r="BU778" s="1298">
        <f t="shared" si="357"/>
        <v>1</v>
      </c>
      <c r="BV778" s="1298">
        <f t="shared" si="358"/>
        <v>0</v>
      </c>
      <c r="BW778" s="1298">
        <f t="shared" si="359"/>
        <v>15549998</v>
      </c>
    </row>
    <row r="779" spans="1:75" ht="15" customHeight="1" x14ac:dyDescent="0.25">
      <c r="A779" s="1315">
        <v>9</v>
      </c>
      <c r="B779" s="1339">
        <v>43644</v>
      </c>
      <c r="C779" s="1268">
        <v>771</v>
      </c>
      <c r="D779" s="2265" t="s">
        <v>38</v>
      </c>
      <c r="E779" s="1266" t="s">
        <v>31</v>
      </c>
      <c r="F779" s="794">
        <v>10</v>
      </c>
      <c r="G779" s="1491">
        <f t="shared" si="360"/>
        <v>13318180</v>
      </c>
      <c r="H779" s="2728"/>
      <c r="I779" s="2605">
        <f t="shared" si="335"/>
        <v>0</v>
      </c>
      <c r="J779" s="2729"/>
      <c r="K779" s="2605">
        <f t="shared" si="344"/>
        <v>0</v>
      </c>
      <c r="L779" s="2770"/>
      <c r="M779" s="2605">
        <f t="shared" si="345"/>
        <v>0</v>
      </c>
      <c r="N779" s="1505">
        <f>F779+H779+J779+L779</f>
        <v>10</v>
      </c>
      <c r="O779" s="1494">
        <f t="shared" si="336"/>
        <v>13318180</v>
      </c>
      <c r="P779" s="1494">
        <f>+N779*40000</f>
        <v>400000</v>
      </c>
      <c r="Q779" s="1271"/>
      <c r="R779" s="1508">
        <v>1331818</v>
      </c>
      <c r="S779" s="1508">
        <v>1931818</v>
      </c>
      <c r="T779" s="1508">
        <v>2231818</v>
      </c>
      <c r="U779" s="1508">
        <v>431818</v>
      </c>
      <c r="V779" s="1302"/>
      <c r="W779" s="1338"/>
      <c r="X779" s="2299"/>
      <c r="Y779" s="1338"/>
      <c r="Z779" s="2450"/>
      <c r="AA779" s="1342"/>
      <c r="AB779" s="1340"/>
      <c r="AC779" s="1229"/>
      <c r="AD779" s="1229"/>
      <c r="AE779" s="1229"/>
      <c r="AF779" s="1490">
        <f t="shared" si="346"/>
        <v>0</v>
      </c>
      <c r="AG779" s="1316">
        <f t="shared" si="347"/>
        <v>13318180</v>
      </c>
      <c r="AH779" s="1305"/>
      <c r="AI779" s="1313"/>
      <c r="AJ779" s="1267"/>
      <c r="AK779" s="1299"/>
      <c r="AL779" s="2538"/>
      <c r="AM779" s="2262"/>
      <c r="AN779" s="1266"/>
      <c r="AO779" s="1254"/>
      <c r="AP779" s="1491">
        <f t="shared" si="348"/>
        <v>0</v>
      </c>
      <c r="AQ779" s="794"/>
      <c r="AR779" s="1492">
        <f t="shared" si="349"/>
        <v>0</v>
      </c>
      <c r="AS779" s="794"/>
      <c r="AT779" s="1492">
        <f t="shared" si="350"/>
        <v>0</v>
      </c>
      <c r="AU779" s="794"/>
      <c r="AV779" s="1492">
        <f t="shared" si="351"/>
        <v>0</v>
      </c>
      <c r="AW779" s="1493">
        <f t="shared" si="352"/>
        <v>0</v>
      </c>
      <c r="AX779" s="2153">
        <f t="shared" si="353"/>
        <v>0</v>
      </c>
      <c r="AY779" s="1495">
        <f t="shared" si="354"/>
        <v>0</v>
      </c>
      <c r="AZ779" s="1887"/>
      <c r="BA779" s="1508">
        <v>1331818</v>
      </c>
      <c r="BB779" s="1508">
        <v>1931818</v>
      </c>
      <c r="BC779" s="1508">
        <v>2231818</v>
      </c>
      <c r="BD779" s="1508">
        <v>431818</v>
      </c>
      <c r="BE779" s="2169"/>
      <c r="BF779" s="1338"/>
      <c r="BG779" s="1302"/>
      <c r="BH779" s="1338"/>
      <c r="BI779" s="1269"/>
      <c r="BJ779" s="1342"/>
      <c r="BK779" s="1304"/>
      <c r="BL779" s="1305"/>
      <c r="BM779" s="1305"/>
      <c r="BN779" s="1305"/>
      <c r="BO779" s="1490">
        <f t="shared" si="361"/>
        <v>0</v>
      </c>
      <c r="BP779" s="1316">
        <f t="shared" si="341"/>
        <v>13318180</v>
      </c>
      <c r="BQ779" s="1305"/>
      <c r="BS779" s="1298">
        <f t="shared" si="355"/>
        <v>10</v>
      </c>
      <c r="BT779" s="1298">
        <f t="shared" si="356"/>
        <v>0</v>
      </c>
      <c r="BU779" s="1298">
        <f t="shared" si="357"/>
        <v>0</v>
      </c>
      <c r="BV779" s="1298">
        <f t="shared" si="358"/>
        <v>0</v>
      </c>
      <c r="BW779" s="1298">
        <f t="shared" si="359"/>
        <v>13318180</v>
      </c>
    </row>
    <row r="780" spans="1:75" ht="15" customHeight="1" x14ac:dyDescent="0.25">
      <c r="A780" s="1315">
        <v>10</v>
      </c>
      <c r="B780" s="1339">
        <v>43644</v>
      </c>
      <c r="C780" s="1268">
        <v>772</v>
      </c>
      <c r="D780" s="2265" t="s">
        <v>45</v>
      </c>
      <c r="E780" s="1266" t="s">
        <v>43</v>
      </c>
      <c r="F780" s="794">
        <v>8</v>
      </c>
      <c r="G780" s="1491">
        <f t="shared" si="360"/>
        <v>10654544</v>
      </c>
      <c r="H780" s="2728"/>
      <c r="I780" s="2605">
        <f t="shared" si="335"/>
        <v>0</v>
      </c>
      <c r="J780" s="2729">
        <v>2</v>
      </c>
      <c r="K780" s="2605">
        <f t="shared" si="344"/>
        <v>4463636</v>
      </c>
      <c r="L780" s="2770"/>
      <c r="M780" s="2605">
        <f t="shared" si="345"/>
        <v>0</v>
      </c>
      <c r="N780" s="1505">
        <f t="shared" ref="N780:N788" si="362">F780+H780+J780+L780</f>
        <v>10</v>
      </c>
      <c r="O780" s="1494">
        <f t="shared" si="336"/>
        <v>15118180</v>
      </c>
      <c r="P780" s="1494">
        <f t="shared" ref="P780:P788" si="363">+N780*40000</f>
        <v>400000</v>
      </c>
      <c r="Q780" s="1271"/>
      <c r="R780" s="1508">
        <v>1331818</v>
      </c>
      <c r="S780" s="1508">
        <v>1931818</v>
      </c>
      <c r="T780" s="1508">
        <v>2231818</v>
      </c>
      <c r="U780" s="1508">
        <v>431818</v>
      </c>
      <c r="V780" s="1302"/>
      <c r="W780" s="1338"/>
      <c r="X780" s="2299"/>
      <c r="Y780" s="1338"/>
      <c r="Z780" s="2450"/>
      <c r="AA780" s="1342"/>
      <c r="AB780" s="1303"/>
      <c r="AC780" s="1640"/>
      <c r="AD780" s="1640"/>
      <c r="AE780" s="1640"/>
      <c r="AF780" s="1490">
        <f t="shared" si="346"/>
        <v>0</v>
      </c>
      <c r="AG780" s="1316">
        <f t="shared" si="347"/>
        <v>15118180</v>
      </c>
      <c r="AH780" s="1305"/>
      <c r="AI780" s="1313"/>
      <c r="AJ780" s="1267"/>
      <c r="AK780" s="1299"/>
      <c r="AL780" s="2538"/>
      <c r="AM780" s="2262"/>
      <c r="AN780" s="1266"/>
      <c r="AO780" s="1254"/>
      <c r="AP780" s="1491">
        <f t="shared" si="348"/>
        <v>0</v>
      </c>
      <c r="AQ780" s="794"/>
      <c r="AR780" s="1492">
        <f t="shared" si="349"/>
        <v>0</v>
      </c>
      <c r="AS780" s="794"/>
      <c r="AT780" s="1492">
        <f t="shared" si="350"/>
        <v>0</v>
      </c>
      <c r="AU780" s="794"/>
      <c r="AV780" s="1492">
        <f t="shared" si="351"/>
        <v>0</v>
      </c>
      <c r="AW780" s="1493">
        <f t="shared" si="352"/>
        <v>0</v>
      </c>
      <c r="AX780" s="2153">
        <f t="shared" si="353"/>
        <v>0</v>
      </c>
      <c r="AY780" s="1495">
        <f t="shared" si="354"/>
        <v>0</v>
      </c>
      <c r="AZ780" s="1887"/>
      <c r="BA780" s="1508">
        <v>1331818</v>
      </c>
      <c r="BB780" s="1508">
        <v>1931818</v>
      </c>
      <c r="BC780" s="1508">
        <v>2231818</v>
      </c>
      <c r="BD780" s="1508">
        <v>431818</v>
      </c>
      <c r="BE780" s="2169"/>
      <c r="BF780" s="1338"/>
      <c r="BG780" s="1302"/>
      <c r="BH780" s="1338"/>
      <c r="BI780" s="1269"/>
      <c r="BJ780" s="1342"/>
      <c r="BK780" s="1304"/>
      <c r="BL780" s="1305"/>
      <c r="BM780" s="1305"/>
      <c r="BN780" s="1305"/>
      <c r="BO780" s="1490">
        <f t="shared" si="361"/>
        <v>0</v>
      </c>
      <c r="BP780" s="1316">
        <f t="shared" si="341"/>
        <v>15118180</v>
      </c>
      <c r="BQ780" s="1305"/>
      <c r="BS780" s="1298">
        <f t="shared" si="355"/>
        <v>8</v>
      </c>
      <c r="BT780" s="1298">
        <f t="shared" si="356"/>
        <v>0</v>
      </c>
      <c r="BU780" s="1298">
        <f t="shared" si="357"/>
        <v>2</v>
      </c>
      <c r="BV780" s="1298">
        <f t="shared" si="358"/>
        <v>0</v>
      </c>
      <c r="BW780" s="1298">
        <f t="shared" si="359"/>
        <v>15118180</v>
      </c>
    </row>
    <row r="781" spans="1:75" ht="15" customHeight="1" x14ac:dyDescent="0.25">
      <c r="A781" s="1315">
        <v>11</v>
      </c>
      <c r="B781" s="1339">
        <v>43644</v>
      </c>
      <c r="C781" s="1268">
        <v>773</v>
      </c>
      <c r="D781" s="2265" t="s">
        <v>55</v>
      </c>
      <c r="E781" s="1266" t="s">
        <v>43</v>
      </c>
      <c r="F781" s="794">
        <v>7</v>
      </c>
      <c r="G781" s="1491">
        <f t="shared" si="360"/>
        <v>9322726</v>
      </c>
      <c r="H781" s="1268"/>
      <c r="I781" s="2605">
        <f t="shared" si="335"/>
        <v>0</v>
      </c>
      <c r="J781" s="808">
        <v>3</v>
      </c>
      <c r="K781" s="2605">
        <f t="shared" si="344"/>
        <v>6695454</v>
      </c>
      <c r="L781" s="2768">
        <v>1</v>
      </c>
      <c r="M781" s="2605">
        <f t="shared" si="345"/>
        <v>431818</v>
      </c>
      <c r="N781" s="1505">
        <f t="shared" si="362"/>
        <v>11</v>
      </c>
      <c r="O781" s="1494">
        <f t="shared" si="336"/>
        <v>16449998</v>
      </c>
      <c r="P781" s="1494">
        <f t="shared" si="363"/>
        <v>440000</v>
      </c>
      <c r="Q781" s="1271"/>
      <c r="R781" s="1508">
        <v>1331818</v>
      </c>
      <c r="S781" s="1508">
        <v>1931818</v>
      </c>
      <c r="T781" s="1508">
        <v>2231818</v>
      </c>
      <c r="U781" s="1508">
        <v>431818</v>
      </c>
      <c r="V781" s="1302"/>
      <c r="W781" s="1338"/>
      <c r="X781" s="2299"/>
      <c r="Y781" s="1338"/>
      <c r="Z781" s="1570"/>
      <c r="AA781" s="1900"/>
      <c r="AB781" s="1340"/>
      <c r="AC781" s="1229"/>
      <c r="AD781" s="1229"/>
      <c r="AE781" s="1229"/>
      <c r="AF781" s="1490">
        <f t="shared" si="346"/>
        <v>0</v>
      </c>
      <c r="AG781" s="1316">
        <f t="shared" si="347"/>
        <v>16449998</v>
      </c>
      <c r="AH781" s="1305"/>
      <c r="AI781" s="1313"/>
      <c r="AJ781" s="1267"/>
      <c r="AK781" s="1299"/>
      <c r="AL781" s="2538"/>
      <c r="AM781" s="2262"/>
      <c r="AN781" s="1266"/>
      <c r="AO781" s="1254"/>
      <c r="AP781" s="1491">
        <f t="shared" si="348"/>
        <v>0</v>
      </c>
      <c r="AQ781" s="1268"/>
      <c r="AR781" s="1492">
        <f t="shared" si="349"/>
        <v>0</v>
      </c>
      <c r="AS781" s="808"/>
      <c r="AT781" s="1492">
        <f t="shared" si="350"/>
        <v>0</v>
      </c>
      <c r="AU781" s="809"/>
      <c r="AV781" s="1492">
        <f t="shared" si="351"/>
        <v>0</v>
      </c>
      <c r="AW781" s="1493">
        <f t="shared" si="352"/>
        <v>0</v>
      </c>
      <c r="AX781" s="2153">
        <f t="shared" si="353"/>
        <v>0</v>
      </c>
      <c r="AY781" s="1495">
        <f t="shared" si="354"/>
        <v>0</v>
      </c>
      <c r="AZ781" s="1887"/>
      <c r="BA781" s="1508">
        <v>1331818</v>
      </c>
      <c r="BB781" s="1508">
        <v>1931818</v>
      </c>
      <c r="BC781" s="1508">
        <v>2231818</v>
      </c>
      <c r="BD781" s="1508">
        <v>431818</v>
      </c>
      <c r="BE781" s="2169"/>
      <c r="BF781" s="1338"/>
      <c r="BG781" s="1302"/>
      <c r="BH781" s="1338"/>
      <c r="BI781" s="1302"/>
      <c r="BJ781" s="1342"/>
      <c r="BK781" s="1304"/>
      <c r="BL781" s="1305"/>
      <c r="BM781" s="1305"/>
      <c r="BN781" s="1305"/>
      <c r="BO781" s="1490">
        <f t="shared" si="361"/>
        <v>0</v>
      </c>
      <c r="BP781" s="1316">
        <f t="shared" si="341"/>
        <v>16449998</v>
      </c>
      <c r="BQ781" s="1305"/>
      <c r="BS781" s="1298">
        <f t="shared" si="355"/>
        <v>7</v>
      </c>
      <c r="BT781" s="1298">
        <f t="shared" si="356"/>
        <v>0</v>
      </c>
      <c r="BU781" s="1298">
        <f t="shared" si="357"/>
        <v>3</v>
      </c>
      <c r="BV781" s="1298">
        <f t="shared" si="358"/>
        <v>1</v>
      </c>
      <c r="BW781" s="1298">
        <f t="shared" si="359"/>
        <v>16449998</v>
      </c>
    </row>
    <row r="782" spans="1:75" ht="15" customHeight="1" x14ac:dyDescent="0.25">
      <c r="A782" s="1315">
        <v>12</v>
      </c>
      <c r="B782" s="1339">
        <v>43644</v>
      </c>
      <c r="C782" s="1268">
        <v>774</v>
      </c>
      <c r="D782" s="2265" t="s">
        <v>102</v>
      </c>
      <c r="E782" s="1266" t="s">
        <v>88</v>
      </c>
      <c r="F782" s="794">
        <v>8</v>
      </c>
      <c r="G782" s="1491">
        <f t="shared" si="360"/>
        <v>10654544</v>
      </c>
      <c r="H782" s="1268"/>
      <c r="I782" s="2605">
        <f t="shared" si="335"/>
        <v>0</v>
      </c>
      <c r="J782" s="808">
        <v>2</v>
      </c>
      <c r="K782" s="2605">
        <f t="shared" si="344"/>
        <v>4463636</v>
      </c>
      <c r="L782" s="2768"/>
      <c r="M782" s="2605">
        <f t="shared" si="345"/>
        <v>0</v>
      </c>
      <c r="N782" s="1505">
        <f t="shared" si="362"/>
        <v>10</v>
      </c>
      <c r="O782" s="1494">
        <f t="shared" si="336"/>
        <v>15118180</v>
      </c>
      <c r="P782" s="1494">
        <f t="shared" si="363"/>
        <v>400000</v>
      </c>
      <c r="Q782" s="1271"/>
      <c r="R782" s="1508">
        <v>1331818</v>
      </c>
      <c r="S782" s="1508">
        <v>1931818</v>
      </c>
      <c r="T782" s="1508">
        <v>2231818</v>
      </c>
      <c r="U782" s="1508">
        <v>431818</v>
      </c>
      <c r="V782" s="1302"/>
      <c r="W782" s="1338"/>
      <c r="X782" s="2299"/>
      <c r="Y782" s="1338"/>
      <c r="Z782" s="2450"/>
      <c r="AA782" s="1342"/>
      <c r="AB782" s="1340"/>
      <c r="AC782" s="1229"/>
      <c r="AD782" s="1229"/>
      <c r="AE782" s="1229"/>
      <c r="AF782" s="1490">
        <f t="shared" si="346"/>
        <v>0</v>
      </c>
      <c r="AG782" s="1316">
        <f t="shared" si="347"/>
        <v>15118180</v>
      </c>
      <c r="AH782" s="1305"/>
      <c r="AI782" s="1313"/>
      <c r="AJ782" s="1315"/>
      <c r="AK782" s="1299"/>
      <c r="AL782" s="2538"/>
      <c r="AM782" s="2255"/>
      <c r="AN782" s="1266"/>
      <c r="AO782" s="1254"/>
      <c r="AP782" s="1491">
        <f t="shared" si="348"/>
        <v>0</v>
      </c>
      <c r="AQ782" s="1268"/>
      <c r="AR782" s="1492">
        <f t="shared" si="349"/>
        <v>0</v>
      </c>
      <c r="AS782" s="808"/>
      <c r="AT782" s="1492">
        <f t="shared" si="350"/>
        <v>0</v>
      </c>
      <c r="AU782" s="809"/>
      <c r="AV782" s="1492">
        <f t="shared" si="351"/>
        <v>0</v>
      </c>
      <c r="AW782" s="1493">
        <f t="shared" si="352"/>
        <v>0</v>
      </c>
      <c r="AX782" s="2153">
        <f t="shared" si="353"/>
        <v>0</v>
      </c>
      <c r="AY782" s="1495">
        <f t="shared" si="354"/>
        <v>0</v>
      </c>
      <c r="AZ782" s="1887"/>
      <c r="BA782" s="1508">
        <v>1331818</v>
      </c>
      <c r="BB782" s="1508">
        <v>1931818</v>
      </c>
      <c r="BC782" s="1508">
        <v>2231818</v>
      </c>
      <c r="BD782" s="1508">
        <v>431818</v>
      </c>
      <c r="BE782" s="2169"/>
      <c r="BF782" s="1338"/>
      <c r="BG782" s="1302"/>
      <c r="BH782" s="1338"/>
      <c r="BI782" s="1269"/>
      <c r="BJ782" s="1342"/>
      <c r="BK782" s="1304"/>
      <c r="BL782" s="1305"/>
      <c r="BM782" s="1305"/>
      <c r="BN782" s="1305"/>
      <c r="BO782" s="1490">
        <f t="shared" si="361"/>
        <v>0</v>
      </c>
      <c r="BP782" s="1316">
        <f t="shared" si="341"/>
        <v>15118180</v>
      </c>
      <c r="BQ782" s="1305"/>
      <c r="BS782" s="1298">
        <f t="shared" si="355"/>
        <v>8</v>
      </c>
      <c r="BT782" s="1298">
        <f t="shared" si="356"/>
        <v>0</v>
      </c>
      <c r="BU782" s="1298">
        <f t="shared" si="357"/>
        <v>2</v>
      </c>
      <c r="BV782" s="1298">
        <f t="shared" si="358"/>
        <v>0</v>
      </c>
      <c r="BW782" s="1298">
        <f t="shared" si="359"/>
        <v>15118180</v>
      </c>
    </row>
    <row r="783" spans="1:75" ht="15" customHeight="1" x14ac:dyDescent="0.25">
      <c r="A783" s="1315">
        <v>13</v>
      </c>
      <c r="B783" s="1339">
        <v>43644</v>
      </c>
      <c r="C783" s="1268">
        <v>775</v>
      </c>
      <c r="D783" s="2265" t="s">
        <v>37</v>
      </c>
      <c r="E783" s="1266" t="s">
        <v>88</v>
      </c>
      <c r="F783" s="794">
        <v>10</v>
      </c>
      <c r="G783" s="1491">
        <f t="shared" si="360"/>
        <v>13318180</v>
      </c>
      <c r="H783" s="1268"/>
      <c r="I783" s="2605">
        <f t="shared" si="335"/>
        <v>0</v>
      </c>
      <c r="J783" s="808"/>
      <c r="K783" s="2605">
        <f t="shared" si="344"/>
        <v>0</v>
      </c>
      <c r="L783" s="2768"/>
      <c r="M783" s="2605">
        <f t="shared" si="345"/>
        <v>0</v>
      </c>
      <c r="N783" s="1505">
        <f t="shared" si="362"/>
        <v>10</v>
      </c>
      <c r="O783" s="1494">
        <f t="shared" si="336"/>
        <v>13318180</v>
      </c>
      <c r="P783" s="1494">
        <f t="shared" si="363"/>
        <v>400000</v>
      </c>
      <c r="Q783" s="1271"/>
      <c r="R783" s="1508">
        <v>1331818</v>
      </c>
      <c r="S783" s="1508">
        <v>1931818</v>
      </c>
      <c r="T783" s="1508">
        <v>2231818</v>
      </c>
      <c r="U783" s="1508">
        <v>431818</v>
      </c>
      <c r="V783" s="1302"/>
      <c r="W783" s="1338"/>
      <c r="X783" s="2299"/>
      <c r="Y783" s="1338"/>
      <c r="Z783" s="1302"/>
      <c r="AA783" s="1342"/>
      <c r="AB783" s="1340"/>
      <c r="AC783" s="1229"/>
      <c r="AD783" s="1229"/>
      <c r="AE783" s="1229"/>
      <c r="AF783" s="1490">
        <f t="shared" si="346"/>
        <v>0</v>
      </c>
      <c r="AG783" s="1316">
        <f t="shared" si="347"/>
        <v>13318180</v>
      </c>
      <c r="AH783" s="1305"/>
      <c r="AI783" s="1313"/>
      <c r="AJ783" s="1315"/>
      <c r="AK783" s="1299"/>
      <c r="AL783" s="2538"/>
      <c r="AM783" s="2255"/>
      <c r="AN783" s="1266"/>
      <c r="AO783" s="1254"/>
      <c r="AP783" s="1491">
        <f t="shared" si="348"/>
        <v>0</v>
      </c>
      <c r="AQ783" s="1268"/>
      <c r="AR783" s="1492">
        <f t="shared" si="349"/>
        <v>0</v>
      </c>
      <c r="AS783" s="808"/>
      <c r="AT783" s="1492">
        <f t="shared" si="350"/>
        <v>0</v>
      </c>
      <c r="AU783" s="809"/>
      <c r="AV783" s="1492">
        <f t="shared" si="351"/>
        <v>0</v>
      </c>
      <c r="AW783" s="1493">
        <f t="shared" si="352"/>
        <v>0</v>
      </c>
      <c r="AX783" s="2153">
        <f t="shared" si="353"/>
        <v>0</v>
      </c>
      <c r="AY783" s="1495">
        <f t="shared" si="354"/>
        <v>0</v>
      </c>
      <c r="AZ783" s="1887"/>
      <c r="BA783" s="1508">
        <v>1331818</v>
      </c>
      <c r="BB783" s="1508">
        <v>1931818</v>
      </c>
      <c r="BC783" s="1508">
        <v>2231818</v>
      </c>
      <c r="BD783" s="1508">
        <v>431818</v>
      </c>
      <c r="BE783" s="2169"/>
      <c r="BF783" s="1338"/>
      <c r="BG783" s="1302"/>
      <c r="BH783" s="1338"/>
      <c r="BI783" s="1269"/>
      <c r="BJ783" s="1342"/>
      <c r="BK783" s="1304"/>
      <c r="BL783" s="1305"/>
      <c r="BM783" s="1305"/>
      <c r="BN783" s="1305"/>
      <c r="BO783" s="1490">
        <f t="shared" si="361"/>
        <v>0</v>
      </c>
      <c r="BP783" s="1316">
        <f t="shared" si="341"/>
        <v>13318180</v>
      </c>
      <c r="BQ783" s="1305"/>
      <c r="BS783" s="1298">
        <f t="shared" si="355"/>
        <v>10</v>
      </c>
      <c r="BT783" s="1298">
        <f t="shared" si="356"/>
        <v>0</v>
      </c>
      <c r="BU783" s="1298">
        <f t="shared" si="357"/>
        <v>0</v>
      </c>
      <c r="BV783" s="1298">
        <f t="shared" si="358"/>
        <v>0</v>
      </c>
      <c r="BW783" s="1298">
        <f t="shared" si="359"/>
        <v>13318180</v>
      </c>
    </row>
    <row r="784" spans="1:75" ht="15" customHeight="1" x14ac:dyDescent="0.25">
      <c r="A784" s="1315">
        <v>14</v>
      </c>
      <c r="B784" s="1339">
        <v>43644</v>
      </c>
      <c r="C784" s="1268">
        <v>776</v>
      </c>
      <c r="D784" s="2265" t="s">
        <v>72</v>
      </c>
      <c r="E784" s="1266" t="s">
        <v>57</v>
      </c>
      <c r="F784" s="794">
        <v>6</v>
      </c>
      <c r="G784" s="1491">
        <f t="shared" si="360"/>
        <v>7990908</v>
      </c>
      <c r="H784" s="1268"/>
      <c r="I784" s="2605">
        <f t="shared" si="335"/>
        <v>0</v>
      </c>
      <c r="J784" s="808">
        <v>3</v>
      </c>
      <c r="K784" s="2605">
        <f t="shared" si="344"/>
        <v>6695454</v>
      </c>
      <c r="L784" s="2768"/>
      <c r="M784" s="2605">
        <f t="shared" si="345"/>
        <v>0</v>
      </c>
      <c r="N784" s="1505">
        <f t="shared" si="362"/>
        <v>9</v>
      </c>
      <c r="O784" s="1494">
        <f t="shared" si="336"/>
        <v>14686362</v>
      </c>
      <c r="P784" s="1494">
        <f t="shared" si="363"/>
        <v>360000</v>
      </c>
      <c r="Q784" s="1271"/>
      <c r="R784" s="1508">
        <v>1331818</v>
      </c>
      <c r="S784" s="1508">
        <v>1931818</v>
      </c>
      <c r="T784" s="1508">
        <v>2231818</v>
      </c>
      <c r="U784" s="1508">
        <v>431818</v>
      </c>
      <c r="V784" s="1302"/>
      <c r="W784" s="1338"/>
      <c r="X784" s="2299"/>
      <c r="Y784" s="1338"/>
      <c r="Z784" s="2450"/>
      <c r="AA784" s="1342"/>
      <c r="AB784" s="1340"/>
      <c r="AC784" s="1229"/>
      <c r="AD784" s="1229"/>
      <c r="AE784" s="1229"/>
      <c r="AF784" s="1490">
        <f t="shared" si="346"/>
        <v>0</v>
      </c>
      <c r="AG784" s="1316">
        <f t="shared" si="347"/>
        <v>14686362</v>
      </c>
      <c r="AH784" s="1305"/>
      <c r="AI784" s="1313"/>
      <c r="AJ784" s="1315"/>
      <c r="AK784" s="1299"/>
      <c r="AL784" s="2538"/>
      <c r="AM784" s="2255"/>
      <c r="AN784" s="1266"/>
      <c r="AO784" s="1254"/>
      <c r="AP784" s="1491">
        <f t="shared" si="348"/>
        <v>0</v>
      </c>
      <c r="AQ784" s="1268"/>
      <c r="AR784" s="1492">
        <f t="shared" si="349"/>
        <v>0</v>
      </c>
      <c r="AS784" s="808"/>
      <c r="AT784" s="1492">
        <f t="shared" si="350"/>
        <v>0</v>
      </c>
      <c r="AU784" s="809"/>
      <c r="AV784" s="1492">
        <f t="shared" si="351"/>
        <v>0</v>
      </c>
      <c r="AW784" s="1493">
        <f t="shared" si="352"/>
        <v>0</v>
      </c>
      <c r="AX784" s="2153">
        <f t="shared" si="353"/>
        <v>0</v>
      </c>
      <c r="AY784" s="1495">
        <f t="shared" si="354"/>
        <v>0</v>
      </c>
      <c r="AZ784" s="1887"/>
      <c r="BA784" s="1508">
        <v>1331818</v>
      </c>
      <c r="BB784" s="1508">
        <v>1931818</v>
      </c>
      <c r="BC784" s="1508">
        <v>2231818</v>
      </c>
      <c r="BD784" s="1508">
        <v>431818</v>
      </c>
      <c r="BE784" s="2169"/>
      <c r="BF784" s="1338"/>
      <c r="BG784" s="1302"/>
      <c r="BH784" s="1338"/>
      <c r="BI784" s="1269"/>
      <c r="BJ784" s="1342"/>
      <c r="BK784" s="1304"/>
      <c r="BL784" s="1305"/>
      <c r="BM784" s="1305"/>
      <c r="BN784" s="1305"/>
      <c r="BO784" s="1490">
        <f t="shared" si="361"/>
        <v>0</v>
      </c>
      <c r="BP784" s="1316">
        <f t="shared" si="341"/>
        <v>14686362</v>
      </c>
      <c r="BQ784" s="1305"/>
      <c r="BS784" s="1298">
        <f t="shared" si="355"/>
        <v>6</v>
      </c>
      <c r="BT784" s="1298">
        <f t="shared" si="356"/>
        <v>0</v>
      </c>
      <c r="BU784" s="1298">
        <f t="shared" si="357"/>
        <v>3</v>
      </c>
      <c r="BV784" s="1298">
        <f t="shared" si="358"/>
        <v>0</v>
      </c>
      <c r="BW784" s="1298">
        <f t="shared" si="359"/>
        <v>14686362</v>
      </c>
    </row>
    <row r="785" spans="1:75" ht="15" customHeight="1" x14ac:dyDescent="0.25">
      <c r="A785" s="1315">
        <v>15</v>
      </c>
      <c r="B785" s="1339">
        <v>43644</v>
      </c>
      <c r="C785" s="1268">
        <v>777</v>
      </c>
      <c r="D785" s="2265" t="s">
        <v>74</v>
      </c>
      <c r="E785" s="1266" t="s">
        <v>57</v>
      </c>
      <c r="F785" s="794">
        <v>4</v>
      </c>
      <c r="G785" s="1491">
        <f t="shared" si="360"/>
        <v>5327272</v>
      </c>
      <c r="H785" s="1268"/>
      <c r="I785" s="2605">
        <f t="shared" si="335"/>
        <v>0</v>
      </c>
      <c r="J785" s="808"/>
      <c r="K785" s="2605">
        <f t="shared" si="344"/>
        <v>0</v>
      </c>
      <c r="L785" s="2768"/>
      <c r="M785" s="2605">
        <f t="shared" si="345"/>
        <v>0</v>
      </c>
      <c r="N785" s="1505">
        <f t="shared" si="362"/>
        <v>4</v>
      </c>
      <c r="O785" s="1494">
        <f t="shared" si="336"/>
        <v>5327272</v>
      </c>
      <c r="P785" s="1494">
        <f t="shared" si="363"/>
        <v>160000</v>
      </c>
      <c r="Q785" s="1271"/>
      <c r="R785" s="1508">
        <v>1331818</v>
      </c>
      <c r="S785" s="1508">
        <v>1931818</v>
      </c>
      <c r="T785" s="1508">
        <v>2231818</v>
      </c>
      <c r="U785" s="1508">
        <v>431818</v>
      </c>
      <c r="V785" s="1302"/>
      <c r="W785" s="1338"/>
      <c r="X785" s="2299"/>
      <c r="Y785" s="1338"/>
      <c r="Z785" s="2450"/>
      <c r="AA785" s="1342"/>
      <c r="AB785" s="1340"/>
      <c r="AC785" s="1229"/>
      <c r="AD785" s="1229"/>
      <c r="AE785" s="1229"/>
      <c r="AF785" s="1490">
        <f t="shared" si="346"/>
        <v>0</v>
      </c>
      <c r="AG785" s="1316">
        <f t="shared" si="347"/>
        <v>5327272</v>
      </c>
      <c r="AH785" s="1305"/>
      <c r="AI785" s="1313"/>
      <c r="AJ785" s="1315"/>
      <c r="AK785" s="1299"/>
      <c r="AL785" s="2538"/>
      <c r="AM785" s="2255"/>
      <c r="AN785" s="1266"/>
      <c r="AO785" s="1254"/>
      <c r="AP785" s="1491">
        <f t="shared" si="348"/>
        <v>0</v>
      </c>
      <c r="AQ785" s="1268"/>
      <c r="AR785" s="1492">
        <f t="shared" si="349"/>
        <v>0</v>
      </c>
      <c r="AS785" s="808"/>
      <c r="AT785" s="1492">
        <f t="shared" si="350"/>
        <v>0</v>
      </c>
      <c r="AU785" s="809"/>
      <c r="AV785" s="1492">
        <f t="shared" si="351"/>
        <v>0</v>
      </c>
      <c r="AW785" s="1493">
        <f t="shared" si="352"/>
        <v>0</v>
      </c>
      <c r="AX785" s="2153">
        <f t="shared" si="353"/>
        <v>0</v>
      </c>
      <c r="AY785" s="1495">
        <f t="shared" si="354"/>
        <v>0</v>
      </c>
      <c r="AZ785" s="1887"/>
      <c r="BA785" s="1508">
        <v>1331818</v>
      </c>
      <c r="BB785" s="1508">
        <v>1931818</v>
      </c>
      <c r="BC785" s="1508">
        <v>2231818</v>
      </c>
      <c r="BD785" s="1508">
        <v>431818</v>
      </c>
      <c r="BE785" s="2169"/>
      <c r="BF785" s="1338"/>
      <c r="BG785" s="1302"/>
      <c r="BH785" s="1338"/>
      <c r="BI785" s="1269"/>
      <c r="BJ785" s="1342"/>
      <c r="BK785" s="1304"/>
      <c r="BL785" s="1305"/>
      <c r="BM785" s="1305"/>
      <c r="BN785" s="1305"/>
      <c r="BO785" s="1490">
        <f t="shared" si="361"/>
        <v>0</v>
      </c>
      <c r="BP785" s="1316">
        <f t="shared" si="341"/>
        <v>5327272</v>
      </c>
      <c r="BQ785" s="1305"/>
      <c r="BS785" s="1298">
        <f t="shared" si="355"/>
        <v>4</v>
      </c>
      <c r="BT785" s="1298">
        <f t="shared" si="356"/>
        <v>0</v>
      </c>
      <c r="BU785" s="1298">
        <f t="shared" si="357"/>
        <v>0</v>
      </c>
      <c r="BV785" s="1298">
        <f t="shared" si="358"/>
        <v>0</v>
      </c>
      <c r="BW785" s="1298">
        <f t="shared" si="359"/>
        <v>5327272</v>
      </c>
    </row>
    <row r="786" spans="1:75" ht="15" customHeight="1" x14ac:dyDescent="0.25">
      <c r="A786" s="1315">
        <v>16</v>
      </c>
      <c r="B786" s="1339">
        <v>43644</v>
      </c>
      <c r="C786" s="1268">
        <v>778</v>
      </c>
      <c r="D786" s="2265" t="s">
        <v>71</v>
      </c>
      <c r="E786" s="1266" t="s">
        <v>57</v>
      </c>
      <c r="F786" s="794">
        <v>3</v>
      </c>
      <c r="G786" s="1491">
        <f t="shared" si="360"/>
        <v>3995454</v>
      </c>
      <c r="H786" s="1268"/>
      <c r="I786" s="2605">
        <f t="shared" si="335"/>
        <v>0</v>
      </c>
      <c r="J786" s="808">
        <v>3</v>
      </c>
      <c r="K786" s="2605">
        <f t="shared" si="344"/>
        <v>6695454</v>
      </c>
      <c r="L786" s="2768"/>
      <c r="M786" s="2605">
        <f t="shared" si="345"/>
        <v>0</v>
      </c>
      <c r="N786" s="1505">
        <f t="shared" si="362"/>
        <v>6</v>
      </c>
      <c r="O786" s="1494">
        <f t="shared" si="336"/>
        <v>10690908</v>
      </c>
      <c r="P786" s="1494">
        <f t="shared" si="363"/>
        <v>240000</v>
      </c>
      <c r="Q786" s="1271"/>
      <c r="R786" s="1508">
        <v>1331818</v>
      </c>
      <c r="S786" s="1508">
        <v>1931818</v>
      </c>
      <c r="T786" s="1508">
        <v>2231818</v>
      </c>
      <c r="U786" s="1508">
        <v>431818</v>
      </c>
      <c r="V786" s="1302"/>
      <c r="W786" s="1338"/>
      <c r="X786" s="2299"/>
      <c r="Y786" s="1338"/>
      <c r="Z786" s="2450"/>
      <c r="AA786" s="1342"/>
      <c r="AB786" s="1340"/>
      <c r="AC786" s="1229"/>
      <c r="AD786" s="1229"/>
      <c r="AE786" s="1229"/>
      <c r="AF786" s="1490">
        <f t="shared" si="346"/>
        <v>0</v>
      </c>
      <c r="AG786" s="1316">
        <f t="shared" si="347"/>
        <v>10690908</v>
      </c>
      <c r="AH786" s="1305"/>
      <c r="AI786" s="1313"/>
      <c r="AJ786" s="1315"/>
      <c r="AK786" s="1299"/>
      <c r="AL786" s="2538"/>
      <c r="AM786" s="2255"/>
      <c r="AN786" s="1266"/>
      <c r="AO786" s="1254"/>
      <c r="AP786" s="1491">
        <f t="shared" si="348"/>
        <v>0</v>
      </c>
      <c r="AQ786" s="1268"/>
      <c r="AR786" s="1492">
        <f t="shared" si="349"/>
        <v>0</v>
      </c>
      <c r="AS786" s="808"/>
      <c r="AT786" s="1492">
        <f t="shared" si="350"/>
        <v>0</v>
      </c>
      <c r="AU786" s="809"/>
      <c r="AV786" s="1492">
        <f t="shared" si="351"/>
        <v>0</v>
      </c>
      <c r="AW786" s="1493">
        <f t="shared" si="352"/>
        <v>0</v>
      </c>
      <c r="AX786" s="2153">
        <f t="shared" si="353"/>
        <v>0</v>
      </c>
      <c r="AY786" s="1495">
        <f t="shared" si="354"/>
        <v>0</v>
      </c>
      <c r="AZ786" s="1887"/>
      <c r="BA786" s="1508">
        <v>1331818</v>
      </c>
      <c r="BB786" s="1508">
        <v>1931818</v>
      </c>
      <c r="BC786" s="1508">
        <v>2231818</v>
      </c>
      <c r="BD786" s="1508">
        <v>431818</v>
      </c>
      <c r="BE786" s="2169"/>
      <c r="BF786" s="1338"/>
      <c r="BG786" s="1302"/>
      <c r="BH786" s="1338"/>
      <c r="BI786" s="1269"/>
      <c r="BJ786" s="1342"/>
      <c r="BK786" s="1304"/>
      <c r="BL786" s="1305"/>
      <c r="BM786" s="1305"/>
      <c r="BN786" s="1305"/>
      <c r="BO786" s="1490">
        <f t="shared" si="361"/>
        <v>0</v>
      </c>
      <c r="BP786" s="1316">
        <f t="shared" si="341"/>
        <v>10690908</v>
      </c>
      <c r="BQ786" s="1305"/>
      <c r="BS786" s="1298">
        <f t="shared" si="355"/>
        <v>3</v>
      </c>
      <c r="BT786" s="1298">
        <f t="shared" si="356"/>
        <v>0</v>
      </c>
      <c r="BU786" s="1298">
        <f t="shared" si="357"/>
        <v>3</v>
      </c>
      <c r="BV786" s="1298">
        <f t="shared" si="358"/>
        <v>0</v>
      </c>
      <c r="BW786" s="1298">
        <f t="shared" si="359"/>
        <v>10690908</v>
      </c>
    </row>
    <row r="787" spans="1:75" ht="15" customHeight="1" x14ac:dyDescent="0.25">
      <c r="A787" s="1315">
        <v>17</v>
      </c>
      <c r="B787" s="1339">
        <v>43644</v>
      </c>
      <c r="C787" s="1268">
        <v>779</v>
      </c>
      <c r="D787" s="2265" t="s">
        <v>59</v>
      </c>
      <c r="E787" s="1266" t="s">
        <v>57</v>
      </c>
      <c r="F787" s="794">
        <v>2</v>
      </c>
      <c r="G787" s="1491">
        <f t="shared" si="360"/>
        <v>2663636</v>
      </c>
      <c r="H787" s="1268"/>
      <c r="I787" s="2605">
        <f t="shared" si="335"/>
        <v>0</v>
      </c>
      <c r="J787" s="808">
        <v>2</v>
      </c>
      <c r="K787" s="2605">
        <f t="shared" si="344"/>
        <v>4463636</v>
      </c>
      <c r="L787" s="2768"/>
      <c r="M787" s="2605">
        <f t="shared" si="345"/>
        <v>0</v>
      </c>
      <c r="N787" s="1505">
        <f t="shared" si="362"/>
        <v>4</v>
      </c>
      <c r="O787" s="1494">
        <f t="shared" si="336"/>
        <v>7127272</v>
      </c>
      <c r="P787" s="1494">
        <f t="shared" si="363"/>
        <v>160000</v>
      </c>
      <c r="Q787" s="1271"/>
      <c r="R787" s="1508">
        <v>1331818</v>
      </c>
      <c r="S787" s="1508">
        <v>1931818</v>
      </c>
      <c r="T787" s="1508">
        <v>2231818</v>
      </c>
      <c r="U787" s="1508">
        <v>431818</v>
      </c>
      <c r="V787" s="1302"/>
      <c r="W787" s="1338"/>
      <c r="X787" s="2299"/>
      <c r="Y787" s="1338"/>
      <c r="Z787" s="2450"/>
      <c r="AA787" s="1342"/>
      <c r="AB787" s="1340"/>
      <c r="AC787" s="1229"/>
      <c r="AD787" s="1229"/>
      <c r="AE787" s="1229"/>
      <c r="AF787" s="1490">
        <f t="shared" si="346"/>
        <v>0</v>
      </c>
      <c r="AG787" s="1316">
        <f t="shared" si="347"/>
        <v>7127272</v>
      </c>
      <c r="AH787" s="1305"/>
      <c r="AI787" s="1313"/>
      <c r="AJ787" s="1315"/>
      <c r="AK787" s="1299"/>
      <c r="AL787" s="2538"/>
      <c r="AM787" s="2255"/>
      <c r="AN787" s="1266"/>
      <c r="AO787" s="1254"/>
      <c r="AP787" s="1491">
        <f t="shared" si="348"/>
        <v>0</v>
      </c>
      <c r="AQ787" s="1268"/>
      <c r="AR787" s="1492">
        <f t="shared" si="349"/>
        <v>0</v>
      </c>
      <c r="AS787" s="808"/>
      <c r="AT787" s="1492">
        <f t="shared" si="350"/>
        <v>0</v>
      </c>
      <c r="AU787" s="809"/>
      <c r="AV787" s="1492">
        <f t="shared" si="351"/>
        <v>0</v>
      </c>
      <c r="AW787" s="1493">
        <f t="shared" si="352"/>
        <v>0</v>
      </c>
      <c r="AX787" s="2153">
        <f t="shared" si="353"/>
        <v>0</v>
      </c>
      <c r="AY787" s="1495">
        <f t="shared" si="354"/>
        <v>0</v>
      </c>
      <c r="AZ787" s="1887"/>
      <c r="BA787" s="1508">
        <v>1331818</v>
      </c>
      <c r="BB787" s="1508">
        <v>1931818</v>
      </c>
      <c r="BC787" s="1508">
        <v>2231818</v>
      </c>
      <c r="BD787" s="1508">
        <v>431818</v>
      </c>
      <c r="BE787" s="2169"/>
      <c r="BF787" s="1338"/>
      <c r="BG787" s="1302"/>
      <c r="BH787" s="1338"/>
      <c r="BI787" s="1269"/>
      <c r="BJ787" s="1342"/>
      <c r="BK787" s="1304"/>
      <c r="BL787" s="1305"/>
      <c r="BM787" s="1305"/>
      <c r="BN787" s="1305"/>
      <c r="BO787" s="1490">
        <f t="shared" si="361"/>
        <v>0</v>
      </c>
      <c r="BP787" s="1316">
        <f t="shared" si="341"/>
        <v>7127272</v>
      </c>
      <c r="BQ787" s="1305"/>
      <c r="BS787" s="1298">
        <f t="shared" si="355"/>
        <v>2</v>
      </c>
      <c r="BT787" s="1298">
        <f t="shared" si="356"/>
        <v>0</v>
      </c>
      <c r="BU787" s="1298">
        <f t="shared" si="357"/>
        <v>2</v>
      </c>
      <c r="BV787" s="1298">
        <f t="shared" si="358"/>
        <v>0</v>
      </c>
      <c r="BW787" s="1298">
        <f t="shared" si="359"/>
        <v>7127272</v>
      </c>
    </row>
    <row r="788" spans="1:75" ht="15" customHeight="1" x14ac:dyDescent="0.25">
      <c r="A788" s="1315">
        <v>18</v>
      </c>
      <c r="B788" s="1339">
        <v>43644</v>
      </c>
      <c r="C788" s="1268">
        <v>780</v>
      </c>
      <c r="D788" s="2265" t="s">
        <v>58</v>
      </c>
      <c r="E788" s="1266" t="s">
        <v>57</v>
      </c>
      <c r="F788" s="794">
        <v>1</v>
      </c>
      <c r="G788" s="1491">
        <f t="shared" si="360"/>
        <v>1331818</v>
      </c>
      <c r="H788" s="1268"/>
      <c r="I788" s="2605">
        <f t="shared" si="335"/>
        <v>0</v>
      </c>
      <c r="J788" s="808">
        <v>3</v>
      </c>
      <c r="K788" s="2605">
        <f t="shared" si="344"/>
        <v>6695454</v>
      </c>
      <c r="L788" s="2768"/>
      <c r="M788" s="2605">
        <f t="shared" si="345"/>
        <v>0</v>
      </c>
      <c r="N788" s="1505">
        <f t="shared" si="362"/>
        <v>4</v>
      </c>
      <c r="O788" s="1494">
        <f t="shared" si="336"/>
        <v>8027272</v>
      </c>
      <c r="P788" s="1494">
        <f t="shared" si="363"/>
        <v>160000</v>
      </c>
      <c r="Q788" s="1271"/>
      <c r="R788" s="1508">
        <v>1331818</v>
      </c>
      <c r="S788" s="1508">
        <v>1931818</v>
      </c>
      <c r="T788" s="1508">
        <v>2231818</v>
      </c>
      <c r="U788" s="1508">
        <v>431818</v>
      </c>
      <c r="V788" s="1302"/>
      <c r="W788" s="1338"/>
      <c r="X788" s="2299"/>
      <c r="Y788" s="1338"/>
      <c r="Z788" s="2450"/>
      <c r="AA788" s="1342"/>
      <c r="AB788" s="1340"/>
      <c r="AC788" s="1229"/>
      <c r="AD788" s="1229"/>
      <c r="AE788" s="1229"/>
      <c r="AF788" s="1490">
        <f t="shared" si="346"/>
        <v>0</v>
      </c>
      <c r="AG788" s="1316">
        <f t="shared" si="347"/>
        <v>8027272</v>
      </c>
      <c r="AH788" s="1305"/>
      <c r="AI788" s="1313"/>
      <c r="AJ788" s="1315"/>
      <c r="AK788" s="1299"/>
      <c r="AL788" s="2538"/>
      <c r="AM788" s="2255"/>
      <c r="AN788" s="1266"/>
      <c r="AO788" s="1254"/>
      <c r="AP788" s="1491">
        <f t="shared" si="348"/>
        <v>0</v>
      </c>
      <c r="AQ788" s="1268"/>
      <c r="AR788" s="1492">
        <f t="shared" si="349"/>
        <v>0</v>
      </c>
      <c r="AS788" s="808"/>
      <c r="AT788" s="1492">
        <f t="shared" si="350"/>
        <v>0</v>
      </c>
      <c r="AU788" s="809"/>
      <c r="AV788" s="1492">
        <f t="shared" si="351"/>
        <v>0</v>
      </c>
      <c r="AW788" s="1493">
        <f t="shared" si="352"/>
        <v>0</v>
      </c>
      <c r="AX788" s="2153">
        <f t="shared" si="353"/>
        <v>0</v>
      </c>
      <c r="AY788" s="1495">
        <f t="shared" si="354"/>
        <v>0</v>
      </c>
      <c r="AZ788" s="1887"/>
      <c r="BA788" s="1508">
        <v>1331818</v>
      </c>
      <c r="BB788" s="1508">
        <v>1931818</v>
      </c>
      <c r="BC788" s="1508">
        <v>2231818</v>
      </c>
      <c r="BD788" s="1508">
        <v>431818</v>
      </c>
      <c r="BE788" s="2169"/>
      <c r="BF788" s="1338"/>
      <c r="BG788" s="1302"/>
      <c r="BH788" s="1338"/>
      <c r="BI788" s="1269"/>
      <c r="BJ788" s="1342"/>
      <c r="BK788" s="1304"/>
      <c r="BL788" s="1305"/>
      <c r="BM788" s="1305"/>
      <c r="BN788" s="1305"/>
      <c r="BO788" s="1490">
        <f t="shared" si="361"/>
        <v>0</v>
      </c>
      <c r="BP788" s="1316">
        <f t="shared" si="341"/>
        <v>8027272</v>
      </c>
      <c r="BQ788" s="1305"/>
      <c r="BS788" s="1298">
        <f t="shared" si="355"/>
        <v>1</v>
      </c>
      <c r="BT788" s="1298">
        <f t="shared" si="356"/>
        <v>0</v>
      </c>
      <c r="BU788" s="1298">
        <f t="shared" si="357"/>
        <v>3</v>
      </c>
      <c r="BV788" s="1298">
        <f t="shared" si="358"/>
        <v>0</v>
      </c>
      <c r="BW788" s="1298">
        <f t="shared" si="359"/>
        <v>8027272</v>
      </c>
    </row>
    <row r="789" spans="1:75" ht="15" customHeight="1" x14ac:dyDescent="0.25">
      <c r="A789" s="1315">
        <v>1</v>
      </c>
      <c r="B789" s="1339">
        <v>43651</v>
      </c>
      <c r="C789" s="1268">
        <v>781</v>
      </c>
      <c r="D789" s="2265" t="s">
        <v>49</v>
      </c>
      <c r="E789" s="1266" t="s">
        <v>43</v>
      </c>
      <c r="F789" s="794">
        <v>6</v>
      </c>
      <c r="G789" s="1491">
        <f t="shared" si="360"/>
        <v>7990908</v>
      </c>
      <c r="H789" s="1268"/>
      <c r="I789" s="2605">
        <f t="shared" si="335"/>
        <v>0</v>
      </c>
      <c r="J789" s="808">
        <v>2</v>
      </c>
      <c r="K789" s="2605">
        <f t="shared" si="344"/>
        <v>4463636</v>
      </c>
      <c r="L789" s="2768">
        <v>2</v>
      </c>
      <c r="M789" s="2605">
        <f t="shared" si="345"/>
        <v>863636</v>
      </c>
      <c r="N789" s="1505">
        <f>F789+H789+J789+L789</f>
        <v>10</v>
      </c>
      <c r="O789" s="1494">
        <f t="shared" si="336"/>
        <v>13318180</v>
      </c>
      <c r="P789" s="1494">
        <f>+N789*40000</f>
        <v>400000</v>
      </c>
      <c r="Q789" s="1271"/>
      <c r="R789" s="1508">
        <v>1331818</v>
      </c>
      <c r="S789" s="1508">
        <v>1931818</v>
      </c>
      <c r="T789" s="1508">
        <v>2231818</v>
      </c>
      <c r="U789" s="1508">
        <v>431818</v>
      </c>
      <c r="V789" s="1302"/>
      <c r="W789" s="1338"/>
      <c r="X789" s="2299"/>
      <c r="Y789" s="1338"/>
      <c r="Z789" s="2450"/>
      <c r="AA789" s="1342"/>
      <c r="AB789" s="1340"/>
      <c r="AC789" s="1229"/>
      <c r="AD789" s="1229"/>
      <c r="AE789" s="1229"/>
      <c r="AF789" s="1490">
        <f t="shared" si="346"/>
        <v>0</v>
      </c>
      <c r="AG789" s="1316">
        <f t="shared" si="347"/>
        <v>13318180</v>
      </c>
      <c r="AH789" s="1305"/>
      <c r="AI789" s="1313"/>
      <c r="AJ789" s="1267"/>
      <c r="AK789" s="1299"/>
      <c r="AL789" s="2538"/>
      <c r="AM789" s="2262"/>
      <c r="AN789" s="1266"/>
      <c r="AO789" s="1254"/>
      <c r="AP789" s="1491">
        <f t="shared" si="348"/>
        <v>0</v>
      </c>
      <c r="AQ789" s="1268"/>
      <c r="AR789" s="1492">
        <f t="shared" si="349"/>
        <v>0</v>
      </c>
      <c r="AS789" s="808"/>
      <c r="AT789" s="1492">
        <f t="shared" si="350"/>
        <v>0</v>
      </c>
      <c r="AU789" s="809"/>
      <c r="AV789" s="1492">
        <f t="shared" si="351"/>
        <v>0</v>
      </c>
      <c r="AW789" s="1493">
        <f t="shared" si="352"/>
        <v>0</v>
      </c>
      <c r="AX789" s="2153">
        <f t="shared" si="353"/>
        <v>0</v>
      </c>
      <c r="AY789" s="1495">
        <f t="shared" si="354"/>
        <v>0</v>
      </c>
      <c r="AZ789" s="1887"/>
      <c r="BA789" s="1508">
        <v>1331818</v>
      </c>
      <c r="BB789" s="1508">
        <v>1931818</v>
      </c>
      <c r="BC789" s="1508">
        <v>2231818</v>
      </c>
      <c r="BD789" s="1508">
        <v>431818</v>
      </c>
      <c r="BE789" s="2169"/>
      <c r="BF789" s="1338"/>
      <c r="BG789" s="1302"/>
      <c r="BH789" s="1338"/>
      <c r="BI789" s="1269"/>
      <c r="BJ789" s="1342"/>
      <c r="BK789" s="1304"/>
      <c r="BL789" s="1305"/>
      <c r="BM789" s="1305"/>
      <c r="BN789" s="1305"/>
      <c r="BO789" s="1490">
        <f t="shared" si="361"/>
        <v>0</v>
      </c>
      <c r="BP789" s="1316">
        <f t="shared" si="341"/>
        <v>13318180</v>
      </c>
      <c r="BQ789" s="1305"/>
      <c r="BS789" s="1298">
        <f t="shared" si="355"/>
        <v>6</v>
      </c>
      <c r="BT789" s="1298">
        <f t="shared" si="356"/>
        <v>0</v>
      </c>
      <c r="BU789" s="1298">
        <f t="shared" si="357"/>
        <v>2</v>
      </c>
      <c r="BV789" s="1298">
        <f t="shared" si="358"/>
        <v>2</v>
      </c>
      <c r="BW789" s="1298">
        <f t="shared" si="359"/>
        <v>13318180</v>
      </c>
    </row>
    <row r="790" spans="1:75" ht="15" customHeight="1" x14ac:dyDescent="0.25">
      <c r="A790" s="1315">
        <v>2</v>
      </c>
      <c r="B790" s="1339">
        <v>43651</v>
      </c>
      <c r="C790" s="1268">
        <v>782</v>
      </c>
      <c r="D790" s="2265" t="s">
        <v>55</v>
      </c>
      <c r="E790" s="1266" t="s">
        <v>88</v>
      </c>
      <c r="F790" s="794"/>
      <c r="G790" s="1491">
        <f t="shared" si="360"/>
        <v>0</v>
      </c>
      <c r="H790" s="1268"/>
      <c r="I790" s="2605">
        <f t="shared" si="335"/>
        <v>0</v>
      </c>
      <c r="J790" s="808">
        <v>10</v>
      </c>
      <c r="K790" s="2605">
        <f t="shared" si="344"/>
        <v>22318180</v>
      </c>
      <c r="L790" s="2768"/>
      <c r="M790" s="2605">
        <f t="shared" si="345"/>
        <v>0</v>
      </c>
      <c r="N790" s="1505">
        <f t="shared" ref="N790" si="364">F790+H790+J790+L790</f>
        <v>10</v>
      </c>
      <c r="O790" s="1494">
        <f t="shared" si="336"/>
        <v>22318180</v>
      </c>
      <c r="P790" s="1494">
        <f t="shared" ref="P790" si="365">+N790*40000</f>
        <v>400000</v>
      </c>
      <c r="Q790" s="1271"/>
      <c r="R790" s="1508">
        <v>1331818</v>
      </c>
      <c r="S790" s="1508">
        <v>1931818</v>
      </c>
      <c r="T790" s="1508">
        <v>2231818</v>
      </c>
      <c r="U790" s="1508">
        <v>431818</v>
      </c>
      <c r="V790" s="1302"/>
      <c r="W790" s="1338"/>
      <c r="X790" s="2299"/>
      <c r="Y790" s="1338"/>
      <c r="Z790" s="2450"/>
      <c r="AA790" s="1342"/>
      <c r="AB790" s="1340"/>
      <c r="AC790" s="1229"/>
      <c r="AD790" s="1229"/>
      <c r="AE790" s="1229"/>
      <c r="AF790" s="1490">
        <f t="shared" si="346"/>
        <v>0</v>
      </c>
      <c r="AG790" s="1316">
        <f t="shared" si="347"/>
        <v>22318180</v>
      </c>
      <c r="AH790" s="1305"/>
      <c r="AI790" s="1313"/>
      <c r="AJ790" s="1267"/>
      <c r="AK790" s="1299"/>
      <c r="AL790" s="2538"/>
      <c r="AM790" s="2262"/>
      <c r="AN790" s="1266"/>
      <c r="AO790" s="1254"/>
      <c r="AP790" s="1491">
        <f t="shared" si="348"/>
        <v>0</v>
      </c>
      <c r="AQ790" s="1268"/>
      <c r="AR790" s="1492">
        <f t="shared" si="349"/>
        <v>0</v>
      </c>
      <c r="AS790" s="808"/>
      <c r="AT790" s="1492">
        <f t="shared" si="350"/>
        <v>0</v>
      </c>
      <c r="AU790" s="809"/>
      <c r="AV790" s="1492">
        <f t="shared" si="351"/>
        <v>0</v>
      </c>
      <c r="AW790" s="1493">
        <f t="shared" si="352"/>
        <v>0</v>
      </c>
      <c r="AX790" s="2153">
        <f t="shared" si="353"/>
        <v>0</v>
      </c>
      <c r="AY790" s="1495">
        <f t="shared" si="354"/>
        <v>0</v>
      </c>
      <c r="AZ790" s="1887"/>
      <c r="BA790" s="1508">
        <v>1331818</v>
      </c>
      <c r="BB790" s="1508">
        <v>1931818</v>
      </c>
      <c r="BC790" s="1508">
        <v>2231818</v>
      </c>
      <c r="BD790" s="1508">
        <v>431818</v>
      </c>
      <c r="BE790" s="2169"/>
      <c r="BF790" s="1338"/>
      <c r="BG790" s="1302"/>
      <c r="BH790" s="1338"/>
      <c r="BI790" s="1269"/>
      <c r="BJ790" s="1342"/>
      <c r="BK790" s="1304"/>
      <c r="BL790" s="1305"/>
      <c r="BM790" s="1305"/>
      <c r="BN790" s="1305"/>
      <c r="BO790" s="1490">
        <f t="shared" si="361"/>
        <v>0</v>
      </c>
      <c r="BP790" s="1316">
        <f t="shared" si="341"/>
        <v>22318180</v>
      </c>
      <c r="BQ790" s="1305"/>
      <c r="BS790" s="1298">
        <f t="shared" si="355"/>
        <v>0</v>
      </c>
      <c r="BT790" s="1298">
        <f t="shared" si="356"/>
        <v>0</v>
      </c>
      <c r="BU790" s="1298">
        <f t="shared" si="357"/>
        <v>10</v>
      </c>
      <c r="BV790" s="1298">
        <f t="shared" si="358"/>
        <v>0</v>
      </c>
      <c r="BW790" s="1298">
        <f t="shared" si="359"/>
        <v>22318180</v>
      </c>
    </row>
    <row r="791" spans="1:75" ht="15" customHeight="1" x14ac:dyDescent="0.25">
      <c r="A791" s="1315">
        <v>3</v>
      </c>
      <c r="B791" s="1339">
        <v>43651</v>
      </c>
      <c r="C791" s="1268">
        <v>783</v>
      </c>
      <c r="D791" s="2265" t="s">
        <v>264</v>
      </c>
      <c r="E791" s="1266" t="s">
        <v>241</v>
      </c>
      <c r="F791" s="794">
        <v>5</v>
      </c>
      <c r="G791" s="1491">
        <f t="shared" si="360"/>
        <v>6659090</v>
      </c>
      <c r="H791" s="1268"/>
      <c r="I791" s="2605">
        <f t="shared" si="335"/>
        <v>0</v>
      </c>
      <c r="J791" s="808">
        <v>5</v>
      </c>
      <c r="K791" s="2605">
        <f t="shared" si="344"/>
        <v>11159090</v>
      </c>
      <c r="L791" s="2768"/>
      <c r="M791" s="2605">
        <f t="shared" si="345"/>
        <v>0</v>
      </c>
      <c r="N791" s="1505">
        <f>F791+H791+J791+L791</f>
        <v>10</v>
      </c>
      <c r="O791" s="1494">
        <f t="shared" si="336"/>
        <v>17818180</v>
      </c>
      <c r="P791" s="1494">
        <f>+N791*40000</f>
        <v>400000</v>
      </c>
      <c r="Q791" s="1271"/>
      <c r="R791" s="1508">
        <v>1331818</v>
      </c>
      <c r="S791" s="1508">
        <v>1931818</v>
      </c>
      <c r="T791" s="1508">
        <v>2231818</v>
      </c>
      <c r="U791" s="1508">
        <v>431818</v>
      </c>
      <c r="V791" s="1302"/>
      <c r="W791" s="1338"/>
      <c r="X791" s="2299"/>
      <c r="Y791" s="1338"/>
      <c r="Z791" s="1302"/>
      <c r="AA791" s="1342"/>
      <c r="AB791" s="1340"/>
      <c r="AC791" s="1229"/>
      <c r="AD791" s="1229"/>
      <c r="AE791" s="1229"/>
      <c r="AF791" s="1490">
        <f t="shared" si="346"/>
        <v>0</v>
      </c>
      <c r="AG791" s="1316">
        <f t="shared" si="347"/>
        <v>17818180</v>
      </c>
      <c r="AH791" s="1305"/>
      <c r="AI791" s="1313"/>
      <c r="AJ791" s="1267"/>
      <c r="AK791" s="1299"/>
      <c r="AL791" s="2538"/>
      <c r="AM791" s="2262"/>
      <c r="AN791" s="1266"/>
      <c r="AO791" s="1254"/>
      <c r="AP791" s="1491">
        <f t="shared" si="348"/>
        <v>0</v>
      </c>
      <c r="AQ791" s="1268"/>
      <c r="AR791" s="1492">
        <f t="shared" si="349"/>
        <v>0</v>
      </c>
      <c r="AS791" s="808"/>
      <c r="AT791" s="1492">
        <f t="shared" si="350"/>
        <v>0</v>
      </c>
      <c r="AU791" s="809"/>
      <c r="AV791" s="1492">
        <f t="shared" si="351"/>
        <v>0</v>
      </c>
      <c r="AW791" s="1493">
        <f t="shared" si="352"/>
        <v>0</v>
      </c>
      <c r="AX791" s="2153">
        <f t="shared" si="353"/>
        <v>0</v>
      </c>
      <c r="AY791" s="1495">
        <f t="shared" si="354"/>
        <v>0</v>
      </c>
      <c r="AZ791" s="1887"/>
      <c r="BA791" s="1508">
        <v>1331818</v>
      </c>
      <c r="BB791" s="1508">
        <v>1931818</v>
      </c>
      <c r="BC791" s="1508">
        <v>2231818</v>
      </c>
      <c r="BD791" s="1508">
        <v>431818</v>
      </c>
      <c r="BE791" s="2169"/>
      <c r="BF791" s="1338"/>
      <c r="BG791" s="1302"/>
      <c r="BH791" s="1338"/>
      <c r="BI791" s="1269"/>
      <c r="BJ791" s="1342"/>
      <c r="BK791" s="1304"/>
      <c r="BL791" s="1305"/>
      <c r="BM791" s="1305"/>
      <c r="BN791" s="1305"/>
      <c r="BO791" s="1490">
        <f t="shared" si="361"/>
        <v>0</v>
      </c>
      <c r="BP791" s="1316">
        <f t="shared" si="341"/>
        <v>17818180</v>
      </c>
      <c r="BQ791" s="1305"/>
      <c r="BS791" s="1298">
        <f t="shared" si="355"/>
        <v>5</v>
      </c>
      <c r="BT791" s="1298">
        <f t="shared" si="356"/>
        <v>0</v>
      </c>
      <c r="BU791" s="1298">
        <f t="shared" si="357"/>
        <v>5</v>
      </c>
      <c r="BV791" s="1298">
        <f t="shared" si="358"/>
        <v>0</v>
      </c>
      <c r="BW791" s="1298">
        <f t="shared" si="359"/>
        <v>17818180</v>
      </c>
    </row>
    <row r="792" spans="1:75" ht="15" customHeight="1" x14ac:dyDescent="0.25">
      <c r="A792" s="1315">
        <v>4</v>
      </c>
      <c r="B792" s="1339">
        <v>43651</v>
      </c>
      <c r="C792" s="1268">
        <v>784</v>
      </c>
      <c r="D792" s="2265" t="s">
        <v>56</v>
      </c>
      <c r="E792" s="1266" t="s">
        <v>57</v>
      </c>
      <c r="F792" s="794">
        <v>8</v>
      </c>
      <c r="G792" s="1491">
        <f t="shared" si="360"/>
        <v>10654544</v>
      </c>
      <c r="H792" s="1268"/>
      <c r="I792" s="2605">
        <f t="shared" si="335"/>
        <v>0</v>
      </c>
      <c r="J792" s="808">
        <v>2</v>
      </c>
      <c r="K792" s="2605">
        <f t="shared" si="344"/>
        <v>4463636</v>
      </c>
      <c r="L792" s="2768"/>
      <c r="M792" s="2605">
        <f t="shared" si="345"/>
        <v>0</v>
      </c>
      <c r="N792" s="1505">
        <f t="shared" ref="N792:N800" si="366">F792+H792+J792+L792</f>
        <v>10</v>
      </c>
      <c r="O792" s="1494">
        <f t="shared" si="336"/>
        <v>15118180</v>
      </c>
      <c r="P792" s="1494">
        <f t="shared" ref="P792:P800" si="367">+N792*40000</f>
        <v>400000</v>
      </c>
      <c r="Q792" s="1271"/>
      <c r="R792" s="1508">
        <v>1331818</v>
      </c>
      <c r="S792" s="1508">
        <v>1931818</v>
      </c>
      <c r="T792" s="1508">
        <v>2231818</v>
      </c>
      <c r="U792" s="1508">
        <v>431818</v>
      </c>
      <c r="V792" s="1302"/>
      <c r="W792" s="1338"/>
      <c r="X792" s="2299"/>
      <c r="Y792" s="1338"/>
      <c r="Z792" s="2450"/>
      <c r="AA792" s="1342"/>
      <c r="AB792" s="1340"/>
      <c r="AC792" s="1229"/>
      <c r="AD792" s="1229"/>
      <c r="AE792" s="1229"/>
      <c r="AF792" s="1490">
        <f t="shared" si="346"/>
        <v>0</v>
      </c>
      <c r="AG792" s="1316">
        <f t="shared" si="347"/>
        <v>15118180</v>
      </c>
      <c r="AH792" s="1305"/>
      <c r="AI792" s="1313"/>
      <c r="AJ792" s="1267"/>
      <c r="AK792" s="1299"/>
      <c r="AL792" s="2538"/>
      <c r="AM792" s="2262"/>
      <c r="AN792" s="1266"/>
      <c r="AO792" s="1254"/>
      <c r="AP792" s="1491">
        <f t="shared" si="348"/>
        <v>0</v>
      </c>
      <c r="AQ792" s="1268"/>
      <c r="AR792" s="1492">
        <f t="shared" si="349"/>
        <v>0</v>
      </c>
      <c r="AS792" s="808"/>
      <c r="AT792" s="1492">
        <f t="shared" si="350"/>
        <v>0</v>
      </c>
      <c r="AU792" s="809"/>
      <c r="AV792" s="1492">
        <f t="shared" si="351"/>
        <v>0</v>
      </c>
      <c r="AW792" s="1493">
        <f t="shared" si="352"/>
        <v>0</v>
      </c>
      <c r="AX792" s="2153">
        <f t="shared" si="353"/>
        <v>0</v>
      </c>
      <c r="AY792" s="1495">
        <f t="shared" si="354"/>
        <v>0</v>
      </c>
      <c r="AZ792" s="1887"/>
      <c r="BA792" s="1508">
        <v>1331818</v>
      </c>
      <c r="BB792" s="1508">
        <v>1931818</v>
      </c>
      <c r="BC792" s="1508">
        <v>2231818</v>
      </c>
      <c r="BD792" s="1508">
        <v>431818</v>
      </c>
      <c r="BE792" s="2169"/>
      <c r="BF792" s="1338"/>
      <c r="BG792" s="1302"/>
      <c r="BH792" s="1338"/>
      <c r="BI792" s="1269"/>
      <c r="BJ792" s="1342"/>
      <c r="BK792" s="1304"/>
      <c r="BL792" s="1305"/>
      <c r="BM792" s="1305"/>
      <c r="BN792" s="1305"/>
      <c r="BO792" s="1490">
        <f t="shared" si="361"/>
        <v>0</v>
      </c>
      <c r="BP792" s="1316">
        <f t="shared" si="341"/>
        <v>15118180</v>
      </c>
      <c r="BQ792" s="1305"/>
      <c r="BS792" s="1298">
        <f t="shared" si="355"/>
        <v>8</v>
      </c>
      <c r="BT792" s="1298">
        <f t="shared" si="356"/>
        <v>0</v>
      </c>
      <c r="BU792" s="1298">
        <f t="shared" si="357"/>
        <v>2</v>
      </c>
      <c r="BV792" s="1298">
        <f t="shared" si="358"/>
        <v>0</v>
      </c>
      <c r="BW792" s="1298">
        <f t="shared" si="359"/>
        <v>15118180</v>
      </c>
    </row>
    <row r="793" spans="1:75" ht="15" customHeight="1" x14ac:dyDescent="0.25">
      <c r="A793" s="1315">
        <v>5</v>
      </c>
      <c r="B793" s="1339">
        <v>43651</v>
      </c>
      <c r="C793" s="1268">
        <v>785</v>
      </c>
      <c r="D793" s="2265" t="s">
        <v>247</v>
      </c>
      <c r="E793" s="1266" t="s">
        <v>57</v>
      </c>
      <c r="F793" s="794">
        <v>10</v>
      </c>
      <c r="G793" s="1491">
        <f t="shared" si="360"/>
        <v>13318180</v>
      </c>
      <c r="H793" s="1268"/>
      <c r="I793" s="2605">
        <f t="shared" si="335"/>
        <v>0</v>
      </c>
      <c r="J793" s="808"/>
      <c r="K793" s="2605">
        <f t="shared" si="344"/>
        <v>0</v>
      </c>
      <c r="L793" s="2768"/>
      <c r="M793" s="2605">
        <f t="shared" si="345"/>
        <v>0</v>
      </c>
      <c r="N793" s="1505">
        <f t="shared" si="366"/>
        <v>10</v>
      </c>
      <c r="O793" s="1494">
        <f t="shared" si="336"/>
        <v>13318180</v>
      </c>
      <c r="P793" s="1494">
        <f t="shared" si="367"/>
        <v>400000</v>
      </c>
      <c r="Q793" s="1271"/>
      <c r="R793" s="1508">
        <v>1331818</v>
      </c>
      <c r="S793" s="1508">
        <v>1931818</v>
      </c>
      <c r="T793" s="1508">
        <v>2231818</v>
      </c>
      <c r="U793" s="1508">
        <v>431818</v>
      </c>
      <c r="V793" s="1302"/>
      <c r="W793" s="1338"/>
      <c r="X793" s="2303"/>
      <c r="Y793" s="1338"/>
      <c r="Z793" s="2450"/>
      <c r="AA793" s="1342"/>
      <c r="AB793" s="1340"/>
      <c r="AC793" s="1229"/>
      <c r="AD793" s="1229"/>
      <c r="AE793" s="1229"/>
      <c r="AF793" s="1490">
        <f t="shared" si="346"/>
        <v>0</v>
      </c>
      <c r="AG793" s="1316">
        <f t="shared" si="347"/>
        <v>13318180</v>
      </c>
      <c r="AH793" s="1305"/>
      <c r="AI793" s="1313"/>
      <c r="AJ793" s="1267"/>
      <c r="AK793" s="1299"/>
      <c r="AL793" s="2538"/>
      <c r="AM793" s="2262"/>
      <c r="AN793" s="1266"/>
      <c r="AO793" s="1254"/>
      <c r="AP793" s="1491">
        <f t="shared" si="348"/>
        <v>0</v>
      </c>
      <c r="AQ793" s="1268"/>
      <c r="AR793" s="1492">
        <f t="shared" si="349"/>
        <v>0</v>
      </c>
      <c r="AS793" s="808"/>
      <c r="AT793" s="1492">
        <f t="shared" si="350"/>
        <v>0</v>
      </c>
      <c r="AU793" s="809"/>
      <c r="AV793" s="1492">
        <f t="shared" si="351"/>
        <v>0</v>
      </c>
      <c r="AW793" s="1493">
        <f t="shared" si="352"/>
        <v>0</v>
      </c>
      <c r="AX793" s="2153">
        <f t="shared" si="353"/>
        <v>0</v>
      </c>
      <c r="AY793" s="1495">
        <f t="shared" si="354"/>
        <v>0</v>
      </c>
      <c r="AZ793" s="1887"/>
      <c r="BA793" s="1508">
        <v>1331818</v>
      </c>
      <c r="BB793" s="1508">
        <v>1931818</v>
      </c>
      <c r="BC793" s="1508">
        <v>2231818</v>
      </c>
      <c r="BD793" s="1508">
        <v>431818</v>
      </c>
      <c r="BE793" s="2169"/>
      <c r="BF793" s="1338"/>
      <c r="BG793" s="1302"/>
      <c r="BH793" s="1338"/>
      <c r="BI793" s="1302"/>
      <c r="BJ793" s="1342"/>
      <c r="BK793" s="1304"/>
      <c r="BL793" s="1305"/>
      <c r="BM793" s="1305"/>
      <c r="BN793" s="1305"/>
      <c r="BO793" s="1490">
        <f t="shared" si="361"/>
        <v>0</v>
      </c>
      <c r="BP793" s="1316">
        <f t="shared" si="341"/>
        <v>13318180</v>
      </c>
      <c r="BQ793" s="1305"/>
      <c r="BS793" s="1298">
        <f t="shared" si="355"/>
        <v>10</v>
      </c>
      <c r="BT793" s="1298">
        <f t="shared" si="356"/>
        <v>0</v>
      </c>
      <c r="BU793" s="1298">
        <f t="shared" si="357"/>
        <v>0</v>
      </c>
      <c r="BV793" s="1298">
        <f t="shared" si="358"/>
        <v>0</v>
      </c>
      <c r="BW793" s="1298">
        <f t="shared" si="359"/>
        <v>13318180</v>
      </c>
    </row>
    <row r="794" spans="1:75" ht="15" customHeight="1" x14ac:dyDescent="0.25">
      <c r="A794" s="1315">
        <v>6</v>
      </c>
      <c r="B794" s="1339">
        <v>43651</v>
      </c>
      <c r="C794" s="1268">
        <v>786</v>
      </c>
      <c r="D794" s="2265" t="s">
        <v>67</v>
      </c>
      <c r="E794" s="1266" t="s">
        <v>57</v>
      </c>
      <c r="F794" s="794">
        <v>8</v>
      </c>
      <c r="G794" s="1491">
        <f t="shared" si="360"/>
        <v>10654544</v>
      </c>
      <c r="H794" s="1268"/>
      <c r="I794" s="2605">
        <f t="shared" si="335"/>
        <v>0</v>
      </c>
      <c r="J794" s="808"/>
      <c r="K794" s="2605">
        <f t="shared" si="344"/>
        <v>0</v>
      </c>
      <c r="L794" s="2768">
        <v>2</v>
      </c>
      <c r="M794" s="2605">
        <f t="shared" si="345"/>
        <v>863636</v>
      </c>
      <c r="N794" s="1505">
        <f t="shared" si="366"/>
        <v>10</v>
      </c>
      <c r="O794" s="1494">
        <f t="shared" si="336"/>
        <v>11518180</v>
      </c>
      <c r="P794" s="1494">
        <f t="shared" si="367"/>
        <v>400000</v>
      </c>
      <c r="Q794" s="1271"/>
      <c r="R794" s="1508">
        <v>1331818</v>
      </c>
      <c r="S794" s="1508">
        <v>1931818</v>
      </c>
      <c r="T794" s="1508">
        <v>2231818</v>
      </c>
      <c r="U794" s="1508">
        <v>431818</v>
      </c>
      <c r="V794" s="1302"/>
      <c r="W794" s="1338"/>
      <c r="X794" s="2299"/>
      <c r="Y794" s="1338"/>
      <c r="Z794" s="2450"/>
      <c r="AA794" s="1342"/>
      <c r="AB794" s="1340"/>
      <c r="AC794" s="1229"/>
      <c r="AD794" s="1229"/>
      <c r="AE794" s="1229"/>
      <c r="AF794" s="1490">
        <f t="shared" si="346"/>
        <v>0</v>
      </c>
      <c r="AG794" s="1316">
        <f t="shared" si="347"/>
        <v>11518180</v>
      </c>
      <c r="AH794" s="1305"/>
      <c r="AI794" s="1313"/>
      <c r="AJ794" s="1315"/>
      <c r="AK794" s="1299"/>
      <c r="AL794" s="2538"/>
      <c r="AM794" s="2255"/>
      <c r="AN794" s="1266"/>
      <c r="AO794" s="1254"/>
      <c r="AP794" s="1491">
        <f t="shared" si="348"/>
        <v>0</v>
      </c>
      <c r="AQ794" s="1268"/>
      <c r="AR794" s="1492">
        <f t="shared" si="349"/>
        <v>0</v>
      </c>
      <c r="AS794" s="808"/>
      <c r="AT794" s="1492">
        <f t="shared" si="350"/>
        <v>0</v>
      </c>
      <c r="AU794" s="809"/>
      <c r="AV794" s="1492">
        <f t="shared" si="351"/>
        <v>0</v>
      </c>
      <c r="AW794" s="1493">
        <f t="shared" si="352"/>
        <v>0</v>
      </c>
      <c r="AX794" s="2153">
        <f t="shared" si="353"/>
        <v>0</v>
      </c>
      <c r="AY794" s="1495">
        <f t="shared" si="354"/>
        <v>0</v>
      </c>
      <c r="AZ794" s="1887"/>
      <c r="BA794" s="1508">
        <v>1331818</v>
      </c>
      <c r="BB794" s="1508">
        <v>1931818</v>
      </c>
      <c r="BC794" s="1508">
        <v>2231818</v>
      </c>
      <c r="BD794" s="1508">
        <v>431818</v>
      </c>
      <c r="BE794" s="2169"/>
      <c r="BF794" s="1338"/>
      <c r="BG794" s="1302"/>
      <c r="BH794" s="1338"/>
      <c r="BI794" s="1269"/>
      <c r="BJ794" s="1342"/>
      <c r="BK794" s="1304"/>
      <c r="BL794" s="1305"/>
      <c r="BM794" s="1305"/>
      <c r="BN794" s="1305"/>
      <c r="BO794" s="1490">
        <f t="shared" si="361"/>
        <v>0</v>
      </c>
      <c r="BP794" s="1316">
        <f t="shared" si="341"/>
        <v>11518180</v>
      </c>
      <c r="BQ794" s="1305"/>
      <c r="BS794" s="1298">
        <f t="shared" si="355"/>
        <v>8</v>
      </c>
      <c r="BT794" s="1298">
        <f t="shared" si="356"/>
        <v>0</v>
      </c>
      <c r="BU794" s="1298">
        <f t="shared" si="357"/>
        <v>0</v>
      </c>
      <c r="BV794" s="1298">
        <f t="shared" si="358"/>
        <v>2</v>
      </c>
      <c r="BW794" s="1298">
        <f t="shared" si="359"/>
        <v>11518180</v>
      </c>
    </row>
    <row r="795" spans="1:75" ht="15" customHeight="1" x14ac:dyDescent="0.25">
      <c r="A795" s="1315">
        <v>7</v>
      </c>
      <c r="B795" s="1339">
        <v>43651</v>
      </c>
      <c r="C795" s="1268">
        <v>787</v>
      </c>
      <c r="D795" s="2265" t="s">
        <v>37</v>
      </c>
      <c r="E795" s="1266" t="s">
        <v>241</v>
      </c>
      <c r="F795" s="794">
        <v>10</v>
      </c>
      <c r="G795" s="1491">
        <f t="shared" si="360"/>
        <v>13318180</v>
      </c>
      <c r="H795" s="1268"/>
      <c r="I795" s="2605">
        <f t="shared" si="335"/>
        <v>0</v>
      </c>
      <c r="J795" s="808"/>
      <c r="K795" s="2605">
        <f t="shared" si="344"/>
        <v>0</v>
      </c>
      <c r="L795" s="2768"/>
      <c r="M795" s="2605">
        <f t="shared" si="345"/>
        <v>0</v>
      </c>
      <c r="N795" s="1505">
        <f t="shared" si="366"/>
        <v>10</v>
      </c>
      <c r="O795" s="1494">
        <f t="shared" si="336"/>
        <v>13318180</v>
      </c>
      <c r="P795" s="1494">
        <f t="shared" si="367"/>
        <v>400000</v>
      </c>
      <c r="Q795" s="1271"/>
      <c r="R795" s="1508">
        <v>1331818</v>
      </c>
      <c r="S795" s="1508">
        <v>1931818</v>
      </c>
      <c r="T795" s="1508">
        <v>2231818</v>
      </c>
      <c r="U795" s="1508">
        <v>431818</v>
      </c>
      <c r="V795" s="1302"/>
      <c r="W795" s="1338"/>
      <c r="X795" s="2299"/>
      <c r="Y795" s="1338"/>
      <c r="Z795" s="2450"/>
      <c r="AA795" s="1342"/>
      <c r="AB795" s="1340"/>
      <c r="AC795" s="1229"/>
      <c r="AD795" s="1229"/>
      <c r="AE795" s="1229"/>
      <c r="AF795" s="1490">
        <f t="shared" si="346"/>
        <v>0</v>
      </c>
      <c r="AG795" s="1316">
        <f t="shared" si="347"/>
        <v>13318180</v>
      </c>
      <c r="AH795" s="1305"/>
      <c r="AI795" s="1313"/>
      <c r="AJ795" s="1315"/>
      <c r="AK795" s="1299"/>
      <c r="AL795" s="2538"/>
      <c r="AM795" s="2255"/>
      <c r="AN795" s="1266"/>
      <c r="AO795" s="1254"/>
      <c r="AP795" s="1491">
        <f t="shared" si="348"/>
        <v>0</v>
      </c>
      <c r="AQ795" s="1268"/>
      <c r="AR795" s="1492">
        <f t="shared" si="349"/>
        <v>0</v>
      </c>
      <c r="AS795" s="808"/>
      <c r="AT795" s="1492">
        <f t="shared" si="350"/>
        <v>0</v>
      </c>
      <c r="AU795" s="809"/>
      <c r="AV795" s="1492">
        <f t="shared" si="351"/>
        <v>0</v>
      </c>
      <c r="AW795" s="1493">
        <f t="shared" si="352"/>
        <v>0</v>
      </c>
      <c r="AX795" s="2153">
        <f t="shared" si="353"/>
        <v>0</v>
      </c>
      <c r="AY795" s="1495">
        <f t="shared" si="354"/>
        <v>0</v>
      </c>
      <c r="AZ795" s="1887"/>
      <c r="BA795" s="1508">
        <v>1331818</v>
      </c>
      <c r="BB795" s="1508">
        <v>1931818</v>
      </c>
      <c r="BC795" s="1508">
        <v>2231818</v>
      </c>
      <c r="BD795" s="1508">
        <v>431818</v>
      </c>
      <c r="BE795" s="2169"/>
      <c r="BF795" s="1338"/>
      <c r="BG795" s="1302"/>
      <c r="BH795" s="1338"/>
      <c r="BI795" s="1302"/>
      <c r="BJ795" s="1342"/>
      <c r="BK795" s="1304"/>
      <c r="BL795" s="1305"/>
      <c r="BM795" s="1305"/>
      <c r="BN795" s="1305"/>
      <c r="BO795" s="1490">
        <f t="shared" si="361"/>
        <v>0</v>
      </c>
      <c r="BP795" s="1316">
        <f t="shared" si="341"/>
        <v>13318180</v>
      </c>
      <c r="BQ795" s="1305"/>
      <c r="BS795" s="1298">
        <f t="shared" si="355"/>
        <v>10</v>
      </c>
      <c r="BT795" s="1298">
        <f t="shared" si="356"/>
        <v>0</v>
      </c>
      <c r="BU795" s="1298">
        <f t="shared" si="357"/>
        <v>0</v>
      </c>
      <c r="BV795" s="1298">
        <f t="shared" si="358"/>
        <v>0</v>
      </c>
      <c r="BW795" s="1298">
        <f t="shared" si="359"/>
        <v>13318180</v>
      </c>
    </row>
    <row r="796" spans="1:75" ht="15" customHeight="1" x14ac:dyDescent="0.25">
      <c r="A796" s="1315">
        <v>8</v>
      </c>
      <c r="B796" s="1339">
        <v>43651</v>
      </c>
      <c r="C796" s="1268">
        <v>788</v>
      </c>
      <c r="D796" s="2265" t="s">
        <v>242</v>
      </c>
      <c r="E796" s="1266" t="s">
        <v>241</v>
      </c>
      <c r="F796" s="794">
        <v>6</v>
      </c>
      <c r="G796" s="1491">
        <f t="shared" si="360"/>
        <v>7990908</v>
      </c>
      <c r="H796" s="1268"/>
      <c r="I796" s="2605">
        <f t="shared" si="335"/>
        <v>0</v>
      </c>
      <c r="J796" s="808">
        <v>4</v>
      </c>
      <c r="K796" s="2605">
        <f t="shared" si="344"/>
        <v>8927272</v>
      </c>
      <c r="L796" s="2768"/>
      <c r="M796" s="2605">
        <f t="shared" si="345"/>
        <v>0</v>
      </c>
      <c r="N796" s="1505">
        <f t="shared" si="366"/>
        <v>10</v>
      </c>
      <c r="O796" s="1494">
        <f t="shared" si="336"/>
        <v>16918180</v>
      </c>
      <c r="P796" s="1494">
        <f t="shared" si="367"/>
        <v>400000</v>
      </c>
      <c r="Q796" s="1271"/>
      <c r="R796" s="1508">
        <v>1331818</v>
      </c>
      <c r="S796" s="1508">
        <v>1931818</v>
      </c>
      <c r="T796" s="1508">
        <v>2231818</v>
      </c>
      <c r="U796" s="1508">
        <v>431818</v>
      </c>
      <c r="V796" s="1302"/>
      <c r="W796" s="1338"/>
      <c r="X796" s="2299"/>
      <c r="Y796" s="1338"/>
      <c r="Z796" s="1302"/>
      <c r="AA796" s="1342"/>
      <c r="AB796" s="1340"/>
      <c r="AC796" s="1229"/>
      <c r="AD796" s="1229"/>
      <c r="AE796" s="1229"/>
      <c r="AF796" s="1490">
        <f t="shared" si="346"/>
        <v>0</v>
      </c>
      <c r="AG796" s="1316">
        <f t="shared" si="347"/>
        <v>16918180</v>
      </c>
      <c r="AH796" s="1305"/>
      <c r="AI796" s="1313"/>
      <c r="AJ796" s="1315"/>
      <c r="AK796" s="1299"/>
      <c r="AL796" s="2538"/>
      <c r="AM796" s="2255"/>
      <c r="AN796" s="1266"/>
      <c r="AO796" s="1254"/>
      <c r="AP796" s="1491">
        <f t="shared" si="348"/>
        <v>0</v>
      </c>
      <c r="AQ796" s="1268"/>
      <c r="AR796" s="1492">
        <f t="shared" si="349"/>
        <v>0</v>
      </c>
      <c r="AS796" s="808"/>
      <c r="AT796" s="1492">
        <f t="shared" si="350"/>
        <v>0</v>
      </c>
      <c r="AU796" s="809"/>
      <c r="AV796" s="1492">
        <f t="shared" si="351"/>
        <v>0</v>
      </c>
      <c r="AW796" s="1493">
        <f t="shared" si="352"/>
        <v>0</v>
      </c>
      <c r="AX796" s="2153">
        <f t="shared" si="353"/>
        <v>0</v>
      </c>
      <c r="AY796" s="1495">
        <f t="shared" si="354"/>
        <v>0</v>
      </c>
      <c r="AZ796" s="1887"/>
      <c r="BA796" s="1508">
        <v>1331818</v>
      </c>
      <c r="BB796" s="1508">
        <v>1931818</v>
      </c>
      <c r="BC796" s="1508">
        <v>2231818</v>
      </c>
      <c r="BD796" s="1508">
        <v>431818</v>
      </c>
      <c r="BE796" s="2169"/>
      <c r="BF796" s="1338"/>
      <c r="BG796" s="1302"/>
      <c r="BH796" s="1338"/>
      <c r="BI796" s="1269"/>
      <c r="BJ796" s="1342"/>
      <c r="BK796" s="1304"/>
      <c r="BL796" s="1305"/>
      <c r="BM796" s="1305"/>
      <c r="BN796" s="1305"/>
      <c r="BO796" s="1490">
        <f t="shared" si="361"/>
        <v>0</v>
      </c>
      <c r="BP796" s="1316">
        <f t="shared" si="341"/>
        <v>16918180</v>
      </c>
      <c r="BQ796" s="1305"/>
      <c r="BS796" s="1298">
        <f t="shared" si="355"/>
        <v>6</v>
      </c>
      <c r="BT796" s="1298">
        <f t="shared" si="356"/>
        <v>0</v>
      </c>
      <c r="BU796" s="1298">
        <f t="shared" si="357"/>
        <v>4</v>
      </c>
      <c r="BV796" s="1298">
        <f t="shared" si="358"/>
        <v>0</v>
      </c>
      <c r="BW796" s="1298">
        <f t="shared" si="359"/>
        <v>16918180</v>
      </c>
    </row>
    <row r="797" spans="1:75" ht="15" customHeight="1" x14ac:dyDescent="0.25">
      <c r="A797" s="1315">
        <v>9</v>
      </c>
      <c r="B797" s="1339">
        <v>43651</v>
      </c>
      <c r="C797" s="1268">
        <v>789</v>
      </c>
      <c r="D797" s="2265" t="s">
        <v>256</v>
      </c>
      <c r="E797" s="1266" t="s">
        <v>241</v>
      </c>
      <c r="F797" s="794">
        <v>10</v>
      </c>
      <c r="G797" s="1491">
        <f t="shared" si="360"/>
        <v>13318180</v>
      </c>
      <c r="H797" s="1268"/>
      <c r="I797" s="2605">
        <f t="shared" si="335"/>
        <v>0</v>
      </c>
      <c r="J797" s="808"/>
      <c r="K797" s="2605">
        <f t="shared" si="344"/>
        <v>0</v>
      </c>
      <c r="L797" s="2768"/>
      <c r="M797" s="2605">
        <f t="shared" si="345"/>
        <v>0</v>
      </c>
      <c r="N797" s="1505">
        <f t="shared" si="366"/>
        <v>10</v>
      </c>
      <c r="O797" s="1494">
        <f t="shared" si="336"/>
        <v>13318180</v>
      </c>
      <c r="P797" s="1494">
        <f t="shared" si="367"/>
        <v>400000</v>
      </c>
      <c r="Q797" s="1271"/>
      <c r="R797" s="1508">
        <v>1331818</v>
      </c>
      <c r="S797" s="1508">
        <v>1931818</v>
      </c>
      <c r="T797" s="1508">
        <v>2231818</v>
      </c>
      <c r="U797" s="1508">
        <v>431818</v>
      </c>
      <c r="V797" s="1302"/>
      <c r="W797" s="1338"/>
      <c r="X797" s="2299"/>
      <c r="Y797" s="1338"/>
      <c r="Z797" s="2450"/>
      <c r="AA797" s="1342"/>
      <c r="AB797" s="1340"/>
      <c r="AC797" s="1229"/>
      <c r="AD797" s="1229"/>
      <c r="AE797" s="1229"/>
      <c r="AF797" s="1490">
        <f t="shared" si="346"/>
        <v>0</v>
      </c>
      <c r="AG797" s="1316">
        <f t="shared" si="347"/>
        <v>13318180</v>
      </c>
      <c r="AH797" s="1305"/>
      <c r="AI797" s="1313"/>
      <c r="AJ797" s="1315"/>
      <c r="AK797" s="1299"/>
      <c r="AL797" s="2538"/>
      <c r="AM797" s="2255"/>
      <c r="AN797" s="1266"/>
      <c r="AO797" s="1254"/>
      <c r="AP797" s="1491">
        <f t="shared" si="348"/>
        <v>0</v>
      </c>
      <c r="AQ797" s="1268"/>
      <c r="AR797" s="1492">
        <f t="shared" si="349"/>
        <v>0</v>
      </c>
      <c r="AS797" s="808"/>
      <c r="AT797" s="1492">
        <f t="shared" si="350"/>
        <v>0</v>
      </c>
      <c r="AU797" s="809"/>
      <c r="AV797" s="1492">
        <f t="shared" si="351"/>
        <v>0</v>
      </c>
      <c r="AW797" s="1493">
        <f t="shared" si="352"/>
        <v>0</v>
      </c>
      <c r="AX797" s="2153">
        <f t="shared" si="353"/>
        <v>0</v>
      </c>
      <c r="AY797" s="1495">
        <f t="shared" si="354"/>
        <v>0</v>
      </c>
      <c r="AZ797" s="1887"/>
      <c r="BA797" s="1508">
        <v>1331818</v>
      </c>
      <c r="BB797" s="1508">
        <v>1931818</v>
      </c>
      <c r="BC797" s="1508">
        <v>2231818</v>
      </c>
      <c r="BD797" s="1508">
        <v>431818</v>
      </c>
      <c r="BE797" s="2169"/>
      <c r="BF797" s="1338"/>
      <c r="BG797" s="1302"/>
      <c r="BH797" s="1338"/>
      <c r="BI797" s="1269"/>
      <c r="BJ797" s="1342"/>
      <c r="BK797" s="1304"/>
      <c r="BL797" s="1305"/>
      <c r="BM797" s="1305"/>
      <c r="BN797" s="1305"/>
      <c r="BO797" s="1490">
        <f t="shared" si="361"/>
        <v>0</v>
      </c>
      <c r="BP797" s="1316">
        <f t="shared" si="341"/>
        <v>13318180</v>
      </c>
      <c r="BQ797" s="1305"/>
      <c r="BS797" s="1298">
        <f t="shared" si="355"/>
        <v>10</v>
      </c>
      <c r="BT797" s="1298">
        <f t="shared" si="356"/>
        <v>0</v>
      </c>
      <c r="BU797" s="1298">
        <f t="shared" si="357"/>
        <v>0</v>
      </c>
      <c r="BV797" s="1298">
        <f t="shared" si="358"/>
        <v>0</v>
      </c>
      <c r="BW797" s="1298">
        <f t="shared" si="359"/>
        <v>13318180</v>
      </c>
    </row>
    <row r="798" spans="1:75" ht="15" customHeight="1" x14ac:dyDescent="0.25">
      <c r="A798" s="1315">
        <v>10</v>
      </c>
      <c r="B798" s="1339">
        <v>43651</v>
      </c>
      <c r="C798" s="1268">
        <v>790</v>
      </c>
      <c r="D798" s="2265" t="s">
        <v>265</v>
      </c>
      <c r="E798" s="1266" t="s">
        <v>241</v>
      </c>
      <c r="F798" s="794">
        <v>6</v>
      </c>
      <c r="G798" s="1491">
        <f t="shared" si="360"/>
        <v>7990908</v>
      </c>
      <c r="H798" s="1268"/>
      <c r="I798" s="2605">
        <f t="shared" si="335"/>
        <v>0</v>
      </c>
      <c r="J798" s="808">
        <v>3</v>
      </c>
      <c r="K798" s="2605">
        <f t="shared" si="344"/>
        <v>6695454</v>
      </c>
      <c r="L798" s="2768">
        <v>1</v>
      </c>
      <c r="M798" s="2605">
        <f t="shared" si="345"/>
        <v>431818</v>
      </c>
      <c r="N798" s="1505">
        <f t="shared" si="366"/>
        <v>10</v>
      </c>
      <c r="O798" s="1494">
        <f t="shared" si="336"/>
        <v>15118180</v>
      </c>
      <c r="P798" s="1494">
        <f t="shared" si="367"/>
        <v>400000</v>
      </c>
      <c r="Q798" s="1271"/>
      <c r="R798" s="1508">
        <v>1331818</v>
      </c>
      <c r="S798" s="1508">
        <v>1931818</v>
      </c>
      <c r="T798" s="1508">
        <v>2231818</v>
      </c>
      <c r="U798" s="1508">
        <v>431818</v>
      </c>
      <c r="V798" s="1302"/>
      <c r="W798" s="1338"/>
      <c r="X798" s="2299"/>
      <c r="Y798" s="1338"/>
      <c r="Z798" s="2450"/>
      <c r="AA798" s="1342"/>
      <c r="AB798" s="1340"/>
      <c r="AC798" s="1229"/>
      <c r="AD798" s="1229"/>
      <c r="AE798" s="1229"/>
      <c r="AF798" s="1490">
        <f t="shared" si="346"/>
        <v>0</v>
      </c>
      <c r="AG798" s="1316">
        <f t="shared" si="347"/>
        <v>15118180</v>
      </c>
      <c r="AH798" s="1305"/>
      <c r="AI798" s="1313"/>
      <c r="AJ798" s="1315"/>
      <c r="AK798" s="1299"/>
      <c r="AL798" s="2538"/>
      <c r="AM798" s="2255"/>
      <c r="AN798" s="1266"/>
      <c r="AO798" s="1254"/>
      <c r="AP798" s="1491">
        <f t="shared" si="348"/>
        <v>0</v>
      </c>
      <c r="AQ798" s="1268"/>
      <c r="AR798" s="1492">
        <f t="shared" si="349"/>
        <v>0</v>
      </c>
      <c r="AS798" s="808"/>
      <c r="AT798" s="1492">
        <f t="shared" si="350"/>
        <v>0</v>
      </c>
      <c r="AU798" s="809"/>
      <c r="AV798" s="1492">
        <f t="shared" si="351"/>
        <v>0</v>
      </c>
      <c r="AW798" s="1493">
        <f t="shared" si="352"/>
        <v>0</v>
      </c>
      <c r="AX798" s="2153">
        <f t="shared" si="353"/>
        <v>0</v>
      </c>
      <c r="AY798" s="1495">
        <f t="shared" si="354"/>
        <v>0</v>
      </c>
      <c r="AZ798" s="1887"/>
      <c r="BA798" s="1508">
        <v>1331818</v>
      </c>
      <c r="BB798" s="1508">
        <v>1931818</v>
      </c>
      <c r="BC798" s="1508">
        <v>2231818</v>
      </c>
      <c r="BD798" s="1508">
        <v>431818</v>
      </c>
      <c r="BE798" s="2169"/>
      <c r="BF798" s="1338"/>
      <c r="BG798" s="1302"/>
      <c r="BH798" s="1338"/>
      <c r="BI798" s="1269"/>
      <c r="BJ798" s="1342"/>
      <c r="BK798" s="1304"/>
      <c r="BL798" s="1305"/>
      <c r="BM798" s="1305"/>
      <c r="BN798" s="1305"/>
      <c r="BO798" s="1490">
        <f t="shared" si="361"/>
        <v>0</v>
      </c>
      <c r="BP798" s="1316">
        <f t="shared" si="341"/>
        <v>15118180</v>
      </c>
      <c r="BQ798" s="1305"/>
      <c r="BS798" s="1298">
        <f t="shared" si="355"/>
        <v>6</v>
      </c>
      <c r="BT798" s="1298">
        <f t="shared" si="356"/>
        <v>0</v>
      </c>
      <c r="BU798" s="1298">
        <f t="shared" si="357"/>
        <v>3</v>
      </c>
      <c r="BV798" s="1298">
        <f t="shared" si="358"/>
        <v>1</v>
      </c>
      <c r="BW798" s="1298">
        <f t="shared" si="359"/>
        <v>15118180</v>
      </c>
    </row>
    <row r="799" spans="1:75" ht="15" customHeight="1" x14ac:dyDescent="0.25">
      <c r="A799" s="1315">
        <v>11</v>
      </c>
      <c r="B799" s="1339">
        <v>43651</v>
      </c>
      <c r="C799" s="1268">
        <v>791</v>
      </c>
      <c r="D799" s="2265" t="s">
        <v>47</v>
      </c>
      <c r="E799" s="1266" t="s">
        <v>266</v>
      </c>
      <c r="F799" s="794">
        <v>8</v>
      </c>
      <c r="G799" s="1491">
        <f t="shared" si="360"/>
        <v>10654544</v>
      </c>
      <c r="H799" s="1268"/>
      <c r="I799" s="2605">
        <f t="shared" si="335"/>
        <v>0</v>
      </c>
      <c r="J799" s="808"/>
      <c r="K799" s="2605">
        <f t="shared" si="344"/>
        <v>0</v>
      </c>
      <c r="L799" s="2768">
        <v>2</v>
      </c>
      <c r="M799" s="2605">
        <f t="shared" si="345"/>
        <v>863636</v>
      </c>
      <c r="N799" s="1505">
        <f t="shared" si="366"/>
        <v>10</v>
      </c>
      <c r="O799" s="1494">
        <f t="shared" si="336"/>
        <v>11518180</v>
      </c>
      <c r="P799" s="1494">
        <f t="shared" si="367"/>
        <v>400000</v>
      </c>
      <c r="Q799" s="1271"/>
      <c r="R799" s="1508">
        <v>1331818</v>
      </c>
      <c r="S799" s="1508">
        <v>1931818</v>
      </c>
      <c r="T799" s="1508">
        <v>2231818</v>
      </c>
      <c r="U799" s="1508">
        <v>431818</v>
      </c>
      <c r="V799" s="1302"/>
      <c r="W799" s="1338"/>
      <c r="X799" s="2299"/>
      <c r="Y799" s="1338"/>
      <c r="Z799" s="2450"/>
      <c r="AA799" s="1342"/>
      <c r="AB799" s="1340"/>
      <c r="AC799" s="1229"/>
      <c r="AD799" s="1229"/>
      <c r="AE799" s="1229"/>
      <c r="AF799" s="1490">
        <f t="shared" si="346"/>
        <v>0</v>
      </c>
      <c r="AG799" s="1316">
        <f t="shared" si="347"/>
        <v>11518180</v>
      </c>
      <c r="AH799" s="1305"/>
      <c r="AI799" s="1313"/>
      <c r="AJ799" s="1315"/>
      <c r="AK799" s="1299"/>
      <c r="AL799" s="2538"/>
      <c r="AM799" s="2255"/>
      <c r="AN799" s="1266"/>
      <c r="AO799" s="1254"/>
      <c r="AP799" s="1491">
        <f t="shared" si="348"/>
        <v>0</v>
      </c>
      <c r="AQ799" s="1268"/>
      <c r="AR799" s="1492">
        <f t="shared" si="349"/>
        <v>0</v>
      </c>
      <c r="AS799" s="808"/>
      <c r="AT799" s="1492">
        <f t="shared" si="350"/>
        <v>0</v>
      </c>
      <c r="AU799" s="809"/>
      <c r="AV799" s="1492">
        <f t="shared" si="351"/>
        <v>0</v>
      </c>
      <c r="AW799" s="1493">
        <f t="shared" si="352"/>
        <v>0</v>
      </c>
      <c r="AX799" s="2153">
        <f t="shared" si="353"/>
        <v>0</v>
      </c>
      <c r="AY799" s="1495">
        <f t="shared" si="354"/>
        <v>0</v>
      </c>
      <c r="AZ799" s="1887"/>
      <c r="BA799" s="1508">
        <v>1331818</v>
      </c>
      <c r="BB799" s="1508">
        <v>1931818</v>
      </c>
      <c r="BC799" s="1508">
        <v>2231818</v>
      </c>
      <c r="BD799" s="1508">
        <v>431818</v>
      </c>
      <c r="BE799" s="2169"/>
      <c r="BF799" s="1338"/>
      <c r="BG799" s="1302"/>
      <c r="BH799" s="1338"/>
      <c r="BI799" s="1269"/>
      <c r="BJ799" s="1342"/>
      <c r="BK799" s="1304"/>
      <c r="BL799" s="1305"/>
      <c r="BM799" s="1305"/>
      <c r="BN799" s="1305"/>
      <c r="BO799" s="1490">
        <f t="shared" si="361"/>
        <v>0</v>
      </c>
      <c r="BP799" s="1316">
        <f t="shared" si="341"/>
        <v>11518180</v>
      </c>
      <c r="BQ799" s="1305"/>
      <c r="BS799" s="1298">
        <f t="shared" si="355"/>
        <v>8</v>
      </c>
      <c r="BT799" s="1298">
        <f t="shared" si="356"/>
        <v>0</v>
      </c>
      <c r="BU799" s="1298">
        <f t="shared" si="357"/>
        <v>0</v>
      </c>
      <c r="BV799" s="1298">
        <f t="shared" si="358"/>
        <v>2</v>
      </c>
      <c r="BW799" s="1298">
        <f t="shared" si="359"/>
        <v>11518180</v>
      </c>
    </row>
    <row r="800" spans="1:75" ht="15" customHeight="1" x14ac:dyDescent="0.25">
      <c r="A800" s="1315">
        <v>12</v>
      </c>
      <c r="B800" s="1339">
        <v>43651</v>
      </c>
      <c r="C800" s="1268">
        <v>792</v>
      </c>
      <c r="D800" s="2265" t="s">
        <v>267</v>
      </c>
      <c r="E800" s="1266" t="s">
        <v>268</v>
      </c>
      <c r="F800" s="794">
        <v>5</v>
      </c>
      <c r="G800" s="1491">
        <f t="shared" si="360"/>
        <v>6659090</v>
      </c>
      <c r="H800" s="1268"/>
      <c r="I800" s="2605">
        <f t="shared" si="335"/>
        <v>0</v>
      </c>
      <c r="J800" s="808">
        <v>4</v>
      </c>
      <c r="K800" s="2605">
        <f t="shared" si="344"/>
        <v>8927272</v>
      </c>
      <c r="L800" s="2768">
        <v>1</v>
      </c>
      <c r="M800" s="2605">
        <f t="shared" si="345"/>
        <v>431818</v>
      </c>
      <c r="N800" s="1505">
        <f t="shared" si="366"/>
        <v>10</v>
      </c>
      <c r="O800" s="1494">
        <f t="shared" si="336"/>
        <v>16018180</v>
      </c>
      <c r="P800" s="1494">
        <f t="shared" si="367"/>
        <v>400000</v>
      </c>
      <c r="Q800" s="1271"/>
      <c r="R800" s="1508">
        <v>1331818</v>
      </c>
      <c r="S800" s="1508">
        <v>1931818</v>
      </c>
      <c r="T800" s="1508">
        <v>2231818</v>
      </c>
      <c r="U800" s="1508">
        <v>431818</v>
      </c>
      <c r="V800" s="1302"/>
      <c r="W800" s="1338"/>
      <c r="X800" s="2299"/>
      <c r="Y800" s="1338"/>
      <c r="Z800" s="2450"/>
      <c r="AA800" s="1342"/>
      <c r="AB800" s="1340"/>
      <c r="AC800" s="1229"/>
      <c r="AD800" s="1229"/>
      <c r="AE800" s="1229"/>
      <c r="AF800" s="1490">
        <f t="shared" si="346"/>
        <v>0</v>
      </c>
      <c r="AG800" s="1316">
        <f t="shared" si="347"/>
        <v>16018180</v>
      </c>
      <c r="AH800" s="1305"/>
      <c r="AI800" s="1313"/>
      <c r="AJ800" s="1315"/>
      <c r="AK800" s="1299"/>
      <c r="AL800" s="2538"/>
      <c r="AM800" s="2255"/>
      <c r="AN800" s="1266"/>
      <c r="AO800" s="1254"/>
      <c r="AP800" s="1491">
        <f t="shared" si="348"/>
        <v>0</v>
      </c>
      <c r="AQ800" s="1268"/>
      <c r="AR800" s="1492">
        <f t="shared" si="349"/>
        <v>0</v>
      </c>
      <c r="AS800" s="808"/>
      <c r="AT800" s="1492">
        <f t="shared" si="350"/>
        <v>0</v>
      </c>
      <c r="AU800" s="809"/>
      <c r="AV800" s="1492">
        <f t="shared" si="351"/>
        <v>0</v>
      </c>
      <c r="AW800" s="1493">
        <f t="shared" si="352"/>
        <v>0</v>
      </c>
      <c r="AX800" s="2153">
        <f t="shared" si="353"/>
        <v>0</v>
      </c>
      <c r="AY800" s="1495">
        <f t="shared" si="354"/>
        <v>0</v>
      </c>
      <c r="AZ800" s="1887"/>
      <c r="BA800" s="1508">
        <v>1331818</v>
      </c>
      <c r="BB800" s="1508">
        <v>1931818</v>
      </c>
      <c r="BC800" s="1508">
        <v>2231818</v>
      </c>
      <c r="BD800" s="1508">
        <v>431818</v>
      </c>
      <c r="BE800" s="2169"/>
      <c r="BF800" s="1338"/>
      <c r="BG800" s="1302"/>
      <c r="BH800" s="1342"/>
      <c r="BI800" s="1302"/>
      <c r="BJ800" s="1342"/>
      <c r="BK800" s="1304"/>
      <c r="BL800" s="1305"/>
      <c r="BM800" s="1305"/>
      <c r="BN800" s="1305"/>
      <c r="BO800" s="1490">
        <f t="shared" si="361"/>
        <v>0</v>
      </c>
      <c r="BP800" s="1316">
        <f t="shared" si="341"/>
        <v>16018180</v>
      </c>
      <c r="BQ800" s="1305"/>
      <c r="BS800" s="1298">
        <f t="shared" si="355"/>
        <v>5</v>
      </c>
      <c r="BT800" s="1298">
        <f t="shared" si="356"/>
        <v>0</v>
      </c>
      <c r="BU800" s="1298">
        <f t="shared" si="357"/>
        <v>4</v>
      </c>
      <c r="BV800" s="1298">
        <f t="shared" si="358"/>
        <v>1</v>
      </c>
      <c r="BW800" s="1298">
        <f t="shared" si="359"/>
        <v>16018180</v>
      </c>
    </row>
    <row r="801" spans="1:75" ht="15" customHeight="1" x14ac:dyDescent="0.25">
      <c r="A801" s="1315">
        <v>13</v>
      </c>
      <c r="B801" s="1339">
        <v>43651</v>
      </c>
      <c r="C801" s="1268">
        <v>793</v>
      </c>
      <c r="D801" s="2265" t="s">
        <v>58</v>
      </c>
      <c r="E801" s="1266" t="s">
        <v>57</v>
      </c>
      <c r="F801" s="794">
        <v>5</v>
      </c>
      <c r="G801" s="1491">
        <f t="shared" si="360"/>
        <v>6659090</v>
      </c>
      <c r="H801" s="1268"/>
      <c r="I801" s="2605">
        <f t="shared" si="335"/>
        <v>0</v>
      </c>
      <c r="J801" s="808">
        <v>2</v>
      </c>
      <c r="K801" s="2605">
        <f t="shared" si="344"/>
        <v>4463636</v>
      </c>
      <c r="L801" s="2768">
        <v>1</v>
      </c>
      <c r="M801" s="2605">
        <f t="shared" si="345"/>
        <v>431818</v>
      </c>
      <c r="N801" s="1505">
        <f>F801+H801+J801+L801</f>
        <v>8</v>
      </c>
      <c r="O801" s="1494">
        <f t="shared" si="336"/>
        <v>11554544</v>
      </c>
      <c r="P801" s="1494">
        <f>+N801*40000</f>
        <v>320000</v>
      </c>
      <c r="Q801" s="1271"/>
      <c r="R801" s="1508">
        <v>1331818</v>
      </c>
      <c r="S801" s="1508">
        <v>1931818</v>
      </c>
      <c r="T801" s="1508">
        <v>2231818</v>
      </c>
      <c r="U801" s="1508">
        <v>431818</v>
      </c>
      <c r="V801" s="1302"/>
      <c r="W801" s="1338"/>
      <c r="X801" s="2299"/>
      <c r="Y801" s="1338"/>
      <c r="Z801" s="2450"/>
      <c r="AA801" s="1342"/>
      <c r="AB801" s="1340"/>
      <c r="AC801" s="1229"/>
      <c r="AD801" s="1229"/>
      <c r="AE801" s="1229"/>
      <c r="AF801" s="1490">
        <f t="shared" si="346"/>
        <v>0</v>
      </c>
      <c r="AG801" s="1316">
        <f t="shared" si="347"/>
        <v>11554544</v>
      </c>
      <c r="AH801" s="1305"/>
      <c r="AI801" s="1313"/>
      <c r="AJ801" s="1267"/>
      <c r="AK801" s="1299"/>
      <c r="AL801" s="2538"/>
      <c r="AM801" s="2262"/>
      <c r="AN801" s="1266"/>
      <c r="AO801" s="1254"/>
      <c r="AP801" s="1491">
        <f t="shared" si="348"/>
        <v>0</v>
      </c>
      <c r="AQ801" s="1268"/>
      <c r="AR801" s="1492">
        <f t="shared" si="349"/>
        <v>0</v>
      </c>
      <c r="AS801" s="808"/>
      <c r="AT801" s="1492">
        <f t="shared" si="350"/>
        <v>0</v>
      </c>
      <c r="AU801" s="809"/>
      <c r="AV801" s="1492">
        <f t="shared" si="351"/>
        <v>0</v>
      </c>
      <c r="AW801" s="1493">
        <f t="shared" si="352"/>
        <v>0</v>
      </c>
      <c r="AX801" s="2153">
        <f t="shared" si="353"/>
        <v>0</v>
      </c>
      <c r="AY801" s="1495">
        <f t="shared" si="354"/>
        <v>0</v>
      </c>
      <c r="AZ801" s="1887"/>
      <c r="BA801" s="1508">
        <v>1331818</v>
      </c>
      <c r="BB801" s="1508">
        <v>1931818</v>
      </c>
      <c r="BC801" s="1508">
        <v>2231818</v>
      </c>
      <c r="BD801" s="1508">
        <v>431818</v>
      </c>
      <c r="BE801" s="2169"/>
      <c r="BF801" s="1338"/>
      <c r="BG801" s="1302"/>
      <c r="BH801" s="1338"/>
      <c r="BI801" s="1302"/>
      <c r="BJ801" s="1342"/>
      <c r="BK801" s="1304"/>
      <c r="BL801" s="1305"/>
      <c r="BM801" s="1305"/>
      <c r="BN801" s="1305"/>
      <c r="BO801" s="1490">
        <f t="shared" si="361"/>
        <v>0</v>
      </c>
      <c r="BP801" s="1316">
        <f t="shared" si="341"/>
        <v>11554544</v>
      </c>
      <c r="BQ801" s="1305"/>
      <c r="BS801" s="1298">
        <f t="shared" si="355"/>
        <v>5</v>
      </c>
      <c r="BT801" s="1298">
        <f t="shared" si="356"/>
        <v>0</v>
      </c>
      <c r="BU801" s="1298">
        <f t="shared" si="357"/>
        <v>2</v>
      </c>
      <c r="BV801" s="1298">
        <f t="shared" si="358"/>
        <v>1</v>
      </c>
      <c r="BW801" s="1298">
        <f t="shared" si="359"/>
        <v>11554544</v>
      </c>
    </row>
    <row r="802" spans="1:75" ht="15" customHeight="1" x14ac:dyDescent="0.25">
      <c r="A802" s="1315">
        <v>14</v>
      </c>
      <c r="B802" s="1339">
        <v>43651</v>
      </c>
      <c r="C802" s="1268">
        <v>794</v>
      </c>
      <c r="D802" s="2265" t="s">
        <v>82</v>
      </c>
      <c r="E802" s="1266" t="s">
        <v>31</v>
      </c>
      <c r="F802" s="794">
        <v>7</v>
      </c>
      <c r="G802" s="1491">
        <f t="shared" si="360"/>
        <v>9322726</v>
      </c>
      <c r="H802" s="1268"/>
      <c r="I802" s="2605">
        <f t="shared" si="335"/>
        <v>0</v>
      </c>
      <c r="J802" s="808">
        <v>3</v>
      </c>
      <c r="K802" s="2605">
        <f t="shared" si="344"/>
        <v>6695454</v>
      </c>
      <c r="L802" s="2768"/>
      <c r="M802" s="2605">
        <f t="shared" si="345"/>
        <v>0</v>
      </c>
      <c r="N802" s="1505">
        <f t="shared" ref="N802:N803" si="368">F802+H802+J802+L802</f>
        <v>10</v>
      </c>
      <c r="O802" s="1494">
        <f t="shared" si="336"/>
        <v>16018180</v>
      </c>
      <c r="P802" s="1494">
        <f t="shared" ref="P802:P803" si="369">+N802*40000</f>
        <v>400000</v>
      </c>
      <c r="Q802" s="1271"/>
      <c r="R802" s="1508">
        <v>1331818</v>
      </c>
      <c r="S802" s="1508">
        <v>1931818</v>
      </c>
      <c r="T802" s="1508">
        <v>2231818</v>
      </c>
      <c r="U802" s="1508">
        <v>431818</v>
      </c>
      <c r="V802" s="1302"/>
      <c r="W802" s="1338"/>
      <c r="X802" s="2299"/>
      <c r="Y802" s="1338"/>
      <c r="Z802" s="2450"/>
      <c r="AA802" s="1342"/>
      <c r="AB802" s="1340"/>
      <c r="AC802" s="1229"/>
      <c r="AD802" s="1229"/>
      <c r="AE802" s="1229"/>
      <c r="AF802" s="1490">
        <f t="shared" si="346"/>
        <v>0</v>
      </c>
      <c r="AG802" s="1316">
        <f t="shared" si="347"/>
        <v>16018180</v>
      </c>
      <c r="AH802" s="1305"/>
      <c r="AI802" s="1313"/>
      <c r="AJ802" s="1267"/>
      <c r="AK802" s="1299"/>
      <c r="AL802" s="2538"/>
      <c r="AM802" s="2262"/>
      <c r="AN802" s="1266"/>
      <c r="AO802" s="1254"/>
      <c r="AP802" s="1491">
        <f t="shared" si="348"/>
        <v>0</v>
      </c>
      <c r="AQ802" s="1268"/>
      <c r="AR802" s="1492">
        <f t="shared" si="349"/>
        <v>0</v>
      </c>
      <c r="AS802" s="808"/>
      <c r="AT802" s="1492">
        <f t="shared" si="350"/>
        <v>0</v>
      </c>
      <c r="AU802" s="809"/>
      <c r="AV802" s="1492">
        <f t="shared" si="351"/>
        <v>0</v>
      </c>
      <c r="AW802" s="1493">
        <f t="shared" si="352"/>
        <v>0</v>
      </c>
      <c r="AX802" s="2153">
        <f t="shared" si="353"/>
        <v>0</v>
      </c>
      <c r="AY802" s="1495">
        <f t="shared" si="354"/>
        <v>0</v>
      </c>
      <c r="AZ802" s="1887"/>
      <c r="BA802" s="1508">
        <v>1331818</v>
      </c>
      <c r="BB802" s="1508">
        <v>1931818</v>
      </c>
      <c r="BC802" s="1508">
        <v>2231818</v>
      </c>
      <c r="BD802" s="1508">
        <v>431818</v>
      </c>
      <c r="BE802" s="2169"/>
      <c r="BF802" s="1338"/>
      <c r="BG802" s="1302"/>
      <c r="BH802" s="1338"/>
      <c r="BI802" s="1269"/>
      <c r="BJ802" s="1342"/>
      <c r="BK802" s="1304"/>
      <c r="BL802" s="1305"/>
      <c r="BM802" s="1305"/>
      <c r="BN802" s="1305"/>
      <c r="BO802" s="1490">
        <f t="shared" si="361"/>
        <v>0</v>
      </c>
      <c r="BP802" s="1316">
        <f t="shared" si="341"/>
        <v>16018180</v>
      </c>
      <c r="BQ802" s="1305"/>
      <c r="BS802" s="1298">
        <f t="shared" si="355"/>
        <v>7</v>
      </c>
      <c r="BT802" s="1298">
        <f t="shared" si="356"/>
        <v>0</v>
      </c>
      <c r="BU802" s="1298">
        <f t="shared" si="357"/>
        <v>3</v>
      </c>
      <c r="BV802" s="1298">
        <f t="shared" si="358"/>
        <v>0</v>
      </c>
      <c r="BW802" s="1298">
        <f t="shared" si="359"/>
        <v>16018180</v>
      </c>
    </row>
    <row r="803" spans="1:75" ht="15" customHeight="1" x14ac:dyDescent="0.25">
      <c r="A803" s="1315">
        <v>15</v>
      </c>
      <c r="B803" s="1339">
        <v>43651</v>
      </c>
      <c r="C803" s="1268">
        <v>795</v>
      </c>
      <c r="D803" s="2265" t="s">
        <v>56</v>
      </c>
      <c r="E803" s="1266" t="s">
        <v>57</v>
      </c>
      <c r="F803" s="794">
        <v>3</v>
      </c>
      <c r="G803" s="1491">
        <f t="shared" si="360"/>
        <v>3995454</v>
      </c>
      <c r="H803" s="1268"/>
      <c r="I803" s="2605">
        <f t="shared" si="335"/>
        <v>0</v>
      </c>
      <c r="J803" s="808">
        <v>7</v>
      </c>
      <c r="K803" s="2605">
        <f t="shared" si="344"/>
        <v>15622726</v>
      </c>
      <c r="L803" s="2768"/>
      <c r="M803" s="2605">
        <f t="shared" si="345"/>
        <v>0</v>
      </c>
      <c r="N803" s="1505">
        <f t="shared" si="368"/>
        <v>10</v>
      </c>
      <c r="O803" s="1494">
        <f t="shared" si="336"/>
        <v>19618180</v>
      </c>
      <c r="P803" s="1494">
        <f t="shared" si="369"/>
        <v>400000</v>
      </c>
      <c r="Q803" s="1271"/>
      <c r="R803" s="1508">
        <v>1331818</v>
      </c>
      <c r="S803" s="1508">
        <v>1931818</v>
      </c>
      <c r="T803" s="1508">
        <v>2231818</v>
      </c>
      <c r="U803" s="1508">
        <v>431818</v>
      </c>
      <c r="V803" s="1302"/>
      <c r="W803" s="1338"/>
      <c r="X803" s="2299"/>
      <c r="Y803" s="1338"/>
      <c r="Z803" s="1302"/>
      <c r="AA803" s="1342"/>
      <c r="AB803" s="1340"/>
      <c r="AC803" s="1229"/>
      <c r="AD803" s="1229"/>
      <c r="AE803" s="1229"/>
      <c r="AF803" s="1490">
        <f t="shared" si="346"/>
        <v>0</v>
      </c>
      <c r="AG803" s="1316">
        <f t="shared" si="347"/>
        <v>19618180</v>
      </c>
      <c r="AH803" s="1305"/>
      <c r="AI803" s="1313"/>
      <c r="AJ803" s="1267"/>
      <c r="AK803" s="1299"/>
      <c r="AL803" s="2538"/>
      <c r="AM803" s="2262"/>
      <c r="AN803" s="1266"/>
      <c r="AO803" s="1254"/>
      <c r="AP803" s="1491">
        <f t="shared" si="348"/>
        <v>0</v>
      </c>
      <c r="AQ803" s="1268"/>
      <c r="AR803" s="1492">
        <f t="shared" si="349"/>
        <v>0</v>
      </c>
      <c r="AS803" s="808"/>
      <c r="AT803" s="1492">
        <f t="shared" si="350"/>
        <v>0</v>
      </c>
      <c r="AU803" s="809"/>
      <c r="AV803" s="1492">
        <f t="shared" si="351"/>
        <v>0</v>
      </c>
      <c r="AW803" s="1493">
        <f t="shared" si="352"/>
        <v>0</v>
      </c>
      <c r="AX803" s="2153">
        <f t="shared" si="353"/>
        <v>0</v>
      </c>
      <c r="AY803" s="1495">
        <f t="shared" si="354"/>
        <v>0</v>
      </c>
      <c r="AZ803" s="1887"/>
      <c r="BA803" s="1508">
        <v>1331818</v>
      </c>
      <c r="BB803" s="1508">
        <v>1931818</v>
      </c>
      <c r="BC803" s="1508">
        <v>2231818</v>
      </c>
      <c r="BD803" s="1508">
        <v>431818</v>
      </c>
      <c r="BE803" s="2169"/>
      <c r="BF803" s="1338"/>
      <c r="BG803" s="1302"/>
      <c r="BH803" s="1338"/>
      <c r="BI803" s="1302"/>
      <c r="BJ803" s="1342"/>
      <c r="BK803" s="1304"/>
      <c r="BL803" s="1305"/>
      <c r="BM803" s="1305"/>
      <c r="BN803" s="1305"/>
      <c r="BO803" s="1490">
        <f t="shared" si="361"/>
        <v>0</v>
      </c>
      <c r="BP803" s="1316">
        <f t="shared" si="341"/>
        <v>19618180</v>
      </c>
      <c r="BQ803" s="1305"/>
      <c r="BS803" s="1298">
        <f t="shared" si="355"/>
        <v>3</v>
      </c>
      <c r="BT803" s="1298">
        <f t="shared" si="356"/>
        <v>0</v>
      </c>
      <c r="BU803" s="1298">
        <f t="shared" si="357"/>
        <v>7</v>
      </c>
      <c r="BV803" s="1298">
        <f t="shared" si="358"/>
        <v>0</v>
      </c>
      <c r="BW803" s="1298">
        <f t="shared" si="359"/>
        <v>19618180</v>
      </c>
    </row>
    <row r="804" spans="1:75" ht="15" customHeight="1" x14ac:dyDescent="0.25">
      <c r="A804" s="1315">
        <v>1</v>
      </c>
      <c r="B804" s="1339">
        <v>43652</v>
      </c>
      <c r="C804" s="1268">
        <v>796</v>
      </c>
      <c r="D804" s="2265" t="s">
        <v>69</v>
      </c>
      <c r="E804" s="1266" t="s">
        <v>57</v>
      </c>
      <c r="F804" s="794">
        <v>8</v>
      </c>
      <c r="G804" s="1491">
        <f t="shared" si="360"/>
        <v>10654544</v>
      </c>
      <c r="H804" s="1268"/>
      <c r="I804" s="2605">
        <f t="shared" si="335"/>
        <v>0</v>
      </c>
      <c r="J804" s="808">
        <v>2</v>
      </c>
      <c r="K804" s="2605">
        <f t="shared" si="344"/>
        <v>4463636</v>
      </c>
      <c r="L804" s="2768">
        <v>1</v>
      </c>
      <c r="M804" s="2605">
        <f t="shared" si="345"/>
        <v>431818</v>
      </c>
      <c r="N804" s="1505">
        <f>F804+H804+J804+L804</f>
        <v>11</v>
      </c>
      <c r="O804" s="1494">
        <f t="shared" si="336"/>
        <v>15549998</v>
      </c>
      <c r="P804" s="1494">
        <f>+N804*40000</f>
        <v>440000</v>
      </c>
      <c r="Q804" s="1271"/>
      <c r="R804" s="1508">
        <v>1331818</v>
      </c>
      <c r="S804" s="1508">
        <v>1931818</v>
      </c>
      <c r="T804" s="1508">
        <v>2231818</v>
      </c>
      <c r="U804" s="1508">
        <v>431818</v>
      </c>
      <c r="V804" s="1302"/>
      <c r="W804" s="1338"/>
      <c r="X804" s="2299"/>
      <c r="Y804" s="1338"/>
      <c r="Z804" s="1302"/>
      <c r="AA804" s="1342"/>
      <c r="AB804" s="1340"/>
      <c r="AC804" s="1229"/>
      <c r="AD804" s="1229"/>
      <c r="AE804" s="1229"/>
      <c r="AF804" s="1490">
        <f t="shared" si="346"/>
        <v>0</v>
      </c>
      <c r="AG804" s="1316">
        <f t="shared" si="347"/>
        <v>15549998</v>
      </c>
      <c r="AH804" s="1305"/>
      <c r="AI804" s="1313"/>
      <c r="AJ804" s="1267"/>
      <c r="AK804" s="1299"/>
      <c r="AL804" s="2538"/>
      <c r="AM804" s="2262"/>
      <c r="AN804" s="1266"/>
      <c r="AO804" s="1254"/>
      <c r="AP804" s="1491">
        <f t="shared" si="348"/>
        <v>0</v>
      </c>
      <c r="AQ804" s="1268"/>
      <c r="AR804" s="1492">
        <f t="shared" si="349"/>
        <v>0</v>
      </c>
      <c r="AS804" s="808"/>
      <c r="AT804" s="1492">
        <f t="shared" si="350"/>
        <v>0</v>
      </c>
      <c r="AU804" s="809"/>
      <c r="AV804" s="1492">
        <f t="shared" si="351"/>
        <v>0</v>
      </c>
      <c r="AW804" s="1493">
        <f t="shared" si="352"/>
        <v>0</v>
      </c>
      <c r="AX804" s="2153">
        <f t="shared" si="353"/>
        <v>0</v>
      </c>
      <c r="AY804" s="1495">
        <f t="shared" si="354"/>
        <v>0</v>
      </c>
      <c r="AZ804" s="1887"/>
      <c r="BA804" s="1508">
        <v>1331818</v>
      </c>
      <c r="BB804" s="1508">
        <v>1931818</v>
      </c>
      <c r="BC804" s="1508">
        <v>2231818</v>
      </c>
      <c r="BD804" s="1508">
        <v>431818</v>
      </c>
      <c r="BE804" s="2169"/>
      <c r="BF804" s="1338"/>
      <c r="BG804" s="1302"/>
      <c r="BH804" s="1338"/>
      <c r="BI804" s="1302"/>
      <c r="BJ804" s="1342"/>
      <c r="BK804" s="1304"/>
      <c r="BL804" s="1305"/>
      <c r="BM804" s="1305"/>
      <c r="BN804" s="1305"/>
      <c r="BO804" s="1490">
        <f t="shared" si="361"/>
        <v>0</v>
      </c>
      <c r="BP804" s="1316">
        <f t="shared" si="341"/>
        <v>15549998</v>
      </c>
      <c r="BQ804" s="1305"/>
      <c r="BS804" s="1298">
        <f t="shared" si="355"/>
        <v>8</v>
      </c>
      <c r="BT804" s="1298">
        <f t="shared" si="356"/>
        <v>0</v>
      </c>
      <c r="BU804" s="1298">
        <f t="shared" si="357"/>
        <v>2</v>
      </c>
      <c r="BV804" s="1298">
        <f t="shared" si="358"/>
        <v>1</v>
      </c>
      <c r="BW804" s="1298">
        <f t="shared" si="359"/>
        <v>15549998</v>
      </c>
    </row>
    <row r="805" spans="1:75" ht="15" customHeight="1" x14ac:dyDescent="0.25">
      <c r="A805" s="1315">
        <v>2</v>
      </c>
      <c r="B805" s="1339">
        <v>43652</v>
      </c>
      <c r="C805" s="1268">
        <v>797</v>
      </c>
      <c r="D805" s="2265" t="s">
        <v>81</v>
      </c>
      <c r="E805" s="1266" t="s">
        <v>273</v>
      </c>
      <c r="F805" s="794">
        <v>10</v>
      </c>
      <c r="G805" s="1491">
        <f t="shared" si="360"/>
        <v>13318180</v>
      </c>
      <c r="H805" s="1268"/>
      <c r="I805" s="2605">
        <f t="shared" si="335"/>
        <v>0</v>
      </c>
      <c r="J805" s="808"/>
      <c r="K805" s="2605">
        <f t="shared" si="344"/>
        <v>0</v>
      </c>
      <c r="L805" s="2768"/>
      <c r="M805" s="2605">
        <f t="shared" si="345"/>
        <v>0</v>
      </c>
      <c r="N805" s="1505">
        <f t="shared" ref="N805:N809" si="370">F805+H805+J805+L805</f>
        <v>10</v>
      </c>
      <c r="O805" s="1494">
        <f t="shared" si="336"/>
        <v>13318180</v>
      </c>
      <c r="P805" s="1494">
        <f t="shared" ref="P805:P809" si="371">+N805*40000</f>
        <v>400000</v>
      </c>
      <c r="Q805" s="1271"/>
      <c r="R805" s="1508">
        <v>1331818</v>
      </c>
      <c r="S805" s="1508">
        <v>1931818</v>
      </c>
      <c r="T805" s="1508">
        <v>2231818</v>
      </c>
      <c r="U805" s="1508">
        <v>431818</v>
      </c>
      <c r="V805" s="1302"/>
      <c r="W805" s="1338"/>
      <c r="X805" s="2299"/>
      <c r="Y805" s="1338"/>
      <c r="Z805" s="2450"/>
      <c r="AA805" s="1342"/>
      <c r="AB805" s="1340"/>
      <c r="AC805" s="1229"/>
      <c r="AD805" s="1229"/>
      <c r="AE805" s="1229"/>
      <c r="AF805" s="1490">
        <f t="shared" si="346"/>
        <v>0</v>
      </c>
      <c r="AG805" s="1316">
        <f t="shared" si="347"/>
        <v>13318180</v>
      </c>
      <c r="AH805" s="1305"/>
      <c r="AI805" s="1313"/>
      <c r="AJ805" s="1267"/>
      <c r="AK805" s="1299"/>
      <c r="AL805" s="2538"/>
      <c r="AM805" s="2262"/>
      <c r="AN805" s="1266"/>
      <c r="AO805" s="1254"/>
      <c r="AP805" s="1491">
        <f t="shared" si="348"/>
        <v>0</v>
      </c>
      <c r="AQ805" s="1268"/>
      <c r="AR805" s="1492">
        <f t="shared" si="349"/>
        <v>0</v>
      </c>
      <c r="AS805" s="808"/>
      <c r="AT805" s="1492">
        <f t="shared" si="350"/>
        <v>0</v>
      </c>
      <c r="AU805" s="809"/>
      <c r="AV805" s="1492">
        <f t="shared" si="351"/>
        <v>0</v>
      </c>
      <c r="AW805" s="1493">
        <f t="shared" si="352"/>
        <v>0</v>
      </c>
      <c r="AX805" s="2153">
        <f t="shared" si="353"/>
        <v>0</v>
      </c>
      <c r="AY805" s="1495">
        <f t="shared" si="354"/>
        <v>0</v>
      </c>
      <c r="AZ805" s="1887"/>
      <c r="BA805" s="1508">
        <v>1331818</v>
      </c>
      <c r="BB805" s="1508">
        <v>1931818</v>
      </c>
      <c r="BC805" s="1508">
        <v>2231818</v>
      </c>
      <c r="BD805" s="1508">
        <v>431818</v>
      </c>
      <c r="BE805" s="2169"/>
      <c r="BF805" s="1338"/>
      <c r="BG805" s="1302"/>
      <c r="BH805" s="1338"/>
      <c r="BI805" s="1269"/>
      <c r="BJ805" s="1342"/>
      <c r="BK805" s="1304"/>
      <c r="BL805" s="1305"/>
      <c r="BM805" s="1305"/>
      <c r="BN805" s="1305"/>
      <c r="BO805" s="1490">
        <f t="shared" si="361"/>
        <v>0</v>
      </c>
      <c r="BP805" s="1316">
        <f t="shared" si="341"/>
        <v>13318180</v>
      </c>
      <c r="BQ805" s="1305"/>
      <c r="BS805" s="1298">
        <f t="shared" si="355"/>
        <v>10</v>
      </c>
      <c r="BT805" s="1298">
        <f t="shared" si="356"/>
        <v>0</v>
      </c>
      <c r="BU805" s="1298">
        <f t="shared" si="357"/>
        <v>0</v>
      </c>
      <c r="BV805" s="1298">
        <f t="shared" si="358"/>
        <v>0</v>
      </c>
      <c r="BW805" s="1298">
        <f t="shared" si="359"/>
        <v>13318180</v>
      </c>
    </row>
    <row r="806" spans="1:75" ht="15" customHeight="1" x14ac:dyDescent="0.25">
      <c r="A806" s="1315">
        <v>3</v>
      </c>
      <c r="B806" s="1339">
        <v>43652</v>
      </c>
      <c r="C806" s="1268">
        <v>798</v>
      </c>
      <c r="D806" s="2265" t="s">
        <v>39</v>
      </c>
      <c r="E806" s="1266" t="s">
        <v>273</v>
      </c>
      <c r="F806" s="794">
        <v>9</v>
      </c>
      <c r="G806" s="1491">
        <f t="shared" si="360"/>
        <v>11986362</v>
      </c>
      <c r="H806" s="1268"/>
      <c r="I806" s="2605">
        <f t="shared" si="335"/>
        <v>0</v>
      </c>
      <c r="J806" s="808"/>
      <c r="K806" s="2605">
        <f t="shared" si="344"/>
        <v>0</v>
      </c>
      <c r="L806" s="2768">
        <v>2</v>
      </c>
      <c r="M806" s="2605">
        <f t="shared" si="345"/>
        <v>863636</v>
      </c>
      <c r="N806" s="1505">
        <f t="shared" si="370"/>
        <v>11</v>
      </c>
      <c r="O806" s="1494">
        <f t="shared" si="336"/>
        <v>12849998</v>
      </c>
      <c r="P806" s="1494">
        <f t="shared" si="371"/>
        <v>440000</v>
      </c>
      <c r="Q806" s="1271"/>
      <c r="R806" s="1508">
        <v>1331818</v>
      </c>
      <c r="S806" s="1508">
        <v>1931818</v>
      </c>
      <c r="T806" s="1508">
        <v>2231818</v>
      </c>
      <c r="U806" s="1508">
        <v>431818</v>
      </c>
      <c r="V806" s="1302"/>
      <c r="W806" s="1338"/>
      <c r="X806" s="2299"/>
      <c r="Y806" s="1338"/>
      <c r="Z806" s="2450"/>
      <c r="AA806" s="1342"/>
      <c r="AB806" s="1340"/>
      <c r="AC806" s="1229"/>
      <c r="AD806" s="1229"/>
      <c r="AE806" s="1229"/>
      <c r="AF806" s="1490">
        <f t="shared" si="346"/>
        <v>0</v>
      </c>
      <c r="AG806" s="1316">
        <f t="shared" si="347"/>
        <v>12849998</v>
      </c>
      <c r="AH806" s="1305"/>
      <c r="AI806" s="1313"/>
      <c r="AJ806" s="1267"/>
      <c r="AK806" s="1299"/>
      <c r="AL806" s="2538"/>
      <c r="AM806" s="2262"/>
      <c r="AN806" s="1266"/>
      <c r="AO806" s="1254"/>
      <c r="AP806" s="1491">
        <f t="shared" si="348"/>
        <v>0</v>
      </c>
      <c r="AQ806" s="1268"/>
      <c r="AR806" s="1492">
        <f t="shared" si="349"/>
        <v>0</v>
      </c>
      <c r="AS806" s="808"/>
      <c r="AT806" s="1492">
        <f t="shared" si="350"/>
        <v>0</v>
      </c>
      <c r="AU806" s="809"/>
      <c r="AV806" s="1492">
        <f t="shared" si="351"/>
        <v>0</v>
      </c>
      <c r="AW806" s="1493">
        <f t="shared" si="352"/>
        <v>0</v>
      </c>
      <c r="AX806" s="2153">
        <f t="shared" si="353"/>
        <v>0</v>
      </c>
      <c r="AY806" s="1495">
        <f t="shared" si="354"/>
        <v>0</v>
      </c>
      <c r="AZ806" s="1887"/>
      <c r="BA806" s="1508">
        <v>1331818</v>
      </c>
      <c r="BB806" s="1508">
        <v>1931818</v>
      </c>
      <c r="BC806" s="1508">
        <v>2231818</v>
      </c>
      <c r="BD806" s="1508">
        <v>431818</v>
      </c>
      <c r="BE806" s="2169"/>
      <c r="BF806" s="1338"/>
      <c r="BG806" s="1302"/>
      <c r="BH806" s="1338"/>
      <c r="BI806" s="1302"/>
      <c r="BJ806" s="1342"/>
      <c r="BK806" s="1304"/>
      <c r="BL806" s="1305"/>
      <c r="BM806" s="1305"/>
      <c r="BN806" s="1305"/>
      <c r="BO806" s="1490">
        <f t="shared" si="361"/>
        <v>0</v>
      </c>
      <c r="BP806" s="1316">
        <f t="shared" si="341"/>
        <v>12849998</v>
      </c>
      <c r="BQ806" s="1305"/>
      <c r="BS806" s="1298">
        <f t="shared" si="355"/>
        <v>9</v>
      </c>
      <c r="BT806" s="1298">
        <f t="shared" si="356"/>
        <v>0</v>
      </c>
      <c r="BU806" s="1298">
        <f t="shared" si="357"/>
        <v>0</v>
      </c>
      <c r="BV806" s="1298">
        <f t="shared" si="358"/>
        <v>2</v>
      </c>
      <c r="BW806" s="1298">
        <f t="shared" si="359"/>
        <v>12849998</v>
      </c>
    </row>
    <row r="807" spans="1:75" ht="15" customHeight="1" x14ac:dyDescent="0.25">
      <c r="A807" s="1315">
        <v>4</v>
      </c>
      <c r="B807" s="1339">
        <v>43652</v>
      </c>
      <c r="C807" s="1268">
        <v>799</v>
      </c>
      <c r="D807" s="2265" t="s">
        <v>100</v>
      </c>
      <c r="E807" s="1266" t="s">
        <v>88</v>
      </c>
      <c r="F807" s="794">
        <v>8</v>
      </c>
      <c r="G807" s="1491">
        <f t="shared" si="360"/>
        <v>10654544</v>
      </c>
      <c r="H807" s="1268"/>
      <c r="I807" s="2605">
        <f t="shared" si="335"/>
        <v>0</v>
      </c>
      <c r="J807" s="808">
        <v>2</v>
      </c>
      <c r="K807" s="2605">
        <f t="shared" si="344"/>
        <v>4463636</v>
      </c>
      <c r="L807" s="2768"/>
      <c r="M807" s="2605">
        <f t="shared" si="345"/>
        <v>0</v>
      </c>
      <c r="N807" s="1505">
        <f t="shared" si="370"/>
        <v>10</v>
      </c>
      <c r="O807" s="1494">
        <f t="shared" si="336"/>
        <v>15118180</v>
      </c>
      <c r="P807" s="1494">
        <f t="shared" si="371"/>
        <v>400000</v>
      </c>
      <c r="Q807" s="1271"/>
      <c r="R807" s="1508">
        <v>1331818</v>
      </c>
      <c r="S807" s="1508">
        <v>1931818</v>
      </c>
      <c r="T807" s="1508">
        <v>2231818</v>
      </c>
      <c r="U807" s="1508">
        <v>431818</v>
      </c>
      <c r="V807" s="1302"/>
      <c r="W807" s="1338"/>
      <c r="X807" s="2299"/>
      <c r="Y807" s="1338"/>
      <c r="Z807" s="2450"/>
      <c r="AA807" s="1342"/>
      <c r="AB807" s="1340"/>
      <c r="AC807" s="1229"/>
      <c r="AD807" s="1229"/>
      <c r="AE807" s="1229"/>
      <c r="AF807" s="1490">
        <f t="shared" si="346"/>
        <v>0</v>
      </c>
      <c r="AG807" s="1316">
        <f t="shared" si="347"/>
        <v>15118180</v>
      </c>
      <c r="AH807" s="1305"/>
      <c r="AI807" s="1313"/>
      <c r="AJ807" s="1427"/>
      <c r="AK807" s="1299"/>
      <c r="AL807" s="2538"/>
      <c r="AM807" s="2262"/>
      <c r="AN807" s="1266"/>
      <c r="AO807" s="1254"/>
      <c r="AP807" s="1491">
        <f t="shared" si="348"/>
        <v>0</v>
      </c>
      <c r="AQ807" s="1268"/>
      <c r="AR807" s="1492">
        <f t="shared" si="349"/>
        <v>0</v>
      </c>
      <c r="AS807" s="808"/>
      <c r="AT807" s="1492">
        <f t="shared" si="350"/>
        <v>0</v>
      </c>
      <c r="AU807" s="809"/>
      <c r="AV807" s="1492">
        <f t="shared" si="351"/>
        <v>0</v>
      </c>
      <c r="AW807" s="1493">
        <f t="shared" si="352"/>
        <v>0</v>
      </c>
      <c r="AX807" s="2153">
        <f t="shared" si="353"/>
        <v>0</v>
      </c>
      <c r="AY807" s="1495">
        <f t="shared" si="354"/>
        <v>0</v>
      </c>
      <c r="AZ807" s="1887"/>
      <c r="BA807" s="1508">
        <v>1331818</v>
      </c>
      <c r="BB807" s="1508">
        <v>1931818</v>
      </c>
      <c r="BC807" s="1508">
        <v>2231818</v>
      </c>
      <c r="BD807" s="1508">
        <v>431818</v>
      </c>
      <c r="BE807" s="2169"/>
      <c r="BF807" s="1338"/>
      <c r="BG807" s="1302"/>
      <c r="BH807" s="1338"/>
      <c r="BI807" s="1302"/>
      <c r="BJ807" s="1342"/>
      <c r="BK807" s="1304"/>
      <c r="BL807" s="1305"/>
      <c r="BM807" s="1305"/>
      <c r="BN807" s="1305"/>
      <c r="BO807" s="1490">
        <f t="shared" si="361"/>
        <v>0</v>
      </c>
      <c r="BP807" s="1316">
        <f t="shared" si="341"/>
        <v>15118180</v>
      </c>
      <c r="BQ807" s="1305"/>
      <c r="BS807" s="1298">
        <f t="shared" si="355"/>
        <v>8</v>
      </c>
      <c r="BT807" s="1298">
        <f t="shared" si="356"/>
        <v>0</v>
      </c>
      <c r="BU807" s="1298">
        <f t="shared" si="357"/>
        <v>2</v>
      </c>
      <c r="BV807" s="1298">
        <f t="shared" si="358"/>
        <v>0</v>
      </c>
      <c r="BW807" s="1298">
        <f t="shared" si="359"/>
        <v>15118180</v>
      </c>
    </row>
    <row r="808" spans="1:75" ht="15" customHeight="1" x14ac:dyDescent="0.25">
      <c r="A808" s="1315">
        <v>5</v>
      </c>
      <c r="B808" s="1339">
        <v>43652</v>
      </c>
      <c r="C808" s="1268">
        <v>800</v>
      </c>
      <c r="D808" s="2265" t="s">
        <v>92</v>
      </c>
      <c r="E808" s="1266" t="s">
        <v>88</v>
      </c>
      <c r="F808" s="794">
        <v>8</v>
      </c>
      <c r="G808" s="1491">
        <f t="shared" si="360"/>
        <v>10654544</v>
      </c>
      <c r="H808" s="1268"/>
      <c r="I808" s="2605">
        <f t="shared" si="335"/>
        <v>0</v>
      </c>
      <c r="J808" s="808"/>
      <c r="K808" s="2605">
        <f t="shared" si="344"/>
        <v>0</v>
      </c>
      <c r="L808" s="2768">
        <v>2</v>
      </c>
      <c r="M808" s="2605">
        <f t="shared" si="345"/>
        <v>863636</v>
      </c>
      <c r="N808" s="1505">
        <f t="shared" si="370"/>
        <v>10</v>
      </c>
      <c r="O808" s="1494">
        <f t="shared" si="336"/>
        <v>11518180</v>
      </c>
      <c r="P808" s="1494">
        <f t="shared" si="371"/>
        <v>400000</v>
      </c>
      <c r="Q808" s="1271"/>
      <c r="R808" s="1508">
        <v>1331818</v>
      </c>
      <c r="S808" s="1508">
        <v>1931818</v>
      </c>
      <c r="T808" s="1508">
        <v>2231818</v>
      </c>
      <c r="U808" s="1508">
        <v>431818</v>
      </c>
      <c r="V808" s="1302"/>
      <c r="W808" s="1338"/>
      <c r="X808" s="2299"/>
      <c r="Y808" s="1338"/>
      <c r="Z808" s="2450"/>
      <c r="AA808" s="1342"/>
      <c r="AB808" s="1340"/>
      <c r="AC808" s="1229"/>
      <c r="AD808" s="1229"/>
      <c r="AE808" s="1229"/>
      <c r="AF808" s="1490">
        <f t="shared" si="346"/>
        <v>0</v>
      </c>
      <c r="AG808" s="1316">
        <f t="shared" si="347"/>
        <v>11518180</v>
      </c>
      <c r="AH808" s="1305"/>
      <c r="AI808" s="1313"/>
      <c r="AJ808" s="1427"/>
      <c r="AK808" s="1299"/>
      <c r="AL808" s="2538"/>
      <c r="AM808" s="2262"/>
      <c r="AN808" s="1266"/>
      <c r="AO808" s="1254"/>
      <c r="AP808" s="1491">
        <f t="shared" si="348"/>
        <v>0</v>
      </c>
      <c r="AQ808" s="1268"/>
      <c r="AR808" s="1492">
        <f t="shared" si="349"/>
        <v>0</v>
      </c>
      <c r="AS808" s="808"/>
      <c r="AT808" s="1492">
        <f t="shared" si="350"/>
        <v>0</v>
      </c>
      <c r="AU808" s="809"/>
      <c r="AV808" s="1492">
        <f t="shared" si="351"/>
        <v>0</v>
      </c>
      <c r="AW808" s="1493">
        <f t="shared" si="352"/>
        <v>0</v>
      </c>
      <c r="AX808" s="2153">
        <f t="shared" si="353"/>
        <v>0</v>
      </c>
      <c r="AY808" s="1495">
        <f t="shared" si="354"/>
        <v>0</v>
      </c>
      <c r="AZ808" s="1887"/>
      <c r="BA808" s="1508">
        <v>1331818</v>
      </c>
      <c r="BB808" s="1508">
        <v>1931818</v>
      </c>
      <c r="BC808" s="1508">
        <v>2231818</v>
      </c>
      <c r="BD808" s="1508">
        <v>431818</v>
      </c>
      <c r="BE808" s="2169"/>
      <c r="BF808" s="1338"/>
      <c r="BG808" s="1302"/>
      <c r="BH808" s="1338"/>
      <c r="BI808" s="1302"/>
      <c r="BJ808" s="1342"/>
      <c r="BK808" s="1304"/>
      <c r="BL808" s="1305"/>
      <c r="BM808" s="1305"/>
      <c r="BN808" s="1305"/>
      <c r="BO808" s="1490">
        <f t="shared" si="361"/>
        <v>0</v>
      </c>
      <c r="BP808" s="1316">
        <f t="shared" si="341"/>
        <v>11518180</v>
      </c>
      <c r="BQ808" s="1305"/>
      <c r="BS808" s="1298">
        <f t="shared" si="355"/>
        <v>8</v>
      </c>
      <c r="BT808" s="1298">
        <f t="shared" si="356"/>
        <v>0</v>
      </c>
      <c r="BU808" s="1298">
        <f t="shared" si="357"/>
        <v>0</v>
      </c>
      <c r="BV808" s="1298">
        <f t="shared" si="358"/>
        <v>2</v>
      </c>
      <c r="BW808" s="1298">
        <f t="shared" si="359"/>
        <v>11518180</v>
      </c>
    </row>
    <row r="809" spans="1:75" ht="15" customHeight="1" x14ac:dyDescent="0.25">
      <c r="A809" s="1315">
        <v>6</v>
      </c>
      <c r="B809" s="1339">
        <v>43652</v>
      </c>
      <c r="C809" s="1268">
        <v>801</v>
      </c>
      <c r="D809" s="2265" t="s">
        <v>89</v>
      </c>
      <c r="E809" s="1266" t="s">
        <v>88</v>
      </c>
      <c r="F809" s="794">
        <v>8</v>
      </c>
      <c r="G809" s="1491">
        <f t="shared" si="360"/>
        <v>10654544</v>
      </c>
      <c r="H809" s="1268"/>
      <c r="I809" s="2605">
        <f t="shared" si="335"/>
        <v>0</v>
      </c>
      <c r="J809" s="808">
        <v>2</v>
      </c>
      <c r="K809" s="2605">
        <f t="shared" si="344"/>
        <v>4463636</v>
      </c>
      <c r="L809" s="2768"/>
      <c r="M809" s="2605">
        <f t="shared" si="345"/>
        <v>0</v>
      </c>
      <c r="N809" s="1505">
        <f t="shared" si="370"/>
        <v>10</v>
      </c>
      <c r="O809" s="1494">
        <f t="shared" si="336"/>
        <v>15118180</v>
      </c>
      <c r="P809" s="1494">
        <f t="shared" si="371"/>
        <v>400000</v>
      </c>
      <c r="Q809" s="1271"/>
      <c r="R809" s="1508">
        <v>1331818</v>
      </c>
      <c r="S809" s="1508">
        <v>1931818</v>
      </c>
      <c r="T809" s="1508">
        <v>2231818</v>
      </c>
      <c r="U809" s="1508">
        <v>431818</v>
      </c>
      <c r="V809" s="1302"/>
      <c r="W809" s="1338"/>
      <c r="X809" s="2299"/>
      <c r="Y809" s="1338"/>
      <c r="Z809" s="2450"/>
      <c r="AA809" s="1342"/>
      <c r="AB809" s="1340"/>
      <c r="AC809" s="1229"/>
      <c r="AD809" s="1229"/>
      <c r="AE809" s="1229"/>
      <c r="AF809" s="1490">
        <f t="shared" si="346"/>
        <v>0</v>
      </c>
      <c r="AG809" s="1316">
        <f t="shared" si="347"/>
        <v>15118180</v>
      </c>
      <c r="AH809" s="1305"/>
      <c r="AI809" s="1313"/>
      <c r="AJ809" s="1427"/>
      <c r="AK809" s="1299"/>
      <c r="AL809" s="2538"/>
      <c r="AM809" s="2262"/>
      <c r="AN809" s="1266"/>
      <c r="AO809" s="1254"/>
      <c r="AP809" s="1491">
        <f t="shared" si="348"/>
        <v>0</v>
      </c>
      <c r="AQ809" s="1268"/>
      <c r="AR809" s="1492">
        <f t="shared" si="349"/>
        <v>0</v>
      </c>
      <c r="AS809" s="808"/>
      <c r="AT809" s="1492">
        <f t="shared" si="350"/>
        <v>0</v>
      </c>
      <c r="AU809" s="809"/>
      <c r="AV809" s="1492">
        <f t="shared" si="351"/>
        <v>0</v>
      </c>
      <c r="AW809" s="1493">
        <f t="shared" si="352"/>
        <v>0</v>
      </c>
      <c r="AX809" s="2153">
        <f t="shared" si="353"/>
        <v>0</v>
      </c>
      <c r="AY809" s="1495">
        <f t="shared" si="354"/>
        <v>0</v>
      </c>
      <c r="AZ809" s="1887"/>
      <c r="BA809" s="1508">
        <v>1331818</v>
      </c>
      <c r="BB809" s="1508">
        <v>1931818</v>
      </c>
      <c r="BC809" s="1508">
        <v>2231818</v>
      </c>
      <c r="BD809" s="1508">
        <v>431818</v>
      </c>
      <c r="BE809" s="2169"/>
      <c r="BF809" s="1338"/>
      <c r="BG809" s="1302"/>
      <c r="BH809" s="1338"/>
      <c r="BI809" s="1302"/>
      <c r="BJ809" s="1342"/>
      <c r="BK809" s="1304"/>
      <c r="BL809" s="1305"/>
      <c r="BM809" s="1305"/>
      <c r="BN809" s="1305"/>
      <c r="BO809" s="1490">
        <f t="shared" si="361"/>
        <v>0</v>
      </c>
      <c r="BP809" s="1316">
        <f t="shared" si="341"/>
        <v>15118180</v>
      </c>
      <c r="BQ809" s="1305"/>
      <c r="BS809" s="1298">
        <f t="shared" si="355"/>
        <v>8</v>
      </c>
      <c r="BT809" s="1298">
        <f t="shared" si="356"/>
        <v>0</v>
      </c>
      <c r="BU809" s="1298">
        <f t="shared" si="357"/>
        <v>2</v>
      </c>
      <c r="BV809" s="1298">
        <f t="shared" si="358"/>
        <v>0</v>
      </c>
      <c r="BW809" s="1298">
        <f t="shared" si="359"/>
        <v>15118180</v>
      </c>
    </row>
    <row r="810" spans="1:75" ht="15" customHeight="1" x14ac:dyDescent="0.25">
      <c r="A810" s="1315">
        <v>7</v>
      </c>
      <c r="B810" s="1339">
        <v>43652</v>
      </c>
      <c r="C810" s="1268">
        <v>802</v>
      </c>
      <c r="D810" s="2265" t="s">
        <v>274</v>
      </c>
      <c r="E810" s="1266" t="s">
        <v>88</v>
      </c>
      <c r="F810" s="794">
        <v>8</v>
      </c>
      <c r="G810" s="1491">
        <f t="shared" si="360"/>
        <v>10654544</v>
      </c>
      <c r="H810" s="1268"/>
      <c r="I810" s="2605">
        <f t="shared" si="335"/>
        <v>0</v>
      </c>
      <c r="J810" s="808"/>
      <c r="K810" s="2605">
        <f t="shared" si="344"/>
        <v>0</v>
      </c>
      <c r="L810" s="2768">
        <v>2</v>
      </c>
      <c r="M810" s="2605">
        <f t="shared" si="345"/>
        <v>863636</v>
      </c>
      <c r="N810" s="1505">
        <f>F810+H810+J810+L810</f>
        <v>10</v>
      </c>
      <c r="O810" s="1494">
        <f t="shared" si="336"/>
        <v>11518180</v>
      </c>
      <c r="P810" s="1494">
        <f>+N810*40000</f>
        <v>400000</v>
      </c>
      <c r="Q810" s="1271"/>
      <c r="R810" s="1508">
        <v>1331818</v>
      </c>
      <c r="S810" s="1508">
        <v>1931818</v>
      </c>
      <c r="T810" s="1508">
        <v>2231818</v>
      </c>
      <c r="U810" s="1508">
        <v>431818</v>
      </c>
      <c r="V810" s="1302"/>
      <c r="W810" s="1338"/>
      <c r="X810" s="2299"/>
      <c r="Y810" s="1338"/>
      <c r="Z810" s="2450"/>
      <c r="AA810" s="1342"/>
      <c r="AB810" s="1340"/>
      <c r="AC810" s="1229"/>
      <c r="AD810" s="1229"/>
      <c r="AE810" s="1229"/>
      <c r="AF810" s="1490">
        <f t="shared" si="346"/>
        <v>0</v>
      </c>
      <c r="AG810" s="1316">
        <f t="shared" si="347"/>
        <v>11518180</v>
      </c>
      <c r="AH810" s="1305"/>
      <c r="AI810" s="1313"/>
      <c r="AJ810" s="1267"/>
      <c r="AK810" s="1299"/>
      <c r="AL810" s="2538"/>
      <c r="AM810" s="2262"/>
      <c r="AN810" s="1266"/>
      <c r="AO810" s="1254"/>
      <c r="AP810" s="1491">
        <f t="shared" si="348"/>
        <v>0</v>
      </c>
      <c r="AQ810" s="1268"/>
      <c r="AR810" s="1492">
        <f t="shared" si="349"/>
        <v>0</v>
      </c>
      <c r="AS810" s="808"/>
      <c r="AT810" s="1492">
        <f t="shared" si="350"/>
        <v>0</v>
      </c>
      <c r="AU810" s="809"/>
      <c r="AV810" s="1492">
        <f t="shared" si="351"/>
        <v>0</v>
      </c>
      <c r="AW810" s="1493">
        <f t="shared" si="352"/>
        <v>0</v>
      </c>
      <c r="AX810" s="2153">
        <f t="shared" si="353"/>
        <v>0</v>
      </c>
      <c r="AY810" s="1495">
        <f t="shared" si="354"/>
        <v>0</v>
      </c>
      <c r="AZ810" s="1887"/>
      <c r="BA810" s="1508">
        <v>1331818</v>
      </c>
      <c r="BB810" s="1508">
        <v>1931818</v>
      </c>
      <c r="BC810" s="1508">
        <v>2231818</v>
      </c>
      <c r="BD810" s="1508">
        <v>431818</v>
      </c>
      <c r="BE810" s="2169"/>
      <c r="BF810" s="1338"/>
      <c r="BG810" s="1302"/>
      <c r="BH810" s="1338"/>
      <c r="BI810" s="1269"/>
      <c r="BJ810" s="1342"/>
      <c r="BK810" s="1304"/>
      <c r="BL810" s="1305"/>
      <c r="BM810" s="1305"/>
      <c r="BN810" s="1305"/>
      <c r="BO810" s="1490">
        <f t="shared" si="361"/>
        <v>0</v>
      </c>
      <c r="BP810" s="1316">
        <f t="shared" si="341"/>
        <v>11518180</v>
      </c>
      <c r="BQ810" s="1305"/>
      <c r="BS810" s="1298">
        <f t="shared" si="355"/>
        <v>8</v>
      </c>
      <c r="BT810" s="1298">
        <f t="shared" si="356"/>
        <v>0</v>
      </c>
      <c r="BU810" s="1298">
        <f t="shared" si="357"/>
        <v>0</v>
      </c>
      <c r="BV810" s="1298">
        <f t="shared" si="358"/>
        <v>2</v>
      </c>
      <c r="BW810" s="1298">
        <f t="shared" si="359"/>
        <v>11518180</v>
      </c>
    </row>
    <row r="811" spans="1:75" ht="15" customHeight="1" x14ac:dyDescent="0.25">
      <c r="A811" s="1315">
        <v>8</v>
      </c>
      <c r="B811" s="1339">
        <v>43652</v>
      </c>
      <c r="C811" s="1268">
        <v>803</v>
      </c>
      <c r="D811" s="2265" t="s">
        <v>72</v>
      </c>
      <c r="E811" s="1266" t="s">
        <v>57</v>
      </c>
      <c r="F811" s="794">
        <v>5</v>
      </c>
      <c r="G811" s="1491">
        <f t="shared" si="360"/>
        <v>6659090</v>
      </c>
      <c r="H811" s="1268"/>
      <c r="I811" s="2605">
        <f t="shared" si="335"/>
        <v>0</v>
      </c>
      <c r="J811" s="808"/>
      <c r="K811" s="2605">
        <f t="shared" si="344"/>
        <v>0</v>
      </c>
      <c r="L811" s="2768"/>
      <c r="M811" s="2605">
        <f t="shared" si="345"/>
        <v>0</v>
      </c>
      <c r="N811" s="1505">
        <f t="shared" ref="N811:O826" si="372">F811+H811+J811+L811</f>
        <v>5</v>
      </c>
      <c r="O811" s="1494">
        <f t="shared" si="336"/>
        <v>6659090</v>
      </c>
      <c r="P811" s="1494">
        <f t="shared" ref="P811:P816" si="373">+N811*40000</f>
        <v>200000</v>
      </c>
      <c r="Q811" s="1271"/>
      <c r="R811" s="1508">
        <v>1331818</v>
      </c>
      <c r="S811" s="1508">
        <v>1931818</v>
      </c>
      <c r="T811" s="1508">
        <v>2231818</v>
      </c>
      <c r="U811" s="1508">
        <v>431818</v>
      </c>
      <c r="V811" s="1302"/>
      <c r="W811" s="1338"/>
      <c r="X811" s="2299"/>
      <c r="Y811" s="1338"/>
      <c r="Z811" s="2450"/>
      <c r="AA811" s="1342"/>
      <c r="AB811" s="1340"/>
      <c r="AC811" s="1229"/>
      <c r="AD811" s="1229"/>
      <c r="AE811" s="1229"/>
      <c r="AF811" s="1490">
        <f t="shared" si="346"/>
        <v>0</v>
      </c>
      <c r="AG811" s="1316">
        <f t="shared" si="347"/>
        <v>6659090</v>
      </c>
      <c r="AH811" s="1305"/>
      <c r="AI811" s="1313"/>
      <c r="AJ811" s="1267"/>
      <c r="AK811" s="1299"/>
      <c r="AL811" s="2538"/>
      <c r="AM811" s="2262"/>
      <c r="AN811" s="1266"/>
      <c r="AO811" s="1254"/>
      <c r="AP811" s="1491">
        <f t="shared" si="348"/>
        <v>0</v>
      </c>
      <c r="AQ811" s="1268"/>
      <c r="AR811" s="1492">
        <f t="shared" si="349"/>
        <v>0</v>
      </c>
      <c r="AS811" s="808"/>
      <c r="AT811" s="1492">
        <f t="shared" si="350"/>
        <v>0</v>
      </c>
      <c r="AU811" s="809"/>
      <c r="AV811" s="1492">
        <f t="shared" si="351"/>
        <v>0</v>
      </c>
      <c r="AW811" s="1493">
        <f t="shared" si="352"/>
        <v>0</v>
      </c>
      <c r="AX811" s="2153">
        <f t="shared" si="353"/>
        <v>0</v>
      </c>
      <c r="AY811" s="1495">
        <f t="shared" si="354"/>
        <v>0</v>
      </c>
      <c r="AZ811" s="1887"/>
      <c r="BA811" s="1508">
        <v>1331818</v>
      </c>
      <c r="BB811" s="1508">
        <v>1931818</v>
      </c>
      <c r="BC811" s="1508">
        <v>2231818</v>
      </c>
      <c r="BD811" s="1508">
        <v>431818</v>
      </c>
      <c r="BE811" s="2169"/>
      <c r="BF811" s="1338"/>
      <c r="BG811" s="1302"/>
      <c r="BH811" s="1338"/>
      <c r="BI811" s="1269"/>
      <c r="BJ811" s="1342"/>
      <c r="BK811" s="1304"/>
      <c r="BL811" s="1305"/>
      <c r="BM811" s="1305"/>
      <c r="BN811" s="1305"/>
      <c r="BO811" s="1490">
        <f t="shared" si="361"/>
        <v>0</v>
      </c>
      <c r="BP811" s="1316">
        <f t="shared" si="341"/>
        <v>6659090</v>
      </c>
      <c r="BQ811" s="1305"/>
      <c r="BS811" s="1298">
        <f t="shared" si="355"/>
        <v>5</v>
      </c>
      <c r="BT811" s="1298">
        <f t="shared" si="356"/>
        <v>0</v>
      </c>
      <c r="BU811" s="1298">
        <f t="shared" si="357"/>
        <v>0</v>
      </c>
      <c r="BV811" s="1298">
        <f t="shared" si="358"/>
        <v>0</v>
      </c>
      <c r="BW811" s="1298">
        <f t="shared" si="359"/>
        <v>6659090</v>
      </c>
    </row>
    <row r="812" spans="1:75" ht="15" customHeight="1" x14ac:dyDescent="0.25">
      <c r="A812" s="1315">
        <v>9</v>
      </c>
      <c r="B812" s="1339">
        <v>43652</v>
      </c>
      <c r="C812" s="1268">
        <v>804</v>
      </c>
      <c r="D812" s="2265" t="s">
        <v>69</v>
      </c>
      <c r="E812" s="1266" t="s">
        <v>57</v>
      </c>
      <c r="F812" s="794">
        <v>5</v>
      </c>
      <c r="G812" s="1491">
        <f t="shared" si="360"/>
        <v>6659090</v>
      </c>
      <c r="H812" s="1268"/>
      <c r="I812" s="2605">
        <f t="shared" si="335"/>
        <v>0</v>
      </c>
      <c r="J812" s="808"/>
      <c r="K812" s="2605">
        <f t="shared" si="344"/>
        <v>0</v>
      </c>
      <c r="L812" s="2768"/>
      <c r="M812" s="2605">
        <f t="shared" si="345"/>
        <v>0</v>
      </c>
      <c r="N812" s="1505">
        <f t="shared" si="372"/>
        <v>5</v>
      </c>
      <c r="O812" s="1494">
        <f t="shared" si="336"/>
        <v>6659090</v>
      </c>
      <c r="P812" s="1494">
        <f t="shared" si="373"/>
        <v>200000</v>
      </c>
      <c r="Q812" s="1271"/>
      <c r="R812" s="1508">
        <v>1331818</v>
      </c>
      <c r="S812" s="1508">
        <v>1931818</v>
      </c>
      <c r="T812" s="1508">
        <v>2231818</v>
      </c>
      <c r="U812" s="1508">
        <v>431818</v>
      </c>
      <c r="V812" s="1302"/>
      <c r="W812" s="1338"/>
      <c r="X812" s="2299"/>
      <c r="Y812" s="1338"/>
      <c r="Z812" s="2450"/>
      <c r="AA812" s="1342"/>
      <c r="AB812" s="1340"/>
      <c r="AC812" s="1229"/>
      <c r="AD812" s="1229"/>
      <c r="AE812" s="1229"/>
      <c r="AF812" s="1490">
        <f t="shared" si="346"/>
        <v>0</v>
      </c>
      <c r="AG812" s="1316">
        <f t="shared" si="347"/>
        <v>6659090</v>
      </c>
      <c r="AH812" s="1305"/>
      <c r="AI812" s="1313"/>
      <c r="AJ812" s="1267"/>
      <c r="AK812" s="1299"/>
      <c r="AL812" s="2538"/>
      <c r="AM812" s="2262"/>
      <c r="AN812" s="1266"/>
      <c r="AO812" s="1254"/>
      <c r="AP812" s="1491">
        <f t="shared" si="348"/>
        <v>0</v>
      </c>
      <c r="AQ812" s="1268"/>
      <c r="AR812" s="1492">
        <f t="shared" si="349"/>
        <v>0</v>
      </c>
      <c r="AS812" s="808"/>
      <c r="AT812" s="1492">
        <f t="shared" si="350"/>
        <v>0</v>
      </c>
      <c r="AU812" s="809"/>
      <c r="AV812" s="1492">
        <f t="shared" si="351"/>
        <v>0</v>
      </c>
      <c r="AW812" s="1493">
        <f t="shared" si="352"/>
        <v>0</v>
      </c>
      <c r="AX812" s="2153">
        <f t="shared" si="353"/>
        <v>0</v>
      </c>
      <c r="AY812" s="1495">
        <f t="shared" si="354"/>
        <v>0</v>
      </c>
      <c r="AZ812" s="1887"/>
      <c r="BA812" s="1508">
        <v>1331818</v>
      </c>
      <c r="BB812" s="1508">
        <v>1931818</v>
      </c>
      <c r="BC812" s="1508">
        <v>2231818</v>
      </c>
      <c r="BD812" s="1508">
        <v>431818</v>
      </c>
      <c r="BE812" s="2169"/>
      <c r="BF812" s="1338"/>
      <c r="BG812" s="1302"/>
      <c r="BH812" s="1338"/>
      <c r="BI812" s="1302"/>
      <c r="BJ812" s="1342"/>
      <c r="BK812" s="1304"/>
      <c r="BL812" s="1305"/>
      <c r="BM812" s="1305"/>
      <c r="BN812" s="1305"/>
      <c r="BO812" s="1490">
        <f t="shared" si="361"/>
        <v>0</v>
      </c>
      <c r="BP812" s="1316">
        <f t="shared" si="341"/>
        <v>6659090</v>
      </c>
      <c r="BQ812" s="1305"/>
      <c r="BS812" s="1298">
        <f t="shared" si="355"/>
        <v>5</v>
      </c>
      <c r="BT812" s="1298">
        <f t="shared" si="356"/>
        <v>0</v>
      </c>
      <c r="BU812" s="1298">
        <f t="shared" si="357"/>
        <v>0</v>
      </c>
      <c r="BV812" s="1298">
        <f t="shared" si="358"/>
        <v>0</v>
      </c>
      <c r="BW812" s="1298">
        <f t="shared" si="359"/>
        <v>6659090</v>
      </c>
    </row>
    <row r="813" spans="1:75" ht="15" customHeight="1" x14ac:dyDescent="0.25">
      <c r="A813" s="1315">
        <v>10</v>
      </c>
      <c r="B813" s="1339">
        <v>43652</v>
      </c>
      <c r="C813" s="1268">
        <v>805</v>
      </c>
      <c r="D813" s="2265" t="s">
        <v>103</v>
      </c>
      <c r="E813" s="1266" t="s">
        <v>57</v>
      </c>
      <c r="F813" s="794">
        <v>7</v>
      </c>
      <c r="G813" s="1491">
        <f t="shared" si="360"/>
        <v>9322726</v>
      </c>
      <c r="H813" s="1268"/>
      <c r="I813" s="2605">
        <f t="shared" si="335"/>
        <v>0</v>
      </c>
      <c r="J813" s="808">
        <v>1</v>
      </c>
      <c r="K813" s="2605">
        <f t="shared" si="344"/>
        <v>2231818</v>
      </c>
      <c r="L813" s="2768"/>
      <c r="M813" s="2605">
        <f t="shared" si="345"/>
        <v>0</v>
      </c>
      <c r="N813" s="1505">
        <f t="shared" si="372"/>
        <v>8</v>
      </c>
      <c r="O813" s="1494">
        <f t="shared" si="336"/>
        <v>11554544</v>
      </c>
      <c r="P813" s="1494">
        <f t="shared" si="373"/>
        <v>320000</v>
      </c>
      <c r="Q813" s="1271"/>
      <c r="R813" s="1508">
        <v>1331818</v>
      </c>
      <c r="S813" s="1508">
        <v>1931818</v>
      </c>
      <c r="T813" s="1508">
        <v>2231818</v>
      </c>
      <c r="U813" s="1508">
        <v>431818</v>
      </c>
      <c r="V813" s="1302"/>
      <c r="W813" s="1338"/>
      <c r="X813" s="2299"/>
      <c r="Y813" s="1338"/>
      <c r="Z813" s="1302"/>
      <c r="AA813" s="1342"/>
      <c r="AB813" s="1340"/>
      <c r="AC813" s="1229"/>
      <c r="AD813" s="1229"/>
      <c r="AE813" s="1229"/>
      <c r="AF813" s="1490">
        <f t="shared" si="346"/>
        <v>0</v>
      </c>
      <c r="AG813" s="1316">
        <f t="shared" si="347"/>
        <v>11554544</v>
      </c>
      <c r="AH813" s="1305"/>
      <c r="AI813" s="1313"/>
      <c r="AJ813" s="1427"/>
      <c r="AK813" s="1299"/>
      <c r="AL813" s="2538"/>
      <c r="AM813" s="2262"/>
      <c r="AN813" s="1266"/>
      <c r="AO813" s="1254"/>
      <c r="AP813" s="1491">
        <f t="shared" si="348"/>
        <v>0</v>
      </c>
      <c r="AQ813" s="1268"/>
      <c r="AR813" s="1492">
        <f t="shared" si="349"/>
        <v>0</v>
      </c>
      <c r="AS813" s="808"/>
      <c r="AT813" s="1492">
        <f t="shared" si="350"/>
        <v>0</v>
      </c>
      <c r="AU813" s="809"/>
      <c r="AV813" s="1492">
        <f t="shared" si="351"/>
        <v>0</v>
      </c>
      <c r="AW813" s="1493">
        <f t="shared" si="352"/>
        <v>0</v>
      </c>
      <c r="AX813" s="2153">
        <f t="shared" si="353"/>
        <v>0</v>
      </c>
      <c r="AY813" s="1495">
        <f t="shared" si="354"/>
        <v>0</v>
      </c>
      <c r="AZ813" s="1887"/>
      <c r="BA813" s="1508">
        <v>1331818</v>
      </c>
      <c r="BB813" s="1508">
        <v>1931818</v>
      </c>
      <c r="BC813" s="1508">
        <v>2231818</v>
      </c>
      <c r="BD813" s="1508">
        <v>431818</v>
      </c>
      <c r="BE813" s="2169"/>
      <c r="BF813" s="1338"/>
      <c r="BG813" s="1302"/>
      <c r="BH813" s="1338"/>
      <c r="BI813" s="1302"/>
      <c r="BJ813" s="1342"/>
      <c r="BK813" s="1304"/>
      <c r="BL813" s="1305"/>
      <c r="BM813" s="1305"/>
      <c r="BN813" s="1305"/>
      <c r="BO813" s="1490">
        <f t="shared" si="361"/>
        <v>0</v>
      </c>
      <c r="BP813" s="1316">
        <f t="shared" si="341"/>
        <v>11554544</v>
      </c>
      <c r="BQ813" s="1305"/>
      <c r="BS813" s="1298">
        <f t="shared" si="355"/>
        <v>7</v>
      </c>
      <c r="BT813" s="1298">
        <f t="shared" si="356"/>
        <v>0</v>
      </c>
      <c r="BU813" s="1298">
        <f t="shared" si="357"/>
        <v>1</v>
      </c>
      <c r="BV813" s="1298">
        <f t="shared" si="358"/>
        <v>0</v>
      </c>
      <c r="BW813" s="1298">
        <f t="shared" si="359"/>
        <v>11554544</v>
      </c>
    </row>
    <row r="814" spans="1:75" ht="15" customHeight="1" x14ac:dyDescent="0.25">
      <c r="A814" s="1315">
        <v>11</v>
      </c>
      <c r="B814" s="1339">
        <v>43652</v>
      </c>
      <c r="C814" s="1268">
        <v>806</v>
      </c>
      <c r="D814" s="2265" t="s">
        <v>193</v>
      </c>
      <c r="E814" s="1266" t="s">
        <v>57</v>
      </c>
      <c r="F814" s="794">
        <v>1</v>
      </c>
      <c r="G814" s="1491">
        <f t="shared" si="360"/>
        <v>1331818</v>
      </c>
      <c r="H814" s="1268"/>
      <c r="I814" s="2605">
        <f t="shared" si="335"/>
        <v>0</v>
      </c>
      <c r="J814" s="808"/>
      <c r="K814" s="2605">
        <f t="shared" si="344"/>
        <v>0</v>
      </c>
      <c r="L814" s="2768"/>
      <c r="M814" s="2605">
        <f t="shared" si="345"/>
        <v>0</v>
      </c>
      <c r="N814" s="1505">
        <f t="shared" si="372"/>
        <v>1</v>
      </c>
      <c r="O814" s="1494">
        <f t="shared" si="336"/>
        <v>1331818</v>
      </c>
      <c r="P814" s="1494">
        <f t="shared" si="373"/>
        <v>40000</v>
      </c>
      <c r="Q814" s="1271"/>
      <c r="R814" s="1508">
        <v>1331818</v>
      </c>
      <c r="S814" s="1508">
        <v>1931818</v>
      </c>
      <c r="T814" s="1508">
        <v>2231818</v>
      </c>
      <c r="U814" s="1508">
        <v>431818</v>
      </c>
      <c r="V814" s="1302"/>
      <c r="W814" s="1338"/>
      <c r="X814" s="2299"/>
      <c r="Y814" s="1338"/>
      <c r="Z814" s="2450"/>
      <c r="AA814" s="1342"/>
      <c r="AB814" s="1340"/>
      <c r="AC814" s="1229"/>
      <c r="AD814" s="1229"/>
      <c r="AE814" s="1229"/>
      <c r="AF814" s="1490">
        <f t="shared" si="346"/>
        <v>0</v>
      </c>
      <c r="AG814" s="1316">
        <f t="shared" si="347"/>
        <v>1331818</v>
      </c>
      <c r="AH814" s="1305"/>
      <c r="AI814" s="1313"/>
      <c r="AJ814" s="1427"/>
      <c r="AK814" s="1299"/>
      <c r="AL814" s="2538"/>
      <c r="AM814" s="2262"/>
      <c r="AN814" s="1266"/>
      <c r="AO814" s="1254"/>
      <c r="AP814" s="1491">
        <f t="shared" si="348"/>
        <v>0</v>
      </c>
      <c r="AQ814" s="1268"/>
      <c r="AR814" s="1492">
        <f t="shared" si="349"/>
        <v>0</v>
      </c>
      <c r="AS814" s="808"/>
      <c r="AT814" s="1492">
        <f t="shared" si="350"/>
        <v>0</v>
      </c>
      <c r="AU814" s="809"/>
      <c r="AV814" s="1492">
        <f t="shared" si="351"/>
        <v>0</v>
      </c>
      <c r="AW814" s="1493">
        <f t="shared" si="352"/>
        <v>0</v>
      </c>
      <c r="AX814" s="2153">
        <f t="shared" si="353"/>
        <v>0</v>
      </c>
      <c r="AY814" s="1495">
        <f t="shared" si="354"/>
        <v>0</v>
      </c>
      <c r="AZ814" s="1887"/>
      <c r="BA814" s="1508">
        <v>1331818</v>
      </c>
      <c r="BB814" s="1508">
        <v>1931818</v>
      </c>
      <c r="BC814" s="1508">
        <v>2231818</v>
      </c>
      <c r="BD814" s="1508">
        <v>431818</v>
      </c>
      <c r="BE814" s="2169"/>
      <c r="BF814" s="1338"/>
      <c r="BG814" s="1302"/>
      <c r="BH814" s="1338"/>
      <c r="BI814" s="1302"/>
      <c r="BJ814" s="1342"/>
      <c r="BK814" s="1304"/>
      <c r="BL814" s="1305"/>
      <c r="BM814" s="1305"/>
      <c r="BN814" s="1305"/>
      <c r="BO814" s="1490">
        <f t="shared" si="361"/>
        <v>0</v>
      </c>
      <c r="BP814" s="1316">
        <f t="shared" si="341"/>
        <v>1331818</v>
      </c>
      <c r="BQ814" s="1305"/>
      <c r="BS814" s="1298">
        <f t="shared" si="355"/>
        <v>1</v>
      </c>
      <c r="BT814" s="1298">
        <f t="shared" si="356"/>
        <v>0</v>
      </c>
      <c r="BU814" s="1298">
        <f t="shared" si="357"/>
        <v>0</v>
      </c>
      <c r="BV814" s="1298">
        <f t="shared" si="358"/>
        <v>0</v>
      </c>
      <c r="BW814" s="1298">
        <f t="shared" si="359"/>
        <v>1331818</v>
      </c>
    </row>
    <row r="815" spans="1:75" ht="15" customHeight="1" x14ac:dyDescent="0.25">
      <c r="A815" s="1315">
        <v>12</v>
      </c>
      <c r="B815" s="1339">
        <v>43652</v>
      </c>
      <c r="C815" s="1268">
        <v>807</v>
      </c>
      <c r="D815" s="2265" t="s">
        <v>58</v>
      </c>
      <c r="E815" s="1266" t="s">
        <v>57</v>
      </c>
      <c r="F815" s="794">
        <v>2</v>
      </c>
      <c r="G815" s="1491">
        <f t="shared" si="360"/>
        <v>2663636</v>
      </c>
      <c r="H815" s="1268"/>
      <c r="I815" s="2605">
        <f t="shared" ref="I815:I865" si="374">H815*S815</f>
        <v>0</v>
      </c>
      <c r="J815" s="808"/>
      <c r="K815" s="2605">
        <f t="shared" si="344"/>
        <v>0</v>
      </c>
      <c r="L815" s="2768"/>
      <c r="M815" s="2605">
        <f t="shared" si="345"/>
        <v>0</v>
      </c>
      <c r="N815" s="1505">
        <f t="shared" si="372"/>
        <v>2</v>
      </c>
      <c r="O815" s="1494">
        <f t="shared" si="372"/>
        <v>2663636</v>
      </c>
      <c r="P815" s="1494">
        <f t="shared" si="373"/>
        <v>80000</v>
      </c>
      <c r="Q815" s="1271"/>
      <c r="R815" s="1508">
        <v>1331818</v>
      </c>
      <c r="S815" s="1508">
        <v>1931818</v>
      </c>
      <c r="T815" s="1508">
        <v>2231818</v>
      </c>
      <c r="U815" s="1508">
        <v>431818</v>
      </c>
      <c r="V815" s="1302"/>
      <c r="W815" s="1338"/>
      <c r="X815" s="2299"/>
      <c r="Y815" s="1338"/>
      <c r="Z815" s="2450"/>
      <c r="AA815" s="1342"/>
      <c r="AB815" s="1340"/>
      <c r="AC815" s="1229"/>
      <c r="AD815" s="1229"/>
      <c r="AE815" s="1229"/>
      <c r="AF815" s="1490">
        <f t="shared" si="346"/>
        <v>0</v>
      </c>
      <c r="AG815" s="1316">
        <f t="shared" si="347"/>
        <v>2663636</v>
      </c>
      <c r="AH815" s="1305"/>
      <c r="AI815" s="1313"/>
      <c r="AJ815" s="1427"/>
      <c r="AK815" s="1299"/>
      <c r="AL815" s="2538"/>
      <c r="AM815" s="2262"/>
      <c r="AN815" s="1266"/>
      <c r="AO815" s="1254"/>
      <c r="AP815" s="1491">
        <f t="shared" si="348"/>
        <v>0</v>
      </c>
      <c r="AQ815" s="1268"/>
      <c r="AR815" s="1492">
        <f t="shared" si="349"/>
        <v>0</v>
      </c>
      <c r="AS815" s="808"/>
      <c r="AT815" s="1492">
        <f t="shared" si="350"/>
        <v>0</v>
      </c>
      <c r="AU815" s="809"/>
      <c r="AV815" s="1492">
        <f t="shared" si="351"/>
        <v>0</v>
      </c>
      <c r="AW815" s="1493">
        <f t="shared" si="352"/>
        <v>0</v>
      </c>
      <c r="AX815" s="2153">
        <f t="shared" si="353"/>
        <v>0</v>
      </c>
      <c r="AY815" s="1495">
        <f t="shared" si="354"/>
        <v>0</v>
      </c>
      <c r="AZ815" s="1887"/>
      <c r="BA815" s="1508">
        <v>1331818</v>
      </c>
      <c r="BB815" s="1508">
        <v>1931818</v>
      </c>
      <c r="BC815" s="1508">
        <v>2231818</v>
      </c>
      <c r="BD815" s="1508">
        <v>431818</v>
      </c>
      <c r="BE815" s="2169"/>
      <c r="BF815" s="1338"/>
      <c r="BG815" s="1302"/>
      <c r="BH815" s="1338"/>
      <c r="BI815" s="1302"/>
      <c r="BJ815" s="1342"/>
      <c r="BK815" s="1304"/>
      <c r="BL815" s="1305"/>
      <c r="BM815" s="1305"/>
      <c r="BN815" s="1305"/>
      <c r="BO815" s="1490">
        <f t="shared" si="361"/>
        <v>0</v>
      </c>
      <c r="BP815" s="1316">
        <f t="shared" si="341"/>
        <v>2663636</v>
      </c>
      <c r="BQ815" s="1305"/>
      <c r="BS815" s="1298">
        <f t="shared" si="355"/>
        <v>2</v>
      </c>
      <c r="BT815" s="1298">
        <f t="shared" si="356"/>
        <v>0</v>
      </c>
      <c r="BU815" s="1298">
        <f t="shared" si="357"/>
        <v>0</v>
      </c>
      <c r="BV815" s="1298">
        <f t="shared" si="358"/>
        <v>0</v>
      </c>
      <c r="BW815" s="1298">
        <f t="shared" si="359"/>
        <v>2663636</v>
      </c>
    </row>
    <row r="816" spans="1:75" ht="15" customHeight="1" x14ac:dyDescent="0.25">
      <c r="A816" s="1315">
        <v>13</v>
      </c>
      <c r="B816" s="1339">
        <v>43652</v>
      </c>
      <c r="C816" s="1268">
        <v>808</v>
      </c>
      <c r="D816" s="2265" t="s">
        <v>275</v>
      </c>
      <c r="E816" s="1266" t="s">
        <v>241</v>
      </c>
      <c r="F816" s="794">
        <v>10</v>
      </c>
      <c r="G816" s="1491">
        <f t="shared" si="360"/>
        <v>13318180</v>
      </c>
      <c r="H816" s="2687"/>
      <c r="I816" s="2605">
        <f t="shared" si="374"/>
        <v>0</v>
      </c>
      <c r="J816" s="2688"/>
      <c r="K816" s="2605">
        <f t="shared" si="344"/>
        <v>0</v>
      </c>
      <c r="L816" s="2768"/>
      <c r="M816" s="2605">
        <f t="shared" si="345"/>
        <v>0</v>
      </c>
      <c r="N816" s="1505">
        <f t="shared" si="372"/>
        <v>10</v>
      </c>
      <c r="O816" s="1494">
        <f t="shared" si="372"/>
        <v>13318180</v>
      </c>
      <c r="P816" s="1494">
        <f t="shared" si="373"/>
        <v>400000</v>
      </c>
      <c r="Q816" s="1271"/>
      <c r="R816" s="1508">
        <v>1331818</v>
      </c>
      <c r="S816" s="1508">
        <v>1931818</v>
      </c>
      <c r="T816" s="1508">
        <v>2231818</v>
      </c>
      <c r="U816" s="1508">
        <v>431818</v>
      </c>
      <c r="V816" s="1302"/>
      <c r="W816" s="1338"/>
      <c r="X816" s="2299"/>
      <c r="Y816" s="1338"/>
      <c r="Z816" s="1302"/>
      <c r="AA816" s="1342"/>
      <c r="AB816" s="1340"/>
      <c r="AC816" s="1229"/>
      <c r="AD816" s="1229"/>
      <c r="AE816" s="1229"/>
      <c r="AF816" s="1490">
        <f t="shared" si="346"/>
        <v>0</v>
      </c>
      <c r="AG816" s="1316">
        <f t="shared" si="347"/>
        <v>13318180</v>
      </c>
      <c r="AH816" s="1305"/>
      <c r="AI816" s="1313"/>
      <c r="AJ816" s="1315"/>
      <c r="AK816" s="1299"/>
      <c r="AL816" s="2538"/>
      <c r="AM816" s="2255"/>
      <c r="AN816" s="1266"/>
      <c r="AO816" s="1254"/>
      <c r="AP816" s="1491">
        <f t="shared" si="348"/>
        <v>0</v>
      </c>
      <c r="AQ816" s="1268"/>
      <c r="AR816" s="1492">
        <f t="shared" si="349"/>
        <v>0</v>
      </c>
      <c r="AS816" s="808"/>
      <c r="AT816" s="1492">
        <f t="shared" si="350"/>
        <v>0</v>
      </c>
      <c r="AU816" s="809"/>
      <c r="AV816" s="1492">
        <f t="shared" si="351"/>
        <v>0</v>
      </c>
      <c r="AW816" s="1493">
        <f t="shared" si="352"/>
        <v>0</v>
      </c>
      <c r="AX816" s="2153">
        <f t="shared" si="353"/>
        <v>0</v>
      </c>
      <c r="AY816" s="1495">
        <f t="shared" si="354"/>
        <v>0</v>
      </c>
      <c r="AZ816" s="1887"/>
      <c r="BA816" s="1508">
        <v>1331818</v>
      </c>
      <c r="BB816" s="1508">
        <v>1931818</v>
      </c>
      <c r="BC816" s="1508">
        <v>2231818</v>
      </c>
      <c r="BD816" s="1508">
        <v>431818</v>
      </c>
      <c r="BE816" s="2169"/>
      <c r="BF816" s="1338"/>
      <c r="BG816" s="1302"/>
      <c r="BH816" s="1338"/>
      <c r="BI816" s="1269"/>
      <c r="BJ816" s="1342"/>
      <c r="BK816" s="1304"/>
      <c r="BL816" s="1305"/>
      <c r="BM816" s="1305"/>
      <c r="BN816" s="1305"/>
      <c r="BO816" s="1490">
        <f t="shared" si="361"/>
        <v>0</v>
      </c>
      <c r="BP816" s="1316">
        <f t="shared" si="341"/>
        <v>13318180</v>
      </c>
      <c r="BQ816" s="1305"/>
      <c r="BS816" s="1298">
        <f t="shared" si="355"/>
        <v>10</v>
      </c>
      <c r="BT816" s="1298">
        <f t="shared" si="356"/>
        <v>0</v>
      </c>
      <c r="BU816" s="1298">
        <f t="shared" si="357"/>
        <v>0</v>
      </c>
      <c r="BV816" s="1298">
        <f t="shared" si="358"/>
        <v>0</v>
      </c>
      <c r="BW816" s="1298">
        <f t="shared" si="359"/>
        <v>13318180</v>
      </c>
    </row>
    <row r="817" spans="1:234" ht="15" customHeight="1" x14ac:dyDescent="0.25">
      <c r="A817" s="1315">
        <v>1</v>
      </c>
      <c r="B817" s="1339">
        <v>43663</v>
      </c>
      <c r="C817" s="1268">
        <v>809</v>
      </c>
      <c r="D817" s="2265" t="s">
        <v>33</v>
      </c>
      <c r="E817" s="1266" t="s">
        <v>31</v>
      </c>
      <c r="F817" s="794">
        <v>10</v>
      </c>
      <c r="G817" s="1491">
        <f t="shared" si="360"/>
        <v>13318180</v>
      </c>
      <c r="H817" s="1268"/>
      <c r="I817" s="2605">
        <f t="shared" si="374"/>
        <v>0</v>
      </c>
      <c r="J817" s="808"/>
      <c r="K817" s="2605">
        <f t="shared" si="344"/>
        <v>0</v>
      </c>
      <c r="L817" s="2768">
        <v>1</v>
      </c>
      <c r="M817" s="2605">
        <f t="shared" si="345"/>
        <v>431818</v>
      </c>
      <c r="N817" s="1505">
        <f>F817+H817+J817+L817</f>
        <v>11</v>
      </c>
      <c r="O817" s="1494">
        <f t="shared" si="372"/>
        <v>13749998</v>
      </c>
      <c r="P817" s="1494">
        <f>+N817*40000</f>
        <v>440000</v>
      </c>
      <c r="Q817" s="1271"/>
      <c r="R817" s="1508">
        <v>1331818</v>
      </c>
      <c r="S817" s="1508">
        <v>1931818</v>
      </c>
      <c r="T817" s="1508">
        <v>2231818</v>
      </c>
      <c r="U817" s="1508">
        <v>431818</v>
      </c>
      <c r="V817" s="1302"/>
      <c r="W817" s="1338"/>
      <c r="X817" s="2299"/>
      <c r="Y817" s="1338"/>
      <c r="Z817" s="1302"/>
      <c r="AA817" s="1342"/>
      <c r="AB817" s="1340"/>
      <c r="AC817" s="1229"/>
      <c r="AD817" s="1229"/>
      <c r="AE817" s="1229"/>
      <c r="AF817" s="1490">
        <f t="shared" si="346"/>
        <v>0</v>
      </c>
      <c r="AG817" s="1316">
        <f t="shared" si="347"/>
        <v>13749998</v>
      </c>
      <c r="AH817" s="1305"/>
      <c r="AI817" s="1313"/>
      <c r="AJ817" s="1267"/>
      <c r="AK817" s="1299"/>
      <c r="AL817" s="2538"/>
      <c r="AM817" s="2262"/>
      <c r="AN817" s="1266"/>
      <c r="AO817" s="1254"/>
      <c r="AP817" s="1491">
        <f t="shared" si="348"/>
        <v>0</v>
      </c>
      <c r="AQ817" s="1268"/>
      <c r="AR817" s="1492">
        <f t="shared" si="349"/>
        <v>0</v>
      </c>
      <c r="AS817" s="808"/>
      <c r="AT817" s="1492">
        <f t="shared" si="350"/>
        <v>0</v>
      </c>
      <c r="AU817" s="809"/>
      <c r="AV817" s="1492">
        <f t="shared" si="351"/>
        <v>0</v>
      </c>
      <c r="AW817" s="1493">
        <f t="shared" si="352"/>
        <v>0</v>
      </c>
      <c r="AX817" s="2153">
        <f t="shared" si="353"/>
        <v>0</v>
      </c>
      <c r="AY817" s="1495">
        <f t="shared" si="354"/>
        <v>0</v>
      </c>
      <c r="AZ817" s="1887"/>
      <c r="BA817" s="1508">
        <v>1331818</v>
      </c>
      <c r="BB817" s="1508">
        <v>1931818</v>
      </c>
      <c r="BC817" s="1508">
        <v>2231818</v>
      </c>
      <c r="BD817" s="1508">
        <v>431818</v>
      </c>
      <c r="BE817" s="2169"/>
      <c r="BF817" s="1338"/>
      <c r="BG817" s="1302"/>
      <c r="BH817" s="1338"/>
      <c r="BI817" s="1269"/>
      <c r="BJ817" s="1342"/>
      <c r="BK817" s="1304"/>
      <c r="BL817" s="1305"/>
      <c r="BM817" s="1305"/>
      <c r="BN817" s="1305"/>
      <c r="BO817" s="1490">
        <f t="shared" si="361"/>
        <v>0</v>
      </c>
      <c r="BP817" s="1316">
        <f t="shared" si="341"/>
        <v>13749998</v>
      </c>
      <c r="BQ817" s="1305"/>
      <c r="BS817" s="1298">
        <f t="shared" si="355"/>
        <v>10</v>
      </c>
      <c r="BT817" s="1298">
        <f t="shared" si="356"/>
        <v>0</v>
      </c>
      <c r="BU817" s="1298">
        <f t="shared" si="357"/>
        <v>0</v>
      </c>
      <c r="BV817" s="1298">
        <f t="shared" si="358"/>
        <v>1</v>
      </c>
      <c r="BW817" s="1298">
        <f t="shared" si="359"/>
        <v>13749998</v>
      </c>
    </row>
    <row r="818" spans="1:234" ht="15" customHeight="1" x14ac:dyDescent="0.25">
      <c r="A818" s="1315">
        <v>2</v>
      </c>
      <c r="B818" s="1339">
        <v>43663</v>
      </c>
      <c r="C818" s="1268">
        <v>810</v>
      </c>
      <c r="D818" s="2265" t="s">
        <v>36</v>
      </c>
      <c r="E818" s="1266" t="s">
        <v>31</v>
      </c>
      <c r="F818" s="794">
        <v>10</v>
      </c>
      <c r="G818" s="1491">
        <f t="shared" si="360"/>
        <v>13318180</v>
      </c>
      <c r="H818" s="1268"/>
      <c r="I818" s="2605">
        <f t="shared" si="374"/>
        <v>0</v>
      </c>
      <c r="J818" s="808"/>
      <c r="K818" s="2605">
        <f t="shared" si="344"/>
        <v>0</v>
      </c>
      <c r="L818" s="2768"/>
      <c r="M818" s="2605">
        <f t="shared" si="345"/>
        <v>0</v>
      </c>
      <c r="N818" s="1505">
        <f t="shared" ref="N818:N820" si="375">F818+H818+J818+L818</f>
        <v>10</v>
      </c>
      <c r="O818" s="1494">
        <f t="shared" si="372"/>
        <v>13318180</v>
      </c>
      <c r="P818" s="1494">
        <f t="shared" ref="P818:P820" si="376">+N818*40000</f>
        <v>400000</v>
      </c>
      <c r="Q818" s="1271"/>
      <c r="R818" s="1508">
        <v>1331818</v>
      </c>
      <c r="S818" s="1508">
        <v>1931818</v>
      </c>
      <c r="T818" s="1508">
        <v>2231818</v>
      </c>
      <c r="U818" s="1508">
        <v>431818</v>
      </c>
      <c r="V818" s="1302"/>
      <c r="W818" s="1338"/>
      <c r="X818" s="2299"/>
      <c r="Y818" s="1338"/>
      <c r="Z818" s="1302"/>
      <c r="AA818" s="1342"/>
      <c r="AB818" s="1340"/>
      <c r="AC818" s="1229"/>
      <c r="AD818" s="1229"/>
      <c r="AE818" s="1229"/>
      <c r="AF818" s="1490">
        <f t="shared" si="346"/>
        <v>0</v>
      </c>
      <c r="AG818" s="1316">
        <f t="shared" si="347"/>
        <v>13318180</v>
      </c>
      <c r="AH818" s="1305"/>
      <c r="AI818" s="1313"/>
      <c r="AJ818" s="1267"/>
      <c r="AK818" s="1299"/>
      <c r="AL818" s="2538"/>
      <c r="AM818" s="2262"/>
      <c r="AN818" s="1266"/>
      <c r="AO818" s="1254"/>
      <c r="AP818" s="1491">
        <f t="shared" si="348"/>
        <v>0</v>
      </c>
      <c r="AQ818" s="1268"/>
      <c r="AR818" s="1492">
        <f t="shared" si="349"/>
        <v>0</v>
      </c>
      <c r="AS818" s="808"/>
      <c r="AT818" s="1492">
        <f t="shared" si="350"/>
        <v>0</v>
      </c>
      <c r="AU818" s="809"/>
      <c r="AV818" s="1492">
        <f t="shared" si="351"/>
        <v>0</v>
      </c>
      <c r="AW818" s="1493">
        <f t="shared" si="352"/>
        <v>0</v>
      </c>
      <c r="AX818" s="2153">
        <f t="shared" si="353"/>
        <v>0</v>
      </c>
      <c r="AY818" s="1495">
        <f t="shared" si="354"/>
        <v>0</v>
      </c>
      <c r="AZ818" s="1887"/>
      <c r="BA818" s="1508">
        <v>1331818</v>
      </c>
      <c r="BB818" s="1508">
        <v>1931818</v>
      </c>
      <c r="BC818" s="1508">
        <v>2231818</v>
      </c>
      <c r="BD818" s="1508">
        <v>431818</v>
      </c>
      <c r="BE818" s="2169"/>
      <c r="BF818" s="1338"/>
      <c r="BG818" s="1302"/>
      <c r="BH818" s="1338"/>
      <c r="BI818" s="1302"/>
      <c r="BJ818" s="1342"/>
      <c r="BK818" s="1304"/>
      <c r="BL818" s="1305"/>
      <c r="BM818" s="1305"/>
      <c r="BN818" s="1305"/>
      <c r="BO818" s="1490">
        <f t="shared" si="361"/>
        <v>0</v>
      </c>
      <c r="BP818" s="1316">
        <f t="shared" si="341"/>
        <v>13318180</v>
      </c>
      <c r="BQ818" s="1305"/>
      <c r="BS818" s="1298">
        <f t="shared" si="355"/>
        <v>10</v>
      </c>
      <c r="BT818" s="1298">
        <f t="shared" si="356"/>
        <v>0</v>
      </c>
      <c r="BU818" s="1298">
        <f t="shared" si="357"/>
        <v>0</v>
      </c>
      <c r="BV818" s="1298">
        <f t="shared" si="358"/>
        <v>0</v>
      </c>
      <c r="BW818" s="1298">
        <f t="shared" si="359"/>
        <v>13318180</v>
      </c>
    </row>
    <row r="819" spans="1:234" ht="15" customHeight="1" x14ac:dyDescent="0.25">
      <c r="A819" s="1315">
        <v>3</v>
      </c>
      <c r="B819" s="1339">
        <v>43663</v>
      </c>
      <c r="C819" s="1268">
        <v>811</v>
      </c>
      <c r="D819" s="2265" t="s">
        <v>34</v>
      </c>
      <c r="E819" s="1266" t="s">
        <v>31</v>
      </c>
      <c r="F819" s="794">
        <v>5</v>
      </c>
      <c r="G819" s="1491">
        <f t="shared" si="360"/>
        <v>6659090</v>
      </c>
      <c r="H819" s="1268"/>
      <c r="I819" s="2605">
        <f t="shared" si="374"/>
        <v>0</v>
      </c>
      <c r="J819" s="808"/>
      <c r="K819" s="2605">
        <f t="shared" si="344"/>
        <v>0</v>
      </c>
      <c r="L819" s="2768"/>
      <c r="M819" s="2605">
        <f t="shared" si="345"/>
        <v>0</v>
      </c>
      <c r="N819" s="1505">
        <f t="shared" si="375"/>
        <v>5</v>
      </c>
      <c r="O819" s="1494">
        <f t="shared" si="372"/>
        <v>6659090</v>
      </c>
      <c r="P819" s="1494">
        <f t="shared" si="376"/>
        <v>200000</v>
      </c>
      <c r="Q819" s="1271"/>
      <c r="R819" s="1508">
        <v>1331818</v>
      </c>
      <c r="S819" s="1508">
        <v>1931818</v>
      </c>
      <c r="T819" s="1508">
        <v>2231818</v>
      </c>
      <c r="U819" s="1508">
        <v>431818</v>
      </c>
      <c r="V819" s="1302"/>
      <c r="W819" s="1338"/>
      <c r="X819" s="2299"/>
      <c r="Y819" s="1338"/>
      <c r="Z819" s="1302"/>
      <c r="AA819" s="1342"/>
      <c r="AB819" s="1340"/>
      <c r="AC819" s="1229"/>
      <c r="AD819" s="1229"/>
      <c r="AE819" s="1229"/>
      <c r="AF819" s="1490">
        <f t="shared" si="346"/>
        <v>0</v>
      </c>
      <c r="AG819" s="1316">
        <f t="shared" si="347"/>
        <v>6659090</v>
      </c>
      <c r="AH819" s="1305"/>
      <c r="AI819" s="1313"/>
      <c r="AJ819" s="1267"/>
      <c r="AK819" s="1299"/>
      <c r="AL819" s="2538"/>
      <c r="AM819" s="2262"/>
      <c r="AN819" s="1266"/>
      <c r="AO819" s="1254"/>
      <c r="AP819" s="1491">
        <f t="shared" si="348"/>
        <v>0</v>
      </c>
      <c r="AQ819" s="1268"/>
      <c r="AR819" s="1492">
        <f t="shared" si="349"/>
        <v>0</v>
      </c>
      <c r="AS819" s="808"/>
      <c r="AT819" s="1492">
        <f t="shared" si="350"/>
        <v>0</v>
      </c>
      <c r="AU819" s="809"/>
      <c r="AV819" s="1492">
        <f t="shared" si="351"/>
        <v>0</v>
      </c>
      <c r="AW819" s="1493">
        <f t="shared" si="352"/>
        <v>0</v>
      </c>
      <c r="AX819" s="2153">
        <f t="shared" si="353"/>
        <v>0</v>
      </c>
      <c r="AY819" s="1495">
        <f t="shared" si="354"/>
        <v>0</v>
      </c>
      <c r="AZ819" s="1887"/>
      <c r="BA819" s="1508">
        <v>1331818</v>
      </c>
      <c r="BB819" s="1508">
        <v>1931818</v>
      </c>
      <c r="BC819" s="1508">
        <v>2231818</v>
      </c>
      <c r="BD819" s="1508">
        <v>431818</v>
      </c>
      <c r="BE819" s="2169"/>
      <c r="BF819" s="1338"/>
      <c r="BG819" s="1302"/>
      <c r="BH819" s="1338"/>
      <c r="BI819" s="1302"/>
      <c r="BJ819" s="1342"/>
      <c r="BK819" s="1304"/>
      <c r="BL819" s="1305"/>
      <c r="BM819" s="1305"/>
      <c r="BN819" s="1305"/>
      <c r="BO819" s="1490">
        <f t="shared" si="361"/>
        <v>0</v>
      </c>
      <c r="BP819" s="1316">
        <f t="shared" si="341"/>
        <v>6659090</v>
      </c>
      <c r="BQ819" s="1305"/>
      <c r="BS819" s="1298">
        <f t="shared" si="355"/>
        <v>5</v>
      </c>
      <c r="BT819" s="1298">
        <f t="shared" si="356"/>
        <v>0</v>
      </c>
      <c r="BU819" s="1298">
        <f t="shared" si="357"/>
        <v>0</v>
      </c>
      <c r="BV819" s="1298">
        <f t="shared" si="358"/>
        <v>0</v>
      </c>
      <c r="BW819" s="1298">
        <f t="shared" si="359"/>
        <v>6659090</v>
      </c>
    </row>
    <row r="820" spans="1:234" ht="15" customHeight="1" x14ac:dyDescent="0.25">
      <c r="A820" s="1315">
        <v>4</v>
      </c>
      <c r="B820" s="1339">
        <v>43663</v>
      </c>
      <c r="C820" s="1268">
        <v>812</v>
      </c>
      <c r="D820" s="2265" t="s">
        <v>80</v>
      </c>
      <c r="E820" s="1266" t="s">
        <v>31</v>
      </c>
      <c r="F820" s="794">
        <v>5</v>
      </c>
      <c r="G820" s="1491">
        <f t="shared" si="360"/>
        <v>6659090</v>
      </c>
      <c r="H820" s="1268"/>
      <c r="I820" s="2605">
        <f t="shared" si="374"/>
        <v>0</v>
      </c>
      <c r="J820" s="808"/>
      <c r="K820" s="2605">
        <f t="shared" si="344"/>
        <v>0</v>
      </c>
      <c r="L820" s="2768"/>
      <c r="M820" s="2605">
        <f t="shared" si="345"/>
        <v>0</v>
      </c>
      <c r="N820" s="1505">
        <f t="shared" si="375"/>
        <v>5</v>
      </c>
      <c r="O820" s="1494">
        <f t="shared" si="372"/>
        <v>6659090</v>
      </c>
      <c r="P820" s="1494">
        <f t="shared" si="376"/>
        <v>200000</v>
      </c>
      <c r="Q820" s="1271"/>
      <c r="R820" s="1508">
        <v>1331818</v>
      </c>
      <c r="S820" s="1508">
        <v>1931818</v>
      </c>
      <c r="T820" s="1508">
        <v>2231818</v>
      </c>
      <c r="U820" s="1508">
        <v>431818</v>
      </c>
      <c r="V820" s="1302"/>
      <c r="W820" s="1338"/>
      <c r="X820" s="2299"/>
      <c r="Y820" s="1338"/>
      <c r="Z820" s="2450"/>
      <c r="AA820" s="1342"/>
      <c r="AB820" s="1340"/>
      <c r="AC820" s="1229"/>
      <c r="AD820" s="1229"/>
      <c r="AE820" s="1229"/>
      <c r="AF820" s="1490">
        <f t="shared" si="346"/>
        <v>0</v>
      </c>
      <c r="AG820" s="1316">
        <f t="shared" si="347"/>
        <v>6659090</v>
      </c>
      <c r="AH820" s="1305"/>
      <c r="AI820" s="1313"/>
      <c r="AJ820" s="1427"/>
      <c r="AK820" s="1299"/>
      <c r="AL820" s="2538"/>
      <c r="AM820" s="2262"/>
      <c r="AN820" s="1266"/>
      <c r="AO820" s="1254"/>
      <c r="AP820" s="1491">
        <f t="shared" si="348"/>
        <v>0</v>
      </c>
      <c r="AQ820" s="1268"/>
      <c r="AR820" s="1492">
        <f t="shared" si="349"/>
        <v>0</v>
      </c>
      <c r="AS820" s="808"/>
      <c r="AT820" s="1492">
        <f t="shared" si="350"/>
        <v>0</v>
      </c>
      <c r="AU820" s="809"/>
      <c r="AV820" s="1492">
        <f t="shared" si="351"/>
        <v>0</v>
      </c>
      <c r="AW820" s="1493">
        <f t="shared" si="352"/>
        <v>0</v>
      </c>
      <c r="AX820" s="2153">
        <f t="shared" si="353"/>
        <v>0</v>
      </c>
      <c r="AY820" s="1495">
        <f t="shared" si="354"/>
        <v>0</v>
      </c>
      <c r="AZ820" s="1887"/>
      <c r="BA820" s="1508">
        <v>1331818</v>
      </c>
      <c r="BB820" s="1508">
        <v>1931818</v>
      </c>
      <c r="BC820" s="1508">
        <v>2231818</v>
      </c>
      <c r="BD820" s="1508">
        <v>431818</v>
      </c>
      <c r="BE820" s="2169"/>
      <c r="BF820" s="1338"/>
      <c r="BG820" s="1302"/>
      <c r="BH820" s="1338"/>
      <c r="BI820" s="1302"/>
      <c r="BJ820" s="1342"/>
      <c r="BK820" s="1304"/>
      <c r="BL820" s="1305"/>
      <c r="BM820" s="1305"/>
      <c r="BN820" s="1305"/>
      <c r="BO820" s="1490">
        <f t="shared" si="361"/>
        <v>0</v>
      </c>
      <c r="BP820" s="1316">
        <f t="shared" si="341"/>
        <v>6659090</v>
      </c>
      <c r="BQ820" s="1305"/>
      <c r="BS820" s="1298">
        <f t="shared" si="355"/>
        <v>5</v>
      </c>
      <c r="BT820" s="1298">
        <f t="shared" si="356"/>
        <v>0</v>
      </c>
      <c r="BU820" s="1298">
        <f t="shared" si="357"/>
        <v>0</v>
      </c>
      <c r="BV820" s="1298">
        <f t="shared" si="358"/>
        <v>0</v>
      </c>
      <c r="BW820" s="1298">
        <f t="shared" si="359"/>
        <v>6659090</v>
      </c>
    </row>
    <row r="821" spans="1:234" ht="15" customHeight="1" x14ac:dyDescent="0.25">
      <c r="A821" s="1315">
        <v>5</v>
      </c>
      <c r="B821" s="1339">
        <v>43663</v>
      </c>
      <c r="C821" s="1268">
        <v>813</v>
      </c>
      <c r="D821" s="2265" t="s">
        <v>238</v>
      </c>
      <c r="E821" s="1266" t="s">
        <v>273</v>
      </c>
      <c r="F821" s="794">
        <v>10</v>
      </c>
      <c r="G821" s="1491">
        <f t="shared" si="360"/>
        <v>13318180</v>
      </c>
      <c r="H821" s="1268"/>
      <c r="I821" s="2605">
        <f t="shared" si="374"/>
        <v>0</v>
      </c>
      <c r="J821" s="808"/>
      <c r="K821" s="2605">
        <f t="shared" si="344"/>
        <v>0</v>
      </c>
      <c r="L821" s="2768"/>
      <c r="M821" s="2605">
        <f t="shared" si="345"/>
        <v>0</v>
      </c>
      <c r="N821" s="1505">
        <f>F821+H821+J821+L821</f>
        <v>10</v>
      </c>
      <c r="O821" s="1494">
        <f t="shared" si="372"/>
        <v>13318180</v>
      </c>
      <c r="P821" s="1494">
        <f>+N821*40000</f>
        <v>400000</v>
      </c>
      <c r="Q821" s="1271"/>
      <c r="R821" s="1508">
        <v>1331818</v>
      </c>
      <c r="S821" s="1508">
        <v>1931818</v>
      </c>
      <c r="T821" s="1508">
        <v>2231818</v>
      </c>
      <c r="U821" s="1508">
        <v>431818</v>
      </c>
      <c r="V821" s="1302"/>
      <c r="W821" s="1338"/>
      <c r="X821" s="2299"/>
      <c r="Y821" s="1338"/>
      <c r="Z821" s="1302"/>
      <c r="AA821" s="1342"/>
      <c r="AB821" s="1340"/>
      <c r="AC821" s="1229"/>
      <c r="AD821" s="1229"/>
      <c r="AE821" s="1229"/>
      <c r="AF821" s="1490">
        <f t="shared" si="346"/>
        <v>0</v>
      </c>
      <c r="AG821" s="1316">
        <f t="shared" si="347"/>
        <v>13318180</v>
      </c>
      <c r="AH821" s="1305"/>
      <c r="AI821" s="1313"/>
      <c r="AJ821" s="1315"/>
      <c r="AK821" s="1339"/>
      <c r="AL821" s="2601"/>
      <c r="AM821" s="2255"/>
      <c r="AN821" s="1266"/>
      <c r="AO821" s="1254"/>
      <c r="AP821" s="1491">
        <f t="shared" si="348"/>
        <v>0</v>
      </c>
      <c r="AQ821" s="1268"/>
      <c r="AR821" s="1492">
        <f t="shared" si="349"/>
        <v>0</v>
      </c>
      <c r="AS821" s="808"/>
      <c r="AT821" s="1492">
        <f t="shared" si="350"/>
        <v>0</v>
      </c>
      <c r="AU821" s="809"/>
      <c r="AV821" s="1492">
        <f t="shared" si="351"/>
        <v>0</v>
      </c>
      <c r="AW821" s="1493">
        <f t="shared" si="352"/>
        <v>0</v>
      </c>
      <c r="AX821" s="2153">
        <f t="shared" si="353"/>
        <v>0</v>
      </c>
      <c r="AY821" s="1495">
        <f t="shared" si="354"/>
        <v>0</v>
      </c>
      <c r="AZ821" s="1887"/>
      <c r="BA821" s="1508">
        <v>1331818</v>
      </c>
      <c r="BB821" s="1508">
        <v>1931818</v>
      </c>
      <c r="BC821" s="1508">
        <v>2231818</v>
      </c>
      <c r="BD821" s="1508">
        <v>431818</v>
      </c>
      <c r="BE821" s="2169"/>
      <c r="BF821" s="1229"/>
      <c r="BG821" s="1302"/>
      <c r="BH821" s="1229"/>
      <c r="BI821" s="1317"/>
      <c r="BJ821" s="1229"/>
      <c r="BK821" s="1305"/>
      <c r="BL821" s="1229"/>
      <c r="BM821" s="1229"/>
      <c r="BN821" s="1229"/>
      <c r="BO821" s="1490">
        <f t="shared" si="361"/>
        <v>0</v>
      </c>
      <c r="BP821" s="1316">
        <f t="shared" si="341"/>
        <v>13318180</v>
      </c>
      <c r="BQ821" s="1305"/>
      <c r="BS821" s="1298">
        <f t="shared" si="355"/>
        <v>10</v>
      </c>
      <c r="BT821" s="1298">
        <f t="shared" si="356"/>
        <v>0</v>
      </c>
      <c r="BU821" s="1298">
        <f t="shared" si="357"/>
        <v>0</v>
      </c>
      <c r="BV821" s="1298">
        <f t="shared" si="358"/>
        <v>0</v>
      </c>
      <c r="BW821" s="1298">
        <f t="shared" si="359"/>
        <v>13318180</v>
      </c>
    </row>
    <row r="822" spans="1:234" ht="15" customHeight="1" x14ac:dyDescent="0.25">
      <c r="A822" s="1315">
        <v>6</v>
      </c>
      <c r="B822" s="1339">
        <v>43663</v>
      </c>
      <c r="C822" s="1268">
        <v>814</v>
      </c>
      <c r="D822" s="2265" t="s">
        <v>280</v>
      </c>
      <c r="E822" s="1266" t="s">
        <v>273</v>
      </c>
      <c r="F822" s="794">
        <v>10</v>
      </c>
      <c r="G822" s="1491">
        <f t="shared" si="360"/>
        <v>13318180</v>
      </c>
      <c r="H822" s="1268"/>
      <c r="I822" s="2605">
        <f t="shared" si="374"/>
        <v>0</v>
      </c>
      <c r="J822" s="808"/>
      <c r="K822" s="2605">
        <f t="shared" si="344"/>
        <v>0</v>
      </c>
      <c r="L822" s="2768"/>
      <c r="M822" s="2605">
        <f t="shared" si="345"/>
        <v>0</v>
      </c>
      <c r="N822" s="1505">
        <f t="shared" ref="N822:O837" si="377">F822+H822+J822+L822</f>
        <v>10</v>
      </c>
      <c r="O822" s="1494">
        <f t="shared" si="372"/>
        <v>13318180</v>
      </c>
      <c r="P822" s="1494">
        <f t="shared" ref="P822:P828" si="378">+N822*40000</f>
        <v>400000</v>
      </c>
      <c r="Q822" s="1271"/>
      <c r="R822" s="1508">
        <v>1331818</v>
      </c>
      <c r="S822" s="1508">
        <v>1931818</v>
      </c>
      <c r="T822" s="1508">
        <v>2231818</v>
      </c>
      <c r="U822" s="1508">
        <v>431818</v>
      </c>
      <c r="V822" s="1302"/>
      <c r="W822" s="1338"/>
      <c r="X822" s="2299"/>
      <c r="Y822" s="1338"/>
      <c r="Z822" s="1302"/>
      <c r="AA822" s="1342"/>
      <c r="AB822" s="1340"/>
      <c r="AC822" s="1229"/>
      <c r="AD822" s="1229"/>
      <c r="AE822" s="1229"/>
      <c r="AF822" s="1490">
        <f t="shared" si="346"/>
        <v>0</v>
      </c>
      <c r="AG822" s="1316">
        <f t="shared" si="347"/>
        <v>13318180</v>
      </c>
      <c r="AH822" s="1305"/>
      <c r="AI822" s="1313"/>
      <c r="AJ822" s="1315"/>
      <c r="AK822" s="1339"/>
      <c r="AL822" s="2601"/>
      <c r="AM822" s="2255"/>
      <c r="AN822" s="1266"/>
      <c r="AO822" s="1254"/>
      <c r="AP822" s="1491">
        <f t="shared" si="348"/>
        <v>0</v>
      </c>
      <c r="AQ822" s="1268"/>
      <c r="AR822" s="1492">
        <f t="shared" si="349"/>
        <v>0</v>
      </c>
      <c r="AS822" s="808"/>
      <c r="AT822" s="1492">
        <f t="shared" si="350"/>
        <v>0</v>
      </c>
      <c r="AU822" s="809"/>
      <c r="AV822" s="1492">
        <f t="shared" si="351"/>
        <v>0</v>
      </c>
      <c r="AW822" s="1493">
        <f t="shared" si="352"/>
        <v>0</v>
      </c>
      <c r="AX822" s="2153">
        <f t="shared" si="353"/>
        <v>0</v>
      </c>
      <c r="AY822" s="1495">
        <f t="shared" si="354"/>
        <v>0</v>
      </c>
      <c r="AZ822" s="1887"/>
      <c r="BA822" s="1508">
        <v>1331818</v>
      </c>
      <c r="BB822" s="1508">
        <v>1931818</v>
      </c>
      <c r="BC822" s="1508">
        <v>2231818</v>
      </c>
      <c r="BD822" s="1508">
        <v>431818</v>
      </c>
      <c r="BE822" s="2169"/>
      <c r="BF822" s="1229"/>
      <c r="BG822" s="1302"/>
      <c r="BH822" s="1229"/>
      <c r="BI822" s="1317"/>
      <c r="BJ822" s="1229"/>
      <c r="BK822" s="1305"/>
      <c r="BL822" s="1229"/>
      <c r="BM822" s="1229"/>
      <c r="BN822" s="1229"/>
      <c r="BO822" s="1490">
        <f t="shared" si="361"/>
        <v>0</v>
      </c>
      <c r="BP822" s="1316">
        <f t="shared" si="341"/>
        <v>13318180</v>
      </c>
      <c r="BQ822" s="1305"/>
      <c r="BS822" s="1298">
        <f t="shared" si="355"/>
        <v>10</v>
      </c>
      <c r="BT822" s="1298">
        <f t="shared" si="356"/>
        <v>0</v>
      </c>
      <c r="BU822" s="1298">
        <f t="shared" si="357"/>
        <v>0</v>
      </c>
      <c r="BV822" s="1298">
        <f t="shared" si="358"/>
        <v>0</v>
      </c>
      <c r="BW822" s="1298">
        <f t="shared" si="359"/>
        <v>13318180</v>
      </c>
    </row>
    <row r="823" spans="1:234" ht="15" customHeight="1" x14ac:dyDescent="0.25">
      <c r="A823" s="1315">
        <v>7</v>
      </c>
      <c r="B823" s="1339">
        <v>43663</v>
      </c>
      <c r="C823" s="1268">
        <v>815</v>
      </c>
      <c r="D823" s="2265" t="s">
        <v>212</v>
      </c>
      <c r="E823" s="1266" t="s">
        <v>88</v>
      </c>
      <c r="F823" s="794">
        <v>5</v>
      </c>
      <c r="G823" s="1491">
        <f t="shared" si="360"/>
        <v>6659090</v>
      </c>
      <c r="H823" s="1268">
        <v>5</v>
      </c>
      <c r="I823" s="2605">
        <f t="shared" si="374"/>
        <v>9659090</v>
      </c>
      <c r="J823" s="808"/>
      <c r="K823" s="2605">
        <f t="shared" si="344"/>
        <v>0</v>
      </c>
      <c r="L823" s="2768"/>
      <c r="M823" s="2605">
        <f t="shared" si="345"/>
        <v>0</v>
      </c>
      <c r="N823" s="1505">
        <f t="shared" si="377"/>
        <v>10</v>
      </c>
      <c r="O823" s="1494">
        <f t="shared" si="372"/>
        <v>16318180</v>
      </c>
      <c r="P823" s="1494">
        <f t="shared" si="378"/>
        <v>400000</v>
      </c>
      <c r="Q823" s="1271"/>
      <c r="R823" s="1508">
        <v>1331818</v>
      </c>
      <c r="S823" s="1508">
        <v>1931818</v>
      </c>
      <c r="T823" s="1508">
        <v>2231818</v>
      </c>
      <c r="U823" s="1508">
        <v>431818</v>
      </c>
      <c r="V823" s="1570"/>
      <c r="W823" s="1338"/>
      <c r="X823" s="2299"/>
      <c r="Y823" s="1338"/>
      <c r="Z823" s="1302"/>
      <c r="AA823" s="1342"/>
      <c r="AB823" s="1340"/>
      <c r="AC823" s="1229"/>
      <c r="AD823" s="1229"/>
      <c r="AE823" s="1229"/>
      <c r="AF823" s="1490">
        <f t="shared" si="346"/>
        <v>0</v>
      </c>
      <c r="AG823" s="1316">
        <f t="shared" si="347"/>
        <v>16318180</v>
      </c>
      <c r="AH823" s="1305"/>
      <c r="AI823" s="1313"/>
      <c r="AJ823" s="1315"/>
      <c r="AK823" s="1339"/>
      <c r="AL823" s="2601"/>
      <c r="AM823" s="2255"/>
      <c r="AN823" s="1266"/>
      <c r="AO823" s="1254"/>
      <c r="AP823" s="1491">
        <f t="shared" si="348"/>
        <v>0</v>
      </c>
      <c r="AQ823" s="1268"/>
      <c r="AR823" s="1492">
        <f t="shared" si="349"/>
        <v>0</v>
      </c>
      <c r="AS823" s="808"/>
      <c r="AT823" s="1492">
        <f t="shared" si="350"/>
        <v>0</v>
      </c>
      <c r="AU823" s="809"/>
      <c r="AV823" s="1492">
        <f t="shared" si="351"/>
        <v>0</v>
      </c>
      <c r="AW823" s="1493">
        <f t="shared" si="352"/>
        <v>0</v>
      </c>
      <c r="AX823" s="2153">
        <f t="shared" si="353"/>
        <v>0</v>
      </c>
      <c r="AY823" s="1495">
        <f t="shared" si="354"/>
        <v>0</v>
      </c>
      <c r="AZ823" s="1887"/>
      <c r="BA823" s="1508">
        <v>1331818</v>
      </c>
      <c r="BB823" s="1508">
        <v>1931818</v>
      </c>
      <c r="BC823" s="1508">
        <v>2231818</v>
      </c>
      <c r="BD823" s="1508">
        <v>431818</v>
      </c>
      <c r="BE823" s="2169"/>
      <c r="BF823" s="1229"/>
      <c r="BG823" s="1317"/>
      <c r="BH823" s="1229"/>
      <c r="BI823" s="1317"/>
      <c r="BJ823" s="1229"/>
      <c r="BK823" s="1305"/>
      <c r="BL823" s="1229"/>
      <c r="BM823" s="1229"/>
      <c r="BN823" s="1229"/>
      <c r="BO823" s="1490">
        <f t="shared" si="361"/>
        <v>0</v>
      </c>
      <c r="BP823" s="1316">
        <f t="shared" si="341"/>
        <v>16318180</v>
      </c>
      <c r="BQ823" s="1305"/>
      <c r="BS823" s="1298">
        <f t="shared" si="355"/>
        <v>5</v>
      </c>
      <c r="BT823" s="1298">
        <f t="shared" si="356"/>
        <v>5</v>
      </c>
      <c r="BU823" s="1298">
        <f t="shared" si="357"/>
        <v>0</v>
      </c>
      <c r="BV823" s="1298">
        <f t="shared" si="358"/>
        <v>0</v>
      </c>
      <c r="BW823" s="1298">
        <f t="shared" si="359"/>
        <v>16318180</v>
      </c>
    </row>
    <row r="824" spans="1:234" ht="15" customHeight="1" x14ac:dyDescent="0.25">
      <c r="A824" s="1315">
        <v>8</v>
      </c>
      <c r="B824" s="1339">
        <v>43663</v>
      </c>
      <c r="C824" s="1268">
        <v>816</v>
      </c>
      <c r="D824" s="2265" t="s">
        <v>56</v>
      </c>
      <c r="E824" s="1266" t="s">
        <v>57</v>
      </c>
      <c r="F824" s="794">
        <v>7</v>
      </c>
      <c r="G824" s="1491">
        <f t="shared" si="360"/>
        <v>9322726</v>
      </c>
      <c r="H824" s="1268">
        <v>3</v>
      </c>
      <c r="I824" s="2605">
        <f t="shared" si="374"/>
        <v>5795454</v>
      </c>
      <c r="J824" s="808"/>
      <c r="K824" s="2605">
        <f t="shared" si="344"/>
        <v>0</v>
      </c>
      <c r="L824" s="2768"/>
      <c r="M824" s="2605">
        <f t="shared" si="345"/>
        <v>0</v>
      </c>
      <c r="N824" s="1505">
        <f t="shared" si="377"/>
        <v>10</v>
      </c>
      <c r="O824" s="1494">
        <f t="shared" si="372"/>
        <v>15118180</v>
      </c>
      <c r="P824" s="1494">
        <f t="shared" si="378"/>
        <v>400000</v>
      </c>
      <c r="Q824" s="1271"/>
      <c r="R824" s="1508">
        <v>1331818</v>
      </c>
      <c r="S824" s="1508">
        <v>1931818</v>
      </c>
      <c r="T824" s="1508">
        <v>2231818</v>
      </c>
      <c r="U824" s="1508">
        <v>431818</v>
      </c>
      <c r="V824" s="1302"/>
      <c r="W824" s="1338"/>
      <c r="X824" s="2299"/>
      <c r="Y824" s="1338"/>
      <c r="Z824" s="1302"/>
      <c r="AA824" s="1342"/>
      <c r="AB824" s="1340"/>
      <c r="AC824" s="1229"/>
      <c r="AD824" s="1229"/>
      <c r="AE824" s="1229"/>
      <c r="AF824" s="1490">
        <f t="shared" si="346"/>
        <v>0</v>
      </c>
      <c r="AG824" s="1316">
        <f t="shared" si="347"/>
        <v>15118180</v>
      </c>
      <c r="AH824" s="1305"/>
      <c r="AI824" s="1313"/>
      <c r="AJ824" s="1315"/>
      <c r="AK824" s="1339"/>
      <c r="AL824" s="2601"/>
      <c r="AM824" s="2255"/>
      <c r="AN824" s="1266"/>
      <c r="AO824" s="1254"/>
      <c r="AP824" s="1491">
        <f t="shared" si="348"/>
        <v>0</v>
      </c>
      <c r="AQ824" s="1268"/>
      <c r="AR824" s="1492">
        <f t="shared" si="349"/>
        <v>0</v>
      </c>
      <c r="AS824" s="808"/>
      <c r="AT824" s="1492">
        <f t="shared" si="350"/>
        <v>0</v>
      </c>
      <c r="AU824" s="809"/>
      <c r="AV824" s="1492">
        <f t="shared" si="351"/>
        <v>0</v>
      </c>
      <c r="AW824" s="1493">
        <f t="shared" si="352"/>
        <v>0</v>
      </c>
      <c r="AX824" s="2153">
        <f t="shared" si="353"/>
        <v>0</v>
      </c>
      <c r="AY824" s="1495">
        <f t="shared" si="354"/>
        <v>0</v>
      </c>
      <c r="AZ824" s="1887"/>
      <c r="BA824" s="1508">
        <v>1331818</v>
      </c>
      <c r="BB824" s="1508">
        <v>1931818</v>
      </c>
      <c r="BC824" s="1508">
        <v>2231818</v>
      </c>
      <c r="BD824" s="1508">
        <v>431818</v>
      </c>
      <c r="BE824" s="2169"/>
      <c r="BF824" s="1229"/>
      <c r="BG824" s="1317"/>
      <c r="BH824" s="1229"/>
      <c r="BI824" s="1317"/>
      <c r="BJ824" s="1229"/>
      <c r="BK824" s="1305"/>
      <c r="BL824" s="1229"/>
      <c r="BM824" s="1229"/>
      <c r="BN824" s="1229"/>
      <c r="BO824" s="1490">
        <f t="shared" si="361"/>
        <v>0</v>
      </c>
      <c r="BP824" s="1316">
        <f t="shared" si="341"/>
        <v>15118180</v>
      </c>
      <c r="BQ824" s="1305"/>
      <c r="BS824" s="1298">
        <f t="shared" si="355"/>
        <v>7</v>
      </c>
      <c r="BT824" s="1298">
        <f t="shared" si="356"/>
        <v>3</v>
      </c>
      <c r="BU824" s="1298">
        <f t="shared" si="357"/>
        <v>0</v>
      </c>
      <c r="BV824" s="1298">
        <f t="shared" si="358"/>
        <v>0</v>
      </c>
      <c r="BW824" s="1298">
        <f t="shared" si="359"/>
        <v>15118180</v>
      </c>
    </row>
    <row r="825" spans="1:234" ht="15" customHeight="1" x14ac:dyDescent="0.25">
      <c r="A825" s="1315">
        <v>9</v>
      </c>
      <c r="B825" s="1339">
        <v>43663</v>
      </c>
      <c r="C825" s="1268">
        <v>817</v>
      </c>
      <c r="D825" s="2265" t="s">
        <v>73</v>
      </c>
      <c r="E825" s="1266" t="s">
        <v>57</v>
      </c>
      <c r="F825" s="794">
        <v>6</v>
      </c>
      <c r="G825" s="1491">
        <f t="shared" si="360"/>
        <v>7990908</v>
      </c>
      <c r="H825" s="1268">
        <v>2</v>
      </c>
      <c r="I825" s="2605">
        <f t="shared" si="374"/>
        <v>3863636</v>
      </c>
      <c r="J825" s="808"/>
      <c r="K825" s="2605">
        <f t="shared" si="344"/>
        <v>0</v>
      </c>
      <c r="L825" s="2768"/>
      <c r="M825" s="2605">
        <f t="shared" si="345"/>
        <v>0</v>
      </c>
      <c r="N825" s="1505">
        <f t="shared" si="377"/>
        <v>8</v>
      </c>
      <c r="O825" s="1494">
        <f t="shared" si="372"/>
        <v>11854544</v>
      </c>
      <c r="P825" s="1494">
        <f t="shared" si="378"/>
        <v>320000</v>
      </c>
      <c r="Q825" s="1271"/>
      <c r="R825" s="1508">
        <v>1331818</v>
      </c>
      <c r="S825" s="1508">
        <v>1931818</v>
      </c>
      <c r="T825" s="1508">
        <v>2231818</v>
      </c>
      <c r="U825" s="1508">
        <v>431818</v>
      </c>
      <c r="V825" s="1302"/>
      <c r="W825" s="1338"/>
      <c r="X825" s="2299"/>
      <c r="Y825" s="1338"/>
      <c r="Z825" s="1302"/>
      <c r="AA825" s="1342"/>
      <c r="AB825" s="1340"/>
      <c r="AC825" s="1229"/>
      <c r="AD825" s="1229"/>
      <c r="AE825" s="1229"/>
      <c r="AF825" s="1490">
        <f t="shared" si="346"/>
        <v>0</v>
      </c>
      <c r="AG825" s="1316">
        <f t="shared" si="347"/>
        <v>11854544</v>
      </c>
      <c r="AH825" s="1305"/>
      <c r="AI825" s="1313"/>
      <c r="AJ825" s="1315"/>
      <c r="AK825" s="1339"/>
      <c r="AL825" s="2601"/>
      <c r="AM825" s="2255"/>
      <c r="AN825" s="1266"/>
      <c r="AO825" s="1254"/>
      <c r="AP825" s="1491">
        <f t="shared" si="348"/>
        <v>0</v>
      </c>
      <c r="AQ825" s="1268"/>
      <c r="AR825" s="1492">
        <f t="shared" si="349"/>
        <v>0</v>
      </c>
      <c r="AS825" s="808"/>
      <c r="AT825" s="1492">
        <f t="shared" si="350"/>
        <v>0</v>
      </c>
      <c r="AU825" s="809"/>
      <c r="AV825" s="1492">
        <f t="shared" si="351"/>
        <v>0</v>
      </c>
      <c r="AW825" s="1493">
        <f t="shared" si="352"/>
        <v>0</v>
      </c>
      <c r="AX825" s="2153">
        <f t="shared" si="353"/>
        <v>0</v>
      </c>
      <c r="AY825" s="1495">
        <f t="shared" si="354"/>
        <v>0</v>
      </c>
      <c r="AZ825" s="1887"/>
      <c r="BA825" s="1508">
        <v>1331818</v>
      </c>
      <c r="BB825" s="1508">
        <v>1931818</v>
      </c>
      <c r="BC825" s="1508">
        <v>2231818</v>
      </c>
      <c r="BD825" s="1508">
        <v>431818</v>
      </c>
      <c r="BE825" s="2169"/>
      <c r="BF825" s="1229"/>
      <c r="BG825" s="1317"/>
      <c r="BH825" s="1229"/>
      <c r="BI825" s="1317"/>
      <c r="BJ825" s="1229"/>
      <c r="BK825" s="1305"/>
      <c r="BL825" s="1229"/>
      <c r="BM825" s="1229"/>
      <c r="BN825" s="1229"/>
      <c r="BO825" s="1490">
        <f t="shared" si="361"/>
        <v>0</v>
      </c>
      <c r="BP825" s="1316">
        <f t="shared" si="341"/>
        <v>11854544</v>
      </c>
      <c r="BQ825" s="1305"/>
      <c r="BS825" s="1298">
        <f t="shared" si="355"/>
        <v>6</v>
      </c>
      <c r="BT825" s="1298">
        <f t="shared" si="356"/>
        <v>2</v>
      </c>
      <c r="BU825" s="1298">
        <f t="shared" si="357"/>
        <v>0</v>
      </c>
      <c r="BV825" s="1298">
        <f t="shared" si="358"/>
        <v>0</v>
      </c>
      <c r="BW825" s="1298">
        <f t="shared" si="359"/>
        <v>11854544</v>
      </c>
    </row>
    <row r="826" spans="1:234" ht="15" customHeight="1" x14ac:dyDescent="0.25">
      <c r="A826" s="1315">
        <v>10</v>
      </c>
      <c r="B826" s="1339">
        <v>43663</v>
      </c>
      <c r="C826" s="1268">
        <v>818</v>
      </c>
      <c r="D826" s="2265" t="s">
        <v>59</v>
      </c>
      <c r="E826" s="1266" t="s">
        <v>57</v>
      </c>
      <c r="F826" s="794"/>
      <c r="G826" s="1491">
        <f t="shared" si="360"/>
        <v>0</v>
      </c>
      <c r="H826" s="2728">
        <v>2</v>
      </c>
      <c r="I826" s="2605">
        <f t="shared" si="374"/>
        <v>3863636</v>
      </c>
      <c r="J826" s="2729"/>
      <c r="K826" s="2605">
        <f t="shared" si="344"/>
        <v>0</v>
      </c>
      <c r="L826" s="2770">
        <v>1</v>
      </c>
      <c r="M826" s="2605">
        <f t="shared" si="345"/>
        <v>431818</v>
      </c>
      <c r="N826" s="1505">
        <f t="shared" si="377"/>
        <v>3</v>
      </c>
      <c r="O826" s="1494">
        <f t="shared" si="372"/>
        <v>4295454</v>
      </c>
      <c r="P826" s="1494">
        <f t="shared" si="378"/>
        <v>120000</v>
      </c>
      <c r="Q826" s="1271"/>
      <c r="R826" s="1508">
        <v>1331818</v>
      </c>
      <c r="S826" s="1508">
        <v>1931818</v>
      </c>
      <c r="T826" s="1508">
        <v>2231818</v>
      </c>
      <c r="U826" s="1508">
        <v>431818</v>
      </c>
      <c r="V826" s="1302"/>
      <c r="W826" s="1338"/>
      <c r="X826" s="2299"/>
      <c r="Y826" s="1338"/>
      <c r="Z826" s="2450"/>
      <c r="AA826" s="1342"/>
      <c r="AB826" s="1340"/>
      <c r="AC826" s="1229"/>
      <c r="AD826" s="1229"/>
      <c r="AE826" s="1229"/>
      <c r="AF826" s="1490">
        <f t="shared" si="346"/>
        <v>0</v>
      </c>
      <c r="AG826" s="1316">
        <f t="shared" si="347"/>
        <v>4295454</v>
      </c>
      <c r="AH826" s="1305"/>
      <c r="AI826" s="1313"/>
      <c r="AJ826" s="1315"/>
      <c r="AK826" s="1339"/>
      <c r="AL826" s="2601"/>
      <c r="AM826" s="2255"/>
      <c r="AN826" s="1266"/>
      <c r="AO826" s="1254"/>
      <c r="AP826" s="1491">
        <f t="shared" si="348"/>
        <v>0</v>
      </c>
      <c r="AQ826" s="794"/>
      <c r="AR826" s="1492">
        <f t="shared" si="349"/>
        <v>0</v>
      </c>
      <c r="AS826" s="794"/>
      <c r="AT826" s="1492">
        <f t="shared" si="350"/>
        <v>0</v>
      </c>
      <c r="AU826" s="794"/>
      <c r="AV826" s="1492">
        <f t="shared" si="351"/>
        <v>0</v>
      </c>
      <c r="AW826" s="1493">
        <f t="shared" si="352"/>
        <v>0</v>
      </c>
      <c r="AX826" s="2153">
        <f t="shared" si="353"/>
        <v>0</v>
      </c>
      <c r="AY826" s="1495">
        <f t="shared" si="354"/>
        <v>0</v>
      </c>
      <c r="AZ826" s="1887"/>
      <c r="BA826" s="1508">
        <v>1331818</v>
      </c>
      <c r="BB826" s="1508">
        <v>1931818</v>
      </c>
      <c r="BC826" s="1508">
        <v>2231818</v>
      </c>
      <c r="BD826" s="1508">
        <v>431818</v>
      </c>
      <c r="BE826" s="2169"/>
      <c r="BF826" s="1229"/>
      <c r="BG826" s="1317"/>
      <c r="BH826" s="1229"/>
      <c r="BI826" s="1317"/>
      <c r="BJ826" s="1229"/>
      <c r="BK826" s="1305"/>
      <c r="BL826" s="1229"/>
      <c r="BM826" s="1229"/>
      <c r="BN826" s="1229"/>
      <c r="BO826" s="1490">
        <f t="shared" si="361"/>
        <v>0</v>
      </c>
      <c r="BP826" s="1316">
        <f t="shared" si="341"/>
        <v>4295454</v>
      </c>
      <c r="BQ826" s="1305"/>
      <c r="BS826" s="1298">
        <f t="shared" si="355"/>
        <v>0</v>
      </c>
      <c r="BT826" s="1298">
        <f t="shared" si="356"/>
        <v>2</v>
      </c>
      <c r="BU826" s="1298">
        <f t="shared" si="357"/>
        <v>0</v>
      </c>
      <c r="BV826" s="1298">
        <f t="shared" si="358"/>
        <v>1</v>
      </c>
      <c r="BW826" s="1298">
        <f t="shared" si="359"/>
        <v>4295454</v>
      </c>
    </row>
    <row r="827" spans="1:234" ht="15" customHeight="1" x14ac:dyDescent="0.25">
      <c r="A827" s="1315">
        <v>11</v>
      </c>
      <c r="B827" s="1339">
        <v>43663</v>
      </c>
      <c r="C827" s="1268">
        <v>819</v>
      </c>
      <c r="D827" s="2265" t="s">
        <v>58</v>
      </c>
      <c r="E827" s="1266" t="s">
        <v>57</v>
      </c>
      <c r="F827" s="794">
        <v>2</v>
      </c>
      <c r="G827" s="1491">
        <f t="shared" si="360"/>
        <v>2663636</v>
      </c>
      <c r="H827" s="1268">
        <v>2</v>
      </c>
      <c r="I827" s="2605">
        <f t="shared" si="374"/>
        <v>3863636</v>
      </c>
      <c r="J827" s="808"/>
      <c r="K827" s="2605">
        <f t="shared" si="344"/>
        <v>0</v>
      </c>
      <c r="L827" s="2768"/>
      <c r="M827" s="2605">
        <f t="shared" si="345"/>
        <v>0</v>
      </c>
      <c r="N827" s="1505">
        <f t="shared" si="377"/>
        <v>4</v>
      </c>
      <c r="O827" s="1494">
        <f t="shared" si="377"/>
        <v>6527272</v>
      </c>
      <c r="P827" s="1494">
        <f t="shared" si="378"/>
        <v>160000</v>
      </c>
      <c r="Q827" s="1271"/>
      <c r="R827" s="1508">
        <v>1331818</v>
      </c>
      <c r="S827" s="1508">
        <v>1931818</v>
      </c>
      <c r="T827" s="1508">
        <v>2231818</v>
      </c>
      <c r="U827" s="1508">
        <v>431818</v>
      </c>
      <c r="V827" s="1302"/>
      <c r="W827" s="1338"/>
      <c r="X827" s="2299"/>
      <c r="Y827" s="1338"/>
      <c r="Z827" s="2450"/>
      <c r="AA827" s="1342"/>
      <c r="AB827" s="1340"/>
      <c r="AC827" s="1229"/>
      <c r="AD827" s="1229"/>
      <c r="AE827" s="1229"/>
      <c r="AF827" s="1490">
        <f t="shared" si="346"/>
        <v>0</v>
      </c>
      <c r="AG827" s="1316">
        <f t="shared" si="347"/>
        <v>6527272</v>
      </c>
      <c r="AH827" s="1305"/>
      <c r="AI827" s="1313"/>
      <c r="AJ827" s="1315"/>
      <c r="AK827" s="1339"/>
      <c r="AL827" s="2601"/>
      <c r="AM827" s="2255"/>
      <c r="AN827" s="1266"/>
      <c r="AO827" s="1254"/>
      <c r="AP827" s="1491">
        <f t="shared" si="348"/>
        <v>0</v>
      </c>
      <c r="AQ827" s="1268"/>
      <c r="AR827" s="1492">
        <f t="shared" si="349"/>
        <v>0</v>
      </c>
      <c r="AS827" s="808"/>
      <c r="AT827" s="1492">
        <f t="shared" si="350"/>
        <v>0</v>
      </c>
      <c r="AU827" s="809"/>
      <c r="AV827" s="1492">
        <f t="shared" si="351"/>
        <v>0</v>
      </c>
      <c r="AW827" s="1493">
        <f t="shared" si="352"/>
        <v>0</v>
      </c>
      <c r="AX827" s="2153">
        <f t="shared" si="353"/>
        <v>0</v>
      </c>
      <c r="AY827" s="1495">
        <f t="shared" si="354"/>
        <v>0</v>
      </c>
      <c r="AZ827" s="1887"/>
      <c r="BA827" s="1508">
        <v>1331818</v>
      </c>
      <c r="BB827" s="1508">
        <v>1931818</v>
      </c>
      <c r="BC827" s="1508">
        <v>2231818</v>
      </c>
      <c r="BD827" s="1508">
        <v>431818</v>
      </c>
      <c r="BE827" s="2169"/>
      <c r="BF827" s="1229"/>
      <c r="BG827" s="1317"/>
      <c r="BH827" s="1229"/>
      <c r="BI827" s="1317"/>
      <c r="BJ827" s="1229"/>
      <c r="BK827" s="1305"/>
      <c r="BL827" s="1229"/>
      <c r="BM827" s="1229"/>
      <c r="BN827" s="1229"/>
      <c r="BO827" s="1490">
        <f t="shared" si="361"/>
        <v>0</v>
      </c>
      <c r="BP827" s="1316">
        <f t="shared" si="341"/>
        <v>6527272</v>
      </c>
      <c r="BQ827" s="1305"/>
      <c r="BS827" s="1298">
        <f t="shared" si="355"/>
        <v>2</v>
      </c>
      <c r="BT827" s="1298">
        <f t="shared" si="356"/>
        <v>2</v>
      </c>
      <c r="BU827" s="1298">
        <f t="shared" si="357"/>
        <v>0</v>
      </c>
      <c r="BV827" s="1298">
        <f t="shared" si="358"/>
        <v>0</v>
      </c>
      <c r="BW827" s="1298">
        <f t="shared" si="359"/>
        <v>6527272</v>
      </c>
    </row>
    <row r="828" spans="1:234" ht="15" customHeight="1" x14ac:dyDescent="0.25">
      <c r="A828" s="1315">
        <v>12</v>
      </c>
      <c r="B828" s="1339">
        <v>43663</v>
      </c>
      <c r="C828" s="1268">
        <v>820</v>
      </c>
      <c r="D828" s="2265" t="s">
        <v>103</v>
      </c>
      <c r="E828" s="1266" t="s">
        <v>57</v>
      </c>
      <c r="F828" s="794">
        <v>0</v>
      </c>
      <c r="G828" s="1491">
        <f t="shared" si="360"/>
        <v>0</v>
      </c>
      <c r="H828" s="1268">
        <v>2</v>
      </c>
      <c r="I828" s="2605">
        <f t="shared" si="374"/>
        <v>3863636</v>
      </c>
      <c r="J828" s="808"/>
      <c r="K828" s="2605">
        <f t="shared" si="344"/>
        <v>0</v>
      </c>
      <c r="L828" s="2768"/>
      <c r="M828" s="2605">
        <f t="shared" si="345"/>
        <v>0</v>
      </c>
      <c r="N828" s="1505">
        <f t="shared" si="377"/>
        <v>2</v>
      </c>
      <c r="O828" s="1494">
        <f t="shared" si="377"/>
        <v>3863636</v>
      </c>
      <c r="P828" s="1494">
        <f t="shared" si="378"/>
        <v>80000</v>
      </c>
      <c r="Q828" s="1271"/>
      <c r="R828" s="1508">
        <v>1331818</v>
      </c>
      <c r="S828" s="1508">
        <v>1931818</v>
      </c>
      <c r="T828" s="1508">
        <v>2231818</v>
      </c>
      <c r="U828" s="1508">
        <v>431818</v>
      </c>
      <c r="V828" s="1302"/>
      <c r="W828" s="1338"/>
      <c r="X828" s="2299"/>
      <c r="Y828" s="1338"/>
      <c r="Z828" s="2450"/>
      <c r="AA828" s="1342"/>
      <c r="AB828" s="1340"/>
      <c r="AC828" s="1229"/>
      <c r="AD828" s="1229"/>
      <c r="AE828" s="1229"/>
      <c r="AF828" s="1490">
        <f t="shared" si="346"/>
        <v>0</v>
      </c>
      <c r="AG828" s="1316">
        <f t="shared" si="347"/>
        <v>3863636</v>
      </c>
      <c r="AH828" s="1305"/>
      <c r="AI828" s="1313"/>
      <c r="AJ828" s="1315"/>
      <c r="AK828" s="1339"/>
      <c r="AL828" s="2601"/>
      <c r="AM828" s="2255"/>
      <c r="AN828" s="1266"/>
      <c r="AO828" s="1254"/>
      <c r="AP828" s="1491">
        <f t="shared" si="348"/>
        <v>0</v>
      </c>
      <c r="AQ828" s="1268"/>
      <c r="AR828" s="1492">
        <f t="shared" si="349"/>
        <v>0</v>
      </c>
      <c r="AS828" s="808"/>
      <c r="AT828" s="1492">
        <f t="shared" si="350"/>
        <v>0</v>
      </c>
      <c r="AU828" s="809"/>
      <c r="AV828" s="1492">
        <f t="shared" si="351"/>
        <v>0</v>
      </c>
      <c r="AW828" s="1493">
        <f t="shared" si="352"/>
        <v>0</v>
      </c>
      <c r="AX828" s="2153">
        <f t="shared" si="353"/>
        <v>0</v>
      </c>
      <c r="AY828" s="1495">
        <f t="shared" si="354"/>
        <v>0</v>
      </c>
      <c r="AZ828" s="1887"/>
      <c r="BA828" s="1508">
        <v>1331818</v>
      </c>
      <c r="BB828" s="1508">
        <v>1931818</v>
      </c>
      <c r="BC828" s="1508">
        <v>2231818</v>
      </c>
      <c r="BD828" s="1508">
        <v>431818</v>
      </c>
      <c r="BE828" s="2169"/>
      <c r="BF828" s="1229"/>
      <c r="BG828" s="1302"/>
      <c r="BH828" s="1229"/>
      <c r="BI828" s="1317"/>
      <c r="BJ828" s="1229"/>
      <c r="BK828" s="1305"/>
      <c r="BL828" s="1229"/>
      <c r="BM828" s="1229"/>
      <c r="BN828" s="1229"/>
      <c r="BO828" s="1490">
        <f t="shared" si="361"/>
        <v>0</v>
      </c>
      <c r="BP828" s="1316">
        <f t="shared" si="341"/>
        <v>3863636</v>
      </c>
      <c r="BQ828" s="1305"/>
      <c r="BS828" s="1298">
        <f t="shared" si="355"/>
        <v>0</v>
      </c>
      <c r="BT828" s="1298">
        <f t="shared" si="356"/>
        <v>2</v>
      </c>
      <c r="BU828" s="1298">
        <f t="shared" si="357"/>
        <v>0</v>
      </c>
      <c r="BV828" s="1298">
        <f t="shared" si="358"/>
        <v>0</v>
      </c>
      <c r="BW828" s="1298">
        <f t="shared" si="359"/>
        <v>3863636</v>
      </c>
    </row>
    <row r="829" spans="1:234" ht="15" customHeight="1" x14ac:dyDescent="0.25">
      <c r="A829" s="1315">
        <v>13</v>
      </c>
      <c r="B829" s="1339">
        <v>43663</v>
      </c>
      <c r="C829" s="1268">
        <v>821</v>
      </c>
      <c r="D829" s="2265" t="s">
        <v>42</v>
      </c>
      <c r="E829" s="1266" t="s">
        <v>273</v>
      </c>
      <c r="F829" s="794">
        <v>10</v>
      </c>
      <c r="G829" s="1491">
        <f t="shared" si="360"/>
        <v>13318180</v>
      </c>
      <c r="H829" s="1268"/>
      <c r="I829" s="2605">
        <f t="shared" si="374"/>
        <v>0</v>
      </c>
      <c r="J829" s="808"/>
      <c r="K829" s="2605">
        <f t="shared" si="344"/>
        <v>0</v>
      </c>
      <c r="L829" s="2768"/>
      <c r="M829" s="2605">
        <f t="shared" si="345"/>
        <v>0</v>
      </c>
      <c r="N829" s="1505">
        <f>F829+H829+J829+L829</f>
        <v>10</v>
      </c>
      <c r="O829" s="1494">
        <f t="shared" si="377"/>
        <v>13318180</v>
      </c>
      <c r="P829" s="1494">
        <f>+N829*40000</f>
        <v>400000</v>
      </c>
      <c r="Q829" s="1271"/>
      <c r="R829" s="1508">
        <v>1331818</v>
      </c>
      <c r="S829" s="1508">
        <v>1931818</v>
      </c>
      <c r="T829" s="1508">
        <v>2231818</v>
      </c>
      <c r="U829" s="1508">
        <v>431818</v>
      </c>
      <c r="V829" s="1302"/>
      <c r="W829" s="1338"/>
      <c r="X829" s="2299"/>
      <c r="Y829" s="1338"/>
      <c r="Z829" s="1302"/>
      <c r="AA829" s="1342"/>
      <c r="AB829" s="1340"/>
      <c r="AC829" s="1229"/>
      <c r="AD829" s="1229"/>
      <c r="AE829" s="1229"/>
      <c r="AF829" s="1490">
        <f t="shared" si="346"/>
        <v>0</v>
      </c>
      <c r="AG829" s="1316">
        <f t="shared" si="347"/>
        <v>13318180</v>
      </c>
      <c r="AH829" s="1305"/>
      <c r="AI829" s="1313"/>
      <c r="AJ829" s="1267"/>
      <c r="AK829" s="1339"/>
      <c r="AL829" s="2538"/>
      <c r="AM829" s="2262"/>
      <c r="AN829" s="1266"/>
      <c r="AO829" s="1254"/>
      <c r="AP829" s="1491">
        <f t="shared" si="348"/>
        <v>0</v>
      </c>
      <c r="AQ829" s="1268"/>
      <c r="AR829" s="1492">
        <f t="shared" si="349"/>
        <v>0</v>
      </c>
      <c r="AS829" s="808"/>
      <c r="AT829" s="1492">
        <f t="shared" si="350"/>
        <v>0</v>
      </c>
      <c r="AU829" s="809"/>
      <c r="AV829" s="1492">
        <f t="shared" si="351"/>
        <v>0</v>
      </c>
      <c r="AW829" s="1493">
        <f t="shared" si="352"/>
        <v>0</v>
      </c>
      <c r="AX829" s="2153">
        <f t="shared" si="353"/>
        <v>0</v>
      </c>
      <c r="AY829" s="1495">
        <f t="shared" si="354"/>
        <v>0</v>
      </c>
      <c r="AZ829" s="1887"/>
      <c r="BA829" s="1508">
        <v>1331818</v>
      </c>
      <c r="BB829" s="1508">
        <v>1931818</v>
      </c>
      <c r="BC829" s="1508">
        <v>2231818</v>
      </c>
      <c r="BD829" s="1508">
        <v>431818</v>
      </c>
      <c r="BE829" s="2169"/>
      <c r="BF829" s="1229"/>
      <c r="BG829" s="1302"/>
      <c r="BH829" s="1229"/>
      <c r="BI829" s="1317"/>
      <c r="BJ829" s="1229"/>
      <c r="BK829" s="1305"/>
      <c r="BL829" s="1229"/>
      <c r="BM829" s="1229"/>
      <c r="BN829" s="1229"/>
      <c r="BO829" s="1490">
        <f t="shared" si="361"/>
        <v>0</v>
      </c>
      <c r="BP829" s="1316">
        <f t="shared" si="341"/>
        <v>13318180</v>
      </c>
      <c r="BQ829" s="1305"/>
      <c r="BS829" s="1298">
        <f t="shared" si="355"/>
        <v>10</v>
      </c>
      <c r="BT829" s="1298">
        <f t="shared" si="356"/>
        <v>0</v>
      </c>
      <c r="BU829" s="1298">
        <f t="shared" si="357"/>
        <v>0</v>
      </c>
      <c r="BV829" s="1298">
        <f t="shared" si="358"/>
        <v>0</v>
      </c>
      <c r="BW829" s="1298">
        <f t="shared" si="359"/>
        <v>13318180</v>
      </c>
    </row>
    <row r="830" spans="1:234" ht="15" customHeight="1" x14ac:dyDescent="0.25">
      <c r="A830" s="1315">
        <v>14</v>
      </c>
      <c r="B830" s="1339">
        <v>43663</v>
      </c>
      <c r="C830" s="1268">
        <v>822</v>
      </c>
      <c r="D830" s="2265" t="s">
        <v>77</v>
      </c>
      <c r="E830" s="1266" t="s">
        <v>57</v>
      </c>
      <c r="F830" s="794">
        <v>6</v>
      </c>
      <c r="G830" s="1491">
        <f t="shared" si="360"/>
        <v>7990908</v>
      </c>
      <c r="H830" s="1268">
        <v>1</v>
      </c>
      <c r="I830" s="2605">
        <f t="shared" si="374"/>
        <v>1931818</v>
      </c>
      <c r="J830" s="808"/>
      <c r="K830" s="2605">
        <f t="shared" si="344"/>
        <v>0</v>
      </c>
      <c r="L830" s="2768"/>
      <c r="M830" s="2605">
        <f t="shared" si="345"/>
        <v>0</v>
      </c>
      <c r="N830" s="1505">
        <f t="shared" ref="N830:N831" si="379">F830+H830+J830+L830</f>
        <v>7</v>
      </c>
      <c r="O830" s="1494">
        <f t="shared" si="377"/>
        <v>9922726</v>
      </c>
      <c r="P830" s="1494">
        <f t="shared" ref="P830:P831" si="380">+N830*40000</f>
        <v>280000</v>
      </c>
      <c r="Q830" s="1271"/>
      <c r="R830" s="1508">
        <v>1331818</v>
      </c>
      <c r="S830" s="1508">
        <v>1931818</v>
      </c>
      <c r="T830" s="1508">
        <v>2231818</v>
      </c>
      <c r="U830" s="1508">
        <v>431818</v>
      </c>
      <c r="V830" s="1302"/>
      <c r="W830" s="1338"/>
      <c r="X830" s="2299"/>
      <c r="Y830" s="1338"/>
      <c r="Z830" s="1302"/>
      <c r="AA830" s="1342"/>
      <c r="AB830" s="1340"/>
      <c r="AC830" s="1229"/>
      <c r="AD830" s="1229"/>
      <c r="AE830" s="1229"/>
      <c r="AF830" s="1490">
        <f t="shared" si="346"/>
        <v>0</v>
      </c>
      <c r="AG830" s="1316">
        <f t="shared" si="347"/>
        <v>9922726</v>
      </c>
      <c r="AH830" s="1305"/>
      <c r="AI830" s="1313"/>
      <c r="AJ830" s="1267"/>
      <c r="AK830" s="1339"/>
      <c r="AL830" s="2538"/>
      <c r="AM830" s="2262"/>
      <c r="AN830" s="1266"/>
      <c r="AO830" s="1254"/>
      <c r="AP830" s="1491">
        <f t="shared" si="348"/>
        <v>0</v>
      </c>
      <c r="AQ830" s="1268"/>
      <c r="AR830" s="1492">
        <f t="shared" si="349"/>
        <v>0</v>
      </c>
      <c r="AS830" s="808"/>
      <c r="AT830" s="1492">
        <f t="shared" si="350"/>
        <v>0</v>
      </c>
      <c r="AU830" s="809"/>
      <c r="AV830" s="1492">
        <f t="shared" si="351"/>
        <v>0</v>
      </c>
      <c r="AW830" s="1493">
        <f t="shared" si="352"/>
        <v>0</v>
      </c>
      <c r="AX830" s="2153">
        <f t="shared" si="353"/>
        <v>0</v>
      </c>
      <c r="AY830" s="1495">
        <f t="shared" si="354"/>
        <v>0</v>
      </c>
      <c r="AZ830" s="1887"/>
      <c r="BA830" s="1508">
        <v>1331818</v>
      </c>
      <c r="BB830" s="1508">
        <v>1931818</v>
      </c>
      <c r="BC830" s="1508">
        <v>2231818</v>
      </c>
      <c r="BD830" s="1508">
        <v>431818</v>
      </c>
      <c r="BE830" s="2169"/>
      <c r="BF830" s="1229"/>
      <c r="BG830" s="1317"/>
      <c r="BH830" s="1229"/>
      <c r="BI830" s="1317"/>
      <c r="BJ830" s="1229"/>
      <c r="BK830" s="1305"/>
      <c r="BL830" s="1229"/>
      <c r="BM830" s="1229"/>
      <c r="BN830" s="1229"/>
      <c r="BO830" s="1490">
        <f t="shared" si="361"/>
        <v>0</v>
      </c>
      <c r="BP830" s="1316">
        <f t="shared" ref="BP830:BP893" si="381">O830-BO830</f>
        <v>9922726</v>
      </c>
      <c r="BQ830" s="1305"/>
      <c r="BS830" s="1298">
        <f t="shared" si="355"/>
        <v>6</v>
      </c>
      <c r="BT830" s="1298">
        <f t="shared" si="356"/>
        <v>1</v>
      </c>
      <c r="BU830" s="1298">
        <f t="shared" si="357"/>
        <v>0</v>
      </c>
      <c r="BV830" s="1298">
        <f t="shared" si="358"/>
        <v>0</v>
      </c>
      <c r="BW830" s="1298">
        <f t="shared" si="359"/>
        <v>9922726</v>
      </c>
    </row>
    <row r="831" spans="1:234" s="773" customFormat="1" ht="15" customHeight="1" x14ac:dyDescent="0.25">
      <c r="A831" s="1315">
        <v>15</v>
      </c>
      <c r="B831" s="1339">
        <v>43663</v>
      </c>
      <c r="C831" s="1268">
        <v>823</v>
      </c>
      <c r="D831" s="2265" t="s">
        <v>281</v>
      </c>
      <c r="E831" s="1266" t="s">
        <v>57</v>
      </c>
      <c r="F831" s="794"/>
      <c r="G831" s="1491">
        <f t="shared" si="360"/>
        <v>0</v>
      </c>
      <c r="H831" s="1268">
        <v>2</v>
      </c>
      <c r="I831" s="2605">
        <f t="shared" si="374"/>
        <v>3863636</v>
      </c>
      <c r="J831" s="808"/>
      <c r="K831" s="2605">
        <f t="shared" si="344"/>
        <v>0</v>
      </c>
      <c r="L831" s="2768"/>
      <c r="M831" s="2605">
        <f t="shared" si="345"/>
        <v>0</v>
      </c>
      <c r="N831" s="1505">
        <f t="shared" si="379"/>
        <v>2</v>
      </c>
      <c r="O831" s="1494">
        <f t="shared" si="377"/>
        <v>3863636</v>
      </c>
      <c r="P831" s="1494">
        <f t="shared" si="380"/>
        <v>80000</v>
      </c>
      <c r="Q831" s="1271"/>
      <c r="R831" s="1508">
        <v>1331818</v>
      </c>
      <c r="S831" s="1508">
        <v>1931818</v>
      </c>
      <c r="T831" s="1508">
        <v>2231818</v>
      </c>
      <c r="U831" s="1508">
        <v>431818</v>
      </c>
      <c r="V831" s="1302"/>
      <c r="W831" s="1338"/>
      <c r="X831" s="2299"/>
      <c r="Y831" s="1338"/>
      <c r="Z831" s="2450"/>
      <c r="AA831" s="1342"/>
      <c r="AB831" s="1340"/>
      <c r="AC831" s="1229"/>
      <c r="AD831" s="1229"/>
      <c r="AE831" s="1229"/>
      <c r="AF831" s="1490">
        <f t="shared" si="346"/>
        <v>0</v>
      </c>
      <c r="AG831" s="1316">
        <f t="shared" si="347"/>
        <v>3863636</v>
      </c>
      <c r="AH831" s="1305"/>
      <c r="AI831" s="1313"/>
      <c r="AJ831" s="1267"/>
      <c r="AK831" s="1339"/>
      <c r="AL831" s="2538"/>
      <c r="AM831" s="2262"/>
      <c r="AN831" s="1266"/>
      <c r="AO831" s="1254"/>
      <c r="AP831" s="1491">
        <f t="shared" si="348"/>
        <v>0</v>
      </c>
      <c r="AQ831" s="1268"/>
      <c r="AR831" s="1492">
        <f t="shared" si="349"/>
        <v>0</v>
      </c>
      <c r="AS831" s="808"/>
      <c r="AT831" s="1492">
        <f t="shared" si="350"/>
        <v>0</v>
      </c>
      <c r="AU831" s="809"/>
      <c r="AV831" s="1492">
        <f t="shared" si="351"/>
        <v>0</v>
      </c>
      <c r="AW831" s="1493">
        <f t="shared" si="352"/>
        <v>0</v>
      </c>
      <c r="AX831" s="2153">
        <f t="shared" si="353"/>
        <v>0</v>
      </c>
      <c r="AY831" s="1495">
        <f t="shared" si="354"/>
        <v>0</v>
      </c>
      <c r="AZ831" s="1887"/>
      <c r="BA831" s="1508">
        <v>1331818</v>
      </c>
      <c r="BB831" s="1508">
        <v>1931818</v>
      </c>
      <c r="BC831" s="1508">
        <v>2231818</v>
      </c>
      <c r="BD831" s="1508">
        <v>431818</v>
      </c>
      <c r="BE831" s="2169"/>
      <c r="BF831" s="1229"/>
      <c r="BG831" s="1317"/>
      <c r="BH831" s="1229"/>
      <c r="BI831" s="1317"/>
      <c r="BJ831" s="1229"/>
      <c r="BK831" s="1305"/>
      <c r="BL831" s="1229"/>
      <c r="BM831" s="1229"/>
      <c r="BN831" s="1229"/>
      <c r="BO831" s="1490">
        <f t="shared" si="361"/>
        <v>0</v>
      </c>
      <c r="BP831" s="1316">
        <f t="shared" si="381"/>
        <v>3863636</v>
      </c>
      <c r="BQ831" s="1305"/>
      <c r="BR831" s="1308"/>
      <c r="BS831" s="1959">
        <f t="shared" si="355"/>
        <v>0</v>
      </c>
      <c r="BT831" s="1959">
        <f t="shared" si="356"/>
        <v>2</v>
      </c>
      <c r="BU831" s="1959">
        <f t="shared" si="357"/>
        <v>0</v>
      </c>
      <c r="BV831" s="1959">
        <f t="shared" si="358"/>
        <v>0</v>
      </c>
      <c r="BW831" s="1959">
        <f t="shared" si="359"/>
        <v>3863636</v>
      </c>
      <c r="BX831" s="1308"/>
      <c r="BY831" s="1308"/>
      <c r="BZ831" s="1308"/>
      <c r="CA831" s="1308"/>
      <c r="CB831" s="1308"/>
      <c r="CC831" s="1308"/>
      <c r="CD831" s="1308"/>
      <c r="CE831" s="1308"/>
      <c r="CF831" s="1308"/>
      <c r="CG831" s="1308"/>
      <c r="CH831" s="1308"/>
      <c r="CI831" s="1308"/>
      <c r="CJ831" s="1308"/>
      <c r="CK831" s="1308"/>
      <c r="CL831" s="1308"/>
      <c r="CM831" s="1308"/>
      <c r="CN831" s="1308"/>
      <c r="CO831" s="1308"/>
      <c r="CP831" s="1308"/>
      <c r="CQ831" s="1308"/>
      <c r="CR831" s="1308"/>
      <c r="CS831" s="1308"/>
      <c r="CT831" s="1308"/>
      <c r="CU831" s="1308"/>
      <c r="CV831" s="1308"/>
      <c r="CW831" s="1308"/>
      <c r="CX831" s="1308"/>
      <c r="CY831" s="1308"/>
      <c r="CZ831" s="1308"/>
      <c r="DA831" s="1308"/>
      <c r="DB831" s="1308"/>
      <c r="DC831" s="1308"/>
      <c r="DD831" s="1308"/>
      <c r="DE831" s="1308"/>
      <c r="DF831" s="1308"/>
      <c r="DG831" s="1308"/>
      <c r="DH831" s="1308"/>
      <c r="DI831" s="1308"/>
      <c r="DJ831" s="1308"/>
      <c r="DK831" s="1308"/>
      <c r="DL831" s="1308"/>
      <c r="DM831" s="1308"/>
      <c r="DN831" s="1308"/>
      <c r="DO831" s="1308"/>
      <c r="DP831" s="1308"/>
      <c r="DQ831" s="1308"/>
      <c r="DR831" s="1308"/>
      <c r="DS831" s="1308"/>
      <c r="DT831" s="1308"/>
      <c r="DU831" s="1308"/>
      <c r="DV831" s="1308"/>
      <c r="DW831" s="1308"/>
      <c r="DX831" s="1308"/>
      <c r="DY831" s="1308"/>
      <c r="DZ831" s="1308"/>
      <c r="EA831" s="1308"/>
      <c r="EB831" s="1308"/>
      <c r="EC831" s="1308"/>
      <c r="ED831" s="1308"/>
      <c r="EE831" s="1308"/>
      <c r="EF831" s="1308"/>
      <c r="EG831" s="1308"/>
      <c r="EH831" s="1308"/>
      <c r="EI831" s="1308"/>
      <c r="EJ831" s="1308"/>
      <c r="EK831" s="1308"/>
      <c r="EL831" s="1308"/>
      <c r="EM831" s="1308"/>
      <c r="EN831" s="1308"/>
      <c r="EO831" s="1308"/>
      <c r="EP831" s="1308"/>
      <c r="EQ831" s="1308"/>
      <c r="ER831" s="1308"/>
      <c r="ES831" s="1308"/>
      <c r="ET831" s="1308"/>
      <c r="EU831" s="1308"/>
      <c r="EV831" s="1308"/>
      <c r="EW831" s="1308"/>
      <c r="EX831" s="1308"/>
      <c r="EY831" s="1308"/>
      <c r="EZ831" s="1308"/>
      <c r="FA831" s="1308"/>
      <c r="FB831" s="1308"/>
      <c r="FC831" s="1308"/>
      <c r="FD831" s="1308"/>
      <c r="FE831" s="1308"/>
      <c r="FF831" s="1308"/>
      <c r="FG831" s="1308"/>
      <c r="FH831" s="1308"/>
      <c r="FI831" s="1308"/>
      <c r="FJ831" s="1308"/>
      <c r="FK831" s="1308"/>
      <c r="FL831" s="1308"/>
      <c r="FM831" s="1308"/>
      <c r="FN831" s="1308"/>
      <c r="FO831" s="1308"/>
      <c r="FP831" s="1308"/>
      <c r="FQ831" s="1308"/>
      <c r="FR831" s="1308"/>
      <c r="FS831" s="1308"/>
      <c r="FT831" s="1308"/>
      <c r="FU831" s="1308"/>
      <c r="FV831" s="1308"/>
      <c r="FW831" s="1308"/>
      <c r="FX831" s="1308"/>
      <c r="FY831" s="1308"/>
      <c r="FZ831" s="1308"/>
      <c r="GA831" s="1308"/>
      <c r="GB831" s="1308"/>
      <c r="GC831" s="1308"/>
      <c r="GD831" s="1308"/>
      <c r="GE831" s="1308"/>
      <c r="GF831" s="1308"/>
      <c r="GG831" s="1308"/>
      <c r="GH831" s="1308"/>
      <c r="GI831" s="1308"/>
      <c r="GJ831" s="1308"/>
      <c r="GK831" s="1308"/>
      <c r="GL831" s="1308"/>
      <c r="GM831" s="1308"/>
      <c r="GN831" s="1308"/>
      <c r="GO831" s="1308"/>
      <c r="GP831" s="1308"/>
      <c r="GQ831" s="1308"/>
      <c r="GR831" s="1308"/>
      <c r="GS831" s="1308"/>
      <c r="GT831" s="1308"/>
      <c r="GU831" s="1308"/>
      <c r="GV831" s="1308"/>
      <c r="GW831" s="1308"/>
      <c r="GX831" s="1308"/>
      <c r="GY831" s="1308"/>
      <c r="GZ831" s="1308"/>
      <c r="HA831" s="1308"/>
      <c r="HB831" s="1308"/>
      <c r="HC831" s="1308"/>
      <c r="HD831" s="1308"/>
      <c r="HE831" s="1308"/>
      <c r="HF831" s="1308"/>
      <c r="HG831" s="1308"/>
      <c r="HH831" s="1308"/>
      <c r="HI831" s="1308"/>
      <c r="HJ831" s="1308"/>
      <c r="HK831" s="1308"/>
      <c r="HL831" s="1308"/>
      <c r="HM831" s="1308"/>
      <c r="HN831" s="1308"/>
      <c r="HO831" s="1308"/>
      <c r="HP831" s="1308"/>
      <c r="HQ831" s="1308"/>
      <c r="HR831" s="1308"/>
      <c r="HS831" s="1308"/>
      <c r="HT831" s="1308"/>
      <c r="HU831" s="1308"/>
      <c r="HV831" s="1308"/>
      <c r="HW831" s="1308"/>
      <c r="HX831" s="1308"/>
      <c r="HY831" s="1308"/>
      <c r="HZ831" s="1308"/>
    </row>
    <row r="832" spans="1:234" ht="15" customHeight="1" x14ac:dyDescent="0.25">
      <c r="A832" s="1315">
        <v>16</v>
      </c>
      <c r="B832" s="1339">
        <v>43663</v>
      </c>
      <c r="C832" s="1268">
        <v>824</v>
      </c>
      <c r="D832" s="2265" t="s">
        <v>93</v>
      </c>
      <c r="E832" s="1266" t="s">
        <v>31</v>
      </c>
      <c r="F832" s="794">
        <v>9</v>
      </c>
      <c r="G832" s="1491">
        <f t="shared" si="360"/>
        <v>11986362</v>
      </c>
      <c r="H832" s="1268">
        <v>1</v>
      </c>
      <c r="I832" s="2605">
        <f t="shared" si="374"/>
        <v>1931818</v>
      </c>
      <c r="J832" s="808"/>
      <c r="K832" s="2605">
        <f t="shared" si="344"/>
        <v>0</v>
      </c>
      <c r="L832" s="2768"/>
      <c r="M832" s="2605">
        <f t="shared" si="345"/>
        <v>0</v>
      </c>
      <c r="N832" s="1505">
        <f>F832+H832+J832+L832</f>
        <v>10</v>
      </c>
      <c r="O832" s="1494">
        <f t="shared" si="377"/>
        <v>13918180</v>
      </c>
      <c r="P832" s="1494">
        <f>+N832*40000</f>
        <v>400000</v>
      </c>
      <c r="Q832" s="1271"/>
      <c r="R832" s="1508">
        <v>1331818</v>
      </c>
      <c r="S832" s="1508">
        <v>1931818</v>
      </c>
      <c r="T832" s="1508">
        <v>2231818</v>
      </c>
      <c r="U832" s="1508">
        <v>431818</v>
      </c>
      <c r="V832" s="1302"/>
      <c r="W832" s="1338"/>
      <c r="X832" s="2299"/>
      <c r="Y832" s="1338"/>
      <c r="Z832" s="2450"/>
      <c r="AA832" s="1342"/>
      <c r="AB832" s="1340"/>
      <c r="AC832" s="1229"/>
      <c r="AD832" s="1229"/>
      <c r="AE832" s="1229"/>
      <c r="AF832" s="1490">
        <f t="shared" si="346"/>
        <v>0</v>
      </c>
      <c r="AG832" s="1316">
        <f t="shared" si="347"/>
        <v>13918180</v>
      </c>
      <c r="AH832" s="1305"/>
      <c r="AI832" s="1313"/>
      <c r="AJ832" s="1267"/>
      <c r="AK832" s="1299"/>
      <c r="AL832" s="2538"/>
      <c r="AM832" s="2262"/>
      <c r="AN832" s="1266"/>
      <c r="AO832" s="1254"/>
      <c r="AP832" s="1491">
        <f t="shared" si="348"/>
        <v>0</v>
      </c>
      <c r="AQ832" s="1268"/>
      <c r="AR832" s="1492">
        <f t="shared" si="349"/>
        <v>0</v>
      </c>
      <c r="AS832" s="808"/>
      <c r="AT832" s="1492">
        <f t="shared" si="350"/>
        <v>0</v>
      </c>
      <c r="AU832" s="809"/>
      <c r="AV832" s="1492">
        <f t="shared" si="351"/>
        <v>0</v>
      </c>
      <c r="AW832" s="1493">
        <f t="shared" si="352"/>
        <v>0</v>
      </c>
      <c r="AX832" s="2153">
        <f t="shared" si="353"/>
        <v>0</v>
      </c>
      <c r="AY832" s="1495">
        <f t="shared" si="354"/>
        <v>0</v>
      </c>
      <c r="AZ832" s="1887"/>
      <c r="BA832" s="1508">
        <v>1331818</v>
      </c>
      <c r="BB832" s="1508">
        <v>1931818</v>
      </c>
      <c r="BC832" s="1508">
        <v>2231818</v>
      </c>
      <c r="BD832" s="1508">
        <v>431818</v>
      </c>
      <c r="BE832" s="2169"/>
      <c r="BF832" s="1229"/>
      <c r="BG832" s="1317"/>
      <c r="BH832" s="1229"/>
      <c r="BI832" s="1317"/>
      <c r="BJ832" s="1229"/>
      <c r="BK832" s="1305"/>
      <c r="BL832" s="1229"/>
      <c r="BM832" s="1229"/>
      <c r="BN832" s="1229"/>
      <c r="BO832" s="1490">
        <f t="shared" si="361"/>
        <v>0</v>
      </c>
      <c r="BP832" s="1316">
        <f t="shared" si="381"/>
        <v>13918180</v>
      </c>
      <c r="BQ832" s="1305"/>
      <c r="BS832" s="1959">
        <f t="shared" si="355"/>
        <v>9</v>
      </c>
      <c r="BT832" s="1959">
        <f t="shared" si="356"/>
        <v>1</v>
      </c>
      <c r="BU832" s="1959">
        <f t="shared" si="357"/>
        <v>0</v>
      </c>
      <c r="BV832" s="1959">
        <f t="shared" si="358"/>
        <v>0</v>
      </c>
      <c r="BW832" s="1959">
        <f t="shared" si="359"/>
        <v>13918180</v>
      </c>
    </row>
    <row r="833" spans="1:75" ht="15" customHeight="1" x14ac:dyDescent="0.25">
      <c r="A833" s="1315">
        <v>17</v>
      </c>
      <c r="B833" s="1339">
        <v>43663</v>
      </c>
      <c r="C833" s="1268">
        <v>825</v>
      </c>
      <c r="D833" s="2265" t="s">
        <v>32</v>
      </c>
      <c r="E833" s="1266" t="s">
        <v>31</v>
      </c>
      <c r="F833" s="794"/>
      <c r="G833" s="1491">
        <f t="shared" si="360"/>
        <v>0</v>
      </c>
      <c r="H833" s="1268">
        <v>2</v>
      </c>
      <c r="I833" s="2605">
        <f t="shared" si="374"/>
        <v>3863636</v>
      </c>
      <c r="J833" s="808"/>
      <c r="K833" s="2605">
        <f t="shared" si="344"/>
        <v>0</v>
      </c>
      <c r="L833" s="2768"/>
      <c r="M833" s="2605">
        <f t="shared" si="345"/>
        <v>0</v>
      </c>
      <c r="N833" s="1505">
        <f t="shared" ref="N833:O848" si="382">F833+H833+J833+L833</f>
        <v>2</v>
      </c>
      <c r="O833" s="1494">
        <f t="shared" si="377"/>
        <v>3863636</v>
      </c>
      <c r="P833" s="1494">
        <f t="shared" ref="P833:P841" si="383">+N833*40000</f>
        <v>80000</v>
      </c>
      <c r="Q833" s="1271"/>
      <c r="R833" s="1508">
        <v>1331818</v>
      </c>
      <c r="S833" s="1508">
        <v>1931818</v>
      </c>
      <c r="T833" s="1508">
        <v>2231818</v>
      </c>
      <c r="U833" s="1508">
        <v>431818</v>
      </c>
      <c r="V833" s="1302"/>
      <c r="W833" s="1338"/>
      <c r="X833" s="2299"/>
      <c r="Y833" s="1338"/>
      <c r="Z833" s="2450"/>
      <c r="AA833" s="1342"/>
      <c r="AB833" s="1340"/>
      <c r="AC833" s="1229"/>
      <c r="AD833" s="1229"/>
      <c r="AE833" s="1229"/>
      <c r="AF833" s="1490">
        <f t="shared" si="346"/>
        <v>0</v>
      </c>
      <c r="AG833" s="1316">
        <f t="shared" si="347"/>
        <v>3863636</v>
      </c>
      <c r="AH833" s="1305"/>
      <c r="AI833" s="1313"/>
      <c r="AJ833" s="1267"/>
      <c r="AK833" s="1299"/>
      <c r="AL833" s="2538"/>
      <c r="AM833" s="2262"/>
      <c r="AN833" s="1266"/>
      <c r="AO833" s="1254"/>
      <c r="AP833" s="1491">
        <f t="shared" si="348"/>
        <v>0</v>
      </c>
      <c r="AQ833" s="1268"/>
      <c r="AR833" s="1492">
        <f t="shared" si="349"/>
        <v>0</v>
      </c>
      <c r="AS833" s="808"/>
      <c r="AT833" s="1492">
        <f t="shared" si="350"/>
        <v>0</v>
      </c>
      <c r="AU833" s="809"/>
      <c r="AV833" s="1492">
        <f t="shared" si="351"/>
        <v>0</v>
      </c>
      <c r="AW833" s="1493">
        <f t="shared" si="352"/>
        <v>0</v>
      </c>
      <c r="AX833" s="2153">
        <f t="shared" si="353"/>
        <v>0</v>
      </c>
      <c r="AY833" s="1495">
        <f t="shared" si="354"/>
        <v>0</v>
      </c>
      <c r="AZ833" s="1887"/>
      <c r="BA833" s="1508">
        <v>1331818</v>
      </c>
      <c r="BB833" s="1508">
        <v>1931818</v>
      </c>
      <c r="BC833" s="1508">
        <v>2231818</v>
      </c>
      <c r="BD833" s="1508">
        <v>431818</v>
      </c>
      <c r="BE833" s="2169"/>
      <c r="BF833" s="1229"/>
      <c r="BG833" s="1317"/>
      <c r="BH833" s="1229"/>
      <c r="BI833" s="1317"/>
      <c r="BJ833" s="1229"/>
      <c r="BK833" s="1305"/>
      <c r="BL833" s="1229"/>
      <c r="BM833" s="1229"/>
      <c r="BN833" s="1229"/>
      <c r="BO833" s="1490">
        <f t="shared" si="361"/>
        <v>0</v>
      </c>
      <c r="BP833" s="1316">
        <f t="shared" si="381"/>
        <v>3863636</v>
      </c>
      <c r="BQ833" s="1305"/>
      <c r="BS833" s="1959">
        <f t="shared" si="355"/>
        <v>0</v>
      </c>
      <c r="BT833" s="1959">
        <f t="shared" si="356"/>
        <v>2</v>
      </c>
      <c r="BU833" s="1959">
        <f t="shared" si="357"/>
        <v>0</v>
      </c>
      <c r="BV833" s="1959">
        <f t="shared" si="358"/>
        <v>0</v>
      </c>
      <c r="BW833" s="1959">
        <f t="shared" si="359"/>
        <v>3863636</v>
      </c>
    </row>
    <row r="834" spans="1:75" ht="15" customHeight="1" x14ac:dyDescent="0.25">
      <c r="A834" s="1315">
        <v>18</v>
      </c>
      <c r="B834" s="1339">
        <v>43663</v>
      </c>
      <c r="C834" s="1268">
        <v>826</v>
      </c>
      <c r="D834" s="2265" t="s">
        <v>81</v>
      </c>
      <c r="E834" s="1266" t="s">
        <v>31</v>
      </c>
      <c r="F834" s="794">
        <v>8</v>
      </c>
      <c r="G834" s="1491">
        <f t="shared" si="360"/>
        <v>10654544</v>
      </c>
      <c r="H834" s="1268">
        <v>2</v>
      </c>
      <c r="I834" s="2605">
        <f t="shared" si="374"/>
        <v>3863636</v>
      </c>
      <c r="J834" s="808"/>
      <c r="K834" s="2605">
        <f t="shared" si="344"/>
        <v>0</v>
      </c>
      <c r="L834" s="2768"/>
      <c r="M834" s="2605">
        <f t="shared" si="345"/>
        <v>0</v>
      </c>
      <c r="N834" s="1505">
        <f t="shared" si="382"/>
        <v>10</v>
      </c>
      <c r="O834" s="1494">
        <f t="shared" si="377"/>
        <v>14518180</v>
      </c>
      <c r="P834" s="1494">
        <f t="shared" si="383"/>
        <v>400000</v>
      </c>
      <c r="Q834" s="1271"/>
      <c r="R834" s="1508">
        <v>1331818</v>
      </c>
      <c r="S834" s="1508">
        <v>1931818</v>
      </c>
      <c r="T834" s="1508">
        <v>2231818</v>
      </c>
      <c r="U834" s="1508">
        <v>431818</v>
      </c>
      <c r="V834" s="1302"/>
      <c r="W834" s="1338"/>
      <c r="X834" s="2299"/>
      <c r="Y834" s="1338"/>
      <c r="Z834" s="2450"/>
      <c r="AA834" s="1342"/>
      <c r="AB834" s="1340"/>
      <c r="AC834" s="1229"/>
      <c r="AD834" s="1229"/>
      <c r="AE834" s="1229"/>
      <c r="AF834" s="1490">
        <f t="shared" si="346"/>
        <v>0</v>
      </c>
      <c r="AG834" s="1316">
        <f t="shared" si="347"/>
        <v>14518180</v>
      </c>
      <c r="AH834" s="1305"/>
      <c r="AI834" s="1313"/>
      <c r="AJ834" s="1267"/>
      <c r="AK834" s="1299"/>
      <c r="AL834" s="2538"/>
      <c r="AM834" s="2262"/>
      <c r="AN834" s="1266"/>
      <c r="AO834" s="1254"/>
      <c r="AP834" s="1491">
        <f t="shared" si="348"/>
        <v>0</v>
      </c>
      <c r="AQ834" s="1268"/>
      <c r="AR834" s="1492">
        <f t="shared" si="349"/>
        <v>0</v>
      </c>
      <c r="AS834" s="808"/>
      <c r="AT834" s="1492">
        <f t="shared" si="350"/>
        <v>0</v>
      </c>
      <c r="AU834" s="809"/>
      <c r="AV834" s="1492">
        <f t="shared" si="351"/>
        <v>0</v>
      </c>
      <c r="AW834" s="1493">
        <f t="shared" si="352"/>
        <v>0</v>
      </c>
      <c r="AX834" s="2153">
        <f t="shared" si="353"/>
        <v>0</v>
      </c>
      <c r="AY834" s="1495">
        <f t="shared" si="354"/>
        <v>0</v>
      </c>
      <c r="AZ834" s="1887"/>
      <c r="BA834" s="1508">
        <v>1331818</v>
      </c>
      <c r="BB834" s="1508">
        <v>1931818</v>
      </c>
      <c r="BC834" s="1508">
        <v>2231818</v>
      </c>
      <c r="BD834" s="1508">
        <v>431818</v>
      </c>
      <c r="BE834" s="2169"/>
      <c r="BF834" s="1229"/>
      <c r="BG834" s="1302"/>
      <c r="BH834" s="1229"/>
      <c r="BI834" s="1317"/>
      <c r="BJ834" s="1229"/>
      <c r="BK834" s="1305"/>
      <c r="BL834" s="1229"/>
      <c r="BM834" s="1229"/>
      <c r="BN834" s="1229"/>
      <c r="BO834" s="1490">
        <f t="shared" si="361"/>
        <v>0</v>
      </c>
      <c r="BP834" s="1316">
        <f t="shared" si="381"/>
        <v>14518180</v>
      </c>
      <c r="BQ834" s="1305"/>
      <c r="BS834" s="1959">
        <f t="shared" si="355"/>
        <v>8</v>
      </c>
      <c r="BT834" s="1959">
        <f t="shared" si="356"/>
        <v>2</v>
      </c>
      <c r="BU834" s="1959">
        <f t="shared" si="357"/>
        <v>0</v>
      </c>
      <c r="BV834" s="1959">
        <f t="shared" si="358"/>
        <v>0</v>
      </c>
      <c r="BW834" s="1959">
        <f t="shared" si="359"/>
        <v>14518180</v>
      </c>
    </row>
    <row r="835" spans="1:75" ht="15" customHeight="1" x14ac:dyDescent="0.25">
      <c r="A835" s="1315">
        <v>19</v>
      </c>
      <c r="B835" s="1339">
        <v>43663</v>
      </c>
      <c r="C835" s="1268">
        <v>827</v>
      </c>
      <c r="D835" s="2265" t="s">
        <v>94</v>
      </c>
      <c r="E835" s="1266" t="s">
        <v>31</v>
      </c>
      <c r="F835" s="794">
        <v>6</v>
      </c>
      <c r="G835" s="1491">
        <f t="shared" si="360"/>
        <v>7990908</v>
      </c>
      <c r="H835" s="1268">
        <v>2</v>
      </c>
      <c r="I835" s="2605">
        <f t="shared" si="374"/>
        <v>3863636</v>
      </c>
      <c r="J835" s="808"/>
      <c r="K835" s="2605">
        <f t="shared" si="344"/>
        <v>0</v>
      </c>
      <c r="L835" s="2768">
        <v>2</v>
      </c>
      <c r="M835" s="2605">
        <f t="shared" si="345"/>
        <v>863636</v>
      </c>
      <c r="N835" s="1505">
        <f t="shared" si="382"/>
        <v>10</v>
      </c>
      <c r="O835" s="1494">
        <f t="shared" si="377"/>
        <v>12718180</v>
      </c>
      <c r="P835" s="1494">
        <f t="shared" si="383"/>
        <v>400000</v>
      </c>
      <c r="Q835" s="1271"/>
      <c r="R835" s="1508">
        <v>1331818</v>
      </c>
      <c r="S835" s="1508">
        <v>1931818</v>
      </c>
      <c r="T835" s="1508">
        <v>2231818</v>
      </c>
      <c r="U835" s="1508">
        <v>431818</v>
      </c>
      <c r="V835" s="1302"/>
      <c r="W835" s="1338"/>
      <c r="X835" s="2299"/>
      <c r="Y835" s="1338"/>
      <c r="Z835" s="1302"/>
      <c r="AA835" s="1342"/>
      <c r="AB835" s="1340"/>
      <c r="AC835" s="1229"/>
      <c r="AD835" s="1229"/>
      <c r="AE835" s="1229"/>
      <c r="AF835" s="1490">
        <f t="shared" si="346"/>
        <v>0</v>
      </c>
      <c r="AG835" s="1316">
        <f t="shared" si="347"/>
        <v>12718180</v>
      </c>
      <c r="AH835" s="1305"/>
      <c r="AI835" s="1313"/>
      <c r="AJ835" s="1315"/>
      <c r="AK835" s="1299"/>
      <c r="AL835" s="2538"/>
      <c r="AM835" s="2255"/>
      <c r="AN835" s="1266"/>
      <c r="AO835" s="1254"/>
      <c r="AP835" s="1491">
        <f t="shared" si="348"/>
        <v>0</v>
      </c>
      <c r="AQ835" s="1268"/>
      <c r="AR835" s="1492">
        <f t="shared" si="349"/>
        <v>0</v>
      </c>
      <c r="AS835" s="808"/>
      <c r="AT835" s="1492">
        <f t="shared" si="350"/>
        <v>0</v>
      </c>
      <c r="AU835" s="809"/>
      <c r="AV835" s="1492">
        <f t="shared" si="351"/>
        <v>0</v>
      </c>
      <c r="AW835" s="1493">
        <f t="shared" si="352"/>
        <v>0</v>
      </c>
      <c r="AX835" s="2153">
        <f t="shared" si="353"/>
        <v>0</v>
      </c>
      <c r="AY835" s="1495">
        <f t="shared" si="354"/>
        <v>0</v>
      </c>
      <c r="AZ835" s="1887"/>
      <c r="BA835" s="1508">
        <v>1331818</v>
      </c>
      <c r="BB835" s="1508">
        <v>1931818</v>
      </c>
      <c r="BC835" s="1508">
        <v>2231818</v>
      </c>
      <c r="BD835" s="1508">
        <v>431818</v>
      </c>
      <c r="BE835" s="2169"/>
      <c r="BF835" s="1229"/>
      <c r="BG835" s="1317"/>
      <c r="BH835" s="1229"/>
      <c r="BI835" s="1317"/>
      <c r="BJ835" s="1229"/>
      <c r="BK835" s="1305"/>
      <c r="BL835" s="1229"/>
      <c r="BM835" s="1229"/>
      <c r="BN835" s="1229"/>
      <c r="BO835" s="1490">
        <f t="shared" si="361"/>
        <v>0</v>
      </c>
      <c r="BP835" s="1316">
        <f t="shared" si="381"/>
        <v>12718180</v>
      </c>
      <c r="BQ835" s="1305"/>
      <c r="BS835" s="1959">
        <f t="shared" si="355"/>
        <v>6</v>
      </c>
      <c r="BT835" s="1959">
        <f t="shared" si="356"/>
        <v>2</v>
      </c>
      <c r="BU835" s="1959">
        <f t="shared" si="357"/>
        <v>0</v>
      </c>
      <c r="BV835" s="1959">
        <f t="shared" si="358"/>
        <v>2</v>
      </c>
      <c r="BW835" s="1959">
        <f t="shared" si="359"/>
        <v>12718180</v>
      </c>
    </row>
    <row r="836" spans="1:75" ht="15" customHeight="1" x14ac:dyDescent="0.25">
      <c r="A836" s="1315">
        <v>20</v>
      </c>
      <c r="B836" s="1339">
        <v>43663</v>
      </c>
      <c r="C836" s="1268">
        <v>828</v>
      </c>
      <c r="D836" s="2265" t="s">
        <v>217</v>
      </c>
      <c r="E836" s="1266" t="s">
        <v>31</v>
      </c>
      <c r="F836" s="794">
        <v>2</v>
      </c>
      <c r="G836" s="1491">
        <f t="shared" si="360"/>
        <v>2663636</v>
      </c>
      <c r="H836" s="1268">
        <v>1</v>
      </c>
      <c r="I836" s="2605">
        <f t="shared" si="374"/>
        <v>1931818</v>
      </c>
      <c r="J836" s="808"/>
      <c r="K836" s="2605">
        <f t="shared" si="344"/>
        <v>0</v>
      </c>
      <c r="L836" s="2768"/>
      <c r="M836" s="2605">
        <f t="shared" si="345"/>
        <v>0</v>
      </c>
      <c r="N836" s="1505">
        <f t="shared" si="382"/>
        <v>3</v>
      </c>
      <c r="O836" s="1494">
        <f t="shared" si="377"/>
        <v>4595454</v>
      </c>
      <c r="P836" s="1494">
        <f t="shared" si="383"/>
        <v>120000</v>
      </c>
      <c r="Q836" s="1271"/>
      <c r="R836" s="1508">
        <v>1331818</v>
      </c>
      <c r="S836" s="1508">
        <v>1931818</v>
      </c>
      <c r="T836" s="1508">
        <v>2231818</v>
      </c>
      <c r="U836" s="1508">
        <v>431818</v>
      </c>
      <c r="V836" s="1302"/>
      <c r="W836" s="1338"/>
      <c r="X836" s="2299"/>
      <c r="Y836" s="1338"/>
      <c r="Z836" s="1302"/>
      <c r="AA836" s="1342"/>
      <c r="AB836" s="1340"/>
      <c r="AC836" s="1229"/>
      <c r="AD836" s="1229"/>
      <c r="AE836" s="1229"/>
      <c r="AF836" s="1490">
        <f t="shared" si="346"/>
        <v>0</v>
      </c>
      <c r="AG836" s="1316">
        <f t="shared" si="347"/>
        <v>4595454</v>
      </c>
      <c r="AH836" s="1305"/>
      <c r="AI836" s="1313"/>
      <c r="AJ836" s="1315"/>
      <c r="AK836" s="1299"/>
      <c r="AL836" s="2538"/>
      <c r="AM836" s="2255"/>
      <c r="AN836" s="1266"/>
      <c r="AO836" s="1254"/>
      <c r="AP836" s="1491">
        <f t="shared" si="348"/>
        <v>0</v>
      </c>
      <c r="AQ836" s="1268"/>
      <c r="AR836" s="1492">
        <f t="shared" si="349"/>
        <v>0</v>
      </c>
      <c r="AS836" s="808"/>
      <c r="AT836" s="1492">
        <f t="shared" si="350"/>
        <v>0</v>
      </c>
      <c r="AU836" s="809"/>
      <c r="AV836" s="1492">
        <f t="shared" si="351"/>
        <v>0</v>
      </c>
      <c r="AW836" s="1493">
        <f t="shared" si="352"/>
        <v>0</v>
      </c>
      <c r="AX836" s="2153">
        <f t="shared" si="353"/>
        <v>0</v>
      </c>
      <c r="AY836" s="1495">
        <f t="shared" si="354"/>
        <v>0</v>
      </c>
      <c r="AZ836" s="1887"/>
      <c r="BA836" s="1508">
        <v>1331818</v>
      </c>
      <c r="BB836" s="1508">
        <v>1931818</v>
      </c>
      <c r="BC836" s="1508">
        <v>2231818</v>
      </c>
      <c r="BD836" s="1508">
        <v>431818</v>
      </c>
      <c r="BE836" s="2169"/>
      <c r="BF836" s="1229"/>
      <c r="BG836" s="1317"/>
      <c r="BH836" s="1229"/>
      <c r="BI836" s="1317"/>
      <c r="BJ836" s="1229"/>
      <c r="BK836" s="1305"/>
      <c r="BL836" s="1229"/>
      <c r="BM836" s="1229"/>
      <c r="BN836" s="1229"/>
      <c r="BO836" s="1490">
        <f t="shared" si="361"/>
        <v>0</v>
      </c>
      <c r="BP836" s="1316">
        <f t="shared" si="381"/>
        <v>4595454</v>
      </c>
      <c r="BQ836" s="1305"/>
      <c r="BS836" s="1959">
        <f t="shared" si="355"/>
        <v>2</v>
      </c>
      <c r="BT836" s="1959">
        <f t="shared" si="356"/>
        <v>1</v>
      </c>
      <c r="BU836" s="1959">
        <f t="shared" si="357"/>
        <v>0</v>
      </c>
      <c r="BV836" s="1959">
        <f t="shared" si="358"/>
        <v>0</v>
      </c>
      <c r="BW836" s="1959">
        <f t="shared" si="359"/>
        <v>4595454</v>
      </c>
    </row>
    <row r="837" spans="1:75" ht="15" customHeight="1" x14ac:dyDescent="0.25">
      <c r="A837" s="1315">
        <v>21</v>
      </c>
      <c r="B837" s="1339">
        <v>43663</v>
      </c>
      <c r="C837" s="1268">
        <v>829</v>
      </c>
      <c r="D837" s="2265" t="s">
        <v>38</v>
      </c>
      <c r="E837" s="1266" t="s">
        <v>31</v>
      </c>
      <c r="F837" s="794"/>
      <c r="G837" s="1491">
        <f t="shared" si="360"/>
        <v>0</v>
      </c>
      <c r="H837" s="1268">
        <v>3</v>
      </c>
      <c r="I837" s="2605">
        <f t="shared" si="374"/>
        <v>5795454</v>
      </c>
      <c r="J837" s="808"/>
      <c r="K837" s="2605">
        <f t="shared" si="344"/>
        <v>0</v>
      </c>
      <c r="L837" s="2768"/>
      <c r="M837" s="2605">
        <f t="shared" si="345"/>
        <v>0</v>
      </c>
      <c r="N837" s="1505">
        <f t="shared" si="382"/>
        <v>3</v>
      </c>
      <c r="O837" s="1494">
        <f t="shared" si="377"/>
        <v>5795454</v>
      </c>
      <c r="P837" s="1494">
        <f t="shared" si="383"/>
        <v>120000</v>
      </c>
      <c r="Q837" s="1271"/>
      <c r="R837" s="1508">
        <v>1331818</v>
      </c>
      <c r="S837" s="1508">
        <v>1931818</v>
      </c>
      <c r="T837" s="1508">
        <v>2231818</v>
      </c>
      <c r="U837" s="1508">
        <v>431818</v>
      </c>
      <c r="V837" s="1302"/>
      <c r="W837" s="1338"/>
      <c r="X837" s="2299"/>
      <c r="Y837" s="1338"/>
      <c r="Z837" s="1302"/>
      <c r="AA837" s="1342"/>
      <c r="AB837" s="1340"/>
      <c r="AC837" s="1229"/>
      <c r="AD837" s="1229"/>
      <c r="AE837" s="1229"/>
      <c r="AF837" s="1490">
        <f t="shared" si="346"/>
        <v>0</v>
      </c>
      <c r="AG837" s="1316">
        <f t="shared" si="347"/>
        <v>5795454</v>
      </c>
      <c r="AH837" s="1305"/>
      <c r="AI837" s="1313"/>
      <c r="AJ837" s="1315"/>
      <c r="AK837" s="1299"/>
      <c r="AL837" s="2538"/>
      <c r="AM837" s="2255"/>
      <c r="AN837" s="1266"/>
      <c r="AO837" s="1254"/>
      <c r="AP837" s="1491">
        <f t="shared" si="348"/>
        <v>0</v>
      </c>
      <c r="AQ837" s="1268"/>
      <c r="AR837" s="1492">
        <f t="shared" si="349"/>
        <v>0</v>
      </c>
      <c r="AS837" s="808"/>
      <c r="AT837" s="1492">
        <f t="shared" si="350"/>
        <v>0</v>
      </c>
      <c r="AU837" s="809"/>
      <c r="AV837" s="1492">
        <f t="shared" si="351"/>
        <v>0</v>
      </c>
      <c r="AW837" s="1493">
        <f t="shared" si="352"/>
        <v>0</v>
      </c>
      <c r="AX837" s="2153">
        <f t="shared" si="353"/>
        <v>0</v>
      </c>
      <c r="AY837" s="1495">
        <f t="shared" si="354"/>
        <v>0</v>
      </c>
      <c r="AZ837" s="1887"/>
      <c r="BA837" s="1508">
        <v>1331818</v>
      </c>
      <c r="BB837" s="1508">
        <v>1931818</v>
      </c>
      <c r="BC837" s="1508">
        <v>2231818</v>
      </c>
      <c r="BD837" s="1508">
        <v>431818</v>
      </c>
      <c r="BE837" s="2169"/>
      <c r="BF837" s="1229"/>
      <c r="BG837" s="1317"/>
      <c r="BH837" s="1229"/>
      <c r="BI837" s="1317"/>
      <c r="BJ837" s="1229"/>
      <c r="BK837" s="1305"/>
      <c r="BL837" s="1229"/>
      <c r="BM837" s="1229"/>
      <c r="BN837" s="1229"/>
      <c r="BO837" s="1490">
        <f t="shared" si="361"/>
        <v>0</v>
      </c>
      <c r="BP837" s="1316">
        <f t="shared" si="381"/>
        <v>5795454</v>
      </c>
      <c r="BQ837" s="1305"/>
      <c r="BS837" s="1959">
        <f t="shared" si="355"/>
        <v>0</v>
      </c>
      <c r="BT837" s="1959">
        <f t="shared" si="356"/>
        <v>3</v>
      </c>
      <c r="BU837" s="1959">
        <f t="shared" si="357"/>
        <v>0</v>
      </c>
      <c r="BV837" s="1959">
        <f t="shared" si="358"/>
        <v>0</v>
      </c>
      <c r="BW837" s="1959">
        <f t="shared" si="359"/>
        <v>5795454</v>
      </c>
    </row>
    <row r="838" spans="1:75" ht="15" customHeight="1" x14ac:dyDescent="0.25">
      <c r="A838" s="1315">
        <v>22</v>
      </c>
      <c r="B838" s="1339">
        <v>43663</v>
      </c>
      <c r="C838" s="1268">
        <v>830</v>
      </c>
      <c r="D838" s="2265" t="s">
        <v>41</v>
      </c>
      <c r="E838" s="1266" t="s">
        <v>31</v>
      </c>
      <c r="F838" s="794"/>
      <c r="G838" s="1491">
        <f t="shared" si="360"/>
        <v>0</v>
      </c>
      <c r="H838" s="1268">
        <v>2</v>
      </c>
      <c r="I838" s="2605">
        <f t="shared" si="374"/>
        <v>3863636</v>
      </c>
      <c r="J838" s="808"/>
      <c r="K838" s="2605">
        <f t="shared" si="344"/>
        <v>0</v>
      </c>
      <c r="L838" s="2768"/>
      <c r="M838" s="2605">
        <f t="shared" si="345"/>
        <v>0</v>
      </c>
      <c r="N838" s="1505">
        <f t="shared" si="382"/>
        <v>2</v>
      </c>
      <c r="O838" s="1494">
        <f t="shared" si="382"/>
        <v>3863636</v>
      </c>
      <c r="P838" s="1494">
        <f t="shared" si="383"/>
        <v>80000</v>
      </c>
      <c r="Q838" s="1271"/>
      <c r="R838" s="1508">
        <v>1331818</v>
      </c>
      <c r="S838" s="1508">
        <v>1931818</v>
      </c>
      <c r="T838" s="1508">
        <v>2231818</v>
      </c>
      <c r="U838" s="1508">
        <v>431818</v>
      </c>
      <c r="V838" s="1302"/>
      <c r="W838" s="1338"/>
      <c r="X838" s="2299"/>
      <c r="Y838" s="1338"/>
      <c r="Z838" s="2450"/>
      <c r="AA838" s="1342"/>
      <c r="AB838" s="1340"/>
      <c r="AC838" s="1229"/>
      <c r="AD838" s="1229"/>
      <c r="AE838" s="1229"/>
      <c r="AF838" s="1490">
        <f t="shared" si="346"/>
        <v>0</v>
      </c>
      <c r="AG838" s="1316">
        <f t="shared" si="347"/>
        <v>3863636</v>
      </c>
      <c r="AH838" s="1305"/>
      <c r="AI838" s="1313"/>
      <c r="AJ838" s="1315"/>
      <c r="AK838" s="1299"/>
      <c r="AL838" s="2538"/>
      <c r="AM838" s="2255"/>
      <c r="AN838" s="1266"/>
      <c r="AO838" s="1254"/>
      <c r="AP838" s="1491">
        <f t="shared" si="348"/>
        <v>0</v>
      </c>
      <c r="AQ838" s="1268"/>
      <c r="AR838" s="1492">
        <f t="shared" si="349"/>
        <v>0</v>
      </c>
      <c r="AS838" s="808"/>
      <c r="AT838" s="1492">
        <f t="shared" si="350"/>
        <v>0</v>
      </c>
      <c r="AU838" s="809"/>
      <c r="AV838" s="1492">
        <f t="shared" si="351"/>
        <v>0</v>
      </c>
      <c r="AW838" s="1493">
        <f t="shared" si="352"/>
        <v>0</v>
      </c>
      <c r="AX838" s="2153">
        <f t="shared" si="353"/>
        <v>0</v>
      </c>
      <c r="AY838" s="1495">
        <f t="shared" si="354"/>
        <v>0</v>
      </c>
      <c r="AZ838" s="1887"/>
      <c r="BA838" s="1508">
        <v>1331818</v>
      </c>
      <c r="BB838" s="1508">
        <v>1931818</v>
      </c>
      <c r="BC838" s="1508">
        <v>2231818</v>
      </c>
      <c r="BD838" s="1508">
        <v>431818</v>
      </c>
      <c r="BE838" s="2169"/>
      <c r="BF838" s="1229"/>
      <c r="BG838" s="1317"/>
      <c r="BH838" s="1229"/>
      <c r="BI838" s="1317"/>
      <c r="BJ838" s="1229"/>
      <c r="BK838" s="1305"/>
      <c r="BL838" s="1229"/>
      <c r="BM838" s="1229"/>
      <c r="BN838" s="1229"/>
      <c r="BO838" s="1490">
        <f t="shared" si="361"/>
        <v>0</v>
      </c>
      <c r="BP838" s="1316">
        <f t="shared" si="381"/>
        <v>3863636</v>
      </c>
      <c r="BQ838" s="1305"/>
      <c r="BS838" s="1959">
        <f t="shared" si="355"/>
        <v>0</v>
      </c>
      <c r="BT838" s="1959">
        <f t="shared" si="356"/>
        <v>2</v>
      </c>
      <c r="BU838" s="1959">
        <f t="shared" si="357"/>
        <v>0</v>
      </c>
      <c r="BV838" s="1959">
        <f t="shared" si="358"/>
        <v>0</v>
      </c>
      <c r="BW838" s="1959">
        <f t="shared" si="359"/>
        <v>3863636</v>
      </c>
    </row>
    <row r="839" spans="1:75" ht="15" customHeight="1" x14ac:dyDescent="0.25">
      <c r="A839" s="1315">
        <v>23</v>
      </c>
      <c r="B839" s="1339">
        <v>43663</v>
      </c>
      <c r="C839" s="1268">
        <v>831</v>
      </c>
      <c r="D839" s="2265" t="s">
        <v>282</v>
      </c>
      <c r="E839" s="1266" t="s">
        <v>31</v>
      </c>
      <c r="F839" s="794"/>
      <c r="G839" s="1491">
        <f t="shared" si="360"/>
        <v>0</v>
      </c>
      <c r="H839" s="1268">
        <v>2</v>
      </c>
      <c r="I839" s="2605">
        <f t="shared" si="374"/>
        <v>3863636</v>
      </c>
      <c r="J839" s="808"/>
      <c r="K839" s="2605"/>
      <c r="L839" s="2768"/>
      <c r="M839" s="2605">
        <f t="shared" si="345"/>
        <v>0</v>
      </c>
      <c r="N839" s="1505">
        <f t="shared" si="382"/>
        <v>2</v>
      </c>
      <c r="O839" s="1494">
        <f t="shared" si="382"/>
        <v>3863636</v>
      </c>
      <c r="P839" s="1494">
        <f t="shared" si="383"/>
        <v>80000</v>
      </c>
      <c r="Q839" s="1271"/>
      <c r="R839" s="1508">
        <v>1331818</v>
      </c>
      <c r="S839" s="1508">
        <v>1931818</v>
      </c>
      <c r="T839" s="1508">
        <v>2231818</v>
      </c>
      <c r="U839" s="1508">
        <v>431818</v>
      </c>
      <c r="V839" s="1302"/>
      <c r="W839" s="1338"/>
      <c r="X839" s="2299"/>
      <c r="Y839" s="1338"/>
      <c r="Z839" s="2450"/>
      <c r="AA839" s="1342"/>
      <c r="AB839" s="1340"/>
      <c r="AC839" s="1229"/>
      <c r="AD839" s="1229"/>
      <c r="AE839" s="1229"/>
      <c r="AF839" s="1490">
        <f t="shared" si="346"/>
        <v>0</v>
      </c>
      <c r="AG839" s="1316">
        <f t="shared" si="347"/>
        <v>3863636</v>
      </c>
      <c r="AH839" s="1305"/>
      <c r="AI839" s="1313"/>
      <c r="AJ839" s="1315"/>
      <c r="AK839" s="1299"/>
      <c r="AL839" s="2538"/>
      <c r="AM839" s="2255"/>
      <c r="AN839" s="1266"/>
      <c r="AO839" s="1254"/>
      <c r="AP839" s="1491">
        <f t="shared" si="348"/>
        <v>0</v>
      </c>
      <c r="AQ839" s="1268"/>
      <c r="AR839" s="1492">
        <f t="shared" si="349"/>
        <v>0</v>
      </c>
      <c r="AS839" s="808"/>
      <c r="AT839" s="1492">
        <f t="shared" si="350"/>
        <v>0</v>
      </c>
      <c r="AU839" s="809"/>
      <c r="AV839" s="1492">
        <f t="shared" si="351"/>
        <v>0</v>
      </c>
      <c r="AW839" s="1493">
        <f t="shared" si="352"/>
        <v>0</v>
      </c>
      <c r="AX839" s="2153">
        <f t="shared" si="353"/>
        <v>0</v>
      </c>
      <c r="AY839" s="1495">
        <f t="shared" si="354"/>
        <v>0</v>
      </c>
      <c r="AZ839" s="1887"/>
      <c r="BA839" s="1508">
        <v>1331818</v>
      </c>
      <c r="BB839" s="1508">
        <v>1931818</v>
      </c>
      <c r="BC839" s="1508">
        <v>2231818</v>
      </c>
      <c r="BD839" s="1508">
        <v>431818</v>
      </c>
      <c r="BE839" s="2169"/>
      <c r="BF839" s="1229"/>
      <c r="BG839" s="1317"/>
      <c r="BH839" s="1229"/>
      <c r="BI839" s="1317"/>
      <c r="BJ839" s="1229"/>
      <c r="BK839" s="1305"/>
      <c r="BL839" s="1229"/>
      <c r="BM839" s="1229"/>
      <c r="BN839" s="1229"/>
      <c r="BO839" s="1490">
        <f t="shared" si="361"/>
        <v>0</v>
      </c>
      <c r="BP839" s="1316">
        <f t="shared" si="381"/>
        <v>3863636</v>
      </c>
      <c r="BQ839" s="1305"/>
      <c r="BS839" s="1959">
        <f t="shared" si="355"/>
        <v>0</v>
      </c>
      <c r="BT839" s="1959">
        <f t="shared" si="356"/>
        <v>2</v>
      </c>
      <c r="BU839" s="1959">
        <f t="shared" si="357"/>
        <v>0</v>
      </c>
      <c r="BV839" s="1959">
        <f t="shared" si="358"/>
        <v>0</v>
      </c>
      <c r="BW839" s="1959">
        <f t="shared" si="359"/>
        <v>3863636</v>
      </c>
    </row>
    <row r="840" spans="1:75" ht="15" customHeight="1" x14ac:dyDescent="0.25">
      <c r="A840" s="1315">
        <v>24</v>
      </c>
      <c r="B840" s="1339">
        <v>43663</v>
      </c>
      <c r="C840" s="1268">
        <v>832</v>
      </c>
      <c r="D840" s="2265" t="s">
        <v>283</v>
      </c>
      <c r="E840" s="1266" t="s">
        <v>57</v>
      </c>
      <c r="F840" s="794">
        <v>7</v>
      </c>
      <c r="G840" s="1491">
        <f t="shared" si="360"/>
        <v>9322726</v>
      </c>
      <c r="H840" s="1268">
        <v>2</v>
      </c>
      <c r="I840" s="2605">
        <f t="shared" si="374"/>
        <v>3863636</v>
      </c>
      <c r="J840" s="808"/>
      <c r="K840" s="2605"/>
      <c r="L840" s="2768">
        <v>1</v>
      </c>
      <c r="M840" s="2605">
        <f t="shared" ref="M840:M865" si="384">L840*U840</f>
        <v>431818</v>
      </c>
      <c r="N840" s="1505">
        <f t="shared" si="382"/>
        <v>10</v>
      </c>
      <c r="O840" s="1494">
        <f t="shared" si="382"/>
        <v>13618180</v>
      </c>
      <c r="P840" s="1494">
        <f t="shared" si="383"/>
        <v>400000</v>
      </c>
      <c r="Q840" s="1271"/>
      <c r="R840" s="1508">
        <v>1331818</v>
      </c>
      <c r="S840" s="1508">
        <v>1931818</v>
      </c>
      <c r="T840" s="1508">
        <v>2231818</v>
      </c>
      <c r="U840" s="1508">
        <v>431818</v>
      </c>
      <c r="V840" s="1302"/>
      <c r="W840" s="1338"/>
      <c r="X840" s="2299"/>
      <c r="Y840" s="1338"/>
      <c r="Z840" s="2450"/>
      <c r="AA840" s="1342"/>
      <c r="AB840" s="1340"/>
      <c r="AC840" s="1229"/>
      <c r="AD840" s="1229"/>
      <c r="AE840" s="1229"/>
      <c r="AF840" s="1490">
        <f t="shared" ref="AF840:AF903" si="385">W840+Y840+AA840+AC840</f>
        <v>0</v>
      </c>
      <c r="AG840" s="1316">
        <f t="shared" ref="AG840:AG903" si="386">O840-AF840</f>
        <v>13618180</v>
      </c>
      <c r="AH840" s="1305"/>
      <c r="AI840" s="1313"/>
      <c r="AJ840" s="1315"/>
      <c r="AK840" s="1299"/>
      <c r="AL840" s="2538"/>
      <c r="AM840" s="2255"/>
      <c r="AN840" s="1266"/>
      <c r="AO840" s="1254"/>
      <c r="AP840" s="1491">
        <f t="shared" ref="AP840:AP903" si="387">AO840*BA840</f>
        <v>0</v>
      </c>
      <c r="AQ840" s="1268"/>
      <c r="AR840" s="1492">
        <f t="shared" ref="AR840:AR903" si="388">AQ840*BB840</f>
        <v>0</v>
      </c>
      <c r="AS840" s="808"/>
      <c r="AT840" s="1492">
        <f t="shared" ref="AT840:AT903" si="389">AS840*BC840</f>
        <v>0</v>
      </c>
      <c r="AU840" s="809"/>
      <c r="AV840" s="1492">
        <f t="shared" ref="AV840:AV903" si="390">AU840*BD840</f>
        <v>0</v>
      </c>
      <c r="AW840" s="1493">
        <f t="shared" ref="AW840:AW903" si="391">AO840+AQ840+AS840+AU840</f>
        <v>0</v>
      </c>
      <c r="AX840" s="2153">
        <f t="shared" ref="AX840:AX903" si="392">AP840+AR840+AT840+AV840</f>
        <v>0</v>
      </c>
      <c r="AY840" s="1495">
        <f t="shared" ref="AY840:AY903" si="393">AW840*40000</f>
        <v>0</v>
      </c>
      <c r="AZ840" s="1887"/>
      <c r="BA840" s="1508">
        <v>1331818</v>
      </c>
      <c r="BB840" s="1508">
        <v>1931818</v>
      </c>
      <c r="BC840" s="1508">
        <v>2231818</v>
      </c>
      <c r="BD840" s="1508">
        <v>431818</v>
      </c>
      <c r="BE840" s="2169"/>
      <c r="BF840" s="1229"/>
      <c r="BG840" s="1317"/>
      <c r="BH840" s="1229"/>
      <c r="BI840" s="1317"/>
      <c r="BJ840" s="1229"/>
      <c r="BK840" s="1305"/>
      <c r="BL840" s="1229"/>
      <c r="BM840" s="1229"/>
      <c r="BN840" s="1229"/>
      <c r="BO840" s="1490">
        <f t="shared" si="361"/>
        <v>0</v>
      </c>
      <c r="BP840" s="1316">
        <f t="shared" si="381"/>
        <v>13618180</v>
      </c>
      <c r="BQ840" s="1305"/>
      <c r="BS840" s="1959">
        <f t="shared" ref="BS840:BS903" si="394">F840-AO840</f>
        <v>7</v>
      </c>
      <c r="BT840" s="1959">
        <f t="shared" ref="BT840:BT903" si="395">H840-AQ840</f>
        <v>2</v>
      </c>
      <c r="BU840" s="1959">
        <f t="shared" ref="BU840:BU903" si="396">J840-AS840</f>
        <v>0</v>
      </c>
      <c r="BV840" s="1959">
        <f t="shared" ref="BV840:BV903" si="397">L840-AU840</f>
        <v>1</v>
      </c>
      <c r="BW840" s="1959">
        <f t="shared" ref="BW840:BW903" si="398">O840-AX840</f>
        <v>13618180</v>
      </c>
    </row>
    <row r="841" spans="1:75" ht="15" customHeight="1" x14ac:dyDescent="0.25">
      <c r="A841" s="1315">
        <v>25</v>
      </c>
      <c r="B841" s="1339">
        <v>43663</v>
      </c>
      <c r="C841" s="1268">
        <v>833</v>
      </c>
      <c r="D841" s="2265" t="s">
        <v>229</v>
      </c>
      <c r="E841" s="1266" t="s">
        <v>88</v>
      </c>
      <c r="F841" s="794">
        <v>10</v>
      </c>
      <c r="G841" s="1491">
        <f t="shared" ref="G841:G865" si="399">F841*R841</f>
        <v>13318180</v>
      </c>
      <c r="H841" s="1268"/>
      <c r="I841" s="2605">
        <f t="shared" si="374"/>
        <v>0</v>
      </c>
      <c r="J841" s="808"/>
      <c r="K841" s="2605"/>
      <c r="L841" s="2768"/>
      <c r="M841" s="2605">
        <f t="shared" si="384"/>
        <v>0</v>
      </c>
      <c r="N841" s="1505">
        <f t="shared" si="382"/>
        <v>10</v>
      </c>
      <c r="O841" s="1494">
        <f t="shared" si="382"/>
        <v>13318180</v>
      </c>
      <c r="P841" s="1494">
        <f t="shared" si="383"/>
        <v>400000</v>
      </c>
      <c r="Q841" s="1271"/>
      <c r="R841" s="1508">
        <v>1331818</v>
      </c>
      <c r="S841" s="1508">
        <v>1931818</v>
      </c>
      <c r="T841" s="1508">
        <v>2231818</v>
      </c>
      <c r="U841" s="1508">
        <v>431818</v>
      </c>
      <c r="V841" s="1892"/>
      <c r="W841" s="1338"/>
      <c r="X841" s="2299"/>
      <c r="Y841" s="1338"/>
      <c r="Z841" s="1302"/>
      <c r="AA841" s="1342"/>
      <c r="AB841" s="1340"/>
      <c r="AC841" s="1229"/>
      <c r="AD841" s="1229"/>
      <c r="AE841" s="1229"/>
      <c r="AF841" s="1490">
        <f t="shared" si="385"/>
        <v>0</v>
      </c>
      <c r="AG841" s="1316">
        <f t="shared" si="386"/>
        <v>13318180</v>
      </c>
      <c r="AH841" s="1305"/>
      <c r="AI841" s="1313"/>
      <c r="AJ841" s="1315"/>
      <c r="AK841" s="1299"/>
      <c r="AL841" s="2538"/>
      <c r="AM841" s="2255"/>
      <c r="AN841" s="1266"/>
      <c r="AO841" s="1254"/>
      <c r="AP841" s="1491">
        <f t="shared" si="387"/>
        <v>0</v>
      </c>
      <c r="AQ841" s="1268"/>
      <c r="AR841" s="1492">
        <f t="shared" si="388"/>
        <v>0</v>
      </c>
      <c r="AS841" s="808"/>
      <c r="AT841" s="1492">
        <f t="shared" si="389"/>
        <v>0</v>
      </c>
      <c r="AU841" s="809"/>
      <c r="AV841" s="1492">
        <f t="shared" si="390"/>
        <v>0</v>
      </c>
      <c r="AW841" s="1493">
        <f t="shared" si="391"/>
        <v>0</v>
      </c>
      <c r="AX841" s="2153">
        <f t="shared" si="392"/>
        <v>0</v>
      </c>
      <c r="AY841" s="1495">
        <f t="shared" si="393"/>
        <v>0</v>
      </c>
      <c r="AZ841" s="1887"/>
      <c r="BA841" s="1508">
        <v>1331818</v>
      </c>
      <c r="BB841" s="1508">
        <v>1931818</v>
      </c>
      <c r="BC841" s="1508">
        <v>2231818</v>
      </c>
      <c r="BD841" s="1508">
        <v>431818</v>
      </c>
      <c r="BE841" s="2169"/>
      <c r="BF841" s="1229"/>
      <c r="BG841" s="1317"/>
      <c r="BH841" s="1229"/>
      <c r="BI841" s="1317"/>
      <c r="BJ841" s="1229"/>
      <c r="BK841" s="1305"/>
      <c r="BL841" s="1229"/>
      <c r="BM841" s="1229"/>
      <c r="BN841" s="1229"/>
      <c r="BO841" s="1490">
        <f t="shared" ref="BO841:BO904" si="400">BF841+BH841+BJ841+BL841</f>
        <v>0</v>
      </c>
      <c r="BP841" s="1316">
        <f t="shared" si="381"/>
        <v>13318180</v>
      </c>
      <c r="BQ841" s="1305"/>
      <c r="BS841" s="1959">
        <f t="shared" si="394"/>
        <v>10</v>
      </c>
      <c r="BT841" s="1959">
        <f t="shared" si="395"/>
        <v>0</v>
      </c>
      <c r="BU841" s="1959">
        <f t="shared" si="396"/>
        <v>0</v>
      </c>
      <c r="BV841" s="1959">
        <f t="shared" si="397"/>
        <v>0</v>
      </c>
      <c r="BW841" s="1959">
        <f t="shared" si="398"/>
        <v>13318180</v>
      </c>
    </row>
    <row r="842" spans="1:75" ht="15" customHeight="1" x14ac:dyDescent="0.25">
      <c r="A842" s="1315">
        <v>1</v>
      </c>
      <c r="B842" s="1339">
        <v>43671</v>
      </c>
      <c r="C842" s="1268">
        <v>834</v>
      </c>
      <c r="D842" s="2265" t="s">
        <v>80</v>
      </c>
      <c r="E842" s="1266" t="s">
        <v>31</v>
      </c>
      <c r="F842" s="794">
        <v>4</v>
      </c>
      <c r="G842" s="1491">
        <f t="shared" si="399"/>
        <v>5327272</v>
      </c>
      <c r="H842" s="1268">
        <v>2</v>
      </c>
      <c r="I842" s="2605">
        <f t="shared" si="374"/>
        <v>3863636</v>
      </c>
      <c r="J842" s="808"/>
      <c r="K842" s="2605">
        <f t="shared" ref="K842:K905" si="401">J842*T842</f>
        <v>0</v>
      </c>
      <c r="L842" s="2768"/>
      <c r="M842" s="2605">
        <f t="shared" si="384"/>
        <v>0</v>
      </c>
      <c r="N842" s="1505">
        <f>F842+H842+J842+L842</f>
        <v>6</v>
      </c>
      <c r="O842" s="1494">
        <f t="shared" si="382"/>
        <v>9190908</v>
      </c>
      <c r="P842" s="1494">
        <f>+N842*40000</f>
        <v>240000</v>
      </c>
      <c r="Q842" s="1271"/>
      <c r="R842" s="1508">
        <v>1331818</v>
      </c>
      <c r="S842" s="1508">
        <v>1931818</v>
      </c>
      <c r="T842" s="1508">
        <v>2231818</v>
      </c>
      <c r="U842" s="1508">
        <v>431818</v>
      </c>
      <c r="V842" s="1302"/>
      <c r="W842" s="1338"/>
      <c r="X842" s="2299"/>
      <c r="Y842" s="1338"/>
      <c r="Z842" s="2450"/>
      <c r="AA842" s="1342"/>
      <c r="AB842" s="1340"/>
      <c r="AC842" s="1229"/>
      <c r="AD842" s="1229"/>
      <c r="AE842" s="1229"/>
      <c r="AF842" s="1490">
        <f t="shared" si="385"/>
        <v>0</v>
      </c>
      <c r="AG842" s="1316">
        <f t="shared" si="386"/>
        <v>9190908</v>
      </c>
      <c r="AH842" s="1305"/>
      <c r="AI842" s="1313"/>
      <c r="AJ842" s="1267"/>
      <c r="AK842" s="1299"/>
      <c r="AL842" s="2538"/>
      <c r="AM842" s="2262"/>
      <c r="AN842" s="1266"/>
      <c r="AO842" s="1254"/>
      <c r="AP842" s="1491">
        <f t="shared" si="387"/>
        <v>0</v>
      </c>
      <c r="AQ842" s="1268"/>
      <c r="AR842" s="1492">
        <f t="shared" si="388"/>
        <v>0</v>
      </c>
      <c r="AS842" s="808"/>
      <c r="AT842" s="1492">
        <f t="shared" si="389"/>
        <v>0</v>
      </c>
      <c r="AU842" s="809"/>
      <c r="AV842" s="1492">
        <f t="shared" si="390"/>
        <v>0</v>
      </c>
      <c r="AW842" s="1493">
        <f t="shared" si="391"/>
        <v>0</v>
      </c>
      <c r="AX842" s="2153">
        <f t="shared" si="392"/>
        <v>0</v>
      </c>
      <c r="AY842" s="1495">
        <f t="shared" si="393"/>
        <v>0</v>
      </c>
      <c r="AZ842" s="1887"/>
      <c r="BA842" s="1508">
        <v>1331818</v>
      </c>
      <c r="BB842" s="1508">
        <v>1931818</v>
      </c>
      <c r="BC842" s="1508">
        <v>2231818</v>
      </c>
      <c r="BD842" s="1508">
        <v>431818</v>
      </c>
      <c r="BE842" s="2169"/>
      <c r="BF842" s="1229"/>
      <c r="BG842" s="1317"/>
      <c r="BH842" s="1229"/>
      <c r="BI842" s="1317"/>
      <c r="BJ842" s="1229"/>
      <c r="BK842" s="1305"/>
      <c r="BL842" s="1229"/>
      <c r="BM842" s="1229"/>
      <c r="BN842" s="1229"/>
      <c r="BO842" s="1490">
        <f t="shared" si="400"/>
        <v>0</v>
      </c>
      <c r="BP842" s="1316">
        <f t="shared" si="381"/>
        <v>9190908</v>
      </c>
      <c r="BQ842" s="1305"/>
      <c r="BS842" s="1959">
        <f t="shared" si="394"/>
        <v>4</v>
      </c>
      <c r="BT842" s="1959">
        <f t="shared" si="395"/>
        <v>2</v>
      </c>
      <c r="BU842" s="1959">
        <f t="shared" si="396"/>
        <v>0</v>
      </c>
      <c r="BV842" s="1959">
        <f t="shared" si="397"/>
        <v>0</v>
      </c>
      <c r="BW842" s="1959">
        <f t="shared" si="398"/>
        <v>9190908</v>
      </c>
    </row>
    <row r="843" spans="1:75" ht="15" customHeight="1" x14ac:dyDescent="0.25">
      <c r="A843" s="1315">
        <v>2</v>
      </c>
      <c r="B843" s="1339">
        <v>43671</v>
      </c>
      <c r="C843" s="1268">
        <v>835</v>
      </c>
      <c r="D843" s="2265" t="s">
        <v>35</v>
      </c>
      <c r="E843" s="1266" t="s">
        <v>31</v>
      </c>
      <c r="F843" s="794">
        <v>5</v>
      </c>
      <c r="G843" s="1491">
        <f t="shared" si="399"/>
        <v>6659090</v>
      </c>
      <c r="H843" s="1268"/>
      <c r="I843" s="2605">
        <f t="shared" si="374"/>
        <v>0</v>
      </c>
      <c r="J843" s="808"/>
      <c r="K843" s="2605">
        <f t="shared" si="401"/>
        <v>0</v>
      </c>
      <c r="L843" s="2768"/>
      <c r="M843" s="2605">
        <f t="shared" si="384"/>
        <v>0</v>
      </c>
      <c r="N843" s="1505">
        <f t="shared" ref="N843:N848" si="402">F843+H843+J843+L843</f>
        <v>5</v>
      </c>
      <c r="O843" s="1494">
        <f t="shared" si="382"/>
        <v>6659090</v>
      </c>
      <c r="P843" s="1494">
        <f t="shared" ref="P843:P848" si="403">+N843*40000</f>
        <v>200000</v>
      </c>
      <c r="Q843" s="1271"/>
      <c r="R843" s="1508">
        <v>1331818</v>
      </c>
      <c r="S843" s="1508">
        <v>1931818</v>
      </c>
      <c r="T843" s="1508">
        <v>2231818</v>
      </c>
      <c r="U843" s="1508">
        <v>431818</v>
      </c>
      <c r="V843" s="1302"/>
      <c r="W843" s="1338"/>
      <c r="X843" s="2299"/>
      <c r="Y843" s="1338"/>
      <c r="Z843" s="2450"/>
      <c r="AA843" s="1342"/>
      <c r="AB843" s="1340"/>
      <c r="AC843" s="1229"/>
      <c r="AD843" s="1229"/>
      <c r="AE843" s="1229"/>
      <c r="AF843" s="1490">
        <f t="shared" si="385"/>
        <v>0</v>
      </c>
      <c r="AG843" s="1316">
        <f t="shared" si="386"/>
        <v>6659090</v>
      </c>
      <c r="AH843" s="1305"/>
      <c r="AI843" s="1313"/>
      <c r="AJ843" s="1267"/>
      <c r="AK843" s="1299"/>
      <c r="AL843" s="2538"/>
      <c r="AM843" s="2262"/>
      <c r="AN843" s="1266"/>
      <c r="AO843" s="1254"/>
      <c r="AP843" s="1491">
        <f t="shared" si="387"/>
        <v>0</v>
      </c>
      <c r="AQ843" s="1268"/>
      <c r="AR843" s="1492">
        <f t="shared" si="388"/>
        <v>0</v>
      </c>
      <c r="AS843" s="808"/>
      <c r="AT843" s="1492">
        <f t="shared" si="389"/>
        <v>0</v>
      </c>
      <c r="AU843" s="809"/>
      <c r="AV843" s="1492">
        <f t="shared" si="390"/>
        <v>0</v>
      </c>
      <c r="AW843" s="1493">
        <f t="shared" si="391"/>
        <v>0</v>
      </c>
      <c r="AX843" s="2153">
        <f t="shared" si="392"/>
        <v>0</v>
      </c>
      <c r="AY843" s="1495">
        <f t="shared" si="393"/>
        <v>0</v>
      </c>
      <c r="AZ843" s="1887"/>
      <c r="BA843" s="1508">
        <v>1331818</v>
      </c>
      <c r="BB843" s="1508">
        <v>1931818</v>
      </c>
      <c r="BC843" s="1508">
        <v>2231818</v>
      </c>
      <c r="BD843" s="1508">
        <v>431818</v>
      </c>
      <c r="BE843" s="2169"/>
      <c r="BF843" s="1229"/>
      <c r="BG843" s="1317"/>
      <c r="BH843" s="1229"/>
      <c r="BI843" s="1317"/>
      <c r="BJ843" s="1229"/>
      <c r="BK843" s="1305"/>
      <c r="BL843" s="1229"/>
      <c r="BM843" s="1229"/>
      <c r="BN843" s="1229"/>
      <c r="BO843" s="1490">
        <f t="shared" si="400"/>
        <v>0</v>
      </c>
      <c r="BP843" s="1316">
        <f t="shared" si="381"/>
        <v>6659090</v>
      </c>
      <c r="BQ843" s="1305"/>
      <c r="BS843" s="1959">
        <f t="shared" si="394"/>
        <v>5</v>
      </c>
      <c r="BT843" s="1959">
        <f t="shared" si="395"/>
        <v>0</v>
      </c>
      <c r="BU843" s="1959">
        <f t="shared" si="396"/>
        <v>0</v>
      </c>
      <c r="BV843" s="1959">
        <f t="shared" si="397"/>
        <v>0</v>
      </c>
      <c r="BW843" s="1959">
        <f t="shared" si="398"/>
        <v>6659090</v>
      </c>
    </row>
    <row r="844" spans="1:75" ht="15" customHeight="1" x14ac:dyDescent="0.25">
      <c r="A844" s="1315">
        <v>3</v>
      </c>
      <c r="B844" s="1339">
        <v>43671</v>
      </c>
      <c r="C844" s="1268">
        <v>836</v>
      </c>
      <c r="D844" s="2265" t="s">
        <v>284</v>
      </c>
      <c r="E844" s="1266" t="s">
        <v>273</v>
      </c>
      <c r="F844" s="794">
        <v>7</v>
      </c>
      <c r="G844" s="1491">
        <f t="shared" si="399"/>
        <v>9322726</v>
      </c>
      <c r="H844" s="1268"/>
      <c r="I844" s="2605">
        <f t="shared" si="374"/>
        <v>0</v>
      </c>
      <c r="J844" s="808"/>
      <c r="K844" s="2605">
        <f t="shared" si="401"/>
        <v>0</v>
      </c>
      <c r="L844" s="2768">
        <v>3</v>
      </c>
      <c r="M844" s="2605">
        <f t="shared" si="384"/>
        <v>1295454</v>
      </c>
      <c r="N844" s="1505">
        <f t="shared" si="402"/>
        <v>10</v>
      </c>
      <c r="O844" s="1494">
        <f t="shared" si="382"/>
        <v>10618180</v>
      </c>
      <c r="P844" s="1494">
        <f t="shared" si="403"/>
        <v>400000</v>
      </c>
      <c r="Q844" s="1271"/>
      <c r="R844" s="1508">
        <v>1331818</v>
      </c>
      <c r="S844" s="1508">
        <v>1931818</v>
      </c>
      <c r="T844" s="1508">
        <v>2231818</v>
      </c>
      <c r="U844" s="1508">
        <v>431818</v>
      </c>
      <c r="V844" s="1302"/>
      <c r="W844" s="1338"/>
      <c r="X844" s="2299"/>
      <c r="Y844" s="1338"/>
      <c r="Z844" s="1302"/>
      <c r="AA844" s="1342"/>
      <c r="AB844" s="1340"/>
      <c r="AC844" s="1229"/>
      <c r="AD844" s="1229"/>
      <c r="AE844" s="1229"/>
      <c r="AF844" s="1490">
        <f t="shared" si="385"/>
        <v>0</v>
      </c>
      <c r="AG844" s="1316">
        <f t="shared" si="386"/>
        <v>10618180</v>
      </c>
      <c r="AH844" s="1305"/>
      <c r="AI844" s="1313"/>
      <c r="AJ844" s="1267"/>
      <c r="AK844" s="1299"/>
      <c r="AL844" s="2538"/>
      <c r="AM844" s="2262"/>
      <c r="AN844" s="1266"/>
      <c r="AO844" s="1254"/>
      <c r="AP844" s="1491">
        <f t="shared" si="387"/>
        <v>0</v>
      </c>
      <c r="AQ844" s="1268"/>
      <c r="AR844" s="1492">
        <f t="shared" si="388"/>
        <v>0</v>
      </c>
      <c r="AS844" s="808"/>
      <c r="AT844" s="1492">
        <f t="shared" si="389"/>
        <v>0</v>
      </c>
      <c r="AU844" s="809"/>
      <c r="AV844" s="1492">
        <f t="shared" si="390"/>
        <v>0</v>
      </c>
      <c r="AW844" s="1493">
        <f t="shared" si="391"/>
        <v>0</v>
      </c>
      <c r="AX844" s="2153">
        <f t="shared" si="392"/>
        <v>0</v>
      </c>
      <c r="AY844" s="1495">
        <f t="shared" si="393"/>
        <v>0</v>
      </c>
      <c r="AZ844" s="1887"/>
      <c r="BA844" s="1508">
        <v>1331818</v>
      </c>
      <c r="BB844" s="1508">
        <v>1931818</v>
      </c>
      <c r="BC844" s="1508">
        <v>2231818</v>
      </c>
      <c r="BD844" s="1508">
        <v>431818</v>
      </c>
      <c r="BE844" s="2169"/>
      <c r="BF844" s="1229"/>
      <c r="BG844" s="1317"/>
      <c r="BH844" s="1229"/>
      <c r="BI844" s="1317"/>
      <c r="BJ844" s="1229"/>
      <c r="BK844" s="1305"/>
      <c r="BL844" s="1229"/>
      <c r="BM844" s="1229"/>
      <c r="BN844" s="1229"/>
      <c r="BO844" s="1490">
        <f t="shared" si="400"/>
        <v>0</v>
      </c>
      <c r="BP844" s="1316">
        <f t="shared" si="381"/>
        <v>10618180</v>
      </c>
      <c r="BQ844" s="1305"/>
      <c r="BS844" s="1959">
        <f t="shared" si="394"/>
        <v>7</v>
      </c>
      <c r="BT844" s="1959">
        <f t="shared" si="395"/>
        <v>0</v>
      </c>
      <c r="BU844" s="1959">
        <f t="shared" si="396"/>
        <v>0</v>
      </c>
      <c r="BV844" s="1959">
        <f t="shared" si="397"/>
        <v>3</v>
      </c>
      <c r="BW844" s="1959">
        <f t="shared" si="398"/>
        <v>10618180</v>
      </c>
    </row>
    <row r="845" spans="1:75" ht="15" customHeight="1" x14ac:dyDescent="0.25">
      <c r="A845" s="1315">
        <v>4</v>
      </c>
      <c r="B845" s="1339">
        <v>43671</v>
      </c>
      <c r="C845" s="1268">
        <v>837</v>
      </c>
      <c r="D845" s="2265" t="s">
        <v>237</v>
      </c>
      <c r="E845" s="1266" t="s">
        <v>88</v>
      </c>
      <c r="F845" s="794">
        <v>5</v>
      </c>
      <c r="G845" s="1491">
        <f t="shared" si="399"/>
        <v>6659090</v>
      </c>
      <c r="H845" s="1268"/>
      <c r="I845" s="2605">
        <f t="shared" si="374"/>
        <v>0</v>
      </c>
      <c r="J845" s="808"/>
      <c r="K845" s="2605">
        <f t="shared" si="401"/>
        <v>0</v>
      </c>
      <c r="L845" s="2768"/>
      <c r="M845" s="2605">
        <f t="shared" si="384"/>
        <v>0</v>
      </c>
      <c r="N845" s="1505">
        <f t="shared" si="402"/>
        <v>5</v>
      </c>
      <c r="O845" s="1494">
        <f t="shared" si="382"/>
        <v>6659090</v>
      </c>
      <c r="P845" s="1494">
        <f t="shared" si="403"/>
        <v>200000</v>
      </c>
      <c r="Q845" s="1271"/>
      <c r="R845" s="1508">
        <v>1331818</v>
      </c>
      <c r="S845" s="1508">
        <v>1931818</v>
      </c>
      <c r="T845" s="1508">
        <v>2231818</v>
      </c>
      <c r="U845" s="1508">
        <v>431818</v>
      </c>
      <c r="V845" s="1302"/>
      <c r="W845" s="1338"/>
      <c r="X845" s="2299"/>
      <c r="Y845" s="1338"/>
      <c r="Z845" s="2450"/>
      <c r="AA845" s="1342"/>
      <c r="AB845" s="1340"/>
      <c r="AC845" s="1229"/>
      <c r="AD845" s="1229"/>
      <c r="AE845" s="1229"/>
      <c r="AF845" s="1490">
        <f t="shared" si="385"/>
        <v>0</v>
      </c>
      <c r="AG845" s="1316">
        <f t="shared" si="386"/>
        <v>6659090</v>
      </c>
      <c r="AH845" s="1305"/>
      <c r="AI845" s="1313"/>
      <c r="AJ845" s="1315"/>
      <c r="AK845" s="1299"/>
      <c r="AL845" s="2538"/>
      <c r="AM845" s="2255"/>
      <c r="AN845" s="1266"/>
      <c r="AO845" s="1254"/>
      <c r="AP845" s="1491">
        <f t="shared" si="387"/>
        <v>0</v>
      </c>
      <c r="AQ845" s="1268"/>
      <c r="AR845" s="1492">
        <f t="shared" si="388"/>
        <v>0</v>
      </c>
      <c r="AS845" s="808"/>
      <c r="AT845" s="1492">
        <f t="shared" si="389"/>
        <v>0</v>
      </c>
      <c r="AU845" s="809"/>
      <c r="AV845" s="1492">
        <f t="shared" si="390"/>
        <v>0</v>
      </c>
      <c r="AW845" s="1493">
        <f t="shared" si="391"/>
        <v>0</v>
      </c>
      <c r="AX845" s="2153">
        <f t="shared" si="392"/>
        <v>0</v>
      </c>
      <c r="AY845" s="1495">
        <f t="shared" si="393"/>
        <v>0</v>
      </c>
      <c r="AZ845" s="1887"/>
      <c r="BA845" s="1508">
        <v>1331818</v>
      </c>
      <c r="BB845" s="1508">
        <v>1931818</v>
      </c>
      <c r="BC845" s="1508">
        <v>2231818</v>
      </c>
      <c r="BD845" s="1508">
        <v>431818</v>
      </c>
      <c r="BE845" s="2169"/>
      <c r="BF845" s="1229"/>
      <c r="BG845" s="1317"/>
      <c r="BH845" s="1229"/>
      <c r="BI845" s="1317"/>
      <c r="BJ845" s="1229"/>
      <c r="BK845" s="1305"/>
      <c r="BL845" s="1229"/>
      <c r="BM845" s="1229"/>
      <c r="BN845" s="1229"/>
      <c r="BO845" s="1490">
        <f t="shared" si="400"/>
        <v>0</v>
      </c>
      <c r="BP845" s="1316">
        <f t="shared" si="381"/>
        <v>6659090</v>
      </c>
      <c r="BQ845" s="1305"/>
      <c r="BS845" s="1959">
        <f t="shared" si="394"/>
        <v>5</v>
      </c>
      <c r="BT845" s="1959">
        <f t="shared" si="395"/>
        <v>0</v>
      </c>
      <c r="BU845" s="1959">
        <f t="shared" si="396"/>
        <v>0</v>
      </c>
      <c r="BV845" s="1959">
        <f t="shared" si="397"/>
        <v>0</v>
      </c>
      <c r="BW845" s="1959">
        <f t="shared" si="398"/>
        <v>6659090</v>
      </c>
    </row>
    <row r="846" spans="1:75" ht="15" customHeight="1" x14ac:dyDescent="0.25">
      <c r="A846" s="1315">
        <v>5</v>
      </c>
      <c r="B846" s="1339">
        <v>43671</v>
      </c>
      <c r="C846" s="1268">
        <v>838</v>
      </c>
      <c r="D846" s="2265" t="s">
        <v>102</v>
      </c>
      <c r="E846" s="1266" t="s">
        <v>88</v>
      </c>
      <c r="F846" s="794">
        <v>5</v>
      </c>
      <c r="G846" s="1491">
        <f t="shared" si="399"/>
        <v>6659090</v>
      </c>
      <c r="H846" s="1268"/>
      <c r="I846" s="2605">
        <f t="shared" si="374"/>
        <v>0</v>
      </c>
      <c r="J846" s="808"/>
      <c r="K846" s="2605">
        <f t="shared" si="401"/>
        <v>0</v>
      </c>
      <c r="L846" s="2768"/>
      <c r="M846" s="2605">
        <f t="shared" si="384"/>
        <v>0</v>
      </c>
      <c r="N846" s="1505">
        <f t="shared" si="402"/>
        <v>5</v>
      </c>
      <c r="O846" s="1494">
        <f t="shared" si="382"/>
        <v>6659090</v>
      </c>
      <c r="P846" s="1494">
        <f t="shared" si="403"/>
        <v>200000</v>
      </c>
      <c r="Q846" s="1271"/>
      <c r="R846" s="1508">
        <v>1331818</v>
      </c>
      <c r="S846" s="1508">
        <v>1931818</v>
      </c>
      <c r="T846" s="1508">
        <v>2231818</v>
      </c>
      <c r="U846" s="1508">
        <v>431818</v>
      </c>
      <c r="V846" s="1302"/>
      <c r="W846" s="1338"/>
      <c r="X846" s="2299"/>
      <c r="Y846" s="1338"/>
      <c r="Z846" s="2450"/>
      <c r="AA846" s="1342"/>
      <c r="AB846" s="1340"/>
      <c r="AC846" s="1229"/>
      <c r="AD846" s="1229"/>
      <c r="AE846" s="1229"/>
      <c r="AF846" s="1490">
        <f t="shared" si="385"/>
        <v>0</v>
      </c>
      <c r="AG846" s="1316">
        <f t="shared" si="386"/>
        <v>6659090</v>
      </c>
      <c r="AH846" s="1305"/>
      <c r="AI846" s="1313"/>
      <c r="AJ846" s="1315"/>
      <c r="AK846" s="1299"/>
      <c r="AL846" s="2538"/>
      <c r="AM846" s="2255"/>
      <c r="AN846" s="1266"/>
      <c r="AO846" s="1254"/>
      <c r="AP846" s="1491">
        <f t="shared" si="387"/>
        <v>0</v>
      </c>
      <c r="AQ846" s="1268"/>
      <c r="AR846" s="1492">
        <f t="shared" si="388"/>
        <v>0</v>
      </c>
      <c r="AS846" s="808"/>
      <c r="AT846" s="1492">
        <f t="shared" si="389"/>
        <v>0</v>
      </c>
      <c r="AU846" s="809"/>
      <c r="AV846" s="1492">
        <f t="shared" si="390"/>
        <v>0</v>
      </c>
      <c r="AW846" s="1493">
        <f t="shared" si="391"/>
        <v>0</v>
      </c>
      <c r="AX846" s="2153">
        <f t="shared" si="392"/>
        <v>0</v>
      </c>
      <c r="AY846" s="1495">
        <f t="shared" si="393"/>
        <v>0</v>
      </c>
      <c r="AZ846" s="1887"/>
      <c r="BA846" s="1508">
        <v>1331818</v>
      </c>
      <c r="BB846" s="1508">
        <v>1931818</v>
      </c>
      <c r="BC846" s="1508">
        <v>2231818</v>
      </c>
      <c r="BD846" s="1508">
        <v>431818</v>
      </c>
      <c r="BE846" s="2169"/>
      <c r="BF846" s="1229"/>
      <c r="BG846" s="1317"/>
      <c r="BH846" s="1229"/>
      <c r="BI846" s="1317"/>
      <c r="BJ846" s="1229"/>
      <c r="BK846" s="1305"/>
      <c r="BL846" s="1229"/>
      <c r="BM846" s="1229"/>
      <c r="BN846" s="1229"/>
      <c r="BO846" s="1490">
        <f t="shared" si="400"/>
        <v>0</v>
      </c>
      <c r="BP846" s="1316">
        <f t="shared" si="381"/>
        <v>6659090</v>
      </c>
      <c r="BQ846" s="1305"/>
      <c r="BS846" s="1959">
        <f t="shared" si="394"/>
        <v>5</v>
      </c>
      <c r="BT846" s="1959">
        <f t="shared" si="395"/>
        <v>0</v>
      </c>
      <c r="BU846" s="1959">
        <f t="shared" si="396"/>
        <v>0</v>
      </c>
      <c r="BV846" s="1959">
        <f t="shared" si="397"/>
        <v>0</v>
      </c>
      <c r="BW846" s="1959">
        <f t="shared" si="398"/>
        <v>6659090</v>
      </c>
    </row>
    <row r="847" spans="1:75" ht="15" customHeight="1" x14ac:dyDescent="0.25">
      <c r="A847" s="1315">
        <v>6</v>
      </c>
      <c r="B847" s="1339">
        <v>43671</v>
      </c>
      <c r="C847" s="1268">
        <v>839</v>
      </c>
      <c r="D847" s="2265" t="s">
        <v>58</v>
      </c>
      <c r="E847" s="1266" t="s">
        <v>57</v>
      </c>
      <c r="F847" s="794">
        <v>5</v>
      </c>
      <c r="G847" s="1491">
        <f t="shared" si="399"/>
        <v>6659090</v>
      </c>
      <c r="H847" s="1268"/>
      <c r="I847" s="2605">
        <f t="shared" si="374"/>
        <v>0</v>
      </c>
      <c r="J847" s="808"/>
      <c r="K847" s="2605">
        <f t="shared" si="401"/>
        <v>0</v>
      </c>
      <c r="L847" s="2768"/>
      <c r="M847" s="2605">
        <f t="shared" si="384"/>
        <v>0</v>
      </c>
      <c r="N847" s="1505">
        <f t="shared" si="402"/>
        <v>5</v>
      </c>
      <c r="O847" s="1494">
        <f t="shared" si="382"/>
        <v>6659090</v>
      </c>
      <c r="P847" s="1494">
        <f t="shared" si="403"/>
        <v>200000</v>
      </c>
      <c r="Q847" s="1271"/>
      <c r="R847" s="1508">
        <v>1331818</v>
      </c>
      <c r="S847" s="1508">
        <v>1931818</v>
      </c>
      <c r="T847" s="1508">
        <v>2231818</v>
      </c>
      <c r="U847" s="1508">
        <v>431818</v>
      </c>
      <c r="V847" s="1302"/>
      <c r="W847" s="1338"/>
      <c r="X847" s="2299"/>
      <c r="Y847" s="1338"/>
      <c r="Z847" s="2450"/>
      <c r="AA847" s="1342"/>
      <c r="AB847" s="1340"/>
      <c r="AC847" s="1229"/>
      <c r="AD847" s="1229"/>
      <c r="AE847" s="1229"/>
      <c r="AF847" s="1490">
        <f t="shared" si="385"/>
        <v>0</v>
      </c>
      <c r="AG847" s="1316">
        <f t="shared" si="386"/>
        <v>6659090</v>
      </c>
      <c r="AH847" s="1305"/>
      <c r="AI847" s="1313"/>
      <c r="AJ847" s="1315"/>
      <c r="AK847" s="1299"/>
      <c r="AL847" s="2538"/>
      <c r="AM847" s="2255"/>
      <c r="AN847" s="1266"/>
      <c r="AO847" s="1254"/>
      <c r="AP847" s="1491">
        <f t="shared" si="387"/>
        <v>0</v>
      </c>
      <c r="AQ847" s="1268"/>
      <c r="AR847" s="1492">
        <f t="shared" si="388"/>
        <v>0</v>
      </c>
      <c r="AS847" s="808"/>
      <c r="AT847" s="1492">
        <f t="shared" si="389"/>
        <v>0</v>
      </c>
      <c r="AU847" s="809"/>
      <c r="AV847" s="1492">
        <f t="shared" si="390"/>
        <v>0</v>
      </c>
      <c r="AW847" s="1493">
        <f t="shared" si="391"/>
        <v>0</v>
      </c>
      <c r="AX847" s="2153">
        <f t="shared" si="392"/>
        <v>0</v>
      </c>
      <c r="AY847" s="1495">
        <f t="shared" si="393"/>
        <v>0</v>
      </c>
      <c r="AZ847" s="1887"/>
      <c r="BA847" s="1508">
        <v>1331818</v>
      </c>
      <c r="BB847" s="1508">
        <v>1931818</v>
      </c>
      <c r="BC847" s="1508">
        <v>2231818</v>
      </c>
      <c r="BD847" s="1508">
        <v>431818</v>
      </c>
      <c r="BE847" s="2169"/>
      <c r="BF847" s="1229"/>
      <c r="BG847" s="1317"/>
      <c r="BH847" s="1229"/>
      <c r="BI847" s="1317"/>
      <c r="BJ847" s="1229"/>
      <c r="BK847" s="1305"/>
      <c r="BL847" s="1229"/>
      <c r="BM847" s="1229"/>
      <c r="BN847" s="1229"/>
      <c r="BO847" s="1490">
        <f t="shared" si="400"/>
        <v>0</v>
      </c>
      <c r="BP847" s="1316">
        <f t="shared" si="381"/>
        <v>6659090</v>
      </c>
      <c r="BQ847" s="1305"/>
      <c r="BS847" s="1959">
        <f t="shared" si="394"/>
        <v>5</v>
      </c>
      <c r="BT847" s="1959">
        <f t="shared" si="395"/>
        <v>0</v>
      </c>
      <c r="BU847" s="1959">
        <f t="shared" si="396"/>
        <v>0</v>
      </c>
      <c r="BV847" s="1959">
        <f t="shared" si="397"/>
        <v>0</v>
      </c>
      <c r="BW847" s="1959">
        <f t="shared" si="398"/>
        <v>6659090</v>
      </c>
    </row>
    <row r="848" spans="1:75" ht="15" customHeight="1" x14ac:dyDescent="0.25">
      <c r="A848" s="1315">
        <v>7</v>
      </c>
      <c r="B848" s="1339">
        <v>43671</v>
      </c>
      <c r="C848" s="1268">
        <v>840</v>
      </c>
      <c r="D848" s="2265" t="s">
        <v>103</v>
      </c>
      <c r="E848" s="1266" t="s">
        <v>57</v>
      </c>
      <c r="F848" s="794">
        <v>5</v>
      </c>
      <c r="G848" s="1491">
        <f t="shared" si="399"/>
        <v>6659090</v>
      </c>
      <c r="H848" s="1268"/>
      <c r="I848" s="2605">
        <f t="shared" si="374"/>
        <v>0</v>
      </c>
      <c r="J848" s="808"/>
      <c r="K848" s="2605">
        <f t="shared" si="401"/>
        <v>0</v>
      </c>
      <c r="L848" s="2768"/>
      <c r="M848" s="2605">
        <f t="shared" si="384"/>
        <v>0</v>
      </c>
      <c r="N848" s="1505">
        <f t="shared" si="402"/>
        <v>5</v>
      </c>
      <c r="O848" s="1494">
        <f t="shared" si="382"/>
        <v>6659090</v>
      </c>
      <c r="P848" s="1494">
        <f t="shared" si="403"/>
        <v>200000</v>
      </c>
      <c r="Q848" s="1271"/>
      <c r="R848" s="1508">
        <v>1331818</v>
      </c>
      <c r="S848" s="1508">
        <v>1931818</v>
      </c>
      <c r="T848" s="1508">
        <v>2231818</v>
      </c>
      <c r="U848" s="1508">
        <v>431818</v>
      </c>
      <c r="V848" s="1302"/>
      <c r="W848" s="1338"/>
      <c r="X848" s="2299"/>
      <c r="Y848" s="1338"/>
      <c r="Z848" s="2450"/>
      <c r="AA848" s="1342"/>
      <c r="AB848" s="1340"/>
      <c r="AC848" s="1229"/>
      <c r="AD848" s="1229"/>
      <c r="AE848" s="1229"/>
      <c r="AF848" s="1490">
        <f t="shared" si="385"/>
        <v>0</v>
      </c>
      <c r="AG848" s="1316">
        <f t="shared" si="386"/>
        <v>6659090</v>
      </c>
      <c r="AH848" s="1305"/>
      <c r="AI848" s="1313"/>
      <c r="AJ848" s="1315"/>
      <c r="AK848" s="1299"/>
      <c r="AL848" s="2538"/>
      <c r="AM848" s="2255"/>
      <c r="AN848" s="1266"/>
      <c r="AO848" s="1254"/>
      <c r="AP848" s="1491">
        <f t="shared" si="387"/>
        <v>0</v>
      </c>
      <c r="AQ848" s="1268"/>
      <c r="AR848" s="1492">
        <f t="shared" si="388"/>
        <v>0</v>
      </c>
      <c r="AS848" s="808"/>
      <c r="AT848" s="1492">
        <f t="shared" si="389"/>
        <v>0</v>
      </c>
      <c r="AU848" s="809"/>
      <c r="AV848" s="1492">
        <f t="shared" si="390"/>
        <v>0</v>
      </c>
      <c r="AW848" s="1493">
        <f t="shared" si="391"/>
        <v>0</v>
      </c>
      <c r="AX848" s="2153">
        <f t="shared" si="392"/>
        <v>0</v>
      </c>
      <c r="AY848" s="1495">
        <f t="shared" si="393"/>
        <v>0</v>
      </c>
      <c r="AZ848" s="1887"/>
      <c r="BA848" s="1508">
        <v>1331818</v>
      </c>
      <c r="BB848" s="1508">
        <v>1931818</v>
      </c>
      <c r="BC848" s="1508">
        <v>2231818</v>
      </c>
      <c r="BD848" s="1508">
        <v>431818</v>
      </c>
      <c r="BE848" s="2169"/>
      <c r="BF848" s="1229"/>
      <c r="BG848" s="1302"/>
      <c r="BH848" s="1229"/>
      <c r="BI848" s="1317"/>
      <c r="BJ848" s="1229"/>
      <c r="BK848" s="1305"/>
      <c r="BL848" s="1229"/>
      <c r="BM848" s="1229"/>
      <c r="BN848" s="1229"/>
      <c r="BO848" s="1490">
        <f t="shared" si="400"/>
        <v>0</v>
      </c>
      <c r="BP848" s="1316">
        <f t="shared" si="381"/>
        <v>6659090</v>
      </c>
      <c r="BQ848" s="1305"/>
      <c r="BS848" s="1959">
        <f t="shared" si="394"/>
        <v>5</v>
      </c>
      <c r="BT848" s="1959">
        <f t="shared" si="395"/>
        <v>0</v>
      </c>
      <c r="BU848" s="1959">
        <f t="shared" si="396"/>
        <v>0</v>
      </c>
      <c r="BV848" s="1959">
        <f t="shared" si="397"/>
        <v>0</v>
      </c>
      <c r="BW848" s="1959">
        <f t="shared" si="398"/>
        <v>6659090</v>
      </c>
    </row>
    <row r="849" spans="1:75" ht="15" customHeight="1" x14ac:dyDescent="0.25">
      <c r="A849" s="1315">
        <v>8</v>
      </c>
      <c r="B849" s="1339">
        <v>43671</v>
      </c>
      <c r="C849" s="1268">
        <v>841</v>
      </c>
      <c r="D849" s="2265" t="s">
        <v>81</v>
      </c>
      <c r="E849" s="1266" t="s">
        <v>31</v>
      </c>
      <c r="F849" s="794">
        <v>9</v>
      </c>
      <c r="G849" s="1491">
        <f t="shared" si="399"/>
        <v>11986362</v>
      </c>
      <c r="H849" s="1268"/>
      <c r="I849" s="2605">
        <f t="shared" si="374"/>
        <v>0</v>
      </c>
      <c r="J849" s="808"/>
      <c r="K849" s="2605">
        <f t="shared" si="401"/>
        <v>0</v>
      </c>
      <c r="L849" s="2768">
        <v>2</v>
      </c>
      <c r="M849" s="2605">
        <f t="shared" si="384"/>
        <v>863636</v>
      </c>
      <c r="N849" s="1505">
        <f>F849+H849+J849+L849</f>
        <v>11</v>
      </c>
      <c r="O849" s="1494">
        <f t="shared" ref="O849:O912" si="404">G849+I849+K849+M849</f>
        <v>12849998</v>
      </c>
      <c r="P849" s="1494">
        <f>+N849*40000</f>
        <v>440000</v>
      </c>
      <c r="Q849" s="1271"/>
      <c r="R849" s="1508">
        <v>1331818</v>
      </c>
      <c r="S849" s="1508">
        <v>1931818</v>
      </c>
      <c r="T849" s="1508">
        <v>2231818</v>
      </c>
      <c r="U849" s="1508">
        <v>431818</v>
      </c>
      <c r="V849" s="1302"/>
      <c r="W849" s="1338"/>
      <c r="X849" s="2299"/>
      <c r="Y849" s="1338"/>
      <c r="Z849" s="2450"/>
      <c r="AA849" s="1342"/>
      <c r="AB849" s="1340"/>
      <c r="AC849" s="1229"/>
      <c r="AD849" s="1229"/>
      <c r="AE849" s="1229"/>
      <c r="AF849" s="1490">
        <f t="shared" si="385"/>
        <v>0</v>
      </c>
      <c r="AG849" s="1316">
        <f t="shared" si="386"/>
        <v>12849998</v>
      </c>
      <c r="AH849" s="1305"/>
      <c r="AI849" s="1313"/>
      <c r="AJ849" s="1267"/>
      <c r="AK849" s="1299"/>
      <c r="AL849" s="2538"/>
      <c r="AM849" s="2262"/>
      <c r="AN849" s="1266"/>
      <c r="AO849" s="1254"/>
      <c r="AP849" s="1491">
        <f t="shared" si="387"/>
        <v>0</v>
      </c>
      <c r="AQ849" s="1268"/>
      <c r="AR849" s="1492">
        <f t="shared" si="388"/>
        <v>0</v>
      </c>
      <c r="AS849" s="808"/>
      <c r="AT849" s="1492">
        <f t="shared" si="389"/>
        <v>0</v>
      </c>
      <c r="AU849" s="809"/>
      <c r="AV849" s="1492">
        <f t="shared" si="390"/>
        <v>0</v>
      </c>
      <c r="AW849" s="1493">
        <f t="shared" si="391"/>
        <v>0</v>
      </c>
      <c r="AX849" s="2153">
        <f t="shared" si="392"/>
        <v>0</v>
      </c>
      <c r="AY849" s="1495">
        <f t="shared" si="393"/>
        <v>0</v>
      </c>
      <c r="AZ849" s="1887"/>
      <c r="BA849" s="1508">
        <v>1331818</v>
      </c>
      <c r="BB849" s="1508">
        <v>1931818</v>
      </c>
      <c r="BC849" s="1508">
        <v>2231818</v>
      </c>
      <c r="BD849" s="1508">
        <v>431818</v>
      </c>
      <c r="BE849" s="2169"/>
      <c r="BF849" s="1229"/>
      <c r="BG849" s="1302"/>
      <c r="BH849" s="1229"/>
      <c r="BI849" s="1302"/>
      <c r="BJ849" s="1229"/>
      <c r="BK849" s="1305"/>
      <c r="BL849" s="1229"/>
      <c r="BM849" s="1229"/>
      <c r="BN849" s="1229"/>
      <c r="BO849" s="1490">
        <f t="shared" si="400"/>
        <v>0</v>
      </c>
      <c r="BP849" s="1316">
        <f t="shared" si="381"/>
        <v>12849998</v>
      </c>
      <c r="BQ849" s="1305"/>
      <c r="BS849" s="1959">
        <f t="shared" si="394"/>
        <v>9</v>
      </c>
      <c r="BT849" s="1959">
        <f t="shared" si="395"/>
        <v>0</v>
      </c>
      <c r="BU849" s="1959">
        <f t="shared" si="396"/>
        <v>0</v>
      </c>
      <c r="BV849" s="1959">
        <f t="shared" si="397"/>
        <v>2</v>
      </c>
      <c r="BW849" s="1959">
        <f t="shared" si="398"/>
        <v>12849998</v>
      </c>
    </row>
    <row r="850" spans="1:75" ht="15" customHeight="1" x14ac:dyDescent="0.25">
      <c r="A850" s="1315">
        <v>9</v>
      </c>
      <c r="B850" s="1339">
        <v>43671</v>
      </c>
      <c r="C850" s="1268">
        <v>842</v>
      </c>
      <c r="D850" s="2265" t="s">
        <v>285</v>
      </c>
      <c r="E850" s="1266" t="s">
        <v>273</v>
      </c>
      <c r="F850" s="794">
        <v>6</v>
      </c>
      <c r="G850" s="1491">
        <f t="shared" si="399"/>
        <v>7990908</v>
      </c>
      <c r="H850" s="1268"/>
      <c r="I850" s="2605">
        <f t="shared" si="374"/>
        <v>0</v>
      </c>
      <c r="J850" s="808"/>
      <c r="K850" s="2605">
        <f t="shared" si="401"/>
        <v>0</v>
      </c>
      <c r="L850" s="2768"/>
      <c r="M850" s="2605">
        <f t="shared" si="384"/>
        <v>0</v>
      </c>
      <c r="N850" s="1505">
        <f t="shared" ref="N850:N855" si="405">F850+H850+J850+L850</f>
        <v>6</v>
      </c>
      <c r="O850" s="1494">
        <f t="shared" si="404"/>
        <v>7990908</v>
      </c>
      <c r="P850" s="1494">
        <f t="shared" ref="P850:P855" si="406">+N850*40000</f>
        <v>240000</v>
      </c>
      <c r="Q850" s="1271"/>
      <c r="R850" s="1508">
        <v>1331818</v>
      </c>
      <c r="S850" s="1508">
        <v>1931818</v>
      </c>
      <c r="T850" s="1508">
        <v>2231818</v>
      </c>
      <c r="U850" s="1508">
        <v>431818</v>
      </c>
      <c r="V850" s="1302"/>
      <c r="W850" s="1338"/>
      <c r="X850" s="2299"/>
      <c r="Y850" s="1338"/>
      <c r="Z850" s="2450"/>
      <c r="AA850" s="1342"/>
      <c r="AB850" s="1340"/>
      <c r="AC850" s="1229"/>
      <c r="AD850" s="1229"/>
      <c r="AE850" s="1229"/>
      <c r="AF850" s="1490">
        <f t="shared" si="385"/>
        <v>0</v>
      </c>
      <c r="AG850" s="1316">
        <f t="shared" si="386"/>
        <v>7990908</v>
      </c>
      <c r="AH850" s="1305"/>
      <c r="AI850" s="1313"/>
      <c r="AJ850" s="1267"/>
      <c r="AK850" s="1299"/>
      <c r="AL850" s="2538"/>
      <c r="AM850" s="2262"/>
      <c r="AN850" s="1266"/>
      <c r="AO850" s="1254"/>
      <c r="AP850" s="1491">
        <f t="shared" si="387"/>
        <v>0</v>
      </c>
      <c r="AQ850" s="1268"/>
      <c r="AR850" s="1492">
        <f t="shared" si="388"/>
        <v>0</v>
      </c>
      <c r="AS850" s="808"/>
      <c r="AT850" s="1492">
        <f t="shared" si="389"/>
        <v>0</v>
      </c>
      <c r="AU850" s="809"/>
      <c r="AV850" s="1492">
        <f t="shared" si="390"/>
        <v>0</v>
      </c>
      <c r="AW850" s="1493">
        <f t="shared" si="391"/>
        <v>0</v>
      </c>
      <c r="AX850" s="2153">
        <f t="shared" si="392"/>
        <v>0</v>
      </c>
      <c r="AY850" s="1495">
        <f t="shared" si="393"/>
        <v>0</v>
      </c>
      <c r="AZ850" s="1887"/>
      <c r="BA850" s="1508">
        <v>1331818</v>
      </c>
      <c r="BB850" s="1508">
        <v>1931818</v>
      </c>
      <c r="BC850" s="1508">
        <v>2231818</v>
      </c>
      <c r="BD850" s="1508">
        <v>431818</v>
      </c>
      <c r="BE850" s="2169"/>
      <c r="BF850" s="1229"/>
      <c r="BG850" s="1317"/>
      <c r="BH850" s="1229"/>
      <c r="BI850" s="1317"/>
      <c r="BJ850" s="1229"/>
      <c r="BK850" s="1305"/>
      <c r="BL850" s="1229"/>
      <c r="BM850" s="1229"/>
      <c r="BN850" s="1229"/>
      <c r="BO850" s="1490">
        <f t="shared" si="400"/>
        <v>0</v>
      </c>
      <c r="BP850" s="1316">
        <f t="shared" si="381"/>
        <v>7990908</v>
      </c>
      <c r="BQ850" s="1305"/>
      <c r="BS850" s="1959">
        <f t="shared" si="394"/>
        <v>6</v>
      </c>
      <c r="BT850" s="1959">
        <f t="shared" si="395"/>
        <v>0</v>
      </c>
      <c r="BU850" s="1959">
        <f t="shared" si="396"/>
        <v>0</v>
      </c>
      <c r="BV850" s="1959">
        <f t="shared" si="397"/>
        <v>0</v>
      </c>
      <c r="BW850" s="1959">
        <f t="shared" si="398"/>
        <v>7990908</v>
      </c>
    </row>
    <row r="851" spans="1:75" ht="15" customHeight="1" x14ac:dyDescent="0.25">
      <c r="A851" s="1315">
        <v>10</v>
      </c>
      <c r="B851" s="1339">
        <v>43671</v>
      </c>
      <c r="C851" s="1268">
        <v>843</v>
      </c>
      <c r="D851" s="2265" t="s">
        <v>44</v>
      </c>
      <c r="E851" s="1266" t="s">
        <v>273</v>
      </c>
      <c r="F851" s="794">
        <v>4</v>
      </c>
      <c r="G851" s="1491">
        <f t="shared" si="399"/>
        <v>5327272</v>
      </c>
      <c r="H851" s="1268">
        <v>1</v>
      </c>
      <c r="I851" s="2605">
        <f t="shared" si="374"/>
        <v>1931818</v>
      </c>
      <c r="J851" s="808"/>
      <c r="K851" s="2605">
        <f t="shared" si="401"/>
        <v>0</v>
      </c>
      <c r="L851" s="2768"/>
      <c r="M851" s="2605">
        <f t="shared" si="384"/>
        <v>0</v>
      </c>
      <c r="N851" s="1505">
        <f t="shared" si="405"/>
        <v>5</v>
      </c>
      <c r="O851" s="1494">
        <f t="shared" si="404"/>
        <v>7259090</v>
      </c>
      <c r="P851" s="1494">
        <f t="shared" si="406"/>
        <v>200000</v>
      </c>
      <c r="Q851" s="1271"/>
      <c r="R851" s="1508">
        <v>1331818</v>
      </c>
      <c r="S851" s="1508">
        <v>1931818</v>
      </c>
      <c r="T851" s="1508">
        <v>2231818</v>
      </c>
      <c r="U851" s="1508">
        <v>431818</v>
      </c>
      <c r="V851" s="1302"/>
      <c r="W851" s="1338"/>
      <c r="X851" s="2299"/>
      <c r="Y851" s="1338"/>
      <c r="Z851" s="2450"/>
      <c r="AA851" s="1342"/>
      <c r="AB851" s="1340"/>
      <c r="AC851" s="1229"/>
      <c r="AD851" s="1229"/>
      <c r="AE851" s="1229"/>
      <c r="AF851" s="1490">
        <f t="shared" si="385"/>
        <v>0</v>
      </c>
      <c r="AG851" s="1316">
        <f t="shared" si="386"/>
        <v>7259090</v>
      </c>
      <c r="AH851" s="1305"/>
      <c r="AI851" s="1313"/>
      <c r="AJ851" s="1267"/>
      <c r="AK851" s="1299"/>
      <c r="AL851" s="2538"/>
      <c r="AM851" s="2262"/>
      <c r="AN851" s="1266"/>
      <c r="AO851" s="1254"/>
      <c r="AP851" s="1491">
        <f t="shared" si="387"/>
        <v>0</v>
      </c>
      <c r="AQ851" s="1268"/>
      <c r="AR851" s="1492">
        <f t="shared" si="388"/>
        <v>0</v>
      </c>
      <c r="AS851" s="808"/>
      <c r="AT851" s="1492">
        <f t="shared" si="389"/>
        <v>0</v>
      </c>
      <c r="AU851" s="809"/>
      <c r="AV851" s="1492">
        <f t="shared" si="390"/>
        <v>0</v>
      </c>
      <c r="AW851" s="1493">
        <f t="shared" si="391"/>
        <v>0</v>
      </c>
      <c r="AX851" s="2153">
        <f t="shared" si="392"/>
        <v>0</v>
      </c>
      <c r="AY851" s="1495">
        <f t="shared" si="393"/>
        <v>0</v>
      </c>
      <c r="AZ851" s="1887"/>
      <c r="BA851" s="1508">
        <v>1331818</v>
      </c>
      <c r="BB851" s="1508">
        <v>1931818</v>
      </c>
      <c r="BC851" s="1508">
        <v>2231818</v>
      </c>
      <c r="BD851" s="1508">
        <v>431818</v>
      </c>
      <c r="BE851" s="2169"/>
      <c r="BF851" s="1229"/>
      <c r="BG851" s="1302"/>
      <c r="BH851" s="1229"/>
      <c r="BI851" s="1317"/>
      <c r="BJ851" s="1229"/>
      <c r="BK851" s="1305"/>
      <c r="BL851" s="1229"/>
      <c r="BM851" s="1229"/>
      <c r="BN851" s="1229"/>
      <c r="BO851" s="1490">
        <f t="shared" si="400"/>
        <v>0</v>
      </c>
      <c r="BP851" s="1316">
        <f t="shared" si="381"/>
        <v>7259090</v>
      </c>
      <c r="BQ851" s="1305"/>
      <c r="BS851" s="1959">
        <f t="shared" si="394"/>
        <v>4</v>
      </c>
      <c r="BT851" s="1959">
        <f t="shared" si="395"/>
        <v>1</v>
      </c>
      <c r="BU851" s="1959">
        <f t="shared" si="396"/>
        <v>0</v>
      </c>
      <c r="BV851" s="1959">
        <f t="shared" si="397"/>
        <v>0</v>
      </c>
      <c r="BW851" s="1959">
        <f t="shared" si="398"/>
        <v>7259090</v>
      </c>
    </row>
    <row r="852" spans="1:75" ht="15" customHeight="1" x14ac:dyDescent="0.25">
      <c r="A852" s="1315">
        <v>11</v>
      </c>
      <c r="B852" s="1339">
        <v>43671</v>
      </c>
      <c r="C852" s="1268">
        <v>844</v>
      </c>
      <c r="D852" s="2265" t="s">
        <v>47</v>
      </c>
      <c r="E852" s="1266" t="s">
        <v>273</v>
      </c>
      <c r="F852" s="794">
        <v>3</v>
      </c>
      <c r="G852" s="1491">
        <f t="shared" si="399"/>
        <v>3995454</v>
      </c>
      <c r="H852" s="1268">
        <v>1</v>
      </c>
      <c r="I852" s="2605">
        <f t="shared" si="374"/>
        <v>1931818</v>
      </c>
      <c r="J852" s="808"/>
      <c r="K852" s="2605">
        <f t="shared" si="401"/>
        <v>0</v>
      </c>
      <c r="L852" s="2768">
        <v>2</v>
      </c>
      <c r="M852" s="2605">
        <f t="shared" si="384"/>
        <v>863636</v>
      </c>
      <c r="N852" s="1505">
        <f t="shared" si="405"/>
        <v>6</v>
      </c>
      <c r="O852" s="1494">
        <f t="shared" si="404"/>
        <v>6790908</v>
      </c>
      <c r="P852" s="1494">
        <f t="shared" si="406"/>
        <v>240000</v>
      </c>
      <c r="Q852" s="1271"/>
      <c r="R852" s="1508">
        <v>1331818</v>
      </c>
      <c r="S852" s="1508">
        <v>1931818</v>
      </c>
      <c r="T852" s="1508">
        <v>2231818</v>
      </c>
      <c r="U852" s="1508">
        <v>431818</v>
      </c>
      <c r="V852" s="1302"/>
      <c r="W852" s="1338"/>
      <c r="X852" s="2299"/>
      <c r="Y852" s="1338"/>
      <c r="Z852" s="2450"/>
      <c r="AA852" s="1342"/>
      <c r="AB852" s="1340"/>
      <c r="AC852" s="1229"/>
      <c r="AD852" s="1229"/>
      <c r="AE852" s="1229"/>
      <c r="AF852" s="1490">
        <f t="shared" si="385"/>
        <v>0</v>
      </c>
      <c r="AG852" s="1316">
        <f t="shared" si="386"/>
        <v>6790908</v>
      </c>
      <c r="AH852" s="1305"/>
      <c r="AI852" s="1313"/>
      <c r="AJ852" s="1267"/>
      <c r="AK852" s="1299"/>
      <c r="AL852" s="2538"/>
      <c r="AM852" s="2262"/>
      <c r="AN852" s="1266"/>
      <c r="AO852" s="1254"/>
      <c r="AP852" s="1491">
        <f t="shared" si="387"/>
        <v>0</v>
      </c>
      <c r="AQ852" s="1268"/>
      <c r="AR852" s="1492">
        <f t="shared" si="388"/>
        <v>0</v>
      </c>
      <c r="AS852" s="808"/>
      <c r="AT852" s="1492">
        <f t="shared" si="389"/>
        <v>0</v>
      </c>
      <c r="AU852" s="809"/>
      <c r="AV852" s="1492">
        <f t="shared" si="390"/>
        <v>0</v>
      </c>
      <c r="AW852" s="1493">
        <f t="shared" si="391"/>
        <v>0</v>
      </c>
      <c r="AX852" s="2153">
        <f t="shared" si="392"/>
        <v>0</v>
      </c>
      <c r="AY852" s="1495">
        <f t="shared" si="393"/>
        <v>0</v>
      </c>
      <c r="AZ852" s="1887"/>
      <c r="BA852" s="1508">
        <v>1331818</v>
      </c>
      <c r="BB852" s="1508">
        <v>1931818</v>
      </c>
      <c r="BC852" s="1508">
        <v>2231818</v>
      </c>
      <c r="BD852" s="1508">
        <v>431818</v>
      </c>
      <c r="BE852" s="2169"/>
      <c r="BF852" s="1229"/>
      <c r="BG852" s="1317"/>
      <c r="BH852" s="1229"/>
      <c r="BI852" s="1317"/>
      <c r="BJ852" s="1229"/>
      <c r="BK852" s="1305"/>
      <c r="BL852" s="1229"/>
      <c r="BM852" s="1229"/>
      <c r="BN852" s="1229"/>
      <c r="BO852" s="1490">
        <f t="shared" si="400"/>
        <v>0</v>
      </c>
      <c r="BP852" s="1316">
        <f t="shared" si="381"/>
        <v>6790908</v>
      </c>
      <c r="BQ852" s="1305"/>
      <c r="BS852" s="1959">
        <f t="shared" si="394"/>
        <v>3</v>
      </c>
      <c r="BT852" s="1959">
        <f t="shared" si="395"/>
        <v>1</v>
      </c>
      <c r="BU852" s="1959">
        <f t="shared" si="396"/>
        <v>0</v>
      </c>
      <c r="BV852" s="1959">
        <f t="shared" si="397"/>
        <v>2</v>
      </c>
      <c r="BW852" s="1959">
        <f t="shared" si="398"/>
        <v>6790908</v>
      </c>
    </row>
    <row r="853" spans="1:75" ht="15" customHeight="1" x14ac:dyDescent="0.25">
      <c r="A853" s="1315">
        <v>12</v>
      </c>
      <c r="B853" s="1339">
        <v>43671</v>
      </c>
      <c r="C853" s="1268">
        <v>845</v>
      </c>
      <c r="D853" s="2265" t="s">
        <v>46</v>
      </c>
      <c r="E853" s="1266" t="s">
        <v>273</v>
      </c>
      <c r="F853" s="794">
        <v>3</v>
      </c>
      <c r="G853" s="1491">
        <f t="shared" si="399"/>
        <v>3995454</v>
      </c>
      <c r="H853" s="1268">
        <v>1</v>
      </c>
      <c r="I853" s="2605">
        <f t="shared" si="374"/>
        <v>1931818</v>
      </c>
      <c r="J853" s="808"/>
      <c r="K853" s="2605">
        <f t="shared" si="401"/>
        <v>0</v>
      </c>
      <c r="L853" s="2768">
        <v>1</v>
      </c>
      <c r="M853" s="2605">
        <f t="shared" si="384"/>
        <v>431818</v>
      </c>
      <c r="N853" s="1505">
        <f t="shared" si="405"/>
        <v>5</v>
      </c>
      <c r="O853" s="1494">
        <f t="shared" si="404"/>
        <v>6359090</v>
      </c>
      <c r="P853" s="1494">
        <f t="shared" si="406"/>
        <v>200000</v>
      </c>
      <c r="Q853" s="1271"/>
      <c r="R853" s="1508">
        <v>1331818</v>
      </c>
      <c r="S853" s="1508">
        <v>1931818</v>
      </c>
      <c r="T853" s="1508">
        <v>2231818</v>
      </c>
      <c r="U853" s="1508">
        <v>431818</v>
      </c>
      <c r="V853" s="1302"/>
      <c r="W853" s="1338"/>
      <c r="X853" s="2299"/>
      <c r="Y853" s="1338"/>
      <c r="Z853" s="2450"/>
      <c r="AA853" s="1342"/>
      <c r="AB853" s="1340"/>
      <c r="AC853" s="1229"/>
      <c r="AD853" s="1229"/>
      <c r="AE853" s="1229"/>
      <c r="AF853" s="1490">
        <f t="shared" si="385"/>
        <v>0</v>
      </c>
      <c r="AG853" s="1316">
        <f t="shared" si="386"/>
        <v>6359090</v>
      </c>
      <c r="AH853" s="1305"/>
      <c r="AI853" s="1313"/>
      <c r="AJ853" s="1267"/>
      <c r="AK853" s="1299"/>
      <c r="AL853" s="2538"/>
      <c r="AM853" s="2262"/>
      <c r="AN853" s="1266"/>
      <c r="AO853" s="1254"/>
      <c r="AP853" s="1491">
        <f t="shared" si="387"/>
        <v>0</v>
      </c>
      <c r="AQ853" s="1268"/>
      <c r="AR853" s="1492">
        <f t="shared" si="388"/>
        <v>0</v>
      </c>
      <c r="AS853" s="808"/>
      <c r="AT853" s="1492">
        <f t="shared" si="389"/>
        <v>0</v>
      </c>
      <c r="AU853" s="809"/>
      <c r="AV853" s="1492">
        <f t="shared" si="390"/>
        <v>0</v>
      </c>
      <c r="AW853" s="1493">
        <f t="shared" si="391"/>
        <v>0</v>
      </c>
      <c r="AX853" s="2153">
        <f t="shared" si="392"/>
        <v>0</v>
      </c>
      <c r="AY853" s="1495">
        <f t="shared" si="393"/>
        <v>0</v>
      </c>
      <c r="AZ853" s="1887"/>
      <c r="BA853" s="1508">
        <v>1331818</v>
      </c>
      <c r="BB853" s="1508">
        <v>1931818</v>
      </c>
      <c r="BC853" s="1508">
        <v>2231818</v>
      </c>
      <c r="BD853" s="1508">
        <v>431818</v>
      </c>
      <c r="BE853" s="2169"/>
      <c r="BF853" s="1229"/>
      <c r="BG853" s="1317"/>
      <c r="BH853" s="1229"/>
      <c r="BI853" s="1317"/>
      <c r="BJ853" s="1229"/>
      <c r="BK853" s="1305"/>
      <c r="BL853" s="1229"/>
      <c r="BM853" s="1229"/>
      <c r="BN853" s="1229"/>
      <c r="BO853" s="1490">
        <f t="shared" si="400"/>
        <v>0</v>
      </c>
      <c r="BP853" s="1316">
        <f t="shared" si="381"/>
        <v>6359090</v>
      </c>
      <c r="BQ853" s="1305"/>
      <c r="BS853" s="1959">
        <f t="shared" si="394"/>
        <v>3</v>
      </c>
      <c r="BT853" s="1959">
        <f t="shared" si="395"/>
        <v>1</v>
      </c>
      <c r="BU853" s="1959">
        <f t="shared" si="396"/>
        <v>0</v>
      </c>
      <c r="BV853" s="1959">
        <f t="shared" si="397"/>
        <v>1</v>
      </c>
      <c r="BW853" s="1959">
        <f t="shared" si="398"/>
        <v>6359090</v>
      </c>
    </row>
    <row r="854" spans="1:75" ht="15" customHeight="1" x14ac:dyDescent="0.25">
      <c r="A854" s="1315">
        <v>13</v>
      </c>
      <c r="B854" s="1339">
        <v>43671</v>
      </c>
      <c r="C854" s="1268">
        <v>846</v>
      </c>
      <c r="D854" s="2265" t="s">
        <v>83</v>
      </c>
      <c r="E854" s="1266" t="s">
        <v>273</v>
      </c>
      <c r="F854" s="794">
        <v>9</v>
      </c>
      <c r="G854" s="1491">
        <f t="shared" si="399"/>
        <v>11986362</v>
      </c>
      <c r="H854" s="1268"/>
      <c r="I854" s="2605">
        <f t="shared" si="374"/>
        <v>0</v>
      </c>
      <c r="J854" s="808"/>
      <c r="K854" s="2605">
        <f t="shared" si="401"/>
        <v>0</v>
      </c>
      <c r="L854" s="2768">
        <v>1</v>
      </c>
      <c r="M854" s="2605">
        <f t="shared" si="384"/>
        <v>431818</v>
      </c>
      <c r="N854" s="1505">
        <f t="shared" si="405"/>
        <v>10</v>
      </c>
      <c r="O854" s="1494">
        <f t="shared" si="404"/>
        <v>12418180</v>
      </c>
      <c r="P854" s="1494">
        <f t="shared" si="406"/>
        <v>400000</v>
      </c>
      <c r="Q854" s="1271"/>
      <c r="R854" s="1508">
        <v>1331818</v>
      </c>
      <c r="S854" s="1508">
        <v>1931818</v>
      </c>
      <c r="T854" s="1508">
        <v>2231818</v>
      </c>
      <c r="U854" s="1508">
        <v>431818</v>
      </c>
      <c r="V854" s="1302"/>
      <c r="W854" s="1338"/>
      <c r="X854" s="2299"/>
      <c r="Y854" s="1338"/>
      <c r="Z854" s="1302"/>
      <c r="AA854" s="1342"/>
      <c r="AB854" s="1340"/>
      <c r="AC854" s="1229"/>
      <c r="AD854" s="1229"/>
      <c r="AE854" s="1229"/>
      <c r="AF854" s="1490">
        <f t="shared" si="385"/>
        <v>0</v>
      </c>
      <c r="AG854" s="1316">
        <f t="shared" si="386"/>
        <v>12418180</v>
      </c>
      <c r="AH854" s="1305"/>
      <c r="AI854" s="1313"/>
      <c r="AJ854" s="1267"/>
      <c r="AK854" s="1299"/>
      <c r="AL854" s="2538"/>
      <c r="AM854" s="2262"/>
      <c r="AN854" s="1266"/>
      <c r="AO854" s="1254"/>
      <c r="AP854" s="1491">
        <f t="shared" si="387"/>
        <v>0</v>
      </c>
      <c r="AQ854" s="1268"/>
      <c r="AR854" s="1492">
        <f t="shared" si="388"/>
        <v>0</v>
      </c>
      <c r="AS854" s="808"/>
      <c r="AT854" s="1492">
        <f t="shared" si="389"/>
        <v>0</v>
      </c>
      <c r="AU854" s="809"/>
      <c r="AV854" s="1492">
        <f t="shared" si="390"/>
        <v>0</v>
      </c>
      <c r="AW854" s="1493">
        <f t="shared" si="391"/>
        <v>0</v>
      </c>
      <c r="AX854" s="2153">
        <f t="shared" si="392"/>
        <v>0</v>
      </c>
      <c r="AY854" s="1495">
        <f t="shared" si="393"/>
        <v>0</v>
      </c>
      <c r="AZ854" s="1887"/>
      <c r="BA854" s="1508">
        <v>1331818</v>
      </c>
      <c r="BB854" s="1508">
        <v>1931818</v>
      </c>
      <c r="BC854" s="1508">
        <v>2231818</v>
      </c>
      <c r="BD854" s="1508">
        <v>431818</v>
      </c>
      <c r="BE854" s="2169"/>
      <c r="BF854" s="1229"/>
      <c r="BG854" s="1317"/>
      <c r="BH854" s="1229"/>
      <c r="BI854" s="1317"/>
      <c r="BJ854" s="1229"/>
      <c r="BK854" s="1305"/>
      <c r="BL854" s="1229"/>
      <c r="BM854" s="1229"/>
      <c r="BN854" s="1229"/>
      <c r="BO854" s="1490">
        <f t="shared" si="400"/>
        <v>0</v>
      </c>
      <c r="BP854" s="1316">
        <f t="shared" si="381"/>
        <v>12418180</v>
      </c>
      <c r="BQ854" s="1305"/>
      <c r="BS854" s="1959">
        <f t="shared" si="394"/>
        <v>9</v>
      </c>
      <c r="BT854" s="1959">
        <f t="shared" si="395"/>
        <v>0</v>
      </c>
      <c r="BU854" s="1959">
        <f t="shared" si="396"/>
        <v>0</v>
      </c>
      <c r="BV854" s="1959">
        <f t="shared" si="397"/>
        <v>1</v>
      </c>
      <c r="BW854" s="1959">
        <f t="shared" si="398"/>
        <v>12418180</v>
      </c>
    </row>
    <row r="855" spans="1:75" ht="15" customHeight="1" x14ac:dyDescent="0.25">
      <c r="A855" s="1315">
        <v>14</v>
      </c>
      <c r="B855" s="1339">
        <v>43671</v>
      </c>
      <c r="C855" s="1268">
        <v>847</v>
      </c>
      <c r="D855" s="2265" t="s">
        <v>87</v>
      </c>
      <c r="E855" s="1266" t="s">
        <v>88</v>
      </c>
      <c r="F855" s="794">
        <v>9</v>
      </c>
      <c r="G855" s="1491">
        <f t="shared" si="399"/>
        <v>11986362</v>
      </c>
      <c r="H855" s="1268">
        <v>1</v>
      </c>
      <c r="I855" s="2605">
        <f t="shared" si="374"/>
        <v>1931818</v>
      </c>
      <c r="J855" s="808"/>
      <c r="K855" s="2605">
        <f t="shared" si="401"/>
        <v>0</v>
      </c>
      <c r="L855" s="2768"/>
      <c r="M855" s="2605">
        <f t="shared" si="384"/>
        <v>0</v>
      </c>
      <c r="N855" s="1505">
        <f t="shared" si="405"/>
        <v>10</v>
      </c>
      <c r="O855" s="1494">
        <f t="shared" si="404"/>
        <v>13918180</v>
      </c>
      <c r="P855" s="1494">
        <f t="shared" si="406"/>
        <v>400000</v>
      </c>
      <c r="Q855" s="1271"/>
      <c r="R855" s="1508">
        <v>1331818</v>
      </c>
      <c r="S855" s="1508">
        <v>1931818</v>
      </c>
      <c r="T855" s="1508">
        <v>2231818</v>
      </c>
      <c r="U855" s="1508">
        <v>431818</v>
      </c>
      <c r="V855" s="1302"/>
      <c r="W855" s="1338"/>
      <c r="X855" s="2299"/>
      <c r="Y855" s="1338"/>
      <c r="Z855" s="2450"/>
      <c r="AA855" s="1342"/>
      <c r="AB855" s="1340"/>
      <c r="AC855" s="1229"/>
      <c r="AD855" s="1229"/>
      <c r="AE855" s="1229"/>
      <c r="AF855" s="1490">
        <f t="shared" si="385"/>
        <v>0</v>
      </c>
      <c r="AG855" s="1316">
        <f t="shared" si="386"/>
        <v>13918180</v>
      </c>
      <c r="AH855" s="1305"/>
      <c r="AI855" s="1313"/>
      <c r="AJ855" s="1267"/>
      <c r="AK855" s="1299"/>
      <c r="AL855" s="2538"/>
      <c r="AM855" s="2262"/>
      <c r="AN855" s="1266"/>
      <c r="AO855" s="1254"/>
      <c r="AP855" s="1491">
        <f t="shared" si="387"/>
        <v>0</v>
      </c>
      <c r="AQ855" s="1268"/>
      <c r="AR855" s="1492">
        <f t="shared" si="388"/>
        <v>0</v>
      </c>
      <c r="AS855" s="808"/>
      <c r="AT855" s="1492">
        <f t="shared" si="389"/>
        <v>0</v>
      </c>
      <c r="AU855" s="809"/>
      <c r="AV855" s="1492">
        <f t="shared" si="390"/>
        <v>0</v>
      </c>
      <c r="AW855" s="1493">
        <f t="shared" si="391"/>
        <v>0</v>
      </c>
      <c r="AX855" s="2153">
        <f t="shared" si="392"/>
        <v>0</v>
      </c>
      <c r="AY855" s="1495">
        <f t="shared" si="393"/>
        <v>0</v>
      </c>
      <c r="AZ855" s="1887"/>
      <c r="BA855" s="1508">
        <v>1331818</v>
      </c>
      <c r="BB855" s="1508">
        <v>1931818</v>
      </c>
      <c r="BC855" s="1508">
        <v>2231818</v>
      </c>
      <c r="BD855" s="1508">
        <v>431818</v>
      </c>
      <c r="BE855" s="2169"/>
      <c r="BF855" s="1229"/>
      <c r="BG855" s="1317"/>
      <c r="BH855" s="1229"/>
      <c r="BI855" s="1317"/>
      <c r="BJ855" s="1229"/>
      <c r="BK855" s="1305"/>
      <c r="BL855" s="1229"/>
      <c r="BM855" s="1229"/>
      <c r="BN855" s="1229"/>
      <c r="BO855" s="1490">
        <f t="shared" si="400"/>
        <v>0</v>
      </c>
      <c r="BP855" s="1316">
        <f t="shared" si="381"/>
        <v>13918180</v>
      </c>
      <c r="BQ855" s="1305"/>
      <c r="BS855" s="1959">
        <f t="shared" si="394"/>
        <v>9</v>
      </c>
      <c r="BT855" s="1959">
        <f t="shared" si="395"/>
        <v>1</v>
      </c>
      <c r="BU855" s="1959">
        <f t="shared" si="396"/>
        <v>0</v>
      </c>
      <c r="BV855" s="1959">
        <f t="shared" si="397"/>
        <v>0</v>
      </c>
      <c r="BW855" s="1959">
        <f t="shared" si="398"/>
        <v>13918180</v>
      </c>
    </row>
    <row r="856" spans="1:75" ht="15" customHeight="1" x14ac:dyDescent="0.25">
      <c r="A856" s="1315">
        <v>1</v>
      </c>
      <c r="B856" s="1339">
        <v>43672</v>
      </c>
      <c r="C856" s="1268">
        <v>848</v>
      </c>
      <c r="D856" s="2265" t="s">
        <v>59</v>
      </c>
      <c r="E856" s="1266" t="s">
        <v>57</v>
      </c>
      <c r="F856" s="794"/>
      <c r="G856" s="1491">
        <f t="shared" si="399"/>
        <v>0</v>
      </c>
      <c r="H856" s="1268"/>
      <c r="I856" s="2605">
        <f t="shared" si="374"/>
        <v>0</v>
      </c>
      <c r="J856" s="808">
        <v>5</v>
      </c>
      <c r="K856" s="2605">
        <f t="shared" si="401"/>
        <v>11159090</v>
      </c>
      <c r="L856" s="2768"/>
      <c r="M856" s="2605">
        <f t="shared" si="384"/>
        <v>0</v>
      </c>
      <c r="N856" s="1505">
        <f>F856+H856+J856+L856</f>
        <v>5</v>
      </c>
      <c r="O856" s="1494">
        <f t="shared" si="404"/>
        <v>11159090</v>
      </c>
      <c r="P856" s="1494">
        <f>+N856*40000</f>
        <v>200000</v>
      </c>
      <c r="Q856" s="1271"/>
      <c r="R856" s="1508">
        <v>1331818</v>
      </c>
      <c r="S856" s="1508">
        <v>1931818</v>
      </c>
      <c r="T856" s="1508">
        <v>2231818</v>
      </c>
      <c r="U856" s="1508">
        <v>431818</v>
      </c>
      <c r="V856" s="1302"/>
      <c r="W856" s="1338"/>
      <c r="X856" s="2299"/>
      <c r="Y856" s="1338"/>
      <c r="Z856" s="2450"/>
      <c r="AA856" s="1342"/>
      <c r="AB856" s="1340"/>
      <c r="AC856" s="1229"/>
      <c r="AD856" s="1229"/>
      <c r="AE856" s="1229"/>
      <c r="AF856" s="1490">
        <f t="shared" si="385"/>
        <v>0</v>
      </c>
      <c r="AG856" s="1316">
        <f t="shared" si="386"/>
        <v>11159090</v>
      </c>
      <c r="AH856" s="1305"/>
      <c r="AI856" s="1313"/>
      <c r="AJ856" s="1267"/>
      <c r="AK856" s="1299"/>
      <c r="AL856" s="2538"/>
      <c r="AM856" s="2262"/>
      <c r="AN856" s="1266"/>
      <c r="AO856" s="1254"/>
      <c r="AP856" s="1491">
        <f t="shared" si="387"/>
        <v>0</v>
      </c>
      <c r="AQ856" s="1268"/>
      <c r="AR856" s="1492">
        <f t="shared" si="388"/>
        <v>0</v>
      </c>
      <c r="AS856" s="808"/>
      <c r="AT856" s="1492">
        <f t="shared" si="389"/>
        <v>0</v>
      </c>
      <c r="AU856" s="809"/>
      <c r="AV856" s="1492">
        <f t="shared" si="390"/>
        <v>0</v>
      </c>
      <c r="AW856" s="1493">
        <f t="shared" si="391"/>
        <v>0</v>
      </c>
      <c r="AX856" s="2153">
        <f t="shared" si="392"/>
        <v>0</v>
      </c>
      <c r="AY856" s="1495">
        <f t="shared" si="393"/>
        <v>0</v>
      </c>
      <c r="AZ856" s="1887"/>
      <c r="BA856" s="1508">
        <v>1331818</v>
      </c>
      <c r="BB856" s="1508">
        <v>1931818</v>
      </c>
      <c r="BC856" s="1508">
        <v>2231818</v>
      </c>
      <c r="BD856" s="1508">
        <v>431818</v>
      </c>
      <c r="BE856" s="2169"/>
      <c r="BF856" s="1229"/>
      <c r="BG856" s="1317"/>
      <c r="BH856" s="1229"/>
      <c r="BI856" s="1317"/>
      <c r="BJ856" s="1229"/>
      <c r="BK856" s="1305"/>
      <c r="BL856" s="1229"/>
      <c r="BM856" s="1229"/>
      <c r="BN856" s="1229"/>
      <c r="BO856" s="1490">
        <f t="shared" si="400"/>
        <v>0</v>
      </c>
      <c r="BP856" s="1316">
        <f t="shared" si="381"/>
        <v>11159090</v>
      </c>
      <c r="BQ856" s="1305"/>
      <c r="BS856" s="1959">
        <f t="shared" si="394"/>
        <v>0</v>
      </c>
      <c r="BT856" s="1959">
        <f t="shared" si="395"/>
        <v>0</v>
      </c>
      <c r="BU856" s="1959">
        <f t="shared" si="396"/>
        <v>5</v>
      </c>
      <c r="BV856" s="1959">
        <f t="shared" si="397"/>
        <v>0</v>
      </c>
      <c r="BW856" s="1959">
        <f t="shared" si="398"/>
        <v>11159090</v>
      </c>
    </row>
    <row r="857" spans="1:75" ht="15" customHeight="1" x14ac:dyDescent="0.25">
      <c r="A857" s="1315">
        <v>2</v>
      </c>
      <c r="B857" s="1339">
        <v>43672</v>
      </c>
      <c r="C857" s="1268">
        <v>849</v>
      </c>
      <c r="D857" s="2265" t="s">
        <v>58</v>
      </c>
      <c r="E857" s="1266" t="s">
        <v>57</v>
      </c>
      <c r="F857" s="794"/>
      <c r="G857" s="1491">
        <f t="shared" si="399"/>
        <v>0</v>
      </c>
      <c r="H857" s="1268"/>
      <c r="I857" s="2605">
        <f t="shared" si="374"/>
        <v>0</v>
      </c>
      <c r="J857" s="808">
        <v>5</v>
      </c>
      <c r="K857" s="2605">
        <f t="shared" si="401"/>
        <v>11159090</v>
      </c>
      <c r="L857" s="2768"/>
      <c r="M857" s="2605">
        <f t="shared" si="384"/>
        <v>0</v>
      </c>
      <c r="N857" s="1505">
        <f t="shared" ref="N857:N867" si="407">F857+H857+J857+L857</f>
        <v>5</v>
      </c>
      <c r="O857" s="1494">
        <f t="shared" si="404"/>
        <v>11159090</v>
      </c>
      <c r="P857" s="1494">
        <f t="shared" ref="P857:P867" si="408">+N857*40000</f>
        <v>200000</v>
      </c>
      <c r="Q857" s="1271"/>
      <c r="R857" s="1508">
        <v>1331818</v>
      </c>
      <c r="S857" s="1508">
        <v>1931818</v>
      </c>
      <c r="T857" s="1508">
        <v>2231818</v>
      </c>
      <c r="U857" s="1508">
        <v>431818</v>
      </c>
      <c r="V857" s="1302"/>
      <c r="W857" s="1338"/>
      <c r="X857" s="2299"/>
      <c r="Y857" s="1338"/>
      <c r="Z857" s="2450"/>
      <c r="AA857" s="1342"/>
      <c r="AB857" s="1340"/>
      <c r="AC857" s="1229"/>
      <c r="AD857" s="1229"/>
      <c r="AE857" s="1229"/>
      <c r="AF857" s="1490">
        <f t="shared" si="385"/>
        <v>0</v>
      </c>
      <c r="AG857" s="1316">
        <f t="shared" si="386"/>
        <v>11159090</v>
      </c>
      <c r="AH857" s="1305"/>
      <c r="AI857" s="1313"/>
      <c r="AJ857" s="1267"/>
      <c r="AK857" s="1299"/>
      <c r="AL857" s="2538"/>
      <c r="AM857" s="2262"/>
      <c r="AN857" s="1266"/>
      <c r="AO857" s="1254"/>
      <c r="AP857" s="1491">
        <f t="shared" si="387"/>
        <v>0</v>
      </c>
      <c r="AQ857" s="1268"/>
      <c r="AR857" s="1492">
        <f t="shared" si="388"/>
        <v>0</v>
      </c>
      <c r="AS857" s="808"/>
      <c r="AT857" s="1492">
        <f t="shared" si="389"/>
        <v>0</v>
      </c>
      <c r="AU857" s="809"/>
      <c r="AV857" s="1492">
        <f t="shared" si="390"/>
        <v>0</v>
      </c>
      <c r="AW857" s="1493">
        <f t="shared" si="391"/>
        <v>0</v>
      </c>
      <c r="AX857" s="2153">
        <f t="shared" si="392"/>
        <v>0</v>
      </c>
      <c r="AY857" s="1495">
        <f t="shared" si="393"/>
        <v>0</v>
      </c>
      <c r="AZ857" s="1887"/>
      <c r="BA857" s="1508">
        <v>1331818</v>
      </c>
      <c r="BB857" s="1508">
        <v>1931818</v>
      </c>
      <c r="BC857" s="1508">
        <v>2231818</v>
      </c>
      <c r="BD857" s="1508">
        <v>431818</v>
      </c>
      <c r="BE857" s="2169"/>
      <c r="BF857" s="1229"/>
      <c r="BG857" s="1317"/>
      <c r="BH857" s="1229"/>
      <c r="BI857" s="1317"/>
      <c r="BJ857" s="1229"/>
      <c r="BK857" s="1305"/>
      <c r="BL857" s="1229"/>
      <c r="BM857" s="1229"/>
      <c r="BN857" s="1229"/>
      <c r="BO857" s="1490">
        <f t="shared" si="400"/>
        <v>0</v>
      </c>
      <c r="BP857" s="1316">
        <f t="shared" si="381"/>
        <v>11159090</v>
      </c>
      <c r="BQ857" s="1305"/>
      <c r="BS857" s="1959">
        <f t="shared" si="394"/>
        <v>0</v>
      </c>
      <c r="BT857" s="1959">
        <f t="shared" si="395"/>
        <v>0</v>
      </c>
      <c r="BU857" s="1959">
        <f t="shared" si="396"/>
        <v>5</v>
      </c>
      <c r="BV857" s="1959">
        <f t="shared" si="397"/>
        <v>0</v>
      </c>
      <c r="BW857" s="1959">
        <f t="shared" si="398"/>
        <v>11159090</v>
      </c>
    </row>
    <row r="858" spans="1:75" ht="15" customHeight="1" x14ac:dyDescent="0.25">
      <c r="A858" s="1315">
        <v>3</v>
      </c>
      <c r="B858" s="1339">
        <v>43672</v>
      </c>
      <c r="C858" s="1268">
        <v>850</v>
      </c>
      <c r="D858" s="2265" t="s">
        <v>69</v>
      </c>
      <c r="E858" s="1266" t="s">
        <v>57</v>
      </c>
      <c r="F858" s="794"/>
      <c r="G858" s="1491">
        <f t="shared" si="399"/>
        <v>0</v>
      </c>
      <c r="H858" s="1268">
        <v>1</v>
      </c>
      <c r="I858" s="2605">
        <f t="shared" si="374"/>
        <v>1931818</v>
      </c>
      <c r="J858" s="808">
        <v>4</v>
      </c>
      <c r="K858" s="2605">
        <f t="shared" si="401"/>
        <v>8927272</v>
      </c>
      <c r="L858" s="2768"/>
      <c r="M858" s="2605">
        <f t="shared" si="384"/>
        <v>0</v>
      </c>
      <c r="N858" s="1505">
        <f t="shared" si="407"/>
        <v>5</v>
      </c>
      <c r="O858" s="1494">
        <f t="shared" si="404"/>
        <v>10859090</v>
      </c>
      <c r="P858" s="1494">
        <f t="shared" si="408"/>
        <v>200000</v>
      </c>
      <c r="Q858" s="1271"/>
      <c r="R858" s="1508">
        <v>1331818</v>
      </c>
      <c r="S858" s="1508">
        <v>1931818</v>
      </c>
      <c r="T858" s="1508">
        <v>2231818</v>
      </c>
      <c r="U858" s="1508">
        <v>431818</v>
      </c>
      <c r="V858" s="1302"/>
      <c r="W858" s="1338"/>
      <c r="X858" s="2299"/>
      <c r="Y858" s="1338"/>
      <c r="Z858" s="1302"/>
      <c r="AA858" s="1342"/>
      <c r="AB858" s="1340"/>
      <c r="AC858" s="1229"/>
      <c r="AD858" s="1229"/>
      <c r="AE858" s="1229"/>
      <c r="AF858" s="1490">
        <f t="shared" si="385"/>
        <v>0</v>
      </c>
      <c r="AG858" s="1316">
        <f t="shared" si="386"/>
        <v>10859090</v>
      </c>
      <c r="AH858" s="1305"/>
      <c r="AI858" s="1313"/>
      <c r="AJ858" s="1267"/>
      <c r="AK858" s="1299"/>
      <c r="AL858" s="2538"/>
      <c r="AM858" s="2262"/>
      <c r="AN858" s="1266"/>
      <c r="AO858" s="1254"/>
      <c r="AP858" s="1491">
        <f t="shared" si="387"/>
        <v>0</v>
      </c>
      <c r="AQ858" s="1268"/>
      <c r="AR858" s="1492">
        <f t="shared" si="388"/>
        <v>0</v>
      </c>
      <c r="AS858" s="808"/>
      <c r="AT858" s="1492">
        <f t="shared" si="389"/>
        <v>0</v>
      </c>
      <c r="AU858" s="809"/>
      <c r="AV858" s="1492">
        <f t="shared" si="390"/>
        <v>0</v>
      </c>
      <c r="AW858" s="1493">
        <f t="shared" si="391"/>
        <v>0</v>
      </c>
      <c r="AX858" s="2153">
        <f t="shared" si="392"/>
        <v>0</v>
      </c>
      <c r="AY858" s="1495">
        <f t="shared" si="393"/>
        <v>0</v>
      </c>
      <c r="AZ858" s="1887"/>
      <c r="BA858" s="1508">
        <v>1331818</v>
      </c>
      <c r="BB858" s="1508">
        <v>1931818</v>
      </c>
      <c r="BC858" s="1508">
        <v>2231818</v>
      </c>
      <c r="BD858" s="1508">
        <v>431818</v>
      </c>
      <c r="BE858" s="2169"/>
      <c r="BF858" s="1229"/>
      <c r="BG858" s="1317"/>
      <c r="BH858" s="1229"/>
      <c r="BI858" s="1317"/>
      <c r="BJ858" s="1229"/>
      <c r="BK858" s="1305"/>
      <c r="BL858" s="1229"/>
      <c r="BM858" s="1229"/>
      <c r="BN858" s="1229"/>
      <c r="BO858" s="1490">
        <f t="shared" si="400"/>
        <v>0</v>
      </c>
      <c r="BP858" s="1316">
        <f t="shared" si="381"/>
        <v>10859090</v>
      </c>
      <c r="BQ858" s="1305"/>
      <c r="BS858" s="1959">
        <f t="shared" si="394"/>
        <v>0</v>
      </c>
      <c r="BT858" s="1959">
        <f t="shared" si="395"/>
        <v>1</v>
      </c>
      <c r="BU858" s="1959">
        <f t="shared" si="396"/>
        <v>4</v>
      </c>
      <c r="BV858" s="1959">
        <f t="shared" si="397"/>
        <v>0</v>
      </c>
      <c r="BW858" s="1959">
        <f t="shared" si="398"/>
        <v>10859090</v>
      </c>
    </row>
    <row r="859" spans="1:75" ht="15" customHeight="1" x14ac:dyDescent="0.25">
      <c r="A859" s="1315">
        <v>4</v>
      </c>
      <c r="B859" s="1339">
        <v>43672</v>
      </c>
      <c r="C859" s="1268">
        <v>851</v>
      </c>
      <c r="D859" s="2265" t="s">
        <v>73</v>
      </c>
      <c r="E859" s="1266" t="s">
        <v>57</v>
      </c>
      <c r="F859" s="794"/>
      <c r="G859" s="1491">
        <f t="shared" si="399"/>
        <v>0</v>
      </c>
      <c r="H859" s="1268"/>
      <c r="I859" s="2605">
        <f t="shared" si="374"/>
        <v>0</v>
      </c>
      <c r="J859" s="808">
        <v>3</v>
      </c>
      <c r="K859" s="2605">
        <f t="shared" si="401"/>
        <v>6695454</v>
      </c>
      <c r="L859" s="2768"/>
      <c r="M859" s="2605">
        <f t="shared" si="384"/>
        <v>0</v>
      </c>
      <c r="N859" s="1505">
        <f t="shared" si="407"/>
        <v>3</v>
      </c>
      <c r="O859" s="1494">
        <f t="shared" si="404"/>
        <v>6695454</v>
      </c>
      <c r="P859" s="1494">
        <f t="shared" si="408"/>
        <v>120000</v>
      </c>
      <c r="Q859" s="1271"/>
      <c r="R859" s="1508">
        <v>1331818</v>
      </c>
      <c r="S859" s="1508">
        <v>1931818</v>
      </c>
      <c r="T859" s="1508">
        <v>2231818</v>
      </c>
      <c r="U859" s="1508">
        <v>431818</v>
      </c>
      <c r="V859" s="1302"/>
      <c r="W859" s="1338"/>
      <c r="X859" s="2299"/>
      <c r="Y859" s="1338"/>
      <c r="Z859" s="2450"/>
      <c r="AA859" s="1342"/>
      <c r="AB859" s="1340"/>
      <c r="AC859" s="1229"/>
      <c r="AD859" s="1229"/>
      <c r="AE859" s="1229"/>
      <c r="AF859" s="1490">
        <f t="shared" si="385"/>
        <v>0</v>
      </c>
      <c r="AG859" s="1316">
        <f t="shared" si="386"/>
        <v>6695454</v>
      </c>
      <c r="AH859" s="1305"/>
      <c r="AI859" s="1313"/>
      <c r="AJ859" s="1315"/>
      <c r="AK859" s="1299"/>
      <c r="AL859" s="2538"/>
      <c r="AM859" s="2255"/>
      <c r="AN859" s="1266"/>
      <c r="AO859" s="1254"/>
      <c r="AP859" s="1491">
        <f t="shared" si="387"/>
        <v>0</v>
      </c>
      <c r="AQ859" s="1268"/>
      <c r="AR859" s="1492">
        <f t="shared" si="388"/>
        <v>0</v>
      </c>
      <c r="AS859" s="808"/>
      <c r="AT859" s="1492">
        <f t="shared" si="389"/>
        <v>0</v>
      </c>
      <c r="AU859" s="809"/>
      <c r="AV859" s="1492">
        <f t="shared" si="390"/>
        <v>0</v>
      </c>
      <c r="AW859" s="1493">
        <f t="shared" si="391"/>
        <v>0</v>
      </c>
      <c r="AX859" s="2153">
        <f t="shared" si="392"/>
        <v>0</v>
      </c>
      <c r="AY859" s="1495">
        <f t="shared" si="393"/>
        <v>0</v>
      </c>
      <c r="AZ859" s="1887"/>
      <c r="BA859" s="1508">
        <v>1331818</v>
      </c>
      <c r="BB859" s="1508">
        <v>1931818</v>
      </c>
      <c r="BC859" s="1508">
        <v>2231818</v>
      </c>
      <c r="BD859" s="1508">
        <v>431818</v>
      </c>
      <c r="BE859" s="2169"/>
      <c r="BF859" s="1229"/>
      <c r="BG859" s="1302"/>
      <c r="BH859" s="1229"/>
      <c r="BI859" s="1317"/>
      <c r="BJ859" s="1229"/>
      <c r="BK859" s="1305"/>
      <c r="BL859" s="1229"/>
      <c r="BM859" s="1229"/>
      <c r="BN859" s="1229"/>
      <c r="BO859" s="1490">
        <f t="shared" si="400"/>
        <v>0</v>
      </c>
      <c r="BP859" s="1316">
        <f t="shared" si="381"/>
        <v>6695454</v>
      </c>
      <c r="BQ859" s="1305"/>
      <c r="BS859" s="1959">
        <f t="shared" si="394"/>
        <v>0</v>
      </c>
      <c r="BT859" s="1959">
        <f t="shared" si="395"/>
        <v>0</v>
      </c>
      <c r="BU859" s="1959">
        <f t="shared" si="396"/>
        <v>3</v>
      </c>
      <c r="BV859" s="1959">
        <f t="shared" si="397"/>
        <v>0</v>
      </c>
      <c r="BW859" s="1959">
        <f t="shared" si="398"/>
        <v>6695454</v>
      </c>
    </row>
    <row r="860" spans="1:75" ht="15" customHeight="1" x14ac:dyDescent="0.25">
      <c r="A860" s="1315">
        <v>5</v>
      </c>
      <c r="B860" s="1339">
        <v>43672</v>
      </c>
      <c r="C860" s="1268">
        <v>852</v>
      </c>
      <c r="D860" s="2265" t="s">
        <v>39</v>
      </c>
      <c r="E860" s="1266" t="s">
        <v>273</v>
      </c>
      <c r="F860" s="794">
        <v>5</v>
      </c>
      <c r="G860" s="1491">
        <f t="shared" si="399"/>
        <v>6659090</v>
      </c>
      <c r="H860" s="1268"/>
      <c r="I860" s="2605">
        <f t="shared" si="374"/>
        <v>0</v>
      </c>
      <c r="J860" s="808">
        <v>5</v>
      </c>
      <c r="K860" s="2605">
        <f t="shared" si="401"/>
        <v>11159090</v>
      </c>
      <c r="L860" s="2768">
        <v>1</v>
      </c>
      <c r="M860" s="2605">
        <f t="shared" si="384"/>
        <v>431818</v>
      </c>
      <c r="N860" s="1505">
        <f t="shared" si="407"/>
        <v>11</v>
      </c>
      <c r="O860" s="1494">
        <f t="shared" si="404"/>
        <v>18249998</v>
      </c>
      <c r="P860" s="1494">
        <f t="shared" si="408"/>
        <v>440000</v>
      </c>
      <c r="Q860" s="1271"/>
      <c r="R860" s="1508">
        <v>1331818</v>
      </c>
      <c r="S860" s="1508">
        <v>1931818</v>
      </c>
      <c r="T860" s="1508">
        <v>2231818</v>
      </c>
      <c r="U860" s="1508">
        <v>431818</v>
      </c>
      <c r="V860" s="1302"/>
      <c r="W860" s="1338"/>
      <c r="X860" s="2299"/>
      <c r="Y860" s="1338"/>
      <c r="Z860" s="2450"/>
      <c r="AA860" s="1342"/>
      <c r="AB860" s="1340"/>
      <c r="AC860" s="1229"/>
      <c r="AD860" s="1229"/>
      <c r="AE860" s="1229"/>
      <c r="AF860" s="1490">
        <f t="shared" si="385"/>
        <v>0</v>
      </c>
      <c r="AG860" s="1316">
        <f t="shared" si="386"/>
        <v>18249998</v>
      </c>
      <c r="AH860" s="1305"/>
      <c r="AI860" s="1313"/>
      <c r="AJ860" s="1315"/>
      <c r="AK860" s="1299"/>
      <c r="AL860" s="2538"/>
      <c r="AM860" s="2255"/>
      <c r="AN860" s="1266"/>
      <c r="AO860" s="1254"/>
      <c r="AP860" s="1491">
        <f t="shared" si="387"/>
        <v>0</v>
      </c>
      <c r="AQ860" s="1268"/>
      <c r="AR860" s="1492">
        <f t="shared" si="388"/>
        <v>0</v>
      </c>
      <c r="AS860" s="808"/>
      <c r="AT860" s="1492">
        <f t="shared" si="389"/>
        <v>0</v>
      </c>
      <c r="AU860" s="809"/>
      <c r="AV860" s="1492">
        <f t="shared" si="390"/>
        <v>0</v>
      </c>
      <c r="AW860" s="1493">
        <f t="shared" si="391"/>
        <v>0</v>
      </c>
      <c r="AX860" s="2153">
        <f t="shared" si="392"/>
        <v>0</v>
      </c>
      <c r="AY860" s="1495">
        <f t="shared" si="393"/>
        <v>0</v>
      </c>
      <c r="AZ860" s="1887"/>
      <c r="BA860" s="1508">
        <v>1331818</v>
      </c>
      <c r="BB860" s="1508">
        <v>1931818</v>
      </c>
      <c r="BC860" s="1508">
        <v>2231818</v>
      </c>
      <c r="BD860" s="1508">
        <v>431818</v>
      </c>
      <c r="BE860" s="2169"/>
      <c r="BF860" s="1229"/>
      <c r="BG860" s="1302"/>
      <c r="BH860" s="1229"/>
      <c r="BI860" s="1317"/>
      <c r="BJ860" s="1229"/>
      <c r="BK860" s="1305"/>
      <c r="BL860" s="1229"/>
      <c r="BM860" s="1229"/>
      <c r="BN860" s="1229"/>
      <c r="BO860" s="1490">
        <f t="shared" si="400"/>
        <v>0</v>
      </c>
      <c r="BP860" s="1316">
        <f t="shared" si="381"/>
        <v>18249998</v>
      </c>
      <c r="BQ860" s="1305"/>
      <c r="BS860" s="1959">
        <f t="shared" si="394"/>
        <v>5</v>
      </c>
      <c r="BT860" s="1959">
        <f t="shared" si="395"/>
        <v>0</v>
      </c>
      <c r="BU860" s="1959">
        <f t="shared" si="396"/>
        <v>5</v>
      </c>
      <c r="BV860" s="1959">
        <f t="shared" si="397"/>
        <v>1</v>
      </c>
      <c r="BW860" s="1959">
        <f t="shared" si="398"/>
        <v>18249998</v>
      </c>
    </row>
    <row r="861" spans="1:75" ht="15" customHeight="1" x14ac:dyDescent="0.25">
      <c r="A861" s="1315">
        <v>6</v>
      </c>
      <c r="B861" s="1339">
        <v>43672</v>
      </c>
      <c r="C861" s="1268">
        <v>853</v>
      </c>
      <c r="D861" s="2265" t="s">
        <v>53</v>
      </c>
      <c r="E861" s="1266" t="s">
        <v>273</v>
      </c>
      <c r="F861" s="794"/>
      <c r="G861" s="1491">
        <f t="shared" si="399"/>
        <v>0</v>
      </c>
      <c r="H861" s="1268"/>
      <c r="I861" s="2605">
        <f t="shared" si="374"/>
        <v>0</v>
      </c>
      <c r="J861" s="808">
        <v>9</v>
      </c>
      <c r="K861" s="2605">
        <f t="shared" si="401"/>
        <v>20086362</v>
      </c>
      <c r="L861" s="2768">
        <v>1</v>
      </c>
      <c r="M861" s="2605">
        <f t="shared" si="384"/>
        <v>431818</v>
      </c>
      <c r="N861" s="1505">
        <f t="shared" si="407"/>
        <v>10</v>
      </c>
      <c r="O861" s="1494">
        <f t="shared" si="404"/>
        <v>20518180</v>
      </c>
      <c r="P861" s="1494">
        <f t="shared" si="408"/>
        <v>400000</v>
      </c>
      <c r="Q861" s="1271"/>
      <c r="R861" s="1508">
        <v>1331818</v>
      </c>
      <c r="S861" s="1508">
        <v>1931818</v>
      </c>
      <c r="T861" s="1508">
        <v>2231818</v>
      </c>
      <c r="U861" s="1508">
        <v>431818</v>
      </c>
      <c r="V861" s="1302"/>
      <c r="W861" s="1338"/>
      <c r="X861" s="2299"/>
      <c r="Y861" s="1338"/>
      <c r="Z861" s="2450"/>
      <c r="AA861" s="1342"/>
      <c r="AB861" s="1340"/>
      <c r="AC861" s="1229"/>
      <c r="AD861" s="1229"/>
      <c r="AE861" s="1229"/>
      <c r="AF861" s="1490">
        <f t="shared" si="385"/>
        <v>0</v>
      </c>
      <c r="AG861" s="1316">
        <f t="shared" si="386"/>
        <v>20518180</v>
      </c>
      <c r="AH861" s="1305"/>
      <c r="AI861" s="1313"/>
      <c r="AJ861" s="1315"/>
      <c r="AK861" s="1299"/>
      <c r="AL861" s="2538"/>
      <c r="AM861" s="2255"/>
      <c r="AN861" s="1266"/>
      <c r="AO861" s="1254"/>
      <c r="AP861" s="1491">
        <f t="shared" si="387"/>
        <v>0</v>
      </c>
      <c r="AQ861" s="1268"/>
      <c r="AR861" s="1492">
        <f t="shared" si="388"/>
        <v>0</v>
      </c>
      <c r="AS861" s="808"/>
      <c r="AT861" s="1492">
        <f t="shared" si="389"/>
        <v>0</v>
      </c>
      <c r="AU861" s="809"/>
      <c r="AV861" s="1492">
        <f t="shared" si="390"/>
        <v>0</v>
      </c>
      <c r="AW861" s="1493">
        <f t="shared" si="391"/>
        <v>0</v>
      </c>
      <c r="AX861" s="2153">
        <f t="shared" si="392"/>
        <v>0</v>
      </c>
      <c r="AY861" s="1495">
        <f t="shared" si="393"/>
        <v>0</v>
      </c>
      <c r="AZ861" s="1887"/>
      <c r="BA861" s="1508">
        <v>1331818</v>
      </c>
      <c r="BB861" s="1508">
        <v>1931818</v>
      </c>
      <c r="BC861" s="1508">
        <v>2231818</v>
      </c>
      <c r="BD861" s="1508">
        <v>431818</v>
      </c>
      <c r="BE861" s="2174"/>
      <c r="BF861" s="1229"/>
      <c r="BG861" s="1317"/>
      <c r="BH861" s="1229"/>
      <c r="BI861" s="1317"/>
      <c r="BJ861" s="1229"/>
      <c r="BK861" s="1305"/>
      <c r="BL861" s="1229"/>
      <c r="BM861" s="1229"/>
      <c r="BN861" s="1229"/>
      <c r="BO861" s="1490">
        <f t="shared" si="400"/>
        <v>0</v>
      </c>
      <c r="BP861" s="1316">
        <f t="shared" si="381"/>
        <v>20518180</v>
      </c>
      <c r="BQ861" s="1305"/>
      <c r="BS861" s="1959">
        <f t="shared" si="394"/>
        <v>0</v>
      </c>
      <c r="BT861" s="1959">
        <f t="shared" si="395"/>
        <v>0</v>
      </c>
      <c r="BU861" s="1959">
        <f t="shared" si="396"/>
        <v>9</v>
      </c>
      <c r="BV861" s="1959">
        <f t="shared" si="397"/>
        <v>1</v>
      </c>
      <c r="BW861" s="1959">
        <f t="shared" si="398"/>
        <v>20518180</v>
      </c>
    </row>
    <row r="862" spans="1:75" ht="15" customHeight="1" x14ac:dyDescent="0.25">
      <c r="A862" s="1315">
        <v>7</v>
      </c>
      <c r="B862" s="1339">
        <v>43672</v>
      </c>
      <c r="C862" s="1268">
        <v>854</v>
      </c>
      <c r="D862" s="2265" t="s">
        <v>44</v>
      </c>
      <c r="E862" s="1266" t="s">
        <v>273</v>
      </c>
      <c r="F862" s="794"/>
      <c r="G862" s="1491">
        <f t="shared" si="399"/>
        <v>0</v>
      </c>
      <c r="H862" s="1268"/>
      <c r="I862" s="2605">
        <f t="shared" si="374"/>
        <v>0</v>
      </c>
      <c r="J862" s="808">
        <v>6</v>
      </c>
      <c r="K862" s="2605">
        <f t="shared" si="401"/>
        <v>13390908</v>
      </c>
      <c r="L862" s="2768"/>
      <c r="M862" s="2605">
        <f t="shared" si="384"/>
        <v>0</v>
      </c>
      <c r="N862" s="1505">
        <f t="shared" si="407"/>
        <v>6</v>
      </c>
      <c r="O862" s="1494">
        <f t="shared" si="404"/>
        <v>13390908</v>
      </c>
      <c r="P862" s="1494">
        <f t="shared" si="408"/>
        <v>240000</v>
      </c>
      <c r="Q862" s="1271"/>
      <c r="R862" s="1508">
        <v>1331818</v>
      </c>
      <c r="S862" s="1508">
        <v>1931818</v>
      </c>
      <c r="T862" s="1508">
        <v>2231818</v>
      </c>
      <c r="U862" s="1508">
        <v>431818</v>
      </c>
      <c r="V862" s="1302"/>
      <c r="W862" s="1338"/>
      <c r="X862" s="2299"/>
      <c r="Y862" s="1338"/>
      <c r="Z862" s="2450"/>
      <c r="AA862" s="1342"/>
      <c r="AB862" s="1340"/>
      <c r="AC862" s="1229"/>
      <c r="AD862" s="1229"/>
      <c r="AE862" s="1229"/>
      <c r="AF862" s="1490">
        <f t="shared" si="385"/>
        <v>0</v>
      </c>
      <c r="AG862" s="1316">
        <f t="shared" si="386"/>
        <v>13390908</v>
      </c>
      <c r="AH862" s="1305"/>
      <c r="AI862" s="1313"/>
      <c r="AJ862" s="1315"/>
      <c r="AK862" s="1299"/>
      <c r="AL862" s="2538"/>
      <c r="AM862" s="2255"/>
      <c r="AN862" s="1266"/>
      <c r="AO862" s="1254"/>
      <c r="AP862" s="1491">
        <f t="shared" si="387"/>
        <v>0</v>
      </c>
      <c r="AQ862" s="1268"/>
      <c r="AR862" s="1492">
        <f t="shared" si="388"/>
        <v>0</v>
      </c>
      <c r="AS862" s="808"/>
      <c r="AT862" s="1492">
        <f t="shared" si="389"/>
        <v>0</v>
      </c>
      <c r="AU862" s="809"/>
      <c r="AV862" s="1492">
        <f t="shared" si="390"/>
        <v>0</v>
      </c>
      <c r="AW862" s="1493">
        <f t="shared" si="391"/>
        <v>0</v>
      </c>
      <c r="AX862" s="2153">
        <f t="shared" si="392"/>
        <v>0</v>
      </c>
      <c r="AY862" s="1495">
        <f t="shared" si="393"/>
        <v>0</v>
      </c>
      <c r="AZ862" s="1887"/>
      <c r="BA862" s="1508">
        <v>1331818</v>
      </c>
      <c r="BB862" s="1508">
        <v>1931818</v>
      </c>
      <c r="BC862" s="1508">
        <v>2231818</v>
      </c>
      <c r="BD862" s="1508">
        <v>431818</v>
      </c>
      <c r="BE862" s="2174"/>
      <c r="BF862" s="1229"/>
      <c r="BG862" s="1317"/>
      <c r="BH862" s="1229"/>
      <c r="BI862" s="1317"/>
      <c r="BJ862" s="1229"/>
      <c r="BK862" s="1305"/>
      <c r="BL862" s="1229"/>
      <c r="BM862" s="1229"/>
      <c r="BN862" s="1229"/>
      <c r="BO862" s="1490">
        <f t="shared" si="400"/>
        <v>0</v>
      </c>
      <c r="BP862" s="1316">
        <f t="shared" si="381"/>
        <v>13390908</v>
      </c>
      <c r="BQ862" s="1305"/>
      <c r="BS862" s="1959">
        <f t="shared" si="394"/>
        <v>0</v>
      </c>
      <c r="BT862" s="1959">
        <f t="shared" si="395"/>
        <v>0</v>
      </c>
      <c r="BU862" s="1959">
        <f t="shared" si="396"/>
        <v>6</v>
      </c>
      <c r="BV862" s="1959">
        <f t="shared" si="397"/>
        <v>0</v>
      </c>
      <c r="BW862" s="1959">
        <f t="shared" si="398"/>
        <v>13390908</v>
      </c>
    </row>
    <row r="863" spans="1:75" ht="15" customHeight="1" x14ac:dyDescent="0.25">
      <c r="A863" s="1315">
        <v>8</v>
      </c>
      <c r="B863" s="1339">
        <v>43672</v>
      </c>
      <c r="C863" s="1268">
        <v>855</v>
      </c>
      <c r="D863" s="2265" t="s">
        <v>285</v>
      </c>
      <c r="E863" s="1266" t="s">
        <v>273</v>
      </c>
      <c r="F863" s="794"/>
      <c r="G863" s="1491">
        <f t="shared" si="399"/>
        <v>0</v>
      </c>
      <c r="H863" s="1268"/>
      <c r="I863" s="2605">
        <f t="shared" si="374"/>
        <v>0</v>
      </c>
      <c r="J863" s="808">
        <v>4</v>
      </c>
      <c r="K863" s="2605">
        <f t="shared" si="401"/>
        <v>8927272</v>
      </c>
      <c r="L863" s="2768"/>
      <c r="M863" s="2605">
        <f t="shared" si="384"/>
        <v>0</v>
      </c>
      <c r="N863" s="1505">
        <f t="shared" si="407"/>
        <v>4</v>
      </c>
      <c r="O863" s="1494">
        <f t="shared" si="404"/>
        <v>8927272</v>
      </c>
      <c r="P863" s="1494">
        <f t="shared" si="408"/>
        <v>160000</v>
      </c>
      <c r="Q863" s="1271"/>
      <c r="R863" s="1508">
        <v>1331818</v>
      </c>
      <c r="S863" s="1508">
        <v>1931818</v>
      </c>
      <c r="T863" s="1508">
        <v>2231818</v>
      </c>
      <c r="U863" s="1508">
        <v>431818</v>
      </c>
      <c r="V863" s="1302"/>
      <c r="W863" s="1338"/>
      <c r="X863" s="2299"/>
      <c r="Y863" s="1338"/>
      <c r="Z863" s="2450"/>
      <c r="AA863" s="1342"/>
      <c r="AB863" s="1340"/>
      <c r="AC863" s="1229"/>
      <c r="AD863" s="1229"/>
      <c r="AE863" s="1229"/>
      <c r="AF863" s="1490">
        <f t="shared" si="385"/>
        <v>0</v>
      </c>
      <c r="AG863" s="1316">
        <f t="shared" si="386"/>
        <v>8927272</v>
      </c>
      <c r="AH863" s="1305"/>
      <c r="AI863" s="1313"/>
      <c r="AJ863" s="1315"/>
      <c r="AK863" s="1299"/>
      <c r="AL863" s="2538"/>
      <c r="AM863" s="2255"/>
      <c r="AN863" s="1266"/>
      <c r="AO863" s="1254"/>
      <c r="AP863" s="1491">
        <f t="shared" si="387"/>
        <v>0</v>
      </c>
      <c r="AQ863" s="1268"/>
      <c r="AR863" s="1492">
        <f t="shared" si="388"/>
        <v>0</v>
      </c>
      <c r="AS863" s="808"/>
      <c r="AT863" s="1492">
        <f t="shared" si="389"/>
        <v>0</v>
      </c>
      <c r="AU863" s="809"/>
      <c r="AV863" s="1492">
        <f t="shared" si="390"/>
        <v>0</v>
      </c>
      <c r="AW863" s="1493">
        <f t="shared" si="391"/>
        <v>0</v>
      </c>
      <c r="AX863" s="2153">
        <f t="shared" si="392"/>
        <v>0</v>
      </c>
      <c r="AY863" s="1495">
        <f t="shared" si="393"/>
        <v>0</v>
      </c>
      <c r="AZ863" s="1887"/>
      <c r="BA863" s="1508">
        <v>1331818</v>
      </c>
      <c r="BB863" s="1508">
        <v>1931818</v>
      </c>
      <c r="BC863" s="1508">
        <v>2231818</v>
      </c>
      <c r="BD863" s="1508">
        <v>431818</v>
      </c>
      <c r="BE863" s="2174"/>
      <c r="BF863" s="1229"/>
      <c r="BG863" s="1317"/>
      <c r="BH863" s="1229"/>
      <c r="BI863" s="1317"/>
      <c r="BJ863" s="1229"/>
      <c r="BK863" s="1305"/>
      <c r="BL863" s="1229"/>
      <c r="BM863" s="1229"/>
      <c r="BN863" s="1229"/>
      <c r="BO863" s="1490">
        <f t="shared" si="400"/>
        <v>0</v>
      </c>
      <c r="BP863" s="1316">
        <f t="shared" si="381"/>
        <v>8927272</v>
      </c>
      <c r="BQ863" s="1305"/>
      <c r="BS863" s="1959">
        <f t="shared" si="394"/>
        <v>0</v>
      </c>
      <c r="BT863" s="1959">
        <f t="shared" si="395"/>
        <v>0</v>
      </c>
      <c r="BU863" s="1959">
        <f t="shared" si="396"/>
        <v>4</v>
      </c>
      <c r="BV863" s="1959">
        <f t="shared" si="397"/>
        <v>0</v>
      </c>
      <c r="BW863" s="1959">
        <f t="shared" si="398"/>
        <v>8927272</v>
      </c>
    </row>
    <row r="864" spans="1:75" ht="15" customHeight="1" x14ac:dyDescent="0.25">
      <c r="A864" s="1315">
        <v>9</v>
      </c>
      <c r="B864" s="1339">
        <v>43672</v>
      </c>
      <c r="C864" s="1268">
        <v>856</v>
      </c>
      <c r="D864" s="2265" t="s">
        <v>82</v>
      </c>
      <c r="E864" s="1266" t="s">
        <v>31</v>
      </c>
      <c r="F864" s="794"/>
      <c r="G864" s="1491">
        <f t="shared" si="399"/>
        <v>0</v>
      </c>
      <c r="H864" s="1268">
        <v>2</v>
      </c>
      <c r="I864" s="2605">
        <f t="shared" si="374"/>
        <v>3863636</v>
      </c>
      <c r="J864" s="808">
        <v>8</v>
      </c>
      <c r="K864" s="2605">
        <f t="shared" si="401"/>
        <v>17854544</v>
      </c>
      <c r="L864" s="2768"/>
      <c r="M864" s="2605">
        <f t="shared" si="384"/>
        <v>0</v>
      </c>
      <c r="N864" s="1505">
        <f t="shared" si="407"/>
        <v>10</v>
      </c>
      <c r="O864" s="1494">
        <f t="shared" si="404"/>
        <v>21718180</v>
      </c>
      <c r="P864" s="1494">
        <f t="shared" si="408"/>
        <v>400000</v>
      </c>
      <c r="Q864" s="1271"/>
      <c r="R864" s="1508">
        <v>1331818</v>
      </c>
      <c r="S864" s="1508">
        <v>1931818</v>
      </c>
      <c r="T864" s="1508">
        <v>2231818</v>
      </c>
      <c r="U864" s="1508">
        <v>431818</v>
      </c>
      <c r="V864" s="1302"/>
      <c r="W864" s="1338"/>
      <c r="X864" s="2299"/>
      <c r="Y864" s="1338"/>
      <c r="Z864" s="2450"/>
      <c r="AA864" s="1342"/>
      <c r="AB864" s="1340"/>
      <c r="AC864" s="1229"/>
      <c r="AD864" s="1229"/>
      <c r="AE864" s="1229"/>
      <c r="AF864" s="1490">
        <f t="shared" si="385"/>
        <v>0</v>
      </c>
      <c r="AG864" s="1316">
        <f t="shared" si="386"/>
        <v>21718180</v>
      </c>
      <c r="AH864" s="1305"/>
      <c r="AI864" s="1313"/>
      <c r="AJ864" s="1315"/>
      <c r="AK864" s="1299"/>
      <c r="AL864" s="2538"/>
      <c r="AM864" s="2255"/>
      <c r="AN864" s="1266"/>
      <c r="AO864" s="1254"/>
      <c r="AP864" s="1491">
        <f t="shared" si="387"/>
        <v>0</v>
      </c>
      <c r="AQ864" s="1268"/>
      <c r="AR864" s="1492">
        <f t="shared" si="388"/>
        <v>0</v>
      </c>
      <c r="AS864" s="808"/>
      <c r="AT864" s="1492">
        <f t="shared" si="389"/>
        <v>0</v>
      </c>
      <c r="AU864" s="809"/>
      <c r="AV864" s="1492">
        <f t="shared" si="390"/>
        <v>0</v>
      </c>
      <c r="AW864" s="1493">
        <f t="shared" si="391"/>
        <v>0</v>
      </c>
      <c r="AX864" s="2153">
        <f t="shared" si="392"/>
        <v>0</v>
      </c>
      <c r="AY864" s="1495">
        <f t="shared" si="393"/>
        <v>0</v>
      </c>
      <c r="AZ864" s="1887"/>
      <c r="BA864" s="1508">
        <v>1331818</v>
      </c>
      <c r="BB864" s="1508">
        <v>1931818</v>
      </c>
      <c r="BC864" s="1508">
        <v>2231818</v>
      </c>
      <c r="BD864" s="1508">
        <v>431818</v>
      </c>
      <c r="BE864" s="2174"/>
      <c r="BF864" s="1229"/>
      <c r="BG864" s="1317"/>
      <c r="BH864" s="1229"/>
      <c r="BI864" s="1317"/>
      <c r="BJ864" s="1229"/>
      <c r="BK864" s="1317"/>
      <c r="BL864" s="1229"/>
      <c r="BM864" s="1901"/>
      <c r="BN864" s="1229"/>
      <c r="BO864" s="1490">
        <f t="shared" si="400"/>
        <v>0</v>
      </c>
      <c r="BP864" s="1316">
        <f t="shared" si="381"/>
        <v>21718180</v>
      </c>
      <c r="BQ864" s="1305"/>
      <c r="BS864" s="1959">
        <f t="shared" si="394"/>
        <v>0</v>
      </c>
      <c r="BT864" s="1959">
        <f t="shared" si="395"/>
        <v>2</v>
      </c>
      <c r="BU864" s="1959">
        <f t="shared" si="396"/>
        <v>8</v>
      </c>
      <c r="BV864" s="1959">
        <f t="shared" si="397"/>
        <v>0</v>
      </c>
      <c r="BW864" s="1959">
        <f t="shared" si="398"/>
        <v>21718180</v>
      </c>
    </row>
    <row r="865" spans="1:75" ht="15" customHeight="1" x14ac:dyDescent="0.25">
      <c r="A865" s="1315">
        <v>10</v>
      </c>
      <c r="B865" s="1339">
        <v>43672</v>
      </c>
      <c r="C865" s="1268">
        <v>857</v>
      </c>
      <c r="D865" s="2265" t="s">
        <v>102</v>
      </c>
      <c r="E865" s="1266" t="s">
        <v>268</v>
      </c>
      <c r="F865" s="794"/>
      <c r="G865" s="1491">
        <f t="shared" si="399"/>
        <v>0</v>
      </c>
      <c r="H865" s="1268"/>
      <c r="I865" s="2605">
        <f t="shared" si="374"/>
        <v>0</v>
      </c>
      <c r="J865" s="808">
        <v>5</v>
      </c>
      <c r="K865" s="2605">
        <f t="shared" si="401"/>
        <v>11159090</v>
      </c>
      <c r="L865" s="2768"/>
      <c r="M865" s="2605">
        <f t="shared" si="384"/>
        <v>0</v>
      </c>
      <c r="N865" s="1505">
        <f t="shared" si="407"/>
        <v>5</v>
      </c>
      <c r="O865" s="1494">
        <f t="shared" si="404"/>
        <v>11159090</v>
      </c>
      <c r="P865" s="1494">
        <f t="shared" si="408"/>
        <v>200000</v>
      </c>
      <c r="Q865" s="1271"/>
      <c r="R865" s="1508">
        <v>1331818</v>
      </c>
      <c r="S865" s="1508">
        <v>1931818</v>
      </c>
      <c r="T865" s="1508">
        <v>2231818</v>
      </c>
      <c r="U865" s="1508">
        <v>431818</v>
      </c>
      <c r="V865" s="1302"/>
      <c r="W865" s="1338"/>
      <c r="X865" s="2299"/>
      <c r="Y865" s="1338"/>
      <c r="Z865" s="2450"/>
      <c r="AA865" s="1342"/>
      <c r="AB865" s="1340"/>
      <c r="AC865" s="1229"/>
      <c r="AD865" s="1229"/>
      <c r="AE865" s="1229"/>
      <c r="AF865" s="1490">
        <f t="shared" si="385"/>
        <v>0</v>
      </c>
      <c r="AG865" s="1316">
        <f t="shared" si="386"/>
        <v>11159090</v>
      </c>
      <c r="AH865" s="1305"/>
      <c r="AI865" s="1313"/>
      <c r="AJ865" s="1315"/>
      <c r="AK865" s="1299"/>
      <c r="AL865" s="2538"/>
      <c r="AM865" s="2255"/>
      <c r="AN865" s="1266"/>
      <c r="AO865" s="1254"/>
      <c r="AP865" s="1491">
        <f t="shared" si="387"/>
        <v>0</v>
      </c>
      <c r="AQ865" s="1268"/>
      <c r="AR865" s="1492">
        <f t="shared" si="388"/>
        <v>0</v>
      </c>
      <c r="AS865" s="808"/>
      <c r="AT865" s="1492">
        <f t="shared" si="389"/>
        <v>0</v>
      </c>
      <c r="AU865" s="809"/>
      <c r="AV865" s="1492">
        <f t="shared" si="390"/>
        <v>0</v>
      </c>
      <c r="AW865" s="1493">
        <f t="shared" si="391"/>
        <v>0</v>
      </c>
      <c r="AX865" s="2153">
        <f t="shared" si="392"/>
        <v>0</v>
      </c>
      <c r="AY865" s="1495">
        <f t="shared" si="393"/>
        <v>0</v>
      </c>
      <c r="AZ865" s="1887"/>
      <c r="BA865" s="1508">
        <v>1331818</v>
      </c>
      <c r="BB865" s="1508">
        <v>1931818</v>
      </c>
      <c r="BC865" s="1508">
        <v>2231818</v>
      </c>
      <c r="BD865" s="1508">
        <v>431818</v>
      </c>
      <c r="BE865" s="2174"/>
      <c r="BF865" s="1229"/>
      <c r="BG865" s="1317"/>
      <c r="BH865" s="1229"/>
      <c r="BI865" s="1317"/>
      <c r="BJ865" s="1229"/>
      <c r="BK865" s="1305"/>
      <c r="BL865" s="1229"/>
      <c r="BM865" s="1229"/>
      <c r="BN865" s="1229"/>
      <c r="BO865" s="1490">
        <f t="shared" si="400"/>
        <v>0</v>
      </c>
      <c r="BP865" s="1316">
        <f t="shared" si="381"/>
        <v>11159090</v>
      </c>
      <c r="BQ865" s="1305"/>
      <c r="BS865" s="1959">
        <f t="shared" si="394"/>
        <v>0</v>
      </c>
      <c r="BT865" s="1959">
        <f t="shared" si="395"/>
        <v>0</v>
      </c>
      <c r="BU865" s="1959">
        <f t="shared" si="396"/>
        <v>5</v>
      </c>
      <c r="BV865" s="1959">
        <f t="shared" si="397"/>
        <v>0</v>
      </c>
      <c r="BW865" s="1959">
        <f t="shared" si="398"/>
        <v>11159090</v>
      </c>
    </row>
    <row r="866" spans="1:75" ht="15" customHeight="1" x14ac:dyDescent="0.25">
      <c r="A866" s="1315">
        <v>11</v>
      </c>
      <c r="B866" s="1339">
        <v>43672</v>
      </c>
      <c r="C866" s="1268">
        <v>858</v>
      </c>
      <c r="D866" s="2265" t="s">
        <v>237</v>
      </c>
      <c r="E866" s="1266" t="s">
        <v>268</v>
      </c>
      <c r="F866" s="794"/>
      <c r="G866" s="1491"/>
      <c r="H866" s="1268"/>
      <c r="I866" s="2605"/>
      <c r="J866" s="808">
        <v>5</v>
      </c>
      <c r="K866" s="2605">
        <f t="shared" si="401"/>
        <v>11159090</v>
      </c>
      <c r="L866" s="2768"/>
      <c r="M866" s="2605"/>
      <c r="N866" s="1505">
        <f t="shared" si="407"/>
        <v>5</v>
      </c>
      <c r="O866" s="1494">
        <f t="shared" si="404"/>
        <v>11159090</v>
      </c>
      <c r="P866" s="1494">
        <f t="shared" si="408"/>
        <v>200000</v>
      </c>
      <c r="Q866" s="1271"/>
      <c r="R866" s="1508">
        <v>1331818</v>
      </c>
      <c r="S866" s="1508">
        <v>1931818</v>
      </c>
      <c r="T866" s="1508">
        <v>2231818</v>
      </c>
      <c r="U866" s="1508">
        <v>431818</v>
      </c>
      <c r="V866" s="1302"/>
      <c r="W866" s="1338"/>
      <c r="X866" s="2299"/>
      <c r="Y866" s="1338"/>
      <c r="Z866" s="2450"/>
      <c r="AA866" s="1342"/>
      <c r="AB866" s="1340"/>
      <c r="AC866" s="1229"/>
      <c r="AD866" s="1229"/>
      <c r="AE866" s="1229"/>
      <c r="AF866" s="1490">
        <f t="shared" si="385"/>
        <v>0</v>
      </c>
      <c r="AG866" s="1316">
        <f t="shared" si="386"/>
        <v>11159090</v>
      </c>
      <c r="AH866" s="1305"/>
      <c r="AI866" s="1313"/>
      <c r="AJ866" s="1315"/>
      <c r="AK866" s="1299"/>
      <c r="AL866" s="2538"/>
      <c r="AM866" s="2255"/>
      <c r="AN866" s="1266"/>
      <c r="AO866" s="1254"/>
      <c r="AP866" s="1491">
        <f t="shared" si="387"/>
        <v>0</v>
      </c>
      <c r="AQ866" s="1268"/>
      <c r="AR866" s="1492">
        <f t="shared" si="388"/>
        <v>0</v>
      </c>
      <c r="AS866" s="808"/>
      <c r="AT866" s="1492">
        <f t="shared" si="389"/>
        <v>0</v>
      </c>
      <c r="AU866" s="809"/>
      <c r="AV866" s="1492">
        <f t="shared" si="390"/>
        <v>0</v>
      </c>
      <c r="AW866" s="1493">
        <f t="shared" si="391"/>
        <v>0</v>
      </c>
      <c r="AX866" s="2153">
        <f t="shared" si="392"/>
        <v>0</v>
      </c>
      <c r="AY866" s="1495">
        <f t="shared" si="393"/>
        <v>0</v>
      </c>
      <c r="AZ866" s="1887"/>
      <c r="BA866" s="1508">
        <v>1331818</v>
      </c>
      <c r="BB866" s="1508">
        <v>1931818</v>
      </c>
      <c r="BC866" s="1508">
        <v>2231818</v>
      </c>
      <c r="BD866" s="1508">
        <v>431818</v>
      </c>
      <c r="BE866" s="2174"/>
      <c r="BF866" s="1229"/>
      <c r="BG866" s="1317"/>
      <c r="BH866" s="1229"/>
      <c r="BI866" s="1317"/>
      <c r="BJ866" s="1229"/>
      <c r="BK866" s="1305"/>
      <c r="BL866" s="1229"/>
      <c r="BM866" s="1229"/>
      <c r="BN866" s="1229"/>
      <c r="BO866" s="1490">
        <f t="shared" si="400"/>
        <v>0</v>
      </c>
      <c r="BP866" s="1316">
        <f t="shared" si="381"/>
        <v>11159090</v>
      </c>
      <c r="BQ866" s="1305"/>
      <c r="BS866" s="1959">
        <f t="shared" si="394"/>
        <v>0</v>
      </c>
      <c r="BT866" s="1959">
        <f t="shared" si="395"/>
        <v>0</v>
      </c>
      <c r="BU866" s="1959">
        <f t="shared" si="396"/>
        <v>5</v>
      </c>
      <c r="BV866" s="1959">
        <f t="shared" si="397"/>
        <v>0</v>
      </c>
      <c r="BW866" s="1959">
        <f t="shared" si="398"/>
        <v>11159090</v>
      </c>
    </row>
    <row r="867" spans="1:75" ht="15" customHeight="1" x14ac:dyDescent="0.25">
      <c r="A867" s="1315">
        <v>12</v>
      </c>
      <c r="B867" s="1339">
        <v>43672</v>
      </c>
      <c r="C867" s="1268">
        <v>859</v>
      </c>
      <c r="D867" s="2265" t="s">
        <v>286</v>
      </c>
      <c r="E867" s="1266" t="s">
        <v>268</v>
      </c>
      <c r="F867" s="794">
        <v>6</v>
      </c>
      <c r="G867" s="1491">
        <f t="shared" ref="G867:G930" si="409">F867*R867</f>
        <v>7990908</v>
      </c>
      <c r="H867" s="1268"/>
      <c r="I867" s="2605">
        <f t="shared" ref="I867:I930" si="410">H867*S867</f>
        <v>0</v>
      </c>
      <c r="J867" s="808">
        <v>4</v>
      </c>
      <c r="K867" s="2605">
        <f t="shared" si="401"/>
        <v>8927272</v>
      </c>
      <c r="L867" s="2768"/>
      <c r="M867" s="2605">
        <f t="shared" ref="M867:M930" si="411">L867*U867</f>
        <v>0</v>
      </c>
      <c r="N867" s="1505">
        <f t="shared" si="407"/>
        <v>10</v>
      </c>
      <c r="O867" s="1494">
        <f t="shared" si="404"/>
        <v>16918180</v>
      </c>
      <c r="P867" s="1494">
        <f t="shared" si="408"/>
        <v>400000</v>
      </c>
      <c r="Q867" s="1271"/>
      <c r="R867" s="1508">
        <v>1331818</v>
      </c>
      <c r="S867" s="1508">
        <v>1931818</v>
      </c>
      <c r="T867" s="1508">
        <v>2231818</v>
      </c>
      <c r="U867" s="1508">
        <v>431818</v>
      </c>
      <c r="V867" s="1302"/>
      <c r="W867" s="1338"/>
      <c r="X867" s="2299"/>
      <c r="Y867" s="1338"/>
      <c r="Z867" s="2450"/>
      <c r="AA867" s="1342"/>
      <c r="AB867" s="1340"/>
      <c r="AC867" s="1229"/>
      <c r="AD867" s="1229"/>
      <c r="AE867" s="1229"/>
      <c r="AF867" s="1490">
        <f t="shared" si="385"/>
        <v>0</v>
      </c>
      <c r="AG867" s="1316">
        <f t="shared" si="386"/>
        <v>16918180</v>
      </c>
      <c r="AH867" s="1305"/>
      <c r="AI867" s="1313"/>
      <c r="AJ867" s="1315"/>
      <c r="AK867" s="1299"/>
      <c r="AL867" s="2538"/>
      <c r="AM867" s="2255"/>
      <c r="AN867" s="1266"/>
      <c r="AO867" s="1254"/>
      <c r="AP867" s="1491">
        <f t="shared" si="387"/>
        <v>0</v>
      </c>
      <c r="AQ867" s="1268"/>
      <c r="AR867" s="1492">
        <f t="shared" si="388"/>
        <v>0</v>
      </c>
      <c r="AS867" s="808"/>
      <c r="AT867" s="1492">
        <f t="shared" si="389"/>
        <v>0</v>
      </c>
      <c r="AU867" s="809"/>
      <c r="AV867" s="1492">
        <f t="shared" si="390"/>
        <v>0</v>
      </c>
      <c r="AW867" s="1493">
        <f t="shared" si="391"/>
        <v>0</v>
      </c>
      <c r="AX867" s="2153">
        <f t="shared" si="392"/>
        <v>0</v>
      </c>
      <c r="AY867" s="1495">
        <f t="shared" si="393"/>
        <v>0</v>
      </c>
      <c r="AZ867" s="1887"/>
      <c r="BA867" s="1508">
        <v>1331818</v>
      </c>
      <c r="BB867" s="1508">
        <v>1931818</v>
      </c>
      <c r="BC867" s="1508">
        <v>2231818</v>
      </c>
      <c r="BD867" s="1508">
        <v>431818</v>
      </c>
      <c r="BE867" s="2174"/>
      <c r="BF867" s="1229"/>
      <c r="BG867" s="1317"/>
      <c r="BH867" s="1229"/>
      <c r="BI867" s="1317"/>
      <c r="BJ867" s="1229"/>
      <c r="BK867" s="1305"/>
      <c r="BL867" s="1229"/>
      <c r="BM867" s="1229"/>
      <c r="BN867" s="1229"/>
      <c r="BO867" s="1490">
        <f t="shared" si="400"/>
        <v>0</v>
      </c>
      <c r="BP867" s="1316">
        <f t="shared" si="381"/>
        <v>16918180</v>
      </c>
      <c r="BQ867" s="1305"/>
      <c r="BS867" s="1959">
        <f t="shared" si="394"/>
        <v>6</v>
      </c>
      <c r="BT867" s="1959">
        <f t="shared" si="395"/>
        <v>0</v>
      </c>
      <c r="BU867" s="1959">
        <f t="shared" si="396"/>
        <v>4</v>
      </c>
      <c r="BV867" s="1959">
        <f t="shared" si="397"/>
        <v>0</v>
      </c>
      <c r="BW867" s="1959">
        <f t="shared" si="398"/>
        <v>16918180</v>
      </c>
    </row>
    <row r="868" spans="1:75" ht="15" customHeight="1" x14ac:dyDescent="0.25">
      <c r="A868" s="1315">
        <v>1</v>
      </c>
      <c r="B868" s="1339">
        <v>43673</v>
      </c>
      <c r="C868" s="1268">
        <v>860</v>
      </c>
      <c r="D868" s="2265" t="s">
        <v>32</v>
      </c>
      <c r="E868" s="1266" t="s">
        <v>288</v>
      </c>
      <c r="F868" s="794">
        <v>7</v>
      </c>
      <c r="G868" s="1491">
        <f t="shared" si="409"/>
        <v>9322726</v>
      </c>
      <c r="H868" s="1268"/>
      <c r="I868" s="2605">
        <f t="shared" si="410"/>
        <v>0</v>
      </c>
      <c r="J868" s="808">
        <v>2</v>
      </c>
      <c r="K868" s="2605">
        <f t="shared" si="401"/>
        <v>4463636</v>
      </c>
      <c r="L868" s="2768">
        <v>1</v>
      </c>
      <c r="M868" s="2605">
        <f t="shared" si="411"/>
        <v>431818</v>
      </c>
      <c r="N868" s="1505">
        <f>F868+H868+J868+L868</f>
        <v>10</v>
      </c>
      <c r="O868" s="1494">
        <f t="shared" si="404"/>
        <v>14218180</v>
      </c>
      <c r="P868" s="1494">
        <f>+N868*40000</f>
        <v>400000</v>
      </c>
      <c r="Q868" s="1271"/>
      <c r="R868" s="1508">
        <v>1331818</v>
      </c>
      <c r="S868" s="1508">
        <v>1931818</v>
      </c>
      <c r="T868" s="1508">
        <v>2231818</v>
      </c>
      <c r="U868" s="1508">
        <v>431818</v>
      </c>
      <c r="V868" s="1302"/>
      <c r="W868" s="1338"/>
      <c r="X868" s="2299"/>
      <c r="Y868" s="1338"/>
      <c r="Z868" s="1302"/>
      <c r="AA868" s="1342"/>
      <c r="AB868" s="1340"/>
      <c r="AC868" s="1229"/>
      <c r="AD868" s="1229"/>
      <c r="AE868" s="1229"/>
      <c r="AF868" s="1490">
        <f t="shared" si="385"/>
        <v>0</v>
      </c>
      <c r="AG868" s="1316">
        <f t="shared" si="386"/>
        <v>14218180</v>
      </c>
      <c r="AH868" s="1305"/>
      <c r="AI868" s="1313"/>
      <c r="AJ868" s="1267"/>
      <c r="AK868" s="1299"/>
      <c r="AL868" s="2538"/>
      <c r="AM868" s="2262"/>
      <c r="AN868" s="1266"/>
      <c r="AO868" s="1254"/>
      <c r="AP868" s="1491">
        <f t="shared" si="387"/>
        <v>0</v>
      </c>
      <c r="AQ868" s="1268"/>
      <c r="AR868" s="1492">
        <f t="shared" si="388"/>
        <v>0</v>
      </c>
      <c r="AS868" s="808"/>
      <c r="AT868" s="1492">
        <f t="shared" si="389"/>
        <v>0</v>
      </c>
      <c r="AU868" s="809"/>
      <c r="AV868" s="1492">
        <f t="shared" si="390"/>
        <v>0</v>
      </c>
      <c r="AW868" s="1493">
        <f t="shared" si="391"/>
        <v>0</v>
      </c>
      <c r="AX868" s="2153">
        <f t="shared" si="392"/>
        <v>0</v>
      </c>
      <c r="AY868" s="1495">
        <f t="shared" si="393"/>
        <v>0</v>
      </c>
      <c r="AZ868" s="1887"/>
      <c r="BA868" s="1508">
        <v>1331818</v>
      </c>
      <c r="BB868" s="1508">
        <v>1931818</v>
      </c>
      <c r="BC868" s="1508">
        <v>2231818</v>
      </c>
      <c r="BD868" s="1508">
        <v>431818</v>
      </c>
      <c r="BE868" s="2174"/>
      <c r="BF868" s="1229"/>
      <c r="BG868" s="1317"/>
      <c r="BH868" s="1229"/>
      <c r="BI868" s="1317"/>
      <c r="BJ868" s="1229"/>
      <c r="BK868" s="1305"/>
      <c r="BL868" s="1229"/>
      <c r="BM868" s="1229"/>
      <c r="BN868" s="1229"/>
      <c r="BO868" s="1490">
        <f t="shared" si="400"/>
        <v>0</v>
      </c>
      <c r="BP868" s="1316">
        <f t="shared" si="381"/>
        <v>14218180</v>
      </c>
      <c r="BQ868" s="1305"/>
      <c r="BS868" s="1959">
        <f t="shared" si="394"/>
        <v>7</v>
      </c>
      <c r="BT868" s="1959">
        <f t="shared" si="395"/>
        <v>0</v>
      </c>
      <c r="BU868" s="1959">
        <f t="shared" si="396"/>
        <v>2</v>
      </c>
      <c r="BV868" s="1959">
        <f t="shared" si="397"/>
        <v>1</v>
      </c>
      <c r="BW868" s="1959">
        <f t="shared" si="398"/>
        <v>14218180</v>
      </c>
    </row>
    <row r="869" spans="1:75" ht="15" customHeight="1" x14ac:dyDescent="0.25">
      <c r="A869" s="1315">
        <v>2</v>
      </c>
      <c r="B869" s="1339">
        <v>43673</v>
      </c>
      <c r="C869" s="1268">
        <f>C868+1</f>
        <v>861</v>
      </c>
      <c r="D869" s="2265" t="s">
        <v>47</v>
      </c>
      <c r="E869" s="1266" t="s">
        <v>273</v>
      </c>
      <c r="F869" s="794"/>
      <c r="G869" s="1491">
        <f t="shared" si="409"/>
        <v>0</v>
      </c>
      <c r="H869" s="1268"/>
      <c r="I869" s="2605">
        <f t="shared" si="410"/>
        <v>0</v>
      </c>
      <c r="J869" s="808">
        <v>5</v>
      </c>
      <c r="K869" s="2605">
        <f t="shared" si="401"/>
        <v>11159090</v>
      </c>
      <c r="L869" s="2768"/>
      <c r="M869" s="2605">
        <f t="shared" si="411"/>
        <v>0</v>
      </c>
      <c r="N869" s="1505">
        <f t="shared" ref="N869:N877" si="412">F869+H869+J869+L869</f>
        <v>5</v>
      </c>
      <c r="O869" s="1494">
        <f t="shared" si="404"/>
        <v>11159090</v>
      </c>
      <c r="P869" s="1494">
        <f t="shared" ref="P869:P877" si="413">+N869*40000</f>
        <v>200000</v>
      </c>
      <c r="Q869" s="1271"/>
      <c r="R869" s="1508">
        <v>1331818</v>
      </c>
      <c r="S869" s="1508">
        <v>1931818</v>
      </c>
      <c r="T869" s="1508">
        <v>2231818</v>
      </c>
      <c r="U869" s="1508">
        <v>431818</v>
      </c>
      <c r="V869" s="1302"/>
      <c r="W869" s="1338"/>
      <c r="X869" s="2299"/>
      <c r="Y869" s="1338"/>
      <c r="Z869" s="2450"/>
      <c r="AA869" s="1342"/>
      <c r="AB869" s="1340"/>
      <c r="AC869" s="1229"/>
      <c r="AD869" s="1229"/>
      <c r="AE869" s="1229"/>
      <c r="AF869" s="1490">
        <f t="shared" si="385"/>
        <v>0</v>
      </c>
      <c r="AG869" s="1316">
        <f t="shared" si="386"/>
        <v>11159090</v>
      </c>
      <c r="AH869" s="1305"/>
      <c r="AI869" s="1313"/>
      <c r="AJ869" s="1267"/>
      <c r="AK869" s="1299"/>
      <c r="AL869" s="2538"/>
      <c r="AM869" s="2262"/>
      <c r="AN869" s="1266"/>
      <c r="AO869" s="1254"/>
      <c r="AP869" s="1491">
        <f t="shared" si="387"/>
        <v>0</v>
      </c>
      <c r="AQ869" s="1268"/>
      <c r="AR869" s="1492">
        <f t="shared" si="388"/>
        <v>0</v>
      </c>
      <c r="AS869" s="808"/>
      <c r="AT869" s="1492">
        <f t="shared" si="389"/>
        <v>0</v>
      </c>
      <c r="AU869" s="809"/>
      <c r="AV869" s="1492">
        <f t="shared" si="390"/>
        <v>0</v>
      </c>
      <c r="AW869" s="1493">
        <f t="shared" si="391"/>
        <v>0</v>
      </c>
      <c r="AX869" s="2153">
        <f t="shared" si="392"/>
        <v>0</v>
      </c>
      <c r="AY869" s="1495">
        <f t="shared" si="393"/>
        <v>0</v>
      </c>
      <c r="AZ869" s="1887"/>
      <c r="BA869" s="1508">
        <v>1331818</v>
      </c>
      <c r="BB869" s="1508">
        <v>1931818</v>
      </c>
      <c r="BC869" s="1508">
        <v>2231818</v>
      </c>
      <c r="BD869" s="1508">
        <v>431818</v>
      </c>
      <c r="BE869" s="2174"/>
      <c r="BF869" s="1229"/>
      <c r="BG869" s="1317"/>
      <c r="BH869" s="1229"/>
      <c r="BI869" s="1317"/>
      <c r="BJ869" s="1229"/>
      <c r="BK869" s="1305"/>
      <c r="BL869" s="1229"/>
      <c r="BM869" s="1229"/>
      <c r="BN869" s="1229"/>
      <c r="BO869" s="1490">
        <f t="shared" si="400"/>
        <v>0</v>
      </c>
      <c r="BP869" s="1316">
        <f t="shared" si="381"/>
        <v>11159090</v>
      </c>
      <c r="BQ869" s="1305"/>
      <c r="BS869" s="1959">
        <f t="shared" si="394"/>
        <v>0</v>
      </c>
      <c r="BT869" s="1959">
        <f t="shared" si="395"/>
        <v>0</v>
      </c>
      <c r="BU869" s="1959">
        <f t="shared" si="396"/>
        <v>5</v>
      </c>
      <c r="BV869" s="1959">
        <f t="shared" si="397"/>
        <v>0</v>
      </c>
      <c r="BW869" s="1959">
        <f t="shared" si="398"/>
        <v>11159090</v>
      </c>
    </row>
    <row r="870" spans="1:75" ht="15" customHeight="1" x14ac:dyDescent="0.25">
      <c r="A870" s="1315">
        <v>3</v>
      </c>
      <c r="B870" s="1339">
        <v>43673</v>
      </c>
      <c r="C870" s="1268">
        <f t="shared" ref="C870:C877" si="414">C869+1</f>
        <v>862</v>
      </c>
      <c r="D870" s="2265" t="s">
        <v>46</v>
      </c>
      <c r="E870" s="1266" t="s">
        <v>273</v>
      </c>
      <c r="F870" s="794"/>
      <c r="G870" s="1491">
        <f t="shared" si="409"/>
        <v>0</v>
      </c>
      <c r="H870" s="1268"/>
      <c r="I870" s="2605">
        <f t="shared" si="410"/>
        <v>0</v>
      </c>
      <c r="J870" s="808">
        <v>5</v>
      </c>
      <c r="K870" s="2605">
        <f t="shared" si="401"/>
        <v>11159090</v>
      </c>
      <c r="L870" s="2768"/>
      <c r="M870" s="2605">
        <f t="shared" si="411"/>
        <v>0</v>
      </c>
      <c r="N870" s="1505">
        <f t="shared" si="412"/>
        <v>5</v>
      </c>
      <c r="O870" s="1494">
        <f t="shared" si="404"/>
        <v>11159090</v>
      </c>
      <c r="P870" s="1494">
        <f t="shared" si="413"/>
        <v>200000</v>
      </c>
      <c r="Q870" s="1271"/>
      <c r="R870" s="1508">
        <v>1331818</v>
      </c>
      <c r="S870" s="1508">
        <v>1931818</v>
      </c>
      <c r="T870" s="1508">
        <v>2231818</v>
      </c>
      <c r="U870" s="1508">
        <v>431818</v>
      </c>
      <c r="V870" s="1302"/>
      <c r="W870" s="1338"/>
      <c r="X870" s="2299"/>
      <c r="Y870" s="1338"/>
      <c r="Z870" s="2450"/>
      <c r="AA870" s="1342"/>
      <c r="AB870" s="1340"/>
      <c r="AC870" s="1229"/>
      <c r="AD870" s="1229"/>
      <c r="AE870" s="1229"/>
      <c r="AF870" s="1490">
        <f t="shared" si="385"/>
        <v>0</v>
      </c>
      <c r="AG870" s="1316">
        <f t="shared" si="386"/>
        <v>11159090</v>
      </c>
      <c r="AH870" s="1305"/>
      <c r="AI870" s="1313"/>
      <c r="AJ870" s="1267"/>
      <c r="AK870" s="1299"/>
      <c r="AL870" s="2538"/>
      <c r="AM870" s="2262"/>
      <c r="AN870" s="1266"/>
      <c r="AO870" s="1254"/>
      <c r="AP870" s="1491">
        <f t="shared" si="387"/>
        <v>0</v>
      </c>
      <c r="AQ870" s="1268"/>
      <c r="AR870" s="1492">
        <f t="shared" si="388"/>
        <v>0</v>
      </c>
      <c r="AS870" s="808"/>
      <c r="AT870" s="1492">
        <f t="shared" si="389"/>
        <v>0</v>
      </c>
      <c r="AU870" s="809"/>
      <c r="AV870" s="1492">
        <f t="shared" si="390"/>
        <v>0</v>
      </c>
      <c r="AW870" s="1493">
        <f t="shared" si="391"/>
        <v>0</v>
      </c>
      <c r="AX870" s="2153">
        <f t="shared" si="392"/>
        <v>0</v>
      </c>
      <c r="AY870" s="1495">
        <f t="shared" si="393"/>
        <v>0</v>
      </c>
      <c r="AZ870" s="1887"/>
      <c r="BA870" s="1508">
        <v>1331818</v>
      </c>
      <c r="BB870" s="1508">
        <v>1931818</v>
      </c>
      <c r="BC870" s="1508">
        <v>2231818</v>
      </c>
      <c r="BD870" s="1508">
        <v>431818</v>
      </c>
      <c r="BE870" s="2174"/>
      <c r="BF870" s="1229"/>
      <c r="BG870" s="1317"/>
      <c r="BH870" s="1229"/>
      <c r="BI870" s="1317"/>
      <c r="BJ870" s="1229"/>
      <c r="BK870" s="1305"/>
      <c r="BL870" s="1229"/>
      <c r="BM870" s="1229"/>
      <c r="BN870" s="1229"/>
      <c r="BO870" s="1490">
        <f t="shared" si="400"/>
        <v>0</v>
      </c>
      <c r="BP870" s="1316">
        <f t="shared" si="381"/>
        <v>11159090</v>
      </c>
      <c r="BQ870" s="1305"/>
      <c r="BS870" s="1959">
        <f t="shared" si="394"/>
        <v>0</v>
      </c>
      <c r="BT870" s="1959">
        <f t="shared" si="395"/>
        <v>0</v>
      </c>
      <c r="BU870" s="1959">
        <f t="shared" si="396"/>
        <v>5</v>
      </c>
      <c r="BV870" s="1959">
        <f t="shared" si="397"/>
        <v>0</v>
      </c>
      <c r="BW870" s="1959">
        <f t="shared" si="398"/>
        <v>11159090</v>
      </c>
    </row>
    <row r="871" spans="1:75" ht="15" customHeight="1" x14ac:dyDescent="0.25">
      <c r="A871" s="1315">
        <v>4</v>
      </c>
      <c r="B871" s="1339">
        <v>43673</v>
      </c>
      <c r="C871" s="1268">
        <f t="shared" si="414"/>
        <v>863</v>
      </c>
      <c r="D871" s="2265" t="s">
        <v>77</v>
      </c>
      <c r="E871" s="1266" t="s">
        <v>57</v>
      </c>
      <c r="F871" s="794"/>
      <c r="G871" s="1491">
        <f t="shared" si="409"/>
        <v>0</v>
      </c>
      <c r="H871" s="1268"/>
      <c r="I871" s="2605">
        <f t="shared" si="410"/>
        <v>0</v>
      </c>
      <c r="J871" s="808">
        <v>4</v>
      </c>
      <c r="K871" s="2605">
        <f t="shared" si="401"/>
        <v>8927272</v>
      </c>
      <c r="L871" s="2768"/>
      <c r="M871" s="2605">
        <f t="shared" si="411"/>
        <v>0</v>
      </c>
      <c r="N871" s="1505">
        <f t="shared" si="412"/>
        <v>4</v>
      </c>
      <c r="O871" s="1494">
        <f t="shared" si="404"/>
        <v>8927272</v>
      </c>
      <c r="P871" s="1494">
        <f t="shared" si="413"/>
        <v>160000</v>
      </c>
      <c r="Q871" s="1271"/>
      <c r="R871" s="1508">
        <v>1331818</v>
      </c>
      <c r="S871" s="1508">
        <v>1931818</v>
      </c>
      <c r="T871" s="1508">
        <v>2231818</v>
      </c>
      <c r="U871" s="1508">
        <v>431818</v>
      </c>
      <c r="V871" s="1302"/>
      <c r="W871" s="1338"/>
      <c r="X871" s="2299"/>
      <c r="Y871" s="1338"/>
      <c r="Z871" s="1302"/>
      <c r="AA871" s="1342"/>
      <c r="AB871" s="1302"/>
      <c r="AC871" s="1229"/>
      <c r="AD871" s="1229"/>
      <c r="AE871" s="1229"/>
      <c r="AF871" s="1490">
        <f t="shared" si="385"/>
        <v>0</v>
      </c>
      <c r="AG871" s="1316">
        <f t="shared" si="386"/>
        <v>8927272</v>
      </c>
      <c r="AH871" s="1305"/>
      <c r="AI871" s="1313"/>
      <c r="AJ871" s="1267"/>
      <c r="AK871" s="1299"/>
      <c r="AL871" s="2538"/>
      <c r="AM871" s="2262"/>
      <c r="AN871" s="1266"/>
      <c r="AO871" s="1254"/>
      <c r="AP871" s="1491">
        <f t="shared" si="387"/>
        <v>0</v>
      </c>
      <c r="AQ871" s="1268"/>
      <c r="AR871" s="1492">
        <f t="shared" si="388"/>
        <v>0</v>
      </c>
      <c r="AS871" s="808"/>
      <c r="AT871" s="1492">
        <f t="shared" si="389"/>
        <v>0</v>
      </c>
      <c r="AU871" s="809"/>
      <c r="AV871" s="1492">
        <f t="shared" si="390"/>
        <v>0</v>
      </c>
      <c r="AW871" s="1493">
        <f t="shared" si="391"/>
        <v>0</v>
      </c>
      <c r="AX871" s="2153">
        <f t="shared" si="392"/>
        <v>0</v>
      </c>
      <c r="AY871" s="1495">
        <f t="shared" si="393"/>
        <v>0</v>
      </c>
      <c r="AZ871" s="1887"/>
      <c r="BA871" s="1508">
        <v>1331818</v>
      </c>
      <c r="BB871" s="1508">
        <v>1931818</v>
      </c>
      <c r="BC871" s="1508">
        <v>2231818</v>
      </c>
      <c r="BD871" s="1508">
        <v>431818</v>
      </c>
      <c r="BE871" s="2174"/>
      <c r="BF871" s="1229"/>
      <c r="BG871" s="1317"/>
      <c r="BH871" s="1229"/>
      <c r="BI871" s="1317"/>
      <c r="BJ871" s="1229"/>
      <c r="BK871" s="1305"/>
      <c r="BL871" s="1229"/>
      <c r="BM871" s="1229"/>
      <c r="BN871" s="1229"/>
      <c r="BO871" s="1490">
        <f t="shared" si="400"/>
        <v>0</v>
      </c>
      <c r="BP871" s="1316">
        <f t="shared" si="381"/>
        <v>8927272</v>
      </c>
      <c r="BQ871" s="1305"/>
      <c r="BS871" s="1959">
        <f t="shared" si="394"/>
        <v>0</v>
      </c>
      <c r="BT871" s="1959">
        <f t="shared" si="395"/>
        <v>0</v>
      </c>
      <c r="BU871" s="1959">
        <f t="shared" si="396"/>
        <v>4</v>
      </c>
      <c r="BV871" s="1959">
        <f t="shared" si="397"/>
        <v>0</v>
      </c>
      <c r="BW871" s="1959">
        <f t="shared" si="398"/>
        <v>8927272</v>
      </c>
    </row>
    <row r="872" spans="1:75" ht="15" customHeight="1" x14ac:dyDescent="0.25">
      <c r="A872" s="1315">
        <v>5</v>
      </c>
      <c r="B872" s="1339">
        <v>43673</v>
      </c>
      <c r="C872" s="1268">
        <f t="shared" si="414"/>
        <v>864</v>
      </c>
      <c r="D872" s="2265" t="s">
        <v>76</v>
      </c>
      <c r="E872" s="1266" t="s">
        <v>57</v>
      </c>
      <c r="F872" s="794">
        <v>2</v>
      </c>
      <c r="G872" s="1491">
        <f t="shared" si="409"/>
        <v>2663636</v>
      </c>
      <c r="H872" s="1268">
        <v>1</v>
      </c>
      <c r="I872" s="2605">
        <f t="shared" si="410"/>
        <v>1931818</v>
      </c>
      <c r="J872" s="808">
        <v>2</v>
      </c>
      <c r="K872" s="2605">
        <f t="shared" si="401"/>
        <v>4463636</v>
      </c>
      <c r="L872" s="2768"/>
      <c r="M872" s="2605">
        <f t="shared" si="411"/>
        <v>0</v>
      </c>
      <c r="N872" s="1505">
        <f t="shared" si="412"/>
        <v>5</v>
      </c>
      <c r="O872" s="1494">
        <f t="shared" si="404"/>
        <v>9059090</v>
      </c>
      <c r="P872" s="1494">
        <f t="shared" si="413"/>
        <v>200000</v>
      </c>
      <c r="Q872" s="1271"/>
      <c r="R872" s="1508">
        <v>1331818</v>
      </c>
      <c r="S872" s="1508">
        <v>1931818</v>
      </c>
      <c r="T872" s="1508">
        <v>2231818</v>
      </c>
      <c r="U872" s="1508">
        <v>431818</v>
      </c>
      <c r="V872" s="1302"/>
      <c r="W872" s="1338"/>
      <c r="X872" s="2299"/>
      <c r="Y872" s="1338"/>
      <c r="Z872" s="2450"/>
      <c r="AA872" s="1342"/>
      <c r="AB872" s="1340"/>
      <c r="AC872" s="1229"/>
      <c r="AD872" s="1229"/>
      <c r="AE872" s="1229"/>
      <c r="AF872" s="1490">
        <f t="shared" si="385"/>
        <v>0</v>
      </c>
      <c r="AG872" s="1316">
        <f t="shared" si="386"/>
        <v>9059090</v>
      </c>
      <c r="AH872" s="1305"/>
      <c r="AI872" s="1313"/>
      <c r="AJ872" s="1267"/>
      <c r="AK872" s="1299"/>
      <c r="AL872" s="2538"/>
      <c r="AM872" s="2262"/>
      <c r="AN872" s="1266"/>
      <c r="AO872" s="1254"/>
      <c r="AP872" s="1491">
        <f t="shared" si="387"/>
        <v>0</v>
      </c>
      <c r="AQ872" s="1268"/>
      <c r="AR872" s="1492">
        <f t="shared" si="388"/>
        <v>0</v>
      </c>
      <c r="AS872" s="808"/>
      <c r="AT872" s="1492">
        <f t="shared" si="389"/>
        <v>0</v>
      </c>
      <c r="AU872" s="809"/>
      <c r="AV872" s="1492">
        <f t="shared" si="390"/>
        <v>0</v>
      </c>
      <c r="AW872" s="1493">
        <f t="shared" si="391"/>
        <v>0</v>
      </c>
      <c r="AX872" s="2153">
        <f t="shared" si="392"/>
        <v>0</v>
      </c>
      <c r="AY872" s="1495">
        <f t="shared" si="393"/>
        <v>0</v>
      </c>
      <c r="AZ872" s="1887"/>
      <c r="BA872" s="1508">
        <v>1331818</v>
      </c>
      <c r="BB872" s="1508">
        <v>1931818</v>
      </c>
      <c r="BC872" s="1508">
        <v>2231818</v>
      </c>
      <c r="BD872" s="1508">
        <v>431818</v>
      </c>
      <c r="BE872" s="2174"/>
      <c r="BF872" s="1229"/>
      <c r="BG872" s="1317"/>
      <c r="BH872" s="1229"/>
      <c r="BI872" s="1317"/>
      <c r="BJ872" s="1229"/>
      <c r="BK872" s="1305"/>
      <c r="BL872" s="1229"/>
      <c r="BM872" s="1229"/>
      <c r="BN872" s="1229"/>
      <c r="BO872" s="1490">
        <f t="shared" si="400"/>
        <v>0</v>
      </c>
      <c r="BP872" s="1316">
        <f t="shared" si="381"/>
        <v>9059090</v>
      </c>
      <c r="BQ872" s="1305"/>
      <c r="BS872" s="1959">
        <f t="shared" si="394"/>
        <v>2</v>
      </c>
      <c r="BT872" s="1959">
        <f t="shared" si="395"/>
        <v>1</v>
      </c>
      <c r="BU872" s="1959">
        <f t="shared" si="396"/>
        <v>2</v>
      </c>
      <c r="BV872" s="1959">
        <f t="shared" si="397"/>
        <v>0</v>
      </c>
      <c r="BW872" s="1959">
        <f t="shared" si="398"/>
        <v>9059090</v>
      </c>
    </row>
    <row r="873" spans="1:75" ht="15" customHeight="1" x14ac:dyDescent="0.25">
      <c r="A873" s="1315">
        <v>6</v>
      </c>
      <c r="B873" s="1339">
        <v>43673</v>
      </c>
      <c r="C873" s="1268">
        <f t="shared" si="414"/>
        <v>865</v>
      </c>
      <c r="D873" s="2265" t="s">
        <v>71</v>
      </c>
      <c r="E873" s="1266" t="s">
        <v>57</v>
      </c>
      <c r="F873" s="794"/>
      <c r="G873" s="1491">
        <f t="shared" si="409"/>
        <v>0</v>
      </c>
      <c r="H873" s="1268"/>
      <c r="I873" s="2605">
        <f t="shared" si="410"/>
        <v>0</v>
      </c>
      <c r="J873" s="808">
        <v>4</v>
      </c>
      <c r="K873" s="2605">
        <f t="shared" si="401"/>
        <v>8927272</v>
      </c>
      <c r="L873" s="2768"/>
      <c r="M873" s="2605">
        <f t="shared" si="411"/>
        <v>0</v>
      </c>
      <c r="N873" s="1505">
        <f t="shared" si="412"/>
        <v>4</v>
      </c>
      <c r="O873" s="1494">
        <f t="shared" si="404"/>
        <v>8927272</v>
      </c>
      <c r="P873" s="1494">
        <f t="shared" si="413"/>
        <v>160000</v>
      </c>
      <c r="Q873" s="1271"/>
      <c r="R873" s="1508">
        <v>1331818</v>
      </c>
      <c r="S873" s="1508">
        <v>1931818</v>
      </c>
      <c r="T873" s="1508">
        <v>2231818</v>
      </c>
      <c r="U873" s="1508">
        <v>431818</v>
      </c>
      <c r="V873" s="1302"/>
      <c r="W873" s="1338"/>
      <c r="X873" s="2299"/>
      <c r="Y873" s="1338"/>
      <c r="Z873" s="2450"/>
      <c r="AA873" s="1342"/>
      <c r="AB873" s="1340"/>
      <c r="AC873" s="1229"/>
      <c r="AD873" s="1229"/>
      <c r="AE873" s="1229"/>
      <c r="AF873" s="1490">
        <f t="shared" si="385"/>
        <v>0</v>
      </c>
      <c r="AG873" s="1316">
        <f t="shared" si="386"/>
        <v>8927272</v>
      </c>
      <c r="AH873" s="1305"/>
      <c r="AI873" s="1313"/>
      <c r="AJ873" s="1267"/>
      <c r="AK873" s="1299"/>
      <c r="AL873" s="2538"/>
      <c r="AM873" s="2262"/>
      <c r="AN873" s="1266"/>
      <c r="AO873" s="1254"/>
      <c r="AP873" s="1491">
        <f t="shared" si="387"/>
        <v>0</v>
      </c>
      <c r="AQ873" s="1268"/>
      <c r="AR873" s="1492">
        <f t="shared" si="388"/>
        <v>0</v>
      </c>
      <c r="AS873" s="808"/>
      <c r="AT873" s="1492">
        <f t="shared" si="389"/>
        <v>0</v>
      </c>
      <c r="AU873" s="809"/>
      <c r="AV873" s="1492">
        <f t="shared" si="390"/>
        <v>0</v>
      </c>
      <c r="AW873" s="1493">
        <f t="shared" si="391"/>
        <v>0</v>
      </c>
      <c r="AX873" s="2153">
        <f t="shared" si="392"/>
        <v>0</v>
      </c>
      <c r="AY873" s="1495">
        <f t="shared" si="393"/>
        <v>0</v>
      </c>
      <c r="AZ873" s="1887"/>
      <c r="BA873" s="1508">
        <v>1331818</v>
      </c>
      <c r="BB873" s="1508">
        <v>1931818</v>
      </c>
      <c r="BC873" s="1508">
        <v>2231818</v>
      </c>
      <c r="BD873" s="1508">
        <v>431818</v>
      </c>
      <c r="BE873" s="2174"/>
      <c r="BF873" s="1229"/>
      <c r="BG873" s="1317"/>
      <c r="BH873" s="1229"/>
      <c r="BI873" s="1317"/>
      <c r="BJ873" s="1229"/>
      <c r="BK873" s="1305"/>
      <c r="BL873" s="1229"/>
      <c r="BM873" s="1229"/>
      <c r="BN873" s="1229"/>
      <c r="BO873" s="1490">
        <f t="shared" si="400"/>
        <v>0</v>
      </c>
      <c r="BP873" s="1316">
        <f t="shared" si="381"/>
        <v>8927272</v>
      </c>
      <c r="BQ873" s="1305"/>
      <c r="BS873" s="1959">
        <f t="shared" si="394"/>
        <v>0</v>
      </c>
      <c r="BT873" s="1959">
        <f t="shared" si="395"/>
        <v>0</v>
      </c>
      <c r="BU873" s="1959">
        <f t="shared" si="396"/>
        <v>4</v>
      </c>
      <c r="BV873" s="1959">
        <f t="shared" si="397"/>
        <v>0</v>
      </c>
      <c r="BW873" s="1959">
        <f t="shared" si="398"/>
        <v>8927272</v>
      </c>
    </row>
    <row r="874" spans="1:75" ht="15" customHeight="1" x14ac:dyDescent="0.25">
      <c r="A874" s="1315">
        <v>7</v>
      </c>
      <c r="B874" s="1339">
        <v>43673</v>
      </c>
      <c r="C874" s="1268">
        <f t="shared" si="414"/>
        <v>866</v>
      </c>
      <c r="D874" s="2265" t="s">
        <v>289</v>
      </c>
      <c r="E874" s="1266" t="s">
        <v>57</v>
      </c>
      <c r="F874" s="794"/>
      <c r="G874" s="1491">
        <f t="shared" si="409"/>
        <v>0</v>
      </c>
      <c r="H874" s="1268">
        <v>1</v>
      </c>
      <c r="I874" s="2605">
        <f t="shared" si="410"/>
        <v>1931818</v>
      </c>
      <c r="J874" s="808">
        <v>3</v>
      </c>
      <c r="K874" s="2605">
        <f t="shared" si="401"/>
        <v>6695454</v>
      </c>
      <c r="L874" s="2768"/>
      <c r="M874" s="2605">
        <f t="shared" si="411"/>
        <v>0</v>
      </c>
      <c r="N874" s="1505">
        <f t="shared" si="412"/>
        <v>4</v>
      </c>
      <c r="O874" s="1494">
        <f t="shared" si="404"/>
        <v>8627272</v>
      </c>
      <c r="P874" s="1494">
        <f t="shared" si="413"/>
        <v>160000</v>
      </c>
      <c r="Q874" s="1271"/>
      <c r="R874" s="1508">
        <v>1331818</v>
      </c>
      <c r="S874" s="1508">
        <v>1931818</v>
      </c>
      <c r="T874" s="1508">
        <v>2231818</v>
      </c>
      <c r="U874" s="1508">
        <v>431818</v>
      </c>
      <c r="V874" s="1302"/>
      <c r="W874" s="1338"/>
      <c r="X874" s="2299"/>
      <c r="Y874" s="1338"/>
      <c r="Z874" s="2450"/>
      <c r="AA874" s="1342"/>
      <c r="AB874" s="1340"/>
      <c r="AC874" s="1229"/>
      <c r="AD874" s="1229"/>
      <c r="AE874" s="1229"/>
      <c r="AF874" s="1490">
        <f t="shared" si="385"/>
        <v>0</v>
      </c>
      <c r="AG874" s="1316">
        <f t="shared" si="386"/>
        <v>8627272</v>
      </c>
      <c r="AH874" s="1305"/>
      <c r="AI874" s="1313"/>
      <c r="AJ874" s="1267"/>
      <c r="AK874" s="1299"/>
      <c r="AL874" s="2538"/>
      <c r="AM874" s="2262"/>
      <c r="AN874" s="1266"/>
      <c r="AO874" s="1254"/>
      <c r="AP874" s="1491">
        <f t="shared" si="387"/>
        <v>0</v>
      </c>
      <c r="AQ874" s="1268"/>
      <c r="AR874" s="1492">
        <f t="shared" si="388"/>
        <v>0</v>
      </c>
      <c r="AS874" s="808"/>
      <c r="AT874" s="1492">
        <f t="shared" si="389"/>
        <v>0</v>
      </c>
      <c r="AU874" s="809"/>
      <c r="AV874" s="1492">
        <f t="shared" si="390"/>
        <v>0</v>
      </c>
      <c r="AW874" s="1493">
        <f t="shared" si="391"/>
        <v>0</v>
      </c>
      <c r="AX874" s="2153">
        <f t="shared" si="392"/>
        <v>0</v>
      </c>
      <c r="AY874" s="1495">
        <f t="shared" si="393"/>
        <v>0</v>
      </c>
      <c r="AZ874" s="1887"/>
      <c r="BA874" s="1508">
        <v>1331818</v>
      </c>
      <c r="BB874" s="1508">
        <v>1931818</v>
      </c>
      <c r="BC874" s="1508">
        <v>2231818</v>
      </c>
      <c r="BD874" s="1508">
        <v>431818</v>
      </c>
      <c r="BE874" s="2174"/>
      <c r="BF874" s="1229"/>
      <c r="BG874" s="1317"/>
      <c r="BH874" s="1229"/>
      <c r="BI874" s="1317"/>
      <c r="BJ874" s="1229"/>
      <c r="BK874" s="1305"/>
      <c r="BL874" s="1229"/>
      <c r="BM874" s="1229"/>
      <c r="BN874" s="1229"/>
      <c r="BO874" s="1490">
        <f t="shared" si="400"/>
        <v>0</v>
      </c>
      <c r="BP874" s="1316">
        <f t="shared" si="381"/>
        <v>8627272</v>
      </c>
      <c r="BQ874" s="1305"/>
      <c r="BS874" s="1959">
        <f t="shared" si="394"/>
        <v>0</v>
      </c>
      <c r="BT874" s="1959">
        <f t="shared" si="395"/>
        <v>1</v>
      </c>
      <c r="BU874" s="1959">
        <f t="shared" si="396"/>
        <v>3</v>
      </c>
      <c r="BV874" s="1959">
        <f t="shared" si="397"/>
        <v>0</v>
      </c>
      <c r="BW874" s="1959">
        <f t="shared" si="398"/>
        <v>8627272</v>
      </c>
    </row>
    <row r="875" spans="1:75" ht="15" customHeight="1" x14ac:dyDescent="0.25">
      <c r="A875" s="1315">
        <v>8</v>
      </c>
      <c r="B875" s="1339">
        <v>43673</v>
      </c>
      <c r="C875" s="1268">
        <f t="shared" si="414"/>
        <v>867</v>
      </c>
      <c r="D875" s="2265" t="s">
        <v>37</v>
      </c>
      <c r="E875" s="1266" t="s">
        <v>88</v>
      </c>
      <c r="F875" s="794">
        <v>5</v>
      </c>
      <c r="G875" s="1491">
        <f t="shared" si="409"/>
        <v>6659090</v>
      </c>
      <c r="H875" s="1268"/>
      <c r="I875" s="2605">
        <f t="shared" si="410"/>
        <v>0</v>
      </c>
      <c r="J875" s="808">
        <v>4</v>
      </c>
      <c r="K875" s="2605">
        <f t="shared" si="401"/>
        <v>8927272</v>
      </c>
      <c r="L875" s="2768">
        <v>1</v>
      </c>
      <c r="M875" s="2605">
        <f t="shared" si="411"/>
        <v>431818</v>
      </c>
      <c r="N875" s="1505">
        <f t="shared" si="412"/>
        <v>10</v>
      </c>
      <c r="O875" s="1494">
        <f t="shared" si="404"/>
        <v>16018180</v>
      </c>
      <c r="P875" s="1494">
        <f t="shared" si="413"/>
        <v>400000</v>
      </c>
      <c r="Q875" s="1271"/>
      <c r="R875" s="1508">
        <v>1331818</v>
      </c>
      <c r="S875" s="1508">
        <v>1931818</v>
      </c>
      <c r="T875" s="1508">
        <v>2231818</v>
      </c>
      <c r="U875" s="1508">
        <v>431818</v>
      </c>
      <c r="V875" s="1302"/>
      <c r="W875" s="1338"/>
      <c r="X875" s="2299"/>
      <c r="Y875" s="1338"/>
      <c r="Z875" s="2450"/>
      <c r="AA875" s="1342"/>
      <c r="AB875" s="1340"/>
      <c r="AC875" s="1229"/>
      <c r="AD875" s="1229"/>
      <c r="AE875" s="1229"/>
      <c r="AF875" s="1490">
        <f t="shared" si="385"/>
        <v>0</v>
      </c>
      <c r="AG875" s="1316">
        <f t="shared" si="386"/>
        <v>16018180</v>
      </c>
      <c r="AH875" s="1305"/>
      <c r="AI875" s="1313"/>
      <c r="AJ875" s="1267"/>
      <c r="AK875" s="1299"/>
      <c r="AL875" s="2538"/>
      <c r="AM875" s="2262"/>
      <c r="AN875" s="1266"/>
      <c r="AO875" s="1254"/>
      <c r="AP875" s="1491">
        <f t="shared" si="387"/>
        <v>0</v>
      </c>
      <c r="AQ875" s="1268"/>
      <c r="AR875" s="1492">
        <f t="shared" si="388"/>
        <v>0</v>
      </c>
      <c r="AS875" s="808"/>
      <c r="AT875" s="1492">
        <f t="shared" si="389"/>
        <v>0</v>
      </c>
      <c r="AU875" s="809"/>
      <c r="AV875" s="1492">
        <f t="shared" si="390"/>
        <v>0</v>
      </c>
      <c r="AW875" s="1493">
        <f t="shared" si="391"/>
        <v>0</v>
      </c>
      <c r="AX875" s="2153">
        <f t="shared" si="392"/>
        <v>0</v>
      </c>
      <c r="AY875" s="1495">
        <f t="shared" si="393"/>
        <v>0</v>
      </c>
      <c r="AZ875" s="1887"/>
      <c r="BA875" s="1508">
        <v>1331818</v>
      </c>
      <c r="BB875" s="1508">
        <v>1931818</v>
      </c>
      <c r="BC875" s="1508">
        <v>2231818</v>
      </c>
      <c r="BD875" s="1508">
        <v>431818</v>
      </c>
      <c r="BE875" s="2174"/>
      <c r="BF875" s="1229"/>
      <c r="BG875" s="1317"/>
      <c r="BH875" s="1229"/>
      <c r="BI875" s="1317"/>
      <c r="BJ875" s="1229"/>
      <c r="BK875" s="1305"/>
      <c r="BL875" s="1229"/>
      <c r="BM875" s="1229"/>
      <c r="BN875" s="1229"/>
      <c r="BO875" s="1490">
        <f t="shared" si="400"/>
        <v>0</v>
      </c>
      <c r="BP875" s="1316">
        <f t="shared" si="381"/>
        <v>16018180</v>
      </c>
      <c r="BQ875" s="1305"/>
      <c r="BS875" s="1959">
        <f t="shared" si="394"/>
        <v>5</v>
      </c>
      <c r="BT875" s="1959">
        <f t="shared" si="395"/>
        <v>0</v>
      </c>
      <c r="BU875" s="1959">
        <f t="shared" si="396"/>
        <v>4</v>
      </c>
      <c r="BV875" s="1959">
        <f t="shared" si="397"/>
        <v>1</v>
      </c>
      <c r="BW875" s="1959">
        <f t="shared" si="398"/>
        <v>16018180</v>
      </c>
    </row>
    <row r="876" spans="1:75" ht="15" customHeight="1" x14ac:dyDescent="0.25">
      <c r="A876" s="1315">
        <v>9</v>
      </c>
      <c r="B876" s="1339">
        <v>43673</v>
      </c>
      <c r="C876" s="1268">
        <f t="shared" si="414"/>
        <v>868</v>
      </c>
      <c r="D876" s="2265" t="s">
        <v>92</v>
      </c>
      <c r="E876" s="1266" t="s">
        <v>88</v>
      </c>
      <c r="F876" s="794">
        <v>5</v>
      </c>
      <c r="G876" s="1491">
        <f t="shared" si="409"/>
        <v>6659090</v>
      </c>
      <c r="H876" s="1268"/>
      <c r="I876" s="2605">
        <f t="shared" si="410"/>
        <v>0</v>
      </c>
      <c r="J876" s="808"/>
      <c r="K876" s="2605">
        <f t="shared" si="401"/>
        <v>0</v>
      </c>
      <c r="L876" s="2768"/>
      <c r="M876" s="2605">
        <f t="shared" si="411"/>
        <v>0</v>
      </c>
      <c r="N876" s="1505">
        <f t="shared" si="412"/>
        <v>5</v>
      </c>
      <c r="O876" s="1494">
        <f t="shared" si="404"/>
        <v>6659090</v>
      </c>
      <c r="P876" s="1494">
        <f t="shared" si="413"/>
        <v>200000</v>
      </c>
      <c r="Q876" s="1271"/>
      <c r="R876" s="1508">
        <v>1331818</v>
      </c>
      <c r="S876" s="1508">
        <v>1931818</v>
      </c>
      <c r="T876" s="1508">
        <v>2231818</v>
      </c>
      <c r="U876" s="1508">
        <v>431818</v>
      </c>
      <c r="V876" s="1302"/>
      <c r="W876" s="1338"/>
      <c r="X876" s="2299"/>
      <c r="Y876" s="1338"/>
      <c r="Z876" s="2450"/>
      <c r="AA876" s="1342"/>
      <c r="AB876" s="1340"/>
      <c r="AC876" s="1229"/>
      <c r="AD876" s="1229"/>
      <c r="AE876" s="1229"/>
      <c r="AF876" s="1490">
        <f t="shared" si="385"/>
        <v>0</v>
      </c>
      <c r="AG876" s="1316">
        <f t="shared" si="386"/>
        <v>6659090</v>
      </c>
      <c r="AH876" s="1501"/>
      <c r="AI876" s="1313"/>
      <c r="AJ876" s="1902"/>
      <c r="AK876" s="1299"/>
      <c r="AL876" s="2538"/>
      <c r="AM876" s="2262"/>
      <c r="AN876" s="1266"/>
      <c r="AO876" s="1535"/>
      <c r="AP876" s="1491">
        <f t="shared" si="387"/>
        <v>0</v>
      </c>
      <c r="AQ876" s="1499"/>
      <c r="AR876" s="1492">
        <f t="shared" si="388"/>
        <v>0</v>
      </c>
      <c r="AS876" s="1500"/>
      <c r="AT876" s="1492">
        <f t="shared" si="389"/>
        <v>0</v>
      </c>
      <c r="AU876" s="1894"/>
      <c r="AV876" s="1492">
        <f t="shared" si="390"/>
        <v>0</v>
      </c>
      <c r="AW876" s="1493">
        <f t="shared" si="391"/>
        <v>0</v>
      </c>
      <c r="AX876" s="2153">
        <f t="shared" si="392"/>
        <v>0</v>
      </c>
      <c r="AY876" s="1495">
        <f t="shared" si="393"/>
        <v>0</v>
      </c>
      <c r="AZ876" s="1893"/>
      <c r="BA876" s="1508">
        <v>1331818</v>
      </c>
      <c r="BB876" s="1508">
        <v>1931818</v>
      </c>
      <c r="BC876" s="1508">
        <v>2231818</v>
      </c>
      <c r="BD876" s="1508">
        <v>431818</v>
      </c>
      <c r="BE876" s="2174"/>
      <c r="BF876" s="1229"/>
      <c r="BG876" s="1317"/>
      <c r="BH876" s="1503"/>
      <c r="BI876" s="1502"/>
      <c r="BJ876" s="1503"/>
      <c r="BK876" s="1501"/>
      <c r="BL876" s="1503"/>
      <c r="BM876" s="1503"/>
      <c r="BN876" s="1503"/>
      <c r="BO876" s="1490">
        <f t="shared" si="400"/>
        <v>0</v>
      </c>
      <c r="BP876" s="1316">
        <f t="shared" si="381"/>
        <v>6659090</v>
      </c>
      <c r="BQ876" s="1305"/>
      <c r="BS876" s="1959">
        <f t="shared" si="394"/>
        <v>5</v>
      </c>
      <c r="BT876" s="1959">
        <f t="shared" si="395"/>
        <v>0</v>
      </c>
      <c r="BU876" s="1959">
        <f t="shared" si="396"/>
        <v>0</v>
      </c>
      <c r="BV876" s="1959">
        <f t="shared" si="397"/>
        <v>0</v>
      </c>
      <c r="BW876" s="1959">
        <f t="shared" si="398"/>
        <v>6659090</v>
      </c>
    </row>
    <row r="877" spans="1:75" ht="15" customHeight="1" x14ac:dyDescent="0.25">
      <c r="A877" s="1315">
        <v>10</v>
      </c>
      <c r="B877" s="1339">
        <v>43673</v>
      </c>
      <c r="C877" s="1268">
        <f t="shared" si="414"/>
        <v>869</v>
      </c>
      <c r="D877" s="2265" t="s">
        <v>177</v>
      </c>
      <c r="E877" s="1266" t="s">
        <v>88</v>
      </c>
      <c r="F877" s="794">
        <v>2</v>
      </c>
      <c r="G877" s="1491">
        <f t="shared" si="409"/>
        <v>2663636</v>
      </c>
      <c r="H877" s="1268"/>
      <c r="I877" s="2605">
        <f t="shared" si="410"/>
        <v>0</v>
      </c>
      <c r="J877" s="808">
        <v>2</v>
      </c>
      <c r="K877" s="2605">
        <f t="shared" si="401"/>
        <v>4463636</v>
      </c>
      <c r="L877" s="2768">
        <v>1</v>
      </c>
      <c r="M877" s="2605">
        <f t="shared" si="411"/>
        <v>431818</v>
      </c>
      <c r="N877" s="1505">
        <f t="shared" si="412"/>
        <v>5</v>
      </c>
      <c r="O877" s="1494">
        <f t="shared" si="404"/>
        <v>7559090</v>
      </c>
      <c r="P877" s="1494">
        <f t="shared" si="413"/>
        <v>200000</v>
      </c>
      <c r="Q877" s="1271"/>
      <c r="R877" s="1508">
        <v>1331818</v>
      </c>
      <c r="S877" s="1508">
        <v>1931818</v>
      </c>
      <c r="T877" s="1508">
        <v>2231818</v>
      </c>
      <c r="U877" s="1508">
        <v>431818</v>
      </c>
      <c r="V877" s="1302"/>
      <c r="W877" s="1338"/>
      <c r="X877" s="2299"/>
      <c r="Y877" s="1338"/>
      <c r="Z877" s="2450"/>
      <c r="AA877" s="1342"/>
      <c r="AB877" s="1340"/>
      <c r="AC877" s="1229"/>
      <c r="AD877" s="1229"/>
      <c r="AE877" s="1229"/>
      <c r="AF877" s="1490">
        <f t="shared" si="385"/>
        <v>0</v>
      </c>
      <c r="AG877" s="1316">
        <f t="shared" si="386"/>
        <v>7559090</v>
      </c>
      <c r="AH877" s="1305"/>
      <c r="AI877" s="1305"/>
      <c r="AJ877" s="1315"/>
      <c r="AK877" s="1339"/>
      <c r="AL877" s="2601"/>
      <c r="AM877" s="2255"/>
      <c r="AN877" s="1266"/>
      <c r="AO877" s="1254"/>
      <c r="AP877" s="1491">
        <f t="shared" si="387"/>
        <v>0</v>
      </c>
      <c r="AQ877" s="1268"/>
      <c r="AR877" s="1492">
        <f t="shared" si="388"/>
        <v>0</v>
      </c>
      <c r="AS877" s="808"/>
      <c r="AT877" s="1492">
        <f t="shared" si="389"/>
        <v>0</v>
      </c>
      <c r="AU877" s="809"/>
      <c r="AV877" s="1492">
        <f t="shared" si="390"/>
        <v>0</v>
      </c>
      <c r="AW877" s="1493">
        <f t="shared" si="391"/>
        <v>0</v>
      </c>
      <c r="AX877" s="2153">
        <f t="shared" si="392"/>
        <v>0</v>
      </c>
      <c r="AY877" s="1495">
        <f t="shared" si="393"/>
        <v>0</v>
      </c>
      <c r="AZ877" s="2031"/>
      <c r="BA877" s="1508">
        <v>1331818</v>
      </c>
      <c r="BB877" s="1508">
        <v>1931818</v>
      </c>
      <c r="BC877" s="1508">
        <v>2231818</v>
      </c>
      <c r="BD877" s="1508">
        <v>431818</v>
      </c>
      <c r="BE877" s="2174"/>
      <c r="BF877" s="1229"/>
      <c r="BG877" s="1317"/>
      <c r="BH877" s="1229"/>
      <c r="BI877" s="1317"/>
      <c r="BJ877" s="1229"/>
      <c r="BK877" s="1305"/>
      <c r="BL877" s="1229"/>
      <c r="BM877" s="1229"/>
      <c r="BN877" s="1229"/>
      <c r="BO877" s="1490">
        <f t="shared" si="400"/>
        <v>0</v>
      </c>
      <c r="BP877" s="1316">
        <f t="shared" si="381"/>
        <v>7559090</v>
      </c>
      <c r="BQ877" s="1305"/>
      <c r="BS877" s="1959">
        <f t="shared" si="394"/>
        <v>2</v>
      </c>
      <c r="BT877" s="1959">
        <f t="shared" si="395"/>
        <v>0</v>
      </c>
      <c r="BU877" s="1959">
        <f t="shared" si="396"/>
        <v>2</v>
      </c>
      <c r="BV877" s="1959">
        <f t="shared" si="397"/>
        <v>1</v>
      </c>
      <c r="BW877" s="1959">
        <f t="shared" si="398"/>
        <v>7559090</v>
      </c>
    </row>
    <row r="878" spans="1:75" ht="15" customHeight="1" x14ac:dyDescent="0.25">
      <c r="A878" s="1315">
        <v>11</v>
      </c>
      <c r="B878" s="1339">
        <v>43673</v>
      </c>
      <c r="C878" s="1268">
        <v>870</v>
      </c>
      <c r="D878" s="2265" t="s">
        <v>50</v>
      </c>
      <c r="E878" s="1266" t="s">
        <v>273</v>
      </c>
      <c r="F878" s="794">
        <v>6</v>
      </c>
      <c r="G878" s="1491">
        <f t="shared" si="409"/>
        <v>7990908</v>
      </c>
      <c r="H878" s="1268"/>
      <c r="I878" s="2605">
        <f t="shared" si="410"/>
        <v>0</v>
      </c>
      <c r="J878" s="808">
        <v>3</v>
      </c>
      <c r="K878" s="2605">
        <f t="shared" si="401"/>
        <v>6695454</v>
      </c>
      <c r="L878" s="2768">
        <v>1</v>
      </c>
      <c r="M878" s="2605">
        <f t="shared" si="411"/>
        <v>431818</v>
      </c>
      <c r="N878" s="1505">
        <f>F878+H878+J878+L878</f>
        <v>10</v>
      </c>
      <c r="O878" s="1494">
        <f t="shared" si="404"/>
        <v>15118180</v>
      </c>
      <c r="P878" s="1494">
        <f>+N878*40000</f>
        <v>400000</v>
      </c>
      <c r="Q878" s="1271"/>
      <c r="R878" s="1508">
        <v>1331818</v>
      </c>
      <c r="S878" s="1508">
        <v>1931818</v>
      </c>
      <c r="T878" s="1508">
        <v>2231818</v>
      </c>
      <c r="U878" s="1508">
        <v>431818</v>
      </c>
      <c r="V878" s="1302"/>
      <c r="W878" s="1338"/>
      <c r="X878" s="2299"/>
      <c r="Y878" s="1338"/>
      <c r="Z878" s="2450"/>
      <c r="AA878" s="1342"/>
      <c r="AB878" s="1340"/>
      <c r="AC878" s="1229"/>
      <c r="AD878" s="1229"/>
      <c r="AE878" s="1229"/>
      <c r="AF878" s="1490">
        <f t="shared" si="385"/>
        <v>0</v>
      </c>
      <c r="AG878" s="1316">
        <f t="shared" si="386"/>
        <v>15118180</v>
      </c>
      <c r="AH878" s="1305"/>
      <c r="AI878" s="1305"/>
      <c r="AJ878" s="1267"/>
      <c r="AK878" s="1299"/>
      <c r="AL878" s="2538"/>
      <c r="AM878" s="2262"/>
      <c r="AN878" s="1266"/>
      <c r="AO878" s="1254"/>
      <c r="AP878" s="1491">
        <f t="shared" si="387"/>
        <v>0</v>
      </c>
      <c r="AQ878" s="1268"/>
      <c r="AR878" s="1492">
        <f t="shared" si="388"/>
        <v>0</v>
      </c>
      <c r="AS878" s="808"/>
      <c r="AT878" s="1492">
        <f t="shared" si="389"/>
        <v>0</v>
      </c>
      <c r="AU878" s="809"/>
      <c r="AV878" s="1492">
        <f t="shared" si="390"/>
        <v>0</v>
      </c>
      <c r="AW878" s="1493">
        <f t="shared" si="391"/>
        <v>0</v>
      </c>
      <c r="AX878" s="2153">
        <f t="shared" si="392"/>
        <v>0</v>
      </c>
      <c r="AY878" s="1495">
        <f t="shared" si="393"/>
        <v>0</v>
      </c>
      <c r="AZ878" s="2154"/>
      <c r="BA878" s="1508">
        <v>1331818</v>
      </c>
      <c r="BB878" s="1508">
        <v>1931818</v>
      </c>
      <c r="BC878" s="1508">
        <v>2231818</v>
      </c>
      <c r="BD878" s="1508">
        <v>431818</v>
      </c>
      <c r="BE878" s="2174"/>
      <c r="BF878" s="1229"/>
      <c r="BG878" s="1317"/>
      <c r="BH878" s="1229"/>
      <c r="BI878" s="1317"/>
      <c r="BJ878" s="1229"/>
      <c r="BK878" s="1305"/>
      <c r="BL878" s="1305"/>
      <c r="BM878" s="1305"/>
      <c r="BN878" s="1305"/>
      <c r="BO878" s="1490">
        <f t="shared" si="400"/>
        <v>0</v>
      </c>
      <c r="BP878" s="1316">
        <f t="shared" si="381"/>
        <v>15118180</v>
      </c>
      <c r="BQ878" s="1305"/>
      <c r="BS878" s="1959">
        <f t="shared" si="394"/>
        <v>6</v>
      </c>
      <c r="BT878" s="1959">
        <f t="shared" si="395"/>
        <v>0</v>
      </c>
      <c r="BU878" s="1959">
        <f t="shared" si="396"/>
        <v>3</v>
      </c>
      <c r="BV878" s="1959">
        <f t="shared" si="397"/>
        <v>1</v>
      </c>
      <c r="BW878" s="1959">
        <f t="shared" si="398"/>
        <v>15118180</v>
      </c>
    </row>
    <row r="879" spans="1:75" ht="15" customHeight="1" x14ac:dyDescent="0.25">
      <c r="A879" s="1315">
        <v>12</v>
      </c>
      <c r="B879" s="1339">
        <v>43673</v>
      </c>
      <c r="C879" s="1268">
        <v>871</v>
      </c>
      <c r="D879" s="2265" t="s">
        <v>290</v>
      </c>
      <c r="E879" s="1266" t="s">
        <v>273</v>
      </c>
      <c r="F879" s="794">
        <v>7</v>
      </c>
      <c r="G879" s="1491">
        <f t="shared" si="409"/>
        <v>9322726</v>
      </c>
      <c r="H879" s="1268"/>
      <c r="I879" s="2605">
        <f t="shared" si="410"/>
        <v>0</v>
      </c>
      <c r="J879" s="808">
        <v>3</v>
      </c>
      <c r="K879" s="2605">
        <f t="shared" si="401"/>
        <v>6695454</v>
      </c>
      <c r="L879" s="2768">
        <v>1</v>
      </c>
      <c r="M879" s="2605">
        <f t="shared" si="411"/>
        <v>431818</v>
      </c>
      <c r="N879" s="1505">
        <f t="shared" ref="N879:N882" si="415">F879+H879+J879+L879</f>
        <v>11</v>
      </c>
      <c r="O879" s="1494">
        <f t="shared" si="404"/>
        <v>16449998</v>
      </c>
      <c r="P879" s="1494">
        <f t="shared" ref="P879:P882" si="416">+N879*40000</f>
        <v>440000</v>
      </c>
      <c r="Q879" s="1271"/>
      <c r="R879" s="1508">
        <v>1331818</v>
      </c>
      <c r="S879" s="1508">
        <v>1931818</v>
      </c>
      <c r="T879" s="1508">
        <v>2231818</v>
      </c>
      <c r="U879" s="1508">
        <v>431818</v>
      </c>
      <c r="V879" s="1302"/>
      <c r="W879" s="1338"/>
      <c r="X879" s="2299"/>
      <c r="Y879" s="1338"/>
      <c r="Z879" s="2450"/>
      <c r="AA879" s="1342"/>
      <c r="AB879" s="1340"/>
      <c r="AC879" s="1229"/>
      <c r="AD879" s="1229"/>
      <c r="AE879" s="1229"/>
      <c r="AF879" s="1490">
        <f t="shared" si="385"/>
        <v>0</v>
      </c>
      <c r="AG879" s="1316">
        <f t="shared" si="386"/>
        <v>16449998</v>
      </c>
      <c r="AH879" s="1305"/>
      <c r="AI879" s="1305"/>
      <c r="AJ879" s="1267"/>
      <c r="AK879" s="1299"/>
      <c r="AL879" s="2538"/>
      <c r="AM879" s="2262"/>
      <c r="AN879" s="1266"/>
      <c r="AO879" s="1254"/>
      <c r="AP879" s="1491">
        <f t="shared" si="387"/>
        <v>0</v>
      </c>
      <c r="AQ879" s="1268"/>
      <c r="AR879" s="1492">
        <f t="shared" si="388"/>
        <v>0</v>
      </c>
      <c r="AS879" s="808"/>
      <c r="AT879" s="1492">
        <f t="shared" si="389"/>
        <v>0</v>
      </c>
      <c r="AU879" s="809"/>
      <c r="AV879" s="1492">
        <f t="shared" si="390"/>
        <v>0</v>
      </c>
      <c r="AW879" s="1493">
        <f t="shared" si="391"/>
        <v>0</v>
      </c>
      <c r="AX879" s="2153">
        <f t="shared" si="392"/>
        <v>0</v>
      </c>
      <c r="AY879" s="1495">
        <f t="shared" si="393"/>
        <v>0</v>
      </c>
      <c r="AZ879" s="2154"/>
      <c r="BA879" s="1508">
        <v>1331818</v>
      </c>
      <c r="BB879" s="1508">
        <v>1931818</v>
      </c>
      <c r="BC879" s="1508">
        <v>2231818</v>
      </c>
      <c r="BD879" s="1508">
        <v>431818</v>
      </c>
      <c r="BE879" s="2174"/>
      <c r="BF879" s="1229"/>
      <c r="BG879" s="1317"/>
      <c r="BH879" s="1229"/>
      <c r="BI879" s="1305"/>
      <c r="BJ879" s="1229"/>
      <c r="BK879" s="1305"/>
      <c r="BL879" s="1305"/>
      <c r="BM879" s="1305"/>
      <c r="BN879" s="1305"/>
      <c r="BO879" s="1490">
        <f t="shared" si="400"/>
        <v>0</v>
      </c>
      <c r="BP879" s="1316">
        <f t="shared" si="381"/>
        <v>16449998</v>
      </c>
      <c r="BQ879" s="1305"/>
      <c r="BS879" s="1959">
        <f t="shared" si="394"/>
        <v>7</v>
      </c>
      <c r="BT879" s="1959">
        <f t="shared" si="395"/>
        <v>0</v>
      </c>
      <c r="BU879" s="1959">
        <f t="shared" si="396"/>
        <v>3</v>
      </c>
      <c r="BV879" s="1959">
        <f t="shared" si="397"/>
        <v>1</v>
      </c>
      <c r="BW879" s="1959">
        <f t="shared" si="398"/>
        <v>16449998</v>
      </c>
    </row>
    <row r="880" spans="1:75" ht="15" customHeight="1" x14ac:dyDescent="0.25">
      <c r="A880" s="1315">
        <v>13</v>
      </c>
      <c r="B880" s="1339">
        <v>43673</v>
      </c>
      <c r="C880" s="1268">
        <v>872</v>
      </c>
      <c r="D880" s="2265" t="s">
        <v>55</v>
      </c>
      <c r="E880" s="1266" t="s">
        <v>88</v>
      </c>
      <c r="F880" s="794">
        <v>6</v>
      </c>
      <c r="G880" s="1491">
        <f t="shared" si="409"/>
        <v>7990908</v>
      </c>
      <c r="H880" s="1268"/>
      <c r="I880" s="2605">
        <f t="shared" si="410"/>
        <v>0</v>
      </c>
      <c r="J880" s="808">
        <v>4</v>
      </c>
      <c r="K880" s="2605">
        <f t="shared" si="401"/>
        <v>8927272</v>
      </c>
      <c r="L880" s="2768"/>
      <c r="M880" s="2605">
        <f t="shared" si="411"/>
        <v>0</v>
      </c>
      <c r="N880" s="1505">
        <f t="shared" si="415"/>
        <v>10</v>
      </c>
      <c r="O880" s="1494">
        <f t="shared" si="404"/>
        <v>16918180</v>
      </c>
      <c r="P880" s="1494">
        <f t="shared" si="416"/>
        <v>400000</v>
      </c>
      <c r="Q880" s="1271"/>
      <c r="R880" s="1508">
        <v>1331818</v>
      </c>
      <c r="S880" s="1508">
        <v>1931818</v>
      </c>
      <c r="T880" s="1508">
        <v>2231818</v>
      </c>
      <c r="U880" s="1508">
        <v>431818</v>
      </c>
      <c r="V880" s="1302"/>
      <c r="W880" s="1338"/>
      <c r="X880" s="2299"/>
      <c r="Y880" s="1338"/>
      <c r="Z880" s="2450"/>
      <c r="AA880" s="1342"/>
      <c r="AB880" s="1340"/>
      <c r="AC880" s="1229"/>
      <c r="AD880" s="1229"/>
      <c r="AE880" s="1229"/>
      <c r="AF880" s="1490">
        <f t="shared" si="385"/>
        <v>0</v>
      </c>
      <c r="AG880" s="1316">
        <f t="shared" si="386"/>
        <v>16918180</v>
      </c>
      <c r="AH880" s="1305"/>
      <c r="AI880" s="1305"/>
      <c r="AJ880" s="1267"/>
      <c r="AK880" s="1299"/>
      <c r="AL880" s="2538"/>
      <c r="AM880" s="2262"/>
      <c r="AN880" s="1266"/>
      <c r="AO880" s="1254"/>
      <c r="AP880" s="1491">
        <f t="shared" si="387"/>
        <v>0</v>
      </c>
      <c r="AQ880" s="1268"/>
      <c r="AR880" s="1492">
        <f t="shared" si="388"/>
        <v>0</v>
      </c>
      <c r="AS880" s="808"/>
      <c r="AT880" s="1492">
        <f t="shared" si="389"/>
        <v>0</v>
      </c>
      <c r="AU880" s="809"/>
      <c r="AV880" s="1492">
        <f t="shared" si="390"/>
        <v>0</v>
      </c>
      <c r="AW880" s="1493">
        <f t="shared" si="391"/>
        <v>0</v>
      </c>
      <c r="AX880" s="2153">
        <f t="shared" si="392"/>
        <v>0</v>
      </c>
      <c r="AY880" s="1495">
        <f t="shared" si="393"/>
        <v>0</v>
      </c>
      <c r="AZ880" s="2154"/>
      <c r="BA880" s="1508">
        <v>1331818</v>
      </c>
      <c r="BB880" s="1508">
        <v>1931818</v>
      </c>
      <c r="BC880" s="1508">
        <v>2231818</v>
      </c>
      <c r="BD880" s="1508">
        <v>431818</v>
      </c>
      <c r="BE880" s="2174"/>
      <c r="BF880" s="1229"/>
      <c r="BG880" s="1317"/>
      <c r="BH880" s="1229"/>
      <c r="BI880" s="1305"/>
      <c r="BJ880" s="1229"/>
      <c r="BK880" s="1305"/>
      <c r="BL880" s="1305"/>
      <c r="BM880" s="1305"/>
      <c r="BN880" s="1305"/>
      <c r="BO880" s="1490">
        <f t="shared" si="400"/>
        <v>0</v>
      </c>
      <c r="BP880" s="1316">
        <f t="shared" si="381"/>
        <v>16918180</v>
      </c>
      <c r="BQ880" s="1305"/>
      <c r="BS880" s="1959">
        <f t="shared" si="394"/>
        <v>6</v>
      </c>
      <c r="BT880" s="1959">
        <f t="shared" si="395"/>
        <v>0</v>
      </c>
      <c r="BU880" s="1959">
        <f t="shared" si="396"/>
        <v>4</v>
      </c>
      <c r="BV880" s="1959">
        <f t="shared" si="397"/>
        <v>0</v>
      </c>
      <c r="BW880" s="1959">
        <f t="shared" si="398"/>
        <v>16918180</v>
      </c>
    </row>
    <row r="881" spans="1:234" ht="15" customHeight="1" x14ac:dyDescent="0.25">
      <c r="A881" s="1315">
        <v>14</v>
      </c>
      <c r="B881" s="1339">
        <v>43673</v>
      </c>
      <c r="C881" s="1268">
        <v>873</v>
      </c>
      <c r="D881" s="2265" t="s">
        <v>101</v>
      </c>
      <c r="E881" s="1266" t="s">
        <v>88</v>
      </c>
      <c r="F881" s="794">
        <v>7</v>
      </c>
      <c r="G881" s="1491">
        <f t="shared" si="409"/>
        <v>9322726</v>
      </c>
      <c r="H881" s="1268"/>
      <c r="I881" s="2605">
        <f t="shared" si="410"/>
        <v>0</v>
      </c>
      <c r="J881" s="808">
        <v>2</v>
      </c>
      <c r="K881" s="2605">
        <f t="shared" si="401"/>
        <v>4463636</v>
      </c>
      <c r="L881" s="2768">
        <v>1</v>
      </c>
      <c r="M881" s="2605">
        <f t="shared" si="411"/>
        <v>431818</v>
      </c>
      <c r="N881" s="1505">
        <f t="shared" si="415"/>
        <v>10</v>
      </c>
      <c r="O881" s="1494">
        <f t="shared" si="404"/>
        <v>14218180</v>
      </c>
      <c r="P881" s="1494">
        <f t="shared" si="416"/>
        <v>400000</v>
      </c>
      <c r="Q881" s="1271"/>
      <c r="R881" s="1508">
        <v>1331818</v>
      </c>
      <c r="S881" s="1508">
        <v>1931818</v>
      </c>
      <c r="T881" s="1508">
        <v>2231818</v>
      </c>
      <c r="U881" s="1508">
        <v>431818</v>
      </c>
      <c r="V881" s="1302"/>
      <c r="W881" s="1338"/>
      <c r="X881" s="2299"/>
      <c r="Y881" s="1338"/>
      <c r="Z881" s="2450"/>
      <c r="AA881" s="1342"/>
      <c r="AB881" s="1340"/>
      <c r="AC881" s="1229"/>
      <c r="AD881" s="1229"/>
      <c r="AE881" s="1229"/>
      <c r="AF881" s="1490">
        <f t="shared" si="385"/>
        <v>0</v>
      </c>
      <c r="AG881" s="1316">
        <f t="shared" si="386"/>
        <v>14218180</v>
      </c>
      <c r="AH881" s="1305"/>
      <c r="AI881" s="1305"/>
      <c r="AJ881" s="1427"/>
      <c r="AK881" s="1299"/>
      <c r="AL881" s="2538"/>
      <c r="AM881" s="2262"/>
      <c r="AN881" s="1266"/>
      <c r="AO881" s="1254"/>
      <c r="AP881" s="1491">
        <f t="shared" si="387"/>
        <v>0</v>
      </c>
      <c r="AQ881" s="1268"/>
      <c r="AR881" s="1492">
        <f t="shared" si="388"/>
        <v>0</v>
      </c>
      <c r="AS881" s="808"/>
      <c r="AT881" s="1492">
        <f t="shared" si="389"/>
        <v>0</v>
      </c>
      <c r="AU881" s="809"/>
      <c r="AV881" s="1492">
        <f t="shared" si="390"/>
        <v>0</v>
      </c>
      <c r="AW881" s="1493">
        <f t="shared" si="391"/>
        <v>0</v>
      </c>
      <c r="AX881" s="2153">
        <f t="shared" si="392"/>
        <v>0</v>
      </c>
      <c r="AY881" s="1495">
        <f t="shared" si="393"/>
        <v>0</v>
      </c>
      <c r="AZ881" s="2154"/>
      <c r="BA881" s="1508">
        <v>1331818</v>
      </c>
      <c r="BB881" s="1508">
        <v>1931818</v>
      </c>
      <c r="BC881" s="1508">
        <v>2231818</v>
      </c>
      <c r="BD881" s="1508">
        <v>431818</v>
      </c>
      <c r="BE881" s="2172"/>
      <c r="BF881" s="1229"/>
      <c r="BG881" s="1317"/>
      <c r="BH881" s="1229"/>
      <c r="BI881" s="1305"/>
      <c r="BJ881" s="1229"/>
      <c r="BK881" s="1305"/>
      <c r="BL881" s="1305"/>
      <c r="BM881" s="1305"/>
      <c r="BN881" s="1305"/>
      <c r="BO881" s="1490">
        <f t="shared" si="400"/>
        <v>0</v>
      </c>
      <c r="BP881" s="1316">
        <f t="shared" si="381"/>
        <v>14218180</v>
      </c>
      <c r="BQ881" s="1305"/>
      <c r="BS881" s="1959">
        <f t="shared" si="394"/>
        <v>7</v>
      </c>
      <c r="BT881" s="1959">
        <f t="shared" si="395"/>
        <v>0</v>
      </c>
      <c r="BU881" s="1959">
        <f t="shared" si="396"/>
        <v>2</v>
      </c>
      <c r="BV881" s="1959">
        <f t="shared" si="397"/>
        <v>1</v>
      </c>
      <c r="BW881" s="1959">
        <f t="shared" si="398"/>
        <v>14218180</v>
      </c>
    </row>
    <row r="882" spans="1:234" ht="15" customHeight="1" x14ac:dyDescent="0.25">
      <c r="A882" s="1315">
        <v>15</v>
      </c>
      <c r="B882" s="1339">
        <v>43673</v>
      </c>
      <c r="C882" s="1268">
        <v>874</v>
      </c>
      <c r="D882" s="2265" t="s">
        <v>56</v>
      </c>
      <c r="E882" s="1266" t="s">
        <v>57</v>
      </c>
      <c r="F882" s="794">
        <v>5</v>
      </c>
      <c r="G882" s="1491">
        <f t="shared" si="409"/>
        <v>6659090</v>
      </c>
      <c r="H882" s="1268"/>
      <c r="I882" s="2605">
        <f t="shared" si="410"/>
        <v>0</v>
      </c>
      <c r="J882" s="808">
        <v>5</v>
      </c>
      <c r="K882" s="2605">
        <f t="shared" si="401"/>
        <v>11159090</v>
      </c>
      <c r="L882" s="2768"/>
      <c r="M882" s="2605">
        <f t="shared" si="411"/>
        <v>0</v>
      </c>
      <c r="N882" s="1505">
        <f t="shared" si="415"/>
        <v>10</v>
      </c>
      <c r="O882" s="1494">
        <f t="shared" si="404"/>
        <v>17818180</v>
      </c>
      <c r="P882" s="1494">
        <f t="shared" si="416"/>
        <v>400000</v>
      </c>
      <c r="Q882" s="1271"/>
      <c r="R882" s="1508">
        <v>1331818</v>
      </c>
      <c r="S882" s="1508">
        <v>1931818</v>
      </c>
      <c r="T882" s="1508">
        <v>2231818</v>
      </c>
      <c r="U882" s="1508">
        <v>431818</v>
      </c>
      <c r="V882" s="1302"/>
      <c r="W882" s="1338"/>
      <c r="X882" s="2299"/>
      <c r="Y882" s="1338"/>
      <c r="Z882" s="2450"/>
      <c r="AA882" s="1342"/>
      <c r="AB882" s="1340"/>
      <c r="AC882" s="1229"/>
      <c r="AD882" s="1229"/>
      <c r="AE882" s="1229"/>
      <c r="AF882" s="1490">
        <f t="shared" si="385"/>
        <v>0</v>
      </c>
      <c r="AG882" s="1316">
        <f t="shared" si="386"/>
        <v>17818180</v>
      </c>
      <c r="AH882" s="1305"/>
      <c r="AI882" s="1305"/>
      <c r="AJ882" s="1427"/>
      <c r="AK882" s="1299"/>
      <c r="AL882" s="2538"/>
      <c r="AM882" s="2262"/>
      <c r="AN882" s="1266"/>
      <c r="AO882" s="1254"/>
      <c r="AP882" s="1491">
        <f t="shared" si="387"/>
        <v>0</v>
      </c>
      <c r="AQ882" s="1268"/>
      <c r="AR882" s="1492">
        <f t="shared" si="388"/>
        <v>0</v>
      </c>
      <c r="AS882" s="808"/>
      <c r="AT882" s="1492">
        <f t="shared" si="389"/>
        <v>0</v>
      </c>
      <c r="AU882" s="809"/>
      <c r="AV882" s="1492">
        <f t="shared" si="390"/>
        <v>0</v>
      </c>
      <c r="AW882" s="1493">
        <f t="shared" si="391"/>
        <v>0</v>
      </c>
      <c r="AX882" s="2153">
        <f t="shared" si="392"/>
        <v>0</v>
      </c>
      <c r="AY882" s="1495">
        <f t="shared" si="393"/>
        <v>0</v>
      </c>
      <c r="AZ882" s="2154"/>
      <c r="BA882" s="1508">
        <v>1331818</v>
      </c>
      <c r="BB882" s="1508">
        <v>1931818</v>
      </c>
      <c r="BC882" s="1508">
        <v>2231818</v>
      </c>
      <c r="BD882" s="1508">
        <v>431818</v>
      </c>
      <c r="BE882" s="2172"/>
      <c r="BF882" s="1229"/>
      <c r="BG882" s="1317"/>
      <c r="BH882" s="1229"/>
      <c r="BI882" s="1305"/>
      <c r="BJ882" s="1229"/>
      <c r="BK882" s="1305"/>
      <c r="BL882" s="1305"/>
      <c r="BM882" s="1305"/>
      <c r="BN882" s="1305"/>
      <c r="BO882" s="1490">
        <f t="shared" si="400"/>
        <v>0</v>
      </c>
      <c r="BP882" s="1316">
        <f t="shared" si="381"/>
        <v>17818180</v>
      </c>
      <c r="BQ882" s="1305"/>
      <c r="BS882" s="1959">
        <f t="shared" si="394"/>
        <v>5</v>
      </c>
      <c r="BT882" s="1959">
        <f t="shared" si="395"/>
        <v>0</v>
      </c>
      <c r="BU882" s="1959">
        <f t="shared" si="396"/>
        <v>5</v>
      </c>
      <c r="BV882" s="1959">
        <f t="shared" si="397"/>
        <v>0</v>
      </c>
      <c r="BW882" s="1959">
        <f t="shared" si="398"/>
        <v>17818180</v>
      </c>
    </row>
    <row r="883" spans="1:234" ht="15" customHeight="1" x14ac:dyDescent="0.25">
      <c r="A883" s="1315">
        <v>1</v>
      </c>
      <c r="B883" s="1339">
        <v>43676</v>
      </c>
      <c r="C883" s="1268">
        <v>875</v>
      </c>
      <c r="D883" s="2265" t="s">
        <v>55</v>
      </c>
      <c r="E883" s="1266" t="s">
        <v>273</v>
      </c>
      <c r="F883" s="794">
        <v>7</v>
      </c>
      <c r="G883" s="1491">
        <f t="shared" si="409"/>
        <v>9322726</v>
      </c>
      <c r="H883" s="1268"/>
      <c r="I883" s="2605">
        <f t="shared" si="410"/>
        <v>0</v>
      </c>
      <c r="J883" s="808">
        <v>2</v>
      </c>
      <c r="K883" s="2605">
        <f t="shared" si="401"/>
        <v>4463636</v>
      </c>
      <c r="L883" s="2768">
        <v>2</v>
      </c>
      <c r="M883" s="2605">
        <f t="shared" si="411"/>
        <v>863636</v>
      </c>
      <c r="N883" s="1505">
        <f>F883+H883+J883+L883</f>
        <v>11</v>
      </c>
      <c r="O883" s="1494">
        <f t="shared" si="404"/>
        <v>14649998</v>
      </c>
      <c r="P883" s="1494">
        <f>+N883*40000</f>
        <v>440000</v>
      </c>
      <c r="Q883" s="1271"/>
      <c r="R883" s="1508">
        <v>1331818</v>
      </c>
      <c r="S883" s="1508">
        <v>1931818</v>
      </c>
      <c r="T883" s="1508">
        <v>2231818</v>
      </c>
      <c r="U883" s="1508">
        <v>431818</v>
      </c>
      <c r="V883" s="1302"/>
      <c r="W883" s="1338"/>
      <c r="X883" s="2299"/>
      <c r="Y883" s="1338"/>
      <c r="Z883" s="2450"/>
      <c r="AA883" s="1342"/>
      <c r="AB883" s="1340"/>
      <c r="AC883" s="1229"/>
      <c r="AD883" s="1229"/>
      <c r="AE883" s="1229"/>
      <c r="AF883" s="1490">
        <f t="shared" si="385"/>
        <v>0</v>
      </c>
      <c r="AG883" s="1316">
        <f t="shared" si="386"/>
        <v>14649998</v>
      </c>
      <c r="AH883" s="1305"/>
      <c r="AI883" s="1305"/>
      <c r="AJ883" s="1267"/>
      <c r="AK883" s="1299"/>
      <c r="AL883" s="2538"/>
      <c r="AM883" s="2262"/>
      <c r="AN883" s="1266"/>
      <c r="AO883" s="1254"/>
      <c r="AP883" s="1491">
        <f t="shared" si="387"/>
        <v>0</v>
      </c>
      <c r="AQ883" s="1268"/>
      <c r="AR883" s="1492">
        <f t="shared" si="388"/>
        <v>0</v>
      </c>
      <c r="AS883" s="808"/>
      <c r="AT883" s="1492">
        <f t="shared" si="389"/>
        <v>0</v>
      </c>
      <c r="AU883" s="809"/>
      <c r="AV883" s="1492">
        <f t="shared" si="390"/>
        <v>0</v>
      </c>
      <c r="AW883" s="1493">
        <f t="shared" si="391"/>
        <v>0</v>
      </c>
      <c r="AX883" s="2153">
        <f t="shared" si="392"/>
        <v>0</v>
      </c>
      <c r="AY883" s="1495">
        <f t="shared" si="393"/>
        <v>0</v>
      </c>
      <c r="AZ883" s="2154"/>
      <c r="BA883" s="1508">
        <v>1331818</v>
      </c>
      <c r="BB883" s="1508">
        <v>1931818</v>
      </c>
      <c r="BC883" s="1508">
        <v>2231818</v>
      </c>
      <c r="BD883" s="1508">
        <v>431818</v>
      </c>
      <c r="BE883" s="2172"/>
      <c r="BF883" s="1229"/>
      <c r="BG883" s="1317"/>
      <c r="BH883" s="1229"/>
      <c r="BI883" s="1305"/>
      <c r="BJ883" s="1229"/>
      <c r="BK883" s="1305"/>
      <c r="BL883" s="1305"/>
      <c r="BM883" s="1305"/>
      <c r="BN883" s="1305"/>
      <c r="BO883" s="1490">
        <f t="shared" si="400"/>
        <v>0</v>
      </c>
      <c r="BP883" s="1316">
        <f t="shared" si="381"/>
        <v>14649998</v>
      </c>
      <c r="BQ883" s="1305"/>
      <c r="BS883" s="1959">
        <f t="shared" si="394"/>
        <v>7</v>
      </c>
      <c r="BT883" s="1959">
        <f t="shared" si="395"/>
        <v>0</v>
      </c>
      <c r="BU883" s="1959">
        <f t="shared" si="396"/>
        <v>2</v>
      </c>
      <c r="BV883" s="1959">
        <f t="shared" si="397"/>
        <v>2</v>
      </c>
      <c r="BW883" s="1959">
        <f t="shared" si="398"/>
        <v>14649998</v>
      </c>
    </row>
    <row r="884" spans="1:234" s="773" customFormat="1" ht="15" customHeight="1" x14ac:dyDescent="0.25">
      <c r="A884" s="1315">
        <v>2</v>
      </c>
      <c r="B884" s="1339">
        <v>43676</v>
      </c>
      <c r="C884" s="1268">
        <v>876</v>
      </c>
      <c r="D884" s="2265" t="s">
        <v>91</v>
      </c>
      <c r="E884" s="1266" t="s">
        <v>88</v>
      </c>
      <c r="F884" s="794">
        <v>7</v>
      </c>
      <c r="G884" s="1491">
        <f t="shared" si="409"/>
        <v>9322726</v>
      </c>
      <c r="H884" s="1268"/>
      <c r="I884" s="2605">
        <f t="shared" si="410"/>
        <v>0</v>
      </c>
      <c r="J884" s="808">
        <v>2</v>
      </c>
      <c r="K884" s="2605">
        <f t="shared" si="401"/>
        <v>4463636</v>
      </c>
      <c r="L884" s="2768">
        <v>1</v>
      </c>
      <c r="M884" s="2605">
        <f t="shared" si="411"/>
        <v>431818</v>
      </c>
      <c r="N884" s="1505">
        <f t="shared" ref="N884" si="417">F884+H884+J884+L884</f>
        <v>10</v>
      </c>
      <c r="O884" s="1494">
        <f t="shared" si="404"/>
        <v>14218180</v>
      </c>
      <c r="P884" s="1494">
        <f t="shared" ref="P884" si="418">+N884*40000</f>
        <v>400000</v>
      </c>
      <c r="Q884" s="1271"/>
      <c r="R884" s="1508">
        <v>1331818</v>
      </c>
      <c r="S884" s="1508">
        <v>1931818</v>
      </c>
      <c r="T884" s="1508">
        <v>2231818</v>
      </c>
      <c r="U884" s="1508">
        <v>431818</v>
      </c>
      <c r="V884" s="1302"/>
      <c r="W884" s="1338"/>
      <c r="X884" s="2299"/>
      <c r="Y884" s="1338"/>
      <c r="Z884" s="2450"/>
      <c r="AA884" s="1342"/>
      <c r="AB884" s="1340"/>
      <c r="AC884" s="1229"/>
      <c r="AD884" s="1229"/>
      <c r="AE884" s="1229"/>
      <c r="AF884" s="1490">
        <f t="shared" si="385"/>
        <v>0</v>
      </c>
      <c r="AG884" s="1316">
        <f t="shared" si="386"/>
        <v>14218180</v>
      </c>
      <c r="AH884" s="1305"/>
      <c r="AI884" s="1305"/>
      <c r="AJ884" s="1267"/>
      <c r="AK884" s="1299"/>
      <c r="AL884" s="2538"/>
      <c r="AM884" s="2262"/>
      <c r="AN884" s="1266"/>
      <c r="AO884" s="1254"/>
      <c r="AP884" s="1491">
        <f t="shared" si="387"/>
        <v>0</v>
      </c>
      <c r="AQ884" s="1268"/>
      <c r="AR884" s="1492">
        <f t="shared" si="388"/>
        <v>0</v>
      </c>
      <c r="AS884" s="808"/>
      <c r="AT884" s="1492">
        <f t="shared" si="389"/>
        <v>0</v>
      </c>
      <c r="AU884" s="809"/>
      <c r="AV884" s="1492">
        <f t="shared" si="390"/>
        <v>0</v>
      </c>
      <c r="AW884" s="1493">
        <f t="shared" si="391"/>
        <v>0</v>
      </c>
      <c r="AX884" s="2153">
        <f t="shared" si="392"/>
        <v>0</v>
      </c>
      <c r="AY884" s="1495">
        <f t="shared" si="393"/>
        <v>0</v>
      </c>
      <c r="AZ884" s="2154"/>
      <c r="BA884" s="1508">
        <v>1331818</v>
      </c>
      <c r="BB884" s="1508">
        <v>1931818</v>
      </c>
      <c r="BC884" s="1508">
        <v>2231818</v>
      </c>
      <c r="BD884" s="1508">
        <v>431818</v>
      </c>
      <c r="BE884" s="2172"/>
      <c r="BF884" s="1229"/>
      <c r="BG884" s="1303"/>
      <c r="BH884" s="1229"/>
      <c r="BI884" s="1303"/>
      <c r="BJ884" s="1229"/>
      <c r="BK884" s="1305"/>
      <c r="BL884" s="1305"/>
      <c r="BM884" s="1305"/>
      <c r="BN884" s="1305"/>
      <c r="BO884" s="1490">
        <f t="shared" si="400"/>
        <v>0</v>
      </c>
      <c r="BP884" s="1316">
        <f t="shared" si="381"/>
        <v>14218180</v>
      </c>
      <c r="BQ884" s="1305"/>
      <c r="BR884" s="1308"/>
      <c r="BS884" s="1959">
        <f t="shared" si="394"/>
        <v>7</v>
      </c>
      <c r="BT884" s="1959">
        <f t="shared" si="395"/>
        <v>0</v>
      </c>
      <c r="BU884" s="1959">
        <f t="shared" si="396"/>
        <v>2</v>
      </c>
      <c r="BV884" s="1959">
        <f t="shared" si="397"/>
        <v>1</v>
      </c>
      <c r="BW884" s="1959">
        <f t="shared" si="398"/>
        <v>14218180</v>
      </c>
      <c r="BX884" s="1308"/>
      <c r="BY884" s="1308"/>
      <c r="BZ884" s="1308"/>
      <c r="CA884" s="1308"/>
      <c r="CB884" s="1308"/>
      <c r="CC884" s="1308"/>
      <c r="CD884" s="1308"/>
      <c r="CE884" s="1308"/>
      <c r="CF884" s="1308"/>
      <c r="CG884" s="1308"/>
      <c r="CH884" s="1308"/>
      <c r="CI884" s="1308"/>
      <c r="CJ884" s="1308"/>
      <c r="CK884" s="1308"/>
      <c r="CL884" s="1308"/>
      <c r="CM884" s="1308"/>
      <c r="CN884" s="1308"/>
      <c r="CO884" s="1308"/>
      <c r="CP884" s="1308"/>
      <c r="CQ884" s="1308"/>
      <c r="CR884" s="1308"/>
      <c r="CS884" s="1308"/>
      <c r="CT884" s="1308"/>
      <c r="CU884" s="1308"/>
      <c r="CV884" s="1308"/>
      <c r="CW884" s="1308"/>
      <c r="CX884" s="1308"/>
      <c r="CY884" s="1308"/>
      <c r="CZ884" s="1308"/>
      <c r="DA884" s="1308"/>
      <c r="DB884" s="1308"/>
      <c r="DC884" s="1308"/>
      <c r="DD884" s="1308"/>
      <c r="DE884" s="1308"/>
      <c r="DF884" s="1308"/>
      <c r="DG884" s="1308"/>
      <c r="DH884" s="1308"/>
      <c r="DI884" s="1308"/>
      <c r="DJ884" s="1308"/>
      <c r="DK884" s="1308"/>
      <c r="DL884" s="1308"/>
      <c r="DM884" s="1308"/>
      <c r="DN884" s="1308"/>
      <c r="DO884" s="1308"/>
      <c r="DP884" s="1308"/>
      <c r="DQ884" s="1308"/>
      <c r="DR884" s="1308"/>
      <c r="DS884" s="1308"/>
      <c r="DT884" s="1308"/>
      <c r="DU884" s="1308"/>
      <c r="DV884" s="1308"/>
      <c r="DW884" s="1308"/>
      <c r="DX884" s="1308"/>
      <c r="DY884" s="1308"/>
      <c r="DZ884" s="1308"/>
      <c r="EA884" s="1308"/>
      <c r="EB884" s="1308"/>
      <c r="EC884" s="1308"/>
      <c r="ED884" s="1308"/>
      <c r="EE884" s="1308"/>
      <c r="EF884" s="1308"/>
      <c r="EG884" s="1308"/>
      <c r="EH884" s="1308"/>
      <c r="EI884" s="1308"/>
      <c r="EJ884" s="1308"/>
      <c r="EK884" s="1308"/>
      <c r="EL884" s="1308"/>
      <c r="EM884" s="1308"/>
      <c r="EN884" s="1308"/>
      <c r="EO884" s="1308"/>
      <c r="EP884" s="1308"/>
      <c r="EQ884" s="1308"/>
      <c r="ER884" s="1308"/>
      <c r="ES884" s="1308"/>
      <c r="ET884" s="1308"/>
      <c r="EU884" s="1308"/>
      <c r="EV884" s="1308"/>
      <c r="EW884" s="1308"/>
      <c r="EX884" s="1308"/>
      <c r="EY884" s="1308"/>
      <c r="EZ884" s="1308"/>
      <c r="FA884" s="1308"/>
      <c r="FB884" s="1308"/>
      <c r="FC884" s="1308"/>
      <c r="FD884" s="1308"/>
      <c r="FE884" s="1308"/>
      <c r="FF884" s="1308"/>
      <c r="FG884" s="1308"/>
      <c r="FH884" s="1308"/>
      <c r="FI884" s="1308"/>
      <c r="FJ884" s="1308"/>
      <c r="FK884" s="1308"/>
      <c r="FL884" s="1308"/>
      <c r="FM884" s="1308"/>
      <c r="FN884" s="1308"/>
      <c r="FO884" s="1308"/>
      <c r="FP884" s="1308"/>
      <c r="FQ884" s="1308"/>
      <c r="FR884" s="1308"/>
      <c r="FS884" s="1308"/>
      <c r="FT884" s="1308"/>
      <c r="FU884" s="1308"/>
      <c r="FV884" s="1308"/>
      <c r="FW884" s="1308"/>
      <c r="FX884" s="1308"/>
      <c r="FY884" s="1308"/>
      <c r="FZ884" s="1308"/>
      <c r="GA884" s="1308"/>
      <c r="GB884" s="1308"/>
      <c r="GC884" s="1308"/>
      <c r="GD884" s="1308"/>
      <c r="GE884" s="1308"/>
      <c r="GF884" s="1308"/>
      <c r="GG884" s="1308"/>
      <c r="GH884" s="1308"/>
      <c r="GI884" s="1308"/>
      <c r="GJ884" s="1308"/>
      <c r="GK884" s="1308"/>
      <c r="GL884" s="1308"/>
      <c r="GM884" s="1308"/>
      <c r="GN884" s="1308"/>
      <c r="GO884" s="1308"/>
      <c r="GP884" s="1308"/>
      <c r="GQ884" s="1308"/>
      <c r="GR884" s="1308"/>
      <c r="GS884" s="1308"/>
      <c r="GT884" s="1308"/>
      <c r="GU884" s="1308"/>
      <c r="GV884" s="1308"/>
      <c r="GW884" s="1308"/>
      <c r="GX884" s="1308"/>
      <c r="GY884" s="1308"/>
      <c r="GZ884" s="1308"/>
      <c r="HA884" s="1308"/>
      <c r="HB884" s="1308"/>
      <c r="HC884" s="1308"/>
      <c r="HD884" s="1308"/>
      <c r="HE884" s="1308"/>
      <c r="HF884" s="1308"/>
      <c r="HG884" s="1308"/>
      <c r="HH884" s="1308"/>
      <c r="HI884" s="1308"/>
      <c r="HJ884" s="1308"/>
      <c r="HK884" s="1308"/>
      <c r="HL884" s="1308"/>
      <c r="HM884" s="1308"/>
      <c r="HN884" s="1308"/>
      <c r="HO884" s="1308"/>
      <c r="HP884" s="1308"/>
      <c r="HQ884" s="1308"/>
      <c r="HR884" s="1308"/>
      <c r="HS884" s="1308"/>
      <c r="HT884" s="1308"/>
      <c r="HU884" s="1308"/>
      <c r="HV884" s="1308"/>
      <c r="HW884" s="1308"/>
      <c r="HX884" s="1308"/>
      <c r="HY884" s="1308"/>
      <c r="HZ884" s="1308"/>
    </row>
    <row r="885" spans="1:234" ht="15" customHeight="1" x14ac:dyDescent="0.25">
      <c r="A885" s="1315">
        <v>3</v>
      </c>
      <c r="B885" s="1339">
        <v>43676</v>
      </c>
      <c r="C885" s="1268">
        <v>877</v>
      </c>
      <c r="D885" s="2265" t="s">
        <v>39</v>
      </c>
      <c r="E885" s="1266" t="s">
        <v>273</v>
      </c>
      <c r="F885" s="794">
        <v>7</v>
      </c>
      <c r="G885" s="1491">
        <f t="shared" si="409"/>
        <v>9322726</v>
      </c>
      <c r="H885" s="1268"/>
      <c r="I885" s="2605">
        <f t="shared" si="410"/>
        <v>0</v>
      </c>
      <c r="J885" s="808"/>
      <c r="K885" s="2605">
        <f t="shared" si="401"/>
        <v>0</v>
      </c>
      <c r="L885" s="2768"/>
      <c r="M885" s="2605">
        <f t="shared" si="411"/>
        <v>0</v>
      </c>
      <c r="N885" s="1505">
        <f>F885+H885+J885+L885</f>
        <v>7</v>
      </c>
      <c r="O885" s="1494">
        <f t="shared" si="404"/>
        <v>9322726</v>
      </c>
      <c r="P885" s="1494">
        <f>+N885*40000</f>
        <v>280000</v>
      </c>
      <c r="Q885" s="1271"/>
      <c r="R885" s="1508">
        <v>1331818</v>
      </c>
      <c r="S885" s="1508">
        <v>1931818</v>
      </c>
      <c r="T885" s="1508">
        <v>2231818</v>
      </c>
      <c r="U885" s="1508">
        <v>431818</v>
      </c>
      <c r="V885" s="1302"/>
      <c r="W885" s="1338"/>
      <c r="X885" s="2299"/>
      <c r="Y885" s="1338"/>
      <c r="Z885" s="2450"/>
      <c r="AA885" s="1342"/>
      <c r="AB885" s="1340"/>
      <c r="AC885" s="1229"/>
      <c r="AD885" s="1229"/>
      <c r="AE885" s="1229"/>
      <c r="AF885" s="1490">
        <f t="shared" si="385"/>
        <v>0</v>
      </c>
      <c r="AG885" s="1316">
        <f t="shared" si="386"/>
        <v>9322726</v>
      </c>
      <c r="AH885" s="1305"/>
      <c r="AI885" s="1305"/>
      <c r="AJ885" s="1267"/>
      <c r="AK885" s="1299"/>
      <c r="AL885" s="2538"/>
      <c r="AM885" s="2262"/>
      <c r="AN885" s="1266"/>
      <c r="AO885" s="1254"/>
      <c r="AP885" s="1491">
        <f t="shared" si="387"/>
        <v>0</v>
      </c>
      <c r="AQ885" s="1268"/>
      <c r="AR885" s="1492">
        <f t="shared" si="388"/>
        <v>0</v>
      </c>
      <c r="AS885" s="808"/>
      <c r="AT885" s="1492">
        <f t="shared" si="389"/>
        <v>0</v>
      </c>
      <c r="AU885" s="809"/>
      <c r="AV885" s="1492">
        <f t="shared" si="390"/>
        <v>0</v>
      </c>
      <c r="AW885" s="1493">
        <f t="shared" si="391"/>
        <v>0</v>
      </c>
      <c r="AX885" s="2153">
        <f t="shared" si="392"/>
        <v>0</v>
      </c>
      <c r="AY885" s="1495">
        <f t="shared" si="393"/>
        <v>0</v>
      </c>
      <c r="AZ885" s="2154"/>
      <c r="BA885" s="1508">
        <v>1331818</v>
      </c>
      <c r="BB885" s="1508">
        <v>1931818</v>
      </c>
      <c r="BC885" s="1508">
        <v>2231818</v>
      </c>
      <c r="BD885" s="1508">
        <v>431818</v>
      </c>
      <c r="BE885" s="2172"/>
      <c r="BF885" s="1229"/>
      <c r="BG885" s="1317"/>
      <c r="BH885" s="1229"/>
      <c r="BI885" s="1305"/>
      <c r="BJ885" s="1229"/>
      <c r="BK885" s="1305"/>
      <c r="BL885" s="1305"/>
      <c r="BM885" s="1305"/>
      <c r="BN885" s="1305"/>
      <c r="BO885" s="1490">
        <f t="shared" si="400"/>
        <v>0</v>
      </c>
      <c r="BP885" s="1316">
        <f t="shared" si="381"/>
        <v>9322726</v>
      </c>
      <c r="BQ885" s="1305"/>
      <c r="BS885" s="1959">
        <f t="shared" si="394"/>
        <v>7</v>
      </c>
      <c r="BT885" s="1959">
        <f t="shared" si="395"/>
        <v>0</v>
      </c>
      <c r="BU885" s="1959">
        <f t="shared" si="396"/>
        <v>0</v>
      </c>
      <c r="BV885" s="1959">
        <f t="shared" si="397"/>
        <v>0</v>
      </c>
      <c r="BW885" s="1959">
        <f t="shared" si="398"/>
        <v>9322726</v>
      </c>
    </row>
    <row r="886" spans="1:234" ht="15" customHeight="1" x14ac:dyDescent="0.25">
      <c r="A886" s="1315">
        <v>4</v>
      </c>
      <c r="B886" s="1339">
        <v>43676</v>
      </c>
      <c r="C886" s="1268">
        <v>878</v>
      </c>
      <c r="D886" s="2265" t="s">
        <v>45</v>
      </c>
      <c r="E886" s="1266" t="s">
        <v>273</v>
      </c>
      <c r="F886" s="794"/>
      <c r="G886" s="1491">
        <f t="shared" si="409"/>
        <v>0</v>
      </c>
      <c r="H886" s="1268">
        <v>3</v>
      </c>
      <c r="I886" s="2605">
        <f t="shared" si="410"/>
        <v>5795454</v>
      </c>
      <c r="J886" s="808"/>
      <c r="K886" s="2605">
        <f t="shared" si="401"/>
        <v>0</v>
      </c>
      <c r="L886" s="2768"/>
      <c r="M886" s="2605">
        <f t="shared" si="411"/>
        <v>0</v>
      </c>
      <c r="N886" s="1505">
        <f t="shared" ref="N886:N890" si="419">F886+H886+J886+L886</f>
        <v>3</v>
      </c>
      <c r="O886" s="1494">
        <f t="shared" si="404"/>
        <v>5795454</v>
      </c>
      <c r="P886" s="1494">
        <f t="shared" ref="P886:P890" si="420">+N886*40000</f>
        <v>120000</v>
      </c>
      <c r="Q886" s="1271"/>
      <c r="R886" s="1508">
        <v>1331818</v>
      </c>
      <c r="S886" s="1508">
        <v>1931818</v>
      </c>
      <c r="T886" s="1508">
        <v>2231818</v>
      </c>
      <c r="U886" s="1508">
        <v>431818</v>
      </c>
      <c r="V886" s="1302"/>
      <c r="W886" s="1338"/>
      <c r="X886" s="2299"/>
      <c r="Y886" s="1338"/>
      <c r="Z886" s="2450"/>
      <c r="AA886" s="1342"/>
      <c r="AB886" s="1340"/>
      <c r="AC886" s="1229"/>
      <c r="AD886" s="1229"/>
      <c r="AE886" s="1229"/>
      <c r="AF886" s="1490">
        <f t="shared" si="385"/>
        <v>0</v>
      </c>
      <c r="AG886" s="1316">
        <f t="shared" si="386"/>
        <v>5795454</v>
      </c>
      <c r="AH886" s="1305"/>
      <c r="AI886" s="1305"/>
      <c r="AJ886" s="1267"/>
      <c r="AK886" s="1299"/>
      <c r="AL886" s="2538"/>
      <c r="AM886" s="2262"/>
      <c r="AN886" s="1266"/>
      <c r="AO886" s="1254"/>
      <c r="AP886" s="1491">
        <f t="shared" si="387"/>
        <v>0</v>
      </c>
      <c r="AQ886" s="1268"/>
      <c r="AR886" s="1492">
        <f t="shared" si="388"/>
        <v>0</v>
      </c>
      <c r="AS886" s="808"/>
      <c r="AT886" s="1492">
        <f t="shared" si="389"/>
        <v>0</v>
      </c>
      <c r="AU886" s="809"/>
      <c r="AV886" s="1492">
        <f t="shared" si="390"/>
        <v>0</v>
      </c>
      <c r="AW886" s="1493">
        <f t="shared" si="391"/>
        <v>0</v>
      </c>
      <c r="AX886" s="2153">
        <f t="shared" si="392"/>
        <v>0</v>
      </c>
      <c r="AY886" s="1495">
        <f t="shared" si="393"/>
        <v>0</v>
      </c>
      <c r="AZ886" s="2154"/>
      <c r="BA886" s="1508">
        <v>1331818</v>
      </c>
      <c r="BB886" s="1508">
        <v>1931818</v>
      </c>
      <c r="BC886" s="1508">
        <v>2231818</v>
      </c>
      <c r="BD886" s="1508">
        <v>431818</v>
      </c>
      <c r="BE886" s="2172"/>
      <c r="BF886" s="1229"/>
      <c r="BG886" s="1317"/>
      <c r="BH886" s="1229"/>
      <c r="BI886" s="1305"/>
      <c r="BJ886" s="1229"/>
      <c r="BK886" s="1305"/>
      <c r="BL886" s="1305"/>
      <c r="BM886" s="1305"/>
      <c r="BN886" s="1305"/>
      <c r="BO886" s="1490">
        <f t="shared" si="400"/>
        <v>0</v>
      </c>
      <c r="BP886" s="1316">
        <f t="shared" si="381"/>
        <v>5795454</v>
      </c>
      <c r="BQ886" s="1305"/>
      <c r="BS886" s="1959">
        <f t="shared" si="394"/>
        <v>0</v>
      </c>
      <c r="BT886" s="1959">
        <f t="shared" si="395"/>
        <v>3</v>
      </c>
      <c r="BU886" s="1959">
        <f t="shared" si="396"/>
        <v>0</v>
      </c>
      <c r="BV886" s="1959">
        <f t="shared" si="397"/>
        <v>0</v>
      </c>
      <c r="BW886" s="1959">
        <f t="shared" si="398"/>
        <v>5795454</v>
      </c>
    </row>
    <row r="887" spans="1:234" ht="15" customHeight="1" x14ac:dyDescent="0.25">
      <c r="A887" s="1315">
        <v>5</v>
      </c>
      <c r="B887" s="1339">
        <v>43676</v>
      </c>
      <c r="C887" s="1268">
        <v>879</v>
      </c>
      <c r="D887" s="2265" t="s">
        <v>255</v>
      </c>
      <c r="E887" s="1266" t="s">
        <v>273</v>
      </c>
      <c r="F887" s="794">
        <v>10</v>
      </c>
      <c r="G887" s="1491">
        <f t="shared" si="409"/>
        <v>13318180</v>
      </c>
      <c r="H887" s="1268"/>
      <c r="I887" s="2605">
        <f t="shared" si="410"/>
        <v>0</v>
      </c>
      <c r="J887" s="808"/>
      <c r="K887" s="2605">
        <f t="shared" si="401"/>
        <v>0</v>
      </c>
      <c r="L887" s="2768"/>
      <c r="M887" s="2605">
        <f t="shared" si="411"/>
        <v>0</v>
      </c>
      <c r="N887" s="1505"/>
      <c r="O887" s="1494">
        <f t="shared" si="404"/>
        <v>13318180</v>
      </c>
      <c r="P887" s="1494">
        <f t="shared" si="420"/>
        <v>0</v>
      </c>
      <c r="Q887" s="1271"/>
      <c r="R887" s="1508">
        <v>1331818</v>
      </c>
      <c r="S887" s="1508">
        <v>1931818</v>
      </c>
      <c r="T887" s="1508">
        <v>2231818</v>
      </c>
      <c r="U887" s="1508">
        <v>431818</v>
      </c>
      <c r="V887" s="1302"/>
      <c r="W887" s="1338"/>
      <c r="X887" s="2299"/>
      <c r="Y887" s="1338"/>
      <c r="Z887" s="1302"/>
      <c r="AA887" s="1342"/>
      <c r="AB887" s="1340"/>
      <c r="AC887" s="1229"/>
      <c r="AD887" s="1229"/>
      <c r="AE887" s="1229"/>
      <c r="AF887" s="1490">
        <f t="shared" si="385"/>
        <v>0</v>
      </c>
      <c r="AG887" s="1316">
        <f t="shared" si="386"/>
        <v>13318180</v>
      </c>
      <c r="AH887" s="1305"/>
      <c r="AI887" s="1305"/>
      <c r="AJ887" s="1267"/>
      <c r="AK887" s="1299"/>
      <c r="AL887" s="2538"/>
      <c r="AM887" s="2262"/>
      <c r="AN887" s="1266"/>
      <c r="AO887" s="1254"/>
      <c r="AP887" s="1491">
        <f t="shared" si="387"/>
        <v>0</v>
      </c>
      <c r="AQ887" s="1268"/>
      <c r="AR887" s="1492">
        <f t="shared" si="388"/>
        <v>0</v>
      </c>
      <c r="AS887" s="808"/>
      <c r="AT887" s="1492">
        <f t="shared" si="389"/>
        <v>0</v>
      </c>
      <c r="AU887" s="809"/>
      <c r="AV887" s="1492">
        <f t="shared" si="390"/>
        <v>0</v>
      </c>
      <c r="AW887" s="1493">
        <f t="shared" si="391"/>
        <v>0</v>
      </c>
      <c r="AX887" s="2153">
        <f t="shared" si="392"/>
        <v>0</v>
      </c>
      <c r="AY887" s="1495">
        <f t="shared" si="393"/>
        <v>0</v>
      </c>
      <c r="AZ887" s="2154"/>
      <c r="BA887" s="1508">
        <v>1331818</v>
      </c>
      <c r="BB887" s="1508">
        <v>1931818</v>
      </c>
      <c r="BC887" s="1508">
        <v>2231818</v>
      </c>
      <c r="BD887" s="1508">
        <v>431818</v>
      </c>
      <c r="BE887" s="2172"/>
      <c r="BF887" s="1229"/>
      <c r="BG887" s="1317"/>
      <c r="BH887" s="1229"/>
      <c r="BI887" s="1305"/>
      <c r="BJ887" s="1229"/>
      <c r="BK887" s="1305"/>
      <c r="BL887" s="1305"/>
      <c r="BM887" s="1305"/>
      <c r="BN887" s="1305"/>
      <c r="BO887" s="1490">
        <f t="shared" si="400"/>
        <v>0</v>
      </c>
      <c r="BP887" s="1316">
        <f t="shared" si="381"/>
        <v>13318180</v>
      </c>
      <c r="BQ887" s="1305"/>
      <c r="BS887" s="1959">
        <f t="shared" si="394"/>
        <v>10</v>
      </c>
      <c r="BT887" s="1959">
        <f t="shared" si="395"/>
        <v>0</v>
      </c>
      <c r="BU887" s="1959">
        <f t="shared" si="396"/>
        <v>0</v>
      </c>
      <c r="BV887" s="1959">
        <f t="shared" si="397"/>
        <v>0</v>
      </c>
      <c r="BW887" s="1959">
        <f t="shared" si="398"/>
        <v>13318180</v>
      </c>
    </row>
    <row r="888" spans="1:234" ht="15" customHeight="1" x14ac:dyDescent="0.25">
      <c r="A888" s="1315">
        <v>6</v>
      </c>
      <c r="B888" s="1339">
        <v>43676</v>
      </c>
      <c r="C888" s="1268">
        <v>880</v>
      </c>
      <c r="D888" s="2265" t="s">
        <v>41</v>
      </c>
      <c r="E888" s="1266" t="s">
        <v>31</v>
      </c>
      <c r="F888" s="794">
        <v>8</v>
      </c>
      <c r="G888" s="1491">
        <f t="shared" si="409"/>
        <v>10654544</v>
      </c>
      <c r="H888" s="1268"/>
      <c r="I888" s="2605">
        <f t="shared" si="410"/>
        <v>0</v>
      </c>
      <c r="J888" s="808">
        <v>2</v>
      </c>
      <c r="K888" s="2605">
        <f t="shared" si="401"/>
        <v>4463636</v>
      </c>
      <c r="L888" s="2768"/>
      <c r="M888" s="2605">
        <f t="shared" si="411"/>
        <v>0</v>
      </c>
      <c r="N888" s="1505"/>
      <c r="O888" s="1494">
        <f t="shared" si="404"/>
        <v>15118180</v>
      </c>
      <c r="P888" s="1494">
        <f t="shared" si="420"/>
        <v>0</v>
      </c>
      <c r="Q888" s="1271"/>
      <c r="R888" s="1508">
        <v>1331818</v>
      </c>
      <c r="S888" s="1508">
        <v>1931818</v>
      </c>
      <c r="T888" s="1508">
        <v>2231818</v>
      </c>
      <c r="U888" s="1508">
        <v>431818</v>
      </c>
      <c r="V888" s="1302"/>
      <c r="W888" s="1338"/>
      <c r="X888" s="2299"/>
      <c r="Y888" s="1338"/>
      <c r="Z888" s="2450"/>
      <c r="AA888" s="1342"/>
      <c r="AB888" s="1340"/>
      <c r="AC888" s="1229"/>
      <c r="AD888" s="1229"/>
      <c r="AE888" s="1229"/>
      <c r="AF888" s="1490">
        <f t="shared" si="385"/>
        <v>0</v>
      </c>
      <c r="AG888" s="1316">
        <f t="shared" si="386"/>
        <v>15118180</v>
      </c>
      <c r="AH888" s="1305"/>
      <c r="AI888" s="1305"/>
      <c r="AJ888" s="1267"/>
      <c r="AK888" s="1299"/>
      <c r="AL888" s="2538"/>
      <c r="AM888" s="2262"/>
      <c r="AN888" s="1266"/>
      <c r="AO888" s="1254"/>
      <c r="AP888" s="1491">
        <f t="shared" si="387"/>
        <v>0</v>
      </c>
      <c r="AQ888" s="1268"/>
      <c r="AR888" s="1492">
        <f t="shared" si="388"/>
        <v>0</v>
      </c>
      <c r="AS888" s="808"/>
      <c r="AT888" s="1492">
        <f t="shared" si="389"/>
        <v>0</v>
      </c>
      <c r="AU888" s="809"/>
      <c r="AV888" s="1492">
        <f t="shared" si="390"/>
        <v>0</v>
      </c>
      <c r="AW888" s="1493">
        <f t="shared" si="391"/>
        <v>0</v>
      </c>
      <c r="AX888" s="2153">
        <f t="shared" si="392"/>
        <v>0</v>
      </c>
      <c r="AY888" s="1495">
        <f t="shared" si="393"/>
        <v>0</v>
      </c>
      <c r="AZ888" s="2154"/>
      <c r="BA888" s="1508">
        <v>1331818</v>
      </c>
      <c r="BB888" s="1508">
        <v>1931818</v>
      </c>
      <c r="BC888" s="1508">
        <v>2231818</v>
      </c>
      <c r="BD888" s="1508">
        <v>431818</v>
      </c>
      <c r="BE888" s="2172"/>
      <c r="BF888" s="1229"/>
      <c r="BG888" s="1317"/>
      <c r="BH888" s="1229"/>
      <c r="BI888" s="1305"/>
      <c r="BJ888" s="1229"/>
      <c r="BK888" s="1305"/>
      <c r="BL888" s="1305"/>
      <c r="BM888" s="1305"/>
      <c r="BN888" s="1305"/>
      <c r="BO888" s="1490">
        <f t="shared" si="400"/>
        <v>0</v>
      </c>
      <c r="BP888" s="1316">
        <f t="shared" si="381"/>
        <v>15118180</v>
      </c>
      <c r="BQ888" s="1305"/>
      <c r="BS888" s="1959">
        <f t="shared" si="394"/>
        <v>8</v>
      </c>
      <c r="BT888" s="1959">
        <f t="shared" si="395"/>
        <v>0</v>
      </c>
      <c r="BU888" s="1959">
        <f t="shared" si="396"/>
        <v>2</v>
      </c>
      <c r="BV888" s="1959">
        <f t="shared" si="397"/>
        <v>0</v>
      </c>
      <c r="BW888" s="1959">
        <f t="shared" si="398"/>
        <v>15118180</v>
      </c>
    </row>
    <row r="889" spans="1:234" ht="15" customHeight="1" x14ac:dyDescent="0.25">
      <c r="A889" s="1315">
        <v>7</v>
      </c>
      <c r="B889" s="1339">
        <v>43676</v>
      </c>
      <c r="C889" s="1268">
        <v>881</v>
      </c>
      <c r="D889" s="2265" t="s">
        <v>36</v>
      </c>
      <c r="E889" s="1266" t="s">
        <v>31</v>
      </c>
      <c r="F889" s="794">
        <v>5</v>
      </c>
      <c r="G889" s="1491">
        <f t="shared" si="409"/>
        <v>6659090</v>
      </c>
      <c r="H889" s="1268"/>
      <c r="I889" s="2605">
        <f t="shared" si="410"/>
        <v>0</v>
      </c>
      <c r="J889" s="808">
        <v>5</v>
      </c>
      <c r="K889" s="2605">
        <f t="shared" si="401"/>
        <v>11159090</v>
      </c>
      <c r="L889" s="2768"/>
      <c r="M889" s="2605">
        <f t="shared" si="411"/>
        <v>0</v>
      </c>
      <c r="N889" s="1505">
        <f t="shared" si="419"/>
        <v>10</v>
      </c>
      <c r="O889" s="1494">
        <f t="shared" si="404"/>
        <v>17818180</v>
      </c>
      <c r="P889" s="1494">
        <f t="shared" si="420"/>
        <v>400000</v>
      </c>
      <c r="Q889" s="1271"/>
      <c r="R889" s="1508">
        <v>1331818</v>
      </c>
      <c r="S889" s="1508">
        <v>1931818</v>
      </c>
      <c r="T889" s="1508">
        <v>2231818</v>
      </c>
      <c r="U889" s="1508">
        <v>431818</v>
      </c>
      <c r="V889" s="1302"/>
      <c r="W889" s="1338"/>
      <c r="X889" s="2299"/>
      <c r="Y889" s="1338"/>
      <c r="Z889" s="2450"/>
      <c r="AA889" s="1342"/>
      <c r="AB889" s="1340"/>
      <c r="AC889" s="1229"/>
      <c r="AD889" s="1229"/>
      <c r="AE889" s="1229"/>
      <c r="AF889" s="1490">
        <f t="shared" si="385"/>
        <v>0</v>
      </c>
      <c r="AG889" s="1316">
        <f t="shared" si="386"/>
        <v>17818180</v>
      </c>
      <c r="AH889" s="1305"/>
      <c r="AI889" s="1305"/>
      <c r="AJ889" s="1267"/>
      <c r="AK889" s="1299"/>
      <c r="AL889" s="2538"/>
      <c r="AM889" s="2262"/>
      <c r="AN889" s="1266"/>
      <c r="AO889" s="1254"/>
      <c r="AP889" s="1491">
        <f t="shared" si="387"/>
        <v>0</v>
      </c>
      <c r="AQ889" s="1268"/>
      <c r="AR889" s="1492">
        <f t="shared" si="388"/>
        <v>0</v>
      </c>
      <c r="AS889" s="808"/>
      <c r="AT889" s="1492">
        <f t="shared" si="389"/>
        <v>0</v>
      </c>
      <c r="AU889" s="809"/>
      <c r="AV889" s="1492">
        <f t="shared" si="390"/>
        <v>0</v>
      </c>
      <c r="AW889" s="1493">
        <f t="shared" si="391"/>
        <v>0</v>
      </c>
      <c r="AX889" s="2153">
        <f t="shared" si="392"/>
        <v>0</v>
      </c>
      <c r="AY889" s="1495">
        <f t="shared" si="393"/>
        <v>0</v>
      </c>
      <c r="AZ889" s="2154"/>
      <c r="BA889" s="1508">
        <v>1331818</v>
      </c>
      <c r="BB889" s="1508">
        <v>1931818</v>
      </c>
      <c r="BC889" s="1508">
        <v>2231818</v>
      </c>
      <c r="BD889" s="1508">
        <v>431818</v>
      </c>
      <c r="BE889" s="2172"/>
      <c r="BF889" s="1229"/>
      <c r="BG889" s="1317"/>
      <c r="BH889" s="1229"/>
      <c r="BI889" s="1305"/>
      <c r="BJ889" s="1229"/>
      <c r="BK889" s="1305"/>
      <c r="BL889" s="1305"/>
      <c r="BM889" s="1305"/>
      <c r="BN889" s="1305"/>
      <c r="BO889" s="1490">
        <f t="shared" si="400"/>
        <v>0</v>
      </c>
      <c r="BP889" s="1316">
        <f t="shared" si="381"/>
        <v>17818180</v>
      </c>
      <c r="BQ889" s="1305"/>
      <c r="BS889" s="1959">
        <f t="shared" si="394"/>
        <v>5</v>
      </c>
      <c r="BT889" s="1959">
        <f t="shared" si="395"/>
        <v>0</v>
      </c>
      <c r="BU889" s="1959">
        <f t="shared" si="396"/>
        <v>5</v>
      </c>
      <c r="BV889" s="1959">
        <f t="shared" si="397"/>
        <v>0</v>
      </c>
      <c r="BW889" s="1959">
        <f t="shared" si="398"/>
        <v>17818180</v>
      </c>
    </row>
    <row r="890" spans="1:234" ht="15" customHeight="1" x14ac:dyDescent="0.25">
      <c r="A890" s="1315">
        <v>8</v>
      </c>
      <c r="B890" s="1339">
        <v>43676</v>
      </c>
      <c r="C890" s="1268">
        <v>882</v>
      </c>
      <c r="D890" s="2265" t="s">
        <v>30</v>
      </c>
      <c r="E890" s="1266" t="s">
        <v>31</v>
      </c>
      <c r="F890" s="794">
        <v>5</v>
      </c>
      <c r="G890" s="1491">
        <f t="shared" si="409"/>
        <v>6659090</v>
      </c>
      <c r="H890" s="1268"/>
      <c r="I890" s="2605">
        <f t="shared" si="410"/>
        <v>0</v>
      </c>
      <c r="J890" s="808">
        <v>4</v>
      </c>
      <c r="K890" s="2605">
        <f t="shared" si="401"/>
        <v>8927272</v>
      </c>
      <c r="L890" s="2768">
        <v>1</v>
      </c>
      <c r="M890" s="2605">
        <f t="shared" si="411"/>
        <v>431818</v>
      </c>
      <c r="N890" s="1505">
        <f t="shared" si="419"/>
        <v>10</v>
      </c>
      <c r="O890" s="1494">
        <f t="shared" si="404"/>
        <v>16018180</v>
      </c>
      <c r="P890" s="1494">
        <f t="shared" si="420"/>
        <v>400000</v>
      </c>
      <c r="Q890" s="1271"/>
      <c r="R890" s="1508">
        <v>1331818</v>
      </c>
      <c r="S890" s="1508">
        <v>1931818</v>
      </c>
      <c r="T890" s="1508">
        <v>2231818</v>
      </c>
      <c r="U890" s="1508">
        <v>431818</v>
      </c>
      <c r="V890" s="1302"/>
      <c r="W890" s="1338"/>
      <c r="X890" s="2299"/>
      <c r="Y890" s="1338"/>
      <c r="Z890" s="1302"/>
      <c r="AA890" s="1342"/>
      <c r="AB890" s="1340"/>
      <c r="AC890" s="1229"/>
      <c r="AD890" s="1229"/>
      <c r="AE890" s="1229"/>
      <c r="AF890" s="1490">
        <f t="shared" si="385"/>
        <v>0</v>
      </c>
      <c r="AG890" s="1316">
        <f t="shared" si="386"/>
        <v>16018180</v>
      </c>
      <c r="AH890" s="1305"/>
      <c r="AI890" s="1305"/>
      <c r="AJ890" s="1427"/>
      <c r="AK890" s="1299"/>
      <c r="AL890" s="2538"/>
      <c r="AM890" s="2262"/>
      <c r="AN890" s="1266"/>
      <c r="AO890" s="1254"/>
      <c r="AP890" s="1491">
        <f t="shared" si="387"/>
        <v>0</v>
      </c>
      <c r="AQ890" s="1268"/>
      <c r="AR890" s="1492">
        <f t="shared" si="388"/>
        <v>0</v>
      </c>
      <c r="AS890" s="808"/>
      <c r="AT890" s="1492">
        <f t="shared" si="389"/>
        <v>0</v>
      </c>
      <c r="AU890" s="809"/>
      <c r="AV890" s="1492">
        <f t="shared" si="390"/>
        <v>0</v>
      </c>
      <c r="AW890" s="1493">
        <f t="shared" si="391"/>
        <v>0</v>
      </c>
      <c r="AX890" s="2153">
        <f t="shared" si="392"/>
        <v>0</v>
      </c>
      <c r="AY890" s="1495">
        <f t="shared" si="393"/>
        <v>0</v>
      </c>
      <c r="AZ890" s="2154"/>
      <c r="BA890" s="1508">
        <v>1331818</v>
      </c>
      <c r="BB890" s="1508">
        <v>1931818</v>
      </c>
      <c r="BC890" s="1508">
        <v>2231818</v>
      </c>
      <c r="BD890" s="1508">
        <v>431818</v>
      </c>
      <c r="BE890" s="2172"/>
      <c r="BF890" s="1229"/>
      <c r="BG890" s="1317"/>
      <c r="BH890" s="1229"/>
      <c r="BI890" s="1305"/>
      <c r="BJ890" s="1229"/>
      <c r="BK890" s="1305"/>
      <c r="BL890" s="1305"/>
      <c r="BM890" s="1305"/>
      <c r="BN890" s="1305"/>
      <c r="BO890" s="1490">
        <f t="shared" si="400"/>
        <v>0</v>
      </c>
      <c r="BP890" s="1316">
        <f t="shared" si="381"/>
        <v>16018180</v>
      </c>
      <c r="BQ890" s="1305"/>
      <c r="BS890" s="1959">
        <f t="shared" si="394"/>
        <v>5</v>
      </c>
      <c r="BT890" s="1959">
        <f t="shared" si="395"/>
        <v>0</v>
      </c>
      <c r="BU890" s="1959">
        <f t="shared" si="396"/>
        <v>4</v>
      </c>
      <c r="BV890" s="1959">
        <f t="shared" si="397"/>
        <v>1</v>
      </c>
      <c r="BW890" s="1959">
        <f t="shared" si="398"/>
        <v>16018180</v>
      </c>
    </row>
    <row r="891" spans="1:234" ht="15" customHeight="1" x14ac:dyDescent="0.25">
      <c r="A891" s="1315">
        <v>9</v>
      </c>
      <c r="B891" s="1339">
        <v>43676</v>
      </c>
      <c r="C891" s="1268">
        <v>883</v>
      </c>
      <c r="D891" s="2265" t="s">
        <v>87</v>
      </c>
      <c r="E891" s="1266" t="s">
        <v>88</v>
      </c>
      <c r="F891" s="794">
        <v>4</v>
      </c>
      <c r="G891" s="1491">
        <f t="shared" si="409"/>
        <v>5327272</v>
      </c>
      <c r="H891" s="1268"/>
      <c r="I891" s="2605">
        <f t="shared" si="410"/>
        <v>0</v>
      </c>
      <c r="J891" s="808">
        <v>5</v>
      </c>
      <c r="K891" s="2605">
        <f t="shared" si="401"/>
        <v>11159090</v>
      </c>
      <c r="L891" s="2768">
        <v>1</v>
      </c>
      <c r="M891" s="2605">
        <f t="shared" si="411"/>
        <v>431818</v>
      </c>
      <c r="N891" s="1505">
        <f>F891+H891+J891+L891</f>
        <v>10</v>
      </c>
      <c r="O891" s="1494">
        <f t="shared" si="404"/>
        <v>16918180</v>
      </c>
      <c r="P891" s="1494">
        <f>+N891*40000</f>
        <v>400000</v>
      </c>
      <c r="Q891" s="1271"/>
      <c r="R891" s="1508">
        <v>1331818</v>
      </c>
      <c r="S891" s="1508">
        <v>1931818</v>
      </c>
      <c r="T891" s="1508">
        <v>2231818</v>
      </c>
      <c r="U891" s="1508">
        <v>431818</v>
      </c>
      <c r="V891" s="1302"/>
      <c r="W891" s="1338"/>
      <c r="X891" s="2299"/>
      <c r="Y891" s="1338"/>
      <c r="Z891" s="1302"/>
      <c r="AA891" s="1342"/>
      <c r="AB891" s="1340"/>
      <c r="AC891" s="1229"/>
      <c r="AD891" s="1229"/>
      <c r="AE891" s="1229"/>
      <c r="AF891" s="1490">
        <f t="shared" si="385"/>
        <v>0</v>
      </c>
      <c r="AG891" s="1316">
        <f t="shared" si="386"/>
        <v>16918180</v>
      </c>
      <c r="AH891" s="1305"/>
      <c r="AI891" s="1305"/>
      <c r="AJ891" s="1267"/>
      <c r="AK891" s="1299"/>
      <c r="AL891" s="2538"/>
      <c r="AM891" s="2262"/>
      <c r="AN891" s="1266"/>
      <c r="AO891" s="1254"/>
      <c r="AP891" s="1491">
        <f t="shared" si="387"/>
        <v>0</v>
      </c>
      <c r="AQ891" s="1268"/>
      <c r="AR891" s="1492">
        <f t="shared" si="388"/>
        <v>0</v>
      </c>
      <c r="AS891" s="808"/>
      <c r="AT891" s="1492">
        <f t="shared" si="389"/>
        <v>0</v>
      </c>
      <c r="AU891" s="809"/>
      <c r="AV891" s="1492">
        <f t="shared" si="390"/>
        <v>0</v>
      </c>
      <c r="AW891" s="1493">
        <f t="shared" si="391"/>
        <v>0</v>
      </c>
      <c r="AX891" s="2153">
        <f t="shared" si="392"/>
        <v>0</v>
      </c>
      <c r="AY891" s="1495">
        <f t="shared" si="393"/>
        <v>0</v>
      </c>
      <c r="AZ891" s="2154"/>
      <c r="BA891" s="1508">
        <v>1331818</v>
      </c>
      <c r="BB891" s="1508">
        <v>1931818</v>
      </c>
      <c r="BC891" s="1508">
        <v>2231818</v>
      </c>
      <c r="BD891" s="1508">
        <v>431818</v>
      </c>
      <c r="BE891" s="2172"/>
      <c r="BF891" s="1229"/>
      <c r="BG891" s="1317"/>
      <c r="BH891" s="1229"/>
      <c r="BI891" s="1305"/>
      <c r="BJ891" s="1229"/>
      <c r="BK891" s="1305"/>
      <c r="BL891" s="1305"/>
      <c r="BM891" s="1305"/>
      <c r="BN891" s="1305"/>
      <c r="BO891" s="1490">
        <f t="shared" si="400"/>
        <v>0</v>
      </c>
      <c r="BP891" s="1316">
        <f t="shared" si="381"/>
        <v>16918180</v>
      </c>
      <c r="BQ891" s="1305"/>
      <c r="BS891" s="1959">
        <f t="shared" si="394"/>
        <v>4</v>
      </c>
      <c r="BT891" s="1959">
        <f t="shared" si="395"/>
        <v>0</v>
      </c>
      <c r="BU891" s="1959">
        <f t="shared" si="396"/>
        <v>5</v>
      </c>
      <c r="BV891" s="1959">
        <f t="shared" si="397"/>
        <v>1</v>
      </c>
      <c r="BW891" s="1959">
        <f t="shared" si="398"/>
        <v>16918180</v>
      </c>
    </row>
    <row r="892" spans="1:234" ht="15" customHeight="1" x14ac:dyDescent="0.25">
      <c r="A892" s="1315">
        <v>10</v>
      </c>
      <c r="B892" s="1339">
        <v>43676</v>
      </c>
      <c r="C892" s="1268">
        <v>884</v>
      </c>
      <c r="D892" s="2265" t="s">
        <v>212</v>
      </c>
      <c r="E892" s="1266" t="s">
        <v>88</v>
      </c>
      <c r="F892" s="794">
        <v>7</v>
      </c>
      <c r="G892" s="1491">
        <f t="shared" si="409"/>
        <v>9322726</v>
      </c>
      <c r="H892" s="1268"/>
      <c r="I892" s="2605">
        <f t="shared" si="410"/>
        <v>0</v>
      </c>
      <c r="J892" s="808">
        <v>2</v>
      </c>
      <c r="K892" s="2605">
        <f t="shared" si="401"/>
        <v>4463636</v>
      </c>
      <c r="L892" s="2768">
        <v>2</v>
      </c>
      <c r="M892" s="2605">
        <f t="shared" si="411"/>
        <v>863636</v>
      </c>
      <c r="N892" s="1505">
        <f t="shared" ref="N892:N895" si="421">F892+H892+J892+L892</f>
        <v>11</v>
      </c>
      <c r="O892" s="1494">
        <f t="shared" si="404"/>
        <v>14649998</v>
      </c>
      <c r="P892" s="1494">
        <f t="shared" ref="P892:P895" si="422">+N892*40000</f>
        <v>440000</v>
      </c>
      <c r="Q892" s="1271"/>
      <c r="R892" s="1508">
        <v>1331818</v>
      </c>
      <c r="S892" s="1508">
        <v>1931818</v>
      </c>
      <c r="T892" s="1508">
        <v>2231818</v>
      </c>
      <c r="U892" s="1508">
        <v>431818</v>
      </c>
      <c r="V892" s="1302"/>
      <c r="W892" s="1338"/>
      <c r="X892" s="2299"/>
      <c r="Y892" s="1338"/>
      <c r="Z892" s="1302"/>
      <c r="AA892" s="1342"/>
      <c r="AB892" s="1340"/>
      <c r="AC892" s="1229"/>
      <c r="AD892" s="1229"/>
      <c r="AE892" s="1229"/>
      <c r="AF892" s="1490">
        <f t="shared" si="385"/>
        <v>0</v>
      </c>
      <c r="AG892" s="1316">
        <f t="shared" si="386"/>
        <v>14649998</v>
      </c>
      <c r="AH892" s="1305"/>
      <c r="AI892" s="1306"/>
      <c r="AJ892" s="1315"/>
      <c r="AK892" s="1339"/>
      <c r="AL892" s="1339"/>
      <c r="AM892" s="2265"/>
      <c r="AN892" s="1266"/>
      <c r="AO892" s="794"/>
      <c r="AP892" s="1491">
        <f t="shared" si="387"/>
        <v>0</v>
      </c>
      <c r="AQ892" s="1268"/>
      <c r="AR892" s="1492">
        <f t="shared" si="388"/>
        <v>0</v>
      </c>
      <c r="AS892" s="808"/>
      <c r="AT892" s="1492">
        <f t="shared" si="389"/>
        <v>0</v>
      </c>
      <c r="AU892" s="809"/>
      <c r="AV892" s="1492">
        <f t="shared" si="390"/>
        <v>0</v>
      </c>
      <c r="AW892" s="1493">
        <f t="shared" si="391"/>
        <v>0</v>
      </c>
      <c r="AX892" s="2153">
        <f t="shared" si="392"/>
        <v>0</v>
      </c>
      <c r="AY892" s="1495">
        <f t="shared" si="393"/>
        <v>0</v>
      </c>
      <c r="AZ892" s="2154"/>
      <c r="BA892" s="1508">
        <v>1331818</v>
      </c>
      <c r="BB892" s="1508">
        <v>1931818</v>
      </c>
      <c r="BC892" s="1508">
        <v>2231818</v>
      </c>
      <c r="BD892" s="1508">
        <v>431818</v>
      </c>
      <c r="BE892" s="2172"/>
      <c r="BF892" s="1229"/>
      <c r="BG892" s="1317"/>
      <c r="BH892" s="1229"/>
      <c r="BI892" s="1317"/>
      <c r="BJ892" s="1229"/>
      <c r="BK892" s="1317"/>
      <c r="BL892" s="1305"/>
      <c r="BM892" s="1305"/>
      <c r="BN892" s="1305"/>
      <c r="BO892" s="1490">
        <f t="shared" si="400"/>
        <v>0</v>
      </c>
      <c r="BP892" s="1316">
        <f t="shared" si="381"/>
        <v>14649998</v>
      </c>
      <c r="BQ892" s="1305"/>
      <c r="BS892" s="1959">
        <f t="shared" si="394"/>
        <v>7</v>
      </c>
      <c r="BT892" s="1959">
        <f t="shared" si="395"/>
        <v>0</v>
      </c>
      <c r="BU892" s="1959">
        <f t="shared" si="396"/>
        <v>2</v>
      </c>
      <c r="BV892" s="1959">
        <f t="shared" si="397"/>
        <v>2</v>
      </c>
      <c r="BW892" s="1959">
        <f t="shared" si="398"/>
        <v>14649998</v>
      </c>
    </row>
    <row r="893" spans="1:234" ht="15" customHeight="1" x14ac:dyDescent="0.25">
      <c r="A893" s="1315">
        <v>11</v>
      </c>
      <c r="B893" s="1339">
        <v>43676</v>
      </c>
      <c r="C893" s="1268">
        <v>885</v>
      </c>
      <c r="D893" s="2265" t="s">
        <v>33</v>
      </c>
      <c r="E893" s="1266" t="s">
        <v>31</v>
      </c>
      <c r="F893" s="794">
        <v>10</v>
      </c>
      <c r="G893" s="1491">
        <f t="shared" si="409"/>
        <v>13318180</v>
      </c>
      <c r="H893" s="1268"/>
      <c r="I893" s="2605">
        <f t="shared" si="410"/>
        <v>0</v>
      </c>
      <c r="J893" s="808"/>
      <c r="K893" s="2605">
        <f t="shared" si="401"/>
        <v>0</v>
      </c>
      <c r="L893" s="2768"/>
      <c r="M893" s="2605">
        <f t="shared" si="411"/>
        <v>0</v>
      </c>
      <c r="N893" s="1505">
        <f t="shared" si="421"/>
        <v>10</v>
      </c>
      <c r="O893" s="1494">
        <f t="shared" si="404"/>
        <v>13318180</v>
      </c>
      <c r="P893" s="1494">
        <f t="shared" si="422"/>
        <v>400000</v>
      </c>
      <c r="Q893" s="1271"/>
      <c r="R893" s="1508">
        <v>1331818</v>
      </c>
      <c r="S893" s="1508">
        <v>1931818</v>
      </c>
      <c r="T893" s="1508">
        <v>2231818</v>
      </c>
      <c r="U893" s="1508">
        <v>431818</v>
      </c>
      <c r="V893" s="1302"/>
      <c r="W893" s="1338"/>
      <c r="X893" s="2299"/>
      <c r="Y893" s="1338"/>
      <c r="Z893" s="2450"/>
      <c r="AA893" s="1342"/>
      <c r="AB893" s="1340"/>
      <c r="AC893" s="1229"/>
      <c r="AD893" s="1229"/>
      <c r="AE893" s="1229"/>
      <c r="AF893" s="1490">
        <f t="shared" si="385"/>
        <v>0</v>
      </c>
      <c r="AG893" s="1316">
        <f t="shared" si="386"/>
        <v>13318180</v>
      </c>
      <c r="AH893" s="1305"/>
      <c r="AI893" s="1306"/>
      <c r="AJ893" s="1315"/>
      <c r="AK893" s="1339"/>
      <c r="AL893" s="1339"/>
      <c r="AM893" s="2265"/>
      <c r="AN893" s="1266"/>
      <c r="AO893" s="794"/>
      <c r="AP893" s="1491">
        <f t="shared" si="387"/>
        <v>0</v>
      </c>
      <c r="AQ893" s="1268"/>
      <c r="AR893" s="1492">
        <f t="shared" si="388"/>
        <v>0</v>
      </c>
      <c r="AS893" s="808"/>
      <c r="AT893" s="1492">
        <f t="shared" si="389"/>
        <v>0</v>
      </c>
      <c r="AU893" s="809"/>
      <c r="AV893" s="1492">
        <f t="shared" si="390"/>
        <v>0</v>
      </c>
      <c r="AW893" s="1493">
        <f t="shared" si="391"/>
        <v>0</v>
      </c>
      <c r="AX893" s="2153">
        <f t="shared" si="392"/>
        <v>0</v>
      </c>
      <c r="AY893" s="1495">
        <f t="shared" si="393"/>
        <v>0</v>
      </c>
      <c r="AZ893" s="2154"/>
      <c r="BA893" s="1508">
        <v>1331818</v>
      </c>
      <c r="BB893" s="1508">
        <v>1931818</v>
      </c>
      <c r="BC893" s="1508">
        <v>2231818</v>
      </c>
      <c r="BD893" s="1508">
        <v>431818</v>
      </c>
      <c r="BE893" s="2172"/>
      <c r="BF893" s="1229"/>
      <c r="BG893" s="1317"/>
      <c r="BH893" s="1229"/>
      <c r="BI893" s="1305"/>
      <c r="BJ893" s="1229"/>
      <c r="BK893" s="1305"/>
      <c r="BL893" s="1305"/>
      <c r="BM893" s="1305"/>
      <c r="BN893" s="1305"/>
      <c r="BO893" s="1490">
        <f t="shared" si="400"/>
        <v>0</v>
      </c>
      <c r="BP893" s="1316">
        <f t="shared" si="381"/>
        <v>13318180</v>
      </c>
      <c r="BQ893" s="1305"/>
      <c r="BS893" s="1959">
        <f t="shared" si="394"/>
        <v>10</v>
      </c>
      <c r="BT893" s="1959">
        <f t="shared" si="395"/>
        <v>0</v>
      </c>
      <c r="BU893" s="1959">
        <f t="shared" si="396"/>
        <v>0</v>
      </c>
      <c r="BV893" s="1959">
        <f t="shared" si="397"/>
        <v>0</v>
      </c>
      <c r="BW893" s="1959">
        <f t="shared" si="398"/>
        <v>13318180</v>
      </c>
    </row>
    <row r="894" spans="1:234" ht="15" customHeight="1" x14ac:dyDescent="0.25">
      <c r="A894" s="1315">
        <v>12</v>
      </c>
      <c r="B894" s="1339">
        <v>43676</v>
      </c>
      <c r="C894" s="1268">
        <v>886</v>
      </c>
      <c r="D894" s="2265" t="s">
        <v>80</v>
      </c>
      <c r="E894" s="1266" t="s">
        <v>31</v>
      </c>
      <c r="F894" s="794">
        <v>3</v>
      </c>
      <c r="G894" s="1491">
        <f t="shared" si="409"/>
        <v>3995454</v>
      </c>
      <c r="H894" s="1268"/>
      <c r="I894" s="2605">
        <f t="shared" si="410"/>
        <v>0</v>
      </c>
      <c r="J894" s="808">
        <v>2</v>
      </c>
      <c r="K894" s="2605">
        <f t="shared" si="401"/>
        <v>4463636</v>
      </c>
      <c r="L894" s="2768"/>
      <c r="M894" s="2605">
        <f t="shared" si="411"/>
        <v>0</v>
      </c>
      <c r="N894" s="1505">
        <f t="shared" si="421"/>
        <v>5</v>
      </c>
      <c r="O894" s="1494">
        <f t="shared" si="404"/>
        <v>8459090</v>
      </c>
      <c r="P894" s="1494">
        <f t="shared" si="422"/>
        <v>200000</v>
      </c>
      <c r="Q894" s="1271"/>
      <c r="R894" s="1508">
        <v>1331818</v>
      </c>
      <c r="S894" s="1508">
        <v>1931818</v>
      </c>
      <c r="T894" s="1508">
        <v>2231818</v>
      </c>
      <c r="U894" s="1508">
        <v>431818</v>
      </c>
      <c r="V894" s="1302"/>
      <c r="W894" s="1338"/>
      <c r="X894" s="2386"/>
      <c r="Y894" s="1338"/>
      <c r="Z894" s="2450"/>
      <c r="AA894" s="1342"/>
      <c r="AB894" s="1340"/>
      <c r="AC894" s="1229"/>
      <c r="AD894" s="1229"/>
      <c r="AE894" s="1229"/>
      <c r="AF894" s="1490">
        <f t="shared" si="385"/>
        <v>0</v>
      </c>
      <c r="AG894" s="1316">
        <f t="shared" si="386"/>
        <v>8459090</v>
      </c>
      <c r="AH894" s="1305"/>
      <c r="AI894" s="1306"/>
      <c r="AJ894" s="1315"/>
      <c r="AK894" s="1339"/>
      <c r="AL894" s="1339"/>
      <c r="AM894" s="2265"/>
      <c r="AN894" s="1266"/>
      <c r="AO894" s="794"/>
      <c r="AP894" s="1491">
        <f t="shared" si="387"/>
        <v>0</v>
      </c>
      <c r="AQ894" s="1268"/>
      <c r="AR894" s="1492">
        <f t="shared" si="388"/>
        <v>0</v>
      </c>
      <c r="AS894" s="808"/>
      <c r="AT894" s="1492">
        <f t="shared" si="389"/>
        <v>0</v>
      </c>
      <c r="AU894" s="809"/>
      <c r="AV894" s="1492">
        <f t="shared" si="390"/>
        <v>0</v>
      </c>
      <c r="AW894" s="1493">
        <f t="shared" si="391"/>
        <v>0</v>
      </c>
      <c r="AX894" s="2153">
        <f t="shared" si="392"/>
        <v>0</v>
      </c>
      <c r="AY894" s="1495">
        <f t="shared" si="393"/>
        <v>0</v>
      </c>
      <c r="AZ894" s="2154"/>
      <c r="BA894" s="1508">
        <v>1331818</v>
      </c>
      <c r="BB894" s="1508">
        <v>1931818</v>
      </c>
      <c r="BC894" s="1508">
        <v>2231818</v>
      </c>
      <c r="BD894" s="1508">
        <v>431818</v>
      </c>
      <c r="BE894" s="2172"/>
      <c r="BF894" s="1229"/>
      <c r="BG894" s="1317"/>
      <c r="BH894" s="1229"/>
      <c r="BI894" s="1305"/>
      <c r="BJ894" s="1229"/>
      <c r="BK894" s="1305"/>
      <c r="BL894" s="1305"/>
      <c r="BM894" s="1305"/>
      <c r="BN894" s="1305"/>
      <c r="BO894" s="1490">
        <f t="shared" si="400"/>
        <v>0</v>
      </c>
      <c r="BP894" s="1316">
        <f t="shared" ref="BP894:BP957" si="423">O894-BO894</f>
        <v>8459090</v>
      </c>
      <c r="BQ894" s="1305"/>
      <c r="BS894" s="1959">
        <f t="shared" si="394"/>
        <v>3</v>
      </c>
      <c r="BT894" s="1959">
        <f t="shared" si="395"/>
        <v>0</v>
      </c>
      <c r="BU894" s="1959">
        <f t="shared" si="396"/>
        <v>2</v>
      </c>
      <c r="BV894" s="1959">
        <f t="shared" si="397"/>
        <v>0</v>
      </c>
      <c r="BW894" s="1959">
        <f t="shared" si="398"/>
        <v>8459090</v>
      </c>
    </row>
    <row r="895" spans="1:234" ht="15" customHeight="1" x14ac:dyDescent="0.25">
      <c r="A895" s="1315">
        <v>13</v>
      </c>
      <c r="B895" s="1339">
        <v>43676</v>
      </c>
      <c r="C895" s="1268">
        <v>887</v>
      </c>
      <c r="D895" s="2265" t="s">
        <v>291</v>
      </c>
      <c r="E895" s="1266" t="s">
        <v>31</v>
      </c>
      <c r="F895" s="794">
        <v>2</v>
      </c>
      <c r="G895" s="1491">
        <f t="shared" si="409"/>
        <v>2663636</v>
      </c>
      <c r="H895" s="1268"/>
      <c r="I895" s="2605">
        <f t="shared" si="410"/>
        <v>0</v>
      </c>
      <c r="J895" s="808">
        <v>3</v>
      </c>
      <c r="K895" s="2605">
        <f t="shared" si="401"/>
        <v>6695454</v>
      </c>
      <c r="L895" s="2768"/>
      <c r="M895" s="2605">
        <f t="shared" si="411"/>
        <v>0</v>
      </c>
      <c r="N895" s="1505">
        <f t="shared" si="421"/>
        <v>5</v>
      </c>
      <c r="O895" s="1494">
        <f t="shared" si="404"/>
        <v>9359090</v>
      </c>
      <c r="P895" s="1494">
        <f t="shared" si="422"/>
        <v>200000</v>
      </c>
      <c r="Q895" s="1271"/>
      <c r="R895" s="1508">
        <v>1331818</v>
      </c>
      <c r="S895" s="1508">
        <v>1931818</v>
      </c>
      <c r="T895" s="1508">
        <v>2231818</v>
      </c>
      <c r="U895" s="1508">
        <v>431818</v>
      </c>
      <c r="V895" s="1302"/>
      <c r="W895" s="1338"/>
      <c r="X895" s="2299"/>
      <c r="Y895" s="1338"/>
      <c r="Z895" s="2450"/>
      <c r="AA895" s="1342"/>
      <c r="AB895" s="1340"/>
      <c r="AC895" s="1229"/>
      <c r="AD895" s="1229"/>
      <c r="AE895" s="1229"/>
      <c r="AF895" s="1490">
        <f t="shared" si="385"/>
        <v>0</v>
      </c>
      <c r="AG895" s="1316">
        <f t="shared" si="386"/>
        <v>9359090</v>
      </c>
      <c r="AH895" s="1305"/>
      <c r="AI895" s="1306"/>
      <c r="AJ895" s="1315"/>
      <c r="AK895" s="1339"/>
      <c r="AL895" s="1339"/>
      <c r="AM895" s="2265"/>
      <c r="AN895" s="1266"/>
      <c r="AO895" s="794"/>
      <c r="AP895" s="1491">
        <f t="shared" si="387"/>
        <v>0</v>
      </c>
      <c r="AQ895" s="1268"/>
      <c r="AR895" s="1492">
        <f t="shared" si="388"/>
        <v>0</v>
      </c>
      <c r="AS895" s="808"/>
      <c r="AT895" s="1492">
        <f t="shared" si="389"/>
        <v>0</v>
      </c>
      <c r="AU895" s="809"/>
      <c r="AV895" s="1492">
        <f t="shared" si="390"/>
        <v>0</v>
      </c>
      <c r="AW895" s="1493">
        <f t="shared" si="391"/>
        <v>0</v>
      </c>
      <c r="AX895" s="2153">
        <f t="shared" si="392"/>
        <v>0</v>
      </c>
      <c r="AY895" s="1495">
        <f t="shared" si="393"/>
        <v>0</v>
      </c>
      <c r="AZ895" s="2154"/>
      <c r="BA895" s="1508">
        <v>1331818</v>
      </c>
      <c r="BB895" s="1508">
        <v>1931818</v>
      </c>
      <c r="BC895" s="1508">
        <v>2231818</v>
      </c>
      <c r="BD895" s="1508">
        <v>431818</v>
      </c>
      <c r="BE895" s="2172"/>
      <c r="BF895" s="1229"/>
      <c r="BG895" s="1317"/>
      <c r="BH895" s="1229"/>
      <c r="BI895" s="1305"/>
      <c r="BJ895" s="1229"/>
      <c r="BK895" s="1305"/>
      <c r="BL895" s="1305"/>
      <c r="BM895" s="1305"/>
      <c r="BN895" s="1305"/>
      <c r="BO895" s="1490">
        <f t="shared" si="400"/>
        <v>0</v>
      </c>
      <c r="BP895" s="1316">
        <f t="shared" si="423"/>
        <v>9359090</v>
      </c>
      <c r="BQ895" s="1305"/>
      <c r="BS895" s="1959">
        <f t="shared" si="394"/>
        <v>2</v>
      </c>
      <c r="BT895" s="1959">
        <f t="shared" si="395"/>
        <v>0</v>
      </c>
      <c r="BU895" s="1959">
        <f t="shared" si="396"/>
        <v>3</v>
      </c>
      <c r="BV895" s="1959">
        <f t="shared" si="397"/>
        <v>0</v>
      </c>
      <c r="BW895" s="1959">
        <f t="shared" si="398"/>
        <v>9359090</v>
      </c>
    </row>
    <row r="896" spans="1:234" ht="15" customHeight="1" x14ac:dyDescent="0.25">
      <c r="A896" s="1315">
        <v>14</v>
      </c>
      <c r="B896" s="1339">
        <v>43676</v>
      </c>
      <c r="C896" s="1268">
        <v>888</v>
      </c>
      <c r="D896" s="2265" t="s">
        <v>95</v>
      </c>
      <c r="E896" s="1266" t="s">
        <v>57</v>
      </c>
      <c r="F896" s="794">
        <v>2</v>
      </c>
      <c r="G896" s="1491">
        <f t="shared" si="409"/>
        <v>2663636</v>
      </c>
      <c r="H896" s="1268"/>
      <c r="I896" s="2605">
        <f t="shared" si="410"/>
        <v>0</v>
      </c>
      <c r="J896" s="808">
        <v>3</v>
      </c>
      <c r="K896" s="2605">
        <f t="shared" si="401"/>
        <v>6695454</v>
      </c>
      <c r="L896" s="2768"/>
      <c r="M896" s="2605">
        <f t="shared" si="411"/>
        <v>0</v>
      </c>
      <c r="N896" s="1505">
        <f>F896+H896+J896+L896</f>
        <v>5</v>
      </c>
      <c r="O896" s="1494">
        <f t="shared" si="404"/>
        <v>9359090</v>
      </c>
      <c r="P896" s="1494">
        <f>+N896*40000</f>
        <v>200000</v>
      </c>
      <c r="Q896" s="1271"/>
      <c r="R896" s="1508">
        <v>1331818</v>
      </c>
      <c r="S896" s="1508">
        <v>1931818</v>
      </c>
      <c r="T896" s="1508">
        <v>2231818</v>
      </c>
      <c r="U896" s="1508">
        <v>431818</v>
      </c>
      <c r="V896" s="1302"/>
      <c r="W896" s="1338"/>
      <c r="X896" s="2299"/>
      <c r="Y896" s="1338"/>
      <c r="Z896" s="2450"/>
      <c r="AA896" s="1342"/>
      <c r="AB896" s="1340"/>
      <c r="AC896" s="1229"/>
      <c r="AD896" s="1229"/>
      <c r="AE896" s="1229"/>
      <c r="AF896" s="1490">
        <f t="shared" si="385"/>
        <v>0</v>
      </c>
      <c r="AG896" s="1316">
        <f t="shared" si="386"/>
        <v>9359090</v>
      </c>
      <c r="AH896" s="1305"/>
      <c r="AI896" s="1306"/>
      <c r="AJ896" s="1315"/>
      <c r="AK896" s="1339"/>
      <c r="AL896" s="1339"/>
      <c r="AM896" s="2265"/>
      <c r="AN896" s="1266"/>
      <c r="AO896" s="794"/>
      <c r="AP896" s="1491">
        <f t="shared" si="387"/>
        <v>0</v>
      </c>
      <c r="AQ896" s="1268"/>
      <c r="AR896" s="1492">
        <f t="shared" si="388"/>
        <v>0</v>
      </c>
      <c r="AS896" s="808"/>
      <c r="AT896" s="1492">
        <f t="shared" si="389"/>
        <v>0</v>
      </c>
      <c r="AU896" s="809"/>
      <c r="AV896" s="1492">
        <f t="shared" si="390"/>
        <v>0</v>
      </c>
      <c r="AW896" s="1493">
        <f t="shared" si="391"/>
        <v>0</v>
      </c>
      <c r="AX896" s="2153">
        <f t="shared" si="392"/>
        <v>0</v>
      </c>
      <c r="AY896" s="1495">
        <f t="shared" si="393"/>
        <v>0</v>
      </c>
      <c r="AZ896" s="2154"/>
      <c r="BA896" s="1508">
        <v>1331818</v>
      </c>
      <c r="BB896" s="1508">
        <v>1931818</v>
      </c>
      <c r="BC896" s="1508">
        <v>2231818</v>
      </c>
      <c r="BD896" s="1508">
        <v>431818</v>
      </c>
      <c r="BE896" s="2172"/>
      <c r="BF896" s="1229"/>
      <c r="BG896" s="1317"/>
      <c r="BH896" s="1229"/>
      <c r="BI896" s="1305"/>
      <c r="BJ896" s="1229"/>
      <c r="BK896" s="1305"/>
      <c r="BL896" s="1305"/>
      <c r="BM896" s="1305"/>
      <c r="BN896" s="1305"/>
      <c r="BO896" s="1490">
        <f t="shared" si="400"/>
        <v>0</v>
      </c>
      <c r="BP896" s="1316">
        <f t="shared" si="423"/>
        <v>9359090</v>
      </c>
      <c r="BQ896" s="1305"/>
      <c r="BS896" s="1959">
        <f t="shared" si="394"/>
        <v>2</v>
      </c>
      <c r="BT896" s="1959">
        <f t="shared" si="395"/>
        <v>0</v>
      </c>
      <c r="BU896" s="1959">
        <f t="shared" si="396"/>
        <v>3</v>
      </c>
      <c r="BV896" s="1959">
        <f t="shared" si="397"/>
        <v>0</v>
      </c>
      <c r="BW896" s="1959">
        <f t="shared" si="398"/>
        <v>9359090</v>
      </c>
    </row>
    <row r="897" spans="1:234" ht="15" customHeight="1" x14ac:dyDescent="0.25">
      <c r="A897" s="1315">
        <v>15</v>
      </c>
      <c r="B897" s="1339">
        <v>43676</v>
      </c>
      <c r="C897" s="1268">
        <f>C896+1</f>
        <v>889</v>
      </c>
      <c r="D897" s="2265" t="s">
        <v>104</v>
      </c>
      <c r="E897" s="1266" t="s">
        <v>57</v>
      </c>
      <c r="F897" s="794">
        <v>2</v>
      </c>
      <c r="G897" s="1491">
        <f t="shared" si="409"/>
        <v>2663636</v>
      </c>
      <c r="H897" s="1268"/>
      <c r="I897" s="2605">
        <f t="shared" si="410"/>
        <v>0</v>
      </c>
      <c r="J897" s="808">
        <v>3</v>
      </c>
      <c r="K897" s="2605">
        <f t="shared" si="401"/>
        <v>6695454</v>
      </c>
      <c r="L897" s="2768"/>
      <c r="M897" s="2605">
        <f t="shared" si="411"/>
        <v>0</v>
      </c>
      <c r="N897" s="1505">
        <f t="shared" ref="N897" si="424">F897+H897+J897+L897</f>
        <v>5</v>
      </c>
      <c r="O897" s="1494">
        <f t="shared" si="404"/>
        <v>9359090</v>
      </c>
      <c r="P897" s="1494">
        <f t="shared" ref="P897:P898" si="425">+N897*40000</f>
        <v>200000</v>
      </c>
      <c r="Q897" s="1271"/>
      <c r="R897" s="1508">
        <v>1331818</v>
      </c>
      <c r="S897" s="1508">
        <v>1931818</v>
      </c>
      <c r="T897" s="1508">
        <v>2231818</v>
      </c>
      <c r="U897" s="1508">
        <v>431818</v>
      </c>
      <c r="V897" s="1302"/>
      <c r="W897" s="1338"/>
      <c r="X897" s="2299"/>
      <c r="Y897" s="1338"/>
      <c r="Z897" s="2450"/>
      <c r="AA897" s="1342"/>
      <c r="AB897" s="1340"/>
      <c r="AC897" s="1229"/>
      <c r="AD897" s="1229"/>
      <c r="AE897" s="1229"/>
      <c r="AF897" s="1490">
        <f t="shared" si="385"/>
        <v>0</v>
      </c>
      <c r="AG897" s="1316">
        <f t="shared" si="386"/>
        <v>9359090</v>
      </c>
      <c r="AH897" s="1305"/>
      <c r="AI897" s="1306"/>
      <c r="AJ897" s="1315"/>
      <c r="AK897" s="1339"/>
      <c r="AL897" s="1339"/>
      <c r="AM897" s="2265"/>
      <c r="AN897" s="1266"/>
      <c r="AO897" s="794"/>
      <c r="AP897" s="1491">
        <f t="shared" si="387"/>
        <v>0</v>
      </c>
      <c r="AQ897" s="1268"/>
      <c r="AR897" s="1492">
        <f t="shared" si="388"/>
        <v>0</v>
      </c>
      <c r="AS897" s="808"/>
      <c r="AT897" s="1492">
        <f t="shared" si="389"/>
        <v>0</v>
      </c>
      <c r="AU897" s="809"/>
      <c r="AV897" s="1492">
        <f t="shared" si="390"/>
        <v>0</v>
      </c>
      <c r="AW897" s="1493">
        <f t="shared" si="391"/>
        <v>0</v>
      </c>
      <c r="AX897" s="2153">
        <f t="shared" si="392"/>
        <v>0</v>
      </c>
      <c r="AY897" s="1495">
        <f t="shared" si="393"/>
        <v>0</v>
      </c>
      <c r="AZ897" s="2154"/>
      <c r="BA897" s="1508">
        <v>1331818</v>
      </c>
      <c r="BB897" s="1508">
        <v>1931818</v>
      </c>
      <c r="BC897" s="1508">
        <v>2231818</v>
      </c>
      <c r="BD897" s="1508">
        <v>431818</v>
      </c>
      <c r="BE897" s="2172"/>
      <c r="BF897" s="1229"/>
      <c r="BG897" s="1317"/>
      <c r="BH897" s="1229"/>
      <c r="BI897" s="1305"/>
      <c r="BJ897" s="1229"/>
      <c r="BK897" s="1305"/>
      <c r="BL897" s="1305"/>
      <c r="BM897" s="1305"/>
      <c r="BN897" s="1305"/>
      <c r="BO897" s="1490">
        <f t="shared" si="400"/>
        <v>0</v>
      </c>
      <c r="BP897" s="1316">
        <f t="shared" si="423"/>
        <v>9359090</v>
      </c>
      <c r="BQ897" s="1305"/>
      <c r="BS897" s="1959">
        <f t="shared" si="394"/>
        <v>2</v>
      </c>
      <c r="BT897" s="1959">
        <f t="shared" si="395"/>
        <v>0</v>
      </c>
      <c r="BU897" s="1959">
        <f t="shared" si="396"/>
        <v>3</v>
      </c>
      <c r="BV897" s="1959">
        <f t="shared" si="397"/>
        <v>0</v>
      </c>
      <c r="BW897" s="1959">
        <f t="shared" si="398"/>
        <v>9359090</v>
      </c>
    </row>
    <row r="898" spans="1:234" ht="15" customHeight="1" x14ac:dyDescent="0.25">
      <c r="A898" s="1315">
        <v>16</v>
      </c>
      <c r="B898" s="1339">
        <v>43676</v>
      </c>
      <c r="C898" s="1268">
        <f t="shared" ref="C898" si="426">C897+1</f>
        <v>890</v>
      </c>
      <c r="D898" s="2265" t="s">
        <v>290</v>
      </c>
      <c r="E898" s="1266" t="s">
        <v>273</v>
      </c>
      <c r="F898" s="794">
        <v>10</v>
      </c>
      <c r="G898" s="1491">
        <f t="shared" si="409"/>
        <v>13318180</v>
      </c>
      <c r="H898" s="1268"/>
      <c r="I898" s="2605">
        <f t="shared" si="410"/>
        <v>0</v>
      </c>
      <c r="J898" s="808"/>
      <c r="K898" s="2605">
        <f t="shared" si="401"/>
        <v>0</v>
      </c>
      <c r="L898" s="2768"/>
      <c r="M898" s="2605">
        <f t="shared" si="411"/>
        <v>0</v>
      </c>
      <c r="N898" s="1505"/>
      <c r="O898" s="1494">
        <f t="shared" si="404"/>
        <v>13318180</v>
      </c>
      <c r="P898" s="1494">
        <f t="shared" si="425"/>
        <v>0</v>
      </c>
      <c r="Q898" s="1271"/>
      <c r="R898" s="1508">
        <v>1331818</v>
      </c>
      <c r="S898" s="1508">
        <v>1931818</v>
      </c>
      <c r="T898" s="1508">
        <v>2231818</v>
      </c>
      <c r="U898" s="1508">
        <v>431818</v>
      </c>
      <c r="V898" s="1302"/>
      <c r="W898" s="1338"/>
      <c r="X898" s="2299"/>
      <c r="Y898" s="1338"/>
      <c r="Z898" s="2450"/>
      <c r="AA898" s="1342"/>
      <c r="AB898" s="1340"/>
      <c r="AC898" s="1229"/>
      <c r="AD898" s="1229"/>
      <c r="AE898" s="1229"/>
      <c r="AF898" s="1490">
        <f t="shared" si="385"/>
        <v>0</v>
      </c>
      <c r="AG898" s="1316">
        <f t="shared" si="386"/>
        <v>13318180</v>
      </c>
      <c r="AH898" s="1305"/>
      <c r="AI898" s="1306"/>
      <c r="AJ898" s="1315"/>
      <c r="AK898" s="1339"/>
      <c r="AL898" s="1339"/>
      <c r="AM898" s="2265"/>
      <c r="AN898" s="1266"/>
      <c r="AO898" s="794"/>
      <c r="AP898" s="1491">
        <f t="shared" si="387"/>
        <v>0</v>
      </c>
      <c r="AQ898" s="1268"/>
      <c r="AR898" s="1492">
        <f t="shared" si="388"/>
        <v>0</v>
      </c>
      <c r="AS898" s="808"/>
      <c r="AT898" s="1492">
        <f t="shared" si="389"/>
        <v>0</v>
      </c>
      <c r="AU898" s="809"/>
      <c r="AV898" s="1492">
        <f t="shared" si="390"/>
        <v>0</v>
      </c>
      <c r="AW898" s="1493">
        <f t="shared" si="391"/>
        <v>0</v>
      </c>
      <c r="AX898" s="2153">
        <f t="shared" si="392"/>
        <v>0</v>
      </c>
      <c r="AY898" s="1495">
        <f t="shared" si="393"/>
        <v>0</v>
      </c>
      <c r="AZ898" s="2154"/>
      <c r="BA898" s="1508">
        <v>1331818</v>
      </c>
      <c r="BB898" s="1508">
        <v>1931818</v>
      </c>
      <c r="BC898" s="1508">
        <v>2231818</v>
      </c>
      <c r="BD898" s="1508">
        <v>431818</v>
      </c>
      <c r="BE898" s="2172"/>
      <c r="BF898" s="1229"/>
      <c r="BG898" s="1317"/>
      <c r="BH898" s="1229"/>
      <c r="BI898" s="1305"/>
      <c r="BJ898" s="1229"/>
      <c r="BK898" s="1305"/>
      <c r="BL898" s="1305"/>
      <c r="BM898" s="1305"/>
      <c r="BN898" s="1305"/>
      <c r="BO898" s="1490">
        <f t="shared" si="400"/>
        <v>0</v>
      </c>
      <c r="BP898" s="1316">
        <f t="shared" si="423"/>
        <v>13318180</v>
      </c>
      <c r="BQ898" s="1305"/>
      <c r="BS898" s="1959">
        <f t="shared" si="394"/>
        <v>10</v>
      </c>
      <c r="BT898" s="1959">
        <f t="shared" si="395"/>
        <v>0</v>
      </c>
      <c r="BU898" s="1959">
        <f t="shared" si="396"/>
        <v>0</v>
      </c>
      <c r="BV898" s="1959">
        <f t="shared" si="397"/>
        <v>0</v>
      </c>
      <c r="BW898" s="1959">
        <f t="shared" si="398"/>
        <v>13318180</v>
      </c>
    </row>
    <row r="899" spans="1:234" ht="15" customHeight="1" x14ac:dyDescent="0.25">
      <c r="A899" s="1315">
        <v>1</v>
      </c>
      <c r="B899" s="1339">
        <v>43685</v>
      </c>
      <c r="C899" s="1268">
        <v>891</v>
      </c>
      <c r="D899" s="2265" t="s">
        <v>84</v>
      </c>
      <c r="E899" s="1266" t="s">
        <v>57</v>
      </c>
      <c r="F899" s="794">
        <v>3</v>
      </c>
      <c r="G899" s="1491">
        <f t="shared" si="409"/>
        <v>3995454</v>
      </c>
      <c r="H899" s="1268"/>
      <c r="I899" s="2605">
        <f t="shared" si="410"/>
        <v>0</v>
      </c>
      <c r="J899" s="808">
        <v>2</v>
      </c>
      <c r="K899" s="2605">
        <f t="shared" si="401"/>
        <v>4463636</v>
      </c>
      <c r="L899" s="2768"/>
      <c r="M899" s="2605">
        <f t="shared" si="411"/>
        <v>0</v>
      </c>
      <c r="N899" s="1505">
        <f>F899+H899+J899+L899</f>
        <v>5</v>
      </c>
      <c r="O899" s="1494">
        <f t="shared" si="404"/>
        <v>8459090</v>
      </c>
      <c r="P899" s="1494">
        <f>+N899*40000</f>
        <v>200000</v>
      </c>
      <c r="Q899" s="1271"/>
      <c r="R899" s="1508">
        <v>1331818</v>
      </c>
      <c r="S899" s="1508">
        <v>1931818</v>
      </c>
      <c r="T899" s="1508">
        <v>2231818</v>
      </c>
      <c r="U899" s="1508">
        <v>431818</v>
      </c>
      <c r="V899" s="1302"/>
      <c r="W899" s="1338"/>
      <c r="X899" s="2299"/>
      <c r="Y899" s="1338"/>
      <c r="Z899" s="1302"/>
      <c r="AA899" s="1342"/>
      <c r="AB899" s="1340"/>
      <c r="AC899" s="1229"/>
      <c r="AD899" s="1229"/>
      <c r="AE899" s="1229"/>
      <c r="AF899" s="1490">
        <f t="shared" si="385"/>
        <v>0</v>
      </c>
      <c r="AG899" s="1316">
        <f t="shared" si="386"/>
        <v>8459090</v>
      </c>
      <c r="AH899" s="1305"/>
      <c r="AI899" s="1306"/>
      <c r="AJ899" s="1315"/>
      <c r="AK899" s="1339"/>
      <c r="AL899" s="1339"/>
      <c r="AM899" s="2265"/>
      <c r="AN899" s="1266"/>
      <c r="AO899" s="794"/>
      <c r="AP899" s="1491">
        <f t="shared" si="387"/>
        <v>0</v>
      </c>
      <c r="AQ899" s="1268"/>
      <c r="AR899" s="1492">
        <f t="shared" si="388"/>
        <v>0</v>
      </c>
      <c r="AS899" s="808"/>
      <c r="AT899" s="1492">
        <f t="shared" si="389"/>
        <v>0</v>
      </c>
      <c r="AU899" s="809"/>
      <c r="AV899" s="1492">
        <f t="shared" si="390"/>
        <v>0</v>
      </c>
      <c r="AW899" s="1493">
        <f t="shared" si="391"/>
        <v>0</v>
      </c>
      <c r="AX899" s="2153">
        <f t="shared" si="392"/>
        <v>0</v>
      </c>
      <c r="AY899" s="1495">
        <f t="shared" si="393"/>
        <v>0</v>
      </c>
      <c r="AZ899" s="2154"/>
      <c r="BA899" s="1508">
        <v>1331818</v>
      </c>
      <c r="BB899" s="1508">
        <v>1931818</v>
      </c>
      <c r="BC899" s="1508">
        <v>2231818</v>
      </c>
      <c r="BD899" s="1508">
        <v>431818</v>
      </c>
      <c r="BE899" s="2172"/>
      <c r="BF899" s="1229"/>
      <c r="BG899" s="1317"/>
      <c r="BH899" s="1229"/>
      <c r="BI899" s="1305"/>
      <c r="BJ899" s="1229"/>
      <c r="BK899" s="1305"/>
      <c r="BL899" s="1305"/>
      <c r="BM899" s="1305"/>
      <c r="BN899" s="1305"/>
      <c r="BO899" s="1490">
        <f t="shared" si="400"/>
        <v>0</v>
      </c>
      <c r="BP899" s="1316">
        <f t="shared" si="423"/>
        <v>8459090</v>
      </c>
      <c r="BQ899" s="1305"/>
      <c r="BS899" s="1959">
        <f t="shared" si="394"/>
        <v>3</v>
      </c>
      <c r="BT899" s="1959">
        <f t="shared" si="395"/>
        <v>0</v>
      </c>
      <c r="BU899" s="1959">
        <f t="shared" si="396"/>
        <v>2</v>
      </c>
      <c r="BV899" s="1959">
        <f t="shared" si="397"/>
        <v>0</v>
      </c>
      <c r="BW899" s="1959">
        <f t="shared" si="398"/>
        <v>8459090</v>
      </c>
    </row>
    <row r="900" spans="1:234" ht="15" customHeight="1" x14ac:dyDescent="0.25">
      <c r="A900" s="1315">
        <v>2</v>
      </c>
      <c r="B900" s="1339">
        <v>43685</v>
      </c>
      <c r="C900" s="1268">
        <f>C899+1</f>
        <v>892</v>
      </c>
      <c r="D900" s="2265" t="s">
        <v>35</v>
      </c>
      <c r="E900" s="1266" t="s">
        <v>57</v>
      </c>
      <c r="F900" s="794">
        <v>3</v>
      </c>
      <c r="G900" s="1491">
        <f t="shared" si="409"/>
        <v>3995454</v>
      </c>
      <c r="H900" s="1268"/>
      <c r="I900" s="2605">
        <f t="shared" si="410"/>
        <v>0</v>
      </c>
      <c r="J900" s="808">
        <v>2</v>
      </c>
      <c r="K900" s="2605">
        <f t="shared" si="401"/>
        <v>4463636</v>
      </c>
      <c r="L900" s="2768"/>
      <c r="M900" s="2605">
        <f t="shared" si="411"/>
        <v>0</v>
      </c>
      <c r="N900" s="1505">
        <f t="shared" ref="N900:N904" si="427">F900+H900+J900+L900</f>
        <v>5</v>
      </c>
      <c r="O900" s="1494">
        <f t="shared" si="404"/>
        <v>8459090</v>
      </c>
      <c r="P900" s="1494">
        <f t="shared" ref="P900:P904" si="428">+N900*40000</f>
        <v>200000</v>
      </c>
      <c r="Q900" s="1271"/>
      <c r="R900" s="1508">
        <v>1331818</v>
      </c>
      <c r="S900" s="1508">
        <v>1931818</v>
      </c>
      <c r="T900" s="1508">
        <v>2231818</v>
      </c>
      <c r="U900" s="1508">
        <v>431818</v>
      </c>
      <c r="V900" s="1302"/>
      <c r="W900" s="1338"/>
      <c r="X900" s="2299"/>
      <c r="Y900" s="1338"/>
      <c r="Z900" s="1302"/>
      <c r="AA900" s="1342"/>
      <c r="AB900" s="1340"/>
      <c r="AC900" s="1229"/>
      <c r="AD900" s="1229"/>
      <c r="AE900" s="1229"/>
      <c r="AF900" s="1490">
        <f t="shared" si="385"/>
        <v>0</v>
      </c>
      <c r="AG900" s="1316">
        <f t="shared" si="386"/>
        <v>8459090</v>
      </c>
      <c r="AH900" s="1305"/>
      <c r="AI900" s="1306"/>
      <c r="AJ900" s="1315"/>
      <c r="AK900" s="1339"/>
      <c r="AL900" s="1339"/>
      <c r="AM900" s="2265"/>
      <c r="AN900" s="1266"/>
      <c r="AO900" s="794"/>
      <c r="AP900" s="1491">
        <f t="shared" si="387"/>
        <v>0</v>
      </c>
      <c r="AQ900" s="1268"/>
      <c r="AR900" s="1492">
        <f t="shared" si="388"/>
        <v>0</v>
      </c>
      <c r="AS900" s="808"/>
      <c r="AT900" s="1492">
        <f t="shared" si="389"/>
        <v>0</v>
      </c>
      <c r="AU900" s="809"/>
      <c r="AV900" s="1492">
        <f t="shared" si="390"/>
        <v>0</v>
      </c>
      <c r="AW900" s="1493">
        <f t="shared" si="391"/>
        <v>0</v>
      </c>
      <c r="AX900" s="2153">
        <f t="shared" si="392"/>
        <v>0</v>
      </c>
      <c r="AY900" s="1495">
        <f t="shared" si="393"/>
        <v>0</v>
      </c>
      <c r="AZ900" s="2154"/>
      <c r="BA900" s="1508">
        <v>1331818</v>
      </c>
      <c r="BB900" s="1508">
        <v>1931818</v>
      </c>
      <c r="BC900" s="1508">
        <v>2231818</v>
      </c>
      <c r="BD900" s="1508">
        <v>431818</v>
      </c>
      <c r="BE900" s="2172"/>
      <c r="BF900" s="1229"/>
      <c r="BG900" s="1317"/>
      <c r="BH900" s="1229"/>
      <c r="BI900" s="1305"/>
      <c r="BJ900" s="1229"/>
      <c r="BK900" s="1305"/>
      <c r="BL900" s="1305"/>
      <c r="BM900" s="1305"/>
      <c r="BN900" s="1305"/>
      <c r="BO900" s="1490">
        <f t="shared" si="400"/>
        <v>0</v>
      </c>
      <c r="BP900" s="1316">
        <f t="shared" si="423"/>
        <v>8459090</v>
      </c>
      <c r="BQ900" s="1305"/>
      <c r="BS900" s="1959">
        <f t="shared" si="394"/>
        <v>3</v>
      </c>
      <c r="BT900" s="1959">
        <f t="shared" si="395"/>
        <v>0</v>
      </c>
      <c r="BU900" s="1959">
        <f t="shared" si="396"/>
        <v>2</v>
      </c>
      <c r="BV900" s="1959">
        <f t="shared" si="397"/>
        <v>0</v>
      </c>
      <c r="BW900" s="1959">
        <f t="shared" si="398"/>
        <v>8459090</v>
      </c>
    </row>
    <row r="901" spans="1:234" ht="15" customHeight="1" x14ac:dyDescent="0.25">
      <c r="A901" s="1315">
        <v>3</v>
      </c>
      <c r="B901" s="1339">
        <v>43685</v>
      </c>
      <c r="C901" s="1268">
        <f t="shared" ref="C901:C904" si="429">C900+1</f>
        <v>893</v>
      </c>
      <c r="D901" s="2265" t="s">
        <v>75</v>
      </c>
      <c r="E901" s="1266" t="s">
        <v>57</v>
      </c>
      <c r="F901" s="794">
        <v>3</v>
      </c>
      <c r="G901" s="1491">
        <f t="shared" si="409"/>
        <v>3995454</v>
      </c>
      <c r="H901" s="1268"/>
      <c r="I901" s="2605">
        <f t="shared" si="410"/>
        <v>0</v>
      </c>
      <c r="J901" s="808">
        <v>2</v>
      </c>
      <c r="K901" s="2605">
        <f t="shared" si="401"/>
        <v>4463636</v>
      </c>
      <c r="L901" s="2768"/>
      <c r="M901" s="2605">
        <f t="shared" si="411"/>
        <v>0</v>
      </c>
      <c r="N901" s="1505">
        <f t="shared" si="427"/>
        <v>5</v>
      </c>
      <c r="O901" s="1494">
        <f t="shared" si="404"/>
        <v>8459090</v>
      </c>
      <c r="P901" s="1494">
        <f t="shared" si="428"/>
        <v>200000</v>
      </c>
      <c r="Q901" s="1271"/>
      <c r="R901" s="1508">
        <v>1331818</v>
      </c>
      <c r="S901" s="1508">
        <v>1931818</v>
      </c>
      <c r="T901" s="1508">
        <v>2231818</v>
      </c>
      <c r="U901" s="1508">
        <v>431818</v>
      </c>
      <c r="V901" s="1302"/>
      <c r="W901" s="1338"/>
      <c r="X901" s="2299"/>
      <c r="Y901" s="1338"/>
      <c r="Z901" s="2450"/>
      <c r="AA901" s="1342"/>
      <c r="AB901" s="1340"/>
      <c r="AC901" s="1229"/>
      <c r="AD901" s="1229"/>
      <c r="AE901" s="1229"/>
      <c r="AF901" s="1490">
        <f t="shared" si="385"/>
        <v>0</v>
      </c>
      <c r="AG901" s="1316">
        <f t="shared" si="386"/>
        <v>8459090</v>
      </c>
      <c r="AH901" s="1305"/>
      <c r="AI901" s="1306"/>
      <c r="AJ901" s="1315"/>
      <c r="AK901" s="1339"/>
      <c r="AL901" s="1339"/>
      <c r="AM901" s="2265"/>
      <c r="AN901" s="1266"/>
      <c r="AO901" s="794"/>
      <c r="AP901" s="1491">
        <f t="shared" si="387"/>
        <v>0</v>
      </c>
      <c r="AQ901" s="1268"/>
      <c r="AR901" s="1492">
        <f t="shared" si="388"/>
        <v>0</v>
      </c>
      <c r="AS901" s="808"/>
      <c r="AT901" s="1492">
        <f t="shared" si="389"/>
        <v>0</v>
      </c>
      <c r="AU901" s="809"/>
      <c r="AV901" s="1492">
        <f t="shared" si="390"/>
        <v>0</v>
      </c>
      <c r="AW901" s="1493">
        <f t="shared" si="391"/>
        <v>0</v>
      </c>
      <c r="AX901" s="2153">
        <f t="shared" si="392"/>
        <v>0</v>
      </c>
      <c r="AY901" s="1495">
        <f t="shared" si="393"/>
        <v>0</v>
      </c>
      <c r="AZ901" s="2154"/>
      <c r="BA901" s="1508">
        <v>1331818</v>
      </c>
      <c r="BB901" s="1508">
        <v>1931818</v>
      </c>
      <c r="BC901" s="1508">
        <v>2231818</v>
      </c>
      <c r="BD901" s="1508">
        <v>431818</v>
      </c>
      <c r="BE901" s="2172"/>
      <c r="BF901" s="1229"/>
      <c r="BG901" s="1317"/>
      <c r="BH901" s="1229"/>
      <c r="BI901" s="1305"/>
      <c r="BJ901" s="1229"/>
      <c r="BK901" s="1305"/>
      <c r="BL901" s="1305"/>
      <c r="BM901" s="1305"/>
      <c r="BN901" s="1305"/>
      <c r="BO901" s="1490">
        <f t="shared" si="400"/>
        <v>0</v>
      </c>
      <c r="BP901" s="1316">
        <f t="shared" si="423"/>
        <v>8459090</v>
      </c>
      <c r="BQ901" s="1305"/>
      <c r="BS901" s="1959">
        <f t="shared" si="394"/>
        <v>3</v>
      </c>
      <c r="BT901" s="1959">
        <f t="shared" si="395"/>
        <v>0</v>
      </c>
      <c r="BU901" s="1959">
        <f t="shared" si="396"/>
        <v>2</v>
      </c>
      <c r="BV901" s="1959">
        <f t="shared" si="397"/>
        <v>0</v>
      </c>
      <c r="BW901" s="1959">
        <f t="shared" si="398"/>
        <v>8459090</v>
      </c>
    </row>
    <row r="902" spans="1:234" ht="15" customHeight="1" x14ac:dyDescent="0.25">
      <c r="A902" s="1315">
        <v>4</v>
      </c>
      <c r="B902" s="1339">
        <v>43685</v>
      </c>
      <c r="C902" s="1268">
        <f t="shared" si="429"/>
        <v>894</v>
      </c>
      <c r="D902" s="2265" t="s">
        <v>103</v>
      </c>
      <c r="E902" s="1266" t="s">
        <v>57</v>
      </c>
      <c r="F902" s="794">
        <v>1</v>
      </c>
      <c r="G902" s="1491">
        <f t="shared" si="409"/>
        <v>1331818</v>
      </c>
      <c r="H902" s="1268"/>
      <c r="I902" s="2605">
        <f t="shared" si="410"/>
        <v>0</v>
      </c>
      <c r="J902" s="808">
        <v>3</v>
      </c>
      <c r="K902" s="2605">
        <f t="shared" si="401"/>
        <v>6695454</v>
      </c>
      <c r="L902" s="2768">
        <v>1</v>
      </c>
      <c r="M902" s="2605">
        <f t="shared" si="411"/>
        <v>431818</v>
      </c>
      <c r="N902" s="1505">
        <f t="shared" si="427"/>
        <v>5</v>
      </c>
      <c r="O902" s="1494">
        <f t="shared" si="404"/>
        <v>8459090</v>
      </c>
      <c r="P902" s="1494">
        <f t="shared" si="428"/>
        <v>200000</v>
      </c>
      <c r="Q902" s="1271"/>
      <c r="R902" s="1508">
        <v>1331818</v>
      </c>
      <c r="S902" s="1508">
        <v>1931818</v>
      </c>
      <c r="T902" s="1508">
        <v>2231818</v>
      </c>
      <c r="U902" s="1508">
        <v>431818</v>
      </c>
      <c r="V902" s="1302"/>
      <c r="W902" s="1338"/>
      <c r="X902" s="2299"/>
      <c r="Y902" s="1338"/>
      <c r="Z902" s="1302"/>
      <c r="AA902" s="1342"/>
      <c r="AB902" s="1340"/>
      <c r="AC902" s="1229"/>
      <c r="AD902" s="1229"/>
      <c r="AE902" s="1229"/>
      <c r="AF902" s="1490">
        <f t="shared" si="385"/>
        <v>0</v>
      </c>
      <c r="AG902" s="1316">
        <f t="shared" si="386"/>
        <v>8459090</v>
      </c>
      <c r="AH902" s="1305"/>
      <c r="AI902" s="1306"/>
      <c r="AJ902" s="1315"/>
      <c r="AK902" s="1339"/>
      <c r="AL902" s="1339"/>
      <c r="AM902" s="2265"/>
      <c r="AN902" s="1266"/>
      <c r="AO902" s="794"/>
      <c r="AP902" s="1491">
        <f t="shared" si="387"/>
        <v>0</v>
      </c>
      <c r="AQ902" s="1268"/>
      <c r="AR902" s="1492">
        <f t="shared" si="388"/>
        <v>0</v>
      </c>
      <c r="AS902" s="808"/>
      <c r="AT902" s="1492">
        <f t="shared" si="389"/>
        <v>0</v>
      </c>
      <c r="AU902" s="809"/>
      <c r="AV902" s="1492">
        <f t="shared" si="390"/>
        <v>0</v>
      </c>
      <c r="AW902" s="1493">
        <f t="shared" si="391"/>
        <v>0</v>
      </c>
      <c r="AX902" s="2153">
        <f t="shared" si="392"/>
        <v>0</v>
      </c>
      <c r="AY902" s="1495">
        <f t="shared" si="393"/>
        <v>0</v>
      </c>
      <c r="AZ902" s="2154"/>
      <c r="BA902" s="1508">
        <v>1331818</v>
      </c>
      <c r="BB902" s="1508">
        <v>1931818</v>
      </c>
      <c r="BC902" s="1508">
        <v>2231818</v>
      </c>
      <c r="BD902" s="1508">
        <v>431818</v>
      </c>
      <c r="BE902" s="2172"/>
      <c r="BF902" s="1229"/>
      <c r="BG902" s="1317"/>
      <c r="BH902" s="1229"/>
      <c r="BI902" s="1305"/>
      <c r="BJ902" s="1229"/>
      <c r="BK902" s="1305"/>
      <c r="BL902" s="1305"/>
      <c r="BM902" s="1305"/>
      <c r="BN902" s="1305"/>
      <c r="BO902" s="1490">
        <f t="shared" si="400"/>
        <v>0</v>
      </c>
      <c r="BP902" s="1316">
        <f t="shared" si="423"/>
        <v>8459090</v>
      </c>
      <c r="BQ902" s="1305"/>
      <c r="BS902" s="1959">
        <f t="shared" si="394"/>
        <v>1</v>
      </c>
      <c r="BT902" s="1959">
        <f t="shared" si="395"/>
        <v>0</v>
      </c>
      <c r="BU902" s="1959">
        <f t="shared" si="396"/>
        <v>3</v>
      </c>
      <c r="BV902" s="1959">
        <f t="shared" si="397"/>
        <v>1</v>
      </c>
      <c r="BW902" s="1959">
        <f t="shared" si="398"/>
        <v>8459090</v>
      </c>
    </row>
    <row r="903" spans="1:234" ht="15" customHeight="1" x14ac:dyDescent="0.25">
      <c r="A903" s="1315">
        <v>5</v>
      </c>
      <c r="B903" s="1339">
        <v>43685</v>
      </c>
      <c r="C903" s="1268">
        <f t="shared" si="429"/>
        <v>895</v>
      </c>
      <c r="D903" s="2265" t="s">
        <v>217</v>
      </c>
      <c r="E903" s="1266" t="s">
        <v>31</v>
      </c>
      <c r="F903" s="794"/>
      <c r="G903" s="1491">
        <f t="shared" si="409"/>
        <v>0</v>
      </c>
      <c r="H903" s="1268"/>
      <c r="I903" s="2605">
        <f t="shared" si="410"/>
        <v>0</v>
      </c>
      <c r="J903" s="808">
        <v>5</v>
      </c>
      <c r="K903" s="2605">
        <f t="shared" si="401"/>
        <v>11159090</v>
      </c>
      <c r="L903" s="2768"/>
      <c r="M903" s="2605">
        <f t="shared" si="411"/>
        <v>0</v>
      </c>
      <c r="N903" s="1505">
        <f t="shared" si="427"/>
        <v>5</v>
      </c>
      <c r="O903" s="1494">
        <f t="shared" si="404"/>
        <v>11159090</v>
      </c>
      <c r="P903" s="1494">
        <f t="shared" si="428"/>
        <v>200000</v>
      </c>
      <c r="Q903" s="1271"/>
      <c r="R903" s="1508">
        <v>1331818</v>
      </c>
      <c r="S903" s="1508">
        <v>1931818</v>
      </c>
      <c r="T903" s="1508">
        <v>2231818</v>
      </c>
      <c r="U903" s="1508">
        <v>431818</v>
      </c>
      <c r="V903" s="1302"/>
      <c r="W903" s="1338"/>
      <c r="X903" s="2299"/>
      <c r="Y903" s="1338"/>
      <c r="Z903" s="2450"/>
      <c r="AA903" s="1342"/>
      <c r="AB903" s="1340"/>
      <c r="AC903" s="1229"/>
      <c r="AD903" s="1229"/>
      <c r="AE903" s="1229"/>
      <c r="AF903" s="1490">
        <f t="shared" si="385"/>
        <v>0</v>
      </c>
      <c r="AG903" s="1316">
        <f t="shared" si="386"/>
        <v>11159090</v>
      </c>
      <c r="AH903" s="1305"/>
      <c r="AI903" s="1306"/>
      <c r="AJ903" s="1315"/>
      <c r="AK903" s="1339"/>
      <c r="AL903" s="1339"/>
      <c r="AM903" s="2265"/>
      <c r="AN903" s="1266"/>
      <c r="AO903" s="794"/>
      <c r="AP903" s="1491">
        <f t="shared" si="387"/>
        <v>0</v>
      </c>
      <c r="AQ903" s="1268"/>
      <c r="AR903" s="1492">
        <f t="shared" si="388"/>
        <v>0</v>
      </c>
      <c r="AS903" s="808"/>
      <c r="AT903" s="1492">
        <f t="shared" si="389"/>
        <v>0</v>
      </c>
      <c r="AU903" s="809"/>
      <c r="AV903" s="1492">
        <f t="shared" si="390"/>
        <v>0</v>
      </c>
      <c r="AW903" s="1493">
        <f t="shared" si="391"/>
        <v>0</v>
      </c>
      <c r="AX903" s="2153">
        <f t="shared" si="392"/>
        <v>0</v>
      </c>
      <c r="AY903" s="1495">
        <f t="shared" si="393"/>
        <v>0</v>
      </c>
      <c r="AZ903" s="2154"/>
      <c r="BA903" s="1508">
        <v>1331818</v>
      </c>
      <c r="BB903" s="1508">
        <v>1931818</v>
      </c>
      <c r="BC903" s="1508">
        <v>2231818</v>
      </c>
      <c r="BD903" s="1508">
        <v>431818</v>
      </c>
      <c r="BE903" s="2172"/>
      <c r="BF903" s="1229"/>
      <c r="BG903" s="1317"/>
      <c r="BH903" s="1229"/>
      <c r="BI903" s="1305"/>
      <c r="BJ903" s="1229"/>
      <c r="BK903" s="1305"/>
      <c r="BL903" s="1305"/>
      <c r="BM903" s="1305"/>
      <c r="BN903" s="1305"/>
      <c r="BO903" s="1490">
        <f t="shared" si="400"/>
        <v>0</v>
      </c>
      <c r="BP903" s="1316">
        <f t="shared" si="423"/>
        <v>11159090</v>
      </c>
      <c r="BQ903" s="1305"/>
      <c r="BS903" s="1959">
        <f t="shared" si="394"/>
        <v>0</v>
      </c>
      <c r="BT903" s="1959">
        <f t="shared" si="395"/>
        <v>0</v>
      </c>
      <c r="BU903" s="1959">
        <f t="shared" si="396"/>
        <v>5</v>
      </c>
      <c r="BV903" s="1959">
        <f t="shared" si="397"/>
        <v>0</v>
      </c>
      <c r="BW903" s="1959">
        <f t="shared" si="398"/>
        <v>11159090</v>
      </c>
    </row>
    <row r="904" spans="1:234" ht="15" customHeight="1" x14ac:dyDescent="0.25">
      <c r="A904" s="1315">
        <v>6</v>
      </c>
      <c r="B904" s="1339">
        <v>43685</v>
      </c>
      <c r="C904" s="1268">
        <f t="shared" si="429"/>
        <v>896</v>
      </c>
      <c r="D904" s="2265" t="s">
        <v>282</v>
      </c>
      <c r="E904" s="1266" t="s">
        <v>31</v>
      </c>
      <c r="F904" s="794">
        <v>3</v>
      </c>
      <c r="G904" s="1491">
        <f t="shared" si="409"/>
        <v>3995454</v>
      </c>
      <c r="H904" s="1268"/>
      <c r="I904" s="2605">
        <f t="shared" si="410"/>
        <v>0</v>
      </c>
      <c r="J904" s="808">
        <v>2</v>
      </c>
      <c r="K904" s="2605">
        <f t="shared" si="401"/>
        <v>4463636</v>
      </c>
      <c r="L904" s="2768"/>
      <c r="M904" s="2605">
        <f t="shared" si="411"/>
        <v>0</v>
      </c>
      <c r="N904" s="1505">
        <f t="shared" si="427"/>
        <v>5</v>
      </c>
      <c r="O904" s="1494">
        <f t="shared" si="404"/>
        <v>8459090</v>
      </c>
      <c r="P904" s="1494">
        <f t="shared" si="428"/>
        <v>200000</v>
      </c>
      <c r="Q904" s="1271"/>
      <c r="R904" s="1508">
        <v>1331818</v>
      </c>
      <c r="S904" s="1508">
        <v>1931818</v>
      </c>
      <c r="T904" s="1508">
        <v>2231818</v>
      </c>
      <c r="U904" s="1508">
        <v>431818</v>
      </c>
      <c r="V904" s="1302"/>
      <c r="W904" s="1338"/>
      <c r="X904" s="2299"/>
      <c r="Y904" s="1338"/>
      <c r="Z904" s="2450"/>
      <c r="AA904" s="1342"/>
      <c r="AB904" s="1340"/>
      <c r="AC904" s="1229"/>
      <c r="AD904" s="1229"/>
      <c r="AE904" s="1229"/>
      <c r="AF904" s="1490">
        <f t="shared" ref="AF904:AF967" si="430">W904+Y904+AA904+AC904</f>
        <v>0</v>
      </c>
      <c r="AG904" s="1316">
        <f t="shared" ref="AG904:AG967" si="431">O904-AF904</f>
        <v>8459090</v>
      </c>
      <c r="AH904" s="1305"/>
      <c r="AI904" s="1306"/>
      <c r="AJ904" s="1315"/>
      <c r="AK904" s="1339"/>
      <c r="AL904" s="1339"/>
      <c r="AM904" s="2265"/>
      <c r="AN904" s="1266"/>
      <c r="AO904" s="794"/>
      <c r="AP904" s="1491">
        <f t="shared" ref="AP904:AP967" si="432">AO904*BA904</f>
        <v>0</v>
      </c>
      <c r="AQ904" s="1268"/>
      <c r="AR904" s="1492">
        <f t="shared" ref="AR904:AR967" si="433">AQ904*BB904</f>
        <v>0</v>
      </c>
      <c r="AS904" s="808"/>
      <c r="AT904" s="1492">
        <f t="shared" ref="AT904:AT967" si="434">AS904*BC904</f>
        <v>0</v>
      </c>
      <c r="AU904" s="809"/>
      <c r="AV904" s="1492">
        <f t="shared" ref="AV904:AV967" si="435">AU904*BD904</f>
        <v>0</v>
      </c>
      <c r="AW904" s="1493">
        <f t="shared" ref="AW904:AW967" si="436">AO904+AQ904+AS904+AU904</f>
        <v>0</v>
      </c>
      <c r="AX904" s="2153">
        <f t="shared" ref="AX904:AX967" si="437">AP904+AR904+AT904+AV904</f>
        <v>0</v>
      </c>
      <c r="AY904" s="1495">
        <f t="shared" ref="AY904:AY967" si="438">AW904*40000</f>
        <v>0</v>
      </c>
      <c r="AZ904" s="2154"/>
      <c r="BA904" s="1508">
        <v>1331818</v>
      </c>
      <c r="BB904" s="1508">
        <v>1931818</v>
      </c>
      <c r="BC904" s="1508">
        <v>2231818</v>
      </c>
      <c r="BD904" s="1508">
        <v>431818</v>
      </c>
      <c r="BE904" s="2172"/>
      <c r="BF904" s="1229"/>
      <c r="BG904" s="1317"/>
      <c r="BH904" s="1229"/>
      <c r="BI904" s="1305"/>
      <c r="BJ904" s="1229"/>
      <c r="BK904" s="1305"/>
      <c r="BL904" s="1305"/>
      <c r="BM904" s="1305"/>
      <c r="BN904" s="1305"/>
      <c r="BO904" s="1490">
        <f t="shared" si="400"/>
        <v>0</v>
      </c>
      <c r="BP904" s="1316">
        <f t="shared" si="423"/>
        <v>8459090</v>
      </c>
      <c r="BQ904" s="1305"/>
      <c r="BS904" s="1959">
        <f t="shared" ref="BS904:BS967" si="439">F904-AO904</f>
        <v>3</v>
      </c>
      <c r="BT904" s="1959">
        <f t="shared" ref="BT904:BT967" si="440">H904-AQ904</f>
        <v>0</v>
      </c>
      <c r="BU904" s="1959">
        <f t="shared" ref="BU904:BU967" si="441">J904-AS904</f>
        <v>2</v>
      </c>
      <c r="BV904" s="1959">
        <f t="shared" ref="BV904:BV967" si="442">L904-AU904</f>
        <v>0</v>
      </c>
      <c r="BW904" s="1959">
        <f t="shared" ref="BW904:BW967" si="443">O904-AX904</f>
        <v>8459090</v>
      </c>
    </row>
    <row r="905" spans="1:234" ht="15" customHeight="1" x14ac:dyDescent="0.25">
      <c r="A905" s="1315">
        <v>7</v>
      </c>
      <c r="B905" s="1339">
        <v>43685</v>
      </c>
      <c r="C905" s="1268">
        <v>897</v>
      </c>
      <c r="D905" s="2265" t="s">
        <v>87</v>
      </c>
      <c r="E905" s="1266" t="s">
        <v>88</v>
      </c>
      <c r="F905" s="794">
        <v>7</v>
      </c>
      <c r="G905" s="1491">
        <f t="shared" si="409"/>
        <v>9322726</v>
      </c>
      <c r="H905" s="1268"/>
      <c r="I905" s="2605">
        <f t="shared" si="410"/>
        <v>0</v>
      </c>
      <c r="J905" s="808">
        <v>3</v>
      </c>
      <c r="K905" s="2605">
        <f t="shared" si="401"/>
        <v>6695454</v>
      </c>
      <c r="L905" s="2768"/>
      <c r="M905" s="2605">
        <f t="shared" si="411"/>
        <v>0</v>
      </c>
      <c r="N905" s="1505">
        <f>F905+H905+J905+L905</f>
        <v>10</v>
      </c>
      <c r="O905" s="1494">
        <f t="shared" si="404"/>
        <v>16018180</v>
      </c>
      <c r="P905" s="1494">
        <f>+N905*40000</f>
        <v>400000</v>
      </c>
      <c r="Q905" s="1271"/>
      <c r="R905" s="1508">
        <v>1331818</v>
      </c>
      <c r="S905" s="1508">
        <v>1931818</v>
      </c>
      <c r="T905" s="1508">
        <v>2231818</v>
      </c>
      <c r="U905" s="1508">
        <v>431818</v>
      </c>
      <c r="V905" s="1302"/>
      <c r="W905" s="1338"/>
      <c r="X905" s="2299"/>
      <c r="Y905" s="1338"/>
      <c r="Z905" s="1302"/>
      <c r="AA905" s="1342"/>
      <c r="AB905" s="1340"/>
      <c r="AC905" s="1229"/>
      <c r="AD905" s="1229"/>
      <c r="AE905" s="1229"/>
      <c r="AF905" s="1490">
        <f t="shared" si="430"/>
        <v>0</v>
      </c>
      <c r="AG905" s="1316">
        <f t="shared" si="431"/>
        <v>16018180</v>
      </c>
      <c r="AH905" s="1305"/>
      <c r="AI905" s="1306"/>
      <c r="AJ905" s="1315"/>
      <c r="AK905" s="1339"/>
      <c r="AL905" s="1339"/>
      <c r="AM905" s="2265"/>
      <c r="AN905" s="1266"/>
      <c r="AO905" s="794"/>
      <c r="AP905" s="1491">
        <f t="shared" si="432"/>
        <v>0</v>
      </c>
      <c r="AQ905" s="1268"/>
      <c r="AR905" s="1492">
        <f t="shared" si="433"/>
        <v>0</v>
      </c>
      <c r="AS905" s="808"/>
      <c r="AT905" s="1492">
        <f t="shared" si="434"/>
        <v>0</v>
      </c>
      <c r="AU905" s="809"/>
      <c r="AV905" s="1492">
        <f t="shared" si="435"/>
        <v>0</v>
      </c>
      <c r="AW905" s="1493">
        <f t="shared" si="436"/>
        <v>0</v>
      </c>
      <c r="AX905" s="2153">
        <f t="shared" si="437"/>
        <v>0</v>
      </c>
      <c r="AY905" s="1495">
        <f t="shared" si="438"/>
        <v>0</v>
      </c>
      <c r="AZ905" s="2154"/>
      <c r="BA905" s="1508">
        <v>1331818</v>
      </c>
      <c r="BB905" s="1508">
        <v>1931818</v>
      </c>
      <c r="BC905" s="1508">
        <v>2231818</v>
      </c>
      <c r="BD905" s="1508">
        <v>431818</v>
      </c>
      <c r="BE905" s="2172"/>
      <c r="BF905" s="1229"/>
      <c r="BG905" s="1317"/>
      <c r="BH905" s="1229"/>
      <c r="BI905" s="1305"/>
      <c r="BJ905" s="1229"/>
      <c r="BK905" s="1305"/>
      <c r="BL905" s="1305"/>
      <c r="BM905" s="1305"/>
      <c r="BN905" s="1305"/>
      <c r="BO905" s="1490">
        <f t="shared" ref="BO905:BO968" si="444">BF905+BH905+BJ905+BL905</f>
        <v>0</v>
      </c>
      <c r="BP905" s="1316">
        <f t="shared" si="423"/>
        <v>16018180</v>
      </c>
      <c r="BQ905" s="1305"/>
      <c r="BS905" s="1959">
        <f t="shared" si="439"/>
        <v>7</v>
      </c>
      <c r="BT905" s="1959">
        <f t="shared" si="440"/>
        <v>0</v>
      </c>
      <c r="BU905" s="1959">
        <f t="shared" si="441"/>
        <v>3</v>
      </c>
      <c r="BV905" s="1959">
        <f t="shared" si="442"/>
        <v>0</v>
      </c>
      <c r="BW905" s="1959">
        <f t="shared" si="443"/>
        <v>16018180</v>
      </c>
    </row>
    <row r="906" spans="1:234" ht="15" customHeight="1" x14ac:dyDescent="0.25">
      <c r="A906" s="1315">
        <v>8</v>
      </c>
      <c r="B906" s="1339">
        <v>43685</v>
      </c>
      <c r="C906" s="1268">
        <v>898</v>
      </c>
      <c r="D906" s="2265" t="s">
        <v>284</v>
      </c>
      <c r="E906" s="1266" t="s">
        <v>273</v>
      </c>
      <c r="F906" s="794">
        <v>7</v>
      </c>
      <c r="G906" s="1491">
        <f t="shared" si="409"/>
        <v>9322726</v>
      </c>
      <c r="H906" s="1268"/>
      <c r="I906" s="2605">
        <f t="shared" si="410"/>
        <v>0</v>
      </c>
      <c r="J906" s="808">
        <v>2</v>
      </c>
      <c r="K906" s="2605">
        <f t="shared" ref="K906:K969" si="445">J906*T906</f>
        <v>4463636</v>
      </c>
      <c r="L906" s="2768">
        <v>1</v>
      </c>
      <c r="M906" s="2605">
        <f t="shared" si="411"/>
        <v>431818</v>
      </c>
      <c r="N906" s="1505">
        <f t="shared" ref="N906:N907" si="446">F906+H906+J906+L906</f>
        <v>10</v>
      </c>
      <c r="O906" s="1494">
        <f t="shared" si="404"/>
        <v>14218180</v>
      </c>
      <c r="P906" s="1494">
        <f t="shared" ref="P906:P907" si="447">+N906*40000</f>
        <v>400000</v>
      </c>
      <c r="Q906" s="1271"/>
      <c r="R906" s="1508">
        <v>1331818</v>
      </c>
      <c r="S906" s="1508">
        <v>1931818</v>
      </c>
      <c r="T906" s="1508">
        <v>2231818</v>
      </c>
      <c r="U906" s="1508">
        <v>431818</v>
      </c>
      <c r="V906" s="1302"/>
      <c r="W906" s="1338"/>
      <c r="X906" s="2299"/>
      <c r="Y906" s="1338"/>
      <c r="Z906" s="2450"/>
      <c r="AA906" s="1342"/>
      <c r="AB906" s="1340"/>
      <c r="AC906" s="1229"/>
      <c r="AD906" s="1229"/>
      <c r="AE906" s="1229"/>
      <c r="AF906" s="1490">
        <f t="shared" si="430"/>
        <v>0</v>
      </c>
      <c r="AG906" s="1316">
        <f t="shared" si="431"/>
        <v>14218180</v>
      </c>
      <c r="AH906" s="1305"/>
      <c r="AI906" s="1306"/>
      <c r="AJ906" s="1315"/>
      <c r="AK906" s="1339"/>
      <c r="AL906" s="1339"/>
      <c r="AM906" s="2265"/>
      <c r="AN906" s="1266"/>
      <c r="AO906" s="794"/>
      <c r="AP906" s="1491">
        <f t="shared" si="432"/>
        <v>0</v>
      </c>
      <c r="AQ906" s="1268"/>
      <c r="AR906" s="1492">
        <f t="shared" si="433"/>
        <v>0</v>
      </c>
      <c r="AS906" s="808"/>
      <c r="AT906" s="1492">
        <f t="shared" si="434"/>
        <v>0</v>
      </c>
      <c r="AU906" s="809"/>
      <c r="AV906" s="1492">
        <f t="shared" si="435"/>
        <v>0</v>
      </c>
      <c r="AW906" s="1493">
        <f t="shared" si="436"/>
        <v>0</v>
      </c>
      <c r="AX906" s="2153">
        <f t="shared" si="437"/>
        <v>0</v>
      </c>
      <c r="AY906" s="1495">
        <f t="shared" si="438"/>
        <v>0</v>
      </c>
      <c r="AZ906" s="2154"/>
      <c r="BA906" s="1508">
        <v>1331818</v>
      </c>
      <c r="BB906" s="1508">
        <v>1931818</v>
      </c>
      <c r="BC906" s="1508">
        <v>2231818</v>
      </c>
      <c r="BD906" s="1508">
        <v>431818</v>
      </c>
      <c r="BE906" s="2172"/>
      <c r="BF906" s="1229"/>
      <c r="BG906" s="1317"/>
      <c r="BH906" s="1229"/>
      <c r="BI906" s="1305"/>
      <c r="BJ906" s="1229"/>
      <c r="BK906" s="1305"/>
      <c r="BL906" s="1305"/>
      <c r="BM906" s="1305"/>
      <c r="BN906" s="1305"/>
      <c r="BO906" s="1490">
        <f t="shared" si="444"/>
        <v>0</v>
      </c>
      <c r="BP906" s="1316">
        <f t="shared" si="423"/>
        <v>14218180</v>
      </c>
      <c r="BQ906" s="1305"/>
      <c r="BS906" s="1959">
        <f t="shared" si="439"/>
        <v>7</v>
      </c>
      <c r="BT906" s="1959">
        <f t="shared" si="440"/>
        <v>0</v>
      </c>
      <c r="BU906" s="1959">
        <f t="shared" si="441"/>
        <v>2</v>
      </c>
      <c r="BV906" s="1959">
        <f t="shared" si="442"/>
        <v>1</v>
      </c>
      <c r="BW906" s="1959">
        <f t="shared" si="443"/>
        <v>14218180</v>
      </c>
    </row>
    <row r="907" spans="1:234" ht="15" customHeight="1" x14ac:dyDescent="0.25">
      <c r="A907" s="1315">
        <v>9</v>
      </c>
      <c r="B907" s="1339">
        <v>43685</v>
      </c>
      <c r="C907" s="1268">
        <v>899</v>
      </c>
      <c r="D907" s="2265" t="s">
        <v>238</v>
      </c>
      <c r="E907" s="1266" t="s">
        <v>273</v>
      </c>
      <c r="F907" s="794">
        <v>6</v>
      </c>
      <c r="G907" s="1491">
        <f t="shared" si="409"/>
        <v>7990908</v>
      </c>
      <c r="H907" s="1268"/>
      <c r="I907" s="2605">
        <f t="shared" si="410"/>
        <v>0</v>
      </c>
      <c r="J907" s="808">
        <v>4</v>
      </c>
      <c r="K907" s="2605">
        <f t="shared" si="445"/>
        <v>8927272</v>
      </c>
      <c r="L907" s="2768">
        <v>1</v>
      </c>
      <c r="M907" s="2605">
        <f t="shared" si="411"/>
        <v>431818</v>
      </c>
      <c r="N907" s="1505">
        <f t="shared" si="446"/>
        <v>11</v>
      </c>
      <c r="O907" s="1494">
        <f t="shared" si="404"/>
        <v>17349998</v>
      </c>
      <c r="P907" s="1494">
        <f t="shared" si="447"/>
        <v>440000</v>
      </c>
      <c r="Q907" s="1271"/>
      <c r="R907" s="1508">
        <v>1331818</v>
      </c>
      <c r="S907" s="1508">
        <v>1931818</v>
      </c>
      <c r="T907" s="1508">
        <v>2231818</v>
      </c>
      <c r="U907" s="1508">
        <v>431818</v>
      </c>
      <c r="V907" s="1302"/>
      <c r="W907" s="1338"/>
      <c r="X907" s="2299"/>
      <c r="Y907" s="1338"/>
      <c r="Z907" s="2450"/>
      <c r="AA907" s="1342"/>
      <c r="AB907" s="1340"/>
      <c r="AC907" s="1229"/>
      <c r="AD907" s="1229"/>
      <c r="AE907" s="1229"/>
      <c r="AF907" s="1490">
        <f t="shared" si="430"/>
        <v>0</v>
      </c>
      <c r="AG907" s="1316">
        <f t="shared" si="431"/>
        <v>17349998</v>
      </c>
      <c r="AH907" s="1305"/>
      <c r="AI907" s="1306"/>
      <c r="AJ907" s="1315"/>
      <c r="AK907" s="1339"/>
      <c r="AL907" s="1339"/>
      <c r="AM907" s="2265"/>
      <c r="AN907" s="1266"/>
      <c r="AO907" s="794"/>
      <c r="AP907" s="1491">
        <f t="shared" si="432"/>
        <v>0</v>
      </c>
      <c r="AQ907" s="1268"/>
      <c r="AR907" s="1492">
        <f t="shared" si="433"/>
        <v>0</v>
      </c>
      <c r="AS907" s="808"/>
      <c r="AT907" s="1492">
        <f t="shared" si="434"/>
        <v>0</v>
      </c>
      <c r="AU907" s="809"/>
      <c r="AV907" s="1492">
        <f t="shared" si="435"/>
        <v>0</v>
      </c>
      <c r="AW907" s="1493">
        <f t="shared" si="436"/>
        <v>0</v>
      </c>
      <c r="AX907" s="2153">
        <f t="shared" si="437"/>
        <v>0</v>
      </c>
      <c r="AY907" s="1495">
        <f t="shared" si="438"/>
        <v>0</v>
      </c>
      <c r="AZ907" s="2154"/>
      <c r="BA907" s="1508">
        <v>1331818</v>
      </c>
      <c r="BB907" s="1508">
        <v>1931818</v>
      </c>
      <c r="BC907" s="1508">
        <v>2231818</v>
      </c>
      <c r="BD907" s="1508">
        <v>431818</v>
      </c>
      <c r="BE907" s="2172"/>
      <c r="BF907" s="1229"/>
      <c r="BG907" s="1317"/>
      <c r="BH907" s="1229"/>
      <c r="BI907" s="1317"/>
      <c r="BJ907" s="1229"/>
      <c r="BK907" s="1305"/>
      <c r="BL907" s="1305"/>
      <c r="BM907" s="1305"/>
      <c r="BN907" s="1305"/>
      <c r="BO907" s="1490">
        <f t="shared" si="444"/>
        <v>0</v>
      </c>
      <c r="BP907" s="1316">
        <f t="shared" si="423"/>
        <v>17349998</v>
      </c>
      <c r="BQ907" s="1305"/>
      <c r="BS907" s="1959">
        <f t="shared" si="439"/>
        <v>6</v>
      </c>
      <c r="BT907" s="1959">
        <f t="shared" si="440"/>
        <v>0</v>
      </c>
      <c r="BU907" s="1959">
        <f t="shared" si="441"/>
        <v>4</v>
      </c>
      <c r="BV907" s="1959">
        <f t="shared" si="442"/>
        <v>1</v>
      </c>
      <c r="BW907" s="1959">
        <f t="shared" si="443"/>
        <v>17349998</v>
      </c>
    </row>
    <row r="908" spans="1:234" ht="15" customHeight="1" x14ac:dyDescent="0.25">
      <c r="A908" s="1315">
        <v>10</v>
      </c>
      <c r="B908" s="1339">
        <v>43685</v>
      </c>
      <c r="C908" s="1268">
        <v>900</v>
      </c>
      <c r="D908" s="2265" t="s">
        <v>55</v>
      </c>
      <c r="E908" s="1266" t="s">
        <v>88</v>
      </c>
      <c r="F908" s="794">
        <v>6</v>
      </c>
      <c r="G908" s="1491">
        <f t="shared" si="409"/>
        <v>7990908</v>
      </c>
      <c r="H908" s="1268"/>
      <c r="I908" s="2605">
        <f t="shared" si="410"/>
        <v>0</v>
      </c>
      <c r="J908" s="808">
        <v>4</v>
      </c>
      <c r="K908" s="2605">
        <f t="shared" si="445"/>
        <v>8927272</v>
      </c>
      <c r="L908" s="2768"/>
      <c r="M908" s="2605">
        <f t="shared" si="411"/>
        <v>0</v>
      </c>
      <c r="N908" s="1505">
        <f>F908+H908+J908+L908</f>
        <v>10</v>
      </c>
      <c r="O908" s="1494">
        <f t="shared" si="404"/>
        <v>16918180</v>
      </c>
      <c r="P908" s="1494">
        <f>+N908*40000</f>
        <v>400000</v>
      </c>
      <c r="Q908" s="1271"/>
      <c r="R908" s="1508">
        <v>1331818</v>
      </c>
      <c r="S908" s="1508">
        <v>1931818</v>
      </c>
      <c r="T908" s="1508">
        <v>2231818</v>
      </c>
      <c r="U908" s="1508">
        <v>431818</v>
      </c>
      <c r="V908" s="1302"/>
      <c r="W908" s="1338"/>
      <c r="X908" s="2299"/>
      <c r="Y908" s="1338"/>
      <c r="Z908" s="2450"/>
      <c r="AA908" s="1342"/>
      <c r="AB908" s="1340"/>
      <c r="AC908" s="1229"/>
      <c r="AD908" s="1229"/>
      <c r="AE908" s="1229"/>
      <c r="AF908" s="1490">
        <f t="shared" si="430"/>
        <v>0</v>
      </c>
      <c r="AG908" s="1316">
        <f t="shared" si="431"/>
        <v>16918180</v>
      </c>
      <c r="AH908" s="1305"/>
      <c r="AI908" s="1306"/>
      <c r="AJ908" s="1315"/>
      <c r="AK908" s="1339"/>
      <c r="AL908" s="1339"/>
      <c r="AM908" s="2265"/>
      <c r="AN908" s="1266"/>
      <c r="AO908" s="794"/>
      <c r="AP908" s="1491">
        <f t="shared" si="432"/>
        <v>0</v>
      </c>
      <c r="AQ908" s="1268"/>
      <c r="AR908" s="1492">
        <f t="shared" si="433"/>
        <v>0</v>
      </c>
      <c r="AS908" s="808"/>
      <c r="AT908" s="1492">
        <f t="shared" si="434"/>
        <v>0</v>
      </c>
      <c r="AU908" s="809"/>
      <c r="AV908" s="1492">
        <f t="shared" si="435"/>
        <v>0</v>
      </c>
      <c r="AW908" s="1493">
        <f t="shared" si="436"/>
        <v>0</v>
      </c>
      <c r="AX908" s="2153">
        <f t="shared" si="437"/>
        <v>0</v>
      </c>
      <c r="AY908" s="1495">
        <f t="shared" si="438"/>
        <v>0</v>
      </c>
      <c r="AZ908" s="2154"/>
      <c r="BA908" s="1508">
        <v>1331818</v>
      </c>
      <c r="BB908" s="1508">
        <v>1931818</v>
      </c>
      <c r="BC908" s="1508">
        <v>2231818</v>
      </c>
      <c r="BD908" s="1508">
        <v>431818</v>
      </c>
      <c r="BE908" s="2172"/>
      <c r="BF908" s="1229"/>
      <c r="BG908" s="1303"/>
      <c r="BH908" s="1229"/>
      <c r="BI908" s="1305"/>
      <c r="BJ908" s="1229"/>
      <c r="BK908" s="1305"/>
      <c r="BL908" s="1305"/>
      <c r="BM908" s="1305"/>
      <c r="BN908" s="1305"/>
      <c r="BO908" s="1490">
        <f t="shared" si="444"/>
        <v>0</v>
      </c>
      <c r="BP908" s="1316">
        <f t="shared" si="423"/>
        <v>16918180</v>
      </c>
      <c r="BQ908" s="1305"/>
      <c r="BS908" s="1959">
        <f t="shared" si="439"/>
        <v>6</v>
      </c>
      <c r="BT908" s="1959">
        <f t="shared" si="440"/>
        <v>0</v>
      </c>
      <c r="BU908" s="1959">
        <f t="shared" si="441"/>
        <v>4</v>
      </c>
      <c r="BV908" s="1959">
        <f t="shared" si="442"/>
        <v>0</v>
      </c>
      <c r="BW908" s="1959">
        <f t="shared" si="443"/>
        <v>16918180</v>
      </c>
    </row>
    <row r="909" spans="1:234" ht="15" customHeight="1" x14ac:dyDescent="0.25">
      <c r="A909" s="1315">
        <v>11</v>
      </c>
      <c r="B909" s="1339">
        <v>43685</v>
      </c>
      <c r="C909" s="1268">
        <v>901</v>
      </c>
      <c r="D909" s="2265" t="s">
        <v>102</v>
      </c>
      <c r="E909" s="1266" t="s">
        <v>88</v>
      </c>
      <c r="F909" s="794">
        <v>8</v>
      </c>
      <c r="G909" s="1491">
        <f t="shared" si="409"/>
        <v>10654544</v>
      </c>
      <c r="H909" s="1268"/>
      <c r="I909" s="2605">
        <f t="shared" si="410"/>
        <v>0</v>
      </c>
      <c r="J909" s="808">
        <v>2</v>
      </c>
      <c r="K909" s="2605">
        <f t="shared" si="445"/>
        <v>4463636</v>
      </c>
      <c r="L909" s="2768"/>
      <c r="M909" s="2605">
        <f t="shared" si="411"/>
        <v>0</v>
      </c>
      <c r="N909" s="1505">
        <f t="shared" ref="N909:N910" si="448">F909+H909+J909+L909</f>
        <v>10</v>
      </c>
      <c r="O909" s="1494">
        <f t="shared" si="404"/>
        <v>15118180</v>
      </c>
      <c r="P909" s="1494">
        <f t="shared" ref="P909:P910" si="449">+N909*40000</f>
        <v>400000</v>
      </c>
      <c r="Q909" s="1271"/>
      <c r="R909" s="1508">
        <v>1331818</v>
      </c>
      <c r="S909" s="1508">
        <v>1931818</v>
      </c>
      <c r="T909" s="1508">
        <v>2231818</v>
      </c>
      <c r="U909" s="1508">
        <v>431818</v>
      </c>
      <c r="V909" s="1302"/>
      <c r="W909" s="1338"/>
      <c r="X909" s="2299"/>
      <c r="Y909" s="1338"/>
      <c r="Z909" s="2450"/>
      <c r="AA909" s="1342"/>
      <c r="AB909" s="1340"/>
      <c r="AC909" s="1229"/>
      <c r="AD909" s="1229"/>
      <c r="AE909" s="1229"/>
      <c r="AF909" s="1490">
        <f t="shared" si="430"/>
        <v>0</v>
      </c>
      <c r="AG909" s="1316">
        <f t="shared" si="431"/>
        <v>15118180</v>
      </c>
      <c r="AH909" s="1305"/>
      <c r="AI909" s="1306"/>
      <c r="AJ909" s="1315"/>
      <c r="AK909" s="1339"/>
      <c r="AL909" s="1339"/>
      <c r="AM909" s="2265"/>
      <c r="AN909" s="1266"/>
      <c r="AO909" s="794"/>
      <c r="AP909" s="1491">
        <f t="shared" si="432"/>
        <v>0</v>
      </c>
      <c r="AQ909" s="1268"/>
      <c r="AR909" s="1492">
        <f t="shared" si="433"/>
        <v>0</v>
      </c>
      <c r="AS909" s="808"/>
      <c r="AT909" s="1492">
        <f t="shared" si="434"/>
        <v>0</v>
      </c>
      <c r="AU909" s="809"/>
      <c r="AV909" s="1492">
        <f t="shared" si="435"/>
        <v>0</v>
      </c>
      <c r="AW909" s="1493">
        <f t="shared" si="436"/>
        <v>0</v>
      </c>
      <c r="AX909" s="2153">
        <f t="shared" si="437"/>
        <v>0</v>
      </c>
      <c r="AY909" s="1495">
        <f t="shared" si="438"/>
        <v>0</v>
      </c>
      <c r="AZ909" s="2154"/>
      <c r="BA909" s="1508">
        <v>1331818</v>
      </c>
      <c r="BB909" s="1508">
        <v>1931818</v>
      </c>
      <c r="BC909" s="1508">
        <v>2231818</v>
      </c>
      <c r="BD909" s="1508">
        <v>431818</v>
      </c>
      <c r="BE909" s="2172"/>
      <c r="BF909" s="1229"/>
      <c r="BG909" s="1317"/>
      <c r="BH909" s="1229"/>
      <c r="BI909" s="1305"/>
      <c r="BJ909" s="1229"/>
      <c r="BK909" s="1305"/>
      <c r="BL909" s="1305"/>
      <c r="BM909" s="1305"/>
      <c r="BN909" s="1305"/>
      <c r="BO909" s="1490">
        <f t="shared" si="444"/>
        <v>0</v>
      </c>
      <c r="BP909" s="1316">
        <f t="shared" si="423"/>
        <v>15118180</v>
      </c>
      <c r="BQ909" s="1305"/>
      <c r="BS909" s="1959">
        <f t="shared" si="439"/>
        <v>8</v>
      </c>
      <c r="BT909" s="1959">
        <f t="shared" si="440"/>
        <v>0</v>
      </c>
      <c r="BU909" s="1959">
        <f t="shared" si="441"/>
        <v>2</v>
      </c>
      <c r="BV909" s="1959">
        <f t="shared" si="442"/>
        <v>0</v>
      </c>
      <c r="BW909" s="1959">
        <f t="shared" si="443"/>
        <v>15118180</v>
      </c>
    </row>
    <row r="910" spans="1:234" ht="15" customHeight="1" x14ac:dyDescent="0.25">
      <c r="A910" s="1315">
        <v>12</v>
      </c>
      <c r="B910" s="1339">
        <v>43685</v>
      </c>
      <c r="C910" s="1268">
        <v>902</v>
      </c>
      <c r="D910" s="2265" t="s">
        <v>55</v>
      </c>
      <c r="E910" s="1266" t="s">
        <v>273</v>
      </c>
      <c r="F910" s="794">
        <v>7</v>
      </c>
      <c r="G910" s="1491">
        <f t="shared" si="409"/>
        <v>9322726</v>
      </c>
      <c r="H910" s="1268"/>
      <c r="I910" s="2605">
        <f t="shared" si="410"/>
        <v>0</v>
      </c>
      <c r="J910" s="808">
        <v>3</v>
      </c>
      <c r="K910" s="2605">
        <f t="shared" si="445"/>
        <v>6695454</v>
      </c>
      <c r="L910" s="2768"/>
      <c r="M910" s="2605">
        <f t="shared" si="411"/>
        <v>0</v>
      </c>
      <c r="N910" s="1505">
        <f t="shared" si="448"/>
        <v>10</v>
      </c>
      <c r="O910" s="1494">
        <f t="shared" si="404"/>
        <v>16018180</v>
      </c>
      <c r="P910" s="1494">
        <f t="shared" si="449"/>
        <v>400000</v>
      </c>
      <c r="Q910" s="1271"/>
      <c r="R910" s="1508">
        <v>1331818</v>
      </c>
      <c r="S910" s="1508">
        <v>1931818</v>
      </c>
      <c r="T910" s="1508">
        <v>2231818</v>
      </c>
      <c r="U910" s="1508">
        <v>431818</v>
      </c>
      <c r="V910" s="1302"/>
      <c r="W910" s="1338"/>
      <c r="X910" s="2299"/>
      <c r="Y910" s="1338"/>
      <c r="Z910" s="2450"/>
      <c r="AA910" s="1342"/>
      <c r="AB910" s="1340"/>
      <c r="AC910" s="1229"/>
      <c r="AD910" s="1229"/>
      <c r="AE910" s="1229"/>
      <c r="AF910" s="1490">
        <f t="shared" si="430"/>
        <v>0</v>
      </c>
      <c r="AG910" s="1316">
        <f t="shared" si="431"/>
        <v>16018180</v>
      </c>
      <c r="AH910" s="1305"/>
      <c r="AI910" s="1306"/>
      <c r="AJ910" s="1315"/>
      <c r="AK910" s="1339"/>
      <c r="AL910" s="1339"/>
      <c r="AM910" s="2265"/>
      <c r="AN910" s="1266"/>
      <c r="AO910" s="794"/>
      <c r="AP910" s="1491">
        <f t="shared" si="432"/>
        <v>0</v>
      </c>
      <c r="AQ910" s="1268"/>
      <c r="AR910" s="1492">
        <f t="shared" si="433"/>
        <v>0</v>
      </c>
      <c r="AS910" s="808"/>
      <c r="AT910" s="1492">
        <f t="shared" si="434"/>
        <v>0</v>
      </c>
      <c r="AU910" s="809"/>
      <c r="AV910" s="1492">
        <f t="shared" si="435"/>
        <v>0</v>
      </c>
      <c r="AW910" s="1493">
        <f t="shared" si="436"/>
        <v>0</v>
      </c>
      <c r="AX910" s="2153">
        <f t="shared" si="437"/>
        <v>0</v>
      </c>
      <c r="AY910" s="1495">
        <f t="shared" si="438"/>
        <v>0</v>
      </c>
      <c r="AZ910" s="2154"/>
      <c r="BA910" s="1508">
        <v>1331818</v>
      </c>
      <c r="BB910" s="1508">
        <v>1931818</v>
      </c>
      <c r="BC910" s="1508">
        <v>2231818</v>
      </c>
      <c r="BD910" s="1508">
        <v>431818</v>
      </c>
      <c r="BE910" s="2172"/>
      <c r="BF910" s="1229"/>
      <c r="BG910" s="1317"/>
      <c r="BH910" s="1229"/>
      <c r="BI910" s="1305"/>
      <c r="BJ910" s="1229"/>
      <c r="BK910" s="1305"/>
      <c r="BL910" s="1305"/>
      <c r="BM910" s="1305"/>
      <c r="BN910" s="1305"/>
      <c r="BO910" s="1490">
        <f t="shared" si="444"/>
        <v>0</v>
      </c>
      <c r="BP910" s="1316">
        <f t="shared" si="423"/>
        <v>16018180</v>
      </c>
      <c r="BQ910" s="1305"/>
      <c r="BS910" s="1959">
        <f t="shared" si="439"/>
        <v>7</v>
      </c>
      <c r="BT910" s="1959">
        <f t="shared" si="440"/>
        <v>0</v>
      </c>
      <c r="BU910" s="1959">
        <f t="shared" si="441"/>
        <v>3</v>
      </c>
      <c r="BV910" s="1959">
        <f t="shared" si="442"/>
        <v>0</v>
      </c>
      <c r="BW910" s="1959">
        <f t="shared" si="443"/>
        <v>16018180</v>
      </c>
    </row>
    <row r="911" spans="1:234" s="773" customFormat="1" ht="15" customHeight="1" x14ac:dyDescent="0.25">
      <c r="A911" s="1315">
        <v>13</v>
      </c>
      <c r="B911" s="1339">
        <v>43685</v>
      </c>
      <c r="C911" s="1268">
        <v>903</v>
      </c>
      <c r="D911" s="2265" t="s">
        <v>172</v>
      </c>
      <c r="E911" s="1266" t="s">
        <v>31</v>
      </c>
      <c r="F911" s="794">
        <v>7</v>
      </c>
      <c r="G911" s="1491">
        <f t="shared" si="409"/>
        <v>9322726</v>
      </c>
      <c r="H911" s="1268"/>
      <c r="I911" s="2605">
        <f t="shared" si="410"/>
        <v>0</v>
      </c>
      <c r="J911" s="808">
        <v>3</v>
      </c>
      <c r="K911" s="2605">
        <f t="shared" si="445"/>
        <v>6695454</v>
      </c>
      <c r="L911" s="2768">
        <v>1</v>
      </c>
      <c r="M911" s="2605">
        <f t="shared" si="411"/>
        <v>431818</v>
      </c>
      <c r="N911" s="1505">
        <f>F911+H911+J911+L911</f>
        <v>11</v>
      </c>
      <c r="O911" s="1494">
        <f t="shared" si="404"/>
        <v>16449998</v>
      </c>
      <c r="P911" s="1494">
        <f>+N911*40000</f>
        <v>440000</v>
      </c>
      <c r="Q911" s="1271"/>
      <c r="R911" s="1508">
        <v>1331818</v>
      </c>
      <c r="S911" s="1508">
        <v>1931818</v>
      </c>
      <c r="T911" s="1508">
        <v>2231818</v>
      </c>
      <c r="U911" s="1508">
        <v>431818</v>
      </c>
      <c r="V911" s="1302"/>
      <c r="W911" s="1338"/>
      <c r="X911" s="2299"/>
      <c r="Y911" s="1338"/>
      <c r="Z911" s="2450"/>
      <c r="AA911" s="1342"/>
      <c r="AB911" s="1340"/>
      <c r="AC911" s="1229"/>
      <c r="AD911" s="1229"/>
      <c r="AE911" s="1229"/>
      <c r="AF911" s="1490">
        <f t="shared" si="430"/>
        <v>0</v>
      </c>
      <c r="AG911" s="1316">
        <f t="shared" si="431"/>
        <v>16449998</v>
      </c>
      <c r="AH911" s="1305"/>
      <c r="AI911" s="1306"/>
      <c r="AJ911" s="1315"/>
      <c r="AK911" s="1339"/>
      <c r="AL911" s="1339"/>
      <c r="AM911" s="2265"/>
      <c r="AN911" s="1266"/>
      <c r="AO911" s="794"/>
      <c r="AP911" s="1491">
        <f t="shared" si="432"/>
        <v>0</v>
      </c>
      <c r="AQ911" s="1268"/>
      <c r="AR911" s="1492">
        <f t="shared" si="433"/>
        <v>0</v>
      </c>
      <c r="AS911" s="808"/>
      <c r="AT911" s="1492">
        <f t="shared" si="434"/>
        <v>0</v>
      </c>
      <c r="AU911" s="809"/>
      <c r="AV911" s="1492">
        <f t="shared" si="435"/>
        <v>0</v>
      </c>
      <c r="AW911" s="1493">
        <f t="shared" si="436"/>
        <v>0</v>
      </c>
      <c r="AX911" s="2153">
        <f t="shared" si="437"/>
        <v>0</v>
      </c>
      <c r="AY911" s="1495">
        <f t="shared" si="438"/>
        <v>0</v>
      </c>
      <c r="AZ911" s="2154"/>
      <c r="BA911" s="1508">
        <v>1331818</v>
      </c>
      <c r="BB911" s="1508">
        <v>1931818</v>
      </c>
      <c r="BC911" s="1508">
        <v>2231818</v>
      </c>
      <c r="BD911" s="1508">
        <v>431818</v>
      </c>
      <c r="BE911" s="2172"/>
      <c r="BF911" s="1229"/>
      <c r="BG911" s="1317"/>
      <c r="BH911" s="1229"/>
      <c r="BI911" s="1305"/>
      <c r="BJ911" s="1229"/>
      <c r="BK911" s="1305"/>
      <c r="BL911" s="1305"/>
      <c r="BM911" s="1305"/>
      <c r="BN911" s="1305"/>
      <c r="BO911" s="1490">
        <f t="shared" si="444"/>
        <v>0</v>
      </c>
      <c r="BP911" s="1316">
        <f t="shared" si="423"/>
        <v>16449998</v>
      </c>
      <c r="BQ911" s="1305"/>
      <c r="BR911" s="1308"/>
      <c r="BS911" s="1959">
        <f t="shared" si="439"/>
        <v>7</v>
      </c>
      <c r="BT911" s="1959">
        <f t="shared" si="440"/>
        <v>0</v>
      </c>
      <c r="BU911" s="1959">
        <f t="shared" si="441"/>
        <v>3</v>
      </c>
      <c r="BV911" s="1959">
        <f t="shared" si="442"/>
        <v>1</v>
      </c>
      <c r="BW911" s="1959">
        <f t="shared" si="443"/>
        <v>16449998</v>
      </c>
      <c r="BX911" s="1308"/>
      <c r="BY911" s="1308"/>
      <c r="BZ911" s="1308"/>
      <c r="CA911" s="1308"/>
      <c r="CB911" s="1308"/>
      <c r="CC911" s="1308"/>
      <c r="CD911" s="1308"/>
      <c r="CE911" s="1308"/>
      <c r="CF911" s="1308"/>
      <c r="CG911" s="1308"/>
      <c r="CH911" s="1308"/>
      <c r="CI911" s="1308"/>
      <c r="CJ911" s="1308"/>
      <c r="CK911" s="1308"/>
      <c r="CL911" s="1308"/>
      <c r="CM911" s="1308"/>
      <c r="CN911" s="1308"/>
      <c r="CO911" s="1308"/>
      <c r="CP911" s="1308"/>
      <c r="CQ911" s="1308"/>
      <c r="CR911" s="1308"/>
      <c r="CS911" s="1308"/>
      <c r="CT911" s="1308"/>
      <c r="CU911" s="1308"/>
      <c r="CV911" s="1308"/>
      <c r="CW911" s="1308"/>
      <c r="CX911" s="1308"/>
      <c r="CY911" s="1308"/>
      <c r="CZ911" s="1308"/>
      <c r="DA911" s="1308"/>
      <c r="DB911" s="1308"/>
      <c r="DC911" s="1308"/>
      <c r="DD911" s="1308"/>
      <c r="DE911" s="1308"/>
      <c r="DF911" s="1308"/>
      <c r="DG911" s="1308"/>
      <c r="DH911" s="1308"/>
      <c r="DI911" s="1308"/>
      <c r="DJ911" s="1308"/>
      <c r="DK911" s="1308"/>
      <c r="DL911" s="1308"/>
      <c r="DM911" s="1308"/>
      <c r="DN911" s="1308"/>
      <c r="DO911" s="1308"/>
      <c r="DP911" s="1308"/>
      <c r="DQ911" s="1308"/>
      <c r="DR911" s="1308"/>
      <c r="DS911" s="1308"/>
      <c r="DT911" s="1308"/>
      <c r="DU911" s="1308"/>
      <c r="DV911" s="1308"/>
      <c r="DW911" s="1308"/>
      <c r="DX911" s="1308"/>
      <c r="DY911" s="1308"/>
      <c r="DZ911" s="1308"/>
      <c r="EA911" s="1308"/>
      <c r="EB911" s="1308"/>
      <c r="EC911" s="1308"/>
      <c r="ED911" s="1308"/>
      <c r="EE911" s="1308"/>
      <c r="EF911" s="1308"/>
      <c r="EG911" s="1308"/>
      <c r="EH911" s="1308"/>
      <c r="EI911" s="1308"/>
      <c r="EJ911" s="1308"/>
      <c r="EK911" s="1308"/>
      <c r="EL911" s="1308"/>
      <c r="EM911" s="1308"/>
      <c r="EN911" s="1308"/>
      <c r="EO911" s="1308"/>
      <c r="EP911" s="1308"/>
      <c r="EQ911" s="1308"/>
      <c r="ER911" s="1308"/>
      <c r="ES911" s="1308"/>
      <c r="ET911" s="1308"/>
      <c r="EU911" s="1308"/>
      <c r="EV911" s="1308"/>
      <c r="EW911" s="1308"/>
      <c r="EX911" s="1308"/>
      <c r="EY911" s="1308"/>
      <c r="EZ911" s="1308"/>
      <c r="FA911" s="1308"/>
      <c r="FB911" s="1308"/>
      <c r="FC911" s="1308"/>
      <c r="FD911" s="1308"/>
      <c r="FE911" s="1308"/>
      <c r="FF911" s="1308"/>
      <c r="FG911" s="1308"/>
      <c r="FH911" s="1308"/>
      <c r="FI911" s="1308"/>
      <c r="FJ911" s="1308"/>
      <c r="FK911" s="1308"/>
      <c r="FL911" s="1308"/>
      <c r="FM911" s="1308"/>
      <c r="FN911" s="1308"/>
      <c r="FO911" s="1308"/>
      <c r="FP911" s="1308"/>
      <c r="FQ911" s="1308"/>
      <c r="FR911" s="1308"/>
      <c r="FS911" s="1308"/>
      <c r="FT911" s="1308"/>
      <c r="FU911" s="1308"/>
      <c r="FV911" s="1308"/>
      <c r="FW911" s="1308"/>
      <c r="FX911" s="1308"/>
      <c r="FY911" s="1308"/>
      <c r="FZ911" s="1308"/>
      <c r="GA911" s="1308"/>
      <c r="GB911" s="1308"/>
      <c r="GC911" s="1308"/>
      <c r="GD911" s="1308"/>
      <c r="GE911" s="1308"/>
      <c r="GF911" s="1308"/>
      <c r="GG911" s="1308"/>
      <c r="GH911" s="1308"/>
      <c r="GI911" s="1308"/>
      <c r="GJ911" s="1308"/>
      <c r="GK911" s="1308"/>
      <c r="GL911" s="1308"/>
      <c r="GM911" s="1308"/>
      <c r="GN911" s="1308"/>
      <c r="GO911" s="1308"/>
      <c r="GP911" s="1308"/>
      <c r="GQ911" s="1308"/>
      <c r="GR911" s="1308"/>
      <c r="GS911" s="1308"/>
      <c r="GT911" s="1308"/>
      <c r="GU911" s="1308"/>
      <c r="GV911" s="1308"/>
      <c r="GW911" s="1308"/>
      <c r="GX911" s="1308"/>
      <c r="GY911" s="1308"/>
      <c r="GZ911" s="1308"/>
      <c r="HA911" s="1308"/>
      <c r="HB911" s="1308"/>
      <c r="HC911" s="1308"/>
      <c r="HD911" s="1308"/>
      <c r="HE911" s="1308"/>
      <c r="HF911" s="1308"/>
      <c r="HG911" s="1308"/>
      <c r="HH911" s="1308"/>
      <c r="HI911" s="1308"/>
      <c r="HJ911" s="1308"/>
      <c r="HK911" s="1308"/>
      <c r="HL911" s="1308"/>
      <c r="HM911" s="1308"/>
      <c r="HN911" s="1308"/>
      <c r="HO911" s="1308"/>
      <c r="HP911" s="1308"/>
      <c r="HQ911" s="1308"/>
      <c r="HR911" s="1308"/>
      <c r="HS911" s="1308"/>
      <c r="HT911" s="1308"/>
      <c r="HU911" s="1308"/>
      <c r="HV911" s="1308"/>
      <c r="HW911" s="1308"/>
      <c r="HX911" s="1308"/>
      <c r="HY911" s="1308"/>
      <c r="HZ911" s="1308"/>
    </row>
    <row r="912" spans="1:234" ht="15" customHeight="1" x14ac:dyDescent="0.25">
      <c r="A912" s="1315">
        <v>14</v>
      </c>
      <c r="B912" s="1339">
        <v>43685</v>
      </c>
      <c r="C912" s="1268">
        <v>904</v>
      </c>
      <c r="D912" s="2265" t="s">
        <v>292</v>
      </c>
      <c r="E912" s="1266" t="s">
        <v>88</v>
      </c>
      <c r="F912" s="794">
        <v>6</v>
      </c>
      <c r="G912" s="1491">
        <f t="shared" si="409"/>
        <v>7990908</v>
      </c>
      <c r="H912" s="1268"/>
      <c r="I912" s="2605">
        <f t="shared" si="410"/>
        <v>0</v>
      </c>
      <c r="J912" s="808">
        <v>4</v>
      </c>
      <c r="K912" s="2605">
        <f t="shared" si="445"/>
        <v>8927272</v>
      </c>
      <c r="L912" s="2768"/>
      <c r="M912" s="2605">
        <f t="shared" si="411"/>
        <v>0</v>
      </c>
      <c r="N912" s="1505">
        <f t="shared" ref="N912:O927" si="450">F912+H912+J912+L912</f>
        <v>10</v>
      </c>
      <c r="O912" s="1494">
        <f t="shared" si="404"/>
        <v>16918180</v>
      </c>
      <c r="P912" s="1494">
        <f t="shared" ref="P912:P913" si="451">+N912*40000</f>
        <v>400000</v>
      </c>
      <c r="Q912" s="1271"/>
      <c r="R912" s="1508">
        <v>1331818</v>
      </c>
      <c r="S912" s="1508">
        <v>1931818</v>
      </c>
      <c r="T912" s="1508">
        <v>2231818</v>
      </c>
      <c r="U912" s="1508">
        <v>431818</v>
      </c>
      <c r="V912" s="1302"/>
      <c r="W912" s="1338"/>
      <c r="X912" s="2299"/>
      <c r="Y912" s="1338"/>
      <c r="Z912" s="2450"/>
      <c r="AA912" s="1342"/>
      <c r="AB912" s="1340"/>
      <c r="AC912" s="1229"/>
      <c r="AD912" s="1229"/>
      <c r="AE912" s="1229"/>
      <c r="AF912" s="1490">
        <f t="shared" si="430"/>
        <v>0</v>
      </c>
      <c r="AG912" s="1316">
        <f t="shared" si="431"/>
        <v>16918180</v>
      </c>
      <c r="AH912" s="1305"/>
      <c r="AI912" s="1306"/>
      <c r="AJ912" s="1315"/>
      <c r="AK912" s="1339"/>
      <c r="AL912" s="1339"/>
      <c r="AM912" s="2265"/>
      <c r="AN912" s="1266"/>
      <c r="AO912" s="794"/>
      <c r="AP912" s="1491">
        <f t="shared" si="432"/>
        <v>0</v>
      </c>
      <c r="AQ912" s="1268"/>
      <c r="AR912" s="1492">
        <f t="shared" si="433"/>
        <v>0</v>
      </c>
      <c r="AS912" s="808"/>
      <c r="AT912" s="1492">
        <f t="shared" si="434"/>
        <v>0</v>
      </c>
      <c r="AU912" s="809"/>
      <c r="AV912" s="1492">
        <f t="shared" si="435"/>
        <v>0</v>
      </c>
      <c r="AW912" s="1493">
        <f t="shared" si="436"/>
        <v>0</v>
      </c>
      <c r="AX912" s="2153">
        <f t="shared" si="437"/>
        <v>0</v>
      </c>
      <c r="AY912" s="1495">
        <f t="shared" si="438"/>
        <v>0</v>
      </c>
      <c r="AZ912" s="2154"/>
      <c r="BA912" s="1508">
        <v>1331818</v>
      </c>
      <c r="BB912" s="1508">
        <v>1931818</v>
      </c>
      <c r="BC912" s="1508">
        <v>2231818</v>
      </c>
      <c r="BD912" s="1508">
        <v>431818</v>
      </c>
      <c r="BE912" s="2172"/>
      <c r="BF912" s="1229"/>
      <c r="BG912" s="1317"/>
      <c r="BH912" s="1229"/>
      <c r="BI912" s="1305"/>
      <c r="BJ912" s="1229"/>
      <c r="BK912" s="1305"/>
      <c r="BL912" s="1305"/>
      <c r="BM912" s="1305"/>
      <c r="BN912" s="1305"/>
      <c r="BO912" s="1490">
        <f t="shared" si="444"/>
        <v>0</v>
      </c>
      <c r="BP912" s="1316">
        <f t="shared" si="423"/>
        <v>16918180</v>
      </c>
      <c r="BQ912" s="1305"/>
      <c r="BS912" s="1959">
        <f t="shared" si="439"/>
        <v>6</v>
      </c>
      <c r="BT912" s="1959">
        <f t="shared" si="440"/>
        <v>0</v>
      </c>
      <c r="BU912" s="1959">
        <f t="shared" si="441"/>
        <v>4</v>
      </c>
      <c r="BV912" s="1959">
        <f t="shared" si="442"/>
        <v>0</v>
      </c>
      <c r="BW912" s="1959">
        <f t="shared" si="443"/>
        <v>16918180</v>
      </c>
    </row>
    <row r="913" spans="1:75" ht="15" customHeight="1" x14ac:dyDescent="0.25">
      <c r="A913" s="1315">
        <v>15</v>
      </c>
      <c r="B913" s="1339">
        <v>43685</v>
      </c>
      <c r="C913" s="1268">
        <v>905</v>
      </c>
      <c r="D913" s="2265" t="s">
        <v>56</v>
      </c>
      <c r="E913" s="1266" t="s">
        <v>57</v>
      </c>
      <c r="F913" s="794">
        <v>7</v>
      </c>
      <c r="G913" s="1491">
        <f t="shared" si="409"/>
        <v>9322726</v>
      </c>
      <c r="H913" s="1268"/>
      <c r="I913" s="2605">
        <f t="shared" si="410"/>
        <v>0</v>
      </c>
      <c r="J913" s="808">
        <v>3</v>
      </c>
      <c r="K913" s="2605">
        <f t="shared" si="445"/>
        <v>6695454</v>
      </c>
      <c r="L913" s="2768">
        <v>1</v>
      </c>
      <c r="M913" s="2605">
        <f t="shared" si="411"/>
        <v>431818</v>
      </c>
      <c r="N913" s="1505">
        <f t="shared" si="450"/>
        <v>11</v>
      </c>
      <c r="O913" s="1494">
        <f t="shared" si="450"/>
        <v>16449998</v>
      </c>
      <c r="P913" s="1494">
        <f t="shared" si="451"/>
        <v>440000</v>
      </c>
      <c r="Q913" s="1271"/>
      <c r="R913" s="1508">
        <v>1331818</v>
      </c>
      <c r="S913" s="1508">
        <v>1931818</v>
      </c>
      <c r="T913" s="1508">
        <v>2231818</v>
      </c>
      <c r="U913" s="1508">
        <v>431818</v>
      </c>
      <c r="V913" s="1302"/>
      <c r="W913" s="1338"/>
      <c r="X913" s="2299"/>
      <c r="Y913" s="1338"/>
      <c r="Z913" s="1302"/>
      <c r="AA913" s="1342"/>
      <c r="AB913" s="1340"/>
      <c r="AC913" s="1229"/>
      <c r="AD913" s="1229"/>
      <c r="AE913" s="1229"/>
      <c r="AF913" s="1490">
        <f t="shared" si="430"/>
        <v>0</v>
      </c>
      <c r="AG913" s="1316">
        <f t="shared" si="431"/>
        <v>16449998</v>
      </c>
      <c r="AH913" s="1305"/>
      <c r="AI913" s="1306"/>
      <c r="AJ913" s="1315"/>
      <c r="AK913" s="1339"/>
      <c r="AL913" s="1339"/>
      <c r="AM913" s="2265"/>
      <c r="AN913" s="1266"/>
      <c r="AO913" s="794"/>
      <c r="AP913" s="1491">
        <f t="shared" si="432"/>
        <v>0</v>
      </c>
      <c r="AQ913" s="1268"/>
      <c r="AR913" s="1492">
        <f t="shared" si="433"/>
        <v>0</v>
      </c>
      <c r="AS913" s="808"/>
      <c r="AT913" s="1492">
        <f t="shared" si="434"/>
        <v>0</v>
      </c>
      <c r="AU913" s="809"/>
      <c r="AV913" s="1492">
        <f t="shared" si="435"/>
        <v>0</v>
      </c>
      <c r="AW913" s="1493">
        <f t="shared" si="436"/>
        <v>0</v>
      </c>
      <c r="AX913" s="2153">
        <f t="shared" si="437"/>
        <v>0</v>
      </c>
      <c r="AY913" s="1495">
        <f t="shared" si="438"/>
        <v>0</v>
      </c>
      <c r="AZ913" s="2154"/>
      <c r="BA913" s="1508">
        <v>1331818</v>
      </c>
      <c r="BB913" s="1508">
        <v>1931818</v>
      </c>
      <c r="BC913" s="1508">
        <v>2231818</v>
      </c>
      <c r="BD913" s="1508">
        <v>431818</v>
      </c>
      <c r="BE913" s="2172"/>
      <c r="BF913" s="1229"/>
      <c r="BG913" s="1317"/>
      <c r="BH913" s="1229"/>
      <c r="BI913" s="1305"/>
      <c r="BJ913" s="1229"/>
      <c r="BK913" s="1305"/>
      <c r="BL913" s="1305"/>
      <c r="BM913" s="1305"/>
      <c r="BN913" s="1305"/>
      <c r="BO913" s="1490">
        <f t="shared" si="444"/>
        <v>0</v>
      </c>
      <c r="BP913" s="1316">
        <f t="shared" si="423"/>
        <v>16449998</v>
      </c>
      <c r="BQ913" s="1305"/>
      <c r="BS913" s="1959">
        <f t="shared" si="439"/>
        <v>7</v>
      </c>
      <c r="BT913" s="1959">
        <f t="shared" si="440"/>
        <v>0</v>
      </c>
      <c r="BU913" s="1959">
        <f t="shared" si="441"/>
        <v>3</v>
      </c>
      <c r="BV913" s="1959">
        <f t="shared" si="442"/>
        <v>1</v>
      </c>
      <c r="BW913" s="1959">
        <f t="shared" si="443"/>
        <v>16449998</v>
      </c>
    </row>
    <row r="914" spans="1:75" ht="15" customHeight="1" x14ac:dyDescent="0.25">
      <c r="A914" s="1315">
        <v>1</v>
      </c>
      <c r="B914" s="1339">
        <v>43692</v>
      </c>
      <c r="C914" s="1268">
        <v>906</v>
      </c>
      <c r="D914" s="2265" t="s">
        <v>293</v>
      </c>
      <c r="E914" s="1266" t="s">
        <v>88</v>
      </c>
      <c r="F914" s="794">
        <v>7</v>
      </c>
      <c r="G914" s="1491">
        <f t="shared" si="409"/>
        <v>9322726</v>
      </c>
      <c r="H914" s="1268"/>
      <c r="I914" s="2605">
        <f t="shared" si="410"/>
        <v>0</v>
      </c>
      <c r="J914" s="808">
        <v>3</v>
      </c>
      <c r="K914" s="2605">
        <f t="shared" si="445"/>
        <v>6695454</v>
      </c>
      <c r="L914" s="2768"/>
      <c r="M914" s="2605">
        <f t="shared" si="411"/>
        <v>0</v>
      </c>
      <c r="N914" s="1505">
        <f>F914+H914+J914+L914</f>
        <v>10</v>
      </c>
      <c r="O914" s="1494">
        <f t="shared" si="450"/>
        <v>16018180</v>
      </c>
      <c r="P914" s="1494">
        <f>+N914*40000</f>
        <v>400000</v>
      </c>
      <c r="Q914" s="1271"/>
      <c r="R914" s="1508">
        <v>1331818</v>
      </c>
      <c r="S914" s="1508">
        <v>1931818</v>
      </c>
      <c r="T914" s="1508">
        <v>2231818</v>
      </c>
      <c r="U914" s="1508">
        <v>431818</v>
      </c>
      <c r="V914" s="1302"/>
      <c r="W914" s="1338"/>
      <c r="X914" s="2299"/>
      <c r="Y914" s="1338"/>
      <c r="Z914" s="1302"/>
      <c r="AA914" s="1342"/>
      <c r="AB914" s="1340"/>
      <c r="AC914" s="1229"/>
      <c r="AD914" s="1229"/>
      <c r="AE914" s="1229"/>
      <c r="AF914" s="1490">
        <f t="shared" si="430"/>
        <v>0</v>
      </c>
      <c r="AG914" s="1316">
        <f t="shared" si="431"/>
        <v>16018180</v>
      </c>
      <c r="AH914" s="1305"/>
      <c r="AI914" s="1306"/>
      <c r="AJ914" s="1315"/>
      <c r="AK914" s="1339"/>
      <c r="AL914" s="1339"/>
      <c r="AM914" s="2265"/>
      <c r="AN914" s="1266"/>
      <c r="AO914" s="794"/>
      <c r="AP914" s="1491">
        <f t="shared" si="432"/>
        <v>0</v>
      </c>
      <c r="AQ914" s="1268"/>
      <c r="AR914" s="1492">
        <f t="shared" si="433"/>
        <v>0</v>
      </c>
      <c r="AS914" s="808"/>
      <c r="AT914" s="1492">
        <f t="shared" si="434"/>
        <v>0</v>
      </c>
      <c r="AU914" s="809"/>
      <c r="AV914" s="1492">
        <f t="shared" si="435"/>
        <v>0</v>
      </c>
      <c r="AW914" s="1493">
        <f t="shared" si="436"/>
        <v>0</v>
      </c>
      <c r="AX914" s="2153">
        <f t="shared" si="437"/>
        <v>0</v>
      </c>
      <c r="AY914" s="1495">
        <f t="shared" si="438"/>
        <v>0</v>
      </c>
      <c r="AZ914" s="2154"/>
      <c r="BA914" s="1508">
        <v>1331818</v>
      </c>
      <c r="BB914" s="1508">
        <v>1931818</v>
      </c>
      <c r="BC914" s="1508">
        <v>2231818</v>
      </c>
      <c r="BD914" s="1508">
        <v>431818</v>
      </c>
      <c r="BE914" s="2172"/>
      <c r="BF914" s="1229"/>
      <c r="BG914" s="1317"/>
      <c r="BH914" s="1229"/>
      <c r="BI914" s="1305"/>
      <c r="BJ914" s="1229"/>
      <c r="BK914" s="1305"/>
      <c r="BL914" s="1305"/>
      <c r="BM914" s="1305"/>
      <c r="BN914" s="1305"/>
      <c r="BO914" s="1490">
        <f t="shared" si="444"/>
        <v>0</v>
      </c>
      <c r="BP914" s="1316">
        <f t="shared" si="423"/>
        <v>16018180</v>
      </c>
      <c r="BQ914" s="1305"/>
      <c r="BS914" s="1959">
        <f t="shared" si="439"/>
        <v>7</v>
      </c>
      <c r="BT914" s="1959">
        <f t="shared" si="440"/>
        <v>0</v>
      </c>
      <c r="BU914" s="1959">
        <f t="shared" si="441"/>
        <v>3</v>
      </c>
      <c r="BV914" s="1959">
        <f t="shared" si="442"/>
        <v>0</v>
      </c>
      <c r="BW914" s="1959">
        <f t="shared" si="443"/>
        <v>16018180</v>
      </c>
    </row>
    <row r="915" spans="1:75" ht="15" customHeight="1" x14ac:dyDescent="0.25">
      <c r="A915" s="1315">
        <v>2</v>
      </c>
      <c r="B915" s="1339">
        <v>43692</v>
      </c>
      <c r="C915" s="1268">
        <v>907</v>
      </c>
      <c r="D915" s="2265" t="s">
        <v>255</v>
      </c>
      <c r="E915" s="1266" t="s">
        <v>273</v>
      </c>
      <c r="F915" s="794">
        <v>7</v>
      </c>
      <c r="G915" s="1491">
        <f t="shared" si="409"/>
        <v>9322726</v>
      </c>
      <c r="H915" s="1268"/>
      <c r="I915" s="2605">
        <f t="shared" si="410"/>
        <v>0</v>
      </c>
      <c r="J915" s="808">
        <v>3</v>
      </c>
      <c r="K915" s="2605">
        <f t="shared" si="445"/>
        <v>6695454</v>
      </c>
      <c r="L915" s="2768"/>
      <c r="M915" s="2605">
        <f t="shared" si="411"/>
        <v>0</v>
      </c>
      <c r="N915" s="1505">
        <f t="shared" ref="N915" si="452">F915+H915+J915+L915</f>
        <v>10</v>
      </c>
      <c r="O915" s="1494">
        <f t="shared" si="450"/>
        <v>16018180</v>
      </c>
      <c r="P915" s="1494">
        <f t="shared" ref="P915" si="453">+N915*40000</f>
        <v>400000</v>
      </c>
      <c r="Q915" s="1271"/>
      <c r="R915" s="1508">
        <v>1331818</v>
      </c>
      <c r="S915" s="1508">
        <v>1931818</v>
      </c>
      <c r="T915" s="1508">
        <v>2231818</v>
      </c>
      <c r="U915" s="1508">
        <v>431818</v>
      </c>
      <c r="V915" s="2028"/>
      <c r="W915" s="1338"/>
      <c r="X915" s="2299"/>
      <c r="Y915" s="1338"/>
      <c r="Z915" s="2450"/>
      <c r="AA915" s="1342"/>
      <c r="AB915" s="1340"/>
      <c r="AC915" s="1229"/>
      <c r="AD915" s="1229"/>
      <c r="AE915" s="1229"/>
      <c r="AF915" s="1490">
        <f t="shared" si="430"/>
        <v>0</v>
      </c>
      <c r="AG915" s="1316">
        <f t="shared" si="431"/>
        <v>16018180</v>
      </c>
      <c r="AH915" s="1305"/>
      <c r="AI915" s="1306"/>
      <c r="AJ915" s="1315"/>
      <c r="AK915" s="1339"/>
      <c r="AL915" s="1339"/>
      <c r="AM915" s="2265"/>
      <c r="AN915" s="1266"/>
      <c r="AO915" s="794"/>
      <c r="AP915" s="1491">
        <f t="shared" si="432"/>
        <v>0</v>
      </c>
      <c r="AQ915" s="1268"/>
      <c r="AR915" s="1492">
        <f t="shared" si="433"/>
        <v>0</v>
      </c>
      <c r="AS915" s="808"/>
      <c r="AT915" s="1492">
        <f t="shared" si="434"/>
        <v>0</v>
      </c>
      <c r="AU915" s="809"/>
      <c r="AV915" s="1492">
        <f t="shared" si="435"/>
        <v>0</v>
      </c>
      <c r="AW915" s="1493">
        <f t="shared" si="436"/>
        <v>0</v>
      </c>
      <c r="AX915" s="2153">
        <f t="shared" si="437"/>
        <v>0</v>
      </c>
      <c r="AY915" s="1495">
        <f t="shared" si="438"/>
        <v>0</v>
      </c>
      <c r="AZ915" s="2154"/>
      <c r="BA915" s="1508">
        <v>1331818</v>
      </c>
      <c r="BB915" s="1508">
        <v>1931818</v>
      </c>
      <c r="BC915" s="1508">
        <v>2231818</v>
      </c>
      <c r="BD915" s="1508">
        <v>431818</v>
      </c>
      <c r="BE915" s="2172"/>
      <c r="BF915" s="1229"/>
      <c r="BG915" s="1317"/>
      <c r="BH915" s="1229"/>
      <c r="BI915" s="1305"/>
      <c r="BJ915" s="1229"/>
      <c r="BK915" s="1305"/>
      <c r="BL915" s="1305"/>
      <c r="BM915" s="1305"/>
      <c r="BN915" s="1305"/>
      <c r="BO915" s="1490">
        <f t="shared" si="444"/>
        <v>0</v>
      </c>
      <c r="BP915" s="1316">
        <f t="shared" si="423"/>
        <v>16018180</v>
      </c>
      <c r="BQ915" s="1305"/>
      <c r="BS915" s="1959">
        <f t="shared" si="439"/>
        <v>7</v>
      </c>
      <c r="BT915" s="1959">
        <f t="shared" si="440"/>
        <v>0</v>
      </c>
      <c r="BU915" s="1959">
        <f t="shared" si="441"/>
        <v>3</v>
      </c>
      <c r="BV915" s="1959">
        <f t="shared" si="442"/>
        <v>0</v>
      </c>
      <c r="BW915" s="1959">
        <f t="shared" si="443"/>
        <v>16018180</v>
      </c>
    </row>
    <row r="916" spans="1:75" ht="15" customHeight="1" x14ac:dyDescent="0.25">
      <c r="A916" s="1315">
        <v>3</v>
      </c>
      <c r="B916" s="1339">
        <v>43692</v>
      </c>
      <c r="C916" s="1268">
        <v>908</v>
      </c>
      <c r="D916" s="2265" t="s">
        <v>81</v>
      </c>
      <c r="E916" s="1266" t="s">
        <v>294</v>
      </c>
      <c r="F916" s="794">
        <v>10</v>
      </c>
      <c r="G916" s="1491">
        <f t="shared" si="409"/>
        <v>13318180</v>
      </c>
      <c r="H916" s="1268"/>
      <c r="I916" s="2605">
        <f t="shared" si="410"/>
        <v>0</v>
      </c>
      <c r="J916" s="808"/>
      <c r="K916" s="2605">
        <f t="shared" si="445"/>
        <v>0</v>
      </c>
      <c r="L916" s="2768"/>
      <c r="M916" s="2605">
        <f t="shared" si="411"/>
        <v>0</v>
      </c>
      <c r="N916" s="1505">
        <f>F916+H916+J916+L916</f>
        <v>10</v>
      </c>
      <c r="O916" s="1494">
        <f t="shared" si="450"/>
        <v>13318180</v>
      </c>
      <c r="P916" s="1494">
        <f>+N916*40000</f>
        <v>400000</v>
      </c>
      <c r="Q916" s="1271"/>
      <c r="R916" s="1508">
        <v>1331818</v>
      </c>
      <c r="S916" s="1508">
        <v>1931818</v>
      </c>
      <c r="T916" s="1508">
        <v>2231818</v>
      </c>
      <c r="U916" s="1508">
        <v>431818</v>
      </c>
      <c r="V916" s="1302"/>
      <c r="W916" s="1338"/>
      <c r="X916" s="2299"/>
      <c r="Y916" s="1338"/>
      <c r="Z916" s="2450"/>
      <c r="AA916" s="1342"/>
      <c r="AB916" s="1340"/>
      <c r="AC916" s="1229"/>
      <c r="AD916" s="1229"/>
      <c r="AE916" s="1229"/>
      <c r="AF916" s="1490">
        <f t="shared" si="430"/>
        <v>0</v>
      </c>
      <c r="AG916" s="1316">
        <f t="shared" si="431"/>
        <v>13318180</v>
      </c>
      <c r="AH916" s="1305"/>
      <c r="AI916" s="1306"/>
      <c r="AJ916" s="1315"/>
      <c r="AK916" s="1339"/>
      <c r="AL916" s="1339"/>
      <c r="AM916" s="2265"/>
      <c r="AN916" s="1266"/>
      <c r="AO916" s="794"/>
      <c r="AP916" s="1491">
        <f t="shared" si="432"/>
        <v>0</v>
      </c>
      <c r="AQ916" s="1268"/>
      <c r="AR916" s="1492">
        <f t="shared" si="433"/>
        <v>0</v>
      </c>
      <c r="AS916" s="808"/>
      <c r="AT916" s="1492">
        <f t="shared" si="434"/>
        <v>0</v>
      </c>
      <c r="AU916" s="809"/>
      <c r="AV916" s="1492">
        <f t="shared" si="435"/>
        <v>0</v>
      </c>
      <c r="AW916" s="1493">
        <f t="shared" si="436"/>
        <v>0</v>
      </c>
      <c r="AX916" s="2153">
        <f t="shared" si="437"/>
        <v>0</v>
      </c>
      <c r="AY916" s="1495">
        <f t="shared" si="438"/>
        <v>0</v>
      </c>
      <c r="AZ916" s="2154"/>
      <c r="BA916" s="1508">
        <v>1331818</v>
      </c>
      <c r="BB916" s="1508">
        <v>1931818</v>
      </c>
      <c r="BC916" s="1508">
        <v>2231818</v>
      </c>
      <c r="BD916" s="1508">
        <v>431818</v>
      </c>
      <c r="BE916" s="2172"/>
      <c r="BF916" s="1229"/>
      <c r="BG916" s="1317"/>
      <c r="BH916" s="1229"/>
      <c r="BI916" s="1305"/>
      <c r="BJ916" s="1229"/>
      <c r="BK916" s="1305"/>
      <c r="BL916" s="1305"/>
      <c r="BM916" s="1305"/>
      <c r="BN916" s="1305"/>
      <c r="BO916" s="1490">
        <f t="shared" si="444"/>
        <v>0</v>
      </c>
      <c r="BP916" s="1316">
        <f t="shared" si="423"/>
        <v>13318180</v>
      </c>
      <c r="BQ916" s="1305"/>
      <c r="BS916" s="1959">
        <f t="shared" si="439"/>
        <v>10</v>
      </c>
      <c r="BT916" s="1959">
        <f t="shared" si="440"/>
        <v>0</v>
      </c>
      <c r="BU916" s="1959">
        <f t="shared" si="441"/>
        <v>0</v>
      </c>
      <c r="BV916" s="1959">
        <f t="shared" si="442"/>
        <v>0</v>
      </c>
      <c r="BW916" s="1959">
        <f t="shared" si="443"/>
        <v>13318180</v>
      </c>
    </row>
    <row r="917" spans="1:75" ht="15" customHeight="1" x14ac:dyDescent="0.25">
      <c r="A917" s="1315">
        <v>4</v>
      </c>
      <c r="B917" s="1339">
        <v>43692</v>
      </c>
      <c r="C917" s="1268">
        <f>C916+1</f>
        <v>909</v>
      </c>
      <c r="D917" s="2265" t="s">
        <v>37</v>
      </c>
      <c r="E917" s="1266" t="s">
        <v>294</v>
      </c>
      <c r="F917" s="794"/>
      <c r="G917" s="1491">
        <f t="shared" si="409"/>
        <v>0</v>
      </c>
      <c r="H917" s="1268">
        <v>2</v>
      </c>
      <c r="I917" s="2605">
        <f t="shared" si="410"/>
        <v>3863636</v>
      </c>
      <c r="J917" s="808">
        <v>6</v>
      </c>
      <c r="K917" s="2605">
        <f t="shared" si="445"/>
        <v>13390908</v>
      </c>
      <c r="L917" s="2768"/>
      <c r="M917" s="2605">
        <f t="shared" si="411"/>
        <v>0</v>
      </c>
      <c r="N917" s="1505">
        <f t="shared" ref="N917:N922" si="454">F917+H917+J917+L917</f>
        <v>8</v>
      </c>
      <c r="O917" s="1494">
        <f t="shared" si="450"/>
        <v>17254544</v>
      </c>
      <c r="P917" s="1494">
        <f t="shared" ref="P917:P922" si="455">+N917*40000</f>
        <v>320000</v>
      </c>
      <c r="Q917" s="1271"/>
      <c r="R917" s="1508">
        <v>1331818</v>
      </c>
      <c r="S917" s="1508">
        <v>1931818</v>
      </c>
      <c r="T917" s="1508">
        <v>2231818</v>
      </c>
      <c r="U917" s="1508">
        <v>431818</v>
      </c>
      <c r="V917" s="1302"/>
      <c r="W917" s="1338"/>
      <c r="X917" s="2299"/>
      <c r="Y917" s="1338"/>
      <c r="Z917" s="2450"/>
      <c r="AA917" s="1342"/>
      <c r="AB917" s="1340"/>
      <c r="AC917" s="1229"/>
      <c r="AD917" s="1229"/>
      <c r="AE917" s="1229"/>
      <c r="AF917" s="1490">
        <f t="shared" si="430"/>
        <v>0</v>
      </c>
      <c r="AG917" s="1316">
        <f t="shared" si="431"/>
        <v>17254544</v>
      </c>
      <c r="AH917" s="1305"/>
      <c r="AI917" s="1306"/>
      <c r="AJ917" s="1315"/>
      <c r="AK917" s="1339"/>
      <c r="AL917" s="1339"/>
      <c r="AM917" s="2265"/>
      <c r="AN917" s="1266"/>
      <c r="AO917" s="794"/>
      <c r="AP917" s="1491">
        <f t="shared" si="432"/>
        <v>0</v>
      </c>
      <c r="AQ917" s="1268"/>
      <c r="AR917" s="1492">
        <f t="shared" si="433"/>
        <v>0</v>
      </c>
      <c r="AS917" s="808"/>
      <c r="AT917" s="1492">
        <f t="shared" si="434"/>
        <v>0</v>
      </c>
      <c r="AU917" s="809"/>
      <c r="AV917" s="1492">
        <f t="shared" si="435"/>
        <v>0</v>
      </c>
      <c r="AW917" s="1493">
        <f t="shared" si="436"/>
        <v>0</v>
      </c>
      <c r="AX917" s="2153">
        <f t="shared" si="437"/>
        <v>0</v>
      </c>
      <c r="AY917" s="1495">
        <f t="shared" si="438"/>
        <v>0</v>
      </c>
      <c r="AZ917" s="2154"/>
      <c r="BA917" s="1508">
        <v>1331818</v>
      </c>
      <c r="BB917" s="1508">
        <v>1931818</v>
      </c>
      <c r="BC917" s="1508">
        <v>2231818</v>
      </c>
      <c r="BD917" s="1508">
        <v>431818</v>
      </c>
      <c r="BE917" s="2172"/>
      <c r="BF917" s="1229"/>
      <c r="BG917" s="1317"/>
      <c r="BH917" s="1229"/>
      <c r="BI917" s="1305"/>
      <c r="BJ917" s="1229"/>
      <c r="BK917" s="1305"/>
      <c r="BL917" s="1305"/>
      <c r="BM917" s="1305"/>
      <c r="BN917" s="1305"/>
      <c r="BO917" s="1490">
        <f t="shared" si="444"/>
        <v>0</v>
      </c>
      <c r="BP917" s="1316">
        <f t="shared" si="423"/>
        <v>17254544</v>
      </c>
      <c r="BQ917" s="1305"/>
      <c r="BS917" s="1959">
        <f t="shared" si="439"/>
        <v>0</v>
      </c>
      <c r="BT917" s="1959">
        <f t="shared" si="440"/>
        <v>2</v>
      </c>
      <c r="BU917" s="1959">
        <f t="shared" si="441"/>
        <v>6</v>
      </c>
      <c r="BV917" s="1959">
        <f t="shared" si="442"/>
        <v>0</v>
      </c>
      <c r="BW917" s="1959">
        <f t="shared" si="443"/>
        <v>17254544</v>
      </c>
    </row>
    <row r="918" spans="1:75" ht="15" customHeight="1" x14ac:dyDescent="0.25">
      <c r="A918" s="1315">
        <v>5</v>
      </c>
      <c r="B918" s="1339">
        <v>43692</v>
      </c>
      <c r="C918" s="1268">
        <f t="shared" ref="C918:C922" si="456">C917+1</f>
        <v>910</v>
      </c>
      <c r="D918" s="2265" t="s">
        <v>36</v>
      </c>
      <c r="E918" s="1266" t="s">
        <v>294</v>
      </c>
      <c r="F918" s="794"/>
      <c r="G918" s="1491">
        <f t="shared" si="409"/>
        <v>0</v>
      </c>
      <c r="H918" s="1268">
        <v>2</v>
      </c>
      <c r="I918" s="2605">
        <f t="shared" si="410"/>
        <v>3863636</v>
      </c>
      <c r="J918" s="808"/>
      <c r="K918" s="2605">
        <f t="shared" si="445"/>
        <v>0</v>
      </c>
      <c r="L918" s="2768"/>
      <c r="M918" s="2605">
        <f t="shared" si="411"/>
        <v>0</v>
      </c>
      <c r="N918" s="1505">
        <f t="shared" si="454"/>
        <v>2</v>
      </c>
      <c r="O918" s="1494">
        <f t="shared" si="450"/>
        <v>3863636</v>
      </c>
      <c r="P918" s="1494">
        <f t="shared" si="455"/>
        <v>80000</v>
      </c>
      <c r="Q918" s="1271"/>
      <c r="R918" s="1508">
        <v>1331818</v>
      </c>
      <c r="S918" s="1508">
        <v>1931818</v>
      </c>
      <c r="T918" s="1508">
        <v>2231818</v>
      </c>
      <c r="U918" s="1508">
        <v>431818</v>
      </c>
      <c r="V918" s="1302"/>
      <c r="W918" s="1338"/>
      <c r="X918" s="2299"/>
      <c r="Y918" s="1338"/>
      <c r="Z918" s="2450"/>
      <c r="AA918" s="1342"/>
      <c r="AB918" s="1340"/>
      <c r="AC918" s="1229"/>
      <c r="AD918" s="1229"/>
      <c r="AE918" s="1229"/>
      <c r="AF918" s="1490">
        <f t="shared" si="430"/>
        <v>0</v>
      </c>
      <c r="AG918" s="1316">
        <f t="shared" si="431"/>
        <v>3863636</v>
      </c>
      <c r="AH918" s="1305"/>
      <c r="AI918" s="1306"/>
      <c r="AJ918" s="1315"/>
      <c r="AK918" s="1339"/>
      <c r="AL918" s="1339"/>
      <c r="AM918" s="2265"/>
      <c r="AN918" s="1266"/>
      <c r="AO918" s="794"/>
      <c r="AP918" s="1491">
        <f t="shared" si="432"/>
        <v>0</v>
      </c>
      <c r="AQ918" s="1268"/>
      <c r="AR918" s="1492">
        <f t="shared" si="433"/>
        <v>0</v>
      </c>
      <c r="AS918" s="808"/>
      <c r="AT918" s="1492">
        <f t="shared" si="434"/>
        <v>0</v>
      </c>
      <c r="AU918" s="809"/>
      <c r="AV918" s="1492">
        <f t="shared" si="435"/>
        <v>0</v>
      </c>
      <c r="AW918" s="1493">
        <f t="shared" si="436"/>
        <v>0</v>
      </c>
      <c r="AX918" s="2153">
        <f t="shared" si="437"/>
        <v>0</v>
      </c>
      <c r="AY918" s="1495">
        <f t="shared" si="438"/>
        <v>0</v>
      </c>
      <c r="AZ918" s="2154"/>
      <c r="BA918" s="1508">
        <v>1331818</v>
      </c>
      <c r="BB918" s="1508">
        <v>1931818</v>
      </c>
      <c r="BC918" s="1508">
        <v>2231818</v>
      </c>
      <c r="BD918" s="1508">
        <v>431818</v>
      </c>
      <c r="BE918" s="2172"/>
      <c r="BF918" s="1229"/>
      <c r="BG918" s="1317"/>
      <c r="BH918" s="1229"/>
      <c r="BI918" s="1305"/>
      <c r="BJ918" s="1229"/>
      <c r="BK918" s="1305"/>
      <c r="BL918" s="1305"/>
      <c r="BM918" s="1305"/>
      <c r="BN918" s="1305"/>
      <c r="BO918" s="1490">
        <f t="shared" si="444"/>
        <v>0</v>
      </c>
      <c r="BP918" s="1316">
        <f t="shared" si="423"/>
        <v>3863636</v>
      </c>
      <c r="BQ918" s="1305"/>
      <c r="BS918" s="1959">
        <f t="shared" si="439"/>
        <v>0</v>
      </c>
      <c r="BT918" s="1959">
        <f t="shared" si="440"/>
        <v>2</v>
      </c>
      <c r="BU918" s="1959">
        <f t="shared" si="441"/>
        <v>0</v>
      </c>
      <c r="BV918" s="1959">
        <f t="shared" si="442"/>
        <v>0</v>
      </c>
      <c r="BW918" s="1959">
        <f t="shared" si="443"/>
        <v>3863636</v>
      </c>
    </row>
    <row r="919" spans="1:75" ht="15" customHeight="1" x14ac:dyDescent="0.25">
      <c r="A919" s="1315">
        <v>6</v>
      </c>
      <c r="B919" s="1339">
        <v>43692</v>
      </c>
      <c r="C919" s="1268">
        <f t="shared" si="456"/>
        <v>911</v>
      </c>
      <c r="D919" s="2265" t="s">
        <v>53</v>
      </c>
      <c r="E919" s="1266" t="s">
        <v>273</v>
      </c>
      <c r="F919" s="794">
        <v>6</v>
      </c>
      <c r="G919" s="1491">
        <f t="shared" si="409"/>
        <v>7990908</v>
      </c>
      <c r="H919" s="1268"/>
      <c r="I919" s="2605">
        <f t="shared" si="410"/>
        <v>0</v>
      </c>
      <c r="J919" s="808">
        <v>4</v>
      </c>
      <c r="K919" s="2605">
        <f t="shared" si="445"/>
        <v>8927272</v>
      </c>
      <c r="L919" s="2768">
        <v>1</v>
      </c>
      <c r="M919" s="2605">
        <f t="shared" si="411"/>
        <v>431818</v>
      </c>
      <c r="N919" s="1505">
        <f t="shared" si="454"/>
        <v>11</v>
      </c>
      <c r="O919" s="1494">
        <f t="shared" si="450"/>
        <v>17349998</v>
      </c>
      <c r="P919" s="1494">
        <f t="shared" si="455"/>
        <v>440000</v>
      </c>
      <c r="Q919" s="1271"/>
      <c r="R919" s="1508">
        <v>1331818</v>
      </c>
      <c r="S919" s="1508">
        <v>1931818</v>
      </c>
      <c r="T919" s="1508">
        <v>2231818</v>
      </c>
      <c r="U919" s="1508">
        <v>431818</v>
      </c>
      <c r="V919" s="1302"/>
      <c r="W919" s="1338"/>
      <c r="X919" s="2299"/>
      <c r="Y919" s="1338"/>
      <c r="Z919" s="2450"/>
      <c r="AA919" s="1342"/>
      <c r="AB919" s="1340"/>
      <c r="AC919" s="1229"/>
      <c r="AD919" s="1229"/>
      <c r="AE919" s="1229"/>
      <c r="AF919" s="1490">
        <f t="shared" si="430"/>
        <v>0</v>
      </c>
      <c r="AG919" s="1316">
        <f t="shared" si="431"/>
        <v>17349998</v>
      </c>
      <c r="AH919" s="1305"/>
      <c r="AI919" s="1306"/>
      <c r="AJ919" s="1315"/>
      <c r="AK919" s="1339"/>
      <c r="AL919" s="1339"/>
      <c r="AM919" s="2265"/>
      <c r="AN919" s="1266"/>
      <c r="AO919" s="794"/>
      <c r="AP919" s="1491">
        <f t="shared" si="432"/>
        <v>0</v>
      </c>
      <c r="AQ919" s="1268"/>
      <c r="AR919" s="1492">
        <f t="shared" si="433"/>
        <v>0</v>
      </c>
      <c r="AS919" s="808"/>
      <c r="AT919" s="1492">
        <f t="shared" si="434"/>
        <v>0</v>
      </c>
      <c r="AU919" s="809"/>
      <c r="AV919" s="1492">
        <f t="shared" si="435"/>
        <v>0</v>
      </c>
      <c r="AW919" s="1493">
        <f t="shared" si="436"/>
        <v>0</v>
      </c>
      <c r="AX919" s="2153">
        <f t="shared" si="437"/>
        <v>0</v>
      </c>
      <c r="AY919" s="1495">
        <f t="shared" si="438"/>
        <v>0</v>
      </c>
      <c r="AZ919" s="2154"/>
      <c r="BA919" s="1508">
        <v>1331818</v>
      </c>
      <c r="BB919" s="1508">
        <v>1931818</v>
      </c>
      <c r="BC919" s="1508">
        <v>2231818</v>
      </c>
      <c r="BD919" s="1508">
        <v>431818</v>
      </c>
      <c r="BE919" s="2172"/>
      <c r="BF919" s="1229"/>
      <c r="BG919" s="1317"/>
      <c r="BH919" s="1229"/>
      <c r="BI919" s="1305"/>
      <c r="BJ919" s="1229"/>
      <c r="BK919" s="1305"/>
      <c r="BL919" s="1305"/>
      <c r="BM919" s="1305"/>
      <c r="BN919" s="1305"/>
      <c r="BO919" s="1490">
        <f t="shared" si="444"/>
        <v>0</v>
      </c>
      <c r="BP919" s="1316">
        <f t="shared" si="423"/>
        <v>17349998</v>
      </c>
      <c r="BQ919" s="1305"/>
      <c r="BS919" s="1959">
        <f t="shared" si="439"/>
        <v>6</v>
      </c>
      <c r="BT919" s="1959">
        <f t="shared" si="440"/>
        <v>0</v>
      </c>
      <c r="BU919" s="1959">
        <f t="shared" si="441"/>
        <v>4</v>
      </c>
      <c r="BV919" s="1959">
        <f t="shared" si="442"/>
        <v>1</v>
      </c>
      <c r="BW919" s="1959">
        <f t="shared" si="443"/>
        <v>17349998</v>
      </c>
    </row>
    <row r="920" spans="1:75" ht="15" customHeight="1" x14ac:dyDescent="0.25">
      <c r="A920" s="1315">
        <v>7</v>
      </c>
      <c r="B920" s="1339">
        <v>43692</v>
      </c>
      <c r="C920" s="1268">
        <f t="shared" si="456"/>
        <v>912</v>
      </c>
      <c r="D920" s="2265" t="s">
        <v>90</v>
      </c>
      <c r="E920" s="1266" t="s">
        <v>88</v>
      </c>
      <c r="F920" s="794">
        <v>10</v>
      </c>
      <c r="G920" s="1491">
        <f t="shared" si="409"/>
        <v>13318180</v>
      </c>
      <c r="H920" s="1268"/>
      <c r="I920" s="2605">
        <f t="shared" si="410"/>
        <v>0</v>
      </c>
      <c r="J920" s="808"/>
      <c r="K920" s="2605">
        <f t="shared" si="445"/>
        <v>0</v>
      </c>
      <c r="L920" s="2768"/>
      <c r="M920" s="2605">
        <f t="shared" si="411"/>
        <v>0</v>
      </c>
      <c r="N920" s="1505">
        <f t="shared" si="454"/>
        <v>10</v>
      </c>
      <c r="O920" s="1494">
        <f t="shared" si="450"/>
        <v>13318180</v>
      </c>
      <c r="P920" s="1494">
        <f t="shared" si="455"/>
        <v>400000</v>
      </c>
      <c r="Q920" s="1271"/>
      <c r="R920" s="1508">
        <v>1331818</v>
      </c>
      <c r="S920" s="1508">
        <v>1931818</v>
      </c>
      <c r="T920" s="1508">
        <v>2231818</v>
      </c>
      <c r="U920" s="1508">
        <v>431818</v>
      </c>
      <c r="V920" s="1302"/>
      <c r="W920" s="1338"/>
      <c r="X920" s="2299"/>
      <c r="Y920" s="1338"/>
      <c r="Z920" s="2450"/>
      <c r="AA920" s="1342"/>
      <c r="AB920" s="1340"/>
      <c r="AC920" s="1229"/>
      <c r="AD920" s="1229"/>
      <c r="AE920" s="1229"/>
      <c r="AF920" s="1490">
        <f t="shared" si="430"/>
        <v>0</v>
      </c>
      <c r="AG920" s="1316">
        <f t="shared" si="431"/>
        <v>13318180</v>
      </c>
      <c r="AH920" s="1305"/>
      <c r="AI920" s="1306"/>
      <c r="AJ920" s="1315"/>
      <c r="AK920" s="1339"/>
      <c r="AL920" s="1339"/>
      <c r="AM920" s="2265"/>
      <c r="AN920" s="1266"/>
      <c r="AO920" s="794"/>
      <c r="AP920" s="1491">
        <f t="shared" si="432"/>
        <v>0</v>
      </c>
      <c r="AQ920" s="1268"/>
      <c r="AR920" s="1492">
        <f t="shared" si="433"/>
        <v>0</v>
      </c>
      <c r="AS920" s="808"/>
      <c r="AT920" s="1492">
        <f t="shared" si="434"/>
        <v>0</v>
      </c>
      <c r="AU920" s="809"/>
      <c r="AV920" s="1492">
        <f t="shared" si="435"/>
        <v>0</v>
      </c>
      <c r="AW920" s="1493">
        <f t="shared" si="436"/>
        <v>0</v>
      </c>
      <c r="AX920" s="2153">
        <f t="shared" si="437"/>
        <v>0</v>
      </c>
      <c r="AY920" s="1495">
        <f t="shared" si="438"/>
        <v>0</v>
      </c>
      <c r="AZ920" s="2154"/>
      <c r="BA920" s="1508">
        <v>1331818</v>
      </c>
      <c r="BB920" s="1508">
        <v>1931818</v>
      </c>
      <c r="BC920" s="1508">
        <v>2231818</v>
      </c>
      <c r="BD920" s="1508">
        <v>431818</v>
      </c>
      <c r="BE920" s="2172"/>
      <c r="BF920" s="1229"/>
      <c r="BG920" s="1317"/>
      <c r="BH920" s="1229"/>
      <c r="BI920" s="1305"/>
      <c r="BJ920" s="1229"/>
      <c r="BK920" s="1305"/>
      <c r="BL920" s="1305"/>
      <c r="BM920" s="1305"/>
      <c r="BN920" s="1305"/>
      <c r="BO920" s="1490">
        <f t="shared" si="444"/>
        <v>0</v>
      </c>
      <c r="BP920" s="1316">
        <f t="shared" si="423"/>
        <v>13318180</v>
      </c>
      <c r="BQ920" s="1305"/>
      <c r="BS920" s="1959">
        <f t="shared" si="439"/>
        <v>10</v>
      </c>
      <c r="BT920" s="1959">
        <f t="shared" si="440"/>
        <v>0</v>
      </c>
      <c r="BU920" s="1959">
        <f t="shared" si="441"/>
        <v>0</v>
      </c>
      <c r="BV920" s="1959">
        <f t="shared" si="442"/>
        <v>0</v>
      </c>
      <c r="BW920" s="1959">
        <f t="shared" si="443"/>
        <v>13318180</v>
      </c>
    </row>
    <row r="921" spans="1:75" ht="15" customHeight="1" x14ac:dyDescent="0.25">
      <c r="A921" s="1315">
        <v>8</v>
      </c>
      <c r="B921" s="1339">
        <v>43692</v>
      </c>
      <c r="C921" s="1268">
        <f t="shared" si="456"/>
        <v>913</v>
      </c>
      <c r="D921" s="2265" t="s">
        <v>74</v>
      </c>
      <c r="E921" s="1266" t="s">
        <v>57</v>
      </c>
      <c r="F921" s="794">
        <v>4</v>
      </c>
      <c r="G921" s="1491">
        <f t="shared" si="409"/>
        <v>5327272</v>
      </c>
      <c r="H921" s="1268"/>
      <c r="I921" s="2605">
        <f t="shared" si="410"/>
        <v>0</v>
      </c>
      <c r="J921" s="808">
        <v>2</v>
      </c>
      <c r="K921" s="2605">
        <f t="shared" si="445"/>
        <v>4463636</v>
      </c>
      <c r="L921" s="2768"/>
      <c r="M921" s="2605">
        <f t="shared" si="411"/>
        <v>0</v>
      </c>
      <c r="N921" s="1505">
        <f t="shared" si="454"/>
        <v>6</v>
      </c>
      <c r="O921" s="1494">
        <f t="shared" si="450"/>
        <v>9790908</v>
      </c>
      <c r="P921" s="1494">
        <f t="shared" si="455"/>
        <v>240000</v>
      </c>
      <c r="Q921" s="1271"/>
      <c r="R921" s="1508">
        <v>1331818</v>
      </c>
      <c r="S921" s="1508">
        <v>1931818</v>
      </c>
      <c r="T921" s="1508">
        <v>2231818</v>
      </c>
      <c r="U921" s="1508">
        <v>431818</v>
      </c>
      <c r="V921" s="1302"/>
      <c r="W921" s="1338"/>
      <c r="X921" s="2299"/>
      <c r="Y921" s="1338"/>
      <c r="Z921" s="2450"/>
      <c r="AA921" s="1342"/>
      <c r="AB921" s="1340"/>
      <c r="AC921" s="1229"/>
      <c r="AD921" s="1229"/>
      <c r="AE921" s="1229"/>
      <c r="AF921" s="1490">
        <f t="shared" si="430"/>
        <v>0</v>
      </c>
      <c r="AG921" s="1316">
        <f t="shared" si="431"/>
        <v>9790908</v>
      </c>
      <c r="AH921" s="1305"/>
      <c r="AI921" s="1306"/>
      <c r="AJ921" s="1315"/>
      <c r="AK921" s="1339"/>
      <c r="AL921" s="1339"/>
      <c r="AM921" s="2265"/>
      <c r="AN921" s="1266"/>
      <c r="AO921" s="794"/>
      <c r="AP921" s="1491">
        <f t="shared" si="432"/>
        <v>0</v>
      </c>
      <c r="AQ921" s="1268"/>
      <c r="AR921" s="1492">
        <f t="shared" si="433"/>
        <v>0</v>
      </c>
      <c r="AS921" s="808"/>
      <c r="AT921" s="1492">
        <f t="shared" si="434"/>
        <v>0</v>
      </c>
      <c r="AU921" s="809"/>
      <c r="AV921" s="1492">
        <f t="shared" si="435"/>
        <v>0</v>
      </c>
      <c r="AW921" s="1493">
        <f t="shared" si="436"/>
        <v>0</v>
      </c>
      <c r="AX921" s="2153">
        <f t="shared" si="437"/>
        <v>0</v>
      </c>
      <c r="AY921" s="1495">
        <f t="shared" si="438"/>
        <v>0</v>
      </c>
      <c r="AZ921" s="2154"/>
      <c r="BA921" s="1508">
        <v>1331818</v>
      </c>
      <c r="BB921" s="1508">
        <v>1931818</v>
      </c>
      <c r="BC921" s="1508">
        <v>2231818</v>
      </c>
      <c r="BD921" s="1508">
        <v>431818</v>
      </c>
      <c r="BE921" s="2172"/>
      <c r="BF921" s="1229"/>
      <c r="BG921" s="1317"/>
      <c r="BH921" s="1229"/>
      <c r="BI921" s="1305"/>
      <c r="BJ921" s="1229"/>
      <c r="BK921" s="1305"/>
      <c r="BL921" s="1305"/>
      <c r="BM921" s="1305"/>
      <c r="BN921" s="1305"/>
      <c r="BO921" s="1490">
        <f t="shared" si="444"/>
        <v>0</v>
      </c>
      <c r="BP921" s="1316">
        <f t="shared" si="423"/>
        <v>9790908</v>
      </c>
      <c r="BQ921" s="1305"/>
      <c r="BS921" s="1959">
        <f t="shared" si="439"/>
        <v>4</v>
      </c>
      <c r="BT921" s="1959">
        <f t="shared" si="440"/>
        <v>0</v>
      </c>
      <c r="BU921" s="1959">
        <f t="shared" si="441"/>
        <v>2</v>
      </c>
      <c r="BV921" s="1959">
        <f t="shared" si="442"/>
        <v>0</v>
      </c>
      <c r="BW921" s="1959">
        <f t="shared" si="443"/>
        <v>9790908</v>
      </c>
    </row>
    <row r="922" spans="1:75" ht="15" customHeight="1" x14ac:dyDescent="0.25">
      <c r="A922" s="1315">
        <v>9</v>
      </c>
      <c r="B922" s="1339">
        <v>43692</v>
      </c>
      <c r="C922" s="1268">
        <f t="shared" si="456"/>
        <v>914</v>
      </c>
      <c r="D922" s="2265" t="s">
        <v>289</v>
      </c>
      <c r="E922" s="1266" t="s">
        <v>57</v>
      </c>
      <c r="F922" s="794">
        <v>2</v>
      </c>
      <c r="G922" s="1491">
        <f t="shared" si="409"/>
        <v>2663636</v>
      </c>
      <c r="H922" s="1268"/>
      <c r="I922" s="2605">
        <f t="shared" si="410"/>
        <v>0</v>
      </c>
      <c r="J922" s="808">
        <v>2</v>
      </c>
      <c r="K922" s="2605">
        <f t="shared" si="445"/>
        <v>4463636</v>
      </c>
      <c r="L922" s="2768"/>
      <c r="M922" s="2605">
        <f t="shared" si="411"/>
        <v>0</v>
      </c>
      <c r="N922" s="1505">
        <f t="shared" si="454"/>
        <v>4</v>
      </c>
      <c r="O922" s="1494">
        <f t="shared" si="450"/>
        <v>7127272</v>
      </c>
      <c r="P922" s="1494">
        <f t="shared" si="455"/>
        <v>160000</v>
      </c>
      <c r="Q922" s="1271"/>
      <c r="R922" s="1508">
        <v>1331818</v>
      </c>
      <c r="S922" s="1508">
        <v>1931818</v>
      </c>
      <c r="T922" s="1508">
        <v>2231818</v>
      </c>
      <c r="U922" s="1508">
        <v>431818</v>
      </c>
      <c r="V922" s="1302"/>
      <c r="W922" s="1338"/>
      <c r="X922" s="2299"/>
      <c r="Y922" s="1338"/>
      <c r="Z922" s="2450"/>
      <c r="AA922" s="1342"/>
      <c r="AB922" s="1340"/>
      <c r="AC922" s="1229"/>
      <c r="AD922" s="1229"/>
      <c r="AE922" s="1229"/>
      <c r="AF922" s="1490">
        <f t="shared" si="430"/>
        <v>0</v>
      </c>
      <c r="AG922" s="1316">
        <f t="shared" si="431"/>
        <v>7127272</v>
      </c>
      <c r="AH922" s="1305"/>
      <c r="AI922" s="1306"/>
      <c r="AJ922" s="1315"/>
      <c r="AK922" s="1339"/>
      <c r="AL922" s="1339"/>
      <c r="AM922" s="2265"/>
      <c r="AN922" s="1266"/>
      <c r="AO922" s="794"/>
      <c r="AP922" s="1491">
        <f t="shared" si="432"/>
        <v>0</v>
      </c>
      <c r="AQ922" s="1268"/>
      <c r="AR922" s="1492">
        <f t="shared" si="433"/>
        <v>0</v>
      </c>
      <c r="AS922" s="808"/>
      <c r="AT922" s="1492">
        <f t="shared" si="434"/>
        <v>0</v>
      </c>
      <c r="AU922" s="809"/>
      <c r="AV922" s="1492">
        <f t="shared" si="435"/>
        <v>0</v>
      </c>
      <c r="AW922" s="1493">
        <f t="shared" si="436"/>
        <v>0</v>
      </c>
      <c r="AX922" s="2153">
        <f t="shared" si="437"/>
        <v>0</v>
      </c>
      <c r="AY922" s="1495">
        <f t="shared" si="438"/>
        <v>0</v>
      </c>
      <c r="AZ922" s="2154"/>
      <c r="BA922" s="1508">
        <v>1331818</v>
      </c>
      <c r="BB922" s="1508">
        <v>1931818</v>
      </c>
      <c r="BC922" s="1508">
        <v>2231818</v>
      </c>
      <c r="BD922" s="1508">
        <v>431818</v>
      </c>
      <c r="BE922" s="2172"/>
      <c r="BF922" s="1229"/>
      <c r="BG922" s="1317"/>
      <c r="BH922" s="1229"/>
      <c r="BI922" s="1305"/>
      <c r="BJ922" s="1229"/>
      <c r="BK922" s="1305"/>
      <c r="BL922" s="1305"/>
      <c r="BM922" s="1305"/>
      <c r="BN922" s="1305"/>
      <c r="BO922" s="1490">
        <f t="shared" si="444"/>
        <v>0</v>
      </c>
      <c r="BP922" s="1316">
        <f t="shared" si="423"/>
        <v>7127272</v>
      </c>
      <c r="BQ922" s="1305"/>
      <c r="BS922" s="1959">
        <f t="shared" si="439"/>
        <v>2</v>
      </c>
      <c r="BT922" s="1959">
        <f t="shared" si="440"/>
        <v>0</v>
      </c>
      <c r="BU922" s="1959">
        <f t="shared" si="441"/>
        <v>2</v>
      </c>
      <c r="BV922" s="1959">
        <f t="shared" si="442"/>
        <v>0</v>
      </c>
      <c r="BW922" s="1959">
        <f t="shared" si="443"/>
        <v>7127272</v>
      </c>
    </row>
    <row r="923" spans="1:75" ht="15" customHeight="1" x14ac:dyDescent="0.25">
      <c r="A923" s="1315">
        <v>10</v>
      </c>
      <c r="B923" s="1339">
        <v>43692</v>
      </c>
      <c r="C923" s="1268" t="s">
        <v>295</v>
      </c>
      <c r="D923" s="2265" t="s">
        <v>212</v>
      </c>
      <c r="E923" s="1266" t="s">
        <v>88</v>
      </c>
      <c r="F923" s="794">
        <v>4</v>
      </c>
      <c r="G923" s="1491">
        <f t="shared" si="409"/>
        <v>5327272</v>
      </c>
      <c r="H923" s="1268">
        <v>6</v>
      </c>
      <c r="I923" s="2605">
        <f t="shared" si="410"/>
        <v>11590908</v>
      </c>
      <c r="J923" s="808"/>
      <c r="K923" s="2605">
        <f t="shared" si="445"/>
        <v>0</v>
      </c>
      <c r="L923" s="2768">
        <v>2</v>
      </c>
      <c r="M923" s="2605">
        <f t="shared" si="411"/>
        <v>863636</v>
      </c>
      <c r="N923" s="1505">
        <f>F923+H923+J923+L923</f>
        <v>12</v>
      </c>
      <c r="O923" s="1494">
        <f t="shared" si="450"/>
        <v>17781816</v>
      </c>
      <c r="P923" s="1494">
        <f>+N923*40000</f>
        <v>480000</v>
      </c>
      <c r="Q923" s="1271"/>
      <c r="R923" s="1508">
        <v>1331818</v>
      </c>
      <c r="S923" s="1508">
        <v>1931818</v>
      </c>
      <c r="T923" s="1508">
        <v>2231818</v>
      </c>
      <c r="U923" s="1508">
        <v>431818</v>
      </c>
      <c r="V923" s="1302"/>
      <c r="W923" s="1338"/>
      <c r="X923" s="2299"/>
      <c r="Y923" s="1338"/>
      <c r="Z923" s="2450"/>
      <c r="AA923" s="1342"/>
      <c r="AB923" s="1340"/>
      <c r="AC923" s="1229"/>
      <c r="AD923" s="1229"/>
      <c r="AE923" s="1229"/>
      <c r="AF923" s="1490">
        <f t="shared" si="430"/>
        <v>0</v>
      </c>
      <c r="AG923" s="1316">
        <f t="shared" si="431"/>
        <v>17781816</v>
      </c>
      <c r="AH923" s="1305"/>
      <c r="AI923" s="1306"/>
      <c r="AJ923" s="1315"/>
      <c r="AK923" s="1339"/>
      <c r="AL923" s="1339"/>
      <c r="AM923" s="2265"/>
      <c r="AN923" s="1266"/>
      <c r="AO923" s="794"/>
      <c r="AP923" s="1491">
        <f t="shared" si="432"/>
        <v>0</v>
      </c>
      <c r="AQ923" s="1268"/>
      <c r="AR923" s="1492">
        <f t="shared" si="433"/>
        <v>0</v>
      </c>
      <c r="AS923" s="808"/>
      <c r="AT923" s="1492">
        <f t="shared" si="434"/>
        <v>0</v>
      </c>
      <c r="AU923" s="809"/>
      <c r="AV923" s="1492">
        <f t="shared" si="435"/>
        <v>0</v>
      </c>
      <c r="AW923" s="1493">
        <f t="shared" si="436"/>
        <v>0</v>
      </c>
      <c r="AX923" s="2153">
        <f t="shared" si="437"/>
        <v>0</v>
      </c>
      <c r="AY923" s="1495">
        <f t="shared" si="438"/>
        <v>0</v>
      </c>
      <c r="AZ923" s="1887"/>
      <c r="BA923" s="1508">
        <v>1331818</v>
      </c>
      <c r="BB923" s="1508">
        <v>1931818</v>
      </c>
      <c r="BC923" s="1508">
        <v>2231818</v>
      </c>
      <c r="BD923" s="1508">
        <v>431818</v>
      </c>
      <c r="BE923" s="2172"/>
      <c r="BF923" s="1488"/>
      <c r="BG923" s="1303"/>
      <c r="BH923" s="1488"/>
      <c r="BI923" s="1269"/>
      <c r="BJ923" s="1338"/>
      <c r="BK923" s="1304"/>
      <c r="BL923" s="1304"/>
      <c r="BM923" s="1304"/>
      <c r="BN923" s="1304"/>
      <c r="BO923" s="1490">
        <f t="shared" si="444"/>
        <v>0</v>
      </c>
      <c r="BP923" s="1316">
        <f t="shared" si="423"/>
        <v>17781816</v>
      </c>
      <c r="BQ923" s="1305"/>
      <c r="BR923" s="1307"/>
      <c r="BS923" s="1959">
        <f t="shared" si="439"/>
        <v>4</v>
      </c>
      <c r="BT923" s="1959">
        <f t="shared" si="440"/>
        <v>6</v>
      </c>
      <c r="BU923" s="1959">
        <f t="shared" si="441"/>
        <v>0</v>
      </c>
      <c r="BV923" s="1959">
        <f t="shared" si="442"/>
        <v>2</v>
      </c>
      <c r="BW923" s="1959">
        <f t="shared" si="443"/>
        <v>17781816</v>
      </c>
    </row>
    <row r="924" spans="1:75" ht="15" customHeight="1" x14ac:dyDescent="0.25">
      <c r="A924" s="1315">
        <v>11</v>
      </c>
      <c r="B924" s="1339">
        <v>43692</v>
      </c>
      <c r="C924" s="1268" t="s">
        <v>296</v>
      </c>
      <c r="D924" s="2265" t="s">
        <v>39</v>
      </c>
      <c r="E924" s="1266" t="s">
        <v>273</v>
      </c>
      <c r="F924" s="794">
        <v>5</v>
      </c>
      <c r="G924" s="1491">
        <f t="shared" si="409"/>
        <v>6659090</v>
      </c>
      <c r="H924" s="1268">
        <v>1</v>
      </c>
      <c r="I924" s="2605">
        <f t="shared" si="410"/>
        <v>1931818</v>
      </c>
      <c r="J924" s="808">
        <v>4</v>
      </c>
      <c r="K924" s="2605">
        <f t="shared" si="445"/>
        <v>8927272</v>
      </c>
      <c r="L924" s="2768"/>
      <c r="M924" s="2605">
        <f t="shared" si="411"/>
        <v>0</v>
      </c>
      <c r="N924" s="1505">
        <f t="shared" ref="N924:N926" si="457">F924+H924+J924+L924</f>
        <v>10</v>
      </c>
      <c r="O924" s="1494">
        <f t="shared" si="450"/>
        <v>17518180</v>
      </c>
      <c r="P924" s="1494">
        <f t="shared" ref="P924:P926" si="458">+N924*40000</f>
        <v>400000</v>
      </c>
      <c r="Q924" s="1271"/>
      <c r="R924" s="1508">
        <v>1331818</v>
      </c>
      <c r="S924" s="1508">
        <v>1931818</v>
      </c>
      <c r="T924" s="1508">
        <v>2231818</v>
      </c>
      <c r="U924" s="1508">
        <v>431818</v>
      </c>
      <c r="V924" s="1302"/>
      <c r="W924" s="1338"/>
      <c r="X924" s="2299"/>
      <c r="Y924" s="1338"/>
      <c r="Z924" s="2450"/>
      <c r="AA924" s="1342"/>
      <c r="AB924" s="1340"/>
      <c r="AC924" s="1229"/>
      <c r="AD924" s="1229"/>
      <c r="AE924" s="1229"/>
      <c r="AF924" s="1490">
        <f t="shared" si="430"/>
        <v>0</v>
      </c>
      <c r="AG924" s="1316">
        <f t="shared" si="431"/>
        <v>17518180</v>
      </c>
      <c r="AH924" s="1305"/>
      <c r="AI924" s="1306"/>
      <c r="AJ924" s="1315"/>
      <c r="AK924" s="1339"/>
      <c r="AL924" s="1339"/>
      <c r="AM924" s="2265"/>
      <c r="AN924" s="1266"/>
      <c r="AO924" s="794"/>
      <c r="AP924" s="1491">
        <f t="shared" si="432"/>
        <v>0</v>
      </c>
      <c r="AQ924" s="1268"/>
      <c r="AR924" s="1492">
        <f t="shared" si="433"/>
        <v>0</v>
      </c>
      <c r="AS924" s="808"/>
      <c r="AT924" s="1492">
        <f t="shared" si="434"/>
        <v>0</v>
      </c>
      <c r="AU924" s="809"/>
      <c r="AV924" s="1492">
        <f t="shared" si="435"/>
        <v>0</v>
      </c>
      <c r="AW924" s="1493">
        <f t="shared" si="436"/>
        <v>0</v>
      </c>
      <c r="AX924" s="2153">
        <f t="shared" si="437"/>
        <v>0</v>
      </c>
      <c r="AY924" s="1495">
        <f t="shared" si="438"/>
        <v>0</v>
      </c>
      <c r="AZ924" s="1887"/>
      <c r="BA924" s="1508">
        <v>1331818</v>
      </c>
      <c r="BB924" s="1508">
        <v>1931818</v>
      </c>
      <c r="BC924" s="1508">
        <v>2231818</v>
      </c>
      <c r="BD924" s="1508">
        <v>431818</v>
      </c>
      <c r="BE924" s="2172"/>
      <c r="BF924" s="1488"/>
      <c r="BG924" s="1303"/>
      <c r="BH924" s="1488"/>
      <c r="BI924" s="1303"/>
      <c r="BJ924" s="1338"/>
      <c r="BK924" s="1304"/>
      <c r="BL924" s="1304"/>
      <c r="BM924" s="1304"/>
      <c r="BN924" s="1304"/>
      <c r="BO924" s="1490">
        <f t="shared" si="444"/>
        <v>0</v>
      </c>
      <c r="BP924" s="1316">
        <f t="shared" si="423"/>
        <v>17518180</v>
      </c>
      <c r="BQ924" s="1305"/>
      <c r="BR924" s="1307"/>
      <c r="BS924" s="1959">
        <f t="shared" si="439"/>
        <v>5</v>
      </c>
      <c r="BT924" s="1959">
        <f t="shared" si="440"/>
        <v>1</v>
      </c>
      <c r="BU924" s="1959">
        <f t="shared" si="441"/>
        <v>4</v>
      </c>
      <c r="BV924" s="1959">
        <f t="shared" si="442"/>
        <v>0</v>
      </c>
      <c r="BW924" s="1959">
        <f t="shared" si="443"/>
        <v>17518180</v>
      </c>
    </row>
    <row r="925" spans="1:75" ht="15" customHeight="1" x14ac:dyDescent="0.25">
      <c r="A925" s="1315">
        <v>12</v>
      </c>
      <c r="B925" s="1339">
        <v>43692</v>
      </c>
      <c r="C925" s="1268" t="s">
        <v>297</v>
      </c>
      <c r="D925" s="2265" t="s">
        <v>46</v>
      </c>
      <c r="E925" s="1266" t="s">
        <v>273</v>
      </c>
      <c r="F925" s="794">
        <v>6</v>
      </c>
      <c r="G925" s="1491">
        <f t="shared" si="409"/>
        <v>7990908</v>
      </c>
      <c r="H925" s="1268"/>
      <c r="I925" s="2605">
        <f t="shared" si="410"/>
        <v>0</v>
      </c>
      <c r="J925" s="808">
        <v>3</v>
      </c>
      <c r="K925" s="2605">
        <f t="shared" si="445"/>
        <v>6695454</v>
      </c>
      <c r="L925" s="2768">
        <v>1</v>
      </c>
      <c r="M925" s="2605">
        <f t="shared" si="411"/>
        <v>431818</v>
      </c>
      <c r="N925" s="1505">
        <f t="shared" si="457"/>
        <v>10</v>
      </c>
      <c r="O925" s="1494">
        <f t="shared" si="450"/>
        <v>15118180</v>
      </c>
      <c r="P925" s="1494">
        <f t="shared" si="458"/>
        <v>400000</v>
      </c>
      <c r="Q925" s="1271"/>
      <c r="R925" s="1508">
        <v>1331818</v>
      </c>
      <c r="S925" s="1508">
        <v>1931818</v>
      </c>
      <c r="T925" s="1508">
        <v>2231818</v>
      </c>
      <c r="U925" s="1508">
        <v>431818</v>
      </c>
      <c r="V925" s="2467"/>
      <c r="W925" s="1338"/>
      <c r="X925" s="2299"/>
      <c r="Y925" s="1338"/>
      <c r="Z925" s="2450"/>
      <c r="AA925" s="1342"/>
      <c r="AB925" s="1340"/>
      <c r="AC925" s="1229"/>
      <c r="AD925" s="1229"/>
      <c r="AE925" s="1229"/>
      <c r="AF925" s="1490">
        <f t="shared" si="430"/>
        <v>0</v>
      </c>
      <c r="AG925" s="1316">
        <f t="shared" si="431"/>
        <v>15118180</v>
      </c>
      <c r="AH925" s="1305"/>
      <c r="AI925" s="1306"/>
      <c r="AJ925" s="1315"/>
      <c r="AK925" s="1339"/>
      <c r="AL925" s="1339"/>
      <c r="AM925" s="2265"/>
      <c r="AN925" s="1266"/>
      <c r="AO925" s="794"/>
      <c r="AP925" s="1491">
        <f t="shared" si="432"/>
        <v>0</v>
      </c>
      <c r="AQ925" s="1268"/>
      <c r="AR925" s="1492">
        <f t="shared" si="433"/>
        <v>0</v>
      </c>
      <c r="AS925" s="808"/>
      <c r="AT925" s="1492">
        <f t="shared" si="434"/>
        <v>0</v>
      </c>
      <c r="AU925" s="809"/>
      <c r="AV925" s="1492">
        <f t="shared" si="435"/>
        <v>0</v>
      </c>
      <c r="AW925" s="1493">
        <f t="shared" si="436"/>
        <v>0</v>
      </c>
      <c r="AX925" s="2153">
        <f t="shared" si="437"/>
        <v>0</v>
      </c>
      <c r="AY925" s="1495">
        <f t="shared" si="438"/>
        <v>0</v>
      </c>
      <c r="AZ925" s="1887"/>
      <c r="BA925" s="1508">
        <v>1331818</v>
      </c>
      <c r="BB925" s="1508">
        <v>1931818</v>
      </c>
      <c r="BC925" s="1508">
        <v>2231818</v>
      </c>
      <c r="BD925" s="1508">
        <v>431818</v>
      </c>
      <c r="BE925" s="2172"/>
      <c r="BF925" s="1488"/>
      <c r="BG925" s="1303"/>
      <c r="BH925" s="1488"/>
      <c r="BI925" s="1269"/>
      <c r="BJ925" s="1338"/>
      <c r="BK925" s="1304"/>
      <c r="BL925" s="1304"/>
      <c r="BM925" s="1304"/>
      <c r="BN925" s="1304"/>
      <c r="BO925" s="1490">
        <f t="shared" si="444"/>
        <v>0</v>
      </c>
      <c r="BP925" s="1316">
        <f t="shared" si="423"/>
        <v>15118180</v>
      </c>
      <c r="BQ925" s="1305"/>
      <c r="BR925" s="1307"/>
      <c r="BS925" s="1959">
        <f t="shared" si="439"/>
        <v>6</v>
      </c>
      <c r="BT925" s="1959">
        <f t="shared" si="440"/>
        <v>0</v>
      </c>
      <c r="BU925" s="1959">
        <f t="shared" si="441"/>
        <v>3</v>
      </c>
      <c r="BV925" s="1959">
        <f t="shared" si="442"/>
        <v>1</v>
      </c>
      <c r="BW925" s="1959">
        <f t="shared" si="443"/>
        <v>15118180</v>
      </c>
    </row>
    <row r="926" spans="1:75" ht="15" customHeight="1" x14ac:dyDescent="0.25">
      <c r="A926" s="1315">
        <v>13</v>
      </c>
      <c r="B926" s="1339">
        <v>43692</v>
      </c>
      <c r="C926" s="1268" t="s">
        <v>298</v>
      </c>
      <c r="D926" s="2265" t="s">
        <v>83</v>
      </c>
      <c r="E926" s="1266" t="s">
        <v>273</v>
      </c>
      <c r="F926" s="794">
        <v>5</v>
      </c>
      <c r="G926" s="1491">
        <f t="shared" si="409"/>
        <v>6659090</v>
      </c>
      <c r="H926" s="1268">
        <v>1</v>
      </c>
      <c r="I926" s="2605">
        <f t="shared" si="410"/>
        <v>1931818</v>
      </c>
      <c r="J926" s="808">
        <v>4</v>
      </c>
      <c r="K926" s="2605">
        <f t="shared" si="445"/>
        <v>8927272</v>
      </c>
      <c r="L926" s="2768"/>
      <c r="M926" s="2605">
        <f t="shared" si="411"/>
        <v>0</v>
      </c>
      <c r="N926" s="1505">
        <f t="shared" si="457"/>
        <v>10</v>
      </c>
      <c r="O926" s="1494">
        <f t="shared" si="450"/>
        <v>17518180</v>
      </c>
      <c r="P926" s="1494">
        <f t="shared" si="458"/>
        <v>400000</v>
      </c>
      <c r="Q926" s="1271"/>
      <c r="R926" s="1508">
        <v>1331818</v>
      </c>
      <c r="S926" s="1508">
        <v>1931818</v>
      </c>
      <c r="T926" s="1508">
        <v>2231818</v>
      </c>
      <c r="U926" s="1508">
        <v>431818</v>
      </c>
      <c r="V926" s="1302"/>
      <c r="W926" s="1338"/>
      <c r="X926" s="2299"/>
      <c r="Y926" s="1338"/>
      <c r="Z926" s="2450"/>
      <c r="AA926" s="1342"/>
      <c r="AB926" s="1340"/>
      <c r="AC926" s="1229"/>
      <c r="AD926" s="1229"/>
      <c r="AE926" s="1229"/>
      <c r="AF926" s="1490">
        <f t="shared" si="430"/>
        <v>0</v>
      </c>
      <c r="AG926" s="1316">
        <f t="shared" si="431"/>
        <v>17518180</v>
      </c>
      <c r="AH926" s="1305"/>
      <c r="AI926" s="1306"/>
      <c r="AJ926" s="1315"/>
      <c r="AK926" s="1339"/>
      <c r="AL926" s="1339"/>
      <c r="AM926" s="2265"/>
      <c r="AN926" s="1266"/>
      <c r="AO926" s="794"/>
      <c r="AP926" s="1491">
        <f t="shared" si="432"/>
        <v>0</v>
      </c>
      <c r="AQ926" s="1268"/>
      <c r="AR926" s="1492">
        <f t="shared" si="433"/>
        <v>0</v>
      </c>
      <c r="AS926" s="808"/>
      <c r="AT926" s="1492">
        <f t="shared" si="434"/>
        <v>0</v>
      </c>
      <c r="AU926" s="809"/>
      <c r="AV926" s="1492">
        <f t="shared" si="435"/>
        <v>0</v>
      </c>
      <c r="AW926" s="1493">
        <f t="shared" si="436"/>
        <v>0</v>
      </c>
      <c r="AX926" s="2153">
        <f t="shared" si="437"/>
        <v>0</v>
      </c>
      <c r="AY926" s="1495">
        <f t="shared" si="438"/>
        <v>0</v>
      </c>
      <c r="AZ926" s="1887"/>
      <c r="BA926" s="1508">
        <v>1331818</v>
      </c>
      <c r="BB926" s="1508">
        <v>1931818</v>
      </c>
      <c r="BC926" s="1508">
        <v>2231818</v>
      </c>
      <c r="BD926" s="1508">
        <v>431818</v>
      </c>
      <c r="BE926" s="2172"/>
      <c r="BF926" s="1488"/>
      <c r="BG926" s="1303"/>
      <c r="BH926" s="1488"/>
      <c r="BI926" s="1269"/>
      <c r="BJ926" s="1338"/>
      <c r="BK926" s="1304"/>
      <c r="BL926" s="1304"/>
      <c r="BM926" s="1304"/>
      <c r="BN926" s="1304"/>
      <c r="BO926" s="1490">
        <f t="shared" si="444"/>
        <v>0</v>
      </c>
      <c r="BP926" s="1316">
        <f t="shared" si="423"/>
        <v>17518180</v>
      </c>
      <c r="BQ926" s="1305"/>
      <c r="BR926" s="1307"/>
      <c r="BS926" s="1959">
        <f t="shared" si="439"/>
        <v>5</v>
      </c>
      <c r="BT926" s="1959">
        <f t="shared" si="440"/>
        <v>1</v>
      </c>
      <c r="BU926" s="1959">
        <f t="shared" si="441"/>
        <v>4</v>
      </c>
      <c r="BV926" s="1959">
        <f t="shared" si="442"/>
        <v>0</v>
      </c>
      <c r="BW926" s="1959">
        <f t="shared" si="443"/>
        <v>17518180</v>
      </c>
    </row>
    <row r="927" spans="1:75" ht="15" customHeight="1" x14ac:dyDescent="0.25">
      <c r="A927" s="1315">
        <v>14</v>
      </c>
      <c r="B927" s="1339">
        <v>43692</v>
      </c>
      <c r="C927" s="1268">
        <v>915</v>
      </c>
      <c r="D927" s="2265" t="s">
        <v>255</v>
      </c>
      <c r="E927" s="1266" t="s">
        <v>273</v>
      </c>
      <c r="F927" s="794">
        <v>7</v>
      </c>
      <c r="G927" s="1491">
        <f t="shared" si="409"/>
        <v>9322726</v>
      </c>
      <c r="H927" s="1268"/>
      <c r="I927" s="2605">
        <f t="shared" si="410"/>
        <v>0</v>
      </c>
      <c r="J927" s="808">
        <v>3</v>
      </c>
      <c r="K927" s="2605">
        <f t="shared" si="445"/>
        <v>6695454</v>
      </c>
      <c r="L927" s="2768"/>
      <c r="M927" s="2605">
        <f t="shared" si="411"/>
        <v>0</v>
      </c>
      <c r="N927" s="1505">
        <f>F927+H927+J927+L927</f>
        <v>10</v>
      </c>
      <c r="O927" s="1494">
        <f t="shared" si="450"/>
        <v>16018180</v>
      </c>
      <c r="P927" s="1494">
        <f>+N927*40000</f>
        <v>400000</v>
      </c>
      <c r="Q927" s="1271"/>
      <c r="R927" s="1508">
        <v>1331818</v>
      </c>
      <c r="S927" s="1508">
        <v>1931818</v>
      </c>
      <c r="T927" s="1508">
        <v>2231818</v>
      </c>
      <c r="U927" s="1508">
        <v>431818</v>
      </c>
      <c r="V927" s="1302"/>
      <c r="W927" s="1338"/>
      <c r="X927" s="2299"/>
      <c r="Y927" s="1338"/>
      <c r="Z927" s="2450"/>
      <c r="AA927" s="1342"/>
      <c r="AB927" s="1340"/>
      <c r="AC927" s="1229"/>
      <c r="AD927" s="1229"/>
      <c r="AE927" s="1229"/>
      <c r="AF927" s="1490">
        <f t="shared" si="430"/>
        <v>0</v>
      </c>
      <c r="AG927" s="1316">
        <f t="shared" si="431"/>
        <v>16018180</v>
      </c>
      <c r="AH927" s="1305"/>
      <c r="AI927" s="1306"/>
      <c r="AJ927" s="1315"/>
      <c r="AK927" s="1339"/>
      <c r="AL927" s="1339"/>
      <c r="AM927" s="2265"/>
      <c r="AN927" s="1266"/>
      <c r="AO927" s="794"/>
      <c r="AP927" s="1491">
        <f t="shared" si="432"/>
        <v>0</v>
      </c>
      <c r="AQ927" s="1268"/>
      <c r="AR927" s="1492">
        <f t="shared" si="433"/>
        <v>0</v>
      </c>
      <c r="AS927" s="808"/>
      <c r="AT927" s="1492">
        <f t="shared" si="434"/>
        <v>0</v>
      </c>
      <c r="AU927" s="809"/>
      <c r="AV927" s="1492">
        <f t="shared" si="435"/>
        <v>0</v>
      </c>
      <c r="AW927" s="1493">
        <f t="shared" si="436"/>
        <v>0</v>
      </c>
      <c r="AX927" s="2153">
        <f t="shared" si="437"/>
        <v>0</v>
      </c>
      <c r="AY927" s="1495">
        <f t="shared" si="438"/>
        <v>0</v>
      </c>
      <c r="AZ927" s="2154"/>
      <c r="BA927" s="1508">
        <v>1331818</v>
      </c>
      <c r="BB927" s="1508">
        <v>1931818</v>
      </c>
      <c r="BC927" s="1508">
        <v>2231818</v>
      </c>
      <c r="BD927" s="1508">
        <v>431818</v>
      </c>
      <c r="BE927" s="2172"/>
      <c r="BF927" s="1229"/>
      <c r="BG927" s="1317"/>
      <c r="BH927" s="1229"/>
      <c r="BI927" s="1305"/>
      <c r="BJ927" s="1229"/>
      <c r="BK927" s="1305"/>
      <c r="BL927" s="1305"/>
      <c r="BM927" s="1305"/>
      <c r="BN927" s="1305"/>
      <c r="BO927" s="1490">
        <f t="shared" si="444"/>
        <v>0</v>
      </c>
      <c r="BP927" s="1316">
        <f t="shared" si="423"/>
        <v>16018180</v>
      </c>
      <c r="BQ927" s="1305"/>
      <c r="BS927" s="1959">
        <f t="shared" si="439"/>
        <v>7</v>
      </c>
      <c r="BT927" s="1959">
        <f t="shared" si="440"/>
        <v>0</v>
      </c>
      <c r="BU927" s="1959">
        <f t="shared" si="441"/>
        <v>3</v>
      </c>
      <c r="BV927" s="1959">
        <f t="shared" si="442"/>
        <v>0</v>
      </c>
      <c r="BW927" s="1959">
        <f t="shared" si="443"/>
        <v>16018180</v>
      </c>
    </row>
    <row r="928" spans="1:75" ht="15" customHeight="1" x14ac:dyDescent="0.25">
      <c r="A928" s="1315">
        <v>15</v>
      </c>
      <c r="B928" s="1339">
        <v>43692</v>
      </c>
      <c r="C928" s="1268">
        <f>C927+1</f>
        <v>916</v>
      </c>
      <c r="D928" s="2265" t="s">
        <v>90</v>
      </c>
      <c r="E928" s="1266" t="s">
        <v>88</v>
      </c>
      <c r="F928" s="794">
        <v>5</v>
      </c>
      <c r="G928" s="1491">
        <f t="shared" si="409"/>
        <v>6659090</v>
      </c>
      <c r="H928" s="1268"/>
      <c r="I928" s="2605">
        <f t="shared" si="410"/>
        <v>0</v>
      </c>
      <c r="J928" s="808">
        <v>5</v>
      </c>
      <c r="K928" s="2605">
        <f t="shared" si="445"/>
        <v>11159090</v>
      </c>
      <c r="L928" s="2768"/>
      <c r="M928" s="2605">
        <f t="shared" si="411"/>
        <v>0</v>
      </c>
      <c r="N928" s="1505">
        <f t="shared" ref="N928:O943" si="459">F928+H928+J928+L928</f>
        <v>10</v>
      </c>
      <c r="O928" s="1494">
        <f t="shared" si="459"/>
        <v>17818180</v>
      </c>
      <c r="P928" s="1494">
        <f t="shared" ref="P928:P929" si="460">+N928*40000</f>
        <v>400000</v>
      </c>
      <c r="Q928" s="1271"/>
      <c r="R928" s="1508">
        <v>1331818</v>
      </c>
      <c r="S928" s="1508">
        <v>1931818</v>
      </c>
      <c r="T928" s="1508">
        <v>2231818</v>
      </c>
      <c r="U928" s="1508">
        <v>431818</v>
      </c>
      <c r="V928" s="1302"/>
      <c r="W928" s="1338"/>
      <c r="X928" s="2299"/>
      <c r="Y928" s="1338"/>
      <c r="Z928" s="2450"/>
      <c r="AA928" s="1342"/>
      <c r="AB928" s="1340"/>
      <c r="AC928" s="1229"/>
      <c r="AD928" s="1229"/>
      <c r="AE928" s="1229"/>
      <c r="AF928" s="1490">
        <f t="shared" si="430"/>
        <v>0</v>
      </c>
      <c r="AG928" s="1316">
        <f t="shared" si="431"/>
        <v>17818180</v>
      </c>
      <c r="AH928" s="1305"/>
      <c r="AI928" s="1306"/>
      <c r="AJ928" s="1315"/>
      <c r="AK928" s="1339"/>
      <c r="AL928" s="1339"/>
      <c r="AM928" s="2265"/>
      <c r="AN928" s="1266"/>
      <c r="AO928" s="794"/>
      <c r="AP928" s="1491">
        <f t="shared" si="432"/>
        <v>0</v>
      </c>
      <c r="AQ928" s="1268"/>
      <c r="AR928" s="1492">
        <f t="shared" si="433"/>
        <v>0</v>
      </c>
      <c r="AS928" s="808"/>
      <c r="AT928" s="1492">
        <f t="shared" si="434"/>
        <v>0</v>
      </c>
      <c r="AU928" s="809"/>
      <c r="AV928" s="1492">
        <f t="shared" si="435"/>
        <v>0</v>
      </c>
      <c r="AW928" s="1493">
        <f t="shared" si="436"/>
        <v>0</v>
      </c>
      <c r="AX928" s="2153">
        <f t="shared" si="437"/>
        <v>0</v>
      </c>
      <c r="AY928" s="1495">
        <f t="shared" si="438"/>
        <v>0</v>
      </c>
      <c r="AZ928" s="2154"/>
      <c r="BA928" s="1508">
        <v>1331818</v>
      </c>
      <c r="BB928" s="1508">
        <v>1931818</v>
      </c>
      <c r="BC928" s="1508">
        <v>2231818</v>
      </c>
      <c r="BD928" s="1508">
        <v>431818</v>
      </c>
      <c r="BE928" s="2172"/>
      <c r="BF928" s="1229"/>
      <c r="BG928" s="1317"/>
      <c r="BH928" s="1229"/>
      <c r="BI928" s="1305"/>
      <c r="BJ928" s="1229"/>
      <c r="BK928" s="1305"/>
      <c r="BL928" s="1305"/>
      <c r="BM928" s="1305"/>
      <c r="BN928" s="1305"/>
      <c r="BO928" s="1490">
        <f t="shared" si="444"/>
        <v>0</v>
      </c>
      <c r="BP928" s="1316">
        <f t="shared" si="423"/>
        <v>17818180</v>
      </c>
      <c r="BQ928" s="1305"/>
      <c r="BS928" s="1959">
        <f t="shared" si="439"/>
        <v>5</v>
      </c>
      <c r="BT928" s="1959">
        <f t="shared" si="440"/>
        <v>0</v>
      </c>
      <c r="BU928" s="1959">
        <f t="shared" si="441"/>
        <v>5</v>
      </c>
      <c r="BV928" s="1959">
        <f t="shared" si="442"/>
        <v>0</v>
      </c>
      <c r="BW928" s="1959">
        <f t="shared" si="443"/>
        <v>17818180</v>
      </c>
    </row>
    <row r="929" spans="1:75" ht="15" customHeight="1" x14ac:dyDescent="0.25">
      <c r="A929" s="1315">
        <v>16</v>
      </c>
      <c r="B929" s="1339">
        <v>43692</v>
      </c>
      <c r="C929" s="1268">
        <f t="shared" ref="C929" si="461">C928+1</f>
        <v>917</v>
      </c>
      <c r="D929" s="2265" t="s">
        <v>73</v>
      </c>
      <c r="E929" s="1266" t="s">
        <v>57</v>
      </c>
      <c r="F929" s="794">
        <v>5</v>
      </c>
      <c r="G929" s="1491">
        <f t="shared" si="409"/>
        <v>6659090</v>
      </c>
      <c r="H929" s="1268"/>
      <c r="I929" s="2605">
        <f t="shared" si="410"/>
        <v>0</v>
      </c>
      <c r="J929" s="808">
        <v>3</v>
      </c>
      <c r="K929" s="2605">
        <f t="shared" si="445"/>
        <v>6695454</v>
      </c>
      <c r="L929" s="2768"/>
      <c r="M929" s="2605">
        <f t="shared" si="411"/>
        <v>0</v>
      </c>
      <c r="N929" s="1505">
        <f t="shared" si="459"/>
        <v>8</v>
      </c>
      <c r="O929" s="1494">
        <f t="shared" si="459"/>
        <v>13354544</v>
      </c>
      <c r="P929" s="1494">
        <f t="shared" si="460"/>
        <v>320000</v>
      </c>
      <c r="Q929" s="1271"/>
      <c r="R929" s="1508">
        <v>1331818</v>
      </c>
      <c r="S929" s="1508">
        <v>1931818</v>
      </c>
      <c r="T929" s="1508">
        <v>2231818</v>
      </c>
      <c r="U929" s="1508">
        <v>431818</v>
      </c>
      <c r="V929" s="1302"/>
      <c r="W929" s="1338"/>
      <c r="X929" s="2299"/>
      <c r="Y929" s="1338"/>
      <c r="Z929" s="2450"/>
      <c r="AA929" s="1342"/>
      <c r="AB929" s="1340"/>
      <c r="AC929" s="1229"/>
      <c r="AD929" s="1229"/>
      <c r="AE929" s="1229"/>
      <c r="AF929" s="1490">
        <f t="shared" si="430"/>
        <v>0</v>
      </c>
      <c r="AG929" s="1316">
        <f t="shared" si="431"/>
        <v>13354544</v>
      </c>
      <c r="AH929" s="1305"/>
      <c r="AI929" s="1306"/>
      <c r="AJ929" s="1315"/>
      <c r="AK929" s="1339"/>
      <c r="AL929" s="1339"/>
      <c r="AM929" s="2265"/>
      <c r="AN929" s="1266"/>
      <c r="AO929" s="794"/>
      <c r="AP929" s="1491">
        <f t="shared" si="432"/>
        <v>0</v>
      </c>
      <c r="AQ929" s="1268"/>
      <c r="AR929" s="1492">
        <f t="shared" si="433"/>
        <v>0</v>
      </c>
      <c r="AS929" s="808"/>
      <c r="AT929" s="1492">
        <f t="shared" si="434"/>
        <v>0</v>
      </c>
      <c r="AU929" s="809"/>
      <c r="AV929" s="1492">
        <f t="shared" si="435"/>
        <v>0</v>
      </c>
      <c r="AW929" s="1493">
        <f t="shared" si="436"/>
        <v>0</v>
      </c>
      <c r="AX929" s="2153">
        <f t="shared" si="437"/>
        <v>0</v>
      </c>
      <c r="AY929" s="1495">
        <f t="shared" si="438"/>
        <v>0</v>
      </c>
      <c r="AZ929" s="2154"/>
      <c r="BA929" s="1508">
        <v>1331818</v>
      </c>
      <c r="BB929" s="1508">
        <v>1931818</v>
      </c>
      <c r="BC929" s="1508">
        <v>2231818</v>
      </c>
      <c r="BD929" s="1508">
        <v>431818</v>
      </c>
      <c r="BE929" s="2172"/>
      <c r="BF929" s="1229"/>
      <c r="BG929" s="1317"/>
      <c r="BH929" s="1229"/>
      <c r="BI929" s="1305"/>
      <c r="BJ929" s="1229"/>
      <c r="BK929" s="1305"/>
      <c r="BL929" s="1305"/>
      <c r="BM929" s="1305"/>
      <c r="BN929" s="1305"/>
      <c r="BO929" s="1490">
        <f t="shared" si="444"/>
        <v>0</v>
      </c>
      <c r="BP929" s="1316">
        <f t="shared" si="423"/>
        <v>13354544</v>
      </c>
      <c r="BQ929" s="1305"/>
      <c r="BS929" s="1959">
        <f t="shared" si="439"/>
        <v>5</v>
      </c>
      <c r="BT929" s="1959">
        <f t="shared" si="440"/>
        <v>0</v>
      </c>
      <c r="BU929" s="1959">
        <f t="shared" si="441"/>
        <v>3</v>
      </c>
      <c r="BV929" s="1959">
        <f t="shared" si="442"/>
        <v>0</v>
      </c>
      <c r="BW929" s="1959">
        <f t="shared" si="443"/>
        <v>13354544</v>
      </c>
    </row>
    <row r="930" spans="1:75" ht="15" customHeight="1" x14ac:dyDescent="0.25">
      <c r="A930" s="1315">
        <v>1</v>
      </c>
      <c r="B930" s="1339">
        <v>43693</v>
      </c>
      <c r="C930" s="1268">
        <v>918</v>
      </c>
      <c r="D930" s="2265" t="s">
        <v>33</v>
      </c>
      <c r="E930" s="1266" t="s">
        <v>31</v>
      </c>
      <c r="F930" s="794">
        <v>3</v>
      </c>
      <c r="G930" s="1491">
        <f t="shared" si="409"/>
        <v>3995454</v>
      </c>
      <c r="H930" s="1268">
        <v>4</v>
      </c>
      <c r="I930" s="2605">
        <f t="shared" si="410"/>
        <v>7727272</v>
      </c>
      <c r="J930" s="808"/>
      <c r="K930" s="2605">
        <f t="shared" si="445"/>
        <v>0</v>
      </c>
      <c r="L930" s="2768">
        <v>3</v>
      </c>
      <c r="M930" s="2605">
        <f t="shared" si="411"/>
        <v>1295454</v>
      </c>
      <c r="N930" s="1505">
        <f>F930+H930+J930+L930</f>
        <v>10</v>
      </c>
      <c r="O930" s="1494">
        <f t="shared" si="459"/>
        <v>13018180</v>
      </c>
      <c r="P930" s="1494">
        <f>+N930*40000</f>
        <v>400000</v>
      </c>
      <c r="Q930" s="1271"/>
      <c r="R930" s="1508">
        <v>1331818</v>
      </c>
      <c r="S930" s="1508">
        <v>1931818</v>
      </c>
      <c r="T930" s="1508">
        <v>2231818</v>
      </c>
      <c r="U930" s="1508">
        <v>431818</v>
      </c>
      <c r="V930" s="1302"/>
      <c r="W930" s="1338"/>
      <c r="X930" s="2299"/>
      <c r="Y930" s="1338"/>
      <c r="Z930" s="2450"/>
      <c r="AA930" s="1342"/>
      <c r="AB930" s="1340"/>
      <c r="AC930" s="1229"/>
      <c r="AD930" s="1229"/>
      <c r="AE930" s="1229"/>
      <c r="AF930" s="1490">
        <f t="shared" si="430"/>
        <v>0</v>
      </c>
      <c r="AG930" s="1316">
        <f t="shared" si="431"/>
        <v>13018180</v>
      </c>
      <c r="AH930" s="1305"/>
      <c r="AI930" s="1306"/>
      <c r="AJ930" s="1315"/>
      <c r="AK930" s="1339"/>
      <c r="AL930" s="1339"/>
      <c r="AM930" s="2265"/>
      <c r="AN930" s="1266"/>
      <c r="AO930" s="794"/>
      <c r="AP930" s="1491">
        <f t="shared" si="432"/>
        <v>0</v>
      </c>
      <c r="AQ930" s="1268"/>
      <c r="AR930" s="1492">
        <f t="shared" si="433"/>
        <v>0</v>
      </c>
      <c r="AS930" s="808"/>
      <c r="AT930" s="1492">
        <f t="shared" si="434"/>
        <v>0</v>
      </c>
      <c r="AU930" s="809"/>
      <c r="AV930" s="1492">
        <f t="shared" si="435"/>
        <v>0</v>
      </c>
      <c r="AW930" s="1493">
        <f t="shared" si="436"/>
        <v>0</v>
      </c>
      <c r="AX930" s="2153">
        <f t="shared" si="437"/>
        <v>0</v>
      </c>
      <c r="AY930" s="1495">
        <f t="shared" si="438"/>
        <v>0</v>
      </c>
      <c r="AZ930" s="2154"/>
      <c r="BA930" s="1508">
        <v>1331818</v>
      </c>
      <c r="BB930" s="1508">
        <v>1931818</v>
      </c>
      <c r="BC930" s="1508">
        <v>2231818</v>
      </c>
      <c r="BD930" s="1508">
        <v>431818</v>
      </c>
      <c r="BE930" s="2172"/>
      <c r="BF930" s="1229"/>
      <c r="BG930" s="1317"/>
      <c r="BH930" s="1229"/>
      <c r="BI930" s="1305"/>
      <c r="BJ930" s="1229"/>
      <c r="BK930" s="1305"/>
      <c r="BL930" s="1305"/>
      <c r="BM930" s="1305"/>
      <c r="BN930" s="1305"/>
      <c r="BO930" s="1490">
        <f t="shared" si="444"/>
        <v>0</v>
      </c>
      <c r="BP930" s="1316">
        <f t="shared" si="423"/>
        <v>13018180</v>
      </c>
      <c r="BQ930" s="1305"/>
      <c r="BS930" s="1959">
        <f t="shared" si="439"/>
        <v>3</v>
      </c>
      <c r="BT930" s="1959">
        <f t="shared" si="440"/>
        <v>4</v>
      </c>
      <c r="BU930" s="1959">
        <f t="shared" si="441"/>
        <v>0</v>
      </c>
      <c r="BV930" s="1959">
        <f t="shared" si="442"/>
        <v>3</v>
      </c>
      <c r="BW930" s="1959">
        <f t="shared" si="443"/>
        <v>13018180</v>
      </c>
    </row>
    <row r="931" spans="1:75" ht="15" customHeight="1" x14ac:dyDescent="0.25">
      <c r="A931" s="1315">
        <v>2</v>
      </c>
      <c r="B931" s="1339">
        <v>43693</v>
      </c>
      <c r="C931" s="1268">
        <f>C930+1</f>
        <v>919</v>
      </c>
      <c r="D931" s="2265" t="s">
        <v>80</v>
      </c>
      <c r="E931" s="1266" t="s">
        <v>31</v>
      </c>
      <c r="F931" s="794"/>
      <c r="G931" s="1491">
        <f t="shared" ref="G931:G994" si="462">F931*R931</f>
        <v>0</v>
      </c>
      <c r="H931" s="1268"/>
      <c r="I931" s="2605">
        <f t="shared" ref="I931:I962" si="463">H931*S931</f>
        <v>0</v>
      </c>
      <c r="J931" s="808">
        <v>5</v>
      </c>
      <c r="K931" s="2605">
        <f t="shared" si="445"/>
        <v>11159090</v>
      </c>
      <c r="L931" s="2768">
        <v>5</v>
      </c>
      <c r="M931" s="2605">
        <f t="shared" ref="M931:M962" si="464">L931*U931</f>
        <v>2159090</v>
      </c>
      <c r="N931" s="1505">
        <f t="shared" ref="N931:N937" si="465">F931+H931+J931+L931</f>
        <v>10</v>
      </c>
      <c r="O931" s="1494">
        <f t="shared" si="459"/>
        <v>13318180</v>
      </c>
      <c r="P931" s="1494">
        <f t="shared" ref="P931:P937" si="466">+N931*40000</f>
        <v>400000</v>
      </c>
      <c r="Q931" s="1271"/>
      <c r="R931" s="1508">
        <v>1331818</v>
      </c>
      <c r="S931" s="1508">
        <v>1931818</v>
      </c>
      <c r="T931" s="1508">
        <v>2231818</v>
      </c>
      <c r="U931" s="1508">
        <v>431818</v>
      </c>
      <c r="V931" s="1302"/>
      <c r="W931" s="1338"/>
      <c r="X931" s="2299"/>
      <c r="Y931" s="1338"/>
      <c r="Z931" s="2450"/>
      <c r="AA931" s="1342"/>
      <c r="AB931" s="1340"/>
      <c r="AC931" s="1229"/>
      <c r="AD931" s="1229"/>
      <c r="AE931" s="1229"/>
      <c r="AF931" s="1490">
        <f t="shared" si="430"/>
        <v>0</v>
      </c>
      <c r="AG931" s="1316">
        <f t="shared" si="431"/>
        <v>13318180</v>
      </c>
      <c r="AH931" s="1305"/>
      <c r="AI931" s="1306"/>
      <c r="AJ931" s="1315"/>
      <c r="AK931" s="1339"/>
      <c r="AL931" s="1339"/>
      <c r="AM931" s="2265"/>
      <c r="AN931" s="1266"/>
      <c r="AO931" s="794"/>
      <c r="AP931" s="1491">
        <f t="shared" si="432"/>
        <v>0</v>
      </c>
      <c r="AQ931" s="1268"/>
      <c r="AR931" s="1492">
        <f t="shared" si="433"/>
        <v>0</v>
      </c>
      <c r="AS931" s="808"/>
      <c r="AT931" s="1492">
        <f t="shared" si="434"/>
        <v>0</v>
      </c>
      <c r="AU931" s="809"/>
      <c r="AV931" s="1492">
        <f t="shared" si="435"/>
        <v>0</v>
      </c>
      <c r="AW931" s="1493">
        <f t="shared" si="436"/>
        <v>0</v>
      </c>
      <c r="AX931" s="2153">
        <f t="shared" si="437"/>
        <v>0</v>
      </c>
      <c r="AY931" s="1495">
        <f t="shared" si="438"/>
        <v>0</v>
      </c>
      <c r="AZ931" s="2154"/>
      <c r="BA931" s="1508">
        <v>1331818</v>
      </c>
      <c r="BB931" s="1508">
        <v>1931818</v>
      </c>
      <c r="BC931" s="1508">
        <v>2231818</v>
      </c>
      <c r="BD931" s="1508">
        <v>431818</v>
      </c>
      <c r="BE931" s="2174"/>
      <c r="BF931" s="1229"/>
      <c r="BG931" s="1317"/>
      <c r="BH931" s="1229"/>
      <c r="BI931" s="1317"/>
      <c r="BJ931" s="1229"/>
      <c r="BK931" s="1305"/>
      <c r="BL931" s="1229"/>
      <c r="BM931" s="1229"/>
      <c r="BN931" s="1229"/>
      <c r="BO931" s="1490">
        <f t="shared" si="444"/>
        <v>0</v>
      </c>
      <c r="BP931" s="1316">
        <f t="shared" si="423"/>
        <v>13318180</v>
      </c>
      <c r="BQ931" s="1305"/>
      <c r="BS931" s="1959">
        <f t="shared" si="439"/>
        <v>0</v>
      </c>
      <c r="BT931" s="1959">
        <f t="shared" si="440"/>
        <v>0</v>
      </c>
      <c r="BU931" s="1959">
        <f t="shared" si="441"/>
        <v>5</v>
      </c>
      <c r="BV931" s="1959">
        <f t="shared" si="442"/>
        <v>5</v>
      </c>
      <c r="BW931" s="1959">
        <f t="shared" si="443"/>
        <v>13318180</v>
      </c>
    </row>
    <row r="932" spans="1:75" ht="15" customHeight="1" x14ac:dyDescent="0.25">
      <c r="A932" s="1315">
        <v>3</v>
      </c>
      <c r="B932" s="1339">
        <v>43693</v>
      </c>
      <c r="C932" s="1268">
        <f t="shared" ref="C932:C937" si="467">C931+1</f>
        <v>920</v>
      </c>
      <c r="D932" s="2265" t="s">
        <v>82</v>
      </c>
      <c r="E932" s="1266" t="s">
        <v>31</v>
      </c>
      <c r="F932" s="794">
        <v>6</v>
      </c>
      <c r="G932" s="1491">
        <f t="shared" si="462"/>
        <v>7990908</v>
      </c>
      <c r="H932" s="1268"/>
      <c r="I932" s="2605">
        <f t="shared" si="463"/>
        <v>0</v>
      </c>
      <c r="J932" s="808">
        <v>5</v>
      </c>
      <c r="K932" s="2605">
        <f t="shared" si="445"/>
        <v>11159090</v>
      </c>
      <c r="L932" s="2768"/>
      <c r="M932" s="2605">
        <f t="shared" si="464"/>
        <v>0</v>
      </c>
      <c r="N932" s="1505">
        <f t="shared" si="465"/>
        <v>11</v>
      </c>
      <c r="O932" s="1494">
        <f t="shared" si="459"/>
        <v>19149998</v>
      </c>
      <c r="P932" s="1494">
        <f t="shared" si="466"/>
        <v>440000</v>
      </c>
      <c r="Q932" s="1271"/>
      <c r="R932" s="1508">
        <v>1331818</v>
      </c>
      <c r="S932" s="1508">
        <v>1931818</v>
      </c>
      <c r="T932" s="1508">
        <v>2231818</v>
      </c>
      <c r="U932" s="1508">
        <v>431818</v>
      </c>
      <c r="V932" s="1302"/>
      <c r="W932" s="1338"/>
      <c r="X932" s="2299"/>
      <c r="Y932" s="1338"/>
      <c r="Z932" s="2450"/>
      <c r="AA932" s="1342"/>
      <c r="AB932" s="1340"/>
      <c r="AC932" s="1229"/>
      <c r="AD932" s="1229"/>
      <c r="AE932" s="1229"/>
      <c r="AF932" s="1490">
        <f t="shared" si="430"/>
        <v>0</v>
      </c>
      <c r="AG932" s="1316">
        <f t="shared" si="431"/>
        <v>19149998</v>
      </c>
      <c r="AH932" s="1305"/>
      <c r="AI932" s="1306"/>
      <c r="AJ932" s="1315"/>
      <c r="AK932" s="1339"/>
      <c r="AL932" s="1339"/>
      <c r="AM932" s="2265"/>
      <c r="AN932" s="1266"/>
      <c r="AO932" s="794"/>
      <c r="AP932" s="1491">
        <f t="shared" si="432"/>
        <v>0</v>
      </c>
      <c r="AQ932" s="1268"/>
      <c r="AR932" s="1492">
        <f t="shared" si="433"/>
        <v>0</v>
      </c>
      <c r="AS932" s="808"/>
      <c r="AT932" s="1492">
        <f t="shared" si="434"/>
        <v>0</v>
      </c>
      <c r="AU932" s="809"/>
      <c r="AV932" s="1492">
        <f t="shared" si="435"/>
        <v>0</v>
      </c>
      <c r="AW932" s="1493">
        <f t="shared" si="436"/>
        <v>0</v>
      </c>
      <c r="AX932" s="2153">
        <f t="shared" si="437"/>
        <v>0</v>
      </c>
      <c r="AY932" s="1495">
        <f t="shared" si="438"/>
        <v>0</v>
      </c>
      <c r="AZ932" s="2154"/>
      <c r="BA932" s="1508">
        <v>1331818</v>
      </c>
      <c r="BB932" s="1508">
        <v>1931818</v>
      </c>
      <c r="BC932" s="1508">
        <v>2231818</v>
      </c>
      <c r="BD932" s="1508">
        <v>431818</v>
      </c>
      <c r="BE932" s="2174"/>
      <c r="BF932" s="1229"/>
      <c r="BG932" s="1317"/>
      <c r="BH932" s="1229"/>
      <c r="BI932" s="1317"/>
      <c r="BJ932" s="1229"/>
      <c r="BK932" s="1305"/>
      <c r="BL932" s="1229"/>
      <c r="BM932" s="1229"/>
      <c r="BN932" s="1229"/>
      <c r="BO932" s="1490">
        <f t="shared" si="444"/>
        <v>0</v>
      </c>
      <c r="BP932" s="1316">
        <f t="shared" si="423"/>
        <v>19149998</v>
      </c>
      <c r="BQ932" s="1305"/>
      <c r="BS932" s="1959">
        <f t="shared" si="439"/>
        <v>6</v>
      </c>
      <c r="BT932" s="1959">
        <f t="shared" si="440"/>
        <v>0</v>
      </c>
      <c r="BU932" s="1959">
        <f t="shared" si="441"/>
        <v>5</v>
      </c>
      <c r="BV932" s="1959">
        <f t="shared" si="442"/>
        <v>0</v>
      </c>
      <c r="BW932" s="1959">
        <f t="shared" si="443"/>
        <v>19149998</v>
      </c>
    </row>
    <row r="933" spans="1:75" ht="15" customHeight="1" x14ac:dyDescent="0.25">
      <c r="A933" s="1315">
        <v>4</v>
      </c>
      <c r="B933" s="1339">
        <v>43693</v>
      </c>
      <c r="C933" s="1268">
        <f t="shared" si="467"/>
        <v>921</v>
      </c>
      <c r="D933" s="2265" t="s">
        <v>42</v>
      </c>
      <c r="E933" s="1266" t="s">
        <v>273</v>
      </c>
      <c r="F933" s="794"/>
      <c r="G933" s="1491">
        <f t="shared" si="462"/>
        <v>0</v>
      </c>
      <c r="H933" s="1268">
        <v>2</v>
      </c>
      <c r="I933" s="2605">
        <f t="shared" si="463"/>
        <v>3863636</v>
      </c>
      <c r="J933" s="808">
        <v>6</v>
      </c>
      <c r="K933" s="2605">
        <f t="shared" si="445"/>
        <v>13390908</v>
      </c>
      <c r="L933" s="2768">
        <v>2</v>
      </c>
      <c r="M933" s="2605">
        <f t="shared" si="464"/>
        <v>863636</v>
      </c>
      <c r="N933" s="1505">
        <f t="shared" si="465"/>
        <v>10</v>
      </c>
      <c r="O933" s="1494">
        <f t="shared" si="459"/>
        <v>18118180</v>
      </c>
      <c r="P933" s="1494">
        <f t="shared" si="466"/>
        <v>400000</v>
      </c>
      <c r="Q933" s="1271"/>
      <c r="R933" s="1508">
        <v>1331818</v>
      </c>
      <c r="S933" s="1508">
        <v>1931818</v>
      </c>
      <c r="T933" s="1508">
        <v>2231818</v>
      </c>
      <c r="U933" s="1508">
        <v>431818</v>
      </c>
      <c r="V933" s="1302"/>
      <c r="W933" s="1338"/>
      <c r="X933" s="2299"/>
      <c r="Y933" s="1338"/>
      <c r="Z933" s="2450"/>
      <c r="AA933" s="1342"/>
      <c r="AB933" s="1340"/>
      <c r="AC933" s="1229"/>
      <c r="AD933" s="1229"/>
      <c r="AE933" s="1229"/>
      <c r="AF933" s="1490">
        <f t="shared" si="430"/>
        <v>0</v>
      </c>
      <c r="AG933" s="1316">
        <f t="shared" si="431"/>
        <v>18118180</v>
      </c>
      <c r="AH933" s="1305"/>
      <c r="AI933" s="1306"/>
      <c r="AJ933" s="1315"/>
      <c r="AK933" s="1339"/>
      <c r="AL933" s="1339"/>
      <c r="AM933" s="2265"/>
      <c r="AN933" s="1266"/>
      <c r="AO933" s="794"/>
      <c r="AP933" s="1491">
        <f t="shared" si="432"/>
        <v>0</v>
      </c>
      <c r="AQ933" s="1268"/>
      <c r="AR933" s="1492">
        <f t="shared" si="433"/>
        <v>0</v>
      </c>
      <c r="AS933" s="808"/>
      <c r="AT933" s="1492">
        <f t="shared" si="434"/>
        <v>0</v>
      </c>
      <c r="AU933" s="809"/>
      <c r="AV933" s="1492">
        <f t="shared" si="435"/>
        <v>0</v>
      </c>
      <c r="AW933" s="1493">
        <f t="shared" si="436"/>
        <v>0</v>
      </c>
      <c r="AX933" s="2153">
        <f t="shared" si="437"/>
        <v>0</v>
      </c>
      <c r="AY933" s="1495">
        <f t="shared" si="438"/>
        <v>0</v>
      </c>
      <c r="AZ933" s="2154"/>
      <c r="BA933" s="1508">
        <v>1331818</v>
      </c>
      <c r="BB933" s="1508">
        <v>1931818</v>
      </c>
      <c r="BC933" s="1508">
        <v>2231818</v>
      </c>
      <c r="BD933" s="1508">
        <v>431818</v>
      </c>
      <c r="BE933" s="2174"/>
      <c r="BF933" s="1229"/>
      <c r="BG933" s="1317"/>
      <c r="BH933" s="1229"/>
      <c r="BI933" s="1317"/>
      <c r="BJ933" s="1229"/>
      <c r="BK933" s="1305"/>
      <c r="BL933" s="1229"/>
      <c r="BM933" s="1229"/>
      <c r="BN933" s="1229"/>
      <c r="BO933" s="1490">
        <f t="shared" si="444"/>
        <v>0</v>
      </c>
      <c r="BP933" s="1316">
        <f t="shared" si="423"/>
        <v>18118180</v>
      </c>
      <c r="BQ933" s="1305"/>
      <c r="BS933" s="1959">
        <f t="shared" si="439"/>
        <v>0</v>
      </c>
      <c r="BT933" s="1959">
        <f t="shared" si="440"/>
        <v>2</v>
      </c>
      <c r="BU933" s="1959">
        <f t="shared" si="441"/>
        <v>6</v>
      </c>
      <c r="BV933" s="1959">
        <f t="shared" si="442"/>
        <v>2</v>
      </c>
      <c r="BW933" s="1959">
        <f t="shared" si="443"/>
        <v>18118180</v>
      </c>
    </row>
    <row r="934" spans="1:75" ht="15" customHeight="1" x14ac:dyDescent="0.25">
      <c r="A934" s="1315">
        <v>5</v>
      </c>
      <c r="B934" s="1339">
        <v>43693</v>
      </c>
      <c r="C934" s="1268">
        <f t="shared" si="467"/>
        <v>922</v>
      </c>
      <c r="D934" s="2265" t="s">
        <v>50</v>
      </c>
      <c r="E934" s="1266" t="s">
        <v>273</v>
      </c>
      <c r="F934" s="794">
        <v>6</v>
      </c>
      <c r="G934" s="1491">
        <f t="shared" si="462"/>
        <v>7990908</v>
      </c>
      <c r="H934" s="1268"/>
      <c r="I934" s="2605">
        <f t="shared" si="463"/>
        <v>0</v>
      </c>
      <c r="J934" s="808">
        <v>4</v>
      </c>
      <c r="K934" s="2605">
        <f t="shared" si="445"/>
        <v>8927272</v>
      </c>
      <c r="L934" s="2768"/>
      <c r="M934" s="2605">
        <f t="shared" si="464"/>
        <v>0</v>
      </c>
      <c r="N934" s="1505">
        <f t="shared" si="465"/>
        <v>10</v>
      </c>
      <c r="O934" s="1494">
        <f t="shared" si="459"/>
        <v>16918180</v>
      </c>
      <c r="P934" s="1494">
        <f t="shared" si="466"/>
        <v>400000</v>
      </c>
      <c r="Q934" s="1271"/>
      <c r="R934" s="1508">
        <v>1331818</v>
      </c>
      <c r="S934" s="1508">
        <v>1931818</v>
      </c>
      <c r="T934" s="1508">
        <v>2231818</v>
      </c>
      <c r="U934" s="1508">
        <v>431818</v>
      </c>
      <c r="V934" s="1302"/>
      <c r="W934" s="1338"/>
      <c r="X934" s="2299"/>
      <c r="Y934" s="1338"/>
      <c r="Z934" s="2450"/>
      <c r="AA934" s="1342"/>
      <c r="AB934" s="1340"/>
      <c r="AC934" s="1229"/>
      <c r="AD934" s="1229"/>
      <c r="AE934" s="1229"/>
      <c r="AF934" s="1490">
        <f t="shared" si="430"/>
        <v>0</v>
      </c>
      <c r="AG934" s="1316">
        <f t="shared" si="431"/>
        <v>16918180</v>
      </c>
      <c r="AH934" s="1305"/>
      <c r="AI934" s="1306"/>
      <c r="AJ934" s="1315"/>
      <c r="AK934" s="1339"/>
      <c r="AL934" s="1339"/>
      <c r="AM934" s="2265"/>
      <c r="AN934" s="1266"/>
      <c r="AO934" s="794"/>
      <c r="AP934" s="1491">
        <f t="shared" si="432"/>
        <v>0</v>
      </c>
      <c r="AQ934" s="1268"/>
      <c r="AR934" s="1492">
        <f t="shared" si="433"/>
        <v>0</v>
      </c>
      <c r="AS934" s="808"/>
      <c r="AT934" s="1492">
        <f t="shared" si="434"/>
        <v>0</v>
      </c>
      <c r="AU934" s="809"/>
      <c r="AV934" s="1492">
        <f t="shared" si="435"/>
        <v>0</v>
      </c>
      <c r="AW934" s="1493">
        <f t="shared" si="436"/>
        <v>0</v>
      </c>
      <c r="AX934" s="2153">
        <f t="shared" si="437"/>
        <v>0</v>
      </c>
      <c r="AY934" s="1495">
        <f t="shared" si="438"/>
        <v>0</v>
      </c>
      <c r="AZ934" s="2154"/>
      <c r="BA934" s="1508">
        <v>1331818</v>
      </c>
      <c r="BB934" s="1508">
        <v>1931818</v>
      </c>
      <c r="BC934" s="1508">
        <v>2231818</v>
      </c>
      <c r="BD934" s="1508">
        <v>431818</v>
      </c>
      <c r="BE934" s="2174"/>
      <c r="BF934" s="1229"/>
      <c r="BG934" s="1317"/>
      <c r="BH934" s="1229"/>
      <c r="BI934" s="1317"/>
      <c r="BJ934" s="1229"/>
      <c r="BK934" s="1305"/>
      <c r="BL934" s="1229"/>
      <c r="BM934" s="1229"/>
      <c r="BN934" s="1229"/>
      <c r="BO934" s="1490">
        <f t="shared" si="444"/>
        <v>0</v>
      </c>
      <c r="BP934" s="1316">
        <f t="shared" si="423"/>
        <v>16918180</v>
      </c>
      <c r="BQ934" s="1305"/>
      <c r="BS934" s="1959">
        <f t="shared" si="439"/>
        <v>6</v>
      </c>
      <c r="BT934" s="1959">
        <f t="shared" si="440"/>
        <v>0</v>
      </c>
      <c r="BU934" s="1959">
        <f t="shared" si="441"/>
        <v>4</v>
      </c>
      <c r="BV934" s="1959">
        <f t="shared" si="442"/>
        <v>0</v>
      </c>
      <c r="BW934" s="1959">
        <f t="shared" si="443"/>
        <v>16918180</v>
      </c>
    </row>
    <row r="935" spans="1:75" ht="15" customHeight="1" x14ac:dyDescent="0.25">
      <c r="A935" s="1315">
        <v>6</v>
      </c>
      <c r="B935" s="1339">
        <v>43693</v>
      </c>
      <c r="C935" s="1268">
        <f t="shared" si="467"/>
        <v>923</v>
      </c>
      <c r="D935" s="2265" t="s">
        <v>39</v>
      </c>
      <c r="E935" s="1266" t="s">
        <v>273</v>
      </c>
      <c r="F935" s="794">
        <v>7</v>
      </c>
      <c r="G935" s="1491">
        <f t="shared" si="462"/>
        <v>9322726</v>
      </c>
      <c r="H935" s="1268">
        <v>1</v>
      </c>
      <c r="I935" s="2605">
        <f t="shared" si="463"/>
        <v>1931818</v>
      </c>
      <c r="J935" s="808">
        <v>2</v>
      </c>
      <c r="K935" s="2605">
        <f t="shared" si="445"/>
        <v>4463636</v>
      </c>
      <c r="L935" s="2768">
        <v>1</v>
      </c>
      <c r="M935" s="2605">
        <f t="shared" si="464"/>
        <v>431818</v>
      </c>
      <c r="N935" s="1505">
        <f t="shared" si="465"/>
        <v>11</v>
      </c>
      <c r="O935" s="1494">
        <f t="shared" si="459"/>
        <v>16149998</v>
      </c>
      <c r="P935" s="1494">
        <f t="shared" si="466"/>
        <v>440000</v>
      </c>
      <c r="Q935" s="1271"/>
      <c r="R935" s="1508">
        <v>1331818</v>
      </c>
      <c r="S935" s="1508">
        <v>1931818</v>
      </c>
      <c r="T935" s="1508">
        <v>2231818</v>
      </c>
      <c r="U935" s="1508">
        <v>431818</v>
      </c>
      <c r="V935" s="1302"/>
      <c r="W935" s="1338"/>
      <c r="X935" s="2299"/>
      <c r="Y935" s="1338"/>
      <c r="Z935" s="2450"/>
      <c r="AA935" s="1342"/>
      <c r="AB935" s="1340"/>
      <c r="AC935" s="1229"/>
      <c r="AD935" s="1229"/>
      <c r="AE935" s="1229"/>
      <c r="AF935" s="1490">
        <f t="shared" si="430"/>
        <v>0</v>
      </c>
      <c r="AG935" s="1316">
        <f t="shared" si="431"/>
        <v>16149998</v>
      </c>
      <c r="AH935" s="1305"/>
      <c r="AI935" s="1306"/>
      <c r="AJ935" s="1315"/>
      <c r="AK935" s="1339"/>
      <c r="AL935" s="1339"/>
      <c r="AM935" s="2265"/>
      <c r="AN935" s="1266"/>
      <c r="AO935" s="794"/>
      <c r="AP935" s="1491">
        <f t="shared" si="432"/>
        <v>0</v>
      </c>
      <c r="AQ935" s="1268"/>
      <c r="AR935" s="1492">
        <f t="shared" si="433"/>
        <v>0</v>
      </c>
      <c r="AS935" s="808"/>
      <c r="AT935" s="1492">
        <f t="shared" si="434"/>
        <v>0</v>
      </c>
      <c r="AU935" s="809"/>
      <c r="AV935" s="1492">
        <f t="shared" si="435"/>
        <v>0</v>
      </c>
      <c r="AW935" s="1493">
        <f t="shared" si="436"/>
        <v>0</v>
      </c>
      <c r="AX935" s="2153">
        <f t="shared" si="437"/>
        <v>0</v>
      </c>
      <c r="AY935" s="1495">
        <f t="shared" si="438"/>
        <v>0</v>
      </c>
      <c r="AZ935" s="2154"/>
      <c r="BA935" s="1508">
        <v>1331818</v>
      </c>
      <c r="BB935" s="1508">
        <v>1931818</v>
      </c>
      <c r="BC935" s="1508">
        <v>2231818</v>
      </c>
      <c r="BD935" s="1508">
        <v>431818</v>
      </c>
      <c r="BE935" s="2174"/>
      <c r="BF935" s="1229"/>
      <c r="BG935" s="1317"/>
      <c r="BH935" s="1229"/>
      <c r="BI935" s="1317"/>
      <c r="BJ935" s="1229"/>
      <c r="BK935" s="1305"/>
      <c r="BL935" s="1229"/>
      <c r="BM935" s="1229"/>
      <c r="BN935" s="1229"/>
      <c r="BO935" s="1490">
        <f t="shared" si="444"/>
        <v>0</v>
      </c>
      <c r="BP935" s="1316">
        <f t="shared" si="423"/>
        <v>16149998</v>
      </c>
      <c r="BQ935" s="1305"/>
      <c r="BS935" s="1959">
        <f t="shared" si="439"/>
        <v>7</v>
      </c>
      <c r="BT935" s="1959">
        <f t="shared" si="440"/>
        <v>1</v>
      </c>
      <c r="BU935" s="1959">
        <f t="shared" si="441"/>
        <v>2</v>
      </c>
      <c r="BV935" s="1959">
        <f t="shared" si="442"/>
        <v>1</v>
      </c>
      <c r="BW935" s="1959">
        <f t="shared" si="443"/>
        <v>16149998</v>
      </c>
    </row>
    <row r="936" spans="1:75" ht="15" customHeight="1" x14ac:dyDescent="0.25">
      <c r="A936" s="1315">
        <v>7</v>
      </c>
      <c r="B936" s="1339">
        <v>43693</v>
      </c>
      <c r="C936" s="1268">
        <f t="shared" si="467"/>
        <v>924</v>
      </c>
      <c r="D936" s="2265" t="s">
        <v>59</v>
      </c>
      <c r="E936" s="1266" t="s">
        <v>57</v>
      </c>
      <c r="F936" s="794">
        <v>3</v>
      </c>
      <c r="G936" s="1491">
        <f t="shared" si="462"/>
        <v>3995454</v>
      </c>
      <c r="H936" s="1268"/>
      <c r="I936" s="2605">
        <f t="shared" si="463"/>
        <v>0</v>
      </c>
      <c r="J936" s="808">
        <v>2</v>
      </c>
      <c r="K936" s="2605">
        <f t="shared" si="445"/>
        <v>4463636</v>
      </c>
      <c r="L936" s="2768"/>
      <c r="M936" s="2605">
        <f t="shared" si="464"/>
        <v>0</v>
      </c>
      <c r="N936" s="1505">
        <f t="shared" si="465"/>
        <v>5</v>
      </c>
      <c r="O936" s="1494">
        <f t="shared" si="459"/>
        <v>8459090</v>
      </c>
      <c r="P936" s="1494">
        <f t="shared" si="466"/>
        <v>200000</v>
      </c>
      <c r="Q936" s="1271"/>
      <c r="R936" s="1508">
        <v>1331818</v>
      </c>
      <c r="S936" s="1508">
        <v>1931818</v>
      </c>
      <c r="T936" s="1508">
        <v>2231818</v>
      </c>
      <c r="U936" s="1508">
        <v>431818</v>
      </c>
      <c r="V936" s="1302"/>
      <c r="W936" s="1338"/>
      <c r="X936" s="2299"/>
      <c r="Y936" s="1338"/>
      <c r="Z936" s="2450"/>
      <c r="AA936" s="1342"/>
      <c r="AB936" s="1340"/>
      <c r="AC936" s="1229"/>
      <c r="AD936" s="1229"/>
      <c r="AE936" s="1229"/>
      <c r="AF936" s="1490">
        <f t="shared" si="430"/>
        <v>0</v>
      </c>
      <c r="AG936" s="1316">
        <f t="shared" si="431"/>
        <v>8459090</v>
      </c>
      <c r="AH936" s="1305"/>
      <c r="AI936" s="1306"/>
      <c r="AJ936" s="1315"/>
      <c r="AK936" s="1339"/>
      <c r="AL936" s="1339"/>
      <c r="AM936" s="2265"/>
      <c r="AN936" s="1266"/>
      <c r="AO936" s="794"/>
      <c r="AP936" s="1491">
        <f t="shared" si="432"/>
        <v>0</v>
      </c>
      <c r="AQ936" s="1268"/>
      <c r="AR936" s="1492">
        <f t="shared" si="433"/>
        <v>0</v>
      </c>
      <c r="AS936" s="808"/>
      <c r="AT936" s="1492">
        <f t="shared" si="434"/>
        <v>0</v>
      </c>
      <c r="AU936" s="809"/>
      <c r="AV936" s="1492">
        <f t="shared" si="435"/>
        <v>0</v>
      </c>
      <c r="AW936" s="1493">
        <f t="shared" si="436"/>
        <v>0</v>
      </c>
      <c r="AX936" s="2153">
        <f t="shared" si="437"/>
        <v>0</v>
      </c>
      <c r="AY936" s="1495">
        <f t="shared" si="438"/>
        <v>0</v>
      </c>
      <c r="AZ936" s="2154"/>
      <c r="BA936" s="1508">
        <v>1331818</v>
      </c>
      <c r="BB936" s="1508">
        <v>1931818</v>
      </c>
      <c r="BC936" s="1508">
        <v>2231818</v>
      </c>
      <c r="BD936" s="1508">
        <v>431818</v>
      </c>
      <c r="BE936" s="2174"/>
      <c r="BF936" s="1229"/>
      <c r="BG936" s="1317"/>
      <c r="BH936" s="1229"/>
      <c r="BI936" s="1317"/>
      <c r="BJ936" s="1229"/>
      <c r="BK936" s="1305"/>
      <c r="BL936" s="1229"/>
      <c r="BM936" s="1229"/>
      <c r="BN936" s="1229"/>
      <c r="BO936" s="1490">
        <f t="shared" si="444"/>
        <v>0</v>
      </c>
      <c r="BP936" s="1316">
        <f t="shared" si="423"/>
        <v>8459090</v>
      </c>
      <c r="BQ936" s="1305"/>
      <c r="BS936" s="1959">
        <f t="shared" si="439"/>
        <v>3</v>
      </c>
      <c r="BT936" s="1959">
        <f t="shared" si="440"/>
        <v>0</v>
      </c>
      <c r="BU936" s="1959">
        <f t="shared" si="441"/>
        <v>2</v>
      </c>
      <c r="BV936" s="1959">
        <f t="shared" si="442"/>
        <v>0</v>
      </c>
      <c r="BW936" s="1959">
        <f t="shared" si="443"/>
        <v>8459090</v>
      </c>
    </row>
    <row r="937" spans="1:75" ht="15" customHeight="1" x14ac:dyDescent="0.25">
      <c r="A937" s="1315">
        <v>8</v>
      </c>
      <c r="B937" s="1339">
        <v>43693</v>
      </c>
      <c r="C937" s="1268">
        <f t="shared" si="467"/>
        <v>925</v>
      </c>
      <c r="D937" s="2265" t="s">
        <v>58</v>
      </c>
      <c r="E937" s="1266" t="s">
        <v>57</v>
      </c>
      <c r="F937" s="794">
        <v>3</v>
      </c>
      <c r="G937" s="1491">
        <f t="shared" si="462"/>
        <v>3995454</v>
      </c>
      <c r="H937" s="1268"/>
      <c r="I937" s="2605">
        <f t="shared" si="463"/>
        <v>0</v>
      </c>
      <c r="J937" s="808">
        <v>0</v>
      </c>
      <c r="K937" s="2605">
        <f t="shared" si="445"/>
        <v>0</v>
      </c>
      <c r="L937" s="2768"/>
      <c r="M937" s="2605">
        <f t="shared" si="464"/>
        <v>0</v>
      </c>
      <c r="N937" s="1505">
        <f t="shared" si="465"/>
        <v>3</v>
      </c>
      <c r="O937" s="1494">
        <f t="shared" si="459"/>
        <v>3995454</v>
      </c>
      <c r="P937" s="1494">
        <f t="shared" si="466"/>
        <v>120000</v>
      </c>
      <c r="Q937" s="1271"/>
      <c r="R937" s="1508">
        <v>1331818</v>
      </c>
      <c r="S937" s="1508">
        <v>1931818</v>
      </c>
      <c r="T937" s="1508">
        <v>2231818</v>
      </c>
      <c r="U937" s="1508">
        <v>431818</v>
      </c>
      <c r="V937" s="1302"/>
      <c r="W937" s="1338"/>
      <c r="X937" s="2299"/>
      <c r="Y937" s="1338"/>
      <c r="Z937" s="2450"/>
      <c r="AA937" s="1342"/>
      <c r="AB937" s="1340"/>
      <c r="AC937" s="1229"/>
      <c r="AD937" s="1229"/>
      <c r="AE937" s="1229"/>
      <c r="AF937" s="1490">
        <f t="shared" si="430"/>
        <v>0</v>
      </c>
      <c r="AG937" s="1316">
        <f t="shared" si="431"/>
        <v>3995454</v>
      </c>
      <c r="AH937" s="1305"/>
      <c r="AI937" s="1306"/>
      <c r="AJ937" s="1315"/>
      <c r="AK937" s="1339"/>
      <c r="AL937" s="1339"/>
      <c r="AM937" s="2265"/>
      <c r="AN937" s="1266"/>
      <c r="AO937" s="794"/>
      <c r="AP937" s="1491">
        <f t="shared" si="432"/>
        <v>0</v>
      </c>
      <c r="AQ937" s="1268"/>
      <c r="AR937" s="1492">
        <f t="shared" si="433"/>
        <v>0</v>
      </c>
      <c r="AS937" s="808"/>
      <c r="AT937" s="1492">
        <f t="shared" si="434"/>
        <v>0</v>
      </c>
      <c r="AU937" s="809"/>
      <c r="AV937" s="1492">
        <f t="shared" si="435"/>
        <v>0</v>
      </c>
      <c r="AW937" s="1493">
        <f t="shared" si="436"/>
        <v>0</v>
      </c>
      <c r="AX937" s="2153">
        <f t="shared" si="437"/>
        <v>0</v>
      </c>
      <c r="AY937" s="1495">
        <f t="shared" si="438"/>
        <v>0</v>
      </c>
      <c r="AZ937" s="2154"/>
      <c r="BA937" s="1508">
        <v>1331818</v>
      </c>
      <c r="BB937" s="1508">
        <v>1931818</v>
      </c>
      <c r="BC937" s="1508">
        <v>2231818</v>
      </c>
      <c r="BD937" s="1508">
        <v>431818</v>
      </c>
      <c r="BE937" s="2174"/>
      <c r="BF937" s="1229"/>
      <c r="BG937" s="1317"/>
      <c r="BH937" s="1229"/>
      <c r="BI937" s="1317"/>
      <c r="BJ937" s="1229"/>
      <c r="BK937" s="1305"/>
      <c r="BL937" s="1229"/>
      <c r="BM937" s="1229"/>
      <c r="BN937" s="1229"/>
      <c r="BO937" s="1490">
        <f t="shared" si="444"/>
        <v>0</v>
      </c>
      <c r="BP937" s="1316">
        <f t="shared" si="423"/>
        <v>3995454</v>
      </c>
      <c r="BQ937" s="1305"/>
      <c r="BS937" s="1959">
        <f t="shared" si="439"/>
        <v>3</v>
      </c>
      <c r="BT937" s="1959">
        <f t="shared" si="440"/>
        <v>0</v>
      </c>
      <c r="BU937" s="1959">
        <f t="shared" si="441"/>
        <v>0</v>
      </c>
      <c r="BV937" s="1959">
        <f t="shared" si="442"/>
        <v>0</v>
      </c>
      <c r="BW937" s="1959">
        <f t="shared" si="443"/>
        <v>3995454</v>
      </c>
    </row>
    <row r="938" spans="1:75" ht="15" customHeight="1" x14ac:dyDescent="0.25">
      <c r="A938" s="1315">
        <v>9</v>
      </c>
      <c r="B938" s="1339">
        <v>43693</v>
      </c>
      <c r="C938" s="1268">
        <v>926</v>
      </c>
      <c r="D938" s="2265" t="s">
        <v>36</v>
      </c>
      <c r="E938" s="1266" t="s">
        <v>273</v>
      </c>
      <c r="F938" s="794">
        <v>5</v>
      </c>
      <c r="G938" s="1491">
        <f t="shared" si="462"/>
        <v>6659090</v>
      </c>
      <c r="H938" s="1268"/>
      <c r="I938" s="2605">
        <f t="shared" si="463"/>
        <v>0</v>
      </c>
      <c r="J938" s="808">
        <v>5</v>
      </c>
      <c r="K938" s="2605">
        <f t="shared" si="445"/>
        <v>11159090</v>
      </c>
      <c r="L938" s="2768"/>
      <c r="M938" s="2605">
        <f t="shared" si="464"/>
        <v>0</v>
      </c>
      <c r="N938" s="1505">
        <f>F938+H938+J938+L938</f>
        <v>10</v>
      </c>
      <c r="O938" s="1494">
        <f t="shared" si="459"/>
        <v>17818180</v>
      </c>
      <c r="P938" s="1494">
        <f>+N938*40000</f>
        <v>400000</v>
      </c>
      <c r="Q938" s="1271"/>
      <c r="R938" s="1508">
        <v>1331818</v>
      </c>
      <c r="S938" s="1508">
        <v>1931818</v>
      </c>
      <c r="T938" s="1508">
        <v>2231818</v>
      </c>
      <c r="U938" s="1508">
        <v>431818</v>
      </c>
      <c r="V938" s="1302"/>
      <c r="W938" s="1338"/>
      <c r="X938" s="2299"/>
      <c r="Y938" s="1338"/>
      <c r="Z938" s="2450"/>
      <c r="AA938" s="1342"/>
      <c r="AB938" s="1340"/>
      <c r="AC938" s="1229"/>
      <c r="AD938" s="1229"/>
      <c r="AE938" s="1229"/>
      <c r="AF938" s="1490">
        <f t="shared" si="430"/>
        <v>0</v>
      </c>
      <c r="AG938" s="1316">
        <f t="shared" si="431"/>
        <v>17818180</v>
      </c>
      <c r="AH938" s="1497"/>
      <c r="AI938" s="1307"/>
      <c r="AJ938" s="1315"/>
      <c r="AK938" s="1339"/>
      <c r="AL938" s="1339"/>
      <c r="AM938" s="2265"/>
      <c r="AN938" s="1266"/>
      <c r="AO938" s="794"/>
      <c r="AP938" s="1491">
        <f t="shared" si="432"/>
        <v>0</v>
      </c>
      <c r="AQ938" s="1268"/>
      <c r="AR938" s="1492">
        <f t="shared" si="433"/>
        <v>0</v>
      </c>
      <c r="AS938" s="808"/>
      <c r="AT938" s="1492">
        <f t="shared" si="434"/>
        <v>0</v>
      </c>
      <c r="AU938" s="809"/>
      <c r="AV938" s="1492">
        <f t="shared" si="435"/>
        <v>0</v>
      </c>
      <c r="AW938" s="1493">
        <f t="shared" si="436"/>
        <v>0</v>
      </c>
      <c r="AX938" s="2153">
        <f t="shared" si="437"/>
        <v>0</v>
      </c>
      <c r="AY938" s="1495">
        <f t="shared" si="438"/>
        <v>0</v>
      </c>
      <c r="AZ938" s="1313"/>
      <c r="BA938" s="1508">
        <v>1331818</v>
      </c>
      <c r="BB938" s="1508">
        <v>1931818</v>
      </c>
      <c r="BC938" s="1508">
        <v>2231818</v>
      </c>
      <c r="BD938" s="1508">
        <v>431818</v>
      </c>
      <c r="BE938" s="2174"/>
      <c r="BF938" s="1229"/>
      <c r="BG938" s="1317"/>
      <c r="BH938" s="1229"/>
      <c r="BI938" s="1317"/>
      <c r="BJ938" s="1229"/>
      <c r="BK938" s="1305"/>
      <c r="BL938" s="1229"/>
      <c r="BM938" s="1229"/>
      <c r="BN938" s="1229"/>
      <c r="BO938" s="1490">
        <f t="shared" si="444"/>
        <v>0</v>
      </c>
      <c r="BP938" s="1316">
        <f t="shared" si="423"/>
        <v>17818180</v>
      </c>
      <c r="BQ938" s="1305"/>
      <c r="BS938" s="1959">
        <f t="shared" si="439"/>
        <v>5</v>
      </c>
      <c r="BT938" s="1959">
        <f t="shared" si="440"/>
        <v>0</v>
      </c>
      <c r="BU938" s="1959">
        <f t="shared" si="441"/>
        <v>5</v>
      </c>
      <c r="BV938" s="1959">
        <f t="shared" si="442"/>
        <v>0</v>
      </c>
      <c r="BW938" s="1959">
        <f t="shared" si="443"/>
        <v>17818180</v>
      </c>
    </row>
    <row r="939" spans="1:75" ht="15" customHeight="1" x14ac:dyDescent="0.25">
      <c r="A939" s="1315">
        <v>10</v>
      </c>
      <c r="B939" s="1339">
        <v>43693</v>
      </c>
      <c r="C939" s="1268">
        <f>C938+1</f>
        <v>927</v>
      </c>
      <c r="D939" s="2265" t="s">
        <v>71</v>
      </c>
      <c r="E939" s="1266" t="s">
        <v>57</v>
      </c>
      <c r="F939" s="794">
        <v>4</v>
      </c>
      <c r="G939" s="1491">
        <f t="shared" si="462"/>
        <v>5327272</v>
      </c>
      <c r="H939" s="1268"/>
      <c r="I939" s="2605">
        <f t="shared" si="463"/>
        <v>0</v>
      </c>
      <c r="J939" s="808">
        <v>2</v>
      </c>
      <c r="K939" s="2605">
        <f t="shared" si="445"/>
        <v>4463636</v>
      </c>
      <c r="L939" s="2768"/>
      <c r="M939" s="2605">
        <f t="shared" si="464"/>
        <v>0</v>
      </c>
      <c r="N939" s="1505">
        <f t="shared" ref="N939:N941" si="468">F939+H939+J939+L939</f>
        <v>6</v>
      </c>
      <c r="O939" s="1494">
        <f t="shared" si="459"/>
        <v>9790908</v>
      </c>
      <c r="P939" s="1494">
        <f t="shared" ref="P939:P941" si="469">+N939*40000</f>
        <v>240000</v>
      </c>
      <c r="Q939" s="1271"/>
      <c r="R939" s="1508">
        <v>1331818</v>
      </c>
      <c r="S939" s="1508">
        <v>1931818</v>
      </c>
      <c r="T939" s="1508">
        <v>2231818</v>
      </c>
      <c r="U939" s="1508">
        <v>431818</v>
      </c>
      <c r="V939" s="1302"/>
      <c r="W939" s="1338"/>
      <c r="X939" s="2299"/>
      <c r="Y939" s="1338"/>
      <c r="Z939" s="2450"/>
      <c r="AA939" s="1342"/>
      <c r="AB939" s="1340"/>
      <c r="AC939" s="1229"/>
      <c r="AD939" s="1229"/>
      <c r="AE939" s="1229"/>
      <c r="AF939" s="1490">
        <f t="shared" si="430"/>
        <v>0</v>
      </c>
      <c r="AG939" s="1316">
        <f t="shared" si="431"/>
        <v>9790908</v>
      </c>
      <c r="AH939" s="1497"/>
      <c r="AI939" s="1307"/>
      <c r="AJ939" s="1315"/>
      <c r="AK939" s="1339"/>
      <c r="AL939" s="1339"/>
      <c r="AM939" s="2265"/>
      <c r="AN939" s="1266"/>
      <c r="AO939" s="794"/>
      <c r="AP939" s="1491">
        <f t="shared" si="432"/>
        <v>0</v>
      </c>
      <c r="AQ939" s="1268"/>
      <c r="AR939" s="1492">
        <f t="shared" si="433"/>
        <v>0</v>
      </c>
      <c r="AS939" s="808"/>
      <c r="AT939" s="1492">
        <f t="shared" si="434"/>
        <v>0</v>
      </c>
      <c r="AU939" s="809"/>
      <c r="AV939" s="1492">
        <f t="shared" si="435"/>
        <v>0</v>
      </c>
      <c r="AW939" s="1493">
        <f t="shared" si="436"/>
        <v>0</v>
      </c>
      <c r="AX939" s="2153">
        <f t="shared" si="437"/>
        <v>0</v>
      </c>
      <c r="AY939" s="1495">
        <f t="shared" si="438"/>
        <v>0</v>
      </c>
      <c r="AZ939" s="1313"/>
      <c r="BA939" s="1508">
        <v>1331818</v>
      </c>
      <c r="BB939" s="1508">
        <v>1931818</v>
      </c>
      <c r="BC939" s="1508">
        <v>2231818</v>
      </c>
      <c r="BD939" s="1508">
        <v>431818</v>
      </c>
      <c r="BE939" s="2174"/>
      <c r="BF939" s="1229"/>
      <c r="BG939" s="1317"/>
      <c r="BH939" s="1229"/>
      <c r="BI939" s="1317"/>
      <c r="BJ939" s="1229"/>
      <c r="BK939" s="1305"/>
      <c r="BL939" s="1229"/>
      <c r="BM939" s="1229"/>
      <c r="BN939" s="1229"/>
      <c r="BO939" s="1490">
        <f t="shared" si="444"/>
        <v>0</v>
      </c>
      <c r="BP939" s="1316">
        <f t="shared" si="423"/>
        <v>9790908</v>
      </c>
      <c r="BQ939" s="1305"/>
      <c r="BS939" s="1959">
        <f t="shared" si="439"/>
        <v>4</v>
      </c>
      <c r="BT939" s="1959">
        <f t="shared" si="440"/>
        <v>0</v>
      </c>
      <c r="BU939" s="1959">
        <f t="shared" si="441"/>
        <v>2</v>
      </c>
      <c r="BV939" s="1959">
        <f t="shared" si="442"/>
        <v>0</v>
      </c>
      <c r="BW939" s="1959">
        <f t="shared" si="443"/>
        <v>9790908</v>
      </c>
    </row>
    <row r="940" spans="1:75" ht="15" customHeight="1" x14ac:dyDescent="0.25">
      <c r="A940" s="1315">
        <v>11</v>
      </c>
      <c r="B940" s="1339">
        <v>43693</v>
      </c>
      <c r="C940" s="1268">
        <f t="shared" ref="C940:C941" si="470">C939+1</f>
        <v>928</v>
      </c>
      <c r="D940" s="2265" t="s">
        <v>74</v>
      </c>
      <c r="E940" s="1266" t="s">
        <v>57</v>
      </c>
      <c r="F940" s="794">
        <v>5</v>
      </c>
      <c r="G940" s="1491">
        <f t="shared" si="462"/>
        <v>6659090</v>
      </c>
      <c r="H940" s="1268"/>
      <c r="I940" s="2605">
        <f t="shared" si="463"/>
        <v>0</v>
      </c>
      <c r="J940" s="808">
        <v>1</v>
      </c>
      <c r="K940" s="2605">
        <f t="shared" si="445"/>
        <v>2231818</v>
      </c>
      <c r="L940" s="2768"/>
      <c r="M940" s="2605">
        <f t="shared" si="464"/>
        <v>0</v>
      </c>
      <c r="N940" s="1505">
        <f t="shared" si="468"/>
        <v>6</v>
      </c>
      <c r="O940" s="1494">
        <f t="shared" si="459"/>
        <v>8890908</v>
      </c>
      <c r="P940" s="1494">
        <f t="shared" si="469"/>
        <v>240000</v>
      </c>
      <c r="Q940" s="1271"/>
      <c r="R940" s="1508">
        <v>1331818</v>
      </c>
      <c r="S940" s="1508">
        <v>1931818</v>
      </c>
      <c r="T940" s="1508">
        <v>2231818</v>
      </c>
      <c r="U940" s="1508">
        <v>431818</v>
      </c>
      <c r="V940" s="1302"/>
      <c r="W940" s="1338"/>
      <c r="X940" s="2299"/>
      <c r="Y940" s="1338"/>
      <c r="Z940" s="2450"/>
      <c r="AA940" s="1342"/>
      <c r="AB940" s="1340"/>
      <c r="AC940" s="1229"/>
      <c r="AD940" s="1229"/>
      <c r="AE940" s="1229"/>
      <c r="AF940" s="1490">
        <f t="shared" si="430"/>
        <v>0</v>
      </c>
      <c r="AG940" s="1316">
        <f t="shared" si="431"/>
        <v>8890908</v>
      </c>
      <c r="AH940" s="1305"/>
      <c r="AI940" s="1307"/>
      <c r="AJ940" s="1315"/>
      <c r="AK940" s="1339"/>
      <c r="AL940" s="1339"/>
      <c r="AM940" s="2265"/>
      <c r="AN940" s="1266"/>
      <c r="AO940" s="794"/>
      <c r="AP940" s="1491">
        <f t="shared" si="432"/>
        <v>0</v>
      </c>
      <c r="AQ940" s="1268"/>
      <c r="AR940" s="1492">
        <f t="shared" si="433"/>
        <v>0</v>
      </c>
      <c r="AS940" s="808"/>
      <c r="AT940" s="1492">
        <f t="shared" si="434"/>
        <v>0</v>
      </c>
      <c r="AU940" s="809"/>
      <c r="AV940" s="1492">
        <f t="shared" si="435"/>
        <v>0</v>
      </c>
      <c r="AW940" s="1493">
        <f t="shared" si="436"/>
        <v>0</v>
      </c>
      <c r="AX940" s="2153">
        <f t="shared" si="437"/>
        <v>0</v>
      </c>
      <c r="AY940" s="1495">
        <f t="shared" si="438"/>
        <v>0</v>
      </c>
      <c r="AZ940" s="1313"/>
      <c r="BA940" s="1508">
        <v>1331818</v>
      </c>
      <c r="BB940" s="1508">
        <v>1931818</v>
      </c>
      <c r="BC940" s="1508">
        <v>2231818</v>
      </c>
      <c r="BD940" s="1508">
        <v>431818</v>
      </c>
      <c r="BE940" s="2174"/>
      <c r="BF940" s="1229"/>
      <c r="BG940" s="1317"/>
      <c r="BH940" s="1229"/>
      <c r="BI940" s="1317"/>
      <c r="BJ940" s="1229"/>
      <c r="BK940" s="1305"/>
      <c r="BL940" s="1229"/>
      <c r="BM940" s="1229"/>
      <c r="BN940" s="1229"/>
      <c r="BO940" s="1490">
        <f t="shared" si="444"/>
        <v>0</v>
      </c>
      <c r="BP940" s="1316">
        <f t="shared" si="423"/>
        <v>8890908</v>
      </c>
      <c r="BQ940" s="1305"/>
      <c r="BS940" s="1959">
        <f t="shared" si="439"/>
        <v>5</v>
      </c>
      <c r="BT940" s="1959">
        <f t="shared" si="440"/>
        <v>0</v>
      </c>
      <c r="BU940" s="1959">
        <f t="shared" si="441"/>
        <v>1</v>
      </c>
      <c r="BV940" s="1959">
        <f t="shared" si="442"/>
        <v>0</v>
      </c>
      <c r="BW940" s="1959">
        <f t="shared" si="443"/>
        <v>8890908</v>
      </c>
    </row>
    <row r="941" spans="1:75" ht="15" customHeight="1" x14ac:dyDescent="0.25">
      <c r="A941" s="1315">
        <v>12</v>
      </c>
      <c r="B941" s="1339">
        <v>43693</v>
      </c>
      <c r="C941" s="1268">
        <f t="shared" si="470"/>
        <v>929</v>
      </c>
      <c r="D941" s="2265" t="s">
        <v>101</v>
      </c>
      <c r="E941" s="1266" t="s">
        <v>88</v>
      </c>
      <c r="F941" s="794">
        <v>6</v>
      </c>
      <c r="G941" s="1491">
        <f t="shared" si="462"/>
        <v>7990908</v>
      </c>
      <c r="H941" s="1268"/>
      <c r="I941" s="2605">
        <f t="shared" si="463"/>
        <v>0</v>
      </c>
      <c r="J941" s="808">
        <v>4</v>
      </c>
      <c r="K941" s="2605">
        <f t="shared" si="445"/>
        <v>8927272</v>
      </c>
      <c r="L941" s="2768"/>
      <c r="M941" s="2605">
        <f t="shared" si="464"/>
        <v>0</v>
      </c>
      <c r="N941" s="1505">
        <f t="shared" si="468"/>
        <v>10</v>
      </c>
      <c r="O941" s="1494">
        <f t="shared" si="459"/>
        <v>16918180</v>
      </c>
      <c r="P941" s="1494">
        <f t="shared" si="469"/>
        <v>400000</v>
      </c>
      <c r="Q941" s="1271"/>
      <c r="R941" s="1508">
        <v>1331818</v>
      </c>
      <c r="S941" s="1508">
        <v>1931818</v>
      </c>
      <c r="T941" s="1508">
        <v>2231818</v>
      </c>
      <c r="U941" s="1508">
        <v>431818</v>
      </c>
      <c r="V941" s="1302"/>
      <c r="W941" s="1338"/>
      <c r="X941" s="2299"/>
      <c r="Y941" s="1338"/>
      <c r="Z941" s="2450"/>
      <c r="AA941" s="1342"/>
      <c r="AB941" s="1340"/>
      <c r="AC941" s="1229"/>
      <c r="AD941" s="1229"/>
      <c r="AE941" s="1229"/>
      <c r="AF941" s="1490">
        <f t="shared" si="430"/>
        <v>0</v>
      </c>
      <c r="AG941" s="1316">
        <f t="shared" si="431"/>
        <v>16918180</v>
      </c>
      <c r="AH941" s="1305"/>
      <c r="AI941" s="1307"/>
      <c r="AJ941" s="1315"/>
      <c r="AK941" s="1339"/>
      <c r="AL941" s="1339"/>
      <c r="AM941" s="2265"/>
      <c r="AN941" s="1266"/>
      <c r="AO941" s="794"/>
      <c r="AP941" s="1491">
        <f t="shared" si="432"/>
        <v>0</v>
      </c>
      <c r="AQ941" s="1268"/>
      <c r="AR941" s="1492">
        <f t="shared" si="433"/>
        <v>0</v>
      </c>
      <c r="AS941" s="808"/>
      <c r="AT941" s="1492">
        <f t="shared" si="434"/>
        <v>0</v>
      </c>
      <c r="AU941" s="809"/>
      <c r="AV941" s="1492">
        <f t="shared" si="435"/>
        <v>0</v>
      </c>
      <c r="AW941" s="1493">
        <f t="shared" si="436"/>
        <v>0</v>
      </c>
      <c r="AX941" s="2153">
        <f t="shared" si="437"/>
        <v>0</v>
      </c>
      <c r="AY941" s="1495">
        <f t="shared" si="438"/>
        <v>0</v>
      </c>
      <c r="AZ941" s="1313"/>
      <c r="BA941" s="1508">
        <v>1331818</v>
      </c>
      <c r="BB941" s="1508">
        <v>1931818</v>
      </c>
      <c r="BC941" s="1508">
        <v>2231818</v>
      </c>
      <c r="BD941" s="1508">
        <v>431818</v>
      </c>
      <c r="BE941" s="2174"/>
      <c r="BF941" s="1229"/>
      <c r="BG941" s="1317"/>
      <c r="BH941" s="1229"/>
      <c r="BI941" s="1317"/>
      <c r="BJ941" s="1229"/>
      <c r="BK941" s="1305"/>
      <c r="BL941" s="1229"/>
      <c r="BM941" s="1229"/>
      <c r="BN941" s="1229"/>
      <c r="BO941" s="1490">
        <f t="shared" si="444"/>
        <v>0</v>
      </c>
      <c r="BP941" s="1316">
        <f t="shared" si="423"/>
        <v>16918180</v>
      </c>
      <c r="BQ941" s="1305"/>
      <c r="BS941" s="1959">
        <f t="shared" si="439"/>
        <v>6</v>
      </c>
      <c r="BT941" s="1959">
        <f t="shared" si="440"/>
        <v>0</v>
      </c>
      <c r="BU941" s="1959">
        <f t="shared" si="441"/>
        <v>4</v>
      </c>
      <c r="BV941" s="1959">
        <f t="shared" si="442"/>
        <v>0</v>
      </c>
      <c r="BW941" s="1959">
        <f t="shared" si="443"/>
        <v>16918180</v>
      </c>
    </row>
    <row r="942" spans="1:75" ht="15" customHeight="1" x14ac:dyDescent="0.25">
      <c r="A942" s="1315">
        <v>1</v>
      </c>
      <c r="B942" s="1339">
        <v>43696</v>
      </c>
      <c r="C942" s="1268">
        <v>933</v>
      </c>
      <c r="D942" s="2265" t="s">
        <v>299</v>
      </c>
      <c r="E942" s="1266"/>
      <c r="F942" s="794">
        <v>4</v>
      </c>
      <c r="G942" s="1491">
        <f t="shared" si="462"/>
        <v>5327272</v>
      </c>
      <c r="H942" s="1268">
        <v>1</v>
      </c>
      <c r="I942" s="2605">
        <f t="shared" si="463"/>
        <v>1931818</v>
      </c>
      <c r="J942" s="808">
        <v>5</v>
      </c>
      <c r="K942" s="2605">
        <f t="shared" si="445"/>
        <v>11159090</v>
      </c>
      <c r="L942" s="2768"/>
      <c r="M942" s="2605">
        <f t="shared" si="464"/>
        <v>0</v>
      </c>
      <c r="N942" s="1505">
        <f>F942+H942+J942+L942</f>
        <v>10</v>
      </c>
      <c r="O942" s="1494">
        <f t="shared" si="459"/>
        <v>18418180</v>
      </c>
      <c r="P942" s="1494">
        <f>+N942*40000</f>
        <v>400000</v>
      </c>
      <c r="Q942" s="1271"/>
      <c r="R942" s="1508">
        <v>1331818</v>
      </c>
      <c r="S942" s="1508">
        <v>1931818</v>
      </c>
      <c r="T942" s="1508">
        <v>2231818</v>
      </c>
      <c r="U942" s="1508">
        <v>431818</v>
      </c>
      <c r="V942" s="1302"/>
      <c r="W942" s="1338"/>
      <c r="X942" s="2299"/>
      <c r="Y942" s="1338"/>
      <c r="Z942" s="2450"/>
      <c r="AA942" s="1342"/>
      <c r="AB942" s="1340"/>
      <c r="AC942" s="1229"/>
      <c r="AD942" s="1229"/>
      <c r="AE942" s="1229"/>
      <c r="AF942" s="1490">
        <f t="shared" si="430"/>
        <v>0</v>
      </c>
      <c r="AG942" s="1316">
        <f t="shared" si="431"/>
        <v>18418180</v>
      </c>
      <c r="AH942" s="1305"/>
      <c r="AI942" s="1307"/>
      <c r="AJ942" s="1315"/>
      <c r="AK942" s="1339"/>
      <c r="AL942" s="1339"/>
      <c r="AM942" s="2265"/>
      <c r="AN942" s="1266"/>
      <c r="AO942" s="794"/>
      <c r="AP942" s="1491">
        <f t="shared" si="432"/>
        <v>0</v>
      </c>
      <c r="AQ942" s="1268"/>
      <c r="AR942" s="1492">
        <f t="shared" si="433"/>
        <v>0</v>
      </c>
      <c r="AS942" s="808"/>
      <c r="AT942" s="1492">
        <f t="shared" si="434"/>
        <v>0</v>
      </c>
      <c r="AU942" s="809"/>
      <c r="AV942" s="1492">
        <f t="shared" si="435"/>
        <v>0</v>
      </c>
      <c r="AW942" s="1493">
        <f t="shared" si="436"/>
        <v>0</v>
      </c>
      <c r="AX942" s="2153">
        <f t="shared" si="437"/>
        <v>0</v>
      </c>
      <c r="AY942" s="1495">
        <f t="shared" si="438"/>
        <v>0</v>
      </c>
      <c r="AZ942" s="1313"/>
      <c r="BA942" s="1508">
        <v>1331818</v>
      </c>
      <c r="BB942" s="1508">
        <v>1931818</v>
      </c>
      <c r="BC942" s="1508">
        <v>2231818</v>
      </c>
      <c r="BD942" s="1508">
        <v>431818</v>
      </c>
      <c r="BE942" s="2174"/>
      <c r="BF942" s="1229"/>
      <c r="BG942" s="1317"/>
      <c r="BH942" s="1229"/>
      <c r="BI942" s="1317"/>
      <c r="BJ942" s="1229"/>
      <c r="BK942" s="1305"/>
      <c r="BL942" s="1229"/>
      <c r="BM942" s="1229"/>
      <c r="BN942" s="1229"/>
      <c r="BO942" s="1490">
        <f t="shared" si="444"/>
        <v>0</v>
      </c>
      <c r="BP942" s="1316">
        <f t="shared" si="423"/>
        <v>18418180</v>
      </c>
      <c r="BQ942" s="1305"/>
      <c r="BS942" s="1959">
        <f t="shared" si="439"/>
        <v>4</v>
      </c>
      <c r="BT942" s="1959">
        <f t="shared" si="440"/>
        <v>1</v>
      </c>
      <c r="BU942" s="1959">
        <f t="shared" si="441"/>
        <v>5</v>
      </c>
      <c r="BV942" s="1959">
        <f t="shared" si="442"/>
        <v>0</v>
      </c>
      <c r="BW942" s="1959">
        <f t="shared" si="443"/>
        <v>18418180</v>
      </c>
    </row>
    <row r="943" spans="1:75" ht="15" customHeight="1" x14ac:dyDescent="0.25">
      <c r="A943" s="1315">
        <v>2</v>
      </c>
      <c r="B943" s="1339">
        <v>43696</v>
      </c>
      <c r="C943" s="1268">
        <f>C942+1</f>
        <v>934</v>
      </c>
      <c r="D943" s="2265" t="s">
        <v>285</v>
      </c>
      <c r="E943" s="1266" t="s">
        <v>273</v>
      </c>
      <c r="F943" s="794">
        <v>4</v>
      </c>
      <c r="G943" s="1491">
        <f t="shared" si="462"/>
        <v>5327272</v>
      </c>
      <c r="H943" s="1268"/>
      <c r="I943" s="2605">
        <f t="shared" si="463"/>
        <v>0</v>
      </c>
      <c r="J943" s="808">
        <v>0</v>
      </c>
      <c r="K943" s="2605">
        <f t="shared" si="445"/>
        <v>0</v>
      </c>
      <c r="L943" s="2768">
        <v>5</v>
      </c>
      <c r="M943" s="2605">
        <f t="shared" si="464"/>
        <v>2159090</v>
      </c>
      <c r="N943" s="1505">
        <f t="shared" ref="N943:O958" si="471">F943+H943+J943+L943</f>
        <v>9</v>
      </c>
      <c r="O943" s="1494">
        <f t="shared" si="459"/>
        <v>7486362</v>
      </c>
      <c r="P943" s="1494">
        <f t="shared" ref="P943:P947" si="472">+N943*40000</f>
        <v>360000</v>
      </c>
      <c r="Q943" s="1271"/>
      <c r="R943" s="1508">
        <v>1331818</v>
      </c>
      <c r="S943" s="1508">
        <v>1931818</v>
      </c>
      <c r="T943" s="1508">
        <v>2231818</v>
      </c>
      <c r="U943" s="1508">
        <v>431818</v>
      </c>
      <c r="V943" s="1302"/>
      <c r="W943" s="1338"/>
      <c r="X943" s="2299"/>
      <c r="Y943" s="1338"/>
      <c r="Z943" s="2450"/>
      <c r="AA943" s="1342"/>
      <c r="AB943" s="1340"/>
      <c r="AC943" s="1229"/>
      <c r="AD943" s="1229"/>
      <c r="AE943" s="1229"/>
      <c r="AF943" s="1490">
        <f t="shared" si="430"/>
        <v>0</v>
      </c>
      <c r="AG943" s="1316">
        <f t="shared" si="431"/>
        <v>7486362</v>
      </c>
      <c r="AH943" s="1305"/>
      <c r="AI943" s="1307"/>
      <c r="AJ943" s="1315"/>
      <c r="AK943" s="1339"/>
      <c r="AL943" s="1339"/>
      <c r="AM943" s="2265"/>
      <c r="AN943" s="1266"/>
      <c r="AO943" s="794"/>
      <c r="AP943" s="1491">
        <f t="shared" si="432"/>
        <v>0</v>
      </c>
      <c r="AQ943" s="1268"/>
      <c r="AR943" s="1492">
        <f t="shared" si="433"/>
        <v>0</v>
      </c>
      <c r="AS943" s="808"/>
      <c r="AT943" s="1492">
        <f t="shared" si="434"/>
        <v>0</v>
      </c>
      <c r="AU943" s="809"/>
      <c r="AV943" s="1492">
        <f t="shared" si="435"/>
        <v>0</v>
      </c>
      <c r="AW943" s="1493">
        <f t="shared" si="436"/>
        <v>0</v>
      </c>
      <c r="AX943" s="2153">
        <f t="shared" si="437"/>
        <v>0</v>
      </c>
      <c r="AY943" s="1495">
        <f t="shared" si="438"/>
        <v>0</v>
      </c>
      <c r="AZ943" s="1313"/>
      <c r="BA943" s="1508">
        <v>1331818</v>
      </c>
      <c r="BB943" s="1508">
        <v>1931818</v>
      </c>
      <c r="BC943" s="1508">
        <v>2231818</v>
      </c>
      <c r="BD943" s="1508">
        <v>431818</v>
      </c>
      <c r="BE943" s="2174"/>
      <c r="BF943" s="1229"/>
      <c r="BG943" s="1317"/>
      <c r="BH943" s="1229"/>
      <c r="BI943" s="1317"/>
      <c r="BJ943" s="1229"/>
      <c r="BK943" s="1305"/>
      <c r="BL943" s="1229"/>
      <c r="BM943" s="1229"/>
      <c r="BN943" s="1229"/>
      <c r="BO943" s="1490">
        <f t="shared" si="444"/>
        <v>0</v>
      </c>
      <c r="BP943" s="1316">
        <f t="shared" si="423"/>
        <v>7486362</v>
      </c>
      <c r="BQ943" s="1305"/>
      <c r="BS943" s="1959">
        <f t="shared" si="439"/>
        <v>4</v>
      </c>
      <c r="BT943" s="1959">
        <f t="shared" si="440"/>
        <v>0</v>
      </c>
      <c r="BU943" s="1959">
        <f t="shared" si="441"/>
        <v>0</v>
      </c>
      <c r="BV943" s="1959">
        <f t="shared" si="442"/>
        <v>5</v>
      </c>
      <c r="BW943" s="1959">
        <f t="shared" si="443"/>
        <v>7486362</v>
      </c>
    </row>
    <row r="944" spans="1:75" ht="15" customHeight="1" x14ac:dyDescent="0.25">
      <c r="A944" s="1315">
        <v>3</v>
      </c>
      <c r="B944" s="1339">
        <v>43696</v>
      </c>
      <c r="C944" s="1268">
        <f t="shared" ref="C944:C947" si="473">C943+1</f>
        <v>935</v>
      </c>
      <c r="D944" s="2265" t="s">
        <v>44</v>
      </c>
      <c r="E944" s="1266" t="s">
        <v>273</v>
      </c>
      <c r="F944" s="794"/>
      <c r="G944" s="1491">
        <f t="shared" si="462"/>
        <v>0</v>
      </c>
      <c r="H944" s="1268">
        <v>2</v>
      </c>
      <c r="I944" s="2605">
        <f t="shared" si="463"/>
        <v>3863636</v>
      </c>
      <c r="J944" s="808"/>
      <c r="K944" s="2605">
        <f t="shared" si="445"/>
        <v>0</v>
      </c>
      <c r="L944" s="2768">
        <v>1</v>
      </c>
      <c r="M944" s="2605">
        <f t="shared" si="464"/>
        <v>431818</v>
      </c>
      <c r="N944" s="1505">
        <f t="shared" si="471"/>
        <v>3</v>
      </c>
      <c r="O944" s="1494">
        <f t="shared" si="471"/>
        <v>4295454</v>
      </c>
      <c r="P944" s="1494">
        <f t="shared" si="472"/>
        <v>120000</v>
      </c>
      <c r="Q944" s="1271"/>
      <c r="R944" s="1508">
        <v>1331818</v>
      </c>
      <c r="S944" s="1508">
        <v>1931818</v>
      </c>
      <c r="T944" s="1508">
        <v>2231818</v>
      </c>
      <c r="U944" s="1508">
        <v>431818</v>
      </c>
      <c r="V944" s="1302"/>
      <c r="W944" s="1338"/>
      <c r="X944" s="2299"/>
      <c r="Y944" s="1338"/>
      <c r="Z944" s="1302"/>
      <c r="AA944" s="1342"/>
      <c r="AB944" s="1340"/>
      <c r="AC944" s="1229"/>
      <c r="AD944" s="1229"/>
      <c r="AE944" s="1229"/>
      <c r="AF944" s="1490">
        <f t="shared" si="430"/>
        <v>0</v>
      </c>
      <c r="AG944" s="1316">
        <f t="shared" si="431"/>
        <v>4295454</v>
      </c>
      <c r="AH944" s="1305"/>
      <c r="AI944" s="1307"/>
      <c r="AJ944" s="1315"/>
      <c r="AK944" s="1339"/>
      <c r="AL944" s="1339"/>
      <c r="AM944" s="2265"/>
      <c r="AN944" s="1266"/>
      <c r="AO944" s="794"/>
      <c r="AP944" s="1491">
        <f t="shared" si="432"/>
        <v>0</v>
      </c>
      <c r="AQ944" s="1268"/>
      <c r="AR944" s="1492">
        <f t="shared" si="433"/>
        <v>0</v>
      </c>
      <c r="AS944" s="808"/>
      <c r="AT944" s="1492">
        <f t="shared" si="434"/>
        <v>0</v>
      </c>
      <c r="AU944" s="809"/>
      <c r="AV944" s="1492">
        <f t="shared" si="435"/>
        <v>0</v>
      </c>
      <c r="AW944" s="1493">
        <f t="shared" si="436"/>
        <v>0</v>
      </c>
      <c r="AX944" s="2153">
        <f t="shared" si="437"/>
        <v>0</v>
      </c>
      <c r="AY944" s="1495">
        <f t="shared" si="438"/>
        <v>0</v>
      </c>
      <c r="AZ944" s="1313"/>
      <c r="BA944" s="1508">
        <v>1331818</v>
      </c>
      <c r="BB944" s="1508">
        <v>1931818</v>
      </c>
      <c r="BC944" s="1508">
        <v>2231818</v>
      </c>
      <c r="BD944" s="1508">
        <v>431818</v>
      </c>
      <c r="BE944" s="2174"/>
      <c r="BF944" s="1229"/>
      <c r="BG944" s="1317"/>
      <c r="BH944" s="1229"/>
      <c r="BI944" s="1317"/>
      <c r="BJ944" s="1229"/>
      <c r="BK944" s="1305"/>
      <c r="BL944" s="1229"/>
      <c r="BM944" s="1229"/>
      <c r="BN944" s="1229"/>
      <c r="BO944" s="1490">
        <f t="shared" si="444"/>
        <v>0</v>
      </c>
      <c r="BP944" s="1316">
        <f t="shared" si="423"/>
        <v>4295454</v>
      </c>
      <c r="BQ944" s="1305"/>
      <c r="BS944" s="1959">
        <f t="shared" si="439"/>
        <v>0</v>
      </c>
      <c r="BT944" s="1959">
        <f t="shared" si="440"/>
        <v>2</v>
      </c>
      <c r="BU944" s="1959">
        <f t="shared" si="441"/>
        <v>0</v>
      </c>
      <c r="BV944" s="1959">
        <f t="shared" si="442"/>
        <v>1</v>
      </c>
      <c r="BW944" s="1959">
        <f t="shared" si="443"/>
        <v>4295454</v>
      </c>
    </row>
    <row r="945" spans="1:75" ht="15" customHeight="1" x14ac:dyDescent="0.25">
      <c r="A945" s="1315">
        <v>4</v>
      </c>
      <c r="B945" s="1339">
        <v>43696</v>
      </c>
      <c r="C945" s="1268">
        <f t="shared" si="473"/>
        <v>936</v>
      </c>
      <c r="D945" s="2265" t="s">
        <v>212</v>
      </c>
      <c r="E945" s="1266" t="s">
        <v>88</v>
      </c>
      <c r="F945" s="794">
        <v>8</v>
      </c>
      <c r="G945" s="1491">
        <f t="shared" si="462"/>
        <v>10654544</v>
      </c>
      <c r="H945" s="1268"/>
      <c r="I945" s="2605">
        <f t="shared" si="463"/>
        <v>0</v>
      </c>
      <c r="J945" s="808">
        <v>2</v>
      </c>
      <c r="K945" s="2605">
        <f t="shared" si="445"/>
        <v>4463636</v>
      </c>
      <c r="L945" s="2768"/>
      <c r="M945" s="2605">
        <f t="shared" si="464"/>
        <v>0</v>
      </c>
      <c r="N945" s="1505">
        <f t="shared" si="471"/>
        <v>10</v>
      </c>
      <c r="O945" s="1494">
        <f t="shared" si="471"/>
        <v>15118180</v>
      </c>
      <c r="P945" s="1494">
        <f t="shared" si="472"/>
        <v>400000</v>
      </c>
      <c r="Q945" s="1271"/>
      <c r="R945" s="1508">
        <v>1331818</v>
      </c>
      <c r="S945" s="1508">
        <v>1931818</v>
      </c>
      <c r="T945" s="1508">
        <v>2231818</v>
      </c>
      <c r="U945" s="1508">
        <v>431818</v>
      </c>
      <c r="V945" s="1302"/>
      <c r="W945" s="1338"/>
      <c r="X945" s="2335"/>
      <c r="Y945" s="2030"/>
      <c r="Z945" s="1302"/>
      <c r="AA945" s="1342"/>
      <c r="AB945" s="1340"/>
      <c r="AC945" s="1229"/>
      <c r="AD945" s="1229"/>
      <c r="AE945" s="1229"/>
      <c r="AF945" s="1490">
        <f t="shared" si="430"/>
        <v>0</v>
      </c>
      <c r="AG945" s="1316">
        <f t="shared" si="431"/>
        <v>15118180</v>
      </c>
      <c r="AH945" s="1305"/>
      <c r="AI945" s="1307"/>
      <c r="AJ945" s="1315"/>
      <c r="AK945" s="1339"/>
      <c r="AL945" s="1339"/>
      <c r="AM945" s="2265"/>
      <c r="AN945" s="1266"/>
      <c r="AO945" s="794"/>
      <c r="AP945" s="1491">
        <f t="shared" si="432"/>
        <v>0</v>
      </c>
      <c r="AQ945" s="1268"/>
      <c r="AR945" s="1492">
        <f t="shared" si="433"/>
        <v>0</v>
      </c>
      <c r="AS945" s="808"/>
      <c r="AT945" s="1492">
        <f t="shared" si="434"/>
        <v>0</v>
      </c>
      <c r="AU945" s="809"/>
      <c r="AV945" s="1492">
        <f t="shared" si="435"/>
        <v>0</v>
      </c>
      <c r="AW945" s="1493">
        <f t="shared" si="436"/>
        <v>0</v>
      </c>
      <c r="AX945" s="2153">
        <f t="shared" si="437"/>
        <v>0</v>
      </c>
      <c r="AY945" s="1495">
        <f t="shared" si="438"/>
        <v>0</v>
      </c>
      <c r="AZ945" s="1313"/>
      <c r="BA945" s="1508">
        <v>1331818</v>
      </c>
      <c r="BB945" s="1508">
        <v>1931818</v>
      </c>
      <c r="BC945" s="1508">
        <v>2231818</v>
      </c>
      <c r="BD945" s="1508">
        <v>431818</v>
      </c>
      <c r="BE945" s="2174"/>
      <c r="BF945" s="1229"/>
      <c r="BG945" s="1317"/>
      <c r="BH945" s="1229"/>
      <c r="BI945" s="1317"/>
      <c r="BJ945" s="1229"/>
      <c r="BK945" s="1305"/>
      <c r="BL945" s="1229"/>
      <c r="BM945" s="1229"/>
      <c r="BN945" s="1229"/>
      <c r="BO945" s="1490">
        <f t="shared" si="444"/>
        <v>0</v>
      </c>
      <c r="BP945" s="1316">
        <f t="shared" si="423"/>
        <v>15118180</v>
      </c>
      <c r="BQ945" s="1305"/>
      <c r="BS945" s="1959">
        <f t="shared" si="439"/>
        <v>8</v>
      </c>
      <c r="BT945" s="1959">
        <f t="shared" si="440"/>
        <v>0</v>
      </c>
      <c r="BU945" s="1959">
        <f t="shared" si="441"/>
        <v>2</v>
      </c>
      <c r="BV945" s="1959">
        <f t="shared" si="442"/>
        <v>0</v>
      </c>
      <c r="BW945" s="1959">
        <f t="shared" si="443"/>
        <v>15118180</v>
      </c>
    </row>
    <row r="946" spans="1:75" ht="15" customHeight="1" x14ac:dyDescent="0.25">
      <c r="A946" s="1315">
        <v>5</v>
      </c>
      <c r="B946" s="1339">
        <v>43696</v>
      </c>
      <c r="C946" s="1268">
        <f t="shared" si="473"/>
        <v>937</v>
      </c>
      <c r="D946" s="2265" t="s">
        <v>90</v>
      </c>
      <c r="E946" s="1266" t="s">
        <v>88</v>
      </c>
      <c r="F946" s="794">
        <v>10</v>
      </c>
      <c r="G946" s="1491">
        <f t="shared" si="462"/>
        <v>13318180</v>
      </c>
      <c r="H946" s="1268"/>
      <c r="I946" s="2605">
        <f t="shared" si="463"/>
        <v>0</v>
      </c>
      <c r="J946" s="808"/>
      <c r="K946" s="2605">
        <f t="shared" si="445"/>
        <v>0</v>
      </c>
      <c r="L946" s="2768"/>
      <c r="M946" s="2605">
        <f t="shared" si="464"/>
        <v>0</v>
      </c>
      <c r="N946" s="1505">
        <f t="shared" si="471"/>
        <v>10</v>
      </c>
      <c r="O946" s="1494">
        <f t="shared" si="471"/>
        <v>13318180</v>
      </c>
      <c r="P946" s="1494">
        <f t="shared" si="472"/>
        <v>400000</v>
      </c>
      <c r="Q946" s="1271"/>
      <c r="R946" s="1508">
        <v>1331818</v>
      </c>
      <c r="S946" s="1508">
        <v>1931818</v>
      </c>
      <c r="T946" s="1508">
        <v>2231818</v>
      </c>
      <c r="U946" s="1508">
        <v>431818</v>
      </c>
      <c r="V946" s="1302"/>
      <c r="W946" s="1338"/>
      <c r="X946" s="2299"/>
      <c r="Y946" s="1338"/>
      <c r="Z946" s="1302"/>
      <c r="AA946" s="1342"/>
      <c r="AB946" s="1340"/>
      <c r="AC946" s="1229"/>
      <c r="AD946" s="1229"/>
      <c r="AE946" s="1229"/>
      <c r="AF946" s="1490">
        <f t="shared" si="430"/>
        <v>0</v>
      </c>
      <c r="AG946" s="1316">
        <f t="shared" si="431"/>
        <v>13318180</v>
      </c>
      <c r="AH946" s="1305"/>
      <c r="AI946" s="1307"/>
      <c r="AJ946" s="1315"/>
      <c r="AK946" s="1339"/>
      <c r="AL946" s="1339"/>
      <c r="AM946" s="2265"/>
      <c r="AN946" s="1266"/>
      <c r="AO946" s="794"/>
      <c r="AP946" s="1491">
        <f t="shared" si="432"/>
        <v>0</v>
      </c>
      <c r="AQ946" s="1268"/>
      <c r="AR946" s="1492">
        <f t="shared" si="433"/>
        <v>0</v>
      </c>
      <c r="AS946" s="808"/>
      <c r="AT946" s="1492">
        <f t="shared" si="434"/>
        <v>0</v>
      </c>
      <c r="AU946" s="809"/>
      <c r="AV946" s="1492">
        <f t="shared" si="435"/>
        <v>0</v>
      </c>
      <c r="AW946" s="1493">
        <f t="shared" si="436"/>
        <v>0</v>
      </c>
      <c r="AX946" s="2153">
        <f t="shared" si="437"/>
        <v>0</v>
      </c>
      <c r="AY946" s="1495">
        <f t="shared" si="438"/>
        <v>0</v>
      </c>
      <c r="AZ946" s="1313"/>
      <c r="BA946" s="1508">
        <v>1331818</v>
      </c>
      <c r="BB946" s="1508">
        <v>1931818</v>
      </c>
      <c r="BC946" s="1508">
        <v>2231818</v>
      </c>
      <c r="BD946" s="1508">
        <v>431818</v>
      </c>
      <c r="BE946" s="2174"/>
      <c r="BF946" s="1229"/>
      <c r="BG946" s="1317"/>
      <c r="BH946" s="1229"/>
      <c r="BI946" s="1317"/>
      <c r="BJ946" s="1229"/>
      <c r="BK946" s="1305"/>
      <c r="BL946" s="1229"/>
      <c r="BM946" s="1229"/>
      <c r="BN946" s="1229"/>
      <c r="BO946" s="1490">
        <f t="shared" si="444"/>
        <v>0</v>
      </c>
      <c r="BP946" s="1316">
        <f t="shared" si="423"/>
        <v>13318180</v>
      </c>
      <c r="BQ946" s="1305"/>
      <c r="BS946" s="1959">
        <f t="shared" si="439"/>
        <v>10</v>
      </c>
      <c r="BT946" s="1959">
        <f t="shared" si="440"/>
        <v>0</v>
      </c>
      <c r="BU946" s="1959">
        <f t="shared" si="441"/>
        <v>0</v>
      </c>
      <c r="BV946" s="1959">
        <f t="shared" si="442"/>
        <v>0</v>
      </c>
      <c r="BW946" s="1959">
        <f t="shared" si="443"/>
        <v>13318180</v>
      </c>
    </row>
    <row r="947" spans="1:75" ht="15" customHeight="1" x14ac:dyDescent="0.25">
      <c r="A947" s="1315">
        <v>6</v>
      </c>
      <c r="B947" s="1339">
        <v>43696</v>
      </c>
      <c r="C947" s="1268">
        <f t="shared" si="473"/>
        <v>938</v>
      </c>
      <c r="D947" s="2265" t="s">
        <v>39</v>
      </c>
      <c r="E947" s="1266" t="s">
        <v>57</v>
      </c>
      <c r="F947" s="794">
        <v>5</v>
      </c>
      <c r="G947" s="1491">
        <f t="shared" si="462"/>
        <v>6659090</v>
      </c>
      <c r="H947" s="1268">
        <v>2</v>
      </c>
      <c r="I947" s="2605">
        <f t="shared" si="463"/>
        <v>3863636</v>
      </c>
      <c r="J947" s="808">
        <v>3</v>
      </c>
      <c r="K947" s="2605">
        <f t="shared" si="445"/>
        <v>6695454</v>
      </c>
      <c r="L947" s="2768"/>
      <c r="M947" s="2605">
        <f t="shared" si="464"/>
        <v>0</v>
      </c>
      <c r="N947" s="1505">
        <f t="shared" si="471"/>
        <v>10</v>
      </c>
      <c r="O947" s="1494">
        <f t="shared" si="471"/>
        <v>17218180</v>
      </c>
      <c r="P947" s="1494">
        <f t="shared" si="472"/>
        <v>400000</v>
      </c>
      <c r="Q947" s="1271"/>
      <c r="R947" s="1508">
        <v>1331818</v>
      </c>
      <c r="S947" s="1508">
        <v>1931818</v>
      </c>
      <c r="T947" s="1508">
        <v>2231818</v>
      </c>
      <c r="U947" s="1508">
        <v>431818</v>
      </c>
      <c r="V947" s="1302"/>
      <c r="W947" s="1338"/>
      <c r="X947" s="2299"/>
      <c r="Y947" s="1338"/>
      <c r="Z947" s="2450"/>
      <c r="AA947" s="1342"/>
      <c r="AB947" s="1340"/>
      <c r="AC947" s="1229"/>
      <c r="AD947" s="1229"/>
      <c r="AE947" s="1229"/>
      <c r="AF947" s="1490">
        <f t="shared" si="430"/>
        <v>0</v>
      </c>
      <c r="AG947" s="1316">
        <f t="shared" si="431"/>
        <v>17218180</v>
      </c>
      <c r="AH947" s="1305"/>
      <c r="AI947" s="1307"/>
      <c r="AJ947" s="1315"/>
      <c r="AK947" s="1339"/>
      <c r="AL947" s="1339"/>
      <c r="AM947" s="2265"/>
      <c r="AN947" s="1266"/>
      <c r="AO947" s="794"/>
      <c r="AP947" s="1491">
        <f t="shared" si="432"/>
        <v>0</v>
      </c>
      <c r="AQ947" s="1268"/>
      <c r="AR947" s="1492">
        <f t="shared" si="433"/>
        <v>0</v>
      </c>
      <c r="AS947" s="808"/>
      <c r="AT947" s="1492">
        <f t="shared" si="434"/>
        <v>0</v>
      </c>
      <c r="AU947" s="809"/>
      <c r="AV947" s="1492">
        <f t="shared" si="435"/>
        <v>0</v>
      </c>
      <c r="AW947" s="1493">
        <f t="shared" si="436"/>
        <v>0</v>
      </c>
      <c r="AX947" s="2153">
        <f t="shared" si="437"/>
        <v>0</v>
      </c>
      <c r="AY947" s="1495">
        <f t="shared" si="438"/>
        <v>0</v>
      </c>
      <c r="AZ947" s="1313"/>
      <c r="BA947" s="1508">
        <v>1331818</v>
      </c>
      <c r="BB947" s="1508">
        <v>1931818</v>
      </c>
      <c r="BC947" s="1508">
        <v>2231818</v>
      </c>
      <c r="BD947" s="1508">
        <v>431818</v>
      </c>
      <c r="BE947" s="2174"/>
      <c r="BF947" s="1229"/>
      <c r="BG947" s="1317"/>
      <c r="BH947" s="1229"/>
      <c r="BI947" s="1317"/>
      <c r="BJ947" s="1229"/>
      <c r="BK947" s="1305"/>
      <c r="BL947" s="1229"/>
      <c r="BM947" s="1229"/>
      <c r="BN947" s="1229"/>
      <c r="BO947" s="1490">
        <f t="shared" si="444"/>
        <v>0</v>
      </c>
      <c r="BP947" s="1316">
        <f t="shared" si="423"/>
        <v>17218180</v>
      </c>
      <c r="BQ947" s="1305"/>
      <c r="BS947" s="1959">
        <f t="shared" si="439"/>
        <v>5</v>
      </c>
      <c r="BT947" s="1959">
        <f t="shared" si="440"/>
        <v>2</v>
      </c>
      <c r="BU947" s="1959">
        <f t="shared" si="441"/>
        <v>3</v>
      </c>
      <c r="BV947" s="1959">
        <f t="shared" si="442"/>
        <v>0</v>
      </c>
      <c r="BW947" s="1959">
        <f t="shared" si="443"/>
        <v>17218180</v>
      </c>
    </row>
    <row r="948" spans="1:75" ht="15" customHeight="1" x14ac:dyDescent="0.25">
      <c r="A948" s="1315">
        <v>7</v>
      </c>
      <c r="B948" s="1339">
        <v>43696</v>
      </c>
      <c r="C948" s="1268">
        <v>939</v>
      </c>
      <c r="D948" s="2265" t="s">
        <v>39</v>
      </c>
      <c r="E948" s="1266" t="s">
        <v>273</v>
      </c>
      <c r="F948" s="794">
        <v>5</v>
      </c>
      <c r="G948" s="1491">
        <f t="shared" si="462"/>
        <v>6659090</v>
      </c>
      <c r="H948" s="1268"/>
      <c r="I948" s="2605">
        <f t="shared" si="463"/>
        <v>0</v>
      </c>
      <c r="J948" s="808">
        <v>4</v>
      </c>
      <c r="K948" s="2605">
        <f t="shared" si="445"/>
        <v>8927272</v>
      </c>
      <c r="L948" s="2768">
        <v>1</v>
      </c>
      <c r="M948" s="2605">
        <f t="shared" si="464"/>
        <v>431818</v>
      </c>
      <c r="N948" s="1505">
        <f>F948+H948+J948+L948</f>
        <v>10</v>
      </c>
      <c r="O948" s="1494">
        <f t="shared" si="471"/>
        <v>16018180</v>
      </c>
      <c r="P948" s="1494">
        <f>+N948*40000</f>
        <v>400000</v>
      </c>
      <c r="Q948" s="1271"/>
      <c r="R948" s="1508">
        <v>1331818</v>
      </c>
      <c r="S948" s="1508">
        <v>1931818</v>
      </c>
      <c r="T948" s="1508">
        <v>2231818</v>
      </c>
      <c r="U948" s="1508">
        <v>431818</v>
      </c>
      <c r="V948" s="1302"/>
      <c r="W948" s="1338"/>
      <c r="X948" s="2299"/>
      <c r="Y948" s="1338"/>
      <c r="Z948" s="2450"/>
      <c r="AA948" s="1342"/>
      <c r="AB948" s="1340"/>
      <c r="AC948" s="1229"/>
      <c r="AD948" s="1229"/>
      <c r="AE948" s="1229"/>
      <c r="AF948" s="1490">
        <f t="shared" si="430"/>
        <v>0</v>
      </c>
      <c r="AG948" s="1316">
        <f t="shared" si="431"/>
        <v>16018180</v>
      </c>
      <c r="AH948" s="1305"/>
      <c r="AI948" s="1313"/>
      <c r="AJ948" s="1315"/>
      <c r="AK948" s="1339"/>
      <c r="AL948" s="1339"/>
      <c r="AM948" s="2265"/>
      <c r="AN948" s="1266"/>
      <c r="AO948" s="794"/>
      <c r="AP948" s="1491">
        <f t="shared" si="432"/>
        <v>0</v>
      </c>
      <c r="AQ948" s="1268"/>
      <c r="AR948" s="1492">
        <f t="shared" si="433"/>
        <v>0</v>
      </c>
      <c r="AS948" s="808"/>
      <c r="AT948" s="1492">
        <f t="shared" si="434"/>
        <v>0</v>
      </c>
      <c r="AU948" s="809"/>
      <c r="AV948" s="1492">
        <f t="shared" si="435"/>
        <v>0</v>
      </c>
      <c r="AW948" s="1493">
        <f t="shared" si="436"/>
        <v>0</v>
      </c>
      <c r="AX948" s="2153">
        <f t="shared" si="437"/>
        <v>0</v>
      </c>
      <c r="AY948" s="1495">
        <f t="shared" si="438"/>
        <v>0</v>
      </c>
      <c r="AZ948" s="1313"/>
      <c r="BA948" s="1508">
        <v>1331818</v>
      </c>
      <c r="BB948" s="1508">
        <v>1931818</v>
      </c>
      <c r="BC948" s="1508">
        <v>2231818</v>
      </c>
      <c r="BD948" s="1508">
        <v>431818</v>
      </c>
      <c r="BE948" s="2174"/>
      <c r="BF948" s="1229"/>
      <c r="BG948" s="1317"/>
      <c r="BH948" s="1229"/>
      <c r="BI948" s="1317"/>
      <c r="BJ948" s="1229"/>
      <c r="BK948" s="1305"/>
      <c r="BL948" s="1229"/>
      <c r="BM948" s="1229"/>
      <c r="BN948" s="1229"/>
      <c r="BO948" s="1490">
        <f t="shared" si="444"/>
        <v>0</v>
      </c>
      <c r="BP948" s="1316">
        <f t="shared" si="423"/>
        <v>16018180</v>
      </c>
      <c r="BQ948" s="1305"/>
      <c r="BS948" s="1959">
        <f t="shared" si="439"/>
        <v>5</v>
      </c>
      <c r="BT948" s="1959">
        <f t="shared" si="440"/>
        <v>0</v>
      </c>
      <c r="BU948" s="1959">
        <f t="shared" si="441"/>
        <v>4</v>
      </c>
      <c r="BV948" s="1959">
        <f t="shared" si="442"/>
        <v>1</v>
      </c>
      <c r="BW948" s="1959">
        <f t="shared" si="443"/>
        <v>16018180</v>
      </c>
    </row>
    <row r="949" spans="1:75" ht="15" customHeight="1" x14ac:dyDescent="0.25">
      <c r="A949" s="1315">
        <v>8</v>
      </c>
      <c r="B949" s="1339">
        <v>43696</v>
      </c>
      <c r="C949" s="1268">
        <v>940</v>
      </c>
      <c r="D949" s="2265" t="s">
        <v>217</v>
      </c>
      <c r="E949" s="1266" t="s">
        <v>300</v>
      </c>
      <c r="F949" s="794">
        <v>3</v>
      </c>
      <c r="G949" s="1491">
        <f t="shared" si="462"/>
        <v>3995454</v>
      </c>
      <c r="H949" s="1268"/>
      <c r="I949" s="2605">
        <f t="shared" si="463"/>
        <v>0</v>
      </c>
      <c r="J949" s="808">
        <v>3</v>
      </c>
      <c r="K949" s="2605">
        <f t="shared" si="445"/>
        <v>6695454</v>
      </c>
      <c r="L949" s="2768">
        <v>1</v>
      </c>
      <c r="M949" s="2605">
        <f t="shared" si="464"/>
        <v>431818</v>
      </c>
      <c r="N949" s="1505">
        <f t="shared" ref="N949:N951" si="474">F949+H949+J949+L949</f>
        <v>7</v>
      </c>
      <c r="O949" s="1494">
        <f t="shared" si="471"/>
        <v>11122726</v>
      </c>
      <c r="P949" s="1494">
        <f t="shared" ref="P949:P951" si="475">+N949*40000</f>
        <v>280000</v>
      </c>
      <c r="Q949" s="1271"/>
      <c r="R949" s="1508">
        <v>1331818</v>
      </c>
      <c r="S949" s="1508">
        <v>1931818</v>
      </c>
      <c r="T949" s="1508">
        <v>2231818</v>
      </c>
      <c r="U949" s="1508">
        <v>431818</v>
      </c>
      <c r="V949" s="1302"/>
      <c r="W949" s="1338"/>
      <c r="X949" s="2299"/>
      <c r="Y949" s="1338"/>
      <c r="Z949" s="2450"/>
      <c r="AA949" s="1342"/>
      <c r="AB949" s="1340"/>
      <c r="AC949" s="1229"/>
      <c r="AD949" s="1229"/>
      <c r="AE949" s="1229"/>
      <c r="AF949" s="1490">
        <f t="shared" si="430"/>
        <v>0</v>
      </c>
      <c r="AG949" s="1316">
        <f t="shared" si="431"/>
        <v>11122726</v>
      </c>
      <c r="AH949" s="1305"/>
      <c r="AI949" s="1313"/>
      <c r="AJ949" s="1315"/>
      <c r="AK949" s="1339"/>
      <c r="AL949" s="1339"/>
      <c r="AM949" s="2265"/>
      <c r="AN949" s="1266"/>
      <c r="AO949" s="794"/>
      <c r="AP949" s="1491">
        <f t="shared" si="432"/>
        <v>0</v>
      </c>
      <c r="AQ949" s="1268"/>
      <c r="AR949" s="1492">
        <f t="shared" si="433"/>
        <v>0</v>
      </c>
      <c r="AS949" s="808"/>
      <c r="AT949" s="1492">
        <f t="shared" si="434"/>
        <v>0</v>
      </c>
      <c r="AU949" s="809"/>
      <c r="AV949" s="1492">
        <f t="shared" si="435"/>
        <v>0</v>
      </c>
      <c r="AW949" s="1493">
        <f t="shared" si="436"/>
        <v>0</v>
      </c>
      <c r="AX949" s="2153">
        <f t="shared" si="437"/>
        <v>0</v>
      </c>
      <c r="AY949" s="1495">
        <f t="shared" si="438"/>
        <v>0</v>
      </c>
      <c r="AZ949" s="1313"/>
      <c r="BA949" s="1508">
        <v>1331818</v>
      </c>
      <c r="BB949" s="1508">
        <v>1931818</v>
      </c>
      <c r="BC949" s="1508">
        <v>2231818</v>
      </c>
      <c r="BD949" s="1508">
        <v>431818</v>
      </c>
      <c r="BE949" s="2174"/>
      <c r="BF949" s="1229"/>
      <c r="BG949" s="1317"/>
      <c r="BH949" s="1229"/>
      <c r="BI949" s="1317"/>
      <c r="BJ949" s="1229"/>
      <c r="BK949" s="1305"/>
      <c r="BL949" s="1229"/>
      <c r="BM949" s="1229"/>
      <c r="BN949" s="1229"/>
      <c r="BO949" s="1490">
        <f t="shared" si="444"/>
        <v>0</v>
      </c>
      <c r="BP949" s="1316">
        <f t="shared" si="423"/>
        <v>11122726</v>
      </c>
      <c r="BQ949" s="1305"/>
      <c r="BS949" s="1959">
        <f t="shared" si="439"/>
        <v>3</v>
      </c>
      <c r="BT949" s="1959">
        <f t="shared" si="440"/>
        <v>0</v>
      </c>
      <c r="BU949" s="1959">
        <f t="shared" si="441"/>
        <v>3</v>
      </c>
      <c r="BV949" s="1959">
        <f t="shared" si="442"/>
        <v>1</v>
      </c>
      <c r="BW949" s="1959">
        <f t="shared" si="443"/>
        <v>11122726</v>
      </c>
    </row>
    <row r="950" spans="1:75" ht="15" customHeight="1" x14ac:dyDescent="0.25">
      <c r="A950" s="1315">
        <v>9</v>
      </c>
      <c r="B950" s="1339">
        <v>43696</v>
      </c>
      <c r="C950" s="1268">
        <v>941</v>
      </c>
      <c r="D950" s="2265" t="s">
        <v>41</v>
      </c>
      <c r="E950" s="1266" t="s">
        <v>300</v>
      </c>
      <c r="F950" s="794"/>
      <c r="G950" s="1491">
        <f t="shared" si="462"/>
        <v>0</v>
      </c>
      <c r="H950" s="1268">
        <v>3</v>
      </c>
      <c r="I950" s="2605">
        <f t="shared" si="463"/>
        <v>5795454</v>
      </c>
      <c r="J950" s="808"/>
      <c r="K950" s="2605">
        <f t="shared" si="445"/>
        <v>0</v>
      </c>
      <c r="L950" s="2768"/>
      <c r="M950" s="2605">
        <f t="shared" si="464"/>
        <v>0</v>
      </c>
      <c r="N950" s="1505">
        <f t="shared" si="474"/>
        <v>3</v>
      </c>
      <c r="O950" s="1494">
        <f t="shared" si="471"/>
        <v>5795454</v>
      </c>
      <c r="P950" s="1494">
        <f t="shared" si="475"/>
        <v>120000</v>
      </c>
      <c r="Q950" s="1271"/>
      <c r="R950" s="1508">
        <v>1331818</v>
      </c>
      <c r="S950" s="1508">
        <v>1931818</v>
      </c>
      <c r="T950" s="1508">
        <v>2231818</v>
      </c>
      <c r="U950" s="1508">
        <v>431818</v>
      </c>
      <c r="V950" s="1302"/>
      <c r="W950" s="1338"/>
      <c r="X950" s="2299"/>
      <c r="Y950" s="1338"/>
      <c r="Z950" s="2450"/>
      <c r="AA950" s="1342"/>
      <c r="AB950" s="1340"/>
      <c r="AC950" s="1229"/>
      <c r="AD950" s="1229"/>
      <c r="AE950" s="1229"/>
      <c r="AF950" s="1490">
        <f t="shared" si="430"/>
        <v>0</v>
      </c>
      <c r="AG950" s="1316">
        <f t="shared" si="431"/>
        <v>5795454</v>
      </c>
      <c r="AH950" s="1305"/>
      <c r="AI950" s="1313"/>
      <c r="AJ950" s="1315"/>
      <c r="AK950" s="1339"/>
      <c r="AL950" s="1339"/>
      <c r="AM950" s="2265"/>
      <c r="AN950" s="1266"/>
      <c r="AO950" s="794"/>
      <c r="AP950" s="1491">
        <f t="shared" si="432"/>
        <v>0</v>
      </c>
      <c r="AQ950" s="1268"/>
      <c r="AR950" s="1492">
        <f t="shared" si="433"/>
        <v>0</v>
      </c>
      <c r="AS950" s="808"/>
      <c r="AT950" s="1492">
        <f t="shared" si="434"/>
        <v>0</v>
      </c>
      <c r="AU950" s="809"/>
      <c r="AV950" s="1492">
        <f t="shared" si="435"/>
        <v>0</v>
      </c>
      <c r="AW950" s="1493">
        <f t="shared" si="436"/>
        <v>0</v>
      </c>
      <c r="AX950" s="2153">
        <f t="shared" si="437"/>
        <v>0</v>
      </c>
      <c r="AY950" s="1495">
        <f t="shared" si="438"/>
        <v>0</v>
      </c>
      <c r="AZ950" s="1313"/>
      <c r="BA950" s="1508">
        <v>1331818</v>
      </c>
      <c r="BB950" s="1508">
        <v>1931818</v>
      </c>
      <c r="BC950" s="1508">
        <v>2231818</v>
      </c>
      <c r="BD950" s="1508">
        <v>431818</v>
      </c>
      <c r="BE950" s="2174"/>
      <c r="BF950" s="1229"/>
      <c r="BG950" s="1317"/>
      <c r="BH950" s="1229"/>
      <c r="BI950" s="1317"/>
      <c r="BJ950" s="1229"/>
      <c r="BK950" s="1305"/>
      <c r="BL950" s="1229"/>
      <c r="BM950" s="1229"/>
      <c r="BN950" s="1229"/>
      <c r="BO950" s="1490">
        <f t="shared" si="444"/>
        <v>0</v>
      </c>
      <c r="BP950" s="1316">
        <f t="shared" si="423"/>
        <v>5795454</v>
      </c>
      <c r="BQ950" s="1305"/>
      <c r="BS950" s="1959">
        <f t="shared" si="439"/>
        <v>0</v>
      </c>
      <c r="BT950" s="1959">
        <f t="shared" si="440"/>
        <v>3</v>
      </c>
      <c r="BU950" s="1959">
        <f t="shared" si="441"/>
        <v>0</v>
      </c>
      <c r="BV950" s="1959">
        <f t="shared" si="442"/>
        <v>0</v>
      </c>
      <c r="BW950" s="1959">
        <f t="shared" si="443"/>
        <v>5795454</v>
      </c>
    </row>
    <row r="951" spans="1:75" ht="15" customHeight="1" x14ac:dyDescent="0.25">
      <c r="A951" s="1315">
        <v>10</v>
      </c>
      <c r="B951" s="1339">
        <v>43696</v>
      </c>
      <c r="C951" s="1268">
        <v>942</v>
      </c>
      <c r="D951" s="2265" t="s">
        <v>87</v>
      </c>
      <c r="E951" s="1266" t="s">
        <v>88</v>
      </c>
      <c r="F951" s="794">
        <v>5</v>
      </c>
      <c r="G951" s="1491">
        <f t="shared" si="462"/>
        <v>6659090</v>
      </c>
      <c r="H951" s="1268"/>
      <c r="I951" s="2605">
        <f t="shared" si="463"/>
        <v>0</v>
      </c>
      <c r="J951" s="808">
        <v>5</v>
      </c>
      <c r="K951" s="2605">
        <f t="shared" si="445"/>
        <v>11159090</v>
      </c>
      <c r="L951" s="2768"/>
      <c r="M951" s="2605">
        <f t="shared" si="464"/>
        <v>0</v>
      </c>
      <c r="N951" s="1505">
        <f t="shared" si="474"/>
        <v>10</v>
      </c>
      <c r="O951" s="1494">
        <f t="shared" si="471"/>
        <v>17818180</v>
      </c>
      <c r="P951" s="1494">
        <f t="shared" si="475"/>
        <v>400000</v>
      </c>
      <c r="Q951" s="1271"/>
      <c r="R951" s="1508">
        <v>1331818</v>
      </c>
      <c r="S951" s="1508">
        <v>1931818</v>
      </c>
      <c r="T951" s="1508">
        <v>2231818</v>
      </c>
      <c r="U951" s="1508">
        <v>431818</v>
      </c>
      <c r="V951" s="1302"/>
      <c r="W951" s="1338"/>
      <c r="X951" s="2299"/>
      <c r="Y951" s="1338"/>
      <c r="Z951" s="2450"/>
      <c r="AA951" s="1342"/>
      <c r="AB951" s="1340"/>
      <c r="AC951" s="1229"/>
      <c r="AD951" s="1229"/>
      <c r="AE951" s="1229"/>
      <c r="AF951" s="1490">
        <f t="shared" si="430"/>
        <v>0</v>
      </c>
      <c r="AG951" s="1316">
        <f t="shared" si="431"/>
        <v>17818180</v>
      </c>
      <c r="AH951" s="1305"/>
      <c r="AI951" s="1313"/>
      <c r="AJ951" s="1315"/>
      <c r="AK951" s="1339"/>
      <c r="AL951" s="1339"/>
      <c r="AM951" s="2265"/>
      <c r="AN951" s="1266"/>
      <c r="AO951" s="794"/>
      <c r="AP951" s="1491">
        <f t="shared" si="432"/>
        <v>0</v>
      </c>
      <c r="AQ951" s="1268"/>
      <c r="AR951" s="1492">
        <f t="shared" si="433"/>
        <v>0</v>
      </c>
      <c r="AS951" s="808"/>
      <c r="AT951" s="1492">
        <f t="shared" si="434"/>
        <v>0</v>
      </c>
      <c r="AU951" s="809"/>
      <c r="AV951" s="1492">
        <f t="shared" si="435"/>
        <v>0</v>
      </c>
      <c r="AW951" s="1493">
        <f t="shared" si="436"/>
        <v>0</v>
      </c>
      <c r="AX951" s="2153">
        <f t="shared" si="437"/>
        <v>0</v>
      </c>
      <c r="AY951" s="1495">
        <f t="shared" si="438"/>
        <v>0</v>
      </c>
      <c r="AZ951" s="1313"/>
      <c r="BA951" s="1508">
        <v>1331818</v>
      </c>
      <c r="BB951" s="1508">
        <v>1931818</v>
      </c>
      <c r="BC951" s="1508">
        <v>2231818</v>
      </c>
      <c r="BD951" s="1508">
        <v>431818</v>
      </c>
      <c r="BE951" s="2174"/>
      <c r="BF951" s="1229"/>
      <c r="BG951" s="1317"/>
      <c r="BH951" s="1229"/>
      <c r="BI951" s="1317"/>
      <c r="BJ951" s="1229"/>
      <c r="BK951" s="1305"/>
      <c r="BL951" s="1229"/>
      <c r="BM951" s="1229"/>
      <c r="BN951" s="1229"/>
      <c r="BO951" s="1490">
        <f t="shared" si="444"/>
        <v>0</v>
      </c>
      <c r="BP951" s="1316">
        <f t="shared" si="423"/>
        <v>17818180</v>
      </c>
      <c r="BQ951" s="1305"/>
      <c r="BS951" s="1959">
        <f t="shared" si="439"/>
        <v>5</v>
      </c>
      <c r="BT951" s="1959">
        <f t="shared" si="440"/>
        <v>0</v>
      </c>
      <c r="BU951" s="1959">
        <f t="shared" si="441"/>
        <v>5</v>
      </c>
      <c r="BV951" s="1959">
        <f t="shared" si="442"/>
        <v>0</v>
      </c>
      <c r="BW951" s="1959">
        <f t="shared" si="443"/>
        <v>17818180</v>
      </c>
    </row>
    <row r="952" spans="1:75" ht="15" customHeight="1" x14ac:dyDescent="0.25">
      <c r="A952" s="1315">
        <v>1</v>
      </c>
      <c r="B952" s="1339">
        <v>43701</v>
      </c>
      <c r="C952" s="1268">
        <v>943</v>
      </c>
      <c r="D952" s="2265" t="s">
        <v>34</v>
      </c>
      <c r="E952" s="1266" t="s">
        <v>294</v>
      </c>
      <c r="F952" s="794">
        <v>6</v>
      </c>
      <c r="G952" s="1491">
        <f t="shared" si="462"/>
        <v>7990908</v>
      </c>
      <c r="H952" s="1268"/>
      <c r="I952" s="2605">
        <f t="shared" si="463"/>
        <v>0</v>
      </c>
      <c r="J952" s="808">
        <v>4</v>
      </c>
      <c r="K952" s="2605">
        <f t="shared" si="445"/>
        <v>8927272</v>
      </c>
      <c r="L952" s="2768"/>
      <c r="M952" s="2605">
        <f t="shared" si="464"/>
        <v>0</v>
      </c>
      <c r="N952" s="1505">
        <f>F952+H952+J952+L952</f>
        <v>10</v>
      </c>
      <c r="O952" s="1494">
        <f t="shared" si="471"/>
        <v>16918180</v>
      </c>
      <c r="P952" s="1494">
        <f>+N952*40000</f>
        <v>400000</v>
      </c>
      <c r="Q952" s="1271"/>
      <c r="R952" s="1508">
        <v>1331818</v>
      </c>
      <c r="S952" s="1508">
        <v>1931818</v>
      </c>
      <c r="T952" s="1508">
        <v>2231818</v>
      </c>
      <c r="U952" s="1508">
        <v>431818</v>
      </c>
      <c r="V952" s="1302"/>
      <c r="W952" s="1338"/>
      <c r="X952" s="2299"/>
      <c r="Y952" s="1338"/>
      <c r="Z952" s="2450"/>
      <c r="AA952" s="1342"/>
      <c r="AB952" s="1340"/>
      <c r="AC952" s="1229"/>
      <c r="AD952" s="1229"/>
      <c r="AE952" s="1229"/>
      <c r="AF952" s="1490">
        <f t="shared" si="430"/>
        <v>0</v>
      </c>
      <c r="AG952" s="1316">
        <f t="shared" si="431"/>
        <v>16918180</v>
      </c>
      <c r="AH952" s="1305"/>
      <c r="AI952" s="1313"/>
      <c r="AJ952" s="1315"/>
      <c r="AK952" s="1339"/>
      <c r="AL952" s="1339"/>
      <c r="AM952" s="2266"/>
      <c r="AN952" s="1498"/>
      <c r="AO952" s="794"/>
      <c r="AP952" s="1491">
        <f t="shared" si="432"/>
        <v>0</v>
      </c>
      <c r="AQ952" s="1268"/>
      <c r="AR952" s="1492">
        <f t="shared" si="433"/>
        <v>0</v>
      </c>
      <c r="AS952" s="808"/>
      <c r="AT952" s="1492">
        <f t="shared" si="434"/>
        <v>0</v>
      </c>
      <c r="AU952" s="809"/>
      <c r="AV952" s="1492">
        <f t="shared" si="435"/>
        <v>0</v>
      </c>
      <c r="AW952" s="1493">
        <f t="shared" si="436"/>
        <v>0</v>
      </c>
      <c r="AX952" s="2153">
        <f t="shared" si="437"/>
        <v>0</v>
      </c>
      <c r="AY952" s="1495">
        <f t="shared" si="438"/>
        <v>0</v>
      </c>
      <c r="AZ952" s="1313"/>
      <c r="BA952" s="1508">
        <v>1331818</v>
      </c>
      <c r="BB952" s="1508">
        <v>1931818</v>
      </c>
      <c r="BC952" s="1508">
        <v>2231818</v>
      </c>
      <c r="BD952" s="1508">
        <v>431818</v>
      </c>
      <c r="BE952" s="2174"/>
      <c r="BF952" s="1229"/>
      <c r="BG952" s="1317"/>
      <c r="BH952" s="1229"/>
      <c r="BI952" s="1317"/>
      <c r="BJ952" s="1229"/>
      <c r="BK952" s="1305"/>
      <c r="BL952" s="1229"/>
      <c r="BM952" s="1229"/>
      <c r="BN952" s="1229"/>
      <c r="BO952" s="1490">
        <f t="shared" si="444"/>
        <v>0</v>
      </c>
      <c r="BP952" s="1316">
        <f t="shared" si="423"/>
        <v>16918180</v>
      </c>
      <c r="BQ952" s="1305"/>
      <c r="BS952" s="1959">
        <f t="shared" si="439"/>
        <v>6</v>
      </c>
      <c r="BT952" s="1959">
        <f t="shared" si="440"/>
        <v>0</v>
      </c>
      <c r="BU952" s="1959">
        <f t="shared" si="441"/>
        <v>4</v>
      </c>
      <c r="BV952" s="1959">
        <f t="shared" si="442"/>
        <v>0</v>
      </c>
      <c r="BW952" s="1959">
        <f t="shared" si="443"/>
        <v>16918180</v>
      </c>
    </row>
    <row r="953" spans="1:75" ht="15" customHeight="1" x14ac:dyDescent="0.25">
      <c r="A953" s="1315">
        <v>2</v>
      </c>
      <c r="B953" s="1339">
        <v>43701</v>
      </c>
      <c r="C953" s="1268">
        <f>C952+1</f>
        <v>944</v>
      </c>
      <c r="D953" s="2265" t="s">
        <v>55</v>
      </c>
      <c r="E953" s="1266" t="s">
        <v>273</v>
      </c>
      <c r="F953" s="794">
        <v>5</v>
      </c>
      <c r="G953" s="1491">
        <f t="shared" si="462"/>
        <v>6659090</v>
      </c>
      <c r="H953" s="1268">
        <v>1</v>
      </c>
      <c r="I953" s="2605">
        <f t="shared" si="463"/>
        <v>1931818</v>
      </c>
      <c r="J953" s="808">
        <v>4</v>
      </c>
      <c r="K953" s="2605">
        <f t="shared" si="445"/>
        <v>8927272</v>
      </c>
      <c r="L953" s="2768">
        <v>1</v>
      </c>
      <c r="M953" s="2605">
        <f t="shared" si="464"/>
        <v>431818</v>
      </c>
      <c r="N953" s="1505">
        <f t="shared" ref="N953:O968" si="476">F953+H953+J953+L953</f>
        <v>11</v>
      </c>
      <c r="O953" s="1494">
        <f t="shared" si="471"/>
        <v>17949998</v>
      </c>
      <c r="P953" s="1494">
        <f t="shared" ref="P953:P959" si="477">+N953*40000</f>
        <v>440000</v>
      </c>
      <c r="Q953" s="1271"/>
      <c r="R953" s="1508">
        <v>1331818</v>
      </c>
      <c r="S953" s="1508">
        <v>1931818</v>
      </c>
      <c r="T953" s="1508">
        <v>2231818</v>
      </c>
      <c r="U953" s="1508">
        <v>431818</v>
      </c>
      <c r="V953" s="1302"/>
      <c r="W953" s="1338"/>
      <c r="X953" s="2299"/>
      <c r="Y953" s="1338"/>
      <c r="Z953" s="2450"/>
      <c r="AA953" s="1342"/>
      <c r="AB953" s="1340"/>
      <c r="AC953" s="1229"/>
      <c r="AD953" s="1229"/>
      <c r="AE953" s="1229"/>
      <c r="AF953" s="1490">
        <f t="shared" si="430"/>
        <v>0</v>
      </c>
      <c r="AG953" s="1316">
        <f t="shared" si="431"/>
        <v>17949998</v>
      </c>
      <c r="AH953" s="1305"/>
      <c r="AI953" s="1313"/>
      <c r="AJ953" s="1315"/>
      <c r="AK953" s="1339"/>
      <c r="AL953" s="1339"/>
      <c r="AM953" s="2265"/>
      <c r="AN953" s="1266"/>
      <c r="AO953" s="794"/>
      <c r="AP953" s="1491">
        <f t="shared" si="432"/>
        <v>0</v>
      </c>
      <c r="AQ953" s="1268"/>
      <c r="AR953" s="1492">
        <f t="shared" si="433"/>
        <v>0</v>
      </c>
      <c r="AS953" s="808"/>
      <c r="AT953" s="1492">
        <f t="shared" si="434"/>
        <v>0</v>
      </c>
      <c r="AU953" s="809"/>
      <c r="AV953" s="1492">
        <f t="shared" si="435"/>
        <v>0</v>
      </c>
      <c r="AW953" s="1493">
        <f t="shared" si="436"/>
        <v>0</v>
      </c>
      <c r="AX953" s="2153">
        <f t="shared" si="437"/>
        <v>0</v>
      </c>
      <c r="AY953" s="1495">
        <f t="shared" si="438"/>
        <v>0</v>
      </c>
      <c r="AZ953" s="1313"/>
      <c r="BA953" s="1508">
        <v>1331818</v>
      </c>
      <c r="BB953" s="1508">
        <v>1931818</v>
      </c>
      <c r="BC953" s="1508">
        <v>2231818</v>
      </c>
      <c r="BD953" s="1508">
        <v>431818</v>
      </c>
      <c r="BE953" s="2174"/>
      <c r="BF953" s="1229"/>
      <c r="BG953" s="1317"/>
      <c r="BH953" s="1229"/>
      <c r="BI953" s="1317"/>
      <c r="BJ953" s="1229"/>
      <c r="BK953" s="1305"/>
      <c r="BL953" s="1229"/>
      <c r="BM953" s="1229"/>
      <c r="BN953" s="1229"/>
      <c r="BO953" s="1490">
        <f t="shared" si="444"/>
        <v>0</v>
      </c>
      <c r="BP953" s="1316">
        <f t="shared" si="423"/>
        <v>17949998</v>
      </c>
      <c r="BQ953" s="1305"/>
      <c r="BS953" s="1959">
        <f t="shared" si="439"/>
        <v>5</v>
      </c>
      <c r="BT953" s="1959">
        <f t="shared" si="440"/>
        <v>1</v>
      </c>
      <c r="BU953" s="1959">
        <f t="shared" si="441"/>
        <v>4</v>
      </c>
      <c r="BV953" s="1959">
        <f t="shared" si="442"/>
        <v>1</v>
      </c>
      <c r="BW953" s="1959">
        <f t="shared" si="443"/>
        <v>17949998</v>
      </c>
    </row>
    <row r="954" spans="1:75" ht="15" customHeight="1" x14ac:dyDescent="0.25">
      <c r="A954" s="1315">
        <v>3</v>
      </c>
      <c r="B954" s="1339">
        <v>43701</v>
      </c>
      <c r="C954" s="1268">
        <f t="shared" ref="C954:C959" si="478">C953+1</f>
        <v>945</v>
      </c>
      <c r="D954" s="2265" t="s">
        <v>47</v>
      </c>
      <c r="E954" s="1266" t="s">
        <v>273</v>
      </c>
      <c r="F954" s="794">
        <v>4</v>
      </c>
      <c r="G954" s="1491">
        <f t="shared" si="462"/>
        <v>5327272</v>
      </c>
      <c r="H954" s="1268">
        <v>1</v>
      </c>
      <c r="I954" s="2605">
        <f t="shared" si="463"/>
        <v>1931818</v>
      </c>
      <c r="J954" s="808">
        <v>4</v>
      </c>
      <c r="K954" s="2605">
        <f t="shared" si="445"/>
        <v>8927272</v>
      </c>
      <c r="L954" s="2768">
        <v>1</v>
      </c>
      <c r="M954" s="2605">
        <f t="shared" si="464"/>
        <v>431818</v>
      </c>
      <c r="N954" s="1505">
        <f t="shared" si="476"/>
        <v>10</v>
      </c>
      <c r="O954" s="1494">
        <f t="shared" si="471"/>
        <v>16618180</v>
      </c>
      <c r="P954" s="1494">
        <f t="shared" si="477"/>
        <v>400000</v>
      </c>
      <c r="Q954" s="1271"/>
      <c r="R954" s="1508">
        <v>1331818</v>
      </c>
      <c r="S954" s="1508">
        <v>1931818</v>
      </c>
      <c r="T954" s="1508">
        <v>2231818</v>
      </c>
      <c r="U954" s="1508">
        <v>431818</v>
      </c>
      <c r="V954" s="1302"/>
      <c r="W954" s="1338"/>
      <c r="X954" s="2299"/>
      <c r="Y954" s="1338"/>
      <c r="Z954" s="1302"/>
      <c r="AA954" s="1342"/>
      <c r="AB954" s="1340"/>
      <c r="AC954" s="1229"/>
      <c r="AD954" s="1229"/>
      <c r="AE954" s="1229"/>
      <c r="AF954" s="1490">
        <f t="shared" si="430"/>
        <v>0</v>
      </c>
      <c r="AG954" s="1316">
        <f t="shared" si="431"/>
        <v>16618180</v>
      </c>
      <c r="AH954" s="1305"/>
      <c r="AI954" s="1313"/>
      <c r="AJ954" s="1315"/>
      <c r="AK954" s="1339"/>
      <c r="AL954" s="1339"/>
      <c r="AM954" s="2265"/>
      <c r="AN954" s="1266"/>
      <c r="AO954" s="794"/>
      <c r="AP954" s="1491">
        <f t="shared" si="432"/>
        <v>0</v>
      </c>
      <c r="AQ954" s="1268"/>
      <c r="AR954" s="1492">
        <f t="shared" si="433"/>
        <v>0</v>
      </c>
      <c r="AS954" s="808"/>
      <c r="AT954" s="1492">
        <f t="shared" si="434"/>
        <v>0</v>
      </c>
      <c r="AU954" s="809"/>
      <c r="AV954" s="1492">
        <f t="shared" si="435"/>
        <v>0</v>
      </c>
      <c r="AW954" s="1493">
        <f t="shared" si="436"/>
        <v>0</v>
      </c>
      <c r="AX954" s="2153">
        <f t="shared" si="437"/>
        <v>0</v>
      </c>
      <c r="AY954" s="1495">
        <f t="shared" si="438"/>
        <v>0</v>
      </c>
      <c r="AZ954" s="1313"/>
      <c r="BA954" s="1508">
        <v>1331818</v>
      </c>
      <c r="BB954" s="1508">
        <v>1931818</v>
      </c>
      <c r="BC954" s="1508">
        <v>2231818</v>
      </c>
      <c r="BD954" s="1508">
        <v>431818</v>
      </c>
      <c r="BE954" s="2174"/>
      <c r="BF954" s="1229"/>
      <c r="BG954" s="1317"/>
      <c r="BH954" s="1229"/>
      <c r="BI954" s="1317"/>
      <c r="BJ954" s="1229"/>
      <c r="BK954" s="1305"/>
      <c r="BL954" s="1229"/>
      <c r="BM954" s="1229"/>
      <c r="BN954" s="1229"/>
      <c r="BO954" s="1490">
        <f t="shared" si="444"/>
        <v>0</v>
      </c>
      <c r="BP954" s="1316">
        <f t="shared" si="423"/>
        <v>16618180</v>
      </c>
      <c r="BQ954" s="1305"/>
      <c r="BS954" s="1959">
        <f t="shared" si="439"/>
        <v>4</v>
      </c>
      <c r="BT954" s="1959">
        <f t="shared" si="440"/>
        <v>1</v>
      </c>
      <c r="BU954" s="1959">
        <f t="shared" si="441"/>
        <v>4</v>
      </c>
      <c r="BV954" s="1959">
        <f t="shared" si="442"/>
        <v>1</v>
      </c>
      <c r="BW954" s="1959">
        <f t="shared" si="443"/>
        <v>16618180</v>
      </c>
    </row>
    <row r="955" spans="1:75" ht="15" customHeight="1" x14ac:dyDescent="0.25">
      <c r="A955" s="1315">
        <v>4</v>
      </c>
      <c r="B955" s="1339">
        <v>43701</v>
      </c>
      <c r="C955" s="1268">
        <f t="shared" si="478"/>
        <v>946</v>
      </c>
      <c r="D955" s="2265" t="s">
        <v>53</v>
      </c>
      <c r="E955" s="1266" t="s">
        <v>273</v>
      </c>
      <c r="F955" s="794">
        <v>6</v>
      </c>
      <c r="G955" s="1491">
        <f t="shared" si="462"/>
        <v>7990908</v>
      </c>
      <c r="H955" s="1268"/>
      <c r="I955" s="2605">
        <f t="shared" si="463"/>
        <v>0</v>
      </c>
      <c r="J955" s="808">
        <v>4</v>
      </c>
      <c r="K955" s="2605">
        <f t="shared" si="445"/>
        <v>8927272</v>
      </c>
      <c r="L955" s="2768"/>
      <c r="M955" s="2605">
        <f t="shared" si="464"/>
        <v>0</v>
      </c>
      <c r="N955" s="1505">
        <f t="shared" si="476"/>
        <v>10</v>
      </c>
      <c r="O955" s="1494">
        <f t="shared" si="471"/>
        <v>16918180</v>
      </c>
      <c r="P955" s="1494">
        <f t="shared" si="477"/>
        <v>400000</v>
      </c>
      <c r="Q955" s="1271"/>
      <c r="R955" s="1508">
        <v>1331818</v>
      </c>
      <c r="S955" s="1508">
        <v>1931818</v>
      </c>
      <c r="T955" s="1508">
        <v>2231818</v>
      </c>
      <c r="U955" s="1508">
        <v>431818</v>
      </c>
      <c r="V955" s="1302"/>
      <c r="W955" s="1338"/>
      <c r="X955" s="2389"/>
      <c r="Y955" s="1640"/>
      <c r="Z955" s="1302"/>
      <c r="AA955" s="1338"/>
      <c r="AB955" s="1340"/>
      <c r="AC955" s="1229"/>
      <c r="AD955" s="1229"/>
      <c r="AE955" s="1229"/>
      <c r="AF955" s="1490">
        <f t="shared" si="430"/>
        <v>0</v>
      </c>
      <c r="AG955" s="1316">
        <f t="shared" si="431"/>
        <v>16918180</v>
      </c>
      <c r="AH955" s="1305"/>
      <c r="AI955" s="1313"/>
      <c r="AJ955" s="1315"/>
      <c r="AK955" s="1339"/>
      <c r="AL955" s="1339"/>
      <c r="AM955" s="2265"/>
      <c r="AN955" s="1266"/>
      <c r="AO955" s="794"/>
      <c r="AP955" s="1491">
        <f t="shared" si="432"/>
        <v>0</v>
      </c>
      <c r="AQ955" s="1268"/>
      <c r="AR955" s="1492">
        <f t="shared" si="433"/>
        <v>0</v>
      </c>
      <c r="AS955" s="808"/>
      <c r="AT955" s="1492">
        <f t="shared" si="434"/>
        <v>0</v>
      </c>
      <c r="AU955" s="809"/>
      <c r="AV955" s="1492">
        <f t="shared" si="435"/>
        <v>0</v>
      </c>
      <c r="AW955" s="1493">
        <f t="shared" si="436"/>
        <v>0</v>
      </c>
      <c r="AX955" s="2153">
        <f t="shared" si="437"/>
        <v>0</v>
      </c>
      <c r="AY955" s="1495">
        <f t="shared" si="438"/>
        <v>0</v>
      </c>
      <c r="AZ955" s="1313"/>
      <c r="BA955" s="1508">
        <v>1331818</v>
      </c>
      <c r="BB955" s="1508">
        <v>1931818</v>
      </c>
      <c r="BC955" s="1508">
        <v>2231818</v>
      </c>
      <c r="BD955" s="1508">
        <v>431818</v>
      </c>
      <c r="BE955" s="2174"/>
      <c r="BF955" s="1229"/>
      <c r="BG955" s="1317"/>
      <c r="BH955" s="1229"/>
      <c r="BI955" s="1317"/>
      <c r="BJ955" s="1229"/>
      <c r="BK955" s="1305"/>
      <c r="BL955" s="1229"/>
      <c r="BM955" s="1229"/>
      <c r="BN955" s="1229"/>
      <c r="BO955" s="1490">
        <f t="shared" si="444"/>
        <v>0</v>
      </c>
      <c r="BP955" s="1316">
        <f t="shared" si="423"/>
        <v>16918180</v>
      </c>
      <c r="BQ955" s="1305"/>
      <c r="BS955" s="1959">
        <f t="shared" si="439"/>
        <v>6</v>
      </c>
      <c r="BT955" s="1959">
        <f t="shared" si="440"/>
        <v>0</v>
      </c>
      <c r="BU955" s="1959">
        <f t="shared" si="441"/>
        <v>4</v>
      </c>
      <c r="BV955" s="1959">
        <f t="shared" si="442"/>
        <v>0</v>
      </c>
      <c r="BW955" s="1959">
        <f t="shared" si="443"/>
        <v>16918180</v>
      </c>
    </row>
    <row r="956" spans="1:75" ht="15" customHeight="1" x14ac:dyDescent="0.25">
      <c r="A956" s="1315">
        <v>5</v>
      </c>
      <c r="B956" s="1339">
        <v>43701</v>
      </c>
      <c r="C956" s="1268">
        <f t="shared" si="478"/>
        <v>947</v>
      </c>
      <c r="D956" s="2265" t="s">
        <v>255</v>
      </c>
      <c r="E956" s="1266" t="s">
        <v>273</v>
      </c>
      <c r="F956" s="794">
        <v>10</v>
      </c>
      <c r="G956" s="1491">
        <f t="shared" si="462"/>
        <v>13318180</v>
      </c>
      <c r="H956" s="1268"/>
      <c r="I956" s="2605">
        <f t="shared" si="463"/>
        <v>0</v>
      </c>
      <c r="J956" s="808"/>
      <c r="K956" s="2605">
        <f t="shared" si="445"/>
        <v>0</v>
      </c>
      <c r="L956" s="2768"/>
      <c r="M956" s="2605">
        <f t="shared" si="464"/>
        <v>0</v>
      </c>
      <c r="N956" s="1505">
        <f t="shared" si="476"/>
        <v>10</v>
      </c>
      <c r="O956" s="1494">
        <f t="shared" si="471"/>
        <v>13318180</v>
      </c>
      <c r="P956" s="1494">
        <f t="shared" si="477"/>
        <v>400000</v>
      </c>
      <c r="Q956" s="1271"/>
      <c r="R956" s="1508">
        <v>1331818</v>
      </c>
      <c r="S956" s="1508">
        <v>1931818</v>
      </c>
      <c r="T956" s="1508">
        <v>2231818</v>
      </c>
      <c r="U956" s="1508">
        <v>431818</v>
      </c>
      <c r="V956" s="1302"/>
      <c r="W956" s="1338"/>
      <c r="X956" s="2299"/>
      <c r="Y956" s="1338"/>
      <c r="Z956" s="2450"/>
      <c r="AA956" s="1342"/>
      <c r="AB956" s="1340"/>
      <c r="AC956" s="1229"/>
      <c r="AD956" s="1229"/>
      <c r="AE956" s="1229"/>
      <c r="AF956" s="1490">
        <f t="shared" si="430"/>
        <v>0</v>
      </c>
      <c r="AG956" s="1316">
        <f t="shared" si="431"/>
        <v>13318180</v>
      </c>
      <c r="AH956" s="1305"/>
      <c r="AI956" s="1313"/>
      <c r="AJ956" s="1315"/>
      <c r="AK956" s="1339"/>
      <c r="AL956" s="1339"/>
      <c r="AM956" s="2265"/>
      <c r="AN956" s="1266"/>
      <c r="AO956" s="794"/>
      <c r="AP956" s="1491">
        <f t="shared" si="432"/>
        <v>0</v>
      </c>
      <c r="AQ956" s="1268"/>
      <c r="AR956" s="1492">
        <f t="shared" si="433"/>
        <v>0</v>
      </c>
      <c r="AS956" s="808"/>
      <c r="AT956" s="1492">
        <f t="shared" si="434"/>
        <v>0</v>
      </c>
      <c r="AU956" s="809"/>
      <c r="AV956" s="1492">
        <f t="shared" si="435"/>
        <v>0</v>
      </c>
      <c r="AW956" s="1493">
        <f t="shared" si="436"/>
        <v>0</v>
      </c>
      <c r="AX956" s="2153">
        <f t="shared" si="437"/>
        <v>0</v>
      </c>
      <c r="AY956" s="1495">
        <f t="shared" si="438"/>
        <v>0</v>
      </c>
      <c r="AZ956" s="1313"/>
      <c r="BA956" s="1508">
        <v>1331818</v>
      </c>
      <c r="BB956" s="1508">
        <v>1931818</v>
      </c>
      <c r="BC956" s="1508">
        <v>2231818</v>
      </c>
      <c r="BD956" s="1508">
        <v>431818</v>
      </c>
      <c r="BE956" s="2174"/>
      <c r="BF956" s="1229"/>
      <c r="BG956" s="1317"/>
      <c r="BH956" s="1229"/>
      <c r="BI956" s="1317"/>
      <c r="BJ956" s="1229"/>
      <c r="BK956" s="1305"/>
      <c r="BL956" s="1229"/>
      <c r="BM956" s="1229"/>
      <c r="BN956" s="1229"/>
      <c r="BO956" s="1490">
        <f t="shared" si="444"/>
        <v>0</v>
      </c>
      <c r="BP956" s="1316">
        <f t="shared" si="423"/>
        <v>13318180</v>
      </c>
      <c r="BQ956" s="1305"/>
      <c r="BS956" s="1959">
        <f t="shared" si="439"/>
        <v>10</v>
      </c>
      <c r="BT956" s="1959">
        <f t="shared" si="440"/>
        <v>0</v>
      </c>
      <c r="BU956" s="1959">
        <f t="shared" si="441"/>
        <v>0</v>
      </c>
      <c r="BV956" s="1959">
        <f t="shared" si="442"/>
        <v>0</v>
      </c>
      <c r="BW956" s="1959">
        <f t="shared" si="443"/>
        <v>13318180</v>
      </c>
    </row>
    <row r="957" spans="1:75" ht="15" customHeight="1" x14ac:dyDescent="0.25">
      <c r="A957" s="1315">
        <v>6</v>
      </c>
      <c r="B957" s="1339">
        <v>43701</v>
      </c>
      <c r="C957" s="1268">
        <f t="shared" si="478"/>
        <v>948</v>
      </c>
      <c r="D957" s="2265" t="s">
        <v>39</v>
      </c>
      <c r="E957" s="1266" t="s">
        <v>273</v>
      </c>
      <c r="F957" s="794">
        <v>7</v>
      </c>
      <c r="G957" s="1491">
        <f t="shared" si="462"/>
        <v>9322726</v>
      </c>
      <c r="H957" s="1268"/>
      <c r="I957" s="2605">
        <f t="shared" si="463"/>
        <v>0</v>
      </c>
      <c r="J957" s="808">
        <v>2</v>
      </c>
      <c r="K957" s="2605">
        <f t="shared" si="445"/>
        <v>4463636</v>
      </c>
      <c r="L957" s="2768">
        <v>1</v>
      </c>
      <c r="M957" s="2605">
        <f t="shared" si="464"/>
        <v>431818</v>
      </c>
      <c r="N957" s="1505">
        <f t="shared" si="476"/>
        <v>10</v>
      </c>
      <c r="O957" s="1494">
        <f t="shared" si="471"/>
        <v>14218180</v>
      </c>
      <c r="P957" s="1494">
        <f t="shared" si="477"/>
        <v>400000</v>
      </c>
      <c r="Q957" s="1271"/>
      <c r="R957" s="1508">
        <v>1331818</v>
      </c>
      <c r="S957" s="1508">
        <v>1931818</v>
      </c>
      <c r="T957" s="1508">
        <v>2231818</v>
      </c>
      <c r="U957" s="1508">
        <v>431818</v>
      </c>
      <c r="V957" s="1302"/>
      <c r="W957" s="1338"/>
      <c r="X957" s="2299"/>
      <c r="Y957" s="1338"/>
      <c r="Z957" s="2450"/>
      <c r="AA957" s="1342"/>
      <c r="AB957" s="1340"/>
      <c r="AC957" s="1229"/>
      <c r="AD957" s="1229"/>
      <c r="AE957" s="1229"/>
      <c r="AF957" s="1490">
        <f t="shared" si="430"/>
        <v>0</v>
      </c>
      <c r="AG957" s="1316">
        <f t="shared" si="431"/>
        <v>14218180</v>
      </c>
      <c r="AH957" s="1305"/>
      <c r="AI957" s="1313"/>
      <c r="AJ957" s="1315"/>
      <c r="AK957" s="1339"/>
      <c r="AL957" s="1339"/>
      <c r="AM957" s="2265"/>
      <c r="AN957" s="1266"/>
      <c r="AO957" s="794"/>
      <c r="AP957" s="1491">
        <f t="shared" si="432"/>
        <v>0</v>
      </c>
      <c r="AQ957" s="1268"/>
      <c r="AR957" s="1492">
        <f t="shared" si="433"/>
        <v>0</v>
      </c>
      <c r="AS957" s="808"/>
      <c r="AT957" s="1492">
        <f t="shared" si="434"/>
        <v>0</v>
      </c>
      <c r="AU957" s="809"/>
      <c r="AV957" s="1492">
        <f t="shared" si="435"/>
        <v>0</v>
      </c>
      <c r="AW957" s="1493">
        <f t="shared" si="436"/>
        <v>0</v>
      </c>
      <c r="AX957" s="2153">
        <f t="shared" si="437"/>
        <v>0</v>
      </c>
      <c r="AY957" s="1495">
        <f t="shared" si="438"/>
        <v>0</v>
      </c>
      <c r="AZ957" s="1313"/>
      <c r="BA957" s="1508">
        <v>1331818</v>
      </c>
      <c r="BB957" s="1508">
        <v>1931818</v>
      </c>
      <c r="BC957" s="1508">
        <v>2231818</v>
      </c>
      <c r="BD957" s="1508">
        <v>431818</v>
      </c>
      <c r="BE957" s="2174"/>
      <c r="BF957" s="1229"/>
      <c r="BG957" s="1317"/>
      <c r="BH957" s="1229"/>
      <c r="BI957" s="1317"/>
      <c r="BJ957" s="1229"/>
      <c r="BK957" s="1305"/>
      <c r="BL957" s="1229"/>
      <c r="BM957" s="1229"/>
      <c r="BN957" s="1229"/>
      <c r="BO957" s="1490">
        <f t="shared" si="444"/>
        <v>0</v>
      </c>
      <c r="BP957" s="1316">
        <f t="shared" si="423"/>
        <v>14218180</v>
      </c>
      <c r="BQ957" s="1305"/>
      <c r="BS957" s="1959">
        <f t="shared" si="439"/>
        <v>7</v>
      </c>
      <c r="BT957" s="1959">
        <f t="shared" si="440"/>
        <v>0</v>
      </c>
      <c r="BU957" s="1959">
        <f t="shared" si="441"/>
        <v>2</v>
      </c>
      <c r="BV957" s="1959">
        <f t="shared" si="442"/>
        <v>1</v>
      </c>
      <c r="BW957" s="1959">
        <f t="shared" si="443"/>
        <v>14218180</v>
      </c>
    </row>
    <row r="958" spans="1:75" ht="15" customHeight="1" x14ac:dyDescent="0.25">
      <c r="A958" s="1315">
        <v>7</v>
      </c>
      <c r="B958" s="1339">
        <v>43701</v>
      </c>
      <c r="C958" s="1268">
        <f t="shared" si="478"/>
        <v>949</v>
      </c>
      <c r="D958" s="2265" t="s">
        <v>42</v>
      </c>
      <c r="E958" s="1266" t="s">
        <v>273</v>
      </c>
      <c r="F958" s="794">
        <v>10</v>
      </c>
      <c r="G958" s="1491">
        <f t="shared" si="462"/>
        <v>13318180</v>
      </c>
      <c r="H958" s="1268"/>
      <c r="I958" s="2605">
        <f t="shared" si="463"/>
        <v>0</v>
      </c>
      <c r="J958" s="808"/>
      <c r="K958" s="2605">
        <f t="shared" si="445"/>
        <v>0</v>
      </c>
      <c r="L958" s="2768">
        <v>1</v>
      </c>
      <c r="M958" s="2605">
        <f t="shared" si="464"/>
        <v>431818</v>
      </c>
      <c r="N958" s="1505">
        <f t="shared" si="476"/>
        <v>11</v>
      </c>
      <c r="O958" s="1494">
        <f t="shared" si="471"/>
        <v>13749998</v>
      </c>
      <c r="P958" s="1494">
        <f t="shared" si="477"/>
        <v>440000</v>
      </c>
      <c r="Q958" s="1271"/>
      <c r="R958" s="1508">
        <v>1331818</v>
      </c>
      <c r="S958" s="1508">
        <v>1931818</v>
      </c>
      <c r="T958" s="1508">
        <v>2231818</v>
      </c>
      <c r="U958" s="1508">
        <v>431818</v>
      </c>
      <c r="V958" s="1302"/>
      <c r="W958" s="1338"/>
      <c r="X958" s="2299"/>
      <c r="Y958" s="1338"/>
      <c r="Z958" s="2450"/>
      <c r="AA958" s="1342"/>
      <c r="AB958" s="1340"/>
      <c r="AC958" s="1229"/>
      <c r="AD958" s="1229"/>
      <c r="AE958" s="1229"/>
      <c r="AF958" s="1490">
        <f t="shared" si="430"/>
        <v>0</v>
      </c>
      <c r="AG958" s="1316">
        <f t="shared" si="431"/>
        <v>13749998</v>
      </c>
      <c r="AH958" s="1305"/>
      <c r="AI958" s="1313"/>
      <c r="AJ958" s="1315"/>
      <c r="AK958" s="1339"/>
      <c r="AL958" s="1339"/>
      <c r="AM958" s="2265"/>
      <c r="AN958" s="1266"/>
      <c r="AO958" s="794"/>
      <c r="AP958" s="1491">
        <f t="shared" si="432"/>
        <v>0</v>
      </c>
      <c r="AQ958" s="1268"/>
      <c r="AR958" s="1492">
        <f t="shared" si="433"/>
        <v>0</v>
      </c>
      <c r="AS958" s="808"/>
      <c r="AT958" s="1492">
        <f t="shared" si="434"/>
        <v>0</v>
      </c>
      <c r="AU958" s="809"/>
      <c r="AV958" s="1492">
        <f t="shared" si="435"/>
        <v>0</v>
      </c>
      <c r="AW958" s="1493">
        <f t="shared" si="436"/>
        <v>0</v>
      </c>
      <c r="AX958" s="2153">
        <f t="shared" si="437"/>
        <v>0</v>
      </c>
      <c r="AY958" s="1495">
        <f t="shared" si="438"/>
        <v>0</v>
      </c>
      <c r="AZ958" s="1313"/>
      <c r="BA958" s="1508">
        <v>1331818</v>
      </c>
      <c r="BB958" s="1508">
        <v>1931818</v>
      </c>
      <c r="BC958" s="1508">
        <v>2231818</v>
      </c>
      <c r="BD958" s="1508">
        <v>431818</v>
      </c>
      <c r="BE958" s="2174"/>
      <c r="BF958" s="1229"/>
      <c r="BG958" s="1317"/>
      <c r="BH958" s="1229"/>
      <c r="BI958" s="1317"/>
      <c r="BJ958" s="1229"/>
      <c r="BK958" s="1305"/>
      <c r="BL958" s="1229"/>
      <c r="BM958" s="1229"/>
      <c r="BN958" s="1229"/>
      <c r="BO958" s="1490">
        <f t="shared" si="444"/>
        <v>0</v>
      </c>
      <c r="BP958" s="1316">
        <f t="shared" ref="BP958:BP964" si="479">O958-BO958</f>
        <v>13749998</v>
      </c>
      <c r="BQ958" s="1305"/>
      <c r="BS958" s="1959">
        <f t="shared" si="439"/>
        <v>10</v>
      </c>
      <c r="BT958" s="1959">
        <f t="shared" si="440"/>
        <v>0</v>
      </c>
      <c r="BU958" s="1959">
        <f t="shared" si="441"/>
        <v>0</v>
      </c>
      <c r="BV958" s="1959">
        <f t="shared" si="442"/>
        <v>1</v>
      </c>
      <c r="BW958" s="1959">
        <f t="shared" si="443"/>
        <v>13749998</v>
      </c>
    </row>
    <row r="959" spans="1:75" ht="15" customHeight="1" x14ac:dyDescent="0.25">
      <c r="A959" s="1315">
        <v>8</v>
      </c>
      <c r="B959" s="1339">
        <v>43701</v>
      </c>
      <c r="C959" s="1268">
        <f t="shared" si="478"/>
        <v>950</v>
      </c>
      <c r="D959" s="2265" t="s">
        <v>92</v>
      </c>
      <c r="E959" s="1266" t="s">
        <v>88</v>
      </c>
      <c r="F959" s="794">
        <v>9</v>
      </c>
      <c r="G959" s="1491">
        <f t="shared" si="462"/>
        <v>11986362</v>
      </c>
      <c r="H959" s="1268"/>
      <c r="I959" s="2605">
        <f t="shared" si="463"/>
        <v>0</v>
      </c>
      <c r="J959" s="808"/>
      <c r="K959" s="2605">
        <f t="shared" si="445"/>
        <v>0</v>
      </c>
      <c r="L959" s="2768">
        <v>1</v>
      </c>
      <c r="M959" s="2605">
        <f t="shared" si="464"/>
        <v>431818</v>
      </c>
      <c r="N959" s="1505">
        <f t="shared" si="476"/>
        <v>10</v>
      </c>
      <c r="O959" s="1494">
        <f t="shared" si="476"/>
        <v>12418180</v>
      </c>
      <c r="P959" s="1494">
        <f t="shared" si="477"/>
        <v>400000</v>
      </c>
      <c r="Q959" s="1271"/>
      <c r="R959" s="1508">
        <v>1331818</v>
      </c>
      <c r="S959" s="1508">
        <v>1931818</v>
      </c>
      <c r="T959" s="1508">
        <v>2231818</v>
      </c>
      <c r="U959" s="1508">
        <v>431818</v>
      </c>
      <c r="V959" s="1302"/>
      <c r="W959" s="1338"/>
      <c r="X959" s="2299"/>
      <c r="Y959" s="1338"/>
      <c r="Z959" s="2450"/>
      <c r="AA959" s="1342"/>
      <c r="AB959" s="1340"/>
      <c r="AC959" s="1229"/>
      <c r="AD959" s="1229"/>
      <c r="AE959" s="1229"/>
      <c r="AF959" s="1490">
        <f t="shared" si="430"/>
        <v>0</v>
      </c>
      <c r="AG959" s="1316">
        <f t="shared" si="431"/>
        <v>12418180</v>
      </c>
      <c r="AH959" s="1305"/>
      <c r="AI959" s="1313"/>
      <c r="AJ959" s="1315"/>
      <c r="AK959" s="1339"/>
      <c r="AL959" s="1339"/>
      <c r="AM959" s="2265"/>
      <c r="AN959" s="1266"/>
      <c r="AO959" s="794"/>
      <c r="AP959" s="1491">
        <f t="shared" si="432"/>
        <v>0</v>
      </c>
      <c r="AQ959" s="1268"/>
      <c r="AR959" s="1492">
        <f t="shared" si="433"/>
        <v>0</v>
      </c>
      <c r="AS959" s="808"/>
      <c r="AT959" s="1492">
        <f t="shared" si="434"/>
        <v>0</v>
      </c>
      <c r="AU959" s="809"/>
      <c r="AV959" s="1492">
        <f t="shared" si="435"/>
        <v>0</v>
      </c>
      <c r="AW959" s="1493">
        <f t="shared" si="436"/>
        <v>0</v>
      </c>
      <c r="AX959" s="2153">
        <f t="shared" si="437"/>
        <v>0</v>
      </c>
      <c r="AY959" s="1495">
        <f t="shared" si="438"/>
        <v>0</v>
      </c>
      <c r="AZ959" s="1313"/>
      <c r="BA959" s="1508">
        <v>1331818</v>
      </c>
      <c r="BB959" s="1508">
        <v>1931818</v>
      </c>
      <c r="BC959" s="1508">
        <v>2231818</v>
      </c>
      <c r="BD959" s="1508">
        <v>431818</v>
      </c>
      <c r="BE959" s="2174"/>
      <c r="BF959" s="1229"/>
      <c r="BG959" s="1317"/>
      <c r="BH959" s="1229"/>
      <c r="BI959" s="1317"/>
      <c r="BJ959" s="1229"/>
      <c r="BK959" s="1305"/>
      <c r="BL959" s="1229"/>
      <c r="BM959" s="1229"/>
      <c r="BN959" s="1229"/>
      <c r="BO959" s="1490">
        <f t="shared" si="444"/>
        <v>0</v>
      </c>
      <c r="BP959" s="1316">
        <f t="shared" si="479"/>
        <v>12418180</v>
      </c>
      <c r="BQ959" s="1305"/>
      <c r="BS959" s="1959">
        <f t="shared" si="439"/>
        <v>9</v>
      </c>
      <c r="BT959" s="1959">
        <f t="shared" si="440"/>
        <v>0</v>
      </c>
      <c r="BU959" s="1959">
        <f t="shared" si="441"/>
        <v>0</v>
      </c>
      <c r="BV959" s="1959">
        <f t="shared" si="442"/>
        <v>1</v>
      </c>
      <c r="BW959" s="1959">
        <f t="shared" si="443"/>
        <v>12418180</v>
      </c>
    </row>
    <row r="960" spans="1:75" ht="15" customHeight="1" x14ac:dyDescent="0.25">
      <c r="A960" s="1315">
        <v>9</v>
      </c>
      <c r="B960" s="1339">
        <v>43701</v>
      </c>
      <c r="C960" s="1268">
        <v>951</v>
      </c>
      <c r="D960" s="2265" t="s">
        <v>36</v>
      </c>
      <c r="E960" s="1266" t="s">
        <v>31</v>
      </c>
      <c r="F960" s="794">
        <v>5</v>
      </c>
      <c r="G960" s="1491">
        <f t="shared" si="462"/>
        <v>6659090</v>
      </c>
      <c r="H960" s="1268"/>
      <c r="I960" s="2605">
        <f t="shared" si="463"/>
        <v>0</v>
      </c>
      <c r="J960" s="808">
        <v>5</v>
      </c>
      <c r="K960" s="2605">
        <f t="shared" si="445"/>
        <v>11159090</v>
      </c>
      <c r="L960" s="2768"/>
      <c r="M960" s="2605">
        <f t="shared" si="464"/>
        <v>0</v>
      </c>
      <c r="N960" s="1505">
        <f>F960+H960+J960+L960</f>
        <v>10</v>
      </c>
      <c r="O960" s="1494">
        <f t="shared" si="476"/>
        <v>17818180</v>
      </c>
      <c r="P960" s="1494">
        <f>+N960*40000</f>
        <v>400000</v>
      </c>
      <c r="Q960" s="1271"/>
      <c r="R960" s="1508">
        <v>1331818</v>
      </c>
      <c r="S960" s="1508">
        <v>1931818</v>
      </c>
      <c r="T960" s="1508">
        <v>2231818</v>
      </c>
      <c r="U960" s="1508">
        <v>431818</v>
      </c>
      <c r="V960" s="1892"/>
      <c r="W960" s="1338"/>
      <c r="X960" s="2299"/>
      <c r="Y960" s="1338"/>
      <c r="Z960" s="1302"/>
      <c r="AA960" s="1342"/>
      <c r="AB960" s="1340"/>
      <c r="AC960" s="1229"/>
      <c r="AD960" s="1229"/>
      <c r="AE960" s="1229"/>
      <c r="AF960" s="1490">
        <f t="shared" si="430"/>
        <v>0</v>
      </c>
      <c r="AG960" s="1316">
        <f t="shared" si="431"/>
        <v>17818180</v>
      </c>
      <c r="AH960" s="1305"/>
      <c r="AI960" s="1313"/>
      <c r="AJ960" s="1315"/>
      <c r="AK960" s="1339"/>
      <c r="AL960" s="1339"/>
      <c r="AM960" s="2265"/>
      <c r="AN960" s="1266"/>
      <c r="AO960" s="794"/>
      <c r="AP960" s="1491">
        <f t="shared" si="432"/>
        <v>0</v>
      </c>
      <c r="AQ960" s="1268"/>
      <c r="AR960" s="1492">
        <f t="shared" si="433"/>
        <v>0</v>
      </c>
      <c r="AS960" s="808"/>
      <c r="AT960" s="1492">
        <f t="shared" si="434"/>
        <v>0</v>
      </c>
      <c r="AU960" s="809"/>
      <c r="AV960" s="1492">
        <f t="shared" si="435"/>
        <v>0</v>
      </c>
      <c r="AW960" s="1493">
        <f t="shared" si="436"/>
        <v>0</v>
      </c>
      <c r="AX960" s="2153">
        <f t="shared" si="437"/>
        <v>0</v>
      </c>
      <c r="AY960" s="1495">
        <f t="shared" si="438"/>
        <v>0</v>
      </c>
      <c r="AZ960" s="1313"/>
      <c r="BA960" s="1508">
        <v>1331818</v>
      </c>
      <c r="BB960" s="1508">
        <v>1931818</v>
      </c>
      <c r="BC960" s="1508">
        <v>2231818</v>
      </c>
      <c r="BD960" s="1508">
        <v>431818</v>
      </c>
      <c r="BE960" s="2174"/>
      <c r="BF960" s="1229"/>
      <c r="BG960" s="1317"/>
      <c r="BH960" s="1229"/>
      <c r="BI960" s="1317"/>
      <c r="BJ960" s="1229"/>
      <c r="BK960" s="1305"/>
      <c r="BL960" s="1229"/>
      <c r="BM960" s="1229"/>
      <c r="BN960" s="1229"/>
      <c r="BO960" s="1490">
        <f t="shared" si="444"/>
        <v>0</v>
      </c>
      <c r="BP960" s="1316">
        <f t="shared" si="479"/>
        <v>17818180</v>
      </c>
      <c r="BQ960" s="1305"/>
      <c r="BS960" s="1959">
        <f t="shared" si="439"/>
        <v>5</v>
      </c>
      <c r="BT960" s="1959">
        <f t="shared" si="440"/>
        <v>0</v>
      </c>
      <c r="BU960" s="1959">
        <f t="shared" si="441"/>
        <v>5</v>
      </c>
      <c r="BV960" s="1959">
        <f t="shared" si="442"/>
        <v>0</v>
      </c>
      <c r="BW960" s="1959">
        <f t="shared" si="443"/>
        <v>17818180</v>
      </c>
    </row>
    <row r="961" spans="1:234" ht="15" customHeight="1" x14ac:dyDescent="0.25">
      <c r="A961" s="1315">
        <v>10</v>
      </c>
      <c r="B961" s="1339">
        <v>43701</v>
      </c>
      <c r="C961" s="1268">
        <f>C960+1</f>
        <v>952</v>
      </c>
      <c r="D961" s="2265" t="s">
        <v>30</v>
      </c>
      <c r="E961" s="1266" t="s">
        <v>31</v>
      </c>
      <c r="F961" s="794">
        <v>4</v>
      </c>
      <c r="G961" s="1491">
        <f t="shared" si="462"/>
        <v>5327272</v>
      </c>
      <c r="H961" s="1268">
        <v>2</v>
      </c>
      <c r="I961" s="2605">
        <f t="shared" si="463"/>
        <v>3863636</v>
      </c>
      <c r="J961" s="808">
        <v>4</v>
      </c>
      <c r="K961" s="2605">
        <f t="shared" si="445"/>
        <v>8927272</v>
      </c>
      <c r="L961" s="2768"/>
      <c r="M961" s="2605">
        <f t="shared" si="464"/>
        <v>0</v>
      </c>
      <c r="N961" s="1505">
        <f t="shared" ref="N961:N964" si="480">F961+H961+J961+L961</f>
        <v>10</v>
      </c>
      <c r="O961" s="1494">
        <f t="shared" si="476"/>
        <v>18118180</v>
      </c>
      <c r="P961" s="1494">
        <f t="shared" ref="P961:P964" si="481">+N961*40000</f>
        <v>400000</v>
      </c>
      <c r="Q961" s="1271"/>
      <c r="R961" s="1508">
        <v>1331818</v>
      </c>
      <c r="S961" s="1508">
        <v>1931818</v>
      </c>
      <c r="T961" s="1508">
        <v>2231818</v>
      </c>
      <c r="U961" s="1508">
        <v>431818</v>
      </c>
      <c r="V961" s="1302"/>
      <c r="W961" s="1338"/>
      <c r="X961" s="2299"/>
      <c r="Y961" s="1338"/>
      <c r="Z961" s="2450"/>
      <c r="AA961" s="1342"/>
      <c r="AB961" s="1340"/>
      <c r="AC961" s="1229"/>
      <c r="AD961" s="1229"/>
      <c r="AE961" s="1229"/>
      <c r="AF961" s="1490">
        <f t="shared" si="430"/>
        <v>0</v>
      </c>
      <c r="AG961" s="1316">
        <f t="shared" si="431"/>
        <v>18118180</v>
      </c>
      <c r="AH961" s="1305"/>
      <c r="AI961" s="1313"/>
      <c r="AJ961" s="1315"/>
      <c r="AK961" s="1339"/>
      <c r="AL961" s="1339"/>
      <c r="AM961" s="2265"/>
      <c r="AN961" s="1266"/>
      <c r="AO961" s="794"/>
      <c r="AP961" s="1491">
        <f t="shared" si="432"/>
        <v>0</v>
      </c>
      <c r="AQ961" s="1268"/>
      <c r="AR961" s="1492">
        <f t="shared" si="433"/>
        <v>0</v>
      </c>
      <c r="AS961" s="808"/>
      <c r="AT961" s="1492">
        <f t="shared" si="434"/>
        <v>0</v>
      </c>
      <c r="AU961" s="809"/>
      <c r="AV961" s="1492">
        <f t="shared" si="435"/>
        <v>0</v>
      </c>
      <c r="AW961" s="1493">
        <f t="shared" si="436"/>
        <v>0</v>
      </c>
      <c r="AX961" s="2153">
        <f t="shared" si="437"/>
        <v>0</v>
      </c>
      <c r="AY961" s="1495">
        <f t="shared" si="438"/>
        <v>0</v>
      </c>
      <c r="AZ961" s="1313"/>
      <c r="BA961" s="1508">
        <v>1331818</v>
      </c>
      <c r="BB961" s="1508">
        <v>1931818</v>
      </c>
      <c r="BC961" s="1508">
        <v>2231818</v>
      </c>
      <c r="BD961" s="1508">
        <v>431818</v>
      </c>
      <c r="BE961" s="2174"/>
      <c r="BF961" s="1229"/>
      <c r="BG961" s="1317"/>
      <c r="BH961" s="1229"/>
      <c r="BI961" s="1317"/>
      <c r="BJ961" s="1229"/>
      <c r="BK961" s="1305"/>
      <c r="BL961" s="1229"/>
      <c r="BM961" s="1229"/>
      <c r="BN961" s="1229"/>
      <c r="BO961" s="1490">
        <f t="shared" si="444"/>
        <v>0</v>
      </c>
      <c r="BP961" s="1316">
        <f t="shared" si="479"/>
        <v>18118180</v>
      </c>
      <c r="BQ961" s="1305"/>
      <c r="BS961" s="1959">
        <f t="shared" si="439"/>
        <v>4</v>
      </c>
      <c r="BT961" s="1959">
        <f t="shared" si="440"/>
        <v>2</v>
      </c>
      <c r="BU961" s="1959">
        <f t="shared" si="441"/>
        <v>4</v>
      </c>
      <c r="BV961" s="1959">
        <f t="shared" si="442"/>
        <v>0</v>
      </c>
      <c r="BW961" s="1959">
        <f t="shared" si="443"/>
        <v>18118180</v>
      </c>
    </row>
    <row r="962" spans="1:234" ht="15" customHeight="1" x14ac:dyDescent="0.25">
      <c r="A962" s="1315">
        <v>11</v>
      </c>
      <c r="B962" s="1339">
        <v>43701</v>
      </c>
      <c r="C962" s="1268">
        <f t="shared" ref="C962:C964" si="482">C961+1</f>
        <v>953</v>
      </c>
      <c r="D962" s="2265" t="s">
        <v>92</v>
      </c>
      <c r="E962" s="1266" t="s">
        <v>88</v>
      </c>
      <c r="F962" s="794">
        <v>9</v>
      </c>
      <c r="G962" s="1491">
        <f t="shared" si="462"/>
        <v>11986362</v>
      </c>
      <c r="H962" s="1268"/>
      <c r="I962" s="2605">
        <f t="shared" si="463"/>
        <v>0</v>
      </c>
      <c r="J962" s="808"/>
      <c r="K962" s="2605">
        <f t="shared" si="445"/>
        <v>0</v>
      </c>
      <c r="L962" s="2768">
        <v>1</v>
      </c>
      <c r="M962" s="2605">
        <f t="shared" si="464"/>
        <v>431818</v>
      </c>
      <c r="N962" s="1505">
        <f t="shared" si="480"/>
        <v>10</v>
      </c>
      <c r="O962" s="1494">
        <f t="shared" si="476"/>
        <v>12418180</v>
      </c>
      <c r="P962" s="1494">
        <f t="shared" si="481"/>
        <v>400000</v>
      </c>
      <c r="Q962" s="1271"/>
      <c r="R962" s="1508">
        <v>1331818</v>
      </c>
      <c r="S962" s="1508">
        <v>1931818</v>
      </c>
      <c r="T962" s="1508">
        <v>2231818</v>
      </c>
      <c r="U962" s="1508">
        <v>431818</v>
      </c>
      <c r="V962" s="1302"/>
      <c r="W962" s="1338"/>
      <c r="X962" s="2299"/>
      <c r="Y962" s="1338"/>
      <c r="Z962" s="2450"/>
      <c r="AA962" s="1342"/>
      <c r="AB962" s="1340"/>
      <c r="AC962" s="1229"/>
      <c r="AD962" s="1229"/>
      <c r="AE962" s="1229"/>
      <c r="AF962" s="1490">
        <f t="shared" si="430"/>
        <v>0</v>
      </c>
      <c r="AG962" s="1316">
        <f t="shared" si="431"/>
        <v>12418180</v>
      </c>
      <c r="AH962" s="1305"/>
      <c r="AI962" s="1313"/>
      <c r="AJ962" s="1315"/>
      <c r="AK962" s="1339"/>
      <c r="AL962" s="1339"/>
      <c r="AM962" s="2265"/>
      <c r="AN962" s="1266"/>
      <c r="AO962" s="794"/>
      <c r="AP962" s="1491">
        <f t="shared" si="432"/>
        <v>0</v>
      </c>
      <c r="AQ962" s="1268"/>
      <c r="AR962" s="1492">
        <f t="shared" si="433"/>
        <v>0</v>
      </c>
      <c r="AS962" s="808"/>
      <c r="AT962" s="1492">
        <f t="shared" si="434"/>
        <v>0</v>
      </c>
      <c r="AU962" s="809"/>
      <c r="AV962" s="1492">
        <f t="shared" si="435"/>
        <v>0</v>
      </c>
      <c r="AW962" s="1493">
        <f t="shared" si="436"/>
        <v>0</v>
      </c>
      <c r="AX962" s="2153">
        <f t="shared" si="437"/>
        <v>0</v>
      </c>
      <c r="AY962" s="1495">
        <f t="shared" si="438"/>
        <v>0</v>
      </c>
      <c r="AZ962" s="1313"/>
      <c r="BA962" s="1508">
        <v>1331818</v>
      </c>
      <c r="BB962" s="1508">
        <v>1931818</v>
      </c>
      <c r="BC962" s="1508">
        <v>2231818</v>
      </c>
      <c r="BD962" s="1508">
        <v>431818</v>
      </c>
      <c r="BE962" s="2174"/>
      <c r="BF962" s="1229"/>
      <c r="BG962" s="1317"/>
      <c r="BH962" s="1229"/>
      <c r="BI962" s="1317"/>
      <c r="BJ962" s="1229"/>
      <c r="BK962" s="1305"/>
      <c r="BL962" s="1229"/>
      <c r="BM962" s="1229"/>
      <c r="BN962" s="1229"/>
      <c r="BO962" s="1490">
        <f t="shared" si="444"/>
        <v>0</v>
      </c>
      <c r="BP962" s="1316">
        <f t="shared" si="479"/>
        <v>12418180</v>
      </c>
      <c r="BQ962" s="1305"/>
      <c r="BS962" s="1959">
        <f t="shared" si="439"/>
        <v>9</v>
      </c>
      <c r="BT962" s="1959">
        <f t="shared" si="440"/>
        <v>0</v>
      </c>
      <c r="BU962" s="1959">
        <f t="shared" si="441"/>
        <v>0</v>
      </c>
      <c r="BV962" s="1959">
        <f t="shared" si="442"/>
        <v>1</v>
      </c>
      <c r="BW962" s="1959">
        <f t="shared" si="443"/>
        <v>12418180</v>
      </c>
    </row>
    <row r="963" spans="1:234" s="773" customFormat="1" ht="15" customHeight="1" x14ac:dyDescent="0.25">
      <c r="A963" s="1315">
        <v>12</v>
      </c>
      <c r="B963" s="1339">
        <v>43701</v>
      </c>
      <c r="C963" s="1268">
        <f t="shared" si="482"/>
        <v>954</v>
      </c>
      <c r="D963" s="2265" t="s">
        <v>177</v>
      </c>
      <c r="E963" s="1266" t="s">
        <v>88</v>
      </c>
      <c r="F963" s="794">
        <v>8</v>
      </c>
      <c r="G963" s="1491">
        <f t="shared" si="462"/>
        <v>10654544</v>
      </c>
      <c r="H963" s="1268"/>
      <c r="I963" s="2605"/>
      <c r="J963" s="808">
        <v>2</v>
      </c>
      <c r="K963" s="2605">
        <f t="shared" si="445"/>
        <v>4463636</v>
      </c>
      <c r="L963" s="2768"/>
      <c r="M963" s="2605"/>
      <c r="N963" s="1505">
        <f t="shared" si="480"/>
        <v>10</v>
      </c>
      <c r="O963" s="1494">
        <f t="shared" si="476"/>
        <v>15118180</v>
      </c>
      <c r="P963" s="1494">
        <f t="shared" si="481"/>
        <v>400000</v>
      </c>
      <c r="Q963" s="1271"/>
      <c r="R963" s="1508">
        <v>1331818</v>
      </c>
      <c r="S963" s="1508">
        <v>1931818</v>
      </c>
      <c r="T963" s="1508">
        <v>2231818</v>
      </c>
      <c r="U963" s="1508">
        <v>431818</v>
      </c>
      <c r="V963" s="1302"/>
      <c r="W963" s="1338"/>
      <c r="X963" s="2299"/>
      <c r="Y963" s="1338"/>
      <c r="Z963" s="2450"/>
      <c r="AA963" s="1342"/>
      <c r="AB963" s="1340"/>
      <c r="AC963" s="1229"/>
      <c r="AD963" s="1229"/>
      <c r="AE963" s="1229"/>
      <c r="AF963" s="1490">
        <f t="shared" si="430"/>
        <v>0</v>
      </c>
      <c r="AG963" s="1316">
        <f t="shared" si="431"/>
        <v>15118180</v>
      </c>
      <c r="AH963" s="1305"/>
      <c r="AI963" s="1313"/>
      <c r="AJ963" s="1315"/>
      <c r="AK963" s="1339"/>
      <c r="AL963" s="1339"/>
      <c r="AM963" s="2265"/>
      <c r="AN963" s="1266"/>
      <c r="AO963" s="794"/>
      <c r="AP963" s="1491">
        <f t="shared" si="432"/>
        <v>0</v>
      </c>
      <c r="AQ963" s="1268"/>
      <c r="AR963" s="1492">
        <f t="shared" si="433"/>
        <v>0</v>
      </c>
      <c r="AS963" s="808"/>
      <c r="AT963" s="1492">
        <f t="shared" si="434"/>
        <v>0</v>
      </c>
      <c r="AU963" s="809"/>
      <c r="AV963" s="1492">
        <f t="shared" si="435"/>
        <v>0</v>
      </c>
      <c r="AW963" s="1493">
        <f t="shared" si="436"/>
        <v>0</v>
      </c>
      <c r="AX963" s="2153">
        <f t="shared" si="437"/>
        <v>0</v>
      </c>
      <c r="AY963" s="1495">
        <f t="shared" si="438"/>
        <v>0</v>
      </c>
      <c r="AZ963" s="1313"/>
      <c r="BA963" s="1508">
        <v>1331818</v>
      </c>
      <c r="BB963" s="1508">
        <v>1931818</v>
      </c>
      <c r="BC963" s="1508">
        <v>2231818</v>
      </c>
      <c r="BD963" s="1508">
        <v>431818</v>
      </c>
      <c r="BE963" s="2174"/>
      <c r="BF963" s="1229"/>
      <c r="BG963" s="1317"/>
      <c r="BH963" s="1229"/>
      <c r="BI963" s="1317"/>
      <c r="BJ963" s="1229"/>
      <c r="BK963" s="1305"/>
      <c r="BL963" s="1229"/>
      <c r="BM963" s="1229"/>
      <c r="BN963" s="1229"/>
      <c r="BO963" s="1490">
        <f t="shared" si="444"/>
        <v>0</v>
      </c>
      <c r="BP963" s="1316">
        <f t="shared" si="479"/>
        <v>15118180</v>
      </c>
      <c r="BQ963" s="1305"/>
      <c r="BR963" s="1308"/>
      <c r="BS963" s="1959">
        <f t="shared" si="439"/>
        <v>8</v>
      </c>
      <c r="BT963" s="1959">
        <f t="shared" si="440"/>
        <v>0</v>
      </c>
      <c r="BU963" s="1959">
        <f t="shared" si="441"/>
        <v>2</v>
      </c>
      <c r="BV963" s="1959">
        <f t="shared" si="442"/>
        <v>0</v>
      </c>
      <c r="BW963" s="1959">
        <f t="shared" si="443"/>
        <v>15118180</v>
      </c>
      <c r="BX963" s="1308"/>
      <c r="BY963" s="1308"/>
      <c r="BZ963" s="1308"/>
      <c r="CA963" s="1308"/>
      <c r="CB963" s="1308"/>
      <c r="CC963" s="1308"/>
      <c r="CD963" s="1308"/>
      <c r="CE963" s="1308"/>
      <c r="CF963" s="1308"/>
      <c r="CG963" s="1308"/>
      <c r="CH963" s="1308"/>
      <c r="CI963" s="1308"/>
      <c r="CJ963" s="1308"/>
      <c r="CK963" s="1308"/>
      <c r="CL963" s="1308"/>
      <c r="CM963" s="1308"/>
      <c r="CN963" s="1308"/>
      <c r="CO963" s="1308"/>
      <c r="CP963" s="1308"/>
      <c r="CQ963" s="1308"/>
      <c r="CR963" s="1308"/>
      <c r="CS963" s="1308"/>
      <c r="CT963" s="1308"/>
      <c r="CU963" s="1308"/>
      <c r="CV963" s="1308"/>
      <c r="CW963" s="1308"/>
      <c r="CX963" s="1308"/>
      <c r="CY963" s="1308"/>
      <c r="CZ963" s="1308"/>
      <c r="DA963" s="1308"/>
      <c r="DB963" s="1308"/>
      <c r="DC963" s="1308"/>
      <c r="DD963" s="1308"/>
      <c r="DE963" s="1308"/>
      <c r="DF963" s="1308"/>
      <c r="DG963" s="1308"/>
      <c r="DH963" s="1308"/>
      <c r="DI963" s="1308"/>
      <c r="DJ963" s="1308"/>
      <c r="DK963" s="1308"/>
      <c r="DL963" s="1308"/>
      <c r="DM963" s="1308"/>
      <c r="DN963" s="1308"/>
      <c r="DO963" s="1308"/>
      <c r="DP963" s="1308"/>
      <c r="DQ963" s="1308"/>
      <c r="DR963" s="1308"/>
      <c r="DS963" s="1308"/>
      <c r="DT963" s="1308"/>
      <c r="DU963" s="1308"/>
      <c r="DV963" s="1308"/>
      <c r="DW963" s="1308"/>
      <c r="DX963" s="1308"/>
      <c r="DY963" s="1308"/>
      <c r="DZ963" s="1308"/>
      <c r="EA963" s="1308"/>
      <c r="EB963" s="1308"/>
      <c r="EC963" s="1308"/>
      <c r="ED963" s="1308"/>
      <c r="EE963" s="1308"/>
      <c r="EF963" s="1308"/>
      <c r="EG963" s="1308"/>
      <c r="EH963" s="1308"/>
      <c r="EI963" s="1308"/>
      <c r="EJ963" s="1308"/>
      <c r="EK963" s="1308"/>
      <c r="EL963" s="1308"/>
      <c r="EM963" s="1308"/>
      <c r="EN963" s="1308"/>
      <c r="EO963" s="1308"/>
      <c r="EP963" s="1308"/>
      <c r="EQ963" s="1308"/>
      <c r="ER963" s="1308"/>
      <c r="ES963" s="1308"/>
      <c r="ET963" s="1308"/>
      <c r="EU963" s="1308"/>
      <c r="EV963" s="1308"/>
      <c r="EW963" s="1308"/>
      <c r="EX963" s="1308"/>
      <c r="EY963" s="1308"/>
      <c r="EZ963" s="1308"/>
      <c r="FA963" s="1308"/>
      <c r="FB963" s="1308"/>
      <c r="FC963" s="1308"/>
      <c r="FD963" s="1308"/>
      <c r="FE963" s="1308"/>
      <c r="FF963" s="1308"/>
      <c r="FG963" s="1308"/>
      <c r="FH963" s="1308"/>
      <c r="FI963" s="1308"/>
      <c r="FJ963" s="1308"/>
      <c r="FK963" s="1308"/>
      <c r="FL963" s="1308"/>
      <c r="FM963" s="1308"/>
      <c r="FN963" s="1308"/>
      <c r="FO963" s="1308"/>
      <c r="FP963" s="1308"/>
      <c r="FQ963" s="1308"/>
      <c r="FR963" s="1308"/>
      <c r="FS963" s="1308"/>
      <c r="FT963" s="1308"/>
      <c r="FU963" s="1308"/>
      <c r="FV963" s="1308"/>
      <c r="FW963" s="1308"/>
      <c r="FX963" s="1308"/>
      <c r="FY963" s="1308"/>
      <c r="FZ963" s="1308"/>
      <c r="GA963" s="1308"/>
      <c r="GB963" s="1308"/>
      <c r="GC963" s="1308"/>
      <c r="GD963" s="1308"/>
      <c r="GE963" s="1308"/>
      <c r="GF963" s="1308"/>
      <c r="GG963" s="1308"/>
      <c r="GH963" s="1308"/>
      <c r="GI963" s="1308"/>
      <c r="GJ963" s="1308"/>
      <c r="GK963" s="1308"/>
      <c r="GL963" s="1308"/>
      <c r="GM963" s="1308"/>
      <c r="GN963" s="1308"/>
      <c r="GO963" s="1308"/>
      <c r="GP963" s="1308"/>
      <c r="GQ963" s="1308"/>
      <c r="GR963" s="1308"/>
      <c r="GS963" s="1308"/>
      <c r="GT963" s="1308"/>
      <c r="GU963" s="1308"/>
      <c r="GV963" s="1308"/>
      <c r="GW963" s="1308"/>
      <c r="GX963" s="1308"/>
      <c r="GY963" s="1308"/>
      <c r="GZ963" s="1308"/>
      <c r="HA963" s="1308"/>
      <c r="HB963" s="1308"/>
      <c r="HC963" s="1308"/>
      <c r="HD963" s="1308"/>
      <c r="HE963" s="1308"/>
      <c r="HF963" s="1308"/>
      <c r="HG963" s="1308"/>
      <c r="HH963" s="1308"/>
      <c r="HI963" s="1308"/>
      <c r="HJ963" s="1308"/>
      <c r="HK963" s="1308"/>
      <c r="HL963" s="1308"/>
      <c r="HM963" s="1308"/>
      <c r="HN963" s="1308"/>
      <c r="HO963" s="1308"/>
      <c r="HP963" s="1308"/>
      <c r="HQ963" s="1308"/>
      <c r="HR963" s="1308"/>
      <c r="HS963" s="1308"/>
      <c r="HT963" s="1308"/>
      <c r="HU963" s="1308"/>
      <c r="HV963" s="1308"/>
      <c r="HW963" s="1308"/>
      <c r="HX963" s="1308"/>
      <c r="HY963" s="1308"/>
      <c r="HZ963" s="1308"/>
    </row>
    <row r="964" spans="1:234" ht="15" customHeight="1" x14ac:dyDescent="0.25">
      <c r="A964" s="1315">
        <v>13</v>
      </c>
      <c r="B964" s="1339">
        <v>43701</v>
      </c>
      <c r="C964" s="1268">
        <f t="shared" si="482"/>
        <v>955</v>
      </c>
      <c r="D964" s="2265" t="s">
        <v>37</v>
      </c>
      <c r="E964" s="1266" t="s">
        <v>88</v>
      </c>
      <c r="F964" s="794">
        <v>10</v>
      </c>
      <c r="G964" s="1491">
        <f t="shared" si="462"/>
        <v>13318180</v>
      </c>
      <c r="H964" s="1268"/>
      <c r="I964" s="2605">
        <f t="shared" ref="I964:I966" si="483">H964*S964</f>
        <v>0</v>
      </c>
      <c r="J964" s="808"/>
      <c r="K964" s="2605">
        <f t="shared" si="445"/>
        <v>0</v>
      </c>
      <c r="L964" s="2768"/>
      <c r="M964" s="2605">
        <f t="shared" ref="M964:M966" si="484">L964*U964</f>
        <v>0</v>
      </c>
      <c r="N964" s="1505">
        <f t="shared" si="480"/>
        <v>10</v>
      </c>
      <c r="O964" s="1494">
        <f t="shared" si="476"/>
        <v>13318180</v>
      </c>
      <c r="P964" s="1494">
        <f t="shared" si="481"/>
        <v>400000</v>
      </c>
      <c r="Q964" s="1271"/>
      <c r="R964" s="1508">
        <v>1331818</v>
      </c>
      <c r="S964" s="1508">
        <v>1931818</v>
      </c>
      <c r="T964" s="1508">
        <v>2231818</v>
      </c>
      <c r="U964" s="1508">
        <v>431818</v>
      </c>
      <c r="V964" s="1302"/>
      <c r="W964" s="1338"/>
      <c r="X964" s="2299"/>
      <c r="Y964" s="1338"/>
      <c r="Z964" s="2450"/>
      <c r="AA964" s="1342"/>
      <c r="AB964" s="1340"/>
      <c r="AC964" s="1229"/>
      <c r="AD964" s="1229"/>
      <c r="AE964" s="1229"/>
      <c r="AF964" s="1490">
        <f t="shared" si="430"/>
        <v>0</v>
      </c>
      <c r="AG964" s="1316">
        <f t="shared" si="431"/>
        <v>13318180</v>
      </c>
      <c r="AH964" s="1305"/>
      <c r="AI964" s="1313"/>
      <c r="AJ964" s="1315"/>
      <c r="AK964" s="1339"/>
      <c r="AL964" s="1339"/>
      <c r="AM964" s="2265"/>
      <c r="AN964" s="1266"/>
      <c r="AO964" s="794"/>
      <c r="AP964" s="1491">
        <f t="shared" si="432"/>
        <v>0</v>
      </c>
      <c r="AQ964" s="1268"/>
      <c r="AR964" s="1492">
        <f t="shared" si="433"/>
        <v>0</v>
      </c>
      <c r="AS964" s="808"/>
      <c r="AT964" s="1492">
        <f t="shared" si="434"/>
        <v>0</v>
      </c>
      <c r="AU964" s="809"/>
      <c r="AV964" s="1492">
        <f t="shared" si="435"/>
        <v>0</v>
      </c>
      <c r="AW964" s="1493">
        <f t="shared" si="436"/>
        <v>0</v>
      </c>
      <c r="AX964" s="2153">
        <f t="shared" si="437"/>
        <v>0</v>
      </c>
      <c r="AY964" s="1495">
        <f t="shared" si="438"/>
        <v>0</v>
      </c>
      <c r="AZ964" s="1313"/>
      <c r="BA964" s="1508">
        <v>1331818</v>
      </c>
      <c r="BB964" s="1508">
        <v>1931818</v>
      </c>
      <c r="BC964" s="1508">
        <v>2231818</v>
      </c>
      <c r="BD964" s="1508">
        <v>431818</v>
      </c>
      <c r="BE964" s="2174"/>
      <c r="BF964" s="1229"/>
      <c r="BG964" s="1317"/>
      <c r="BH964" s="1229"/>
      <c r="BI964" s="1317"/>
      <c r="BJ964" s="1229"/>
      <c r="BK964" s="1305"/>
      <c r="BL964" s="1229"/>
      <c r="BM964" s="1229"/>
      <c r="BN964" s="1229"/>
      <c r="BO964" s="1490">
        <f t="shared" si="444"/>
        <v>0</v>
      </c>
      <c r="BP964" s="1316">
        <f t="shared" si="479"/>
        <v>13318180</v>
      </c>
      <c r="BQ964" s="1305"/>
      <c r="BS964" s="1959">
        <f t="shared" si="439"/>
        <v>10</v>
      </c>
      <c r="BT964" s="1959">
        <f t="shared" si="440"/>
        <v>0</v>
      </c>
      <c r="BU964" s="1959">
        <f t="shared" si="441"/>
        <v>0</v>
      </c>
      <c r="BV964" s="1959">
        <f t="shared" si="442"/>
        <v>0</v>
      </c>
      <c r="BW964" s="1959">
        <f t="shared" si="443"/>
        <v>13318180</v>
      </c>
    </row>
    <row r="965" spans="1:234" ht="15" customHeight="1" x14ac:dyDescent="0.25">
      <c r="A965" s="1315">
        <v>1</v>
      </c>
      <c r="B965" s="1339">
        <v>43703</v>
      </c>
      <c r="C965" s="1268">
        <v>956</v>
      </c>
      <c r="D965" s="2265" t="s">
        <v>290</v>
      </c>
      <c r="E965" s="1266" t="s">
        <v>273</v>
      </c>
      <c r="F965" s="794">
        <v>6</v>
      </c>
      <c r="G965" s="1491">
        <f t="shared" si="462"/>
        <v>7990908</v>
      </c>
      <c r="H965" s="1268"/>
      <c r="I965" s="2605">
        <f t="shared" si="483"/>
        <v>0</v>
      </c>
      <c r="J965" s="808">
        <v>4</v>
      </c>
      <c r="K965" s="2605">
        <f t="shared" si="445"/>
        <v>8927272</v>
      </c>
      <c r="L965" s="2768">
        <v>1</v>
      </c>
      <c r="M965" s="2605">
        <f t="shared" si="484"/>
        <v>431818</v>
      </c>
      <c r="N965" s="1505">
        <f>F965+H965+J965+L965</f>
        <v>11</v>
      </c>
      <c r="O965" s="1494">
        <f t="shared" si="476"/>
        <v>17349998</v>
      </c>
      <c r="P965" s="1494">
        <f>+N965*40000</f>
        <v>440000</v>
      </c>
      <c r="Q965" s="1271"/>
      <c r="R965" s="1508">
        <v>1331818</v>
      </c>
      <c r="S965" s="1508">
        <v>1931818</v>
      </c>
      <c r="T965" s="1508">
        <v>2231818</v>
      </c>
      <c r="U965" s="1508">
        <v>431818</v>
      </c>
      <c r="V965" s="1302"/>
      <c r="W965" s="1338"/>
      <c r="X965" s="2299"/>
      <c r="Y965" s="1338"/>
      <c r="Z965" s="2450"/>
      <c r="AA965" s="1342"/>
      <c r="AB965" s="1340"/>
      <c r="AC965" s="1229"/>
      <c r="AD965" s="1229"/>
      <c r="AE965" s="1229"/>
      <c r="AF965" s="1490">
        <f t="shared" si="430"/>
        <v>0</v>
      </c>
      <c r="AG965" s="1316">
        <f t="shared" si="431"/>
        <v>17349998</v>
      </c>
      <c r="AH965" s="1305"/>
      <c r="AI965" s="1313"/>
      <c r="AJ965" s="1267"/>
      <c r="AK965" s="1299"/>
      <c r="AL965" s="1299"/>
      <c r="AM965" s="2267"/>
      <c r="AN965" s="1265"/>
      <c r="AO965" s="794"/>
      <c r="AP965" s="1491">
        <f t="shared" si="432"/>
        <v>0</v>
      </c>
      <c r="AQ965" s="1268"/>
      <c r="AR965" s="1492">
        <f t="shared" si="433"/>
        <v>0</v>
      </c>
      <c r="AS965" s="808"/>
      <c r="AT965" s="1492">
        <f t="shared" si="434"/>
        <v>0</v>
      </c>
      <c r="AU965" s="809"/>
      <c r="AV965" s="1492">
        <f t="shared" si="435"/>
        <v>0</v>
      </c>
      <c r="AW965" s="1493">
        <f t="shared" si="436"/>
        <v>0</v>
      </c>
      <c r="AX965" s="2153">
        <f t="shared" si="437"/>
        <v>0</v>
      </c>
      <c r="AY965" s="1495">
        <f t="shared" si="438"/>
        <v>0</v>
      </c>
      <c r="AZ965" s="1887"/>
      <c r="BA965" s="1508">
        <v>1331818</v>
      </c>
      <c r="BB965" s="1508">
        <v>1931818</v>
      </c>
      <c r="BC965" s="1508">
        <v>2231818</v>
      </c>
      <c r="BD965" s="1508">
        <v>431818</v>
      </c>
      <c r="BE965" s="2169"/>
      <c r="BF965" s="1338"/>
      <c r="BG965" s="1302"/>
      <c r="BH965" s="1338"/>
      <c r="BI965" s="1303"/>
      <c r="BJ965" s="1342"/>
      <c r="BK965" s="1340"/>
      <c r="BL965" s="1229"/>
      <c r="BM965" s="1229"/>
      <c r="BN965" s="1229"/>
      <c r="BO965" s="1490">
        <f t="shared" si="444"/>
        <v>0</v>
      </c>
      <c r="BP965" s="1316">
        <f t="shared" ref="BP965:BP973" si="485">AX965-BO965</f>
        <v>0</v>
      </c>
      <c r="BQ965" s="1305"/>
      <c r="BS965" s="1959">
        <f t="shared" si="439"/>
        <v>6</v>
      </c>
      <c r="BT965" s="1959">
        <f t="shared" si="440"/>
        <v>0</v>
      </c>
      <c r="BU965" s="1959">
        <f t="shared" si="441"/>
        <v>4</v>
      </c>
      <c r="BV965" s="1959">
        <f t="shared" si="442"/>
        <v>1</v>
      </c>
      <c r="BW965" s="1959">
        <f t="shared" si="443"/>
        <v>17349998</v>
      </c>
    </row>
    <row r="966" spans="1:234" ht="15" customHeight="1" x14ac:dyDescent="0.25">
      <c r="A966" s="1315">
        <v>2</v>
      </c>
      <c r="B966" s="1339">
        <v>43703</v>
      </c>
      <c r="C966" s="1268">
        <f>C965+1</f>
        <v>957</v>
      </c>
      <c r="D966" s="2265" t="s">
        <v>290</v>
      </c>
      <c r="E966" s="1266" t="s">
        <v>273</v>
      </c>
      <c r="F966" s="794">
        <v>10</v>
      </c>
      <c r="G966" s="1491">
        <f t="shared" si="462"/>
        <v>13318180</v>
      </c>
      <c r="H966" s="1268"/>
      <c r="I966" s="2605">
        <f t="shared" si="483"/>
        <v>0</v>
      </c>
      <c r="J966" s="808"/>
      <c r="K966" s="2605">
        <f t="shared" si="445"/>
        <v>0</v>
      </c>
      <c r="L966" s="2768"/>
      <c r="M966" s="2605">
        <f t="shared" si="484"/>
        <v>0</v>
      </c>
      <c r="N966" s="1505">
        <f t="shared" ref="N966:O981" si="486">F966+H966+J966+L966</f>
        <v>10</v>
      </c>
      <c r="O966" s="1494">
        <f t="shared" si="476"/>
        <v>13318180</v>
      </c>
      <c r="P966" s="1494">
        <f t="shared" ref="P966:P1029" si="487">+N966*40000</f>
        <v>400000</v>
      </c>
      <c r="Q966" s="1271"/>
      <c r="R966" s="1508">
        <v>1331818</v>
      </c>
      <c r="S966" s="1508">
        <v>1931818</v>
      </c>
      <c r="T966" s="1508">
        <v>2231818</v>
      </c>
      <c r="U966" s="1508">
        <v>431818</v>
      </c>
      <c r="V966" s="1302"/>
      <c r="W966" s="1338"/>
      <c r="X966" s="2299"/>
      <c r="Y966" s="1338"/>
      <c r="Z966" s="2450"/>
      <c r="AA966" s="1342"/>
      <c r="AB966" s="1340"/>
      <c r="AC966" s="1229"/>
      <c r="AD966" s="1229"/>
      <c r="AE966" s="1229"/>
      <c r="AF966" s="1490">
        <f t="shared" si="430"/>
        <v>0</v>
      </c>
      <c r="AG966" s="1316">
        <f t="shared" si="431"/>
        <v>13318180</v>
      </c>
      <c r="AH966" s="1305"/>
      <c r="AI966" s="1313"/>
      <c r="AJ966" s="1267"/>
      <c r="AK966" s="1299"/>
      <c r="AL966" s="1299"/>
      <c r="AM966" s="2267"/>
      <c r="AN966" s="1265"/>
      <c r="AO966" s="794"/>
      <c r="AP966" s="1491">
        <f t="shared" si="432"/>
        <v>0</v>
      </c>
      <c r="AQ966" s="1268"/>
      <c r="AR966" s="1492">
        <f t="shared" si="433"/>
        <v>0</v>
      </c>
      <c r="AS966" s="808"/>
      <c r="AT966" s="1492">
        <f t="shared" si="434"/>
        <v>0</v>
      </c>
      <c r="AU966" s="809"/>
      <c r="AV966" s="1492">
        <f t="shared" si="435"/>
        <v>0</v>
      </c>
      <c r="AW966" s="1493">
        <f t="shared" si="436"/>
        <v>0</v>
      </c>
      <c r="AX966" s="2153">
        <f t="shared" si="437"/>
        <v>0</v>
      </c>
      <c r="AY966" s="1495">
        <f t="shared" si="438"/>
        <v>0</v>
      </c>
      <c r="AZ966" s="1887"/>
      <c r="BA966" s="1508">
        <v>1331818</v>
      </c>
      <c r="BB966" s="1508">
        <v>1931818</v>
      </c>
      <c r="BC966" s="1508">
        <v>2231818</v>
      </c>
      <c r="BD966" s="1508">
        <v>431818</v>
      </c>
      <c r="BE966" s="2169"/>
      <c r="BF966" s="1338"/>
      <c r="BG966" s="1302"/>
      <c r="BH966" s="1338"/>
      <c r="BI966" s="1303"/>
      <c r="BJ966" s="1342"/>
      <c r="BK966" s="1340"/>
      <c r="BL966" s="1229"/>
      <c r="BM966" s="1229"/>
      <c r="BN966" s="1229"/>
      <c r="BO966" s="1490">
        <f t="shared" si="444"/>
        <v>0</v>
      </c>
      <c r="BP966" s="1316">
        <f t="shared" si="485"/>
        <v>0</v>
      </c>
      <c r="BQ966" s="1305"/>
      <c r="BS966" s="1959">
        <f t="shared" si="439"/>
        <v>10</v>
      </c>
      <c r="BT966" s="1959">
        <f t="shared" si="440"/>
        <v>0</v>
      </c>
      <c r="BU966" s="1959">
        <f t="shared" si="441"/>
        <v>0</v>
      </c>
      <c r="BV966" s="1959">
        <f t="shared" si="442"/>
        <v>0</v>
      </c>
      <c r="BW966" s="1959">
        <f t="shared" si="443"/>
        <v>13318180</v>
      </c>
    </row>
    <row r="967" spans="1:234" ht="15" customHeight="1" x14ac:dyDescent="0.25">
      <c r="A967" s="1315">
        <v>3</v>
      </c>
      <c r="B967" s="1339">
        <v>43703</v>
      </c>
      <c r="C967" s="1268">
        <f t="shared" ref="C967:C969" si="488">C966+1</f>
        <v>958</v>
      </c>
      <c r="D967" s="2265" t="s">
        <v>329</v>
      </c>
      <c r="E967" s="1266" t="s">
        <v>88</v>
      </c>
      <c r="F967" s="794">
        <v>7</v>
      </c>
      <c r="G967" s="1491">
        <f t="shared" si="462"/>
        <v>9322726</v>
      </c>
      <c r="H967" s="1268"/>
      <c r="I967" s="2605"/>
      <c r="J967" s="808">
        <v>3</v>
      </c>
      <c r="K967" s="2605">
        <f t="shared" si="445"/>
        <v>6695454</v>
      </c>
      <c r="L967" s="2768"/>
      <c r="M967" s="2605"/>
      <c r="N967" s="1505">
        <f t="shared" si="486"/>
        <v>10</v>
      </c>
      <c r="O967" s="1494">
        <f t="shared" si="476"/>
        <v>16018180</v>
      </c>
      <c r="P967" s="1494">
        <f t="shared" si="487"/>
        <v>400000</v>
      </c>
      <c r="Q967" s="1271"/>
      <c r="R967" s="1508">
        <v>1331818</v>
      </c>
      <c r="S967" s="1508">
        <v>1931818</v>
      </c>
      <c r="T967" s="1508">
        <v>2231818</v>
      </c>
      <c r="U967" s="1508">
        <v>431818</v>
      </c>
      <c r="V967" s="1302"/>
      <c r="W967" s="1338"/>
      <c r="X967" s="2299"/>
      <c r="Y967" s="1338"/>
      <c r="Z967" s="2450"/>
      <c r="AA967" s="1342"/>
      <c r="AB967" s="1340"/>
      <c r="AC967" s="1229"/>
      <c r="AD967" s="1229"/>
      <c r="AE967" s="1229"/>
      <c r="AF967" s="1490">
        <f t="shared" si="430"/>
        <v>0</v>
      </c>
      <c r="AG967" s="1316">
        <f t="shared" si="431"/>
        <v>16018180</v>
      </c>
      <c r="AH967" s="1305"/>
      <c r="AI967" s="1313"/>
      <c r="AJ967" s="1267"/>
      <c r="AK967" s="1299"/>
      <c r="AL967" s="1299"/>
      <c r="AM967" s="2265"/>
      <c r="AN967" s="1266"/>
      <c r="AO967" s="794"/>
      <c r="AP967" s="1491">
        <f t="shared" si="432"/>
        <v>0</v>
      </c>
      <c r="AQ967" s="1268"/>
      <c r="AR967" s="1492">
        <f t="shared" si="433"/>
        <v>0</v>
      </c>
      <c r="AS967" s="808"/>
      <c r="AT967" s="1492">
        <f t="shared" si="434"/>
        <v>0</v>
      </c>
      <c r="AU967" s="809"/>
      <c r="AV967" s="1492">
        <f t="shared" si="435"/>
        <v>0</v>
      </c>
      <c r="AW967" s="1493">
        <f t="shared" si="436"/>
        <v>0</v>
      </c>
      <c r="AX967" s="2153">
        <f t="shared" si="437"/>
        <v>0</v>
      </c>
      <c r="AY967" s="1495">
        <f t="shared" si="438"/>
        <v>0</v>
      </c>
      <c r="AZ967" s="1887"/>
      <c r="BA967" s="1508">
        <v>1331818</v>
      </c>
      <c r="BB967" s="1508">
        <v>1931818</v>
      </c>
      <c r="BC967" s="1508">
        <v>2231818</v>
      </c>
      <c r="BD967" s="1508">
        <v>431818</v>
      </c>
      <c r="BE967" s="2169"/>
      <c r="BF967" s="1338"/>
      <c r="BG967" s="1302"/>
      <c r="BH967" s="1338"/>
      <c r="BI967" s="1303"/>
      <c r="BJ967" s="1342"/>
      <c r="BK967" s="1340"/>
      <c r="BL967" s="1229"/>
      <c r="BM967" s="1229"/>
      <c r="BN967" s="1229"/>
      <c r="BO967" s="1490">
        <f t="shared" si="444"/>
        <v>0</v>
      </c>
      <c r="BP967" s="1316">
        <f t="shared" si="485"/>
        <v>0</v>
      </c>
      <c r="BQ967" s="1305"/>
      <c r="BS967" s="1959">
        <f t="shared" si="439"/>
        <v>7</v>
      </c>
      <c r="BT967" s="1959">
        <f t="shared" si="440"/>
        <v>0</v>
      </c>
      <c r="BU967" s="1959">
        <f t="shared" si="441"/>
        <v>3</v>
      </c>
      <c r="BV967" s="1959">
        <f t="shared" si="442"/>
        <v>0</v>
      </c>
      <c r="BW967" s="1959">
        <f t="shared" si="443"/>
        <v>16018180</v>
      </c>
    </row>
    <row r="968" spans="1:234" ht="15" customHeight="1" x14ac:dyDescent="0.25">
      <c r="A968" s="1315">
        <v>4</v>
      </c>
      <c r="B968" s="1339">
        <v>43703</v>
      </c>
      <c r="C968" s="1268">
        <f t="shared" si="488"/>
        <v>959</v>
      </c>
      <c r="D968" s="2265" t="s">
        <v>199</v>
      </c>
      <c r="E968" s="1266" t="s">
        <v>88</v>
      </c>
      <c r="F968" s="794">
        <v>4</v>
      </c>
      <c r="G968" s="1491">
        <f t="shared" si="462"/>
        <v>5327272</v>
      </c>
      <c r="H968" s="1268"/>
      <c r="I968" s="2605">
        <f t="shared" ref="I968:I970" si="489">H968*S968</f>
        <v>0</v>
      </c>
      <c r="J968" s="808">
        <v>1</v>
      </c>
      <c r="K968" s="2605">
        <f t="shared" si="445"/>
        <v>2231818</v>
      </c>
      <c r="L968" s="2768"/>
      <c r="M968" s="2605">
        <f t="shared" ref="M968:M970" si="490">L968*U968</f>
        <v>0</v>
      </c>
      <c r="N968" s="1505">
        <f t="shared" si="486"/>
        <v>5</v>
      </c>
      <c r="O968" s="1494">
        <f t="shared" si="476"/>
        <v>7559090</v>
      </c>
      <c r="P968" s="1494">
        <f t="shared" si="487"/>
        <v>200000</v>
      </c>
      <c r="Q968" s="1271"/>
      <c r="R968" s="1508">
        <v>1331818</v>
      </c>
      <c r="S968" s="1508">
        <v>1931818</v>
      </c>
      <c r="T968" s="1508">
        <v>2231818</v>
      </c>
      <c r="U968" s="1508">
        <v>431818</v>
      </c>
      <c r="V968" s="1302"/>
      <c r="W968" s="1338"/>
      <c r="X968" s="2299"/>
      <c r="Y968" s="1338"/>
      <c r="Z968" s="2450"/>
      <c r="AA968" s="1342"/>
      <c r="AB968" s="1340"/>
      <c r="AC968" s="1229"/>
      <c r="AD968" s="1229"/>
      <c r="AE968" s="1229"/>
      <c r="AF968" s="1490">
        <f t="shared" ref="AF968:AF1031" si="491">W968+Y968+AA968+AC968</f>
        <v>0</v>
      </c>
      <c r="AG968" s="1316">
        <f t="shared" ref="AG968:AG1031" si="492">O968-AF968</f>
        <v>7559090</v>
      </c>
      <c r="AH968" s="1305"/>
      <c r="AI968" s="1313"/>
      <c r="AJ968" s="1267"/>
      <c r="AK968" s="1299"/>
      <c r="AL968" s="1299"/>
      <c r="AM968" s="2265"/>
      <c r="AN968" s="1266"/>
      <c r="AO968" s="794"/>
      <c r="AP968" s="1491">
        <f t="shared" ref="AP968:AP1031" si="493">AO968*BA968</f>
        <v>0</v>
      </c>
      <c r="AQ968" s="1268"/>
      <c r="AR968" s="1492">
        <f t="shared" ref="AR968:AR1031" si="494">AQ968*BB968</f>
        <v>0</v>
      </c>
      <c r="AS968" s="808"/>
      <c r="AT968" s="1492">
        <f t="shared" ref="AT968:AT1031" si="495">AS968*BC968</f>
        <v>0</v>
      </c>
      <c r="AU968" s="809"/>
      <c r="AV968" s="1492">
        <f t="shared" ref="AV968:AV1031" si="496">AU968*BD968</f>
        <v>0</v>
      </c>
      <c r="AW968" s="1493">
        <f t="shared" ref="AW968:AW1031" si="497">AO968+AQ968+AS968+AU968</f>
        <v>0</v>
      </c>
      <c r="AX968" s="2153">
        <f t="shared" ref="AX968:AX1031" si="498">AP968+AR968+AT968+AV968</f>
        <v>0</v>
      </c>
      <c r="AY968" s="1495">
        <f t="shared" ref="AY968:AY1031" si="499">AW968*40000</f>
        <v>0</v>
      </c>
      <c r="AZ968" s="1887"/>
      <c r="BA968" s="1508">
        <v>1331818</v>
      </c>
      <c r="BB968" s="1508">
        <v>1931818</v>
      </c>
      <c r="BC968" s="1508">
        <v>2231818</v>
      </c>
      <c r="BD968" s="1508">
        <v>431818</v>
      </c>
      <c r="BE968" s="2169"/>
      <c r="BF968" s="1338"/>
      <c r="BG968" s="1302"/>
      <c r="BH968" s="1338"/>
      <c r="BI968" s="1303"/>
      <c r="BJ968" s="1342"/>
      <c r="BK968" s="1340"/>
      <c r="BL968" s="1229"/>
      <c r="BM968" s="1229"/>
      <c r="BN968" s="1229"/>
      <c r="BO968" s="1490">
        <f t="shared" si="444"/>
        <v>0</v>
      </c>
      <c r="BP968" s="1316">
        <f t="shared" si="485"/>
        <v>0</v>
      </c>
      <c r="BQ968" s="1305"/>
      <c r="BS968" s="1959">
        <f t="shared" ref="BS968:BS1031" si="500">F968-AO968</f>
        <v>4</v>
      </c>
      <c r="BT968" s="1959">
        <f t="shared" ref="BT968:BT1031" si="501">H968-AQ968</f>
        <v>0</v>
      </c>
      <c r="BU968" s="1959">
        <f t="shared" ref="BU968:BU1031" si="502">J968-AS968</f>
        <v>1</v>
      </c>
      <c r="BV968" s="1959">
        <f t="shared" ref="BV968:BV1031" si="503">L968-AU968</f>
        <v>0</v>
      </c>
      <c r="BW968" s="1959">
        <f t="shared" ref="BW968:BW1031" si="504">O968-AX968</f>
        <v>7559090</v>
      </c>
    </row>
    <row r="969" spans="1:234" ht="15" customHeight="1" x14ac:dyDescent="0.25">
      <c r="A969" s="1315">
        <v>5</v>
      </c>
      <c r="B969" s="1339">
        <v>43703</v>
      </c>
      <c r="C969" s="1268">
        <f t="shared" si="488"/>
        <v>960</v>
      </c>
      <c r="D969" s="2265" t="s">
        <v>92</v>
      </c>
      <c r="E969" s="1266" t="s">
        <v>88</v>
      </c>
      <c r="F969" s="794">
        <v>4</v>
      </c>
      <c r="G969" s="1491">
        <f t="shared" si="462"/>
        <v>5327272</v>
      </c>
      <c r="H969" s="1268"/>
      <c r="I969" s="2605">
        <f t="shared" si="489"/>
        <v>0</v>
      </c>
      <c r="J969" s="808">
        <v>1</v>
      </c>
      <c r="K969" s="2605">
        <f t="shared" si="445"/>
        <v>2231818</v>
      </c>
      <c r="L969" s="2768"/>
      <c r="M969" s="2605">
        <f t="shared" si="490"/>
        <v>0</v>
      </c>
      <c r="N969" s="1505">
        <f t="shared" si="486"/>
        <v>5</v>
      </c>
      <c r="O969" s="1494">
        <f t="shared" si="486"/>
        <v>7559090</v>
      </c>
      <c r="P969" s="1494">
        <f t="shared" si="487"/>
        <v>200000</v>
      </c>
      <c r="Q969" s="1271"/>
      <c r="R969" s="1508">
        <v>1331818</v>
      </c>
      <c r="S969" s="1508">
        <v>1931818</v>
      </c>
      <c r="T969" s="1508">
        <v>2231818</v>
      </c>
      <c r="U969" s="1508">
        <v>431818</v>
      </c>
      <c r="V969" s="1302"/>
      <c r="W969" s="1338"/>
      <c r="X969" s="2299"/>
      <c r="Y969" s="1338"/>
      <c r="Z969" s="2450"/>
      <c r="AA969" s="1342"/>
      <c r="AB969" s="1340"/>
      <c r="AC969" s="1229"/>
      <c r="AD969" s="1229"/>
      <c r="AE969" s="1229"/>
      <c r="AF969" s="1490">
        <f t="shared" si="491"/>
        <v>0</v>
      </c>
      <c r="AG969" s="1316">
        <f t="shared" si="492"/>
        <v>7559090</v>
      </c>
      <c r="AH969" s="1305"/>
      <c r="AI969" s="1313"/>
      <c r="AJ969" s="1267"/>
      <c r="AK969" s="1299"/>
      <c r="AL969" s="1299"/>
      <c r="AM969" s="2265"/>
      <c r="AN969" s="1266"/>
      <c r="AO969" s="794"/>
      <c r="AP969" s="1491">
        <f t="shared" si="493"/>
        <v>0</v>
      </c>
      <c r="AQ969" s="1268"/>
      <c r="AR969" s="1492">
        <f t="shared" si="494"/>
        <v>0</v>
      </c>
      <c r="AS969" s="808"/>
      <c r="AT969" s="1492">
        <f t="shared" si="495"/>
        <v>0</v>
      </c>
      <c r="AU969" s="809"/>
      <c r="AV969" s="1492">
        <f t="shared" si="496"/>
        <v>0</v>
      </c>
      <c r="AW969" s="1493">
        <f t="shared" si="497"/>
        <v>0</v>
      </c>
      <c r="AX969" s="2153">
        <f t="shared" si="498"/>
        <v>0</v>
      </c>
      <c r="AY969" s="1495">
        <f t="shared" si="499"/>
        <v>0</v>
      </c>
      <c r="AZ969" s="1887"/>
      <c r="BA969" s="1508">
        <v>1331818</v>
      </c>
      <c r="BB969" s="1508">
        <v>1931818</v>
      </c>
      <c r="BC969" s="1508">
        <v>2231818</v>
      </c>
      <c r="BD969" s="1508">
        <v>431818</v>
      </c>
      <c r="BE969" s="2169"/>
      <c r="BF969" s="1338"/>
      <c r="BG969" s="1302"/>
      <c r="BH969" s="1338"/>
      <c r="BI969" s="1303"/>
      <c r="BJ969" s="1342"/>
      <c r="BK969" s="1340"/>
      <c r="BL969" s="1229"/>
      <c r="BM969" s="1229"/>
      <c r="BN969" s="1229"/>
      <c r="BO969" s="1490">
        <f t="shared" ref="BO969:BO1032" si="505">BF969+BH969+BJ969+BL969</f>
        <v>0</v>
      </c>
      <c r="BP969" s="1316">
        <f t="shared" si="485"/>
        <v>0</v>
      </c>
      <c r="BQ969" s="1305"/>
      <c r="BS969" s="1959">
        <f t="shared" si="500"/>
        <v>4</v>
      </c>
      <c r="BT969" s="1959">
        <f t="shared" si="501"/>
        <v>0</v>
      </c>
      <c r="BU969" s="1959">
        <f t="shared" si="502"/>
        <v>1</v>
      </c>
      <c r="BV969" s="1959">
        <f t="shared" si="503"/>
        <v>0</v>
      </c>
      <c r="BW969" s="1959">
        <f t="shared" si="504"/>
        <v>7559090</v>
      </c>
    </row>
    <row r="970" spans="1:234" ht="15" customHeight="1" x14ac:dyDescent="0.25">
      <c r="A970" s="1315">
        <v>6</v>
      </c>
      <c r="B970" s="1339">
        <v>43703</v>
      </c>
      <c r="C970" s="1268">
        <v>961</v>
      </c>
      <c r="D970" s="2265" t="s">
        <v>87</v>
      </c>
      <c r="E970" s="1266" t="s">
        <v>312</v>
      </c>
      <c r="F970" s="794">
        <v>3</v>
      </c>
      <c r="G970" s="1491">
        <f t="shared" si="462"/>
        <v>3995454</v>
      </c>
      <c r="H970" s="1268"/>
      <c r="I970" s="2605">
        <f t="shared" si="489"/>
        <v>0</v>
      </c>
      <c r="J970" s="808">
        <v>7</v>
      </c>
      <c r="K970" s="2605">
        <f t="shared" ref="K970:K1033" si="506">J970*T970</f>
        <v>15622726</v>
      </c>
      <c r="L970" s="2768"/>
      <c r="M970" s="2605">
        <f t="shared" si="490"/>
        <v>0</v>
      </c>
      <c r="N970" s="1505">
        <f t="shared" si="486"/>
        <v>10</v>
      </c>
      <c r="O970" s="1494">
        <f t="shared" si="486"/>
        <v>19618180</v>
      </c>
      <c r="P970" s="1494">
        <f t="shared" si="487"/>
        <v>400000</v>
      </c>
      <c r="Q970" s="1271"/>
      <c r="R970" s="1508">
        <v>1331818</v>
      </c>
      <c r="S970" s="1508">
        <v>1931818</v>
      </c>
      <c r="T970" s="1508">
        <v>2231818</v>
      </c>
      <c r="U970" s="1508">
        <v>431818</v>
      </c>
      <c r="V970" s="1302"/>
      <c r="W970" s="1338"/>
      <c r="X970" s="2299"/>
      <c r="Y970" s="1338"/>
      <c r="Z970" s="2450"/>
      <c r="AA970" s="1342"/>
      <c r="AB970" s="1340"/>
      <c r="AC970" s="1229"/>
      <c r="AD970" s="1229"/>
      <c r="AE970" s="1229"/>
      <c r="AF970" s="1490">
        <f t="shared" si="491"/>
        <v>0</v>
      </c>
      <c r="AG970" s="1316">
        <f t="shared" si="492"/>
        <v>19618180</v>
      </c>
      <c r="AH970" s="1305"/>
      <c r="AI970" s="1313"/>
      <c r="AJ970" s="1267"/>
      <c r="AK970" s="1299"/>
      <c r="AL970" s="1299"/>
      <c r="AM970" s="2267"/>
      <c r="AN970" s="1265"/>
      <c r="AO970" s="794"/>
      <c r="AP970" s="1491">
        <f t="shared" si="493"/>
        <v>0</v>
      </c>
      <c r="AQ970" s="1268"/>
      <c r="AR970" s="1492">
        <f t="shared" si="494"/>
        <v>0</v>
      </c>
      <c r="AS970" s="808"/>
      <c r="AT970" s="1492">
        <f t="shared" si="495"/>
        <v>0</v>
      </c>
      <c r="AU970" s="809"/>
      <c r="AV970" s="1492">
        <f t="shared" si="496"/>
        <v>0</v>
      </c>
      <c r="AW970" s="1493">
        <f t="shared" si="497"/>
        <v>0</v>
      </c>
      <c r="AX970" s="2153">
        <f t="shared" si="498"/>
        <v>0</v>
      </c>
      <c r="AY970" s="1495">
        <f t="shared" si="499"/>
        <v>0</v>
      </c>
      <c r="AZ970" s="1887"/>
      <c r="BA970" s="1508">
        <v>1331818</v>
      </c>
      <c r="BB970" s="1508">
        <v>1931818</v>
      </c>
      <c r="BC970" s="1508">
        <v>2231818</v>
      </c>
      <c r="BD970" s="1508">
        <v>431818</v>
      </c>
      <c r="BE970" s="2169"/>
      <c r="BF970" s="1338"/>
      <c r="BG970" s="1302"/>
      <c r="BH970" s="1338"/>
      <c r="BI970" s="1303"/>
      <c r="BJ970" s="1342"/>
      <c r="BK970" s="1340"/>
      <c r="BL970" s="1229"/>
      <c r="BM970" s="1229"/>
      <c r="BN970" s="1229"/>
      <c r="BO970" s="1490">
        <f t="shared" si="505"/>
        <v>0</v>
      </c>
      <c r="BP970" s="1316">
        <f t="shared" si="485"/>
        <v>0</v>
      </c>
      <c r="BQ970" s="1305"/>
      <c r="BS970" s="1959">
        <f t="shared" si="500"/>
        <v>3</v>
      </c>
      <c r="BT970" s="1959">
        <f t="shared" si="501"/>
        <v>0</v>
      </c>
      <c r="BU970" s="1959">
        <f t="shared" si="502"/>
        <v>7</v>
      </c>
      <c r="BV970" s="1959">
        <f t="shared" si="503"/>
        <v>0</v>
      </c>
      <c r="BW970" s="1959">
        <f t="shared" si="504"/>
        <v>19618180</v>
      </c>
    </row>
    <row r="971" spans="1:234" ht="15" customHeight="1" x14ac:dyDescent="0.25">
      <c r="A971" s="1315">
        <v>7</v>
      </c>
      <c r="B971" s="1339">
        <v>43703</v>
      </c>
      <c r="C971" s="1268">
        <f t="shared" ref="C971:C972" si="507">C970+1</f>
        <v>962</v>
      </c>
      <c r="D971" s="2265" t="s">
        <v>68</v>
      </c>
      <c r="E971" s="1266" t="s">
        <v>57</v>
      </c>
      <c r="F971" s="794">
        <v>6</v>
      </c>
      <c r="G971" s="1491">
        <f t="shared" si="462"/>
        <v>7990908</v>
      </c>
      <c r="H971" s="1268"/>
      <c r="I971" s="2605"/>
      <c r="J971" s="808">
        <v>2</v>
      </c>
      <c r="K971" s="2605">
        <f t="shared" si="506"/>
        <v>4463636</v>
      </c>
      <c r="L971" s="2768"/>
      <c r="M971" s="2605"/>
      <c r="N971" s="1505">
        <f t="shared" si="486"/>
        <v>8</v>
      </c>
      <c r="O971" s="1494">
        <f t="shared" si="486"/>
        <v>12454544</v>
      </c>
      <c r="P971" s="1494">
        <f t="shared" si="487"/>
        <v>320000</v>
      </c>
      <c r="Q971" s="1271"/>
      <c r="R971" s="1508">
        <v>1331818</v>
      </c>
      <c r="S971" s="1508">
        <v>1931818</v>
      </c>
      <c r="T971" s="1508">
        <v>2231818</v>
      </c>
      <c r="U971" s="1508">
        <v>431818</v>
      </c>
      <c r="V971" s="1302"/>
      <c r="W971" s="1338"/>
      <c r="X971" s="2299"/>
      <c r="Y971" s="1338"/>
      <c r="Z971" s="2450"/>
      <c r="AA971" s="1342"/>
      <c r="AB971" s="1340"/>
      <c r="AC971" s="1229"/>
      <c r="AD971" s="1229"/>
      <c r="AE971" s="1229"/>
      <c r="AF971" s="1490">
        <f t="shared" si="491"/>
        <v>0</v>
      </c>
      <c r="AG971" s="1316">
        <f t="shared" si="492"/>
        <v>12454544</v>
      </c>
      <c r="AH971" s="1305"/>
      <c r="AI971" s="1313"/>
      <c r="AJ971" s="1267"/>
      <c r="AK971" s="1299"/>
      <c r="AL971" s="1299"/>
      <c r="AM971" s="2265"/>
      <c r="AN971" s="1266"/>
      <c r="AO971" s="794"/>
      <c r="AP971" s="1491">
        <f t="shared" si="493"/>
        <v>0</v>
      </c>
      <c r="AQ971" s="1268"/>
      <c r="AR971" s="1492">
        <f t="shared" si="494"/>
        <v>0</v>
      </c>
      <c r="AS971" s="808"/>
      <c r="AT971" s="1492">
        <f t="shared" si="495"/>
        <v>0</v>
      </c>
      <c r="AU971" s="809"/>
      <c r="AV971" s="1492">
        <f t="shared" si="496"/>
        <v>0</v>
      </c>
      <c r="AW971" s="1493">
        <f t="shared" si="497"/>
        <v>0</v>
      </c>
      <c r="AX971" s="2153">
        <f t="shared" si="498"/>
        <v>0</v>
      </c>
      <c r="AY971" s="1495">
        <f t="shared" si="499"/>
        <v>0</v>
      </c>
      <c r="AZ971" s="1887"/>
      <c r="BA971" s="1508">
        <v>1331818</v>
      </c>
      <c r="BB971" s="1508">
        <v>1931818</v>
      </c>
      <c r="BC971" s="1508">
        <v>2231818</v>
      </c>
      <c r="BD971" s="1508">
        <v>431818</v>
      </c>
      <c r="BE971" s="2169"/>
      <c r="BF971" s="1338"/>
      <c r="BG971" s="1302"/>
      <c r="BH971" s="1338"/>
      <c r="BI971" s="1303"/>
      <c r="BJ971" s="1342"/>
      <c r="BK971" s="1340"/>
      <c r="BL971" s="1229"/>
      <c r="BM971" s="1229"/>
      <c r="BN971" s="1229"/>
      <c r="BO971" s="1490">
        <f t="shared" si="505"/>
        <v>0</v>
      </c>
      <c r="BP971" s="1316">
        <f t="shared" si="485"/>
        <v>0</v>
      </c>
      <c r="BQ971" s="1305"/>
      <c r="BS971" s="1959">
        <f t="shared" si="500"/>
        <v>6</v>
      </c>
      <c r="BT971" s="1959">
        <f t="shared" si="501"/>
        <v>0</v>
      </c>
      <c r="BU971" s="1959">
        <f t="shared" si="502"/>
        <v>2</v>
      </c>
      <c r="BV971" s="1959">
        <f t="shared" si="503"/>
        <v>0</v>
      </c>
      <c r="BW971" s="1959">
        <f t="shared" si="504"/>
        <v>12454544</v>
      </c>
    </row>
    <row r="972" spans="1:234" ht="15" customHeight="1" x14ac:dyDescent="0.25">
      <c r="A972" s="1315">
        <v>8</v>
      </c>
      <c r="B972" s="1339">
        <v>43703</v>
      </c>
      <c r="C972" s="1268">
        <f t="shared" si="507"/>
        <v>963</v>
      </c>
      <c r="D972" s="2265" t="s">
        <v>75</v>
      </c>
      <c r="E972" s="1266" t="s">
        <v>57</v>
      </c>
      <c r="F972" s="794">
        <v>3</v>
      </c>
      <c r="G972" s="1491">
        <f t="shared" si="462"/>
        <v>3995454</v>
      </c>
      <c r="H972" s="1268"/>
      <c r="I972" s="2605">
        <f t="shared" ref="I972:I1035" si="508">H972*S972</f>
        <v>0</v>
      </c>
      <c r="J972" s="808">
        <v>3</v>
      </c>
      <c r="K972" s="2605">
        <f t="shared" si="506"/>
        <v>6695454</v>
      </c>
      <c r="L972" s="2768"/>
      <c r="M972" s="2605">
        <f t="shared" ref="M972:M1035" si="509">L972*U972</f>
        <v>0</v>
      </c>
      <c r="N972" s="1505">
        <f t="shared" si="486"/>
        <v>6</v>
      </c>
      <c r="O972" s="1494">
        <f t="shared" si="486"/>
        <v>10690908</v>
      </c>
      <c r="P972" s="1494">
        <f t="shared" si="487"/>
        <v>240000</v>
      </c>
      <c r="Q972" s="1271"/>
      <c r="R972" s="1508">
        <v>1331818</v>
      </c>
      <c r="S972" s="1508">
        <v>1931818</v>
      </c>
      <c r="T972" s="1508">
        <v>2231818</v>
      </c>
      <c r="U972" s="1508">
        <v>431818</v>
      </c>
      <c r="V972" s="1302"/>
      <c r="W972" s="1338"/>
      <c r="X972" s="2299"/>
      <c r="Y972" s="1338"/>
      <c r="Z972" s="1302"/>
      <c r="AA972" s="1342"/>
      <c r="AB972" s="1340"/>
      <c r="AC972" s="1229"/>
      <c r="AD972" s="1229"/>
      <c r="AE972" s="1229"/>
      <c r="AF972" s="1490">
        <f t="shared" si="491"/>
        <v>0</v>
      </c>
      <c r="AG972" s="1316">
        <f t="shared" si="492"/>
        <v>10690908</v>
      </c>
      <c r="AH972" s="1305"/>
      <c r="AI972" s="1313"/>
      <c r="AJ972" s="1267"/>
      <c r="AK972" s="1299"/>
      <c r="AL972" s="1299"/>
      <c r="AM972" s="2265"/>
      <c r="AN972" s="1266"/>
      <c r="AO972" s="794"/>
      <c r="AP972" s="1491">
        <f t="shared" si="493"/>
        <v>0</v>
      </c>
      <c r="AQ972" s="1268"/>
      <c r="AR972" s="1492">
        <f t="shared" si="494"/>
        <v>0</v>
      </c>
      <c r="AS972" s="808"/>
      <c r="AT972" s="1492">
        <f t="shared" si="495"/>
        <v>0</v>
      </c>
      <c r="AU972" s="809"/>
      <c r="AV972" s="1492">
        <f t="shared" si="496"/>
        <v>0</v>
      </c>
      <c r="AW972" s="1493">
        <f t="shared" si="497"/>
        <v>0</v>
      </c>
      <c r="AX972" s="2153">
        <f t="shared" si="498"/>
        <v>0</v>
      </c>
      <c r="AY972" s="1495">
        <f t="shared" si="499"/>
        <v>0</v>
      </c>
      <c r="AZ972" s="1887"/>
      <c r="BA972" s="1508">
        <v>1331818</v>
      </c>
      <c r="BB972" s="1508">
        <v>1931818</v>
      </c>
      <c r="BC972" s="1508">
        <v>2231818</v>
      </c>
      <c r="BD972" s="1508">
        <v>431818</v>
      </c>
      <c r="BE972" s="2169"/>
      <c r="BF972" s="1338"/>
      <c r="BG972" s="1302"/>
      <c r="BH972" s="1338"/>
      <c r="BI972" s="1303"/>
      <c r="BJ972" s="1342"/>
      <c r="BK972" s="1340"/>
      <c r="BL972" s="1229"/>
      <c r="BM972" s="1229"/>
      <c r="BN972" s="1229"/>
      <c r="BO972" s="1490">
        <f t="shared" si="505"/>
        <v>0</v>
      </c>
      <c r="BP972" s="1316">
        <f t="shared" si="485"/>
        <v>0</v>
      </c>
      <c r="BQ972" s="1305"/>
      <c r="BS972" s="1959">
        <f t="shared" si="500"/>
        <v>3</v>
      </c>
      <c r="BT972" s="1959">
        <f t="shared" si="501"/>
        <v>0</v>
      </c>
      <c r="BU972" s="1959">
        <f t="shared" si="502"/>
        <v>3</v>
      </c>
      <c r="BV972" s="1959">
        <f t="shared" si="503"/>
        <v>0</v>
      </c>
      <c r="BW972" s="1959">
        <f t="shared" si="504"/>
        <v>10690908</v>
      </c>
    </row>
    <row r="973" spans="1:234" ht="15" customHeight="1" x14ac:dyDescent="0.25">
      <c r="A973" s="1315">
        <v>9</v>
      </c>
      <c r="B973" s="1339">
        <v>43703</v>
      </c>
      <c r="C973" s="1268">
        <v>964</v>
      </c>
      <c r="D973" s="2265" t="s">
        <v>70</v>
      </c>
      <c r="E973" s="1266" t="s">
        <v>57</v>
      </c>
      <c r="F973" s="794">
        <v>3</v>
      </c>
      <c r="G973" s="1491">
        <f t="shared" si="462"/>
        <v>3995454</v>
      </c>
      <c r="H973" s="1268">
        <v>1</v>
      </c>
      <c r="I973" s="2605">
        <f t="shared" si="508"/>
        <v>1931818</v>
      </c>
      <c r="J973" s="808">
        <v>2</v>
      </c>
      <c r="K973" s="2605">
        <f t="shared" si="506"/>
        <v>4463636</v>
      </c>
      <c r="L973" s="2768"/>
      <c r="M973" s="2605">
        <f t="shared" si="509"/>
        <v>0</v>
      </c>
      <c r="N973" s="1505">
        <f t="shared" si="486"/>
        <v>6</v>
      </c>
      <c r="O973" s="1494">
        <f t="shared" si="486"/>
        <v>10390908</v>
      </c>
      <c r="P973" s="1494">
        <f t="shared" si="487"/>
        <v>240000</v>
      </c>
      <c r="Q973" s="1271"/>
      <c r="R973" s="1508">
        <v>1331818</v>
      </c>
      <c r="S973" s="1508">
        <v>1931818</v>
      </c>
      <c r="T973" s="1508">
        <v>2231818</v>
      </c>
      <c r="U973" s="1508">
        <v>431818</v>
      </c>
      <c r="V973" s="1302"/>
      <c r="W973" s="1338"/>
      <c r="X973" s="2299"/>
      <c r="Y973" s="1338"/>
      <c r="Z973" s="2450"/>
      <c r="AA973" s="1342"/>
      <c r="AB973" s="1340"/>
      <c r="AC973" s="1229"/>
      <c r="AD973" s="1229"/>
      <c r="AE973" s="1229"/>
      <c r="AF973" s="1490">
        <f t="shared" si="491"/>
        <v>0</v>
      </c>
      <c r="AG973" s="1316">
        <f t="shared" si="492"/>
        <v>10390908</v>
      </c>
      <c r="AH973" s="1305"/>
      <c r="AI973" s="1313"/>
      <c r="AJ973" s="1267"/>
      <c r="AK973" s="1299"/>
      <c r="AL973" s="1299"/>
      <c r="AM973" s="2267"/>
      <c r="AN973" s="1265"/>
      <c r="AO973" s="794"/>
      <c r="AP973" s="1491">
        <f t="shared" si="493"/>
        <v>0</v>
      </c>
      <c r="AQ973" s="1268"/>
      <c r="AR973" s="1492">
        <f t="shared" si="494"/>
        <v>0</v>
      </c>
      <c r="AS973" s="808"/>
      <c r="AT973" s="1492">
        <f t="shared" si="495"/>
        <v>0</v>
      </c>
      <c r="AU973" s="809"/>
      <c r="AV973" s="1492">
        <f t="shared" si="496"/>
        <v>0</v>
      </c>
      <c r="AW973" s="1493">
        <f t="shared" si="497"/>
        <v>0</v>
      </c>
      <c r="AX973" s="2153">
        <f t="shared" si="498"/>
        <v>0</v>
      </c>
      <c r="AY973" s="1495">
        <f t="shared" si="499"/>
        <v>0</v>
      </c>
      <c r="AZ973" s="1887"/>
      <c r="BA973" s="1508">
        <v>1331818</v>
      </c>
      <c r="BB973" s="1508">
        <v>1931818</v>
      </c>
      <c r="BC973" s="1508">
        <v>2231818</v>
      </c>
      <c r="BD973" s="1508">
        <v>431818</v>
      </c>
      <c r="BE973" s="2169"/>
      <c r="BF973" s="1338"/>
      <c r="BG973" s="1302"/>
      <c r="BH973" s="1338"/>
      <c r="BI973" s="1303"/>
      <c r="BJ973" s="1342"/>
      <c r="BK973" s="1340"/>
      <c r="BL973" s="1229"/>
      <c r="BM973" s="1229"/>
      <c r="BN973" s="1229"/>
      <c r="BO973" s="1490">
        <f t="shared" si="505"/>
        <v>0</v>
      </c>
      <c r="BP973" s="1316">
        <f t="shared" si="485"/>
        <v>0</v>
      </c>
      <c r="BQ973" s="1305"/>
      <c r="BS973" s="1959">
        <f t="shared" si="500"/>
        <v>3</v>
      </c>
      <c r="BT973" s="1959">
        <f t="shared" si="501"/>
        <v>1</v>
      </c>
      <c r="BU973" s="1959">
        <f t="shared" si="502"/>
        <v>2</v>
      </c>
      <c r="BV973" s="1959">
        <f t="shared" si="503"/>
        <v>0</v>
      </c>
      <c r="BW973" s="1959">
        <f t="shared" si="504"/>
        <v>10390908</v>
      </c>
    </row>
    <row r="974" spans="1:234" ht="15" customHeight="1" x14ac:dyDescent="0.25">
      <c r="A974" s="1315">
        <v>10</v>
      </c>
      <c r="B974" s="1339">
        <v>43703</v>
      </c>
      <c r="C974" s="1268">
        <v>965</v>
      </c>
      <c r="D974" s="2730" t="s">
        <v>32</v>
      </c>
      <c r="E974" s="2731" t="s">
        <v>31</v>
      </c>
      <c r="F974" s="2732">
        <v>4</v>
      </c>
      <c r="G974" s="1491">
        <f t="shared" si="462"/>
        <v>5327272</v>
      </c>
      <c r="H974" s="1301"/>
      <c r="I974" s="2605">
        <f t="shared" si="508"/>
        <v>0</v>
      </c>
      <c r="J974" s="1938">
        <v>3</v>
      </c>
      <c r="K974" s="2605">
        <f t="shared" si="506"/>
        <v>6695454</v>
      </c>
      <c r="L974" s="2768">
        <v>1</v>
      </c>
      <c r="M974" s="2605">
        <f t="shared" si="509"/>
        <v>431818</v>
      </c>
      <c r="N974" s="1505">
        <f t="shared" si="486"/>
        <v>8</v>
      </c>
      <c r="O974" s="1494">
        <f t="shared" si="486"/>
        <v>12454544</v>
      </c>
      <c r="P974" s="1494">
        <f t="shared" si="487"/>
        <v>320000</v>
      </c>
      <c r="Q974" s="1271"/>
      <c r="R974" s="1508">
        <v>1331818</v>
      </c>
      <c r="S974" s="1508">
        <v>1931818</v>
      </c>
      <c r="T974" s="1508">
        <v>2231818</v>
      </c>
      <c r="U974" s="1508">
        <v>431818</v>
      </c>
      <c r="V974" s="1302"/>
      <c r="W974" s="1338"/>
      <c r="X974" s="2299"/>
      <c r="Y974" s="1338"/>
      <c r="Z974" s="2450"/>
      <c r="AA974" s="1342"/>
      <c r="AB974" s="1340"/>
      <c r="AC974" s="1229"/>
      <c r="AD974" s="1229"/>
      <c r="AE974" s="1229"/>
      <c r="AF974" s="1490">
        <f t="shared" si="491"/>
        <v>0</v>
      </c>
      <c r="AG974" s="1316">
        <f t="shared" si="492"/>
        <v>12454544</v>
      </c>
      <c r="AH974" s="1305"/>
      <c r="AI974" s="1313"/>
      <c r="AJ974" s="1315"/>
      <c r="AK974" s="1299"/>
      <c r="AL974" s="1299"/>
      <c r="AM974" s="2265"/>
      <c r="AN974" s="1266"/>
      <c r="AO974" s="794"/>
      <c r="AP974" s="1491">
        <f t="shared" si="493"/>
        <v>0</v>
      </c>
      <c r="AQ974" s="1268"/>
      <c r="AR974" s="1492">
        <f t="shared" si="494"/>
        <v>0</v>
      </c>
      <c r="AS974" s="808"/>
      <c r="AT974" s="1492">
        <f t="shared" si="495"/>
        <v>0</v>
      </c>
      <c r="AU974" s="2047"/>
      <c r="AV974" s="1492">
        <f t="shared" si="496"/>
        <v>0</v>
      </c>
      <c r="AW974" s="1493">
        <f t="shared" si="497"/>
        <v>0</v>
      </c>
      <c r="AX974" s="2153">
        <f t="shared" si="498"/>
        <v>0</v>
      </c>
      <c r="AY974" s="1495">
        <f t="shared" si="499"/>
        <v>0</v>
      </c>
      <c r="AZ974" s="1937"/>
      <c r="BA974" s="1508">
        <v>1331818</v>
      </c>
      <c r="BB974" s="1508">
        <v>1931818</v>
      </c>
      <c r="BC974" s="1508">
        <v>2231818</v>
      </c>
      <c r="BD974" s="1508">
        <v>431818</v>
      </c>
      <c r="BE974" s="2175"/>
      <c r="BF974" s="1938"/>
      <c r="BG974" s="1955"/>
      <c r="BH974" s="1938"/>
      <c r="BI974" s="809"/>
      <c r="BJ974" s="1492"/>
      <c r="BK974" s="1505"/>
      <c r="BL974" s="1494"/>
      <c r="BM974" s="1494"/>
      <c r="BN974" s="1305"/>
      <c r="BO974" s="1490">
        <f t="shared" si="505"/>
        <v>0</v>
      </c>
      <c r="BP974" s="1316">
        <f t="shared" ref="BP974:BP1026" si="510">AX974-BO974</f>
        <v>0</v>
      </c>
      <c r="BQ974" s="1269"/>
      <c r="BS974" s="1959">
        <f t="shared" si="500"/>
        <v>4</v>
      </c>
      <c r="BT974" s="1959">
        <f t="shared" si="501"/>
        <v>0</v>
      </c>
      <c r="BU974" s="1959">
        <f t="shared" si="502"/>
        <v>3</v>
      </c>
      <c r="BV974" s="1959">
        <f t="shared" si="503"/>
        <v>1</v>
      </c>
      <c r="BW974" s="1959">
        <f t="shared" si="504"/>
        <v>12454544</v>
      </c>
    </row>
    <row r="975" spans="1:234" ht="15" customHeight="1" x14ac:dyDescent="0.25">
      <c r="A975" s="1315">
        <v>11</v>
      </c>
      <c r="B975" s="1339">
        <v>43703</v>
      </c>
      <c r="C975" s="1268">
        <v>966</v>
      </c>
      <c r="D975" s="2730" t="s">
        <v>58</v>
      </c>
      <c r="E975" s="2731" t="s">
        <v>57</v>
      </c>
      <c r="F975" s="2732">
        <v>4</v>
      </c>
      <c r="G975" s="1491">
        <f t="shared" si="462"/>
        <v>5327272</v>
      </c>
      <c r="H975" s="1301">
        <v>1</v>
      </c>
      <c r="I975" s="2605">
        <f t="shared" si="508"/>
        <v>1931818</v>
      </c>
      <c r="J975" s="1938"/>
      <c r="K975" s="2605">
        <f t="shared" si="506"/>
        <v>0</v>
      </c>
      <c r="L975" s="2768"/>
      <c r="M975" s="2605">
        <f t="shared" si="509"/>
        <v>0</v>
      </c>
      <c r="N975" s="1505">
        <f t="shared" si="486"/>
        <v>5</v>
      </c>
      <c r="O975" s="1494">
        <f t="shared" si="486"/>
        <v>7259090</v>
      </c>
      <c r="P975" s="1494">
        <f t="shared" si="487"/>
        <v>200000</v>
      </c>
      <c r="Q975" s="1271"/>
      <c r="R975" s="1508">
        <v>1331818</v>
      </c>
      <c r="S975" s="1508">
        <v>1931818</v>
      </c>
      <c r="T975" s="1508">
        <v>2231818</v>
      </c>
      <c r="U975" s="1508">
        <v>431818</v>
      </c>
      <c r="V975" s="1302"/>
      <c r="W975" s="1338"/>
      <c r="X975" s="2299"/>
      <c r="Y975" s="1338"/>
      <c r="Z975" s="2450"/>
      <c r="AA975" s="1342"/>
      <c r="AB975" s="1340"/>
      <c r="AC975" s="1229"/>
      <c r="AD975" s="1229"/>
      <c r="AE975" s="1229"/>
      <c r="AF975" s="1490">
        <f t="shared" si="491"/>
        <v>0</v>
      </c>
      <c r="AG975" s="1316">
        <f t="shared" si="492"/>
        <v>7259090</v>
      </c>
      <c r="AH975" s="1305"/>
      <c r="AI975" s="1313"/>
      <c r="AJ975" s="1315"/>
      <c r="AK975" s="1299"/>
      <c r="AL975" s="1299"/>
      <c r="AM975" s="2265"/>
      <c r="AN975" s="1266"/>
      <c r="AO975" s="794"/>
      <c r="AP975" s="1491">
        <f t="shared" si="493"/>
        <v>0</v>
      </c>
      <c r="AQ975" s="1268"/>
      <c r="AR975" s="1492">
        <f t="shared" si="494"/>
        <v>0</v>
      </c>
      <c r="AS975" s="808"/>
      <c r="AT975" s="1492">
        <f t="shared" si="495"/>
        <v>0</v>
      </c>
      <c r="AU975" s="2025"/>
      <c r="AV975" s="1492">
        <f t="shared" si="496"/>
        <v>0</v>
      </c>
      <c r="AW975" s="1493">
        <f t="shared" si="497"/>
        <v>0</v>
      </c>
      <c r="AX975" s="2153">
        <f t="shared" si="498"/>
        <v>0</v>
      </c>
      <c r="AY975" s="1495">
        <f t="shared" si="499"/>
        <v>0</v>
      </c>
      <c r="AZ975" s="1937"/>
      <c r="BA975" s="1508">
        <v>1331818</v>
      </c>
      <c r="BB975" s="1508">
        <v>1931818</v>
      </c>
      <c r="BC975" s="1508">
        <v>2231818</v>
      </c>
      <c r="BD975" s="1508">
        <v>431818</v>
      </c>
      <c r="BE975" s="2175"/>
      <c r="BF975" s="1938"/>
      <c r="BG975" s="1955"/>
      <c r="BH975" s="1938"/>
      <c r="BI975" s="809"/>
      <c r="BJ975" s="1492"/>
      <c r="BK975" s="1505"/>
      <c r="BL975" s="1494"/>
      <c r="BM975" s="1494"/>
      <c r="BN975" s="1305"/>
      <c r="BO975" s="1490">
        <f t="shared" si="505"/>
        <v>0</v>
      </c>
      <c r="BP975" s="1316">
        <f t="shared" si="510"/>
        <v>0</v>
      </c>
      <c r="BQ975" s="1269"/>
      <c r="BS975" s="1959">
        <f t="shared" si="500"/>
        <v>4</v>
      </c>
      <c r="BT975" s="1959">
        <f t="shared" si="501"/>
        <v>1</v>
      </c>
      <c r="BU975" s="1959">
        <f t="shared" si="502"/>
        <v>0</v>
      </c>
      <c r="BV975" s="1959">
        <f t="shared" si="503"/>
        <v>0</v>
      </c>
      <c r="BW975" s="1959">
        <f t="shared" si="504"/>
        <v>7259090</v>
      </c>
    </row>
    <row r="976" spans="1:234" ht="15" customHeight="1" x14ac:dyDescent="0.25">
      <c r="A976" s="1315">
        <v>12</v>
      </c>
      <c r="B976" s="1339">
        <v>43703</v>
      </c>
      <c r="C976" s="1268">
        <v>967</v>
      </c>
      <c r="D976" s="2730" t="s">
        <v>73</v>
      </c>
      <c r="E976" s="2731" t="s">
        <v>57</v>
      </c>
      <c r="F976" s="2732">
        <v>5</v>
      </c>
      <c r="G976" s="1491">
        <f t="shared" si="462"/>
        <v>6659090</v>
      </c>
      <c r="H976" s="1301"/>
      <c r="I976" s="2605">
        <f t="shared" si="508"/>
        <v>0</v>
      </c>
      <c r="J976" s="1938"/>
      <c r="K976" s="2605">
        <f t="shared" si="506"/>
        <v>0</v>
      </c>
      <c r="L976" s="2768"/>
      <c r="M976" s="2605">
        <f t="shared" si="509"/>
        <v>0</v>
      </c>
      <c r="N976" s="1505">
        <f t="shared" si="486"/>
        <v>5</v>
      </c>
      <c r="O976" s="1494">
        <f t="shared" si="486"/>
        <v>6659090</v>
      </c>
      <c r="P976" s="1494">
        <f t="shared" si="487"/>
        <v>200000</v>
      </c>
      <c r="Q976" s="1271"/>
      <c r="R976" s="1508">
        <v>1331818</v>
      </c>
      <c r="S976" s="1508">
        <v>1931818</v>
      </c>
      <c r="T976" s="1508">
        <v>2231818</v>
      </c>
      <c r="U976" s="1508">
        <v>431818</v>
      </c>
      <c r="V976" s="1302"/>
      <c r="W976" s="1338"/>
      <c r="X976" s="2337"/>
      <c r="Y976" s="1338"/>
      <c r="Z976" s="2450"/>
      <c r="AA976" s="1342"/>
      <c r="AB976" s="1340"/>
      <c r="AC976" s="1229"/>
      <c r="AD976" s="1229"/>
      <c r="AE976" s="1229"/>
      <c r="AF976" s="1490">
        <f t="shared" si="491"/>
        <v>0</v>
      </c>
      <c r="AG976" s="1316">
        <f t="shared" si="492"/>
        <v>6659090</v>
      </c>
      <c r="AH976" s="1305"/>
      <c r="AI976" s="1313"/>
      <c r="AJ976" s="1315"/>
      <c r="AK976" s="1299"/>
      <c r="AL976" s="1299"/>
      <c r="AM976" s="2265"/>
      <c r="AN976" s="1266"/>
      <c r="AO976" s="794"/>
      <c r="AP976" s="1491">
        <f t="shared" si="493"/>
        <v>0</v>
      </c>
      <c r="AQ976" s="1268"/>
      <c r="AR976" s="1492">
        <f t="shared" si="494"/>
        <v>0</v>
      </c>
      <c r="AS976" s="808"/>
      <c r="AT976" s="1492">
        <f t="shared" si="495"/>
        <v>0</v>
      </c>
      <c r="AU976" s="2025"/>
      <c r="AV976" s="1492">
        <f t="shared" si="496"/>
        <v>0</v>
      </c>
      <c r="AW976" s="1493">
        <f t="shared" si="497"/>
        <v>0</v>
      </c>
      <c r="AX976" s="2153">
        <f t="shared" si="498"/>
        <v>0</v>
      </c>
      <c r="AY976" s="1495">
        <f t="shared" si="499"/>
        <v>0</v>
      </c>
      <c r="AZ976" s="1937"/>
      <c r="BA976" s="1508">
        <v>1331818</v>
      </c>
      <c r="BB976" s="1508">
        <v>1931818</v>
      </c>
      <c r="BC976" s="1508">
        <v>2231818</v>
      </c>
      <c r="BD976" s="1508">
        <v>431818</v>
      </c>
      <c r="BE976" s="2175"/>
      <c r="BF976" s="1938"/>
      <c r="BG976" s="1955"/>
      <c r="BH976" s="1938"/>
      <c r="BI976" s="809"/>
      <c r="BJ976" s="1492"/>
      <c r="BK976" s="1505"/>
      <c r="BL976" s="1494"/>
      <c r="BM976" s="1494"/>
      <c r="BN976" s="1305"/>
      <c r="BO976" s="1490">
        <f t="shared" si="505"/>
        <v>0</v>
      </c>
      <c r="BP976" s="1316">
        <f t="shared" si="510"/>
        <v>0</v>
      </c>
      <c r="BQ976" s="1269"/>
      <c r="BS976" s="1959">
        <f t="shared" si="500"/>
        <v>5</v>
      </c>
      <c r="BT976" s="1959">
        <f t="shared" si="501"/>
        <v>0</v>
      </c>
      <c r="BU976" s="1959">
        <f t="shared" si="502"/>
        <v>0</v>
      </c>
      <c r="BV976" s="1959">
        <f t="shared" si="503"/>
        <v>0</v>
      </c>
      <c r="BW976" s="1959">
        <f t="shared" si="504"/>
        <v>6659090</v>
      </c>
    </row>
    <row r="977" spans="1:2535" ht="15" customHeight="1" x14ac:dyDescent="0.25">
      <c r="A977" s="1315">
        <v>13</v>
      </c>
      <c r="B977" s="1339">
        <v>43703</v>
      </c>
      <c r="C977" s="1268">
        <v>968</v>
      </c>
      <c r="D977" s="2730" t="s">
        <v>103</v>
      </c>
      <c r="E977" s="2731" t="s">
        <v>57</v>
      </c>
      <c r="F977" s="2732">
        <v>5</v>
      </c>
      <c r="G977" s="1491">
        <f t="shared" si="462"/>
        <v>6659090</v>
      </c>
      <c r="H977" s="1301"/>
      <c r="I977" s="2605">
        <f t="shared" si="508"/>
        <v>0</v>
      </c>
      <c r="J977" s="1938">
        <v>3</v>
      </c>
      <c r="K977" s="2605">
        <f t="shared" si="506"/>
        <v>6695454</v>
      </c>
      <c r="L977" s="2768"/>
      <c r="M977" s="2605">
        <f t="shared" si="509"/>
        <v>0</v>
      </c>
      <c r="N977" s="1505">
        <f t="shared" si="486"/>
        <v>8</v>
      </c>
      <c r="O977" s="1494">
        <f t="shared" si="486"/>
        <v>13354544</v>
      </c>
      <c r="P977" s="1494">
        <f t="shared" si="487"/>
        <v>320000</v>
      </c>
      <c r="Q977" s="1271"/>
      <c r="R977" s="1508">
        <v>1331818</v>
      </c>
      <c r="S977" s="1508">
        <v>1931818</v>
      </c>
      <c r="T977" s="1508">
        <v>2231818</v>
      </c>
      <c r="U977" s="1508">
        <v>431818</v>
      </c>
      <c r="V977" s="1302"/>
      <c r="W977" s="1269"/>
      <c r="X977" s="2299"/>
      <c r="Y977" s="1338"/>
      <c r="Z977" s="2450"/>
      <c r="AA977" s="1342"/>
      <c r="AB977" s="1340"/>
      <c r="AC977" s="1229"/>
      <c r="AD977" s="1229"/>
      <c r="AE977" s="1229"/>
      <c r="AF977" s="1490">
        <f t="shared" si="491"/>
        <v>0</v>
      </c>
      <c r="AG977" s="1316">
        <f t="shared" si="492"/>
        <v>13354544</v>
      </c>
      <c r="AH977" s="1305"/>
      <c r="AI977" s="1313"/>
      <c r="AJ977" s="1315"/>
      <c r="AK977" s="1299"/>
      <c r="AL977" s="1299"/>
      <c r="AM977" s="2265"/>
      <c r="AN977" s="1266"/>
      <c r="AO977" s="794"/>
      <c r="AP977" s="1491">
        <f t="shared" si="493"/>
        <v>0</v>
      </c>
      <c r="AQ977" s="1268"/>
      <c r="AR977" s="1492">
        <f t="shared" si="494"/>
        <v>0</v>
      </c>
      <c r="AS977" s="808"/>
      <c r="AT977" s="1492">
        <f t="shared" si="495"/>
        <v>0</v>
      </c>
      <c r="AU977" s="2025"/>
      <c r="AV977" s="1492">
        <f t="shared" si="496"/>
        <v>0</v>
      </c>
      <c r="AW977" s="1493">
        <f t="shared" si="497"/>
        <v>0</v>
      </c>
      <c r="AX977" s="2153">
        <f t="shared" si="498"/>
        <v>0</v>
      </c>
      <c r="AY977" s="1495">
        <f t="shared" si="499"/>
        <v>0</v>
      </c>
      <c r="AZ977" s="1937"/>
      <c r="BA977" s="1508">
        <v>1331818</v>
      </c>
      <c r="BB977" s="1508">
        <v>1931818</v>
      </c>
      <c r="BC977" s="1508">
        <v>2231818</v>
      </c>
      <c r="BD977" s="1508">
        <v>431818</v>
      </c>
      <c r="BE977" s="2175"/>
      <c r="BF977" s="1938"/>
      <c r="BG977" s="1955"/>
      <c r="BH977" s="1938"/>
      <c r="BI977" s="809"/>
      <c r="BJ977" s="1492"/>
      <c r="BK977" s="1505"/>
      <c r="BL977" s="1494"/>
      <c r="BM977" s="1494"/>
      <c r="BN977" s="1305"/>
      <c r="BO977" s="1490">
        <f t="shared" si="505"/>
        <v>0</v>
      </c>
      <c r="BP977" s="1316">
        <f t="shared" si="510"/>
        <v>0</v>
      </c>
      <c r="BQ977" s="1269"/>
      <c r="BS977" s="1959">
        <f t="shared" si="500"/>
        <v>5</v>
      </c>
      <c r="BT977" s="1959">
        <f t="shared" si="501"/>
        <v>0</v>
      </c>
      <c r="BU977" s="1959">
        <f t="shared" si="502"/>
        <v>3</v>
      </c>
      <c r="BV977" s="1959">
        <f t="shared" si="503"/>
        <v>0</v>
      </c>
      <c r="BW977" s="1959">
        <f t="shared" si="504"/>
        <v>13354544</v>
      </c>
    </row>
    <row r="978" spans="1:2535" ht="15" customHeight="1" x14ac:dyDescent="0.25">
      <c r="A978" s="1315">
        <v>14</v>
      </c>
      <c r="B978" s="1339">
        <v>43703</v>
      </c>
      <c r="C978" s="1268">
        <v>969</v>
      </c>
      <c r="D978" s="2730" t="s">
        <v>247</v>
      </c>
      <c r="E978" s="2731" t="s">
        <v>57</v>
      </c>
      <c r="F978" s="2732">
        <v>6</v>
      </c>
      <c r="G978" s="1491">
        <f t="shared" si="462"/>
        <v>7990908</v>
      </c>
      <c r="H978" s="1301"/>
      <c r="I978" s="2605">
        <f t="shared" si="508"/>
        <v>0</v>
      </c>
      <c r="J978" s="1938">
        <v>5</v>
      </c>
      <c r="K978" s="2605">
        <f t="shared" si="506"/>
        <v>11159090</v>
      </c>
      <c r="L978" s="2768"/>
      <c r="M978" s="2605">
        <f t="shared" si="509"/>
        <v>0</v>
      </c>
      <c r="N978" s="1505">
        <f t="shared" si="486"/>
        <v>11</v>
      </c>
      <c r="O978" s="1494">
        <f t="shared" si="486"/>
        <v>19149998</v>
      </c>
      <c r="P978" s="1494">
        <f t="shared" si="487"/>
        <v>440000</v>
      </c>
      <c r="Q978" s="1271"/>
      <c r="R978" s="1508">
        <v>1331818</v>
      </c>
      <c r="S978" s="1508">
        <v>1931818</v>
      </c>
      <c r="T978" s="1508">
        <v>2231818</v>
      </c>
      <c r="U978" s="1508">
        <v>431818</v>
      </c>
      <c r="V978" s="1302"/>
      <c r="W978" s="1269"/>
      <c r="X978" s="2299"/>
      <c r="Y978" s="1269"/>
      <c r="Z978" s="2450"/>
      <c r="AA978" s="1342"/>
      <c r="AB978" s="1340"/>
      <c r="AC978" s="1229"/>
      <c r="AD978" s="1229"/>
      <c r="AE978" s="1229"/>
      <c r="AF978" s="1490">
        <f t="shared" si="491"/>
        <v>0</v>
      </c>
      <c r="AG978" s="1316">
        <f t="shared" si="492"/>
        <v>19149998</v>
      </c>
      <c r="AH978" s="1305"/>
      <c r="AI978" s="1313"/>
      <c r="AJ978" s="1315"/>
      <c r="AK978" s="1299"/>
      <c r="AL978" s="1299"/>
      <c r="AM978" s="2265"/>
      <c r="AN978" s="1266"/>
      <c r="AO978" s="794"/>
      <c r="AP978" s="1491">
        <f t="shared" si="493"/>
        <v>0</v>
      </c>
      <c r="AQ978" s="1268"/>
      <c r="AR978" s="1492">
        <f t="shared" si="494"/>
        <v>0</v>
      </c>
      <c r="AS978" s="808"/>
      <c r="AT978" s="1492">
        <f t="shared" si="495"/>
        <v>0</v>
      </c>
      <c r="AU978" s="2025"/>
      <c r="AV978" s="1492">
        <f t="shared" si="496"/>
        <v>0</v>
      </c>
      <c r="AW978" s="1493">
        <f t="shared" si="497"/>
        <v>0</v>
      </c>
      <c r="AX978" s="2153">
        <f t="shared" si="498"/>
        <v>0</v>
      </c>
      <c r="AY978" s="1495">
        <f t="shared" si="499"/>
        <v>0</v>
      </c>
      <c r="AZ978" s="1937"/>
      <c r="BA978" s="1508">
        <v>1331818</v>
      </c>
      <c r="BB978" s="1508">
        <v>1931818</v>
      </c>
      <c r="BC978" s="1508">
        <v>2231818</v>
      </c>
      <c r="BD978" s="1508">
        <v>431818</v>
      </c>
      <c r="BE978" s="2175"/>
      <c r="BF978" s="1938"/>
      <c r="BG978" s="1955"/>
      <c r="BH978" s="1938"/>
      <c r="BI978" s="809"/>
      <c r="BJ978" s="1492"/>
      <c r="BK978" s="1505"/>
      <c r="BL978" s="1494"/>
      <c r="BM978" s="1494"/>
      <c r="BN978" s="1305"/>
      <c r="BO978" s="1490">
        <f t="shared" si="505"/>
        <v>0</v>
      </c>
      <c r="BP978" s="1316">
        <f t="shared" si="510"/>
        <v>0</v>
      </c>
      <c r="BQ978" s="1269"/>
      <c r="BS978" s="1959">
        <f t="shared" si="500"/>
        <v>6</v>
      </c>
      <c r="BT978" s="1959">
        <f t="shared" si="501"/>
        <v>0</v>
      </c>
      <c r="BU978" s="1959">
        <f t="shared" si="502"/>
        <v>5</v>
      </c>
      <c r="BV978" s="1959">
        <f t="shared" si="503"/>
        <v>0</v>
      </c>
      <c r="BW978" s="1959">
        <f t="shared" si="504"/>
        <v>19149998</v>
      </c>
    </row>
    <row r="979" spans="1:2535" ht="15" customHeight="1" x14ac:dyDescent="0.25">
      <c r="A979" s="1315">
        <v>15</v>
      </c>
      <c r="B979" s="1339">
        <v>43703</v>
      </c>
      <c r="C979" s="1268">
        <v>970</v>
      </c>
      <c r="D979" s="2730" t="s">
        <v>90</v>
      </c>
      <c r="E979" s="2731" t="s">
        <v>88</v>
      </c>
      <c r="F979" s="2732">
        <v>10</v>
      </c>
      <c r="G979" s="1491">
        <f t="shared" si="462"/>
        <v>13318180</v>
      </c>
      <c r="H979" s="1301"/>
      <c r="I979" s="2605">
        <f t="shared" si="508"/>
        <v>0</v>
      </c>
      <c r="J979" s="1938"/>
      <c r="K979" s="2605">
        <f t="shared" si="506"/>
        <v>0</v>
      </c>
      <c r="L979" s="2768"/>
      <c r="M979" s="2605">
        <f t="shared" si="509"/>
        <v>0</v>
      </c>
      <c r="N979" s="1505">
        <f t="shared" si="486"/>
        <v>10</v>
      </c>
      <c r="O979" s="1494">
        <f t="shared" si="486"/>
        <v>13318180</v>
      </c>
      <c r="P979" s="1494">
        <f t="shared" si="487"/>
        <v>400000</v>
      </c>
      <c r="Q979" s="1271"/>
      <c r="R979" s="1508">
        <v>1331818</v>
      </c>
      <c r="S979" s="1508">
        <v>1931818</v>
      </c>
      <c r="T979" s="1508">
        <v>2231818</v>
      </c>
      <c r="U979" s="1508">
        <v>431818</v>
      </c>
      <c r="V979" s="1302"/>
      <c r="W979" s="1338"/>
      <c r="X979" s="2299"/>
      <c r="Y979" s="1338"/>
      <c r="Z979" s="2450"/>
      <c r="AA979" s="1342"/>
      <c r="AB979" s="1340"/>
      <c r="AC979" s="1229"/>
      <c r="AD979" s="1229"/>
      <c r="AE979" s="1229"/>
      <c r="AF979" s="1490">
        <f t="shared" si="491"/>
        <v>0</v>
      </c>
      <c r="AG979" s="1316">
        <f t="shared" si="492"/>
        <v>13318180</v>
      </c>
      <c r="AH979" s="1305"/>
      <c r="AI979" s="1313"/>
      <c r="AJ979" s="1315"/>
      <c r="AK979" s="1339"/>
      <c r="AL979" s="1339"/>
      <c r="AM979" s="2265"/>
      <c r="AN979" s="1266"/>
      <c r="AO979" s="794"/>
      <c r="AP979" s="1491">
        <f t="shared" si="493"/>
        <v>0</v>
      </c>
      <c r="AQ979" s="1268"/>
      <c r="AR979" s="1492">
        <f t="shared" si="494"/>
        <v>0</v>
      </c>
      <c r="AS979" s="808"/>
      <c r="AT979" s="1492">
        <f t="shared" si="495"/>
        <v>0</v>
      </c>
      <c r="AU979" s="2025"/>
      <c r="AV979" s="1492">
        <f t="shared" si="496"/>
        <v>0</v>
      </c>
      <c r="AW979" s="1493">
        <f t="shared" si="497"/>
        <v>0</v>
      </c>
      <c r="AX979" s="2153">
        <f t="shared" si="498"/>
        <v>0</v>
      </c>
      <c r="AY979" s="1495">
        <f t="shared" si="499"/>
        <v>0</v>
      </c>
      <c r="AZ979" s="1937"/>
      <c r="BA979" s="1508">
        <v>1331818</v>
      </c>
      <c r="BB979" s="1508">
        <v>1931818</v>
      </c>
      <c r="BC979" s="1508">
        <v>2231818</v>
      </c>
      <c r="BD979" s="1508">
        <v>431818</v>
      </c>
      <c r="BE979" s="2175"/>
      <c r="BF979" s="1938"/>
      <c r="BG979" s="1955"/>
      <c r="BH979" s="1938"/>
      <c r="BI979" s="809"/>
      <c r="BJ979" s="1492"/>
      <c r="BK979" s="1505"/>
      <c r="BL979" s="1494"/>
      <c r="BM979" s="1494"/>
      <c r="BN979" s="1305"/>
      <c r="BO979" s="1490">
        <f t="shared" si="505"/>
        <v>0</v>
      </c>
      <c r="BP979" s="1316">
        <f t="shared" si="510"/>
        <v>0</v>
      </c>
      <c r="BQ979" s="1269"/>
      <c r="BS979" s="1959">
        <f t="shared" si="500"/>
        <v>10</v>
      </c>
      <c r="BT979" s="1959">
        <f t="shared" si="501"/>
        <v>0</v>
      </c>
      <c r="BU979" s="1959">
        <f t="shared" si="502"/>
        <v>0</v>
      </c>
      <c r="BV979" s="1959">
        <f t="shared" si="503"/>
        <v>0</v>
      </c>
      <c r="BW979" s="1959">
        <f t="shared" si="504"/>
        <v>13318180</v>
      </c>
    </row>
    <row r="980" spans="1:2535" ht="15" customHeight="1" x14ac:dyDescent="0.25">
      <c r="A980" s="1315">
        <v>1</v>
      </c>
      <c r="B980" s="1339">
        <v>43704</v>
      </c>
      <c r="C980" s="1268">
        <v>971</v>
      </c>
      <c r="D980" s="2730" t="s">
        <v>81</v>
      </c>
      <c r="E980" s="2731" t="s">
        <v>330</v>
      </c>
      <c r="F980" s="2732">
        <v>4</v>
      </c>
      <c r="G980" s="1491">
        <f t="shared" si="462"/>
        <v>5327272</v>
      </c>
      <c r="H980" s="1301">
        <v>2</v>
      </c>
      <c r="I980" s="2605">
        <f t="shared" si="508"/>
        <v>3863636</v>
      </c>
      <c r="J980" s="1938">
        <v>4</v>
      </c>
      <c r="K980" s="2605">
        <f t="shared" si="506"/>
        <v>8927272</v>
      </c>
      <c r="L980" s="2768"/>
      <c r="M980" s="2605">
        <f t="shared" si="509"/>
        <v>0</v>
      </c>
      <c r="N980" s="1505">
        <f t="shared" si="486"/>
        <v>10</v>
      </c>
      <c r="O980" s="1494">
        <f t="shared" si="486"/>
        <v>18118180</v>
      </c>
      <c r="P980" s="1494">
        <f t="shared" si="487"/>
        <v>400000</v>
      </c>
      <c r="Q980" s="1271"/>
      <c r="R980" s="1508">
        <v>1331818</v>
      </c>
      <c r="S980" s="1508">
        <v>1931818</v>
      </c>
      <c r="T980" s="1508">
        <v>2231818</v>
      </c>
      <c r="U980" s="1508">
        <v>431818</v>
      </c>
      <c r="V980" s="1302"/>
      <c r="W980" s="1269"/>
      <c r="X980" s="2299"/>
      <c r="Y980" s="1269"/>
      <c r="Z980" s="2450"/>
      <c r="AA980" s="1342"/>
      <c r="AB980" s="1340"/>
      <c r="AC980" s="1229"/>
      <c r="AD980" s="1229"/>
      <c r="AE980" s="1229"/>
      <c r="AF980" s="1490">
        <f t="shared" si="491"/>
        <v>0</v>
      </c>
      <c r="AG980" s="1316">
        <f t="shared" si="492"/>
        <v>18118180</v>
      </c>
      <c r="AH980" s="1305"/>
      <c r="AI980" s="1313"/>
      <c r="AJ980" s="1315"/>
      <c r="AK980" s="1339"/>
      <c r="AL980" s="1339"/>
      <c r="AM980" s="2265"/>
      <c r="AN980" s="1266"/>
      <c r="AO980" s="794"/>
      <c r="AP980" s="1491">
        <f t="shared" si="493"/>
        <v>0</v>
      </c>
      <c r="AQ980" s="1268"/>
      <c r="AR980" s="1492">
        <f t="shared" si="494"/>
        <v>0</v>
      </c>
      <c r="AS980" s="808"/>
      <c r="AT980" s="1492">
        <f t="shared" si="495"/>
        <v>0</v>
      </c>
      <c r="AU980" s="2025"/>
      <c r="AV980" s="1492">
        <f t="shared" si="496"/>
        <v>0</v>
      </c>
      <c r="AW980" s="1493">
        <f t="shared" si="497"/>
        <v>0</v>
      </c>
      <c r="AX980" s="2153">
        <f t="shared" si="498"/>
        <v>0</v>
      </c>
      <c r="AY980" s="1495">
        <f t="shared" si="499"/>
        <v>0</v>
      </c>
      <c r="AZ980" s="1937"/>
      <c r="BA980" s="1508">
        <v>1331818</v>
      </c>
      <c r="BB980" s="1508">
        <v>1931818</v>
      </c>
      <c r="BC980" s="1508">
        <v>2231818</v>
      </c>
      <c r="BD980" s="1508">
        <v>431818</v>
      </c>
      <c r="BE980" s="2175"/>
      <c r="BF980" s="1938"/>
      <c r="BG980" s="1955"/>
      <c r="BH980" s="1938"/>
      <c r="BI980" s="809"/>
      <c r="BJ980" s="1492"/>
      <c r="BK980" s="1505"/>
      <c r="BL980" s="1494"/>
      <c r="BM980" s="1494"/>
      <c r="BN980" s="1305"/>
      <c r="BO980" s="1490">
        <f t="shared" si="505"/>
        <v>0</v>
      </c>
      <c r="BP980" s="1316">
        <f t="shared" si="510"/>
        <v>0</v>
      </c>
      <c r="BQ980" s="1269"/>
      <c r="BS980" s="1959">
        <f t="shared" si="500"/>
        <v>4</v>
      </c>
      <c r="BT980" s="1959">
        <f t="shared" si="501"/>
        <v>2</v>
      </c>
      <c r="BU980" s="1959">
        <f t="shared" si="502"/>
        <v>4</v>
      </c>
      <c r="BV980" s="1959">
        <f t="shared" si="503"/>
        <v>0</v>
      </c>
      <c r="BW980" s="1959">
        <f t="shared" si="504"/>
        <v>18118180</v>
      </c>
    </row>
    <row r="981" spans="1:2535" ht="15" customHeight="1" x14ac:dyDescent="0.25">
      <c r="A981" s="1315">
        <v>2</v>
      </c>
      <c r="B981" s="1339">
        <v>43704</v>
      </c>
      <c r="C981" s="1268">
        <v>972</v>
      </c>
      <c r="D981" s="2730" t="s">
        <v>87</v>
      </c>
      <c r="E981" s="2731" t="s">
        <v>88</v>
      </c>
      <c r="F981" s="2732">
        <v>10</v>
      </c>
      <c r="G981" s="1491">
        <f t="shared" si="462"/>
        <v>13318180</v>
      </c>
      <c r="H981" s="1301"/>
      <c r="I981" s="2605">
        <f t="shared" si="508"/>
        <v>0</v>
      </c>
      <c r="J981" s="1938"/>
      <c r="K981" s="2605">
        <f t="shared" si="506"/>
        <v>0</v>
      </c>
      <c r="L981" s="2768"/>
      <c r="M981" s="2605">
        <f t="shared" si="509"/>
        <v>0</v>
      </c>
      <c r="N981" s="1505">
        <f t="shared" si="486"/>
        <v>10</v>
      </c>
      <c r="O981" s="1494">
        <f t="shared" si="486"/>
        <v>13318180</v>
      </c>
      <c r="P981" s="1494">
        <f t="shared" si="487"/>
        <v>400000</v>
      </c>
      <c r="Q981" s="1271"/>
      <c r="R981" s="1508">
        <v>1331818</v>
      </c>
      <c r="S981" s="1508">
        <v>1931818</v>
      </c>
      <c r="T981" s="1508">
        <v>2231818</v>
      </c>
      <c r="U981" s="1508">
        <v>431818</v>
      </c>
      <c r="V981" s="1302"/>
      <c r="W981" s="1269"/>
      <c r="X981" s="2299"/>
      <c r="Y981" s="1338"/>
      <c r="Z981" s="2450"/>
      <c r="AA981" s="1342"/>
      <c r="AB981" s="1340"/>
      <c r="AC981" s="1229"/>
      <c r="AD981" s="1229"/>
      <c r="AE981" s="1229"/>
      <c r="AF981" s="1490">
        <f t="shared" si="491"/>
        <v>0</v>
      </c>
      <c r="AG981" s="1316">
        <f t="shared" si="492"/>
        <v>13318180</v>
      </c>
      <c r="AH981" s="1305"/>
      <c r="AI981" s="1313"/>
      <c r="AJ981" s="1315"/>
      <c r="AK981" s="1339"/>
      <c r="AL981" s="1339"/>
      <c r="AM981" s="2265"/>
      <c r="AN981" s="1266"/>
      <c r="AO981" s="794"/>
      <c r="AP981" s="1491">
        <f t="shared" si="493"/>
        <v>0</v>
      </c>
      <c r="AQ981" s="1268"/>
      <c r="AR981" s="1492">
        <f t="shared" si="494"/>
        <v>0</v>
      </c>
      <c r="AS981" s="808"/>
      <c r="AT981" s="1492">
        <f t="shared" si="495"/>
        <v>0</v>
      </c>
      <c r="AU981" s="2025"/>
      <c r="AV981" s="1492">
        <f t="shared" si="496"/>
        <v>0</v>
      </c>
      <c r="AW981" s="1493">
        <f t="shared" si="497"/>
        <v>0</v>
      </c>
      <c r="AX981" s="2153">
        <f t="shared" si="498"/>
        <v>0</v>
      </c>
      <c r="AY981" s="1495">
        <f t="shared" si="499"/>
        <v>0</v>
      </c>
      <c r="AZ981" s="1937"/>
      <c r="BA981" s="1508">
        <v>1331818</v>
      </c>
      <c r="BB981" s="1508">
        <v>1931818</v>
      </c>
      <c r="BC981" s="1508">
        <v>2231818</v>
      </c>
      <c r="BD981" s="1508">
        <v>431818</v>
      </c>
      <c r="BE981" s="2175"/>
      <c r="BF981" s="1938"/>
      <c r="BG981" s="1955"/>
      <c r="BH981" s="1938"/>
      <c r="BI981" s="809"/>
      <c r="BJ981" s="1492"/>
      <c r="BK981" s="1505"/>
      <c r="BL981" s="1494"/>
      <c r="BM981" s="1494"/>
      <c r="BN981" s="1305"/>
      <c r="BO981" s="1490">
        <f t="shared" si="505"/>
        <v>0</v>
      </c>
      <c r="BP981" s="1316">
        <f t="shared" si="510"/>
        <v>0</v>
      </c>
      <c r="BQ981" s="1269"/>
      <c r="BS981" s="1959">
        <f t="shared" si="500"/>
        <v>10</v>
      </c>
      <c r="BT981" s="1959">
        <f t="shared" si="501"/>
        <v>0</v>
      </c>
      <c r="BU981" s="1959">
        <f t="shared" si="502"/>
        <v>0</v>
      </c>
      <c r="BV981" s="1959">
        <f t="shared" si="503"/>
        <v>0</v>
      </c>
      <c r="BW981" s="1959">
        <f t="shared" si="504"/>
        <v>13318180</v>
      </c>
    </row>
    <row r="982" spans="1:2535" ht="15" customHeight="1" x14ac:dyDescent="0.25">
      <c r="A982" s="1315">
        <v>3</v>
      </c>
      <c r="B982" s="1339">
        <v>43704</v>
      </c>
      <c r="C982" s="1268">
        <v>973</v>
      </c>
      <c r="D982" s="2730" t="s">
        <v>238</v>
      </c>
      <c r="E982" s="2731" t="s">
        <v>273</v>
      </c>
      <c r="F982" s="2732">
        <v>5</v>
      </c>
      <c r="G982" s="1491">
        <f t="shared" si="462"/>
        <v>6659090</v>
      </c>
      <c r="H982" s="1301">
        <v>1</v>
      </c>
      <c r="I982" s="2605">
        <f t="shared" si="508"/>
        <v>1931818</v>
      </c>
      <c r="J982" s="1938">
        <v>4</v>
      </c>
      <c r="K982" s="2605">
        <f t="shared" si="506"/>
        <v>8927272</v>
      </c>
      <c r="L982" s="2768"/>
      <c r="M982" s="2605">
        <f t="shared" si="509"/>
        <v>0</v>
      </c>
      <c r="N982" s="1505">
        <f t="shared" ref="N982:O997" si="511">F982+H982+J982+L982</f>
        <v>10</v>
      </c>
      <c r="O982" s="1494">
        <f t="shared" si="511"/>
        <v>17518180</v>
      </c>
      <c r="P982" s="1494">
        <f t="shared" si="487"/>
        <v>400000</v>
      </c>
      <c r="Q982" s="1271"/>
      <c r="R982" s="1508">
        <v>1331818</v>
      </c>
      <c r="S982" s="1508">
        <v>1931818</v>
      </c>
      <c r="T982" s="1508">
        <v>2231818</v>
      </c>
      <c r="U982" s="1508">
        <v>431818</v>
      </c>
      <c r="V982" s="1302"/>
      <c r="W982" s="1269"/>
      <c r="X982" s="2299"/>
      <c r="Y982" s="1338"/>
      <c r="Z982" s="2450"/>
      <c r="AA982" s="1342"/>
      <c r="AB982" s="1340"/>
      <c r="AC982" s="1229"/>
      <c r="AD982" s="1229"/>
      <c r="AE982" s="1229"/>
      <c r="AF982" s="1490">
        <f t="shared" si="491"/>
        <v>0</v>
      </c>
      <c r="AG982" s="1316">
        <f t="shared" si="492"/>
        <v>17518180</v>
      </c>
      <c r="AH982" s="1305"/>
      <c r="AI982" s="1313"/>
      <c r="AJ982" s="1315"/>
      <c r="AK982" s="1339"/>
      <c r="AL982" s="1339"/>
      <c r="AM982" s="2265"/>
      <c r="AN982" s="1266"/>
      <c r="AO982" s="794"/>
      <c r="AP982" s="1491">
        <f t="shared" si="493"/>
        <v>0</v>
      </c>
      <c r="AQ982" s="1268"/>
      <c r="AR982" s="1492">
        <f t="shared" si="494"/>
        <v>0</v>
      </c>
      <c r="AS982" s="808"/>
      <c r="AT982" s="1492">
        <f t="shared" si="495"/>
        <v>0</v>
      </c>
      <c r="AU982" s="2025"/>
      <c r="AV982" s="1492">
        <f t="shared" si="496"/>
        <v>0</v>
      </c>
      <c r="AW982" s="1493">
        <f t="shared" si="497"/>
        <v>0</v>
      </c>
      <c r="AX982" s="2153">
        <f t="shared" si="498"/>
        <v>0</v>
      </c>
      <c r="AY982" s="1495">
        <f t="shared" si="499"/>
        <v>0</v>
      </c>
      <c r="AZ982" s="1937"/>
      <c r="BA982" s="1508">
        <v>1331818</v>
      </c>
      <c r="BB982" s="1508">
        <v>1931818</v>
      </c>
      <c r="BC982" s="1508">
        <v>2231818</v>
      </c>
      <c r="BD982" s="1508">
        <v>431818</v>
      </c>
      <c r="BE982" s="2175"/>
      <c r="BF982" s="1938"/>
      <c r="BG982" s="1955"/>
      <c r="BH982" s="1938"/>
      <c r="BI982" s="809"/>
      <c r="BJ982" s="1492"/>
      <c r="BK982" s="1505"/>
      <c r="BL982" s="1494"/>
      <c r="BM982" s="1494"/>
      <c r="BN982" s="1305"/>
      <c r="BO982" s="1490">
        <f t="shared" si="505"/>
        <v>0</v>
      </c>
      <c r="BP982" s="1316">
        <f t="shared" si="510"/>
        <v>0</v>
      </c>
      <c r="BQ982" s="1269"/>
      <c r="BS982" s="1959">
        <f t="shared" si="500"/>
        <v>5</v>
      </c>
      <c r="BT982" s="1959">
        <f t="shared" si="501"/>
        <v>1</v>
      </c>
      <c r="BU982" s="1959">
        <f t="shared" si="502"/>
        <v>4</v>
      </c>
      <c r="BV982" s="1959">
        <f t="shared" si="503"/>
        <v>0</v>
      </c>
      <c r="BW982" s="1959">
        <f t="shared" si="504"/>
        <v>17518180</v>
      </c>
    </row>
    <row r="983" spans="1:2535" ht="15" customHeight="1" x14ac:dyDescent="0.25">
      <c r="A983" s="1315">
        <v>4</v>
      </c>
      <c r="B983" s="1339">
        <v>43704</v>
      </c>
      <c r="C983" s="1268">
        <v>974</v>
      </c>
      <c r="D983" s="2730" t="s">
        <v>67</v>
      </c>
      <c r="E983" s="2731" t="s">
        <v>273</v>
      </c>
      <c r="F983" s="2732">
        <v>4</v>
      </c>
      <c r="G983" s="1491">
        <f t="shared" si="462"/>
        <v>5327272</v>
      </c>
      <c r="H983" s="1301"/>
      <c r="I983" s="2605">
        <f t="shared" si="508"/>
        <v>0</v>
      </c>
      <c r="J983" s="1938">
        <v>5</v>
      </c>
      <c r="K983" s="2605">
        <f t="shared" si="506"/>
        <v>11159090</v>
      </c>
      <c r="L983" s="2768">
        <v>1</v>
      </c>
      <c r="M983" s="2605">
        <f t="shared" si="509"/>
        <v>431818</v>
      </c>
      <c r="N983" s="1505">
        <f t="shared" si="511"/>
        <v>10</v>
      </c>
      <c r="O983" s="1494">
        <f t="shared" si="511"/>
        <v>16918180</v>
      </c>
      <c r="P983" s="1494">
        <f t="shared" si="487"/>
        <v>400000</v>
      </c>
      <c r="Q983" s="1271"/>
      <c r="R983" s="1508">
        <v>1331818</v>
      </c>
      <c r="S983" s="1508">
        <v>1931818</v>
      </c>
      <c r="T983" s="1508">
        <v>2231818</v>
      </c>
      <c r="U983" s="1508">
        <v>431818</v>
      </c>
      <c r="V983" s="1302"/>
      <c r="W983" s="1269"/>
      <c r="X983" s="2299"/>
      <c r="Y983" s="1338"/>
      <c r="Z983" s="2450"/>
      <c r="AA983" s="1342"/>
      <c r="AB983" s="1340"/>
      <c r="AC983" s="1229"/>
      <c r="AD983" s="1229"/>
      <c r="AE983" s="1229"/>
      <c r="AF983" s="1490">
        <f t="shared" si="491"/>
        <v>0</v>
      </c>
      <c r="AG983" s="1316">
        <f t="shared" si="492"/>
        <v>16918180</v>
      </c>
      <c r="AH983" s="1305"/>
      <c r="AI983" s="1313"/>
      <c r="AJ983" s="1315"/>
      <c r="AK983" s="1339"/>
      <c r="AL983" s="1339"/>
      <c r="AM983" s="2265"/>
      <c r="AN983" s="1266"/>
      <c r="AO983" s="794"/>
      <c r="AP983" s="1491">
        <f t="shared" si="493"/>
        <v>0</v>
      </c>
      <c r="AQ983" s="1268"/>
      <c r="AR983" s="1492">
        <f t="shared" si="494"/>
        <v>0</v>
      </c>
      <c r="AS983" s="808"/>
      <c r="AT983" s="1492">
        <f t="shared" si="495"/>
        <v>0</v>
      </c>
      <c r="AU983" s="2025"/>
      <c r="AV983" s="1492">
        <f t="shared" si="496"/>
        <v>0</v>
      </c>
      <c r="AW983" s="1493">
        <f t="shared" si="497"/>
        <v>0</v>
      </c>
      <c r="AX983" s="2153">
        <f t="shared" si="498"/>
        <v>0</v>
      </c>
      <c r="AY983" s="1495">
        <f t="shared" si="499"/>
        <v>0</v>
      </c>
      <c r="AZ983" s="1937"/>
      <c r="BA983" s="1508">
        <v>1331818</v>
      </c>
      <c r="BB983" s="1508">
        <v>1931818</v>
      </c>
      <c r="BC983" s="1508">
        <v>2231818</v>
      </c>
      <c r="BD983" s="1508">
        <v>431818</v>
      </c>
      <c r="BE983" s="2175"/>
      <c r="BF983" s="1938"/>
      <c r="BG983" s="1955"/>
      <c r="BH983" s="1938"/>
      <c r="BI983" s="809"/>
      <c r="BJ983" s="1492"/>
      <c r="BK983" s="1505"/>
      <c r="BL983" s="1494"/>
      <c r="BM983" s="1494"/>
      <c r="BN983" s="1305"/>
      <c r="BO983" s="1490">
        <f t="shared" si="505"/>
        <v>0</v>
      </c>
      <c r="BP983" s="1316">
        <f t="shared" si="510"/>
        <v>0</v>
      </c>
      <c r="BQ983" s="1269"/>
      <c r="BS983" s="1959">
        <f t="shared" si="500"/>
        <v>4</v>
      </c>
      <c r="BT983" s="1959">
        <f t="shared" si="501"/>
        <v>0</v>
      </c>
      <c r="BU983" s="1959">
        <f t="shared" si="502"/>
        <v>5</v>
      </c>
      <c r="BV983" s="1959">
        <f t="shared" si="503"/>
        <v>1</v>
      </c>
      <c r="BW983" s="1959">
        <f t="shared" si="504"/>
        <v>16918180</v>
      </c>
    </row>
    <row r="984" spans="1:2535" ht="15" customHeight="1" x14ac:dyDescent="0.25">
      <c r="A984" s="1315">
        <v>5</v>
      </c>
      <c r="B984" s="1339">
        <v>43704</v>
      </c>
      <c r="C984" s="1315">
        <v>975</v>
      </c>
      <c r="D984" s="1338" t="s">
        <v>30</v>
      </c>
      <c r="E984" s="1303" t="s">
        <v>31</v>
      </c>
      <c r="F984" s="1516">
        <v>2</v>
      </c>
      <c r="G984" s="1491">
        <f t="shared" si="462"/>
        <v>2663636</v>
      </c>
      <c r="H984" s="1229">
        <v>1</v>
      </c>
      <c r="I984" s="2605">
        <f t="shared" si="508"/>
        <v>1931818</v>
      </c>
      <c r="J984" s="1338">
        <v>4</v>
      </c>
      <c r="K984" s="2605">
        <f t="shared" si="506"/>
        <v>8927272</v>
      </c>
      <c r="L984" s="2771">
        <v>3</v>
      </c>
      <c r="M984" s="2605">
        <f t="shared" si="509"/>
        <v>1295454</v>
      </c>
      <c r="N984" s="1505">
        <f t="shared" si="511"/>
        <v>10</v>
      </c>
      <c r="O984" s="1494">
        <f t="shared" si="511"/>
        <v>14818180</v>
      </c>
      <c r="P984" s="1494">
        <f t="shared" si="487"/>
        <v>400000</v>
      </c>
      <c r="Q984" s="1307"/>
      <c r="R984" s="1508">
        <v>1331818</v>
      </c>
      <c r="S984" s="1508">
        <v>1931818</v>
      </c>
      <c r="T984" s="1508">
        <v>2231818</v>
      </c>
      <c r="U984" s="1508">
        <v>431818</v>
      </c>
      <c r="V984" s="1302"/>
      <c r="W984" s="1269"/>
      <c r="X984" s="2299"/>
      <c r="Y984" s="1338"/>
      <c r="Z984" s="2462"/>
      <c r="AA984" s="1492"/>
      <c r="AB984" s="1505"/>
      <c r="AC984" s="1494"/>
      <c r="AD984" s="1494"/>
      <c r="AE984" s="1305"/>
      <c r="AF984" s="1490">
        <f t="shared" si="491"/>
        <v>0</v>
      </c>
      <c r="AG984" s="1316">
        <f t="shared" si="492"/>
        <v>14818180</v>
      </c>
      <c r="AH984" s="1269"/>
      <c r="AI984" s="1271"/>
      <c r="AJ984" s="1302"/>
      <c r="AK984" s="1339"/>
      <c r="AL984" s="1339"/>
      <c r="AM984" s="1338"/>
      <c r="AN984" s="1303"/>
      <c r="AO984" s="1516"/>
      <c r="AP984" s="1491">
        <f t="shared" si="493"/>
        <v>0</v>
      </c>
      <c r="AQ984" s="1229"/>
      <c r="AR984" s="1492">
        <f t="shared" si="494"/>
        <v>0</v>
      </c>
      <c r="AS984" s="1338"/>
      <c r="AT984" s="1492">
        <f t="shared" si="495"/>
        <v>0</v>
      </c>
      <c r="AU984" s="1316"/>
      <c r="AV984" s="1492">
        <f t="shared" si="496"/>
        <v>0</v>
      </c>
      <c r="AW984" s="1493">
        <f t="shared" si="497"/>
        <v>0</v>
      </c>
      <c r="AX984" s="2153">
        <f t="shared" si="498"/>
        <v>0</v>
      </c>
      <c r="AY984" s="1495">
        <f t="shared" si="499"/>
        <v>0</v>
      </c>
      <c r="AZ984" s="1937"/>
      <c r="BA984" s="1508">
        <v>1331818</v>
      </c>
      <c r="BB984" s="1508">
        <v>1931818</v>
      </c>
      <c r="BC984" s="1508">
        <v>2231818</v>
      </c>
      <c r="BD984" s="1508">
        <v>431818</v>
      </c>
      <c r="BE984" s="2175"/>
      <c r="BF984" s="1938"/>
      <c r="BG984" s="1955"/>
      <c r="BH984" s="1938"/>
      <c r="BI984" s="809"/>
      <c r="BJ984" s="1492"/>
      <c r="BK984" s="1505"/>
      <c r="BL984" s="1494"/>
      <c r="BM984" s="1494"/>
      <c r="BN984" s="1305"/>
      <c r="BO984" s="1490">
        <f t="shared" si="505"/>
        <v>0</v>
      </c>
      <c r="BP984" s="1316">
        <f t="shared" si="510"/>
        <v>0</v>
      </c>
      <c r="BQ984" s="1269"/>
      <c r="BS984" s="1959">
        <f t="shared" si="500"/>
        <v>2</v>
      </c>
      <c r="BT984" s="1959">
        <f t="shared" si="501"/>
        <v>1</v>
      </c>
      <c r="BU984" s="1959">
        <f t="shared" si="502"/>
        <v>4</v>
      </c>
      <c r="BV984" s="1959">
        <f t="shared" si="503"/>
        <v>3</v>
      </c>
      <c r="BW984" s="1959">
        <f t="shared" si="504"/>
        <v>14818180</v>
      </c>
    </row>
    <row r="985" spans="1:2535" ht="15" customHeight="1" x14ac:dyDescent="0.25">
      <c r="A985" s="1315">
        <v>6</v>
      </c>
      <c r="B985" s="1339">
        <v>43704</v>
      </c>
      <c r="C985" s="1315">
        <v>976</v>
      </c>
      <c r="D985" s="1338" t="s">
        <v>79</v>
      </c>
      <c r="E985" s="1303" t="s">
        <v>31</v>
      </c>
      <c r="F985" s="1516">
        <v>2</v>
      </c>
      <c r="G985" s="1491">
        <f t="shared" si="462"/>
        <v>2663636</v>
      </c>
      <c r="H985" s="1229">
        <v>1</v>
      </c>
      <c r="I985" s="2605">
        <f t="shared" si="508"/>
        <v>1931818</v>
      </c>
      <c r="J985" s="1935">
        <v>8</v>
      </c>
      <c r="K985" s="2605">
        <f t="shared" si="506"/>
        <v>17854544</v>
      </c>
      <c r="L985" s="2771"/>
      <c r="M985" s="2605">
        <f t="shared" si="509"/>
        <v>0</v>
      </c>
      <c r="N985" s="1505">
        <f t="shared" si="511"/>
        <v>11</v>
      </c>
      <c r="O985" s="1494">
        <f t="shared" si="511"/>
        <v>22449998</v>
      </c>
      <c r="P985" s="1494">
        <f t="shared" si="487"/>
        <v>440000</v>
      </c>
      <c r="Q985" s="1307"/>
      <c r="R985" s="1508">
        <v>1331818</v>
      </c>
      <c r="S985" s="1508">
        <v>1931818</v>
      </c>
      <c r="T985" s="1508">
        <v>2231818</v>
      </c>
      <c r="U985" s="1508">
        <v>431818</v>
      </c>
      <c r="V985" s="1302"/>
      <c r="W985" s="1269"/>
      <c r="X985" s="2299"/>
      <c r="Y985" s="1338"/>
      <c r="Z985" s="2462"/>
      <c r="AA985" s="1492"/>
      <c r="AB985" s="1505"/>
      <c r="AC985" s="1494"/>
      <c r="AD985" s="1494"/>
      <c r="AE985" s="1305"/>
      <c r="AF985" s="1490">
        <f t="shared" si="491"/>
        <v>0</v>
      </c>
      <c r="AG985" s="1316">
        <f t="shared" si="492"/>
        <v>22449998</v>
      </c>
      <c r="AH985" s="1269"/>
      <c r="AI985" s="1271"/>
      <c r="AJ985" s="1302"/>
      <c r="AK985" s="1339"/>
      <c r="AL985" s="1339"/>
      <c r="AM985" s="1338"/>
      <c r="AN985" s="1303"/>
      <c r="AO985" s="1516"/>
      <c r="AP985" s="1491">
        <f t="shared" si="493"/>
        <v>0</v>
      </c>
      <c r="AQ985" s="1229"/>
      <c r="AR985" s="1492">
        <f t="shared" si="494"/>
        <v>0</v>
      </c>
      <c r="AS985" s="1935"/>
      <c r="AT985" s="1492">
        <f t="shared" si="495"/>
        <v>0</v>
      </c>
      <c r="AU985" s="1316"/>
      <c r="AV985" s="1492">
        <f t="shared" si="496"/>
        <v>0</v>
      </c>
      <c r="AW985" s="1493">
        <f t="shared" si="497"/>
        <v>0</v>
      </c>
      <c r="AX985" s="2153">
        <f t="shared" si="498"/>
        <v>0</v>
      </c>
      <c r="AY985" s="1495">
        <f t="shared" si="499"/>
        <v>0</v>
      </c>
      <c r="AZ985" s="1937"/>
      <c r="BA985" s="1508">
        <v>1331818</v>
      </c>
      <c r="BB985" s="1508">
        <v>1931818</v>
      </c>
      <c r="BC985" s="1508">
        <v>2231818</v>
      </c>
      <c r="BD985" s="1508">
        <v>431818</v>
      </c>
      <c r="BE985" s="2175"/>
      <c r="BF985" s="1938"/>
      <c r="BG985" s="1955"/>
      <c r="BH985" s="1938"/>
      <c r="BI985" s="809"/>
      <c r="BJ985" s="1492"/>
      <c r="BK985" s="1505"/>
      <c r="BL985" s="1494"/>
      <c r="BM985" s="1494"/>
      <c r="BN985" s="1305"/>
      <c r="BO985" s="1490">
        <f t="shared" si="505"/>
        <v>0</v>
      </c>
      <c r="BP985" s="1316">
        <f t="shared" si="510"/>
        <v>0</v>
      </c>
      <c r="BQ985" s="1269"/>
      <c r="BS985" s="1959">
        <f t="shared" si="500"/>
        <v>2</v>
      </c>
      <c r="BT985" s="1959">
        <f t="shared" si="501"/>
        <v>1</v>
      </c>
      <c r="BU985" s="1959">
        <f t="shared" si="502"/>
        <v>8</v>
      </c>
      <c r="BV985" s="1959">
        <f t="shared" si="503"/>
        <v>0</v>
      </c>
      <c r="BW985" s="1959">
        <f t="shared" si="504"/>
        <v>22449998</v>
      </c>
    </row>
    <row r="986" spans="1:2535" ht="15" customHeight="1" x14ac:dyDescent="0.25">
      <c r="A986" s="1315">
        <v>7</v>
      </c>
      <c r="B986" s="1339">
        <v>43704</v>
      </c>
      <c r="C986" s="1315">
        <v>977</v>
      </c>
      <c r="D986" s="1338" t="s">
        <v>80</v>
      </c>
      <c r="E986" s="1303" t="s">
        <v>294</v>
      </c>
      <c r="F986" s="1516">
        <v>5</v>
      </c>
      <c r="G986" s="1491">
        <f t="shared" si="462"/>
        <v>6659090</v>
      </c>
      <c r="H986" s="1229">
        <v>2</v>
      </c>
      <c r="I986" s="2605">
        <f t="shared" si="508"/>
        <v>3863636</v>
      </c>
      <c r="J986" s="1935">
        <v>1</v>
      </c>
      <c r="K986" s="2605">
        <f t="shared" si="506"/>
        <v>2231818</v>
      </c>
      <c r="L986" s="2771">
        <v>2</v>
      </c>
      <c r="M986" s="2605">
        <f t="shared" si="509"/>
        <v>863636</v>
      </c>
      <c r="N986" s="1505">
        <f t="shared" si="511"/>
        <v>10</v>
      </c>
      <c r="O986" s="1494">
        <f t="shared" si="511"/>
        <v>13618180</v>
      </c>
      <c r="P986" s="1494">
        <f t="shared" si="487"/>
        <v>400000</v>
      </c>
      <c r="Q986" s="1307"/>
      <c r="R986" s="1508">
        <v>1331818</v>
      </c>
      <c r="S986" s="1508">
        <v>1931818</v>
      </c>
      <c r="T986" s="1508">
        <v>2231818</v>
      </c>
      <c r="U986" s="1508">
        <v>431818</v>
      </c>
      <c r="V986" s="1302"/>
      <c r="W986" s="1269"/>
      <c r="X986" s="2299"/>
      <c r="Y986" s="1492"/>
      <c r="Z986" s="2462"/>
      <c r="AA986" s="1492"/>
      <c r="AB986" s="1505"/>
      <c r="AC986" s="1494"/>
      <c r="AD986" s="1494"/>
      <c r="AE986" s="1305"/>
      <c r="AF986" s="1490">
        <f t="shared" si="491"/>
        <v>0</v>
      </c>
      <c r="AG986" s="1316">
        <f t="shared" si="492"/>
        <v>13618180</v>
      </c>
      <c r="AH986" s="1269"/>
      <c r="AI986" s="1271"/>
      <c r="AJ986" s="1302"/>
      <c r="AK986" s="1339"/>
      <c r="AL986" s="1339"/>
      <c r="AM986" s="1338"/>
      <c r="AN986" s="1303"/>
      <c r="AO986" s="1516"/>
      <c r="AP986" s="1491">
        <f t="shared" si="493"/>
        <v>0</v>
      </c>
      <c r="AQ986" s="1229"/>
      <c r="AR986" s="1492">
        <f t="shared" si="494"/>
        <v>0</v>
      </c>
      <c r="AS986" s="1935"/>
      <c r="AT986" s="1492">
        <f t="shared" si="495"/>
        <v>0</v>
      </c>
      <c r="AU986" s="1316"/>
      <c r="AV986" s="1492">
        <f t="shared" si="496"/>
        <v>0</v>
      </c>
      <c r="AW986" s="1493">
        <f t="shared" si="497"/>
        <v>0</v>
      </c>
      <c r="AX986" s="2153">
        <f t="shared" si="498"/>
        <v>0</v>
      </c>
      <c r="AY986" s="1495">
        <f t="shared" si="499"/>
        <v>0</v>
      </c>
      <c r="AZ986" s="1937"/>
      <c r="BA986" s="1508">
        <v>1331818</v>
      </c>
      <c r="BB986" s="1508">
        <v>1931818</v>
      </c>
      <c r="BC986" s="1508">
        <v>2231818</v>
      </c>
      <c r="BD986" s="1508">
        <v>431818</v>
      </c>
      <c r="BE986" s="2175"/>
      <c r="BF986" s="1938"/>
      <c r="BG986" s="1955"/>
      <c r="BH986" s="1938"/>
      <c r="BI986" s="809"/>
      <c r="BJ986" s="1492"/>
      <c r="BK986" s="1505"/>
      <c r="BL986" s="1494"/>
      <c r="BM986" s="1494"/>
      <c r="BN986" s="1305"/>
      <c r="BO986" s="1490">
        <f t="shared" si="505"/>
        <v>0</v>
      </c>
      <c r="BP986" s="1316">
        <f t="shared" si="510"/>
        <v>0</v>
      </c>
      <c r="BQ986" s="1269"/>
      <c r="BS986" s="1959">
        <f t="shared" si="500"/>
        <v>5</v>
      </c>
      <c r="BT986" s="1959">
        <f t="shared" si="501"/>
        <v>2</v>
      </c>
      <c r="BU986" s="1959">
        <f t="shared" si="502"/>
        <v>1</v>
      </c>
      <c r="BV986" s="1959">
        <f t="shared" si="503"/>
        <v>2</v>
      </c>
      <c r="BW986" s="1959">
        <f t="shared" si="504"/>
        <v>13618180</v>
      </c>
    </row>
    <row r="987" spans="1:2535" ht="15" customHeight="1" x14ac:dyDescent="0.25">
      <c r="A987" s="1315">
        <v>8</v>
      </c>
      <c r="B987" s="1339">
        <v>43704</v>
      </c>
      <c r="C987" s="1315">
        <v>978</v>
      </c>
      <c r="D987" s="1338" t="s">
        <v>77</v>
      </c>
      <c r="E987" s="1303" t="s">
        <v>57</v>
      </c>
      <c r="F987" s="1516">
        <v>6</v>
      </c>
      <c r="G987" s="1491">
        <f t="shared" si="462"/>
        <v>7990908</v>
      </c>
      <c r="H987" s="1229">
        <v>2</v>
      </c>
      <c r="I987" s="2605">
        <f t="shared" si="508"/>
        <v>3863636</v>
      </c>
      <c r="J987" s="1935">
        <v>2</v>
      </c>
      <c r="K987" s="2605">
        <f t="shared" si="506"/>
        <v>4463636</v>
      </c>
      <c r="L987" s="2771"/>
      <c r="M987" s="2605">
        <f t="shared" si="509"/>
        <v>0</v>
      </c>
      <c r="N987" s="1505">
        <f t="shared" si="511"/>
        <v>10</v>
      </c>
      <c r="O987" s="1494">
        <f t="shared" si="511"/>
        <v>16318180</v>
      </c>
      <c r="P987" s="1494">
        <f t="shared" si="487"/>
        <v>400000</v>
      </c>
      <c r="Q987" s="1307"/>
      <c r="R987" s="1508">
        <v>1331818</v>
      </c>
      <c r="S987" s="1508">
        <v>1931818</v>
      </c>
      <c r="T987" s="1508">
        <v>2231818</v>
      </c>
      <c r="U987" s="1508">
        <v>431818</v>
      </c>
      <c r="V987" s="1302"/>
      <c r="W987" s="1938"/>
      <c r="X987" s="2390"/>
      <c r="Y987" s="1492"/>
      <c r="Z987" s="2462"/>
      <c r="AA987" s="1492"/>
      <c r="AB987" s="1505"/>
      <c r="AC987" s="1494"/>
      <c r="AD987" s="1494"/>
      <c r="AE987" s="1305"/>
      <c r="AF987" s="1490">
        <f t="shared" si="491"/>
        <v>0</v>
      </c>
      <c r="AG987" s="1316">
        <f t="shared" si="492"/>
        <v>16318180</v>
      </c>
      <c r="AH987" s="1269"/>
      <c r="AI987" s="1271"/>
      <c r="AJ987" s="1302"/>
      <c r="AK987" s="1339"/>
      <c r="AL987" s="1339"/>
      <c r="AM987" s="1338"/>
      <c r="AN987" s="1303"/>
      <c r="AO987" s="1516"/>
      <c r="AP987" s="1491">
        <f t="shared" si="493"/>
        <v>0</v>
      </c>
      <c r="AQ987" s="1229"/>
      <c r="AR987" s="1492">
        <f t="shared" si="494"/>
        <v>0</v>
      </c>
      <c r="AS987" s="1935"/>
      <c r="AT987" s="1492">
        <f t="shared" si="495"/>
        <v>0</v>
      </c>
      <c r="AU987" s="1316"/>
      <c r="AV987" s="1492">
        <f t="shared" si="496"/>
        <v>0</v>
      </c>
      <c r="AW987" s="1493">
        <f t="shared" si="497"/>
        <v>0</v>
      </c>
      <c r="AX987" s="2153">
        <f t="shared" si="498"/>
        <v>0</v>
      </c>
      <c r="AY987" s="1495">
        <f t="shared" si="499"/>
        <v>0</v>
      </c>
      <c r="AZ987" s="1937"/>
      <c r="BA987" s="1508">
        <v>1331818</v>
      </c>
      <c r="BB987" s="1508">
        <v>1931818</v>
      </c>
      <c r="BC987" s="1508">
        <v>2231818</v>
      </c>
      <c r="BD987" s="1508">
        <v>431818</v>
      </c>
      <c r="BE987" s="2175"/>
      <c r="BF987" s="1938"/>
      <c r="BG987" s="1955"/>
      <c r="BH987" s="1938"/>
      <c r="BI987" s="809"/>
      <c r="BJ987" s="1492"/>
      <c r="BK987" s="1505"/>
      <c r="BL987" s="1494"/>
      <c r="BM987" s="1494"/>
      <c r="BN987" s="1305"/>
      <c r="BO987" s="1490">
        <f t="shared" si="505"/>
        <v>0</v>
      </c>
      <c r="BP987" s="1316">
        <f t="shared" si="510"/>
        <v>0</v>
      </c>
      <c r="BQ987" s="1269"/>
      <c r="BS987" s="1959">
        <f t="shared" si="500"/>
        <v>6</v>
      </c>
      <c r="BT987" s="1959">
        <f t="shared" si="501"/>
        <v>2</v>
      </c>
      <c r="BU987" s="1959">
        <f t="shared" si="502"/>
        <v>2</v>
      </c>
      <c r="BV987" s="1959">
        <f t="shared" si="503"/>
        <v>0</v>
      </c>
      <c r="BW987" s="1959">
        <f t="shared" si="504"/>
        <v>16318180</v>
      </c>
    </row>
    <row r="988" spans="1:2535" ht="15" customHeight="1" x14ac:dyDescent="0.25">
      <c r="A988" s="1315">
        <v>9</v>
      </c>
      <c r="B988" s="1339">
        <v>43704</v>
      </c>
      <c r="C988" s="1315">
        <v>979</v>
      </c>
      <c r="D988" s="1338" t="s">
        <v>55</v>
      </c>
      <c r="E988" s="1303" t="s">
        <v>88</v>
      </c>
      <c r="F988" s="1516">
        <v>4</v>
      </c>
      <c r="G988" s="1491">
        <f t="shared" si="462"/>
        <v>5327272</v>
      </c>
      <c r="H988" s="1229">
        <v>1</v>
      </c>
      <c r="I988" s="2605">
        <f t="shared" si="508"/>
        <v>1931818</v>
      </c>
      <c r="J988" s="1935">
        <v>4</v>
      </c>
      <c r="K988" s="2605">
        <f t="shared" si="506"/>
        <v>8927272</v>
      </c>
      <c r="L988" s="2771">
        <v>1</v>
      </c>
      <c r="M988" s="2605">
        <f t="shared" si="509"/>
        <v>431818</v>
      </c>
      <c r="N988" s="1505">
        <f t="shared" si="511"/>
        <v>10</v>
      </c>
      <c r="O988" s="1494">
        <f t="shared" si="511"/>
        <v>16618180</v>
      </c>
      <c r="P988" s="1494">
        <f t="shared" si="487"/>
        <v>400000</v>
      </c>
      <c r="Q988" s="1307"/>
      <c r="R988" s="1508">
        <v>1331818</v>
      </c>
      <c r="S988" s="1508">
        <v>1931818</v>
      </c>
      <c r="T988" s="1508">
        <v>2231818</v>
      </c>
      <c r="U988" s="1508">
        <v>431818</v>
      </c>
      <c r="V988" s="1302"/>
      <c r="W988" s="1269"/>
      <c r="X988" s="2390"/>
      <c r="Y988" s="1492"/>
      <c r="Z988" s="2462"/>
      <c r="AA988" s="1492"/>
      <c r="AB988" s="1505"/>
      <c r="AC988" s="1494"/>
      <c r="AD988" s="1494"/>
      <c r="AE988" s="1305"/>
      <c r="AF988" s="1490">
        <f t="shared" si="491"/>
        <v>0</v>
      </c>
      <c r="AG988" s="1316">
        <f t="shared" si="492"/>
        <v>16618180</v>
      </c>
      <c r="AH988" s="1269"/>
      <c r="AI988" s="1271"/>
      <c r="AJ988" s="1302"/>
      <c r="AK988" s="1339"/>
      <c r="AL988" s="1339"/>
      <c r="AM988" s="1338"/>
      <c r="AN988" s="1303"/>
      <c r="AO988" s="1516"/>
      <c r="AP988" s="1491">
        <f t="shared" si="493"/>
        <v>0</v>
      </c>
      <c r="AQ988" s="1229"/>
      <c r="AR988" s="1492">
        <f t="shared" si="494"/>
        <v>0</v>
      </c>
      <c r="AS988" s="1935"/>
      <c r="AT988" s="1492">
        <f t="shared" si="495"/>
        <v>0</v>
      </c>
      <c r="AU988" s="1316"/>
      <c r="AV988" s="1492">
        <f t="shared" si="496"/>
        <v>0</v>
      </c>
      <c r="AW988" s="1493">
        <f t="shared" si="497"/>
        <v>0</v>
      </c>
      <c r="AX988" s="2153">
        <f t="shared" si="498"/>
        <v>0</v>
      </c>
      <c r="AY988" s="1495">
        <f t="shared" si="499"/>
        <v>0</v>
      </c>
      <c r="AZ988" s="1937"/>
      <c r="BA988" s="1508">
        <v>1331818</v>
      </c>
      <c r="BB988" s="1508">
        <v>1931818</v>
      </c>
      <c r="BC988" s="1508">
        <v>2231818</v>
      </c>
      <c r="BD988" s="1508">
        <v>431818</v>
      </c>
      <c r="BE988" s="2175"/>
      <c r="BF988" s="1938"/>
      <c r="BG988" s="1955"/>
      <c r="BH988" s="1938"/>
      <c r="BI988" s="809"/>
      <c r="BJ988" s="1492"/>
      <c r="BK988" s="1505"/>
      <c r="BL988" s="1494"/>
      <c r="BM988" s="1494"/>
      <c r="BN988" s="1305"/>
      <c r="BO988" s="1490">
        <f t="shared" si="505"/>
        <v>0</v>
      </c>
      <c r="BP988" s="1316">
        <f t="shared" si="510"/>
        <v>0</v>
      </c>
      <c r="BQ988" s="1269"/>
      <c r="BS988" s="1959">
        <f t="shared" si="500"/>
        <v>4</v>
      </c>
      <c r="BT988" s="1959">
        <f t="shared" si="501"/>
        <v>1</v>
      </c>
      <c r="BU988" s="1959">
        <f t="shared" si="502"/>
        <v>4</v>
      </c>
      <c r="BV988" s="1959">
        <f t="shared" si="503"/>
        <v>1</v>
      </c>
      <c r="BW988" s="1959">
        <f t="shared" si="504"/>
        <v>16618180</v>
      </c>
    </row>
    <row r="989" spans="1:2535" ht="15" customHeight="1" x14ac:dyDescent="0.25">
      <c r="A989" s="1315">
        <v>10</v>
      </c>
      <c r="B989" s="1339">
        <v>43704</v>
      </c>
      <c r="C989" s="1315">
        <v>980</v>
      </c>
      <c r="D989" s="1338" t="s">
        <v>33</v>
      </c>
      <c r="E989" s="1303" t="s">
        <v>31</v>
      </c>
      <c r="F989" s="1516"/>
      <c r="G989" s="1491">
        <f t="shared" si="462"/>
        <v>0</v>
      </c>
      <c r="H989" s="1229"/>
      <c r="I989" s="2605">
        <f t="shared" si="508"/>
        <v>0</v>
      </c>
      <c r="J989" s="1935">
        <v>5</v>
      </c>
      <c r="K989" s="2605">
        <f t="shared" si="506"/>
        <v>11159090</v>
      </c>
      <c r="L989" s="2771"/>
      <c r="M989" s="2605">
        <f t="shared" si="509"/>
        <v>0</v>
      </c>
      <c r="N989" s="1505">
        <f t="shared" si="511"/>
        <v>5</v>
      </c>
      <c r="O989" s="1494">
        <f t="shared" si="511"/>
        <v>11159090</v>
      </c>
      <c r="P989" s="1494">
        <f t="shared" si="487"/>
        <v>200000</v>
      </c>
      <c r="Q989" s="1307"/>
      <c r="R989" s="1508">
        <v>1331818</v>
      </c>
      <c r="S989" s="1508">
        <v>1931818</v>
      </c>
      <c r="T989" s="1508">
        <v>2231818</v>
      </c>
      <c r="U989" s="1508">
        <v>431818</v>
      </c>
      <c r="V989" s="1795"/>
      <c r="W989" s="1796"/>
      <c r="X989" s="2390"/>
      <c r="Y989" s="1492"/>
      <c r="Z989" s="2462"/>
      <c r="AA989" s="1492"/>
      <c r="AB989" s="1505"/>
      <c r="AC989" s="1494"/>
      <c r="AD989" s="1494"/>
      <c r="AE989" s="1305"/>
      <c r="AF989" s="1490">
        <f t="shared" si="491"/>
        <v>0</v>
      </c>
      <c r="AG989" s="1316">
        <f t="shared" si="492"/>
        <v>11159090</v>
      </c>
      <c r="AH989" s="1269"/>
      <c r="AI989" s="1271"/>
      <c r="AJ989" s="1302"/>
      <c r="AK989" s="1936"/>
      <c r="AL989" s="1936"/>
      <c r="AM989" s="1338"/>
      <c r="AN989" s="1303"/>
      <c r="AO989" s="1516"/>
      <c r="AP989" s="1491">
        <f t="shared" si="493"/>
        <v>0</v>
      </c>
      <c r="AQ989" s="1229"/>
      <c r="AR989" s="1492">
        <f t="shared" si="494"/>
        <v>0</v>
      </c>
      <c r="AS989" s="1935"/>
      <c r="AT989" s="1492">
        <f t="shared" si="495"/>
        <v>0</v>
      </c>
      <c r="AU989" s="1316"/>
      <c r="AV989" s="1492">
        <f t="shared" si="496"/>
        <v>0</v>
      </c>
      <c r="AW989" s="1493">
        <f t="shared" si="497"/>
        <v>0</v>
      </c>
      <c r="AX989" s="2153">
        <f t="shared" si="498"/>
        <v>0</v>
      </c>
      <c r="AY989" s="1495">
        <f t="shared" si="499"/>
        <v>0</v>
      </c>
      <c r="AZ989" s="1937"/>
      <c r="BA989" s="1508">
        <v>1331818</v>
      </c>
      <c r="BB989" s="1508">
        <v>1931818</v>
      </c>
      <c r="BC989" s="1508">
        <v>2231818</v>
      </c>
      <c r="BD989" s="1508">
        <v>431818</v>
      </c>
      <c r="BE989" s="2175"/>
      <c r="BF989" s="1938"/>
      <c r="BG989" s="1955"/>
      <c r="BH989" s="1938"/>
      <c r="BI989" s="809"/>
      <c r="BJ989" s="1492"/>
      <c r="BK989" s="1505"/>
      <c r="BL989" s="1494"/>
      <c r="BM989" s="1494"/>
      <c r="BN989" s="1305"/>
      <c r="BO989" s="1490">
        <f t="shared" si="505"/>
        <v>0</v>
      </c>
      <c r="BP989" s="1316">
        <f t="shared" si="510"/>
        <v>0</v>
      </c>
      <c r="BQ989" s="1269"/>
      <c r="BS989" s="1959">
        <f t="shared" si="500"/>
        <v>0</v>
      </c>
      <c r="BT989" s="1959">
        <f t="shared" si="501"/>
        <v>0</v>
      </c>
      <c r="BU989" s="1959">
        <f t="shared" si="502"/>
        <v>5</v>
      </c>
      <c r="BV989" s="1959">
        <f t="shared" si="503"/>
        <v>0</v>
      </c>
      <c r="BW989" s="1959">
        <f t="shared" si="504"/>
        <v>11159090</v>
      </c>
    </row>
    <row r="990" spans="1:2535" ht="15" customHeight="1" x14ac:dyDescent="0.25">
      <c r="A990" s="1315">
        <v>11</v>
      </c>
      <c r="B990" s="1339">
        <v>43704</v>
      </c>
      <c r="C990" s="1315">
        <v>981</v>
      </c>
      <c r="D990" s="1338" t="s">
        <v>82</v>
      </c>
      <c r="E990" s="1303" t="s">
        <v>331</v>
      </c>
      <c r="F990" s="1516"/>
      <c r="G990" s="1491">
        <f t="shared" si="462"/>
        <v>0</v>
      </c>
      <c r="H990" s="1229">
        <v>1</v>
      </c>
      <c r="I990" s="2605">
        <f t="shared" si="508"/>
        <v>1931818</v>
      </c>
      <c r="J990" s="1935">
        <v>5</v>
      </c>
      <c r="K990" s="2605">
        <f t="shared" si="506"/>
        <v>11159090</v>
      </c>
      <c r="L990" s="2771"/>
      <c r="M990" s="2605">
        <f t="shared" si="509"/>
        <v>0</v>
      </c>
      <c r="N990" s="1505">
        <f t="shared" si="511"/>
        <v>6</v>
      </c>
      <c r="O990" s="1494">
        <f t="shared" si="511"/>
        <v>13090908</v>
      </c>
      <c r="P990" s="1494">
        <f t="shared" si="487"/>
        <v>240000</v>
      </c>
      <c r="Q990" s="1307"/>
      <c r="R990" s="1508">
        <v>1331818</v>
      </c>
      <c r="S990" s="1508">
        <v>1931818</v>
      </c>
      <c r="T990" s="1508">
        <v>2231818</v>
      </c>
      <c r="U990" s="1508">
        <v>431818</v>
      </c>
      <c r="V990" s="1795"/>
      <c r="W990" s="1796"/>
      <c r="X990" s="2390"/>
      <c r="Y990" s="1492"/>
      <c r="Z990" s="2462"/>
      <c r="AA990" s="1492"/>
      <c r="AB990" s="1505"/>
      <c r="AC990" s="1494"/>
      <c r="AD990" s="1494"/>
      <c r="AE990" s="1305"/>
      <c r="AF990" s="1490">
        <f t="shared" si="491"/>
        <v>0</v>
      </c>
      <c r="AG990" s="1316">
        <f t="shared" si="492"/>
        <v>13090908</v>
      </c>
      <c r="AH990" s="1269"/>
      <c r="AI990" s="1271"/>
      <c r="AJ990" s="1302"/>
      <c r="AK990" s="1936"/>
      <c r="AL990" s="1936"/>
      <c r="AM990" s="1338"/>
      <c r="AN990" s="1303"/>
      <c r="AO990" s="1516"/>
      <c r="AP990" s="1491">
        <f t="shared" si="493"/>
        <v>0</v>
      </c>
      <c r="AQ990" s="1229"/>
      <c r="AR990" s="1492">
        <f t="shared" si="494"/>
        <v>0</v>
      </c>
      <c r="AS990" s="1935"/>
      <c r="AT990" s="1492">
        <f t="shared" si="495"/>
        <v>0</v>
      </c>
      <c r="AU990" s="1316"/>
      <c r="AV990" s="1492">
        <f t="shared" si="496"/>
        <v>0</v>
      </c>
      <c r="AW990" s="1493">
        <f t="shared" si="497"/>
        <v>0</v>
      </c>
      <c r="AX990" s="2153">
        <f t="shared" si="498"/>
        <v>0</v>
      </c>
      <c r="AY990" s="1495">
        <f t="shared" si="499"/>
        <v>0</v>
      </c>
      <c r="AZ990" s="1937"/>
      <c r="BA990" s="1508">
        <v>1331818</v>
      </c>
      <c r="BB990" s="1508">
        <v>1931818</v>
      </c>
      <c r="BC990" s="1508">
        <v>2231818</v>
      </c>
      <c r="BD990" s="1508">
        <v>431818</v>
      </c>
      <c r="BE990" s="2175"/>
      <c r="BF990" s="1938"/>
      <c r="BG990" s="1955"/>
      <c r="BH990" s="1938"/>
      <c r="BI990" s="809"/>
      <c r="BJ990" s="1492"/>
      <c r="BK990" s="1505"/>
      <c r="BL990" s="1494"/>
      <c r="BM990" s="1494"/>
      <c r="BN990" s="1305"/>
      <c r="BO990" s="1490">
        <f t="shared" si="505"/>
        <v>0</v>
      </c>
      <c r="BP990" s="1316">
        <f t="shared" si="510"/>
        <v>0</v>
      </c>
      <c r="BQ990" s="1269"/>
      <c r="BS990" s="1959">
        <f t="shared" si="500"/>
        <v>0</v>
      </c>
      <c r="BT990" s="1959">
        <f t="shared" si="501"/>
        <v>1</v>
      </c>
      <c r="BU990" s="1959">
        <f t="shared" si="502"/>
        <v>5</v>
      </c>
      <c r="BV990" s="1959">
        <f t="shared" si="503"/>
        <v>0</v>
      </c>
      <c r="BW990" s="1959">
        <f t="shared" si="504"/>
        <v>13090908</v>
      </c>
    </row>
    <row r="991" spans="1:2535" ht="15" customHeight="1" x14ac:dyDescent="0.25">
      <c r="A991" s="1315">
        <v>12</v>
      </c>
      <c r="B991" s="1339">
        <v>43704</v>
      </c>
      <c r="C991" s="1315">
        <v>982</v>
      </c>
      <c r="D991" s="1338" t="s">
        <v>36</v>
      </c>
      <c r="E991" s="1303" t="s">
        <v>332</v>
      </c>
      <c r="F991" s="1516"/>
      <c r="G991" s="1491">
        <f t="shared" si="462"/>
        <v>0</v>
      </c>
      <c r="H991" s="1229"/>
      <c r="I991" s="2605">
        <f t="shared" si="508"/>
        <v>0</v>
      </c>
      <c r="J991" s="1935">
        <v>5</v>
      </c>
      <c r="K991" s="2605">
        <f t="shared" si="506"/>
        <v>11159090</v>
      </c>
      <c r="L991" s="2771"/>
      <c r="M991" s="2605">
        <f t="shared" si="509"/>
        <v>0</v>
      </c>
      <c r="N991" s="1505">
        <f t="shared" si="511"/>
        <v>5</v>
      </c>
      <c r="O991" s="1494">
        <f t="shared" si="511"/>
        <v>11159090</v>
      </c>
      <c r="P991" s="1494">
        <f t="shared" si="487"/>
        <v>200000</v>
      </c>
      <c r="Q991" s="1307"/>
      <c r="R991" s="1508">
        <v>1331818</v>
      </c>
      <c r="S991" s="1508">
        <v>1931818</v>
      </c>
      <c r="T991" s="1508">
        <v>2231818</v>
      </c>
      <c r="U991" s="1508">
        <v>431818</v>
      </c>
      <c r="V991" s="1795"/>
      <c r="W991" s="1796"/>
      <c r="X991" s="2390"/>
      <c r="Y991" s="1492"/>
      <c r="Z991" s="2462"/>
      <c r="AA991" s="1492"/>
      <c r="AB991" s="1505"/>
      <c r="AC991" s="1494"/>
      <c r="AD991" s="1494"/>
      <c r="AE991" s="1305"/>
      <c r="AF991" s="1490">
        <f t="shared" si="491"/>
        <v>0</v>
      </c>
      <c r="AG991" s="1316">
        <f t="shared" si="492"/>
        <v>11159090</v>
      </c>
      <c r="AH991" s="1269"/>
      <c r="AI991" s="1271"/>
      <c r="AJ991" s="1302"/>
      <c r="AK991" s="1936"/>
      <c r="AL991" s="1936"/>
      <c r="AM991" s="1338"/>
      <c r="AN991" s="1303"/>
      <c r="AO991" s="1516"/>
      <c r="AP991" s="1491">
        <f t="shared" si="493"/>
        <v>0</v>
      </c>
      <c r="AQ991" s="1229"/>
      <c r="AR991" s="1492">
        <f t="shared" si="494"/>
        <v>0</v>
      </c>
      <c r="AS991" s="1935"/>
      <c r="AT991" s="1492">
        <f t="shared" si="495"/>
        <v>0</v>
      </c>
      <c r="AU991" s="1316"/>
      <c r="AV991" s="1492">
        <f t="shared" si="496"/>
        <v>0</v>
      </c>
      <c r="AW991" s="1493">
        <f t="shared" si="497"/>
        <v>0</v>
      </c>
      <c r="AX991" s="2153">
        <f t="shared" si="498"/>
        <v>0</v>
      </c>
      <c r="AY991" s="1495">
        <f t="shared" si="499"/>
        <v>0</v>
      </c>
      <c r="AZ991" s="1937"/>
      <c r="BA991" s="1508">
        <v>1331818</v>
      </c>
      <c r="BB991" s="1508">
        <v>1931818</v>
      </c>
      <c r="BC991" s="1508">
        <v>2231818</v>
      </c>
      <c r="BD991" s="1508">
        <v>431818</v>
      </c>
      <c r="BE991" s="2175"/>
      <c r="BF991" s="1938"/>
      <c r="BG991" s="1955"/>
      <c r="BH991" s="1938"/>
      <c r="BI991" s="809"/>
      <c r="BJ991" s="1492"/>
      <c r="BK991" s="1505"/>
      <c r="BL991" s="1494"/>
      <c r="BM991" s="1494"/>
      <c r="BN991" s="1305"/>
      <c r="BO991" s="1490">
        <f t="shared" si="505"/>
        <v>0</v>
      </c>
      <c r="BP991" s="1316">
        <f t="shared" si="510"/>
        <v>0</v>
      </c>
      <c r="BQ991" s="1269"/>
      <c r="BS991" s="1959">
        <f t="shared" si="500"/>
        <v>0</v>
      </c>
      <c r="BT991" s="1959">
        <f t="shared" si="501"/>
        <v>0</v>
      </c>
      <c r="BU991" s="1959">
        <f t="shared" si="502"/>
        <v>5</v>
      </c>
      <c r="BV991" s="1959">
        <f t="shared" si="503"/>
        <v>0</v>
      </c>
      <c r="BW991" s="1959">
        <f t="shared" si="504"/>
        <v>11159090</v>
      </c>
    </row>
    <row r="992" spans="1:2535" s="773" customFormat="1" ht="15" customHeight="1" x14ac:dyDescent="0.25">
      <c r="A992" s="1315">
        <v>13</v>
      </c>
      <c r="B992" s="1339">
        <v>43704</v>
      </c>
      <c r="C992" s="1315">
        <v>983</v>
      </c>
      <c r="D992" s="1338" t="s">
        <v>37</v>
      </c>
      <c r="E992" s="1303" t="s">
        <v>31</v>
      </c>
      <c r="F992" s="1516"/>
      <c r="G992" s="1491">
        <f t="shared" si="462"/>
        <v>0</v>
      </c>
      <c r="H992" s="1229">
        <v>1</v>
      </c>
      <c r="I992" s="2605">
        <f t="shared" si="508"/>
        <v>1931818</v>
      </c>
      <c r="J992" s="1935">
        <v>4</v>
      </c>
      <c r="K992" s="2605">
        <f t="shared" si="506"/>
        <v>8927272</v>
      </c>
      <c r="L992" s="2771"/>
      <c r="M992" s="2605">
        <f t="shared" si="509"/>
        <v>0</v>
      </c>
      <c r="N992" s="1505">
        <f t="shared" si="511"/>
        <v>5</v>
      </c>
      <c r="O992" s="1494">
        <f t="shared" si="511"/>
        <v>10859090</v>
      </c>
      <c r="P992" s="1494">
        <f t="shared" si="487"/>
        <v>200000</v>
      </c>
      <c r="Q992" s="1307"/>
      <c r="R992" s="1508">
        <v>1331818</v>
      </c>
      <c r="S992" s="1508">
        <v>1931818</v>
      </c>
      <c r="T992" s="1508">
        <v>2231818</v>
      </c>
      <c r="U992" s="1508">
        <v>431818</v>
      </c>
      <c r="V992" s="1795"/>
      <c r="W992" s="1796"/>
      <c r="X992" s="2390"/>
      <c r="Y992" s="1492"/>
      <c r="Z992" s="2462"/>
      <c r="AA992" s="1492"/>
      <c r="AB992" s="1505"/>
      <c r="AC992" s="1494"/>
      <c r="AD992" s="1494"/>
      <c r="AE992" s="1305"/>
      <c r="AF992" s="1490">
        <f t="shared" si="491"/>
        <v>0</v>
      </c>
      <c r="AG992" s="1316">
        <f t="shared" si="492"/>
        <v>10859090</v>
      </c>
      <c r="AH992" s="1269"/>
      <c r="AI992" s="1271"/>
      <c r="AJ992" s="1302"/>
      <c r="AK992" s="1936"/>
      <c r="AL992" s="1936"/>
      <c r="AM992" s="1338"/>
      <c r="AN992" s="1303"/>
      <c r="AO992" s="1516"/>
      <c r="AP992" s="1491">
        <f t="shared" si="493"/>
        <v>0</v>
      </c>
      <c r="AQ992" s="1229"/>
      <c r="AR992" s="1492">
        <f t="shared" si="494"/>
        <v>0</v>
      </c>
      <c r="AS992" s="1935"/>
      <c r="AT992" s="1492">
        <f t="shared" si="495"/>
        <v>0</v>
      </c>
      <c r="AU992" s="1316"/>
      <c r="AV992" s="1492">
        <f t="shared" si="496"/>
        <v>0</v>
      </c>
      <c r="AW992" s="1493">
        <f t="shared" si="497"/>
        <v>0</v>
      </c>
      <c r="AX992" s="2153">
        <f t="shared" si="498"/>
        <v>0</v>
      </c>
      <c r="AY992" s="1495">
        <f t="shared" si="499"/>
        <v>0</v>
      </c>
      <c r="AZ992" s="1937"/>
      <c r="BA992" s="1508">
        <v>1331818</v>
      </c>
      <c r="BB992" s="1508">
        <v>1931818</v>
      </c>
      <c r="BC992" s="1508">
        <v>2231818</v>
      </c>
      <c r="BD992" s="1508">
        <v>431818</v>
      </c>
      <c r="BE992" s="2175"/>
      <c r="BF992" s="1938"/>
      <c r="BG992" s="1955"/>
      <c r="BH992" s="1938"/>
      <c r="BI992" s="809"/>
      <c r="BJ992" s="1492"/>
      <c r="BK992" s="1505"/>
      <c r="BL992" s="1494"/>
      <c r="BM992" s="1494"/>
      <c r="BN992" s="1305"/>
      <c r="BO992" s="1490">
        <f t="shared" si="505"/>
        <v>0</v>
      </c>
      <c r="BP992" s="1316">
        <f t="shared" si="510"/>
        <v>0</v>
      </c>
      <c r="BQ992" s="1269"/>
      <c r="BR992" s="1308"/>
      <c r="BS992" s="1959">
        <f t="shared" si="500"/>
        <v>0</v>
      </c>
      <c r="BT992" s="1959">
        <f t="shared" si="501"/>
        <v>1</v>
      </c>
      <c r="BU992" s="1959">
        <f t="shared" si="502"/>
        <v>4</v>
      </c>
      <c r="BV992" s="1959">
        <f t="shared" si="503"/>
        <v>0</v>
      </c>
      <c r="BW992" s="1959">
        <f t="shared" si="504"/>
        <v>10859090</v>
      </c>
      <c r="BX992" s="1308"/>
      <c r="BY992" s="1308"/>
      <c r="BZ992" s="1308"/>
      <c r="CA992" s="1308"/>
      <c r="CB992" s="1308"/>
      <c r="CC992" s="1308"/>
      <c r="CD992" s="1308"/>
      <c r="CE992" s="1308"/>
      <c r="CF992" s="1308"/>
      <c r="CG992" s="1308"/>
      <c r="CH992" s="1308"/>
      <c r="CI992" s="1308"/>
      <c r="CJ992" s="1308"/>
      <c r="CK992" s="1308"/>
      <c r="CL992" s="1308"/>
      <c r="CM992" s="1308"/>
      <c r="CN992" s="1308"/>
      <c r="CO992" s="1308"/>
      <c r="CP992" s="1308"/>
      <c r="CQ992" s="1308"/>
      <c r="CR992" s="1308"/>
      <c r="CS992" s="1308"/>
      <c r="CT992" s="1308"/>
      <c r="CU992" s="1308"/>
      <c r="CV992" s="1308"/>
      <c r="CW992" s="1308"/>
      <c r="CX992" s="1308"/>
      <c r="CY992" s="1308"/>
      <c r="CZ992" s="1308"/>
      <c r="DA992" s="1308"/>
      <c r="DB992" s="1308"/>
      <c r="DC992" s="1308"/>
      <c r="DD992" s="1308"/>
      <c r="DE992" s="1308"/>
      <c r="DF992" s="1308"/>
      <c r="DG992" s="1308"/>
      <c r="DH992" s="1308"/>
      <c r="DI992" s="1308"/>
      <c r="DJ992" s="1308"/>
      <c r="DK992" s="1308"/>
      <c r="DL992" s="1308"/>
      <c r="DM992" s="1308"/>
      <c r="DN992" s="1308"/>
      <c r="DO992" s="1308"/>
      <c r="DP992" s="1308"/>
      <c r="DQ992" s="1308"/>
      <c r="DR992" s="1308"/>
      <c r="DS992" s="1308"/>
      <c r="DT992" s="1308"/>
      <c r="DU992" s="1308"/>
      <c r="DV992" s="1308"/>
      <c r="DW992" s="1308"/>
      <c r="DX992" s="1308"/>
      <c r="DY992" s="1308"/>
      <c r="DZ992" s="1308"/>
      <c r="EA992" s="1308"/>
      <c r="EB992" s="1308"/>
      <c r="EC992" s="1308"/>
      <c r="ED992" s="1308"/>
      <c r="EE992" s="1308"/>
      <c r="EF992" s="1308"/>
      <c r="EG992" s="1308"/>
      <c r="EH992" s="1308"/>
      <c r="EI992" s="1308"/>
      <c r="EJ992" s="1308"/>
      <c r="EK992" s="1308"/>
      <c r="EL992" s="1308"/>
      <c r="EM992" s="1308"/>
      <c r="EN992" s="1308"/>
      <c r="EO992" s="1308"/>
      <c r="EP992" s="1308"/>
      <c r="EQ992" s="1308"/>
      <c r="ER992" s="1308"/>
      <c r="ES992" s="1308"/>
      <c r="ET992" s="1308"/>
      <c r="EU992" s="1308"/>
      <c r="EV992" s="1308"/>
      <c r="EW992" s="1308"/>
      <c r="EX992" s="1308"/>
      <c r="EY992" s="1308"/>
      <c r="EZ992" s="1308"/>
      <c r="FA992" s="1308"/>
      <c r="FB992" s="1308"/>
      <c r="FC992" s="1308"/>
      <c r="FD992" s="1308"/>
      <c r="FE992" s="1308"/>
      <c r="FF992" s="1308"/>
      <c r="FG992" s="1308"/>
      <c r="FH992" s="1308"/>
      <c r="FI992" s="1308"/>
      <c r="FJ992" s="1308"/>
      <c r="FK992" s="1308"/>
      <c r="FL992" s="1308"/>
      <c r="FM992" s="1308"/>
      <c r="FN992" s="1308"/>
      <c r="FO992" s="1308"/>
      <c r="FP992" s="1308"/>
      <c r="FQ992" s="1308"/>
      <c r="FR992" s="1308"/>
      <c r="FS992" s="1308"/>
      <c r="FT992" s="1308"/>
      <c r="FU992" s="1308"/>
      <c r="FV992" s="1308"/>
      <c r="FW992" s="1308"/>
      <c r="FX992" s="1308"/>
      <c r="FY992" s="1308"/>
      <c r="FZ992" s="1308"/>
      <c r="GA992" s="1308"/>
      <c r="GB992" s="1308"/>
      <c r="GC992" s="1308"/>
      <c r="GD992" s="1308"/>
      <c r="GE992" s="1308"/>
      <c r="GF992" s="1308"/>
      <c r="GG992" s="1308"/>
      <c r="GH992" s="1308"/>
      <c r="GI992" s="1308"/>
      <c r="GJ992" s="1308"/>
      <c r="GK992" s="1308"/>
      <c r="GL992" s="1308"/>
      <c r="GM992" s="1308"/>
      <c r="GN992" s="1308"/>
      <c r="GO992" s="1308"/>
      <c r="GP992" s="1308"/>
      <c r="GQ992" s="1308"/>
      <c r="GR992" s="1308"/>
      <c r="GS992" s="1308"/>
      <c r="GT992" s="1308"/>
      <c r="GU992" s="1308"/>
      <c r="GV992" s="1308"/>
      <c r="GW992" s="1308"/>
      <c r="GX992" s="1308"/>
      <c r="GY992" s="1308"/>
      <c r="GZ992" s="1308"/>
      <c r="HA992" s="1308"/>
      <c r="HB992" s="1308"/>
      <c r="HC992" s="1308"/>
      <c r="HD992" s="1308"/>
      <c r="HE992" s="1308"/>
      <c r="HF992" s="1308"/>
      <c r="HG992" s="1308"/>
      <c r="HH992" s="1308"/>
      <c r="HI992" s="1308"/>
      <c r="HJ992" s="1308"/>
      <c r="HK992" s="1308"/>
      <c r="HL992" s="1308"/>
      <c r="HM992" s="1308"/>
      <c r="HN992" s="1308"/>
      <c r="HO992" s="1308"/>
      <c r="HP992" s="1308"/>
      <c r="HQ992" s="1308"/>
      <c r="HR992" s="1308"/>
      <c r="HS992" s="1308"/>
      <c r="HT992" s="1308"/>
      <c r="HU992" s="1308"/>
      <c r="HV992" s="1308"/>
      <c r="HW992" s="1308"/>
      <c r="HX992" s="1308"/>
      <c r="HY992" s="1308"/>
      <c r="HZ992" s="1308"/>
      <c r="IA992" s="1308"/>
      <c r="IB992" s="1308"/>
      <c r="IC992" s="1308"/>
      <c r="ID992" s="1308"/>
      <c r="IE992" s="1308"/>
      <c r="IF992" s="1308"/>
      <c r="IG992" s="1308"/>
      <c r="IH992" s="1308"/>
      <c r="II992" s="1308"/>
      <c r="IJ992" s="1308"/>
      <c r="IK992" s="1308"/>
      <c r="IL992" s="1308"/>
      <c r="IM992" s="1308"/>
      <c r="IN992" s="1308"/>
      <c r="IO992" s="1308"/>
      <c r="IP992" s="1308"/>
      <c r="IQ992" s="1308"/>
      <c r="IR992" s="1308"/>
      <c r="IS992" s="1308"/>
      <c r="IT992" s="1308"/>
      <c r="IU992" s="1308"/>
      <c r="IV992" s="1308"/>
      <c r="IW992" s="1308"/>
      <c r="IX992" s="1308"/>
      <c r="IY992" s="1308"/>
      <c r="IZ992" s="1308"/>
      <c r="JA992" s="1308"/>
      <c r="JB992" s="1308"/>
      <c r="JC992" s="1308"/>
      <c r="JD992" s="1308"/>
      <c r="JE992" s="1308"/>
      <c r="JF992" s="1308"/>
      <c r="JG992" s="1308"/>
      <c r="JH992" s="1308"/>
      <c r="JI992" s="1308"/>
      <c r="JJ992" s="1308"/>
      <c r="JK992" s="1308"/>
      <c r="JL992" s="1308"/>
      <c r="JM992" s="1308"/>
      <c r="JN992" s="1308"/>
      <c r="JO992" s="1308"/>
      <c r="JP992" s="1308"/>
      <c r="JQ992" s="1308"/>
      <c r="JR992" s="1308"/>
      <c r="JS992" s="1308"/>
      <c r="JT992" s="1308"/>
      <c r="JU992" s="1308"/>
      <c r="JV992" s="1308"/>
      <c r="JW992" s="1308"/>
      <c r="JX992" s="1308"/>
      <c r="JY992" s="1308"/>
      <c r="JZ992" s="1308"/>
      <c r="KA992" s="1308"/>
      <c r="KB992" s="1308"/>
      <c r="KC992" s="1308"/>
      <c r="KD992" s="1308"/>
      <c r="KE992" s="1308"/>
      <c r="KF992" s="1308"/>
      <c r="KG992" s="1308"/>
      <c r="KH992" s="1308"/>
      <c r="KI992" s="1308"/>
      <c r="KJ992" s="1308"/>
      <c r="KK992" s="1308"/>
      <c r="KL992" s="1308"/>
      <c r="KM992" s="1308"/>
      <c r="KN992" s="1308"/>
      <c r="KO992" s="1308"/>
      <c r="KP992" s="1308"/>
      <c r="KQ992" s="1308"/>
      <c r="KR992" s="1308"/>
      <c r="KS992" s="1308"/>
      <c r="KT992" s="1308"/>
      <c r="KU992" s="1308"/>
      <c r="KV992" s="1308"/>
      <c r="KW992" s="1308"/>
      <c r="KX992" s="1308"/>
      <c r="KY992" s="1308"/>
      <c r="KZ992" s="1308"/>
      <c r="LA992" s="1308"/>
      <c r="LB992" s="1308"/>
      <c r="LC992" s="1308"/>
      <c r="LD992" s="1308"/>
      <c r="LE992" s="1308"/>
      <c r="LF992" s="1308"/>
      <c r="LG992" s="1308"/>
      <c r="LH992" s="1308"/>
      <c r="LI992" s="1308"/>
      <c r="LJ992" s="1308"/>
      <c r="LK992" s="1308"/>
      <c r="LL992" s="1308"/>
      <c r="LM992" s="1308"/>
      <c r="LN992" s="1308"/>
      <c r="LO992" s="1308"/>
      <c r="LP992" s="1308"/>
      <c r="LQ992" s="1308"/>
      <c r="LR992" s="1308"/>
      <c r="LS992" s="1308"/>
      <c r="LT992" s="1308"/>
      <c r="LU992" s="1308"/>
      <c r="LV992" s="1308"/>
      <c r="LW992" s="1308"/>
      <c r="LX992" s="1308"/>
      <c r="LY992" s="1308"/>
      <c r="LZ992" s="1308"/>
      <c r="MA992" s="1308"/>
      <c r="MB992" s="1308"/>
      <c r="MC992" s="1308"/>
      <c r="MD992" s="1308"/>
      <c r="ME992" s="1308"/>
      <c r="MF992" s="1308"/>
      <c r="MG992" s="1308"/>
      <c r="MH992" s="1308"/>
      <c r="MI992" s="1308"/>
      <c r="MJ992" s="1308"/>
      <c r="MK992" s="1308"/>
      <c r="ML992" s="1308"/>
      <c r="MM992" s="1308"/>
      <c r="MN992" s="1308"/>
      <c r="MO992" s="1308"/>
      <c r="MP992" s="1308"/>
      <c r="MQ992" s="1308"/>
      <c r="MR992" s="1308"/>
      <c r="MS992" s="1308"/>
      <c r="MT992" s="1308"/>
      <c r="MU992" s="1308"/>
      <c r="MV992" s="1308"/>
      <c r="MW992" s="1308"/>
      <c r="MX992" s="1308"/>
      <c r="MY992" s="1308"/>
      <c r="MZ992" s="1308"/>
      <c r="NA992" s="1308"/>
      <c r="NB992" s="1308"/>
      <c r="NC992" s="1308"/>
      <c r="ND992" s="1308"/>
      <c r="NE992" s="1308"/>
      <c r="NF992" s="1308"/>
      <c r="NG992" s="1308"/>
      <c r="NH992" s="1308"/>
      <c r="NI992" s="1308"/>
      <c r="NJ992" s="1308"/>
      <c r="NK992" s="1308"/>
      <c r="NL992" s="1308"/>
      <c r="NM992" s="1308"/>
      <c r="NN992" s="1308"/>
      <c r="NO992" s="1308"/>
      <c r="NP992" s="1308"/>
      <c r="NQ992" s="1308"/>
      <c r="NR992" s="1308"/>
      <c r="NS992" s="1308"/>
      <c r="NT992" s="1308"/>
      <c r="NU992" s="1308"/>
      <c r="NV992" s="1308"/>
      <c r="NW992" s="1308"/>
      <c r="NX992" s="1308"/>
      <c r="NY992" s="1308"/>
      <c r="NZ992" s="1308"/>
      <c r="OA992" s="1308"/>
      <c r="OB992" s="1308"/>
      <c r="OC992" s="1308"/>
      <c r="OD992" s="1308"/>
      <c r="OE992" s="1308"/>
      <c r="OF992" s="1308"/>
      <c r="OG992" s="1308"/>
      <c r="OH992" s="1308"/>
      <c r="OI992" s="1308"/>
      <c r="OJ992" s="1308"/>
      <c r="OK992" s="1308"/>
      <c r="OL992" s="1308"/>
      <c r="OM992" s="1308"/>
      <c r="ON992" s="1308"/>
      <c r="OO992" s="1308"/>
      <c r="OP992" s="1308"/>
      <c r="OQ992" s="1308"/>
      <c r="OR992" s="1308"/>
      <c r="OS992" s="1308"/>
      <c r="OT992" s="1308"/>
      <c r="OU992" s="1308"/>
      <c r="OV992" s="1308"/>
      <c r="OW992" s="1308"/>
      <c r="OX992" s="1308"/>
      <c r="OY992" s="1308"/>
      <c r="OZ992" s="1308"/>
      <c r="PA992" s="1308"/>
      <c r="PB992" s="1308"/>
      <c r="PC992" s="1308"/>
      <c r="PD992" s="1308"/>
      <c r="PE992" s="1308"/>
      <c r="PF992" s="1308"/>
      <c r="PG992" s="1308"/>
      <c r="PH992" s="1308"/>
      <c r="PI992" s="1308"/>
      <c r="PJ992" s="1308"/>
      <c r="PK992" s="1308"/>
      <c r="PL992" s="1308"/>
      <c r="PM992" s="1308"/>
      <c r="PN992" s="1308"/>
      <c r="PO992" s="1308"/>
      <c r="PP992" s="1308"/>
      <c r="PQ992" s="1308"/>
      <c r="PR992" s="1308"/>
      <c r="PS992" s="1308"/>
      <c r="PT992" s="1308"/>
      <c r="PU992" s="1308"/>
      <c r="PV992" s="1308"/>
      <c r="PW992" s="1308"/>
      <c r="PX992" s="1308"/>
      <c r="PY992" s="1308"/>
      <c r="PZ992" s="1308"/>
      <c r="QA992" s="1308"/>
      <c r="QB992" s="1308"/>
      <c r="QC992" s="1308"/>
      <c r="QD992" s="1308"/>
      <c r="QE992" s="1308"/>
      <c r="QF992" s="1308"/>
      <c r="QG992" s="1308"/>
      <c r="QH992" s="1308"/>
      <c r="QI992" s="1308"/>
      <c r="QJ992" s="1308"/>
      <c r="QK992" s="1308"/>
      <c r="QL992" s="1308"/>
      <c r="QM992" s="1308"/>
      <c r="QN992" s="1308"/>
      <c r="QO992" s="1308"/>
      <c r="QP992" s="1308"/>
      <c r="QQ992" s="1308"/>
      <c r="QR992" s="1308"/>
      <c r="QS992" s="1308"/>
      <c r="QT992" s="1308"/>
      <c r="QU992" s="1308"/>
      <c r="QV992" s="1308"/>
      <c r="QW992" s="1308"/>
      <c r="QX992" s="1308"/>
      <c r="QY992" s="1308"/>
      <c r="QZ992" s="1308"/>
      <c r="RA992" s="1308"/>
      <c r="RB992" s="1308"/>
      <c r="RC992" s="1308"/>
      <c r="RD992" s="1308"/>
      <c r="RE992" s="1308"/>
      <c r="RF992" s="1308"/>
      <c r="RG992" s="1308"/>
      <c r="RH992" s="1308"/>
      <c r="RI992" s="1308"/>
      <c r="RJ992" s="1308"/>
      <c r="RK992" s="1308"/>
      <c r="RL992" s="1308"/>
      <c r="RM992" s="1308"/>
      <c r="RN992" s="1308"/>
      <c r="RO992" s="1308"/>
      <c r="RP992" s="1308"/>
      <c r="RQ992" s="1308"/>
      <c r="RR992" s="1308"/>
      <c r="RS992" s="1308"/>
      <c r="RT992" s="1308"/>
      <c r="RU992" s="1308"/>
      <c r="RV992" s="1308"/>
      <c r="RW992" s="1308"/>
      <c r="RX992" s="1308"/>
      <c r="RY992" s="1308"/>
      <c r="RZ992" s="1308"/>
      <c r="SA992" s="1308"/>
      <c r="SB992" s="1308"/>
      <c r="SC992" s="1308"/>
      <c r="SD992" s="1308"/>
      <c r="SE992" s="1308"/>
      <c r="SF992" s="1308"/>
      <c r="SG992" s="1308"/>
      <c r="SH992" s="1308"/>
      <c r="SI992" s="1308"/>
      <c r="SJ992" s="1308"/>
      <c r="SK992" s="1308"/>
      <c r="SL992" s="1308"/>
      <c r="SM992" s="1308"/>
      <c r="SN992" s="1308"/>
      <c r="SO992" s="1308"/>
      <c r="SP992" s="1308"/>
      <c r="SQ992" s="1308"/>
      <c r="SR992" s="1308"/>
      <c r="SS992" s="1308"/>
      <c r="ST992" s="1308"/>
      <c r="SU992" s="1308"/>
      <c r="SV992" s="1308"/>
      <c r="SW992" s="1308"/>
      <c r="SX992" s="1308"/>
      <c r="SY992" s="1308"/>
      <c r="SZ992" s="1308"/>
      <c r="TA992" s="1308"/>
      <c r="TB992" s="1308"/>
      <c r="TC992" s="1308"/>
      <c r="TD992" s="1308"/>
      <c r="TE992" s="1308"/>
      <c r="TF992" s="1308"/>
      <c r="TG992" s="1308"/>
      <c r="TH992" s="1308"/>
      <c r="TI992" s="1308"/>
      <c r="TJ992" s="1308"/>
      <c r="TK992" s="1308"/>
      <c r="TL992" s="1308"/>
      <c r="TM992" s="1308"/>
      <c r="TN992" s="1308"/>
      <c r="TO992" s="1308"/>
      <c r="TP992" s="1308"/>
      <c r="TQ992" s="1308"/>
      <c r="TR992" s="1308"/>
      <c r="TS992" s="1308"/>
      <c r="TT992" s="1308"/>
      <c r="TU992" s="1308"/>
      <c r="TV992" s="1308"/>
      <c r="TW992" s="1308"/>
      <c r="TX992" s="1308"/>
      <c r="TY992" s="1308"/>
      <c r="TZ992" s="1308"/>
      <c r="UA992" s="1308"/>
      <c r="UB992" s="1308"/>
      <c r="UC992" s="1308"/>
      <c r="UD992" s="1308"/>
      <c r="UE992" s="1308"/>
      <c r="UF992" s="1308"/>
      <c r="UG992" s="1308"/>
      <c r="UH992" s="1308"/>
      <c r="UI992" s="1308"/>
      <c r="UJ992" s="1308"/>
      <c r="UK992" s="1308"/>
      <c r="UL992" s="1308"/>
      <c r="UM992" s="1308"/>
      <c r="UN992" s="1308"/>
      <c r="UO992" s="1308"/>
      <c r="UP992" s="1308"/>
      <c r="UQ992" s="1308"/>
      <c r="UR992" s="1308"/>
      <c r="US992" s="1308"/>
      <c r="UT992" s="1308"/>
      <c r="UU992" s="1308"/>
      <c r="UV992" s="1308"/>
      <c r="UW992" s="1308"/>
      <c r="UX992" s="1308"/>
      <c r="UY992" s="1308"/>
      <c r="UZ992" s="1308"/>
      <c r="VA992" s="1308"/>
      <c r="VB992" s="1308"/>
      <c r="VC992" s="1308"/>
      <c r="VD992" s="1308"/>
      <c r="VE992" s="1308"/>
      <c r="VF992" s="1308"/>
      <c r="VG992" s="1308"/>
      <c r="VH992" s="1308"/>
      <c r="VI992" s="1308"/>
      <c r="VJ992" s="1308"/>
      <c r="VK992" s="1308"/>
      <c r="VL992" s="1308"/>
      <c r="VM992" s="1308"/>
      <c r="VN992" s="1308"/>
      <c r="VO992" s="1308"/>
      <c r="VP992" s="1308"/>
      <c r="VQ992" s="1308"/>
      <c r="VR992" s="1308"/>
      <c r="VS992" s="1308"/>
      <c r="VT992" s="1308"/>
      <c r="VU992" s="1308"/>
      <c r="VV992" s="1308"/>
      <c r="VW992" s="1308"/>
      <c r="VX992" s="1308"/>
      <c r="VY992" s="1308"/>
      <c r="VZ992" s="1308"/>
      <c r="WA992" s="1308"/>
      <c r="WB992" s="1308"/>
      <c r="WC992" s="1308"/>
      <c r="WD992" s="1308"/>
      <c r="WE992" s="1308"/>
      <c r="WF992" s="1308"/>
      <c r="WG992" s="1308"/>
      <c r="WH992" s="1308"/>
      <c r="WI992" s="1308"/>
      <c r="WJ992" s="1308"/>
      <c r="WK992" s="1308"/>
      <c r="WL992" s="1308"/>
      <c r="WM992" s="1308"/>
      <c r="WN992" s="1308"/>
      <c r="WO992" s="1308"/>
      <c r="WP992" s="1308"/>
      <c r="WQ992" s="1308"/>
      <c r="WR992" s="1308"/>
      <c r="WS992" s="1308"/>
      <c r="WT992" s="1308"/>
      <c r="WU992" s="1308"/>
      <c r="WV992" s="1308"/>
      <c r="WW992" s="1308"/>
      <c r="WX992" s="1308"/>
      <c r="WY992" s="1308"/>
      <c r="WZ992" s="1308"/>
      <c r="XA992" s="1308"/>
      <c r="XB992" s="1308"/>
      <c r="XC992" s="1308"/>
      <c r="XD992" s="1308"/>
      <c r="XE992" s="1308"/>
      <c r="XF992" s="1308"/>
      <c r="XG992" s="1308"/>
      <c r="XH992" s="1308"/>
      <c r="XI992" s="1308"/>
      <c r="XJ992" s="1308"/>
      <c r="XK992" s="1308"/>
      <c r="XL992" s="1308"/>
      <c r="XM992" s="1308"/>
      <c r="XN992" s="1308"/>
      <c r="XO992" s="1308"/>
      <c r="XP992" s="1308"/>
      <c r="XQ992" s="1308"/>
      <c r="XR992" s="1308"/>
      <c r="XS992" s="1308"/>
      <c r="XT992" s="1308"/>
      <c r="XU992" s="1308"/>
      <c r="XV992" s="1308"/>
      <c r="XW992" s="1308"/>
      <c r="XX992" s="1308"/>
      <c r="XY992" s="1308"/>
      <c r="XZ992" s="1308"/>
      <c r="YA992" s="1308"/>
      <c r="YB992" s="1308"/>
      <c r="YC992" s="1308"/>
      <c r="YD992" s="1308"/>
      <c r="YE992" s="1308"/>
      <c r="YF992" s="1308"/>
      <c r="YG992" s="1308"/>
      <c r="YH992" s="1308"/>
      <c r="YI992" s="1308"/>
      <c r="YJ992" s="1308"/>
      <c r="YK992" s="1308"/>
      <c r="YL992" s="1308"/>
      <c r="YM992" s="1308"/>
      <c r="YN992" s="1308"/>
      <c r="YO992" s="1308"/>
      <c r="YP992" s="1308"/>
      <c r="YQ992" s="1308"/>
      <c r="YR992" s="1308"/>
      <c r="YS992" s="1308"/>
      <c r="YT992" s="1308"/>
      <c r="YU992" s="1308"/>
      <c r="YV992" s="1308"/>
      <c r="YW992" s="1308"/>
      <c r="YX992" s="1308"/>
      <c r="YY992" s="1308"/>
      <c r="YZ992" s="1308"/>
      <c r="ZA992" s="1308"/>
      <c r="ZB992" s="1308"/>
      <c r="ZC992" s="1308"/>
      <c r="ZD992" s="1308"/>
      <c r="ZE992" s="1308"/>
      <c r="ZF992" s="1308"/>
      <c r="ZG992" s="1308"/>
      <c r="ZH992" s="1308"/>
      <c r="ZI992" s="1308"/>
      <c r="ZJ992" s="1308"/>
      <c r="ZK992" s="1308"/>
      <c r="ZL992" s="1308"/>
      <c r="ZM992" s="1308"/>
      <c r="ZN992" s="1308"/>
      <c r="ZO992" s="1308"/>
      <c r="ZP992" s="1308"/>
      <c r="ZQ992" s="1308"/>
      <c r="ZR992" s="1308"/>
      <c r="ZS992" s="1308"/>
      <c r="ZT992" s="1308"/>
      <c r="ZU992" s="1308"/>
      <c r="ZV992" s="1308"/>
      <c r="ZW992" s="1308"/>
      <c r="ZX992" s="1308"/>
      <c r="ZY992" s="1308"/>
      <c r="ZZ992" s="1308"/>
      <c r="AAA992" s="1308"/>
      <c r="AAB992" s="1308"/>
      <c r="AAC992" s="1308"/>
      <c r="AAD992" s="1308"/>
      <c r="AAE992" s="1308"/>
      <c r="AAF992" s="1308"/>
      <c r="AAG992" s="1308"/>
      <c r="AAH992" s="1308"/>
      <c r="AAI992" s="1308"/>
      <c r="AAJ992" s="1308"/>
      <c r="AAK992" s="1308"/>
      <c r="AAL992" s="1308"/>
      <c r="AAM992" s="1308"/>
      <c r="AAN992" s="1308"/>
      <c r="AAO992" s="1308"/>
      <c r="AAP992" s="1308"/>
      <c r="AAQ992" s="1308"/>
      <c r="AAR992" s="1308"/>
      <c r="AAS992" s="1308"/>
      <c r="AAT992" s="1308"/>
      <c r="AAU992" s="1308"/>
      <c r="AAV992" s="1308"/>
      <c r="AAW992" s="1308"/>
      <c r="AAX992" s="1308"/>
      <c r="AAY992" s="1308"/>
      <c r="AAZ992" s="1308"/>
      <c r="ABA992" s="1308"/>
      <c r="ABB992" s="1308"/>
      <c r="ABC992" s="1308"/>
      <c r="ABD992" s="1308"/>
      <c r="ABE992" s="1308"/>
      <c r="ABF992" s="1308"/>
      <c r="ABG992" s="1308"/>
      <c r="ABH992" s="1308"/>
      <c r="ABI992" s="1308"/>
      <c r="ABJ992" s="1308"/>
      <c r="ABK992" s="1308"/>
      <c r="ABL992" s="1308"/>
      <c r="ABM992" s="1308"/>
      <c r="ABN992" s="1308"/>
      <c r="ABO992" s="1308"/>
      <c r="ABP992" s="1308"/>
      <c r="ABQ992" s="1308"/>
      <c r="ABR992" s="1308"/>
      <c r="ABS992" s="1308"/>
      <c r="ABT992" s="1308"/>
      <c r="ABU992" s="1308"/>
      <c r="ABV992" s="1308"/>
      <c r="ABW992" s="1308"/>
      <c r="ABX992" s="1308"/>
      <c r="ABY992" s="1308"/>
      <c r="ABZ992" s="1308"/>
      <c r="ACA992" s="1308"/>
      <c r="ACB992" s="1308"/>
      <c r="ACC992" s="1308"/>
      <c r="ACD992" s="1308"/>
      <c r="ACE992" s="1308"/>
      <c r="ACF992" s="1308"/>
      <c r="ACG992" s="1308"/>
      <c r="ACH992" s="1308"/>
      <c r="ACI992" s="1308"/>
      <c r="ACJ992" s="1308"/>
      <c r="ACK992" s="1308"/>
      <c r="ACL992" s="1308"/>
      <c r="ACM992" s="1308"/>
      <c r="ACN992" s="1308"/>
      <c r="ACO992" s="1308"/>
      <c r="ACP992" s="1308"/>
      <c r="ACQ992" s="1308"/>
      <c r="ACR992" s="1308"/>
      <c r="ACS992" s="1308"/>
      <c r="ACT992" s="1308"/>
      <c r="ACU992" s="1308"/>
      <c r="ACV992" s="1308"/>
      <c r="ACW992" s="1308"/>
      <c r="ACX992" s="1308"/>
      <c r="ACY992" s="1308"/>
      <c r="ACZ992" s="1308"/>
      <c r="ADA992" s="1308"/>
      <c r="ADB992" s="1308"/>
      <c r="ADC992" s="1308"/>
      <c r="ADD992" s="1308"/>
      <c r="ADE992" s="1308"/>
      <c r="ADF992" s="1308"/>
      <c r="ADG992" s="1308"/>
      <c r="ADH992" s="1308"/>
      <c r="ADI992" s="1308"/>
      <c r="ADJ992" s="1308"/>
      <c r="ADK992" s="1308"/>
      <c r="ADL992" s="1308"/>
      <c r="ADM992" s="1308"/>
      <c r="ADN992" s="1308"/>
      <c r="ADO992" s="1308"/>
      <c r="ADP992" s="1308"/>
      <c r="ADQ992" s="1308"/>
      <c r="ADR992" s="1308"/>
      <c r="ADS992" s="1308"/>
      <c r="ADT992" s="1308"/>
      <c r="ADU992" s="1308"/>
      <c r="ADV992" s="1308"/>
      <c r="ADW992" s="1308"/>
      <c r="ADX992" s="1308"/>
      <c r="ADY992" s="1308"/>
      <c r="ADZ992" s="1308"/>
      <c r="AEA992" s="1308"/>
      <c r="AEB992" s="1308"/>
      <c r="AEC992" s="1308"/>
      <c r="AED992" s="1308"/>
      <c r="AEE992" s="1308"/>
      <c r="AEF992" s="1308"/>
      <c r="AEG992" s="1308"/>
      <c r="AEH992" s="1308"/>
      <c r="AEI992" s="1308"/>
      <c r="AEJ992" s="1308"/>
      <c r="AEK992" s="1308"/>
      <c r="AEL992" s="1308"/>
      <c r="AEM992" s="1308"/>
      <c r="AEN992" s="1308"/>
      <c r="AEO992" s="1308"/>
      <c r="AEP992" s="1308"/>
      <c r="AEQ992" s="1308"/>
      <c r="AER992" s="1308"/>
      <c r="AES992" s="1308"/>
      <c r="AET992" s="1308"/>
      <c r="AEU992" s="1308"/>
      <c r="AEV992" s="1308"/>
      <c r="AEW992" s="1308"/>
      <c r="AEX992" s="1308"/>
      <c r="AEY992" s="1308"/>
      <c r="AEZ992" s="1308"/>
      <c r="AFA992" s="1308"/>
      <c r="AFB992" s="1308"/>
      <c r="AFC992" s="1308"/>
      <c r="AFD992" s="1308"/>
      <c r="AFE992" s="1308"/>
      <c r="AFF992" s="1308"/>
      <c r="AFG992" s="1308"/>
      <c r="AFH992" s="1308"/>
      <c r="AFI992" s="1308"/>
      <c r="AFJ992" s="1308"/>
      <c r="AFK992" s="1308"/>
      <c r="AFL992" s="1308"/>
      <c r="AFM992" s="1308"/>
      <c r="AFN992" s="1308"/>
      <c r="AFO992" s="1308"/>
      <c r="AFP992" s="1308"/>
      <c r="AFQ992" s="1308"/>
      <c r="AFR992" s="1308"/>
      <c r="AFS992" s="1308"/>
      <c r="AFT992" s="1308"/>
      <c r="AFU992" s="1308"/>
      <c r="AFV992" s="1308"/>
      <c r="AFW992" s="1308"/>
      <c r="AFX992" s="1308"/>
      <c r="AFY992" s="1308"/>
      <c r="AFZ992" s="1308"/>
      <c r="AGA992" s="1308"/>
      <c r="AGB992" s="1308"/>
      <c r="AGC992" s="1308"/>
      <c r="AGD992" s="1308"/>
      <c r="AGE992" s="1308"/>
      <c r="AGF992" s="1308"/>
      <c r="AGG992" s="1308"/>
      <c r="AGH992" s="1308"/>
      <c r="AGI992" s="1308"/>
      <c r="AGJ992" s="1308"/>
      <c r="AGK992" s="1308"/>
      <c r="AGL992" s="1308"/>
      <c r="AGM992" s="1308"/>
      <c r="AGN992" s="1308"/>
      <c r="AGO992" s="1308"/>
      <c r="AGP992" s="1308"/>
      <c r="AGQ992" s="1308"/>
      <c r="AGR992" s="1308"/>
      <c r="AGS992" s="1308"/>
      <c r="AGT992" s="1308"/>
      <c r="AGU992" s="1308"/>
      <c r="AGV992" s="1308"/>
      <c r="AGW992" s="1308"/>
      <c r="AGX992" s="1308"/>
      <c r="AGY992" s="1308"/>
      <c r="AGZ992" s="1308"/>
      <c r="AHA992" s="1308"/>
      <c r="AHB992" s="1308"/>
      <c r="AHC992" s="1308"/>
      <c r="AHD992" s="1308"/>
      <c r="AHE992" s="1308"/>
      <c r="AHF992" s="1308"/>
      <c r="AHG992" s="1308"/>
      <c r="AHH992" s="1308"/>
      <c r="AHI992" s="1308"/>
      <c r="AHJ992" s="1308"/>
      <c r="AHK992" s="1308"/>
      <c r="AHL992" s="1308"/>
      <c r="AHM992" s="1308"/>
      <c r="AHN992" s="1308"/>
      <c r="AHO992" s="1308"/>
      <c r="AHP992" s="1308"/>
      <c r="AHQ992" s="1308"/>
      <c r="AHR992" s="1308"/>
      <c r="AHS992" s="1308"/>
      <c r="AHT992" s="1308"/>
      <c r="AHU992" s="1308"/>
      <c r="AHV992" s="1308"/>
      <c r="AHW992" s="1308"/>
      <c r="AHX992" s="1308"/>
      <c r="AHY992" s="1308"/>
      <c r="AHZ992" s="1308"/>
      <c r="AIA992" s="1308"/>
      <c r="AIB992" s="1308"/>
      <c r="AIC992" s="1308"/>
      <c r="AID992" s="1308"/>
      <c r="AIE992" s="1308"/>
      <c r="AIF992" s="1308"/>
      <c r="AIG992" s="1308"/>
      <c r="AIH992" s="1308"/>
      <c r="AII992" s="1308"/>
      <c r="AIJ992" s="1308"/>
      <c r="AIK992" s="1308"/>
      <c r="AIL992" s="1308"/>
      <c r="AIM992" s="1308"/>
      <c r="AIN992" s="1308"/>
      <c r="AIO992" s="1308"/>
      <c r="AIP992" s="1308"/>
      <c r="AIQ992" s="1308"/>
      <c r="AIR992" s="1308"/>
      <c r="AIS992" s="1308"/>
      <c r="AIT992" s="1308"/>
      <c r="AIU992" s="1308"/>
      <c r="AIV992" s="1308"/>
      <c r="AIW992" s="1308"/>
      <c r="AIX992" s="1308"/>
      <c r="AIY992" s="1308"/>
      <c r="AIZ992" s="1308"/>
      <c r="AJA992" s="1308"/>
      <c r="AJB992" s="1308"/>
      <c r="AJC992" s="1308"/>
      <c r="AJD992" s="1308"/>
      <c r="AJE992" s="1308"/>
      <c r="AJF992" s="1308"/>
      <c r="AJG992" s="1308"/>
      <c r="AJH992" s="1308"/>
      <c r="AJI992" s="1308"/>
      <c r="AJJ992" s="1308"/>
      <c r="AJK992" s="1308"/>
      <c r="AJL992" s="1308"/>
      <c r="AJM992" s="1308"/>
      <c r="AJN992" s="1308"/>
      <c r="AJO992" s="1308"/>
      <c r="AJP992" s="1308"/>
      <c r="AJQ992" s="1308"/>
      <c r="AJR992" s="1308"/>
      <c r="AJS992" s="1308"/>
      <c r="AJT992" s="1308"/>
      <c r="AJU992" s="1308"/>
      <c r="AJV992" s="1308"/>
      <c r="AJW992" s="1308"/>
      <c r="AJX992" s="1308"/>
      <c r="AJY992" s="1308"/>
      <c r="AJZ992" s="1308"/>
      <c r="AKA992" s="1308"/>
      <c r="AKB992" s="1308"/>
      <c r="AKC992" s="1308"/>
      <c r="AKD992" s="1308"/>
      <c r="AKE992" s="1308"/>
      <c r="AKF992" s="1308"/>
      <c r="AKG992" s="1308"/>
      <c r="AKH992" s="1308"/>
      <c r="AKI992" s="1308"/>
      <c r="AKJ992" s="1308"/>
      <c r="AKK992" s="1308"/>
      <c r="AKL992" s="1308"/>
      <c r="AKM992" s="1308"/>
      <c r="AKN992" s="1308"/>
      <c r="AKO992" s="1308"/>
      <c r="AKP992" s="1308"/>
      <c r="AKQ992" s="1308"/>
      <c r="AKR992" s="1308"/>
      <c r="AKS992" s="1308"/>
      <c r="AKT992" s="1308"/>
      <c r="AKU992" s="1308"/>
      <c r="AKV992" s="1308"/>
      <c r="AKW992" s="1308"/>
      <c r="AKX992" s="1308"/>
      <c r="AKY992" s="1308"/>
      <c r="AKZ992" s="1308"/>
      <c r="ALA992" s="1308"/>
      <c r="ALB992" s="1308"/>
      <c r="ALC992" s="1308"/>
      <c r="ALD992" s="1308"/>
      <c r="ALE992" s="1308"/>
      <c r="ALF992" s="1308"/>
      <c r="ALG992" s="1308"/>
      <c r="ALH992" s="1308"/>
      <c r="ALI992" s="1308"/>
      <c r="ALJ992" s="1308"/>
      <c r="ALK992" s="1308"/>
      <c r="ALL992" s="1308"/>
      <c r="ALM992" s="1308"/>
      <c r="ALN992" s="1308"/>
      <c r="ALO992" s="1308"/>
      <c r="ALP992" s="1308"/>
      <c r="ALQ992" s="1308"/>
      <c r="ALR992" s="1308"/>
      <c r="ALS992" s="1308"/>
      <c r="ALT992" s="1308"/>
      <c r="ALU992" s="1308"/>
      <c r="ALV992" s="1308"/>
      <c r="ALW992" s="1308"/>
      <c r="ALX992" s="1308"/>
      <c r="ALY992" s="1308"/>
      <c r="ALZ992" s="1308"/>
      <c r="AMA992" s="1308"/>
      <c r="AMB992" s="1308"/>
      <c r="AMC992" s="1308"/>
      <c r="AMD992" s="1308"/>
      <c r="AME992" s="1308"/>
      <c r="AMF992" s="1308"/>
      <c r="AMG992" s="1308"/>
      <c r="AMH992" s="1308"/>
      <c r="AMI992" s="1308"/>
      <c r="AMJ992" s="1308"/>
      <c r="AMK992" s="1308"/>
      <c r="AML992" s="1308"/>
      <c r="AMM992" s="1308"/>
      <c r="AMN992" s="1308"/>
      <c r="AMO992" s="1308"/>
      <c r="AMP992" s="1308"/>
      <c r="AMQ992" s="1308"/>
      <c r="AMR992" s="1308"/>
      <c r="AMS992" s="1308"/>
      <c r="AMT992" s="1308"/>
      <c r="AMU992" s="1308"/>
      <c r="AMV992" s="1308"/>
      <c r="AMW992" s="1308"/>
      <c r="AMX992" s="1308"/>
      <c r="AMY992" s="1308"/>
      <c r="AMZ992" s="1308"/>
      <c r="ANA992" s="1308"/>
      <c r="ANB992" s="1308"/>
      <c r="ANC992" s="1308"/>
      <c r="AND992" s="1308"/>
      <c r="ANE992" s="1308"/>
      <c r="ANF992" s="1308"/>
      <c r="ANG992" s="1308"/>
      <c r="ANH992" s="1308"/>
      <c r="ANI992" s="1308"/>
      <c r="ANJ992" s="1308"/>
      <c r="ANK992" s="1308"/>
      <c r="ANL992" s="1308"/>
      <c r="ANM992" s="1308"/>
      <c r="ANN992" s="1308"/>
      <c r="ANO992" s="1308"/>
      <c r="ANP992" s="1308"/>
      <c r="ANQ992" s="1308"/>
      <c r="ANR992" s="1308"/>
      <c r="ANS992" s="1308"/>
      <c r="ANT992" s="1308"/>
      <c r="ANU992" s="1308"/>
      <c r="ANV992" s="1308"/>
      <c r="ANW992" s="1308"/>
      <c r="ANX992" s="1308"/>
      <c r="ANY992" s="1308"/>
      <c r="ANZ992" s="1308"/>
      <c r="AOA992" s="1308"/>
      <c r="AOB992" s="1308"/>
      <c r="AOC992" s="1308"/>
      <c r="AOD992" s="1308"/>
      <c r="AOE992" s="1308"/>
      <c r="AOF992" s="1308"/>
      <c r="AOG992" s="1308"/>
      <c r="AOH992" s="1308"/>
      <c r="AOI992" s="1308"/>
      <c r="AOJ992" s="1308"/>
      <c r="AOK992" s="1308"/>
      <c r="AOL992" s="1308"/>
      <c r="AOM992" s="1308"/>
      <c r="AON992" s="1308"/>
      <c r="AOO992" s="1308"/>
      <c r="AOP992" s="1308"/>
      <c r="AOQ992" s="1308"/>
      <c r="AOR992" s="1308"/>
      <c r="AOS992" s="1308"/>
      <c r="AOT992" s="1308"/>
      <c r="AOU992" s="1308"/>
      <c r="AOV992" s="1308"/>
      <c r="AOW992" s="1308"/>
      <c r="AOX992" s="1308"/>
      <c r="AOY992" s="1308"/>
      <c r="AOZ992" s="1308"/>
      <c r="APA992" s="1308"/>
      <c r="APB992" s="1308"/>
      <c r="APC992" s="1308"/>
      <c r="APD992" s="1308"/>
      <c r="APE992" s="1308"/>
      <c r="APF992" s="1308"/>
      <c r="APG992" s="1308"/>
      <c r="APH992" s="1308"/>
      <c r="API992" s="1308"/>
      <c r="APJ992" s="1308"/>
      <c r="APK992" s="1308"/>
      <c r="APL992" s="1308"/>
      <c r="APM992" s="1308"/>
      <c r="APN992" s="1308"/>
      <c r="APO992" s="1308"/>
      <c r="APP992" s="1308"/>
      <c r="APQ992" s="1308"/>
      <c r="APR992" s="1308"/>
      <c r="APS992" s="1308"/>
      <c r="APT992" s="1308"/>
      <c r="APU992" s="1308"/>
      <c r="APV992" s="1308"/>
      <c r="APW992" s="1308"/>
      <c r="APX992" s="1308"/>
      <c r="APY992" s="1308"/>
      <c r="APZ992" s="1308"/>
      <c r="AQA992" s="1308"/>
      <c r="AQB992" s="1308"/>
      <c r="AQC992" s="1308"/>
      <c r="AQD992" s="1308"/>
      <c r="AQE992" s="1308"/>
      <c r="AQF992" s="1308"/>
      <c r="AQG992" s="1308"/>
      <c r="AQH992" s="1308"/>
      <c r="AQI992" s="1308"/>
      <c r="AQJ992" s="1308"/>
      <c r="AQK992" s="1308"/>
      <c r="AQL992" s="1308"/>
      <c r="AQM992" s="1308"/>
      <c r="AQN992" s="1308"/>
      <c r="AQO992" s="1308"/>
      <c r="AQP992" s="1308"/>
      <c r="AQQ992" s="1308"/>
      <c r="AQR992" s="1308"/>
      <c r="AQS992" s="1308"/>
      <c r="AQT992" s="1308"/>
      <c r="AQU992" s="1308"/>
      <c r="AQV992" s="1308"/>
      <c r="AQW992" s="1308"/>
      <c r="AQX992" s="1308"/>
      <c r="AQY992" s="1308"/>
      <c r="AQZ992" s="1308"/>
      <c r="ARA992" s="1308"/>
      <c r="ARB992" s="1308"/>
      <c r="ARC992" s="1308"/>
      <c r="ARD992" s="1308"/>
      <c r="ARE992" s="1308"/>
      <c r="ARF992" s="1308"/>
      <c r="ARG992" s="1308"/>
      <c r="ARH992" s="1308"/>
      <c r="ARI992" s="1308"/>
      <c r="ARJ992" s="1308"/>
      <c r="ARK992" s="1308"/>
      <c r="ARL992" s="1308"/>
      <c r="ARM992" s="1308"/>
      <c r="ARN992" s="1308"/>
      <c r="ARO992" s="1308"/>
      <c r="ARP992" s="1308"/>
      <c r="ARQ992" s="1308"/>
      <c r="ARR992" s="1308"/>
      <c r="ARS992" s="1308"/>
      <c r="ART992" s="1308"/>
      <c r="ARU992" s="1308"/>
      <c r="ARV992" s="1308"/>
      <c r="ARW992" s="1308"/>
      <c r="ARX992" s="1308"/>
      <c r="ARY992" s="1308"/>
      <c r="ARZ992" s="1308"/>
      <c r="ASA992" s="1308"/>
      <c r="ASB992" s="1308"/>
      <c r="ASC992" s="1308"/>
      <c r="ASD992" s="1308"/>
      <c r="ASE992" s="1308"/>
      <c r="ASF992" s="1308"/>
      <c r="ASG992" s="1308"/>
      <c r="ASH992" s="1308"/>
      <c r="ASI992" s="1308"/>
      <c r="ASJ992" s="1308"/>
      <c r="ASK992" s="1308"/>
      <c r="ASL992" s="1308"/>
      <c r="ASM992" s="1308"/>
      <c r="ASN992" s="1308"/>
      <c r="ASO992" s="1308"/>
      <c r="ASP992" s="1308"/>
      <c r="ASQ992" s="1308"/>
      <c r="ASR992" s="1308"/>
      <c r="ASS992" s="1308"/>
      <c r="AST992" s="1308"/>
      <c r="ASU992" s="1308"/>
      <c r="ASV992" s="1308"/>
      <c r="ASW992" s="1308"/>
      <c r="ASX992" s="1308"/>
      <c r="ASY992" s="1308"/>
      <c r="ASZ992" s="1308"/>
      <c r="ATA992" s="1308"/>
      <c r="ATB992" s="1308"/>
      <c r="ATC992" s="1308"/>
      <c r="ATD992" s="1308"/>
      <c r="ATE992" s="1308"/>
      <c r="ATF992" s="1308"/>
      <c r="ATG992" s="1308"/>
      <c r="ATH992" s="1308"/>
      <c r="ATI992" s="1308"/>
      <c r="ATJ992" s="1308"/>
      <c r="ATK992" s="1308"/>
      <c r="ATL992" s="1308"/>
      <c r="ATM992" s="1308"/>
      <c r="ATN992" s="1308"/>
      <c r="ATO992" s="1308"/>
      <c r="ATP992" s="1308"/>
      <c r="ATQ992" s="1308"/>
      <c r="ATR992" s="1308"/>
      <c r="ATS992" s="1308"/>
      <c r="ATT992" s="1308"/>
      <c r="ATU992" s="1308"/>
      <c r="ATV992" s="1308"/>
      <c r="ATW992" s="1308"/>
      <c r="ATX992" s="1308"/>
      <c r="ATY992" s="1308"/>
      <c r="ATZ992" s="1308"/>
      <c r="AUA992" s="1308"/>
      <c r="AUB992" s="1308"/>
      <c r="AUC992" s="1308"/>
      <c r="AUD992" s="1308"/>
      <c r="AUE992" s="1308"/>
      <c r="AUF992" s="1308"/>
      <c r="AUG992" s="1308"/>
      <c r="AUH992" s="1308"/>
      <c r="AUI992" s="1308"/>
      <c r="AUJ992" s="1308"/>
      <c r="AUK992" s="1308"/>
      <c r="AUL992" s="1308"/>
      <c r="AUM992" s="1308"/>
      <c r="AUN992" s="1308"/>
      <c r="AUO992" s="1308"/>
      <c r="AUP992" s="1308"/>
      <c r="AUQ992" s="1308"/>
      <c r="AUR992" s="1308"/>
      <c r="AUS992" s="1308"/>
      <c r="AUT992" s="1308"/>
      <c r="AUU992" s="1308"/>
      <c r="AUV992" s="1308"/>
      <c r="AUW992" s="1308"/>
      <c r="AUX992" s="1308"/>
      <c r="AUY992" s="1308"/>
      <c r="AUZ992" s="1308"/>
      <c r="AVA992" s="1308"/>
      <c r="AVB992" s="1308"/>
      <c r="AVC992" s="1308"/>
      <c r="AVD992" s="1308"/>
      <c r="AVE992" s="1308"/>
      <c r="AVF992" s="1308"/>
      <c r="AVG992" s="1308"/>
      <c r="AVH992" s="1308"/>
      <c r="AVI992" s="1308"/>
      <c r="AVJ992" s="1308"/>
      <c r="AVK992" s="1308"/>
      <c r="AVL992" s="1308"/>
      <c r="AVM992" s="1308"/>
      <c r="AVN992" s="1308"/>
      <c r="AVO992" s="1308"/>
      <c r="AVP992" s="1308"/>
      <c r="AVQ992" s="1308"/>
      <c r="AVR992" s="1308"/>
      <c r="AVS992" s="1308"/>
      <c r="AVT992" s="1308"/>
      <c r="AVU992" s="1308"/>
      <c r="AVV992" s="1308"/>
      <c r="AVW992" s="1308"/>
      <c r="AVX992" s="1308"/>
      <c r="AVY992" s="1308"/>
      <c r="AVZ992" s="1308"/>
      <c r="AWA992" s="1308"/>
      <c r="AWB992" s="1308"/>
      <c r="AWC992" s="1308"/>
      <c r="AWD992" s="1308"/>
      <c r="AWE992" s="1308"/>
      <c r="AWF992" s="1308"/>
      <c r="AWG992" s="1308"/>
      <c r="AWH992" s="1308"/>
      <c r="AWI992" s="1308"/>
      <c r="AWJ992" s="1308"/>
      <c r="AWK992" s="1308"/>
      <c r="AWL992" s="1308"/>
      <c r="AWM992" s="1308"/>
      <c r="AWN992" s="1308"/>
      <c r="AWO992" s="1308"/>
      <c r="AWP992" s="1308"/>
      <c r="AWQ992" s="1308"/>
      <c r="AWR992" s="1308"/>
      <c r="AWS992" s="1308"/>
      <c r="AWT992" s="1308"/>
      <c r="AWU992" s="1308"/>
      <c r="AWV992" s="1308"/>
      <c r="AWW992" s="1308"/>
      <c r="AWX992" s="1308"/>
      <c r="AWY992" s="1308"/>
      <c r="AWZ992" s="1308"/>
      <c r="AXA992" s="1308"/>
      <c r="AXB992" s="1308"/>
      <c r="AXC992" s="1308"/>
      <c r="AXD992" s="1308"/>
      <c r="AXE992" s="1308"/>
      <c r="AXF992" s="1308"/>
      <c r="AXG992" s="1308"/>
      <c r="AXH992" s="1308"/>
      <c r="AXI992" s="1308"/>
      <c r="AXJ992" s="1308"/>
      <c r="AXK992" s="1308"/>
      <c r="AXL992" s="1308"/>
      <c r="AXM992" s="1308"/>
      <c r="AXN992" s="1308"/>
      <c r="AXO992" s="1308"/>
      <c r="AXP992" s="1308"/>
      <c r="AXQ992" s="1308"/>
      <c r="AXR992" s="1308"/>
      <c r="AXS992" s="1308"/>
      <c r="AXT992" s="1308"/>
      <c r="AXU992" s="1308"/>
      <c r="AXV992" s="1308"/>
      <c r="AXW992" s="1308"/>
      <c r="AXX992" s="1308"/>
      <c r="AXY992" s="1308"/>
      <c r="AXZ992" s="1308"/>
      <c r="AYA992" s="1308"/>
      <c r="AYB992" s="1308"/>
      <c r="AYC992" s="1308"/>
      <c r="AYD992" s="1308"/>
      <c r="AYE992" s="1308"/>
      <c r="AYF992" s="1308"/>
      <c r="AYG992" s="1308"/>
      <c r="AYH992" s="1308"/>
      <c r="AYI992" s="1308"/>
      <c r="AYJ992" s="1308"/>
      <c r="AYK992" s="1308"/>
      <c r="AYL992" s="1308"/>
      <c r="AYM992" s="1308"/>
      <c r="AYN992" s="1308"/>
      <c r="AYO992" s="1308"/>
      <c r="AYP992" s="1308"/>
      <c r="AYQ992" s="1308"/>
      <c r="AYR992" s="1308"/>
      <c r="AYS992" s="1308"/>
      <c r="AYT992" s="1308"/>
      <c r="AYU992" s="1308"/>
      <c r="AYV992" s="1308"/>
      <c r="AYW992" s="1308"/>
      <c r="AYX992" s="1308"/>
      <c r="AYY992" s="1308"/>
      <c r="AYZ992" s="1308"/>
      <c r="AZA992" s="1308"/>
      <c r="AZB992" s="1308"/>
      <c r="AZC992" s="1308"/>
      <c r="AZD992" s="1308"/>
      <c r="AZE992" s="1308"/>
      <c r="AZF992" s="1308"/>
      <c r="AZG992" s="1308"/>
      <c r="AZH992" s="1308"/>
      <c r="AZI992" s="1308"/>
      <c r="AZJ992" s="1308"/>
      <c r="AZK992" s="1308"/>
      <c r="AZL992" s="1308"/>
      <c r="AZM992" s="1308"/>
      <c r="AZN992" s="1308"/>
      <c r="AZO992" s="1308"/>
      <c r="AZP992" s="1308"/>
      <c r="AZQ992" s="1308"/>
      <c r="AZR992" s="1308"/>
      <c r="AZS992" s="1308"/>
      <c r="AZT992" s="1308"/>
      <c r="AZU992" s="1308"/>
      <c r="AZV992" s="1308"/>
      <c r="AZW992" s="1308"/>
      <c r="AZX992" s="1308"/>
      <c r="AZY992" s="1308"/>
      <c r="AZZ992" s="1308"/>
      <c r="BAA992" s="1308"/>
      <c r="BAB992" s="1308"/>
      <c r="BAC992" s="1308"/>
      <c r="BAD992" s="1308"/>
      <c r="BAE992" s="1308"/>
      <c r="BAF992" s="1308"/>
      <c r="BAG992" s="1308"/>
      <c r="BAH992" s="1308"/>
      <c r="BAI992" s="1308"/>
      <c r="BAJ992" s="1308"/>
      <c r="BAK992" s="1308"/>
      <c r="BAL992" s="1308"/>
      <c r="BAM992" s="1308"/>
      <c r="BAN992" s="1308"/>
      <c r="BAO992" s="1308"/>
      <c r="BAP992" s="1308"/>
      <c r="BAQ992" s="1308"/>
      <c r="BAR992" s="1308"/>
      <c r="BAS992" s="1308"/>
      <c r="BAT992" s="1308"/>
      <c r="BAU992" s="1308"/>
      <c r="BAV992" s="1308"/>
      <c r="BAW992" s="1308"/>
      <c r="BAX992" s="1308"/>
      <c r="BAY992" s="1308"/>
      <c r="BAZ992" s="1308"/>
      <c r="BBA992" s="1308"/>
      <c r="BBB992" s="1308"/>
      <c r="BBC992" s="1308"/>
      <c r="BBD992" s="1308"/>
      <c r="BBE992" s="1308"/>
      <c r="BBF992" s="1308"/>
      <c r="BBG992" s="1308"/>
      <c r="BBH992" s="1308"/>
      <c r="BBI992" s="1308"/>
      <c r="BBJ992" s="1308"/>
      <c r="BBK992" s="1308"/>
      <c r="BBL992" s="1308"/>
      <c r="BBM992" s="1308"/>
      <c r="BBN992" s="1308"/>
      <c r="BBO992" s="1308"/>
      <c r="BBP992" s="1308"/>
      <c r="BBQ992" s="1308"/>
      <c r="BBR992" s="1308"/>
      <c r="BBS992" s="1308"/>
      <c r="BBT992" s="1308"/>
      <c r="BBU992" s="1308"/>
      <c r="BBV992" s="1308"/>
      <c r="BBW992" s="1308"/>
      <c r="BBX992" s="1308"/>
      <c r="BBY992" s="1308"/>
      <c r="BBZ992" s="1308"/>
      <c r="BCA992" s="1308"/>
      <c r="BCB992" s="1308"/>
      <c r="BCC992" s="1308"/>
      <c r="BCD992" s="1308"/>
      <c r="BCE992" s="1308"/>
      <c r="BCF992" s="1308"/>
      <c r="BCG992" s="1308"/>
      <c r="BCH992" s="1308"/>
      <c r="BCI992" s="1308"/>
      <c r="BCJ992" s="1308"/>
      <c r="BCK992" s="1308"/>
      <c r="BCL992" s="1308"/>
      <c r="BCM992" s="1308"/>
      <c r="BCN992" s="1308"/>
      <c r="BCO992" s="1308"/>
      <c r="BCP992" s="1308"/>
      <c r="BCQ992" s="1308"/>
      <c r="BCR992" s="1308"/>
      <c r="BCS992" s="1308"/>
      <c r="BCT992" s="1308"/>
      <c r="BCU992" s="1308"/>
      <c r="BCV992" s="1308"/>
      <c r="BCW992" s="1308"/>
      <c r="BCX992" s="1308"/>
      <c r="BCY992" s="1308"/>
      <c r="BCZ992" s="1308"/>
      <c r="BDA992" s="1308"/>
      <c r="BDB992" s="1308"/>
      <c r="BDC992" s="1308"/>
      <c r="BDD992" s="1308"/>
      <c r="BDE992" s="1308"/>
      <c r="BDF992" s="1308"/>
      <c r="BDG992" s="1308"/>
      <c r="BDH992" s="1308"/>
      <c r="BDI992" s="1308"/>
      <c r="BDJ992" s="1308"/>
      <c r="BDK992" s="1308"/>
      <c r="BDL992" s="1308"/>
      <c r="BDM992" s="1308"/>
      <c r="BDN992" s="1308"/>
      <c r="BDO992" s="1308"/>
      <c r="BDP992" s="1308"/>
      <c r="BDQ992" s="1308"/>
      <c r="BDR992" s="1308"/>
      <c r="BDS992" s="1308"/>
      <c r="BDT992" s="1308"/>
      <c r="BDU992" s="1308"/>
      <c r="BDV992" s="1308"/>
      <c r="BDW992" s="1308"/>
      <c r="BDX992" s="1308"/>
      <c r="BDY992" s="1308"/>
      <c r="BDZ992" s="1308"/>
      <c r="BEA992" s="1308"/>
      <c r="BEB992" s="1308"/>
      <c r="BEC992" s="1308"/>
      <c r="BED992" s="1308"/>
      <c r="BEE992" s="1308"/>
      <c r="BEF992" s="1308"/>
      <c r="BEG992" s="1308"/>
      <c r="BEH992" s="1308"/>
      <c r="BEI992" s="1308"/>
      <c r="BEJ992" s="1308"/>
      <c r="BEK992" s="1308"/>
      <c r="BEL992" s="1308"/>
      <c r="BEM992" s="1308"/>
      <c r="BEN992" s="1308"/>
      <c r="BEO992" s="1308"/>
      <c r="BEP992" s="1308"/>
      <c r="BEQ992" s="1308"/>
      <c r="BER992" s="1308"/>
      <c r="BES992" s="1308"/>
      <c r="BET992" s="1308"/>
      <c r="BEU992" s="1308"/>
      <c r="BEV992" s="1308"/>
      <c r="BEW992" s="1308"/>
      <c r="BEX992" s="1308"/>
      <c r="BEY992" s="1308"/>
      <c r="BEZ992" s="1308"/>
      <c r="BFA992" s="1308"/>
      <c r="BFB992" s="1308"/>
      <c r="BFC992" s="1308"/>
      <c r="BFD992" s="1308"/>
      <c r="BFE992" s="1308"/>
      <c r="BFF992" s="1308"/>
      <c r="BFG992" s="1308"/>
      <c r="BFH992" s="1308"/>
      <c r="BFI992" s="1308"/>
      <c r="BFJ992" s="1308"/>
      <c r="BFK992" s="1308"/>
      <c r="BFL992" s="1308"/>
      <c r="BFM992" s="1308"/>
      <c r="BFN992" s="1308"/>
      <c r="BFO992" s="1308"/>
      <c r="BFP992" s="1308"/>
      <c r="BFQ992" s="1308"/>
      <c r="BFR992" s="1308"/>
      <c r="BFS992" s="1308"/>
      <c r="BFT992" s="1308"/>
      <c r="BFU992" s="1308"/>
      <c r="BFV992" s="1308"/>
      <c r="BFW992" s="1308"/>
      <c r="BFX992" s="1308"/>
      <c r="BFY992" s="1308"/>
      <c r="BFZ992" s="1308"/>
      <c r="BGA992" s="1308"/>
      <c r="BGB992" s="1308"/>
      <c r="BGC992" s="1308"/>
      <c r="BGD992" s="1308"/>
      <c r="BGE992" s="1308"/>
      <c r="BGF992" s="1308"/>
      <c r="BGG992" s="1308"/>
      <c r="BGH992" s="1308"/>
      <c r="BGI992" s="1308"/>
      <c r="BGJ992" s="1308"/>
      <c r="BGK992" s="1308"/>
      <c r="BGL992" s="1308"/>
      <c r="BGM992" s="1308"/>
      <c r="BGN992" s="1308"/>
      <c r="BGO992" s="1308"/>
      <c r="BGP992" s="1308"/>
      <c r="BGQ992" s="1308"/>
      <c r="BGR992" s="1308"/>
      <c r="BGS992" s="1308"/>
      <c r="BGT992" s="1308"/>
      <c r="BGU992" s="1308"/>
      <c r="BGV992" s="1308"/>
      <c r="BGW992" s="1308"/>
      <c r="BGX992" s="1308"/>
      <c r="BGY992" s="1308"/>
      <c r="BGZ992" s="1308"/>
      <c r="BHA992" s="1308"/>
      <c r="BHB992" s="1308"/>
      <c r="BHC992" s="1308"/>
      <c r="BHD992" s="1308"/>
      <c r="BHE992" s="1308"/>
      <c r="BHF992" s="1308"/>
      <c r="BHG992" s="1308"/>
      <c r="BHH992" s="1308"/>
      <c r="BHI992" s="1308"/>
      <c r="BHJ992" s="1308"/>
      <c r="BHK992" s="1308"/>
      <c r="BHL992" s="1308"/>
      <c r="BHM992" s="1308"/>
      <c r="BHN992" s="1308"/>
      <c r="BHO992" s="1308"/>
      <c r="BHP992" s="1308"/>
      <c r="BHQ992" s="1308"/>
      <c r="BHR992" s="1308"/>
      <c r="BHS992" s="1308"/>
      <c r="BHT992" s="1308"/>
      <c r="BHU992" s="1308"/>
      <c r="BHV992" s="1308"/>
      <c r="BHW992" s="1308"/>
      <c r="BHX992" s="1308"/>
      <c r="BHY992" s="1308"/>
      <c r="BHZ992" s="1308"/>
      <c r="BIA992" s="1308"/>
      <c r="BIB992" s="1308"/>
      <c r="BIC992" s="1308"/>
      <c r="BID992" s="1308"/>
      <c r="BIE992" s="1308"/>
      <c r="BIF992" s="1308"/>
      <c r="BIG992" s="1308"/>
      <c r="BIH992" s="1308"/>
      <c r="BII992" s="1308"/>
      <c r="BIJ992" s="1308"/>
      <c r="BIK992" s="1308"/>
      <c r="BIL992" s="1308"/>
      <c r="BIM992" s="1308"/>
      <c r="BIN992" s="1308"/>
      <c r="BIO992" s="1308"/>
      <c r="BIP992" s="1308"/>
      <c r="BIQ992" s="1308"/>
      <c r="BIR992" s="1308"/>
      <c r="BIS992" s="1308"/>
      <c r="BIT992" s="1308"/>
      <c r="BIU992" s="1308"/>
      <c r="BIV992" s="1308"/>
      <c r="BIW992" s="1308"/>
      <c r="BIX992" s="1308"/>
      <c r="BIY992" s="1308"/>
      <c r="BIZ992" s="1308"/>
      <c r="BJA992" s="1308"/>
      <c r="BJB992" s="1308"/>
      <c r="BJC992" s="1308"/>
      <c r="BJD992" s="1308"/>
      <c r="BJE992" s="1308"/>
      <c r="BJF992" s="1308"/>
      <c r="BJG992" s="1308"/>
      <c r="BJH992" s="1308"/>
      <c r="BJI992" s="1308"/>
      <c r="BJJ992" s="1308"/>
      <c r="BJK992" s="1308"/>
      <c r="BJL992" s="1308"/>
      <c r="BJM992" s="1308"/>
      <c r="BJN992" s="1308"/>
      <c r="BJO992" s="1308"/>
      <c r="BJP992" s="1308"/>
      <c r="BJQ992" s="1308"/>
      <c r="BJR992" s="1308"/>
      <c r="BJS992" s="1308"/>
      <c r="BJT992" s="1308"/>
      <c r="BJU992" s="1308"/>
      <c r="BJV992" s="1308"/>
      <c r="BJW992" s="1308"/>
      <c r="BJX992" s="1308"/>
      <c r="BJY992" s="1308"/>
      <c r="BJZ992" s="1308"/>
      <c r="BKA992" s="1308"/>
      <c r="BKB992" s="1308"/>
      <c r="BKC992" s="1308"/>
      <c r="BKD992" s="1308"/>
      <c r="BKE992" s="1308"/>
      <c r="BKF992" s="1308"/>
      <c r="BKG992" s="1308"/>
      <c r="BKH992" s="1308"/>
      <c r="BKI992" s="1308"/>
      <c r="BKJ992" s="1308"/>
      <c r="BKK992" s="1308"/>
      <c r="BKL992" s="1308"/>
      <c r="BKM992" s="1308"/>
      <c r="BKN992" s="1308"/>
      <c r="BKO992" s="1308"/>
      <c r="BKP992" s="1308"/>
      <c r="BKQ992" s="1308"/>
      <c r="BKR992" s="1308"/>
      <c r="BKS992" s="1308"/>
      <c r="BKT992" s="1308"/>
      <c r="BKU992" s="1308"/>
      <c r="BKV992" s="1308"/>
      <c r="BKW992" s="1308"/>
      <c r="BKX992" s="1308"/>
      <c r="BKY992" s="1308"/>
      <c r="BKZ992" s="1308"/>
      <c r="BLA992" s="1308"/>
      <c r="BLB992" s="1308"/>
      <c r="BLC992" s="1308"/>
      <c r="BLD992" s="1308"/>
      <c r="BLE992" s="1308"/>
      <c r="BLF992" s="1308"/>
      <c r="BLG992" s="1308"/>
      <c r="BLH992" s="1308"/>
      <c r="BLI992" s="1308"/>
      <c r="BLJ992" s="1308"/>
      <c r="BLK992" s="1308"/>
      <c r="BLL992" s="1308"/>
      <c r="BLM992" s="1308"/>
      <c r="BLN992" s="1308"/>
      <c r="BLO992" s="1308"/>
      <c r="BLP992" s="1308"/>
      <c r="BLQ992" s="1308"/>
      <c r="BLR992" s="1308"/>
      <c r="BLS992" s="1308"/>
      <c r="BLT992" s="1308"/>
      <c r="BLU992" s="1308"/>
      <c r="BLV992" s="1308"/>
      <c r="BLW992" s="1308"/>
      <c r="BLX992" s="1308"/>
      <c r="BLY992" s="1308"/>
      <c r="BLZ992" s="1308"/>
      <c r="BMA992" s="1308"/>
      <c r="BMB992" s="1308"/>
      <c r="BMC992" s="1308"/>
      <c r="BMD992" s="1308"/>
      <c r="BME992" s="1308"/>
      <c r="BMF992" s="1308"/>
      <c r="BMG992" s="1308"/>
      <c r="BMH992" s="1308"/>
      <c r="BMI992" s="1308"/>
      <c r="BMJ992" s="1308"/>
      <c r="BMK992" s="1308"/>
      <c r="BML992" s="1308"/>
      <c r="BMM992" s="1308"/>
      <c r="BMN992" s="1308"/>
      <c r="BMO992" s="1308"/>
      <c r="BMP992" s="1308"/>
      <c r="BMQ992" s="1308"/>
      <c r="BMR992" s="1308"/>
      <c r="BMS992" s="1308"/>
      <c r="BMT992" s="1308"/>
      <c r="BMU992" s="1308"/>
      <c r="BMV992" s="1308"/>
      <c r="BMW992" s="1308"/>
      <c r="BMX992" s="1308"/>
      <c r="BMY992" s="1308"/>
      <c r="BMZ992" s="1308"/>
      <c r="BNA992" s="1308"/>
      <c r="BNB992" s="1308"/>
      <c r="BNC992" s="1308"/>
      <c r="BND992" s="1308"/>
      <c r="BNE992" s="1308"/>
      <c r="BNF992" s="1308"/>
      <c r="BNG992" s="1308"/>
      <c r="BNH992" s="1308"/>
      <c r="BNI992" s="1308"/>
      <c r="BNJ992" s="1308"/>
      <c r="BNK992" s="1308"/>
      <c r="BNL992" s="1308"/>
      <c r="BNM992" s="1308"/>
      <c r="BNN992" s="1308"/>
      <c r="BNO992" s="1308"/>
      <c r="BNP992" s="1308"/>
      <c r="BNQ992" s="1308"/>
      <c r="BNR992" s="1308"/>
      <c r="BNS992" s="1308"/>
      <c r="BNT992" s="1308"/>
      <c r="BNU992" s="1308"/>
      <c r="BNV992" s="1308"/>
      <c r="BNW992" s="1308"/>
      <c r="BNX992" s="1308"/>
      <c r="BNY992" s="1308"/>
      <c r="BNZ992" s="1308"/>
      <c r="BOA992" s="1308"/>
      <c r="BOB992" s="1308"/>
      <c r="BOC992" s="1308"/>
      <c r="BOD992" s="1308"/>
      <c r="BOE992" s="1308"/>
      <c r="BOF992" s="1308"/>
      <c r="BOG992" s="1308"/>
      <c r="BOH992" s="1308"/>
      <c r="BOI992" s="1308"/>
      <c r="BOJ992" s="1308"/>
      <c r="BOK992" s="1308"/>
      <c r="BOL992" s="1308"/>
      <c r="BOM992" s="1308"/>
      <c r="BON992" s="1308"/>
      <c r="BOO992" s="1308"/>
      <c r="BOP992" s="1308"/>
      <c r="BOQ992" s="1308"/>
      <c r="BOR992" s="1308"/>
      <c r="BOS992" s="1308"/>
      <c r="BOT992" s="1308"/>
      <c r="BOU992" s="1308"/>
      <c r="BOV992" s="1308"/>
      <c r="BOW992" s="1308"/>
      <c r="BOX992" s="1308"/>
      <c r="BOY992" s="1308"/>
      <c r="BOZ992" s="1308"/>
      <c r="BPA992" s="1308"/>
      <c r="BPB992" s="1308"/>
      <c r="BPC992" s="1308"/>
      <c r="BPD992" s="1308"/>
      <c r="BPE992" s="1308"/>
      <c r="BPF992" s="1308"/>
      <c r="BPG992" s="1308"/>
      <c r="BPH992" s="1308"/>
      <c r="BPI992" s="1308"/>
      <c r="BPJ992" s="1308"/>
      <c r="BPK992" s="1308"/>
      <c r="BPL992" s="1308"/>
      <c r="BPM992" s="1308"/>
      <c r="BPN992" s="1308"/>
      <c r="BPO992" s="1308"/>
      <c r="BPP992" s="1308"/>
      <c r="BPQ992" s="1308"/>
      <c r="BPR992" s="1308"/>
      <c r="BPS992" s="1308"/>
      <c r="BPT992" s="1308"/>
      <c r="BPU992" s="1308"/>
      <c r="BPV992" s="1308"/>
      <c r="BPW992" s="1308"/>
      <c r="BPX992" s="1308"/>
      <c r="BPY992" s="1308"/>
      <c r="BPZ992" s="1308"/>
      <c r="BQA992" s="1308"/>
      <c r="BQB992" s="1308"/>
      <c r="BQC992" s="1308"/>
      <c r="BQD992" s="1308"/>
      <c r="BQE992" s="1308"/>
      <c r="BQF992" s="1308"/>
      <c r="BQG992" s="1308"/>
      <c r="BQH992" s="1308"/>
      <c r="BQI992" s="1308"/>
      <c r="BQJ992" s="1308"/>
      <c r="BQK992" s="1308"/>
      <c r="BQL992" s="1308"/>
      <c r="BQM992" s="1308"/>
      <c r="BQN992" s="1308"/>
      <c r="BQO992" s="1308"/>
      <c r="BQP992" s="1308"/>
      <c r="BQQ992" s="1308"/>
      <c r="BQR992" s="1308"/>
      <c r="BQS992" s="1308"/>
      <c r="BQT992" s="1308"/>
      <c r="BQU992" s="1308"/>
      <c r="BQV992" s="1308"/>
      <c r="BQW992" s="1308"/>
      <c r="BQX992" s="1308"/>
      <c r="BQY992" s="1308"/>
      <c r="BQZ992" s="1308"/>
      <c r="BRA992" s="1308"/>
      <c r="BRB992" s="1308"/>
      <c r="BRC992" s="1308"/>
      <c r="BRD992" s="1308"/>
      <c r="BRE992" s="1308"/>
      <c r="BRF992" s="1308"/>
      <c r="BRG992" s="1308"/>
      <c r="BRH992" s="1308"/>
      <c r="BRI992" s="1308"/>
      <c r="BRJ992" s="1308"/>
      <c r="BRK992" s="1308"/>
      <c r="BRL992" s="1308"/>
      <c r="BRM992" s="1308"/>
      <c r="BRN992" s="1308"/>
      <c r="BRO992" s="1308"/>
      <c r="BRP992" s="1308"/>
      <c r="BRQ992" s="1308"/>
      <c r="BRR992" s="1308"/>
      <c r="BRS992" s="1308"/>
      <c r="BRT992" s="1308"/>
      <c r="BRU992" s="1308"/>
      <c r="BRV992" s="1308"/>
      <c r="BRW992" s="1308"/>
      <c r="BRX992" s="1308"/>
      <c r="BRY992" s="1308"/>
      <c r="BRZ992" s="1308"/>
      <c r="BSA992" s="1308"/>
      <c r="BSB992" s="1308"/>
      <c r="BSC992" s="1308"/>
      <c r="BSD992" s="1308"/>
      <c r="BSE992" s="1308"/>
      <c r="BSF992" s="1308"/>
      <c r="BSG992" s="1308"/>
      <c r="BSH992" s="1308"/>
      <c r="BSI992" s="1308"/>
      <c r="BSJ992" s="1308"/>
      <c r="BSK992" s="1308"/>
      <c r="BSL992" s="1308"/>
      <c r="BSM992" s="1308"/>
      <c r="BSN992" s="1308"/>
      <c r="BSO992" s="1308"/>
      <c r="BSP992" s="1308"/>
      <c r="BSQ992" s="1308"/>
      <c r="BSR992" s="1308"/>
      <c r="BSS992" s="1308"/>
      <c r="BST992" s="1308"/>
      <c r="BSU992" s="1308"/>
      <c r="BSV992" s="1308"/>
      <c r="BSW992" s="1308"/>
      <c r="BSX992" s="1308"/>
      <c r="BSY992" s="1308"/>
      <c r="BSZ992" s="1308"/>
      <c r="BTA992" s="1308"/>
      <c r="BTB992" s="1308"/>
      <c r="BTC992" s="1308"/>
      <c r="BTD992" s="1308"/>
      <c r="BTE992" s="1308"/>
      <c r="BTF992" s="1308"/>
      <c r="BTG992" s="1308"/>
      <c r="BTH992" s="1308"/>
      <c r="BTI992" s="1308"/>
      <c r="BTJ992" s="1308"/>
      <c r="BTK992" s="1308"/>
      <c r="BTL992" s="1308"/>
      <c r="BTM992" s="1308"/>
      <c r="BTN992" s="1308"/>
      <c r="BTO992" s="1308"/>
      <c r="BTP992" s="1308"/>
      <c r="BTQ992" s="1308"/>
      <c r="BTR992" s="1308"/>
      <c r="BTS992" s="1308"/>
      <c r="BTT992" s="1308"/>
      <c r="BTU992" s="1308"/>
      <c r="BTV992" s="1308"/>
      <c r="BTW992" s="1308"/>
      <c r="BTX992" s="1308"/>
      <c r="BTY992" s="1308"/>
      <c r="BTZ992" s="1308"/>
      <c r="BUA992" s="1308"/>
      <c r="BUB992" s="1308"/>
      <c r="BUC992" s="1308"/>
      <c r="BUD992" s="1308"/>
      <c r="BUE992" s="1308"/>
      <c r="BUF992" s="1308"/>
      <c r="BUG992" s="1308"/>
      <c r="BUH992" s="1308"/>
      <c r="BUI992" s="1308"/>
      <c r="BUJ992" s="1308"/>
      <c r="BUK992" s="1308"/>
      <c r="BUL992" s="1308"/>
      <c r="BUM992" s="1308"/>
      <c r="BUN992" s="1308"/>
      <c r="BUO992" s="1308"/>
      <c r="BUP992" s="1308"/>
      <c r="BUQ992" s="1308"/>
      <c r="BUR992" s="1308"/>
      <c r="BUS992" s="1308"/>
      <c r="BUT992" s="1308"/>
      <c r="BUU992" s="1308"/>
      <c r="BUV992" s="1308"/>
      <c r="BUW992" s="1308"/>
      <c r="BUX992" s="1308"/>
      <c r="BUY992" s="1308"/>
      <c r="BUZ992" s="1308"/>
      <c r="BVA992" s="1308"/>
      <c r="BVB992" s="1308"/>
      <c r="BVC992" s="1308"/>
      <c r="BVD992" s="1308"/>
      <c r="BVE992" s="1308"/>
      <c r="BVF992" s="1308"/>
      <c r="BVG992" s="1308"/>
      <c r="BVH992" s="1308"/>
      <c r="BVI992" s="1308"/>
      <c r="BVJ992" s="1308"/>
      <c r="BVK992" s="1308"/>
      <c r="BVL992" s="1308"/>
      <c r="BVM992" s="1308"/>
      <c r="BVN992" s="1308"/>
      <c r="BVO992" s="1308"/>
      <c r="BVP992" s="1308"/>
      <c r="BVQ992" s="1308"/>
      <c r="BVR992" s="1308"/>
      <c r="BVS992" s="1308"/>
      <c r="BVT992" s="1308"/>
      <c r="BVU992" s="1308"/>
      <c r="BVV992" s="1308"/>
      <c r="BVW992" s="1308"/>
      <c r="BVX992" s="1308"/>
      <c r="BVY992" s="1308"/>
      <c r="BVZ992" s="1308"/>
      <c r="BWA992" s="1308"/>
      <c r="BWB992" s="1308"/>
      <c r="BWC992" s="1308"/>
      <c r="BWD992" s="1308"/>
      <c r="BWE992" s="1308"/>
      <c r="BWF992" s="1308"/>
      <c r="BWG992" s="1308"/>
      <c r="BWH992" s="1308"/>
      <c r="BWI992" s="1308"/>
      <c r="BWJ992" s="1308"/>
      <c r="BWK992" s="1308"/>
      <c r="BWL992" s="1308"/>
      <c r="BWM992" s="1308"/>
      <c r="BWN992" s="1308"/>
      <c r="BWO992" s="1308"/>
      <c r="BWP992" s="1308"/>
      <c r="BWQ992" s="1308"/>
      <c r="BWR992" s="1308"/>
      <c r="BWS992" s="1308"/>
      <c r="BWT992" s="1308"/>
      <c r="BWU992" s="1308"/>
      <c r="BWV992" s="1308"/>
      <c r="BWW992" s="1308"/>
      <c r="BWX992" s="1308"/>
      <c r="BWY992" s="1308"/>
      <c r="BWZ992" s="1308"/>
      <c r="BXA992" s="1308"/>
      <c r="BXB992" s="1308"/>
      <c r="BXC992" s="1308"/>
      <c r="BXD992" s="1308"/>
      <c r="BXE992" s="1308"/>
      <c r="BXF992" s="1308"/>
      <c r="BXG992" s="1308"/>
      <c r="BXH992" s="1308"/>
      <c r="BXI992" s="1308"/>
      <c r="BXJ992" s="1308"/>
      <c r="BXK992" s="1308"/>
      <c r="BXL992" s="1308"/>
      <c r="BXM992" s="1308"/>
      <c r="BXN992" s="1308"/>
      <c r="BXO992" s="1308"/>
      <c r="BXP992" s="1308"/>
      <c r="BXQ992" s="1308"/>
      <c r="BXR992" s="1308"/>
      <c r="BXS992" s="1308"/>
      <c r="BXT992" s="1308"/>
      <c r="BXU992" s="1308"/>
      <c r="BXV992" s="1308"/>
      <c r="BXW992" s="1308"/>
      <c r="BXX992" s="1308"/>
      <c r="BXY992" s="1308"/>
      <c r="BXZ992" s="1308"/>
      <c r="BYA992" s="1308"/>
      <c r="BYB992" s="1308"/>
      <c r="BYC992" s="1308"/>
      <c r="BYD992" s="1308"/>
      <c r="BYE992" s="1308"/>
      <c r="BYF992" s="1308"/>
      <c r="BYG992" s="1308"/>
      <c r="BYH992" s="1308"/>
      <c r="BYI992" s="1308"/>
      <c r="BYJ992" s="1308"/>
      <c r="BYK992" s="1308"/>
      <c r="BYL992" s="1308"/>
      <c r="BYM992" s="1308"/>
      <c r="BYN992" s="1308"/>
      <c r="BYO992" s="1308"/>
      <c r="BYP992" s="1308"/>
      <c r="BYQ992" s="1308"/>
      <c r="BYR992" s="1308"/>
      <c r="BYS992" s="1308"/>
      <c r="BYT992" s="1308"/>
      <c r="BYU992" s="1308"/>
      <c r="BYV992" s="1308"/>
      <c r="BYW992" s="1308"/>
      <c r="BYX992" s="1308"/>
      <c r="BYY992" s="1308"/>
      <c r="BYZ992" s="1308"/>
      <c r="BZA992" s="1308"/>
      <c r="BZB992" s="1308"/>
      <c r="BZC992" s="1308"/>
      <c r="BZD992" s="1308"/>
      <c r="BZE992" s="1308"/>
      <c r="BZF992" s="1308"/>
      <c r="BZG992" s="1308"/>
      <c r="BZH992" s="1308"/>
      <c r="BZI992" s="1308"/>
      <c r="BZJ992" s="1308"/>
      <c r="BZK992" s="1308"/>
      <c r="BZL992" s="1308"/>
      <c r="BZM992" s="1308"/>
      <c r="BZN992" s="1308"/>
      <c r="BZO992" s="1308"/>
      <c r="BZP992" s="1308"/>
      <c r="BZQ992" s="1308"/>
      <c r="BZR992" s="1308"/>
      <c r="BZS992" s="1308"/>
      <c r="BZT992" s="1308"/>
      <c r="BZU992" s="1308"/>
      <c r="BZV992" s="1308"/>
      <c r="BZW992" s="1308"/>
      <c r="BZX992" s="1308"/>
      <c r="BZY992" s="1308"/>
      <c r="BZZ992" s="1308"/>
      <c r="CAA992" s="1308"/>
      <c r="CAB992" s="1308"/>
      <c r="CAC992" s="1308"/>
      <c r="CAD992" s="1308"/>
      <c r="CAE992" s="1308"/>
      <c r="CAF992" s="1308"/>
      <c r="CAG992" s="1308"/>
      <c r="CAH992" s="1308"/>
      <c r="CAI992" s="1308"/>
      <c r="CAJ992" s="1308"/>
      <c r="CAK992" s="1308"/>
      <c r="CAL992" s="1308"/>
      <c r="CAM992" s="1308"/>
      <c r="CAN992" s="1308"/>
      <c r="CAO992" s="1308"/>
      <c r="CAP992" s="1308"/>
      <c r="CAQ992" s="1308"/>
      <c r="CAR992" s="1308"/>
      <c r="CAS992" s="1308"/>
      <c r="CAT992" s="1308"/>
      <c r="CAU992" s="1308"/>
      <c r="CAV992" s="1308"/>
      <c r="CAW992" s="1308"/>
      <c r="CAX992" s="1308"/>
      <c r="CAY992" s="1308"/>
      <c r="CAZ992" s="1308"/>
      <c r="CBA992" s="1308"/>
      <c r="CBB992" s="1308"/>
      <c r="CBC992" s="1308"/>
      <c r="CBD992" s="1308"/>
      <c r="CBE992" s="1308"/>
      <c r="CBF992" s="1308"/>
      <c r="CBG992" s="1308"/>
      <c r="CBH992" s="1308"/>
      <c r="CBI992" s="1308"/>
      <c r="CBJ992" s="1308"/>
      <c r="CBK992" s="1308"/>
      <c r="CBL992" s="1308"/>
      <c r="CBM992" s="1308"/>
      <c r="CBN992" s="1308"/>
      <c r="CBO992" s="1308"/>
      <c r="CBP992" s="1308"/>
      <c r="CBQ992" s="1308"/>
      <c r="CBR992" s="1308"/>
      <c r="CBS992" s="1308"/>
      <c r="CBT992" s="1308"/>
      <c r="CBU992" s="1308"/>
      <c r="CBV992" s="1308"/>
      <c r="CBW992" s="1308"/>
      <c r="CBX992" s="1308"/>
      <c r="CBY992" s="1308"/>
      <c r="CBZ992" s="1308"/>
      <c r="CCA992" s="1308"/>
      <c r="CCB992" s="1308"/>
      <c r="CCC992" s="1308"/>
      <c r="CCD992" s="1308"/>
      <c r="CCE992" s="1308"/>
      <c r="CCF992" s="1308"/>
      <c r="CCG992" s="1308"/>
      <c r="CCH992" s="1308"/>
      <c r="CCI992" s="1308"/>
      <c r="CCJ992" s="1308"/>
      <c r="CCK992" s="1308"/>
      <c r="CCL992" s="1308"/>
      <c r="CCM992" s="1308"/>
      <c r="CCN992" s="1308"/>
      <c r="CCO992" s="1308"/>
      <c r="CCP992" s="1308"/>
      <c r="CCQ992" s="1308"/>
      <c r="CCR992" s="1308"/>
      <c r="CCS992" s="1308"/>
      <c r="CCT992" s="1308"/>
      <c r="CCU992" s="1308"/>
      <c r="CCV992" s="1308"/>
      <c r="CCW992" s="1308"/>
      <c r="CCX992" s="1308"/>
      <c r="CCY992" s="1308"/>
      <c r="CCZ992" s="1308"/>
      <c r="CDA992" s="1308"/>
      <c r="CDB992" s="1308"/>
      <c r="CDC992" s="1308"/>
      <c r="CDD992" s="1308"/>
      <c r="CDE992" s="1308"/>
      <c r="CDF992" s="1308"/>
      <c r="CDG992" s="1308"/>
      <c r="CDH992" s="1308"/>
      <c r="CDI992" s="1308"/>
      <c r="CDJ992" s="1308"/>
      <c r="CDK992" s="1308"/>
      <c r="CDL992" s="1308"/>
      <c r="CDM992" s="1308"/>
      <c r="CDN992" s="1308"/>
      <c r="CDO992" s="1308"/>
      <c r="CDP992" s="1308"/>
      <c r="CDQ992" s="1308"/>
      <c r="CDR992" s="1308"/>
      <c r="CDS992" s="1308"/>
      <c r="CDT992" s="1308"/>
      <c r="CDU992" s="1308"/>
      <c r="CDV992" s="1308"/>
      <c r="CDW992" s="1308"/>
      <c r="CDX992" s="1308"/>
      <c r="CDY992" s="1308"/>
      <c r="CDZ992" s="1308"/>
      <c r="CEA992" s="1308"/>
      <c r="CEB992" s="1308"/>
      <c r="CEC992" s="1308"/>
      <c r="CED992" s="1308"/>
      <c r="CEE992" s="1308"/>
      <c r="CEF992" s="1308"/>
      <c r="CEG992" s="1308"/>
      <c r="CEH992" s="1308"/>
      <c r="CEI992" s="1308"/>
      <c r="CEJ992" s="1308"/>
      <c r="CEK992" s="1308"/>
      <c r="CEL992" s="1308"/>
      <c r="CEM992" s="1308"/>
      <c r="CEN992" s="1308"/>
      <c r="CEO992" s="1308"/>
      <c r="CEP992" s="1308"/>
      <c r="CEQ992" s="1308"/>
      <c r="CER992" s="1308"/>
      <c r="CES992" s="1308"/>
      <c r="CET992" s="1308"/>
      <c r="CEU992" s="1308"/>
      <c r="CEV992" s="1308"/>
      <c r="CEW992" s="1308"/>
      <c r="CEX992" s="1308"/>
      <c r="CEY992" s="1308"/>
      <c r="CEZ992" s="1308"/>
      <c r="CFA992" s="1308"/>
      <c r="CFB992" s="1308"/>
      <c r="CFC992" s="1308"/>
      <c r="CFD992" s="1308"/>
      <c r="CFE992" s="1308"/>
      <c r="CFF992" s="1308"/>
      <c r="CFG992" s="1308"/>
      <c r="CFH992" s="1308"/>
      <c r="CFI992" s="1308"/>
      <c r="CFJ992" s="1308"/>
      <c r="CFK992" s="1308"/>
      <c r="CFL992" s="1308"/>
      <c r="CFM992" s="1308"/>
      <c r="CFN992" s="1308"/>
      <c r="CFO992" s="1308"/>
      <c r="CFP992" s="1308"/>
      <c r="CFQ992" s="1308"/>
      <c r="CFR992" s="1308"/>
      <c r="CFS992" s="1308"/>
      <c r="CFT992" s="1308"/>
      <c r="CFU992" s="1308"/>
      <c r="CFV992" s="1308"/>
      <c r="CFW992" s="1308"/>
      <c r="CFX992" s="1308"/>
      <c r="CFY992" s="1308"/>
      <c r="CFZ992" s="1308"/>
      <c r="CGA992" s="1308"/>
      <c r="CGB992" s="1308"/>
      <c r="CGC992" s="1308"/>
      <c r="CGD992" s="1308"/>
      <c r="CGE992" s="1308"/>
      <c r="CGF992" s="1308"/>
      <c r="CGG992" s="1308"/>
      <c r="CGH992" s="1308"/>
      <c r="CGI992" s="1308"/>
      <c r="CGJ992" s="1308"/>
      <c r="CGK992" s="1308"/>
      <c r="CGL992" s="1308"/>
      <c r="CGM992" s="1308"/>
      <c r="CGN992" s="1308"/>
      <c r="CGO992" s="1308"/>
      <c r="CGP992" s="1308"/>
      <c r="CGQ992" s="1308"/>
      <c r="CGR992" s="1308"/>
      <c r="CGS992" s="1308"/>
      <c r="CGT992" s="1308"/>
      <c r="CGU992" s="1308"/>
      <c r="CGV992" s="1308"/>
      <c r="CGW992" s="1308"/>
      <c r="CGX992" s="1308"/>
      <c r="CGY992" s="1308"/>
      <c r="CGZ992" s="1308"/>
      <c r="CHA992" s="1308"/>
      <c r="CHB992" s="1308"/>
      <c r="CHC992" s="1308"/>
      <c r="CHD992" s="1308"/>
      <c r="CHE992" s="1308"/>
      <c r="CHF992" s="1308"/>
      <c r="CHG992" s="1308"/>
      <c r="CHH992" s="1308"/>
      <c r="CHI992" s="1308"/>
      <c r="CHJ992" s="1308"/>
      <c r="CHK992" s="1308"/>
      <c r="CHL992" s="1308"/>
      <c r="CHM992" s="1308"/>
      <c r="CHN992" s="1308"/>
      <c r="CHO992" s="1308"/>
      <c r="CHP992" s="1308"/>
      <c r="CHQ992" s="1308"/>
      <c r="CHR992" s="1308"/>
      <c r="CHS992" s="1308"/>
      <c r="CHT992" s="1308"/>
      <c r="CHU992" s="1308"/>
      <c r="CHV992" s="1308"/>
      <c r="CHW992" s="1308"/>
      <c r="CHX992" s="1308"/>
      <c r="CHY992" s="1308"/>
      <c r="CHZ992" s="1308"/>
      <c r="CIA992" s="1308"/>
      <c r="CIB992" s="1308"/>
      <c r="CIC992" s="1308"/>
      <c r="CID992" s="1308"/>
      <c r="CIE992" s="1308"/>
      <c r="CIF992" s="1308"/>
      <c r="CIG992" s="1308"/>
      <c r="CIH992" s="1308"/>
      <c r="CII992" s="1308"/>
      <c r="CIJ992" s="1308"/>
      <c r="CIK992" s="1308"/>
      <c r="CIL992" s="1308"/>
      <c r="CIM992" s="1308"/>
      <c r="CIN992" s="1308"/>
      <c r="CIO992" s="1308"/>
      <c r="CIP992" s="1308"/>
      <c r="CIQ992" s="1308"/>
      <c r="CIR992" s="1308"/>
      <c r="CIS992" s="1308"/>
      <c r="CIT992" s="1308"/>
      <c r="CIU992" s="1308"/>
      <c r="CIV992" s="1308"/>
      <c r="CIW992" s="1308"/>
      <c r="CIX992" s="1308"/>
      <c r="CIY992" s="1308"/>
      <c r="CIZ992" s="1308"/>
      <c r="CJA992" s="1308"/>
      <c r="CJB992" s="1308"/>
      <c r="CJC992" s="1308"/>
      <c r="CJD992" s="1308"/>
      <c r="CJE992" s="1308"/>
      <c r="CJF992" s="1308"/>
      <c r="CJG992" s="1308"/>
      <c r="CJH992" s="1308"/>
      <c r="CJI992" s="1308"/>
      <c r="CJJ992" s="1308"/>
      <c r="CJK992" s="1308"/>
      <c r="CJL992" s="1308"/>
      <c r="CJM992" s="1308"/>
      <c r="CJN992" s="1308"/>
      <c r="CJO992" s="1308"/>
      <c r="CJP992" s="1308"/>
      <c r="CJQ992" s="1308"/>
      <c r="CJR992" s="1308"/>
      <c r="CJS992" s="1308"/>
      <c r="CJT992" s="1308"/>
      <c r="CJU992" s="1308"/>
      <c r="CJV992" s="1308"/>
      <c r="CJW992" s="1308"/>
      <c r="CJX992" s="1308"/>
      <c r="CJY992" s="1308"/>
      <c r="CJZ992" s="1308"/>
      <c r="CKA992" s="1308"/>
      <c r="CKB992" s="1308"/>
      <c r="CKC992" s="1308"/>
      <c r="CKD992" s="1308"/>
      <c r="CKE992" s="1308"/>
      <c r="CKF992" s="1308"/>
      <c r="CKG992" s="1308"/>
      <c r="CKH992" s="1308"/>
      <c r="CKI992" s="1308"/>
      <c r="CKJ992" s="1308"/>
      <c r="CKK992" s="1308"/>
      <c r="CKL992" s="1308"/>
      <c r="CKM992" s="1308"/>
      <c r="CKN992" s="1308"/>
      <c r="CKO992" s="1308"/>
      <c r="CKP992" s="1308"/>
      <c r="CKQ992" s="1308"/>
      <c r="CKR992" s="1308"/>
      <c r="CKS992" s="1308"/>
      <c r="CKT992" s="1308"/>
      <c r="CKU992" s="1308"/>
      <c r="CKV992" s="1308"/>
      <c r="CKW992" s="1308"/>
      <c r="CKX992" s="1308"/>
      <c r="CKY992" s="1308"/>
      <c r="CKZ992" s="1308"/>
      <c r="CLA992" s="1308"/>
      <c r="CLB992" s="1308"/>
      <c r="CLC992" s="1308"/>
      <c r="CLD992" s="1308"/>
      <c r="CLE992" s="1308"/>
      <c r="CLF992" s="1308"/>
      <c r="CLG992" s="1308"/>
      <c r="CLH992" s="1308"/>
      <c r="CLI992" s="1308"/>
      <c r="CLJ992" s="1308"/>
      <c r="CLK992" s="1308"/>
      <c r="CLL992" s="1308"/>
      <c r="CLM992" s="1308"/>
      <c r="CLN992" s="1308"/>
      <c r="CLO992" s="1308"/>
      <c r="CLP992" s="1308"/>
      <c r="CLQ992" s="1308"/>
      <c r="CLR992" s="1308"/>
      <c r="CLS992" s="1308"/>
      <c r="CLT992" s="1308"/>
      <c r="CLU992" s="1308"/>
      <c r="CLV992" s="1308"/>
      <c r="CLW992" s="1308"/>
      <c r="CLX992" s="1308"/>
      <c r="CLY992" s="1308"/>
      <c r="CLZ992" s="1308"/>
      <c r="CMA992" s="1308"/>
      <c r="CMB992" s="1308"/>
      <c r="CMC992" s="1308"/>
      <c r="CMD992" s="1308"/>
      <c r="CME992" s="1308"/>
      <c r="CMF992" s="1308"/>
      <c r="CMG992" s="1308"/>
      <c r="CMH992" s="1308"/>
      <c r="CMI992" s="1308"/>
      <c r="CMJ992" s="1308"/>
      <c r="CMK992" s="1308"/>
      <c r="CML992" s="1308"/>
      <c r="CMM992" s="1308"/>
      <c r="CMN992" s="1308"/>
      <c r="CMO992" s="1308"/>
      <c r="CMP992" s="1308"/>
      <c r="CMQ992" s="1308"/>
      <c r="CMR992" s="1308"/>
      <c r="CMS992" s="1308"/>
      <c r="CMT992" s="1308"/>
      <c r="CMU992" s="1308"/>
      <c r="CMV992" s="1308"/>
      <c r="CMW992" s="1308"/>
      <c r="CMX992" s="1308"/>
      <c r="CMY992" s="1308"/>
      <c r="CMZ992" s="1308"/>
      <c r="CNA992" s="1308"/>
      <c r="CNB992" s="1308"/>
      <c r="CNC992" s="1308"/>
      <c r="CND992" s="1308"/>
      <c r="CNE992" s="1308"/>
      <c r="CNF992" s="1308"/>
      <c r="CNG992" s="1308"/>
      <c r="CNH992" s="1308"/>
      <c r="CNI992" s="1308"/>
      <c r="CNJ992" s="1308"/>
      <c r="CNK992" s="1308"/>
      <c r="CNL992" s="1308"/>
      <c r="CNM992" s="1308"/>
      <c r="CNN992" s="1308"/>
      <c r="CNO992" s="1308"/>
      <c r="CNP992" s="1308"/>
      <c r="CNQ992" s="1308"/>
      <c r="CNR992" s="1308"/>
      <c r="CNS992" s="1308"/>
      <c r="CNT992" s="1308"/>
      <c r="CNU992" s="1308"/>
      <c r="CNV992" s="1308"/>
      <c r="CNW992" s="1308"/>
      <c r="CNX992" s="1308"/>
      <c r="CNY992" s="1308"/>
      <c r="CNZ992" s="1308"/>
      <c r="COA992" s="1308"/>
      <c r="COB992" s="1308"/>
      <c r="COC992" s="1308"/>
      <c r="COD992" s="1308"/>
      <c r="COE992" s="1308"/>
      <c r="COF992" s="1308"/>
      <c r="COG992" s="1308"/>
      <c r="COH992" s="1308"/>
      <c r="COI992" s="1308"/>
      <c r="COJ992" s="1308"/>
      <c r="COK992" s="1308"/>
      <c r="COL992" s="1308"/>
      <c r="COM992" s="1308"/>
      <c r="CON992" s="1308"/>
      <c r="COO992" s="1308"/>
      <c r="COP992" s="1308"/>
      <c r="COQ992" s="1308"/>
      <c r="COR992" s="1308"/>
      <c r="COS992" s="1308"/>
      <c r="COT992" s="1308"/>
      <c r="COU992" s="1308"/>
      <c r="COV992" s="1308"/>
      <c r="COW992" s="1308"/>
      <c r="COX992" s="1308"/>
      <c r="COY992" s="1308"/>
      <c r="COZ992" s="1308"/>
      <c r="CPA992" s="1308"/>
      <c r="CPB992" s="1308"/>
      <c r="CPC992" s="1308"/>
      <c r="CPD992" s="1308"/>
      <c r="CPE992" s="1308"/>
      <c r="CPF992" s="1308"/>
      <c r="CPG992" s="1308"/>
      <c r="CPH992" s="1308"/>
      <c r="CPI992" s="1308"/>
      <c r="CPJ992" s="1308"/>
      <c r="CPK992" s="1308"/>
      <c r="CPL992" s="1308"/>
      <c r="CPM992" s="1308"/>
      <c r="CPN992" s="1308"/>
      <c r="CPO992" s="1308"/>
      <c r="CPP992" s="1308"/>
      <c r="CPQ992" s="1308"/>
      <c r="CPR992" s="1308"/>
      <c r="CPS992" s="1308"/>
      <c r="CPT992" s="1308"/>
      <c r="CPU992" s="1308"/>
      <c r="CPV992" s="1308"/>
      <c r="CPW992" s="1308"/>
      <c r="CPX992" s="1308"/>
      <c r="CPY992" s="1308"/>
      <c r="CPZ992" s="1308"/>
      <c r="CQA992" s="1308"/>
      <c r="CQB992" s="1308"/>
      <c r="CQC992" s="1308"/>
      <c r="CQD992" s="1308"/>
      <c r="CQE992" s="1308"/>
      <c r="CQF992" s="1308"/>
      <c r="CQG992" s="1308"/>
      <c r="CQH992" s="1308"/>
      <c r="CQI992" s="1308"/>
      <c r="CQJ992" s="1308"/>
      <c r="CQK992" s="1308"/>
      <c r="CQL992" s="1308"/>
      <c r="CQM992" s="1308"/>
      <c r="CQN992" s="1308"/>
      <c r="CQO992" s="1308"/>
      <c r="CQP992" s="1308"/>
      <c r="CQQ992" s="1308"/>
      <c r="CQR992" s="1308"/>
      <c r="CQS992" s="1308"/>
      <c r="CQT992" s="1308"/>
      <c r="CQU992" s="1308"/>
      <c r="CQV992" s="1308"/>
      <c r="CQW992" s="1308"/>
      <c r="CQX992" s="1308"/>
      <c r="CQY992" s="1308"/>
      <c r="CQZ992" s="1308"/>
      <c r="CRA992" s="1308"/>
      <c r="CRB992" s="1308"/>
      <c r="CRC992" s="1308"/>
      <c r="CRD992" s="1308"/>
      <c r="CRE992" s="1308"/>
      <c r="CRF992" s="1308"/>
      <c r="CRG992" s="1308"/>
      <c r="CRH992" s="1308"/>
      <c r="CRI992" s="1308"/>
      <c r="CRJ992" s="1308"/>
      <c r="CRK992" s="1308"/>
      <c r="CRL992" s="1308"/>
      <c r="CRM992" s="1308"/>
      <c r="CRN992" s="1308"/>
      <c r="CRO992" s="1308"/>
      <c r="CRP992" s="1308"/>
      <c r="CRQ992" s="1308"/>
      <c r="CRR992" s="1308"/>
      <c r="CRS992" s="1308"/>
      <c r="CRT992" s="1308"/>
      <c r="CRU992" s="1308"/>
      <c r="CRV992" s="1308"/>
      <c r="CRW992" s="1308"/>
      <c r="CRX992" s="1308"/>
      <c r="CRY992" s="1308"/>
      <c r="CRZ992" s="1308"/>
      <c r="CSA992" s="1308"/>
      <c r="CSB992" s="1308"/>
      <c r="CSC992" s="1308"/>
      <c r="CSD992" s="1308"/>
      <c r="CSE992" s="1308"/>
      <c r="CSF992" s="1308"/>
      <c r="CSG992" s="1308"/>
      <c r="CSH992" s="1308"/>
      <c r="CSI992" s="1308"/>
      <c r="CSJ992" s="1308"/>
      <c r="CSK992" s="1308"/>
      <c r="CSL992" s="1308"/>
      <c r="CSM992" s="1308"/>
    </row>
    <row r="993" spans="1:75" ht="15" customHeight="1" x14ac:dyDescent="0.25">
      <c r="A993" s="1315">
        <v>14</v>
      </c>
      <c r="B993" s="1339">
        <v>43704</v>
      </c>
      <c r="C993" s="1315">
        <v>984</v>
      </c>
      <c r="D993" s="1338" t="s">
        <v>42</v>
      </c>
      <c r="E993" s="1303" t="s">
        <v>273</v>
      </c>
      <c r="F993" s="1516"/>
      <c r="G993" s="1491">
        <f t="shared" si="462"/>
        <v>0</v>
      </c>
      <c r="H993" s="1229"/>
      <c r="I993" s="2605">
        <f t="shared" si="508"/>
        <v>0</v>
      </c>
      <c r="J993" s="1935">
        <v>5</v>
      </c>
      <c r="K993" s="2605">
        <f t="shared" si="506"/>
        <v>11159090</v>
      </c>
      <c r="L993" s="2771"/>
      <c r="M993" s="2605">
        <f t="shared" si="509"/>
        <v>0</v>
      </c>
      <c r="N993" s="1505">
        <f t="shared" si="511"/>
        <v>5</v>
      </c>
      <c r="O993" s="1494">
        <f t="shared" si="511"/>
        <v>11159090</v>
      </c>
      <c r="P993" s="1494">
        <f t="shared" si="487"/>
        <v>200000</v>
      </c>
      <c r="Q993" s="1307"/>
      <c r="R993" s="1508">
        <v>1331818</v>
      </c>
      <c r="S993" s="1508">
        <v>1931818</v>
      </c>
      <c r="T993" s="1508">
        <v>2231818</v>
      </c>
      <c r="U993" s="1508">
        <v>431818</v>
      </c>
      <c r="V993" s="1795"/>
      <c r="W993" s="1796"/>
      <c r="X993" s="2390"/>
      <c r="Y993" s="1492"/>
      <c r="Z993" s="2462"/>
      <c r="AA993" s="1492"/>
      <c r="AB993" s="1505"/>
      <c r="AC993" s="1494"/>
      <c r="AD993" s="1494"/>
      <c r="AE993" s="1305"/>
      <c r="AF993" s="1490">
        <f t="shared" si="491"/>
        <v>0</v>
      </c>
      <c r="AG993" s="1316">
        <f t="shared" si="492"/>
        <v>11159090</v>
      </c>
      <c r="AH993" s="1269"/>
      <c r="AI993" s="1271"/>
      <c r="AJ993" s="1302"/>
      <c r="AK993" s="1936"/>
      <c r="AL993" s="1936"/>
      <c r="AM993" s="1338"/>
      <c r="AN993" s="1303"/>
      <c r="AO993" s="1516"/>
      <c r="AP993" s="1491">
        <f t="shared" si="493"/>
        <v>0</v>
      </c>
      <c r="AQ993" s="1229"/>
      <c r="AR993" s="1492">
        <f t="shared" si="494"/>
        <v>0</v>
      </c>
      <c r="AS993" s="1935"/>
      <c r="AT993" s="1492">
        <f t="shared" si="495"/>
        <v>0</v>
      </c>
      <c r="AU993" s="1316"/>
      <c r="AV993" s="1492">
        <f t="shared" si="496"/>
        <v>0</v>
      </c>
      <c r="AW993" s="1493">
        <f t="shared" si="497"/>
        <v>0</v>
      </c>
      <c r="AX993" s="2153">
        <f t="shared" si="498"/>
        <v>0</v>
      </c>
      <c r="AY993" s="1495">
        <f t="shared" si="499"/>
        <v>0</v>
      </c>
      <c r="AZ993" s="1937"/>
      <c r="BA993" s="1508">
        <v>1331818</v>
      </c>
      <c r="BB993" s="1508">
        <v>1931818</v>
      </c>
      <c r="BC993" s="1508">
        <v>2231818</v>
      </c>
      <c r="BD993" s="1508">
        <v>431818</v>
      </c>
      <c r="BE993" s="2175"/>
      <c r="BF993" s="1938"/>
      <c r="BG993" s="1955"/>
      <c r="BH993" s="1938"/>
      <c r="BI993" s="809"/>
      <c r="BJ993" s="1492"/>
      <c r="BK993" s="1505"/>
      <c r="BL993" s="1494"/>
      <c r="BM993" s="1494"/>
      <c r="BN993" s="1305"/>
      <c r="BO993" s="1490">
        <f t="shared" si="505"/>
        <v>0</v>
      </c>
      <c r="BP993" s="1316">
        <f t="shared" si="510"/>
        <v>0</v>
      </c>
      <c r="BQ993" s="1269"/>
      <c r="BS993" s="1959">
        <f t="shared" si="500"/>
        <v>0</v>
      </c>
      <c r="BT993" s="1959">
        <f t="shared" si="501"/>
        <v>0</v>
      </c>
      <c r="BU993" s="1959">
        <f t="shared" si="502"/>
        <v>5</v>
      </c>
      <c r="BV993" s="1959">
        <f t="shared" si="503"/>
        <v>0</v>
      </c>
      <c r="BW993" s="1959">
        <f t="shared" si="504"/>
        <v>11159090</v>
      </c>
    </row>
    <row r="994" spans="1:75" ht="15" customHeight="1" x14ac:dyDescent="0.25">
      <c r="A994" s="1315">
        <v>15</v>
      </c>
      <c r="B994" s="1339">
        <v>43704</v>
      </c>
      <c r="C994" s="1315">
        <v>985</v>
      </c>
      <c r="D994" s="1338" t="s">
        <v>317</v>
      </c>
      <c r="E994" s="1303" t="s">
        <v>273</v>
      </c>
      <c r="F994" s="1516"/>
      <c r="G994" s="1491">
        <f t="shared" si="462"/>
        <v>0</v>
      </c>
      <c r="H994" s="1229"/>
      <c r="I994" s="2605">
        <f t="shared" si="508"/>
        <v>0</v>
      </c>
      <c r="J994" s="1935">
        <v>5</v>
      </c>
      <c r="K994" s="2605">
        <f t="shared" si="506"/>
        <v>11159090</v>
      </c>
      <c r="L994" s="2771"/>
      <c r="M994" s="2605">
        <f t="shared" si="509"/>
        <v>0</v>
      </c>
      <c r="N994" s="1505">
        <f t="shared" si="511"/>
        <v>5</v>
      </c>
      <c r="O994" s="1494">
        <f t="shared" si="511"/>
        <v>11159090</v>
      </c>
      <c r="P994" s="1494">
        <f t="shared" si="487"/>
        <v>200000</v>
      </c>
      <c r="Q994" s="1307"/>
      <c r="R994" s="1508">
        <v>1331818</v>
      </c>
      <c r="S994" s="1508">
        <v>1931818</v>
      </c>
      <c r="T994" s="1508">
        <v>2231818</v>
      </c>
      <c r="U994" s="1508">
        <v>431818</v>
      </c>
      <c r="V994" s="2468"/>
      <c r="W994" s="1577"/>
      <c r="X994" s="2390"/>
      <c r="Y994" s="1492"/>
      <c r="Z994" s="2462"/>
      <c r="AA994" s="1492"/>
      <c r="AB994" s="1505"/>
      <c r="AC994" s="1494"/>
      <c r="AD994" s="1494"/>
      <c r="AE994" s="1305"/>
      <c r="AF994" s="1490">
        <f t="shared" si="491"/>
        <v>0</v>
      </c>
      <c r="AG994" s="1316">
        <f t="shared" si="492"/>
        <v>11159090</v>
      </c>
      <c r="AH994" s="1269"/>
      <c r="AI994" s="1271"/>
      <c r="AJ994" s="1302"/>
      <c r="AK994" s="1936"/>
      <c r="AL994" s="1936"/>
      <c r="AM994" s="1338"/>
      <c r="AN994" s="1303"/>
      <c r="AO994" s="1516"/>
      <c r="AP994" s="1491">
        <f t="shared" si="493"/>
        <v>0</v>
      </c>
      <c r="AQ994" s="1229"/>
      <c r="AR994" s="1492">
        <f t="shared" si="494"/>
        <v>0</v>
      </c>
      <c r="AS994" s="1935"/>
      <c r="AT994" s="1492">
        <f t="shared" si="495"/>
        <v>0</v>
      </c>
      <c r="AU994" s="1316"/>
      <c r="AV994" s="1492">
        <f t="shared" si="496"/>
        <v>0</v>
      </c>
      <c r="AW994" s="1493">
        <f t="shared" si="497"/>
        <v>0</v>
      </c>
      <c r="AX994" s="2153">
        <f t="shared" si="498"/>
        <v>0</v>
      </c>
      <c r="AY994" s="1495">
        <f t="shared" si="499"/>
        <v>0</v>
      </c>
      <c r="AZ994" s="1937"/>
      <c r="BA994" s="1508">
        <v>1331818</v>
      </c>
      <c r="BB994" s="1508">
        <v>1931818</v>
      </c>
      <c r="BC994" s="1508">
        <v>2231818</v>
      </c>
      <c r="BD994" s="1508">
        <v>431818</v>
      </c>
      <c r="BE994" s="2175"/>
      <c r="BF994" s="1938"/>
      <c r="BG994" s="1955"/>
      <c r="BH994" s="1938"/>
      <c r="BI994" s="809"/>
      <c r="BJ994" s="1492"/>
      <c r="BK994" s="1505"/>
      <c r="BL994" s="1494"/>
      <c r="BM994" s="1494"/>
      <c r="BN994" s="1305"/>
      <c r="BO994" s="1490">
        <f t="shared" si="505"/>
        <v>0</v>
      </c>
      <c r="BP994" s="1316">
        <f t="shared" si="510"/>
        <v>0</v>
      </c>
      <c r="BQ994" s="1269"/>
      <c r="BS994" s="1959">
        <f t="shared" si="500"/>
        <v>0</v>
      </c>
      <c r="BT994" s="1959">
        <f t="shared" si="501"/>
        <v>0</v>
      </c>
      <c r="BU994" s="1959">
        <f t="shared" si="502"/>
        <v>5</v>
      </c>
      <c r="BV994" s="1959">
        <f t="shared" si="503"/>
        <v>0</v>
      </c>
      <c r="BW994" s="1959">
        <f t="shared" si="504"/>
        <v>11159090</v>
      </c>
    </row>
    <row r="995" spans="1:75" ht="15" customHeight="1" x14ac:dyDescent="0.25">
      <c r="A995" s="1315">
        <v>1</v>
      </c>
      <c r="B995" s="2657">
        <v>43706</v>
      </c>
      <c r="C995" s="1315">
        <v>986</v>
      </c>
      <c r="D995" s="1338" t="s">
        <v>102</v>
      </c>
      <c r="E995" s="1303" t="s">
        <v>88</v>
      </c>
      <c r="F995" s="1516">
        <v>5</v>
      </c>
      <c r="G995" s="1491">
        <f t="shared" ref="G995:G1058" si="512">F995*R995</f>
        <v>6659090</v>
      </c>
      <c r="H995" s="1229"/>
      <c r="I995" s="2605">
        <f t="shared" si="508"/>
        <v>0</v>
      </c>
      <c r="J995" s="1935">
        <v>5</v>
      </c>
      <c r="K995" s="2605">
        <f t="shared" si="506"/>
        <v>11159090</v>
      </c>
      <c r="L995" s="2771"/>
      <c r="M995" s="2605">
        <f t="shared" si="509"/>
        <v>0</v>
      </c>
      <c r="N995" s="1505">
        <f t="shared" si="511"/>
        <v>10</v>
      </c>
      <c r="O995" s="1494">
        <f t="shared" si="511"/>
        <v>17818180</v>
      </c>
      <c r="P995" s="1494">
        <f t="shared" si="487"/>
        <v>400000</v>
      </c>
      <c r="Q995" s="1307"/>
      <c r="R995" s="1508">
        <v>1331818</v>
      </c>
      <c r="S995" s="1508">
        <v>1931818</v>
      </c>
      <c r="T995" s="1508">
        <v>2231818</v>
      </c>
      <c r="U995" s="1508">
        <v>431818</v>
      </c>
      <c r="V995" s="2468"/>
      <c r="W995" s="1577"/>
      <c r="X995" s="2390"/>
      <c r="Y995" s="1492"/>
      <c r="Z995" s="2462"/>
      <c r="AA995" s="1492"/>
      <c r="AB995" s="1505"/>
      <c r="AC995" s="1494"/>
      <c r="AD995" s="1494"/>
      <c r="AE995" s="1305"/>
      <c r="AF995" s="1490">
        <f t="shared" si="491"/>
        <v>0</v>
      </c>
      <c r="AG995" s="1316">
        <f t="shared" si="492"/>
        <v>17818180</v>
      </c>
      <c r="AH995" s="1269"/>
      <c r="AI995" s="1271"/>
      <c r="AJ995" s="1302"/>
      <c r="AK995" s="1936"/>
      <c r="AL995" s="1936"/>
      <c r="AM995" s="1338"/>
      <c r="AN995" s="1303"/>
      <c r="AO995" s="1516"/>
      <c r="AP995" s="1491">
        <f t="shared" si="493"/>
        <v>0</v>
      </c>
      <c r="AQ995" s="1229"/>
      <c r="AR995" s="1492">
        <f t="shared" si="494"/>
        <v>0</v>
      </c>
      <c r="AS995" s="1935"/>
      <c r="AT995" s="1492">
        <f t="shared" si="495"/>
        <v>0</v>
      </c>
      <c r="AU995" s="1316"/>
      <c r="AV995" s="1492">
        <f t="shared" si="496"/>
        <v>0</v>
      </c>
      <c r="AW995" s="1493">
        <f t="shared" si="497"/>
        <v>0</v>
      </c>
      <c r="AX995" s="2153">
        <f t="shared" si="498"/>
        <v>0</v>
      </c>
      <c r="AY995" s="1495">
        <f t="shared" si="499"/>
        <v>0</v>
      </c>
      <c r="AZ995" s="1937"/>
      <c r="BA995" s="1508">
        <v>1331818</v>
      </c>
      <c r="BB995" s="1508">
        <v>1931818</v>
      </c>
      <c r="BC995" s="1508">
        <v>2231818</v>
      </c>
      <c r="BD995" s="1508">
        <v>431818</v>
      </c>
      <c r="BE995" s="2175"/>
      <c r="BF995" s="1938"/>
      <c r="BG995" s="1955"/>
      <c r="BH995" s="1938"/>
      <c r="BI995" s="809"/>
      <c r="BJ995" s="1492"/>
      <c r="BK995" s="1505"/>
      <c r="BL995" s="1494"/>
      <c r="BM995" s="1494"/>
      <c r="BN995" s="1305"/>
      <c r="BO995" s="1490">
        <f t="shared" si="505"/>
        <v>0</v>
      </c>
      <c r="BP995" s="1316">
        <f t="shared" si="510"/>
        <v>0</v>
      </c>
      <c r="BQ995" s="1269"/>
      <c r="BS995" s="1959">
        <f t="shared" si="500"/>
        <v>5</v>
      </c>
      <c r="BT995" s="1959">
        <f t="shared" si="501"/>
        <v>0</v>
      </c>
      <c r="BU995" s="1959">
        <f t="shared" si="502"/>
        <v>5</v>
      </c>
      <c r="BV995" s="1959">
        <f t="shared" si="503"/>
        <v>0</v>
      </c>
      <c r="BW995" s="1959">
        <f t="shared" si="504"/>
        <v>17818180</v>
      </c>
    </row>
    <row r="996" spans="1:75" ht="15" customHeight="1" x14ac:dyDescent="0.25">
      <c r="A996" s="1315">
        <v>2</v>
      </c>
      <c r="B996" s="2657">
        <v>43706</v>
      </c>
      <c r="C996" s="1315">
        <v>987</v>
      </c>
      <c r="D996" s="1338" t="s">
        <v>90</v>
      </c>
      <c r="E996" s="1303" t="s">
        <v>88</v>
      </c>
      <c r="F996" s="1516"/>
      <c r="G996" s="1491">
        <f t="shared" si="512"/>
        <v>0</v>
      </c>
      <c r="H996" s="1229"/>
      <c r="I996" s="2605">
        <f t="shared" si="508"/>
        <v>0</v>
      </c>
      <c r="J996" s="1935">
        <v>5</v>
      </c>
      <c r="K996" s="2605">
        <f t="shared" si="506"/>
        <v>11159090</v>
      </c>
      <c r="L996" s="2771"/>
      <c r="M996" s="2605">
        <f t="shared" si="509"/>
        <v>0</v>
      </c>
      <c r="N996" s="1505">
        <f t="shared" si="511"/>
        <v>5</v>
      </c>
      <c r="O996" s="1494">
        <f t="shared" si="511"/>
        <v>11159090</v>
      </c>
      <c r="P996" s="1494">
        <f t="shared" si="487"/>
        <v>200000</v>
      </c>
      <c r="Q996" s="1307"/>
      <c r="R996" s="1508">
        <v>1331818</v>
      </c>
      <c r="S996" s="1508">
        <v>1931818</v>
      </c>
      <c r="T996" s="1508">
        <v>2231818</v>
      </c>
      <c r="U996" s="1508">
        <v>431818</v>
      </c>
      <c r="V996" s="2468"/>
      <c r="W996" s="1938"/>
      <c r="X996" s="2390"/>
      <c r="Y996" s="1492"/>
      <c r="Z996" s="2462"/>
      <c r="AA996" s="1492"/>
      <c r="AB996" s="1505"/>
      <c r="AC996" s="1494"/>
      <c r="AD996" s="1494"/>
      <c r="AE996" s="1305"/>
      <c r="AF996" s="1490">
        <f t="shared" si="491"/>
        <v>0</v>
      </c>
      <c r="AG996" s="1316">
        <f t="shared" si="492"/>
        <v>11159090</v>
      </c>
      <c r="AH996" s="1269"/>
      <c r="AI996" s="1271"/>
      <c r="AJ996" s="1302"/>
      <c r="AK996" s="1936"/>
      <c r="AL996" s="1936"/>
      <c r="AM996" s="1338"/>
      <c r="AN996" s="1303"/>
      <c r="AO996" s="1516"/>
      <c r="AP996" s="1491">
        <f t="shared" si="493"/>
        <v>0</v>
      </c>
      <c r="AQ996" s="1229"/>
      <c r="AR996" s="1492">
        <f t="shared" si="494"/>
        <v>0</v>
      </c>
      <c r="AS996" s="1935"/>
      <c r="AT996" s="1492">
        <f t="shared" si="495"/>
        <v>0</v>
      </c>
      <c r="AU996" s="1316"/>
      <c r="AV996" s="1492">
        <f t="shared" si="496"/>
        <v>0</v>
      </c>
      <c r="AW996" s="1493">
        <f t="shared" si="497"/>
        <v>0</v>
      </c>
      <c r="AX996" s="2153">
        <f t="shared" si="498"/>
        <v>0</v>
      </c>
      <c r="AY996" s="1495">
        <f t="shared" si="499"/>
        <v>0</v>
      </c>
      <c r="AZ996" s="1937"/>
      <c r="BA996" s="1508">
        <v>1331818</v>
      </c>
      <c r="BB996" s="1508">
        <v>1931818</v>
      </c>
      <c r="BC996" s="1508">
        <v>2231818</v>
      </c>
      <c r="BD996" s="1508">
        <v>431818</v>
      </c>
      <c r="BE996" s="2175"/>
      <c r="BF996" s="1938"/>
      <c r="BG996" s="1955"/>
      <c r="BH996" s="1938"/>
      <c r="BI996" s="809"/>
      <c r="BJ996" s="1492"/>
      <c r="BK996" s="1505"/>
      <c r="BL996" s="1494"/>
      <c r="BM996" s="1494"/>
      <c r="BN996" s="1305"/>
      <c r="BO996" s="1490">
        <f t="shared" si="505"/>
        <v>0</v>
      </c>
      <c r="BP996" s="1316">
        <f t="shared" si="510"/>
        <v>0</v>
      </c>
      <c r="BQ996" s="1269"/>
      <c r="BS996" s="1959">
        <f t="shared" si="500"/>
        <v>0</v>
      </c>
      <c r="BT996" s="1959">
        <f t="shared" si="501"/>
        <v>0</v>
      </c>
      <c r="BU996" s="1959">
        <f t="shared" si="502"/>
        <v>5</v>
      </c>
      <c r="BV996" s="1959">
        <f t="shared" si="503"/>
        <v>0</v>
      </c>
      <c r="BW996" s="1959">
        <f t="shared" si="504"/>
        <v>11159090</v>
      </c>
    </row>
    <row r="997" spans="1:75" ht="15" customHeight="1" x14ac:dyDescent="0.25">
      <c r="A997" s="1315">
        <v>3</v>
      </c>
      <c r="B997" s="2657">
        <v>43706</v>
      </c>
      <c r="C997" s="1315">
        <v>988</v>
      </c>
      <c r="D997" s="1338" t="s">
        <v>37</v>
      </c>
      <c r="E997" s="1303" t="s">
        <v>88</v>
      </c>
      <c r="F997" s="1516"/>
      <c r="G997" s="1491">
        <f t="shared" si="512"/>
        <v>0</v>
      </c>
      <c r="H997" s="1229"/>
      <c r="I997" s="2605">
        <f t="shared" si="508"/>
        <v>0</v>
      </c>
      <c r="J997" s="1935">
        <v>5</v>
      </c>
      <c r="K997" s="2605">
        <f t="shared" si="506"/>
        <v>11159090</v>
      </c>
      <c r="L997" s="2771"/>
      <c r="M997" s="2605">
        <f t="shared" si="509"/>
        <v>0</v>
      </c>
      <c r="N997" s="1505">
        <f t="shared" si="511"/>
        <v>5</v>
      </c>
      <c r="O997" s="1494">
        <f t="shared" si="511"/>
        <v>11159090</v>
      </c>
      <c r="P997" s="1494">
        <f t="shared" si="487"/>
        <v>200000</v>
      </c>
      <c r="Q997" s="1307"/>
      <c r="R997" s="1508">
        <v>1331818</v>
      </c>
      <c r="S997" s="1508">
        <v>1931818</v>
      </c>
      <c r="T997" s="1508">
        <v>2231818</v>
      </c>
      <c r="U997" s="1508">
        <v>431818</v>
      </c>
      <c r="V997" s="1892"/>
      <c r="W997" s="1229"/>
      <c r="X997" s="2390"/>
      <c r="Y997" s="1492"/>
      <c r="Z997" s="2462"/>
      <c r="AA997" s="1492"/>
      <c r="AB997" s="1505"/>
      <c r="AC997" s="1494"/>
      <c r="AD997" s="1494"/>
      <c r="AE997" s="1305"/>
      <c r="AF997" s="1490">
        <f t="shared" si="491"/>
        <v>0</v>
      </c>
      <c r="AG997" s="1316">
        <f t="shared" si="492"/>
        <v>11159090</v>
      </c>
      <c r="AH997" s="1269"/>
      <c r="AI997" s="1271"/>
      <c r="AJ997" s="1302"/>
      <c r="AK997" s="1936"/>
      <c r="AL997" s="1936"/>
      <c r="AM997" s="1338"/>
      <c r="AN997" s="1303"/>
      <c r="AO997" s="1516"/>
      <c r="AP997" s="1491">
        <f t="shared" si="493"/>
        <v>0</v>
      </c>
      <c r="AQ997" s="1229"/>
      <c r="AR997" s="1492">
        <f t="shared" si="494"/>
        <v>0</v>
      </c>
      <c r="AS997" s="1935"/>
      <c r="AT997" s="1492">
        <f t="shared" si="495"/>
        <v>0</v>
      </c>
      <c r="AU997" s="1316"/>
      <c r="AV997" s="1492">
        <f t="shared" si="496"/>
        <v>0</v>
      </c>
      <c r="AW997" s="1493">
        <f t="shared" si="497"/>
        <v>0</v>
      </c>
      <c r="AX997" s="2153">
        <f t="shared" si="498"/>
        <v>0</v>
      </c>
      <c r="AY997" s="1495">
        <f t="shared" si="499"/>
        <v>0</v>
      </c>
      <c r="AZ997" s="1937"/>
      <c r="BA997" s="1508">
        <v>1331818</v>
      </c>
      <c r="BB997" s="1508">
        <v>1931818</v>
      </c>
      <c r="BC997" s="1508">
        <v>2231818</v>
      </c>
      <c r="BD997" s="1508">
        <v>431818</v>
      </c>
      <c r="BE997" s="2175"/>
      <c r="BF997" s="1938"/>
      <c r="BG997" s="1955"/>
      <c r="BH997" s="1938"/>
      <c r="BI997" s="809"/>
      <c r="BJ997" s="1492"/>
      <c r="BK997" s="1505"/>
      <c r="BL997" s="1494"/>
      <c r="BM997" s="1494"/>
      <c r="BN997" s="1305"/>
      <c r="BO997" s="1490">
        <f t="shared" si="505"/>
        <v>0</v>
      </c>
      <c r="BP997" s="1316">
        <f t="shared" si="510"/>
        <v>0</v>
      </c>
      <c r="BQ997" s="1269"/>
      <c r="BS997" s="1959">
        <f t="shared" si="500"/>
        <v>0</v>
      </c>
      <c r="BT997" s="1959">
        <f t="shared" si="501"/>
        <v>0</v>
      </c>
      <c r="BU997" s="1959">
        <f t="shared" si="502"/>
        <v>5</v>
      </c>
      <c r="BV997" s="1959">
        <f t="shared" si="503"/>
        <v>0</v>
      </c>
      <c r="BW997" s="1959">
        <f t="shared" si="504"/>
        <v>11159090</v>
      </c>
    </row>
    <row r="998" spans="1:75" ht="15" customHeight="1" x14ac:dyDescent="0.25">
      <c r="A998" s="1315">
        <v>4</v>
      </c>
      <c r="B998" s="2657">
        <v>43706</v>
      </c>
      <c r="C998" s="1315">
        <v>989</v>
      </c>
      <c r="D998" s="1338" t="s">
        <v>39</v>
      </c>
      <c r="E998" s="1303" t="s">
        <v>273</v>
      </c>
      <c r="F998" s="1516"/>
      <c r="G998" s="1491">
        <f t="shared" si="512"/>
        <v>0</v>
      </c>
      <c r="H998" s="1229">
        <v>5</v>
      </c>
      <c r="I998" s="2605">
        <f t="shared" si="508"/>
        <v>9659090</v>
      </c>
      <c r="J998" s="1935">
        <v>3</v>
      </c>
      <c r="K998" s="2605">
        <f t="shared" si="506"/>
        <v>6695454</v>
      </c>
      <c r="L998" s="2771">
        <v>1</v>
      </c>
      <c r="M998" s="2605">
        <f t="shared" si="509"/>
        <v>431818</v>
      </c>
      <c r="N998" s="1505">
        <f t="shared" ref="N998:O1013" si="513">F998+H998+J998+L998</f>
        <v>9</v>
      </c>
      <c r="O998" s="1494">
        <f t="shared" si="513"/>
        <v>16786362</v>
      </c>
      <c r="P998" s="1494">
        <f t="shared" si="487"/>
        <v>360000</v>
      </c>
      <c r="Q998" s="1307"/>
      <c r="R998" s="1508">
        <v>1331818</v>
      </c>
      <c r="S998" s="1508">
        <v>1931818</v>
      </c>
      <c r="T998" s="1508">
        <v>2231818</v>
      </c>
      <c r="U998" s="1508">
        <v>431818</v>
      </c>
      <c r="V998" s="1892"/>
      <c r="W998" s="1229"/>
      <c r="X998" s="2390"/>
      <c r="Y998" s="1492"/>
      <c r="Z998" s="2462"/>
      <c r="AA998" s="1492"/>
      <c r="AB998" s="1505"/>
      <c r="AC998" s="1494"/>
      <c r="AD998" s="1494"/>
      <c r="AE998" s="1305"/>
      <c r="AF998" s="1490">
        <f t="shared" si="491"/>
        <v>0</v>
      </c>
      <c r="AG998" s="1316">
        <f t="shared" si="492"/>
        <v>16786362</v>
      </c>
      <c r="AH998" s="1269"/>
      <c r="AI998" s="1271"/>
      <c r="AJ998" s="1302"/>
      <c r="AK998" s="1936"/>
      <c r="AL998" s="1936"/>
      <c r="AM998" s="1338"/>
      <c r="AN998" s="1303"/>
      <c r="AO998" s="1516"/>
      <c r="AP998" s="1491">
        <f t="shared" si="493"/>
        <v>0</v>
      </c>
      <c r="AQ998" s="1229"/>
      <c r="AR998" s="1492">
        <f t="shared" si="494"/>
        <v>0</v>
      </c>
      <c r="AS998" s="1935"/>
      <c r="AT998" s="1492">
        <f t="shared" si="495"/>
        <v>0</v>
      </c>
      <c r="AU998" s="1316"/>
      <c r="AV998" s="1492">
        <f t="shared" si="496"/>
        <v>0</v>
      </c>
      <c r="AW998" s="1493">
        <f t="shared" si="497"/>
        <v>0</v>
      </c>
      <c r="AX998" s="2153">
        <f t="shared" si="498"/>
        <v>0</v>
      </c>
      <c r="AY998" s="1495">
        <f t="shared" si="499"/>
        <v>0</v>
      </c>
      <c r="AZ998" s="1937"/>
      <c r="BA998" s="1508">
        <v>1331818</v>
      </c>
      <c r="BB998" s="1508">
        <v>1931818</v>
      </c>
      <c r="BC998" s="1508">
        <v>2231818</v>
      </c>
      <c r="BD998" s="1508">
        <v>431818</v>
      </c>
      <c r="BE998" s="2175"/>
      <c r="BF998" s="1938"/>
      <c r="BG998" s="1955"/>
      <c r="BH998" s="1938"/>
      <c r="BI998" s="809"/>
      <c r="BJ998" s="1492"/>
      <c r="BK998" s="1505"/>
      <c r="BL998" s="1494"/>
      <c r="BM998" s="1494"/>
      <c r="BN998" s="1305"/>
      <c r="BO998" s="1490">
        <f t="shared" si="505"/>
        <v>0</v>
      </c>
      <c r="BP998" s="1316">
        <f t="shared" si="510"/>
        <v>0</v>
      </c>
      <c r="BQ998" s="1269"/>
      <c r="BS998" s="1959">
        <f t="shared" si="500"/>
        <v>0</v>
      </c>
      <c r="BT998" s="1959">
        <f t="shared" si="501"/>
        <v>5</v>
      </c>
      <c r="BU998" s="1959">
        <f t="shared" si="502"/>
        <v>3</v>
      </c>
      <c r="BV998" s="1959">
        <f t="shared" si="503"/>
        <v>1</v>
      </c>
      <c r="BW998" s="1959">
        <f t="shared" si="504"/>
        <v>16786362</v>
      </c>
    </row>
    <row r="999" spans="1:75" ht="15" customHeight="1" x14ac:dyDescent="0.25">
      <c r="A999" s="1315">
        <v>5</v>
      </c>
      <c r="B999" s="2657">
        <v>43706</v>
      </c>
      <c r="C999" s="1315">
        <v>990</v>
      </c>
      <c r="D999" s="1338" t="s">
        <v>174</v>
      </c>
      <c r="E999" s="1303" t="s">
        <v>57</v>
      </c>
      <c r="F999" s="1516">
        <v>4</v>
      </c>
      <c r="G999" s="1491">
        <f t="shared" si="512"/>
        <v>5327272</v>
      </c>
      <c r="H999" s="1229"/>
      <c r="I999" s="2605">
        <f t="shared" si="508"/>
        <v>0</v>
      </c>
      <c r="J999" s="1935">
        <v>3</v>
      </c>
      <c r="K999" s="2605">
        <f t="shared" si="506"/>
        <v>6695454</v>
      </c>
      <c r="L999" s="2771">
        <v>1</v>
      </c>
      <c r="M999" s="2605">
        <f t="shared" si="509"/>
        <v>431818</v>
      </c>
      <c r="N999" s="1505">
        <f t="shared" si="513"/>
        <v>8</v>
      </c>
      <c r="O999" s="1494">
        <f t="shared" si="513"/>
        <v>12454544</v>
      </c>
      <c r="P999" s="1494">
        <f t="shared" si="487"/>
        <v>320000</v>
      </c>
      <c r="Q999" s="1307"/>
      <c r="R999" s="1508">
        <v>1331818</v>
      </c>
      <c r="S999" s="1508">
        <v>1931818</v>
      </c>
      <c r="T999" s="1508">
        <v>2231818</v>
      </c>
      <c r="U999" s="1508">
        <v>431818</v>
      </c>
      <c r="V999" s="1892"/>
      <c r="W999" s="1229"/>
      <c r="X999" s="2390"/>
      <c r="Y999" s="1492"/>
      <c r="Z999" s="2462"/>
      <c r="AA999" s="1492"/>
      <c r="AB999" s="1505"/>
      <c r="AC999" s="1494"/>
      <c r="AD999" s="1494"/>
      <c r="AE999" s="1305"/>
      <c r="AF999" s="1490">
        <f t="shared" si="491"/>
        <v>0</v>
      </c>
      <c r="AG999" s="1316">
        <f t="shared" si="492"/>
        <v>12454544</v>
      </c>
      <c r="AH999" s="1269"/>
      <c r="AI999" s="1271"/>
      <c r="AJ999" s="1302"/>
      <c r="AK999" s="1936"/>
      <c r="AL999" s="1936"/>
      <c r="AM999" s="1338"/>
      <c r="AN999" s="1303"/>
      <c r="AO999" s="1516"/>
      <c r="AP999" s="1491">
        <f t="shared" si="493"/>
        <v>0</v>
      </c>
      <c r="AQ999" s="1229"/>
      <c r="AR999" s="1492">
        <f t="shared" si="494"/>
        <v>0</v>
      </c>
      <c r="AS999" s="1935"/>
      <c r="AT999" s="1492">
        <f t="shared" si="495"/>
        <v>0</v>
      </c>
      <c r="AU999" s="1316"/>
      <c r="AV999" s="1492">
        <f t="shared" si="496"/>
        <v>0</v>
      </c>
      <c r="AW999" s="1493">
        <f t="shared" si="497"/>
        <v>0</v>
      </c>
      <c r="AX999" s="2153">
        <f t="shared" si="498"/>
        <v>0</v>
      </c>
      <c r="AY999" s="1495">
        <f t="shared" si="499"/>
        <v>0</v>
      </c>
      <c r="AZ999" s="1937"/>
      <c r="BA999" s="1508">
        <v>1331818</v>
      </c>
      <c r="BB999" s="1508">
        <v>1931818</v>
      </c>
      <c r="BC999" s="1508">
        <v>2231818</v>
      </c>
      <c r="BD999" s="1508">
        <v>431818</v>
      </c>
      <c r="BE999" s="2175"/>
      <c r="BF999" s="1938"/>
      <c r="BG999" s="1939"/>
      <c r="BH999" s="1938"/>
      <c r="BI999" s="809"/>
      <c r="BJ999" s="1492"/>
      <c r="BK999" s="1505"/>
      <c r="BL999" s="1494"/>
      <c r="BM999" s="1494"/>
      <c r="BN999" s="1305"/>
      <c r="BO999" s="1490">
        <f t="shared" si="505"/>
        <v>0</v>
      </c>
      <c r="BP999" s="1316">
        <f t="shared" si="510"/>
        <v>0</v>
      </c>
      <c r="BQ999" s="1269"/>
      <c r="BS999" s="1959">
        <f t="shared" si="500"/>
        <v>4</v>
      </c>
      <c r="BT999" s="1959">
        <f t="shared" si="501"/>
        <v>0</v>
      </c>
      <c r="BU999" s="1959">
        <f t="shared" si="502"/>
        <v>3</v>
      </c>
      <c r="BV999" s="1959">
        <f t="shared" si="503"/>
        <v>1</v>
      </c>
      <c r="BW999" s="1959">
        <f t="shared" si="504"/>
        <v>12454544</v>
      </c>
    </row>
    <row r="1000" spans="1:75" ht="15" customHeight="1" x14ac:dyDescent="0.25">
      <c r="A1000" s="1315">
        <v>6</v>
      </c>
      <c r="B1000" s="2657">
        <v>43706</v>
      </c>
      <c r="C1000" s="1315">
        <v>991</v>
      </c>
      <c r="D1000" s="1338" t="s">
        <v>72</v>
      </c>
      <c r="E1000" s="1303" t="s">
        <v>57</v>
      </c>
      <c r="F1000" s="1516"/>
      <c r="G1000" s="1491">
        <f t="shared" si="512"/>
        <v>0</v>
      </c>
      <c r="H1000" s="1229"/>
      <c r="I1000" s="2605">
        <f t="shared" si="508"/>
        <v>0</v>
      </c>
      <c r="J1000" s="1935">
        <v>3</v>
      </c>
      <c r="K1000" s="2605">
        <f t="shared" si="506"/>
        <v>6695454</v>
      </c>
      <c r="L1000" s="2771"/>
      <c r="M1000" s="2605">
        <f t="shared" si="509"/>
        <v>0</v>
      </c>
      <c r="N1000" s="1505">
        <f t="shared" si="513"/>
        <v>3</v>
      </c>
      <c r="O1000" s="1494">
        <f t="shared" si="513"/>
        <v>6695454</v>
      </c>
      <c r="P1000" s="1494">
        <f t="shared" si="487"/>
        <v>120000</v>
      </c>
      <c r="Q1000" s="1307"/>
      <c r="R1000" s="1508">
        <v>1331818</v>
      </c>
      <c r="S1000" s="1508">
        <v>1931818</v>
      </c>
      <c r="T1000" s="1508">
        <v>2231818</v>
      </c>
      <c r="U1000" s="1508">
        <v>431818</v>
      </c>
      <c r="V1000" s="1892"/>
      <c r="W1000" s="1229"/>
      <c r="X1000" s="2390"/>
      <c r="Y1000" s="1492"/>
      <c r="Z1000" s="2462"/>
      <c r="AA1000" s="1492"/>
      <c r="AB1000" s="1505"/>
      <c r="AC1000" s="1494"/>
      <c r="AD1000" s="1494"/>
      <c r="AE1000" s="1305"/>
      <c r="AF1000" s="1490">
        <f t="shared" si="491"/>
        <v>0</v>
      </c>
      <c r="AG1000" s="1316">
        <f t="shared" si="492"/>
        <v>6695454</v>
      </c>
      <c r="AH1000" s="1269"/>
      <c r="AI1000" s="1271"/>
      <c r="AJ1000" s="1302"/>
      <c r="AK1000" s="1936"/>
      <c r="AL1000" s="1936"/>
      <c r="AM1000" s="1338"/>
      <c r="AN1000" s="1303"/>
      <c r="AO1000" s="1516"/>
      <c r="AP1000" s="1491">
        <f t="shared" si="493"/>
        <v>0</v>
      </c>
      <c r="AQ1000" s="1229"/>
      <c r="AR1000" s="1492">
        <f t="shared" si="494"/>
        <v>0</v>
      </c>
      <c r="AS1000" s="1935"/>
      <c r="AT1000" s="1492">
        <f t="shared" si="495"/>
        <v>0</v>
      </c>
      <c r="AU1000" s="1316"/>
      <c r="AV1000" s="1492">
        <f t="shared" si="496"/>
        <v>0</v>
      </c>
      <c r="AW1000" s="1493">
        <f t="shared" si="497"/>
        <v>0</v>
      </c>
      <c r="AX1000" s="2153">
        <f t="shared" si="498"/>
        <v>0</v>
      </c>
      <c r="AY1000" s="1495">
        <f t="shared" si="499"/>
        <v>0</v>
      </c>
      <c r="AZ1000" s="1937"/>
      <c r="BA1000" s="1508">
        <v>1331818</v>
      </c>
      <c r="BB1000" s="1508">
        <v>1931818</v>
      </c>
      <c r="BC1000" s="1508">
        <v>2231818</v>
      </c>
      <c r="BD1000" s="1508">
        <v>431818</v>
      </c>
      <c r="BE1000" s="2175"/>
      <c r="BF1000" s="1938"/>
      <c r="BG1000" s="1955"/>
      <c r="BH1000" s="1938"/>
      <c r="BI1000" s="809"/>
      <c r="BJ1000" s="1492"/>
      <c r="BK1000" s="1505"/>
      <c r="BL1000" s="1494"/>
      <c r="BM1000" s="1494"/>
      <c r="BN1000" s="1305"/>
      <c r="BO1000" s="1490">
        <f t="shared" si="505"/>
        <v>0</v>
      </c>
      <c r="BP1000" s="1316">
        <f t="shared" si="510"/>
        <v>0</v>
      </c>
      <c r="BQ1000" s="1269"/>
      <c r="BS1000" s="1959">
        <f t="shared" si="500"/>
        <v>0</v>
      </c>
      <c r="BT1000" s="1959">
        <f t="shared" si="501"/>
        <v>0</v>
      </c>
      <c r="BU1000" s="1959">
        <f t="shared" si="502"/>
        <v>3</v>
      </c>
      <c r="BV1000" s="1959">
        <f t="shared" si="503"/>
        <v>0</v>
      </c>
      <c r="BW1000" s="1959">
        <f t="shared" si="504"/>
        <v>6695454</v>
      </c>
    </row>
    <row r="1001" spans="1:75" ht="15" customHeight="1" x14ac:dyDescent="0.25">
      <c r="A1001" s="1315">
        <v>7</v>
      </c>
      <c r="B1001" s="2657">
        <v>43706</v>
      </c>
      <c r="C1001" s="1315">
        <v>992</v>
      </c>
      <c r="D1001" s="1338" t="s">
        <v>193</v>
      </c>
      <c r="E1001" s="1303" t="s">
        <v>57</v>
      </c>
      <c r="F1001" s="1516"/>
      <c r="G1001" s="1491">
        <f t="shared" si="512"/>
        <v>0</v>
      </c>
      <c r="H1001" s="1229"/>
      <c r="I1001" s="2605">
        <f t="shared" si="508"/>
        <v>0</v>
      </c>
      <c r="J1001" s="1935">
        <v>3</v>
      </c>
      <c r="K1001" s="2605">
        <f t="shared" si="506"/>
        <v>6695454</v>
      </c>
      <c r="L1001" s="2771"/>
      <c r="M1001" s="2605">
        <f t="shared" si="509"/>
        <v>0</v>
      </c>
      <c r="N1001" s="1505">
        <f t="shared" si="513"/>
        <v>3</v>
      </c>
      <c r="O1001" s="1494">
        <f t="shared" si="513"/>
        <v>6695454</v>
      </c>
      <c r="P1001" s="1494">
        <f t="shared" si="487"/>
        <v>120000</v>
      </c>
      <c r="Q1001" s="1307"/>
      <c r="R1001" s="1508">
        <v>1331818</v>
      </c>
      <c r="S1001" s="1508">
        <v>1931818</v>
      </c>
      <c r="T1001" s="1508">
        <v>2231818</v>
      </c>
      <c r="U1001" s="1508">
        <v>431818</v>
      </c>
      <c r="V1001" s="1892"/>
      <c r="W1001" s="1229"/>
      <c r="X1001" s="2390"/>
      <c r="Y1001" s="1492"/>
      <c r="Z1001" s="2462"/>
      <c r="AA1001" s="1492"/>
      <c r="AB1001" s="1505"/>
      <c r="AC1001" s="1494"/>
      <c r="AD1001" s="1494"/>
      <c r="AE1001" s="1305"/>
      <c r="AF1001" s="1490">
        <f t="shared" si="491"/>
        <v>0</v>
      </c>
      <c r="AG1001" s="1316">
        <f t="shared" si="492"/>
        <v>6695454</v>
      </c>
      <c r="AH1001" s="1269"/>
      <c r="AI1001" s="1271"/>
      <c r="AJ1001" s="1302"/>
      <c r="AK1001" s="1936"/>
      <c r="AL1001" s="1936"/>
      <c r="AM1001" s="1338"/>
      <c r="AN1001" s="1303"/>
      <c r="AO1001" s="1516"/>
      <c r="AP1001" s="1491">
        <f t="shared" si="493"/>
        <v>0</v>
      </c>
      <c r="AQ1001" s="1229"/>
      <c r="AR1001" s="1492">
        <f t="shared" si="494"/>
        <v>0</v>
      </c>
      <c r="AS1001" s="1935"/>
      <c r="AT1001" s="1492">
        <f t="shared" si="495"/>
        <v>0</v>
      </c>
      <c r="AU1001" s="1316"/>
      <c r="AV1001" s="1492">
        <f t="shared" si="496"/>
        <v>0</v>
      </c>
      <c r="AW1001" s="1493">
        <f t="shared" si="497"/>
        <v>0</v>
      </c>
      <c r="AX1001" s="2153">
        <f t="shared" si="498"/>
        <v>0</v>
      </c>
      <c r="AY1001" s="1495">
        <f t="shared" si="499"/>
        <v>0</v>
      </c>
      <c r="AZ1001" s="1937"/>
      <c r="BA1001" s="1508">
        <v>1331818</v>
      </c>
      <c r="BB1001" s="1508">
        <v>1931818</v>
      </c>
      <c r="BC1001" s="1508">
        <v>2231818</v>
      </c>
      <c r="BD1001" s="1508">
        <v>431818</v>
      </c>
      <c r="BE1001" s="2175"/>
      <c r="BF1001" s="1938"/>
      <c r="BG1001" s="1955"/>
      <c r="BH1001" s="1938"/>
      <c r="BI1001" s="809"/>
      <c r="BJ1001" s="1492"/>
      <c r="BK1001" s="1505"/>
      <c r="BL1001" s="1494"/>
      <c r="BM1001" s="1494"/>
      <c r="BN1001" s="1305"/>
      <c r="BO1001" s="1490">
        <f t="shared" si="505"/>
        <v>0</v>
      </c>
      <c r="BP1001" s="1316">
        <f t="shared" si="510"/>
        <v>0</v>
      </c>
      <c r="BQ1001" s="1269"/>
      <c r="BS1001" s="1959">
        <f t="shared" si="500"/>
        <v>0</v>
      </c>
      <c r="BT1001" s="1959">
        <f t="shared" si="501"/>
        <v>0</v>
      </c>
      <c r="BU1001" s="1959">
        <f t="shared" si="502"/>
        <v>3</v>
      </c>
      <c r="BV1001" s="1959">
        <f t="shared" si="503"/>
        <v>0</v>
      </c>
      <c r="BW1001" s="1959">
        <f t="shared" si="504"/>
        <v>6695454</v>
      </c>
    </row>
    <row r="1002" spans="1:75" ht="15" customHeight="1" x14ac:dyDescent="0.25">
      <c r="A1002" s="1315">
        <v>8</v>
      </c>
      <c r="B1002" s="2657">
        <v>43706</v>
      </c>
      <c r="C1002" s="1315">
        <v>993</v>
      </c>
      <c r="D1002" s="1338" t="s">
        <v>58</v>
      </c>
      <c r="E1002" s="1303" t="s">
        <v>57</v>
      </c>
      <c r="F1002" s="1516"/>
      <c r="G1002" s="1491">
        <f t="shared" si="512"/>
        <v>0</v>
      </c>
      <c r="H1002" s="1229"/>
      <c r="I1002" s="2605">
        <f t="shared" si="508"/>
        <v>0</v>
      </c>
      <c r="J1002" s="1935">
        <v>3</v>
      </c>
      <c r="K1002" s="2605">
        <f t="shared" si="506"/>
        <v>6695454</v>
      </c>
      <c r="L1002" s="2771"/>
      <c r="M1002" s="2605">
        <f t="shared" si="509"/>
        <v>0</v>
      </c>
      <c r="N1002" s="1505">
        <f t="shared" si="513"/>
        <v>3</v>
      </c>
      <c r="O1002" s="1494">
        <f t="shared" si="513"/>
        <v>6695454</v>
      </c>
      <c r="P1002" s="1494">
        <f t="shared" si="487"/>
        <v>120000</v>
      </c>
      <c r="Q1002" s="1307"/>
      <c r="R1002" s="1508">
        <v>1331818</v>
      </c>
      <c r="S1002" s="1508">
        <v>1931818</v>
      </c>
      <c r="T1002" s="1508">
        <v>2231818</v>
      </c>
      <c r="U1002" s="1508">
        <v>431818</v>
      </c>
      <c r="V1002" s="1892"/>
      <c r="W1002" s="1938"/>
      <c r="X1002" s="2390"/>
      <c r="Y1002" s="1492"/>
      <c r="Z1002" s="2462"/>
      <c r="AA1002" s="1492"/>
      <c r="AB1002" s="1505"/>
      <c r="AC1002" s="1494"/>
      <c r="AD1002" s="1494"/>
      <c r="AE1002" s="1305"/>
      <c r="AF1002" s="1490">
        <f t="shared" si="491"/>
        <v>0</v>
      </c>
      <c r="AG1002" s="1316">
        <f t="shared" si="492"/>
        <v>6695454</v>
      </c>
      <c r="AH1002" s="1269"/>
      <c r="AI1002" s="1271"/>
      <c r="AJ1002" s="1302"/>
      <c r="AK1002" s="1936"/>
      <c r="AL1002" s="1936"/>
      <c r="AM1002" s="1338"/>
      <c r="AN1002" s="1303"/>
      <c r="AO1002" s="1516"/>
      <c r="AP1002" s="1491">
        <f t="shared" si="493"/>
        <v>0</v>
      </c>
      <c r="AQ1002" s="1229"/>
      <c r="AR1002" s="1492">
        <f t="shared" si="494"/>
        <v>0</v>
      </c>
      <c r="AS1002" s="1935"/>
      <c r="AT1002" s="1492">
        <f t="shared" si="495"/>
        <v>0</v>
      </c>
      <c r="AU1002" s="1316"/>
      <c r="AV1002" s="1492">
        <f t="shared" si="496"/>
        <v>0</v>
      </c>
      <c r="AW1002" s="1493">
        <f t="shared" si="497"/>
        <v>0</v>
      </c>
      <c r="AX1002" s="2153">
        <f t="shared" si="498"/>
        <v>0</v>
      </c>
      <c r="AY1002" s="1495">
        <f t="shared" si="499"/>
        <v>0</v>
      </c>
      <c r="AZ1002" s="1937"/>
      <c r="BA1002" s="1508">
        <v>1331818</v>
      </c>
      <c r="BB1002" s="1508">
        <v>1931818</v>
      </c>
      <c r="BC1002" s="1508">
        <v>2231818</v>
      </c>
      <c r="BD1002" s="1508">
        <v>431818</v>
      </c>
      <c r="BE1002" s="2175"/>
      <c r="BF1002" s="1938"/>
      <c r="BG1002" s="1955"/>
      <c r="BH1002" s="1938"/>
      <c r="BI1002" s="809"/>
      <c r="BJ1002" s="1492"/>
      <c r="BK1002" s="1505"/>
      <c r="BL1002" s="1494"/>
      <c r="BM1002" s="1494"/>
      <c r="BN1002" s="1305"/>
      <c r="BO1002" s="1490">
        <f t="shared" si="505"/>
        <v>0</v>
      </c>
      <c r="BP1002" s="1316">
        <f t="shared" si="510"/>
        <v>0</v>
      </c>
      <c r="BQ1002" s="1269"/>
      <c r="BS1002" s="1959">
        <f t="shared" si="500"/>
        <v>0</v>
      </c>
      <c r="BT1002" s="1959">
        <f t="shared" si="501"/>
        <v>0</v>
      </c>
      <c r="BU1002" s="1959">
        <f t="shared" si="502"/>
        <v>3</v>
      </c>
      <c r="BV1002" s="1959">
        <f t="shared" si="503"/>
        <v>0</v>
      </c>
      <c r="BW1002" s="1959">
        <f t="shared" si="504"/>
        <v>6695454</v>
      </c>
    </row>
    <row r="1003" spans="1:75" ht="15" customHeight="1" x14ac:dyDescent="0.25">
      <c r="A1003" s="1315">
        <v>9</v>
      </c>
      <c r="B1003" s="2657">
        <v>43706</v>
      </c>
      <c r="C1003" s="1315">
        <v>994</v>
      </c>
      <c r="D1003" s="1338" t="s">
        <v>36</v>
      </c>
      <c r="E1003" s="1303" t="s">
        <v>31</v>
      </c>
      <c r="F1003" s="1516">
        <v>10</v>
      </c>
      <c r="G1003" s="1491">
        <f t="shared" si="512"/>
        <v>13318180</v>
      </c>
      <c r="H1003" s="1229"/>
      <c r="I1003" s="2605">
        <f t="shared" si="508"/>
        <v>0</v>
      </c>
      <c r="J1003" s="1935"/>
      <c r="K1003" s="2605">
        <f t="shared" si="506"/>
        <v>0</v>
      </c>
      <c r="L1003" s="2771"/>
      <c r="M1003" s="2605">
        <f t="shared" si="509"/>
        <v>0</v>
      </c>
      <c r="N1003" s="1505">
        <f t="shared" si="513"/>
        <v>10</v>
      </c>
      <c r="O1003" s="1494">
        <f t="shared" si="513"/>
        <v>13318180</v>
      </c>
      <c r="P1003" s="1494">
        <f t="shared" si="487"/>
        <v>400000</v>
      </c>
      <c r="Q1003" s="1307"/>
      <c r="R1003" s="1508">
        <v>1331818</v>
      </c>
      <c r="S1003" s="1508">
        <v>1931818</v>
      </c>
      <c r="T1003" s="1508">
        <v>2231818</v>
      </c>
      <c r="U1003" s="1508">
        <v>431818</v>
      </c>
      <c r="V1003" s="1892"/>
      <c r="W1003" s="1938"/>
      <c r="X1003" s="2337"/>
      <c r="Y1003" s="1938"/>
      <c r="Z1003" s="2462"/>
      <c r="AA1003" s="1492"/>
      <c r="AB1003" s="1505"/>
      <c r="AC1003" s="1494"/>
      <c r="AD1003" s="1494"/>
      <c r="AE1003" s="1305"/>
      <c r="AF1003" s="1490">
        <f t="shared" si="491"/>
        <v>0</v>
      </c>
      <c r="AG1003" s="1316">
        <f t="shared" si="492"/>
        <v>13318180</v>
      </c>
      <c r="AH1003" s="1269"/>
      <c r="AI1003" s="1271"/>
      <c r="AJ1003" s="1302"/>
      <c r="AK1003" s="1936"/>
      <c r="AL1003" s="1936"/>
      <c r="AM1003" s="1338"/>
      <c r="AN1003" s="1303"/>
      <c r="AO1003" s="1516"/>
      <c r="AP1003" s="1491">
        <f t="shared" si="493"/>
        <v>0</v>
      </c>
      <c r="AQ1003" s="1229"/>
      <c r="AR1003" s="1492">
        <f t="shared" si="494"/>
        <v>0</v>
      </c>
      <c r="AS1003" s="1935"/>
      <c r="AT1003" s="1492">
        <f t="shared" si="495"/>
        <v>0</v>
      </c>
      <c r="AU1003" s="1316"/>
      <c r="AV1003" s="1492">
        <f t="shared" si="496"/>
        <v>0</v>
      </c>
      <c r="AW1003" s="1493">
        <f t="shared" si="497"/>
        <v>0</v>
      </c>
      <c r="AX1003" s="2153">
        <f t="shared" si="498"/>
        <v>0</v>
      </c>
      <c r="AY1003" s="1495">
        <f t="shared" si="499"/>
        <v>0</v>
      </c>
      <c r="AZ1003" s="1937"/>
      <c r="BA1003" s="1508">
        <v>1331818</v>
      </c>
      <c r="BB1003" s="1508">
        <v>1931818</v>
      </c>
      <c r="BC1003" s="1508">
        <v>2231818</v>
      </c>
      <c r="BD1003" s="1508">
        <v>431818</v>
      </c>
      <c r="BE1003" s="2175"/>
      <c r="BF1003" s="1938"/>
      <c r="BG1003" s="1955"/>
      <c r="BH1003" s="1938"/>
      <c r="BI1003" s="809"/>
      <c r="BJ1003" s="1492"/>
      <c r="BK1003" s="1505"/>
      <c r="BL1003" s="1494"/>
      <c r="BM1003" s="1494"/>
      <c r="BN1003" s="1305"/>
      <c r="BO1003" s="1490">
        <f t="shared" si="505"/>
        <v>0</v>
      </c>
      <c r="BP1003" s="1316">
        <f t="shared" si="510"/>
        <v>0</v>
      </c>
      <c r="BQ1003" s="1269"/>
      <c r="BS1003" s="1959">
        <f t="shared" si="500"/>
        <v>10</v>
      </c>
      <c r="BT1003" s="1959">
        <f t="shared" si="501"/>
        <v>0</v>
      </c>
      <c r="BU1003" s="1959">
        <f t="shared" si="502"/>
        <v>0</v>
      </c>
      <c r="BV1003" s="1959">
        <f t="shared" si="503"/>
        <v>0</v>
      </c>
      <c r="BW1003" s="1959">
        <f t="shared" si="504"/>
        <v>13318180</v>
      </c>
    </row>
    <row r="1004" spans="1:75" ht="15" customHeight="1" x14ac:dyDescent="0.25">
      <c r="A1004" s="1315">
        <v>10</v>
      </c>
      <c r="B1004" s="2657">
        <v>43706</v>
      </c>
      <c r="C1004" s="1315">
        <v>995</v>
      </c>
      <c r="D1004" s="1338" t="s">
        <v>34</v>
      </c>
      <c r="E1004" s="1303" t="s">
        <v>31</v>
      </c>
      <c r="F1004" s="1516">
        <v>8</v>
      </c>
      <c r="G1004" s="1491">
        <f t="shared" si="512"/>
        <v>10654544</v>
      </c>
      <c r="H1004" s="1229"/>
      <c r="I1004" s="2605">
        <f t="shared" si="508"/>
        <v>0</v>
      </c>
      <c r="J1004" s="1935">
        <v>2</v>
      </c>
      <c r="K1004" s="2605">
        <f t="shared" si="506"/>
        <v>4463636</v>
      </c>
      <c r="L1004" s="2771"/>
      <c r="M1004" s="2605">
        <f t="shared" si="509"/>
        <v>0</v>
      </c>
      <c r="N1004" s="1505">
        <f t="shared" si="513"/>
        <v>10</v>
      </c>
      <c r="O1004" s="1494">
        <f t="shared" si="513"/>
        <v>15118180</v>
      </c>
      <c r="P1004" s="1494">
        <f t="shared" si="487"/>
        <v>400000</v>
      </c>
      <c r="Q1004" s="1307"/>
      <c r="R1004" s="1508">
        <v>1331818</v>
      </c>
      <c r="S1004" s="1508">
        <v>1931818</v>
      </c>
      <c r="T1004" s="1508">
        <v>2231818</v>
      </c>
      <c r="U1004" s="1508">
        <v>431818</v>
      </c>
      <c r="V1004" s="1892"/>
      <c r="W1004" s="1938"/>
      <c r="X1004" s="2390"/>
      <c r="Y1004" s="1492"/>
      <c r="Z1004" s="2462"/>
      <c r="AA1004" s="1492"/>
      <c r="AB1004" s="1505"/>
      <c r="AC1004" s="1494"/>
      <c r="AD1004" s="1494"/>
      <c r="AE1004" s="1305"/>
      <c r="AF1004" s="1490">
        <f t="shared" si="491"/>
        <v>0</v>
      </c>
      <c r="AG1004" s="1316">
        <f t="shared" si="492"/>
        <v>15118180</v>
      </c>
      <c r="AH1004" s="1269"/>
      <c r="AI1004" s="1271"/>
      <c r="AJ1004" s="1302"/>
      <c r="AK1004" s="1936"/>
      <c r="AL1004" s="1936"/>
      <c r="AM1004" s="1338"/>
      <c r="AN1004" s="1303"/>
      <c r="AO1004" s="1516"/>
      <c r="AP1004" s="1491">
        <f t="shared" si="493"/>
        <v>0</v>
      </c>
      <c r="AQ1004" s="1229"/>
      <c r="AR1004" s="1492">
        <f t="shared" si="494"/>
        <v>0</v>
      </c>
      <c r="AS1004" s="1935"/>
      <c r="AT1004" s="1492">
        <f t="shared" si="495"/>
        <v>0</v>
      </c>
      <c r="AU1004" s="1316"/>
      <c r="AV1004" s="1492">
        <f t="shared" si="496"/>
        <v>0</v>
      </c>
      <c r="AW1004" s="1493">
        <f t="shared" si="497"/>
        <v>0</v>
      </c>
      <c r="AX1004" s="2153">
        <f t="shared" si="498"/>
        <v>0</v>
      </c>
      <c r="AY1004" s="1495">
        <f t="shared" si="499"/>
        <v>0</v>
      </c>
      <c r="AZ1004" s="1937"/>
      <c r="BA1004" s="1508">
        <v>1331818</v>
      </c>
      <c r="BB1004" s="1508">
        <v>1931818</v>
      </c>
      <c r="BC1004" s="1508">
        <v>2231818</v>
      </c>
      <c r="BD1004" s="1508">
        <v>431818</v>
      </c>
      <c r="BE1004" s="2175"/>
      <c r="BF1004" s="1938"/>
      <c r="BG1004" s="1939"/>
      <c r="BH1004" s="1938"/>
      <c r="BI1004" s="809"/>
      <c r="BJ1004" s="1492"/>
      <c r="BK1004" s="1505"/>
      <c r="BL1004" s="1494"/>
      <c r="BM1004" s="1494"/>
      <c r="BN1004" s="1305"/>
      <c r="BO1004" s="1490">
        <f t="shared" si="505"/>
        <v>0</v>
      </c>
      <c r="BP1004" s="1316">
        <f t="shared" si="510"/>
        <v>0</v>
      </c>
      <c r="BQ1004" s="1269"/>
      <c r="BS1004" s="1959">
        <f t="shared" si="500"/>
        <v>8</v>
      </c>
      <c r="BT1004" s="1959">
        <f t="shared" si="501"/>
        <v>0</v>
      </c>
      <c r="BU1004" s="1959">
        <f t="shared" si="502"/>
        <v>2</v>
      </c>
      <c r="BV1004" s="1959">
        <f t="shared" si="503"/>
        <v>0</v>
      </c>
      <c r="BW1004" s="1959">
        <f t="shared" si="504"/>
        <v>15118180</v>
      </c>
    </row>
    <row r="1005" spans="1:75" ht="15" customHeight="1" x14ac:dyDescent="0.25">
      <c r="A1005" s="1315">
        <v>11</v>
      </c>
      <c r="B1005" s="2657">
        <v>43706</v>
      </c>
      <c r="C1005" s="1315">
        <v>996</v>
      </c>
      <c r="D1005" s="1338" t="s">
        <v>67</v>
      </c>
      <c r="E1005" s="1303" t="s">
        <v>273</v>
      </c>
      <c r="F1005" s="1516">
        <v>9</v>
      </c>
      <c r="G1005" s="1491">
        <f t="shared" si="512"/>
        <v>11986362</v>
      </c>
      <c r="H1005" s="1229"/>
      <c r="I1005" s="2605">
        <f t="shared" si="508"/>
        <v>0</v>
      </c>
      <c r="J1005" s="1935"/>
      <c r="K1005" s="2605">
        <f t="shared" si="506"/>
        <v>0</v>
      </c>
      <c r="L1005" s="2771">
        <v>1</v>
      </c>
      <c r="M1005" s="2605">
        <f t="shared" si="509"/>
        <v>431818</v>
      </c>
      <c r="N1005" s="1505">
        <f t="shared" si="513"/>
        <v>10</v>
      </c>
      <c r="O1005" s="1494">
        <f t="shared" si="513"/>
        <v>12418180</v>
      </c>
      <c r="P1005" s="1494">
        <f t="shared" si="487"/>
        <v>400000</v>
      </c>
      <c r="Q1005" s="1307"/>
      <c r="R1005" s="1508">
        <v>1331818</v>
      </c>
      <c r="S1005" s="1508">
        <v>1931818</v>
      </c>
      <c r="T1005" s="1508">
        <v>2231818</v>
      </c>
      <c r="U1005" s="1508">
        <v>431818</v>
      </c>
      <c r="V1005" s="1892"/>
      <c r="W1005" s="1229"/>
      <c r="X1005" s="2390"/>
      <c r="Y1005" s="1492"/>
      <c r="Z1005" s="2462"/>
      <c r="AA1005" s="1492"/>
      <c r="AB1005" s="1505"/>
      <c r="AC1005" s="1494"/>
      <c r="AD1005" s="1494"/>
      <c r="AE1005" s="1305"/>
      <c r="AF1005" s="1490">
        <f t="shared" si="491"/>
        <v>0</v>
      </c>
      <c r="AG1005" s="1316">
        <f t="shared" si="492"/>
        <v>12418180</v>
      </c>
      <c r="AH1005" s="1269"/>
      <c r="AI1005" s="1271"/>
      <c r="AJ1005" s="1302"/>
      <c r="AK1005" s="1936"/>
      <c r="AL1005" s="1936"/>
      <c r="AM1005" s="1338"/>
      <c r="AN1005" s="1303"/>
      <c r="AO1005" s="1516"/>
      <c r="AP1005" s="1491">
        <f t="shared" si="493"/>
        <v>0</v>
      </c>
      <c r="AQ1005" s="1229"/>
      <c r="AR1005" s="1492">
        <f t="shared" si="494"/>
        <v>0</v>
      </c>
      <c r="AS1005" s="1935"/>
      <c r="AT1005" s="1492">
        <f t="shared" si="495"/>
        <v>0</v>
      </c>
      <c r="AU1005" s="1316"/>
      <c r="AV1005" s="1492">
        <f t="shared" si="496"/>
        <v>0</v>
      </c>
      <c r="AW1005" s="1493">
        <f t="shared" si="497"/>
        <v>0</v>
      </c>
      <c r="AX1005" s="2153">
        <f t="shared" si="498"/>
        <v>0</v>
      </c>
      <c r="AY1005" s="1495">
        <f t="shared" si="499"/>
        <v>0</v>
      </c>
      <c r="AZ1005" s="1937"/>
      <c r="BA1005" s="1508">
        <v>1331818</v>
      </c>
      <c r="BB1005" s="1508">
        <v>1931818</v>
      </c>
      <c r="BC1005" s="1508">
        <v>2231818</v>
      </c>
      <c r="BD1005" s="1508">
        <v>431818</v>
      </c>
      <c r="BE1005" s="2175"/>
      <c r="BF1005" s="1938"/>
      <c r="BG1005" s="1939"/>
      <c r="BH1005" s="1938"/>
      <c r="BI1005" s="809"/>
      <c r="BJ1005" s="1492"/>
      <c r="BK1005" s="1505"/>
      <c r="BL1005" s="1494"/>
      <c r="BM1005" s="1494"/>
      <c r="BN1005" s="1305"/>
      <c r="BO1005" s="1490">
        <f t="shared" si="505"/>
        <v>0</v>
      </c>
      <c r="BP1005" s="1316">
        <f t="shared" si="510"/>
        <v>0</v>
      </c>
      <c r="BQ1005" s="1269"/>
      <c r="BS1005" s="1959">
        <f t="shared" si="500"/>
        <v>9</v>
      </c>
      <c r="BT1005" s="1959">
        <f t="shared" si="501"/>
        <v>0</v>
      </c>
      <c r="BU1005" s="1959">
        <f t="shared" si="502"/>
        <v>0</v>
      </c>
      <c r="BV1005" s="1959">
        <f t="shared" si="503"/>
        <v>1</v>
      </c>
      <c r="BW1005" s="1959">
        <f t="shared" si="504"/>
        <v>12418180</v>
      </c>
    </row>
    <row r="1006" spans="1:75" ht="15" customHeight="1" x14ac:dyDescent="0.25">
      <c r="A1006" s="1315">
        <v>12</v>
      </c>
      <c r="B1006" s="2657">
        <v>43706</v>
      </c>
      <c r="C1006" s="1315">
        <v>997</v>
      </c>
      <c r="D1006" s="1338" t="s">
        <v>50</v>
      </c>
      <c r="E1006" s="1303" t="s">
        <v>273</v>
      </c>
      <c r="F1006" s="1516">
        <v>8</v>
      </c>
      <c r="G1006" s="1491">
        <f t="shared" si="512"/>
        <v>10654544</v>
      </c>
      <c r="H1006" s="1229"/>
      <c r="I1006" s="2605">
        <f t="shared" si="508"/>
        <v>0</v>
      </c>
      <c r="J1006" s="1935">
        <v>1</v>
      </c>
      <c r="K1006" s="2605">
        <f t="shared" si="506"/>
        <v>2231818</v>
      </c>
      <c r="L1006" s="2771">
        <v>1</v>
      </c>
      <c r="M1006" s="2605">
        <f t="shared" si="509"/>
        <v>431818</v>
      </c>
      <c r="N1006" s="1505">
        <f t="shared" si="513"/>
        <v>10</v>
      </c>
      <c r="O1006" s="1494">
        <f t="shared" si="513"/>
        <v>13318180</v>
      </c>
      <c r="P1006" s="1494">
        <f t="shared" si="487"/>
        <v>400000</v>
      </c>
      <c r="Q1006" s="1307"/>
      <c r="R1006" s="1508">
        <v>1331818</v>
      </c>
      <c r="S1006" s="1508">
        <v>1931818</v>
      </c>
      <c r="T1006" s="1508">
        <v>2231818</v>
      </c>
      <c r="U1006" s="1508">
        <v>431818</v>
      </c>
      <c r="V1006" s="1892"/>
      <c r="W1006" s="1938"/>
      <c r="X1006" s="2390"/>
      <c r="Y1006" s="1492"/>
      <c r="Z1006" s="2462"/>
      <c r="AA1006" s="1492"/>
      <c r="AB1006" s="1505"/>
      <c r="AC1006" s="1494"/>
      <c r="AD1006" s="1494"/>
      <c r="AE1006" s="1305"/>
      <c r="AF1006" s="1490">
        <f t="shared" si="491"/>
        <v>0</v>
      </c>
      <c r="AG1006" s="1316">
        <f t="shared" si="492"/>
        <v>13318180</v>
      </c>
      <c r="AH1006" s="1269"/>
      <c r="AI1006" s="1271"/>
      <c r="AJ1006" s="1302"/>
      <c r="AK1006" s="1936"/>
      <c r="AL1006" s="1936"/>
      <c r="AM1006" s="1338"/>
      <c r="AN1006" s="1303"/>
      <c r="AO1006" s="1516"/>
      <c r="AP1006" s="1491">
        <f t="shared" si="493"/>
        <v>0</v>
      </c>
      <c r="AQ1006" s="1229"/>
      <c r="AR1006" s="1492">
        <f t="shared" si="494"/>
        <v>0</v>
      </c>
      <c r="AS1006" s="1935"/>
      <c r="AT1006" s="1492">
        <f t="shared" si="495"/>
        <v>0</v>
      </c>
      <c r="AU1006" s="1316"/>
      <c r="AV1006" s="1492">
        <f t="shared" si="496"/>
        <v>0</v>
      </c>
      <c r="AW1006" s="1493">
        <f t="shared" si="497"/>
        <v>0</v>
      </c>
      <c r="AX1006" s="2153">
        <f t="shared" si="498"/>
        <v>0</v>
      </c>
      <c r="AY1006" s="1495">
        <f t="shared" si="499"/>
        <v>0</v>
      </c>
      <c r="AZ1006" s="1937"/>
      <c r="BA1006" s="1508">
        <v>1331818</v>
      </c>
      <c r="BB1006" s="1508">
        <v>1931818</v>
      </c>
      <c r="BC1006" s="1508">
        <v>2231818</v>
      </c>
      <c r="BD1006" s="1508">
        <v>431818</v>
      </c>
      <c r="BE1006" s="2175"/>
      <c r="BF1006" s="1938"/>
      <c r="BG1006" s="1939"/>
      <c r="BH1006" s="1938"/>
      <c r="BI1006" s="1939"/>
      <c r="BJ1006" s="1492"/>
      <c r="BK1006" s="1505"/>
      <c r="BL1006" s="1494"/>
      <c r="BM1006" s="1494"/>
      <c r="BN1006" s="1305"/>
      <c r="BO1006" s="1490">
        <f t="shared" si="505"/>
        <v>0</v>
      </c>
      <c r="BP1006" s="1316">
        <f t="shared" si="510"/>
        <v>0</v>
      </c>
      <c r="BQ1006" s="1269"/>
      <c r="BS1006" s="1959">
        <f t="shared" si="500"/>
        <v>8</v>
      </c>
      <c r="BT1006" s="1959">
        <f t="shared" si="501"/>
        <v>0</v>
      </c>
      <c r="BU1006" s="1959">
        <f t="shared" si="502"/>
        <v>1</v>
      </c>
      <c r="BV1006" s="1959">
        <f t="shared" si="503"/>
        <v>1</v>
      </c>
      <c r="BW1006" s="1959">
        <f t="shared" si="504"/>
        <v>13318180</v>
      </c>
    </row>
    <row r="1007" spans="1:75" ht="15" customHeight="1" x14ac:dyDescent="0.25">
      <c r="A1007" s="1315">
        <v>13</v>
      </c>
      <c r="B1007" s="2657">
        <v>43706</v>
      </c>
      <c r="C1007" s="1315">
        <v>998</v>
      </c>
      <c r="D1007" s="1338" t="s">
        <v>94</v>
      </c>
      <c r="E1007" s="1303" t="s">
        <v>31</v>
      </c>
      <c r="F1007" s="1516">
        <v>7</v>
      </c>
      <c r="G1007" s="1491">
        <f t="shared" si="512"/>
        <v>9322726</v>
      </c>
      <c r="H1007" s="1229"/>
      <c r="I1007" s="2605">
        <f t="shared" si="508"/>
        <v>0</v>
      </c>
      <c r="J1007" s="1935">
        <v>2</v>
      </c>
      <c r="K1007" s="2605">
        <f t="shared" si="506"/>
        <v>4463636</v>
      </c>
      <c r="L1007" s="2771">
        <v>1</v>
      </c>
      <c r="M1007" s="2605">
        <f t="shared" si="509"/>
        <v>431818</v>
      </c>
      <c r="N1007" s="1505">
        <f t="shared" si="513"/>
        <v>10</v>
      </c>
      <c r="O1007" s="1494">
        <f t="shared" si="513"/>
        <v>14218180</v>
      </c>
      <c r="P1007" s="1494">
        <f t="shared" si="487"/>
        <v>400000</v>
      </c>
      <c r="Q1007" s="1307"/>
      <c r="R1007" s="1508">
        <v>1331818</v>
      </c>
      <c r="S1007" s="1508">
        <v>1931818</v>
      </c>
      <c r="T1007" s="1508">
        <v>2231818</v>
      </c>
      <c r="U1007" s="1508">
        <v>431818</v>
      </c>
      <c r="V1007" s="1892"/>
      <c r="W1007" s="1938"/>
      <c r="X1007" s="2390"/>
      <c r="Y1007" s="1492"/>
      <c r="Z1007" s="2462"/>
      <c r="AA1007" s="1492"/>
      <c r="AB1007" s="1505"/>
      <c r="AC1007" s="1494"/>
      <c r="AD1007" s="1494"/>
      <c r="AE1007" s="1305"/>
      <c r="AF1007" s="1490">
        <f t="shared" si="491"/>
        <v>0</v>
      </c>
      <c r="AG1007" s="1316">
        <f t="shared" si="492"/>
        <v>14218180</v>
      </c>
      <c r="AH1007" s="1269"/>
      <c r="AI1007" s="1271"/>
      <c r="AJ1007" s="1302"/>
      <c r="AK1007" s="1936"/>
      <c r="AL1007" s="1936"/>
      <c r="AM1007" s="1338"/>
      <c r="AN1007" s="1303"/>
      <c r="AO1007" s="1516"/>
      <c r="AP1007" s="1491">
        <f t="shared" si="493"/>
        <v>0</v>
      </c>
      <c r="AQ1007" s="1229"/>
      <c r="AR1007" s="1492">
        <f t="shared" si="494"/>
        <v>0</v>
      </c>
      <c r="AS1007" s="1935"/>
      <c r="AT1007" s="1492">
        <f t="shared" si="495"/>
        <v>0</v>
      </c>
      <c r="AU1007" s="1316"/>
      <c r="AV1007" s="1492">
        <f t="shared" si="496"/>
        <v>0</v>
      </c>
      <c r="AW1007" s="1493">
        <f t="shared" si="497"/>
        <v>0</v>
      </c>
      <c r="AX1007" s="2153">
        <f t="shared" si="498"/>
        <v>0</v>
      </c>
      <c r="AY1007" s="1495">
        <f t="shared" si="499"/>
        <v>0</v>
      </c>
      <c r="AZ1007" s="1937"/>
      <c r="BA1007" s="1508">
        <v>1331818</v>
      </c>
      <c r="BB1007" s="1508">
        <v>1931818</v>
      </c>
      <c r="BC1007" s="1508">
        <v>2231818</v>
      </c>
      <c r="BD1007" s="1508">
        <v>431818</v>
      </c>
      <c r="BE1007" s="2175"/>
      <c r="BF1007" s="1938"/>
      <c r="BG1007" s="1955"/>
      <c r="BH1007" s="1938"/>
      <c r="BI1007" s="809"/>
      <c r="BJ1007" s="1492"/>
      <c r="BK1007" s="1505"/>
      <c r="BL1007" s="1494"/>
      <c r="BM1007" s="1494"/>
      <c r="BN1007" s="1305"/>
      <c r="BO1007" s="1490">
        <f t="shared" si="505"/>
        <v>0</v>
      </c>
      <c r="BP1007" s="1316">
        <f t="shared" si="510"/>
        <v>0</v>
      </c>
      <c r="BQ1007" s="1269"/>
      <c r="BS1007" s="1959">
        <f t="shared" si="500"/>
        <v>7</v>
      </c>
      <c r="BT1007" s="1959">
        <f t="shared" si="501"/>
        <v>0</v>
      </c>
      <c r="BU1007" s="1959">
        <f t="shared" si="502"/>
        <v>2</v>
      </c>
      <c r="BV1007" s="1959">
        <f t="shared" si="503"/>
        <v>1</v>
      </c>
      <c r="BW1007" s="1959">
        <f t="shared" si="504"/>
        <v>14218180</v>
      </c>
    </row>
    <row r="1008" spans="1:75" ht="15" customHeight="1" x14ac:dyDescent="0.25">
      <c r="A1008" s="1315">
        <v>14</v>
      </c>
      <c r="B1008" s="2657">
        <v>43706</v>
      </c>
      <c r="C1008" s="1315">
        <v>999</v>
      </c>
      <c r="D1008" s="1338" t="s">
        <v>87</v>
      </c>
      <c r="E1008" s="1303" t="s">
        <v>88</v>
      </c>
      <c r="F1008" s="1516">
        <v>10</v>
      </c>
      <c r="G1008" s="1491">
        <f t="shared" si="512"/>
        <v>13318180</v>
      </c>
      <c r="H1008" s="1229"/>
      <c r="I1008" s="2605">
        <f t="shared" si="508"/>
        <v>0</v>
      </c>
      <c r="J1008" s="1935"/>
      <c r="K1008" s="2605">
        <f t="shared" si="506"/>
        <v>0</v>
      </c>
      <c r="L1008" s="2771"/>
      <c r="M1008" s="2605">
        <f t="shared" si="509"/>
        <v>0</v>
      </c>
      <c r="N1008" s="1505">
        <f t="shared" si="513"/>
        <v>10</v>
      </c>
      <c r="O1008" s="1494">
        <f t="shared" si="513"/>
        <v>13318180</v>
      </c>
      <c r="P1008" s="1494">
        <f t="shared" si="487"/>
        <v>400000</v>
      </c>
      <c r="Q1008" s="1307"/>
      <c r="R1008" s="1508">
        <v>1331818</v>
      </c>
      <c r="S1008" s="1508">
        <v>1931818</v>
      </c>
      <c r="T1008" s="1508">
        <v>2231818</v>
      </c>
      <c r="U1008" s="1508">
        <v>431818</v>
      </c>
      <c r="V1008" s="1892"/>
      <c r="W1008" s="1229"/>
      <c r="X1008" s="2337"/>
      <c r="Y1008" s="1229"/>
      <c r="Z1008" s="2462"/>
      <c r="AA1008" s="1492"/>
      <c r="AB1008" s="1505"/>
      <c r="AC1008" s="1494"/>
      <c r="AD1008" s="1494"/>
      <c r="AE1008" s="1305"/>
      <c r="AF1008" s="1490">
        <f t="shared" si="491"/>
        <v>0</v>
      </c>
      <c r="AG1008" s="1316">
        <f t="shared" si="492"/>
        <v>13318180</v>
      </c>
      <c r="AH1008" s="1269"/>
      <c r="AI1008" s="1271"/>
      <c r="AJ1008" s="1302"/>
      <c r="AK1008" s="1936"/>
      <c r="AL1008" s="1936"/>
      <c r="AM1008" s="1338"/>
      <c r="AN1008" s="1303"/>
      <c r="AO1008" s="1516"/>
      <c r="AP1008" s="1491">
        <f t="shared" si="493"/>
        <v>0</v>
      </c>
      <c r="AQ1008" s="1229"/>
      <c r="AR1008" s="1492">
        <f t="shared" si="494"/>
        <v>0</v>
      </c>
      <c r="AS1008" s="1935"/>
      <c r="AT1008" s="1492">
        <f t="shared" si="495"/>
        <v>0</v>
      </c>
      <c r="AU1008" s="1316"/>
      <c r="AV1008" s="1492">
        <f t="shared" si="496"/>
        <v>0</v>
      </c>
      <c r="AW1008" s="1493">
        <f t="shared" si="497"/>
        <v>0</v>
      </c>
      <c r="AX1008" s="2153">
        <f t="shared" si="498"/>
        <v>0</v>
      </c>
      <c r="AY1008" s="1495">
        <f t="shared" si="499"/>
        <v>0</v>
      </c>
      <c r="AZ1008" s="1937"/>
      <c r="BA1008" s="1508">
        <v>1331818</v>
      </c>
      <c r="BB1008" s="1508">
        <v>1931818</v>
      </c>
      <c r="BC1008" s="1508">
        <v>2231818</v>
      </c>
      <c r="BD1008" s="1508">
        <v>431818</v>
      </c>
      <c r="BE1008" s="2175"/>
      <c r="BF1008" s="1938"/>
      <c r="BG1008" s="1939"/>
      <c r="BH1008" s="1938"/>
      <c r="BI1008" s="809"/>
      <c r="BJ1008" s="1492"/>
      <c r="BK1008" s="1505"/>
      <c r="BL1008" s="1494"/>
      <c r="BM1008" s="1494"/>
      <c r="BN1008" s="1305"/>
      <c r="BO1008" s="1490">
        <f t="shared" si="505"/>
        <v>0</v>
      </c>
      <c r="BP1008" s="1316">
        <f t="shared" si="510"/>
        <v>0</v>
      </c>
      <c r="BQ1008" s="1269"/>
      <c r="BS1008" s="1959">
        <f t="shared" si="500"/>
        <v>10</v>
      </c>
      <c r="BT1008" s="1959">
        <f t="shared" si="501"/>
        <v>0</v>
      </c>
      <c r="BU1008" s="1959">
        <f t="shared" si="502"/>
        <v>0</v>
      </c>
      <c r="BV1008" s="1959">
        <f t="shared" si="503"/>
        <v>0</v>
      </c>
      <c r="BW1008" s="1959">
        <f t="shared" si="504"/>
        <v>13318180</v>
      </c>
    </row>
    <row r="1009" spans="1:2535" ht="15" customHeight="1" x14ac:dyDescent="0.25">
      <c r="A1009" s="1315">
        <v>15</v>
      </c>
      <c r="B1009" s="2657">
        <v>43706</v>
      </c>
      <c r="C1009" s="1315">
        <v>1000</v>
      </c>
      <c r="D1009" s="1338" t="s">
        <v>90</v>
      </c>
      <c r="E1009" s="1303" t="s">
        <v>88</v>
      </c>
      <c r="F1009" s="1516">
        <v>10</v>
      </c>
      <c r="G1009" s="1491">
        <f t="shared" si="512"/>
        <v>13318180</v>
      </c>
      <c r="H1009" s="1229"/>
      <c r="I1009" s="2605">
        <f t="shared" si="508"/>
        <v>0</v>
      </c>
      <c r="J1009" s="1935"/>
      <c r="K1009" s="2605">
        <f t="shared" si="506"/>
        <v>0</v>
      </c>
      <c r="L1009" s="2771"/>
      <c r="M1009" s="2605">
        <f t="shared" si="509"/>
        <v>0</v>
      </c>
      <c r="N1009" s="1505">
        <f t="shared" si="513"/>
        <v>10</v>
      </c>
      <c r="O1009" s="1494">
        <f t="shared" si="513"/>
        <v>13318180</v>
      </c>
      <c r="P1009" s="1494">
        <f t="shared" si="487"/>
        <v>400000</v>
      </c>
      <c r="Q1009" s="1307"/>
      <c r="R1009" s="1508">
        <v>1331818</v>
      </c>
      <c r="S1009" s="1508">
        <v>1931818</v>
      </c>
      <c r="T1009" s="1508">
        <v>2231818</v>
      </c>
      <c r="U1009" s="1508">
        <v>431818</v>
      </c>
      <c r="V1009" s="1892"/>
      <c r="W1009" s="1229"/>
      <c r="X1009" s="2337"/>
      <c r="Y1009" s="1229"/>
      <c r="Z1009" s="2462"/>
      <c r="AA1009" s="1492"/>
      <c r="AB1009" s="1505"/>
      <c r="AC1009" s="1494"/>
      <c r="AD1009" s="1494"/>
      <c r="AE1009" s="1305"/>
      <c r="AF1009" s="1490">
        <f t="shared" si="491"/>
        <v>0</v>
      </c>
      <c r="AG1009" s="1316">
        <f t="shared" si="492"/>
        <v>13318180</v>
      </c>
      <c r="AH1009" s="1269"/>
      <c r="AI1009" s="1271"/>
      <c r="AJ1009" s="1302"/>
      <c r="AK1009" s="1936"/>
      <c r="AL1009" s="1936"/>
      <c r="AM1009" s="1338"/>
      <c r="AN1009" s="1303"/>
      <c r="AO1009" s="1516"/>
      <c r="AP1009" s="1491">
        <f t="shared" si="493"/>
        <v>0</v>
      </c>
      <c r="AQ1009" s="1229"/>
      <c r="AR1009" s="1492">
        <f t="shared" si="494"/>
        <v>0</v>
      </c>
      <c r="AS1009" s="1935"/>
      <c r="AT1009" s="1492">
        <f t="shared" si="495"/>
        <v>0</v>
      </c>
      <c r="AU1009" s="1316"/>
      <c r="AV1009" s="1492">
        <f t="shared" si="496"/>
        <v>0</v>
      </c>
      <c r="AW1009" s="1493">
        <f t="shared" si="497"/>
        <v>0</v>
      </c>
      <c r="AX1009" s="2153">
        <f t="shared" si="498"/>
        <v>0</v>
      </c>
      <c r="AY1009" s="1495">
        <f t="shared" si="499"/>
        <v>0</v>
      </c>
      <c r="AZ1009" s="1937"/>
      <c r="BA1009" s="1508">
        <v>1331818</v>
      </c>
      <c r="BB1009" s="1508">
        <v>1931818</v>
      </c>
      <c r="BC1009" s="1508">
        <v>2231818</v>
      </c>
      <c r="BD1009" s="1508">
        <v>431818</v>
      </c>
      <c r="BE1009" s="2175"/>
      <c r="BF1009" s="1938"/>
      <c r="BG1009" s="1939"/>
      <c r="BH1009" s="1938"/>
      <c r="BI1009" s="809"/>
      <c r="BJ1009" s="1492"/>
      <c r="BK1009" s="1505"/>
      <c r="BL1009" s="1494"/>
      <c r="BM1009" s="1494"/>
      <c r="BN1009" s="1305"/>
      <c r="BO1009" s="1490">
        <f t="shared" si="505"/>
        <v>0</v>
      </c>
      <c r="BP1009" s="1316">
        <f t="shared" si="510"/>
        <v>0</v>
      </c>
      <c r="BQ1009" s="1269"/>
      <c r="BS1009" s="1959">
        <f t="shared" si="500"/>
        <v>10</v>
      </c>
      <c r="BT1009" s="1959">
        <f t="shared" si="501"/>
        <v>0</v>
      </c>
      <c r="BU1009" s="1959">
        <f t="shared" si="502"/>
        <v>0</v>
      </c>
      <c r="BV1009" s="1959">
        <f t="shared" si="503"/>
        <v>0</v>
      </c>
      <c r="BW1009" s="1959">
        <f t="shared" si="504"/>
        <v>13318180</v>
      </c>
    </row>
    <row r="1010" spans="1:2535" ht="15" customHeight="1" x14ac:dyDescent="0.25">
      <c r="A1010" s="1315">
        <v>16</v>
      </c>
      <c r="B1010" s="2657">
        <v>43706</v>
      </c>
      <c r="C1010" s="1315">
        <v>1001</v>
      </c>
      <c r="D1010" s="1338" t="s">
        <v>101</v>
      </c>
      <c r="E1010" s="1303" t="s">
        <v>88</v>
      </c>
      <c r="F1010" s="1516">
        <v>9</v>
      </c>
      <c r="G1010" s="1491">
        <f t="shared" si="512"/>
        <v>11986362</v>
      </c>
      <c r="H1010" s="1229"/>
      <c r="I1010" s="2605">
        <f t="shared" si="508"/>
        <v>0</v>
      </c>
      <c r="J1010" s="1935"/>
      <c r="K1010" s="2605">
        <f t="shared" si="506"/>
        <v>0</v>
      </c>
      <c r="L1010" s="2771">
        <v>1</v>
      </c>
      <c r="M1010" s="2605">
        <f t="shared" si="509"/>
        <v>431818</v>
      </c>
      <c r="N1010" s="1505">
        <f t="shared" si="513"/>
        <v>10</v>
      </c>
      <c r="O1010" s="1494">
        <f t="shared" si="513"/>
        <v>12418180</v>
      </c>
      <c r="P1010" s="1494">
        <f t="shared" si="487"/>
        <v>400000</v>
      </c>
      <c r="Q1010" s="1307"/>
      <c r="R1010" s="1508">
        <v>1331818</v>
      </c>
      <c r="S1010" s="1508">
        <v>1931818</v>
      </c>
      <c r="T1010" s="1508">
        <v>2231818</v>
      </c>
      <c r="U1010" s="1508">
        <v>431818</v>
      </c>
      <c r="V1010" s="1892"/>
      <c r="W1010" s="1229"/>
      <c r="X1010" s="2337"/>
      <c r="Y1010" s="1229"/>
      <c r="Z1010" s="2462"/>
      <c r="AA1010" s="1492"/>
      <c r="AB1010" s="1505"/>
      <c r="AC1010" s="1494"/>
      <c r="AD1010" s="1494"/>
      <c r="AE1010" s="1305"/>
      <c r="AF1010" s="1490">
        <f t="shared" si="491"/>
        <v>0</v>
      </c>
      <c r="AG1010" s="1316">
        <f t="shared" si="492"/>
        <v>12418180</v>
      </c>
      <c r="AH1010" s="1269"/>
      <c r="AI1010" s="1271"/>
      <c r="AJ1010" s="1302"/>
      <c r="AK1010" s="1936"/>
      <c r="AL1010" s="1936"/>
      <c r="AM1010" s="1338"/>
      <c r="AN1010" s="1303"/>
      <c r="AO1010" s="1516"/>
      <c r="AP1010" s="1491">
        <f t="shared" si="493"/>
        <v>0</v>
      </c>
      <c r="AQ1010" s="1229"/>
      <c r="AR1010" s="1492">
        <f t="shared" si="494"/>
        <v>0</v>
      </c>
      <c r="AS1010" s="1935"/>
      <c r="AT1010" s="1492">
        <f t="shared" si="495"/>
        <v>0</v>
      </c>
      <c r="AU1010" s="1316"/>
      <c r="AV1010" s="1492">
        <f t="shared" si="496"/>
        <v>0</v>
      </c>
      <c r="AW1010" s="1493">
        <f t="shared" si="497"/>
        <v>0</v>
      </c>
      <c r="AX1010" s="2153">
        <f t="shared" si="498"/>
        <v>0</v>
      </c>
      <c r="AY1010" s="1495">
        <f t="shared" si="499"/>
        <v>0</v>
      </c>
      <c r="AZ1010" s="1937"/>
      <c r="BA1010" s="1508">
        <v>1331818</v>
      </c>
      <c r="BB1010" s="1508">
        <v>1931818</v>
      </c>
      <c r="BC1010" s="1508">
        <v>2231818</v>
      </c>
      <c r="BD1010" s="1508">
        <v>431818</v>
      </c>
      <c r="BE1010" s="2175"/>
      <c r="BF1010" s="1938"/>
      <c r="BG1010" s="1939"/>
      <c r="BH1010" s="1938"/>
      <c r="BI1010" s="809"/>
      <c r="BJ1010" s="1492"/>
      <c r="BK1010" s="1505"/>
      <c r="BL1010" s="1494"/>
      <c r="BM1010" s="1494"/>
      <c r="BN1010" s="1305"/>
      <c r="BO1010" s="1490">
        <f t="shared" si="505"/>
        <v>0</v>
      </c>
      <c r="BP1010" s="1316">
        <f t="shared" si="510"/>
        <v>0</v>
      </c>
      <c r="BQ1010" s="1269"/>
      <c r="BS1010" s="1959">
        <f t="shared" si="500"/>
        <v>9</v>
      </c>
      <c r="BT1010" s="1959">
        <f t="shared" si="501"/>
        <v>0</v>
      </c>
      <c r="BU1010" s="1959">
        <f t="shared" si="502"/>
        <v>0</v>
      </c>
      <c r="BV1010" s="1959">
        <f t="shared" si="503"/>
        <v>1</v>
      </c>
      <c r="BW1010" s="1959">
        <f t="shared" si="504"/>
        <v>12418180</v>
      </c>
    </row>
    <row r="1011" spans="1:2535" ht="15" customHeight="1" x14ac:dyDescent="0.25">
      <c r="A1011" s="1315">
        <v>17</v>
      </c>
      <c r="B1011" s="2657">
        <v>43706</v>
      </c>
      <c r="C1011" s="1315">
        <v>1002</v>
      </c>
      <c r="D1011" s="1338" t="s">
        <v>249</v>
      </c>
      <c r="E1011" s="1303" t="s">
        <v>88</v>
      </c>
      <c r="F1011" s="1516">
        <v>10</v>
      </c>
      <c r="G1011" s="1491">
        <f t="shared" si="512"/>
        <v>13318180</v>
      </c>
      <c r="H1011" s="1229"/>
      <c r="I1011" s="2605">
        <f t="shared" si="508"/>
        <v>0</v>
      </c>
      <c r="J1011" s="1935"/>
      <c r="K1011" s="2605">
        <f t="shared" si="506"/>
        <v>0</v>
      </c>
      <c r="L1011" s="2771"/>
      <c r="M1011" s="2605">
        <f t="shared" si="509"/>
        <v>0</v>
      </c>
      <c r="N1011" s="1505">
        <f t="shared" si="513"/>
        <v>10</v>
      </c>
      <c r="O1011" s="1494">
        <f t="shared" si="513"/>
        <v>13318180</v>
      </c>
      <c r="P1011" s="1494">
        <f t="shared" si="487"/>
        <v>400000</v>
      </c>
      <c r="Q1011" s="1307"/>
      <c r="R1011" s="1508">
        <v>1331818</v>
      </c>
      <c r="S1011" s="1508">
        <v>1931818</v>
      </c>
      <c r="T1011" s="1508">
        <v>2231818</v>
      </c>
      <c r="U1011" s="1508">
        <v>431818</v>
      </c>
      <c r="V1011" s="1892"/>
      <c r="W1011" s="1229"/>
      <c r="X1011" s="2337"/>
      <c r="Y1011" s="1229"/>
      <c r="Z1011" s="2462"/>
      <c r="AA1011" s="1492"/>
      <c r="AB1011" s="1505"/>
      <c r="AC1011" s="1494"/>
      <c r="AD1011" s="1494"/>
      <c r="AE1011" s="1305"/>
      <c r="AF1011" s="1490">
        <f t="shared" si="491"/>
        <v>0</v>
      </c>
      <c r="AG1011" s="1316">
        <f t="shared" si="492"/>
        <v>13318180</v>
      </c>
      <c r="AH1011" s="1269"/>
      <c r="AI1011" s="1271"/>
      <c r="AJ1011" s="1302"/>
      <c r="AK1011" s="1936"/>
      <c r="AL1011" s="1936"/>
      <c r="AM1011" s="1338"/>
      <c r="AN1011" s="1303"/>
      <c r="AO1011" s="1516"/>
      <c r="AP1011" s="1491">
        <f t="shared" si="493"/>
        <v>0</v>
      </c>
      <c r="AQ1011" s="1229"/>
      <c r="AR1011" s="1492">
        <f t="shared" si="494"/>
        <v>0</v>
      </c>
      <c r="AS1011" s="1935"/>
      <c r="AT1011" s="1492">
        <f t="shared" si="495"/>
        <v>0</v>
      </c>
      <c r="AU1011" s="1316"/>
      <c r="AV1011" s="1492">
        <f t="shared" si="496"/>
        <v>0</v>
      </c>
      <c r="AW1011" s="1493">
        <f t="shared" si="497"/>
        <v>0</v>
      </c>
      <c r="AX1011" s="2153">
        <f t="shared" si="498"/>
        <v>0</v>
      </c>
      <c r="AY1011" s="1495">
        <f t="shared" si="499"/>
        <v>0</v>
      </c>
      <c r="AZ1011" s="1937"/>
      <c r="BA1011" s="1508">
        <v>1331818</v>
      </c>
      <c r="BB1011" s="1508">
        <v>1931818</v>
      </c>
      <c r="BC1011" s="1508">
        <v>2231818</v>
      </c>
      <c r="BD1011" s="1508">
        <v>431818</v>
      </c>
      <c r="BE1011" s="2175"/>
      <c r="BF1011" s="1938"/>
      <c r="BG1011" s="1955"/>
      <c r="BH1011" s="1938"/>
      <c r="BI1011" s="809"/>
      <c r="BJ1011" s="1492"/>
      <c r="BK1011" s="1505"/>
      <c r="BL1011" s="1494"/>
      <c r="BM1011" s="1494"/>
      <c r="BN1011" s="1305"/>
      <c r="BO1011" s="1490">
        <f t="shared" si="505"/>
        <v>0</v>
      </c>
      <c r="BP1011" s="1316">
        <f t="shared" si="510"/>
        <v>0</v>
      </c>
      <c r="BQ1011" s="1269"/>
      <c r="BS1011" s="1959">
        <f t="shared" si="500"/>
        <v>10</v>
      </c>
      <c r="BT1011" s="1959">
        <f t="shared" si="501"/>
        <v>0</v>
      </c>
      <c r="BU1011" s="1959">
        <f t="shared" si="502"/>
        <v>0</v>
      </c>
      <c r="BV1011" s="1959">
        <f t="shared" si="503"/>
        <v>0</v>
      </c>
      <c r="BW1011" s="1959">
        <f t="shared" si="504"/>
        <v>13318180</v>
      </c>
    </row>
    <row r="1012" spans="1:2535" ht="15" customHeight="1" x14ac:dyDescent="0.25">
      <c r="A1012" s="1315">
        <v>1</v>
      </c>
      <c r="B1012" s="2657">
        <v>43714</v>
      </c>
      <c r="C1012" s="1315">
        <v>1003</v>
      </c>
      <c r="D1012" s="1338" t="s">
        <v>69</v>
      </c>
      <c r="E1012" s="1303" t="s">
        <v>57</v>
      </c>
      <c r="F1012" s="1516">
        <v>7</v>
      </c>
      <c r="G1012" s="1491">
        <f t="shared" si="512"/>
        <v>9322726</v>
      </c>
      <c r="H1012" s="1229"/>
      <c r="I1012" s="2605">
        <f t="shared" si="508"/>
        <v>0</v>
      </c>
      <c r="J1012" s="1935">
        <v>2</v>
      </c>
      <c r="K1012" s="2605">
        <f t="shared" si="506"/>
        <v>4463636</v>
      </c>
      <c r="L1012" s="2771">
        <v>1</v>
      </c>
      <c r="M1012" s="2605">
        <f t="shared" si="509"/>
        <v>431818</v>
      </c>
      <c r="N1012" s="1505">
        <f t="shared" si="513"/>
        <v>10</v>
      </c>
      <c r="O1012" s="1494">
        <f t="shared" si="513"/>
        <v>14218180</v>
      </c>
      <c r="P1012" s="1494">
        <f t="shared" si="487"/>
        <v>400000</v>
      </c>
      <c r="Q1012" s="1307"/>
      <c r="R1012" s="1508">
        <v>1331818</v>
      </c>
      <c r="S1012" s="1508">
        <v>1931818</v>
      </c>
      <c r="T1012" s="1508">
        <v>2231818</v>
      </c>
      <c r="U1012" s="1508">
        <v>431818</v>
      </c>
      <c r="V1012" s="1892"/>
      <c r="W1012" s="1229"/>
      <c r="X1012" s="2337"/>
      <c r="Y1012" s="1229"/>
      <c r="Z1012" s="2462"/>
      <c r="AA1012" s="1492"/>
      <c r="AB1012" s="1505"/>
      <c r="AC1012" s="1494"/>
      <c r="AD1012" s="1494"/>
      <c r="AE1012" s="1305"/>
      <c r="AF1012" s="1490">
        <f t="shared" si="491"/>
        <v>0</v>
      </c>
      <c r="AG1012" s="1316">
        <f t="shared" si="492"/>
        <v>14218180</v>
      </c>
      <c r="AH1012" s="1269"/>
      <c r="AI1012" s="1271"/>
      <c r="AJ1012" s="1302"/>
      <c r="AK1012" s="1936"/>
      <c r="AL1012" s="1936"/>
      <c r="AM1012" s="1338"/>
      <c r="AN1012" s="1303"/>
      <c r="AO1012" s="1516"/>
      <c r="AP1012" s="1491">
        <f t="shared" si="493"/>
        <v>0</v>
      </c>
      <c r="AQ1012" s="1229"/>
      <c r="AR1012" s="1492">
        <f t="shared" si="494"/>
        <v>0</v>
      </c>
      <c r="AS1012" s="1935"/>
      <c r="AT1012" s="1492">
        <f t="shared" si="495"/>
        <v>0</v>
      </c>
      <c r="AU1012" s="1316"/>
      <c r="AV1012" s="1492">
        <f t="shared" si="496"/>
        <v>0</v>
      </c>
      <c r="AW1012" s="1493">
        <f t="shared" si="497"/>
        <v>0</v>
      </c>
      <c r="AX1012" s="2153">
        <f t="shared" si="498"/>
        <v>0</v>
      </c>
      <c r="AY1012" s="1495">
        <f t="shared" si="499"/>
        <v>0</v>
      </c>
      <c r="AZ1012" s="1937"/>
      <c r="BA1012" s="1508">
        <v>1331818</v>
      </c>
      <c r="BB1012" s="1508">
        <v>1931818</v>
      </c>
      <c r="BC1012" s="1508">
        <v>2231818</v>
      </c>
      <c r="BD1012" s="1508">
        <v>431818</v>
      </c>
      <c r="BE1012" s="2175"/>
      <c r="BF1012" s="1938"/>
      <c r="BG1012" s="1955"/>
      <c r="BH1012" s="1938"/>
      <c r="BI1012" s="809"/>
      <c r="BJ1012" s="1492"/>
      <c r="BK1012" s="1505"/>
      <c r="BL1012" s="1494"/>
      <c r="BM1012" s="1494"/>
      <c r="BN1012" s="1305"/>
      <c r="BO1012" s="1490">
        <f t="shared" si="505"/>
        <v>0</v>
      </c>
      <c r="BP1012" s="1316">
        <f t="shared" si="510"/>
        <v>0</v>
      </c>
      <c r="BQ1012" s="1269"/>
      <c r="BS1012" s="1959">
        <f t="shared" si="500"/>
        <v>7</v>
      </c>
      <c r="BT1012" s="1959">
        <f t="shared" si="501"/>
        <v>0</v>
      </c>
      <c r="BU1012" s="1959">
        <f t="shared" si="502"/>
        <v>2</v>
      </c>
      <c r="BV1012" s="1959">
        <f t="shared" si="503"/>
        <v>1</v>
      </c>
      <c r="BW1012" s="1959">
        <f t="shared" si="504"/>
        <v>14218180</v>
      </c>
    </row>
    <row r="1013" spans="1:2535" ht="15" customHeight="1" x14ac:dyDescent="0.25">
      <c r="A1013" s="1315">
        <v>2</v>
      </c>
      <c r="B1013" s="2657">
        <v>43714</v>
      </c>
      <c r="C1013" s="1315">
        <v>1004</v>
      </c>
      <c r="D1013" s="1338" t="s">
        <v>74</v>
      </c>
      <c r="E1013" s="1303" t="s">
        <v>57</v>
      </c>
      <c r="F1013" s="1516">
        <v>7</v>
      </c>
      <c r="G1013" s="1491">
        <f t="shared" si="512"/>
        <v>9322726</v>
      </c>
      <c r="H1013" s="1229"/>
      <c r="I1013" s="2605">
        <f t="shared" si="508"/>
        <v>0</v>
      </c>
      <c r="J1013" s="1935">
        <v>1</v>
      </c>
      <c r="K1013" s="2605">
        <f t="shared" si="506"/>
        <v>2231818</v>
      </c>
      <c r="L1013" s="2771">
        <v>1</v>
      </c>
      <c r="M1013" s="2605">
        <f t="shared" si="509"/>
        <v>431818</v>
      </c>
      <c r="N1013" s="1505">
        <f t="shared" si="513"/>
        <v>9</v>
      </c>
      <c r="O1013" s="1494">
        <f t="shared" si="513"/>
        <v>11986362</v>
      </c>
      <c r="P1013" s="1494">
        <f t="shared" si="487"/>
        <v>360000</v>
      </c>
      <c r="Q1013" s="1307"/>
      <c r="R1013" s="1508">
        <v>1331818</v>
      </c>
      <c r="S1013" s="1508">
        <v>1931818</v>
      </c>
      <c r="T1013" s="1508">
        <v>2231818</v>
      </c>
      <c r="U1013" s="1508">
        <v>431818</v>
      </c>
      <c r="V1013" s="1892"/>
      <c r="W1013" s="1229"/>
      <c r="X1013" s="2337"/>
      <c r="Y1013" s="1229"/>
      <c r="Z1013" s="2462"/>
      <c r="AA1013" s="1492"/>
      <c r="AB1013" s="1505"/>
      <c r="AC1013" s="1494"/>
      <c r="AD1013" s="1494"/>
      <c r="AE1013" s="1305"/>
      <c r="AF1013" s="1490">
        <f t="shared" si="491"/>
        <v>0</v>
      </c>
      <c r="AG1013" s="1316">
        <f t="shared" si="492"/>
        <v>11986362</v>
      </c>
      <c r="AH1013" s="1269"/>
      <c r="AI1013" s="1271"/>
      <c r="AJ1013" s="1302"/>
      <c r="AK1013" s="1936"/>
      <c r="AL1013" s="1936"/>
      <c r="AM1013" s="1338"/>
      <c r="AN1013" s="1303"/>
      <c r="AO1013" s="1516"/>
      <c r="AP1013" s="1491">
        <f t="shared" si="493"/>
        <v>0</v>
      </c>
      <c r="AQ1013" s="1229"/>
      <c r="AR1013" s="1492">
        <f t="shared" si="494"/>
        <v>0</v>
      </c>
      <c r="AS1013" s="1935"/>
      <c r="AT1013" s="1492">
        <f t="shared" si="495"/>
        <v>0</v>
      </c>
      <c r="AU1013" s="1316"/>
      <c r="AV1013" s="1492">
        <f t="shared" si="496"/>
        <v>0</v>
      </c>
      <c r="AW1013" s="1493">
        <f t="shared" si="497"/>
        <v>0</v>
      </c>
      <c r="AX1013" s="2153">
        <f t="shared" si="498"/>
        <v>0</v>
      </c>
      <c r="AY1013" s="1495">
        <f t="shared" si="499"/>
        <v>0</v>
      </c>
      <c r="AZ1013" s="1937"/>
      <c r="BA1013" s="1508">
        <v>1331818</v>
      </c>
      <c r="BB1013" s="1508">
        <v>1931818</v>
      </c>
      <c r="BC1013" s="1508">
        <v>2231818</v>
      </c>
      <c r="BD1013" s="1508">
        <v>431818</v>
      </c>
      <c r="BE1013" s="2175"/>
      <c r="BF1013" s="1938"/>
      <c r="BG1013" s="1955"/>
      <c r="BH1013" s="1938"/>
      <c r="BI1013" s="809"/>
      <c r="BJ1013" s="1492"/>
      <c r="BK1013" s="1505"/>
      <c r="BL1013" s="1494"/>
      <c r="BM1013" s="1494"/>
      <c r="BN1013" s="1305"/>
      <c r="BO1013" s="1490">
        <f t="shared" si="505"/>
        <v>0</v>
      </c>
      <c r="BP1013" s="1316">
        <f t="shared" si="510"/>
        <v>0</v>
      </c>
      <c r="BQ1013" s="1269"/>
      <c r="BS1013" s="1959">
        <f t="shared" si="500"/>
        <v>7</v>
      </c>
      <c r="BT1013" s="1959">
        <f t="shared" si="501"/>
        <v>0</v>
      </c>
      <c r="BU1013" s="1959">
        <f t="shared" si="502"/>
        <v>1</v>
      </c>
      <c r="BV1013" s="1959">
        <f t="shared" si="503"/>
        <v>1</v>
      </c>
      <c r="BW1013" s="1959">
        <f t="shared" si="504"/>
        <v>11986362</v>
      </c>
    </row>
    <row r="1014" spans="1:2535" ht="15" customHeight="1" x14ac:dyDescent="0.25">
      <c r="A1014" s="1315">
        <v>3</v>
      </c>
      <c r="B1014" s="2657">
        <v>43714</v>
      </c>
      <c r="C1014" s="1315">
        <v>1005</v>
      </c>
      <c r="D1014" s="1338" t="s">
        <v>72</v>
      </c>
      <c r="E1014" s="1303" t="s">
        <v>57</v>
      </c>
      <c r="F1014" s="1516">
        <v>5</v>
      </c>
      <c r="G1014" s="1491">
        <f t="shared" si="512"/>
        <v>6659090</v>
      </c>
      <c r="H1014" s="1229"/>
      <c r="I1014" s="2605">
        <f t="shared" si="508"/>
        <v>0</v>
      </c>
      <c r="J1014" s="1935"/>
      <c r="K1014" s="2605">
        <f t="shared" si="506"/>
        <v>0</v>
      </c>
      <c r="L1014" s="2771"/>
      <c r="M1014" s="2605">
        <f t="shared" si="509"/>
        <v>0</v>
      </c>
      <c r="N1014" s="1505">
        <f t="shared" ref="N1014:O1029" si="514">F1014+H1014+J1014+L1014</f>
        <v>5</v>
      </c>
      <c r="O1014" s="1494">
        <f t="shared" si="514"/>
        <v>6659090</v>
      </c>
      <c r="P1014" s="1494">
        <f t="shared" si="487"/>
        <v>200000</v>
      </c>
      <c r="Q1014" s="1307"/>
      <c r="R1014" s="1508">
        <v>1331818</v>
      </c>
      <c r="S1014" s="1508">
        <v>1931818</v>
      </c>
      <c r="T1014" s="1508">
        <v>2231818</v>
      </c>
      <c r="U1014" s="1508">
        <v>431818</v>
      </c>
      <c r="V1014" s="1892"/>
      <c r="W1014" s="1229"/>
      <c r="X1014" s="2337"/>
      <c r="Y1014" s="1229"/>
      <c r="Z1014" s="2462"/>
      <c r="AA1014" s="1492"/>
      <c r="AB1014" s="1505"/>
      <c r="AC1014" s="1494"/>
      <c r="AD1014" s="1494"/>
      <c r="AE1014" s="1305"/>
      <c r="AF1014" s="1490">
        <f t="shared" si="491"/>
        <v>0</v>
      </c>
      <c r="AG1014" s="1316">
        <f t="shared" si="492"/>
        <v>6659090</v>
      </c>
      <c r="AH1014" s="1269"/>
      <c r="AI1014" s="1271"/>
      <c r="AJ1014" s="1302"/>
      <c r="AK1014" s="1936"/>
      <c r="AL1014" s="1936"/>
      <c r="AM1014" s="1338"/>
      <c r="AN1014" s="1303"/>
      <c r="AO1014" s="1516"/>
      <c r="AP1014" s="1491">
        <f t="shared" si="493"/>
        <v>0</v>
      </c>
      <c r="AQ1014" s="1229"/>
      <c r="AR1014" s="1492">
        <f t="shared" si="494"/>
        <v>0</v>
      </c>
      <c r="AS1014" s="1935"/>
      <c r="AT1014" s="1492">
        <f t="shared" si="495"/>
        <v>0</v>
      </c>
      <c r="AU1014" s="1316"/>
      <c r="AV1014" s="1492">
        <f t="shared" si="496"/>
        <v>0</v>
      </c>
      <c r="AW1014" s="1493">
        <f t="shared" si="497"/>
        <v>0</v>
      </c>
      <c r="AX1014" s="2153">
        <f t="shared" si="498"/>
        <v>0</v>
      </c>
      <c r="AY1014" s="1495">
        <f t="shared" si="499"/>
        <v>0</v>
      </c>
      <c r="AZ1014" s="1937"/>
      <c r="BA1014" s="1508">
        <v>1331818</v>
      </c>
      <c r="BB1014" s="1508">
        <v>1931818</v>
      </c>
      <c r="BC1014" s="1508">
        <v>2231818</v>
      </c>
      <c r="BD1014" s="1508">
        <v>431818</v>
      </c>
      <c r="BE1014" s="2175"/>
      <c r="BF1014" s="1938"/>
      <c r="BG1014" s="1955"/>
      <c r="BH1014" s="1938"/>
      <c r="BI1014" s="809"/>
      <c r="BJ1014" s="1492"/>
      <c r="BK1014" s="1505"/>
      <c r="BL1014" s="1494"/>
      <c r="BM1014" s="1494"/>
      <c r="BN1014" s="1305"/>
      <c r="BO1014" s="1490">
        <f t="shared" si="505"/>
        <v>0</v>
      </c>
      <c r="BP1014" s="1316">
        <f t="shared" si="510"/>
        <v>0</v>
      </c>
      <c r="BQ1014" s="1269"/>
      <c r="BS1014" s="1959">
        <f t="shared" si="500"/>
        <v>5</v>
      </c>
      <c r="BT1014" s="1959">
        <f t="shared" si="501"/>
        <v>0</v>
      </c>
      <c r="BU1014" s="1959">
        <f t="shared" si="502"/>
        <v>0</v>
      </c>
      <c r="BV1014" s="1959">
        <f t="shared" si="503"/>
        <v>0</v>
      </c>
      <c r="BW1014" s="1959">
        <f t="shared" si="504"/>
        <v>6659090</v>
      </c>
    </row>
    <row r="1015" spans="1:2535" ht="15" customHeight="1" x14ac:dyDescent="0.25">
      <c r="A1015" s="1315">
        <v>4</v>
      </c>
      <c r="B1015" s="2657">
        <v>43714</v>
      </c>
      <c r="C1015" s="1315">
        <v>1006</v>
      </c>
      <c r="D1015" s="1338" t="s">
        <v>59</v>
      </c>
      <c r="E1015" s="1303" t="s">
        <v>57</v>
      </c>
      <c r="F1015" s="1516">
        <v>5</v>
      </c>
      <c r="G1015" s="1491">
        <f t="shared" si="512"/>
        <v>6659090</v>
      </c>
      <c r="H1015" s="1229"/>
      <c r="I1015" s="2605">
        <f t="shared" si="508"/>
        <v>0</v>
      </c>
      <c r="J1015" s="1935"/>
      <c r="K1015" s="2605">
        <f t="shared" si="506"/>
        <v>0</v>
      </c>
      <c r="L1015" s="2771"/>
      <c r="M1015" s="2605">
        <f t="shared" si="509"/>
        <v>0</v>
      </c>
      <c r="N1015" s="1505">
        <f t="shared" si="514"/>
        <v>5</v>
      </c>
      <c r="O1015" s="1494">
        <f t="shared" si="514"/>
        <v>6659090</v>
      </c>
      <c r="P1015" s="1494">
        <f t="shared" si="487"/>
        <v>200000</v>
      </c>
      <c r="Q1015" s="1307"/>
      <c r="R1015" s="1508">
        <v>1331818</v>
      </c>
      <c r="S1015" s="1508">
        <v>1931818</v>
      </c>
      <c r="T1015" s="1508">
        <v>2231818</v>
      </c>
      <c r="U1015" s="1508">
        <v>431818</v>
      </c>
      <c r="V1015" s="1892"/>
      <c r="W1015" s="1229"/>
      <c r="X1015" s="2337"/>
      <c r="Y1015" s="1229"/>
      <c r="Z1015" s="2462"/>
      <c r="AA1015" s="1492"/>
      <c r="AB1015" s="1505"/>
      <c r="AC1015" s="1494"/>
      <c r="AD1015" s="1494"/>
      <c r="AE1015" s="1305"/>
      <c r="AF1015" s="1490">
        <f t="shared" si="491"/>
        <v>0</v>
      </c>
      <c r="AG1015" s="1316">
        <f t="shared" si="492"/>
        <v>6659090</v>
      </c>
      <c r="AH1015" s="1269"/>
      <c r="AI1015" s="1271"/>
      <c r="AJ1015" s="1302"/>
      <c r="AK1015" s="1936"/>
      <c r="AL1015" s="1936"/>
      <c r="AM1015" s="1338"/>
      <c r="AN1015" s="1303"/>
      <c r="AO1015" s="1516"/>
      <c r="AP1015" s="1491">
        <f t="shared" si="493"/>
        <v>0</v>
      </c>
      <c r="AQ1015" s="1229"/>
      <c r="AR1015" s="1492">
        <f t="shared" si="494"/>
        <v>0</v>
      </c>
      <c r="AS1015" s="1935"/>
      <c r="AT1015" s="1492">
        <f t="shared" si="495"/>
        <v>0</v>
      </c>
      <c r="AU1015" s="1316"/>
      <c r="AV1015" s="1492">
        <f t="shared" si="496"/>
        <v>0</v>
      </c>
      <c r="AW1015" s="1493">
        <f t="shared" si="497"/>
        <v>0</v>
      </c>
      <c r="AX1015" s="2153">
        <f t="shared" si="498"/>
        <v>0</v>
      </c>
      <c r="AY1015" s="1495">
        <f t="shared" si="499"/>
        <v>0</v>
      </c>
      <c r="AZ1015" s="1937"/>
      <c r="BA1015" s="1508">
        <v>1331818</v>
      </c>
      <c r="BB1015" s="1508">
        <v>1931818</v>
      </c>
      <c r="BC1015" s="1508">
        <v>2231818</v>
      </c>
      <c r="BD1015" s="1508">
        <v>431818</v>
      </c>
      <c r="BE1015" s="2175"/>
      <c r="BF1015" s="1938"/>
      <c r="BG1015" s="1955"/>
      <c r="BH1015" s="1938"/>
      <c r="BI1015" s="809"/>
      <c r="BJ1015" s="1492"/>
      <c r="BK1015" s="1505"/>
      <c r="BL1015" s="1494"/>
      <c r="BM1015" s="1494"/>
      <c r="BN1015" s="1305"/>
      <c r="BO1015" s="1490">
        <f t="shared" si="505"/>
        <v>0</v>
      </c>
      <c r="BP1015" s="1316">
        <f t="shared" si="510"/>
        <v>0</v>
      </c>
      <c r="BQ1015" s="1269"/>
      <c r="BS1015" s="1959">
        <f t="shared" si="500"/>
        <v>5</v>
      </c>
      <c r="BT1015" s="1959">
        <f t="shared" si="501"/>
        <v>0</v>
      </c>
      <c r="BU1015" s="1959">
        <f t="shared" si="502"/>
        <v>0</v>
      </c>
      <c r="BV1015" s="1959">
        <f t="shared" si="503"/>
        <v>0</v>
      </c>
      <c r="BW1015" s="1959">
        <f t="shared" si="504"/>
        <v>6659090</v>
      </c>
    </row>
    <row r="1016" spans="1:2535" ht="15" customHeight="1" x14ac:dyDescent="0.25">
      <c r="A1016" s="1315">
        <v>5</v>
      </c>
      <c r="B1016" s="2657">
        <v>43714</v>
      </c>
      <c r="C1016" s="1315">
        <v>1007</v>
      </c>
      <c r="D1016" s="1338" t="s">
        <v>39</v>
      </c>
      <c r="E1016" s="1303" t="s">
        <v>273</v>
      </c>
      <c r="F1016" s="1516">
        <v>9</v>
      </c>
      <c r="G1016" s="1491">
        <f t="shared" si="512"/>
        <v>11986362</v>
      </c>
      <c r="H1016" s="1229"/>
      <c r="I1016" s="2605">
        <f t="shared" si="508"/>
        <v>0</v>
      </c>
      <c r="J1016" s="1935"/>
      <c r="K1016" s="2605">
        <f t="shared" si="506"/>
        <v>0</v>
      </c>
      <c r="L1016" s="2771">
        <v>1</v>
      </c>
      <c r="M1016" s="2605">
        <f t="shared" si="509"/>
        <v>431818</v>
      </c>
      <c r="N1016" s="1505">
        <f t="shared" si="514"/>
        <v>10</v>
      </c>
      <c r="O1016" s="1494">
        <f t="shared" si="514"/>
        <v>12418180</v>
      </c>
      <c r="P1016" s="1494">
        <f t="shared" si="487"/>
        <v>400000</v>
      </c>
      <c r="Q1016" s="1307"/>
      <c r="R1016" s="1508">
        <v>1331818</v>
      </c>
      <c r="S1016" s="1508">
        <v>1931818</v>
      </c>
      <c r="T1016" s="1508">
        <v>2231818</v>
      </c>
      <c r="U1016" s="1508">
        <v>431818</v>
      </c>
      <c r="V1016" s="1892"/>
      <c r="W1016" s="1229"/>
      <c r="X1016" s="2337"/>
      <c r="Y1016" s="1229"/>
      <c r="Z1016" s="2462"/>
      <c r="AA1016" s="1492"/>
      <c r="AB1016" s="1505"/>
      <c r="AC1016" s="1494"/>
      <c r="AD1016" s="1494"/>
      <c r="AE1016" s="1305"/>
      <c r="AF1016" s="1490">
        <f t="shared" si="491"/>
        <v>0</v>
      </c>
      <c r="AG1016" s="1316">
        <f t="shared" si="492"/>
        <v>12418180</v>
      </c>
      <c r="AH1016" s="1269"/>
      <c r="AI1016" s="1271"/>
      <c r="AJ1016" s="1302"/>
      <c r="AK1016" s="1936"/>
      <c r="AL1016" s="1936"/>
      <c r="AM1016" s="1338"/>
      <c r="AN1016" s="1303"/>
      <c r="AO1016" s="1516"/>
      <c r="AP1016" s="1491">
        <f t="shared" si="493"/>
        <v>0</v>
      </c>
      <c r="AQ1016" s="1229"/>
      <c r="AR1016" s="1492">
        <f t="shared" si="494"/>
        <v>0</v>
      </c>
      <c r="AS1016" s="1935"/>
      <c r="AT1016" s="1492">
        <f t="shared" si="495"/>
        <v>0</v>
      </c>
      <c r="AU1016" s="1316"/>
      <c r="AV1016" s="1492">
        <f t="shared" si="496"/>
        <v>0</v>
      </c>
      <c r="AW1016" s="1493">
        <f t="shared" si="497"/>
        <v>0</v>
      </c>
      <c r="AX1016" s="2153">
        <f t="shared" si="498"/>
        <v>0</v>
      </c>
      <c r="AY1016" s="1495">
        <f t="shared" si="499"/>
        <v>0</v>
      </c>
      <c r="AZ1016" s="1937"/>
      <c r="BA1016" s="1508">
        <v>1331818</v>
      </c>
      <c r="BB1016" s="1508">
        <v>1931818</v>
      </c>
      <c r="BC1016" s="1508">
        <v>2231818</v>
      </c>
      <c r="BD1016" s="1508">
        <v>431818</v>
      </c>
      <c r="BE1016" s="2175"/>
      <c r="BF1016" s="1938"/>
      <c r="BG1016" s="1955"/>
      <c r="BH1016" s="1938"/>
      <c r="BI1016" s="809"/>
      <c r="BJ1016" s="1492"/>
      <c r="BK1016" s="1505"/>
      <c r="BL1016" s="1494"/>
      <c r="BM1016" s="1494"/>
      <c r="BN1016" s="1305"/>
      <c r="BO1016" s="1490">
        <f t="shared" si="505"/>
        <v>0</v>
      </c>
      <c r="BP1016" s="1316">
        <f t="shared" si="510"/>
        <v>0</v>
      </c>
      <c r="BQ1016" s="1269"/>
      <c r="BS1016" s="1959">
        <f t="shared" si="500"/>
        <v>9</v>
      </c>
      <c r="BT1016" s="1959">
        <f t="shared" si="501"/>
        <v>0</v>
      </c>
      <c r="BU1016" s="1959">
        <f t="shared" si="502"/>
        <v>0</v>
      </c>
      <c r="BV1016" s="1959">
        <f t="shared" si="503"/>
        <v>1</v>
      </c>
      <c r="BW1016" s="1959">
        <f t="shared" si="504"/>
        <v>12418180</v>
      </c>
    </row>
    <row r="1017" spans="1:2535" s="773" customFormat="1" ht="15" customHeight="1" x14ac:dyDescent="0.25">
      <c r="A1017" s="1315">
        <v>6</v>
      </c>
      <c r="B1017" s="2657">
        <v>43714</v>
      </c>
      <c r="C1017" s="1315">
        <v>1008</v>
      </c>
      <c r="D1017" s="1338" t="s">
        <v>79</v>
      </c>
      <c r="E1017" s="1303" t="s">
        <v>31</v>
      </c>
      <c r="F1017" s="1516">
        <v>10</v>
      </c>
      <c r="G1017" s="1491">
        <f t="shared" si="512"/>
        <v>13318180</v>
      </c>
      <c r="H1017" s="1229"/>
      <c r="I1017" s="2605">
        <f t="shared" si="508"/>
        <v>0</v>
      </c>
      <c r="J1017" s="1935"/>
      <c r="K1017" s="2605">
        <f t="shared" si="506"/>
        <v>0</v>
      </c>
      <c r="L1017" s="2771"/>
      <c r="M1017" s="2605">
        <f t="shared" si="509"/>
        <v>0</v>
      </c>
      <c r="N1017" s="1505">
        <f t="shared" si="514"/>
        <v>10</v>
      </c>
      <c r="O1017" s="1494">
        <f t="shared" si="514"/>
        <v>13318180</v>
      </c>
      <c r="P1017" s="1494">
        <f t="shared" si="487"/>
        <v>400000</v>
      </c>
      <c r="Q1017" s="1307"/>
      <c r="R1017" s="1508">
        <v>1331818</v>
      </c>
      <c r="S1017" s="1508">
        <v>1931818</v>
      </c>
      <c r="T1017" s="1508">
        <v>2231818</v>
      </c>
      <c r="U1017" s="1508">
        <v>431818</v>
      </c>
      <c r="V1017" s="1892"/>
      <c r="W1017" s="1229"/>
      <c r="X1017" s="2390"/>
      <c r="Y1017" s="1492"/>
      <c r="Z1017" s="2462"/>
      <c r="AA1017" s="1492"/>
      <c r="AB1017" s="1505"/>
      <c r="AC1017" s="1494"/>
      <c r="AD1017" s="1494"/>
      <c r="AE1017" s="1305"/>
      <c r="AF1017" s="1490">
        <f t="shared" si="491"/>
        <v>0</v>
      </c>
      <c r="AG1017" s="1316">
        <f t="shared" si="492"/>
        <v>13318180</v>
      </c>
      <c r="AH1017" s="1269"/>
      <c r="AI1017" s="1271"/>
      <c r="AJ1017" s="1302"/>
      <c r="AK1017" s="1936"/>
      <c r="AL1017" s="1936"/>
      <c r="AM1017" s="1338"/>
      <c r="AN1017" s="1303"/>
      <c r="AO1017" s="1516"/>
      <c r="AP1017" s="1491">
        <f t="shared" si="493"/>
        <v>0</v>
      </c>
      <c r="AQ1017" s="1229"/>
      <c r="AR1017" s="1492">
        <f t="shared" si="494"/>
        <v>0</v>
      </c>
      <c r="AS1017" s="1935"/>
      <c r="AT1017" s="1492">
        <f t="shared" si="495"/>
        <v>0</v>
      </c>
      <c r="AU1017" s="1316"/>
      <c r="AV1017" s="1492">
        <f t="shared" si="496"/>
        <v>0</v>
      </c>
      <c r="AW1017" s="1493">
        <f t="shared" si="497"/>
        <v>0</v>
      </c>
      <c r="AX1017" s="2153">
        <f t="shared" si="498"/>
        <v>0</v>
      </c>
      <c r="AY1017" s="1495">
        <f t="shared" si="499"/>
        <v>0</v>
      </c>
      <c r="AZ1017" s="1937"/>
      <c r="BA1017" s="1508">
        <v>1331818</v>
      </c>
      <c r="BB1017" s="1508">
        <v>1931818</v>
      </c>
      <c r="BC1017" s="1508">
        <v>2231818</v>
      </c>
      <c r="BD1017" s="1508">
        <v>431818</v>
      </c>
      <c r="BE1017" s="2175"/>
      <c r="BF1017" s="1938"/>
      <c r="BG1017" s="1955"/>
      <c r="BH1017" s="1938"/>
      <c r="BI1017" s="809"/>
      <c r="BJ1017" s="1492"/>
      <c r="BK1017" s="1505"/>
      <c r="BL1017" s="1494"/>
      <c r="BM1017" s="1494"/>
      <c r="BN1017" s="1305"/>
      <c r="BO1017" s="1490">
        <f t="shared" si="505"/>
        <v>0</v>
      </c>
      <c r="BP1017" s="1316">
        <f t="shared" si="510"/>
        <v>0</v>
      </c>
      <c r="BQ1017" s="1269"/>
      <c r="BR1017" s="1308"/>
      <c r="BS1017" s="1959">
        <f t="shared" si="500"/>
        <v>10</v>
      </c>
      <c r="BT1017" s="1959">
        <f t="shared" si="501"/>
        <v>0</v>
      </c>
      <c r="BU1017" s="1959">
        <f t="shared" si="502"/>
        <v>0</v>
      </c>
      <c r="BV1017" s="1959">
        <f t="shared" si="503"/>
        <v>0</v>
      </c>
      <c r="BW1017" s="1959">
        <f t="shared" si="504"/>
        <v>13318180</v>
      </c>
      <c r="BX1017" s="1308"/>
      <c r="BY1017" s="1308"/>
      <c r="BZ1017" s="1308"/>
      <c r="CA1017" s="1308"/>
      <c r="CB1017" s="1308"/>
      <c r="CC1017" s="1308"/>
      <c r="CD1017" s="1308"/>
      <c r="CE1017" s="1308"/>
      <c r="CF1017" s="1308"/>
      <c r="CG1017" s="1308"/>
      <c r="CH1017" s="1308"/>
      <c r="CI1017" s="1308"/>
      <c r="CJ1017" s="1308"/>
      <c r="CK1017" s="1308"/>
      <c r="CL1017" s="1308"/>
      <c r="CM1017" s="1308"/>
      <c r="CN1017" s="1308"/>
      <c r="CO1017" s="1308"/>
      <c r="CP1017" s="1308"/>
      <c r="CQ1017" s="1308"/>
      <c r="CR1017" s="1308"/>
      <c r="CS1017" s="1308"/>
      <c r="CT1017" s="1308"/>
      <c r="CU1017" s="1308"/>
      <c r="CV1017" s="1308"/>
      <c r="CW1017" s="1308"/>
      <c r="CX1017" s="1308"/>
      <c r="CY1017" s="1308"/>
      <c r="CZ1017" s="1308"/>
      <c r="DA1017" s="1308"/>
      <c r="DB1017" s="1308"/>
      <c r="DC1017" s="1308"/>
      <c r="DD1017" s="1308"/>
      <c r="DE1017" s="1308"/>
      <c r="DF1017" s="1308"/>
      <c r="DG1017" s="1308"/>
      <c r="DH1017" s="1308"/>
      <c r="DI1017" s="1308"/>
      <c r="DJ1017" s="1308"/>
      <c r="DK1017" s="1308"/>
      <c r="DL1017" s="1308"/>
      <c r="DM1017" s="1308"/>
      <c r="DN1017" s="1308"/>
      <c r="DO1017" s="1308"/>
      <c r="DP1017" s="1308"/>
      <c r="DQ1017" s="1308"/>
      <c r="DR1017" s="1308"/>
      <c r="DS1017" s="1308"/>
      <c r="DT1017" s="1308"/>
      <c r="DU1017" s="1308"/>
      <c r="DV1017" s="1308"/>
      <c r="DW1017" s="1308"/>
      <c r="DX1017" s="1308"/>
      <c r="DY1017" s="1308"/>
      <c r="DZ1017" s="1308"/>
      <c r="EA1017" s="1308"/>
      <c r="EB1017" s="1308"/>
      <c r="EC1017" s="1308"/>
      <c r="ED1017" s="1308"/>
      <c r="EE1017" s="1308"/>
      <c r="EF1017" s="1308"/>
      <c r="EG1017" s="1308"/>
      <c r="EH1017" s="1308"/>
      <c r="EI1017" s="1308"/>
      <c r="EJ1017" s="1308"/>
      <c r="EK1017" s="1308"/>
      <c r="EL1017" s="1308"/>
      <c r="EM1017" s="1308"/>
      <c r="EN1017" s="1308"/>
      <c r="EO1017" s="1308"/>
      <c r="EP1017" s="1308"/>
      <c r="EQ1017" s="1308"/>
      <c r="ER1017" s="1308"/>
      <c r="ES1017" s="1308"/>
      <c r="ET1017" s="1308"/>
      <c r="EU1017" s="1308"/>
      <c r="EV1017" s="1308"/>
      <c r="EW1017" s="1308"/>
      <c r="EX1017" s="1308"/>
      <c r="EY1017" s="1308"/>
      <c r="EZ1017" s="1308"/>
      <c r="FA1017" s="1308"/>
      <c r="FB1017" s="1308"/>
      <c r="FC1017" s="1308"/>
      <c r="FD1017" s="1308"/>
      <c r="FE1017" s="1308"/>
      <c r="FF1017" s="1308"/>
      <c r="FG1017" s="1308"/>
      <c r="FH1017" s="1308"/>
      <c r="FI1017" s="1308"/>
      <c r="FJ1017" s="1308"/>
      <c r="FK1017" s="1308"/>
      <c r="FL1017" s="1308"/>
      <c r="FM1017" s="1308"/>
      <c r="FN1017" s="1308"/>
      <c r="FO1017" s="1308"/>
      <c r="FP1017" s="1308"/>
      <c r="FQ1017" s="1308"/>
      <c r="FR1017" s="1308"/>
      <c r="FS1017" s="1308"/>
      <c r="FT1017" s="1308"/>
      <c r="FU1017" s="1308"/>
      <c r="FV1017" s="1308"/>
      <c r="FW1017" s="1308"/>
      <c r="FX1017" s="1308"/>
      <c r="FY1017" s="1308"/>
      <c r="FZ1017" s="1308"/>
      <c r="GA1017" s="1308"/>
      <c r="GB1017" s="1308"/>
      <c r="GC1017" s="1308"/>
      <c r="GD1017" s="1308"/>
      <c r="GE1017" s="1308"/>
      <c r="GF1017" s="1308"/>
      <c r="GG1017" s="1308"/>
      <c r="GH1017" s="1308"/>
      <c r="GI1017" s="1308"/>
      <c r="GJ1017" s="1308"/>
      <c r="GK1017" s="1308"/>
      <c r="GL1017" s="1308"/>
      <c r="GM1017" s="1308"/>
      <c r="GN1017" s="1308"/>
      <c r="GO1017" s="1308"/>
      <c r="GP1017" s="1308"/>
      <c r="GQ1017" s="1308"/>
      <c r="GR1017" s="1308"/>
      <c r="GS1017" s="1308"/>
      <c r="GT1017" s="1308"/>
      <c r="GU1017" s="1308"/>
      <c r="GV1017" s="1308"/>
      <c r="GW1017" s="1308"/>
      <c r="GX1017" s="1308"/>
      <c r="GY1017" s="1308"/>
      <c r="GZ1017" s="1308"/>
      <c r="HA1017" s="1308"/>
      <c r="HB1017" s="1308"/>
      <c r="HC1017" s="1308"/>
      <c r="HD1017" s="1308"/>
      <c r="HE1017" s="1308"/>
      <c r="HF1017" s="1308"/>
      <c r="HG1017" s="1308"/>
      <c r="HH1017" s="1308"/>
      <c r="HI1017" s="1308"/>
      <c r="HJ1017" s="1308"/>
      <c r="HK1017" s="1308"/>
      <c r="HL1017" s="1308"/>
      <c r="HM1017" s="1308"/>
      <c r="HN1017" s="1308"/>
      <c r="HO1017" s="1308"/>
      <c r="HP1017" s="1308"/>
      <c r="HQ1017" s="1308"/>
      <c r="HR1017" s="1308"/>
      <c r="HS1017" s="1308"/>
      <c r="HT1017" s="1308"/>
      <c r="HU1017" s="1308"/>
      <c r="HV1017" s="1308"/>
      <c r="HW1017" s="1308"/>
      <c r="HX1017" s="1308"/>
      <c r="HY1017" s="1308"/>
      <c r="HZ1017" s="1308"/>
      <c r="IA1017" s="1308"/>
      <c r="IB1017" s="1308"/>
      <c r="IC1017" s="1308"/>
      <c r="ID1017" s="1308"/>
      <c r="IE1017" s="1308"/>
      <c r="IF1017" s="1308"/>
      <c r="IG1017" s="1308"/>
      <c r="IH1017" s="1308"/>
      <c r="II1017" s="1308"/>
      <c r="IJ1017" s="1308"/>
      <c r="IK1017" s="1308"/>
      <c r="IL1017" s="1308"/>
      <c r="IM1017" s="1308"/>
      <c r="IN1017" s="1308"/>
      <c r="IO1017" s="1308"/>
      <c r="IP1017" s="1308"/>
      <c r="IQ1017" s="1308"/>
      <c r="IR1017" s="1308"/>
      <c r="IS1017" s="1308"/>
      <c r="IT1017" s="1308"/>
      <c r="IU1017" s="1308"/>
      <c r="IV1017" s="1308"/>
      <c r="IW1017" s="1308"/>
      <c r="IX1017" s="1308"/>
      <c r="IY1017" s="1308"/>
      <c r="IZ1017" s="1308"/>
      <c r="JA1017" s="1308"/>
      <c r="JB1017" s="1308"/>
      <c r="JC1017" s="1308"/>
      <c r="JD1017" s="1308"/>
      <c r="JE1017" s="1308"/>
      <c r="JF1017" s="1308"/>
      <c r="JG1017" s="1308"/>
      <c r="JH1017" s="1308"/>
      <c r="JI1017" s="1308"/>
      <c r="JJ1017" s="1308"/>
      <c r="JK1017" s="1308"/>
      <c r="JL1017" s="1308"/>
      <c r="JM1017" s="1308"/>
      <c r="JN1017" s="1308"/>
      <c r="JO1017" s="1308"/>
      <c r="JP1017" s="1308"/>
      <c r="JQ1017" s="1308"/>
      <c r="JR1017" s="1308"/>
      <c r="JS1017" s="1308"/>
      <c r="JT1017" s="1308"/>
      <c r="JU1017" s="1308"/>
      <c r="JV1017" s="1308"/>
      <c r="JW1017" s="1308"/>
      <c r="JX1017" s="1308"/>
      <c r="JY1017" s="1308"/>
      <c r="JZ1017" s="1308"/>
      <c r="KA1017" s="1308"/>
      <c r="KB1017" s="1308"/>
      <c r="KC1017" s="1308"/>
      <c r="KD1017" s="1308"/>
      <c r="KE1017" s="1308"/>
      <c r="KF1017" s="1308"/>
      <c r="KG1017" s="1308"/>
      <c r="KH1017" s="1308"/>
      <c r="KI1017" s="1308"/>
      <c r="KJ1017" s="1308"/>
      <c r="KK1017" s="1308"/>
      <c r="KL1017" s="1308"/>
      <c r="KM1017" s="1308"/>
      <c r="KN1017" s="1308"/>
      <c r="KO1017" s="1308"/>
      <c r="KP1017" s="1308"/>
      <c r="KQ1017" s="1308"/>
      <c r="KR1017" s="1308"/>
      <c r="KS1017" s="1308"/>
      <c r="KT1017" s="1308"/>
      <c r="KU1017" s="1308"/>
      <c r="KV1017" s="1308"/>
      <c r="KW1017" s="1308"/>
      <c r="KX1017" s="1308"/>
      <c r="KY1017" s="1308"/>
      <c r="KZ1017" s="1308"/>
      <c r="LA1017" s="1308"/>
      <c r="LB1017" s="1308"/>
      <c r="LC1017" s="1308"/>
      <c r="LD1017" s="1308"/>
      <c r="LE1017" s="1308"/>
      <c r="LF1017" s="1308"/>
      <c r="LG1017" s="1308"/>
      <c r="LH1017" s="1308"/>
      <c r="LI1017" s="1308"/>
      <c r="LJ1017" s="1308"/>
      <c r="LK1017" s="1308"/>
      <c r="LL1017" s="1308"/>
      <c r="LM1017" s="1308"/>
      <c r="LN1017" s="1308"/>
      <c r="LO1017" s="1308"/>
      <c r="LP1017" s="1308"/>
      <c r="LQ1017" s="1308"/>
      <c r="LR1017" s="1308"/>
      <c r="LS1017" s="1308"/>
      <c r="LT1017" s="1308"/>
      <c r="LU1017" s="1308"/>
      <c r="LV1017" s="1308"/>
      <c r="LW1017" s="1308"/>
      <c r="LX1017" s="1308"/>
      <c r="LY1017" s="1308"/>
      <c r="LZ1017" s="1308"/>
      <c r="MA1017" s="1308"/>
      <c r="MB1017" s="1308"/>
      <c r="MC1017" s="1308"/>
      <c r="MD1017" s="1308"/>
      <c r="ME1017" s="1308"/>
      <c r="MF1017" s="1308"/>
      <c r="MG1017" s="1308"/>
      <c r="MH1017" s="1308"/>
      <c r="MI1017" s="1308"/>
      <c r="MJ1017" s="1308"/>
      <c r="MK1017" s="1308"/>
      <c r="ML1017" s="1308"/>
      <c r="MM1017" s="1308"/>
      <c r="MN1017" s="1308"/>
      <c r="MO1017" s="1308"/>
      <c r="MP1017" s="1308"/>
      <c r="MQ1017" s="1308"/>
      <c r="MR1017" s="1308"/>
      <c r="MS1017" s="1308"/>
      <c r="MT1017" s="1308"/>
      <c r="MU1017" s="1308"/>
      <c r="MV1017" s="1308"/>
      <c r="MW1017" s="1308"/>
      <c r="MX1017" s="1308"/>
      <c r="MY1017" s="1308"/>
      <c r="MZ1017" s="1308"/>
      <c r="NA1017" s="1308"/>
      <c r="NB1017" s="1308"/>
      <c r="NC1017" s="1308"/>
      <c r="ND1017" s="1308"/>
      <c r="NE1017" s="1308"/>
      <c r="NF1017" s="1308"/>
      <c r="NG1017" s="1308"/>
      <c r="NH1017" s="1308"/>
      <c r="NI1017" s="1308"/>
      <c r="NJ1017" s="1308"/>
      <c r="NK1017" s="1308"/>
      <c r="NL1017" s="1308"/>
      <c r="NM1017" s="1308"/>
      <c r="NN1017" s="1308"/>
      <c r="NO1017" s="1308"/>
      <c r="NP1017" s="1308"/>
      <c r="NQ1017" s="1308"/>
      <c r="NR1017" s="1308"/>
      <c r="NS1017" s="1308"/>
      <c r="NT1017" s="1308"/>
      <c r="NU1017" s="1308"/>
      <c r="NV1017" s="1308"/>
      <c r="NW1017" s="1308"/>
      <c r="NX1017" s="1308"/>
      <c r="NY1017" s="1308"/>
      <c r="NZ1017" s="1308"/>
      <c r="OA1017" s="1308"/>
      <c r="OB1017" s="1308"/>
      <c r="OC1017" s="1308"/>
      <c r="OD1017" s="1308"/>
      <c r="OE1017" s="1308"/>
      <c r="OF1017" s="1308"/>
      <c r="OG1017" s="1308"/>
      <c r="OH1017" s="1308"/>
      <c r="OI1017" s="1308"/>
      <c r="OJ1017" s="1308"/>
      <c r="OK1017" s="1308"/>
      <c r="OL1017" s="1308"/>
      <c r="OM1017" s="1308"/>
      <c r="ON1017" s="1308"/>
      <c r="OO1017" s="1308"/>
      <c r="OP1017" s="1308"/>
      <c r="OQ1017" s="1308"/>
      <c r="OR1017" s="1308"/>
      <c r="OS1017" s="1308"/>
      <c r="OT1017" s="1308"/>
      <c r="OU1017" s="1308"/>
      <c r="OV1017" s="1308"/>
      <c r="OW1017" s="1308"/>
      <c r="OX1017" s="1308"/>
      <c r="OY1017" s="1308"/>
      <c r="OZ1017" s="1308"/>
      <c r="PA1017" s="1308"/>
      <c r="PB1017" s="1308"/>
      <c r="PC1017" s="1308"/>
      <c r="PD1017" s="1308"/>
      <c r="PE1017" s="1308"/>
      <c r="PF1017" s="1308"/>
      <c r="PG1017" s="1308"/>
      <c r="PH1017" s="1308"/>
      <c r="PI1017" s="1308"/>
      <c r="PJ1017" s="1308"/>
      <c r="PK1017" s="1308"/>
      <c r="PL1017" s="1308"/>
      <c r="PM1017" s="1308"/>
      <c r="PN1017" s="1308"/>
      <c r="PO1017" s="1308"/>
      <c r="PP1017" s="1308"/>
      <c r="PQ1017" s="1308"/>
      <c r="PR1017" s="1308"/>
      <c r="PS1017" s="1308"/>
      <c r="PT1017" s="1308"/>
      <c r="PU1017" s="1308"/>
      <c r="PV1017" s="1308"/>
      <c r="PW1017" s="1308"/>
      <c r="PX1017" s="1308"/>
      <c r="PY1017" s="1308"/>
      <c r="PZ1017" s="1308"/>
      <c r="QA1017" s="1308"/>
      <c r="QB1017" s="1308"/>
      <c r="QC1017" s="1308"/>
      <c r="QD1017" s="1308"/>
      <c r="QE1017" s="1308"/>
      <c r="QF1017" s="1308"/>
      <c r="QG1017" s="1308"/>
      <c r="QH1017" s="1308"/>
      <c r="QI1017" s="1308"/>
      <c r="QJ1017" s="1308"/>
      <c r="QK1017" s="1308"/>
      <c r="QL1017" s="1308"/>
      <c r="QM1017" s="1308"/>
      <c r="QN1017" s="1308"/>
      <c r="QO1017" s="1308"/>
      <c r="QP1017" s="1308"/>
      <c r="QQ1017" s="1308"/>
      <c r="QR1017" s="1308"/>
      <c r="QS1017" s="1308"/>
      <c r="QT1017" s="1308"/>
      <c r="QU1017" s="1308"/>
      <c r="QV1017" s="1308"/>
      <c r="QW1017" s="1308"/>
      <c r="QX1017" s="1308"/>
      <c r="QY1017" s="1308"/>
      <c r="QZ1017" s="1308"/>
      <c r="RA1017" s="1308"/>
      <c r="RB1017" s="1308"/>
      <c r="RC1017" s="1308"/>
      <c r="RD1017" s="1308"/>
      <c r="RE1017" s="1308"/>
      <c r="RF1017" s="1308"/>
      <c r="RG1017" s="1308"/>
      <c r="RH1017" s="1308"/>
      <c r="RI1017" s="1308"/>
      <c r="RJ1017" s="1308"/>
      <c r="RK1017" s="1308"/>
      <c r="RL1017" s="1308"/>
      <c r="RM1017" s="1308"/>
      <c r="RN1017" s="1308"/>
      <c r="RO1017" s="1308"/>
      <c r="RP1017" s="1308"/>
      <c r="RQ1017" s="1308"/>
      <c r="RR1017" s="1308"/>
      <c r="RS1017" s="1308"/>
      <c r="RT1017" s="1308"/>
      <c r="RU1017" s="1308"/>
      <c r="RV1017" s="1308"/>
      <c r="RW1017" s="1308"/>
      <c r="RX1017" s="1308"/>
      <c r="RY1017" s="1308"/>
      <c r="RZ1017" s="1308"/>
      <c r="SA1017" s="1308"/>
      <c r="SB1017" s="1308"/>
      <c r="SC1017" s="1308"/>
      <c r="SD1017" s="1308"/>
      <c r="SE1017" s="1308"/>
      <c r="SF1017" s="1308"/>
      <c r="SG1017" s="1308"/>
      <c r="SH1017" s="1308"/>
      <c r="SI1017" s="1308"/>
      <c r="SJ1017" s="1308"/>
      <c r="SK1017" s="1308"/>
      <c r="SL1017" s="1308"/>
      <c r="SM1017" s="1308"/>
      <c r="SN1017" s="1308"/>
      <c r="SO1017" s="1308"/>
      <c r="SP1017" s="1308"/>
      <c r="SQ1017" s="1308"/>
      <c r="SR1017" s="1308"/>
      <c r="SS1017" s="1308"/>
      <c r="ST1017" s="1308"/>
      <c r="SU1017" s="1308"/>
      <c r="SV1017" s="1308"/>
      <c r="SW1017" s="1308"/>
      <c r="SX1017" s="1308"/>
      <c r="SY1017" s="1308"/>
      <c r="SZ1017" s="1308"/>
      <c r="TA1017" s="1308"/>
      <c r="TB1017" s="1308"/>
      <c r="TC1017" s="1308"/>
      <c r="TD1017" s="1308"/>
      <c r="TE1017" s="1308"/>
      <c r="TF1017" s="1308"/>
      <c r="TG1017" s="1308"/>
      <c r="TH1017" s="1308"/>
      <c r="TI1017" s="1308"/>
      <c r="TJ1017" s="1308"/>
      <c r="TK1017" s="1308"/>
      <c r="TL1017" s="1308"/>
      <c r="TM1017" s="1308"/>
      <c r="TN1017" s="1308"/>
      <c r="TO1017" s="1308"/>
      <c r="TP1017" s="1308"/>
      <c r="TQ1017" s="1308"/>
      <c r="TR1017" s="1308"/>
      <c r="TS1017" s="1308"/>
      <c r="TT1017" s="1308"/>
      <c r="TU1017" s="1308"/>
      <c r="TV1017" s="1308"/>
      <c r="TW1017" s="1308"/>
      <c r="TX1017" s="1308"/>
      <c r="TY1017" s="1308"/>
      <c r="TZ1017" s="1308"/>
      <c r="UA1017" s="1308"/>
      <c r="UB1017" s="1308"/>
      <c r="UC1017" s="1308"/>
      <c r="UD1017" s="1308"/>
      <c r="UE1017" s="1308"/>
      <c r="UF1017" s="1308"/>
      <c r="UG1017" s="1308"/>
      <c r="UH1017" s="1308"/>
      <c r="UI1017" s="1308"/>
      <c r="UJ1017" s="1308"/>
      <c r="UK1017" s="1308"/>
      <c r="UL1017" s="1308"/>
      <c r="UM1017" s="1308"/>
      <c r="UN1017" s="1308"/>
      <c r="UO1017" s="1308"/>
      <c r="UP1017" s="1308"/>
      <c r="UQ1017" s="1308"/>
      <c r="UR1017" s="1308"/>
      <c r="US1017" s="1308"/>
      <c r="UT1017" s="1308"/>
      <c r="UU1017" s="1308"/>
      <c r="UV1017" s="1308"/>
      <c r="UW1017" s="1308"/>
      <c r="UX1017" s="1308"/>
      <c r="UY1017" s="1308"/>
      <c r="UZ1017" s="1308"/>
      <c r="VA1017" s="1308"/>
      <c r="VB1017" s="1308"/>
      <c r="VC1017" s="1308"/>
      <c r="VD1017" s="1308"/>
      <c r="VE1017" s="1308"/>
      <c r="VF1017" s="1308"/>
      <c r="VG1017" s="1308"/>
      <c r="VH1017" s="1308"/>
      <c r="VI1017" s="1308"/>
      <c r="VJ1017" s="1308"/>
      <c r="VK1017" s="1308"/>
      <c r="VL1017" s="1308"/>
      <c r="VM1017" s="1308"/>
      <c r="VN1017" s="1308"/>
      <c r="VO1017" s="1308"/>
      <c r="VP1017" s="1308"/>
      <c r="VQ1017" s="1308"/>
      <c r="VR1017" s="1308"/>
      <c r="VS1017" s="1308"/>
      <c r="VT1017" s="1308"/>
      <c r="VU1017" s="1308"/>
      <c r="VV1017" s="1308"/>
      <c r="VW1017" s="1308"/>
      <c r="VX1017" s="1308"/>
      <c r="VY1017" s="1308"/>
      <c r="VZ1017" s="1308"/>
      <c r="WA1017" s="1308"/>
      <c r="WB1017" s="1308"/>
      <c r="WC1017" s="1308"/>
      <c r="WD1017" s="1308"/>
      <c r="WE1017" s="1308"/>
      <c r="WF1017" s="1308"/>
      <c r="WG1017" s="1308"/>
      <c r="WH1017" s="1308"/>
      <c r="WI1017" s="1308"/>
      <c r="WJ1017" s="1308"/>
      <c r="WK1017" s="1308"/>
      <c r="WL1017" s="1308"/>
      <c r="WM1017" s="1308"/>
      <c r="WN1017" s="1308"/>
      <c r="WO1017" s="1308"/>
      <c r="WP1017" s="1308"/>
      <c r="WQ1017" s="1308"/>
      <c r="WR1017" s="1308"/>
      <c r="WS1017" s="1308"/>
      <c r="WT1017" s="1308"/>
      <c r="WU1017" s="1308"/>
      <c r="WV1017" s="1308"/>
      <c r="WW1017" s="1308"/>
      <c r="WX1017" s="1308"/>
      <c r="WY1017" s="1308"/>
      <c r="WZ1017" s="1308"/>
      <c r="XA1017" s="1308"/>
      <c r="XB1017" s="1308"/>
      <c r="XC1017" s="1308"/>
      <c r="XD1017" s="1308"/>
      <c r="XE1017" s="1308"/>
      <c r="XF1017" s="1308"/>
      <c r="XG1017" s="1308"/>
      <c r="XH1017" s="1308"/>
      <c r="XI1017" s="1308"/>
      <c r="XJ1017" s="1308"/>
      <c r="XK1017" s="1308"/>
      <c r="XL1017" s="1308"/>
      <c r="XM1017" s="1308"/>
      <c r="XN1017" s="1308"/>
      <c r="XO1017" s="1308"/>
      <c r="XP1017" s="1308"/>
      <c r="XQ1017" s="1308"/>
      <c r="XR1017" s="1308"/>
      <c r="XS1017" s="1308"/>
      <c r="XT1017" s="1308"/>
      <c r="XU1017" s="1308"/>
      <c r="XV1017" s="1308"/>
      <c r="XW1017" s="1308"/>
      <c r="XX1017" s="1308"/>
      <c r="XY1017" s="1308"/>
      <c r="XZ1017" s="1308"/>
      <c r="YA1017" s="1308"/>
      <c r="YB1017" s="1308"/>
      <c r="YC1017" s="1308"/>
      <c r="YD1017" s="1308"/>
      <c r="YE1017" s="1308"/>
      <c r="YF1017" s="1308"/>
      <c r="YG1017" s="1308"/>
      <c r="YH1017" s="1308"/>
      <c r="YI1017" s="1308"/>
      <c r="YJ1017" s="1308"/>
      <c r="YK1017" s="1308"/>
      <c r="YL1017" s="1308"/>
      <c r="YM1017" s="1308"/>
      <c r="YN1017" s="1308"/>
      <c r="YO1017" s="1308"/>
      <c r="YP1017" s="1308"/>
      <c r="YQ1017" s="1308"/>
      <c r="YR1017" s="1308"/>
      <c r="YS1017" s="1308"/>
      <c r="YT1017" s="1308"/>
      <c r="YU1017" s="1308"/>
      <c r="YV1017" s="1308"/>
      <c r="YW1017" s="1308"/>
      <c r="YX1017" s="1308"/>
      <c r="YY1017" s="1308"/>
      <c r="YZ1017" s="1308"/>
      <c r="ZA1017" s="1308"/>
      <c r="ZB1017" s="1308"/>
      <c r="ZC1017" s="1308"/>
      <c r="ZD1017" s="1308"/>
      <c r="ZE1017" s="1308"/>
      <c r="ZF1017" s="1308"/>
      <c r="ZG1017" s="1308"/>
      <c r="ZH1017" s="1308"/>
      <c r="ZI1017" s="1308"/>
      <c r="ZJ1017" s="1308"/>
      <c r="ZK1017" s="1308"/>
      <c r="ZL1017" s="1308"/>
      <c r="ZM1017" s="1308"/>
      <c r="ZN1017" s="1308"/>
      <c r="ZO1017" s="1308"/>
      <c r="ZP1017" s="1308"/>
      <c r="ZQ1017" s="1308"/>
      <c r="ZR1017" s="1308"/>
      <c r="ZS1017" s="1308"/>
      <c r="ZT1017" s="1308"/>
      <c r="ZU1017" s="1308"/>
      <c r="ZV1017" s="1308"/>
      <c r="ZW1017" s="1308"/>
      <c r="ZX1017" s="1308"/>
      <c r="ZY1017" s="1308"/>
      <c r="ZZ1017" s="1308"/>
      <c r="AAA1017" s="1308"/>
      <c r="AAB1017" s="1308"/>
      <c r="AAC1017" s="1308"/>
      <c r="AAD1017" s="1308"/>
      <c r="AAE1017" s="1308"/>
      <c r="AAF1017" s="1308"/>
      <c r="AAG1017" s="1308"/>
      <c r="AAH1017" s="1308"/>
      <c r="AAI1017" s="1308"/>
      <c r="AAJ1017" s="1308"/>
      <c r="AAK1017" s="1308"/>
      <c r="AAL1017" s="1308"/>
      <c r="AAM1017" s="1308"/>
      <c r="AAN1017" s="1308"/>
      <c r="AAO1017" s="1308"/>
      <c r="AAP1017" s="1308"/>
      <c r="AAQ1017" s="1308"/>
      <c r="AAR1017" s="1308"/>
      <c r="AAS1017" s="1308"/>
      <c r="AAT1017" s="1308"/>
      <c r="AAU1017" s="1308"/>
      <c r="AAV1017" s="1308"/>
      <c r="AAW1017" s="1308"/>
      <c r="AAX1017" s="1308"/>
      <c r="AAY1017" s="1308"/>
      <c r="AAZ1017" s="1308"/>
      <c r="ABA1017" s="1308"/>
      <c r="ABB1017" s="1308"/>
      <c r="ABC1017" s="1308"/>
      <c r="ABD1017" s="1308"/>
      <c r="ABE1017" s="1308"/>
      <c r="ABF1017" s="1308"/>
      <c r="ABG1017" s="1308"/>
      <c r="ABH1017" s="1308"/>
      <c r="ABI1017" s="1308"/>
      <c r="ABJ1017" s="1308"/>
      <c r="ABK1017" s="1308"/>
      <c r="ABL1017" s="1308"/>
      <c r="ABM1017" s="1308"/>
      <c r="ABN1017" s="1308"/>
      <c r="ABO1017" s="1308"/>
      <c r="ABP1017" s="1308"/>
      <c r="ABQ1017" s="1308"/>
      <c r="ABR1017" s="1308"/>
      <c r="ABS1017" s="1308"/>
      <c r="ABT1017" s="1308"/>
      <c r="ABU1017" s="1308"/>
      <c r="ABV1017" s="1308"/>
      <c r="ABW1017" s="1308"/>
      <c r="ABX1017" s="1308"/>
      <c r="ABY1017" s="1308"/>
      <c r="ABZ1017" s="1308"/>
      <c r="ACA1017" s="1308"/>
      <c r="ACB1017" s="1308"/>
      <c r="ACC1017" s="1308"/>
      <c r="ACD1017" s="1308"/>
      <c r="ACE1017" s="1308"/>
      <c r="ACF1017" s="1308"/>
      <c r="ACG1017" s="1308"/>
      <c r="ACH1017" s="1308"/>
      <c r="ACI1017" s="1308"/>
      <c r="ACJ1017" s="1308"/>
      <c r="ACK1017" s="1308"/>
      <c r="ACL1017" s="1308"/>
      <c r="ACM1017" s="1308"/>
      <c r="ACN1017" s="1308"/>
      <c r="ACO1017" s="1308"/>
      <c r="ACP1017" s="1308"/>
      <c r="ACQ1017" s="1308"/>
      <c r="ACR1017" s="1308"/>
      <c r="ACS1017" s="1308"/>
      <c r="ACT1017" s="1308"/>
      <c r="ACU1017" s="1308"/>
      <c r="ACV1017" s="1308"/>
      <c r="ACW1017" s="1308"/>
      <c r="ACX1017" s="1308"/>
      <c r="ACY1017" s="1308"/>
      <c r="ACZ1017" s="1308"/>
      <c r="ADA1017" s="1308"/>
      <c r="ADB1017" s="1308"/>
      <c r="ADC1017" s="1308"/>
      <c r="ADD1017" s="1308"/>
      <c r="ADE1017" s="1308"/>
      <c r="ADF1017" s="1308"/>
      <c r="ADG1017" s="1308"/>
      <c r="ADH1017" s="1308"/>
      <c r="ADI1017" s="1308"/>
      <c r="ADJ1017" s="1308"/>
      <c r="ADK1017" s="1308"/>
      <c r="ADL1017" s="1308"/>
      <c r="ADM1017" s="1308"/>
      <c r="ADN1017" s="1308"/>
      <c r="ADO1017" s="1308"/>
      <c r="ADP1017" s="1308"/>
      <c r="ADQ1017" s="1308"/>
      <c r="ADR1017" s="1308"/>
      <c r="ADS1017" s="1308"/>
      <c r="ADT1017" s="1308"/>
      <c r="ADU1017" s="1308"/>
      <c r="ADV1017" s="1308"/>
      <c r="ADW1017" s="1308"/>
      <c r="ADX1017" s="1308"/>
      <c r="ADY1017" s="1308"/>
      <c r="ADZ1017" s="1308"/>
      <c r="AEA1017" s="1308"/>
      <c r="AEB1017" s="1308"/>
      <c r="AEC1017" s="1308"/>
      <c r="AED1017" s="1308"/>
      <c r="AEE1017" s="1308"/>
      <c r="AEF1017" s="1308"/>
      <c r="AEG1017" s="1308"/>
      <c r="AEH1017" s="1308"/>
      <c r="AEI1017" s="1308"/>
      <c r="AEJ1017" s="1308"/>
      <c r="AEK1017" s="1308"/>
      <c r="AEL1017" s="1308"/>
      <c r="AEM1017" s="1308"/>
      <c r="AEN1017" s="1308"/>
      <c r="AEO1017" s="1308"/>
      <c r="AEP1017" s="1308"/>
      <c r="AEQ1017" s="1308"/>
      <c r="AER1017" s="1308"/>
      <c r="AES1017" s="1308"/>
      <c r="AET1017" s="1308"/>
      <c r="AEU1017" s="1308"/>
      <c r="AEV1017" s="1308"/>
      <c r="AEW1017" s="1308"/>
      <c r="AEX1017" s="1308"/>
      <c r="AEY1017" s="1308"/>
      <c r="AEZ1017" s="1308"/>
      <c r="AFA1017" s="1308"/>
      <c r="AFB1017" s="1308"/>
      <c r="AFC1017" s="1308"/>
      <c r="AFD1017" s="1308"/>
      <c r="AFE1017" s="1308"/>
      <c r="AFF1017" s="1308"/>
      <c r="AFG1017" s="1308"/>
      <c r="AFH1017" s="1308"/>
      <c r="AFI1017" s="1308"/>
      <c r="AFJ1017" s="1308"/>
      <c r="AFK1017" s="1308"/>
      <c r="AFL1017" s="1308"/>
      <c r="AFM1017" s="1308"/>
      <c r="AFN1017" s="1308"/>
      <c r="AFO1017" s="1308"/>
      <c r="AFP1017" s="1308"/>
      <c r="AFQ1017" s="1308"/>
      <c r="AFR1017" s="1308"/>
      <c r="AFS1017" s="1308"/>
      <c r="AFT1017" s="1308"/>
      <c r="AFU1017" s="1308"/>
      <c r="AFV1017" s="1308"/>
      <c r="AFW1017" s="1308"/>
      <c r="AFX1017" s="1308"/>
      <c r="AFY1017" s="1308"/>
      <c r="AFZ1017" s="1308"/>
      <c r="AGA1017" s="1308"/>
      <c r="AGB1017" s="1308"/>
      <c r="AGC1017" s="1308"/>
      <c r="AGD1017" s="1308"/>
      <c r="AGE1017" s="1308"/>
      <c r="AGF1017" s="1308"/>
      <c r="AGG1017" s="1308"/>
      <c r="AGH1017" s="1308"/>
      <c r="AGI1017" s="1308"/>
      <c r="AGJ1017" s="1308"/>
      <c r="AGK1017" s="1308"/>
      <c r="AGL1017" s="1308"/>
      <c r="AGM1017" s="1308"/>
      <c r="AGN1017" s="1308"/>
      <c r="AGO1017" s="1308"/>
      <c r="AGP1017" s="1308"/>
      <c r="AGQ1017" s="1308"/>
      <c r="AGR1017" s="1308"/>
      <c r="AGS1017" s="1308"/>
      <c r="AGT1017" s="1308"/>
      <c r="AGU1017" s="1308"/>
      <c r="AGV1017" s="1308"/>
      <c r="AGW1017" s="1308"/>
      <c r="AGX1017" s="1308"/>
      <c r="AGY1017" s="1308"/>
      <c r="AGZ1017" s="1308"/>
      <c r="AHA1017" s="1308"/>
      <c r="AHB1017" s="1308"/>
      <c r="AHC1017" s="1308"/>
      <c r="AHD1017" s="1308"/>
      <c r="AHE1017" s="1308"/>
      <c r="AHF1017" s="1308"/>
      <c r="AHG1017" s="1308"/>
      <c r="AHH1017" s="1308"/>
      <c r="AHI1017" s="1308"/>
      <c r="AHJ1017" s="1308"/>
      <c r="AHK1017" s="1308"/>
      <c r="AHL1017" s="1308"/>
      <c r="AHM1017" s="1308"/>
      <c r="AHN1017" s="1308"/>
      <c r="AHO1017" s="1308"/>
      <c r="AHP1017" s="1308"/>
      <c r="AHQ1017" s="1308"/>
      <c r="AHR1017" s="1308"/>
      <c r="AHS1017" s="1308"/>
      <c r="AHT1017" s="1308"/>
      <c r="AHU1017" s="1308"/>
      <c r="AHV1017" s="1308"/>
      <c r="AHW1017" s="1308"/>
      <c r="AHX1017" s="1308"/>
      <c r="AHY1017" s="1308"/>
      <c r="AHZ1017" s="1308"/>
      <c r="AIA1017" s="1308"/>
      <c r="AIB1017" s="1308"/>
      <c r="AIC1017" s="1308"/>
      <c r="AID1017" s="1308"/>
      <c r="AIE1017" s="1308"/>
      <c r="AIF1017" s="1308"/>
      <c r="AIG1017" s="1308"/>
      <c r="AIH1017" s="1308"/>
      <c r="AII1017" s="1308"/>
      <c r="AIJ1017" s="1308"/>
      <c r="AIK1017" s="1308"/>
      <c r="AIL1017" s="1308"/>
      <c r="AIM1017" s="1308"/>
      <c r="AIN1017" s="1308"/>
      <c r="AIO1017" s="1308"/>
      <c r="AIP1017" s="1308"/>
      <c r="AIQ1017" s="1308"/>
      <c r="AIR1017" s="1308"/>
      <c r="AIS1017" s="1308"/>
      <c r="AIT1017" s="1308"/>
      <c r="AIU1017" s="1308"/>
      <c r="AIV1017" s="1308"/>
      <c r="AIW1017" s="1308"/>
      <c r="AIX1017" s="1308"/>
      <c r="AIY1017" s="1308"/>
      <c r="AIZ1017" s="1308"/>
      <c r="AJA1017" s="1308"/>
      <c r="AJB1017" s="1308"/>
      <c r="AJC1017" s="1308"/>
      <c r="AJD1017" s="1308"/>
      <c r="AJE1017" s="1308"/>
      <c r="AJF1017" s="1308"/>
      <c r="AJG1017" s="1308"/>
      <c r="AJH1017" s="1308"/>
      <c r="AJI1017" s="1308"/>
      <c r="AJJ1017" s="1308"/>
      <c r="AJK1017" s="1308"/>
      <c r="AJL1017" s="1308"/>
      <c r="AJM1017" s="1308"/>
      <c r="AJN1017" s="1308"/>
      <c r="AJO1017" s="1308"/>
      <c r="AJP1017" s="1308"/>
      <c r="AJQ1017" s="1308"/>
      <c r="AJR1017" s="1308"/>
      <c r="AJS1017" s="1308"/>
      <c r="AJT1017" s="1308"/>
      <c r="AJU1017" s="1308"/>
      <c r="AJV1017" s="1308"/>
      <c r="AJW1017" s="1308"/>
      <c r="AJX1017" s="1308"/>
      <c r="AJY1017" s="1308"/>
      <c r="AJZ1017" s="1308"/>
      <c r="AKA1017" s="1308"/>
      <c r="AKB1017" s="1308"/>
      <c r="AKC1017" s="1308"/>
      <c r="AKD1017" s="1308"/>
      <c r="AKE1017" s="1308"/>
      <c r="AKF1017" s="1308"/>
      <c r="AKG1017" s="1308"/>
      <c r="AKH1017" s="1308"/>
      <c r="AKI1017" s="1308"/>
      <c r="AKJ1017" s="1308"/>
      <c r="AKK1017" s="1308"/>
      <c r="AKL1017" s="1308"/>
      <c r="AKM1017" s="1308"/>
      <c r="AKN1017" s="1308"/>
      <c r="AKO1017" s="1308"/>
      <c r="AKP1017" s="1308"/>
      <c r="AKQ1017" s="1308"/>
      <c r="AKR1017" s="1308"/>
      <c r="AKS1017" s="1308"/>
      <c r="AKT1017" s="1308"/>
      <c r="AKU1017" s="1308"/>
      <c r="AKV1017" s="1308"/>
      <c r="AKW1017" s="1308"/>
      <c r="AKX1017" s="1308"/>
      <c r="AKY1017" s="1308"/>
      <c r="AKZ1017" s="1308"/>
      <c r="ALA1017" s="1308"/>
      <c r="ALB1017" s="1308"/>
      <c r="ALC1017" s="1308"/>
      <c r="ALD1017" s="1308"/>
      <c r="ALE1017" s="1308"/>
      <c r="ALF1017" s="1308"/>
      <c r="ALG1017" s="1308"/>
      <c r="ALH1017" s="1308"/>
      <c r="ALI1017" s="1308"/>
      <c r="ALJ1017" s="1308"/>
      <c r="ALK1017" s="1308"/>
      <c r="ALL1017" s="1308"/>
      <c r="ALM1017" s="1308"/>
      <c r="ALN1017" s="1308"/>
      <c r="ALO1017" s="1308"/>
      <c r="ALP1017" s="1308"/>
      <c r="ALQ1017" s="1308"/>
      <c r="ALR1017" s="1308"/>
      <c r="ALS1017" s="1308"/>
      <c r="ALT1017" s="1308"/>
      <c r="ALU1017" s="1308"/>
      <c r="ALV1017" s="1308"/>
      <c r="ALW1017" s="1308"/>
      <c r="ALX1017" s="1308"/>
      <c r="ALY1017" s="1308"/>
      <c r="ALZ1017" s="1308"/>
      <c r="AMA1017" s="1308"/>
      <c r="AMB1017" s="1308"/>
      <c r="AMC1017" s="1308"/>
      <c r="AMD1017" s="1308"/>
      <c r="AME1017" s="1308"/>
      <c r="AMF1017" s="1308"/>
      <c r="AMG1017" s="1308"/>
      <c r="AMH1017" s="1308"/>
      <c r="AMI1017" s="1308"/>
      <c r="AMJ1017" s="1308"/>
      <c r="AMK1017" s="1308"/>
      <c r="AML1017" s="1308"/>
      <c r="AMM1017" s="1308"/>
      <c r="AMN1017" s="1308"/>
      <c r="AMO1017" s="1308"/>
      <c r="AMP1017" s="1308"/>
      <c r="AMQ1017" s="1308"/>
      <c r="AMR1017" s="1308"/>
      <c r="AMS1017" s="1308"/>
      <c r="AMT1017" s="1308"/>
      <c r="AMU1017" s="1308"/>
      <c r="AMV1017" s="1308"/>
      <c r="AMW1017" s="1308"/>
      <c r="AMX1017" s="1308"/>
      <c r="AMY1017" s="1308"/>
      <c r="AMZ1017" s="1308"/>
      <c r="ANA1017" s="1308"/>
      <c r="ANB1017" s="1308"/>
      <c r="ANC1017" s="1308"/>
      <c r="AND1017" s="1308"/>
      <c r="ANE1017" s="1308"/>
      <c r="ANF1017" s="1308"/>
      <c r="ANG1017" s="1308"/>
      <c r="ANH1017" s="1308"/>
      <c r="ANI1017" s="1308"/>
      <c r="ANJ1017" s="1308"/>
      <c r="ANK1017" s="1308"/>
      <c r="ANL1017" s="1308"/>
      <c r="ANM1017" s="1308"/>
      <c r="ANN1017" s="1308"/>
      <c r="ANO1017" s="1308"/>
      <c r="ANP1017" s="1308"/>
      <c r="ANQ1017" s="1308"/>
      <c r="ANR1017" s="1308"/>
      <c r="ANS1017" s="1308"/>
      <c r="ANT1017" s="1308"/>
      <c r="ANU1017" s="1308"/>
      <c r="ANV1017" s="1308"/>
      <c r="ANW1017" s="1308"/>
      <c r="ANX1017" s="1308"/>
      <c r="ANY1017" s="1308"/>
      <c r="ANZ1017" s="1308"/>
      <c r="AOA1017" s="1308"/>
      <c r="AOB1017" s="1308"/>
      <c r="AOC1017" s="1308"/>
      <c r="AOD1017" s="1308"/>
      <c r="AOE1017" s="1308"/>
      <c r="AOF1017" s="1308"/>
      <c r="AOG1017" s="1308"/>
      <c r="AOH1017" s="1308"/>
      <c r="AOI1017" s="1308"/>
      <c r="AOJ1017" s="1308"/>
      <c r="AOK1017" s="1308"/>
      <c r="AOL1017" s="1308"/>
      <c r="AOM1017" s="1308"/>
      <c r="AON1017" s="1308"/>
      <c r="AOO1017" s="1308"/>
      <c r="AOP1017" s="1308"/>
      <c r="AOQ1017" s="1308"/>
      <c r="AOR1017" s="1308"/>
      <c r="AOS1017" s="1308"/>
      <c r="AOT1017" s="1308"/>
      <c r="AOU1017" s="1308"/>
      <c r="AOV1017" s="1308"/>
      <c r="AOW1017" s="1308"/>
      <c r="AOX1017" s="1308"/>
      <c r="AOY1017" s="1308"/>
      <c r="AOZ1017" s="1308"/>
      <c r="APA1017" s="1308"/>
      <c r="APB1017" s="1308"/>
      <c r="APC1017" s="1308"/>
      <c r="APD1017" s="1308"/>
      <c r="APE1017" s="1308"/>
      <c r="APF1017" s="1308"/>
      <c r="APG1017" s="1308"/>
      <c r="APH1017" s="1308"/>
      <c r="API1017" s="1308"/>
      <c r="APJ1017" s="1308"/>
      <c r="APK1017" s="1308"/>
      <c r="APL1017" s="1308"/>
      <c r="APM1017" s="1308"/>
      <c r="APN1017" s="1308"/>
      <c r="APO1017" s="1308"/>
      <c r="APP1017" s="1308"/>
      <c r="APQ1017" s="1308"/>
      <c r="APR1017" s="1308"/>
      <c r="APS1017" s="1308"/>
      <c r="APT1017" s="1308"/>
      <c r="APU1017" s="1308"/>
      <c r="APV1017" s="1308"/>
      <c r="APW1017" s="1308"/>
      <c r="APX1017" s="1308"/>
      <c r="APY1017" s="1308"/>
      <c r="APZ1017" s="1308"/>
      <c r="AQA1017" s="1308"/>
      <c r="AQB1017" s="1308"/>
      <c r="AQC1017" s="1308"/>
      <c r="AQD1017" s="1308"/>
      <c r="AQE1017" s="1308"/>
      <c r="AQF1017" s="1308"/>
      <c r="AQG1017" s="1308"/>
      <c r="AQH1017" s="1308"/>
      <c r="AQI1017" s="1308"/>
      <c r="AQJ1017" s="1308"/>
      <c r="AQK1017" s="1308"/>
      <c r="AQL1017" s="1308"/>
      <c r="AQM1017" s="1308"/>
      <c r="AQN1017" s="1308"/>
      <c r="AQO1017" s="1308"/>
      <c r="AQP1017" s="1308"/>
      <c r="AQQ1017" s="1308"/>
      <c r="AQR1017" s="1308"/>
      <c r="AQS1017" s="1308"/>
      <c r="AQT1017" s="1308"/>
      <c r="AQU1017" s="1308"/>
      <c r="AQV1017" s="1308"/>
      <c r="AQW1017" s="1308"/>
      <c r="AQX1017" s="1308"/>
      <c r="AQY1017" s="1308"/>
      <c r="AQZ1017" s="1308"/>
      <c r="ARA1017" s="1308"/>
      <c r="ARB1017" s="1308"/>
      <c r="ARC1017" s="1308"/>
      <c r="ARD1017" s="1308"/>
      <c r="ARE1017" s="1308"/>
      <c r="ARF1017" s="1308"/>
      <c r="ARG1017" s="1308"/>
      <c r="ARH1017" s="1308"/>
      <c r="ARI1017" s="1308"/>
      <c r="ARJ1017" s="1308"/>
      <c r="ARK1017" s="1308"/>
      <c r="ARL1017" s="1308"/>
      <c r="ARM1017" s="1308"/>
      <c r="ARN1017" s="1308"/>
      <c r="ARO1017" s="1308"/>
      <c r="ARP1017" s="1308"/>
      <c r="ARQ1017" s="1308"/>
      <c r="ARR1017" s="1308"/>
      <c r="ARS1017" s="1308"/>
      <c r="ART1017" s="1308"/>
      <c r="ARU1017" s="1308"/>
      <c r="ARV1017" s="1308"/>
      <c r="ARW1017" s="1308"/>
      <c r="ARX1017" s="1308"/>
      <c r="ARY1017" s="1308"/>
      <c r="ARZ1017" s="1308"/>
      <c r="ASA1017" s="1308"/>
      <c r="ASB1017" s="1308"/>
      <c r="ASC1017" s="1308"/>
      <c r="ASD1017" s="1308"/>
      <c r="ASE1017" s="1308"/>
      <c r="ASF1017" s="1308"/>
      <c r="ASG1017" s="1308"/>
      <c r="ASH1017" s="1308"/>
      <c r="ASI1017" s="1308"/>
      <c r="ASJ1017" s="1308"/>
      <c r="ASK1017" s="1308"/>
      <c r="ASL1017" s="1308"/>
      <c r="ASM1017" s="1308"/>
      <c r="ASN1017" s="1308"/>
      <c r="ASO1017" s="1308"/>
      <c r="ASP1017" s="1308"/>
      <c r="ASQ1017" s="1308"/>
      <c r="ASR1017" s="1308"/>
      <c r="ASS1017" s="1308"/>
      <c r="AST1017" s="1308"/>
      <c r="ASU1017" s="1308"/>
      <c r="ASV1017" s="1308"/>
      <c r="ASW1017" s="1308"/>
      <c r="ASX1017" s="1308"/>
      <c r="ASY1017" s="1308"/>
      <c r="ASZ1017" s="1308"/>
      <c r="ATA1017" s="1308"/>
      <c r="ATB1017" s="1308"/>
      <c r="ATC1017" s="1308"/>
      <c r="ATD1017" s="1308"/>
      <c r="ATE1017" s="1308"/>
      <c r="ATF1017" s="1308"/>
      <c r="ATG1017" s="1308"/>
      <c r="ATH1017" s="1308"/>
      <c r="ATI1017" s="1308"/>
      <c r="ATJ1017" s="1308"/>
      <c r="ATK1017" s="1308"/>
      <c r="ATL1017" s="1308"/>
      <c r="ATM1017" s="1308"/>
      <c r="ATN1017" s="1308"/>
      <c r="ATO1017" s="1308"/>
      <c r="ATP1017" s="1308"/>
      <c r="ATQ1017" s="1308"/>
      <c r="ATR1017" s="1308"/>
      <c r="ATS1017" s="1308"/>
      <c r="ATT1017" s="1308"/>
      <c r="ATU1017" s="1308"/>
      <c r="ATV1017" s="1308"/>
      <c r="ATW1017" s="1308"/>
      <c r="ATX1017" s="1308"/>
      <c r="ATY1017" s="1308"/>
      <c r="ATZ1017" s="1308"/>
      <c r="AUA1017" s="1308"/>
      <c r="AUB1017" s="1308"/>
      <c r="AUC1017" s="1308"/>
      <c r="AUD1017" s="1308"/>
      <c r="AUE1017" s="1308"/>
      <c r="AUF1017" s="1308"/>
      <c r="AUG1017" s="1308"/>
      <c r="AUH1017" s="1308"/>
      <c r="AUI1017" s="1308"/>
      <c r="AUJ1017" s="1308"/>
      <c r="AUK1017" s="1308"/>
      <c r="AUL1017" s="1308"/>
      <c r="AUM1017" s="1308"/>
      <c r="AUN1017" s="1308"/>
      <c r="AUO1017" s="1308"/>
      <c r="AUP1017" s="1308"/>
      <c r="AUQ1017" s="1308"/>
      <c r="AUR1017" s="1308"/>
      <c r="AUS1017" s="1308"/>
      <c r="AUT1017" s="1308"/>
      <c r="AUU1017" s="1308"/>
      <c r="AUV1017" s="1308"/>
      <c r="AUW1017" s="1308"/>
      <c r="AUX1017" s="1308"/>
      <c r="AUY1017" s="1308"/>
      <c r="AUZ1017" s="1308"/>
      <c r="AVA1017" s="1308"/>
      <c r="AVB1017" s="1308"/>
      <c r="AVC1017" s="1308"/>
      <c r="AVD1017" s="1308"/>
      <c r="AVE1017" s="1308"/>
      <c r="AVF1017" s="1308"/>
      <c r="AVG1017" s="1308"/>
      <c r="AVH1017" s="1308"/>
      <c r="AVI1017" s="1308"/>
      <c r="AVJ1017" s="1308"/>
      <c r="AVK1017" s="1308"/>
      <c r="AVL1017" s="1308"/>
      <c r="AVM1017" s="1308"/>
      <c r="AVN1017" s="1308"/>
      <c r="AVO1017" s="1308"/>
      <c r="AVP1017" s="1308"/>
      <c r="AVQ1017" s="1308"/>
      <c r="AVR1017" s="1308"/>
      <c r="AVS1017" s="1308"/>
      <c r="AVT1017" s="1308"/>
      <c r="AVU1017" s="1308"/>
      <c r="AVV1017" s="1308"/>
      <c r="AVW1017" s="1308"/>
      <c r="AVX1017" s="1308"/>
      <c r="AVY1017" s="1308"/>
      <c r="AVZ1017" s="1308"/>
      <c r="AWA1017" s="1308"/>
      <c r="AWB1017" s="1308"/>
      <c r="AWC1017" s="1308"/>
      <c r="AWD1017" s="1308"/>
      <c r="AWE1017" s="1308"/>
      <c r="AWF1017" s="1308"/>
      <c r="AWG1017" s="1308"/>
      <c r="AWH1017" s="1308"/>
      <c r="AWI1017" s="1308"/>
      <c r="AWJ1017" s="1308"/>
      <c r="AWK1017" s="1308"/>
      <c r="AWL1017" s="1308"/>
      <c r="AWM1017" s="1308"/>
      <c r="AWN1017" s="1308"/>
      <c r="AWO1017" s="1308"/>
      <c r="AWP1017" s="1308"/>
      <c r="AWQ1017" s="1308"/>
      <c r="AWR1017" s="1308"/>
      <c r="AWS1017" s="1308"/>
      <c r="AWT1017" s="1308"/>
      <c r="AWU1017" s="1308"/>
      <c r="AWV1017" s="1308"/>
      <c r="AWW1017" s="1308"/>
      <c r="AWX1017" s="1308"/>
      <c r="AWY1017" s="1308"/>
      <c r="AWZ1017" s="1308"/>
      <c r="AXA1017" s="1308"/>
      <c r="AXB1017" s="1308"/>
      <c r="AXC1017" s="1308"/>
      <c r="AXD1017" s="1308"/>
      <c r="AXE1017" s="1308"/>
      <c r="AXF1017" s="1308"/>
      <c r="AXG1017" s="1308"/>
      <c r="AXH1017" s="1308"/>
      <c r="AXI1017" s="1308"/>
      <c r="AXJ1017" s="1308"/>
      <c r="AXK1017" s="1308"/>
      <c r="AXL1017" s="1308"/>
      <c r="AXM1017" s="1308"/>
      <c r="AXN1017" s="1308"/>
      <c r="AXO1017" s="1308"/>
      <c r="AXP1017" s="1308"/>
      <c r="AXQ1017" s="1308"/>
      <c r="AXR1017" s="1308"/>
      <c r="AXS1017" s="1308"/>
      <c r="AXT1017" s="1308"/>
      <c r="AXU1017" s="1308"/>
      <c r="AXV1017" s="1308"/>
      <c r="AXW1017" s="1308"/>
      <c r="AXX1017" s="1308"/>
      <c r="AXY1017" s="1308"/>
      <c r="AXZ1017" s="1308"/>
      <c r="AYA1017" s="1308"/>
      <c r="AYB1017" s="1308"/>
      <c r="AYC1017" s="1308"/>
      <c r="AYD1017" s="1308"/>
      <c r="AYE1017" s="1308"/>
      <c r="AYF1017" s="1308"/>
      <c r="AYG1017" s="1308"/>
      <c r="AYH1017" s="1308"/>
      <c r="AYI1017" s="1308"/>
      <c r="AYJ1017" s="1308"/>
      <c r="AYK1017" s="1308"/>
      <c r="AYL1017" s="1308"/>
      <c r="AYM1017" s="1308"/>
      <c r="AYN1017" s="1308"/>
      <c r="AYO1017" s="1308"/>
      <c r="AYP1017" s="1308"/>
      <c r="AYQ1017" s="1308"/>
      <c r="AYR1017" s="1308"/>
      <c r="AYS1017" s="1308"/>
      <c r="AYT1017" s="1308"/>
      <c r="AYU1017" s="1308"/>
      <c r="AYV1017" s="1308"/>
      <c r="AYW1017" s="1308"/>
      <c r="AYX1017" s="1308"/>
      <c r="AYY1017" s="1308"/>
      <c r="AYZ1017" s="1308"/>
      <c r="AZA1017" s="1308"/>
      <c r="AZB1017" s="1308"/>
      <c r="AZC1017" s="1308"/>
      <c r="AZD1017" s="1308"/>
      <c r="AZE1017" s="1308"/>
      <c r="AZF1017" s="1308"/>
      <c r="AZG1017" s="1308"/>
      <c r="AZH1017" s="1308"/>
      <c r="AZI1017" s="1308"/>
      <c r="AZJ1017" s="1308"/>
      <c r="AZK1017" s="1308"/>
      <c r="AZL1017" s="1308"/>
      <c r="AZM1017" s="1308"/>
      <c r="AZN1017" s="1308"/>
      <c r="AZO1017" s="1308"/>
      <c r="AZP1017" s="1308"/>
      <c r="AZQ1017" s="1308"/>
      <c r="AZR1017" s="1308"/>
      <c r="AZS1017" s="1308"/>
      <c r="AZT1017" s="1308"/>
      <c r="AZU1017" s="1308"/>
      <c r="AZV1017" s="1308"/>
      <c r="AZW1017" s="1308"/>
      <c r="AZX1017" s="1308"/>
      <c r="AZY1017" s="1308"/>
      <c r="AZZ1017" s="1308"/>
      <c r="BAA1017" s="1308"/>
      <c r="BAB1017" s="1308"/>
      <c r="BAC1017" s="1308"/>
      <c r="BAD1017" s="1308"/>
      <c r="BAE1017" s="1308"/>
      <c r="BAF1017" s="1308"/>
      <c r="BAG1017" s="1308"/>
      <c r="BAH1017" s="1308"/>
      <c r="BAI1017" s="1308"/>
      <c r="BAJ1017" s="1308"/>
      <c r="BAK1017" s="1308"/>
      <c r="BAL1017" s="1308"/>
      <c r="BAM1017" s="1308"/>
      <c r="BAN1017" s="1308"/>
      <c r="BAO1017" s="1308"/>
      <c r="BAP1017" s="1308"/>
      <c r="BAQ1017" s="1308"/>
      <c r="BAR1017" s="1308"/>
      <c r="BAS1017" s="1308"/>
      <c r="BAT1017" s="1308"/>
      <c r="BAU1017" s="1308"/>
      <c r="BAV1017" s="1308"/>
      <c r="BAW1017" s="1308"/>
      <c r="BAX1017" s="1308"/>
      <c r="BAY1017" s="1308"/>
      <c r="BAZ1017" s="1308"/>
      <c r="BBA1017" s="1308"/>
      <c r="BBB1017" s="1308"/>
      <c r="BBC1017" s="1308"/>
      <c r="BBD1017" s="1308"/>
      <c r="BBE1017" s="1308"/>
      <c r="BBF1017" s="1308"/>
      <c r="BBG1017" s="1308"/>
      <c r="BBH1017" s="1308"/>
      <c r="BBI1017" s="1308"/>
      <c r="BBJ1017" s="1308"/>
      <c r="BBK1017" s="1308"/>
      <c r="BBL1017" s="1308"/>
      <c r="BBM1017" s="1308"/>
      <c r="BBN1017" s="1308"/>
      <c r="BBO1017" s="1308"/>
      <c r="BBP1017" s="1308"/>
      <c r="BBQ1017" s="1308"/>
      <c r="BBR1017" s="1308"/>
      <c r="BBS1017" s="1308"/>
      <c r="BBT1017" s="1308"/>
      <c r="BBU1017" s="1308"/>
      <c r="BBV1017" s="1308"/>
      <c r="BBW1017" s="1308"/>
      <c r="BBX1017" s="1308"/>
      <c r="BBY1017" s="1308"/>
      <c r="BBZ1017" s="1308"/>
      <c r="BCA1017" s="1308"/>
      <c r="BCB1017" s="1308"/>
      <c r="BCC1017" s="1308"/>
      <c r="BCD1017" s="1308"/>
      <c r="BCE1017" s="1308"/>
      <c r="BCF1017" s="1308"/>
      <c r="BCG1017" s="1308"/>
      <c r="BCH1017" s="1308"/>
      <c r="BCI1017" s="1308"/>
      <c r="BCJ1017" s="1308"/>
      <c r="BCK1017" s="1308"/>
      <c r="BCL1017" s="1308"/>
      <c r="BCM1017" s="1308"/>
      <c r="BCN1017" s="1308"/>
      <c r="BCO1017" s="1308"/>
      <c r="BCP1017" s="1308"/>
      <c r="BCQ1017" s="1308"/>
      <c r="BCR1017" s="1308"/>
      <c r="BCS1017" s="1308"/>
      <c r="BCT1017" s="1308"/>
      <c r="BCU1017" s="1308"/>
      <c r="BCV1017" s="1308"/>
      <c r="BCW1017" s="1308"/>
      <c r="BCX1017" s="1308"/>
      <c r="BCY1017" s="1308"/>
      <c r="BCZ1017" s="1308"/>
      <c r="BDA1017" s="1308"/>
      <c r="BDB1017" s="1308"/>
      <c r="BDC1017" s="1308"/>
      <c r="BDD1017" s="1308"/>
      <c r="BDE1017" s="1308"/>
      <c r="BDF1017" s="1308"/>
      <c r="BDG1017" s="1308"/>
      <c r="BDH1017" s="1308"/>
      <c r="BDI1017" s="1308"/>
      <c r="BDJ1017" s="1308"/>
      <c r="BDK1017" s="1308"/>
      <c r="BDL1017" s="1308"/>
      <c r="BDM1017" s="1308"/>
      <c r="BDN1017" s="1308"/>
      <c r="BDO1017" s="1308"/>
      <c r="BDP1017" s="1308"/>
      <c r="BDQ1017" s="1308"/>
      <c r="BDR1017" s="1308"/>
      <c r="BDS1017" s="1308"/>
      <c r="BDT1017" s="1308"/>
      <c r="BDU1017" s="1308"/>
      <c r="BDV1017" s="1308"/>
      <c r="BDW1017" s="1308"/>
      <c r="BDX1017" s="1308"/>
      <c r="BDY1017" s="1308"/>
      <c r="BDZ1017" s="1308"/>
      <c r="BEA1017" s="1308"/>
      <c r="BEB1017" s="1308"/>
      <c r="BEC1017" s="1308"/>
      <c r="BED1017" s="1308"/>
      <c r="BEE1017" s="1308"/>
      <c r="BEF1017" s="1308"/>
      <c r="BEG1017" s="1308"/>
      <c r="BEH1017" s="1308"/>
      <c r="BEI1017" s="1308"/>
      <c r="BEJ1017" s="1308"/>
      <c r="BEK1017" s="1308"/>
      <c r="BEL1017" s="1308"/>
      <c r="BEM1017" s="1308"/>
      <c r="BEN1017" s="1308"/>
      <c r="BEO1017" s="1308"/>
      <c r="BEP1017" s="1308"/>
      <c r="BEQ1017" s="1308"/>
      <c r="BER1017" s="1308"/>
      <c r="BES1017" s="1308"/>
      <c r="BET1017" s="1308"/>
      <c r="BEU1017" s="1308"/>
      <c r="BEV1017" s="1308"/>
      <c r="BEW1017" s="1308"/>
      <c r="BEX1017" s="1308"/>
      <c r="BEY1017" s="1308"/>
      <c r="BEZ1017" s="1308"/>
      <c r="BFA1017" s="1308"/>
      <c r="BFB1017" s="1308"/>
      <c r="BFC1017" s="1308"/>
      <c r="BFD1017" s="1308"/>
      <c r="BFE1017" s="1308"/>
      <c r="BFF1017" s="1308"/>
      <c r="BFG1017" s="1308"/>
      <c r="BFH1017" s="1308"/>
      <c r="BFI1017" s="1308"/>
      <c r="BFJ1017" s="1308"/>
      <c r="BFK1017" s="1308"/>
      <c r="BFL1017" s="1308"/>
      <c r="BFM1017" s="1308"/>
      <c r="BFN1017" s="1308"/>
      <c r="BFO1017" s="1308"/>
      <c r="BFP1017" s="1308"/>
      <c r="BFQ1017" s="1308"/>
      <c r="BFR1017" s="1308"/>
      <c r="BFS1017" s="1308"/>
      <c r="BFT1017" s="1308"/>
      <c r="BFU1017" s="1308"/>
      <c r="BFV1017" s="1308"/>
      <c r="BFW1017" s="1308"/>
      <c r="BFX1017" s="1308"/>
      <c r="BFY1017" s="1308"/>
      <c r="BFZ1017" s="1308"/>
      <c r="BGA1017" s="1308"/>
      <c r="BGB1017" s="1308"/>
      <c r="BGC1017" s="1308"/>
      <c r="BGD1017" s="1308"/>
      <c r="BGE1017" s="1308"/>
      <c r="BGF1017" s="1308"/>
      <c r="BGG1017" s="1308"/>
      <c r="BGH1017" s="1308"/>
      <c r="BGI1017" s="1308"/>
      <c r="BGJ1017" s="1308"/>
      <c r="BGK1017" s="1308"/>
      <c r="BGL1017" s="1308"/>
      <c r="BGM1017" s="1308"/>
      <c r="BGN1017" s="1308"/>
      <c r="BGO1017" s="1308"/>
      <c r="BGP1017" s="1308"/>
      <c r="BGQ1017" s="1308"/>
      <c r="BGR1017" s="1308"/>
      <c r="BGS1017" s="1308"/>
      <c r="BGT1017" s="1308"/>
      <c r="BGU1017" s="1308"/>
      <c r="BGV1017" s="1308"/>
      <c r="BGW1017" s="1308"/>
      <c r="BGX1017" s="1308"/>
      <c r="BGY1017" s="1308"/>
      <c r="BGZ1017" s="1308"/>
      <c r="BHA1017" s="1308"/>
      <c r="BHB1017" s="1308"/>
      <c r="BHC1017" s="1308"/>
      <c r="BHD1017" s="1308"/>
      <c r="BHE1017" s="1308"/>
      <c r="BHF1017" s="1308"/>
      <c r="BHG1017" s="1308"/>
      <c r="BHH1017" s="1308"/>
      <c r="BHI1017" s="1308"/>
      <c r="BHJ1017" s="1308"/>
      <c r="BHK1017" s="1308"/>
      <c r="BHL1017" s="1308"/>
      <c r="BHM1017" s="1308"/>
      <c r="BHN1017" s="1308"/>
      <c r="BHO1017" s="1308"/>
      <c r="BHP1017" s="1308"/>
      <c r="BHQ1017" s="1308"/>
      <c r="BHR1017" s="1308"/>
      <c r="BHS1017" s="1308"/>
      <c r="BHT1017" s="1308"/>
      <c r="BHU1017" s="1308"/>
      <c r="BHV1017" s="1308"/>
      <c r="BHW1017" s="1308"/>
      <c r="BHX1017" s="1308"/>
      <c r="BHY1017" s="1308"/>
      <c r="BHZ1017" s="1308"/>
      <c r="BIA1017" s="1308"/>
      <c r="BIB1017" s="1308"/>
      <c r="BIC1017" s="1308"/>
      <c r="BID1017" s="1308"/>
      <c r="BIE1017" s="1308"/>
      <c r="BIF1017" s="1308"/>
      <c r="BIG1017" s="1308"/>
      <c r="BIH1017" s="1308"/>
      <c r="BII1017" s="1308"/>
      <c r="BIJ1017" s="1308"/>
      <c r="BIK1017" s="1308"/>
      <c r="BIL1017" s="1308"/>
      <c r="BIM1017" s="1308"/>
      <c r="BIN1017" s="1308"/>
      <c r="BIO1017" s="1308"/>
      <c r="BIP1017" s="1308"/>
      <c r="BIQ1017" s="1308"/>
      <c r="BIR1017" s="1308"/>
      <c r="BIS1017" s="1308"/>
      <c r="BIT1017" s="1308"/>
      <c r="BIU1017" s="1308"/>
      <c r="BIV1017" s="1308"/>
      <c r="BIW1017" s="1308"/>
      <c r="BIX1017" s="1308"/>
      <c r="BIY1017" s="1308"/>
      <c r="BIZ1017" s="1308"/>
      <c r="BJA1017" s="1308"/>
      <c r="BJB1017" s="1308"/>
      <c r="BJC1017" s="1308"/>
      <c r="BJD1017" s="1308"/>
      <c r="BJE1017" s="1308"/>
      <c r="BJF1017" s="1308"/>
      <c r="BJG1017" s="1308"/>
      <c r="BJH1017" s="1308"/>
      <c r="BJI1017" s="1308"/>
      <c r="BJJ1017" s="1308"/>
      <c r="BJK1017" s="1308"/>
      <c r="BJL1017" s="1308"/>
      <c r="BJM1017" s="1308"/>
      <c r="BJN1017" s="1308"/>
      <c r="BJO1017" s="1308"/>
      <c r="BJP1017" s="1308"/>
      <c r="BJQ1017" s="1308"/>
      <c r="BJR1017" s="1308"/>
      <c r="BJS1017" s="1308"/>
      <c r="BJT1017" s="1308"/>
      <c r="BJU1017" s="1308"/>
      <c r="BJV1017" s="1308"/>
      <c r="BJW1017" s="1308"/>
      <c r="BJX1017" s="1308"/>
      <c r="BJY1017" s="1308"/>
      <c r="BJZ1017" s="1308"/>
      <c r="BKA1017" s="1308"/>
      <c r="BKB1017" s="1308"/>
      <c r="BKC1017" s="1308"/>
      <c r="BKD1017" s="1308"/>
      <c r="BKE1017" s="1308"/>
      <c r="BKF1017" s="1308"/>
      <c r="BKG1017" s="1308"/>
      <c r="BKH1017" s="1308"/>
      <c r="BKI1017" s="1308"/>
      <c r="BKJ1017" s="1308"/>
      <c r="BKK1017" s="1308"/>
      <c r="BKL1017" s="1308"/>
      <c r="BKM1017" s="1308"/>
      <c r="BKN1017" s="1308"/>
      <c r="BKO1017" s="1308"/>
      <c r="BKP1017" s="1308"/>
      <c r="BKQ1017" s="1308"/>
      <c r="BKR1017" s="1308"/>
      <c r="BKS1017" s="1308"/>
      <c r="BKT1017" s="1308"/>
      <c r="BKU1017" s="1308"/>
      <c r="BKV1017" s="1308"/>
      <c r="BKW1017" s="1308"/>
      <c r="BKX1017" s="1308"/>
      <c r="BKY1017" s="1308"/>
      <c r="BKZ1017" s="1308"/>
      <c r="BLA1017" s="1308"/>
      <c r="BLB1017" s="1308"/>
      <c r="BLC1017" s="1308"/>
      <c r="BLD1017" s="1308"/>
      <c r="BLE1017" s="1308"/>
      <c r="BLF1017" s="1308"/>
      <c r="BLG1017" s="1308"/>
      <c r="BLH1017" s="1308"/>
      <c r="BLI1017" s="1308"/>
      <c r="BLJ1017" s="1308"/>
      <c r="BLK1017" s="1308"/>
      <c r="BLL1017" s="1308"/>
      <c r="BLM1017" s="1308"/>
      <c r="BLN1017" s="1308"/>
      <c r="BLO1017" s="1308"/>
      <c r="BLP1017" s="1308"/>
      <c r="BLQ1017" s="1308"/>
      <c r="BLR1017" s="1308"/>
      <c r="BLS1017" s="1308"/>
      <c r="BLT1017" s="1308"/>
      <c r="BLU1017" s="1308"/>
      <c r="BLV1017" s="1308"/>
      <c r="BLW1017" s="1308"/>
      <c r="BLX1017" s="1308"/>
      <c r="BLY1017" s="1308"/>
      <c r="BLZ1017" s="1308"/>
      <c r="BMA1017" s="1308"/>
      <c r="BMB1017" s="1308"/>
      <c r="BMC1017" s="1308"/>
      <c r="BMD1017" s="1308"/>
      <c r="BME1017" s="1308"/>
      <c r="BMF1017" s="1308"/>
      <c r="BMG1017" s="1308"/>
      <c r="BMH1017" s="1308"/>
      <c r="BMI1017" s="1308"/>
      <c r="BMJ1017" s="1308"/>
      <c r="BMK1017" s="1308"/>
      <c r="BML1017" s="1308"/>
      <c r="BMM1017" s="1308"/>
      <c r="BMN1017" s="1308"/>
      <c r="BMO1017" s="1308"/>
      <c r="BMP1017" s="1308"/>
      <c r="BMQ1017" s="1308"/>
      <c r="BMR1017" s="1308"/>
      <c r="BMS1017" s="1308"/>
      <c r="BMT1017" s="1308"/>
      <c r="BMU1017" s="1308"/>
      <c r="BMV1017" s="1308"/>
      <c r="BMW1017" s="1308"/>
      <c r="BMX1017" s="1308"/>
      <c r="BMY1017" s="1308"/>
      <c r="BMZ1017" s="1308"/>
      <c r="BNA1017" s="1308"/>
      <c r="BNB1017" s="1308"/>
      <c r="BNC1017" s="1308"/>
      <c r="BND1017" s="1308"/>
      <c r="BNE1017" s="1308"/>
      <c r="BNF1017" s="1308"/>
      <c r="BNG1017" s="1308"/>
      <c r="BNH1017" s="1308"/>
      <c r="BNI1017" s="1308"/>
      <c r="BNJ1017" s="1308"/>
      <c r="BNK1017" s="1308"/>
      <c r="BNL1017" s="1308"/>
      <c r="BNM1017" s="1308"/>
      <c r="BNN1017" s="1308"/>
      <c r="BNO1017" s="1308"/>
      <c r="BNP1017" s="1308"/>
      <c r="BNQ1017" s="1308"/>
      <c r="BNR1017" s="1308"/>
      <c r="BNS1017" s="1308"/>
      <c r="BNT1017" s="1308"/>
      <c r="BNU1017" s="1308"/>
      <c r="BNV1017" s="1308"/>
      <c r="BNW1017" s="1308"/>
      <c r="BNX1017" s="1308"/>
      <c r="BNY1017" s="1308"/>
      <c r="BNZ1017" s="1308"/>
      <c r="BOA1017" s="1308"/>
      <c r="BOB1017" s="1308"/>
      <c r="BOC1017" s="1308"/>
      <c r="BOD1017" s="1308"/>
      <c r="BOE1017" s="1308"/>
      <c r="BOF1017" s="1308"/>
      <c r="BOG1017" s="1308"/>
      <c r="BOH1017" s="1308"/>
      <c r="BOI1017" s="1308"/>
      <c r="BOJ1017" s="1308"/>
      <c r="BOK1017" s="1308"/>
      <c r="BOL1017" s="1308"/>
      <c r="BOM1017" s="1308"/>
      <c r="BON1017" s="1308"/>
      <c r="BOO1017" s="1308"/>
      <c r="BOP1017" s="1308"/>
      <c r="BOQ1017" s="1308"/>
      <c r="BOR1017" s="1308"/>
      <c r="BOS1017" s="1308"/>
      <c r="BOT1017" s="1308"/>
      <c r="BOU1017" s="1308"/>
      <c r="BOV1017" s="1308"/>
      <c r="BOW1017" s="1308"/>
      <c r="BOX1017" s="1308"/>
      <c r="BOY1017" s="1308"/>
      <c r="BOZ1017" s="1308"/>
      <c r="BPA1017" s="1308"/>
      <c r="BPB1017" s="1308"/>
      <c r="BPC1017" s="1308"/>
      <c r="BPD1017" s="1308"/>
      <c r="BPE1017" s="1308"/>
      <c r="BPF1017" s="1308"/>
      <c r="BPG1017" s="1308"/>
      <c r="BPH1017" s="1308"/>
      <c r="BPI1017" s="1308"/>
      <c r="BPJ1017" s="1308"/>
      <c r="BPK1017" s="1308"/>
      <c r="BPL1017" s="1308"/>
      <c r="BPM1017" s="1308"/>
      <c r="BPN1017" s="1308"/>
      <c r="BPO1017" s="1308"/>
      <c r="BPP1017" s="1308"/>
      <c r="BPQ1017" s="1308"/>
      <c r="BPR1017" s="1308"/>
      <c r="BPS1017" s="1308"/>
      <c r="BPT1017" s="1308"/>
      <c r="BPU1017" s="1308"/>
      <c r="BPV1017" s="1308"/>
      <c r="BPW1017" s="1308"/>
      <c r="BPX1017" s="1308"/>
      <c r="BPY1017" s="1308"/>
      <c r="BPZ1017" s="1308"/>
      <c r="BQA1017" s="1308"/>
      <c r="BQB1017" s="1308"/>
      <c r="BQC1017" s="1308"/>
      <c r="BQD1017" s="1308"/>
      <c r="BQE1017" s="1308"/>
      <c r="BQF1017" s="1308"/>
      <c r="BQG1017" s="1308"/>
      <c r="BQH1017" s="1308"/>
      <c r="BQI1017" s="1308"/>
      <c r="BQJ1017" s="1308"/>
      <c r="BQK1017" s="1308"/>
      <c r="BQL1017" s="1308"/>
      <c r="BQM1017" s="1308"/>
      <c r="BQN1017" s="1308"/>
      <c r="BQO1017" s="1308"/>
      <c r="BQP1017" s="1308"/>
      <c r="BQQ1017" s="1308"/>
      <c r="BQR1017" s="1308"/>
      <c r="BQS1017" s="1308"/>
      <c r="BQT1017" s="1308"/>
      <c r="BQU1017" s="1308"/>
      <c r="BQV1017" s="1308"/>
      <c r="BQW1017" s="1308"/>
      <c r="BQX1017" s="1308"/>
      <c r="BQY1017" s="1308"/>
      <c r="BQZ1017" s="1308"/>
      <c r="BRA1017" s="1308"/>
      <c r="BRB1017" s="1308"/>
      <c r="BRC1017" s="1308"/>
      <c r="BRD1017" s="1308"/>
      <c r="BRE1017" s="1308"/>
      <c r="BRF1017" s="1308"/>
      <c r="BRG1017" s="1308"/>
      <c r="BRH1017" s="1308"/>
      <c r="BRI1017" s="1308"/>
      <c r="BRJ1017" s="1308"/>
      <c r="BRK1017" s="1308"/>
      <c r="BRL1017" s="1308"/>
      <c r="BRM1017" s="1308"/>
      <c r="BRN1017" s="1308"/>
      <c r="BRO1017" s="1308"/>
      <c r="BRP1017" s="1308"/>
      <c r="BRQ1017" s="1308"/>
      <c r="BRR1017" s="1308"/>
      <c r="BRS1017" s="1308"/>
      <c r="BRT1017" s="1308"/>
      <c r="BRU1017" s="1308"/>
      <c r="BRV1017" s="1308"/>
      <c r="BRW1017" s="1308"/>
      <c r="BRX1017" s="1308"/>
      <c r="BRY1017" s="1308"/>
      <c r="BRZ1017" s="1308"/>
      <c r="BSA1017" s="1308"/>
      <c r="BSB1017" s="1308"/>
      <c r="BSC1017" s="1308"/>
      <c r="BSD1017" s="1308"/>
      <c r="BSE1017" s="1308"/>
      <c r="BSF1017" s="1308"/>
      <c r="BSG1017" s="1308"/>
      <c r="BSH1017" s="1308"/>
      <c r="BSI1017" s="1308"/>
      <c r="BSJ1017" s="1308"/>
      <c r="BSK1017" s="1308"/>
      <c r="BSL1017" s="1308"/>
      <c r="BSM1017" s="1308"/>
      <c r="BSN1017" s="1308"/>
      <c r="BSO1017" s="1308"/>
      <c r="BSP1017" s="1308"/>
      <c r="BSQ1017" s="1308"/>
      <c r="BSR1017" s="1308"/>
      <c r="BSS1017" s="1308"/>
      <c r="BST1017" s="1308"/>
      <c r="BSU1017" s="1308"/>
      <c r="BSV1017" s="1308"/>
      <c r="BSW1017" s="1308"/>
      <c r="BSX1017" s="1308"/>
      <c r="BSY1017" s="1308"/>
      <c r="BSZ1017" s="1308"/>
      <c r="BTA1017" s="1308"/>
      <c r="BTB1017" s="1308"/>
      <c r="BTC1017" s="1308"/>
      <c r="BTD1017" s="1308"/>
      <c r="BTE1017" s="1308"/>
      <c r="BTF1017" s="1308"/>
      <c r="BTG1017" s="1308"/>
      <c r="BTH1017" s="1308"/>
      <c r="BTI1017" s="1308"/>
      <c r="BTJ1017" s="1308"/>
      <c r="BTK1017" s="1308"/>
      <c r="BTL1017" s="1308"/>
      <c r="BTM1017" s="1308"/>
      <c r="BTN1017" s="1308"/>
      <c r="BTO1017" s="1308"/>
      <c r="BTP1017" s="1308"/>
      <c r="BTQ1017" s="1308"/>
      <c r="BTR1017" s="1308"/>
      <c r="BTS1017" s="1308"/>
      <c r="BTT1017" s="1308"/>
      <c r="BTU1017" s="1308"/>
      <c r="BTV1017" s="1308"/>
      <c r="BTW1017" s="1308"/>
      <c r="BTX1017" s="1308"/>
      <c r="BTY1017" s="1308"/>
      <c r="BTZ1017" s="1308"/>
      <c r="BUA1017" s="1308"/>
      <c r="BUB1017" s="1308"/>
      <c r="BUC1017" s="1308"/>
      <c r="BUD1017" s="1308"/>
      <c r="BUE1017" s="1308"/>
      <c r="BUF1017" s="1308"/>
      <c r="BUG1017" s="1308"/>
      <c r="BUH1017" s="1308"/>
      <c r="BUI1017" s="1308"/>
      <c r="BUJ1017" s="1308"/>
      <c r="BUK1017" s="1308"/>
      <c r="BUL1017" s="1308"/>
      <c r="BUM1017" s="1308"/>
      <c r="BUN1017" s="1308"/>
      <c r="BUO1017" s="1308"/>
      <c r="BUP1017" s="1308"/>
      <c r="BUQ1017" s="1308"/>
      <c r="BUR1017" s="1308"/>
      <c r="BUS1017" s="1308"/>
      <c r="BUT1017" s="1308"/>
      <c r="BUU1017" s="1308"/>
      <c r="BUV1017" s="1308"/>
      <c r="BUW1017" s="1308"/>
      <c r="BUX1017" s="1308"/>
      <c r="BUY1017" s="1308"/>
      <c r="BUZ1017" s="1308"/>
      <c r="BVA1017" s="1308"/>
      <c r="BVB1017" s="1308"/>
      <c r="BVC1017" s="1308"/>
      <c r="BVD1017" s="1308"/>
      <c r="BVE1017" s="1308"/>
      <c r="BVF1017" s="1308"/>
      <c r="BVG1017" s="1308"/>
      <c r="BVH1017" s="1308"/>
      <c r="BVI1017" s="1308"/>
      <c r="BVJ1017" s="1308"/>
      <c r="BVK1017" s="1308"/>
      <c r="BVL1017" s="1308"/>
      <c r="BVM1017" s="1308"/>
      <c r="BVN1017" s="1308"/>
      <c r="BVO1017" s="1308"/>
      <c r="BVP1017" s="1308"/>
      <c r="BVQ1017" s="1308"/>
      <c r="BVR1017" s="1308"/>
      <c r="BVS1017" s="1308"/>
      <c r="BVT1017" s="1308"/>
      <c r="BVU1017" s="1308"/>
      <c r="BVV1017" s="1308"/>
      <c r="BVW1017" s="1308"/>
      <c r="BVX1017" s="1308"/>
      <c r="BVY1017" s="1308"/>
      <c r="BVZ1017" s="1308"/>
      <c r="BWA1017" s="1308"/>
      <c r="BWB1017" s="1308"/>
      <c r="BWC1017" s="1308"/>
      <c r="BWD1017" s="1308"/>
      <c r="BWE1017" s="1308"/>
      <c r="BWF1017" s="1308"/>
      <c r="BWG1017" s="1308"/>
      <c r="BWH1017" s="1308"/>
      <c r="BWI1017" s="1308"/>
      <c r="BWJ1017" s="1308"/>
      <c r="BWK1017" s="1308"/>
      <c r="BWL1017" s="1308"/>
      <c r="BWM1017" s="1308"/>
      <c r="BWN1017" s="1308"/>
      <c r="BWO1017" s="1308"/>
      <c r="BWP1017" s="1308"/>
      <c r="BWQ1017" s="1308"/>
      <c r="BWR1017" s="1308"/>
      <c r="BWS1017" s="1308"/>
      <c r="BWT1017" s="1308"/>
      <c r="BWU1017" s="1308"/>
      <c r="BWV1017" s="1308"/>
      <c r="BWW1017" s="1308"/>
      <c r="BWX1017" s="1308"/>
      <c r="BWY1017" s="1308"/>
      <c r="BWZ1017" s="1308"/>
      <c r="BXA1017" s="1308"/>
      <c r="BXB1017" s="1308"/>
      <c r="BXC1017" s="1308"/>
      <c r="BXD1017" s="1308"/>
      <c r="BXE1017" s="1308"/>
      <c r="BXF1017" s="1308"/>
      <c r="BXG1017" s="1308"/>
      <c r="BXH1017" s="1308"/>
      <c r="BXI1017" s="1308"/>
      <c r="BXJ1017" s="1308"/>
      <c r="BXK1017" s="1308"/>
      <c r="BXL1017" s="1308"/>
      <c r="BXM1017" s="1308"/>
      <c r="BXN1017" s="1308"/>
      <c r="BXO1017" s="1308"/>
      <c r="BXP1017" s="1308"/>
      <c r="BXQ1017" s="1308"/>
      <c r="BXR1017" s="1308"/>
      <c r="BXS1017" s="1308"/>
      <c r="BXT1017" s="1308"/>
      <c r="BXU1017" s="1308"/>
      <c r="BXV1017" s="1308"/>
      <c r="BXW1017" s="1308"/>
      <c r="BXX1017" s="1308"/>
      <c r="BXY1017" s="1308"/>
      <c r="BXZ1017" s="1308"/>
      <c r="BYA1017" s="1308"/>
      <c r="BYB1017" s="1308"/>
      <c r="BYC1017" s="1308"/>
      <c r="BYD1017" s="1308"/>
      <c r="BYE1017" s="1308"/>
      <c r="BYF1017" s="1308"/>
      <c r="BYG1017" s="1308"/>
      <c r="BYH1017" s="1308"/>
      <c r="BYI1017" s="1308"/>
      <c r="BYJ1017" s="1308"/>
      <c r="BYK1017" s="1308"/>
      <c r="BYL1017" s="1308"/>
      <c r="BYM1017" s="1308"/>
      <c r="BYN1017" s="1308"/>
      <c r="BYO1017" s="1308"/>
      <c r="BYP1017" s="1308"/>
      <c r="BYQ1017" s="1308"/>
      <c r="BYR1017" s="1308"/>
      <c r="BYS1017" s="1308"/>
      <c r="BYT1017" s="1308"/>
      <c r="BYU1017" s="1308"/>
      <c r="BYV1017" s="1308"/>
      <c r="BYW1017" s="1308"/>
      <c r="BYX1017" s="1308"/>
      <c r="BYY1017" s="1308"/>
      <c r="BYZ1017" s="1308"/>
      <c r="BZA1017" s="1308"/>
      <c r="BZB1017" s="1308"/>
      <c r="BZC1017" s="1308"/>
      <c r="BZD1017" s="1308"/>
      <c r="BZE1017" s="1308"/>
      <c r="BZF1017" s="1308"/>
      <c r="BZG1017" s="1308"/>
      <c r="BZH1017" s="1308"/>
      <c r="BZI1017" s="1308"/>
      <c r="BZJ1017" s="1308"/>
      <c r="BZK1017" s="1308"/>
      <c r="BZL1017" s="1308"/>
      <c r="BZM1017" s="1308"/>
      <c r="BZN1017" s="1308"/>
      <c r="BZO1017" s="1308"/>
      <c r="BZP1017" s="1308"/>
      <c r="BZQ1017" s="1308"/>
      <c r="BZR1017" s="1308"/>
      <c r="BZS1017" s="1308"/>
      <c r="BZT1017" s="1308"/>
      <c r="BZU1017" s="1308"/>
      <c r="BZV1017" s="1308"/>
      <c r="BZW1017" s="1308"/>
      <c r="BZX1017" s="1308"/>
      <c r="BZY1017" s="1308"/>
      <c r="BZZ1017" s="1308"/>
      <c r="CAA1017" s="1308"/>
      <c r="CAB1017" s="1308"/>
      <c r="CAC1017" s="1308"/>
      <c r="CAD1017" s="1308"/>
      <c r="CAE1017" s="1308"/>
      <c r="CAF1017" s="1308"/>
      <c r="CAG1017" s="1308"/>
      <c r="CAH1017" s="1308"/>
      <c r="CAI1017" s="1308"/>
      <c r="CAJ1017" s="1308"/>
      <c r="CAK1017" s="1308"/>
      <c r="CAL1017" s="1308"/>
      <c r="CAM1017" s="1308"/>
      <c r="CAN1017" s="1308"/>
      <c r="CAO1017" s="1308"/>
      <c r="CAP1017" s="1308"/>
      <c r="CAQ1017" s="1308"/>
      <c r="CAR1017" s="1308"/>
      <c r="CAS1017" s="1308"/>
      <c r="CAT1017" s="1308"/>
      <c r="CAU1017" s="1308"/>
      <c r="CAV1017" s="1308"/>
      <c r="CAW1017" s="1308"/>
      <c r="CAX1017" s="1308"/>
      <c r="CAY1017" s="1308"/>
      <c r="CAZ1017" s="1308"/>
      <c r="CBA1017" s="1308"/>
      <c r="CBB1017" s="1308"/>
      <c r="CBC1017" s="1308"/>
      <c r="CBD1017" s="1308"/>
      <c r="CBE1017" s="1308"/>
      <c r="CBF1017" s="1308"/>
      <c r="CBG1017" s="1308"/>
      <c r="CBH1017" s="1308"/>
      <c r="CBI1017" s="1308"/>
      <c r="CBJ1017" s="1308"/>
      <c r="CBK1017" s="1308"/>
      <c r="CBL1017" s="1308"/>
      <c r="CBM1017" s="1308"/>
      <c r="CBN1017" s="1308"/>
      <c r="CBO1017" s="1308"/>
      <c r="CBP1017" s="1308"/>
      <c r="CBQ1017" s="1308"/>
      <c r="CBR1017" s="1308"/>
      <c r="CBS1017" s="1308"/>
      <c r="CBT1017" s="1308"/>
      <c r="CBU1017" s="1308"/>
      <c r="CBV1017" s="1308"/>
      <c r="CBW1017" s="1308"/>
      <c r="CBX1017" s="1308"/>
      <c r="CBY1017" s="1308"/>
      <c r="CBZ1017" s="1308"/>
      <c r="CCA1017" s="1308"/>
      <c r="CCB1017" s="1308"/>
      <c r="CCC1017" s="1308"/>
      <c r="CCD1017" s="1308"/>
      <c r="CCE1017" s="1308"/>
      <c r="CCF1017" s="1308"/>
      <c r="CCG1017" s="1308"/>
      <c r="CCH1017" s="1308"/>
      <c r="CCI1017" s="1308"/>
      <c r="CCJ1017" s="1308"/>
      <c r="CCK1017" s="1308"/>
      <c r="CCL1017" s="1308"/>
      <c r="CCM1017" s="1308"/>
      <c r="CCN1017" s="1308"/>
      <c r="CCO1017" s="1308"/>
      <c r="CCP1017" s="1308"/>
      <c r="CCQ1017" s="1308"/>
      <c r="CCR1017" s="1308"/>
      <c r="CCS1017" s="1308"/>
      <c r="CCT1017" s="1308"/>
      <c r="CCU1017" s="1308"/>
      <c r="CCV1017" s="1308"/>
      <c r="CCW1017" s="1308"/>
      <c r="CCX1017" s="1308"/>
      <c r="CCY1017" s="1308"/>
      <c r="CCZ1017" s="1308"/>
      <c r="CDA1017" s="1308"/>
      <c r="CDB1017" s="1308"/>
      <c r="CDC1017" s="1308"/>
      <c r="CDD1017" s="1308"/>
      <c r="CDE1017" s="1308"/>
      <c r="CDF1017" s="1308"/>
      <c r="CDG1017" s="1308"/>
      <c r="CDH1017" s="1308"/>
      <c r="CDI1017" s="1308"/>
      <c r="CDJ1017" s="1308"/>
      <c r="CDK1017" s="1308"/>
      <c r="CDL1017" s="1308"/>
      <c r="CDM1017" s="1308"/>
      <c r="CDN1017" s="1308"/>
      <c r="CDO1017" s="1308"/>
      <c r="CDP1017" s="1308"/>
      <c r="CDQ1017" s="1308"/>
      <c r="CDR1017" s="1308"/>
      <c r="CDS1017" s="1308"/>
      <c r="CDT1017" s="1308"/>
      <c r="CDU1017" s="1308"/>
      <c r="CDV1017" s="1308"/>
      <c r="CDW1017" s="1308"/>
      <c r="CDX1017" s="1308"/>
      <c r="CDY1017" s="1308"/>
      <c r="CDZ1017" s="1308"/>
      <c r="CEA1017" s="1308"/>
      <c r="CEB1017" s="1308"/>
      <c r="CEC1017" s="1308"/>
      <c r="CED1017" s="1308"/>
      <c r="CEE1017" s="1308"/>
      <c r="CEF1017" s="1308"/>
      <c r="CEG1017" s="1308"/>
      <c r="CEH1017" s="1308"/>
      <c r="CEI1017" s="1308"/>
      <c r="CEJ1017" s="1308"/>
      <c r="CEK1017" s="1308"/>
      <c r="CEL1017" s="1308"/>
      <c r="CEM1017" s="1308"/>
      <c r="CEN1017" s="1308"/>
      <c r="CEO1017" s="1308"/>
      <c r="CEP1017" s="1308"/>
      <c r="CEQ1017" s="1308"/>
      <c r="CER1017" s="1308"/>
      <c r="CES1017" s="1308"/>
      <c r="CET1017" s="1308"/>
      <c r="CEU1017" s="1308"/>
      <c r="CEV1017" s="1308"/>
      <c r="CEW1017" s="1308"/>
      <c r="CEX1017" s="1308"/>
      <c r="CEY1017" s="1308"/>
      <c r="CEZ1017" s="1308"/>
      <c r="CFA1017" s="1308"/>
      <c r="CFB1017" s="1308"/>
      <c r="CFC1017" s="1308"/>
      <c r="CFD1017" s="1308"/>
      <c r="CFE1017" s="1308"/>
      <c r="CFF1017" s="1308"/>
      <c r="CFG1017" s="1308"/>
      <c r="CFH1017" s="1308"/>
      <c r="CFI1017" s="1308"/>
      <c r="CFJ1017" s="1308"/>
      <c r="CFK1017" s="1308"/>
      <c r="CFL1017" s="1308"/>
      <c r="CFM1017" s="1308"/>
      <c r="CFN1017" s="1308"/>
      <c r="CFO1017" s="1308"/>
      <c r="CFP1017" s="1308"/>
      <c r="CFQ1017" s="1308"/>
      <c r="CFR1017" s="1308"/>
      <c r="CFS1017" s="1308"/>
      <c r="CFT1017" s="1308"/>
      <c r="CFU1017" s="1308"/>
      <c r="CFV1017" s="1308"/>
      <c r="CFW1017" s="1308"/>
      <c r="CFX1017" s="1308"/>
      <c r="CFY1017" s="1308"/>
      <c r="CFZ1017" s="1308"/>
      <c r="CGA1017" s="1308"/>
      <c r="CGB1017" s="1308"/>
      <c r="CGC1017" s="1308"/>
      <c r="CGD1017" s="1308"/>
      <c r="CGE1017" s="1308"/>
      <c r="CGF1017" s="1308"/>
      <c r="CGG1017" s="1308"/>
      <c r="CGH1017" s="1308"/>
      <c r="CGI1017" s="1308"/>
      <c r="CGJ1017" s="1308"/>
      <c r="CGK1017" s="1308"/>
      <c r="CGL1017" s="1308"/>
      <c r="CGM1017" s="1308"/>
      <c r="CGN1017" s="1308"/>
      <c r="CGO1017" s="1308"/>
      <c r="CGP1017" s="1308"/>
      <c r="CGQ1017" s="1308"/>
      <c r="CGR1017" s="1308"/>
      <c r="CGS1017" s="1308"/>
      <c r="CGT1017" s="1308"/>
      <c r="CGU1017" s="1308"/>
      <c r="CGV1017" s="1308"/>
      <c r="CGW1017" s="1308"/>
      <c r="CGX1017" s="1308"/>
      <c r="CGY1017" s="1308"/>
      <c r="CGZ1017" s="1308"/>
      <c r="CHA1017" s="1308"/>
      <c r="CHB1017" s="1308"/>
      <c r="CHC1017" s="1308"/>
      <c r="CHD1017" s="1308"/>
      <c r="CHE1017" s="1308"/>
      <c r="CHF1017" s="1308"/>
      <c r="CHG1017" s="1308"/>
      <c r="CHH1017" s="1308"/>
      <c r="CHI1017" s="1308"/>
      <c r="CHJ1017" s="1308"/>
      <c r="CHK1017" s="1308"/>
      <c r="CHL1017" s="1308"/>
      <c r="CHM1017" s="1308"/>
      <c r="CHN1017" s="1308"/>
      <c r="CHO1017" s="1308"/>
      <c r="CHP1017" s="1308"/>
      <c r="CHQ1017" s="1308"/>
      <c r="CHR1017" s="1308"/>
      <c r="CHS1017" s="1308"/>
      <c r="CHT1017" s="1308"/>
      <c r="CHU1017" s="1308"/>
      <c r="CHV1017" s="1308"/>
      <c r="CHW1017" s="1308"/>
      <c r="CHX1017" s="1308"/>
      <c r="CHY1017" s="1308"/>
      <c r="CHZ1017" s="1308"/>
      <c r="CIA1017" s="1308"/>
      <c r="CIB1017" s="1308"/>
      <c r="CIC1017" s="1308"/>
      <c r="CID1017" s="1308"/>
      <c r="CIE1017" s="1308"/>
      <c r="CIF1017" s="1308"/>
      <c r="CIG1017" s="1308"/>
      <c r="CIH1017" s="1308"/>
      <c r="CII1017" s="1308"/>
      <c r="CIJ1017" s="1308"/>
      <c r="CIK1017" s="1308"/>
      <c r="CIL1017" s="1308"/>
      <c r="CIM1017" s="1308"/>
      <c r="CIN1017" s="1308"/>
      <c r="CIO1017" s="1308"/>
      <c r="CIP1017" s="1308"/>
      <c r="CIQ1017" s="1308"/>
      <c r="CIR1017" s="1308"/>
      <c r="CIS1017" s="1308"/>
      <c r="CIT1017" s="1308"/>
      <c r="CIU1017" s="1308"/>
      <c r="CIV1017" s="1308"/>
      <c r="CIW1017" s="1308"/>
      <c r="CIX1017" s="1308"/>
      <c r="CIY1017" s="1308"/>
      <c r="CIZ1017" s="1308"/>
      <c r="CJA1017" s="1308"/>
      <c r="CJB1017" s="1308"/>
      <c r="CJC1017" s="1308"/>
      <c r="CJD1017" s="1308"/>
      <c r="CJE1017" s="1308"/>
      <c r="CJF1017" s="1308"/>
      <c r="CJG1017" s="1308"/>
      <c r="CJH1017" s="1308"/>
      <c r="CJI1017" s="1308"/>
      <c r="CJJ1017" s="1308"/>
      <c r="CJK1017" s="1308"/>
      <c r="CJL1017" s="1308"/>
      <c r="CJM1017" s="1308"/>
      <c r="CJN1017" s="1308"/>
      <c r="CJO1017" s="1308"/>
      <c r="CJP1017" s="1308"/>
      <c r="CJQ1017" s="1308"/>
      <c r="CJR1017" s="1308"/>
      <c r="CJS1017" s="1308"/>
      <c r="CJT1017" s="1308"/>
      <c r="CJU1017" s="1308"/>
      <c r="CJV1017" s="1308"/>
      <c r="CJW1017" s="1308"/>
      <c r="CJX1017" s="1308"/>
      <c r="CJY1017" s="1308"/>
      <c r="CJZ1017" s="1308"/>
      <c r="CKA1017" s="1308"/>
      <c r="CKB1017" s="1308"/>
      <c r="CKC1017" s="1308"/>
      <c r="CKD1017" s="1308"/>
      <c r="CKE1017" s="1308"/>
      <c r="CKF1017" s="1308"/>
      <c r="CKG1017" s="1308"/>
      <c r="CKH1017" s="1308"/>
      <c r="CKI1017" s="1308"/>
      <c r="CKJ1017" s="1308"/>
      <c r="CKK1017" s="1308"/>
      <c r="CKL1017" s="1308"/>
      <c r="CKM1017" s="1308"/>
      <c r="CKN1017" s="1308"/>
      <c r="CKO1017" s="1308"/>
      <c r="CKP1017" s="1308"/>
      <c r="CKQ1017" s="1308"/>
      <c r="CKR1017" s="1308"/>
      <c r="CKS1017" s="1308"/>
      <c r="CKT1017" s="1308"/>
      <c r="CKU1017" s="1308"/>
      <c r="CKV1017" s="1308"/>
      <c r="CKW1017" s="1308"/>
      <c r="CKX1017" s="1308"/>
      <c r="CKY1017" s="1308"/>
      <c r="CKZ1017" s="1308"/>
      <c r="CLA1017" s="1308"/>
      <c r="CLB1017" s="1308"/>
      <c r="CLC1017" s="1308"/>
      <c r="CLD1017" s="1308"/>
      <c r="CLE1017" s="1308"/>
      <c r="CLF1017" s="1308"/>
      <c r="CLG1017" s="1308"/>
      <c r="CLH1017" s="1308"/>
      <c r="CLI1017" s="1308"/>
      <c r="CLJ1017" s="1308"/>
      <c r="CLK1017" s="1308"/>
      <c r="CLL1017" s="1308"/>
      <c r="CLM1017" s="1308"/>
      <c r="CLN1017" s="1308"/>
      <c r="CLO1017" s="1308"/>
      <c r="CLP1017" s="1308"/>
      <c r="CLQ1017" s="1308"/>
      <c r="CLR1017" s="1308"/>
      <c r="CLS1017" s="1308"/>
      <c r="CLT1017" s="1308"/>
      <c r="CLU1017" s="1308"/>
      <c r="CLV1017" s="1308"/>
      <c r="CLW1017" s="1308"/>
      <c r="CLX1017" s="1308"/>
      <c r="CLY1017" s="1308"/>
      <c r="CLZ1017" s="1308"/>
      <c r="CMA1017" s="1308"/>
      <c r="CMB1017" s="1308"/>
      <c r="CMC1017" s="1308"/>
      <c r="CMD1017" s="1308"/>
      <c r="CME1017" s="1308"/>
      <c r="CMF1017" s="1308"/>
      <c r="CMG1017" s="1308"/>
      <c r="CMH1017" s="1308"/>
      <c r="CMI1017" s="1308"/>
      <c r="CMJ1017" s="1308"/>
      <c r="CMK1017" s="1308"/>
      <c r="CML1017" s="1308"/>
      <c r="CMM1017" s="1308"/>
      <c r="CMN1017" s="1308"/>
      <c r="CMO1017" s="1308"/>
      <c r="CMP1017" s="1308"/>
      <c r="CMQ1017" s="1308"/>
      <c r="CMR1017" s="1308"/>
      <c r="CMS1017" s="1308"/>
      <c r="CMT1017" s="1308"/>
      <c r="CMU1017" s="1308"/>
      <c r="CMV1017" s="1308"/>
      <c r="CMW1017" s="1308"/>
      <c r="CMX1017" s="1308"/>
      <c r="CMY1017" s="1308"/>
      <c r="CMZ1017" s="1308"/>
      <c r="CNA1017" s="1308"/>
      <c r="CNB1017" s="1308"/>
      <c r="CNC1017" s="1308"/>
      <c r="CND1017" s="1308"/>
      <c r="CNE1017" s="1308"/>
      <c r="CNF1017" s="1308"/>
      <c r="CNG1017" s="1308"/>
      <c r="CNH1017" s="1308"/>
      <c r="CNI1017" s="1308"/>
      <c r="CNJ1017" s="1308"/>
      <c r="CNK1017" s="1308"/>
      <c r="CNL1017" s="1308"/>
      <c r="CNM1017" s="1308"/>
      <c r="CNN1017" s="1308"/>
      <c r="CNO1017" s="1308"/>
      <c r="CNP1017" s="1308"/>
      <c r="CNQ1017" s="1308"/>
      <c r="CNR1017" s="1308"/>
      <c r="CNS1017" s="1308"/>
      <c r="CNT1017" s="1308"/>
      <c r="CNU1017" s="1308"/>
      <c r="CNV1017" s="1308"/>
      <c r="CNW1017" s="1308"/>
      <c r="CNX1017" s="1308"/>
      <c r="CNY1017" s="1308"/>
      <c r="CNZ1017" s="1308"/>
      <c r="COA1017" s="1308"/>
      <c r="COB1017" s="1308"/>
      <c r="COC1017" s="1308"/>
      <c r="COD1017" s="1308"/>
      <c r="COE1017" s="1308"/>
      <c r="COF1017" s="1308"/>
      <c r="COG1017" s="1308"/>
      <c r="COH1017" s="1308"/>
      <c r="COI1017" s="1308"/>
      <c r="COJ1017" s="1308"/>
      <c r="COK1017" s="1308"/>
      <c r="COL1017" s="1308"/>
      <c r="COM1017" s="1308"/>
      <c r="CON1017" s="1308"/>
      <c r="COO1017" s="1308"/>
      <c r="COP1017" s="1308"/>
      <c r="COQ1017" s="1308"/>
      <c r="COR1017" s="1308"/>
      <c r="COS1017" s="1308"/>
      <c r="COT1017" s="1308"/>
      <c r="COU1017" s="1308"/>
      <c r="COV1017" s="1308"/>
      <c r="COW1017" s="1308"/>
      <c r="COX1017" s="1308"/>
      <c r="COY1017" s="1308"/>
      <c r="COZ1017" s="1308"/>
      <c r="CPA1017" s="1308"/>
      <c r="CPB1017" s="1308"/>
      <c r="CPC1017" s="1308"/>
      <c r="CPD1017" s="1308"/>
      <c r="CPE1017" s="1308"/>
      <c r="CPF1017" s="1308"/>
      <c r="CPG1017" s="1308"/>
      <c r="CPH1017" s="1308"/>
      <c r="CPI1017" s="1308"/>
      <c r="CPJ1017" s="1308"/>
      <c r="CPK1017" s="1308"/>
      <c r="CPL1017" s="1308"/>
      <c r="CPM1017" s="1308"/>
      <c r="CPN1017" s="1308"/>
      <c r="CPO1017" s="1308"/>
      <c r="CPP1017" s="1308"/>
      <c r="CPQ1017" s="1308"/>
      <c r="CPR1017" s="1308"/>
      <c r="CPS1017" s="1308"/>
      <c r="CPT1017" s="1308"/>
      <c r="CPU1017" s="1308"/>
      <c r="CPV1017" s="1308"/>
      <c r="CPW1017" s="1308"/>
      <c r="CPX1017" s="1308"/>
      <c r="CPY1017" s="1308"/>
      <c r="CPZ1017" s="1308"/>
      <c r="CQA1017" s="1308"/>
      <c r="CQB1017" s="1308"/>
      <c r="CQC1017" s="1308"/>
      <c r="CQD1017" s="1308"/>
      <c r="CQE1017" s="1308"/>
      <c r="CQF1017" s="1308"/>
      <c r="CQG1017" s="1308"/>
      <c r="CQH1017" s="1308"/>
      <c r="CQI1017" s="1308"/>
      <c r="CQJ1017" s="1308"/>
      <c r="CQK1017" s="1308"/>
      <c r="CQL1017" s="1308"/>
      <c r="CQM1017" s="1308"/>
      <c r="CQN1017" s="1308"/>
      <c r="CQO1017" s="1308"/>
      <c r="CQP1017" s="1308"/>
      <c r="CQQ1017" s="1308"/>
      <c r="CQR1017" s="1308"/>
      <c r="CQS1017" s="1308"/>
      <c r="CQT1017" s="1308"/>
      <c r="CQU1017" s="1308"/>
      <c r="CQV1017" s="1308"/>
      <c r="CQW1017" s="1308"/>
      <c r="CQX1017" s="1308"/>
      <c r="CQY1017" s="1308"/>
      <c r="CQZ1017" s="1308"/>
      <c r="CRA1017" s="1308"/>
      <c r="CRB1017" s="1308"/>
      <c r="CRC1017" s="1308"/>
      <c r="CRD1017" s="1308"/>
      <c r="CRE1017" s="1308"/>
      <c r="CRF1017" s="1308"/>
      <c r="CRG1017" s="1308"/>
      <c r="CRH1017" s="1308"/>
      <c r="CRI1017" s="1308"/>
      <c r="CRJ1017" s="1308"/>
      <c r="CRK1017" s="1308"/>
      <c r="CRL1017" s="1308"/>
      <c r="CRM1017" s="1308"/>
      <c r="CRN1017" s="1308"/>
      <c r="CRO1017" s="1308"/>
      <c r="CRP1017" s="1308"/>
      <c r="CRQ1017" s="1308"/>
      <c r="CRR1017" s="1308"/>
      <c r="CRS1017" s="1308"/>
      <c r="CRT1017" s="1308"/>
      <c r="CRU1017" s="1308"/>
      <c r="CRV1017" s="1308"/>
      <c r="CRW1017" s="1308"/>
      <c r="CRX1017" s="1308"/>
      <c r="CRY1017" s="1308"/>
      <c r="CRZ1017" s="1308"/>
      <c r="CSA1017" s="1308"/>
      <c r="CSB1017" s="1308"/>
      <c r="CSC1017" s="1308"/>
      <c r="CSD1017" s="1308"/>
      <c r="CSE1017" s="1308"/>
      <c r="CSF1017" s="1308"/>
      <c r="CSG1017" s="1308"/>
      <c r="CSH1017" s="1308"/>
      <c r="CSI1017" s="1308"/>
      <c r="CSJ1017" s="1308"/>
      <c r="CSK1017" s="1308"/>
      <c r="CSL1017" s="1308"/>
      <c r="CSM1017" s="1308"/>
    </row>
    <row r="1018" spans="1:2535" ht="15" customHeight="1" x14ac:dyDescent="0.25">
      <c r="A1018" s="1315">
        <v>7</v>
      </c>
      <c r="B1018" s="2657">
        <v>43714</v>
      </c>
      <c r="C1018" s="1315">
        <v>1009</v>
      </c>
      <c r="D1018" s="1338" t="s">
        <v>292</v>
      </c>
      <c r="E1018" s="1303" t="s">
        <v>88</v>
      </c>
      <c r="F1018" s="1516">
        <v>5</v>
      </c>
      <c r="G1018" s="1491">
        <f t="shared" si="512"/>
        <v>6659090</v>
      </c>
      <c r="H1018" s="1229"/>
      <c r="I1018" s="2605">
        <f t="shared" si="508"/>
        <v>0</v>
      </c>
      <c r="J1018" s="1935">
        <v>4</v>
      </c>
      <c r="K1018" s="2605">
        <f t="shared" si="506"/>
        <v>8927272</v>
      </c>
      <c r="L1018" s="2771">
        <v>1</v>
      </c>
      <c r="M1018" s="2605">
        <f t="shared" si="509"/>
        <v>431818</v>
      </c>
      <c r="N1018" s="1505">
        <f t="shared" si="514"/>
        <v>10</v>
      </c>
      <c r="O1018" s="1494">
        <f t="shared" si="514"/>
        <v>16018180</v>
      </c>
      <c r="P1018" s="1494">
        <f t="shared" si="487"/>
        <v>400000</v>
      </c>
      <c r="Q1018" s="1307"/>
      <c r="R1018" s="1508">
        <v>1331818</v>
      </c>
      <c r="S1018" s="1508">
        <v>1931818</v>
      </c>
      <c r="T1018" s="1508">
        <v>2231818</v>
      </c>
      <c r="U1018" s="1508">
        <v>431818</v>
      </c>
      <c r="V1018" s="1892"/>
      <c r="W1018" s="1938"/>
      <c r="X1018" s="2390"/>
      <c r="Y1018" s="1492"/>
      <c r="Z1018" s="2462"/>
      <c r="AA1018" s="1492"/>
      <c r="AB1018" s="1505"/>
      <c r="AC1018" s="1494"/>
      <c r="AD1018" s="1494"/>
      <c r="AE1018" s="1305"/>
      <c r="AF1018" s="1490">
        <f t="shared" si="491"/>
        <v>0</v>
      </c>
      <c r="AG1018" s="1316">
        <f t="shared" si="492"/>
        <v>16018180</v>
      </c>
      <c r="AH1018" s="1269"/>
      <c r="AI1018" s="1271"/>
      <c r="AJ1018" s="1302"/>
      <c r="AK1018" s="1936"/>
      <c r="AL1018" s="1936"/>
      <c r="AM1018" s="1338"/>
      <c r="AN1018" s="1303"/>
      <c r="AO1018" s="1516"/>
      <c r="AP1018" s="1491">
        <f t="shared" si="493"/>
        <v>0</v>
      </c>
      <c r="AQ1018" s="1229"/>
      <c r="AR1018" s="1492">
        <f t="shared" si="494"/>
        <v>0</v>
      </c>
      <c r="AS1018" s="1935"/>
      <c r="AT1018" s="1492">
        <f t="shared" si="495"/>
        <v>0</v>
      </c>
      <c r="AU1018" s="1316"/>
      <c r="AV1018" s="1492">
        <f t="shared" si="496"/>
        <v>0</v>
      </c>
      <c r="AW1018" s="1493">
        <f t="shared" si="497"/>
        <v>0</v>
      </c>
      <c r="AX1018" s="2153">
        <f t="shared" si="498"/>
        <v>0</v>
      </c>
      <c r="AY1018" s="1495">
        <f t="shared" si="499"/>
        <v>0</v>
      </c>
      <c r="AZ1018" s="1937"/>
      <c r="BA1018" s="1508">
        <v>1331818</v>
      </c>
      <c r="BB1018" s="1508">
        <v>1931818</v>
      </c>
      <c r="BC1018" s="1508">
        <v>2231818</v>
      </c>
      <c r="BD1018" s="1508">
        <v>431818</v>
      </c>
      <c r="BE1018" s="2175"/>
      <c r="BF1018" s="1938"/>
      <c r="BG1018" s="1939"/>
      <c r="BH1018" s="1938"/>
      <c r="BI1018" s="809"/>
      <c r="BJ1018" s="1492"/>
      <c r="BK1018" s="1505"/>
      <c r="BL1018" s="1494"/>
      <c r="BM1018" s="1494"/>
      <c r="BN1018" s="1305"/>
      <c r="BO1018" s="1490">
        <f t="shared" si="505"/>
        <v>0</v>
      </c>
      <c r="BP1018" s="1316">
        <f t="shared" si="510"/>
        <v>0</v>
      </c>
      <c r="BQ1018" s="1269"/>
      <c r="BS1018" s="1959">
        <f t="shared" si="500"/>
        <v>5</v>
      </c>
      <c r="BT1018" s="1959">
        <f t="shared" si="501"/>
        <v>0</v>
      </c>
      <c r="BU1018" s="1959">
        <f t="shared" si="502"/>
        <v>4</v>
      </c>
      <c r="BV1018" s="1959">
        <f t="shared" si="503"/>
        <v>1</v>
      </c>
      <c r="BW1018" s="1959">
        <f t="shared" si="504"/>
        <v>16018180</v>
      </c>
    </row>
    <row r="1019" spans="1:2535" ht="15" customHeight="1" x14ac:dyDescent="0.25">
      <c r="A1019" s="1315">
        <v>8</v>
      </c>
      <c r="B1019" s="2657">
        <v>43714</v>
      </c>
      <c r="C1019" s="1315">
        <v>1010</v>
      </c>
      <c r="D1019" s="1338" t="s">
        <v>67</v>
      </c>
      <c r="E1019" s="1303" t="s">
        <v>31</v>
      </c>
      <c r="F1019" s="1516">
        <v>6</v>
      </c>
      <c r="G1019" s="1491">
        <f t="shared" si="512"/>
        <v>7990908</v>
      </c>
      <c r="H1019" s="1229">
        <v>1</v>
      </c>
      <c r="I1019" s="2605">
        <f t="shared" si="508"/>
        <v>1931818</v>
      </c>
      <c r="J1019" s="1935">
        <v>3</v>
      </c>
      <c r="K1019" s="2605">
        <f t="shared" si="506"/>
        <v>6695454</v>
      </c>
      <c r="L1019" s="2771"/>
      <c r="M1019" s="2605">
        <f t="shared" si="509"/>
        <v>0</v>
      </c>
      <c r="N1019" s="1505">
        <f t="shared" si="514"/>
        <v>10</v>
      </c>
      <c r="O1019" s="1494">
        <f t="shared" si="514"/>
        <v>16618180</v>
      </c>
      <c r="P1019" s="1494">
        <f t="shared" si="487"/>
        <v>400000</v>
      </c>
      <c r="Q1019" s="1307"/>
      <c r="R1019" s="1508">
        <v>1331818</v>
      </c>
      <c r="S1019" s="1508">
        <v>1931818</v>
      </c>
      <c r="T1019" s="1508">
        <v>2231818</v>
      </c>
      <c r="U1019" s="1508">
        <v>431818</v>
      </c>
      <c r="V1019" s="1892"/>
      <c r="W1019" s="1229"/>
      <c r="X1019" s="2390"/>
      <c r="Y1019" s="1492"/>
      <c r="Z1019" s="2462"/>
      <c r="AA1019" s="1492"/>
      <c r="AB1019" s="1505"/>
      <c r="AC1019" s="1494"/>
      <c r="AD1019" s="1494"/>
      <c r="AE1019" s="1305"/>
      <c r="AF1019" s="1490">
        <f t="shared" si="491"/>
        <v>0</v>
      </c>
      <c r="AG1019" s="1316">
        <f t="shared" si="492"/>
        <v>16618180</v>
      </c>
      <c r="AH1019" s="1269"/>
      <c r="AI1019" s="1271"/>
      <c r="AJ1019" s="1302"/>
      <c r="AK1019" s="1936"/>
      <c r="AL1019" s="1936"/>
      <c r="AM1019" s="1338"/>
      <c r="AN1019" s="1303"/>
      <c r="AO1019" s="1516"/>
      <c r="AP1019" s="1491">
        <f t="shared" si="493"/>
        <v>0</v>
      </c>
      <c r="AQ1019" s="1229"/>
      <c r="AR1019" s="1492">
        <f t="shared" si="494"/>
        <v>0</v>
      </c>
      <c r="AS1019" s="1935"/>
      <c r="AT1019" s="1492">
        <f t="shared" si="495"/>
        <v>0</v>
      </c>
      <c r="AU1019" s="1316"/>
      <c r="AV1019" s="1492">
        <f t="shared" si="496"/>
        <v>0</v>
      </c>
      <c r="AW1019" s="1493">
        <f t="shared" si="497"/>
        <v>0</v>
      </c>
      <c r="AX1019" s="2153">
        <f t="shared" si="498"/>
        <v>0</v>
      </c>
      <c r="AY1019" s="1495">
        <f t="shared" si="499"/>
        <v>0</v>
      </c>
      <c r="AZ1019" s="1937"/>
      <c r="BA1019" s="1508">
        <v>1331818</v>
      </c>
      <c r="BB1019" s="1508">
        <v>1931818</v>
      </c>
      <c r="BC1019" s="1508">
        <v>2231818</v>
      </c>
      <c r="BD1019" s="1508">
        <v>431818</v>
      </c>
      <c r="BE1019" s="2175"/>
      <c r="BF1019" s="1938"/>
      <c r="BG1019" s="1939"/>
      <c r="BH1019" s="1938"/>
      <c r="BI1019" s="809"/>
      <c r="BJ1019" s="1492"/>
      <c r="BK1019" s="1505"/>
      <c r="BL1019" s="1494"/>
      <c r="BM1019" s="1494"/>
      <c r="BN1019" s="1305"/>
      <c r="BO1019" s="1490">
        <f t="shared" si="505"/>
        <v>0</v>
      </c>
      <c r="BP1019" s="1316">
        <f t="shared" si="510"/>
        <v>0</v>
      </c>
      <c r="BQ1019" s="1269"/>
      <c r="BS1019" s="1959">
        <f t="shared" si="500"/>
        <v>6</v>
      </c>
      <c r="BT1019" s="1959">
        <f t="shared" si="501"/>
        <v>1</v>
      </c>
      <c r="BU1019" s="1959">
        <f t="shared" si="502"/>
        <v>3</v>
      </c>
      <c r="BV1019" s="1959">
        <f t="shared" si="503"/>
        <v>0</v>
      </c>
      <c r="BW1019" s="1959">
        <f t="shared" si="504"/>
        <v>16618180</v>
      </c>
    </row>
    <row r="1020" spans="1:2535" ht="15" customHeight="1" x14ac:dyDescent="0.25">
      <c r="A1020" s="1315">
        <v>9</v>
      </c>
      <c r="B1020" s="2657">
        <v>43714</v>
      </c>
      <c r="C1020" s="1315">
        <v>1011</v>
      </c>
      <c r="D1020" s="1338" t="s">
        <v>282</v>
      </c>
      <c r="E1020" s="1303" t="s">
        <v>31</v>
      </c>
      <c r="F1020" s="1516">
        <v>8</v>
      </c>
      <c r="G1020" s="1491">
        <f t="shared" si="512"/>
        <v>10654544</v>
      </c>
      <c r="H1020" s="1229"/>
      <c r="I1020" s="2605">
        <f t="shared" si="508"/>
        <v>0</v>
      </c>
      <c r="J1020" s="1935">
        <v>1</v>
      </c>
      <c r="K1020" s="2605">
        <f t="shared" si="506"/>
        <v>2231818</v>
      </c>
      <c r="L1020" s="2771">
        <v>1</v>
      </c>
      <c r="M1020" s="2605">
        <f t="shared" si="509"/>
        <v>431818</v>
      </c>
      <c r="N1020" s="1505">
        <f t="shared" si="514"/>
        <v>10</v>
      </c>
      <c r="O1020" s="1494">
        <f t="shared" si="514"/>
        <v>13318180</v>
      </c>
      <c r="P1020" s="1494">
        <f t="shared" si="487"/>
        <v>400000</v>
      </c>
      <c r="Q1020" s="1307"/>
      <c r="R1020" s="1508">
        <v>1331818</v>
      </c>
      <c r="S1020" s="1508">
        <v>1931818</v>
      </c>
      <c r="T1020" s="1508">
        <v>2231818</v>
      </c>
      <c r="U1020" s="1508">
        <v>431818</v>
      </c>
      <c r="V1020" s="1892"/>
      <c r="W1020" s="1229"/>
      <c r="X1020" s="2390"/>
      <c r="Y1020" s="1492"/>
      <c r="Z1020" s="2462"/>
      <c r="AA1020" s="1492"/>
      <c r="AB1020" s="1505"/>
      <c r="AC1020" s="1494"/>
      <c r="AD1020" s="1494"/>
      <c r="AE1020" s="1305"/>
      <c r="AF1020" s="1490">
        <f t="shared" si="491"/>
        <v>0</v>
      </c>
      <c r="AG1020" s="1316">
        <f t="shared" si="492"/>
        <v>13318180</v>
      </c>
      <c r="AH1020" s="1269"/>
      <c r="AI1020" s="1271"/>
      <c r="AJ1020" s="1302"/>
      <c r="AK1020" s="1936"/>
      <c r="AL1020" s="1936"/>
      <c r="AM1020" s="1338"/>
      <c r="AN1020" s="1303"/>
      <c r="AO1020" s="1516"/>
      <c r="AP1020" s="1491">
        <f t="shared" si="493"/>
        <v>0</v>
      </c>
      <c r="AQ1020" s="1229"/>
      <c r="AR1020" s="1492">
        <f t="shared" si="494"/>
        <v>0</v>
      </c>
      <c r="AS1020" s="1935"/>
      <c r="AT1020" s="1492">
        <f t="shared" si="495"/>
        <v>0</v>
      </c>
      <c r="AU1020" s="1316"/>
      <c r="AV1020" s="1492">
        <f t="shared" si="496"/>
        <v>0</v>
      </c>
      <c r="AW1020" s="1493">
        <f t="shared" si="497"/>
        <v>0</v>
      </c>
      <c r="AX1020" s="2153">
        <f t="shared" si="498"/>
        <v>0</v>
      </c>
      <c r="AY1020" s="1495">
        <f t="shared" si="499"/>
        <v>0</v>
      </c>
      <c r="AZ1020" s="1937"/>
      <c r="BA1020" s="1508">
        <v>1331818</v>
      </c>
      <c r="BB1020" s="1508">
        <v>1931818</v>
      </c>
      <c r="BC1020" s="1508">
        <v>2231818</v>
      </c>
      <c r="BD1020" s="1508">
        <v>431818</v>
      </c>
      <c r="BE1020" s="2175"/>
      <c r="BF1020" s="1938"/>
      <c r="BG1020" s="1939"/>
      <c r="BH1020" s="1938"/>
      <c r="BI1020" s="809"/>
      <c r="BJ1020" s="1492"/>
      <c r="BK1020" s="1505"/>
      <c r="BL1020" s="1494"/>
      <c r="BM1020" s="1494"/>
      <c r="BN1020" s="1305"/>
      <c r="BO1020" s="1490">
        <f t="shared" si="505"/>
        <v>0</v>
      </c>
      <c r="BP1020" s="1316">
        <f t="shared" si="510"/>
        <v>0</v>
      </c>
      <c r="BQ1020" s="1269"/>
      <c r="BS1020" s="1959">
        <f t="shared" si="500"/>
        <v>8</v>
      </c>
      <c r="BT1020" s="1959">
        <f t="shared" si="501"/>
        <v>0</v>
      </c>
      <c r="BU1020" s="1959">
        <f t="shared" si="502"/>
        <v>1</v>
      </c>
      <c r="BV1020" s="1959">
        <f t="shared" si="503"/>
        <v>1</v>
      </c>
      <c r="BW1020" s="1959">
        <f t="shared" si="504"/>
        <v>13318180</v>
      </c>
    </row>
    <row r="1021" spans="1:2535" ht="15" customHeight="1" x14ac:dyDescent="0.25">
      <c r="A1021" s="1315">
        <v>10</v>
      </c>
      <c r="B1021" s="2657">
        <v>43714</v>
      </c>
      <c r="C1021" s="1315">
        <v>1012</v>
      </c>
      <c r="D1021" s="1338" t="s">
        <v>39</v>
      </c>
      <c r="E1021" s="1303" t="s">
        <v>273</v>
      </c>
      <c r="F1021" s="1516"/>
      <c r="G1021" s="1491">
        <f t="shared" si="512"/>
        <v>0</v>
      </c>
      <c r="H1021" s="1229">
        <v>5</v>
      </c>
      <c r="I1021" s="2605">
        <f t="shared" si="508"/>
        <v>9659090</v>
      </c>
      <c r="J1021" s="1935"/>
      <c r="K1021" s="2605">
        <f t="shared" si="506"/>
        <v>0</v>
      </c>
      <c r="L1021" s="2771"/>
      <c r="M1021" s="2605">
        <f t="shared" si="509"/>
        <v>0</v>
      </c>
      <c r="N1021" s="1505">
        <f t="shared" si="514"/>
        <v>5</v>
      </c>
      <c r="O1021" s="1494">
        <f t="shared" si="514"/>
        <v>9659090</v>
      </c>
      <c r="P1021" s="1494">
        <f t="shared" si="487"/>
        <v>200000</v>
      </c>
      <c r="Q1021" s="1307"/>
      <c r="R1021" s="1508">
        <v>1331818</v>
      </c>
      <c r="S1021" s="1508">
        <v>1931818</v>
      </c>
      <c r="T1021" s="1508">
        <v>2231818</v>
      </c>
      <c r="U1021" s="1508">
        <v>431818</v>
      </c>
      <c r="V1021" s="1892"/>
      <c r="W1021" s="1229"/>
      <c r="X1021" s="2337"/>
      <c r="Y1021" s="1492"/>
      <c r="Z1021" s="2462"/>
      <c r="AA1021" s="1492"/>
      <c r="AB1021" s="1505"/>
      <c r="AC1021" s="1494"/>
      <c r="AD1021" s="1494"/>
      <c r="AE1021" s="1305"/>
      <c r="AF1021" s="1490">
        <f t="shared" si="491"/>
        <v>0</v>
      </c>
      <c r="AG1021" s="1316">
        <f t="shared" si="492"/>
        <v>9659090</v>
      </c>
      <c r="AH1021" s="1269"/>
      <c r="AI1021" s="1271"/>
      <c r="AJ1021" s="1302"/>
      <c r="AK1021" s="1936"/>
      <c r="AL1021" s="1936"/>
      <c r="AM1021" s="1338"/>
      <c r="AN1021" s="1303"/>
      <c r="AO1021" s="1516"/>
      <c r="AP1021" s="1491">
        <f t="shared" si="493"/>
        <v>0</v>
      </c>
      <c r="AQ1021" s="1229"/>
      <c r="AR1021" s="1492">
        <f t="shared" si="494"/>
        <v>0</v>
      </c>
      <c r="AS1021" s="1935"/>
      <c r="AT1021" s="1492">
        <f t="shared" si="495"/>
        <v>0</v>
      </c>
      <c r="AU1021" s="1316"/>
      <c r="AV1021" s="1492">
        <f t="shared" si="496"/>
        <v>0</v>
      </c>
      <c r="AW1021" s="1493">
        <f t="shared" si="497"/>
        <v>0</v>
      </c>
      <c r="AX1021" s="2153">
        <f t="shared" si="498"/>
        <v>0</v>
      </c>
      <c r="AY1021" s="1495">
        <f t="shared" si="499"/>
        <v>0</v>
      </c>
      <c r="AZ1021" s="1937"/>
      <c r="BA1021" s="1508">
        <v>1331818</v>
      </c>
      <c r="BB1021" s="1508">
        <v>1931818</v>
      </c>
      <c r="BC1021" s="1508">
        <v>2231818</v>
      </c>
      <c r="BD1021" s="1508">
        <v>431818</v>
      </c>
      <c r="BE1021" s="2175"/>
      <c r="BF1021" s="1938"/>
      <c r="BG1021" s="1955"/>
      <c r="BH1021" s="1938"/>
      <c r="BI1021" s="809"/>
      <c r="BJ1021" s="1492"/>
      <c r="BK1021" s="1505"/>
      <c r="BL1021" s="1494"/>
      <c r="BM1021" s="1494"/>
      <c r="BN1021" s="1305"/>
      <c r="BO1021" s="1490">
        <f t="shared" si="505"/>
        <v>0</v>
      </c>
      <c r="BP1021" s="1316">
        <f t="shared" si="510"/>
        <v>0</v>
      </c>
      <c r="BQ1021" s="1269"/>
      <c r="BS1021" s="1959">
        <f t="shared" si="500"/>
        <v>0</v>
      </c>
      <c r="BT1021" s="1959">
        <f t="shared" si="501"/>
        <v>5</v>
      </c>
      <c r="BU1021" s="1959">
        <f t="shared" si="502"/>
        <v>0</v>
      </c>
      <c r="BV1021" s="1959">
        <f t="shared" si="503"/>
        <v>0</v>
      </c>
      <c r="BW1021" s="1959">
        <f t="shared" si="504"/>
        <v>9659090</v>
      </c>
    </row>
    <row r="1022" spans="1:2535" ht="15" customHeight="1" x14ac:dyDescent="0.25">
      <c r="A1022" s="1315">
        <v>11</v>
      </c>
      <c r="B1022" s="2657">
        <v>43714</v>
      </c>
      <c r="C1022" s="1315" t="s">
        <v>333</v>
      </c>
      <c r="D1022" s="1338" t="s">
        <v>290</v>
      </c>
      <c r="E1022" s="1303" t="s">
        <v>273</v>
      </c>
      <c r="F1022" s="1516">
        <v>5</v>
      </c>
      <c r="G1022" s="1491">
        <f t="shared" si="512"/>
        <v>6659090</v>
      </c>
      <c r="H1022" s="1229"/>
      <c r="I1022" s="2605">
        <f t="shared" si="508"/>
        <v>0</v>
      </c>
      <c r="J1022" s="1935"/>
      <c r="K1022" s="2605">
        <f t="shared" si="506"/>
        <v>0</v>
      </c>
      <c r="L1022" s="2771">
        <v>1</v>
      </c>
      <c r="M1022" s="2605">
        <f t="shared" si="509"/>
        <v>431818</v>
      </c>
      <c r="N1022" s="1505">
        <f t="shared" si="514"/>
        <v>6</v>
      </c>
      <c r="O1022" s="1494">
        <f t="shared" si="514"/>
        <v>7090908</v>
      </c>
      <c r="P1022" s="1494">
        <f t="shared" si="487"/>
        <v>240000</v>
      </c>
      <c r="Q1022" s="1307"/>
      <c r="R1022" s="1508">
        <v>1331818</v>
      </c>
      <c r="S1022" s="1508">
        <v>1931818</v>
      </c>
      <c r="T1022" s="1508">
        <v>2231818</v>
      </c>
      <c r="U1022" s="1508">
        <v>431818</v>
      </c>
      <c r="V1022" s="1892"/>
      <c r="W1022" s="1229"/>
      <c r="X1022" s="2337"/>
      <c r="Y1022" s="1492"/>
      <c r="Z1022" s="2462"/>
      <c r="AA1022" s="1492"/>
      <c r="AB1022" s="1505"/>
      <c r="AC1022" s="1494"/>
      <c r="AD1022" s="1494"/>
      <c r="AE1022" s="1305"/>
      <c r="AF1022" s="1490">
        <f t="shared" si="491"/>
        <v>0</v>
      </c>
      <c r="AG1022" s="1316">
        <f t="shared" si="492"/>
        <v>7090908</v>
      </c>
      <c r="AH1022" s="1269"/>
      <c r="AI1022" s="1271"/>
      <c r="AJ1022" s="1302"/>
      <c r="AK1022" s="1936"/>
      <c r="AL1022" s="1936"/>
      <c r="AM1022" s="1338"/>
      <c r="AN1022" s="1303"/>
      <c r="AO1022" s="1516"/>
      <c r="AP1022" s="1491">
        <f t="shared" si="493"/>
        <v>0</v>
      </c>
      <c r="AQ1022" s="1229"/>
      <c r="AR1022" s="1492">
        <f t="shared" si="494"/>
        <v>0</v>
      </c>
      <c r="AS1022" s="1935"/>
      <c r="AT1022" s="1492">
        <f t="shared" si="495"/>
        <v>0</v>
      </c>
      <c r="AU1022" s="1316"/>
      <c r="AV1022" s="1492">
        <f t="shared" si="496"/>
        <v>0</v>
      </c>
      <c r="AW1022" s="1493">
        <f t="shared" si="497"/>
        <v>0</v>
      </c>
      <c r="AX1022" s="2153">
        <f t="shared" si="498"/>
        <v>0</v>
      </c>
      <c r="AY1022" s="1495">
        <f t="shared" si="499"/>
        <v>0</v>
      </c>
      <c r="AZ1022" s="1937"/>
      <c r="BA1022" s="1508">
        <v>1331818</v>
      </c>
      <c r="BB1022" s="1508">
        <v>1931818</v>
      </c>
      <c r="BC1022" s="1508">
        <v>2231818</v>
      </c>
      <c r="BD1022" s="1508">
        <v>431818</v>
      </c>
      <c r="BE1022" s="2175"/>
      <c r="BF1022" s="1938"/>
      <c r="BG1022" s="1955"/>
      <c r="BH1022" s="1938"/>
      <c r="BI1022" s="809"/>
      <c r="BJ1022" s="1492"/>
      <c r="BK1022" s="1505"/>
      <c r="BL1022" s="1494"/>
      <c r="BM1022" s="1494"/>
      <c r="BN1022" s="1305"/>
      <c r="BO1022" s="1490">
        <f t="shared" si="505"/>
        <v>0</v>
      </c>
      <c r="BP1022" s="1316">
        <f t="shared" si="510"/>
        <v>0</v>
      </c>
      <c r="BQ1022" s="1269"/>
      <c r="BS1022" s="1959">
        <f t="shared" si="500"/>
        <v>5</v>
      </c>
      <c r="BT1022" s="1959">
        <f t="shared" si="501"/>
        <v>0</v>
      </c>
      <c r="BU1022" s="1959">
        <f t="shared" si="502"/>
        <v>0</v>
      </c>
      <c r="BV1022" s="1959">
        <f t="shared" si="503"/>
        <v>1</v>
      </c>
      <c r="BW1022" s="1959">
        <f t="shared" si="504"/>
        <v>7090908</v>
      </c>
    </row>
    <row r="1023" spans="1:2535" ht="15" customHeight="1" x14ac:dyDescent="0.25">
      <c r="A1023" s="1315">
        <v>12</v>
      </c>
      <c r="B1023" s="2657">
        <v>43714</v>
      </c>
      <c r="C1023" s="1315">
        <v>1013</v>
      </c>
      <c r="D1023" s="1338" t="s">
        <v>334</v>
      </c>
      <c r="E1023" s="1303" t="s">
        <v>88</v>
      </c>
      <c r="F1023" s="1516">
        <v>8</v>
      </c>
      <c r="G1023" s="1491">
        <f t="shared" si="512"/>
        <v>10654544</v>
      </c>
      <c r="H1023" s="1229"/>
      <c r="I1023" s="2605">
        <f t="shared" si="508"/>
        <v>0</v>
      </c>
      <c r="J1023" s="1935"/>
      <c r="K1023" s="2605">
        <f t="shared" si="506"/>
        <v>0</v>
      </c>
      <c r="L1023" s="2771">
        <v>2</v>
      </c>
      <c r="M1023" s="2605">
        <f t="shared" si="509"/>
        <v>863636</v>
      </c>
      <c r="N1023" s="1505">
        <f t="shared" si="514"/>
        <v>10</v>
      </c>
      <c r="O1023" s="1494">
        <f t="shared" si="514"/>
        <v>11518180</v>
      </c>
      <c r="P1023" s="1494">
        <f t="shared" si="487"/>
        <v>400000</v>
      </c>
      <c r="Q1023" s="1307"/>
      <c r="R1023" s="1508">
        <v>1331818</v>
      </c>
      <c r="S1023" s="1508">
        <v>1931818</v>
      </c>
      <c r="T1023" s="1508">
        <v>2231818</v>
      </c>
      <c r="U1023" s="1508">
        <v>431818</v>
      </c>
      <c r="V1023" s="1892"/>
      <c r="W1023" s="1229"/>
      <c r="X1023" s="2390"/>
      <c r="Y1023" s="1492"/>
      <c r="Z1023" s="2462"/>
      <c r="AA1023" s="1492"/>
      <c r="AB1023" s="1505"/>
      <c r="AC1023" s="1494"/>
      <c r="AD1023" s="1494"/>
      <c r="AE1023" s="1305"/>
      <c r="AF1023" s="1490">
        <f t="shared" si="491"/>
        <v>0</v>
      </c>
      <c r="AG1023" s="1316">
        <f t="shared" si="492"/>
        <v>11518180</v>
      </c>
      <c r="AH1023" s="1269"/>
      <c r="AI1023" s="1271"/>
      <c r="AJ1023" s="1302"/>
      <c r="AK1023" s="1936"/>
      <c r="AL1023" s="1936"/>
      <c r="AM1023" s="1338"/>
      <c r="AN1023" s="1303"/>
      <c r="AO1023" s="1516"/>
      <c r="AP1023" s="1491">
        <f t="shared" si="493"/>
        <v>0</v>
      </c>
      <c r="AQ1023" s="1229"/>
      <c r="AR1023" s="1492">
        <f t="shared" si="494"/>
        <v>0</v>
      </c>
      <c r="AS1023" s="1935"/>
      <c r="AT1023" s="1492">
        <f t="shared" si="495"/>
        <v>0</v>
      </c>
      <c r="AU1023" s="1316"/>
      <c r="AV1023" s="1492">
        <f t="shared" si="496"/>
        <v>0</v>
      </c>
      <c r="AW1023" s="1493">
        <f t="shared" si="497"/>
        <v>0</v>
      </c>
      <c r="AX1023" s="2153">
        <f t="shared" si="498"/>
        <v>0</v>
      </c>
      <c r="AY1023" s="1495">
        <f t="shared" si="499"/>
        <v>0</v>
      </c>
      <c r="AZ1023" s="1937"/>
      <c r="BA1023" s="1508">
        <v>1331818</v>
      </c>
      <c r="BB1023" s="1508">
        <v>1931818</v>
      </c>
      <c r="BC1023" s="1508">
        <v>2231818</v>
      </c>
      <c r="BD1023" s="1508">
        <v>431818</v>
      </c>
      <c r="BE1023" s="2175"/>
      <c r="BF1023" s="1938"/>
      <c r="BG1023" s="1955"/>
      <c r="BH1023" s="1938"/>
      <c r="BI1023" s="809"/>
      <c r="BJ1023" s="1492"/>
      <c r="BK1023" s="1505"/>
      <c r="BL1023" s="1494"/>
      <c r="BM1023" s="1494"/>
      <c r="BN1023" s="1305"/>
      <c r="BO1023" s="1490">
        <f t="shared" si="505"/>
        <v>0</v>
      </c>
      <c r="BP1023" s="1316">
        <f t="shared" si="510"/>
        <v>0</v>
      </c>
      <c r="BQ1023" s="1269"/>
      <c r="BS1023" s="1959">
        <f t="shared" si="500"/>
        <v>8</v>
      </c>
      <c r="BT1023" s="1959">
        <f t="shared" si="501"/>
        <v>0</v>
      </c>
      <c r="BU1023" s="1959">
        <f t="shared" si="502"/>
        <v>0</v>
      </c>
      <c r="BV1023" s="1959">
        <f t="shared" si="503"/>
        <v>2</v>
      </c>
      <c r="BW1023" s="1959">
        <f t="shared" si="504"/>
        <v>11518180</v>
      </c>
    </row>
    <row r="1024" spans="1:2535" ht="15" customHeight="1" x14ac:dyDescent="0.25">
      <c r="A1024" s="1315">
        <v>13</v>
      </c>
      <c r="B1024" s="2657">
        <v>43714</v>
      </c>
      <c r="C1024" s="1315">
        <v>1014</v>
      </c>
      <c r="D1024" s="1338" t="s">
        <v>249</v>
      </c>
      <c r="E1024" s="1303" t="s">
        <v>88</v>
      </c>
      <c r="F1024" s="1516">
        <v>10</v>
      </c>
      <c r="G1024" s="1491">
        <f t="shared" si="512"/>
        <v>13318180</v>
      </c>
      <c r="H1024" s="1229"/>
      <c r="I1024" s="2605">
        <f t="shared" si="508"/>
        <v>0</v>
      </c>
      <c r="J1024" s="1935"/>
      <c r="K1024" s="2605">
        <f t="shared" si="506"/>
        <v>0</v>
      </c>
      <c r="L1024" s="2771"/>
      <c r="M1024" s="2605">
        <f t="shared" si="509"/>
        <v>0</v>
      </c>
      <c r="N1024" s="1505">
        <f t="shared" si="514"/>
        <v>10</v>
      </c>
      <c r="O1024" s="1494">
        <f t="shared" si="514"/>
        <v>13318180</v>
      </c>
      <c r="P1024" s="1494">
        <f t="shared" si="487"/>
        <v>400000</v>
      </c>
      <c r="Q1024" s="1307"/>
      <c r="R1024" s="1508">
        <v>1331818</v>
      </c>
      <c r="S1024" s="1508">
        <v>1931818</v>
      </c>
      <c r="T1024" s="1508">
        <v>2231818</v>
      </c>
      <c r="U1024" s="1508">
        <v>431818</v>
      </c>
      <c r="V1024" s="1892"/>
      <c r="W1024" s="1229"/>
      <c r="X1024" s="2390"/>
      <c r="Y1024" s="1492"/>
      <c r="Z1024" s="2462"/>
      <c r="AA1024" s="1492"/>
      <c r="AB1024" s="1505"/>
      <c r="AC1024" s="1494"/>
      <c r="AD1024" s="1494"/>
      <c r="AE1024" s="1305"/>
      <c r="AF1024" s="1490">
        <f t="shared" si="491"/>
        <v>0</v>
      </c>
      <c r="AG1024" s="1316">
        <f t="shared" si="492"/>
        <v>13318180</v>
      </c>
      <c r="AH1024" s="1269"/>
      <c r="AI1024" s="1271"/>
      <c r="AJ1024" s="1302"/>
      <c r="AK1024" s="1936"/>
      <c r="AL1024" s="1936"/>
      <c r="AM1024" s="1338"/>
      <c r="AN1024" s="1303"/>
      <c r="AO1024" s="1516"/>
      <c r="AP1024" s="1491">
        <f t="shared" si="493"/>
        <v>0</v>
      </c>
      <c r="AQ1024" s="1229"/>
      <c r="AR1024" s="1492">
        <f t="shared" si="494"/>
        <v>0</v>
      </c>
      <c r="AS1024" s="1935"/>
      <c r="AT1024" s="1492">
        <f t="shared" si="495"/>
        <v>0</v>
      </c>
      <c r="AU1024" s="1316"/>
      <c r="AV1024" s="1492">
        <f t="shared" si="496"/>
        <v>0</v>
      </c>
      <c r="AW1024" s="1493">
        <f t="shared" si="497"/>
        <v>0</v>
      </c>
      <c r="AX1024" s="2153">
        <f t="shared" si="498"/>
        <v>0</v>
      </c>
      <c r="AY1024" s="1495">
        <f t="shared" si="499"/>
        <v>0</v>
      </c>
      <c r="AZ1024" s="1937"/>
      <c r="BA1024" s="1508">
        <v>1331818</v>
      </c>
      <c r="BB1024" s="1508">
        <v>1931818</v>
      </c>
      <c r="BC1024" s="1508">
        <v>2231818</v>
      </c>
      <c r="BD1024" s="1508">
        <v>431818</v>
      </c>
      <c r="BE1024" s="2175"/>
      <c r="BF1024" s="1938"/>
      <c r="BG1024" s="1955"/>
      <c r="BH1024" s="1938"/>
      <c r="BI1024" s="809"/>
      <c r="BJ1024" s="1492"/>
      <c r="BK1024" s="1505"/>
      <c r="BL1024" s="1494"/>
      <c r="BM1024" s="1494"/>
      <c r="BN1024" s="1305"/>
      <c r="BO1024" s="1490">
        <f t="shared" si="505"/>
        <v>0</v>
      </c>
      <c r="BP1024" s="1316">
        <f t="shared" si="510"/>
        <v>0</v>
      </c>
      <c r="BQ1024" s="1269"/>
      <c r="BS1024" s="1959">
        <f t="shared" si="500"/>
        <v>10</v>
      </c>
      <c r="BT1024" s="1959">
        <f t="shared" si="501"/>
        <v>0</v>
      </c>
      <c r="BU1024" s="1959">
        <f t="shared" si="502"/>
        <v>0</v>
      </c>
      <c r="BV1024" s="1959">
        <f t="shared" si="503"/>
        <v>0</v>
      </c>
      <c r="BW1024" s="1959">
        <f t="shared" si="504"/>
        <v>13318180</v>
      </c>
    </row>
    <row r="1025" spans="1:2535" ht="15" customHeight="1" x14ac:dyDescent="0.25">
      <c r="A1025" s="1315">
        <v>14</v>
      </c>
      <c r="B1025" s="2657">
        <v>43714</v>
      </c>
      <c r="C1025" s="1315">
        <v>1015</v>
      </c>
      <c r="D1025" s="1338" t="s">
        <v>101</v>
      </c>
      <c r="E1025" s="1303" t="s">
        <v>88</v>
      </c>
      <c r="F1025" s="1516">
        <v>4</v>
      </c>
      <c r="G1025" s="1491">
        <f t="shared" si="512"/>
        <v>5327272</v>
      </c>
      <c r="H1025" s="1229"/>
      <c r="I1025" s="2605">
        <f t="shared" si="508"/>
        <v>0</v>
      </c>
      <c r="J1025" s="1935">
        <v>5</v>
      </c>
      <c r="K1025" s="2605">
        <f t="shared" si="506"/>
        <v>11159090</v>
      </c>
      <c r="L1025" s="2771">
        <v>1</v>
      </c>
      <c r="M1025" s="2605">
        <f t="shared" si="509"/>
        <v>431818</v>
      </c>
      <c r="N1025" s="1505">
        <f t="shared" si="514"/>
        <v>10</v>
      </c>
      <c r="O1025" s="1494">
        <f t="shared" si="514"/>
        <v>16918180</v>
      </c>
      <c r="P1025" s="1494">
        <f t="shared" si="487"/>
        <v>400000</v>
      </c>
      <c r="Q1025" s="1307"/>
      <c r="R1025" s="1508">
        <v>1331818</v>
      </c>
      <c r="S1025" s="1508">
        <v>1931818</v>
      </c>
      <c r="T1025" s="1508">
        <v>2231818</v>
      </c>
      <c r="U1025" s="1508">
        <v>431818</v>
      </c>
      <c r="V1025" s="1892"/>
      <c r="W1025" s="1938"/>
      <c r="X1025" s="2390"/>
      <c r="Y1025" s="1492"/>
      <c r="Z1025" s="2462"/>
      <c r="AA1025" s="1492"/>
      <c r="AB1025" s="1505"/>
      <c r="AC1025" s="1494"/>
      <c r="AD1025" s="1494"/>
      <c r="AE1025" s="1305"/>
      <c r="AF1025" s="1490">
        <f t="shared" si="491"/>
        <v>0</v>
      </c>
      <c r="AG1025" s="1316">
        <f t="shared" si="492"/>
        <v>16918180</v>
      </c>
      <c r="AH1025" s="1269"/>
      <c r="AI1025" s="1271"/>
      <c r="AJ1025" s="1302"/>
      <c r="AK1025" s="1936"/>
      <c r="AL1025" s="1936"/>
      <c r="AM1025" s="1338"/>
      <c r="AN1025" s="1303"/>
      <c r="AO1025" s="1516"/>
      <c r="AP1025" s="1491">
        <f t="shared" si="493"/>
        <v>0</v>
      </c>
      <c r="AQ1025" s="1229"/>
      <c r="AR1025" s="1492">
        <f t="shared" si="494"/>
        <v>0</v>
      </c>
      <c r="AS1025" s="1935"/>
      <c r="AT1025" s="1492">
        <f t="shared" si="495"/>
        <v>0</v>
      </c>
      <c r="AU1025" s="1316"/>
      <c r="AV1025" s="1492">
        <f t="shared" si="496"/>
        <v>0</v>
      </c>
      <c r="AW1025" s="1493">
        <f t="shared" si="497"/>
        <v>0</v>
      </c>
      <c r="AX1025" s="2153">
        <f t="shared" si="498"/>
        <v>0</v>
      </c>
      <c r="AY1025" s="1495">
        <f t="shared" si="499"/>
        <v>0</v>
      </c>
      <c r="AZ1025" s="1937"/>
      <c r="BA1025" s="1508">
        <v>1331818</v>
      </c>
      <c r="BB1025" s="1508">
        <v>1931818</v>
      </c>
      <c r="BC1025" s="1508">
        <v>2231818</v>
      </c>
      <c r="BD1025" s="1508">
        <v>431818</v>
      </c>
      <c r="BE1025" s="2175"/>
      <c r="BF1025" s="1938"/>
      <c r="BG1025" s="1939"/>
      <c r="BH1025" s="1938"/>
      <c r="BI1025" s="809"/>
      <c r="BJ1025" s="1492"/>
      <c r="BK1025" s="1505"/>
      <c r="BL1025" s="1494"/>
      <c r="BM1025" s="1494"/>
      <c r="BN1025" s="1305"/>
      <c r="BO1025" s="1490">
        <f t="shared" si="505"/>
        <v>0</v>
      </c>
      <c r="BP1025" s="1316">
        <f t="shared" si="510"/>
        <v>0</v>
      </c>
      <c r="BQ1025" s="1269"/>
      <c r="BS1025" s="1959">
        <f t="shared" si="500"/>
        <v>4</v>
      </c>
      <c r="BT1025" s="1959">
        <f t="shared" si="501"/>
        <v>0</v>
      </c>
      <c r="BU1025" s="1959">
        <f t="shared" si="502"/>
        <v>5</v>
      </c>
      <c r="BV1025" s="1959">
        <f t="shared" si="503"/>
        <v>1</v>
      </c>
      <c r="BW1025" s="1959">
        <f t="shared" si="504"/>
        <v>16918180</v>
      </c>
    </row>
    <row r="1026" spans="1:2535" ht="15" customHeight="1" x14ac:dyDescent="0.25">
      <c r="A1026" s="1315">
        <v>1</v>
      </c>
      <c r="B1026" s="2657">
        <v>43715</v>
      </c>
      <c r="C1026" s="1315">
        <v>1016</v>
      </c>
      <c r="D1026" s="1338" t="s">
        <v>56</v>
      </c>
      <c r="E1026" s="1303" t="s">
        <v>57</v>
      </c>
      <c r="F1026" s="1516">
        <v>2</v>
      </c>
      <c r="G1026" s="1491">
        <f t="shared" si="512"/>
        <v>2663636</v>
      </c>
      <c r="H1026" s="1229">
        <v>2</v>
      </c>
      <c r="I1026" s="2605">
        <f t="shared" si="508"/>
        <v>3863636</v>
      </c>
      <c r="J1026" s="1935">
        <v>8</v>
      </c>
      <c r="K1026" s="2605">
        <f t="shared" si="506"/>
        <v>17854544</v>
      </c>
      <c r="L1026" s="2771"/>
      <c r="M1026" s="2605">
        <f t="shared" si="509"/>
        <v>0</v>
      </c>
      <c r="N1026" s="1505">
        <f t="shared" si="514"/>
        <v>12</v>
      </c>
      <c r="O1026" s="1494">
        <f t="shared" si="514"/>
        <v>24381816</v>
      </c>
      <c r="P1026" s="1494">
        <f t="shared" si="487"/>
        <v>480000</v>
      </c>
      <c r="Q1026" s="1307"/>
      <c r="R1026" s="1508">
        <v>1331818</v>
      </c>
      <c r="S1026" s="1508">
        <v>1931818</v>
      </c>
      <c r="T1026" s="1508">
        <v>2231818</v>
      </c>
      <c r="U1026" s="1508">
        <v>431818</v>
      </c>
      <c r="V1026" s="1892"/>
      <c r="W1026" s="1229"/>
      <c r="X1026" s="2390"/>
      <c r="Y1026" s="1492"/>
      <c r="Z1026" s="2462"/>
      <c r="AA1026" s="1492"/>
      <c r="AB1026" s="1505"/>
      <c r="AC1026" s="1494"/>
      <c r="AD1026" s="1494"/>
      <c r="AE1026" s="1305"/>
      <c r="AF1026" s="1490">
        <f t="shared" si="491"/>
        <v>0</v>
      </c>
      <c r="AG1026" s="1316">
        <f t="shared" si="492"/>
        <v>24381816</v>
      </c>
      <c r="AH1026" s="1269"/>
      <c r="AI1026" s="1271"/>
      <c r="AJ1026" s="1302"/>
      <c r="AK1026" s="1936"/>
      <c r="AL1026" s="1936"/>
      <c r="AM1026" s="1338"/>
      <c r="AN1026" s="1303"/>
      <c r="AO1026" s="1516"/>
      <c r="AP1026" s="1491">
        <f t="shared" si="493"/>
        <v>0</v>
      </c>
      <c r="AQ1026" s="1229"/>
      <c r="AR1026" s="1492">
        <f t="shared" si="494"/>
        <v>0</v>
      </c>
      <c r="AS1026" s="1935"/>
      <c r="AT1026" s="1492">
        <f t="shared" si="495"/>
        <v>0</v>
      </c>
      <c r="AU1026" s="1316"/>
      <c r="AV1026" s="1492">
        <f t="shared" si="496"/>
        <v>0</v>
      </c>
      <c r="AW1026" s="1493">
        <f t="shared" si="497"/>
        <v>0</v>
      </c>
      <c r="AX1026" s="2153">
        <f t="shared" si="498"/>
        <v>0</v>
      </c>
      <c r="AY1026" s="1495">
        <f t="shared" si="499"/>
        <v>0</v>
      </c>
      <c r="AZ1026" s="1937"/>
      <c r="BA1026" s="1508">
        <v>1331818</v>
      </c>
      <c r="BB1026" s="1508">
        <v>1931818</v>
      </c>
      <c r="BC1026" s="1508">
        <v>2231818</v>
      </c>
      <c r="BD1026" s="1508">
        <v>431818</v>
      </c>
      <c r="BE1026" s="2175"/>
      <c r="BF1026" s="1938"/>
      <c r="BG1026" s="1955"/>
      <c r="BH1026" s="1938"/>
      <c r="BI1026" s="809"/>
      <c r="BJ1026" s="1492"/>
      <c r="BK1026" s="1505"/>
      <c r="BL1026" s="1494"/>
      <c r="BM1026" s="1494"/>
      <c r="BN1026" s="1305"/>
      <c r="BO1026" s="1490">
        <f t="shared" si="505"/>
        <v>0</v>
      </c>
      <c r="BP1026" s="1316">
        <f t="shared" si="510"/>
        <v>0</v>
      </c>
      <c r="BQ1026" s="1269"/>
      <c r="BS1026" s="1959">
        <f t="shared" si="500"/>
        <v>2</v>
      </c>
      <c r="BT1026" s="1959">
        <f t="shared" si="501"/>
        <v>2</v>
      </c>
      <c r="BU1026" s="1959">
        <f t="shared" si="502"/>
        <v>8</v>
      </c>
      <c r="BV1026" s="1959">
        <f t="shared" si="503"/>
        <v>0</v>
      </c>
      <c r="BW1026" s="1959">
        <f t="shared" si="504"/>
        <v>24381816</v>
      </c>
    </row>
    <row r="1027" spans="1:2535" ht="15" customHeight="1" x14ac:dyDescent="0.25">
      <c r="A1027" s="1315">
        <v>2</v>
      </c>
      <c r="B1027" s="2657">
        <v>43715</v>
      </c>
      <c r="C1027" s="1315">
        <v>1017</v>
      </c>
      <c r="D1027" s="1338" t="s">
        <v>87</v>
      </c>
      <c r="E1027" s="1303" t="s">
        <v>88</v>
      </c>
      <c r="F1027" s="1516"/>
      <c r="G1027" s="1491">
        <f t="shared" si="512"/>
        <v>0</v>
      </c>
      <c r="H1027" s="1229"/>
      <c r="I1027" s="2605">
        <f t="shared" si="508"/>
        <v>0</v>
      </c>
      <c r="J1027" s="1935">
        <v>7</v>
      </c>
      <c r="K1027" s="2605">
        <f t="shared" si="506"/>
        <v>15622726</v>
      </c>
      <c r="L1027" s="2771">
        <v>3</v>
      </c>
      <c r="M1027" s="2605">
        <f t="shared" si="509"/>
        <v>1295454</v>
      </c>
      <c r="N1027" s="1505">
        <f t="shared" si="514"/>
        <v>10</v>
      </c>
      <c r="O1027" s="1494">
        <f t="shared" si="514"/>
        <v>16918180</v>
      </c>
      <c r="P1027" s="1494">
        <f t="shared" si="487"/>
        <v>400000</v>
      </c>
      <c r="Q1027" s="1307"/>
      <c r="R1027" s="1508">
        <v>1331818</v>
      </c>
      <c r="S1027" s="1508">
        <v>1931818</v>
      </c>
      <c r="T1027" s="1508">
        <v>2231818</v>
      </c>
      <c r="U1027" s="1508">
        <v>431818</v>
      </c>
      <c r="V1027" s="1892"/>
      <c r="W1027" s="1938"/>
      <c r="X1027" s="2337"/>
      <c r="Y1027" s="1492"/>
      <c r="Z1027" s="2462"/>
      <c r="AA1027" s="1492"/>
      <c r="AB1027" s="1505"/>
      <c r="AC1027" s="1494"/>
      <c r="AD1027" s="1494"/>
      <c r="AE1027" s="1305"/>
      <c r="AF1027" s="1490">
        <f t="shared" si="491"/>
        <v>0</v>
      </c>
      <c r="AG1027" s="1316">
        <f t="shared" si="492"/>
        <v>16918180</v>
      </c>
      <c r="AH1027" s="1269"/>
      <c r="AI1027" s="2031"/>
      <c r="AJ1027" s="1302"/>
      <c r="AK1027" s="1936"/>
      <c r="AL1027" s="1936"/>
      <c r="AM1027" s="1338"/>
      <c r="AN1027" s="1303"/>
      <c r="AO1027" s="1516"/>
      <c r="AP1027" s="1491">
        <f t="shared" si="493"/>
        <v>0</v>
      </c>
      <c r="AQ1027" s="1229"/>
      <c r="AR1027" s="1492">
        <f t="shared" si="494"/>
        <v>0</v>
      </c>
      <c r="AS1027" s="1935"/>
      <c r="AT1027" s="1492">
        <f t="shared" si="495"/>
        <v>0</v>
      </c>
      <c r="AU1027" s="1496"/>
      <c r="AV1027" s="1492">
        <f t="shared" si="496"/>
        <v>0</v>
      </c>
      <c r="AW1027" s="1493">
        <f t="shared" si="497"/>
        <v>0</v>
      </c>
      <c r="AX1027" s="2153">
        <f t="shared" si="498"/>
        <v>0</v>
      </c>
      <c r="AY1027" s="1495">
        <f t="shared" si="499"/>
        <v>0</v>
      </c>
      <c r="AZ1027" s="1937"/>
      <c r="BA1027" s="1508">
        <v>1331818</v>
      </c>
      <c r="BB1027" s="1508">
        <v>1931818</v>
      </c>
      <c r="BC1027" s="1508">
        <v>2231818</v>
      </c>
      <c r="BD1027" s="1508">
        <v>431818</v>
      </c>
      <c r="BE1027" s="2175"/>
      <c r="BF1027" s="1229"/>
      <c r="BG1027" s="1317"/>
      <c r="BH1027" s="1229"/>
      <c r="BI1027" s="1317"/>
      <c r="BJ1027" s="1229"/>
      <c r="BK1027" s="1305"/>
      <c r="BL1027" s="1229"/>
      <c r="BM1027" s="1229"/>
      <c r="BN1027" s="1229"/>
      <c r="BO1027" s="1490">
        <f t="shared" si="505"/>
        <v>0</v>
      </c>
      <c r="BP1027" s="1316">
        <f t="shared" ref="BP1027:BP1036" si="515">O1027-BO1027</f>
        <v>16918180</v>
      </c>
      <c r="BQ1027" s="1305"/>
      <c r="BS1027" s="1959">
        <f t="shared" si="500"/>
        <v>0</v>
      </c>
      <c r="BT1027" s="1959">
        <f t="shared" si="501"/>
        <v>0</v>
      </c>
      <c r="BU1027" s="1959">
        <f t="shared" si="502"/>
        <v>7</v>
      </c>
      <c r="BV1027" s="1959">
        <f t="shared" si="503"/>
        <v>3</v>
      </c>
      <c r="BW1027" s="1959">
        <f t="shared" si="504"/>
        <v>16918180</v>
      </c>
    </row>
    <row r="1028" spans="1:2535" ht="15" customHeight="1" x14ac:dyDescent="0.25">
      <c r="A1028" s="1315">
        <v>3</v>
      </c>
      <c r="B1028" s="2657">
        <v>43715</v>
      </c>
      <c r="C1028" s="1315">
        <v>1018</v>
      </c>
      <c r="D1028" s="2733" t="s">
        <v>335</v>
      </c>
      <c r="E1028" s="2734" t="s">
        <v>273</v>
      </c>
      <c r="F1028" s="2735"/>
      <c r="G1028" s="1491">
        <f t="shared" si="512"/>
        <v>0</v>
      </c>
      <c r="H1028" s="2736"/>
      <c r="I1028" s="2605">
        <f t="shared" si="508"/>
        <v>0</v>
      </c>
      <c r="J1028" s="2737">
        <v>8</v>
      </c>
      <c r="K1028" s="2605">
        <f t="shared" si="506"/>
        <v>17854544</v>
      </c>
      <c r="L1028" s="2771">
        <v>2</v>
      </c>
      <c r="M1028" s="2605">
        <f t="shared" si="509"/>
        <v>863636</v>
      </c>
      <c r="N1028" s="1505">
        <f t="shared" si="514"/>
        <v>10</v>
      </c>
      <c r="O1028" s="1494">
        <f t="shared" si="514"/>
        <v>18718180</v>
      </c>
      <c r="P1028" s="1494">
        <f t="shared" si="487"/>
        <v>400000</v>
      </c>
      <c r="Q1028" s="1307"/>
      <c r="R1028" s="1508">
        <v>1331818</v>
      </c>
      <c r="S1028" s="1508">
        <v>1931818</v>
      </c>
      <c r="T1028" s="1508">
        <v>2231818</v>
      </c>
      <c r="U1028" s="1508">
        <v>431818</v>
      </c>
      <c r="V1028" s="1302"/>
      <c r="W1028" s="1229"/>
      <c r="X1028" s="2390"/>
      <c r="Y1028" s="1492"/>
      <c r="Z1028" s="2462"/>
      <c r="AA1028" s="1492"/>
      <c r="AB1028" s="1505"/>
      <c r="AC1028" s="1494"/>
      <c r="AD1028" s="1494"/>
      <c r="AE1028" s="1305"/>
      <c r="AF1028" s="1490">
        <f t="shared" si="491"/>
        <v>0</v>
      </c>
      <c r="AG1028" s="1316">
        <f t="shared" si="492"/>
        <v>18718180</v>
      </c>
      <c r="AH1028" s="1269"/>
      <c r="AI1028" s="2031"/>
      <c r="AJ1028" s="1302"/>
      <c r="AK1028" s="1936"/>
      <c r="AL1028" s="1936"/>
      <c r="AM1028" s="1338"/>
      <c r="AN1028" s="1303"/>
      <c r="AO1028" s="1516"/>
      <c r="AP1028" s="1491">
        <f t="shared" si="493"/>
        <v>0</v>
      </c>
      <c r="AQ1028" s="1229"/>
      <c r="AR1028" s="1492">
        <f t="shared" si="494"/>
        <v>0</v>
      </c>
      <c r="AS1028" s="1935"/>
      <c r="AT1028" s="1492">
        <f t="shared" si="495"/>
        <v>0</v>
      </c>
      <c r="AU1028" s="1496"/>
      <c r="AV1028" s="1492">
        <f t="shared" si="496"/>
        <v>0</v>
      </c>
      <c r="AW1028" s="1493">
        <f t="shared" si="497"/>
        <v>0</v>
      </c>
      <c r="AX1028" s="2153">
        <f t="shared" si="498"/>
        <v>0</v>
      </c>
      <c r="AY1028" s="1495">
        <f t="shared" si="499"/>
        <v>0</v>
      </c>
      <c r="AZ1028" s="1937"/>
      <c r="BA1028" s="1508">
        <v>1331818</v>
      </c>
      <c r="BB1028" s="1508">
        <v>1931818</v>
      </c>
      <c r="BC1028" s="1508">
        <v>2231818</v>
      </c>
      <c r="BD1028" s="1508">
        <v>431818</v>
      </c>
      <c r="BE1028" s="2175"/>
      <c r="BF1028" s="1229"/>
      <c r="BG1028" s="1317"/>
      <c r="BH1028" s="1229"/>
      <c r="BI1028" s="1317"/>
      <c r="BJ1028" s="1229"/>
      <c r="BK1028" s="1305"/>
      <c r="BL1028" s="1229"/>
      <c r="BM1028" s="1229"/>
      <c r="BN1028" s="1229"/>
      <c r="BO1028" s="1490">
        <f t="shared" si="505"/>
        <v>0</v>
      </c>
      <c r="BP1028" s="1316">
        <f t="shared" si="515"/>
        <v>18718180</v>
      </c>
      <c r="BQ1028" s="1305"/>
      <c r="BS1028" s="1959">
        <f t="shared" si="500"/>
        <v>0</v>
      </c>
      <c r="BT1028" s="1959">
        <f t="shared" si="501"/>
        <v>0</v>
      </c>
      <c r="BU1028" s="1959">
        <f t="shared" si="502"/>
        <v>8</v>
      </c>
      <c r="BV1028" s="1959">
        <f t="shared" si="503"/>
        <v>2</v>
      </c>
      <c r="BW1028" s="1959">
        <f t="shared" si="504"/>
        <v>18718180</v>
      </c>
    </row>
    <row r="1029" spans="1:2535" ht="15" customHeight="1" x14ac:dyDescent="0.25">
      <c r="A1029" s="1315">
        <v>4</v>
      </c>
      <c r="B1029" s="2657">
        <v>43715</v>
      </c>
      <c r="C1029" s="1315">
        <v>1019</v>
      </c>
      <c r="D1029" s="2733" t="s">
        <v>82</v>
      </c>
      <c r="E1029" s="2734" t="s">
        <v>31</v>
      </c>
      <c r="F1029" s="2735">
        <v>10</v>
      </c>
      <c r="G1029" s="1491">
        <f t="shared" si="512"/>
        <v>13318180</v>
      </c>
      <c r="H1029" s="2736"/>
      <c r="I1029" s="2605">
        <f t="shared" si="508"/>
        <v>0</v>
      </c>
      <c r="J1029" s="2737"/>
      <c r="K1029" s="2605">
        <f t="shared" si="506"/>
        <v>0</v>
      </c>
      <c r="L1029" s="2771">
        <v>1</v>
      </c>
      <c r="M1029" s="2605">
        <f t="shared" si="509"/>
        <v>431818</v>
      </c>
      <c r="N1029" s="1505">
        <f t="shared" si="514"/>
        <v>11</v>
      </c>
      <c r="O1029" s="1494">
        <f t="shared" si="514"/>
        <v>13749998</v>
      </c>
      <c r="P1029" s="1494">
        <f t="shared" si="487"/>
        <v>440000</v>
      </c>
      <c r="Q1029" s="1307"/>
      <c r="R1029" s="1508">
        <v>1331818</v>
      </c>
      <c r="S1029" s="1508">
        <v>1931818</v>
      </c>
      <c r="T1029" s="1508">
        <v>2231818</v>
      </c>
      <c r="U1029" s="1508">
        <v>431818</v>
      </c>
      <c r="V1029" s="1302"/>
      <c r="W1029" s="1938"/>
      <c r="X1029" s="2390"/>
      <c r="Y1029" s="1492"/>
      <c r="Z1029" s="2462"/>
      <c r="AA1029" s="1492"/>
      <c r="AB1029" s="1505"/>
      <c r="AC1029" s="1494"/>
      <c r="AD1029" s="1494"/>
      <c r="AE1029" s="1305"/>
      <c r="AF1029" s="1490">
        <f t="shared" si="491"/>
        <v>0</v>
      </c>
      <c r="AG1029" s="1316">
        <f t="shared" si="492"/>
        <v>13749998</v>
      </c>
      <c r="AH1029" s="1269"/>
      <c r="AI1029" s="2031"/>
      <c r="AJ1029" s="1302"/>
      <c r="AK1029" s="1936"/>
      <c r="AL1029" s="1936"/>
      <c r="AM1029" s="1338"/>
      <c r="AN1029" s="1303"/>
      <c r="AO1029" s="1516"/>
      <c r="AP1029" s="1491">
        <f t="shared" si="493"/>
        <v>0</v>
      </c>
      <c r="AQ1029" s="1229"/>
      <c r="AR1029" s="1492">
        <f t="shared" si="494"/>
        <v>0</v>
      </c>
      <c r="AS1029" s="1935"/>
      <c r="AT1029" s="1492">
        <f t="shared" si="495"/>
        <v>0</v>
      </c>
      <c r="AU1029" s="1496"/>
      <c r="AV1029" s="1492">
        <f t="shared" si="496"/>
        <v>0</v>
      </c>
      <c r="AW1029" s="1493">
        <f t="shared" si="497"/>
        <v>0</v>
      </c>
      <c r="AX1029" s="2153">
        <f t="shared" si="498"/>
        <v>0</v>
      </c>
      <c r="AY1029" s="1495">
        <f t="shared" si="499"/>
        <v>0</v>
      </c>
      <c r="AZ1029" s="1937"/>
      <c r="BA1029" s="1508">
        <v>1331818</v>
      </c>
      <c r="BB1029" s="1508">
        <v>1931818</v>
      </c>
      <c r="BC1029" s="1508">
        <v>2231818</v>
      </c>
      <c r="BD1029" s="1508">
        <v>431818</v>
      </c>
      <c r="BE1029" s="2174"/>
      <c r="BF1029" s="1229"/>
      <c r="BG1029" s="1317"/>
      <c r="BH1029" s="1229"/>
      <c r="BI1029" s="1317"/>
      <c r="BJ1029" s="1229"/>
      <c r="BK1029" s="1305"/>
      <c r="BL1029" s="1229"/>
      <c r="BM1029" s="1229"/>
      <c r="BN1029" s="1229"/>
      <c r="BO1029" s="1490">
        <f t="shared" si="505"/>
        <v>0</v>
      </c>
      <c r="BP1029" s="1316">
        <f t="shared" si="515"/>
        <v>13749998</v>
      </c>
      <c r="BQ1029" s="1305"/>
      <c r="BS1029" s="1959">
        <f t="shared" si="500"/>
        <v>10</v>
      </c>
      <c r="BT1029" s="1959">
        <f t="shared" si="501"/>
        <v>0</v>
      </c>
      <c r="BU1029" s="1959">
        <f t="shared" si="502"/>
        <v>0</v>
      </c>
      <c r="BV1029" s="1959">
        <f t="shared" si="503"/>
        <v>1</v>
      </c>
      <c r="BW1029" s="1959">
        <f t="shared" si="504"/>
        <v>13749998</v>
      </c>
    </row>
    <row r="1030" spans="1:2535" ht="15" customHeight="1" x14ac:dyDescent="0.25">
      <c r="A1030" s="1315">
        <v>5</v>
      </c>
      <c r="B1030" s="2657">
        <v>43715</v>
      </c>
      <c r="C1030" s="1315">
        <v>1020</v>
      </c>
      <c r="D1030" s="2733" t="s">
        <v>34</v>
      </c>
      <c r="E1030" s="2734" t="s">
        <v>31</v>
      </c>
      <c r="F1030" s="2735">
        <v>5</v>
      </c>
      <c r="G1030" s="1491">
        <f t="shared" si="512"/>
        <v>6659090</v>
      </c>
      <c r="H1030" s="2736">
        <v>1</v>
      </c>
      <c r="I1030" s="2605">
        <f t="shared" si="508"/>
        <v>1931818</v>
      </c>
      <c r="J1030" s="2737">
        <v>4</v>
      </c>
      <c r="K1030" s="2605">
        <f t="shared" si="506"/>
        <v>8927272</v>
      </c>
      <c r="L1030" s="2771">
        <v>1</v>
      </c>
      <c r="M1030" s="2605">
        <f t="shared" si="509"/>
        <v>431818</v>
      </c>
      <c r="N1030" s="1505">
        <f t="shared" ref="N1030:O1045" si="516">F1030+H1030+J1030+L1030</f>
        <v>11</v>
      </c>
      <c r="O1030" s="1494">
        <f t="shared" si="516"/>
        <v>17949998</v>
      </c>
      <c r="P1030" s="1494">
        <f t="shared" ref="P1030:P1093" si="517">+N1030*40000</f>
        <v>440000</v>
      </c>
      <c r="Q1030" s="1307"/>
      <c r="R1030" s="1508">
        <v>1331818</v>
      </c>
      <c r="S1030" s="1508">
        <v>1931818</v>
      </c>
      <c r="T1030" s="1508">
        <v>2231818</v>
      </c>
      <c r="U1030" s="1508">
        <v>431818</v>
      </c>
      <c r="V1030" s="1302"/>
      <c r="W1030" s="1938"/>
      <c r="X1030" s="2390"/>
      <c r="Y1030" s="1492"/>
      <c r="Z1030" s="2462"/>
      <c r="AA1030" s="1492"/>
      <c r="AB1030" s="1505"/>
      <c r="AC1030" s="1494"/>
      <c r="AD1030" s="1494"/>
      <c r="AE1030" s="1305"/>
      <c r="AF1030" s="1490">
        <f t="shared" si="491"/>
        <v>0</v>
      </c>
      <c r="AG1030" s="1316">
        <f t="shared" si="492"/>
        <v>17949998</v>
      </c>
      <c r="AH1030" s="1269"/>
      <c r="AI1030" s="2031"/>
      <c r="AJ1030" s="1302"/>
      <c r="AK1030" s="1936"/>
      <c r="AL1030" s="1936"/>
      <c r="AM1030" s="1338"/>
      <c r="AN1030" s="1303"/>
      <c r="AO1030" s="1516"/>
      <c r="AP1030" s="1491">
        <f t="shared" si="493"/>
        <v>0</v>
      </c>
      <c r="AQ1030" s="1229"/>
      <c r="AR1030" s="1492">
        <f t="shared" si="494"/>
        <v>0</v>
      </c>
      <c r="AS1030" s="1935"/>
      <c r="AT1030" s="1492">
        <f t="shared" si="495"/>
        <v>0</v>
      </c>
      <c r="AU1030" s="1496"/>
      <c r="AV1030" s="1492">
        <f t="shared" si="496"/>
        <v>0</v>
      </c>
      <c r="AW1030" s="1493">
        <f t="shared" si="497"/>
        <v>0</v>
      </c>
      <c r="AX1030" s="2153">
        <f t="shared" si="498"/>
        <v>0</v>
      </c>
      <c r="AY1030" s="1495">
        <f t="shared" si="499"/>
        <v>0</v>
      </c>
      <c r="AZ1030" s="1937"/>
      <c r="BA1030" s="1508">
        <v>1331818</v>
      </c>
      <c r="BB1030" s="1508">
        <v>1931818</v>
      </c>
      <c r="BC1030" s="1508">
        <v>2231818</v>
      </c>
      <c r="BD1030" s="1508">
        <v>431818</v>
      </c>
      <c r="BE1030" s="2174"/>
      <c r="BF1030" s="1229"/>
      <c r="BG1030" s="1317"/>
      <c r="BH1030" s="1229"/>
      <c r="BI1030" s="1317"/>
      <c r="BJ1030" s="1229"/>
      <c r="BK1030" s="1305"/>
      <c r="BL1030" s="1229"/>
      <c r="BM1030" s="1229"/>
      <c r="BN1030" s="1229"/>
      <c r="BO1030" s="1490">
        <f t="shared" si="505"/>
        <v>0</v>
      </c>
      <c r="BP1030" s="1316">
        <f t="shared" si="515"/>
        <v>17949998</v>
      </c>
      <c r="BQ1030" s="1305"/>
      <c r="BS1030" s="1959">
        <f t="shared" si="500"/>
        <v>5</v>
      </c>
      <c r="BT1030" s="1959">
        <f t="shared" si="501"/>
        <v>1</v>
      </c>
      <c r="BU1030" s="1959">
        <f t="shared" si="502"/>
        <v>4</v>
      </c>
      <c r="BV1030" s="1959">
        <f t="shared" si="503"/>
        <v>1</v>
      </c>
      <c r="BW1030" s="1959">
        <f t="shared" si="504"/>
        <v>17949998</v>
      </c>
    </row>
    <row r="1031" spans="1:2535" ht="15" customHeight="1" x14ac:dyDescent="0.25">
      <c r="A1031" s="1315">
        <v>6</v>
      </c>
      <c r="B1031" s="2657">
        <v>43715</v>
      </c>
      <c r="C1031" s="1315">
        <v>1021</v>
      </c>
      <c r="D1031" s="2733" t="s">
        <v>71</v>
      </c>
      <c r="E1031" s="2734" t="s">
        <v>57</v>
      </c>
      <c r="F1031" s="2735">
        <v>5</v>
      </c>
      <c r="G1031" s="1491">
        <f t="shared" si="512"/>
        <v>6659090</v>
      </c>
      <c r="H1031" s="2736"/>
      <c r="I1031" s="2605">
        <f t="shared" si="508"/>
        <v>0</v>
      </c>
      <c r="J1031" s="2737">
        <v>3</v>
      </c>
      <c r="K1031" s="2605">
        <f t="shared" si="506"/>
        <v>6695454</v>
      </c>
      <c r="L1031" s="2771">
        <v>1</v>
      </c>
      <c r="M1031" s="2605">
        <f t="shared" si="509"/>
        <v>431818</v>
      </c>
      <c r="N1031" s="1505">
        <f t="shared" si="516"/>
        <v>9</v>
      </c>
      <c r="O1031" s="1494">
        <f t="shared" si="516"/>
        <v>13786362</v>
      </c>
      <c r="P1031" s="1494">
        <f t="shared" si="517"/>
        <v>360000</v>
      </c>
      <c r="Q1031" s="1307"/>
      <c r="R1031" s="1508">
        <v>1331818</v>
      </c>
      <c r="S1031" s="1508">
        <v>1931818</v>
      </c>
      <c r="T1031" s="1508">
        <v>2231818</v>
      </c>
      <c r="U1031" s="1508">
        <v>431818</v>
      </c>
      <c r="V1031" s="1302"/>
      <c r="W1031" s="1938"/>
      <c r="X1031" s="2390"/>
      <c r="Y1031" s="1492"/>
      <c r="Z1031" s="2462"/>
      <c r="AA1031" s="1492"/>
      <c r="AB1031" s="1505"/>
      <c r="AC1031" s="1494"/>
      <c r="AD1031" s="1494"/>
      <c r="AE1031" s="1305"/>
      <c r="AF1031" s="1490">
        <f t="shared" si="491"/>
        <v>0</v>
      </c>
      <c r="AG1031" s="1316">
        <f t="shared" si="492"/>
        <v>13786362</v>
      </c>
      <c r="AH1031" s="1269"/>
      <c r="AI1031" s="2031"/>
      <c r="AJ1031" s="1302"/>
      <c r="AK1031" s="1936"/>
      <c r="AL1031" s="1936"/>
      <c r="AM1031" s="1338"/>
      <c r="AN1031" s="1303"/>
      <c r="AO1031" s="1516"/>
      <c r="AP1031" s="1491">
        <f t="shared" si="493"/>
        <v>0</v>
      </c>
      <c r="AQ1031" s="1229"/>
      <c r="AR1031" s="1492">
        <f t="shared" si="494"/>
        <v>0</v>
      </c>
      <c r="AS1031" s="1935"/>
      <c r="AT1031" s="1492">
        <f t="shared" si="495"/>
        <v>0</v>
      </c>
      <c r="AU1031" s="1496"/>
      <c r="AV1031" s="1492">
        <f t="shared" si="496"/>
        <v>0</v>
      </c>
      <c r="AW1031" s="1493">
        <f t="shared" si="497"/>
        <v>0</v>
      </c>
      <c r="AX1031" s="2153">
        <f t="shared" si="498"/>
        <v>0</v>
      </c>
      <c r="AY1031" s="1495">
        <f t="shared" si="499"/>
        <v>0</v>
      </c>
      <c r="AZ1031" s="1937"/>
      <c r="BA1031" s="1508">
        <v>1331818</v>
      </c>
      <c r="BB1031" s="1508">
        <v>1931818</v>
      </c>
      <c r="BC1031" s="1508">
        <v>2231818</v>
      </c>
      <c r="BD1031" s="1508">
        <v>431818</v>
      </c>
      <c r="BE1031" s="2174"/>
      <c r="BF1031" s="1229"/>
      <c r="BG1031" s="1317"/>
      <c r="BH1031" s="1229"/>
      <c r="BI1031" s="1317"/>
      <c r="BJ1031" s="1229"/>
      <c r="BK1031" s="1305"/>
      <c r="BL1031" s="1229"/>
      <c r="BM1031" s="1229"/>
      <c r="BN1031" s="1229"/>
      <c r="BO1031" s="1490">
        <f t="shared" si="505"/>
        <v>0</v>
      </c>
      <c r="BP1031" s="1316">
        <f t="shared" si="515"/>
        <v>13786362</v>
      </c>
      <c r="BQ1031" s="1305"/>
      <c r="BS1031" s="1959">
        <f t="shared" si="500"/>
        <v>5</v>
      </c>
      <c r="BT1031" s="1959">
        <f t="shared" si="501"/>
        <v>0</v>
      </c>
      <c r="BU1031" s="1959">
        <f t="shared" si="502"/>
        <v>3</v>
      </c>
      <c r="BV1031" s="1959">
        <f t="shared" si="503"/>
        <v>1</v>
      </c>
      <c r="BW1031" s="1959">
        <f t="shared" si="504"/>
        <v>13786362</v>
      </c>
    </row>
    <row r="1032" spans="1:2535" ht="15" customHeight="1" x14ac:dyDescent="0.25">
      <c r="A1032" s="1315">
        <v>7</v>
      </c>
      <c r="B1032" s="2657">
        <v>43715</v>
      </c>
      <c r="C1032" s="1315">
        <v>1022</v>
      </c>
      <c r="D1032" s="2733" t="s">
        <v>90</v>
      </c>
      <c r="E1032" s="2734" t="s">
        <v>88</v>
      </c>
      <c r="F1032" s="2735"/>
      <c r="G1032" s="1491">
        <f t="shared" si="512"/>
        <v>0</v>
      </c>
      <c r="H1032" s="2736"/>
      <c r="I1032" s="2605">
        <f t="shared" si="508"/>
        <v>0</v>
      </c>
      <c r="J1032" s="2737">
        <v>10</v>
      </c>
      <c r="K1032" s="2605">
        <f t="shared" si="506"/>
        <v>22318180</v>
      </c>
      <c r="L1032" s="2771"/>
      <c r="M1032" s="2605">
        <f t="shared" si="509"/>
        <v>0</v>
      </c>
      <c r="N1032" s="1505">
        <f t="shared" si="516"/>
        <v>10</v>
      </c>
      <c r="O1032" s="1494">
        <f t="shared" si="516"/>
        <v>22318180</v>
      </c>
      <c r="P1032" s="1494">
        <f t="shared" si="517"/>
        <v>400000</v>
      </c>
      <c r="Q1032" s="1307"/>
      <c r="R1032" s="1508">
        <v>1331818</v>
      </c>
      <c r="S1032" s="1508">
        <v>1931818</v>
      </c>
      <c r="T1032" s="1508">
        <v>2231818</v>
      </c>
      <c r="U1032" s="1508">
        <v>431818</v>
      </c>
      <c r="V1032" s="1892"/>
      <c r="W1032" s="1938"/>
      <c r="X1032" s="2390"/>
      <c r="Y1032" s="1492"/>
      <c r="Z1032" s="2462"/>
      <c r="AA1032" s="1492"/>
      <c r="AB1032" s="1505"/>
      <c r="AC1032" s="1494"/>
      <c r="AD1032" s="1494"/>
      <c r="AE1032" s="1305"/>
      <c r="AF1032" s="1490">
        <f t="shared" ref="AF1032:AF1095" si="518">W1032+Y1032+AA1032+AC1032</f>
        <v>0</v>
      </c>
      <c r="AG1032" s="1316">
        <f t="shared" ref="AG1032:AG1095" si="519">O1032-AF1032</f>
        <v>22318180</v>
      </c>
      <c r="AH1032" s="1269"/>
      <c r="AI1032" s="2031"/>
      <c r="AJ1032" s="1302"/>
      <c r="AK1032" s="1936"/>
      <c r="AL1032" s="1936"/>
      <c r="AM1032" s="1338"/>
      <c r="AN1032" s="1303"/>
      <c r="AO1032" s="1516"/>
      <c r="AP1032" s="1491">
        <f t="shared" ref="AP1032:AP1095" si="520">AO1032*BA1032</f>
        <v>0</v>
      </c>
      <c r="AQ1032" s="1229"/>
      <c r="AR1032" s="1492">
        <f t="shared" ref="AR1032:AR1095" si="521">AQ1032*BB1032</f>
        <v>0</v>
      </c>
      <c r="AS1032" s="1935"/>
      <c r="AT1032" s="1492">
        <f t="shared" ref="AT1032:AT1095" si="522">AS1032*BC1032</f>
        <v>0</v>
      </c>
      <c r="AU1032" s="1496"/>
      <c r="AV1032" s="1492">
        <f t="shared" ref="AV1032:AV1095" si="523">AU1032*BD1032</f>
        <v>0</v>
      </c>
      <c r="AW1032" s="1493">
        <f t="shared" ref="AW1032:AW1095" si="524">AO1032+AQ1032+AS1032+AU1032</f>
        <v>0</v>
      </c>
      <c r="AX1032" s="2153">
        <f t="shared" ref="AX1032:AX1095" si="525">AP1032+AR1032+AT1032+AV1032</f>
        <v>0</v>
      </c>
      <c r="AY1032" s="1495">
        <f t="shared" ref="AY1032:AY1095" si="526">AW1032*40000</f>
        <v>0</v>
      </c>
      <c r="AZ1032" s="1937"/>
      <c r="BA1032" s="1508">
        <v>1331818</v>
      </c>
      <c r="BB1032" s="1508">
        <v>1931818</v>
      </c>
      <c r="BC1032" s="1508">
        <v>2231818</v>
      </c>
      <c r="BD1032" s="1508">
        <v>431818</v>
      </c>
      <c r="BE1032" s="2174"/>
      <c r="BF1032" s="1229"/>
      <c r="BG1032" s="1317"/>
      <c r="BH1032" s="1229"/>
      <c r="BI1032" s="1317"/>
      <c r="BJ1032" s="1229"/>
      <c r="BK1032" s="1305"/>
      <c r="BL1032" s="1229"/>
      <c r="BM1032" s="1229"/>
      <c r="BN1032" s="1229"/>
      <c r="BO1032" s="1490">
        <f t="shared" si="505"/>
        <v>0</v>
      </c>
      <c r="BP1032" s="1316">
        <f t="shared" si="515"/>
        <v>22318180</v>
      </c>
      <c r="BQ1032" s="1305"/>
      <c r="BS1032" s="1959">
        <f t="shared" ref="BS1032:BS1095" si="527">F1032-AO1032</f>
        <v>0</v>
      </c>
      <c r="BT1032" s="1959">
        <f t="shared" ref="BT1032:BT1095" si="528">H1032-AQ1032</f>
        <v>0</v>
      </c>
      <c r="BU1032" s="1959">
        <f t="shared" ref="BU1032:BU1095" si="529">J1032-AS1032</f>
        <v>10</v>
      </c>
      <c r="BV1032" s="1959">
        <f t="shared" ref="BV1032:BV1095" si="530">L1032-AU1032</f>
        <v>0</v>
      </c>
      <c r="BW1032" s="1959">
        <f t="shared" ref="BW1032:BW1095" si="531">O1032-AX1032</f>
        <v>22318180</v>
      </c>
    </row>
    <row r="1033" spans="1:2535" ht="15" customHeight="1" x14ac:dyDescent="0.25">
      <c r="A1033" s="1315">
        <v>8</v>
      </c>
      <c r="B1033" s="2657">
        <v>43715</v>
      </c>
      <c r="C1033" s="1315">
        <v>1023</v>
      </c>
      <c r="D1033" s="2733" t="s">
        <v>199</v>
      </c>
      <c r="E1033" s="2734" t="s">
        <v>88</v>
      </c>
      <c r="F1033" s="2735">
        <v>6</v>
      </c>
      <c r="G1033" s="1491">
        <f t="shared" si="512"/>
        <v>7990908</v>
      </c>
      <c r="H1033" s="2736"/>
      <c r="I1033" s="2605">
        <f t="shared" si="508"/>
        <v>0</v>
      </c>
      <c r="J1033" s="2737">
        <v>4</v>
      </c>
      <c r="K1033" s="2605">
        <f t="shared" si="506"/>
        <v>8927272</v>
      </c>
      <c r="L1033" s="2771"/>
      <c r="M1033" s="2605">
        <f t="shared" si="509"/>
        <v>0</v>
      </c>
      <c r="N1033" s="1505">
        <f t="shared" si="516"/>
        <v>10</v>
      </c>
      <c r="O1033" s="1494">
        <f t="shared" si="516"/>
        <v>16918180</v>
      </c>
      <c r="P1033" s="1494">
        <f t="shared" si="517"/>
        <v>400000</v>
      </c>
      <c r="Q1033" s="1307"/>
      <c r="R1033" s="1508">
        <v>1331818</v>
      </c>
      <c r="S1033" s="1508">
        <v>1931818</v>
      </c>
      <c r="T1033" s="1508">
        <v>2231818</v>
      </c>
      <c r="U1033" s="1508">
        <v>431818</v>
      </c>
      <c r="V1033" s="1892"/>
      <c r="W1033" s="1938"/>
      <c r="X1033" s="2390"/>
      <c r="Y1033" s="1492"/>
      <c r="Z1033" s="2462"/>
      <c r="AA1033" s="1492"/>
      <c r="AB1033" s="1505"/>
      <c r="AC1033" s="1494"/>
      <c r="AD1033" s="1494"/>
      <c r="AE1033" s="1305"/>
      <c r="AF1033" s="1490">
        <f t="shared" si="518"/>
        <v>0</v>
      </c>
      <c r="AG1033" s="1316">
        <f t="shared" si="519"/>
        <v>16918180</v>
      </c>
      <c r="AH1033" s="1269"/>
      <c r="AI1033" s="2031"/>
      <c r="AJ1033" s="1302"/>
      <c r="AK1033" s="1936"/>
      <c r="AL1033" s="1936"/>
      <c r="AM1033" s="1338"/>
      <c r="AN1033" s="1303"/>
      <c r="AO1033" s="1516"/>
      <c r="AP1033" s="1491">
        <f t="shared" si="520"/>
        <v>0</v>
      </c>
      <c r="AQ1033" s="1229"/>
      <c r="AR1033" s="1492">
        <f t="shared" si="521"/>
        <v>0</v>
      </c>
      <c r="AS1033" s="1935"/>
      <c r="AT1033" s="1492">
        <f t="shared" si="522"/>
        <v>0</v>
      </c>
      <c r="AU1033" s="1496"/>
      <c r="AV1033" s="1492">
        <f t="shared" si="523"/>
        <v>0</v>
      </c>
      <c r="AW1033" s="1493">
        <f t="shared" si="524"/>
        <v>0</v>
      </c>
      <c r="AX1033" s="2153">
        <f t="shared" si="525"/>
        <v>0</v>
      </c>
      <c r="AY1033" s="1495">
        <f t="shared" si="526"/>
        <v>0</v>
      </c>
      <c r="AZ1033" s="1937"/>
      <c r="BA1033" s="1508">
        <v>1331818</v>
      </c>
      <c r="BB1033" s="1508">
        <v>1931818</v>
      </c>
      <c r="BC1033" s="1508">
        <v>2231818</v>
      </c>
      <c r="BD1033" s="1508">
        <v>431818</v>
      </c>
      <c r="BE1033" s="2174"/>
      <c r="BF1033" s="1229"/>
      <c r="BG1033" s="1317"/>
      <c r="BH1033" s="1229"/>
      <c r="BI1033" s="1317"/>
      <c r="BJ1033" s="1229"/>
      <c r="BK1033" s="1305"/>
      <c r="BL1033" s="1229"/>
      <c r="BM1033" s="1229"/>
      <c r="BN1033" s="1229"/>
      <c r="BO1033" s="1490">
        <f t="shared" ref="BO1033:BO1096" si="532">BF1033+BH1033+BJ1033+BL1033</f>
        <v>0</v>
      </c>
      <c r="BP1033" s="1316">
        <f t="shared" si="515"/>
        <v>16918180</v>
      </c>
      <c r="BQ1033" s="1305"/>
      <c r="BS1033" s="1959">
        <f t="shared" si="527"/>
        <v>6</v>
      </c>
      <c r="BT1033" s="1959">
        <f t="shared" si="528"/>
        <v>0</v>
      </c>
      <c r="BU1033" s="1959">
        <f t="shared" si="529"/>
        <v>4</v>
      </c>
      <c r="BV1033" s="1959">
        <f t="shared" si="530"/>
        <v>0</v>
      </c>
      <c r="BW1033" s="1959">
        <f t="shared" si="531"/>
        <v>16918180</v>
      </c>
    </row>
    <row r="1034" spans="1:2535" s="773" customFormat="1" ht="15" customHeight="1" x14ac:dyDescent="0.25">
      <c r="A1034" s="1315">
        <v>9</v>
      </c>
      <c r="B1034" s="2657">
        <v>43715</v>
      </c>
      <c r="C1034" s="1315">
        <v>1024</v>
      </c>
      <c r="D1034" s="2733" t="s">
        <v>212</v>
      </c>
      <c r="E1034" s="2734" t="s">
        <v>88</v>
      </c>
      <c r="F1034" s="2735">
        <v>7</v>
      </c>
      <c r="G1034" s="1491">
        <f t="shared" si="512"/>
        <v>9322726</v>
      </c>
      <c r="H1034" s="2736"/>
      <c r="I1034" s="2605">
        <f t="shared" si="508"/>
        <v>0</v>
      </c>
      <c r="J1034" s="2737">
        <v>3</v>
      </c>
      <c r="K1034" s="2605">
        <f t="shared" ref="K1034:K1097" si="533">J1034*T1034</f>
        <v>6695454</v>
      </c>
      <c r="L1034" s="2771"/>
      <c r="M1034" s="2605">
        <f t="shared" si="509"/>
        <v>0</v>
      </c>
      <c r="N1034" s="1505">
        <f t="shared" si="516"/>
        <v>10</v>
      </c>
      <c r="O1034" s="1494">
        <f t="shared" si="516"/>
        <v>16018180</v>
      </c>
      <c r="P1034" s="1494">
        <f t="shared" si="517"/>
        <v>400000</v>
      </c>
      <c r="Q1034" s="1307"/>
      <c r="R1034" s="1508">
        <v>1331818</v>
      </c>
      <c r="S1034" s="1508">
        <v>1931818</v>
      </c>
      <c r="T1034" s="1508">
        <v>2231818</v>
      </c>
      <c r="U1034" s="1508">
        <v>431818</v>
      </c>
      <c r="V1034" s="1302"/>
      <c r="W1034" s="1938"/>
      <c r="X1034" s="2390"/>
      <c r="Y1034" s="1492"/>
      <c r="Z1034" s="2462"/>
      <c r="AA1034" s="1492"/>
      <c r="AB1034" s="1505"/>
      <c r="AC1034" s="1494"/>
      <c r="AD1034" s="1494"/>
      <c r="AE1034" s="1305"/>
      <c r="AF1034" s="1490">
        <f t="shared" si="518"/>
        <v>0</v>
      </c>
      <c r="AG1034" s="1316">
        <f t="shared" si="519"/>
        <v>16018180</v>
      </c>
      <c r="AH1034" s="1269"/>
      <c r="AI1034" s="1887"/>
      <c r="AJ1034" s="1302"/>
      <c r="AK1034" s="1936"/>
      <c r="AL1034" s="1936"/>
      <c r="AM1034" s="1338"/>
      <c r="AN1034" s="1303"/>
      <c r="AO1034" s="1516"/>
      <c r="AP1034" s="1491">
        <f t="shared" si="520"/>
        <v>0</v>
      </c>
      <c r="AQ1034" s="1229"/>
      <c r="AR1034" s="1492">
        <f t="shared" si="521"/>
        <v>0</v>
      </c>
      <c r="AS1034" s="1935"/>
      <c r="AT1034" s="1492">
        <f t="shared" si="522"/>
        <v>0</v>
      </c>
      <c r="AU1034" s="1496"/>
      <c r="AV1034" s="1492">
        <f t="shared" si="523"/>
        <v>0</v>
      </c>
      <c r="AW1034" s="1493">
        <f t="shared" si="524"/>
        <v>0</v>
      </c>
      <c r="AX1034" s="2153">
        <f t="shared" si="525"/>
        <v>0</v>
      </c>
      <c r="AY1034" s="1495">
        <f t="shared" si="526"/>
        <v>0</v>
      </c>
      <c r="AZ1034" s="1937"/>
      <c r="BA1034" s="1508">
        <v>1331818</v>
      </c>
      <c r="BB1034" s="1508">
        <v>1931818</v>
      </c>
      <c r="BC1034" s="1508">
        <v>2231818</v>
      </c>
      <c r="BD1034" s="1508">
        <v>431818</v>
      </c>
      <c r="BE1034" s="2174"/>
      <c r="BF1034" s="1229"/>
      <c r="BG1034" s="1317"/>
      <c r="BH1034" s="1229"/>
      <c r="BI1034" s="1317"/>
      <c r="BJ1034" s="1229"/>
      <c r="BK1034" s="1305"/>
      <c r="BL1034" s="1229"/>
      <c r="BM1034" s="1229"/>
      <c r="BN1034" s="1229"/>
      <c r="BO1034" s="1490">
        <f t="shared" si="532"/>
        <v>0</v>
      </c>
      <c r="BP1034" s="1316">
        <f t="shared" si="515"/>
        <v>16018180</v>
      </c>
      <c r="BQ1034" s="1305"/>
      <c r="BR1034" s="1308"/>
      <c r="BS1034" s="1959">
        <f t="shared" si="527"/>
        <v>7</v>
      </c>
      <c r="BT1034" s="1959">
        <f t="shared" si="528"/>
        <v>0</v>
      </c>
      <c r="BU1034" s="1959">
        <f t="shared" si="529"/>
        <v>3</v>
      </c>
      <c r="BV1034" s="1959">
        <f t="shared" si="530"/>
        <v>0</v>
      </c>
      <c r="BW1034" s="1959">
        <f t="shared" si="531"/>
        <v>16018180</v>
      </c>
      <c r="BX1034" s="1308"/>
      <c r="BY1034" s="1308"/>
      <c r="BZ1034" s="1308"/>
      <c r="CA1034" s="1308"/>
      <c r="CB1034" s="1308"/>
      <c r="CC1034" s="1308"/>
      <c r="CD1034" s="1308"/>
      <c r="CE1034" s="1308"/>
      <c r="CF1034" s="1308"/>
      <c r="CG1034" s="1308"/>
      <c r="CH1034" s="1308"/>
      <c r="CI1034" s="1308"/>
      <c r="CJ1034" s="1308"/>
      <c r="CK1034" s="1308"/>
      <c r="CL1034" s="1308"/>
      <c r="CM1034" s="1308"/>
      <c r="CN1034" s="1308"/>
      <c r="CO1034" s="1308"/>
      <c r="CP1034" s="1308"/>
      <c r="CQ1034" s="1308"/>
      <c r="CR1034" s="1308"/>
      <c r="CS1034" s="1308"/>
      <c r="CT1034" s="1308"/>
      <c r="CU1034" s="1308"/>
      <c r="CV1034" s="1308"/>
      <c r="CW1034" s="1308"/>
      <c r="CX1034" s="1308"/>
      <c r="CY1034" s="1308"/>
      <c r="CZ1034" s="1308"/>
      <c r="DA1034" s="1308"/>
      <c r="DB1034" s="1308"/>
      <c r="DC1034" s="1308"/>
      <c r="DD1034" s="1308"/>
      <c r="DE1034" s="1308"/>
      <c r="DF1034" s="1308"/>
      <c r="DG1034" s="1308"/>
      <c r="DH1034" s="1308"/>
      <c r="DI1034" s="1308"/>
      <c r="DJ1034" s="1308"/>
      <c r="DK1034" s="1308"/>
      <c r="DL1034" s="1308"/>
      <c r="DM1034" s="1308"/>
      <c r="DN1034" s="1308"/>
      <c r="DO1034" s="1308"/>
      <c r="DP1034" s="1308"/>
      <c r="DQ1034" s="1308"/>
      <c r="DR1034" s="1308"/>
      <c r="DS1034" s="1308"/>
      <c r="DT1034" s="1308"/>
      <c r="DU1034" s="1308"/>
      <c r="DV1034" s="1308"/>
      <c r="DW1034" s="1308"/>
      <c r="DX1034" s="1308"/>
      <c r="DY1034" s="1308"/>
      <c r="DZ1034" s="1308"/>
      <c r="EA1034" s="1308"/>
      <c r="EB1034" s="1308"/>
      <c r="EC1034" s="1308"/>
      <c r="ED1034" s="1308"/>
      <c r="EE1034" s="1308"/>
      <c r="EF1034" s="1308"/>
      <c r="EG1034" s="1308"/>
      <c r="EH1034" s="1308"/>
      <c r="EI1034" s="1308"/>
      <c r="EJ1034" s="1308"/>
      <c r="EK1034" s="1308"/>
      <c r="EL1034" s="1308"/>
      <c r="EM1034" s="1308"/>
      <c r="EN1034" s="1308"/>
      <c r="EO1034" s="1308"/>
      <c r="EP1034" s="1308"/>
      <c r="EQ1034" s="1308"/>
      <c r="ER1034" s="1308"/>
      <c r="ES1034" s="1308"/>
      <c r="ET1034" s="1308"/>
      <c r="EU1034" s="1308"/>
      <c r="EV1034" s="1308"/>
      <c r="EW1034" s="1308"/>
      <c r="EX1034" s="1308"/>
      <c r="EY1034" s="1308"/>
      <c r="EZ1034" s="1308"/>
      <c r="FA1034" s="1308"/>
      <c r="FB1034" s="1308"/>
      <c r="FC1034" s="1308"/>
      <c r="FD1034" s="1308"/>
      <c r="FE1034" s="1308"/>
      <c r="FF1034" s="1308"/>
      <c r="FG1034" s="1308"/>
      <c r="FH1034" s="1308"/>
      <c r="FI1034" s="1308"/>
      <c r="FJ1034" s="1308"/>
      <c r="FK1034" s="1308"/>
      <c r="FL1034" s="1308"/>
      <c r="FM1034" s="1308"/>
      <c r="FN1034" s="1308"/>
      <c r="FO1034" s="1308"/>
      <c r="FP1034" s="1308"/>
      <c r="FQ1034" s="1308"/>
      <c r="FR1034" s="1308"/>
      <c r="FS1034" s="1308"/>
      <c r="FT1034" s="1308"/>
      <c r="FU1034" s="1308"/>
      <c r="FV1034" s="1308"/>
      <c r="FW1034" s="1308"/>
      <c r="FX1034" s="1308"/>
      <c r="FY1034" s="1308"/>
      <c r="FZ1034" s="1308"/>
      <c r="GA1034" s="1308"/>
      <c r="GB1034" s="1308"/>
      <c r="GC1034" s="1308"/>
      <c r="GD1034" s="1308"/>
      <c r="GE1034" s="1308"/>
      <c r="GF1034" s="1308"/>
      <c r="GG1034" s="1308"/>
      <c r="GH1034" s="1308"/>
      <c r="GI1034" s="1308"/>
      <c r="GJ1034" s="1308"/>
      <c r="GK1034" s="1308"/>
      <c r="GL1034" s="1308"/>
      <c r="GM1034" s="1308"/>
      <c r="GN1034" s="1308"/>
      <c r="GO1034" s="1308"/>
      <c r="GP1034" s="1308"/>
      <c r="GQ1034" s="1308"/>
      <c r="GR1034" s="1308"/>
      <c r="GS1034" s="1308"/>
      <c r="GT1034" s="1308"/>
      <c r="GU1034" s="1308"/>
      <c r="GV1034" s="1308"/>
      <c r="GW1034" s="1308"/>
      <c r="GX1034" s="1308"/>
      <c r="GY1034" s="1308"/>
      <c r="GZ1034" s="1308"/>
      <c r="HA1034" s="1308"/>
      <c r="HB1034" s="1308"/>
      <c r="HC1034" s="1308"/>
      <c r="HD1034" s="1308"/>
      <c r="HE1034" s="1308"/>
      <c r="HF1034" s="1308"/>
      <c r="HG1034" s="1308"/>
      <c r="HH1034" s="1308"/>
      <c r="HI1034" s="1308"/>
      <c r="HJ1034" s="1308"/>
      <c r="HK1034" s="1308"/>
      <c r="HL1034" s="1308"/>
      <c r="HM1034" s="1308"/>
      <c r="HN1034" s="1308"/>
      <c r="HO1034" s="1308"/>
      <c r="HP1034" s="1308"/>
      <c r="HQ1034" s="1308"/>
      <c r="HR1034" s="1308"/>
      <c r="HS1034" s="1308"/>
      <c r="HT1034" s="1308"/>
      <c r="HU1034" s="1308"/>
      <c r="HV1034" s="1308"/>
      <c r="HW1034" s="1308"/>
      <c r="HX1034" s="1308"/>
      <c r="HY1034" s="1308"/>
      <c r="HZ1034" s="1308"/>
      <c r="IA1034" s="1308"/>
      <c r="IB1034" s="1308"/>
      <c r="IC1034" s="1308"/>
      <c r="ID1034" s="1308"/>
      <c r="IE1034" s="1308"/>
      <c r="IF1034" s="1308"/>
      <c r="IG1034" s="1308"/>
      <c r="IH1034" s="1308"/>
      <c r="II1034" s="1308"/>
      <c r="IJ1034" s="1308"/>
      <c r="IK1034" s="1308"/>
      <c r="IL1034" s="1308"/>
      <c r="IM1034" s="1308"/>
      <c r="IN1034" s="1308"/>
      <c r="IO1034" s="1308"/>
      <c r="IP1034" s="1308"/>
      <c r="IQ1034" s="1308"/>
      <c r="IR1034" s="1308"/>
      <c r="IS1034" s="1308"/>
      <c r="IT1034" s="1308"/>
      <c r="IU1034" s="1308"/>
      <c r="IV1034" s="1308"/>
      <c r="IW1034" s="1308"/>
      <c r="IX1034" s="1308"/>
      <c r="IY1034" s="1308"/>
      <c r="IZ1034" s="1308"/>
      <c r="JA1034" s="1308"/>
      <c r="JB1034" s="1308"/>
      <c r="JC1034" s="1308"/>
      <c r="JD1034" s="1308"/>
      <c r="JE1034" s="1308"/>
      <c r="JF1034" s="1308"/>
      <c r="JG1034" s="1308"/>
      <c r="JH1034" s="1308"/>
      <c r="JI1034" s="1308"/>
      <c r="JJ1034" s="1308"/>
      <c r="JK1034" s="1308"/>
      <c r="JL1034" s="1308"/>
      <c r="JM1034" s="1308"/>
      <c r="JN1034" s="1308"/>
      <c r="JO1034" s="1308"/>
      <c r="JP1034" s="1308"/>
      <c r="JQ1034" s="1308"/>
      <c r="JR1034" s="1308"/>
      <c r="JS1034" s="1308"/>
      <c r="JT1034" s="1308"/>
      <c r="JU1034" s="1308"/>
      <c r="JV1034" s="1308"/>
      <c r="JW1034" s="1308"/>
      <c r="JX1034" s="1308"/>
      <c r="JY1034" s="1308"/>
      <c r="JZ1034" s="1308"/>
      <c r="KA1034" s="1308"/>
      <c r="KB1034" s="1308"/>
      <c r="KC1034" s="1308"/>
      <c r="KD1034" s="1308"/>
      <c r="KE1034" s="1308"/>
      <c r="KF1034" s="1308"/>
      <c r="KG1034" s="1308"/>
      <c r="KH1034" s="1308"/>
      <c r="KI1034" s="1308"/>
      <c r="KJ1034" s="1308"/>
      <c r="KK1034" s="1308"/>
      <c r="KL1034" s="1308"/>
      <c r="KM1034" s="1308"/>
      <c r="KN1034" s="1308"/>
      <c r="KO1034" s="1308"/>
      <c r="KP1034" s="1308"/>
      <c r="KQ1034" s="1308"/>
      <c r="KR1034" s="1308"/>
      <c r="KS1034" s="1308"/>
      <c r="KT1034" s="1308"/>
      <c r="KU1034" s="1308"/>
      <c r="KV1034" s="1308"/>
      <c r="KW1034" s="1308"/>
      <c r="KX1034" s="1308"/>
      <c r="KY1034" s="1308"/>
      <c r="KZ1034" s="1308"/>
      <c r="LA1034" s="1308"/>
      <c r="LB1034" s="1308"/>
      <c r="LC1034" s="1308"/>
      <c r="LD1034" s="1308"/>
      <c r="LE1034" s="1308"/>
      <c r="LF1034" s="1308"/>
      <c r="LG1034" s="1308"/>
      <c r="LH1034" s="1308"/>
      <c r="LI1034" s="1308"/>
      <c r="LJ1034" s="1308"/>
      <c r="LK1034" s="1308"/>
      <c r="LL1034" s="1308"/>
      <c r="LM1034" s="1308"/>
      <c r="LN1034" s="1308"/>
      <c r="LO1034" s="1308"/>
      <c r="LP1034" s="1308"/>
      <c r="LQ1034" s="1308"/>
      <c r="LR1034" s="1308"/>
      <c r="LS1034" s="1308"/>
      <c r="LT1034" s="1308"/>
      <c r="LU1034" s="1308"/>
      <c r="LV1034" s="1308"/>
      <c r="LW1034" s="1308"/>
      <c r="LX1034" s="1308"/>
      <c r="LY1034" s="1308"/>
      <c r="LZ1034" s="1308"/>
      <c r="MA1034" s="1308"/>
      <c r="MB1034" s="1308"/>
      <c r="MC1034" s="1308"/>
      <c r="MD1034" s="1308"/>
      <c r="ME1034" s="1308"/>
      <c r="MF1034" s="1308"/>
      <c r="MG1034" s="1308"/>
      <c r="MH1034" s="1308"/>
      <c r="MI1034" s="1308"/>
      <c r="MJ1034" s="1308"/>
      <c r="MK1034" s="1308"/>
      <c r="ML1034" s="1308"/>
      <c r="MM1034" s="1308"/>
      <c r="MN1034" s="1308"/>
      <c r="MO1034" s="1308"/>
      <c r="MP1034" s="1308"/>
      <c r="MQ1034" s="1308"/>
      <c r="MR1034" s="1308"/>
      <c r="MS1034" s="1308"/>
      <c r="MT1034" s="1308"/>
      <c r="MU1034" s="1308"/>
      <c r="MV1034" s="1308"/>
      <c r="MW1034" s="1308"/>
      <c r="MX1034" s="1308"/>
      <c r="MY1034" s="1308"/>
      <c r="MZ1034" s="1308"/>
      <c r="NA1034" s="1308"/>
      <c r="NB1034" s="1308"/>
      <c r="NC1034" s="1308"/>
      <c r="ND1034" s="1308"/>
      <c r="NE1034" s="1308"/>
      <c r="NF1034" s="1308"/>
      <c r="NG1034" s="1308"/>
      <c r="NH1034" s="1308"/>
      <c r="NI1034" s="1308"/>
      <c r="NJ1034" s="1308"/>
      <c r="NK1034" s="1308"/>
      <c r="NL1034" s="1308"/>
      <c r="NM1034" s="1308"/>
      <c r="NN1034" s="1308"/>
      <c r="NO1034" s="1308"/>
      <c r="NP1034" s="1308"/>
      <c r="NQ1034" s="1308"/>
      <c r="NR1034" s="1308"/>
      <c r="NS1034" s="1308"/>
      <c r="NT1034" s="1308"/>
      <c r="NU1034" s="1308"/>
      <c r="NV1034" s="1308"/>
      <c r="NW1034" s="1308"/>
      <c r="NX1034" s="1308"/>
      <c r="NY1034" s="1308"/>
      <c r="NZ1034" s="1308"/>
      <c r="OA1034" s="1308"/>
      <c r="OB1034" s="1308"/>
      <c r="OC1034" s="1308"/>
      <c r="OD1034" s="1308"/>
      <c r="OE1034" s="1308"/>
      <c r="OF1034" s="1308"/>
      <c r="OG1034" s="1308"/>
      <c r="OH1034" s="1308"/>
      <c r="OI1034" s="1308"/>
      <c r="OJ1034" s="1308"/>
      <c r="OK1034" s="1308"/>
      <c r="OL1034" s="1308"/>
      <c r="OM1034" s="1308"/>
      <c r="ON1034" s="1308"/>
      <c r="OO1034" s="1308"/>
      <c r="OP1034" s="1308"/>
      <c r="OQ1034" s="1308"/>
      <c r="OR1034" s="1308"/>
      <c r="OS1034" s="1308"/>
      <c r="OT1034" s="1308"/>
      <c r="OU1034" s="1308"/>
      <c r="OV1034" s="1308"/>
      <c r="OW1034" s="1308"/>
      <c r="OX1034" s="1308"/>
      <c r="OY1034" s="1308"/>
      <c r="OZ1034" s="1308"/>
      <c r="PA1034" s="1308"/>
      <c r="PB1034" s="1308"/>
      <c r="PC1034" s="1308"/>
      <c r="PD1034" s="1308"/>
      <c r="PE1034" s="1308"/>
      <c r="PF1034" s="1308"/>
      <c r="PG1034" s="1308"/>
      <c r="PH1034" s="1308"/>
      <c r="PI1034" s="1308"/>
      <c r="PJ1034" s="1308"/>
      <c r="PK1034" s="1308"/>
      <c r="PL1034" s="1308"/>
      <c r="PM1034" s="1308"/>
      <c r="PN1034" s="1308"/>
      <c r="PO1034" s="1308"/>
      <c r="PP1034" s="1308"/>
      <c r="PQ1034" s="1308"/>
      <c r="PR1034" s="1308"/>
      <c r="PS1034" s="1308"/>
      <c r="PT1034" s="1308"/>
      <c r="PU1034" s="1308"/>
      <c r="PV1034" s="1308"/>
      <c r="PW1034" s="1308"/>
      <c r="PX1034" s="1308"/>
      <c r="PY1034" s="1308"/>
      <c r="PZ1034" s="1308"/>
      <c r="QA1034" s="1308"/>
      <c r="QB1034" s="1308"/>
      <c r="QC1034" s="1308"/>
      <c r="QD1034" s="1308"/>
      <c r="QE1034" s="1308"/>
      <c r="QF1034" s="1308"/>
      <c r="QG1034" s="1308"/>
      <c r="QH1034" s="1308"/>
      <c r="QI1034" s="1308"/>
      <c r="QJ1034" s="1308"/>
      <c r="QK1034" s="1308"/>
      <c r="QL1034" s="1308"/>
      <c r="QM1034" s="1308"/>
      <c r="QN1034" s="1308"/>
      <c r="QO1034" s="1308"/>
      <c r="QP1034" s="1308"/>
      <c r="QQ1034" s="1308"/>
      <c r="QR1034" s="1308"/>
      <c r="QS1034" s="1308"/>
      <c r="QT1034" s="1308"/>
      <c r="QU1034" s="1308"/>
      <c r="QV1034" s="1308"/>
      <c r="QW1034" s="1308"/>
      <c r="QX1034" s="1308"/>
      <c r="QY1034" s="1308"/>
      <c r="QZ1034" s="1308"/>
      <c r="RA1034" s="1308"/>
      <c r="RB1034" s="1308"/>
      <c r="RC1034" s="1308"/>
      <c r="RD1034" s="1308"/>
      <c r="RE1034" s="1308"/>
      <c r="RF1034" s="1308"/>
      <c r="RG1034" s="1308"/>
      <c r="RH1034" s="1308"/>
      <c r="RI1034" s="1308"/>
      <c r="RJ1034" s="1308"/>
      <c r="RK1034" s="1308"/>
      <c r="RL1034" s="1308"/>
      <c r="RM1034" s="1308"/>
      <c r="RN1034" s="1308"/>
      <c r="RO1034" s="1308"/>
      <c r="RP1034" s="1308"/>
      <c r="RQ1034" s="1308"/>
      <c r="RR1034" s="1308"/>
      <c r="RS1034" s="1308"/>
      <c r="RT1034" s="1308"/>
      <c r="RU1034" s="1308"/>
      <c r="RV1034" s="1308"/>
      <c r="RW1034" s="1308"/>
      <c r="RX1034" s="1308"/>
      <c r="RY1034" s="1308"/>
      <c r="RZ1034" s="1308"/>
      <c r="SA1034" s="1308"/>
      <c r="SB1034" s="1308"/>
      <c r="SC1034" s="1308"/>
      <c r="SD1034" s="1308"/>
      <c r="SE1034" s="1308"/>
      <c r="SF1034" s="1308"/>
      <c r="SG1034" s="1308"/>
      <c r="SH1034" s="1308"/>
      <c r="SI1034" s="1308"/>
      <c r="SJ1034" s="1308"/>
      <c r="SK1034" s="1308"/>
      <c r="SL1034" s="1308"/>
      <c r="SM1034" s="1308"/>
      <c r="SN1034" s="1308"/>
      <c r="SO1034" s="1308"/>
      <c r="SP1034" s="1308"/>
      <c r="SQ1034" s="1308"/>
      <c r="SR1034" s="1308"/>
      <c r="SS1034" s="1308"/>
      <c r="ST1034" s="1308"/>
      <c r="SU1034" s="1308"/>
      <c r="SV1034" s="1308"/>
      <c r="SW1034" s="1308"/>
      <c r="SX1034" s="1308"/>
      <c r="SY1034" s="1308"/>
      <c r="SZ1034" s="1308"/>
      <c r="TA1034" s="1308"/>
      <c r="TB1034" s="1308"/>
      <c r="TC1034" s="1308"/>
      <c r="TD1034" s="1308"/>
      <c r="TE1034" s="1308"/>
      <c r="TF1034" s="1308"/>
      <c r="TG1034" s="1308"/>
      <c r="TH1034" s="1308"/>
      <c r="TI1034" s="1308"/>
      <c r="TJ1034" s="1308"/>
      <c r="TK1034" s="1308"/>
      <c r="TL1034" s="1308"/>
      <c r="TM1034" s="1308"/>
      <c r="TN1034" s="1308"/>
      <c r="TO1034" s="1308"/>
      <c r="TP1034" s="1308"/>
      <c r="TQ1034" s="1308"/>
      <c r="TR1034" s="1308"/>
      <c r="TS1034" s="1308"/>
      <c r="TT1034" s="1308"/>
      <c r="TU1034" s="1308"/>
      <c r="TV1034" s="1308"/>
      <c r="TW1034" s="1308"/>
      <c r="TX1034" s="1308"/>
      <c r="TY1034" s="1308"/>
      <c r="TZ1034" s="1308"/>
      <c r="UA1034" s="1308"/>
      <c r="UB1034" s="1308"/>
      <c r="UC1034" s="1308"/>
      <c r="UD1034" s="1308"/>
      <c r="UE1034" s="1308"/>
      <c r="UF1034" s="1308"/>
      <c r="UG1034" s="1308"/>
      <c r="UH1034" s="1308"/>
      <c r="UI1034" s="1308"/>
      <c r="UJ1034" s="1308"/>
      <c r="UK1034" s="1308"/>
      <c r="UL1034" s="1308"/>
      <c r="UM1034" s="1308"/>
      <c r="UN1034" s="1308"/>
      <c r="UO1034" s="1308"/>
      <c r="UP1034" s="1308"/>
      <c r="UQ1034" s="1308"/>
      <c r="UR1034" s="1308"/>
      <c r="US1034" s="1308"/>
      <c r="UT1034" s="1308"/>
      <c r="UU1034" s="1308"/>
      <c r="UV1034" s="1308"/>
      <c r="UW1034" s="1308"/>
      <c r="UX1034" s="1308"/>
      <c r="UY1034" s="1308"/>
      <c r="UZ1034" s="1308"/>
      <c r="VA1034" s="1308"/>
      <c r="VB1034" s="1308"/>
      <c r="VC1034" s="1308"/>
      <c r="VD1034" s="1308"/>
      <c r="VE1034" s="1308"/>
      <c r="VF1034" s="1308"/>
      <c r="VG1034" s="1308"/>
      <c r="VH1034" s="1308"/>
      <c r="VI1034" s="1308"/>
      <c r="VJ1034" s="1308"/>
      <c r="VK1034" s="1308"/>
      <c r="VL1034" s="1308"/>
      <c r="VM1034" s="1308"/>
      <c r="VN1034" s="1308"/>
      <c r="VO1034" s="1308"/>
      <c r="VP1034" s="1308"/>
      <c r="VQ1034" s="1308"/>
      <c r="VR1034" s="1308"/>
      <c r="VS1034" s="1308"/>
      <c r="VT1034" s="1308"/>
      <c r="VU1034" s="1308"/>
      <c r="VV1034" s="1308"/>
      <c r="VW1034" s="1308"/>
      <c r="VX1034" s="1308"/>
      <c r="VY1034" s="1308"/>
      <c r="VZ1034" s="1308"/>
      <c r="WA1034" s="1308"/>
      <c r="WB1034" s="1308"/>
      <c r="WC1034" s="1308"/>
      <c r="WD1034" s="1308"/>
      <c r="WE1034" s="1308"/>
      <c r="WF1034" s="1308"/>
      <c r="WG1034" s="1308"/>
      <c r="WH1034" s="1308"/>
      <c r="WI1034" s="1308"/>
      <c r="WJ1034" s="1308"/>
      <c r="WK1034" s="1308"/>
      <c r="WL1034" s="1308"/>
      <c r="WM1034" s="1308"/>
      <c r="WN1034" s="1308"/>
      <c r="WO1034" s="1308"/>
      <c r="WP1034" s="1308"/>
      <c r="WQ1034" s="1308"/>
      <c r="WR1034" s="1308"/>
      <c r="WS1034" s="1308"/>
      <c r="WT1034" s="1308"/>
      <c r="WU1034" s="1308"/>
      <c r="WV1034" s="1308"/>
      <c r="WW1034" s="1308"/>
      <c r="WX1034" s="1308"/>
      <c r="WY1034" s="1308"/>
      <c r="WZ1034" s="1308"/>
      <c r="XA1034" s="1308"/>
      <c r="XB1034" s="1308"/>
      <c r="XC1034" s="1308"/>
      <c r="XD1034" s="1308"/>
      <c r="XE1034" s="1308"/>
      <c r="XF1034" s="1308"/>
      <c r="XG1034" s="1308"/>
      <c r="XH1034" s="1308"/>
      <c r="XI1034" s="1308"/>
      <c r="XJ1034" s="1308"/>
      <c r="XK1034" s="1308"/>
      <c r="XL1034" s="1308"/>
      <c r="XM1034" s="1308"/>
      <c r="XN1034" s="1308"/>
      <c r="XO1034" s="1308"/>
      <c r="XP1034" s="1308"/>
      <c r="XQ1034" s="1308"/>
      <c r="XR1034" s="1308"/>
      <c r="XS1034" s="1308"/>
      <c r="XT1034" s="1308"/>
      <c r="XU1034" s="1308"/>
      <c r="XV1034" s="1308"/>
      <c r="XW1034" s="1308"/>
      <c r="XX1034" s="1308"/>
      <c r="XY1034" s="1308"/>
      <c r="XZ1034" s="1308"/>
      <c r="YA1034" s="1308"/>
      <c r="YB1034" s="1308"/>
      <c r="YC1034" s="1308"/>
      <c r="YD1034" s="1308"/>
      <c r="YE1034" s="1308"/>
      <c r="YF1034" s="1308"/>
      <c r="YG1034" s="1308"/>
      <c r="YH1034" s="1308"/>
      <c r="YI1034" s="1308"/>
      <c r="YJ1034" s="1308"/>
      <c r="YK1034" s="1308"/>
      <c r="YL1034" s="1308"/>
      <c r="YM1034" s="1308"/>
      <c r="YN1034" s="1308"/>
      <c r="YO1034" s="1308"/>
      <c r="YP1034" s="1308"/>
      <c r="YQ1034" s="1308"/>
      <c r="YR1034" s="1308"/>
      <c r="YS1034" s="1308"/>
      <c r="YT1034" s="1308"/>
      <c r="YU1034" s="1308"/>
      <c r="YV1034" s="1308"/>
      <c r="YW1034" s="1308"/>
      <c r="YX1034" s="1308"/>
      <c r="YY1034" s="1308"/>
      <c r="YZ1034" s="1308"/>
      <c r="ZA1034" s="1308"/>
      <c r="ZB1034" s="1308"/>
      <c r="ZC1034" s="1308"/>
      <c r="ZD1034" s="1308"/>
      <c r="ZE1034" s="1308"/>
      <c r="ZF1034" s="1308"/>
      <c r="ZG1034" s="1308"/>
      <c r="ZH1034" s="1308"/>
      <c r="ZI1034" s="1308"/>
      <c r="ZJ1034" s="1308"/>
      <c r="ZK1034" s="1308"/>
      <c r="ZL1034" s="1308"/>
      <c r="ZM1034" s="1308"/>
      <c r="ZN1034" s="1308"/>
      <c r="ZO1034" s="1308"/>
      <c r="ZP1034" s="1308"/>
      <c r="ZQ1034" s="1308"/>
      <c r="ZR1034" s="1308"/>
      <c r="ZS1034" s="1308"/>
      <c r="ZT1034" s="1308"/>
      <c r="ZU1034" s="1308"/>
      <c r="ZV1034" s="1308"/>
      <c r="ZW1034" s="1308"/>
      <c r="ZX1034" s="1308"/>
      <c r="ZY1034" s="1308"/>
      <c r="ZZ1034" s="1308"/>
      <c r="AAA1034" s="1308"/>
      <c r="AAB1034" s="1308"/>
      <c r="AAC1034" s="1308"/>
      <c r="AAD1034" s="1308"/>
      <c r="AAE1034" s="1308"/>
      <c r="AAF1034" s="1308"/>
      <c r="AAG1034" s="1308"/>
      <c r="AAH1034" s="1308"/>
      <c r="AAI1034" s="1308"/>
      <c r="AAJ1034" s="1308"/>
      <c r="AAK1034" s="1308"/>
      <c r="AAL1034" s="1308"/>
      <c r="AAM1034" s="1308"/>
      <c r="AAN1034" s="1308"/>
      <c r="AAO1034" s="1308"/>
      <c r="AAP1034" s="1308"/>
      <c r="AAQ1034" s="1308"/>
      <c r="AAR1034" s="1308"/>
      <c r="AAS1034" s="1308"/>
      <c r="AAT1034" s="1308"/>
      <c r="AAU1034" s="1308"/>
      <c r="AAV1034" s="1308"/>
      <c r="AAW1034" s="1308"/>
      <c r="AAX1034" s="1308"/>
      <c r="AAY1034" s="1308"/>
      <c r="AAZ1034" s="1308"/>
      <c r="ABA1034" s="1308"/>
      <c r="ABB1034" s="1308"/>
      <c r="ABC1034" s="1308"/>
      <c r="ABD1034" s="1308"/>
      <c r="ABE1034" s="1308"/>
      <c r="ABF1034" s="1308"/>
      <c r="ABG1034" s="1308"/>
      <c r="ABH1034" s="1308"/>
      <c r="ABI1034" s="1308"/>
      <c r="ABJ1034" s="1308"/>
      <c r="ABK1034" s="1308"/>
      <c r="ABL1034" s="1308"/>
      <c r="ABM1034" s="1308"/>
      <c r="ABN1034" s="1308"/>
      <c r="ABO1034" s="1308"/>
      <c r="ABP1034" s="1308"/>
      <c r="ABQ1034" s="1308"/>
      <c r="ABR1034" s="1308"/>
      <c r="ABS1034" s="1308"/>
      <c r="ABT1034" s="1308"/>
      <c r="ABU1034" s="1308"/>
      <c r="ABV1034" s="1308"/>
      <c r="ABW1034" s="1308"/>
      <c r="ABX1034" s="1308"/>
      <c r="ABY1034" s="1308"/>
      <c r="ABZ1034" s="1308"/>
      <c r="ACA1034" s="1308"/>
      <c r="ACB1034" s="1308"/>
      <c r="ACC1034" s="1308"/>
      <c r="ACD1034" s="1308"/>
      <c r="ACE1034" s="1308"/>
      <c r="ACF1034" s="1308"/>
      <c r="ACG1034" s="1308"/>
      <c r="ACH1034" s="1308"/>
      <c r="ACI1034" s="1308"/>
      <c r="ACJ1034" s="1308"/>
      <c r="ACK1034" s="1308"/>
      <c r="ACL1034" s="1308"/>
      <c r="ACM1034" s="1308"/>
      <c r="ACN1034" s="1308"/>
      <c r="ACO1034" s="1308"/>
      <c r="ACP1034" s="1308"/>
      <c r="ACQ1034" s="1308"/>
      <c r="ACR1034" s="1308"/>
      <c r="ACS1034" s="1308"/>
      <c r="ACT1034" s="1308"/>
      <c r="ACU1034" s="1308"/>
      <c r="ACV1034" s="1308"/>
      <c r="ACW1034" s="1308"/>
      <c r="ACX1034" s="1308"/>
      <c r="ACY1034" s="1308"/>
      <c r="ACZ1034" s="1308"/>
      <c r="ADA1034" s="1308"/>
      <c r="ADB1034" s="1308"/>
      <c r="ADC1034" s="1308"/>
      <c r="ADD1034" s="1308"/>
      <c r="ADE1034" s="1308"/>
      <c r="ADF1034" s="1308"/>
      <c r="ADG1034" s="1308"/>
      <c r="ADH1034" s="1308"/>
      <c r="ADI1034" s="1308"/>
      <c r="ADJ1034" s="1308"/>
      <c r="ADK1034" s="1308"/>
      <c r="ADL1034" s="1308"/>
      <c r="ADM1034" s="1308"/>
      <c r="ADN1034" s="1308"/>
      <c r="ADO1034" s="1308"/>
      <c r="ADP1034" s="1308"/>
      <c r="ADQ1034" s="1308"/>
      <c r="ADR1034" s="1308"/>
      <c r="ADS1034" s="1308"/>
      <c r="ADT1034" s="1308"/>
      <c r="ADU1034" s="1308"/>
      <c r="ADV1034" s="1308"/>
      <c r="ADW1034" s="1308"/>
      <c r="ADX1034" s="1308"/>
      <c r="ADY1034" s="1308"/>
      <c r="ADZ1034" s="1308"/>
      <c r="AEA1034" s="1308"/>
      <c r="AEB1034" s="1308"/>
      <c r="AEC1034" s="1308"/>
      <c r="AED1034" s="1308"/>
      <c r="AEE1034" s="1308"/>
      <c r="AEF1034" s="1308"/>
      <c r="AEG1034" s="1308"/>
      <c r="AEH1034" s="1308"/>
      <c r="AEI1034" s="1308"/>
      <c r="AEJ1034" s="1308"/>
      <c r="AEK1034" s="1308"/>
      <c r="AEL1034" s="1308"/>
      <c r="AEM1034" s="1308"/>
      <c r="AEN1034" s="1308"/>
      <c r="AEO1034" s="1308"/>
      <c r="AEP1034" s="1308"/>
      <c r="AEQ1034" s="1308"/>
      <c r="AER1034" s="1308"/>
      <c r="AES1034" s="1308"/>
      <c r="AET1034" s="1308"/>
      <c r="AEU1034" s="1308"/>
      <c r="AEV1034" s="1308"/>
      <c r="AEW1034" s="1308"/>
      <c r="AEX1034" s="1308"/>
      <c r="AEY1034" s="1308"/>
      <c r="AEZ1034" s="1308"/>
      <c r="AFA1034" s="1308"/>
      <c r="AFB1034" s="1308"/>
      <c r="AFC1034" s="1308"/>
      <c r="AFD1034" s="1308"/>
      <c r="AFE1034" s="1308"/>
      <c r="AFF1034" s="1308"/>
      <c r="AFG1034" s="1308"/>
      <c r="AFH1034" s="1308"/>
      <c r="AFI1034" s="1308"/>
      <c r="AFJ1034" s="1308"/>
      <c r="AFK1034" s="1308"/>
      <c r="AFL1034" s="1308"/>
      <c r="AFM1034" s="1308"/>
      <c r="AFN1034" s="1308"/>
      <c r="AFO1034" s="1308"/>
      <c r="AFP1034" s="1308"/>
      <c r="AFQ1034" s="1308"/>
      <c r="AFR1034" s="1308"/>
      <c r="AFS1034" s="1308"/>
      <c r="AFT1034" s="1308"/>
      <c r="AFU1034" s="1308"/>
      <c r="AFV1034" s="1308"/>
      <c r="AFW1034" s="1308"/>
      <c r="AFX1034" s="1308"/>
      <c r="AFY1034" s="1308"/>
      <c r="AFZ1034" s="1308"/>
      <c r="AGA1034" s="1308"/>
      <c r="AGB1034" s="1308"/>
      <c r="AGC1034" s="1308"/>
      <c r="AGD1034" s="1308"/>
      <c r="AGE1034" s="1308"/>
      <c r="AGF1034" s="1308"/>
      <c r="AGG1034" s="1308"/>
      <c r="AGH1034" s="1308"/>
      <c r="AGI1034" s="1308"/>
      <c r="AGJ1034" s="1308"/>
      <c r="AGK1034" s="1308"/>
      <c r="AGL1034" s="1308"/>
      <c r="AGM1034" s="1308"/>
      <c r="AGN1034" s="1308"/>
      <c r="AGO1034" s="1308"/>
      <c r="AGP1034" s="1308"/>
      <c r="AGQ1034" s="1308"/>
      <c r="AGR1034" s="1308"/>
      <c r="AGS1034" s="1308"/>
      <c r="AGT1034" s="1308"/>
      <c r="AGU1034" s="1308"/>
      <c r="AGV1034" s="1308"/>
      <c r="AGW1034" s="1308"/>
      <c r="AGX1034" s="1308"/>
      <c r="AGY1034" s="1308"/>
      <c r="AGZ1034" s="1308"/>
      <c r="AHA1034" s="1308"/>
      <c r="AHB1034" s="1308"/>
      <c r="AHC1034" s="1308"/>
      <c r="AHD1034" s="1308"/>
      <c r="AHE1034" s="1308"/>
      <c r="AHF1034" s="1308"/>
      <c r="AHG1034" s="1308"/>
      <c r="AHH1034" s="1308"/>
      <c r="AHI1034" s="1308"/>
      <c r="AHJ1034" s="1308"/>
      <c r="AHK1034" s="1308"/>
      <c r="AHL1034" s="1308"/>
      <c r="AHM1034" s="1308"/>
      <c r="AHN1034" s="1308"/>
      <c r="AHO1034" s="1308"/>
      <c r="AHP1034" s="1308"/>
      <c r="AHQ1034" s="1308"/>
      <c r="AHR1034" s="1308"/>
      <c r="AHS1034" s="1308"/>
      <c r="AHT1034" s="1308"/>
      <c r="AHU1034" s="1308"/>
      <c r="AHV1034" s="1308"/>
      <c r="AHW1034" s="1308"/>
      <c r="AHX1034" s="1308"/>
      <c r="AHY1034" s="1308"/>
      <c r="AHZ1034" s="1308"/>
      <c r="AIA1034" s="1308"/>
      <c r="AIB1034" s="1308"/>
      <c r="AIC1034" s="1308"/>
      <c r="AID1034" s="1308"/>
      <c r="AIE1034" s="1308"/>
      <c r="AIF1034" s="1308"/>
      <c r="AIG1034" s="1308"/>
      <c r="AIH1034" s="1308"/>
      <c r="AII1034" s="1308"/>
      <c r="AIJ1034" s="1308"/>
      <c r="AIK1034" s="1308"/>
      <c r="AIL1034" s="1308"/>
      <c r="AIM1034" s="1308"/>
      <c r="AIN1034" s="1308"/>
      <c r="AIO1034" s="1308"/>
      <c r="AIP1034" s="1308"/>
      <c r="AIQ1034" s="1308"/>
      <c r="AIR1034" s="1308"/>
      <c r="AIS1034" s="1308"/>
      <c r="AIT1034" s="1308"/>
      <c r="AIU1034" s="1308"/>
      <c r="AIV1034" s="1308"/>
      <c r="AIW1034" s="1308"/>
      <c r="AIX1034" s="1308"/>
      <c r="AIY1034" s="1308"/>
      <c r="AIZ1034" s="1308"/>
      <c r="AJA1034" s="1308"/>
      <c r="AJB1034" s="1308"/>
      <c r="AJC1034" s="1308"/>
      <c r="AJD1034" s="1308"/>
      <c r="AJE1034" s="1308"/>
      <c r="AJF1034" s="1308"/>
      <c r="AJG1034" s="1308"/>
      <c r="AJH1034" s="1308"/>
      <c r="AJI1034" s="1308"/>
      <c r="AJJ1034" s="1308"/>
      <c r="AJK1034" s="1308"/>
      <c r="AJL1034" s="1308"/>
      <c r="AJM1034" s="1308"/>
      <c r="AJN1034" s="1308"/>
      <c r="AJO1034" s="1308"/>
      <c r="AJP1034" s="1308"/>
      <c r="AJQ1034" s="1308"/>
      <c r="AJR1034" s="1308"/>
      <c r="AJS1034" s="1308"/>
      <c r="AJT1034" s="1308"/>
      <c r="AJU1034" s="1308"/>
      <c r="AJV1034" s="1308"/>
      <c r="AJW1034" s="1308"/>
      <c r="AJX1034" s="1308"/>
      <c r="AJY1034" s="1308"/>
      <c r="AJZ1034" s="1308"/>
      <c r="AKA1034" s="1308"/>
      <c r="AKB1034" s="1308"/>
      <c r="AKC1034" s="1308"/>
      <c r="AKD1034" s="1308"/>
      <c r="AKE1034" s="1308"/>
      <c r="AKF1034" s="1308"/>
      <c r="AKG1034" s="1308"/>
      <c r="AKH1034" s="1308"/>
      <c r="AKI1034" s="1308"/>
      <c r="AKJ1034" s="1308"/>
      <c r="AKK1034" s="1308"/>
      <c r="AKL1034" s="1308"/>
      <c r="AKM1034" s="1308"/>
      <c r="AKN1034" s="1308"/>
      <c r="AKO1034" s="1308"/>
      <c r="AKP1034" s="1308"/>
      <c r="AKQ1034" s="1308"/>
      <c r="AKR1034" s="1308"/>
      <c r="AKS1034" s="1308"/>
      <c r="AKT1034" s="1308"/>
      <c r="AKU1034" s="1308"/>
      <c r="AKV1034" s="1308"/>
      <c r="AKW1034" s="1308"/>
      <c r="AKX1034" s="1308"/>
      <c r="AKY1034" s="1308"/>
      <c r="AKZ1034" s="1308"/>
      <c r="ALA1034" s="1308"/>
      <c r="ALB1034" s="1308"/>
      <c r="ALC1034" s="1308"/>
      <c r="ALD1034" s="1308"/>
      <c r="ALE1034" s="1308"/>
      <c r="ALF1034" s="1308"/>
      <c r="ALG1034" s="1308"/>
      <c r="ALH1034" s="1308"/>
      <c r="ALI1034" s="1308"/>
      <c r="ALJ1034" s="1308"/>
      <c r="ALK1034" s="1308"/>
      <c r="ALL1034" s="1308"/>
      <c r="ALM1034" s="1308"/>
      <c r="ALN1034" s="1308"/>
      <c r="ALO1034" s="1308"/>
      <c r="ALP1034" s="1308"/>
      <c r="ALQ1034" s="1308"/>
      <c r="ALR1034" s="1308"/>
      <c r="ALS1034" s="1308"/>
      <c r="ALT1034" s="1308"/>
      <c r="ALU1034" s="1308"/>
      <c r="ALV1034" s="1308"/>
      <c r="ALW1034" s="1308"/>
      <c r="ALX1034" s="1308"/>
      <c r="ALY1034" s="1308"/>
      <c r="ALZ1034" s="1308"/>
      <c r="AMA1034" s="1308"/>
      <c r="AMB1034" s="1308"/>
      <c r="AMC1034" s="1308"/>
      <c r="AMD1034" s="1308"/>
      <c r="AME1034" s="1308"/>
      <c r="AMF1034" s="1308"/>
      <c r="AMG1034" s="1308"/>
      <c r="AMH1034" s="1308"/>
      <c r="AMI1034" s="1308"/>
      <c r="AMJ1034" s="1308"/>
      <c r="AMK1034" s="1308"/>
      <c r="AML1034" s="1308"/>
      <c r="AMM1034" s="1308"/>
      <c r="AMN1034" s="1308"/>
      <c r="AMO1034" s="1308"/>
      <c r="AMP1034" s="1308"/>
      <c r="AMQ1034" s="1308"/>
      <c r="AMR1034" s="1308"/>
      <c r="AMS1034" s="1308"/>
      <c r="AMT1034" s="1308"/>
      <c r="AMU1034" s="1308"/>
      <c r="AMV1034" s="1308"/>
      <c r="AMW1034" s="1308"/>
      <c r="AMX1034" s="1308"/>
      <c r="AMY1034" s="1308"/>
      <c r="AMZ1034" s="1308"/>
      <c r="ANA1034" s="1308"/>
      <c r="ANB1034" s="1308"/>
      <c r="ANC1034" s="1308"/>
      <c r="AND1034" s="1308"/>
      <c r="ANE1034" s="1308"/>
      <c r="ANF1034" s="1308"/>
      <c r="ANG1034" s="1308"/>
      <c r="ANH1034" s="1308"/>
      <c r="ANI1034" s="1308"/>
      <c r="ANJ1034" s="1308"/>
      <c r="ANK1034" s="1308"/>
      <c r="ANL1034" s="1308"/>
      <c r="ANM1034" s="1308"/>
      <c r="ANN1034" s="1308"/>
      <c r="ANO1034" s="1308"/>
      <c r="ANP1034" s="1308"/>
      <c r="ANQ1034" s="1308"/>
      <c r="ANR1034" s="1308"/>
      <c r="ANS1034" s="1308"/>
      <c r="ANT1034" s="1308"/>
      <c r="ANU1034" s="1308"/>
      <c r="ANV1034" s="1308"/>
      <c r="ANW1034" s="1308"/>
      <c r="ANX1034" s="1308"/>
      <c r="ANY1034" s="1308"/>
      <c r="ANZ1034" s="1308"/>
      <c r="AOA1034" s="1308"/>
      <c r="AOB1034" s="1308"/>
      <c r="AOC1034" s="1308"/>
      <c r="AOD1034" s="1308"/>
      <c r="AOE1034" s="1308"/>
      <c r="AOF1034" s="1308"/>
      <c r="AOG1034" s="1308"/>
      <c r="AOH1034" s="1308"/>
      <c r="AOI1034" s="1308"/>
      <c r="AOJ1034" s="1308"/>
      <c r="AOK1034" s="1308"/>
      <c r="AOL1034" s="1308"/>
      <c r="AOM1034" s="1308"/>
      <c r="AON1034" s="1308"/>
      <c r="AOO1034" s="1308"/>
      <c r="AOP1034" s="1308"/>
      <c r="AOQ1034" s="1308"/>
      <c r="AOR1034" s="1308"/>
      <c r="AOS1034" s="1308"/>
      <c r="AOT1034" s="1308"/>
      <c r="AOU1034" s="1308"/>
      <c r="AOV1034" s="1308"/>
      <c r="AOW1034" s="1308"/>
      <c r="AOX1034" s="1308"/>
      <c r="AOY1034" s="1308"/>
      <c r="AOZ1034" s="1308"/>
      <c r="APA1034" s="1308"/>
      <c r="APB1034" s="1308"/>
      <c r="APC1034" s="1308"/>
      <c r="APD1034" s="1308"/>
      <c r="APE1034" s="1308"/>
      <c r="APF1034" s="1308"/>
      <c r="APG1034" s="1308"/>
      <c r="APH1034" s="1308"/>
      <c r="API1034" s="1308"/>
      <c r="APJ1034" s="1308"/>
      <c r="APK1034" s="1308"/>
      <c r="APL1034" s="1308"/>
      <c r="APM1034" s="1308"/>
      <c r="APN1034" s="1308"/>
      <c r="APO1034" s="1308"/>
      <c r="APP1034" s="1308"/>
      <c r="APQ1034" s="1308"/>
      <c r="APR1034" s="1308"/>
      <c r="APS1034" s="1308"/>
      <c r="APT1034" s="1308"/>
      <c r="APU1034" s="1308"/>
      <c r="APV1034" s="1308"/>
      <c r="APW1034" s="1308"/>
      <c r="APX1034" s="1308"/>
      <c r="APY1034" s="1308"/>
      <c r="APZ1034" s="1308"/>
      <c r="AQA1034" s="1308"/>
      <c r="AQB1034" s="1308"/>
      <c r="AQC1034" s="1308"/>
      <c r="AQD1034" s="1308"/>
      <c r="AQE1034" s="1308"/>
      <c r="AQF1034" s="1308"/>
      <c r="AQG1034" s="1308"/>
      <c r="AQH1034" s="1308"/>
      <c r="AQI1034" s="1308"/>
      <c r="AQJ1034" s="1308"/>
      <c r="AQK1034" s="1308"/>
      <c r="AQL1034" s="1308"/>
      <c r="AQM1034" s="1308"/>
      <c r="AQN1034" s="1308"/>
      <c r="AQO1034" s="1308"/>
      <c r="AQP1034" s="1308"/>
      <c r="AQQ1034" s="1308"/>
      <c r="AQR1034" s="1308"/>
      <c r="AQS1034" s="1308"/>
      <c r="AQT1034" s="1308"/>
      <c r="AQU1034" s="1308"/>
      <c r="AQV1034" s="1308"/>
      <c r="AQW1034" s="1308"/>
      <c r="AQX1034" s="1308"/>
      <c r="AQY1034" s="1308"/>
      <c r="AQZ1034" s="1308"/>
      <c r="ARA1034" s="1308"/>
      <c r="ARB1034" s="1308"/>
      <c r="ARC1034" s="1308"/>
      <c r="ARD1034" s="1308"/>
      <c r="ARE1034" s="1308"/>
      <c r="ARF1034" s="1308"/>
      <c r="ARG1034" s="1308"/>
      <c r="ARH1034" s="1308"/>
      <c r="ARI1034" s="1308"/>
      <c r="ARJ1034" s="1308"/>
      <c r="ARK1034" s="1308"/>
      <c r="ARL1034" s="1308"/>
      <c r="ARM1034" s="1308"/>
      <c r="ARN1034" s="1308"/>
      <c r="ARO1034" s="1308"/>
      <c r="ARP1034" s="1308"/>
      <c r="ARQ1034" s="1308"/>
      <c r="ARR1034" s="1308"/>
      <c r="ARS1034" s="1308"/>
      <c r="ART1034" s="1308"/>
      <c r="ARU1034" s="1308"/>
      <c r="ARV1034" s="1308"/>
      <c r="ARW1034" s="1308"/>
      <c r="ARX1034" s="1308"/>
      <c r="ARY1034" s="1308"/>
      <c r="ARZ1034" s="1308"/>
      <c r="ASA1034" s="1308"/>
      <c r="ASB1034" s="1308"/>
      <c r="ASC1034" s="1308"/>
      <c r="ASD1034" s="1308"/>
      <c r="ASE1034" s="1308"/>
      <c r="ASF1034" s="1308"/>
      <c r="ASG1034" s="1308"/>
      <c r="ASH1034" s="1308"/>
      <c r="ASI1034" s="1308"/>
      <c r="ASJ1034" s="1308"/>
      <c r="ASK1034" s="1308"/>
      <c r="ASL1034" s="1308"/>
      <c r="ASM1034" s="1308"/>
      <c r="ASN1034" s="1308"/>
      <c r="ASO1034" s="1308"/>
      <c r="ASP1034" s="1308"/>
      <c r="ASQ1034" s="1308"/>
      <c r="ASR1034" s="1308"/>
      <c r="ASS1034" s="1308"/>
      <c r="AST1034" s="1308"/>
      <c r="ASU1034" s="1308"/>
      <c r="ASV1034" s="1308"/>
      <c r="ASW1034" s="1308"/>
      <c r="ASX1034" s="1308"/>
      <c r="ASY1034" s="1308"/>
      <c r="ASZ1034" s="1308"/>
      <c r="ATA1034" s="1308"/>
      <c r="ATB1034" s="1308"/>
      <c r="ATC1034" s="1308"/>
      <c r="ATD1034" s="1308"/>
      <c r="ATE1034" s="1308"/>
      <c r="ATF1034" s="1308"/>
      <c r="ATG1034" s="1308"/>
      <c r="ATH1034" s="1308"/>
      <c r="ATI1034" s="1308"/>
      <c r="ATJ1034" s="1308"/>
      <c r="ATK1034" s="1308"/>
      <c r="ATL1034" s="1308"/>
      <c r="ATM1034" s="1308"/>
      <c r="ATN1034" s="1308"/>
      <c r="ATO1034" s="1308"/>
      <c r="ATP1034" s="1308"/>
      <c r="ATQ1034" s="1308"/>
      <c r="ATR1034" s="1308"/>
      <c r="ATS1034" s="1308"/>
      <c r="ATT1034" s="1308"/>
      <c r="ATU1034" s="1308"/>
      <c r="ATV1034" s="1308"/>
      <c r="ATW1034" s="1308"/>
      <c r="ATX1034" s="1308"/>
      <c r="ATY1034" s="1308"/>
      <c r="ATZ1034" s="1308"/>
      <c r="AUA1034" s="1308"/>
      <c r="AUB1034" s="1308"/>
      <c r="AUC1034" s="1308"/>
      <c r="AUD1034" s="1308"/>
      <c r="AUE1034" s="1308"/>
      <c r="AUF1034" s="1308"/>
      <c r="AUG1034" s="1308"/>
      <c r="AUH1034" s="1308"/>
      <c r="AUI1034" s="1308"/>
      <c r="AUJ1034" s="1308"/>
      <c r="AUK1034" s="1308"/>
      <c r="AUL1034" s="1308"/>
      <c r="AUM1034" s="1308"/>
      <c r="AUN1034" s="1308"/>
      <c r="AUO1034" s="1308"/>
      <c r="AUP1034" s="1308"/>
      <c r="AUQ1034" s="1308"/>
      <c r="AUR1034" s="1308"/>
      <c r="AUS1034" s="1308"/>
      <c r="AUT1034" s="1308"/>
      <c r="AUU1034" s="1308"/>
      <c r="AUV1034" s="1308"/>
      <c r="AUW1034" s="1308"/>
      <c r="AUX1034" s="1308"/>
      <c r="AUY1034" s="1308"/>
      <c r="AUZ1034" s="1308"/>
      <c r="AVA1034" s="1308"/>
      <c r="AVB1034" s="1308"/>
      <c r="AVC1034" s="1308"/>
      <c r="AVD1034" s="1308"/>
      <c r="AVE1034" s="1308"/>
      <c r="AVF1034" s="1308"/>
      <c r="AVG1034" s="1308"/>
      <c r="AVH1034" s="1308"/>
      <c r="AVI1034" s="1308"/>
      <c r="AVJ1034" s="1308"/>
      <c r="AVK1034" s="1308"/>
      <c r="AVL1034" s="1308"/>
      <c r="AVM1034" s="1308"/>
      <c r="AVN1034" s="1308"/>
      <c r="AVO1034" s="1308"/>
      <c r="AVP1034" s="1308"/>
      <c r="AVQ1034" s="1308"/>
      <c r="AVR1034" s="1308"/>
      <c r="AVS1034" s="1308"/>
      <c r="AVT1034" s="1308"/>
      <c r="AVU1034" s="1308"/>
      <c r="AVV1034" s="1308"/>
      <c r="AVW1034" s="1308"/>
      <c r="AVX1034" s="1308"/>
      <c r="AVY1034" s="1308"/>
      <c r="AVZ1034" s="1308"/>
      <c r="AWA1034" s="1308"/>
      <c r="AWB1034" s="1308"/>
      <c r="AWC1034" s="1308"/>
      <c r="AWD1034" s="1308"/>
      <c r="AWE1034" s="1308"/>
      <c r="AWF1034" s="1308"/>
      <c r="AWG1034" s="1308"/>
      <c r="AWH1034" s="1308"/>
      <c r="AWI1034" s="1308"/>
      <c r="AWJ1034" s="1308"/>
      <c r="AWK1034" s="1308"/>
      <c r="AWL1034" s="1308"/>
      <c r="AWM1034" s="1308"/>
      <c r="AWN1034" s="1308"/>
      <c r="AWO1034" s="1308"/>
      <c r="AWP1034" s="1308"/>
      <c r="AWQ1034" s="1308"/>
      <c r="AWR1034" s="1308"/>
      <c r="AWS1034" s="1308"/>
      <c r="AWT1034" s="1308"/>
      <c r="AWU1034" s="1308"/>
      <c r="AWV1034" s="1308"/>
      <c r="AWW1034" s="1308"/>
      <c r="AWX1034" s="1308"/>
      <c r="AWY1034" s="1308"/>
      <c r="AWZ1034" s="1308"/>
      <c r="AXA1034" s="1308"/>
      <c r="AXB1034" s="1308"/>
      <c r="AXC1034" s="1308"/>
      <c r="AXD1034" s="1308"/>
      <c r="AXE1034" s="1308"/>
      <c r="AXF1034" s="1308"/>
      <c r="AXG1034" s="1308"/>
      <c r="AXH1034" s="1308"/>
      <c r="AXI1034" s="1308"/>
      <c r="AXJ1034" s="1308"/>
      <c r="AXK1034" s="1308"/>
      <c r="AXL1034" s="1308"/>
      <c r="AXM1034" s="1308"/>
      <c r="AXN1034" s="1308"/>
      <c r="AXO1034" s="1308"/>
      <c r="AXP1034" s="1308"/>
      <c r="AXQ1034" s="1308"/>
      <c r="AXR1034" s="1308"/>
      <c r="AXS1034" s="1308"/>
      <c r="AXT1034" s="1308"/>
      <c r="AXU1034" s="1308"/>
      <c r="AXV1034" s="1308"/>
      <c r="AXW1034" s="1308"/>
      <c r="AXX1034" s="1308"/>
      <c r="AXY1034" s="1308"/>
      <c r="AXZ1034" s="1308"/>
      <c r="AYA1034" s="1308"/>
      <c r="AYB1034" s="1308"/>
      <c r="AYC1034" s="1308"/>
      <c r="AYD1034" s="1308"/>
      <c r="AYE1034" s="1308"/>
      <c r="AYF1034" s="1308"/>
      <c r="AYG1034" s="1308"/>
      <c r="AYH1034" s="1308"/>
      <c r="AYI1034" s="1308"/>
      <c r="AYJ1034" s="1308"/>
      <c r="AYK1034" s="1308"/>
      <c r="AYL1034" s="1308"/>
      <c r="AYM1034" s="1308"/>
      <c r="AYN1034" s="1308"/>
      <c r="AYO1034" s="1308"/>
      <c r="AYP1034" s="1308"/>
      <c r="AYQ1034" s="1308"/>
      <c r="AYR1034" s="1308"/>
      <c r="AYS1034" s="1308"/>
      <c r="AYT1034" s="1308"/>
      <c r="AYU1034" s="1308"/>
      <c r="AYV1034" s="1308"/>
      <c r="AYW1034" s="1308"/>
      <c r="AYX1034" s="1308"/>
      <c r="AYY1034" s="1308"/>
      <c r="AYZ1034" s="1308"/>
      <c r="AZA1034" s="1308"/>
      <c r="AZB1034" s="1308"/>
      <c r="AZC1034" s="1308"/>
      <c r="AZD1034" s="1308"/>
      <c r="AZE1034" s="1308"/>
      <c r="AZF1034" s="1308"/>
      <c r="AZG1034" s="1308"/>
      <c r="AZH1034" s="1308"/>
      <c r="AZI1034" s="1308"/>
      <c r="AZJ1034" s="1308"/>
      <c r="AZK1034" s="1308"/>
      <c r="AZL1034" s="1308"/>
      <c r="AZM1034" s="1308"/>
      <c r="AZN1034" s="1308"/>
      <c r="AZO1034" s="1308"/>
      <c r="AZP1034" s="1308"/>
      <c r="AZQ1034" s="1308"/>
      <c r="AZR1034" s="1308"/>
      <c r="AZS1034" s="1308"/>
      <c r="AZT1034" s="1308"/>
      <c r="AZU1034" s="1308"/>
      <c r="AZV1034" s="1308"/>
      <c r="AZW1034" s="1308"/>
      <c r="AZX1034" s="1308"/>
      <c r="AZY1034" s="1308"/>
      <c r="AZZ1034" s="1308"/>
      <c r="BAA1034" s="1308"/>
      <c r="BAB1034" s="1308"/>
      <c r="BAC1034" s="1308"/>
      <c r="BAD1034" s="1308"/>
      <c r="BAE1034" s="1308"/>
      <c r="BAF1034" s="1308"/>
      <c r="BAG1034" s="1308"/>
      <c r="BAH1034" s="1308"/>
      <c r="BAI1034" s="1308"/>
      <c r="BAJ1034" s="1308"/>
      <c r="BAK1034" s="1308"/>
      <c r="BAL1034" s="1308"/>
      <c r="BAM1034" s="1308"/>
      <c r="BAN1034" s="1308"/>
      <c r="BAO1034" s="1308"/>
      <c r="BAP1034" s="1308"/>
      <c r="BAQ1034" s="1308"/>
      <c r="BAR1034" s="1308"/>
      <c r="BAS1034" s="1308"/>
      <c r="BAT1034" s="1308"/>
      <c r="BAU1034" s="1308"/>
      <c r="BAV1034" s="1308"/>
      <c r="BAW1034" s="1308"/>
      <c r="BAX1034" s="1308"/>
      <c r="BAY1034" s="1308"/>
      <c r="BAZ1034" s="1308"/>
      <c r="BBA1034" s="1308"/>
      <c r="BBB1034" s="1308"/>
      <c r="BBC1034" s="1308"/>
      <c r="BBD1034" s="1308"/>
      <c r="BBE1034" s="1308"/>
      <c r="BBF1034" s="1308"/>
      <c r="BBG1034" s="1308"/>
      <c r="BBH1034" s="1308"/>
      <c r="BBI1034" s="1308"/>
      <c r="BBJ1034" s="1308"/>
      <c r="BBK1034" s="1308"/>
      <c r="BBL1034" s="1308"/>
      <c r="BBM1034" s="1308"/>
      <c r="BBN1034" s="1308"/>
      <c r="BBO1034" s="1308"/>
      <c r="BBP1034" s="1308"/>
      <c r="BBQ1034" s="1308"/>
      <c r="BBR1034" s="1308"/>
      <c r="BBS1034" s="1308"/>
      <c r="BBT1034" s="1308"/>
      <c r="BBU1034" s="1308"/>
      <c r="BBV1034" s="1308"/>
      <c r="BBW1034" s="1308"/>
      <c r="BBX1034" s="1308"/>
      <c r="BBY1034" s="1308"/>
      <c r="BBZ1034" s="1308"/>
      <c r="BCA1034" s="1308"/>
      <c r="BCB1034" s="1308"/>
      <c r="BCC1034" s="1308"/>
      <c r="BCD1034" s="1308"/>
      <c r="BCE1034" s="1308"/>
      <c r="BCF1034" s="1308"/>
      <c r="BCG1034" s="1308"/>
      <c r="BCH1034" s="1308"/>
      <c r="BCI1034" s="1308"/>
      <c r="BCJ1034" s="1308"/>
      <c r="BCK1034" s="1308"/>
      <c r="BCL1034" s="1308"/>
      <c r="BCM1034" s="1308"/>
      <c r="BCN1034" s="1308"/>
      <c r="BCO1034" s="1308"/>
      <c r="BCP1034" s="1308"/>
      <c r="BCQ1034" s="1308"/>
      <c r="BCR1034" s="1308"/>
      <c r="BCS1034" s="1308"/>
      <c r="BCT1034" s="1308"/>
      <c r="BCU1034" s="1308"/>
      <c r="BCV1034" s="1308"/>
      <c r="BCW1034" s="1308"/>
      <c r="BCX1034" s="1308"/>
      <c r="BCY1034" s="1308"/>
      <c r="BCZ1034" s="1308"/>
      <c r="BDA1034" s="1308"/>
      <c r="BDB1034" s="1308"/>
      <c r="BDC1034" s="1308"/>
      <c r="BDD1034" s="1308"/>
      <c r="BDE1034" s="1308"/>
      <c r="BDF1034" s="1308"/>
      <c r="BDG1034" s="1308"/>
      <c r="BDH1034" s="1308"/>
      <c r="BDI1034" s="1308"/>
      <c r="BDJ1034" s="1308"/>
      <c r="BDK1034" s="1308"/>
      <c r="BDL1034" s="1308"/>
      <c r="BDM1034" s="1308"/>
      <c r="BDN1034" s="1308"/>
      <c r="BDO1034" s="1308"/>
      <c r="BDP1034" s="1308"/>
      <c r="BDQ1034" s="1308"/>
      <c r="BDR1034" s="1308"/>
      <c r="BDS1034" s="1308"/>
      <c r="BDT1034" s="1308"/>
      <c r="BDU1034" s="1308"/>
      <c r="BDV1034" s="1308"/>
      <c r="BDW1034" s="1308"/>
      <c r="BDX1034" s="1308"/>
      <c r="BDY1034" s="1308"/>
      <c r="BDZ1034" s="1308"/>
      <c r="BEA1034" s="1308"/>
      <c r="BEB1034" s="1308"/>
      <c r="BEC1034" s="1308"/>
      <c r="BED1034" s="1308"/>
      <c r="BEE1034" s="1308"/>
      <c r="BEF1034" s="1308"/>
      <c r="BEG1034" s="1308"/>
      <c r="BEH1034" s="1308"/>
      <c r="BEI1034" s="1308"/>
      <c r="BEJ1034" s="1308"/>
      <c r="BEK1034" s="1308"/>
      <c r="BEL1034" s="1308"/>
      <c r="BEM1034" s="1308"/>
      <c r="BEN1034" s="1308"/>
      <c r="BEO1034" s="1308"/>
      <c r="BEP1034" s="1308"/>
      <c r="BEQ1034" s="1308"/>
      <c r="BER1034" s="1308"/>
      <c r="BES1034" s="1308"/>
      <c r="BET1034" s="1308"/>
      <c r="BEU1034" s="1308"/>
      <c r="BEV1034" s="1308"/>
      <c r="BEW1034" s="1308"/>
      <c r="BEX1034" s="1308"/>
      <c r="BEY1034" s="1308"/>
      <c r="BEZ1034" s="1308"/>
      <c r="BFA1034" s="1308"/>
      <c r="BFB1034" s="1308"/>
      <c r="BFC1034" s="1308"/>
      <c r="BFD1034" s="1308"/>
      <c r="BFE1034" s="1308"/>
      <c r="BFF1034" s="1308"/>
      <c r="BFG1034" s="1308"/>
      <c r="BFH1034" s="1308"/>
      <c r="BFI1034" s="1308"/>
      <c r="BFJ1034" s="1308"/>
      <c r="BFK1034" s="1308"/>
      <c r="BFL1034" s="1308"/>
      <c r="BFM1034" s="1308"/>
      <c r="BFN1034" s="1308"/>
      <c r="BFO1034" s="1308"/>
      <c r="BFP1034" s="1308"/>
      <c r="BFQ1034" s="1308"/>
      <c r="BFR1034" s="1308"/>
      <c r="BFS1034" s="1308"/>
      <c r="BFT1034" s="1308"/>
      <c r="BFU1034" s="1308"/>
      <c r="BFV1034" s="1308"/>
      <c r="BFW1034" s="1308"/>
      <c r="BFX1034" s="1308"/>
      <c r="BFY1034" s="1308"/>
      <c r="BFZ1034" s="1308"/>
      <c r="BGA1034" s="1308"/>
      <c r="BGB1034" s="1308"/>
      <c r="BGC1034" s="1308"/>
      <c r="BGD1034" s="1308"/>
      <c r="BGE1034" s="1308"/>
      <c r="BGF1034" s="1308"/>
      <c r="BGG1034" s="1308"/>
      <c r="BGH1034" s="1308"/>
      <c r="BGI1034" s="1308"/>
      <c r="BGJ1034" s="1308"/>
      <c r="BGK1034" s="1308"/>
      <c r="BGL1034" s="1308"/>
      <c r="BGM1034" s="1308"/>
      <c r="BGN1034" s="1308"/>
      <c r="BGO1034" s="1308"/>
      <c r="BGP1034" s="1308"/>
      <c r="BGQ1034" s="1308"/>
      <c r="BGR1034" s="1308"/>
      <c r="BGS1034" s="1308"/>
      <c r="BGT1034" s="1308"/>
      <c r="BGU1034" s="1308"/>
      <c r="BGV1034" s="1308"/>
      <c r="BGW1034" s="1308"/>
      <c r="BGX1034" s="1308"/>
      <c r="BGY1034" s="1308"/>
      <c r="BGZ1034" s="1308"/>
      <c r="BHA1034" s="1308"/>
      <c r="BHB1034" s="1308"/>
      <c r="BHC1034" s="1308"/>
      <c r="BHD1034" s="1308"/>
      <c r="BHE1034" s="1308"/>
      <c r="BHF1034" s="1308"/>
      <c r="BHG1034" s="1308"/>
      <c r="BHH1034" s="1308"/>
      <c r="BHI1034" s="1308"/>
      <c r="BHJ1034" s="1308"/>
      <c r="BHK1034" s="1308"/>
      <c r="BHL1034" s="1308"/>
      <c r="BHM1034" s="1308"/>
      <c r="BHN1034" s="1308"/>
      <c r="BHO1034" s="1308"/>
      <c r="BHP1034" s="1308"/>
      <c r="BHQ1034" s="1308"/>
      <c r="BHR1034" s="1308"/>
      <c r="BHS1034" s="1308"/>
      <c r="BHT1034" s="1308"/>
      <c r="BHU1034" s="1308"/>
      <c r="BHV1034" s="1308"/>
      <c r="BHW1034" s="1308"/>
      <c r="BHX1034" s="1308"/>
      <c r="BHY1034" s="1308"/>
      <c r="BHZ1034" s="1308"/>
      <c r="BIA1034" s="1308"/>
      <c r="BIB1034" s="1308"/>
      <c r="BIC1034" s="1308"/>
      <c r="BID1034" s="1308"/>
      <c r="BIE1034" s="1308"/>
      <c r="BIF1034" s="1308"/>
      <c r="BIG1034" s="1308"/>
      <c r="BIH1034" s="1308"/>
      <c r="BII1034" s="1308"/>
      <c r="BIJ1034" s="1308"/>
      <c r="BIK1034" s="1308"/>
      <c r="BIL1034" s="1308"/>
      <c r="BIM1034" s="1308"/>
      <c r="BIN1034" s="1308"/>
      <c r="BIO1034" s="1308"/>
      <c r="BIP1034" s="1308"/>
      <c r="BIQ1034" s="1308"/>
      <c r="BIR1034" s="1308"/>
      <c r="BIS1034" s="1308"/>
      <c r="BIT1034" s="1308"/>
      <c r="BIU1034" s="1308"/>
      <c r="BIV1034" s="1308"/>
      <c r="BIW1034" s="1308"/>
      <c r="BIX1034" s="1308"/>
      <c r="BIY1034" s="1308"/>
      <c r="BIZ1034" s="1308"/>
      <c r="BJA1034" s="1308"/>
      <c r="BJB1034" s="1308"/>
      <c r="BJC1034" s="1308"/>
      <c r="BJD1034" s="1308"/>
      <c r="BJE1034" s="1308"/>
      <c r="BJF1034" s="1308"/>
      <c r="BJG1034" s="1308"/>
      <c r="BJH1034" s="1308"/>
      <c r="BJI1034" s="1308"/>
      <c r="BJJ1034" s="1308"/>
      <c r="BJK1034" s="1308"/>
      <c r="BJL1034" s="1308"/>
      <c r="BJM1034" s="1308"/>
      <c r="BJN1034" s="1308"/>
      <c r="BJO1034" s="1308"/>
      <c r="BJP1034" s="1308"/>
      <c r="BJQ1034" s="1308"/>
      <c r="BJR1034" s="1308"/>
      <c r="BJS1034" s="1308"/>
      <c r="BJT1034" s="1308"/>
      <c r="BJU1034" s="1308"/>
      <c r="BJV1034" s="1308"/>
      <c r="BJW1034" s="1308"/>
      <c r="BJX1034" s="1308"/>
      <c r="BJY1034" s="1308"/>
      <c r="BJZ1034" s="1308"/>
      <c r="BKA1034" s="1308"/>
      <c r="BKB1034" s="1308"/>
      <c r="BKC1034" s="1308"/>
      <c r="BKD1034" s="1308"/>
      <c r="BKE1034" s="1308"/>
      <c r="BKF1034" s="1308"/>
      <c r="BKG1034" s="1308"/>
      <c r="BKH1034" s="1308"/>
      <c r="BKI1034" s="1308"/>
      <c r="BKJ1034" s="1308"/>
      <c r="BKK1034" s="1308"/>
      <c r="BKL1034" s="1308"/>
      <c r="BKM1034" s="1308"/>
      <c r="BKN1034" s="1308"/>
      <c r="BKO1034" s="1308"/>
      <c r="BKP1034" s="1308"/>
      <c r="BKQ1034" s="1308"/>
      <c r="BKR1034" s="1308"/>
      <c r="BKS1034" s="1308"/>
      <c r="BKT1034" s="1308"/>
      <c r="BKU1034" s="1308"/>
      <c r="BKV1034" s="1308"/>
      <c r="BKW1034" s="1308"/>
      <c r="BKX1034" s="1308"/>
      <c r="BKY1034" s="1308"/>
      <c r="BKZ1034" s="1308"/>
      <c r="BLA1034" s="1308"/>
      <c r="BLB1034" s="1308"/>
      <c r="BLC1034" s="1308"/>
      <c r="BLD1034" s="1308"/>
      <c r="BLE1034" s="1308"/>
      <c r="BLF1034" s="1308"/>
      <c r="BLG1034" s="1308"/>
      <c r="BLH1034" s="1308"/>
      <c r="BLI1034" s="1308"/>
      <c r="BLJ1034" s="1308"/>
      <c r="BLK1034" s="1308"/>
      <c r="BLL1034" s="1308"/>
      <c r="BLM1034" s="1308"/>
      <c r="BLN1034" s="1308"/>
      <c r="BLO1034" s="1308"/>
      <c r="BLP1034" s="1308"/>
      <c r="BLQ1034" s="1308"/>
      <c r="BLR1034" s="1308"/>
      <c r="BLS1034" s="1308"/>
      <c r="BLT1034" s="1308"/>
      <c r="BLU1034" s="1308"/>
      <c r="BLV1034" s="1308"/>
      <c r="BLW1034" s="1308"/>
      <c r="BLX1034" s="1308"/>
      <c r="BLY1034" s="1308"/>
      <c r="BLZ1034" s="1308"/>
      <c r="BMA1034" s="1308"/>
      <c r="BMB1034" s="1308"/>
      <c r="BMC1034" s="1308"/>
      <c r="BMD1034" s="1308"/>
      <c r="BME1034" s="1308"/>
      <c r="BMF1034" s="1308"/>
      <c r="BMG1034" s="1308"/>
      <c r="BMH1034" s="1308"/>
      <c r="BMI1034" s="1308"/>
      <c r="BMJ1034" s="1308"/>
      <c r="BMK1034" s="1308"/>
      <c r="BML1034" s="1308"/>
      <c r="BMM1034" s="1308"/>
      <c r="BMN1034" s="1308"/>
      <c r="BMO1034" s="1308"/>
      <c r="BMP1034" s="1308"/>
      <c r="BMQ1034" s="1308"/>
      <c r="BMR1034" s="1308"/>
      <c r="BMS1034" s="1308"/>
      <c r="BMT1034" s="1308"/>
      <c r="BMU1034" s="1308"/>
      <c r="BMV1034" s="1308"/>
      <c r="BMW1034" s="1308"/>
      <c r="BMX1034" s="1308"/>
      <c r="BMY1034" s="1308"/>
      <c r="BMZ1034" s="1308"/>
      <c r="BNA1034" s="1308"/>
      <c r="BNB1034" s="1308"/>
      <c r="BNC1034" s="1308"/>
      <c r="BND1034" s="1308"/>
      <c r="BNE1034" s="1308"/>
      <c r="BNF1034" s="1308"/>
      <c r="BNG1034" s="1308"/>
      <c r="BNH1034" s="1308"/>
      <c r="BNI1034" s="1308"/>
      <c r="BNJ1034" s="1308"/>
      <c r="BNK1034" s="1308"/>
      <c r="BNL1034" s="1308"/>
      <c r="BNM1034" s="1308"/>
      <c r="BNN1034" s="1308"/>
      <c r="BNO1034" s="1308"/>
      <c r="BNP1034" s="1308"/>
      <c r="BNQ1034" s="1308"/>
      <c r="BNR1034" s="1308"/>
      <c r="BNS1034" s="1308"/>
      <c r="BNT1034" s="1308"/>
      <c r="BNU1034" s="1308"/>
      <c r="BNV1034" s="1308"/>
      <c r="BNW1034" s="1308"/>
      <c r="BNX1034" s="1308"/>
      <c r="BNY1034" s="1308"/>
      <c r="BNZ1034" s="1308"/>
      <c r="BOA1034" s="1308"/>
      <c r="BOB1034" s="1308"/>
      <c r="BOC1034" s="1308"/>
      <c r="BOD1034" s="1308"/>
      <c r="BOE1034" s="1308"/>
      <c r="BOF1034" s="1308"/>
      <c r="BOG1034" s="1308"/>
      <c r="BOH1034" s="1308"/>
      <c r="BOI1034" s="1308"/>
      <c r="BOJ1034" s="1308"/>
      <c r="BOK1034" s="1308"/>
      <c r="BOL1034" s="1308"/>
      <c r="BOM1034" s="1308"/>
      <c r="BON1034" s="1308"/>
      <c r="BOO1034" s="1308"/>
      <c r="BOP1034" s="1308"/>
      <c r="BOQ1034" s="1308"/>
      <c r="BOR1034" s="1308"/>
      <c r="BOS1034" s="1308"/>
      <c r="BOT1034" s="1308"/>
      <c r="BOU1034" s="1308"/>
      <c r="BOV1034" s="1308"/>
      <c r="BOW1034" s="1308"/>
      <c r="BOX1034" s="1308"/>
      <c r="BOY1034" s="1308"/>
      <c r="BOZ1034" s="1308"/>
      <c r="BPA1034" s="1308"/>
      <c r="BPB1034" s="1308"/>
      <c r="BPC1034" s="1308"/>
      <c r="BPD1034" s="1308"/>
      <c r="BPE1034" s="1308"/>
      <c r="BPF1034" s="1308"/>
      <c r="BPG1034" s="1308"/>
      <c r="BPH1034" s="1308"/>
      <c r="BPI1034" s="1308"/>
      <c r="BPJ1034" s="1308"/>
      <c r="BPK1034" s="1308"/>
      <c r="BPL1034" s="1308"/>
      <c r="BPM1034" s="1308"/>
      <c r="BPN1034" s="1308"/>
      <c r="BPO1034" s="1308"/>
      <c r="BPP1034" s="1308"/>
      <c r="BPQ1034" s="1308"/>
      <c r="BPR1034" s="1308"/>
      <c r="BPS1034" s="1308"/>
      <c r="BPT1034" s="1308"/>
      <c r="BPU1034" s="1308"/>
      <c r="BPV1034" s="1308"/>
      <c r="BPW1034" s="1308"/>
      <c r="BPX1034" s="1308"/>
      <c r="BPY1034" s="1308"/>
      <c r="BPZ1034" s="1308"/>
      <c r="BQA1034" s="1308"/>
      <c r="BQB1034" s="1308"/>
      <c r="BQC1034" s="1308"/>
      <c r="BQD1034" s="1308"/>
      <c r="BQE1034" s="1308"/>
      <c r="BQF1034" s="1308"/>
      <c r="BQG1034" s="1308"/>
      <c r="BQH1034" s="1308"/>
      <c r="BQI1034" s="1308"/>
      <c r="BQJ1034" s="1308"/>
      <c r="BQK1034" s="1308"/>
      <c r="BQL1034" s="1308"/>
      <c r="BQM1034" s="1308"/>
      <c r="BQN1034" s="1308"/>
      <c r="BQO1034" s="1308"/>
      <c r="BQP1034" s="1308"/>
      <c r="BQQ1034" s="1308"/>
      <c r="BQR1034" s="1308"/>
      <c r="BQS1034" s="1308"/>
      <c r="BQT1034" s="1308"/>
      <c r="BQU1034" s="1308"/>
      <c r="BQV1034" s="1308"/>
      <c r="BQW1034" s="1308"/>
      <c r="BQX1034" s="1308"/>
      <c r="BQY1034" s="1308"/>
      <c r="BQZ1034" s="1308"/>
      <c r="BRA1034" s="1308"/>
      <c r="BRB1034" s="1308"/>
      <c r="BRC1034" s="1308"/>
      <c r="BRD1034" s="1308"/>
      <c r="BRE1034" s="1308"/>
      <c r="BRF1034" s="1308"/>
      <c r="BRG1034" s="1308"/>
      <c r="BRH1034" s="1308"/>
      <c r="BRI1034" s="1308"/>
      <c r="BRJ1034" s="1308"/>
      <c r="BRK1034" s="1308"/>
      <c r="BRL1034" s="1308"/>
      <c r="BRM1034" s="1308"/>
      <c r="BRN1034" s="1308"/>
      <c r="BRO1034" s="1308"/>
      <c r="BRP1034" s="1308"/>
      <c r="BRQ1034" s="1308"/>
      <c r="BRR1034" s="1308"/>
      <c r="BRS1034" s="1308"/>
      <c r="BRT1034" s="1308"/>
      <c r="BRU1034" s="1308"/>
      <c r="BRV1034" s="1308"/>
      <c r="BRW1034" s="1308"/>
      <c r="BRX1034" s="1308"/>
      <c r="BRY1034" s="1308"/>
      <c r="BRZ1034" s="1308"/>
      <c r="BSA1034" s="1308"/>
      <c r="BSB1034" s="1308"/>
      <c r="BSC1034" s="1308"/>
      <c r="BSD1034" s="1308"/>
      <c r="BSE1034" s="1308"/>
      <c r="BSF1034" s="1308"/>
      <c r="BSG1034" s="1308"/>
      <c r="BSH1034" s="1308"/>
      <c r="BSI1034" s="1308"/>
      <c r="BSJ1034" s="1308"/>
      <c r="BSK1034" s="1308"/>
      <c r="BSL1034" s="1308"/>
      <c r="BSM1034" s="1308"/>
      <c r="BSN1034" s="1308"/>
      <c r="BSO1034" s="1308"/>
      <c r="BSP1034" s="1308"/>
      <c r="BSQ1034" s="1308"/>
      <c r="BSR1034" s="1308"/>
      <c r="BSS1034" s="1308"/>
      <c r="BST1034" s="1308"/>
      <c r="BSU1034" s="1308"/>
      <c r="BSV1034" s="1308"/>
      <c r="BSW1034" s="1308"/>
      <c r="BSX1034" s="1308"/>
      <c r="BSY1034" s="1308"/>
      <c r="BSZ1034" s="1308"/>
      <c r="BTA1034" s="1308"/>
      <c r="BTB1034" s="1308"/>
      <c r="BTC1034" s="1308"/>
      <c r="BTD1034" s="1308"/>
      <c r="BTE1034" s="1308"/>
      <c r="BTF1034" s="1308"/>
      <c r="BTG1034" s="1308"/>
      <c r="BTH1034" s="1308"/>
      <c r="BTI1034" s="1308"/>
      <c r="BTJ1034" s="1308"/>
      <c r="BTK1034" s="1308"/>
      <c r="BTL1034" s="1308"/>
      <c r="BTM1034" s="1308"/>
      <c r="BTN1034" s="1308"/>
      <c r="BTO1034" s="1308"/>
      <c r="BTP1034" s="1308"/>
      <c r="BTQ1034" s="1308"/>
      <c r="BTR1034" s="1308"/>
      <c r="BTS1034" s="1308"/>
      <c r="BTT1034" s="1308"/>
      <c r="BTU1034" s="1308"/>
      <c r="BTV1034" s="1308"/>
      <c r="BTW1034" s="1308"/>
      <c r="BTX1034" s="1308"/>
      <c r="BTY1034" s="1308"/>
      <c r="BTZ1034" s="1308"/>
      <c r="BUA1034" s="1308"/>
      <c r="BUB1034" s="1308"/>
      <c r="BUC1034" s="1308"/>
      <c r="BUD1034" s="1308"/>
      <c r="BUE1034" s="1308"/>
      <c r="BUF1034" s="1308"/>
      <c r="BUG1034" s="1308"/>
      <c r="BUH1034" s="1308"/>
      <c r="BUI1034" s="1308"/>
      <c r="BUJ1034" s="1308"/>
      <c r="BUK1034" s="1308"/>
      <c r="BUL1034" s="1308"/>
      <c r="BUM1034" s="1308"/>
      <c r="BUN1034" s="1308"/>
      <c r="BUO1034" s="1308"/>
      <c r="BUP1034" s="1308"/>
      <c r="BUQ1034" s="1308"/>
      <c r="BUR1034" s="1308"/>
      <c r="BUS1034" s="1308"/>
      <c r="BUT1034" s="1308"/>
      <c r="BUU1034" s="1308"/>
      <c r="BUV1034" s="1308"/>
      <c r="BUW1034" s="1308"/>
      <c r="BUX1034" s="1308"/>
      <c r="BUY1034" s="1308"/>
      <c r="BUZ1034" s="1308"/>
      <c r="BVA1034" s="1308"/>
      <c r="BVB1034" s="1308"/>
      <c r="BVC1034" s="1308"/>
      <c r="BVD1034" s="1308"/>
      <c r="BVE1034" s="1308"/>
      <c r="BVF1034" s="1308"/>
      <c r="BVG1034" s="1308"/>
      <c r="BVH1034" s="1308"/>
      <c r="BVI1034" s="1308"/>
      <c r="BVJ1034" s="1308"/>
      <c r="BVK1034" s="1308"/>
      <c r="BVL1034" s="1308"/>
      <c r="BVM1034" s="1308"/>
      <c r="BVN1034" s="1308"/>
      <c r="BVO1034" s="1308"/>
      <c r="BVP1034" s="1308"/>
      <c r="BVQ1034" s="1308"/>
      <c r="BVR1034" s="1308"/>
      <c r="BVS1034" s="1308"/>
      <c r="BVT1034" s="1308"/>
      <c r="BVU1034" s="1308"/>
      <c r="BVV1034" s="1308"/>
      <c r="BVW1034" s="1308"/>
      <c r="BVX1034" s="1308"/>
      <c r="BVY1034" s="1308"/>
      <c r="BVZ1034" s="1308"/>
      <c r="BWA1034" s="1308"/>
      <c r="BWB1034" s="1308"/>
      <c r="BWC1034" s="1308"/>
      <c r="BWD1034" s="1308"/>
      <c r="BWE1034" s="1308"/>
      <c r="BWF1034" s="1308"/>
      <c r="BWG1034" s="1308"/>
      <c r="BWH1034" s="1308"/>
      <c r="BWI1034" s="1308"/>
      <c r="BWJ1034" s="1308"/>
      <c r="BWK1034" s="1308"/>
      <c r="BWL1034" s="1308"/>
      <c r="BWM1034" s="1308"/>
      <c r="BWN1034" s="1308"/>
      <c r="BWO1034" s="1308"/>
      <c r="BWP1034" s="1308"/>
      <c r="BWQ1034" s="1308"/>
      <c r="BWR1034" s="1308"/>
      <c r="BWS1034" s="1308"/>
      <c r="BWT1034" s="1308"/>
      <c r="BWU1034" s="1308"/>
      <c r="BWV1034" s="1308"/>
      <c r="BWW1034" s="1308"/>
      <c r="BWX1034" s="1308"/>
      <c r="BWY1034" s="1308"/>
      <c r="BWZ1034" s="1308"/>
      <c r="BXA1034" s="1308"/>
      <c r="BXB1034" s="1308"/>
      <c r="BXC1034" s="1308"/>
      <c r="BXD1034" s="1308"/>
      <c r="BXE1034" s="1308"/>
      <c r="BXF1034" s="1308"/>
      <c r="BXG1034" s="1308"/>
      <c r="BXH1034" s="1308"/>
      <c r="BXI1034" s="1308"/>
      <c r="BXJ1034" s="1308"/>
      <c r="BXK1034" s="1308"/>
      <c r="BXL1034" s="1308"/>
      <c r="BXM1034" s="1308"/>
      <c r="BXN1034" s="1308"/>
      <c r="BXO1034" s="1308"/>
      <c r="BXP1034" s="1308"/>
      <c r="BXQ1034" s="1308"/>
      <c r="BXR1034" s="1308"/>
      <c r="BXS1034" s="1308"/>
      <c r="BXT1034" s="1308"/>
      <c r="BXU1034" s="1308"/>
      <c r="BXV1034" s="1308"/>
      <c r="BXW1034" s="1308"/>
      <c r="BXX1034" s="1308"/>
      <c r="BXY1034" s="1308"/>
      <c r="BXZ1034" s="1308"/>
      <c r="BYA1034" s="1308"/>
      <c r="BYB1034" s="1308"/>
      <c r="BYC1034" s="1308"/>
      <c r="BYD1034" s="1308"/>
      <c r="BYE1034" s="1308"/>
      <c r="BYF1034" s="1308"/>
      <c r="BYG1034" s="1308"/>
      <c r="BYH1034" s="1308"/>
      <c r="BYI1034" s="1308"/>
      <c r="BYJ1034" s="1308"/>
      <c r="BYK1034" s="1308"/>
      <c r="BYL1034" s="1308"/>
      <c r="BYM1034" s="1308"/>
      <c r="BYN1034" s="1308"/>
      <c r="BYO1034" s="1308"/>
      <c r="BYP1034" s="1308"/>
      <c r="BYQ1034" s="1308"/>
      <c r="BYR1034" s="1308"/>
      <c r="BYS1034" s="1308"/>
      <c r="BYT1034" s="1308"/>
      <c r="BYU1034" s="1308"/>
      <c r="BYV1034" s="1308"/>
      <c r="BYW1034" s="1308"/>
      <c r="BYX1034" s="1308"/>
      <c r="BYY1034" s="1308"/>
      <c r="BYZ1034" s="1308"/>
      <c r="BZA1034" s="1308"/>
      <c r="BZB1034" s="1308"/>
      <c r="BZC1034" s="1308"/>
      <c r="BZD1034" s="1308"/>
      <c r="BZE1034" s="1308"/>
      <c r="BZF1034" s="1308"/>
      <c r="BZG1034" s="1308"/>
      <c r="BZH1034" s="1308"/>
      <c r="BZI1034" s="1308"/>
      <c r="BZJ1034" s="1308"/>
      <c r="BZK1034" s="1308"/>
      <c r="BZL1034" s="1308"/>
      <c r="BZM1034" s="1308"/>
      <c r="BZN1034" s="1308"/>
      <c r="BZO1034" s="1308"/>
      <c r="BZP1034" s="1308"/>
      <c r="BZQ1034" s="1308"/>
      <c r="BZR1034" s="1308"/>
      <c r="BZS1034" s="1308"/>
      <c r="BZT1034" s="1308"/>
      <c r="BZU1034" s="1308"/>
      <c r="BZV1034" s="1308"/>
      <c r="BZW1034" s="1308"/>
      <c r="BZX1034" s="1308"/>
      <c r="BZY1034" s="1308"/>
      <c r="BZZ1034" s="1308"/>
      <c r="CAA1034" s="1308"/>
      <c r="CAB1034" s="1308"/>
      <c r="CAC1034" s="1308"/>
      <c r="CAD1034" s="1308"/>
      <c r="CAE1034" s="1308"/>
      <c r="CAF1034" s="1308"/>
      <c r="CAG1034" s="1308"/>
      <c r="CAH1034" s="1308"/>
      <c r="CAI1034" s="1308"/>
      <c r="CAJ1034" s="1308"/>
      <c r="CAK1034" s="1308"/>
      <c r="CAL1034" s="1308"/>
      <c r="CAM1034" s="1308"/>
      <c r="CAN1034" s="1308"/>
      <c r="CAO1034" s="1308"/>
      <c r="CAP1034" s="1308"/>
      <c r="CAQ1034" s="1308"/>
      <c r="CAR1034" s="1308"/>
      <c r="CAS1034" s="1308"/>
      <c r="CAT1034" s="1308"/>
      <c r="CAU1034" s="1308"/>
      <c r="CAV1034" s="1308"/>
      <c r="CAW1034" s="1308"/>
      <c r="CAX1034" s="1308"/>
      <c r="CAY1034" s="1308"/>
      <c r="CAZ1034" s="1308"/>
      <c r="CBA1034" s="1308"/>
      <c r="CBB1034" s="1308"/>
      <c r="CBC1034" s="1308"/>
      <c r="CBD1034" s="1308"/>
      <c r="CBE1034" s="1308"/>
      <c r="CBF1034" s="1308"/>
      <c r="CBG1034" s="1308"/>
      <c r="CBH1034" s="1308"/>
      <c r="CBI1034" s="1308"/>
      <c r="CBJ1034" s="1308"/>
      <c r="CBK1034" s="1308"/>
      <c r="CBL1034" s="1308"/>
      <c r="CBM1034" s="1308"/>
      <c r="CBN1034" s="1308"/>
      <c r="CBO1034" s="1308"/>
      <c r="CBP1034" s="1308"/>
      <c r="CBQ1034" s="1308"/>
      <c r="CBR1034" s="1308"/>
      <c r="CBS1034" s="1308"/>
      <c r="CBT1034" s="1308"/>
      <c r="CBU1034" s="1308"/>
      <c r="CBV1034" s="1308"/>
      <c r="CBW1034" s="1308"/>
      <c r="CBX1034" s="1308"/>
      <c r="CBY1034" s="1308"/>
      <c r="CBZ1034" s="1308"/>
      <c r="CCA1034" s="1308"/>
      <c r="CCB1034" s="1308"/>
      <c r="CCC1034" s="1308"/>
      <c r="CCD1034" s="1308"/>
      <c r="CCE1034" s="1308"/>
      <c r="CCF1034" s="1308"/>
      <c r="CCG1034" s="1308"/>
      <c r="CCH1034" s="1308"/>
      <c r="CCI1034" s="1308"/>
      <c r="CCJ1034" s="1308"/>
      <c r="CCK1034" s="1308"/>
      <c r="CCL1034" s="1308"/>
      <c r="CCM1034" s="1308"/>
      <c r="CCN1034" s="1308"/>
      <c r="CCO1034" s="1308"/>
      <c r="CCP1034" s="1308"/>
      <c r="CCQ1034" s="1308"/>
      <c r="CCR1034" s="1308"/>
      <c r="CCS1034" s="1308"/>
      <c r="CCT1034" s="1308"/>
      <c r="CCU1034" s="1308"/>
      <c r="CCV1034" s="1308"/>
      <c r="CCW1034" s="1308"/>
      <c r="CCX1034" s="1308"/>
      <c r="CCY1034" s="1308"/>
      <c r="CCZ1034" s="1308"/>
      <c r="CDA1034" s="1308"/>
      <c r="CDB1034" s="1308"/>
      <c r="CDC1034" s="1308"/>
      <c r="CDD1034" s="1308"/>
      <c r="CDE1034" s="1308"/>
      <c r="CDF1034" s="1308"/>
      <c r="CDG1034" s="1308"/>
      <c r="CDH1034" s="1308"/>
      <c r="CDI1034" s="1308"/>
      <c r="CDJ1034" s="1308"/>
      <c r="CDK1034" s="1308"/>
      <c r="CDL1034" s="1308"/>
      <c r="CDM1034" s="1308"/>
      <c r="CDN1034" s="1308"/>
      <c r="CDO1034" s="1308"/>
      <c r="CDP1034" s="1308"/>
      <c r="CDQ1034" s="1308"/>
      <c r="CDR1034" s="1308"/>
      <c r="CDS1034" s="1308"/>
      <c r="CDT1034" s="1308"/>
      <c r="CDU1034" s="1308"/>
      <c r="CDV1034" s="1308"/>
      <c r="CDW1034" s="1308"/>
      <c r="CDX1034" s="1308"/>
      <c r="CDY1034" s="1308"/>
      <c r="CDZ1034" s="1308"/>
      <c r="CEA1034" s="1308"/>
      <c r="CEB1034" s="1308"/>
      <c r="CEC1034" s="1308"/>
      <c r="CED1034" s="1308"/>
      <c r="CEE1034" s="1308"/>
      <c r="CEF1034" s="1308"/>
      <c r="CEG1034" s="1308"/>
      <c r="CEH1034" s="1308"/>
      <c r="CEI1034" s="1308"/>
      <c r="CEJ1034" s="1308"/>
      <c r="CEK1034" s="1308"/>
      <c r="CEL1034" s="1308"/>
      <c r="CEM1034" s="1308"/>
      <c r="CEN1034" s="1308"/>
      <c r="CEO1034" s="1308"/>
      <c r="CEP1034" s="1308"/>
      <c r="CEQ1034" s="1308"/>
      <c r="CER1034" s="1308"/>
      <c r="CES1034" s="1308"/>
      <c r="CET1034" s="1308"/>
      <c r="CEU1034" s="1308"/>
      <c r="CEV1034" s="1308"/>
      <c r="CEW1034" s="1308"/>
      <c r="CEX1034" s="1308"/>
      <c r="CEY1034" s="1308"/>
      <c r="CEZ1034" s="1308"/>
      <c r="CFA1034" s="1308"/>
      <c r="CFB1034" s="1308"/>
      <c r="CFC1034" s="1308"/>
      <c r="CFD1034" s="1308"/>
      <c r="CFE1034" s="1308"/>
      <c r="CFF1034" s="1308"/>
      <c r="CFG1034" s="1308"/>
      <c r="CFH1034" s="1308"/>
      <c r="CFI1034" s="1308"/>
      <c r="CFJ1034" s="1308"/>
      <c r="CFK1034" s="1308"/>
      <c r="CFL1034" s="1308"/>
      <c r="CFM1034" s="1308"/>
      <c r="CFN1034" s="1308"/>
      <c r="CFO1034" s="1308"/>
      <c r="CFP1034" s="1308"/>
      <c r="CFQ1034" s="1308"/>
      <c r="CFR1034" s="1308"/>
      <c r="CFS1034" s="1308"/>
      <c r="CFT1034" s="1308"/>
      <c r="CFU1034" s="1308"/>
      <c r="CFV1034" s="1308"/>
      <c r="CFW1034" s="1308"/>
      <c r="CFX1034" s="1308"/>
      <c r="CFY1034" s="1308"/>
      <c r="CFZ1034" s="1308"/>
      <c r="CGA1034" s="1308"/>
      <c r="CGB1034" s="1308"/>
      <c r="CGC1034" s="1308"/>
      <c r="CGD1034" s="1308"/>
      <c r="CGE1034" s="1308"/>
      <c r="CGF1034" s="1308"/>
      <c r="CGG1034" s="1308"/>
      <c r="CGH1034" s="1308"/>
      <c r="CGI1034" s="1308"/>
      <c r="CGJ1034" s="1308"/>
      <c r="CGK1034" s="1308"/>
      <c r="CGL1034" s="1308"/>
      <c r="CGM1034" s="1308"/>
      <c r="CGN1034" s="1308"/>
      <c r="CGO1034" s="1308"/>
      <c r="CGP1034" s="1308"/>
      <c r="CGQ1034" s="1308"/>
      <c r="CGR1034" s="1308"/>
      <c r="CGS1034" s="1308"/>
      <c r="CGT1034" s="1308"/>
      <c r="CGU1034" s="1308"/>
      <c r="CGV1034" s="1308"/>
      <c r="CGW1034" s="1308"/>
      <c r="CGX1034" s="1308"/>
      <c r="CGY1034" s="1308"/>
      <c r="CGZ1034" s="1308"/>
      <c r="CHA1034" s="1308"/>
      <c r="CHB1034" s="1308"/>
      <c r="CHC1034" s="1308"/>
      <c r="CHD1034" s="1308"/>
      <c r="CHE1034" s="1308"/>
      <c r="CHF1034" s="1308"/>
      <c r="CHG1034" s="1308"/>
      <c r="CHH1034" s="1308"/>
      <c r="CHI1034" s="1308"/>
      <c r="CHJ1034" s="1308"/>
      <c r="CHK1034" s="1308"/>
      <c r="CHL1034" s="1308"/>
      <c r="CHM1034" s="1308"/>
      <c r="CHN1034" s="1308"/>
      <c r="CHO1034" s="1308"/>
      <c r="CHP1034" s="1308"/>
      <c r="CHQ1034" s="1308"/>
      <c r="CHR1034" s="1308"/>
      <c r="CHS1034" s="1308"/>
      <c r="CHT1034" s="1308"/>
      <c r="CHU1034" s="1308"/>
      <c r="CHV1034" s="1308"/>
      <c r="CHW1034" s="1308"/>
      <c r="CHX1034" s="1308"/>
      <c r="CHY1034" s="1308"/>
      <c r="CHZ1034" s="1308"/>
      <c r="CIA1034" s="1308"/>
      <c r="CIB1034" s="1308"/>
      <c r="CIC1034" s="1308"/>
      <c r="CID1034" s="1308"/>
      <c r="CIE1034" s="1308"/>
      <c r="CIF1034" s="1308"/>
      <c r="CIG1034" s="1308"/>
      <c r="CIH1034" s="1308"/>
      <c r="CII1034" s="1308"/>
      <c r="CIJ1034" s="1308"/>
      <c r="CIK1034" s="1308"/>
      <c r="CIL1034" s="1308"/>
      <c r="CIM1034" s="1308"/>
      <c r="CIN1034" s="1308"/>
      <c r="CIO1034" s="1308"/>
      <c r="CIP1034" s="1308"/>
      <c r="CIQ1034" s="1308"/>
      <c r="CIR1034" s="1308"/>
      <c r="CIS1034" s="1308"/>
      <c r="CIT1034" s="1308"/>
      <c r="CIU1034" s="1308"/>
      <c r="CIV1034" s="1308"/>
      <c r="CIW1034" s="1308"/>
      <c r="CIX1034" s="1308"/>
      <c r="CIY1034" s="1308"/>
      <c r="CIZ1034" s="1308"/>
      <c r="CJA1034" s="1308"/>
      <c r="CJB1034" s="1308"/>
      <c r="CJC1034" s="1308"/>
      <c r="CJD1034" s="1308"/>
      <c r="CJE1034" s="1308"/>
      <c r="CJF1034" s="1308"/>
      <c r="CJG1034" s="1308"/>
      <c r="CJH1034" s="1308"/>
      <c r="CJI1034" s="1308"/>
      <c r="CJJ1034" s="1308"/>
      <c r="CJK1034" s="1308"/>
      <c r="CJL1034" s="1308"/>
      <c r="CJM1034" s="1308"/>
      <c r="CJN1034" s="1308"/>
      <c r="CJO1034" s="1308"/>
      <c r="CJP1034" s="1308"/>
      <c r="CJQ1034" s="1308"/>
      <c r="CJR1034" s="1308"/>
      <c r="CJS1034" s="1308"/>
      <c r="CJT1034" s="1308"/>
      <c r="CJU1034" s="1308"/>
      <c r="CJV1034" s="1308"/>
      <c r="CJW1034" s="1308"/>
      <c r="CJX1034" s="1308"/>
      <c r="CJY1034" s="1308"/>
      <c r="CJZ1034" s="1308"/>
      <c r="CKA1034" s="1308"/>
      <c r="CKB1034" s="1308"/>
      <c r="CKC1034" s="1308"/>
      <c r="CKD1034" s="1308"/>
      <c r="CKE1034" s="1308"/>
      <c r="CKF1034" s="1308"/>
      <c r="CKG1034" s="1308"/>
      <c r="CKH1034" s="1308"/>
      <c r="CKI1034" s="1308"/>
      <c r="CKJ1034" s="1308"/>
      <c r="CKK1034" s="1308"/>
      <c r="CKL1034" s="1308"/>
      <c r="CKM1034" s="1308"/>
      <c r="CKN1034" s="1308"/>
      <c r="CKO1034" s="1308"/>
      <c r="CKP1034" s="1308"/>
      <c r="CKQ1034" s="1308"/>
      <c r="CKR1034" s="1308"/>
      <c r="CKS1034" s="1308"/>
      <c r="CKT1034" s="1308"/>
      <c r="CKU1034" s="1308"/>
      <c r="CKV1034" s="1308"/>
      <c r="CKW1034" s="1308"/>
      <c r="CKX1034" s="1308"/>
      <c r="CKY1034" s="1308"/>
      <c r="CKZ1034" s="1308"/>
      <c r="CLA1034" s="1308"/>
      <c r="CLB1034" s="1308"/>
      <c r="CLC1034" s="1308"/>
      <c r="CLD1034" s="1308"/>
      <c r="CLE1034" s="1308"/>
      <c r="CLF1034" s="1308"/>
      <c r="CLG1034" s="1308"/>
      <c r="CLH1034" s="1308"/>
      <c r="CLI1034" s="1308"/>
      <c r="CLJ1034" s="1308"/>
      <c r="CLK1034" s="1308"/>
      <c r="CLL1034" s="1308"/>
      <c r="CLM1034" s="1308"/>
      <c r="CLN1034" s="1308"/>
      <c r="CLO1034" s="1308"/>
      <c r="CLP1034" s="1308"/>
      <c r="CLQ1034" s="1308"/>
      <c r="CLR1034" s="1308"/>
      <c r="CLS1034" s="1308"/>
      <c r="CLT1034" s="1308"/>
      <c r="CLU1034" s="1308"/>
      <c r="CLV1034" s="1308"/>
      <c r="CLW1034" s="1308"/>
      <c r="CLX1034" s="1308"/>
      <c r="CLY1034" s="1308"/>
      <c r="CLZ1034" s="1308"/>
      <c r="CMA1034" s="1308"/>
      <c r="CMB1034" s="1308"/>
      <c r="CMC1034" s="1308"/>
      <c r="CMD1034" s="1308"/>
      <c r="CME1034" s="1308"/>
      <c r="CMF1034" s="1308"/>
      <c r="CMG1034" s="1308"/>
      <c r="CMH1034" s="1308"/>
      <c r="CMI1034" s="1308"/>
      <c r="CMJ1034" s="1308"/>
      <c r="CMK1034" s="1308"/>
      <c r="CML1034" s="1308"/>
      <c r="CMM1034" s="1308"/>
      <c r="CMN1034" s="1308"/>
      <c r="CMO1034" s="1308"/>
      <c r="CMP1034" s="1308"/>
      <c r="CMQ1034" s="1308"/>
      <c r="CMR1034" s="1308"/>
      <c r="CMS1034" s="1308"/>
      <c r="CMT1034" s="1308"/>
      <c r="CMU1034" s="1308"/>
      <c r="CMV1034" s="1308"/>
      <c r="CMW1034" s="1308"/>
      <c r="CMX1034" s="1308"/>
      <c r="CMY1034" s="1308"/>
      <c r="CMZ1034" s="1308"/>
      <c r="CNA1034" s="1308"/>
      <c r="CNB1034" s="1308"/>
      <c r="CNC1034" s="1308"/>
      <c r="CND1034" s="1308"/>
      <c r="CNE1034" s="1308"/>
      <c r="CNF1034" s="1308"/>
      <c r="CNG1034" s="1308"/>
      <c r="CNH1034" s="1308"/>
      <c r="CNI1034" s="1308"/>
      <c r="CNJ1034" s="1308"/>
      <c r="CNK1034" s="1308"/>
      <c r="CNL1034" s="1308"/>
      <c r="CNM1034" s="1308"/>
      <c r="CNN1034" s="1308"/>
      <c r="CNO1034" s="1308"/>
      <c r="CNP1034" s="1308"/>
      <c r="CNQ1034" s="1308"/>
      <c r="CNR1034" s="1308"/>
      <c r="CNS1034" s="1308"/>
      <c r="CNT1034" s="1308"/>
      <c r="CNU1034" s="1308"/>
      <c r="CNV1034" s="1308"/>
      <c r="CNW1034" s="1308"/>
      <c r="CNX1034" s="1308"/>
      <c r="CNY1034" s="1308"/>
      <c r="CNZ1034" s="1308"/>
      <c r="COA1034" s="1308"/>
      <c r="COB1034" s="1308"/>
      <c r="COC1034" s="1308"/>
      <c r="COD1034" s="1308"/>
      <c r="COE1034" s="1308"/>
      <c r="COF1034" s="1308"/>
      <c r="COG1034" s="1308"/>
      <c r="COH1034" s="1308"/>
      <c r="COI1034" s="1308"/>
      <c r="COJ1034" s="1308"/>
      <c r="COK1034" s="1308"/>
      <c r="COL1034" s="1308"/>
      <c r="COM1034" s="1308"/>
      <c r="CON1034" s="1308"/>
      <c r="COO1034" s="1308"/>
      <c r="COP1034" s="1308"/>
      <c r="COQ1034" s="1308"/>
      <c r="COR1034" s="1308"/>
      <c r="COS1034" s="1308"/>
      <c r="COT1034" s="1308"/>
      <c r="COU1034" s="1308"/>
      <c r="COV1034" s="1308"/>
      <c r="COW1034" s="1308"/>
      <c r="COX1034" s="1308"/>
      <c r="COY1034" s="1308"/>
      <c r="COZ1034" s="1308"/>
      <c r="CPA1034" s="1308"/>
      <c r="CPB1034" s="1308"/>
      <c r="CPC1034" s="1308"/>
      <c r="CPD1034" s="1308"/>
      <c r="CPE1034" s="1308"/>
      <c r="CPF1034" s="1308"/>
      <c r="CPG1034" s="1308"/>
      <c r="CPH1034" s="1308"/>
      <c r="CPI1034" s="1308"/>
      <c r="CPJ1034" s="1308"/>
      <c r="CPK1034" s="1308"/>
      <c r="CPL1034" s="1308"/>
      <c r="CPM1034" s="1308"/>
      <c r="CPN1034" s="1308"/>
      <c r="CPO1034" s="1308"/>
      <c r="CPP1034" s="1308"/>
      <c r="CPQ1034" s="1308"/>
      <c r="CPR1034" s="1308"/>
      <c r="CPS1034" s="1308"/>
      <c r="CPT1034" s="1308"/>
      <c r="CPU1034" s="1308"/>
      <c r="CPV1034" s="1308"/>
      <c r="CPW1034" s="1308"/>
      <c r="CPX1034" s="1308"/>
      <c r="CPY1034" s="1308"/>
      <c r="CPZ1034" s="1308"/>
      <c r="CQA1034" s="1308"/>
      <c r="CQB1034" s="1308"/>
      <c r="CQC1034" s="1308"/>
      <c r="CQD1034" s="1308"/>
      <c r="CQE1034" s="1308"/>
      <c r="CQF1034" s="1308"/>
      <c r="CQG1034" s="1308"/>
      <c r="CQH1034" s="1308"/>
      <c r="CQI1034" s="1308"/>
      <c r="CQJ1034" s="1308"/>
      <c r="CQK1034" s="1308"/>
      <c r="CQL1034" s="1308"/>
      <c r="CQM1034" s="1308"/>
      <c r="CQN1034" s="1308"/>
      <c r="CQO1034" s="1308"/>
      <c r="CQP1034" s="1308"/>
      <c r="CQQ1034" s="1308"/>
      <c r="CQR1034" s="1308"/>
      <c r="CQS1034" s="1308"/>
      <c r="CQT1034" s="1308"/>
      <c r="CQU1034" s="1308"/>
      <c r="CQV1034" s="1308"/>
      <c r="CQW1034" s="1308"/>
      <c r="CQX1034" s="1308"/>
      <c r="CQY1034" s="1308"/>
      <c r="CQZ1034" s="1308"/>
      <c r="CRA1034" s="1308"/>
      <c r="CRB1034" s="1308"/>
      <c r="CRC1034" s="1308"/>
      <c r="CRD1034" s="1308"/>
      <c r="CRE1034" s="1308"/>
      <c r="CRF1034" s="1308"/>
      <c r="CRG1034" s="1308"/>
      <c r="CRH1034" s="1308"/>
      <c r="CRI1034" s="1308"/>
      <c r="CRJ1034" s="1308"/>
      <c r="CRK1034" s="1308"/>
      <c r="CRL1034" s="1308"/>
      <c r="CRM1034" s="1308"/>
      <c r="CRN1034" s="1308"/>
      <c r="CRO1034" s="1308"/>
      <c r="CRP1034" s="1308"/>
      <c r="CRQ1034" s="1308"/>
      <c r="CRR1034" s="1308"/>
      <c r="CRS1034" s="1308"/>
      <c r="CRT1034" s="1308"/>
      <c r="CRU1034" s="1308"/>
      <c r="CRV1034" s="1308"/>
      <c r="CRW1034" s="1308"/>
      <c r="CRX1034" s="1308"/>
      <c r="CRY1034" s="1308"/>
      <c r="CRZ1034" s="1308"/>
      <c r="CSA1034" s="1308"/>
      <c r="CSB1034" s="1308"/>
      <c r="CSC1034" s="1308"/>
      <c r="CSD1034" s="1308"/>
      <c r="CSE1034" s="1308"/>
      <c r="CSF1034" s="1308"/>
      <c r="CSG1034" s="1308"/>
      <c r="CSH1034" s="1308"/>
      <c r="CSI1034" s="1308"/>
      <c r="CSJ1034" s="1308"/>
      <c r="CSK1034" s="1308"/>
      <c r="CSL1034" s="1308"/>
      <c r="CSM1034" s="1308"/>
    </row>
    <row r="1035" spans="1:2535" ht="15" customHeight="1" x14ac:dyDescent="0.25">
      <c r="A1035" s="1315">
        <v>10</v>
      </c>
      <c r="B1035" s="2657">
        <v>43715</v>
      </c>
      <c r="C1035" s="1315">
        <v>1025</v>
      </c>
      <c r="D1035" s="2733" t="s">
        <v>75</v>
      </c>
      <c r="E1035" s="2734" t="s">
        <v>57</v>
      </c>
      <c r="F1035" s="2735">
        <v>6</v>
      </c>
      <c r="G1035" s="1491">
        <f t="shared" si="512"/>
        <v>7990908</v>
      </c>
      <c r="H1035" s="2736"/>
      <c r="I1035" s="2605">
        <f t="shared" si="508"/>
        <v>0</v>
      </c>
      <c r="J1035" s="2737">
        <v>4</v>
      </c>
      <c r="K1035" s="2605">
        <f t="shared" si="533"/>
        <v>8927272</v>
      </c>
      <c r="L1035" s="2771">
        <v>1</v>
      </c>
      <c r="M1035" s="2605">
        <f t="shared" si="509"/>
        <v>431818</v>
      </c>
      <c r="N1035" s="1505">
        <f t="shared" si="516"/>
        <v>11</v>
      </c>
      <c r="O1035" s="1494">
        <f t="shared" si="516"/>
        <v>17349998</v>
      </c>
      <c r="P1035" s="1494">
        <f t="shared" si="517"/>
        <v>440000</v>
      </c>
      <c r="Q1035" s="1307"/>
      <c r="R1035" s="1508">
        <v>1331818</v>
      </c>
      <c r="S1035" s="1508">
        <v>1931818</v>
      </c>
      <c r="T1035" s="1508">
        <v>2231818</v>
      </c>
      <c r="U1035" s="1508">
        <v>431818</v>
      </c>
      <c r="V1035" s="1302"/>
      <c r="W1035" s="1938"/>
      <c r="X1035" s="2390"/>
      <c r="Y1035" s="1492"/>
      <c r="Z1035" s="2462"/>
      <c r="AA1035" s="1492"/>
      <c r="AB1035" s="1505"/>
      <c r="AC1035" s="1494"/>
      <c r="AD1035" s="1494"/>
      <c r="AE1035" s="1305"/>
      <c r="AF1035" s="1490">
        <f t="shared" si="518"/>
        <v>0</v>
      </c>
      <c r="AG1035" s="1316">
        <f t="shared" si="519"/>
        <v>17349998</v>
      </c>
      <c r="AH1035" s="1269"/>
      <c r="AI1035" s="1887"/>
      <c r="AJ1035" s="1302"/>
      <c r="AK1035" s="1936"/>
      <c r="AL1035" s="1936"/>
      <c r="AM1035" s="1338"/>
      <c r="AN1035" s="1303"/>
      <c r="AO1035" s="1516"/>
      <c r="AP1035" s="1491">
        <f t="shared" si="520"/>
        <v>0</v>
      </c>
      <c r="AQ1035" s="1229"/>
      <c r="AR1035" s="1492">
        <f t="shared" si="521"/>
        <v>0</v>
      </c>
      <c r="AS1035" s="1935"/>
      <c r="AT1035" s="1492">
        <f t="shared" si="522"/>
        <v>0</v>
      </c>
      <c r="AU1035" s="1496"/>
      <c r="AV1035" s="1492">
        <f t="shared" si="523"/>
        <v>0</v>
      </c>
      <c r="AW1035" s="1493">
        <f t="shared" si="524"/>
        <v>0</v>
      </c>
      <c r="AX1035" s="2153">
        <f t="shared" si="525"/>
        <v>0</v>
      </c>
      <c r="AY1035" s="1495">
        <f t="shared" si="526"/>
        <v>0</v>
      </c>
      <c r="AZ1035" s="1937"/>
      <c r="BA1035" s="1508">
        <v>1331818</v>
      </c>
      <c r="BB1035" s="1508">
        <v>1931818</v>
      </c>
      <c r="BC1035" s="1508">
        <v>2231818</v>
      </c>
      <c r="BD1035" s="1508">
        <v>431818</v>
      </c>
      <c r="BE1035" s="2174"/>
      <c r="BF1035" s="1229"/>
      <c r="BG1035" s="1317"/>
      <c r="BH1035" s="1229"/>
      <c r="BI1035" s="1317"/>
      <c r="BJ1035" s="1229"/>
      <c r="BK1035" s="1305"/>
      <c r="BL1035" s="1229"/>
      <c r="BM1035" s="1229"/>
      <c r="BN1035" s="1229"/>
      <c r="BO1035" s="1490">
        <f t="shared" si="532"/>
        <v>0</v>
      </c>
      <c r="BP1035" s="1316">
        <f t="shared" si="515"/>
        <v>17349998</v>
      </c>
      <c r="BQ1035" s="1305"/>
      <c r="BS1035" s="1959">
        <f t="shared" si="527"/>
        <v>6</v>
      </c>
      <c r="BT1035" s="1959">
        <f t="shared" si="528"/>
        <v>0</v>
      </c>
      <c r="BU1035" s="1959">
        <f t="shared" si="529"/>
        <v>4</v>
      </c>
      <c r="BV1035" s="1959">
        <f t="shared" si="530"/>
        <v>1</v>
      </c>
      <c r="BW1035" s="1959">
        <f t="shared" si="531"/>
        <v>17349998</v>
      </c>
    </row>
    <row r="1036" spans="1:2535" s="773" customFormat="1" ht="15" customHeight="1" x14ac:dyDescent="0.25">
      <c r="A1036" s="1315">
        <v>11</v>
      </c>
      <c r="B1036" s="2657">
        <v>43715</v>
      </c>
      <c r="C1036" s="1315">
        <v>1026</v>
      </c>
      <c r="D1036" s="2733" t="s">
        <v>47</v>
      </c>
      <c r="E1036" s="2734" t="s">
        <v>273</v>
      </c>
      <c r="F1036" s="2735">
        <v>5</v>
      </c>
      <c r="G1036" s="1491">
        <f t="shared" si="512"/>
        <v>6659090</v>
      </c>
      <c r="H1036" s="2736"/>
      <c r="I1036" s="2605">
        <f t="shared" ref="I1036:I1099" si="534">H1036*S1036</f>
        <v>0</v>
      </c>
      <c r="J1036" s="2737"/>
      <c r="K1036" s="2605">
        <f t="shared" si="533"/>
        <v>0</v>
      </c>
      <c r="L1036" s="2771">
        <v>1</v>
      </c>
      <c r="M1036" s="2605">
        <f t="shared" ref="M1036:M1099" si="535">L1036*U1036</f>
        <v>431818</v>
      </c>
      <c r="N1036" s="1505">
        <f t="shared" si="516"/>
        <v>6</v>
      </c>
      <c r="O1036" s="1494">
        <f t="shared" si="516"/>
        <v>7090908</v>
      </c>
      <c r="P1036" s="1494">
        <f t="shared" si="517"/>
        <v>240000</v>
      </c>
      <c r="Q1036" s="1307"/>
      <c r="R1036" s="1508">
        <v>1331818</v>
      </c>
      <c r="S1036" s="1508">
        <v>1931818</v>
      </c>
      <c r="T1036" s="1508">
        <v>2231818</v>
      </c>
      <c r="U1036" s="1508">
        <v>431818</v>
      </c>
      <c r="V1036" s="1302"/>
      <c r="W1036" s="1938"/>
      <c r="X1036" s="2390"/>
      <c r="Y1036" s="1492"/>
      <c r="Z1036" s="2462"/>
      <c r="AA1036" s="1492"/>
      <c r="AB1036" s="1505"/>
      <c r="AC1036" s="1494"/>
      <c r="AD1036" s="1494"/>
      <c r="AE1036" s="1305"/>
      <c r="AF1036" s="1490">
        <f t="shared" si="518"/>
        <v>0</v>
      </c>
      <c r="AG1036" s="1316">
        <f t="shared" si="519"/>
        <v>7090908</v>
      </c>
      <c r="AH1036" s="1269"/>
      <c r="AI1036" s="1887"/>
      <c r="AJ1036" s="1302"/>
      <c r="AK1036" s="1936"/>
      <c r="AL1036" s="1936"/>
      <c r="AM1036" s="1338"/>
      <c r="AN1036" s="1303"/>
      <c r="AO1036" s="1516"/>
      <c r="AP1036" s="1491">
        <f t="shared" si="520"/>
        <v>0</v>
      </c>
      <c r="AQ1036" s="1229"/>
      <c r="AR1036" s="1492">
        <f t="shared" si="521"/>
        <v>0</v>
      </c>
      <c r="AS1036" s="1935"/>
      <c r="AT1036" s="1492">
        <f t="shared" si="522"/>
        <v>0</v>
      </c>
      <c r="AU1036" s="1496"/>
      <c r="AV1036" s="1492">
        <f t="shared" si="523"/>
        <v>0</v>
      </c>
      <c r="AW1036" s="1493">
        <f t="shared" si="524"/>
        <v>0</v>
      </c>
      <c r="AX1036" s="2153">
        <f t="shared" si="525"/>
        <v>0</v>
      </c>
      <c r="AY1036" s="1495">
        <f t="shared" si="526"/>
        <v>0</v>
      </c>
      <c r="AZ1036" s="1937"/>
      <c r="BA1036" s="1508">
        <v>1331818</v>
      </c>
      <c r="BB1036" s="1508">
        <v>1931818</v>
      </c>
      <c r="BC1036" s="1508">
        <v>2231818</v>
      </c>
      <c r="BD1036" s="1508">
        <v>431818</v>
      </c>
      <c r="BE1036" s="2174"/>
      <c r="BF1036" s="1229"/>
      <c r="BG1036" s="1317"/>
      <c r="BH1036" s="1229"/>
      <c r="BI1036" s="1317"/>
      <c r="BJ1036" s="1229"/>
      <c r="BK1036" s="1305"/>
      <c r="BL1036" s="1229"/>
      <c r="BM1036" s="1229"/>
      <c r="BN1036" s="1229"/>
      <c r="BO1036" s="1490">
        <f t="shared" si="532"/>
        <v>0</v>
      </c>
      <c r="BP1036" s="1316">
        <f t="shared" si="515"/>
        <v>7090908</v>
      </c>
      <c r="BQ1036" s="1305"/>
      <c r="BR1036" s="1308"/>
      <c r="BS1036" s="1959">
        <f t="shared" si="527"/>
        <v>5</v>
      </c>
      <c r="BT1036" s="1959">
        <f t="shared" si="528"/>
        <v>0</v>
      </c>
      <c r="BU1036" s="1959">
        <f t="shared" si="529"/>
        <v>0</v>
      </c>
      <c r="BV1036" s="1959">
        <f t="shared" si="530"/>
        <v>1</v>
      </c>
      <c r="BW1036" s="1959">
        <f t="shared" si="531"/>
        <v>7090908</v>
      </c>
      <c r="BX1036" s="1308"/>
      <c r="BY1036" s="1308"/>
      <c r="BZ1036" s="1308"/>
      <c r="CA1036" s="1308"/>
      <c r="CB1036" s="1308"/>
      <c r="CC1036" s="1308"/>
      <c r="CD1036" s="1308"/>
      <c r="CE1036" s="1308"/>
      <c r="CF1036" s="1308"/>
      <c r="CG1036" s="1308"/>
      <c r="CH1036" s="1308"/>
      <c r="CI1036" s="1308"/>
      <c r="CJ1036" s="1308"/>
      <c r="CK1036" s="1308"/>
      <c r="CL1036" s="1308"/>
      <c r="CM1036" s="1308"/>
      <c r="CN1036" s="1308"/>
      <c r="CO1036" s="1308"/>
      <c r="CP1036" s="1308"/>
      <c r="CQ1036" s="1308"/>
      <c r="CR1036" s="1308"/>
      <c r="CS1036" s="1308"/>
      <c r="CT1036" s="1308"/>
      <c r="CU1036" s="1308"/>
      <c r="CV1036" s="1308"/>
      <c r="CW1036" s="1308"/>
      <c r="CX1036" s="1308"/>
      <c r="CY1036" s="1308"/>
      <c r="CZ1036" s="1308"/>
      <c r="DA1036" s="1308"/>
      <c r="DB1036" s="1308"/>
      <c r="DC1036" s="1308"/>
      <c r="DD1036" s="1308"/>
      <c r="DE1036" s="1308"/>
      <c r="DF1036" s="1308"/>
      <c r="DG1036" s="1308"/>
      <c r="DH1036" s="1308"/>
      <c r="DI1036" s="1308"/>
      <c r="DJ1036" s="1308"/>
      <c r="DK1036" s="1308"/>
      <c r="DL1036" s="1308"/>
      <c r="DM1036" s="1308"/>
      <c r="DN1036" s="1308"/>
      <c r="DO1036" s="1308"/>
      <c r="DP1036" s="1308"/>
      <c r="DQ1036" s="1308"/>
      <c r="DR1036" s="1308"/>
      <c r="DS1036" s="1308"/>
      <c r="DT1036" s="1308"/>
      <c r="DU1036" s="1308"/>
      <c r="DV1036" s="1308"/>
      <c r="DW1036" s="1308"/>
      <c r="DX1036" s="1308"/>
      <c r="DY1036" s="1308"/>
      <c r="DZ1036" s="1308"/>
      <c r="EA1036" s="1308"/>
      <c r="EB1036" s="1308"/>
      <c r="EC1036" s="1308"/>
      <c r="ED1036" s="1308"/>
      <c r="EE1036" s="1308"/>
      <c r="EF1036" s="1308"/>
      <c r="EG1036" s="1308"/>
      <c r="EH1036" s="1308"/>
      <c r="EI1036" s="1308"/>
      <c r="EJ1036" s="1308"/>
      <c r="EK1036" s="1308"/>
      <c r="EL1036" s="1308"/>
      <c r="EM1036" s="1308"/>
      <c r="EN1036" s="1308"/>
      <c r="EO1036" s="1308"/>
      <c r="EP1036" s="1308"/>
      <c r="EQ1036" s="1308"/>
      <c r="ER1036" s="1308"/>
      <c r="ES1036" s="1308"/>
      <c r="ET1036" s="1308"/>
      <c r="EU1036" s="1308"/>
      <c r="EV1036" s="1308"/>
      <c r="EW1036" s="1308"/>
      <c r="EX1036" s="1308"/>
      <c r="EY1036" s="1308"/>
      <c r="EZ1036" s="1308"/>
      <c r="FA1036" s="1308"/>
      <c r="FB1036" s="1308"/>
      <c r="FC1036" s="1308"/>
      <c r="FD1036" s="1308"/>
      <c r="FE1036" s="1308"/>
      <c r="FF1036" s="1308"/>
      <c r="FG1036" s="1308"/>
      <c r="FH1036" s="1308"/>
      <c r="FI1036" s="1308"/>
      <c r="FJ1036" s="1308"/>
      <c r="FK1036" s="1308"/>
      <c r="FL1036" s="1308"/>
      <c r="FM1036" s="1308"/>
      <c r="FN1036" s="1308"/>
      <c r="FO1036" s="1308"/>
      <c r="FP1036" s="1308"/>
      <c r="FQ1036" s="1308"/>
      <c r="FR1036" s="1308"/>
      <c r="FS1036" s="1308"/>
      <c r="FT1036" s="1308"/>
      <c r="FU1036" s="1308"/>
      <c r="FV1036" s="1308"/>
      <c r="FW1036" s="1308"/>
      <c r="FX1036" s="1308"/>
      <c r="FY1036" s="1308"/>
      <c r="FZ1036" s="1308"/>
      <c r="GA1036" s="1308"/>
      <c r="GB1036" s="1308"/>
      <c r="GC1036" s="1308"/>
      <c r="GD1036" s="1308"/>
      <c r="GE1036" s="1308"/>
      <c r="GF1036" s="1308"/>
      <c r="GG1036" s="1308"/>
      <c r="GH1036" s="1308"/>
      <c r="GI1036" s="1308"/>
      <c r="GJ1036" s="1308"/>
      <c r="GK1036" s="1308"/>
      <c r="GL1036" s="1308"/>
      <c r="GM1036" s="1308"/>
      <c r="GN1036" s="1308"/>
      <c r="GO1036" s="1308"/>
      <c r="GP1036" s="1308"/>
      <c r="GQ1036" s="1308"/>
      <c r="GR1036" s="1308"/>
      <c r="GS1036" s="1308"/>
      <c r="GT1036" s="1308"/>
      <c r="GU1036" s="1308"/>
      <c r="GV1036" s="1308"/>
      <c r="GW1036" s="1308"/>
      <c r="GX1036" s="1308"/>
      <c r="GY1036" s="1308"/>
      <c r="GZ1036" s="1308"/>
      <c r="HA1036" s="1308"/>
      <c r="HB1036" s="1308"/>
      <c r="HC1036" s="1308"/>
      <c r="HD1036" s="1308"/>
      <c r="HE1036" s="1308"/>
      <c r="HF1036" s="1308"/>
      <c r="HG1036" s="1308"/>
      <c r="HH1036" s="1308"/>
      <c r="HI1036" s="1308"/>
      <c r="HJ1036" s="1308"/>
      <c r="HK1036" s="1308"/>
      <c r="HL1036" s="1308"/>
      <c r="HM1036" s="1308"/>
      <c r="HN1036" s="1308"/>
      <c r="HO1036" s="1308"/>
      <c r="HP1036" s="1308"/>
      <c r="HQ1036" s="1308"/>
      <c r="HR1036" s="1308"/>
      <c r="HS1036" s="1308"/>
      <c r="HT1036" s="1308"/>
      <c r="HU1036" s="1308"/>
      <c r="HV1036" s="1308"/>
      <c r="HW1036" s="1308"/>
      <c r="HX1036" s="1308"/>
      <c r="HY1036" s="1308"/>
      <c r="HZ1036" s="1308"/>
      <c r="IA1036" s="1308"/>
      <c r="IB1036" s="1308"/>
      <c r="IC1036" s="1308"/>
      <c r="ID1036" s="1308"/>
      <c r="IE1036" s="1308"/>
      <c r="IF1036" s="1308"/>
      <c r="IG1036" s="1308"/>
      <c r="IH1036" s="1308"/>
      <c r="II1036" s="1308"/>
      <c r="IJ1036" s="1308"/>
      <c r="IK1036" s="1308"/>
      <c r="IL1036" s="1308"/>
      <c r="IM1036" s="1308"/>
      <c r="IN1036" s="1308"/>
      <c r="IO1036" s="1308"/>
      <c r="IP1036" s="1308"/>
      <c r="IQ1036" s="1308"/>
      <c r="IR1036" s="1308"/>
      <c r="IS1036" s="1308"/>
      <c r="IT1036" s="1308"/>
      <c r="IU1036" s="1308"/>
      <c r="IV1036" s="1308"/>
      <c r="IW1036" s="1308"/>
      <c r="IX1036" s="1308"/>
      <c r="IY1036" s="1308"/>
      <c r="IZ1036" s="1308"/>
      <c r="JA1036" s="1308"/>
      <c r="JB1036" s="1308"/>
      <c r="JC1036" s="1308"/>
      <c r="JD1036" s="1308"/>
      <c r="JE1036" s="1308"/>
      <c r="JF1036" s="1308"/>
      <c r="JG1036" s="1308"/>
      <c r="JH1036" s="1308"/>
      <c r="JI1036" s="1308"/>
      <c r="JJ1036" s="1308"/>
      <c r="JK1036" s="1308"/>
      <c r="JL1036" s="1308"/>
      <c r="JM1036" s="1308"/>
      <c r="JN1036" s="1308"/>
      <c r="JO1036" s="1308"/>
      <c r="JP1036" s="1308"/>
      <c r="JQ1036" s="1308"/>
      <c r="JR1036" s="1308"/>
      <c r="JS1036" s="1308"/>
      <c r="JT1036" s="1308"/>
      <c r="JU1036" s="1308"/>
      <c r="JV1036" s="1308"/>
      <c r="JW1036" s="1308"/>
      <c r="JX1036" s="1308"/>
      <c r="JY1036" s="1308"/>
      <c r="JZ1036" s="1308"/>
      <c r="KA1036" s="1308"/>
      <c r="KB1036" s="1308"/>
      <c r="KC1036" s="1308"/>
      <c r="KD1036" s="1308"/>
      <c r="KE1036" s="1308"/>
      <c r="KF1036" s="1308"/>
      <c r="KG1036" s="1308"/>
      <c r="KH1036" s="1308"/>
      <c r="KI1036" s="1308"/>
      <c r="KJ1036" s="1308"/>
      <c r="KK1036" s="1308"/>
      <c r="KL1036" s="1308"/>
      <c r="KM1036" s="1308"/>
      <c r="KN1036" s="1308"/>
      <c r="KO1036" s="1308"/>
      <c r="KP1036" s="1308"/>
      <c r="KQ1036" s="1308"/>
      <c r="KR1036" s="1308"/>
      <c r="KS1036" s="1308"/>
      <c r="KT1036" s="1308"/>
      <c r="KU1036" s="1308"/>
      <c r="KV1036" s="1308"/>
      <c r="KW1036" s="1308"/>
      <c r="KX1036" s="1308"/>
      <c r="KY1036" s="1308"/>
      <c r="KZ1036" s="1308"/>
      <c r="LA1036" s="1308"/>
      <c r="LB1036" s="1308"/>
      <c r="LC1036" s="1308"/>
      <c r="LD1036" s="1308"/>
      <c r="LE1036" s="1308"/>
      <c r="LF1036" s="1308"/>
      <c r="LG1036" s="1308"/>
      <c r="LH1036" s="1308"/>
      <c r="LI1036" s="1308"/>
      <c r="LJ1036" s="1308"/>
      <c r="LK1036" s="1308"/>
      <c r="LL1036" s="1308"/>
      <c r="LM1036" s="1308"/>
      <c r="LN1036" s="1308"/>
      <c r="LO1036" s="1308"/>
      <c r="LP1036" s="1308"/>
      <c r="LQ1036" s="1308"/>
      <c r="LR1036" s="1308"/>
      <c r="LS1036" s="1308"/>
      <c r="LT1036" s="1308"/>
      <c r="LU1036" s="1308"/>
      <c r="LV1036" s="1308"/>
      <c r="LW1036" s="1308"/>
      <c r="LX1036" s="1308"/>
      <c r="LY1036" s="1308"/>
      <c r="LZ1036" s="1308"/>
      <c r="MA1036" s="1308"/>
      <c r="MB1036" s="1308"/>
      <c r="MC1036" s="1308"/>
      <c r="MD1036" s="1308"/>
      <c r="ME1036" s="1308"/>
      <c r="MF1036" s="1308"/>
      <c r="MG1036" s="1308"/>
      <c r="MH1036" s="1308"/>
      <c r="MI1036" s="1308"/>
      <c r="MJ1036" s="1308"/>
      <c r="MK1036" s="1308"/>
      <c r="ML1036" s="1308"/>
      <c r="MM1036" s="1308"/>
      <c r="MN1036" s="1308"/>
      <c r="MO1036" s="1308"/>
      <c r="MP1036" s="1308"/>
      <c r="MQ1036" s="1308"/>
      <c r="MR1036" s="1308"/>
      <c r="MS1036" s="1308"/>
      <c r="MT1036" s="1308"/>
      <c r="MU1036" s="1308"/>
      <c r="MV1036" s="1308"/>
      <c r="MW1036" s="1308"/>
      <c r="MX1036" s="1308"/>
      <c r="MY1036" s="1308"/>
      <c r="MZ1036" s="1308"/>
      <c r="NA1036" s="1308"/>
      <c r="NB1036" s="1308"/>
      <c r="NC1036" s="1308"/>
      <c r="ND1036" s="1308"/>
      <c r="NE1036" s="1308"/>
      <c r="NF1036" s="1308"/>
      <c r="NG1036" s="1308"/>
      <c r="NH1036" s="1308"/>
      <c r="NI1036" s="1308"/>
      <c r="NJ1036" s="1308"/>
      <c r="NK1036" s="1308"/>
      <c r="NL1036" s="1308"/>
      <c r="NM1036" s="1308"/>
      <c r="NN1036" s="1308"/>
      <c r="NO1036" s="1308"/>
      <c r="NP1036" s="1308"/>
      <c r="NQ1036" s="1308"/>
      <c r="NR1036" s="1308"/>
      <c r="NS1036" s="1308"/>
      <c r="NT1036" s="1308"/>
      <c r="NU1036" s="1308"/>
      <c r="NV1036" s="1308"/>
      <c r="NW1036" s="1308"/>
      <c r="NX1036" s="1308"/>
      <c r="NY1036" s="1308"/>
      <c r="NZ1036" s="1308"/>
      <c r="OA1036" s="1308"/>
      <c r="OB1036" s="1308"/>
      <c r="OC1036" s="1308"/>
      <c r="OD1036" s="1308"/>
      <c r="OE1036" s="1308"/>
      <c r="OF1036" s="1308"/>
      <c r="OG1036" s="1308"/>
      <c r="OH1036" s="1308"/>
      <c r="OI1036" s="1308"/>
      <c r="OJ1036" s="1308"/>
      <c r="OK1036" s="1308"/>
      <c r="OL1036" s="1308"/>
      <c r="OM1036" s="1308"/>
      <c r="ON1036" s="1308"/>
      <c r="OO1036" s="1308"/>
      <c r="OP1036" s="1308"/>
      <c r="OQ1036" s="1308"/>
      <c r="OR1036" s="1308"/>
      <c r="OS1036" s="1308"/>
      <c r="OT1036" s="1308"/>
      <c r="OU1036" s="1308"/>
      <c r="OV1036" s="1308"/>
      <c r="OW1036" s="1308"/>
      <c r="OX1036" s="1308"/>
      <c r="OY1036" s="1308"/>
      <c r="OZ1036" s="1308"/>
      <c r="PA1036" s="1308"/>
      <c r="PB1036" s="1308"/>
      <c r="PC1036" s="1308"/>
      <c r="PD1036" s="1308"/>
      <c r="PE1036" s="1308"/>
      <c r="PF1036" s="1308"/>
      <c r="PG1036" s="1308"/>
      <c r="PH1036" s="1308"/>
      <c r="PI1036" s="1308"/>
      <c r="PJ1036" s="1308"/>
      <c r="PK1036" s="1308"/>
      <c r="PL1036" s="1308"/>
      <c r="PM1036" s="1308"/>
      <c r="PN1036" s="1308"/>
      <c r="PO1036" s="1308"/>
      <c r="PP1036" s="1308"/>
      <c r="PQ1036" s="1308"/>
      <c r="PR1036" s="1308"/>
      <c r="PS1036" s="1308"/>
      <c r="PT1036" s="1308"/>
      <c r="PU1036" s="1308"/>
      <c r="PV1036" s="1308"/>
      <c r="PW1036" s="1308"/>
      <c r="PX1036" s="1308"/>
      <c r="PY1036" s="1308"/>
      <c r="PZ1036" s="1308"/>
      <c r="QA1036" s="1308"/>
      <c r="QB1036" s="1308"/>
      <c r="QC1036" s="1308"/>
      <c r="QD1036" s="1308"/>
      <c r="QE1036" s="1308"/>
      <c r="QF1036" s="1308"/>
      <c r="QG1036" s="1308"/>
      <c r="QH1036" s="1308"/>
      <c r="QI1036" s="1308"/>
      <c r="QJ1036" s="1308"/>
      <c r="QK1036" s="1308"/>
      <c r="QL1036" s="1308"/>
      <c r="QM1036" s="1308"/>
      <c r="QN1036" s="1308"/>
      <c r="QO1036" s="1308"/>
      <c r="QP1036" s="1308"/>
      <c r="QQ1036" s="1308"/>
      <c r="QR1036" s="1308"/>
      <c r="QS1036" s="1308"/>
      <c r="QT1036" s="1308"/>
      <c r="QU1036" s="1308"/>
      <c r="QV1036" s="1308"/>
      <c r="QW1036" s="1308"/>
      <c r="QX1036" s="1308"/>
      <c r="QY1036" s="1308"/>
      <c r="QZ1036" s="1308"/>
      <c r="RA1036" s="1308"/>
      <c r="RB1036" s="1308"/>
      <c r="RC1036" s="1308"/>
      <c r="RD1036" s="1308"/>
      <c r="RE1036" s="1308"/>
      <c r="RF1036" s="1308"/>
      <c r="RG1036" s="1308"/>
      <c r="RH1036" s="1308"/>
      <c r="RI1036" s="1308"/>
      <c r="RJ1036" s="1308"/>
      <c r="RK1036" s="1308"/>
      <c r="RL1036" s="1308"/>
      <c r="RM1036" s="1308"/>
      <c r="RN1036" s="1308"/>
      <c r="RO1036" s="1308"/>
      <c r="RP1036" s="1308"/>
      <c r="RQ1036" s="1308"/>
      <c r="RR1036" s="1308"/>
      <c r="RS1036" s="1308"/>
      <c r="RT1036" s="1308"/>
      <c r="RU1036" s="1308"/>
      <c r="RV1036" s="1308"/>
      <c r="RW1036" s="1308"/>
      <c r="RX1036" s="1308"/>
      <c r="RY1036" s="1308"/>
      <c r="RZ1036" s="1308"/>
      <c r="SA1036" s="1308"/>
      <c r="SB1036" s="1308"/>
      <c r="SC1036" s="1308"/>
      <c r="SD1036" s="1308"/>
      <c r="SE1036" s="1308"/>
      <c r="SF1036" s="1308"/>
      <c r="SG1036" s="1308"/>
      <c r="SH1036" s="1308"/>
      <c r="SI1036" s="1308"/>
      <c r="SJ1036" s="1308"/>
      <c r="SK1036" s="1308"/>
      <c r="SL1036" s="1308"/>
      <c r="SM1036" s="1308"/>
      <c r="SN1036" s="1308"/>
      <c r="SO1036" s="1308"/>
      <c r="SP1036" s="1308"/>
      <c r="SQ1036" s="1308"/>
      <c r="SR1036" s="1308"/>
      <c r="SS1036" s="1308"/>
      <c r="ST1036" s="1308"/>
      <c r="SU1036" s="1308"/>
      <c r="SV1036" s="1308"/>
      <c r="SW1036" s="1308"/>
      <c r="SX1036" s="1308"/>
      <c r="SY1036" s="1308"/>
      <c r="SZ1036" s="1308"/>
      <c r="TA1036" s="1308"/>
      <c r="TB1036" s="1308"/>
      <c r="TC1036" s="1308"/>
      <c r="TD1036" s="1308"/>
      <c r="TE1036" s="1308"/>
      <c r="TF1036" s="1308"/>
      <c r="TG1036" s="1308"/>
      <c r="TH1036" s="1308"/>
      <c r="TI1036" s="1308"/>
      <c r="TJ1036" s="1308"/>
      <c r="TK1036" s="1308"/>
      <c r="TL1036" s="1308"/>
      <c r="TM1036" s="1308"/>
      <c r="TN1036" s="1308"/>
      <c r="TO1036" s="1308"/>
      <c r="TP1036" s="1308"/>
      <c r="TQ1036" s="1308"/>
      <c r="TR1036" s="1308"/>
      <c r="TS1036" s="1308"/>
      <c r="TT1036" s="1308"/>
      <c r="TU1036" s="1308"/>
      <c r="TV1036" s="1308"/>
      <c r="TW1036" s="1308"/>
      <c r="TX1036" s="1308"/>
      <c r="TY1036" s="1308"/>
      <c r="TZ1036" s="1308"/>
      <c r="UA1036" s="1308"/>
      <c r="UB1036" s="1308"/>
      <c r="UC1036" s="1308"/>
      <c r="UD1036" s="1308"/>
      <c r="UE1036" s="1308"/>
      <c r="UF1036" s="1308"/>
      <c r="UG1036" s="1308"/>
      <c r="UH1036" s="1308"/>
      <c r="UI1036" s="1308"/>
      <c r="UJ1036" s="1308"/>
      <c r="UK1036" s="1308"/>
      <c r="UL1036" s="1308"/>
      <c r="UM1036" s="1308"/>
      <c r="UN1036" s="1308"/>
      <c r="UO1036" s="1308"/>
      <c r="UP1036" s="1308"/>
      <c r="UQ1036" s="1308"/>
      <c r="UR1036" s="1308"/>
      <c r="US1036" s="1308"/>
      <c r="UT1036" s="1308"/>
      <c r="UU1036" s="1308"/>
      <c r="UV1036" s="1308"/>
      <c r="UW1036" s="1308"/>
      <c r="UX1036" s="1308"/>
      <c r="UY1036" s="1308"/>
      <c r="UZ1036" s="1308"/>
      <c r="VA1036" s="1308"/>
      <c r="VB1036" s="1308"/>
      <c r="VC1036" s="1308"/>
      <c r="VD1036" s="1308"/>
      <c r="VE1036" s="1308"/>
      <c r="VF1036" s="1308"/>
      <c r="VG1036" s="1308"/>
      <c r="VH1036" s="1308"/>
      <c r="VI1036" s="1308"/>
      <c r="VJ1036" s="1308"/>
      <c r="VK1036" s="1308"/>
      <c r="VL1036" s="1308"/>
      <c r="VM1036" s="1308"/>
      <c r="VN1036" s="1308"/>
      <c r="VO1036" s="1308"/>
      <c r="VP1036" s="1308"/>
      <c r="VQ1036" s="1308"/>
      <c r="VR1036" s="1308"/>
      <c r="VS1036" s="1308"/>
      <c r="VT1036" s="1308"/>
      <c r="VU1036" s="1308"/>
      <c r="VV1036" s="1308"/>
      <c r="VW1036" s="1308"/>
      <c r="VX1036" s="1308"/>
      <c r="VY1036" s="1308"/>
      <c r="VZ1036" s="1308"/>
      <c r="WA1036" s="1308"/>
      <c r="WB1036" s="1308"/>
      <c r="WC1036" s="1308"/>
      <c r="WD1036" s="1308"/>
      <c r="WE1036" s="1308"/>
      <c r="WF1036" s="1308"/>
      <c r="WG1036" s="1308"/>
      <c r="WH1036" s="1308"/>
      <c r="WI1036" s="1308"/>
      <c r="WJ1036" s="1308"/>
      <c r="WK1036" s="1308"/>
      <c r="WL1036" s="1308"/>
      <c r="WM1036" s="1308"/>
      <c r="WN1036" s="1308"/>
      <c r="WO1036" s="1308"/>
      <c r="WP1036" s="1308"/>
      <c r="WQ1036" s="1308"/>
      <c r="WR1036" s="1308"/>
      <c r="WS1036" s="1308"/>
      <c r="WT1036" s="1308"/>
      <c r="WU1036" s="1308"/>
      <c r="WV1036" s="1308"/>
      <c r="WW1036" s="1308"/>
      <c r="WX1036" s="1308"/>
      <c r="WY1036" s="1308"/>
      <c r="WZ1036" s="1308"/>
      <c r="XA1036" s="1308"/>
      <c r="XB1036" s="1308"/>
      <c r="XC1036" s="1308"/>
      <c r="XD1036" s="1308"/>
      <c r="XE1036" s="1308"/>
      <c r="XF1036" s="1308"/>
      <c r="XG1036" s="1308"/>
      <c r="XH1036" s="1308"/>
      <c r="XI1036" s="1308"/>
      <c r="XJ1036" s="1308"/>
      <c r="XK1036" s="1308"/>
      <c r="XL1036" s="1308"/>
      <c r="XM1036" s="1308"/>
      <c r="XN1036" s="1308"/>
      <c r="XO1036" s="1308"/>
      <c r="XP1036" s="1308"/>
      <c r="XQ1036" s="1308"/>
      <c r="XR1036" s="1308"/>
      <c r="XS1036" s="1308"/>
      <c r="XT1036" s="1308"/>
      <c r="XU1036" s="1308"/>
      <c r="XV1036" s="1308"/>
      <c r="XW1036" s="1308"/>
      <c r="XX1036" s="1308"/>
      <c r="XY1036" s="1308"/>
      <c r="XZ1036" s="1308"/>
      <c r="YA1036" s="1308"/>
      <c r="YB1036" s="1308"/>
      <c r="YC1036" s="1308"/>
      <c r="YD1036" s="1308"/>
      <c r="YE1036" s="1308"/>
      <c r="YF1036" s="1308"/>
      <c r="YG1036" s="1308"/>
      <c r="YH1036" s="1308"/>
      <c r="YI1036" s="1308"/>
      <c r="YJ1036" s="1308"/>
      <c r="YK1036" s="1308"/>
      <c r="YL1036" s="1308"/>
      <c r="YM1036" s="1308"/>
      <c r="YN1036" s="1308"/>
      <c r="YO1036" s="1308"/>
      <c r="YP1036" s="1308"/>
      <c r="YQ1036" s="1308"/>
      <c r="YR1036" s="1308"/>
      <c r="YS1036" s="1308"/>
      <c r="YT1036" s="1308"/>
      <c r="YU1036" s="1308"/>
      <c r="YV1036" s="1308"/>
      <c r="YW1036" s="1308"/>
      <c r="YX1036" s="1308"/>
      <c r="YY1036" s="1308"/>
      <c r="YZ1036" s="1308"/>
      <c r="ZA1036" s="1308"/>
      <c r="ZB1036" s="1308"/>
      <c r="ZC1036" s="1308"/>
      <c r="ZD1036" s="1308"/>
      <c r="ZE1036" s="1308"/>
      <c r="ZF1036" s="1308"/>
      <c r="ZG1036" s="1308"/>
      <c r="ZH1036" s="1308"/>
      <c r="ZI1036" s="1308"/>
      <c r="ZJ1036" s="1308"/>
      <c r="ZK1036" s="1308"/>
      <c r="ZL1036" s="1308"/>
      <c r="ZM1036" s="1308"/>
      <c r="ZN1036" s="1308"/>
      <c r="ZO1036" s="1308"/>
      <c r="ZP1036" s="1308"/>
      <c r="ZQ1036" s="1308"/>
      <c r="ZR1036" s="1308"/>
      <c r="ZS1036" s="1308"/>
      <c r="ZT1036" s="1308"/>
      <c r="ZU1036" s="1308"/>
      <c r="ZV1036" s="1308"/>
      <c r="ZW1036" s="1308"/>
      <c r="ZX1036" s="1308"/>
      <c r="ZY1036" s="1308"/>
      <c r="ZZ1036" s="1308"/>
      <c r="AAA1036" s="1308"/>
      <c r="AAB1036" s="1308"/>
      <c r="AAC1036" s="1308"/>
      <c r="AAD1036" s="1308"/>
      <c r="AAE1036" s="1308"/>
      <c r="AAF1036" s="1308"/>
      <c r="AAG1036" s="1308"/>
      <c r="AAH1036" s="1308"/>
      <c r="AAI1036" s="1308"/>
      <c r="AAJ1036" s="1308"/>
      <c r="AAK1036" s="1308"/>
      <c r="AAL1036" s="1308"/>
      <c r="AAM1036" s="1308"/>
      <c r="AAN1036" s="1308"/>
      <c r="AAO1036" s="1308"/>
      <c r="AAP1036" s="1308"/>
      <c r="AAQ1036" s="1308"/>
      <c r="AAR1036" s="1308"/>
      <c r="AAS1036" s="1308"/>
      <c r="AAT1036" s="1308"/>
      <c r="AAU1036" s="1308"/>
      <c r="AAV1036" s="1308"/>
      <c r="AAW1036" s="1308"/>
      <c r="AAX1036" s="1308"/>
      <c r="AAY1036" s="1308"/>
      <c r="AAZ1036" s="1308"/>
      <c r="ABA1036" s="1308"/>
      <c r="ABB1036" s="1308"/>
      <c r="ABC1036" s="1308"/>
      <c r="ABD1036" s="1308"/>
      <c r="ABE1036" s="1308"/>
      <c r="ABF1036" s="1308"/>
      <c r="ABG1036" s="1308"/>
      <c r="ABH1036" s="1308"/>
      <c r="ABI1036" s="1308"/>
      <c r="ABJ1036" s="1308"/>
      <c r="ABK1036" s="1308"/>
      <c r="ABL1036" s="1308"/>
      <c r="ABM1036" s="1308"/>
      <c r="ABN1036" s="1308"/>
      <c r="ABO1036" s="1308"/>
      <c r="ABP1036" s="1308"/>
      <c r="ABQ1036" s="1308"/>
      <c r="ABR1036" s="1308"/>
      <c r="ABS1036" s="1308"/>
      <c r="ABT1036" s="1308"/>
      <c r="ABU1036" s="1308"/>
      <c r="ABV1036" s="1308"/>
      <c r="ABW1036" s="1308"/>
      <c r="ABX1036" s="1308"/>
      <c r="ABY1036" s="1308"/>
      <c r="ABZ1036" s="1308"/>
      <c r="ACA1036" s="1308"/>
      <c r="ACB1036" s="1308"/>
      <c r="ACC1036" s="1308"/>
      <c r="ACD1036" s="1308"/>
      <c r="ACE1036" s="1308"/>
      <c r="ACF1036" s="1308"/>
      <c r="ACG1036" s="1308"/>
      <c r="ACH1036" s="1308"/>
      <c r="ACI1036" s="1308"/>
      <c r="ACJ1036" s="1308"/>
      <c r="ACK1036" s="1308"/>
      <c r="ACL1036" s="1308"/>
      <c r="ACM1036" s="1308"/>
      <c r="ACN1036" s="1308"/>
      <c r="ACO1036" s="1308"/>
      <c r="ACP1036" s="1308"/>
      <c r="ACQ1036" s="1308"/>
      <c r="ACR1036" s="1308"/>
      <c r="ACS1036" s="1308"/>
      <c r="ACT1036" s="1308"/>
      <c r="ACU1036" s="1308"/>
      <c r="ACV1036" s="1308"/>
      <c r="ACW1036" s="1308"/>
      <c r="ACX1036" s="1308"/>
      <c r="ACY1036" s="1308"/>
      <c r="ACZ1036" s="1308"/>
      <c r="ADA1036" s="1308"/>
      <c r="ADB1036" s="1308"/>
      <c r="ADC1036" s="1308"/>
      <c r="ADD1036" s="1308"/>
      <c r="ADE1036" s="1308"/>
      <c r="ADF1036" s="1308"/>
      <c r="ADG1036" s="1308"/>
      <c r="ADH1036" s="1308"/>
      <c r="ADI1036" s="1308"/>
      <c r="ADJ1036" s="1308"/>
      <c r="ADK1036" s="1308"/>
      <c r="ADL1036" s="1308"/>
      <c r="ADM1036" s="1308"/>
      <c r="ADN1036" s="1308"/>
      <c r="ADO1036" s="1308"/>
      <c r="ADP1036" s="1308"/>
      <c r="ADQ1036" s="1308"/>
      <c r="ADR1036" s="1308"/>
      <c r="ADS1036" s="1308"/>
      <c r="ADT1036" s="1308"/>
      <c r="ADU1036" s="1308"/>
      <c r="ADV1036" s="1308"/>
      <c r="ADW1036" s="1308"/>
      <c r="ADX1036" s="1308"/>
      <c r="ADY1036" s="1308"/>
      <c r="ADZ1036" s="1308"/>
      <c r="AEA1036" s="1308"/>
      <c r="AEB1036" s="1308"/>
      <c r="AEC1036" s="1308"/>
      <c r="AED1036" s="1308"/>
      <c r="AEE1036" s="1308"/>
      <c r="AEF1036" s="1308"/>
      <c r="AEG1036" s="1308"/>
      <c r="AEH1036" s="1308"/>
      <c r="AEI1036" s="1308"/>
      <c r="AEJ1036" s="1308"/>
      <c r="AEK1036" s="1308"/>
      <c r="AEL1036" s="1308"/>
      <c r="AEM1036" s="1308"/>
      <c r="AEN1036" s="1308"/>
      <c r="AEO1036" s="1308"/>
      <c r="AEP1036" s="1308"/>
      <c r="AEQ1036" s="1308"/>
      <c r="AER1036" s="1308"/>
      <c r="AES1036" s="1308"/>
      <c r="AET1036" s="1308"/>
      <c r="AEU1036" s="1308"/>
      <c r="AEV1036" s="1308"/>
      <c r="AEW1036" s="1308"/>
      <c r="AEX1036" s="1308"/>
      <c r="AEY1036" s="1308"/>
      <c r="AEZ1036" s="1308"/>
      <c r="AFA1036" s="1308"/>
      <c r="AFB1036" s="1308"/>
      <c r="AFC1036" s="1308"/>
      <c r="AFD1036" s="1308"/>
      <c r="AFE1036" s="1308"/>
      <c r="AFF1036" s="1308"/>
      <c r="AFG1036" s="1308"/>
      <c r="AFH1036" s="1308"/>
      <c r="AFI1036" s="1308"/>
      <c r="AFJ1036" s="1308"/>
      <c r="AFK1036" s="1308"/>
      <c r="AFL1036" s="1308"/>
      <c r="AFM1036" s="1308"/>
      <c r="AFN1036" s="1308"/>
      <c r="AFO1036" s="1308"/>
      <c r="AFP1036" s="1308"/>
      <c r="AFQ1036" s="1308"/>
      <c r="AFR1036" s="1308"/>
      <c r="AFS1036" s="1308"/>
      <c r="AFT1036" s="1308"/>
      <c r="AFU1036" s="1308"/>
      <c r="AFV1036" s="1308"/>
      <c r="AFW1036" s="1308"/>
      <c r="AFX1036" s="1308"/>
      <c r="AFY1036" s="1308"/>
      <c r="AFZ1036" s="1308"/>
      <c r="AGA1036" s="1308"/>
      <c r="AGB1036" s="1308"/>
      <c r="AGC1036" s="1308"/>
      <c r="AGD1036" s="1308"/>
      <c r="AGE1036" s="1308"/>
      <c r="AGF1036" s="1308"/>
      <c r="AGG1036" s="1308"/>
      <c r="AGH1036" s="1308"/>
      <c r="AGI1036" s="1308"/>
      <c r="AGJ1036" s="1308"/>
      <c r="AGK1036" s="1308"/>
      <c r="AGL1036" s="1308"/>
      <c r="AGM1036" s="1308"/>
      <c r="AGN1036" s="1308"/>
      <c r="AGO1036" s="1308"/>
      <c r="AGP1036" s="1308"/>
      <c r="AGQ1036" s="1308"/>
      <c r="AGR1036" s="1308"/>
      <c r="AGS1036" s="1308"/>
      <c r="AGT1036" s="1308"/>
      <c r="AGU1036" s="1308"/>
      <c r="AGV1036" s="1308"/>
      <c r="AGW1036" s="1308"/>
      <c r="AGX1036" s="1308"/>
      <c r="AGY1036" s="1308"/>
      <c r="AGZ1036" s="1308"/>
      <c r="AHA1036" s="1308"/>
      <c r="AHB1036" s="1308"/>
      <c r="AHC1036" s="1308"/>
      <c r="AHD1036" s="1308"/>
      <c r="AHE1036" s="1308"/>
      <c r="AHF1036" s="1308"/>
      <c r="AHG1036" s="1308"/>
      <c r="AHH1036" s="1308"/>
      <c r="AHI1036" s="1308"/>
      <c r="AHJ1036" s="1308"/>
      <c r="AHK1036" s="1308"/>
      <c r="AHL1036" s="1308"/>
      <c r="AHM1036" s="1308"/>
      <c r="AHN1036" s="1308"/>
      <c r="AHO1036" s="1308"/>
      <c r="AHP1036" s="1308"/>
      <c r="AHQ1036" s="1308"/>
      <c r="AHR1036" s="1308"/>
      <c r="AHS1036" s="1308"/>
      <c r="AHT1036" s="1308"/>
      <c r="AHU1036" s="1308"/>
      <c r="AHV1036" s="1308"/>
      <c r="AHW1036" s="1308"/>
      <c r="AHX1036" s="1308"/>
      <c r="AHY1036" s="1308"/>
      <c r="AHZ1036" s="1308"/>
      <c r="AIA1036" s="1308"/>
      <c r="AIB1036" s="1308"/>
      <c r="AIC1036" s="1308"/>
      <c r="AID1036" s="1308"/>
      <c r="AIE1036" s="1308"/>
      <c r="AIF1036" s="1308"/>
      <c r="AIG1036" s="1308"/>
      <c r="AIH1036" s="1308"/>
      <c r="AII1036" s="1308"/>
      <c r="AIJ1036" s="1308"/>
      <c r="AIK1036" s="1308"/>
      <c r="AIL1036" s="1308"/>
      <c r="AIM1036" s="1308"/>
      <c r="AIN1036" s="1308"/>
      <c r="AIO1036" s="1308"/>
      <c r="AIP1036" s="1308"/>
      <c r="AIQ1036" s="1308"/>
      <c r="AIR1036" s="1308"/>
      <c r="AIS1036" s="1308"/>
      <c r="AIT1036" s="1308"/>
      <c r="AIU1036" s="1308"/>
      <c r="AIV1036" s="1308"/>
      <c r="AIW1036" s="1308"/>
      <c r="AIX1036" s="1308"/>
      <c r="AIY1036" s="1308"/>
      <c r="AIZ1036" s="1308"/>
      <c r="AJA1036" s="1308"/>
      <c r="AJB1036" s="1308"/>
      <c r="AJC1036" s="1308"/>
      <c r="AJD1036" s="1308"/>
      <c r="AJE1036" s="1308"/>
      <c r="AJF1036" s="1308"/>
      <c r="AJG1036" s="1308"/>
      <c r="AJH1036" s="1308"/>
      <c r="AJI1036" s="1308"/>
      <c r="AJJ1036" s="1308"/>
      <c r="AJK1036" s="1308"/>
      <c r="AJL1036" s="1308"/>
      <c r="AJM1036" s="1308"/>
      <c r="AJN1036" s="1308"/>
      <c r="AJO1036" s="1308"/>
      <c r="AJP1036" s="1308"/>
      <c r="AJQ1036" s="1308"/>
      <c r="AJR1036" s="1308"/>
      <c r="AJS1036" s="1308"/>
      <c r="AJT1036" s="1308"/>
      <c r="AJU1036" s="1308"/>
      <c r="AJV1036" s="1308"/>
      <c r="AJW1036" s="1308"/>
      <c r="AJX1036" s="1308"/>
      <c r="AJY1036" s="1308"/>
      <c r="AJZ1036" s="1308"/>
      <c r="AKA1036" s="1308"/>
      <c r="AKB1036" s="1308"/>
      <c r="AKC1036" s="1308"/>
      <c r="AKD1036" s="1308"/>
      <c r="AKE1036" s="1308"/>
      <c r="AKF1036" s="1308"/>
      <c r="AKG1036" s="1308"/>
      <c r="AKH1036" s="1308"/>
      <c r="AKI1036" s="1308"/>
      <c r="AKJ1036" s="1308"/>
      <c r="AKK1036" s="1308"/>
      <c r="AKL1036" s="1308"/>
      <c r="AKM1036" s="1308"/>
      <c r="AKN1036" s="1308"/>
      <c r="AKO1036" s="1308"/>
      <c r="AKP1036" s="1308"/>
      <c r="AKQ1036" s="1308"/>
      <c r="AKR1036" s="1308"/>
      <c r="AKS1036" s="1308"/>
      <c r="AKT1036" s="1308"/>
      <c r="AKU1036" s="1308"/>
      <c r="AKV1036" s="1308"/>
      <c r="AKW1036" s="1308"/>
      <c r="AKX1036" s="1308"/>
      <c r="AKY1036" s="1308"/>
      <c r="AKZ1036" s="1308"/>
      <c r="ALA1036" s="1308"/>
      <c r="ALB1036" s="1308"/>
      <c r="ALC1036" s="1308"/>
      <c r="ALD1036" s="1308"/>
      <c r="ALE1036" s="1308"/>
      <c r="ALF1036" s="1308"/>
      <c r="ALG1036" s="1308"/>
      <c r="ALH1036" s="1308"/>
      <c r="ALI1036" s="1308"/>
      <c r="ALJ1036" s="1308"/>
      <c r="ALK1036" s="1308"/>
      <c r="ALL1036" s="1308"/>
      <c r="ALM1036" s="1308"/>
      <c r="ALN1036" s="1308"/>
      <c r="ALO1036" s="1308"/>
      <c r="ALP1036" s="1308"/>
      <c r="ALQ1036" s="1308"/>
      <c r="ALR1036" s="1308"/>
      <c r="ALS1036" s="1308"/>
      <c r="ALT1036" s="1308"/>
      <c r="ALU1036" s="1308"/>
      <c r="ALV1036" s="1308"/>
      <c r="ALW1036" s="1308"/>
      <c r="ALX1036" s="1308"/>
      <c r="ALY1036" s="1308"/>
      <c r="ALZ1036" s="1308"/>
      <c r="AMA1036" s="1308"/>
      <c r="AMB1036" s="1308"/>
      <c r="AMC1036" s="1308"/>
      <c r="AMD1036" s="1308"/>
      <c r="AME1036" s="1308"/>
      <c r="AMF1036" s="1308"/>
      <c r="AMG1036" s="1308"/>
      <c r="AMH1036" s="1308"/>
      <c r="AMI1036" s="1308"/>
      <c r="AMJ1036" s="1308"/>
      <c r="AMK1036" s="1308"/>
      <c r="AML1036" s="1308"/>
      <c r="AMM1036" s="1308"/>
      <c r="AMN1036" s="1308"/>
      <c r="AMO1036" s="1308"/>
      <c r="AMP1036" s="1308"/>
      <c r="AMQ1036" s="1308"/>
      <c r="AMR1036" s="1308"/>
      <c r="AMS1036" s="1308"/>
      <c r="AMT1036" s="1308"/>
      <c r="AMU1036" s="1308"/>
      <c r="AMV1036" s="1308"/>
      <c r="AMW1036" s="1308"/>
      <c r="AMX1036" s="1308"/>
      <c r="AMY1036" s="1308"/>
      <c r="AMZ1036" s="1308"/>
      <c r="ANA1036" s="1308"/>
      <c r="ANB1036" s="1308"/>
      <c r="ANC1036" s="1308"/>
      <c r="AND1036" s="1308"/>
      <c r="ANE1036" s="1308"/>
      <c r="ANF1036" s="1308"/>
      <c r="ANG1036" s="1308"/>
      <c r="ANH1036" s="1308"/>
      <c r="ANI1036" s="1308"/>
      <c r="ANJ1036" s="1308"/>
      <c r="ANK1036" s="1308"/>
      <c r="ANL1036" s="1308"/>
      <c r="ANM1036" s="1308"/>
      <c r="ANN1036" s="1308"/>
      <c r="ANO1036" s="1308"/>
      <c r="ANP1036" s="1308"/>
      <c r="ANQ1036" s="1308"/>
      <c r="ANR1036" s="1308"/>
      <c r="ANS1036" s="1308"/>
      <c r="ANT1036" s="1308"/>
      <c r="ANU1036" s="1308"/>
      <c r="ANV1036" s="1308"/>
      <c r="ANW1036" s="1308"/>
      <c r="ANX1036" s="1308"/>
      <c r="ANY1036" s="1308"/>
      <c r="ANZ1036" s="1308"/>
      <c r="AOA1036" s="1308"/>
      <c r="AOB1036" s="1308"/>
      <c r="AOC1036" s="1308"/>
      <c r="AOD1036" s="1308"/>
      <c r="AOE1036" s="1308"/>
      <c r="AOF1036" s="1308"/>
      <c r="AOG1036" s="1308"/>
      <c r="AOH1036" s="1308"/>
      <c r="AOI1036" s="1308"/>
      <c r="AOJ1036" s="1308"/>
      <c r="AOK1036" s="1308"/>
      <c r="AOL1036" s="1308"/>
      <c r="AOM1036" s="1308"/>
      <c r="AON1036" s="1308"/>
      <c r="AOO1036" s="1308"/>
      <c r="AOP1036" s="1308"/>
      <c r="AOQ1036" s="1308"/>
      <c r="AOR1036" s="1308"/>
      <c r="AOS1036" s="1308"/>
      <c r="AOT1036" s="1308"/>
      <c r="AOU1036" s="1308"/>
      <c r="AOV1036" s="1308"/>
      <c r="AOW1036" s="1308"/>
      <c r="AOX1036" s="1308"/>
      <c r="AOY1036" s="1308"/>
      <c r="AOZ1036" s="1308"/>
      <c r="APA1036" s="1308"/>
      <c r="APB1036" s="1308"/>
      <c r="APC1036" s="1308"/>
      <c r="APD1036" s="1308"/>
      <c r="APE1036" s="1308"/>
      <c r="APF1036" s="1308"/>
      <c r="APG1036" s="1308"/>
      <c r="APH1036" s="1308"/>
      <c r="API1036" s="1308"/>
      <c r="APJ1036" s="1308"/>
      <c r="APK1036" s="1308"/>
      <c r="APL1036" s="1308"/>
      <c r="APM1036" s="1308"/>
      <c r="APN1036" s="1308"/>
      <c r="APO1036" s="1308"/>
      <c r="APP1036" s="1308"/>
      <c r="APQ1036" s="1308"/>
      <c r="APR1036" s="1308"/>
      <c r="APS1036" s="1308"/>
      <c r="APT1036" s="1308"/>
      <c r="APU1036" s="1308"/>
      <c r="APV1036" s="1308"/>
      <c r="APW1036" s="1308"/>
      <c r="APX1036" s="1308"/>
      <c r="APY1036" s="1308"/>
      <c r="APZ1036" s="1308"/>
      <c r="AQA1036" s="1308"/>
      <c r="AQB1036" s="1308"/>
      <c r="AQC1036" s="1308"/>
      <c r="AQD1036" s="1308"/>
      <c r="AQE1036" s="1308"/>
      <c r="AQF1036" s="1308"/>
      <c r="AQG1036" s="1308"/>
      <c r="AQH1036" s="1308"/>
      <c r="AQI1036" s="1308"/>
      <c r="AQJ1036" s="1308"/>
      <c r="AQK1036" s="1308"/>
      <c r="AQL1036" s="1308"/>
      <c r="AQM1036" s="1308"/>
      <c r="AQN1036" s="1308"/>
      <c r="AQO1036" s="1308"/>
      <c r="AQP1036" s="1308"/>
      <c r="AQQ1036" s="1308"/>
      <c r="AQR1036" s="1308"/>
      <c r="AQS1036" s="1308"/>
      <c r="AQT1036" s="1308"/>
      <c r="AQU1036" s="1308"/>
      <c r="AQV1036" s="1308"/>
      <c r="AQW1036" s="1308"/>
      <c r="AQX1036" s="1308"/>
      <c r="AQY1036" s="1308"/>
      <c r="AQZ1036" s="1308"/>
      <c r="ARA1036" s="1308"/>
      <c r="ARB1036" s="1308"/>
      <c r="ARC1036" s="1308"/>
      <c r="ARD1036" s="1308"/>
      <c r="ARE1036" s="1308"/>
      <c r="ARF1036" s="1308"/>
      <c r="ARG1036" s="1308"/>
      <c r="ARH1036" s="1308"/>
      <c r="ARI1036" s="1308"/>
      <c r="ARJ1036" s="1308"/>
      <c r="ARK1036" s="1308"/>
      <c r="ARL1036" s="1308"/>
      <c r="ARM1036" s="1308"/>
      <c r="ARN1036" s="1308"/>
      <c r="ARO1036" s="1308"/>
      <c r="ARP1036" s="1308"/>
      <c r="ARQ1036" s="1308"/>
      <c r="ARR1036" s="1308"/>
      <c r="ARS1036" s="1308"/>
      <c r="ART1036" s="1308"/>
      <c r="ARU1036" s="1308"/>
      <c r="ARV1036" s="1308"/>
      <c r="ARW1036" s="1308"/>
      <c r="ARX1036" s="1308"/>
      <c r="ARY1036" s="1308"/>
      <c r="ARZ1036" s="1308"/>
      <c r="ASA1036" s="1308"/>
      <c r="ASB1036" s="1308"/>
      <c r="ASC1036" s="1308"/>
      <c r="ASD1036" s="1308"/>
      <c r="ASE1036" s="1308"/>
      <c r="ASF1036" s="1308"/>
      <c r="ASG1036" s="1308"/>
      <c r="ASH1036" s="1308"/>
      <c r="ASI1036" s="1308"/>
      <c r="ASJ1036" s="1308"/>
      <c r="ASK1036" s="1308"/>
      <c r="ASL1036" s="1308"/>
      <c r="ASM1036" s="1308"/>
      <c r="ASN1036" s="1308"/>
      <c r="ASO1036" s="1308"/>
      <c r="ASP1036" s="1308"/>
      <c r="ASQ1036" s="1308"/>
      <c r="ASR1036" s="1308"/>
      <c r="ASS1036" s="1308"/>
      <c r="AST1036" s="1308"/>
      <c r="ASU1036" s="1308"/>
      <c r="ASV1036" s="1308"/>
      <c r="ASW1036" s="1308"/>
      <c r="ASX1036" s="1308"/>
      <c r="ASY1036" s="1308"/>
      <c r="ASZ1036" s="1308"/>
      <c r="ATA1036" s="1308"/>
      <c r="ATB1036" s="1308"/>
      <c r="ATC1036" s="1308"/>
      <c r="ATD1036" s="1308"/>
      <c r="ATE1036" s="1308"/>
      <c r="ATF1036" s="1308"/>
      <c r="ATG1036" s="1308"/>
      <c r="ATH1036" s="1308"/>
      <c r="ATI1036" s="1308"/>
      <c r="ATJ1036" s="1308"/>
      <c r="ATK1036" s="1308"/>
      <c r="ATL1036" s="1308"/>
      <c r="ATM1036" s="1308"/>
      <c r="ATN1036" s="1308"/>
      <c r="ATO1036" s="1308"/>
      <c r="ATP1036" s="1308"/>
      <c r="ATQ1036" s="1308"/>
      <c r="ATR1036" s="1308"/>
      <c r="ATS1036" s="1308"/>
      <c r="ATT1036" s="1308"/>
      <c r="ATU1036" s="1308"/>
      <c r="ATV1036" s="1308"/>
      <c r="ATW1036" s="1308"/>
      <c r="ATX1036" s="1308"/>
      <c r="ATY1036" s="1308"/>
      <c r="ATZ1036" s="1308"/>
      <c r="AUA1036" s="1308"/>
      <c r="AUB1036" s="1308"/>
      <c r="AUC1036" s="1308"/>
      <c r="AUD1036" s="1308"/>
      <c r="AUE1036" s="1308"/>
      <c r="AUF1036" s="1308"/>
      <c r="AUG1036" s="1308"/>
      <c r="AUH1036" s="1308"/>
      <c r="AUI1036" s="1308"/>
      <c r="AUJ1036" s="1308"/>
      <c r="AUK1036" s="1308"/>
      <c r="AUL1036" s="1308"/>
      <c r="AUM1036" s="1308"/>
      <c r="AUN1036" s="1308"/>
      <c r="AUO1036" s="1308"/>
      <c r="AUP1036" s="1308"/>
      <c r="AUQ1036" s="1308"/>
      <c r="AUR1036" s="1308"/>
      <c r="AUS1036" s="1308"/>
      <c r="AUT1036" s="1308"/>
      <c r="AUU1036" s="1308"/>
      <c r="AUV1036" s="1308"/>
      <c r="AUW1036" s="1308"/>
      <c r="AUX1036" s="1308"/>
      <c r="AUY1036" s="1308"/>
      <c r="AUZ1036" s="1308"/>
      <c r="AVA1036" s="1308"/>
      <c r="AVB1036" s="1308"/>
      <c r="AVC1036" s="1308"/>
      <c r="AVD1036" s="1308"/>
      <c r="AVE1036" s="1308"/>
      <c r="AVF1036" s="1308"/>
      <c r="AVG1036" s="1308"/>
      <c r="AVH1036" s="1308"/>
      <c r="AVI1036" s="1308"/>
      <c r="AVJ1036" s="1308"/>
      <c r="AVK1036" s="1308"/>
      <c r="AVL1036" s="1308"/>
      <c r="AVM1036" s="1308"/>
      <c r="AVN1036" s="1308"/>
      <c r="AVO1036" s="1308"/>
      <c r="AVP1036" s="1308"/>
      <c r="AVQ1036" s="1308"/>
      <c r="AVR1036" s="1308"/>
      <c r="AVS1036" s="1308"/>
      <c r="AVT1036" s="1308"/>
      <c r="AVU1036" s="1308"/>
      <c r="AVV1036" s="1308"/>
      <c r="AVW1036" s="1308"/>
      <c r="AVX1036" s="1308"/>
      <c r="AVY1036" s="1308"/>
      <c r="AVZ1036" s="1308"/>
      <c r="AWA1036" s="1308"/>
      <c r="AWB1036" s="1308"/>
      <c r="AWC1036" s="1308"/>
      <c r="AWD1036" s="1308"/>
      <c r="AWE1036" s="1308"/>
      <c r="AWF1036" s="1308"/>
      <c r="AWG1036" s="1308"/>
      <c r="AWH1036" s="1308"/>
      <c r="AWI1036" s="1308"/>
      <c r="AWJ1036" s="1308"/>
      <c r="AWK1036" s="1308"/>
      <c r="AWL1036" s="1308"/>
      <c r="AWM1036" s="1308"/>
      <c r="AWN1036" s="1308"/>
      <c r="AWO1036" s="1308"/>
      <c r="AWP1036" s="1308"/>
      <c r="AWQ1036" s="1308"/>
      <c r="AWR1036" s="1308"/>
      <c r="AWS1036" s="1308"/>
      <c r="AWT1036" s="1308"/>
      <c r="AWU1036" s="1308"/>
      <c r="AWV1036" s="1308"/>
      <c r="AWW1036" s="1308"/>
      <c r="AWX1036" s="1308"/>
      <c r="AWY1036" s="1308"/>
      <c r="AWZ1036" s="1308"/>
      <c r="AXA1036" s="1308"/>
      <c r="AXB1036" s="1308"/>
      <c r="AXC1036" s="1308"/>
      <c r="AXD1036" s="1308"/>
      <c r="AXE1036" s="1308"/>
      <c r="AXF1036" s="1308"/>
      <c r="AXG1036" s="1308"/>
      <c r="AXH1036" s="1308"/>
      <c r="AXI1036" s="1308"/>
      <c r="AXJ1036" s="1308"/>
      <c r="AXK1036" s="1308"/>
      <c r="AXL1036" s="1308"/>
      <c r="AXM1036" s="1308"/>
      <c r="AXN1036" s="1308"/>
      <c r="AXO1036" s="1308"/>
      <c r="AXP1036" s="1308"/>
      <c r="AXQ1036" s="1308"/>
      <c r="AXR1036" s="1308"/>
      <c r="AXS1036" s="1308"/>
      <c r="AXT1036" s="1308"/>
      <c r="AXU1036" s="1308"/>
      <c r="AXV1036" s="1308"/>
      <c r="AXW1036" s="1308"/>
      <c r="AXX1036" s="1308"/>
      <c r="AXY1036" s="1308"/>
      <c r="AXZ1036" s="1308"/>
      <c r="AYA1036" s="1308"/>
      <c r="AYB1036" s="1308"/>
      <c r="AYC1036" s="1308"/>
      <c r="AYD1036" s="1308"/>
      <c r="AYE1036" s="1308"/>
      <c r="AYF1036" s="1308"/>
      <c r="AYG1036" s="1308"/>
      <c r="AYH1036" s="1308"/>
      <c r="AYI1036" s="1308"/>
      <c r="AYJ1036" s="1308"/>
      <c r="AYK1036" s="1308"/>
      <c r="AYL1036" s="1308"/>
      <c r="AYM1036" s="1308"/>
      <c r="AYN1036" s="1308"/>
      <c r="AYO1036" s="1308"/>
      <c r="AYP1036" s="1308"/>
      <c r="AYQ1036" s="1308"/>
      <c r="AYR1036" s="1308"/>
      <c r="AYS1036" s="1308"/>
      <c r="AYT1036" s="1308"/>
      <c r="AYU1036" s="1308"/>
      <c r="AYV1036" s="1308"/>
      <c r="AYW1036" s="1308"/>
      <c r="AYX1036" s="1308"/>
      <c r="AYY1036" s="1308"/>
      <c r="AYZ1036" s="1308"/>
      <c r="AZA1036" s="1308"/>
      <c r="AZB1036" s="1308"/>
      <c r="AZC1036" s="1308"/>
      <c r="AZD1036" s="1308"/>
      <c r="AZE1036" s="1308"/>
      <c r="AZF1036" s="1308"/>
      <c r="AZG1036" s="1308"/>
      <c r="AZH1036" s="1308"/>
      <c r="AZI1036" s="1308"/>
      <c r="AZJ1036" s="1308"/>
      <c r="AZK1036" s="1308"/>
      <c r="AZL1036" s="1308"/>
      <c r="AZM1036" s="1308"/>
      <c r="AZN1036" s="1308"/>
      <c r="AZO1036" s="1308"/>
      <c r="AZP1036" s="1308"/>
      <c r="AZQ1036" s="1308"/>
      <c r="AZR1036" s="1308"/>
      <c r="AZS1036" s="1308"/>
      <c r="AZT1036" s="1308"/>
      <c r="AZU1036" s="1308"/>
      <c r="AZV1036" s="1308"/>
      <c r="AZW1036" s="1308"/>
      <c r="AZX1036" s="1308"/>
      <c r="AZY1036" s="1308"/>
      <c r="AZZ1036" s="1308"/>
      <c r="BAA1036" s="1308"/>
      <c r="BAB1036" s="1308"/>
      <c r="BAC1036" s="1308"/>
      <c r="BAD1036" s="1308"/>
      <c r="BAE1036" s="1308"/>
      <c r="BAF1036" s="1308"/>
      <c r="BAG1036" s="1308"/>
      <c r="BAH1036" s="1308"/>
      <c r="BAI1036" s="1308"/>
      <c r="BAJ1036" s="1308"/>
      <c r="BAK1036" s="1308"/>
      <c r="BAL1036" s="1308"/>
      <c r="BAM1036" s="1308"/>
      <c r="BAN1036" s="1308"/>
      <c r="BAO1036" s="1308"/>
      <c r="BAP1036" s="1308"/>
      <c r="BAQ1036" s="1308"/>
      <c r="BAR1036" s="1308"/>
      <c r="BAS1036" s="1308"/>
      <c r="BAT1036" s="1308"/>
      <c r="BAU1036" s="1308"/>
      <c r="BAV1036" s="1308"/>
      <c r="BAW1036" s="1308"/>
      <c r="BAX1036" s="1308"/>
      <c r="BAY1036" s="1308"/>
      <c r="BAZ1036" s="1308"/>
      <c r="BBA1036" s="1308"/>
      <c r="BBB1036" s="1308"/>
      <c r="BBC1036" s="1308"/>
      <c r="BBD1036" s="1308"/>
      <c r="BBE1036" s="1308"/>
      <c r="BBF1036" s="1308"/>
      <c r="BBG1036" s="1308"/>
      <c r="BBH1036" s="1308"/>
      <c r="BBI1036" s="1308"/>
      <c r="BBJ1036" s="1308"/>
      <c r="BBK1036" s="1308"/>
      <c r="BBL1036" s="1308"/>
      <c r="BBM1036" s="1308"/>
      <c r="BBN1036" s="1308"/>
      <c r="BBO1036" s="1308"/>
      <c r="BBP1036" s="1308"/>
      <c r="BBQ1036" s="1308"/>
      <c r="BBR1036" s="1308"/>
      <c r="BBS1036" s="1308"/>
      <c r="BBT1036" s="1308"/>
      <c r="BBU1036" s="1308"/>
      <c r="BBV1036" s="1308"/>
      <c r="BBW1036" s="1308"/>
      <c r="BBX1036" s="1308"/>
      <c r="BBY1036" s="1308"/>
      <c r="BBZ1036" s="1308"/>
      <c r="BCA1036" s="1308"/>
      <c r="BCB1036" s="1308"/>
      <c r="BCC1036" s="1308"/>
      <c r="BCD1036" s="1308"/>
      <c r="BCE1036" s="1308"/>
      <c r="BCF1036" s="1308"/>
      <c r="BCG1036" s="1308"/>
      <c r="BCH1036" s="1308"/>
      <c r="BCI1036" s="1308"/>
      <c r="BCJ1036" s="1308"/>
      <c r="BCK1036" s="1308"/>
      <c r="BCL1036" s="1308"/>
      <c r="BCM1036" s="1308"/>
      <c r="BCN1036" s="1308"/>
      <c r="BCO1036" s="1308"/>
      <c r="BCP1036" s="1308"/>
      <c r="BCQ1036" s="1308"/>
      <c r="BCR1036" s="1308"/>
      <c r="BCS1036" s="1308"/>
      <c r="BCT1036" s="1308"/>
      <c r="BCU1036" s="1308"/>
      <c r="BCV1036" s="1308"/>
      <c r="BCW1036" s="1308"/>
      <c r="BCX1036" s="1308"/>
      <c r="BCY1036" s="1308"/>
      <c r="BCZ1036" s="1308"/>
      <c r="BDA1036" s="1308"/>
      <c r="BDB1036" s="1308"/>
      <c r="BDC1036" s="1308"/>
      <c r="BDD1036" s="1308"/>
      <c r="BDE1036" s="1308"/>
      <c r="BDF1036" s="1308"/>
      <c r="BDG1036" s="1308"/>
      <c r="BDH1036" s="1308"/>
      <c r="BDI1036" s="1308"/>
      <c r="BDJ1036" s="1308"/>
      <c r="BDK1036" s="1308"/>
      <c r="BDL1036" s="1308"/>
      <c r="BDM1036" s="1308"/>
      <c r="BDN1036" s="1308"/>
      <c r="BDO1036" s="1308"/>
      <c r="BDP1036" s="1308"/>
      <c r="BDQ1036" s="1308"/>
      <c r="BDR1036" s="1308"/>
      <c r="BDS1036" s="1308"/>
      <c r="BDT1036" s="1308"/>
      <c r="BDU1036" s="1308"/>
      <c r="BDV1036" s="1308"/>
      <c r="BDW1036" s="1308"/>
      <c r="BDX1036" s="1308"/>
      <c r="BDY1036" s="1308"/>
      <c r="BDZ1036" s="1308"/>
      <c r="BEA1036" s="1308"/>
      <c r="BEB1036" s="1308"/>
      <c r="BEC1036" s="1308"/>
      <c r="BED1036" s="1308"/>
      <c r="BEE1036" s="1308"/>
      <c r="BEF1036" s="1308"/>
      <c r="BEG1036" s="1308"/>
      <c r="BEH1036" s="1308"/>
      <c r="BEI1036" s="1308"/>
      <c r="BEJ1036" s="1308"/>
      <c r="BEK1036" s="1308"/>
      <c r="BEL1036" s="1308"/>
      <c r="BEM1036" s="1308"/>
      <c r="BEN1036" s="1308"/>
      <c r="BEO1036" s="1308"/>
      <c r="BEP1036" s="1308"/>
      <c r="BEQ1036" s="1308"/>
      <c r="BER1036" s="1308"/>
      <c r="BES1036" s="1308"/>
      <c r="BET1036" s="1308"/>
      <c r="BEU1036" s="1308"/>
      <c r="BEV1036" s="1308"/>
      <c r="BEW1036" s="1308"/>
      <c r="BEX1036" s="1308"/>
      <c r="BEY1036" s="1308"/>
      <c r="BEZ1036" s="1308"/>
      <c r="BFA1036" s="1308"/>
      <c r="BFB1036" s="1308"/>
      <c r="BFC1036" s="1308"/>
      <c r="BFD1036" s="1308"/>
      <c r="BFE1036" s="1308"/>
      <c r="BFF1036" s="1308"/>
      <c r="BFG1036" s="1308"/>
      <c r="BFH1036" s="1308"/>
      <c r="BFI1036" s="1308"/>
      <c r="BFJ1036" s="1308"/>
      <c r="BFK1036" s="1308"/>
      <c r="BFL1036" s="1308"/>
      <c r="BFM1036" s="1308"/>
      <c r="BFN1036" s="1308"/>
      <c r="BFO1036" s="1308"/>
      <c r="BFP1036" s="1308"/>
      <c r="BFQ1036" s="1308"/>
      <c r="BFR1036" s="1308"/>
      <c r="BFS1036" s="1308"/>
      <c r="BFT1036" s="1308"/>
      <c r="BFU1036" s="1308"/>
      <c r="BFV1036" s="1308"/>
      <c r="BFW1036" s="1308"/>
      <c r="BFX1036" s="1308"/>
      <c r="BFY1036" s="1308"/>
      <c r="BFZ1036" s="1308"/>
      <c r="BGA1036" s="1308"/>
      <c r="BGB1036" s="1308"/>
      <c r="BGC1036" s="1308"/>
      <c r="BGD1036" s="1308"/>
      <c r="BGE1036" s="1308"/>
      <c r="BGF1036" s="1308"/>
      <c r="BGG1036" s="1308"/>
      <c r="BGH1036" s="1308"/>
      <c r="BGI1036" s="1308"/>
      <c r="BGJ1036" s="1308"/>
      <c r="BGK1036" s="1308"/>
      <c r="BGL1036" s="1308"/>
      <c r="BGM1036" s="1308"/>
      <c r="BGN1036" s="1308"/>
      <c r="BGO1036" s="1308"/>
      <c r="BGP1036" s="1308"/>
      <c r="BGQ1036" s="1308"/>
      <c r="BGR1036" s="1308"/>
      <c r="BGS1036" s="1308"/>
      <c r="BGT1036" s="1308"/>
      <c r="BGU1036" s="1308"/>
      <c r="BGV1036" s="1308"/>
      <c r="BGW1036" s="1308"/>
      <c r="BGX1036" s="1308"/>
      <c r="BGY1036" s="1308"/>
      <c r="BGZ1036" s="1308"/>
      <c r="BHA1036" s="1308"/>
      <c r="BHB1036" s="1308"/>
      <c r="BHC1036" s="1308"/>
      <c r="BHD1036" s="1308"/>
      <c r="BHE1036" s="1308"/>
      <c r="BHF1036" s="1308"/>
      <c r="BHG1036" s="1308"/>
      <c r="BHH1036" s="1308"/>
      <c r="BHI1036" s="1308"/>
      <c r="BHJ1036" s="1308"/>
      <c r="BHK1036" s="1308"/>
      <c r="BHL1036" s="1308"/>
      <c r="BHM1036" s="1308"/>
      <c r="BHN1036" s="1308"/>
      <c r="BHO1036" s="1308"/>
      <c r="BHP1036" s="1308"/>
      <c r="BHQ1036" s="1308"/>
      <c r="BHR1036" s="1308"/>
      <c r="BHS1036" s="1308"/>
      <c r="BHT1036" s="1308"/>
      <c r="BHU1036" s="1308"/>
      <c r="BHV1036" s="1308"/>
      <c r="BHW1036" s="1308"/>
      <c r="BHX1036" s="1308"/>
      <c r="BHY1036" s="1308"/>
      <c r="BHZ1036" s="1308"/>
      <c r="BIA1036" s="1308"/>
      <c r="BIB1036" s="1308"/>
      <c r="BIC1036" s="1308"/>
      <c r="BID1036" s="1308"/>
      <c r="BIE1036" s="1308"/>
      <c r="BIF1036" s="1308"/>
      <c r="BIG1036" s="1308"/>
      <c r="BIH1036" s="1308"/>
      <c r="BII1036" s="1308"/>
      <c r="BIJ1036" s="1308"/>
      <c r="BIK1036" s="1308"/>
      <c r="BIL1036" s="1308"/>
      <c r="BIM1036" s="1308"/>
      <c r="BIN1036" s="1308"/>
      <c r="BIO1036" s="1308"/>
      <c r="BIP1036" s="1308"/>
      <c r="BIQ1036" s="1308"/>
      <c r="BIR1036" s="1308"/>
      <c r="BIS1036" s="1308"/>
      <c r="BIT1036" s="1308"/>
      <c r="BIU1036" s="1308"/>
      <c r="BIV1036" s="1308"/>
      <c r="BIW1036" s="1308"/>
      <c r="BIX1036" s="1308"/>
      <c r="BIY1036" s="1308"/>
      <c r="BIZ1036" s="1308"/>
      <c r="BJA1036" s="1308"/>
      <c r="BJB1036" s="1308"/>
      <c r="BJC1036" s="1308"/>
      <c r="BJD1036" s="1308"/>
      <c r="BJE1036" s="1308"/>
      <c r="BJF1036" s="1308"/>
      <c r="BJG1036" s="1308"/>
      <c r="BJH1036" s="1308"/>
      <c r="BJI1036" s="1308"/>
      <c r="BJJ1036" s="1308"/>
      <c r="BJK1036" s="1308"/>
      <c r="BJL1036" s="1308"/>
      <c r="BJM1036" s="1308"/>
      <c r="BJN1036" s="1308"/>
      <c r="BJO1036" s="1308"/>
      <c r="BJP1036" s="1308"/>
      <c r="BJQ1036" s="1308"/>
      <c r="BJR1036" s="1308"/>
      <c r="BJS1036" s="1308"/>
      <c r="BJT1036" s="1308"/>
      <c r="BJU1036" s="1308"/>
      <c r="BJV1036" s="1308"/>
      <c r="BJW1036" s="1308"/>
      <c r="BJX1036" s="1308"/>
      <c r="BJY1036" s="1308"/>
      <c r="BJZ1036" s="1308"/>
      <c r="BKA1036" s="1308"/>
      <c r="BKB1036" s="1308"/>
      <c r="BKC1036" s="1308"/>
      <c r="BKD1036" s="1308"/>
      <c r="BKE1036" s="1308"/>
      <c r="BKF1036" s="1308"/>
      <c r="BKG1036" s="1308"/>
      <c r="BKH1036" s="1308"/>
      <c r="BKI1036" s="1308"/>
      <c r="BKJ1036" s="1308"/>
      <c r="BKK1036" s="1308"/>
      <c r="BKL1036" s="1308"/>
      <c r="BKM1036" s="1308"/>
      <c r="BKN1036" s="1308"/>
      <c r="BKO1036" s="1308"/>
      <c r="BKP1036" s="1308"/>
      <c r="BKQ1036" s="1308"/>
      <c r="BKR1036" s="1308"/>
      <c r="BKS1036" s="1308"/>
      <c r="BKT1036" s="1308"/>
      <c r="BKU1036" s="1308"/>
      <c r="BKV1036" s="1308"/>
      <c r="BKW1036" s="1308"/>
      <c r="BKX1036" s="1308"/>
      <c r="BKY1036" s="1308"/>
      <c r="BKZ1036" s="1308"/>
      <c r="BLA1036" s="1308"/>
      <c r="BLB1036" s="1308"/>
      <c r="BLC1036" s="1308"/>
      <c r="BLD1036" s="1308"/>
      <c r="BLE1036" s="1308"/>
      <c r="BLF1036" s="1308"/>
      <c r="BLG1036" s="1308"/>
      <c r="BLH1036" s="1308"/>
      <c r="BLI1036" s="1308"/>
      <c r="BLJ1036" s="1308"/>
      <c r="BLK1036" s="1308"/>
      <c r="BLL1036" s="1308"/>
      <c r="BLM1036" s="1308"/>
      <c r="BLN1036" s="1308"/>
      <c r="BLO1036" s="1308"/>
      <c r="BLP1036" s="1308"/>
      <c r="BLQ1036" s="1308"/>
      <c r="BLR1036" s="1308"/>
      <c r="BLS1036" s="1308"/>
      <c r="BLT1036" s="1308"/>
      <c r="BLU1036" s="1308"/>
      <c r="BLV1036" s="1308"/>
      <c r="BLW1036" s="1308"/>
      <c r="BLX1036" s="1308"/>
      <c r="BLY1036" s="1308"/>
      <c r="BLZ1036" s="1308"/>
      <c r="BMA1036" s="1308"/>
      <c r="BMB1036" s="1308"/>
      <c r="BMC1036" s="1308"/>
      <c r="BMD1036" s="1308"/>
      <c r="BME1036" s="1308"/>
      <c r="BMF1036" s="1308"/>
      <c r="BMG1036" s="1308"/>
      <c r="BMH1036" s="1308"/>
      <c r="BMI1036" s="1308"/>
      <c r="BMJ1036" s="1308"/>
      <c r="BMK1036" s="1308"/>
      <c r="BML1036" s="1308"/>
      <c r="BMM1036" s="1308"/>
      <c r="BMN1036" s="1308"/>
      <c r="BMO1036" s="1308"/>
      <c r="BMP1036" s="1308"/>
      <c r="BMQ1036" s="1308"/>
      <c r="BMR1036" s="1308"/>
      <c r="BMS1036" s="1308"/>
      <c r="BMT1036" s="1308"/>
      <c r="BMU1036" s="1308"/>
      <c r="BMV1036" s="1308"/>
      <c r="BMW1036" s="1308"/>
      <c r="BMX1036" s="1308"/>
      <c r="BMY1036" s="1308"/>
      <c r="BMZ1036" s="1308"/>
      <c r="BNA1036" s="1308"/>
      <c r="BNB1036" s="1308"/>
      <c r="BNC1036" s="1308"/>
      <c r="BND1036" s="1308"/>
      <c r="BNE1036" s="1308"/>
      <c r="BNF1036" s="1308"/>
      <c r="BNG1036" s="1308"/>
      <c r="BNH1036" s="1308"/>
      <c r="BNI1036" s="1308"/>
      <c r="BNJ1036" s="1308"/>
      <c r="BNK1036" s="1308"/>
      <c r="BNL1036" s="1308"/>
      <c r="BNM1036" s="1308"/>
      <c r="BNN1036" s="1308"/>
      <c r="BNO1036" s="1308"/>
      <c r="BNP1036" s="1308"/>
      <c r="BNQ1036" s="1308"/>
      <c r="BNR1036" s="1308"/>
      <c r="BNS1036" s="1308"/>
      <c r="BNT1036" s="1308"/>
      <c r="BNU1036" s="1308"/>
      <c r="BNV1036" s="1308"/>
      <c r="BNW1036" s="1308"/>
      <c r="BNX1036" s="1308"/>
      <c r="BNY1036" s="1308"/>
      <c r="BNZ1036" s="1308"/>
      <c r="BOA1036" s="1308"/>
      <c r="BOB1036" s="1308"/>
      <c r="BOC1036" s="1308"/>
      <c r="BOD1036" s="1308"/>
      <c r="BOE1036" s="1308"/>
      <c r="BOF1036" s="1308"/>
      <c r="BOG1036" s="1308"/>
      <c r="BOH1036" s="1308"/>
      <c r="BOI1036" s="1308"/>
      <c r="BOJ1036" s="1308"/>
      <c r="BOK1036" s="1308"/>
      <c r="BOL1036" s="1308"/>
      <c r="BOM1036" s="1308"/>
      <c r="BON1036" s="1308"/>
      <c r="BOO1036" s="1308"/>
      <c r="BOP1036" s="1308"/>
      <c r="BOQ1036" s="1308"/>
      <c r="BOR1036" s="1308"/>
      <c r="BOS1036" s="1308"/>
      <c r="BOT1036" s="1308"/>
      <c r="BOU1036" s="1308"/>
      <c r="BOV1036" s="1308"/>
      <c r="BOW1036" s="1308"/>
      <c r="BOX1036" s="1308"/>
      <c r="BOY1036" s="1308"/>
      <c r="BOZ1036" s="1308"/>
      <c r="BPA1036" s="1308"/>
      <c r="BPB1036" s="1308"/>
      <c r="BPC1036" s="1308"/>
      <c r="BPD1036" s="1308"/>
      <c r="BPE1036" s="1308"/>
      <c r="BPF1036" s="1308"/>
      <c r="BPG1036" s="1308"/>
      <c r="BPH1036" s="1308"/>
      <c r="BPI1036" s="1308"/>
      <c r="BPJ1036" s="1308"/>
      <c r="BPK1036" s="1308"/>
      <c r="BPL1036" s="1308"/>
      <c r="BPM1036" s="1308"/>
      <c r="BPN1036" s="1308"/>
      <c r="BPO1036" s="1308"/>
      <c r="BPP1036" s="1308"/>
      <c r="BPQ1036" s="1308"/>
      <c r="BPR1036" s="1308"/>
      <c r="BPS1036" s="1308"/>
      <c r="BPT1036" s="1308"/>
      <c r="BPU1036" s="1308"/>
      <c r="BPV1036" s="1308"/>
      <c r="BPW1036" s="1308"/>
      <c r="BPX1036" s="1308"/>
      <c r="BPY1036" s="1308"/>
      <c r="BPZ1036" s="1308"/>
      <c r="BQA1036" s="1308"/>
      <c r="BQB1036" s="1308"/>
      <c r="BQC1036" s="1308"/>
      <c r="BQD1036" s="1308"/>
      <c r="BQE1036" s="1308"/>
      <c r="BQF1036" s="1308"/>
      <c r="BQG1036" s="1308"/>
      <c r="BQH1036" s="1308"/>
      <c r="BQI1036" s="1308"/>
      <c r="BQJ1036" s="1308"/>
      <c r="BQK1036" s="1308"/>
      <c r="BQL1036" s="1308"/>
      <c r="BQM1036" s="1308"/>
      <c r="BQN1036" s="1308"/>
      <c r="BQO1036" s="1308"/>
      <c r="BQP1036" s="1308"/>
      <c r="BQQ1036" s="1308"/>
      <c r="BQR1036" s="1308"/>
      <c r="BQS1036" s="1308"/>
      <c r="BQT1036" s="1308"/>
      <c r="BQU1036" s="1308"/>
      <c r="BQV1036" s="1308"/>
      <c r="BQW1036" s="1308"/>
      <c r="BQX1036" s="1308"/>
      <c r="BQY1036" s="1308"/>
      <c r="BQZ1036" s="1308"/>
      <c r="BRA1036" s="1308"/>
      <c r="BRB1036" s="1308"/>
      <c r="BRC1036" s="1308"/>
      <c r="BRD1036" s="1308"/>
      <c r="BRE1036" s="1308"/>
      <c r="BRF1036" s="1308"/>
      <c r="BRG1036" s="1308"/>
      <c r="BRH1036" s="1308"/>
      <c r="BRI1036" s="1308"/>
      <c r="BRJ1036" s="1308"/>
      <c r="BRK1036" s="1308"/>
      <c r="BRL1036" s="1308"/>
      <c r="BRM1036" s="1308"/>
      <c r="BRN1036" s="1308"/>
      <c r="BRO1036" s="1308"/>
      <c r="BRP1036" s="1308"/>
      <c r="BRQ1036" s="1308"/>
      <c r="BRR1036" s="1308"/>
      <c r="BRS1036" s="1308"/>
      <c r="BRT1036" s="1308"/>
      <c r="BRU1036" s="1308"/>
      <c r="BRV1036" s="1308"/>
      <c r="BRW1036" s="1308"/>
      <c r="BRX1036" s="1308"/>
      <c r="BRY1036" s="1308"/>
      <c r="BRZ1036" s="1308"/>
      <c r="BSA1036" s="1308"/>
      <c r="BSB1036" s="1308"/>
      <c r="BSC1036" s="1308"/>
      <c r="BSD1036" s="1308"/>
      <c r="BSE1036" s="1308"/>
      <c r="BSF1036" s="1308"/>
      <c r="BSG1036" s="1308"/>
      <c r="BSH1036" s="1308"/>
      <c r="BSI1036" s="1308"/>
      <c r="BSJ1036" s="1308"/>
      <c r="BSK1036" s="1308"/>
      <c r="BSL1036" s="1308"/>
      <c r="BSM1036" s="1308"/>
      <c r="BSN1036" s="1308"/>
      <c r="BSO1036" s="1308"/>
      <c r="BSP1036" s="1308"/>
      <c r="BSQ1036" s="1308"/>
      <c r="BSR1036" s="1308"/>
      <c r="BSS1036" s="1308"/>
      <c r="BST1036" s="1308"/>
      <c r="BSU1036" s="1308"/>
      <c r="BSV1036" s="1308"/>
      <c r="BSW1036" s="1308"/>
      <c r="BSX1036" s="1308"/>
      <c r="BSY1036" s="1308"/>
      <c r="BSZ1036" s="1308"/>
      <c r="BTA1036" s="1308"/>
      <c r="BTB1036" s="1308"/>
      <c r="BTC1036" s="1308"/>
      <c r="BTD1036" s="1308"/>
      <c r="BTE1036" s="1308"/>
      <c r="BTF1036" s="1308"/>
      <c r="BTG1036" s="1308"/>
      <c r="BTH1036" s="1308"/>
      <c r="BTI1036" s="1308"/>
      <c r="BTJ1036" s="1308"/>
      <c r="BTK1036" s="1308"/>
      <c r="BTL1036" s="1308"/>
      <c r="BTM1036" s="1308"/>
      <c r="BTN1036" s="1308"/>
      <c r="BTO1036" s="1308"/>
      <c r="BTP1036" s="1308"/>
      <c r="BTQ1036" s="1308"/>
      <c r="BTR1036" s="1308"/>
      <c r="BTS1036" s="1308"/>
      <c r="BTT1036" s="1308"/>
      <c r="BTU1036" s="1308"/>
      <c r="BTV1036" s="1308"/>
      <c r="BTW1036" s="1308"/>
      <c r="BTX1036" s="1308"/>
      <c r="BTY1036" s="1308"/>
      <c r="BTZ1036" s="1308"/>
      <c r="BUA1036" s="1308"/>
      <c r="BUB1036" s="1308"/>
      <c r="BUC1036" s="1308"/>
      <c r="BUD1036" s="1308"/>
      <c r="BUE1036" s="1308"/>
      <c r="BUF1036" s="1308"/>
      <c r="BUG1036" s="1308"/>
      <c r="BUH1036" s="1308"/>
      <c r="BUI1036" s="1308"/>
      <c r="BUJ1036" s="1308"/>
      <c r="BUK1036" s="1308"/>
      <c r="BUL1036" s="1308"/>
      <c r="BUM1036" s="1308"/>
      <c r="BUN1036" s="1308"/>
      <c r="BUO1036" s="1308"/>
      <c r="BUP1036" s="1308"/>
      <c r="BUQ1036" s="1308"/>
      <c r="BUR1036" s="1308"/>
      <c r="BUS1036" s="1308"/>
      <c r="BUT1036" s="1308"/>
      <c r="BUU1036" s="1308"/>
      <c r="BUV1036" s="1308"/>
      <c r="BUW1036" s="1308"/>
      <c r="BUX1036" s="1308"/>
      <c r="BUY1036" s="1308"/>
      <c r="BUZ1036" s="1308"/>
      <c r="BVA1036" s="1308"/>
      <c r="BVB1036" s="1308"/>
      <c r="BVC1036" s="1308"/>
      <c r="BVD1036" s="1308"/>
      <c r="BVE1036" s="1308"/>
      <c r="BVF1036" s="1308"/>
      <c r="BVG1036" s="1308"/>
      <c r="BVH1036" s="1308"/>
      <c r="BVI1036" s="1308"/>
      <c r="BVJ1036" s="1308"/>
      <c r="BVK1036" s="1308"/>
      <c r="BVL1036" s="1308"/>
      <c r="BVM1036" s="1308"/>
      <c r="BVN1036" s="1308"/>
      <c r="BVO1036" s="1308"/>
      <c r="BVP1036" s="1308"/>
      <c r="BVQ1036" s="1308"/>
      <c r="BVR1036" s="1308"/>
      <c r="BVS1036" s="1308"/>
      <c r="BVT1036" s="1308"/>
      <c r="BVU1036" s="1308"/>
      <c r="BVV1036" s="1308"/>
      <c r="BVW1036" s="1308"/>
      <c r="BVX1036" s="1308"/>
      <c r="BVY1036" s="1308"/>
      <c r="BVZ1036" s="1308"/>
      <c r="BWA1036" s="1308"/>
      <c r="BWB1036" s="1308"/>
      <c r="BWC1036" s="1308"/>
      <c r="BWD1036" s="1308"/>
      <c r="BWE1036" s="1308"/>
      <c r="BWF1036" s="1308"/>
      <c r="BWG1036" s="1308"/>
      <c r="BWH1036" s="1308"/>
      <c r="BWI1036" s="1308"/>
      <c r="BWJ1036" s="1308"/>
      <c r="BWK1036" s="1308"/>
      <c r="BWL1036" s="1308"/>
      <c r="BWM1036" s="1308"/>
      <c r="BWN1036" s="1308"/>
      <c r="BWO1036" s="1308"/>
      <c r="BWP1036" s="1308"/>
      <c r="BWQ1036" s="1308"/>
      <c r="BWR1036" s="1308"/>
      <c r="BWS1036" s="1308"/>
      <c r="BWT1036" s="1308"/>
      <c r="BWU1036" s="1308"/>
      <c r="BWV1036" s="1308"/>
      <c r="BWW1036" s="1308"/>
      <c r="BWX1036" s="1308"/>
      <c r="BWY1036" s="1308"/>
      <c r="BWZ1036" s="1308"/>
      <c r="BXA1036" s="1308"/>
      <c r="BXB1036" s="1308"/>
      <c r="BXC1036" s="1308"/>
      <c r="BXD1036" s="1308"/>
      <c r="BXE1036" s="1308"/>
      <c r="BXF1036" s="1308"/>
      <c r="BXG1036" s="1308"/>
      <c r="BXH1036" s="1308"/>
      <c r="BXI1036" s="1308"/>
      <c r="BXJ1036" s="1308"/>
      <c r="BXK1036" s="1308"/>
      <c r="BXL1036" s="1308"/>
      <c r="BXM1036" s="1308"/>
      <c r="BXN1036" s="1308"/>
      <c r="BXO1036" s="1308"/>
      <c r="BXP1036" s="1308"/>
      <c r="BXQ1036" s="1308"/>
      <c r="BXR1036" s="1308"/>
      <c r="BXS1036" s="1308"/>
      <c r="BXT1036" s="1308"/>
      <c r="BXU1036" s="1308"/>
      <c r="BXV1036" s="1308"/>
      <c r="BXW1036" s="1308"/>
      <c r="BXX1036" s="1308"/>
      <c r="BXY1036" s="1308"/>
      <c r="BXZ1036" s="1308"/>
      <c r="BYA1036" s="1308"/>
      <c r="BYB1036" s="1308"/>
      <c r="BYC1036" s="1308"/>
      <c r="BYD1036" s="1308"/>
      <c r="BYE1036" s="1308"/>
      <c r="BYF1036" s="1308"/>
      <c r="BYG1036" s="1308"/>
      <c r="BYH1036" s="1308"/>
      <c r="BYI1036" s="1308"/>
      <c r="BYJ1036" s="1308"/>
      <c r="BYK1036" s="1308"/>
      <c r="BYL1036" s="1308"/>
      <c r="BYM1036" s="1308"/>
      <c r="BYN1036" s="1308"/>
      <c r="BYO1036" s="1308"/>
      <c r="BYP1036" s="1308"/>
      <c r="BYQ1036" s="1308"/>
      <c r="BYR1036" s="1308"/>
      <c r="BYS1036" s="1308"/>
      <c r="BYT1036" s="1308"/>
      <c r="BYU1036" s="1308"/>
      <c r="BYV1036" s="1308"/>
      <c r="BYW1036" s="1308"/>
      <c r="BYX1036" s="1308"/>
      <c r="BYY1036" s="1308"/>
      <c r="BYZ1036" s="1308"/>
      <c r="BZA1036" s="1308"/>
      <c r="BZB1036" s="1308"/>
      <c r="BZC1036" s="1308"/>
      <c r="BZD1036" s="1308"/>
      <c r="BZE1036" s="1308"/>
      <c r="BZF1036" s="1308"/>
      <c r="BZG1036" s="1308"/>
      <c r="BZH1036" s="1308"/>
      <c r="BZI1036" s="1308"/>
      <c r="BZJ1036" s="1308"/>
      <c r="BZK1036" s="1308"/>
      <c r="BZL1036" s="1308"/>
      <c r="BZM1036" s="1308"/>
      <c r="BZN1036" s="1308"/>
      <c r="BZO1036" s="1308"/>
      <c r="BZP1036" s="1308"/>
      <c r="BZQ1036" s="1308"/>
      <c r="BZR1036" s="1308"/>
      <c r="BZS1036" s="1308"/>
      <c r="BZT1036" s="1308"/>
      <c r="BZU1036" s="1308"/>
      <c r="BZV1036" s="1308"/>
      <c r="BZW1036" s="1308"/>
      <c r="BZX1036" s="1308"/>
      <c r="BZY1036" s="1308"/>
      <c r="BZZ1036" s="1308"/>
      <c r="CAA1036" s="1308"/>
      <c r="CAB1036" s="1308"/>
      <c r="CAC1036" s="1308"/>
      <c r="CAD1036" s="1308"/>
      <c r="CAE1036" s="1308"/>
      <c r="CAF1036" s="1308"/>
      <c r="CAG1036" s="1308"/>
      <c r="CAH1036" s="1308"/>
      <c r="CAI1036" s="1308"/>
      <c r="CAJ1036" s="1308"/>
      <c r="CAK1036" s="1308"/>
      <c r="CAL1036" s="1308"/>
      <c r="CAM1036" s="1308"/>
      <c r="CAN1036" s="1308"/>
      <c r="CAO1036" s="1308"/>
      <c r="CAP1036" s="1308"/>
      <c r="CAQ1036" s="1308"/>
      <c r="CAR1036" s="1308"/>
      <c r="CAS1036" s="1308"/>
      <c r="CAT1036" s="1308"/>
      <c r="CAU1036" s="1308"/>
      <c r="CAV1036" s="1308"/>
      <c r="CAW1036" s="1308"/>
      <c r="CAX1036" s="1308"/>
      <c r="CAY1036" s="1308"/>
      <c r="CAZ1036" s="1308"/>
      <c r="CBA1036" s="1308"/>
      <c r="CBB1036" s="1308"/>
      <c r="CBC1036" s="1308"/>
      <c r="CBD1036" s="1308"/>
      <c r="CBE1036" s="1308"/>
      <c r="CBF1036" s="1308"/>
      <c r="CBG1036" s="1308"/>
      <c r="CBH1036" s="1308"/>
      <c r="CBI1036" s="1308"/>
      <c r="CBJ1036" s="1308"/>
      <c r="CBK1036" s="1308"/>
      <c r="CBL1036" s="1308"/>
      <c r="CBM1036" s="1308"/>
      <c r="CBN1036" s="1308"/>
      <c r="CBO1036" s="1308"/>
      <c r="CBP1036" s="1308"/>
      <c r="CBQ1036" s="1308"/>
      <c r="CBR1036" s="1308"/>
      <c r="CBS1036" s="1308"/>
      <c r="CBT1036" s="1308"/>
      <c r="CBU1036" s="1308"/>
      <c r="CBV1036" s="1308"/>
      <c r="CBW1036" s="1308"/>
      <c r="CBX1036" s="1308"/>
      <c r="CBY1036" s="1308"/>
      <c r="CBZ1036" s="1308"/>
      <c r="CCA1036" s="1308"/>
      <c r="CCB1036" s="1308"/>
      <c r="CCC1036" s="1308"/>
      <c r="CCD1036" s="1308"/>
      <c r="CCE1036" s="1308"/>
      <c r="CCF1036" s="1308"/>
      <c r="CCG1036" s="1308"/>
      <c r="CCH1036" s="1308"/>
      <c r="CCI1036" s="1308"/>
      <c r="CCJ1036" s="1308"/>
      <c r="CCK1036" s="1308"/>
      <c r="CCL1036" s="1308"/>
      <c r="CCM1036" s="1308"/>
      <c r="CCN1036" s="1308"/>
      <c r="CCO1036" s="1308"/>
      <c r="CCP1036" s="1308"/>
      <c r="CCQ1036" s="1308"/>
      <c r="CCR1036" s="1308"/>
      <c r="CCS1036" s="1308"/>
      <c r="CCT1036" s="1308"/>
      <c r="CCU1036" s="1308"/>
      <c r="CCV1036" s="1308"/>
      <c r="CCW1036" s="1308"/>
      <c r="CCX1036" s="1308"/>
      <c r="CCY1036" s="1308"/>
      <c r="CCZ1036" s="1308"/>
      <c r="CDA1036" s="1308"/>
      <c r="CDB1036" s="1308"/>
      <c r="CDC1036" s="1308"/>
      <c r="CDD1036" s="1308"/>
      <c r="CDE1036" s="1308"/>
      <c r="CDF1036" s="1308"/>
      <c r="CDG1036" s="1308"/>
      <c r="CDH1036" s="1308"/>
      <c r="CDI1036" s="1308"/>
      <c r="CDJ1036" s="1308"/>
      <c r="CDK1036" s="1308"/>
      <c r="CDL1036" s="1308"/>
      <c r="CDM1036" s="1308"/>
      <c r="CDN1036" s="1308"/>
      <c r="CDO1036" s="1308"/>
      <c r="CDP1036" s="1308"/>
      <c r="CDQ1036" s="1308"/>
      <c r="CDR1036" s="1308"/>
      <c r="CDS1036" s="1308"/>
      <c r="CDT1036" s="1308"/>
      <c r="CDU1036" s="1308"/>
      <c r="CDV1036" s="1308"/>
      <c r="CDW1036" s="1308"/>
      <c r="CDX1036" s="1308"/>
      <c r="CDY1036" s="1308"/>
      <c r="CDZ1036" s="1308"/>
      <c r="CEA1036" s="1308"/>
      <c r="CEB1036" s="1308"/>
      <c r="CEC1036" s="1308"/>
      <c r="CED1036" s="1308"/>
      <c r="CEE1036" s="1308"/>
      <c r="CEF1036" s="1308"/>
      <c r="CEG1036" s="1308"/>
      <c r="CEH1036" s="1308"/>
      <c r="CEI1036" s="1308"/>
      <c r="CEJ1036" s="1308"/>
      <c r="CEK1036" s="1308"/>
      <c r="CEL1036" s="1308"/>
      <c r="CEM1036" s="1308"/>
      <c r="CEN1036" s="1308"/>
      <c r="CEO1036" s="1308"/>
      <c r="CEP1036" s="1308"/>
      <c r="CEQ1036" s="1308"/>
      <c r="CER1036" s="1308"/>
      <c r="CES1036" s="1308"/>
      <c r="CET1036" s="1308"/>
      <c r="CEU1036" s="1308"/>
      <c r="CEV1036" s="1308"/>
      <c r="CEW1036" s="1308"/>
      <c r="CEX1036" s="1308"/>
      <c r="CEY1036" s="1308"/>
      <c r="CEZ1036" s="1308"/>
      <c r="CFA1036" s="1308"/>
      <c r="CFB1036" s="1308"/>
      <c r="CFC1036" s="1308"/>
      <c r="CFD1036" s="1308"/>
      <c r="CFE1036" s="1308"/>
      <c r="CFF1036" s="1308"/>
      <c r="CFG1036" s="1308"/>
      <c r="CFH1036" s="1308"/>
      <c r="CFI1036" s="1308"/>
      <c r="CFJ1036" s="1308"/>
      <c r="CFK1036" s="1308"/>
      <c r="CFL1036" s="1308"/>
      <c r="CFM1036" s="1308"/>
      <c r="CFN1036" s="1308"/>
      <c r="CFO1036" s="1308"/>
      <c r="CFP1036" s="1308"/>
      <c r="CFQ1036" s="1308"/>
      <c r="CFR1036" s="1308"/>
      <c r="CFS1036" s="1308"/>
      <c r="CFT1036" s="1308"/>
      <c r="CFU1036" s="1308"/>
      <c r="CFV1036" s="1308"/>
      <c r="CFW1036" s="1308"/>
      <c r="CFX1036" s="1308"/>
      <c r="CFY1036" s="1308"/>
      <c r="CFZ1036" s="1308"/>
      <c r="CGA1036" s="1308"/>
      <c r="CGB1036" s="1308"/>
      <c r="CGC1036" s="1308"/>
      <c r="CGD1036" s="1308"/>
      <c r="CGE1036" s="1308"/>
      <c r="CGF1036" s="1308"/>
      <c r="CGG1036" s="1308"/>
      <c r="CGH1036" s="1308"/>
      <c r="CGI1036" s="1308"/>
      <c r="CGJ1036" s="1308"/>
      <c r="CGK1036" s="1308"/>
      <c r="CGL1036" s="1308"/>
      <c r="CGM1036" s="1308"/>
      <c r="CGN1036" s="1308"/>
      <c r="CGO1036" s="1308"/>
      <c r="CGP1036" s="1308"/>
      <c r="CGQ1036" s="1308"/>
      <c r="CGR1036" s="1308"/>
      <c r="CGS1036" s="1308"/>
      <c r="CGT1036" s="1308"/>
      <c r="CGU1036" s="1308"/>
      <c r="CGV1036" s="1308"/>
      <c r="CGW1036" s="1308"/>
      <c r="CGX1036" s="1308"/>
      <c r="CGY1036" s="1308"/>
      <c r="CGZ1036" s="1308"/>
      <c r="CHA1036" s="1308"/>
      <c r="CHB1036" s="1308"/>
      <c r="CHC1036" s="1308"/>
      <c r="CHD1036" s="1308"/>
      <c r="CHE1036" s="1308"/>
      <c r="CHF1036" s="1308"/>
      <c r="CHG1036" s="1308"/>
      <c r="CHH1036" s="1308"/>
      <c r="CHI1036" s="1308"/>
      <c r="CHJ1036" s="1308"/>
      <c r="CHK1036" s="1308"/>
      <c r="CHL1036" s="1308"/>
      <c r="CHM1036" s="1308"/>
      <c r="CHN1036" s="1308"/>
      <c r="CHO1036" s="1308"/>
      <c r="CHP1036" s="1308"/>
      <c r="CHQ1036" s="1308"/>
      <c r="CHR1036" s="1308"/>
      <c r="CHS1036" s="1308"/>
      <c r="CHT1036" s="1308"/>
      <c r="CHU1036" s="1308"/>
      <c r="CHV1036" s="1308"/>
      <c r="CHW1036" s="1308"/>
      <c r="CHX1036" s="1308"/>
      <c r="CHY1036" s="1308"/>
      <c r="CHZ1036" s="1308"/>
      <c r="CIA1036" s="1308"/>
      <c r="CIB1036" s="1308"/>
      <c r="CIC1036" s="1308"/>
      <c r="CID1036" s="1308"/>
      <c r="CIE1036" s="1308"/>
      <c r="CIF1036" s="1308"/>
      <c r="CIG1036" s="1308"/>
      <c r="CIH1036" s="1308"/>
      <c r="CII1036" s="1308"/>
      <c r="CIJ1036" s="1308"/>
      <c r="CIK1036" s="1308"/>
      <c r="CIL1036" s="1308"/>
      <c r="CIM1036" s="1308"/>
      <c r="CIN1036" s="1308"/>
      <c r="CIO1036" s="1308"/>
      <c r="CIP1036" s="1308"/>
      <c r="CIQ1036" s="1308"/>
      <c r="CIR1036" s="1308"/>
      <c r="CIS1036" s="1308"/>
      <c r="CIT1036" s="1308"/>
      <c r="CIU1036" s="1308"/>
      <c r="CIV1036" s="1308"/>
      <c r="CIW1036" s="1308"/>
      <c r="CIX1036" s="1308"/>
      <c r="CIY1036" s="1308"/>
      <c r="CIZ1036" s="1308"/>
      <c r="CJA1036" s="1308"/>
      <c r="CJB1036" s="1308"/>
      <c r="CJC1036" s="1308"/>
      <c r="CJD1036" s="1308"/>
      <c r="CJE1036" s="1308"/>
      <c r="CJF1036" s="1308"/>
      <c r="CJG1036" s="1308"/>
      <c r="CJH1036" s="1308"/>
      <c r="CJI1036" s="1308"/>
      <c r="CJJ1036" s="1308"/>
      <c r="CJK1036" s="1308"/>
      <c r="CJL1036" s="1308"/>
      <c r="CJM1036" s="1308"/>
      <c r="CJN1036" s="1308"/>
      <c r="CJO1036" s="1308"/>
      <c r="CJP1036" s="1308"/>
      <c r="CJQ1036" s="1308"/>
      <c r="CJR1036" s="1308"/>
      <c r="CJS1036" s="1308"/>
      <c r="CJT1036" s="1308"/>
      <c r="CJU1036" s="1308"/>
      <c r="CJV1036" s="1308"/>
      <c r="CJW1036" s="1308"/>
      <c r="CJX1036" s="1308"/>
      <c r="CJY1036" s="1308"/>
      <c r="CJZ1036" s="1308"/>
      <c r="CKA1036" s="1308"/>
      <c r="CKB1036" s="1308"/>
      <c r="CKC1036" s="1308"/>
      <c r="CKD1036" s="1308"/>
      <c r="CKE1036" s="1308"/>
      <c r="CKF1036" s="1308"/>
      <c r="CKG1036" s="1308"/>
      <c r="CKH1036" s="1308"/>
      <c r="CKI1036" s="1308"/>
      <c r="CKJ1036" s="1308"/>
      <c r="CKK1036" s="1308"/>
      <c r="CKL1036" s="1308"/>
      <c r="CKM1036" s="1308"/>
      <c r="CKN1036" s="1308"/>
      <c r="CKO1036" s="1308"/>
      <c r="CKP1036" s="1308"/>
      <c r="CKQ1036" s="1308"/>
      <c r="CKR1036" s="1308"/>
      <c r="CKS1036" s="1308"/>
      <c r="CKT1036" s="1308"/>
      <c r="CKU1036" s="1308"/>
      <c r="CKV1036" s="1308"/>
      <c r="CKW1036" s="1308"/>
      <c r="CKX1036" s="1308"/>
      <c r="CKY1036" s="1308"/>
      <c r="CKZ1036" s="1308"/>
      <c r="CLA1036" s="1308"/>
      <c r="CLB1036" s="1308"/>
      <c r="CLC1036" s="1308"/>
      <c r="CLD1036" s="1308"/>
      <c r="CLE1036" s="1308"/>
      <c r="CLF1036" s="1308"/>
      <c r="CLG1036" s="1308"/>
      <c r="CLH1036" s="1308"/>
      <c r="CLI1036" s="1308"/>
      <c r="CLJ1036" s="1308"/>
      <c r="CLK1036" s="1308"/>
      <c r="CLL1036" s="1308"/>
      <c r="CLM1036" s="1308"/>
      <c r="CLN1036" s="1308"/>
      <c r="CLO1036" s="1308"/>
      <c r="CLP1036" s="1308"/>
      <c r="CLQ1036" s="1308"/>
      <c r="CLR1036" s="1308"/>
      <c r="CLS1036" s="1308"/>
      <c r="CLT1036" s="1308"/>
      <c r="CLU1036" s="1308"/>
      <c r="CLV1036" s="1308"/>
      <c r="CLW1036" s="1308"/>
      <c r="CLX1036" s="1308"/>
      <c r="CLY1036" s="1308"/>
      <c r="CLZ1036" s="1308"/>
      <c r="CMA1036" s="1308"/>
      <c r="CMB1036" s="1308"/>
      <c r="CMC1036" s="1308"/>
      <c r="CMD1036" s="1308"/>
      <c r="CME1036" s="1308"/>
      <c r="CMF1036" s="1308"/>
      <c r="CMG1036" s="1308"/>
      <c r="CMH1036" s="1308"/>
      <c r="CMI1036" s="1308"/>
      <c r="CMJ1036" s="1308"/>
      <c r="CMK1036" s="1308"/>
      <c r="CML1036" s="1308"/>
      <c r="CMM1036" s="1308"/>
      <c r="CMN1036" s="1308"/>
      <c r="CMO1036" s="1308"/>
      <c r="CMP1036" s="1308"/>
      <c r="CMQ1036" s="1308"/>
      <c r="CMR1036" s="1308"/>
      <c r="CMS1036" s="1308"/>
      <c r="CMT1036" s="1308"/>
      <c r="CMU1036" s="1308"/>
      <c r="CMV1036" s="1308"/>
      <c r="CMW1036" s="1308"/>
      <c r="CMX1036" s="1308"/>
      <c r="CMY1036" s="1308"/>
      <c r="CMZ1036" s="1308"/>
      <c r="CNA1036" s="1308"/>
      <c r="CNB1036" s="1308"/>
      <c r="CNC1036" s="1308"/>
      <c r="CND1036" s="1308"/>
      <c r="CNE1036" s="1308"/>
      <c r="CNF1036" s="1308"/>
      <c r="CNG1036" s="1308"/>
      <c r="CNH1036" s="1308"/>
      <c r="CNI1036" s="1308"/>
      <c r="CNJ1036" s="1308"/>
      <c r="CNK1036" s="1308"/>
      <c r="CNL1036" s="1308"/>
      <c r="CNM1036" s="1308"/>
      <c r="CNN1036" s="1308"/>
      <c r="CNO1036" s="1308"/>
      <c r="CNP1036" s="1308"/>
      <c r="CNQ1036" s="1308"/>
      <c r="CNR1036" s="1308"/>
      <c r="CNS1036" s="1308"/>
      <c r="CNT1036" s="1308"/>
      <c r="CNU1036" s="1308"/>
      <c r="CNV1036" s="1308"/>
      <c r="CNW1036" s="1308"/>
      <c r="CNX1036" s="1308"/>
      <c r="CNY1036" s="1308"/>
      <c r="CNZ1036" s="1308"/>
      <c r="COA1036" s="1308"/>
      <c r="COB1036" s="1308"/>
      <c r="COC1036" s="1308"/>
      <c r="COD1036" s="1308"/>
      <c r="COE1036" s="1308"/>
      <c r="COF1036" s="1308"/>
      <c r="COG1036" s="1308"/>
      <c r="COH1036" s="1308"/>
      <c r="COI1036" s="1308"/>
      <c r="COJ1036" s="1308"/>
      <c r="COK1036" s="1308"/>
      <c r="COL1036" s="1308"/>
      <c r="COM1036" s="1308"/>
      <c r="CON1036" s="1308"/>
      <c r="COO1036" s="1308"/>
      <c r="COP1036" s="1308"/>
      <c r="COQ1036" s="1308"/>
      <c r="COR1036" s="1308"/>
      <c r="COS1036" s="1308"/>
      <c r="COT1036" s="1308"/>
      <c r="COU1036" s="1308"/>
      <c r="COV1036" s="1308"/>
      <c r="COW1036" s="1308"/>
      <c r="COX1036" s="1308"/>
      <c r="COY1036" s="1308"/>
      <c r="COZ1036" s="1308"/>
      <c r="CPA1036" s="1308"/>
      <c r="CPB1036" s="1308"/>
      <c r="CPC1036" s="1308"/>
      <c r="CPD1036" s="1308"/>
      <c r="CPE1036" s="1308"/>
      <c r="CPF1036" s="1308"/>
      <c r="CPG1036" s="1308"/>
      <c r="CPH1036" s="1308"/>
      <c r="CPI1036" s="1308"/>
      <c r="CPJ1036" s="1308"/>
      <c r="CPK1036" s="1308"/>
      <c r="CPL1036" s="1308"/>
      <c r="CPM1036" s="1308"/>
      <c r="CPN1036" s="1308"/>
      <c r="CPO1036" s="1308"/>
      <c r="CPP1036" s="1308"/>
      <c r="CPQ1036" s="1308"/>
      <c r="CPR1036" s="1308"/>
      <c r="CPS1036" s="1308"/>
      <c r="CPT1036" s="1308"/>
      <c r="CPU1036" s="1308"/>
      <c r="CPV1036" s="1308"/>
      <c r="CPW1036" s="1308"/>
      <c r="CPX1036" s="1308"/>
      <c r="CPY1036" s="1308"/>
      <c r="CPZ1036" s="1308"/>
      <c r="CQA1036" s="1308"/>
      <c r="CQB1036" s="1308"/>
      <c r="CQC1036" s="1308"/>
      <c r="CQD1036" s="1308"/>
      <c r="CQE1036" s="1308"/>
      <c r="CQF1036" s="1308"/>
      <c r="CQG1036" s="1308"/>
      <c r="CQH1036" s="1308"/>
      <c r="CQI1036" s="1308"/>
      <c r="CQJ1036" s="1308"/>
      <c r="CQK1036" s="1308"/>
      <c r="CQL1036" s="1308"/>
      <c r="CQM1036" s="1308"/>
      <c r="CQN1036" s="1308"/>
      <c r="CQO1036" s="1308"/>
      <c r="CQP1036" s="1308"/>
      <c r="CQQ1036" s="1308"/>
      <c r="CQR1036" s="1308"/>
      <c r="CQS1036" s="1308"/>
      <c r="CQT1036" s="1308"/>
      <c r="CQU1036" s="1308"/>
      <c r="CQV1036" s="1308"/>
      <c r="CQW1036" s="1308"/>
      <c r="CQX1036" s="1308"/>
      <c r="CQY1036" s="1308"/>
      <c r="CQZ1036" s="1308"/>
      <c r="CRA1036" s="1308"/>
      <c r="CRB1036" s="1308"/>
      <c r="CRC1036" s="1308"/>
      <c r="CRD1036" s="1308"/>
      <c r="CRE1036" s="1308"/>
      <c r="CRF1036" s="1308"/>
      <c r="CRG1036" s="1308"/>
      <c r="CRH1036" s="1308"/>
      <c r="CRI1036" s="1308"/>
      <c r="CRJ1036" s="1308"/>
      <c r="CRK1036" s="1308"/>
      <c r="CRL1036" s="1308"/>
      <c r="CRM1036" s="1308"/>
      <c r="CRN1036" s="1308"/>
      <c r="CRO1036" s="1308"/>
      <c r="CRP1036" s="1308"/>
      <c r="CRQ1036" s="1308"/>
      <c r="CRR1036" s="1308"/>
      <c r="CRS1036" s="1308"/>
      <c r="CRT1036" s="1308"/>
      <c r="CRU1036" s="1308"/>
      <c r="CRV1036" s="1308"/>
      <c r="CRW1036" s="1308"/>
      <c r="CRX1036" s="1308"/>
      <c r="CRY1036" s="1308"/>
      <c r="CRZ1036" s="1308"/>
      <c r="CSA1036" s="1308"/>
      <c r="CSB1036" s="1308"/>
      <c r="CSC1036" s="1308"/>
      <c r="CSD1036" s="1308"/>
      <c r="CSE1036" s="1308"/>
      <c r="CSF1036" s="1308"/>
      <c r="CSG1036" s="1308"/>
      <c r="CSH1036" s="1308"/>
      <c r="CSI1036" s="1308"/>
      <c r="CSJ1036" s="1308"/>
      <c r="CSK1036" s="1308"/>
      <c r="CSL1036" s="1308"/>
      <c r="CSM1036" s="1308"/>
    </row>
    <row r="1037" spans="1:2535" ht="15" customHeight="1" x14ac:dyDescent="0.25">
      <c r="A1037" s="1315">
        <v>12</v>
      </c>
      <c r="B1037" s="2657">
        <v>43715</v>
      </c>
      <c r="C1037" s="1268">
        <v>1027</v>
      </c>
      <c r="D1037" s="1305" t="s">
        <v>336</v>
      </c>
      <c r="E1037" s="1305" t="s">
        <v>273</v>
      </c>
      <c r="F1037" s="1266">
        <v>2</v>
      </c>
      <c r="G1037" s="1491">
        <f t="shared" si="512"/>
        <v>2663636</v>
      </c>
      <c r="H1037" s="1268"/>
      <c r="I1037" s="2605">
        <f t="shared" si="534"/>
        <v>0</v>
      </c>
      <c r="J1037" s="1268">
        <v>2</v>
      </c>
      <c r="K1037" s="2605">
        <f t="shared" si="533"/>
        <v>4463636</v>
      </c>
      <c r="L1037" s="2772">
        <v>1</v>
      </c>
      <c r="M1037" s="2605">
        <f t="shared" si="535"/>
        <v>431818</v>
      </c>
      <c r="N1037" s="1505">
        <f t="shared" si="516"/>
        <v>5</v>
      </c>
      <c r="O1037" s="1494">
        <f t="shared" si="516"/>
        <v>7559090</v>
      </c>
      <c r="P1037" s="1494">
        <f t="shared" si="517"/>
        <v>200000</v>
      </c>
      <c r="Q1037" s="1307"/>
      <c r="R1037" s="1508">
        <v>1331818</v>
      </c>
      <c r="S1037" s="1508">
        <v>1931818</v>
      </c>
      <c r="T1037" s="1508">
        <v>2231818</v>
      </c>
      <c r="U1037" s="1508">
        <v>431818</v>
      </c>
      <c r="V1037" s="1892"/>
      <c r="W1037" s="1229"/>
      <c r="X1037" s="2337"/>
      <c r="Y1037" s="1229"/>
      <c r="Z1037" s="2395"/>
      <c r="AA1037" s="1229"/>
      <c r="AB1037" s="1317"/>
      <c r="AC1037" s="1229"/>
      <c r="AD1037" s="1229"/>
      <c r="AE1037" s="1229"/>
      <c r="AF1037" s="1490">
        <f t="shared" si="518"/>
        <v>0</v>
      </c>
      <c r="AG1037" s="1316">
        <f t="shared" si="519"/>
        <v>7559090</v>
      </c>
      <c r="AH1037" s="1305"/>
      <c r="AI1037" s="1937"/>
      <c r="AJ1037" s="1305"/>
      <c r="AK1037" s="1317"/>
      <c r="AL1037" s="1317"/>
      <c r="AM1037" s="1305"/>
      <c r="AN1037" s="1305"/>
      <c r="AO1037" s="1266"/>
      <c r="AP1037" s="1491">
        <f t="shared" si="520"/>
        <v>0</v>
      </c>
      <c r="AQ1037" s="1268"/>
      <c r="AR1037" s="1492">
        <f t="shared" si="521"/>
        <v>0</v>
      </c>
      <c r="AS1037" s="1268"/>
      <c r="AT1037" s="1492">
        <f t="shared" si="522"/>
        <v>0</v>
      </c>
      <c r="AU1037" s="1268"/>
      <c r="AV1037" s="1492">
        <f t="shared" si="523"/>
        <v>0</v>
      </c>
      <c r="AW1037" s="1493">
        <f t="shared" si="524"/>
        <v>0</v>
      </c>
      <c r="AX1037" s="2153">
        <f t="shared" si="525"/>
        <v>0</v>
      </c>
      <c r="AY1037" s="1495">
        <f t="shared" si="526"/>
        <v>0</v>
      </c>
      <c r="AZ1037" s="1937"/>
      <c r="BA1037" s="1508">
        <v>1331818</v>
      </c>
      <c r="BB1037" s="1508">
        <v>1931818</v>
      </c>
      <c r="BC1037" s="1508">
        <v>2231818</v>
      </c>
      <c r="BD1037" s="1508">
        <v>431818</v>
      </c>
      <c r="BE1037" s="2174"/>
      <c r="BF1037" s="1229"/>
      <c r="BG1037" s="1317"/>
      <c r="BH1037" s="1229"/>
      <c r="BI1037" s="1317"/>
      <c r="BJ1037" s="1229"/>
      <c r="BK1037" s="1317"/>
      <c r="BL1037" s="1229"/>
      <c r="BM1037" s="1229"/>
      <c r="BN1037" s="1229"/>
      <c r="BO1037" s="1490">
        <f t="shared" si="532"/>
        <v>0</v>
      </c>
      <c r="BP1037" s="1496">
        <f t="shared" ref="BP1037:BP1041" si="536">AX1037-BO1037</f>
        <v>0</v>
      </c>
      <c r="BQ1037" s="1305"/>
      <c r="BS1037" s="1959">
        <f t="shared" si="527"/>
        <v>2</v>
      </c>
      <c r="BT1037" s="1959">
        <f t="shared" si="528"/>
        <v>0</v>
      </c>
      <c r="BU1037" s="1959">
        <f t="shared" si="529"/>
        <v>2</v>
      </c>
      <c r="BV1037" s="1959">
        <f t="shared" si="530"/>
        <v>1</v>
      </c>
      <c r="BW1037" s="1959">
        <f t="shared" si="531"/>
        <v>7559090</v>
      </c>
    </row>
    <row r="1038" spans="1:2535" ht="15" customHeight="1" x14ac:dyDescent="0.25">
      <c r="A1038" s="1315">
        <v>13</v>
      </c>
      <c r="B1038" s="2657">
        <v>43715</v>
      </c>
      <c r="C1038" s="1268">
        <v>1028</v>
      </c>
      <c r="D1038" s="1305" t="s">
        <v>237</v>
      </c>
      <c r="E1038" s="1305" t="s">
        <v>312</v>
      </c>
      <c r="F1038" s="1266">
        <v>6</v>
      </c>
      <c r="G1038" s="1491">
        <f t="shared" si="512"/>
        <v>7990908</v>
      </c>
      <c r="H1038" s="1268"/>
      <c r="I1038" s="2605">
        <f t="shared" si="534"/>
        <v>0</v>
      </c>
      <c r="J1038" s="1268">
        <v>4</v>
      </c>
      <c r="K1038" s="2605">
        <f t="shared" si="533"/>
        <v>8927272</v>
      </c>
      <c r="L1038" s="2772"/>
      <c r="M1038" s="2605">
        <f t="shared" si="535"/>
        <v>0</v>
      </c>
      <c r="N1038" s="1505">
        <f t="shared" si="516"/>
        <v>10</v>
      </c>
      <c r="O1038" s="1494">
        <f t="shared" si="516"/>
        <v>16918180</v>
      </c>
      <c r="P1038" s="1494">
        <f t="shared" si="517"/>
        <v>400000</v>
      </c>
      <c r="Q1038" s="1307"/>
      <c r="R1038" s="1508">
        <v>1331818</v>
      </c>
      <c r="S1038" s="1508">
        <v>1931818</v>
      </c>
      <c r="T1038" s="1508">
        <v>2231818</v>
      </c>
      <c r="U1038" s="1508">
        <v>431818</v>
      </c>
      <c r="V1038" s="1892"/>
      <c r="W1038" s="1229"/>
      <c r="X1038" s="2337"/>
      <c r="Y1038" s="1229"/>
      <c r="Z1038" s="2395"/>
      <c r="AA1038" s="1229"/>
      <c r="AB1038" s="1317"/>
      <c r="AC1038" s="1229"/>
      <c r="AD1038" s="1229"/>
      <c r="AE1038" s="1229"/>
      <c r="AF1038" s="1490">
        <f t="shared" si="518"/>
        <v>0</v>
      </c>
      <c r="AG1038" s="1316">
        <f t="shared" si="519"/>
        <v>16918180</v>
      </c>
      <c r="AH1038" s="1305"/>
      <c r="AI1038" s="1937"/>
      <c r="AJ1038" s="1305"/>
      <c r="AK1038" s="1317"/>
      <c r="AL1038" s="1317"/>
      <c r="AM1038" s="1305"/>
      <c r="AN1038" s="1305"/>
      <c r="AO1038" s="1266"/>
      <c r="AP1038" s="1491">
        <f t="shared" si="520"/>
        <v>0</v>
      </c>
      <c r="AQ1038" s="1268"/>
      <c r="AR1038" s="1492">
        <f t="shared" si="521"/>
        <v>0</v>
      </c>
      <c r="AS1038" s="1268"/>
      <c r="AT1038" s="1492">
        <f t="shared" si="522"/>
        <v>0</v>
      </c>
      <c r="AU1038" s="1268"/>
      <c r="AV1038" s="1492">
        <f t="shared" si="523"/>
        <v>0</v>
      </c>
      <c r="AW1038" s="1493">
        <f t="shared" si="524"/>
        <v>0</v>
      </c>
      <c r="AX1038" s="2153">
        <f t="shared" si="525"/>
        <v>0</v>
      </c>
      <c r="AY1038" s="1495">
        <f t="shared" si="526"/>
        <v>0</v>
      </c>
      <c r="AZ1038" s="1937"/>
      <c r="BA1038" s="1508">
        <v>1331818</v>
      </c>
      <c r="BB1038" s="1508">
        <v>1931818</v>
      </c>
      <c r="BC1038" s="1508">
        <v>2231818</v>
      </c>
      <c r="BD1038" s="1508">
        <v>431818</v>
      </c>
      <c r="BE1038" s="2174"/>
      <c r="BF1038" s="1229"/>
      <c r="BG1038" s="1317"/>
      <c r="BH1038" s="1229"/>
      <c r="BI1038" s="1317"/>
      <c r="BJ1038" s="1229"/>
      <c r="BK1038" s="1317"/>
      <c r="BL1038" s="1229"/>
      <c r="BM1038" s="1229"/>
      <c r="BN1038" s="1229"/>
      <c r="BO1038" s="1490">
        <f t="shared" si="532"/>
        <v>0</v>
      </c>
      <c r="BP1038" s="1496">
        <f t="shared" si="536"/>
        <v>0</v>
      </c>
      <c r="BQ1038" s="1305"/>
      <c r="BS1038" s="1959">
        <f t="shared" si="527"/>
        <v>6</v>
      </c>
      <c r="BT1038" s="1959">
        <f t="shared" si="528"/>
        <v>0</v>
      </c>
      <c r="BU1038" s="1959">
        <f t="shared" si="529"/>
        <v>4</v>
      </c>
      <c r="BV1038" s="1959">
        <f t="shared" si="530"/>
        <v>0</v>
      </c>
      <c r="BW1038" s="1959">
        <f t="shared" si="531"/>
        <v>16918180</v>
      </c>
    </row>
    <row r="1039" spans="1:2535" ht="15" customHeight="1" x14ac:dyDescent="0.25">
      <c r="A1039" s="1315">
        <v>14</v>
      </c>
      <c r="B1039" s="2657">
        <v>43715</v>
      </c>
      <c r="C1039" s="1268">
        <v>1029</v>
      </c>
      <c r="D1039" s="1305" t="s">
        <v>89</v>
      </c>
      <c r="E1039" s="1305" t="s">
        <v>312</v>
      </c>
      <c r="F1039" s="1266">
        <v>5</v>
      </c>
      <c r="G1039" s="1491">
        <f t="shared" si="512"/>
        <v>6659090</v>
      </c>
      <c r="H1039" s="1268"/>
      <c r="I1039" s="2605">
        <f t="shared" si="534"/>
        <v>0</v>
      </c>
      <c r="J1039" s="1268">
        <v>4</v>
      </c>
      <c r="K1039" s="2605">
        <f t="shared" si="533"/>
        <v>8927272</v>
      </c>
      <c r="L1039" s="2772">
        <v>1</v>
      </c>
      <c r="M1039" s="2605">
        <f t="shared" si="535"/>
        <v>431818</v>
      </c>
      <c r="N1039" s="1505">
        <f t="shared" si="516"/>
        <v>10</v>
      </c>
      <c r="O1039" s="1494">
        <f t="shared" si="516"/>
        <v>16018180</v>
      </c>
      <c r="P1039" s="1494">
        <f t="shared" si="517"/>
        <v>400000</v>
      </c>
      <c r="Q1039" s="1307"/>
      <c r="R1039" s="1508">
        <v>1331818</v>
      </c>
      <c r="S1039" s="1508">
        <v>1931818</v>
      </c>
      <c r="T1039" s="1508">
        <v>2231818</v>
      </c>
      <c r="U1039" s="1508">
        <v>431818</v>
      </c>
      <c r="V1039" s="1892"/>
      <c r="W1039" s="1229"/>
      <c r="X1039" s="2337"/>
      <c r="Y1039" s="1229"/>
      <c r="Z1039" s="2395"/>
      <c r="AA1039" s="1229"/>
      <c r="AB1039" s="1317"/>
      <c r="AC1039" s="1229"/>
      <c r="AD1039" s="1229"/>
      <c r="AE1039" s="1229"/>
      <c r="AF1039" s="1490">
        <f t="shared" si="518"/>
        <v>0</v>
      </c>
      <c r="AG1039" s="1316">
        <f t="shared" si="519"/>
        <v>16018180</v>
      </c>
      <c r="AH1039" s="1305"/>
      <c r="AI1039" s="1937"/>
      <c r="AJ1039" s="1305"/>
      <c r="AK1039" s="1317"/>
      <c r="AL1039" s="1317"/>
      <c r="AM1039" s="1305"/>
      <c r="AN1039" s="1305"/>
      <c r="AO1039" s="1266"/>
      <c r="AP1039" s="1491">
        <f t="shared" si="520"/>
        <v>0</v>
      </c>
      <c r="AQ1039" s="1268"/>
      <c r="AR1039" s="1492">
        <f t="shared" si="521"/>
        <v>0</v>
      </c>
      <c r="AS1039" s="1268"/>
      <c r="AT1039" s="1492">
        <f t="shared" si="522"/>
        <v>0</v>
      </c>
      <c r="AU1039" s="1268"/>
      <c r="AV1039" s="1492">
        <f t="shared" si="523"/>
        <v>0</v>
      </c>
      <c r="AW1039" s="1493">
        <f t="shared" si="524"/>
        <v>0</v>
      </c>
      <c r="AX1039" s="2153">
        <f t="shared" si="525"/>
        <v>0</v>
      </c>
      <c r="AY1039" s="1495">
        <f t="shared" si="526"/>
        <v>0</v>
      </c>
      <c r="AZ1039" s="1937"/>
      <c r="BA1039" s="1508">
        <v>1331818</v>
      </c>
      <c r="BB1039" s="1508">
        <v>1931818</v>
      </c>
      <c r="BC1039" s="1508">
        <v>2231818</v>
      </c>
      <c r="BD1039" s="1508">
        <v>431818</v>
      </c>
      <c r="BE1039" s="2174"/>
      <c r="BF1039" s="1229"/>
      <c r="BG1039" s="1317"/>
      <c r="BH1039" s="1229"/>
      <c r="BI1039" s="1317"/>
      <c r="BJ1039" s="1229"/>
      <c r="BK1039" s="1317"/>
      <c r="BL1039" s="1229"/>
      <c r="BM1039" s="1229"/>
      <c r="BN1039" s="1229"/>
      <c r="BO1039" s="1490">
        <f t="shared" si="532"/>
        <v>0</v>
      </c>
      <c r="BP1039" s="1496">
        <f t="shared" si="536"/>
        <v>0</v>
      </c>
      <c r="BQ1039" s="1305"/>
      <c r="BS1039" s="1959">
        <f t="shared" si="527"/>
        <v>5</v>
      </c>
      <c r="BT1039" s="1959">
        <f t="shared" si="528"/>
        <v>0</v>
      </c>
      <c r="BU1039" s="1959">
        <f t="shared" si="529"/>
        <v>4</v>
      </c>
      <c r="BV1039" s="1959">
        <f t="shared" si="530"/>
        <v>1</v>
      </c>
      <c r="BW1039" s="1959">
        <f t="shared" si="531"/>
        <v>16018180</v>
      </c>
    </row>
    <row r="1040" spans="1:2535" s="773" customFormat="1" ht="15" customHeight="1" x14ac:dyDescent="0.25">
      <c r="A1040" s="1315">
        <v>15</v>
      </c>
      <c r="B1040" s="2657">
        <v>43715</v>
      </c>
      <c r="C1040" s="1268">
        <v>1030</v>
      </c>
      <c r="D1040" s="1305" t="s">
        <v>92</v>
      </c>
      <c r="E1040" s="1305" t="s">
        <v>312</v>
      </c>
      <c r="F1040" s="1266">
        <v>7</v>
      </c>
      <c r="G1040" s="1491">
        <f t="shared" si="512"/>
        <v>9322726</v>
      </c>
      <c r="H1040" s="1268"/>
      <c r="I1040" s="2605">
        <f t="shared" si="534"/>
        <v>0</v>
      </c>
      <c r="J1040" s="1268">
        <v>3</v>
      </c>
      <c r="K1040" s="2605">
        <f t="shared" si="533"/>
        <v>6695454</v>
      </c>
      <c r="L1040" s="2772"/>
      <c r="M1040" s="2605">
        <f t="shared" si="535"/>
        <v>0</v>
      </c>
      <c r="N1040" s="1505">
        <f t="shared" si="516"/>
        <v>10</v>
      </c>
      <c r="O1040" s="1494">
        <f t="shared" si="516"/>
        <v>16018180</v>
      </c>
      <c r="P1040" s="1494">
        <f t="shared" si="517"/>
        <v>400000</v>
      </c>
      <c r="Q1040" s="1307"/>
      <c r="R1040" s="1508">
        <v>1331818</v>
      </c>
      <c r="S1040" s="1508">
        <v>1931818</v>
      </c>
      <c r="T1040" s="1508">
        <v>2231818</v>
      </c>
      <c r="U1040" s="1508">
        <v>431818</v>
      </c>
      <c r="V1040" s="1892"/>
      <c r="W1040" s="1229"/>
      <c r="X1040" s="2337"/>
      <c r="Y1040" s="1229"/>
      <c r="Z1040" s="2395"/>
      <c r="AA1040" s="1229"/>
      <c r="AB1040" s="1317"/>
      <c r="AC1040" s="1229"/>
      <c r="AD1040" s="1229"/>
      <c r="AE1040" s="1229"/>
      <c r="AF1040" s="1490">
        <f t="shared" si="518"/>
        <v>0</v>
      </c>
      <c r="AG1040" s="1316">
        <f t="shared" si="519"/>
        <v>16018180</v>
      </c>
      <c r="AH1040" s="1305"/>
      <c r="AI1040" s="1937"/>
      <c r="AJ1040" s="1305"/>
      <c r="AK1040" s="1317"/>
      <c r="AL1040" s="1317"/>
      <c r="AM1040" s="1305"/>
      <c r="AN1040" s="1305"/>
      <c r="AO1040" s="1266"/>
      <c r="AP1040" s="1491">
        <f t="shared" si="520"/>
        <v>0</v>
      </c>
      <c r="AQ1040" s="1268"/>
      <c r="AR1040" s="1492">
        <f t="shared" si="521"/>
        <v>0</v>
      </c>
      <c r="AS1040" s="1268"/>
      <c r="AT1040" s="1492">
        <f t="shared" si="522"/>
        <v>0</v>
      </c>
      <c r="AU1040" s="1268"/>
      <c r="AV1040" s="1492">
        <f t="shared" si="523"/>
        <v>0</v>
      </c>
      <c r="AW1040" s="1493">
        <f t="shared" si="524"/>
        <v>0</v>
      </c>
      <c r="AX1040" s="2153">
        <f t="shared" si="525"/>
        <v>0</v>
      </c>
      <c r="AY1040" s="1495">
        <f t="shared" si="526"/>
        <v>0</v>
      </c>
      <c r="AZ1040" s="1937"/>
      <c r="BA1040" s="1508">
        <v>1331818</v>
      </c>
      <c r="BB1040" s="1508">
        <v>1931818</v>
      </c>
      <c r="BC1040" s="1508">
        <v>2231818</v>
      </c>
      <c r="BD1040" s="1508">
        <v>431818</v>
      </c>
      <c r="BE1040" s="2174"/>
      <c r="BF1040" s="1229"/>
      <c r="BG1040" s="1317"/>
      <c r="BH1040" s="1229"/>
      <c r="BI1040" s="1317"/>
      <c r="BJ1040" s="1229"/>
      <c r="BK1040" s="1317"/>
      <c r="BL1040" s="1229"/>
      <c r="BM1040" s="1229"/>
      <c r="BN1040" s="1229"/>
      <c r="BO1040" s="1490">
        <f t="shared" si="532"/>
        <v>0</v>
      </c>
      <c r="BP1040" s="1496">
        <f t="shared" si="536"/>
        <v>0</v>
      </c>
      <c r="BQ1040" s="1305"/>
      <c r="BR1040" s="1308"/>
      <c r="BS1040" s="1959">
        <f t="shared" si="527"/>
        <v>7</v>
      </c>
      <c r="BT1040" s="1959">
        <f t="shared" si="528"/>
        <v>0</v>
      </c>
      <c r="BU1040" s="1959">
        <f t="shared" si="529"/>
        <v>3</v>
      </c>
      <c r="BV1040" s="1959">
        <f t="shared" si="530"/>
        <v>0</v>
      </c>
      <c r="BW1040" s="1959">
        <f t="shared" si="531"/>
        <v>16018180</v>
      </c>
      <c r="BX1040" s="1308"/>
      <c r="BY1040" s="1308"/>
      <c r="BZ1040" s="1308"/>
      <c r="CA1040" s="1308"/>
      <c r="CB1040" s="1308"/>
      <c r="CC1040" s="1308"/>
      <c r="CD1040" s="1308"/>
      <c r="CE1040" s="1308"/>
      <c r="CF1040" s="1308"/>
      <c r="CG1040" s="1308"/>
      <c r="CH1040" s="1308"/>
      <c r="CI1040" s="1308"/>
      <c r="CJ1040" s="1308"/>
      <c r="CK1040" s="1308"/>
      <c r="CL1040" s="1308"/>
      <c r="CM1040" s="1308"/>
      <c r="CN1040" s="1308"/>
      <c r="CO1040" s="1308"/>
      <c r="CP1040" s="1308"/>
      <c r="CQ1040" s="1308"/>
      <c r="CR1040" s="1308"/>
      <c r="CS1040" s="1308"/>
      <c r="CT1040" s="1308"/>
      <c r="CU1040" s="1308"/>
      <c r="CV1040" s="1308"/>
      <c r="CW1040" s="1308"/>
      <c r="CX1040" s="1308"/>
      <c r="CY1040" s="1308"/>
      <c r="CZ1040" s="1308"/>
      <c r="DA1040" s="1308"/>
      <c r="DB1040" s="1308"/>
      <c r="DC1040" s="1308"/>
      <c r="DD1040" s="1308"/>
      <c r="DE1040" s="1308"/>
      <c r="DF1040" s="1308"/>
      <c r="DG1040" s="1308"/>
      <c r="DH1040" s="1308"/>
      <c r="DI1040" s="1308"/>
      <c r="DJ1040" s="1308"/>
      <c r="DK1040" s="1308"/>
      <c r="DL1040" s="1308"/>
      <c r="DM1040" s="1308"/>
      <c r="DN1040" s="1308"/>
      <c r="DO1040" s="1308"/>
      <c r="DP1040" s="1308"/>
      <c r="DQ1040" s="1308"/>
      <c r="DR1040" s="1308"/>
      <c r="DS1040" s="1308"/>
      <c r="DT1040" s="1308"/>
      <c r="DU1040" s="1308"/>
      <c r="DV1040" s="1308"/>
      <c r="DW1040" s="1308"/>
      <c r="DX1040" s="1308"/>
      <c r="DY1040" s="1308"/>
      <c r="DZ1040" s="1308"/>
      <c r="EA1040" s="1308"/>
      <c r="EB1040" s="1308"/>
      <c r="EC1040" s="1308"/>
      <c r="ED1040" s="1308"/>
      <c r="EE1040" s="1308"/>
      <c r="EF1040" s="1308"/>
      <c r="EG1040" s="1308"/>
      <c r="EH1040" s="1308"/>
      <c r="EI1040" s="1308"/>
      <c r="EJ1040" s="1308"/>
      <c r="EK1040" s="1308"/>
      <c r="EL1040" s="1308"/>
      <c r="EM1040" s="1308"/>
      <c r="EN1040" s="1308"/>
      <c r="EO1040" s="1308"/>
      <c r="EP1040" s="1308"/>
      <c r="EQ1040" s="1308"/>
      <c r="ER1040" s="1308"/>
      <c r="ES1040" s="1308"/>
      <c r="ET1040" s="1308"/>
      <c r="EU1040" s="1308"/>
      <c r="EV1040" s="1308"/>
      <c r="EW1040" s="1308"/>
      <c r="EX1040" s="1308"/>
      <c r="EY1040" s="1308"/>
      <c r="EZ1040" s="1308"/>
      <c r="FA1040" s="1308"/>
      <c r="FB1040" s="1308"/>
      <c r="FC1040" s="1308"/>
      <c r="FD1040" s="1308"/>
      <c r="FE1040" s="1308"/>
      <c r="FF1040" s="1308"/>
      <c r="FG1040" s="1308"/>
      <c r="FH1040" s="1308"/>
      <c r="FI1040" s="1308"/>
      <c r="FJ1040" s="1308"/>
      <c r="FK1040" s="1308"/>
      <c r="FL1040" s="1308"/>
      <c r="FM1040" s="1308"/>
      <c r="FN1040" s="1308"/>
      <c r="FO1040" s="1308"/>
      <c r="FP1040" s="1308"/>
      <c r="FQ1040" s="1308"/>
      <c r="FR1040" s="1308"/>
      <c r="FS1040" s="1308"/>
      <c r="FT1040" s="1308"/>
      <c r="FU1040" s="1308"/>
      <c r="FV1040" s="1308"/>
      <c r="FW1040" s="1308"/>
      <c r="FX1040" s="1308"/>
      <c r="FY1040" s="1308"/>
      <c r="FZ1040" s="1308"/>
      <c r="GA1040" s="1308"/>
      <c r="GB1040" s="1308"/>
      <c r="GC1040" s="1308"/>
      <c r="GD1040" s="1308"/>
      <c r="GE1040" s="1308"/>
      <c r="GF1040" s="1308"/>
      <c r="GG1040" s="1308"/>
      <c r="GH1040" s="1308"/>
      <c r="GI1040" s="1308"/>
      <c r="GJ1040" s="1308"/>
      <c r="GK1040" s="1308"/>
      <c r="GL1040" s="1308"/>
      <c r="GM1040" s="1308"/>
      <c r="GN1040" s="1308"/>
      <c r="GO1040" s="1308"/>
      <c r="GP1040" s="1308"/>
      <c r="GQ1040" s="1308"/>
      <c r="GR1040" s="1308"/>
      <c r="GS1040" s="1308"/>
      <c r="GT1040" s="1308"/>
      <c r="GU1040" s="1308"/>
      <c r="GV1040" s="1308"/>
      <c r="GW1040" s="1308"/>
      <c r="GX1040" s="1308"/>
      <c r="GY1040" s="1308"/>
      <c r="GZ1040" s="1308"/>
      <c r="HA1040" s="1308"/>
      <c r="HB1040" s="1308"/>
      <c r="HC1040" s="1308"/>
      <c r="HD1040" s="1308"/>
      <c r="HE1040" s="1308"/>
      <c r="HF1040" s="1308"/>
      <c r="HG1040" s="1308"/>
      <c r="HH1040" s="1308"/>
      <c r="HI1040" s="1308"/>
      <c r="HJ1040" s="1308"/>
      <c r="HK1040" s="1308"/>
      <c r="HL1040" s="1308"/>
      <c r="HM1040" s="1308"/>
      <c r="HN1040" s="1308"/>
      <c r="HO1040" s="1308"/>
      <c r="HP1040" s="1308"/>
      <c r="HQ1040" s="1308"/>
      <c r="HR1040" s="1308"/>
      <c r="HS1040" s="1308"/>
      <c r="HT1040" s="1308"/>
      <c r="HU1040" s="1308"/>
      <c r="HV1040" s="1308"/>
      <c r="HW1040" s="1308"/>
      <c r="HX1040" s="1308"/>
      <c r="HY1040" s="1308"/>
      <c r="HZ1040" s="1308"/>
    </row>
    <row r="1041" spans="1:234" ht="15" customHeight="1" x14ac:dyDescent="0.25">
      <c r="A1041" s="1315">
        <v>16</v>
      </c>
      <c r="B1041" s="2657">
        <v>43715</v>
      </c>
      <c r="C1041" s="1268">
        <v>1031</v>
      </c>
      <c r="D1041" s="1305" t="s">
        <v>104</v>
      </c>
      <c r="E1041" s="1305" t="s">
        <v>57</v>
      </c>
      <c r="F1041" s="1266">
        <v>3</v>
      </c>
      <c r="G1041" s="1491">
        <f t="shared" si="512"/>
        <v>3995454</v>
      </c>
      <c r="H1041" s="1268">
        <v>1</v>
      </c>
      <c r="I1041" s="2605">
        <f t="shared" si="534"/>
        <v>1931818</v>
      </c>
      <c r="J1041" s="1268">
        <v>2</v>
      </c>
      <c r="K1041" s="2605">
        <f t="shared" si="533"/>
        <v>4463636</v>
      </c>
      <c r="L1041" s="2772">
        <v>2</v>
      </c>
      <c r="M1041" s="2605">
        <f t="shared" si="535"/>
        <v>863636</v>
      </c>
      <c r="N1041" s="1505">
        <f t="shared" si="516"/>
        <v>8</v>
      </c>
      <c r="O1041" s="1494">
        <f t="shared" si="516"/>
        <v>11254544</v>
      </c>
      <c r="P1041" s="1494">
        <f t="shared" si="517"/>
        <v>320000</v>
      </c>
      <c r="Q1041" s="1307"/>
      <c r="R1041" s="1508">
        <v>1331818</v>
      </c>
      <c r="S1041" s="1508">
        <v>1931818</v>
      </c>
      <c r="T1041" s="1508">
        <v>2231818</v>
      </c>
      <c r="U1041" s="1508">
        <v>431818</v>
      </c>
      <c r="V1041" s="1302"/>
      <c r="W1041" s="1229"/>
      <c r="X1041" s="2337"/>
      <c r="Y1041" s="1229"/>
      <c r="Z1041" s="2395"/>
      <c r="AA1041" s="1229"/>
      <c r="AB1041" s="1317"/>
      <c r="AC1041" s="1229"/>
      <c r="AD1041" s="1229"/>
      <c r="AE1041" s="1229"/>
      <c r="AF1041" s="1490">
        <f t="shared" si="518"/>
        <v>0</v>
      </c>
      <c r="AG1041" s="1316">
        <f t="shared" si="519"/>
        <v>11254544</v>
      </c>
      <c r="AH1041" s="1305"/>
      <c r="AI1041" s="1937"/>
      <c r="AJ1041" s="1305"/>
      <c r="AK1041" s="1317"/>
      <c r="AL1041" s="1317"/>
      <c r="AM1041" s="1305"/>
      <c r="AN1041" s="1305"/>
      <c r="AO1041" s="1266"/>
      <c r="AP1041" s="1491">
        <f t="shared" si="520"/>
        <v>0</v>
      </c>
      <c r="AQ1041" s="1268"/>
      <c r="AR1041" s="1492">
        <f t="shared" si="521"/>
        <v>0</v>
      </c>
      <c r="AS1041" s="1268"/>
      <c r="AT1041" s="1492">
        <f t="shared" si="522"/>
        <v>0</v>
      </c>
      <c r="AU1041" s="1268"/>
      <c r="AV1041" s="1492">
        <f t="shared" si="523"/>
        <v>0</v>
      </c>
      <c r="AW1041" s="1493">
        <f t="shared" si="524"/>
        <v>0</v>
      </c>
      <c r="AX1041" s="2153">
        <f t="shared" si="525"/>
        <v>0</v>
      </c>
      <c r="AY1041" s="1495">
        <f t="shared" si="526"/>
        <v>0</v>
      </c>
      <c r="AZ1041" s="1937"/>
      <c r="BA1041" s="1508">
        <v>1331818</v>
      </c>
      <c r="BB1041" s="1508">
        <v>1931818</v>
      </c>
      <c r="BC1041" s="1508">
        <v>2231818</v>
      </c>
      <c r="BD1041" s="1508">
        <v>431818</v>
      </c>
      <c r="BE1041" s="2174"/>
      <c r="BF1041" s="1229"/>
      <c r="BG1041" s="1317"/>
      <c r="BH1041" s="1229"/>
      <c r="BI1041" s="1317"/>
      <c r="BJ1041" s="1229"/>
      <c r="BK1041" s="1317"/>
      <c r="BL1041" s="1229"/>
      <c r="BM1041" s="1229"/>
      <c r="BN1041" s="1229"/>
      <c r="BO1041" s="1490">
        <f t="shared" si="532"/>
        <v>0</v>
      </c>
      <c r="BP1041" s="1496">
        <f t="shared" si="536"/>
        <v>0</v>
      </c>
      <c r="BQ1041" s="1958"/>
      <c r="BS1041" s="1959">
        <f t="shared" si="527"/>
        <v>3</v>
      </c>
      <c r="BT1041" s="1959">
        <f t="shared" si="528"/>
        <v>1</v>
      </c>
      <c r="BU1041" s="1959">
        <f t="shared" si="529"/>
        <v>2</v>
      </c>
      <c r="BV1041" s="1959">
        <f t="shared" si="530"/>
        <v>2</v>
      </c>
      <c r="BW1041" s="1959">
        <f t="shared" si="531"/>
        <v>11254544</v>
      </c>
    </row>
    <row r="1042" spans="1:234" ht="15" customHeight="1" x14ac:dyDescent="0.25">
      <c r="A1042" s="1315">
        <v>17</v>
      </c>
      <c r="B1042" s="2657">
        <v>43715</v>
      </c>
      <c r="C1042" s="1268">
        <v>1032</v>
      </c>
      <c r="D1042" s="1305" t="s">
        <v>103</v>
      </c>
      <c r="E1042" s="1305" t="s">
        <v>57</v>
      </c>
      <c r="F1042" s="1266">
        <v>7</v>
      </c>
      <c r="G1042" s="1491">
        <f t="shared" si="512"/>
        <v>9322726</v>
      </c>
      <c r="H1042" s="1268"/>
      <c r="I1042" s="2605">
        <f t="shared" si="534"/>
        <v>0</v>
      </c>
      <c r="J1042" s="1268">
        <v>3</v>
      </c>
      <c r="K1042" s="2605">
        <f t="shared" si="533"/>
        <v>6695454</v>
      </c>
      <c r="L1042" s="2772">
        <v>1</v>
      </c>
      <c r="M1042" s="2605">
        <f t="shared" si="535"/>
        <v>431818</v>
      </c>
      <c r="N1042" s="1505">
        <f t="shared" si="516"/>
        <v>11</v>
      </c>
      <c r="O1042" s="1494">
        <f t="shared" si="516"/>
        <v>16449998</v>
      </c>
      <c r="P1042" s="1494">
        <f t="shared" si="517"/>
        <v>440000</v>
      </c>
      <c r="Q1042" s="1307"/>
      <c r="R1042" s="1508">
        <v>1331818</v>
      </c>
      <c r="S1042" s="1508">
        <v>1931818</v>
      </c>
      <c r="T1042" s="1508">
        <v>2231818</v>
      </c>
      <c r="U1042" s="1508">
        <v>431818</v>
      </c>
      <c r="V1042" s="1302"/>
      <c r="W1042" s="1229"/>
      <c r="X1042" s="2337"/>
      <c r="Y1042" s="1229"/>
      <c r="Z1042" s="2395"/>
      <c r="AA1042" s="1229"/>
      <c r="AB1042" s="1317"/>
      <c r="AC1042" s="1229"/>
      <c r="AD1042" s="1229"/>
      <c r="AE1042" s="1229"/>
      <c r="AF1042" s="1490">
        <f t="shared" si="518"/>
        <v>0</v>
      </c>
      <c r="AG1042" s="1316">
        <f t="shared" si="519"/>
        <v>16449998</v>
      </c>
      <c r="AH1042" s="1305"/>
      <c r="AI1042" s="1937"/>
      <c r="AJ1042" s="1305"/>
      <c r="AK1042" s="1317"/>
      <c r="AL1042" s="1317"/>
      <c r="AM1042" s="1305"/>
      <c r="AN1042" s="1305"/>
      <c r="AO1042" s="1266"/>
      <c r="AP1042" s="1491">
        <f t="shared" si="520"/>
        <v>0</v>
      </c>
      <c r="AQ1042" s="1268"/>
      <c r="AR1042" s="1492">
        <f t="shared" si="521"/>
        <v>0</v>
      </c>
      <c r="AS1042" s="1268"/>
      <c r="AT1042" s="1492">
        <f t="shared" si="522"/>
        <v>0</v>
      </c>
      <c r="AU1042" s="1268"/>
      <c r="AV1042" s="1492">
        <f t="shared" si="523"/>
        <v>0</v>
      </c>
      <c r="AW1042" s="1493">
        <f t="shared" si="524"/>
        <v>0</v>
      </c>
      <c r="AX1042" s="2153">
        <f t="shared" si="525"/>
        <v>0</v>
      </c>
      <c r="AY1042" s="1495">
        <f t="shared" si="526"/>
        <v>0</v>
      </c>
      <c r="AZ1042" s="1937"/>
      <c r="BA1042" s="1508">
        <v>1331818</v>
      </c>
      <c r="BB1042" s="1508">
        <v>1931818</v>
      </c>
      <c r="BC1042" s="1508">
        <v>2231818</v>
      </c>
      <c r="BD1042" s="1508">
        <v>431818</v>
      </c>
      <c r="BE1042" s="2174"/>
      <c r="BF1042" s="1229"/>
      <c r="BG1042" s="1317"/>
      <c r="BH1042" s="1229"/>
      <c r="BI1042" s="1317"/>
      <c r="BJ1042" s="1229"/>
      <c r="BK1042" s="1317"/>
      <c r="BL1042" s="1229"/>
      <c r="BM1042" s="1229"/>
      <c r="BN1042" s="1229"/>
      <c r="BO1042" s="1490">
        <f t="shared" si="532"/>
        <v>0</v>
      </c>
      <c r="BP1042" s="1496">
        <f t="shared" ref="BP1042:BP1072" si="537">AX1042-BO1042</f>
        <v>0</v>
      </c>
      <c r="BQ1042" s="1305"/>
      <c r="BS1042" s="1959">
        <f t="shared" si="527"/>
        <v>7</v>
      </c>
      <c r="BT1042" s="1959">
        <f t="shared" si="528"/>
        <v>0</v>
      </c>
      <c r="BU1042" s="1959">
        <f t="shared" si="529"/>
        <v>3</v>
      </c>
      <c r="BV1042" s="1959">
        <f t="shared" si="530"/>
        <v>1</v>
      </c>
      <c r="BW1042" s="1959">
        <f t="shared" si="531"/>
        <v>16449998</v>
      </c>
    </row>
    <row r="1043" spans="1:234" ht="15" customHeight="1" x14ac:dyDescent="0.25">
      <c r="A1043" s="1315">
        <v>1</v>
      </c>
      <c r="B1043" s="2051">
        <v>43721</v>
      </c>
      <c r="C1043" s="1268">
        <v>1033</v>
      </c>
      <c r="D1043" s="1305" t="s">
        <v>90</v>
      </c>
      <c r="E1043" s="1305" t="s">
        <v>312</v>
      </c>
      <c r="F1043" s="1266">
        <v>10</v>
      </c>
      <c r="G1043" s="1491">
        <f t="shared" si="512"/>
        <v>13318180</v>
      </c>
      <c r="H1043" s="1268"/>
      <c r="I1043" s="2605">
        <f t="shared" si="534"/>
        <v>0</v>
      </c>
      <c r="J1043" s="1268"/>
      <c r="K1043" s="2605">
        <f t="shared" si="533"/>
        <v>0</v>
      </c>
      <c r="L1043" s="1962"/>
      <c r="M1043" s="2605">
        <f t="shared" si="535"/>
        <v>0</v>
      </c>
      <c r="N1043" s="1505">
        <f t="shared" si="516"/>
        <v>10</v>
      </c>
      <c r="O1043" s="1494">
        <f t="shared" si="516"/>
        <v>13318180</v>
      </c>
      <c r="P1043" s="1494">
        <f t="shared" si="517"/>
        <v>400000</v>
      </c>
      <c r="Q1043" s="1307"/>
      <c r="R1043" s="1508">
        <v>1331818</v>
      </c>
      <c r="S1043" s="1508">
        <v>1931818</v>
      </c>
      <c r="T1043" s="1508">
        <v>2231818</v>
      </c>
      <c r="U1043" s="1508">
        <v>431818</v>
      </c>
      <c r="V1043" s="1302"/>
      <c r="W1043" s="1229"/>
      <c r="X1043" s="2337"/>
      <c r="Y1043" s="1229"/>
      <c r="Z1043" s="2395"/>
      <c r="AA1043" s="1229"/>
      <c r="AB1043" s="1317"/>
      <c r="AC1043" s="1229"/>
      <c r="AD1043" s="1229"/>
      <c r="AE1043" s="1229"/>
      <c r="AF1043" s="1490">
        <f t="shared" si="518"/>
        <v>0</v>
      </c>
      <c r="AG1043" s="1316">
        <f t="shared" si="519"/>
        <v>13318180</v>
      </c>
      <c r="AH1043" s="1305"/>
      <c r="AI1043" s="1937"/>
      <c r="AJ1043" s="1305"/>
      <c r="AK1043" s="1317"/>
      <c r="AL1043" s="1317"/>
      <c r="AM1043" s="1305"/>
      <c r="AN1043" s="1305"/>
      <c r="AO1043" s="1266"/>
      <c r="AP1043" s="1491">
        <f t="shared" si="520"/>
        <v>0</v>
      </c>
      <c r="AQ1043" s="1268"/>
      <c r="AR1043" s="1492">
        <f t="shared" si="521"/>
        <v>0</v>
      </c>
      <c r="AS1043" s="1268"/>
      <c r="AT1043" s="1492">
        <f t="shared" si="522"/>
        <v>0</v>
      </c>
      <c r="AU1043" s="1268"/>
      <c r="AV1043" s="1492">
        <f t="shared" si="523"/>
        <v>0</v>
      </c>
      <c r="AW1043" s="1493">
        <f t="shared" si="524"/>
        <v>0</v>
      </c>
      <c r="AX1043" s="2153">
        <f t="shared" si="525"/>
        <v>0</v>
      </c>
      <c r="AY1043" s="1495">
        <f t="shared" si="526"/>
        <v>0</v>
      </c>
      <c r="AZ1043" s="1937"/>
      <c r="BA1043" s="1508">
        <v>1331818</v>
      </c>
      <c r="BB1043" s="1508">
        <v>1931818</v>
      </c>
      <c r="BC1043" s="1508">
        <v>2231818</v>
      </c>
      <c r="BD1043" s="1508">
        <v>431818</v>
      </c>
      <c r="BE1043" s="2174"/>
      <c r="BF1043" s="1229"/>
      <c r="BG1043" s="1317"/>
      <c r="BH1043" s="1229"/>
      <c r="BI1043" s="1317"/>
      <c r="BJ1043" s="1229"/>
      <c r="BK1043" s="1317"/>
      <c r="BL1043" s="1229"/>
      <c r="BM1043" s="1229"/>
      <c r="BN1043" s="1229"/>
      <c r="BO1043" s="1490">
        <f t="shared" si="532"/>
        <v>0</v>
      </c>
      <c r="BP1043" s="1496">
        <f t="shared" si="537"/>
        <v>0</v>
      </c>
      <c r="BQ1043" s="1305"/>
      <c r="BS1043" s="1959">
        <f t="shared" si="527"/>
        <v>10</v>
      </c>
      <c r="BT1043" s="1959">
        <f t="shared" si="528"/>
        <v>0</v>
      </c>
      <c r="BU1043" s="1959">
        <f t="shared" si="529"/>
        <v>0</v>
      </c>
      <c r="BV1043" s="1959">
        <f t="shared" si="530"/>
        <v>0</v>
      </c>
      <c r="BW1043" s="1959">
        <f t="shared" si="531"/>
        <v>13318180</v>
      </c>
    </row>
    <row r="1044" spans="1:234" ht="15" customHeight="1" x14ac:dyDescent="0.25">
      <c r="A1044" s="1315">
        <v>2</v>
      </c>
      <c r="B1044" s="2051">
        <v>43721</v>
      </c>
      <c r="C1044" s="1268">
        <v>1034</v>
      </c>
      <c r="D1044" s="1305" t="s">
        <v>87</v>
      </c>
      <c r="E1044" s="1305" t="s">
        <v>312</v>
      </c>
      <c r="F1044" s="1266">
        <v>10</v>
      </c>
      <c r="G1044" s="1491">
        <f t="shared" si="512"/>
        <v>13318180</v>
      </c>
      <c r="H1044" s="1268"/>
      <c r="I1044" s="2605">
        <f t="shared" si="534"/>
        <v>0</v>
      </c>
      <c r="J1044" s="1268"/>
      <c r="K1044" s="2605">
        <f t="shared" si="533"/>
        <v>0</v>
      </c>
      <c r="L1044" s="1962"/>
      <c r="M1044" s="2605">
        <f t="shared" si="535"/>
        <v>0</v>
      </c>
      <c r="N1044" s="1505">
        <f t="shared" si="516"/>
        <v>10</v>
      </c>
      <c r="O1044" s="1494">
        <f t="shared" si="516"/>
        <v>13318180</v>
      </c>
      <c r="P1044" s="1494">
        <f t="shared" si="517"/>
        <v>400000</v>
      </c>
      <c r="Q1044" s="1307"/>
      <c r="R1044" s="1508">
        <v>1331818</v>
      </c>
      <c r="S1044" s="1508">
        <v>1931818</v>
      </c>
      <c r="T1044" s="1508">
        <v>2231818</v>
      </c>
      <c r="U1044" s="1508">
        <v>431818</v>
      </c>
      <c r="V1044" s="1302"/>
      <c r="W1044" s="1229"/>
      <c r="X1044" s="2337"/>
      <c r="Y1044" s="1229"/>
      <c r="Z1044" s="2395"/>
      <c r="AA1044" s="1229"/>
      <c r="AB1044" s="1317"/>
      <c r="AC1044" s="1229"/>
      <c r="AD1044" s="1229"/>
      <c r="AE1044" s="1229"/>
      <c r="AF1044" s="1490">
        <f t="shared" si="518"/>
        <v>0</v>
      </c>
      <c r="AG1044" s="1316">
        <f t="shared" si="519"/>
        <v>13318180</v>
      </c>
      <c r="AH1044" s="1305"/>
      <c r="AI1044" s="1937"/>
      <c r="AJ1044" s="1305"/>
      <c r="AK1044" s="1317"/>
      <c r="AL1044" s="1317"/>
      <c r="AM1044" s="1305"/>
      <c r="AN1044" s="1305"/>
      <c r="AO1044" s="1266"/>
      <c r="AP1044" s="1491">
        <f t="shared" si="520"/>
        <v>0</v>
      </c>
      <c r="AQ1044" s="1268"/>
      <c r="AR1044" s="1492">
        <f t="shared" si="521"/>
        <v>0</v>
      </c>
      <c r="AS1044" s="1268"/>
      <c r="AT1044" s="1492">
        <f t="shared" si="522"/>
        <v>0</v>
      </c>
      <c r="AU1044" s="1268"/>
      <c r="AV1044" s="1492">
        <f t="shared" si="523"/>
        <v>0</v>
      </c>
      <c r="AW1044" s="1493">
        <f t="shared" si="524"/>
        <v>0</v>
      </c>
      <c r="AX1044" s="2153">
        <f t="shared" si="525"/>
        <v>0</v>
      </c>
      <c r="AY1044" s="1495">
        <f t="shared" si="526"/>
        <v>0</v>
      </c>
      <c r="AZ1044" s="1937"/>
      <c r="BA1044" s="1508">
        <v>1331818</v>
      </c>
      <c r="BB1044" s="1508">
        <v>1931818</v>
      </c>
      <c r="BC1044" s="1508">
        <v>2231818</v>
      </c>
      <c r="BD1044" s="1508">
        <v>431818</v>
      </c>
      <c r="BE1044" s="2174"/>
      <c r="BF1044" s="1229"/>
      <c r="BG1044" s="1317"/>
      <c r="BH1044" s="1229"/>
      <c r="BI1044" s="1317"/>
      <c r="BJ1044" s="1229"/>
      <c r="BK1044" s="1317"/>
      <c r="BL1044" s="1229"/>
      <c r="BM1044" s="1229"/>
      <c r="BN1044" s="1229"/>
      <c r="BO1044" s="1490">
        <f t="shared" si="532"/>
        <v>0</v>
      </c>
      <c r="BP1044" s="1496">
        <f t="shared" si="537"/>
        <v>0</v>
      </c>
      <c r="BQ1044" s="1305"/>
      <c r="BS1044" s="1959">
        <f t="shared" si="527"/>
        <v>10</v>
      </c>
      <c r="BT1044" s="1959">
        <f t="shared" si="528"/>
        <v>0</v>
      </c>
      <c r="BU1044" s="1959">
        <f t="shared" si="529"/>
        <v>0</v>
      </c>
      <c r="BV1044" s="1959">
        <f t="shared" si="530"/>
        <v>0</v>
      </c>
      <c r="BW1044" s="1959">
        <f t="shared" si="531"/>
        <v>13318180</v>
      </c>
    </row>
    <row r="1045" spans="1:234" ht="15" customHeight="1" x14ac:dyDescent="0.25">
      <c r="A1045" s="1315">
        <v>3</v>
      </c>
      <c r="B1045" s="2051">
        <v>43721</v>
      </c>
      <c r="C1045" s="1268">
        <v>1035</v>
      </c>
      <c r="D1045" s="1305" t="s">
        <v>39</v>
      </c>
      <c r="E1045" s="1305" t="s">
        <v>314</v>
      </c>
      <c r="F1045" s="1266"/>
      <c r="G1045" s="1491">
        <f t="shared" si="512"/>
        <v>0</v>
      </c>
      <c r="H1045" s="1268"/>
      <c r="I1045" s="2605">
        <f t="shared" si="534"/>
        <v>0</v>
      </c>
      <c r="J1045" s="1268">
        <v>4</v>
      </c>
      <c r="K1045" s="2605">
        <f t="shared" si="533"/>
        <v>8927272</v>
      </c>
      <c r="L1045" s="1962"/>
      <c r="M1045" s="2605">
        <f t="shared" si="535"/>
        <v>0</v>
      </c>
      <c r="N1045" s="1505">
        <f t="shared" si="516"/>
        <v>4</v>
      </c>
      <c r="O1045" s="1494">
        <f t="shared" si="516"/>
        <v>8927272</v>
      </c>
      <c r="P1045" s="1494">
        <f t="shared" si="517"/>
        <v>160000</v>
      </c>
      <c r="Q1045" s="1307"/>
      <c r="R1045" s="1508">
        <v>1331818</v>
      </c>
      <c r="S1045" s="1508">
        <v>1931818</v>
      </c>
      <c r="T1045" s="1508">
        <v>2231818</v>
      </c>
      <c r="U1045" s="1508">
        <v>431818</v>
      </c>
      <c r="V1045" s="2468"/>
      <c r="W1045" s="1229"/>
      <c r="X1045" s="2337"/>
      <c r="Y1045" s="1229"/>
      <c r="Z1045" s="2395"/>
      <c r="AA1045" s="1229"/>
      <c r="AB1045" s="1317"/>
      <c r="AC1045" s="1229"/>
      <c r="AD1045" s="1229"/>
      <c r="AE1045" s="1229"/>
      <c r="AF1045" s="1490">
        <f t="shared" si="518"/>
        <v>0</v>
      </c>
      <c r="AG1045" s="1316">
        <f t="shared" si="519"/>
        <v>8927272</v>
      </c>
      <c r="AH1045" s="1305"/>
      <c r="AI1045" s="1937"/>
      <c r="AJ1045" s="1305"/>
      <c r="AK1045" s="1317"/>
      <c r="AL1045" s="1317"/>
      <c r="AM1045" s="1305"/>
      <c r="AN1045" s="1305"/>
      <c r="AO1045" s="1266"/>
      <c r="AP1045" s="1491">
        <f t="shared" si="520"/>
        <v>0</v>
      </c>
      <c r="AQ1045" s="1268"/>
      <c r="AR1045" s="1492">
        <f t="shared" si="521"/>
        <v>0</v>
      </c>
      <c r="AS1045" s="1268"/>
      <c r="AT1045" s="1492">
        <f t="shared" si="522"/>
        <v>0</v>
      </c>
      <c r="AU1045" s="1268"/>
      <c r="AV1045" s="1492">
        <f t="shared" si="523"/>
        <v>0</v>
      </c>
      <c r="AW1045" s="1493">
        <f t="shared" si="524"/>
        <v>0</v>
      </c>
      <c r="AX1045" s="2153">
        <f t="shared" si="525"/>
        <v>0</v>
      </c>
      <c r="AY1045" s="1495">
        <f t="shared" si="526"/>
        <v>0</v>
      </c>
      <c r="AZ1045" s="1937"/>
      <c r="BA1045" s="1508">
        <v>1331818</v>
      </c>
      <c r="BB1045" s="1508">
        <v>1931818</v>
      </c>
      <c r="BC1045" s="1508">
        <v>2231818</v>
      </c>
      <c r="BD1045" s="1508">
        <v>431818</v>
      </c>
      <c r="BE1045" s="2174"/>
      <c r="BF1045" s="1229"/>
      <c r="BG1045" s="1317"/>
      <c r="BH1045" s="1229"/>
      <c r="BI1045" s="1317"/>
      <c r="BJ1045" s="1229"/>
      <c r="BK1045" s="1317"/>
      <c r="BL1045" s="1229"/>
      <c r="BM1045" s="1229"/>
      <c r="BN1045" s="1229"/>
      <c r="BO1045" s="1490">
        <f t="shared" si="532"/>
        <v>0</v>
      </c>
      <c r="BP1045" s="1496">
        <f t="shared" si="537"/>
        <v>0</v>
      </c>
      <c r="BQ1045" s="1305"/>
      <c r="BS1045" s="1959">
        <f t="shared" si="527"/>
        <v>0</v>
      </c>
      <c r="BT1045" s="1959">
        <f t="shared" si="528"/>
        <v>0</v>
      </c>
      <c r="BU1045" s="1959">
        <f t="shared" si="529"/>
        <v>4</v>
      </c>
      <c r="BV1045" s="1959">
        <f t="shared" si="530"/>
        <v>0</v>
      </c>
      <c r="BW1045" s="1959">
        <f t="shared" si="531"/>
        <v>8927272</v>
      </c>
    </row>
    <row r="1046" spans="1:234" ht="15" customHeight="1" x14ac:dyDescent="0.25">
      <c r="A1046" s="1315">
        <v>4</v>
      </c>
      <c r="B1046" s="2051">
        <v>43721</v>
      </c>
      <c r="C1046" s="1268">
        <v>1036</v>
      </c>
      <c r="D1046" s="1305" t="s">
        <v>337</v>
      </c>
      <c r="E1046" s="1305" t="s">
        <v>314</v>
      </c>
      <c r="F1046" s="1266">
        <v>6</v>
      </c>
      <c r="G1046" s="1491">
        <f t="shared" si="512"/>
        <v>7990908</v>
      </c>
      <c r="H1046" s="1268"/>
      <c r="I1046" s="2605">
        <f t="shared" si="534"/>
        <v>0</v>
      </c>
      <c r="J1046" s="1268"/>
      <c r="K1046" s="2605">
        <f t="shared" si="533"/>
        <v>0</v>
      </c>
      <c r="L1046" s="1962">
        <v>1</v>
      </c>
      <c r="M1046" s="2605">
        <f t="shared" si="535"/>
        <v>431818</v>
      </c>
      <c r="N1046" s="1505">
        <f t="shared" ref="N1046:O1061" si="538">F1046+H1046+J1046+L1046</f>
        <v>7</v>
      </c>
      <c r="O1046" s="1494">
        <f t="shared" si="538"/>
        <v>8422726</v>
      </c>
      <c r="P1046" s="1494">
        <f t="shared" si="517"/>
        <v>280000</v>
      </c>
      <c r="Q1046" s="1307"/>
      <c r="R1046" s="1508">
        <v>1331818</v>
      </c>
      <c r="S1046" s="1508">
        <v>1931818</v>
      </c>
      <c r="T1046" s="1508">
        <v>2231818</v>
      </c>
      <c r="U1046" s="1508">
        <v>431818</v>
      </c>
      <c r="V1046" s="1302"/>
      <c r="W1046" s="1229"/>
      <c r="X1046" s="2337"/>
      <c r="Y1046" s="1229"/>
      <c r="Z1046" s="2395"/>
      <c r="AA1046" s="1229"/>
      <c r="AB1046" s="1317"/>
      <c r="AC1046" s="1229"/>
      <c r="AD1046" s="1229"/>
      <c r="AE1046" s="1229"/>
      <c r="AF1046" s="1490">
        <f t="shared" si="518"/>
        <v>0</v>
      </c>
      <c r="AG1046" s="1316">
        <f t="shared" si="519"/>
        <v>8422726</v>
      </c>
      <c r="AH1046" s="1305"/>
      <c r="AI1046" s="1937"/>
      <c r="AJ1046" s="1305"/>
      <c r="AK1046" s="1317"/>
      <c r="AL1046" s="1317"/>
      <c r="AM1046" s="1305"/>
      <c r="AN1046" s="1305"/>
      <c r="AO1046" s="1266"/>
      <c r="AP1046" s="1491">
        <f t="shared" si="520"/>
        <v>0</v>
      </c>
      <c r="AQ1046" s="1268"/>
      <c r="AR1046" s="1492">
        <f t="shared" si="521"/>
        <v>0</v>
      </c>
      <c r="AS1046" s="1268"/>
      <c r="AT1046" s="1492">
        <f t="shared" si="522"/>
        <v>0</v>
      </c>
      <c r="AU1046" s="1268"/>
      <c r="AV1046" s="1492">
        <f t="shared" si="523"/>
        <v>0</v>
      </c>
      <c r="AW1046" s="1493">
        <f t="shared" si="524"/>
        <v>0</v>
      </c>
      <c r="AX1046" s="2153">
        <f t="shared" si="525"/>
        <v>0</v>
      </c>
      <c r="AY1046" s="1495">
        <f t="shared" si="526"/>
        <v>0</v>
      </c>
      <c r="AZ1046" s="1937"/>
      <c r="BA1046" s="1508">
        <v>1331818</v>
      </c>
      <c r="BB1046" s="1508">
        <v>1931818</v>
      </c>
      <c r="BC1046" s="1508">
        <v>2231818</v>
      </c>
      <c r="BD1046" s="1508">
        <v>431818</v>
      </c>
      <c r="BE1046" s="2174"/>
      <c r="BF1046" s="1229"/>
      <c r="BG1046" s="1317"/>
      <c r="BH1046" s="1229"/>
      <c r="BI1046" s="1317"/>
      <c r="BJ1046" s="1229"/>
      <c r="BK1046" s="1317"/>
      <c r="BL1046" s="1229"/>
      <c r="BM1046" s="1229"/>
      <c r="BN1046" s="1229"/>
      <c r="BO1046" s="1490">
        <f t="shared" si="532"/>
        <v>0</v>
      </c>
      <c r="BP1046" s="1496">
        <f t="shared" si="537"/>
        <v>0</v>
      </c>
      <c r="BQ1046" s="1305"/>
      <c r="BS1046" s="1959">
        <f t="shared" si="527"/>
        <v>6</v>
      </c>
      <c r="BT1046" s="1959">
        <f t="shared" si="528"/>
        <v>0</v>
      </c>
      <c r="BU1046" s="1959">
        <f t="shared" si="529"/>
        <v>0</v>
      </c>
      <c r="BV1046" s="1959">
        <f t="shared" si="530"/>
        <v>1</v>
      </c>
      <c r="BW1046" s="1959">
        <f t="shared" si="531"/>
        <v>8422726</v>
      </c>
    </row>
    <row r="1047" spans="1:234" s="773" customFormat="1" ht="15" customHeight="1" x14ac:dyDescent="0.25">
      <c r="A1047" s="1315">
        <v>5</v>
      </c>
      <c r="B1047" s="2051">
        <v>43721</v>
      </c>
      <c r="C1047" s="1268">
        <v>1037</v>
      </c>
      <c r="D1047" s="1305" t="s">
        <v>44</v>
      </c>
      <c r="E1047" s="1305" t="s">
        <v>314</v>
      </c>
      <c r="F1047" s="1266">
        <v>6</v>
      </c>
      <c r="G1047" s="1491">
        <f t="shared" si="512"/>
        <v>7990908</v>
      </c>
      <c r="H1047" s="1268"/>
      <c r="I1047" s="2605">
        <f t="shared" si="534"/>
        <v>0</v>
      </c>
      <c r="J1047" s="1268">
        <v>3</v>
      </c>
      <c r="K1047" s="2605">
        <f t="shared" si="533"/>
        <v>6695454</v>
      </c>
      <c r="L1047" s="1962">
        <v>1</v>
      </c>
      <c r="M1047" s="2605">
        <f t="shared" si="535"/>
        <v>431818</v>
      </c>
      <c r="N1047" s="1505">
        <f t="shared" si="538"/>
        <v>10</v>
      </c>
      <c r="O1047" s="1494">
        <f t="shared" si="538"/>
        <v>15118180</v>
      </c>
      <c r="P1047" s="1494">
        <f t="shared" si="517"/>
        <v>400000</v>
      </c>
      <c r="Q1047" s="1307"/>
      <c r="R1047" s="1508">
        <v>1331818</v>
      </c>
      <c r="S1047" s="1508">
        <v>1931818</v>
      </c>
      <c r="T1047" s="1508">
        <v>2231818</v>
      </c>
      <c r="U1047" s="1508">
        <v>431818</v>
      </c>
      <c r="V1047" s="1302"/>
      <c r="W1047" s="1229"/>
      <c r="X1047" s="2337"/>
      <c r="Y1047" s="1229"/>
      <c r="Z1047" s="2395"/>
      <c r="AA1047" s="1229"/>
      <c r="AB1047" s="1317"/>
      <c r="AC1047" s="1229"/>
      <c r="AD1047" s="1229"/>
      <c r="AE1047" s="1229"/>
      <c r="AF1047" s="1490">
        <f t="shared" si="518"/>
        <v>0</v>
      </c>
      <c r="AG1047" s="1316">
        <f t="shared" si="519"/>
        <v>15118180</v>
      </c>
      <c r="AH1047" s="1305"/>
      <c r="AI1047" s="1937"/>
      <c r="AJ1047" s="1305"/>
      <c r="AK1047" s="1317"/>
      <c r="AL1047" s="1317"/>
      <c r="AM1047" s="1305"/>
      <c r="AN1047" s="1305"/>
      <c r="AO1047" s="1266"/>
      <c r="AP1047" s="1491">
        <f t="shared" si="520"/>
        <v>0</v>
      </c>
      <c r="AQ1047" s="1268"/>
      <c r="AR1047" s="1492">
        <f t="shared" si="521"/>
        <v>0</v>
      </c>
      <c r="AS1047" s="1268"/>
      <c r="AT1047" s="1492">
        <f t="shared" si="522"/>
        <v>0</v>
      </c>
      <c r="AU1047" s="1268"/>
      <c r="AV1047" s="1492">
        <f t="shared" si="523"/>
        <v>0</v>
      </c>
      <c r="AW1047" s="1493">
        <f t="shared" si="524"/>
        <v>0</v>
      </c>
      <c r="AX1047" s="2153">
        <f t="shared" si="525"/>
        <v>0</v>
      </c>
      <c r="AY1047" s="1495">
        <f t="shared" si="526"/>
        <v>0</v>
      </c>
      <c r="AZ1047" s="1937"/>
      <c r="BA1047" s="1508">
        <v>1331818</v>
      </c>
      <c r="BB1047" s="1508">
        <v>1931818</v>
      </c>
      <c r="BC1047" s="1508">
        <v>2231818</v>
      </c>
      <c r="BD1047" s="1508">
        <v>431818</v>
      </c>
      <c r="BE1047" s="2174"/>
      <c r="BF1047" s="1229"/>
      <c r="BG1047" s="1317"/>
      <c r="BH1047" s="1229"/>
      <c r="BI1047" s="1317"/>
      <c r="BJ1047" s="1229"/>
      <c r="BK1047" s="1317"/>
      <c r="BL1047" s="1229"/>
      <c r="BM1047" s="1229"/>
      <c r="BN1047" s="1229"/>
      <c r="BO1047" s="1490">
        <f t="shared" si="532"/>
        <v>0</v>
      </c>
      <c r="BP1047" s="1496">
        <f t="shared" si="537"/>
        <v>0</v>
      </c>
      <c r="BQ1047" s="1305"/>
      <c r="BR1047" s="1308"/>
      <c r="BS1047" s="1959">
        <f t="shared" si="527"/>
        <v>6</v>
      </c>
      <c r="BT1047" s="1959">
        <f t="shared" si="528"/>
        <v>0</v>
      </c>
      <c r="BU1047" s="1959">
        <f t="shared" si="529"/>
        <v>3</v>
      </c>
      <c r="BV1047" s="1959">
        <f t="shared" si="530"/>
        <v>1</v>
      </c>
      <c r="BW1047" s="1959">
        <f t="shared" si="531"/>
        <v>15118180</v>
      </c>
      <c r="BX1047" s="1308"/>
      <c r="BY1047" s="1308"/>
      <c r="BZ1047" s="1308"/>
      <c r="CA1047" s="1308"/>
      <c r="CB1047" s="1308"/>
      <c r="CC1047" s="1308"/>
      <c r="CD1047" s="1308"/>
      <c r="CE1047" s="1308"/>
      <c r="CF1047" s="1308"/>
      <c r="CG1047" s="1308"/>
      <c r="CH1047" s="1308"/>
      <c r="CI1047" s="1308"/>
      <c r="CJ1047" s="1308"/>
      <c r="CK1047" s="1308"/>
      <c r="CL1047" s="1308"/>
      <c r="CM1047" s="1308"/>
      <c r="CN1047" s="1308"/>
      <c r="CO1047" s="1308"/>
      <c r="CP1047" s="1308"/>
      <c r="CQ1047" s="1308"/>
      <c r="CR1047" s="1308"/>
      <c r="CS1047" s="1308"/>
      <c r="CT1047" s="1308"/>
      <c r="CU1047" s="1308"/>
      <c r="CV1047" s="1308"/>
      <c r="CW1047" s="1308"/>
      <c r="CX1047" s="1308"/>
      <c r="CY1047" s="1308"/>
      <c r="CZ1047" s="1308"/>
      <c r="DA1047" s="1308"/>
      <c r="DB1047" s="1308"/>
      <c r="DC1047" s="1308"/>
      <c r="DD1047" s="1308"/>
      <c r="DE1047" s="1308"/>
      <c r="DF1047" s="1308"/>
      <c r="DG1047" s="1308"/>
      <c r="DH1047" s="1308"/>
      <c r="DI1047" s="1308"/>
      <c r="DJ1047" s="1308"/>
      <c r="DK1047" s="1308"/>
      <c r="DL1047" s="1308"/>
      <c r="DM1047" s="1308"/>
      <c r="DN1047" s="1308"/>
      <c r="DO1047" s="1308"/>
      <c r="DP1047" s="1308"/>
      <c r="DQ1047" s="1308"/>
      <c r="DR1047" s="1308"/>
      <c r="DS1047" s="1308"/>
      <c r="DT1047" s="1308"/>
      <c r="DU1047" s="1308"/>
      <c r="DV1047" s="1308"/>
      <c r="DW1047" s="1308"/>
      <c r="DX1047" s="1308"/>
      <c r="DY1047" s="1308"/>
      <c r="DZ1047" s="1308"/>
      <c r="EA1047" s="1308"/>
      <c r="EB1047" s="1308"/>
      <c r="EC1047" s="1308"/>
      <c r="ED1047" s="1308"/>
      <c r="EE1047" s="1308"/>
      <c r="EF1047" s="1308"/>
      <c r="EG1047" s="1308"/>
      <c r="EH1047" s="1308"/>
      <c r="EI1047" s="1308"/>
      <c r="EJ1047" s="1308"/>
      <c r="EK1047" s="1308"/>
      <c r="EL1047" s="1308"/>
      <c r="EM1047" s="1308"/>
      <c r="EN1047" s="1308"/>
      <c r="EO1047" s="1308"/>
      <c r="EP1047" s="1308"/>
      <c r="EQ1047" s="1308"/>
      <c r="ER1047" s="1308"/>
      <c r="ES1047" s="1308"/>
      <c r="ET1047" s="1308"/>
      <c r="EU1047" s="1308"/>
      <c r="EV1047" s="1308"/>
      <c r="EW1047" s="1308"/>
      <c r="EX1047" s="1308"/>
      <c r="EY1047" s="1308"/>
      <c r="EZ1047" s="1308"/>
      <c r="FA1047" s="1308"/>
      <c r="FB1047" s="1308"/>
      <c r="FC1047" s="1308"/>
      <c r="FD1047" s="1308"/>
      <c r="FE1047" s="1308"/>
      <c r="FF1047" s="1308"/>
      <c r="FG1047" s="1308"/>
      <c r="FH1047" s="1308"/>
      <c r="FI1047" s="1308"/>
      <c r="FJ1047" s="1308"/>
      <c r="FK1047" s="1308"/>
      <c r="FL1047" s="1308"/>
      <c r="FM1047" s="1308"/>
      <c r="FN1047" s="1308"/>
      <c r="FO1047" s="1308"/>
      <c r="FP1047" s="1308"/>
      <c r="FQ1047" s="1308"/>
      <c r="FR1047" s="1308"/>
      <c r="FS1047" s="1308"/>
      <c r="FT1047" s="1308"/>
      <c r="FU1047" s="1308"/>
      <c r="FV1047" s="1308"/>
      <c r="FW1047" s="1308"/>
      <c r="FX1047" s="1308"/>
      <c r="FY1047" s="1308"/>
      <c r="FZ1047" s="1308"/>
      <c r="GA1047" s="1308"/>
      <c r="GB1047" s="1308"/>
      <c r="GC1047" s="1308"/>
      <c r="GD1047" s="1308"/>
      <c r="GE1047" s="1308"/>
      <c r="GF1047" s="1308"/>
      <c r="GG1047" s="1308"/>
      <c r="GH1047" s="1308"/>
      <c r="GI1047" s="1308"/>
      <c r="GJ1047" s="1308"/>
      <c r="GK1047" s="1308"/>
      <c r="GL1047" s="1308"/>
      <c r="GM1047" s="1308"/>
      <c r="GN1047" s="1308"/>
      <c r="GO1047" s="1308"/>
      <c r="GP1047" s="1308"/>
      <c r="GQ1047" s="1308"/>
      <c r="GR1047" s="1308"/>
      <c r="GS1047" s="1308"/>
      <c r="GT1047" s="1308"/>
      <c r="GU1047" s="1308"/>
      <c r="GV1047" s="1308"/>
      <c r="GW1047" s="1308"/>
      <c r="GX1047" s="1308"/>
      <c r="GY1047" s="1308"/>
      <c r="GZ1047" s="1308"/>
      <c r="HA1047" s="1308"/>
      <c r="HB1047" s="1308"/>
      <c r="HC1047" s="1308"/>
      <c r="HD1047" s="1308"/>
      <c r="HE1047" s="1308"/>
      <c r="HF1047" s="1308"/>
      <c r="HG1047" s="1308"/>
      <c r="HH1047" s="1308"/>
      <c r="HI1047" s="1308"/>
      <c r="HJ1047" s="1308"/>
      <c r="HK1047" s="1308"/>
      <c r="HL1047" s="1308"/>
      <c r="HM1047" s="1308"/>
      <c r="HN1047" s="1308"/>
      <c r="HO1047" s="1308"/>
      <c r="HP1047" s="1308"/>
      <c r="HQ1047" s="1308"/>
      <c r="HR1047" s="1308"/>
      <c r="HS1047" s="1308"/>
      <c r="HT1047" s="1308"/>
      <c r="HU1047" s="1308"/>
      <c r="HV1047" s="1308"/>
      <c r="HW1047" s="1308"/>
      <c r="HX1047" s="1308"/>
      <c r="HY1047" s="1308"/>
      <c r="HZ1047" s="1308"/>
    </row>
    <row r="1048" spans="1:234" ht="15" customHeight="1" x14ac:dyDescent="0.25">
      <c r="A1048" s="1315">
        <v>6</v>
      </c>
      <c r="B1048" s="2051">
        <v>43721</v>
      </c>
      <c r="C1048" s="1268">
        <v>1038</v>
      </c>
      <c r="D1048" s="1305" t="s">
        <v>238</v>
      </c>
      <c r="E1048" s="1305" t="s">
        <v>314</v>
      </c>
      <c r="F1048" s="1266">
        <v>5</v>
      </c>
      <c r="G1048" s="1491">
        <f t="shared" si="512"/>
        <v>6659090</v>
      </c>
      <c r="H1048" s="1268"/>
      <c r="I1048" s="2605">
        <f t="shared" si="534"/>
        <v>0</v>
      </c>
      <c r="J1048" s="1268">
        <v>5</v>
      </c>
      <c r="K1048" s="2605">
        <f t="shared" si="533"/>
        <v>11159090</v>
      </c>
      <c r="L1048" s="1962">
        <v>1</v>
      </c>
      <c r="M1048" s="2605">
        <f t="shared" si="535"/>
        <v>431818</v>
      </c>
      <c r="N1048" s="1505">
        <f t="shared" si="538"/>
        <v>11</v>
      </c>
      <c r="O1048" s="1494">
        <f t="shared" si="538"/>
        <v>18249998</v>
      </c>
      <c r="P1048" s="1494">
        <f t="shared" si="517"/>
        <v>440000</v>
      </c>
      <c r="Q1048" s="1307"/>
      <c r="R1048" s="1508">
        <v>1331818</v>
      </c>
      <c r="S1048" s="1508">
        <v>1931818</v>
      </c>
      <c r="T1048" s="1508">
        <v>2231818</v>
      </c>
      <c r="U1048" s="1508">
        <v>431818</v>
      </c>
      <c r="V1048" s="1892"/>
      <c r="W1048" s="1229"/>
      <c r="X1048" s="2337"/>
      <c r="Y1048" s="1229"/>
      <c r="Z1048" s="2395"/>
      <c r="AA1048" s="1229"/>
      <c r="AB1048" s="1317"/>
      <c r="AC1048" s="1229"/>
      <c r="AD1048" s="1229"/>
      <c r="AE1048" s="1229"/>
      <c r="AF1048" s="1490">
        <f t="shared" si="518"/>
        <v>0</v>
      </c>
      <c r="AG1048" s="1316">
        <f t="shared" si="519"/>
        <v>18249998</v>
      </c>
      <c r="AH1048" s="1305"/>
      <c r="AI1048" s="1937"/>
      <c r="AJ1048" s="1305"/>
      <c r="AK1048" s="1317"/>
      <c r="AL1048" s="1317"/>
      <c r="AM1048" s="1305"/>
      <c r="AN1048" s="1305"/>
      <c r="AO1048" s="1266"/>
      <c r="AP1048" s="1491">
        <f t="shared" si="520"/>
        <v>0</v>
      </c>
      <c r="AQ1048" s="1268"/>
      <c r="AR1048" s="1492">
        <f t="shared" si="521"/>
        <v>0</v>
      </c>
      <c r="AS1048" s="1268"/>
      <c r="AT1048" s="1492">
        <f t="shared" si="522"/>
        <v>0</v>
      </c>
      <c r="AU1048" s="1268"/>
      <c r="AV1048" s="1492">
        <f t="shared" si="523"/>
        <v>0</v>
      </c>
      <c r="AW1048" s="1493">
        <f t="shared" si="524"/>
        <v>0</v>
      </c>
      <c r="AX1048" s="2153">
        <f t="shared" si="525"/>
        <v>0</v>
      </c>
      <c r="AY1048" s="1495">
        <f t="shared" si="526"/>
        <v>0</v>
      </c>
      <c r="AZ1048" s="1937"/>
      <c r="BA1048" s="1508">
        <v>1331818</v>
      </c>
      <c r="BB1048" s="1508">
        <v>1931818</v>
      </c>
      <c r="BC1048" s="1508">
        <v>2231818</v>
      </c>
      <c r="BD1048" s="1508">
        <v>431818</v>
      </c>
      <c r="BE1048" s="2174"/>
      <c r="BF1048" s="1229"/>
      <c r="BG1048" s="1317"/>
      <c r="BH1048" s="1229"/>
      <c r="BI1048" s="1317"/>
      <c r="BJ1048" s="1229"/>
      <c r="BK1048" s="1317"/>
      <c r="BL1048" s="1229"/>
      <c r="BM1048" s="1229"/>
      <c r="BN1048" s="1229"/>
      <c r="BO1048" s="1490">
        <f t="shared" si="532"/>
        <v>0</v>
      </c>
      <c r="BP1048" s="1496">
        <f t="shared" si="537"/>
        <v>0</v>
      </c>
      <c r="BQ1048" s="1305"/>
      <c r="BS1048" s="1959">
        <f t="shared" si="527"/>
        <v>5</v>
      </c>
      <c r="BT1048" s="1959">
        <f t="shared" si="528"/>
        <v>0</v>
      </c>
      <c r="BU1048" s="1959">
        <f t="shared" si="529"/>
        <v>5</v>
      </c>
      <c r="BV1048" s="1959">
        <f t="shared" si="530"/>
        <v>1</v>
      </c>
      <c r="BW1048" s="1959">
        <f t="shared" si="531"/>
        <v>18249998</v>
      </c>
    </row>
    <row r="1049" spans="1:234" ht="15" customHeight="1" x14ac:dyDescent="0.25">
      <c r="A1049" s="1315">
        <v>7</v>
      </c>
      <c r="B1049" s="2051">
        <v>43721</v>
      </c>
      <c r="C1049" s="1268">
        <v>1039</v>
      </c>
      <c r="D1049" s="1305" t="s">
        <v>229</v>
      </c>
      <c r="E1049" s="1305" t="s">
        <v>312</v>
      </c>
      <c r="F1049" s="1266">
        <v>6</v>
      </c>
      <c r="G1049" s="1491">
        <f t="shared" si="512"/>
        <v>7990908</v>
      </c>
      <c r="H1049" s="1268"/>
      <c r="I1049" s="2605">
        <f t="shared" si="534"/>
        <v>0</v>
      </c>
      <c r="J1049" s="1268">
        <v>3</v>
      </c>
      <c r="K1049" s="2605">
        <f t="shared" si="533"/>
        <v>6695454</v>
      </c>
      <c r="L1049" s="1962">
        <v>1</v>
      </c>
      <c r="M1049" s="2605">
        <f t="shared" si="535"/>
        <v>431818</v>
      </c>
      <c r="N1049" s="1505">
        <f t="shared" si="538"/>
        <v>10</v>
      </c>
      <c r="O1049" s="1494">
        <f t="shared" si="538"/>
        <v>15118180</v>
      </c>
      <c r="P1049" s="1494">
        <f t="shared" si="517"/>
        <v>400000</v>
      </c>
      <c r="Q1049" s="1307"/>
      <c r="R1049" s="1508">
        <v>1331818</v>
      </c>
      <c r="S1049" s="1508">
        <v>1931818</v>
      </c>
      <c r="T1049" s="1508">
        <v>2231818</v>
      </c>
      <c r="U1049" s="1508">
        <v>431818</v>
      </c>
      <c r="V1049" s="1302"/>
      <c r="W1049" s="1229"/>
      <c r="X1049" s="2337"/>
      <c r="Y1049" s="1229"/>
      <c r="Z1049" s="2395"/>
      <c r="AA1049" s="1229"/>
      <c r="AB1049" s="1317"/>
      <c r="AC1049" s="1229"/>
      <c r="AD1049" s="1229"/>
      <c r="AE1049" s="1229"/>
      <c r="AF1049" s="1490">
        <f t="shared" si="518"/>
        <v>0</v>
      </c>
      <c r="AG1049" s="1316">
        <f t="shared" si="519"/>
        <v>15118180</v>
      </c>
      <c r="AH1049" s="1305"/>
      <c r="AI1049" s="1937"/>
      <c r="AJ1049" s="1305"/>
      <c r="AK1049" s="1317"/>
      <c r="AL1049" s="1317"/>
      <c r="AM1049" s="1305"/>
      <c r="AN1049" s="1305"/>
      <c r="AO1049" s="1266"/>
      <c r="AP1049" s="1491">
        <f t="shared" si="520"/>
        <v>0</v>
      </c>
      <c r="AQ1049" s="1268"/>
      <c r="AR1049" s="1492">
        <f t="shared" si="521"/>
        <v>0</v>
      </c>
      <c r="AS1049" s="1268"/>
      <c r="AT1049" s="1492">
        <f t="shared" si="522"/>
        <v>0</v>
      </c>
      <c r="AU1049" s="1268"/>
      <c r="AV1049" s="1492">
        <f t="shared" si="523"/>
        <v>0</v>
      </c>
      <c r="AW1049" s="1493">
        <f t="shared" si="524"/>
        <v>0</v>
      </c>
      <c r="AX1049" s="2153">
        <f t="shared" si="525"/>
        <v>0</v>
      </c>
      <c r="AY1049" s="1495">
        <f t="shared" si="526"/>
        <v>0</v>
      </c>
      <c r="AZ1049" s="1937"/>
      <c r="BA1049" s="1508">
        <v>1331818</v>
      </c>
      <c r="BB1049" s="1508">
        <v>1931818</v>
      </c>
      <c r="BC1049" s="1508">
        <v>2231818</v>
      </c>
      <c r="BD1049" s="1508">
        <v>431818</v>
      </c>
      <c r="BE1049" s="2174"/>
      <c r="BF1049" s="1229"/>
      <c r="BG1049" s="1317"/>
      <c r="BH1049" s="1229"/>
      <c r="BI1049" s="1317"/>
      <c r="BJ1049" s="1229"/>
      <c r="BK1049" s="1317"/>
      <c r="BL1049" s="1229"/>
      <c r="BM1049" s="1229"/>
      <c r="BN1049" s="1229"/>
      <c r="BO1049" s="1490">
        <f t="shared" si="532"/>
        <v>0</v>
      </c>
      <c r="BP1049" s="1496">
        <f t="shared" si="537"/>
        <v>0</v>
      </c>
      <c r="BQ1049" s="1305"/>
      <c r="BS1049" s="1959">
        <f t="shared" si="527"/>
        <v>6</v>
      </c>
      <c r="BT1049" s="1959">
        <f t="shared" si="528"/>
        <v>0</v>
      </c>
      <c r="BU1049" s="1959">
        <f t="shared" si="529"/>
        <v>3</v>
      </c>
      <c r="BV1049" s="1959">
        <f t="shared" si="530"/>
        <v>1</v>
      </c>
      <c r="BW1049" s="1959">
        <f t="shared" si="531"/>
        <v>15118180</v>
      </c>
    </row>
    <row r="1050" spans="1:234" ht="15" customHeight="1" x14ac:dyDescent="0.25">
      <c r="A1050" s="1315">
        <v>8</v>
      </c>
      <c r="B1050" s="2051">
        <v>43721</v>
      </c>
      <c r="C1050" s="1268">
        <v>1040</v>
      </c>
      <c r="D1050" s="1305" t="s">
        <v>102</v>
      </c>
      <c r="E1050" s="1305" t="s">
        <v>312</v>
      </c>
      <c r="F1050" s="1266">
        <v>7</v>
      </c>
      <c r="G1050" s="1491">
        <f t="shared" si="512"/>
        <v>9322726</v>
      </c>
      <c r="H1050" s="1268"/>
      <c r="I1050" s="2605">
        <f t="shared" si="534"/>
        <v>0</v>
      </c>
      <c r="J1050" s="1268">
        <v>2</v>
      </c>
      <c r="K1050" s="2605">
        <f t="shared" si="533"/>
        <v>4463636</v>
      </c>
      <c r="L1050" s="1962">
        <v>1</v>
      </c>
      <c r="M1050" s="2605">
        <f t="shared" si="535"/>
        <v>431818</v>
      </c>
      <c r="N1050" s="1505">
        <f t="shared" si="538"/>
        <v>10</v>
      </c>
      <c r="O1050" s="1494">
        <f t="shared" si="538"/>
        <v>14218180</v>
      </c>
      <c r="P1050" s="1494">
        <f t="shared" si="517"/>
        <v>400000</v>
      </c>
      <c r="Q1050" s="1307"/>
      <c r="R1050" s="1508">
        <v>1331818</v>
      </c>
      <c r="S1050" s="1508">
        <v>1931818</v>
      </c>
      <c r="T1050" s="1508">
        <v>2231818</v>
      </c>
      <c r="U1050" s="1508">
        <v>431818</v>
      </c>
      <c r="V1050" s="1892"/>
      <c r="W1050" s="1229"/>
      <c r="X1050" s="2337"/>
      <c r="Y1050" s="1229"/>
      <c r="Z1050" s="2395"/>
      <c r="AA1050" s="1229"/>
      <c r="AB1050" s="1317"/>
      <c r="AC1050" s="1229"/>
      <c r="AD1050" s="1229"/>
      <c r="AE1050" s="1229"/>
      <c r="AF1050" s="1490">
        <f t="shared" si="518"/>
        <v>0</v>
      </c>
      <c r="AG1050" s="1316">
        <f t="shared" si="519"/>
        <v>14218180</v>
      </c>
      <c r="AH1050" s="1305"/>
      <c r="AI1050" s="1937"/>
      <c r="AJ1050" s="1305"/>
      <c r="AK1050" s="1317"/>
      <c r="AL1050" s="1317"/>
      <c r="AM1050" s="1305"/>
      <c r="AN1050" s="1305"/>
      <c r="AO1050" s="1266"/>
      <c r="AP1050" s="1491">
        <f t="shared" si="520"/>
        <v>0</v>
      </c>
      <c r="AQ1050" s="1268"/>
      <c r="AR1050" s="1492">
        <f t="shared" si="521"/>
        <v>0</v>
      </c>
      <c r="AS1050" s="1268"/>
      <c r="AT1050" s="1492">
        <f t="shared" si="522"/>
        <v>0</v>
      </c>
      <c r="AU1050" s="1268"/>
      <c r="AV1050" s="1492">
        <f t="shared" si="523"/>
        <v>0</v>
      </c>
      <c r="AW1050" s="1493">
        <f t="shared" si="524"/>
        <v>0</v>
      </c>
      <c r="AX1050" s="2153">
        <f t="shared" si="525"/>
        <v>0</v>
      </c>
      <c r="AY1050" s="1495">
        <f t="shared" si="526"/>
        <v>0</v>
      </c>
      <c r="AZ1050" s="1937"/>
      <c r="BA1050" s="1508">
        <v>1331818</v>
      </c>
      <c r="BB1050" s="1508">
        <v>1931818</v>
      </c>
      <c r="BC1050" s="1508">
        <v>2231818</v>
      </c>
      <c r="BD1050" s="1508">
        <v>431818</v>
      </c>
      <c r="BE1050" s="2174"/>
      <c r="BF1050" s="1229"/>
      <c r="BG1050" s="1317"/>
      <c r="BH1050" s="1229"/>
      <c r="BI1050" s="1317"/>
      <c r="BJ1050" s="1229"/>
      <c r="BK1050" s="1317"/>
      <c r="BL1050" s="1229"/>
      <c r="BM1050" s="1229"/>
      <c r="BN1050" s="1229"/>
      <c r="BO1050" s="1490">
        <f t="shared" si="532"/>
        <v>0</v>
      </c>
      <c r="BP1050" s="1496">
        <f t="shared" si="537"/>
        <v>0</v>
      </c>
      <c r="BQ1050" s="1305"/>
      <c r="BS1050" s="1959">
        <f t="shared" si="527"/>
        <v>7</v>
      </c>
      <c r="BT1050" s="1959">
        <f t="shared" si="528"/>
        <v>0</v>
      </c>
      <c r="BU1050" s="1959">
        <f t="shared" si="529"/>
        <v>2</v>
      </c>
      <c r="BV1050" s="1959">
        <f t="shared" si="530"/>
        <v>1</v>
      </c>
      <c r="BW1050" s="1959">
        <f t="shared" si="531"/>
        <v>14218180</v>
      </c>
    </row>
    <row r="1051" spans="1:234" ht="15" customHeight="1" x14ac:dyDescent="0.25">
      <c r="A1051" s="1315">
        <v>9</v>
      </c>
      <c r="B1051" s="2051">
        <v>43721</v>
      </c>
      <c r="C1051" s="1268">
        <v>1041</v>
      </c>
      <c r="D1051" s="1305" t="s">
        <v>96</v>
      </c>
      <c r="E1051" s="1305" t="s">
        <v>312</v>
      </c>
      <c r="F1051" s="1266">
        <v>5</v>
      </c>
      <c r="G1051" s="1491">
        <f t="shared" si="512"/>
        <v>6659090</v>
      </c>
      <c r="H1051" s="1268"/>
      <c r="I1051" s="2605">
        <f t="shared" si="534"/>
        <v>0</v>
      </c>
      <c r="J1051" s="1268">
        <v>5</v>
      </c>
      <c r="K1051" s="2605">
        <f>J1051*T1051</f>
        <v>11159090</v>
      </c>
      <c r="L1051" s="1962"/>
      <c r="M1051" s="2779">
        <f>L1051*U1051</f>
        <v>0</v>
      </c>
      <c r="N1051" s="1505">
        <f t="shared" si="538"/>
        <v>10</v>
      </c>
      <c r="O1051" s="1494">
        <f t="shared" si="538"/>
        <v>17818180</v>
      </c>
      <c r="P1051" s="1494">
        <f t="shared" si="517"/>
        <v>400000</v>
      </c>
      <c r="Q1051" s="1307"/>
      <c r="R1051" s="1508">
        <v>1331818</v>
      </c>
      <c r="S1051" s="1508">
        <v>1931818</v>
      </c>
      <c r="T1051" s="1508">
        <v>2231818</v>
      </c>
      <c r="U1051" s="1508">
        <v>431818</v>
      </c>
      <c r="V1051" s="1302"/>
      <c r="W1051" s="1229"/>
      <c r="X1051" s="2337"/>
      <c r="Y1051" s="1229"/>
      <c r="Z1051" s="2395"/>
      <c r="AA1051" s="1229"/>
      <c r="AB1051" s="1317"/>
      <c r="AC1051" s="1229"/>
      <c r="AD1051" s="1229"/>
      <c r="AE1051" s="1229"/>
      <c r="AF1051" s="1490">
        <f t="shared" si="518"/>
        <v>0</v>
      </c>
      <c r="AG1051" s="1316">
        <f t="shared" si="519"/>
        <v>17818180</v>
      </c>
      <c r="AH1051" s="1305"/>
      <c r="AI1051" s="1937"/>
      <c r="AJ1051" s="1305"/>
      <c r="AK1051" s="1317"/>
      <c r="AL1051" s="1317"/>
      <c r="AM1051" s="1305"/>
      <c r="AN1051" s="1305"/>
      <c r="AO1051" s="1266"/>
      <c r="AP1051" s="1491">
        <f t="shared" si="520"/>
        <v>0</v>
      </c>
      <c r="AQ1051" s="1268"/>
      <c r="AR1051" s="1492">
        <f t="shared" si="521"/>
        <v>0</v>
      </c>
      <c r="AS1051" s="1268"/>
      <c r="AT1051" s="1492">
        <f t="shared" si="522"/>
        <v>0</v>
      </c>
      <c r="AU1051" s="1268"/>
      <c r="AV1051" s="1492">
        <f t="shared" si="523"/>
        <v>0</v>
      </c>
      <c r="AW1051" s="1493">
        <f t="shared" si="524"/>
        <v>0</v>
      </c>
      <c r="AX1051" s="2153">
        <f t="shared" si="525"/>
        <v>0</v>
      </c>
      <c r="AY1051" s="1495">
        <f t="shared" si="526"/>
        <v>0</v>
      </c>
      <c r="AZ1051" s="1937"/>
      <c r="BA1051" s="1508">
        <v>1331818</v>
      </c>
      <c r="BB1051" s="1508">
        <v>1931818</v>
      </c>
      <c r="BC1051" s="1508">
        <v>2231818</v>
      </c>
      <c r="BD1051" s="1508">
        <v>431818</v>
      </c>
      <c r="BE1051" s="2174"/>
      <c r="BF1051" s="1229"/>
      <c r="BG1051" s="1317"/>
      <c r="BH1051" s="1229"/>
      <c r="BI1051" s="1317"/>
      <c r="BJ1051" s="1229"/>
      <c r="BK1051" s="1317"/>
      <c r="BL1051" s="1229"/>
      <c r="BM1051" s="1229"/>
      <c r="BN1051" s="1229"/>
      <c r="BO1051" s="1490">
        <f t="shared" si="532"/>
        <v>0</v>
      </c>
      <c r="BP1051" s="1496">
        <f t="shared" si="537"/>
        <v>0</v>
      </c>
      <c r="BQ1051" s="1305"/>
      <c r="BS1051" s="1959">
        <f t="shared" si="527"/>
        <v>5</v>
      </c>
      <c r="BT1051" s="1959">
        <f t="shared" si="528"/>
        <v>0</v>
      </c>
      <c r="BU1051" s="1959">
        <f t="shared" si="529"/>
        <v>5</v>
      </c>
      <c r="BV1051" s="1959">
        <f t="shared" si="530"/>
        <v>0</v>
      </c>
      <c r="BW1051" s="1959">
        <f t="shared" si="531"/>
        <v>17818180</v>
      </c>
    </row>
    <row r="1052" spans="1:234" ht="15" customHeight="1" x14ac:dyDescent="0.25">
      <c r="A1052" s="1315">
        <v>10</v>
      </c>
      <c r="B1052" s="2051">
        <v>43721</v>
      </c>
      <c r="C1052" s="1268">
        <v>1042</v>
      </c>
      <c r="D1052" s="1305" t="s">
        <v>212</v>
      </c>
      <c r="E1052" s="1305" t="s">
        <v>312</v>
      </c>
      <c r="F1052" s="1266">
        <v>10</v>
      </c>
      <c r="G1052" s="1491">
        <f t="shared" si="512"/>
        <v>13318180</v>
      </c>
      <c r="H1052" s="1268"/>
      <c r="I1052" s="2605">
        <f t="shared" si="534"/>
        <v>0</v>
      </c>
      <c r="J1052" s="1268"/>
      <c r="K1052" s="2605">
        <f t="shared" si="533"/>
        <v>0</v>
      </c>
      <c r="L1052" s="1962"/>
      <c r="M1052" s="2605">
        <f t="shared" si="535"/>
        <v>0</v>
      </c>
      <c r="N1052" s="1505">
        <f t="shared" si="538"/>
        <v>10</v>
      </c>
      <c r="O1052" s="1494">
        <f t="shared" si="538"/>
        <v>13318180</v>
      </c>
      <c r="P1052" s="1494">
        <f t="shared" si="517"/>
        <v>400000</v>
      </c>
      <c r="Q1052" s="1307"/>
      <c r="R1052" s="1508">
        <v>1331818</v>
      </c>
      <c r="S1052" s="1508">
        <v>1931818</v>
      </c>
      <c r="T1052" s="1508">
        <v>2231818</v>
      </c>
      <c r="U1052" s="1508">
        <v>431818</v>
      </c>
      <c r="V1052" s="1892"/>
      <c r="W1052" s="1229"/>
      <c r="X1052" s="2337"/>
      <c r="Y1052" s="1229"/>
      <c r="Z1052" s="2395"/>
      <c r="AA1052" s="1229"/>
      <c r="AB1052" s="1317"/>
      <c r="AC1052" s="1229"/>
      <c r="AD1052" s="1229"/>
      <c r="AE1052" s="1229"/>
      <c r="AF1052" s="1490">
        <f t="shared" si="518"/>
        <v>0</v>
      </c>
      <c r="AG1052" s="1316">
        <f t="shared" si="519"/>
        <v>13318180</v>
      </c>
      <c r="AH1052" s="1305"/>
      <c r="AI1052" s="1937"/>
      <c r="AJ1052" s="1305"/>
      <c r="AK1052" s="1317"/>
      <c r="AL1052" s="1317"/>
      <c r="AM1052" s="1305"/>
      <c r="AN1052" s="1305"/>
      <c r="AO1052" s="1266"/>
      <c r="AP1052" s="1491">
        <f t="shared" si="520"/>
        <v>0</v>
      </c>
      <c r="AQ1052" s="1268"/>
      <c r="AR1052" s="1492">
        <f t="shared" si="521"/>
        <v>0</v>
      </c>
      <c r="AS1052" s="1268"/>
      <c r="AT1052" s="1492">
        <f t="shared" si="522"/>
        <v>0</v>
      </c>
      <c r="AU1052" s="1268"/>
      <c r="AV1052" s="1492">
        <f t="shared" si="523"/>
        <v>0</v>
      </c>
      <c r="AW1052" s="1493">
        <f t="shared" si="524"/>
        <v>0</v>
      </c>
      <c r="AX1052" s="2153">
        <f t="shared" si="525"/>
        <v>0</v>
      </c>
      <c r="AY1052" s="1495">
        <f t="shared" si="526"/>
        <v>0</v>
      </c>
      <c r="AZ1052" s="1937"/>
      <c r="BA1052" s="1508">
        <v>1331818</v>
      </c>
      <c r="BB1052" s="1508">
        <v>1931818</v>
      </c>
      <c r="BC1052" s="1508">
        <v>2231818</v>
      </c>
      <c r="BD1052" s="1508">
        <v>431818</v>
      </c>
      <c r="BE1052" s="2174"/>
      <c r="BF1052" s="1229"/>
      <c r="BG1052" s="1317"/>
      <c r="BH1052" s="1229"/>
      <c r="BI1052" s="1317"/>
      <c r="BJ1052" s="1229"/>
      <c r="BK1052" s="1317"/>
      <c r="BL1052" s="1229"/>
      <c r="BM1052" s="1229"/>
      <c r="BN1052" s="1229"/>
      <c r="BO1052" s="1490">
        <f t="shared" si="532"/>
        <v>0</v>
      </c>
      <c r="BP1052" s="1496">
        <f t="shared" si="537"/>
        <v>0</v>
      </c>
      <c r="BQ1052" s="1305"/>
      <c r="BS1052" s="1959">
        <f t="shared" si="527"/>
        <v>10</v>
      </c>
      <c r="BT1052" s="1959">
        <f t="shared" si="528"/>
        <v>0</v>
      </c>
      <c r="BU1052" s="1959">
        <f t="shared" si="529"/>
        <v>0</v>
      </c>
      <c r="BV1052" s="1959">
        <f t="shared" si="530"/>
        <v>0</v>
      </c>
      <c r="BW1052" s="1959">
        <f t="shared" si="531"/>
        <v>13318180</v>
      </c>
    </row>
    <row r="1053" spans="1:234" ht="15" customHeight="1" x14ac:dyDescent="0.25">
      <c r="A1053" s="1315">
        <v>11</v>
      </c>
      <c r="B1053" s="2051">
        <v>43721</v>
      </c>
      <c r="C1053" s="1268">
        <v>1043</v>
      </c>
      <c r="D1053" s="1305" t="s">
        <v>90</v>
      </c>
      <c r="E1053" s="1305" t="s">
        <v>312</v>
      </c>
      <c r="F1053" s="1266">
        <v>10</v>
      </c>
      <c r="G1053" s="1491">
        <f t="shared" si="512"/>
        <v>13318180</v>
      </c>
      <c r="H1053" s="1268"/>
      <c r="I1053" s="2605">
        <f t="shared" si="534"/>
        <v>0</v>
      </c>
      <c r="J1053" s="1268"/>
      <c r="K1053" s="2605">
        <f t="shared" si="533"/>
        <v>0</v>
      </c>
      <c r="L1053" s="1962"/>
      <c r="M1053" s="2605">
        <f t="shared" si="535"/>
        <v>0</v>
      </c>
      <c r="N1053" s="1505">
        <f t="shared" si="538"/>
        <v>10</v>
      </c>
      <c r="O1053" s="1494">
        <f t="shared" si="538"/>
        <v>13318180</v>
      </c>
      <c r="P1053" s="1494">
        <f t="shared" si="517"/>
        <v>400000</v>
      </c>
      <c r="Q1053" s="1307"/>
      <c r="R1053" s="1508">
        <v>1331818</v>
      </c>
      <c r="S1053" s="1508">
        <v>1931818</v>
      </c>
      <c r="T1053" s="1508">
        <v>2231818</v>
      </c>
      <c r="U1053" s="1508">
        <v>431818</v>
      </c>
      <c r="V1053" s="1892"/>
      <c r="W1053" s="1229"/>
      <c r="X1053" s="2337"/>
      <c r="Y1053" s="1229"/>
      <c r="Z1053" s="2395"/>
      <c r="AA1053" s="1229"/>
      <c r="AB1053" s="1317"/>
      <c r="AC1053" s="1229"/>
      <c r="AD1053" s="1229"/>
      <c r="AE1053" s="1229"/>
      <c r="AF1053" s="1490">
        <f t="shared" si="518"/>
        <v>0</v>
      </c>
      <c r="AG1053" s="1316">
        <f t="shared" si="519"/>
        <v>13318180</v>
      </c>
      <c r="AH1053" s="1305"/>
      <c r="AI1053" s="1937"/>
      <c r="AJ1053" s="1305"/>
      <c r="AK1053" s="1317"/>
      <c r="AL1053" s="1317"/>
      <c r="AM1053" s="1305"/>
      <c r="AN1053" s="1305"/>
      <c r="AO1053" s="1266"/>
      <c r="AP1053" s="1491">
        <f t="shared" si="520"/>
        <v>0</v>
      </c>
      <c r="AQ1053" s="1268"/>
      <c r="AR1053" s="1492">
        <f t="shared" si="521"/>
        <v>0</v>
      </c>
      <c r="AS1053" s="1268"/>
      <c r="AT1053" s="1492">
        <f t="shared" si="522"/>
        <v>0</v>
      </c>
      <c r="AU1053" s="1268"/>
      <c r="AV1053" s="1492">
        <f t="shared" si="523"/>
        <v>0</v>
      </c>
      <c r="AW1053" s="1493">
        <f t="shared" si="524"/>
        <v>0</v>
      </c>
      <c r="AX1053" s="2153">
        <f t="shared" si="525"/>
        <v>0</v>
      </c>
      <c r="AY1053" s="1495">
        <f t="shared" si="526"/>
        <v>0</v>
      </c>
      <c r="AZ1053" s="1937"/>
      <c r="BA1053" s="1508">
        <v>1331818</v>
      </c>
      <c r="BB1053" s="1508">
        <v>1931818</v>
      </c>
      <c r="BC1053" s="1508">
        <v>2231818</v>
      </c>
      <c r="BD1053" s="1508">
        <v>431818</v>
      </c>
      <c r="BE1053" s="2174"/>
      <c r="BF1053" s="1229"/>
      <c r="BG1053" s="1317"/>
      <c r="BH1053" s="1229"/>
      <c r="BI1053" s="1317"/>
      <c r="BJ1053" s="1229"/>
      <c r="BK1053" s="1317"/>
      <c r="BL1053" s="1229"/>
      <c r="BM1053" s="1229"/>
      <c r="BN1053" s="1229"/>
      <c r="BO1053" s="1490">
        <f t="shared" si="532"/>
        <v>0</v>
      </c>
      <c r="BP1053" s="1496">
        <f t="shared" si="537"/>
        <v>0</v>
      </c>
      <c r="BQ1053" s="1305"/>
      <c r="BS1053" s="1959">
        <f t="shared" si="527"/>
        <v>10</v>
      </c>
      <c r="BT1053" s="1959">
        <f t="shared" si="528"/>
        <v>0</v>
      </c>
      <c r="BU1053" s="1959">
        <f t="shared" si="529"/>
        <v>0</v>
      </c>
      <c r="BV1053" s="1959">
        <f t="shared" si="530"/>
        <v>0</v>
      </c>
      <c r="BW1053" s="1959">
        <f t="shared" si="531"/>
        <v>13318180</v>
      </c>
    </row>
    <row r="1054" spans="1:234" ht="15" customHeight="1" x14ac:dyDescent="0.25">
      <c r="A1054" s="1315">
        <v>12</v>
      </c>
      <c r="B1054" s="2051">
        <v>43721</v>
      </c>
      <c r="C1054" s="1268">
        <v>1044</v>
      </c>
      <c r="D1054" s="1305" t="s">
        <v>90</v>
      </c>
      <c r="E1054" s="1305" t="s">
        <v>312</v>
      </c>
      <c r="F1054" s="1266">
        <v>5</v>
      </c>
      <c r="G1054" s="1491">
        <f t="shared" si="512"/>
        <v>6659090</v>
      </c>
      <c r="H1054" s="1268"/>
      <c r="I1054" s="2605">
        <f t="shared" si="534"/>
        <v>0</v>
      </c>
      <c r="J1054" s="1268">
        <v>5</v>
      </c>
      <c r="K1054" s="2605">
        <f t="shared" si="533"/>
        <v>11159090</v>
      </c>
      <c r="L1054" s="1962"/>
      <c r="M1054" s="2605">
        <f t="shared" si="535"/>
        <v>0</v>
      </c>
      <c r="N1054" s="1505">
        <f t="shared" si="538"/>
        <v>10</v>
      </c>
      <c r="O1054" s="1494">
        <f t="shared" si="538"/>
        <v>17818180</v>
      </c>
      <c r="P1054" s="1494">
        <f t="shared" si="517"/>
        <v>400000</v>
      </c>
      <c r="Q1054" s="1307"/>
      <c r="R1054" s="1508">
        <v>1331818</v>
      </c>
      <c r="S1054" s="1508">
        <v>1931818</v>
      </c>
      <c r="T1054" s="1508">
        <v>2231818</v>
      </c>
      <c r="U1054" s="1508">
        <v>431818</v>
      </c>
      <c r="V1054" s="1892"/>
      <c r="W1054" s="1229"/>
      <c r="X1054" s="2337"/>
      <c r="Y1054" s="1229"/>
      <c r="Z1054" s="2395"/>
      <c r="AA1054" s="1229"/>
      <c r="AB1054" s="1317"/>
      <c r="AC1054" s="1229"/>
      <c r="AD1054" s="1229"/>
      <c r="AE1054" s="1229"/>
      <c r="AF1054" s="1490">
        <f t="shared" si="518"/>
        <v>0</v>
      </c>
      <c r="AG1054" s="1316">
        <f t="shared" si="519"/>
        <v>17818180</v>
      </c>
      <c r="AH1054" s="1305"/>
      <c r="AI1054" s="1937"/>
      <c r="AJ1054" s="1305"/>
      <c r="AK1054" s="1317"/>
      <c r="AL1054" s="1317"/>
      <c r="AM1054" s="1305"/>
      <c r="AN1054" s="1305"/>
      <c r="AO1054" s="1266"/>
      <c r="AP1054" s="1491">
        <f t="shared" si="520"/>
        <v>0</v>
      </c>
      <c r="AQ1054" s="1268"/>
      <c r="AR1054" s="1492">
        <f t="shared" si="521"/>
        <v>0</v>
      </c>
      <c r="AS1054" s="1268"/>
      <c r="AT1054" s="1492">
        <f t="shared" si="522"/>
        <v>0</v>
      </c>
      <c r="AU1054" s="1268"/>
      <c r="AV1054" s="1492">
        <f t="shared" si="523"/>
        <v>0</v>
      </c>
      <c r="AW1054" s="1493">
        <f t="shared" si="524"/>
        <v>0</v>
      </c>
      <c r="AX1054" s="2153">
        <f t="shared" si="525"/>
        <v>0</v>
      </c>
      <c r="AY1054" s="1495">
        <f t="shared" si="526"/>
        <v>0</v>
      </c>
      <c r="AZ1054" s="1937"/>
      <c r="BA1054" s="1508">
        <v>1331818</v>
      </c>
      <c r="BB1054" s="1508">
        <v>1931818</v>
      </c>
      <c r="BC1054" s="1508">
        <v>2231818</v>
      </c>
      <c r="BD1054" s="1508">
        <v>431818</v>
      </c>
      <c r="BE1054" s="2174"/>
      <c r="BF1054" s="1229"/>
      <c r="BG1054" s="1317"/>
      <c r="BH1054" s="1229"/>
      <c r="BI1054" s="1317"/>
      <c r="BJ1054" s="1229"/>
      <c r="BK1054" s="1317"/>
      <c r="BL1054" s="1229"/>
      <c r="BM1054" s="1229"/>
      <c r="BN1054" s="1229"/>
      <c r="BO1054" s="1490">
        <f t="shared" si="532"/>
        <v>0</v>
      </c>
      <c r="BP1054" s="1496">
        <f t="shared" si="537"/>
        <v>0</v>
      </c>
      <c r="BQ1054" s="1305"/>
      <c r="BS1054" s="1959">
        <f t="shared" si="527"/>
        <v>5</v>
      </c>
      <c r="BT1054" s="1959">
        <f t="shared" si="528"/>
        <v>0</v>
      </c>
      <c r="BU1054" s="1959">
        <f t="shared" si="529"/>
        <v>5</v>
      </c>
      <c r="BV1054" s="1959">
        <f t="shared" si="530"/>
        <v>0</v>
      </c>
      <c r="BW1054" s="1959">
        <f t="shared" si="531"/>
        <v>17818180</v>
      </c>
    </row>
    <row r="1055" spans="1:234" ht="15" customHeight="1" x14ac:dyDescent="0.25">
      <c r="A1055" s="1315">
        <v>1</v>
      </c>
      <c r="B1055" s="2051">
        <v>43722</v>
      </c>
      <c r="C1055" s="1268">
        <v>1045</v>
      </c>
      <c r="D1055" s="1305" t="s">
        <v>90</v>
      </c>
      <c r="E1055" s="1305" t="s">
        <v>312</v>
      </c>
      <c r="F1055" s="1266">
        <v>5</v>
      </c>
      <c r="G1055" s="1491">
        <f t="shared" si="512"/>
        <v>6659090</v>
      </c>
      <c r="H1055" s="1268"/>
      <c r="I1055" s="2605">
        <f t="shared" si="534"/>
        <v>0</v>
      </c>
      <c r="J1055" s="1268">
        <v>5</v>
      </c>
      <c r="K1055" s="2605">
        <f t="shared" si="533"/>
        <v>11159090</v>
      </c>
      <c r="L1055" s="1962"/>
      <c r="M1055" s="2605">
        <f t="shared" si="535"/>
        <v>0</v>
      </c>
      <c r="N1055" s="1505">
        <f t="shared" si="538"/>
        <v>10</v>
      </c>
      <c r="O1055" s="1494">
        <f t="shared" si="538"/>
        <v>17818180</v>
      </c>
      <c r="P1055" s="1494">
        <f t="shared" si="517"/>
        <v>400000</v>
      </c>
      <c r="Q1055" s="1307"/>
      <c r="R1055" s="1508">
        <v>1331818</v>
      </c>
      <c r="S1055" s="1508">
        <v>1931818</v>
      </c>
      <c r="T1055" s="1508">
        <v>2231818</v>
      </c>
      <c r="U1055" s="1508">
        <v>431818</v>
      </c>
      <c r="V1055" s="1892"/>
      <c r="W1055" s="1229"/>
      <c r="X1055" s="2337"/>
      <c r="Y1055" s="1229"/>
      <c r="Z1055" s="2395"/>
      <c r="AA1055" s="1229"/>
      <c r="AB1055" s="1317"/>
      <c r="AC1055" s="1229"/>
      <c r="AD1055" s="1229"/>
      <c r="AE1055" s="1229"/>
      <c r="AF1055" s="1490">
        <f t="shared" si="518"/>
        <v>0</v>
      </c>
      <c r="AG1055" s="1316">
        <f t="shared" si="519"/>
        <v>17818180</v>
      </c>
      <c r="AH1055" s="1305"/>
      <c r="AI1055" s="1937"/>
      <c r="AJ1055" s="1305"/>
      <c r="AK1055" s="1317"/>
      <c r="AL1055" s="1317"/>
      <c r="AM1055" s="1305"/>
      <c r="AN1055" s="1305"/>
      <c r="AO1055" s="1266"/>
      <c r="AP1055" s="1491">
        <f t="shared" si="520"/>
        <v>0</v>
      </c>
      <c r="AQ1055" s="1268"/>
      <c r="AR1055" s="1492">
        <f t="shared" si="521"/>
        <v>0</v>
      </c>
      <c r="AS1055" s="1268"/>
      <c r="AT1055" s="1492">
        <f t="shared" si="522"/>
        <v>0</v>
      </c>
      <c r="AU1055" s="1268"/>
      <c r="AV1055" s="1492">
        <f t="shared" si="523"/>
        <v>0</v>
      </c>
      <c r="AW1055" s="1493">
        <f t="shared" si="524"/>
        <v>0</v>
      </c>
      <c r="AX1055" s="2153">
        <f t="shared" si="525"/>
        <v>0</v>
      </c>
      <c r="AY1055" s="1495">
        <f t="shared" si="526"/>
        <v>0</v>
      </c>
      <c r="AZ1055" s="1937"/>
      <c r="BA1055" s="1508">
        <v>1331818</v>
      </c>
      <c r="BB1055" s="1508">
        <v>1931818</v>
      </c>
      <c r="BC1055" s="1508">
        <v>2231818</v>
      </c>
      <c r="BD1055" s="1508">
        <v>431818</v>
      </c>
      <c r="BE1055" s="2174"/>
      <c r="BF1055" s="1229"/>
      <c r="BG1055" s="1317"/>
      <c r="BH1055" s="1229"/>
      <c r="BI1055" s="1317"/>
      <c r="BJ1055" s="1229"/>
      <c r="BK1055" s="1317"/>
      <c r="BL1055" s="1229"/>
      <c r="BM1055" s="1229"/>
      <c r="BN1055" s="1229"/>
      <c r="BO1055" s="1490">
        <f t="shared" si="532"/>
        <v>0</v>
      </c>
      <c r="BP1055" s="1496">
        <f t="shared" si="537"/>
        <v>0</v>
      </c>
      <c r="BQ1055" s="1305"/>
      <c r="BS1055" s="1959">
        <f t="shared" si="527"/>
        <v>5</v>
      </c>
      <c r="BT1055" s="1959">
        <f t="shared" si="528"/>
        <v>0</v>
      </c>
      <c r="BU1055" s="1959">
        <f t="shared" si="529"/>
        <v>5</v>
      </c>
      <c r="BV1055" s="1959">
        <f t="shared" si="530"/>
        <v>0</v>
      </c>
      <c r="BW1055" s="1959">
        <f t="shared" si="531"/>
        <v>17818180</v>
      </c>
    </row>
    <row r="1056" spans="1:234" ht="15" customHeight="1" x14ac:dyDescent="0.25">
      <c r="A1056" s="1315">
        <v>2</v>
      </c>
      <c r="B1056" s="2051">
        <v>43722</v>
      </c>
      <c r="C1056" s="1268">
        <v>1046</v>
      </c>
      <c r="D1056" s="1305" t="s">
        <v>90</v>
      </c>
      <c r="E1056" s="1305" t="s">
        <v>312</v>
      </c>
      <c r="F1056" s="1266">
        <v>10</v>
      </c>
      <c r="G1056" s="1491">
        <f t="shared" si="512"/>
        <v>13318180</v>
      </c>
      <c r="H1056" s="1268"/>
      <c r="I1056" s="2605">
        <f t="shared" si="534"/>
        <v>0</v>
      </c>
      <c r="J1056" s="1268"/>
      <c r="K1056" s="2605">
        <f t="shared" si="533"/>
        <v>0</v>
      </c>
      <c r="L1056" s="1962"/>
      <c r="M1056" s="2605">
        <f t="shared" si="535"/>
        <v>0</v>
      </c>
      <c r="N1056" s="1505">
        <f t="shared" si="538"/>
        <v>10</v>
      </c>
      <c r="O1056" s="1494">
        <f t="shared" si="538"/>
        <v>13318180</v>
      </c>
      <c r="P1056" s="1494">
        <f t="shared" si="517"/>
        <v>400000</v>
      </c>
      <c r="Q1056" s="1307"/>
      <c r="R1056" s="1508">
        <v>1331818</v>
      </c>
      <c r="S1056" s="1508">
        <v>1931818</v>
      </c>
      <c r="T1056" s="1508">
        <v>2231818</v>
      </c>
      <c r="U1056" s="1508">
        <v>431818</v>
      </c>
      <c r="V1056" s="1892"/>
      <c r="W1056" s="1229"/>
      <c r="X1056" s="2337"/>
      <c r="Y1056" s="1229"/>
      <c r="Z1056" s="2395"/>
      <c r="AA1056" s="1229"/>
      <c r="AB1056" s="1317"/>
      <c r="AC1056" s="1229"/>
      <c r="AD1056" s="1229"/>
      <c r="AE1056" s="1229"/>
      <c r="AF1056" s="1490">
        <f t="shared" si="518"/>
        <v>0</v>
      </c>
      <c r="AG1056" s="1316">
        <f t="shared" si="519"/>
        <v>13318180</v>
      </c>
      <c r="AH1056" s="1305"/>
      <c r="AI1056" s="1937"/>
      <c r="AJ1056" s="1305"/>
      <c r="AK1056" s="1317"/>
      <c r="AL1056" s="1317"/>
      <c r="AM1056" s="1305"/>
      <c r="AN1056" s="1305"/>
      <c r="AO1056" s="1266"/>
      <c r="AP1056" s="1491">
        <f t="shared" si="520"/>
        <v>0</v>
      </c>
      <c r="AQ1056" s="1268"/>
      <c r="AR1056" s="1492">
        <f t="shared" si="521"/>
        <v>0</v>
      </c>
      <c r="AS1056" s="1268"/>
      <c r="AT1056" s="1492">
        <f t="shared" si="522"/>
        <v>0</v>
      </c>
      <c r="AU1056" s="1268"/>
      <c r="AV1056" s="1492">
        <f t="shared" si="523"/>
        <v>0</v>
      </c>
      <c r="AW1056" s="1493">
        <f t="shared" si="524"/>
        <v>0</v>
      </c>
      <c r="AX1056" s="2153">
        <f t="shared" si="525"/>
        <v>0</v>
      </c>
      <c r="AY1056" s="1495">
        <f t="shared" si="526"/>
        <v>0</v>
      </c>
      <c r="AZ1056" s="1937"/>
      <c r="BA1056" s="1508">
        <v>1331818</v>
      </c>
      <c r="BB1056" s="1508">
        <v>1931818</v>
      </c>
      <c r="BC1056" s="1508">
        <v>2231818</v>
      </c>
      <c r="BD1056" s="1508">
        <v>431818</v>
      </c>
      <c r="BE1056" s="2174"/>
      <c r="BF1056" s="1229"/>
      <c r="BG1056" s="1317"/>
      <c r="BH1056" s="1229"/>
      <c r="BI1056" s="1317"/>
      <c r="BJ1056" s="1229"/>
      <c r="BK1056" s="1317"/>
      <c r="BL1056" s="1229"/>
      <c r="BM1056" s="1229"/>
      <c r="BN1056" s="1229"/>
      <c r="BO1056" s="1490">
        <f t="shared" si="532"/>
        <v>0</v>
      </c>
      <c r="BP1056" s="1496">
        <f t="shared" si="537"/>
        <v>0</v>
      </c>
      <c r="BQ1056" s="1305"/>
      <c r="BS1056" s="1959">
        <f t="shared" si="527"/>
        <v>10</v>
      </c>
      <c r="BT1056" s="1959">
        <f t="shared" si="528"/>
        <v>0</v>
      </c>
      <c r="BU1056" s="1959">
        <f t="shared" si="529"/>
        <v>0</v>
      </c>
      <c r="BV1056" s="1959">
        <f t="shared" si="530"/>
        <v>0</v>
      </c>
      <c r="BW1056" s="1959">
        <f t="shared" si="531"/>
        <v>13318180</v>
      </c>
    </row>
    <row r="1057" spans="1:2535" ht="15" customHeight="1" x14ac:dyDescent="0.25">
      <c r="A1057" s="1315">
        <v>3</v>
      </c>
      <c r="B1057" s="2051">
        <v>43722</v>
      </c>
      <c r="C1057" s="1268">
        <v>1047</v>
      </c>
      <c r="D1057" s="1305" t="s">
        <v>212</v>
      </c>
      <c r="E1057" s="1305" t="s">
        <v>88</v>
      </c>
      <c r="F1057" s="1266">
        <v>6</v>
      </c>
      <c r="G1057" s="1491">
        <f t="shared" si="512"/>
        <v>7990908</v>
      </c>
      <c r="H1057" s="1268"/>
      <c r="I1057" s="2605">
        <f t="shared" si="534"/>
        <v>0</v>
      </c>
      <c r="J1057" s="1268">
        <v>3</v>
      </c>
      <c r="K1057" s="2605">
        <f t="shared" si="533"/>
        <v>6695454</v>
      </c>
      <c r="L1057" s="1962">
        <v>1</v>
      </c>
      <c r="M1057" s="2605">
        <f t="shared" si="535"/>
        <v>431818</v>
      </c>
      <c r="N1057" s="1505">
        <f t="shared" si="538"/>
        <v>10</v>
      </c>
      <c r="O1057" s="1494">
        <f t="shared" si="538"/>
        <v>15118180</v>
      </c>
      <c r="P1057" s="1494">
        <f t="shared" si="517"/>
        <v>400000</v>
      </c>
      <c r="Q1057" s="1307"/>
      <c r="R1057" s="1508">
        <v>1331818</v>
      </c>
      <c r="S1057" s="1508">
        <v>1931818</v>
      </c>
      <c r="T1057" s="1508">
        <v>2231818</v>
      </c>
      <c r="U1057" s="1508">
        <v>431818</v>
      </c>
      <c r="V1057" s="1302"/>
      <c r="W1057" s="1229"/>
      <c r="X1057" s="2337"/>
      <c r="Y1057" s="1229"/>
      <c r="Z1057" s="2395"/>
      <c r="AA1057" s="1229"/>
      <c r="AB1057" s="1317"/>
      <c r="AC1057" s="1229"/>
      <c r="AD1057" s="1229"/>
      <c r="AE1057" s="1229"/>
      <c r="AF1057" s="1490">
        <f t="shared" si="518"/>
        <v>0</v>
      </c>
      <c r="AG1057" s="1316">
        <f t="shared" si="519"/>
        <v>15118180</v>
      </c>
      <c r="AH1057" s="1305"/>
      <c r="AI1057" s="1937"/>
      <c r="AJ1057" s="1305"/>
      <c r="AK1057" s="1317"/>
      <c r="AL1057" s="1317"/>
      <c r="AM1057" s="1305"/>
      <c r="AN1057" s="1305"/>
      <c r="AO1057" s="1266"/>
      <c r="AP1057" s="1491">
        <f t="shared" si="520"/>
        <v>0</v>
      </c>
      <c r="AQ1057" s="1268"/>
      <c r="AR1057" s="1492">
        <f t="shared" si="521"/>
        <v>0</v>
      </c>
      <c r="AS1057" s="1268"/>
      <c r="AT1057" s="1492">
        <f t="shared" si="522"/>
        <v>0</v>
      </c>
      <c r="AU1057" s="1268"/>
      <c r="AV1057" s="1492">
        <f t="shared" si="523"/>
        <v>0</v>
      </c>
      <c r="AW1057" s="1493">
        <f t="shared" si="524"/>
        <v>0</v>
      </c>
      <c r="AX1057" s="2153">
        <f t="shared" si="525"/>
        <v>0</v>
      </c>
      <c r="AY1057" s="1495">
        <f t="shared" si="526"/>
        <v>0</v>
      </c>
      <c r="AZ1057" s="1937"/>
      <c r="BA1057" s="1508">
        <v>1331818</v>
      </c>
      <c r="BB1057" s="1508">
        <v>1931818</v>
      </c>
      <c r="BC1057" s="1508">
        <v>2231818</v>
      </c>
      <c r="BD1057" s="1508">
        <v>431818</v>
      </c>
      <c r="BE1057" s="2174"/>
      <c r="BF1057" s="1229"/>
      <c r="BG1057" s="1317"/>
      <c r="BH1057" s="1229"/>
      <c r="BI1057" s="1317"/>
      <c r="BJ1057" s="1229"/>
      <c r="BK1057" s="1317"/>
      <c r="BL1057" s="1229"/>
      <c r="BM1057" s="1229"/>
      <c r="BN1057" s="1229"/>
      <c r="BO1057" s="1490">
        <f t="shared" si="532"/>
        <v>0</v>
      </c>
      <c r="BP1057" s="1496">
        <f t="shared" si="537"/>
        <v>0</v>
      </c>
      <c r="BQ1057" s="1305"/>
      <c r="BS1057" s="1959">
        <f t="shared" si="527"/>
        <v>6</v>
      </c>
      <c r="BT1057" s="1959">
        <f t="shared" si="528"/>
        <v>0</v>
      </c>
      <c r="BU1057" s="1959">
        <f t="shared" si="529"/>
        <v>3</v>
      </c>
      <c r="BV1057" s="1959">
        <f t="shared" si="530"/>
        <v>1</v>
      </c>
      <c r="BW1057" s="1959">
        <f t="shared" si="531"/>
        <v>15118180</v>
      </c>
    </row>
    <row r="1058" spans="1:2535" ht="15" customHeight="1" x14ac:dyDescent="0.25">
      <c r="A1058" s="1315">
        <v>4</v>
      </c>
      <c r="B1058" s="2051">
        <v>43722</v>
      </c>
      <c r="C1058" s="1268">
        <v>1048</v>
      </c>
      <c r="D1058" s="1305" t="s">
        <v>91</v>
      </c>
      <c r="E1058" s="1305" t="s">
        <v>88</v>
      </c>
      <c r="F1058" s="1266">
        <v>7</v>
      </c>
      <c r="G1058" s="1491">
        <f t="shared" si="512"/>
        <v>9322726</v>
      </c>
      <c r="H1058" s="1268"/>
      <c r="I1058" s="2605">
        <f t="shared" si="534"/>
        <v>0</v>
      </c>
      <c r="J1058" s="1268">
        <v>3</v>
      </c>
      <c r="K1058" s="2605">
        <f t="shared" si="533"/>
        <v>6695454</v>
      </c>
      <c r="L1058" s="1962"/>
      <c r="M1058" s="2605">
        <f t="shared" si="535"/>
        <v>0</v>
      </c>
      <c r="N1058" s="1505">
        <f t="shared" si="538"/>
        <v>10</v>
      </c>
      <c r="O1058" s="1494">
        <f t="shared" si="538"/>
        <v>16018180</v>
      </c>
      <c r="P1058" s="1494">
        <f t="shared" si="517"/>
        <v>400000</v>
      </c>
      <c r="Q1058" s="1307"/>
      <c r="R1058" s="1508">
        <v>1331818</v>
      </c>
      <c r="S1058" s="1508">
        <v>1931818</v>
      </c>
      <c r="T1058" s="1508">
        <v>2231818</v>
      </c>
      <c r="U1058" s="1508">
        <v>431818</v>
      </c>
      <c r="V1058" s="1302"/>
      <c r="W1058" s="1229"/>
      <c r="X1058" s="2337"/>
      <c r="Y1058" s="1229"/>
      <c r="Z1058" s="2395"/>
      <c r="AA1058" s="1229"/>
      <c r="AB1058" s="1317"/>
      <c r="AC1058" s="1229"/>
      <c r="AD1058" s="1229"/>
      <c r="AE1058" s="1229"/>
      <c r="AF1058" s="1490">
        <f t="shared" si="518"/>
        <v>0</v>
      </c>
      <c r="AG1058" s="1316">
        <f t="shared" si="519"/>
        <v>16018180</v>
      </c>
      <c r="AH1058" s="1305"/>
      <c r="AI1058" s="1937"/>
      <c r="AJ1058" s="1305"/>
      <c r="AK1058" s="1317"/>
      <c r="AL1058" s="1317"/>
      <c r="AM1058" s="1305"/>
      <c r="AN1058" s="1305"/>
      <c r="AO1058" s="1266"/>
      <c r="AP1058" s="1491">
        <f t="shared" si="520"/>
        <v>0</v>
      </c>
      <c r="AQ1058" s="1268"/>
      <c r="AR1058" s="1492">
        <f t="shared" si="521"/>
        <v>0</v>
      </c>
      <c r="AS1058" s="1268"/>
      <c r="AT1058" s="1492">
        <f t="shared" si="522"/>
        <v>0</v>
      </c>
      <c r="AU1058" s="1268"/>
      <c r="AV1058" s="1492">
        <f t="shared" si="523"/>
        <v>0</v>
      </c>
      <c r="AW1058" s="1493">
        <f t="shared" si="524"/>
        <v>0</v>
      </c>
      <c r="AX1058" s="2153">
        <f t="shared" si="525"/>
        <v>0</v>
      </c>
      <c r="AY1058" s="1495">
        <f t="shared" si="526"/>
        <v>0</v>
      </c>
      <c r="AZ1058" s="1937"/>
      <c r="BA1058" s="1508">
        <v>1331818</v>
      </c>
      <c r="BB1058" s="1508">
        <v>1931818</v>
      </c>
      <c r="BC1058" s="1508">
        <v>2231818</v>
      </c>
      <c r="BD1058" s="1508">
        <v>431818</v>
      </c>
      <c r="BE1058" s="2174"/>
      <c r="BF1058" s="1229"/>
      <c r="BG1058" s="1317"/>
      <c r="BH1058" s="1229"/>
      <c r="BI1058" s="1317"/>
      <c r="BJ1058" s="1229"/>
      <c r="BK1058" s="1317"/>
      <c r="BL1058" s="1229"/>
      <c r="BM1058" s="1229"/>
      <c r="BN1058" s="1229"/>
      <c r="BO1058" s="1490">
        <f t="shared" si="532"/>
        <v>0</v>
      </c>
      <c r="BP1058" s="1496">
        <f t="shared" si="537"/>
        <v>0</v>
      </c>
      <c r="BQ1058" s="1305"/>
      <c r="BS1058" s="1959">
        <f t="shared" si="527"/>
        <v>7</v>
      </c>
      <c r="BT1058" s="1959">
        <f t="shared" si="528"/>
        <v>0</v>
      </c>
      <c r="BU1058" s="1959">
        <f t="shared" si="529"/>
        <v>3</v>
      </c>
      <c r="BV1058" s="1959">
        <f t="shared" si="530"/>
        <v>0</v>
      </c>
      <c r="BW1058" s="1959">
        <f t="shared" si="531"/>
        <v>16018180</v>
      </c>
    </row>
    <row r="1059" spans="1:2535" s="773" customFormat="1" ht="15" customHeight="1" x14ac:dyDescent="0.25">
      <c r="A1059" s="1315">
        <v>5</v>
      </c>
      <c r="B1059" s="2051">
        <v>43722</v>
      </c>
      <c r="C1059" s="1268">
        <v>1049</v>
      </c>
      <c r="D1059" s="1305" t="s">
        <v>289</v>
      </c>
      <c r="E1059" s="1305" t="s">
        <v>57</v>
      </c>
      <c r="F1059" s="1266">
        <v>2</v>
      </c>
      <c r="G1059" s="1491">
        <f t="shared" ref="G1059:G1122" si="539">F1059*R1059</f>
        <v>2663636</v>
      </c>
      <c r="H1059" s="1268"/>
      <c r="I1059" s="2605">
        <f t="shared" si="534"/>
        <v>0</v>
      </c>
      <c r="J1059" s="1268">
        <v>5</v>
      </c>
      <c r="K1059" s="2605">
        <f t="shared" si="533"/>
        <v>11159090</v>
      </c>
      <c r="L1059" s="1962">
        <v>1</v>
      </c>
      <c r="M1059" s="2605">
        <f t="shared" si="535"/>
        <v>431818</v>
      </c>
      <c r="N1059" s="1505">
        <f t="shared" si="538"/>
        <v>8</v>
      </c>
      <c r="O1059" s="1494">
        <f t="shared" si="538"/>
        <v>14254544</v>
      </c>
      <c r="P1059" s="1494">
        <f t="shared" si="517"/>
        <v>320000</v>
      </c>
      <c r="Q1059" s="1307"/>
      <c r="R1059" s="1508">
        <v>1331818</v>
      </c>
      <c r="S1059" s="1508">
        <v>1931818</v>
      </c>
      <c r="T1059" s="1508">
        <v>2231818</v>
      </c>
      <c r="U1059" s="1508">
        <v>431818</v>
      </c>
      <c r="V1059" s="1302"/>
      <c r="W1059" s="1229"/>
      <c r="X1059" s="2337"/>
      <c r="Y1059" s="1229"/>
      <c r="Z1059" s="2395"/>
      <c r="AA1059" s="1229"/>
      <c r="AB1059" s="1317"/>
      <c r="AC1059" s="1229"/>
      <c r="AD1059" s="1229"/>
      <c r="AE1059" s="1229"/>
      <c r="AF1059" s="1490">
        <f t="shared" si="518"/>
        <v>0</v>
      </c>
      <c r="AG1059" s="1316">
        <f t="shared" si="519"/>
        <v>14254544</v>
      </c>
      <c r="AH1059" s="1305"/>
      <c r="AI1059" s="1937"/>
      <c r="AJ1059" s="1305"/>
      <c r="AK1059" s="1317"/>
      <c r="AL1059" s="1317"/>
      <c r="AM1059" s="1305"/>
      <c r="AN1059" s="1305"/>
      <c r="AO1059" s="1266"/>
      <c r="AP1059" s="1491">
        <f t="shared" si="520"/>
        <v>0</v>
      </c>
      <c r="AQ1059" s="1268"/>
      <c r="AR1059" s="1492">
        <f t="shared" si="521"/>
        <v>0</v>
      </c>
      <c r="AS1059" s="1268"/>
      <c r="AT1059" s="1492">
        <f t="shared" si="522"/>
        <v>0</v>
      </c>
      <c r="AU1059" s="1268"/>
      <c r="AV1059" s="1492">
        <f t="shared" si="523"/>
        <v>0</v>
      </c>
      <c r="AW1059" s="1493">
        <f t="shared" si="524"/>
        <v>0</v>
      </c>
      <c r="AX1059" s="2153">
        <f t="shared" si="525"/>
        <v>0</v>
      </c>
      <c r="AY1059" s="1495">
        <f t="shared" si="526"/>
        <v>0</v>
      </c>
      <c r="AZ1059" s="1937"/>
      <c r="BA1059" s="1508">
        <v>1331818</v>
      </c>
      <c r="BB1059" s="1508">
        <v>1931818</v>
      </c>
      <c r="BC1059" s="1508">
        <v>2231818</v>
      </c>
      <c r="BD1059" s="1508">
        <v>431818</v>
      </c>
      <c r="BE1059" s="2174"/>
      <c r="BF1059" s="1229"/>
      <c r="BG1059" s="1317"/>
      <c r="BH1059" s="1229"/>
      <c r="BI1059" s="1317"/>
      <c r="BJ1059" s="1229"/>
      <c r="BK1059" s="1317"/>
      <c r="BL1059" s="1229"/>
      <c r="BM1059" s="1229"/>
      <c r="BN1059" s="1229"/>
      <c r="BO1059" s="1490">
        <f t="shared" si="532"/>
        <v>0</v>
      </c>
      <c r="BP1059" s="1496">
        <f t="shared" si="537"/>
        <v>0</v>
      </c>
      <c r="BQ1059" s="1305"/>
      <c r="BR1059" s="1308"/>
      <c r="BS1059" s="1959">
        <f t="shared" si="527"/>
        <v>2</v>
      </c>
      <c r="BT1059" s="1959">
        <f t="shared" si="528"/>
        <v>0</v>
      </c>
      <c r="BU1059" s="1959">
        <f t="shared" si="529"/>
        <v>5</v>
      </c>
      <c r="BV1059" s="1959">
        <f t="shared" si="530"/>
        <v>1</v>
      </c>
      <c r="BW1059" s="1959">
        <f t="shared" si="531"/>
        <v>14254544</v>
      </c>
      <c r="BX1059" s="1308"/>
      <c r="BY1059" s="1308"/>
      <c r="BZ1059" s="1308"/>
      <c r="CA1059" s="1308"/>
      <c r="CB1059" s="1308"/>
      <c r="CC1059" s="1308"/>
      <c r="CD1059" s="1308"/>
      <c r="CE1059" s="1308"/>
      <c r="CF1059" s="1308"/>
      <c r="CG1059" s="1308"/>
      <c r="CH1059" s="1308"/>
      <c r="CI1059" s="1308"/>
      <c r="CJ1059" s="1308"/>
      <c r="CK1059" s="1308"/>
      <c r="CL1059" s="1308"/>
      <c r="CM1059" s="1308"/>
      <c r="CN1059" s="1308"/>
      <c r="CO1059" s="1308"/>
      <c r="CP1059" s="1308"/>
      <c r="CQ1059" s="1308"/>
      <c r="CR1059" s="1308"/>
      <c r="CS1059" s="1308"/>
      <c r="CT1059" s="1308"/>
      <c r="CU1059" s="1308"/>
      <c r="CV1059" s="1308"/>
      <c r="CW1059" s="1308"/>
      <c r="CX1059" s="1308"/>
      <c r="CY1059" s="1308"/>
      <c r="CZ1059" s="1308"/>
      <c r="DA1059" s="1308"/>
      <c r="DB1059" s="1308"/>
      <c r="DC1059" s="1308"/>
      <c r="DD1059" s="1308"/>
      <c r="DE1059" s="1308"/>
      <c r="DF1059" s="1308"/>
      <c r="DG1059" s="1308"/>
      <c r="DH1059" s="1308"/>
      <c r="DI1059" s="1308"/>
      <c r="DJ1059" s="1308"/>
      <c r="DK1059" s="1308"/>
      <c r="DL1059" s="1308"/>
      <c r="DM1059" s="1308"/>
      <c r="DN1059" s="1308"/>
      <c r="DO1059" s="1308"/>
      <c r="DP1059" s="1308"/>
      <c r="DQ1059" s="1308"/>
      <c r="DR1059" s="1308"/>
      <c r="DS1059" s="1308"/>
      <c r="DT1059" s="1308"/>
      <c r="DU1059" s="1308"/>
      <c r="DV1059" s="1308"/>
      <c r="DW1059" s="1308"/>
      <c r="DX1059" s="1308"/>
      <c r="DY1059" s="1308"/>
      <c r="DZ1059" s="1308"/>
      <c r="EA1059" s="1308"/>
      <c r="EB1059" s="1308"/>
      <c r="EC1059" s="1308"/>
      <c r="ED1059" s="1308"/>
      <c r="EE1059" s="1308"/>
      <c r="EF1059" s="1308"/>
      <c r="EG1059" s="1308"/>
      <c r="EH1059" s="1308"/>
      <c r="EI1059" s="1308"/>
      <c r="EJ1059" s="1308"/>
      <c r="EK1059" s="1308"/>
      <c r="EL1059" s="1308"/>
      <c r="EM1059" s="1308"/>
      <c r="EN1059" s="1308"/>
      <c r="EO1059" s="1308"/>
      <c r="EP1059" s="1308"/>
      <c r="EQ1059" s="1308"/>
      <c r="ER1059" s="1308"/>
      <c r="ES1059" s="1308"/>
      <c r="ET1059" s="1308"/>
      <c r="EU1059" s="1308"/>
      <c r="EV1059" s="1308"/>
      <c r="EW1059" s="1308"/>
      <c r="EX1059" s="1308"/>
      <c r="EY1059" s="1308"/>
      <c r="EZ1059" s="1308"/>
      <c r="FA1059" s="1308"/>
      <c r="FB1059" s="1308"/>
      <c r="FC1059" s="1308"/>
      <c r="FD1059" s="1308"/>
      <c r="FE1059" s="1308"/>
      <c r="FF1059" s="1308"/>
      <c r="FG1059" s="1308"/>
      <c r="FH1059" s="1308"/>
      <c r="FI1059" s="1308"/>
      <c r="FJ1059" s="1308"/>
      <c r="FK1059" s="1308"/>
      <c r="FL1059" s="1308"/>
      <c r="FM1059" s="1308"/>
      <c r="FN1059" s="1308"/>
      <c r="FO1059" s="1308"/>
      <c r="FP1059" s="1308"/>
      <c r="FQ1059" s="1308"/>
      <c r="FR1059" s="1308"/>
      <c r="FS1059" s="1308"/>
      <c r="FT1059" s="1308"/>
      <c r="FU1059" s="1308"/>
      <c r="FV1059" s="1308"/>
      <c r="FW1059" s="1308"/>
      <c r="FX1059" s="1308"/>
      <c r="FY1059" s="1308"/>
      <c r="FZ1059" s="1308"/>
      <c r="GA1059" s="1308"/>
      <c r="GB1059" s="1308"/>
      <c r="GC1059" s="1308"/>
      <c r="GD1059" s="1308"/>
      <c r="GE1059" s="1308"/>
      <c r="GF1059" s="1308"/>
      <c r="GG1059" s="1308"/>
      <c r="GH1059" s="1308"/>
      <c r="GI1059" s="1308"/>
      <c r="GJ1059" s="1308"/>
      <c r="GK1059" s="1308"/>
      <c r="GL1059" s="1308"/>
      <c r="GM1059" s="1308"/>
      <c r="GN1059" s="1308"/>
      <c r="GO1059" s="1308"/>
      <c r="GP1059" s="1308"/>
      <c r="GQ1059" s="1308"/>
      <c r="GR1059" s="1308"/>
      <c r="GS1059" s="1308"/>
      <c r="GT1059" s="1308"/>
      <c r="GU1059" s="1308"/>
      <c r="GV1059" s="1308"/>
      <c r="GW1059" s="1308"/>
      <c r="GX1059" s="1308"/>
      <c r="GY1059" s="1308"/>
      <c r="GZ1059" s="1308"/>
      <c r="HA1059" s="1308"/>
      <c r="HB1059" s="1308"/>
      <c r="HC1059" s="1308"/>
      <c r="HD1059" s="1308"/>
      <c r="HE1059" s="1308"/>
      <c r="HF1059" s="1308"/>
      <c r="HG1059" s="1308"/>
      <c r="HH1059" s="1308"/>
      <c r="HI1059" s="1308"/>
      <c r="HJ1059" s="1308"/>
      <c r="HK1059" s="1308"/>
      <c r="HL1059" s="1308"/>
      <c r="HM1059" s="1308"/>
      <c r="HN1059" s="1308"/>
      <c r="HO1059" s="1308"/>
      <c r="HP1059" s="1308"/>
      <c r="HQ1059" s="1308"/>
      <c r="HR1059" s="1308"/>
      <c r="HS1059" s="1308"/>
      <c r="HT1059" s="1308"/>
      <c r="HU1059" s="1308"/>
      <c r="HV1059" s="1308"/>
      <c r="HW1059" s="1308"/>
      <c r="HX1059" s="1308"/>
      <c r="HY1059" s="1308"/>
      <c r="HZ1059" s="1308"/>
      <c r="IA1059" s="1308"/>
      <c r="IB1059" s="1308"/>
      <c r="IC1059" s="1308"/>
      <c r="ID1059" s="1308"/>
      <c r="IE1059" s="1308"/>
      <c r="IF1059" s="1308"/>
      <c r="IG1059" s="1308"/>
      <c r="IH1059" s="1308"/>
      <c r="II1059" s="1308"/>
      <c r="IJ1059" s="1308"/>
      <c r="IK1059" s="1308"/>
      <c r="IL1059" s="1308"/>
      <c r="IM1059" s="1308"/>
      <c r="IN1059" s="1308"/>
      <c r="IO1059" s="1308"/>
      <c r="IP1059" s="1308"/>
      <c r="IQ1059" s="1308"/>
      <c r="IR1059" s="1308"/>
      <c r="IS1059" s="1308"/>
      <c r="IT1059" s="1308"/>
      <c r="IU1059" s="1308"/>
      <c r="IV1059" s="1308"/>
      <c r="IW1059" s="1308"/>
      <c r="IX1059" s="1308"/>
      <c r="IY1059" s="1308"/>
      <c r="IZ1059" s="1308"/>
      <c r="JA1059" s="1308"/>
      <c r="JB1059" s="1308"/>
      <c r="JC1059" s="1308"/>
      <c r="JD1059" s="1308"/>
      <c r="JE1059" s="1308"/>
      <c r="JF1059" s="1308"/>
      <c r="JG1059" s="1308"/>
      <c r="JH1059" s="1308"/>
      <c r="JI1059" s="1308"/>
      <c r="JJ1059" s="1308"/>
      <c r="JK1059" s="1308"/>
      <c r="JL1059" s="1308"/>
      <c r="JM1059" s="1308"/>
      <c r="JN1059" s="1308"/>
      <c r="JO1059" s="1308"/>
      <c r="JP1059" s="1308"/>
      <c r="JQ1059" s="1308"/>
      <c r="JR1059" s="1308"/>
      <c r="JS1059" s="1308"/>
      <c r="JT1059" s="1308"/>
      <c r="JU1059" s="1308"/>
      <c r="JV1059" s="1308"/>
      <c r="JW1059" s="1308"/>
      <c r="JX1059" s="1308"/>
      <c r="JY1059" s="1308"/>
      <c r="JZ1059" s="1308"/>
      <c r="KA1059" s="1308"/>
      <c r="KB1059" s="1308"/>
      <c r="KC1059" s="1308"/>
      <c r="KD1059" s="1308"/>
      <c r="KE1059" s="1308"/>
      <c r="KF1059" s="1308"/>
      <c r="KG1059" s="1308"/>
      <c r="KH1059" s="1308"/>
      <c r="KI1059" s="1308"/>
      <c r="KJ1059" s="1308"/>
      <c r="KK1059" s="1308"/>
      <c r="KL1059" s="1308"/>
      <c r="KM1059" s="1308"/>
      <c r="KN1059" s="1308"/>
      <c r="KO1059" s="1308"/>
      <c r="KP1059" s="1308"/>
      <c r="KQ1059" s="1308"/>
      <c r="KR1059" s="1308"/>
      <c r="KS1059" s="1308"/>
      <c r="KT1059" s="1308"/>
      <c r="KU1059" s="1308"/>
      <c r="KV1059" s="1308"/>
      <c r="KW1059" s="1308"/>
      <c r="KX1059" s="1308"/>
      <c r="KY1059" s="1308"/>
      <c r="KZ1059" s="1308"/>
      <c r="LA1059" s="1308"/>
      <c r="LB1059" s="1308"/>
      <c r="LC1059" s="1308"/>
      <c r="LD1059" s="1308"/>
      <c r="LE1059" s="1308"/>
      <c r="LF1059" s="1308"/>
      <c r="LG1059" s="1308"/>
      <c r="LH1059" s="1308"/>
      <c r="LI1059" s="1308"/>
      <c r="LJ1059" s="1308"/>
      <c r="LK1059" s="1308"/>
      <c r="LL1059" s="1308"/>
      <c r="LM1059" s="1308"/>
      <c r="LN1059" s="1308"/>
      <c r="LO1059" s="1308"/>
      <c r="LP1059" s="1308"/>
      <c r="LQ1059" s="1308"/>
      <c r="LR1059" s="1308"/>
      <c r="LS1059" s="1308"/>
      <c r="LT1059" s="1308"/>
      <c r="LU1059" s="1308"/>
      <c r="LV1059" s="1308"/>
      <c r="LW1059" s="1308"/>
      <c r="LX1059" s="1308"/>
      <c r="LY1059" s="1308"/>
      <c r="LZ1059" s="1308"/>
      <c r="MA1059" s="1308"/>
      <c r="MB1059" s="1308"/>
      <c r="MC1059" s="1308"/>
      <c r="MD1059" s="1308"/>
      <c r="ME1059" s="1308"/>
      <c r="MF1059" s="1308"/>
      <c r="MG1059" s="1308"/>
      <c r="MH1059" s="1308"/>
      <c r="MI1059" s="1308"/>
      <c r="MJ1059" s="1308"/>
      <c r="MK1059" s="1308"/>
      <c r="ML1059" s="1308"/>
      <c r="MM1059" s="1308"/>
      <c r="MN1059" s="1308"/>
      <c r="MO1059" s="1308"/>
      <c r="MP1059" s="1308"/>
      <c r="MQ1059" s="1308"/>
      <c r="MR1059" s="1308"/>
      <c r="MS1059" s="1308"/>
      <c r="MT1059" s="1308"/>
      <c r="MU1059" s="1308"/>
      <c r="MV1059" s="1308"/>
      <c r="MW1059" s="1308"/>
      <c r="MX1059" s="1308"/>
      <c r="MY1059" s="1308"/>
      <c r="MZ1059" s="1308"/>
      <c r="NA1059" s="1308"/>
      <c r="NB1059" s="1308"/>
      <c r="NC1059" s="1308"/>
      <c r="ND1059" s="1308"/>
      <c r="NE1059" s="1308"/>
      <c r="NF1059" s="1308"/>
      <c r="NG1059" s="1308"/>
      <c r="NH1059" s="1308"/>
      <c r="NI1059" s="1308"/>
      <c r="NJ1059" s="1308"/>
      <c r="NK1059" s="1308"/>
      <c r="NL1059" s="1308"/>
      <c r="NM1059" s="1308"/>
      <c r="NN1059" s="1308"/>
      <c r="NO1059" s="1308"/>
      <c r="NP1059" s="1308"/>
      <c r="NQ1059" s="1308"/>
      <c r="NR1059" s="1308"/>
      <c r="NS1059" s="1308"/>
      <c r="NT1059" s="1308"/>
      <c r="NU1059" s="1308"/>
      <c r="NV1059" s="1308"/>
      <c r="NW1059" s="1308"/>
      <c r="NX1059" s="1308"/>
      <c r="NY1059" s="1308"/>
      <c r="NZ1059" s="1308"/>
      <c r="OA1059" s="1308"/>
      <c r="OB1059" s="1308"/>
      <c r="OC1059" s="1308"/>
      <c r="OD1059" s="1308"/>
      <c r="OE1059" s="1308"/>
      <c r="OF1059" s="1308"/>
      <c r="OG1059" s="1308"/>
      <c r="OH1059" s="1308"/>
      <c r="OI1059" s="1308"/>
      <c r="OJ1059" s="1308"/>
      <c r="OK1059" s="1308"/>
      <c r="OL1059" s="1308"/>
      <c r="OM1059" s="1308"/>
      <c r="ON1059" s="1308"/>
      <c r="OO1059" s="1308"/>
      <c r="OP1059" s="1308"/>
      <c r="OQ1059" s="1308"/>
      <c r="OR1059" s="1308"/>
      <c r="OS1059" s="1308"/>
      <c r="OT1059" s="1308"/>
      <c r="OU1059" s="1308"/>
      <c r="OV1059" s="1308"/>
      <c r="OW1059" s="1308"/>
      <c r="OX1059" s="1308"/>
      <c r="OY1059" s="1308"/>
      <c r="OZ1059" s="1308"/>
      <c r="PA1059" s="1308"/>
      <c r="PB1059" s="1308"/>
      <c r="PC1059" s="1308"/>
      <c r="PD1059" s="1308"/>
      <c r="PE1059" s="1308"/>
      <c r="PF1059" s="1308"/>
      <c r="PG1059" s="1308"/>
      <c r="PH1059" s="1308"/>
      <c r="PI1059" s="1308"/>
      <c r="PJ1059" s="1308"/>
      <c r="PK1059" s="1308"/>
      <c r="PL1059" s="1308"/>
      <c r="PM1059" s="1308"/>
      <c r="PN1059" s="1308"/>
      <c r="PO1059" s="1308"/>
      <c r="PP1059" s="1308"/>
      <c r="PQ1059" s="1308"/>
      <c r="PR1059" s="1308"/>
      <c r="PS1059" s="1308"/>
      <c r="PT1059" s="1308"/>
      <c r="PU1059" s="1308"/>
      <c r="PV1059" s="1308"/>
      <c r="PW1059" s="1308"/>
      <c r="PX1059" s="1308"/>
      <c r="PY1059" s="1308"/>
      <c r="PZ1059" s="1308"/>
      <c r="QA1059" s="1308"/>
      <c r="QB1059" s="1308"/>
      <c r="QC1059" s="1308"/>
      <c r="QD1059" s="1308"/>
      <c r="QE1059" s="1308"/>
      <c r="QF1059" s="1308"/>
      <c r="QG1059" s="1308"/>
      <c r="QH1059" s="1308"/>
      <c r="QI1059" s="1308"/>
      <c r="QJ1059" s="1308"/>
      <c r="QK1059" s="1308"/>
      <c r="QL1059" s="1308"/>
      <c r="QM1059" s="1308"/>
      <c r="QN1059" s="1308"/>
      <c r="QO1059" s="1308"/>
      <c r="QP1059" s="1308"/>
      <c r="QQ1059" s="1308"/>
      <c r="QR1059" s="1308"/>
      <c r="QS1059" s="1308"/>
      <c r="QT1059" s="1308"/>
      <c r="QU1059" s="1308"/>
      <c r="QV1059" s="1308"/>
      <c r="QW1059" s="1308"/>
      <c r="QX1059" s="1308"/>
      <c r="QY1059" s="1308"/>
      <c r="QZ1059" s="1308"/>
      <c r="RA1059" s="1308"/>
      <c r="RB1059" s="1308"/>
      <c r="RC1059" s="1308"/>
      <c r="RD1059" s="1308"/>
      <c r="RE1059" s="1308"/>
      <c r="RF1059" s="1308"/>
      <c r="RG1059" s="1308"/>
      <c r="RH1059" s="1308"/>
      <c r="RI1059" s="1308"/>
      <c r="RJ1059" s="1308"/>
      <c r="RK1059" s="1308"/>
      <c r="RL1059" s="1308"/>
      <c r="RM1059" s="1308"/>
      <c r="RN1059" s="1308"/>
      <c r="RO1059" s="1308"/>
      <c r="RP1059" s="1308"/>
      <c r="RQ1059" s="1308"/>
      <c r="RR1059" s="1308"/>
      <c r="RS1059" s="1308"/>
      <c r="RT1059" s="1308"/>
      <c r="RU1059" s="1308"/>
      <c r="RV1059" s="1308"/>
      <c r="RW1059" s="1308"/>
      <c r="RX1059" s="1308"/>
      <c r="RY1059" s="1308"/>
      <c r="RZ1059" s="1308"/>
      <c r="SA1059" s="1308"/>
      <c r="SB1059" s="1308"/>
      <c r="SC1059" s="1308"/>
      <c r="SD1059" s="1308"/>
      <c r="SE1059" s="1308"/>
      <c r="SF1059" s="1308"/>
      <c r="SG1059" s="1308"/>
      <c r="SH1059" s="1308"/>
      <c r="SI1059" s="1308"/>
      <c r="SJ1059" s="1308"/>
      <c r="SK1059" s="1308"/>
      <c r="SL1059" s="1308"/>
      <c r="SM1059" s="1308"/>
      <c r="SN1059" s="1308"/>
      <c r="SO1059" s="1308"/>
      <c r="SP1059" s="1308"/>
      <c r="SQ1059" s="1308"/>
      <c r="SR1059" s="1308"/>
      <c r="SS1059" s="1308"/>
      <c r="ST1059" s="1308"/>
      <c r="SU1059" s="1308"/>
      <c r="SV1059" s="1308"/>
      <c r="SW1059" s="1308"/>
      <c r="SX1059" s="1308"/>
      <c r="SY1059" s="1308"/>
      <c r="SZ1059" s="1308"/>
      <c r="TA1059" s="1308"/>
      <c r="TB1059" s="1308"/>
      <c r="TC1059" s="1308"/>
      <c r="TD1059" s="1308"/>
      <c r="TE1059" s="1308"/>
      <c r="TF1059" s="1308"/>
      <c r="TG1059" s="1308"/>
      <c r="TH1059" s="1308"/>
      <c r="TI1059" s="1308"/>
      <c r="TJ1059" s="1308"/>
      <c r="TK1059" s="1308"/>
      <c r="TL1059" s="1308"/>
      <c r="TM1059" s="1308"/>
      <c r="TN1059" s="1308"/>
      <c r="TO1059" s="1308"/>
      <c r="TP1059" s="1308"/>
      <c r="TQ1059" s="1308"/>
      <c r="TR1059" s="1308"/>
      <c r="TS1059" s="1308"/>
      <c r="TT1059" s="1308"/>
      <c r="TU1059" s="1308"/>
      <c r="TV1059" s="1308"/>
      <c r="TW1059" s="1308"/>
      <c r="TX1059" s="1308"/>
      <c r="TY1059" s="1308"/>
      <c r="TZ1059" s="1308"/>
      <c r="UA1059" s="1308"/>
      <c r="UB1059" s="1308"/>
      <c r="UC1059" s="1308"/>
      <c r="UD1059" s="1308"/>
      <c r="UE1059" s="1308"/>
      <c r="UF1059" s="1308"/>
      <c r="UG1059" s="1308"/>
      <c r="UH1059" s="1308"/>
      <c r="UI1059" s="1308"/>
      <c r="UJ1059" s="1308"/>
      <c r="UK1059" s="1308"/>
      <c r="UL1059" s="1308"/>
      <c r="UM1059" s="1308"/>
      <c r="UN1059" s="1308"/>
      <c r="UO1059" s="1308"/>
      <c r="UP1059" s="1308"/>
      <c r="UQ1059" s="1308"/>
      <c r="UR1059" s="1308"/>
      <c r="US1059" s="1308"/>
      <c r="UT1059" s="1308"/>
      <c r="UU1059" s="1308"/>
      <c r="UV1059" s="1308"/>
      <c r="UW1059" s="1308"/>
      <c r="UX1059" s="1308"/>
      <c r="UY1059" s="1308"/>
      <c r="UZ1059" s="1308"/>
      <c r="VA1059" s="1308"/>
      <c r="VB1059" s="1308"/>
      <c r="VC1059" s="1308"/>
      <c r="VD1059" s="1308"/>
      <c r="VE1059" s="1308"/>
      <c r="VF1059" s="1308"/>
      <c r="VG1059" s="1308"/>
      <c r="VH1059" s="1308"/>
      <c r="VI1059" s="1308"/>
      <c r="VJ1059" s="1308"/>
      <c r="VK1059" s="1308"/>
      <c r="VL1059" s="1308"/>
      <c r="VM1059" s="1308"/>
      <c r="VN1059" s="1308"/>
      <c r="VO1059" s="1308"/>
      <c r="VP1059" s="1308"/>
      <c r="VQ1059" s="1308"/>
      <c r="VR1059" s="1308"/>
      <c r="VS1059" s="1308"/>
      <c r="VT1059" s="1308"/>
      <c r="VU1059" s="1308"/>
      <c r="VV1059" s="1308"/>
      <c r="VW1059" s="1308"/>
      <c r="VX1059" s="1308"/>
      <c r="VY1059" s="1308"/>
      <c r="VZ1059" s="1308"/>
      <c r="WA1059" s="1308"/>
      <c r="WB1059" s="1308"/>
      <c r="WC1059" s="1308"/>
      <c r="WD1059" s="1308"/>
    </row>
    <row r="1060" spans="1:2535" ht="15" customHeight="1" x14ac:dyDescent="0.25">
      <c r="A1060" s="1315">
        <v>6</v>
      </c>
      <c r="B1060" s="2051">
        <v>43722</v>
      </c>
      <c r="C1060" s="1268">
        <v>1050</v>
      </c>
      <c r="D1060" s="1305" t="s">
        <v>83</v>
      </c>
      <c r="E1060" s="1305" t="s">
        <v>273</v>
      </c>
      <c r="F1060" s="1266">
        <v>4</v>
      </c>
      <c r="G1060" s="1491">
        <f t="shared" si="539"/>
        <v>5327272</v>
      </c>
      <c r="H1060" s="1268">
        <v>1</v>
      </c>
      <c r="I1060" s="2605">
        <f t="shared" si="534"/>
        <v>1931818</v>
      </c>
      <c r="J1060" s="1268">
        <v>5</v>
      </c>
      <c r="K1060" s="2605">
        <f t="shared" si="533"/>
        <v>11159090</v>
      </c>
      <c r="L1060" s="1962"/>
      <c r="M1060" s="2605">
        <f t="shared" si="535"/>
        <v>0</v>
      </c>
      <c r="N1060" s="1505">
        <f t="shared" si="538"/>
        <v>10</v>
      </c>
      <c r="O1060" s="1494">
        <f t="shared" si="538"/>
        <v>18418180</v>
      </c>
      <c r="P1060" s="1494">
        <f t="shared" si="517"/>
        <v>400000</v>
      </c>
      <c r="Q1060" s="1307"/>
      <c r="R1060" s="1508">
        <v>1331818</v>
      </c>
      <c r="S1060" s="1508">
        <v>1931818</v>
      </c>
      <c r="T1060" s="1508">
        <v>2231818</v>
      </c>
      <c r="U1060" s="1508">
        <v>431818</v>
      </c>
      <c r="V1060" s="1892"/>
      <c r="W1060" s="1229"/>
      <c r="X1060" s="2337"/>
      <c r="Y1060" s="1229"/>
      <c r="Z1060" s="2395"/>
      <c r="AA1060" s="1229"/>
      <c r="AB1060" s="1317"/>
      <c r="AC1060" s="1229"/>
      <c r="AD1060" s="1229"/>
      <c r="AE1060" s="1229"/>
      <c r="AF1060" s="1490">
        <f t="shared" si="518"/>
        <v>0</v>
      </c>
      <c r="AG1060" s="1316">
        <f t="shared" si="519"/>
        <v>18418180</v>
      </c>
      <c r="AH1060" s="1305"/>
      <c r="AI1060" s="1937"/>
      <c r="AJ1060" s="1305"/>
      <c r="AK1060" s="1317"/>
      <c r="AL1060" s="1317"/>
      <c r="AM1060" s="1305"/>
      <c r="AN1060" s="1305"/>
      <c r="AO1060" s="1266"/>
      <c r="AP1060" s="1491">
        <f t="shared" si="520"/>
        <v>0</v>
      </c>
      <c r="AQ1060" s="1268"/>
      <c r="AR1060" s="1492">
        <f t="shared" si="521"/>
        <v>0</v>
      </c>
      <c r="AS1060" s="1268"/>
      <c r="AT1060" s="1492">
        <f t="shared" si="522"/>
        <v>0</v>
      </c>
      <c r="AU1060" s="1268"/>
      <c r="AV1060" s="1492">
        <f t="shared" si="523"/>
        <v>0</v>
      </c>
      <c r="AW1060" s="1493">
        <f t="shared" si="524"/>
        <v>0</v>
      </c>
      <c r="AX1060" s="2153">
        <f t="shared" si="525"/>
        <v>0</v>
      </c>
      <c r="AY1060" s="1495">
        <f t="shared" si="526"/>
        <v>0</v>
      </c>
      <c r="AZ1060" s="1937"/>
      <c r="BA1060" s="1508">
        <v>1331818</v>
      </c>
      <c r="BB1060" s="1508">
        <v>1931818</v>
      </c>
      <c r="BC1060" s="1508">
        <v>2231818</v>
      </c>
      <c r="BD1060" s="1508">
        <v>431818</v>
      </c>
      <c r="BE1060" s="2174"/>
      <c r="BF1060" s="1229"/>
      <c r="BG1060" s="1317"/>
      <c r="BH1060" s="1229"/>
      <c r="BI1060" s="1317"/>
      <c r="BJ1060" s="1229"/>
      <c r="BK1060" s="1317"/>
      <c r="BL1060" s="1229"/>
      <c r="BM1060" s="1229"/>
      <c r="BN1060" s="1229"/>
      <c r="BO1060" s="1490">
        <f t="shared" si="532"/>
        <v>0</v>
      </c>
      <c r="BP1060" s="1496">
        <f t="shared" si="537"/>
        <v>0</v>
      </c>
      <c r="BQ1060" s="1305"/>
      <c r="BS1060" s="1959">
        <f t="shared" si="527"/>
        <v>4</v>
      </c>
      <c r="BT1060" s="1959">
        <f t="shared" si="528"/>
        <v>1</v>
      </c>
      <c r="BU1060" s="1959">
        <f t="shared" si="529"/>
        <v>5</v>
      </c>
      <c r="BV1060" s="1959">
        <f t="shared" si="530"/>
        <v>0</v>
      </c>
      <c r="BW1060" s="1959">
        <f t="shared" si="531"/>
        <v>18418180</v>
      </c>
    </row>
    <row r="1061" spans="1:2535" ht="15" customHeight="1" x14ac:dyDescent="0.25">
      <c r="A1061" s="1315">
        <v>7</v>
      </c>
      <c r="B1061" s="2051">
        <v>43722</v>
      </c>
      <c r="C1061" s="1268">
        <v>1051</v>
      </c>
      <c r="D1061" s="1305" t="s">
        <v>87</v>
      </c>
      <c r="E1061" s="1305" t="s">
        <v>88</v>
      </c>
      <c r="F1061" s="1266">
        <v>5</v>
      </c>
      <c r="G1061" s="1491">
        <f t="shared" si="539"/>
        <v>6659090</v>
      </c>
      <c r="H1061" s="1268"/>
      <c r="I1061" s="2605">
        <f t="shared" si="534"/>
        <v>0</v>
      </c>
      <c r="J1061" s="1268">
        <v>4</v>
      </c>
      <c r="K1061" s="2605">
        <f t="shared" si="533"/>
        <v>8927272</v>
      </c>
      <c r="L1061" s="1962">
        <v>1</v>
      </c>
      <c r="M1061" s="2605">
        <f t="shared" si="535"/>
        <v>431818</v>
      </c>
      <c r="N1061" s="1505">
        <f t="shared" si="538"/>
        <v>10</v>
      </c>
      <c r="O1061" s="1494">
        <f t="shared" si="538"/>
        <v>16018180</v>
      </c>
      <c r="P1061" s="1494">
        <f t="shared" si="517"/>
        <v>400000</v>
      </c>
      <c r="Q1061" s="1307"/>
      <c r="R1061" s="1508">
        <v>1331818</v>
      </c>
      <c r="S1061" s="1508">
        <v>1931818</v>
      </c>
      <c r="T1061" s="1508">
        <v>2231818</v>
      </c>
      <c r="U1061" s="1508">
        <v>431818</v>
      </c>
      <c r="V1061" s="1302"/>
      <c r="W1061" s="1229"/>
      <c r="X1061" s="2337"/>
      <c r="Y1061" s="1229"/>
      <c r="Z1061" s="2395"/>
      <c r="AA1061" s="1229"/>
      <c r="AB1061" s="1317"/>
      <c r="AC1061" s="1229"/>
      <c r="AD1061" s="1229"/>
      <c r="AE1061" s="1229"/>
      <c r="AF1061" s="1490">
        <f t="shared" si="518"/>
        <v>0</v>
      </c>
      <c r="AG1061" s="1316">
        <f t="shared" si="519"/>
        <v>16018180</v>
      </c>
      <c r="AH1061" s="1305"/>
      <c r="AI1061" s="1937"/>
      <c r="AJ1061" s="1305"/>
      <c r="AK1061" s="1317"/>
      <c r="AL1061" s="1317"/>
      <c r="AM1061" s="1305"/>
      <c r="AN1061" s="1305"/>
      <c r="AO1061" s="1266"/>
      <c r="AP1061" s="1491">
        <f t="shared" si="520"/>
        <v>0</v>
      </c>
      <c r="AQ1061" s="1268"/>
      <c r="AR1061" s="1492">
        <f t="shared" si="521"/>
        <v>0</v>
      </c>
      <c r="AS1061" s="1268"/>
      <c r="AT1061" s="1492">
        <f t="shared" si="522"/>
        <v>0</v>
      </c>
      <c r="AU1061" s="1268"/>
      <c r="AV1061" s="1492">
        <f t="shared" si="523"/>
        <v>0</v>
      </c>
      <c r="AW1061" s="1493">
        <f t="shared" si="524"/>
        <v>0</v>
      </c>
      <c r="AX1061" s="2153">
        <f t="shared" si="525"/>
        <v>0</v>
      </c>
      <c r="AY1061" s="1495">
        <f t="shared" si="526"/>
        <v>0</v>
      </c>
      <c r="AZ1061" s="1937"/>
      <c r="BA1061" s="1508">
        <v>1331818</v>
      </c>
      <c r="BB1061" s="1508">
        <v>1931818</v>
      </c>
      <c r="BC1061" s="1508">
        <v>2231818</v>
      </c>
      <c r="BD1061" s="1508">
        <v>431818</v>
      </c>
      <c r="BE1061" s="2174"/>
      <c r="BF1061" s="1229"/>
      <c r="BG1061" s="1317"/>
      <c r="BH1061" s="1229"/>
      <c r="BI1061" s="1317"/>
      <c r="BJ1061" s="1229"/>
      <c r="BK1061" s="1317"/>
      <c r="BL1061" s="1229"/>
      <c r="BM1061" s="1229"/>
      <c r="BN1061" s="1229"/>
      <c r="BO1061" s="1490">
        <f t="shared" si="532"/>
        <v>0</v>
      </c>
      <c r="BP1061" s="1496">
        <f t="shared" si="537"/>
        <v>0</v>
      </c>
      <c r="BQ1061" s="1305"/>
      <c r="BS1061" s="1959">
        <f t="shared" si="527"/>
        <v>5</v>
      </c>
      <c r="BT1061" s="1959">
        <f t="shared" si="528"/>
        <v>0</v>
      </c>
      <c r="BU1061" s="1959">
        <f t="shared" si="529"/>
        <v>4</v>
      </c>
      <c r="BV1061" s="1959">
        <f t="shared" si="530"/>
        <v>1</v>
      </c>
      <c r="BW1061" s="1959">
        <f t="shared" si="531"/>
        <v>16018180</v>
      </c>
    </row>
    <row r="1062" spans="1:2535" ht="15" customHeight="1" x14ac:dyDescent="0.25">
      <c r="A1062" s="1315">
        <v>8</v>
      </c>
      <c r="B1062" s="2051">
        <v>43722</v>
      </c>
      <c r="C1062" s="1268">
        <v>1052</v>
      </c>
      <c r="D1062" s="1305" t="s">
        <v>55</v>
      </c>
      <c r="E1062" s="1305" t="s">
        <v>88</v>
      </c>
      <c r="F1062" s="1266">
        <v>5</v>
      </c>
      <c r="G1062" s="1491">
        <f t="shared" si="539"/>
        <v>6659090</v>
      </c>
      <c r="H1062" s="1268"/>
      <c r="I1062" s="2605">
        <f t="shared" si="534"/>
        <v>0</v>
      </c>
      <c r="J1062" s="1268">
        <v>4</v>
      </c>
      <c r="K1062" s="2605">
        <f t="shared" si="533"/>
        <v>8927272</v>
      </c>
      <c r="L1062" s="1962">
        <v>1</v>
      </c>
      <c r="M1062" s="2605">
        <f t="shared" si="535"/>
        <v>431818</v>
      </c>
      <c r="N1062" s="1505">
        <f t="shared" ref="N1062:O1077" si="540">F1062+H1062+J1062+L1062</f>
        <v>10</v>
      </c>
      <c r="O1062" s="1494">
        <f t="shared" si="540"/>
        <v>16018180</v>
      </c>
      <c r="P1062" s="1494">
        <f t="shared" si="517"/>
        <v>400000</v>
      </c>
      <c r="Q1062" s="1307"/>
      <c r="R1062" s="1508">
        <v>1331818</v>
      </c>
      <c r="S1062" s="1508">
        <v>1931818</v>
      </c>
      <c r="T1062" s="1508">
        <v>2231818</v>
      </c>
      <c r="U1062" s="1508">
        <v>431818</v>
      </c>
      <c r="V1062" s="1892"/>
      <c r="W1062" s="1229"/>
      <c r="X1062" s="2337"/>
      <c r="Y1062" s="1229"/>
      <c r="Z1062" s="2395"/>
      <c r="AA1062" s="1229"/>
      <c r="AB1062" s="1317"/>
      <c r="AC1062" s="1229"/>
      <c r="AD1062" s="1229"/>
      <c r="AE1062" s="1229"/>
      <c r="AF1062" s="1490">
        <f t="shared" si="518"/>
        <v>0</v>
      </c>
      <c r="AG1062" s="1316">
        <f t="shared" si="519"/>
        <v>16018180</v>
      </c>
      <c r="AH1062" s="1305"/>
      <c r="AI1062" s="1937"/>
      <c r="AJ1062" s="1305"/>
      <c r="AK1062" s="1317"/>
      <c r="AL1062" s="1317"/>
      <c r="AM1062" s="1305"/>
      <c r="AN1062" s="1305"/>
      <c r="AO1062" s="1266"/>
      <c r="AP1062" s="1491">
        <f t="shared" si="520"/>
        <v>0</v>
      </c>
      <c r="AQ1062" s="1268"/>
      <c r="AR1062" s="1492">
        <f t="shared" si="521"/>
        <v>0</v>
      </c>
      <c r="AS1062" s="1268"/>
      <c r="AT1062" s="1492">
        <f t="shared" si="522"/>
        <v>0</v>
      </c>
      <c r="AU1062" s="1268"/>
      <c r="AV1062" s="1492">
        <f t="shared" si="523"/>
        <v>0</v>
      </c>
      <c r="AW1062" s="1493">
        <f t="shared" si="524"/>
        <v>0</v>
      </c>
      <c r="AX1062" s="2153">
        <f t="shared" si="525"/>
        <v>0</v>
      </c>
      <c r="AY1062" s="1495">
        <f t="shared" si="526"/>
        <v>0</v>
      </c>
      <c r="AZ1062" s="1937"/>
      <c r="BA1062" s="1508">
        <v>1331818</v>
      </c>
      <c r="BB1062" s="1508">
        <v>1931818</v>
      </c>
      <c r="BC1062" s="1508">
        <v>2231818</v>
      </c>
      <c r="BD1062" s="1508">
        <v>431818</v>
      </c>
      <c r="BE1062" s="2174"/>
      <c r="BF1062" s="1229"/>
      <c r="BG1062" s="1317"/>
      <c r="BH1062" s="1229"/>
      <c r="BI1062" s="1317"/>
      <c r="BJ1062" s="1229"/>
      <c r="BK1062" s="1317"/>
      <c r="BL1062" s="1229"/>
      <c r="BM1062" s="1229"/>
      <c r="BN1062" s="1229"/>
      <c r="BO1062" s="1490">
        <f t="shared" si="532"/>
        <v>0</v>
      </c>
      <c r="BP1062" s="1496">
        <f t="shared" si="537"/>
        <v>0</v>
      </c>
      <c r="BQ1062" s="1305"/>
      <c r="BS1062" s="1959">
        <f t="shared" si="527"/>
        <v>5</v>
      </c>
      <c r="BT1062" s="1959">
        <f t="shared" si="528"/>
        <v>0</v>
      </c>
      <c r="BU1062" s="1959">
        <f t="shared" si="529"/>
        <v>4</v>
      </c>
      <c r="BV1062" s="1959">
        <f t="shared" si="530"/>
        <v>1</v>
      </c>
      <c r="BW1062" s="1959">
        <f t="shared" si="531"/>
        <v>16018180</v>
      </c>
    </row>
    <row r="1063" spans="1:2535" ht="15" customHeight="1" x14ac:dyDescent="0.25">
      <c r="A1063" s="1315">
        <v>9</v>
      </c>
      <c r="B1063" s="2051">
        <v>43722</v>
      </c>
      <c r="C1063" s="1268">
        <v>1053</v>
      </c>
      <c r="D1063" s="1305" t="s">
        <v>92</v>
      </c>
      <c r="E1063" s="1305" t="s">
        <v>88</v>
      </c>
      <c r="F1063" s="1266">
        <v>5</v>
      </c>
      <c r="G1063" s="1491">
        <f t="shared" si="539"/>
        <v>6659090</v>
      </c>
      <c r="H1063" s="1268">
        <v>1</v>
      </c>
      <c r="I1063" s="2605">
        <f t="shared" si="534"/>
        <v>1931818</v>
      </c>
      <c r="J1063" s="1268">
        <v>4</v>
      </c>
      <c r="K1063" s="2605">
        <f t="shared" si="533"/>
        <v>8927272</v>
      </c>
      <c r="L1063" s="1962"/>
      <c r="M1063" s="2605">
        <f t="shared" si="535"/>
        <v>0</v>
      </c>
      <c r="N1063" s="1505">
        <f t="shared" si="540"/>
        <v>10</v>
      </c>
      <c r="O1063" s="1494">
        <f t="shared" si="540"/>
        <v>17518180</v>
      </c>
      <c r="P1063" s="1494">
        <f t="shared" si="517"/>
        <v>400000</v>
      </c>
      <c r="Q1063" s="1307"/>
      <c r="R1063" s="1508">
        <v>1331818</v>
      </c>
      <c r="S1063" s="1508">
        <v>1931818</v>
      </c>
      <c r="T1063" s="1508">
        <v>2231818</v>
      </c>
      <c r="U1063" s="1508">
        <v>431818</v>
      </c>
      <c r="V1063" s="1892"/>
      <c r="W1063" s="1229"/>
      <c r="X1063" s="2337"/>
      <c r="Y1063" s="1229"/>
      <c r="Z1063" s="2395"/>
      <c r="AA1063" s="1229"/>
      <c r="AB1063" s="1317"/>
      <c r="AC1063" s="1229"/>
      <c r="AD1063" s="1229"/>
      <c r="AE1063" s="1229"/>
      <c r="AF1063" s="1490">
        <f t="shared" si="518"/>
        <v>0</v>
      </c>
      <c r="AG1063" s="1316">
        <f t="shared" si="519"/>
        <v>17518180</v>
      </c>
      <c r="AH1063" s="1305"/>
      <c r="AI1063" s="1937"/>
      <c r="AJ1063" s="1305"/>
      <c r="AK1063" s="1317"/>
      <c r="AL1063" s="1317"/>
      <c r="AM1063" s="1305"/>
      <c r="AN1063" s="1305"/>
      <c r="AO1063" s="1266"/>
      <c r="AP1063" s="1491">
        <f t="shared" si="520"/>
        <v>0</v>
      </c>
      <c r="AQ1063" s="1268"/>
      <c r="AR1063" s="1492">
        <f t="shared" si="521"/>
        <v>0</v>
      </c>
      <c r="AS1063" s="1268"/>
      <c r="AT1063" s="1492">
        <f t="shared" si="522"/>
        <v>0</v>
      </c>
      <c r="AU1063" s="1268"/>
      <c r="AV1063" s="1492">
        <f t="shared" si="523"/>
        <v>0</v>
      </c>
      <c r="AW1063" s="1493">
        <f t="shared" si="524"/>
        <v>0</v>
      </c>
      <c r="AX1063" s="2153">
        <f t="shared" si="525"/>
        <v>0</v>
      </c>
      <c r="AY1063" s="1495">
        <f t="shared" si="526"/>
        <v>0</v>
      </c>
      <c r="AZ1063" s="1937"/>
      <c r="BA1063" s="1508">
        <v>1331818</v>
      </c>
      <c r="BB1063" s="1508">
        <v>1931818</v>
      </c>
      <c r="BC1063" s="1508">
        <v>2231818</v>
      </c>
      <c r="BD1063" s="1508">
        <v>431818</v>
      </c>
      <c r="BE1063" s="2174"/>
      <c r="BF1063" s="1229"/>
      <c r="BG1063" s="1317"/>
      <c r="BH1063" s="1229"/>
      <c r="BI1063" s="1317"/>
      <c r="BJ1063" s="1229"/>
      <c r="BK1063" s="1317"/>
      <c r="BL1063" s="1229"/>
      <c r="BM1063" s="1229"/>
      <c r="BN1063" s="1229"/>
      <c r="BO1063" s="1490">
        <f t="shared" si="532"/>
        <v>0</v>
      </c>
      <c r="BP1063" s="1496">
        <f t="shared" si="537"/>
        <v>0</v>
      </c>
      <c r="BQ1063" s="1305"/>
      <c r="BS1063" s="1959">
        <f t="shared" si="527"/>
        <v>5</v>
      </c>
      <c r="BT1063" s="1959">
        <f t="shared" si="528"/>
        <v>1</v>
      </c>
      <c r="BU1063" s="1959">
        <f t="shared" si="529"/>
        <v>4</v>
      </c>
      <c r="BV1063" s="1959">
        <f t="shared" si="530"/>
        <v>0</v>
      </c>
      <c r="BW1063" s="1959">
        <f t="shared" si="531"/>
        <v>17518180</v>
      </c>
    </row>
    <row r="1064" spans="1:2535" s="773" customFormat="1" ht="15" customHeight="1" x14ac:dyDescent="0.25">
      <c r="A1064" s="1315">
        <v>10</v>
      </c>
      <c r="B1064" s="2051">
        <v>43722</v>
      </c>
      <c r="C1064" s="1268">
        <v>1054</v>
      </c>
      <c r="D1064" s="1305" t="s">
        <v>37</v>
      </c>
      <c r="E1064" s="1305" t="s">
        <v>88</v>
      </c>
      <c r="F1064" s="1266">
        <v>10</v>
      </c>
      <c r="G1064" s="1491">
        <f t="shared" si="539"/>
        <v>13318180</v>
      </c>
      <c r="H1064" s="1268"/>
      <c r="I1064" s="2605">
        <f t="shared" si="534"/>
        <v>0</v>
      </c>
      <c r="J1064" s="1268"/>
      <c r="K1064" s="2605">
        <f t="shared" si="533"/>
        <v>0</v>
      </c>
      <c r="L1064" s="1962"/>
      <c r="M1064" s="2605">
        <f t="shared" si="535"/>
        <v>0</v>
      </c>
      <c r="N1064" s="1505">
        <f t="shared" si="540"/>
        <v>10</v>
      </c>
      <c r="O1064" s="1494">
        <f t="shared" si="540"/>
        <v>13318180</v>
      </c>
      <c r="P1064" s="1494">
        <f t="shared" si="517"/>
        <v>400000</v>
      </c>
      <c r="Q1064" s="1307"/>
      <c r="R1064" s="1508">
        <v>1331818</v>
      </c>
      <c r="S1064" s="1508">
        <v>1931818</v>
      </c>
      <c r="T1064" s="1508">
        <v>2231818</v>
      </c>
      <c r="U1064" s="1508">
        <v>431818</v>
      </c>
      <c r="V1064" s="1892"/>
      <c r="W1064" s="1229"/>
      <c r="X1064" s="2337"/>
      <c r="Y1064" s="1229"/>
      <c r="Z1064" s="2395"/>
      <c r="AA1064" s="1229"/>
      <c r="AB1064" s="1317"/>
      <c r="AC1064" s="1229"/>
      <c r="AD1064" s="1229"/>
      <c r="AE1064" s="1229"/>
      <c r="AF1064" s="1490">
        <f t="shared" si="518"/>
        <v>0</v>
      </c>
      <c r="AG1064" s="1316">
        <f t="shared" si="519"/>
        <v>13318180</v>
      </c>
      <c r="AH1064" s="1305"/>
      <c r="AI1064" s="1937"/>
      <c r="AJ1064" s="1305"/>
      <c r="AK1064" s="1317"/>
      <c r="AL1064" s="1317"/>
      <c r="AM1064" s="1305"/>
      <c r="AN1064" s="1305"/>
      <c r="AO1064" s="1266"/>
      <c r="AP1064" s="1491">
        <f t="shared" si="520"/>
        <v>0</v>
      </c>
      <c r="AQ1064" s="1268"/>
      <c r="AR1064" s="1492">
        <f t="shared" si="521"/>
        <v>0</v>
      </c>
      <c r="AS1064" s="1268"/>
      <c r="AT1064" s="1492">
        <f t="shared" si="522"/>
        <v>0</v>
      </c>
      <c r="AU1064" s="1268"/>
      <c r="AV1064" s="1492">
        <f t="shared" si="523"/>
        <v>0</v>
      </c>
      <c r="AW1064" s="1493">
        <f t="shared" si="524"/>
        <v>0</v>
      </c>
      <c r="AX1064" s="2153">
        <f t="shared" si="525"/>
        <v>0</v>
      </c>
      <c r="AY1064" s="1495">
        <f t="shared" si="526"/>
        <v>0</v>
      </c>
      <c r="AZ1064" s="1937"/>
      <c r="BA1064" s="1508">
        <v>1331818</v>
      </c>
      <c r="BB1064" s="1508">
        <v>1931818</v>
      </c>
      <c r="BC1064" s="1508">
        <v>2231818</v>
      </c>
      <c r="BD1064" s="1508">
        <v>431818</v>
      </c>
      <c r="BE1064" s="2174"/>
      <c r="BF1064" s="1229"/>
      <c r="BG1064" s="1317"/>
      <c r="BH1064" s="1229"/>
      <c r="BI1064" s="1317"/>
      <c r="BJ1064" s="1229"/>
      <c r="BK1064" s="1317"/>
      <c r="BL1064" s="1229"/>
      <c r="BM1064" s="1229"/>
      <c r="BN1064" s="1229"/>
      <c r="BO1064" s="1490">
        <f t="shared" si="532"/>
        <v>0</v>
      </c>
      <c r="BP1064" s="1496">
        <f t="shared" si="537"/>
        <v>0</v>
      </c>
      <c r="BQ1064" s="1305"/>
      <c r="BR1064" s="1308"/>
      <c r="BS1064" s="1959">
        <f t="shared" si="527"/>
        <v>10</v>
      </c>
      <c r="BT1064" s="1959">
        <f t="shared" si="528"/>
        <v>0</v>
      </c>
      <c r="BU1064" s="1959">
        <f t="shared" si="529"/>
        <v>0</v>
      </c>
      <c r="BV1064" s="1959">
        <f t="shared" si="530"/>
        <v>0</v>
      </c>
      <c r="BW1064" s="1959">
        <f t="shared" si="531"/>
        <v>13318180</v>
      </c>
      <c r="BX1064" s="1308"/>
      <c r="BY1064" s="1308"/>
      <c r="BZ1064" s="1308"/>
      <c r="CA1064" s="1308"/>
      <c r="CB1064" s="1308"/>
      <c r="CC1064" s="1308"/>
      <c r="CD1064" s="1308"/>
      <c r="CE1064" s="1308"/>
      <c r="CF1064" s="1308"/>
      <c r="CG1064" s="1308"/>
      <c r="CH1064" s="1308"/>
      <c r="CI1064" s="1308"/>
      <c r="CJ1064" s="1308"/>
      <c r="CK1064" s="1308"/>
      <c r="CL1064" s="1308"/>
      <c r="CM1064" s="1308"/>
      <c r="CN1064" s="1308"/>
      <c r="CO1064" s="1308"/>
      <c r="CP1064" s="1308"/>
      <c r="CQ1064" s="1308"/>
      <c r="CR1064" s="1308"/>
      <c r="CS1064" s="1308"/>
      <c r="CT1064" s="1308"/>
      <c r="CU1064" s="1308"/>
      <c r="CV1064" s="1308"/>
      <c r="CW1064" s="1308"/>
      <c r="CX1064" s="1308"/>
      <c r="CY1064" s="1308"/>
      <c r="CZ1064" s="1308"/>
      <c r="DA1064" s="1308"/>
      <c r="DB1064" s="1308"/>
      <c r="DC1064" s="1308"/>
      <c r="DD1064" s="1308"/>
      <c r="DE1064" s="1308"/>
      <c r="DF1064" s="1308"/>
      <c r="DG1064" s="1308"/>
      <c r="DH1064" s="1308"/>
      <c r="DI1064" s="1308"/>
      <c r="DJ1064" s="1308"/>
      <c r="DK1064" s="1308"/>
      <c r="DL1064" s="1308"/>
      <c r="DM1064" s="1308"/>
      <c r="DN1064" s="1308"/>
      <c r="DO1064" s="1308"/>
      <c r="DP1064" s="1308"/>
      <c r="DQ1064" s="1308"/>
      <c r="DR1064" s="1308"/>
      <c r="DS1064" s="1308"/>
      <c r="DT1064" s="1308"/>
      <c r="DU1064" s="1308"/>
      <c r="DV1064" s="1308"/>
      <c r="DW1064" s="1308"/>
      <c r="DX1064" s="1308"/>
      <c r="DY1064" s="1308"/>
      <c r="DZ1064" s="1308"/>
      <c r="EA1064" s="1308"/>
      <c r="EB1064" s="1308"/>
      <c r="EC1064" s="1308"/>
      <c r="ED1064" s="1308"/>
      <c r="EE1064" s="1308"/>
      <c r="EF1064" s="1308"/>
      <c r="EG1064" s="1308"/>
      <c r="EH1064" s="1308"/>
      <c r="EI1064" s="1308"/>
      <c r="EJ1064" s="1308"/>
      <c r="EK1064" s="1308"/>
      <c r="EL1064" s="1308"/>
      <c r="EM1064" s="1308"/>
      <c r="EN1064" s="1308"/>
      <c r="EO1064" s="1308"/>
      <c r="EP1064" s="1308"/>
      <c r="EQ1064" s="1308"/>
      <c r="ER1064" s="1308"/>
      <c r="ES1064" s="1308"/>
      <c r="ET1064" s="1308"/>
      <c r="EU1064" s="1308"/>
      <c r="EV1064" s="1308"/>
      <c r="EW1064" s="1308"/>
      <c r="EX1064" s="1308"/>
      <c r="EY1064" s="1308"/>
      <c r="EZ1064" s="1308"/>
      <c r="FA1064" s="1308"/>
      <c r="FB1064" s="1308"/>
      <c r="FC1064" s="1308"/>
      <c r="FD1064" s="1308"/>
      <c r="FE1064" s="1308"/>
      <c r="FF1064" s="1308"/>
      <c r="FG1064" s="1308"/>
      <c r="FH1064" s="1308"/>
      <c r="FI1064" s="1308"/>
      <c r="FJ1064" s="1308"/>
      <c r="FK1064" s="1308"/>
      <c r="FL1064" s="1308"/>
      <c r="FM1064" s="1308"/>
      <c r="FN1064" s="1308"/>
      <c r="FO1064" s="1308"/>
      <c r="FP1064" s="1308"/>
      <c r="FQ1064" s="1308"/>
      <c r="FR1064" s="1308"/>
      <c r="FS1064" s="1308"/>
      <c r="FT1064" s="1308"/>
      <c r="FU1064" s="1308"/>
      <c r="FV1064" s="1308"/>
      <c r="FW1064" s="1308"/>
      <c r="FX1064" s="1308"/>
      <c r="FY1064" s="1308"/>
      <c r="FZ1064" s="1308"/>
      <c r="GA1064" s="1308"/>
      <c r="GB1064" s="1308"/>
      <c r="GC1064" s="1308"/>
      <c r="GD1064" s="1308"/>
      <c r="GE1064" s="1308"/>
      <c r="GF1064" s="1308"/>
      <c r="GG1064" s="1308"/>
      <c r="GH1064" s="1308"/>
      <c r="GI1064" s="1308"/>
      <c r="GJ1064" s="1308"/>
      <c r="GK1064" s="1308"/>
      <c r="GL1064" s="1308"/>
      <c r="GM1064" s="1308"/>
      <c r="GN1064" s="1308"/>
      <c r="GO1064" s="1308"/>
      <c r="GP1064" s="1308"/>
      <c r="GQ1064" s="1308"/>
      <c r="GR1064" s="1308"/>
      <c r="GS1064" s="1308"/>
      <c r="GT1064" s="1308"/>
      <c r="GU1064" s="1308"/>
      <c r="GV1064" s="1308"/>
      <c r="GW1064" s="1308"/>
      <c r="GX1064" s="1308"/>
      <c r="GY1064" s="1308"/>
      <c r="GZ1064" s="1308"/>
      <c r="HA1064" s="1308"/>
      <c r="HB1064" s="1308"/>
      <c r="HC1064" s="1308"/>
      <c r="HD1064" s="1308"/>
      <c r="HE1064" s="1308"/>
      <c r="HF1064" s="1308"/>
      <c r="HG1064" s="1308"/>
      <c r="HH1064" s="1308"/>
      <c r="HI1064" s="1308"/>
      <c r="HJ1064" s="1308"/>
      <c r="HK1064" s="1308"/>
      <c r="HL1064" s="1308"/>
      <c r="HM1064" s="1308"/>
      <c r="HN1064" s="1308"/>
      <c r="HO1064" s="1308"/>
      <c r="HP1064" s="1308"/>
      <c r="HQ1064" s="1308"/>
      <c r="HR1064" s="1308"/>
      <c r="HS1064" s="1308"/>
      <c r="HT1064" s="1308"/>
      <c r="HU1064" s="1308"/>
      <c r="HV1064" s="1308"/>
      <c r="HW1064" s="1308"/>
      <c r="HX1064" s="1308"/>
      <c r="HY1064" s="1308"/>
      <c r="HZ1064" s="1308"/>
      <c r="IA1064" s="1308"/>
      <c r="IB1064" s="1308"/>
      <c r="IC1064" s="1308"/>
      <c r="ID1064" s="1308"/>
      <c r="IE1064" s="1308"/>
      <c r="IF1064" s="1308"/>
      <c r="IG1064" s="1308"/>
      <c r="IH1064" s="1308"/>
      <c r="II1064" s="1308"/>
      <c r="IJ1064" s="1308"/>
      <c r="IK1064" s="1308"/>
      <c r="IL1064" s="1308"/>
      <c r="IM1064" s="1308"/>
      <c r="IN1064" s="1308"/>
      <c r="IO1064" s="1308"/>
      <c r="IP1064" s="1308"/>
      <c r="IQ1064" s="1308"/>
      <c r="IR1064" s="1308"/>
      <c r="IS1064" s="1308"/>
      <c r="IT1064" s="1308"/>
      <c r="IU1064" s="1308"/>
      <c r="IV1064" s="1308"/>
      <c r="IW1064" s="1308"/>
      <c r="IX1064" s="1308"/>
      <c r="IY1064" s="1308"/>
      <c r="IZ1064" s="1308"/>
      <c r="JA1064" s="1308"/>
      <c r="JB1064" s="1308"/>
      <c r="JC1064" s="1308"/>
      <c r="JD1064" s="1308"/>
      <c r="JE1064" s="1308"/>
      <c r="JF1064" s="1308"/>
      <c r="JG1064" s="1308"/>
      <c r="JH1064" s="1308"/>
      <c r="JI1064" s="1308"/>
      <c r="JJ1064" s="1308"/>
      <c r="JK1064" s="1308"/>
      <c r="JL1064" s="1308"/>
      <c r="JM1064" s="1308"/>
      <c r="JN1064" s="1308"/>
      <c r="JO1064" s="1308"/>
      <c r="JP1064" s="1308"/>
      <c r="JQ1064" s="1308"/>
      <c r="JR1064" s="1308"/>
      <c r="JS1064" s="1308"/>
      <c r="JT1064" s="1308"/>
      <c r="JU1064" s="1308"/>
      <c r="JV1064" s="1308"/>
      <c r="JW1064" s="1308"/>
      <c r="JX1064" s="1308"/>
      <c r="JY1064" s="1308"/>
      <c r="JZ1064" s="1308"/>
      <c r="KA1064" s="1308"/>
      <c r="KB1064" s="1308"/>
      <c r="KC1064" s="1308"/>
      <c r="KD1064" s="1308"/>
      <c r="KE1064" s="1308"/>
      <c r="KF1064" s="1308"/>
      <c r="KG1064" s="1308"/>
      <c r="KH1064" s="1308"/>
      <c r="KI1064" s="1308"/>
      <c r="KJ1064" s="1308"/>
      <c r="KK1064" s="1308"/>
      <c r="KL1064" s="1308"/>
      <c r="KM1064" s="1308"/>
      <c r="KN1064" s="1308"/>
      <c r="KO1064" s="1308"/>
      <c r="KP1064" s="1308"/>
      <c r="KQ1064" s="1308"/>
      <c r="KR1064" s="1308"/>
      <c r="KS1064" s="1308"/>
      <c r="KT1064" s="1308"/>
      <c r="KU1064" s="1308"/>
      <c r="KV1064" s="1308"/>
      <c r="KW1064" s="1308"/>
      <c r="KX1064" s="1308"/>
      <c r="KY1064" s="1308"/>
      <c r="KZ1064" s="1308"/>
      <c r="LA1064" s="1308"/>
      <c r="LB1064" s="1308"/>
      <c r="LC1064" s="1308"/>
      <c r="LD1064" s="1308"/>
      <c r="LE1064" s="1308"/>
      <c r="LF1064" s="1308"/>
      <c r="LG1064" s="1308"/>
      <c r="LH1064" s="1308"/>
      <c r="LI1064" s="1308"/>
      <c r="LJ1064" s="1308"/>
      <c r="LK1064" s="1308"/>
      <c r="LL1064" s="1308"/>
      <c r="LM1064" s="1308"/>
      <c r="LN1064" s="1308"/>
      <c r="LO1064" s="1308"/>
      <c r="LP1064" s="1308"/>
      <c r="LQ1064" s="1308"/>
      <c r="LR1064" s="1308"/>
      <c r="LS1064" s="1308"/>
      <c r="LT1064" s="1308"/>
      <c r="LU1064" s="1308"/>
      <c r="LV1064" s="1308"/>
      <c r="LW1064" s="1308"/>
      <c r="LX1064" s="1308"/>
      <c r="LY1064" s="1308"/>
      <c r="LZ1064" s="1308"/>
      <c r="MA1064" s="1308"/>
      <c r="MB1064" s="1308"/>
      <c r="MC1064" s="1308"/>
      <c r="MD1064" s="1308"/>
      <c r="ME1064" s="1308"/>
      <c r="MF1064" s="1308"/>
      <c r="MG1064" s="1308"/>
      <c r="MH1064" s="1308"/>
      <c r="MI1064" s="1308"/>
      <c r="MJ1064" s="1308"/>
      <c r="MK1064" s="1308"/>
      <c r="ML1064" s="1308"/>
      <c r="MM1064" s="1308"/>
      <c r="MN1064" s="1308"/>
      <c r="MO1064" s="1308"/>
      <c r="MP1064" s="1308"/>
      <c r="MQ1064" s="1308"/>
      <c r="MR1064" s="1308"/>
      <c r="MS1064" s="1308"/>
      <c r="MT1064" s="1308"/>
      <c r="MU1064" s="1308"/>
      <c r="MV1064" s="1308"/>
      <c r="MW1064" s="1308"/>
      <c r="MX1064" s="1308"/>
      <c r="MY1064" s="1308"/>
      <c r="MZ1064" s="1308"/>
      <c r="NA1064" s="1308"/>
      <c r="NB1064" s="1308"/>
      <c r="NC1064" s="1308"/>
      <c r="ND1064" s="1308"/>
      <c r="NE1064" s="1308"/>
      <c r="NF1064" s="1308"/>
      <c r="NG1064" s="1308"/>
      <c r="NH1064" s="1308"/>
      <c r="NI1064" s="1308"/>
      <c r="NJ1064" s="1308"/>
      <c r="NK1064" s="1308"/>
      <c r="NL1064" s="1308"/>
      <c r="NM1064" s="1308"/>
      <c r="NN1064" s="1308"/>
      <c r="NO1064" s="1308"/>
      <c r="NP1064" s="1308"/>
      <c r="NQ1064" s="1308"/>
      <c r="NR1064" s="1308"/>
      <c r="NS1064" s="1308"/>
      <c r="NT1064" s="1308"/>
      <c r="NU1064" s="1308"/>
      <c r="NV1064" s="1308"/>
      <c r="NW1064" s="1308"/>
      <c r="NX1064" s="1308"/>
      <c r="NY1064" s="1308"/>
      <c r="NZ1064" s="1308"/>
      <c r="OA1064" s="1308"/>
      <c r="OB1064" s="1308"/>
      <c r="OC1064" s="1308"/>
      <c r="OD1064" s="1308"/>
      <c r="OE1064" s="1308"/>
      <c r="OF1064" s="1308"/>
      <c r="OG1064" s="1308"/>
      <c r="OH1064" s="1308"/>
      <c r="OI1064" s="1308"/>
      <c r="OJ1064" s="1308"/>
      <c r="OK1064" s="1308"/>
      <c r="OL1064" s="1308"/>
      <c r="OM1064" s="1308"/>
      <c r="ON1064" s="1308"/>
      <c r="OO1064" s="1308"/>
      <c r="OP1064" s="1308"/>
      <c r="OQ1064" s="1308"/>
      <c r="OR1064" s="1308"/>
      <c r="OS1064" s="1308"/>
      <c r="OT1064" s="1308"/>
      <c r="OU1064" s="1308"/>
      <c r="OV1064" s="1308"/>
      <c r="OW1064" s="1308"/>
      <c r="OX1064" s="1308"/>
      <c r="OY1064" s="1308"/>
      <c r="OZ1064" s="1308"/>
      <c r="PA1064" s="1308"/>
      <c r="PB1064" s="1308"/>
      <c r="PC1064" s="1308"/>
      <c r="PD1064" s="1308"/>
      <c r="PE1064" s="1308"/>
      <c r="PF1064" s="1308"/>
      <c r="PG1064" s="1308"/>
      <c r="PH1064" s="1308"/>
      <c r="PI1064" s="1308"/>
      <c r="PJ1064" s="1308"/>
      <c r="PK1064" s="1308"/>
      <c r="PL1064" s="1308"/>
      <c r="PM1064" s="1308"/>
      <c r="PN1064" s="1308"/>
      <c r="PO1064" s="1308"/>
      <c r="PP1064" s="1308"/>
      <c r="PQ1064" s="1308"/>
      <c r="PR1064" s="1308"/>
      <c r="PS1064" s="1308"/>
      <c r="PT1064" s="1308"/>
      <c r="PU1064" s="1308"/>
      <c r="PV1064" s="1308"/>
      <c r="PW1064" s="1308"/>
      <c r="PX1064" s="1308"/>
      <c r="PY1064" s="1308"/>
      <c r="PZ1064" s="1308"/>
      <c r="QA1064" s="1308"/>
      <c r="QB1064" s="1308"/>
      <c r="QC1064" s="1308"/>
      <c r="QD1064" s="1308"/>
      <c r="QE1064" s="1308"/>
      <c r="QF1064" s="1308"/>
      <c r="QG1064" s="1308"/>
      <c r="QH1064" s="1308"/>
      <c r="QI1064" s="1308"/>
      <c r="QJ1064" s="1308"/>
      <c r="QK1064" s="1308"/>
      <c r="QL1064" s="1308"/>
      <c r="QM1064" s="1308"/>
      <c r="QN1064" s="1308"/>
      <c r="QO1064" s="1308"/>
      <c r="QP1064" s="1308"/>
      <c r="QQ1064" s="1308"/>
      <c r="QR1064" s="1308"/>
      <c r="QS1064" s="1308"/>
      <c r="QT1064" s="1308"/>
      <c r="QU1064" s="1308"/>
      <c r="QV1064" s="1308"/>
      <c r="QW1064" s="1308"/>
      <c r="QX1064" s="1308"/>
      <c r="QY1064" s="1308"/>
      <c r="QZ1064" s="1308"/>
      <c r="RA1064" s="1308"/>
      <c r="RB1064" s="1308"/>
      <c r="RC1064" s="1308"/>
      <c r="RD1064" s="1308"/>
      <c r="RE1064" s="1308"/>
      <c r="RF1064" s="1308"/>
      <c r="RG1064" s="1308"/>
      <c r="RH1064" s="1308"/>
      <c r="RI1064" s="1308"/>
      <c r="RJ1064" s="1308"/>
      <c r="RK1064" s="1308"/>
      <c r="RL1064" s="1308"/>
      <c r="RM1064" s="1308"/>
      <c r="RN1064" s="1308"/>
      <c r="RO1064" s="1308"/>
      <c r="RP1064" s="1308"/>
      <c r="RQ1064" s="1308"/>
      <c r="RR1064" s="1308"/>
      <c r="RS1064" s="1308"/>
      <c r="RT1064" s="1308"/>
      <c r="RU1064" s="1308"/>
      <c r="RV1064" s="1308"/>
      <c r="RW1064" s="1308"/>
      <c r="RX1064" s="1308"/>
      <c r="RY1064" s="1308"/>
      <c r="RZ1064" s="1308"/>
      <c r="SA1064" s="1308"/>
      <c r="SB1064" s="1308"/>
      <c r="SC1064" s="1308"/>
      <c r="SD1064" s="1308"/>
      <c r="SE1064" s="1308"/>
      <c r="SF1064" s="1308"/>
      <c r="SG1064" s="1308"/>
      <c r="SH1064" s="1308"/>
      <c r="SI1064" s="1308"/>
      <c r="SJ1064" s="1308"/>
      <c r="SK1064" s="1308"/>
      <c r="SL1064" s="1308"/>
      <c r="SM1064" s="1308"/>
      <c r="SN1064" s="1308"/>
      <c r="SO1064" s="1308"/>
      <c r="SP1064" s="1308"/>
      <c r="SQ1064" s="1308"/>
      <c r="SR1064" s="1308"/>
      <c r="SS1064" s="1308"/>
      <c r="ST1064" s="1308"/>
      <c r="SU1064" s="1308"/>
      <c r="SV1064" s="1308"/>
      <c r="SW1064" s="1308"/>
      <c r="SX1064" s="1308"/>
      <c r="SY1064" s="1308"/>
      <c r="SZ1064" s="1308"/>
      <c r="TA1064" s="1308"/>
      <c r="TB1064" s="1308"/>
      <c r="TC1064" s="1308"/>
      <c r="TD1064" s="1308"/>
      <c r="TE1064" s="1308"/>
      <c r="TF1064" s="1308"/>
      <c r="TG1064" s="1308"/>
      <c r="TH1064" s="1308"/>
      <c r="TI1064" s="1308"/>
      <c r="TJ1064" s="1308"/>
      <c r="TK1064" s="1308"/>
      <c r="TL1064" s="1308"/>
      <c r="TM1064" s="1308"/>
      <c r="TN1064" s="1308"/>
      <c r="TO1064" s="1308"/>
      <c r="TP1064" s="1308"/>
      <c r="TQ1064" s="1308"/>
      <c r="TR1064" s="1308"/>
      <c r="TS1064" s="1308"/>
      <c r="TT1064" s="1308"/>
      <c r="TU1064" s="1308"/>
      <c r="TV1064" s="1308"/>
      <c r="TW1064" s="1308"/>
      <c r="TX1064" s="1308"/>
      <c r="TY1064" s="1308"/>
      <c r="TZ1064" s="1308"/>
      <c r="UA1064" s="1308"/>
      <c r="UB1064" s="1308"/>
      <c r="UC1064" s="1308"/>
      <c r="UD1064" s="1308"/>
      <c r="UE1064" s="1308"/>
      <c r="UF1064" s="1308"/>
      <c r="UG1064" s="1308"/>
      <c r="UH1064" s="1308"/>
      <c r="UI1064" s="1308"/>
      <c r="UJ1064" s="1308"/>
      <c r="UK1064" s="1308"/>
      <c r="UL1064" s="1308"/>
      <c r="UM1064" s="1308"/>
      <c r="UN1064" s="1308"/>
      <c r="UO1064" s="1308"/>
      <c r="UP1064" s="1308"/>
      <c r="UQ1064" s="1308"/>
      <c r="UR1064" s="1308"/>
      <c r="US1064" s="1308"/>
      <c r="UT1064" s="1308"/>
      <c r="UU1064" s="1308"/>
      <c r="UV1064" s="1308"/>
      <c r="UW1064" s="1308"/>
      <c r="UX1064" s="1308"/>
      <c r="UY1064" s="1308"/>
      <c r="UZ1064" s="1308"/>
      <c r="VA1064" s="1308"/>
      <c r="VB1064" s="1308"/>
      <c r="VC1064" s="1308"/>
      <c r="VD1064" s="1308"/>
      <c r="VE1064" s="1308"/>
      <c r="VF1064" s="1308"/>
      <c r="VG1064" s="1308"/>
      <c r="VH1064" s="1308"/>
      <c r="VI1064" s="1308"/>
      <c r="VJ1064" s="1308"/>
      <c r="VK1064" s="1308"/>
      <c r="VL1064" s="1308"/>
      <c r="VM1064" s="1308"/>
      <c r="VN1064" s="1308"/>
      <c r="VO1064" s="1308"/>
      <c r="VP1064" s="1308"/>
      <c r="VQ1064" s="1308"/>
      <c r="VR1064" s="1308"/>
      <c r="VS1064" s="1308"/>
      <c r="VT1064" s="1308"/>
      <c r="VU1064" s="1308"/>
      <c r="VV1064" s="1308"/>
      <c r="VW1064" s="1308"/>
      <c r="VX1064" s="1308"/>
      <c r="VY1064" s="1308"/>
      <c r="VZ1064" s="1308"/>
      <c r="WA1064" s="1308"/>
      <c r="WB1064" s="1308"/>
      <c r="WC1064" s="1308"/>
      <c r="WD1064" s="1308"/>
      <c r="WE1064" s="1308"/>
      <c r="WF1064" s="1308"/>
      <c r="WG1064" s="1308"/>
      <c r="WH1064" s="1308"/>
      <c r="WI1064" s="1308"/>
      <c r="WJ1064" s="1308"/>
      <c r="WK1064" s="1308"/>
      <c r="WL1064" s="1308"/>
      <c r="WM1064" s="1308"/>
      <c r="WN1064" s="1308"/>
      <c r="WO1064" s="1308"/>
      <c r="WP1064" s="1308"/>
      <c r="WQ1064" s="1308"/>
      <c r="WR1064" s="1308"/>
      <c r="WS1064" s="1308"/>
      <c r="WT1064" s="1308"/>
      <c r="WU1064" s="1308"/>
      <c r="WV1064" s="1308"/>
      <c r="WW1064" s="1308"/>
      <c r="WX1064" s="1308"/>
      <c r="WY1064" s="1308"/>
      <c r="WZ1064" s="1308"/>
      <c r="XA1064" s="1308"/>
      <c r="XB1064" s="1308"/>
      <c r="XC1064" s="1308"/>
      <c r="XD1064" s="1308"/>
      <c r="XE1064" s="1308"/>
      <c r="XF1064" s="1308"/>
      <c r="XG1064" s="1308"/>
      <c r="XH1064" s="1308"/>
      <c r="XI1064" s="1308"/>
      <c r="XJ1064" s="1308"/>
      <c r="XK1064" s="1308"/>
      <c r="XL1064" s="1308"/>
      <c r="XM1064" s="1308"/>
      <c r="XN1064" s="1308"/>
      <c r="XO1064" s="1308"/>
      <c r="XP1064" s="1308"/>
      <c r="XQ1064" s="1308"/>
      <c r="XR1064" s="1308"/>
      <c r="XS1064" s="1308"/>
      <c r="XT1064" s="1308"/>
      <c r="XU1064" s="1308"/>
      <c r="XV1064" s="1308"/>
      <c r="XW1064" s="1308"/>
      <c r="XX1064" s="1308"/>
      <c r="XY1064" s="1308"/>
      <c r="XZ1064" s="1308"/>
      <c r="YA1064" s="1308"/>
      <c r="YB1064" s="1308"/>
      <c r="YC1064" s="1308"/>
      <c r="YD1064" s="1308"/>
      <c r="YE1064" s="1308"/>
      <c r="YF1064" s="1308"/>
      <c r="YG1064" s="1308"/>
      <c r="YH1064" s="1308"/>
      <c r="YI1064" s="1308"/>
      <c r="YJ1064" s="1308"/>
      <c r="YK1064" s="1308"/>
      <c r="YL1064" s="1308"/>
      <c r="YM1064" s="1308"/>
      <c r="YN1064" s="1308"/>
      <c r="YO1064" s="1308"/>
      <c r="YP1064" s="1308"/>
      <c r="YQ1064" s="1308"/>
      <c r="YR1064" s="1308"/>
      <c r="YS1064" s="1308"/>
      <c r="YT1064" s="1308"/>
      <c r="YU1064" s="1308"/>
      <c r="YV1064" s="1308"/>
      <c r="YW1064" s="1308"/>
      <c r="YX1064" s="1308"/>
      <c r="YY1064" s="1308"/>
      <c r="YZ1064" s="1308"/>
      <c r="ZA1064" s="1308"/>
      <c r="ZB1064" s="1308"/>
      <c r="ZC1064" s="1308"/>
      <c r="ZD1064" s="1308"/>
      <c r="ZE1064" s="1308"/>
      <c r="ZF1064" s="1308"/>
      <c r="ZG1064" s="1308"/>
      <c r="ZH1064" s="1308"/>
      <c r="ZI1064" s="1308"/>
      <c r="ZJ1064" s="1308"/>
      <c r="ZK1064" s="1308"/>
      <c r="ZL1064" s="1308"/>
      <c r="ZM1064" s="1308"/>
      <c r="ZN1064" s="1308"/>
      <c r="ZO1064" s="1308"/>
      <c r="ZP1064" s="1308"/>
      <c r="ZQ1064" s="1308"/>
      <c r="ZR1064" s="1308"/>
      <c r="ZS1064" s="1308"/>
      <c r="ZT1064" s="1308"/>
      <c r="ZU1064" s="1308"/>
      <c r="ZV1064" s="1308"/>
      <c r="ZW1064" s="1308"/>
      <c r="ZX1064" s="1308"/>
      <c r="ZY1064" s="1308"/>
      <c r="ZZ1064" s="1308"/>
      <c r="AAA1064" s="1308"/>
      <c r="AAB1064" s="1308"/>
      <c r="AAC1064" s="1308"/>
      <c r="AAD1064" s="1308"/>
      <c r="AAE1064" s="1308"/>
      <c r="AAF1064" s="1308"/>
      <c r="AAG1064" s="1308"/>
      <c r="AAH1064" s="1308"/>
      <c r="AAI1064" s="1308"/>
      <c r="AAJ1064" s="1308"/>
      <c r="AAK1064" s="1308"/>
      <c r="AAL1064" s="1308"/>
      <c r="AAM1064" s="1308"/>
      <c r="AAN1064" s="1308"/>
      <c r="AAO1064" s="1308"/>
      <c r="AAP1064" s="1308"/>
      <c r="AAQ1064" s="1308"/>
      <c r="AAR1064" s="1308"/>
      <c r="AAS1064" s="1308"/>
      <c r="AAT1064" s="1308"/>
      <c r="AAU1064" s="1308"/>
      <c r="AAV1064" s="1308"/>
      <c r="AAW1064" s="1308"/>
      <c r="AAX1064" s="1308"/>
      <c r="AAY1064" s="1308"/>
      <c r="AAZ1064" s="1308"/>
      <c r="ABA1064" s="1308"/>
      <c r="ABB1064" s="1308"/>
      <c r="ABC1064" s="1308"/>
      <c r="ABD1064" s="1308"/>
      <c r="ABE1064" s="1308"/>
      <c r="ABF1064" s="1308"/>
      <c r="ABG1064" s="1308"/>
      <c r="ABH1064" s="1308"/>
      <c r="ABI1064" s="1308"/>
      <c r="ABJ1064" s="1308"/>
      <c r="ABK1064" s="1308"/>
      <c r="ABL1064" s="1308"/>
      <c r="ABM1064" s="1308"/>
      <c r="ABN1064" s="1308"/>
      <c r="ABO1064" s="1308"/>
      <c r="ABP1064" s="1308"/>
      <c r="ABQ1064" s="1308"/>
      <c r="ABR1064" s="1308"/>
      <c r="ABS1064" s="1308"/>
      <c r="ABT1064" s="1308"/>
      <c r="ABU1064" s="1308"/>
      <c r="ABV1064" s="1308"/>
      <c r="ABW1064" s="1308"/>
      <c r="ABX1064" s="1308"/>
      <c r="ABY1064" s="1308"/>
      <c r="ABZ1064" s="1308"/>
      <c r="ACA1064" s="1308"/>
      <c r="ACB1064" s="1308"/>
      <c r="ACC1064" s="1308"/>
      <c r="ACD1064" s="1308"/>
      <c r="ACE1064" s="1308"/>
      <c r="ACF1064" s="1308"/>
      <c r="ACG1064" s="1308"/>
      <c r="ACH1064" s="1308"/>
      <c r="ACI1064" s="1308"/>
      <c r="ACJ1064" s="1308"/>
      <c r="ACK1064" s="1308"/>
      <c r="ACL1064" s="1308"/>
      <c r="ACM1064" s="1308"/>
      <c r="ACN1064" s="1308"/>
      <c r="ACO1064" s="1308"/>
      <c r="ACP1064" s="1308"/>
      <c r="ACQ1064" s="1308"/>
      <c r="ACR1064" s="1308"/>
      <c r="ACS1064" s="1308"/>
      <c r="ACT1064" s="1308"/>
      <c r="ACU1064" s="1308"/>
      <c r="ACV1064" s="1308"/>
      <c r="ACW1064" s="1308"/>
      <c r="ACX1064" s="1308"/>
      <c r="ACY1064" s="1308"/>
      <c r="ACZ1064" s="1308"/>
      <c r="ADA1064" s="1308"/>
      <c r="ADB1064" s="1308"/>
      <c r="ADC1064" s="1308"/>
      <c r="ADD1064" s="1308"/>
      <c r="ADE1064" s="1308"/>
      <c r="ADF1064" s="1308"/>
      <c r="ADG1064" s="1308"/>
      <c r="ADH1064" s="1308"/>
      <c r="ADI1064" s="1308"/>
      <c r="ADJ1064" s="1308"/>
      <c r="ADK1064" s="1308"/>
      <c r="ADL1064" s="1308"/>
      <c r="ADM1064" s="1308"/>
      <c r="ADN1064" s="1308"/>
      <c r="ADO1064" s="1308"/>
      <c r="ADP1064" s="1308"/>
      <c r="ADQ1064" s="1308"/>
      <c r="ADR1064" s="1308"/>
      <c r="ADS1064" s="1308"/>
      <c r="ADT1064" s="1308"/>
      <c r="ADU1064" s="1308"/>
      <c r="ADV1064" s="1308"/>
      <c r="ADW1064" s="1308"/>
      <c r="ADX1064" s="1308"/>
      <c r="ADY1064" s="1308"/>
      <c r="ADZ1064" s="1308"/>
      <c r="AEA1064" s="1308"/>
      <c r="AEB1064" s="1308"/>
      <c r="AEC1064" s="1308"/>
      <c r="AED1064" s="1308"/>
      <c r="AEE1064" s="1308"/>
      <c r="AEF1064" s="1308"/>
      <c r="AEG1064" s="1308"/>
      <c r="AEH1064" s="1308"/>
      <c r="AEI1064" s="1308"/>
      <c r="AEJ1064" s="1308"/>
      <c r="AEK1064" s="1308"/>
      <c r="AEL1064" s="1308"/>
      <c r="AEM1064" s="1308"/>
      <c r="AEN1064" s="1308"/>
      <c r="AEO1064" s="1308"/>
      <c r="AEP1064" s="1308"/>
      <c r="AEQ1064" s="1308"/>
      <c r="AER1064" s="1308"/>
      <c r="AES1064" s="1308"/>
      <c r="AET1064" s="1308"/>
      <c r="AEU1064" s="1308"/>
      <c r="AEV1064" s="1308"/>
      <c r="AEW1064" s="1308"/>
      <c r="AEX1064" s="1308"/>
      <c r="AEY1064" s="1308"/>
      <c r="AEZ1064" s="1308"/>
      <c r="AFA1064" s="1308"/>
      <c r="AFB1064" s="1308"/>
      <c r="AFC1064" s="1308"/>
      <c r="AFD1064" s="1308"/>
      <c r="AFE1064" s="1308"/>
      <c r="AFF1064" s="1308"/>
      <c r="AFG1064" s="1308"/>
      <c r="AFH1064" s="1308"/>
      <c r="AFI1064" s="1308"/>
      <c r="AFJ1064" s="1308"/>
      <c r="AFK1064" s="1308"/>
      <c r="AFL1064" s="1308"/>
      <c r="AFM1064" s="1308"/>
      <c r="AFN1064" s="1308"/>
      <c r="AFO1064" s="1308"/>
      <c r="AFP1064" s="1308"/>
      <c r="AFQ1064" s="1308"/>
      <c r="AFR1064" s="1308"/>
      <c r="AFS1064" s="1308"/>
      <c r="AFT1064" s="1308"/>
      <c r="AFU1064" s="1308"/>
      <c r="AFV1064" s="1308"/>
      <c r="AFW1064" s="1308"/>
      <c r="AFX1064" s="1308"/>
      <c r="AFY1064" s="1308"/>
      <c r="AFZ1064" s="1308"/>
      <c r="AGA1064" s="1308"/>
      <c r="AGB1064" s="1308"/>
      <c r="AGC1064" s="1308"/>
      <c r="AGD1064" s="1308"/>
      <c r="AGE1064" s="1308"/>
      <c r="AGF1064" s="1308"/>
      <c r="AGG1064" s="1308"/>
      <c r="AGH1064" s="1308"/>
      <c r="AGI1064" s="1308"/>
      <c r="AGJ1064" s="1308"/>
      <c r="AGK1064" s="1308"/>
      <c r="AGL1064" s="1308"/>
      <c r="AGM1064" s="1308"/>
      <c r="AGN1064" s="1308"/>
      <c r="AGO1064" s="1308"/>
      <c r="AGP1064" s="1308"/>
      <c r="AGQ1064" s="1308"/>
      <c r="AGR1064" s="1308"/>
      <c r="AGS1064" s="1308"/>
      <c r="AGT1064" s="1308"/>
      <c r="AGU1064" s="1308"/>
      <c r="AGV1064" s="1308"/>
      <c r="AGW1064" s="1308"/>
      <c r="AGX1064" s="1308"/>
      <c r="AGY1064" s="1308"/>
      <c r="AGZ1064" s="1308"/>
      <c r="AHA1064" s="1308"/>
      <c r="AHB1064" s="1308"/>
      <c r="AHC1064" s="1308"/>
      <c r="AHD1064" s="1308"/>
      <c r="AHE1064" s="1308"/>
      <c r="AHF1064" s="1308"/>
      <c r="AHG1064" s="1308"/>
      <c r="AHH1064" s="1308"/>
      <c r="AHI1064" s="1308"/>
      <c r="AHJ1064" s="1308"/>
      <c r="AHK1064" s="1308"/>
      <c r="AHL1064" s="1308"/>
      <c r="AHM1064" s="1308"/>
      <c r="AHN1064" s="1308"/>
      <c r="AHO1064" s="1308"/>
      <c r="AHP1064" s="1308"/>
      <c r="AHQ1064" s="1308"/>
      <c r="AHR1064" s="1308"/>
      <c r="AHS1064" s="1308"/>
      <c r="AHT1064" s="1308"/>
      <c r="AHU1064" s="1308"/>
      <c r="AHV1064" s="1308"/>
      <c r="AHW1064" s="1308"/>
      <c r="AHX1064" s="1308"/>
      <c r="AHY1064" s="1308"/>
      <c r="AHZ1064" s="1308"/>
      <c r="AIA1064" s="1308"/>
      <c r="AIB1064" s="1308"/>
      <c r="AIC1064" s="1308"/>
      <c r="AID1064" s="1308"/>
      <c r="AIE1064" s="1308"/>
      <c r="AIF1064" s="1308"/>
      <c r="AIG1064" s="1308"/>
      <c r="AIH1064" s="1308"/>
      <c r="AII1064" s="1308"/>
      <c r="AIJ1064" s="1308"/>
      <c r="AIK1064" s="1308"/>
      <c r="AIL1064" s="1308"/>
      <c r="AIM1064" s="1308"/>
      <c r="AIN1064" s="1308"/>
      <c r="AIO1064" s="1308"/>
      <c r="AIP1064" s="1308"/>
      <c r="AIQ1064" s="1308"/>
      <c r="AIR1064" s="1308"/>
      <c r="AIS1064" s="1308"/>
      <c r="AIT1064" s="1308"/>
      <c r="AIU1064" s="1308"/>
      <c r="AIV1064" s="1308"/>
      <c r="AIW1064" s="1308"/>
      <c r="AIX1064" s="1308"/>
      <c r="AIY1064" s="1308"/>
      <c r="AIZ1064" s="1308"/>
      <c r="AJA1064" s="1308"/>
      <c r="AJB1064" s="1308"/>
      <c r="AJC1064" s="1308"/>
      <c r="AJD1064" s="1308"/>
      <c r="AJE1064" s="1308"/>
      <c r="AJF1064" s="1308"/>
      <c r="AJG1064" s="1308"/>
      <c r="AJH1064" s="1308"/>
      <c r="AJI1064" s="1308"/>
      <c r="AJJ1064" s="1308"/>
      <c r="AJK1064" s="1308"/>
      <c r="AJL1064" s="1308"/>
      <c r="AJM1064" s="1308"/>
      <c r="AJN1064" s="1308"/>
      <c r="AJO1064" s="1308"/>
      <c r="AJP1064" s="1308"/>
      <c r="AJQ1064" s="1308"/>
      <c r="AJR1064" s="1308"/>
      <c r="AJS1064" s="1308"/>
      <c r="AJT1064" s="1308"/>
      <c r="AJU1064" s="1308"/>
      <c r="AJV1064" s="1308"/>
      <c r="AJW1064" s="1308"/>
      <c r="AJX1064" s="1308"/>
      <c r="AJY1064" s="1308"/>
      <c r="AJZ1064" s="1308"/>
      <c r="AKA1064" s="1308"/>
      <c r="AKB1064" s="1308"/>
      <c r="AKC1064" s="1308"/>
      <c r="AKD1064" s="1308"/>
      <c r="AKE1064" s="1308"/>
      <c r="AKF1064" s="1308"/>
      <c r="AKG1064" s="1308"/>
      <c r="AKH1064" s="1308"/>
      <c r="AKI1064" s="1308"/>
      <c r="AKJ1064" s="1308"/>
      <c r="AKK1064" s="1308"/>
      <c r="AKL1064" s="1308"/>
      <c r="AKM1064" s="1308"/>
      <c r="AKN1064" s="1308"/>
      <c r="AKO1064" s="1308"/>
      <c r="AKP1064" s="1308"/>
      <c r="AKQ1064" s="1308"/>
      <c r="AKR1064" s="1308"/>
      <c r="AKS1064" s="1308"/>
      <c r="AKT1064" s="1308"/>
      <c r="AKU1064" s="1308"/>
      <c r="AKV1064" s="1308"/>
      <c r="AKW1064" s="1308"/>
      <c r="AKX1064" s="1308"/>
      <c r="AKY1064" s="1308"/>
      <c r="AKZ1064" s="1308"/>
      <c r="ALA1064" s="1308"/>
      <c r="ALB1064" s="1308"/>
      <c r="ALC1064" s="1308"/>
      <c r="ALD1064" s="1308"/>
      <c r="ALE1064" s="1308"/>
      <c r="ALF1064" s="1308"/>
      <c r="ALG1064" s="1308"/>
      <c r="ALH1064" s="1308"/>
      <c r="ALI1064" s="1308"/>
      <c r="ALJ1064" s="1308"/>
      <c r="ALK1064" s="1308"/>
      <c r="ALL1064" s="1308"/>
      <c r="ALM1064" s="1308"/>
      <c r="ALN1064" s="1308"/>
      <c r="ALO1064" s="1308"/>
      <c r="ALP1064" s="1308"/>
      <c r="ALQ1064" s="1308"/>
      <c r="ALR1064" s="1308"/>
      <c r="ALS1064" s="1308"/>
      <c r="ALT1064" s="1308"/>
      <c r="ALU1064" s="1308"/>
      <c r="ALV1064" s="1308"/>
      <c r="ALW1064" s="1308"/>
      <c r="ALX1064" s="1308"/>
      <c r="ALY1064" s="1308"/>
      <c r="ALZ1064" s="1308"/>
      <c r="AMA1064" s="1308"/>
      <c r="AMB1064" s="1308"/>
      <c r="AMC1064" s="1308"/>
      <c r="AMD1064" s="1308"/>
      <c r="AME1064" s="1308"/>
      <c r="AMF1064" s="1308"/>
      <c r="AMG1064" s="1308"/>
      <c r="AMH1064" s="1308"/>
      <c r="AMI1064" s="1308"/>
      <c r="AMJ1064" s="1308"/>
      <c r="AMK1064" s="1308"/>
      <c r="AML1064" s="1308"/>
      <c r="AMM1064" s="1308"/>
      <c r="AMN1064" s="1308"/>
      <c r="AMO1064" s="1308"/>
      <c r="AMP1064" s="1308"/>
      <c r="AMQ1064" s="1308"/>
      <c r="AMR1064" s="1308"/>
      <c r="AMS1064" s="1308"/>
      <c r="AMT1064" s="1308"/>
      <c r="AMU1064" s="1308"/>
      <c r="AMV1064" s="1308"/>
      <c r="AMW1064" s="1308"/>
      <c r="AMX1064" s="1308"/>
      <c r="AMY1064" s="1308"/>
      <c r="AMZ1064" s="1308"/>
      <c r="ANA1064" s="1308"/>
      <c r="ANB1064" s="1308"/>
      <c r="ANC1064" s="1308"/>
      <c r="AND1064" s="1308"/>
      <c r="ANE1064" s="1308"/>
      <c r="ANF1064" s="1308"/>
      <c r="ANG1064" s="1308"/>
      <c r="ANH1064" s="1308"/>
      <c r="ANI1064" s="1308"/>
      <c r="ANJ1064" s="1308"/>
      <c r="ANK1064" s="1308"/>
      <c r="ANL1064" s="1308"/>
      <c r="ANM1064" s="1308"/>
      <c r="ANN1064" s="1308"/>
      <c r="ANO1064" s="1308"/>
      <c r="ANP1064" s="1308"/>
      <c r="ANQ1064" s="1308"/>
      <c r="ANR1064" s="1308"/>
      <c r="ANS1064" s="1308"/>
      <c r="ANT1064" s="1308"/>
      <c r="ANU1064" s="1308"/>
      <c r="ANV1064" s="1308"/>
      <c r="ANW1064" s="1308"/>
      <c r="ANX1064" s="1308"/>
      <c r="ANY1064" s="1308"/>
      <c r="ANZ1064" s="1308"/>
      <c r="AOA1064" s="1308"/>
      <c r="AOB1064" s="1308"/>
      <c r="AOC1064" s="1308"/>
      <c r="AOD1064" s="1308"/>
      <c r="AOE1064" s="1308"/>
      <c r="AOF1064" s="1308"/>
      <c r="AOG1064" s="1308"/>
      <c r="AOH1064" s="1308"/>
      <c r="AOI1064" s="1308"/>
      <c r="AOJ1064" s="1308"/>
      <c r="AOK1064" s="1308"/>
      <c r="AOL1064" s="1308"/>
      <c r="AOM1064" s="1308"/>
      <c r="AON1064" s="1308"/>
      <c r="AOO1064" s="1308"/>
      <c r="AOP1064" s="1308"/>
      <c r="AOQ1064" s="1308"/>
      <c r="AOR1064" s="1308"/>
      <c r="AOS1064" s="1308"/>
      <c r="AOT1064" s="1308"/>
      <c r="AOU1064" s="1308"/>
      <c r="AOV1064" s="1308"/>
      <c r="AOW1064" s="1308"/>
      <c r="AOX1064" s="1308"/>
      <c r="AOY1064" s="1308"/>
      <c r="AOZ1064" s="1308"/>
      <c r="APA1064" s="1308"/>
      <c r="APB1064" s="1308"/>
      <c r="APC1064" s="1308"/>
      <c r="APD1064" s="1308"/>
      <c r="APE1064" s="1308"/>
      <c r="APF1064" s="1308"/>
      <c r="APG1064" s="1308"/>
      <c r="APH1064" s="1308"/>
      <c r="API1064" s="1308"/>
      <c r="APJ1064" s="1308"/>
      <c r="APK1064" s="1308"/>
      <c r="APL1064" s="1308"/>
      <c r="APM1064" s="1308"/>
      <c r="APN1064" s="1308"/>
      <c r="APO1064" s="1308"/>
      <c r="APP1064" s="1308"/>
      <c r="APQ1064" s="1308"/>
      <c r="APR1064" s="1308"/>
      <c r="APS1064" s="1308"/>
      <c r="APT1064" s="1308"/>
      <c r="APU1064" s="1308"/>
      <c r="APV1064" s="1308"/>
      <c r="APW1064" s="1308"/>
      <c r="APX1064" s="1308"/>
      <c r="APY1064" s="1308"/>
      <c r="APZ1064" s="1308"/>
      <c r="AQA1064" s="1308"/>
      <c r="AQB1064" s="1308"/>
      <c r="AQC1064" s="1308"/>
      <c r="AQD1064" s="1308"/>
      <c r="AQE1064" s="1308"/>
      <c r="AQF1064" s="1308"/>
      <c r="AQG1064" s="1308"/>
      <c r="AQH1064" s="1308"/>
      <c r="AQI1064" s="1308"/>
      <c r="AQJ1064" s="1308"/>
      <c r="AQK1064" s="1308"/>
      <c r="AQL1064" s="1308"/>
      <c r="AQM1064" s="1308"/>
      <c r="AQN1064" s="1308"/>
      <c r="AQO1064" s="1308"/>
      <c r="AQP1064" s="1308"/>
      <c r="AQQ1064" s="1308"/>
      <c r="AQR1064" s="1308"/>
      <c r="AQS1064" s="1308"/>
      <c r="AQT1064" s="1308"/>
      <c r="AQU1064" s="1308"/>
      <c r="AQV1064" s="1308"/>
      <c r="AQW1064" s="1308"/>
      <c r="AQX1064" s="1308"/>
      <c r="AQY1064" s="1308"/>
      <c r="AQZ1064" s="1308"/>
      <c r="ARA1064" s="1308"/>
      <c r="ARB1064" s="1308"/>
      <c r="ARC1064" s="1308"/>
      <c r="ARD1064" s="1308"/>
      <c r="ARE1064" s="1308"/>
      <c r="ARF1064" s="1308"/>
      <c r="ARG1064" s="1308"/>
      <c r="ARH1064" s="1308"/>
      <c r="ARI1064" s="1308"/>
      <c r="ARJ1064" s="1308"/>
      <c r="ARK1064" s="1308"/>
      <c r="ARL1064" s="1308"/>
      <c r="ARM1064" s="1308"/>
      <c r="ARN1064" s="1308"/>
      <c r="ARO1064" s="1308"/>
      <c r="ARP1064" s="1308"/>
      <c r="ARQ1064" s="1308"/>
      <c r="ARR1064" s="1308"/>
      <c r="ARS1064" s="1308"/>
      <c r="ART1064" s="1308"/>
      <c r="ARU1064" s="1308"/>
      <c r="ARV1064" s="1308"/>
      <c r="ARW1064" s="1308"/>
      <c r="ARX1064" s="1308"/>
      <c r="ARY1064" s="1308"/>
      <c r="ARZ1064" s="1308"/>
      <c r="ASA1064" s="1308"/>
      <c r="ASB1064" s="1308"/>
      <c r="ASC1064" s="1308"/>
      <c r="ASD1064" s="1308"/>
      <c r="ASE1064" s="1308"/>
      <c r="ASF1064" s="1308"/>
      <c r="ASG1064" s="1308"/>
      <c r="ASH1064" s="1308"/>
      <c r="ASI1064" s="1308"/>
      <c r="ASJ1064" s="1308"/>
      <c r="ASK1064" s="1308"/>
      <c r="ASL1064" s="1308"/>
      <c r="ASM1064" s="1308"/>
      <c r="ASN1064" s="1308"/>
      <c r="ASO1064" s="1308"/>
      <c r="ASP1064" s="1308"/>
      <c r="ASQ1064" s="1308"/>
      <c r="ASR1064" s="1308"/>
      <c r="ASS1064" s="1308"/>
      <c r="AST1064" s="1308"/>
      <c r="ASU1064" s="1308"/>
      <c r="ASV1064" s="1308"/>
      <c r="ASW1064" s="1308"/>
      <c r="ASX1064" s="1308"/>
      <c r="ASY1064" s="1308"/>
      <c r="ASZ1064" s="1308"/>
      <c r="ATA1064" s="1308"/>
      <c r="ATB1064" s="1308"/>
      <c r="ATC1064" s="1308"/>
      <c r="ATD1064" s="1308"/>
      <c r="ATE1064" s="1308"/>
      <c r="ATF1064" s="1308"/>
      <c r="ATG1064" s="1308"/>
      <c r="ATH1064" s="1308"/>
      <c r="ATI1064" s="1308"/>
      <c r="ATJ1064" s="1308"/>
      <c r="ATK1064" s="1308"/>
      <c r="ATL1064" s="1308"/>
      <c r="ATM1064" s="1308"/>
      <c r="ATN1064" s="1308"/>
      <c r="ATO1064" s="1308"/>
      <c r="ATP1064" s="1308"/>
      <c r="ATQ1064" s="1308"/>
      <c r="ATR1064" s="1308"/>
      <c r="ATS1064" s="1308"/>
      <c r="ATT1064" s="1308"/>
      <c r="ATU1064" s="1308"/>
      <c r="ATV1064" s="1308"/>
      <c r="ATW1064" s="1308"/>
      <c r="ATX1064" s="1308"/>
      <c r="ATY1064" s="1308"/>
      <c r="ATZ1064" s="1308"/>
      <c r="AUA1064" s="1308"/>
      <c r="AUB1064" s="1308"/>
      <c r="AUC1064" s="1308"/>
      <c r="AUD1064" s="1308"/>
      <c r="AUE1064" s="1308"/>
      <c r="AUF1064" s="1308"/>
      <c r="AUG1064" s="1308"/>
      <c r="AUH1064" s="1308"/>
      <c r="AUI1064" s="1308"/>
      <c r="AUJ1064" s="1308"/>
      <c r="AUK1064" s="1308"/>
      <c r="AUL1064" s="1308"/>
      <c r="AUM1064" s="1308"/>
      <c r="AUN1064" s="1308"/>
      <c r="AUO1064" s="1308"/>
      <c r="AUP1064" s="1308"/>
      <c r="AUQ1064" s="1308"/>
      <c r="AUR1064" s="1308"/>
      <c r="AUS1064" s="1308"/>
      <c r="AUT1064" s="1308"/>
      <c r="AUU1064" s="1308"/>
      <c r="AUV1064" s="1308"/>
      <c r="AUW1064" s="1308"/>
      <c r="AUX1064" s="1308"/>
      <c r="AUY1064" s="1308"/>
      <c r="AUZ1064" s="1308"/>
      <c r="AVA1064" s="1308"/>
      <c r="AVB1064" s="1308"/>
      <c r="AVC1064" s="1308"/>
      <c r="AVD1064" s="1308"/>
      <c r="AVE1064" s="1308"/>
      <c r="AVF1064" s="1308"/>
      <c r="AVG1064" s="1308"/>
      <c r="AVH1064" s="1308"/>
      <c r="AVI1064" s="1308"/>
      <c r="AVJ1064" s="1308"/>
      <c r="AVK1064" s="1308"/>
      <c r="AVL1064" s="1308"/>
      <c r="AVM1064" s="1308"/>
      <c r="AVN1064" s="1308"/>
      <c r="AVO1064" s="1308"/>
      <c r="AVP1064" s="1308"/>
      <c r="AVQ1064" s="1308"/>
      <c r="AVR1064" s="1308"/>
      <c r="AVS1064" s="1308"/>
      <c r="AVT1064" s="1308"/>
      <c r="AVU1064" s="1308"/>
      <c r="AVV1064" s="1308"/>
      <c r="AVW1064" s="1308"/>
      <c r="AVX1064" s="1308"/>
      <c r="AVY1064" s="1308"/>
      <c r="AVZ1064" s="1308"/>
      <c r="AWA1064" s="1308"/>
      <c r="AWB1064" s="1308"/>
      <c r="AWC1064" s="1308"/>
      <c r="AWD1064" s="1308"/>
      <c r="AWE1064" s="1308"/>
      <c r="AWF1064" s="1308"/>
      <c r="AWG1064" s="1308"/>
      <c r="AWH1064" s="1308"/>
      <c r="AWI1064" s="1308"/>
      <c r="AWJ1064" s="1308"/>
      <c r="AWK1064" s="1308"/>
      <c r="AWL1064" s="1308"/>
      <c r="AWM1064" s="1308"/>
      <c r="AWN1064" s="1308"/>
      <c r="AWO1064" s="1308"/>
      <c r="AWP1064" s="1308"/>
      <c r="AWQ1064" s="1308"/>
      <c r="AWR1064" s="1308"/>
      <c r="AWS1064" s="1308"/>
      <c r="AWT1064" s="1308"/>
      <c r="AWU1064" s="1308"/>
      <c r="AWV1064" s="1308"/>
      <c r="AWW1064" s="1308"/>
      <c r="AWX1064" s="1308"/>
      <c r="AWY1064" s="1308"/>
      <c r="AWZ1064" s="1308"/>
      <c r="AXA1064" s="1308"/>
      <c r="AXB1064" s="1308"/>
      <c r="AXC1064" s="1308"/>
      <c r="AXD1064" s="1308"/>
      <c r="AXE1064" s="1308"/>
      <c r="AXF1064" s="1308"/>
      <c r="AXG1064" s="1308"/>
      <c r="AXH1064" s="1308"/>
      <c r="AXI1064" s="1308"/>
      <c r="AXJ1064" s="1308"/>
      <c r="AXK1064" s="1308"/>
      <c r="AXL1064" s="1308"/>
      <c r="AXM1064" s="1308"/>
      <c r="AXN1064" s="1308"/>
      <c r="AXO1064" s="1308"/>
      <c r="AXP1064" s="1308"/>
      <c r="AXQ1064" s="1308"/>
      <c r="AXR1064" s="1308"/>
      <c r="AXS1064" s="1308"/>
      <c r="AXT1064" s="1308"/>
      <c r="AXU1064" s="1308"/>
      <c r="AXV1064" s="1308"/>
      <c r="AXW1064" s="1308"/>
      <c r="AXX1064" s="1308"/>
      <c r="AXY1064" s="1308"/>
      <c r="AXZ1064" s="1308"/>
      <c r="AYA1064" s="1308"/>
      <c r="AYB1064" s="1308"/>
      <c r="AYC1064" s="1308"/>
      <c r="AYD1064" s="1308"/>
      <c r="AYE1064" s="1308"/>
      <c r="AYF1064" s="1308"/>
      <c r="AYG1064" s="1308"/>
      <c r="AYH1064" s="1308"/>
      <c r="AYI1064" s="1308"/>
      <c r="AYJ1064" s="1308"/>
      <c r="AYK1064" s="1308"/>
      <c r="AYL1064" s="1308"/>
      <c r="AYM1064" s="1308"/>
      <c r="AYN1064" s="1308"/>
      <c r="AYO1064" s="1308"/>
      <c r="AYP1064" s="1308"/>
      <c r="AYQ1064" s="1308"/>
      <c r="AYR1064" s="1308"/>
      <c r="AYS1064" s="1308"/>
      <c r="AYT1064" s="1308"/>
      <c r="AYU1064" s="1308"/>
      <c r="AYV1064" s="1308"/>
      <c r="AYW1064" s="1308"/>
      <c r="AYX1064" s="1308"/>
      <c r="AYY1064" s="1308"/>
      <c r="AYZ1064" s="1308"/>
      <c r="AZA1064" s="1308"/>
      <c r="AZB1064" s="1308"/>
      <c r="AZC1064" s="1308"/>
      <c r="AZD1064" s="1308"/>
      <c r="AZE1064" s="1308"/>
      <c r="AZF1064" s="1308"/>
      <c r="AZG1064" s="1308"/>
      <c r="AZH1064" s="1308"/>
      <c r="AZI1064" s="1308"/>
      <c r="AZJ1064" s="1308"/>
      <c r="AZK1064" s="1308"/>
      <c r="AZL1064" s="1308"/>
      <c r="AZM1064" s="1308"/>
      <c r="AZN1064" s="1308"/>
      <c r="AZO1064" s="1308"/>
      <c r="AZP1064" s="1308"/>
      <c r="AZQ1064" s="1308"/>
      <c r="AZR1064" s="1308"/>
      <c r="AZS1064" s="1308"/>
      <c r="AZT1064" s="1308"/>
      <c r="AZU1064" s="1308"/>
      <c r="AZV1064" s="1308"/>
      <c r="AZW1064" s="1308"/>
      <c r="AZX1064" s="1308"/>
      <c r="AZY1064" s="1308"/>
      <c r="AZZ1064" s="1308"/>
      <c r="BAA1064" s="1308"/>
      <c r="BAB1064" s="1308"/>
      <c r="BAC1064" s="1308"/>
      <c r="BAD1064" s="1308"/>
      <c r="BAE1064" s="1308"/>
      <c r="BAF1064" s="1308"/>
      <c r="BAG1064" s="1308"/>
      <c r="BAH1064" s="1308"/>
      <c r="BAI1064" s="1308"/>
      <c r="BAJ1064" s="1308"/>
      <c r="BAK1064" s="1308"/>
      <c r="BAL1064" s="1308"/>
      <c r="BAM1064" s="1308"/>
      <c r="BAN1064" s="1308"/>
      <c r="BAO1064" s="1308"/>
      <c r="BAP1064" s="1308"/>
      <c r="BAQ1064" s="1308"/>
      <c r="BAR1064" s="1308"/>
      <c r="BAS1064" s="1308"/>
      <c r="BAT1064" s="1308"/>
      <c r="BAU1064" s="1308"/>
      <c r="BAV1064" s="1308"/>
      <c r="BAW1064" s="1308"/>
      <c r="BAX1064" s="1308"/>
      <c r="BAY1064" s="1308"/>
      <c r="BAZ1064" s="1308"/>
      <c r="BBA1064" s="1308"/>
      <c r="BBB1064" s="1308"/>
      <c r="BBC1064" s="1308"/>
      <c r="BBD1064" s="1308"/>
      <c r="BBE1064" s="1308"/>
      <c r="BBF1064" s="1308"/>
      <c r="BBG1064" s="1308"/>
      <c r="BBH1064" s="1308"/>
      <c r="BBI1064" s="1308"/>
      <c r="BBJ1064" s="1308"/>
      <c r="BBK1064" s="1308"/>
      <c r="BBL1064" s="1308"/>
      <c r="BBM1064" s="1308"/>
      <c r="BBN1064" s="1308"/>
      <c r="BBO1064" s="1308"/>
      <c r="BBP1064" s="1308"/>
      <c r="BBQ1064" s="1308"/>
      <c r="BBR1064" s="1308"/>
      <c r="BBS1064" s="1308"/>
      <c r="BBT1064" s="1308"/>
      <c r="BBU1064" s="1308"/>
      <c r="BBV1064" s="1308"/>
      <c r="BBW1064" s="1308"/>
      <c r="BBX1064" s="1308"/>
      <c r="BBY1064" s="1308"/>
      <c r="BBZ1064" s="1308"/>
      <c r="BCA1064" s="1308"/>
      <c r="BCB1064" s="1308"/>
      <c r="BCC1064" s="1308"/>
      <c r="BCD1064" s="1308"/>
      <c r="BCE1064" s="1308"/>
      <c r="BCF1064" s="1308"/>
      <c r="BCG1064" s="1308"/>
      <c r="BCH1064" s="1308"/>
      <c r="BCI1064" s="1308"/>
      <c r="BCJ1064" s="1308"/>
      <c r="BCK1064" s="1308"/>
      <c r="BCL1064" s="1308"/>
      <c r="BCM1064" s="1308"/>
      <c r="BCN1064" s="1308"/>
      <c r="BCO1064" s="1308"/>
      <c r="BCP1064" s="1308"/>
      <c r="BCQ1064" s="1308"/>
      <c r="BCR1064" s="1308"/>
      <c r="BCS1064" s="1308"/>
      <c r="BCT1064" s="1308"/>
      <c r="BCU1064" s="1308"/>
      <c r="BCV1064" s="1308"/>
      <c r="BCW1064" s="1308"/>
      <c r="BCX1064" s="1308"/>
      <c r="BCY1064" s="1308"/>
      <c r="BCZ1064" s="1308"/>
      <c r="BDA1064" s="1308"/>
      <c r="BDB1064" s="1308"/>
      <c r="BDC1064" s="1308"/>
      <c r="BDD1064" s="1308"/>
      <c r="BDE1064" s="1308"/>
      <c r="BDF1064" s="1308"/>
      <c r="BDG1064" s="1308"/>
      <c r="BDH1064" s="1308"/>
      <c r="BDI1064" s="1308"/>
      <c r="BDJ1064" s="1308"/>
      <c r="BDK1064" s="1308"/>
      <c r="BDL1064" s="1308"/>
      <c r="BDM1064" s="1308"/>
      <c r="BDN1064" s="1308"/>
      <c r="BDO1064" s="1308"/>
      <c r="BDP1064" s="1308"/>
      <c r="BDQ1064" s="1308"/>
      <c r="BDR1064" s="1308"/>
      <c r="BDS1064" s="1308"/>
      <c r="BDT1064" s="1308"/>
      <c r="BDU1064" s="1308"/>
      <c r="BDV1064" s="1308"/>
      <c r="BDW1064" s="1308"/>
      <c r="BDX1064" s="1308"/>
      <c r="BDY1064" s="1308"/>
      <c r="BDZ1064" s="1308"/>
      <c r="BEA1064" s="1308"/>
      <c r="BEB1064" s="1308"/>
      <c r="BEC1064" s="1308"/>
      <c r="BED1064" s="1308"/>
      <c r="BEE1064" s="1308"/>
      <c r="BEF1064" s="1308"/>
      <c r="BEG1064" s="1308"/>
      <c r="BEH1064" s="1308"/>
      <c r="BEI1064" s="1308"/>
      <c r="BEJ1064" s="1308"/>
      <c r="BEK1064" s="1308"/>
      <c r="BEL1064" s="1308"/>
      <c r="BEM1064" s="1308"/>
      <c r="BEN1064" s="1308"/>
      <c r="BEO1064" s="1308"/>
      <c r="BEP1064" s="1308"/>
      <c r="BEQ1064" s="1308"/>
      <c r="BER1064" s="1308"/>
      <c r="BES1064" s="1308"/>
      <c r="BET1064" s="1308"/>
      <c r="BEU1064" s="1308"/>
      <c r="BEV1064" s="1308"/>
      <c r="BEW1064" s="1308"/>
      <c r="BEX1064" s="1308"/>
      <c r="BEY1064" s="1308"/>
      <c r="BEZ1064" s="1308"/>
      <c r="BFA1064" s="1308"/>
      <c r="BFB1064" s="1308"/>
      <c r="BFC1064" s="1308"/>
      <c r="BFD1064" s="1308"/>
      <c r="BFE1064" s="1308"/>
      <c r="BFF1064" s="1308"/>
      <c r="BFG1064" s="1308"/>
      <c r="BFH1064" s="1308"/>
      <c r="BFI1064" s="1308"/>
      <c r="BFJ1064" s="1308"/>
      <c r="BFK1064" s="1308"/>
      <c r="BFL1064" s="1308"/>
      <c r="BFM1064" s="1308"/>
      <c r="BFN1064" s="1308"/>
      <c r="BFO1064" s="1308"/>
      <c r="BFP1064" s="1308"/>
      <c r="BFQ1064" s="1308"/>
      <c r="BFR1064" s="1308"/>
      <c r="BFS1064" s="1308"/>
      <c r="BFT1064" s="1308"/>
      <c r="BFU1064" s="1308"/>
      <c r="BFV1064" s="1308"/>
      <c r="BFW1064" s="1308"/>
      <c r="BFX1064" s="1308"/>
      <c r="BFY1064" s="1308"/>
      <c r="BFZ1064" s="1308"/>
      <c r="BGA1064" s="1308"/>
      <c r="BGB1064" s="1308"/>
      <c r="BGC1064" s="1308"/>
      <c r="BGD1064" s="1308"/>
      <c r="BGE1064" s="1308"/>
      <c r="BGF1064" s="1308"/>
      <c r="BGG1064" s="1308"/>
      <c r="BGH1064" s="1308"/>
      <c r="BGI1064" s="1308"/>
      <c r="BGJ1064" s="1308"/>
      <c r="BGK1064" s="1308"/>
      <c r="BGL1064" s="1308"/>
      <c r="BGM1064" s="1308"/>
      <c r="BGN1064" s="1308"/>
      <c r="BGO1064" s="1308"/>
      <c r="BGP1064" s="1308"/>
      <c r="BGQ1064" s="1308"/>
      <c r="BGR1064" s="1308"/>
      <c r="BGS1064" s="1308"/>
      <c r="BGT1064" s="1308"/>
      <c r="BGU1064" s="1308"/>
      <c r="BGV1064" s="1308"/>
      <c r="BGW1064" s="1308"/>
      <c r="BGX1064" s="1308"/>
      <c r="BGY1064" s="1308"/>
      <c r="BGZ1064" s="1308"/>
      <c r="BHA1064" s="1308"/>
      <c r="BHB1064" s="1308"/>
      <c r="BHC1064" s="1308"/>
      <c r="BHD1064" s="1308"/>
      <c r="BHE1064" s="1308"/>
      <c r="BHF1064" s="1308"/>
      <c r="BHG1064" s="1308"/>
      <c r="BHH1064" s="1308"/>
      <c r="BHI1064" s="1308"/>
      <c r="BHJ1064" s="1308"/>
      <c r="BHK1064" s="1308"/>
      <c r="BHL1064" s="1308"/>
      <c r="BHM1064" s="1308"/>
      <c r="BHN1064" s="1308"/>
      <c r="BHO1064" s="1308"/>
      <c r="BHP1064" s="1308"/>
      <c r="BHQ1064" s="1308"/>
      <c r="BHR1064" s="1308"/>
      <c r="BHS1064" s="1308"/>
      <c r="BHT1064" s="1308"/>
      <c r="BHU1064" s="1308"/>
      <c r="BHV1064" s="1308"/>
      <c r="BHW1064" s="1308"/>
      <c r="BHX1064" s="1308"/>
      <c r="BHY1064" s="1308"/>
      <c r="BHZ1064" s="1308"/>
      <c r="BIA1064" s="1308"/>
      <c r="BIB1064" s="1308"/>
      <c r="BIC1064" s="1308"/>
      <c r="BID1064" s="1308"/>
      <c r="BIE1064" s="1308"/>
      <c r="BIF1064" s="1308"/>
      <c r="BIG1064" s="1308"/>
      <c r="BIH1064" s="1308"/>
      <c r="BII1064" s="1308"/>
      <c r="BIJ1064" s="1308"/>
      <c r="BIK1064" s="1308"/>
      <c r="BIL1064" s="1308"/>
      <c r="BIM1064" s="1308"/>
      <c r="BIN1064" s="1308"/>
      <c r="BIO1064" s="1308"/>
      <c r="BIP1064" s="1308"/>
      <c r="BIQ1064" s="1308"/>
      <c r="BIR1064" s="1308"/>
      <c r="BIS1064" s="1308"/>
      <c r="BIT1064" s="1308"/>
      <c r="BIU1064" s="1308"/>
      <c r="BIV1064" s="1308"/>
      <c r="BIW1064" s="1308"/>
      <c r="BIX1064" s="1308"/>
      <c r="BIY1064" s="1308"/>
      <c r="BIZ1064" s="1308"/>
      <c r="BJA1064" s="1308"/>
      <c r="BJB1064" s="1308"/>
      <c r="BJC1064" s="1308"/>
      <c r="BJD1064" s="1308"/>
      <c r="BJE1064" s="1308"/>
      <c r="BJF1064" s="1308"/>
      <c r="BJG1064" s="1308"/>
      <c r="BJH1064" s="1308"/>
      <c r="BJI1064" s="1308"/>
      <c r="BJJ1064" s="1308"/>
      <c r="BJK1064" s="1308"/>
      <c r="BJL1064" s="1308"/>
      <c r="BJM1064" s="1308"/>
      <c r="BJN1064" s="1308"/>
      <c r="BJO1064" s="1308"/>
      <c r="BJP1064" s="1308"/>
      <c r="BJQ1064" s="1308"/>
      <c r="BJR1064" s="1308"/>
      <c r="BJS1064" s="1308"/>
      <c r="BJT1064" s="1308"/>
      <c r="BJU1064" s="1308"/>
      <c r="BJV1064" s="1308"/>
      <c r="BJW1064" s="1308"/>
      <c r="BJX1064" s="1308"/>
      <c r="BJY1064" s="1308"/>
      <c r="BJZ1064" s="1308"/>
      <c r="BKA1064" s="1308"/>
      <c r="BKB1064" s="1308"/>
      <c r="BKC1064" s="1308"/>
      <c r="BKD1064" s="1308"/>
      <c r="BKE1064" s="1308"/>
      <c r="BKF1064" s="1308"/>
      <c r="BKG1064" s="1308"/>
      <c r="BKH1064" s="1308"/>
      <c r="BKI1064" s="1308"/>
      <c r="BKJ1064" s="1308"/>
      <c r="BKK1064" s="1308"/>
      <c r="BKL1064" s="1308"/>
      <c r="BKM1064" s="1308"/>
      <c r="BKN1064" s="1308"/>
      <c r="BKO1064" s="1308"/>
      <c r="BKP1064" s="1308"/>
      <c r="BKQ1064" s="1308"/>
      <c r="BKR1064" s="1308"/>
      <c r="BKS1064" s="1308"/>
      <c r="BKT1064" s="1308"/>
      <c r="BKU1064" s="1308"/>
      <c r="BKV1064" s="1308"/>
      <c r="BKW1064" s="1308"/>
      <c r="BKX1064" s="1308"/>
      <c r="BKY1064" s="1308"/>
      <c r="BKZ1064" s="1308"/>
      <c r="BLA1064" s="1308"/>
      <c r="BLB1064" s="1308"/>
      <c r="BLC1064" s="1308"/>
      <c r="BLD1064" s="1308"/>
      <c r="BLE1064" s="1308"/>
      <c r="BLF1064" s="1308"/>
      <c r="BLG1064" s="1308"/>
      <c r="BLH1064" s="1308"/>
      <c r="BLI1064" s="1308"/>
      <c r="BLJ1064" s="1308"/>
      <c r="BLK1064" s="1308"/>
      <c r="BLL1064" s="1308"/>
      <c r="BLM1064" s="1308"/>
      <c r="BLN1064" s="1308"/>
      <c r="BLO1064" s="1308"/>
      <c r="BLP1064" s="1308"/>
      <c r="BLQ1064" s="1308"/>
      <c r="BLR1064" s="1308"/>
      <c r="BLS1064" s="1308"/>
      <c r="BLT1064" s="1308"/>
      <c r="BLU1064" s="1308"/>
      <c r="BLV1064" s="1308"/>
      <c r="BLW1064" s="1308"/>
      <c r="BLX1064" s="1308"/>
      <c r="BLY1064" s="1308"/>
      <c r="BLZ1064" s="1308"/>
      <c r="BMA1064" s="1308"/>
      <c r="BMB1064" s="1308"/>
      <c r="BMC1064" s="1308"/>
      <c r="BMD1064" s="1308"/>
      <c r="BME1064" s="1308"/>
      <c r="BMF1064" s="1308"/>
      <c r="BMG1064" s="1308"/>
      <c r="BMH1064" s="1308"/>
      <c r="BMI1064" s="1308"/>
      <c r="BMJ1064" s="1308"/>
      <c r="BMK1064" s="1308"/>
      <c r="BML1064" s="1308"/>
      <c r="BMM1064" s="1308"/>
      <c r="BMN1064" s="1308"/>
      <c r="BMO1064" s="1308"/>
      <c r="BMP1064" s="1308"/>
      <c r="BMQ1064" s="1308"/>
      <c r="BMR1064" s="1308"/>
      <c r="BMS1064" s="1308"/>
      <c r="BMT1064" s="1308"/>
      <c r="BMU1064" s="1308"/>
      <c r="BMV1064" s="1308"/>
      <c r="BMW1064" s="1308"/>
      <c r="BMX1064" s="1308"/>
      <c r="BMY1064" s="1308"/>
      <c r="BMZ1064" s="1308"/>
      <c r="BNA1064" s="1308"/>
      <c r="BNB1064" s="1308"/>
      <c r="BNC1064" s="1308"/>
      <c r="BND1064" s="1308"/>
      <c r="BNE1064" s="1308"/>
      <c r="BNF1064" s="1308"/>
      <c r="BNG1064" s="1308"/>
      <c r="BNH1064" s="1308"/>
      <c r="BNI1064" s="1308"/>
      <c r="BNJ1064" s="1308"/>
      <c r="BNK1064" s="1308"/>
      <c r="BNL1064" s="1308"/>
      <c r="BNM1064" s="1308"/>
      <c r="BNN1064" s="1308"/>
      <c r="BNO1064" s="1308"/>
      <c r="BNP1064" s="1308"/>
      <c r="BNQ1064" s="1308"/>
      <c r="BNR1064" s="1308"/>
      <c r="BNS1064" s="1308"/>
      <c r="BNT1064" s="1308"/>
      <c r="BNU1064" s="1308"/>
      <c r="BNV1064" s="1308"/>
      <c r="BNW1064" s="1308"/>
      <c r="BNX1064" s="1308"/>
      <c r="BNY1064" s="1308"/>
      <c r="BNZ1064" s="1308"/>
      <c r="BOA1064" s="1308"/>
      <c r="BOB1064" s="1308"/>
      <c r="BOC1064" s="1308"/>
      <c r="BOD1064" s="1308"/>
      <c r="BOE1064" s="1308"/>
      <c r="BOF1064" s="1308"/>
      <c r="BOG1064" s="1308"/>
      <c r="BOH1064" s="1308"/>
      <c r="BOI1064" s="1308"/>
      <c r="BOJ1064" s="1308"/>
      <c r="BOK1064" s="1308"/>
      <c r="BOL1064" s="1308"/>
      <c r="BOM1064" s="1308"/>
      <c r="BON1064" s="1308"/>
      <c r="BOO1064" s="1308"/>
      <c r="BOP1064" s="1308"/>
      <c r="BOQ1064" s="1308"/>
      <c r="BOR1064" s="1308"/>
      <c r="BOS1064" s="1308"/>
      <c r="BOT1064" s="1308"/>
      <c r="BOU1064" s="1308"/>
      <c r="BOV1064" s="1308"/>
      <c r="BOW1064" s="1308"/>
      <c r="BOX1064" s="1308"/>
      <c r="BOY1064" s="1308"/>
      <c r="BOZ1064" s="1308"/>
      <c r="BPA1064" s="1308"/>
      <c r="BPB1064" s="1308"/>
      <c r="BPC1064" s="1308"/>
      <c r="BPD1064" s="1308"/>
      <c r="BPE1064" s="1308"/>
      <c r="BPF1064" s="1308"/>
      <c r="BPG1064" s="1308"/>
      <c r="BPH1064" s="1308"/>
      <c r="BPI1064" s="1308"/>
      <c r="BPJ1064" s="1308"/>
      <c r="BPK1064" s="1308"/>
      <c r="BPL1064" s="1308"/>
      <c r="BPM1064" s="1308"/>
      <c r="BPN1064" s="1308"/>
      <c r="BPO1064" s="1308"/>
      <c r="BPP1064" s="1308"/>
      <c r="BPQ1064" s="1308"/>
      <c r="BPR1064" s="1308"/>
      <c r="BPS1064" s="1308"/>
      <c r="BPT1064" s="1308"/>
      <c r="BPU1064" s="1308"/>
      <c r="BPV1064" s="1308"/>
      <c r="BPW1064" s="1308"/>
      <c r="BPX1064" s="1308"/>
      <c r="BPY1064" s="1308"/>
      <c r="BPZ1064" s="1308"/>
      <c r="BQA1064" s="1308"/>
      <c r="BQB1064" s="1308"/>
      <c r="BQC1064" s="1308"/>
      <c r="BQD1064" s="1308"/>
      <c r="BQE1064" s="1308"/>
      <c r="BQF1064" s="1308"/>
      <c r="BQG1064" s="1308"/>
      <c r="BQH1064" s="1308"/>
      <c r="BQI1064" s="1308"/>
      <c r="BQJ1064" s="1308"/>
      <c r="BQK1064" s="1308"/>
      <c r="BQL1064" s="1308"/>
      <c r="BQM1064" s="1308"/>
      <c r="BQN1064" s="1308"/>
      <c r="BQO1064" s="1308"/>
      <c r="BQP1064" s="1308"/>
      <c r="BQQ1064" s="1308"/>
      <c r="BQR1064" s="1308"/>
      <c r="BQS1064" s="1308"/>
      <c r="BQT1064" s="1308"/>
      <c r="BQU1064" s="1308"/>
      <c r="BQV1064" s="1308"/>
      <c r="BQW1064" s="1308"/>
      <c r="BQX1064" s="1308"/>
      <c r="BQY1064" s="1308"/>
      <c r="BQZ1064" s="1308"/>
      <c r="BRA1064" s="1308"/>
      <c r="BRB1064" s="1308"/>
      <c r="BRC1064" s="1308"/>
      <c r="BRD1064" s="1308"/>
      <c r="BRE1064" s="1308"/>
      <c r="BRF1064" s="1308"/>
      <c r="BRG1064" s="1308"/>
      <c r="BRH1064" s="1308"/>
      <c r="BRI1064" s="1308"/>
      <c r="BRJ1064" s="1308"/>
      <c r="BRK1064" s="1308"/>
      <c r="BRL1064" s="1308"/>
      <c r="BRM1064" s="1308"/>
      <c r="BRN1064" s="1308"/>
      <c r="BRO1064" s="1308"/>
      <c r="BRP1064" s="1308"/>
      <c r="BRQ1064" s="1308"/>
      <c r="BRR1064" s="1308"/>
      <c r="BRS1064" s="1308"/>
      <c r="BRT1064" s="1308"/>
      <c r="BRU1064" s="1308"/>
      <c r="BRV1064" s="1308"/>
      <c r="BRW1064" s="1308"/>
      <c r="BRX1064" s="1308"/>
      <c r="BRY1064" s="1308"/>
      <c r="BRZ1064" s="1308"/>
      <c r="BSA1064" s="1308"/>
      <c r="BSB1064" s="1308"/>
      <c r="BSC1064" s="1308"/>
      <c r="BSD1064" s="1308"/>
      <c r="BSE1064" s="1308"/>
      <c r="BSF1064" s="1308"/>
      <c r="BSG1064" s="1308"/>
      <c r="BSH1064" s="1308"/>
      <c r="BSI1064" s="1308"/>
      <c r="BSJ1064" s="1308"/>
      <c r="BSK1064" s="1308"/>
      <c r="BSL1064" s="1308"/>
      <c r="BSM1064" s="1308"/>
      <c r="BSN1064" s="1308"/>
      <c r="BSO1064" s="1308"/>
      <c r="BSP1064" s="1308"/>
      <c r="BSQ1064" s="1308"/>
      <c r="BSR1064" s="1308"/>
      <c r="BSS1064" s="1308"/>
      <c r="BST1064" s="1308"/>
      <c r="BSU1064" s="1308"/>
      <c r="BSV1064" s="1308"/>
      <c r="BSW1064" s="1308"/>
      <c r="BSX1064" s="1308"/>
      <c r="BSY1064" s="1308"/>
      <c r="BSZ1064" s="1308"/>
      <c r="BTA1064" s="1308"/>
      <c r="BTB1064" s="1308"/>
      <c r="BTC1064" s="1308"/>
      <c r="BTD1064" s="1308"/>
      <c r="BTE1064" s="1308"/>
      <c r="BTF1064" s="1308"/>
      <c r="BTG1064" s="1308"/>
      <c r="BTH1064" s="1308"/>
      <c r="BTI1064" s="1308"/>
      <c r="BTJ1064" s="1308"/>
      <c r="BTK1064" s="1308"/>
      <c r="BTL1064" s="1308"/>
      <c r="BTM1064" s="1308"/>
      <c r="BTN1064" s="1308"/>
      <c r="BTO1064" s="1308"/>
      <c r="BTP1064" s="1308"/>
      <c r="BTQ1064" s="1308"/>
      <c r="BTR1064" s="1308"/>
      <c r="BTS1064" s="1308"/>
      <c r="BTT1064" s="1308"/>
      <c r="BTU1064" s="1308"/>
      <c r="BTV1064" s="1308"/>
      <c r="BTW1064" s="1308"/>
      <c r="BTX1064" s="1308"/>
      <c r="BTY1064" s="1308"/>
      <c r="BTZ1064" s="1308"/>
      <c r="BUA1064" s="1308"/>
      <c r="BUB1064" s="1308"/>
      <c r="BUC1064" s="1308"/>
      <c r="BUD1064" s="1308"/>
      <c r="BUE1064" s="1308"/>
      <c r="BUF1064" s="1308"/>
      <c r="BUG1064" s="1308"/>
      <c r="BUH1064" s="1308"/>
      <c r="BUI1064" s="1308"/>
      <c r="BUJ1064" s="1308"/>
      <c r="BUK1064" s="1308"/>
      <c r="BUL1064" s="1308"/>
      <c r="BUM1064" s="1308"/>
      <c r="BUN1064" s="1308"/>
      <c r="BUO1064" s="1308"/>
      <c r="BUP1064" s="1308"/>
      <c r="BUQ1064" s="1308"/>
      <c r="BUR1064" s="1308"/>
      <c r="BUS1064" s="1308"/>
      <c r="BUT1064" s="1308"/>
      <c r="BUU1064" s="1308"/>
      <c r="BUV1064" s="1308"/>
      <c r="BUW1064" s="1308"/>
      <c r="BUX1064" s="1308"/>
      <c r="BUY1064" s="1308"/>
      <c r="BUZ1064" s="1308"/>
      <c r="BVA1064" s="1308"/>
      <c r="BVB1064" s="1308"/>
      <c r="BVC1064" s="1308"/>
      <c r="BVD1064" s="1308"/>
      <c r="BVE1064" s="1308"/>
      <c r="BVF1064" s="1308"/>
      <c r="BVG1064" s="1308"/>
      <c r="BVH1064" s="1308"/>
      <c r="BVI1064" s="1308"/>
      <c r="BVJ1064" s="1308"/>
      <c r="BVK1064" s="1308"/>
      <c r="BVL1064" s="1308"/>
      <c r="BVM1064" s="1308"/>
      <c r="BVN1064" s="1308"/>
      <c r="BVO1064" s="1308"/>
      <c r="BVP1064" s="1308"/>
      <c r="BVQ1064" s="1308"/>
      <c r="BVR1064" s="1308"/>
      <c r="BVS1064" s="1308"/>
      <c r="BVT1064" s="1308"/>
      <c r="BVU1064" s="1308"/>
      <c r="BVV1064" s="1308"/>
      <c r="BVW1064" s="1308"/>
      <c r="BVX1064" s="1308"/>
      <c r="BVY1064" s="1308"/>
      <c r="BVZ1064" s="1308"/>
      <c r="BWA1064" s="1308"/>
      <c r="BWB1064" s="1308"/>
      <c r="BWC1064" s="1308"/>
      <c r="BWD1064" s="1308"/>
      <c r="BWE1064" s="1308"/>
      <c r="BWF1064" s="1308"/>
      <c r="BWG1064" s="1308"/>
      <c r="BWH1064" s="1308"/>
      <c r="BWI1064" s="1308"/>
      <c r="BWJ1064" s="1308"/>
      <c r="BWK1064" s="1308"/>
      <c r="BWL1064" s="1308"/>
      <c r="BWM1064" s="1308"/>
      <c r="BWN1064" s="1308"/>
      <c r="BWO1064" s="1308"/>
      <c r="BWP1064" s="1308"/>
      <c r="BWQ1064" s="1308"/>
      <c r="BWR1064" s="1308"/>
      <c r="BWS1064" s="1308"/>
      <c r="BWT1064" s="1308"/>
      <c r="BWU1064" s="1308"/>
      <c r="BWV1064" s="1308"/>
      <c r="BWW1064" s="1308"/>
      <c r="BWX1064" s="1308"/>
      <c r="BWY1064" s="1308"/>
      <c r="BWZ1064" s="1308"/>
      <c r="BXA1064" s="1308"/>
      <c r="BXB1064" s="1308"/>
      <c r="BXC1064" s="1308"/>
      <c r="BXD1064" s="1308"/>
      <c r="BXE1064" s="1308"/>
      <c r="BXF1064" s="1308"/>
      <c r="BXG1064" s="1308"/>
      <c r="BXH1064" s="1308"/>
      <c r="BXI1064" s="1308"/>
      <c r="BXJ1064" s="1308"/>
      <c r="BXK1064" s="1308"/>
      <c r="BXL1064" s="1308"/>
      <c r="BXM1064" s="1308"/>
      <c r="BXN1064" s="1308"/>
      <c r="BXO1064" s="1308"/>
      <c r="BXP1064" s="1308"/>
      <c r="BXQ1064" s="1308"/>
      <c r="BXR1064" s="1308"/>
      <c r="BXS1064" s="1308"/>
      <c r="BXT1064" s="1308"/>
      <c r="BXU1064" s="1308"/>
      <c r="BXV1064" s="1308"/>
      <c r="BXW1064" s="1308"/>
      <c r="BXX1064" s="1308"/>
      <c r="BXY1064" s="1308"/>
      <c r="BXZ1064" s="1308"/>
      <c r="BYA1064" s="1308"/>
      <c r="BYB1064" s="1308"/>
      <c r="BYC1064" s="1308"/>
      <c r="BYD1064" s="1308"/>
      <c r="BYE1064" s="1308"/>
      <c r="BYF1064" s="1308"/>
      <c r="BYG1064" s="1308"/>
      <c r="BYH1064" s="1308"/>
      <c r="BYI1064" s="1308"/>
      <c r="BYJ1064" s="1308"/>
      <c r="BYK1064" s="1308"/>
      <c r="BYL1064" s="1308"/>
      <c r="BYM1064" s="1308"/>
      <c r="BYN1064" s="1308"/>
      <c r="BYO1064" s="1308"/>
      <c r="BYP1064" s="1308"/>
      <c r="BYQ1064" s="1308"/>
      <c r="BYR1064" s="1308"/>
      <c r="BYS1064" s="1308"/>
      <c r="BYT1064" s="1308"/>
      <c r="BYU1064" s="1308"/>
      <c r="BYV1064" s="1308"/>
      <c r="BYW1064" s="1308"/>
      <c r="BYX1064" s="1308"/>
      <c r="BYY1064" s="1308"/>
      <c r="BYZ1064" s="1308"/>
      <c r="BZA1064" s="1308"/>
      <c r="BZB1064" s="1308"/>
      <c r="BZC1064" s="1308"/>
      <c r="BZD1064" s="1308"/>
      <c r="BZE1064" s="1308"/>
      <c r="BZF1064" s="1308"/>
      <c r="BZG1064" s="1308"/>
      <c r="BZH1064" s="1308"/>
      <c r="BZI1064" s="1308"/>
      <c r="BZJ1064" s="1308"/>
      <c r="BZK1064" s="1308"/>
      <c r="BZL1064" s="1308"/>
      <c r="BZM1064" s="1308"/>
      <c r="BZN1064" s="1308"/>
      <c r="BZO1064" s="1308"/>
      <c r="BZP1064" s="1308"/>
      <c r="BZQ1064" s="1308"/>
      <c r="BZR1064" s="1308"/>
      <c r="BZS1064" s="1308"/>
      <c r="BZT1064" s="1308"/>
      <c r="BZU1064" s="1308"/>
      <c r="BZV1064" s="1308"/>
      <c r="BZW1064" s="1308"/>
      <c r="BZX1064" s="1308"/>
      <c r="BZY1064" s="1308"/>
      <c r="BZZ1064" s="1308"/>
      <c r="CAA1064" s="1308"/>
      <c r="CAB1064" s="1308"/>
      <c r="CAC1064" s="1308"/>
      <c r="CAD1064" s="1308"/>
      <c r="CAE1064" s="1308"/>
      <c r="CAF1064" s="1308"/>
      <c r="CAG1064" s="1308"/>
      <c r="CAH1064" s="1308"/>
      <c r="CAI1064" s="1308"/>
      <c r="CAJ1064" s="1308"/>
      <c r="CAK1064" s="1308"/>
      <c r="CAL1064" s="1308"/>
      <c r="CAM1064" s="1308"/>
      <c r="CAN1064" s="1308"/>
      <c r="CAO1064" s="1308"/>
      <c r="CAP1064" s="1308"/>
      <c r="CAQ1064" s="1308"/>
      <c r="CAR1064" s="1308"/>
      <c r="CAS1064" s="1308"/>
      <c r="CAT1064" s="1308"/>
      <c r="CAU1064" s="1308"/>
      <c r="CAV1064" s="1308"/>
      <c r="CAW1064" s="1308"/>
      <c r="CAX1064" s="1308"/>
      <c r="CAY1064" s="1308"/>
      <c r="CAZ1064" s="1308"/>
      <c r="CBA1064" s="1308"/>
      <c r="CBB1064" s="1308"/>
      <c r="CBC1064" s="1308"/>
      <c r="CBD1064" s="1308"/>
      <c r="CBE1064" s="1308"/>
      <c r="CBF1064" s="1308"/>
      <c r="CBG1064" s="1308"/>
      <c r="CBH1064" s="1308"/>
      <c r="CBI1064" s="1308"/>
      <c r="CBJ1064" s="1308"/>
      <c r="CBK1064" s="1308"/>
      <c r="CBL1064" s="1308"/>
      <c r="CBM1064" s="1308"/>
      <c r="CBN1064" s="1308"/>
      <c r="CBO1064" s="1308"/>
      <c r="CBP1064" s="1308"/>
      <c r="CBQ1064" s="1308"/>
      <c r="CBR1064" s="1308"/>
      <c r="CBS1064" s="1308"/>
      <c r="CBT1064" s="1308"/>
      <c r="CBU1064" s="1308"/>
      <c r="CBV1064" s="1308"/>
      <c r="CBW1064" s="1308"/>
      <c r="CBX1064" s="1308"/>
      <c r="CBY1064" s="1308"/>
      <c r="CBZ1064" s="1308"/>
      <c r="CCA1064" s="1308"/>
      <c r="CCB1064" s="1308"/>
      <c r="CCC1064" s="1308"/>
      <c r="CCD1064" s="1308"/>
      <c r="CCE1064" s="1308"/>
      <c r="CCF1064" s="1308"/>
      <c r="CCG1064" s="1308"/>
      <c r="CCH1064" s="1308"/>
      <c r="CCI1064" s="1308"/>
      <c r="CCJ1064" s="1308"/>
      <c r="CCK1064" s="1308"/>
      <c r="CCL1064" s="1308"/>
      <c r="CCM1064" s="1308"/>
      <c r="CCN1064" s="1308"/>
      <c r="CCO1064" s="1308"/>
      <c r="CCP1064" s="1308"/>
      <c r="CCQ1064" s="1308"/>
      <c r="CCR1064" s="1308"/>
      <c r="CCS1064" s="1308"/>
      <c r="CCT1064" s="1308"/>
      <c r="CCU1064" s="1308"/>
      <c r="CCV1064" s="1308"/>
      <c r="CCW1064" s="1308"/>
      <c r="CCX1064" s="1308"/>
      <c r="CCY1064" s="1308"/>
      <c r="CCZ1064" s="1308"/>
      <c r="CDA1064" s="1308"/>
      <c r="CDB1064" s="1308"/>
      <c r="CDC1064" s="1308"/>
      <c r="CDD1064" s="1308"/>
      <c r="CDE1064" s="1308"/>
      <c r="CDF1064" s="1308"/>
      <c r="CDG1064" s="1308"/>
      <c r="CDH1064" s="1308"/>
      <c r="CDI1064" s="1308"/>
      <c r="CDJ1064" s="1308"/>
      <c r="CDK1064" s="1308"/>
      <c r="CDL1064" s="1308"/>
      <c r="CDM1064" s="1308"/>
      <c r="CDN1064" s="1308"/>
      <c r="CDO1064" s="1308"/>
      <c r="CDP1064" s="1308"/>
      <c r="CDQ1064" s="1308"/>
      <c r="CDR1064" s="1308"/>
      <c r="CDS1064" s="1308"/>
      <c r="CDT1064" s="1308"/>
      <c r="CDU1064" s="1308"/>
      <c r="CDV1064" s="1308"/>
      <c r="CDW1064" s="1308"/>
      <c r="CDX1064" s="1308"/>
      <c r="CDY1064" s="1308"/>
      <c r="CDZ1064" s="1308"/>
      <c r="CEA1064" s="1308"/>
      <c r="CEB1064" s="1308"/>
      <c r="CEC1064" s="1308"/>
      <c r="CED1064" s="1308"/>
      <c r="CEE1064" s="1308"/>
      <c r="CEF1064" s="1308"/>
      <c r="CEG1064" s="1308"/>
      <c r="CEH1064" s="1308"/>
      <c r="CEI1064" s="1308"/>
      <c r="CEJ1064" s="1308"/>
      <c r="CEK1064" s="1308"/>
      <c r="CEL1064" s="1308"/>
      <c r="CEM1064" s="1308"/>
      <c r="CEN1064" s="1308"/>
      <c r="CEO1064" s="1308"/>
      <c r="CEP1064" s="1308"/>
      <c r="CEQ1064" s="1308"/>
      <c r="CER1064" s="1308"/>
      <c r="CES1064" s="1308"/>
      <c r="CET1064" s="1308"/>
      <c r="CEU1064" s="1308"/>
      <c r="CEV1064" s="1308"/>
      <c r="CEW1064" s="1308"/>
      <c r="CEX1064" s="1308"/>
      <c r="CEY1064" s="1308"/>
      <c r="CEZ1064" s="1308"/>
      <c r="CFA1064" s="1308"/>
      <c r="CFB1064" s="1308"/>
      <c r="CFC1064" s="1308"/>
      <c r="CFD1064" s="1308"/>
      <c r="CFE1064" s="1308"/>
      <c r="CFF1064" s="1308"/>
      <c r="CFG1064" s="1308"/>
      <c r="CFH1064" s="1308"/>
      <c r="CFI1064" s="1308"/>
      <c r="CFJ1064" s="1308"/>
      <c r="CFK1064" s="1308"/>
      <c r="CFL1064" s="1308"/>
      <c r="CFM1064" s="1308"/>
      <c r="CFN1064" s="1308"/>
      <c r="CFO1064" s="1308"/>
      <c r="CFP1064" s="1308"/>
      <c r="CFQ1064" s="1308"/>
      <c r="CFR1064" s="1308"/>
      <c r="CFS1064" s="1308"/>
      <c r="CFT1064" s="1308"/>
      <c r="CFU1064" s="1308"/>
      <c r="CFV1064" s="1308"/>
      <c r="CFW1064" s="1308"/>
      <c r="CFX1064" s="1308"/>
      <c r="CFY1064" s="1308"/>
      <c r="CFZ1064" s="1308"/>
      <c r="CGA1064" s="1308"/>
      <c r="CGB1064" s="1308"/>
      <c r="CGC1064" s="1308"/>
      <c r="CGD1064" s="1308"/>
      <c r="CGE1064" s="1308"/>
      <c r="CGF1064" s="1308"/>
      <c r="CGG1064" s="1308"/>
      <c r="CGH1064" s="1308"/>
      <c r="CGI1064" s="1308"/>
      <c r="CGJ1064" s="1308"/>
      <c r="CGK1064" s="1308"/>
      <c r="CGL1064" s="1308"/>
      <c r="CGM1064" s="1308"/>
      <c r="CGN1064" s="1308"/>
      <c r="CGO1064" s="1308"/>
      <c r="CGP1064" s="1308"/>
      <c r="CGQ1064" s="1308"/>
      <c r="CGR1064" s="1308"/>
      <c r="CGS1064" s="1308"/>
      <c r="CGT1064" s="1308"/>
      <c r="CGU1064" s="1308"/>
      <c r="CGV1064" s="1308"/>
      <c r="CGW1064" s="1308"/>
      <c r="CGX1064" s="1308"/>
      <c r="CGY1064" s="1308"/>
      <c r="CGZ1064" s="1308"/>
      <c r="CHA1064" s="1308"/>
      <c r="CHB1064" s="1308"/>
      <c r="CHC1064" s="1308"/>
      <c r="CHD1064" s="1308"/>
      <c r="CHE1064" s="1308"/>
      <c r="CHF1064" s="1308"/>
      <c r="CHG1064" s="1308"/>
      <c r="CHH1064" s="1308"/>
      <c r="CHI1064" s="1308"/>
      <c r="CHJ1064" s="1308"/>
      <c r="CHK1064" s="1308"/>
      <c r="CHL1064" s="1308"/>
      <c r="CHM1064" s="1308"/>
      <c r="CHN1064" s="1308"/>
      <c r="CHO1064" s="1308"/>
      <c r="CHP1064" s="1308"/>
      <c r="CHQ1064" s="1308"/>
      <c r="CHR1064" s="1308"/>
      <c r="CHS1064" s="1308"/>
      <c r="CHT1064" s="1308"/>
      <c r="CHU1064" s="1308"/>
      <c r="CHV1064" s="1308"/>
      <c r="CHW1064" s="1308"/>
      <c r="CHX1064" s="1308"/>
      <c r="CHY1064" s="1308"/>
      <c r="CHZ1064" s="1308"/>
      <c r="CIA1064" s="1308"/>
      <c r="CIB1064" s="1308"/>
      <c r="CIC1064" s="1308"/>
      <c r="CID1064" s="1308"/>
      <c r="CIE1064" s="1308"/>
      <c r="CIF1064" s="1308"/>
      <c r="CIG1064" s="1308"/>
      <c r="CIH1064" s="1308"/>
      <c r="CII1064" s="1308"/>
      <c r="CIJ1064" s="1308"/>
      <c r="CIK1064" s="1308"/>
      <c r="CIL1064" s="1308"/>
      <c r="CIM1064" s="1308"/>
      <c r="CIN1064" s="1308"/>
      <c r="CIO1064" s="1308"/>
      <c r="CIP1064" s="1308"/>
      <c r="CIQ1064" s="1308"/>
      <c r="CIR1064" s="1308"/>
      <c r="CIS1064" s="1308"/>
      <c r="CIT1064" s="1308"/>
      <c r="CIU1064" s="1308"/>
      <c r="CIV1064" s="1308"/>
      <c r="CIW1064" s="1308"/>
      <c r="CIX1064" s="1308"/>
      <c r="CIY1064" s="1308"/>
      <c r="CIZ1064" s="1308"/>
      <c r="CJA1064" s="1308"/>
      <c r="CJB1064" s="1308"/>
      <c r="CJC1064" s="1308"/>
      <c r="CJD1064" s="1308"/>
      <c r="CJE1064" s="1308"/>
      <c r="CJF1064" s="1308"/>
      <c r="CJG1064" s="1308"/>
      <c r="CJH1064" s="1308"/>
      <c r="CJI1064" s="1308"/>
      <c r="CJJ1064" s="1308"/>
      <c r="CJK1064" s="1308"/>
      <c r="CJL1064" s="1308"/>
      <c r="CJM1064" s="1308"/>
      <c r="CJN1064" s="1308"/>
      <c r="CJO1064" s="1308"/>
      <c r="CJP1064" s="1308"/>
      <c r="CJQ1064" s="1308"/>
      <c r="CJR1064" s="1308"/>
      <c r="CJS1064" s="1308"/>
      <c r="CJT1064" s="1308"/>
      <c r="CJU1064" s="1308"/>
      <c r="CJV1064" s="1308"/>
      <c r="CJW1064" s="1308"/>
      <c r="CJX1064" s="1308"/>
      <c r="CJY1064" s="1308"/>
      <c r="CJZ1064" s="1308"/>
      <c r="CKA1064" s="1308"/>
      <c r="CKB1064" s="1308"/>
      <c r="CKC1064" s="1308"/>
      <c r="CKD1064" s="1308"/>
      <c r="CKE1064" s="1308"/>
      <c r="CKF1064" s="1308"/>
      <c r="CKG1064" s="1308"/>
      <c r="CKH1064" s="1308"/>
      <c r="CKI1064" s="1308"/>
      <c r="CKJ1064" s="1308"/>
      <c r="CKK1064" s="1308"/>
      <c r="CKL1064" s="1308"/>
      <c r="CKM1064" s="1308"/>
      <c r="CKN1064" s="1308"/>
      <c r="CKO1064" s="1308"/>
      <c r="CKP1064" s="1308"/>
      <c r="CKQ1064" s="1308"/>
      <c r="CKR1064" s="1308"/>
      <c r="CKS1064" s="1308"/>
      <c r="CKT1064" s="1308"/>
      <c r="CKU1064" s="1308"/>
      <c r="CKV1064" s="1308"/>
      <c r="CKW1064" s="1308"/>
      <c r="CKX1064" s="1308"/>
      <c r="CKY1064" s="1308"/>
      <c r="CKZ1064" s="1308"/>
      <c r="CLA1064" s="1308"/>
      <c r="CLB1064" s="1308"/>
      <c r="CLC1064" s="1308"/>
      <c r="CLD1064" s="1308"/>
      <c r="CLE1064" s="1308"/>
      <c r="CLF1064" s="1308"/>
      <c r="CLG1064" s="1308"/>
      <c r="CLH1064" s="1308"/>
      <c r="CLI1064" s="1308"/>
      <c r="CLJ1064" s="1308"/>
      <c r="CLK1064" s="1308"/>
      <c r="CLL1064" s="1308"/>
      <c r="CLM1064" s="1308"/>
      <c r="CLN1064" s="1308"/>
      <c r="CLO1064" s="1308"/>
      <c r="CLP1064" s="1308"/>
      <c r="CLQ1064" s="1308"/>
      <c r="CLR1064" s="1308"/>
      <c r="CLS1064" s="1308"/>
      <c r="CLT1064" s="1308"/>
      <c r="CLU1064" s="1308"/>
      <c r="CLV1064" s="1308"/>
      <c r="CLW1064" s="1308"/>
      <c r="CLX1064" s="1308"/>
      <c r="CLY1064" s="1308"/>
      <c r="CLZ1064" s="1308"/>
      <c r="CMA1064" s="1308"/>
      <c r="CMB1064" s="1308"/>
      <c r="CMC1064" s="1308"/>
      <c r="CMD1064" s="1308"/>
      <c r="CME1064" s="1308"/>
      <c r="CMF1064" s="1308"/>
      <c r="CMG1064" s="1308"/>
      <c r="CMH1064" s="1308"/>
      <c r="CMI1064" s="1308"/>
      <c r="CMJ1064" s="1308"/>
      <c r="CMK1064" s="1308"/>
      <c r="CML1064" s="1308"/>
      <c r="CMM1064" s="1308"/>
      <c r="CMN1064" s="1308"/>
      <c r="CMO1064" s="1308"/>
      <c r="CMP1064" s="1308"/>
      <c r="CMQ1064" s="1308"/>
      <c r="CMR1064" s="1308"/>
      <c r="CMS1064" s="1308"/>
      <c r="CMT1064" s="1308"/>
      <c r="CMU1064" s="1308"/>
      <c r="CMV1064" s="1308"/>
      <c r="CMW1064" s="1308"/>
      <c r="CMX1064" s="1308"/>
      <c r="CMY1064" s="1308"/>
      <c r="CMZ1064" s="1308"/>
      <c r="CNA1064" s="1308"/>
      <c r="CNB1064" s="1308"/>
      <c r="CNC1064" s="1308"/>
      <c r="CND1064" s="1308"/>
      <c r="CNE1064" s="1308"/>
      <c r="CNF1064" s="1308"/>
      <c r="CNG1064" s="1308"/>
      <c r="CNH1064" s="1308"/>
      <c r="CNI1064" s="1308"/>
      <c r="CNJ1064" s="1308"/>
      <c r="CNK1064" s="1308"/>
      <c r="CNL1064" s="1308"/>
      <c r="CNM1064" s="1308"/>
      <c r="CNN1064" s="1308"/>
      <c r="CNO1064" s="1308"/>
      <c r="CNP1064" s="1308"/>
      <c r="CNQ1064" s="1308"/>
      <c r="CNR1064" s="1308"/>
      <c r="CNS1064" s="1308"/>
      <c r="CNT1064" s="1308"/>
      <c r="CNU1064" s="1308"/>
      <c r="CNV1064" s="1308"/>
      <c r="CNW1064" s="1308"/>
      <c r="CNX1064" s="1308"/>
      <c r="CNY1064" s="1308"/>
      <c r="CNZ1064" s="1308"/>
      <c r="COA1064" s="1308"/>
      <c r="COB1064" s="1308"/>
      <c r="COC1064" s="1308"/>
      <c r="COD1064" s="1308"/>
      <c r="COE1064" s="1308"/>
      <c r="COF1064" s="1308"/>
      <c r="COG1064" s="1308"/>
      <c r="COH1064" s="1308"/>
      <c r="COI1064" s="1308"/>
      <c r="COJ1064" s="1308"/>
      <c r="COK1064" s="1308"/>
      <c r="COL1064" s="1308"/>
      <c r="COM1064" s="1308"/>
      <c r="CON1064" s="1308"/>
      <c r="COO1064" s="1308"/>
      <c r="COP1064" s="1308"/>
      <c r="COQ1064" s="1308"/>
      <c r="COR1064" s="1308"/>
      <c r="COS1064" s="1308"/>
      <c r="COT1064" s="1308"/>
      <c r="COU1064" s="1308"/>
      <c r="COV1064" s="1308"/>
      <c r="COW1064" s="1308"/>
      <c r="COX1064" s="1308"/>
      <c r="COY1064" s="1308"/>
      <c r="COZ1064" s="1308"/>
      <c r="CPA1064" s="1308"/>
      <c r="CPB1064" s="1308"/>
      <c r="CPC1064" s="1308"/>
      <c r="CPD1064" s="1308"/>
      <c r="CPE1064" s="1308"/>
      <c r="CPF1064" s="1308"/>
      <c r="CPG1064" s="1308"/>
      <c r="CPH1064" s="1308"/>
      <c r="CPI1064" s="1308"/>
      <c r="CPJ1064" s="1308"/>
      <c r="CPK1064" s="1308"/>
      <c r="CPL1064" s="1308"/>
      <c r="CPM1064" s="1308"/>
      <c r="CPN1064" s="1308"/>
      <c r="CPO1064" s="1308"/>
      <c r="CPP1064" s="1308"/>
      <c r="CPQ1064" s="1308"/>
      <c r="CPR1064" s="1308"/>
      <c r="CPS1064" s="1308"/>
      <c r="CPT1064" s="1308"/>
      <c r="CPU1064" s="1308"/>
      <c r="CPV1064" s="1308"/>
      <c r="CPW1064" s="1308"/>
      <c r="CPX1064" s="1308"/>
      <c r="CPY1064" s="1308"/>
      <c r="CPZ1064" s="1308"/>
      <c r="CQA1064" s="1308"/>
      <c r="CQB1064" s="1308"/>
      <c r="CQC1064" s="1308"/>
      <c r="CQD1064" s="1308"/>
      <c r="CQE1064" s="1308"/>
      <c r="CQF1064" s="1308"/>
      <c r="CQG1064" s="1308"/>
      <c r="CQH1064" s="1308"/>
      <c r="CQI1064" s="1308"/>
      <c r="CQJ1064" s="1308"/>
      <c r="CQK1064" s="1308"/>
      <c r="CQL1064" s="1308"/>
      <c r="CQM1064" s="1308"/>
      <c r="CQN1064" s="1308"/>
      <c r="CQO1064" s="1308"/>
      <c r="CQP1064" s="1308"/>
      <c r="CQQ1064" s="1308"/>
      <c r="CQR1064" s="1308"/>
      <c r="CQS1064" s="1308"/>
      <c r="CQT1064" s="1308"/>
      <c r="CQU1064" s="1308"/>
      <c r="CQV1064" s="1308"/>
      <c r="CQW1064" s="1308"/>
      <c r="CQX1064" s="1308"/>
      <c r="CQY1064" s="1308"/>
      <c r="CQZ1064" s="1308"/>
      <c r="CRA1064" s="1308"/>
      <c r="CRB1064" s="1308"/>
      <c r="CRC1064" s="1308"/>
      <c r="CRD1064" s="1308"/>
      <c r="CRE1064" s="1308"/>
      <c r="CRF1064" s="1308"/>
      <c r="CRG1064" s="1308"/>
      <c r="CRH1064" s="1308"/>
      <c r="CRI1064" s="1308"/>
      <c r="CRJ1064" s="1308"/>
      <c r="CRK1064" s="1308"/>
      <c r="CRL1064" s="1308"/>
      <c r="CRM1064" s="1308"/>
      <c r="CRN1064" s="1308"/>
      <c r="CRO1064" s="1308"/>
      <c r="CRP1064" s="1308"/>
      <c r="CRQ1064" s="1308"/>
      <c r="CRR1064" s="1308"/>
      <c r="CRS1064" s="1308"/>
      <c r="CRT1064" s="1308"/>
      <c r="CRU1064" s="1308"/>
      <c r="CRV1064" s="1308"/>
      <c r="CRW1064" s="1308"/>
      <c r="CRX1064" s="1308"/>
      <c r="CRY1064" s="1308"/>
      <c r="CRZ1064" s="1308"/>
      <c r="CSA1064" s="1308"/>
      <c r="CSB1064" s="1308"/>
      <c r="CSC1064" s="1308"/>
      <c r="CSD1064" s="1308"/>
      <c r="CSE1064" s="1308"/>
      <c r="CSF1064" s="1308"/>
      <c r="CSG1064" s="1308"/>
      <c r="CSH1064" s="1308"/>
      <c r="CSI1064" s="1308"/>
      <c r="CSJ1064" s="1308"/>
      <c r="CSK1064" s="1308"/>
      <c r="CSL1064" s="1308"/>
      <c r="CSM1064" s="1308"/>
    </row>
    <row r="1065" spans="1:2535" ht="15" customHeight="1" x14ac:dyDescent="0.25">
      <c r="A1065" s="1315">
        <v>11</v>
      </c>
      <c r="B1065" s="2051">
        <v>43722</v>
      </c>
      <c r="C1065" s="1268">
        <v>1055</v>
      </c>
      <c r="D1065" s="1305" t="s">
        <v>36</v>
      </c>
      <c r="E1065" s="1305" t="s">
        <v>31</v>
      </c>
      <c r="F1065" s="1266">
        <v>8</v>
      </c>
      <c r="G1065" s="1491">
        <f t="shared" si="539"/>
        <v>10654544</v>
      </c>
      <c r="H1065" s="1268"/>
      <c r="I1065" s="2605">
        <f t="shared" si="534"/>
        <v>0</v>
      </c>
      <c r="J1065" s="1268">
        <v>2</v>
      </c>
      <c r="K1065" s="2605">
        <f t="shared" si="533"/>
        <v>4463636</v>
      </c>
      <c r="L1065" s="1962"/>
      <c r="M1065" s="2605">
        <f t="shared" si="535"/>
        <v>0</v>
      </c>
      <c r="N1065" s="1505">
        <f t="shared" si="540"/>
        <v>10</v>
      </c>
      <c r="O1065" s="1494">
        <f t="shared" si="540"/>
        <v>15118180</v>
      </c>
      <c r="P1065" s="1494">
        <f t="shared" si="517"/>
        <v>400000</v>
      </c>
      <c r="Q1065" s="1307"/>
      <c r="R1065" s="1508">
        <v>1331818</v>
      </c>
      <c r="S1065" s="1508">
        <v>1931818</v>
      </c>
      <c r="T1065" s="1508">
        <v>2231818</v>
      </c>
      <c r="U1065" s="1508">
        <v>431818</v>
      </c>
      <c r="V1065" s="1892"/>
      <c r="W1065" s="1229"/>
      <c r="X1065" s="2337"/>
      <c r="Y1065" s="1229"/>
      <c r="Z1065" s="2395"/>
      <c r="AA1065" s="1229"/>
      <c r="AB1065" s="1317"/>
      <c r="AC1065" s="1229"/>
      <c r="AD1065" s="1229"/>
      <c r="AE1065" s="1229"/>
      <c r="AF1065" s="1490">
        <f t="shared" si="518"/>
        <v>0</v>
      </c>
      <c r="AG1065" s="1316">
        <f t="shared" si="519"/>
        <v>15118180</v>
      </c>
      <c r="AH1065" s="1305"/>
      <c r="AI1065" s="1937"/>
      <c r="AJ1065" s="1305"/>
      <c r="AK1065" s="1317"/>
      <c r="AL1065" s="1317"/>
      <c r="AM1065" s="1305"/>
      <c r="AN1065" s="1305"/>
      <c r="AO1065" s="1266"/>
      <c r="AP1065" s="1491">
        <f t="shared" si="520"/>
        <v>0</v>
      </c>
      <c r="AQ1065" s="1268"/>
      <c r="AR1065" s="1492">
        <f t="shared" si="521"/>
        <v>0</v>
      </c>
      <c r="AS1065" s="1268"/>
      <c r="AT1065" s="1492">
        <f t="shared" si="522"/>
        <v>0</v>
      </c>
      <c r="AU1065" s="1268"/>
      <c r="AV1065" s="1492">
        <f t="shared" si="523"/>
        <v>0</v>
      </c>
      <c r="AW1065" s="1493">
        <f t="shared" si="524"/>
        <v>0</v>
      </c>
      <c r="AX1065" s="2153">
        <f t="shared" si="525"/>
        <v>0</v>
      </c>
      <c r="AY1065" s="1495">
        <f t="shared" si="526"/>
        <v>0</v>
      </c>
      <c r="AZ1065" s="1937"/>
      <c r="BA1065" s="1508">
        <v>1331818</v>
      </c>
      <c r="BB1065" s="1508">
        <v>1931818</v>
      </c>
      <c r="BC1065" s="1508">
        <v>2231818</v>
      </c>
      <c r="BD1065" s="1508">
        <v>431818</v>
      </c>
      <c r="BE1065" s="2174"/>
      <c r="BF1065" s="1229"/>
      <c r="BG1065" s="1317"/>
      <c r="BH1065" s="1229"/>
      <c r="BI1065" s="1317"/>
      <c r="BJ1065" s="1229"/>
      <c r="BK1065" s="1317"/>
      <c r="BL1065" s="1229"/>
      <c r="BM1065" s="1229"/>
      <c r="BN1065" s="1229"/>
      <c r="BO1065" s="1490">
        <f t="shared" si="532"/>
        <v>0</v>
      </c>
      <c r="BP1065" s="1496">
        <f t="shared" si="537"/>
        <v>0</v>
      </c>
      <c r="BQ1065" s="1305"/>
      <c r="BS1065" s="1959">
        <f t="shared" si="527"/>
        <v>8</v>
      </c>
      <c r="BT1065" s="1959">
        <f t="shared" si="528"/>
        <v>0</v>
      </c>
      <c r="BU1065" s="1959">
        <f t="shared" si="529"/>
        <v>2</v>
      </c>
      <c r="BV1065" s="1959">
        <f t="shared" si="530"/>
        <v>0</v>
      </c>
      <c r="BW1065" s="1959">
        <f t="shared" si="531"/>
        <v>15118180</v>
      </c>
    </row>
    <row r="1066" spans="1:2535" ht="15" customHeight="1" x14ac:dyDescent="0.25">
      <c r="A1066" s="1315">
        <v>12</v>
      </c>
      <c r="B1066" s="2051">
        <v>43722</v>
      </c>
      <c r="C1066" s="1268">
        <v>1056</v>
      </c>
      <c r="D1066" s="1305" t="s">
        <v>58</v>
      </c>
      <c r="E1066" s="1305" t="s">
        <v>57</v>
      </c>
      <c r="F1066" s="1266">
        <v>2</v>
      </c>
      <c r="G1066" s="1491">
        <f t="shared" si="539"/>
        <v>2663636</v>
      </c>
      <c r="H1066" s="1268">
        <v>1</v>
      </c>
      <c r="I1066" s="2605">
        <f t="shared" si="534"/>
        <v>1931818</v>
      </c>
      <c r="J1066" s="1268">
        <v>2</v>
      </c>
      <c r="K1066" s="2605">
        <f t="shared" si="533"/>
        <v>4463636</v>
      </c>
      <c r="L1066" s="1962">
        <v>1</v>
      </c>
      <c r="M1066" s="2605">
        <f t="shared" si="535"/>
        <v>431818</v>
      </c>
      <c r="N1066" s="1505">
        <f t="shared" si="540"/>
        <v>6</v>
      </c>
      <c r="O1066" s="1494">
        <f t="shared" si="540"/>
        <v>9490908</v>
      </c>
      <c r="P1066" s="1494">
        <f t="shared" si="517"/>
        <v>240000</v>
      </c>
      <c r="Q1066" s="1307"/>
      <c r="R1066" s="1508">
        <v>1331818</v>
      </c>
      <c r="S1066" s="1508">
        <v>1931818</v>
      </c>
      <c r="T1066" s="1508">
        <v>2231818</v>
      </c>
      <c r="U1066" s="1508">
        <v>431818</v>
      </c>
      <c r="V1066" s="1892"/>
      <c r="W1066" s="1229"/>
      <c r="X1066" s="2337"/>
      <c r="Y1066" s="1229"/>
      <c r="Z1066" s="2395"/>
      <c r="AA1066" s="1229"/>
      <c r="AB1066" s="1317"/>
      <c r="AC1066" s="1229"/>
      <c r="AD1066" s="1229"/>
      <c r="AE1066" s="1229"/>
      <c r="AF1066" s="1490">
        <f t="shared" si="518"/>
        <v>0</v>
      </c>
      <c r="AG1066" s="1316">
        <f t="shared" si="519"/>
        <v>9490908</v>
      </c>
      <c r="AH1066" s="1305"/>
      <c r="AI1066" s="1937"/>
      <c r="AJ1066" s="1305"/>
      <c r="AK1066" s="1317"/>
      <c r="AL1066" s="1317"/>
      <c r="AM1066" s="1305"/>
      <c r="AN1066" s="1305"/>
      <c r="AO1066" s="1266"/>
      <c r="AP1066" s="1491">
        <f t="shared" si="520"/>
        <v>0</v>
      </c>
      <c r="AQ1066" s="1268"/>
      <c r="AR1066" s="1492">
        <f t="shared" si="521"/>
        <v>0</v>
      </c>
      <c r="AS1066" s="1268"/>
      <c r="AT1066" s="1492">
        <f t="shared" si="522"/>
        <v>0</v>
      </c>
      <c r="AU1066" s="1268"/>
      <c r="AV1066" s="1492">
        <f t="shared" si="523"/>
        <v>0</v>
      </c>
      <c r="AW1066" s="1493">
        <f t="shared" si="524"/>
        <v>0</v>
      </c>
      <c r="AX1066" s="2153">
        <f t="shared" si="525"/>
        <v>0</v>
      </c>
      <c r="AY1066" s="1495">
        <f t="shared" si="526"/>
        <v>0</v>
      </c>
      <c r="AZ1066" s="1937"/>
      <c r="BA1066" s="1508">
        <v>1331818</v>
      </c>
      <c r="BB1066" s="1508">
        <v>1931818</v>
      </c>
      <c r="BC1066" s="1508">
        <v>2231818</v>
      </c>
      <c r="BD1066" s="1508">
        <v>431818</v>
      </c>
      <c r="BE1066" s="2174"/>
      <c r="BF1066" s="1229"/>
      <c r="BG1066" s="1317"/>
      <c r="BH1066" s="1229"/>
      <c r="BI1066" s="1317"/>
      <c r="BJ1066" s="1229"/>
      <c r="BK1066" s="1317"/>
      <c r="BL1066" s="1229"/>
      <c r="BM1066" s="1229"/>
      <c r="BN1066" s="1229"/>
      <c r="BO1066" s="1490">
        <f t="shared" si="532"/>
        <v>0</v>
      </c>
      <c r="BP1066" s="1496">
        <f t="shared" si="537"/>
        <v>0</v>
      </c>
      <c r="BQ1066" s="1305"/>
      <c r="BS1066" s="1959">
        <f t="shared" si="527"/>
        <v>2</v>
      </c>
      <c r="BT1066" s="1959">
        <f t="shared" si="528"/>
        <v>1</v>
      </c>
      <c r="BU1066" s="1959">
        <f t="shared" si="529"/>
        <v>2</v>
      </c>
      <c r="BV1066" s="1959">
        <f t="shared" si="530"/>
        <v>1</v>
      </c>
      <c r="BW1066" s="1959">
        <f t="shared" si="531"/>
        <v>9490908</v>
      </c>
    </row>
    <row r="1067" spans="1:2535" ht="15" customHeight="1" x14ac:dyDescent="0.25">
      <c r="A1067" s="1315">
        <v>13</v>
      </c>
      <c r="B1067" s="2051">
        <v>43722</v>
      </c>
      <c r="C1067" s="1268">
        <v>1057</v>
      </c>
      <c r="D1067" s="1305" t="s">
        <v>59</v>
      </c>
      <c r="E1067" s="1305" t="s">
        <v>57</v>
      </c>
      <c r="F1067" s="1266"/>
      <c r="G1067" s="1491">
        <f t="shared" si="539"/>
        <v>0</v>
      </c>
      <c r="H1067" s="1268"/>
      <c r="I1067" s="2605">
        <f t="shared" si="534"/>
        <v>0</v>
      </c>
      <c r="J1067" s="1268">
        <v>4</v>
      </c>
      <c r="K1067" s="2605">
        <f t="shared" si="533"/>
        <v>8927272</v>
      </c>
      <c r="L1067" s="1962"/>
      <c r="M1067" s="2605">
        <f t="shared" si="535"/>
        <v>0</v>
      </c>
      <c r="N1067" s="1505">
        <f t="shared" si="540"/>
        <v>4</v>
      </c>
      <c r="O1067" s="1494">
        <f t="shared" si="540"/>
        <v>8927272</v>
      </c>
      <c r="P1067" s="1494">
        <f t="shared" si="517"/>
        <v>160000</v>
      </c>
      <c r="Q1067" s="1307"/>
      <c r="R1067" s="1508">
        <v>1331818</v>
      </c>
      <c r="S1067" s="1508">
        <v>1931818</v>
      </c>
      <c r="T1067" s="1508">
        <v>2231818</v>
      </c>
      <c r="U1067" s="1508">
        <v>431818</v>
      </c>
      <c r="V1067" s="2468"/>
      <c r="W1067" s="1229"/>
      <c r="X1067" s="2337"/>
      <c r="Y1067" s="1229"/>
      <c r="Z1067" s="2395"/>
      <c r="AA1067" s="1229"/>
      <c r="AB1067" s="1317"/>
      <c r="AC1067" s="1229"/>
      <c r="AD1067" s="1229"/>
      <c r="AE1067" s="1229"/>
      <c r="AF1067" s="1490">
        <f t="shared" si="518"/>
        <v>0</v>
      </c>
      <c r="AG1067" s="1316">
        <f t="shared" si="519"/>
        <v>8927272</v>
      </c>
      <c r="AH1067" s="1305"/>
      <c r="AI1067" s="1937"/>
      <c r="AJ1067" s="1267"/>
      <c r="AK1067" s="1317"/>
      <c r="AL1067" s="1317"/>
      <c r="AM1067" s="1305"/>
      <c r="AN1067" s="1305"/>
      <c r="AO1067" s="1266"/>
      <c r="AP1067" s="1491">
        <f t="shared" si="520"/>
        <v>0</v>
      </c>
      <c r="AQ1067" s="1268"/>
      <c r="AR1067" s="1492">
        <f t="shared" si="521"/>
        <v>0</v>
      </c>
      <c r="AS1067" s="1268"/>
      <c r="AT1067" s="1492">
        <f t="shared" si="522"/>
        <v>0</v>
      </c>
      <c r="AU1067" s="1268"/>
      <c r="AV1067" s="1492">
        <f t="shared" si="523"/>
        <v>0</v>
      </c>
      <c r="AW1067" s="1493">
        <f t="shared" si="524"/>
        <v>0</v>
      </c>
      <c r="AX1067" s="2153">
        <f t="shared" si="525"/>
        <v>0</v>
      </c>
      <c r="AY1067" s="1495">
        <f t="shared" si="526"/>
        <v>0</v>
      </c>
      <c r="AZ1067" s="1937"/>
      <c r="BA1067" s="1508">
        <v>1331818</v>
      </c>
      <c r="BB1067" s="1508">
        <v>1931818</v>
      </c>
      <c r="BC1067" s="1508">
        <v>2231818</v>
      </c>
      <c r="BD1067" s="1508">
        <v>431818</v>
      </c>
      <c r="BE1067" s="2174"/>
      <c r="BF1067" s="1229"/>
      <c r="BG1067" s="1317"/>
      <c r="BH1067" s="1229"/>
      <c r="BI1067" s="1317"/>
      <c r="BJ1067" s="1229"/>
      <c r="BK1067" s="1317"/>
      <c r="BL1067" s="1229"/>
      <c r="BM1067" s="1229"/>
      <c r="BN1067" s="1229"/>
      <c r="BO1067" s="1490">
        <f t="shared" si="532"/>
        <v>0</v>
      </c>
      <c r="BP1067" s="1496">
        <f t="shared" si="537"/>
        <v>0</v>
      </c>
      <c r="BQ1067" s="1305"/>
      <c r="BS1067" s="1959">
        <f t="shared" si="527"/>
        <v>0</v>
      </c>
      <c r="BT1067" s="1959">
        <f t="shared" si="528"/>
        <v>0</v>
      </c>
      <c r="BU1067" s="1959">
        <f t="shared" si="529"/>
        <v>4</v>
      </c>
      <c r="BV1067" s="1959">
        <f t="shared" si="530"/>
        <v>0</v>
      </c>
      <c r="BW1067" s="1959">
        <f t="shared" si="531"/>
        <v>8927272</v>
      </c>
    </row>
    <row r="1068" spans="1:2535" ht="15" customHeight="1" x14ac:dyDescent="0.25">
      <c r="A1068" s="1315">
        <v>1</v>
      </c>
      <c r="B1068" s="2051">
        <v>43724</v>
      </c>
      <c r="C1068" s="1268">
        <v>1058</v>
      </c>
      <c r="D1068" s="1305" t="s">
        <v>101</v>
      </c>
      <c r="E1068" s="1305" t="s">
        <v>88</v>
      </c>
      <c r="F1068" s="1266">
        <v>5</v>
      </c>
      <c r="G1068" s="1491">
        <f t="shared" si="539"/>
        <v>6659090</v>
      </c>
      <c r="H1068" s="1268"/>
      <c r="I1068" s="2605">
        <f t="shared" si="534"/>
        <v>0</v>
      </c>
      <c r="J1068" s="1268">
        <v>5</v>
      </c>
      <c r="K1068" s="2605">
        <f t="shared" si="533"/>
        <v>11159090</v>
      </c>
      <c r="L1068" s="1962"/>
      <c r="M1068" s="2605">
        <f t="shared" si="535"/>
        <v>0</v>
      </c>
      <c r="N1068" s="1505">
        <f t="shared" si="540"/>
        <v>10</v>
      </c>
      <c r="O1068" s="1494">
        <f t="shared" si="540"/>
        <v>17818180</v>
      </c>
      <c r="P1068" s="1494">
        <f t="shared" si="517"/>
        <v>400000</v>
      </c>
      <c r="Q1068" s="1307"/>
      <c r="R1068" s="1508">
        <v>1331818</v>
      </c>
      <c r="S1068" s="1508">
        <v>1931818</v>
      </c>
      <c r="T1068" s="1508">
        <v>2231818</v>
      </c>
      <c r="U1068" s="1508">
        <v>431818</v>
      </c>
      <c r="V1068" s="1892"/>
      <c r="W1068" s="1229"/>
      <c r="X1068" s="2337"/>
      <c r="Y1068" s="1229"/>
      <c r="Z1068" s="2395"/>
      <c r="AA1068" s="1229"/>
      <c r="AB1068" s="1317"/>
      <c r="AC1068" s="1229"/>
      <c r="AD1068" s="1229"/>
      <c r="AE1068" s="1229"/>
      <c r="AF1068" s="1490">
        <f t="shared" si="518"/>
        <v>0</v>
      </c>
      <c r="AG1068" s="1316">
        <f t="shared" si="519"/>
        <v>17818180</v>
      </c>
      <c r="AH1068" s="1305"/>
      <c r="AI1068" s="1937"/>
      <c r="AJ1068" s="1267"/>
      <c r="AK1068" s="1317"/>
      <c r="AL1068" s="1317"/>
      <c r="AM1068" s="1305"/>
      <c r="AN1068" s="1305"/>
      <c r="AO1068" s="1266"/>
      <c r="AP1068" s="1491">
        <f t="shared" si="520"/>
        <v>0</v>
      </c>
      <c r="AQ1068" s="1268"/>
      <c r="AR1068" s="1492">
        <f t="shared" si="521"/>
        <v>0</v>
      </c>
      <c r="AS1068" s="1268"/>
      <c r="AT1068" s="1492">
        <f t="shared" si="522"/>
        <v>0</v>
      </c>
      <c r="AU1068" s="1268"/>
      <c r="AV1068" s="1492">
        <f t="shared" si="523"/>
        <v>0</v>
      </c>
      <c r="AW1068" s="1493">
        <f t="shared" si="524"/>
        <v>0</v>
      </c>
      <c r="AX1068" s="2153">
        <f t="shared" si="525"/>
        <v>0</v>
      </c>
      <c r="AY1068" s="1495">
        <f t="shared" si="526"/>
        <v>0</v>
      </c>
      <c r="AZ1068" s="1937"/>
      <c r="BA1068" s="1508">
        <v>1331818</v>
      </c>
      <c r="BB1068" s="1508">
        <v>1931818</v>
      </c>
      <c r="BC1068" s="1508">
        <v>2231818</v>
      </c>
      <c r="BD1068" s="1508">
        <v>431818</v>
      </c>
      <c r="BE1068" s="2174"/>
      <c r="BF1068" s="1229"/>
      <c r="BG1068" s="1317"/>
      <c r="BH1068" s="1229"/>
      <c r="BI1068" s="1317"/>
      <c r="BJ1068" s="1229"/>
      <c r="BK1068" s="1317"/>
      <c r="BL1068" s="1229"/>
      <c r="BM1068" s="1229"/>
      <c r="BN1068" s="1229"/>
      <c r="BO1068" s="1490">
        <f t="shared" si="532"/>
        <v>0</v>
      </c>
      <c r="BP1068" s="1496">
        <f t="shared" si="537"/>
        <v>0</v>
      </c>
      <c r="BQ1068" s="1305"/>
      <c r="BS1068" s="1959">
        <f t="shared" si="527"/>
        <v>5</v>
      </c>
      <c r="BT1068" s="1959">
        <f t="shared" si="528"/>
        <v>0</v>
      </c>
      <c r="BU1068" s="1959">
        <f t="shared" si="529"/>
        <v>5</v>
      </c>
      <c r="BV1068" s="1959">
        <f t="shared" si="530"/>
        <v>0</v>
      </c>
      <c r="BW1068" s="1959">
        <f t="shared" si="531"/>
        <v>17818180</v>
      </c>
    </row>
    <row r="1069" spans="1:2535" ht="15" customHeight="1" x14ac:dyDescent="0.25">
      <c r="A1069" s="1315">
        <v>2</v>
      </c>
      <c r="B1069" s="2051">
        <v>43724</v>
      </c>
      <c r="C1069" s="1268">
        <v>1059</v>
      </c>
      <c r="D1069" s="1305" t="s">
        <v>87</v>
      </c>
      <c r="E1069" s="1305" t="s">
        <v>88</v>
      </c>
      <c r="F1069" s="1266">
        <v>5</v>
      </c>
      <c r="G1069" s="1491">
        <f t="shared" si="539"/>
        <v>6659090</v>
      </c>
      <c r="H1069" s="1268"/>
      <c r="I1069" s="2605">
        <f t="shared" si="534"/>
        <v>0</v>
      </c>
      <c r="J1069" s="1268">
        <v>4</v>
      </c>
      <c r="K1069" s="2605">
        <f t="shared" si="533"/>
        <v>8927272</v>
      </c>
      <c r="L1069" s="1962">
        <v>1</v>
      </c>
      <c r="M1069" s="2605">
        <f t="shared" si="535"/>
        <v>431818</v>
      </c>
      <c r="N1069" s="1505">
        <f t="shared" si="540"/>
        <v>10</v>
      </c>
      <c r="O1069" s="1494">
        <f t="shared" si="540"/>
        <v>16018180</v>
      </c>
      <c r="P1069" s="1494">
        <f t="shared" si="517"/>
        <v>400000</v>
      </c>
      <c r="Q1069" s="1307"/>
      <c r="R1069" s="1508">
        <v>1331818</v>
      </c>
      <c r="S1069" s="1508">
        <v>1931818</v>
      </c>
      <c r="T1069" s="1508">
        <v>2231818</v>
      </c>
      <c r="U1069" s="1508">
        <v>431818</v>
      </c>
      <c r="V1069" s="1892"/>
      <c r="W1069" s="1229"/>
      <c r="X1069" s="2337"/>
      <c r="Y1069" s="1229"/>
      <c r="Z1069" s="2395"/>
      <c r="AA1069" s="1229"/>
      <c r="AB1069" s="1317"/>
      <c r="AC1069" s="1229"/>
      <c r="AD1069" s="1229"/>
      <c r="AE1069" s="1229"/>
      <c r="AF1069" s="1490">
        <f t="shared" si="518"/>
        <v>0</v>
      </c>
      <c r="AG1069" s="1316">
        <f t="shared" si="519"/>
        <v>16018180</v>
      </c>
      <c r="AH1069" s="1305"/>
      <c r="AI1069" s="1937"/>
      <c r="AJ1069" s="1267"/>
      <c r="AK1069" s="1317"/>
      <c r="AL1069" s="1317"/>
      <c r="AM1069" s="1305"/>
      <c r="AN1069" s="1305"/>
      <c r="AO1069" s="1266"/>
      <c r="AP1069" s="1491">
        <f t="shared" si="520"/>
        <v>0</v>
      </c>
      <c r="AQ1069" s="1268"/>
      <c r="AR1069" s="1492">
        <f t="shared" si="521"/>
        <v>0</v>
      </c>
      <c r="AS1069" s="1268"/>
      <c r="AT1069" s="1492">
        <f t="shared" si="522"/>
        <v>0</v>
      </c>
      <c r="AU1069" s="1268"/>
      <c r="AV1069" s="1492">
        <f t="shared" si="523"/>
        <v>0</v>
      </c>
      <c r="AW1069" s="1493">
        <f t="shared" si="524"/>
        <v>0</v>
      </c>
      <c r="AX1069" s="2153">
        <f t="shared" si="525"/>
        <v>0</v>
      </c>
      <c r="AY1069" s="1495">
        <f t="shared" si="526"/>
        <v>0</v>
      </c>
      <c r="AZ1069" s="1937"/>
      <c r="BA1069" s="1508">
        <v>1331818</v>
      </c>
      <c r="BB1069" s="1508">
        <v>1931818</v>
      </c>
      <c r="BC1069" s="1508">
        <v>2231818</v>
      </c>
      <c r="BD1069" s="1508">
        <v>431818</v>
      </c>
      <c r="BE1069" s="2174"/>
      <c r="BF1069" s="1229"/>
      <c r="BG1069" s="1317"/>
      <c r="BH1069" s="1229"/>
      <c r="BI1069" s="1317"/>
      <c r="BJ1069" s="1229"/>
      <c r="BK1069" s="1317"/>
      <c r="BL1069" s="1229"/>
      <c r="BM1069" s="1229"/>
      <c r="BN1069" s="1229"/>
      <c r="BO1069" s="1490">
        <f t="shared" si="532"/>
        <v>0</v>
      </c>
      <c r="BP1069" s="1496">
        <f t="shared" si="537"/>
        <v>0</v>
      </c>
      <c r="BQ1069" s="1305"/>
      <c r="BS1069" s="1959">
        <f t="shared" si="527"/>
        <v>5</v>
      </c>
      <c r="BT1069" s="1959">
        <f t="shared" si="528"/>
        <v>0</v>
      </c>
      <c r="BU1069" s="1959">
        <f t="shared" si="529"/>
        <v>4</v>
      </c>
      <c r="BV1069" s="1959">
        <f t="shared" si="530"/>
        <v>1</v>
      </c>
      <c r="BW1069" s="1959">
        <f t="shared" si="531"/>
        <v>16018180</v>
      </c>
    </row>
    <row r="1070" spans="1:2535" s="773" customFormat="1" ht="15" customHeight="1" x14ac:dyDescent="0.25">
      <c r="A1070" s="1315">
        <v>3</v>
      </c>
      <c r="B1070" s="2051">
        <v>43724</v>
      </c>
      <c r="C1070" s="1268">
        <v>1060</v>
      </c>
      <c r="D1070" s="1305" t="s">
        <v>56</v>
      </c>
      <c r="E1070" s="1305" t="s">
        <v>57</v>
      </c>
      <c r="F1070" s="1266">
        <v>8</v>
      </c>
      <c r="G1070" s="1491">
        <f t="shared" si="539"/>
        <v>10654544</v>
      </c>
      <c r="H1070" s="1268"/>
      <c r="I1070" s="2605">
        <f t="shared" si="534"/>
        <v>0</v>
      </c>
      <c r="J1070" s="1268">
        <v>2</v>
      </c>
      <c r="K1070" s="2605">
        <f t="shared" si="533"/>
        <v>4463636</v>
      </c>
      <c r="L1070" s="1962"/>
      <c r="M1070" s="2605">
        <f t="shared" si="535"/>
        <v>0</v>
      </c>
      <c r="N1070" s="1505">
        <f t="shared" si="540"/>
        <v>10</v>
      </c>
      <c r="O1070" s="1494">
        <f t="shared" si="540"/>
        <v>15118180</v>
      </c>
      <c r="P1070" s="1494">
        <f t="shared" si="517"/>
        <v>400000</v>
      </c>
      <c r="Q1070" s="1307"/>
      <c r="R1070" s="1508">
        <v>1331818</v>
      </c>
      <c r="S1070" s="1508">
        <v>1931818</v>
      </c>
      <c r="T1070" s="1508">
        <v>2231818</v>
      </c>
      <c r="U1070" s="1508">
        <v>431818</v>
      </c>
      <c r="V1070" s="1892"/>
      <c r="W1070" s="1229"/>
      <c r="X1070" s="2337"/>
      <c r="Y1070" s="1229"/>
      <c r="Z1070" s="2395"/>
      <c r="AA1070" s="1229"/>
      <c r="AB1070" s="1317"/>
      <c r="AC1070" s="1229"/>
      <c r="AD1070" s="1229"/>
      <c r="AE1070" s="1229"/>
      <c r="AF1070" s="1490">
        <f t="shared" si="518"/>
        <v>0</v>
      </c>
      <c r="AG1070" s="1316">
        <f t="shared" si="519"/>
        <v>15118180</v>
      </c>
      <c r="AH1070" s="1305"/>
      <c r="AI1070" s="1937"/>
      <c r="AJ1070" s="1267"/>
      <c r="AK1070" s="1317"/>
      <c r="AL1070" s="1317"/>
      <c r="AM1070" s="1305"/>
      <c r="AN1070" s="1305"/>
      <c r="AO1070" s="1266"/>
      <c r="AP1070" s="1491">
        <f t="shared" si="520"/>
        <v>0</v>
      </c>
      <c r="AQ1070" s="1268"/>
      <c r="AR1070" s="1492">
        <f t="shared" si="521"/>
        <v>0</v>
      </c>
      <c r="AS1070" s="1268"/>
      <c r="AT1070" s="1492">
        <f t="shared" si="522"/>
        <v>0</v>
      </c>
      <c r="AU1070" s="1268"/>
      <c r="AV1070" s="1492">
        <f t="shared" si="523"/>
        <v>0</v>
      </c>
      <c r="AW1070" s="1493">
        <f t="shared" si="524"/>
        <v>0</v>
      </c>
      <c r="AX1070" s="2153">
        <f t="shared" si="525"/>
        <v>0</v>
      </c>
      <c r="AY1070" s="1495">
        <f t="shared" si="526"/>
        <v>0</v>
      </c>
      <c r="AZ1070" s="1937"/>
      <c r="BA1070" s="1508">
        <v>1331818</v>
      </c>
      <c r="BB1070" s="1508">
        <v>1931818</v>
      </c>
      <c r="BC1070" s="1508">
        <v>2231818</v>
      </c>
      <c r="BD1070" s="1508">
        <v>431818</v>
      </c>
      <c r="BE1070" s="2174"/>
      <c r="BF1070" s="1229"/>
      <c r="BG1070" s="1317"/>
      <c r="BH1070" s="1229"/>
      <c r="BI1070" s="1317"/>
      <c r="BJ1070" s="1229"/>
      <c r="BK1070" s="1317"/>
      <c r="BL1070" s="1229"/>
      <c r="BM1070" s="1229"/>
      <c r="BN1070" s="1229"/>
      <c r="BO1070" s="1490">
        <f t="shared" si="532"/>
        <v>0</v>
      </c>
      <c r="BP1070" s="1496">
        <f t="shared" si="537"/>
        <v>0</v>
      </c>
      <c r="BQ1070" s="1305"/>
      <c r="BR1070" s="1308"/>
      <c r="BS1070" s="1959">
        <f t="shared" si="527"/>
        <v>8</v>
      </c>
      <c r="BT1070" s="1959">
        <f t="shared" si="528"/>
        <v>0</v>
      </c>
      <c r="BU1070" s="1959">
        <f t="shared" si="529"/>
        <v>2</v>
      </c>
      <c r="BV1070" s="1959">
        <f t="shared" si="530"/>
        <v>0</v>
      </c>
      <c r="BW1070" s="1959">
        <f t="shared" si="531"/>
        <v>15118180</v>
      </c>
      <c r="BX1070" s="1308"/>
      <c r="BY1070" s="1308"/>
      <c r="BZ1070" s="1308"/>
      <c r="CA1070" s="1308"/>
      <c r="CB1070" s="1308"/>
      <c r="CC1070" s="1308"/>
      <c r="CD1070" s="1308"/>
      <c r="CE1070" s="1308"/>
      <c r="CF1070" s="1308"/>
      <c r="CG1070" s="1308"/>
      <c r="CH1070" s="1308"/>
      <c r="CI1070" s="1308"/>
      <c r="CJ1070" s="1308"/>
      <c r="CK1070" s="1308"/>
      <c r="CL1070" s="1308"/>
      <c r="CM1070" s="1308"/>
      <c r="CN1070" s="1308"/>
      <c r="CO1070" s="1308"/>
      <c r="CP1070" s="1308"/>
      <c r="CQ1070" s="1308"/>
      <c r="CR1070" s="1308"/>
      <c r="CS1070" s="1308"/>
      <c r="CT1070" s="1308"/>
      <c r="CU1070" s="1308"/>
      <c r="CV1070" s="1308"/>
      <c r="CW1070" s="1308"/>
      <c r="CX1070" s="1308"/>
      <c r="CY1070" s="1308"/>
      <c r="CZ1070" s="1308"/>
      <c r="DA1070" s="1308"/>
      <c r="DB1070" s="1308"/>
      <c r="DC1070" s="1308"/>
      <c r="DD1070" s="1308"/>
      <c r="DE1070" s="1308"/>
      <c r="DF1070" s="1308"/>
      <c r="DG1070" s="1308"/>
      <c r="DH1070" s="1308"/>
      <c r="DI1070" s="1308"/>
      <c r="DJ1070" s="1308"/>
      <c r="DK1070" s="1308"/>
      <c r="DL1070" s="1308"/>
      <c r="DM1070" s="1308"/>
      <c r="DN1070" s="1308"/>
      <c r="DO1070" s="1308"/>
      <c r="DP1070" s="1308"/>
      <c r="DQ1070" s="1308"/>
      <c r="DR1070" s="1308"/>
      <c r="DS1070" s="1308"/>
      <c r="DT1070" s="1308"/>
      <c r="DU1070" s="1308"/>
      <c r="DV1070" s="1308"/>
      <c r="DW1070" s="1308"/>
      <c r="DX1070" s="1308"/>
      <c r="DY1070" s="1308"/>
      <c r="DZ1070" s="1308"/>
      <c r="EA1070" s="1308"/>
      <c r="EB1070" s="1308"/>
      <c r="EC1070" s="1308"/>
      <c r="ED1070" s="1308"/>
      <c r="EE1070" s="1308"/>
      <c r="EF1070" s="1308"/>
      <c r="EG1070" s="1308"/>
      <c r="EH1070" s="1308"/>
      <c r="EI1070" s="1308"/>
      <c r="EJ1070" s="1308"/>
      <c r="EK1070" s="1308"/>
      <c r="EL1070" s="1308"/>
      <c r="EM1070" s="1308"/>
      <c r="EN1070" s="1308"/>
      <c r="EO1070" s="1308"/>
      <c r="EP1070" s="1308"/>
      <c r="EQ1070" s="1308"/>
      <c r="ER1070" s="1308"/>
      <c r="ES1070" s="1308"/>
      <c r="ET1070" s="1308"/>
      <c r="EU1070" s="1308"/>
      <c r="EV1070" s="1308"/>
      <c r="EW1070" s="1308"/>
      <c r="EX1070" s="1308"/>
      <c r="EY1070" s="1308"/>
      <c r="EZ1070" s="1308"/>
      <c r="FA1070" s="1308"/>
      <c r="FB1070" s="1308"/>
      <c r="FC1070" s="1308"/>
      <c r="FD1070" s="1308"/>
      <c r="FE1070" s="1308"/>
      <c r="FF1070" s="1308"/>
      <c r="FG1070" s="1308"/>
      <c r="FH1070" s="1308"/>
      <c r="FI1070" s="1308"/>
      <c r="FJ1070" s="1308"/>
      <c r="FK1070" s="1308"/>
      <c r="FL1070" s="1308"/>
      <c r="FM1070" s="1308"/>
      <c r="FN1070" s="1308"/>
      <c r="FO1070" s="1308"/>
      <c r="FP1070" s="1308"/>
      <c r="FQ1070" s="1308"/>
      <c r="FR1070" s="1308"/>
      <c r="FS1070" s="1308"/>
      <c r="FT1070" s="1308"/>
      <c r="FU1070" s="1308"/>
      <c r="FV1070" s="1308"/>
      <c r="FW1070" s="1308"/>
      <c r="FX1070" s="1308"/>
      <c r="FY1070" s="1308"/>
      <c r="FZ1070" s="1308"/>
      <c r="GA1070" s="1308"/>
      <c r="GB1070" s="1308"/>
      <c r="GC1070" s="1308"/>
      <c r="GD1070" s="1308"/>
      <c r="GE1070" s="1308"/>
      <c r="GF1070" s="1308"/>
      <c r="GG1070" s="1308"/>
      <c r="GH1070" s="1308"/>
      <c r="GI1070" s="1308"/>
      <c r="GJ1070" s="1308"/>
      <c r="GK1070" s="1308"/>
      <c r="GL1070" s="1308"/>
      <c r="GM1070" s="1308"/>
      <c r="GN1070" s="1308"/>
      <c r="GO1070" s="1308"/>
      <c r="GP1070" s="1308"/>
      <c r="GQ1070" s="1308"/>
      <c r="GR1070" s="1308"/>
      <c r="GS1070" s="1308"/>
      <c r="GT1070" s="1308"/>
      <c r="GU1070" s="1308"/>
      <c r="GV1070" s="1308"/>
      <c r="GW1070" s="1308"/>
      <c r="GX1070" s="1308"/>
      <c r="GY1070" s="1308"/>
      <c r="GZ1070" s="1308"/>
      <c r="HA1070" s="1308"/>
      <c r="HB1070" s="1308"/>
      <c r="HC1070" s="1308"/>
      <c r="HD1070" s="1308"/>
      <c r="HE1070" s="1308"/>
      <c r="HF1070" s="1308"/>
      <c r="HG1070" s="1308"/>
      <c r="HH1070" s="1308"/>
      <c r="HI1070" s="1308"/>
      <c r="HJ1070" s="1308"/>
      <c r="HK1070" s="1308"/>
      <c r="HL1070" s="1308"/>
      <c r="HM1070" s="1308"/>
      <c r="HN1070" s="1308"/>
      <c r="HO1070" s="1308"/>
      <c r="HP1070" s="1308"/>
      <c r="HQ1070" s="1308"/>
      <c r="HR1070" s="1308"/>
      <c r="HS1070" s="1308"/>
      <c r="HT1070" s="1308"/>
      <c r="HU1070" s="1308"/>
      <c r="HV1070" s="1308"/>
      <c r="HW1070" s="1308"/>
      <c r="HX1070" s="1308"/>
      <c r="HY1070" s="1308"/>
      <c r="HZ1070" s="1308"/>
      <c r="IA1070" s="1308"/>
      <c r="IB1070" s="1308"/>
      <c r="IC1070" s="1308"/>
      <c r="ID1070" s="1308"/>
      <c r="IE1070" s="1308"/>
      <c r="IF1070" s="1308"/>
      <c r="IG1070" s="1308"/>
      <c r="IH1070" s="1308"/>
      <c r="II1070" s="1308"/>
      <c r="IJ1070" s="1308"/>
      <c r="IK1070" s="1308"/>
      <c r="IL1070" s="1308"/>
      <c r="IM1070" s="1308"/>
      <c r="IN1070" s="1308"/>
      <c r="IO1070" s="1308"/>
      <c r="IP1070" s="1308"/>
      <c r="IQ1070" s="1308"/>
      <c r="IR1070" s="1308"/>
      <c r="IS1070" s="1308"/>
      <c r="IT1070" s="1308"/>
      <c r="IU1070" s="1308"/>
      <c r="IV1070" s="1308"/>
      <c r="IW1070" s="1308"/>
      <c r="IX1070" s="1308"/>
      <c r="IY1070" s="1308"/>
      <c r="IZ1070" s="1308"/>
      <c r="JA1070" s="1308"/>
      <c r="JB1070" s="1308"/>
      <c r="JC1070" s="1308"/>
      <c r="JD1070" s="1308"/>
      <c r="JE1070" s="1308"/>
      <c r="JF1070" s="1308"/>
      <c r="JG1070" s="1308"/>
      <c r="JH1070" s="1308"/>
      <c r="JI1070" s="1308"/>
      <c r="JJ1070" s="1308"/>
      <c r="JK1070" s="1308"/>
      <c r="JL1070" s="1308"/>
      <c r="JM1070" s="1308"/>
      <c r="JN1070" s="1308"/>
      <c r="JO1070" s="1308"/>
      <c r="JP1070" s="1308"/>
      <c r="JQ1070" s="1308"/>
      <c r="JR1070" s="1308"/>
      <c r="JS1070" s="1308"/>
      <c r="JT1070" s="1308"/>
      <c r="JU1070" s="1308"/>
      <c r="JV1070" s="1308"/>
      <c r="JW1070" s="1308"/>
      <c r="JX1070" s="1308"/>
      <c r="JY1070" s="1308"/>
      <c r="JZ1070" s="1308"/>
      <c r="KA1070" s="1308"/>
      <c r="KB1070" s="1308"/>
      <c r="KC1070" s="1308"/>
      <c r="KD1070" s="1308"/>
      <c r="KE1070" s="1308"/>
      <c r="KF1070" s="1308"/>
      <c r="KG1070" s="1308"/>
      <c r="KH1070" s="1308"/>
      <c r="KI1070" s="1308"/>
      <c r="KJ1070" s="1308"/>
      <c r="KK1070" s="1308"/>
      <c r="KL1070" s="1308"/>
      <c r="KM1070" s="1308"/>
      <c r="KN1070" s="1308"/>
      <c r="KO1070" s="1308"/>
      <c r="KP1070" s="1308"/>
      <c r="KQ1070" s="1308"/>
      <c r="KR1070" s="1308"/>
      <c r="KS1070" s="1308"/>
      <c r="KT1070" s="1308"/>
      <c r="KU1070" s="1308"/>
      <c r="KV1070" s="1308"/>
      <c r="KW1070" s="1308"/>
      <c r="KX1070" s="1308"/>
      <c r="KY1070" s="1308"/>
      <c r="KZ1070" s="1308"/>
      <c r="LA1070" s="1308"/>
      <c r="LB1070" s="1308"/>
      <c r="LC1070" s="1308"/>
      <c r="LD1070" s="1308"/>
      <c r="LE1070" s="1308"/>
      <c r="LF1070" s="1308"/>
      <c r="LG1070" s="1308"/>
      <c r="LH1070" s="1308"/>
      <c r="LI1070" s="1308"/>
      <c r="LJ1070" s="1308"/>
      <c r="LK1070" s="1308"/>
      <c r="LL1070" s="1308"/>
      <c r="LM1070" s="1308"/>
      <c r="LN1070" s="1308"/>
      <c r="LO1070" s="1308"/>
      <c r="LP1070" s="1308"/>
      <c r="LQ1070" s="1308"/>
      <c r="LR1070" s="1308"/>
      <c r="LS1070" s="1308"/>
      <c r="LT1070" s="1308"/>
      <c r="LU1070" s="1308"/>
      <c r="LV1070" s="1308"/>
      <c r="LW1070" s="1308"/>
      <c r="LX1070" s="1308"/>
      <c r="LY1070" s="1308"/>
      <c r="LZ1070" s="1308"/>
      <c r="MA1070" s="1308"/>
      <c r="MB1070" s="1308"/>
      <c r="MC1070" s="1308"/>
      <c r="MD1070" s="1308"/>
      <c r="ME1070" s="1308"/>
      <c r="MF1070" s="1308"/>
      <c r="MG1070" s="1308"/>
      <c r="MH1070" s="1308"/>
      <c r="MI1070" s="1308"/>
      <c r="MJ1070" s="1308"/>
      <c r="MK1070" s="1308"/>
      <c r="ML1070" s="1308"/>
      <c r="MM1070" s="1308"/>
      <c r="MN1070" s="1308"/>
      <c r="MO1070" s="1308"/>
      <c r="MP1070" s="1308"/>
      <c r="MQ1070" s="1308"/>
      <c r="MR1070" s="1308"/>
      <c r="MS1070" s="1308"/>
      <c r="MT1070" s="1308"/>
      <c r="MU1070" s="1308"/>
      <c r="MV1070" s="1308"/>
      <c r="MW1070" s="1308"/>
      <c r="MX1070" s="1308"/>
      <c r="MY1070" s="1308"/>
      <c r="MZ1070" s="1308"/>
      <c r="NA1070" s="1308"/>
      <c r="NB1070" s="1308"/>
      <c r="NC1070" s="1308"/>
      <c r="ND1070" s="1308"/>
      <c r="NE1070" s="1308"/>
      <c r="NF1070" s="1308"/>
      <c r="NG1070" s="1308"/>
      <c r="NH1070" s="1308"/>
      <c r="NI1070" s="1308"/>
      <c r="NJ1070" s="1308"/>
      <c r="NK1070" s="1308"/>
      <c r="NL1070" s="1308"/>
      <c r="NM1070" s="1308"/>
      <c r="NN1070" s="1308"/>
      <c r="NO1070" s="1308"/>
      <c r="NP1070" s="1308"/>
      <c r="NQ1070" s="1308"/>
      <c r="NR1070" s="1308"/>
      <c r="NS1070" s="1308"/>
      <c r="NT1070" s="1308"/>
      <c r="NU1070" s="1308"/>
      <c r="NV1070" s="1308"/>
      <c r="NW1070" s="1308"/>
      <c r="NX1070" s="1308"/>
      <c r="NY1070" s="1308"/>
      <c r="NZ1070" s="1308"/>
      <c r="OA1070" s="1308"/>
      <c r="OB1070" s="1308"/>
      <c r="OC1070" s="1308"/>
      <c r="OD1070" s="1308"/>
      <c r="OE1070" s="1308"/>
      <c r="OF1070" s="1308"/>
      <c r="OG1070" s="1308"/>
      <c r="OH1070" s="1308"/>
      <c r="OI1070" s="1308"/>
      <c r="OJ1070" s="1308"/>
      <c r="OK1070" s="1308"/>
      <c r="OL1070" s="1308"/>
      <c r="OM1070" s="1308"/>
      <c r="ON1070" s="1308"/>
      <c r="OO1070" s="1308"/>
      <c r="OP1070" s="1308"/>
      <c r="OQ1070" s="1308"/>
      <c r="OR1070" s="1308"/>
      <c r="OS1070" s="1308"/>
      <c r="OT1070" s="1308"/>
      <c r="OU1070" s="1308"/>
      <c r="OV1070" s="1308"/>
      <c r="OW1070" s="1308"/>
      <c r="OX1070" s="1308"/>
      <c r="OY1070" s="1308"/>
      <c r="OZ1070" s="1308"/>
      <c r="PA1070" s="1308"/>
      <c r="PB1070" s="1308"/>
      <c r="PC1070" s="1308"/>
      <c r="PD1070" s="1308"/>
      <c r="PE1070" s="1308"/>
      <c r="PF1070" s="1308"/>
      <c r="PG1070" s="1308"/>
      <c r="PH1070" s="1308"/>
      <c r="PI1070" s="1308"/>
      <c r="PJ1070" s="1308"/>
      <c r="PK1070" s="1308"/>
      <c r="PL1070" s="1308"/>
      <c r="PM1070" s="1308"/>
      <c r="PN1070" s="1308"/>
      <c r="PO1070" s="1308"/>
      <c r="PP1070" s="1308"/>
      <c r="PQ1070" s="1308"/>
      <c r="PR1070" s="1308"/>
      <c r="PS1070" s="1308"/>
      <c r="PT1070" s="1308"/>
      <c r="PU1070" s="1308"/>
      <c r="PV1070" s="1308"/>
      <c r="PW1070" s="1308"/>
      <c r="PX1070" s="1308"/>
      <c r="PY1070" s="1308"/>
      <c r="PZ1070" s="1308"/>
      <c r="QA1070" s="1308"/>
      <c r="QB1070" s="1308"/>
      <c r="QC1070" s="1308"/>
      <c r="QD1070" s="1308"/>
      <c r="QE1070" s="1308"/>
      <c r="QF1070" s="1308"/>
      <c r="QG1070" s="1308"/>
      <c r="QH1070" s="1308"/>
      <c r="QI1070" s="1308"/>
      <c r="QJ1070" s="1308"/>
      <c r="QK1070" s="1308"/>
      <c r="QL1070" s="1308"/>
      <c r="QM1070" s="1308"/>
      <c r="QN1070" s="1308"/>
      <c r="QO1070" s="1308"/>
      <c r="QP1070" s="1308"/>
      <c r="QQ1070" s="1308"/>
      <c r="QR1070" s="1308"/>
      <c r="QS1070" s="1308"/>
      <c r="QT1070" s="1308"/>
      <c r="QU1070" s="1308"/>
      <c r="QV1070" s="1308"/>
      <c r="QW1070" s="1308"/>
      <c r="QX1070" s="1308"/>
      <c r="QY1070" s="1308"/>
      <c r="QZ1070" s="1308"/>
      <c r="RA1070" s="1308"/>
      <c r="RB1070" s="1308"/>
      <c r="RC1070" s="1308"/>
      <c r="RD1070" s="1308"/>
      <c r="RE1070" s="1308"/>
      <c r="RF1070" s="1308"/>
      <c r="RG1070" s="1308"/>
      <c r="RH1070" s="1308"/>
      <c r="RI1070" s="1308"/>
      <c r="RJ1070" s="1308"/>
      <c r="RK1070" s="1308"/>
      <c r="RL1070" s="1308"/>
      <c r="RM1070" s="1308"/>
      <c r="RN1070" s="1308"/>
      <c r="RO1070" s="1308"/>
      <c r="RP1070" s="1308"/>
      <c r="RQ1070" s="1308"/>
      <c r="RR1070" s="1308"/>
      <c r="RS1070" s="1308"/>
      <c r="RT1070" s="1308"/>
      <c r="RU1070" s="1308"/>
      <c r="RV1070" s="1308"/>
      <c r="RW1070" s="1308"/>
      <c r="RX1070" s="1308"/>
      <c r="RY1070" s="1308"/>
      <c r="RZ1070" s="1308"/>
      <c r="SA1070" s="1308"/>
      <c r="SB1070" s="1308"/>
      <c r="SC1070" s="1308"/>
      <c r="SD1070" s="1308"/>
      <c r="SE1070" s="1308"/>
      <c r="SF1070" s="1308"/>
      <c r="SG1070" s="1308"/>
      <c r="SH1070" s="1308"/>
      <c r="SI1070" s="1308"/>
      <c r="SJ1070" s="1308"/>
      <c r="SK1070" s="1308"/>
      <c r="SL1070" s="1308"/>
      <c r="SM1070" s="1308"/>
      <c r="SN1070" s="1308"/>
      <c r="SO1070" s="1308"/>
      <c r="SP1070" s="1308"/>
      <c r="SQ1070" s="1308"/>
      <c r="SR1070" s="1308"/>
      <c r="SS1070" s="1308"/>
      <c r="ST1070" s="1308"/>
      <c r="SU1070" s="1308"/>
      <c r="SV1070" s="1308"/>
      <c r="SW1070" s="1308"/>
      <c r="SX1070" s="1308"/>
      <c r="SY1070" s="1308"/>
      <c r="SZ1070" s="1308"/>
      <c r="TA1070" s="1308"/>
      <c r="TB1070" s="1308"/>
      <c r="TC1070" s="1308"/>
      <c r="TD1070" s="1308"/>
      <c r="TE1070" s="1308"/>
      <c r="TF1070" s="1308"/>
      <c r="TG1070" s="1308"/>
      <c r="TH1070" s="1308"/>
      <c r="TI1070" s="1308"/>
      <c r="TJ1070" s="1308"/>
      <c r="TK1070" s="1308"/>
      <c r="TL1070" s="1308"/>
      <c r="TM1070" s="1308"/>
      <c r="TN1070" s="1308"/>
      <c r="TO1070" s="1308"/>
      <c r="TP1070" s="1308"/>
      <c r="TQ1070" s="1308"/>
      <c r="TR1070" s="1308"/>
      <c r="TS1070" s="1308"/>
      <c r="TT1070" s="1308"/>
      <c r="TU1070" s="1308"/>
      <c r="TV1070" s="1308"/>
      <c r="TW1070" s="1308"/>
      <c r="TX1070" s="1308"/>
      <c r="TY1070" s="1308"/>
      <c r="TZ1070" s="1308"/>
      <c r="UA1070" s="1308"/>
      <c r="UB1070" s="1308"/>
      <c r="UC1070" s="1308"/>
      <c r="UD1070" s="1308"/>
      <c r="UE1070" s="1308"/>
      <c r="UF1070" s="1308"/>
      <c r="UG1070" s="1308"/>
      <c r="UH1070" s="1308"/>
      <c r="UI1070" s="1308"/>
      <c r="UJ1070" s="1308"/>
      <c r="UK1070" s="1308"/>
      <c r="UL1070" s="1308"/>
      <c r="UM1070" s="1308"/>
      <c r="UN1070" s="1308"/>
      <c r="UO1070" s="1308"/>
      <c r="UP1070" s="1308"/>
      <c r="UQ1070" s="1308"/>
      <c r="UR1070" s="1308"/>
      <c r="US1070" s="1308"/>
      <c r="UT1070" s="1308"/>
      <c r="UU1070" s="1308"/>
      <c r="UV1070" s="1308"/>
      <c r="UW1070" s="1308"/>
      <c r="UX1070" s="1308"/>
      <c r="UY1070" s="1308"/>
      <c r="UZ1070" s="1308"/>
      <c r="VA1070" s="1308"/>
      <c r="VB1070" s="1308"/>
      <c r="VC1070" s="1308"/>
      <c r="VD1070" s="1308"/>
      <c r="VE1070" s="1308"/>
      <c r="VF1070" s="1308"/>
      <c r="VG1070" s="1308"/>
      <c r="VH1070" s="1308"/>
      <c r="VI1070" s="1308"/>
      <c r="VJ1070" s="1308"/>
      <c r="VK1070" s="1308"/>
      <c r="VL1070" s="1308"/>
      <c r="VM1070" s="1308"/>
      <c r="VN1070" s="1308"/>
      <c r="VO1070" s="1308"/>
      <c r="VP1070" s="1308"/>
      <c r="VQ1070" s="1308"/>
      <c r="VR1070" s="1308"/>
      <c r="VS1070" s="1308"/>
      <c r="VT1070" s="1308"/>
      <c r="VU1070" s="1308"/>
      <c r="VV1070" s="1308"/>
      <c r="VW1070" s="1308"/>
      <c r="VX1070" s="1308"/>
      <c r="VY1070" s="1308"/>
      <c r="VZ1070" s="1308"/>
      <c r="WA1070" s="1308"/>
      <c r="WB1070" s="1308"/>
      <c r="WC1070" s="1308"/>
      <c r="WD1070" s="1308"/>
    </row>
    <row r="1071" spans="1:2535" ht="15" customHeight="1" x14ac:dyDescent="0.25">
      <c r="A1071" s="1315">
        <v>4</v>
      </c>
      <c r="B1071" s="2051">
        <v>43724</v>
      </c>
      <c r="C1071" s="1268">
        <v>1061</v>
      </c>
      <c r="D1071" s="1305" t="s">
        <v>69</v>
      </c>
      <c r="E1071" s="1305" t="s">
        <v>57</v>
      </c>
      <c r="F1071" s="1266">
        <v>4</v>
      </c>
      <c r="G1071" s="1491">
        <f t="shared" si="539"/>
        <v>5327272</v>
      </c>
      <c r="H1071" s="1268">
        <v>2</v>
      </c>
      <c r="I1071" s="2605">
        <f t="shared" si="534"/>
        <v>3863636</v>
      </c>
      <c r="J1071" s="1268">
        <v>3</v>
      </c>
      <c r="K1071" s="2605">
        <f t="shared" si="533"/>
        <v>6695454</v>
      </c>
      <c r="L1071" s="1962">
        <v>1</v>
      </c>
      <c r="M1071" s="2605">
        <f t="shared" si="535"/>
        <v>431818</v>
      </c>
      <c r="N1071" s="1505">
        <f t="shared" si="540"/>
        <v>10</v>
      </c>
      <c r="O1071" s="1494">
        <f t="shared" si="540"/>
        <v>16318180</v>
      </c>
      <c r="P1071" s="1494">
        <f t="shared" si="517"/>
        <v>400000</v>
      </c>
      <c r="Q1071" s="1307"/>
      <c r="R1071" s="1508">
        <v>1331818</v>
      </c>
      <c r="S1071" s="1508">
        <v>1931818</v>
      </c>
      <c r="T1071" s="1508">
        <v>2231818</v>
      </c>
      <c r="U1071" s="1508">
        <v>431818</v>
      </c>
      <c r="V1071" s="1892"/>
      <c r="W1071" s="1229"/>
      <c r="X1071" s="2337"/>
      <c r="Y1071" s="1229"/>
      <c r="Z1071" s="2395"/>
      <c r="AA1071" s="1229"/>
      <c r="AB1071" s="1317"/>
      <c r="AC1071" s="1229"/>
      <c r="AD1071" s="1229"/>
      <c r="AE1071" s="1229"/>
      <c r="AF1071" s="1490">
        <f t="shared" si="518"/>
        <v>0</v>
      </c>
      <c r="AG1071" s="1316">
        <f t="shared" si="519"/>
        <v>16318180</v>
      </c>
      <c r="AH1071" s="1305"/>
      <c r="AI1071" s="1937"/>
      <c r="AJ1071" s="1267"/>
      <c r="AK1071" s="1317"/>
      <c r="AL1071" s="1317"/>
      <c r="AM1071" s="1305"/>
      <c r="AN1071" s="1305"/>
      <c r="AO1071" s="1266"/>
      <c r="AP1071" s="1491">
        <f t="shared" si="520"/>
        <v>0</v>
      </c>
      <c r="AQ1071" s="1268"/>
      <c r="AR1071" s="1492">
        <f t="shared" si="521"/>
        <v>0</v>
      </c>
      <c r="AS1071" s="1268"/>
      <c r="AT1071" s="1492">
        <f t="shared" si="522"/>
        <v>0</v>
      </c>
      <c r="AU1071" s="1268"/>
      <c r="AV1071" s="1492">
        <f t="shared" si="523"/>
        <v>0</v>
      </c>
      <c r="AW1071" s="1493">
        <f t="shared" si="524"/>
        <v>0</v>
      </c>
      <c r="AX1071" s="2153">
        <f t="shared" si="525"/>
        <v>0</v>
      </c>
      <c r="AY1071" s="1495">
        <f t="shared" si="526"/>
        <v>0</v>
      </c>
      <c r="AZ1071" s="1937"/>
      <c r="BA1071" s="1508">
        <v>1331818</v>
      </c>
      <c r="BB1071" s="1508">
        <v>1931818</v>
      </c>
      <c r="BC1071" s="1508">
        <v>2231818</v>
      </c>
      <c r="BD1071" s="1508">
        <v>431818</v>
      </c>
      <c r="BE1071" s="2174"/>
      <c r="BF1071" s="1229"/>
      <c r="BG1071" s="1317"/>
      <c r="BH1071" s="1229"/>
      <c r="BI1071" s="1317"/>
      <c r="BJ1071" s="1229"/>
      <c r="BK1071" s="1317"/>
      <c r="BL1071" s="1229"/>
      <c r="BM1071" s="1229"/>
      <c r="BN1071" s="1229"/>
      <c r="BO1071" s="1490">
        <f t="shared" si="532"/>
        <v>0</v>
      </c>
      <c r="BP1071" s="1496">
        <f t="shared" si="537"/>
        <v>0</v>
      </c>
      <c r="BQ1071" s="1305"/>
      <c r="BS1071" s="1959">
        <f t="shared" si="527"/>
        <v>4</v>
      </c>
      <c r="BT1071" s="1959">
        <f t="shared" si="528"/>
        <v>2</v>
      </c>
      <c r="BU1071" s="1959">
        <f t="shared" si="529"/>
        <v>3</v>
      </c>
      <c r="BV1071" s="1959">
        <f t="shared" si="530"/>
        <v>1</v>
      </c>
      <c r="BW1071" s="1959">
        <f t="shared" si="531"/>
        <v>16318180</v>
      </c>
    </row>
    <row r="1072" spans="1:2535" ht="15" customHeight="1" x14ac:dyDescent="0.25">
      <c r="A1072" s="1315">
        <v>5</v>
      </c>
      <c r="B1072" s="2051">
        <v>43724</v>
      </c>
      <c r="C1072" s="1268">
        <v>1062</v>
      </c>
      <c r="D1072" s="1305" t="s">
        <v>100</v>
      </c>
      <c r="E1072" s="1305" t="s">
        <v>88</v>
      </c>
      <c r="F1072" s="1266">
        <v>5</v>
      </c>
      <c r="G1072" s="1491">
        <f t="shared" si="539"/>
        <v>6659090</v>
      </c>
      <c r="H1072" s="1268"/>
      <c r="I1072" s="2605">
        <f t="shared" si="534"/>
        <v>0</v>
      </c>
      <c r="J1072" s="1268">
        <v>5</v>
      </c>
      <c r="K1072" s="2605">
        <f t="shared" si="533"/>
        <v>11159090</v>
      </c>
      <c r="L1072" s="1962"/>
      <c r="M1072" s="2605">
        <f t="shared" si="535"/>
        <v>0</v>
      </c>
      <c r="N1072" s="1505">
        <f t="shared" si="540"/>
        <v>10</v>
      </c>
      <c r="O1072" s="1494">
        <f t="shared" si="540"/>
        <v>17818180</v>
      </c>
      <c r="P1072" s="1494">
        <f t="shared" si="517"/>
        <v>400000</v>
      </c>
      <c r="Q1072" s="1307"/>
      <c r="R1072" s="1508">
        <v>1331818</v>
      </c>
      <c r="S1072" s="1508">
        <v>1931818</v>
      </c>
      <c r="T1072" s="1508">
        <v>2231818</v>
      </c>
      <c r="U1072" s="1508">
        <v>431818</v>
      </c>
      <c r="V1072" s="1892"/>
      <c r="W1072" s="1229"/>
      <c r="X1072" s="2337"/>
      <c r="Y1072" s="1229"/>
      <c r="Z1072" s="2395"/>
      <c r="AA1072" s="1229"/>
      <c r="AB1072" s="1317"/>
      <c r="AC1072" s="1229"/>
      <c r="AD1072" s="1229"/>
      <c r="AE1072" s="1229"/>
      <c r="AF1072" s="1490">
        <f t="shared" si="518"/>
        <v>0</v>
      </c>
      <c r="AG1072" s="1316">
        <f t="shared" si="519"/>
        <v>17818180</v>
      </c>
      <c r="AH1072" s="1305"/>
      <c r="AI1072" s="1937"/>
      <c r="AJ1072" s="1267"/>
      <c r="AK1072" s="1317"/>
      <c r="AL1072" s="1317"/>
      <c r="AM1072" s="1305"/>
      <c r="AN1072" s="1305"/>
      <c r="AO1072" s="1266"/>
      <c r="AP1072" s="1491">
        <f t="shared" si="520"/>
        <v>0</v>
      </c>
      <c r="AQ1072" s="1268"/>
      <c r="AR1072" s="1492">
        <f t="shared" si="521"/>
        <v>0</v>
      </c>
      <c r="AS1072" s="1268"/>
      <c r="AT1072" s="1492">
        <f t="shared" si="522"/>
        <v>0</v>
      </c>
      <c r="AU1072" s="1268"/>
      <c r="AV1072" s="1492">
        <f t="shared" si="523"/>
        <v>0</v>
      </c>
      <c r="AW1072" s="1493">
        <f t="shared" si="524"/>
        <v>0</v>
      </c>
      <c r="AX1072" s="2153">
        <f t="shared" si="525"/>
        <v>0</v>
      </c>
      <c r="AY1072" s="1495">
        <f t="shared" si="526"/>
        <v>0</v>
      </c>
      <c r="AZ1072" s="1937"/>
      <c r="BA1072" s="1508">
        <v>1331818</v>
      </c>
      <c r="BB1072" s="1508">
        <v>1931818</v>
      </c>
      <c r="BC1072" s="1508">
        <v>2231818</v>
      </c>
      <c r="BD1072" s="1508">
        <v>431818</v>
      </c>
      <c r="BE1072" s="2174"/>
      <c r="BF1072" s="1229"/>
      <c r="BG1072" s="1317"/>
      <c r="BH1072" s="1229"/>
      <c r="BI1072" s="1317"/>
      <c r="BJ1072" s="1229"/>
      <c r="BK1072" s="1317"/>
      <c r="BL1072" s="1229"/>
      <c r="BM1072" s="1229"/>
      <c r="BN1072" s="1229"/>
      <c r="BO1072" s="1490">
        <f t="shared" si="532"/>
        <v>0</v>
      </c>
      <c r="BP1072" s="1496">
        <f t="shared" si="537"/>
        <v>0</v>
      </c>
      <c r="BQ1072" s="1305"/>
      <c r="BS1072" s="1959">
        <f t="shared" si="527"/>
        <v>5</v>
      </c>
      <c r="BT1072" s="1959">
        <f t="shared" si="528"/>
        <v>0</v>
      </c>
      <c r="BU1072" s="1959">
        <f t="shared" si="529"/>
        <v>5</v>
      </c>
      <c r="BV1072" s="1959">
        <f t="shared" si="530"/>
        <v>0</v>
      </c>
      <c r="BW1072" s="1959">
        <f t="shared" si="531"/>
        <v>17818180</v>
      </c>
    </row>
    <row r="1073" spans="1:2535" ht="15" customHeight="1" x14ac:dyDescent="0.25">
      <c r="A1073" s="1315">
        <v>6</v>
      </c>
      <c r="B1073" s="2051">
        <v>43724</v>
      </c>
      <c r="C1073" s="1268">
        <v>1063</v>
      </c>
      <c r="D1073" s="1305" t="s">
        <v>212</v>
      </c>
      <c r="E1073" s="1305" t="s">
        <v>88</v>
      </c>
      <c r="F1073" s="1266">
        <v>6</v>
      </c>
      <c r="G1073" s="1491">
        <f t="shared" si="539"/>
        <v>7990908</v>
      </c>
      <c r="H1073" s="1268"/>
      <c r="I1073" s="2605">
        <f t="shared" si="534"/>
        <v>0</v>
      </c>
      <c r="J1073" s="1268">
        <v>3</v>
      </c>
      <c r="K1073" s="2605">
        <f t="shared" si="533"/>
        <v>6695454</v>
      </c>
      <c r="L1073" s="1962">
        <v>1</v>
      </c>
      <c r="M1073" s="2605">
        <f t="shared" si="535"/>
        <v>431818</v>
      </c>
      <c r="N1073" s="1505">
        <f t="shared" si="540"/>
        <v>10</v>
      </c>
      <c r="O1073" s="1494">
        <f t="shared" si="540"/>
        <v>15118180</v>
      </c>
      <c r="P1073" s="1494">
        <f t="shared" si="517"/>
        <v>400000</v>
      </c>
      <c r="Q1073" s="1307"/>
      <c r="R1073" s="1508">
        <v>1331818</v>
      </c>
      <c r="S1073" s="1508">
        <v>1931818</v>
      </c>
      <c r="T1073" s="1508">
        <v>2231818</v>
      </c>
      <c r="U1073" s="1508">
        <v>431818</v>
      </c>
      <c r="V1073" s="1892"/>
      <c r="W1073" s="1229"/>
      <c r="X1073" s="2337"/>
      <c r="Y1073" s="1229"/>
      <c r="Z1073" s="2395"/>
      <c r="AA1073" s="1229"/>
      <c r="AB1073" s="1317"/>
      <c r="AC1073" s="1229"/>
      <c r="AD1073" s="1229"/>
      <c r="AE1073" s="1229"/>
      <c r="AF1073" s="1490">
        <f t="shared" si="518"/>
        <v>0</v>
      </c>
      <c r="AG1073" s="1316">
        <f t="shared" si="519"/>
        <v>15118180</v>
      </c>
      <c r="AH1073" s="1305"/>
      <c r="AI1073" s="1937"/>
      <c r="AJ1073" s="1267"/>
      <c r="AK1073" s="1317"/>
      <c r="AL1073" s="1317"/>
      <c r="AM1073" s="1305"/>
      <c r="AN1073" s="1305"/>
      <c r="AO1073" s="1266"/>
      <c r="AP1073" s="1491">
        <f t="shared" si="520"/>
        <v>0</v>
      </c>
      <c r="AQ1073" s="1268"/>
      <c r="AR1073" s="1492">
        <f t="shared" si="521"/>
        <v>0</v>
      </c>
      <c r="AS1073" s="1268"/>
      <c r="AT1073" s="1492">
        <f t="shared" si="522"/>
        <v>0</v>
      </c>
      <c r="AU1073" s="1268"/>
      <c r="AV1073" s="1492">
        <f t="shared" si="523"/>
        <v>0</v>
      </c>
      <c r="AW1073" s="1493">
        <f t="shared" si="524"/>
        <v>0</v>
      </c>
      <c r="AX1073" s="2153">
        <f t="shared" si="525"/>
        <v>0</v>
      </c>
      <c r="AY1073" s="1495">
        <f t="shared" si="526"/>
        <v>0</v>
      </c>
      <c r="AZ1073" s="1937"/>
      <c r="BA1073" s="1508">
        <v>1331818</v>
      </c>
      <c r="BB1073" s="1508">
        <v>1931818</v>
      </c>
      <c r="BC1073" s="1508">
        <v>2231818</v>
      </c>
      <c r="BD1073" s="1508">
        <v>431818</v>
      </c>
      <c r="BE1073" s="2174"/>
      <c r="BF1073" s="1229"/>
      <c r="BG1073" s="1317"/>
      <c r="BH1073" s="1229"/>
      <c r="BI1073" s="1317"/>
      <c r="BJ1073" s="1229"/>
      <c r="BK1073" s="1317"/>
      <c r="BL1073" s="1229"/>
      <c r="BM1073" s="1229"/>
      <c r="BN1073" s="1229"/>
      <c r="BO1073" s="1490">
        <f t="shared" si="532"/>
        <v>0</v>
      </c>
      <c r="BP1073" s="1496">
        <f t="shared" ref="BP1073:BP1100" si="541">AX1073-BO1073</f>
        <v>0</v>
      </c>
      <c r="BQ1073" s="1305"/>
      <c r="BS1073" s="1959">
        <f t="shared" si="527"/>
        <v>6</v>
      </c>
      <c r="BT1073" s="1959">
        <f t="shared" si="528"/>
        <v>0</v>
      </c>
      <c r="BU1073" s="1959">
        <f t="shared" si="529"/>
        <v>3</v>
      </c>
      <c r="BV1073" s="1959">
        <f t="shared" si="530"/>
        <v>1</v>
      </c>
      <c r="BW1073" s="1959">
        <f t="shared" si="531"/>
        <v>15118180</v>
      </c>
    </row>
    <row r="1074" spans="1:2535" ht="15" customHeight="1" x14ac:dyDescent="0.25">
      <c r="A1074" s="1315">
        <v>7</v>
      </c>
      <c r="B1074" s="2051">
        <v>43724</v>
      </c>
      <c r="C1074" s="1268">
        <v>1064</v>
      </c>
      <c r="D1074" s="1305" t="s">
        <v>34</v>
      </c>
      <c r="E1074" s="1305" t="s">
        <v>31</v>
      </c>
      <c r="F1074" s="1266"/>
      <c r="G1074" s="1491">
        <f t="shared" si="539"/>
        <v>0</v>
      </c>
      <c r="H1074" s="1268"/>
      <c r="I1074" s="2605">
        <f t="shared" si="534"/>
        <v>0</v>
      </c>
      <c r="J1074" s="1268">
        <v>5</v>
      </c>
      <c r="K1074" s="2605">
        <f t="shared" si="533"/>
        <v>11159090</v>
      </c>
      <c r="L1074" s="1962"/>
      <c r="M1074" s="2605">
        <f t="shared" si="535"/>
        <v>0</v>
      </c>
      <c r="N1074" s="1505">
        <f t="shared" si="540"/>
        <v>5</v>
      </c>
      <c r="O1074" s="1494">
        <f t="shared" si="540"/>
        <v>11159090</v>
      </c>
      <c r="P1074" s="1494">
        <f t="shared" si="517"/>
        <v>200000</v>
      </c>
      <c r="Q1074" s="1307"/>
      <c r="R1074" s="1508">
        <v>1331818</v>
      </c>
      <c r="S1074" s="1508">
        <v>1931818</v>
      </c>
      <c r="T1074" s="1508">
        <v>2231818</v>
      </c>
      <c r="U1074" s="1508">
        <v>431818</v>
      </c>
      <c r="V1074" s="1892"/>
      <c r="W1074" s="1229"/>
      <c r="X1074" s="2337"/>
      <c r="Y1074" s="1229"/>
      <c r="Z1074" s="2395"/>
      <c r="AA1074" s="1229"/>
      <c r="AB1074" s="1317"/>
      <c r="AC1074" s="1229"/>
      <c r="AD1074" s="1229"/>
      <c r="AE1074" s="1229"/>
      <c r="AF1074" s="1490">
        <f t="shared" si="518"/>
        <v>0</v>
      </c>
      <c r="AG1074" s="1316">
        <f t="shared" si="519"/>
        <v>11159090</v>
      </c>
      <c r="AH1074" s="1305"/>
      <c r="AI1074" s="1937"/>
      <c r="AJ1074" s="1267"/>
      <c r="AK1074" s="1317"/>
      <c r="AL1074" s="1317"/>
      <c r="AM1074" s="1305"/>
      <c r="AN1074" s="1305"/>
      <c r="AO1074" s="1266"/>
      <c r="AP1074" s="1491">
        <f t="shared" si="520"/>
        <v>0</v>
      </c>
      <c r="AQ1074" s="1268"/>
      <c r="AR1074" s="1492">
        <f t="shared" si="521"/>
        <v>0</v>
      </c>
      <c r="AS1074" s="1268"/>
      <c r="AT1074" s="1492">
        <f t="shared" si="522"/>
        <v>0</v>
      </c>
      <c r="AU1074" s="1268"/>
      <c r="AV1074" s="1492">
        <f t="shared" si="523"/>
        <v>0</v>
      </c>
      <c r="AW1074" s="1493">
        <f t="shared" si="524"/>
        <v>0</v>
      </c>
      <c r="AX1074" s="2153">
        <f t="shared" si="525"/>
        <v>0</v>
      </c>
      <c r="AY1074" s="1495">
        <f t="shared" si="526"/>
        <v>0</v>
      </c>
      <c r="AZ1074" s="1937"/>
      <c r="BA1074" s="1508">
        <v>1331818</v>
      </c>
      <c r="BB1074" s="1508">
        <v>1931818</v>
      </c>
      <c r="BC1074" s="1508">
        <v>2231818</v>
      </c>
      <c r="BD1074" s="1508">
        <v>431818</v>
      </c>
      <c r="BE1074" s="2174"/>
      <c r="BF1074" s="1229"/>
      <c r="BG1074" s="1317"/>
      <c r="BH1074" s="1229"/>
      <c r="BI1074" s="1317"/>
      <c r="BJ1074" s="1229"/>
      <c r="BK1074" s="1317"/>
      <c r="BL1074" s="1229"/>
      <c r="BM1074" s="1229"/>
      <c r="BN1074" s="1229"/>
      <c r="BO1074" s="1490">
        <f t="shared" si="532"/>
        <v>0</v>
      </c>
      <c r="BP1074" s="1496">
        <f t="shared" si="541"/>
        <v>0</v>
      </c>
      <c r="BQ1074" s="1305"/>
      <c r="BS1074" s="1959">
        <f t="shared" si="527"/>
        <v>0</v>
      </c>
      <c r="BT1074" s="1959">
        <f t="shared" si="528"/>
        <v>0</v>
      </c>
      <c r="BU1074" s="1959">
        <f t="shared" si="529"/>
        <v>5</v>
      </c>
      <c r="BV1074" s="1959">
        <f t="shared" si="530"/>
        <v>0</v>
      </c>
      <c r="BW1074" s="1959">
        <f t="shared" si="531"/>
        <v>11159090</v>
      </c>
    </row>
    <row r="1075" spans="1:2535" s="773" customFormat="1" ht="15" customHeight="1" x14ac:dyDescent="0.25">
      <c r="A1075" s="1315">
        <v>8</v>
      </c>
      <c r="B1075" s="2051">
        <v>43724</v>
      </c>
      <c r="C1075" s="1268">
        <v>1065</v>
      </c>
      <c r="D1075" s="1305" t="s">
        <v>35</v>
      </c>
      <c r="E1075" s="1305" t="s">
        <v>31</v>
      </c>
      <c r="F1075" s="1266">
        <v>4</v>
      </c>
      <c r="G1075" s="1491">
        <f t="shared" si="539"/>
        <v>5327272</v>
      </c>
      <c r="H1075" s="1268"/>
      <c r="I1075" s="2605">
        <f t="shared" si="534"/>
        <v>0</v>
      </c>
      <c r="J1075" s="1268">
        <v>1</v>
      </c>
      <c r="K1075" s="2605">
        <f t="shared" si="533"/>
        <v>2231818</v>
      </c>
      <c r="L1075" s="1962"/>
      <c r="M1075" s="2605">
        <f t="shared" si="535"/>
        <v>0</v>
      </c>
      <c r="N1075" s="1505">
        <f t="shared" si="540"/>
        <v>5</v>
      </c>
      <c r="O1075" s="1494">
        <f t="shared" si="540"/>
        <v>7559090</v>
      </c>
      <c r="P1075" s="1494">
        <f t="shared" si="517"/>
        <v>200000</v>
      </c>
      <c r="Q1075" s="1307"/>
      <c r="R1075" s="1508">
        <v>1331818</v>
      </c>
      <c r="S1075" s="1508">
        <v>1931818</v>
      </c>
      <c r="T1075" s="1508">
        <v>2231818</v>
      </c>
      <c r="U1075" s="1508">
        <v>431818</v>
      </c>
      <c r="V1075" s="1892"/>
      <c r="W1075" s="1229"/>
      <c r="X1075" s="2337"/>
      <c r="Y1075" s="1229"/>
      <c r="Z1075" s="2395"/>
      <c r="AA1075" s="1229"/>
      <c r="AB1075" s="1317"/>
      <c r="AC1075" s="1229"/>
      <c r="AD1075" s="1229"/>
      <c r="AE1075" s="1229"/>
      <c r="AF1075" s="1490">
        <f t="shared" si="518"/>
        <v>0</v>
      </c>
      <c r="AG1075" s="1316">
        <f t="shared" si="519"/>
        <v>7559090</v>
      </c>
      <c r="AH1075" s="1305"/>
      <c r="AI1075" s="1937"/>
      <c r="AJ1075" s="1267"/>
      <c r="AK1075" s="1317"/>
      <c r="AL1075" s="1317"/>
      <c r="AM1075" s="1305"/>
      <c r="AN1075" s="1305"/>
      <c r="AO1075" s="1266"/>
      <c r="AP1075" s="1491">
        <f t="shared" si="520"/>
        <v>0</v>
      </c>
      <c r="AQ1075" s="1268"/>
      <c r="AR1075" s="1492">
        <f t="shared" si="521"/>
        <v>0</v>
      </c>
      <c r="AS1075" s="1268"/>
      <c r="AT1075" s="1492">
        <f t="shared" si="522"/>
        <v>0</v>
      </c>
      <c r="AU1075" s="1268"/>
      <c r="AV1075" s="1492">
        <f t="shared" si="523"/>
        <v>0</v>
      </c>
      <c r="AW1075" s="1493">
        <f t="shared" si="524"/>
        <v>0</v>
      </c>
      <c r="AX1075" s="2153">
        <f t="shared" si="525"/>
        <v>0</v>
      </c>
      <c r="AY1075" s="1495">
        <f t="shared" si="526"/>
        <v>0</v>
      </c>
      <c r="AZ1075" s="1937"/>
      <c r="BA1075" s="1508">
        <v>1331818</v>
      </c>
      <c r="BB1075" s="1508">
        <v>1931818</v>
      </c>
      <c r="BC1075" s="1508">
        <v>2231818</v>
      </c>
      <c r="BD1075" s="1508">
        <v>431818</v>
      </c>
      <c r="BE1075" s="2174"/>
      <c r="BF1075" s="1229"/>
      <c r="BG1075" s="1317"/>
      <c r="BH1075" s="1229"/>
      <c r="BI1075" s="1317"/>
      <c r="BJ1075" s="1229"/>
      <c r="BK1075" s="1317"/>
      <c r="BL1075" s="1229"/>
      <c r="BM1075" s="1229"/>
      <c r="BN1075" s="1229"/>
      <c r="BO1075" s="1490">
        <f t="shared" si="532"/>
        <v>0</v>
      </c>
      <c r="BP1075" s="1496">
        <f t="shared" si="541"/>
        <v>0</v>
      </c>
      <c r="BQ1075" s="1305"/>
      <c r="BR1075" s="1308"/>
      <c r="BS1075" s="1959">
        <f t="shared" si="527"/>
        <v>4</v>
      </c>
      <c r="BT1075" s="1959">
        <f t="shared" si="528"/>
        <v>0</v>
      </c>
      <c r="BU1075" s="1959">
        <f t="shared" si="529"/>
        <v>1</v>
      </c>
      <c r="BV1075" s="1959">
        <f t="shared" si="530"/>
        <v>0</v>
      </c>
      <c r="BW1075" s="1959">
        <f t="shared" si="531"/>
        <v>7559090</v>
      </c>
      <c r="BX1075" s="1308"/>
      <c r="BY1075" s="1308"/>
      <c r="BZ1075" s="1308"/>
      <c r="CA1075" s="1308"/>
      <c r="CB1075" s="1308"/>
      <c r="CC1075" s="1308"/>
      <c r="CD1075" s="1308"/>
      <c r="CE1075" s="1308"/>
      <c r="CF1075" s="1308"/>
      <c r="CG1075" s="1308"/>
      <c r="CH1075" s="1308"/>
      <c r="CI1075" s="1308"/>
      <c r="CJ1075" s="1308"/>
      <c r="CK1075" s="1308"/>
      <c r="CL1075" s="1308"/>
      <c r="CM1075" s="1308"/>
      <c r="CN1075" s="1308"/>
      <c r="CO1075" s="1308"/>
      <c r="CP1075" s="1308"/>
      <c r="CQ1075" s="1308"/>
      <c r="CR1075" s="1308"/>
      <c r="CS1075" s="1308"/>
      <c r="CT1075" s="1308"/>
      <c r="CU1075" s="1308"/>
      <c r="CV1075" s="1308"/>
      <c r="CW1075" s="1308"/>
      <c r="CX1075" s="1308"/>
      <c r="CY1075" s="1308"/>
      <c r="CZ1075" s="1308"/>
      <c r="DA1075" s="1308"/>
      <c r="DB1075" s="1308"/>
      <c r="DC1075" s="1308"/>
      <c r="DD1075" s="1308"/>
      <c r="DE1075" s="1308"/>
      <c r="DF1075" s="1308"/>
      <c r="DG1075" s="1308"/>
      <c r="DH1075" s="1308"/>
      <c r="DI1075" s="1308"/>
      <c r="DJ1075" s="1308"/>
      <c r="DK1075" s="1308"/>
      <c r="DL1075" s="1308"/>
      <c r="DM1075" s="1308"/>
      <c r="DN1075" s="1308"/>
      <c r="DO1075" s="1308"/>
      <c r="DP1075" s="1308"/>
      <c r="DQ1075" s="1308"/>
      <c r="DR1075" s="1308"/>
      <c r="DS1075" s="1308"/>
      <c r="DT1075" s="1308"/>
      <c r="DU1075" s="1308"/>
      <c r="DV1075" s="1308"/>
      <c r="DW1075" s="1308"/>
      <c r="DX1075" s="1308"/>
      <c r="DY1075" s="1308"/>
      <c r="DZ1075" s="1308"/>
      <c r="EA1075" s="1308"/>
      <c r="EB1075" s="1308"/>
      <c r="EC1075" s="1308"/>
      <c r="ED1075" s="1308"/>
      <c r="EE1075" s="1308"/>
      <c r="EF1075" s="1308"/>
      <c r="EG1075" s="1308"/>
      <c r="EH1075" s="1308"/>
      <c r="EI1075" s="1308"/>
      <c r="EJ1075" s="1308"/>
      <c r="EK1075" s="1308"/>
      <c r="EL1075" s="1308"/>
      <c r="EM1075" s="1308"/>
      <c r="EN1075" s="1308"/>
      <c r="EO1075" s="1308"/>
      <c r="EP1075" s="1308"/>
      <c r="EQ1075" s="1308"/>
      <c r="ER1075" s="1308"/>
      <c r="ES1075" s="1308"/>
      <c r="ET1075" s="1308"/>
      <c r="EU1075" s="1308"/>
      <c r="EV1075" s="1308"/>
      <c r="EW1075" s="1308"/>
      <c r="EX1075" s="1308"/>
      <c r="EY1075" s="1308"/>
      <c r="EZ1075" s="1308"/>
      <c r="FA1075" s="1308"/>
      <c r="FB1075" s="1308"/>
      <c r="FC1075" s="1308"/>
      <c r="FD1075" s="1308"/>
      <c r="FE1075" s="1308"/>
      <c r="FF1075" s="1308"/>
      <c r="FG1075" s="1308"/>
      <c r="FH1075" s="1308"/>
      <c r="FI1075" s="1308"/>
      <c r="FJ1075" s="1308"/>
      <c r="FK1075" s="1308"/>
      <c r="FL1075" s="1308"/>
      <c r="FM1075" s="1308"/>
      <c r="FN1075" s="1308"/>
      <c r="FO1075" s="1308"/>
      <c r="FP1075" s="1308"/>
      <c r="FQ1075" s="1308"/>
      <c r="FR1075" s="1308"/>
      <c r="FS1075" s="1308"/>
      <c r="FT1075" s="1308"/>
      <c r="FU1075" s="1308"/>
      <c r="FV1075" s="1308"/>
      <c r="FW1075" s="1308"/>
      <c r="FX1075" s="1308"/>
      <c r="FY1075" s="1308"/>
      <c r="FZ1075" s="1308"/>
      <c r="GA1075" s="1308"/>
      <c r="GB1075" s="1308"/>
      <c r="GC1075" s="1308"/>
      <c r="GD1075" s="1308"/>
      <c r="GE1075" s="1308"/>
      <c r="GF1075" s="1308"/>
      <c r="GG1075" s="1308"/>
      <c r="GH1075" s="1308"/>
      <c r="GI1075" s="1308"/>
      <c r="GJ1075" s="1308"/>
      <c r="GK1075" s="1308"/>
      <c r="GL1075" s="1308"/>
      <c r="GM1075" s="1308"/>
      <c r="GN1075" s="1308"/>
      <c r="GO1075" s="1308"/>
      <c r="GP1075" s="1308"/>
      <c r="GQ1075" s="1308"/>
      <c r="GR1075" s="1308"/>
      <c r="GS1075" s="1308"/>
      <c r="GT1075" s="1308"/>
      <c r="GU1075" s="1308"/>
      <c r="GV1075" s="1308"/>
      <c r="GW1075" s="1308"/>
      <c r="GX1075" s="1308"/>
      <c r="GY1075" s="1308"/>
      <c r="GZ1075" s="1308"/>
      <c r="HA1075" s="1308"/>
      <c r="HB1075" s="1308"/>
      <c r="HC1075" s="1308"/>
      <c r="HD1075" s="1308"/>
      <c r="HE1075" s="1308"/>
      <c r="HF1075" s="1308"/>
      <c r="HG1075" s="1308"/>
      <c r="HH1075" s="1308"/>
      <c r="HI1075" s="1308"/>
      <c r="HJ1075" s="1308"/>
      <c r="HK1075" s="1308"/>
      <c r="HL1075" s="1308"/>
      <c r="HM1075" s="1308"/>
      <c r="HN1075" s="1308"/>
      <c r="HO1075" s="1308"/>
      <c r="HP1075" s="1308"/>
      <c r="HQ1075" s="1308"/>
      <c r="HR1075" s="1308"/>
      <c r="HS1075" s="1308"/>
      <c r="HT1075" s="1308"/>
      <c r="HU1075" s="1308"/>
      <c r="HV1075" s="1308"/>
      <c r="HW1075" s="1308"/>
      <c r="HX1075" s="1308"/>
      <c r="HY1075" s="1308"/>
      <c r="HZ1075" s="1308"/>
      <c r="IA1075" s="1308"/>
      <c r="IB1075" s="1308"/>
      <c r="IC1075" s="1308"/>
      <c r="ID1075" s="1308"/>
      <c r="IE1075" s="1308"/>
      <c r="IF1075" s="1308"/>
      <c r="IG1075" s="1308"/>
      <c r="IH1075" s="1308"/>
      <c r="II1075" s="1308"/>
      <c r="IJ1075" s="1308"/>
      <c r="IK1075" s="1308"/>
      <c r="IL1075" s="1308"/>
      <c r="IM1075" s="1308"/>
      <c r="IN1075" s="1308"/>
      <c r="IO1075" s="1308"/>
      <c r="IP1075" s="1308"/>
      <c r="IQ1075" s="1308"/>
      <c r="IR1075" s="1308"/>
      <c r="IS1075" s="1308"/>
      <c r="IT1075" s="1308"/>
      <c r="IU1075" s="1308"/>
      <c r="IV1075" s="1308"/>
      <c r="IW1075" s="1308"/>
      <c r="IX1075" s="1308"/>
      <c r="IY1075" s="1308"/>
      <c r="IZ1075" s="1308"/>
      <c r="JA1075" s="1308"/>
      <c r="JB1075" s="1308"/>
      <c r="JC1075" s="1308"/>
      <c r="JD1075" s="1308"/>
      <c r="JE1075" s="1308"/>
      <c r="JF1075" s="1308"/>
      <c r="JG1075" s="1308"/>
      <c r="JH1075" s="1308"/>
      <c r="JI1075" s="1308"/>
      <c r="JJ1075" s="1308"/>
      <c r="JK1075" s="1308"/>
      <c r="JL1075" s="1308"/>
      <c r="JM1075" s="1308"/>
      <c r="JN1075" s="1308"/>
      <c r="JO1075" s="1308"/>
      <c r="JP1075" s="1308"/>
      <c r="JQ1075" s="1308"/>
      <c r="JR1075" s="1308"/>
      <c r="JS1075" s="1308"/>
      <c r="JT1075" s="1308"/>
      <c r="JU1075" s="1308"/>
      <c r="JV1075" s="1308"/>
      <c r="JW1075" s="1308"/>
      <c r="JX1075" s="1308"/>
      <c r="JY1075" s="1308"/>
      <c r="JZ1075" s="1308"/>
      <c r="KA1075" s="1308"/>
      <c r="KB1075" s="1308"/>
      <c r="KC1075" s="1308"/>
      <c r="KD1075" s="1308"/>
      <c r="KE1075" s="1308"/>
      <c r="KF1075" s="1308"/>
      <c r="KG1075" s="1308"/>
      <c r="KH1075" s="1308"/>
      <c r="KI1075" s="1308"/>
      <c r="KJ1075" s="1308"/>
      <c r="KK1075" s="1308"/>
      <c r="KL1075" s="1308"/>
      <c r="KM1075" s="1308"/>
      <c r="KN1075" s="1308"/>
      <c r="KO1075" s="1308"/>
      <c r="KP1075" s="1308"/>
      <c r="KQ1075" s="1308"/>
      <c r="KR1075" s="1308"/>
      <c r="KS1075" s="1308"/>
      <c r="KT1075" s="1308"/>
      <c r="KU1075" s="1308"/>
      <c r="KV1075" s="1308"/>
      <c r="KW1075" s="1308"/>
      <c r="KX1075" s="1308"/>
      <c r="KY1075" s="1308"/>
      <c r="KZ1075" s="1308"/>
      <c r="LA1075" s="1308"/>
      <c r="LB1075" s="1308"/>
      <c r="LC1075" s="1308"/>
      <c r="LD1075" s="1308"/>
      <c r="LE1075" s="1308"/>
      <c r="LF1075" s="1308"/>
      <c r="LG1075" s="1308"/>
      <c r="LH1075" s="1308"/>
      <c r="LI1075" s="1308"/>
      <c r="LJ1075" s="1308"/>
      <c r="LK1075" s="1308"/>
      <c r="LL1075" s="1308"/>
      <c r="LM1075" s="1308"/>
      <c r="LN1075" s="1308"/>
      <c r="LO1075" s="1308"/>
      <c r="LP1075" s="1308"/>
      <c r="LQ1075" s="1308"/>
      <c r="LR1075" s="1308"/>
      <c r="LS1075" s="1308"/>
      <c r="LT1075" s="1308"/>
      <c r="LU1075" s="1308"/>
      <c r="LV1075" s="1308"/>
      <c r="LW1075" s="1308"/>
      <c r="LX1075" s="1308"/>
      <c r="LY1075" s="1308"/>
      <c r="LZ1075" s="1308"/>
      <c r="MA1075" s="1308"/>
      <c r="MB1075" s="1308"/>
      <c r="MC1075" s="1308"/>
      <c r="MD1075" s="1308"/>
      <c r="ME1075" s="1308"/>
      <c r="MF1075" s="1308"/>
      <c r="MG1075" s="1308"/>
      <c r="MH1075" s="1308"/>
      <c r="MI1075" s="1308"/>
      <c r="MJ1075" s="1308"/>
      <c r="MK1075" s="1308"/>
      <c r="ML1075" s="1308"/>
      <c r="MM1075" s="1308"/>
      <c r="MN1075" s="1308"/>
      <c r="MO1075" s="1308"/>
      <c r="MP1075" s="1308"/>
      <c r="MQ1075" s="1308"/>
      <c r="MR1075" s="1308"/>
      <c r="MS1075" s="1308"/>
      <c r="MT1075" s="1308"/>
      <c r="MU1075" s="1308"/>
      <c r="MV1075" s="1308"/>
      <c r="MW1075" s="1308"/>
      <c r="MX1075" s="1308"/>
      <c r="MY1075" s="1308"/>
      <c r="MZ1075" s="1308"/>
      <c r="NA1075" s="1308"/>
      <c r="NB1075" s="1308"/>
      <c r="NC1075" s="1308"/>
      <c r="ND1075" s="1308"/>
      <c r="NE1075" s="1308"/>
      <c r="NF1075" s="1308"/>
      <c r="NG1075" s="1308"/>
      <c r="NH1075" s="1308"/>
      <c r="NI1075" s="1308"/>
      <c r="NJ1075" s="1308"/>
      <c r="NK1075" s="1308"/>
      <c r="NL1075" s="1308"/>
      <c r="NM1075" s="1308"/>
      <c r="NN1075" s="1308"/>
      <c r="NO1075" s="1308"/>
      <c r="NP1075" s="1308"/>
      <c r="NQ1075" s="1308"/>
      <c r="NR1075" s="1308"/>
      <c r="NS1075" s="1308"/>
      <c r="NT1075" s="1308"/>
      <c r="NU1075" s="1308"/>
      <c r="NV1075" s="1308"/>
      <c r="NW1075" s="1308"/>
      <c r="NX1075" s="1308"/>
      <c r="NY1075" s="1308"/>
      <c r="NZ1075" s="1308"/>
      <c r="OA1075" s="1308"/>
      <c r="OB1075" s="1308"/>
      <c r="OC1075" s="1308"/>
      <c r="OD1075" s="1308"/>
      <c r="OE1075" s="1308"/>
      <c r="OF1075" s="1308"/>
      <c r="OG1075" s="1308"/>
      <c r="OH1075" s="1308"/>
      <c r="OI1075" s="1308"/>
      <c r="OJ1075" s="1308"/>
      <c r="OK1075" s="1308"/>
      <c r="OL1075" s="1308"/>
      <c r="OM1075" s="1308"/>
      <c r="ON1075" s="1308"/>
      <c r="OO1075" s="1308"/>
      <c r="OP1075" s="1308"/>
      <c r="OQ1075" s="1308"/>
      <c r="OR1075" s="1308"/>
      <c r="OS1075" s="1308"/>
      <c r="OT1075" s="1308"/>
      <c r="OU1075" s="1308"/>
      <c r="OV1075" s="1308"/>
      <c r="OW1075" s="1308"/>
      <c r="OX1075" s="1308"/>
      <c r="OY1075" s="1308"/>
      <c r="OZ1075" s="1308"/>
      <c r="PA1075" s="1308"/>
      <c r="PB1075" s="1308"/>
      <c r="PC1075" s="1308"/>
      <c r="PD1075" s="1308"/>
      <c r="PE1075" s="1308"/>
      <c r="PF1075" s="1308"/>
      <c r="PG1075" s="1308"/>
      <c r="PH1075" s="1308"/>
      <c r="PI1075" s="1308"/>
      <c r="PJ1075" s="1308"/>
      <c r="PK1075" s="1308"/>
      <c r="PL1075" s="1308"/>
      <c r="PM1075" s="1308"/>
      <c r="PN1075" s="1308"/>
      <c r="PO1075" s="1308"/>
      <c r="PP1075" s="1308"/>
      <c r="PQ1075" s="1308"/>
      <c r="PR1075" s="1308"/>
      <c r="PS1075" s="1308"/>
      <c r="PT1075" s="1308"/>
      <c r="PU1075" s="1308"/>
      <c r="PV1075" s="1308"/>
      <c r="PW1075" s="1308"/>
      <c r="PX1075" s="1308"/>
      <c r="PY1075" s="1308"/>
      <c r="PZ1075" s="1308"/>
      <c r="QA1075" s="1308"/>
      <c r="QB1075" s="1308"/>
      <c r="QC1075" s="1308"/>
      <c r="QD1075" s="1308"/>
      <c r="QE1075" s="1308"/>
      <c r="QF1075" s="1308"/>
      <c r="QG1075" s="1308"/>
      <c r="QH1075" s="1308"/>
      <c r="QI1075" s="1308"/>
      <c r="QJ1075" s="1308"/>
      <c r="QK1075" s="1308"/>
      <c r="QL1075" s="1308"/>
      <c r="QM1075" s="1308"/>
      <c r="QN1075" s="1308"/>
      <c r="QO1075" s="1308"/>
      <c r="QP1075" s="1308"/>
      <c r="QQ1075" s="1308"/>
      <c r="QR1075" s="1308"/>
      <c r="QS1075" s="1308"/>
      <c r="QT1075" s="1308"/>
      <c r="QU1075" s="1308"/>
      <c r="QV1075" s="1308"/>
      <c r="QW1075" s="1308"/>
      <c r="QX1075" s="1308"/>
      <c r="QY1075" s="1308"/>
      <c r="QZ1075" s="1308"/>
      <c r="RA1075" s="1308"/>
      <c r="RB1075" s="1308"/>
      <c r="RC1075" s="1308"/>
      <c r="RD1075" s="1308"/>
      <c r="RE1075" s="1308"/>
      <c r="RF1075" s="1308"/>
      <c r="RG1075" s="1308"/>
      <c r="RH1075" s="1308"/>
      <c r="RI1075" s="1308"/>
      <c r="RJ1075" s="1308"/>
      <c r="RK1075" s="1308"/>
      <c r="RL1075" s="1308"/>
      <c r="RM1075" s="1308"/>
      <c r="RN1075" s="1308"/>
      <c r="RO1075" s="1308"/>
      <c r="RP1075" s="1308"/>
      <c r="RQ1075" s="1308"/>
      <c r="RR1075" s="1308"/>
      <c r="RS1075" s="1308"/>
      <c r="RT1075" s="1308"/>
      <c r="RU1075" s="1308"/>
      <c r="RV1075" s="1308"/>
      <c r="RW1075" s="1308"/>
      <c r="RX1075" s="1308"/>
      <c r="RY1075" s="1308"/>
      <c r="RZ1075" s="1308"/>
      <c r="SA1075" s="1308"/>
      <c r="SB1075" s="1308"/>
      <c r="SC1075" s="1308"/>
      <c r="SD1075" s="1308"/>
      <c r="SE1075" s="1308"/>
      <c r="SF1075" s="1308"/>
      <c r="SG1075" s="1308"/>
      <c r="SH1075" s="1308"/>
      <c r="SI1075" s="1308"/>
      <c r="SJ1075" s="1308"/>
      <c r="SK1075" s="1308"/>
      <c r="SL1075" s="1308"/>
      <c r="SM1075" s="1308"/>
      <c r="SN1075" s="1308"/>
      <c r="SO1075" s="1308"/>
      <c r="SP1075" s="1308"/>
      <c r="SQ1075" s="1308"/>
      <c r="SR1075" s="1308"/>
      <c r="SS1075" s="1308"/>
      <c r="ST1075" s="1308"/>
      <c r="SU1075" s="1308"/>
      <c r="SV1075" s="1308"/>
      <c r="SW1075" s="1308"/>
      <c r="SX1075" s="1308"/>
      <c r="SY1075" s="1308"/>
      <c r="SZ1075" s="1308"/>
      <c r="TA1075" s="1308"/>
      <c r="TB1075" s="1308"/>
      <c r="TC1075" s="1308"/>
      <c r="TD1075" s="1308"/>
      <c r="TE1075" s="1308"/>
      <c r="TF1075" s="1308"/>
      <c r="TG1075" s="1308"/>
      <c r="TH1075" s="1308"/>
      <c r="TI1075" s="1308"/>
      <c r="TJ1075" s="1308"/>
      <c r="TK1075" s="1308"/>
      <c r="TL1075" s="1308"/>
      <c r="TM1075" s="1308"/>
      <c r="TN1075" s="1308"/>
      <c r="TO1075" s="1308"/>
      <c r="TP1075" s="1308"/>
      <c r="TQ1075" s="1308"/>
      <c r="TR1075" s="1308"/>
      <c r="TS1075" s="1308"/>
      <c r="TT1075" s="1308"/>
      <c r="TU1075" s="1308"/>
      <c r="TV1075" s="1308"/>
      <c r="TW1075" s="1308"/>
      <c r="TX1075" s="1308"/>
      <c r="TY1075" s="1308"/>
      <c r="TZ1075" s="1308"/>
      <c r="UA1075" s="1308"/>
      <c r="UB1075" s="1308"/>
      <c r="UC1075" s="1308"/>
      <c r="UD1075" s="1308"/>
      <c r="UE1075" s="1308"/>
      <c r="UF1075" s="1308"/>
      <c r="UG1075" s="1308"/>
      <c r="UH1075" s="1308"/>
      <c r="UI1075" s="1308"/>
      <c r="UJ1075" s="1308"/>
      <c r="UK1075" s="1308"/>
      <c r="UL1075" s="1308"/>
      <c r="UM1075" s="1308"/>
      <c r="UN1075" s="1308"/>
      <c r="UO1075" s="1308"/>
      <c r="UP1075" s="1308"/>
      <c r="UQ1075" s="1308"/>
      <c r="UR1075" s="1308"/>
      <c r="US1075" s="1308"/>
      <c r="UT1075" s="1308"/>
      <c r="UU1075" s="1308"/>
      <c r="UV1075" s="1308"/>
      <c r="UW1075" s="1308"/>
      <c r="UX1075" s="1308"/>
      <c r="UY1075" s="1308"/>
      <c r="UZ1075" s="1308"/>
      <c r="VA1075" s="1308"/>
      <c r="VB1075" s="1308"/>
      <c r="VC1075" s="1308"/>
      <c r="VD1075" s="1308"/>
      <c r="VE1075" s="1308"/>
      <c r="VF1075" s="1308"/>
      <c r="VG1075" s="1308"/>
      <c r="VH1075" s="1308"/>
      <c r="VI1075" s="1308"/>
      <c r="VJ1075" s="1308"/>
      <c r="VK1075" s="1308"/>
      <c r="VL1075" s="1308"/>
      <c r="VM1075" s="1308"/>
      <c r="VN1075" s="1308"/>
      <c r="VO1075" s="1308"/>
      <c r="VP1075" s="1308"/>
      <c r="VQ1075" s="1308"/>
      <c r="VR1075" s="1308"/>
      <c r="VS1075" s="1308"/>
      <c r="VT1075" s="1308"/>
      <c r="VU1075" s="1308"/>
      <c r="VV1075" s="1308"/>
      <c r="VW1075" s="1308"/>
      <c r="VX1075" s="1308"/>
      <c r="VY1075" s="1308"/>
      <c r="VZ1075" s="1308"/>
      <c r="WA1075" s="1308"/>
      <c r="WB1075" s="1308"/>
      <c r="WC1075" s="1308"/>
      <c r="WD1075" s="1308"/>
    </row>
    <row r="1076" spans="1:2535" ht="15" customHeight="1" x14ac:dyDescent="0.25">
      <c r="A1076" s="1315">
        <v>9</v>
      </c>
      <c r="B1076" s="2051">
        <v>43724</v>
      </c>
      <c r="C1076" s="1268">
        <v>1066</v>
      </c>
      <c r="D1076" s="1305" t="s">
        <v>41</v>
      </c>
      <c r="E1076" s="1305" t="s">
        <v>31</v>
      </c>
      <c r="F1076" s="1266">
        <v>4</v>
      </c>
      <c r="G1076" s="1491">
        <f t="shared" si="539"/>
        <v>5327272</v>
      </c>
      <c r="H1076" s="1268"/>
      <c r="I1076" s="2605">
        <f t="shared" si="534"/>
        <v>0</v>
      </c>
      <c r="J1076" s="1268">
        <v>6</v>
      </c>
      <c r="K1076" s="2605">
        <f t="shared" si="533"/>
        <v>13390908</v>
      </c>
      <c r="L1076" s="1962"/>
      <c r="M1076" s="2605">
        <f t="shared" si="535"/>
        <v>0</v>
      </c>
      <c r="N1076" s="1505">
        <f t="shared" si="540"/>
        <v>10</v>
      </c>
      <c r="O1076" s="1494">
        <f t="shared" si="540"/>
        <v>18718180</v>
      </c>
      <c r="P1076" s="1494">
        <f t="shared" si="517"/>
        <v>400000</v>
      </c>
      <c r="Q1076" s="1307"/>
      <c r="R1076" s="1508">
        <v>1331818</v>
      </c>
      <c r="S1076" s="1508">
        <v>1931818</v>
      </c>
      <c r="T1076" s="1508">
        <v>2231818</v>
      </c>
      <c r="U1076" s="1508">
        <v>431818</v>
      </c>
      <c r="V1076" s="1892"/>
      <c r="W1076" s="1229"/>
      <c r="X1076" s="2337"/>
      <c r="Y1076" s="1229"/>
      <c r="Z1076" s="2395"/>
      <c r="AA1076" s="1229"/>
      <c r="AB1076" s="1317"/>
      <c r="AC1076" s="1229"/>
      <c r="AD1076" s="1229"/>
      <c r="AE1076" s="1229"/>
      <c r="AF1076" s="1490">
        <f t="shared" si="518"/>
        <v>0</v>
      </c>
      <c r="AG1076" s="1316">
        <f t="shared" si="519"/>
        <v>18718180</v>
      </c>
      <c r="AH1076" s="1305"/>
      <c r="AI1076" s="1937"/>
      <c r="AJ1076" s="1267"/>
      <c r="AK1076" s="1317"/>
      <c r="AL1076" s="1317"/>
      <c r="AM1076" s="1305"/>
      <c r="AN1076" s="1305"/>
      <c r="AO1076" s="1266"/>
      <c r="AP1076" s="1491">
        <f t="shared" si="520"/>
        <v>0</v>
      </c>
      <c r="AQ1076" s="1268"/>
      <c r="AR1076" s="1492">
        <f t="shared" si="521"/>
        <v>0</v>
      </c>
      <c r="AS1076" s="1268"/>
      <c r="AT1076" s="1492">
        <f t="shared" si="522"/>
        <v>0</v>
      </c>
      <c r="AU1076" s="1268"/>
      <c r="AV1076" s="1492">
        <f t="shared" si="523"/>
        <v>0</v>
      </c>
      <c r="AW1076" s="1493">
        <f t="shared" si="524"/>
        <v>0</v>
      </c>
      <c r="AX1076" s="2153">
        <f t="shared" si="525"/>
        <v>0</v>
      </c>
      <c r="AY1076" s="1495">
        <f t="shared" si="526"/>
        <v>0</v>
      </c>
      <c r="AZ1076" s="1937"/>
      <c r="BA1076" s="1508">
        <v>1331818</v>
      </c>
      <c r="BB1076" s="1508">
        <v>1931818</v>
      </c>
      <c r="BC1076" s="1508">
        <v>2231818</v>
      </c>
      <c r="BD1076" s="1508">
        <v>431818</v>
      </c>
      <c r="BE1076" s="2174"/>
      <c r="BF1076" s="1229"/>
      <c r="BG1076" s="1317"/>
      <c r="BH1076" s="1229"/>
      <c r="BI1076" s="1317"/>
      <c r="BJ1076" s="1229"/>
      <c r="BK1076" s="1317"/>
      <c r="BL1076" s="1229"/>
      <c r="BM1076" s="1229"/>
      <c r="BN1076" s="1229"/>
      <c r="BO1076" s="1490">
        <f t="shared" si="532"/>
        <v>0</v>
      </c>
      <c r="BP1076" s="1496">
        <f t="shared" si="541"/>
        <v>0</v>
      </c>
      <c r="BQ1076" s="1305"/>
      <c r="BS1076" s="1959">
        <f t="shared" si="527"/>
        <v>4</v>
      </c>
      <c r="BT1076" s="1959">
        <f t="shared" si="528"/>
        <v>0</v>
      </c>
      <c r="BU1076" s="1959">
        <f t="shared" si="529"/>
        <v>6</v>
      </c>
      <c r="BV1076" s="1959">
        <f t="shared" si="530"/>
        <v>0</v>
      </c>
      <c r="BW1076" s="1959">
        <f t="shared" si="531"/>
        <v>18718180</v>
      </c>
    </row>
    <row r="1077" spans="1:2535" ht="15" customHeight="1" x14ac:dyDescent="0.25">
      <c r="A1077" s="1315">
        <v>10</v>
      </c>
      <c r="B1077" s="2051">
        <v>43724</v>
      </c>
      <c r="C1077" s="1268">
        <v>1067</v>
      </c>
      <c r="D1077" s="1305" t="s">
        <v>77</v>
      </c>
      <c r="E1077" s="1305" t="s">
        <v>57</v>
      </c>
      <c r="F1077" s="1266">
        <v>6</v>
      </c>
      <c r="G1077" s="1491">
        <f t="shared" si="539"/>
        <v>7990908</v>
      </c>
      <c r="H1077" s="1268"/>
      <c r="I1077" s="2605">
        <f t="shared" si="534"/>
        <v>0</v>
      </c>
      <c r="J1077" s="1268">
        <v>4</v>
      </c>
      <c r="K1077" s="2605">
        <f t="shared" si="533"/>
        <v>8927272</v>
      </c>
      <c r="L1077" s="1962">
        <v>1</v>
      </c>
      <c r="M1077" s="2605">
        <f t="shared" si="535"/>
        <v>431818</v>
      </c>
      <c r="N1077" s="1505">
        <f t="shared" si="540"/>
        <v>11</v>
      </c>
      <c r="O1077" s="1494">
        <f t="shared" si="540"/>
        <v>17349998</v>
      </c>
      <c r="P1077" s="1494">
        <f t="shared" si="517"/>
        <v>440000</v>
      </c>
      <c r="Q1077" s="1307"/>
      <c r="R1077" s="1508">
        <v>1331818</v>
      </c>
      <c r="S1077" s="1508">
        <v>1931818</v>
      </c>
      <c r="T1077" s="1508">
        <v>2231818</v>
      </c>
      <c r="U1077" s="1508">
        <v>431818</v>
      </c>
      <c r="V1077" s="1302"/>
      <c r="W1077" s="1229"/>
      <c r="X1077" s="2337"/>
      <c r="Y1077" s="1229"/>
      <c r="Z1077" s="2395"/>
      <c r="AA1077" s="1229"/>
      <c r="AB1077" s="1317"/>
      <c r="AC1077" s="1229"/>
      <c r="AD1077" s="1229"/>
      <c r="AE1077" s="1229"/>
      <c r="AF1077" s="1490">
        <f t="shared" si="518"/>
        <v>0</v>
      </c>
      <c r="AG1077" s="1316">
        <f t="shared" si="519"/>
        <v>17349998</v>
      </c>
      <c r="AH1077" s="1305"/>
      <c r="AI1077" s="1937"/>
      <c r="AJ1077" s="1267"/>
      <c r="AK1077" s="1317"/>
      <c r="AL1077" s="1317"/>
      <c r="AM1077" s="1305"/>
      <c r="AN1077" s="1305"/>
      <c r="AO1077" s="1266"/>
      <c r="AP1077" s="1491">
        <f t="shared" si="520"/>
        <v>0</v>
      </c>
      <c r="AQ1077" s="1268"/>
      <c r="AR1077" s="1492">
        <f t="shared" si="521"/>
        <v>0</v>
      </c>
      <c r="AS1077" s="1268"/>
      <c r="AT1077" s="1492">
        <f t="shared" si="522"/>
        <v>0</v>
      </c>
      <c r="AU1077" s="1268"/>
      <c r="AV1077" s="1492">
        <f t="shared" si="523"/>
        <v>0</v>
      </c>
      <c r="AW1077" s="1493">
        <f t="shared" si="524"/>
        <v>0</v>
      </c>
      <c r="AX1077" s="2153">
        <f t="shared" si="525"/>
        <v>0</v>
      </c>
      <c r="AY1077" s="1495">
        <f t="shared" si="526"/>
        <v>0</v>
      </c>
      <c r="AZ1077" s="1937"/>
      <c r="BA1077" s="1508">
        <v>1331818</v>
      </c>
      <c r="BB1077" s="1508">
        <v>1931818</v>
      </c>
      <c r="BC1077" s="1508">
        <v>2231818</v>
      </c>
      <c r="BD1077" s="1508">
        <v>431818</v>
      </c>
      <c r="BE1077" s="2174"/>
      <c r="BF1077" s="1229"/>
      <c r="BG1077" s="1317"/>
      <c r="BH1077" s="1229"/>
      <c r="BI1077" s="1317"/>
      <c r="BJ1077" s="1229"/>
      <c r="BK1077" s="1317"/>
      <c r="BL1077" s="1229"/>
      <c r="BM1077" s="1229"/>
      <c r="BN1077" s="1229"/>
      <c r="BO1077" s="1490">
        <f t="shared" si="532"/>
        <v>0</v>
      </c>
      <c r="BP1077" s="1496">
        <f t="shared" si="541"/>
        <v>0</v>
      </c>
      <c r="BQ1077" s="1305"/>
      <c r="BS1077" s="1959">
        <f t="shared" si="527"/>
        <v>6</v>
      </c>
      <c r="BT1077" s="1959">
        <f t="shared" si="528"/>
        <v>0</v>
      </c>
      <c r="BU1077" s="1959">
        <f t="shared" si="529"/>
        <v>4</v>
      </c>
      <c r="BV1077" s="1959">
        <f t="shared" si="530"/>
        <v>1</v>
      </c>
      <c r="BW1077" s="1959">
        <f t="shared" si="531"/>
        <v>17349998</v>
      </c>
    </row>
    <row r="1078" spans="1:2535" ht="15" customHeight="1" x14ac:dyDescent="0.25">
      <c r="A1078" s="1315">
        <v>1</v>
      </c>
      <c r="B1078" s="2051">
        <v>43726</v>
      </c>
      <c r="C1078" s="1929">
        <v>1068</v>
      </c>
      <c r="D1078" s="1305" t="s">
        <v>87</v>
      </c>
      <c r="E1078" s="1305" t="s">
        <v>88</v>
      </c>
      <c r="F1078" s="1266">
        <v>6</v>
      </c>
      <c r="G1078" s="1301">
        <f t="shared" si="539"/>
        <v>7990908</v>
      </c>
      <c r="H1078" s="1268"/>
      <c r="I1078" s="817">
        <f t="shared" si="534"/>
        <v>0</v>
      </c>
      <c r="J1078" s="1268"/>
      <c r="K1078" s="817">
        <f t="shared" si="533"/>
        <v>0</v>
      </c>
      <c r="L1078" s="1268">
        <v>4</v>
      </c>
      <c r="M1078" s="817">
        <f t="shared" si="535"/>
        <v>1727272</v>
      </c>
      <c r="N1078" s="1272">
        <f t="shared" ref="N1078:O1094" si="542">F1078+H1078+J1078+L1078</f>
        <v>10</v>
      </c>
      <c r="O1078" s="1494">
        <f t="shared" si="542"/>
        <v>9718180</v>
      </c>
      <c r="P1078" s="1269">
        <f t="shared" si="517"/>
        <v>400000</v>
      </c>
      <c r="Q1078" s="1307"/>
      <c r="R1078" s="1508">
        <v>1331818</v>
      </c>
      <c r="S1078" s="1508">
        <v>1931818</v>
      </c>
      <c r="T1078" s="1508">
        <v>2231818</v>
      </c>
      <c r="U1078" s="1508">
        <v>431818</v>
      </c>
      <c r="V1078" s="1302"/>
      <c r="W1078" s="1229"/>
      <c r="X1078" s="2337"/>
      <c r="Y1078" s="1229"/>
      <c r="Z1078" s="2395"/>
      <c r="AA1078" s="1229"/>
      <c r="AB1078" s="1317"/>
      <c r="AC1078" s="1229"/>
      <c r="AD1078" s="1229"/>
      <c r="AE1078" s="1229"/>
      <c r="AF1078" s="1490">
        <f t="shared" si="518"/>
        <v>0</v>
      </c>
      <c r="AG1078" s="1316">
        <f t="shared" si="519"/>
        <v>9718180</v>
      </c>
      <c r="AH1078" s="1305"/>
      <c r="AI1078" s="1937"/>
      <c r="AJ1078" s="1267"/>
      <c r="AK1078" s="1317"/>
      <c r="AL1078" s="1317"/>
      <c r="AM1078" s="1305"/>
      <c r="AN1078" s="1305"/>
      <c r="AO1078" s="1266"/>
      <c r="AP1078" s="1491">
        <f t="shared" si="520"/>
        <v>0</v>
      </c>
      <c r="AQ1078" s="1268"/>
      <c r="AR1078" s="1492">
        <f t="shared" si="521"/>
        <v>0</v>
      </c>
      <c r="AS1078" s="1268"/>
      <c r="AT1078" s="1492">
        <f t="shared" si="522"/>
        <v>0</v>
      </c>
      <c r="AU1078" s="1268"/>
      <c r="AV1078" s="1492">
        <f t="shared" si="523"/>
        <v>0</v>
      </c>
      <c r="AW1078" s="1493">
        <f t="shared" si="524"/>
        <v>0</v>
      </c>
      <c r="AX1078" s="2153">
        <f t="shared" si="525"/>
        <v>0</v>
      </c>
      <c r="AY1078" s="1495">
        <f t="shared" si="526"/>
        <v>0</v>
      </c>
      <c r="AZ1078" s="1937"/>
      <c r="BA1078" s="1508">
        <v>1331818</v>
      </c>
      <c r="BB1078" s="1508">
        <v>1931818</v>
      </c>
      <c r="BC1078" s="1508">
        <v>2231818</v>
      </c>
      <c r="BD1078" s="1508">
        <v>431818</v>
      </c>
      <c r="BE1078" s="2174"/>
      <c r="BF1078" s="1229"/>
      <c r="BG1078" s="1317"/>
      <c r="BH1078" s="1229"/>
      <c r="BI1078" s="1317"/>
      <c r="BJ1078" s="1229"/>
      <c r="BK1078" s="1317"/>
      <c r="BL1078" s="1229"/>
      <c r="BM1078" s="1229"/>
      <c r="BN1078" s="1229"/>
      <c r="BO1078" s="1490">
        <f t="shared" si="532"/>
        <v>0</v>
      </c>
      <c r="BP1078" s="1496">
        <f t="shared" si="541"/>
        <v>0</v>
      </c>
      <c r="BQ1078" s="1305"/>
      <c r="BS1078" s="1959">
        <f t="shared" si="527"/>
        <v>6</v>
      </c>
      <c r="BT1078" s="1959">
        <f t="shared" si="528"/>
        <v>0</v>
      </c>
      <c r="BU1078" s="1959">
        <f t="shared" si="529"/>
        <v>0</v>
      </c>
      <c r="BV1078" s="1959">
        <f t="shared" si="530"/>
        <v>4</v>
      </c>
      <c r="BW1078" s="1959">
        <f t="shared" si="531"/>
        <v>9718180</v>
      </c>
    </row>
    <row r="1079" spans="1:2535" s="773" customFormat="1" ht="15" customHeight="1" x14ac:dyDescent="0.25">
      <c r="A1079" s="1315">
        <v>2</v>
      </c>
      <c r="B1079" s="2051">
        <v>43726</v>
      </c>
      <c r="C1079" s="1929">
        <v>1069</v>
      </c>
      <c r="D1079" s="1305" t="s">
        <v>101</v>
      </c>
      <c r="E1079" s="1305" t="s">
        <v>88</v>
      </c>
      <c r="F1079" s="1266">
        <v>5</v>
      </c>
      <c r="G1079" s="1301">
        <f t="shared" si="539"/>
        <v>6659090</v>
      </c>
      <c r="H1079" s="1268"/>
      <c r="I1079" s="817">
        <f t="shared" si="534"/>
        <v>0</v>
      </c>
      <c r="J1079" s="1268">
        <v>5</v>
      </c>
      <c r="K1079" s="817">
        <f t="shared" si="533"/>
        <v>11159090</v>
      </c>
      <c r="L1079" s="1268"/>
      <c r="M1079" s="817">
        <f t="shared" si="535"/>
        <v>0</v>
      </c>
      <c r="N1079" s="1272">
        <f t="shared" si="542"/>
        <v>10</v>
      </c>
      <c r="O1079" s="1494">
        <f t="shared" si="542"/>
        <v>17818180</v>
      </c>
      <c r="P1079" s="1269">
        <f t="shared" si="517"/>
        <v>400000</v>
      </c>
      <c r="Q1079" s="1307"/>
      <c r="R1079" s="1508">
        <v>1331818</v>
      </c>
      <c r="S1079" s="1508">
        <v>1931818</v>
      </c>
      <c r="T1079" s="1508">
        <v>2231818</v>
      </c>
      <c r="U1079" s="1508">
        <v>431818</v>
      </c>
      <c r="V1079" s="1892"/>
      <c r="W1079" s="1229"/>
      <c r="X1079" s="2337"/>
      <c r="Y1079" s="1229"/>
      <c r="Z1079" s="2395"/>
      <c r="AA1079" s="1229"/>
      <c r="AB1079" s="1317"/>
      <c r="AC1079" s="1229"/>
      <c r="AD1079" s="1229"/>
      <c r="AE1079" s="1229"/>
      <c r="AF1079" s="1490">
        <f t="shared" si="518"/>
        <v>0</v>
      </c>
      <c r="AG1079" s="1316">
        <f t="shared" si="519"/>
        <v>17818180</v>
      </c>
      <c r="AH1079" s="1305"/>
      <c r="AI1079" s="1937"/>
      <c r="AJ1079" s="1267"/>
      <c r="AK1079" s="1317"/>
      <c r="AL1079" s="1317"/>
      <c r="AM1079" s="1305"/>
      <c r="AN1079" s="1305"/>
      <c r="AO1079" s="1266"/>
      <c r="AP1079" s="1491">
        <f t="shared" si="520"/>
        <v>0</v>
      </c>
      <c r="AQ1079" s="1268"/>
      <c r="AR1079" s="1492">
        <f t="shared" si="521"/>
        <v>0</v>
      </c>
      <c r="AS1079" s="1268"/>
      <c r="AT1079" s="1492">
        <f t="shared" si="522"/>
        <v>0</v>
      </c>
      <c r="AU1079" s="1268"/>
      <c r="AV1079" s="1492">
        <f t="shared" si="523"/>
        <v>0</v>
      </c>
      <c r="AW1079" s="1493">
        <f t="shared" si="524"/>
        <v>0</v>
      </c>
      <c r="AX1079" s="2153">
        <f t="shared" si="525"/>
        <v>0</v>
      </c>
      <c r="AY1079" s="1495">
        <f t="shared" si="526"/>
        <v>0</v>
      </c>
      <c r="AZ1079" s="1937"/>
      <c r="BA1079" s="1508">
        <v>1331818</v>
      </c>
      <c r="BB1079" s="1508">
        <v>1931818</v>
      </c>
      <c r="BC1079" s="1508">
        <v>2231818</v>
      </c>
      <c r="BD1079" s="1508">
        <v>431818</v>
      </c>
      <c r="BE1079" s="2174"/>
      <c r="BF1079" s="1229"/>
      <c r="BG1079" s="1317"/>
      <c r="BH1079" s="1229"/>
      <c r="BI1079" s="1317"/>
      <c r="BJ1079" s="1229"/>
      <c r="BK1079" s="1317"/>
      <c r="BL1079" s="1229"/>
      <c r="BM1079" s="1229"/>
      <c r="BN1079" s="1229"/>
      <c r="BO1079" s="1490">
        <f t="shared" si="532"/>
        <v>0</v>
      </c>
      <c r="BP1079" s="1496">
        <f t="shared" si="541"/>
        <v>0</v>
      </c>
      <c r="BQ1079" s="1305"/>
      <c r="BR1079" s="1308"/>
      <c r="BS1079" s="1959">
        <f t="shared" si="527"/>
        <v>5</v>
      </c>
      <c r="BT1079" s="1959">
        <f t="shared" si="528"/>
        <v>0</v>
      </c>
      <c r="BU1079" s="1959">
        <f t="shared" si="529"/>
        <v>5</v>
      </c>
      <c r="BV1079" s="1959">
        <f t="shared" si="530"/>
        <v>0</v>
      </c>
      <c r="BW1079" s="1959">
        <f t="shared" si="531"/>
        <v>17818180</v>
      </c>
      <c r="BX1079" s="1308"/>
      <c r="BY1079" s="1308"/>
      <c r="BZ1079" s="1308"/>
      <c r="CA1079" s="1308"/>
      <c r="CB1079" s="1308"/>
      <c r="CC1079" s="1308"/>
      <c r="CD1079" s="1308"/>
      <c r="CE1079" s="1308"/>
      <c r="CF1079" s="1308"/>
      <c r="CG1079" s="1308"/>
      <c r="CH1079" s="1308"/>
      <c r="CI1079" s="1308"/>
      <c r="CJ1079" s="1308"/>
      <c r="CK1079" s="1308"/>
      <c r="CL1079" s="1308"/>
      <c r="CM1079" s="1308"/>
      <c r="CN1079" s="1308"/>
      <c r="CO1079" s="1308"/>
      <c r="CP1079" s="1308"/>
      <c r="CQ1079" s="1308"/>
      <c r="CR1079" s="1308"/>
      <c r="CS1079" s="1308"/>
      <c r="CT1079" s="1308"/>
      <c r="CU1079" s="1308"/>
      <c r="CV1079" s="1308"/>
      <c r="CW1079" s="1308"/>
      <c r="CX1079" s="1308"/>
      <c r="CY1079" s="1308"/>
      <c r="CZ1079" s="1308"/>
      <c r="DA1079" s="1308"/>
      <c r="DB1079" s="1308"/>
      <c r="DC1079" s="1308"/>
      <c r="DD1079" s="1308"/>
      <c r="DE1079" s="1308"/>
      <c r="DF1079" s="1308"/>
      <c r="DG1079" s="1308"/>
      <c r="DH1079" s="1308"/>
      <c r="DI1079" s="1308"/>
      <c r="DJ1079" s="1308"/>
      <c r="DK1079" s="1308"/>
      <c r="DL1079" s="1308"/>
      <c r="DM1079" s="1308"/>
      <c r="DN1079" s="1308"/>
      <c r="DO1079" s="1308"/>
      <c r="DP1079" s="1308"/>
      <c r="DQ1079" s="1308"/>
      <c r="DR1079" s="1308"/>
      <c r="DS1079" s="1308"/>
      <c r="DT1079" s="1308"/>
      <c r="DU1079" s="1308"/>
      <c r="DV1079" s="1308"/>
      <c r="DW1079" s="1308"/>
      <c r="DX1079" s="1308"/>
      <c r="DY1079" s="1308"/>
      <c r="DZ1079" s="1308"/>
      <c r="EA1079" s="1308"/>
      <c r="EB1079" s="1308"/>
      <c r="EC1079" s="1308"/>
      <c r="ED1079" s="1308"/>
      <c r="EE1079" s="1308"/>
      <c r="EF1079" s="1308"/>
      <c r="EG1079" s="1308"/>
      <c r="EH1079" s="1308"/>
      <c r="EI1079" s="1308"/>
      <c r="EJ1079" s="1308"/>
      <c r="EK1079" s="1308"/>
      <c r="EL1079" s="1308"/>
      <c r="EM1079" s="1308"/>
      <c r="EN1079" s="1308"/>
      <c r="EO1079" s="1308"/>
      <c r="EP1079" s="1308"/>
      <c r="EQ1079" s="1308"/>
      <c r="ER1079" s="1308"/>
      <c r="ES1079" s="1308"/>
      <c r="ET1079" s="1308"/>
      <c r="EU1079" s="1308"/>
      <c r="EV1079" s="1308"/>
      <c r="EW1079" s="1308"/>
      <c r="EX1079" s="1308"/>
      <c r="EY1079" s="1308"/>
      <c r="EZ1079" s="1308"/>
      <c r="FA1079" s="1308"/>
      <c r="FB1079" s="1308"/>
      <c r="FC1079" s="1308"/>
      <c r="FD1079" s="1308"/>
      <c r="FE1079" s="1308"/>
      <c r="FF1079" s="1308"/>
      <c r="FG1079" s="1308"/>
      <c r="FH1079" s="1308"/>
      <c r="FI1079" s="1308"/>
      <c r="FJ1079" s="1308"/>
      <c r="FK1079" s="1308"/>
      <c r="FL1079" s="1308"/>
      <c r="FM1079" s="1308"/>
      <c r="FN1079" s="1308"/>
      <c r="FO1079" s="1308"/>
      <c r="FP1079" s="1308"/>
      <c r="FQ1079" s="1308"/>
      <c r="FR1079" s="1308"/>
      <c r="FS1079" s="1308"/>
      <c r="FT1079" s="1308"/>
      <c r="FU1079" s="1308"/>
      <c r="FV1079" s="1308"/>
      <c r="FW1079" s="1308"/>
      <c r="FX1079" s="1308"/>
      <c r="FY1079" s="1308"/>
      <c r="FZ1079" s="1308"/>
      <c r="GA1079" s="1308"/>
      <c r="GB1079" s="1308"/>
      <c r="GC1079" s="1308"/>
      <c r="GD1079" s="1308"/>
      <c r="GE1079" s="1308"/>
      <c r="GF1079" s="1308"/>
      <c r="GG1079" s="1308"/>
      <c r="GH1079" s="1308"/>
      <c r="GI1079" s="1308"/>
      <c r="GJ1079" s="1308"/>
      <c r="GK1079" s="1308"/>
      <c r="GL1079" s="1308"/>
      <c r="GM1079" s="1308"/>
      <c r="GN1079" s="1308"/>
      <c r="GO1079" s="1308"/>
      <c r="GP1079" s="1308"/>
      <c r="GQ1079" s="1308"/>
      <c r="GR1079" s="1308"/>
      <c r="GS1079" s="1308"/>
      <c r="GT1079" s="1308"/>
      <c r="GU1079" s="1308"/>
      <c r="GV1079" s="1308"/>
      <c r="GW1079" s="1308"/>
      <c r="GX1079" s="1308"/>
      <c r="GY1079" s="1308"/>
      <c r="GZ1079" s="1308"/>
      <c r="HA1079" s="1308"/>
      <c r="HB1079" s="1308"/>
      <c r="HC1079" s="1308"/>
      <c r="HD1079" s="1308"/>
      <c r="HE1079" s="1308"/>
      <c r="HF1079" s="1308"/>
      <c r="HG1079" s="1308"/>
      <c r="HH1079" s="1308"/>
      <c r="HI1079" s="1308"/>
      <c r="HJ1079" s="1308"/>
      <c r="HK1079" s="1308"/>
      <c r="HL1079" s="1308"/>
      <c r="HM1079" s="1308"/>
      <c r="HN1079" s="1308"/>
      <c r="HO1079" s="1308"/>
      <c r="HP1079" s="1308"/>
      <c r="HQ1079" s="1308"/>
      <c r="HR1079" s="1308"/>
      <c r="HS1079" s="1308"/>
      <c r="HT1079" s="1308"/>
      <c r="HU1079" s="1308"/>
      <c r="HV1079" s="1308"/>
      <c r="HW1079" s="1308"/>
      <c r="HX1079" s="1308"/>
      <c r="HY1079" s="1308"/>
      <c r="HZ1079" s="1308"/>
      <c r="IA1079" s="1308"/>
      <c r="IB1079" s="1308"/>
      <c r="IC1079" s="1308"/>
      <c r="ID1079" s="1308"/>
      <c r="IE1079" s="1308"/>
      <c r="IF1079" s="1308"/>
      <c r="IG1079" s="1308"/>
      <c r="IH1079" s="1308"/>
      <c r="II1079" s="1308"/>
      <c r="IJ1079" s="1308"/>
      <c r="IK1079" s="1308"/>
      <c r="IL1079" s="1308"/>
      <c r="IM1079" s="1308"/>
      <c r="IN1079" s="1308"/>
      <c r="IO1079" s="1308"/>
      <c r="IP1079" s="1308"/>
      <c r="IQ1079" s="1308"/>
      <c r="IR1079" s="1308"/>
      <c r="IS1079" s="1308"/>
      <c r="IT1079" s="1308"/>
      <c r="IU1079" s="1308"/>
      <c r="IV1079" s="1308"/>
      <c r="IW1079" s="1308"/>
      <c r="IX1079" s="1308"/>
      <c r="IY1079" s="1308"/>
      <c r="IZ1079" s="1308"/>
      <c r="JA1079" s="1308"/>
      <c r="JB1079" s="1308"/>
      <c r="JC1079" s="1308"/>
      <c r="JD1079" s="1308"/>
      <c r="JE1079" s="1308"/>
      <c r="JF1079" s="1308"/>
      <c r="JG1079" s="1308"/>
      <c r="JH1079" s="1308"/>
      <c r="JI1079" s="1308"/>
      <c r="JJ1079" s="1308"/>
      <c r="JK1079" s="1308"/>
      <c r="JL1079" s="1308"/>
      <c r="JM1079" s="1308"/>
      <c r="JN1079" s="1308"/>
      <c r="JO1079" s="1308"/>
      <c r="JP1079" s="1308"/>
      <c r="JQ1079" s="1308"/>
      <c r="JR1079" s="1308"/>
      <c r="JS1079" s="1308"/>
      <c r="JT1079" s="1308"/>
      <c r="JU1079" s="1308"/>
      <c r="JV1079" s="1308"/>
      <c r="JW1079" s="1308"/>
      <c r="JX1079" s="1308"/>
      <c r="JY1079" s="1308"/>
      <c r="JZ1079" s="1308"/>
      <c r="KA1079" s="1308"/>
      <c r="KB1079" s="1308"/>
      <c r="KC1079" s="1308"/>
      <c r="KD1079" s="1308"/>
      <c r="KE1079" s="1308"/>
      <c r="KF1079" s="1308"/>
      <c r="KG1079" s="1308"/>
      <c r="KH1079" s="1308"/>
      <c r="KI1079" s="1308"/>
      <c r="KJ1079" s="1308"/>
      <c r="KK1079" s="1308"/>
      <c r="KL1079" s="1308"/>
      <c r="KM1079" s="1308"/>
      <c r="KN1079" s="1308"/>
      <c r="KO1079" s="1308"/>
      <c r="KP1079" s="1308"/>
      <c r="KQ1079" s="1308"/>
      <c r="KR1079" s="1308"/>
      <c r="KS1079" s="1308"/>
      <c r="KT1079" s="1308"/>
      <c r="KU1079" s="1308"/>
      <c r="KV1079" s="1308"/>
      <c r="KW1079" s="1308"/>
      <c r="KX1079" s="1308"/>
      <c r="KY1079" s="1308"/>
      <c r="KZ1079" s="1308"/>
      <c r="LA1079" s="1308"/>
      <c r="LB1079" s="1308"/>
      <c r="LC1079" s="1308"/>
      <c r="LD1079" s="1308"/>
      <c r="LE1079" s="1308"/>
      <c r="LF1079" s="1308"/>
      <c r="LG1079" s="1308"/>
      <c r="LH1079" s="1308"/>
      <c r="LI1079" s="1308"/>
      <c r="LJ1079" s="1308"/>
      <c r="LK1079" s="1308"/>
      <c r="LL1079" s="1308"/>
      <c r="LM1079" s="1308"/>
      <c r="LN1079" s="1308"/>
      <c r="LO1079" s="1308"/>
      <c r="LP1079" s="1308"/>
      <c r="LQ1079" s="1308"/>
      <c r="LR1079" s="1308"/>
      <c r="LS1079" s="1308"/>
      <c r="LT1079" s="1308"/>
      <c r="LU1079" s="1308"/>
      <c r="LV1079" s="1308"/>
      <c r="LW1079" s="1308"/>
      <c r="LX1079" s="1308"/>
      <c r="LY1079" s="1308"/>
      <c r="LZ1079" s="1308"/>
      <c r="MA1079" s="1308"/>
      <c r="MB1079" s="1308"/>
      <c r="MC1079" s="1308"/>
      <c r="MD1079" s="1308"/>
      <c r="ME1079" s="1308"/>
      <c r="MF1079" s="1308"/>
      <c r="MG1079" s="1308"/>
      <c r="MH1079" s="1308"/>
      <c r="MI1079" s="1308"/>
      <c r="MJ1079" s="1308"/>
      <c r="MK1079" s="1308"/>
      <c r="ML1079" s="1308"/>
      <c r="MM1079" s="1308"/>
      <c r="MN1079" s="1308"/>
      <c r="MO1079" s="1308"/>
      <c r="MP1079" s="1308"/>
      <c r="MQ1079" s="1308"/>
      <c r="MR1079" s="1308"/>
      <c r="MS1079" s="1308"/>
      <c r="MT1079" s="1308"/>
      <c r="MU1079" s="1308"/>
      <c r="MV1079" s="1308"/>
      <c r="MW1079" s="1308"/>
      <c r="MX1079" s="1308"/>
      <c r="MY1079" s="1308"/>
      <c r="MZ1079" s="1308"/>
      <c r="NA1079" s="1308"/>
      <c r="NB1079" s="1308"/>
      <c r="NC1079" s="1308"/>
      <c r="ND1079" s="1308"/>
      <c r="NE1079" s="1308"/>
      <c r="NF1079" s="1308"/>
      <c r="NG1079" s="1308"/>
      <c r="NH1079" s="1308"/>
      <c r="NI1079" s="1308"/>
      <c r="NJ1079" s="1308"/>
      <c r="NK1079" s="1308"/>
      <c r="NL1079" s="1308"/>
      <c r="NM1079" s="1308"/>
      <c r="NN1079" s="1308"/>
      <c r="NO1079" s="1308"/>
      <c r="NP1079" s="1308"/>
      <c r="NQ1079" s="1308"/>
      <c r="NR1079" s="1308"/>
      <c r="NS1079" s="1308"/>
      <c r="NT1079" s="1308"/>
      <c r="NU1079" s="1308"/>
      <c r="NV1079" s="1308"/>
      <c r="NW1079" s="1308"/>
      <c r="NX1079" s="1308"/>
      <c r="NY1079" s="1308"/>
      <c r="NZ1079" s="1308"/>
      <c r="OA1079" s="1308"/>
      <c r="OB1079" s="1308"/>
      <c r="OC1079" s="1308"/>
      <c r="OD1079" s="1308"/>
      <c r="OE1079" s="1308"/>
      <c r="OF1079" s="1308"/>
      <c r="OG1079" s="1308"/>
      <c r="OH1079" s="1308"/>
      <c r="OI1079" s="1308"/>
      <c r="OJ1079" s="1308"/>
      <c r="OK1079" s="1308"/>
      <c r="OL1079" s="1308"/>
      <c r="OM1079" s="1308"/>
      <c r="ON1079" s="1308"/>
      <c r="OO1079" s="1308"/>
      <c r="OP1079" s="1308"/>
      <c r="OQ1079" s="1308"/>
      <c r="OR1079" s="1308"/>
      <c r="OS1079" s="1308"/>
      <c r="OT1079" s="1308"/>
      <c r="OU1079" s="1308"/>
      <c r="OV1079" s="1308"/>
      <c r="OW1079" s="1308"/>
      <c r="OX1079" s="1308"/>
      <c r="OY1079" s="1308"/>
      <c r="OZ1079" s="1308"/>
      <c r="PA1079" s="1308"/>
      <c r="PB1079" s="1308"/>
      <c r="PC1079" s="1308"/>
      <c r="PD1079" s="1308"/>
      <c r="PE1079" s="1308"/>
      <c r="PF1079" s="1308"/>
      <c r="PG1079" s="1308"/>
      <c r="PH1079" s="1308"/>
      <c r="PI1079" s="1308"/>
      <c r="PJ1079" s="1308"/>
      <c r="PK1079" s="1308"/>
      <c r="PL1079" s="1308"/>
      <c r="PM1079" s="1308"/>
      <c r="PN1079" s="1308"/>
      <c r="PO1079" s="1308"/>
      <c r="PP1079" s="1308"/>
      <c r="PQ1079" s="1308"/>
      <c r="PR1079" s="1308"/>
      <c r="PS1079" s="1308"/>
      <c r="PT1079" s="1308"/>
      <c r="PU1079" s="1308"/>
      <c r="PV1079" s="1308"/>
      <c r="PW1079" s="1308"/>
      <c r="PX1079" s="1308"/>
      <c r="PY1079" s="1308"/>
      <c r="PZ1079" s="1308"/>
      <c r="QA1079" s="1308"/>
      <c r="QB1079" s="1308"/>
      <c r="QC1079" s="1308"/>
      <c r="QD1079" s="1308"/>
      <c r="QE1079" s="1308"/>
      <c r="QF1079" s="1308"/>
      <c r="QG1079" s="1308"/>
      <c r="QH1079" s="1308"/>
      <c r="QI1079" s="1308"/>
      <c r="QJ1079" s="1308"/>
      <c r="QK1079" s="1308"/>
      <c r="QL1079" s="1308"/>
      <c r="QM1079" s="1308"/>
      <c r="QN1079" s="1308"/>
      <c r="QO1079" s="1308"/>
      <c r="QP1079" s="1308"/>
      <c r="QQ1079" s="1308"/>
      <c r="QR1079" s="1308"/>
      <c r="QS1079" s="1308"/>
      <c r="QT1079" s="1308"/>
      <c r="QU1079" s="1308"/>
      <c r="QV1079" s="1308"/>
      <c r="QW1079" s="1308"/>
      <c r="QX1079" s="1308"/>
      <c r="QY1079" s="1308"/>
      <c r="QZ1079" s="1308"/>
      <c r="RA1079" s="1308"/>
      <c r="RB1079" s="1308"/>
      <c r="RC1079" s="1308"/>
      <c r="RD1079" s="1308"/>
      <c r="RE1079" s="1308"/>
      <c r="RF1079" s="1308"/>
      <c r="RG1079" s="1308"/>
      <c r="RH1079" s="1308"/>
      <c r="RI1079" s="1308"/>
      <c r="RJ1079" s="1308"/>
      <c r="RK1079" s="1308"/>
      <c r="RL1079" s="1308"/>
      <c r="RM1079" s="1308"/>
      <c r="RN1079" s="1308"/>
      <c r="RO1079" s="1308"/>
      <c r="RP1079" s="1308"/>
      <c r="RQ1079" s="1308"/>
      <c r="RR1079" s="1308"/>
      <c r="RS1079" s="1308"/>
      <c r="RT1079" s="1308"/>
      <c r="RU1079" s="1308"/>
      <c r="RV1079" s="1308"/>
      <c r="RW1079" s="1308"/>
      <c r="RX1079" s="1308"/>
      <c r="RY1079" s="1308"/>
      <c r="RZ1079" s="1308"/>
      <c r="SA1079" s="1308"/>
      <c r="SB1079" s="1308"/>
      <c r="SC1079" s="1308"/>
      <c r="SD1079" s="1308"/>
      <c r="SE1079" s="1308"/>
      <c r="SF1079" s="1308"/>
      <c r="SG1079" s="1308"/>
      <c r="SH1079" s="1308"/>
      <c r="SI1079" s="1308"/>
      <c r="SJ1079" s="1308"/>
      <c r="SK1079" s="1308"/>
      <c r="SL1079" s="1308"/>
      <c r="SM1079" s="1308"/>
      <c r="SN1079" s="1308"/>
      <c r="SO1079" s="1308"/>
      <c r="SP1079" s="1308"/>
      <c r="SQ1079" s="1308"/>
      <c r="SR1079" s="1308"/>
      <c r="SS1079" s="1308"/>
      <c r="ST1079" s="1308"/>
      <c r="SU1079" s="1308"/>
      <c r="SV1079" s="1308"/>
      <c r="SW1079" s="1308"/>
      <c r="SX1079" s="1308"/>
      <c r="SY1079" s="1308"/>
      <c r="SZ1079" s="1308"/>
      <c r="TA1079" s="1308"/>
      <c r="TB1079" s="1308"/>
      <c r="TC1079" s="1308"/>
      <c r="TD1079" s="1308"/>
      <c r="TE1079" s="1308"/>
      <c r="TF1079" s="1308"/>
      <c r="TG1079" s="1308"/>
      <c r="TH1079" s="1308"/>
      <c r="TI1079" s="1308"/>
      <c r="TJ1079" s="1308"/>
      <c r="TK1079" s="1308"/>
      <c r="TL1079" s="1308"/>
      <c r="TM1079" s="1308"/>
      <c r="TN1079" s="1308"/>
      <c r="TO1079" s="1308"/>
      <c r="TP1079" s="1308"/>
      <c r="TQ1079" s="1308"/>
      <c r="TR1079" s="1308"/>
      <c r="TS1079" s="1308"/>
      <c r="TT1079" s="1308"/>
      <c r="TU1079" s="1308"/>
      <c r="TV1079" s="1308"/>
      <c r="TW1079" s="1308"/>
      <c r="TX1079" s="1308"/>
      <c r="TY1079" s="1308"/>
      <c r="TZ1079" s="1308"/>
      <c r="UA1079" s="1308"/>
      <c r="UB1079" s="1308"/>
      <c r="UC1079" s="1308"/>
      <c r="UD1079" s="1308"/>
      <c r="UE1079" s="1308"/>
      <c r="UF1079" s="1308"/>
      <c r="UG1079" s="1308"/>
      <c r="UH1079" s="1308"/>
      <c r="UI1079" s="1308"/>
      <c r="UJ1079" s="1308"/>
      <c r="UK1079" s="1308"/>
      <c r="UL1079" s="1308"/>
      <c r="UM1079" s="1308"/>
      <c r="UN1079" s="1308"/>
      <c r="UO1079" s="1308"/>
      <c r="UP1079" s="1308"/>
      <c r="UQ1079" s="1308"/>
      <c r="UR1079" s="1308"/>
      <c r="US1079" s="1308"/>
      <c r="UT1079" s="1308"/>
      <c r="UU1079" s="1308"/>
      <c r="UV1079" s="1308"/>
      <c r="UW1079" s="1308"/>
      <c r="UX1079" s="1308"/>
      <c r="UY1079" s="1308"/>
      <c r="UZ1079" s="1308"/>
      <c r="VA1079" s="1308"/>
      <c r="VB1079" s="1308"/>
      <c r="VC1079" s="1308"/>
      <c r="VD1079" s="1308"/>
      <c r="VE1079" s="1308"/>
      <c r="VF1079" s="1308"/>
      <c r="VG1079" s="1308"/>
      <c r="VH1079" s="1308"/>
      <c r="VI1079" s="1308"/>
      <c r="VJ1079" s="1308"/>
      <c r="VK1079" s="1308"/>
      <c r="VL1079" s="1308"/>
      <c r="VM1079" s="1308"/>
      <c r="VN1079" s="1308"/>
      <c r="VO1079" s="1308"/>
      <c r="VP1079" s="1308"/>
      <c r="VQ1079" s="1308"/>
      <c r="VR1079" s="1308"/>
      <c r="VS1079" s="1308"/>
      <c r="VT1079" s="1308"/>
      <c r="VU1079" s="1308"/>
      <c r="VV1079" s="1308"/>
      <c r="VW1079" s="1308"/>
      <c r="VX1079" s="1308"/>
      <c r="VY1079" s="1308"/>
      <c r="VZ1079" s="1308"/>
      <c r="WA1079" s="1308"/>
      <c r="WB1079" s="1308"/>
      <c r="WC1079" s="1308"/>
      <c r="WD1079" s="1308"/>
      <c r="WE1079" s="1308"/>
      <c r="WF1079" s="1308"/>
      <c r="WG1079" s="1308"/>
      <c r="WH1079" s="1308"/>
      <c r="WI1079" s="1308"/>
      <c r="WJ1079" s="1308"/>
      <c r="WK1079" s="1308"/>
      <c r="WL1079" s="1308"/>
      <c r="WM1079" s="1308"/>
      <c r="WN1079" s="1308"/>
      <c r="WO1079" s="1308"/>
      <c r="WP1079" s="1308"/>
      <c r="WQ1079" s="1308"/>
      <c r="WR1079" s="1308"/>
      <c r="WS1079" s="1308"/>
      <c r="WT1079" s="1308"/>
      <c r="WU1079" s="1308"/>
      <c r="WV1079" s="1308"/>
      <c r="WW1079" s="1308"/>
      <c r="WX1079" s="1308"/>
      <c r="WY1079" s="1308"/>
      <c r="WZ1079" s="1308"/>
      <c r="XA1079" s="1308"/>
      <c r="XB1079" s="1308"/>
      <c r="XC1079" s="1308"/>
      <c r="XD1079" s="1308"/>
      <c r="XE1079" s="1308"/>
      <c r="XF1079" s="1308"/>
      <c r="XG1079" s="1308"/>
      <c r="XH1079" s="1308"/>
      <c r="XI1079" s="1308"/>
      <c r="XJ1079" s="1308"/>
      <c r="XK1079" s="1308"/>
      <c r="XL1079" s="1308"/>
      <c r="XM1079" s="1308"/>
      <c r="XN1079" s="1308"/>
      <c r="XO1079" s="1308"/>
      <c r="XP1079" s="1308"/>
      <c r="XQ1079" s="1308"/>
      <c r="XR1079" s="1308"/>
      <c r="XS1079" s="1308"/>
      <c r="XT1079" s="1308"/>
      <c r="XU1079" s="1308"/>
      <c r="XV1079" s="1308"/>
      <c r="XW1079" s="1308"/>
      <c r="XX1079" s="1308"/>
      <c r="XY1079" s="1308"/>
      <c r="XZ1079" s="1308"/>
      <c r="YA1079" s="1308"/>
      <c r="YB1079" s="1308"/>
      <c r="YC1079" s="1308"/>
      <c r="YD1079" s="1308"/>
      <c r="YE1079" s="1308"/>
      <c r="YF1079" s="1308"/>
      <c r="YG1079" s="1308"/>
      <c r="YH1079" s="1308"/>
      <c r="YI1079" s="1308"/>
      <c r="YJ1079" s="1308"/>
      <c r="YK1079" s="1308"/>
      <c r="YL1079" s="1308"/>
      <c r="YM1079" s="1308"/>
      <c r="YN1079" s="1308"/>
      <c r="YO1079" s="1308"/>
      <c r="YP1079" s="1308"/>
      <c r="YQ1079" s="1308"/>
      <c r="YR1079" s="1308"/>
      <c r="YS1079" s="1308"/>
      <c r="YT1079" s="1308"/>
      <c r="YU1079" s="1308"/>
      <c r="YV1079" s="1308"/>
      <c r="YW1079" s="1308"/>
      <c r="YX1079" s="1308"/>
      <c r="YY1079" s="1308"/>
      <c r="YZ1079" s="1308"/>
      <c r="ZA1079" s="1308"/>
      <c r="ZB1079" s="1308"/>
      <c r="ZC1079" s="1308"/>
      <c r="ZD1079" s="1308"/>
      <c r="ZE1079" s="1308"/>
      <c r="ZF1079" s="1308"/>
      <c r="ZG1079" s="1308"/>
      <c r="ZH1079" s="1308"/>
      <c r="ZI1079" s="1308"/>
      <c r="ZJ1079" s="1308"/>
      <c r="ZK1079" s="1308"/>
      <c r="ZL1079" s="1308"/>
      <c r="ZM1079" s="1308"/>
      <c r="ZN1079" s="1308"/>
      <c r="ZO1079" s="1308"/>
      <c r="ZP1079" s="1308"/>
      <c r="ZQ1079" s="1308"/>
      <c r="ZR1079" s="1308"/>
      <c r="ZS1079" s="1308"/>
      <c r="ZT1079" s="1308"/>
      <c r="ZU1079" s="1308"/>
      <c r="ZV1079" s="1308"/>
      <c r="ZW1079" s="1308"/>
      <c r="ZX1079" s="1308"/>
      <c r="ZY1079" s="1308"/>
      <c r="ZZ1079" s="1308"/>
      <c r="AAA1079" s="1308"/>
      <c r="AAB1079" s="1308"/>
      <c r="AAC1079" s="1308"/>
      <c r="AAD1079" s="1308"/>
      <c r="AAE1079" s="1308"/>
      <c r="AAF1079" s="1308"/>
      <c r="AAG1079" s="1308"/>
      <c r="AAH1079" s="1308"/>
      <c r="AAI1079" s="1308"/>
      <c r="AAJ1079" s="1308"/>
      <c r="AAK1079" s="1308"/>
      <c r="AAL1079" s="1308"/>
      <c r="AAM1079" s="1308"/>
      <c r="AAN1079" s="1308"/>
      <c r="AAO1079" s="1308"/>
      <c r="AAP1079" s="1308"/>
      <c r="AAQ1079" s="1308"/>
      <c r="AAR1079" s="1308"/>
      <c r="AAS1079" s="1308"/>
      <c r="AAT1079" s="1308"/>
      <c r="AAU1079" s="1308"/>
      <c r="AAV1079" s="1308"/>
      <c r="AAW1079" s="1308"/>
      <c r="AAX1079" s="1308"/>
      <c r="AAY1079" s="1308"/>
      <c r="AAZ1079" s="1308"/>
      <c r="ABA1079" s="1308"/>
      <c r="ABB1079" s="1308"/>
      <c r="ABC1079" s="1308"/>
      <c r="ABD1079" s="1308"/>
      <c r="ABE1079" s="1308"/>
      <c r="ABF1079" s="1308"/>
      <c r="ABG1079" s="1308"/>
      <c r="ABH1079" s="1308"/>
      <c r="ABI1079" s="1308"/>
      <c r="ABJ1079" s="1308"/>
      <c r="ABK1079" s="1308"/>
      <c r="ABL1079" s="1308"/>
      <c r="ABM1079" s="1308"/>
      <c r="ABN1079" s="1308"/>
      <c r="ABO1079" s="1308"/>
      <c r="ABP1079" s="1308"/>
      <c r="ABQ1079" s="1308"/>
      <c r="ABR1079" s="1308"/>
      <c r="ABS1079" s="1308"/>
      <c r="ABT1079" s="1308"/>
      <c r="ABU1079" s="1308"/>
      <c r="ABV1079" s="1308"/>
      <c r="ABW1079" s="1308"/>
      <c r="ABX1079" s="1308"/>
      <c r="ABY1079" s="1308"/>
      <c r="ABZ1079" s="1308"/>
      <c r="ACA1079" s="1308"/>
      <c r="ACB1079" s="1308"/>
      <c r="ACC1079" s="1308"/>
      <c r="ACD1079" s="1308"/>
      <c r="ACE1079" s="1308"/>
      <c r="ACF1079" s="1308"/>
      <c r="ACG1079" s="1308"/>
      <c r="ACH1079" s="1308"/>
      <c r="ACI1079" s="1308"/>
      <c r="ACJ1079" s="1308"/>
      <c r="ACK1079" s="1308"/>
      <c r="ACL1079" s="1308"/>
      <c r="ACM1079" s="1308"/>
      <c r="ACN1079" s="1308"/>
      <c r="ACO1079" s="1308"/>
      <c r="ACP1079" s="1308"/>
      <c r="ACQ1079" s="1308"/>
      <c r="ACR1079" s="1308"/>
      <c r="ACS1079" s="1308"/>
      <c r="ACT1079" s="1308"/>
      <c r="ACU1079" s="1308"/>
      <c r="ACV1079" s="1308"/>
      <c r="ACW1079" s="1308"/>
      <c r="ACX1079" s="1308"/>
      <c r="ACY1079" s="1308"/>
      <c r="ACZ1079" s="1308"/>
      <c r="ADA1079" s="1308"/>
      <c r="ADB1079" s="1308"/>
      <c r="ADC1079" s="1308"/>
      <c r="ADD1079" s="1308"/>
      <c r="ADE1079" s="1308"/>
      <c r="ADF1079" s="1308"/>
      <c r="ADG1079" s="1308"/>
      <c r="ADH1079" s="1308"/>
      <c r="ADI1079" s="1308"/>
      <c r="ADJ1079" s="1308"/>
      <c r="ADK1079" s="1308"/>
      <c r="ADL1079" s="1308"/>
      <c r="ADM1079" s="1308"/>
      <c r="ADN1079" s="1308"/>
      <c r="ADO1079" s="1308"/>
      <c r="ADP1079" s="1308"/>
      <c r="ADQ1079" s="1308"/>
      <c r="ADR1079" s="1308"/>
      <c r="ADS1079" s="1308"/>
      <c r="ADT1079" s="1308"/>
      <c r="ADU1079" s="1308"/>
      <c r="ADV1079" s="1308"/>
      <c r="ADW1079" s="1308"/>
      <c r="ADX1079" s="1308"/>
      <c r="ADY1079" s="1308"/>
      <c r="ADZ1079" s="1308"/>
      <c r="AEA1079" s="1308"/>
      <c r="AEB1079" s="1308"/>
      <c r="AEC1079" s="1308"/>
      <c r="AED1079" s="1308"/>
      <c r="AEE1079" s="1308"/>
      <c r="AEF1079" s="1308"/>
      <c r="AEG1079" s="1308"/>
      <c r="AEH1079" s="1308"/>
      <c r="AEI1079" s="1308"/>
      <c r="AEJ1079" s="1308"/>
      <c r="AEK1079" s="1308"/>
      <c r="AEL1079" s="1308"/>
      <c r="AEM1079" s="1308"/>
      <c r="AEN1079" s="1308"/>
      <c r="AEO1079" s="1308"/>
      <c r="AEP1079" s="1308"/>
      <c r="AEQ1079" s="1308"/>
      <c r="AER1079" s="1308"/>
      <c r="AES1079" s="1308"/>
      <c r="AET1079" s="1308"/>
      <c r="AEU1079" s="1308"/>
      <c r="AEV1079" s="1308"/>
      <c r="AEW1079" s="1308"/>
      <c r="AEX1079" s="1308"/>
      <c r="AEY1079" s="1308"/>
      <c r="AEZ1079" s="1308"/>
      <c r="AFA1079" s="1308"/>
      <c r="AFB1079" s="1308"/>
      <c r="AFC1079" s="1308"/>
      <c r="AFD1079" s="1308"/>
      <c r="AFE1079" s="1308"/>
      <c r="AFF1079" s="1308"/>
      <c r="AFG1079" s="1308"/>
      <c r="AFH1079" s="1308"/>
      <c r="AFI1079" s="1308"/>
      <c r="AFJ1079" s="1308"/>
      <c r="AFK1079" s="1308"/>
      <c r="AFL1079" s="1308"/>
      <c r="AFM1079" s="1308"/>
      <c r="AFN1079" s="1308"/>
      <c r="AFO1079" s="1308"/>
      <c r="AFP1079" s="1308"/>
      <c r="AFQ1079" s="1308"/>
      <c r="AFR1079" s="1308"/>
      <c r="AFS1079" s="1308"/>
      <c r="AFT1079" s="1308"/>
      <c r="AFU1079" s="1308"/>
      <c r="AFV1079" s="1308"/>
      <c r="AFW1079" s="1308"/>
      <c r="AFX1079" s="1308"/>
      <c r="AFY1079" s="1308"/>
      <c r="AFZ1079" s="1308"/>
      <c r="AGA1079" s="1308"/>
      <c r="AGB1079" s="1308"/>
      <c r="AGC1079" s="1308"/>
      <c r="AGD1079" s="1308"/>
      <c r="AGE1079" s="1308"/>
      <c r="AGF1079" s="1308"/>
      <c r="AGG1079" s="1308"/>
      <c r="AGH1079" s="1308"/>
      <c r="AGI1079" s="1308"/>
      <c r="AGJ1079" s="1308"/>
      <c r="AGK1079" s="1308"/>
      <c r="AGL1079" s="1308"/>
      <c r="AGM1079" s="1308"/>
      <c r="AGN1079" s="1308"/>
      <c r="AGO1079" s="1308"/>
      <c r="AGP1079" s="1308"/>
      <c r="AGQ1079" s="1308"/>
      <c r="AGR1079" s="1308"/>
      <c r="AGS1079" s="1308"/>
      <c r="AGT1079" s="1308"/>
      <c r="AGU1079" s="1308"/>
      <c r="AGV1079" s="1308"/>
      <c r="AGW1079" s="1308"/>
      <c r="AGX1079" s="1308"/>
      <c r="AGY1079" s="1308"/>
      <c r="AGZ1079" s="1308"/>
      <c r="AHA1079" s="1308"/>
      <c r="AHB1079" s="1308"/>
      <c r="AHC1079" s="1308"/>
      <c r="AHD1079" s="1308"/>
      <c r="AHE1079" s="1308"/>
      <c r="AHF1079" s="1308"/>
      <c r="AHG1079" s="1308"/>
      <c r="AHH1079" s="1308"/>
      <c r="AHI1079" s="1308"/>
      <c r="AHJ1079" s="1308"/>
      <c r="AHK1079" s="1308"/>
      <c r="AHL1079" s="1308"/>
      <c r="AHM1079" s="1308"/>
      <c r="AHN1079" s="1308"/>
      <c r="AHO1079" s="1308"/>
      <c r="AHP1079" s="1308"/>
      <c r="AHQ1079" s="1308"/>
      <c r="AHR1079" s="1308"/>
      <c r="AHS1079" s="1308"/>
      <c r="AHT1079" s="1308"/>
      <c r="AHU1079" s="1308"/>
      <c r="AHV1079" s="1308"/>
      <c r="AHW1079" s="1308"/>
      <c r="AHX1079" s="1308"/>
      <c r="AHY1079" s="1308"/>
      <c r="AHZ1079" s="1308"/>
      <c r="AIA1079" s="1308"/>
      <c r="AIB1079" s="1308"/>
      <c r="AIC1079" s="1308"/>
      <c r="AID1079" s="1308"/>
      <c r="AIE1079" s="1308"/>
      <c r="AIF1079" s="1308"/>
      <c r="AIG1079" s="1308"/>
      <c r="AIH1079" s="1308"/>
      <c r="AII1079" s="1308"/>
      <c r="AIJ1079" s="1308"/>
      <c r="AIK1079" s="1308"/>
      <c r="AIL1079" s="1308"/>
      <c r="AIM1079" s="1308"/>
      <c r="AIN1079" s="1308"/>
      <c r="AIO1079" s="1308"/>
      <c r="AIP1079" s="1308"/>
      <c r="AIQ1079" s="1308"/>
      <c r="AIR1079" s="1308"/>
      <c r="AIS1079" s="1308"/>
      <c r="AIT1079" s="1308"/>
      <c r="AIU1079" s="1308"/>
      <c r="AIV1079" s="1308"/>
      <c r="AIW1079" s="1308"/>
      <c r="AIX1079" s="1308"/>
      <c r="AIY1079" s="1308"/>
      <c r="AIZ1079" s="1308"/>
      <c r="AJA1079" s="1308"/>
      <c r="AJB1079" s="1308"/>
      <c r="AJC1079" s="1308"/>
      <c r="AJD1079" s="1308"/>
      <c r="AJE1079" s="1308"/>
      <c r="AJF1079" s="1308"/>
      <c r="AJG1079" s="1308"/>
      <c r="AJH1079" s="1308"/>
      <c r="AJI1079" s="1308"/>
      <c r="AJJ1079" s="1308"/>
      <c r="AJK1079" s="1308"/>
      <c r="AJL1079" s="1308"/>
      <c r="AJM1079" s="1308"/>
      <c r="AJN1079" s="1308"/>
      <c r="AJO1079" s="1308"/>
      <c r="AJP1079" s="1308"/>
      <c r="AJQ1079" s="1308"/>
      <c r="AJR1079" s="1308"/>
      <c r="AJS1079" s="1308"/>
      <c r="AJT1079" s="1308"/>
      <c r="AJU1079" s="1308"/>
      <c r="AJV1079" s="1308"/>
      <c r="AJW1079" s="1308"/>
      <c r="AJX1079" s="1308"/>
      <c r="AJY1079" s="1308"/>
      <c r="AJZ1079" s="1308"/>
      <c r="AKA1079" s="1308"/>
      <c r="AKB1079" s="1308"/>
      <c r="AKC1079" s="1308"/>
      <c r="AKD1079" s="1308"/>
      <c r="AKE1079" s="1308"/>
      <c r="AKF1079" s="1308"/>
      <c r="AKG1079" s="1308"/>
      <c r="AKH1079" s="1308"/>
      <c r="AKI1079" s="1308"/>
      <c r="AKJ1079" s="1308"/>
      <c r="AKK1079" s="1308"/>
      <c r="AKL1079" s="1308"/>
      <c r="AKM1079" s="1308"/>
      <c r="AKN1079" s="1308"/>
      <c r="AKO1079" s="1308"/>
      <c r="AKP1079" s="1308"/>
      <c r="AKQ1079" s="1308"/>
      <c r="AKR1079" s="1308"/>
      <c r="AKS1079" s="1308"/>
      <c r="AKT1079" s="1308"/>
      <c r="AKU1079" s="1308"/>
      <c r="AKV1079" s="1308"/>
      <c r="AKW1079" s="1308"/>
      <c r="AKX1079" s="1308"/>
      <c r="AKY1079" s="1308"/>
      <c r="AKZ1079" s="1308"/>
      <c r="ALA1079" s="1308"/>
      <c r="ALB1079" s="1308"/>
      <c r="ALC1079" s="1308"/>
      <c r="ALD1079" s="1308"/>
      <c r="ALE1079" s="1308"/>
      <c r="ALF1079" s="1308"/>
      <c r="ALG1079" s="1308"/>
      <c r="ALH1079" s="1308"/>
      <c r="ALI1079" s="1308"/>
      <c r="ALJ1079" s="1308"/>
      <c r="ALK1079" s="1308"/>
      <c r="ALL1079" s="1308"/>
      <c r="ALM1079" s="1308"/>
      <c r="ALN1079" s="1308"/>
      <c r="ALO1079" s="1308"/>
      <c r="ALP1079" s="1308"/>
      <c r="ALQ1079" s="1308"/>
      <c r="ALR1079" s="1308"/>
      <c r="ALS1079" s="1308"/>
      <c r="ALT1079" s="1308"/>
      <c r="ALU1079" s="1308"/>
      <c r="ALV1079" s="1308"/>
      <c r="ALW1079" s="1308"/>
      <c r="ALX1079" s="1308"/>
      <c r="ALY1079" s="1308"/>
      <c r="ALZ1079" s="1308"/>
      <c r="AMA1079" s="1308"/>
      <c r="AMB1079" s="1308"/>
      <c r="AMC1079" s="1308"/>
      <c r="AMD1079" s="1308"/>
      <c r="AME1079" s="1308"/>
      <c r="AMF1079" s="1308"/>
      <c r="AMG1079" s="1308"/>
      <c r="AMH1079" s="1308"/>
      <c r="AMI1079" s="1308"/>
      <c r="AMJ1079" s="1308"/>
      <c r="AMK1079" s="1308"/>
      <c r="AML1079" s="1308"/>
      <c r="AMM1079" s="1308"/>
      <c r="AMN1079" s="1308"/>
      <c r="AMO1079" s="1308"/>
      <c r="AMP1079" s="1308"/>
      <c r="AMQ1079" s="1308"/>
      <c r="AMR1079" s="1308"/>
      <c r="AMS1079" s="1308"/>
      <c r="AMT1079" s="1308"/>
      <c r="AMU1079" s="1308"/>
      <c r="AMV1079" s="1308"/>
      <c r="AMW1079" s="1308"/>
      <c r="AMX1079" s="1308"/>
      <c r="AMY1079" s="1308"/>
      <c r="AMZ1079" s="1308"/>
      <c r="ANA1079" s="1308"/>
      <c r="ANB1079" s="1308"/>
      <c r="ANC1079" s="1308"/>
      <c r="AND1079" s="1308"/>
      <c r="ANE1079" s="1308"/>
      <c r="ANF1079" s="1308"/>
      <c r="ANG1079" s="1308"/>
      <c r="ANH1079" s="1308"/>
      <c r="ANI1079" s="1308"/>
      <c r="ANJ1079" s="1308"/>
      <c r="ANK1079" s="1308"/>
      <c r="ANL1079" s="1308"/>
      <c r="ANM1079" s="1308"/>
      <c r="ANN1079" s="1308"/>
      <c r="ANO1079" s="1308"/>
      <c r="ANP1079" s="1308"/>
      <c r="ANQ1079" s="1308"/>
      <c r="ANR1079" s="1308"/>
      <c r="ANS1079" s="1308"/>
      <c r="ANT1079" s="1308"/>
      <c r="ANU1079" s="1308"/>
      <c r="ANV1079" s="1308"/>
      <c r="ANW1079" s="1308"/>
      <c r="ANX1079" s="1308"/>
      <c r="ANY1079" s="1308"/>
      <c r="ANZ1079" s="1308"/>
      <c r="AOA1079" s="1308"/>
      <c r="AOB1079" s="1308"/>
      <c r="AOC1079" s="1308"/>
      <c r="AOD1079" s="1308"/>
      <c r="AOE1079" s="1308"/>
      <c r="AOF1079" s="1308"/>
      <c r="AOG1079" s="1308"/>
      <c r="AOH1079" s="1308"/>
      <c r="AOI1079" s="1308"/>
      <c r="AOJ1079" s="1308"/>
      <c r="AOK1079" s="1308"/>
      <c r="AOL1079" s="1308"/>
      <c r="AOM1079" s="1308"/>
      <c r="AON1079" s="1308"/>
      <c r="AOO1079" s="1308"/>
      <c r="AOP1079" s="1308"/>
      <c r="AOQ1079" s="1308"/>
      <c r="AOR1079" s="1308"/>
      <c r="AOS1079" s="1308"/>
      <c r="AOT1079" s="1308"/>
      <c r="AOU1079" s="1308"/>
      <c r="AOV1079" s="1308"/>
      <c r="AOW1079" s="1308"/>
      <c r="AOX1079" s="1308"/>
      <c r="AOY1079" s="1308"/>
      <c r="AOZ1079" s="1308"/>
      <c r="APA1079" s="1308"/>
      <c r="APB1079" s="1308"/>
      <c r="APC1079" s="1308"/>
      <c r="APD1079" s="1308"/>
      <c r="APE1079" s="1308"/>
      <c r="APF1079" s="1308"/>
      <c r="APG1079" s="1308"/>
      <c r="APH1079" s="1308"/>
      <c r="API1079" s="1308"/>
      <c r="APJ1079" s="1308"/>
      <c r="APK1079" s="1308"/>
      <c r="APL1079" s="1308"/>
      <c r="APM1079" s="1308"/>
      <c r="APN1079" s="1308"/>
      <c r="APO1079" s="1308"/>
      <c r="APP1079" s="1308"/>
      <c r="APQ1079" s="1308"/>
      <c r="APR1079" s="1308"/>
      <c r="APS1079" s="1308"/>
      <c r="APT1079" s="1308"/>
      <c r="APU1079" s="1308"/>
      <c r="APV1079" s="1308"/>
      <c r="APW1079" s="1308"/>
      <c r="APX1079" s="1308"/>
      <c r="APY1079" s="1308"/>
      <c r="APZ1079" s="1308"/>
      <c r="AQA1079" s="1308"/>
      <c r="AQB1079" s="1308"/>
      <c r="AQC1079" s="1308"/>
      <c r="AQD1079" s="1308"/>
      <c r="AQE1079" s="1308"/>
      <c r="AQF1079" s="1308"/>
      <c r="AQG1079" s="1308"/>
      <c r="AQH1079" s="1308"/>
      <c r="AQI1079" s="1308"/>
      <c r="AQJ1079" s="1308"/>
      <c r="AQK1079" s="1308"/>
      <c r="AQL1079" s="1308"/>
      <c r="AQM1079" s="1308"/>
      <c r="AQN1079" s="1308"/>
      <c r="AQO1079" s="1308"/>
      <c r="AQP1079" s="1308"/>
      <c r="AQQ1079" s="1308"/>
      <c r="AQR1079" s="1308"/>
      <c r="AQS1079" s="1308"/>
      <c r="AQT1079" s="1308"/>
      <c r="AQU1079" s="1308"/>
      <c r="AQV1079" s="1308"/>
      <c r="AQW1079" s="1308"/>
      <c r="AQX1079" s="1308"/>
      <c r="AQY1079" s="1308"/>
      <c r="AQZ1079" s="1308"/>
      <c r="ARA1079" s="1308"/>
      <c r="ARB1079" s="1308"/>
      <c r="ARC1079" s="1308"/>
      <c r="ARD1079" s="1308"/>
      <c r="ARE1079" s="1308"/>
      <c r="ARF1079" s="1308"/>
      <c r="ARG1079" s="1308"/>
      <c r="ARH1079" s="1308"/>
      <c r="ARI1079" s="1308"/>
      <c r="ARJ1079" s="1308"/>
      <c r="ARK1079" s="1308"/>
      <c r="ARL1079" s="1308"/>
      <c r="ARM1079" s="1308"/>
      <c r="ARN1079" s="1308"/>
      <c r="ARO1079" s="1308"/>
      <c r="ARP1079" s="1308"/>
      <c r="ARQ1079" s="1308"/>
      <c r="ARR1079" s="1308"/>
      <c r="ARS1079" s="1308"/>
      <c r="ART1079" s="1308"/>
      <c r="ARU1079" s="1308"/>
      <c r="ARV1079" s="1308"/>
      <c r="ARW1079" s="1308"/>
      <c r="ARX1079" s="1308"/>
      <c r="ARY1079" s="1308"/>
      <c r="ARZ1079" s="1308"/>
      <c r="ASA1079" s="1308"/>
      <c r="ASB1079" s="1308"/>
      <c r="ASC1079" s="1308"/>
      <c r="ASD1079" s="1308"/>
      <c r="ASE1079" s="1308"/>
      <c r="ASF1079" s="1308"/>
      <c r="ASG1079" s="1308"/>
      <c r="ASH1079" s="1308"/>
      <c r="ASI1079" s="1308"/>
      <c r="ASJ1079" s="1308"/>
      <c r="ASK1079" s="1308"/>
      <c r="ASL1079" s="1308"/>
      <c r="ASM1079" s="1308"/>
      <c r="ASN1079" s="1308"/>
      <c r="ASO1079" s="1308"/>
      <c r="ASP1079" s="1308"/>
      <c r="ASQ1079" s="1308"/>
      <c r="ASR1079" s="1308"/>
      <c r="ASS1079" s="1308"/>
      <c r="AST1079" s="1308"/>
      <c r="ASU1079" s="1308"/>
      <c r="ASV1079" s="1308"/>
      <c r="ASW1079" s="1308"/>
      <c r="ASX1079" s="1308"/>
      <c r="ASY1079" s="1308"/>
      <c r="ASZ1079" s="1308"/>
      <c r="ATA1079" s="1308"/>
      <c r="ATB1079" s="1308"/>
      <c r="ATC1079" s="1308"/>
      <c r="ATD1079" s="1308"/>
      <c r="ATE1079" s="1308"/>
      <c r="ATF1079" s="1308"/>
      <c r="ATG1079" s="1308"/>
      <c r="ATH1079" s="1308"/>
      <c r="ATI1079" s="1308"/>
      <c r="ATJ1079" s="1308"/>
      <c r="ATK1079" s="1308"/>
      <c r="ATL1079" s="1308"/>
      <c r="ATM1079" s="1308"/>
      <c r="ATN1079" s="1308"/>
      <c r="ATO1079" s="1308"/>
      <c r="ATP1079" s="1308"/>
      <c r="ATQ1079" s="1308"/>
      <c r="ATR1079" s="1308"/>
      <c r="ATS1079" s="1308"/>
      <c r="ATT1079" s="1308"/>
      <c r="ATU1079" s="1308"/>
      <c r="ATV1079" s="1308"/>
      <c r="ATW1079" s="1308"/>
      <c r="ATX1079" s="1308"/>
      <c r="ATY1079" s="1308"/>
      <c r="ATZ1079" s="1308"/>
      <c r="AUA1079" s="1308"/>
      <c r="AUB1079" s="1308"/>
      <c r="AUC1079" s="1308"/>
      <c r="AUD1079" s="1308"/>
      <c r="AUE1079" s="1308"/>
      <c r="AUF1079" s="1308"/>
      <c r="AUG1079" s="1308"/>
      <c r="AUH1079" s="1308"/>
      <c r="AUI1079" s="1308"/>
      <c r="AUJ1079" s="1308"/>
      <c r="AUK1079" s="1308"/>
      <c r="AUL1079" s="1308"/>
      <c r="AUM1079" s="1308"/>
      <c r="AUN1079" s="1308"/>
      <c r="AUO1079" s="1308"/>
      <c r="AUP1079" s="1308"/>
      <c r="AUQ1079" s="1308"/>
      <c r="AUR1079" s="1308"/>
      <c r="AUS1079" s="1308"/>
      <c r="AUT1079" s="1308"/>
      <c r="AUU1079" s="1308"/>
      <c r="AUV1079" s="1308"/>
      <c r="AUW1079" s="1308"/>
      <c r="AUX1079" s="1308"/>
      <c r="AUY1079" s="1308"/>
      <c r="AUZ1079" s="1308"/>
      <c r="AVA1079" s="1308"/>
      <c r="AVB1079" s="1308"/>
      <c r="AVC1079" s="1308"/>
      <c r="AVD1079" s="1308"/>
      <c r="AVE1079" s="1308"/>
      <c r="AVF1079" s="1308"/>
      <c r="AVG1079" s="1308"/>
      <c r="AVH1079" s="1308"/>
      <c r="AVI1079" s="1308"/>
      <c r="AVJ1079" s="1308"/>
      <c r="AVK1079" s="1308"/>
      <c r="AVL1079" s="1308"/>
      <c r="AVM1079" s="1308"/>
      <c r="AVN1079" s="1308"/>
      <c r="AVO1079" s="1308"/>
      <c r="AVP1079" s="1308"/>
      <c r="AVQ1079" s="1308"/>
      <c r="AVR1079" s="1308"/>
      <c r="AVS1079" s="1308"/>
      <c r="AVT1079" s="1308"/>
      <c r="AVU1079" s="1308"/>
      <c r="AVV1079" s="1308"/>
      <c r="AVW1079" s="1308"/>
      <c r="AVX1079" s="1308"/>
      <c r="AVY1079" s="1308"/>
      <c r="AVZ1079" s="1308"/>
      <c r="AWA1079" s="1308"/>
      <c r="AWB1079" s="1308"/>
      <c r="AWC1079" s="1308"/>
      <c r="AWD1079" s="1308"/>
      <c r="AWE1079" s="1308"/>
      <c r="AWF1079" s="1308"/>
      <c r="AWG1079" s="1308"/>
      <c r="AWH1079" s="1308"/>
      <c r="AWI1079" s="1308"/>
      <c r="AWJ1079" s="1308"/>
      <c r="AWK1079" s="1308"/>
      <c r="AWL1079" s="1308"/>
      <c r="AWM1079" s="1308"/>
      <c r="AWN1079" s="1308"/>
      <c r="AWO1079" s="1308"/>
      <c r="AWP1079" s="1308"/>
      <c r="AWQ1079" s="1308"/>
      <c r="AWR1079" s="1308"/>
      <c r="AWS1079" s="1308"/>
      <c r="AWT1079" s="1308"/>
      <c r="AWU1079" s="1308"/>
      <c r="AWV1079" s="1308"/>
      <c r="AWW1079" s="1308"/>
      <c r="AWX1079" s="1308"/>
      <c r="AWY1079" s="1308"/>
      <c r="AWZ1079" s="1308"/>
      <c r="AXA1079" s="1308"/>
      <c r="AXB1079" s="1308"/>
      <c r="AXC1079" s="1308"/>
      <c r="AXD1079" s="1308"/>
      <c r="AXE1079" s="1308"/>
      <c r="AXF1079" s="1308"/>
      <c r="AXG1079" s="1308"/>
      <c r="AXH1079" s="1308"/>
      <c r="AXI1079" s="1308"/>
      <c r="AXJ1079" s="1308"/>
      <c r="AXK1079" s="1308"/>
      <c r="AXL1079" s="1308"/>
      <c r="AXM1079" s="1308"/>
      <c r="AXN1079" s="1308"/>
      <c r="AXO1079" s="1308"/>
      <c r="AXP1079" s="1308"/>
      <c r="AXQ1079" s="1308"/>
      <c r="AXR1079" s="1308"/>
      <c r="AXS1079" s="1308"/>
      <c r="AXT1079" s="1308"/>
      <c r="AXU1079" s="1308"/>
      <c r="AXV1079" s="1308"/>
      <c r="AXW1079" s="1308"/>
      <c r="AXX1079" s="1308"/>
      <c r="AXY1079" s="1308"/>
      <c r="AXZ1079" s="1308"/>
      <c r="AYA1079" s="1308"/>
      <c r="AYB1079" s="1308"/>
      <c r="AYC1079" s="1308"/>
      <c r="AYD1079" s="1308"/>
      <c r="AYE1079" s="1308"/>
      <c r="AYF1079" s="1308"/>
      <c r="AYG1079" s="1308"/>
      <c r="AYH1079" s="1308"/>
      <c r="AYI1079" s="1308"/>
      <c r="AYJ1079" s="1308"/>
      <c r="AYK1079" s="1308"/>
      <c r="AYL1079" s="1308"/>
      <c r="AYM1079" s="1308"/>
      <c r="AYN1079" s="1308"/>
      <c r="AYO1079" s="1308"/>
      <c r="AYP1079" s="1308"/>
      <c r="AYQ1079" s="1308"/>
      <c r="AYR1079" s="1308"/>
      <c r="AYS1079" s="1308"/>
      <c r="AYT1079" s="1308"/>
      <c r="AYU1079" s="1308"/>
      <c r="AYV1079" s="1308"/>
      <c r="AYW1079" s="1308"/>
      <c r="AYX1079" s="1308"/>
      <c r="AYY1079" s="1308"/>
      <c r="AYZ1079" s="1308"/>
      <c r="AZA1079" s="1308"/>
      <c r="AZB1079" s="1308"/>
      <c r="AZC1079" s="1308"/>
      <c r="AZD1079" s="1308"/>
      <c r="AZE1079" s="1308"/>
      <c r="AZF1079" s="1308"/>
      <c r="AZG1079" s="1308"/>
      <c r="AZH1079" s="1308"/>
      <c r="AZI1079" s="1308"/>
      <c r="AZJ1079" s="1308"/>
      <c r="AZK1079" s="1308"/>
      <c r="AZL1079" s="1308"/>
      <c r="AZM1079" s="1308"/>
      <c r="AZN1079" s="1308"/>
      <c r="AZO1079" s="1308"/>
      <c r="AZP1079" s="1308"/>
      <c r="AZQ1079" s="1308"/>
      <c r="AZR1079" s="1308"/>
      <c r="AZS1079" s="1308"/>
      <c r="AZT1079" s="1308"/>
      <c r="AZU1079" s="1308"/>
      <c r="AZV1079" s="1308"/>
      <c r="AZW1079" s="1308"/>
      <c r="AZX1079" s="1308"/>
      <c r="AZY1079" s="1308"/>
      <c r="AZZ1079" s="1308"/>
      <c r="BAA1079" s="1308"/>
      <c r="BAB1079" s="1308"/>
      <c r="BAC1079" s="1308"/>
      <c r="BAD1079" s="1308"/>
      <c r="BAE1079" s="1308"/>
      <c r="BAF1079" s="1308"/>
      <c r="BAG1079" s="1308"/>
      <c r="BAH1079" s="1308"/>
      <c r="BAI1079" s="1308"/>
      <c r="BAJ1079" s="1308"/>
      <c r="BAK1079" s="1308"/>
      <c r="BAL1079" s="1308"/>
      <c r="BAM1079" s="1308"/>
      <c r="BAN1079" s="1308"/>
      <c r="BAO1079" s="1308"/>
      <c r="BAP1079" s="1308"/>
      <c r="BAQ1079" s="1308"/>
      <c r="BAR1079" s="1308"/>
      <c r="BAS1079" s="1308"/>
      <c r="BAT1079" s="1308"/>
      <c r="BAU1079" s="1308"/>
      <c r="BAV1079" s="1308"/>
      <c r="BAW1079" s="1308"/>
      <c r="BAX1079" s="1308"/>
      <c r="BAY1079" s="1308"/>
      <c r="BAZ1079" s="1308"/>
      <c r="BBA1079" s="1308"/>
      <c r="BBB1079" s="1308"/>
      <c r="BBC1079" s="1308"/>
      <c r="BBD1079" s="1308"/>
      <c r="BBE1079" s="1308"/>
      <c r="BBF1079" s="1308"/>
      <c r="BBG1079" s="1308"/>
      <c r="BBH1079" s="1308"/>
      <c r="BBI1079" s="1308"/>
      <c r="BBJ1079" s="1308"/>
      <c r="BBK1079" s="1308"/>
      <c r="BBL1079" s="1308"/>
      <c r="BBM1079" s="1308"/>
      <c r="BBN1079" s="1308"/>
      <c r="BBO1079" s="1308"/>
      <c r="BBP1079" s="1308"/>
      <c r="BBQ1079" s="1308"/>
      <c r="BBR1079" s="1308"/>
      <c r="BBS1079" s="1308"/>
      <c r="BBT1079" s="1308"/>
      <c r="BBU1079" s="1308"/>
      <c r="BBV1079" s="1308"/>
      <c r="BBW1079" s="1308"/>
      <c r="BBX1079" s="1308"/>
      <c r="BBY1079" s="1308"/>
      <c r="BBZ1079" s="1308"/>
      <c r="BCA1079" s="1308"/>
      <c r="BCB1079" s="1308"/>
      <c r="BCC1079" s="1308"/>
      <c r="BCD1079" s="1308"/>
      <c r="BCE1079" s="1308"/>
      <c r="BCF1079" s="1308"/>
      <c r="BCG1079" s="1308"/>
      <c r="BCH1079" s="1308"/>
      <c r="BCI1079" s="1308"/>
      <c r="BCJ1079" s="1308"/>
      <c r="BCK1079" s="1308"/>
      <c r="BCL1079" s="1308"/>
      <c r="BCM1079" s="1308"/>
      <c r="BCN1079" s="1308"/>
      <c r="BCO1079" s="1308"/>
      <c r="BCP1079" s="1308"/>
      <c r="BCQ1079" s="1308"/>
      <c r="BCR1079" s="1308"/>
      <c r="BCS1079" s="1308"/>
      <c r="BCT1079" s="1308"/>
      <c r="BCU1079" s="1308"/>
      <c r="BCV1079" s="1308"/>
      <c r="BCW1079" s="1308"/>
      <c r="BCX1079" s="1308"/>
      <c r="BCY1079" s="1308"/>
      <c r="BCZ1079" s="1308"/>
      <c r="BDA1079" s="1308"/>
      <c r="BDB1079" s="1308"/>
      <c r="BDC1079" s="1308"/>
      <c r="BDD1079" s="1308"/>
      <c r="BDE1079" s="1308"/>
      <c r="BDF1079" s="1308"/>
      <c r="BDG1079" s="1308"/>
      <c r="BDH1079" s="1308"/>
      <c r="BDI1079" s="1308"/>
      <c r="BDJ1079" s="1308"/>
      <c r="BDK1079" s="1308"/>
      <c r="BDL1079" s="1308"/>
      <c r="BDM1079" s="1308"/>
      <c r="BDN1079" s="1308"/>
      <c r="BDO1079" s="1308"/>
      <c r="BDP1079" s="1308"/>
      <c r="BDQ1079" s="1308"/>
      <c r="BDR1079" s="1308"/>
      <c r="BDS1079" s="1308"/>
      <c r="BDT1079" s="1308"/>
      <c r="BDU1079" s="1308"/>
      <c r="BDV1079" s="1308"/>
      <c r="BDW1079" s="1308"/>
      <c r="BDX1079" s="1308"/>
      <c r="BDY1079" s="1308"/>
      <c r="BDZ1079" s="1308"/>
      <c r="BEA1079" s="1308"/>
      <c r="BEB1079" s="1308"/>
      <c r="BEC1079" s="1308"/>
      <c r="BED1079" s="1308"/>
      <c r="BEE1079" s="1308"/>
      <c r="BEF1079" s="1308"/>
      <c r="BEG1079" s="1308"/>
      <c r="BEH1079" s="1308"/>
      <c r="BEI1079" s="1308"/>
      <c r="BEJ1079" s="1308"/>
      <c r="BEK1079" s="1308"/>
      <c r="BEL1079" s="1308"/>
      <c r="BEM1079" s="1308"/>
      <c r="BEN1079" s="1308"/>
      <c r="BEO1079" s="1308"/>
      <c r="BEP1079" s="1308"/>
      <c r="BEQ1079" s="1308"/>
      <c r="BER1079" s="1308"/>
      <c r="BES1079" s="1308"/>
      <c r="BET1079" s="1308"/>
      <c r="BEU1079" s="1308"/>
      <c r="BEV1079" s="1308"/>
      <c r="BEW1079" s="1308"/>
      <c r="BEX1079" s="1308"/>
      <c r="BEY1079" s="1308"/>
      <c r="BEZ1079" s="1308"/>
      <c r="BFA1079" s="1308"/>
      <c r="BFB1079" s="1308"/>
      <c r="BFC1079" s="1308"/>
      <c r="BFD1079" s="1308"/>
      <c r="BFE1079" s="1308"/>
      <c r="BFF1079" s="1308"/>
      <c r="BFG1079" s="1308"/>
      <c r="BFH1079" s="1308"/>
      <c r="BFI1079" s="1308"/>
      <c r="BFJ1079" s="1308"/>
      <c r="BFK1079" s="1308"/>
      <c r="BFL1079" s="1308"/>
      <c r="BFM1079" s="1308"/>
      <c r="BFN1079" s="1308"/>
      <c r="BFO1079" s="1308"/>
      <c r="BFP1079" s="1308"/>
      <c r="BFQ1079" s="1308"/>
      <c r="BFR1079" s="1308"/>
      <c r="BFS1079" s="1308"/>
      <c r="BFT1079" s="1308"/>
      <c r="BFU1079" s="1308"/>
      <c r="BFV1079" s="1308"/>
      <c r="BFW1079" s="1308"/>
      <c r="BFX1079" s="1308"/>
      <c r="BFY1079" s="1308"/>
      <c r="BFZ1079" s="1308"/>
      <c r="BGA1079" s="1308"/>
      <c r="BGB1079" s="1308"/>
      <c r="BGC1079" s="1308"/>
      <c r="BGD1079" s="1308"/>
      <c r="BGE1079" s="1308"/>
      <c r="BGF1079" s="1308"/>
      <c r="BGG1079" s="1308"/>
      <c r="BGH1079" s="1308"/>
      <c r="BGI1079" s="1308"/>
      <c r="BGJ1079" s="1308"/>
      <c r="BGK1079" s="1308"/>
      <c r="BGL1079" s="1308"/>
      <c r="BGM1079" s="1308"/>
      <c r="BGN1079" s="1308"/>
      <c r="BGO1079" s="1308"/>
      <c r="BGP1079" s="1308"/>
      <c r="BGQ1079" s="1308"/>
      <c r="BGR1079" s="1308"/>
      <c r="BGS1079" s="1308"/>
      <c r="BGT1079" s="1308"/>
      <c r="BGU1079" s="1308"/>
      <c r="BGV1079" s="1308"/>
      <c r="BGW1079" s="1308"/>
      <c r="BGX1079" s="1308"/>
      <c r="BGY1079" s="1308"/>
      <c r="BGZ1079" s="1308"/>
      <c r="BHA1079" s="1308"/>
      <c r="BHB1079" s="1308"/>
      <c r="BHC1079" s="1308"/>
      <c r="BHD1079" s="1308"/>
      <c r="BHE1079" s="1308"/>
      <c r="BHF1079" s="1308"/>
      <c r="BHG1079" s="1308"/>
      <c r="BHH1079" s="1308"/>
      <c r="BHI1079" s="1308"/>
      <c r="BHJ1079" s="1308"/>
      <c r="BHK1079" s="1308"/>
      <c r="BHL1079" s="1308"/>
      <c r="BHM1079" s="1308"/>
      <c r="BHN1079" s="1308"/>
      <c r="BHO1079" s="1308"/>
      <c r="BHP1079" s="1308"/>
      <c r="BHQ1079" s="1308"/>
      <c r="BHR1079" s="1308"/>
      <c r="BHS1079" s="1308"/>
      <c r="BHT1079" s="1308"/>
      <c r="BHU1079" s="1308"/>
      <c r="BHV1079" s="1308"/>
      <c r="BHW1079" s="1308"/>
      <c r="BHX1079" s="1308"/>
      <c r="BHY1079" s="1308"/>
      <c r="BHZ1079" s="1308"/>
      <c r="BIA1079" s="1308"/>
      <c r="BIB1079" s="1308"/>
      <c r="BIC1079" s="1308"/>
      <c r="BID1079" s="1308"/>
      <c r="BIE1079" s="1308"/>
      <c r="BIF1079" s="1308"/>
      <c r="BIG1079" s="1308"/>
      <c r="BIH1079" s="1308"/>
      <c r="BII1079" s="1308"/>
      <c r="BIJ1079" s="1308"/>
      <c r="BIK1079" s="1308"/>
      <c r="BIL1079" s="1308"/>
      <c r="BIM1079" s="1308"/>
      <c r="BIN1079" s="1308"/>
      <c r="BIO1079" s="1308"/>
      <c r="BIP1079" s="1308"/>
      <c r="BIQ1079" s="1308"/>
      <c r="BIR1079" s="1308"/>
      <c r="BIS1079" s="1308"/>
      <c r="BIT1079" s="1308"/>
      <c r="BIU1079" s="1308"/>
      <c r="BIV1079" s="1308"/>
      <c r="BIW1079" s="1308"/>
      <c r="BIX1079" s="1308"/>
      <c r="BIY1079" s="1308"/>
      <c r="BIZ1079" s="1308"/>
      <c r="BJA1079" s="1308"/>
      <c r="BJB1079" s="1308"/>
      <c r="BJC1079" s="1308"/>
      <c r="BJD1079" s="1308"/>
      <c r="BJE1079" s="1308"/>
      <c r="BJF1079" s="1308"/>
      <c r="BJG1079" s="1308"/>
      <c r="BJH1079" s="1308"/>
      <c r="BJI1079" s="1308"/>
      <c r="BJJ1079" s="1308"/>
      <c r="BJK1079" s="1308"/>
      <c r="BJL1079" s="1308"/>
      <c r="BJM1079" s="1308"/>
      <c r="BJN1079" s="1308"/>
      <c r="BJO1079" s="1308"/>
      <c r="BJP1079" s="1308"/>
      <c r="BJQ1079" s="1308"/>
      <c r="BJR1079" s="1308"/>
      <c r="BJS1079" s="1308"/>
      <c r="BJT1079" s="1308"/>
      <c r="BJU1079" s="1308"/>
      <c r="BJV1079" s="1308"/>
      <c r="BJW1079" s="1308"/>
      <c r="BJX1079" s="1308"/>
      <c r="BJY1079" s="1308"/>
      <c r="BJZ1079" s="1308"/>
      <c r="BKA1079" s="1308"/>
      <c r="BKB1079" s="1308"/>
      <c r="BKC1079" s="1308"/>
      <c r="BKD1079" s="1308"/>
      <c r="BKE1079" s="1308"/>
      <c r="BKF1079" s="1308"/>
      <c r="BKG1079" s="1308"/>
      <c r="BKH1079" s="1308"/>
      <c r="BKI1079" s="1308"/>
      <c r="BKJ1079" s="1308"/>
      <c r="BKK1079" s="1308"/>
      <c r="BKL1079" s="1308"/>
      <c r="BKM1079" s="1308"/>
      <c r="BKN1079" s="1308"/>
      <c r="BKO1079" s="1308"/>
      <c r="BKP1079" s="1308"/>
      <c r="BKQ1079" s="1308"/>
      <c r="BKR1079" s="1308"/>
      <c r="BKS1079" s="1308"/>
      <c r="BKT1079" s="1308"/>
      <c r="BKU1079" s="1308"/>
      <c r="BKV1079" s="1308"/>
      <c r="BKW1079" s="1308"/>
      <c r="BKX1079" s="1308"/>
      <c r="BKY1079" s="1308"/>
      <c r="BKZ1079" s="1308"/>
      <c r="BLA1079" s="1308"/>
      <c r="BLB1079" s="1308"/>
      <c r="BLC1079" s="1308"/>
      <c r="BLD1079" s="1308"/>
      <c r="BLE1079" s="1308"/>
      <c r="BLF1079" s="1308"/>
      <c r="BLG1079" s="1308"/>
      <c r="BLH1079" s="1308"/>
      <c r="BLI1079" s="1308"/>
      <c r="BLJ1079" s="1308"/>
      <c r="BLK1079" s="1308"/>
      <c r="BLL1079" s="1308"/>
      <c r="BLM1079" s="1308"/>
      <c r="BLN1079" s="1308"/>
      <c r="BLO1079" s="1308"/>
      <c r="BLP1079" s="1308"/>
      <c r="BLQ1079" s="1308"/>
      <c r="BLR1079" s="1308"/>
      <c r="BLS1079" s="1308"/>
      <c r="BLT1079" s="1308"/>
      <c r="BLU1079" s="1308"/>
      <c r="BLV1079" s="1308"/>
      <c r="BLW1079" s="1308"/>
      <c r="BLX1079" s="1308"/>
      <c r="BLY1079" s="1308"/>
      <c r="BLZ1079" s="1308"/>
      <c r="BMA1079" s="1308"/>
      <c r="BMB1079" s="1308"/>
      <c r="BMC1079" s="1308"/>
      <c r="BMD1079" s="1308"/>
      <c r="BME1079" s="1308"/>
      <c r="BMF1079" s="1308"/>
      <c r="BMG1079" s="1308"/>
      <c r="BMH1079" s="1308"/>
      <c r="BMI1079" s="1308"/>
      <c r="BMJ1079" s="1308"/>
      <c r="BMK1079" s="1308"/>
      <c r="BML1079" s="1308"/>
      <c r="BMM1079" s="1308"/>
      <c r="BMN1079" s="1308"/>
      <c r="BMO1079" s="1308"/>
      <c r="BMP1079" s="1308"/>
      <c r="BMQ1079" s="1308"/>
      <c r="BMR1079" s="1308"/>
      <c r="BMS1079" s="1308"/>
      <c r="BMT1079" s="1308"/>
      <c r="BMU1079" s="1308"/>
      <c r="BMV1079" s="1308"/>
      <c r="BMW1079" s="1308"/>
      <c r="BMX1079" s="1308"/>
      <c r="BMY1079" s="1308"/>
      <c r="BMZ1079" s="1308"/>
      <c r="BNA1079" s="1308"/>
      <c r="BNB1079" s="1308"/>
      <c r="BNC1079" s="1308"/>
      <c r="BND1079" s="1308"/>
      <c r="BNE1079" s="1308"/>
      <c r="BNF1079" s="1308"/>
      <c r="BNG1079" s="1308"/>
      <c r="BNH1079" s="1308"/>
      <c r="BNI1079" s="1308"/>
      <c r="BNJ1079" s="1308"/>
      <c r="BNK1079" s="1308"/>
      <c r="BNL1079" s="1308"/>
      <c r="BNM1079" s="1308"/>
      <c r="BNN1079" s="1308"/>
      <c r="BNO1079" s="1308"/>
      <c r="BNP1079" s="1308"/>
      <c r="BNQ1079" s="1308"/>
      <c r="BNR1079" s="1308"/>
      <c r="BNS1079" s="1308"/>
      <c r="BNT1079" s="1308"/>
      <c r="BNU1079" s="1308"/>
      <c r="BNV1079" s="1308"/>
      <c r="BNW1079" s="1308"/>
      <c r="BNX1079" s="1308"/>
      <c r="BNY1079" s="1308"/>
      <c r="BNZ1079" s="1308"/>
      <c r="BOA1079" s="1308"/>
      <c r="BOB1079" s="1308"/>
      <c r="BOC1079" s="1308"/>
      <c r="BOD1079" s="1308"/>
      <c r="BOE1079" s="1308"/>
      <c r="BOF1079" s="1308"/>
      <c r="BOG1079" s="1308"/>
      <c r="BOH1079" s="1308"/>
      <c r="BOI1079" s="1308"/>
      <c r="BOJ1079" s="1308"/>
      <c r="BOK1079" s="1308"/>
      <c r="BOL1079" s="1308"/>
      <c r="BOM1079" s="1308"/>
      <c r="BON1079" s="1308"/>
      <c r="BOO1079" s="1308"/>
      <c r="BOP1079" s="1308"/>
      <c r="BOQ1079" s="1308"/>
      <c r="BOR1079" s="1308"/>
      <c r="BOS1079" s="1308"/>
      <c r="BOT1079" s="1308"/>
      <c r="BOU1079" s="1308"/>
      <c r="BOV1079" s="1308"/>
      <c r="BOW1079" s="1308"/>
      <c r="BOX1079" s="1308"/>
      <c r="BOY1079" s="1308"/>
      <c r="BOZ1079" s="1308"/>
      <c r="BPA1079" s="1308"/>
      <c r="BPB1079" s="1308"/>
      <c r="BPC1079" s="1308"/>
      <c r="BPD1079" s="1308"/>
      <c r="BPE1079" s="1308"/>
      <c r="BPF1079" s="1308"/>
      <c r="BPG1079" s="1308"/>
      <c r="BPH1079" s="1308"/>
      <c r="BPI1079" s="1308"/>
      <c r="BPJ1079" s="1308"/>
      <c r="BPK1079" s="1308"/>
      <c r="BPL1079" s="1308"/>
      <c r="BPM1079" s="1308"/>
      <c r="BPN1079" s="1308"/>
      <c r="BPO1079" s="1308"/>
      <c r="BPP1079" s="1308"/>
      <c r="BPQ1079" s="1308"/>
      <c r="BPR1079" s="1308"/>
      <c r="BPS1079" s="1308"/>
      <c r="BPT1079" s="1308"/>
      <c r="BPU1079" s="1308"/>
      <c r="BPV1079" s="1308"/>
      <c r="BPW1079" s="1308"/>
      <c r="BPX1079" s="1308"/>
      <c r="BPY1079" s="1308"/>
      <c r="BPZ1079" s="1308"/>
      <c r="BQA1079" s="1308"/>
      <c r="BQB1079" s="1308"/>
      <c r="BQC1079" s="1308"/>
      <c r="BQD1079" s="1308"/>
      <c r="BQE1079" s="1308"/>
      <c r="BQF1079" s="1308"/>
      <c r="BQG1079" s="1308"/>
      <c r="BQH1079" s="1308"/>
      <c r="BQI1079" s="1308"/>
      <c r="BQJ1079" s="1308"/>
      <c r="BQK1079" s="1308"/>
      <c r="BQL1079" s="1308"/>
      <c r="BQM1079" s="1308"/>
      <c r="BQN1079" s="1308"/>
      <c r="BQO1079" s="1308"/>
      <c r="BQP1079" s="1308"/>
      <c r="BQQ1079" s="1308"/>
      <c r="BQR1079" s="1308"/>
      <c r="BQS1079" s="1308"/>
      <c r="BQT1079" s="1308"/>
      <c r="BQU1079" s="1308"/>
      <c r="BQV1079" s="1308"/>
      <c r="BQW1079" s="1308"/>
      <c r="BQX1079" s="1308"/>
      <c r="BQY1079" s="1308"/>
      <c r="BQZ1079" s="1308"/>
      <c r="BRA1079" s="1308"/>
      <c r="BRB1079" s="1308"/>
      <c r="BRC1079" s="1308"/>
      <c r="BRD1079" s="1308"/>
      <c r="BRE1079" s="1308"/>
      <c r="BRF1079" s="1308"/>
      <c r="BRG1079" s="1308"/>
      <c r="BRH1079" s="1308"/>
      <c r="BRI1079" s="1308"/>
      <c r="BRJ1079" s="1308"/>
      <c r="BRK1079" s="1308"/>
      <c r="BRL1079" s="1308"/>
      <c r="BRM1079" s="1308"/>
      <c r="BRN1079" s="1308"/>
      <c r="BRO1079" s="1308"/>
      <c r="BRP1079" s="1308"/>
      <c r="BRQ1079" s="1308"/>
      <c r="BRR1079" s="1308"/>
      <c r="BRS1079" s="1308"/>
      <c r="BRT1079" s="1308"/>
      <c r="BRU1079" s="1308"/>
      <c r="BRV1079" s="1308"/>
      <c r="BRW1079" s="1308"/>
      <c r="BRX1079" s="1308"/>
      <c r="BRY1079" s="1308"/>
      <c r="BRZ1079" s="1308"/>
      <c r="BSA1079" s="1308"/>
      <c r="BSB1079" s="1308"/>
      <c r="BSC1079" s="1308"/>
      <c r="BSD1079" s="1308"/>
      <c r="BSE1079" s="1308"/>
      <c r="BSF1079" s="1308"/>
      <c r="BSG1079" s="1308"/>
      <c r="BSH1079" s="1308"/>
      <c r="BSI1079" s="1308"/>
      <c r="BSJ1079" s="1308"/>
      <c r="BSK1079" s="1308"/>
      <c r="BSL1079" s="1308"/>
      <c r="BSM1079" s="1308"/>
      <c r="BSN1079" s="1308"/>
      <c r="BSO1079" s="1308"/>
      <c r="BSP1079" s="1308"/>
      <c r="BSQ1079" s="1308"/>
      <c r="BSR1079" s="1308"/>
      <c r="BSS1079" s="1308"/>
      <c r="BST1079" s="1308"/>
      <c r="BSU1079" s="1308"/>
      <c r="BSV1079" s="1308"/>
      <c r="BSW1079" s="1308"/>
      <c r="BSX1079" s="1308"/>
      <c r="BSY1079" s="1308"/>
      <c r="BSZ1079" s="1308"/>
      <c r="BTA1079" s="1308"/>
      <c r="BTB1079" s="1308"/>
      <c r="BTC1079" s="1308"/>
      <c r="BTD1079" s="1308"/>
      <c r="BTE1079" s="1308"/>
      <c r="BTF1079" s="1308"/>
      <c r="BTG1079" s="1308"/>
      <c r="BTH1079" s="1308"/>
      <c r="BTI1079" s="1308"/>
      <c r="BTJ1079" s="1308"/>
      <c r="BTK1079" s="1308"/>
      <c r="BTL1079" s="1308"/>
      <c r="BTM1079" s="1308"/>
      <c r="BTN1079" s="1308"/>
      <c r="BTO1079" s="1308"/>
      <c r="BTP1079" s="1308"/>
      <c r="BTQ1079" s="1308"/>
      <c r="BTR1079" s="1308"/>
      <c r="BTS1079" s="1308"/>
      <c r="BTT1079" s="1308"/>
      <c r="BTU1079" s="1308"/>
      <c r="BTV1079" s="1308"/>
      <c r="BTW1079" s="1308"/>
      <c r="BTX1079" s="1308"/>
      <c r="BTY1079" s="1308"/>
      <c r="BTZ1079" s="1308"/>
      <c r="BUA1079" s="1308"/>
      <c r="BUB1079" s="1308"/>
      <c r="BUC1079" s="1308"/>
      <c r="BUD1079" s="1308"/>
      <c r="BUE1079" s="1308"/>
      <c r="BUF1079" s="1308"/>
      <c r="BUG1079" s="1308"/>
      <c r="BUH1079" s="1308"/>
      <c r="BUI1079" s="1308"/>
      <c r="BUJ1079" s="1308"/>
      <c r="BUK1079" s="1308"/>
      <c r="BUL1079" s="1308"/>
      <c r="BUM1079" s="1308"/>
      <c r="BUN1079" s="1308"/>
      <c r="BUO1079" s="1308"/>
      <c r="BUP1079" s="1308"/>
      <c r="BUQ1079" s="1308"/>
      <c r="BUR1079" s="1308"/>
      <c r="BUS1079" s="1308"/>
      <c r="BUT1079" s="1308"/>
      <c r="BUU1079" s="1308"/>
      <c r="BUV1079" s="1308"/>
      <c r="BUW1079" s="1308"/>
      <c r="BUX1079" s="1308"/>
      <c r="BUY1079" s="1308"/>
      <c r="BUZ1079" s="1308"/>
      <c r="BVA1079" s="1308"/>
      <c r="BVB1079" s="1308"/>
      <c r="BVC1079" s="1308"/>
      <c r="BVD1079" s="1308"/>
      <c r="BVE1079" s="1308"/>
      <c r="BVF1079" s="1308"/>
      <c r="BVG1079" s="1308"/>
      <c r="BVH1079" s="1308"/>
      <c r="BVI1079" s="1308"/>
      <c r="BVJ1079" s="1308"/>
      <c r="BVK1079" s="1308"/>
      <c r="BVL1079" s="1308"/>
      <c r="BVM1079" s="1308"/>
      <c r="BVN1079" s="1308"/>
      <c r="BVO1079" s="1308"/>
      <c r="BVP1079" s="1308"/>
      <c r="BVQ1079" s="1308"/>
      <c r="BVR1079" s="1308"/>
      <c r="BVS1079" s="1308"/>
      <c r="BVT1079" s="1308"/>
      <c r="BVU1079" s="1308"/>
      <c r="BVV1079" s="1308"/>
      <c r="BVW1079" s="1308"/>
      <c r="BVX1079" s="1308"/>
      <c r="BVY1079" s="1308"/>
      <c r="BVZ1079" s="1308"/>
      <c r="BWA1079" s="1308"/>
      <c r="BWB1079" s="1308"/>
      <c r="BWC1079" s="1308"/>
      <c r="BWD1079" s="1308"/>
      <c r="BWE1079" s="1308"/>
      <c r="BWF1079" s="1308"/>
      <c r="BWG1079" s="1308"/>
      <c r="BWH1079" s="1308"/>
      <c r="BWI1079" s="1308"/>
      <c r="BWJ1079" s="1308"/>
      <c r="BWK1079" s="1308"/>
      <c r="BWL1079" s="1308"/>
      <c r="BWM1079" s="1308"/>
      <c r="BWN1079" s="1308"/>
      <c r="BWO1079" s="1308"/>
      <c r="BWP1079" s="1308"/>
      <c r="BWQ1079" s="1308"/>
      <c r="BWR1079" s="1308"/>
      <c r="BWS1079" s="1308"/>
      <c r="BWT1079" s="1308"/>
      <c r="BWU1079" s="1308"/>
      <c r="BWV1079" s="1308"/>
      <c r="BWW1079" s="1308"/>
      <c r="BWX1079" s="1308"/>
      <c r="BWY1079" s="1308"/>
      <c r="BWZ1079" s="1308"/>
      <c r="BXA1079" s="1308"/>
      <c r="BXB1079" s="1308"/>
      <c r="BXC1079" s="1308"/>
      <c r="BXD1079" s="1308"/>
      <c r="BXE1079" s="1308"/>
      <c r="BXF1079" s="1308"/>
      <c r="BXG1079" s="1308"/>
      <c r="BXH1079" s="1308"/>
      <c r="BXI1079" s="1308"/>
      <c r="BXJ1079" s="1308"/>
      <c r="BXK1079" s="1308"/>
      <c r="BXL1079" s="1308"/>
      <c r="BXM1079" s="1308"/>
      <c r="BXN1079" s="1308"/>
      <c r="BXO1079" s="1308"/>
      <c r="BXP1079" s="1308"/>
      <c r="BXQ1079" s="1308"/>
      <c r="BXR1079" s="1308"/>
      <c r="BXS1079" s="1308"/>
      <c r="BXT1079" s="1308"/>
      <c r="BXU1079" s="1308"/>
      <c r="BXV1079" s="1308"/>
      <c r="BXW1079" s="1308"/>
      <c r="BXX1079" s="1308"/>
      <c r="BXY1079" s="1308"/>
      <c r="BXZ1079" s="1308"/>
      <c r="BYA1079" s="1308"/>
      <c r="BYB1079" s="1308"/>
      <c r="BYC1079" s="1308"/>
      <c r="BYD1079" s="1308"/>
      <c r="BYE1079" s="1308"/>
      <c r="BYF1079" s="1308"/>
      <c r="BYG1079" s="1308"/>
      <c r="BYH1079" s="1308"/>
      <c r="BYI1079" s="1308"/>
      <c r="BYJ1079" s="1308"/>
      <c r="BYK1079" s="1308"/>
      <c r="BYL1079" s="1308"/>
      <c r="BYM1079" s="1308"/>
      <c r="BYN1079" s="1308"/>
      <c r="BYO1079" s="1308"/>
      <c r="BYP1079" s="1308"/>
      <c r="BYQ1079" s="1308"/>
      <c r="BYR1079" s="1308"/>
      <c r="BYS1079" s="1308"/>
      <c r="BYT1079" s="1308"/>
      <c r="BYU1079" s="1308"/>
      <c r="BYV1079" s="1308"/>
      <c r="BYW1079" s="1308"/>
      <c r="BYX1079" s="1308"/>
      <c r="BYY1079" s="1308"/>
      <c r="BYZ1079" s="1308"/>
      <c r="BZA1079" s="1308"/>
      <c r="BZB1079" s="1308"/>
      <c r="BZC1079" s="1308"/>
      <c r="BZD1079" s="1308"/>
      <c r="BZE1079" s="1308"/>
      <c r="BZF1079" s="1308"/>
      <c r="BZG1079" s="1308"/>
      <c r="BZH1079" s="1308"/>
      <c r="BZI1079" s="1308"/>
      <c r="BZJ1079" s="1308"/>
      <c r="BZK1079" s="1308"/>
      <c r="BZL1079" s="1308"/>
      <c r="BZM1079" s="1308"/>
      <c r="BZN1079" s="1308"/>
      <c r="BZO1079" s="1308"/>
      <c r="BZP1079" s="1308"/>
      <c r="BZQ1079" s="1308"/>
      <c r="BZR1079" s="1308"/>
      <c r="BZS1079" s="1308"/>
      <c r="BZT1079" s="1308"/>
      <c r="BZU1079" s="1308"/>
      <c r="BZV1079" s="1308"/>
      <c r="BZW1079" s="1308"/>
      <c r="BZX1079" s="1308"/>
      <c r="BZY1079" s="1308"/>
      <c r="BZZ1079" s="1308"/>
      <c r="CAA1079" s="1308"/>
      <c r="CAB1079" s="1308"/>
      <c r="CAC1079" s="1308"/>
      <c r="CAD1079" s="1308"/>
      <c r="CAE1079" s="1308"/>
      <c r="CAF1079" s="1308"/>
      <c r="CAG1079" s="1308"/>
      <c r="CAH1079" s="1308"/>
      <c r="CAI1079" s="1308"/>
      <c r="CAJ1079" s="1308"/>
      <c r="CAK1079" s="1308"/>
      <c r="CAL1079" s="1308"/>
      <c r="CAM1079" s="1308"/>
      <c r="CAN1079" s="1308"/>
      <c r="CAO1079" s="1308"/>
      <c r="CAP1079" s="1308"/>
      <c r="CAQ1079" s="1308"/>
      <c r="CAR1079" s="1308"/>
      <c r="CAS1079" s="1308"/>
      <c r="CAT1079" s="1308"/>
      <c r="CAU1079" s="1308"/>
      <c r="CAV1079" s="1308"/>
      <c r="CAW1079" s="1308"/>
      <c r="CAX1079" s="1308"/>
      <c r="CAY1079" s="1308"/>
      <c r="CAZ1079" s="1308"/>
      <c r="CBA1079" s="1308"/>
      <c r="CBB1079" s="1308"/>
      <c r="CBC1079" s="1308"/>
      <c r="CBD1079" s="1308"/>
      <c r="CBE1079" s="1308"/>
      <c r="CBF1079" s="1308"/>
      <c r="CBG1079" s="1308"/>
      <c r="CBH1079" s="1308"/>
      <c r="CBI1079" s="1308"/>
      <c r="CBJ1079" s="1308"/>
      <c r="CBK1079" s="1308"/>
      <c r="CBL1079" s="1308"/>
      <c r="CBM1079" s="1308"/>
      <c r="CBN1079" s="1308"/>
      <c r="CBO1079" s="1308"/>
      <c r="CBP1079" s="1308"/>
      <c r="CBQ1079" s="1308"/>
      <c r="CBR1079" s="1308"/>
      <c r="CBS1079" s="1308"/>
      <c r="CBT1079" s="1308"/>
      <c r="CBU1079" s="1308"/>
      <c r="CBV1079" s="1308"/>
      <c r="CBW1079" s="1308"/>
      <c r="CBX1079" s="1308"/>
      <c r="CBY1079" s="1308"/>
      <c r="CBZ1079" s="1308"/>
      <c r="CCA1079" s="1308"/>
      <c r="CCB1079" s="1308"/>
      <c r="CCC1079" s="1308"/>
      <c r="CCD1079" s="1308"/>
      <c r="CCE1079" s="1308"/>
      <c r="CCF1079" s="1308"/>
      <c r="CCG1079" s="1308"/>
      <c r="CCH1079" s="1308"/>
      <c r="CCI1079" s="1308"/>
      <c r="CCJ1079" s="1308"/>
      <c r="CCK1079" s="1308"/>
      <c r="CCL1079" s="1308"/>
      <c r="CCM1079" s="1308"/>
      <c r="CCN1079" s="1308"/>
      <c r="CCO1079" s="1308"/>
      <c r="CCP1079" s="1308"/>
      <c r="CCQ1079" s="1308"/>
      <c r="CCR1079" s="1308"/>
      <c r="CCS1079" s="1308"/>
      <c r="CCT1079" s="1308"/>
      <c r="CCU1079" s="1308"/>
      <c r="CCV1079" s="1308"/>
      <c r="CCW1079" s="1308"/>
      <c r="CCX1079" s="1308"/>
      <c r="CCY1079" s="1308"/>
      <c r="CCZ1079" s="1308"/>
      <c r="CDA1079" s="1308"/>
      <c r="CDB1079" s="1308"/>
      <c r="CDC1079" s="1308"/>
      <c r="CDD1079" s="1308"/>
      <c r="CDE1079" s="1308"/>
      <c r="CDF1079" s="1308"/>
      <c r="CDG1079" s="1308"/>
      <c r="CDH1079" s="1308"/>
      <c r="CDI1079" s="1308"/>
      <c r="CDJ1079" s="1308"/>
      <c r="CDK1079" s="1308"/>
      <c r="CDL1079" s="1308"/>
      <c r="CDM1079" s="1308"/>
      <c r="CDN1079" s="1308"/>
      <c r="CDO1079" s="1308"/>
      <c r="CDP1079" s="1308"/>
      <c r="CDQ1079" s="1308"/>
      <c r="CDR1079" s="1308"/>
      <c r="CDS1079" s="1308"/>
      <c r="CDT1079" s="1308"/>
      <c r="CDU1079" s="1308"/>
      <c r="CDV1079" s="1308"/>
      <c r="CDW1079" s="1308"/>
      <c r="CDX1079" s="1308"/>
      <c r="CDY1079" s="1308"/>
      <c r="CDZ1079" s="1308"/>
      <c r="CEA1079" s="1308"/>
      <c r="CEB1079" s="1308"/>
      <c r="CEC1079" s="1308"/>
      <c r="CED1079" s="1308"/>
      <c r="CEE1079" s="1308"/>
      <c r="CEF1079" s="1308"/>
      <c r="CEG1079" s="1308"/>
      <c r="CEH1079" s="1308"/>
      <c r="CEI1079" s="1308"/>
      <c r="CEJ1079" s="1308"/>
      <c r="CEK1079" s="1308"/>
      <c r="CEL1079" s="1308"/>
      <c r="CEM1079" s="1308"/>
      <c r="CEN1079" s="1308"/>
      <c r="CEO1079" s="1308"/>
      <c r="CEP1079" s="1308"/>
      <c r="CEQ1079" s="1308"/>
      <c r="CER1079" s="1308"/>
      <c r="CES1079" s="1308"/>
      <c r="CET1079" s="1308"/>
      <c r="CEU1079" s="1308"/>
      <c r="CEV1079" s="1308"/>
      <c r="CEW1079" s="1308"/>
      <c r="CEX1079" s="1308"/>
      <c r="CEY1079" s="1308"/>
      <c r="CEZ1079" s="1308"/>
      <c r="CFA1079" s="1308"/>
      <c r="CFB1079" s="1308"/>
      <c r="CFC1079" s="1308"/>
      <c r="CFD1079" s="1308"/>
      <c r="CFE1079" s="1308"/>
      <c r="CFF1079" s="1308"/>
      <c r="CFG1079" s="1308"/>
      <c r="CFH1079" s="1308"/>
      <c r="CFI1079" s="1308"/>
      <c r="CFJ1079" s="1308"/>
      <c r="CFK1079" s="1308"/>
      <c r="CFL1079" s="1308"/>
      <c r="CFM1079" s="1308"/>
      <c r="CFN1079" s="1308"/>
      <c r="CFO1079" s="1308"/>
      <c r="CFP1079" s="1308"/>
      <c r="CFQ1079" s="1308"/>
      <c r="CFR1079" s="1308"/>
      <c r="CFS1079" s="1308"/>
      <c r="CFT1079" s="1308"/>
      <c r="CFU1079" s="1308"/>
      <c r="CFV1079" s="1308"/>
      <c r="CFW1079" s="1308"/>
      <c r="CFX1079" s="1308"/>
      <c r="CFY1079" s="1308"/>
      <c r="CFZ1079" s="1308"/>
      <c r="CGA1079" s="1308"/>
      <c r="CGB1079" s="1308"/>
      <c r="CGC1079" s="1308"/>
      <c r="CGD1079" s="1308"/>
      <c r="CGE1079" s="1308"/>
      <c r="CGF1079" s="1308"/>
      <c r="CGG1079" s="1308"/>
      <c r="CGH1079" s="1308"/>
      <c r="CGI1079" s="1308"/>
      <c r="CGJ1079" s="1308"/>
      <c r="CGK1079" s="1308"/>
      <c r="CGL1079" s="1308"/>
      <c r="CGM1079" s="1308"/>
      <c r="CGN1079" s="1308"/>
      <c r="CGO1079" s="1308"/>
      <c r="CGP1079" s="1308"/>
      <c r="CGQ1079" s="1308"/>
      <c r="CGR1079" s="1308"/>
      <c r="CGS1079" s="1308"/>
      <c r="CGT1079" s="1308"/>
      <c r="CGU1079" s="1308"/>
      <c r="CGV1079" s="1308"/>
      <c r="CGW1079" s="1308"/>
      <c r="CGX1079" s="1308"/>
      <c r="CGY1079" s="1308"/>
      <c r="CGZ1079" s="1308"/>
      <c r="CHA1079" s="1308"/>
      <c r="CHB1079" s="1308"/>
      <c r="CHC1079" s="1308"/>
      <c r="CHD1079" s="1308"/>
      <c r="CHE1079" s="1308"/>
      <c r="CHF1079" s="1308"/>
      <c r="CHG1079" s="1308"/>
      <c r="CHH1079" s="1308"/>
      <c r="CHI1079" s="1308"/>
      <c r="CHJ1079" s="1308"/>
      <c r="CHK1079" s="1308"/>
      <c r="CHL1079" s="1308"/>
      <c r="CHM1079" s="1308"/>
      <c r="CHN1079" s="1308"/>
      <c r="CHO1079" s="1308"/>
      <c r="CHP1079" s="1308"/>
      <c r="CHQ1079" s="1308"/>
      <c r="CHR1079" s="1308"/>
      <c r="CHS1079" s="1308"/>
      <c r="CHT1079" s="1308"/>
      <c r="CHU1079" s="1308"/>
      <c r="CHV1079" s="1308"/>
      <c r="CHW1079" s="1308"/>
      <c r="CHX1079" s="1308"/>
      <c r="CHY1079" s="1308"/>
      <c r="CHZ1079" s="1308"/>
      <c r="CIA1079" s="1308"/>
      <c r="CIB1079" s="1308"/>
      <c r="CIC1079" s="1308"/>
      <c r="CID1079" s="1308"/>
      <c r="CIE1079" s="1308"/>
      <c r="CIF1079" s="1308"/>
      <c r="CIG1079" s="1308"/>
      <c r="CIH1079" s="1308"/>
      <c r="CII1079" s="1308"/>
      <c r="CIJ1079" s="1308"/>
      <c r="CIK1079" s="1308"/>
      <c r="CIL1079" s="1308"/>
      <c r="CIM1079" s="1308"/>
      <c r="CIN1079" s="1308"/>
      <c r="CIO1079" s="1308"/>
      <c r="CIP1079" s="1308"/>
      <c r="CIQ1079" s="1308"/>
      <c r="CIR1079" s="1308"/>
      <c r="CIS1079" s="1308"/>
      <c r="CIT1079" s="1308"/>
      <c r="CIU1079" s="1308"/>
      <c r="CIV1079" s="1308"/>
      <c r="CIW1079" s="1308"/>
      <c r="CIX1079" s="1308"/>
      <c r="CIY1079" s="1308"/>
      <c r="CIZ1079" s="1308"/>
      <c r="CJA1079" s="1308"/>
      <c r="CJB1079" s="1308"/>
      <c r="CJC1079" s="1308"/>
      <c r="CJD1079" s="1308"/>
      <c r="CJE1079" s="1308"/>
      <c r="CJF1079" s="1308"/>
      <c r="CJG1079" s="1308"/>
      <c r="CJH1079" s="1308"/>
      <c r="CJI1079" s="1308"/>
      <c r="CJJ1079" s="1308"/>
      <c r="CJK1079" s="1308"/>
      <c r="CJL1079" s="1308"/>
      <c r="CJM1079" s="1308"/>
      <c r="CJN1079" s="1308"/>
      <c r="CJO1079" s="1308"/>
      <c r="CJP1079" s="1308"/>
      <c r="CJQ1079" s="1308"/>
      <c r="CJR1079" s="1308"/>
      <c r="CJS1079" s="1308"/>
      <c r="CJT1079" s="1308"/>
      <c r="CJU1079" s="1308"/>
      <c r="CJV1079" s="1308"/>
      <c r="CJW1079" s="1308"/>
      <c r="CJX1079" s="1308"/>
      <c r="CJY1079" s="1308"/>
      <c r="CJZ1079" s="1308"/>
      <c r="CKA1079" s="1308"/>
      <c r="CKB1079" s="1308"/>
      <c r="CKC1079" s="1308"/>
      <c r="CKD1079" s="1308"/>
      <c r="CKE1079" s="1308"/>
      <c r="CKF1079" s="1308"/>
      <c r="CKG1079" s="1308"/>
      <c r="CKH1079" s="1308"/>
      <c r="CKI1079" s="1308"/>
      <c r="CKJ1079" s="1308"/>
      <c r="CKK1079" s="1308"/>
      <c r="CKL1079" s="1308"/>
      <c r="CKM1079" s="1308"/>
      <c r="CKN1079" s="1308"/>
      <c r="CKO1079" s="1308"/>
      <c r="CKP1079" s="1308"/>
      <c r="CKQ1079" s="1308"/>
      <c r="CKR1079" s="1308"/>
      <c r="CKS1079" s="1308"/>
      <c r="CKT1079" s="1308"/>
      <c r="CKU1079" s="1308"/>
      <c r="CKV1079" s="1308"/>
      <c r="CKW1079" s="1308"/>
      <c r="CKX1079" s="1308"/>
      <c r="CKY1079" s="1308"/>
      <c r="CKZ1079" s="1308"/>
      <c r="CLA1079" s="1308"/>
      <c r="CLB1079" s="1308"/>
      <c r="CLC1079" s="1308"/>
      <c r="CLD1079" s="1308"/>
      <c r="CLE1079" s="1308"/>
      <c r="CLF1079" s="1308"/>
      <c r="CLG1079" s="1308"/>
      <c r="CLH1079" s="1308"/>
      <c r="CLI1079" s="1308"/>
      <c r="CLJ1079" s="1308"/>
      <c r="CLK1079" s="1308"/>
      <c r="CLL1079" s="1308"/>
      <c r="CLM1079" s="1308"/>
      <c r="CLN1079" s="1308"/>
      <c r="CLO1079" s="1308"/>
      <c r="CLP1079" s="1308"/>
      <c r="CLQ1079" s="1308"/>
      <c r="CLR1079" s="1308"/>
      <c r="CLS1079" s="1308"/>
      <c r="CLT1079" s="1308"/>
      <c r="CLU1079" s="1308"/>
      <c r="CLV1079" s="1308"/>
      <c r="CLW1079" s="1308"/>
      <c r="CLX1079" s="1308"/>
      <c r="CLY1079" s="1308"/>
      <c r="CLZ1079" s="1308"/>
      <c r="CMA1079" s="1308"/>
      <c r="CMB1079" s="1308"/>
      <c r="CMC1079" s="1308"/>
      <c r="CMD1079" s="1308"/>
      <c r="CME1079" s="1308"/>
      <c r="CMF1079" s="1308"/>
      <c r="CMG1079" s="1308"/>
      <c r="CMH1079" s="1308"/>
      <c r="CMI1079" s="1308"/>
      <c r="CMJ1079" s="1308"/>
      <c r="CMK1079" s="1308"/>
      <c r="CML1079" s="1308"/>
      <c r="CMM1079" s="1308"/>
      <c r="CMN1079" s="1308"/>
      <c r="CMO1079" s="1308"/>
      <c r="CMP1079" s="1308"/>
      <c r="CMQ1079" s="1308"/>
      <c r="CMR1079" s="1308"/>
      <c r="CMS1079" s="1308"/>
      <c r="CMT1079" s="1308"/>
      <c r="CMU1079" s="1308"/>
      <c r="CMV1079" s="1308"/>
      <c r="CMW1079" s="1308"/>
      <c r="CMX1079" s="1308"/>
      <c r="CMY1079" s="1308"/>
      <c r="CMZ1079" s="1308"/>
      <c r="CNA1079" s="1308"/>
      <c r="CNB1079" s="1308"/>
      <c r="CNC1079" s="1308"/>
      <c r="CND1079" s="1308"/>
      <c r="CNE1079" s="1308"/>
      <c r="CNF1079" s="1308"/>
      <c r="CNG1079" s="1308"/>
      <c r="CNH1079" s="1308"/>
      <c r="CNI1079" s="1308"/>
      <c r="CNJ1079" s="1308"/>
      <c r="CNK1079" s="1308"/>
      <c r="CNL1079" s="1308"/>
      <c r="CNM1079" s="1308"/>
      <c r="CNN1079" s="1308"/>
      <c r="CNO1079" s="1308"/>
      <c r="CNP1079" s="1308"/>
      <c r="CNQ1079" s="1308"/>
      <c r="CNR1079" s="1308"/>
      <c r="CNS1079" s="1308"/>
      <c r="CNT1079" s="1308"/>
      <c r="CNU1079" s="1308"/>
      <c r="CNV1079" s="1308"/>
      <c r="CNW1079" s="1308"/>
      <c r="CNX1079" s="1308"/>
      <c r="CNY1079" s="1308"/>
      <c r="CNZ1079" s="1308"/>
      <c r="COA1079" s="1308"/>
      <c r="COB1079" s="1308"/>
      <c r="COC1079" s="1308"/>
      <c r="COD1079" s="1308"/>
      <c r="COE1079" s="1308"/>
      <c r="COF1079" s="1308"/>
      <c r="COG1079" s="1308"/>
      <c r="COH1079" s="1308"/>
      <c r="COI1079" s="1308"/>
      <c r="COJ1079" s="1308"/>
      <c r="COK1079" s="1308"/>
      <c r="COL1079" s="1308"/>
      <c r="COM1079" s="1308"/>
      <c r="CON1079" s="1308"/>
      <c r="COO1079" s="1308"/>
      <c r="COP1079" s="1308"/>
      <c r="COQ1079" s="1308"/>
      <c r="COR1079" s="1308"/>
      <c r="COS1079" s="1308"/>
      <c r="COT1079" s="1308"/>
      <c r="COU1079" s="1308"/>
      <c r="COV1079" s="1308"/>
      <c r="COW1079" s="1308"/>
      <c r="COX1079" s="1308"/>
      <c r="COY1079" s="1308"/>
      <c r="COZ1079" s="1308"/>
      <c r="CPA1079" s="1308"/>
      <c r="CPB1079" s="1308"/>
      <c r="CPC1079" s="1308"/>
      <c r="CPD1079" s="1308"/>
      <c r="CPE1079" s="1308"/>
      <c r="CPF1079" s="1308"/>
      <c r="CPG1079" s="1308"/>
      <c r="CPH1079" s="1308"/>
      <c r="CPI1079" s="1308"/>
      <c r="CPJ1079" s="1308"/>
      <c r="CPK1079" s="1308"/>
      <c r="CPL1079" s="1308"/>
      <c r="CPM1079" s="1308"/>
      <c r="CPN1079" s="1308"/>
      <c r="CPO1079" s="1308"/>
      <c r="CPP1079" s="1308"/>
      <c r="CPQ1079" s="1308"/>
      <c r="CPR1079" s="1308"/>
      <c r="CPS1079" s="1308"/>
      <c r="CPT1079" s="1308"/>
      <c r="CPU1079" s="1308"/>
      <c r="CPV1079" s="1308"/>
      <c r="CPW1079" s="1308"/>
      <c r="CPX1079" s="1308"/>
      <c r="CPY1079" s="1308"/>
      <c r="CPZ1079" s="1308"/>
      <c r="CQA1079" s="1308"/>
      <c r="CQB1079" s="1308"/>
      <c r="CQC1079" s="1308"/>
      <c r="CQD1079" s="1308"/>
      <c r="CQE1079" s="1308"/>
      <c r="CQF1079" s="1308"/>
      <c r="CQG1079" s="1308"/>
      <c r="CQH1079" s="1308"/>
      <c r="CQI1079" s="1308"/>
      <c r="CQJ1079" s="1308"/>
      <c r="CQK1079" s="1308"/>
      <c r="CQL1079" s="1308"/>
      <c r="CQM1079" s="1308"/>
      <c r="CQN1079" s="1308"/>
      <c r="CQO1079" s="1308"/>
      <c r="CQP1079" s="1308"/>
      <c r="CQQ1079" s="1308"/>
      <c r="CQR1079" s="1308"/>
      <c r="CQS1079" s="1308"/>
      <c r="CQT1079" s="1308"/>
      <c r="CQU1079" s="1308"/>
      <c r="CQV1079" s="1308"/>
      <c r="CQW1079" s="1308"/>
      <c r="CQX1079" s="1308"/>
      <c r="CQY1079" s="1308"/>
      <c r="CQZ1079" s="1308"/>
      <c r="CRA1079" s="1308"/>
      <c r="CRB1079" s="1308"/>
      <c r="CRC1079" s="1308"/>
      <c r="CRD1079" s="1308"/>
      <c r="CRE1079" s="1308"/>
      <c r="CRF1079" s="1308"/>
      <c r="CRG1079" s="1308"/>
      <c r="CRH1079" s="1308"/>
      <c r="CRI1079" s="1308"/>
      <c r="CRJ1079" s="1308"/>
      <c r="CRK1079" s="1308"/>
      <c r="CRL1079" s="1308"/>
      <c r="CRM1079" s="1308"/>
      <c r="CRN1079" s="1308"/>
      <c r="CRO1079" s="1308"/>
      <c r="CRP1079" s="1308"/>
      <c r="CRQ1079" s="1308"/>
      <c r="CRR1079" s="1308"/>
      <c r="CRS1079" s="1308"/>
      <c r="CRT1079" s="1308"/>
      <c r="CRU1079" s="1308"/>
      <c r="CRV1079" s="1308"/>
      <c r="CRW1079" s="1308"/>
      <c r="CRX1079" s="1308"/>
      <c r="CRY1079" s="1308"/>
      <c r="CRZ1079" s="1308"/>
      <c r="CSA1079" s="1308"/>
      <c r="CSB1079" s="1308"/>
      <c r="CSC1079" s="1308"/>
      <c r="CSD1079" s="1308"/>
      <c r="CSE1079" s="1308"/>
      <c r="CSF1079" s="1308"/>
      <c r="CSG1079" s="1308"/>
      <c r="CSH1079" s="1308"/>
      <c r="CSI1079" s="1308"/>
      <c r="CSJ1079" s="1308"/>
      <c r="CSK1079" s="1308"/>
      <c r="CSL1079" s="1308"/>
      <c r="CSM1079" s="1308"/>
    </row>
    <row r="1080" spans="1:2535" ht="15" customHeight="1" x14ac:dyDescent="0.25">
      <c r="A1080" s="1315">
        <v>3</v>
      </c>
      <c r="B1080" s="2051">
        <v>43726</v>
      </c>
      <c r="C1080" s="1929">
        <v>1070</v>
      </c>
      <c r="D1080" s="1305" t="s">
        <v>96</v>
      </c>
      <c r="E1080" s="1305" t="s">
        <v>88</v>
      </c>
      <c r="F1080" s="1266">
        <v>7</v>
      </c>
      <c r="G1080" s="1301">
        <f t="shared" si="539"/>
        <v>9322726</v>
      </c>
      <c r="H1080" s="1268"/>
      <c r="I1080" s="817">
        <f t="shared" si="534"/>
        <v>0</v>
      </c>
      <c r="J1080" s="1268">
        <v>3</v>
      </c>
      <c r="K1080" s="817">
        <f t="shared" si="533"/>
        <v>6695454</v>
      </c>
      <c r="L1080" s="1268"/>
      <c r="M1080" s="817">
        <f t="shared" si="535"/>
        <v>0</v>
      </c>
      <c r="N1080" s="1272">
        <f t="shared" si="542"/>
        <v>10</v>
      </c>
      <c r="O1080" s="1494">
        <f t="shared" si="542"/>
        <v>16018180</v>
      </c>
      <c r="P1080" s="1269">
        <f t="shared" si="517"/>
        <v>400000</v>
      </c>
      <c r="Q1080" s="1307"/>
      <c r="R1080" s="1508">
        <v>1331818</v>
      </c>
      <c r="S1080" s="1508">
        <v>1931818</v>
      </c>
      <c r="T1080" s="1508">
        <v>2231818</v>
      </c>
      <c r="U1080" s="1508">
        <v>431818</v>
      </c>
      <c r="V1080" s="1892"/>
      <c r="W1080" s="1229"/>
      <c r="X1080" s="2337"/>
      <c r="Y1080" s="1229"/>
      <c r="Z1080" s="2395"/>
      <c r="AA1080" s="1229"/>
      <c r="AB1080" s="1317"/>
      <c r="AC1080" s="1229"/>
      <c r="AD1080" s="1229"/>
      <c r="AE1080" s="1229"/>
      <c r="AF1080" s="1490">
        <f t="shared" si="518"/>
        <v>0</v>
      </c>
      <c r="AG1080" s="1316">
        <f t="shared" si="519"/>
        <v>16018180</v>
      </c>
      <c r="AH1080" s="1305"/>
      <c r="AI1080" s="1937"/>
      <c r="AJ1080" s="1267"/>
      <c r="AK1080" s="1317"/>
      <c r="AL1080" s="1317"/>
      <c r="AM1080" s="1305"/>
      <c r="AN1080" s="1305"/>
      <c r="AO1080" s="1266"/>
      <c r="AP1080" s="1491">
        <f t="shared" si="520"/>
        <v>0</v>
      </c>
      <c r="AQ1080" s="1268"/>
      <c r="AR1080" s="1492">
        <f t="shared" si="521"/>
        <v>0</v>
      </c>
      <c r="AS1080" s="1268"/>
      <c r="AT1080" s="1492">
        <f t="shared" si="522"/>
        <v>0</v>
      </c>
      <c r="AU1080" s="1268"/>
      <c r="AV1080" s="1492">
        <f t="shared" si="523"/>
        <v>0</v>
      </c>
      <c r="AW1080" s="1493">
        <f t="shared" si="524"/>
        <v>0</v>
      </c>
      <c r="AX1080" s="2153">
        <f t="shared" si="525"/>
        <v>0</v>
      </c>
      <c r="AY1080" s="1495">
        <f t="shared" si="526"/>
        <v>0</v>
      </c>
      <c r="AZ1080" s="1937"/>
      <c r="BA1080" s="1508">
        <v>1331818</v>
      </c>
      <c r="BB1080" s="1508">
        <v>1931818</v>
      </c>
      <c r="BC1080" s="1508">
        <v>2231818</v>
      </c>
      <c r="BD1080" s="1508">
        <v>431818</v>
      </c>
      <c r="BE1080" s="2174"/>
      <c r="BF1080" s="1229"/>
      <c r="BG1080" s="1317"/>
      <c r="BH1080" s="1229"/>
      <c r="BI1080" s="1317"/>
      <c r="BJ1080" s="1229"/>
      <c r="BK1080" s="1317"/>
      <c r="BL1080" s="1229"/>
      <c r="BM1080" s="1229"/>
      <c r="BN1080" s="1229"/>
      <c r="BO1080" s="1490">
        <f t="shared" si="532"/>
        <v>0</v>
      </c>
      <c r="BP1080" s="1496">
        <f t="shared" si="541"/>
        <v>0</v>
      </c>
      <c r="BQ1080" s="1305"/>
      <c r="BS1080" s="1959">
        <f t="shared" si="527"/>
        <v>7</v>
      </c>
      <c r="BT1080" s="1959">
        <f t="shared" si="528"/>
        <v>0</v>
      </c>
      <c r="BU1080" s="1959">
        <f t="shared" si="529"/>
        <v>3</v>
      </c>
      <c r="BV1080" s="1959">
        <f t="shared" si="530"/>
        <v>0</v>
      </c>
      <c r="BW1080" s="1959">
        <f t="shared" si="531"/>
        <v>16018180</v>
      </c>
    </row>
    <row r="1081" spans="1:2535" s="773" customFormat="1" ht="15" customHeight="1" x14ac:dyDescent="0.25">
      <c r="A1081" s="1315">
        <v>4</v>
      </c>
      <c r="B1081" s="2051">
        <v>43726</v>
      </c>
      <c r="C1081" s="1929">
        <v>1071</v>
      </c>
      <c r="D1081" s="1305" t="s">
        <v>90</v>
      </c>
      <c r="E1081" s="1305" t="s">
        <v>88</v>
      </c>
      <c r="F1081" s="1266">
        <v>5</v>
      </c>
      <c r="G1081" s="1301">
        <f t="shared" si="539"/>
        <v>6659090</v>
      </c>
      <c r="H1081" s="1268"/>
      <c r="I1081" s="817">
        <f t="shared" si="534"/>
        <v>0</v>
      </c>
      <c r="J1081" s="1268">
        <v>5</v>
      </c>
      <c r="K1081" s="817">
        <f t="shared" si="533"/>
        <v>11159090</v>
      </c>
      <c r="L1081" s="1268"/>
      <c r="M1081" s="817">
        <f t="shared" si="535"/>
        <v>0</v>
      </c>
      <c r="N1081" s="1272">
        <f t="shared" si="542"/>
        <v>10</v>
      </c>
      <c r="O1081" s="1494">
        <f t="shared" si="542"/>
        <v>17818180</v>
      </c>
      <c r="P1081" s="1269">
        <f t="shared" si="517"/>
        <v>400000</v>
      </c>
      <c r="Q1081" s="1307"/>
      <c r="R1081" s="1508">
        <v>1331818</v>
      </c>
      <c r="S1081" s="1508">
        <v>1931818</v>
      </c>
      <c r="T1081" s="1508">
        <v>2231818</v>
      </c>
      <c r="U1081" s="1508">
        <v>431818</v>
      </c>
      <c r="V1081" s="1892"/>
      <c r="W1081" s="1229"/>
      <c r="X1081" s="2337"/>
      <c r="Y1081" s="1229"/>
      <c r="Z1081" s="2395"/>
      <c r="AA1081" s="1229"/>
      <c r="AB1081" s="1317"/>
      <c r="AC1081" s="1229"/>
      <c r="AD1081" s="1229"/>
      <c r="AE1081" s="1229"/>
      <c r="AF1081" s="1490">
        <f t="shared" si="518"/>
        <v>0</v>
      </c>
      <c r="AG1081" s="1316">
        <f t="shared" si="519"/>
        <v>17818180</v>
      </c>
      <c r="AH1081" s="1305"/>
      <c r="AI1081" s="1937"/>
      <c r="AJ1081" s="1267"/>
      <c r="AK1081" s="1317"/>
      <c r="AL1081" s="1317"/>
      <c r="AM1081" s="1305"/>
      <c r="AN1081" s="1305"/>
      <c r="AO1081" s="1266"/>
      <c r="AP1081" s="1491">
        <f t="shared" si="520"/>
        <v>0</v>
      </c>
      <c r="AQ1081" s="1268"/>
      <c r="AR1081" s="1492">
        <f t="shared" si="521"/>
        <v>0</v>
      </c>
      <c r="AS1081" s="1268"/>
      <c r="AT1081" s="1492">
        <f t="shared" si="522"/>
        <v>0</v>
      </c>
      <c r="AU1081" s="1268"/>
      <c r="AV1081" s="1492">
        <f t="shared" si="523"/>
        <v>0</v>
      </c>
      <c r="AW1081" s="1493">
        <f t="shared" si="524"/>
        <v>0</v>
      </c>
      <c r="AX1081" s="2153">
        <f t="shared" si="525"/>
        <v>0</v>
      </c>
      <c r="AY1081" s="1495">
        <f t="shared" si="526"/>
        <v>0</v>
      </c>
      <c r="AZ1081" s="1937"/>
      <c r="BA1081" s="1508">
        <v>1331818</v>
      </c>
      <c r="BB1081" s="1508">
        <v>1931818</v>
      </c>
      <c r="BC1081" s="1508">
        <v>2231818</v>
      </c>
      <c r="BD1081" s="1508">
        <v>431818</v>
      </c>
      <c r="BE1081" s="2174"/>
      <c r="BF1081" s="1229"/>
      <c r="BG1081" s="1317"/>
      <c r="BH1081" s="1229"/>
      <c r="BI1081" s="1317"/>
      <c r="BJ1081" s="1229"/>
      <c r="BK1081" s="1317"/>
      <c r="BL1081" s="1229"/>
      <c r="BM1081" s="1229"/>
      <c r="BN1081" s="1229"/>
      <c r="BO1081" s="1490">
        <f t="shared" si="532"/>
        <v>0</v>
      </c>
      <c r="BP1081" s="1496">
        <f t="shared" si="541"/>
        <v>0</v>
      </c>
      <c r="BQ1081" s="1305"/>
      <c r="BR1081" s="1308"/>
      <c r="BS1081" s="1959">
        <f t="shared" si="527"/>
        <v>5</v>
      </c>
      <c r="BT1081" s="1959">
        <f t="shared" si="528"/>
        <v>0</v>
      </c>
      <c r="BU1081" s="1959">
        <f t="shared" si="529"/>
        <v>5</v>
      </c>
      <c r="BV1081" s="1959">
        <f t="shared" si="530"/>
        <v>0</v>
      </c>
      <c r="BW1081" s="1959">
        <f t="shared" si="531"/>
        <v>17818180</v>
      </c>
      <c r="BX1081" s="1308"/>
      <c r="BY1081" s="1308"/>
      <c r="BZ1081" s="1308"/>
      <c r="CA1081" s="1308"/>
      <c r="CB1081" s="1308"/>
      <c r="CC1081" s="1308"/>
      <c r="CD1081" s="1308"/>
      <c r="CE1081" s="1308"/>
      <c r="CF1081" s="1308"/>
      <c r="CG1081" s="1308"/>
      <c r="CH1081" s="1308"/>
      <c r="CI1081" s="1308"/>
      <c r="CJ1081" s="1308"/>
      <c r="CK1081" s="1308"/>
      <c r="CL1081" s="1308"/>
      <c r="CM1081" s="1308"/>
      <c r="CN1081" s="1308"/>
      <c r="CO1081" s="1308"/>
      <c r="CP1081" s="1308"/>
      <c r="CQ1081" s="1308"/>
      <c r="CR1081" s="1308"/>
      <c r="CS1081" s="1308"/>
      <c r="CT1081" s="1308"/>
      <c r="CU1081" s="1308"/>
      <c r="CV1081" s="1308"/>
      <c r="CW1081" s="1308"/>
      <c r="CX1081" s="1308"/>
      <c r="CY1081" s="1308"/>
      <c r="CZ1081" s="1308"/>
      <c r="DA1081" s="1308"/>
      <c r="DB1081" s="1308"/>
      <c r="DC1081" s="1308"/>
      <c r="DD1081" s="1308"/>
      <c r="DE1081" s="1308"/>
      <c r="DF1081" s="1308"/>
      <c r="DG1081" s="1308"/>
      <c r="DH1081" s="1308"/>
      <c r="DI1081" s="1308"/>
      <c r="DJ1081" s="1308"/>
      <c r="DK1081" s="1308"/>
      <c r="DL1081" s="1308"/>
      <c r="DM1081" s="1308"/>
      <c r="DN1081" s="1308"/>
      <c r="DO1081" s="1308"/>
      <c r="DP1081" s="1308"/>
      <c r="DQ1081" s="1308"/>
      <c r="DR1081" s="1308"/>
      <c r="DS1081" s="1308"/>
      <c r="DT1081" s="1308"/>
      <c r="DU1081" s="1308"/>
      <c r="DV1081" s="1308"/>
      <c r="DW1081" s="1308"/>
      <c r="DX1081" s="1308"/>
      <c r="DY1081" s="1308"/>
      <c r="DZ1081" s="1308"/>
      <c r="EA1081" s="1308"/>
      <c r="EB1081" s="1308"/>
      <c r="EC1081" s="1308"/>
      <c r="ED1081" s="1308"/>
      <c r="EE1081" s="1308"/>
      <c r="EF1081" s="1308"/>
      <c r="EG1081" s="1308"/>
      <c r="EH1081" s="1308"/>
      <c r="EI1081" s="1308"/>
      <c r="EJ1081" s="1308"/>
      <c r="EK1081" s="1308"/>
      <c r="EL1081" s="1308"/>
      <c r="EM1081" s="1308"/>
      <c r="EN1081" s="1308"/>
      <c r="EO1081" s="1308"/>
      <c r="EP1081" s="1308"/>
      <c r="EQ1081" s="1308"/>
      <c r="ER1081" s="1308"/>
      <c r="ES1081" s="1308"/>
      <c r="ET1081" s="1308"/>
      <c r="EU1081" s="1308"/>
      <c r="EV1081" s="1308"/>
      <c r="EW1081" s="1308"/>
      <c r="EX1081" s="1308"/>
      <c r="EY1081" s="1308"/>
      <c r="EZ1081" s="1308"/>
      <c r="FA1081" s="1308"/>
      <c r="FB1081" s="1308"/>
      <c r="FC1081" s="1308"/>
      <c r="FD1081" s="1308"/>
      <c r="FE1081" s="1308"/>
      <c r="FF1081" s="1308"/>
      <c r="FG1081" s="1308"/>
      <c r="FH1081" s="1308"/>
      <c r="FI1081" s="1308"/>
      <c r="FJ1081" s="1308"/>
      <c r="FK1081" s="1308"/>
      <c r="FL1081" s="1308"/>
      <c r="FM1081" s="1308"/>
      <c r="FN1081" s="1308"/>
      <c r="FO1081" s="1308"/>
      <c r="FP1081" s="1308"/>
      <c r="FQ1081" s="1308"/>
      <c r="FR1081" s="1308"/>
      <c r="FS1081" s="1308"/>
      <c r="FT1081" s="1308"/>
      <c r="FU1081" s="1308"/>
      <c r="FV1081" s="1308"/>
      <c r="FW1081" s="1308"/>
      <c r="FX1081" s="1308"/>
      <c r="FY1081" s="1308"/>
      <c r="FZ1081" s="1308"/>
      <c r="GA1081" s="1308"/>
      <c r="GB1081" s="1308"/>
      <c r="GC1081" s="1308"/>
      <c r="GD1081" s="1308"/>
      <c r="GE1081" s="1308"/>
      <c r="GF1081" s="1308"/>
      <c r="GG1081" s="1308"/>
      <c r="GH1081" s="1308"/>
      <c r="GI1081" s="1308"/>
      <c r="GJ1081" s="1308"/>
      <c r="GK1081" s="1308"/>
      <c r="GL1081" s="1308"/>
      <c r="GM1081" s="1308"/>
      <c r="GN1081" s="1308"/>
      <c r="GO1081" s="1308"/>
      <c r="GP1081" s="1308"/>
      <c r="GQ1081" s="1308"/>
      <c r="GR1081" s="1308"/>
      <c r="GS1081" s="1308"/>
      <c r="GT1081" s="1308"/>
      <c r="GU1081" s="1308"/>
      <c r="GV1081" s="1308"/>
      <c r="GW1081" s="1308"/>
      <c r="GX1081" s="1308"/>
      <c r="GY1081" s="1308"/>
      <c r="GZ1081" s="1308"/>
      <c r="HA1081" s="1308"/>
      <c r="HB1081" s="1308"/>
      <c r="HC1081" s="1308"/>
      <c r="HD1081" s="1308"/>
      <c r="HE1081" s="1308"/>
      <c r="HF1081" s="1308"/>
      <c r="HG1081" s="1308"/>
      <c r="HH1081" s="1308"/>
      <c r="HI1081" s="1308"/>
      <c r="HJ1081" s="1308"/>
      <c r="HK1081" s="1308"/>
      <c r="HL1081" s="1308"/>
      <c r="HM1081" s="1308"/>
      <c r="HN1081" s="1308"/>
      <c r="HO1081" s="1308"/>
      <c r="HP1081" s="1308"/>
      <c r="HQ1081" s="1308"/>
      <c r="HR1081" s="1308"/>
      <c r="HS1081" s="1308"/>
      <c r="HT1081" s="1308"/>
      <c r="HU1081" s="1308"/>
      <c r="HV1081" s="1308"/>
      <c r="HW1081" s="1308"/>
      <c r="HX1081" s="1308"/>
      <c r="HY1081" s="1308"/>
      <c r="HZ1081" s="1308"/>
      <c r="IA1081" s="1308"/>
      <c r="IB1081" s="1308"/>
      <c r="IC1081" s="1308"/>
      <c r="ID1081" s="1308"/>
      <c r="IE1081" s="1308"/>
      <c r="IF1081" s="1308"/>
      <c r="IG1081" s="1308"/>
      <c r="IH1081" s="1308"/>
      <c r="II1081" s="1308"/>
      <c r="IJ1081" s="1308"/>
      <c r="IK1081" s="1308"/>
      <c r="IL1081" s="1308"/>
      <c r="IM1081" s="1308"/>
      <c r="IN1081" s="1308"/>
      <c r="IO1081" s="1308"/>
      <c r="IP1081" s="1308"/>
      <c r="IQ1081" s="1308"/>
      <c r="IR1081" s="1308"/>
      <c r="IS1081" s="1308"/>
      <c r="IT1081" s="1308"/>
      <c r="IU1081" s="1308"/>
      <c r="IV1081" s="1308"/>
      <c r="IW1081" s="1308"/>
      <c r="IX1081" s="1308"/>
      <c r="IY1081" s="1308"/>
      <c r="IZ1081" s="1308"/>
      <c r="JA1081" s="1308"/>
      <c r="JB1081" s="1308"/>
      <c r="JC1081" s="1308"/>
      <c r="JD1081" s="1308"/>
      <c r="JE1081" s="1308"/>
      <c r="JF1081" s="1308"/>
      <c r="JG1081" s="1308"/>
      <c r="JH1081" s="1308"/>
      <c r="JI1081" s="1308"/>
      <c r="JJ1081" s="1308"/>
      <c r="JK1081" s="1308"/>
      <c r="JL1081" s="1308"/>
      <c r="JM1081" s="1308"/>
      <c r="JN1081" s="1308"/>
      <c r="JO1081" s="1308"/>
      <c r="JP1081" s="1308"/>
      <c r="JQ1081" s="1308"/>
      <c r="JR1081" s="1308"/>
      <c r="JS1081" s="1308"/>
      <c r="JT1081" s="1308"/>
      <c r="JU1081" s="1308"/>
      <c r="JV1081" s="1308"/>
      <c r="JW1081" s="1308"/>
      <c r="JX1081" s="1308"/>
      <c r="JY1081" s="1308"/>
      <c r="JZ1081" s="1308"/>
      <c r="KA1081" s="1308"/>
      <c r="KB1081" s="1308"/>
      <c r="KC1081" s="1308"/>
      <c r="KD1081" s="1308"/>
      <c r="KE1081" s="1308"/>
      <c r="KF1081" s="1308"/>
      <c r="KG1081" s="1308"/>
      <c r="KH1081" s="1308"/>
      <c r="KI1081" s="1308"/>
      <c r="KJ1081" s="1308"/>
      <c r="KK1081" s="1308"/>
      <c r="KL1081" s="1308"/>
      <c r="KM1081" s="1308"/>
      <c r="KN1081" s="1308"/>
      <c r="KO1081" s="1308"/>
      <c r="KP1081" s="1308"/>
      <c r="KQ1081" s="1308"/>
      <c r="KR1081" s="1308"/>
      <c r="KS1081" s="1308"/>
      <c r="KT1081" s="1308"/>
      <c r="KU1081" s="1308"/>
      <c r="KV1081" s="1308"/>
      <c r="KW1081" s="1308"/>
      <c r="KX1081" s="1308"/>
      <c r="KY1081" s="1308"/>
      <c r="KZ1081" s="1308"/>
      <c r="LA1081" s="1308"/>
      <c r="LB1081" s="1308"/>
      <c r="LC1081" s="1308"/>
      <c r="LD1081" s="1308"/>
      <c r="LE1081" s="1308"/>
      <c r="LF1081" s="1308"/>
      <c r="LG1081" s="1308"/>
      <c r="LH1081" s="1308"/>
      <c r="LI1081" s="1308"/>
      <c r="LJ1081" s="1308"/>
      <c r="LK1081" s="1308"/>
      <c r="LL1081" s="1308"/>
      <c r="LM1081" s="1308"/>
      <c r="LN1081" s="1308"/>
      <c r="LO1081" s="1308"/>
      <c r="LP1081" s="1308"/>
      <c r="LQ1081" s="1308"/>
      <c r="LR1081" s="1308"/>
      <c r="LS1081" s="1308"/>
      <c r="LT1081" s="1308"/>
      <c r="LU1081" s="1308"/>
      <c r="LV1081" s="1308"/>
      <c r="LW1081" s="1308"/>
      <c r="LX1081" s="1308"/>
      <c r="LY1081" s="1308"/>
      <c r="LZ1081" s="1308"/>
      <c r="MA1081" s="1308"/>
      <c r="MB1081" s="1308"/>
      <c r="MC1081" s="1308"/>
      <c r="MD1081" s="1308"/>
      <c r="ME1081" s="1308"/>
      <c r="MF1081" s="1308"/>
      <c r="MG1081" s="1308"/>
      <c r="MH1081" s="1308"/>
      <c r="MI1081" s="1308"/>
      <c r="MJ1081" s="1308"/>
      <c r="MK1081" s="1308"/>
      <c r="ML1081" s="1308"/>
      <c r="MM1081" s="1308"/>
      <c r="MN1081" s="1308"/>
      <c r="MO1081" s="1308"/>
      <c r="MP1081" s="1308"/>
      <c r="MQ1081" s="1308"/>
      <c r="MR1081" s="1308"/>
      <c r="MS1081" s="1308"/>
      <c r="MT1081" s="1308"/>
      <c r="MU1081" s="1308"/>
      <c r="MV1081" s="1308"/>
      <c r="MW1081" s="1308"/>
      <c r="MX1081" s="1308"/>
      <c r="MY1081" s="1308"/>
      <c r="MZ1081" s="1308"/>
      <c r="NA1081" s="1308"/>
      <c r="NB1081" s="1308"/>
      <c r="NC1081" s="1308"/>
      <c r="ND1081" s="1308"/>
      <c r="NE1081" s="1308"/>
      <c r="NF1081" s="1308"/>
      <c r="NG1081" s="1308"/>
      <c r="NH1081" s="1308"/>
      <c r="NI1081" s="1308"/>
      <c r="NJ1081" s="1308"/>
      <c r="NK1081" s="1308"/>
      <c r="NL1081" s="1308"/>
      <c r="NM1081" s="1308"/>
      <c r="NN1081" s="1308"/>
      <c r="NO1081" s="1308"/>
      <c r="NP1081" s="1308"/>
      <c r="NQ1081" s="1308"/>
      <c r="NR1081" s="1308"/>
      <c r="NS1081" s="1308"/>
      <c r="NT1081" s="1308"/>
      <c r="NU1081" s="1308"/>
      <c r="NV1081" s="1308"/>
      <c r="NW1081" s="1308"/>
      <c r="NX1081" s="1308"/>
      <c r="NY1081" s="1308"/>
      <c r="NZ1081" s="1308"/>
      <c r="OA1081" s="1308"/>
      <c r="OB1081" s="1308"/>
      <c r="OC1081" s="1308"/>
      <c r="OD1081" s="1308"/>
      <c r="OE1081" s="1308"/>
      <c r="OF1081" s="1308"/>
      <c r="OG1081" s="1308"/>
      <c r="OH1081" s="1308"/>
      <c r="OI1081" s="1308"/>
      <c r="OJ1081" s="1308"/>
      <c r="OK1081" s="1308"/>
      <c r="OL1081" s="1308"/>
      <c r="OM1081" s="1308"/>
      <c r="ON1081" s="1308"/>
      <c r="OO1081" s="1308"/>
      <c r="OP1081" s="1308"/>
      <c r="OQ1081" s="1308"/>
      <c r="OR1081" s="1308"/>
      <c r="OS1081" s="1308"/>
      <c r="OT1081" s="1308"/>
      <c r="OU1081" s="1308"/>
      <c r="OV1081" s="1308"/>
      <c r="OW1081" s="1308"/>
      <c r="OX1081" s="1308"/>
      <c r="OY1081" s="1308"/>
      <c r="OZ1081" s="1308"/>
      <c r="PA1081" s="1308"/>
      <c r="PB1081" s="1308"/>
      <c r="PC1081" s="1308"/>
      <c r="PD1081" s="1308"/>
      <c r="PE1081" s="1308"/>
      <c r="PF1081" s="1308"/>
      <c r="PG1081" s="1308"/>
      <c r="PH1081" s="1308"/>
      <c r="PI1081" s="1308"/>
      <c r="PJ1081" s="1308"/>
      <c r="PK1081" s="1308"/>
      <c r="PL1081" s="1308"/>
      <c r="PM1081" s="1308"/>
      <c r="PN1081" s="1308"/>
      <c r="PO1081" s="1308"/>
      <c r="PP1081" s="1308"/>
      <c r="PQ1081" s="1308"/>
      <c r="PR1081" s="1308"/>
      <c r="PS1081" s="1308"/>
      <c r="PT1081" s="1308"/>
      <c r="PU1081" s="1308"/>
      <c r="PV1081" s="1308"/>
      <c r="PW1081" s="1308"/>
      <c r="PX1081" s="1308"/>
      <c r="PY1081" s="1308"/>
      <c r="PZ1081" s="1308"/>
      <c r="QA1081" s="1308"/>
      <c r="QB1081" s="1308"/>
      <c r="QC1081" s="1308"/>
      <c r="QD1081" s="1308"/>
      <c r="QE1081" s="1308"/>
      <c r="QF1081" s="1308"/>
      <c r="QG1081" s="1308"/>
      <c r="QH1081" s="1308"/>
      <c r="QI1081" s="1308"/>
      <c r="QJ1081" s="1308"/>
      <c r="QK1081" s="1308"/>
      <c r="QL1081" s="1308"/>
      <c r="QM1081" s="1308"/>
      <c r="QN1081" s="1308"/>
      <c r="QO1081" s="1308"/>
      <c r="QP1081" s="1308"/>
      <c r="QQ1081" s="1308"/>
      <c r="QR1081" s="1308"/>
      <c r="QS1081" s="1308"/>
      <c r="QT1081" s="1308"/>
      <c r="QU1081" s="1308"/>
      <c r="QV1081" s="1308"/>
      <c r="QW1081" s="1308"/>
      <c r="QX1081" s="1308"/>
      <c r="QY1081" s="1308"/>
      <c r="QZ1081" s="1308"/>
      <c r="RA1081" s="1308"/>
      <c r="RB1081" s="1308"/>
      <c r="RC1081" s="1308"/>
      <c r="RD1081" s="1308"/>
      <c r="RE1081" s="1308"/>
      <c r="RF1081" s="1308"/>
      <c r="RG1081" s="1308"/>
      <c r="RH1081" s="1308"/>
      <c r="RI1081" s="1308"/>
      <c r="RJ1081" s="1308"/>
      <c r="RK1081" s="1308"/>
      <c r="RL1081" s="1308"/>
      <c r="RM1081" s="1308"/>
      <c r="RN1081" s="1308"/>
      <c r="RO1081" s="1308"/>
      <c r="RP1081" s="1308"/>
      <c r="RQ1081" s="1308"/>
      <c r="RR1081" s="1308"/>
      <c r="RS1081" s="1308"/>
      <c r="RT1081" s="1308"/>
      <c r="RU1081" s="1308"/>
      <c r="RV1081" s="1308"/>
      <c r="RW1081" s="1308"/>
      <c r="RX1081" s="1308"/>
      <c r="RY1081" s="1308"/>
      <c r="RZ1081" s="1308"/>
      <c r="SA1081" s="1308"/>
      <c r="SB1081" s="1308"/>
      <c r="SC1081" s="1308"/>
      <c r="SD1081" s="1308"/>
      <c r="SE1081" s="1308"/>
      <c r="SF1081" s="1308"/>
      <c r="SG1081" s="1308"/>
      <c r="SH1081" s="1308"/>
      <c r="SI1081" s="1308"/>
      <c r="SJ1081" s="1308"/>
      <c r="SK1081" s="1308"/>
      <c r="SL1081" s="1308"/>
      <c r="SM1081" s="1308"/>
      <c r="SN1081" s="1308"/>
      <c r="SO1081" s="1308"/>
      <c r="SP1081" s="1308"/>
      <c r="SQ1081" s="1308"/>
      <c r="SR1081" s="1308"/>
      <c r="SS1081" s="1308"/>
      <c r="ST1081" s="1308"/>
      <c r="SU1081" s="1308"/>
      <c r="SV1081" s="1308"/>
      <c r="SW1081" s="1308"/>
      <c r="SX1081" s="1308"/>
      <c r="SY1081" s="1308"/>
      <c r="SZ1081" s="1308"/>
      <c r="TA1081" s="1308"/>
      <c r="TB1081" s="1308"/>
      <c r="TC1081" s="1308"/>
      <c r="TD1081" s="1308"/>
      <c r="TE1081" s="1308"/>
      <c r="TF1081" s="1308"/>
      <c r="TG1081" s="1308"/>
      <c r="TH1081" s="1308"/>
      <c r="TI1081" s="1308"/>
      <c r="TJ1081" s="1308"/>
      <c r="TK1081" s="1308"/>
      <c r="TL1081" s="1308"/>
      <c r="TM1081" s="1308"/>
      <c r="TN1081" s="1308"/>
      <c r="TO1081" s="1308"/>
      <c r="TP1081" s="1308"/>
      <c r="TQ1081" s="1308"/>
      <c r="TR1081" s="1308"/>
      <c r="TS1081" s="1308"/>
      <c r="TT1081" s="1308"/>
      <c r="TU1081" s="1308"/>
      <c r="TV1081" s="1308"/>
      <c r="TW1081" s="1308"/>
      <c r="TX1081" s="1308"/>
      <c r="TY1081" s="1308"/>
      <c r="TZ1081" s="1308"/>
      <c r="UA1081" s="1308"/>
      <c r="UB1081" s="1308"/>
      <c r="UC1081" s="1308"/>
      <c r="UD1081" s="1308"/>
      <c r="UE1081" s="1308"/>
      <c r="UF1081" s="1308"/>
      <c r="UG1081" s="1308"/>
      <c r="UH1081" s="1308"/>
      <c r="UI1081" s="1308"/>
      <c r="UJ1081" s="1308"/>
      <c r="UK1081" s="1308"/>
      <c r="UL1081" s="1308"/>
      <c r="UM1081" s="1308"/>
      <c r="UN1081" s="1308"/>
      <c r="UO1081" s="1308"/>
      <c r="UP1081" s="1308"/>
      <c r="UQ1081" s="1308"/>
      <c r="UR1081" s="1308"/>
      <c r="US1081" s="1308"/>
      <c r="UT1081" s="1308"/>
      <c r="UU1081" s="1308"/>
      <c r="UV1081" s="1308"/>
      <c r="UW1081" s="1308"/>
      <c r="UX1081" s="1308"/>
      <c r="UY1081" s="1308"/>
      <c r="UZ1081" s="1308"/>
      <c r="VA1081" s="1308"/>
      <c r="VB1081" s="1308"/>
      <c r="VC1081" s="1308"/>
      <c r="VD1081" s="1308"/>
      <c r="VE1081" s="1308"/>
      <c r="VF1081" s="1308"/>
      <c r="VG1081" s="1308"/>
      <c r="VH1081" s="1308"/>
      <c r="VI1081" s="1308"/>
      <c r="VJ1081" s="1308"/>
      <c r="VK1081" s="1308"/>
      <c r="VL1081" s="1308"/>
      <c r="VM1081" s="1308"/>
      <c r="VN1081" s="1308"/>
      <c r="VO1081" s="1308"/>
      <c r="VP1081" s="1308"/>
      <c r="VQ1081" s="1308"/>
      <c r="VR1081" s="1308"/>
      <c r="VS1081" s="1308"/>
      <c r="VT1081" s="1308"/>
      <c r="VU1081" s="1308"/>
      <c r="VV1081" s="1308"/>
      <c r="VW1081" s="1308"/>
      <c r="VX1081" s="1308"/>
      <c r="VY1081" s="1308"/>
      <c r="VZ1081" s="1308"/>
      <c r="WA1081" s="1308"/>
      <c r="WB1081" s="1308"/>
      <c r="WC1081" s="1308"/>
      <c r="WD1081" s="1308"/>
    </row>
    <row r="1082" spans="1:2535" s="773" customFormat="1" ht="15" customHeight="1" x14ac:dyDescent="0.25">
      <c r="A1082" s="1315">
        <v>5</v>
      </c>
      <c r="B1082" s="2051">
        <v>43726</v>
      </c>
      <c r="C1082" s="1929">
        <v>1072</v>
      </c>
      <c r="D1082" s="1305" t="s">
        <v>285</v>
      </c>
      <c r="E1082" s="1305" t="s">
        <v>273</v>
      </c>
      <c r="F1082" s="1266">
        <v>5</v>
      </c>
      <c r="G1082" s="1301">
        <f t="shared" si="539"/>
        <v>6659090</v>
      </c>
      <c r="H1082" s="1268"/>
      <c r="I1082" s="817">
        <f t="shared" si="534"/>
        <v>0</v>
      </c>
      <c r="J1082" s="1268"/>
      <c r="K1082" s="817">
        <f t="shared" si="533"/>
        <v>0</v>
      </c>
      <c r="L1082" s="1268"/>
      <c r="M1082" s="817">
        <f t="shared" si="535"/>
        <v>0</v>
      </c>
      <c r="N1082" s="1272">
        <f t="shared" si="542"/>
        <v>5</v>
      </c>
      <c r="O1082" s="1494">
        <f t="shared" si="542"/>
        <v>6659090</v>
      </c>
      <c r="P1082" s="1269">
        <f t="shared" si="517"/>
        <v>200000</v>
      </c>
      <c r="Q1082" s="1307"/>
      <c r="R1082" s="1508">
        <v>1331818</v>
      </c>
      <c r="S1082" s="1508">
        <v>1931818</v>
      </c>
      <c r="T1082" s="1508">
        <v>2231818</v>
      </c>
      <c r="U1082" s="1508">
        <v>431818</v>
      </c>
      <c r="V1082" s="1892"/>
      <c r="W1082" s="1229"/>
      <c r="X1082" s="2337"/>
      <c r="Y1082" s="1229"/>
      <c r="Z1082" s="2395"/>
      <c r="AA1082" s="1229"/>
      <c r="AB1082" s="1317"/>
      <c r="AC1082" s="1229"/>
      <c r="AD1082" s="1229"/>
      <c r="AE1082" s="1229"/>
      <c r="AF1082" s="1490">
        <f t="shared" si="518"/>
        <v>0</v>
      </c>
      <c r="AG1082" s="1316">
        <f t="shared" si="519"/>
        <v>6659090</v>
      </c>
      <c r="AH1082" s="1305"/>
      <c r="AI1082" s="1937"/>
      <c r="AJ1082" s="1267"/>
      <c r="AK1082" s="1317"/>
      <c r="AL1082" s="1317"/>
      <c r="AM1082" s="1305"/>
      <c r="AN1082" s="1305"/>
      <c r="AO1082" s="1266"/>
      <c r="AP1082" s="1491">
        <f t="shared" si="520"/>
        <v>0</v>
      </c>
      <c r="AQ1082" s="1268"/>
      <c r="AR1082" s="1492">
        <f t="shared" si="521"/>
        <v>0</v>
      </c>
      <c r="AS1082" s="1268"/>
      <c r="AT1082" s="1492">
        <f t="shared" si="522"/>
        <v>0</v>
      </c>
      <c r="AU1082" s="1268"/>
      <c r="AV1082" s="1492">
        <f t="shared" si="523"/>
        <v>0</v>
      </c>
      <c r="AW1082" s="1493">
        <f t="shared" si="524"/>
        <v>0</v>
      </c>
      <c r="AX1082" s="2153">
        <f t="shared" si="525"/>
        <v>0</v>
      </c>
      <c r="AY1082" s="1495">
        <f t="shared" si="526"/>
        <v>0</v>
      </c>
      <c r="AZ1082" s="1937"/>
      <c r="BA1082" s="1508">
        <v>1331818</v>
      </c>
      <c r="BB1082" s="1508">
        <v>1931818</v>
      </c>
      <c r="BC1082" s="1508">
        <v>2231818</v>
      </c>
      <c r="BD1082" s="1508">
        <v>431818</v>
      </c>
      <c r="BE1082" s="2174"/>
      <c r="BF1082" s="1229"/>
      <c r="BG1082" s="1317"/>
      <c r="BH1082" s="1229"/>
      <c r="BI1082" s="1317"/>
      <c r="BJ1082" s="1229"/>
      <c r="BK1082" s="1317"/>
      <c r="BL1082" s="1229"/>
      <c r="BM1082" s="1229"/>
      <c r="BN1082" s="1229"/>
      <c r="BO1082" s="1490">
        <f t="shared" si="532"/>
        <v>0</v>
      </c>
      <c r="BP1082" s="1496">
        <f t="shared" si="541"/>
        <v>0</v>
      </c>
      <c r="BQ1082" s="1305"/>
      <c r="BR1082" s="1308"/>
      <c r="BS1082" s="1959">
        <f t="shared" si="527"/>
        <v>5</v>
      </c>
      <c r="BT1082" s="1959">
        <f t="shared" si="528"/>
        <v>0</v>
      </c>
      <c r="BU1082" s="1959">
        <f t="shared" si="529"/>
        <v>0</v>
      </c>
      <c r="BV1082" s="1959">
        <f t="shared" si="530"/>
        <v>0</v>
      </c>
      <c r="BW1082" s="1959">
        <f t="shared" si="531"/>
        <v>6659090</v>
      </c>
      <c r="BX1082" s="1308"/>
      <c r="BY1082" s="1308"/>
      <c r="BZ1082" s="1308"/>
      <c r="CA1082" s="1308"/>
      <c r="CB1082" s="1308"/>
      <c r="CC1082" s="1308"/>
      <c r="CD1082" s="1308"/>
      <c r="CE1082" s="1308"/>
      <c r="CF1082" s="1308"/>
      <c r="CG1082" s="1308"/>
      <c r="CH1082" s="1308"/>
      <c r="CI1082" s="1308"/>
      <c r="CJ1082" s="1308"/>
      <c r="CK1082" s="1308"/>
      <c r="CL1082" s="1308"/>
      <c r="CM1082" s="1308"/>
      <c r="CN1082" s="1308"/>
      <c r="CO1082" s="1308"/>
      <c r="CP1082" s="1308"/>
      <c r="CQ1082" s="1308"/>
      <c r="CR1082" s="1308"/>
      <c r="CS1082" s="1308"/>
      <c r="CT1082" s="1308"/>
      <c r="CU1082" s="1308"/>
      <c r="CV1082" s="1308"/>
      <c r="CW1082" s="1308"/>
      <c r="CX1082" s="1308"/>
      <c r="CY1082" s="1308"/>
      <c r="CZ1082" s="1308"/>
      <c r="DA1082" s="1308"/>
      <c r="DB1082" s="1308"/>
      <c r="DC1082" s="1308"/>
      <c r="DD1082" s="1308"/>
      <c r="DE1082" s="1308"/>
      <c r="DF1082" s="1308"/>
      <c r="DG1082" s="1308"/>
      <c r="DH1082" s="1308"/>
      <c r="DI1082" s="1308"/>
      <c r="DJ1082" s="1308"/>
      <c r="DK1082" s="1308"/>
      <c r="DL1082" s="1308"/>
      <c r="DM1082" s="1308"/>
      <c r="DN1082" s="1308"/>
      <c r="DO1082" s="1308"/>
      <c r="DP1082" s="1308"/>
      <c r="DQ1082" s="1308"/>
      <c r="DR1082" s="1308"/>
      <c r="DS1082" s="1308"/>
      <c r="DT1082" s="1308"/>
      <c r="DU1082" s="1308"/>
      <c r="DV1082" s="1308"/>
      <c r="DW1082" s="1308"/>
      <c r="DX1082" s="1308"/>
      <c r="DY1082" s="1308"/>
      <c r="DZ1082" s="1308"/>
      <c r="EA1082" s="1308"/>
      <c r="EB1082" s="1308"/>
      <c r="EC1082" s="1308"/>
      <c r="ED1082" s="1308"/>
      <c r="EE1082" s="1308"/>
      <c r="EF1082" s="1308"/>
      <c r="EG1082" s="1308"/>
      <c r="EH1082" s="1308"/>
      <c r="EI1082" s="1308"/>
      <c r="EJ1082" s="1308"/>
      <c r="EK1082" s="1308"/>
      <c r="EL1082" s="1308"/>
      <c r="EM1082" s="1308"/>
      <c r="EN1082" s="1308"/>
      <c r="EO1082" s="1308"/>
      <c r="EP1082" s="1308"/>
      <c r="EQ1082" s="1308"/>
      <c r="ER1082" s="1308"/>
      <c r="ES1082" s="1308"/>
      <c r="ET1082" s="1308"/>
      <c r="EU1082" s="1308"/>
      <c r="EV1082" s="1308"/>
      <c r="EW1082" s="1308"/>
      <c r="EX1082" s="1308"/>
      <c r="EY1082" s="1308"/>
      <c r="EZ1082" s="1308"/>
      <c r="FA1082" s="1308"/>
      <c r="FB1082" s="1308"/>
      <c r="FC1082" s="1308"/>
      <c r="FD1082" s="1308"/>
      <c r="FE1082" s="1308"/>
      <c r="FF1082" s="1308"/>
      <c r="FG1082" s="1308"/>
      <c r="FH1082" s="1308"/>
      <c r="FI1082" s="1308"/>
      <c r="FJ1082" s="1308"/>
      <c r="FK1082" s="1308"/>
      <c r="FL1082" s="1308"/>
      <c r="FM1082" s="1308"/>
      <c r="FN1082" s="1308"/>
      <c r="FO1082" s="1308"/>
      <c r="FP1082" s="1308"/>
      <c r="FQ1082" s="1308"/>
      <c r="FR1082" s="1308"/>
      <c r="FS1082" s="1308"/>
      <c r="FT1082" s="1308"/>
      <c r="FU1082" s="1308"/>
      <c r="FV1082" s="1308"/>
      <c r="FW1082" s="1308"/>
      <c r="FX1082" s="1308"/>
      <c r="FY1082" s="1308"/>
      <c r="FZ1082" s="1308"/>
      <c r="GA1082" s="1308"/>
      <c r="GB1082" s="1308"/>
      <c r="GC1082" s="1308"/>
      <c r="GD1082" s="1308"/>
      <c r="GE1082" s="1308"/>
      <c r="GF1082" s="1308"/>
      <c r="GG1082" s="1308"/>
      <c r="GH1082" s="1308"/>
      <c r="GI1082" s="1308"/>
      <c r="GJ1082" s="1308"/>
      <c r="GK1082" s="1308"/>
      <c r="GL1082" s="1308"/>
      <c r="GM1082" s="1308"/>
      <c r="GN1082" s="1308"/>
      <c r="GO1082" s="1308"/>
      <c r="GP1082" s="1308"/>
      <c r="GQ1082" s="1308"/>
      <c r="GR1082" s="1308"/>
      <c r="GS1082" s="1308"/>
      <c r="GT1082" s="1308"/>
      <c r="GU1082" s="1308"/>
      <c r="GV1082" s="1308"/>
      <c r="GW1082" s="1308"/>
      <c r="GX1082" s="1308"/>
      <c r="GY1082" s="1308"/>
      <c r="GZ1082" s="1308"/>
      <c r="HA1082" s="1308"/>
      <c r="HB1082" s="1308"/>
      <c r="HC1082" s="1308"/>
      <c r="HD1082" s="1308"/>
      <c r="HE1082" s="1308"/>
      <c r="HF1082" s="1308"/>
      <c r="HG1082" s="1308"/>
      <c r="HH1082" s="1308"/>
      <c r="HI1082" s="1308"/>
      <c r="HJ1082" s="1308"/>
      <c r="HK1082" s="1308"/>
      <c r="HL1082" s="1308"/>
      <c r="HM1082" s="1308"/>
      <c r="HN1082" s="1308"/>
      <c r="HO1082" s="1308"/>
      <c r="HP1082" s="1308"/>
      <c r="HQ1082" s="1308"/>
      <c r="HR1082" s="1308"/>
      <c r="HS1082" s="1308"/>
      <c r="HT1082" s="1308"/>
      <c r="HU1082" s="1308"/>
      <c r="HV1082" s="1308"/>
      <c r="HW1082" s="1308"/>
      <c r="HX1082" s="1308"/>
      <c r="HY1082" s="1308"/>
      <c r="HZ1082" s="1308"/>
      <c r="IA1082" s="1308"/>
      <c r="IB1082" s="1308"/>
      <c r="IC1082" s="1308"/>
      <c r="ID1082" s="1308"/>
      <c r="IE1082" s="1308"/>
      <c r="IF1082" s="1308"/>
      <c r="IG1082" s="1308"/>
      <c r="IH1082" s="1308"/>
      <c r="II1082" s="1308"/>
      <c r="IJ1082" s="1308"/>
      <c r="IK1082" s="1308"/>
      <c r="IL1082" s="1308"/>
      <c r="IM1082" s="1308"/>
      <c r="IN1082" s="1308"/>
      <c r="IO1082" s="1308"/>
      <c r="IP1082" s="1308"/>
      <c r="IQ1082" s="1308"/>
      <c r="IR1082" s="1308"/>
      <c r="IS1082" s="1308"/>
      <c r="IT1082" s="1308"/>
      <c r="IU1082" s="1308"/>
      <c r="IV1082" s="1308"/>
      <c r="IW1082" s="1308"/>
      <c r="IX1082" s="1308"/>
      <c r="IY1082" s="1308"/>
      <c r="IZ1082" s="1308"/>
      <c r="JA1082" s="1308"/>
      <c r="JB1082" s="1308"/>
      <c r="JC1082" s="1308"/>
      <c r="JD1082" s="1308"/>
      <c r="JE1082" s="1308"/>
      <c r="JF1082" s="1308"/>
      <c r="JG1082" s="1308"/>
      <c r="JH1082" s="1308"/>
      <c r="JI1082" s="1308"/>
      <c r="JJ1082" s="1308"/>
      <c r="JK1082" s="1308"/>
      <c r="JL1082" s="1308"/>
      <c r="JM1082" s="1308"/>
      <c r="JN1082" s="1308"/>
      <c r="JO1082" s="1308"/>
      <c r="JP1082" s="1308"/>
      <c r="JQ1082" s="1308"/>
      <c r="JR1082" s="1308"/>
      <c r="JS1082" s="1308"/>
      <c r="JT1082" s="1308"/>
      <c r="JU1082" s="1308"/>
      <c r="JV1082" s="1308"/>
      <c r="JW1082" s="1308"/>
      <c r="JX1082" s="1308"/>
      <c r="JY1082" s="1308"/>
      <c r="JZ1082" s="1308"/>
      <c r="KA1082" s="1308"/>
      <c r="KB1082" s="1308"/>
      <c r="KC1082" s="1308"/>
      <c r="KD1082" s="1308"/>
      <c r="KE1082" s="1308"/>
      <c r="KF1082" s="1308"/>
      <c r="KG1082" s="1308"/>
      <c r="KH1082" s="1308"/>
      <c r="KI1082" s="1308"/>
      <c r="KJ1082" s="1308"/>
      <c r="KK1082" s="1308"/>
      <c r="KL1082" s="1308"/>
      <c r="KM1082" s="1308"/>
      <c r="KN1082" s="1308"/>
      <c r="KO1082" s="1308"/>
      <c r="KP1082" s="1308"/>
      <c r="KQ1082" s="1308"/>
      <c r="KR1082" s="1308"/>
      <c r="KS1082" s="1308"/>
      <c r="KT1082" s="1308"/>
      <c r="KU1082" s="1308"/>
      <c r="KV1082" s="1308"/>
      <c r="KW1082" s="1308"/>
      <c r="KX1082" s="1308"/>
      <c r="KY1082" s="1308"/>
      <c r="KZ1082" s="1308"/>
      <c r="LA1082" s="1308"/>
      <c r="LB1082" s="1308"/>
      <c r="LC1082" s="1308"/>
      <c r="LD1082" s="1308"/>
      <c r="LE1082" s="1308"/>
      <c r="LF1082" s="1308"/>
      <c r="LG1082" s="1308"/>
      <c r="LH1082" s="1308"/>
      <c r="LI1082" s="1308"/>
      <c r="LJ1082" s="1308"/>
      <c r="LK1082" s="1308"/>
      <c r="LL1082" s="1308"/>
      <c r="LM1082" s="1308"/>
      <c r="LN1082" s="1308"/>
      <c r="LO1082" s="1308"/>
      <c r="LP1082" s="1308"/>
      <c r="LQ1082" s="1308"/>
      <c r="LR1082" s="1308"/>
      <c r="LS1082" s="1308"/>
      <c r="LT1082" s="1308"/>
      <c r="LU1082" s="1308"/>
      <c r="LV1082" s="1308"/>
      <c r="LW1082" s="1308"/>
      <c r="LX1082" s="1308"/>
      <c r="LY1082" s="1308"/>
      <c r="LZ1082" s="1308"/>
      <c r="MA1082" s="1308"/>
      <c r="MB1082" s="1308"/>
      <c r="MC1082" s="1308"/>
      <c r="MD1082" s="1308"/>
      <c r="ME1082" s="1308"/>
      <c r="MF1082" s="1308"/>
      <c r="MG1082" s="1308"/>
      <c r="MH1082" s="1308"/>
      <c r="MI1082" s="1308"/>
      <c r="MJ1082" s="1308"/>
      <c r="MK1082" s="1308"/>
      <c r="ML1082" s="1308"/>
      <c r="MM1082" s="1308"/>
      <c r="MN1082" s="1308"/>
      <c r="MO1082" s="1308"/>
      <c r="MP1082" s="1308"/>
      <c r="MQ1082" s="1308"/>
      <c r="MR1082" s="1308"/>
      <c r="MS1082" s="1308"/>
      <c r="MT1082" s="1308"/>
      <c r="MU1082" s="1308"/>
      <c r="MV1082" s="1308"/>
      <c r="MW1082" s="1308"/>
      <c r="MX1082" s="1308"/>
      <c r="MY1082" s="1308"/>
      <c r="MZ1082" s="1308"/>
      <c r="NA1082" s="1308"/>
      <c r="NB1082" s="1308"/>
      <c r="NC1082" s="1308"/>
      <c r="ND1082" s="1308"/>
      <c r="NE1082" s="1308"/>
      <c r="NF1082" s="1308"/>
      <c r="NG1082" s="1308"/>
      <c r="NH1082" s="1308"/>
      <c r="NI1082" s="1308"/>
      <c r="NJ1082" s="1308"/>
      <c r="NK1082" s="1308"/>
      <c r="NL1082" s="1308"/>
      <c r="NM1082" s="1308"/>
      <c r="NN1082" s="1308"/>
      <c r="NO1082" s="1308"/>
      <c r="NP1082" s="1308"/>
      <c r="NQ1082" s="1308"/>
      <c r="NR1082" s="1308"/>
      <c r="NS1082" s="1308"/>
      <c r="NT1082" s="1308"/>
      <c r="NU1082" s="1308"/>
      <c r="NV1082" s="1308"/>
      <c r="NW1082" s="1308"/>
      <c r="NX1082" s="1308"/>
      <c r="NY1082" s="1308"/>
      <c r="NZ1082" s="1308"/>
      <c r="OA1082" s="1308"/>
      <c r="OB1082" s="1308"/>
      <c r="OC1082" s="1308"/>
      <c r="OD1082" s="1308"/>
      <c r="OE1082" s="1308"/>
      <c r="OF1082" s="1308"/>
      <c r="OG1082" s="1308"/>
      <c r="OH1082" s="1308"/>
      <c r="OI1082" s="1308"/>
      <c r="OJ1082" s="1308"/>
      <c r="OK1082" s="1308"/>
      <c r="OL1082" s="1308"/>
      <c r="OM1082" s="1308"/>
      <c r="ON1082" s="1308"/>
      <c r="OO1082" s="1308"/>
      <c r="OP1082" s="1308"/>
      <c r="OQ1082" s="1308"/>
      <c r="OR1082" s="1308"/>
      <c r="OS1082" s="1308"/>
      <c r="OT1082" s="1308"/>
      <c r="OU1082" s="1308"/>
      <c r="OV1082" s="1308"/>
      <c r="OW1082" s="1308"/>
      <c r="OX1082" s="1308"/>
      <c r="OY1082" s="1308"/>
      <c r="OZ1082" s="1308"/>
      <c r="PA1082" s="1308"/>
      <c r="PB1082" s="1308"/>
      <c r="PC1082" s="1308"/>
      <c r="PD1082" s="1308"/>
      <c r="PE1082" s="1308"/>
      <c r="PF1082" s="1308"/>
      <c r="PG1082" s="1308"/>
      <c r="PH1082" s="1308"/>
      <c r="PI1082" s="1308"/>
      <c r="PJ1082" s="1308"/>
      <c r="PK1082" s="1308"/>
      <c r="PL1082" s="1308"/>
      <c r="PM1082" s="1308"/>
      <c r="PN1082" s="1308"/>
      <c r="PO1082" s="1308"/>
      <c r="PP1082" s="1308"/>
      <c r="PQ1082" s="1308"/>
      <c r="PR1082" s="1308"/>
      <c r="PS1082" s="1308"/>
      <c r="PT1082" s="1308"/>
      <c r="PU1082" s="1308"/>
      <c r="PV1082" s="1308"/>
      <c r="PW1082" s="1308"/>
      <c r="PX1082" s="1308"/>
      <c r="PY1082" s="1308"/>
      <c r="PZ1082" s="1308"/>
      <c r="QA1082" s="1308"/>
      <c r="QB1082" s="1308"/>
      <c r="QC1082" s="1308"/>
      <c r="QD1082" s="1308"/>
      <c r="QE1082" s="1308"/>
      <c r="QF1082" s="1308"/>
      <c r="QG1082" s="1308"/>
      <c r="QH1082" s="1308"/>
      <c r="QI1082" s="1308"/>
      <c r="QJ1082" s="1308"/>
      <c r="QK1082" s="1308"/>
      <c r="QL1082" s="1308"/>
      <c r="QM1082" s="1308"/>
      <c r="QN1082" s="1308"/>
      <c r="QO1082" s="1308"/>
      <c r="QP1082" s="1308"/>
      <c r="QQ1082" s="1308"/>
      <c r="QR1082" s="1308"/>
      <c r="QS1082" s="1308"/>
      <c r="QT1082" s="1308"/>
      <c r="QU1082" s="1308"/>
      <c r="QV1082" s="1308"/>
      <c r="QW1082" s="1308"/>
      <c r="QX1082" s="1308"/>
      <c r="QY1082" s="1308"/>
      <c r="QZ1082" s="1308"/>
      <c r="RA1082" s="1308"/>
      <c r="RB1082" s="1308"/>
      <c r="RC1082" s="1308"/>
      <c r="RD1082" s="1308"/>
      <c r="RE1082" s="1308"/>
      <c r="RF1082" s="1308"/>
      <c r="RG1082" s="1308"/>
      <c r="RH1082" s="1308"/>
      <c r="RI1082" s="1308"/>
      <c r="RJ1082" s="1308"/>
      <c r="RK1082" s="1308"/>
      <c r="RL1082" s="1308"/>
      <c r="RM1082" s="1308"/>
      <c r="RN1082" s="1308"/>
      <c r="RO1082" s="1308"/>
      <c r="RP1082" s="1308"/>
      <c r="RQ1082" s="1308"/>
      <c r="RR1082" s="1308"/>
      <c r="RS1082" s="1308"/>
      <c r="RT1082" s="1308"/>
      <c r="RU1082" s="1308"/>
      <c r="RV1082" s="1308"/>
      <c r="RW1082" s="1308"/>
      <c r="RX1082" s="1308"/>
      <c r="RY1082" s="1308"/>
      <c r="RZ1082" s="1308"/>
      <c r="SA1082" s="1308"/>
      <c r="SB1082" s="1308"/>
      <c r="SC1082" s="1308"/>
      <c r="SD1082" s="1308"/>
      <c r="SE1082" s="1308"/>
      <c r="SF1082" s="1308"/>
      <c r="SG1082" s="1308"/>
      <c r="SH1082" s="1308"/>
      <c r="SI1082" s="1308"/>
      <c r="SJ1082" s="1308"/>
      <c r="SK1082" s="1308"/>
      <c r="SL1082" s="1308"/>
      <c r="SM1082" s="1308"/>
      <c r="SN1082" s="1308"/>
      <c r="SO1082" s="1308"/>
      <c r="SP1082" s="1308"/>
      <c r="SQ1082" s="1308"/>
      <c r="SR1082" s="1308"/>
      <c r="SS1082" s="1308"/>
      <c r="ST1082" s="1308"/>
      <c r="SU1082" s="1308"/>
      <c r="SV1082" s="1308"/>
      <c r="SW1082" s="1308"/>
      <c r="SX1082" s="1308"/>
      <c r="SY1082" s="1308"/>
      <c r="SZ1082" s="1308"/>
      <c r="TA1082" s="1308"/>
      <c r="TB1082" s="1308"/>
      <c r="TC1082" s="1308"/>
      <c r="TD1082" s="1308"/>
      <c r="TE1082" s="1308"/>
      <c r="TF1082" s="1308"/>
      <c r="TG1082" s="1308"/>
      <c r="TH1082" s="1308"/>
      <c r="TI1082" s="1308"/>
      <c r="TJ1082" s="1308"/>
      <c r="TK1082" s="1308"/>
      <c r="TL1082" s="1308"/>
      <c r="TM1082" s="1308"/>
      <c r="TN1082" s="1308"/>
      <c r="TO1082" s="1308"/>
      <c r="TP1082" s="1308"/>
      <c r="TQ1082" s="1308"/>
      <c r="TR1082" s="1308"/>
      <c r="TS1082" s="1308"/>
      <c r="TT1082" s="1308"/>
      <c r="TU1082" s="1308"/>
      <c r="TV1082" s="1308"/>
      <c r="TW1082" s="1308"/>
      <c r="TX1082" s="1308"/>
      <c r="TY1082" s="1308"/>
      <c r="TZ1082" s="1308"/>
      <c r="UA1082" s="1308"/>
      <c r="UB1082" s="1308"/>
      <c r="UC1082" s="1308"/>
      <c r="UD1082" s="1308"/>
      <c r="UE1082" s="1308"/>
      <c r="UF1082" s="1308"/>
      <c r="UG1082" s="1308"/>
      <c r="UH1082" s="1308"/>
      <c r="UI1082" s="1308"/>
      <c r="UJ1082" s="1308"/>
      <c r="UK1082" s="1308"/>
      <c r="UL1082" s="1308"/>
      <c r="UM1082" s="1308"/>
      <c r="UN1082" s="1308"/>
      <c r="UO1082" s="1308"/>
      <c r="UP1082" s="1308"/>
      <c r="UQ1082" s="1308"/>
      <c r="UR1082" s="1308"/>
      <c r="US1082" s="1308"/>
      <c r="UT1082" s="1308"/>
      <c r="UU1082" s="1308"/>
      <c r="UV1082" s="1308"/>
      <c r="UW1082" s="1308"/>
      <c r="UX1082" s="1308"/>
      <c r="UY1082" s="1308"/>
      <c r="UZ1082" s="1308"/>
      <c r="VA1082" s="1308"/>
      <c r="VB1082" s="1308"/>
      <c r="VC1082" s="1308"/>
      <c r="VD1082" s="1308"/>
      <c r="VE1082" s="1308"/>
      <c r="VF1082" s="1308"/>
      <c r="VG1082" s="1308"/>
      <c r="VH1082" s="1308"/>
      <c r="VI1082" s="1308"/>
      <c r="VJ1082" s="1308"/>
      <c r="VK1082" s="1308"/>
      <c r="VL1082" s="1308"/>
      <c r="VM1082" s="1308"/>
      <c r="VN1082" s="1308"/>
      <c r="VO1082" s="1308"/>
      <c r="VP1082" s="1308"/>
      <c r="VQ1082" s="1308"/>
      <c r="VR1082" s="1308"/>
      <c r="VS1082" s="1308"/>
      <c r="VT1082" s="1308"/>
      <c r="VU1082" s="1308"/>
      <c r="VV1082" s="1308"/>
      <c r="VW1082" s="1308"/>
      <c r="VX1082" s="1308"/>
      <c r="VY1082" s="1308"/>
      <c r="VZ1082" s="1308"/>
      <c r="WA1082" s="1308"/>
      <c r="WB1082" s="1308"/>
      <c r="WC1082" s="1308"/>
      <c r="WD1082" s="1308"/>
    </row>
    <row r="1083" spans="1:2535" s="773" customFormat="1" ht="15" customHeight="1" x14ac:dyDescent="0.25">
      <c r="A1083" s="1315">
        <v>6</v>
      </c>
      <c r="B1083" s="2051">
        <v>43726</v>
      </c>
      <c r="C1083" s="1929">
        <v>1073</v>
      </c>
      <c r="D1083" s="1305" t="s">
        <v>45</v>
      </c>
      <c r="E1083" s="1305" t="s">
        <v>273</v>
      </c>
      <c r="F1083" s="1266"/>
      <c r="G1083" s="1301">
        <f t="shared" si="539"/>
        <v>0</v>
      </c>
      <c r="H1083" s="1268"/>
      <c r="I1083" s="817">
        <f t="shared" si="534"/>
        <v>0</v>
      </c>
      <c r="J1083" s="1268">
        <v>5</v>
      </c>
      <c r="K1083" s="817">
        <f t="shared" si="533"/>
        <v>11159090</v>
      </c>
      <c r="L1083" s="1268"/>
      <c r="M1083" s="817">
        <f t="shared" si="535"/>
        <v>0</v>
      </c>
      <c r="N1083" s="1272">
        <f t="shared" si="542"/>
        <v>5</v>
      </c>
      <c r="O1083" s="1494">
        <f t="shared" si="542"/>
        <v>11159090</v>
      </c>
      <c r="P1083" s="1269">
        <f t="shared" si="517"/>
        <v>200000</v>
      </c>
      <c r="Q1083" s="1307"/>
      <c r="R1083" s="1508">
        <v>1331818</v>
      </c>
      <c r="S1083" s="1508">
        <v>1931818</v>
      </c>
      <c r="T1083" s="1508">
        <v>2231818</v>
      </c>
      <c r="U1083" s="1508">
        <v>431818</v>
      </c>
      <c r="V1083" s="1302"/>
      <c r="W1083" s="1229"/>
      <c r="X1083" s="2337"/>
      <c r="Y1083" s="1229"/>
      <c r="Z1083" s="2395"/>
      <c r="AA1083" s="1229"/>
      <c r="AB1083" s="1317"/>
      <c r="AC1083" s="1229"/>
      <c r="AD1083" s="1229"/>
      <c r="AE1083" s="1229"/>
      <c r="AF1083" s="1490">
        <f t="shared" si="518"/>
        <v>0</v>
      </c>
      <c r="AG1083" s="1316">
        <f t="shared" si="519"/>
        <v>11159090</v>
      </c>
      <c r="AH1083" s="1305"/>
      <c r="AI1083" s="1937"/>
      <c r="AJ1083" s="1267"/>
      <c r="AK1083" s="1317"/>
      <c r="AL1083" s="1317"/>
      <c r="AM1083" s="1305"/>
      <c r="AN1083" s="1305"/>
      <c r="AO1083" s="1266"/>
      <c r="AP1083" s="1491">
        <f t="shared" si="520"/>
        <v>0</v>
      </c>
      <c r="AQ1083" s="1268"/>
      <c r="AR1083" s="1492">
        <f t="shared" si="521"/>
        <v>0</v>
      </c>
      <c r="AS1083" s="1268"/>
      <c r="AT1083" s="1492">
        <f t="shared" si="522"/>
        <v>0</v>
      </c>
      <c r="AU1083" s="1268"/>
      <c r="AV1083" s="1492">
        <f t="shared" si="523"/>
        <v>0</v>
      </c>
      <c r="AW1083" s="1493">
        <f t="shared" si="524"/>
        <v>0</v>
      </c>
      <c r="AX1083" s="2153">
        <f t="shared" si="525"/>
        <v>0</v>
      </c>
      <c r="AY1083" s="1495">
        <f t="shared" si="526"/>
        <v>0</v>
      </c>
      <c r="AZ1083" s="1937"/>
      <c r="BA1083" s="1508">
        <v>1331818</v>
      </c>
      <c r="BB1083" s="1508">
        <v>1931818</v>
      </c>
      <c r="BC1083" s="1508">
        <v>2231818</v>
      </c>
      <c r="BD1083" s="1508">
        <v>431818</v>
      </c>
      <c r="BE1083" s="2174"/>
      <c r="BF1083" s="1229"/>
      <c r="BG1083" s="1317"/>
      <c r="BH1083" s="1229"/>
      <c r="BI1083" s="1317"/>
      <c r="BJ1083" s="1229"/>
      <c r="BK1083" s="1317"/>
      <c r="BL1083" s="1229"/>
      <c r="BM1083" s="1229"/>
      <c r="BN1083" s="1229"/>
      <c r="BO1083" s="1490">
        <f t="shared" si="532"/>
        <v>0</v>
      </c>
      <c r="BP1083" s="1496">
        <f t="shared" si="541"/>
        <v>0</v>
      </c>
      <c r="BQ1083" s="1305"/>
      <c r="BR1083" s="1308"/>
      <c r="BS1083" s="1959">
        <f t="shared" si="527"/>
        <v>0</v>
      </c>
      <c r="BT1083" s="1959">
        <f t="shared" si="528"/>
        <v>0</v>
      </c>
      <c r="BU1083" s="1959">
        <f t="shared" si="529"/>
        <v>5</v>
      </c>
      <c r="BV1083" s="1959">
        <f t="shared" si="530"/>
        <v>0</v>
      </c>
      <c r="BW1083" s="1959">
        <f t="shared" si="531"/>
        <v>11159090</v>
      </c>
      <c r="BX1083" s="1308"/>
      <c r="BY1083" s="1308"/>
      <c r="BZ1083" s="1308"/>
      <c r="CA1083" s="1308"/>
      <c r="CB1083" s="1308"/>
      <c r="CC1083" s="1308"/>
      <c r="CD1083" s="1308"/>
      <c r="CE1083" s="1308"/>
      <c r="CF1083" s="1308"/>
      <c r="CG1083" s="1308"/>
      <c r="CH1083" s="1308"/>
      <c r="CI1083" s="1308"/>
      <c r="CJ1083" s="1308"/>
      <c r="CK1083" s="1308"/>
      <c r="CL1083" s="1308"/>
      <c r="CM1083" s="1308"/>
      <c r="CN1083" s="1308"/>
      <c r="CO1083" s="1308"/>
      <c r="CP1083" s="1308"/>
      <c r="CQ1083" s="1308"/>
      <c r="CR1083" s="1308"/>
      <c r="CS1083" s="1308"/>
      <c r="CT1083" s="1308"/>
      <c r="CU1083" s="1308"/>
      <c r="CV1083" s="1308"/>
      <c r="CW1083" s="1308"/>
      <c r="CX1083" s="1308"/>
      <c r="CY1083" s="1308"/>
      <c r="CZ1083" s="1308"/>
      <c r="DA1083" s="1308"/>
      <c r="DB1083" s="1308"/>
      <c r="DC1083" s="1308"/>
      <c r="DD1083" s="1308"/>
      <c r="DE1083" s="1308"/>
      <c r="DF1083" s="1308"/>
      <c r="DG1083" s="1308"/>
      <c r="DH1083" s="1308"/>
      <c r="DI1083" s="1308"/>
      <c r="DJ1083" s="1308"/>
      <c r="DK1083" s="1308"/>
      <c r="DL1083" s="1308"/>
      <c r="DM1083" s="1308"/>
      <c r="DN1083" s="1308"/>
      <c r="DO1083" s="1308"/>
      <c r="DP1083" s="1308"/>
      <c r="DQ1083" s="1308"/>
      <c r="DR1083" s="1308"/>
      <c r="DS1083" s="1308"/>
      <c r="DT1083" s="1308"/>
      <c r="DU1083" s="1308"/>
      <c r="DV1083" s="1308"/>
      <c r="DW1083" s="1308"/>
      <c r="DX1083" s="1308"/>
      <c r="DY1083" s="1308"/>
      <c r="DZ1083" s="1308"/>
      <c r="EA1083" s="1308"/>
      <c r="EB1083" s="1308"/>
      <c r="EC1083" s="1308"/>
      <c r="ED1083" s="1308"/>
      <c r="EE1083" s="1308"/>
      <c r="EF1083" s="1308"/>
      <c r="EG1083" s="1308"/>
      <c r="EH1083" s="1308"/>
      <c r="EI1083" s="1308"/>
      <c r="EJ1083" s="1308"/>
      <c r="EK1083" s="1308"/>
      <c r="EL1083" s="1308"/>
      <c r="EM1083" s="1308"/>
      <c r="EN1083" s="1308"/>
      <c r="EO1083" s="1308"/>
      <c r="EP1083" s="1308"/>
      <c r="EQ1083" s="1308"/>
      <c r="ER1083" s="1308"/>
      <c r="ES1083" s="1308"/>
      <c r="ET1083" s="1308"/>
      <c r="EU1083" s="1308"/>
      <c r="EV1083" s="1308"/>
      <c r="EW1083" s="1308"/>
      <c r="EX1083" s="1308"/>
      <c r="EY1083" s="1308"/>
      <c r="EZ1083" s="1308"/>
      <c r="FA1083" s="1308"/>
      <c r="FB1083" s="1308"/>
      <c r="FC1083" s="1308"/>
      <c r="FD1083" s="1308"/>
      <c r="FE1083" s="1308"/>
      <c r="FF1083" s="1308"/>
      <c r="FG1083" s="1308"/>
      <c r="FH1083" s="1308"/>
      <c r="FI1083" s="1308"/>
      <c r="FJ1083" s="1308"/>
      <c r="FK1083" s="1308"/>
      <c r="FL1083" s="1308"/>
      <c r="FM1083" s="1308"/>
      <c r="FN1083" s="1308"/>
      <c r="FO1083" s="1308"/>
      <c r="FP1083" s="1308"/>
      <c r="FQ1083" s="1308"/>
      <c r="FR1083" s="1308"/>
      <c r="FS1083" s="1308"/>
      <c r="FT1083" s="1308"/>
      <c r="FU1083" s="1308"/>
      <c r="FV1083" s="1308"/>
      <c r="FW1083" s="1308"/>
      <c r="FX1083" s="1308"/>
      <c r="FY1083" s="1308"/>
      <c r="FZ1083" s="1308"/>
      <c r="GA1083" s="1308"/>
      <c r="GB1083" s="1308"/>
      <c r="GC1083" s="1308"/>
      <c r="GD1083" s="1308"/>
      <c r="GE1083" s="1308"/>
      <c r="GF1083" s="1308"/>
      <c r="GG1083" s="1308"/>
      <c r="GH1083" s="1308"/>
      <c r="GI1083" s="1308"/>
      <c r="GJ1083" s="1308"/>
      <c r="GK1083" s="1308"/>
      <c r="GL1083" s="1308"/>
      <c r="GM1083" s="1308"/>
      <c r="GN1083" s="1308"/>
      <c r="GO1083" s="1308"/>
      <c r="GP1083" s="1308"/>
      <c r="GQ1083" s="1308"/>
      <c r="GR1083" s="1308"/>
      <c r="GS1083" s="1308"/>
      <c r="GT1083" s="1308"/>
      <c r="GU1083" s="1308"/>
      <c r="GV1083" s="1308"/>
      <c r="GW1083" s="1308"/>
      <c r="GX1083" s="1308"/>
      <c r="GY1083" s="1308"/>
      <c r="GZ1083" s="1308"/>
      <c r="HA1083" s="1308"/>
      <c r="HB1083" s="1308"/>
      <c r="HC1083" s="1308"/>
      <c r="HD1083" s="1308"/>
      <c r="HE1083" s="1308"/>
      <c r="HF1083" s="1308"/>
      <c r="HG1083" s="1308"/>
      <c r="HH1083" s="1308"/>
      <c r="HI1083" s="1308"/>
      <c r="HJ1083" s="1308"/>
      <c r="HK1083" s="1308"/>
      <c r="HL1083" s="1308"/>
      <c r="HM1083" s="1308"/>
      <c r="HN1083" s="1308"/>
      <c r="HO1083" s="1308"/>
      <c r="HP1083" s="1308"/>
      <c r="HQ1083" s="1308"/>
      <c r="HR1083" s="1308"/>
      <c r="HS1083" s="1308"/>
      <c r="HT1083" s="1308"/>
      <c r="HU1083" s="1308"/>
      <c r="HV1083" s="1308"/>
      <c r="HW1083" s="1308"/>
      <c r="HX1083" s="1308"/>
      <c r="HY1083" s="1308"/>
      <c r="HZ1083" s="1308"/>
      <c r="IA1083" s="1308"/>
      <c r="IB1083" s="1308"/>
      <c r="IC1083" s="1308"/>
      <c r="ID1083" s="1308"/>
      <c r="IE1083" s="1308"/>
      <c r="IF1083" s="1308"/>
      <c r="IG1083" s="1308"/>
      <c r="IH1083" s="1308"/>
      <c r="II1083" s="1308"/>
      <c r="IJ1083" s="1308"/>
      <c r="IK1083" s="1308"/>
      <c r="IL1083" s="1308"/>
      <c r="IM1083" s="1308"/>
      <c r="IN1083" s="1308"/>
      <c r="IO1083" s="1308"/>
      <c r="IP1083" s="1308"/>
      <c r="IQ1083" s="1308"/>
      <c r="IR1083" s="1308"/>
      <c r="IS1083" s="1308"/>
      <c r="IT1083" s="1308"/>
      <c r="IU1083" s="1308"/>
      <c r="IV1083" s="1308"/>
      <c r="IW1083" s="1308"/>
      <c r="IX1083" s="1308"/>
      <c r="IY1083" s="1308"/>
      <c r="IZ1083" s="1308"/>
      <c r="JA1083" s="1308"/>
      <c r="JB1083" s="1308"/>
      <c r="JC1083" s="1308"/>
      <c r="JD1083" s="1308"/>
      <c r="JE1083" s="1308"/>
      <c r="JF1083" s="1308"/>
      <c r="JG1083" s="1308"/>
      <c r="JH1083" s="1308"/>
      <c r="JI1083" s="1308"/>
      <c r="JJ1083" s="1308"/>
      <c r="JK1083" s="1308"/>
      <c r="JL1083" s="1308"/>
      <c r="JM1083" s="1308"/>
      <c r="JN1083" s="1308"/>
      <c r="JO1083" s="1308"/>
      <c r="JP1083" s="1308"/>
      <c r="JQ1083" s="1308"/>
      <c r="JR1083" s="1308"/>
      <c r="JS1083" s="1308"/>
      <c r="JT1083" s="1308"/>
      <c r="JU1083" s="1308"/>
      <c r="JV1083" s="1308"/>
      <c r="JW1083" s="1308"/>
      <c r="JX1083" s="1308"/>
      <c r="JY1083" s="1308"/>
      <c r="JZ1083" s="1308"/>
      <c r="KA1083" s="1308"/>
      <c r="KB1083" s="1308"/>
      <c r="KC1083" s="1308"/>
      <c r="KD1083" s="1308"/>
      <c r="KE1083" s="1308"/>
      <c r="KF1083" s="1308"/>
      <c r="KG1083" s="1308"/>
      <c r="KH1083" s="1308"/>
      <c r="KI1083" s="1308"/>
      <c r="KJ1083" s="1308"/>
      <c r="KK1083" s="1308"/>
      <c r="KL1083" s="1308"/>
      <c r="KM1083" s="1308"/>
      <c r="KN1083" s="1308"/>
      <c r="KO1083" s="1308"/>
      <c r="KP1083" s="1308"/>
      <c r="KQ1083" s="1308"/>
      <c r="KR1083" s="1308"/>
      <c r="KS1083" s="1308"/>
      <c r="KT1083" s="1308"/>
      <c r="KU1083" s="1308"/>
      <c r="KV1083" s="1308"/>
      <c r="KW1083" s="1308"/>
      <c r="KX1083" s="1308"/>
      <c r="KY1083" s="1308"/>
      <c r="KZ1083" s="1308"/>
      <c r="LA1083" s="1308"/>
      <c r="LB1083" s="1308"/>
      <c r="LC1083" s="1308"/>
      <c r="LD1083" s="1308"/>
      <c r="LE1083" s="1308"/>
      <c r="LF1083" s="1308"/>
      <c r="LG1083" s="1308"/>
      <c r="LH1083" s="1308"/>
      <c r="LI1083" s="1308"/>
      <c r="LJ1083" s="1308"/>
      <c r="LK1083" s="1308"/>
      <c r="LL1083" s="1308"/>
      <c r="LM1083" s="1308"/>
      <c r="LN1083" s="1308"/>
      <c r="LO1083" s="1308"/>
      <c r="LP1083" s="1308"/>
      <c r="LQ1083" s="1308"/>
      <c r="LR1083" s="1308"/>
      <c r="LS1083" s="1308"/>
      <c r="LT1083" s="1308"/>
      <c r="LU1083" s="1308"/>
      <c r="LV1083" s="1308"/>
      <c r="LW1083" s="1308"/>
      <c r="LX1083" s="1308"/>
      <c r="LY1083" s="1308"/>
      <c r="LZ1083" s="1308"/>
      <c r="MA1083" s="1308"/>
      <c r="MB1083" s="1308"/>
      <c r="MC1083" s="1308"/>
      <c r="MD1083" s="1308"/>
      <c r="ME1083" s="1308"/>
      <c r="MF1083" s="1308"/>
      <c r="MG1083" s="1308"/>
      <c r="MH1083" s="1308"/>
      <c r="MI1083" s="1308"/>
      <c r="MJ1083" s="1308"/>
      <c r="MK1083" s="1308"/>
      <c r="ML1083" s="1308"/>
      <c r="MM1083" s="1308"/>
      <c r="MN1083" s="1308"/>
      <c r="MO1083" s="1308"/>
      <c r="MP1083" s="1308"/>
      <c r="MQ1083" s="1308"/>
      <c r="MR1083" s="1308"/>
      <c r="MS1083" s="1308"/>
      <c r="MT1083" s="1308"/>
      <c r="MU1083" s="1308"/>
      <c r="MV1083" s="1308"/>
      <c r="MW1083" s="1308"/>
      <c r="MX1083" s="1308"/>
      <c r="MY1083" s="1308"/>
      <c r="MZ1083" s="1308"/>
      <c r="NA1083" s="1308"/>
      <c r="NB1083" s="1308"/>
      <c r="NC1083" s="1308"/>
      <c r="ND1083" s="1308"/>
      <c r="NE1083" s="1308"/>
      <c r="NF1083" s="1308"/>
      <c r="NG1083" s="1308"/>
      <c r="NH1083" s="1308"/>
      <c r="NI1083" s="1308"/>
      <c r="NJ1083" s="1308"/>
      <c r="NK1083" s="1308"/>
      <c r="NL1083" s="1308"/>
      <c r="NM1083" s="1308"/>
      <c r="NN1083" s="1308"/>
      <c r="NO1083" s="1308"/>
      <c r="NP1083" s="1308"/>
      <c r="NQ1083" s="1308"/>
      <c r="NR1083" s="1308"/>
      <c r="NS1083" s="1308"/>
      <c r="NT1083" s="1308"/>
      <c r="NU1083" s="1308"/>
      <c r="NV1083" s="1308"/>
      <c r="NW1083" s="1308"/>
      <c r="NX1083" s="1308"/>
      <c r="NY1083" s="1308"/>
      <c r="NZ1083" s="1308"/>
      <c r="OA1083" s="1308"/>
      <c r="OB1083" s="1308"/>
      <c r="OC1083" s="1308"/>
      <c r="OD1083" s="1308"/>
      <c r="OE1083" s="1308"/>
      <c r="OF1083" s="1308"/>
      <c r="OG1083" s="1308"/>
      <c r="OH1083" s="1308"/>
      <c r="OI1083" s="1308"/>
      <c r="OJ1083" s="1308"/>
      <c r="OK1083" s="1308"/>
      <c r="OL1083" s="1308"/>
      <c r="OM1083" s="1308"/>
      <c r="ON1083" s="1308"/>
      <c r="OO1083" s="1308"/>
      <c r="OP1083" s="1308"/>
      <c r="OQ1083" s="1308"/>
      <c r="OR1083" s="1308"/>
      <c r="OS1083" s="1308"/>
      <c r="OT1083" s="1308"/>
      <c r="OU1083" s="1308"/>
      <c r="OV1083" s="1308"/>
      <c r="OW1083" s="1308"/>
      <c r="OX1083" s="1308"/>
      <c r="OY1083" s="1308"/>
      <c r="OZ1083" s="1308"/>
      <c r="PA1083" s="1308"/>
      <c r="PB1083" s="1308"/>
      <c r="PC1083" s="1308"/>
      <c r="PD1083" s="1308"/>
      <c r="PE1083" s="1308"/>
      <c r="PF1083" s="1308"/>
      <c r="PG1083" s="1308"/>
      <c r="PH1083" s="1308"/>
      <c r="PI1083" s="1308"/>
      <c r="PJ1083" s="1308"/>
      <c r="PK1083" s="1308"/>
      <c r="PL1083" s="1308"/>
      <c r="PM1083" s="1308"/>
      <c r="PN1083" s="1308"/>
      <c r="PO1083" s="1308"/>
      <c r="PP1083" s="1308"/>
      <c r="PQ1083" s="1308"/>
      <c r="PR1083" s="1308"/>
      <c r="PS1083" s="1308"/>
      <c r="PT1083" s="1308"/>
      <c r="PU1083" s="1308"/>
      <c r="PV1083" s="1308"/>
      <c r="PW1083" s="1308"/>
      <c r="PX1083" s="1308"/>
      <c r="PY1083" s="1308"/>
      <c r="PZ1083" s="1308"/>
      <c r="QA1083" s="1308"/>
      <c r="QB1083" s="1308"/>
      <c r="QC1083" s="1308"/>
      <c r="QD1083" s="1308"/>
      <c r="QE1083" s="1308"/>
      <c r="QF1083" s="1308"/>
      <c r="QG1083" s="1308"/>
      <c r="QH1083" s="1308"/>
      <c r="QI1083" s="1308"/>
      <c r="QJ1083" s="1308"/>
      <c r="QK1083" s="1308"/>
      <c r="QL1083" s="1308"/>
      <c r="QM1083" s="1308"/>
      <c r="QN1083" s="1308"/>
      <c r="QO1083" s="1308"/>
      <c r="QP1083" s="1308"/>
      <c r="QQ1083" s="1308"/>
      <c r="QR1083" s="1308"/>
      <c r="QS1083" s="1308"/>
      <c r="QT1083" s="1308"/>
      <c r="QU1083" s="1308"/>
      <c r="QV1083" s="1308"/>
      <c r="QW1083" s="1308"/>
      <c r="QX1083" s="1308"/>
      <c r="QY1083" s="1308"/>
      <c r="QZ1083" s="1308"/>
      <c r="RA1083" s="1308"/>
      <c r="RB1083" s="1308"/>
      <c r="RC1083" s="1308"/>
      <c r="RD1083" s="1308"/>
      <c r="RE1083" s="1308"/>
      <c r="RF1083" s="1308"/>
      <c r="RG1083" s="1308"/>
      <c r="RH1083" s="1308"/>
      <c r="RI1083" s="1308"/>
      <c r="RJ1083" s="1308"/>
      <c r="RK1083" s="1308"/>
      <c r="RL1083" s="1308"/>
      <c r="RM1083" s="1308"/>
      <c r="RN1083" s="1308"/>
      <c r="RO1083" s="1308"/>
      <c r="RP1083" s="1308"/>
      <c r="RQ1083" s="1308"/>
      <c r="RR1083" s="1308"/>
      <c r="RS1083" s="1308"/>
      <c r="RT1083" s="1308"/>
      <c r="RU1083" s="1308"/>
      <c r="RV1083" s="1308"/>
      <c r="RW1083" s="1308"/>
      <c r="RX1083" s="1308"/>
      <c r="RY1083" s="1308"/>
      <c r="RZ1083" s="1308"/>
      <c r="SA1083" s="1308"/>
      <c r="SB1083" s="1308"/>
      <c r="SC1083" s="1308"/>
      <c r="SD1083" s="1308"/>
      <c r="SE1083" s="1308"/>
      <c r="SF1083" s="1308"/>
      <c r="SG1083" s="1308"/>
      <c r="SH1083" s="1308"/>
      <c r="SI1083" s="1308"/>
      <c r="SJ1083" s="1308"/>
      <c r="SK1083" s="1308"/>
      <c r="SL1083" s="1308"/>
      <c r="SM1083" s="1308"/>
      <c r="SN1083" s="1308"/>
      <c r="SO1083" s="1308"/>
      <c r="SP1083" s="1308"/>
      <c r="SQ1083" s="1308"/>
      <c r="SR1083" s="1308"/>
      <c r="SS1083" s="1308"/>
      <c r="ST1083" s="1308"/>
      <c r="SU1083" s="1308"/>
      <c r="SV1083" s="1308"/>
      <c r="SW1083" s="1308"/>
      <c r="SX1083" s="1308"/>
      <c r="SY1083" s="1308"/>
      <c r="SZ1083" s="1308"/>
      <c r="TA1083" s="1308"/>
      <c r="TB1083" s="1308"/>
      <c r="TC1083" s="1308"/>
      <c r="TD1083" s="1308"/>
      <c r="TE1083" s="1308"/>
      <c r="TF1083" s="1308"/>
      <c r="TG1083" s="1308"/>
      <c r="TH1083" s="1308"/>
      <c r="TI1083" s="1308"/>
      <c r="TJ1083" s="1308"/>
      <c r="TK1083" s="1308"/>
      <c r="TL1083" s="1308"/>
      <c r="TM1083" s="1308"/>
      <c r="TN1083" s="1308"/>
      <c r="TO1083" s="1308"/>
      <c r="TP1083" s="1308"/>
      <c r="TQ1083" s="1308"/>
      <c r="TR1083" s="1308"/>
      <c r="TS1083" s="1308"/>
      <c r="TT1083" s="1308"/>
      <c r="TU1083" s="1308"/>
      <c r="TV1083" s="1308"/>
      <c r="TW1083" s="1308"/>
      <c r="TX1083" s="1308"/>
      <c r="TY1083" s="1308"/>
      <c r="TZ1083" s="1308"/>
      <c r="UA1083" s="1308"/>
      <c r="UB1083" s="1308"/>
      <c r="UC1083" s="1308"/>
      <c r="UD1083" s="1308"/>
      <c r="UE1083" s="1308"/>
      <c r="UF1083" s="1308"/>
      <c r="UG1083" s="1308"/>
      <c r="UH1083" s="1308"/>
      <c r="UI1083" s="1308"/>
      <c r="UJ1083" s="1308"/>
      <c r="UK1083" s="1308"/>
      <c r="UL1083" s="1308"/>
      <c r="UM1083" s="1308"/>
      <c r="UN1083" s="1308"/>
      <c r="UO1083" s="1308"/>
      <c r="UP1083" s="1308"/>
      <c r="UQ1083" s="1308"/>
      <c r="UR1083" s="1308"/>
      <c r="US1083" s="1308"/>
      <c r="UT1083" s="1308"/>
      <c r="UU1083" s="1308"/>
      <c r="UV1083" s="1308"/>
      <c r="UW1083" s="1308"/>
      <c r="UX1083" s="1308"/>
      <c r="UY1083" s="1308"/>
      <c r="UZ1083" s="1308"/>
      <c r="VA1083" s="1308"/>
      <c r="VB1083" s="1308"/>
      <c r="VC1083" s="1308"/>
      <c r="VD1083" s="1308"/>
      <c r="VE1083" s="1308"/>
      <c r="VF1083" s="1308"/>
      <c r="VG1083" s="1308"/>
      <c r="VH1083" s="1308"/>
      <c r="VI1083" s="1308"/>
      <c r="VJ1083" s="1308"/>
      <c r="VK1083" s="1308"/>
      <c r="VL1083" s="1308"/>
      <c r="VM1083" s="1308"/>
      <c r="VN1083" s="1308"/>
      <c r="VO1083" s="1308"/>
      <c r="VP1083" s="1308"/>
      <c r="VQ1083" s="1308"/>
      <c r="VR1083" s="1308"/>
      <c r="VS1083" s="1308"/>
      <c r="VT1083" s="1308"/>
      <c r="VU1083" s="1308"/>
      <c r="VV1083" s="1308"/>
      <c r="VW1083" s="1308"/>
      <c r="VX1083" s="1308"/>
      <c r="VY1083" s="1308"/>
      <c r="VZ1083" s="1308"/>
      <c r="WA1083" s="1308"/>
      <c r="WB1083" s="1308"/>
      <c r="WC1083" s="1308"/>
      <c r="WD1083" s="1308"/>
      <c r="WE1083" s="1308"/>
      <c r="WF1083" s="1308"/>
      <c r="WG1083" s="1308"/>
      <c r="WH1083" s="1308"/>
      <c r="WI1083" s="1308"/>
      <c r="WJ1083" s="1308"/>
      <c r="WK1083" s="1308"/>
      <c r="WL1083" s="1308"/>
      <c r="WM1083" s="1308"/>
      <c r="WN1083" s="1308"/>
      <c r="WO1083" s="1308"/>
      <c r="WP1083" s="1308"/>
      <c r="WQ1083" s="1308"/>
      <c r="WR1083" s="1308"/>
      <c r="WS1083" s="1308"/>
      <c r="WT1083" s="1308"/>
      <c r="WU1083" s="1308"/>
      <c r="WV1083" s="1308"/>
      <c r="WW1083" s="1308"/>
      <c r="WX1083" s="1308"/>
      <c r="WY1083" s="1308"/>
      <c r="WZ1083" s="1308"/>
      <c r="XA1083" s="1308"/>
      <c r="XB1083" s="1308"/>
      <c r="XC1083" s="1308"/>
      <c r="XD1083" s="1308"/>
      <c r="XE1083" s="1308"/>
      <c r="XF1083" s="1308"/>
      <c r="XG1083" s="1308"/>
      <c r="XH1083" s="1308"/>
      <c r="XI1083" s="1308"/>
      <c r="XJ1083" s="1308"/>
      <c r="XK1083" s="1308"/>
      <c r="XL1083" s="1308"/>
      <c r="XM1083" s="1308"/>
      <c r="XN1083" s="1308"/>
      <c r="XO1083" s="1308"/>
      <c r="XP1083" s="1308"/>
      <c r="XQ1083" s="1308"/>
      <c r="XR1083" s="1308"/>
      <c r="XS1083" s="1308"/>
      <c r="XT1083" s="1308"/>
      <c r="XU1083" s="1308"/>
      <c r="XV1083" s="1308"/>
      <c r="XW1083" s="1308"/>
      <c r="XX1083" s="1308"/>
      <c r="XY1083" s="1308"/>
      <c r="XZ1083" s="1308"/>
      <c r="YA1083" s="1308"/>
      <c r="YB1083" s="1308"/>
      <c r="YC1083" s="1308"/>
      <c r="YD1083" s="1308"/>
      <c r="YE1083" s="1308"/>
      <c r="YF1083" s="1308"/>
      <c r="YG1083" s="1308"/>
      <c r="YH1083" s="1308"/>
      <c r="YI1083" s="1308"/>
      <c r="YJ1083" s="1308"/>
      <c r="YK1083" s="1308"/>
      <c r="YL1083" s="1308"/>
      <c r="YM1083" s="1308"/>
      <c r="YN1083" s="1308"/>
      <c r="YO1083" s="1308"/>
      <c r="YP1083" s="1308"/>
      <c r="YQ1083" s="1308"/>
      <c r="YR1083" s="1308"/>
      <c r="YS1083" s="1308"/>
      <c r="YT1083" s="1308"/>
      <c r="YU1083" s="1308"/>
      <c r="YV1083" s="1308"/>
      <c r="YW1083" s="1308"/>
      <c r="YX1083" s="1308"/>
      <c r="YY1083" s="1308"/>
      <c r="YZ1083" s="1308"/>
      <c r="ZA1083" s="1308"/>
      <c r="ZB1083" s="1308"/>
      <c r="ZC1083" s="1308"/>
      <c r="ZD1083" s="1308"/>
      <c r="ZE1083" s="1308"/>
      <c r="ZF1083" s="1308"/>
      <c r="ZG1083" s="1308"/>
      <c r="ZH1083" s="1308"/>
      <c r="ZI1083" s="1308"/>
      <c r="ZJ1083" s="1308"/>
      <c r="ZK1083" s="1308"/>
      <c r="ZL1083" s="1308"/>
      <c r="ZM1083" s="1308"/>
      <c r="ZN1083" s="1308"/>
      <c r="ZO1083" s="1308"/>
      <c r="ZP1083" s="1308"/>
      <c r="ZQ1083" s="1308"/>
      <c r="ZR1083" s="1308"/>
      <c r="ZS1083" s="1308"/>
      <c r="ZT1083" s="1308"/>
      <c r="ZU1083" s="1308"/>
      <c r="ZV1083" s="1308"/>
      <c r="ZW1083" s="1308"/>
      <c r="ZX1083" s="1308"/>
      <c r="ZY1083" s="1308"/>
      <c r="ZZ1083" s="1308"/>
      <c r="AAA1083" s="1308"/>
      <c r="AAB1083" s="1308"/>
      <c r="AAC1083" s="1308"/>
      <c r="AAD1083" s="1308"/>
      <c r="AAE1083" s="1308"/>
      <c r="AAF1083" s="1308"/>
      <c r="AAG1083" s="1308"/>
      <c r="AAH1083" s="1308"/>
      <c r="AAI1083" s="1308"/>
      <c r="AAJ1083" s="1308"/>
      <c r="AAK1083" s="1308"/>
      <c r="AAL1083" s="1308"/>
      <c r="AAM1083" s="1308"/>
      <c r="AAN1083" s="1308"/>
      <c r="AAO1083" s="1308"/>
      <c r="AAP1083" s="1308"/>
      <c r="AAQ1083" s="1308"/>
      <c r="AAR1083" s="1308"/>
      <c r="AAS1083" s="1308"/>
      <c r="AAT1083" s="1308"/>
      <c r="AAU1083" s="1308"/>
      <c r="AAV1083" s="1308"/>
      <c r="AAW1083" s="1308"/>
      <c r="AAX1083" s="1308"/>
      <c r="AAY1083" s="1308"/>
      <c r="AAZ1083" s="1308"/>
      <c r="ABA1083" s="1308"/>
      <c r="ABB1083" s="1308"/>
      <c r="ABC1083" s="1308"/>
      <c r="ABD1083" s="1308"/>
      <c r="ABE1083" s="1308"/>
      <c r="ABF1083" s="1308"/>
      <c r="ABG1083" s="1308"/>
      <c r="ABH1083" s="1308"/>
      <c r="ABI1083" s="1308"/>
      <c r="ABJ1083" s="1308"/>
      <c r="ABK1083" s="1308"/>
      <c r="ABL1083" s="1308"/>
      <c r="ABM1083" s="1308"/>
      <c r="ABN1083" s="1308"/>
      <c r="ABO1083" s="1308"/>
      <c r="ABP1083" s="1308"/>
      <c r="ABQ1083" s="1308"/>
      <c r="ABR1083" s="1308"/>
      <c r="ABS1083" s="1308"/>
      <c r="ABT1083" s="1308"/>
      <c r="ABU1083" s="1308"/>
      <c r="ABV1083" s="1308"/>
      <c r="ABW1083" s="1308"/>
      <c r="ABX1083" s="1308"/>
      <c r="ABY1083" s="1308"/>
      <c r="ABZ1083" s="1308"/>
      <c r="ACA1083" s="1308"/>
      <c r="ACB1083" s="1308"/>
      <c r="ACC1083" s="1308"/>
      <c r="ACD1083" s="1308"/>
      <c r="ACE1083" s="1308"/>
      <c r="ACF1083" s="1308"/>
      <c r="ACG1083" s="1308"/>
      <c r="ACH1083" s="1308"/>
      <c r="ACI1083" s="1308"/>
      <c r="ACJ1083" s="1308"/>
      <c r="ACK1083" s="1308"/>
      <c r="ACL1083" s="1308"/>
      <c r="ACM1083" s="1308"/>
      <c r="ACN1083" s="1308"/>
      <c r="ACO1083" s="1308"/>
      <c r="ACP1083" s="1308"/>
      <c r="ACQ1083" s="1308"/>
      <c r="ACR1083" s="1308"/>
      <c r="ACS1083" s="1308"/>
      <c r="ACT1083" s="1308"/>
      <c r="ACU1083" s="1308"/>
      <c r="ACV1083" s="1308"/>
      <c r="ACW1083" s="1308"/>
      <c r="ACX1083" s="1308"/>
      <c r="ACY1083" s="1308"/>
      <c r="ACZ1083" s="1308"/>
      <c r="ADA1083" s="1308"/>
      <c r="ADB1083" s="1308"/>
      <c r="ADC1083" s="1308"/>
      <c r="ADD1083" s="1308"/>
      <c r="ADE1083" s="1308"/>
      <c r="ADF1083" s="1308"/>
      <c r="ADG1083" s="1308"/>
      <c r="ADH1083" s="1308"/>
      <c r="ADI1083" s="1308"/>
      <c r="ADJ1083" s="1308"/>
      <c r="ADK1083" s="1308"/>
      <c r="ADL1083" s="1308"/>
      <c r="ADM1083" s="1308"/>
      <c r="ADN1083" s="1308"/>
      <c r="ADO1083" s="1308"/>
      <c r="ADP1083" s="1308"/>
      <c r="ADQ1083" s="1308"/>
      <c r="ADR1083" s="1308"/>
      <c r="ADS1083" s="1308"/>
      <c r="ADT1083" s="1308"/>
      <c r="ADU1083" s="1308"/>
      <c r="ADV1083" s="1308"/>
      <c r="ADW1083" s="1308"/>
      <c r="ADX1083" s="1308"/>
      <c r="ADY1083" s="1308"/>
      <c r="ADZ1083" s="1308"/>
      <c r="AEA1083" s="1308"/>
      <c r="AEB1083" s="1308"/>
      <c r="AEC1083" s="1308"/>
      <c r="AED1083" s="1308"/>
      <c r="AEE1083" s="1308"/>
      <c r="AEF1083" s="1308"/>
      <c r="AEG1083" s="1308"/>
      <c r="AEH1083" s="1308"/>
      <c r="AEI1083" s="1308"/>
      <c r="AEJ1083" s="1308"/>
      <c r="AEK1083" s="1308"/>
      <c r="AEL1083" s="1308"/>
      <c r="AEM1083" s="1308"/>
      <c r="AEN1083" s="1308"/>
      <c r="AEO1083" s="1308"/>
      <c r="AEP1083" s="1308"/>
      <c r="AEQ1083" s="1308"/>
      <c r="AER1083" s="1308"/>
      <c r="AES1083" s="1308"/>
      <c r="AET1083" s="1308"/>
      <c r="AEU1083" s="1308"/>
      <c r="AEV1083" s="1308"/>
      <c r="AEW1083" s="1308"/>
      <c r="AEX1083" s="1308"/>
      <c r="AEY1083" s="1308"/>
      <c r="AEZ1083" s="1308"/>
      <c r="AFA1083" s="1308"/>
      <c r="AFB1083" s="1308"/>
      <c r="AFC1083" s="1308"/>
      <c r="AFD1083" s="1308"/>
      <c r="AFE1083" s="1308"/>
      <c r="AFF1083" s="1308"/>
      <c r="AFG1083" s="1308"/>
      <c r="AFH1083" s="1308"/>
      <c r="AFI1083" s="1308"/>
      <c r="AFJ1083" s="1308"/>
      <c r="AFK1083" s="1308"/>
      <c r="AFL1083" s="1308"/>
      <c r="AFM1083" s="1308"/>
      <c r="AFN1083" s="1308"/>
      <c r="AFO1083" s="1308"/>
      <c r="AFP1083" s="1308"/>
      <c r="AFQ1083" s="1308"/>
      <c r="AFR1083" s="1308"/>
      <c r="AFS1083" s="1308"/>
      <c r="AFT1083" s="1308"/>
      <c r="AFU1083" s="1308"/>
      <c r="AFV1083" s="1308"/>
      <c r="AFW1083" s="1308"/>
      <c r="AFX1083" s="1308"/>
      <c r="AFY1083" s="1308"/>
      <c r="AFZ1083" s="1308"/>
      <c r="AGA1083" s="1308"/>
      <c r="AGB1083" s="1308"/>
      <c r="AGC1083" s="1308"/>
      <c r="AGD1083" s="1308"/>
      <c r="AGE1083" s="1308"/>
      <c r="AGF1083" s="1308"/>
      <c r="AGG1083" s="1308"/>
      <c r="AGH1083" s="1308"/>
      <c r="AGI1083" s="1308"/>
      <c r="AGJ1083" s="1308"/>
      <c r="AGK1083" s="1308"/>
      <c r="AGL1083" s="1308"/>
      <c r="AGM1083" s="1308"/>
      <c r="AGN1083" s="1308"/>
      <c r="AGO1083" s="1308"/>
      <c r="AGP1083" s="1308"/>
      <c r="AGQ1083" s="1308"/>
      <c r="AGR1083" s="1308"/>
      <c r="AGS1083" s="1308"/>
      <c r="AGT1083" s="1308"/>
      <c r="AGU1083" s="1308"/>
      <c r="AGV1083" s="1308"/>
      <c r="AGW1083" s="1308"/>
      <c r="AGX1083" s="1308"/>
      <c r="AGY1083" s="1308"/>
      <c r="AGZ1083" s="1308"/>
      <c r="AHA1083" s="1308"/>
      <c r="AHB1083" s="1308"/>
      <c r="AHC1083" s="1308"/>
      <c r="AHD1083" s="1308"/>
      <c r="AHE1083" s="1308"/>
      <c r="AHF1083" s="1308"/>
      <c r="AHG1083" s="1308"/>
      <c r="AHH1083" s="1308"/>
      <c r="AHI1083" s="1308"/>
      <c r="AHJ1083" s="1308"/>
      <c r="AHK1083" s="1308"/>
      <c r="AHL1083" s="1308"/>
      <c r="AHM1083" s="1308"/>
      <c r="AHN1083" s="1308"/>
      <c r="AHO1083" s="1308"/>
      <c r="AHP1083" s="1308"/>
      <c r="AHQ1083" s="1308"/>
      <c r="AHR1083" s="1308"/>
      <c r="AHS1083" s="1308"/>
      <c r="AHT1083" s="1308"/>
      <c r="AHU1083" s="1308"/>
      <c r="AHV1083" s="1308"/>
      <c r="AHW1083" s="1308"/>
      <c r="AHX1083" s="1308"/>
      <c r="AHY1083" s="1308"/>
      <c r="AHZ1083" s="1308"/>
      <c r="AIA1083" s="1308"/>
      <c r="AIB1083" s="1308"/>
      <c r="AIC1083" s="1308"/>
      <c r="AID1083" s="1308"/>
      <c r="AIE1083" s="1308"/>
      <c r="AIF1083" s="1308"/>
      <c r="AIG1083" s="1308"/>
      <c r="AIH1083" s="1308"/>
      <c r="AII1083" s="1308"/>
      <c r="AIJ1083" s="1308"/>
      <c r="AIK1083" s="1308"/>
      <c r="AIL1083" s="1308"/>
      <c r="AIM1083" s="1308"/>
      <c r="AIN1083" s="1308"/>
      <c r="AIO1083" s="1308"/>
      <c r="AIP1083" s="1308"/>
      <c r="AIQ1083" s="1308"/>
      <c r="AIR1083" s="1308"/>
      <c r="AIS1083" s="1308"/>
      <c r="AIT1083" s="1308"/>
      <c r="AIU1083" s="1308"/>
      <c r="AIV1083" s="1308"/>
      <c r="AIW1083" s="1308"/>
      <c r="AIX1083" s="1308"/>
      <c r="AIY1083" s="1308"/>
      <c r="AIZ1083" s="1308"/>
      <c r="AJA1083" s="1308"/>
      <c r="AJB1083" s="1308"/>
      <c r="AJC1083" s="1308"/>
      <c r="AJD1083" s="1308"/>
      <c r="AJE1083" s="1308"/>
      <c r="AJF1083" s="1308"/>
      <c r="AJG1083" s="1308"/>
      <c r="AJH1083" s="1308"/>
      <c r="AJI1083" s="1308"/>
      <c r="AJJ1083" s="1308"/>
      <c r="AJK1083" s="1308"/>
      <c r="AJL1083" s="1308"/>
      <c r="AJM1083" s="1308"/>
      <c r="AJN1083" s="1308"/>
      <c r="AJO1083" s="1308"/>
      <c r="AJP1083" s="1308"/>
      <c r="AJQ1083" s="1308"/>
      <c r="AJR1083" s="1308"/>
      <c r="AJS1083" s="1308"/>
      <c r="AJT1083" s="1308"/>
      <c r="AJU1083" s="1308"/>
      <c r="AJV1083" s="1308"/>
      <c r="AJW1083" s="1308"/>
      <c r="AJX1083" s="1308"/>
      <c r="AJY1083" s="1308"/>
      <c r="AJZ1083" s="1308"/>
      <c r="AKA1083" s="1308"/>
      <c r="AKB1083" s="1308"/>
      <c r="AKC1083" s="1308"/>
      <c r="AKD1083" s="1308"/>
      <c r="AKE1083" s="1308"/>
      <c r="AKF1083" s="1308"/>
      <c r="AKG1083" s="1308"/>
      <c r="AKH1083" s="1308"/>
      <c r="AKI1083" s="1308"/>
      <c r="AKJ1083" s="1308"/>
      <c r="AKK1083" s="1308"/>
      <c r="AKL1083" s="1308"/>
      <c r="AKM1083" s="1308"/>
      <c r="AKN1083" s="1308"/>
      <c r="AKO1083" s="1308"/>
      <c r="AKP1083" s="1308"/>
      <c r="AKQ1083" s="1308"/>
      <c r="AKR1083" s="1308"/>
      <c r="AKS1083" s="1308"/>
      <c r="AKT1083" s="1308"/>
      <c r="AKU1083" s="1308"/>
      <c r="AKV1083" s="1308"/>
      <c r="AKW1083" s="1308"/>
      <c r="AKX1083" s="1308"/>
      <c r="AKY1083" s="1308"/>
      <c r="AKZ1083" s="1308"/>
      <c r="ALA1083" s="1308"/>
      <c r="ALB1083" s="1308"/>
      <c r="ALC1083" s="1308"/>
      <c r="ALD1083" s="1308"/>
      <c r="ALE1083" s="1308"/>
      <c r="ALF1083" s="1308"/>
      <c r="ALG1083" s="1308"/>
      <c r="ALH1083" s="1308"/>
      <c r="ALI1083" s="1308"/>
      <c r="ALJ1083" s="1308"/>
      <c r="ALK1083" s="1308"/>
      <c r="ALL1083" s="1308"/>
      <c r="ALM1083" s="1308"/>
      <c r="ALN1083" s="1308"/>
      <c r="ALO1083" s="1308"/>
      <c r="ALP1083" s="1308"/>
      <c r="ALQ1083" s="1308"/>
      <c r="ALR1083" s="1308"/>
      <c r="ALS1083" s="1308"/>
      <c r="ALT1083" s="1308"/>
      <c r="ALU1083" s="1308"/>
      <c r="ALV1083" s="1308"/>
      <c r="ALW1083" s="1308"/>
      <c r="ALX1083" s="1308"/>
      <c r="ALY1083" s="1308"/>
      <c r="ALZ1083" s="1308"/>
      <c r="AMA1083" s="1308"/>
      <c r="AMB1083" s="1308"/>
      <c r="AMC1083" s="1308"/>
      <c r="AMD1083" s="1308"/>
      <c r="AME1083" s="1308"/>
      <c r="AMF1083" s="1308"/>
      <c r="AMG1083" s="1308"/>
      <c r="AMH1083" s="1308"/>
      <c r="AMI1083" s="1308"/>
      <c r="AMJ1083" s="1308"/>
      <c r="AMK1083" s="1308"/>
      <c r="AML1083" s="1308"/>
      <c r="AMM1083" s="1308"/>
      <c r="AMN1083" s="1308"/>
      <c r="AMO1083" s="1308"/>
      <c r="AMP1083" s="1308"/>
      <c r="AMQ1083" s="1308"/>
      <c r="AMR1083" s="1308"/>
      <c r="AMS1083" s="1308"/>
      <c r="AMT1083" s="1308"/>
      <c r="AMU1083" s="1308"/>
      <c r="AMV1083" s="1308"/>
      <c r="AMW1083" s="1308"/>
      <c r="AMX1083" s="1308"/>
      <c r="AMY1083" s="1308"/>
      <c r="AMZ1083" s="1308"/>
      <c r="ANA1083" s="1308"/>
      <c r="ANB1083" s="1308"/>
      <c r="ANC1083" s="1308"/>
      <c r="AND1083" s="1308"/>
      <c r="ANE1083" s="1308"/>
      <c r="ANF1083" s="1308"/>
      <c r="ANG1083" s="1308"/>
      <c r="ANH1083" s="1308"/>
      <c r="ANI1083" s="1308"/>
      <c r="ANJ1083" s="1308"/>
      <c r="ANK1083" s="1308"/>
      <c r="ANL1083" s="1308"/>
      <c r="ANM1083" s="1308"/>
      <c r="ANN1083" s="1308"/>
      <c r="ANO1083" s="1308"/>
      <c r="ANP1083" s="1308"/>
      <c r="ANQ1083" s="1308"/>
      <c r="ANR1083" s="1308"/>
      <c r="ANS1083" s="1308"/>
      <c r="ANT1083" s="1308"/>
      <c r="ANU1083" s="1308"/>
      <c r="ANV1083" s="1308"/>
      <c r="ANW1083" s="1308"/>
      <c r="ANX1083" s="1308"/>
      <c r="ANY1083" s="1308"/>
      <c r="ANZ1083" s="1308"/>
      <c r="AOA1083" s="1308"/>
      <c r="AOB1083" s="1308"/>
      <c r="AOC1083" s="1308"/>
      <c r="AOD1083" s="1308"/>
      <c r="AOE1083" s="1308"/>
      <c r="AOF1083" s="1308"/>
      <c r="AOG1083" s="1308"/>
      <c r="AOH1083" s="1308"/>
      <c r="AOI1083" s="1308"/>
      <c r="AOJ1083" s="1308"/>
      <c r="AOK1083" s="1308"/>
      <c r="AOL1083" s="1308"/>
      <c r="AOM1083" s="1308"/>
      <c r="AON1083" s="1308"/>
      <c r="AOO1083" s="1308"/>
      <c r="AOP1083" s="1308"/>
      <c r="AOQ1083" s="1308"/>
      <c r="AOR1083" s="1308"/>
      <c r="AOS1083" s="1308"/>
      <c r="AOT1083" s="1308"/>
      <c r="AOU1083" s="1308"/>
      <c r="AOV1083" s="1308"/>
      <c r="AOW1083" s="1308"/>
      <c r="AOX1083" s="1308"/>
      <c r="AOY1083" s="1308"/>
      <c r="AOZ1083" s="1308"/>
      <c r="APA1083" s="1308"/>
      <c r="APB1083" s="1308"/>
      <c r="APC1083" s="1308"/>
      <c r="APD1083" s="1308"/>
      <c r="APE1083" s="1308"/>
      <c r="APF1083" s="1308"/>
      <c r="APG1083" s="1308"/>
      <c r="APH1083" s="1308"/>
      <c r="API1083" s="1308"/>
      <c r="APJ1083" s="1308"/>
      <c r="APK1083" s="1308"/>
      <c r="APL1083" s="1308"/>
      <c r="APM1083" s="1308"/>
      <c r="APN1083" s="1308"/>
      <c r="APO1083" s="1308"/>
      <c r="APP1083" s="1308"/>
      <c r="APQ1083" s="1308"/>
      <c r="APR1083" s="1308"/>
      <c r="APS1083" s="1308"/>
      <c r="APT1083" s="1308"/>
      <c r="APU1083" s="1308"/>
      <c r="APV1083" s="1308"/>
      <c r="APW1083" s="1308"/>
      <c r="APX1083" s="1308"/>
      <c r="APY1083" s="1308"/>
      <c r="APZ1083" s="1308"/>
      <c r="AQA1083" s="1308"/>
      <c r="AQB1083" s="1308"/>
      <c r="AQC1083" s="1308"/>
      <c r="AQD1083" s="1308"/>
      <c r="AQE1083" s="1308"/>
      <c r="AQF1083" s="1308"/>
      <c r="AQG1083" s="1308"/>
      <c r="AQH1083" s="1308"/>
      <c r="AQI1083" s="1308"/>
      <c r="AQJ1083" s="1308"/>
      <c r="AQK1083" s="1308"/>
      <c r="AQL1083" s="1308"/>
      <c r="AQM1083" s="1308"/>
      <c r="AQN1083" s="1308"/>
      <c r="AQO1083" s="1308"/>
      <c r="AQP1083" s="1308"/>
      <c r="AQQ1083" s="1308"/>
      <c r="AQR1083" s="1308"/>
      <c r="AQS1083" s="1308"/>
      <c r="AQT1083" s="1308"/>
      <c r="AQU1083" s="1308"/>
      <c r="AQV1083" s="1308"/>
      <c r="AQW1083" s="1308"/>
      <c r="AQX1083" s="1308"/>
      <c r="AQY1083" s="1308"/>
      <c r="AQZ1083" s="1308"/>
      <c r="ARA1083" s="1308"/>
      <c r="ARB1083" s="1308"/>
      <c r="ARC1083" s="1308"/>
      <c r="ARD1083" s="1308"/>
      <c r="ARE1083" s="1308"/>
      <c r="ARF1083" s="1308"/>
      <c r="ARG1083" s="1308"/>
      <c r="ARH1083" s="1308"/>
      <c r="ARI1083" s="1308"/>
      <c r="ARJ1083" s="1308"/>
      <c r="ARK1083" s="1308"/>
      <c r="ARL1083" s="1308"/>
      <c r="ARM1083" s="1308"/>
      <c r="ARN1083" s="1308"/>
      <c r="ARO1083" s="1308"/>
      <c r="ARP1083" s="1308"/>
      <c r="ARQ1083" s="1308"/>
      <c r="ARR1083" s="1308"/>
      <c r="ARS1083" s="1308"/>
      <c r="ART1083" s="1308"/>
      <c r="ARU1083" s="1308"/>
      <c r="ARV1083" s="1308"/>
      <c r="ARW1083" s="1308"/>
      <c r="ARX1083" s="1308"/>
      <c r="ARY1083" s="1308"/>
      <c r="ARZ1083" s="1308"/>
      <c r="ASA1083" s="1308"/>
      <c r="ASB1083" s="1308"/>
      <c r="ASC1083" s="1308"/>
      <c r="ASD1083" s="1308"/>
      <c r="ASE1083" s="1308"/>
      <c r="ASF1083" s="1308"/>
      <c r="ASG1083" s="1308"/>
      <c r="ASH1083" s="1308"/>
      <c r="ASI1083" s="1308"/>
      <c r="ASJ1083" s="1308"/>
      <c r="ASK1083" s="1308"/>
      <c r="ASL1083" s="1308"/>
      <c r="ASM1083" s="1308"/>
      <c r="ASN1083" s="1308"/>
      <c r="ASO1083" s="1308"/>
      <c r="ASP1083" s="1308"/>
      <c r="ASQ1083" s="1308"/>
      <c r="ASR1083" s="1308"/>
      <c r="ASS1083" s="1308"/>
      <c r="AST1083" s="1308"/>
      <c r="ASU1083" s="1308"/>
      <c r="ASV1083" s="1308"/>
      <c r="ASW1083" s="1308"/>
      <c r="ASX1083" s="1308"/>
      <c r="ASY1083" s="1308"/>
      <c r="ASZ1083" s="1308"/>
      <c r="ATA1083" s="1308"/>
      <c r="ATB1083" s="1308"/>
      <c r="ATC1083" s="1308"/>
      <c r="ATD1083" s="1308"/>
      <c r="ATE1083" s="1308"/>
      <c r="ATF1083" s="1308"/>
      <c r="ATG1083" s="1308"/>
      <c r="ATH1083" s="1308"/>
      <c r="ATI1083" s="1308"/>
      <c r="ATJ1083" s="1308"/>
      <c r="ATK1083" s="1308"/>
      <c r="ATL1083" s="1308"/>
      <c r="ATM1083" s="1308"/>
      <c r="ATN1083" s="1308"/>
      <c r="ATO1083" s="1308"/>
      <c r="ATP1083" s="1308"/>
      <c r="ATQ1083" s="1308"/>
      <c r="ATR1083" s="1308"/>
      <c r="ATS1083" s="1308"/>
      <c r="ATT1083" s="1308"/>
      <c r="ATU1083" s="1308"/>
      <c r="ATV1083" s="1308"/>
      <c r="ATW1083" s="1308"/>
      <c r="ATX1083" s="1308"/>
      <c r="ATY1083" s="1308"/>
      <c r="ATZ1083" s="1308"/>
      <c r="AUA1083" s="1308"/>
      <c r="AUB1083" s="1308"/>
      <c r="AUC1083" s="1308"/>
      <c r="AUD1083" s="1308"/>
      <c r="AUE1083" s="1308"/>
      <c r="AUF1083" s="1308"/>
      <c r="AUG1083" s="1308"/>
      <c r="AUH1083" s="1308"/>
      <c r="AUI1083" s="1308"/>
      <c r="AUJ1083" s="1308"/>
      <c r="AUK1083" s="1308"/>
      <c r="AUL1083" s="1308"/>
      <c r="AUM1083" s="1308"/>
      <c r="AUN1083" s="1308"/>
      <c r="AUO1083" s="1308"/>
      <c r="AUP1083" s="1308"/>
      <c r="AUQ1083" s="1308"/>
      <c r="AUR1083" s="1308"/>
      <c r="AUS1083" s="1308"/>
      <c r="AUT1083" s="1308"/>
      <c r="AUU1083" s="1308"/>
      <c r="AUV1083" s="1308"/>
      <c r="AUW1083" s="1308"/>
      <c r="AUX1083" s="1308"/>
      <c r="AUY1083" s="1308"/>
      <c r="AUZ1083" s="1308"/>
      <c r="AVA1083" s="1308"/>
      <c r="AVB1083" s="1308"/>
      <c r="AVC1083" s="1308"/>
      <c r="AVD1083" s="1308"/>
      <c r="AVE1083" s="1308"/>
      <c r="AVF1083" s="1308"/>
      <c r="AVG1083" s="1308"/>
      <c r="AVH1083" s="1308"/>
      <c r="AVI1083" s="1308"/>
      <c r="AVJ1083" s="1308"/>
      <c r="AVK1083" s="1308"/>
      <c r="AVL1083" s="1308"/>
      <c r="AVM1083" s="1308"/>
      <c r="AVN1083" s="1308"/>
      <c r="AVO1083" s="1308"/>
      <c r="AVP1083" s="1308"/>
      <c r="AVQ1083" s="1308"/>
      <c r="AVR1083" s="1308"/>
      <c r="AVS1083" s="1308"/>
      <c r="AVT1083" s="1308"/>
      <c r="AVU1083" s="1308"/>
      <c r="AVV1083" s="1308"/>
      <c r="AVW1083" s="1308"/>
      <c r="AVX1083" s="1308"/>
      <c r="AVY1083" s="1308"/>
      <c r="AVZ1083" s="1308"/>
      <c r="AWA1083" s="1308"/>
      <c r="AWB1083" s="1308"/>
      <c r="AWC1083" s="1308"/>
      <c r="AWD1083" s="1308"/>
      <c r="AWE1083" s="1308"/>
      <c r="AWF1083" s="1308"/>
      <c r="AWG1083" s="1308"/>
      <c r="AWH1083" s="1308"/>
      <c r="AWI1083" s="1308"/>
      <c r="AWJ1083" s="1308"/>
      <c r="AWK1083" s="1308"/>
      <c r="AWL1083" s="1308"/>
      <c r="AWM1083" s="1308"/>
      <c r="AWN1083" s="1308"/>
      <c r="AWO1083" s="1308"/>
      <c r="AWP1083" s="1308"/>
      <c r="AWQ1083" s="1308"/>
      <c r="AWR1083" s="1308"/>
      <c r="AWS1083" s="1308"/>
      <c r="AWT1083" s="1308"/>
      <c r="AWU1083" s="1308"/>
      <c r="AWV1083" s="1308"/>
      <c r="AWW1083" s="1308"/>
      <c r="AWX1083" s="1308"/>
      <c r="AWY1083" s="1308"/>
      <c r="AWZ1083" s="1308"/>
      <c r="AXA1083" s="1308"/>
      <c r="AXB1083" s="1308"/>
      <c r="AXC1083" s="1308"/>
      <c r="AXD1083" s="1308"/>
      <c r="AXE1083" s="1308"/>
      <c r="AXF1083" s="1308"/>
      <c r="AXG1083" s="1308"/>
      <c r="AXH1083" s="1308"/>
      <c r="AXI1083" s="1308"/>
      <c r="AXJ1083" s="1308"/>
      <c r="AXK1083" s="1308"/>
      <c r="AXL1083" s="1308"/>
      <c r="AXM1083" s="1308"/>
      <c r="AXN1083" s="1308"/>
      <c r="AXO1083" s="1308"/>
      <c r="AXP1083" s="1308"/>
      <c r="AXQ1083" s="1308"/>
      <c r="AXR1083" s="1308"/>
      <c r="AXS1083" s="1308"/>
      <c r="AXT1083" s="1308"/>
      <c r="AXU1083" s="1308"/>
      <c r="AXV1083" s="1308"/>
      <c r="AXW1083" s="1308"/>
      <c r="AXX1083" s="1308"/>
      <c r="AXY1083" s="1308"/>
      <c r="AXZ1083" s="1308"/>
      <c r="AYA1083" s="1308"/>
      <c r="AYB1083" s="1308"/>
      <c r="AYC1083" s="1308"/>
      <c r="AYD1083" s="1308"/>
      <c r="AYE1083" s="1308"/>
      <c r="AYF1083" s="1308"/>
      <c r="AYG1083" s="1308"/>
      <c r="AYH1083" s="1308"/>
      <c r="AYI1083" s="1308"/>
      <c r="AYJ1083" s="1308"/>
      <c r="AYK1083" s="1308"/>
      <c r="AYL1083" s="1308"/>
      <c r="AYM1083" s="1308"/>
      <c r="AYN1083" s="1308"/>
      <c r="AYO1083" s="1308"/>
      <c r="AYP1083" s="1308"/>
      <c r="AYQ1083" s="1308"/>
      <c r="AYR1083" s="1308"/>
      <c r="AYS1083" s="1308"/>
      <c r="AYT1083" s="1308"/>
      <c r="AYU1083" s="1308"/>
      <c r="AYV1083" s="1308"/>
      <c r="AYW1083" s="1308"/>
      <c r="AYX1083" s="1308"/>
      <c r="AYY1083" s="1308"/>
      <c r="AYZ1083" s="1308"/>
      <c r="AZA1083" s="1308"/>
      <c r="AZB1083" s="1308"/>
      <c r="AZC1083" s="1308"/>
      <c r="AZD1083" s="1308"/>
      <c r="AZE1083" s="1308"/>
      <c r="AZF1083" s="1308"/>
      <c r="AZG1083" s="1308"/>
      <c r="AZH1083" s="1308"/>
      <c r="AZI1083" s="1308"/>
      <c r="AZJ1083" s="1308"/>
      <c r="AZK1083" s="1308"/>
      <c r="AZL1083" s="1308"/>
      <c r="AZM1083" s="1308"/>
      <c r="AZN1083" s="1308"/>
      <c r="AZO1083" s="1308"/>
      <c r="AZP1083" s="1308"/>
      <c r="AZQ1083" s="1308"/>
      <c r="AZR1083" s="1308"/>
      <c r="AZS1083" s="1308"/>
      <c r="AZT1083" s="1308"/>
      <c r="AZU1083" s="1308"/>
      <c r="AZV1083" s="1308"/>
      <c r="AZW1083" s="1308"/>
      <c r="AZX1083" s="1308"/>
      <c r="AZY1083" s="1308"/>
      <c r="AZZ1083" s="1308"/>
      <c r="BAA1083" s="1308"/>
      <c r="BAB1083" s="1308"/>
      <c r="BAC1083" s="1308"/>
      <c r="BAD1083" s="1308"/>
      <c r="BAE1083" s="1308"/>
      <c r="BAF1083" s="1308"/>
      <c r="BAG1083" s="1308"/>
      <c r="BAH1083" s="1308"/>
      <c r="BAI1083" s="1308"/>
      <c r="BAJ1083" s="1308"/>
      <c r="BAK1083" s="1308"/>
      <c r="BAL1083" s="1308"/>
      <c r="BAM1083" s="1308"/>
      <c r="BAN1083" s="1308"/>
      <c r="BAO1083" s="1308"/>
      <c r="BAP1083" s="1308"/>
      <c r="BAQ1083" s="1308"/>
      <c r="BAR1083" s="1308"/>
      <c r="BAS1083" s="1308"/>
      <c r="BAT1083" s="1308"/>
      <c r="BAU1083" s="1308"/>
      <c r="BAV1083" s="1308"/>
      <c r="BAW1083" s="1308"/>
      <c r="BAX1083" s="1308"/>
      <c r="BAY1083" s="1308"/>
      <c r="BAZ1083" s="1308"/>
      <c r="BBA1083" s="1308"/>
      <c r="BBB1083" s="1308"/>
      <c r="BBC1083" s="1308"/>
      <c r="BBD1083" s="1308"/>
      <c r="BBE1083" s="1308"/>
      <c r="BBF1083" s="1308"/>
      <c r="BBG1083" s="1308"/>
      <c r="BBH1083" s="1308"/>
      <c r="BBI1083" s="1308"/>
      <c r="BBJ1083" s="1308"/>
      <c r="BBK1083" s="1308"/>
      <c r="BBL1083" s="1308"/>
      <c r="BBM1083" s="1308"/>
      <c r="BBN1083" s="1308"/>
      <c r="BBO1083" s="1308"/>
      <c r="BBP1083" s="1308"/>
      <c r="BBQ1083" s="1308"/>
      <c r="BBR1083" s="1308"/>
      <c r="BBS1083" s="1308"/>
      <c r="BBT1083" s="1308"/>
      <c r="BBU1083" s="1308"/>
      <c r="BBV1083" s="1308"/>
      <c r="BBW1083" s="1308"/>
      <c r="BBX1083" s="1308"/>
      <c r="BBY1083" s="1308"/>
      <c r="BBZ1083" s="1308"/>
      <c r="BCA1083" s="1308"/>
      <c r="BCB1083" s="1308"/>
      <c r="BCC1083" s="1308"/>
      <c r="BCD1083" s="1308"/>
      <c r="BCE1083" s="1308"/>
      <c r="BCF1083" s="1308"/>
      <c r="BCG1083" s="1308"/>
      <c r="BCH1083" s="1308"/>
      <c r="BCI1083" s="1308"/>
      <c r="BCJ1083" s="1308"/>
      <c r="BCK1083" s="1308"/>
      <c r="BCL1083" s="1308"/>
      <c r="BCM1083" s="1308"/>
      <c r="BCN1083" s="1308"/>
      <c r="BCO1083" s="1308"/>
      <c r="BCP1083" s="1308"/>
      <c r="BCQ1083" s="1308"/>
      <c r="BCR1083" s="1308"/>
      <c r="BCS1083" s="1308"/>
      <c r="BCT1083" s="1308"/>
      <c r="BCU1083" s="1308"/>
      <c r="BCV1083" s="1308"/>
      <c r="BCW1083" s="1308"/>
      <c r="BCX1083" s="1308"/>
      <c r="BCY1083" s="1308"/>
      <c r="BCZ1083" s="1308"/>
      <c r="BDA1083" s="1308"/>
      <c r="BDB1083" s="1308"/>
      <c r="BDC1083" s="1308"/>
      <c r="BDD1083" s="1308"/>
      <c r="BDE1083" s="1308"/>
      <c r="BDF1083" s="1308"/>
      <c r="BDG1083" s="1308"/>
      <c r="BDH1083" s="1308"/>
      <c r="BDI1083" s="1308"/>
      <c r="BDJ1083" s="1308"/>
      <c r="BDK1083" s="1308"/>
      <c r="BDL1083" s="1308"/>
      <c r="BDM1083" s="1308"/>
      <c r="BDN1083" s="1308"/>
      <c r="BDO1083" s="1308"/>
      <c r="BDP1083" s="1308"/>
      <c r="BDQ1083" s="1308"/>
      <c r="BDR1083" s="1308"/>
      <c r="BDS1083" s="1308"/>
      <c r="BDT1083" s="1308"/>
      <c r="BDU1083" s="1308"/>
      <c r="BDV1083" s="1308"/>
      <c r="BDW1083" s="1308"/>
      <c r="BDX1083" s="1308"/>
      <c r="BDY1083" s="1308"/>
      <c r="BDZ1083" s="1308"/>
      <c r="BEA1083" s="1308"/>
      <c r="BEB1083" s="1308"/>
      <c r="BEC1083" s="1308"/>
      <c r="BED1083" s="1308"/>
      <c r="BEE1083" s="1308"/>
      <c r="BEF1083" s="1308"/>
      <c r="BEG1083" s="1308"/>
      <c r="BEH1083" s="1308"/>
      <c r="BEI1083" s="1308"/>
      <c r="BEJ1083" s="1308"/>
      <c r="BEK1083" s="1308"/>
      <c r="BEL1083" s="1308"/>
      <c r="BEM1083" s="1308"/>
      <c r="BEN1083" s="1308"/>
      <c r="BEO1083" s="1308"/>
      <c r="BEP1083" s="1308"/>
      <c r="BEQ1083" s="1308"/>
      <c r="BER1083" s="1308"/>
      <c r="BES1083" s="1308"/>
      <c r="BET1083" s="1308"/>
      <c r="BEU1083" s="1308"/>
      <c r="BEV1083" s="1308"/>
      <c r="BEW1083" s="1308"/>
      <c r="BEX1083" s="1308"/>
      <c r="BEY1083" s="1308"/>
      <c r="BEZ1083" s="1308"/>
      <c r="BFA1083" s="1308"/>
      <c r="BFB1083" s="1308"/>
      <c r="BFC1083" s="1308"/>
      <c r="BFD1083" s="1308"/>
      <c r="BFE1083" s="1308"/>
      <c r="BFF1083" s="1308"/>
      <c r="BFG1083" s="1308"/>
      <c r="BFH1083" s="1308"/>
      <c r="BFI1083" s="1308"/>
      <c r="BFJ1083" s="1308"/>
      <c r="BFK1083" s="1308"/>
      <c r="BFL1083" s="1308"/>
      <c r="BFM1083" s="1308"/>
      <c r="BFN1083" s="1308"/>
      <c r="BFO1083" s="1308"/>
      <c r="BFP1083" s="1308"/>
      <c r="BFQ1083" s="1308"/>
      <c r="BFR1083" s="1308"/>
      <c r="BFS1083" s="1308"/>
      <c r="BFT1083" s="1308"/>
      <c r="BFU1083" s="1308"/>
      <c r="BFV1083" s="1308"/>
      <c r="BFW1083" s="1308"/>
      <c r="BFX1083" s="1308"/>
      <c r="BFY1083" s="1308"/>
      <c r="BFZ1083" s="1308"/>
      <c r="BGA1083" s="1308"/>
      <c r="BGB1083" s="1308"/>
      <c r="BGC1083" s="1308"/>
      <c r="BGD1083" s="1308"/>
      <c r="BGE1083" s="1308"/>
      <c r="BGF1083" s="1308"/>
      <c r="BGG1083" s="1308"/>
      <c r="BGH1083" s="1308"/>
      <c r="BGI1083" s="1308"/>
      <c r="BGJ1083" s="1308"/>
      <c r="BGK1083" s="1308"/>
      <c r="BGL1083" s="1308"/>
      <c r="BGM1083" s="1308"/>
      <c r="BGN1083" s="1308"/>
      <c r="BGO1083" s="1308"/>
      <c r="BGP1083" s="1308"/>
      <c r="BGQ1083" s="1308"/>
      <c r="BGR1083" s="1308"/>
      <c r="BGS1083" s="1308"/>
      <c r="BGT1083" s="1308"/>
      <c r="BGU1083" s="1308"/>
      <c r="BGV1083" s="1308"/>
      <c r="BGW1083" s="1308"/>
      <c r="BGX1083" s="1308"/>
      <c r="BGY1083" s="1308"/>
      <c r="BGZ1083" s="1308"/>
      <c r="BHA1083" s="1308"/>
      <c r="BHB1083" s="1308"/>
      <c r="BHC1083" s="1308"/>
      <c r="BHD1083" s="1308"/>
      <c r="BHE1083" s="1308"/>
      <c r="BHF1083" s="1308"/>
      <c r="BHG1083" s="1308"/>
      <c r="BHH1083" s="1308"/>
      <c r="BHI1083" s="1308"/>
      <c r="BHJ1083" s="1308"/>
      <c r="BHK1083" s="1308"/>
      <c r="BHL1083" s="1308"/>
      <c r="BHM1083" s="1308"/>
      <c r="BHN1083" s="1308"/>
      <c r="BHO1083" s="1308"/>
      <c r="BHP1083" s="1308"/>
      <c r="BHQ1083" s="1308"/>
      <c r="BHR1083" s="1308"/>
      <c r="BHS1083" s="1308"/>
      <c r="BHT1083" s="1308"/>
      <c r="BHU1083" s="1308"/>
      <c r="BHV1083" s="1308"/>
      <c r="BHW1083" s="1308"/>
      <c r="BHX1083" s="1308"/>
      <c r="BHY1083" s="1308"/>
      <c r="BHZ1083" s="1308"/>
      <c r="BIA1083" s="1308"/>
      <c r="BIB1083" s="1308"/>
      <c r="BIC1083" s="1308"/>
      <c r="BID1083" s="1308"/>
      <c r="BIE1083" s="1308"/>
      <c r="BIF1083" s="1308"/>
      <c r="BIG1083" s="1308"/>
      <c r="BIH1083" s="1308"/>
      <c r="BII1083" s="1308"/>
      <c r="BIJ1083" s="1308"/>
      <c r="BIK1083" s="1308"/>
      <c r="BIL1083" s="1308"/>
      <c r="BIM1083" s="1308"/>
      <c r="BIN1083" s="1308"/>
      <c r="BIO1083" s="1308"/>
      <c r="BIP1083" s="1308"/>
      <c r="BIQ1083" s="1308"/>
      <c r="BIR1083" s="1308"/>
      <c r="BIS1083" s="1308"/>
      <c r="BIT1083" s="1308"/>
      <c r="BIU1083" s="1308"/>
      <c r="BIV1083" s="1308"/>
      <c r="BIW1083" s="1308"/>
      <c r="BIX1083" s="1308"/>
      <c r="BIY1083" s="1308"/>
      <c r="BIZ1083" s="1308"/>
      <c r="BJA1083" s="1308"/>
      <c r="BJB1083" s="1308"/>
      <c r="BJC1083" s="1308"/>
      <c r="BJD1083" s="1308"/>
      <c r="BJE1083" s="1308"/>
      <c r="BJF1083" s="1308"/>
      <c r="BJG1083" s="1308"/>
      <c r="BJH1083" s="1308"/>
      <c r="BJI1083" s="1308"/>
      <c r="BJJ1083" s="1308"/>
      <c r="BJK1083" s="1308"/>
      <c r="BJL1083" s="1308"/>
      <c r="BJM1083" s="1308"/>
      <c r="BJN1083" s="1308"/>
      <c r="BJO1083" s="1308"/>
      <c r="BJP1083" s="1308"/>
      <c r="BJQ1083" s="1308"/>
      <c r="BJR1083" s="1308"/>
      <c r="BJS1083" s="1308"/>
      <c r="BJT1083" s="1308"/>
      <c r="BJU1083" s="1308"/>
      <c r="BJV1083" s="1308"/>
      <c r="BJW1083" s="1308"/>
      <c r="BJX1083" s="1308"/>
      <c r="BJY1083" s="1308"/>
      <c r="BJZ1083" s="1308"/>
      <c r="BKA1083" s="1308"/>
      <c r="BKB1083" s="1308"/>
      <c r="BKC1083" s="1308"/>
      <c r="BKD1083" s="1308"/>
      <c r="BKE1083" s="1308"/>
      <c r="BKF1083" s="1308"/>
      <c r="BKG1083" s="1308"/>
      <c r="BKH1083" s="1308"/>
      <c r="BKI1083" s="1308"/>
      <c r="BKJ1083" s="1308"/>
      <c r="BKK1083" s="1308"/>
      <c r="BKL1083" s="1308"/>
      <c r="BKM1083" s="1308"/>
      <c r="BKN1083" s="1308"/>
      <c r="BKO1083" s="1308"/>
      <c r="BKP1083" s="1308"/>
      <c r="BKQ1083" s="1308"/>
      <c r="BKR1083" s="1308"/>
      <c r="BKS1083" s="1308"/>
      <c r="BKT1083" s="1308"/>
      <c r="BKU1083" s="1308"/>
      <c r="BKV1083" s="1308"/>
      <c r="BKW1083" s="1308"/>
      <c r="BKX1083" s="1308"/>
      <c r="BKY1083" s="1308"/>
      <c r="BKZ1083" s="1308"/>
      <c r="BLA1083" s="1308"/>
      <c r="BLB1083" s="1308"/>
      <c r="BLC1083" s="1308"/>
      <c r="BLD1083" s="1308"/>
      <c r="BLE1083" s="1308"/>
      <c r="BLF1083" s="1308"/>
      <c r="BLG1083" s="1308"/>
      <c r="BLH1083" s="1308"/>
      <c r="BLI1083" s="1308"/>
      <c r="BLJ1083" s="1308"/>
      <c r="BLK1083" s="1308"/>
      <c r="BLL1083" s="1308"/>
      <c r="BLM1083" s="1308"/>
      <c r="BLN1083" s="1308"/>
      <c r="BLO1083" s="1308"/>
      <c r="BLP1083" s="1308"/>
      <c r="BLQ1083" s="1308"/>
      <c r="BLR1083" s="1308"/>
      <c r="BLS1083" s="1308"/>
      <c r="BLT1083" s="1308"/>
      <c r="BLU1083" s="1308"/>
      <c r="BLV1083" s="1308"/>
      <c r="BLW1083" s="1308"/>
      <c r="BLX1083" s="1308"/>
      <c r="BLY1083" s="1308"/>
      <c r="BLZ1083" s="1308"/>
      <c r="BMA1083" s="1308"/>
      <c r="BMB1083" s="1308"/>
      <c r="BMC1083" s="1308"/>
      <c r="BMD1083" s="1308"/>
      <c r="BME1083" s="1308"/>
      <c r="BMF1083" s="1308"/>
      <c r="BMG1083" s="1308"/>
      <c r="BMH1083" s="1308"/>
      <c r="BMI1083" s="1308"/>
      <c r="BMJ1083" s="1308"/>
      <c r="BMK1083" s="1308"/>
      <c r="BML1083" s="1308"/>
      <c r="BMM1083" s="1308"/>
      <c r="BMN1083" s="1308"/>
      <c r="BMO1083" s="1308"/>
      <c r="BMP1083" s="1308"/>
      <c r="BMQ1083" s="1308"/>
      <c r="BMR1083" s="1308"/>
      <c r="BMS1083" s="1308"/>
      <c r="BMT1083" s="1308"/>
      <c r="BMU1083" s="1308"/>
      <c r="BMV1083" s="1308"/>
      <c r="BMW1083" s="1308"/>
      <c r="BMX1083" s="1308"/>
      <c r="BMY1083" s="1308"/>
      <c r="BMZ1083" s="1308"/>
      <c r="BNA1083" s="1308"/>
      <c r="BNB1083" s="1308"/>
      <c r="BNC1083" s="1308"/>
      <c r="BND1083" s="1308"/>
      <c r="BNE1083" s="1308"/>
      <c r="BNF1083" s="1308"/>
      <c r="BNG1083" s="1308"/>
      <c r="BNH1083" s="1308"/>
      <c r="BNI1083" s="1308"/>
      <c r="BNJ1083" s="1308"/>
      <c r="BNK1083" s="1308"/>
      <c r="BNL1083" s="1308"/>
      <c r="BNM1083" s="1308"/>
      <c r="BNN1083" s="1308"/>
      <c r="BNO1083" s="1308"/>
      <c r="BNP1083" s="1308"/>
      <c r="BNQ1083" s="1308"/>
      <c r="BNR1083" s="1308"/>
      <c r="BNS1083" s="1308"/>
      <c r="BNT1083" s="1308"/>
      <c r="BNU1083" s="1308"/>
      <c r="BNV1083" s="1308"/>
      <c r="BNW1083" s="1308"/>
      <c r="BNX1083" s="1308"/>
      <c r="BNY1083" s="1308"/>
      <c r="BNZ1083" s="1308"/>
      <c r="BOA1083" s="1308"/>
      <c r="BOB1083" s="1308"/>
      <c r="BOC1083" s="1308"/>
      <c r="BOD1083" s="1308"/>
      <c r="BOE1083" s="1308"/>
      <c r="BOF1083" s="1308"/>
      <c r="BOG1083" s="1308"/>
      <c r="BOH1083" s="1308"/>
      <c r="BOI1083" s="1308"/>
      <c r="BOJ1083" s="1308"/>
      <c r="BOK1083" s="1308"/>
      <c r="BOL1083" s="1308"/>
      <c r="BOM1083" s="1308"/>
      <c r="BON1083" s="1308"/>
      <c r="BOO1083" s="1308"/>
      <c r="BOP1083" s="1308"/>
      <c r="BOQ1083" s="1308"/>
      <c r="BOR1083" s="1308"/>
      <c r="BOS1083" s="1308"/>
      <c r="BOT1083" s="1308"/>
      <c r="BOU1083" s="1308"/>
      <c r="BOV1083" s="1308"/>
      <c r="BOW1083" s="1308"/>
      <c r="BOX1083" s="1308"/>
      <c r="BOY1083" s="1308"/>
      <c r="BOZ1083" s="1308"/>
      <c r="BPA1083" s="1308"/>
      <c r="BPB1083" s="1308"/>
      <c r="BPC1083" s="1308"/>
      <c r="BPD1083" s="1308"/>
      <c r="BPE1083" s="1308"/>
      <c r="BPF1083" s="1308"/>
      <c r="BPG1083" s="1308"/>
      <c r="BPH1083" s="1308"/>
      <c r="BPI1083" s="1308"/>
      <c r="BPJ1083" s="1308"/>
      <c r="BPK1083" s="1308"/>
      <c r="BPL1083" s="1308"/>
      <c r="BPM1083" s="1308"/>
      <c r="BPN1083" s="1308"/>
      <c r="BPO1083" s="1308"/>
      <c r="BPP1083" s="1308"/>
      <c r="BPQ1083" s="1308"/>
      <c r="BPR1083" s="1308"/>
      <c r="BPS1083" s="1308"/>
      <c r="BPT1083" s="1308"/>
      <c r="BPU1083" s="1308"/>
      <c r="BPV1083" s="1308"/>
      <c r="BPW1083" s="1308"/>
      <c r="BPX1083" s="1308"/>
      <c r="BPY1083" s="1308"/>
      <c r="BPZ1083" s="1308"/>
      <c r="BQA1083" s="1308"/>
      <c r="BQB1083" s="1308"/>
      <c r="BQC1083" s="1308"/>
      <c r="BQD1083" s="1308"/>
      <c r="BQE1083" s="1308"/>
      <c r="BQF1083" s="1308"/>
      <c r="BQG1083" s="1308"/>
      <c r="BQH1083" s="1308"/>
      <c r="BQI1083" s="1308"/>
      <c r="BQJ1083" s="1308"/>
      <c r="BQK1083" s="1308"/>
      <c r="BQL1083" s="1308"/>
      <c r="BQM1083" s="1308"/>
      <c r="BQN1083" s="1308"/>
      <c r="BQO1083" s="1308"/>
      <c r="BQP1083" s="1308"/>
      <c r="BQQ1083" s="1308"/>
      <c r="BQR1083" s="1308"/>
      <c r="BQS1083" s="1308"/>
      <c r="BQT1083" s="1308"/>
      <c r="BQU1083" s="1308"/>
      <c r="BQV1083" s="1308"/>
      <c r="BQW1083" s="1308"/>
      <c r="BQX1083" s="1308"/>
      <c r="BQY1083" s="1308"/>
      <c r="BQZ1083" s="1308"/>
      <c r="BRA1083" s="1308"/>
      <c r="BRB1083" s="1308"/>
      <c r="BRC1083" s="1308"/>
      <c r="BRD1083" s="1308"/>
      <c r="BRE1083" s="1308"/>
      <c r="BRF1083" s="1308"/>
      <c r="BRG1083" s="1308"/>
      <c r="BRH1083" s="1308"/>
      <c r="BRI1083" s="1308"/>
      <c r="BRJ1083" s="1308"/>
      <c r="BRK1083" s="1308"/>
      <c r="BRL1083" s="1308"/>
      <c r="BRM1083" s="1308"/>
      <c r="BRN1083" s="1308"/>
      <c r="BRO1083" s="1308"/>
      <c r="BRP1083" s="1308"/>
      <c r="BRQ1083" s="1308"/>
      <c r="BRR1083" s="1308"/>
      <c r="BRS1083" s="1308"/>
      <c r="BRT1083" s="1308"/>
      <c r="BRU1083" s="1308"/>
      <c r="BRV1083" s="1308"/>
      <c r="BRW1083" s="1308"/>
      <c r="BRX1083" s="1308"/>
      <c r="BRY1083" s="1308"/>
      <c r="BRZ1083" s="1308"/>
      <c r="BSA1083" s="1308"/>
      <c r="BSB1083" s="1308"/>
      <c r="BSC1083" s="1308"/>
      <c r="BSD1083" s="1308"/>
      <c r="BSE1083" s="1308"/>
      <c r="BSF1083" s="1308"/>
      <c r="BSG1083" s="1308"/>
      <c r="BSH1083" s="1308"/>
      <c r="BSI1083" s="1308"/>
      <c r="BSJ1083" s="1308"/>
      <c r="BSK1083" s="1308"/>
      <c r="BSL1083" s="1308"/>
      <c r="BSM1083" s="1308"/>
      <c r="BSN1083" s="1308"/>
      <c r="BSO1083" s="1308"/>
      <c r="BSP1083" s="1308"/>
      <c r="BSQ1083" s="1308"/>
      <c r="BSR1083" s="1308"/>
      <c r="BSS1083" s="1308"/>
      <c r="BST1083" s="1308"/>
      <c r="BSU1083" s="1308"/>
      <c r="BSV1083" s="1308"/>
      <c r="BSW1083" s="1308"/>
      <c r="BSX1083" s="1308"/>
      <c r="BSY1083" s="1308"/>
      <c r="BSZ1083" s="1308"/>
      <c r="BTA1083" s="1308"/>
      <c r="BTB1083" s="1308"/>
      <c r="BTC1083" s="1308"/>
      <c r="BTD1083" s="1308"/>
      <c r="BTE1083" s="1308"/>
      <c r="BTF1083" s="1308"/>
      <c r="BTG1083" s="1308"/>
      <c r="BTH1083" s="1308"/>
      <c r="BTI1083" s="1308"/>
      <c r="BTJ1083" s="1308"/>
      <c r="BTK1083" s="1308"/>
      <c r="BTL1083" s="1308"/>
      <c r="BTM1083" s="1308"/>
      <c r="BTN1083" s="1308"/>
      <c r="BTO1083" s="1308"/>
      <c r="BTP1083" s="1308"/>
      <c r="BTQ1083" s="1308"/>
      <c r="BTR1083" s="1308"/>
      <c r="BTS1083" s="1308"/>
      <c r="BTT1083" s="1308"/>
      <c r="BTU1083" s="1308"/>
      <c r="BTV1083" s="1308"/>
      <c r="BTW1083" s="1308"/>
      <c r="BTX1083" s="1308"/>
      <c r="BTY1083" s="1308"/>
      <c r="BTZ1083" s="1308"/>
      <c r="BUA1083" s="1308"/>
      <c r="BUB1083" s="1308"/>
      <c r="BUC1083" s="1308"/>
      <c r="BUD1083" s="1308"/>
      <c r="BUE1083" s="1308"/>
      <c r="BUF1083" s="1308"/>
      <c r="BUG1083" s="1308"/>
      <c r="BUH1083" s="1308"/>
      <c r="BUI1083" s="1308"/>
      <c r="BUJ1083" s="1308"/>
      <c r="BUK1083" s="1308"/>
      <c r="BUL1083" s="1308"/>
      <c r="BUM1083" s="1308"/>
      <c r="BUN1083" s="1308"/>
      <c r="BUO1083" s="1308"/>
      <c r="BUP1083" s="1308"/>
      <c r="BUQ1083" s="1308"/>
      <c r="BUR1083" s="1308"/>
      <c r="BUS1083" s="1308"/>
      <c r="BUT1083" s="1308"/>
      <c r="BUU1083" s="1308"/>
      <c r="BUV1083" s="1308"/>
      <c r="BUW1083" s="1308"/>
      <c r="BUX1083" s="1308"/>
      <c r="BUY1083" s="1308"/>
      <c r="BUZ1083" s="1308"/>
      <c r="BVA1083" s="1308"/>
      <c r="BVB1083" s="1308"/>
      <c r="BVC1083" s="1308"/>
      <c r="BVD1083" s="1308"/>
      <c r="BVE1083" s="1308"/>
      <c r="BVF1083" s="1308"/>
      <c r="BVG1083" s="1308"/>
      <c r="BVH1083" s="1308"/>
      <c r="BVI1083" s="1308"/>
      <c r="BVJ1083" s="1308"/>
      <c r="BVK1083" s="1308"/>
      <c r="BVL1083" s="1308"/>
      <c r="BVM1083" s="1308"/>
      <c r="BVN1083" s="1308"/>
      <c r="BVO1083" s="1308"/>
      <c r="BVP1083" s="1308"/>
      <c r="BVQ1083" s="1308"/>
      <c r="BVR1083" s="1308"/>
      <c r="BVS1083" s="1308"/>
      <c r="BVT1083" s="1308"/>
      <c r="BVU1083" s="1308"/>
      <c r="BVV1083" s="1308"/>
      <c r="BVW1083" s="1308"/>
      <c r="BVX1083" s="1308"/>
      <c r="BVY1083" s="1308"/>
      <c r="BVZ1083" s="1308"/>
      <c r="BWA1083" s="1308"/>
      <c r="BWB1083" s="1308"/>
      <c r="BWC1083" s="1308"/>
      <c r="BWD1083" s="1308"/>
      <c r="BWE1083" s="1308"/>
      <c r="BWF1083" s="1308"/>
      <c r="BWG1083" s="1308"/>
      <c r="BWH1083" s="1308"/>
      <c r="BWI1083" s="1308"/>
      <c r="BWJ1083" s="1308"/>
      <c r="BWK1083" s="1308"/>
      <c r="BWL1083" s="1308"/>
      <c r="BWM1083" s="1308"/>
      <c r="BWN1083" s="1308"/>
      <c r="BWO1083" s="1308"/>
      <c r="BWP1083" s="1308"/>
      <c r="BWQ1083" s="1308"/>
      <c r="BWR1083" s="1308"/>
      <c r="BWS1083" s="1308"/>
      <c r="BWT1083" s="1308"/>
      <c r="BWU1083" s="1308"/>
      <c r="BWV1083" s="1308"/>
      <c r="BWW1083" s="1308"/>
      <c r="BWX1083" s="1308"/>
      <c r="BWY1083" s="1308"/>
      <c r="BWZ1083" s="1308"/>
      <c r="BXA1083" s="1308"/>
      <c r="BXB1083" s="1308"/>
      <c r="BXC1083" s="1308"/>
      <c r="BXD1083" s="1308"/>
      <c r="BXE1083" s="1308"/>
      <c r="BXF1083" s="1308"/>
      <c r="BXG1083" s="1308"/>
      <c r="BXH1083" s="1308"/>
      <c r="BXI1083" s="1308"/>
      <c r="BXJ1083" s="1308"/>
      <c r="BXK1083" s="1308"/>
      <c r="BXL1083" s="1308"/>
      <c r="BXM1083" s="1308"/>
      <c r="BXN1083" s="1308"/>
      <c r="BXO1083" s="1308"/>
      <c r="BXP1083" s="1308"/>
      <c r="BXQ1083" s="1308"/>
      <c r="BXR1083" s="1308"/>
      <c r="BXS1083" s="1308"/>
      <c r="BXT1083" s="1308"/>
      <c r="BXU1083" s="1308"/>
      <c r="BXV1083" s="1308"/>
      <c r="BXW1083" s="1308"/>
      <c r="BXX1083" s="1308"/>
      <c r="BXY1083" s="1308"/>
      <c r="BXZ1083" s="1308"/>
      <c r="BYA1083" s="1308"/>
      <c r="BYB1083" s="1308"/>
      <c r="BYC1083" s="1308"/>
      <c r="BYD1083" s="1308"/>
      <c r="BYE1083" s="1308"/>
      <c r="BYF1083" s="1308"/>
      <c r="BYG1083" s="1308"/>
      <c r="BYH1083" s="1308"/>
      <c r="BYI1083" s="1308"/>
      <c r="BYJ1083" s="1308"/>
      <c r="BYK1083" s="1308"/>
      <c r="BYL1083" s="1308"/>
      <c r="BYM1083" s="1308"/>
      <c r="BYN1083" s="1308"/>
      <c r="BYO1083" s="1308"/>
      <c r="BYP1083" s="1308"/>
      <c r="BYQ1083" s="1308"/>
      <c r="BYR1083" s="1308"/>
      <c r="BYS1083" s="1308"/>
      <c r="BYT1083" s="1308"/>
      <c r="BYU1083" s="1308"/>
      <c r="BYV1083" s="1308"/>
      <c r="BYW1083" s="1308"/>
      <c r="BYX1083" s="1308"/>
      <c r="BYY1083" s="1308"/>
      <c r="BYZ1083" s="1308"/>
      <c r="BZA1083" s="1308"/>
      <c r="BZB1083" s="1308"/>
      <c r="BZC1083" s="1308"/>
      <c r="BZD1083" s="1308"/>
      <c r="BZE1083" s="1308"/>
      <c r="BZF1083" s="1308"/>
      <c r="BZG1083" s="1308"/>
      <c r="BZH1083" s="1308"/>
      <c r="BZI1083" s="1308"/>
      <c r="BZJ1083" s="1308"/>
      <c r="BZK1083" s="1308"/>
      <c r="BZL1083" s="1308"/>
      <c r="BZM1083" s="1308"/>
      <c r="BZN1083" s="1308"/>
      <c r="BZO1083" s="1308"/>
      <c r="BZP1083" s="1308"/>
      <c r="BZQ1083" s="1308"/>
      <c r="BZR1083" s="1308"/>
      <c r="BZS1083" s="1308"/>
      <c r="BZT1083" s="1308"/>
      <c r="BZU1083" s="1308"/>
      <c r="BZV1083" s="1308"/>
      <c r="BZW1083" s="1308"/>
      <c r="BZX1083" s="1308"/>
      <c r="BZY1083" s="1308"/>
      <c r="BZZ1083" s="1308"/>
      <c r="CAA1083" s="1308"/>
      <c r="CAB1083" s="1308"/>
      <c r="CAC1083" s="1308"/>
      <c r="CAD1083" s="1308"/>
      <c r="CAE1083" s="1308"/>
      <c r="CAF1083" s="1308"/>
      <c r="CAG1083" s="1308"/>
      <c r="CAH1083" s="1308"/>
      <c r="CAI1083" s="1308"/>
      <c r="CAJ1083" s="1308"/>
      <c r="CAK1083" s="1308"/>
      <c r="CAL1083" s="1308"/>
      <c r="CAM1083" s="1308"/>
      <c r="CAN1083" s="1308"/>
      <c r="CAO1083" s="1308"/>
      <c r="CAP1083" s="1308"/>
      <c r="CAQ1083" s="1308"/>
      <c r="CAR1083" s="1308"/>
      <c r="CAS1083" s="1308"/>
      <c r="CAT1083" s="1308"/>
      <c r="CAU1083" s="1308"/>
      <c r="CAV1083" s="1308"/>
      <c r="CAW1083" s="1308"/>
      <c r="CAX1083" s="1308"/>
      <c r="CAY1083" s="1308"/>
      <c r="CAZ1083" s="1308"/>
      <c r="CBA1083" s="1308"/>
      <c r="CBB1083" s="1308"/>
      <c r="CBC1083" s="1308"/>
      <c r="CBD1083" s="1308"/>
      <c r="CBE1083" s="1308"/>
      <c r="CBF1083" s="1308"/>
      <c r="CBG1083" s="1308"/>
      <c r="CBH1083" s="1308"/>
      <c r="CBI1083" s="1308"/>
      <c r="CBJ1083" s="1308"/>
      <c r="CBK1083" s="1308"/>
      <c r="CBL1083" s="1308"/>
      <c r="CBM1083" s="1308"/>
      <c r="CBN1083" s="1308"/>
      <c r="CBO1083" s="1308"/>
      <c r="CBP1083" s="1308"/>
      <c r="CBQ1083" s="1308"/>
      <c r="CBR1083" s="1308"/>
      <c r="CBS1083" s="1308"/>
      <c r="CBT1083" s="1308"/>
      <c r="CBU1083" s="1308"/>
      <c r="CBV1083" s="1308"/>
      <c r="CBW1083" s="1308"/>
      <c r="CBX1083" s="1308"/>
      <c r="CBY1083" s="1308"/>
      <c r="CBZ1083" s="1308"/>
      <c r="CCA1083" s="1308"/>
      <c r="CCB1083" s="1308"/>
      <c r="CCC1083" s="1308"/>
      <c r="CCD1083" s="1308"/>
      <c r="CCE1083" s="1308"/>
      <c r="CCF1083" s="1308"/>
      <c r="CCG1083" s="1308"/>
      <c r="CCH1083" s="1308"/>
      <c r="CCI1083" s="1308"/>
      <c r="CCJ1083" s="1308"/>
      <c r="CCK1083" s="1308"/>
      <c r="CCL1083" s="1308"/>
      <c r="CCM1083" s="1308"/>
      <c r="CCN1083" s="1308"/>
      <c r="CCO1083" s="1308"/>
      <c r="CCP1083" s="1308"/>
      <c r="CCQ1083" s="1308"/>
      <c r="CCR1083" s="1308"/>
      <c r="CCS1083" s="1308"/>
      <c r="CCT1083" s="1308"/>
      <c r="CCU1083" s="1308"/>
      <c r="CCV1083" s="1308"/>
      <c r="CCW1083" s="1308"/>
      <c r="CCX1083" s="1308"/>
      <c r="CCY1083" s="1308"/>
      <c r="CCZ1083" s="1308"/>
      <c r="CDA1083" s="1308"/>
      <c r="CDB1083" s="1308"/>
      <c r="CDC1083" s="1308"/>
      <c r="CDD1083" s="1308"/>
      <c r="CDE1083" s="1308"/>
      <c r="CDF1083" s="1308"/>
      <c r="CDG1083" s="1308"/>
      <c r="CDH1083" s="1308"/>
      <c r="CDI1083" s="1308"/>
      <c r="CDJ1083" s="1308"/>
      <c r="CDK1083" s="1308"/>
      <c r="CDL1083" s="1308"/>
      <c r="CDM1083" s="1308"/>
      <c r="CDN1083" s="1308"/>
      <c r="CDO1083" s="1308"/>
      <c r="CDP1083" s="1308"/>
      <c r="CDQ1083" s="1308"/>
      <c r="CDR1083" s="1308"/>
      <c r="CDS1083" s="1308"/>
      <c r="CDT1083" s="1308"/>
      <c r="CDU1083" s="1308"/>
      <c r="CDV1083" s="1308"/>
      <c r="CDW1083" s="1308"/>
      <c r="CDX1083" s="1308"/>
      <c r="CDY1083" s="1308"/>
      <c r="CDZ1083" s="1308"/>
      <c r="CEA1083" s="1308"/>
      <c r="CEB1083" s="1308"/>
      <c r="CEC1083" s="1308"/>
      <c r="CED1083" s="1308"/>
      <c r="CEE1083" s="1308"/>
      <c r="CEF1083" s="1308"/>
      <c r="CEG1083" s="1308"/>
      <c r="CEH1083" s="1308"/>
      <c r="CEI1083" s="1308"/>
      <c r="CEJ1083" s="1308"/>
      <c r="CEK1083" s="1308"/>
      <c r="CEL1083" s="1308"/>
      <c r="CEM1083" s="1308"/>
      <c r="CEN1083" s="1308"/>
      <c r="CEO1083" s="1308"/>
      <c r="CEP1083" s="1308"/>
      <c r="CEQ1083" s="1308"/>
      <c r="CER1083" s="1308"/>
      <c r="CES1083" s="1308"/>
      <c r="CET1083" s="1308"/>
      <c r="CEU1083" s="1308"/>
      <c r="CEV1083" s="1308"/>
      <c r="CEW1083" s="1308"/>
      <c r="CEX1083" s="1308"/>
      <c r="CEY1083" s="1308"/>
      <c r="CEZ1083" s="1308"/>
      <c r="CFA1083" s="1308"/>
      <c r="CFB1083" s="1308"/>
      <c r="CFC1083" s="1308"/>
      <c r="CFD1083" s="1308"/>
      <c r="CFE1083" s="1308"/>
      <c r="CFF1083" s="1308"/>
      <c r="CFG1083" s="1308"/>
      <c r="CFH1083" s="1308"/>
      <c r="CFI1083" s="1308"/>
      <c r="CFJ1083" s="1308"/>
      <c r="CFK1083" s="1308"/>
      <c r="CFL1083" s="1308"/>
      <c r="CFM1083" s="1308"/>
      <c r="CFN1083" s="1308"/>
      <c r="CFO1083" s="1308"/>
      <c r="CFP1083" s="1308"/>
      <c r="CFQ1083" s="1308"/>
      <c r="CFR1083" s="1308"/>
      <c r="CFS1083" s="1308"/>
      <c r="CFT1083" s="1308"/>
      <c r="CFU1083" s="1308"/>
      <c r="CFV1083" s="1308"/>
      <c r="CFW1083" s="1308"/>
      <c r="CFX1083" s="1308"/>
      <c r="CFY1083" s="1308"/>
      <c r="CFZ1083" s="1308"/>
      <c r="CGA1083" s="1308"/>
      <c r="CGB1083" s="1308"/>
      <c r="CGC1083" s="1308"/>
      <c r="CGD1083" s="1308"/>
      <c r="CGE1083" s="1308"/>
      <c r="CGF1083" s="1308"/>
      <c r="CGG1083" s="1308"/>
      <c r="CGH1083" s="1308"/>
      <c r="CGI1083" s="1308"/>
      <c r="CGJ1083" s="1308"/>
      <c r="CGK1083" s="1308"/>
      <c r="CGL1083" s="1308"/>
      <c r="CGM1083" s="1308"/>
      <c r="CGN1083" s="1308"/>
      <c r="CGO1083" s="1308"/>
      <c r="CGP1083" s="1308"/>
      <c r="CGQ1083" s="1308"/>
      <c r="CGR1083" s="1308"/>
      <c r="CGS1083" s="1308"/>
      <c r="CGT1083" s="1308"/>
      <c r="CGU1083" s="1308"/>
      <c r="CGV1083" s="1308"/>
      <c r="CGW1083" s="1308"/>
      <c r="CGX1083" s="1308"/>
      <c r="CGY1083" s="1308"/>
      <c r="CGZ1083" s="1308"/>
      <c r="CHA1083" s="1308"/>
      <c r="CHB1083" s="1308"/>
      <c r="CHC1083" s="1308"/>
      <c r="CHD1083" s="1308"/>
      <c r="CHE1083" s="1308"/>
      <c r="CHF1083" s="1308"/>
      <c r="CHG1083" s="1308"/>
      <c r="CHH1083" s="1308"/>
      <c r="CHI1083" s="1308"/>
      <c r="CHJ1083" s="1308"/>
      <c r="CHK1083" s="1308"/>
      <c r="CHL1083" s="1308"/>
      <c r="CHM1083" s="1308"/>
      <c r="CHN1083" s="1308"/>
      <c r="CHO1083" s="1308"/>
      <c r="CHP1083" s="1308"/>
      <c r="CHQ1083" s="1308"/>
      <c r="CHR1083" s="1308"/>
      <c r="CHS1083" s="1308"/>
      <c r="CHT1083" s="1308"/>
      <c r="CHU1083" s="1308"/>
      <c r="CHV1083" s="1308"/>
      <c r="CHW1083" s="1308"/>
      <c r="CHX1083" s="1308"/>
      <c r="CHY1083" s="1308"/>
      <c r="CHZ1083" s="1308"/>
      <c r="CIA1083" s="1308"/>
      <c r="CIB1083" s="1308"/>
      <c r="CIC1083" s="1308"/>
      <c r="CID1083" s="1308"/>
      <c r="CIE1083" s="1308"/>
      <c r="CIF1083" s="1308"/>
      <c r="CIG1083" s="1308"/>
      <c r="CIH1083" s="1308"/>
      <c r="CII1083" s="1308"/>
      <c r="CIJ1083" s="1308"/>
      <c r="CIK1083" s="1308"/>
      <c r="CIL1083" s="1308"/>
      <c r="CIM1083" s="1308"/>
      <c r="CIN1083" s="1308"/>
      <c r="CIO1083" s="1308"/>
      <c r="CIP1083" s="1308"/>
      <c r="CIQ1083" s="1308"/>
      <c r="CIR1083" s="1308"/>
      <c r="CIS1083" s="1308"/>
      <c r="CIT1083" s="1308"/>
      <c r="CIU1083" s="1308"/>
      <c r="CIV1083" s="1308"/>
      <c r="CIW1083" s="1308"/>
      <c r="CIX1083" s="1308"/>
      <c r="CIY1083" s="1308"/>
      <c r="CIZ1083" s="1308"/>
      <c r="CJA1083" s="1308"/>
      <c r="CJB1083" s="1308"/>
      <c r="CJC1083" s="1308"/>
      <c r="CJD1083" s="1308"/>
      <c r="CJE1083" s="1308"/>
      <c r="CJF1083" s="1308"/>
      <c r="CJG1083" s="1308"/>
      <c r="CJH1083" s="1308"/>
      <c r="CJI1083" s="1308"/>
      <c r="CJJ1083" s="1308"/>
      <c r="CJK1083" s="1308"/>
      <c r="CJL1083" s="1308"/>
      <c r="CJM1083" s="1308"/>
      <c r="CJN1083" s="1308"/>
      <c r="CJO1083" s="1308"/>
      <c r="CJP1083" s="1308"/>
      <c r="CJQ1083" s="1308"/>
      <c r="CJR1083" s="1308"/>
      <c r="CJS1083" s="1308"/>
      <c r="CJT1083" s="1308"/>
      <c r="CJU1083" s="1308"/>
      <c r="CJV1083" s="1308"/>
      <c r="CJW1083" s="1308"/>
      <c r="CJX1083" s="1308"/>
      <c r="CJY1083" s="1308"/>
      <c r="CJZ1083" s="1308"/>
      <c r="CKA1083" s="1308"/>
      <c r="CKB1083" s="1308"/>
      <c r="CKC1083" s="1308"/>
      <c r="CKD1083" s="1308"/>
      <c r="CKE1083" s="1308"/>
      <c r="CKF1083" s="1308"/>
      <c r="CKG1083" s="1308"/>
      <c r="CKH1083" s="1308"/>
      <c r="CKI1083" s="1308"/>
      <c r="CKJ1083" s="1308"/>
      <c r="CKK1083" s="1308"/>
      <c r="CKL1083" s="1308"/>
      <c r="CKM1083" s="1308"/>
      <c r="CKN1083" s="1308"/>
      <c r="CKO1083" s="1308"/>
      <c r="CKP1083" s="1308"/>
      <c r="CKQ1083" s="1308"/>
      <c r="CKR1083" s="1308"/>
      <c r="CKS1083" s="1308"/>
      <c r="CKT1083" s="1308"/>
      <c r="CKU1083" s="1308"/>
      <c r="CKV1083" s="1308"/>
      <c r="CKW1083" s="1308"/>
      <c r="CKX1083" s="1308"/>
      <c r="CKY1083" s="1308"/>
      <c r="CKZ1083" s="1308"/>
      <c r="CLA1083" s="1308"/>
      <c r="CLB1083" s="1308"/>
      <c r="CLC1083" s="1308"/>
      <c r="CLD1083" s="1308"/>
      <c r="CLE1083" s="1308"/>
      <c r="CLF1083" s="1308"/>
      <c r="CLG1083" s="1308"/>
      <c r="CLH1083" s="1308"/>
      <c r="CLI1083" s="1308"/>
      <c r="CLJ1083" s="1308"/>
      <c r="CLK1083" s="1308"/>
      <c r="CLL1083" s="1308"/>
      <c r="CLM1083" s="1308"/>
      <c r="CLN1083" s="1308"/>
      <c r="CLO1083" s="1308"/>
      <c r="CLP1083" s="1308"/>
      <c r="CLQ1083" s="1308"/>
      <c r="CLR1083" s="1308"/>
      <c r="CLS1083" s="1308"/>
      <c r="CLT1083" s="1308"/>
      <c r="CLU1083" s="1308"/>
      <c r="CLV1083" s="1308"/>
      <c r="CLW1083" s="1308"/>
      <c r="CLX1083" s="1308"/>
      <c r="CLY1083" s="1308"/>
      <c r="CLZ1083" s="1308"/>
      <c r="CMA1083" s="1308"/>
      <c r="CMB1083" s="1308"/>
      <c r="CMC1083" s="1308"/>
      <c r="CMD1083" s="1308"/>
      <c r="CME1083" s="1308"/>
      <c r="CMF1083" s="1308"/>
      <c r="CMG1083" s="1308"/>
      <c r="CMH1083" s="1308"/>
      <c r="CMI1083" s="1308"/>
      <c r="CMJ1083" s="1308"/>
      <c r="CMK1083" s="1308"/>
      <c r="CML1083" s="1308"/>
      <c r="CMM1083" s="1308"/>
      <c r="CMN1083" s="1308"/>
      <c r="CMO1083" s="1308"/>
      <c r="CMP1083" s="1308"/>
      <c r="CMQ1083" s="1308"/>
      <c r="CMR1083" s="1308"/>
      <c r="CMS1083" s="1308"/>
      <c r="CMT1083" s="1308"/>
      <c r="CMU1083" s="1308"/>
      <c r="CMV1083" s="1308"/>
      <c r="CMW1083" s="1308"/>
      <c r="CMX1083" s="1308"/>
      <c r="CMY1083" s="1308"/>
      <c r="CMZ1083" s="1308"/>
      <c r="CNA1083" s="1308"/>
      <c r="CNB1083" s="1308"/>
      <c r="CNC1083" s="1308"/>
      <c r="CND1083" s="1308"/>
      <c r="CNE1083" s="1308"/>
      <c r="CNF1083" s="1308"/>
      <c r="CNG1083" s="1308"/>
      <c r="CNH1083" s="1308"/>
      <c r="CNI1083" s="1308"/>
      <c r="CNJ1083" s="1308"/>
      <c r="CNK1083" s="1308"/>
      <c r="CNL1083" s="1308"/>
      <c r="CNM1083" s="1308"/>
      <c r="CNN1083" s="1308"/>
      <c r="CNO1083" s="1308"/>
      <c r="CNP1083" s="1308"/>
      <c r="CNQ1083" s="1308"/>
      <c r="CNR1083" s="1308"/>
      <c r="CNS1083" s="1308"/>
      <c r="CNT1083" s="1308"/>
      <c r="CNU1083" s="1308"/>
      <c r="CNV1083" s="1308"/>
      <c r="CNW1083" s="1308"/>
      <c r="CNX1083" s="1308"/>
      <c r="CNY1083" s="1308"/>
      <c r="CNZ1083" s="1308"/>
      <c r="COA1083" s="1308"/>
      <c r="COB1083" s="1308"/>
      <c r="COC1083" s="1308"/>
      <c r="COD1083" s="1308"/>
      <c r="COE1083" s="1308"/>
      <c r="COF1083" s="1308"/>
      <c r="COG1083" s="1308"/>
      <c r="COH1083" s="1308"/>
      <c r="COI1083" s="1308"/>
      <c r="COJ1083" s="1308"/>
      <c r="COK1083" s="1308"/>
      <c r="COL1083" s="1308"/>
      <c r="COM1083" s="1308"/>
      <c r="CON1083" s="1308"/>
      <c r="COO1083" s="1308"/>
      <c r="COP1083" s="1308"/>
      <c r="COQ1083" s="1308"/>
      <c r="COR1083" s="1308"/>
      <c r="COS1083" s="1308"/>
      <c r="COT1083" s="1308"/>
      <c r="COU1083" s="1308"/>
      <c r="COV1083" s="1308"/>
      <c r="COW1083" s="1308"/>
      <c r="COX1083" s="1308"/>
      <c r="COY1083" s="1308"/>
      <c r="COZ1083" s="1308"/>
      <c r="CPA1083" s="1308"/>
      <c r="CPB1083" s="1308"/>
      <c r="CPC1083" s="1308"/>
      <c r="CPD1083" s="1308"/>
      <c r="CPE1083" s="1308"/>
      <c r="CPF1083" s="1308"/>
      <c r="CPG1083" s="1308"/>
      <c r="CPH1083" s="1308"/>
      <c r="CPI1083" s="1308"/>
      <c r="CPJ1083" s="1308"/>
      <c r="CPK1083" s="1308"/>
      <c r="CPL1083" s="1308"/>
      <c r="CPM1083" s="1308"/>
      <c r="CPN1083" s="1308"/>
      <c r="CPO1083" s="1308"/>
      <c r="CPP1083" s="1308"/>
      <c r="CPQ1083" s="1308"/>
      <c r="CPR1083" s="1308"/>
      <c r="CPS1083" s="1308"/>
      <c r="CPT1083" s="1308"/>
      <c r="CPU1083" s="1308"/>
      <c r="CPV1083" s="1308"/>
      <c r="CPW1083" s="1308"/>
      <c r="CPX1083" s="1308"/>
      <c r="CPY1083" s="1308"/>
      <c r="CPZ1083" s="1308"/>
      <c r="CQA1083" s="1308"/>
      <c r="CQB1083" s="1308"/>
      <c r="CQC1083" s="1308"/>
      <c r="CQD1083" s="1308"/>
      <c r="CQE1083" s="1308"/>
      <c r="CQF1083" s="1308"/>
      <c r="CQG1083" s="1308"/>
      <c r="CQH1083" s="1308"/>
      <c r="CQI1083" s="1308"/>
      <c r="CQJ1083" s="1308"/>
      <c r="CQK1083" s="1308"/>
      <c r="CQL1083" s="1308"/>
      <c r="CQM1083" s="1308"/>
      <c r="CQN1083" s="1308"/>
      <c r="CQO1083" s="1308"/>
      <c r="CQP1083" s="1308"/>
      <c r="CQQ1083" s="1308"/>
      <c r="CQR1083" s="1308"/>
      <c r="CQS1083" s="1308"/>
      <c r="CQT1083" s="1308"/>
      <c r="CQU1083" s="1308"/>
      <c r="CQV1083" s="1308"/>
      <c r="CQW1083" s="1308"/>
      <c r="CQX1083" s="1308"/>
      <c r="CQY1083" s="1308"/>
      <c r="CQZ1083" s="1308"/>
      <c r="CRA1083" s="1308"/>
      <c r="CRB1083" s="1308"/>
      <c r="CRC1083" s="1308"/>
      <c r="CRD1083" s="1308"/>
      <c r="CRE1083" s="1308"/>
      <c r="CRF1083" s="1308"/>
      <c r="CRG1083" s="1308"/>
      <c r="CRH1083" s="1308"/>
      <c r="CRI1083" s="1308"/>
      <c r="CRJ1083" s="1308"/>
      <c r="CRK1083" s="1308"/>
      <c r="CRL1083" s="1308"/>
      <c r="CRM1083" s="1308"/>
      <c r="CRN1083" s="1308"/>
      <c r="CRO1083" s="1308"/>
      <c r="CRP1083" s="1308"/>
      <c r="CRQ1083" s="1308"/>
      <c r="CRR1083" s="1308"/>
      <c r="CRS1083" s="1308"/>
      <c r="CRT1083" s="1308"/>
      <c r="CRU1083" s="1308"/>
      <c r="CRV1083" s="1308"/>
      <c r="CRW1083" s="1308"/>
      <c r="CRX1083" s="1308"/>
      <c r="CRY1083" s="1308"/>
      <c r="CRZ1083" s="1308"/>
      <c r="CSA1083" s="1308"/>
      <c r="CSB1083" s="1308"/>
      <c r="CSC1083" s="1308"/>
      <c r="CSD1083" s="1308"/>
      <c r="CSE1083" s="1308"/>
      <c r="CSF1083" s="1308"/>
      <c r="CSG1083" s="1308"/>
      <c r="CSH1083" s="1308"/>
      <c r="CSI1083" s="1308"/>
      <c r="CSJ1083" s="1308"/>
      <c r="CSK1083" s="1308"/>
      <c r="CSL1083" s="1308"/>
      <c r="CSM1083" s="1308"/>
    </row>
    <row r="1084" spans="1:2535" ht="15" customHeight="1" x14ac:dyDescent="0.25">
      <c r="A1084" s="1315">
        <v>7</v>
      </c>
      <c r="B1084" s="2051">
        <v>43726</v>
      </c>
      <c r="C1084" s="1929">
        <v>1074</v>
      </c>
      <c r="D1084" s="1305" t="s">
        <v>73</v>
      </c>
      <c r="E1084" s="1305" t="s">
        <v>57</v>
      </c>
      <c r="F1084" s="1266">
        <v>3</v>
      </c>
      <c r="G1084" s="1301">
        <f t="shared" si="539"/>
        <v>3995454</v>
      </c>
      <c r="H1084" s="1268"/>
      <c r="I1084" s="817">
        <f t="shared" si="534"/>
        <v>0</v>
      </c>
      <c r="J1084" s="1268">
        <v>3</v>
      </c>
      <c r="K1084" s="817">
        <f t="shared" si="533"/>
        <v>6695454</v>
      </c>
      <c r="L1084" s="1268"/>
      <c r="M1084" s="817">
        <f t="shared" si="535"/>
        <v>0</v>
      </c>
      <c r="N1084" s="1272">
        <f t="shared" si="542"/>
        <v>6</v>
      </c>
      <c r="O1084" s="1494">
        <f t="shared" si="542"/>
        <v>10690908</v>
      </c>
      <c r="P1084" s="1269">
        <f t="shared" si="517"/>
        <v>240000</v>
      </c>
      <c r="Q1084" s="1307"/>
      <c r="R1084" s="1508">
        <v>1331818</v>
      </c>
      <c r="S1084" s="1508">
        <v>1931818</v>
      </c>
      <c r="T1084" s="1508">
        <v>2231818</v>
      </c>
      <c r="U1084" s="1508">
        <v>431818</v>
      </c>
      <c r="V1084" s="1302"/>
      <c r="W1084" s="1229"/>
      <c r="X1084" s="2337"/>
      <c r="Y1084" s="1229"/>
      <c r="Z1084" s="2395"/>
      <c r="AA1084" s="1229"/>
      <c r="AB1084" s="1317"/>
      <c r="AC1084" s="1229"/>
      <c r="AD1084" s="1229"/>
      <c r="AE1084" s="1229"/>
      <c r="AF1084" s="1490">
        <f t="shared" si="518"/>
        <v>0</v>
      </c>
      <c r="AG1084" s="1316">
        <f t="shared" si="519"/>
        <v>10690908</v>
      </c>
      <c r="AH1084" s="1305"/>
      <c r="AI1084" s="1937"/>
      <c r="AJ1084" s="1267"/>
      <c r="AK1084" s="1317"/>
      <c r="AL1084" s="1317"/>
      <c r="AM1084" s="1305"/>
      <c r="AN1084" s="1305"/>
      <c r="AO1084" s="1266"/>
      <c r="AP1084" s="1491">
        <f t="shared" si="520"/>
        <v>0</v>
      </c>
      <c r="AQ1084" s="1268"/>
      <c r="AR1084" s="1492">
        <f t="shared" si="521"/>
        <v>0</v>
      </c>
      <c r="AS1084" s="1268"/>
      <c r="AT1084" s="1492">
        <f t="shared" si="522"/>
        <v>0</v>
      </c>
      <c r="AU1084" s="1268"/>
      <c r="AV1084" s="1492">
        <f t="shared" si="523"/>
        <v>0</v>
      </c>
      <c r="AW1084" s="1493">
        <f t="shared" si="524"/>
        <v>0</v>
      </c>
      <c r="AX1084" s="2153">
        <f t="shared" si="525"/>
        <v>0</v>
      </c>
      <c r="AY1084" s="1495">
        <f t="shared" si="526"/>
        <v>0</v>
      </c>
      <c r="AZ1084" s="1937"/>
      <c r="BA1084" s="1508">
        <v>1331818</v>
      </c>
      <c r="BB1084" s="1508">
        <v>1931818</v>
      </c>
      <c r="BC1084" s="1508">
        <v>2231818</v>
      </c>
      <c r="BD1084" s="1508">
        <v>431818</v>
      </c>
      <c r="BE1084" s="2174"/>
      <c r="BF1084" s="1229"/>
      <c r="BG1084" s="1317"/>
      <c r="BH1084" s="1229"/>
      <c r="BI1084" s="1317"/>
      <c r="BJ1084" s="1229"/>
      <c r="BK1084" s="1317"/>
      <c r="BL1084" s="1229"/>
      <c r="BM1084" s="1229"/>
      <c r="BN1084" s="1229"/>
      <c r="BO1084" s="1490">
        <f t="shared" si="532"/>
        <v>0</v>
      </c>
      <c r="BP1084" s="1496">
        <f t="shared" si="541"/>
        <v>0</v>
      </c>
      <c r="BQ1084" s="1305"/>
      <c r="BS1084" s="1959">
        <f t="shared" si="527"/>
        <v>3</v>
      </c>
      <c r="BT1084" s="1959">
        <f t="shared" si="528"/>
        <v>0</v>
      </c>
      <c r="BU1084" s="1959">
        <f t="shared" si="529"/>
        <v>3</v>
      </c>
      <c r="BV1084" s="1959">
        <f t="shared" si="530"/>
        <v>0</v>
      </c>
      <c r="BW1084" s="1959">
        <f t="shared" si="531"/>
        <v>10690908</v>
      </c>
    </row>
    <row r="1085" spans="1:2535" ht="15" customHeight="1" x14ac:dyDescent="0.25">
      <c r="A1085" s="1315">
        <v>8</v>
      </c>
      <c r="B1085" s="2051">
        <v>43726</v>
      </c>
      <c r="C1085" s="1929">
        <v>1075</v>
      </c>
      <c r="D1085" s="1305" t="s">
        <v>73</v>
      </c>
      <c r="E1085" s="1305" t="s">
        <v>57</v>
      </c>
      <c r="F1085" s="1266">
        <v>3</v>
      </c>
      <c r="G1085" s="1301">
        <f t="shared" si="539"/>
        <v>3995454</v>
      </c>
      <c r="H1085" s="1268"/>
      <c r="I1085" s="817">
        <f t="shared" si="534"/>
        <v>0</v>
      </c>
      <c r="J1085" s="1268"/>
      <c r="K1085" s="817">
        <f t="shared" si="533"/>
        <v>0</v>
      </c>
      <c r="L1085" s="1268"/>
      <c r="M1085" s="817">
        <f t="shared" si="535"/>
        <v>0</v>
      </c>
      <c r="N1085" s="1272">
        <f t="shared" si="542"/>
        <v>3</v>
      </c>
      <c r="O1085" s="1494">
        <f t="shared" si="542"/>
        <v>3995454</v>
      </c>
      <c r="P1085" s="1269">
        <f t="shared" si="517"/>
        <v>120000</v>
      </c>
      <c r="Q1085" s="1307"/>
      <c r="R1085" s="1508">
        <v>1331818</v>
      </c>
      <c r="S1085" s="1508">
        <v>1931818</v>
      </c>
      <c r="T1085" s="1508">
        <v>2231818</v>
      </c>
      <c r="U1085" s="1508">
        <v>431818</v>
      </c>
      <c r="V1085" s="1302"/>
      <c r="W1085" s="1229"/>
      <c r="X1085" s="2337"/>
      <c r="Y1085" s="1229"/>
      <c r="Z1085" s="2395"/>
      <c r="AA1085" s="1229"/>
      <c r="AB1085" s="1317"/>
      <c r="AC1085" s="1229"/>
      <c r="AD1085" s="1229"/>
      <c r="AE1085" s="1229"/>
      <c r="AF1085" s="1490">
        <f t="shared" si="518"/>
        <v>0</v>
      </c>
      <c r="AG1085" s="1316">
        <f t="shared" si="519"/>
        <v>3995454</v>
      </c>
      <c r="AH1085" s="1305"/>
      <c r="AI1085" s="1937"/>
      <c r="AJ1085" s="1267"/>
      <c r="AK1085" s="1317"/>
      <c r="AL1085" s="1317"/>
      <c r="AM1085" s="1305"/>
      <c r="AN1085" s="1305"/>
      <c r="AO1085" s="1266"/>
      <c r="AP1085" s="1491">
        <f t="shared" si="520"/>
        <v>0</v>
      </c>
      <c r="AQ1085" s="1268"/>
      <c r="AR1085" s="1492">
        <f t="shared" si="521"/>
        <v>0</v>
      </c>
      <c r="AS1085" s="1268"/>
      <c r="AT1085" s="1492">
        <f t="shared" si="522"/>
        <v>0</v>
      </c>
      <c r="AU1085" s="1268"/>
      <c r="AV1085" s="1492">
        <f t="shared" si="523"/>
        <v>0</v>
      </c>
      <c r="AW1085" s="1493">
        <f t="shared" si="524"/>
        <v>0</v>
      </c>
      <c r="AX1085" s="2153">
        <f t="shared" si="525"/>
        <v>0</v>
      </c>
      <c r="AY1085" s="1495">
        <f t="shared" si="526"/>
        <v>0</v>
      </c>
      <c r="AZ1085" s="1937"/>
      <c r="BA1085" s="1508">
        <v>1331818</v>
      </c>
      <c r="BB1085" s="1508">
        <v>1931818</v>
      </c>
      <c r="BC1085" s="1508">
        <v>2231818</v>
      </c>
      <c r="BD1085" s="1508">
        <v>431818</v>
      </c>
      <c r="BE1085" s="2174"/>
      <c r="BF1085" s="1229"/>
      <c r="BG1085" s="1317"/>
      <c r="BH1085" s="1229"/>
      <c r="BI1085" s="1317"/>
      <c r="BJ1085" s="1229"/>
      <c r="BK1085" s="1317"/>
      <c r="BL1085" s="1229"/>
      <c r="BM1085" s="1229"/>
      <c r="BN1085" s="1229"/>
      <c r="BO1085" s="1490">
        <f t="shared" si="532"/>
        <v>0</v>
      </c>
      <c r="BP1085" s="1496">
        <f t="shared" si="541"/>
        <v>0</v>
      </c>
      <c r="BQ1085" s="1305"/>
      <c r="BS1085" s="1959">
        <f t="shared" si="527"/>
        <v>3</v>
      </c>
      <c r="BT1085" s="1959">
        <f t="shared" si="528"/>
        <v>0</v>
      </c>
      <c r="BU1085" s="1959">
        <f t="shared" si="529"/>
        <v>0</v>
      </c>
      <c r="BV1085" s="1959">
        <f t="shared" si="530"/>
        <v>0</v>
      </c>
      <c r="BW1085" s="1959">
        <f t="shared" si="531"/>
        <v>3995454</v>
      </c>
    </row>
    <row r="1086" spans="1:2535" ht="15" customHeight="1" x14ac:dyDescent="0.25">
      <c r="A1086" s="1315">
        <v>9</v>
      </c>
      <c r="B1086" s="2051">
        <v>43726</v>
      </c>
      <c r="C1086" s="1929">
        <v>1076</v>
      </c>
      <c r="D1086" s="1305" t="s">
        <v>76</v>
      </c>
      <c r="E1086" s="1305" t="s">
        <v>57</v>
      </c>
      <c r="F1086" s="1266"/>
      <c r="G1086" s="1301">
        <f t="shared" si="539"/>
        <v>0</v>
      </c>
      <c r="H1086" s="1268"/>
      <c r="I1086" s="817">
        <f t="shared" si="534"/>
        <v>0</v>
      </c>
      <c r="J1086" s="1268">
        <v>3</v>
      </c>
      <c r="K1086" s="817">
        <f t="shared" si="533"/>
        <v>6695454</v>
      </c>
      <c r="L1086" s="1268"/>
      <c r="M1086" s="817">
        <f t="shared" si="535"/>
        <v>0</v>
      </c>
      <c r="N1086" s="1272">
        <f t="shared" si="542"/>
        <v>3</v>
      </c>
      <c r="O1086" s="1494">
        <f t="shared" si="542"/>
        <v>6695454</v>
      </c>
      <c r="P1086" s="1269">
        <f t="shared" si="517"/>
        <v>120000</v>
      </c>
      <c r="Q1086" s="1307"/>
      <c r="R1086" s="1508">
        <v>1331818</v>
      </c>
      <c r="S1086" s="1508">
        <v>1931818</v>
      </c>
      <c r="T1086" s="1508">
        <v>2231818</v>
      </c>
      <c r="U1086" s="1508">
        <v>431818</v>
      </c>
      <c r="V1086" s="1302"/>
      <c r="W1086" s="1229"/>
      <c r="X1086" s="2337"/>
      <c r="Y1086" s="1229"/>
      <c r="Z1086" s="2395"/>
      <c r="AA1086" s="1229"/>
      <c r="AB1086" s="1317"/>
      <c r="AC1086" s="1229"/>
      <c r="AD1086" s="1229"/>
      <c r="AE1086" s="1229"/>
      <c r="AF1086" s="1490">
        <f t="shared" si="518"/>
        <v>0</v>
      </c>
      <c r="AG1086" s="1316">
        <f t="shared" si="519"/>
        <v>6695454</v>
      </c>
      <c r="AH1086" s="1305"/>
      <c r="AI1086" s="1937"/>
      <c r="AJ1086" s="1267"/>
      <c r="AK1086" s="1317"/>
      <c r="AL1086" s="1317"/>
      <c r="AM1086" s="1305"/>
      <c r="AN1086" s="1305"/>
      <c r="AO1086" s="1266"/>
      <c r="AP1086" s="1491">
        <f t="shared" si="520"/>
        <v>0</v>
      </c>
      <c r="AQ1086" s="1268"/>
      <c r="AR1086" s="1492">
        <f t="shared" si="521"/>
        <v>0</v>
      </c>
      <c r="AS1086" s="1268"/>
      <c r="AT1086" s="1492">
        <f t="shared" si="522"/>
        <v>0</v>
      </c>
      <c r="AU1086" s="1268"/>
      <c r="AV1086" s="1492">
        <f t="shared" si="523"/>
        <v>0</v>
      </c>
      <c r="AW1086" s="1493">
        <f t="shared" si="524"/>
        <v>0</v>
      </c>
      <c r="AX1086" s="2153">
        <f t="shared" si="525"/>
        <v>0</v>
      </c>
      <c r="AY1086" s="1495">
        <f t="shared" si="526"/>
        <v>0</v>
      </c>
      <c r="AZ1086" s="1937"/>
      <c r="BA1086" s="1508">
        <v>1331818</v>
      </c>
      <c r="BB1086" s="1508">
        <v>1931818</v>
      </c>
      <c r="BC1086" s="1508">
        <v>2231818</v>
      </c>
      <c r="BD1086" s="1508">
        <v>431818</v>
      </c>
      <c r="BE1086" s="2174"/>
      <c r="BF1086" s="1229"/>
      <c r="BG1086" s="1317"/>
      <c r="BH1086" s="1229"/>
      <c r="BI1086" s="1317"/>
      <c r="BJ1086" s="1229"/>
      <c r="BK1086" s="1317"/>
      <c r="BL1086" s="1229"/>
      <c r="BM1086" s="1229"/>
      <c r="BN1086" s="1229"/>
      <c r="BO1086" s="1490">
        <f t="shared" si="532"/>
        <v>0</v>
      </c>
      <c r="BP1086" s="1496">
        <f t="shared" si="541"/>
        <v>0</v>
      </c>
      <c r="BQ1086" s="1305"/>
      <c r="BS1086" s="1959">
        <f t="shared" si="527"/>
        <v>0</v>
      </c>
      <c r="BT1086" s="1959">
        <f t="shared" si="528"/>
        <v>0</v>
      </c>
      <c r="BU1086" s="1959">
        <f t="shared" si="529"/>
        <v>3</v>
      </c>
      <c r="BV1086" s="1959">
        <f t="shared" si="530"/>
        <v>0</v>
      </c>
      <c r="BW1086" s="1959">
        <f t="shared" si="531"/>
        <v>6695454</v>
      </c>
    </row>
    <row r="1087" spans="1:2535" ht="15" customHeight="1" x14ac:dyDescent="0.25">
      <c r="A1087" s="1315">
        <v>10</v>
      </c>
      <c r="B1087" s="2051">
        <v>43726</v>
      </c>
      <c r="C1087" s="1929">
        <v>1077</v>
      </c>
      <c r="D1087" s="1305" t="s">
        <v>90</v>
      </c>
      <c r="E1087" s="1305" t="s">
        <v>312</v>
      </c>
      <c r="F1087" s="1266">
        <v>10</v>
      </c>
      <c r="G1087" s="1301">
        <f t="shared" si="539"/>
        <v>13318180</v>
      </c>
      <c r="H1087" s="1268"/>
      <c r="I1087" s="817">
        <f t="shared" si="534"/>
        <v>0</v>
      </c>
      <c r="J1087" s="1268"/>
      <c r="K1087" s="817">
        <f t="shared" si="533"/>
        <v>0</v>
      </c>
      <c r="L1087" s="1268"/>
      <c r="M1087" s="817">
        <f t="shared" si="535"/>
        <v>0</v>
      </c>
      <c r="N1087" s="1272">
        <f t="shared" si="542"/>
        <v>10</v>
      </c>
      <c r="O1087" s="1494">
        <f t="shared" si="542"/>
        <v>13318180</v>
      </c>
      <c r="P1087" s="1269">
        <f t="shared" si="517"/>
        <v>400000</v>
      </c>
      <c r="Q1087" s="1307"/>
      <c r="R1087" s="1508">
        <v>1331818</v>
      </c>
      <c r="S1087" s="1508">
        <v>1931818</v>
      </c>
      <c r="T1087" s="1508">
        <v>2231818</v>
      </c>
      <c r="U1087" s="1508">
        <v>431818</v>
      </c>
      <c r="V1087" s="1302"/>
      <c r="W1087" s="1229"/>
      <c r="X1087" s="2337"/>
      <c r="Y1087" s="1229"/>
      <c r="Z1087" s="2395"/>
      <c r="AA1087" s="1229"/>
      <c r="AB1087" s="1317"/>
      <c r="AC1087" s="1229"/>
      <c r="AD1087" s="1229"/>
      <c r="AE1087" s="1229"/>
      <c r="AF1087" s="1490">
        <f t="shared" si="518"/>
        <v>0</v>
      </c>
      <c r="AG1087" s="1316">
        <f t="shared" si="519"/>
        <v>13318180</v>
      </c>
      <c r="AH1087" s="1305"/>
      <c r="AI1087" s="1937"/>
      <c r="AJ1087" s="1267"/>
      <c r="AK1087" s="1317"/>
      <c r="AL1087" s="1317"/>
      <c r="AM1087" s="1305"/>
      <c r="AN1087" s="1305"/>
      <c r="AO1087" s="1266"/>
      <c r="AP1087" s="1491">
        <f t="shared" si="520"/>
        <v>0</v>
      </c>
      <c r="AQ1087" s="1268"/>
      <c r="AR1087" s="1492">
        <f t="shared" si="521"/>
        <v>0</v>
      </c>
      <c r="AS1087" s="1268"/>
      <c r="AT1087" s="1492">
        <f t="shared" si="522"/>
        <v>0</v>
      </c>
      <c r="AU1087" s="1268"/>
      <c r="AV1087" s="1492">
        <f t="shared" si="523"/>
        <v>0</v>
      </c>
      <c r="AW1087" s="1493">
        <f t="shared" si="524"/>
        <v>0</v>
      </c>
      <c r="AX1087" s="2153">
        <f t="shared" si="525"/>
        <v>0</v>
      </c>
      <c r="AY1087" s="1495">
        <f t="shared" si="526"/>
        <v>0</v>
      </c>
      <c r="AZ1087" s="1937"/>
      <c r="BA1087" s="1508">
        <v>1331818</v>
      </c>
      <c r="BB1087" s="1508">
        <v>1931818</v>
      </c>
      <c r="BC1087" s="1508">
        <v>2231818</v>
      </c>
      <c r="BD1087" s="1508">
        <v>431818</v>
      </c>
      <c r="BE1087" s="2174"/>
      <c r="BF1087" s="1229"/>
      <c r="BG1087" s="1317"/>
      <c r="BH1087" s="1229"/>
      <c r="BI1087" s="1317"/>
      <c r="BJ1087" s="1229"/>
      <c r="BK1087" s="1317"/>
      <c r="BL1087" s="1229"/>
      <c r="BM1087" s="1229"/>
      <c r="BN1087" s="1229"/>
      <c r="BO1087" s="1490">
        <f t="shared" si="532"/>
        <v>0</v>
      </c>
      <c r="BP1087" s="1496">
        <f t="shared" si="541"/>
        <v>0</v>
      </c>
      <c r="BQ1087" s="1305"/>
      <c r="BS1087" s="1959">
        <f t="shared" si="527"/>
        <v>10</v>
      </c>
      <c r="BT1087" s="1959">
        <f t="shared" si="528"/>
        <v>0</v>
      </c>
      <c r="BU1087" s="1959">
        <f t="shared" si="529"/>
        <v>0</v>
      </c>
      <c r="BV1087" s="1959">
        <f t="shared" si="530"/>
        <v>0</v>
      </c>
      <c r="BW1087" s="1959">
        <f t="shared" si="531"/>
        <v>13318180</v>
      </c>
    </row>
    <row r="1088" spans="1:2535" s="773" customFormat="1" ht="15" customHeight="1" x14ac:dyDescent="0.25">
      <c r="A1088" s="1315">
        <v>11</v>
      </c>
      <c r="B1088" s="2051">
        <v>43726</v>
      </c>
      <c r="C1088" s="1929">
        <v>1078</v>
      </c>
      <c r="D1088" s="1305" t="s">
        <v>90</v>
      </c>
      <c r="E1088" s="1305" t="s">
        <v>312</v>
      </c>
      <c r="F1088" s="1266"/>
      <c r="G1088" s="1301">
        <f t="shared" si="539"/>
        <v>0</v>
      </c>
      <c r="H1088" s="1268"/>
      <c r="I1088" s="817">
        <f t="shared" si="534"/>
        <v>0</v>
      </c>
      <c r="J1088" s="1268"/>
      <c r="K1088" s="817">
        <f t="shared" si="533"/>
        <v>0</v>
      </c>
      <c r="L1088" s="1268">
        <v>10</v>
      </c>
      <c r="M1088" s="817">
        <f t="shared" si="535"/>
        <v>4318180</v>
      </c>
      <c r="N1088" s="1272">
        <f t="shared" si="542"/>
        <v>10</v>
      </c>
      <c r="O1088" s="1494">
        <f t="shared" si="542"/>
        <v>4318180</v>
      </c>
      <c r="P1088" s="1269">
        <f t="shared" si="517"/>
        <v>400000</v>
      </c>
      <c r="Q1088" s="1307"/>
      <c r="R1088" s="1508">
        <v>1331818</v>
      </c>
      <c r="S1088" s="1508">
        <v>1931818</v>
      </c>
      <c r="T1088" s="1508">
        <v>2231818</v>
      </c>
      <c r="U1088" s="1508">
        <v>431818</v>
      </c>
      <c r="V1088" s="1892"/>
      <c r="W1088" s="1229"/>
      <c r="X1088" s="2337"/>
      <c r="Y1088" s="1229"/>
      <c r="Z1088" s="2395"/>
      <c r="AA1088" s="1229"/>
      <c r="AB1088" s="1317"/>
      <c r="AC1088" s="1229"/>
      <c r="AD1088" s="1229"/>
      <c r="AE1088" s="1229"/>
      <c r="AF1088" s="1490">
        <f t="shared" si="518"/>
        <v>0</v>
      </c>
      <c r="AG1088" s="1316">
        <f t="shared" si="519"/>
        <v>4318180</v>
      </c>
      <c r="AH1088" s="1305"/>
      <c r="AI1088" s="1937"/>
      <c r="AJ1088" s="1267"/>
      <c r="AK1088" s="1317"/>
      <c r="AL1088" s="1317"/>
      <c r="AM1088" s="1305"/>
      <c r="AN1088" s="1305"/>
      <c r="AO1088" s="1266"/>
      <c r="AP1088" s="1491">
        <f t="shared" si="520"/>
        <v>0</v>
      </c>
      <c r="AQ1088" s="1268"/>
      <c r="AR1088" s="1492">
        <f t="shared" si="521"/>
        <v>0</v>
      </c>
      <c r="AS1088" s="1268"/>
      <c r="AT1088" s="1492">
        <f t="shared" si="522"/>
        <v>0</v>
      </c>
      <c r="AU1088" s="1268"/>
      <c r="AV1088" s="1492">
        <f t="shared" si="523"/>
        <v>0</v>
      </c>
      <c r="AW1088" s="1493">
        <f t="shared" si="524"/>
        <v>0</v>
      </c>
      <c r="AX1088" s="2153">
        <f t="shared" si="525"/>
        <v>0</v>
      </c>
      <c r="AY1088" s="1495">
        <f t="shared" si="526"/>
        <v>0</v>
      </c>
      <c r="AZ1088" s="1937"/>
      <c r="BA1088" s="1508">
        <v>1331818</v>
      </c>
      <c r="BB1088" s="1508">
        <v>1931818</v>
      </c>
      <c r="BC1088" s="1508">
        <v>2231818</v>
      </c>
      <c r="BD1088" s="1508">
        <v>431818</v>
      </c>
      <c r="BE1088" s="2174"/>
      <c r="BF1088" s="1229"/>
      <c r="BG1088" s="1317"/>
      <c r="BH1088" s="1229"/>
      <c r="BI1088" s="1317"/>
      <c r="BJ1088" s="1229"/>
      <c r="BK1088" s="1317"/>
      <c r="BL1088" s="1229"/>
      <c r="BM1088" s="1229"/>
      <c r="BN1088" s="1229"/>
      <c r="BO1088" s="1490">
        <f t="shared" si="532"/>
        <v>0</v>
      </c>
      <c r="BP1088" s="1496">
        <f t="shared" si="541"/>
        <v>0</v>
      </c>
      <c r="BQ1088" s="1305"/>
      <c r="BR1088" s="1308"/>
      <c r="BS1088" s="1959">
        <f t="shared" si="527"/>
        <v>0</v>
      </c>
      <c r="BT1088" s="1959">
        <f t="shared" si="528"/>
        <v>0</v>
      </c>
      <c r="BU1088" s="1959">
        <f t="shared" si="529"/>
        <v>0</v>
      </c>
      <c r="BV1088" s="1959">
        <f t="shared" si="530"/>
        <v>10</v>
      </c>
      <c r="BW1088" s="1959">
        <f t="shared" si="531"/>
        <v>4318180</v>
      </c>
      <c r="BX1088" s="1308"/>
      <c r="BY1088" s="1308"/>
      <c r="BZ1088" s="1308"/>
      <c r="CA1088" s="1308"/>
      <c r="CB1088" s="1308"/>
      <c r="CC1088" s="1308"/>
      <c r="CD1088" s="1308"/>
      <c r="CE1088" s="1308"/>
      <c r="CF1088" s="1308"/>
      <c r="CG1088" s="1308"/>
      <c r="CH1088" s="1308"/>
      <c r="CI1088" s="1308"/>
      <c r="CJ1088" s="1308"/>
      <c r="CK1088" s="1308"/>
      <c r="CL1088" s="1308"/>
      <c r="CM1088" s="1308"/>
      <c r="CN1088" s="1308"/>
      <c r="CO1088" s="1308"/>
      <c r="CP1088" s="1308"/>
      <c r="CQ1088" s="1308"/>
      <c r="CR1088" s="1308"/>
      <c r="CS1088" s="1308"/>
      <c r="CT1088" s="1308"/>
      <c r="CU1088" s="1308"/>
      <c r="CV1088" s="1308"/>
      <c r="CW1088" s="1308"/>
      <c r="CX1088" s="1308"/>
      <c r="CY1088" s="1308"/>
      <c r="CZ1088" s="1308"/>
      <c r="DA1088" s="1308"/>
      <c r="DB1088" s="1308"/>
      <c r="DC1088" s="1308"/>
      <c r="DD1088" s="1308"/>
      <c r="DE1088" s="1308"/>
      <c r="DF1088" s="1308"/>
      <c r="DG1088" s="1308"/>
      <c r="DH1088" s="1308"/>
      <c r="DI1088" s="1308"/>
      <c r="DJ1088" s="1308"/>
      <c r="DK1088" s="1308"/>
      <c r="DL1088" s="1308"/>
      <c r="DM1088" s="1308"/>
      <c r="DN1088" s="1308"/>
      <c r="DO1088" s="1308"/>
      <c r="DP1088" s="1308"/>
      <c r="DQ1088" s="1308"/>
      <c r="DR1088" s="1308"/>
      <c r="DS1088" s="1308"/>
      <c r="DT1088" s="1308"/>
      <c r="DU1088" s="1308"/>
      <c r="DV1088" s="1308"/>
      <c r="DW1088" s="1308"/>
      <c r="DX1088" s="1308"/>
      <c r="DY1088" s="1308"/>
      <c r="DZ1088" s="1308"/>
      <c r="EA1088" s="1308"/>
      <c r="EB1088" s="1308"/>
      <c r="EC1088" s="1308"/>
      <c r="ED1088" s="1308"/>
      <c r="EE1088" s="1308"/>
      <c r="EF1088" s="1308"/>
      <c r="EG1088" s="1308"/>
      <c r="EH1088" s="1308"/>
      <c r="EI1088" s="1308"/>
      <c r="EJ1088" s="1308"/>
      <c r="EK1088" s="1308"/>
      <c r="EL1088" s="1308"/>
      <c r="EM1088" s="1308"/>
      <c r="EN1088" s="1308"/>
      <c r="EO1088" s="1308"/>
      <c r="EP1088" s="1308"/>
      <c r="EQ1088" s="1308"/>
      <c r="ER1088" s="1308"/>
      <c r="ES1088" s="1308"/>
      <c r="ET1088" s="1308"/>
      <c r="EU1088" s="1308"/>
      <c r="EV1088" s="1308"/>
      <c r="EW1088" s="1308"/>
      <c r="EX1088" s="1308"/>
      <c r="EY1088" s="1308"/>
      <c r="EZ1088" s="1308"/>
      <c r="FA1088" s="1308"/>
      <c r="FB1088" s="1308"/>
      <c r="FC1088" s="1308"/>
      <c r="FD1088" s="1308"/>
      <c r="FE1088" s="1308"/>
      <c r="FF1088" s="1308"/>
      <c r="FG1088" s="1308"/>
      <c r="FH1088" s="1308"/>
      <c r="FI1088" s="1308"/>
      <c r="FJ1088" s="1308"/>
      <c r="FK1088" s="1308"/>
      <c r="FL1088" s="1308"/>
      <c r="FM1088" s="1308"/>
      <c r="FN1088" s="1308"/>
      <c r="FO1088" s="1308"/>
      <c r="FP1088" s="1308"/>
      <c r="FQ1088" s="1308"/>
      <c r="FR1088" s="1308"/>
      <c r="FS1088" s="1308"/>
      <c r="FT1088" s="1308"/>
      <c r="FU1088" s="1308"/>
      <c r="FV1088" s="1308"/>
      <c r="FW1088" s="1308"/>
      <c r="FX1088" s="1308"/>
      <c r="FY1088" s="1308"/>
      <c r="FZ1088" s="1308"/>
      <c r="GA1088" s="1308"/>
      <c r="GB1088" s="1308"/>
      <c r="GC1088" s="1308"/>
      <c r="GD1088" s="1308"/>
      <c r="GE1088" s="1308"/>
      <c r="GF1088" s="1308"/>
      <c r="GG1088" s="1308"/>
      <c r="GH1088" s="1308"/>
      <c r="GI1088" s="1308"/>
      <c r="GJ1088" s="1308"/>
      <c r="GK1088" s="1308"/>
      <c r="GL1088" s="1308"/>
      <c r="GM1088" s="1308"/>
      <c r="GN1088" s="1308"/>
      <c r="GO1088" s="1308"/>
      <c r="GP1088" s="1308"/>
      <c r="GQ1088" s="1308"/>
      <c r="GR1088" s="1308"/>
      <c r="GS1088" s="1308"/>
      <c r="GT1088" s="1308"/>
      <c r="GU1088" s="1308"/>
      <c r="GV1088" s="1308"/>
      <c r="GW1088" s="1308"/>
      <c r="GX1088" s="1308"/>
      <c r="GY1088" s="1308"/>
      <c r="GZ1088" s="1308"/>
      <c r="HA1088" s="1308"/>
      <c r="HB1088" s="1308"/>
      <c r="HC1088" s="1308"/>
      <c r="HD1088" s="1308"/>
      <c r="HE1088" s="1308"/>
      <c r="HF1088" s="1308"/>
      <c r="HG1088" s="1308"/>
      <c r="HH1088" s="1308"/>
      <c r="HI1088" s="1308"/>
      <c r="HJ1088" s="1308"/>
      <c r="HK1088" s="1308"/>
      <c r="HL1088" s="1308"/>
      <c r="HM1088" s="1308"/>
      <c r="HN1088" s="1308"/>
      <c r="HO1088" s="1308"/>
      <c r="HP1088" s="1308"/>
      <c r="HQ1088" s="1308"/>
      <c r="HR1088" s="1308"/>
      <c r="HS1088" s="1308"/>
      <c r="HT1088" s="1308"/>
      <c r="HU1088" s="1308"/>
      <c r="HV1088" s="1308"/>
      <c r="HW1088" s="1308"/>
      <c r="HX1088" s="1308"/>
      <c r="HY1088" s="1308"/>
      <c r="HZ1088" s="1308"/>
      <c r="IA1088" s="1308"/>
      <c r="IB1088" s="1308"/>
      <c r="IC1088" s="1308"/>
      <c r="ID1088" s="1308"/>
      <c r="IE1088" s="1308"/>
      <c r="IF1088" s="1308"/>
      <c r="IG1088" s="1308"/>
      <c r="IH1088" s="1308"/>
      <c r="II1088" s="1308"/>
      <c r="IJ1088" s="1308"/>
      <c r="IK1088" s="1308"/>
      <c r="IL1088" s="1308"/>
      <c r="IM1088" s="1308"/>
      <c r="IN1088" s="1308"/>
      <c r="IO1088" s="1308"/>
      <c r="IP1088" s="1308"/>
      <c r="IQ1088" s="1308"/>
      <c r="IR1088" s="1308"/>
      <c r="IS1088" s="1308"/>
      <c r="IT1088" s="1308"/>
      <c r="IU1088" s="1308"/>
      <c r="IV1088" s="1308"/>
      <c r="IW1088" s="1308"/>
      <c r="IX1088" s="1308"/>
      <c r="IY1088" s="1308"/>
      <c r="IZ1088" s="1308"/>
      <c r="JA1088" s="1308"/>
      <c r="JB1088" s="1308"/>
      <c r="JC1088" s="1308"/>
      <c r="JD1088" s="1308"/>
      <c r="JE1088" s="1308"/>
      <c r="JF1088" s="1308"/>
      <c r="JG1088" s="1308"/>
      <c r="JH1088" s="1308"/>
      <c r="JI1088" s="1308"/>
      <c r="JJ1088" s="1308"/>
      <c r="JK1088" s="1308"/>
      <c r="JL1088" s="1308"/>
      <c r="JM1088" s="1308"/>
      <c r="JN1088" s="1308"/>
      <c r="JO1088" s="1308"/>
      <c r="JP1088" s="1308"/>
      <c r="JQ1088" s="1308"/>
      <c r="JR1088" s="1308"/>
      <c r="JS1088" s="1308"/>
      <c r="JT1088" s="1308"/>
      <c r="JU1088" s="1308"/>
      <c r="JV1088" s="1308"/>
      <c r="JW1088" s="1308"/>
      <c r="JX1088" s="1308"/>
      <c r="JY1088" s="1308"/>
      <c r="JZ1088" s="1308"/>
      <c r="KA1088" s="1308"/>
      <c r="KB1088" s="1308"/>
      <c r="KC1088" s="1308"/>
      <c r="KD1088" s="1308"/>
      <c r="KE1088" s="1308"/>
      <c r="KF1088" s="1308"/>
      <c r="KG1088" s="1308"/>
      <c r="KH1088" s="1308"/>
      <c r="KI1088" s="1308"/>
      <c r="KJ1088" s="1308"/>
      <c r="KK1088" s="1308"/>
      <c r="KL1088" s="1308"/>
      <c r="KM1088" s="1308"/>
      <c r="KN1088" s="1308"/>
      <c r="KO1088" s="1308"/>
      <c r="KP1088" s="1308"/>
      <c r="KQ1088" s="1308"/>
      <c r="KR1088" s="1308"/>
      <c r="KS1088" s="1308"/>
      <c r="KT1088" s="1308"/>
      <c r="KU1088" s="1308"/>
      <c r="KV1088" s="1308"/>
      <c r="KW1088" s="1308"/>
      <c r="KX1088" s="1308"/>
      <c r="KY1088" s="1308"/>
      <c r="KZ1088" s="1308"/>
      <c r="LA1088" s="1308"/>
      <c r="LB1088" s="1308"/>
      <c r="LC1088" s="1308"/>
      <c r="LD1088" s="1308"/>
      <c r="LE1088" s="1308"/>
      <c r="LF1088" s="1308"/>
      <c r="LG1088" s="1308"/>
      <c r="LH1088" s="1308"/>
      <c r="LI1088" s="1308"/>
      <c r="LJ1088" s="1308"/>
      <c r="LK1088" s="1308"/>
      <c r="LL1088" s="1308"/>
      <c r="LM1088" s="1308"/>
      <c r="LN1088" s="1308"/>
      <c r="LO1088" s="1308"/>
      <c r="LP1088" s="1308"/>
      <c r="LQ1088" s="1308"/>
      <c r="LR1088" s="1308"/>
      <c r="LS1088" s="1308"/>
      <c r="LT1088" s="1308"/>
      <c r="LU1088" s="1308"/>
      <c r="LV1088" s="1308"/>
      <c r="LW1088" s="1308"/>
      <c r="LX1088" s="1308"/>
      <c r="LY1088" s="1308"/>
      <c r="LZ1088" s="1308"/>
      <c r="MA1088" s="1308"/>
      <c r="MB1088" s="1308"/>
      <c r="MC1088" s="1308"/>
      <c r="MD1088" s="1308"/>
      <c r="ME1088" s="1308"/>
      <c r="MF1088" s="1308"/>
      <c r="MG1088" s="1308"/>
      <c r="MH1088" s="1308"/>
      <c r="MI1088" s="1308"/>
      <c r="MJ1088" s="1308"/>
      <c r="MK1088" s="1308"/>
      <c r="ML1088" s="1308"/>
      <c r="MM1088" s="1308"/>
      <c r="MN1088" s="1308"/>
      <c r="MO1088" s="1308"/>
      <c r="MP1088" s="1308"/>
      <c r="MQ1088" s="1308"/>
      <c r="MR1088" s="1308"/>
      <c r="MS1088" s="1308"/>
      <c r="MT1088" s="1308"/>
      <c r="MU1088" s="1308"/>
      <c r="MV1088" s="1308"/>
      <c r="MW1088" s="1308"/>
      <c r="MX1088" s="1308"/>
      <c r="MY1088" s="1308"/>
      <c r="MZ1088" s="1308"/>
      <c r="NA1088" s="1308"/>
      <c r="NB1088" s="1308"/>
      <c r="NC1088" s="1308"/>
      <c r="ND1088" s="1308"/>
      <c r="NE1088" s="1308"/>
      <c r="NF1088" s="1308"/>
      <c r="NG1088" s="1308"/>
      <c r="NH1088" s="1308"/>
      <c r="NI1088" s="1308"/>
      <c r="NJ1088" s="1308"/>
      <c r="NK1088" s="1308"/>
      <c r="NL1088" s="1308"/>
      <c r="NM1088" s="1308"/>
      <c r="NN1088" s="1308"/>
      <c r="NO1088" s="1308"/>
      <c r="NP1088" s="1308"/>
      <c r="NQ1088" s="1308"/>
      <c r="NR1088" s="1308"/>
      <c r="NS1088" s="1308"/>
      <c r="NT1088" s="1308"/>
      <c r="NU1088" s="1308"/>
      <c r="NV1088" s="1308"/>
      <c r="NW1088" s="1308"/>
      <c r="NX1088" s="1308"/>
      <c r="NY1088" s="1308"/>
      <c r="NZ1088" s="1308"/>
      <c r="OA1088" s="1308"/>
      <c r="OB1088" s="1308"/>
      <c r="OC1088" s="1308"/>
      <c r="OD1088" s="1308"/>
      <c r="OE1088" s="1308"/>
      <c r="OF1088" s="1308"/>
      <c r="OG1088" s="1308"/>
      <c r="OH1088" s="1308"/>
      <c r="OI1088" s="1308"/>
      <c r="OJ1088" s="1308"/>
      <c r="OK1088" s="1308"/>
      <c r="OL1088" s="1308"/>
      <c r="OM1088" s="1308"/>
      <c r="ON1088" s="1308"/>
      <c r="OO1088" s="1308"/>
      <c r="OP1088" s="1308"/>
      <c r="OQ1088" s="1308"/>
      <c r="OR1088" s="1308"/>
      <c r="OS1088" s="1308"/>
      <c r="OT1088" s="1308"/>
      <c r="OU1088" s="1308"/>
      <c r="OV1088" s="1308"/>
      <c r="OW1088" s="1308"/>
      <c r="OX1088" s="1308"/>
      <c r="OY1088" s="1308"/>
      <c r="OZ1088" s="1308"/>
      <c r="PA1088" s="1308"/>
      <c r="PB1088" s="1308"/>
      <c r="PC1088" s="1308"/>
      <c r="PD1088" s="1308"/>
      <c r="PE1088" s="1308"/>
      <c r="PF1088" s="1308"/>
      <c r="PG1088" s="1308"/>
      <c r="PH1088" s="1308"/>
      <c r="PI1088" s="1308"/>
      <c r="PJ1088" s="1308"/>
      <c r="PK1088" s="1308"/>
      <c r="PL1088" s="1308"/>
      <c r="PM1088" s="1308"/>
      <c r="PN1088" s="1308"/>
      <c r="PO1088" s="1308"/>
      <c r="PP1088" s="1308"/>
      <c r="PQ1088" s="1308"/>
      <c r="PR1088" s="1308"/>
      <c r="PS1088" s="1308"/>
      <c r="PT1088" s="1308"/>
      <c r="PU1088" s="1308"/>
      <c r="PV1088" s="1308"/>
      <c r="PW1088" s="1308"/>
      <c r="PX1088" s="1308"/>
      <c r="PY1088" s="1308"/>
      <c r="PZ1088" s="1308"/>
      <c r="QA1088" s="1308"/>
      <c r="QB1088" s="1308"/>
      <c r="QC1088" s="1308"/>
      <c r="QD1088" s="1308"/>
      <c r="QE1088" s="1308"/>
      <c r="QF1088" s="1308"/>
      <c r="QG1088" s="1308"/>
      <c r="QH1088" s="1308"/>
      <c r="QI1088" s="1308"/>
      <c r="QJ1088" s="1308"/>
      <c r="QK1088" s="1308"/>
      <c r="QL1088" s="1308"/>
      <c r="QM1088" s="1308"/>
      <c r="QN1088" s="1308"/>
      <c r="QO1088" s="1308"/>
      <c r="QP1088" s="1308"/>
      <c r="QQ1088" s="1308"/>
      <c r="QR1088" s="1308"/>
      <c r="QS1088" s="1308"/>
      <c r="QT1088" s="1308"/>
      <c r="QU1088" s="1308"/>
      <c r="QV1088" s="1308"/>
      <c r="QW1088" s="1308"/>
      <c r="QX1088" s="1308"/>
      <c r="QY1088" s="1308"/>
      <c r="QZ1088" s="1308"/>
      <c r="RA1088" s="1308"/>
      <c r="RB1088" s="1308"/>
      <c r="RC1088" s="1308"/>
      <c r="RD1088" s="1308"/>
      <c r="RE1088" s="1308"/>
      <c r="RF1088" s="1308"/>
      <c r="RG1088" s="1308"/>
      <c r="RH1088" s="1308"/>
      <c r="RI1088" s="1308"/>
      <c r="RJ1088" s="1308"/>
      <c r="RK1088" s="1308"/>
      <c r="RL1088" s="1308"/>
      <c r="RM1088" s="1308"/>
      <c r="RN1088" s="1308"/>
      <c r="RO1088" s="1308"/>
      <c r="RP1088" s="1308"/>
      <c r="RQ1088" s="1308"/>
      <c r="RR1088" s="1308"/>
      <c r="RS1088" s="1308"/>
      <c r="RT1088" s="1308"/>
      <c r="RU1088" s="1308"/>
      <c r="RV1088" s="1308"/>
      <c r="RW1088" s="1308"/>
      <c r="RX1088" s="1308"/>
      <c r="RY1088" s="1308"/>
      <c r="RZ1088" s="1308"/>
      <c r="SA1088" s="1308"/>
      <c r="SB1088" s="1308"/>
      <c r="SC1088" s="1308"/>
      <c r="SD1088" s="1308"/>
      <c r="SE1088" s="1308"/>
      <c r="SF1088" s="1308"/>
      <c r="SG1088" s="1308"/>
      <c r="SH1088" s="1308"/>
      <c r="SI1088" s="1308"/>
      <c r="SJ1088" s="1308"/>
      <c r="SK1088" s="1308"/>
      <c r="SL1088" s="1308"/>
      <c r="SM1088" s="1308"/>
      <c r="SN1088" s="1308"/>
      <c r="SO1088" s="1308"/>
      <c r="SP1088" s="1308"/>
      <c r="SQ1088" s="1308"/>
      <c r="SR1088" s="1308"/>
      <c r="SS1088" s="1308"/>
      <c r="ST1088" s="1308"/>
      <c r="SU1088" s="1308"/>
      <c r="SV1088" s="1308"/>
      <c r="SW1088" s="1308"/>
      <c r="SX1088" s="1308"/>
      <c r="SY1088" s="1308"/>
      <c r="SZ1088" s="1308"/>
      <c r="TA1088" s="1308"/>
      <c r="TB1088" s="1308"/>
      <c r="TC1088" s="1308"/>
      <c r="TD1088" s="1308"/>
      <c r="TE1088" s="1308"/>
      <c r="TF1088" s="1308"/>
      <c r="TG1088" s="1308"/>
      <c r="TH1088" s="1308"/>
      <c r="TI1088" s="1308"/>
      <c r="TJ1088" s="1308"/>
      <c r="TK1088" s="1308"/>
      <c r="TL1088" s="1308"/>
      <c r="TM1088" s="1308"/>
      <c r="TN1088" s="1308"/>
      <c r="TO1088" s="1308"/>
      <c r="TP1088" s="1308"/>
      <c r="TQ1088" s="1308"/>
      <c r="TR1088" s="1308"/>
      <c r="TS1088" s="1308"/>
      <c r="TT1088" s="1308"/>
      <c r="TU1088" s="1308"/>
      <c r="TV1088" s="1308"/>
      <c r="TW1088" s="1308"/>
      <c r="TX1088" s="1308"/>
      <c r="TY1088" s="1308"/>
      <c r="TZ1088" s="1308"/>
      <c r="UA1088" s="1308"/>
      <c r="UB1088" s="1308"/>
      <c r="UC1088" s="1308"/>
      <c r="UD1088" s="1308"/>
      <c r="UE1088" s="1308"/>
      <c r="UF1088" s="1308"/>
      <c r="UG1088" s="1308"/>
      <c r="UH1088" s="1308"/>
      <c r="UI1088" s="1308"/>
      <c r="UJ1088" s="1308"/>
      <c r="UK1088" s="1308"/>
      <c r="UL1088" s="1308"/>
      <c r="UM1088" s="1308"/>
      <c r="UN1088" s="1308"/>
      <c r="UO1088" s="1308"/>
      <c r="UP1088" s="1308"/>
      <c r="UQ1088" s="1308"/>
      <c r="UR1088" s="1308"/>
      <c r="US1088" s="1308"/>
      <c r="UT1088" s="1308"/>
      <c r="UU1088" s="1308"/>
      <c r="UV1088" s="1308"/>
      <c r="UW1088" s="1308"/>
      <c r="UX1088" s="1308"/>
      <c r="UY1088" s="1308"/>
      <c r="UZ1088" s="1308"/>
      <c r="VA1088" s="1308"/>
      <c r="VB1088" s="1308"/>
      <c r="VC1088" s="1308"/>
      <c r="VD1088" s="1308"/>
      <c r="VE1088" s="1308"/>
      <c r="VF1088" s="1308"/>
      <c r="VG1088" s="1308"/>
      <c r="VH1088" s="1308"/>
      <c r="VI1088" s="1308"/>
      <c r="VJ1088" s="1308"/>
      <c r="VK1088" s="1308"/>
      <c r="VL1088" s="1308"/>
      <c r="VM1088" s="1308"/>
      <c r="VN1088" s="1308"/>
      <c r="VO1088" s="1308"/>
      <c r="VP1088" s="1308"/>
      <c r="VQ1088" s="1308"/>
      <c r="VR1088" s="1308"/>
      <c r="VS1088" s="1308"/>
      <c r="VT1088" s="1308"/>
      <c r="VU1088" s="1308"/>
      <c r="VV1088" s="1308"/>
      <c r="VW1088" s="1308"/>
      <c r="VX1088" s="1308"/>
      <c r="VY1088" s="1308"/>
      <c r="VZ1088" s="1308"/>
      <c r="WA1088" s="1308"/>
      <c r="WB1088" s="1308"/>
      <c r="WC1088" s="1308"/>
      <c r="WD1088" s="1308"/>
    </row>
    <row r="1089" spans="1:2535" ht="15" customHeight="1" x14ac:dyDescent="0.25">
      <c r="A1089" s="1315">
        <v>12</v>
      </c>
      <c r="B1089" s="2051">
        <v>43726</v>
      </c>
      <c r="C1089" s="1929">
        <v>1079</v>
      </c>
      <c r="D1089" s="1305" t="s">
        <v>56</v>
      </c>
      <c r="E1089" s="1305" t="s">
        <v>57</v>
      </c>
      <c r="F1089" s="1266">
        <v>4</v>
      </c>
      <c r="G1089" s="1301">
        <f t="shared" si="539"/>
        <v>5327272</v>
      </c>
      <c r="H1089" s="1268">
        <v>2</v>
      </c>
      <c r="I1089" s="817">
        <f t="shared" si="534"/>
        <v>3863636</v>
      </c>
      <c r="J1089" s="1268">
        <v>4</v>
      </c>
      <c r="K1089" s="817">
        <f t="shared" si="533"/>
        <v>8927272</v>
      </c>
      <c r="L1089" s="1268">
        <v>1</v>
      </c>
      <c r="M1089" s="817">
        <f t="shared" si="535"/>
        <v>431818</v>
      </c>
      <c r="N1089" s="1272">
        <f t="shared" si="542"/>
        <v>11</v>
      </c>
      <c r="O1089" s="1494">
        <f t="shared" si="542"/>
        <v>18549998</v>
      </c>
      <c r="P1089" s="1269">
        <f t="shared" si="517"/>
        <v>440000</v>
      </c>
      <c r="Q1089" s="1307"/>
      <c r="R1089" s="1508">
        <v>1331818</v>
      </c>
      <c r="S1089" s="1508">
        <v>1931818</v>
      </c>
      <c r="T1089" s="1508">
        <v>2231818</v>
      </c>
      <c r="U1089" s="1508">
        <v>431818</v>
      </c>
      <c r="V1089" s="1892"/>
      <c r="W1089" s="1229"/>
      <c r="X1089" s="2337"/>
      <c r="Y1089" s="1229"/>
      <c r="Z1089" s="2395"/>
      <c r="AA1089" s="1229"/>
      <c r="AB1089" s="1317"/>
      <c r="AC1089" s="1229"/>
      <c r="AD1089" s="1229"/>
      <c r="AE1089" s="1229"/>
      <c r="AF1089" s="1490">
        <f t="shared" si="518"/>
        <v>0</v>
      </c>
      <c r="AG1089" s="1316">
        <f t="shared" si="519"/>
        <v>18549998</v>
      </c>
      <c r="AH1089" s="1305"/>
      <c r="AI1089" s="1937"/>
      <c r="AJ1089" s="1267"/>
      <c r="AK1089" s="1317"/>
      <c r="AL1089" s="1317"/>
      <c r="AM1089" s="1305"/>
      <c r="AN1089" s="1305"/>
      <c r="AO1089" s="1266"/>
      <c r="AP1089" s="1491">
        <f t="shared" si="520"/>
        <v>0</v>
      </c>
      <c r="AQ1089" s="1268"/>
      <c r="AR1089" s="1492">
        <f t="shared" si="521"/>
        <v>0</v>
      </c>
      <c r="AS1089" s="1268"/>
      <c r="AT1089" s="1492">
        <f t="shared" si="522"/>
        <v>0</v>
      </c>
      <c r="AU1089" s="1268"/>
      <c r="AV1089" s="1492">
        <f t="shared" si="523"/>
        <v>0</v>
      </c>
      <c r="AW1089" s="1493">
        <f t="shared" si="524"/>
        <v>0</v>
      </c>
      <c r="AX1089" s="2153">
        <f t="shared" si="525"/>
        <v>0</v>
      </c>
      <c r="AY1089" s="1495">
        <f t="shared" si="526"/>
        <v>0</v>
      </c>
      <c r="AZ1089" s="1937"/>
      <c r="BA1089" s="1508">
        <v>1331818</v>
      </c>
      <c r="BB1089" s="1508">
        <v>1931818</v>
      </c>
      <c r="BC1089" s="1508">
        <v>2231818</v>
      </c>
      <c r="BD1089" s="1508">
        <v>431818</v>
      </c>
      <c r="BE1089" s="2174"/>
      <c r="BF1089" s="1229"/>
      <c r="BG1089" s="1317"/>
      <c r="BH1089" s="1229"/>
      <c r="BI1089" s="1317"/>
      <c r="BJ1089" s="1229"/>
      <c r="BK1089" s="1317"/>
      <c r="BL1089" s="1229"/>
      <c r="BM1089" s="1229"/>
      <c r="BN1089" s="1229"/>
      <c r="BO1089" s="1490">
        <f t="shared" si="532"/>
        <v>0</v>
      </c>
      <c r="BP1089" s="1496">
        <f t="shared" si="541"/>
        <v>0</v>
      </c>
      <c r="BQ1089" s="1305"/>
      <c r="BS1089" s="1959">
        <f t="shared" si="527"/>
        <v>4</v>
      </c>
      <c r="BT1089" s="1959">
        <f t="shared" si="528"/>
        <v>2</v>
      </c>
      <c r="BU1089" s="1959">
        <f t="shared" si="529"/>
        <v>4</v>
      </c>
      <c r="BV1089" s="1959">
        <f t="shared" si="530"/>
        <v>1</v>
      </c>
      <c r="BW1089" s="1959">
        <f t="shared" si="531"/>
        <v>18549998</v>
      </c>
    </row>
    <row r="1090" spans="1:2535" s="773" customFormat="1" ht="15" customHeight="1" x14ac:dyDescent="0.25">
      <c r="A1090" s="1315">
        <v>13</v>
      </c>
      <c r="B1090" s="2051">
        <v>43726</v>
      </c>
      <c r="C1090" s="1929">
        <v>1080</v>
      </c>
      <c r="D1090" s="1305" t="s">
        <v>81</v>
      </c>
      <c r="E1090" s="1305" t="s">
        <v>31</v>
      </c>
      <c r="F1090" s="1266"/>
      <c r="G1090" s="1301">
        <f t="shared" si="539"/>
        <v>0</v>
      </c>
      <c r="H1090" s="1268"/>
      <c r="I1090" s="817">
        <f t="shared" si="534"/>
        <v>0</v>
      </c>
      <c r="J1090" s="1268">
        <v>10</v>
      </c>
      <c r="K1090" s="817">
        <f t="shared" si="533"/>
        <v>22318180</v>
      </c>
      <c r="L1090" s="1268"/>
      <c r="M1090" s="817">
        <f t="shared" si="535"/>
        <v>0</v>
      </c>
      <c r="N1090" s="1272">
        <f t="shared" si="542"/>
        <v>10</v>
      </c>
      <c r="O1090" s="1494">
        <f t="shared" si="542"/>
        <v>22318180</v>
      </c>
      <c r="P1090" s="1269">
        <f t="shared" si="517"/>
        <v>400000</v>
      </c>
      <c r="Q1090" s="1307"/>
      <c r="R1090" s="1508">
        <v>1331818</v>
      </c>
      <c r="S1090" s="1508">
        <v>1931818</v>
      </c>
      <c r="T1090" s="1508">
        <v>2231818</v>
      </c>
      <c r="U1090" s="1508">
        <v>431818</v>
      </c>
      <c r="V1090" s="2469"/>
      <c r="W1090" s="1229"/>
      <c r="X1090" s="2337"/>
      <c r="Y1090" s="1229"/>
      <c r="Z1090" s="2395"/>
      <c r="AA1090" s="1229"/>
      <c r="AB1090" s="1317"/>
      <c r="AC1090" s="1229"/>
      <c r="AD1090" s="1229"/>
      <c r="AE1090" s="1229"/>
      <c r="AF1090" s="1490">
        <f t="shared" si="518"/>
        <v>0</v>
      </c>
      <c r="AG1090" s="1316">
        <f t="shared" si="519"/>
        <v>22318180</v>
      </c>
      <c r="AH1090" s="1305"/>
      <c r="AI1090" s="1937"/>
      <c r="AJ1090" s="1267"/>
      <c r="AK1090" s="1317"/>
      <c r="AL1090" s="1317"/>
      <c r="AM1090" s="1305"/>
      <c r="AN1090" s="1305"/>
      <c r="AO1090" s="1266"/>
      <c r="AP1090" s="1491">
        <f t="shared" si="520"/>
        <v>0</v>
      </c>
      <c r="AQ1090" s="1268"/>
      <c r="AR1090" s="1492">
        <f t="shared" si="521"/>
        <v>0</v>
      </c>
      <c r="AS1090" s="1268"/>
      <c r="AT1090" s="1492">
        <f t="shared" si="522"/>
        <v>0</v>
      </c>
      <c r="AU1090" s="1268"/>
      <c r="AV1090" s="1492">
        <f t="shared" si="523"/>
        <v>0</v>
      </c>
      <c r="AW1090" s="1493">
        <f t="shared" si="524"/>
        <v>0</v>
      </c>
      <c r="AX1090" s="2153">
        <f t="shared" si="525"/>
        <v>0</v>
      </c>
      <c r="AY1090" s="1495">
        <f t="shared" si="526"/>
        <v>0</v>
      </c>
      <c r="AZ1090" s="1937"/>
      <c r="BA1090" s="1508">
        <v>1331818</v>
      </c>
      <c r="BB1090" s="1508">
        <v>1931818</v>
      </c>
      <c r="BC1090" s="1508">
        <v>2231818</v>
      </c>
      <c r="BD1090" s="1508">
        <v>431818</v>
      </c>
      <c r="BE1090" s="2174"/>
      <c r="BF1090" s="1229"/>
      <c r="BG1090" s="1317"/>
      <c r="BH1090" s="1229"/>
      <c r="BI1090" s="1317"/>
      <c r="BJ1090" s="1229"/>
      <c r="BK1090" s="1317"/>
      <c r="BL1090" s="1229"/>
      <c r="BM1090" s="1229"/>
      <c r="BN1090" s="1229"/>
      <c r="BO1090" s="1490">
        <f t="shared" si="532"/>
        <v>0</v>
      </c>
      <c r="BP1090" s="1496">
        <f t="shared" si="541"/>
        <v>0</v>
      </c>
      <c r="BQ1090" s="1305"/>
      <c r="BR1090" s="1308"/>
      <c r="BS1090" s="1959">
        <f t="shared" si="527"/>
        <v>0</v>
      </c>
      <c r="BT1090" s="1959">
        <f t="shared" si="528"/>
        <v>0</v>
      </c>
      <c r="BU1090" s="1959">
        <f t="shared" si="529"/>
        <v>10</v>
      </c>
      <c r="BV1090" s="1959">
        <f t="shared" si="530"/>
        <v>0</v>
      </c>
      <c r="BW1090" s="1959">
        <f t="shared" si="531"/>
        <v>22318180</v>
      </c>
      <c r="BX1090" s="1308"/>
      <c r="BY1090" s="1308"/>
      <c r="BZ1090" s="1308"/>
      <c r="CA1090" s="1308"/>
      <c r="CB1090" s="1308"/>
      <c r="CC1090" s="1308"/>
      <c r="CD1090" s="1308"/>
      <c r="CE1090" s="1308"/>
      <c r="CF1090" s="1308"/>
      <c r="CG1090" s="1308"/>
      <c r="CH1090" s="1308"/>
      <c r="CI1090" s="1308"/>
      <c r="CJ1090" s="1308"/>
      <c r="CK1090" s="1308"/>
      <c r="CL1090" s="1308"/>
      <c r="CM1090" s="1308"/>
      <c r="CN1090" s="1308"/>
      <c r="CO1090" s="1308"/>
      <c r="CP1090" s="1308"/>
      <c r="CQ1090" s="1308"/>
      <c r="CR1090" s="1308"/>
      <c r="CS1090" s="1308"/>
      <c r="CT1090" s="1308"/>
      <c r="CU1090" s="1308"/>
      <c r="CV1090" s="1308"/>
      <c r="CW1090" s="1308"/>
      <c r="CX1090" s="1308"/>
      <c r="CY1090" s="1308"/>
      <c r="CZ1090" s="1308"/>
      <c r="DA1090" s="1308"/>
      <c r="DB1090" s="1308"/>
      <c r="DC1090" s="1308"/>
      <c r="DD1090" s="1308"/>
      <c r="DE1090" s="1308"/>
      <c r="DF1090" s="1308"/>
      <c r="DG1090" s="1308"/>
      <c r="DH1090" s="1308"/>
      <c r="DI1090" s="1308"/>
      <c r="DJ1090" s="1308"/>
      <c r="DK1090" s="1308"/>
      <c r="DL1090" s="1308"/>
      <c r="DM1090" s="1308"/>
      <c r="DN1090" s="1308"/>
      <c r="DO1090" s="1308"/>
      <c r="DP1090" s="1308"/>
      <c r="DQ1090" s="1308"/>
      <c r="DR1090" s="1308"/>
      <c r="DS1090" s="1308"/>
      <c r="DT1090" s="1308"/>
      <c r="DU1090" s="1308"/>
      <c r="DV1090" s="1308"/>
      <c r="DW1090" s="1308"/>
      <c r="DX1090" s="1308"/>
      <c r="DY1090" s="1308"/>
      <c r="DZ1090" s="1308"/>
      <c r="EA1090" s="1308"/>
      <c r="EB1090" s="1308"/>
      <c r="EC1090" s="1308"/>
      <c r="ED1090" s="1308"/>
      <c r="EE1090" s="1308"/>
      <c r="EF1090" s="1308"/>
      <c r="EG1090" s="1308"/>
      <c r="EH1090" s="1308"/>
      <c r="EI1090" s="1308"/>
      <c r="EJ1090" s="1308"/>
      <c r="EK1090" s="1308"/>
      <c r="EL1090" s="1308"/>
      <c r="EM1090" s="1308"/>
      <c r="EN1090" s="1308"/>
      <c r="EO1090" s="1308"/>
      <c r="EP1090" s="1308"/>
      <c r="EQ1090" s="1308"/>
      <c r="ER1090" s="1308"/>
      <c r="ES1090" s="1308"/>
      <c r="ET1090" s="1308"/>
      <c r="EU1090" s="1308"/>
      <c r="EV1090" s="1308"/>
      <c r="EW1090" s="1308"/>
      <c r="EX1090" s="1308"/>
      <c r="EY1090" s="1308"/>
      <c r="EZ1090" s="1308"/>
      <c r="FA1090" s="1308"/>
      <c r="FB1090" s="1308"/>
      <c r="FC1090" s="1308"/>
      <c r="FD1090" s="1308"/>
      <c r="FE1090" s="1308"/>
      <c r="FF1090" s="1308"/>
      <c r="FG1090" s="1308"/>
      <c r="FH1090" s="1308"/>
      <c r="FI1090" s="1308"/>
      <c r="FJ1090" s="1308"/>
      <c r="FK1090" s="1308"/>
      <c r="FL1090" s="1308"/>
      <c r="FM1090" s="1308"/>
      <c r="FN1090" s="1308"/>
      <c r="FO1090" s="1308"/>
      <c r="FP1090" s="1308"/>
      <c r="FQ1090" s="1308"/>
      <c r="FR1090" s="1308"/>
      <c r="FS1090" s="1308"/>
      <c r="FT1090" s="1308"/>
      <c r="FU1090" s="1308"/>
      <c r="FV1090" s="1308"/>
      <c r="FW1090" s="1308"/>
      <c r="FX1090" s="1308"/>
      <c r="FY1090" s="1308"/>
      <c r="FZ1090" s="1308"/>
      <c r="GA1090" s="1308"/>
      <c r="GB1090" s="1308"/>
      <c r="GC1090" s="1308"/>
      <c r="GD1090" s="1308"/>
      <c r="GE1090" s="1308"/>
      <c r="GF1090" s="1308"/>
      <c r="GG1090" s="1308"/>
      <c r="GH1090" s="1308"/>
      <c r="GI1090" s="1308"/>
      <c r="GJ1090" s="1308"/>
      <c r="GK1090" s="1308"/>
      <c r="GL1090" s="1308"/>
      <c r="GM1090" s="1308"/>
      <c r="GN1090" s="1308"/>
      <c r="GO1090" s="1308"/>
      <c r="GP1090" s="1308"/>
      <c r="GQ1090" s="1308"/>
      <c r="GR1090" s="1308"/>
      <c r="GS1090" s="1308"/>
      <c r="GT1090" s="1308"/>
      <c r="GU1090" s="1308"/>
      <c r="GV1090" s="1308"/>
      <c r="GW1090" s="1308"/>
      <c r="GX1090" s="1308"/>
      <c r="GY1090" s="1308"/>
      <c r="GZ1090" s="1308"/>
      <c r="HA1090" s="1308"/>
      <c r="HB1090" s="1308"/>
      <c r="HC1090" s="1308"/>
      <c r="HD1090" s="1308"/>
      <c r="HE1090" s="1308"/>
      <c r="HF1090" s="1308"/>
      <c r="HG1090" s="1308"/>
      <c r="HH1090" s="1308"/>
      <c r="HI1090" s="1308"/>
      <c r="HJ1090" s="1308"/>
      <c r="HK1090" s="1308"/>
      <c r="HL1090" s="1308"/>
      <c r="HM1090" s="1308"/>
      <c r="HN1090" s="1308"/>
      <c r="HO1090" s="1308"/>
      <c r="HP1090" s="1308"/>
      <c r="HQ1090" s="1308"/>
      <c r="HR1090" s="1308"/>
      <c r="HS1090" s="1308"/>
      <c r="HT1090" s="1308"/>
      <c r="HU1090" s="1308"/>
      <c r="HV1090" s="1308"/>
      <c r="HW1090" s="1308"/>
      <c r="HX1090" s="1308"/>
      <c r="HY1090" s="1308"/>
      <c r="HZ1090" s="1308"/>
      <c r="IA1090" s="1308"/>
      <c r="IB1090" s="1308"/>
      <c r="IC1090" s="1308"/>
      <c r="ID1090" s="1308"/>
      <c r="IE1090" s="1308"/>
      <c r="IF1090" s="1308"/>
      <c r="IG1090" s="1308"/>
      <c r="IH1090" s="1308"/>
      <c r="II1090" s="1308"/>
      <c r="IJ1090" s="1308"/>
      <c r="IK1090" s="1308"/>
      <c r="IL1090" s="1308"/>
      <c r="IM1090" s="1308"/>
      <c r="IN1090" s="1308"/>
      <c r="IO1090" s="1308"/>
      <c r="IP1090" s="1308"/>
      <c r="IQ1090" s="1308"/>
      <c r="IR1090" s="1308"/>
      <c r="IS1090" s="1308"/>
      <c r="IT1090" s="1308"/>
      <c r="IU1090" s="1308"/>
      <c r="IV1090" s="1308"/>
      <c r="IW1090" s="1308"/>
      <c r="IX1090" s="1308"/>
      <c r="IY1090" s="1308"/>
      <c r="IZ1090" s="1308"/>
      <c r="JA1090" s="1308"/>
      <c r="JB1090" s="1308"/>
      <c r="JC1090" s="1308"/>
      <c r="JD1090" s="1308"/>
      <c r="JE1090" s="1308"/>
      <c r="JF1090" s="1308"/>
      <c r="JG1090" s="1308"/>
      <c r="JH1090" s="1308"/>
      <c r="JI1090" s="1308"/>
      <c r="JJ1090" s="1308"/>
      <c r="JK1090" s="1308"/>
      <c r="JL1090" s="1308"/>
      <c r="JM1090" s="1308"/>
      <c r="JN1090" s="1308"/>
      <c r="JO1090" s="1308"/>
      <c r="JP1090" s="1308"/>
      <c r="JQ1090" s="1308"/>
      <c r="JR1090" s="1308"/>
      <c r="JS1090" s="1308"/>
      <c r="JT1090" s="1308"/>
      <c r="JU1090" s="1308"/>
      <c r="JV1090" s="1308"/>
      <c r="JW1090" s="1308"/>
      <c r="JX1090" s="1308"/>
      <c r="JY1090" s="1308"/>
      <c r="JZ1090" s="1308"/>
      <c r="KA1090" s="1308"/>
      <c r="KB1090" s="1308"/>
      <c r="KC1090" s="1308"/>
      <c r="KD1090" s="1308"/>
      <c r="KE1090" s="1308"/>
      <c r="KF1090" s="1308"/>
      <c r="KG1090" s="1308"/>
      <c r="KH1090" s="1308"/>
      <c r="KI1090" s="1308"/>
      <c r="KJ1090" s="1308"/>
      <c r="KK1090" s="1308"/>
      <c r="KL1090" s="1308"/>
      <c r="KM1090" s="1308"/>
      <c r="KN1090" s="1308"/>
      <c r="KO1090" s="1308"/>
      <c r="KP1090" s="1308"/>
      <c r="KQ1090" s="1308"/>
      <c r="KR1090" s="1308"/>
      <c r="KS1090" s="1308"/>
      <c r="KT1090" s="1308"/>
      <c r="KU1090" s="1308"/>
      <c r="KV1090" s="1308"/>
      <c r="KW1090" s="1308"/>
      <c r="KX1090" s="1308"/>
      <c r="KY1090" s="1308"/>
      <c r="KZ1090" s="1308"/>
      <c r="LA1090" s="1308"/>
      <c r="LB1090" s="1308"/>
      <c r="LC1090" s="1308"/>
      <c r="LD1090" s="1308"/>
      <c r="LE1090" s="1308"/>
      <c r="LF1090" s="1308"/>
      <c r="LG1090" s="1308"/>
      <c r="LH1090" s="1308"/>
      <c r="LI1090" s="1308"/>
      <c r="LJ1090" s="1308"/>
      <c r="LK1090" s="1308"/>
      <c r="LL1090" s="1308"/>
      <c r="LM1090" s="1308"/>
      <c r="LN1090" s="1308"/>
      <c r="LO1090" s="1308"/>
      <c r="LP1090" s="1308"/>
      <c r="LQ1090" s="1308"/>
      <c r="LR1090" s="1308"/>
      <c r="LS1090" s="1308"/>
      <c r="LT1090" s="1308"/>
      <c r="LU1090" s="1308"/>
      <c r="LV1090" s="1308"/>
      <c r="LW1090" s="1308"/>
      <c r="LX1090" s="1308"/>
      <c r="LY1090" s="1308"/>
      <c r="LZ1090" s="1308"/>
      <c r="MA1090" s="1308"/>
      <c r="MB1090" s="1308"/>
      <c r="MC1090" s="1308"/>
      <c r="MD1090" s="1308"/>
      <c r="ME1090" s="1308"/>
      <c r="MF1090" s="1308"/>
      <c r="MG1090" s="1308"/>
      <c r="MH1090" s="1308"/>
      <c r="MI1090" s="1308"/>
      <c r="MJ1090" s="1308"/>
      <c r="MK1090" s="1308"/>
      <c r="ML1090" s="1308"/>
      <c r="MM1090" s="1308"/>
      <c r="MN1090" s="1308"/>
      <c r="MO1090" s="1308"/>
      <c r="MP1090" s="1308"/>
      <c r="MQ1090" s="1308"/>
      <c r="MR1090" s="1308"/>
      <c r="MS1090" s="1308"/>
      <c r="MT1090" s="1308"/>
      <c r="MU1090" s="1308"/>
      <c r="MV1090" s="1308"/>
      <c r="MW1090" s="1308"/>
      <c r="MX1090" s="1308"/>
      <c r="MY1090" s="1308"/>
      <c r="MZ1090" s="1308"/>
      <c r="NA1090" s="1308"/>
      <c r="NB1090" s="1308"/>
      <c r="NC1090" s="1308"/>
      <c r="ND1090" s="1308"/>
      <c r="NE1090" s="1308"/>
      <c r="NF1090" s="1308"/>
      <c r="NG1090" s="1308"/>
      <c r="NH1090" s="1308"/>
      <c r="NI1090" s="1308"/>
      <c r="NJ1090" s="1308"/>
      <c r="NK1090" s="1308"/>
      <c r="NL1090" s="1308"/>
      <c r="NM1090" s="1308"/>
      <c r="NN1090" s="1308"/>
      <c r="NO1090" s="1308"/>
      <c r="NP1090" s="1308"/>
      <c r="NQ1090" s="1308"/>
      <c r="NR1090" s="1308"/>
      <c r="NS1090" s="1308"/>
      <c r="NT1090" s="1308"/>
      <c r="NU1090" s="1308"/>
      <c r="NV1090" s="1308"/>
      <c r="NW1090" s="1308"/>
      <c r="NX1090" s="1308"/>
      <c r="NY1090" s="1308"/>
      <c r="NZ1090" s="1308"/>
      <c r="OA1090" s="1308"/>
      <c r="OB1090" s="1308"/>
      <c r="OC1090" s="1308"/>
      <c r="OD1090" s="1308"/>
      <c r="OE1090" s="1308"/>
      <c r="OF1090" s="1308"/>
      <c r="OG1090" s="1308"/>
      <c r="OH1090" s="1308"/>
      <c r="OI1090" s="1308"/>
      <c r="OJ1090" s="1308"/>
      <c r="OK1090" s="1308"/>
      <c r="OL1090" s="1308"/>
      <c r="OM1090" s="1308"/>
      <c r="ON1090" s="1308"/>
      <c r="OO1090" s="1308"/>
      <c r="OP1090" s="1308"/>
      <c r="OQ1090" s="1308"/>
      <c r="OR1090" s="1308"/>
      <c r="OS1090" s="1308"/>
      <c r="OT1090" s="1308"/>
      <c r="OU1090" s="1308"/>
      <c r="OV1090" s="1308"/>
      <c r="OW1090" s="1308"/>
      <c r="OX1090" s="1308"/>
      <c r="OY1090" s="1308"/>
      <c r="OZ1090" s="1308"/>
      <c r="PA1090" s="1308"/>
      <c r="PB1090" s="1308"/>
      <c r="PC1090" s="1308"/>
      <c r="PD1090" s="1308"/>
      <c r="PE1090" s="1308"/>
      <c r="PF1090" s="1308"/>
      <c r="PG1090" s="1308"/>
      <c r="PH1090" s="1308"/>
      <c r="PI1090" s="1308"/>
      <c r="PJ1090" s="1308"/>
      <c r="PK1090" s="1308"/>
      <c r="PL1090" s="1308"/>
      <c r="PM1090" s="1308"/>
      <c r="PN1090" s="1308"/>
      <c r="PO1090" s="1308"/>
      <c r="PP1090" s="1308"/>
      <c r="PQ1090" s="1308"/>
      <c r="PR1090" s="1308"/>
      <c r="PS1090" s="1308"/>
      <c r="PT1090" s="1308"/>
      <c r="PU1090" s="1308"/>
      <c r="PV1090" s="1308"/>
      <c r="PW1090" s="1308"/>
      <c r="PX1090" s="1308"/>
      <c r="PY1090" s="1308"/>
      <c r="PZ1090" s="1308"/>
      <c r="QA1090" s="1308"/>
      <c r="QB1090" s="1308"/>
      <c r="QC1090" s="1308"/>
      <c r="QD1090" s="1308"/>
      <c r="QE1090" s="1308"/>
      <c r="QF1090" s="1308"/>
      <c r="QG1090" s="1308"/>
      <c r="QH1090" s="1308"/>
      <c r="QI1090" s="1308"/>
      <c r="QJ1090" s="1308"/>
      <c r="QK1090" s="1308"/>
      <c r="QL1090" s="1308"/>
      <c r="QM1090" s="1308"/>
      <c r="QN1090" s="1308"/>
      <c r="QO1090" s="1308"/>
      <c r="QP1090" s="1308"/>
      <c r="QQ1090" s="1308"/>
      <c r="QR1090" s="1308"/>
      <c r="QS1090" s="1308"/>
      <c r="QT1090" s="1308"/>
      <c r="QU1090" s="1308"/>
      <c r="QV1090" s="1308"/>
      <c r="QW1090" s="1308"/>
      <c r="QX1090" s="1308"/>
      <c r="QY1090" s="1308"/>
      <c r="QZ1090" s="1308"/>
      <c r="RA1090" s="1308"/>
      <c r="RB1090" s="1308"/>
      <c r="RC1090" s="1308"/>
      <c r="RD1090" s="1308"/>
      <c r="RE1090" s="1308"/>
      <c r="RF1090" s="1308"/>
      <c r="RG1090" s="1308"/>
      <c r="RH1090" s="1308"/>
      <c r="RI1090" s="1308"/>
      <c r="RJ1090" s="1308"/>
      <c r="RK1090" s="1308"/>
      <c r="RL1090" s="1308"/>
      <c r="RM1090" s="1308"/>
      <c r="RN1090" s="1308"/>
      <c r="RO1090" s="1308"/>
      <c r="RP1090" s="1308"/>
      <c r="RQ1090" s="1308"/>
      <c r="RR1090" s="1308"/>
      <c r="RS1090" s="1308"/>
      <c r="RT1090" s="1308"/>
      <c r="RU1090" s="1308"/>
      <c r="RV1090" s="1308"/>
      <c r="RW1090" s="1308"/>
      <c r="RX1090" s="1308"/>
      <c r="RY1090" s="1308"/>
      <c r="RZ1090" s="1308"/>
      <c r="SA1090" s="1308"/>
      <c r="SB1090" s="1308"/>
      <c r="SC1090" s="1308"/>
      <c r="SD1090" s="1308"/>
      <c r="SE1090" s="1308"/>
      <c r="SF1090" s="1308"/>
      <c r="SG1090" s="1308"/>
      <c r="SH1090" s="1308"/>
      <c r="SI1090" s="1308"/>
      <c r="SJ1090" s="1308"/>
      <c r="SK1090" s="1308"/>
      <c r="SL1090" s="1308"/>
      <c r="SM1090" s="1308"/>
      <c r="SN1090" s="1308"/>
      <c r="SO1090" s="1308"/>
      <c r="SP1090" s="1308"/>
      <c r="SQ1090" s="1308"/>
      <c r="SR1090" s="1308"/>
      <c r="SS1090" s="1308"/>
      <c r="ST1090" s="1308"/>
      <c r="SU1090" s="1308"/>
      <c r="SV1090" s="1308"/>
      <c r="SW1090" s="1308"/>
      <c r="SX1090" s="1308"/>
      <c r="SY1090" s="1308"/>
      <c r="SZ1090" s="1308"/>
      <c r="TA1090" s="1308"/>
      <c r="TB1090" s="1308"/>
      <c r="TC1090" s="1308"/>
      <c r="TD1090" s="1308"/>
      <c r="TE1090" s="1308"/>
      <c r="TF1090" s="1308"/>
      <c r="TG1090" s="1308"/>
      <c r="TH1090" s="1308"/>
      <c r="TI1090" s="1308"/>
      <c r="TJ1090" s="1308"/>
      <c r="TK1090" s="1308"/>
      <c r="TL1090" s="1308"/>
      <c r="TM1090" s="1308"/>
      <c r="TN1090" s="1308"/>
      <c r="TO1090" s="1308"/>
      <c r="TP1090" s="1308"/>
      <c r="TQ1090" s="1308"/>
      <c r="TR1090" s="1308"/>
      <c r="TS1090" s="1308"/>
      <c r="TT1090" s="1308"/>
      <c r="TU1090" s="1308"/>
      <c r="TV1090" s="1308"/>
      <c r="TW1090" s="1308"/>
      <c r="TX1090" s="1308"/>
      <c r="TY1090" s="1308"/>
      <c r="TZ1090" s="1308"/>
      <c r="UA1090" s="1308"/>
      <c r="UB1090" s="1308"/>
      <c r="UC1090" s="1308"/>
      <c r="UD1090" s="1308"/>
      <c r="UE1090" s="1308"/>
      <c r="UF1090" s="1308"/>
      <c r="UG1090" s="1308"/>
      <c r="UH1090" s="1308"/>
      <c r="UI1090" s="1308"/>
      <c r="UJ1090" s="1308"/>
      <c r="UK1090" s="1308"/>
      <c r="UL1090" s="1308"/>
      <c r="UM1090" s="1308"/>
      <c r="UN1090" s="1308"/>
      <c r="UO1090" s="1308"/>
      <c r="UP1090" s="1308"/>
      <c r="UQ1090" s="1308"/>
      <c r="UR1090" s="1308"/>
      <c r="US1090" s="1308"/>
      <c r="UT1090" s="1308"/>
      <c r="UU1090" s="1308"/>
      <c r="UV1090" s="1308"/>
      <c r="UW1090" s="1308"/>
      <c r="UX1090" s="1308"/>
      <c r="UY1090" s="1308"/>
      <c r="UZ1090" s="1308"/>
      <c r="VA1090" s="1308"/>
      <c r="VB1090" s="1308"/>
      <c r="VC1090" s="1308"/>
      <c r="VD1090" s="1308"/>
      <c r="VE1090" s="1308"/>
      <c r="VF1090" s="1308"/>
      <c r="VG1090" s="1308"/>
      <c r="VH1090" s="1308"/>
      <c r="VI1090" s="1308"/>
      <c r="VJ1090" s="1308"/>
      <c r="VK1090" s="1308"/>
      <c r="VL1090" s="1308"/>
      <c r="VM1090" s="1308"/>
      <c r="VN1090" s="1308"/>
      <c r="VO1090" s="1308"/>
      <c r="VP1090" s="1308"/>
      <c r="VQ1090" s="1308"/>
      <c r="VR1090" s="1308"/>
      <c r="VS1090" s="1308"/>
      <c r="VT1090" s="1308"/>
      <c r="VU1090" s="1308"/>
      <c r="VV1090" s="1308"/>
      <c r="VW1090" s="1308"/>
      <c r="VX1090" s="1308"/>
      <c r="VY1090" s="1308"/>
      <c r="VZ1090" s="1308"/>
      <c r="WA1090" s="1308"/>
      <c r="WB1090" s="1308"/>
      <c r="WC1090" s="1308"/>
      <c r="WD1090" s="1308"/>
      <c r="WE1090" s="1308"/>
      <c r="WF1090" s="1308"/>
      <c r="WG1090" s="1308"/>
      <c r="WH1090" s="1308"/>
      <c r="WI1090" s="1308"/>
      <c r="WJ1090" s="1308"/>
      <c r="WK1090" s="1308"/>
      <c r="WL1090" s="1308"/>
      <c r="WM1090" s="1308"/>
      <c r="WN1090" s="1308"/>
      <c r="WO1090" s="1308"/>
      <c r="WP1090" s="1308"/>
      <c r="WQ1090" s="1308"/>
      <c r="WR1090" s="1308"/>
      <c r="WS1090" s="1308"/>
      <c r="WT1090" s="1308"/>
      <c r="WU1090" s="1308"/>
      <c r="WV1090" s="1308"/>
      <c r="WW1090" s="1308"/>
      <c r="WX1090" s="1308"/>
      <c r="WY1090" s="1308"/>
      <c r="WZ1090" s="1308"/>
      <c r="XA1090" s="1308"/>
      <c r="XB1090" s="1308"/>
      <c r="XC1090" s="1308"/>
      <c r="XD1090" s="1308"/>
      <c r="XE1090" s="1308"/>
      <c r="XF1090" s="1308"/>
      <c r="XG1090" s="1308"/>
      <c r="XH1090" s="1308"/>
      <c r="XI1090" s="1308"/>
      <c r="XJ1090" s="1308"/>
      <c r="XK1090" s="1308"/>
      <c r="XL1090" s="1308"/>
      <c r="XM1090" s="1308"/>
      <c r="XN1090" s="1308"/>
      <c r="XO1090" s="1308"/>
      <c r="XP1090" s="1308"/>
      <c r="XQ1090" s="1308"/>
      <c r="XR1090" s="1308"/>
      <c r="XS1090" s="1308"/>
      <c r="XT1090" s="1308"/>
      <c r="XU1090" s="1308"/>
      <c r="XV1090" s="1308"/>
      <c r="XW1090" s="1308"/>
      <c r="XX1090" s="1308"/>
      <c r="XY1090" s="1308"/>
      <c r="XZ1090" s="1308"/>
      <c r="YA1090" s="1308"/>
      <c r="YB1090" s="1308"/>
      <c r="YC1090" s="1308"/>
      <c r="YD1090" s="1308"/>
      <c r="YE1090" s="1308"/>
      <c r="YF1090" s="1308"/>
      <c r="YG1090" s="1308"/>
      <c r="YH1090" s="1308"/>
      <c r="YI1090" s="1308"/>
      <c r="YJ1090" s="1308"/>
      <c r="YK1090" s="1308"/>
      <c r="YL1090" s="1308"/>
      <c r="YM1090" s="1308"/>
      <c r="YN1090" s="1308"/>
      <c r="YO1090" s="1308"/>
      <c r="YP1090" s="1308"/>
      <c r="YQ1090" s="1308"/>
      <c r="YR1090" s="1308"/>
      <c r="YS1090" s="1308"/>
      <c r="YT1090" s="1308"/>
      <c r="YU1090" s="1308"/>
      <c r="YV1090" s="1308"/>
      <c r="YW1090" s="1308"/>
      <c r="YX1090" s="1308"/>
      <c r="YY1090" s="1308"/>
      <c r="YZ1090" s="1308"/>
      <c r="ZA1090" s="1308"/>
      <c r="ZB1090" s="1308"/>
      <c r="ZC1090" s="1308"/>
      <c r="ZD1090" s="1308"/>
      <c r="ZE1090" s="1308"/>
      <c r="ZF1090" s="1308"/>
      <c r="ZG1090" s="1308"/>
      <c r="ZH1090" s="1308"/>
      <c r="ZI1090" s="1308"/>
      <c r="ZJ1090" s="1308"/>
      <c r="ZK1090" s="1308"/>
      <c r="ZL1090" s="1308"/>
      <c r="ZM1090" s="1308"/>
      <c r="ZN1090" s="1308"/>
      <c r="ZO1090" s="1308"/>
      <c r="ZP1090" s="1308"/>
      <c r="ZQ1090" s="1308"/>
      <c r="ZR1090" s="1308"/>
      <c r="ZS1090" s="1308"/>
      <c r="ZT1090" s="1308"/>
      <c r="ZU1090" s="1308"/>
      <c r="ZV1090" s="1308"/>
      <c r="ZW1090" s="1308"/>
      <c r="ZX1090" s="1308"/>
      <c r="ZY1090" s="1308"/>
      <c r="ZZ1090" s="1308"/>
      <c r="AAA1090" s="1308"/>
      <c r="AAB1090" s="1308"/>
      <c r="AAC1090" s="1308"/>
      <c r="AAD1090" s="1308"/>
      <c r="AAE1090" s="1308"/>
      <c r="AAF1090" s="1308"/>
      <c r="AAG1090" s="1308"/>
      <c r="AAH1090" s="1308"/>
      <c r="AAI1090" s="1308"/>
      <c r="AAJ1090" s="1308"/>
      <c r="AAK1090" s="1308"/>
      <c r="AAL1090" s="1308"/>
      <c r="AAM1090" s="1308"/>
      <c r="AAN1090" s="1308"/>
      <c r="AAO1090" s="1308"/>
      <c r="AAP1090" s="1308"/>
      <c r="AAQ1090" s="1308"/>
      <c r="AAR1090" s="1308"/>
      <c r="AAS1090" s="1308"/>
      <c r="AAT1090" s="1308"/>
      <c r="AAU1090" s="1308"/>
      <c r="AAV1090" s="1308"/>
      <c r="AAW1090" s="1308"/>
      <c r="AAX1090" s="1308"/>
      <c r="AAY1090" s="1308"/>
      <c r="AAZ1090" s="1308"/>
      <c r="ABA1090" s="1308"/>
      <c r="ABB1090" s="1308"/>
      <c r="ABC1090" s="1308"/>
      <c r="ABD1090" s="1308"/>
      <c r="ABE1090" s="1308"/>
      <c r="ABF1090" s="1308"/>
      <c r="ABG1090" s="1308"/>
      <c r="ABH1090" s="1308"/>
      <c r="ABI1090" s="1308"/>
      <c r="ABJ1090" s="1308"/>
      <c r="ABK1090" s="1308"/>
      <c r="ABL1090" s="1308"/>
      <c r="ABM1090" s="1308"/>
      <c r="ABN1090" s="1308"/>
      <c r="ABO1090" s="1308"/>
      <c r="ABP1090" s="1308"/>
      <c r="ABQ1090" s="1308"/>
      <c r="ABR1090" s="1308"/>
      <c r="ABS1090" s="1308"/>
      <c r="ABT1090" s="1308"/>
      <c r="ABU1090" s="1308"/>
      <c r="ABV1090" s="1308"/>
      <c r="ABW1090" s="1308"/>
      <c r="ABX1090" s="1308"/>
      <c r="ABY1090" s="1308"/>
      <c r="ABZ1090" s="1308"/>
      <c r="ACA1090" s="1308"/>
      <c r="ACB1090" s="1308"/>
      <c r="ACC1090" s="1308"/>
      <c r="ACD1090" s="1308"/>
      <c r="ACE1090" s="1308"/>
      <c r="ACF1090" s="1308"/>
      <c r="ACG1090" s="1308"/>
      <c r="ACH1090" s="1308"/>
      <c r="ACI1090" s="1308"/>
      <c r="ACJ1090" s="1308"/>
      <c r="ACK1090" s="1308"/>
      <c r="ACL1090" s="1308"/>
      <c r="ACM1090" s="1308"/>
      <c r="ACN1090" s="1308"/>
      <c r="ACO1090" s="1308"/>
      <c r="ACP1090" s="1308"/>
      <c r="ACQ1090" s="1308"/>
      <c r="ACR1090" s="1308"/>
      <c r="ACS1090" s="1308"/>
      <c r="ACT1090" s="1308"/>
      <c r="ACU1090" s="1308"/>
      <c r="ACV1090" s="1308"/>
      <c r="ACW1090" s="1308"/>
      <c r="ACX1090" s="1308"/>
      <c r="ACY1090" s="1308"/>
      <c r="ACZ1090" s="1308"/>
      <c r="ADA1090" s="1308"/>
      <c r="ADB1090" s="1308"/>
      <c r="ADC1090" s="1308"/>
      <c r="ADD1090" s="1308"/>
      <c r="ADE1090" s="1308"/>
      <c r="ADF1090" s="1308"/>
      <c r="ADG1090" s="1308"/>
      <c r="ADH1090" s="1308"/>
      <c r="ADI1090" s="1308"/>
      <c r="ADJ1090" s="1308"/>
      <c r="ADK1090" s="1308"/>
      <c r="ADL1090" s="1308"/>
      <c r="ADM1090" s="1308"/>
      <c r="ADN1090" s="1308"/>
      <c r="ADO1090" s="1308"/>
      <c r="ADP1090" s="1308"/>
      <c r="ADQ1090" s="1308"/>
      <c r="ADR1090" s="1308"/>
      <c r="ADS1090" s="1308"/>
      <c r="ADT1090" s="1308"/>
      <c r="ADU1090" s="1308"/>
      <c r="ADV1090" s="1308"/>
      <c r="ADW1090" s="1308"/>
      <c r="ADX1090" s="1308"/>
      <c r="ADY1090" s="1308"/>
      <c r="ADZ1090" s="1308"/>
      <c r="AEA1090" s="1308"/>
      <c r="AEB1090" s="1308"/>
      <c r="AEC1090" s="1308"/>
      <c r="AED1090" s="1308"/>
      <c r="AEE1090" s="1308"/>
      <c r="AEF1090" s="1308"/>
      <c r="AEG1090" s="1308"/>
      <c r="AEH1090" s="1308"/>
      <c r="AEI1090" s="1308"/>
      <c r="AEJ1090" s="1308"/>
      <c r="AEK1090" s="1308"/>
      <c r="AEL1090" s="1308"/>
      <c r="AEM1090" s="1308"/>
      <c r="AEN1090" s="1308"/>
      <c r="AEO1090" s="1308"/>
      <c r="AEP1090" s="1308"/>
      <c r="AEQ1090" s="1308"/>
      <c r="AER1090" s="1308"/>
      <c r="AES1090" s="1308"/>
      <c r="AET1090" s="1308"/>
      <c r="AEU1090" s="1308"/>
      <c r="AEV1090" s="1308"/>
      <c r="AEW1090" s="1308"/>
      <c r="AEX1090" s="1308"/>
      <c r="AEY1090" s="1308"/>
      <c r="AEZ1090" s="1308"/>
      <c r="AFA1090" s="1308"/>
      <c r="AFB1090" s="1308"/>
      <c r="AFC1090" s="1308"/>
      <c r="AFD1090" s="1308"/>
      <c r="AFE1090" s="1308"/>
      <c r="AFF1090" s="1308"/>
      <c r="AFG1090" s="1308"/>
      <c r="AFH1090" s="1308"/>
      <c r="AFI1090" s="1308"/>
      <c r="AFJ1090" s="1308"/>
      <c r="AFK1090" s="1308"/>
      <c r="AFL1090" s="1308"/>
      <c r="AFM1090" s="1308"/>
      <c r="AFN1090" s="1308"/>
      <c r="AFO1090" s="1308"/>
      <c r="AFP1090" s="1308"/>
      <c r="AFQ1090" s="1308"/>
      <c r="AFR1090" s="1308"/>
      <c r="AFS1090" s="1308"/>
      <c r="AFT1090" s="1308"/>
      <c r="AFU1090" s="1308"/>
      <c r="AFV1090" s="1308"/>
      <c r="AFW1090" s="1308"/>
      <c r="AFX1090" s="1308"/>
      <c r="AFY1090" s="1308"/>
      <c r="AFZ1090" s="1308"/>
      <c r="AGA1090" s="1308"/>
      <c r="AGB1090" s="1308"/>
      <c r="AGC1090" s="1308"/>
      <c r="AGD1090" s="1308"/>
      <c r="AGE1090" s="1308"/>
      <c r="AGF1090" s="1308"/>
      <c r="AGG1090" s="1308"/>
      <c r="AGH1090" s="1308"/>
      <c r="AGI1090" s="1308"/>
      <c r="AGJ1090" s="1308"/>
      <c r="AGK1090" s="1308"/>
      <c r="AGL1090" s="1308"/>
      <c r="AGM1090" s="1308"/>
      <c r="AGN1090" s="1308"/>
      <c r="AGO1090" s="1308"/>
      <c r="AGP1090" s="1308"/>
      <c r="AGQ1090" s="1308"/>
      <c r="AGR1090" s="1308"/>
      <c r="AGS1090" s="1308"/>
      <c r="AGT1090" s="1308"/>
      <c r="AGU1090" s="1308"/>
      <c r="AGV1090" s="1308"/>
      <c r="AGW1090" s="1308"/>
      <c r="AGX1090" s="1308"/>
      <c r="AGY1090" s="1308"/>
      <c r="AGZ1090" s="1308"/>
      <c r="AHA1090" s="1308"/>
      <c r="AHB1090" s="1308"/>
      <c r="AHC1090" s="1308"/>
      <c r="AHD1090" s="1308"/>
      <c r="AHE1090" s="1308"/>
      <c r="AHF1090" s="1308"/>
      <c r="AHG1090" s="1308"/>
      <c r="AHH1090" s="1308"/>
      <c r="AHI1090" s="1308"/>
      <c r="AHJ1090" s="1308"/>
      <c r="AHK1090" s="1308"/>
      <c r="AHL1090" s="1308"/>
      <c r="AHM1090" s="1308"/>
      <c r="AHN1090" s="1308"/>
      <c r="AHO1090" s="1308"/>
      <c r="AHP1090" s="1308"/>
      <c r="AHQ1090" s="1308"/>
      <c r="AHR1090" s="1308"/>
      <c r="AHS1090" s="1308"/>
      <c r="AHT1090" s="1308"/>
      <c r="AHU1090" s="1308"/>
      <c r="AHV1090" s="1308"/>
      <c r="AHW1090" s="1308"/>
      <c r="AHX1090" s="1308"/>
      <c r="AHY1090" s="1308"/>
      <c r="AHZ1090" s="1308"/>
      <c r="AIA1090" s="1308"/>
      <c r="AIB1090" s="1308"/>
      <c r="AIC1090" s="1308"/>
      <c r="AID1090" s="1308"/>
      <c r="AIE1090" s="1308"/>
      <c r="AIF1090" s="1308"/>
      <c r="AIG1090" s="1308"/>
      <c r="AIH1090" s="1308"/>
      <c r="AII1090" s="1308"/>
      <c r="AIJ1090" s="1308"/>
      <c r="AIK1090" s="1308"/>
      <c r="AIL1090" s="1308"/>
      <c r="AIM1090" s="1308"/>
      <c r="AIN1090" s="1308"/>
      <c r="AIO1090" s="1308"/>
      <c r="AIP1090" s="1308"/>
      <c r="AIQ1090" s="1308"/>
      <c r="AIR1090" s="1308"/>
      <c r="AIS1090" s="1308"/>
      <c r="AIT1090" s="1308"/>
      <c r="AIU1090" s="1308"/>
      <c r="AIV1090" s="1308"/>
      <c r="AIW1090" s="1308"/>
      <c r="AIX1090" s="1308"/>
      <c r="AIY1090" s="1308"/>
      <c r="AIZ1090" s="1308"/>
      <c r="AJA1090" s="1308"/>
      <c r="AJB1090" s="1308"/>
      <c r="AJC1090" s="1308"/>
      <c r="AJD1090" s="1308"/>
      <c r="AJE1090" s="1308"/>
      <c r="AJF1090" s="1308"/>
      <c r="AJG1090" s="1308"/>
      <c r="AJH1090" s="1308"/>
      <c r="AJI1090" s="1308"/>
      <c r="AJJ1090" s="1308"/>
      <c r="AJK1090" s="1308"/>
      <c r="AJL1090" s="1308"/>
      <c r="AJM1090" s="1308"/>
      <c r="AJN1090" s="1308"/>
      <c r="AJO1090" s="1308"/>
      <c r="AJP1090" s="1308"/>
      <c r="AJQ1090" s="1308"/>
      <c r="AJR1090" s="1308"/>
      <c r="AJS1090" s="1308"/>
      <c r="AJT1090" s="1308"/>
      <c r="AJU1090" s="1308"/>
      <c r="AJV1090" s="1308"/>
      <c r="AJW1090" s="1308"/>
      <c r="AJX1090" s="1308"/>
      <c r="AJY1090" s="1308"/>
      <c r="AJZ1090" s="1308"/>
      <c r="AKA1090" s="1308"/>
      <c r="AKB1090" s="1308"/>
      <c r="AKC1090" s="1308"/>
      <c r="AKD1090" s="1308"/>
      <c r="AKE1090" s="1308"/>
      <c r="AKF1090" s="1308"/>
      <c r="AKG1090" s="1308"/>
      <c r="AKH1090" s="1308"/>
      <c r="AKI1090" s="1308"/>
      <c r="AKJ1090" s="1308"/>
      <c r="AKK1090" s="1308"/>
      <c r="AKL1090" s="1308"/>
      <c r="AKM1090" s="1308"/>
      <c r="AKN1090" s="1308"/>
      <c r="AKO1090" s="1308"/>
      <c r="AKP1090" s="1308"/>
      <c r="AKQ1090" s="1308"/>
      <c r="AKR1090" s="1308"/>
      <c r="AKS1090" s="1308"/>
      <c r="AKT1090" s="1308"/>
      <c r="AKU1090" s="1308"/>
      <c r="AKV1090" s="1308"/>
      <c r="AKW1090" s="1308"/>
      <c r="AKX1090" s="1308"/>
      <c r="AKY1090" s="1308"/>
      <c r="AKZ1090" s="1308"/>
      <c r="ALA1090" s="1308"/>
      <c r="ALB1090" s="1308"/>
      <c r="ALC1090" s="1308"/>
      <c r="ALD1090" s="1308"/>
      <c r="ALE1090" s="1308"/>
      <c r="ALF1090" s="1308"/>
      <c r="ALG1090" s="1308"/>
      <c r="ALH1090" s="1308"/>
      <c r="ALI1090" s="1308"/>
      <c r="ALJ1090" s="1308"/>
      <c r="ALK1090" s="1308"/>
      <c r="ALL1090" s="1308"/>
      <c r="ALM1090" s="1308"/>
      <c r="ALN1090" s="1308"/>
      <c r="ALO1090" s="1308"/>
      <c r="ALP1090" s="1308"/>
      <c r="ALQ1090" s="1308"/>
      <c r="ALR1090" s="1308"/>
      <c r="ALS1090" s="1308"/>
      <c r="ALT1090" s="1308"/>
      <c r="ALU1090" s="1308"/>
      <c r="ALV1090" s="1308"/>
      <c r="ALW1090" s="1308"/>
      <c r="ALX1090" s="1308"/>
      <c r="ALY1090" s="1308"/>
      <c r="ALZ1090" s="1308"/>
      <c r="AMA1090" s="1308"/>
      <c r="AMB1090" s="1308"/>
      <c r="AMC1090" s="1308"/>
      <c r="AMD1090" s="1308"/>
      <c r="AME1090" s="1308"/>
      <c r="AMF1090" s="1308"/>
      <c r="AMG1090" s="1308"/>
      <c r="AMH1090" s="1308"/>
      <c r="AMI1090" s="1308"/>
      <c r="AMJ1090" s="1308"/>
      <c r="AMK1090" s="1308"/>
      <c r="AML1090" s="1308"/>
      <c r="AMM1090" s="1308"/>
      <c r="AMN1090" s="1308"/>
      <c r="AMO1090" s="1308"/>
      <c r="AMP1090" s="1308"/>
      <c r="AMQ1090" s="1308"/>
      <c r="AMR1090" s="1308"/>
      <c r="AMS1090" s="1308"/>
      <c r="AMT1090" s="1308"/>
      <c r="AMU1090" s="1308"/>
      <c r="AMV1090" s="1308"/>
      <c r="AMW1090" s="1308"/>
      <c r="AMX1090" s="1308"/>
      <c r="AMY1090" s="1308"/>
      <c r="AMZ1090" s="1308"/>
      <c r="ANA1090" s="1308"/>
      <c r="ANB1090" s="1308"/>
      <c r="ANC1090" s="1308"/>
      <c r="AND1090" s="1308"/>
      <c r="ANE1090" s="1308"/>
      <c r="ANF1090" s="1308"/>
      <c r="ANG1090" s="1308"/>
      <c r="ANH1090" s="1308"/>
      <c r="ANI1090" s="1308"/>
      <c r="ANJ1090" s="1308"/>
      <c r="ANK1090" s="1308"/>
      <c r="ANL1090" s="1308"/>
      <c r="ANM1090" s="1308"/>
      <c r="ANN1090" s="1308"/>
      <c r="ANO1090" s="1308"/>
      <c r="ANP1090" s="1308"/>
      <c r="ANQ1090" s="1308"/>
      <c r="ANR1090" s="1308"/>
      <c r="ANS1090" s="1308"/>
      <c r="ANT1090" s="1308"/>
      <c r="ANU1090" s="1308"/>
      <c r="ANV1090" s="1308"/>
      <c r="ANW1090" s="1308"/>
      <c r="ANX1090" s="1308"/>
      <c r="ANY1090" s="1308"/>
      <c r="ANZ1090" s="1308"/>
      <c r="AOA1090" s="1308"/>
      <c r="AOB1090" s="1308"/>
      <c r="AOC1090" s="1308"/>
      <c r="AOD1090" s="1308"/>
      <c r="AOE1090" s="1308"/>
      <c r="AOF1090" s="1308"/>
      <c r="AOG1090" s="1308"/>
      <c r="AOH1090" s="1308"/>
      <c r="AOI1090" s="1308"/>
      <c r="AOJ1090" s="1308"/>
      <c r="AOK1090" s="1308"/>
      <c r="AOL1090" s="1308"/>
      <c r="AOM1090" s="1308"/>
      <c r="AON1090" s="1308"/>
      <c r="AOO1090" s="1308"/>
      <c r="AOP1090" s="1308"/>
      <c r="AOQ1090" s="1308"/>
      <c r="AOR1090" s="1308"/>
      <c r="AOS1090" s="1308"/>
      <c r="AOT1090" s="1308"/>
      <c r="AOU1090" s="1308"/>
      <c r="AOV1090" s="1308"/>
      <c r="AOW1090" s="1308"/>
      <c r="AOX1090" s="1308"/>
      <c r="AOY1090" s="1308"/>
      <c r="AOZ1090" s="1308"/>
      <c r="APA1090" s="1308"/>
      <c r="APB1090" s="1308"/>
      <c r="APC1090" s="1308"/>
      <c r="APD1090" s="1308"/>
      <c r="APE1090" s="1308"/>
      <c r="APF1090" s="1308"/>
      <c r="APG1090" s="1308"/>
      <c r="APH1090" s="1308"/>
      <c r="API1090" s="1308"/>
      <c r="APJ1090" s="1308"/>
      <c r="APK1090" s="1308"/>
      <c r="APL1090" s="1308"/>
      <c r="APM1090" s="1308"/>
      <c r="APN1090" s="1308"/>
      <c r="APO1090" s="1308"/>
      <c r="APP1090" s="1308"/>
      <c r="APQ1090" s="1308"/>
      <c r="APR1090" s="1308"/>
      <c r="APS1090" s="1308"/>
      <c r="APT1090" s="1308"/>
      <c r="APU1090" s="1308"/>
      <c r="APV1090" s="1308"/>
      <c r="APW1090" s="1308"/>
      <c r="APX1090" s="1308"/>
      <c r="APY1090" s="1308"/>
      <c r="APZ1090" s="1308"/>
      <c r="AQA1090" s="1308"/>
      <c r="AQB1090" s="1308"/>
      <c r="AQC1090" s="1308"/>
      <c r="AQD1090" s="1308"/>
      <c r="AQE1090" s="1308"/>
      <c r="AQF1090" s="1308"/>
      <c r="AQG1090" s="1308"/>
      <c r="AQH1090" s="1308"/>
      <c r="AQI1090" s="1308"/>
      <c r="AQJ1090" s="1308"/>
      <c r="AQK1090" s="1308"/>
      <c r="AQL1090" s="1308"/>
      <c r="AQM1090" s="1308"/>
      <c r="AQN1090" s="1308"/>
      <c r="AQO1090" s="1308"/>
      <c r="AQP1090" s="1308"/>
      <c r="AQQ1090" s="1308"/>
      <c r="AQR1090" s="1308"/>
      <c r="AQS1090" s="1308"/>
      <c r="AQT1090" s="1308"/>
      <c r="AQU1090" s="1308"/>
      <c r="AQV1090" s="1308"/>
      <c r="AQW1090" s="1308"/>
      <c r="AQX1090" s="1308"/>
      <c r="AQY1090" s="1308"/>
      <c r="AQZ1090" s="1308"/>
      <c r="ARA1090" s="1308"/>
      <c r="ARB1090" s="1308"/>
      <c r="ARC1090" s="1308"/>
      <c r="ARD1090" s="1308"/>
      <c r="ARE1090" s="1308"/>
      <c r="ARF1090" s="1308"/>
      <c r="ARG1090" s="1308"/>
      <c r="ARH1090" s="1308"/>
      <c r="ARI1090" s="1308"/>
      <c r="ARJ1090" s="1308"/>
      <c r="ARK1090" s="1308"/>
      <c r="ARL1090" s="1308"/>
      <c r="ARM1090" s="1308"/>
      <c r="ARN1090" s="1308"/>
      <c r="ARO1090" s="1308"/>
      <c r="ARP1090" s="1308"/>
      <c r="ARQ1090" s="1308"/>
      <c r="ARR1090" s="1308"/>
      <c r="ARS1090" s="1308"/>
      <c r="ART1090" s="1308"/>
      <c r="ARU1090" s="1308"/>
      <c r="ARV1090" s="1308"/>
      <c r="ARW1090" s="1308"/>
      <c r="ARX1090" s="1308"/>
      <c r="ARY1090" s="1308"/>
      <c r="ARZ1090" s="1308"/>
      <c r="ASA1090" s="1308"/>
      <c r="ASB1090" s="1308"/>
      <c r="ASC1090" s="1308"/>
      <c r="ASD1090" s="1308"/>
      <c r="ASE1090" s="1308"/>
      <c r="ASF1090" s="1308"/>
      <c r="ASG1090" s="1308"/>
      <c r="ASH1090" s="1308"/>
      <c r="ASI1090" s="1308"/>
      <c r="ASJ1090" s="1308"/>
      <c r="ASK1090" s="1308"/>
      <c r="ASL1090" s="1308"/>
      <c r="ASM1090" s="1308"/>
      <c r="ASN1090" s="1308"/>
      <c r="ASO1090" s="1308"/>
      <c r="ASP1090" s="1308"/>
      <c r="ASQ1090" s="1308"/>
      <c r="ASR1090" s="1308"/>
      <c r="ASS1090" s="1308"/>
      <c r="AST1090" s="1308"/>
      <c r="ASU1090" s="1308"/>
      <c r="ASV1090" s="1308"/>
      <c r="ASW1090" s="1308"/>
      <c r="ASX1090" s="1308"/>
      <c r="ASY1090" s="1308"/>
      <c r="ASZ1090" s="1308"/>
      <c r="ATA1090" s="1308"/>
      <c r="ATB1090" s="1308"/>
      <c r="ATC1090" s="1308"/>
      <c r="ATD1090" s="1308"/>
      <c r="ATE1090" s="1308"/>
      <c r="ATF1090" s="1308"/>
      <c r="ATG1090" s="1308"/>
      <c r="ATH1090" s="1308"/>
      <c r="ATI1090" s="1308"/>
      <c r="ATJ1090" s="1308"/>
      <c r="ATK1090" s="1308"/>
      <c r="ATL1090" s="1308"/>
      <c r="ATM1090" s="1308"/>
      <c r="ATN1090" s="1308"/>
      <c r="ATO1090" s="1308"/>
      <c r="ATP1090" s="1308"/>
      <c r="ATQ1090" s="1308"/>
      <c r="ATR1090" s="1308"/>
      <c r="ATS1090" s="1308"/>
      <c r="ATT1090" s="1308"/>
      <c r="ATU1090" s="1308"/>
      <c r="ATV1090" s="1308"/>
      <c r="ATW1090" s="1308"/>
      <c r="ATX1090" s="1308"/>
      <c r="ATY1090" s="1308"/>
      <c r="ATZ1090" s="1308"/>
      <c r="AUA1090" s="1308"/>
      <c r="AUB1090" s="1308"/>
      <c r="AUC1090" s="1308"/>
      <c r="AUD1090" s="1308"/>
      <c r="AUE1090" s="1308"/>
      <c r="AUF1090" s="1308"/>
      <c r="AUG1090" s="1308"/>
      <c r="AUH1090" s="1308"/>
      <c r="AUI1090" s="1308"/>
      <c r="AUJ1090" s="1308"/>
      <c r="AUK1090" s="1308"/>
      <c r="AUL1090" s="1308"/>
      <c r="AUM1090" s="1308"/>
      <c r="AUN1090" s="1308"/>
      <c r="AUO1090" s="1308"/>
      <c r="AUP1090" s="1308"/>
      <c r="AUQ1090" s="1308"/>
      <c r="AUR1090" s="1308"/>
      <c r="AUS1090" s="1308"/>
      <c r="AUT1090" s="1308"/>
      <c r="AUU1090" s="1308"/>
      <c r="AUV1090" s="1308"/>
      <c r="AUW1090" s="1308"/>
      <c r="AUX1090" s="1308"/>
      <c r="AUY1090" s="1308"/>
      <c r="AUZ1090" s="1308"/>
      <c r="AVA1090" s="1308"/>
      <c r="AVB1090" s="1308"/>
      <c r="AVC1090" s="1308"/>
      <c r="AVD1090" s="1308"/>
      <c r="AVE1090" s="1308"/>
      <c r="AVF1090" s="1308"/>
      <c r="AVG1090" s="1308"/>
      <c r="AVH1090" s="1308"/>
      <c r="AVI1090" s="1308"/>
      <c r="AVJ1090" s="1308"/>
      <c r="AVK1090" s="1308"/>
      <c r="AVL1090" s="1308"/>
      <c r="AVM1090" s="1308"/>
      <c r="AVN1090" s="1308"/>
      <c r="AVO1090" s="1308"/>
      <c r="AVP1090" s="1308"/>
      <c r="AVQ1090" s="1308"/>
      <c r="AVR1090" s="1308"/>
      <c r="AVS1090" s="1308"/>
      <c r="AVT1090" s="1308"/>
      <c r="AVU1090" s="1308"/>
      <c r="AVV1090" s="1308"/>
      <c r="AVW1090" s="1308"/>
      <c r="AVX1090" s="1308"/>
      <c r="AVY1090" s="1308"/>
      <c r="AVZ1090" s="1308"/>
      <c r="AWA1090" s="1308"/>
      <c r="AWB1090" s="1308"/>
      <c r="AWC1090" s="1308"/>
      <c r="AWD1090" s="1308"/>
      <c r="AWE1090" s="1308"/>
      <c r="AWF1090" s="1308"/>
      <c r="AWG1090" s="1308"/>
      <c r="AWH1090" s="1308"/>
      <c r="AWI1090" s="1308"/>
      <c r="AWJ1090" s="1308"/>
      <c r="AWK1090" s="1308"/>
      <c r="AWL1090" s="1308"/>
      <c r="AWM1090" s="1308"/>
      <c r="AWN1090" s="1308"/>
      <c r="AWO1090" s="1308"/>
      <c r="AWP1090" s="1308"/>
      <c r="AWQ1090" s="1308"/>
      <c r="AWR1090" s="1308"/>
      <c r="AWS1090" s="1308"/>
      <c r="AWT1090" s="1308"/>
      <c r="AWU1090" s="1308"/>
      <c r="AWV1090" s="1308"/>
      <c r="AWW1090" s="1308"/>
      <c r="AWX1090" s="1308"/>
      <c r="AWY1090" s="1308"/>
      <c r="AWZ1090" s="1308"/>
      <c r="AXA1090" s="1308"/>
      <c r="AXB1090" s="1308"/>
      <c r="AXC1090" s="1308"/>
      <c r="AXD1090" s="1308"/>
      <c r="AXE1090" s="1308"/>
      <c r="AXF1090" s="1308"/>
      <c r="AXG1090" s="1308"/>
      <c r="AXH1090" s="1308"/>
      <c r="AXI1090" s="1308"/>
      <c r="AXJ1090" s="1308"/>
      <c r="AXK1090" s="1308"/>
      <c r="AXL1090" s="1308"/>
      <c r="AXM1090" s="1308"/>
      <c r="AXN1090" s="1308"/>
      <c r="AXO1090" s="1308"/>
      <c r="AXP1090" s="1308"/>
      <c r="AXQ1090" s="1308"/>
      <c r="AXR1090" s="1308"/>
      <c r="AXS1090" s="1308"/>
      <c r="AXT1090" s="1308"/>
      <c r="AXU1090" s="1308"/>
      <c r="AXV1090" s="1308"/>
      <c r="AXW1090" s="1308"/>
      <c r="AXX1090" s="1308"/>
      <c r="AXY1090" s="1308"/>
      <c r="AXZ1090" s="1308"/>
      <c r="AYA1090" s="1308"/>
      <c r="AYB1090" s="1308"/>
      <c r="AYC1090" s="1308"/>
      <c r="AYD1090" s="1308"/>
      <c r="AYE1090" s="1308"/>
      <c r="AYF1090" s="1308"/>
      <c r="AYG1090" s="1308"/>
      <c r="AYH1090" s="1308"/>
      <c r="AYI1090" s="1308"/>
      <c r="AYJ1090" s="1308"/>
      <c r="AYK1090" s="1308"/>
      <c r="AYL1090" s="1308"/>
      <c r="AYM1090" s="1308"/>
      <c r="AYN1090" s="1308"/>
      <c r="AYO1090" s="1308"/>
      <c r="AYP1090" s="1308"/>
      <c r="AYQ1090" s="1308"/>
      <c r="AYR1090" s="1308"/>
      <c r="AYS1090" s="1308"/>
      <c r="AYT1090" s="1308"/>
      <c r="AYU1090" s="1308"/>
      <c r="AYV1090" s="1308"/>
      <c r="AYW1090" s="1308"/>
      <c r="AYX1090" s="1308"/>
      <c r="AYY1090" s="1308"/>
      <c r="AYZ1090" s="1308"/>
      <c r="AZA1090" s="1308"/>
      <c r="AZB1090" s="1308"/>
      <c r="AZC1090" s="1308"/>
      <c r="AZD1090" s="1308"/>
      <c r="AZE1090" s="1308"/>
      <c r="AZF1090" s="1308"/>
      <c r="AZG1090" s="1308"/>
      <c r="AZH1090" s="1308"/>
      <c r="AZI1090" s="1308"/>
      <c r="AZJ1090" s="1308"/>
      <c r="AZK1090" s="1308"/>
      <c r="AZL1090" s="1308"/>
      <c r="AZM1090" s="1308"/>
      <c r="AZN1090" s="1308"/>
      <c r="AZO1090" s="1308"/>
      <c r="AZP1090" s="1308"/>
      <c r="AZQ1090" s="1308"/>
      <c r="AZR1090" s="1308"/>
      <c r="AZS1090" s="1308"/>
      <c r="AZT1090" s="1308"/>
      <c r="AZU1090" s="1308"/>
      <c r="AZV1090" s="1308"/>
      <c r="AZW1090" s="1308"/>
      <c r="AZX1090" s="1308"/>
      <c r="AZY1090" s="1308"/>
      <c r="AZZ1090" s="1308"/>
      <c r="BAA1090" s="1308"/>
      <c r="BAB1090" s="1308"/>
      <c r="BAC1090" s="1308"/>
      <c r="BAD1090" s="1308"/>
      <c r="BAE1090" s="1308"/>
      <c r="BAF1090" s="1308"/>
      <c r="BAG1090" s="1308"/>
      <c r="BAH1090" s="1308"/>
      <c r="BAI1090" s="1308"/>
      <c r="BAJ1090" s="1308"/>
      <c r="BAK1090" s="1308"/>
      <c r="BAL1090" s="1308"/>
      <c r="BAM1090" s="1308"/>
      <c r="BAN1090" s="1308"/>
      <c r="BAO1090" s="1308"/>
      <c r="BAP1090" s="1308"/>
      <c r="BAQ1090" s="1308"/>
      <c r="BAR1090" s="1308"/>
      <c r="BAS1090" s="1308"/>
      <c r="BAT1090" s="1308"/>
      <c r="BAU1090" s="1308"/>
      <c r="BAV1090" s="1308"/>
      <c r="BAW1090" s="1308"/>
      <c r="BAX1090" s="1308"/>
      <c r="BAY1090" s="1308"/>
      <c r="BAZ1090" s="1308"/>
      <c r="BBA1090" s="1308"/>
      <c r="BBB1090" s="1308"/>
      <c r="BBC1090" s="1308"/>
      <c r="BBD1090" s="1308"/>
      <c r="BBE1090" s="1308"/>
      <c r="BBF1090" s="1308"/>
      <c r="BBG1090" s="1308"/>
      <c r="BBH1090" s="1308"/>
      <c r="BBI1090" s="1308"/>
      <c r="BBJ1090" s="1308"/>
      <c r="BBK1090" s="1308"/>
      <c r="BBL1090" s="1308"/>
      <c r="BBM1090" s="1308"/>
      <c r="BBN1090" s="1308"/>
      <c r="BBO1090" s="1308"/>
      <c r="BBP1090" s="1308"/>
      <c r="BBQ1090" s="1308"/>
      <c r="BBR1090" s="1308"/>
      <c r="BBS1090" s="1308"/>
      <c r="BBT1090" s="1308"/>
      <c r="BBU1090" s="1308"/>
      <c r="BBV1090" s="1308"/>
      <c r="BBW1090" s="1308"/>
      <c r="BBX1090" s="1308"/>
      <c r="BBY1090" s="1308"/>
      <c r="BBZ1090" s="1308"/>
      <c r="BCA1090" s="1308"/>
      <c r="BCB1090" s="1308"/>
      <c r="BCC1090" s="1308"/>
      <c r="BCD1090" s="1308"/>
      <c r="BCE1090" s="1308"/>
      <c r="BCF1090" s="1308"/>
      <c r="BCG1090" s="1308"/>
      <c r="BCH1090" s="1308"/>
      <c r="BCI1090" s="1308"/>
      <c r="BCJ1090" s="1308"/>
      <c r="BCK1090" s="1308"/>
      <c r="BCL1090" s="1308"/>
      <c r="BCM1090" s="1308"/>
      <c r="BCN1090" s="1308"/>
      <c r="BCO1090" s="1308"/>
      <c r="BCP1090" s="1308"/>
      <c r="BCQ1090" s="1308"/>
      <c r="BCR1090" s="1308"/>
      <c r="BCS1090" s="1308"/>
      <c r="BCT1090" s="1308"/>
      <c r="BCU1090" s="1308"/>
      <c r="BCV1090" s="1308"/>
      <c r="BCW1090" s="1308"/>
      <c r="BCX1090" s="1308"/>
      <c r="BCY1090" s="1308"/>
      <c r="BCZ1090" s="1308"/>
      <c r="BDA1090" s="1308"/>
      <c r="BDB1090" s="1308"/>
      <c r="BDC1090" s="1308"/>
      <c r="BDD1090" s="1308"/>
      <c r="BDE1090" s="1308"/>
      <c r="BDF1090" s="1308"/>
      <c r="BDG1090" s="1308"/>
      <c r="BDH1090" s="1308"/>
      <c r="BDI1090" s="1308"/>
      <c r="BDJ1090" s="1308"/>
      <c r="BDK1090" s="1308"/>
      <c r="BDL1090" s="1308"/>
      <c r="BDM1090" s="1308"/>
      <c r="BDN1090" s="1308"/>
      <c r="BDO1090" s="1308"/>
      <c r="BDP1090" s="1308"/>
      <c r="BDQ1090" s="1308"/>
      <c r="BDR1090" s="1308"/>
      <c r="BDS1090" s="1308"/>
      <c r="BDT1090" s="1308"/>
      <c r="BDU1090" s="1308"/>
      <c r="BDV1090" s="1308"/>
      <c r="BDW1090" s="1308"/>
      <c r="BDX1090" s="1308"/>
      <c r="BDY1090" s="1308"/>
      <c r="BDZ1090" s="1308"/>
      <c r="BEA1090" s="1308"/>
      <c r="BEB1090" s="1308"/>
      <c r="BEC1090" s="1308"/>
      <c r="BED1090" s="1308"/>
      <c r="BEE1090" s="1308"/>
      <c r="BEF1090" s="1308"/>
      <c r="BEG1090" s="1308"/>
      <c r="BEH1090" s="1308"/>
      <c r="BEI1090" s="1308"/>
      <c r="BEJ1090" s="1308"/>
      <c r="BEK1090" s="1308"/>
      <c r="BEL1090" s="1308"/>
      <c r="BEM1090" s="1308"/>
      <c r="BEN1090" s="1308"/>
      <c r="BEO1090" s="1308"/>
      <c r="BEP1090" s="1308"/>
      <c r="BEQ1090" s="1308"/>
      <c r="BER1090" s="1308"/>
      <c r="BES1090" s="1308"/>
      <c r="BET1090" s="1308"/>
      <c r="BEU1090" s="1308"/>
      <c r="BEV1090" s="1308"/>
      <c r="BEW1090" s="1308"/>
      <c r="BEX1090" s="1308"/>
      <c r="BEY1090" s="1308"/>
      <c r="BEZ1090" s="1308"/>
      <c r="BFA1090" s="1308"/>
      <c r="BFB1090" s="1308"/>
      <c r="BFC1090" s="1308"/>
      <c r="BFD1090" s="1308"/>
      <c r="BFE1090" s="1308"/>
      <c r="BFF1090" s="1308"/>
      <c r="BFG1090" s="1308"/>
      <c r="BFH1090" s="1308"/>
      <c r="BFI1090" s="1308"/>
      <c r="BFJ1090" s="1308"/>
      <c r="BFK1090" s="1308"/>
      <c r="BFL1090" s="1308"/>
      <c r="BFM1090" s="1308"/>
      <c r="BFN1090" s="1308"/>
      <c r="BFO1090" s="1308"/>
      <c r="BFP1090" s="1308"/>
      <c r="BFQ1090" s="1308"/>
      <c r="BFR1090" s="1308"/>
      <c r="BFS1090" s="1308"/>
      <c r="BFT1090" s="1308"/>
      <c r="BFU1090" s="1308"/>
      <c r="BFV1090" s="1308"/>
      <c r="BFW1090" s="1308"/>
      <c r="BFX1090" s="1308"/>
      <c r="BFY1090" s="1308"/>
      <c r="BFZ1090" s="1308"/>
      <c r="BGA1090" s="1308"/>
      <c r="BGB1090" s="1308"/>
      <c r="BGC1090" s="1308"/>
      <c r="BGD1090" s="1308"/>
      <c r="BGE1090" s="1308"/>
      <c r="BGF1090" s="1308"/>
      <c r="BGG1090" s="1308"/>
      <c r="BGH1090" s="1308"/>
      <c r="BGI1090" s="1308"/>
      <c r="BGJ1090" s="1308"/>
      <c r="BGK1090" s="1308"/>
      <c r="BGL1090" s="1308"/>
      <c r="BGM1090" s="1308"/>
      <c r="BGN1090" s="1308"/>
      <c r="BGO1090" s="1308"/>
      <c r="BGP1090" s="1308"/>
      <c r="BGQ1090" s="1308"/>
      <c r="BGR1090" s="1308"/>
      <c r="BGS1090" s="1308"/>
      <c r="BGT1090" s="1308"/>
      <c r="BGU1090" s="1308"/>
      <c r="BGV1090" s="1308"/>
      <c r="BGW1090" s="1308"/>
      <c r="BGX1090" s="1308"/>
      <c r="BGY1090" s="1308"/>
      <c r="BGZ1090" s="1308"/>
      <c r="BHA1090" s="1308"/>
      <c r="BHB1090" s="1308"/>
      <c r="BHC1090" s="1308"/>
      <c r="BHD1090" s="1308"/>
      <c r="BHE1090" s="1308"/>
      <c r="BHF1090" s="1308"/>
      <c r="BHG1090" s="1308"/>
      <c r="BHH1090" s="1308"/>
      <c r="BHI1090" s="1308"/>
      <c r="BHJ1090" s="1308"/>
      <c r="BHK1090" s="1308"/>
      <c r="BHL1090" s="1308"/>
      <c r="BHM1090" s="1308"/>
      <c r="BHN1090" s="1308"/>
      <c r="BHO1090" s="1308"/>
      <c r="BHP1090" s="1308"/>
      <c r="BHQ1090" s="1308"/>
      <c r="BHR1090" s="1308"/>
      <c r="BHS1090" s="1308"/>
      <c r="BHT1090" s="1308"/>
      <c r="BHU1090" s="1308"/>
      <c r="BHV1090" s="1308"/>
      <c r="BHW1090" s="1308"/>
      <c r="BHX1090" s="1308"/>
      <c r="BHY1090" s="1308"/>
      <c r="BHZ1090" s="1308"/>
      <c r="BIA1090" s="1308"/>
      <c r="BIB1090" s="1308"/>
      <c r="BIC1090" s="1308"/>
      <c r="BID1090" s="1308"/>
      <c r="BIE1090" s="1308"/>
      <c r="BIF1090" s="1308"/>
      <c r="BIG1090" s="1308"/>
      <c r="BIH1090" s="1308"/>
      <c r="BII1090" s="1308"/>
      <c r="BIJ1090" s="1308"/>
      <c r="BIK1090" s="1308"/>
      <c r="BIL1090" s="1308"/>
      <c r="BIM1090" s="1308"/>
      <c r="BIN1090" s="1308"/>
      <c r="BIO1090" s="1308"/>
      <c r="BIP1090" s="1308"/>
      <c r="BIQ1090" s="1308"/>
      <c r="BIR1090" s="1308"/>
      <c r="BIS1090" s="1308"/>
      <c r="BIT1090" s="1308"/>
      <c r="BIU1090" s="1308"/>
      <c r="BIV1090" s="1308"/>
      <c r="BIW1090" s="1308"/>
      <c r="BIX1090" s="1308"/>
      <c r="BIY1090" s="1308"/>
      <c r="BIZ1090" s="1308"/>
      <c r="BJA1090" s="1308"/>
      <c r="BJB1090" s="1308"/>
      <c r="BJC1090" s="1308"/>
      <c r="BJD1090" s="1308"/>
      <c r="BJE1090" s="1308"/>
      <c r="BJF1090" s="1308"/>
      <c r="BJG1090" s="1308"/>
      <c r="BJH1090" s="1308"/>
      <c r="BJI1090" s="1308"/>
      <c r="BJJ1090" s="1308"/>
      <c r="BJK1090" s="1308"/>
      <c r="BJL1090" s="1308"/>
      <c r="BJM1090" s="1308"/>
      <c r="BJN1090" s="1308"/>
      <c r="BJO1090" s="1308"/>
      <c r="BJP1090" s="1308"/>
      <c r="BJQ1090" s="1308"/>
      <c r="BJR1090" s="1308"/>
      <c r="BJS1090" s="1308"/>
      <c r="BJT1090" s="1308"/>
      <c r="BJU1090" s="1308"/>
      <c r="BJV1090" s="1308"/>
      <c r="BJW1090" s="1308"/>
      <c r="BJX1090" s="1308"/>
      <c r="BJY1090" s="1308"/>
      <c r="BJZ1090" s="1308"/>
      <c r="BKA1090" s="1308"/>
      <c r="BKB1090" s="1308"/>
      <c r="BKC1090" s="1308"/>
      <c r="BKD1090" s="1308"/>
      <c r="BKE1090" s="1308"/>
      <c r="BKF1090" s="1308"/>
      <c r="BKG1090" s="1308"/>
      <c r="BKH1090" s="1308"/>
      <c r="BKI1090" s="1308"/>
      <c r="BKJ1090" s="1308"/>
      <c r="BKK1090" s="1308"/>
      <c r="BKL1090" s="1308"/>
      <c r="BKM1090" s="1308"/>
      <c r="BKN1090" s="1308"/>
      <c r="BKO1090" s="1308"/>
      <c r="BKP1090" s="1308"/>
      <c r="BKQ1090" s="1308"/>
      <c r="BKR1090" s="1308"/>
      <c r="BKS1090" s="1308"/>
      <c r="BKT1090" s="1308"/>
      <c r="BKU1090" s="1308"/>
      <c r="BKV1090" s="1308"/>
      <c r="BKW1090" s="1308"/>
      <c r="BKX1090" s="1308"/>
      <c r="BKY1090" s="1308"/>
      <c r="BKZ1090" s="1308"/>
      <c r="BLA1090" s="1308"/>
      <c r="BLB1090" s="1308"/>
      <c r="BLC1090" s="1308"/>
      <c r="BLD1090" s="1308"/>
      <c r="BLE1090" s="1308"/>
      <c r="BLF1090" s="1308"/>
      <c r="BLG1090" s="1308"/>
      <c r="BLH1090" s="1308"/>
      <c r="BLI1090" s="1308"/>
      <c r="BLJ1090" s="1308"/>
      <c r="BLK1090" s="1308"/>
      <c r="BLL1090" s="1308"/>
      <c r="BLM1090" s="1308"/>
      <c r="BLN1090" s="1308"/>
      <c r="BLO1090" s="1308"/>
      <c r="BLP1090" s="1308"/>
      <c r="BLQ1090" s="1308"/>
      <c r="BLR1090" s="1308"/>
      <c r="BLS1090" s="1308"/>
      <c r="BLT1090" s="1308"/>
      <c r="BLU1090" s="1308"/>
      <c r="BLV1090" s="1308"/>
      <c r="BLW1090" s="1308"/>
      <c r="BLX1090" s="1308"/>
      <c r="BLY1090" s="1308"/>
      <c r="BLZ1090" s="1308"/>
      <c r="BMA1090" s="1308"/>
      <c r="BMB1090" s="1308"/>
      <c r="BMC1090" s="1308"/>
      <c r="BMD1090" s="1308"/>
      <c r="BME1090" s="1308"/>
      <c r="BMF1090" s="1308"/>
      <c r="BMG1090" s="1308"/>
      <c r="BMH1090" s="1308"/>
      <c r="BMI1090" s="1308"/>
      <c r="BMJ1090" s="1308"/>
      <c r="BMK1090" s="1308"/>
      <c r="BML1090" s="1308"/>
      <c r="BMM1090" s="1308"/>
      <c r="BMN1090" s="1308"/>
      <c r="BMO1090" s="1308"/>
      <c r="BMP1090" s="1308"/>
      <c r="BMQ1090" s="1308"/>
      <c r="BMR1090" s="1308"/>
      <c r="BMS1090" s="1308"/>
      <c r="BMT1090" s="1308"/>
      <c r="BMU1090" s="1308"/>
      <c r="BMV1090" s="1308"/>
      <c r="BMW1090" s="1308"/>
      <c r="BMX1090" s="1308"/>
      <c r="BMY1090" s="1308"/>
      <c r="BMZ1090" s="1308"/>
      <c r="BNA1090" s="1308"/>
      <c r="BNB1090" s="1308"/>
      <c r="BNC1090" s="1308"/>
      <c r="BND1090" s="1308"/>
      <c r="BNE1090" s="1308"/>
      <c r="BNF1090" s="1308"/>
      <c r="BNG1090" s="1308"/>
      <c r="BNH1090" s="1308"/>
      <c r="BNI1090" s="1308"/>
      <c r="BNJ1090" s="1308"/>
      <c r="BNK1090" s="1308"/>
      <c r="BNL1090" s="1308"/>
      <c r="BNM1090" s="1308"/>
      <c r="BNN1090" s="1308"/>
      <c r="BNO1090" s="1308"/>
      <c r="BNP1090" s="1308"/>
      <c r="BNQ1090" s="1308"/>
      <c r="BNR1090" s="1308"/>
      <c r="BNS1090" s="1308"/>
      <c r="BNT1090" s="1308"/>
      <c r="BNU1090" s="1308"/>
      <c r="BNV1090" s="1308"/>
      <c r="BNW1090" s="1308"/>
      <c r="BNX1090" s="1308"/>
      <c r="BNY1090" s="1308"/>
      <c r="BNZ1090" s="1308"/>
      <c r="BOA1090" s="1308"/>
      <c r="BOB1090" s="1308"/>
      <c r="BOC1090" s="1308"/>
      <c r="BOD1090" s="1308"/>
      <c r="BOE1090" s="1308"/>
      <c r="BOF1090" s="1308"/>
      <c r="BOG1090" s="1308"/>
      <c r="BOH1090" s="1308"/>
      <c r="BOI1090" s="1308"/>
      <c r="BOJ1090" s="1308"/>
      <c r="BOK1090" s="1308"/>
      <c r="BOL1090" s="1308"/>
      <c r="BOM1090" s="1308"/>
      <c r="BON1090" s="1308"/>
      <c r="BOO1090" s="1308"/>
      <c r="BOP1090" s="1308"/>
      <c r="BOQ1090" s="1308"/>
      <c r="BOR1090" s="1308"/>
      <c r="BOS1090" s="1308"/>
      <c r="BOT1090" s="1308"/>
      <c r="BOU1090" s="1308"/>
      <c r="BOV1090" s="1308"/>
      <c r="BOW1090" s="1308"/>
      <c r="BOX1090" s="1308"/>
      <c r="BOY1090" s="1308"/>
      <c r="BOZ1090" s="1308"/>
      <c r="BPA1090" s="1308"/>
      <c r="BPB1090" s="1308"/>
      <c r="BPC1090" s="1308"/>
      <c r="BPD1090" s="1308"/>
      <c r="BPE1090" s="1308"/>
      <c r="BPF1090" s="1308"/>
      <c r="BPG1090" s="1308"/>
      <c r="BPH1090" s="1308"/>
      <c r="BPI1090" s="1308"/>
      <c r="BPJ1090" s="1308"/>
      <c r="BPK1090" s="1308"/>
      <c r="BPL1090" s="1308"/>
      <c r="BPM1090" s="1308"/>
      <c r="BPN1090" s="1308"/>
      <c r="BPO1090" s="1308"/>
      <c r="BPP1090" s="1308"/>
      <c r="BPQ1090" s="1308"/>
      <c r="BPR1090" s="1308"/>
      <c r="BPS1090" s="1308"/>
      <c r="BPT1090" s="1308"/>
      <c r="BPU1090" s="1308"/>
      <c r="BPV1090" s="1308"/>
      <c r="BPW1090" s="1308"/>
      <c r="BPX1090" s="1308"/>
      <c r="BPY1090" s="1308"/>
      <c r="BPZ1090" s="1308"/>
      <c r="BQA1090" s="1308"/>
      <c r="BQB1090" s="1308"/>
      <c r="BQC1090" s="1308"/>
      <c r="BQD1090" s="1308"/>
      <c r="BQE1090" s="1308"/>
      <c r="BQF1090" s="1308"/>
      <c r="BQG1090" s="1308"/>
      <c r="BQH1090" s="1308"/>
      <c r="BQI1090" s="1308"/>
      <c r="BQJ1090" s="1308"/>
      <c r="BQK1090" s="1308"/>
      <c r="BQL1090" s="1308"/>
      <c r="BQM1090" s="1308"/>
      <c r="BQN1090" s="1308"/>
      <c r="BQO1090" s="1308"/>
      <c r="BQP1090" s="1308"/>
      <c r="BQQ1090" s="1308"/>
      <c r="BQR1090" s="1308"/>
      <c r="BQS1090" s="1308"/>
      <c r="BQT1090" s="1308"/>
      <c r="BQU1090" s="1308"/>
      <c r="BQV1090" s="1308"/>
      <c r="BQW1090" s="1308"/>
      <c r="BQX1090" s="1308"/>
      <c r="BQY1090" s="1308"/>
      <c r="BQZ1090" s="1308"/>
      <c r="BRA1090" s="1308"/>
      <c r="BRB1090" s="1308"/>
      <c r="BRC1090" s="1308"/>
      <c r="BRD1090" s="1308"/>
      <c r="BRE1090" s="1308"/>
      <c r="BRF1090" s="1308"/>
      <c r="BRG1090" s="1308"/>
      <c r="BRH1090" s="1308"/>
      <c r="BRI1090" s="1308"/>
      <c r="BRJ1090" s="1308"/>
      <c r="BRK1090" s="1308"/>
      <c r="BRL1090" s="1308"/>
      <c r="BRM1090" s="1308"/>
      <c r="BRN1090" s="1308"/>
      <c r="BRO1090" s="1308"/>
      <c r="BRP1090" s="1308"/>
      <c r="BRQ1090" s="1308"/>
      <c r="BRR1090" s="1308"/>
      <c r="BRS1090" s="1308"/>
      <c r="BRT1090" s="1308"/>
      <c r="BRU1090" s="1308"/>
      <c r="BRV1090" s="1308"/>
      <c r="BRW1090" s="1308"/>
      <c r="BRX1090" s="1308"/>
      <c r="BRY1090" s="1308"/>
      <c r="BRZ1090" s="1308"/>
      <c r="BSA1090" s="1308"/>
      <c r="BSB1090" s="1308"/>
      <c r="BSC1090" s="1308"/>
      <c r="BSD1090" s="1308"/>
      <c r="BSE1090" s="1308"/>
      <c r="BSF1090" s="1308"/>
      <c r="BSG1090" s="1308"/>
      <c r="BSH1090" s="1308"/>
      <c r="BSI1090" s="1308"/>
      <c r="BSJ1090" s="1308"/>
      <c r="BSK1090" s="1308"/>
      <c r="BSL1090" s="1308"/>
      <c r="BSM1090" s="1308"/>
      <c r="BSN1090" s="1308"/>
      <c r="BSO1090" s="1308"/>
      <c r="BSP1090" s="1308"/>
      <c r="BSQ1090" s="1308"/>
      <c r="BSR1090" s="1308"/>
      <c r="BSS1090" s="1308"/>
      <c r="BST1090" s="1308"/>
      <c r="BSU1090" s="1308"/>
      <c r="BSV1090" s="1308"/>
      <c r="BSW1090" s="1308"/>
      <c r="BSX1090" s="1308"/>
      <c r="BSY1090" s="1308"/>
      <c r="BSZ1090" s="1308"/>
      <c r="BTA1090" s="1308"/>
      <c r="BTB1090" s="1308"/>
      <c r="BTC1090" s="1308"/>
      <c r="BTD1090" s="1308"/>
      <c r="BTE1090" s="1308"/>
      <c r="BTF1090" s="1308"/>
      <c r="BTG1090" s="1308"/>
      <c r="BTH1090" s="1308"/>
      <c r="BTI1090" s="1308"/>
      <c r="BTJ1090" s="1308"/>
      <c r="BTK1090" s="1308"/>
      <c r="BTL1090" s="1308"/>
      <c r="BTM1090" s="1308"/>
      <c r="BTN1090" s="1308"/>
      <c r="BTO1090" s="1308"/>
      <c r="BTP1090" s="1308"/>
      <c r="BTQ1090" s="1308"/>
      <c r="BTR1090" s="1308"/>
      <c r="BTS1090" s="1308"/>
      <c r="BTT1090" s="1308"/>
      <c r="BTU1090" s="1308"/>
      <c r="BTV1090" s="1308"/>
      <c r="BTW1090" s="1308"/>
      <c r="BTX1090" s="1308"/>
      <c r="BTY1090" s="1308"/>
      <c r="BTZ1090" s="1308"/>
      <c r="BUA1090" s="1308"/>
      <c r="BUB1090" s="1308"/>
      <c r="BUC1090" s="1308"/>
      <c r="BUD1090" s="1308"/>
      <c r="BUE1090" s="1308"/>
      <c r="BUF1090" s="1308"/>
      <c r="BUG1090" s="1308"/>
      <c r="BUH1090" s="1308"/>
      <c r="BUI1090" s="1308"/>
      <c r="BUJ1090" s="1308"/>
      <c r="BUK1090" s="1308"/>
      <c r="BUL1090" s="1308"/>
      <c r="BUM1090" s="1308"/>
      <c r="BUN1090" s="1308"/>
      <c r="BUO1090" s="1308"/>
      <c r="BUP1090" s="1308"/>
      <c r="BUQ1090" s="1308"/>
      <c r="BUR1090" s="1308"/>
      <c r="BUS1090" s="1308"/>
      <c r="BUT1090" s="1308"/>
      <c r="BUU1090" s="1308"/>
      <c r="BUV1090" s="1308"/>
      <c r="BUW1090" s="1308"/>
      <c r="BUX1090" s="1308"/>
      <c r="BUY1090" s="1308"/>
      <c r="BUZ1090" s="1308"/>
      <c r="BVA1090" s="1308"/>
      <c r="BVB1090" s="1308"/>
      <c r="BVC1090" s="1308"/>
      <c r="BVD1090" s="1308"/>
      <c r="BVE1090" s="1308"/>
      <c r="BVF1090" s="1308"/>
      <c r="BVG1090" s="1308"/>
      <c r="BVH1090" s="1308"/>
      <c r="BVI1090" s="1308"/>
      <c r="BVJ1090" s="1308"/>
      <c r="BVK1090" s="1308"/>
      <c r="BVL1090" s="1308"/>
      <c r="BVM1090" s="1308"/>
      <c r="BVN1090" s="1308"/>
      <c r="BVO1090" s="1308"/>
      <c r="BVP1090" s="1308"/>
      <c r="BVQ1090" s="1308"/>
      <c r="BVR1090" s="1308"/>
      <c r="BVS1090" s="1308"/>
      <c r="BVT1090" s="1308"/>
      <c r="BVU1090" s="1308"/>
      <c r="BVV1090" s="1308"/>
      <c r="BVW1090" s="1308"/>
      <c r="BVX1090" s="1308"/>
      <c r="BVY1090" s="1308"/>
      <c r="BVZ1090" s="1308"/>
      <c r="BWA1090" s="1308"/>
      <c r="BWB1090" s="1308"/>
      <c r="BWC1090" s="1308"/>
      <c r="BWD1090" s="1308"/>
      <c r="BWE1090" s="1308"/>
      <c r="BWF1090" s="1308"/>
      <c r="BWG1090" s="1308"/>
      <c r="BWH1090" s="1308"/>
      <c r="BWI1090" s="1308"/>
      <c r="BWJ1090" s="1308"/>
      <c r="BWK1090" s="1308"/>
      <c r="BWL1090" s="1308"/>
      <c r="BWM1090" s="1308"/>
      <c r="BWN1090" s="1308"/>
      <c r="BWO1090" s="1308"/>
      <c r="BWP1090" s="1308"/>
      <c r="BWQ1090" s="1308"/>
      <c r="BWR1090" s="1308"/>
      <c r="BWS1090" s="1308"/>
      <c r="BWT1090" s="1308"/>
      <c r="BWU1090" s="1308"/>
      <c r="BWV1090" s="1308"/>
      <c r="BWW1090" s="1308"/>
      <c r="BWX1090" s="1308"/>
      <c r="BWY1090" s="1308"/>
      <c r="BWZ1090" s="1308"/>
      <c r="BXA1090" s="1308"/>
      <c r="BXB1090" s="1308"/>
      <c r="BXC1090" s="1308"/>
      <c r="BXD1090" s="1308"/>
      <c r="BXE1090" s="1308"/>
      <c r="BXF1090" s="1308"/>
      <c r="BXG1090" s="1308"/>
      <c r="BXH1090" s="1308"/>
      <c r="BXI1090" s="1308"/>
      <c r="BXJ1090" s="1308"/>
      <c r="BXK1090" s="1308"/>
      <c r="BXL1090" s="1308"/>
      <c r="BXM1090" s="1308"/>
      <c r="BXN1090" s="1308"/>
      <c r="BXO1090" s="1308"/>
      <c r="BXP1090" s="1308"/>
      <c r="BXQ1090" s="1308"/>
      <c r="BXR1090" s="1308"/>
      <c r="BXS1090" s="1308"/>
      <c r="BXT1090" s="1308"/>
      <c r="BXU1090" s="1308"/>
      <c r="BXV1090" s="1308"/>
      <c r="BXW1090" s="1308"/>
      <c r="BXX1090" s="1308"/>
      <c r="BXY1090" s="1308"/>
      <c r="BXZ1090" s="1308"/>
      <c r="BYA1090" s="1308"/>
      <c r="BYB1090" s="1308"/>
      <c r="BYC1090" s="1308"/>
      <c r="BYD1090" s="1308"/>
      <c r="BYE1090" s="1308"/>
      <c r="BYF1090" s="1308"/>
      <c r="BYG1090" s="1308"/>
      <c r="BYH1090" s="1308"/>
      <c r="BYI1090" s="1308"/>
      <c r="BYJ1090" s="1308"/>
      <c r="BYK1090" s="1308"/>
      <c r="BYL1090" s="1308"/>
      <c r="BYM1090" s="1308"/>
      <c r="BYN1090" s="1308"/>
      <c r="BYO1090" s="1308"/>
      <c r="BYP1090" s="1308"/>
      <c r="BYQ1090" s="1308"/>
      <c r="BYR1090" s="1308"/>
      <c r="BYS1090" s="1308"/>
      <c r="BYT1090" s="1308"/>
      <c r="BYU1090" s="1308"/>
      <c r="BYV1090" s="1308"/>
      <c r="BYW1090" s="1308"/>
      <c r="BYX1090" s="1308"/>
      <c r="BYY1090" s="1308"/>
      <c r="BYZ1090" s="1308"/>
      <c r="BZA1090" s="1308"/>
      <c r="BZB1090" s="1308"/>
      <c r="BZC1090" s="1308"/>
      <c r="BZD1090" s="1308"/>
      <c r="BZE1090" s="1308"/>
      <c r="BZF1090" s="1308"/>
      <c r="BZG1090" s="1308"/>
      <c r="BZH1090" s="1308"/>
      <c r="BZI1090" s="1308"/>
      <c r="BZJ1090" s="1308"/>
      <c r="BZK1090" s="1308"/>
      <c r="BZL1090" s="1308"/>
      <c r="BZM1090" s="1308"/>
      <c r="BZN1090" s="1308"/>
      <c r="BZO1090" s="1308"/>
      <c r="BZP1090" s="1308"/>
      <c r="BZQ1090" s="1308"/>
      <c r="BZR1090" s="1308"/>
      <c r="BZS1090" s="1308"/>
      <c r="BZT1090" s="1308"/>
      <c r="BZU1090" s="1308"/>
      <c r="BZV1090" s="1308"/>
      <c r="BZW1090" s="1308"/>
      <c r="BZX1090" s="1308"/>
      <c r="BZY1090" s="1308"/>
      <c r="BZZ1090" s="1308"/>
      <c r="CAA1090" s="1308"/>
      <c r="CAB1090" s="1308"/>
      <c r="CAC1090" s="1308"/>
      <c r="CAD1090" s="1308"/>
      <c r="CAE1090" s="1308"/>
      <c r="CAF1090" s="1308"/>
      <c r="CAG1090" s="1308"/>
      <c r="CAH1090" s="1308"/>
      <c r="CAI1090" s="1308"/>
      <c r="CAJ1090" s="1308"/>
      <c r="CAK1090" s="1308"/>
      <c r="CAL1090" s="1308"/>
      <c r="CAM1090" s="1308"/>
      <c r="CAN1090" s="1308"/>
      <c r="CAO1090" s="1308"/>
      <c r="CAP1090" s="1308"/>
      <c r="CAQ1090" s="1308"/>
      <c r="CAR1090" s="1308"/>
      <c r="CAS1090" s="1308"/>
      <c r="CAT1090" s="1308"/>
      <c r="CAU1090" s="1308"/>
      <c r="CAV1090" s="1308"/>
      <c r="CAW1090" s="1308"/>
      <c r="CAX1090" s="1308"/>
      <c r="CAY1090" s="1308"/>
      <c r="CAZ1090" s="1308"/>
      <c r="CBA1090" s="1308"/>
      <c r="CBB1090" s="1308"/>
      <c r="CBC1090" s="1308"/>
      <c r="CBD1090" s="1308"/>
      <c r="CBE1090" s="1308"/>
      <c r="CBF1090" s="1308"/>
      <c r="CBG1090" s="1308"/>
      <c r="CBH1090" s="1308"/>
      <c r="CBI1090" s="1308"/>
      <c r="CBJ1090" s="1308"/>
      <c r="CBK1090" s="1308"/>
      <c r="CBL1090" s="1308"/>
      <c r="CBM1090" s="1308"/>
      <c r="CBN1090" s="1308"/>
      <c r="CBO1090" s="1308"/>
      <c r="CBP1090" s="1308"/>
      <c r="CBQ1090" s="1308"/>
      <c r="CBR1090" s="1308"/>
      <c r="CBS1090" s="1308"/>
      <c r="CBT1090" s="1308"/>
      <c r="CBU1090" s="1308"/>
      <c r="CBV1090" s="1308"/>
      <c r="CBW1090" s="1308"/>
      <c r="CBX1090" s="1308"/>
      <c r="CBY1090" s="1308"/>
      <c r="CBZ1090" s="1308"/>
      <c r="CCA1090" s="1308"/>
      <c r="CCB1090" s="1308"/>
      <c r="CCC1090" s="1308"/>
      <c r="CCD1090" s="1308"/>
      <c r="CCE1090" s="1308"/>
      <c r="CCF1090" s="1308"/>
      <c r="CCG1090" s="1308"/>
      <c r="CCH1090" s="1308"/>
      <c r="CCI1090" s="1308"/>
      <c r="CCJ1090" s="1308"/>
      <c r="CCK1090" s="1308"/>
      <c r="CCL1090" s="1308"/>
      <c r="CCM1090" s="1308"/>
      <c r="CCN1090" s="1308"/>
      <c r="CCO1090" s="1308"/>
      <c r="CCP1090" s="1308"/>
      <c r="CCQ1090" s="1308"/>
      <c r="CCR1090" s="1308"/>
      <c r="CCS1090" s="1308"/>
      <c r="CCT1090" s="1308"/>
      <c r="CCU1090" s="1308"/>
      <c r="CCV1090" s="1308"/>
      <c r="CCW1090" s="1308"/>
      <c r="CCX1090" s="1308"/>
      <c r="CCY1090" s="1308"/>
      <c r="CCZ1090" s="1308"/>
      <c r="CDA1090" s="1308"/>
      <c r="CDB1090" s="1308"/>
      <c r="CDC1090" s="1308"/>
      <c r="CDD1090" s="1308"/>
      <c r="CDE1090" s="1308"/>
      <c r="CDF1090" s="1308"/>
      <c r="CDG1090" s="1308"/>
      <c r="CDH1090" s="1308"/>
      <c r="CDI1090" s="1308"/>
      <c r="CDJ1090" s="1308"/>
      <c r="CDK1090" s="1308"/>
      <c r="CDL1090" s="1308"/>
      <c r="CDM1090" s="1308"/>
      <c r="CDN1090" s="1308"/>
      <c r="CDO1090" s="1308"/>
      <c r="CDP1090" s="1308"/>
      <c r="CDQ1090" s="1308"/>
      <c r="CDR1090" s="1308"/>
      <c r="CDS1090" s="1308"/>
      <c r="CDT1090" s="1308"/>
      <c r="CDU1090" s="1308"/>
      <c r="CDV1090" s="1308"/>
      <c r="CDW1090" s="1308"/>
      <c r="CDX1090" s="1308"/>
      <c r="CDY1090" s="1308"/>
      <c r="CDZ1090" s="1308"/>
      <c r="CEA1090" s="1308"/>
      <c r="CEB1090" s="1308"/>
      <c r="CEC1090" s="1308"/>
      <c r="CED1090" s="1308"/>
      <c r="CEE1090" s="1308"/>
      <c r="CEF1090" s="1308"/>
      <c r="CEG1090" s="1308"/>
      <c r="CEH1090" s="1308"/>
      <c r="CEI1090" s="1308"/>
      <c r="CEJ1090" s="1308"/>
      <c r="CEK1090" s="1308"/>
      <c r="CEL1090" s="1308"/>
      <c r="CEM1090" s="1308"/>
      <c r="CEN1090" s="1308"/>
      <c r="CEO1090" s="1308"/>
      <c r="CEP1090" s="1308"/>
      <c r="CEQ1090" s="1308"/>
      <c r="CER1090" s="1308"/>
      <c r="CES1090" s="1308"/>
      <c r="CET1090" s="1308"/>
      <c r="CEU1090" s="1308"/>
      <c r="CEV1090" s="1308"/>
      <c r="CEW1090" s="1308"/>
      <c r="CEX1090" s="1308"/>
      <c r="CEY1090" s="1308"/>
      <c r="CEZ1090" s="1308"/>
      <c r="CFA1090" s="1308"/>
      <c r="CFB1090" s="1308"/>
      <c r="CFC1090" s="1308"/>
      <c r="CFD1090" s="1308"/>
      <c r="CFE1090" s="1308"/>
      <c r="CFF1090" s="1308"/>
      <c r="CFG1090" s="1308"/>
      <c r="CFH1090" s="1308"/>
      <c r="CFI1090" s="1308"/>
      <c r="CFJ1090" s="1308"/>
      <c r="CFK1090" s="1308"/>
      <c r="CFL1090" s="1308"/>
      <c r="CFM1090" s="1308"/>
      <c r="CFN1090" s="1308"/>
      <c r="CFO1090" s="1308"/>
      <c r="CFP1090" s="1308"/>
      <c r="CFQ1090" s="1308"/>
      <c r="CFR1090" s="1308"/>
      <c r="CFS1090" s="1308"/>
      <c r="CFT1090" s="1308"/>
      <c r="CFU1090" s="1308"/>
      <c r="CFV1090" s="1308"/>
      <c r="CFW1090" s="1308"/>
      <c r="CFX1090" s="1308"/>
      <c r="CFY1090" s="1308"/>
      <c r="CFZ1090" s="1308"/>
      <c r="CGA1090" s="1308"/>
      <c r="CGB1090" s="1308"/>
      <c r="CGC1090" s="1308"/>
      <c r="CGD1090" s="1308"/>
      <c r="CGE1090" s="1308"/>
      <c r="CGF1090" s="1308"/>
      <c r="CGG1090" s="1308"/>
      <c r="CGH1090" s="1308"/>
      <c r="CGI1090" s="1308"/>
      <c r="CGJ1090" s="1308"/>
      <c r="CGK1090" s="1308"/>
      <c r="CGL1090" s="1308"/>
      <c r="CGM1090" s="1308"/>
      <c r="CGN1090" s="1308"/>
      <c r="CGO1090" s="1308"/>
      <c r="CGP1090" s="1308"/>
      <c r="CGQ1090" s="1308"/>
      <c r="CGR1090" s="1308"/>
      <c r="CGS1090" s="1308"/>
      <c r="CGT1090" s="1308"/>
      <c r="CGU1090" s="1308"/>
      <c r="CGV1090" s="1308"/>
      <c r="CGW1090" s="1308"/>
      <c r="CGX1090" s="1308"/>
      <c r="CGY1090" s="1308"/>
      <c r="CGZ1090" s="1308"/>
      <c r="CHA1090" s="1308"/>
      <c r="CHB1090" s="1308"/>
      <c r="CHC1090" s="1308"/>
      <c r="CHD1090" s="1308"/>
      <c r="CHE1090" s="1308"/>
      <c r="CHF1090" s="1308"/>
      <c r="CHG1090" s="1308"/>
      <c r="CHH1090" s="1308"/>
      <c r="CHI1090" s="1308"/>
      <c r="CHJ1090" s="1308"/>
      <c r="CHK1090" s="1308"/>
      <c r="CHL1090" s="1308"/>
      <c r="CHM1090" s="1308"/>
      <c r="CHN1090" s="1308"/>
      <c r="CHO1090" s="1308"/>
      <c r="CHP1090" s="1308"/>
      <c r="CHQ1090" s="1308"/>
      <c r="CHR1090" s="1308"/>
      <c r="CHS1090" s="1308"/>
      <c r="CHT1090" s="1308"/>
      <c r="CHU1090" s="1308"/>
      <c r="CHV1090" s="1308"/>
      <c r="CHW1090" s="1308"/>
      <c r="CHX1090" s="1308"/>
      <c r="CHY1090" s="1308"/>
      <c r="CHZ1090" s="1308"/>
      <c r="CIA1090" s="1308"/>
      <c r="CIB1090" s="1308"/>
      <c r="CIC1090" s="1308"/>
      <c r="CID1090" s="1308"/>
      <c r="CIE1090" s="1308"/>
      <c r="CIF1090" s="1308"/>
      <c r="CIG1090" s="1308"/>
      <c r="CIH1090" s="1308"/>
      <c r="CII1090" s="1308"/>
      <c r="CIJ1090" s="1308"/>
      <c r="CIK1090" s="1308"/>
      <c r="CIL1090" s="1308"/>
      <c r="CIM1090" s="1308"/>
      <c r="CIN1090" s="1308"/>
      <c r="CIO1090" s="1308"/>
      <c r="CIP1090" s="1308"/>
      <c r="CIQ1090" s="1308"/>
      <c r="CIR1090" s="1308"/>
      <c r="CIS1090" s="1308"/>
      <c r="CIT1090" s="1308"/>
      <c r="CIU1090" s="1308"/>
      <c r="CIV1090" s="1308"/>
      <c r="CIW1090" s="1308"/>
      <c r="CIX1090" s="1308"/>
      <c r="CIY1090" s="1308"/>
      <c r="CIZ1090" s="1308"/>
      <c r="CJA1090" s="1308"/>
      <c r="CJB1090" s="1308"/>
      <c r="CJC1090" s="1308"/>
      <c r="CJD1090" s="1308"/>
      <c r="CJE1090" s="1308"/>
      <c r="CJF1090" s="1308"/>
      <c r="CJG1090" s="1308"/>
      <c r="CJH1090" s="1308"/>
      <c r="CJI1090" s="1308"/>
      <c r="CJJ1090" s="1308"/>
      <c r="CJK1090" s="1308"/>
      <c r="CJL1090" s="1308"/>
      <c r="CJM1090" s="1308"/>
      <c r="CJN1090" s="1308"/>
      <c r="CJO1090" s="1308"/>
      <c r="CJP1090" s="1308"/>
      <c r="CJQ1090" s="1308"/>
      <c r="CJR1090" s="1308"/>
      <c r="CJS1090" s="1308"/>
      <c r="CJT1090" s="1308"/>
      <c r="CJU1090" s="1308"/>
      <c r="CJV1090" s="1308"/>
      <c r="CJW1090" s="1308"/>
      <c r="CJX1090" s="1308"/>
      <c r="CJY1090" s="1308"/>
      <c r="CJZ1090" s="1308"/>
      <c r="CKA1090" s="1308"/>
      <c r="CKB1090" s="1308"/>
      <c r="CKC1090" s="1308"/>
      <c r="CKD1090" s="1308"/>
      <c r="CKE1090" s="1308"/>
      <c r="CKF1090" s="1308"/>
      <c r="CKG1090" s="1308"/>
      <c r="CKH1090" s="1308"/>
      <c r="CKI1090" s="1308"/>
      <c r="CKJ1090" s="1308"/>
      <c r="CKK1090" s="1308"/>
      <c r="CKL1090" s="1308"/>
      <c r="CKM1090" s="1308"/>
      <c r="CKN1090" s="1308"/>
      <c r="CKO1090" s="1308"/>
      <c r="CKP1090" s="1308"/>
      <c r="CKQ1090" s="1308"/>
      <c r="CKR1090" s="1308"/>
      <c r="CKS1090" s="1308"/>
      <c r="CKT1090" s="1308"/>
      <c r="CKU1090" s="1308"/>
      <c r="CKV1090" s="1308"/>
      <c r="CKW1090" s="1308"/>
      <c r="CKX1090" s="1308"/>
      <c r="CKY1090" s="1308"/>
      <c r="CKZ1090" s="1308"/>
      <c r="CLA1090" s="1308"/>
      <c r="CLB1090" s="1308"/>
      <c r="CLC1090" s="1308"/>
      <c r="CLD1090" s="1308"/>
      <c r="CLE1090" s="1308"/>
      <c r="CLF1090" s="1308"/>
      <c r="CLG1090" s="1308"/>
      <c r="CLH1090" s="1308"/>
      <c r="CLI1090" s="1308"/>
      <c r="CLJ1090" s="1308"/>
      <c r="CLK1090" s="1308"/>
      <c r="CLL1090" s="1308"/>
      <c r="CLM1090" s="1308"/>
      <c r="CLN1090" s="1308"/>
      <c r="CLO1090" s="1308"/>
      <c r="CLP1090" s="1308"/>
      <c r="CLQ1090" s="1308"/>
      <c r="CLR1090" s="1308"/>
      <c r="CLS1090" s="1308"/>
      <c r="CLT1090" s="1308"/>
      <c r="CLU1090" s="1308"/>
      <c r="CLV1090" s="1308"/>
      <c r="CLW1090" s="1308"/>
      <c r="CLX1090" s="1308"/>
      <c r="CLY1090" s="1308"/>
      <c r="CLZ1090" s="1308"/>
      <c r="CMA1090" s="1308"/>
      <c r="CMB1090" s="1308"/>
      <c r="CMC1090" s="1308"/>
      <c r="CMD1090" s="1308"/>
      <c r="CME1090" s="1308"/>
      <c r="CMF1090" s="1308"/>
      <c r="CMG1090" s="1308"/>
      <c r="CMH1090" s="1308"/>
      <c r="CMI1090" s="1308"/>
      <c r="CMJ1090" s="1308"/>
      <c r="CMK1090" s="1308"/>
      <c r="CML1090" s="1308"/>
      <c r="CMM1090" s="1308"/>
      <c r="CMN1090" s="1308"/>
      <c r="CMO1090" s="1308"/>
      <c r="CMP1090" s="1308"/>
      <c r="CMQ1090" s="1308"/>
      <c r="CMR1090" s="1308"/>
      <c r="CMS1090" s="1308"/>
      <c r="CMT1090" s="1308"/>
      <c r="CMU1090" s="1308"/>
      <c r="CMV1090" s="1308"/>
      <c r="CMW1090" s="1308"/>
      <c r="CMX1090" s="1308"/>
      <c r="CMY1090" s="1308"/>
      <c r="CMZ1090" s="1308"/>
      <c r="CNA1090" s="1308"/>
      <c r="CNB1090" s="1308"/>
      <c r="CNC1090" s="1308"/>
      <c r="CND1090" s="1308"/>
      <c r="CNE1090" s="1308"/>
      <c r="CNF1090" s="1308"/>
      <c r="CNG1090" s="1308"/>
      <c r="CNH1090" s="1308"/>
      <c r="CNI1090" s="1308"/>
      <c r="CNJ1090" s="1308"/>
      <c r="CNK1090" s="1308"/>
      <c r="CNL1090" s="1308"/>
      <c r="CNM1090" s="1308"/>
      <c r="CNN1090" s="1308"/>
      <c r="CNO1090" s="1308"/>
      <c r="CNP1090" s="1308"/>
      <c r="CNQ1090" s="1308"/>
      <c r="CNR1090" s="1308"/>
      <c r="CNS1090" s="1308"/>
      <c r="CNT1090" s="1308"/>
      <c r="CNU1090" s="1308"/>
      <c r="CNV1090" s="1308"/>
      <c r="CNW1090" s="1308"/>
      <c r="CNX1090" s="1308"/>
      <c r="CNY1090" s="1308"/>
      <c r="CNZ1090" s="1308"/>
      <c r="COA1090" s="1308"/>
      <c r="COB1090" s="1308"/>
      <c r="COC1090" s="1308"/>
      <c r="COD1090" s="1308"/>
      <c r="COE1090" s="1308"/>
      <c r="COF1090" s="1308"/>
      <c r="COG1090" s="1308"/>
      <c r="COH1090" s="1308"/>
      <c r="COI1090" s="1308"/>
      <c r="COJ1090" s="1308"/>
      <c r="COK1090" s="1308"/>
      <c r="COL1090" s="1308"/>
      <c r="COM1090" s="1308"/>
      <c r="CON1090" s="1308"/>
      <c r="COO1090" s="1308"/>
      <c r="COP1090" s="1308"/>
      <c r="COQ1090" s="1308"/>
      <c r="COR1090" s="1308"/>
      <c r="COS1090" s="1308"/>
      <c r="COT1090" s="1308"/>
      <c r="COU1090" s="1308"/>
      <c r="COV1090" s="1308"/>
      <c r="COW1090" s="1308"/>
      <c r="COX1090" s="1308"/>
      <c r="COY1090" s="1308"/>
      <c r="COZ1090" s="1308"/>
      <c r="CPA1090" s="1308"/>
      <c r="CPB1090" s="1308"/>
      <c r="CPC1090" s="1308"/>
      <c r="CPD1090" s="1308"/>
      <c r="CPE1090" s="1308"/>
      <c r="CPF1090" s="1308"/>
      <c r="CPG1090" s="1308"/>
      <c r="CPH1090" s="1308"/>
      <c r="CPI1090" s="1308"/>
      <c r="CPJ1090" s="1308"/>
      <c r="CPK1090" s="1308"/>
      <c r="CPL1090" s="1308"/>
      <c r="CPM1090" s="1308"/>
      <c r="CPN1090" s="1308"/>
      <c r="CPO1090" s="1308"/>
      <c r="CPP1090" s="1308"/>
      <c r="CPQ1090" s="1308"/>
      <c r="CPR1090" s="1308"/>
      <c r="CPS1090" s="1308"/>
      <c r="CPT1090" s="1308"/>
      <c r="CPU1090" s="1308"/>
      <c r="CPV1090" s="1308"/>
      <c r="CPW1090" s="1308"/>
      <c r="CPX1090" s="1308"/>
      <c r="CPY1090" s="1308"/>
      <c r="CPZ1090" s="1308"/>
      <c r="CQA1090" s="1308"/>
      <c r="CQB1090" s="1308"/>
      <c r="CQC1090" s="1308"/>
      <c r="CQD1090" s="1308"/>
      <c r="CQE1090" s="1308"/>
      <c r="CQF1090" s="1308"/>
      <c r="CQG1090" s="1308"/>
      <c r="CQH1090" s="1308"/>
      <c r="CQI1090" s="1308"/>
      <c r="CQJ1090" s="1308"/>
      <c r="CQK1090" s="1308"/>
      <c r="CQL1090" s="1308"/>
      <c r="CQM1090" s="1308"/>
      <c r="CQN1090" s="1308"/>
      <c r="CQO1090" s="1308"/>
      <c r="CQP1090" s="1308"/>
      <c r="CQQ1090" s="1308"/>
      <c r="CQR1090" s="1308"/>
      <c r="CQS1090" s="1308"/>
      <c r="CQT1090" s="1308"/>
      <c r="CQU1090" s="1308"/>
      <c r="CQV1090" s="1308"/>
      <c r="CQW1090" s="1308"/>
      <c r="CQX1090" s="1308"/>
      <c r="CQY1090" s="1308"/>
      <c r="CQZ1090" s="1308"/>
      <c r="CRA1090" s="1308"/>
      <c r="CRB1090" s="1308"/>
      <c r="CRC1090" s="1308"/>
      <c r="CRD1090" s="1308"/>
      <c r="CRE1090" s="1308"/>
      <c r="CRF1090" s="1308"/>
      <c r="CRG1090" s="1308"/>
      <c r="CRH1090" s="1308"/>
      <c r="CRI1090" s="1308"/>
      <c r="CRJ1090" s="1308"/>
      <c r="CRK1090" s="1308"/>
      <c r="CRL1090" s="1308"/>
      <c r="CRM1090" s="1308"/>
      <c r="CRN1090" s="1308"/>
      <c r="CRO1090" s="1308"/>
      <c r="CRP1090" s="1308"/>
      <c r="CRQ1090" s="1308"/>
      <c r="CRR1090" s="1308"/>
      <c r="CRS1090" s="1308"/>
      <c r="CRT1090" s="1308"/>
      <c r="CRU1090" s="1308"/>
      <c r="CRV1090" s="1308"/>
      <c r="CRW1090" s="1308"/>
      <c r="CRX1090" s="1308"/>
      <c r="CRY1090" s="1308"/>
      <c r="CRZ1090" s="1308"/>
      <c r="CSA1090" s="1308"/>
      <c r="CSB1090" s="1308"/>
      <c r="CSC1090" s="1308"/>
      <c r="CSD1090" s="1308"/>
      <c r="CSE1090" s="1308"/>
      <c r="CSF1090" s="1308"/>
      <c r="CSG1090" s="1308"/>
      <c r="CSH1090" s="1308"/>
      <c r="CSI1090" s="1308"/>
      <c r="CSJ1090" s="1308"/>
      <c r="CSK1090" s="1308"/>
      <c r="CSL1090" s="1308"/>
      <c r="CSM1090" s="1308"/>
    </row>
    <row r="1091" spans="1:2535" s="773" customFormat="1" ht="15" customHeight="1" x14ac:dyDescent="0.25">
      <c r="A1091" s="1315">
        <v>14</v>
      </c>
      <c r="B1091" s="2051">
        <v>43726</v>
      </c>
      <c r="C1091" s="1929">
        <v>1081</v>
      </c>
      <c r="D1091" s="1305" t="s">
        <v>229</v>
      </c>
      <c r="E1091" s="1305" t="s">
        <v>312</v>
      </c>
      <c r="F1091" s="1266">
        <v>4</v>
      </c>
      <c r="G1091" s="1301">
        <f t="shared" si="539"/>
        <v>5327272</v>
      </c>
      <c r="H1091" s="1268"/>
      <c r="I1091" s="817">
        <f t="shared" si="534"/>
        <v>0</v>
      </c>
      <c r="J1091" s="1268">
        <v>5</v>
      </c>
      <c r="K1091" s="817">
        <f t="shared" si="533"/>
        <v>11159090</v>
      </c>
      <c r="L1091" s="1268">
        <v>1</v>
      </c>
      <c r="M1091" s="817">
        <f t="shared" si="535"/>
        <v>431818</v>
      </c>
      <c r="N1091" s="1272">
        <f t="shared" si="542"/>
        <v>10</v>
      </c>
      <c r="O1091" s="1494">
        <f t="shared" si="542"/>
        <v>16918180</v>
      </c>
      <c r="P1091" s="1269">
        <f t="shared" si="517"/>
        <v>400000</v>
      </c>
      <c r="Q1091" s="1307"/>
      <c r="R1091" s="1508">
        <v>1331818</v>
      </c>
      <c r="S1091" s="1508">
        <v>1931818</v>
      </c>
      <c r="T1091" s="1508">
        <v>2231818</v>
      </c>
      <c r="U1091" s="1508">
        <v>431818</v>
      </c>
      <c r="V1091" s="2469"/>
      <c r="W1091" s="1229"/>
      <c r="X1091" s="2337"/>
      <c r="Y1091" s="1229"/>
      <c r="Z1091" s="2395"/>
      <c r="AA1091" s="1229"/>
      <c r="AB1091" s="1317"/>
      <c r="AC1091" s="1229"/>
      <c r="AD1091" s="1229"/>
      <c r="AE1091" s="1229"/>
      <c r="AF1091" s="1490">
        <f t="shared" si="518"/>
        <v>0</v>
      </c>
      <c r="AG1091" s="1316">
        <f t="shared" si="519"/>
        <v>16918180</v>
      </c>
      <c r="AH1091" s="1305"/>
      <c r="AI1091" s="1937"/>
      <c r="AJ1091" s="1267"/>
      <c r="AK1091" s="1317"/>
      <c r="AL1091" s="1317"/>
      <c r="AM1091" s="1305"/>
      <c r="AN1091" s="1305"/>
      <c r="AO1091" s="1266"/>
      <c r="AP1091" s="1491">
        <f t="shared" si="520"/>
        <v>0</v>
      </c>
      <c r="AQ1091" s="1268"/>
      <c r="AR1091" s="1492">
        <f t="shared" si="521"/>
        <v>0</v>
      </c>
      <c r="AS1091" s="1268"/>
      <c r="AT1091" s="1492">
        <f t="shared" si="522"/>
        <v>0</v>
      </c>
      <c r="AU1091" s="1268"/>
      <c r="AV1091" s="1492">
        <f t="shared" si="523"/>
        <v>0</v>
      </c>
      <c r="AW1091" s="1493">
        <f t="shared" si="524"/>
        <v>0</v>
      </c>
      <c r="AX1091" s="2153">
        <f t="shared" si="525"/>
        <v>0</v>
      </c>
      <c r="AY1091" s="1495">
        <f t="shared" si="526"/>
        <v>0</v>
      </c>
      <c r="AZ1091" s="1937"/>
      <c r="BA1091" s="1508">
        <v>1331818</v>
      </c>
      <c r="BB1091" s="1508">
        <v>1931818</v>
      </c>
      <c r="BC1091" s="1508">
        <v>2231818</v>
      </c>
      <c r="BD1091" s="1508">
        <v>431818</v>
      </c>
      <c r="BE1091" s="2174"/>
      <c r="BF1091" s="1229"/>
      <c r="BG1091" s="1317"/>
      <c r="BH1091" s="1229"/>
      <c r="BI1091" s="1317"/>
      <c r="BJ1091" s="1229"/>
      <c r="BK1091" s="1317"/>
      <c r="BL1091" s="1229"/>
      <c r="BM1091" s="1229"/>
      <c r="BN1091" s="1229"/>
      <c r="BO1091" s="1490">
        <f t="shared" si="532"/>
        <v>0</v>
      </c>
      <c r="BP1091" s="1496">
        <f t="shared" si="541"/>
        <v>0</v>
      </c>
      <c r="BQ1091" s="1305"/>
      <c r="BR1091" s="1308"/>
      <c r="BS1091" s="1959">
        <f t="shared" si="527"/>
        <v>4</v>
      </c>
      <c r="BT1091" s="1959">
        <f t="shared" si="528"/>
        <v>0</v>
      </c>
      <c r="BU1091" s="1959">
        <f t="shared" si="529"/>
        <v>5</v>
      </c>
      <c r="BV1091" s="1959">
        <f t="shared" si="530"/>
        <v>1</v>
      </c>
      <c r="BW1091" s="1959">
        <f t="shared" si="531"/>
        <v>16918180</v>
      </c>
      <c r="BX1091" s="1308"/>
      <c r="BY1091" s="1308"/>
      <c r="BZ1091" s="1308"/>
      <c r="CA1091" s="1308"/>
      <c r="CB1091" s="1308"/>
      <c r="CC1091" s="1308"/>
      <c r="CD1091" s="1308"/>
      <c r="CE1091" s="1308"/>
      <c r="CF1091" s="1308"/>
      <c r="CG1091" s="1308"/>
      <c r="CH1091" s="1308"/>
      <c r="CI1091" s="1308"/>
      <c r="CJ1091" s="1308"/>
      <c r="CK1091" s="1308"/>
      <c r="CL1091" s="1308"/>
      <c r="CM1091" s="1308"/>
      <c r="CN1091" s="1308"/>
      <c r="CO1091" s="1308"/>
      <c r="CP1091" s="1308"/>
      <c r="CQ1091" s="1308"/>
      <c r="CR1091" s="1308"/>
      <c r="CS1091" s="1308"/>
      <c r="CT1091" s="1308"/>
      <c r="CU1091" s="1308"/>
      <c r="CV1091" s="1308"/>
      <c r="CW1091" s="1308"/>
      <c r="CX1091" s="1308"/>
      <c r="CY1091" s="1308"/>
      <c r="CZ1091" s="1308"/>
      <c r="DA1091" s="1308"/>
      <c r="DB1091" s="1308"/>
      <c r="DC1091" s="1308"/>
      <c r="DD1091" s="1308"/>
      <c r="DE1091" s="1308"/>
      <c r="DF1091" s="1308"/>
      <c r="DG1091" s="1308"/>
      <c r="DH1091" s="1308"/>
      <c r="DI1091" s="1308"/>
      <c r="DJ1091" s="1308"/>
      <c r="DK1091" s="1308"/>
      <c r="DL1091" s="1308"/>
      <c r="DM1091" s="1308"/>
      <c r="DN1091" s="1308"/>
      <c r="DO1091" s="1308"/>
      <c r="DP1091" s="1308"/>
      <c r="DQ1091" s="1308"/>
      <c r="DR1091" s="1308"/>
      <c r="DS1091" s="1308"/>
      <c r="DT1091" s="1308"/>
      <c r="DU1091" s="1308"/>
      <c r="DV1091" s="1308"/>
      <c r="DW1091" s="1308"/>
      <c r="DX1091" s="1308"/>
      <c r="DY1091" s="1308"/>
      <c r="DZ1091" s="1308"/>
      <c r="EA1091" s="1308"/>
      <c r="EB1091" s="1308"/>
      <c r="EC1091" s="1308"/>
      <c r="ED1091" s="1308"/>
      <c r="EE1091" s="1308"/>
      <c r="EF1091" s="1308"/>
      <c r="EG1091" s="1308"/>
      <c r="EH1091" s="1308"/>
      <c r="EI1091" s="1308"/>
      <c r="EJ1091" s="1308"/>
      <c r="EK1091" s="1308"/>
      <c r="EL1091" s="1308"/>
      <c r="EM1091" s="1308"/>
      <c r="EN1091" s="1308"/>
      <c r="EO1091" s="1308"/>
      <c r="EP1091" s="1308"/>
      <c r="EQ1091" s="1308"/>
      <c r="ER1091" s="1308"/>
      <c r="ES1091" s="1308"/>
      <c r="ET1091" s="1308"/>
      <c r="EU1091" s="1308"/>
      <c r="EV1091" s="1308"/>
      <c r="EW1091" s="1308"/>
      <c r="EX1091" s="1308"/>
      <c r="EY1091" s="1308"/>
      <c r="EZ1091" s="1308"/>
      <c r="FA1091" s="1308"/>
      <c r="FB1091" s="1308"/>
      <c r="FC1091" s="1308"/>
      <c r="FD1091" s="1308"/>
      <c r="FE1091" s="1308"/>
      <c r="FF1091" s="1308"/>
      <c r="FG1091" s="1308"/>
      <c r="FH1091" s="1308"/>
      <c r="FI1091" s="1308"/>
      <c r="FJ1091" s="1308"/>
      <c r="FK1091" s="1308"/>
      <c r="FL1091" s="1308"/>
      <c r="FM1091" s="1308"/>
      <c r="FN1091" s="1308"/>
      <c r="FO1091" s="1308"/>
      <c r="FP1091" s="1308"/>
      <c r="FQ1091" s="1308"/>
      <c r="FR1091" s="1308"/>
      <c r="FS1091" s="1308"/>
      <c r="FT1091" s="1308"/>
      <c r="FU1091" s="1308"/>
      <c r="FV1091" s="1308"/>
      <c r="FW1091" s="1308"/>
      <c r="FX1091" s="1308"/>
      <c r="FY1091" s="1308"/>
      <c r="FZ1091" s="1308"/>
      <c r="GA1091" s="1308"/>
      <c r="GB1091" s="1308"/>
      <c r="GC1091" s="1308"/>
      <c r="GD1091" s="1308"/>
      <c r="GE1091" s="1308"/>
      <c r="GF1091" s="1308"/>
      <c r="GG1091" s="1308"/>
      <c r="GH1091" s="1308"/>
      <c r="GI1091" s="1308"/>
      <c r="GJ1091" s="1308"/>
      <c r="GK1091" s="1308"/>
      <c r="GL1091" s="1308"/>
      <c r="GM1091" s="1308"/>
      <c r="GN1091" s="1308"/>
      <c r="GO1091" s="1308"/>
      <c r="GP1091" s="1308"/>
      <c r="GQ1091" s="1308"/>
      <c r="GR1091" s="1308"/>
      <c r="GS1091" s="1308"/>
      <c r="GT1091" s="1308"/>
      <c r="GU1091" s="1308"/>
      <c r="GV1091" s="1308"/>
      <c r="GW1091" s="1308"/>
      <c r="GX1091" s="1308"/>
      <c r="GY1091" s="1308"/>
      <c r="GZ1091" s="1308"/>
      <c r="HA1091" s="1308"/>
      <c r="HB1091" s="1308"/>
      <c r="HC1091" s="1308"/>
      <c r="HD1091" s="1308"/>
      <c r="HE1091" s="1308"/>
      <c r="HF1091" s="1308"/>
      <c r="HG1091" s="1308"/>
      <c r="HH1091" s="1308"/>
      <c r="HI1091" s="1308"/>
      <c r="HJ1091" s="1308"/>
      <c r="HK1091" s="1308"/>
      <c r="HL1091" s="1308"/>
      <c r="HM1091" s="1308"/>
      <c r="HN1091" s="1308"/>
      <c r="HO1091" s="1308"/>
      <c r="HP1091" s="1308"/>
      <c r="HQ1091" s="1308"/>
      <c r="HR1091" s="1308"/>
      <c r="HS1091" s="1308"/>
      <c r="HT1091" s="1308"/>
      <c r="HU1091" s="1308"/>
      <c r="HV1091" s="1308"/>
      <c r="HW1091" s="1308"/>
      <c r="HX1091" s="1308"/>
      <c r="HY1091" s="1308"/>
      <c r="HZ1091" s="1308"/>
      <c r="IA1091" s="1308"/>
      <c r="IB1091" s="1308"/>
      <c r="IC1091" s="1308"/>
      <c r="ID1091" s="1308"/>
      <c r="IE1091" s="1308"/>
      <c r="IF1091" s="1308"/>
      <c r="IG1091" s="1308"/>
      <c r="IH1091" s="1308"/>
      <c r="II1091" s="1308"/>
      <c r="IJ1091" s="1308"/>
      <c r="IK1091" s="1308"/>
      <c r="IL1091" s="1308"/>
      <c r="IM1091" s="1308"/>
      <c r="IN1091" s="1308"/>
      <c r="IO1091" s="1308"/>
      <c r="IP1091" s="1308"/>
      <c r="IQ1091" s="1308"/>
      <c r="IR1091" s="1308"/>
      <c r="IS1091" s="1308"/>
      <c r="IT1091" s="1308"/>
      <c r="IU1091" s="1308"/>
      <c r="IV1091" s="1308"/>
      <c r="IW1091" s="1308"/>
      <c r="IX1091" s="1308"/>
      <c r="IY1091" s="1308"/>
      <c r="IZ1091" s="1308"/>
      <c r="JA1091" s="1308"/>
      <c r="JB1091" s="1308"/>
      <c r="JC1091" s="1308"/>
      <c r="JD1091" s="1308"/>
      <c r="JE1091" s="1308"/>
      <c r="JF1091" s="1308"/>
      <c r="JG1091" s="1308"/>
      <c r="JH1091" s="1308"/>
      <c r="JI1091" s="1308"/>
      <c r="JJ1091" s="1308"/>
      <c r="JK1091" s="1308"/>
      <c r="JL1091" s="1308"/>
      <c r="JM1091" s="1308"/>
      <c r="JN1091" s="1308"/>
      <c r="JO1091" s="1308"/>
      <c r="JP1091" s="1308"/>
      <c r="JQ1091" s="1308"/>
      <c r="JR1091" s="1308"/>
      <c r="JS1091" s="1308"/>
      <c r="JT1091" s="1308"/>
      <c r="JU1091" s="1308"/>
      <c r="JV1091" s="1308"/>
      <c r="JW1091" s="1308"/>
      <c r="JX1091" s="1308"/>
      <c r="JY1091" s="1308"/>
      <c r="JZ1091" s="1308"/>
      <c r="KA1091" s="1308"/>
      <c r="KB1091" s="1308"/>
      <c r="KC1091" s="1308"/>
      <c r="KD1091" s="1308"/>
      <c r="KE1091" s="1308"/>
      <c r="KF1091" s="1308"/>
      <c r="KG1091" s="1308"/>
      <c r="KH1091" s="1308"/>
      <c r="KI1091" s="1308"/>
      <c r="KJ1091" s="1308"/>
      <c r="KK1091" s="1308"/>
      <c r="KL1091" s="1308"/>
      <c r="KM1091" s="1308"/>
      <c r="KN1091" s="1308"/>
      <c r="KO1091" s="1308"/>
      <c r="KP1091" s="1308"/>
      <c r="KQ1091" s="1308"/>
      <c r="KR1091" s="1308"/>
      <c r="KS1091" s="1308"/>
      <c r="KT1091" s="1308"/>
      <c r="KU1091" s="1308"/>
      <c r="KV1091" s="1308"/>
      <c r="KW1091" s="1308"/>
      <c r="KX1091" s="1308"/>
      <c r="KY1091" s="1308"/>
      <c r="KZ1091" s="1308"/>
      <c r="LA1091" s="1308"/>
      <c r="LB1091" s="1308"/>
      <c r="LC1091" s="1308"/>
      <c r="LD1091" s="1308"/>
      <c r="LE1091" s="1308"/>
      <c r="LF1091" s="1308"/>
      <c r="LG1091" s="1308"/>
      <c r="LH1091" s="1308"/>
      <c r="LI1091" s="1308"/>
      <c r="LJ1091" s="1308"/>
      <c r="LK1091" s="1308"/>
      <c r="LL1091" s="1308"/>
      <c r="LM1091" s="1308"/>
      <c r="LN1091" s="1308"/>
      <c r="LO1091" s="1308"/>
      <c r="LP1091" s="1308"/>
      <c r="LQ1091" s="1308"/>
      <c r="LR1091" s="1308"/>
      <c r="LS1091" s="1308"/>
      <c r="LT1091" s="1308"/>
      <c r="LU1091" s="1308"/>
      <c r="LV1091" s="1308"/>
      <c r="LW1091" s="1308"/>
      <c r="LX1091" s="1308"/>
      <c r="LY1091" s="1308"/>
      <c r="LZ1091" s="1308"/>
      <c r="MA1091" s="1308"/>
      <c r="MB1091" s="1308"/>
      <c r="MC1091" s="1308"/>
      <c r="MD1091" s="1308"/>
      <c r="ME1091" s="1308"/>
      <c r="MF1091" s="1308"/>
      <c r="MG1091" s="1308"/>
      <c r="MH1091" s="1308"/>
      <c r="MI1091" s="1308"/>
      <c r="MJ1091" s="1308"/>
      <c r="MK1091" s="1308"/>
      <c r="ML1091" s="1308"/>
      <c r="MM1091" s="1308"/>
      <c r="MN1091" s="1308"/>
      <c r="MO1091" s="1308"/>
      <c r="MP1091" s="1308"/>
      <c r="MQ1091" s="1308"/>
      <c r="MR1091" s="1308"/>
      <c r="MS1091" s="1308"/>
      <c r="MT1091" s="1308"/>
      <c r="MU1091" s="1308"/>
      <c r="MV1091" s="1308"/>
      <c r="MW1091" s="1308"/>
      <c r="MX1091" s="1308"/>
      <c r="MY1091" s="1308"/>
      <c r="MZ1091" s="1308"/>
      <c r="NA1091" s="1308"/>
      <c r="NB1091" s="1308"/>
      <c r="NC1091" s="1308"/>
      <c r="ND1091" s="1308"/>
      <c r="NE1091" s="1308"/>
      <c r="NF1091" s="1308"/>
      <c r="NG1091" s="1308"/>
      <c r="NH1091" s="1308"/>
      <c r="NI1091" s="1308"/>
      <c r="NJ1091" s="1308"/>
      <c r="NK1091" s="1308"/>
      <c r="NL1091" s="1308"/>
      <c r="NM1091" s="1308"/>
      <c r="NN1091" s="1308"/>
      <c r="NO1091" s="1308"/>
      <c r="NP1091" s="1308"/>
      <c r="NQ1091" s="1308"/>
      <c r="NR1091" s="1308"/>
      <c r="NS1091" s="1308"/>
      <c r="NT1091" s="1308"/>
      <c r="NU1091" s="1308"/>
      <c r="NV1091" s="1308"/>
      <c r="NW1091" s="1308"/>
      <c r="NX1091" s="1308"/>
      <c r="NY1091" s="1308"/>
      <c r="NZ1091" s="1308"/>
      <c r="OA1091" s="1308"/>
      <c r="OB1091" s="1308"/>
      <c r="OC1091" s="1308"/>
      <c r="OD1091" s="1308"/>
      <c r="OE1091" s="1308"/>
      <c r="OF1091" s="1308"/>
      <c r="OG1091" s="1308"/>
      <c r="OH1091" s="1308"/>
      <c r="OI1091" s="1308"/>
      <c r="OJ1091" s="1308"/>
      <c r="OK1091" s="1308"/>
      <c r="OL1091" s="1308"/>
      <c r="OM1091" s="1308"/>
      <c r="ON1091" s="1308"/>
      <c r="OO1091" s="1308"/>
      <c r="OP1091" s="1308"/>
      <c r="OQ1091" s="1308"/>
      <c r="OR1091" s="1308"/>
      <c r="OS1091" s="1308"/>
      <c r="OT1091" s="1308"/>
      <c r="OU1091" s="1308"/>
      <c r="OV1091" s="1308"/>
      <c r="OW1091" s="1308"/>
      <c r="OX1091" s="1308"/>
      <c r="OY1091" s="1308"/>
      <c r="OZ1091" s="1308"/>
      <c r="PA1091" s="1308"/>
      <c r="PB1091" s="1308"/>
      <c r="PC1091" s="1308"/>
      <c r="PD1091" s="1308"/>
      <c r="PE1091" s="1308"/>
      <c r="PF1091" s="1308"/>
      <c r="PG1091" s="1308"/>
      <c r="PH1091" s="1308"/>
      <c r="PI1091" s="1308"/>
      <c r="PJ1091" s="1308"/>
      <c r="PK1091" s="1308"/>
      <c r="PL1091" s="1308"/>
      <c r="PM1091" s="1308"/>
      <c r="PN1091" s="1308"/>
      <c r="PO1091" s="1308"/>
      <c r="PP1091" s="1308"/>
      <c r="PQ1091" s="1308"/>
      <c r="PR1091" s="1308"/>
      <c r="PS1091" s="1308"/>
      <c r="PT1091" s="1308"/>
      <c r="PU1091" s="1308"/>
      <c r="PV1091" s="1308"/>
      <c r="PW1091" s="1308"/>
      <c r="PX1091" s="1308"/>
      <c r="PY1091" s="1308"/>
      <c r="PZ1091" s="1308"/>
      <c r="QA1091" s="1308"/>
      <c r="QB1091" s="1308"/>
      <c r="QC1091" s="1308"/>
      <c r="QD1091" s="1308"/>
      <c r="QE1091" s="1308"/>
      <c r="QF1091" s="1308"/>
      <c r="QG1091" s="1308"/>
      <c r="QH1091" s="1308"/>
      <c r="QI1091" s="1308"/>
      <c r="QJ1091" s="1308"/>
      <c r="QK1091" s="1308"/>
      <c r="QL1091" s="1308"/>
      <c r="QM1091" s="1308"/>
      <c r="QN1091" s="1308"/>
      <c r="QO1091" s="1308"/>
      <c r="QP1091" s="1308"/>
      <c r="QQ1091" s="1308"/>
      <c r="QR1091" s="1308"/>
      <c r="QS1091" s="1308"/>
      <c r="QT1091" s="1308"/>
      <c r="QU1091" s="1308"/>
      <c r="QV1091" s="1308"/>
      <c r="QW1091" s="1308"/>
      <c r="QX1091" s="1308"/>
      <c r="QY1091" s="1308"/>
      <c r="QZ1091" s="1308"/>
      <c r="RA1091" s="1308"/>
      <c r="RB1091" s="1308"/>
      <c r="RC1091" s="1308"/>
      <c r="RD1091" s="1308"/>
      <c r="RE1091" s="1308"/>
      <c r="RF1091" s="1308"/>
      <c r="RG1091" s="1308"/>
      <c r="RH1091" s="1308"/>
      <c r="RI1091" s="1308"/>
      <c r="RJ1091" s="1308"/>
      <c r="RK1091" s="1308"/>
      <c r="RL1091" s="1308"/>
      <c r="RM1091" s="1308"/>
      <c r="RN1091" s="1308"/>
      <c r="RO1091" s="1308"/>
      <c r="RP1091" s="1308"/>
      <c r="RQ1091" s="1308"/>
      <c r="RR1091" s="1308"/>
      <c r="RS1091" s="1308"/>
      <c r="RT1091" s="1308"/>
      <c r="RU1091" s="1308"/>
      <c r="RV1091" s="1308"/>
      <c r="RW1091" s="1308"/>
      <c r="RX1091" s="1308"/>
      <c r="RY1091" s="1308"/>
      <c r="RZ1091" s="1308"/>
      <c r="SA1091" s="1308"/>
      <c r="SB1091" s="1308"/>
      <c r="SC1091" s="1308"/>
      <c r="SD1091" s="1308"/>
      <c r="SE1091" s="1308"/>
      <c r="SF1091" s="1308"/>
      <c r="SG1091" s="1308"/>
      <c r="SH1091" s="1308"/>
      <c r="SI1091" s="1308"/>
      <c r="SJ1091" s="1308"/>
      <c r="SK1091" s="1308"/>
      <c r="SL1091" s="1308"/>
      <c r="SM1091" s="1308"/>
      <c r="SN1091" s="1308"/>
      <c r="SO1091" s="1308"/>
      <c r="SP1091" s="1308"/>
      <c r="SQ1091" s="1308"/>
      <c r="SR1091" s="1308"/>
      <c r="SS1091" s="1308"/>
      <c r="ST1091" s="1308"/>
      <c r="SU1091" s="1308"/>
      <c r="SV1091" s="1308"/>
      <c r="SW1091" s="1308"/>
      <c r="SX1091" s="1308"/>
      <c r="SY1091" s="1308"/>
      <c r="SZ1091" s="1308"/>
      <c r="TA1091" s="1308"/>
      <c r="TB1091" s="1308"/>
      <c r="TC1091" s="1308"/>
      <c r="TD1091" s="1308"/>
      <c r="TE1091" s="1308"/>
      <c r="TF1091" s="1308"/>
      <c r="TG1091" s="1308"/>
      <c r="TH1091" s="1308"/>
      <c r="TI1091" s="1308"/>
      <c r="TJ1091" s="1308"/>
      <c r="TK1091" s="1308"/>
      <c r="TL1091" s="1308"/>
      <c r="TM1091" s="1308"/>
      <c r="TN1091" s="1308"/>
      <c r="TO1091" s="1308"/>
      <c r="TP1091" s="1308"/>
      <c r="TQ1091" s="1308"/>
      <c r="TR1091" s="1308"/>
      <c r="TS1091" s="1308"/>
      <c r="TT1091" s="1308"/>
      <c r="TU1091" s="1308"/>
      <c r="TV1091" s="1308"/>
      <c r="TW1091" s="1308"/>
      <c r="TX1091" s="1308"/>
      <c r="TY1091" s="1308"/>
      <c r="TZ1091" s="1308"/>
      <c r="UA1091" s="1308"/>
      <c r="UB1091" s="1308"/>
      <c r="UC1091" s="1308"/>
      <c r="UD1091" s="1308"/>
      <c r="UE1091" s="1308"/>
      <c r="UF1091" s="1308"/>
      <c r="UG1091" s="1308"/>
      <c r="UH1091" s="1308"/>
      <c r="UI1091" s="1308"/>
      <c r="UJ1091" s="1308"/>
      <c r="UK1091" s="1308"/>
      <c r="UL1091" s="1308"/>
      <c r="UM1091" s="1308"/>
      <c r="UN1091" s="1308"/>
      <c r="UO1091" s="1308"/>
      <c r="UP1091" s="1308"/>
      <c r="UQ1091" s="1308"/>
      <c r="UR1091" s="1308"/>
      <c r="US1091" s="1308"/>
      <c r="UT1091" s="1308"/>
      <c r="UU1091" s="1308"/>
      <c r="UV1091" s="1308"/>
      <c r="UW1091" s="1308"/>
      <c r="UX1091" s="1308"/>
      <c r="UY1091" s="1308"/>
      <c r="UZ1091" s="1308"/>
      <c r="VA1091" s="1308"/>
      <c r="VB1091" s="1308"/>
      <c r="VC1091" s="1308"/>
      <c r="VD1091" s="1308"/>
      <c r="VE1091" s="1308"/>
      <c r="VF1091" s="1308"/>
      <c r="VG1091" s="1308"/>
      <c r="VH1091" s="1308"/>
      <c r="VI1091" s="1308"/>
      <c r="VJ1091" s="1308"/>
      <c r="VK1091" s="1308"/>
      <c r="VL1091" s="1308"/>
      <c r="VM1091" s="1308"/>
      <c r="VN1091" s="1308"/>
      <c r="VO1091" s="1308"/>
      <c r="VP1091" s="1308"/>
      <c r="VQ1091" s="1308"/>
      <c r="VR1091" s="1308"/>
      <c r="VS1091" s="1308"/>
      <c r="VT1091" s="1308"/>
      <c r="VU1091" s="1308"/>
      <c r="VV1091" s="1308"/>
      <c r="VW1091" s="1308"/>
      <c r="VX1091" s="1308"/>
      <c r="VY1091" s="1308"/>
      <c r="VZ1091" s="1308"/>
      <c r="WA1091" s="1308"/>
      <c r="WB1091" s="1308"/>
      <c r="WC1091" s="1308"/>
      <c r="WD1091" s="1308"/>
      <c r="WE1091" s="1308"/>
      <c r="WF1091" s="1308"/>
      <c r="WG1091" s="1308"/>
      <c r="WH1091" s="1308"/>
      <c r="WI1091" s="1308"/>
      <c r="WJ1091" s="1308"/>
      <c r="WK1091" s="1308"/>
      <c r="WL1091" s="1308"/>
      <c r="WM1091" s="1308"/>
      <c r="WN1091" s="1308"/>
      <c r="WO1091" s="1308"/>
      <c r="WP1091" s="1308"/>
      <c r="WQ1091" s="1308"/>
      <c r="WR1091" s="1308"/>
      <c r="WS1091" s="1308"/>
      <c r="WT1091" s="1308"/>
      <c r="WU1091" s="1308"/>
      <c r="WV1091" s="1308"/>
      <c r="WW1091" s="1308"/>
      <c r="WX1091" s="1308"/>
      <c r="WY1091" s="1308"/>
      <c r="WZ1091" s="1308"/>
      <c r="XA1091" s="1308"/>
      <c r="XB1091" s="1308"/>
      <c r="XC1091" s="1308"/>
      <c r="XD1091" s="1308"/>
      <c r="XE1091" s="1308"/>
      <c r="XF1091" s="1308"/>
      <c r="XG1091" s="1308"/>
      <c r="XH1091" s="1308"/>
      <c r="XI1091" s="1308"/>
      <c r="XJ1091" s="1308"/>
      <c r="XK1091" s="1308"/>
      <c r="XL1091" s="1308"/>
      <c r="XM1091" s="1308"/>
      <c r="XN1091" s="1308"/>
      <c r="XO1091" s="1308"/>
      <c r="XP1091" s="1308"/>
      <c r="XQ1091" s="1308"/>
      <c r="XR1091" s="1308"/>
      <c r="XS1091" s="1308"/>
      <c r="XT1091" s="1308"/>
      <c r="XU1091" s="1308"/>
      <c r="XV1091" s="1308"/>
      <c r="XW1091" s="1308"/>
      <c r="XX1091" s="1308"/>
      <c r="XY1091" s="1308"/>
      <c r="XZ1091" s="1308"/>
      <c r="YA1091" s="1308"/>
      <c r="YB1091" s="1308"/>
      <c r="YC1091" s="1308"/>
      <c r="YD1091" s="1308"/>
      <c r="YE1091" s="1308"/>
      <c r="YF1091" s="1308"/>
      <c r="YG1091" s="1308"/>
      <c r="YH1091" s="1308"/>
      <c r="YI1091" s="1308"/>
      <c r="YJ1091" s="1308"/>
      <c r="YK1091" s="1308"/>
      <c r="YL1091" s="1308"/>
      <c r="YM1091" s="1308"/>
      <c r="YN1091" s="1308"/>
      <c r="YO1091" s="1308"/>
      <c r="YP1091" s="1308"/>
      <c r="YQ1091" s="1308"/>
      <c r="YR1091" s="1308"/>
      <c r="YS1091" s="1308"/>
      <c r="YT1091" s="1308"/>
      <c r="YU1091" s="1308"/>
      <c r="YV1091" s="1308"/>
      <c r="YW1091" s="1308"/>
      <c r="YX1091" s="1308"/>
      <c r="YY1091" s="1308"/>
      <c r="YZ1091" s="1308"/>
      <c r="ZA1091" s="1308"/>
      <c r="ZB1091" s="1308"/>
      <c r="ZC1091" s="1308"/>
      <c r="ZD1091" s="1308"/>
      <c r="ZE1091" s="1308"/>
      <c r="ZF1091" s="1308"/>
      <c r="ZG1091" s="1308"/>
      <c r="ZH1091" s="1308"/>
      <c r="ZI1091" s="1308"/>
      <c r="ZJ1091" s="1308"/>
      <c r="ZK1091" s="1308"/>
      <c r="ZL1091" s="1308"/>
      <c r="ZM1091" s="1308"/>
      <c r="ZN1091" s="1308"/>
      <c r="ZO1091" s="1308"/>
      <c r="ZP1091" s="1308"/>
      <c r="ZQ1091" s="1308"/>
      <c r="ZR1091" s="1308"/>
      <c r="ZS1091" s="1308"/>
      <c r="ZT1091" s="1308"/>
      <c r="ZU1091" s="1308"/>
      <c r="ZV1091" s="1308"/>
      <c r="ZW1091" s="1308"/>
      <c r="ZX1091" s="1308"/>
      <c r="ZY1091" s="1308"/>
      <c r="ZZ1091" s="1308"/>
      <c r="AAA1091" s="1308"/>
      <c r="AAB1091" s="1308"/>
      <c r="AAC1091" s="1308"/>
      <c r="AAD1091" s="1308"/>
      <c r="AAE1091" s="1308"/>
      <c r="AAF1091" s="1308"/>
      <c r="AAG1091" s="1308"/>
      <c r="AAH1091" s="1308"/>
      <c r="AAI1091" s="1308"/>
      <c r="AAJ1091" s="1308"/>
      <c r="AAK1091" s="1308"/>
      <c r="AAL1091" s="1308"/>
      <c r="AAM1091" s="1308"/>
      <c r="AAN1091" s="1308"/>
      <c r="AAO1091" s="1308"/>
      <c r="AAP1091" s="1308"/>
      <c r="AAQ1091" s="1308"/>
      <c r="AAR1091" s="1308"/>
      <c r="AAS1091" s="1308"/>
      <c r="AAT1091" s="1308"/>
      <c r="AAU1091" s="1308"/>
      <c r="AAV1091" s="1308"/>
      <c r="AAW1091" s="1308"/>
      <c r="AAX1091" s="1308"/>
      <c r="AAY1091" s="1308"/>
      <c r="AAZ1091" s="1308"/>
      <c r="ABA1091" s="1308"/>
      <c r="ABB1091" s="1308"/>
      <c r="ABC1091" s="1308"/>
      <c r="ABD1091" s="1308"/>
      <c r="ABE1091" s="1308"/>
      <c r="ABF1091" s="1308"/>
      <c r="ABG1091" s="1308"/>
      <c r="ABH1091" s="1308"/>
      <c r="ABI1091" s="1308"/>
      <c r="ABJ1091" s="1308"/>
      <c r="ABK1091" s="1308"/>
      <c r="ABL1091" s="1308"/>
      <c r="ABM1091" s="1308"/>
      <c r="ABN1091" s="1308"/>
      <c r="ABO1091" s="1308"/>
      <c r="ABP1091" s="1308"/>
      <c r="ABQ1091" s="1308"/>
      <c r="ABR1091" s="1308"/>
      <c r="ABS1091" s="1308"/>
      <c r="ABT1091" s="1308"/>
      <c r="ABU1091" s="1308"/>
      <c r="ABV1091" s="1308"/>
      <c r="ABW1091" s="1308"/>
      <c r="ABX1091" s="1308"/>
      <c r="ABY1091" s="1308"/>
      <c r="ABZ1091" s="1308"/>
      <c r="ACA1091" s="1308"/>
      <c r="ACB1091" s="1308"/>
      <c r="ACC1091" s="1308"/>
      <c r="ACD1091" s="1308"/>
      <c r="ACE1091" s="1308"/>
      <c r="ACF1091" s="1308"/>
      <c r="ACG1091" s="1308"/>
      <c r="ACH1091" s="1308"/>
      <c r="ACI1091" s="1308"/>
      <c r="ACJ1091" s="1308"/>
      <c r="ACK1091" s="1308"/>
      <c r="ACL1091" s="1308"/>
      <c r="ACM1091" s="1308"/>
      <c r="ACN1091" s="1308"/>
      <c r="ACO1091" s="1308"/>
      <c r="ACP1091" s="1308"/>
      <c r="ACQ1091" s="1308"/>
      <c r="ACR1091" s="1308"/>
      <c r="ACS1091" s="1308"/>
      <c r="ACT1091" s="1308"/>
      <c r="ACU1091" s="1308"/>
      <c r="ACV1091" s="1308"/>
      <c r="ACW1091" s="1308"/>
      <c r="ACX1091" s="1308"/>
      <c r="ACY1091" s="1308"/>
      <c r="ACZ1091" s="1308"/>
      <c r="ADA1091" s="1308"/>
      <c r="ADB1091" s="1308"/>
      <c r="ADC1091" s="1308"/>
      <c r="ADD1091" s="1308"/>
      <c r="ADE1091" s="1308"/>
      <c r="ADF1091" s="1308"/>
      <c r="ADG1091" s="1308"/>
      <c r="ADH1091" s="1308"/>
      <c r="ADI1091" s="1308"/>
      <c r="ADJ1091" s="1308"/>
      <c r="ADK1091" s="1308"/>
      <c r="ADL1091" s="1308"/>
      <c r="ADM1091" s="1308"/>
      <c r="ADN1091" s="1308"/>
      <c r="ADO1091" s="1308"/>
      <c r="ADP1091" s="1308"/>
      <c r="ADQ1091" s="1308"/>
      <c r="ADR1091" s="1308"/>
      <c r="ADS1091" s="1308"/>
      <c r="ADT1091" s="1308"/>
      <c r="ADU1091" s="1308"/>
      <c r="ADV1091" s="1308"/>
      <c r="ADW1091" s="1308"/>
      <c r="ADX1091" s="1308"/>
      <c r="ADY1091" s="1308"/>
      <c r="ADZ1091" s="1308"/>
      <c r="AEA1091" s="1308"/>
      <c r="AEB1091" s="1308"/>
      <c r="AEC1091" s="1308"/>
      <c r="AED1091" s="1308"/>
      <c r="AEE1091" s="1308"/>
      <c r="AEF1091" s="1308"/>
      <c r="AEG1091" s="1308"/>
      <c r="AEH1091" s="1308"/>
      <c r="AEI1091" s="1308"/>
      <c r="AEJ1091" s="1308"/>
      <c r="AEK1091" s="1308"/>
      <c r="AEL1091" s="1308"/>
      <c r="AEM1091" s="1308"/>
      <c r="AEN1091" s="1308"/>
      <c r="AEO1091" s="1308"/>
      <c r="AEP1091" s="1308"/>
      <c r="AEQ1091" s="1308"/>
      <c r="AER1091" s="1308"/>
      <c r="AES1091" s="1308"/>
      <c r="AET1091" s="1308"/>
      <c r="AEU1091" s="1308"/>
      <c r="AEV1091" s="1308"/>
      <c r="AEW1091" s="1308"/>
      <c r="AEX1091" s="1308"/>
      <c r="AEY1091" s="1308"/>
      <c r="AEZ1091" s="1308"/>
      <c r="AFA1091" s="1308"/>
      <c r="AFB1091" s="1308"/>
      <c r="AFC1091" s="1308"/>
      <c r="AFD1091" s="1308"/>
      <c r="AFE1091" s="1308"/>
      <c r="AFF1091" s="1308"/>
      <c r="AFG1091" s="1308"/>
      <c r="AFH1091" s="1308"/>
      <c r="AFI1091" s="1308"/>
      <c r="AFJ1091" s="1308"/>
      <c r="AFK1091" s="1308"/>
      <c r="AFL1091" s="1308"/>
      <c r="AFM1091" s="1308"/>
      <c r="AFN1091" s="1308"/>
      <c r="AFO1091" s="1308"/>
      <c r="AFP1091" s="1308"/>
      <c r="AFQ1091" s="1308"/>
      <c r="AFR1091" s="1308"/>
      <c r="AFS1091" s="1308"/>
      <c r="AFT1091" s="1308"/>
      <c r="AFU1091" s="1308"/>
      <c r="AFV1091" s="1308"/>
      <c r="AFW1091" s="1308"/>
      <c r="AFX1091" s="1308"/>
      <c r="AFY1091" s="1308"/>
      <c r="AFZ1091" s="1308"/>
      <c r="AGA1091" s="1308"/>
      <c r="AGB1091" s="1308"/>
      <c r="AGC1091" s="1308"/>
      <c r="AGD1091" s="1308"/>
      <c r="AGE1091" s="1308"/>
      <c r="AGF1091" s="1308"/>
      <c r="AGG1091" s="1308"/>
      <c r="AGH1091" s="1308"/>
      <c r="AGI1091" s="1308"/>
      <c r="AGJ1091" s="1308"/>
      <c r="AGK1091" s="1308"/>
      <c r="AGL1091" s="1308"/>
      <c r="AGM1091" s="1308"/>
      <c r="AGN1091" s="1308"/>
      <c r="AGO1091" s="1308"/>
      <c r="AGP1091" s="1308"/>
      <c r="AGQ1091" s="1308"/>
      <c r="AGR1091" s="1308"/>
      <c r="AGS1091" s="1308"/>
      <c r="AGT1091" s="1308"/>
      <c r="AGU1091" s="1308"/>
      <c r="AGV1091" s="1308"/>
      <c r="AGW1091" s="1308"/>
      <c r="AGX1091" s="1308"/>
      <c r="AGY1091" s="1308"/>
      <c r="AGZ1091" s="1308"/>
      <c r="AHA1091" s="1308"/>
      <c r="AHB1091" s="1308"/>
      <c r="AHC1091" s="1308"/>
      <c r="AHD1091" s="1308"/>
      <c r="AHE1091" s="1308"/>
      <c r="AHF1091" s="1308"/>
      <c r="AHG1091" s="1308"/>
      <c r="AHH1091" s="1308"/>
      <c r="AHI1091" s="1308"/>
      <c r="AHJ1091" s="1308"/>
      <c r="AHK1091" s="1308"/>
      <c r="AHL1091" s="1308"/>
      <c r="AHM1091" s="1308"/>
      <c r="AHN1091" s="1308"/>
      <c r="AHO1091" s="1308"/>
      <c r="AHP1091" s="1308"/>
      <c r="AHQ1091" s="1308"/>
      <c r="AHR1091" s="1308"/>
      <c r="AHS1091" s="1308"/>
      <c r="AHT1091" s="1308"/>
      <c r="AHU1091" s="1308"/>
      <c r="AHV1091" s="1308"/>
      <c r="AHW1091" s="1308"/>
      <c r="AHX1091" s="1308"/>
      <c r="AHY1091" s="1308"/>
      <c r="AHZ1091" s="1308"/>
      <c r="AIA1091" s="1308"/>
      <c r="AIB1091" s="1308"/>
      <c r="AIC1091" s="1308"/>
      <c r="AID1091" s="1308"/>
      <c r="AIE1091" s="1308"/>
      <c r="AIF1091" s="1308"/>
      <c r="AIG1091" s="1308"/>
      <c r="AIH1091" s="1308"/>
      <c r="AII1091" s="1308"/>
      <c r="AIJ1091" s="1308"/>
      <c r="AIK1091" s="1308"/>
      <c r="AIL1091" s="1308"/>
      <c r="AIM1091" s="1308"/>
      <c r="AIN1091" s="1308"/>
      <c r="AIO1091" s="1308"/>
      <c r="AIP1091" s="1308"/>
      <c r="AIQ1091" s="1308"/>
      <c r="AIR1091" s="1308"/>
      <c r="AIS1091" s="1308"/>
      <c r="AIT1091" s="1308"/>
      <c r="AIU1091" s="1308"/>
      <c r="AIV1091" s="1308"/>
      <c r="AIW1091" s="1308"/>
      <c r="AIX1091" s="1308"/>
      <c r="AIY1091" s="1308"/>
      <c r="AIZ1091" s="1308"/>
      <c r="AJA1091" s="1308"/>
      <c r="AJB1091" s="1308"/>
      <c r="AJC1091" s="1308"/>
      <c r="AJD1091" s="1308"/>
      <c r="AJE1091" s="1308"/>
      <c r="AJF1091" s="1308"/>
      <c r="AJG1091" s="1308"/>
      <c r="AJH1091" s="1308"/>
      <c r="AJI1091" s="1308"/>
      <c r="AJJ1091" s="1308"/>
      <c r="AJK1091" s="1308"/>
      <c r="AJL1091" s="1308"/>
      <c r="AJM1091" s="1308"/>
      <c r="AJN1091" s="1308"/>
      <c r="AJO1091" s="1308"/>
      <c r="AJP1091" s="1308"/>
      <c r="AJQ1091" s="1308"/>
      <c r="AJR1091" s="1308"/>
      <c r="AJS1091" s="1308"/>
      <c r="AJT1091" s="1308"/>
      <c r="AJU1091" s="1308"/>
      <c r="AJV1091" s="1308"/>
      <c r="AJW1091" s="1308"/>
      <c r="AJX1091" s="1308"/>
      <c r="AJY1091" s="1308"/>
      <c r="AJZ1091" s="1308"/>
      <c r="AKA1091" s="1308"/>
      <c r="AKB1091" s="1308"/>
      <c r="AKC1091" s="1308"/>
      <c r="AKD1091" s="1308"/>
      <c r="AKE1091" s="1308"/>
      <c r="AKF1091" s="1308"/>
      <c r="AKG1091" s="1308"/>
      <c r="AKH1091" s="1308"/>
      <c r="AKI1091" s="1308"/>
      <c r="AKJ1091" s="1308"/>
      <c r="AKK1091" s="1308"/>
      <c r="AKL1091" s="1308"/>
      <c r="AKM1091" s="1308"/>
      <c r="AKN1091" s="1308"/>
      <c r="AKO1091" s="1308"/>
      <c r="AKP1091" s="1308"/>
      <c r="AKQ1091" s="1308"/>
      <c r="AKR1091" s="1308"/>
      <c r="AKS1091" s="1308"/>
      <c r="AKT1091" s="1308"/>
      <c r="AKU1091" s="1308"/>
      <c r="AKV1091" s="1308"/>
      <c r="AKW1091" s="1308"/>
      <c r="AKX1091" s="1308"/>
      <c r="AKY1091" s="1308"/>
      <c r="AKZ1091" s="1308"/>
      <c r="ALA1091" s="1308"/>
      <c r="ALB1091" s="1308"/>
      <c r="ALC1091" s="1308"/>
      <c r="ALD1091" s="1308"/>
      <c r="ALE1091" s="1308"/>
      <c r="ALF1091" s="1308"/>
      <c r="ALG1091" s="1308"/>
      <c r="ALH1091" s="1308"/>
      <c r="ALI1091" s="1308"/>
      <c r="ALJ1091" s="1308"/>
      <c r="ALK1091" s="1308"/>
      <c r="ALL1091" s="1308"/>
      <c r="ALM1091" s="1308"/>
      <c r="ALN1091" s="1308"/>
      <c r="ALO1091" s="1308"/>
      <c r="ALP1091" s="1308"/>
      <c r="ALQ1091" s="1308"/>
      <c r="ALR1091" s="1308"/>
      <c r="ALS1091" s="1308"/>
      <c r="ALT1091" s="1308"/>
      <c r="ALU1091" s="1308"/>
      <c r="ALV1091" s="1308"/>
      <c r="ALW1091" s="1308"/>
      <c r="ALX1091" s="1308"/>
      <c r="ALY1091" s="1308"/>
      <c r="ALZ1091" s="1308"/>
      <c r="AMA1091" s="1308"/>
      <c r="AMB1091" s="1308"/>
      <c r="AMC1091" s="1308"/>
      <c r="AMD1091" s="1308"/>
      <c r="AME1091" s="1308"/>
      <c r="AMF1091" s="1308"/>
      <c r="AMG1091" s="1308"/>
      <c r="AMH1091" s="1308"/>
      <c r="AMI1091" s="1308"/>
      <c r="AMJ1091" s="1308"/>
      <c r="AMK1091" s="1308"/>
      <c r="AML1091" s="1308"/>
      <c r="AMM1091" s="1308"/>
      <c r="AMN1091" s="1308"/>
      <c r="AMO1091" s="1308"/>
      <c r="AMP1091" s="1308"/>
      <c r="AMQ1091" s="1308"/>
      <c r="AMR1091" s="1308"/>
      <c r="AMS1091" s="1308"/>
      <c r="AMT1091" s="1308"/>
      <c r="AMU1091" s="1308"/>
      <c r="AMV1091" s="1308"/>
      <c r="AMW1091" s="1308"/>
      <c r="AMX1091" s="1308"/>
      <c r="AMY1091" s="1308"/>
      <c r="AMZ1091" s="1308"/>
      <c r="ANA1091" s="1308"/>
      <c r="ANB1091" s="1308"/>
      <c r="ANC1091" s="1308"/>
      <c r="AND1091" s="1308"/>
      <c r="ANE1091" s="1308"/>
      <c r="ANF1091" s="1308"/>
      <c r="ANG1091" s="1308"/>
      <c r="ANH1091" s="1308"/>
      <c r="ANI1091" s="1308"/>
      <c r="ANJ1091" s="1308"/>
      <c r="ANK1091" s="1308"/>
      <c r="ANL1091" s="1308"/>
      <c r="ANM1091" s="1308"/>
      <c r="ANN1091" s="1308"/>
      <c r="ANO1091" s="1308"/>
      <c r="ANP1091" s="1308"/>
      <c r="ANQ1091" s="1308"/>
      <c r="ANR1091" s="1308"/>
      <c r="ANS1091" s="1308"/>
      <c r="ANT1091" s="1308"/>
      <c r="ANU1091" s="1308"/>
      <c r="ANV1091" s="1308"/>
      <c r="ANW1091" s="1308"/>
      <c r="ANX1091" s="1308"/>
      <c r="ANY1091" s="1308"/>
      <c r="ANZ1091" s="1308"/>
      <c r="AOA1091" s="1308"/>
      <c r="AOB1091" s="1308"/>
      <c r="AOC1091" s="1308"/>
      <c r="AOD1091" s="1308"/>
      <c r="AOE1091" s="1308"/>
      <c r="AOF1091" s="1308"/>
      <c r="AOG1091" s="1308"/>
      <c r="AOH1091" s="1308"/>
      <c r="AOI1091" s="1308"/>
      <c r="AOJ1091" s="1308"/>
      <c r="AOK1091" s="1308"/>
      <c r="AOL1091" s="1308"/>
      <c r="AOM1091" s="1308"/>
      <c r="AON1091" s="1308"/>
      <c r="AOO1091" s="1308"/>
      <c r="AOP1091" s="1308"/>
      <c r="AOQ1091" s="1308"/>
      <c r="AOR1091" s="1308"/>
      <c r="AOS1091" s="1308"/>
      <c r="AOT1091" s="1308"/>
      <c r="AOU1091" s="1308"/>
      <c r="AOV1091" s="1308"/>
      <c r="AOW1091" s="1308"/>
      <c r="AOX1091" s="1308"/>
      <c r="AOY1091" s="1308"/>
      <c r="AOZ1091" s="1308"/>
      <c r="APA1091" s="1308"/>
      <c r="APB1091" s="1308"/>
      <c r="APC1091" s="1308"/>
      <c r="APD1091" s="1308"/>
      <c r="APE1091" s="1308"/>
      <c r="APF1091" s="1308"/>
      <c r="APG1091" s="1308"/>
      <c r="APH1091" s="1308"/>
      <c r="API1091" s="1308"/>
      <c r="APJ1091" s="1308"/>
      <c r="APK1091" s="1308"/>
      <c r="APL1091" s="1308"/>
      <c r="APM1091" s="1308"/>
      <c r="APN1091" s="1308"/>
      <c r="APO1091" s="1308"/>
      <c r="APP1091" s="1308"/>
      <c r="APQ1091" s="1308"/>
      <c r="APR1091" s="1308"/>
      <c r="APS1091" s="1308"/>
      <c r="APT1091" s="1308"/>
      <c r="APU1091" s="1308"/>
      <c r="APV1091" s="1308"/>
      <c r="APW1091" s="1308"/>
      <c r="APX1091" s="1308"/>
      <c r="APY1091" s="1308"/>
      <c r="APZ1091" s="1308"/>
      <c r="AQA1091" s="1308"/>
      <c r="AQB1091" s="1308"/>
      <c r="AQC1091" s="1308"/>
      <c r="AQD1091" s="1308"/>
      <c r="AQE1091" s="1308"/>
      <c r="AQF1091" s="1308"/>
      <c r="AQG1091" s="1308"/>
      <c r="AQH1091" s="1308"/>
      <c r="AQI1091" s="1308"/>
      <c r="AQJ1091" s="1308"/>
      <c r="AQK1091" s="1308"/>
      <c r="AQL1091" s="1308"/>
      <c r="AQM1091" s="1308"/>
      <c r="AQN1091" s="1308"/>
      <c r="AQO1091" s="1308"/>
      <c r="AQP1091" s="1308"/>
      <c r="AQQ1091" s="1308"/>
      <c r="AQR1091" s="1308"/>
      <c r="AQS1091" s="1308"/>
      <c r="AQT1091" s="1308"/>
      <c r="AQU1091" s="1308"/>
      <c r="AQV1091" s="1308"/>
      <c r="AQW1091" s="1308"/>
      <c r="AQX1091" s="1308"/>
      <c r="AQY1091" s="1308"/>
      <c r="AQZ1091" s="1308"/>
      <c r="ARA1091" s="1308"/>
      <c r="ARB1091" s="1308"/>
      <c r="ARC1091" s="1308"/>
      <c r="ARD1091" s="1308"/>
      <c r="ARE1091" s="1308"/>
      <c r="ARF1091" s="1308"/>
      <c r="ARG1091" s="1308"/>
      <c r="ARH1091" s="1308"/>
      <c r="ARI1091" s="1308"/>
      <c r="ARJ1091" s="1308"/>
      <c r="ARK1091" s="1308"/>
      <c r="ARL1091" s="1308"/>
      <c r="ARM1091" s="1308"/>
      <c r="ARN1091" s="1308"/>
      <c r="ARO1091" s="1308"/>
      <c r="ARP1091" s="1308"/>
      <c r="ARQ1091" s="1308"/>
      <c r="ARR1091" s="1308"/>
      <c r="ARS1091" s="1308"/>
      <c r="ART1091" s="1308"/>
      <c r="ARU1091" s="1308"/>
      <c r="ARV1091" s="1308"/>
      <c r="ARW1091" s="1308"/>
      <c r="ARX1091" s="1308"/>
      <c r="ARY1091" s="1308"/>
      <c r="ARZ1091" s="1308"/>
      <c r="ASA1091" s="1308"/>
      <c r="ASB1091" s="1308"/>
      <c r="ASC1091" s="1308"/>
      <c r="ASD1091" s="1308"/>
      <c r="ASE1091" s="1308"/>
      <c r="ASF1091" s="1308"/>
      <c r="ASG1091" s="1308"/>
      <c r="ASH1091" s="1308"/>
      <c r="ASI1091" s="1308"/>
      <c r="ASJ1091" s="1308"/>
      <c r="ASK1091" s="1308"/>
      <c r="ASL1091" s="1308"/>
      <c r="ASM1091" s="1308"/>
      <c r="ASN1091" s="1308"/>
      <c r="ASO1091" s="1308"/>
      <c r="ASP1091" s="1308"/>
      <c r="ASQ1091" s="1308"/>
      <c r="ASR1091" s="1308"/>
      <c r="ASS1091" s="1308"/>
      <c r="AST1091" s="1308"/>
      <c r="ASU1091" s="1308"/>
      <c r="ASV1091" s="1308"/>
      <c r="ASW1091" s="1308"/>
      <c r="ASX1091" s="1308"/>
      <c r="ASY1091" s="1308"/>
      <c r="ASZ1091" s="1308"/>
      <c r="ATA1091" s="1308"/>
      <c r="ATB1091" s="1308"/>
      <c r="ATC1091" s="1308"/>
      <c r="ATD1091" s="1308"/>
      <c r="ATE1091" s="1308"/>
      <c r="ATF1091" s="1308"/>
      <c r="ATG1091" s="1308"/>
      <c r="ATH1091" s="1308"/>
      <c r="ATI1091" s="1308"/>
      <c r="ATJ1091" s="1308"/>
      <c r="ATK1091" s="1308"/>
      <c r="ATL1091" s="1308"/>
      <c r="ATM1091" s="1308"/>
      <c r="ATN1091" s="1308"/>
      <c r="ATO1091" s="1308"/>
      <c r="ATP1091" s="1308"/>
      <c r="ATQ1091" s="1308"/>
      <c r="ATR1091" s="1308"/>
      <c r="ATS1091" s="1308"/>
      <c r="ATT1091" s="1308"/>
      <c r="ATU1091" s="1308"/>
      <c r="ATV1091" s="1308"/>
      <c r="ATW1091" s="1308"/>
      <c r="ATX1091" s="1308"/>
      <c r="ATY1091" s="1308"/>
      <c r="ATZ1091" s="1308"/>
      <c r="AUA1091" s="1308"/>
      <c r="AUB1091" s="1308"/>
      <c r="AUC1091" s="1308"/>
      <c r="AUD1091" s="1308"/>
      <c r="AUE1091" s="1308"/>
      <c r="AUF1091" s="1308"/>
      <c r="AUG1091" s="1308"/>
      <c r="AUH1091" s="1308"/>
      <c r="AUI1091" s="1308"/>
      <c r="AUJ1091" s="1308"/>
      <c r="AUK1091" s="1308"/>
      <c r="AUL1091" s="1308"/>
      <c r="AUM1091" s="1308"/>
      <c r="AUN1091" s="1308"/>
      <c r="AUO1091" s="1308"/>
      <c r="AUP1091" s="1308"/>
      <c r="AUQ1091" s="1308"/>
      <c r="AUR1091" s="1308"/>
      <c r="AUS1091" s="1308"/>
      <c r="AUT1091" s="1308"/>
      <c r="AUU1091" s="1308"/>
      <c r="AUV1091" s="1308"/>
      <c r="AUW1091" s="1308"/>
      <c r="AUX1091" s="1308"/>
      <c r="AUY1091" s="1308"/>
      <c r="AUZ1091" s="1308"/>
      <c r="AVA1091" s="1308"/>
      <c r="AVB1091" s="1308"/>
      <c r="AVC1091" s="1308"/>
      <c r="AVD1091" s="1308"/>
      <c r="AVE1091" s="1308"/>
      <c r="AVF1091" s="1308"/>
      <c r="AVG1091" s="1308"/>
      <c r="AVH1091" s="1308"/>
      <c r="AVI1091" s="1308"/>
      <c r="AVJ1091" s="1308"/>
      <c r="AVK1091" s="1308"/>
      <c r="AVL1091" s="1308"/>
      <c r="AVM1091" s="1308"/>
      <c r="AVN1091" s="1308"/>
      <c r="AVO1091" s="1308"/>
      <c r="AVP1091" s="1308"/>
      <c r="AVQ1091" s="1308"/>
      <c r="AVR1091" s="1308"/>
      <c r="AVS1091" s="1308"/>
      <c r="AVT1091" s="1308"/>
      <c r="AVU1091" s="1308"/>
      <c r="AVV1091" s="1308"/>
      <c r="AVW1091" s="1308"/>
      <c r="AVX1091" s="1308"/>
      <c r="AVY1091" s="1308"/>
      <c r="AVZ1091" s="1308"/>
      <c r="AWA1091" s="1308"/>
      <c r="AWB1091" s="1308"/>
      <c r="AWC1091" s="1308"/>
      <c r="AWD1091" s="1308"/>
      <c r="AWE1091" s="1308"/>
      <c r="AWF1091" s="1308"/>
      <c r="AWG1091" s="1308"/>
      <c r="AWH1091" s="1308"/>
      <c r="AWI1091" s="1308"/>
      <c r="AWJ1091" s="1308"/>
      <c r="AWK1091" s="1308"/>
      <c r="AWL1091" s="1308"/>
      <c r="AWM1091" s="1308"/>
      <c r="AWN1091" s="1308"/>
      <c r="AWO1091" s="1308"/>
      <c r="AWP1091" s="1308"/>
      <c r="AWQ1091" s="1308"/>
      <c r="AWR1091" s="1308"/>
      <c r="AWS1091" s="1308"/>
      <c r="AWT1091" s="1308"/>
      <c r="AWU1091" s="1308"/>
      <c r="AWV1091" s="1308"/>
      <c r="AWW1091" s="1308"/>
      <c r="AWX1091" s="1308"/>
      <c r="AWY1091" s="1308"/>
      <c r="AWZ1091" s="1308"/>
      <c r="AXA1091" s="1308"/>
      <c r="AXB1091" s="1308"/>
      <c r="AXC1091" s="1308"/>
      <c r="AXD1091" s="1308"/>
      <c r="AXE1091" s="1308"/>
      <c r="AXF1091" s="1308"/>
      <c r="AXG1091" s="1308"/>
      <c r="AXH1091" s="1308"/>
      <c r="AXI1091" s="1308"/>
      <c r="AXJ1091" s="1308"/>
      <c r="AXK1091" s="1308"/>
      <c r="AXL1091" s="1308"/>
      <c r="AXM1091" s="1308"/>
      <c r="AXN1091" s="1308"/>
      <c r="AXO1091" s="1308"/>
      <c r="AXP1091" s="1308"/>
      <c r="AXQ1091" s="1308"/>
      <c r="AXR1091" s="1308"/>
      <c r="AXS1091" s="1308"/>
      <c r="AXT1091" s="1308"/>
      <c r="AXU1091" s="1308"/>
      <c r="AXV1091" s="1308"/>
      <c r="AXW1091" s="1308"/>
      <c r="AXX1091" s="1308"/>
      <c r="AXY1091" s="1308"/>
      <c r="AXZ1091" s="1308"/>
      <c r="AYA1091" s="1308"/>
      <c r="AYB1091" s="1308"/>
      <c r="AYC1091" s="1308"/>
      <c r="AYD1091" s="1308"/>
      <c r="AYE1091" s="1308"/>
      <c r="AYF1091" s="1308"/>
      <c r="AYG1091" s="1308"/>
      <c r="AYH1091" s="1308"/>
      <c r="AYI1091" s="1308"/>
      <c r="AYJ1091" s="1308"/>
      <c r="AYK1091" s="1308"/>
      <c r="AYL1091" s="1308"/>
      <c r="AYM1091" s="1308"/>
      <c r="AYN1091" s="1308"/>
      <c r="AYO1091" s="1308"/>
      <c r="AYP1091" s="1308"/>
      <c r="AYQ1091" s="1308"/>
      <c r="AYR1091" s="1308"/>
      <c r="AYS1091" s="1308"/>
      <c r="AYT1091" s="1308"/>
      <c r="AYU1091" s="1308"/>
      <c r="AYV1091" s="1308"/>
      <c r="AYW1091" s="1308"/>
      <c r="AYX1091" s="1308"/>
      <c r="AYY1091" s="1308"/>
      <c r="AYZ1091" s="1308"/>
      <c r="AZA1091" s="1308"/>
      <c r="AZB1091" s="1308"/>
      <c r="AZC1091" s="1308"/>
      <c r="AZD1091" s="1308"/>
      <c r="AZE1091" s="1308"/>
      <c r="AZF1091" s="1308"/>
      <c r="AZG1091" s="1308"/>
      <c r="AZH1091" s="1308"/>
      <c r="AZI1091" s="1308"/>
      <c r="AZJ1091" s="1308"/>
      <c r="AZK1091" s="1308"/>
      <c r="AZL1091" s="1308"/>
      <c r="AZM1091" s="1308"/>
      <c r="AZN1091" s="1308"/>
      <c r="AZO1091" s="1308"/>
      <c r="AZP1091" s="1308"/>
      <c r="AZQ1091" s="1308"/>
      <c r="AZR1091" s="1308"/>
      <c r="AZS1091" s="1308"/>
      <c r="AZT1091" s="1308"/>
      <c r="AZU1091" s="1308"/>
      <c r="AZV1091" s="1308"/>
      <c r="AZW1091" s="1308"/>
      <c r="AZX1091" s="1308"/>
      <c r="AZY1091" s="1308"/>
      <c r="AZZ1091" s="1308"/>
      <c r="BAA1091" s="1308"/>
      <c r="BAB1091" s="1308"/>
      <c r="BAC1091" s="1308"/>
      <c r="BAD1091" s="1308"/>
      <c r="BAE1091" s="1308"/>
      <c r="BAF1091" s="1308"/>
      <c r="BAG1091" s="1308"/>
      <c r="BAH1091" s="1308"/>
      <c r="BAI1091" s="1308"/>
      <c r="BAJ1091" s="1308"/>
      <c r="BAK1091" s="1308"/>
      <c r="BAL1091" s="1308"/>
      <c r="BAM1091" s="1308"/>
      <c r="BAN1091" s="1308"/>
      <c r="BAO1091" s="1308"/>
      <c r="BAP1091" s="1308"/>
      <c r="BAQ1091" s="1308"/>
      <c r="BAR1091" s="1308"/>
      <c r="BAS1091" s="1308"/>
      <c r="BAT1091" s="1308"/>
      <c r="BAU1091" s="1308"/>
      <c r="BAV1091" s="1308"/>
      <c r="BAW1091" s="1308"/>
      <c r="BAX1091" s="1308"/>
      <c r="BAY1091" s="1308"/>
      <c r="BAZ1091" s="1308"/>
      <c r="BBA1091" s="1308"/>
      <c r="BBB1091" s="1308"/>
      <c r="BBC1091" s="1308"/>
      <c r="BBD1091" s="1308"/>
      <c r="BBE1091" s="1308"/>
      <c r="BBF1091" s="1308"/>
      <c r="BBG1091" s="1308"/>
      <c r="BBH1091" s="1308"/>
      <c r="BBI1091" s="1308"/>
      <c r="BBJ1091" s="1308"/>
      <c r="BBK1091" s="1308"/>
      <c r="BBL1091" s="1308"/>
      <c r="BBM1091" s="1308"/>
      <c r="BBN1091" s="1308"/>
      <c r="BBO1091" s="1308"/>
      <c r="BBP1091" s="1308"/>
      <c r="BBQ1091" s="1308"/>
      <c r="BBR1091" s="1308"/>
      <c r="BBS1091" s="1308"/>
      <c r="BBT1091" s="1308"/>
      <c r="BBU1091" s="1308"/>
      <c r="BBV1091" s="1308"/>
      <c r="BBW1091" s="1308"/>
      <c r="BBX1091" s="1308"/>
      <c r="BBY1091" s="1308"/>
      <c r="BBZ1091" s="1308"/>
      <c r="BCA1091" s="1308"/>
      <c r="BCB1091" s="1308"/>
      <c r="BCC1091" s="1308"/>
      <c r="BCD1091" s="1308"/>
      <c r="BCE1091" s="1308"/>
      <c r="BCF1091" s="1308"/>
      <c r="BCG1091" s="1308"/>
      <c r="BCH1091" s="1308"/>
      <c r="BCI1091" s="1308"/>
      <c r="BCJ1091" s="1308"/>
      <c r="BCK1091" s="1308"/>
      <c r="BCL1091" s="1308"/>
      <c r="BCM1091" s="1308"/>
      <c r="BCN1091" s="1308"/>
      <c r="BCO1091" s="1308"/>
      <c r="BCP1091" s="1308"/>
      <c r="BCQ1091" s="1308"/>
      <c r="BCR1091" s="1308"/>
      <c r="BCS1091" s="1308"/>
      <c r="BCT1091" s="1308"/>
      <c r="BCU1091" s="1308"/>
      <c r="BCV1091" s="1308"/>
      <c r="BCW1091" s="1308"/>
      <c r="BCX1091" s="1308"/>
      <c r="BCY1091" s="1308"/>
      <c r="BCZ1091" s="1308"/>
      <c r="BDA1091" s="1308"/>
      <c r="BDB1091" s="1308"/>
      <c r="BDC1091" s="1308"/>
      <c r="BDD1091" s="1308"/>
      <c r="BDE1091" s="1308"/>
      <c r="BDF1091" s="1308"/>
      <c r="BDG1091" s="1308"/>
      <c r="BDH1091" s="1308"/>
      <c r="BDI1091" s="1308"/>
      <c r="BDJ1091" s="1308"/>
      <c r="BDK1091" s="1308"/>
      <c r="BDL1091" s="1308"/>
      <c r="BDM1091" s="1308"/>
      <c r="BDN1091" s="1308"/>
      <c r="BDO1091" s="1308"/>
      <c r="BDP1091" s="1308"/>
      <c r="BDQ1091" s="1308"/>
      <c r="BDR1091" s="1308"/>
      <c r="BDS1091" s="1308"/>
      <c r="BDT1091" s="1308"/>
      <c r="BDU1091" s="1308"/>
      <c r="BDV1091" s="1308"/>
      <c r="BDW1091" s="1308"/>
      <c r="BDX1091" s="1308"/>
      <c r="BDY1091" s="1308"/>
      <c r="BDZ1091" s="1308"/>
      <c r="BEA1091" s="1308"/>
      <c r="BEB1091" s="1308"/>
      <c r="BEC1091" s="1308"/>
      <c r="BED1091" s="1308"/>
      <c r="BEE1091" s="1308"/>
      <c r="BEF1091" s="1308"/>
      <c r="BEG1091" s="1308"/>
      <c r="BEH1091" s="1308"/>
      <c r="BEI1091" s="1308"/>
      <c r="BEJ1091" s="1308"/>
      <c r="BEK1091" s="1308"/>
      <c r="BEL1091" s="1308"/>
      <c r="BEM1091" s="1308"/>
      <c r="BEN1091" s="1308"/>
      <c r="BEO1091" s="1308"/>
      <c r="BEP1091" s="1308"/>
      <c r="BEQ1091" s="1308"/>
      <c r="BER1091" s="1308"/>
      <c r="BES1091" s="1308"/>
      <c r="BET1091" s="1308"/>
      <c r="BEU1091" s="1308"/>
      <c r="BEV1091" s="1308"/>
      <c r="BEW1091" s="1308"/>
      <c r="BEX1091" s="1308"/>
      <c r="BEY1091" s="1308"/>
      <c r="BEZ1091" s="1308"/>
      <c r="BFA1091" s="1308"/>
      <c r="BFB1091" s="1308"/>
      <c r="BFC1091" s="1308"/>
      <c r="BFD1091" s="1308"/>
      <c r="BFE1091" s="1308"/>
      <c r="BFF1091" s="1308"/>
      <c r="BFG1091" s="1308"/>
      <c r="BFH1091" s="1308"/>
      <c r="BFI1091" s="1308"/>
      <c r="BFJ1091" s="1308"/>
      <c r="BFK1091" s="1308"/>
      <c r="BFL1091" s="1308"/>
      <c r="BFM1091" s="1308"/>
      <c r="BFN1091" s="1308"/>
      <c r="BFO1091" s="1308"/>
      <c r="BFP1091" s="1308"/>
      <c r="BFQ1091" s="1308"/>
      <c r="BFR1091" s="1308"/>
      <c r="BFS1091" s="1308"/>
      <c r="BFT1091" s="1308"/>
      <c r="BFU1091" s="1308"/>
      <c r="BFV1091" s="1308"/>
      <c r="BFW1091" s="1308"/>
      <c r="BFX1091" s="1308"/>
      <c r="BFY1091" s="1308"/>
      <c r="BFZ1091" s="1308"/>
      <c r="BGA1091" s="1308"/>
      <c r="BGB1091" s="1308"/>
      <c r="BGC1091" s="1308"/>
      <c r="BGD1091" s="1308"/>
      <c r="BGE1091" s="1308"/>
      <c r="BGF1091" s="1308"/>
      <c r="BGG1091" s="1308"/>
      <c r="BGH1091" s="1308"/>
      <c r="BGI1091" s="1308"/>
      <c r="BGJ1091" s="1308"/>
      <c r="BGK1091" s="1308"/>
      <c r="BGL1091" s="1308"/>
      <c r="BGM1091" s="1308"/>
      <c r="BGN1091" s="1308"/>
      <c r="BGO1091" s="1308"/>
      <c r="BGP1091" s="1308"/>
      <c r="BGQ1091" s="1308"/>
      <c r="BGR1091" s="1308"/>
      <c r="BGS1091" s="1308"/>
      <c r="BGT1091" s="1308"/>
      <c r="BGU1091" s="1308"/>
      <c r="BGV1091" s="1308"/>
      <c r="BGW1091" s="1308"/>
      <c r="BGX1091" s="1308"/>
      <c r="BGY1091" s="1308"/>
      <c r="BGZ1091" s="1308"/>
      <c r="BHA1091" s="1308"/>
      <c r="BHB1091" s="1308"/>
      <c r="BHC1091" s="1308"/>
      <c r="BHD1091" s="1308"/>
      <c r="BHE1091" s="1308"/>
      <c r="BHF1091" s="1308"/>
      <c r="BHG1091" s="1308"/>
      <c r="BHH1091" s="1308"/>
      <c r="BHI1091" s="1308"/>
      <c r="BHJ1091" s="1308"/>
      <c r="BHK1091" s="1308"/>
      <c r="BHL1091" s="1308"/>
      <c r="BHM1091" s="1308"/>
      <c r="BHN1091" s="1308"/>
      <c r="BHO1091" s="1308"/>
      <c r="BHP1091" s="1308"/>
      <c r="BHQ1091" s="1308"/>
      <c r="BHR1091" s="1308"/>
      <c r="BHS1091" s="1308"/>
      <c r="BHT1091" s="1308"/>
      <c r="BHU1091" s="1308"/>
      <c r="BHV1091" s="1308"/>
      <c r="BHW1091" s="1308"/>
      <c r="BHX1091" s="1308"/>
      <c r="BHY1091" s="1308"/>
      <c r="BHZ1091" s="1308"/>
      <c r="BIA1091" s="1308"/>
      <c r="BIB1091" s="1308"/>
      <c r="BIC1091" s="1308"/>
      <c r="BID1091" s="1308"/>
      <c r="BIE1091" s="1308"/>
      <c r="BIF1091" s="1308"/>
      <c r="BIG1091" s="1308"/>
      <c r="BIH1091" s="1308"/>
      <c r="BII1091" s="1308"/>
      <c r="BIJ1091" s="1308"/>
      <c r="BIK1091" s="1308"/>
      <c r="BIL1091" s="1308"/>
      <c r="BIM1091" s="1308"/>
      <c r="BIN1091" s="1308"/>
      <c r="BIO1091" s="1308"/>
      <c r="BIP1091" s="1308"/>
      <c r="BIQ1091" s="1308"/>
      <c r="BIR1091" s="1308"/>
      <c r="BIS1091" s="1308"/>
      <c r="BIT1091" s="1308"/>
      <c r="BIU1091" s="1308"/>
      <c r="BIV1091" s="1308"/>
      <c r="BIW1091" s="1308"/>
      <c r="BIX1091" s="1308"/>
      <c r="BIY1091" s="1308"/>
      <c r="BIZ1091" s="1308"/>
      <c r="BJA1091" s="1308"/>
      <c r="BJB1091" s="1308"/>
      <c r="BJC1091" s="1308"/>
      <c r="BJD1091" s="1308"/>
      <c r="BJE1091" s="1308"/>
      <c r="BJF1091" s="1308"/>
      <c r="BJG1091" s="1308"/>
      <c r="BJH1091" s="1308"/>
      <c r="BJI1091" s="1308"/>
      <c r="BJJ1091" s="1308"/>
      <c r="BJK1091" s="1308"/>
      <c r="BJL1091" s="1308"/>
      <c r="BJM1091" s="1308"/>
      <c r="BJN1091" s="1308"/>
      <c r="BJO1091" s="1308"/>
      <c r="BJP1091" s="1308"/>
      <c r="BJQ1091" s="1308"/>
      <c r="BJR1091" s="1308"/>
      <c r="BJS1091" s="1308"/>
      <c r="BJT1091" s="1308"/>
      <c r="BJU1091" s="1308"/>
      <c r="BJV1091" s="1308"/>
      <c r="BJW1091" s="1308"/>
      <c r="BJX1091" s="1308"/>
      <c r="BJY1091" s="1308"/>
      <c r="BJZ1091" s="1308"/>
      <c r="BKA1091" s="1308"/>
      <c r="BKB1091" s="1308"/>
      <c r="BKC1091" s="1308"/>
      <c r="BKD1091" s="1308"/>
      <c r="BKE1091" s="1308"/>
      <c r="BKF1091" s="1308"/>
      <c r="BKG1091" s="1308"/>
      <c r="BKH1091" s="1308"/>
      <c r="BKI1091" s="1308"/>
      <c r="BKJ1091" s="1308"/>
      <c r="BKK1091" s="1308"/>
      <c r="BKL1091" s="1308"/>
      <c r="BKM1091" s="1308"/>
      <c r="BKN1091" s="1308"/>
      <c r="BKO1091" s="1308"/>
      <c r="BKP1091" s="1308"/>
      <c r="BKQ1091" s="1308"/>
      <c r="BKR1091" s="1308"/>
      <c r="BKS1091" s="1308"/>
      <c r="BKT1091" s="1308"/>
      <c r="BKU1091" s="1308"/>
      <c r="BKV1091" s="1308"/>
      <c r="BKW1091" s="1308"/>
      <c r="BKX1091" s="1308"/>
      <c r="BKY1091" s="1308"/>
      <c r="BKZ1091" s="1308"/>
      <c r="BLA1091" s="1308"/>
      <c r="BLB1091" s="1308"/>
      <c r="BLC1091" s="1308"/>
      <c r="BLD1091" s="1308"/>
      <c r="BLE1091" s="1308"/>
      <c r="BLF1091" s="1308"/>
      <c r="BLG1091" s="1308"/>
      <c r="BLH1091" s="1308"/>
      <c r="BLI1091" s="1308"/>
      <c r="BLJ1091" s="1308"/>
      <c r="BLK1091" s="1308"/>
      <c r="BLL1091" s="1308"/>
      <c r="BLM1091" s="1308"/>
      <c r="BLN1091" s="1308"/>
      <c r="BLO1091" s="1308"/>
      <c r="BLP1091" s="1308"/>
      <c r="BLQ1091" s="1308"/>
      <c r="BLR1091" s="1308"/>
      <c r="BLS1091" s="1308"/>
      <c r="BLT1091" s="1308"/>
      <c r="BLU1091" s="1308"/>
      <c r="BLV1091" s="1308"/>
      <c r="BLW1091" s="1308"/>
      <c r="BLX1091" s="1308"/>
      <c r="BLY1091" s="1308"/>
      <c r="BLZ1091" s="1308"/>
      <c r="BMA1091" s="1308"/>
      <c r="BMB1091" s="1308"/>
      <c r="BMC1091" s="1308"/>
      <c r="BMD1091" s="1308"/>
      <c r="BME1091" s="1308"/>
      <c r="BMF1091" s="1308"/>
      <c r="BMG1091" s="1308"/>
      <c r="BMH1091" s="1308"/>
      <c r="BMI1091" s="1308"/>
      <c r="BMJ1091" s="1308"/>
      <c r="BMK1091" s="1308"/>
      <c r="BML1091" s="1308"/>
      <c r="BMM1091" s="1308"/>
      <c r="BMN1091" s="1308"/>
      <c r="BMO1091" s="1308"/>
      <c r="BMP1091" s="1308"/>
      <c r="BMQ1091" s="1308"/>
      <c r="BMR1091" s="1308"/>
      <c r="BMS1091" s="1308"/>
      <c r="BMT1091" s="1308"/>
      <c r="BMU1091" s="1308"/>
      <c r="BMV1091" s="1308"/>
      <c r="BMW1091" s="1308"/>
      <c r="BMX1091" s="1308"/>
      <c r="BMY1091" s="1308"/>
      <c r="BMZ1091" s="1308"/>
      <c r="BNA1091" s="1308"/>
      <c r="BNB1091" s="1308"/>
      <c r="BNC1091" s="1308"/>
      <c r="BND1091" s="1308"/>
      <c r="BNE1091" s="1308"/>
      <c r="BNF1091" s="1308"/>
      <c r="BNG1091" s="1308"/>
      <c r="BNH1091" s="1308"/>
      <c r="BNI1091" s="1308"/>
      <c r="BNJ1091" s="1308"/>
      <c r="BNK1091" s="1308"/>
      <c r="BNL1091" s="1308"/>
      <c r="BNM1091" s="1308"/>
      <c r="BNN1091" s="1308"/>
      <c r="BNO1091" s="1308"/>
      <c r="BNP1091" s="1308"/>
      <c r="BNQ1091" s="1308"/>
      <c r="BNR1091" s="1308"/>
      <c r="BNS1091" s="1308"/>
      <c r="BNT1091" s="1308"/>
      <c r="BNU1091" s="1308"/>
      <c r="BNV1091" s="1308"/>
      <c r="BNW1091" s="1308"/>
      <c r="BNX1091" s="1308"/>
      <c r="BNY1091" s="1308"/>
      <c r="BNZ1091" s="1308"/>
      <c r="BOA1091" s="1308"/>
      <c r="BOB1091" s="1308"/>
      <c r="BOC1091" s="1308"/>
      <c r="BOD1091" s="1308"/>
      <c r="BOE1091" s="1308"/>
      <c r="BOF1091" s="1308"/>
      <c r="BOG1091" s="1308"/>
      <c r="BOH1091" s="1308"/>
      <c r="BOI1091" s="1308"/>
      <c r="BOJ1091" s="1308"/>
      <c r="BOK1091" s="1308"/>
      <c r="BOL1091" s="1308"/>
      <c r="BOM1091" s="1308"/>
      <c r="BON1091" s="1308"/>
      <c r="BOO1091" s="1308"/>
      <c r="BOP1091" s="1308"/>
      <c r="BOQ1091" s="1308"/>
      <c r="BOR1091" s="1308"/>
      <c r="BOS1091" s="1308"/>
      <c r="BOT1091" s="1308"/>
      <c r="BOU1091" s="1308"/>
      <c r="BOV1091" s="1308"/>
      <c r="BOW1091" s="1308"/>
      <c r="BOX1091" s="1308"/>
      <c r="BOY1091" s="1308"/>
      <c r="BOZ1091" s="1308"/>
      <c r="BPA1091" s="1308"/>
      <c r="BPB1091" s="1308"/>
      <c r="BPC1091" s="1308"/>
      <c r="BPD1091" s="1308"/>
      <c r="BPE1091" s="1308"/>
      <c r="BPF1091" s="1308"/>
      <c r="BPG1091" s="1308"/>
      <c r="BPH1091" s="1308"/>
      <c r="BPI1091" s="1308"/>
      <c r="BPJ1091" s="1308"/>
      <c r="BPK1091" s="1308"/>
      <c r="BPL1091" s="1308"/>
      <c r="BPM1091" s="1308"/>
      <c r="BPN1091" s="1308"/>
      <c r="BPO1091" s="1308"/>
      <c r="BPP1091" s="1308"/>
      <c r="BPQ1091" s="1308"/>
      <c r="BPR1091" s="1308"/>
      <c r="BPS1091" s="1308"/>
      <c r="BPT1091" s="1308"/>
      <c r="BPU1091" s="1308"/>
      <c r="BPV1091" s="1308"/>
      <c r="BPW1091" s="1308"/>
      <c r="BPX1091" s="1308"/>
      <c r="BPY1091" s="1308"/>
      <c r="BPZ1091" s="1308"/>
      <c r="BQA1091" s="1308"/>
      <c r="BQB1091" s="1308"/>
      <c r="BQC1091" s="1308"/>
      <c r="BQD1091" s="1308"/>
      <c r="BQE1091" s="1308"/>
      <c r="BQF1091" s="1308"/>
      <c r="BQG1091" s="1308"/>
      <c r="BQH1091" s="1308"/>
      <c r="BQI1091" s="1308"/>
      <c r="BQJ1091" s="1308"/>
      <c r="BQK1091" s="1308"/>
      <c r="BQL1091" s="1308"/>
      <c r="BQM1091" s="1308"/>
      <c r="BQN1091" s="1308"/>
      <c r="BQO1091" s="1308"/>
      <c r="BQP1091" s="1308"/>
      <c r="BQQ1091" s="1308"/>
      <c r="BQR1091" s="1308"/>
      <c r="BQS1091" s="1308"/>
      <c r="BQT1091" s="1308"/>
      <c r="BQU1091" s="1308"/>
      <c r="BQV1091" s="1308"/>
      <c r="BQW1091" s="1308"/>
      <c r="BQX1091" s="1308"/>
      <c r="BQY1091" s="1308"/>
      <c r="BQZ1091" s="1308"/>
      <c r="BRA1091" s="1308"/>
      <c r="BRB1091" s="1308"/>
      <c r="BRC1091" s="1308"/>
      <c r="BRD1091" s="1308"/>
      <c r="BRE1091" s="1308"/>
      <c r="BRF1091" s="1308"/>
      <c r="BRG1091" s="1308"/>
      <c r="BRH1091" s="1308"/>
      <c r="BRI1091" s="1308"/>
      <c r="BRJ1091" s="1308"/>
      <c r="BRK1091" s="1308"/>
      <c r="BRL1091" s="1308"/>
      <c r="BRM1091" s="1308"/>
      <c r="BRN1091" s="1308"/>
      <c r="BRO1091" s="1308"/>
      <c r="BRP1091" s="1308"/>
      <c r="BRQ1091" s="1308"/>
      <c r="BRR1091" s="1308"/>
      <c r="BRS1091" s="1308"/>
      <c r="BRT1091" s="1308"/>
      <c r="BRU1091" s="1308"/>
      <c r="BRV1091" s="1308"/>
      <c r="BRW1091" s="1308"/>
      <c r="BRX1091" s="1308"/>
      <c r="BRY1091" s="1308"/>
      <c r="BRZ1091" s="1308"/>
      <c r="BSA1091" s="1308"/>
      <c r="BSB1091" s="1308"/>
      <c r="BSC1091" s="1308"/>
      <c r="BSD1091" s="1308"/>
      <c r="BSE1091" s="1308"/>
      <c r="BSF1091" s="1308"/>
      <c r="BSG1091" s="1308"/>
      <c r="BSH1091" s="1308"/>
      <c r="BSI1091" s="1308"/>
      <c r="BSJ1091" s="1308"/>
      <c r="BSK1091" s="1308"/>
      <c r="BSL1091" s="1308"/>
      <c r="BSM1091" s="1308"/>
      <c r="BSN1091" s="1308"/>
      <c r="BSO1091" s="1308"/>
      <c r="BSP1091" s="1308"/>
      <c r="BSQ1091" s="1308"/>
      <c r="BSR1091" s="1308"/>
      <c r="BSS1091" s="1308"/>
      <c r="BST1091" s="1308"/>
      <c r="BSU1091" s="1308"/>
      <c r="BSV1091" s="1308"/>
      <c r="BSW1091" s="1308"/>
      <c r="BSX1091" s="1308"/>
      <c r="BSY1091" s="1308"/>
      <c r="BSZ1091" s="1308"/>
      <c r="BTA1091" s="1308"/>
      <c r="BTB1091" s="1308"/>
      <c r="BTC1091" s="1308"/>
      <c r="BTD1091" s="1308"/>
      <c r="BTE1091" s="1308"/>
      <c r="BTF1091" s="1308"/>
      <c r="BTG1091" s="1308"/>
      <c r="BTH1091" s="1308"/>
      <c r="BTI1091" s="1308"/>
      <c r="BTJ1091" s="1308"/>
      <c r="BTK1091" s="1308"/>
      <c r="BTL1091" s="1308"/>
      <c r="BTM1091" s="1308"/>
      <c r="BTN1091" s="1308"/>
      <c r="BTO1091" s="1308"/>
      <c r="BTP1091" s="1308"/>
      <c r="BTQ1091" s="1308"/>
      <c r="BTR1091" s="1308"/>
      <c r="BTS1091" s="1308"/>
      <c r="BTT1091" s="1308"/>
      <c r="BTU1091" s="1308"/>
      <c r="BTV1091" s="1308"/>
      <c r="BTW1091" s="1308"/>
      <c r="BTX1091" s="1308"/>
      <c r="BTY1091" s="1308"/>
      <c r="BTZ1091" s="1308"/>
      <c r="BUA1091" s="1308"/>
      <c r="BUB1091" s="1308"/>
      <c r="BUC1091" s="1308"/>
      <c r="BUD1091" s="1308"/>
      <c r="BUE1091" s="1308"/>
      <c r="BUF1091" s="1308"/>
      <c r="BUG1091" s="1308"/>
      <c r="BUH1091" s="1308"/>
      <c r="BUI1091" s="1308"/>
      <c r="BUJ1091" s="1308"/>
      <c r="BUK1091" s="1308"/>
      <c r="BUL1091" s="1308"/>
      <c r="BUM1091" s="1308"/>
      <c r="BUN1091" s="1308"/>
      <c r="BUO1091" s="1308"/>
      <c r="BUP1091" s="1308"/>
      <c r="BUQ1091" s="1308"/>
      <c r="BUR1091" s="1308"/>
      <c r="BUS1091" s="1308"/>
      <c r="BUT1091" s="1308"/>
      <c r="BUU1091" s="1308"/>
      <c r="BUV1091" s="1308"/>
      <c r="BUW1091" s="1308"/>
      <c r="BUX1091" s="1308"/>
      <c r="BUY1091" s="1308"/>
      <c r="BUZ1091" s="1308"/>
      <c r="BVA1091" s="1308"/>
      <c r="BVB1091" s="1308"/>
      <c r="BVC1091" s="1308"/>
      <c r="BVD1091" s="1308"/>
      <c r="BVE1091" s="1308"/>
      <c r="BVF1091" s="1308"/>
      <c r="BVG1091" s="1308"/>
      <c r="BVH1091" s="1308"/>
      <c r="BVI1091" s="1308"/>
      <c r="BVJ1091" s="1308"/>
      <c r="BVK1091" s="1308"/>
      <c r="BVL1091" s="1308"/>
      <c r="BVM1091" s="1308"/>
      <c r="BVN1091" s="1308"/>
      <c r="BVO1091" s="1308"/>
      <c r="BVP1091" s="1308"/>
      <c r="BVQ1091" s="1308"/>
      <c r="BVR1091" s="1308"/>
      <c r="BVS1091" s="1308"/>
      <c r="BVT1091" s="1308"/>
      <c r="BVU1091" s="1308"/>
      <c r="BVV1091" s="1308"/>
      <c r="BVW1091" s="1308"/>
      <c r="BVX1091" s="1308"/>
      <c r="BVY1091" s="1308"/>
      <c r="BVZ1091" s="1308"/>
      <c r="BWA1091" s="1308"/>
      <c r="BWB1091" s="1308"/>
      <c r="BWC1091" s="1308"/>
      <c r="BWD1091" s="1308"/>
      <c r="BWE1091" s="1308"/>
      <c r="BWF1091" s="1308"/>
      <c r="BWG1091" s="1308"/>
      <c r="BWH1091" s="1308"/>
      <c r="BWI1091" s="1308"/>
      <c r="BWJ1091" s="1308"/>
      <c r="BWK1091" s="1308"/>
      <c r="BWL1091" s="1308"/>
      <c r="BWM1091" s="1308"/>
      <c r="BWN1091" s="1308"/>
      <c r="BWO1091" s="1308"/>
      <c r="BWP1091" s="1308"/>
      <c r="BWQ1091" s="1308"/>
      <c r="BWR1091" s="1308"/>
      <c r="BWS1091" s="1308"/>
      <c r="BWT1091" s="1308"/>
      <c r="BWU1091" s="1308"/>
      <c r="BWV1091" s="1308"/>
      <c r="BWW1091" s="1308"/>
      <c r="BWX1091" s="1308"/>
      <c r="BWY1091" s="1308"/>
      <c r="BWZ1091" s="1308"/>
      <c r="BXA1091" s="1308"/>
      <c r="BXB1091" s="1308"/>
      <c r="BXC1091" s="1308"/>
      <c r="BXD1091" s="1308"/>
      <c r="BXE1091" s="1308"/>
      <c r="BXF1091" s="1308"/>
      <c r="BXG1091" s="1308"/>
      <c r="BXH1091" s="1308"/>
      <c r="BXI1091" s="1308"/>
      <c r="BXJ1091" s="1308"/>
      <c r="BXK1091" s="1308"/>
      <c r="BXL1091" s="1308"/>
      <c r="BXM1091" s="1308"/>
      <c r="BXN1091" s="1308"/>
      <c r="BXO1091" s="1308"/>
      <c r="BXP1091" s="1308"/>
      <c r="BXQ1091" s="1308"/>
      <c r="BXR1091" s="1308"/>
      <c r="BXS1091" s="1308"/>
      <c r="BXT1091" s="1308"/>
      <c r="BXU1091" s="1308"/>
      <c r="BXV1091" s="1308"/>
      <c r="BXW1091" s="1308"/>
      <c r="BXX1091" s="1308"/>
      <c r="BXY1091" s="1308"/>
      <c r="BXZ1091" s="1308"/>
      <c r="BYA1091" s="1308"/>
      <c r="BYB1091" s="1308"/>
      <c r="BYC1091" s="1308"/>
      <c r="BYD1091" s="1308"/>
      <c r="BYE1091" s="1308"/>
      <c r="BYF1091" s="1308"/>
      <c r="BYG1091" s="1308"/>
      <c r="BYH1091" s="1308"/>
      <c r="BYI1091" s="1308"/>
      <c r="BYJ1091" s="1308"/>
      <c r="BYK1091" s="1308"/>
      <c r="BYL1091" s="1308"/>
      <c r="BYM1091" s="1308"/>
      <c r="BYN1091" s="1308"/>
      <c r="BYO1091" s="1308"/>
      <c r="BYP1091" s="1308"/>
      <c r="BYQ1091" s="1308"/>
      <c r="BYR1091" s="1308"/>
      <c r="BYS1091" s="1308"/>
      <c r="BYT1091" s="1308"/>
      <c r="BYU1091" s="1308"/>
      <c r="BYV1091" s="1308"/>
      <c r="BYW1091" s="1308"/>
      <c r="BYX1091" s="1308"/>
      <c r="BYY1091" s="1308"/>
      <c r="BYZ1091" s="1308"/>
      <c r="BZA1091" s="1308"/>
      <c r="BZB1091" s="1308"/>
      <c r="BZC1091" s="1308"/>
      <c r="BZD1091" s="1308"/>
      <c r="BZE1091" s="1308"/>
      <c r="BZF1091" s="1308"/>
      <c r="BZG1091" s="1308"/>
      <c r="BZH1091" s="1308"/>
      <c r="BZI1091" s="1308"/>
      <c r="BZJ1091" s="1308"/>
      <c r="BZK1091" s="1308"/>
      <c r="BZL1091" s="1308"/>
      <c r="BZM1091" s="1308"/>
      <c r="BZN1091" s="1308"/>
      <c r="BZO1091" s="1308"/>
      <c r="BZP1091" s="1308"/>
      <c r="BZQ1091" s="1308"/>
      <c r="BZR1091" s="1308"/>
      <c r="BZS1091" s="1308"/>
      <c r="BZT1091" s="1308"/>
      <c r="BZU1091" s="1308"/>
      <c r="BZV1091" s="1308"/>
      <c r="BZW1091" s="1308"/>
      <c r="BZX1091" s="1308"/>
      <c r="BZY1091" s="1308"/>
      <c r="BZZ1091" s="1308"/>
      <c r="CAA1091" s="1308"/>
      <c r="CAB1091" s="1308"/>
      <c r="CAC1091" s="1308"/>
      <c r="CAD1091" s="1308"/>
      <c r="CAE1091" s="1308"/>
      <c r="CAF1091" s="1308"/>
      <c r="CAG1091" s="1308"/>
      <c r="CAH1091" s="1308"/>
      <c r="CAI1091" s="1308"/>
      <c r="CAJ1091" s="1308"/>
      <c r="CAK1091" s="1308"/>
      <c r="CAL1091" s="1308"/>
      <c r="CAM1091" s="1308"/>
      <c r="CAN1091" s="1308"/>
      <c r="CAO1091" s="1308"/>
      <c r="CAP1091" s="1308"/>
      <c r="CAQ1091" s="1308"/>
      <c r="CAR1091" s="1308"/>
      <c r="CAS1091" s="1308"/>
      <c r="CAT1091" s="1308"/>
      <c r="CAU1091" s="1308"/>
      <c r="CAV1091" s="1308"/>
      <c r="CAW1091" s="1308"/>
      <c r="CAX1091" s="1308"/>
      <c r="CAY1091" s="1308"/>
      <c r="CAZ1091" s="1308"/>
      <c r="CBA1091" s="1308"/>
      <c r="CBB1091" s="1308"/>
      <c r="CBC1091" s="1308"/>
      <c r="CBD1091" s="1308"/>
      <c r="CBE1091" s="1308"/>
      <c r="CBF1091" s="1308"/>
      <c r="CBG1091" s="1308"/>
      <c r="CBH1091" s="1308"/>
      <c r="CBI1091" s="1308"/>
      <c r="CBJ1091" s="1308"/>
      <c r="CBK1091" s="1308"/>
      <c r="CBL1091" s="1308"/>
      <c r="CBM1091" s="1308"/>
      <c r="CBN1091" s="1308"/>
      <c r="CBO1091" s="1308"/>
      <c r="CBP1091" s="1308"/>
      <c r="CBQ1091" s="1308"/>
      <c r="CBR1091" s="1308"/>
      <c r="CBS1091" s="1308"/>
      <c r="CBT1091" s="1308"/>
      <c r="CBU1091" s="1308"/>
      <c r="CBV1091" s="1308"/>
      <c r="CBW1091" s="1308"/>
      <c r="CBX1091" s="1308"/>
      <c r="CBY1091" s="1308"/>
      <c r="CBZ1091" s="1308"/>
      <c r="CCA1091" s="1308"/>
      <c r="CCB1091" s="1308"/>
      <c r="CCC1091" s="1308"/>
      <c r="CCD1091" s="1308"/>
      <c r="CCE1091" s="1308"/>
      <c r="CCF1091" s="1308"/>
      <c r="CCG1091" s="1308"/>
      <c r="CCH1091" s="1308"/>
      <c r="CCI1091" s="1308"/>
      <c r="CCJ1091" s="1308"/>
      <c r="CCK1091" s="1308"/>
      <c r="CCL1091" s="1308"/>
      <c r="CCM1091" s="1308"/>
      <c r="CCN1091" s="1308"/>
      <c r="CCO1091" s="1308"/>
      <c r="CCP1091" s="1308"/>
      <c r="CCQ1091" s="1308"/>
      <c r="CCR1091" s="1308"/>
      <c r="CCS1091" s="1308"/>
      <c r="CCT1091" s="1308"/>
      <c r="CCU1091" s="1308"/>
      <c r="CCV1091" s="1308"/>
      <c r="CCW1091" s="1308"/>
      <c r="CCX1091" s="1308"/>
      <c r="CCY1091" s="1308"/>
      <c r="CCZ1091" s="1308"/>
      <c r="CDA1091" s="1308"/>
      <c r="CDB1091" s="1308"/>
      <c r="CDC1091" s="1308"/>
      <c r="CDD1091" s="1308"/>
      <c r="CDE1091" s="1308"/>
      <c r="CDF1091" s="1308"/>
      <c r="CDG1091" s="1308"/>
      <c r="CDH1091" s="1308"/>
      <c r="CDI1091" s="1308"/>
      <c r="CDJ1091" s="1308"/>
      <c r="CDK1091" s="1308"/>
      <c r="CDL1091" s="1308"/>
      <c r="CDM1091" s="1308"/>
      <c r="CDN1091" s="1308"/>
      <c r="CDO1091" s="1308"/>
      <c r="CDP1091" s="1308"/>
      <c r="CDQ1091" s="1308"/>
      <c r="CDR1091" s="1308"/>
      <c r="CDS1091" s="1308"/>
      <c r="CDT1091" s="1308"/>
      <c r="CDU1091" s="1308"/>
      <c r="CDV1091" s="1308"/>
      <c r="CDW1091" s="1308"/>
      <c r="CDX1091" s="1308"/>
      <c r="CDY1091" s="1308"/>
      <c r="CDZ1091" s="1308"/>
      <c r="CEA1091" s="1308"/>
      <c r="CEB1091" s="1308"/>
      <c r="CEC1091" s="1308"/>
      <c r="CED1091" s="1308"/>
      <c r="CEE1091" s="1308"/>
      <c r="CEF1091" s="1308"/>
      <c r="CEG1091" s="1308"/>
      <c r="CEH1091" s="1308"/>
      <c r="CEI1091" s="1308"/>
      <c r="CEJ1091" s="1308"/>
      <c r="CEK1091" s="1308"/>
      <c r="CEL1091" s="1308"/>
      <c r="CEM1091" s="1308"/>
      <c r="CEN1091" s="1308"/>
      <c r="CEO1091" s="1308"/>
      <c r="CEP1091" s="1308"/>
      <c r="CEQ1091" s="1308"/>
      <c r="CER1091" s="1308"/>
      <c r="CES1091" s="1308"/>
      <c r="CET1091" s="1308"/>
      <c r="CEU1091" s="1308"/>
      <c r="CEV1091" s="1308"/>
      <c r="CEW1091" s="1308"/>
      <c r="CEX1091" s="1308"/>
      <c r="CEY1091" s="1308"/>
      <c r="CEZ1091" s="1308"/>
      <c r="CFA1091" s="1308"/>
      <c r="CFB1091" s="1308"/>
      <c r="CFC1091" s="1308"/>
      <c r="CFD1091" s="1308"/>
      <c r="CFE1091" s="1308"/>
      <c r="CFF1091" s="1308"/>
      <c r="CFG1091" s="1308"/>
      <c r="CFH1091" s="1308"/>
      <c r="CFI1091" s="1308"/>
      <c r="CFJ1091" s="1308"/>
      <c r="CFK1091" s="1308"/>
      <c r="CFL1091" s="1308"/>
      <c r="CFM1091" s="1308"/>
      <c r="CFN1091" s="1308"/>
      <c r="CFO1091" s="1308"/>
      <c r="CFP1091" s="1308"/>
      <c r="CFQ1091" s="1308"/>
      <c r="CFR1091" s="1308"/>
      <c r="CFS1091" s="1308"/>
      <c r="CFT1091" s="1308"/>
      <c r="CFU1091" s="1308"/>
      <c r="CFV1091" s="1308"/>
      <c r="CFW1091" s="1308"/>
      <c r="CFX1091" s="1308"/>
      <c r="CFY1091" s="1308"/>
      <c r="CFZ1091" s="1308"/>
      <c r="CGA1091" s="1308"/>
      <c r="CGB1091" s="1308"/>
      <c r="CGC1091" s="1308"/>
      <c r="CGD1091" s="1308"/>
      <c r="CGE1091" s="1308"/>
      <c r="CGF1091" s="1308"/>
      <c r="CGG1091" s="1308"/>
      <c r="CGH1091" s="1308"/>
      <c r="CGI1091" s="1308"/>
      <c r="CGJ1091" s="1308"/>
      <c r="CGK1091" s="1308"/>
      <c r="CGL1091" s="1308"/>
      <c r="CGM1091" s="1308"/>
      <c r="CGN1091" s="1308"/>
      <c r="CGO1091" s="1308"/>
      <c r="CGP1091" s="1308"/>
      <c r="CGQ1091" s="1308"/>
      <c r="CGR1091" s="1308"/>
      <c r="CGS1091" s="1308"/>
      <c r="CGT1091" s="1308"/>
      <c r="CGU1091" s="1308"/>
      <c r="CGV1091" s="1308"/>
      <c r="CGW1091" s="1308"/>
      <c r="CGX1091" s="1308"/>
      <c r="CGY1091" s="1308"/>
      <c r="CGZ1091" s="1308"/>
      <c r="CHA1091" s="1308"/>
      <c r="CHB1091" s="1308"/>
      <c r="CHC1091" s="1308"/>
      <c r="CHD1091" s="1308"/>
      <c r="CHE1091" s="1308"/>
      <c r="CHF1091" s="1308"/>
      <c r="CHG1091" s="1308"/>
      <c r="CHH1091" s="1308"/>
      <c r="CHI1091" s="1308"/>
      <c r="CHJ1091" s="1308"/>
      <c r="CHK1091" s="1308"/>
      <c r="CHL1091" s="1308"/>
      <c r="CHM1091" s="1308"/>
      <c r="CHN1091" s="1308"/>
      <c r="CHO1091" s="1308"/>
      <c r="CHP1091" s="1308"/>
      <c r="CHQ1091" s="1308"/>
      <c r="CHR1091" s="1308"/>
      <c r="CHS1091" s="1308"/>
      <c r="CHT1091" s="1308"/>
      <c r="CHU1091" s="1308"/>
      <c r="CHV1091" s="1308"/>
      <c r="CHW1091" s="1308"/>
      <c r="CHX1091" s="1308"/>
      <c r="CHY1091" s="1308"/>
      <c r="CHZ1091" s="1308"/>
      <c r="CIA1091" s="1308"/>
      <c r="CIB1091" s="1308"/>
      <c r="CIC1091" s="1308"/>
      <c r="CID1091" s="1308"/>
      <c r="CIE1091" s="1308"/>
      <c r="CIF1091" s="1308"/>
      <c r="CIG1091" s="1308"/>
      <c r="CIH1091" s="1308"/>
      <c r="CII1091" s="1308"/>
      <c r="CIJ1091" s="1308"/>
      <c r="CIK1091" s="1308"/>
      <c r="CIL1091" s="1308"/>
      <c r="CIM1091" s="1308"/>
      <c r="CIN1091" s="1308"/>
      <c r="CIO1091" s="1308"/>
      <c r="CIP1091" s="1308"/>
      <c r="CIQ1091" s="1308"/>
      <c r="CIR1091" s="1308"/>
      <c r="CIS1091" s="1308"/>
      <c r="CIT1091" s="1308"/>
      <c r="CIU1091" s="1308"/>
      <c r="CIV1091" s="1308"/>
      <c r="CIW1091" s="1308"/>
      <c r="CIX1091" s="1308"/>
      <c r="CIY1091" s="1308"/>
      <c r="CIZ1091" s="1308"/>
      <c r="CJA1091" s="1308"/>
      <c r="CJB1091" s="1308"/>
      <c r="CJC1091" s="1308"/>
      <c r="CJD1091" s="1308"/>
      <c r="CJE1091" s="1308"/>
      <c r="CJF1091" s="1308"/>
      <c r="CJG1091" s="1308"/>
      <c r="CJH1091" s="1308"/>
      <c r="CJI1091" s="1308"/>
      <c r="CJJ1091" s="1308"/>
      <c r="CJK1091" s="1308"/>
      <c r="CJL1091" s="1308"/>
      <c r="CJM1091" s="1308"/>
      <c r="CJN1091" s="1308"/>
      <c r="CJO1091" s="1308"/>
      <c r="CJP1091" s="1308"/>
      <c r="CJQ1091" s="1308"/>
      <c r="CJR1091" s="1308"/>
      <c r="CJS1091" s="1308"/>
      <c r="CJT1091" s="1308"/>
      <c r="CJU1091" s="1308"/>
      <c r="CJV1091" s="1308"/>
      <c r="CJW1091" s="1308"/>
      <c r="CJX1091" s="1308"/>
      <c r="CJY1091" s="1308"/>
      <c r="CJZ1091" s="1308"/>
      <c r="CKA1091" s="1308"/>
      <c r="CKB1091" s="1308"/>
      <c r="CKC1091" s="1308"/>
      <c r="CKD1091" s="1308"/>
      <c r="CKE1091" s="1308"/>
      <c r="CKF1091" s="1308"/>
      <c r="CKG1091" s="1308"/>
      <c r="CKH1091" s="1308"/>
      <c r="CKI1091" s="1308"/>
      <c r="CKJ1091" s="1308"/>
      <c r="CKK1091" s="1308"/>
      <c r="CKL1091" s="1308"/>
      <c r="CKM1091" s="1308"/>
      <c r="CKN1091" s="1308"/>
      <c r="CKO1091" s="1308"/>
      <c r="CKP1091" s="1308"/>
      <c r="CKQ1091" s="1308"/>
      <c r="CKR1091" s="1308"/>
      <c r="CKS1091" s="1308"/>
      <c r="CKT1091" s="1308"/>
      <c r="CKU1091" s="1308"/>
      <c r="CKV1091" s="1308"/>
      <c r="CKW1091" s="1308"/>
      <c r="CKX1091" s="1308"/>
      <c r="CKY1091" s="1308"/>
      <c r="CKZ1091" s="1308"/>
      <c r="CLA1091" s="1308"/>
      <c r="CLB1091" s="1308"/>
      <c r="CLC1091" s="1308"/>
      <c r="CLD1091" s="1308"/>
      <c r="CLE1091" s="1308"/>
      <c r="CLF1091" s="1308"/>
      <c r="CLG1091" s="1308"/>
      <c r="CLH1091" s="1308"/>
      <c r="CLI1091" s="1308"/>
      <c r="CLJ1091" s="1308"/>
      <c r="CLK1091" s="1308"/>
      <c r="CLL1091" s="1308"/>
      <c r="CLM1091" s="1308"/>
      <c r="CLN1091" s="1308"/>
      <c r="CLO1091" s="1308"/>
      <c r="CLP1091" s="1308"/>
      <c r="CLQ1091" s="1308"/>
      <c r="CLR1091" s="1308"/>
      <c r="CLS1091" s="1308"/>
      <c r="CLT1091" s="1308"/>
      <c r="CLU1091" s="1308"/>
      <c r="CLV1091" s="1308"/>
      <c r="CLW1091" s="1308"/>
      <c r="CLX1091" s="1308"/>
      <c r="CLY1091" s="1308"/>
      <c r="CLZ1091" s="1308"/>
      <c r="CMA1091" s="1308"/>
      <c r="CMB1091" s="1308"/>
      <c r="CMC1091" s="1308"/>
      <c r="CMD1091" s="1308"/>
      <c r="CME1091" s="1308"/>
      <c r="CMF1091" s="1308"/>
      <c r="CMG1091" s="1308"/>
      <c r="CMH1091" s="1308"/>
      <c r="CMI1091" s="1308"/>
      <c r="CMJ1091" s="1308"/>
      <c r="CMK1091" s="1308"/>
      <c r="CML1091" s="1308"/>
      <c r="CMM1091" s="1308"/>
      <c r="CMN1091" s="1308"/>
      <c r="CMO1091" s="1308"/>
      <c r="CMP1091" s="1308"/>
      <c r="CMQ1091" s="1308"/>
      <c r="CMR1091" s="1308"/>
      <c r="CMS1091" s="1308"/>
      <c r="CMT1091" s="1308"/>
      <c r="CMU1091" s="1308"/>
      <c r="CMV1091" s="1308"/>
      <c r="CMW1091" s="1308"/>
      <c r="CMX1091" s="1308"/>
      <c r="CMY1091" s="1308"/>
      <c r="CMZ1091" s="1308"/>
      <c r="CNA1091" s="1308"/>
      <c r="CNB1091" s="1308"/>
      <c r="CNC1091" s="1308"/>
      <c r="CND1091" s="1308"/>
      <c r="CNE1091" s="1308"/>
      <c r="CNF1091" s="1308"/>
      <c r="CNG1091" s="1308"/>
      <c r="CNH1091" s="1308"/>
      <c r="CNI1091" s="1308"/>
      <c r="CNJ1091" s="1308"/>
      <c r="CNK1091" s="1308"/>
      <c r="CNL1091" s="1308"/>
      <c r="CNM1091" s="1308"/>
      <c r="CNN1091" s="1308"/>
      <c r="CNO1091" s="1308"/>
      <c r="CNP1091" s="1308"/>
      <c r="CNQ1091" s="1308"/>
      <c r="CNR1091" s="1308"/>
      <c r="CNS1091" s="1308"/>
      <c r="CNT1091" s="1308"/>
      <c r="CNU1091" s="1308"/>
      <c r="CNV1091" s="1308"/>
      <c r="CNW1091" s="1308"/>
      <c r="CNX1091" s="1308"/>
      <c r="CNY1091" s="1308"/>
      <c r="CNZ1091" s="1308"/>
      <c r="COA1091" s="1308"/>
      <c r="COB1091" s="1308"/>
      <c r="COC1091" s="1308"/>
      <c r="COD1091" s="1308"/>
      <c r="COE1091" s="1308"/>
      <c r="COF1091" s="1308"/>
      <c r="COG1091" s="1308"/>
      <c r="COH1091" s="1308"/>
      <c r="COI1091" s="1308"/>
      <c r="COJ1091" s="1308"/>
      <c r="COK1091" s="1308"/>
      <c r="COL1091" s="1308"/>
      <c r="COM1091" s="1308"/>
      <c r="CON1091" s="1308"/>
      <c r="COO1091" s="1308"/>
      <c r="COP1091" s="1308"/>
      <c r="COQ1091" s="1308"/>
      <c r="COR1091" s="1308"/>
      <c r="COS1091" s="1308"/>
      <c r="COT1091" s="1308"/>
      <c r="COU1091" s="1308"/>
      <c r="COV1091" s="1308"/>
      <c r="COW1091" s="1308"/>
      <c r="COX1091" s="1308"/>
      <c r="COY1091" s="1308"/>
      <c r="COZ1091" s="1308"/>
      <c r="CPA1091" s="1308"/>
      <c r="CPB1091" s="1308"/>
      <c r="CPC1091" s="1308"/>
      <c r="CPD1091" s="1308"/>
      <c r="CPE1091" s="1308"/>
      <c r="CPF1091" s="1308"/>
      <c r="CPG1091" s="1308"/>
      <c r="CPH1091" s="1308"/>
      <c r="CPI1091" s="1308"/>
      <c r="CPJ1091" s="1308"/>
      <c r="CPK1091" s="1308"/>
      <c r="CPL1091" s="1308"/>
      <c r="CPM1091" s="1308"/>
      <c r="CPN1091" s="1308"/>
      <c r="CPO1091" s="1308"/>
      <c r="CPP1091" s="1308"/>
      <c r="CPQ1091" s="1308"/>
      <c r="CPR1091" s="1308"/>
      <c r="CPS1091" s="1308"/>
      <c r="CPT1091" s="1308"/>
      <c r="CPU1091" s="1308"/>
      <c r="CPV1091" s="1308"/>
      <c r="CPW1091" s="1308"/>
      <c r="CPX1091" s="1308"/>
      <c r="CPY1091" s="1308"/>
      <c r="CPZ1091" s="1308"/>
      <c r="CQA1091" s="1308"/>
      <c r="CQB1091" s="1308"/>
      <c r="CQC1091" s="1308"/>
      <c r="CQD1091" s="1308"/>
      <c r="CQE1091" s="1308"/>
      <c r="CQF1091" s="1308"/>
      <c r="CQG1091" s="1308"/>
      <c r="CQH1091" s="1308"/>
      <c r="CQI1091" s="1308"/>
      <c r="CQJ1091" s="1308"/>
      <c r="CQK1091" s="1308"/>
      <c r="CQL1091" s="1308"/>
      <c r="CQM1091" s="1308"/>
      <c r="CQN1091" s="1308"/>
      <c r="CQO1091" s="1308"/>
      <c r="CQP1091" s="1308"/>
      <c r="CQQ1091" s="1308"/>
      <c r="CQR1091" s="1308"/>
      <c r="CQS1091" s="1308"/>
      <c r="CQT1091" s="1308"/>
      <c r="CQU1091" s="1308"/>
      <c r="CQV1091" s="1308"/>
      <c r="CQW1091" s="1308"/>
      <c r="CQX1091" s="1308"/>
      <c r="CQY1091" s="1308"/>
      <c r="CQZ1091" s="1308"/>
      <c r="CRA1091" s="1308"/>
      <c r="CRB1091" s="1308"/>
      <c r="CRC1091" s="1308"/>
      <c r="CRD1091" s="1308"/>
      <c r="CRE1091" s="1308"/>
      <c r="CRF1091" s="1308"/>
      <c r="CRG1091" s="1308"/>
      <c r="CRH1091" s="1308"/>
      <c r="CRI1091" s="1308"/>
      <c r="CRJ1091" s="1308"/>
      <c r="CRK1091" s="1308"/>
      <c r="CRL1091" s="1308"/>
      <c r="CRM1091" s="1308"/>
      <c r="CRN1091" s="1308"/>
      <c r="CRO1091" s="1308"/>
      <c r="CRP1091" s="1308"/>
      <c r="CRQ1091" s="1308"/>
      <c r="CRR1091" s="1308"/>
      <c r="CRS1091" s="1308"/>
      <c r="CRT1091" s="1308"/>
      <c r="CRU1091" s="1308"/>
      <c r="CRV1091" s="1308"/>
      <c r="CRW1091" s="1308"/>
      <c r="CRX1091" s="1308"/>
      <c r="CRY1091" s="1308"/>
      <c r="CRZ1091" s="1308"/>
      <c r="CSA1091" s="1308"/>
      <c r="CSB1091" s="1308"/>
      <c r="CSC1091" s="1308"/>
      <c r="CSD1091" s="1308"/>
      <c r="CSE1091" s="1308"/>
      <c r="CSF1091" s="1308"/>
      <c r="CSG1091" s="1308"/>
      <c r="CSH1091" s="1308"/>
      <c r="CSI1091" s="1308"/>
      <c r="CSJ1091" s="1308"/>
      <c r="CSK1091" s="1308"/>
      <c r="CSL1091" s="1308"/>
      <c r="CSM1091" s="1308"/>
    </row>
    <row r="1092" spans="1:2535" ht="15" customHeight="1" x14ac:dyDescent="0.25">
      <c r="A1092" s="1315">
        <v>15</v>
      </c>
      <c r="B1092" s="2051">
        <v>43726</v>
      </c>
      <c r="C1092" s="1929">
        <v>1082</v>
      </c>
      <c r="D1092" s="1305" t="s">
        <v>55</v>
      </c>
      <c r="E1092" s="1305" t="s">
        <v>312</v>
      </c>
      <c r="F1092" s="1266">
        <v>4</v>
      </c>
      <c r="G1092" s="1301">
        <f t="shared" si="539"/>
        <v>5327272</v>
      </c>
      <c r="H1092" s="1268">
        <v>1</v>
      </c>
      <c r="I1092" s="817">
        <f t="shared" si="534"/>
        <v>1931818</v>
      </c>
      <c r="J1092" s="1268">
        <v>5</v>
      </c>
      <c r="K1092" s="817">
        <f t="shared" si="533"/>
        <v>11159090</v>
      </c>
      <c r="L1092" s="1268"/>
      <c r="M1092" s="817">
        <f t="shared" si="535"/>
        <v>0</v>
      </c>
      <c r="N1092" s="1272">
        <f t="shared" si="542"/>
        <v>10</v>
      </c>
      <c r="O1092" s="1494">
        <f t="shared" si="542"/>
        <v>18418180</v>
      </c>
      <c r="P1092" s="1269">
        <f t="shared" si="517"/>
        <v>400000</v>
      </c>
      <c r="Q1092" s="1307"/>
      <c r="R1092" s="1508">
        <v>1331818</v>
      </c>
      <c r="S1092" s="1508">
        <v>1931818</v>
      </c>
      <c r="T1092" s="1508">
        <v>2231818</v>
      </c>
      <c r="U1092" s="1508">
        <v>431818</v>
      </c>
      <c r="V1092" s="1302"/>
      <c r="W1092" s="1229"/>
      <c r="X1092" s="2337"/>
      <c r="Y1092" s="1229"/>
      <c r="Z1092" s="2395"/>
      <c r="AA1092" s="1229"/>
      <c r="AB1092" s="1317"/>
      <c r="AC1092" s="1229"/>
      <c r="AD1092" s="1229"/>
      <c r="AE1092" s="1229"/>
      <c r="AF1092" s="1490">
        <f t="shared" si="518"/>
        <v>0</v>
      </c>
      <c r="AG1092" s="1316">
        <f t="shared" si="519"/>
        <v>18418180</v>
      </c>
      <c r="AH1092" s="1305"/>
      <c r="AI1092" s="1937"/>
      <c r="AJ1092" s="1267"/>
      <c r="AK1092" s="1317"/>
      <c r="AL1092" s="1317"/>
      <c r="AM1092" s="1305"/>
      <c r="AN1092" s="1305"/>
      <c r="AO1092" s="1266"/>
      <c r="AP1092" s="1491">
        <f t="shared" si="520"/>
        <v>0</v>
      </c>
      <c r="AQ1092" s="1268"/>
      <c r="AR1092" s="1492">
        <f t="shared" si="521"/>
        <v>0</v>
      </c>
      <c r="AS1092" s="1268"/>
      <c r="AT1092" s="1492">
        <f t="shared" si="522"/>
        <v>0</v>
      </c>
      <c r="AU1092" s="1268"/>
      <c r="AV1092" s="1492">
        <f t="shared" si="523"/>
        <v>0</v>
      </c>
      <c r="AW1092" s="1493">
        <f t="shared" si="524"/>
        <v>0</v>
      </c>
      <c r="AX1092" s="2153">
        <f t="shared" si="525"/>
        <v>0</v>
      </c>
      <c r="AY1092" s="1495">
        <f t="shared" si="526"/>
        <v>0</v>
      </c>
      <c r="AZ1092" s="1937"/>
      <c r="BA1092" s="1508">
        <v>1331818</v>
      </c>
      <c r="BB1092" s="1508">
        <v>1931818</v>
      </c>
      <c r="BC1092" s="1508">
        <v>2231818</v>
      </c>
      <c r="BD1092" s="1508">
        <v>431818</v>
      </c>
      <c r="BE1092" s="2174"/>
      <c r="BF1092" s="1229"/>
      <c r="BG1092" s="1317"/>
      <c r="BH1092" s="1229"/>
      <c r="BI1092" s="1317"/>
      <c r="BJ1092" s="1229"/>
      <c r="BK1092" s="1317"/>
      <c r="BL1092" s="1229"/>
      <c r="BM1092" s="1229"/>
      <c r="BN1092" s="1229"/>
      <c r="BO1092" s="1490">
        <f t="shared" si="532"/>
        <v>0</v>
      </c>
      <c r="BP1092" s="1496">
        <f t="shared" si="541"/>
        <v>0</v>
      </c>
      <c r="BQ1092" s="1305"/>
      <c r="BS1092" s="1959">
        <f t="shared" si="527"/>
        <v>4</v>
      </c>
      <c r="BT1092" s="1959">
        <f t="shared" si="528"/>
        <v>1</v>
      </c>
      <c r="BU1092" s="1959">
        <f t="shared" si="529"/>
        <v>5</v>
      </c>
      <c r="BV1092" s="1959">
        <f t="shared" si="530"/>
        <v>0</v>
      </c>
      <c r="BW1092" s="1959">
        <f t="shared" si="531"/>
        <v>18418180</v>
      </c>
    </row>
    <row r="1093" spans="1:2535" ht="15" customHeight="1" x14ac:dyDescent="0.25">
      <c r="A1093" s="1315">
        <v>16</v>
      </c>
      <c r="B1093" s="2051">
        <v>43726</v>
      </c>
      <c r="C1093" s="1929">
        <v>1083</v>
      </c>
      <c r="D1093" s="1305" t="s">
        <v>285</v>
      </c>
      <c r="E1093" s="1305" t="s">
        <v>314</v>
      </c>
      <c r="F1093" s="1266">
        <v>2</v>
      </c>
      <c r="G1093" s="1301">
        <f t="shared" si="539"/>
        <v>2663636</v>
      </c>
      <c r="H1093" s="1268"/>
      <c r="I1093" s="817">
        <f t="shared" si="534"/>
        <v>0</v>
      </c>
      <c r="J1093" s="1268">
        <v>4</v>
      </c>
      <c r="K1093" s="817">
        <f t="shared" si="533"/>
        <v>8927272</v>
      </c>
      <c r="L1093" s="1268">
        <v>2</v>
      </c>
      <c r="M1093" s="817">
        <f t="shared" si="535"/>
        <v>863636</v>
      </c>
      <c r="N1093" s="1272">
        <f t="shared" si="542"/>
        <v>8</v>
      </c>
      <c r="O1093" s="1494">
        <f t="shared" si="542"/>
        <v>12454544</v>
      </c>
      <c r="P1093" s="1269">
        <f t="shared" si="517"/>
        <v>320000</v>
      </c>
      <c r="Q1093" s="1307"/>
      <c r="R1093" s="1508">
        <v>1331818</v>
      </c>
      <c r="S1093" s="1508">
        <v>1931818</v>
      </c>
      <c r="T1093" s="1508">
        <v>2231818</v>
      </c>
      <c r="U1093" s="1508">
        <v>431818</v>
      </c>
      <c r="V1093" s="1892"/>
      <c r="W1093" s="1229"/>
      <c r="X1093" s="2337"/>
      <c r="Y1093" s="1229"/>
      <c r="Z1093" s="2395"/>
      <c r="AA1093" s="1229"/>
      <c r="AB1093" s="1317"/>
      <c r="AC1093" s="1229"/>
      <c r="AD1093" s="1229"/>
      <c r="AE1093" s="1229"/>
      <c r="AF1093" s="1490">
        <f t="shared" si="518"/>
        <v>0</v>
      </c>
      <c r="AG1093" s="1316">
        <f t="shared" si="519"/>
        <v>12454544</v>
      </c>
      <c r="AH1093" s="1305"/>
      <c r="AI1093" s="1937"/>
      <c r="AJ1093" s="1267"/>
      <c r="AK1093" s="1317"/>
      <c r="AL1093" s="1317"/>
      <c r="AM1093" s="1305"/>
      <c r="AN1093" s="1305"/>
      <c r="AO1093" s="1266"/>
      <c r="AP1093" s="1491">
        <f t="shared" si="520"/>
        <v>0</v>
      </c>
      <c r="AQ1093" s="1268"/>
      <c r="AR1093" s="1492">
        <f t="shared" si="521"/>
        <v>0</v>
      </c>
      <c r="AS1093" s="1268"/>
      <c r="AT1093" s="1492">
        <f t="shared" si="522"/>
        <v>0</v>
      </c>
      <c r="AU1093" s="1268"/>
      <c r="AV1093" s="1492">
        <f t="shared" si="523"/>
        <v>0</v>
      </c>
      <c r="AW1093" s="1493">
        <f t="shared" si="524"/>
        <v>0</v>
      </c>
      <c r="AX1093" s="2153">
        <f t="shared" si="525"/>
        <v>0</v>
      </c>
      <c r="AY1093" s="1495">
        <f t="shared" si="526"/>
        <v>0</v>
      </c>
      <c r="AZ1093" s="1937"/>
      <c r="BA1093" s="1508">
        <v>1331818</v>
      </c>
      <c r="BB1093" s="1508">
        <v>1931818</v>
      </c>
      <c r="BC1093" s="1508">
        <v>2231818</v>
      </c>
      <c r="BD1093" s="1508">
        <v>431818</v>
      </c>
      <c r="BE1093" s="2174"/>
      <c r="BF1093" s="1229"/>
      <c r="BG1093" s="1317"/>
      <c r="BH1093" s="1229"/>
      <c r="BI1093" s="1317"/>
      <c r="BJ1093" s="1229"/>
      <c r="BK1093" s="1317"/>
      <c r="BL1093" s="1229"/>
      <c r="BM1093" s="1229"/>
      <c r="BN1093" s="1229"/>
      <c r="BO1093" s="1490">
        <f t="shared" si="532"/>
        <v>0</v>
      </c>
      <c r="BP1093" s="1496">
        <f t="shared" si="541"/>
        <v>0</v>
      </c>
      <c r="BQ1093" s="1305"/>
      <c r="BS1093" s="1959">
        <f t="shared" si="527"/>
        <v>2</v>
      </c>
      <c r="BT1093" s="1959">
        <f t="shared" si="528"/>
        <v>0</v>
      </c>
      <c r="BU1093" s="1959">
        <f t="shared" si="529"/>
        <v>4</v>
      </c>
      <c r="BV1093" s="1959">
        <f t="shared" si="530"/>
        <v>2</v>
      </c>
      <c r="BW1093" s="1959">
        <f t="shared" si="531"/>
        <v>12454544</v>
      </c>
    </row>
    <row r="1094" spans="1:2535" ht="15" customHeight="1" x14ac:dyDescent="0.25">
      <c r="A1094" s="1315">
        <v>17</v>
      </c>
      <c r="B1094" s="2051">
        <v>43726</v>
      </c>
      <c r="C1094" s="1929">
        <v>1084</v>
      </c>
      <c r="D1094" s="1305" t="s">
        <v>90</v>
      </c>
      <c r="E1094" s="1305" t="s">
        <v>312</v>
      </c>
      <c r="F1094" s="1266"/>
      <c r="G1094" s="1301">
        <f t="shared" si="539"/>
        <v>0</v>
      </c>
      <c r="H1094" s="1268"/>
      <c r="I1094" s="817">
        <f t="shared" si="534"/>
        <v>0</v>
      </c>
      <c r="J1094" s="1268">
        <v>10</v>
      </c>
      <c r="K1094" s="817">
        <f t="shared" si="533"/>
        <v>22318180</v>
      </c>
      <c r="L1094" s="1268"/>
      <c r="M1094" s="817">
        <f t="shared" si="535"/>
        <v>0</v>
      </c>
      <c r="N1094" s="1272">
        <f t="shared" si="542"/>
        <v>10</v>
      </c>
      <c r="O1094" s="1494">
        <f t="shared" si="542"/>
        <v>22318180</v>
      </c>
      <c r="P1094" s="1269">
        <f t="shared" ref="P1094:P1157" si="543">+N1094*40000</f>
        <v>400000</v>
      </c>
      <c r="Q1094" s="1307"/>
      <c r="R1094" s="1508">
        <v>1331818</v>
      </c>
      <c r="S1094" s="1508">
        <v>1931818</v>
      </c>
      <c r="T1094" s="1508">
        <v>2231818</v>
      </c>
      <c r="U1094" s="1508">
        <v>431818</v>
      </c>
      <c r="V1094" s="1892"/>
      <c r="W1094" s="1229"/>
      <c r="X1094" s="2337"/>
      <c r="Y1094" s="1229"/>
      <c r="Z1094" s="2395"/>
      <c r="AA1094" s="1229"/>
      <c r="AB1094" s="1317"/>
      <c r="AC1094" s="1229"/>
      <c r="AD1094" s="1229"/>
      <c r="AE1094" s="1229"/>
      <c r="AF1094" s="1490">
        <f t="shared" si="518"/>
        <v>0</v>
      </c>
      <c r="AG1094" s="1316">
        <f t="shared" si="519"/>
        <v>22318180</v>
      </c>
      <c r="AH1094" s="1305"/>
      <c r="AI1094" s="1937"/>
      <c r="AJ1094" s="1267"/>
      <c r="AK1094" s="1317"/>
      <c r="AL1094" s="1317"/>
      <c r="AM1094" s="1305"/>
      <c r="AN1094" s="1305"/>
      <c r="AO1094" s="1266"/>
      <c r="AP1094" s="1491">
        <f t="shared" si="520"/>
        <v>0</v>
      </c>
      <c r="AQ1094" s="1268"/>
      <c r="AR1094" s="1492">
        <f t="shared" si="521"/>
        <v>0</v>
      </c>
      <c r="AS1094" s="1268"/>
      <c r="AT1094" s="1492">
        <f t="shared" si="522"/>
        <v>0</v>
      </c>
      <c r="AU1094" s="1268"/>
      <c r="AV1094" s="1492">
        <f t="shared" si="523"/>
        <v>0</v>
      </c>
      <c r="AW1094" s="1493">
        <f t="shared" si="524"/>
        <v>0</v>
      </c>
      <c r="AX1094" s="2153">
        <f t="shared" si="525"/>
        <v>0</v>
      </c>
      <c r="AY1094" s="1495">
        <f t="shared" si="526"/>
        <v>0</v>
      </c>
      <c r="AZ1094" s="1937"/>
      <c r="BA1094" s="1508">
        <v>1331818</v>
      </c>
      <c r="BB1094" s="1508">
        <v>1931818</v>
      </c>
      <c r="BC1094" s="1508">
        <v>2231818</v>
      </c>
      <c r="BD1094" s="1508">
        <v>431818</v>
      </c>
      <c r="BE1094" s="2174"/>
      <c r="BF1094" s="1229"/>
      <c r="BG1094" s="1317"/>
      <c r="BH1094" s="1229"/>
      <c r="BI1094" s="1317"/>
      <c r="BJ1094" s="1229"/>
      <c r="BK1094" s="1317"/>
      <c r="BL1094" s="1229"/>
      <c r="BM1094" s="1229"/>
      <c r="BN1094" s="1229"/>
      <c r="BO1094" s="1490">
        <f t="shared" si="532"/>
        <v>0</v>
      </c>
      <c r="BP1094" s="1496">
        <f t="shared" si="541"/>
        <v>0</v>
      </c>
      <c r="BQ1094" s="1305"/>
      <c r="BS1094" s="1959">
        <f t="shared" si="527"/>
        <v>0</v>
      </c>
      <c r="BT1094" s="1959">
        <f t="shared" si="528"/>
        <v>0</v>
      </c>
      <c r="BU1094" s="1959">
        <f t="shared" si="529"/>
        <v>10</v>
      </c>
      <c r="BV1094" s="1959">
        <f t="shared" si="530"/>
        <v>0</v>
      </c>
      <c r="BW1094" s="1959">
        <f t="shared" si="531"/>
        <v>22318180</v>
      </c>
    </row>
    <row r="1095" spans="1:2535" ht="15" customHeight="1" x14ac:dyDescent="0.25">
      <c r="A1095" s="1315">
        <v>1</v>
      </c>
      <c r="B1095" s="2051">
        <v>43731</v>
      </c>
      <c r="C1095" s="1268">
        <v>1085</v>
      </c>
      <c r="D1095" s="1305" t="s">
        <v>87</v>
      </c>
      <c r="E1095" s="1305" t="s">
        <v>88</v>
      </c>
      <c r="F1095" s="1266">
        <v>10</v>
      </c>
      <c r="G1095" s="1491">
        <f t="shared" si="539"/>
        <v>13318180</v>
      </c>
      <c r="H1095" s="1268"/>
      <c r="I1095" s="2605">
        <f t="shared" si="534"/>
        <v>0</v>
      </c>
      <c r="J1095" s="1268"/>
      <c r="K1095" s="2605">
        <f t="shared" si="533"/>
        <v>0</v>
      </c>
      <c r="L1095" s="1962"/>
      <c r="M1095" s="2605">
        <f t="shared" si="535"/>
        <v>0</v>
      </c>
      <c r="N1095" s="1505">
        <f t="shared" ref="N1095:O1110" si="544">F1095+H1095+J1095+L1095</f>
        <v>10</v>
      </c>
      <c r="O1095" s="1494">
        <f t="shared" si="544"/>
        <v>13318180</v>
      </c>
      <c r="P1095" s="1494">
        <f t="shared" si="543"/>
        <v>400000</v>
      </c>
      <c r="Q1095" s="1307"/>
      <c r="R1095" s="1508">
        <v>1331818</v>
      </c>
      <c r="S1095" s="1508">
        <v>1931818</v>
      </c>
      <c r="T1095" s="1508">
        <v>2231818</v>
      </c>
      <c r="U1095" s="1508">
        <v>431818</v>
      </c>
      <c r="V1095" s="1892"/>
      <c r="W1095" s="1229"/>
      <c r="X1095" s="2337"/>
      <c r="Y1095" s="1229"/>
      <c r="Z1095" s="2395"/>
      <c r="AA1095" s="1229"/>
      <c r="AB1095" s="1317"/>
      <c r="AC1095" s="1229"/>
      <c r="AD1095" s="1229"/>
      <c r="AE1095" s="1229"/>
      <c r="AF1095" s="1490">
        <f t="shared" si="518"/>
        <v>0</v>
      </c>
      <c r="AG1095" s="1316">
        <f t="shared" si="519"/>
        <v>13318180</v>
      </c>
      <c r="AH1095" s="1305"/>
      <c r="AI1095" s="1937"/>
      <c r="AJ1095" s="1267"/>
      <c r="AK1095" s="1317"/>
      <c r="AL1095" s="1317"/>
      <c r="AM1095" s="1305"/>
      <c r="AN1095" s="1305"/>
      <c r="AO1095" s="1266"/>
      <c r="AP1095" s="1491">
        <f t="shared" si="520"/>
        <v>0</v>
      </c>
      <c r="AQ1095" s="1268"/>
      <c r="AR1095" s="1492">
        <f t="shared" si="521"/>
        <v>0</v>
      </c>
      <c r="AS1095" s="1268"/>
      <c r="AT1095" s="1492">
        <f t="shared" si="522"/>
        <v>0</v>
      </c>
      <c r="AU1095" s="1268"/>
      <c r="AV1095" s="1492">
        <f t="shared" si="523"/>
        <v>0</v>
      </c>
      <c r="AW1095" s="1493">
        <f t="shared" si="524"/>
        <v>0</v>
      </c>
      <c r="AX1095" s="2153">
        <f t="shared" si="525"/>
        <v>0</v>
      </c>
      <c r="AY1095" s="1495">
        <f t="shared" si="526"/>
        <v>0</v>
      </c>
      <c r="AZ1095" s="1937"/>
      <c r="BA1095" s="1508">
        <v>1331818</v>
      </c>
      <c r="BB1095" s="1508">
        <v>1931818</v>
      </c>
      <c r="BC1095" s="1508">
        <v>2231818</v>
      </c>
      <c r="BD1095" s="1508">
        <v>431818</v>
      </c>
      <c r="BE1095" s="2174"/>
      <c r="BF1095" s="1229"/>
      <c r="BG1095" s="1317"/>
      <c r="BH1095" s="1229"/>
      <c r="BI1095" s="1317"/>
      <c r="BJ1095" s="1229"/>
      <c r="BK1095" s="1317"/>
      <c r="BL1095" s="1229"/>
      <c r="BM1095" s="1229"/>
      <c r="BN1095" s="1229"/>
      <c r="BO1095" s="1490">
        <f t="shared" si="532"/>
        <v>0</v>
      </c>
      <c r="BP1095" s="1496">
        <f t="shared" si="541"/>
        <v>0</v>
      </c>
      <c r="BQ1095" s="1305"/>
      <c r="BS1095" s="1959">
        <f t="shared" si="527"/>
        <v>10</v>
      </c>
      <c r="BT1095" s="1959">
        <f t="shared" si="528"/>
        <v>0</v>
      </c>
      <c r="BU1095" s="1959">
        <f t="shared" si="529"/>
        <v>0</v>
      </c>
      <c r="BV1095" s="1959">
        <f t="shared" si="530"/>
        <v>0</v>
      </c>
      <c r="BW1095" s="1959">
        <f t="shared" si="531"/>
        <v>13318180</v>
      </c>
    </row>
    <row r="1096" spans="1:2535" s="773" customFormat="1" ht="15" customHeight="1" x14ac:dyDescent="0.25">
      <c r="A1096" s="1315">
        <v>2</v>
      </c>
      <c r="B1096" s="2051">
        <v>43731</v>
      </c>
      <c r="C1096" s="1268">
        <v>1086</v>
      </c>
      <c r="D1096" s="1305" t="s">
        <v>212</v>
      </c>
      <c r="E1096" s="1305" t="s">
        <v>312</v>
      </c>
      <c r="F1096" s="1266">
        <v>10</v>
      </c>
      <c r="G1096" s="1491">
        <f t="shared" si="539"/>
        <v>13318180</v>
      </c>
      <c r="H1096" s="1268"/>
      <c r="I1096" s="2605">
        <f t="shared" si="534"/>
        <v>0</v>
      </c>
      <c r="J1096" s="1268"/>
      <c r="K1096" s="2605">
        <f t="shared" si="533"/>
        <v>0</v>
      </c>
      <c r="L1096" s="1962"/>
      <c r="M1096" s="2605">
        <f t="shared" si="535"/>
        <v>0</v>
      </c>
      <c r="N1096" s="1505">
        <f t="shared" si="544"/>
        <v>10</v>
      </c>
      <c r="O1096" s="1494">
        <f t="shared" si="544"/>
        <v>13318180</v>
      </c>
      <c r="P1096" s="1494">
        <f t="shared" si="543"/>
        <v>400000</v>
      </c>
      <c r="Q1096" s="1307"/>
      <c r="R1096" s="1508">
        <v>1331818</v>
      </c>
      <c r="S1096" s="1508">
        <v>1931818</v>
      </c>
      <c r="T1096" s="1508">
        <v>2231818</v>
      </c>
      <c r="U1096" s="1508">
        <v>431818</v>
      </c>
      <c r="V1096" s="1892"/>
      <c r="W1096" s="1229"/>
      <c r="X1096" s="2337"/>
      <c r="Y1096" s="1229"/>
      <c r="Z1096" s="2395"/>
      <c r="AA1096" s="1229"/>
      <c r="AB1096" s="1317"/>
      <c r="AC1096" s="1229"/>
      <c r="AD1096" s="1229"/>
      <c r="AE1096" s="1229"/>
      <c r="AF1096" s="1490">
        <f t="shared" ref="AF1096:AF1159" si="545">W1096+Y1096+AA1096+AC1096</f>
        <v>0</v>
      </c>
      <c r="AG1096" s="1316">
        <f t="shared" ref="AG1096:AG1159" si="546">O1096-AF1096</f>
        <v>13318180</v>
      </c>
      <c r="AH1096" s="1305"/>
      <c r="AI1096" s="1937"/>
      <c r="AJ1096" s="1267"/>
      <c r="AK1096" s="1317"/>
      <c r="AL1096" s="1317"/>
      <c r="AM1096" s="1305"/>
      <c r="AN1096" s="1305"/>
      <c r="AO1096" s="1266"/>
      <c r="AP1096" s="1491">
        <f t="shared" ref="AP1096:AP1159" si="547">AO1096*BA1096</f>
        <v>0</v>
      </c>
      <c r="AQ1096" s="1268"/>
      <c r="AR1096" s="1492">
        <f t="shared" ref="AR1096:AR1159" si="548">AQ1096*BB1096</f>
        <v>0</v>
      </c>
      <c r="AS1096" s="1268"/>
      <c r="AT1096" s="1492">
        <f t="shared" ref="AT1096:AT1159" si="549">AS1096*BC1096</f>
        <v>0</v>
      </c>
      <c r="AU1096" s="1268"/>
      <c r="AV1096" s="1492">
        <f t="shared" ref="AV1096:AV1159" si="550">AU1096*BD1096</f>
        <v>0</v>
      </c>
      <c r="AW1096" s="1493">
        <f t="shared" ref="AW1096:AW1159" si="551">AO1096+AQ1096+AS1096+AU1096</f>
        <v>0</v>
      </c>
      <c r="AX1096" s="2153">
        <f t="shared" ref="AX1096:AX1159" si="552">AP1096+AR1096+AT1096+AV1096</f>
        <v>0</v>
      </c>
      <c r="AY1096" s="1495">
        <f t="shared" ref="AY1096:AY1159" si="553">AW1096*40000</f>
        <v>0</v>
      </c>
      <c r="AZ1096" s="1937"/>
      <c r="BA1096" s="1508">
        <v>1331818</v>
      </c>
      <c r="BB1096" s="1508">
        <v>1931818</v>
      </c>
      <c r="BC1096" s="1508">
        <v>2231818</v>
      </c>
      <c r="BD1096" s="1508">
        <v>431818</v>
      </c>
      <c r="BE1096" s="2174"/>
      <c r="BF1096" s="1229"/>
      <c r="BG1096" s="1317"/>
      <c r="BH1096" s="1229"/>
      <c r="BI1096" s="1317"/>
      <c r="BJ1096" s="1229"/>
      <c r="BK1096" s="1317"/>
      <c r="BL1096" s="1229"/>
      <c r="BM1096" s="1229"/>
      <c r="BN1096" s="1229"/>
      <c r="BO1096" s="1490">
        <f t="shared" si="532"/>
        <v>0</v>
      </c>
      <c r="BP1096" s="1496">
        <f t="shared" si="541"/>
        <v>0</v>
      </c>
      <c r="BQ1096" s="1305"/>
      <c r="BR1096" s="1308"/>
      <c r="BS1096" s="1959">
        <f t="shared" ref="BS1096:BS1159" si="554">F1096-AO1096</f>
        <v>10</v>
      </c>
      <c r="BT1096" s="1959">
        <f t="shared" ref="BT1096:BT1159" si="555">H1096-AQ1096</f>
        <v>0</v>
      </c>
      <c r="BU1096" s="1959">
        <f t="shared" ref="BU1096:BU1159" si="556">J1096-AS1096</f>
        <v>0</v>
      </c>
      <c r="BV1096" s="1959">
        <f t="shared" ref="BV1096:BV1159" si="557">L1096-AU1096</f>
        <v>0</v>
      </c>
      <c r="BW1096" s="1959">
        <f t="shared" ref="BW1096:BW1159" si="558">O1096-AX1096</f>
        <v>13318180</v>
      </c>
      <c r="BX1096" s="1308"/>
      <c r="BY1096" s="1308"/>
      <c r="BZ1096" s="1308"/>
      <c r="CA1096" s="1308"/>
      <c r="CB1096" s="1308"/>
      <c r="CC1096" s="1308"/>
      <c r="CD1096" s="1308"/>
      <c r="CE1096" s="1308"/>
      <c r="CF1096" s="1308"/>
      <c r="CG1096" s="1308"/>
      <c r="CH1096" s="1308"/>
      <c r="CI1096" s="1308"/>
      <c r="CJ1096" s="1308"/>
      <c r="CK1096" s="1308"/>
      <c r="CL1096" s="1308"/>
      <c r="CM1096" s="1308"/>
      <c r="CN1096" s="1308"/>
      <c r="CO1096" s="1308"/>
      <c r="CP1096" s="1308"/>
      <c r="CQ1096" s="1308"/>
      <c r="CR1096" s="1308"/>
      <c r="CS1096" s="1308"/>
      <c r="CT1096" s="1308"/>
      <c r="CU1096" s="1308"/>
      <c r="CV1096" s="1308"/>
      <c r="CW1096" s="1308"/>
      <c r="CX1096" s="1308"/>
      <c r="CY1096" s="1308"/>
      <c r="CZ1096" s="1308"/>
      <c r="DA1096" s="1308"/>
      <c r="DB1096" s="1308"/>
      <c r="DC1096" s="1308"/>
      <c r="DD1096" s="1308"/>
      <c r="DE1096" s="1308"/>
      <c r="DF1096" s="1308"/>
      <c r="DG1096" s="1308"/>
      <c r="DH1096" s="1308"/>
      <c r="DI1096" s="1308"/>
      <c r="DJ1096" s="1308"/>
      <c r="DK1096" s="1308"/>
      <c r="DL1096" s="1308"/>
      <c r="DM1096" s="1308"/>
      <c r="DN1096" s="1308"/>
      <c r="DO1096" s="1308"/>
      <c r="DP1096" s="1308"/>
      <c r="DQ1096" s="1308"/>
      <c r="DR1096" s="1308"/>
      <c r="DS1096" s="1308"/>
      <c r="DT1096" s="1308"/>
      <c r="DU1096" s="1308"/>
      <c r="DV1096" s="1308"/>
      <c r="DW1096" s="1308"/>
      <c r="DX1096" s="1308"/>
      <c r="DY1096" s="1308"/>
      <c r="DZ1096" s="1308"/>
      <c r="EA1096" s="1308"/>
      <c r="EB1096" s="1308"/>
      <c r="EC1096" s="1308"/>
      <c r="ED1096" s="1308"/>
      <c r="EE1096" s="1308"/>
      <c r="EF1096" s="1308"/>
      <c r="EG1096" s="1308"/>
      <c r="EH1096" s="1308"/>
      <c r="EI1096" s="1308"/>
      <c r="EJ1096" s="1308"/>
      <c r="EK1096" s="1308"/>
      <c r="EL1096" s="1308"/>
      <c r="EM1096" s="1308"/>
      <c r="EN1096" s="1308"/>
      <c r="EO1096" s="1308"/>
      <c r="EP1096" s="1308"/>
      <c r="EQ1096" s="1308"/>
      <c r="ER1096" s="1308"/>
      <c r="ES1096" s="1308"/>
      <c r="ET1096" s="1308"/>
      <c r="EU1096" s="1308"/>
      <c r="EV1096" s="1308"/>
      <c r="EW1096" s="1308"/>
      <c r="EX1096" s="1308"/>
      <c r="EY1096" s="1308"/>
      <c r="EZ1096" s="1308"/>
      <c r="FA1096" s="1308"/>
      <c r="FB1096" s="1308"/>
      <c r="FC1096" s="1308"/>
      <c r="FD1096" s="1308"/>
      <c r="FE1096" s="1308"/>
      <c r="FF1096" s="1308"/>
      <c r="FG1096" s="1308"/>
      <c r="FH1096" s="1308"/>
      <c r="FI1096" s="1308"/>
      <c r="FJ1096" s="1308"/>
      <c r="FK1096" s="1308"/>
      <c r="FL1096" s="1308"/>
      <c r="FM1096" s="1308"/>
      <c r="FN1096" s="1308"/>
      <c r="FO1096" s="1308"/>
      <c r="FP1096" s="1308"/>
      <c r="FQ1096" s="1308"/>
      <c r="FR1096" s="1308"/>
      <c r="FS1096" s="1308"/>
      <c r="FT1096" s="1308"/>
      <c r="FU1096" s="1308"/>
      <c r="FV1096" s="1308"/>
      <c r="FW1096" s="1308"/>
      <c r="FX1096" s="1308"/>
      <c r="FY1096" s="1308"/>
      <c r="FZ1096" s="1308"/>
      <c r="GA1096" s="1308"/>
      <c r="GB1096" s="1308"/>
      <c r="GC1096" s="1308"/>
      <c r="GD1096" s="1308"/>
      <c r="GE1096" s="1308"/>
      <c r="GF1096" s="1308"/>
      <c r="GG1096" s="1308"/>
      <c r="GH1096" s="1308"/>
      <c r="GI1096" s="1308"/>
      <c r="GJ1096" s="1308"/>
      <c r="GK1096" s="1308"/>
      <c r="GL1096" s="1308"/>
      <c r="GM1096" s="1308"/>
      <c r="GN1096" s="1308"/>
      <c r="GO1096" s="1308"/>
      <c r="GP1096" s="1308"/>
      <c r="GQ1096" s="1308"/>
      <c r="GR1096" s="1308"/>
      <c r="GS1096" s="1308"/>
      <c r="GT1096" s="1308"/>
      <c r="GU1096" s="1308"/>
      <c r="GV1096" s="1308"/>
      <c r="GW1096" s="1308"/>
      <c r="GX1096" s="1308"/>
      <c r="GY1096" s="1308"/>
      <c r="GZ1096" s="1308"/>
      <c r="HA1096" s="1308"/>
      <c r="HB1096" s="1308"/>
      <c r="HC1096" s="1308"/>
      <c r="HD1096" s="1308"/>
      <c r="HE1096" s="1308"/>
      <c r="HF1096" s="1308"/>
      <c r="HG1096" s="1308"/>
      <c r="HH1096" s="1308"/>
      <c r="HI1096" s="1308"/>
      <c r="HJ1096" s="1308"/>
      <c r="HK1096" s="1308"/>
      <c r="HL1096" s="1308"/>
      <c r="HM1096" s="1308"/>
      <c r="HN1096" s="1308"/>
      <c r="HO1096" s="1308"/>
      <c r="HP1096" s="1308"/>
      <c r="HQ1096" s="1308"/>
      <c r="HR1096" s="1308"/>
      <c r="HS1096" s="1308"/>
      <c r="HT1096" s="1308"/>
      <c r="HU1096" s="1308"/>
      <c r="HV1096" s="1308"/>
      <c r="HW1096" s="1308"/>
      <c r="HX1096" s="1308"/>
      <c r="HY1096" s="1308"/>
      <c r="HZ1096" s="1308"/>
      <c r="IA1096" s="1308"/>
      <c r="IB1096" s="1308"/>
      <c r="IC1096" s="1308"/>
      <c r="ID1096" s="1308"/>
      <c r="IE1096" s="1308"/>
      <c r="IF1096" s="1308"/>
      <c r="IG1096" s="1308"/>
      <c r="IH1096" s="1308"/>
      <c r="II1096" s="1308"/>
      <c r="IJ1096" s="1308"/>
      <c r="IK1096" s="1308"/>
      <c r="IL1096" s="1308"/>
      <c r="IM1096" s="1308"/>
      <c r="IN1096" s="1308"/>
      <c r="IO1096" s="1308"/>
      <c r="IP1096" s="1308"/>
      <c r="IQ1096" s="1308"/>
      <c r="IR1096" s="1308"/>
      <c r="IS1096" s="1308"/>
      <c r="IT1096" s="1308"/>
      <c r="IU1096" s="1308"/>
      <c r="IV1096" s="1308"/>
      <c r="IW1096" s="1308"/>
      <c r="IX1096" s="1308"/>
      <c r="IY1096" s="1308"/>
      <c r="IZ1096" s="1308"/>
      <c r="JA1096" s="1308"/>
      <c r="JB1096" s="1308"/>
      <c r="JC1096" s="1308"/>
      <c r="JD1096" s="1308"/>
      <c r="JE1096" s="1308"/>
      <c r="JF1096" s="1308"/>
      <c r="JG1096" s="1308"/>
      <c r="JH1096" s="1308"/>
      <c r="JI1096" s="1308"/>
      <c r="JJ1096" s="1308"/>
      <c r="JK1096" s="1308"/>
      <c r="JL1096" s="1308"/>
      <c r="JM1096" s="1308"/>
      <c r="JN1096" s="1308"/>
      <c r="JO1096" s="1308"/>
      <c r="JP1096" s="1308"/>
      <c r="JQ1096" s="1308"/>
      <c r="JR1096" s="1308"/>
      <c r="JS1096" s="1308"/>
      <c r="JT1096" s="1308"/>
      <c r="JU1096" s="1308"/>
      <c r="JV1096" s="1308"/>
      <c r="JW1096" s="1308"/>
      <c r="JX1096" s="1308"/>
      <c r="JY1096" s="1308"/>
      <c r="JZ1096" s="1308"/>
      <c r="KA1096" s="1308"/>
      <c r="KB1096" s="1308"/>
      <c r="KC1096" s="1308"/>
      <c r="KD1096" s="1308"/>
      <c r="KE1096" s="1308"/>
      <c r="KF1096" s="1308"/>
      <c r="KG1096" s="1308"/>
      <c r="KH1096" s="1308"/>
      <c r="KI1096" s="1308"/>
      <c r="KJ1096" s="1308"/>
      <c r="KK1096" s="1308"/>
      <c r="KL1096" s="1308"/>
      <c r="KM1096" s="1308"/>
      <c r="KN1096" s="1308"/>
      <c r="KO1096" s="1308"/>
      <c r="KP1096" s="1308"/>
      <c r="KQ1096" s="1308"/>
      <c r="KR1096" s="1308"/>
      <c r="KS1096" s="1308"/>
      <c r="KT1096" s="1308"/>
      <c r="KU1096" s="1308"/>
      <c r="KV1096" s="1308"/>
      <c r="KW1096" s="1308"/>
      <c r="KX1096" s="1308"/>
      <c r="KY1096" s="1308"/>
      <c r="KZ1096" s="1308"/>
      <c r="LA1096" s="1308"/>
      <c r="LB1096" s="1308"/>
      <c r="LC1096" s="1308"/>
      <c r="LD1096" s="1308"/>
      <c r="LE1096" s="1308"/>
      <c r="LF1096" s="1308"/>
      <c r="LG1096" s="1308"/>
      <c r="LH1096" s="1308"/>
      <c r="LI1096" s="1308"/>
      <c r="LJ1096" s="1308"/>
      <c r="LK1096" s="1308"/>
      <c r="LL1096" s="1308"/>
      <c r="LM1096" s="1308"/>
      <c r="LN1096" s="1308"/>
      <c r="LO1096" s="1308"/>
      <c r="LP1096" s="1308"/>
      <c r="LQ1096" s="1308"/>
      <c r="LR1096" s="1308"/>
      <c r="LS1096" s="1308"/>
      <c r="LT1096" s="1308"/>
      <c r="LU1096" s="1308"/>
      <c r="LV1096" s="1308"/>
      <c r="LW1096" s="1308"/>
      <c r="LX1096" s="1308"/>
      <c r="LY1096" s="1308"/>
      <c r="LZ1096" s="1308"/>
      <c r="MA1096" s="1308"/>
      <c r="MB1096" s="1308"/>
      <c r="MC1096" s="1308"/>
      <c r="MD1096" s="1308"/>
      <c r="ME1096" s="1308"/>
      <c r="MF1096" s="1308"/>
      <c r="MG1096" s="1308"/>
      <c r="MH1096" s="1308"/>
      <c r="MI1096" s="1308"/>
      <c r="MJ1096" s="1308"/>
      <c r="MK1096" s="1308"/>
      <c r="ML1096" s="1308"/>
      <c r="MM1096" s="1308"/>
      <c r="MN1096" s="1308"/>
      <c r="MO1096" s="1308"/>
      <c r="MP1096" s="1308"/>
      <c r="MQ1096" s="1308"/>
      <c r="MR1096" s="1308"/>
      <c r="MS1096" s="1308"/>
      <c r="MT1096" s="1308"/>
      <c r="MU1096" s="1308"/>
      <c r="MV1096" s="1308"/>
      <c r="MW1096" s="1308"/>
      <c r="MX1096" s="1308"/>
      <c r="MY1096" s="1308"/>
      <c r="MZ1096" s="1308"/>
      <c r="NA1096" s="1308"/>
      <c r="NB1096" s="1308"/>
      <c r="NC1096" s="1308"/>
      <c r="ND1096" s="1308"/>
      <c r="NE1096" s="1308"/>
      <c r="NF1096" s="1308"/>
      <c r="NG1096" s="1308"/>
      <c r="NH1096" s="1308"/>
      <c r="NI1096" s="1308"/>
      <c r="NJ1096" s="1308"/>
      <c r="NK1096" s="1308"/>
      <c r="NL1096" s="1308"/>
      <c r="NM1096" s="1308"/>
      <c r="NN1096" s="1308"/>
      <c r="NO1096" s="1308"/>
      <c r="NP1096" s="1308"/>
      <c r="NQ1096" s="1308"/>
      <c r="NR1096" s="1308"/>
      <c r="NS1096" s="1308"/>
      <c r="NT1096" s="1308"/>
      <c r="NU1096" s="1308"/>
      <c r="NV1096" s="1308"/>
      <c r="NW1096" s="1308"/>
      <c r="NX1096" s="1308"/>
      <c r="NY1096" s="1308"/>
      <c r="NZ1096" s="1308"/>
      <c r="OA1096" s="1308"/>
      <c r="OB1096" s="1308"/>
      <c r="OC1096" s="1308"/>
      <c r="OD1096" s="1308"/>
      <c r="OE1096" s="1308"/>
      <c r="OF1096" s="1308"/>
      <c r="OG1096" s="1308"/>
      <c r="OH1096" s="1308"/>
      <c r="OI1096" s="1308"/>
      <c r="OJ1096" s="1308"/>
      <c r="OK1096" s="1308"/>
      <c r="OL1096" s="1308"/>
      <c r="OM1096" s="1308"/>
      <c r="ON1096" s="1308"/>
      <c r="OO1096" s="1308"/>
      <c r="OP1096" s="1308"/>
      <c r="OQ1096" s="1308"/>
      <c r="OR1096" s="1308"/>
      <c r="OS1096" s="1308"/>
      <c r="OT1096" s="1308"/>
      <c r="OU1096" s="1308"/>
      <c r="OV1096" s="1308"/>
      <c r="OW1096" s="1308"/>
      <c r="OX1096" s="1308"/>
      <c r="OY1096" s="1308"/>
      <c r="OZ1096" s="1308"/>
      <c r="PA1096" s="1308"/>
      <c r="PB1096" s="1308"/>
      <c r="PC1096" s="1308"/>
      <c r="PD1096" s="1308"/>
      <c r="PE1096" s="1308"/>
      <c r="PF1096" s="1308"/>
      <c r="PG1096" s="1308"/>
      <c r="PH1096" s="1308"/>
      <c r="PI1096" s="1308"/>
      <c r="PJ1096" s="1308"/>
      <c r="PK1096" s="1308"/>
      <c r="PL1096" s="1308"/>
      <c r="PM1096" s="1308"/>
      <c r="PN1096" s="1308"/>
      <c r="PO1096" s="1308"/>
      <c r="PP1096" s="1308"/>
      <c r="PQ1096" s="1308"/>
      <c r="PR1096" s="1308"/>
      <c r="PS1096" s="1308"/>
      <c r="PT1096" s="1308"/>
      <c r="PU1096" s="1308"/>
      <c r="PV1096" s="1308"/>
      <c r="PW1096" s="1308"/>
      <c r="PX1096" s="1308"/>
      <c r="PY1096" s="1308"/>
      <c r="PZ1096" s="1308"/>
      <c r="QA1096" s="1308"/>
      <c r="QB1096" s="1308"/>
      <c r="QC1096" s="1308"/>
      <c r="QD1096" s="1308"/>
      <c r="QE1096" s="1308"/>
      <c r="QF1096" s="1308"/>
      <c r="QG1096" s="1308"/>
      <c r="QH1096" s="1308"/>
      <c r="QI1096" s="1308"/>
      <c r="QJ1096" s="1308"/>
      <c r="QK1096" s="1308"/>
      <c r="QL1096" s="1308"/>
      <c r="QM1096" s="1308"/>
      <c r="QN1096" s="1308"/>
      <c r="QO1096" s="1308"/>
      <c r="QP1096" s="1308"/>
      <c r="QQ1096" s="1308"/>
      <c r="QR1096" s="1308"/>
      <c r="QS1096" s="1308"/>
      <c r="QT1096" s="1308"/>
      <c r="QU1096" s="1308"/>
      <c r="QV1096" s="1308"/>
      <c r="QW1096" s="1308"/>
      <c r="QX1096" s="1308"/>
      <c r="QY1096" s="1308"/>
      <c r="QZ1096" s="1308"/>
      <c r="RA1096" s="1308"/>
      <c r="RB1096" s="1308"/>
      <c r="RC1096" s="1308"/>
      <c r="RD1096" s="1308"/>
      <c r="RE1096" s="1308"/>
      <c r="RF1096" s="1308"/>
      <c r="RG1096" s="1308"/>
      <c r="RH1096" s="1308"/>
      <c r="RI1096" s="1308"/>
      <c r="RJ1096" s="1308"/>
      <c r="RK1096" s="1308"/>
      <c r="RL1096" s="1308"/>
      <c r="RM1096" s="1308"/>
      <c r="RN1096" s="1308"/>
      <c r="RO1096" s="1308"/>
      <c r="RP1096" s="1308"/>
      <c r="RQ1096" s="1308"/>
      <c r="RR1096" s="1308"/>
      <c r="RS1096" s="1308"/>
      <c r="RT1096" s="1308"/>
      <c r="RU1096" s="1308"/>
      <c r="RV1096" s="1308"/>
      <c r="RW1096" s="1308"/>
      <c r="RX1096" s="1308"/>
      <c r="RY1096" s="1308"/>
      <c r="RZ1096" s="1308"/>
      <c r="SA1096" s="1308"/>
      <c r="SB1096" s="1308"/>
      <c r="SC1096" s="1308"/>
      <c r="SD1096" s="1308"/>
      <c r="SE1096" s="1308"/>
      <c r="SF1096" s="1308"/>
      <c r="SG1096" s="1308"/>
      <c r="SH1096" s="1308"/>
      <c r="SI1096" s="1308"/>
      <c r="SJ1096" s="1308"/>
      <c r="SK1096" s="1308"/>
      <c r="SL1096" s="1308"/>
      <c r="SM1096" s="1308"/>
      <c r="SN1096" s="1308"/>
      <c r="SO1096" s="1308"/>
      <c r="SP1096" s="1308"/>
      <c r="SQ1096" s="1308"/>
      <c r="SR1096" s="1308"/>
      <c r="SS1096" s="1308"/>
      <c r="ST1096" s="1308"/>
      <c r="SU1096" s="1308"/>
      <c r="SV1096" s="1308"/>
      <c r="SW1096" s="1308"/>
      <c r="SX1096" s="1308"/>
      <c r="SY1096" s="1308"/>
      <c r="SZ1096" s="1308"/>
      <c r="TA1096" s="1308"/>
      <c r="TB1096" s="1308"/>
      <c r="TC1096" s="1308"/>
      <c r="TD1096" s="1308"/>
      <c r="TE1096" s="1308"/>
      <c r="TF1096" s="1308"/>
      <c r="TG1096" s="1308"/>
      <c r="TH1096" s="1308"/>
      <c r="TI1096" s="1308"/>
      <c r="TJ1096" s="1308"/>
      <c r="TK1096" s="1308"/>
      <c r="TL1096" s="1308"/>
      <c r="TM1096" s="1308"/>
      <c r="TN1096" s="1308"/>
      <c r="TO1096" s="1308"/>
      <c r="TP1096" s="1308"/>
      <c r="TQ1096" s="1308"/>
      <c r="TR1096" s="1308"/>
      <c r="TS1096" s="1308"/>
      <c r="TT1096" s="1308"/>
      <c r="TU1096" s="1308"/>
      <c r="TV1096" s="1308"/>
      <c r="TW1096" s="1308"/>
      <c r="TX1096" s="1308"/>
      <c r="TY1096" s="1308"/>
      <c r="TZ1096" s="1308"/>
      <c r="UA1096" s="1308"/>
      <c r="UB1096" s="1308"/>
      <c r="UC1096" s="1308"/>
      <c r="UD1096" s="1308"/>
      <c r="UE1096" s="1308"/>
      <c r="UF1096" s="1308"/>
      <c r="UG1096" s="1308"/>
      <c r="UH1096" s="1308"/>
      <c r="UI1096" s="1308"/>
      <c r="UJ1096" s="1308"/>
      <c r="UK1096" s="1308"/>
      <c r="UL1096" s="1308"/>
      <c r="UM1096" s="1308"/>
      <c r="UN1096" s="1308"/>
      <c r="UO1096" s="1308"/>
      <c r="UP1096" s="1308"/>
      <c r="UQ1096" s="1308"/>
      <c r="UR1096" s="1308"/>
      <c r="US1096" s="1308"/>
      <c r="UT1096" s="1308"/>
      <c r="UU1096" s="1308"/>
      <c r="UV1096" s="1308"/>
      <c r="UW1096" s="1308"/>
      <c r="UX1096" s="1308"/>
      <c r="UY1096" s="1308"/>
      <c r="UZ1096" s="1308"/>
      <c r="VA1096" s="1308"/>
      <c r="VB1096" s="1308"/>
      <c r="VC1096" s="1308"/>
      <c r="VD1096" s="1308"/>
      <c r="VE1096" s="1308"/>
      <c r="VF1096" s="1308"/>
      <c r="VG1096" s="1308"/>
      <c r="VH1096" s="1308"/>
      <c r="VI1096" s="1308"/>
      <c r="VJ1096" s="1308"/>
      <c r="VK1096" s="1308"/>
      <c r="VL1096" s="1308"/>
      <c r="VM1096" s="1308"/>
      <c r="VN1096" s="1308"/>
      <c r="VO1096" s="1308"/>
      <c r="VP1096" s="1308"/>
      <c r="VQ1096" s="1308"/>
      <c r="VR1096" s="1308"/>
      <c r="VS1096" s="1308"/>
      <c r="VT1096" s="1308"/>
      <c r="VU1096" s="1308"/>
      <c r="VV1096" s="1308"/>
      <c r="VW1096" s="1308"/>
      <c r="VX1096" s="1308"/>
      <c r="VY1096" s="1308"/>
      <c r="VZ1096" s="1308"/>
      <c r="WA1096" s="1308"/>
      <c r="WB1096" s="1308"/>
      <c r="WC1096" s="1308"/>
      <c r="WD1096" s="1308"/>
      <c r="WE1096" s="1308"/>
      <c r="WF1096" s="1308"/>
      <c r="WG1096" s="1308"/>
      <c r="WH1096" s="1308"/>
      <c r="WI1096" s="1308"/>
      <c r="WJ1096" s="1308"/>
      <c r="WK1096" s="1308"/>
      <c r="WL1096" s="1308"/>
      <c r="WM1096" s="1308"/>
      <c r="WN1096" s="1308"/>
      <c r="WO1096" s="1308"/>
      <c r="WP1096" s="1308"/>
      <c r="WQ1096" s="1308"/>
      <c r="WR1096" s="1308"/>
      <c r="WS1096" s="1308"/>
      <c r="WT1096" s="1308"/>
      <c r="WU1096" s="1308"/>
      <c r="WV1096" s="1308"/>
      <c r="WW1096" s="1308"/>
      <c r="WX1096" s="1308"/>
      <c r="WY1096" s="1308"/>
      <c r="WZ1096" s="1308"/>
      <c r="XA1096" s="1308"/>
      <c r="XB1096" s="1308"/>
      <c r="XC1096" s="1308"/>
      <c r="XD1096" s="1308"/>
      <c r="XE1096" s="1308"/>
      <c r="XF1096" s="1308"/>
      <c r="XG1096" s="1308"/>
      <c r="XH1096" s="1308"/>
      <c r="XI1096" s="1308"/>
      <c r="XJ1096" s="1308"/>
      <c r="XK1096" s="1308"/>
      <c r="XL1096" s="1308"/>
      <c r="XM1096" s="1308"/>
      <c r="XN1096" s="1308"/>
      <c r="XO1096" s="1308"/>
      <c r="XP1096" s="1308"/>
      <c r="XQ1096" s="1308"/>
      <c r="XR1096" s="1308"/>
      <c r="XS1096" s="1308"/>
      <c r="XT1096" s="1308"/>
      <c r="XU1096" s="1308"/>
      <c r="XV1096" s="1308"/>
      <c r="XW1096" s="1308"/>
      <c r="XX1096" s="1308"/>
      <c r="XY1096" s="1308"/>
      <c r="XZ1096" s="1308"/>
      <c r="YA1096" s="1308"/>
      <c r="YB1096" s="1308"/>
      <c r="YC1096" s="1308"/>
      <c r="YD1096" s="1308"/>
      <c r="YE1096" s="1308"/>
      <c r="YF1096" s="1308"/>
      <c r="YG1096" s="1308"/>
      <c r="YH1096" s="1308"/>
      <c r="YI1096" s="1308"/>
      <c r="YJ1096" s="1308"/>
      <c r="YK1096" s="1308"/>
      <c r="YL1096" s="1308"/>
      <c r="YM1096" s="1308"/>
      <c r="YN1096" s="1308"/>
      <c r="YO1096" s="1308"/>
      <c r="YP1096" s="1308"/>
      <c r="YQ1096" s="1308"/>
      <c r="YR1096" s="1308"/>
      <c r="YS1096" s="1308"/>
      <c r="YT1096" s="1308"/>
      <c r="YU1096" s="1308"/>
      <c r="YV1096" s="1308"/>
      <c r="YW1096" s="1308"/>
      <c r="YX1096" s="1308"/>
      <c r="YY1096" s="1308"/>
      <c r="YZ1096" s="1308"/>
      <c r="ZA1096" s="1308"/>
      <c r="ZB1096" s="1308"/>
      <c r="ZC1096" s="1308"/>
      <c r="ZD1096" s="1308"/>
      <c r="ZE1096" s="1308"/>
      <c r="ZF1096" s="1308"/>
      <c r="ZG1096" s="1308"/>
      <c r="ZH1096" s="1308"/>
      <c r="ZI1096" s="1308"/>
      <c r="ZJ1096" s="1308"/>
      <c r="ZK1096" s="1308"/>
      <c r="ZL1096" s="1308"/>
      <c r="ZM1096" s="1308"/>
      <c r="ZN1096" s="1308"/>
      <c r="ZO1096" s="1308"/>
      <c r="ZP1096" s="1308"/>
      <c r="ZQ1096" s="1308"/>
      <c r="ZR1096" s="1308"/>
      <c r="ZS1096" s="1308"/>
      <c r="ZT1096" s="1308"/>
      <c r="ZU1096" s="1308"/>
      <c r="ZV1096" s="1308"/>
      <c r="ZW1096" s="1308"/>
      <c r="ZX1096" s="1308"/>
      <c r="ZY1096" s="1308"/>
      <c r="ZZ1096" s="1308"/>
      <c r="AAA1096" s="1308"/>
      <c r="AAB1096" s="1308"/>
      <c r="AAC1096" s="1308"/>
      <c r="AAD1096" s="1308"/>
      <c r="AAE1096" s="1308"/>
      <c r="AAF1096" s="1308"/>
      <c r="AAG1096" s="1308"/>
      <c r="AAH1096" s="1308"/>
      <c r="AAI1096" s="1308"/>
      <c r="AAJ1096" s="1308"/>
      <c r="AAK1096" s="1308"/>
      <c r="AAL1096" s="1308"/>
      <c r="AAM1096" s="1308"/>
      <c r="AAN1096" s="1308"/>
      <c r="AAO1096" s="1308"/>
      <c r="AAP1096" s="1308"/>
      <c r="AAQ1096" s="1308"/>
      <c r="AAR1096" s="1308"/>
      <c r="AAS1096" s="1308"/>
      <c r="AAT1096" s="1308"/>
      <c r="AAU1096" s="1308"/>
      <c r="AAV1096" s="1308"/>
      <c r="AAW1096" s="1308"/>
      <c r="AAX1096" s="1308"/>
      <c r="AAY1096" s="1308"/>
      <c r="AAZ1096" s="1308"/>
      <c r="ABA1096" s="1308"/>
      <c r="ABB1096" s="1308"/>
      <c r="ABC1096" s="1308"/>
      <c r="ABD1096" s="1308"/>
      <c r="ABE1096" s="1308"/>
      <c r="ABF1096" s="1308"/>
      <c r="ABG1096" s="1308"/>
      <c r="ABH1096" s="1308"/>
      <c r="ABI1096" s="1308"/>
      <c r="ABJ1096" s="1308"/>
      <c r="ABK1096" s="1308"/>
      <c r="ABL1096" s="1308"/>
      <c r="ABM1096" s="1308"/>
      <c r="ABN1096" s="1308"/>
      <c r="ABO1096" s="1308"/>
      <c r="ABP1096" s="1308"/>
      <c r="ABQ1096" s="1308"/>
      <c r="ABR1096" s="1308"/>
      <c r="ABS1096" s="1308"/>
      <c r="ABT1096" s="1308"/>
      <c r="ABU1096" s="1308"/>
      <c r="ABV1096" s="1308"/>
      <c r="ABW1096" s="1308"/>
      <c r="ABX1096" s="1308"/>
      <c r="ABY1096" s="1308"/>
      <c r="ABZ1096" s="1308"/>
      <c r="ACA1096" s="1308"/>
      <c r="ACB1096" s="1308"/>
      <c r="ACC1096" s="1308"/>
      <c r="ACD1096" s="1308"/>
      <c r="ACE1096" s="1308"/>
      <c r="ACF1096" s="1308"/>
      <c r="ACG1096" s="1308"/>
      <c r="ACH1096" s="1308"/>
      <c r="ACI1096" s="1308"/>
      <c r="ACJ1096" s="1308"/>
      <c r="ACK1096" s="1308"/>
      <c r="ACL1096" s="1308"/>
      <c r="ACM1096" s="1308"/>
      <c r="ACN1096" s="1308"/>
      <c r="ACO1096" s="1308"/>
      <c r="ACP1096" s="1308"/>
      <c r="ACQ1096" s="1308"/>
      <c r="ACR1096" s="1308"/>
      <c r="ACS1096" s="1308"/>
      <c r="ACT1096" s="1308"/>
      <c r="ACU1096" s="1308"/>
      <c r="ACV1096" s="1308"/>
      <c r="ACW1096" s="1308"/>
      <c r="ACX1096" s="1308"/>
      <c r="ACY1096" s="1308"/>
      <c r="ACZ1096" s="1308"/>
      <c r="ADA1096" s="1308"/>
      <c r="ADB1096" s="1308"/>
      <c r="ADC1096" s="1308"/>
      <c r="ADD1096" s="1308"/>
      <c r="ADE1096" s="1308"/>
      <c r="ADF1096" s="1308"/>
      <c r="ADG1096" s="1308"/>
      <c r="ADH1096" s="1308"/>
      <c r="ADI1096" s="1308"/>
      <c r="ADJ1096" s="1308"/>
      <c r="ADK1096" s="1308"/>
      <c r="ADL1096" s="1308"/>
      <c r="ADM1096" s="1308"/>
      <c r="ADN1096" s="1308"/>
      <c r="ADO1096" s="1308"/>
      <c r="ADP1096" s="1308"/>
      <c r="ADQ1096" s="1308"/>
      <c r="ADR1096" s="1308"/>
      <c r="ADS1096" s="1308"/>
      <c r="ADT1096" s="1308"/>
      <c r="ADU1096" s="1308"/>
      <c r="ADV1096" s="1308"/>
      <c r="ADW1096" s="1308"/>
      <c r="ADX1096" s="1308"/>
      <c r="ADY1096" s="1308"/>
      <c r="ADZ1096" s="1308"/>
      <c r="AEA1096" s="1308"/>
      <c r="AEB1096" s="1308"/>
      <c r="AEC1096" s="1308"/>
      <c r="AED1096" s="1308"/>
      <c r="AEE1096" s="1308"/>
      <c r="AEF1096" s="1308"/>
      <c r="AEG1096" s="1308"/>
      <c r="AEH1096" s="1308"/>
      <c r="AEI1096" s="1308"/>
      <c r="AEJ1096" s="1308"/>
      <c r="AEK1096" s="1308"/>
      <c r="AEL1096" s="1308"/>
      <c r="AEM1096" s="1308"/>
      <c r="AEN1096" s="1308"/>
      <c r="AEO1096" s="1308"/>
      <c r="AEP1096" s="1308"/>
      <c r="AEQ1096" s="1308"/>
      <c r="AER1096" s="1308"/>
      <c r="AES1096" s="1308"/>
      <c r="AET1096" s="1308"/>
      <c r="AEU1096" s="1308"/>
      <c r="AEV1096" s="1308"/>
      <c r="AEW1096" s="1308"/>
      <c r="AEX1096" s="1308"/>
      <c r="AEY1096" s="1308"/>
      <c r="AEZ1096" s="1308"/>
      <c r="AFA1096" s="1308"/>
      <c r="AFB1096" s="1308"/>
      <c r="AFC1096" s="1308"/>
      <c r="AFD1096" s="1308"/>
      <c r="AFE1096" s="1308"/>
      <c r="AFF1096" s="1308"/>
      <c r="AFG1096" s="1308"/>
      <c r="AFH1096" s="1308"/>
      <c r="AFI1096" s="1308"/>
      <c r="AFJ1096" s="1308"/>
      <c r="AFK1096" s="1308"/>
      <c r="AFL1096" s="1308"/>
      <c r="AFM1096" s="1308"/>
      <c r="AFN1096" s="1308"/>
      <c r="AFO1096" s="1308"/>
      <c r="AFP1096" s="1308"/>
      <c r="AFQ1096" s="1308"/>
      <c r="AFR1096" s="1308"/>
      <c r="AFS1096" s="1308"/>
      <c r="AFT1096" s="1308"/>
      <c r="AFU1096" s="1308"/>
      <c r="AFV1096" s="1308"/>
      <c r="AFW1096" s="1308"/>
      <c r="AFX1096" s="1308"/>
      <c r="AFY1096" s="1308"/>
      <c r="AFZ1096" s="1308"/>
      <c r="AGA1096" s="1308"/>
      <c r="AGB1096" s="1308"/>
      <c r="AGC1096" s="1308"/>
      <c r="AGD1096" s="1308"/>
      <c r="AGE1096" s="1308"/>
      <c r="AGF1096" s="1308"/>
      <c r="AGG1096" s="1308"/>
      <c r="AGH1096" s="1308"/>
      <c r="AGI1096" s="1308"/>
      <c r="AGJ1096" s="1308"/>
      <c r="AGK1096" s="1308"/>
      <c r="AGL1096" s="1308"/>
      <c r="AGM1096" s="1308"/>
      <c r="AGN1096" s="1308"/>
      <c r="AGO1096" s="1308"/>
      <c r="AGP1096" s="1308"/>
      <c r="AGQ1096" s="1308"/>
      <c r="AGR1096" s="1308"/>
      <c r="AGS1096" s="1308"/>
      <c r="AGT1096" s="1308"/>
      <c r="AGU1096" s="1308"/>
      <c r="AGV1096" s="1308"/>
      <c r="AGW1096" s="1308"/>
      <c r="AGX1096" s="1308"/>
      <c r="AGY1096" s="1308"/>
      <c r="AGZ1096" s="1308"/>
      <c r="AHA1096" s="1308"/>
      <c r="AHB1096" s="1308"/>
      <c r="AHC1096" s="1308"/>
      <c r="AHD1096" s="1308"/>
      <c r="AHE1096" s="1308"/>
      <c r="AHF1096" s="1308"/>
      <c r="AHG1096" s="1308"/>
      <c r="AHH1096" s="1308"/>
      <c r="AHI1096" s="1308"/>
      <c r="AHJ1096" s="1308"/>
      <c r="AHK1096" s="1308"/>
      <c r="AHL1096" s="1308"/>
      <c r="AHM1096" s="1308"/>
      <c r="AHN1096" s="1308"/>
      <c r="AHO1096" s="1308"/>
      <c r="AHP1096" s="1308"/>
      <c r="AHQ1096" s="1308"/>
      <c r="AHR1096" s="1308"/>
      <c r="AHS1096" s="1308"/>
      <c r="AHT1096" s="1308"/>
      <c r="AHU1096" s="1308"/>
      <c r="AHV1096" s="1308"/>
      <c r="AHW1096" s="1308"/>
      <c r="AHX1096" s="1308"/>
      <c r="AHY1096" s="1308"/>
      <c r="AHZ1096" s="1308"/>
      <c r="AIA1096" s="1308"/>
      <c r="AIB1096" s="1308"/>
      <c r="AIC1096" s="1308"/>
      <c r="AID1096" s="1308"/>
      <c r="AIE1096" s="1308"/>
      <c r="AIF1096" s="1308"/>
      <c r="AIG1096" s="1308"/>
      <c r="AIH1096" s="1308"/>
      <c r="AII1096" s="1308"/>
      <c r="AIJ1096" s="1308"/>
      <c r="AIK1096" s="1308"/>
      <c r="AIL1096" s="1308"/>
      <c r="AIM1096" s="1308"/>
      <c r="AIN1096" s="1308"/>
      <c r="AIO1096" s="1308"/>
      <c r="AIP1096" s="1308"/>
      <c r="AIQ1096" s="1308"/>
      <c r="AIR1096" s="1308"/>
      <c r="AIS1096" s="1308"/>
      <c r="AIT1096" s="1308"/>
      <c r="AIU1096" s="1308"/>
      <c r="AIV1096" s="1308"/>
      <c r="AIW1096" s="1308"/>
      <c r="AIX1096" s="1308"/>
      <c r="AIY1096" s="1308"/>
      <c r="AIZ1096" s="1308"/>
      <c r="AJA1096" s="1308"/>
      <c r="AJB1096" s="1308"/>
      <c r="AJC1096" s="1308"/>
      <c r="AJD1096" s="1308"/>
      <c r="AJE1096" s="1308"/>
      <c r="AJF1096" s="1308"/>
      <c r="AJG1096" s="1308"/>
      <c r="AJH1096" s="1308"/>
      <c r="AJI1096" s="1308"/>
      <c r="AJJ1096" s="1308"/>
      <c r="AJK1096" s="1308"/>
      <c r="AJL1096" s="1308"/>
      <c r="AJM1096" s="1308"/>
      <c r="AJN1096" s="1308"/>
      <c r="AJO1096" s="1308"/>
      <c r="AJP1096" s="1308"/>
      <c r="AJQ1096" s="1308"/>
      <c r="AJR1096" s="1308"/>
      <c r="AJS1096" s="1308"/>
      <c r="AJT1096" s="1308"/>
      <c r="AJU1096" s="1308"/>
      <c r="AJV1096" s="1308"/>
      <c r="AJW1096" s="1308"/>
      <c r="AJX1096" s="1308"/>
      <c r="AJY1096" s="1308"/>
      <c r="AJZ1096" s="1308"/>
      <c r="AKA1096" s="1308"/>
      <c r="AKB1096" s="1308"/>
      <c r="AKC1096" s="1308"/>
      <c r="AKD1096" s="1308"/>
      <c r="AKE1096" s="1308"/>
      <c r="AKF1096" s="1308"/>
      <c r="AKG1096" s="1308"/>
      <c r="AKH1096" s="1308"/>
      <c r="AKI1096" s="1308"/>
      <c r="AKJ1096" s="1308"/>
      <c r="AKK1096" s="1308"/>
      <c r="AKL1096" s="1308"/>
      <c r="AKM1096" s="1308"/>
      <c r="AKN1096" s="1308"/>
      <c r="AKO1096" s="1308"/>
      <c r="AKP1096" s="1308"/>
      <c r="AKQ1096" s="1308"/>
      <c r="AKR1096" s="1308"/>
      <c r="AKS1096" s="1308"/>
      <c r="AKT1096" s="1308"/>
      <c r="AKU1096" s="1308"/>
      <c r="AKV1096" s="1308"/>
      <c r="AKW1096" s="1308"/>
      <c r="AKX1096" s="1308"/>
      <c r="AKY1096" s="1308"/>
      <c r="AKZ1096" s="1308"/>
      <c r="ALA1096" s="1308"/>
      <c r="ALB1096" s="1308"/>
      <c r="ALC1096" s="1308"/>
      <c r="ALD1096" s="1308"/>
      <c r="ALE1096" s="1308"/>
      <c r="ALF1096" s="1308"/>
      <c r="ALG1096" s="1308"/>
      <c r="ALH1096" s="1308"/>
      <c r="ALI1096" s="1308"/>
      <c r="ALJ1096" s="1308"/>
      <c r="ALK1096" s="1308"/>
      <c r="ALL1096" s="1308"/>
      <c r="ALM1096" s="1308"/>
      <c r="ALN1096" s="1308"/>
      <c r="ALO1096" s="1308"/>
      <c r="ALP1096" s="1308"/>
      <c r="ALQ1096" s="1308"/>
      <c r="ALR1096" s="1308"/>
      <c r="ALS1096" s="1308"/>
      <c r="ALT1096" s="1308"/>
      <c r="ALU1096" s="1308"/>
      <c r="ALV1096" s="1308"/>
      <c r="ALW1096" s="1308"/>
      <c r="ALX1096" s="1308"/>
      <c r="ALY1096" s="1308"/>
      <c r="ALZ1096" s="1308"/>
      <c r="AMA1096" s="1308"/>
      <c r="AMB1096" s="1308"/>
      <c r="AMC1096" s="1308"/>
      <c r="AMD1096" s="1308"/>
      <c r="AME1096" s="1308"/>
      <c r="AMF1096" s="1308"/>
      <c r="AMG1096" s="1308"/>
      <c r="AMH1096" s="1308"/>
      <c r="AMI1096" s="1308"/>
      <c r="AMJ1096" s="1308"/>
      <c r="AMK1096" s="1308"/>
      <c r="AML1096" s="1308"/>
      <c r="AMM1096" s="1308"/>
      <c r="AMN1096" s="1308"/>
      <c r="AMO1096" s="1308"/>
      <c r="AMP1096" s="1308"/>
      <c r="AMQ1096" s="1308"/>
      <c r="AMR1096" s="1308"/>
      <c r="AMS1096" s="1308"/>
      <c r="AMT1096" s="1308"/>
      <c r="AMU1096" s="1308"/>
      <c r="AMV1096" s="1308"/>
      <c r="AMW1096" s="1308"/>
      <c r="AMX1096" s="1308"/>
      <c r="AMY1096" s="1308"/>
      <c r="AMZ1096" s="1308"/>
      <c r="ANA1096" s="1308"/>
      <c r="ANB1096" s="1308"/>
      <c r="ANC1096" s="1308"/>
      <c r="AND1096" s="1308"/>
      <c r="ANE1096" s="1308"/>
      <c r="ANF1096" s="1308"/>
      <c r="ANG1096" s="1308"/>
      <c r="ANH1096" s="1308"/>
      <c r="ANI1096" s="1308"/>
      <c r="ANJ1096" s="1308"/>
      <c r="ANK1096" s="1308"/>
      <c r="ANL1096" s="1308"/>
      <c r="ANM1096" s="1308"/>
      <c r="ANN1096" s="1308"/>
      <c r="ANO1096" s="1308"/>
      <c r="ANP1096" s="1308"/>
      <c r="ANQ1096" s="1308"/>
      <c r="ANR1096" s="1308"/>
      <c r="ANS1096" s="1308"/>
      <c r="ANT1096" s="1308"/>
      <c r="ANU1096" s="1308"/>
      <c r="ANV1096" s="1308"/>
      <c r="ANW1096" s="1308"/>
      <c r="ANX1096" s="1308"/>
      <c r="ANY1096" s="1308"/>
      <c r="ANZ1096" s="1308"/>
      <c r="AOA1096" s="1308"/>
      <c r="AOB1096" s="1308"/>
      <c r="AOC1096" s="1308"/>
      <c r="AOD1096" s="1308"/>
      <c r="AOE1096" s="1308"/>
      <c r="AOF1096" s="1308"/>
      <c r="AOG1096" s="1308"/>
      <c r="AOH1096" s="1308"/>
      <c r="AOI1096" s="1308"/>
      <c r="AOJ1096" s="1308"/>
      <c r="AOK1096" s="1308"/>
      <c r="AOL1096" s="1308"/>
      <c r="AOM1096" s="1308"/>
      <c r="AON1096" s="1308"/>
      <c r="AOO1096" s="1308"/>
      <c r="AOP1096" s="1308"/>
      <c r="AOQ1096" s="1308"/>
      <c r="AOR1096" s="1308"/>
      <c r="AOS1096" s="1308"/>
      <c r="AOT1096" s="1308"/>
      <c r="AOU1096" s="1308"/>
      <c r="AOV1096" s="1308"/>
      <c r="AOW1096" s="1308"/>
      <c r="AOX1096" s="1308"/>
      <c r="AOY1096" s="1308"/>
      <c r="AOZ1096" s="1308"/>
      <c r="APA1096" s="1308"/>
      <c r="APB1096" s="1308"/>
      <c r="APC1096" s="1308"/>
      <c r="APD1096" s="1308"/>
      <c r="APE1096" s="1308"/>
      <c r="APF1096" s="1308"/>
      <c r="APG1096" s="1308"/>
      <c r="APH1096" s="1308"/>
      <c r="API1096" s="1308"/>
      <c r="APJ1096" s="1308"/>
      <c r="APK1096" s="1308"/>
      <c r="APL1096" s="1308"/>
      <c r="APM1096" s="1308"/>
      <c r="APN1096" s="1308"/>
      <c r="APO1096" s="1308"/>
      <c r="APP1096" s="1308"/>
      <c r="APQ1096" s="1308"/>
      <c r="APR1096" s="1308"/>
      <c r="APS1096" s="1308"/>
      <c r="APT1096" s="1308"/>
      <c r="APU1096" s="1308"/>
      <c r="APV1096" s="1308"/>
      <c r="APW1096" s="1308"/>
      <c r="APX1096" s="1308"/>
      <c r="APY1096" s="1308"/>
      <c r="APZ1096" s="1308"/>
      <c r="AQA1096" s="1308"/>
      <c r="AQB1096" s="1308"/>
      <c r="AQC1096" s="1308"/>
      <c r="AQD1096" s="1308"/>
      <c r="AQE1096" s="1308"/>
      <c r="AQF1096" s="1308"/>
      <c r="AQG1096" s="1308"/>
      <c r="AQH1096" s="1308"/>
      <c r="AQI1096" s="1308"/>
      <c r="AQJ1096" s="1308"/>
      <c r="AQK1096" s="1308"/>
      <c r="AQL1096" s="1308"/>
      <c r="AQM1096" s="1308"/>
      <c r="AQN1096" s="1308"/>
      <c r="AQO1096" s="1308"/>
      <c r="AQP1096" s="1308"/>
      <c r="AQQ1096" s="1308"/>
      <c r="AQR1096" s="1308"/>
      <c r="AQS1096" s="1308"/>
      <c r="AQT1096" s="1308"/>
      <c r="AQU1096" s="1308"/>
      <c r="AQV1096" s="1308"/>
      <c r="AQW1096" s="1308"/>
      <c r="AQX1096" s="1308"/>
      <c r="AQY1096" s="1308"/>
      <c r="AQZ1096" s="1308"/>
      <c r="ARA1096" s="1308"/>
      <c r="ARB1096" s="1308"/>
      <c r="ARC1096" s="1308"/>
      <c r="ARD1096" s="1308"/>
      <c r="ARE1096" s="1308"/>
      <c r="ARF1096" s="1308"/>
      <c r="ARG1096" s="1308"/>
      <c r="ARH1096" s="1308"/>
      <c r="ARI1096" s="1308"/>
      <c r="ARJ1096" s="1308"/>
      <c r="ARK1096" s="1308"/>
      <c r="ARL1096" s="1308"/>
      <c r="ARM1096" s="1308"/>
      <c r="ARN1096" s="1308"/>
      <c r="ARO1096" s="1308"/>
      <c r="ARP1096" s="1308"/>
      <c r="ARQ1096" s="1308"/>
      <c r="ARR1096" s="1308"/>
      <c r="ARS1096" s="1308"/>
      <c r="ART1096" s="1308"/>
      <c r="ARU1096" s="1308"/>
      <c r="ARV1096" s="1308"/>
      <c r="ARW1096" s="1308"/>
      <c r="ARX1096" s="1308"/>
      <c r="ARY1096" s="1308"/>
      <c r="ARZ1096" s="1308"/>
      <c r="ASA1096" s="1308"/>
      <c r="ASB1096" s="1308"/>
      <c r="ASC1096" s="1308"/>
      <c r="ASD1096" s="1308"/>
      <c r="ASE1096" s="1308"/>
      <c r="ASF1096" s="1308"/>
      <c r="ASG1096" s="1308"/>
      <c r="ASH1096" s="1308"/>
      <c r="ASI1096" s="1308"/>
      <c r="ASJ1096" s="1308"/>
      <c r="ASK1096" s="1308"/>
      <c r="ASL1096" s="1308"/>
      <c r="ASM1096" s="1308"/>
      <c r="ASN1096" s="1308"/>
      <c r="ASO1096" s="1308"/>
      <c r="ASP1096" s="1308"/>
      <c r="ASQ1096" s="1308"/>
      <c r="ASR1096" s="1308"/>
      <c r="ASS1096" s="1308"/>
      <c r="AST1096" s="1308"/>
      <c r="ASU1096" s="1308"/>
      <c r="ASV1096" s="1308"/>
      <c r="ASW1096" s="1308"/>
      <c r="ASX1096" s="1308"/>
      <c r="ASY1096" s="1308"/>
      <c r="ASZ1096" s="1308"/>
      <c r="ATA1096" s="1308"/>
      <c r="ATB1096" s="1308"/>
      <c r="ATC1096" s="1308"/>
      <c r="ATD1096" s="1308"/>
      <c r="ATE1096" s="1308"/>
      <c r="ATF1096" s="1308"/>
      <c r="ATG1096" s="1308"/>
      <c r="ATH1096" s="1308"/>
      <c r="ATI1096" s="1308"/>
      <c r="ATJ1096" s="1308"/>
      <c r="ATK1096" s="1308"/>
      <c r="ATL1096" s="1308"/>
      <c r="ATM1096" s="1308"/>
      <c r="ATN1096" s="1308"/>
      <c r="ATO1096" s="1308"/>
      <c r="ATP1096" s="1308"/>
      <c r="ATQ1096" s="1308"/>
      <c r="ATR1096" s="1308"/>
      <c r="ATS1096" s="1308"/>
      <c r="ATT1096" s="1308"/>
      <c r="ATU1096" s="1308"/>
      <c r="ATV1096" s="1308"/>
      <c r="ATW1096" s="1308"/>
      <c r="ATX1096" s="1308"/>
      <c r="ATY1096" s="1308"/>
      <c r="ATZ1096" s="1308"/>
      <c r="AUA1096" s="1308"/>
      <c r="AUB1096" s="1308"/>
      <c r="AUC1096" s="1308"/>
      <c r="AUD1096" s="1308"/>
      <c r="AUE1096" s="1308"/>
      <c r="AUF1096" s="1308"/>
      <c r="AUG1096" s="1308"/>
      <c r="AUH1096" s="1308"/>
      <c r="AUI1096" s="1308"/>
      <c r="AUJ1096" s="1308"/>
      <c r="AUK1096" s="1308"/>
      <c r="AUL1096" s="1308"/>
      <c r="AUM1096" s="1308"/>
      <c r="AUN1096" s="1308"/>
      <c r="AUO1096" s="1308"/>
      <c r="AUP1096" s="1308"/>
      <c r="AUQ1096" s="1308"/>
      <c r="AUR1096" s="1308"/>
      <c r="AUS1096" s="1308"/>
      <c r="AUT1096" s="1308"/>
      <c r="AUU1096" s="1308"/>
      <c r="AUV1096" s="1308"/>
      <c r="AUW1096" s="1308"/>
      <c r="AUX1096" s="1308"/>
      <c r="AUY1096" s="1308"/>
      <c r="AUZ1096" s="1308"/>
      <c r="AVA1096" s="1308"/>
      <c r="AVB1096" s="1308"/>
      <c r="AVC1096" s="1308"/>
      <c r="AVD1096" s="1308"/>
      <c r="AVE1096" s="1308"/>
      <c r="AVF1096" s="1308"/>
      <c r="AVG1096" s="1308"/>
      <c r="AVH1096" s="1308"/>
      <c r="AVI1096" s="1308"/>
      <c r="AVJ1096" s="1308"/>
      <c r="AVK1096" s="1308"/>
      <c r="AVL1096" s="1308"/>
      <c r="AVM1096" s="1308"/>
      <c r="AVN1096" s="1308"/>
      <c r="AVO1096" s="1308"/>
      <c r="AVP1096" s="1308"/>
      <c r="AVQ1096" s="1308"/>
      <c r="AVR1096" s="1308"/>
      <c r="AVS1096" s="1308"/>
      <c r="AVT1096" s="1308"/>
      <c r="AVU1096" s="1308"/>
      <c r="AVV1096" s="1308"/>
      <c r="AVW1096" s="1308"/>
      <c r="AVX1096" s="1308"/>
      <c r="AVY1096" s="1308"/>
      <c r="AVZ1096" s="1308"/>
      <c r="AWA1096" s="1308"/>
      <c r="AWB1096" s="1308"/>
      <c r="AWC1096" s="1308"/>
      <c r="AWD1096" s="1308"/>
      <c r="AWE1096" s="1308"/>
      <c r="AWF1096" s="1308"/>
      <c r="AWG1096" s="1308"/>
      <c r="AWH1096" s="1308"/>
      <c r="AWI1096" s="1308"/>
      <c r="AWJ1096" s="1308"/>
      <c r="AWK1096" s="1308"/>
      <c r="AWL1096" s="1308"/>
      <c r="AWM1096" s="1308"/>
      <c r="AWN1096" s="1308"/>
      <c r="AWO1096" s="1308"/>
      <c r="AWP1096" s="1308"/>
      <c r="AWQ1096" s="1308"/>
      <c r="AWR1096" s="1308"/>
      <c r="AWS1096" s="1308"/>
      <c r="AWT1096" s="1308"/>
      <c r="AWU1096" s="1308"/>
      <c r="AWV1096" s="1308"/>
      <c r="AWW1096" s="1308"/>
      <c r="AWX1096" s="1308"/>
      <c r="AWY1096" s="1308"/>
      <c r="AWZ1096" s="1308"/>
      <c r="AXA1096" s="1308"/>
      <c r="AXB1096" s="1308"/>
      <c r="AXC1096" s="1308"/>
      <c r="AXD1096" s="1308"/>
      <c r="AXE1096" s="1308"/>
      <c r="AXF1096" s="1308"/>
      <c r="AXG1096" s="1308"/>
      <c r="AXH1096" s="1308"/>
      <c r="AXI1096" s="1308"/>
      <c r="AXJ1096" s="1308"/>
      <c r="AXK1096" s="1308"/>
      <c r="AXL1096" s="1308"/>
      <c r="AXM1096" s="1308"/>
      <c r="AXN1096" s="1308"/>
      <c r="AXO1096" s="1308"/>
      <c r="AXP1096" s="1308"/>
      <c r="AXQ1096" s="1308"/>
      <c r="AXR1096" s="1308"/>
      <c r="AXS1096" s="1308"/>
      <c r="AXT1096" s="1308"/>
      <c r="AXU1096" s="1308"/>
      <c r="AXV1096" s="1308"/>
      <c r="AXW1096" s="1308"/>
      <c r="AXX1096" s="1308"/>
      <c r="AXY1096" s="1308"/>
      <c r="AXZ1096" s="1308"/>
      <c r="AYA1096" s="1308"/>
      <c r="AYB1096" s="1308"/>
      <c r="AYC1096" s="1308"/>
      <c r="AYD1096" s="1308"/>
      <c r="AYE1096" s="1308"/>
      <c r="AYF1096" s="1308"/>
      <c r="AYG1096" s="1308"/>
      <c r="AYH1096" s="1308"/>
      <c r="AYI1096" s="1308"/>
      <c r="AYJ1096" s="1308"/>
      <c r="AYK1096" s="1308"/>
      <c r="AYL1096" s="1308"/>
      <c r="AYM1096" s="1308"/>
      <c r="AYN1096" s="1308"/>
      <c r="AYO1096" s="1308"/>
      <c r="AYP1096" s="1308"/>
      <c r="AYQ1096" s="1308"/>
      <c r="AYR1096" s="1308"/>
      <c r="AYS1096" s="1308"/>
      <c r="AYT1096" s="1308"/>
      <c r="AYU1096" s="1308"/>
      <c r="AYV1096" s="1308"/>
      <c r="AYW1096" s="1308"/>
      <c r="AYX1096" s="1308"/>
      <c r="AYY1096" s="1308"/>
      <c r="AYZ1096" s="1308"/>
      <c r="AZA1096" s="1308"/>
      <c r="AZB1096" s="1308"/>
      <c r="AZC1096" s="1308"/>
      <c r="AZD1096" s="1308"/>
      <c r="AZE1096" s="1308"/>
      <c r="AZF1096" s="1308"/>
      <c r="AZG1096" s="1308"/>
      <c r="AZH1096" s="1308"/>
      <c r="AZI1096" s="1308"/>
      <c r="AZJ1096" s="1308"/>
      <c r="AZK1096" s="1308"/>
      <c r="AZL1096" s="1308"/>
      <c r="AZM1096" s="1308"/>
      <c r="AZN1096" s="1308"/>
      <c r="AZO1096" s="1308"/>
      <c r="AZP1096" s="1308"/>
      <c r="AZQ1096" s="1308"/>
      <c r="AZR1096" s="1308"/>
      <c r="AZS1096" s="1308"/>
      <c r="AZT1096" s="1308"/>
      <c r="AZU1096" s="1308"/>
      <c r="AZV1096" s="1308"/>
      <c r="AZW1096" s="1308"/>
      <c r="AZX1096" s="1308"/>
      <c r="AZY1096" s="1308"/>
      <c r="AZZ1096" s="1308"/>
      <c r="BAA1096" s="1308"/>
      <c r="BAB1096" s="1308"/>
      <c r="BAC1096" s="1308"/>
      <c r="BAD1096" s="1308"/>
      <c r="BAE1096" s="1308"/>
      <c r="BAF1096" s="1308"/>
      <c r="BAG1096" s="1308"/>
      <c r="BAH1096" s="1308"/>
      <c r="BAI1096" s="1308"/>
      <c r="BAJ1096" s="1308"/>
      <c r="BAK1096" s="1308"/>
      <c r="BAL1096" s="1308"/>
      <c r="BAM1096" s="1308"/>
      <c r="BAN1096" s="1308"/>
      <c r="BAO1096" s="1308"/>
      <c r="BAP1096" s="1308"/>
      <c r="BAQ1096" s="1308"/>
      <c r="BAR1096" s="1308"/>
      <c r="BAS1096" s="1308"/>
      <c r="BAT1096" s="1308"/>
      <c r="BAU1096" s="1308"/>
      <c r="BAV1096" s="1308"/>
      <c r="BAW1096" s="1308"/>
      <c r="BAX1096" s="1308"/>
      <c r="BAY1096" s="1308"/>
      <c r="BAZ1096" s="1308"/>
      <c r="BBA1096" s="1308"/>
      <c r="BBB1096" s="1308"/>
      <c r="BBC1096" s="1308"/>
      <c r="BBD1096" s="1308"/>
      <c r="BBE1096" s="1308"/>
      <c r="BBF1096" s="1308"/>
      <c r="BBG1096" s="1308"/>
      <c r="BBH1096" s="1308"/>
      <c r="BBI1096" s="1308"/>
      <c r="BBJ1096" s="1308"/>
      <c r="BBK1096" s="1308"/>
      <c r="BBL1096" s="1308"/>
      <c r="BBM1096" s="1308"/>
      <c r="BBN1096" s="1308"/>
      <c r="BBO1096" s="1308"/>
      <c r="BBP1096" s="1308"/>
      <c r="BBQ1096" s="1308"/>
      <c r="BBR1096" s="1308"/>
      <c r="BBS1096" s="1308"/>
      <c r="BBT1096" s="1308"/>
      <c r="BBU1096" s="1308"/>
      <c r="BBV1096" s="1308"/>
      <c r="BBW1096" s="1308"/>
      <c r="BBX1096" s="1308"/>
      <c r="BBY1096" s="1308"/>
      <c r="BBZ1096" s="1308"/>
      <c r="BCA1096" s="1308"/>
      <c r="BCB1096" s="1308"/>
      <c r="BCC1096" s="1308"/>
      <c r="BCD1096" s="1308"/>
      <c r="BCE1096" s="1308"/>
      <c r="BCF1096" s="1308"/>
      <c r="BCG1096" s="1308"/>
      <c r="BCH1096" s="1308"/>
      <c r="BCI1096" s="1308"/>
      <c r="BCJ1096" s="1308"/>
      <c r="BCK1096" s="1308"/>
      <c r="BCL1096" s="1308"/>
      <c r="BCM1096" s="1308"/>
      <c r="BCN1096" s="1308"/>
      <c r="BCO1096" s="1308"/>
      <c r="BCP1096" s="1308"/>
      <c r="BCQ1096" s="1308"/>
      <c r="BCR1096" s="1308"/>
      <c r="BCS1096" s="1308"/>
      <c r="BCT1096" s="1308"/>
      <c r="BCU1096" s="1308"/>
      <c r="BCV1096" s="1308"/>
      <c r="BCW1096" s="1308"/>
      <c r="BCX1096" s="1308"/>
      <c r="BCY1096" s="1308"/>
      <c r="BCZ1096" s="1308"/>
      <c r="BDA1096" s="1308"/>
      <c r="BDB1096" s="1308"/>
      <c r="BDC1096" s="1308"/>
      <c r="BDD1096" s="1308"/>
      <c r="BDE1096" s="1308"/>
      <c r="BDF1096" s="1308"/>
      <c r="BDG1096" s="1308"/>
      <c r="BDH1096" s="1308"/>
      <c r="BDI1096" s="1308"/>
      <c r="BDJ1096" s="1308"/>
      <c r="BDK1096" s="1308"/>
      <c r="BDL1096" s="1308"/>
      <c r="BDM1096" s="1308"/>
      <c r="BDN1096" s="1308"/>
      <c r="BDO1096" s="1308"/>
      <c r="BDP1096" s="1308"/>
      <c r="BDQ1096" s="1308"/>
      <c r="BDR1096" s="1308"/>
      <c r="BDS1096" s="1308"/>
      <c r="BDT1096" s="1308"/>
      <c r="BDU1096" s="1308"/>
      <c r="BDV1096" s="1308"/>
      <c r="BDW1096" s="1308"/>
      <c r="BDX1096" s="1308"/>
      <c r="BDY1096" s="1308"/>
      <c r="BDZ1096" s="1308"/>
      <c r="BEA1096" s="1308"/>
      <c r="BEB1096" s="1308"/>
      <c r="BEC1096" s="1308"/>
      <c r="BED1096" s="1308"/>
      <c r="BEE1096" s="1308"/>
      <c r="BEF1096" s="1308"/>
      <c r="BEG1096" s="1308"/>
      <c r="BEH1096" s="1308"/>
      <c r="BEI1096" s="1308"/>
      <c r="BEJ1096" s="1308"/>
      <c r="BEK1096" s="1308"/>
      <c r="BEL1096" s="1308"/>
      <c r="BEM1096" s="1308"/>
      <c r="BEN1096" s="1308"/>
      <c r="BEO1096" s="1308"/>
      <c r="BEP1096" s="1308"/>
      <c r="BEQ1096" s="1308"/>
      <c r="BER1096" s="1308"/>
      <c r="BES1096" s="1308"/>
      <c r="BET1096" s="1308"/>
      <c r="BEU1096" s="1308"/>
      <c r="BEV1096" s="1308"/>
      <c r="BEW1096" s="1308"/>
      <c r="BEX1096" s="1308"/>
      <c r="BEY1096" s="1308"/>
      <c r="BEZ1096" s="1308"/>
      <c r="BFA1096" s="1308"/>
      <c r="BFB1096" s="1308"/>
      <c r="BFC1096" s="1308"/>
      <c r="BFD1096" s="1308"/>
      <c r="BFE1096" s="1308"/>
      <c r="BFF1096" s="1308"/>
      <c r="BFG1096" s="1308"/>
      <c r="BFH1096" s="1308"/>
      <c r="BFI1096" s="1308"/>
      <c r="BFJ1096" s="1308"/>
      <c r="BFK1096" s="1308"/>
      <c r="BFL1096" s="1308"/>
      <c r="BFM1096" s="1308"/>
      <c r="BFN1096" s="1308"/>
      <c r="BFO1096" s="1308"/>
      <c r="BFP1096" s="1308"/>
      <c r="BFQ1096" s="1308"/>
      <c r="BFR1096" s="1308"/>
      <c r="BFS1096" s="1308"/>
      <c r="BFT1096" s="1308"/>
      <c r="BFU1096" s="1308"/>
      <c r="BFV1096" s="1308"/>
      <c r="BFW1096" s="1308"/>
      <c r="BFX1096" s="1308"/>
      <c r="BFY1096" s="1308"/>
      <c r="BFZ1096" s="1308"/>
      <c r="BGA1096" s="1308"/>
      <c r="BGB1096" s="1308"/>
      <c r="BGC1096" s="1308"/>
      <c r="BGD1096" s="1308"/>
      <c r="BGE1096" s="1308"/>
      <c r="BGF1096" s="1308"/>
      <c r="BGG1096" s="1308"/>
      <c r="BGH1096" s="1308"/>
      <c r="BGI1096" s="1308"/>
      <c r="BGJ1096" s="1308"/>
      <c r="BGK1096" s="1308"/>
      <c r="BGL1096" s="1308"/>
      <c r="BGM1096" s="1308"/>
      <c r="BGN1096" s="1308"/>
      <c r="BGO1096" s="1308"/>
      <c r="BGP1096" s="1308"/>
      <c r="BGQ1096" s="1308"/>
      <c r="BGR1096" s="1308"/>
      <c r="BGS1096" s="1308"/>
      <c r="BGT1096" s="1308"/>
      <c r="BGU1096" s="1308"/>
      <c r="BGV1096" s="1308"/>
      <c r="BGW1096" s="1308"/>
      <c r="BGX1096" s="1308"/>
      <c r="BGY1096" s="1308"/>
      <c r="BGZ1096" s="1308"/>
      <c r="BHA1096" s="1308"/>
      <c r="BHB1096" s="1308"/>
      <c r="BHC1096" s="1308"/>
      <c r="BHD1096" s="1308"/>
      <c r="BHE1096" s="1308"/>
      <c r="BHF1096" s="1308"/>
      <c r="BHG1096" s="1308"/>
      <c r="BHH1096" s="1308"/>
      <c r="BHI1096" s="1308"/>
      <c r="BHJ1096" s="1308"/>
      <c r="BHK1096" s="1308"/>
      <c r="BHL1096" s="1308"/>
      <c r="BHM1096" s="1308"/>
      <c r="BHN1096" s="1308"/>
      <c r="BHO1096" s="1308"/>
      <c r="BHP1096" s="1308"/>
      <c r="BHQ1096" s="1308"/>
      <c r="BHR1096" s="1308"/>
      <c r="BHS1096" s="1308"/>
      <c r="BHT1096" s="1308"/>
      <c r="BHU1096" s="1308"/>
      <c r="BHV1096" s="1308"/>
      <c r="BHW1096" s="1308"/>
      <c r="BHX1096" s="1308"/>
      <c r="BHY1096" s="1308"/>
      <c r="BHZ1096" s="1308"/>
      <c r="BIA1096" s="1308"/>
      <c r="BIB1096" s="1308"/>
      <c r="BIC1096" s="1308"/>
      <c r="BID1096" s="1308"/>
      <c r="BIE1096" s="1308"/>
      <c r="BIF1096" s="1308"/>
      <c r="BIG1096" s="1308"/>
      <c r="BIH1096" s="1308"/>
      <c r="BII1096" s="1308"/>
      <c r="BIJ1096" s="1308"/>
      <c r="BIK1096" s="1308"/>
      <c r="BIL1096" s="1308"/>
      <c r="BIM1096" s="1308"/>
      <c r="BIN1096" s="1308"/>
      <c r="BIO1096" s="1308"/>
      <c r="BIP1096" s="1308"/>
      <c r="BIQ1096" s="1308"/>
      <c r="BIR1096" s="1308"/>
      <c r="BIS1096" s="1308"/>
      <c r="BIT1096" s="1308"/>
      <c r="BIU1096" s="1308"/>
      <c r="BIV1096" s="1308"/>
      <c r="BIW1096" s="1308"/>
      <c r="BIX1096" s="1308"/>
      <c r="BIY1096" s="1308"/>
      <c r="BIZ1096" s="1308"/>
      <c r="BJA1096" s="1308"/>
      <c r="BJB1096" s="1308"/>
      <c r="BJC1096" s="1308"/>
      <c r="BJD1096" s="1308"/>
      <c r="BJE1096" s="1308"/>
      <c r="BJF1096" s="1308"/>
      <c r="BJG1096" s="1308"/>
      <c r="BJH1096" s="1308"/>
      <c r="BJI1096" s="1308"/>
      <c r="BJJ1096" s="1308"/>
      <c r="BJK1096" s="1308"/>
      <c r="BJL1096" s="1308"/>
      <c r="BJM1096" s="1308"/>
      <c r="BJN1096" s="1308"/>
      <c r="BJO1096" s="1308"/>
      <c r="BJP1096" s="1308"/>
      <c r="BJQ1096" s="1308"/>
      <c r="BJR1096" s="1308"/>
      <c r="BJS1096" s="1308"/>
      <c r="BJT1096" s="1308"/>
      <c r="BJU1096" s="1308"/>
      <c r="BJV1096" s="1308"/>
      <c r="BJW1096" s="1308"/>
      <c r="BJX1096" s="1308"/>
      <c r="BJY1096" s="1308"/>
      <c r="BJZ1096" s="1308"/>
      <c r="BKA1096" s="1308"/>
      <c r="BKB1096" s="1308"/>
      <c r="BKC1096" s="1308"/>
      <c r="BKD1096" s="1308"/>
      <c r="BKE1096" s="1308"/>
      <c r="BKF1096" s="1308"/>
      <c r="BKG1096" s="1308"/>
      <c r="BKH1096" s="1308"/>
      <c r="BKI1096" s="1308"/>
      <c r="BKJ1096" s="1308"/>
      <c r="BKK1096" s="1308"/>
      <c r="BKL1096" s="1308"/>
      <c r="BKM1096" s="1308"/>
      <c r="BKN1096" s="1308"/>
      <c r="BKO1096" s="1308"/>
      <c r="BKP1096" s="1308"/>
      <c r="BKQ1096" s="1308"/>
      <c r="BKR1096" s="1308"/>
      <c r="BKS1096" s="1308"/>
      <c r="BKT1096" s="1308"/>
      <c r="BKU1096" s="1308"/>
      <c r="BKV1096" s="1308"/>
      <c r="BKW1096" s="1308"/>
      <c r="BKX1096" s="1308"/>
      <c r="BKY1096" s="1308"/>
      <c r="BKZ1096" s="1308"/>
      <c r="BLA1096" s="1308"/>
      <c r="BLB1096" s="1308"/>
      <c r="BLC1096" s="1308"/>
      <c r="BLD1096" s="1308"/>
      <c r="BLE1096" s="1308"/>
      <c r="BLF1096" s="1308"/>
      <c r="BLG1096" s="1308"/>
      <c r="BLH1096" s="1308"/>
      <c r="BLI1096" s="1308"/>
      <c r="BLJ1096" s="1308"/>
      <c r="BLK1096" s="1308"/>
      <c r="BLL1096" s="1308"/>
      <c r="BLM1096" s="1308"/>
      <c r="BLN1096" s="1308"/>
      <c r="BLO1096" s="1308"/>
      <c r="BLP1096" s="1308"/>
      <c r="BLQ1096" s="1308"/>
      <c r="BLR1096" s="1308"/>
      <c r="BLS1096" s="1308"/>
      <c r="BLT1096" s="1308"/>
      <c r="BLU1096" s="1308"/>
      <c r="BLV1096" s="1308"/>
      <c r="BLW1096" s="1308"/>
      <c r="BLX1096" s="1308"/>
      <c r="BLY1096" s="1308"/>
      <c r="BLZ1096" s="1308"/>
      <c r="BMA1096" s="1308"/>
      <c r="BMB1096" s="1308"/>
      <c r="BMC1096" s="1308"/>
      <c r="BMD1096" s="1308"/>
      <c r="BME1096" s="1308"/>
      <c r="BMF1096" s="1308"/>
      <c r="BMG1096" s="1308"/>
      <c r="BMH1096" s="1308"/>
      <c r="BMI1096" s="1308"/>
      <c r="BMJ1096" s="1308"/>
      <c r="BMK1096" s="1308"/>
      <c r="BML1096" s="1308"/>
      <c r="BMM1096" s="1308"/>
      <c r="BMN1096" s="1308"/>
      <c r="BMO1096" s="1308"/>
      <c r="BMP1096" s="1308"/>
      <c r="BMQ1096" s="1308"/>
      <c r="BMR1096" s="1308"/>
      <c r="BMS1096" s="1308"/>
      <c r="BMT1096" s="1308"/>
      <c r="BMU1096" s="1308"/>
      <c r="BMV1096" s="1308"/>
      <c r="BMW1096" s="1308"/>
      <c r="BMX1096" s="1308"/>
      <c r="BMY1096" s="1308"/>
      <c r="BMZ1096" s="1308"/>
      <c r="BNA1096" s="1308"/>
      <c r="BNB1096" s="1308"/>
      <c r="BNC1096" s="1308"/>
      <c r="BND1096" s="1308"/>
      <c r="BNE1096" s="1308"/>
      <c r="BNF1096" s="1308"/>
      <c r="BNG1096" s="1308"/>
      <c r="BNH1096" s="1308"/>
      <c r="BNI1096" s="1308"/>
      <c r="BNJ1096" s="1308"/>
      <c r="BNK1096" s="1308"/>
      <c r="BNL1096" s="1308"/>
      <c r="BNM1096" s="1308"/>
      <c r="BNN1096" s="1308"/>
      <c r="BNO1096" s="1308"/>
      <c r="BNP1096" s="1308"/>
      <c r="BNQ1096" s="1308"/>
      <c r="BNR1096" s="1308"/>
      <c r="BNS1096" s="1308"/>
      <c r="BNT1096" s="1308"/>
      <c r="BNU1096" s="1308"/>
      <c r="BNV1096" s="1308"/>
      <c r="BNW1096" s="1308"/>
      <c r="BNX1096" s="1308"/>
      <c r="BNY1096" s="1308"/>
      <c r="BNZ1096" s="1308"/>
      <c r="BOA1096" s="1308"/>
      <c r="BOB1096" s="1308"/>
      <c r="BOC1096" s="1308"/>
      <c r="BOD1096" s="1308"/>
      <c r="BOE1096" s="1308"/>
      <c r="BOF1096" s="1308"/>
      <c r="BOG1096" s="1308"/>
      <c r="BOH1096" s="1308"/>
      <c r="BOI1096" s="1308"/>
      <c r="BOJ1096" s="1308"/>
      <c r="BOK1096" s="1308"/>
      <c r="BOL1096" s="1308"/>
      <c r="BOM1096" s="1308"/>
      <c r="BON1096" s="1308"/>
      <c r="BOO1096" s="1308"/>
      <c r="BOP1096" s="1308"/>
      <c r="BOQ1096" s="1308"/>
      <c r="BOR1096" s="1308"/>
      <c r="BOS1096" s="1308"/>
      <c r="BOT1096" s="1308"/>
      <c r="BOU1096" s="1308"/>
      <c r="BOV1096" s="1308"/>
      <c r="BOW1096" s="1308"/>
      <c r="BOX1096" s="1308"/>
      <c r="BOY1096" s="1308"/>
      <c r="BOZ1096" s="1308"/>
      <c r="BPA1096" s="1308"/>
      <c r="BPB1096" s="1308"/>
      <c r="BPC1096" s="1308"/>
      <c r="BPD1096" s="1308"/>
      <c r="BPE1096" s="1308"/>
      <c r="BPF1096" s="1308"/>
      <c r="BPG1096" s="1308"/>
      <c r="BPH1096" s="1308"/>
      <c r="BPI1096" s="1308"/>
      <c r="BPJ1096" s="1308"/>
      <c r="BPK1096" s="1308"/>
      <c r="BPL1096" s="1308"/>
      <c r="BPM1096" s="1308"/>
      <c r="BPN1096" s="1308"/>
      <c r="BPO1096" s="1308"/>
      <c r="BPP1096" s="1308"/>
      <c r="BPQ1096" s="1308"/>
      <c r="BPR1096" s="1308"/>
      <c r="BPS1096" s="1308"/>
      <c r="BPT1096" s="1308"/>
      <c r="BPU1096" s="1308"/>
      <c r="BPV1096" s="1308"/>
      <c r="BPW1096" s="1308"/>
      <c r="BPX1096" s="1308"/>
      <c r="BPY1096" s="1308"/>
      <c r="BPZ1096" s="1308"/>
      <c r="BQA1096" s="1308"/>
      <c r="BQB1096" s="1308"/>
      <c r="BQC1096" s="1308"/>
      <c r="BQD1096" s="1308"/>
      <c r="BQE1096" s="1308"/>
      <c r="BQF1096" s="1308"/>
      <c r="BQG1096" s="1308"/>
      <c r="BQH1096" s="1308"/>
      <c r="BQI1096" s="1308"/>
      <c r="BQJ1096" s="1308"/>
      <c r="BQK1096" s="1308"/>
      <c r="BQL1096" s="1308"/>
      <c r="BQM1096" s="1308"/>
      <c r="BQN1096" s="1308"/>
      <c r="BQO1096" s="1308"/>
      <c r="BQP1096" s="1308"/>
      <c r="BQQ1096" s="1308"/>
      <c r="BQR1096" s="1308"/>
      <c r="BQS1096" s="1308"/>
      <c r="BQT1096" s="1308"/>
      <c r="BQU1096" s="1308"/>
      <c r="BQV1096" s="1308"/>
      <c r="BQW1096" s="1308"/>
      <c r="BQX1096" s="1308"/>
      <c r="BQY1096" s="1308"/>
      <c r="BQZ1096" s="1308"/>
      <c r="BRA1096" s="1308"/>
      <c r="BRB1096" s="1308"/>
      <c r="BRC1096" s="1308"/>
      <c r="BRD1096" s="1308"/>
      <c r="BRE1096" s="1308"/>
      <c r="BRF1096" s="1308"/>
      <c r="BRG1096" s="1308"/>
      <c r="BRH1096" s="1308"/>
      <c r="BRI1096" s="1308"/>
      <c r="BRJ1096" s="1308"/>
      <c r="BRK1096" s="1308"/>
      <c r="BRL1096" s="1308"/>
      <c r="BRM1096" s="1308"/>
      <c r="BRN1096" s="1308"/>
      <c r="BRO1096" s="1308"/>
      <c r="BRP1096" s="1308"/>
      <c r="BRQ1096" s="1308"/>
      <c r="BRR1096" s="1308"/>
      <c r="BRS1096" s="1308"/>
      <c r="BRT1096" s="1308"/>
      <c r="BRU1096" s="1308"/>
      <c r="BRV1096" s="1308"/>
      <c r="BRW1096" s="1308"/>
      <c r="BRX1096" s="1308"/>
      <c r="BRY1096" s="1308"/>
      <c r="BRZ1096" s="1308"/>
      <c r="BSA1096" s="1308"/>
      <c r="BSB1096" s="1308"/>
      <c r="BSC1096" s="1308"/>
      <c r="BSD1096" s="1308"/>
      <c r="BSE1096" s="1308"/>
      <c r="BSF1096" s="1308"/>
      <c r="BSG1096" s="1308"/>
      <c r="BSH1096" s="1308"/>
      <c r="BSI1096" s="1308"/>
      <c r="BSJ1096" s="1308"/>
      <c r="BSK1096" s="1308"/>
      <c r="BSL1096" s="1308"/>
      <c r="BSM1096" s="1308"/>
      <c r="BSN1096" s="1308"/>
      <c r="BSO1096" s="1308"/>
      <c r="BSP1096" s="1308"/>
      <c r="BSQ1096" s="1308"/>
      <c r="BSR1096" s="1308"/>
      <c r="BSS1096" s="1308"/>
      <c r="BST1096" s="1308"/>
      <c r="BSU1096" s="1308"/>
      <c r="BSV1096" s="1308"/>
      <c r="BSW1096" s="1308"/>
      <c r="BSX1096" s="1308"/>
      <c r="BSY1096" s="1308"/>
      <c r="BSZ1096" s="1308"/>
      <c r="BTA1096" s="1308"/>
      <c r="BTB1096" s="1308"/>
      <c r="BTC1096" s="1308"/>
      <c r="BTD1096" s="1308"/>
      <c r="BTE1096" s="1308"/>
      <c r="BTF1096" s="1308"/>
      <c r="BTG1096" s="1308"/>
      <c r="BTH1096" s="1308"/>
      <c r="BTI1096" s="1308"/>
      <c r="BTJ1096" s="1308"/>
      <c r="BTK1096" s="1308"/>
      <c r="BTL1096" s="1308"/>
      <c r="BTM1096" s="1308"/>
      <c r="BTN1096" s="1308"/>
      <c r="BTO1096" s="1308"/>
      <c r="BTP1096" s="1308"/>
      <c r="BTQ1096" s="1308"/>
      <c r="BTR1096" s="1308"/>
      <c r="BTS1096" s="1308"/>
      <c r="BTT1096" s="1308"/>
      <c r="BTU1096" s="1308"/>
      <c r="BTV1096" s="1308"/>
      <c r="BTW1096" s="1308"/>
      <c r="BTX1096" s="1308"/>
      <c r="BTY1096" s="1308"/>
      <c r="BTZ1096" s="1308"/>
      <c r="BUA1096" s="1308"/>
      <c r="BUB1096" s="1308"/>
      <c r="BUC1096" s="1308"/>
      <c r="BUD1096" s="1308"/>
      <c r="BUE1096" s="1308"/>
      <c r="BUF1096" s="1308"/>
      <c r="BUG1096" s="1308"/>
      <c r="BUH1096" s="1308"/>
      <c r="BUI1096" s="1308"/>
      <c r="BUJ1096" s="1308"/>
      <c r="BUK1096" s="1308"/>
      <c r="BUL1096" s="1308"/>
      <c r="BUM1096" s="1308"/>
      <c r="BUN1096" s="1308"/>
      <c r="BUO1096" s="1308"/>
      <c r="BUP1096" s="1308"/>
      <c r="BUQ1096" s="1308"/>
      <c r="BUR1096" s="1308"/>
      <c r="BUS1096" s="1308"/>
      <c r="BUT1096" s="1308"/>
      <c r="BUU1096" s="1308"/>
      <c r="BUV1096" s="1308"/>
      <c r="BUW1096" s="1308"/>
      <c r="BUX1096" s="1308"/>
      <c r="BUY1096" s="1308"/>
      <c r="BUZ1096" s="1308"/>
      <c r="BVA1096" s="1308"/>
      <c r="BVB1096" s="1308"/>
      <c r="BVC1096" s="1308"/>
      <c r="BVD1096" s="1308"/>
      <c r="BVE1096" s="1308"/>
      <c r="BVF1096" s="1308"/>
      <c r="BVG1096" s="1308"/>
      <c r="BVH1096" s="1308"/>
      <c r="BVI1096" s="1308"/>
      <c r="BVJ1096" s="1308"/>
      <c r="BVK1096" s="1308"/>
      <c r="BVL1096" s="1308"/>
      <c r="BVM1096" s="1308"/>
      <c r="BVN1096" s="1308"/>
      <c r="BVO1096" s="1308"/>
      <c r="BVP1096" s="1308"/>
      <c r="BVQ1096" s="1308"/>
      <c r="BVR1096" s="1308"/>
      <c r="BVS1096" s="1308"/>
      <c r="BVT1096" s="1308"/>
      <c r="BVU1096" s="1308"/>
      <c r="BVV1096" s="1308"/>
      <c r="BVW1096" s="1308"/>
      <c r="BVX1096" s="1308"/>
      <c r="BVY1096" s="1308"/>
      <c r="BVZ1096" s="1308"/>
      <c r="BWA1096" s="1308"/>
      <c r="BWB1096" s="1308"/>
      <c r="BWC1096" s="1308"/>
      <c r="BWD1096" s="1308"/>
      <c r="BWE1096" s="1308"/>
      <c r="BWF1096" s="1308"/>
      <c r="BWG1096" s="1308"/>
      <c r="BWH1096" s="1308"/>
      <c r="BWI1096" s="1308"/>
      <c r="BWJ1096" s="1308"/>
      <c r="BWK1096" s="1308"/>
      <c r="BWL1096" s="1308"/>
      <c r="BWM1096" s="1308"/>
      <c r="BWN1096" s="1308"/>
      <c r="BWO1096" s="1308"/>
      <c r="BWP1096" s="1308"/>
      <c r="BWQ1096" s="1308"/>
      <c r="BWR1096" s="1308"/>
      <c r="BWS1096" s="1308"/>
      <c r="BWT1096" s="1308"/>
      <c r="BWU1096" s="1308"/>
      <c r="BWV1096" s="1308"/>
      <c r="BWW1096" s="1308"/>
      <c r="BWX1096" s="1308"/>
      <c r="BWY1096" s="1308"/>
      <c r="BWZ1096" s="1308"/>
      <c r="BXA1096" s="1308"/>
      <c r="BXB1096" s="1308"/>
      <c r="BXC1096" s="1308"/>
      <c r="BXD1096" s="1308"/>
      <c r="BXE1096" s="1308"/>
      <c r="BXF1096" s="1308"/>
      <c r="BXG1096" s="1308"/>
      <c r="BXH1096" s="1308"/>
      <c r="BXI1096" s="1308"/>
      <c r="BXJ1096" s="1308"/>
      <c r="BXK1096" s="1308"/>
      <c r="BXL1096" s="1308"/>
      <c r="BXM1096" s="1308"/>
      <c r="BXN1096" s="1308"/>
      <c r="BXO1096" s="1308"/>
      <c r="BXP1096" s="1308"/>
      <c r="BXQ1096" s="1308"/>
      <c r="BXR1096" s="1308"/>
      <c r="BXS1096" s="1308"/>
      <c r="BXT1096" s="1308"/>
      <c r="BXU1096" s="1308"/>
      <c r="BXV1096" s="1308"/>
      <c r="BXW1096" s="1308"/>
      <c r="BXX1096" s="1308"/>
      <c r="BXY1096" s="1308"/>
      <c r="BXZ1096" s="1308"/>
      <c r="BYA1096" s="1308"/>
      <c r="BYB1096" s="1308"/>
      <c r="BYC1096" s="1308"/>
      <c r="BYD1096" s="1308"/>
      <c r="BYE1096" s="1308"/>
      <c r="BYF1096" s="1308"/>
      <c r="BYG1096" s="1308"/>
      <c r="BYH1096" s="1308"/>
      <c r="BYI1096" s="1308"/>
      <c r="BYJ1096" s="1308"/>
      <c r="BYK1096" s="1308"/>
      <c r="BYL1096" s="1308"/>
      <c r="BYM1096" s="1308"/>
      <c r="BYN1096" s="1308"/>
      <c r="BYO1096" s="1308"/>
      <c r="BYP1096" s="1308"/>
      <c r="BYQ1096" s="1308"/>
      <c r="BYR1096" s="1308"/>
      <c r="BYS1096" s="1308"/>
      <c r="BYT1096" s="1308"/>
      <c r="BYU1096" s="1308"/>
      <c r="BYV1096" s="1308"/>
      <c r="BYW1096" s="1308"/>
      <c r="BYX1096" s="1308"/>
      <c r="BYY1096" s="1308"/>
      <c r="BYZ1096" s="1308"/>
      <c r="BZA1096" s="1308"/>
      <c r="BZB1096" s="1308"/>
      <c r="BZC1096" s="1308"/>
      <c r="BZD1096" s="1308"/>
      <c r="BZE1096" s="1308"/>
      <c r="BZF1096" s="1308"/>
      <c r="BZG1096" s="1308"/>
      <c r="BZH1096" s="1308"/>
      <c r="BZI1096" s="1308"/>
      <c r="BZJ1096" s="1308"/>
      <c r="BZK1096" s="1308"/>
      <c r="BZL1096" s="1308"/>
      <c r="BZM1096" s="1308"/>
      <c r="BZN1096" s="1308"/>
      <c r="BZO1096" s="1308"/>
      <c r="BZP1096" s="1308"/>
      <c r="BZQ1096" s="1308"/>
      <c r="BZR1096" s="1308"/>
      <c r="BZS1096" s="1308"/>
      <c r="BZT1096" s="1308"/>
      <c r="BZU1096" s="1308"/>
      <c r="BZV1096" s="1308"/>
      <c r="BZW1096" s="1308"/>
      <c r="BZX1096" s="1308"/>
      <c r="BZY1096" s="1308"/>
      <c r="BZZ1096" s="1308"/>
      <c r="CAA1096" s="1308"/>
      <c r="CAB1096" s="1308"/>
      <c r="CAC1096" s="1308"/>
      <c r="CAD1096" s="1308"/>
      <c r="CAE1096" s="1308"/>
      <c r="CAF1096" s="1308"/>
      <c r="CAG1096" s="1308"/>
      <c r="CAH1096" s="1308"/>
      <c r="CAI1096" s="1308"/>
      <c r="CAJ1096" s="1308"/>
      <c r="CAK1096" s="1308"/>
      <c r="CAL1096" s="1308"/>
      <c r="CAM1096" s="1308"/>
      <c r="CAN1096" s="1308"/>
      <c r="CAO1096" s="1308"/>
      <c r="CAP1096" s="1308"/>
      <c r="CAQ1096" s="1308"/>
      <c r="CAR1096" s="1308"/>
      <c r="CAS1096" s="1308"/>
      <c r="CAT1096" s="1308"/>
      <c r="CAU1096" s="1308"/>
      <c r="CAV1096" s="1308"/>
      <c r="CAW1096" s="1308"/>
      <c r="CAX1096" s="1308"/>
      <c r="CAY1096" s="1308"/>
      <c r="CAZ1096" s="1308"/>
      <c r="CBA1096" s="1308"/>
      <c r="CBB1096" s="1308"/>
      <c r="CBC1096" s="1308"/>
      <c r="CBD1096" s="1308"/>
      <c r="CBE1096" s="1308"/>
      <c r="CBF1096" s="1308"/>
      <c r="CBG1096" s="1308"/>
      <c r="CBH1096" s="1308"/>
      <c r="CBI1096" s="1308"/>
      <c r="CBJ1096" s="1308"/>
      <c r="CBK1096" s="1308"/>
      <c r="CBL1096" s="1308"/>
      <c r="CBM1096" s="1308"/>
      <c r="CBN1096" s="1308"/>
      <c r="CBO1096" s="1308"/>
      <c r="CBP1096" s="1308"/>
      <c r="CBQ1096" s="1308"/>
      <c r="CBR1096" s="1308"/>
      <c r="CBS1096" s="1308"/>
      <c r="CBT1096" s="1308"/>
      <c r="CBU1096" s="1308"/>
      <c r="CBV1096" s="1308"/>
      <c r="CBW1096" s="1308"/>
      <c r="CBX1096" s="1308"/>
      <c r="CBY1096" s="1308"/>
      <c r="CBZ1096" s="1308"/>
      <c r="CCA1096" s="1308"/>
      <c r="CCB1096" s="1308"/>
      <c r="CCC1096" s="1308"/>
      <c r="CCD1096" s="1308"/>
      <c r="CCE1096" s="1308"/>
      <c r="CCF1096" s="1308"/>
      <c r="CCG1096" s="1308"/>
      <c r="CCH1096" s="1308"/>
      <c r="CCI1096" s="1308"/>
      <c r="CCJ1096" s="1308"/>
      <c r="CCK1096" s="1308"/>
      <c r="CCL1096" s="1308"/>
      <c r="CCM1096" s="1308"/>
      <c r="CCN1096" s="1308"/>
      <c r="CCO1096" s="1308"/>
      <c r="CCP1096" s="1308"/>
      <c r="CCQ1096" s="1308"/>
      <c r="CCR1096" s="1308"/>
      <c r="CCS1096" s="1308"/>
      <c r="CCT1096" s="1308"/>
      <c r="CCU1096" s="1308"/>
      <c r="CCV1096" s="1308"/>
      <c r="CCW1096" s="1308"/>
      <c r="CCX1096" s="1308"/>
      <c r="CCY1096" s="1308"/>
      <c r="CCZ1096" s="1308"/>
      <c r="CDA1096" s="1308"/>
      <c r="CDB1096" s="1308"/>
      <c r="CDC1096" s="1308"/>
      <c r="CDD1096" s="1308"/>
      <c r="CDE1096" s="1308"/>
      <c r="CDF1096" s="1308"/>
      <c r="CDG1096" s="1308"/>
      <c r="CDH1096" s="1308"/>
      <c r="CDI1096" s="1308"/>
      <c r="CDJ1096" s="1308"/>
      <c r="CDK1096" s="1308"/>
      <c r="CDL1096" s="1308"/>
      <c r="CDM1096" s="1308"/>
      <c r="CDN1096" s="1308"/>
      <c r="CDO1096" s="1308"/>
      <c r="CDP1096" s="1308"/>
      <c r="CDQ1096" s="1308"/>
      <c r="CDR1096" s="1308"/>
      <c r="CDS1096" s="1308"/>
      <c r="CDT1096" s="1308"/>
      <c r="CDU1096" s="1308"/>
      <c r="CDV1096" s="1308"/>
      <c r="CDW1096" s="1308"/>
      <c r="CDX1096" s="1308"/>
      <c r="CDY1096" s="1308"/>
      <c r="CDZ1096" s="1308"/>
      <c r="CEA1096" s="1308"/>
      <c r="CEB1096" s="1308"/>
      <c r="CEC1096" s="1308"/>
      <c r="CED1096" s="1308"/>
      <c r="CEE1096" s="1308"/>
      <c r="CEF1096" s="1308"/>
      <c r="CEG1096" s="1308"/>
      <c r="CEH1096" s="1308"/>
      <c r="CEI1096" s="1308"/>
      <c r="CEJ1096" s="1308"/>
      <c r="CEK1096" s="1308"/>
      <c r="CEL1096" s="1308"/>
      <c r="CEM1096" s="1308"/>
      <c r="CEN1096" s="1308"/>
      <c r="CEO1096" s="1308"/>
      <c r="CEP1096" s="1308"/>
      <c r="CEQ1096" s="1308"/>
      <c r="CER1096" s="1308"/>
      <c r="CES1096" s="1308"/>
      <c r="CET1096" s="1308"/>
      <c r="CEU1096" s="1308"/>
      <c r="CEV1096" s="1308"/>
      <c r="CEW1096" s="1308"/>
      <c r="CEX1096" s="1308"/>
      <c r="CEY1096" s="1308"/>
      <c r="CEZ1096" s="1308"/>
      <c r="CFA1096" s="1308"/>
      <c r="CFB1096" s="1308"/>
      <c r="CFC1096" s="1308"/>
      <c r="CFD1096" s="1308"/>
      <c r="CFE1096" s="1308"/>
      <c r="CFF1096" s="1308"/>
      <c r="CFG1096" s="1308"/>
      <c r="CFH1096" s="1308"/>
      <c r="CFI1096" s="1308"/>
      <c r="CFJ1096" s="1308"/>
      <c r="CFK1096" s="1308"/>
      <c r="CFL1096" s="1308"/>
      <c r="CFM1096" s="1308"/>
      <c r="CFN1096" s="1308"/>
      <c r="CFO1096" s="1308"/>
      <c r="CFP1096" s="1308"/>
      <c r="CFQ1096" s="1308"/>
      <c r="CFR1096" s="1308"/>
      <c r="CFS1096" s="1308"/>
      <c r="CFT1096" s="1308"/>
      <c r="CFU1096" s="1308"/>
      <c r="CFV1096" s="1308"/>
      <c r="CFW1096" s="1308"/>
      <c r="CFX1096" s="1308"/>
      <c r="CFY1096" s="1308"/>
      <c r="CFZ1096" s="1308"/>
      <c r="CGA1096" s="1308"/>
      <c r="CGB1096" s="1308"/>
      <c r="CGC1096" s="1308"/>
      <c r="CGD1096" s="1308"/>
      <c r="CGE1096" s="1308"/>
      <c r="CGF1096" s="1308"/>
      <c r="CGG1096" s="1308"/>
      <c r="CGH1096" s="1308"/>
      <c r="CGI1096" s="1308"/>
      <c r="CGJ1096" s="1308"/>
      <c r="CGK1096" s="1308"/>
      <c r="CGL1096" s="1308"/>
      <c r="CGM1096" s="1308"/>
      <c r="CGN1096" s="1308"/>
      <c r="CGO1096" s="1308"/>
      <c r="CGP1096" s="1308"/>
      <c r="CGQ1096" s="1308"/>
      <c r="CGR1096" s="1308"/>
      <c r="CGS1096" s="1308"/>
      <c r="CGT1096" s="1308"/>
      <c r="CGU1096" s="1308"/>
      <c r="CGV1096" s="1308"/>
      <c r="CGW1096" s="1308"/>
      <c r="CGX1096" s="1308"/>
      <c r="CGY1096" s="1308"/>
      <c r="CGZ1096" s="1308"/>
      <c r="CHA1096" s="1308"/>
      <c r="CHB1096" s="1308"/>
      <c r="CHC1096" s="1308"/>
      <c r="CHD1096" s="1308"/>
      <c r="CHE1096" s="1308"/>
      <c r="CHF1096" s="1308"/>
      <c r="CHG1096" s="1308"/>
      <c r="CHH1096" s="1308"/>
      <c r="CHI1096" s="1308"/>
      <c r="CHJ1096" s="1308"/>
      <c r="CHK1096" s="1308"/>
      <c r="CHL1096" s="1308"/>
      <c r="CHM1096" s="1308"/>
      <c r="CHN1096" s="1308"/>
      <c r="CHO1096" s="1308"/>
      <c r="CHP1096" s="1308"/>
      <c r="CHQ1096" s="1308"/>
      <c r="CHR1096" s="1308"/>
      <c r="CHS1096" s="1308"/>
      <c r="CHT1096" s="1308"/>
      <c r="CHU1096" s="1308"/>
      <c r="CHV1096" s="1308"/>
      <c r="CHW1096" s="1308"/>
      <c r="CHX1096" s="1308"/>
      <c r="CHY1096" s="1308"/>
      <c r="CHZ1096" s="1308"/>
      <c r="CIA1096" s="1308"/>
      <c r="CIB1096" s="1308"/>
      <c r="CIC1096" s="1308"/>
      <c r="CID1096" s="1308"/>
      <c r="CIE1096" s="1308"/>
      <c r="CIF1096" s="1308"/>
      <c r="CIG1096" s="1308"/>
      <c r="CIH1096" s="1308"/>
      <c r="CII1096" s="1308"/>
      <c r="CIJ1096" s="1308"/>
      <c r="CIK1096" s="1308"/>
      <c r="CIL1096" s="1308"/>
      <c r="CIM1096" s="1308"/>
      <c r="CIN1096" s="1308"/>
      <c r="CIO1096" s="1308"/>
      <c r="CIP1096" s="1308"/>
      <c r="CIQ1096" s="1308"/>
      <c r="CIR1096" s="1308"/>
      <c r="CIS1096" s="1308"/>
      <c r="CIT1096" s="1308"/>
      <c r="CIU1096" s="1308"/>
      <c r="CIV1096" s="1308"/>
      <c r="CIW1096" s="1308"/>
      <c r="CIX1096" s="1308"/>
      <c r="CIY1096" s="1308"/>
      <c r="CIZ1096" s="1308"/>
      <c r="CJA1096" s="1308"/>
      <c r="CJB1096" s="1308"/>
      <c r="CJC1096" s="1308"/>
      <c r="CJD1096" s="1308"/>
      <c r="CJE1096" s="1308"/>
      <c r="CJF1096" s="1308"/>
      <c r="CJG1096" s="1308"/>
      <c r="CJH1096" s="1308"/>
      <c r="CJI1096" s="1308"/>
      <c r="CJJ1096" s="1308"/>
      <c r="CJK1096" s="1308"/>
      <c r="CJL1096" s="1308"/>
      <c r="CJM1096" s="1308"/>
      <c r="CJN1096" s="1308"/>
      <c r="CJO1096" s="1308"/>
      <c r="CJP1096" s="1308"/>
      <c r="CJQ1096" s="1308"/>
      <c r="CJR1096" s="1308"/>
      <c r="CJS1096" s="1308"/>
      <c r="CJT1096" s="1308"/>
      <c r="CJU1096" s="1308"/>
      <c r="CJV1096" s="1308"/>
      <c r="CJW1096" s="1308"/>
      <c r="CJX1096" s="1308"/>
      <c r="CJY1096" s="1308"/>
      <c r="CJZ1096" s="1308"/>
      <c r="CKA1096" s="1308"/>
      <c r="CKB1096" s="1308"/>
      <c r="CKC1096" s="1308"/>
      <c r="CKD1096" s="1308"/>
      <c r="CKE1096" s="1308"/>
      <c r="CKF1096" s="1308"/>
      <c r="CKG1096" s="1308"/>
      <c r="CKH1096" s="1308"/>
      <c r="CKI1096" s="1308"/>
      <c r="CKJ1096" s="1308"/>
      <c r="CKK1096" s="1308"/>
      <c r="CKL1096" s="1308"/>
      <c r="CKM1096" s="1308"/>
      <c r="CKN1096" s="1308"/>
      <c r="CKO1096" s="1308"/>
      <c r="CKP1096" s="1308"/>
      <c r="CKQ1096" s="1308"/>
      <c r="CKR1096" s="1308"/>
      <c r="CKS1096" s="1308"/>
      <c r="CKT1096" s="1308"/>
      <c r="CKU1096" s="1308"/>
      <c r="CKV1096" s="1308"/>
      <c r="CKW1096" s="1308"/>
      <c r="CKX1096" s="1308"/>
      <c r="CKY1096" s="1308"/>
      <c r="CKZ1096" s="1308"/>
      <c r="CLA1096" s="1308"/>
      <c r="CLB1096" s="1308"/>
      <c r="CLC1096" s="1308"/>
      <c r="CLD1096" s="1308"/>
      <c r="CLE1096" s="1308"/>
      <c r="CLF1096" s="1308"/>
      <c r="CLG1096" s="1308"/>
      <c r="CLH1096" s="1308"/>
      <c r="CLI1096" s="1308"/>
      <c r="CLJ1096" s="1308"/>
      <c r="CLK1096" s="1308"/>
      <c r="CLL1096" s="1308"/>
      <c r="CLM1096" s="1308"/>
      <c r="CLN1096" s="1308"/>
      <c r="CLO1096" s="1308"/>
      <c r="CLP1096" s="1308"/>
      <c r="CLQ1096" s="1308"/>
      <c r="CLR1096" s="1308"/>
      <c r="CLS1096" s="1308"/>
      <c r="CLT1096" s="1308"/>
      <c r="CLU1096" s="1308"/>
      <c r="CLV1096" s="1308"/>
      <c r="CLW1096" s="1308"/>
      <c r="CLX1096" s="1308"/>
      <c r="CLY1096" s="1308"/>
      <c r="CLZ1096" s="1308"/>
      <c r="CMA1096" s="1308"/>
      <c r="CMB1096" s="1308"/>
      <c r="CMC1096" s="1308"/>
      <c r="CMD1096" s="1308"/>
      <c r="CME1096" s="1308"/>
      <c r="CMF1096" s="1308"/>
      <c r="CMG1096" s="1308"/>
      <c r="CMH1096" s="1308"/>
      <c r="CMI1096" s="1308"/>
      <c r="CMJ1096" s="1308"/>
      <c r="CMK1096" s="1308"/>
      <c r="CML1096" s="1308"/>
      <c r="CMM1096" s="1308"/>
      <c r="CMN1096" s="1308"/>
      <c r="CMO1096" s="1308"/>
      <c r="CMP1096" s="1308"/>
      <c r="CMQ1096" s="1308"/>
      <c r="CMR1096" s="1308"/>
      <c r="CMS1096" s="1308"/>
      <c r="CMT1096" s="1308"/>
      <c r="CMU1096" s="1308"/>
      <c r="CMV1096" s="1308"/>
      <c r="CMW1096" s="1308"/>
      <c r="CMX1096" s="1308"/>
      <c r="CMY1096" s="1308"/>
      <c r="CMZ1096" s="1308"/>
      <c r="CNA1096" s="1308"/>
      <c r="CNB1096" s="1308"/>
      <c r="CNC1096" s="1308"/>
      <c r="CND1096" s="1308"/>
      <c r="CNE1096" s="1308"/>
      <c r="CNF1096" s="1308"/>
      <c r="CNG1096" s="1308"/>
      <c r="CNH1096" s="1308"/>
      <c r="CNI1096" s="1308"/>
      <c r="CNJ1096" s="1308"/>
      <c r="CNK1096" s="1308"/>
      <c r="CNL1096" s="1308"/>
      <c r="CNM1096" s="1308"/>
      <c r="CNN1096" s="1308"/>
      <c r="CNO1096" s="1308"/>
      <c r="CNP1096" s="1308"/>
      <c r="CNQ1096" s="1308"/>
      <c r="CNR1096" s="1308"/>
      <c r="CNS1096" s="1308"/>
      <c r="CNT1096" s="1308"/>
      <c r="CNU1096" s="1308"/>
      <c r="CNV1096" s="1308"/>
      <c r="CNW1096" s="1308"/>
      <c r="CNX1096" s="1308"/>
      <c r="CNY1096" s="1308"/>
      <c r="CNZ1096" s="1308"/>
      <c r="COA1096" s="1308"/>
      <c r="COB1096" s="1308"/>
      <c r="COC1096" s="1308"/>
      <c r="COD1096" s="1308"/>
      <c r="COE1096" s="1308"/>
      <c r="COF1096" s="1308"/>
      <c r="COG1096" s="1308"/>
      <c r="COH1096" s="1308"/>
      <c r="COI1096" s="1308"/>
      <c r="COJ1096" s="1308"/>
      <c r="COK1096" s="1308"/>
      <c r="COL1096" s="1308"/>
      <c r="COM1096" s="1308"/>
      <c r="CON1096" s="1308"/>
      <c r="COO1096" s="1308"/>
      <c r="COP1096" s="1308"/>
      <c r="COQ1096" s="1308"/>
      <c r="COR1096" s="1308"/>
      <c r="COS1096" s="1308"/>
      <c r="COT1096" s="1308"/>
      <c r="COU1096" s="1308"/>
      <c r="COV1096" s="1308"/>
      <c r="COW1096" s="1308"/>
      <c r="COX1096" s="1308"/>
      <c r="COY1096" s="1308"/>
      <c r="COZ1096" s="1308"/>
      <c r="CPA1096" s="1308"/>
      <c r="CPB1096" s="1308"/>
      <c r="CPC1096" s="1308"/>
      <c r="CPD1096" s="1308"/>
      <c r="CPE1096" s="1308"/>
      <c r="CPF1096" s="1308"/>
      <c r="CPG1096" s="1308"/>
      <c r="CPH1096" s="1308"/>
      <c r="CPI1096" s="1308"/>
      <c r="CPJ1096" s="1308"/>
      <c r="CPK1096" s="1308"/>
      <c r="CPL1096" s="1308"/>
      <c r="CPM1096" s="1308"/>
      <c r="CPN1096" s="1308"/>
      <c r="CPO1096" s="1308"/>
      <c r="CPP1096" s="1308"/>
      <c r="CPQ1096" s="1308"/>
      <c r="CPR1096" s="1308"/>
      <c r="CPS1096" s="1308"/>
      <c r="CPT1096" s="1308"/>
      <c r="CPU1096" s="1308"/>
      <c r="CPV1096" s="1308"/>
      <c r="CPW1096" s="1308"/>
      <c r="CPX1096" s="1308"/>
      <c r="CPY1096" s="1308"/>
      <c r="CPZ1096" s="1308"/>
      <c r="CQA1096" s="1308"/>
      <c r="CQB1096" s="1308"/>
      <c r="CQC1096" s="1308"/>
      <c r="CQD1096" s="1308"/>
      <c r="CQE1096" s="1308"/>
      <c r="CQF1096" s="1308"/>
      <c r="CQG1096" s="1308"/>
      <c r="CQH1096" s="1308"/>
      <c r="CQI1096" s="1308"/>
      <c r="CQJ1096" s="1308"/>
      <c r="CQK1096" s="1308"/>
      <c r="CQL1096" s="1308"/>
      <c r="CQM1096" s="1308"/>
      <c r="CQN1096" s="1308"/>
      <c r="CQO1096" s="1308"/>
      <c r="CQP1096" s="1308"/>
      <c r="CQQ1096" s="1308"/>
      <c r="CQR1096" s="1308"/>
      <c r="CQS1096" s="1308"/>
      <c r="CQT1096" s="1308"/>
      <c r="CQU1096" s="1308"/>
      <c r="CQV1096" s="1308"/>
      <c r="CQW1096" s="1308"/>
      <c r="CQX1096" s="1308"/>
      <c r="CQY1096" s="1308"/>
      <c r="CQZ1096" s="1308"/>
      <c r="CRA1096" s="1308"/>
      <c r="CRB1096" s="1308"/>
      <c r="CRC1096" s="1308"/>
      <c r="CRD1096" s="1308"/>
      <c r="CRE1096" s="1308"/>
      <c r="CRF1096" s="1308"/>
      <c r="CRG1096" s="1308"/>
      <c r="CRH1096" s="1308"/>
      <c r="CRI1096" s="1308"/>
      <c r="CRJ1096" s="1308"/>
      <c r="CRK1096" s="1308"/>
      <c r="CRL1096" s="1308"/>
      <c r="CRM1096" s="1308"/>
      <c r="CRN1096" s="1308"/>
      <c r="CRO1096" s="1308"/>
      <c r="CRP1096" s="1308"/>
      <c r="CRQ1096" s="1308"/>
      <c r="CRR1096" s="1308"/>
      <c r="CRS1096" s="1308"/>
      <c r="CRT1096" s="1308"/>
      <c r="CRU1096" s="1308"/>
      <c r="CRV1096" s="1308"/>
      <c r="CRW1096" s="1308"/>
      <c r="CRX1096" s="1308"/>
      <c r="CRY1096" s="1308"/>
      <c r="CRZ1096" s="1308"/>
      <c r="CSA1096" s="1308"/>
      <c r="CSB1096" s="1308"/>
      <c r="CSC1096" s="1308"/>
      <c r="CSD1096" s="1308"/>
      <c r="CSE1096" s="1308"/>
      <c r="CSF1096" s="1308"/>
      <c r="CSG1096" s="1308"/>
      <c r="CSH1096" s="1308"/>
      <c r="CSI1096" s="1308"/>
      <c r="CSJ1096" s="1308"/>
      <c r="CSK1096" s="1308"/>
      <c r="CSL1096" s="1308"/>
      <c r="CSM1096" s="1308"/>
    </row>
    <row r="1097" spans="1:2535" s="773" customFormat="1" ht="15" customHeight="1" x14ac:dyDescent="0.25">
      <c r="A1097" s="1315">
        <v>3</v>
      </c>
      <c r="B1097" s="2051">
        <v>43731</v>
      </c>
      <c r="C1097" s="1268">
        <v>1087</v>
      </c>
      <c r="D1097" s="1305" t="s">
        <v>90</v>
      </c>
      <c r="E1097" s="1305" t="s">
        <v>312</v>
      </c>
      <c r="F1097" s="1266">
        <v>10</v>
      </c>
      <c r="G1097" s="1491">
        <f t="shared" si="539"/>
        <v>13318180</v>
      </c>
      <c r="H1097" s="1268"/>
      <c r="I1097" s="2605">
        <f t="shared" si="534"/>
        <v>0</v>
      </c>
      <c r="J1097" s="1268"/>
      <c r="K1097" s="2605">
        <f t="shared" si="533"/>
        <v>0</v>
      </c>
      <c r="L1097" s="1962"/>
      <c r="M1097" s="2605">
        <f t="shared" si="535"/>
        <v>0</v>
      </c>
      <c r="N1097" s="1505">
        <f t="shared" si="544"/>
        <v>10</v>
      </c>
      <c r="O1097" s="1494">
        <f t="shared" si="544"/>
        <v>13318180</v>
      </c>
      <c r="P1097" s="1494">
        <f t="shared" si="543"/>
        <v>400000</v>
      </c>
      <c r="Q1097" s="1307"/>
      <c r="R1097" s="1508">
        <v>1331818</v>
      </c>
      <c r="S1097" s="1508">
        <v>1931818</v>
      </c>
      <c r="T1097" s="1508">
        <v>2231818</v>
      </c>
      <c r="U1097" s="1508">
        <v>431818</v>
      </c>
      <c r="V1097" s="1892"/>
      <c r="W1097" s="1229"/>
      <c r="X1097" s="2337"/>
      <c r="Y1097" s="1229"/>
      <c r="Z1097" s="2395"/>
      <c r="AA1097" s="1229"/>
      <c r="AB1097" s="1317"/>
      <c r="AC1097" s="1229"/>
      <c r="AD1097" s="1229"/>
      <c r="AE1097" s="1229"/>
      <c r="AF1097" s="1490">
        <f t="shared" si="545"/>
        <v>0</v>
      </c>
      <c r="AG1097" s="1316">
        <f t="shared" si="546"/>
        <v>13318180</v>
      </c>
      <c r="AH1097" s="1305"/>
      <c r="AI1097" s="1937"/>
      <c r="AJ1097" s="1267"/>
      <c r="AK1097" s="1317"/>
      <c r="AL1097" s="1317"/>
      <c r="AM1097" s="1305"/>
      <c r="AN1097" s="1305"/>
      <c r="AO1097" s="1266"/>
      <c r="AP1097" s="1491">
        <f t="shared" si="547"/>
        <v>0</v>
      </c>
      <c r="AQ1097" s="1268"/>
      <c r="AR1097" s="1492">
        <f t="shared" si="548"/>
        <v>0</v>
      </c>
      <c r="AS1097" s="1268"/>
      <c r="AT1097" s="1492">
        <f t="shared" si="549"/>
        <v>0</v>
      </c>
      <c r="AU1097" s="1268"/>
      <c r="AV1097" s="1492">
        <f t="shared" si="550"/>
        <v>0</v>
      </c>
      <c r="AW1097" s="1493">
        <f t="shared" si="551"/>
        <v>0</v>
      </c>
      <c r="AX1097" s="2153">
        <f t="shared" si="552"/>
        <v>0</v>
      </c>
      <c r="AY1097" s="1495">
        <f t="shared" si="553"/>
        <v>0</v>
      </c>
      <c r="AZ1097" s="1937"/>
      <c r="BA1097" s="1508">
        <v>1331818</v>
      </c>
      <c r="BB1097" s="1508">
        <v>1931818</v>
      </c>
      <c r="BC1097" s="1508">
        <v>2231818</v>
      </c>
      <c r="BD1097" s="1508">
        <v>431818</v>
      </c>
      <c r="BE1097" s="2174"/>
      <c r="BF1097" s="1229"/>
      <c r="BG1097" s="1317"/>
      <c r="BH1097" s="1229"/>
      <c r="BI1097" s="1317"/>
      <c r="BJ1097" s="1229"/>
      <c r="BK1097" s="1317"/>
      <c r="BL1097" s="1229"/>
      <c r="BM1097" s="1229"/>
      <c r="BN1097" s="1229"/>
      <c r="BO1097" s="1490">
        <f t="shared" ref="BO1097:BO1160" si="559">BF1097+BH1097+BJ1097+BL1097</f>
        <v>0</v>
      </c>
      <c r="BP1097" s="1496">
        <f t="shared" si="541"/>
        <v>0</v>
      </c>
      <c r="BQ1097" s="1305"/>
      <c r="BR1097" s="1308"/>
      <c r="BS1097" s="1959">
        <f t="shared" si="554"/>
        <v>10</v>
      </c>
      <c r="BT1097" s="1959">
        <f t="shared" si="555"/>
        <v>0</v>
      </c>
      <c r="BU1097" s="1959">
        <f t="shared" si="556"/>
        <v>0</v>
      </c>
      <c r="BV1097" s="1959">
        <f t="shared" si="557"/>
        <v>0</v>
      </c>
      <c r="BW1097" s="1959">
        <f t="shared" si="558"/>
        <v>13318180</v>
      </c>
      <c r="BX1097" s="1308"/>
      <c r="BY1097" s="1308"/>
      <c r="BZ1097" s="1308"/>
      <c r="CA1097" s="1308"/>
      <c r="CB1097" s="1308"/>
      <c r="CC1097" s="1308"/>
      <c r="CD1097" s="1308"/>
      <c r="CE1097" s="1308"/>
      <c r="CF1097" s="1308"/>
      <c r="CG1097" s="1308"/>
      <c r="CH1097" s="1308"/>
      <c r="CI1097" s="1308"/>
      <c r="CJ1097" s="1308"/>
      <c r="CK1097" s="1308"/>
      <c r="CL1097" s="1308"/>
      <c r="CM1097" s="1308"/>
      <c r="CN1097" s="1308"/>
      <c r="CO1097" s="1308"/>
      <c r="CP1097" s="1308"/>
      <c r="CQ1097" s="1308"/>
      <c r="CR1097" s="1308"/>
      <c r="CS1097" s="1308"/>
      <c r="CT1097" s="1308"/>
      <c r="CU1097" s="1308"/>
      <c r="CV1097" s="1308"/>
      <c r="CW1097" s="1308"/>
      <c r="CX1097" s="1308"/>
      <c r="CY1097" s="1308"/>
      <c r="CZ1097" s="1308"/>
      <c r="DA1097" s="1308"/>
      <c r="DB1097" s="1308"/>
      <c r="DC1097" s="1308"/>
      <c r="DD1097" s="1308"/>
      <c r="DE1097" s="1308"/>
      <c r="DF1097" s="1308"/>
      <c r="DG1097" s="1308"/>
      <c r="DH1097" s="1308"/>
      <c r="DI1097" s="1308"/>
      <c r="DJ1097" s="1308"/>
      <c r="DK1097" s="1308"/>
      <c r="DL1097" s="1308"/>
      <c r="DM1097" s="1308"/>
      <c r="DN1097" s="1308"/>
      <c r="DO1097" s="1308"/>
      <c r="DP1097" s="1308"/>
      <c r="DQ1097" s="1308"/>
      <c r="DR1097" s="1308"/>
      <c r="DS1097" s="1308"/>
      <c r="DT1097" s="1308"/>
      <c r="DU1097" s="1308"/>
      <c r="DV1097" s="1308"/>
      <c r="DW1097" s="1308"/>
      <c r="DX1097" s="1308"/>
      <c r="DY1097" s="1308"/>
      <c r="DZ1097" s="1308"/>
      <c r="EA1097" s="1308"/>
      <c r="EB1097" s="1308"/>
      <c r="EC1097" s="1308"/>
      <c r="ED1097" s="1308"/>
      <c r="EE1097" s="1308"/>
      <c r="EF1097" s="1308"/>
      <c r="EG1097" s="1308"/>
      <c r="EH1097" s="1308"/>
      <c r="EI1097" s="1308"/>
      <c r="EJ1097" s="1308"/>
      <c r="EK1097" s="1308"/>
      <c r="EL1097" s="1308"/>
      <c r="EM1097" s="1308"/>
      <c r="EN1097" s="1308"/>
      <c r="EO1097" s="1308"/>
      <c r="EP1097" s="1308"/>
      <c r="EQ1097" s="1308"/>
      <c r="ER1097" s="1308"/>
      <c r="ES1097" s="1308"/>
      <c r="ET1097" s="1308"/>
      <c r="EU1097" s="1308"/>
      <c r="EV1097" s="1308"/>
      <c r="EW1097" s="1308"/>
      <c r="EX1097" s="1308"/>
      <c r="EY1097" s="1308"/>
      <c r="EZ1097" s="1308"/>
      <c r="FA1097" s="1308"/>
      <c r="FB1097" s="1308"/>
      <c r="FC1097" s="1308"/>
      <c r="FD1097" s="1308"/>
      <c r="FE1097" s="1308"/>
      <c r="FF1097" s="1308"/>
      <c r="FG1097" s="1308"/>
      <c r="FH1097" s="1308"/>
      <c r="FI1097" s="1308"/>
      <c r="FJ1097" s="1308"/>
      <c r="FK1097" s="1308"/>
      <c r="FL1097" s="1308"/>
      <c r="FM1097" s="1308"/>
      <c r="FN1097" s="1308"/>
      <c r="FO1097" s="1308"/>
      <c r="FP1097" s="1308"/>
      <c r="FQ1097" s="1308"/>
      <c r="FR1097" s="1308"/>
      <c r="FS1097" s="1308"/>
      <c r="FT1097" s="1308"/>
      <c r="FU1097" s="1308"/>
      <c r="FV1097" s="1308"/>
      <c r="FW1097" s="1308"/>
      <c r="FX1097" s="1308"/>
      <c r="FY1097" s="1308"/>
      <c r="FZ1097" s="1308"/>
      <c r="GA1097" s="1308"/>
      <c r="GB1097" s="1308"/>
      <c r="GC1097" s="1308"/>
      <c r="GD1097" s="1308"/>
      <c r="GE1097" s="1308"/>
      <c r="GF1097" s="1308"/>
      <c r="GG1097" s="1308"/>
      <c r="GH1097" s="1308"/>
      <c r="GI1097" s="1308"/>
      <c r="GJ1097" s="1308"/>
      <c r="GK1097" s="1308"/>
      <c r="GL1097" s="1308"/>
      <c r="GM1097" s="1308"/>
      <c r="GN1097" s="1308"/>
      <c r="GO1097" s="1308"/>
      <c r="GP1097" s="1308"/>
      <c r="GQ1097" s="1308"/>
      <c r="GR1097" s="1308"/>
      <c r="GS1097" s="1308"/>
      <c r="GT1097" s="1308"/>
      <c r="GU1097" s="1308"/>
      <c r="GV1097" s="1308"/>
      <c r="GW1097" s="1308"/>
      <c r="GX1097" s="1308"/>
      <c r="GY1097" s="1308"/>
      <c r="GZ1097" s="1308"/>
      <c r="HA1097" s="1308"/>
      <c r="HB1097" s="1308"/>
      <c r="HC1097" s="1308"/>
      <c r="HD1097" s="1308"/>
      <c r="HE1097" s="1308"/>
      <c r="HF1097" s="1308"/>
      <c r="HG1097" s="1308"/>
      <c r="HH1097" s="1308"/>
      <c r="HI1097" s="1308"/>
      <c r="HJ1097" s="1308"/>
      <c r="HK1097" s="1308"/>
      <c r="HL1097" s="1308"/>
      <c r="HM1097" s="1308"/>
      <c r="HN1097" s="1308"/>
      <c r="HO1097" s="1308"/>
      <c r="HP1097" s="1308"/>
      <c r="HQ1097" s="1308"/>
      <c r="HR1097" s="1308"/>
      <c r="HS1097" s="1308"/>
      <c r="HT1097" s="1308"/>
      <c r="HU1097" s="1308"/>
      <c r="HV1097" s="1308"/>
      <c r="HW1097" s="1308"/>
      <c r="HX1097" s="1308"/>
      <c r="HY1097" s="1308"/>
      <c r="HZ1097" s="1308"/>
      <c r="IA1097" s="1308"/>
      <c r="IB1097" s="1308"/>
      <c r="IC1097" s="1308"/>
      <c r="ID1097" s="1308"/>
      <c r="IE1097" s="1308"/>
      <c r="IF1097" s="1308"/>
      <c r="IG1097" s="1308"/>
      <c r="IH1097" s="1308"/>
      <c r="II1097" s="1308"/>
      <c r="IJ1097" s="1308"/>
      <c r="IK1097" s="1308"/>
      <c r="IL1097" s="1308"/>
      <c r="IM1097" s="1308"/>
      <c r="IN1097" s="1308"/>
      <c r="IO1097" s="1308"/>
      <c r="IP1097" s="1308"/>
      <c r="IQ1097" s="1308"/>
      <c r="IR1097" s="1308"/>
      <c r="IS1097" s="1308"/>
      <c r="IT1097" s="1308"/>
      <c r="IU1097" s="1308"/>
      <c r="IV1097" s="1308"/>
      <c r="IW1097" s="1308"/>
      <c r="IX1097" s="1308"/>
      <c r="IY1097" s="1308"/>
      <c r="IZ1097" s="1308"/>
      <c r="JA1097" s="1308"/>
      <c r="JB1097" s="1308"/>
      <c r="JC1097" s="1308"/>
      <c r="JD1097" s="1308"/>
      <c r="JE1097" s="1308"/>
      <c r="JF1097" s="1308"/>
      <c r="JG1097" s="1308"/>
      <c r="JH1097" s="1308"/>
      <c r="JI1097" s="1308"/>
      <c r="JJ1097" s="1308"/>
      <c r="JK1097" s="1308"/>
      <c r="JL1097" s="1308"/>
      <c r="JM1097" s="1308"/>
      <c r="JN1097" s="1308"/>
      <c r="JO1097" s="1308"/>
      <c r="JP1097" s="1308"/>
      <c r="JQ1097" s="1308"/>
      <c r="JR1097" s="1308"/>
      <c r="JS1097" s="1308"/>
      <c r="JT1097" s="1308"/>
      <c r="JU1097" s="1308"/>
      <c r="JV1097" s="1308"/>
      <c r="JW1097" s="1308"/>
      <c r="JX1097" s="1308"/>
      <c r="JY1097" s="1308"/>
      <c r="JZ1097" s="1308"/>
      <c r="KA1097" s="1308"/>
      <c r="KB1097" s="1308"/>
      <c r="KC1097" s="1308"/>
      <c r="KD1097" s="1308"/>
      <c r="KE1097" s="1308"/>
      <c r="KF1097" s="1308"/>
      <c r="KG1097" s="1308"/>
      <c r="KH1097" s="1308"/>
      <c r="KI1097" s="1308"/>
      <c r="KJ1097" s="1308"/>
      <c r="KK1097" s="1308"/>
      <c r="KL1097" s="1308"/>
      <c r="KM1097" s="1308"/>
      <c r="KN1097" s="1308"/>
      <c r="KO1097" s="1308"/>
      <c r="KP1097" s="1308"/>
      <c r="KQ1097" s="1308"/>
      <c r="KR1097" s="1308"/>
      <c r="KS1097" s="1308"/>
      <c r="KT1097" s="1308"/>
      <c r="KU1097" s="1308"/>
      <c r="KV1097" s="1308"/>
      <c r="KW1097" s="1308"/>
      <c r="KX1097" s="1308"/>
      <c r="KY1097" s="1308"/>
      <c r="KZ1097" s="1308"/>
      <c r="LA1097" s="1308"/>
      <c r="LB1097" s="1308"/>
      <c r="LC1097" s="1308"/>
      <c r="LD1097" s="1308"/>
      <c r="LE1097" s="1308"/>
      <c r="LF1097" s="1308"/>
      <c r="LG1097" s="1308"/>
      <c r="LH1097" s="1308"/>
      <c r="LI1097" s="1308"/>
      <c r="LJ1097" s="1308"/>
      <c r="LK1097" s="1308"/>
      <c r="LL1097" s="1308"/>
      <c r="LM1097" s="1308"/>
      <c r="LN1097" s="1308"/>
      <c r="LO1097" s="1308"/>
      <c r="LP1097" s="1308"/>
      <c r="LQ1097" s="1308"/>
      <c r="LR1097" s="1308"/>
      <c r="LS1097" s="1308"/>
      <c r="LT1097" s="1308"/>
      <c r="LU1097" s="1308"/>
      <c r="LV1097" s="1308"/>
      <c r="LW1097" s="1308"/>
      <c r="LX1097" s="1308"/>
      <c r="LY1097" s="1308"/>
      <c r="LZ1097" s="1308"/>
      <c r="MA1097" s="1308"/>
      <c r="MB1097" s="1308"/>
      <c r="MC1097" s="1308"/>
      <c r="MD1097" s="1308"/>
      <c r="ME1097" s="1308"/>
      <c r="MF1097" s="1308"/>
      <c r="MG1097" s="1308"/>
      <c r="MH1097" s="1308"/>
      <c r="MI1097" s="1308"/>
      <c r="MJ1097" s="1308"/>
      <c r="MK1097" s="1308"/>
      <c r="ML1097" s="1308"/>
      <c r="MM1097" s="1308"/>
      <c r="MN1097" s="1308"/>
      <c r="MO1097" s="1308"/>
      <c r="MP1097" s="1308"/>
      <c r="MQ1097" s="1308"/>
      <c r="MR1097" s="1308"/>
      <c r="MS1097" s="1308"/>
      <c r="MT1097" s="1308"/>
      <c r="MU1097" s="1308"/>
      <c r="MV1097" s="1308"/>
      <c r="MW1097" s="1308"/>
      <c r="MX1097" s="1308"/>
      <c r="MY1097" s="1308"/>
      <c r="MZ1097" s="1308"/>
      <c r="NA1097" s="1308"/>
      <c r="NB1097" s="1308"/>
      <c r="NC1097" s="1308"/>
      <c r="ND1097" s="1308"/>
      <c r="NE1097" s="1308"/>
      <c r="NF1097" s="1308"/>
      <c r="NG1097" s="1308"/>
      <c r="NH1097" s="1308"/>
      <c r="NI1097" s="1308"/>
      <c r="NJ1097" s="1308"/>
      <c r="NK1097" s="1308"/>
      <c r="NL1097" s="1308"/>
      <c r="NM1097" s="1308"/>
      <c r="NN1097" s="1308"/>
      <c r="NO1097" s="1308"/>
      <c r="NP1097" s="1308"/>
      <c r="NQ1097" s="1308"/>
      <c r="NR1097" s="1308"/>
      <c r="NS1097" s="1308"/>
      <c r="NT1097" s="1308"/>
      <c r="NU1097" s="1308"/>
      <c r="NV1097" s="1308"/>
      <c r="NW1097" s="1308"/>
      <c r="NX1097" s="1308"/>
      <c r="NY1097" s="1308"/>
      <c r="NZ1097" s="1308"/>
      <c r="OA1097" s="1308"/>
      <c r="OB1097" s="1308"/>
      <c r="OC1097" s="1308"/>
      <c r="OD1097" s="1308"/>
      <c r="OE1097" s="1308"/>
      <c r="OF1097" s="1308"/>
      <c r="OG1097" s="1308"/>
      <c r="OH1097" s="1308"/>
      <c r="OI1097" s="1308"/>
      <c r="OJ1097" s="1308"/>
      <c r="OK1097" s="1308"/>
      <c r="OL1097" s="1308"/>
      <c r="OM1097" s="1308"/>
      <c r="ON1097" s="1308"/>
      <c r="OO1097" s="1308"/>
      <c r="OP1097" s="1308"/>
      <c r="OQ1097" s="1308"/>
      <c r="OR1097" s="1308"/>
      <c r="OS1097" s="1308"/>
      <c r="OT1097" s="1308"/>
      <c r="OU1097" s="1308"/>
      <c r="OV1097" s="1308"/>
      <c r="OW1097" s="1308"/>
      <c r="OX1097" s="1308"/>
      <c r="OY1097" s="1308"/>
      <c r="OZ1097" s="1308"/>
      <c r="PA1097" s="1308"/>
      <c r="PB1097" s="1308"/>
      <c r="PC1097" s="1308"/>
      <c r="PD1097" s="1308"/>
      <c r="PE1097" s="1308"/>
      <c r="PF1097" s="1308"/>
      <c r="PG1097" s="1308"/>
      <c r="PH1097" s="1308"/>
      <c r="PI1097" s="1308"/>
      <c r="PJ1097" s="1308"/>
      <c r="PK1097" s="1308"/>
      <c r="PL1097" s="1308"/>
      <c r="PM1097" s="1308"/>
      <c r="PN1097" s="1308"/>
      <c r="PO1097" s="1308"/>
      <c r="PP1097" s="1308"/>
      <c r="PQ1097" s="1308"/>
      <c r="PR1097" s="1308"/>
      <c r="PS1097" s="1308"/>
      <c r="PT1097" s="1308"/>
      <c r="PU1097" s="1308"/>
      <c r="PV1097" s="1308"/>
      <c r="PW1097" s="1308"/>
      <c r="PX1097" s="1308"/>
      <c r="PY1097" s="1308"/>
      <c r="PZ1097" s="1308"/>
      <c r="QA1097" s="1308"/>
      <c r="QB1097" s="1308"/>
      <c r="QC1097" s="1308"/>
      <c r="QD1097" s="1308"/>
      <c r="QE1097" s="1308"/>
      <c r="QF1097" s="1308"/>
      <c r="QG1097" s="1308"/>
      <c r="QH1097" s="1308"/>
      <c r="QI1097" s="1308"/>
      <c r="QJ1097" s="1308"/>
      <c r="QK1097" s="1308"/>
      <c r="QL1097" s="1308"/>
      <c r="QM1097" s="1308"/>
      <c r="QN1097" s="1308"/>
      <c r="QO1097" s="1308"/>
      <c r="QP1097" s="1308"/>
      <c r="QQ1097" s="1308"/>
      <c r="QR1097" s="1308"/>
      <c r="QS1097" s="1308"/>
      <c r="QT1097" s="1308"/>
      <c r="QU1097" s="1308"/>
      <c r="QV1097" s="1308"/>
      <c r="QW1097" s="1308"/>
      <c r="QX1097" s="1308"/>
      <c r="QY1097" s="1308"/>
      <c r="QZ1097" s="1308"/>
      <c r="RA1097" s="1308"/>
      <c r="RB1097" s="1308"/>
      <c r="RC1097" s="1308"/>
      <c r="RD1097" s="1308"/>
      <c r="RE1097" s="1308"/>
      <c r="RF1097" s="1308"/>
      <c r="RG1097" s="1308"/>
      <c r="RH1097" s="1308"/>
      <c r="RI1097" s="1308"/>
      <c r="RJ1097" s="1308"/>
      <c r="RK1097" s="1308"/>
      <c r="RL1097" s="1308"/>
      <c r="RM1097" s="1308"/>
      <c r="RN1097" s="1308"/>
      <c r="RO1097" s="1308"/>
      <c r="RP1097" s="1308"/>
      <c r="RQ1097" s="1308"/>
      <c r="RR1097" s="1308"/>
      <c r="RS1097" s="1308"/>
      <c r="RT1097" s="1308"/>
      <c r="RU1097" s="1308"/>
      <c r="RV1097" s="1308"/>
      <c r="RW1097" s="1308"/>
      <c r="RX1097" s="1308"/>
      <c r="RY1097" s="1308"/>
      <c r="RZ1097" s="1308"/>
      <c r="SA1097" s="1308"/>
      <c r="SB1097" s="1308"/>
      <c r="SC1097" s="1308"/>
      <c r="SD1097" s="1308"/>
      <c r="SE1097" s="1308"/>
      <c r="SF1097" s="1308"/>
      <c r="SG1097" s="1308"/>
      <c r="SH1097" s="1308"/>
      <c r="SI1097" s="1308"/>
      <c r="SJ1097" s="1308"/>
      <c r="SK1097" s="1308"/>
      <c r="SL1097" s="1308"/>
      <c r="SM1097" s="1308"/>
      <c r="SN1097" s="1308"/>
      <c r="SO1097" s="1308"/>
      <c r="SP1097" s="1308"/>
      <c r="SQ1097" s="1308"/>
      <c r="SR1097" s="1308"/>
      <c r="SS1097" s="1308"/>
      <c r="ST1097" s="1308"/>
      <c r="SU1097" s="1308"/>
      <c r="SV1097" s="1308"/>
      <c r="SW1097" s="1308"/>
      <c r="SX1097" s="1308"/>
      <c r="SY1097" s="1308"/>
      <c r="SZ1097" s="1308"/>
      <c r="TA1097" s="1308"/>
      <c r="TB1097" s="1308"/>
      <c r="TC1097" s="1308"/>
      <c r="TD1097" s="1308"/>
      <c r="TE1097" s="1308"/>
      <c r="TF1097" s="1308"/>
      <c r="TG1097" s="1308"/>
      <c r="TH1097" s="1308"/>
      <c r="TI1097" s="1308"/>
      <c r="TJ1097" s="1308"/>
      <c r="TK1097" s="1308"/>
      <c r="TL1097" s="1308"/>
      <c r="TM1097" s="1308"/>
      <c r="TN1097" s="1308"/>
      <c r="TO1097" s="1308"/>
      <c r="TP1097" s="1308"/>
      <c r="TQ1097" s="1308"/>
      <c r="TR1097" s="1308"/>
      <c r="TS1097" s="1308"/>
      <c r="TT1097" s="1308"/>
      <c r="TU1097" s="1308"/>
      <c r="TV1097" s="1308"/>
      <c r="TW1097" s="1308"/>
      <c r="TX1097" s="1308"/>
      <c r="TY1097" s="1308"/>
      <c r="TZ1097" s="1308"/>
      <c r="UA1097" s="1308"/>
      <c r="UB1097" s="1308"/>
      <c r="UC1097" s="1308"/>
      <c r="UD1097" s="1308"/>
      <c r="UE1097" s="1308"/>
      <c r="UF1097" s="1308"/>
      <c r="UG1097" s="1308"/>
      <c r="UH1097" s="1308"/>
      <c r="UI1097" s="1308"/>
      <c r="UJ1097" s="1308"/>
      <c r="UK1097" s="1308"/>
      <c r="UL1097" s="1308"/>
      <c r="UM1097" s="1308"/>
      <c r="UN1097" s="1308"/>
      <c r="UO1097" s="1308"/>
      <c r="UP1097" s="1308"/>
      <c r="UQ1097" s="1308"/>
      <c r="UR1097" s="1308"/>
      <c r="US1097" s="1308"/>
      <c r="UT1097" s="1308"/>
      <c r="UU1097" s="1308"/>
      <c r="UV1097" s="1308"/>
      <c r="UW1097" s="1308"/>
      <c r="UX1097" s="1308"/>
      <c r="UY1097" s="1308"/>
      <c r="UZ1097" s="1308"/>
      <c r="VA1097" s="1308"/>
      <c r="VB1097" s="1308"/>
      <c r="VC1097" s="1308"/>
      <c r="VD1097" s="1308"/>
      <c r="VE1097" s="1308"/>
      <c r="VF1097" s="1308"/>
      <c r="VG1097" s="1308"/>
      <c r="VH1097" s="1308"/>
      <c r="VI1097" s="1308"/>
      <c r="VJ1097" s="1308"/>
      <c r="VK1097" s="1308"/>
      <c r="VL1097" s="1308"/>
      <c r="VM1097" s="1308"/>
      <c r="VN1097" s="1308"/>
      <c r="VO1097" s="1308"/>
      <c r="VP1097" s="1308"/>
      <c r="VQ1097" s="1308"/>
      <c r="VR1097" s="1308"/>
      <c r="VS1097" s="1308"/>
      <c r="VT1097" s="1308"/>
      <c r="VU1097" s="1308"/>
      <c r="VV1097" s="1308"/>
      <c r="VW1097" s="1308"/>
      <c r="VX1097" s="1308"/>
      <c r="VY1097" s="1308"/>
      <c r="VZ1097" s="1308"/>
      <c r="WA1097" s="1308"/>
      <c r="WB1097" s="1308"/>
      <c r="WC1097" s="1308"/>
      <c r="WD1097" s="1308"/>
      <c r="WE1097" s="1308"/>
      <c r="WF1097" s="1308"/>
      <c r="WG1097" s="1308"/>
      <c r="WH1097" s="1308"/>
      <c r="WI1097" s="1308"/>
      <c r="WJ1097" s="1308"/>
      <c r="WK1097" s="1308"/>
      <c r="WL1097" s="1308"/>
      <c r="WM1097" s="1308"/>
      <c r="WN1097" s="1308"/>
      <c r="WO1097" s="1308"/>
      <c r="WP1097" s="1308"/>
      <c r="WQ1097" s="1308"/>
      <c r="WR1097" s="1308"/>
      <c r="WS1097" s="1308"/>
      <c r="WT1097" s="1308"/>
      <c r="WU1097" s="1308"/>
      <c r="WV1097" s="1308"/>
      <c r="WW1097" s="1308"/>
      <c r="WX1097" s="1308"/>
      <c r="WY1097" s="1308"/>
      <c r="WZ1097" s="1308"/>
      <c r="XA1097" s="1308"/>
      <c r="XB1097" s="1308"/>
      <c r="XC1097" s="1308"/>
      <c r="XD1097" s="1308"/>
      <c r="XE1097" s="1308"/>
      <c r="XF1097" s="1308"/>
      <c r="XG1097" s="1308"/>
      <c r="XH1097" s="1308"/>
      <c r="XI1097" s="1308"/>
      <c r="XJ1097" s="1308"/>
      <c r="XK1097" s="1308"/>
      <c r="XL1097" s="1308"/>
      <c r="XM1097" s="1308"/>
      <c r="XN1097" s="1308"/>
      <c r="XO1097" s="1308"/>
      <c r="XP1097" s="1308"/>
      <c r="XQ1097" s="1308"/>
      <c r="XR1097" s="1308"/>
      <c r="XS1097" s="1308"/>
      <c r="XT1097" s="1308"/>
      <c r="XU1097" s="1308"/>
      <c r="XV1097" s="1308"/>
      <c r="XW1097" s="1308"/>
      <c r="XX1097" s="1308"/>
      <c r="XY1097" s="1308"/>
      <c r="XZ1097" s="1308"/>
      <c r="YA1097" s="1308"/>
      <c r="YB1097" s="1308"/>
      <c r="YC1097" s="1308"/>
      <c r="YD1097" s="1308"/>
      <c r="YE1097" s="1308"/>
      <c r="YF1097" s="1308"/>
      <c r="YG1097" s="1308"/>
      <c r="YH1097" s="1308"/>
      <c r="YI1097" s="1308"/>
      <c r="YJ1097" s="1308"/>
      <c r="YK1097" s="1308"/>
      <c r="YL1097" s="1308"/>
      <c r="YM1097" s="1308"/>
      <c r="YN1097" s="1308"/>
      <c r="YO1097" s="1308"/>
      <c r="YP1097" s="1308"/>
      <c r="YQ1097" s="1308"/>
      <c r="YR1097" s="1308"/>
      <c r="YS1097" s="1308"/>
      <c r="YT1097" s="1308"/>
      <c r="YU1097" s="1308"/>
      <c r="YV1097" s="1308"/>
      <c r="YW1097" s="1308"/>
      <c r="YX1097" s="1308"/>
      <c r="YY1097" s="1308"/>
      <c r="YZ1097" s="1308"/>
      <c r="ZA1097" s="1308"/>
      <c r="ZB1097" s="1308"/>
      <c r="ZC1097" s="1308"/>
      <c r="ZD1097" s="1308"/>
      <c r="ZE1097" s="1308"/>
      <c r="ZF1097" s="1308"/>
      <c r="ZG1097" s="1308"/>
      <c r="ZH1097" s="1308"/>
      <c r="ZI1097" s="1308"/>
      <c r="ZJ1097" s="1308"/>
      <c r="ZK1097" s="1308"/>
      <c r="ZL1097" s="1308"/>
      <c r="ZM1097" s="1308"/>
      <c r="ZN1097" s="1308"/>
      <c r="ZO1097" s="1308"/>
      <c r="ZP1097" s="1308"/>
      <c r="ZQ1097" s="1308"/>
      <c r="ZR1097" s="1308"/>
      <c r="ZS1097" s="1308"/>
      <c r="ZT1097" s="1308"/>
      <c r="ZU1097" s="1308"/>
      <c r="ZV1097" s="1308"/>
      <c r="ZW1097" s="1308"/>
      <c r="ZX1097" s="1308"/>
      <c r="ZY1097" s="1308"/>
      <c r="ZZ1097" s="1308"/>
      <c r="AAA1097" s="1308"/>
      <c r="AAB1097" s="1308"/>
      <c r="AAC1097" s="1308"/>
      <c r="AAD1097" s="1308"/>
      <c r="AAE1097" s="1308"/>
      <c r="AAF1097" s="1308"/>
      <c r="AAG1097" s="1308"/>
      <c r="AAH1097" s="1308"/>
      <c r="AAI1097" s="1308"/>
      <c r="AAJ1097" s="1308"/>
      <c r="AAK1097" s="1308"/>
      <c r="AAL1097" s="1308"/>
      <c r="AAM1097" s="1308"/>
      <c r="AAN1097" s="1308"/>
      <c r="AAO1097" s="1308"/>
      <c r="AAP1097" s="1308"/>
      <c r="AAQ1097" s="1308"/>
      <c r="AAR1097" s="1308"/>
      <c r="AAS1097" s="1308"/>
      <c r="AAT1097" s="1308"/>
      <c r="AAU1097" s="1308"/>
      <c r="AAV1097" s="1308"/>
      <c r="AAW1097" s="1308"/>
      <c r="AAX1097" s="1308"/>
      <c r="AAY1097" s="1308"/>
      <c r="AAZ1097" s="1308"/>
      <c r="ABA1097" s="1308"/>
      <c r="ABB1097" s="1308"/>
      <c r="ABC1097" s="1308"/>
      <c r="ABD1097" s="1308"/>
      <c r="ABE1097" s="1308"/>
      <c r="ABF1097" s="1308"/>
      <c r="ABG1097" s="1308"/>
      <c r="ABH1097" s="1308"/>
      <c r="ABI1097" s="1308"/>
      <c r="ABJ1097" s="1308"/>
      <c r="ABK1097" s="1308"/>
      <c r="ABL1097" s="1308"/>
      <c r="ABM1097" s="1308"/>
      <c r="ABN1097" s="1308"/>
      <c r="ABO1097" s="1308"/>
      <c r="ABP1097" s="1308"/>
      <c r="ABQ1097" s="1308"/>
      <c r="ABR1097" s="1308"/>
      <c r="ABS1097" s="1308"/>
      <c r="ABT1097" s="1308"/>
      <c r="ABU1097" s="1308"/>
      <c r="ABV1097" s="1308"/>
      <c r="ABW1097" s="1308"/>
      <c r="ABX1097" s="1308"/>
      <c r="ABY1097" s="1308"/>
      <c r="ABZ1097" s="1308"/>
      <c r="ACA1097" s="1308"/>
      <c r="ACB1097" s="1308"/>
      <c r="ACC1097" s="1308"/>
      <c r="ACD1097" s="1308"/>
      <c r="ACE1097" s="1308"/>
      <c r="ACF1097" s="1308"/>
      <c r="ACG1097" s="1308"/>
      <c r="ACH1097" s="1308"/>
      <c r="ACI1097" s="1308"/>
      <c r="ACJ1097" s="1308"/>
      <c r="ACK1097" s="1308"/>
      <c r="ACL1097" s="1308"/>
      <c r="ACM1097" s="1308"/>
      <c r="ACN1097" s="1308"/>
      <c r="ACO1097" s="1308"/>
      <c r="ACP1097" s="1308"/>
      <c r="ACQ1097" s="1308"/>
      <c r="ACR1097" s="1308"/>
      <c r="ACS1097" s="1308"/>
      <c r="ACT1097" s="1308"/>
      <c r="ACU1097" s="1308"/>
      <c r="ACV1097" s="1308"/>
      <c r="ACW1097" s="1308"/>
      <c r="ACX1097" s="1308"/>
      <c r="ACY1097" s="1308"/>
      <c r="ACZ1097" s="1308"/>
      <c r="ADA1097" s="1308"/>
      <c r="ADB1097" s="1308"/>
      <c r="ADC1097" s="1308"/>
      <c r="ADD1097" s="1308"/>
      <c r="ADE1097" s="1308"/>
      <c r="ADF1097" s="1308"/>
      <c r="ADG1097" s="1308"/>
      <c r="ADH1097" s="1308"/>
      <c r="ADI1097" s="1308"/>
      <c r="ADJ1097" s="1308"/>
      <c r="ADK1097" s="1308"/>
      <c r="ADL1097" s="1308"/>
      <c r="ADM1097" s="1308"/>
      <c r="ADN1097" s="1308"/>
      <c r="ADO1097" s="1308"/>
      <c r="ADP1097" s="1308"/>
      <c r="ADQ1097" s="1308"/>
      <c r="ADR1097" s="1308"/>
      <c r="ADS1097" s="1308"/>
      <c r="ADT1097" s="1308"/>
      <c r="ADU1097" s="1308"/>
      <c r="ADV1097" s="1308"/>
      <c r="ADW1097" s="1308"/>
      <c r="ADX1097" s="1308"/>
      <c r="ADY1097" s="1308"/>
      <c r="ADZ1097" s="1308"/>
      <c r="AEA1097" s="1308"/>
      <c r="AEB1097" s="1308"/>
      <c r="AEC1097" s="1308"/>
      <c r="AED1097" s="1308"/>
      <c r="AEE1097" s="1308"/>
      <c r="AEF1097" s="1308"/>
      <c r="AEG1097" s="1308"/>
      <c r="AEH1097" s="1308"/>
      <c r="AEI1097" s="1308"/>
      <c r="AEJ1097" s="1308"/>
      <c r="AEK1097" s="1308"/>
      <c r="AEL1097" s="1308"/>
      <c r="AEM1097" s="1308"/>
      <c r="AEN1097" s="1308"/>
      <c r="AEO1097" s="1308"/>
      <c r="AEP1097" s="1308"/>
      <c r="AEQ1097" s="1308"/>
      <c r="AER1097" s="1308"/>
      <c r="AES1097" s="1308"/>
      <c r="AET1097" s="1308"/>
      <c r="AEU1097" s="1308"/>
      <c r="AEV1097" s="1308"/>
      <c r="AEW1097" s="1308"/>
      <c r="AEX1097" s="1308"/>
      <c r="AEY1097" s="1308"/>
      <c r="AEZ1097" s="1308"/>
      <c r="AFA1097" s="1308"/>
      <c r="AFB1097" s="1308"/>
      <c r="AFC1097" s="1308"/>
      <c r="AFD1097" s="1308"/>
      <c r="AFE1097" s="1308"/>
      <c r="AFF1097" s="1308"/>
      <c r="AFG1097" s="1308"/>
      <c r="AFH1097" s="1308"/>
      <c r="AFI1097" s="1308"/>
      <c r="AFJ1097" s="1308"/>
      <c r="AFK1097" s="1308"/>
      <c r="AFL1097" s="1308"/>
      <c r="AFM1097" s="1308"/>
      <c r="AFN1097" s="1308"/>
      <c r="AFO1097" s="1308"/>
      <c r="AFP1097" s="1308"/>
      <c r="AFQ1097" s="1308"/>
      <c r="AFR1097" s="1308"/>
      <c r="AFS1097" s="1308"/>
      <c r="AFT1097" s="1308"/>
      <c r="AFU1097" s="1308"/>
      <c r="AFV1097" s="1308"/>
      <c r="AFW1097" s="1308"/>
      <c r="AFX1097" s="1308"/>
      <c r="AFY1097" s="1308"/>
      <c r="AFZ1097" s="1308"/>
      <c r="AGA1097" s="1308"/>
      <c r="AGB1097" s="1308"/>
      <c r="AGC1097" s="1308"/>
      <c r="AGD1097" s="1308"/>
      <c r="AGE1097" s="1308"/>
      <c r="AGF1097" s="1308"/>
      <c r="AGG1097" s="1308"/>
      <c r="AGH1097" s="1308"/>
      <c r="AGI1097" s="1308"/>
      <c r="AGJ1097" s="1308"/>
      <c r="AGK1097" s="1308"/>
      <c r="AGL1097" s="1308"/>
      <c r="AGM1097" s="1308"/>
      <c r="AGN1097" s="1308"/>
      <c r="AGO1097" s="1308"/>
      <c r="AGP1097" s="1308"/>
      <c r="AGQ1097" s="1308"/>
      <c r="AGR1097" s="1308"/>
      <c r="AGS1097" s="1308"/>
      <c r="AGT1097" s="1308"/>
      <c r="AGU1097" s="1308"/>
      <c r="AGV1097" s="1308"/>
      <c r="AGW1097" s="1308"/>
      <c r="AGX1097" s="1308"/>
      <c r="AGY1097" s="1308"/>
      <c r="AGZ1097" s="1308"/>
      <c r="AHA1097" s="1308"/>
      <c r="AHB1097" s="1308"/>
      <c r="AHC1097" s="1308"/>
      <c r="AHD1097" s="1308"/>
      <c r="AHE1097" s="1308"/>
      <c r="AHF1097" s="1308"/>
      <c r="AHG1097" s="1308"/>
      <c r="AHH1097" s="1308"/>
      <c r="AHI1097" s="1308"/>
      <c r="AHJ1097" s="1308"/>
      <c r="AHK1097" s="1308"/>
      <c r="AHL1097" s="1308"/>
      <c r="AHM1097" s="1308"/>
      <c r="AHN1097" s="1308"/>
      <c r="AHO1097" s="1308"/>
      <c r="AHP1097" s="1308"/>
      <c r="AHQ1097" s="1308"/>
      <c r="AHR1097" s="1308"/>
      <c r="AHS1097" s="1308"/>
      <c r="AHT1097" s="1308"/>
      <c r="AHU1097" s="1308"/>
      <c r="AHV1097" s="1308"/>
      <c r="AHW1097" s="1308"/>
      <c r="AHX1097" s="1308"/>
      <c r="AHY1097" s="1308"/>
      <c r="AHZ1097" s="1308"/>
      <c r="AIA1097" s="1308"/>
      <c r="AIB1097" s="1308"/>
      <c r="AIC1097" s="1308"/>
      <c r="AID1097" s="1308"/>
      <c r="AIE1097" s="1308"/>
      <c r="AIF1097" s="1308"/>
      <c r="AIG1097" s="1308"/>
      <c r="AIH1097" s="1308"/>
      <c r="AII1097" s="1308"/>
      <c r="AIJ1097" s="1308"/>
      <c r="AIK1097" s="1308"/>
      <c r="AIL1097" s="1308"/>
      <c r="AIM1097" s="1308"/>
      <c r="AIN1097" s="1308"/>
      <c r="AIO1097" s="1308"/>
      <c r="AIP1097" s="1308"/>
      <c r="AIQ1097" s="1308"/>
      <c r="AIR1097" s="1308"/>
      <c r="AIS1097" s="1308"/>
      <c r="AIT1097" s="1308"/>
      <c r="AIU1097" s="1308"/>
      <c r="AIV1097" s="1308"/>
      <c r="AIW1097" s="1308"/>
      <c r="AIX1097" s="1308"/>
      <c r="AIY1097" s="1308"/>
      <c r="AIZ1097" s="1308"/>
      <c r="AJA1097" s="1308"/>
      <c r="AJB1097" s="1308"/>
      <c r="AJC1097" s="1308"/>
      <c r="AJD1097" s="1308"/>
      <c r="AJE1097" s="1308"/>
      <c r="AJF1097" s="1308"/>
      <c r="AJG1097" s="1308"/>
      <c r="AJH1097" s="1308"/>
      <c r="AJI1097" s="1308"/>
      <c r="AJJ1097" s="1308"/>
      <c r="AJK1097" s="1308"/>
      <c r="AJL1097" s="1308"/>
      <c r="AJM1097" s="1308"/>
      <c r="AJN1097" s="1308"/>
      <c r="AJO1097" s="1308"/>
      <c r="AJP1097" s="1308"/>
      <c r="AJQ1097" s="1308"/>
      <c r="AJR1097" s="1308"/>
      <c r="AJS1097" s="1308"/>
      <c r="AJT1097" s="1308"/>
      <c r="AJU1097" s="1308"/>
      <c r="AJV1097" s="1308"/>
      <c r="AJW1097" s="1308"/>
      <c r="AJX1097" s="1308"/>
      <c r="AJY1097" s="1308"/>
      <c r="AJZ1097" s="1308"/>
      <c r="AKA1097" s="1308"/>
      <c r="AKB1097" s="1308"/>
      <c r="AKC1097" s="1308"/>
      <c r="AKD1097" s="1308"/>
      <c r="AKE1097" s="1308"/>
      <c r="AKF1097" s="1308"/>
      <c r="AKG1097" s="1308"/>
      <c r="AKH1097" s="1308"/>
      <c r="AKI1097" s="1308"/>
      <c r="AKJ1097" s="1308"/>
      <c r="AKK1097" s="1308"/>
      <c r="AKL1097" s="1308"/>
      <c r="AKM1097" s="1308"/>
      <c r="AKN1097" s="1308"/>
      <c r="AKO1097" s="1308"/>
      <c r="AKP1097" s="1308"/>
      <c r="AKQ1097" s="1308"/>
      <c r="AKR1097" s="1308"/>
      <c r="AKS1097" s="1308"/>
      <c r="AKT1097" s="1308"/>
      <c r="AKU1097" s="1308"/>
      <c r="AKV1097" s="1308"/>
      <c r="AKW1097" s="1308"/>
      <c r="AKX1097" s="1308"/>
      <c r="AKY1097" s="1308"/>
      <c r="AKZ1097" s="1308"/>
      <c r="ALA1097" s="1308"/>
      <c r="ALB1097" s="1308"/>
      <c r="ALC1097" s="1308"/>
      <c r="ALD1097" s="1308"/>
      <c r="ALE1097" s="1308"/>
      <c r="ALF1097" s="1308"/>
      <c r="ALG1097" s="1308"/>
      <c r="ALH1097" s="1308"/>
      <c r="ALI1097" s="1308"/>
      <c r="ALJ1097" s="1308"/>
      <c r="ALK1097" s="1308"/>
      <c r="ALL1097" s="1308"/>
      <c r="ALM1097" s="1308"/>
      <c r="ALN1097" s="1308"/>
      <c r="ALO1097" s="1308"/>
      <c r="ALP1097" s="1308"/>
      <c r="ALQ1097" s="1308"/>
      <c r="ALR1097" s="1308"/>
      <c r="ALS1097" s="1308"/>
      <c r="ALT1097" s="1308"/>
      <c r="ALU1097" s="1308"/>
      <c r="ALV1097" s="1308"/>
      <c r="ALW1097" s="1308"/>
      <c r="ALX1097" s="1308"/>
      <c r="ALY1097" s="1308"/>
      <c r="ALZ1097" s="1308"/>
      <c r="AMA1097" s="1308"/>
      <c r="AMB1097" s="1308"/>
      <c r="AMC1097" s="1308"/>
      <c r="AMD1097" s="1308"/>
      <c r="AME1097" s="1308"/>
      <c r="AMF1097" s="1308"/>
      <c r="AMG1097" s="1308"/>
      <c r="AMH1097" s="1308"/>
      <c r="AMI1097" s="1308"/>
      <c r="AMJ1097" s="1308"/>
      <c r="AMK1097" s="1308"/>
      <c r="AML1097" s="1308"/>
      <c r="AMM1097" s="1308"/>
      <c r="AMN1097" s="1308"/>
      <c r="AMO1097" s="1308"/>
      <c r="AMP1097" s="1308"/>
      <c r="AMQ1097" s="1308"/>
      <c r="AMR1097" s="1308"/>
      <c r="AMS1097" s="1308"/>
      <c r="AMT1097" s="1308"/>
      <c r="AMU1097" s="1308"/>
      <c r="AMV1097" s="1308"/>
      <c r="AMW1097" s="1308"/>
      <c r="AMX1097" s="1308"/>
      <c r="AMY1097" s="1308"/>
      <c r="AMZ1097" s="1308"/>
      <c r="ANA1097" s="1308"/>
      <c r="ANB1097" s="1308"/>
      <c r="ANC1097" s="1308"/>
      <c r="AND1097" s="1308"/>
      <c r="ANE1097" s="1308"/>
      <c r="ANF1097" s="1308"/>
      <c r="ANG1097" s="1308"/>
      <c r="ANH1097" s="1308"/>
      <c r="ANI1097" s="1308"/>
      <c r="ANJ1097" s="1308"/>
      <c r="ANK1097" s="1308"/>
      <c r="ANL1097" s="1308"/>
      <c r="ANM1097" s="1308"/>
      <c r="ANN1097" s="1308"/>
      <c r="ANO1097" s="1308"/>
      <c r="ANP1097" s="1308"/>
      <c r="ANQ1097" s="1308"/>
      <c r="ANR1097" s="1308"/>
      <c r="ANS1097" s="1308"/>
      <c r="ANT1097" s="1308"/>
      <c r="ANU1097" s="1308"/>
      <c r="ANV1097" s="1308"/>
      <c r="ANW1097" s="1308"/>
      <c r="ANX1097" s="1308"/>
      <c r="ANY1097" s="1308"/>
      <c r="ANZ1097" s="1308"/>
      <c r="AOA1097" s="1308"/>
      <c r="AOB1097" s="1308"/>
      <c r="AOC1097" s="1308"/>
      <c r="AOD1097" s="1308"/>
      <c r="AOE1097" s="1308"/>
      <c r="AOF1097" s="1308"/>
      <c r="AOG1097" s="1308"/>
      <c r="AOH1097" s="1308"/>
      <c r="AOI1097" s="1308"/>
      <c r="AOJ1097" s="1308"/>
      <c r="AOK1097" s="1308"/>
      <c r="AOL1097" s="1308"/>
      <c r="AOM1097" s="1308"/>
      <c r="AON1097" s="1308"/>
      <c r="AOO1097" s="1308"/>
      <c r="AOP1097" s="1308"/>
      <c r="AOQ1097" s="1308"/>
      <c r="AOR1097" s="1308"/>
      <c r="AOS1097" s="1308"/>
      <c r="AOT1097" s="1308"/>
      <c r="AOU1097" s="1308"/>
      <c r="AOV1097" s="1308"/>
      <c r="AOW1097" s="1308"/>
      <c r="AOX1097" s="1308"/>
      <c r="AOY1097" s="1308"/>
      <c r="AOZ1097" s="1308"/>
      <c r="APA1097" s="1308"/>
      <c r="APB1097" s="1308"/>
      <c r="APC1097" s="1308"/>
      <c r="APD1097" s="1308"/>
      <c r="APE1097" s="1308"/>
      <c r="APF1097" s="1308"/>
      <c r="APG1097" s="1308"/>
      <c r="APH1097" s="1308"/>
      <c r="API1097" s="1308"/>
      <c r="APJ1097" s="1308"/>
      <c r="APK1097" s="1308"/>
      <c r="APL1097" s="1308"/>
      <c r="APM1097" s="1308"/>
      <c r="APN1097" s="1308"/>
      <c r="APO1097" s="1308"/>
      <c r="APP1097" s="1308"/>
      <c r="APQ1097" s="1308"/>
      <c r="APR1097" s="1308"/>
      <c r="APS1097" s="1308"/>
      <c r="APT1097" s="1308"/>
      <c r="APU1097" s="1308"/>
      <c r="APV1097" s="1308"/>
      <c r="APW1097" s="1308"/>
      <c r="APX1097" s="1308"/>
      <c r="APY1097" s="1308"/>
      <c r="APZ1097" s="1308"/>
      <c r="AQA1097" s="1308"/>
      <c r="AQB1097" s="1308"/>
      <c r="AQC1097" s="1308"/>
      <c r="AQD1097" s="1308"/>
      <c r="AQE1097" s="1308"/>
      <c r="AQF1097" s="1308"/>
      <c r="AQG1097" s="1308"/>
      <c r="AQH1097" s="1308"/>
      <c r="AQI1097" s="1308"/>
      <c r="AQJ1097" s="1308"/>
      <c r="AQK1097" s="1308"/>
      <c r="AQL1097" s="1308"/>
      <c r="AQM1097" s="1308"/>
      <c r="AQN1097" s="1308"/>
      <c r="AQO1097" s="1308"/>
      <c r="AQP1097" s="1308"/>
      <c r="AQQ1097" s="1308"/>
      <c r="AQR1097" s="1308"/>
      <c r="AQS1097" s="1308"/>
      <c r="AQT1097" s="1308"/>
      <c r="AQU1097" s="1308"/>
      <c r="AQV1097" s="1308"/>
      <c r="AQW1097" s="1308"/>
      <c r="AQX1097" s="1308"/>
      <c r="AQY1097" s="1308"/>
      <c r="AQZ1097" s="1308"/>
      <c r="ARA1097" s="1308"/>
      <c r="ARB1097" s="1308"/>
      <c r="ARC1097" s="1308"/>
      <c r="ARD1097" s="1308"/>
      <c r="ARE1097" s="1308"/>
      <c r="ARF1097" s="1308"/>
      <c r="ARG1097" s="1308"/>
      <c r="ARH1097" s="1308"/>
      <c r="ARI1097" s="1308"/>
      <c r="ARJ1097" s="1308"/>
      <c r="ARK1097" s="1308"/>
      <c r="ARL1097" s="1308"/>
      <c r="ARM1097" s="1308"/>
      <c r="ARN1097" s="1308"/>
      <c r="ARO1097" s="1308"/>
      <c r="ARP1097" s="1308"/>
      <c r="ARQ1097" s="1308"/>
      <c r="ARR1097" s="1308"/>
      <c r="ARS1097" s="1308"/>
      <c r="ART1097" s="1308"/>
      <c r="ARU1097" s="1308"/>
      <c r="ARV1097" s="1308"/>
      <c r="ARW1097" s="1308"/>
      <c r="ARX1097" s="1308"/>
      <c r="ARY1097" s="1308"/>
      <c r="ARZ1097" s="1308"/>
      <c r="ASA1097" s="1308"/>
      <c r="ASB1097" s="1308"/>
      <c r="ASC1097" s="1308"/>
      <c r="ASD1097" s="1308"/>
      <c r="ASE1097" s="1308"/>
      <c r="ASF1097" s="1308"/>
      <c r="ASG1097" s="1308"/>
      <c r="ASH1097" s="1308"/>
      <c r="ASI1097" s="1308"/>
      <c r="ASJ1097" s="1308"/>
      <c r="ASK1097" s="1308"/>
      <c r="ASL1097" s="1308"/>
      <c r="ASM1097" s="1308"/>
      <c r="ASN1097" s="1308"/>
      <c r="ASO1097" s="1308"/>
      <c r="ASP1097" s="1308"/>
      <c r="ASQ1097" s="1308"/>
      <c r="ASR1097" s="1308"/>
      <c r="ASS1097" s="1308"/>
      <c r="AST1097" s="1308"/>
      <c r="ASU1097" s="1308"/>
      <c r="ASV1097" s="1308"/>
      <c r="ASW1097" s="1308"/>
      <c r="ASX1097" s="1308"/>
      <c r="ASY1097" s="1308"/>
      <c r="ASZ1097" s="1308"/>
      <c r="ATA1097" s="1308"/>
      <c r="ATB1097" s="1308"/>
      <c r="ATC1097" s="1308"/>
      <c r="ATD1097" s="1308"/>
      <c r="ATE1097" s="1308"/>
      <c r="ATF1097" s="1308"/>
      <c r="ATG1097" s="1308"/>
      <c r="ATH1097" s="1308"/>
      <c r="ATI1097" s="1308"/>
      <c r="ATJ1097" s="1308"/>
      <c r="ATK1097" s="1308"/>
      <c r="ATL1097" s="1308"/>
      <c r="ATM1097" s="1308"/>
      <c r="ATN1097" s="1308"/>
      <c r="ATO1097" s="1308"/>
      <c r="ATP1097" s="1308"/>
      <c r="ATQ1097" s="1308"/>
      <c r="ATR1097" s="1308"/>
      <c r="ATS1097" s="1308"/>
      <c r="ATT1097" s="1308"/>
      <c r="ATU1097" s="1308"/>
      <c r="ATV1097" s="1308"/>
      <c r="ATW1097" s="1308"/>
      <c r="ATX1097" s="1308"/>
      <c r="ATY1097" s="1308"/>
      <c r="ATZ1097" s="1308"/>
      <c r="AUA1097" s="1308"/>
      <c r="AUB1097" s="1308"/>
      <c r="AUC1097" s="1308"/>
      <c r="AUD1097" s="1308"/>
      <c r="AUE1097" s="1308"/>
      <c r="AUF1097" s="1308"/>
      <c r="AUG1097" s="1308"/>
      <c r="AUH1097" s="1308"/>
      <c r="AUI1097" s="1308"/>
      <c r="AUJ1097" s="1308"/>
      <c r="AUK1097" s="1308"/>
      <c r="AUL1097" s="1308"/>
      <c r="AUM1097" s="1308"/>
      <c r="AUN1097" s="1308"/>
      <c r="AUO1097" s="1308"/>
      <c r="AUP1097" s="1308"/>
      <c r="AUQ1097" s="1308"/>
      <c r="AUR1097" s="1308"/>
      <c r="AUS1097" s="1308"/>
      <c r="AUT1097" s="1308"/>
      <c r="AUU1097" s="1308"/>
      <c r="AUV1097" s="1308"/>
      <c r="AUW1097" s="1308"/>
      <c r="AUX1097" s="1308"/>
      <c r="AUY1097" s="1308"/>
      <c r="AUZ1097" s="1308"/>
      <c r="AVA1097" s="1308"/>
      <c r="AVB1097" s="1308"/>
      <c r="AVC1097" s="1308"/>
      <c r="AVD1097" s="1308"/>
      <c r="AVE1097" s="1308"/>
      <c r="AVF1097" s="1308"/>
      <c r="AVG1097" s="1308"/>
      <c r="AVH1097" s="1308"/>
      <c r="AVI1097" s="1308"/>
      <c r="AVJ1097" s="1308"/>
      <c r="AVK1097" s="1308"/>
      <c r="AVL1097" s="1308"/>
      <c r="AVM1097" s="1308"/>
      <c r="AVN1097" s="1308"/>
      <c r="AVO1097" s="1308"/>
      <c r="AVP1097" s="1308"/>
      <c r="AVQ1097" s="1308"/>
      <c r="AVR1097" s="1308"/>
      <c r="AVS1097" s="1308"/>
      <c r="AVT1097" s="1308"/>
      <c r="AVU1097" s="1308"/>
      <c r="AVV1097" s="1308"/>
      <c r="AVW1097" s="1308"/>
      <c r="AVX1097" s="1308"/>
      <c r="AVY1097" s="1308"/>
      <c r="AVZ1097" s="1308"/>
      <c r="AWA1097" s="1308"/>
      <c r="AWB1097" s="1308"/>
      <c r="AWC1097" s="1308"/>
      <c r="AWD1097" s="1308"/>
      <c r="AWE1097" s="1308"/>
      <c r="AWF1097" s="1308"/>
      <c r="AWG1097" s="1308"/>
      <c r="AWH1097" s="1308"/>
      <c r="AWI1097" s="1308"/>
      <c r="AWJ1097" s="1308"/>
      <c r="AWK1097" s="1308"/>
      <c r="AWL1097" s="1308"/>
      <c r="AWM1097" s="1308"/>
      <c r="AWN1097" s="1308"/>
      <c r="AWO1097" s="1308"/>
      <c r="AWP1097" s="1308"/>
      <c r="AWQ1097" s="1308"/>
      <c r="AWR1097" s="1308"/>
      <c r="AWS1097" s="1308"/>
      <c r="AWT1097" s="1308"/>
      <c r="AWU1097" s="1308"/>
      <c r="AWV1097" s="1308"/>
      <c r="AWW1097" s="1308"/>
      <c r="AWX1097" s="1308"/>
      <c r="AWY1097" s="1308"/>
      <c r="AWZ1097" s="1308"/>
      <c r="AXA1097" s="1308"/>
      <c r="AXB1097" s="1308"/>
      <c r="AXC1097" s="1308"/>
      <c r="AXD1097" s="1308"/>
      <c r="AXE1097" s="1308"/>
      <c r="AXF1097" s="1308"/>
      <c r="AXG1097" s="1308"/>
      <c r="AXH1097" s="1308"/>
      <c r="AXI1097" s="1308"/>
      <c r="AXJ1097" s="1308"/>
      <c r="AXK1097" s="1308"/>
      <c r="AXL1097" s="1308"/>
      <c r="AXM1097" s="1308"/>
      <c r="AXN1097" s="1308"/>
      <c r="AXO1097" s="1308"/>
      <c r="AXP1097" s="1308"/>
      <c r="AXQ1097" s="1308"/>
      <c r="AXR1097" s="1308"/>
      <c r="AXS1097" s="1308"/>
      <c r="AXT1097" s="1308"/>
      <c r="AXU1097" s="1308"/>
      <c r="AXV1097" s="1308"/>
      <c r="AXW1097" s="1308"/>
      <c r="AXX1097" s="1308"/>
      <c r="AXY1097" s="1308"/>
      <c r="AXZ1097" s="1308"/>
      <c r="AYA1097" s="1308"/>
      <c r="AYB1097" s="1308"/>
      <c r="AYC1097" s="1308"/>
      <c r="AYD1097" s="1308"/>
      <c r="AYE1097" s="1308"/>
      <c r="AYF1097" s="1308"/>
      <c r="AYG1097" s="1308"/>
      <c r="AYH1097" s="1308"/>
      <c r="AYI1097" s="1308"/>
      <c r="AYJ1097" s="1308"/>
      <c r="AYK1097" s="1308"/>
      <c r="AYL1097" s="1308"/>
      <c r="AYM1097" s="1308"/>
      <c r="AYN1097" s="1308"/>
      <c r="AYO1097" s="1308"/>
      <c r="AYP1097" s="1308"/>
      <c r="AYQ1097" s="1308"/>
      <c r="AYR1097" s="1308"/>
      <c r="AYS1097" s="1308"/>
      <c r="AYT1097" s="1308"/>
      <c r="AYU1097" s="1308"/>
      <c r="AYV1097" s="1308"/>
      <c r="AYW1097" s="1308"/>
      <c r="AYX1097" s="1308"/>
      <c r="AYY1097" s="1308"/>
      <c r="AYZ1097" s="1308"/>
      <c r="AZA1097" s="1308"/>
      <c r="AZB1097" s="1308"/>
      <c r="AZC1097" s="1308"/>
      <c r="AZD1097" s="1308"/>
      <c r="AZE1097" s="1308"/>
      <c r="AZF1097" s="1308"/>
      <c r="AZG1097" s="1308"/>
      <c r="AZH1097" s="1308"/>
      <c r="AZI1097" s="1308"/>
      <c r="AZJ1097" s="1308"/>
      <c r="AZK1097" s="1308"/>
      <c r="AZL1097" s="1308"/>
      <c r="AZM1097" s="1308"/>
      <c r="AZN1097" s="1308"/>
      <c r="AZO1097" s="1308"/>
      <c r="AZP1097" s="1308"/>
      <c r="AZQ1097" s="1308"/>
      <c r="AZR1097" s="1308"/>
      <c r="AZS1097" s="1308"/>
      <c r="AZT1097" s="1308"/>
      <c r="AZU1097" s="1308"/>
      <c r="AZV1097" s="1308"/>
      <c r="AZW1097" s="1308"/>
      <c r="AZX1097" s="1308"/>
      <c r="AZY1097" s="1308"/>
      <c r="AZZ1097" s="1308"/>
      <c r="BAA1097" s="1308"/>
      <c r="BAB1097" s="1308"/>
      <c r="BAC1097" s="1308"/>
      <c r="BAD1097" s="1308"/>
      <c r="BAE1097" s="1308"/>
      <c r="BAF1097" s="1308"/>
      <c r="BAG1097" s="1308"/>
      <c r="BAH1097" s="1308"/>
      <c r="BAI1097" s="1308"/>
      <c r="BAJ1097" s="1308"/>
      <c r="BAK1097" s="1308"/>
      <c r="BAL1097" s="1308"/>
      <c r="BAM1097" s="1308"/>
      <c r="BAN1097" s="1308"/>
      <c r="BAO1097" s="1308"/>
      <c r="BAP1097" s="1308"/>
      <c r="BAQ1097" s="1308"/>
      <c r="BAR1097" s="1308"/>
      <c r="BAS1097" s="1308"/>
      <c r="BAT1097" s="1308"/>
      <c r="BAU1097" s="1308"/>
      <c r="BAV1097" s="1308"/>
      <c r="BAW1097" s="1308"/>
      <c r="BAX1097" s="1308"/>
      <c r="BAY1097" s="1308"/>
      <c r="BAZ1097" s="1308"/>
      <c r="BBA1097" s="1308"/>
      <c r="BBB1097" s="1308"/>
      <c r="BBC1097" s="1308"/>
      <c r="BBD1097" s="1308"/>
      <c r="BBE1097" s="1308"/>
      <c r="BBF1097" s="1308"/>
      <c r="BBG1097" s="1308"/>
      <c r="BBH1097" s="1308"/>
      <c r="BBI1097" s="1308"/>
      <c r="BBJ1097" s="1308"/>
      <c r="BBK1097" s="1308"/>
      <c r="BBL1097" s="1308"/>
      <c r="BBM1097" s="1308"/>
      <c r="BBN1097" s="1308"/>
      <c r="BBO1097" s="1308"/>
      <c r="BBP1097" s="1308"/>
      <c r="BBQ1097" s="1308"/>
      <c r="BBR1097" s="1308"/>
      <c r="BBS1097" s="1308"/>
      <c r="BBT1097" s="1308"/>
      <c r="BBU1097" s="1308"/>
      <c r="BBV1097" s="1308"/>
      <c r="BBW1097" s="1308"/>
      <c r="BBX1097" s="1308"/>
      <c r="BBY1097" s="1308"/>
      <c r="BBZ1097" s="1308"/>
      <c r="BCA1097" s="1308"/>
      <c r="BCB1097" s="1308"/>
      <c r="BCC1097" s="1308"/>
      <c r="BCD1097" s="1308"/>
      <c r="BCE1097" s="1308"/>
      <c r="BCF1097" s="1308"/>
      <c r="BCG1097" s="1308"/>
      <c r="BCH1097" s="1308"/>
      <c r="BCI1097" s="1308"/>
      <c r="BCJ1097" s="1308"/>
      <c r="BCK1097" s="1308"/>
      <c r="BCL1097" s="1308"/>
      <c r="BCM1097" s="1308"/>
      <c r="BCN1097" s="1308"/>
      <c r="BCO1097" s="1308"/>
      <c r="BCP1097" s="1308"/>
      <c r="BCQ1097" s="1308"/>
      <c r="BCR1097" s="1308"/>
      <c r="BCS1097" s="1308"/>
      <c r="BCT1097" s="1308"/>
      <c r="BCU1097" s="1308"/>
      <c r="BCV1097" s="1308"/>
      <c r="BCW1097" s="1308"/>
      <c r="BCX1097" s="1308"/>
      <c r="BCY1097" s="1308"/>
      <c r="BCZ1097" s="1308"/>
      <c r="BDA1097" s="1308"/>
      <c r="BDB1097" s="1308"/>
      <c r="BDC1097" s="1308"/>
      <c r="BDD1097" s="1308"/>
      <c r="BDE1097" s="1308"/>
      <c r="BDF1097" s="1308"/>
      <c r="BDG1097" s="1308"/>
      <c r="BDH1097" s="1308"/>
      <c r="BDI1097" s="1308"/>
      <c r="BDJ1097" s="1308"/>
      <c r="BDK1097" s="1308"/>
      <c r="BDL1097" s="1308"/>
      <c r="BDM1097" s="1308"/>
      <c r="BDN1097" s="1308"/>
      <c r="BDO1097" s="1308"/>
      <c r="BDP1097" s="1308"/>
      <c r="BDQ1097" s="1308"/>
      <c r="BDR1097" s="1308"/>
      <c r="BDS1097" s="1308"/>
      <c r="BDT1097" s="1308"/>
      <c r="BDU1097" s="1308"/>
      <c r="BDV1097" s="1308"/>
      <c r="BDW1097" s="1308"/>
      <c r="BDX1097" s="1308"/>
      <c r="BDY1097" s="1308"/>
      <c r="BDZ1097" s="1308"/>
      <c r="BEA1097" s="1308"/>
      <c r="BEB1097" s="1308"/>
      <c r="BEC1097" s="1308"/>
      <c r="BED1097" s="1308"/>
      <c r="BEE1097" s="1308"/>
      <c r="BEF1097" s="1308"/>
      <c r="BEG1097" s="1308"/>
      <c r="BEH1097" s="1308"/>
      <c r="BEI1097" s="1308"/>
      <c r="BEJ1097" s="1308"/>
      <c r="BEK1097" s="1308"/>
      <c r="BEL1097" s="1308"/>
      <c r="BEM1097" s="1308"/>
      <c r="BEN1097" s="1308"/>
      <c r="BEO1097" s="1308"/>
      <c r="BEP1097" s="1308"/>
      <c r="BEQ1097" s="1308"/>
      <c r="BER1097" s="1308"/>
      <c r="BES1097" s="1308"/>
      <c r="BET1097" s="1308"/>
      <c r="BEU1097" s="1308"/>
      <c r="BEV1097" s="1308"/>
      <c r="BEW1097" s="1308"/>
      <c r="BEX1097" s="1308"/>
      <c r="BEY1097" s="1308"/>
      <c r="BEZ1097" s="1308"/>
      <c r="BFA1097" s="1308"/>
      <c r="BFB1097" s="1308"/>
      <c r="BFC1097" s="1308"/>
      <c r="BFD1097" s="1308"/>
      <c r="BFE1097" s="1308"/>
      <c r="BFF1097" s="1308"/>
      <c r="BFG1097" s="1308"/>
      <c r="BFH1097" s="1308"/>
      <c r="BFI1097" s="1308"/>
      <c r="BFJ1097" s="1308"/>
      <c r="BFK1097" s="1308"/>
      <c r="BFL1097" s="1308"/>
      <c r="BFM1097" s="1308"/>
      <c r="BFN1097" s="1308"/>
      <c r="BFO1097" s="1308"/>
      <c r="BFP1097" s="1308"/>
      <c r="BFQ1097" s="1308"/>
      <c r="BFR1097" s="1308"/>
      <c r="BFS1097" s="1308"/>
      <c r="BFT1097" s="1308"/>
      <c r="BFU1097" s="1308"/>
      <c r="BFV1097" s="1308"/>
      <c r="BFW1097" s="1308"/>
      <c r="BFX1097" s="1308"/>
      <c r="BFY1097" s="1308"/>
      <c r="BFZ1097" s="1308"/>
      <c r="BGA1097" s="1308"/>
      <c r="BGB1097" s="1308"/>
      <c r="BGC1097" s="1308"/>
      <c r="BGD1097" s="1308"/>
      <c r="BGE1097" s="1308"/>
      <c r="BGF1097" s="1308"/>
      <c r="BGG1097" s="1308"/>
      <c r="BGH1097" s="1308"/>
      <c r="BGI1097" s="1308"/>
      <c r="BGJ1097" s="1308"/>
      <c r="BGK1097" s="1308"/>
      <c r="BGL1097" s="1308"/>
      <c r="BGM1097" s="1308"/>
      <c r="BGN1097" s="1308"/>
      <c r="BGO1097" s="1308"/>
      <c r="BGP1097" s="1308"/>
      <c r="BGQ1097" s="1308"/>
      <c r="BGR1097" s="1308"/>
      <c r="BGS1097" s="1308"/>
      <c r="BGT1097" s="1308"/>
      <c r="BGU1097" s="1308"/>
      <c r="BGV1097" s="1308"/>
      <c r="BGW1097" s="1308"/>
      <c r="BGX1097" s="1308"/>
      <c r="BGY1097" s="1308"/>
      <c r="BGZ1097" s="1308"/>
      <c r="BHA1097" s="1308"/>
      <c r="BHB1097" s="1308"/>
      <c r="BHC1097" s="1308"/>
      <c r="BHD1097" s="1308"/>
      <c r="BHE1097" s="1308"/>
      <c r="BHF1097" s="1308"/>
      <c r="BHG1097" s="1308"/>
      <c r="BHH1097" s="1308"/>
      <c r="BHI1097" s="1308"/>
      <c r="BHJ1097" s="1308"/>
      <c r="BHK1097" s="1308"/>
      <c r="BHL1097" s="1308"/>
      <c r="BHM1097" s="1308"/>
      <c r="BHN1097" s="1308"/>
      <c r="BHO1097" s="1308"/>
      <c r="BHP1097" s="1308"/>
      <c r="BHQ1097" s="1308"/>
      <c r="BHR1097" s="1308"/>
      <c r="BHS1097" s="1308"/>
      <c r="BHT1097" s="1308"/>
      <c r="BHU1097" s="1308"/>
      <c r="BHV1097" s="1308"/>
      <c r="BHW1097" s="1308"/>
      <c r="BHX1097" s="1308"/>
      <c r="BHY1097" s="1308"/>
      <c r="BHZ1097" s="1308"/>
      <c r="BIA1097" s="1308"/>
      <c r="BIB1097" s="1308"/>
      <c r="BIC1097" s="1308"/>
      <c r="BID1097" s="1308"/>
      <c r="BIE1097" s="1308"/>
      <c r="BIF1097" s="1308"/>
      <c r="BIG1097" s="1308"/>
      <c r="BIH1097" s="1308"/>
      <c r="BII1097" s="1308"/>
      <c r="BIJ1097" s="1308"/>
      <c r="BIK1097" s="1308"/>
      <c r="BIL1097" s="1308"/>
      <c r="BIM1097" s="1308"/>
      <c r="BIN1097" s="1308"/>
      <c r="BIO1097" s="1308"/>
      <c r="BIP1097" s="1308"/>
      <c r="BIQ1097" s="1308"/>
      <c r="BIR1097" s="1308"/>
      <c r="BIS1097" s="1308"/>
      <c r="BIT1097" s="1308"/>
      <c r="BIU1097" s="1308"/>
      <c r="BIV1097" s="1308"/>
      <c r="BIW1097" s="1308"/>
      <c r="BIX1097" s="1308"/>
      <c r="BIY1097" s="1308"/>
      <c r="BIZ1097" s="1308"/>
      <c r="BJA1097" s="1308"/>
      <c r="BJB1097" s="1308"/>
      <c r="BJC1097" s="1308"/>
      <c r="BJD1097" s="1308"/>
      <c r="BJE1097" s="1308"/>
      <c r="BJF1097" s="1308"/>
      <c r="BJG1097" s="1308"/>
      <c r="BJH1097" s="1308"/>
      <c r="BJI1097" s="1308"/>
      <c r="BJJ1097" s="1308"/>
      <c r="BJK1097" s="1308"/>
      <c r="BJL1097" s="1308"/>
      <c r="BJM1097" s="1308"/>
      <c r="BJN1097" s="1308"/>
      <c r="BJO1097" s="1308"/>
      <c r="BJP1097" s="1308"/>
      <c r="BJQ1097" s="1308"/>
      <c r="BJR1097" s="1308"/>
      <c r="BJS1097" s="1308"/>
      <c r="BJT1097" s="1308"/>
      <c r="BJU1097" s="1308"/>
      <c r="BJV1097" s="1308"/>
      <c r="BJW1097" s="1308"/>
      <c r="BJX1097" s="1308"/>
      <c r="BJY1097" s="1308"/>
      <c r="BJZ1097" s="1308"/>
      <c r="BKA1097" s="1308"/>
      <c r="BKB1097" s="1308"/>
      <c r="BKC1097" s="1308"/>
      <c r="BKD1097" s="1308"/>
      <c r="BKE1097" s="1308"/>
      <c r="BKF1097" s="1308"/>
      <c r="BKG1097" s="1308"/>
      <c r="BKH1097" s="1308"/>
      <c r="BKI1097" s="1308"/>
      <c r="BKJ1097" s="1308"/>
      <c r="BKK1097" s="1308"/>
      <c r="BKL1097" s="1308"/>
      <c r="BKM1097" s="1308"/>
      <c r="BKN1097" s="1308"/>
      <c r="BKO1097" s="1308"/>
      <c r="BKP1097" s="1308"/>
      <c r="BKQ1097" s="1308"/>
      <c r="BKR1097" s="1308"/>
      <c r="BKS1097" s="1308"/>
      <c r="BKT1097" s="1308"/>
      <c r="BKU1097" s="1308"/>
      <c r="BKV1097" s="1308"/>
      <c r="BKW1097" s="1308"/>
      <c r="BKX1097" s="1308"/>
      <c r="BKY1097" s="1308"/>
      <c r="BKZ1097" s="1308"/>
      <c r="BLA1097" s="1308"/>
      <c r="BLB1097" s="1308"/>
      <c r="BLC1097" s="1308"/>
      <c r="BLD1097" s="1308"/>
      <c r="BLE1097" s="1308"/>
      <c r="BLF1097" s="1308"/>
      <c r="BLG1097" s="1308"/>
      <c r="BLH1097" s="1308"/>
      <c r="BLI1097" s="1308"/>
      <c r="BLJ1097" s="1308"/>
      <c r="BLK1097" s="1308"/>
      <c r="BLL1097" s="1308"/>
      <c r="BLM1097" s="1308"/>
      <c r="BLN1097" s="1308"/>
      <c r="BLO1097" s="1308"/>
      <c r="BLP1097" s="1308"/>
      <c r="BLQ1097" s="1308"/>
      <c r="BLR1097" s="1308"/>
      <c r="BLS1097" s="1308"/>
      <c r="BLT1097" s="1308"/>
      <c r="BLU1097" s="1308"/>
      <c r="BLV1097" s="1308"/>
      <c r="BLW1097" s="1308"/>
      <c r="BLX1097" s="1308"/>
      <c r="BLY1097" s="1308"/>
      <c r="BLZ1097" s="1308"/>
      <c r="BMA1097" s="1308"/>
      <c r="BMB1097" s="1308"/>
      <c r="BMC1097" s="1308"/>
      <c r="BMD1097" s="1308"/>
      <c r="BME1097" s="1308"/>
      <c r="BMF1097" s="1308"/>
      <c r="BMG1097" s="1308"/>
      <c r="BMH1097" s="1308"/>
      <c r="BMI1097" s="1308"/>
      <c r="BMJ1097" s="1308"/>
      <c r="BMK1097" s="1308"/>
      <c r="BML1097" s="1308"/>
      <c r="BMM1097" s="1308"/>
      <c r="BMN1097" s="1308"/>
      <c r="BMO1097" s="1308"/>
      <c r="BMP1097" s="1308"/>
      <c r="BMQ1097" s="1308"/>
      <c r="BMR1097" s="1308"/>
      <c r="BMS1097" s="1308"/>
      <c r="BMT1097" s="1308"/>
      <c r="BMU1097" s="1308"/>
      <c r="BMV1097" s="1308"/>
      <c r="BMW1097" s="1308"/>
      <c r="BMX1097" s="1308"/>
      <c r="BMY1097" s="1308"/>
      <c r="BMZ1097" s="1308"/>
      <c r="BNA1097" s="1308"/>
      <c r="BNB1097" s="1308"/>
      <c r="BNC1097" s="1308"/>
      <c r="BND1097" s="1308"/>
      <c r="BNE1097" s="1308"/>
      <c r="BNF1097" s="1308"/>
      <c r="BNG1097" s="1308"/>
      <c r="BNH1097" s="1308"/>
      <c r="BNI1097" s="1308"/>
      <c r="BNJ1097" s="1308"/>
      <c r="BNK1097" s="1308"/>
      <c r="BNL1097" s="1308"/>
      <c r="BNM1097" s="1308"/>
      <c r="BNN1097" s="1308"/>
      <c r="BNO1097" s="1308"/>
      <c r="BNP1097" s="1308"/>
      <c r="BNQ1097" s="1308"/>
      <c r="BNR1097" s="1308"/>
      <c r="BNS1097" s="1308"/>
      <c r="BNT1097" s="1308"/>
      <c r="BNU1097" s="1308"/>
      <c r="BNV1097" s="1308"/>
      <c r="BNW1097" s="1308"/>
      <c r="BNX1097" s="1308"/>
      <c r="BNY1097" s="1308"/>
      <c r="BNZ1097" s="1308"/>
      <c r="BOA1097" s="1308"/>
      <c r="BOB1097" s="1308"/>
      <c r="BOC1097" s="1308"/>
      <c r="BOD1097" s="1308"/>
      <c r="BOE1097" s="1308"/>
      <c r="BOF1097" s="1308"/>
      <c r="BOG1097" s="1308"/>
      <c r="BOH1097" s="1308"/>
      <c r="BOI1097" s="1308"/>
      <c r="BOJ1097" s="1308"/>
      <c r="BOK1097" s="1308"/>
      <c r="BOL1097" s="1308"/>
      <c r="BOM1097" s="1308"/>
      <c r="BON1097" s="1308"/>
      <c r="BOO1097" s="1308"/>
      <c r="BOP1097" s="1308"/>
      <c r="BOQ1097" s="1308"/>
      <c r="BOR1097" s="1308"/>
      <c r="BOS1097" s="1308"/>
      <c r="BOT1097" s="1308"/>
      <c r="BOU1097" s="1308"/>
      <c r="BOV1097" s="1308"/>
      <c r="BOW1097" s="1308"/>
      <c r="BOX1097" s="1308"/>
      <c r="BOY1097" s="1308"/>
      <c r="BOZ1097" s="1308"/>
      <c r="BPA1097" s="1308"/>
      <c r="BPB1097" s="1308"/>
      <c r="BPC1097" s="1308"/>
      <c r="BPD1097" s="1308"/>
      <c r="BPE1097" s="1308"/>
      <c r="BPF1097" s="1308"/>
      <c r="BPG1097" s="1308"/>
      <c r="BPH1097" s="1308"/>
      <c r="BPI1097" s="1308"/>
      <c r="BPJ1097" s="1308"/>
      <c r="BPK1097" s="1308"/>
      <c r="BPL1097" s="1308"/>
      <c r="BPM1097" s="1308"/>
      <c r="BPN1097" s="1308"/>
      <c r="BPO1097" s="1308"/>
      <c r="BPP1097" s="1308"/>
      <c r="BPQ1097" s="1308"/>
      <c r="BPR1097" s="1308"/>
      <c r="BPS1097" s="1308"/>
      <c r="BPT1097" s="1308"/>
      <c r="BPU1097" s="1308"/>
      <c r="BPV1097" s="1308"/>
      <c r="BPW1097" s="1308"/>
      <c r="BPX1097" s="1308"/>
      <c r="BPY1097" s="1308"/>
      <c r="BPZ1097" s="1308"/>
      <c r="BQA1097" s="1308"/>
      <c r="BQB1097" s="1308"/>
      <c r="BQC1097" s="1308"/>
      <c r="BQD1097" s="1308"/>
      <c r="BQE1097" s="1308"/>
      <c r="BQF1097" s="1308"/>
      <c r="BQG1097" s="1308"/>
      <c r="BQH1097" s="1308"/>
      <c r="BQI1097" s="1308"/>
      <c r="BQJ1097" s="1308"/>
      <c r="BQK1097" s="1308"/>
      <c r="BQL1097" s="1308"/>
      <c r="BQM1097" s="1308"/>
      <c r="BQN1097" s="1308"/>
      <c r="BQO1097" s="1308"/>
      <c r="BQP1097" s="1308"/>
      <c r="BQQ1097" s="1308"/>
      <c r="BQR1097" s="1308"/>
      <c r="BQS1097" s="1308"/>
      <c r="BQT1097" s="1308"/>
      <c r="BQU1097" s="1308"/>
      <c r="BQV1097" s="1308"/>
      <c r="BQW1097" s="1308"/>
      <c r="BQX1097" s="1308"/>
      <c r="BQY1097" s="1308"/>
      <c r="BQZ1097" s="1308"/>
      <c r="BRA1097" s="1308"/>
      <c r="BRB1097" s="1308"/>
      <c r="BRC1097" s="1308"/>
      <c r="BRD1097" s="1308"/>
      <c r="BRE1097" s="1308"/>
      <c r="BRF1097" s="1308"/>
      <c r="BRG1097" s="1308"/>
      <c r="BRH1097" s="1308"/>
      <c r="BRI1097" s="1308"/>
      <c r="BRJ1097" s="1308"/>
      <c r="BRK1097" s="1308"/>
      <c r="BRL1097" s="1308"/>
      <c r="BRM1097" s="1308"/>
      <c r="BRN1097" s="1308"/>
      <c r="BRO1097" s="1308"/>
      <c r="BRP1097" s="1308"/>
      <c r="BRQ1097" s="1308"/>
      <c r="BRR1097" s="1308"/>
      <c r="BRS1097" s="1308"/>
      <c r="BRT1097" s="1308"/>
      <c r="BRU1097" s="1308"/>
      <c r="BRV1097" s="1308"/>
      <c r="BRW1097" s="1308"/>
      <c r="BRX1097" s="1308"/>
      <c r="BRY1097" s="1308"/>
      <c r="BRZ1097" s="1308"/>
      <c r="BSA1097" s="1308"/>
      <c r="BSB1097" s="1308"/>
      <c r="BSC1097" s="1308"/>
      <c r="BSD1097" s="1308"/>
      <c r="BSE1097" s="1308"/>
      <c r="BSF1097" s="1308"/>
      <c r="BSG1097" s="1308"/>
      <c r="BSH1097" s="1308"/>
      <c r="BSI1097" s="1308"/>
      <c r="BSJ1097" s="1308"/>
      <c r="BSK1097" s="1308"/>
      <c r="BSL1097" s="1308"/>
      <c r="BSM1097" s="1308"/>
      <c r="BSN1097" s="1308"/>
      <c r="BSO1097" s="1308"/>
      <c r="BSP1097" s="1308"/>
      <c r="BSQ1097" s="1308"/>
      <c r="BSR1097" s="1308"/>
      <c r="BSS1097" s="1308"/>
      <c r="BST1097" s="1308"/>
      <c r="BSU1097" s="1308"/>
      <c r="BSV1097" s="1308"/>
      <c r="BSW1097" s="1308"/>
      <c r="BSX1097" s="1308"/>
      <c r="BSY1097" s="1308"/>
      <c r="BSZ1097" s="1308"/>
      <c r="BTA1097" s="1308"/>
      <c r="BTB1097" s="1308"/>
      <c r="BTC1097" s="1308"/>
      <c r="BTD1097" s="1308"/>
      <c r="BTE1097" s="1308"/>
      <c r="BTF1097" s="1308"/>
      <c r="BTG1097" s="1308"/>
      <c r="BTH1097" s="1308"/>
      <c r="BTI1097" s="1308"/>
      <c r="BTJ1097" s="1308"/>
      <c r="BTK1097" s="1308"/>
      <c r="BTL1097" s="1308"/>
      <c r="BTM1097" s="1308"/>
      <c r="BTN1097" s="1308"/>
      <c r="BTO1097" s="1308"/>
      <c r="BTP1097" s="1308"/>
      <c r="BTQ1097" s="1308"/>
      <c r="BTR1097" s="1308"/>
      <c r="BTS1097" s="1308"/>
      <c r="BTT1097" s="1308"/>
      <c r="BTU1097" s="1308"/>
      <c r="BTV1097" s="1308"/>
      <c r="BTW1097" s="1308"/>
      <c r="BTX1097" s="1308"/>
      <c r="BTY1097" s="1308"/>
      <c r="BTZ1097" s="1308"/>
      <c r="BUA1097" s="1308"/>
      <c r="BUB1097" s="1308"/>
      <c r="BUC1097" s="1308"/>
      <c r="BUD1097" s="1308"/>
      <c r="BUE1097" s="1308"/>
      <c r="BUF1097" s="1308"/>
      <c r="BUG1097" s="1308"/>
      <c r="BUH1097" s="1308"/>
      <c r="BUI1097" s="1308"/>
      <c r="BUJ1097" s="1308"/>
      <c r="BUK1097" s="1308"/>
      <c r="BUL1097" s="1308"/>
      <c r="BUM1097" s="1308"/>
      <c r="BUN1097" s="1308"/>
      <c r="BUO1097" s="1308"/>
      <c r="BUP1097" s="1308"/>
      <c r="BUQ1097" s="1308"/>
      <c r="BUR1097" s="1308"/>
      <c r="BUS1097" s="1308"/>
      <c r="BUT1097" s="1308"/>
      <c r="BUU1097" s="1308"/>
      <c r="BUV1097" s="1308"/>
      <c r="BUW1097" s="1308"/>
      <c r="BUX1097" s="1308"/>
      <c r="BUY1097" s="1308"/>
      <c r="BUZ1097" s="1308"/>
      <c r="BVA1097" s="1308"/>
      <c r="BVB1097" s="1308"/>
      <c r="BVC1097" s="1308"/>
      <c r="BVD1097" s="1308"/>
      <c r="BVE1097" s="1308"/>
      <c r="BVF1097" s="1308"/>
      <c r="BVG1097" s="1308"/>
      <c r="BVH1097" s="1308"/>
      <c r="BVI1097" s="1308"/>
      <c r="BVJ1097" s="1308"/>
      <c r="BVK1097" s="1308"/>
      <c r="BVL1097" s="1308"/>
      <c r="BVM1097" s="1308"/>
      <c r="BVN1097" s="1308"/>
      <c r="BVO1097" s="1308"/>
      <c r="BVP1097" s="1308"/>
      <c r="BVQ1097" s="1308"/>
      <c r="BVR1097" s="1308"/>
      <c r="BVS1097" s="1308"/>
      <c r="BVT1097" s="1308"/>
      <c r="BVU1097" s="1308"/>
      <c r="BVV1097" s="1308"/>
      <c r="BVW1097" s="1308"/>
      <c r="BVX1097" s="1308"/>
      <c r="BVY1097" s="1308"/>
      <c r="BVZ1097" s="1308"/>
      <c r="BWA1097" s="1308"/>
      <c r="BWB1097" s="1308"/>
      <c r="BWC1097" s="1308"/>
      <c r="BWD1097" s="1308"/>
      <c r="BWE1097" s="1308"/>
      <c r="BWF1097" s="1308"/>
      <c r="BWG1097" s="1308"/>
      <c r="BWH1097" s="1308"/>
      <c r="BWI1097" s="1308"/>
      <c r="BWJ1097" s="1308"/>
      <c r="BWK1097" s="1308"/>
      <c r="BWL1097" s="1308"/>
      <c r="BWM1097" s="1308"/>
      <c r="BWN1097" s="1308"/>
      <c r="BWO1097" s="1308"/>
      <c r="BWP1097" s="1308"/>
      <c r="BWQ1097" s="1308"/>
      <c r="BWR1097" s="1308"/>
      <c r="BWS1097" s="1308"/>
      <c r="BWT1097" s="1308"/>
      <c r="BWU1097" s="1308"/>
      <c r="BWV1097" s="1308"/>
      <c r="BWW1097" s="1308"/>
      <c r="BWX1097" s="1308"/>
      <c r="BWY1097" s="1308"/>
      <c r="BWZ1097" s="1308"/>
      <c r="BXA1097" s="1308"/>
      <c r="BXB1097" s="1308"/>
      <c r="BXC1097" s="1308"/>
      <c r="BXD1097" s="1308"/>
      <c r="BXE1097" s="1308"/>
      <c r="BXF1097" s="1308"/>
      <c r="BXG1097" s="1308"/>
      <c r="BXH1097" s="1308"/>
      <c r="BXI1097" s="1308"/>
      <c r="BXJ1097" s="1308"/>
      <c r="BXK1097" s="1308"/>
      <c r="BXL1097" s="1308"/>
      <c r="BXM1097" s="1308"/>
      <c r="BXN1097" s="1308"/>
      <c r="BXO1097" s="1308"/>
      <c r="BXP1097" s="1308"/>
      <c r="BXQ1097" s="1308"/>
      <c r="BXR1097" s="1308"/>
      <c r="BXS1097" s="1308"/>
      <c r="BXT1097" s="1308"/>
      <c r="BXU1097" s="1308"/>
      <c r="BXV1097" s="1308"/>
      <c r="BXW1097" s="1308"/>
      <c r="BXX1097" s="1308"/>
      <c r="BXY1097" s="1308"/>
      <c r="BXZ1097" s="1308"/>
      <c r="BYA1097" s="1308"/>
      <c r="BYB1097" s="1308"/>
      <c r="BYC1097" s="1308"/>
      <c r="BYD1097" s="1308"/>
      <c r="BYE1097" s="1308"/>
      <c r="BYF1097" s="1308"/>
      <c r="BYG1097" s="1308"/>
      <c r="BYH1097" s="1308"/>
      <c r="BYI1097" s="1308"/>
      <c r="BYJ1097" s="1308"/>
      <c r="BYK1097" s="1308"/>
      <c r="BYL1097" s="1308"/>
      <c r="BYM1097" s="1308"/>
      <c r="BYN1097" s="1308"/>
      <c r="BYO1097" s="1308"/>
      <c r="BYP1097" s="1308"/>
      <c r="BYQ1097" s="1308"/>
      <c r="BYR1097" s="1308"/>
      <c r="BYS1097" s="1308"/>
      <c r="BYT1097" s="1308"/>
      <c r="BYU1097" s="1308"/>
      <c r="BYV1097" s="1308"/>
      <c r="BYW1097" s="1308"/>
      <c r="BYX1097" s="1308"/>
      <c r="BYY1097" s="1308"/>
      <c r="BYZ1097" s="1308"/>
      <c r="BZA1097" s="1308"/>
      <c r="BZB1097" s="1308"/>
      <c r="BZC1097" s="1308"/>
      <c r="BZD1097" s="1308"/>
      <c r="BZE1097" s="1308"/>
      <c r="BZF1097" s="1308"/>
      <c r="BZG1097" s="1308"/>
      <c r="BZH1097" s="1308"/>
      <c r="BZI1097" s="1308"/>
      <c r="BZJ1097" s="1308"/>
      <c r="BZK1097" s="1308"/>
      <c r="BZL1097" s="1308"/>
      <c r="BZM1097" s="1308"/>
      <c r="BZN1097" s="1308"/>
      <c r="BZO1097" s="1308"/>
      <c r="BZP1097" s="1308"/>
      <c r="BZQ1097" s="1308"/>
      <c r="BZR1097" s="1308"/>
      <c r="BZS1097" s="1308"/>
      <c r="BZT1097" s="1308"/>
      <c r="BZU1097" s="1308"/>
      <c r="BZV1097" s="1308"/>
      <c r="BZW1097" s="1308"/>
      <c r="BZX1097" s="1308"/>
      <c r="BZY1097" s="1308"/>
      <c r="BZZ1097" s="1308"/>
      <c r="CAA1097" s="1308"/>
      <c r="CAB1097" s="1308"/>
      <c r="CAC1097" s="1308"/>
      <c r="CAD1097" s="1308"/>
      <c r="CAE1097" s="1308"/>
      <c r="CAF1097" s="1308"/>
      <c r="CAG1097" s="1308"/>
      <c r="CAH1097" s="1308"/>
      <c r="CAI1097" s="1308"/>
      <c r="CAJ1097" s="1308"/>
      <c r="CAK1097" s="1308"/>
      <c r="CAL1097" s="1308"/>
      <c r="CAM1097" s="1308"/>
      <c r="CAN1097" s="1308"/>
      <c r="CAO1097" s="1308"/>
      <c r="CAP1097" s="1308"/>
      <c r="CAQ1097" s="1308"/>
      <c r="CAR1097" s="1308"/>
      <c r="CAS1097" s="1308"/>
      <c r="CAT1097" s="1308"/>
      <c r="CAU1097" s="1308"/>
      <c r="CAV1097" s="1308"/>
      <c r="CAW1097" s="1308"/>
      <c r="CAX1097" s="1308"/>
      <c r="CAY1097" s="1308"/>
      <c r="CAZ1097" s="1308"/>
      <c r="CBA1097" s="1308"/>
      <c r="CBB1097" s="1308"/>
      <c r="CBC1097" s="1308"/>
      <c r="CBD1097" s="1308"/>
      <c r="CBE1097" s="1308"/>
      <c r="CBF1097" s="1308"/>
      <c r="CBG1097" s="1308"/>
      <c r="CBH1097" s="1308"/>
      <c r="CBI1097" s="1308"/>
      <c r="CBJ1097" s="1308"/>
      <c r="CBK1097" s="1308"/>
      <c r="CBL1097" s="1308"/>
      <c r="CBM1097" s="1308"/>
      <c r="CBN1097" s="1308"/>
      <c r="CBO1097" s="1308"/>
      <c r="CBP1097" s="1308"/>
      <c r="CBQ1097" s="1308"/>
      <c r="CBR1097" s="1308"/>
      <c r="CBS1097" s="1308"/>
      <c r="CBT1097" s="1308"/>
      <c r="CBU1097" s="1308"/>
      <c r="CBV1097" s="1308"/>
      <c r="CBW1097" s="1308"/>
      <c r="CBX1097" s="1308"/>
      <c r="CBY1097" s="1308"/>
      <c r="CBZ1097" s="1308"/>
      <c r="CCA1097" s="1308"/>
      <c r="CCB1097" s="1308"/>
      <c r="CCC1097" s="1308"/>
      <c r="CCD1097" s="1308"/>
      <c r="CCE1097" s="1308"/>
      <c r="CCF1097" s="1308"/>
      <c r="CCG1097" s="1308"/>
      <c r="CCH1097" s="1308"/>
      <c r="CCI1097" s="1308"/>
      <c r="CCJ1097" s="1308"/>
      <c r="CCK1097" s="1308"/>
      <c r="CCL1097" s="1308"/>
      <c r="CCM1097" s="1308"/>
      <c r="CCN1097" s="1308"/>
      <c r="CCO1097" s="1308"/>
      <c r="CCP1097" s="1308"/>
      <c r="CCQ1097" s="1308"/>
      <c r="CCR1097" s="1308"/>
      <c r="CCS1097" s="1308"/>
      <c r="CCT1097" s="1308"/>
      <c r="CCU1097" s="1308"/>
      <c r="CCV1097" s="1308"/>
      <c r="CCW1097" s="1308"/>
      <c r="CCX1097" s="1308"/>
      <c r="CCY1097" s="1308"/>
      <c r="CCZ1097" s="1308"/>
      <c r="CDA1097" s="1308"/>
      <c r="CDB1097" s="1308"/>
      <c r="CDC1097" s="1308"/>
      <c r="CDD1097" s="1308"/>
      <c r="CDE1097" s="1308"/>
      <c r="CDF1097" s="1308"/>
      <c r="CDG1097" s="1308"/>
      <c r="CDH1097" s="1308"/>
      <c r="CDI1097" s="1308"/>
      <c r="CDJ1097" s="1308"/>
      <c r="CDK1097" s="1308"/>
      <c r="CDL1097" s="1308"/>
      <c r="CDM1097" s="1308"/>
      <c r="CDN1097" s="1308"/>
      <c r="CDO1097" s="1308"/>
      <c r="CDP1097" s="1308"/>
      <c r="CDQ1097" s="1308"/>
      <c r="CDR1097" s="1308"/>
      <c r="CDS1097" s="1308"/>
      <c r="CDT1097" s="1308"/>
      <c r="CDU1097" s="1308"/>
      <c r="CDV1097" s="1308"/>
      <c r="CDW1097" s="1308"/>
      <c r="CDX1097" s="1308"/>
      <c r="CDY1097" s="1308"/>
      <c r="CDZ1097" s="1308"/>
      <c r="CEA1097" s="1308"/>
      <c r="CEB1097" s="1308"/>
      <c r="CEC1097" s="1308"/>
      <c r="CED1097" s="1308"/>
      <c r="CEE1097" s="1308"/>
      <c r="CEF1097" s="1308"/>
      <c r="CEG1097" s="1308"/>
      <c r="CEH1097" s="1308"/>
      <c r="CEI1097" s="1308"/>
      <c r="CEJ1097" s="1308"/>
      <c r="CEK1097" s="1308"/>
      <c r="CEL1097" s="1308"/>
      <c r="CEM1097" s="1308"/>
      <c r="CEN1097" s="1308"/>
      <c r="CEO1097" s="1308"/>
      <c r="CEP1097" s="1308"/>
      <c r="CEQ1097" s="1308"/>
      <c r="CER1097" s="1308"/>
      <c r="CES1097" s="1308"/>
      <c r="CET1097" s="1308"/>
      <c r="CEU1097" s="1308"/>
      <c r="CEV1097" s="1308"/>
      <c r="CEW1097" s="1308"/>
      <c r="CEX1097" s="1308"/>
      <c r="CEY1097" s="1308"/>
      <c r="CEZ1097" s="1308"/>
      <c r="CFA1097" s="1308"/>
      <c r="CFB1097" s="1308"/>
      <c r="CFC1097" s="1308"/>
      <c r="CFD1097" s="1308"/>
      <c r="CFE1097" s="1308"/>
      <c r="CFF1097" s="1308"/>
      <c r="CFG1097" s="1308"/>
      <c r="CFH1097" s="1308"/>
      <c r="CFI1097" s="1308"/>
      <c r="CFJ1097" s="1308"/>
      <c r="CFK1097" s="1308"/>
      <c r="CFL1097" s="1308"/>
      <c r="CFM1097" s="1308"/>
      <c r="CFN1097" s="1308"/>
      <c r="CFO1097" s="1308"/>
      <c r="CFP1097" s="1308"/>
      <c r="CFQ1097" s="1308"/>
      <c r="CFR1097" s="1308"/>
      <c r="CFS1097" s="1308"/>
      <c r="CFT1097" s="1308"/>
      <c r="CFU1097" s="1308"/>
      <c r="CFV1097" s="1308"/>
      <c r="CFW1097" s="1308"/>
      <c r="CFX1097" s="1308"/>
      <c r="CFY1097" s="1308"/>
      <c r="CFZ1097" s="1308"/>
      <c r="CGA1097" s="1308"/>
      <c r="CGB1097" s="1308"/>
      <c r="CGC1097" s="1308"/>
      <c r="CGD1097" s="1308"/>
      <c r="CGE1097" s="1308"/>
      <c r="CGF1097" s="1308"/>
      <c r="CGG1097" s="1308"/>
      <c r="CGH1097" s="1308"/>
      <c r="CGI1097" s="1308"/>
      <c r="CGJ1097" s="1308"/>
      <c r="CGK1097" s="1308"/>
      <c r="CGL1097" s="1308"/>
      <c r="CGM1097" s="1308"/>
      <c r="CGN1097" s="1308"/>
      <c r="CGO1097" s="1308"/>
      <c r="CGP1097" s="1308"/>
      <c r="CGQ1097" s="1308"/>
      <c r="CGR1097" s="1308"/>
      <c r="CGS1097" s="1308"/>
      <c r="CGT1097" s="1308"/>
      <c r="CGU1097" s="1308"/>
      <c r="CGV1097" s="1308"/>
      <c r="CGW1097" s="1308"/>
      <c r="CGX1097" s="1308"/>
      <c r="CGY1097" s="1308"/>
      <c r="CGZ1097" s="1308"/>
      <c r="CHA1097" s="1308"/>
      <c r="CHB1097" s="1308"/>
      <c r="CHC1097" s="1308"/>
      <c r="CHD1097" s="1308"/>
      <c r="CHE1097" s="1308"/>
      <c r="CHF1097" s="1308"/>
      <c r="CHG1097" s="1308"/>
      <c r="CHH1097" s="1308"/>
      <c r="CHI1097" s="1308"/>
      <c r="CHJ1097" s="1308"/>
      <c r="CHK1097" s="1308"/>
      <c r="CHL1097" s="1308"/>
      <c r="CHM1097" s="1308"/>
      <c r="CHN1097" s="1308"/>
      <c r="CHO1097" s="1308"/>
      <c r="CHP1097" s="1308"/>
      <c r="CHQ1097" s="1308"/>
      <c r="CHR1097" s="1308"/>
      <c r="CHS1097" s="1308"/>
      <c r="CHT1097" s="1308"/>
      <c r="CHU1097" s="1308"/>
      <c r="CHV1097" s="1308"/>
      <c r="CHW1097" s="1308"/>
      <c r="CHX1097" s="1308"/>
      <c r="CHY1097" s="1308"/>
      <c r="CHZ1097" s="1308"/>
      <c r="CIA1097" s="1308"/>
      <c r="CIB1097" s="1308"/>
      <c r="CIC1097" s="1308"/>
      <c r="CID1097" s="1308"/>
      <c r="CIE1097" s="1308"/>
      <c r="CIF1097" s="1308"/>
      <c r="CIG1097" s="1308"/>
      <c r="CIH1097" s="1308"/>
      <c r="CII1097" s="1308"/>
      <c r="CIJ1097" s="1308"/>
      <c r="CIK1097" s="1308"/>
      <c r="CIL1097" s="1308"/>
      <c r="CIM1097" s="1308"/>
      <c r="CIN1097" s="1308"/>
      <c r="CIO1097" s="1308"/>
      <c r="CIP1097" s="1308"/>
      <c r="CIQ1097" s="1308"/>
      <c r="CIR1097" s="1308"/>
      <c r="CIS1097" s="1308"/>
      <c r="CIT1097" s="1308"/>
      <c r="CIU1097" s="1308"/>
      <c r="CIV1097" s="1308"/>
      <c r="CIW1097" s="1308"/>
      <c r="CIX1097" s="1308"/>
      <c r="CIY1097" s="1308"/>
      <c r="CIZ1097" s="1308"/>
      <c r="CJA1097" s="1308"/>
      <c r="CJB1097" s="1308"/>
      <c r="CJC1097" s="1308"/>
      <c r="CJD1097" s="1308"/>
      <c r="CJE1097" s="1308"/>
      <c r="CJF1097" s="1308"/>
      <c r="CJG1097" s="1308"/>
      <c r="CJH1097" s="1308"/>
      <c r="CJI1097" s="1308"/>
      <c r="CJJ1097" s="1308"/>
      <c r="CJK1097" s="1308"/>
      <c r="CJL1097" s="1308"/>
      <c r="CJM1097" s="1308"/>
      <c r="CJN1097" s="1308"/>
      <c r="CJO1097" s="1308"/>
      <c r="CJP1097" s="1308"/>
      <c r="CJQ1097" s="1308"/>
      <c r="CJR1097" s="1308"/>
      <c r="CJS1097" s="1308"/>
      <c r="CJT1097" s="1308"/>
      <c r="CJU1097" s="1308"/>
      <c r="CJV1097" s="1308"/>
      <c r="CJW1097" s="1308"/>
      <c r="CJX1097" s="1308"/>
      <c r="CJY1097" s="1308"/>
      <c r="CJZ1097" s="1308"/>
      <c r="CKA1097" s="1308"/>
      <c r="CKB1097" s="1308"/>
      <c r="CKC1097" s="1308"/>
      <c r="CKD1097" s="1308"/>
      <c r="CKE1097" s="1308"/>
      <c r="CKF1097" s="1308"/>
      <c r="CKG1097" s="1308"/>
      <c r="CKH1097" s="1308"/>
      <c r="CKI1097" s="1308"/>
      <c r="CKJ1097" s="1308"/>
      <c r="CKK1097" s="1308"/>
      <c r="CKL1097" s="1308"/>
      <c r="CKM1097" s="1308"/>
      <c r="CKN1097" s="1308"/>
      <c r="CKO1097" s="1308"/>
      <c r="CKP1097" s="1308"/>
      <c r="CKQ1097" s="1308"/>
      <c r="CKR1097" s="1308"/>
      <c r="CKS1097" s="1308"/>
      <c r="CKT1097" s="1308"/>
      <c r="CKU1097" s="1308"/>
      <c r="CKV1097" s="1308"/>
      <c r="CKW1097" s="1308"/>
      <c r="CKX1097" s="1308"/>
      <c r="CKY1097" s="1308"/>
      <c r="CKZ1097" s="1308"/>
      <c r="CLA1097" s="1308"/>
      <c r="CLB1097" s="1308"/>
      <c r="CLC1097" s="1308"/>
      <c r="CLD1097" s="1308"/>
      <c r="CLE1097" s="1308"/>
      <c r="CLF1097" s="1308"/>
      <c r="CLG1097" s="1308"/>
      <c r="CLH1097" s="1308"/>
      <c r="CLI1097" s="1308"/>
      <c r="CLJ1097" s="1308"/>
      <c r="CLK1097" s="1308"/>
      <c r="CLL1097" s="1308"/>
      <c r="CLM1097" s="1308"/>
      <c r="CLN1097" s="1308"/>
      <c r="CLO1097" s="1308"/>
      <c r="CLP1097" s="1308"/>
      <c r="CLQ1097" s="1308"/>
      <c r="CLR1097" s="1308"/>
      <c r="CLS1097" s="1308"/>
      <c r="CLT1097" s="1308"/>
      <c r="CLU1097" s="1308"/>
      <c r="CLV1097" s="1308"/>
      <c r="CLW1097" s="1308"/>
      <c r="CLX1097" s="1308"/>
      <c r="CLY1097" s="1308"/>
      <c r="CLZ1097" s="1308"/>
      <c r="CMA1097" s="1308"/>
      <c r="CMB1097" s="1308"/>
      <c r="CMC1097" s="1308"/>
      <c r="CMD1097" s="1308"/>
      <c r="CME1097" s="1308"/>
      <c r="CMF1097" s="1308"/>
      <c r="CMG1097" s="1308"/>
      <c r="CMH1097" s="1308"/>
      <c r="CMI1097" s="1308"/>
      <c r="CMJ1097" s="1308"/>
      <c r="CMK1097" s="1308"/>
      <c r="CML1097" s="1308"/>
      <c r="CMM1097" s="1308"/>
      <c r="CMN1097" s="1308"/>
      <c r="CMO1097" s="1308"/>
      <c r="CMP1097" s="1308"/>
      <c r="CMQ1097" s="1308"/>
      <c r="CMR1097" s="1308"/>
      <c r="CMS1097" s="1308"/>
      <c r="CMT1097" s="1308"/>
      <c r="CMU1097" s="1308"/>
      <c r="CMV1097" s="1308"/>
      <c r="CMW1097" s="1308"/>
      <c r="CMX1097" s="1308"/>
      <c r="CMY1097" s="1308"/>
      <c r="CMZ1097" s="1308"/>
      <c r="CNA1097" s="1308"/>
      <c r="CNB1097" s="1308"/>
      <c r="CNC1097" s="1308"/>
      <c r="CND1097" s="1308"/>
      <c r="CNE1097" s="1308"/>
      <c r="CNF1097" s="1308"/>
      <c r="CNG1097" s="1308"/>
      <c r="CNH1097" s="1308"/>
      <c r="CNI1097" s="1308"/>
      <c r="CNJ1097" s="1308"/>
      <c r="CNK1097" s="1308"/>
      <c r="CNL1097" s="1308"/>
      <c r="CNM1097" s="1308"/>
      <c r="CNN1097" s="1308"/>
      <c r="CNO1097" s="1308"/>
      <c r="CNP1097" s="1308"/>
      <c r="CNQ1097" s="1308"/>
      <c r="CNR1097" s="1308"/>
      <c r="CNS1097" s="1308"/>
      <c r="CNT1097" s="1308"/>
      <c r="CNU1097" s="1308"/>
      <c r="CNV1097" s="1308"/>
      <c r="CNW1097" s="1308"/>
      <c r="CNX1097" s="1308"/>
      <c r="CNY1097" s="1308"/>
      <c r="CNZ1097" s="1308"/>
      <c r="COA1097" s="1308"/>
      <c r="COB1097" s="1308"/>
      <c r="COC1097" s="1308"/>
      <c r="COD1097" s="1308"/>
      <c r="COE1097" s="1308"/>
      <c r="COF1097" s="1308"/>
      <c r="COG1097" s="1308"/>
      <c r="COH1097" s="1308"/>
      <c r="COI1097" s="1308"/>
      <c r="COJ1097" s="1308"/>
      <c r="COK1097" s="1308"/>
      <c r="COL1097" s="1308"/>
      <c r="COM1097" s="1308"/>
      <c r="CON1097" s="1308"/>
      <c r="COO1097" s="1308"/>
      <c r="COP1097" s="1308"/>
      <c r="COQ1097" s="1308"/>
      <c r="COR1097" s="1308"/>
      <c r="COS1097" s="1308"/>
      <c r="COT1097" s="1308"/>
      <c r="COU1097" s="1308"/>
      <c r="COV1097" s="1308"/>
      <c r="COW1097" s="1308"/>
      <c r="COX1097" s="1308"/>
      <c r="COY1097" s="1308"/>
      <c r="COZ1097" s="1308"/>
      <c r="CPA1097" s="1308"/>
      <c r="CPB1097" s="1308"/>
      <c r="CPC1097" s="1308"/>
      <c r="CPD1097" s="1308"/>
      <c r="CPE1097" s="1308"/>
      <c r="CPF1097" s="1308"/>
      <c r="CPG1097" s="1308"/>
      <c r="CPH1097" s="1308"/>
      <c r="CPI1097" s="1308"/>
      <c r="CPJ1097" s="1308"/>
      <c r="CPK1097" s="1308"/>
      <c r="CPL1097" s="1308"/>
      <c r="CPM1097" s="1308"/>
      <c r="CPN1097" s="1308"/>
      <c r="CPO1097" s="1308"/>
      <c r="CPP1097" s="1308"/>
      <c r="CPQ1097" s="1308"/>
      <c r="CPR1097" s="1308"/>
      <c r="CPS1097" s="1308"/>
      <c r="CPT1097" s="1308"/>
      <c r="CPU1097" s="1308"/>
      <c r="CPV1097" s="1308"/>
      <c r="CPW1097" s="1308"/>
      <c r="CPX1097" s="1308"/>
      <c r="CPY1097" s="1308"/>
      <c r="CPZ1097" s="1308"/>
      <c r="CQA1097" s="1308"/>
      <c r="CQB1097" s="1308"/>
      <c r="CQC1097" s="1308"/>
      <c r="CQD1097" s="1308"/>
      <c r="CQE1097" s="1308"/>
      <c r="CQF1097" s="1308"/>
      <c r="CQG1097" s="1308"/>
      <c r="CQH1097" s="1308"/>
      <c r="CQI1097" s="1308"/>
      <c r="CQJ1097" s="1308"/>
      <c r="CQK1097" s="1308"/>
      <c r="CQL1097" s="1308"/>
      <c r="CQM1097" s="1308"/>
      <c r="CQN1097" s="1308"/>
      <c r="CQO1097" s="1308"/>
      <c r="CQP1097" s="1308"/>
      <c r="CQQ1097" s="1308"/>
      <c r="CQR1097" s="1308"/>
      <c r="CQS1097" s="1308"/>
      <c r="CQT1097" s="1308"/>
      <c r="CQU1097" s="1308"/>
      <c r="CQV1097" s="1308"/>
      <c r="CQW1097" s="1308"/>
      <c r="CQX1097" s="1308"/>
      <c r="CQY1097" s="1308"/>
      <c r="CQZ1097" s="1308"/>
      <c r="CRA1097" s="1308"/>
      <c r="CRB1097" s="1308"/>
      <c r="CRC1097" s="1308"/>
      <c r="CRD1097" s="1308"/>
      <c r="CRE1097" s="1308"/>
      <c r="CRF1097" s="1308"/>
      <c r="CRG1097" s="1308"/>
      <c r="CRH1097" s="1308"/>
      <c r="CRI1097" s="1308"/>
      <c r="CRJ1097" s="1308"/>
      <c r="CRK1097" s="1308"/>
      <c r="CRL1097" s="1308"/>
      <c r="CRM1097" s="1308"/>
      <c r="CRN1097" s="1308"/>
      <c r="CRO1097" s="1308"/>
      <c r="CRP1097" s="1308"/>
      <c r="CRQ1097" s="1308"/>
      <c r="CRR1097" s="1308"/>
      <c r="CRS1097" s="1308"/>
      <c r="CRT1097" s="1308"/>
      <c r="CRU1097" s="1308"/>
      <c r="CRV1097" s="1308"/>
      <c r="CRW1097" s="1308"/>
      <c r="CRX1097" s="1308"/>
      <c r="CRY1097" s="1308"/>
      <c r="CRZ1097" s="1308"/>
      <c r="CSA1097" s="1308"/>
      <c r="CSB1097" s="1308"/>
      <c r="CSC1097" s="1308"/>
      <c r="CSD1097" s="1308"/>
      <c r="CSE1097" s="1308"/>
      <c r="CSF1097" s="1308"/>
      <c r="CSG1097" s="1308"/>
      <c r="CSH1097" s="1308"/>
      <c r="CSI1097" s="1308"/>
      <c r="CSJ1097" s="1308"/>
      <c r="CSK1097" s="1308"/>
      <c r="CSL1097" s="1308"/>
      <c r="CSM1097" s="1308"/>
    </row>
    <row r="1098" spans="1:2535" s="773" customFormat="1" ht="15" customHeight="1" x14ac:dyDescent="0.25">
      <c r="A1098" s="1315">
        <v>4</v>
      </c>
      <c r="B1098" s="2051">
        <v>43731</v>
      </c>
      <c r="C1098" s="1268">
        <v>1088</v>
      </c>
      <c r="D1098" s="1305" t="s">
        <v>42</v>
      </c>
      <c r="E1098" s="1305" t="s">
        <v>314</v>
      </c>
      <c r="F1098" s="1266">
        <v>10</v>
      </c>
      <c r="G1098" s="1491">
        <f t="shared" si="539"/>
        <v>13318180</v>
      </c>
      <c r="H1098" s="1268"/>
      <c r="I1098" s="2605">
        <f t="shared" si="534"/>
        <v>0</v>
      </c>
      <c r="J1098" s="1268"/>
      <c r="K1098" s="2605">
        <f t="shared" ref="K1098:K1161" si="560">J1098*T1098</f>
        <v>0</v>
      </c>
      <c r="L1098" s="1962"/>
      <c r="M1098" s="2605">
        <f t="shared" si="535"/>
        <v>0</v>
      </c>
      <c r="N1098" s="1505">
        <f t="shared" si="544"/>
        <v>10</v>
      </c>
      <c r="O1098" s="1494">
        <f t="shared" si="544"/>
        <v>13318180</v>
      </c>
      <c r="P1098" s="1494">
        <f t="shared" si="543"/>
        <v>400000</v>
      </c>
      <c r="Q1098" s="1307"/>
      <c r="R1098" s="1508">
        <v>1331818</v>
      </c>
      <c r="S1098" s="1508">
        <v>1931818</v>
      </c>
      <c r="T1098" s="1508">
        <v>2231818</v>
      </c>
      <c r="U1098" s="1508">
        <v>431818</v>
      </c>
      <c r="V1098" s="1892"/>
      <c r="W1098" s="1229"/>
      <c r="X1098" s="2337"/>
      <c r="Y1098" s="1229"/>
      <c r="Z1098" s="2395"/>
      <c r="AA1098" s="1229"/>
      <c r="AB1098" s="1317"/>
      <c r="AC1098" s="1229"/>
      <c r="AD1098" s="1229"/>
      <c r="AE1098" s="1229"/>
      <c r="AF1098" s="1490">
        <f t="shared" si="545"/>
        <v>0</v>
      </c>
      <c r="AG1098" s="1316">
        <f t="shared" si="546"/>
        <v>13318180</v>
      </c>
      <c r="AH1098" s="1305"/>
      <c r="AI1098" s="1937"/>
      <c r="AJ1098" s="1267"/>
      <c r="AK1098" s="1317"/>
      <c r="AL1098" s="1317"/>
      <c r="AM1098" s="1305"/>
      <c r="AN1098" s="1305"/>
      <c r="AO1098" s="1266"/>
      <c r="AP1098" s="1491">
        <f t="shared" si="547"/>
        <v>0</v>
      </c>
      <c r="AQ1098" s="1268"/>
      <c r="AR1098" s="1492">
        <f t="shared" si="548"/>
        <v>0</v>
      </c>
      <c r="AS1098" s="1268"/>
      <c r="AT1098" s="1492">
        <f t="shared" si="549"/>
        <v>0</v>
      </c>
      <c r="AU1098" s="1268"/>
      <c r="AV1098" s="1492">
        <f t="shared" si="550"/>
        <v>0</v>
      </c>
      <c r="AW1098" s="1493">
        <f t="shared" si="551"/>
        <v>0</v>
      </c>
      <c r="AX1098" s="2153">
        <f t="shared" si="552"/>
        <v>0</v>
      </c>
      <c r="AY1098" s="1495">
        <f t="shared" si="553"/>
        <v>0</v>
      </c>
      <c r="AZ1098" s="1937"/>
      <c r="BA1098" s="1508">
        <v>1331818</v>
      </c>
      <c r="BB1098" s="1508">
        <v>1931818</v>
      </c>
      <c r="BC1098" s="1508">
        <v>2231818</v>
      </c>
      <c r="BD1098" s="1508">
        <v>431818</v>
      </c>
      <c r="BE1098" s="2174"/>
      <c r="BF1098" s="1229"/>
      <c r="BG1098" s="1317"/>
      <c r="BH1098" s="1229"/>
      <c r="BI1098" s="1317"/>
      <c r="BJ1098" s="1229"/>
      <c r="BK1098" s="1317"/>
      <c r="BL1098" s="1229"/>
      <c r="BM1098" s="1229"/>
      <c r="BN1098" s="1229"/>
      <c r="BO1098" s="1490">
        <f t="shared" si="559"/>
        <v>0</v>
      </c>
      <c r="BP1098" s="1496">
        <f t="shared" si="541"/>
        <v>0</v>
      </c>
      <c r="BQ1098" s="1305"/>
      <c r="BR1098" s="1308"/>
      <c r="BS1098" s="1959">
        <f t="shared" si="554"/>
        <v>10</v>
      </c>
      <c r="BT1098" s="1959">
        <f t="shared" si="555"/>
        <v>0</v>
      </c>
      <c r="BU1098" s="1959">
        <f t="shared" si="556"/>
        <v>0</v>
      </c>
      <c r="BV1098" s="1959">
        <f t="shared" si="557"/>
        <v>0</v>
      </c>
      <c r="BW1098" s="1959">
        <f t="shared" si="558"/>
        <v>13318180</v>
      </c>
      <c r="BX1098" s="1308"/>
      <c r="BY1098" s="1308"/>
      <c r="BZ1098" s="1308"/>
      <c r="CA1098" s="1308"/>
      <c r="CB1098" s="1308"/>
      <c r="CC1098" s="1308"/>
      <c r="CD1098" s="1308"/>
      <c r="CE1098" s="1308"/>
      <c r="CF1098" s="1308"/>
      <c r="CG1098" s="1308"/>
      <c r="CH1098" s="1308"/>
      <c r="CI1098" s="1308"/>
      <c r="CJ1098" s="1308"/>
      <c r="CK1098" s="1308"/>
      <c r="CL1098" s="1308"/>
      <c r="CM1098" s="1308"/>
      <c r="CN1098" s="1308"/>
      <c r="CO1098" s="1308"/>
      <c r="CP1098" s="1308"/>
      <c r="CQ1098" s="1308"/>
      <c r="CR1098" s="1308"/>
      <c r="CS1098" s="1308"/>
      <c r="CT1098" s="1308"/>
      <c r="CU1098" s="1308"/>
      <c r="CV1098" s="1308"/>
      <c r="CW1098" s="1308"/>
      <c r="CX1098" s="1308"/>
      <c r="CY1098" s="1308"/>
      <c r="CZ1098" s="1308"/>
      <c r="DA1098" s="1308"/>
      <c r="DB1098" s="1308"/>
      <c r="DC1098" s="1308"/>
      <c r="DD1098" s="1308"/>
      <c r="DE1098" s="1308"/>
      <c r="DF1098" s="1308"/>
      <c r="DG1098" s="1308"/>
      <c r="DH1098" s="1308"/>
      <c r="DI1098" s="1308"/>
      <c r="DJ1098" s="1308"/>
      <c r="DK1098" s="1308"/>
      <c r="DL1098" s="1308"/>
      <c r="DM1098" s="1308"/>
      <c r="DN1098" s="1308"/>
      <c r="DO1098" s="1308"/>
      <c r="DP1098" s="1308"/>
      <c r="DQ1098" s="1308"/>
      <c r="DR1098" s="1308"/>
      <c r="DS1098" s="1308"/>
      <c r="DT1098" s="1308"/>
      <c r="DU1098" s="1308"/>
      <c r="DV1098" s="1308"/>
      <c r="DW1098" s="1308"/>
      <c r="DX1098" s="1308"/>
      <c r="DY1098" s="1308"/>
      <c r="DZ1098" s="1308"/>
      <c r="EA1098" s="1308"/>
      <c r="EB1098" s="1308"/>
      <c r="EC1098" s="1308"/>
      <c r="ED1098" s="1308"/>
      <c r="EE1098" s="1308"/>
      <c r="EF1098" s="1308"/>
      <c r="EG1098" s="1308"/>
      <c r="EH1098" s="1308"/>
      <c r="EI1098" s="1308"/>
      <c r="EJ1098" s="1308"/>
      <c r="EK1098" s="1308"/>
      <c r="EL1098" s="1308"/>
      <c r="EM1098" s="1308"/>
      <c r="EN1098" s="1308"/>
      <c r="EO1098" s="1308"/>
      <c r="EP1098" s="1308"/>
      <c r="EQ1098" s="1308"/>
      <c r="ER1098" s="1308"/>
      <c r="ES1098" s="1308"/>
      <c r="ET1098" s="1308"/>
      <c r="EU1098" s="1308"/>
      <c r="EV1098" s="1308"/>
      <c r="EW1098" s="1308"/>
      <c r="EX1098" s="1308"/>
      <c r="EY1098" s="1308"/>
      <c r="EZ1098" s="1308"/>
      <c r="FA1098" s="1308"/>
      <c r="FB1098" s="1308"/>
      <c r="FC1098" s="1308"/>
      <c r="FD1098" s="1308"/>
      <c r="FE1098" s="1308"/>
      <c r="FF1098" s="1308"/>
      <c r="FG1098" s="1308"/>
      <c r="FH1098" s="1308"/>
      <c r="FI1098" s="1308"/>
      <c r="FJ1098" s="1308"/>
      <c r="FK1098" s="1308"/>
      <c r="FL1098" s="1308"/>
      <c r="FM1098" s="1308"/>
      <c r="FN1098" s="1308"/>
      <c r="FO1098" s="1308"/>
      <c r="FP1098" s="1308"/>
      <c r="FQ1098" s="1308"/>
      <c r="FR1098" s="1308"/>
      <c r="FS1098" s="1308"/>
      <c r="FT1098" s="1308"/>
      <c r="FU1098" s="1308"/>
      <c r="FV1098" s="1308"/>
      <c r="FW1098" s="1308"/>
      <c r="FX1098" s="1308"/>
      <c r="FY1098" s="1308"/>
      <c r="FZ1098" s="1308"/>
      <c r="GA1098" s="1308"/>
      <c r="GB1098" s="1308"/>
      <c r="GC1098" s="1308"/>
      <c r="GD1098" s="1308"/>
      <c r="GE1098" s="1308"/>
      <c r="GF1098" s="1308"/>
      <c r="GG1098" s="1308"/>
      <c r="GH1098" s="1308"/>
      <c r="GI1098" s="1308"/>
      <c r="GJ1098" s="1308"/>
      <c r="GK1098" s="1308"/>
      <c r="GL1098" s="1308"/>
      <c r="GM1098" s="1308"/>
      <c r="GN1098" s="1308"/>
      <c r="GO1098" s="1308"/>
      <c r="GP1098" s="1308"/>
      <c r="GQ1098" s="1308"/>
      <c r="GR1098" s="1308"/>
      <c r="GS1098" s="1308"/>
      <c r="GT1098" s="1308"/>
      <c r="GU1098" s="1308"/>
      <c r="GV1098" s="1308"/>
      <c r="GW1098" s="1308"/>
      <c r="GX1098" s="1308"/>
      <c r="GY1098" s="1308"/>
      <c r="GZ1098" s="1308"/>
      <c r="HA1098" s="1308"/>
      <c r="HB1098" s="1308"/>
      <c r="HC1098" s="1308"/>
      <c r="HD1098" s="1308"/>
      <c r="HE1098" s="1308"/>
      <c r="HF1098" s="1308"/>
      <c r="HG1098" s="1308"/>
      <c r="HH1098" s="1308"/>
      <c r="HI1098" s="1308"/>
      <c r="HJ1098" s="1308"/>
      <c r="HK1098" s="1308"/>
      <c r="HL1098" s="1308"/>
      <c r="HM1098" s="1308"/>
      <c r="HN1098" s="1308"/>
      <c r="HO1098" s="1308"/>
      <c r="HP1098" s="1308"/>
      <c r="HQ1098" s="1308"/>
      <c r="HR1098" s="1308"/>
      <c r="HS1098" s="1308"/>
      <c r="HT1098" s="1308"/>
      <c r="HU1098" s="1308"/>
      <c r="HV1098" s="1308"/>
      <c r="HW1098" s="1308"/>
      <c r="HX1098" s="1308"/>
      <c r="HY1098" s="1308"/>
      <c r="HZ1098" s="1308"/>
      <c r="IA1098" s="1308"/>
      <c r="IB1098" s="1308"/>
      <c r="IC1098" s="1308"/>
      <c r="ID1098" s="1308"/>
      <c r="IE1098" s="1308"/>
      <c r="IF1098" s="1308"/>
      <c r="IG1098" s="1308"/>
      <c r="IH1098" s="1308"/>
      <c r="II1098" s="1308"/>
      <c r="IJ1098" s="1308"/>
      <c r="IK1098" s="1308"/>
      <c r="IL1098" s="1308"/>
      <c r="IM1098" s="1308"/>
      <c r="IN1098" s="1308"/>
      <c r="IO1098" s="1308"/>
      <c r="IP1098" s="1308"/>
      <c r="IQ1098" s="1308"/>
      <c r="IR1098" s="1308"/>
      <c r="IS1098" s="1308"/>
      <c r="IT1098" s="1308"/>
      <c r="IU1098" s="1308"/>
      <c r="IV1098" s="1308"/>
      <c r="IW1098" s="1308"/>
      <c r="IX1098" s="1308"/>
      <c r="IY1098" s="1308"/>
      <c r="IZ1098" s="1308"/>
      <c r="JA1098" s="1308"/>
      <c r="JB1098" s="1308"/>
      <c r="JC1098" s="1308"/>
      <c r="JD1098" s="1308"/>
      <c r="JE1098" s="1308"/>
      <c r="JF1098" s="1308"/>
      <c r="JG1098" s="1308"/>
      <c r="JH1098" s="1308"/>
      <c r="JI1098" s="1308"/>
      <c r="JJ1098" s="1308"/>
      <c r="JK1098" s="1308"/>
      <c r="JL1098" s="1308"/>
      <c r="JM1098" s="1308"/>
      <c r="JN1098" s="1308"/>
      <c r="JO1098" s="1308"/>
      <c r="JP1098" s="1308"/>
      <c r="JQ1098" s="1308"/>
      <c r="JR1098" s="1308"/>
      <c r="JS1098" s="1308"/>
      <c r="JT1098" s="1308"/>
      <c r="JU1098" s="1308"/>
      <c r="JV1098" s="1308"/>
      <c r="JW1098" s="1308"/>
      <c r="JX1098" s="1308"/>
      <c r="JY1098" s="1308"/>
      <c r="JZ1098" s="1308"/>
      <c r="KA1098" s="1308"/>
      <c r="KB1098" s="1308"/>
      <c r="KC1098" s="1308"/>
      <c r="KD1098" s="1308"/>
      <c r="KE1098" s="1308"/>
      <c r="KF1098" s="1308"/>
      <c r="KG1098" s="1308"/>
      <c r="KH1098" s="1308"/>
      <c r="KI1098" s="1308"/>
      <c r="KJ1098" s="1308"/>
      <c r="KK1098" s="1308"/>
      <c r="KL1098" s="1308"/>
      <c r="KM1098" s="1308"/>
      <c r="KN1098" s="1308"/>
      <c r="KO1098" s="1308"/>
      <c r="KP1098" s="1308"/>
      <c r="KQ1098" s="1308"/>
      <c r="KR1098" s="1308"/>
      <c r="KS1098" s="1308"/>
      <c r="KT1098" s="1308"/>
      <c r="KU1098" s="1308"/>
      <c r="KV1098" s="1308"/>
      <c r="KW1098" s="1308"/>
      <c r="KX1098" s="1308"/>
      <c r="KY1098" s="1308"/>
      <c r="KZ1098" s="1308"/>
      <c r="LA1098" s="1308"/>
      <c r="LB1098" s="1308"/>
      <c r="LC1098" s="1308"/>
      <c r="LD1098" s="1308"/>
      <c r="LE1098" s="1308"/>
      <c r="LF1098" s="1308"/>
      <c r="LG1098" s="1308"/>
      <c r="LH1098" s="1308"/>
      <c r="LI1098" s="1308"/>
      <c r="LJ1098" s="1308"/>
      <c r="LK1098" s="1308"/>
      <c r="LL1098" s="1308"/>
      <c r="LM1098" s="1308"/>
      <c r="LN1098" s="1308"/>
      <c r="LO1098" s="1308"/>
      <c r="LP1098" s="1308"/>
      <c r="LQ1098" s="1308"/>
      <c r="LR1098" s="1308"/>
      <c r="LS1098" s="1308"/>
      <c r="LT1098" s="1308"/>
      <c r="LU1098" s="1308"/>
      <c r="LV1098" s="1308"/>
      <c r="LW1098" s="1308"/>
      <c r="LX1098" s="1308"/>
      <c r="LY1098" s="1308"/>
      <c r="LZ1098" s="1308"/>
      <c r="MA1098" s="1308"/>
      <c r="MB1098" s="1308"/>
      <c r="MC1098" s="1308"/>
      <c r="MD1098" s="1308"/>
      <c r="ME1098" s="1308"/>
      <c r="MF1098" s="1308"/>
      <c r="MG1098" s="1308"/>
      <c r="MH1098" s="1308"/>
      <c r="MI1098" s="1308"/>
      <c r="MJ1098" s="1308"/>
      <c r="MK1098" s="1308"/>
      <c r="ML1098" s="1308"/>
      <c r="MM1098" s="1308"/>
      <c r="MN1098" s="1308"/>
      <c r="MO1098" s="1308"/>
      <c r="MP1098" s="1308"/>
      <c r="MQ1098" s="1308"/>
      <c r="MR1098" s="1308"/>
      <c r="MS1098" s="1308"/>
      <c r="MT1098" s="1308"/>
      <c r="MU1098" s="1308"/>
      <c r="MV1098" s="1308"/>
      <c r="MW1098" s="1308"/>
      <c r="MX1098" s="1308"/>
      <c r="MY1098" s="1308"/>
      <c r="MZ1098" s="1308"/>
      <c r="NA1098" s="1308"/>
      <c r="NB1098" s="1308"/>
      <c r="NC1098" s="1308"/>
      <c r="ND1098" s="1308"/>
      <c r="NE1098" s="1308"/>
      <c r="NF1098" s="1308"/>
      <c r="NG1098" s="1308"/>
      <c r="NH1098" s="1308"/>
      <c r="NI1098" s="1308"/>
      <c r="NJ1098" s="1308"/>
      <c r="NK1098" s="1308"/>
      <c r="NL1098" s="1308"/>
      <c r="NM1098" s="1308"/>
      <c r="NN1098" s="1308"/>
      <c r="NO1098" s="1308"/>
      <c r="NP1098" s="1308"/>
      <c r="NQ1098" s="1308"/>
      <c r="NR1098" s="1308"/>
      <c r="NS1098" s="1308"/>
      <c r="NT1098" s="1308"/>
      <c r="NU1098" s="1308"/>
      <c r="NV1098" s="1308"/>
      <c r="NW1098" s="1308"/>
      <c r="NX1098" s="1308"/>
      <c r="NY1098" s="1308"/>
      <c r="NZ1098" s="1308"/>
      <c r="OA1098" s="1308"/>
      <c r="OB1098" s="1308"/>
      <c r="OC1098" s="1308"/>
      <c r="OD1098" s="1308"/>
      <c r="OE1098" s="1308"/>
      <c r="OF1098" s="1308"/>
      <c r="OG1098" s="1308"/>
      <c r="OH1098" s="1308"/>
      <c r="OI1098" s="1308"/>
      <c r="OJ1098" s="1308"/>
      <c r="OK1098" s="1308"/>
      <c r="OL1098" s="1308"/>
      <c r="OM1098" s="1308"/>
      <c r="ON1098" s="1308"/>
      <c r="OO1098" s="1308"/>
      <c r="OP1098" s="1308"/>
      <c r="OQ1098" s="1308"/>
      <c r="OR1098" s="1308"/>
      <c r="OS1098" s="1308"/>
      <c r="OT1098" s="1308"/>
      <c r="OU1098" s="1308"/>
      <c r="OV1098" s="1308"/>
      <c r="OW1098" s="1308"/>
      <c r="OX1098" s="1308"/>
      <c r="OY1098" s="1308"/>
      <c r="OZ1098" s="1308"/>
      <c r="PA1098" s="1308"/>
      <c r="PB1098" s="1308"/>
      <c r="PC1098" s="1308"/>
      <c r="PD1098" s="1308"/>
      <c r="PE1098" s="1308"/>
      <c r="PF1098" s="1308"/>
      <c r="PG1098" s="1308"/>
      <c r="PH1098" s="1308"/>
      <c r="PI1098" s="1308"/>
      <c r="PJ1098" s="1308"/>
      <c r="PK1098" s="1308"/>
      <c r="PL1098" s="1308"/>
      <c r="PM1098" s="1308"/>
      <c r="PN1098" s="1308"/>
      <c r="PO1098" s="1308"/>
      <c r="PP1098" s="1308"/>
      <c r="PQ1098" s="1308"/>
      <c r="PR1098" s="1308"/>
      <c r="PS1098" s="1308"/>
      <c r="PT1098" s="1308"/>
      <c r="PU1098" s="1308"/>
      <c r="PV1098" s="1308"/>
      <c r="PW1098" s="1308"/>
      <c r="PX1098" s="1308"/>
      <c r="PY1098" s="1308"/>
      <c r="PZ1098" s="1308"/>
      <c r="QA1098" s="1308"/>
      <c r="QB1098" s="1308"/>
      <c r="QC1098" s="1308"/>
      <c r="QD1098" s="1308"/>
      <c r="QE1098" s="1308"/>
      <c r="QF1098" s="1308"/>
      <c r="QG1098" s="1308"/>
      <c r="QH1098" s="1308"/>
      <c r="QI1098" s="1308"/>
      <c r="QJ1098" s="1308"/>
      <c r="QK1098" s="1308"/>
      <c r="QL1098" s="1308"/>
      <c r="QM1098" s="1308"/>
      <c r="QN1098" s="1308"/>
      <c r="QO1098" s="1308"/>
      <c r="QP1098" s="1308"/>
      <c r="QQ1098" s="1308"/>
      <c r="QR1098" s="1308"/>
      <c r="QS1098" s="1308"/>
      <c r="QT1098" s="1308"/>
      <c r="QU1098" s="1308"/>
      <c r="QV1098" s="1308"/>
      <c r="QW1098" s="1308"/>
      <c r="QX1098" s="1308"/>
      <c r="QY1098" s="1308"/>
      <c r="QZ1098" s="1308"/>
      <c r="RA1098" s="1308"/>
      <c r="RB1098" s="1308"/>
      <c r="RC1098" s="1308"/>
      <c r="RD1098" s="1308"/>
      <c r="RE1098" s="1308"/>
      <c r="RF1098" s="1308"/>
      <c r="RG1098" s="1308"/>
      <c r="RH1098" s="1308"/>
      <c r="RI1098" s="1308"/>
      <c r="RJ1098" s="1308"/>
      <c r="RK1098" s="1308"/>
      <c r="RL1098" s="1308"/>
      <c r="RM1098" s="1308"/>
      <c r="RN1098" s="1308"/>
      <c r="RO1098" s="1308"/>
      <c r="RP1098" s="1308"/>
      <c r="RQ1098" s="1308"/>
      <c r="RR1098" s="1308"/>
      <c r="RS1098" s="1308"/>
      <c r="RT1098" s="1308"/>
      <c r="RU1098" s="1308"/>
      <c r="RV1098" s="1308"/>
      <c r="RW1098" s="1308"/>
      <c r="RX1098" s="1308"/>
      <c r="RY1098" s="1308"/>
      <c r="RZ1098" s="1308"/>
      <c r="SA1098" s="1308"/>
      <c r="SB1098" s="1308"/>
      <c r="SC1098" s="1308"/>
      <c r="SD1098" s="1308"/>
      <c r="SE1098" s="1308"/>
      <c r="SF1098" s="1308"/>
      <c r="SG1098" s="1308"/>
      <c r="SH1098" s="1308"/>
      <c r="SI1098" s="1308"/>
      <c r="SJ1098" s="1308"/>
      <c r="SK1098" s="1308"/>
      <c r="SL1098" s="1308"/>
      <c r="SM1098" s="1308"/>
      <c r="SN1098" s="1308"/>
      <c r="SO1098" s="1308"/>
      <c r="SP1098" s="1308"/>
      <c r="SQ1098" s="1308"/>
      <c r="SR1098" s="1308"/>
      <c r="SS1098" s="1308"/>
      <c r="ST1098" s="1308"/>
      <c r="SU1098" s="1308"/>
      <c r="SV1098" s="1308"/>
      <c r="SW1098" s="1308"/>
      <c r="SX1098" s="1308"/>
      <c r="SY1098" s="1308"/>
      <c r="SZ1098" s="1308"/>
      <c r="TA1098" s="1308"/>
      <c r="TB1098" s="1308"/>
      <c r="TC1098" s="1308"/>
      <c r="TD1098" s="1308"/>
      <c r="TE1098" s="1308"/>
      <c r="TF1098" s="1308"/>
      <c r="TG1098" s="1308"/>
      <c r="TH1098" s="1308"/>
      <c r="TI1098" s="1308"/>
      <c r="TJ1098" s="1308"/>
      <c r="TK1098" s="1308"/>
      <c r="TL1098" s="1308"/>
      <c r="TM1098" s="1308"/>
      <c r="TN1098" s="1308"/>
      <c r="TO1098" s="1308"/>
      <c r="TP1098" s="1308"/>
      <c r="TQ1098" s="1308"/>
      <c r="TR1098" s="1308"/>
      <c r="TS1098" s="1308"/>
      <c r="TT1098" s="1308"/>
      <c r="TU1098" s="1308"/>
      <c r="TV1098" s="1308"/>
      <c r="TW1098" s="1308"/>
      <c r="TX1098" s="1308"/>
      <c r="TY1098" s="1308"/>
      <c r="TZ1098" s="1308"/>
      <c r="UA1098" s="1308"/>
      <c r="UB1098" s="1308"/>
      <c r="UC1098" s="1308"/>
      <c r="UD1098" s="1308"/>
      <c r="UE1098" s="1308"/>
      <c r="UF1098" s="1308"/>
      <c r="UG1098" s="1308"/>
      <c r="UH1098" s="1308"/>
      <c r="UI1098" s="1308"/>
      <c r="UJ1098" s="1308"/>
      <c r="UK1098" s="1308"/>
      <c r="UL1098" s="1308"/>
      <c r="UM1098" s="1308"/>
      <c r="UN1098" s="1308"/>
      <c r="UO1098" s="1308"/>
      <c r="UP1098" s="1308"/>
      <c r="UQ1098" s="1308"/>
      <c r="UR1098" s="1308"/>
      <c r="US1098" s="1308"/>
      <c r="UT1098" s="1308"/>
      <c r="UU1098" s="1308"/>
      <c r="UV1098" s="1308"/>
      <c r="UW1098" s="1308"/>
      <c r="UX1098" s="1308"/>
      <c r="UY1098" s="1308"/>
      <c r="UZ1098" s="1308"/>
      <c r="VA1098" s="1308"/>
      <c r="VB1098" s="1308"/>
      <c r="VC1098" s="1308"/>
      <c r="VD1098" s="1308"/>
      <c r="VE1098" s="1308"/>
      <c r="VF1098" s="1308"/>
      <c r="VG1098" s="1308"/>
      <c r="VH1098" s="1308"/>
      <c r="VI1098" s="1308"/>
      <c r="VJ1098" s="1308"/>
      <c r="VK1098" s="1308"/>
      <c r="VL1098" s="1308"/>
      <c r="VM1098" s="1308"/>
      <c r="VN1098" s="1308"/>
      <c r="VO1098" s="1308"/>
      <c r="VP1098" s="1308"/>
      <c r="VQ1098" s="1308"/>
      <c r="VR1098" s="1308"/>
      <c r="VS1098" s="1308"/>
      <c r="VT1098" s="1308"/>
      <c r="VU1098" s="1308"/>
      <c r="VV1098" s="1308"/>
      <c r="VW1098" s="1308"/>
      <c r="VX1098" s="1308"/>
      <c r="VY1098" s="1308"/>
      <c r="VZ1098" s="1308"/>
      <c r="WA1098" s="1308"/>
      <c r="WB1098" s="1308"/>
      <c r="WC1098" s="1308"/>
      <c r="WD1098" s="1308"/>
    </row>
    <row r="1099" spans="1:2535" s="773" customFormat="1" ht="15" customHeight="1" x14ac:dyDescent="0.25">
      <c r="A1099" s="1315">
        <v>5</v>
      </c>
      <c r="B1099" s="2051">
        <v>43731</v>
      </c>
      <c r="C1099" s="1268">
        <v>1089</v>
      </c>
      <c r="D1099" s="1305" t="s">
        <v>37</v>
      </c>
      <c r="E1099" s="1305" t="s">
        <v>31</v>
      </c>
      <c r="F1099" s="1266">
        <v>10</v>
      </c>
      <c r="G1099" s="1491">
        <f t="shared" si="539"/>
        <v>13318180</v>
      </c>
      <c r="H1099" s="1268"/>
      <c r="I1099" s="2605">
        <f t="shared" si="534"/>
        <v>0</v>
      </c>
      <c r="J1099" s="1268"/>
      <c r="K1099" s="2605">
        <f t="shared" si="560"/>
        <v>0</v>
      </c>
      <c r="L1099" s="1962"/>
      <c r="M1099" s="2605">
        <f t="shared" si="535"/>
        <v>0</v>
      </c>
      <c r="N1099" s="1505">
        <f t="shared" si="544"/>
        <v>10</v>
      </c>
      <c r="O1099" s="1494">
        <f t="shared" si="544"/>
        <v>13318180</v>
      </c>
      <c r="P1099" s="1494">
        <f t="shared" si="543"/>
        <v>400000</v>
      </c>
      <c r="Q1099" s="1307"/>
      <c r="R1099" s="1508">
        <v>1331818</v>
      </c>
      <c r="S1099" s="1508">
        <v>1931818</v>
      </c>
      <c r="T1099" s="1508">
        <v>2231818</v>
      </c>
      <c r="U1099" s="1508">
        <v>431818</v>
      </c>
      <c r="V1099" s="1892"/>
      <c r="W1099" s="1229"/>
      <c r="X1099" s="2337"/>
      <c r="Y1099" s="1229"/>
      <c r="Z1099" s="2395"/>
      <c r="AA1099" s="1229"/>
      <c r="AB1099" s="1317"/>
      <c r="AC1099" s="1229"/>
      <c r="AD1099" s="1229"/>
      <c r="AE1099" s="1229"/>
      <c r="AF1099" s="1490">
        <f t="shared" si="545"/>
        <v>0</v>
      </c>
      <c r="AG1099" s="1316">
        <f t="shared" si="546"/>
        <v>13318180</v>
      </c>
      <c r="AH1099" s="1305"/>
      <c r="AI1099" s="1937"/>
      <c r="AJ1099" s="1267"/>
      <c r="AK1099" s="1317"/>
      <c r="AL1099" s="1317"/>
      <c r="AM1099" s="1305"/>
      <c r="AN1099" s="1305"/>
      <c r="AO1099" s="1266"/>
      <c r="AP1099" s="1491">
        <f t="shared" si="547"/>
        <v>0</v>
      </c>
      <c r="AQ1099" s="1268"/>
      <c r="AR1099" s="1492">
        <f t="shared" si="548"/>
        <v>0</v>
      </c>
      <c r="AS1099" s="1268"/>
      <c r="AT1099" s="1492">
        <f t="shared" si="549"/>
        <v>0</v>
      </c>
      <c r="AU1099" s="1268"/>
      <c r="AV1099" s="1492">
        <f t="shared" si="550"/>
        <v>0</v>
      </c>
      <c r="AW1099" s="1493">
        <f t="shared" si="551"/>
        <v>0</v>
      </c>
      <c r="AX1099" s="2153">
        <f t="shared" si="552"/>
        <v>0</v>
      </c>
      <c r="AY1099" s="1495">
        <f t="shared" si="553"/>
        <v>0</v>
      </c>
      <c r="AZ1099" s="1937"/>
      <c r="BA1099" s="1508">
        <v>1331818</v>
      </c>
      <c r="BB1099" s="1508">
        <v>1931818</v>
      </c>
      <c r="BC1099" s="1508">
        <v>2231818</v>
      </c>
      <c r="BD1099" s="1508">
        <v>431818</v>
      </c>
      <c r="BE1099" s="2174"/>
      <c r="BF1099" s="1229"/>
      <c r="BG1099" s="1317"/>
      <c r="BH1099" s="1229"/>
      <c r="BI1099" s="1317"/>
      <c r="BJ1099" s="1229"/>
      <c r="BK1099" s="1317"/>
      <c r="BL1099" s="1229"/>
      <c r="BM1099" s="1229"/>
      <c r="BN1099" s="1229"/>
      <c r="BO1099" s="1490">
        <f t="shared" si="559"/>
        <v>0</v>
      </c>
      <c r="BP1099" s="1496">
        <f t="shared" si="541"/>
        <v>0</v>
      </c>
      <c r="BQ1099" s="1305"/>
      <c r="BR1099" s="1308"/>
      <c r="BS1099" s="1959">
        <f t="shared" si="554"/>
        <v>10</v>
      </c>
      <c r="BT1099" s="1959">
        <f t="shared" si="555"/>
        <v>0</v>
      </c>
      <c r="BU1099" s="1959">
        <f t="shared" si="556"/>
        <v>0</v>
      </c>
      <c r="BV1099" s="1959">
        <f t="shared" si="557"/>
        <v>0</v>
      </c>
      <c r="BW1099" s="1959">
        <f t="shared" si="558"/>
        <v>13318180</v>
      </c>
      <c r="BX1099" s="1308"/>
      <c r="BY1099" s="1308"/>
      <c r="BZ1099" s="1308"/>
      <c r="CA1099" s="1308"/>
      <c r="CB1099" s="1308"/>
      <c r="CC1099" s="1308"/>
      <c r="CD1099" s="1308"/>
      <c r="CE1099" s="1308"/>
      <c r="CF1099" s="1308"/>
      <c r="CG1099" s="1308"/>
      <c r="CH1099" s="1308"/>
      <c r="CI1099" s="1308"/>
      <c r="CJ1099" s="1308"/>
      <c r="CK1099" s="1308"/>
      <c r="CL1099" s="1308"/>
      <c r="CM1099" s="1308"/>
      <c r="CN1099" s="1308"/>
      <c r="CO1099" s="1308"/>
      <c r="CP1099" s="1308"/>
      <c r="CQ1099" s="1308"/>
      <c r="CR1099" s="1308"/>
      <c r="CS1099" s="1308"/>
      <c r="CT1099" s="1308"/>
      <c r="CU1099" s="1308"/>
      <c r="CV1099" s="1308"/>
      <c r="CW1099" s="1308"/>
      <c r="CX1099" s="1308"/>
      <c r="CY1099" s="1308"/>
      <c r="CZ1099" s="1308"/>
      <c r="DA1099" s="1308"/>
      <c r="DB1099" s="1308"/>
      <c r="DC1099" s="1308"/>
      <c r="DD1099" s="1308"/>
      <c r="DE1099" s="1308"/>
      <c r="DF1099" s="1308"/>
      <c r="DG1099" s="1308"/>
      <c r="DH1099" s="1308"/>
      <c r="DI1099" s="1308"/>
      <c r="DJ1099" s="1308"/>
      <c r="DK1099" s="1308"/>
      <c r="DL1099" s="1308"/>
      <c r="DM1099" s="1308"/>
      <c r="DN1099" s="1308"/>
      <c r="DO1099" s="1308"/>
      <c r="DP1099" s="1308"/>
      <c r="DQ1099" s="1308"/>
      <c r="DR1099" s="1308"/>
      <c r="DS1099" s="1308"/>
      <c r="DT1099" s="1308"/>
      <c r="DU1099" s="1308"/>
      <c r="DV1099" s="1308"/>
      <c r="DW1099" s="1308"/>
      <c r="DX1099" s="1308"/>
      <c r="DY1099" s="1308"/>
      <c r="DZ1099" s="1308"/>
      <c r="EA1099" s="1308"/>
      <c r="EB1099" s="1308"/>
      <c r="EC1099" s="1308"/>
      <c r="ED1099" s="1308"/>
      <c r="EE1099" s="1308"/>
      <c r="EF1099" s="1308"/>
      <c r="EG1099" s="1308"/>
      <c r="EH1099" s="1308"/>
      <c r="EI1099" s="1308"/>
      <c r="EJ1099" s="1308"/>
      <c r="EK1099" s="1308"/>
      <c r="EL1099" s="1308"/>
      <c r="EM1099" s="1308"/>
      <c r="EN1099" s="1308"/>
      <c r="EO1099" s="1308"/>
      <c r="EP1099" s="1308"/>
      <c r="EQ1099" s="1308"/>
      <c r="ER1099" s="1308"/>
      <c r="ES1099" s="1308"/>
      <c r="ET1099" s="1308"/>
      <c r="EU1099" s="1308"/>
      <c r="EV1099" s="1308"/>
      <c r="EW1099" s="1308"/>
      <c r="EX1099" s="1308"/>
      <c r="EY1099" s="1308"/>
      <c r="EZ1099" s="1308"/>
      <c r="FA1099" s="1308"/>
      <c r="FB1099" s="1308"/>
      <c r="FC1099" s="1308"/>
      <c r="FD1099" s="1308"/>
      <c r="FE1099" s="1308"/>
      <c r="FF1099" s="1308"/>
      <c r="FG1099" s="1308"/>
      <c r="FH1099" s="1308"/>
      <c r="FI1099" s="1308"/>
      <c r="FJ1099" s="1308"/>
      <c r="FK1099" s="1308"/>
      <c r="FL1099" s="1308"/>
      <c r="FM1099" s="1308"/>
      <c r="FN1099" s="1308"/>
      <c r="FO1099" s="1308"/>
      <c r="FP1099" s="1308"/>
      <c r="FQ1099" s="1308"/>
      <c r="FR1099" s="1308"/>
      <c r="FS1099" s="1308"/>
      <c r="FT1099" s="1308"/>
      <c r="FU1099" s="1308"/>
      <c r="FV1099" s="1308"/>
      <c r="FW1099" s="1308"/>
      <c r="FX1099" s="1308"/>
      <c r="FY1099" s="1308"/>
      <c r="FZ1099" s="1308"/>
      <c r="GA1099" s="1308"/>
      <c r="GB1099" s="1308"/>
      <c r="GC1099" s="1308"/>
      <c r="GD1099" s="1308"/>
      <c r="GE1099" s="1308"/>
      <c r="GF1099" s="1308"/>
      <c r="GG1099" s="1308"/>
      <c r="GH1099" s="1308"/>
      <c r="GI1099" s="1308"/>
      <c r="GJ1099" s="1308"/>
      <c r="GK1099" s="1308"/>
      <c r="GL1099" s="1308"/>
      <c r="GM1099" s="1308"/>
      <c r="GN1099" s="1308"/>
      <c r="GO1099" s="1308"/>
      <c r="GP1099" s="1308"/>
      <c r="GQ1099" s="1308"/>
      <c r="GR1099" s="1308"/>
      <c r="GS1099" s="1308"/>
      <c r="GT1099" s="1308"/>
      <c r="GU1099" s="1308"/>
      <c r="GV1099" s="1308"/>
      <c r="GW1099" s="1308"/>
      <c r="GX1099" s="1308"/>
      <c r="GY1099" s="1308"/>
      <c r="GZ1099" s="1308"/>
      <c r="HA1099" s="1308"/>
      <c r="HB1099" s="1308"/>
      <c r="HC1099" s="1308"/>
      <c r="HD1099" s="1308"/>
      <c r="HE1099" s="1308"/>
      <c r="HF1099" s="1308"/>
      <c r="HG1099" s="1308"/>
      <c r="HH1099" s="1308"/>
      <c r="HI1099" s="1308"/>
      <c r="HJ1099" s="1308"/>
      <c r="HK1099" s="1308"/>
      <c r="HL1099" s="1308"/>
      <c r="HM1099" s="1308"/>
      <c r="HN1099" s="1308"/>
      <c r="HO1099" s="1308"/>
      <c r="HP1099" s="1308"/>
      <c r="HQ1099" s="1308"/>
      <c r="HR1099" s="1308"/>
      <c r="HS1099" s="1308"/>
      <c r="HT1099" s="1308"/>
      <c r="HU1099" s="1308"/>
      <c r="HV1099" s="1308"/>
      <c r="HW1099" s="1308"/>
      <c r="HX1099" s="1308"/>
      <c r="HY1099" s="1308"/>
      <c r="HZ1099" s="1308"/>
      <c r="IA1099" s="1308"/>
      <c r="IB1099" s="1308"/>
      <c r="IC1099" s="1308"/>
      <c r="ID1099" s="1308"/>
      <c r="IE1099" s="1308"/>
      <c r="IF1099" s="1308"/>
      <c r="IG1099" s="1308"/>
      <c r="IH1099" s="1308"/>
      <c r="II1099" s="1308"/>
      <c r="IJ1099" s="1308"/>
      <c r="IK1099" s="1308"/>
      <c r="IL1099" s="1308"/>
      <c r="IM1099" s="1308"/>
      <c r="IN1099" s="1308"/>
      <c r="IO1099" s="1308"/>
      <c r="IP1099" s="1308"/>
      <c r="IQ1099" s="1308"/>
      <c r="IR1099" s="1308"/>
      <c r="IS1099" s="1308"/>
      <c r="IT1099" s="1308"/>
      <c r="IU1099" s="1308"/>
      <c r="IV1099" s="1308"/>
      <c r="IW1099" s="1308"/>
      <c r="IX1099" s="1308"/>
      <c r="IY1099" s="1308"/>
      <c r="IZ1099" s="1308"/>
      <c r="JA1099" s="1308"/>
      <c r="JB1099" s="1308"/>
      <c r="JC1099" s="1308"/>
      <c r="JD1099" s="1308"/>
      <c r="JE1099" s="1308"/>
      <c r="JF1099" s="1308"/>
      <c r="JG1099" s="1308"/>
      <c r="JH1099" s="1308"/>
      <c r="JI1099" s="1308"/>
      <c r="JJ1099" s="1308"/>
      <c r="JK1099" s="1308"/>
      <c r="JL1099" s="1308"/>
      <c r="JM1099" s="1308"/>
      <c r="JN1099" s="1308"/>
      <c r="JO1099" s="1308"/>
      <c r="JP1099" s="1308"/>
      <c r="JQ1099" s="1308"/>
      <c r="JR1099" s="1308"/>
      <c r="JS1099" s="1308"/>
      <c r="JT1099" s="1308"/>
      <c r="JU1099" s="1308"/>
      <c r="JV1099" s="1308"/>
      <c r="JW1099" s="1308"/>
      <c r="JX1099" s="1308"/>
      <c r="JY1099" s="1308"/>
      <c r="JZ1099" s="1308"/>
      <c r="KA1099" s="1308"/>
      <c r="KB1099" s="1308"/>
      <c r="KC1099" s="1308"/>
      <c r="KD1099" s="1308"/>
      <c r="KE1099" s="1308"/>
      <c r="KF1099" s="1308"/>
      <c r="KG1099" s="1308"/>
      <c r="KH1099" s="1308"/>
      <c r="KI1099" s="1308"/>
      <c r="KJ1099" s="1308"/>
      <c r="KK1099" s="1308"/>
      <c r="KL1099" s="1308"/>
      <c r="KM1099" s="1308"/>
      <c r="KN1099" s="1308"/>
      <c r="KO1099" s="1308"/>
      <c r="KP1099" s="1308"/>
      <c r="KQ1099" s="1308"/>
      <c r="KR1099" s="1308"/>
      <c r="KS1099" s="1308"/>
      <c r="KT1099" s="1308"/>
      <c r="KU1099" s="1308"/>
      <c r="KV1099" s="1308"/>
      <c r="KW1099" s="1308"/>
      <c r="KX1099" s="1308"/>
      <c r="KY1099" s="1308"/>
      <c r="KZ1099" s="1308"/>
      <c r="LA1099" s="1308"/>
      <c r="LB1099" s="1308"/>
      <c r="LC1099" s="1308"/>
      <c r="LD1099" s="1308"/>
      <c r="LE1099" s="1308"/>
      <c r="LF1099" s="1308"/>
      <c r="LG1099" s="1308"/>
      <c r="LH1099" s="1308"/>
      <c r="LI1099" s="1308"/>
      <c r="LJ1099" s="1308"/>
      <c r="LK1099" s="1308"/>
      <c r="LL1099" s="1308"/>
      <c r="LM1099" s="1308"/>
      <c r="LN1099" s="1308"/>
      <c r="LO1099" s="1308"/>
      <c r="LP1099" s="1308"/>
      <c r="LQ1099" s="1308"/>
      <c r="LR1099" s="1308"/>
      <c r="LS1099" s="1308"/>
      <c r="LT1099" s="1308"/>
      <c r="LU1099" s="1308"/>
      <c r="LV1099" s="1308"/>
      <c r="LW1099" s="1308"/>
      <c r="LX1099" s="1308"/>
      <c r="LY1099" s="1308"/>
      <c r="LZ1099" s="1308"/>
      <c r="MA1099" s="1308"/>
      <c r="MB1099" s="1308"/>
      <c r="MC1099" s="1308"/>
      <c r="MD1099" s="1308"/>
      <c r="ME1099" s="1308"/>
      <c r="MF1099" s="1308"/>
      <c r="MG1099" s="1308"/>
      <c r="MH1099" s="1308"/>
      <c r="MI1099" s="1308"/>
      <c r="MJ1099" s="1308"/>
      <c r="MK1099" s="1308"/>
      <c r="ML1099" s="1308"/>
      <c r="MM1099" s="1308"/>
      <c r="MN1099" s="1308"/>
      <c r="MO1099" s="1308"/>
      <c r="MP1099" s="1308"/>
      <c r="MQ1099" s="1308"/>
      <c r="MR1099" s="1308"/>
      <c r="MS1099" s="1308"/>
      <c r="MT1099" s="1308"/>
      <c r="MU1099" s="1308"/>
      <c r="MV1099" s="1308"/>
      <c r="MW1099" s="1308"/>
      <c r="MX1099" s="1308"/>
      <c r="MY1099" s="1308"/>
      <c r="MZ1099" s="1308"/>
      <c r="NA1099" s="1308"/>
      <c r="NB1099" s="1308"/>
      <c r="NC1099" s="1308"/>
      <c r="ND1099" s="1308"/>
      <c r="NE1099" s="1308"/>
      <c r="NF1099" s="1308"/>
      <c r="NG1099" s="1308"/>
      <c r="NH1099" s="1308"/>
      <c r="NI1099" s="1308"/>
      <c r="NJ1099" s="1308"/>
      <c r="NK1099" s="1308"/>
      <c r="NL1099" s="1308"/>
      <c r="NM1099" s="1308"/>
      <c r="NN1099" s="1308"/>
      <c r="NO1099" s="1308"/>
      <c r="NP1099" s="1308"/>
      <c r="NQ1099" s="1308"/>
      <c r="NR1099" s="1308"/>
      <c r="NS1099" s="1308"/>
      <c r="NT1099" s="1308"/>
      <c r="NU1099" s="1308"/>
      <c r="NV1099" s="1308"/>
      <c r="NW1099" s="1308"/>
      <c r="NX1099" s="1308"/>
      <c r="NY1099" s="1308"/>
      <c r="NZ1099" s="1308"/>
      <c r="OA1099" s="1308"/>
      <c r="OB1099" s="1308"/>
      <c r="OC1099" s="1308"/>
      <c r="OD1099" s="1308"/>
      <c r="OE1099" s="1308"/>
      <c r="OF1099" s="1308"/>
      <c r="OG1099" s="1308"/>
      <c r="OH1099" s="1308"/>
      <c r="OI1099" s="1308"/>
      <c r="OJ1099" s="1308"/>
      <c r="OK1099" s="1308"/>
      <c r="OL1099" s="1308"/>
      <c r="OM1099" s="1308"/>
      <c r="ON1099" s="1308"/>
      <c r="OO1099" s="1308"/>
      <c r="OP1099" s="1308"/>
      <c r="OQ1099" s="1308"/>
      <c r="OR1099" s="1308"/>
      <c r="OS1099" s="1308"/>
      <c r="OT1099" s="1308"/>
      <c r="OU1099" s="1308"/>
      <c r="OV1099" s="1308"/>
      <c r="OW1099" s="1308"/>
      <c r="OX1099" s="1308"/>
      <c r="OY1099" s="1308"/>
      <c r="OZ1099" s="1308"/>
      <c r="PA1099" s="1308"/>
      <c r="PB1099" s="1308"/>
      <c r="PC1099" s="1308"/>
      <c r="PD1099" s="1308"/>
      <c r="PE1099" s="1308"/>
      <c r="PF1099" s="1308"/>
      <c r="PG1099" s="1308"/>
      <c r="PH1099" s="1308"/>
      <c r="PI1099" s="1308"/>
      <c r="PJ1099" s="1308"/>
      <c r="PK1099" s="1308"/>
      <c r="PL1099" s="1308"/>
      <c r="PM1099" s="1308"/>
      <c r="PN1099" s="1308"/>
      <c r="PO1099" s="1308"/>
      <c r="PP1099" s="1308"/>
      <c r="PQ1099" s="1308"/>
      <c r="PR1099" s="1308"/>
      <c r="PS1099" s="1308"/>
      <c r="PT1099" s="1308"/>
      <c r="PU1099" s="1308"/>
      <c r="PV1099" s="1308"/>
      <c r="PW1099" s="1308"/>
      <c r="PX1099" s="1308"/>
      <c r="PY1099" s="1308"/>
      <c r="PZ1099" s="1308"/>
      <c r="QA1099" s="1308"/>
      <c r="QB1099" s="1308"/>
      <c r="QC1099" s="1308"/>
      <c r="QD1099" s="1308"/>
      <c r="QE1099" s="1308"/>
      <c r="QF1099" s="1308"/>
      <c r="QG1099" s="1308"/>
      <c r="QH1099" s="1308"/>
      <c r="QI1099" s="1308"/>
      <c r="QJ1099" s="1308"/>
      <c r="QK1099" s="1308"/>
      <c r="QL1099" s="1308"/>
      <c r="QM1099" s="1308"/>
      <c r="QN1099" s="1308"/>
      <c r="QO1099" s="1308"/>
      <c r="QP1099" s="1308"/>
      <c r="QQ1099" s="1308"/>
      <c r="QR1099" s="1308"/>
      <c r="QS1099" s="1308"/>
      <c r="QT1099" s="1308"/>
      <c r="QU1099" s="1308"/>
      <c r="QV1099" s="1308"/>
      <c r="QW1099" s="1308"/>
      <c r="QX1099" s="1308"/>
      <c r="QY1099" s="1308"/>
      <c r="QZ1099" s="1308"/>
      <c r="RA1099" s="1308"/>
      <c r="RB1099" s="1308"/>
      <c r="RC1099" s="1308"/>
      <c r="RD1099" s="1308"/>
      <c r="RE1099" s="1308"/>
      <c r="RF1099" s="1308"/>
      <c r="RG1099" s="1308"/>
      <c r="RH1099" s="1308"/>
      <c r="RI1099" s="1308"/>
      <c r="RJ1099" s="1308"/>
      <c r="RK1099" s="1308"/>
      <c r="RL1099" s="1308"/>
      <c r="RM1099" s="1308"/>
      <c r="RN1099" s="1308"/>
      <c r="RO1099" s="1308"/>
      <c r="RP1099" s="1308"/>
      <c r="RQ1099" s="1308"/>
      <c r="RR1099" s="1308"/>
      <c r="RS1099" s="1308"/>
      <c r="RT1099" s="1308"/>
      <c r="RU1099" s="1308"/>
      <c r="RV1099" s="1308"/>
      <c r="RW1099" s="1308"/>
      <c r="RX1099" s="1308"/>
      <c r="RY1099" s="1308"/>
      <c r="RZ1099" s="1308"/>
      <c r="SA1099" s="1308"/>
      <c r="SB1099" s="1308"/>
      <c r="SC1099" s="1308"/>
      <c r="SD1099" s="1308"/>
      <c r="SE1099" s="1308"/>
      <c r="SF1099" s="1308"/>
      <c r="SG1099" s="1308"/>
      <c r="SH1099" s="1308"/>
      <c r="SI1099" s="1308"/>
      <c r="SJ1099" s="1308"/>
      <c r="SK1099" s="1308"/>
      <c r="SL1099" s="1308"/>
      <c r="SM1099" s="1308"/>
      <c r="SN1099" s="1308"/>
      <c r="SO1099" s="1308"/>
      <c r="SP1099" s="1308"/>
      <c r="SQ1099" s="1308"/>
      <c r="SR1099" s="1308"/>
      <c r="SS1099" s="1308"/>
      <c r="ST1099" s="1308"/>
      <c r="SU1099" s="1308"/>
      <c r="SV1099" s="1308"/>
      <c r="SW1099" s="1308"/>
      <c r="SX1099" s="1308"/>
      <c r="SY1099" s="1308"/>
      <c r="SZ1099" s="1308"/>
      <c r="TA1099" s="1308"/>
      <c r="TB1099" s="1308"/>
      <c r="TC1099" s="1308"/>
      <c r="TD1099" s="1308"/>
      <c r="TE1099" s="1308"/>
      <c r="TF1099" s="1308"/>
      <c r="TG1099" s="1308"/>
      <c r="TH1099" s="1308"/>
      <c r="TI1099" s="1308"/>
      <c r="TJ1099" s="1308"/>
      <c r="TK1099" s="1308"/>
      <c r="TL1099" s="1308"/>
      <c r="TM1099" s="1308"/>
      <c r="TN1099" s="1308"/>
      <c r="TO1099" s="1308"/>
      <c r="TP1099" s="1308"/>
      <c r="TQ1099" s="1308"/>
      <c r="TR1099" s="1308"/>
      <c r="TS1099" s="1308"/>
      <c r="TT1099" s="1308"/>
      <c r="TU1099" s="1308"/>
      <c r="TV1099" s="1308"/>
      <c r="TW1099" s="1308"/>
      <c r="TX1099" s="1308"/>
      <c r="TY1099" s="1308"/>
      <c r="TZ1099" s="1308"/>
      <c r="UA1099" s="1308"/>
      <c r="UB1099" s="1308"/>
      <c r="UC1099" s="1308"/>
      <c r="UD1099" s="1308"/>
      <c r="UE1099" s="1308"/>
      <c r="UF1099" s="1308"/>
      <c r="UG1099" s="1308"/>
      <c r="UH1099" s="1308"/>
      <c r="UI1099" s="1308"/>
      <c r="UJ1099" s="1308"/>
      <c r="UK1099" s="1308"/>
      <c r="UL1099" s="1308"/>
      <c r="UM1099" s="1308"/>
      <c r="UN1099" s="1308"/>
      <c r="UO1099" s="1308"/>
      <c r="UP1099" s="1308"/>
      <c r="UQ1099" s="1308"/>
      <c r="UR1099" s="1308"/>
      <c r="US1099" s="1308"/>
      <c r="UT1099" s="1308"/>
      <c r="UU1099" s="1308"/>
      <c r="UV1099" s="1308"/>
      <c r="UW1099" s="1308"/>
      <c r="UX1099" s="1308"/>
      <c r="UY1099" s="1308"/>
      <c r="UZ1099" s="1308"/>
      <c r="VA1099" s="1308"/>
      <c r="VB1099" s="1308"/>
      <c r="VC1099" s="1308"/>
      <c r="VD1099" s="1308"/>
      <c r="VE1099" s="1308"/>
      <c r="VF1099" s="1308"/>
      <c r="VG1099" s="1308"/>
      <c r="VH1099" s="1308"/>
      <c r="VI1099" s="1308"/>
      <c r="VJ1099" s="1308"/>
      <c r="VK1099" s="1308"/>
      <c r="VL1099" s="1308"/>
      <c r="VM1099" s="1308"/>
      <c r="VN1099" s="1308"/>
      <c r="VO1099" s="1308"/>
      <c r="VP1099" s="1308"/>
      <c r="VQ1099" s="1308"/>
      <c r="VR1099" s="1308"/>
      <c r="VS1099" s="1308"/>
      <c r="VT1099" s="1308"/>
      <c r="VU1099" s="1308"/>
      <c r="VV1099" s="1308"/>
      <c r="VW1099" s="1308"/>
      <c r="VX1099" s="1308"/>
      <c r="VY1099" s="1308"/>
      <c r="VZ1099" s="1308"/>
      <c r="WA1099" s="1308"/>
      <c r="WB1099" s="1308"/>
      <c r="WC1099" s="1308"/>
      <c r="WD1099" s="1308"/>
    </row>
    <row r="1100" spans="1:2535" s="773" customFormat="1" ht="15" customHeight="1" x14ac:dyDescent="0.25">
      <c r="A1100" s="1315">
        <v>6</v>
      </c>
      <c r="B1100" s="2051">
        <v>43731</v>
      </c>
      <c r="C1100" s="1268">
        <v>1090</v>
      </c>
      <c r="D1100" s="1305" t="s">
        <v>80</v>
      </c>
      <c r="E1100" s="1305" t="s">
        <v>31</v>
      </c>
      <c r="F1100" s="1266">
        <v>10</v>
      </c>
      <c r="G1100" s="1491">
        <f t="shared" si="539"/>
        <v>13318180</v>
      </c>
      <c r="H1100" s="1268"/>
      <c r="I1100" s="2605">
        <f t="shared" ref="I1100:I1163" si="561">H1100*S1100</f>
        <v>0</v>
      </c>
      <c r="J1100" s="1268"/>
      <c r="K1100" s="2605">
        <f t="shared" si="560"/>
        <v>0</v>
      </c>
      <c r="L1100" s="1962">
        <v>1</v>
      </c>
      <c r="M1100" s="2605">
        <f t="shared" ref="M1100:M1163" si="562">L1100*U1100</f>
        <v>431818</v>
      </c>
      <c r="N1100" s="1505">
        <f t="shared" si="544"/>
        <v>11</v>
      </c>
      <c r="O1100" s="1494">
        <f t="shared" si="544"/>
        <v>13749998</v>
      </c>
      <c r="P1100" s="1494">
        <f t="shared" si="543"/>
        <v>440000</v>
      </c>
      <c r="Q1100" s="1307"/>
      <c r="R1100" s="1508">
        <v>1331818</v>
      </c>
      <c r="S1100" s="1508">
        <v>1931818</v>
      </c>
      <c r="T1100" s="1508">
        <v>2231818</v>
      </c>
      <c r="U1100" s="1508">
        <v>431818</v>
      </c>
      <c r="V1100" s="1892"/>
      <c r="W1100" s="1229"/>
      <c r="X1100" s="2337"/>
      <c r="Y1100" s="1229"/>
      <c r="Z1100" s="2395"/>
      <c r="AA1100" s="1229"/>
      <c r="AB1100" s="1317"/>
      <c r="AC1100" s="1229"/>
      <c r="AD1100" s="1229"/>
      <c r="AE1100" s="1229"/>
      <c r="AF1100" s="1490">
        <f t="shared" si="545"/>
        <v>0</v>
      </c>
      <c r="AG1100" s="1316">
        <f t="shared" si="546"/>
        <v>13749998</v>
      </c>
      <c r="AH1100" s="1305"/>
      <c r="AI1100" s="1937"/>
      <c r="AJ1100" s="1267"/>
      <c r="AK1100" s="1317"/>
      <c r="AL1100" s="1317"/>
      <c r="AM1100" s="1305"/>
      <c r="AN1100" s="1305"/>
      <c r="AO1100" s="1266"/>
      <c r="AP1100" s="1491">
        <f t="shared" si="547"/>
        <v>0</v>
      </c>
      <c r="AQ1100" s="1268"/>
      <c r="AR1100" s="1492">
        <f t="shared" si="548"/>
        <v>0</v>
      </c>
      <c r="AS1100" s="1268"/>
      <c r="AT1100" s="1492">
        <f t="shared" si="549"/>
        <v>0</v>
      </c>
      <c r="AU1100" s="1268"/>
      <c r="AV1100" s="1492">
        <f t="shared" si="550"/>
        <v>0</v>
      </c>
      <c r="AW1100" s="1493">
        <f t="shared" si="551"/>
        <v>0</v>
      </c>
      <c r="AX1100" s="2153">
        <f t="shared" si="552"/>
        <v>0</v>
      </c>
      <c r="AY1100" s="1495">
        <f t="shared" si="553"/>
        <v>0</v>
      </c>
      <c r="AZ1100" s="1937"/>
      <c r="BA1100" s="1508">
        <v>1331818</v>
      </c>
      <c r="BB1100" s="1508">
        <v>1931818</v>
      </c>
      <c r="BC1100" s="1508">
        <v>2231818</v>
      </c>
      <c r="BD1100" s="1508">
        <v>431818</v>
      </c>
      <c r="BE1100" s="2174"/>
      <c r="BF1100" s="1229"/>
      <c r="BG1100" s="1317"/>
      <c r="BH1100" s="1229"/>
      <c r="BI1100" s="1317"/>
      <c r="BJ1100" s="1229"/>
      <c r="BK1100" s="1317"/>
      <c r="BL1100" s="1229"/>
      <c r="BM1100" s="1229"/>
      <c r="BN1100" s="1229"/>
      <c r="BO1100" s="1490">
        <f t="shared" si="559"/>
        <v>0</v>
      </c>
      <c r="BP1100" s="1496">
        <f t="shared" si="541"/>
        <v>0</v>
      </c>
      <c r="BQ1100" s="1305"/>
      <c r="BR1100" s="1308"/>
      <c r="BS1100" s="1959">
        <f t="shared" si="554"/>
        <v>10</v>
      </c>
      <c r="BT1100" s="1959">
        <f t="shared" si="555"/>
        <v>0</v>
      </c>
      <c r="BU1100" s="1959">
        <f t="shared" si="556"/>
        <v>0</v>
      </c>
      <c r="BV1100" s="1959">
        <f t="shared" si="557"/>
        <v>1</v>
      </c>
      <c r="BW1100" s="1959">
        <f t="shared" si="558"/>
        <v>13749998</v>
      </c>
      <c r="BX1100" s="1308"/>
      <c r="BY1100" s="1308"/>
      <c r="BZ1100" s="1308"/>
      <c r="CA1100" s="1308"/>
      <c r="CB1100" s="1308"/>
      <c r="CC1100" s="1308"/>
      <c r="CD1100" s="1308"/>
      <c r="CE1100" s="1308"/>
      <c r="CF1100" s="1308"/>
      <c r="CG1100" s="1308"/>
      <c r="CH1100" s="1308"/>
      <c r="CI1100" s="1308"/>
      <c r="CJ1100" s="1308"/>
      <c r="CK1100" s="1308"/>
      <c r="CL1100" s="1308"/>
      <c r="CM1100" s="1308"/>
      <c r="CN1100" s="1308"/>
      <c r="CO1100" s="1308"/>
      <c r="CP1100" s="1308"/>
      <c r="CQ1100" s="1308"/>
      <c r="CR1100" s="1308"/>
      <c r="CS1100" s="1308"/>
      <c r="CT1100" s="1308"/>
      <c r="CU1100" s="1308"/>
      <c r="CV1100" s="1308"/>
      <c r="CW1100" s="1308"/>
      <c r="CX1100" s="1308"/>
      <c r="CY1100" s="1308"/>
      <c r="CZ1100" s="1308"/>
      <c r="DA1100" s="1308"/>
      <c r="DB1100" s="1308"/>
      <c r="DC1100" s="1308"/>
      <c r="DD1100" s="1308"/>
      <c r="DE1100" s="1308"/>
      <c r="DF1100" s="1308"/>
      <c r="DG1100" s="1308"/>
      <c r="DH1100" s="1308"/>
      <c r="DI1100" s="1308"/>
      <c r="DJ1100" s="1308"/>
      <c r="DK1100" s="1308"/>
      <c r="DL1100" s="1308"/>
      <c r="DM1100" s="1308"/>
      <c r="DN1100" s="1308"/>
      <c r="DO1100" s="1308"/>
      <c r="DP1100" s="1308"/>
      <c r="DQ1100" s="1308"/>
      <c r="DR1100" s="1308"/>
      <c r="DS1100" s="1308"/>
      <c r="DT1100" s="1308"/>
      <c r="DU1100" s="1308"/>
      <c r="DV1100" s="1308"/>
      <c r="DW1100" s="1308"/>
      <c r="DX1100" s="1308"/>
      <c r="DY1100" s="1308"/>
      <c r="DZ1100" s="1308"/>
      <c r="EA1100" s="1308"/>
      <c r="EB1100" s="1308"/>
      <c r="EC1100" s="1308"/>
      <c r="ED1100" s="1308"/>
      <c r="EE1100" s="1308"/>
      <c r="EF1100" s="1308"/>
      <c r="EG1100" s="1308"/>
      <c r="EH1100" s="1308"/>
      <c r="EI1100" s="1308"/>
      <c r="EJ1100" s="1308"/>
      <c r="EK1100" s="1308"/>
      <c r="EL1100" s="1308"/>
      <c r="EM1100" s="1308"/>
      <c r="EN1100" s="1308"/>
      <c r="EO1100" s="1308"/>
      <c r="EP1100" s="1308"/>
      <c r="EQ1100" s="1308"/>
      <c r="ER1100" s="1308"/>
      <c r="ES1100" s="1308"/>
      <c r="ET1100" s="1308"/>
      <c r="EU1100" s="1308"/>
      <c r="EV1100" s="1308"/>
      <c r="EW1100" s="1308"/>
      <c r="EX1100" s="1308"/>
      <c r="EY1100" s="1308"/>
      <c r="EZ1100" s="1308"/>
      <c r="FA1100" s="1308"/>
      <c r="FB1100" s="1308"/>
      <c r="FC1100" s="1308"/>
      <c r="FD1100" s="1308"/>
      <c r="FE1100" s="1308"/>
      <c r="FF1100" s="1308"/>
      <c r="FG1100" s="1308"/>
      <c r="FH1100" s="1308"/>
      <c r="FI1100" s="1308"/>
      <c r="FJ1100" s="1308"/>
      <c r="FK1100" s="1308"/>
      <c r="FL1100" s="1308"/>
      <c r="FM1100" s="1308"/>
      <c r="FN1100" s="1308"/>
      <c r="FO1100" s="1308"/>
      <c r="FP1100" s="1308"/>
      <c r="FQ1100" s="1308"/>
      <c r="FR1100" s="1308"/>
      <c r="FS1100" s="1308"/>
      <c r="FT1100" s="1308"/>
      <c r="FU1100" s="1308"/>
      <c r="FV1100" s="1308"/>
      <c r="FW1100" s="1308"/>
      <c r="FX1100" s="1308"/>
      <c r="FY1100" s="1308"/>
      <c r="FZ1100" s="1308"/>
      <c r="GA1100" s="1308"/>
      <c r="GB1100" s="1308"/>
      <c r="GC1100" s="1308"/>
      <c r="GD1100" s="1308"/>
      <c r="GE1100" s="1308"/>
      <c r="GF1100" s="1308"/>
      <c r="GG1100" s="1308"/>
      <c r="GH1100" s="1308"/>
      <c r="GI1100" s="1308"/>
      <c r="GJ1100" s="1308"/>
      <c r="GK1100" s="1308"/>
      <c r="GL1100" s="1308"/>
      <c r="GM1100" s="1308"/>
      <c r="GN1100" s="1308"/>
      <c r="GO1100" s="1308"/>
      <c r="GP1100" s="1308"/>
      <c r="GQ1100" s="1308"/>
      <c r="GR1100" s="1308"/>
      <c r="GS1100" s="1308"/>
      <c r="GT1100" s="1308"/>
      <c r="GU1100" s="1308"/>
      <c r="GV1100" s="1308"/>
      <c r="GW1100" s="1308"/>
      <c r="GX1100" s="1308"/>
      <c r="GY1100" s="1308"/>
      <c r="GZ1100" s="1308"/>
      <c r="HA1100" s="1308"/>
      <c r="HB1100" s="1308"/>
      <c r="HC1100" s="1308"/>
      <c r="HD1100" s="1308"/>
      <c r="HE1100" s="1308"/>
      <c r="HF1100" s="1308"/>
      <c r="HG1100" s="1308"/>
      <c r="HH1100" s="1308"/>
      <c r="HI1100" s="1308"/>
      <c r="HJ1100" s="1308"/>
      <c r="HK1100" s="1308"/>
      <c r="HL1100" s="1308"/>
      <c r="HM1100" s="1308"/>
      <c r="HN1100" s="1308"/>
      <c r="HO1100" s="1308"/>
      <c r="HP1100" s="1308"/>
      <c r="HQ1100" s="1308"/>
      <c r="HR1100" s="1308"/>
      <c r="HS1100" s="1308"/>
      <c r="HT1100" s="1308"/>
      <c r="HU1100" s="1308"/>
      <c r="HV1100" s="1308"/>
      <c r="HW1100" s="1308"/>
      <c r="HX1100" s="1308"/>
      <c r="HY1100" s="1308"/>
      <c r="HZ1100" s="1308"/>
      <c r="IA1100" s="1308"/>
      <c r="IB1100" s="1308"/>
      <c r="IC1100" s="1308"/>
      <c r="ID1100" s="1308"/>
      <c r="IE1100" s="1308"/>
      <c r="IF1100" s="1308"/>
      <c r="IG1100" s="1308"/>
      <c r="IH1100" s="1308"/>
      <c r="II1100" s="1308"/>
      <c r="IJ1100" s="1308"/>
      <c r="IK1100" s="1308"/>
      <c r="IL1100" s="1308"/>
      <c r="IM1100" s="1308"/>
      <c r="IN1100" s="1308"/>
      <c r="IO1100" s="1308"/>
      <c r="IP1100" s="1308"/>
      <c r="IQ1100" s="1308"/>
      <c r="IR1100" s="1308"/>
      <c r="IS1100" s="1308"/>
      <c r="IT1100" s="1308"/>
      <c r="IU1100" s="1308"/>
      <c r="IV1100" s="1308"/>
      <c r="IW1100" s="1308"/>
      <c r="IX1100" s="1308"/>
      <c r="IY1100" s="1308"/>
      <c r="IZ1100" s="1308"/>
      <c r="JA1100" s="1308"/>
      <c r="JB1100" s="1308"/>
      <c r="JC1100" s="1308"/>
      <c r="JD1100" s="1308"/>
      <c r="JE1100" s="1308"/>
      <c r="JF1100" s="1308"/>
      <c r="JG1100" s="1308"/>
      <c r="JH1100" s="1308"/>
      <c r="JI1100" s="1308"/>
      <c r="JJ1100" s="1308"/>
      <c r="JK1100" s="1308"/>
      <c r="JL1100" s="1308"/>
      <c r="JM1100" s="1308"/>
      <c r="JN1100" s="1308"/>
      <c r="JO1100" s="1308"/>
      <c r="JP1100" s="1308"/>
      <c r="JQ1100" s="1308"/>
      <c r="JR1100" s="1308"/>
      <c r="JS1100" s="1308"/>
      <c r="JT1100" s="1308"/>
      <c r="JU1100" s="1308"/>
      <c r="JV1100" s="1308"/>
      <c r="JW1100" s="1308"/>
      <c r="JX1100" s="1308"/>
      <c r="JY1100" s="1308"/>
      <c r="JZ1100" s="1308"/>
      <c r="KA1100" s="1308"/>
      <c r="KB1100" s="1308"/>
      <c r="KC1100" s="1308"/>
      <c r="KD1100" s="1308"/>
      <c r="KE1100" s="1308"/>
      <c r="KF1100" s="1308"/>
      <c r="KG1100" s="1308"/>
      <c r="KH1100" s="1308"/>
      <c r="KI1100" s="1308"/>
      <c r="KJ1100" s="1308"/>
      <c r="KK1100" s="1308"/>
      <c r="KL1100" s="1308"/>
      <c r="KM1100" s="1308"/>
      <c r="KN1100" s="1308"/>
      <c r="KO1100" s="1308"/>
      <c r="KP1100" s="1308"/>
      <c r="KQ1100" s="1308"/>
      <c r="KR1100" s="1308"/>
      <c r="KS1100" s="1308"/>
      <c r="KT1100" s="1308"/>
      <c r="KU1100" s="1308"/>
      <c r="KV1100" s="1308"/>
      <c r="KW1100" s="1308"/>
      <c r="KX1100" s="1308"/>
      <c r="KY1100" s="1308"/>
      <c r="KZ1100" s="1308"/>
      <c r="LA1100" s="1308"/>
      <c r="LB1100" s="1308"/>
      <c r="LC1100" s="1308"/>
      <c r="LD1100" s="1308"/>
      <c r="LE1100" s="1308"/>
      <c r="LF1100" s="1308"/>
      <c r="LG1100" s="1308"/>
      <c r="LH1100" s="1308"/>
      <c r="LI1100" s="1308"/>
      <c r="LJ1100" s="1308"/>
      <c r="LK1100" s="1308"/>
      <c r="LL1100" s="1308"/>
      <c r="LM1100" s="1308"/>
      <c r="LN1100" s="1308"/>
      <c r="LO1100" s="1308"/>
      <c r="LP1100" s="1308"/>
      <c r="LQ1100" s="1308"/>
      <c r="LR1100" s="1308"/>
      <c r="LS1100" s="1308"/>
      <c r="LT1100" s="1308"/>
      <c r="LU1100" s="1308"/>
      <c r="LV1100" s="1308"/>
      <c r="LW1100" s="1308"/>
      <c r="LX1100" s="1308"/>
      <c r="LY1100" s="1308"/>
      <c r="LZ1100" s="1308"/>
      <c r="MA1100" s="1308"/>
      <c r="MB1100" s="1308"/>
      <c r="MC1100" s="1308"/>
      <c r="MD1100" s="1308"/>
      <c r="ME1100" s="1308"/>
      <c r="MF1100" s="1308"/>
      <c r="MG1100" s="1308"/>
      <c r="MH1100" s="1308"/>
      <c r="MI1100" s="1308"/>
      <c r="MJ1100" s="1308"/>
      <c r="MK1100" s="1308"/>
      <c r="ML1100" s="1308"/>
      <c r="MM1100" s="1308"/>
      <c r="MN1100" s="1308"/>
      <c r="MO1100" s="1308"/>
      <c r="MP1100" s="1308"/>
      <c r="MQ1100" s="1308"/>
      <c r="MR1100" s="1308"/>
      <c r="MS1100" s="1308"/>
      <c r="MT1100" s="1308"/>
      <c r="MU1100" s="1308"/>
      <c r="MV1100" s="1308"/>
      <c r="MW1100" s="1308"/>
      <c r="MX1100" s="1308"/>
      <c r="MY1100" s="1308"/>
      <c r="MZ1100" s="1308"/>
      <c r="NA1100" s="1308"/>
      <c r="NB1100" s="1308"/>
      <c r="NC1100" s="1308"/>
      <c r="ND1100" s="1308"/>
      <c r="NE1100" s="1308"/>
      <c r="NF1100" s="1308"/>
      <c r="NG1100" s="1308"/>
      <c r="NH1100" s="1308"/>
      <c r="NI1100" s="1308"/>
      <c r="NJ1100" s="1308"/>
      <c r="NK1100" s="1308"/>
      <c r="NL1100" s="1308"/>
      <c r="NM1100" s="1308"/>
      <c r="NN1100" s="1308"/>
      <c r="NO1100" s="1308"/>
      <c r="NP1100" s="1308"/>
      <c r="NQ1100" s="1308"/>
      <c r="NR1100" s="1308"/>
      <c r="NS1100" s="1308"/>
      <c r="NT1100" s="1308"/>
      <c r="NU1100" s="1308"/>
      <c r="NV1100" s="1308"/>
      <c r="NW1100" s="1308"/>
      <c r="NX1100" s="1308"/>
      <c r="NY1100" s="1308"/>
      <c r="NZ1100" s="1308"/>
      <c r="OA1100" s="1308"/>
      <c r="OB1100" s="1308"/>
      <c r="OC1100" s="1308"/>
      <c r="OD1100" s="1308"/>
      <c r="OE1100" s="1308"/>
      <c r="OF1100" s="1308"/>
      <c r="OG1100" s="1308"/>
      <c r="OH1100" s="1308"/>
      <c r="OI1100" s="1308"/>
      <c r="OJ1100" s="1308"/>
      <c r="OK1100" s="1308"/>
      <c r="OL1100" s="1308"/>
      <c r="OM1100" s="1308"/>
      <c r="ON1100" s="1308"/>
      <c r="OO1100" s="1308"/>
      <c r="OP1100" s="1308"/>
      <c r="OQ1100" s="1308"/>
      <c r="OR1100" s="1308"/>
      <c r="OS1100" s="1308"/>
      <c r="OT1100" s="1308"/>
      <c r="OU1100" s="1308"/>
      <c r="OV1100" s="1308"/>
      <c r="OW1100" s="1308"/>
      <c r="OX1100" s="1308"/>
      <c r="OY1100" s="1308"/>
      <c r="OZ1100" s="1308"/>
      <c r="PA1100" s="1308"/>
      <c r="PB1100" s="1308"/>
      <c r="PC1100" s="1308"/>
      <c r="PD1100" s="1308"/>
      <c r="PE1100" s="1308"/>
      <c r="PF1100" s="1308"/>
      <c r="PG1100" s="1308"/>
      <c r="PH1100" s="1308"/>
      <c r="PI1100" s="1308"/>
      <c r="PJ1100" s="1308"/>
      <c r="PK1100" s="1308"/>
      <c r="PL1100" s="1308"/>
      <c r="PM1100" s="1308"/>
      <c r="PN1100" s="1308"/>
      <c r="PO1100" s="1308"/>
      <c r="PP1100" s="1308"/>
      <c r="PQ1100" s="1308"/>
      <c r="PR1100" s="1308"/>
      <c r="PS1100" s="1308"/>
      <c r="PT1100" s="1308"/>
      <c r="PU1100" s="1308"/>
      <c r="PV1100" s="1308"/>
      <c r="PW1100" s="1308"/>
      <c r="PX1100" s="1308"/>
      <c r="PY1100" s="1308"/>
      <c r="PZ1100" s="1308"/>
      <c r="QA1100" s="1308"/>
      <c r="QB1100" s="1308"/>
      <c r="QC1100" s="1308"/>
      <c r="QD1100" s="1308"/>
      <c r="QE1100" s="1308"/>
      <c r="QF1100" s="1308"/>
      <c r="QG1100" s="1308"/>
      <c r="QH1100" s="1308"/>
      <c r="QI1100" s="1308"/>
      <c r="QJ1100" s="1308"/>
      <c r="QK1100" s="1308"/>
      <c r="QL1100" s="1308"/>
      <c r="QM1100" s="1308"/>
      <c r="QN1100" s="1308"/>
      <c r="QO1100" s="1308"/>
      <c r="QP1100" s="1308"/>
      <c r="QQ1100" s="1308"/>
      <c r="QR1100" s="1308"/>
      <c r="QS1100" s="1308"/>
      <c r="QT1100" s="1308"/>
      <c r="QU1100" s="1308"/>
      <c r="QV1100" s="1308"/>
      <c r="QW1100" s="1308"/>
      <c r="QX1100" s="1308"/>
      <c r="QY1100" s="1308"/>
      <c r="QZ1100" s="1308"/>
      <c r="RA1100" s="1308"/>
      <c r="RB1100" s="1308"/>
      <c r="RC1100" s="1308"/>
      <c r="RD1100" s="1308"/>
      <c r="RE1100" s="1308"/>
      <c r="RF1100" s="1308"/>
      <c r="RG1100" s="1308"/>
      <c r="RH1100" s="1308"/>
      <c r="RI1100" s="1308"/>
      <c r="RJ1100" s="1308"/>
      <c r="RK1100" s="1308"/>
      <c r="RL1100" s="1308"/>
      <c r="RM1100" s="1308"/>
      <c r="RN1100" s="1308"/>
      <c r="RO1100" s="1308"/>
      <c r="RP1100" s="1308"/>
      <c r="RQ1100" s="1308"/>
      <c r="RR1100" s="1308"/>
      <c r="RS1100" s="1308"/>
      <c r="RT1100" s="1308"/>
      <c r="RU1100" s="1308"/>
      <c r="RV1100" s="1308"/>
      <c r="RW1100" s="1308"/>
      <c r="RX1100" s="1308"/>
      <c r="RY1100" s="1308"/>
      <c r="RZ1100" s="1308"/>
      <c r="SA1100" s="1308"/>
      <c r="SB1100" s="1308"/>
      <c r="SC1100" s="1308"/>
      <c r="SD1100" s="1308"/>
      <c r="SE1100" s="1308"/>
      <c r="SF1100" s="1308"/>
      <c r="SG1100" s="1308"/>
      <c r="SH1100" s="1308"/>
      <c r="SI1100" s="1308"/>
      <c r="SJ1100" s="1308"/>
      <c r="SK1100" s="1308"/>
      <c r="SL1100" s="1308"/>
      <c r="SM1100" s="1308"/>
      <c r="SN1100" s="1308"/>
      <c r="SO1100" s="1308"/>
      <c r="SP1100" s="1308"/>
      <c r="SQ1100" s="1308"/>
      <c r="SR1100" s="1308"/>
      <c r="SS1100" s="1308"/>
      <c r="ST1100" s="1308"/>
      <c r="SU1100" s="1308"/>
      <c r="SV1100" s="1308"/>
      <c r="SW1100" s="1308"/>
      <c r="SX1100" s="1308"/>
      <c r="SY1100" s="1308"/>
      <c r="SZ1100" s="1308"/>
      <c r="TA1100" s="1308"/>
      <c r="TB1100" s="1308"/>
      <c r="TC1100" s="1308"/>
      <c r="TD1100" s="1308"/>
      <c r="TE1100" s="1308"/>
      <c r="TF1100" s="1308"/>
      <c r="TG1100" s="1308"/>
      <c r="TH1100" s="1308"/>
      <c r="TI1100" s="1308"/>
      <c r="TJ1100" s="1308"/>
      <c r="TK1100" s="1308"/>
      <c r="TL1100" s="1308"/>
      <c r="TM1100" s="1308"/>
      <c r="TN1100" s="1308"/>
      <c r="TO1100" s="1308"/>
      <c r="TP1100" s="1308"/>
      <c r="TQ1100" s="1308"/>
      <c r="TR1100" s="1308"/>
      <c r="TS1100" s="1308"/>
      <c r="TT1100" s="1308"/>
      <c r="TU1100" s="1308"/>
      <c r="TV1100" s="1308"/>
      <c r="TW1100" s="1308"/>
      <c r="TX1100" s="1308"/>
      <c r="TY1100" s="1308"/>
      <c r="TZ1100" s="1308"/>
      <c r="UA1100" s="1308"/>
      <c r="UB1100" s="1308"/>
      <c r="UC1100" s="1308"/>
      <c r="UD1100" s="1308"/>
      <c r="UE1100" s="1308"/>
      <c r="UF1100" s="1308"/>
      <c r="UG1100" s="1308"/>
      <c r="UH1100" s="1308"/>
      <c r="UI1100" s="1308"/>
      <c r="UJ1100" s="1308"/>
      <c r="UK1100" s="1308"/>
      <c r="UL1100" s="1308"/>
      <c r="UM1100" s="1308"/>
      <c r="UN1100" s="1308"/>
      <c r="UO1100" s="1308"/>
      <c r="UP1100" s="1308"/>
      <c r="UQ1100" s="1308"/>
      <c r="UR1100" s="1308"/>
      <c r="US1100" s="1308"/>
      <c r="UT1100" s="1308"/>
      <c r="UU1100" s="1308"/>
      <c r="UV1100" s="1308"/>
      <c r="UW1100" s="1308"/>
      <c r="UX1100" s="1308"/>
      <c r="UY1100" s="1308"/>
      <c r="UZ1100" s="1308"/>
      <c r="VA1100" s="1308"/>
      <c r="VB1100" s="1308"/>
      <c r="VC1100" s="1308"/>
      <c r="VD1100" s="1308"/>
      <c r="VE1100" s="1308"/>
      <c r="VF1100" s="1308"/>
      <c r="VG1100" s="1308"/>
      <c r="VH1100" s="1308"/>
      <c r="VI1100" s="1308"/>
      <c r="VJ1100" s="1308"/>
      <c r="VK1100" s="1308"/>
      <c r="VL1100" s="1308"/>
      <c r="VM1100" s="1308"/>
      <c r="VN1100" s="1308"/>
      <c r="VO1100" s="1308"/>
      <c r="VP1100" s="1308"/>
      <c r="VQ1100" s="1308"/>
      <c r="VR1100" s="1308"/>
      <c r="VS1100" s="1308"/>
      <c r="VT1100" s="1308"/>
      <c r="VU1100" s="1308"/>
      <c r="VV1100" s="1308"/>
      <c r="VW1100" s="1308"/>
      <c r="VX1100" s="1308"/>
      <c r="VY1100" s="1308"/>
      <c r="VZ1100" s="1308"/>
      <c r="WA1100" s="1308"/>
      <c r="WB1100" s="1308"/>
      <c r="WC1100" s="1308"/>
      <c r="WD1100" s="1308"/>
      <c r="WE1100" s="1308"/>
      <c r="WF1100" s="1308"/>
      <c r="WG1100" s="1308"/>
      <c r="WH1100" s="1308"/>
      <c r="WI1100" s="1308"/>
      <c r="WJ1100" s="1308"/>
      <c r="WK1100" s="1308"/>
      <c r="WL1100" s="1308"/>
      <c r="WM1100" s="1308"/>
      <c r="WN1100" s="1308"/>
      <c r="WO1100" s="1308"/>
      <c r="WP1100" s="1308"/>
      <c r="WQ1100" s="1308"/>
      <c r="WR1100" s="1308"/>
      <c r="WS1100" s="1308"/>
      <c r="WT1100" s="1308"/>
      <c r="WU1100" s="1308"/>
      <c r="WV1100" s="1308"/>
      <c r="WW1100" s="1308"/>
      <c r="WX1100" s="1308"/>
      <c r="WY1100" s="1308"/>
      <c r="WZ1100" s="1308"/>
      <c r="XA1100" s="1308"/>
      <c r="XB1100" s="1308"/>
      <c r="XC1100" s="1308"/>
      <c r="XD1100" s="1308"/>
      <c r="XE1100" s="1308"/>
      <c r="XF1100" s="1308"/>
      <c r="XG1100" s="1308"/>
      <c r="XH1100" s="1308"/>
      <c r="XI1100" s="1308"/>
      <c r="XJ1100" s="1308"/>
      <c r="XK1100" s="1308"/>
      <c r="XL1100" s="1308"/>
      <c r="XM1100" s="1308"/>
      <c r="XN1100" s="1308"/>
      <c r="XO1100" s="1308"/>
      <c r="XP1100" s="1308"/>
      <c r="XQ1100" s="1308"/>
      <c r="XR1100" s="1308"/>
      <c r="XS1100" s="1308"/>
      <c r="XT1100" s="1308"/>
      <c r="XU1100" s="1308"/>
      <c r="XV1100" s="1308"/>
      <c r="XW1100" s="1308"/>
      <c r="XX1100" s="1308"/>
      <c r="XY1100" s="1308"/>
      <c r="XZ1100" s="1308"/>
      <c r="YA1100" s="1308"/>
      <c r="YB1100" s="1308"/>
      <c r="YC1100" s="1308"/>
      <c r="YD1100" s="1308"/>
      <c r="YE1100" s="1308"/>
      <c r="YF1100" s="1308"/>
      <c r="YG1100" s="1308"/>
      <c r="YH1100" s="1308"/>
      <c r="YI1100" s="1308"/>
      <c r="YJ1100" s="1308"/>
      <c r="YK1100" s="1308"/>
      <c r="YL1100" s="1308"/>
      <c r="YM1100" s="1308"/>
      <c r="YN1100" s="1308"/>
      <c r="YO1100" s="1308"/>
      <c r="YP1100" s="1308"/>
      <c r="YQ1100" s="1308"/>
      <c r="YR1100" s="1308"/>
      <c r="YS1100" s="1308"/>
      <c r="YT1100" s="1308"/>
      <c r="YU1100" s="1308"/>
      <c r="YV1100" s="1308"/>
      <c r="YW1100" s="1308"/>
      <c r="YX1100" s="1308"/>
      <c r="YY1100" s="1308"/>
      <c r="YZ1100" s="1308"/>
      <c r="ZA1100" s="1308"/>
      <c r="ZB1100" s="1308"/>
      <c r="ZC1100" s="1308"/>
      <c r="ZD1100" s="1308"/>
      <c r="ZE1100" s="1308"/>
      <c r="ZF1100" s="1308"/>
      <c r="ZG1100" s="1308"/>
      <c r="ZH1100" s="1308"/>
      <c r="ZI1100" s="1308"/>
      <c r="ZJ1100" s="1308"/>
      <c r="ZK1100" s="1308"/>
      <c r="ZL1100" s="1308"/>
      <c r="ZM1100" s="1308"/>
      <c r="ZN1100" s="1308"/>
      <c r="ZO1100" s="1308"/>
      <c r="ZP1100" s="1308"/>
      <c r="ZQ1100" s="1308"/>
      <c r="ZR1100" s="1308"/>
      <c r="ZS1100" s="1308"/>
      <c r="ZT1100" s="1308"/>
      <c r="ZU1100" s="1308"/>
      <c r="ZV1100" s="1308"/>
      <c r="ZW1100" s="1308"/>
      <c r="ZX1100" s="1308"/>
      <c r="ZY1100" s="1308"/>
      <c r="ZZ1100" s="1308"/>
      <c r="AAA1100" s="1308"/>
      <c r="AAB1100" s="1308"/>
      <c r="AAC1100" s="1308"/>
      <c r="AAD1100" s="1308"/>
      <c r="AAE1100" s="1308"/>
      <c r="AAF1100" s="1308"/>
      <c r="AAG1100" s="1308"/>
      <c r="AAH1100" s="1308"/>
      <c r="AAI1100" s="1308"/>
      <c r="AAJ1100" s="1308"/>
      <c r="AAK1100" s="1308"/>
      <c r="AAL1100" s="1308"/>
      <c r="AAM1100" s="1308"/>
      <c r="AAN1100" s="1308"/>
      <c r="AAO1100" s="1308"/>
      <c r="AAP1100" s="1308"/>
      <c r="AAQ1100" s="1308"/>
      <c r="AAR1100" s="1308"/>
      <c r="AAS1100" s="1308"/>
      <c r="AAT1100" s="1308"/>
      <c r="AAU1100" s="1308"/>
      <c r="AAV1100" s="1308"/>
      <c r="AAW1100" s="1308"/>
      <c r="AAX1100" s="1308"/>
      <c r="AAY1100" s="1308"/>
      <c r="AAZ1100" s="1308"/>
      <c r="ABA1100" s="1308"/>
      <c r="ABB1100" s="1308"/>
      <c r="ABC1100" s="1308"/>
      <c r="ABD1100" s="1308"/>
      <c r="ABE1100" s="1308"/>
      <c r="ABF1100" s="1308"/>
      <c r="ABG1100" s="1308"/>
      <c r="ABH1100" s="1308"/>
      <c r="ABI1100" s="1308"/>
      <c r="ABJ1100" s="1308"/>
      <c r="ABK1100" s="1308"/>
      <c r="ABL1100" s="1308"/>
      <c r="ABM1100" s="1308"/>
      <c r="ABN1100" s="1308"/>
      <c r="ABO1100" s="1308"/>
      <c r="ABP1100" s="1308"/>
      <c r="ABQ1100" s="1308"/>
      <c r="ABR1100" s="1308"/>
      <c r="ABS1100" s="1308"/>
      <c r="ABT1100" s="1308"/>
      <c r="ABU1100" s="1308"/>
      <c r="ABV1100" s="1308"/>
      <c r="ABW1100" s="1308"/>
      <c r="ABX1100" s="1308"/>
      <c r="ABY1100" s="1308"/>
      <c r="ABZ1100" s="1308"/>
      <c r="ACA1100" s="1308"/>
      <c r="ACB1100" s="1308"/>
      <c r="ACC1100" s="1308"/>
      <c r="ACD1100" s="1308"/>
      <c r="ACE1100" s="1308"/>
      <c r="ACF1100" s="1308"/>
      <c r="ACG1100" s="1308"/>
      <c r="ACH1100" s="1308"/>
      <c r="ACI1100" s="1308"/>
      <c r="ACJ1100" s="1308"/>
      <c r="ACK1100" s="1308"/>
      <c r="ACL1100" s="1308"/>
      <c r="ACM1100" s="1308"/>
      <c r="ACN1100" s="1308"/>
      <c r="ACO1100" s="1308"/>
      <c r="ACP1100" s="1308"/>
      <c r="ACQ1100" s="1308"/>
      <c r="ACR1100" s="1308"/>
      <c r="ACS1100" s="1308"/>
      <c r="ACT1100" s="1308"/>
      <c r="ACU1100" s="1308"/>
      <c r="ACV1100" s="1308"/>
      <c r="ACW1100" s="1308"/>
      <c r="ACX1100" s="1308"/>
      <c r="ACY1100" s="1308"/>
      <c r="ACZ1100" s="1308"/>
      <c r="ADA1100" s="1308"/>
      <c r="ADB1100" s="1308"/>
      <c r="ADC1100" s="1308"/>
      <c r="ADD1100" s="1308"/>
      <c r="ADE1100" s="1308"/>
      <c r="ADF1100" s="1308"/>
      <c r="ADG1100" s="1308"/>
      <c r="ADH1100" s="1308"/>
      <c r="ADI1100" s="1308"/>
      <c r="ADJ1100" s="1308"/>
      <c r="ADK1100" s="1308"/>
      <c r="ADL1100" s="1308"/>
      <c r="ADM1100" s="1308"/>
      <c r="ADN1100" s="1308"/>
      <c r="ADO1100" s="1308"/>
      <c r="ADP1100" s="1308"/>
      <c r="ADQ1100" s="1308"/>
      <c r="ADR1100" s="1308"/>
      <c r="ADS1100" s="1308"/>
      <c r="ADT1100" s="1308"/>
      <c r="ADU1100" s="1308"/>
      <c r="ADV1100" s="1308"/>
      <c r="ADW1100" s="1308"/>
      <c r="ADX1100" s="1308"/>
      <c r="ADY1100" s="1308"/>
      <c r="ADZ1100" s="1308"/>
      <c r="AEA1100" s="1308"/>
      <c r="AEB1100" s="1308"/>
      <c r="AEC1100" s="1308"/>
      <c r="AED1100" s="1308"/>
      <c r="AEE1100" s="1308"/>
      <c r="AEF1100" s="1308"/>
      <c r="AEG1100" s="1308"/>
      <c r="AEH1100" s="1308"/>
      <c r="AEI1100" s="1308"/>
      <c r="AEJ1100" s="1308"/>
      <c r="AEK1100" s="1308"/>
      <c r="AEL1100" s="1308"/>
      <c r="AEM1100" s="1308"/>
      <c r="AEN1100" s="1308"/>
      <c r="AEO1100" s="1308"/>
      <c r="AEP1100" s="1308"/>
      <c r="AEQ1100" s="1308"/>
      <c r="AER1100" s="1308"/>
      <c r="AES1100" s="1308"/>
      <c r="AET1100" s="1308"/>
      <c r="AEU1100" s="1308"/>
      <c r="AEV1100" s="1308"/>
      <c r="AEW1100" s="1308"/>
      <c r="AEX1100" s="1308"/>
      <c r="AEY1100" s="1308"/>
      <c r="AEZ1100" s="1308"/>
      <c r="AFA1100" s="1308"/>
      <c r="AFB1100" s="1308"/>
      <c r="AFC1100" s="1308"/>
      <c r="AFD1100" s="1308"/>
      <c r="AFE1100" s="1308"/>
      <c r="AFF1100" s="1308"/>
      <c r="AFG1100" s="1308"/>
      <c r="AFH1100" s="1308"/>
      <c r="AFI1100" s="1308"/>
      <c r="AFJ1100" s="1308"/>
      <c r="AFK1100" s="1308"/>
      <c r="AFL1100" s="1308"/>
      <c r="AFM1100" s="1308"/>
      <c r="AFN1100" s="1308"/>
      <c r="AFO1100" s="1308"/>
      <c r="AFP1100" s="1308"/>
      <c r="AFQ1100" s="1308"/>
      <c r="AFR1100" s="1308"/>
      <c r="AFS1100" s="1308"/>
      <c r="AFT1100" s="1308"/>
      <c r="AFU1100" s="1308"/>
      <c r="AFV1100" s="1308"/>
      <c r="AFW1100" s="1308"/>
      <c r="AFX1100" s="1308"/>
      <c r="AFY1100" s="1308"/>
      <c r="AFZ1100" s="1308"/>
      <c r="AGA1100" s="1308"/>
      <c r="AGB1100" s="1308"/>
      <c r="AGC1100" s="1308"/>
      <c r="AGD1100" s="1308"/>
      <c r="AGE1100" s="1308"/>
      <c r="AGF1100" s="1308"/>
      <c r="AGG1100" s="1308"/>
      <c r="AGH1100" s="1308"/>
      <c r="AGI1100" s="1308"/>
      <c r="AGJ1100" s="1308"/>
      <c r="AGK1100" s="1308"/>
      <c r="AGL1100" s="1308"/>
      <c r="AGM1100" s="1308"/>
      <c r="AGN1100" s="1308"/>
      <c r="AGO1100" s="1308"/>
      <c r="AGP1100" s="1308"/>
      <c r="AGQ1100" s="1308"/>
      <c r="AGR1100" s="1308"/>
      <c r="AGS1100" s="1308"/>
      <c r="AGT1100" s="1308"/>
      <c r="AGU1100" s="1308"/>
      <c r="AGV1100" s="1308"/>
      <c r="AGW1100" s="1308"/>
      <c r="AGX1100" s="1308"/>
      <c r="AGY1100" s="1308"/>
      <c r="AGZ1100" s="1308"/>
      <c r="AHA1100" s="1308"/>
      <c r="AHB1100" s="1308"/>
      <c r="AHC1100" s="1308"/>
      <c r="AHD1100" s="1308"/>
      <c r="AHE1100" s="1308"/>
      <c r="AHF1100" s="1308"/>
      <c r="AHG1100" s="1308"/>
      <c r="AHH1100" s="1308"/>
      <c r="AHI1100" s="1308"/>
      <c r="AHJ1100" s="1308"/>
      <c r="AHK1100" s="1308"/>
      <c r="AHL1100" s="1308"/>
      <c r="AHM1100" s="1308"/>
      <c r="AHN1100" s="1308"/>
      <c r="AHO1100" s="1308"/>
      <c r="AHP1100" s="1308"/>
      <c r="AHQ1100" s="1308"/>
      <c r="AHR1100" s="1308"/>
      <c r="AHS1100" s="1308"/>
      <c r="AHT1100" s="1308"/>
      <c r="AHU1100" s="1308"/>
      <c r="AHV1100" s="1308"/>
      <c r="AHW1100" s="1308"/>
      <c r="AHX1100" s="1308"/>
      <c r="AHY1100" s="1308"/>
      <c r="AHZ1100" s="1308"/>
      <c r="AIA1100" s="1308"/>
      <c r="AIB1100" s="1308"/>
      <c r="AIC1100" s="1308"/>
      <c r="AID1100" s="1308"/>
      <c r="AIE1100" s="1308"/>
      <c r="AIF1100" s="1308"/>
      <c r="AIG1100" s="1308"/>
      <c r="AIH1100" s="1308"/>
      <c r="AII1100" s="1308"/>
      <c r="AIJ1100" s="1308"/>
      <c r="AIK1100" s="1308"/>
      <c r="AIL1100" s="1308"/>
      <c r="AIM1100" s="1308"/>
      <c r="AIN1100" s="1308"/>
      <c r="AIO1100" s="1308"/>
      <c r="AIP1100" s="1308"/>
      <c r="AIQ1100" s="1308"/>
      <c r="AIR1100" s="1308"/>
      <c r="AIS1100" s="1308"/>
      <c r="AIT1100" s="1308"/>
      <c r="AIU1100" s="1308"/>
      <c r="AIV1100" s="1308"/>
      <c r="AIW1100" s="1308"/>
      <c r="AIX1100" s="1308"/>
      <c r="AIY1100" s="1308"/>
      <c r="AIZ1100" s="1308"/>
      <c r="AJA1100" s="1308"/>
      <c r="AJB1100" s="1308"/>
      <c r="AJC1100" s="1308"/>
      <c r="AJD1100" s="1308"/>
      <c r="AJE1100" s="1308"/>
      <c r="AJF1100" s="1308"/>
      <c r="AJG1100" s="1308"/>
      <c r="AJH1100" s="1308"/>
      <c r="AJI1100" s="1308"/>
      <c r="AJJ1100" s="1308"/>
      <c r="AJK1100" s="1308"/>
      <c r="AJL1100" s="1308"/>
      <c r="AJM1100" s="1308"/>
      <c r="AJN1100" s="1308"/>
      <c r="AJO1100" s="1308"/>
      <c r="AJP1100" s="1308"/>
      <c r="AJQ1100" s="1308"/>
      <c r="AJR1100" s="1308"/>
      <c r="AJS1100" s="1308"/>
      <c r="AJT1100" s="1308"/>
      <c r="AJU1100" s="1308"/>
      <c r="AJV1100" s="1308"/>
      <c r="AJW1100" s="1308"/>
      <c r="AJX1100" s="1308"/>
      <c r="AJY1100" s="1308"/>
      <c r="AJZ1100" s="1308"/>
      <c r="AKA1100" s="1308"/>
      <c r="AKB1100" s="1308"/>
      <c r="AKC1100" s="1308"/>
      <c r="AKD1100" s="1308"/>
      <c r="AKE1100" s="1308"/>
      <c r="AKF1100" s="1308"/>
      <c r="AKG1100" s="1308"/>
      <c r="AKH1100" s="1308"/>
      <c r="AKI1100" s="1308"/>
      <c r="AKJ1100" s="1308"/>
      <c r="AKK1100" s="1308"/>
      <c r="AKL1100" s="1308"/>
      <c r="AKM1100" s="1308"/>
      <c r="AKN1100" s="1308"/>
      <c r="AKO1100" s="1308"/>
      <c r="AKP1100" s="1308"/>
      <c r="AKQ1100" s="1308"/>
      <c r="AKR1100" s="1308"/>
      <c r="AKS1100" s="1308"/>
      <c r="AKT1100" s="1308"/>
      <c r="AKU1100" s="1308"/>
      <c r="AKV1100" s="1308"/>
      <c r="AKW1100" s="1308"/>
      <c r="AKX1100" s="1308"/>
      <c r="AKY1100" s="1308"/>
      <c r="AKZ1100" s="1308"/>
      <c r="ALA1100" s="1308"/>
      <c r="ALB1100" s="1308"/>
      <c r="ALC1100" s="1308"/>
      <c r="ALD1100" s="1308"/>
      <c r="ALE1100" s="1308"/>
      <c r="ALF1100" s="1308"/>
      <c r="ALG1100" s="1308"/>
      <c r="ALH1100" s="1308"/>
      <c r="ALI1100" s="1308"/>
      <c r="ALJ1100" s="1308"/>
      <c r="ALK1100" s="1308"/>
      <c r="ALL1100" s="1308"/>
      <c r="ALM1100" s="1308"/>
      <c r="ALN1100" s="1308"/>
      <c r="ALO1100" s="1308"/>
      <c r="ALP1100" s="1308"/>
      <c r="ALQ1100" s="1308"/>
      <c r="ALR1100" s="1308"/>
      <c r="ALS1100" s="1308"/>
      <c r="ALT1100" s="1308"/>
      <c r="ALU1100" s="1308"/>
      <c r="ALV1100" s="1308"/>
      <c r="ALW1100" s="1308"/>
      <c r="ALX1100" s="1308"/>
      <c r="ALY1100" s="1308"/>
      <c r="ALZ1100" s="1308"/>
      <c r="AMA1100" s="1308"/>
      <c r="AMB1100" s="1308"/>
      <c r="AMC1100" s="1308"/>
      <c r="AMD1100" s="1308"/>
      <c r="AME1100" s="1308"/>
      <c r="AMF1100" s="1308"/>
      <c r="AMG1100" s="1308"/>
      <c r="AMH1100" s="1308"/>
      <c r="AMI1100" s="1308"/>
      <c r="AMJ1100" s="1308"/>
      <c r="AMK1100" s="1308"/>
      <c r="AML1100" s="1308"/>
      <c r="AMM1100" s="1308"/>
      <c r="AMN1100" s="1308"/>
      <c r="AMO1100" s="1308"/>
      <c r="AMP1100" s="1308"/>
      <c r="AMQ1100" s="1308"/>
      <c r="AMR1100" s="1308"/>
      <c r="AMS1100" s="1308"/>
      <c r="AMT1100" s="1308"/>
      <c r="AMU1100" s="1308"/>
      <c r="AMV1100" s="1308"/>
      <c r="AMW1100" s="1308"/>
      <c r="AMX1100" s="1308"/>
      <c r="AMY1100" s="1308"/>
      <c r="AMZ1100" s="1308"/>
      <c r="ANA1100" s="1308"/>
      <c r="ANB1100" s="1308"/>
      <c r="ANC1100" s="1308"/>
      <c r="AND1100" s="1308"/>
      <c r="ANE1100" s="1308"/>
      <c r="ANF1100" s="1308"/>
      <c r="ANG1100" s="1308"/>
      <c r="ANH1100" s="1308"/>
      <c r="ANI1100" s="1308"/>
      <c r="ANJ1100" s="1308"/>
      <c r="ANK1100" s="1308"/>
      <c r="ANL1100" s="1308"/>
      <c r="ANM1100" s="1308"/>
      <c r="ANN1100" s="1308"/>
      <c r="ANO1100" s="1308"/>
      <c r="ANP1100" s="1308"/>
      <c r="ANQ1100" s="1308"/>
      <c r="ANR1100" s="1308"/>
      <c r="ANS1100" s="1308"/>
      <c r="ANT1100" s="1308"/>
      <c r="ANU1100" s="1308"/>
      <c r="ANV1100" s="1308"/>
      <c r="ANW1100" s="1308"/>
      <c r="ANX1100" s="1308"/>
      <c r="ANY1100" s="1308"/>
      <c r="ANZ1100" s="1308"/>
      <c r="AOA1100" s="1308"/>
      <c r="AOB1100" s="1308"/>
      <c r="AOC1100" s="1308"/>
      <c r="AOD1100" s="1308"/>
      <c r="AOE1100" s="1308"/>
      <c r="AOF1100" s="1308"/>
      <c r="AOG1100" s="1308"/>
      <c r="AOH1100" s="1308"/>
      <c r="AOI1100" s="1308"/>
      <c r="AOJ1100" s="1308"/>
      <c r="AOK1100" s="1308"/>
      <c r="AOL1100" s="1308"/>
      <c r="AOM1100" s="1308"/>
      <c r="AON1100" s="1308"/>
      <c r="AOO1100" s="1308"/>
      <c r="AOP1100" s="1308"/>
      <c r="AOQ1100" s="1308"/>
      <c r="AOR1100" s="1308"/>
      <c r="AOS1100" s="1308"/>
      <c r="AOT1100" s="1308"/>
      <c r="AOU1100" s="1308"/>
      <c r="AOV1100" s="1308"/>
      <c r="AOW1100" s="1308"/>
      <c r="AOX1100" s="1308"/>
      <c r="AOY1100" s="1308"/>
      <c r="AOZ1100" s="1308"/>
      <c r="APA1100" s="1308"/>
      <c r="APB1100" s="1308"/>
      <c r="APC1100" s="1308"/>
      <c r="APD1100" s="1308"/>
      <c r="APE1100" s="1308"/>
      <c r="APF1100" s="1308"/>
      <c r="APG1100" s="1308"/>
      <c r="APH1100" s="1308"/>
      <c r="API1100" s="1308"/>
      <c r="APJ1100" s="1308"/>
      <c r="APK1100" s="1308"/>
      <c r="APL1100" s="1308"/>
      <c r="APM1100" s="1308"/>
      <c r="APN1100" s="1308"/>
      <c r="APO1100" s="1308"/>
      <c r="APP1100" s="1308"/>
      <c r="APQ1100" s="1308"/>
      <c r="APR1100" s="1308"/>
      <c r="APS1100" s="1308"/>
      <c r="APT1100" s="1308"/>
      <c r="APU1100" s="1308"/>
      <c r="APV1100" s="1308"/>
      <c r="APW1100" s="1308"/>
      <c r="APX1100" s="1308"/>
      <c r="APY1100" s="1308"/>
      <c r="APZ1100" s="1308"/>
      <c r="AQA1100" s="1308"/>
      <c r="AQB1100" s="1308"/>
      <c r="AQC1100" s="1308"/>
      <c r="AQD1100" s="1308"/>
      <c r="AQE1100" s="1308"/>
      <c r="AQF1100" s="1308"/>
      <c r="AQG1100" s="1308"/>
      <c r="AQH1100" s="1308"/>
      <c r="AQI1100" s="1308"/>
      <c r="AQJ1100" s="1308"/>
      <c r="AQK1100" s="1308"/>
      <c r="AQL1100" s="1308"/>
      <c r="AQM1100" s="1308"/>
      <c r="AQN1100" s="1308"/>
      <c r="AQO1100" s="1308"/>
      <c r="AQP1100" s="1308"/>
      <c r="AQQ1100" s="1308"/>
      <c r="AQR1100" s="1308"/>
      <c r="AQS1100" s="1308"/>
      <c r="AQT1100" s="1308"/>
      <c r="AQU1100" s="1308"/>
      <c r="AQV1100" s="1308"/>
      <c r="AQW1100" s="1308"/>
      <c r="AQX1100" s="1308"/>
      <c r="AQY1100" s="1308"/>
      <c r="AQZ1100" s="1308"/>
      <c r="ARA1100" s="1308"/>
      <c r="ARB1100" s="1308"/>
      <c r="ARC1100" s="1308"/>
      <c r="ARD1100" s="1308"/>
      <c r="ARE1100" s="1308"/>
      <c r="ARF1100" s="1308"/>
      <c r="ARG1100" s="1308"/>
      <c r="ARH1100" s="1308"/>
      <c r="ARI1100" s="1308"/>
      <c r="ARJ1100" s="1308"/>
      <c r="ARK1100" s="1308"/>
      <c r="ARL1100" s="1308"/>
      <c r="ARM1100" s="1308"/>
      <c r="ARN1100" s="1308"/>
      <c r="ARO1100" s="1308"/>
      <c r="ARP1100" s="1308"/>
      <c r="ARQ1100" s="1308"/>
      <c r="ARR1100" s="1308"/>
      <c r="ARS1100" s="1308"/>
      <c r="ART1100" s="1308"/>
      <c r="ARU1100" s="1308"/>
      <c r="ARV1100" s="1308"/>
      <c r="ARW1100" s="1308"/>
      <c r="ARX1100" s="1308"/>
      <c r="ARY1100" s="1308"/>
      <c r="ARZ1100" s="1308"/>
      <c r="ASA1100" s="1308"/>
      <c r="ASB1100" s="1308"/>
      <c r="ASC1100" s="1308"/>
      <c r="ASD1100" s="1308"/>
      <c r="ASE1100" s="1308"/>
      <c r="ASF1100" s="1308"/>
      <c r="ASG1100" s="1308"/>
      <c r="ASH1100" s="1308"/>
      <c r="ASI1100" s="1308"/>
      <c r="ASJ1100" s="1308"/>
      <c r="ASK1100" s="1308"/>
      <c r="ASL1100" s="1308"/>
      <c r="ASM1100" s="1308"/>
      <c r="ASN1100" s="1308"/>
      <c r="ASO1100" s="1308"/>
      <c r="ASP1100" s="1308"/>
      <c r="ASQ1100" s="1308"/>
      <c r="ASR1100" s="1308"/>
      <c r="ASS1100" s="1308"/>
      <c r="AST1100" s="1308"/>
      <c r="ASU1100" s="1308"/>
      <c r="ASV1100" s="1308"/>
      <c r="ASW1100" s="1308"/>
      <c r="ASX1100" s="1308"/>
      <c r="ASY1100" s="1308"/>
      <c r="ASZ1100" s="1308"/>
      <c r="ATA1100" s="1308"/>
      <c r="ATB1100" s="1308"/>
      <c r="ATC1100" s="1308"/>
      <c r="ATD1100" s="1308"/>
      <c r="ATE1100" s="1308"/>
      <c r="ATF1100" s="1308"/>
      <c r="ATG1100" s="1308"/>
      <c r="ATH1100" s="1308"/>
      <c r="ATI1100" s="1308"/>
      <c r="ATJ1100" s="1308"/>
      <c r="ATK1100" s="1308"/>
      <c r="ATL1100" s="1308"/>
      <c r="ATM1100" s="1308"/>
      <c r="ATN1100" s="1308"/>
      <c r="ATO1100" s="1308"/>
      <c r="ATP1100" s="1308"/>
      <c r="ATQ1100" s="1308"/>
      <c r="ATR1100" s="1308"/>
      <c r="ATS1100" s="1308"/>
      <c r="ATT1100" s="1308"/>
      <c r="ATU1100" s="1308"/>
      <c r="ATV1100" s="1308"/>
      <c r="ATW1100" s="1308"/>
      <c r="ATX1100" s="1308"/>
      <c r="ATY1100" s="1308"/>
      <c r="ATZ1100" s="1308"/>
      <c r="AUA1100" s="1308"/>
      <c r="AUB1100" s="1308"/>
      <c r="AUC1100" s="1308"/>
      <c r="AUD1100" s="1308"/>
      <c r="AUE1100" s="1308"/>
      <c r="AUF1100" s="1308"/>
      <c r="AUG1100" s="1308"/>
      <c r="AUH1100" s="1308"/>
      <c r="AUI1100" s="1308"/>
      <c r="AUJ1100" s="1308"/>
      <c r="AUK1100" s="1308"/>
      <c r="AUL1100" s="1308"/>
      <c r="AUM1100" s="1308"/>
      <c r="AUN1100" s="1308"/>
      <c r="AUO1100" s="1308"/>
      <c r="AUP1100" s="1308"/>
      <c r="AUQ1100" s="1308"/>
      <c r="AUR1100" s="1308"/>
      <c r="AUS1100" s="1308"/>
      <c r="AUT1100" s="1308"/>
      <c r="AUU1100" s="1308"/>
      <c r="AUV1100" s="1308"/>
      <c r="AUW1100" s="1308"/>
      <c r="AUX1100" s="1308"/>
      <c r="AUY1100" s="1308"/>
      <c r="AUZ1100" s="1308"/>
      <c r="AVA1100" s="1308"/>
      <c r="AVB1100" s="1308"/>
      <c r="AVC1100" s="1308"/>
      <c r="AVD1100" s="1308"/>
      <c r="AVE1100" s="1308"/>
      <c r="AVF1100" s="1308"/>
      <c r="AVG1100" s="1308"/>
      <c r="AVH1100" s="1308"/>
      <c r="AVI1100" s="1308"/>
      <c r="AVJ1100" s="1308"/>
      <c r="AVK1100" s="1308"/>
      <c r="AVL1100" s="1308"/>
      <c r="AVM1100" s="1308"/>
      <c r="AVN1100" s="1308"/>
      <c r="AVO1100" s="1308"/>
      <c r="AVP1100" s="1308"/>
      <c r="AVQ1100" s="1308"/>
      <c r="AVR1100" s="1308"/>
      <c r="AVS1100" s="1308"/>
      <c r="AVT1100" s="1308"/>
      <c r="AVU1100" s="1308"/>
      <c r="AVV1100" s="1308"/>
      <c r="AVW1100" s="1308"/>
      <c r="AVX1100" s="1308"/>
      <c r="AVY1100" s="1308"/>
      <c r="AVZ1100" s="1308"/>
      <c r="AWA1100" s="1308"/>
      <c r="AWB1100" s="1308"/>
      <c r="AWC1100" s="1308"/>
      <c r="AWD1100" s="1308"/>
      <c r="AWE1100" s="1308"/>
      <c r="AWF1100" s="1308"/>
      <c r="AWG1100" s="1308"/>
      <c r="AWH1100" s="1308"/>
      <c r="AWI1100" s="1308"/>
      <c r="AWJ1100" s="1308"/>
      <c r="AWK1100" s="1308"/>
      <c r="AWL1100" s="1308"/>
      <c r="AWM1100" s="1308"/>
      <c r="AWN1100" s="1308"/>
      <c r="AWO1100" s="1308"/>
      <c r="AWP1100" s="1308"/>
      <c r="AWQ1100" s="1308"/>
      <c r="AWR1100" s="1308"/>
      <c r="AWS1100" s="1308"/>
      <c r="AWT1100" s="1308"/>
      <c r="AWU1100" s="1308"/>
      <c r="AWV1100" s="1308"/>
      <c r="AWW1100" s="1308"/>
      <c r="AWX1100" s="1308"/>
      <c r="AWY1100" s="1308"/>
      <c r="AWZ1100" s="1308"/>
      <c r="AXA1100" s="1308"/>
      <c r="AXB1100" s="1308"/>
      <c r="AXC1100" s="1308"/>
      <c r="AXD1100" s="1308"/>
      <c r="AXE1100" s="1308"/>
      <c r="AXF1100" s="1308"/>
      <c r="AXG1100" s="1308"/>
      <c r="AXH1100" s="1308"/>
      <c r="AXI1100" s="1308"/>
      <c r="AXJ1100" s="1308"/>
      <c r="AXK1100" s="1308"/>
      <c r="AXL1100" s="1308"/>
      <c r="AXM1100" s="1308"/>
      <c r="AXN1100" s="1308"/>
      <c r="AXO1100" s="1308"/>
      <c r="AXP1100" s="1308"/>
      <c r="AXQ1100" s="1308"/>
      <c r="AXR1100" s="1308"/>
      <c r="AXS1100" s="1308"/>
      <c r="AXT1100" s="1308"/>
      <c r="AXU1100" s="1308"/>
      <c r="AXV1100" s="1308"/>
      <c r="AXW1100" s="1308"/>
      <c r="AXX1100" s="1308"/>
      <c r="AXY1100" s="1308"/>
      <c r="AXZ1100" s="1308"/>
      <c r="AYA1100" s="1308"/>
      <c r="AYB1100" s="1308"/>
      <c r="AYC1100" s="1308"/>
      <c r="AYD1100" s="1308"/>
      <c r="AYE1100" s="1308"/>
      <c r="AYF1100" s="1308"/>
      <c r="AYG1100" s="1308"/>
      <c r="AYH1100" s="1308"/>
      <c r="AYI1100" s="1308"/>
      <c r="AYJ1100" s="1308"/>
      <c r="AYK1100" s="1308"/>
      <c r="AYL1100" s="1308"/>
      <c r="AYM1100" s="1308"/>
      <c r="AYN1100" s="1308"/>
      <c r="AYO1100" s="1308"/>
      <c r="AYP1100" s="1308"/>
      <c r="AYQ1100" s="1308"/>
      <c r="AYR1100" s="1308"/>
      <c r="AYS1100" s="1308"/>
      <c r="AYT1100" s="1308"/>
      <c r="AYU1100" s="1308"/>
      <c r="AYV1100" s="1308"/>
      <c r="AYW1100" s="1308"/>
      <c r="AYX1100" s="1308"/>
      <c r="AYY1100" s="1308"/>
      <c r="AYZ1100" s="1308"/>
      <c r="AZA1100" s="1308"/>
      <c r="AZB1100" s="1308"/>
      <c r="AZC1100" s="1308"/>
      <c r="AZD1100" s="1308"/>
      <c r="AZE1100" s="1308"/>
      <c r="AZF1100" s="1308"/>
      <c r="AZG1100" s="1308"/>
      <c r="AZH1100" s="1308"/>
      <c r="AZI1100" s="1308"/>
      <c r="AZJ1100" s="1308"/>
      <c r="AZK1100" s="1308"/>
      <c r="AZL1100" s="1308"/>
      <c r="AZM1100" s="1308"/>
      <c r="AZN1100" s="1308"/>
      <c r="AZO1100" s="1308"/>
      <c r="AZP1100" s="1308"/>
      <c r="AZQ1100" s="1308"/>
      <c r="AZR1100" s="1308"/>
      <c r="AZS1100" s="1308"/>
      <c r="AZT1100" s="1308"/>
      <c r="AZU1100" s="1308"/>
      <c r="AZV1100" s="1308"/>
      <c r="AZW1100" s="1308"/>
      <c r="AZX1100" s="1308"/>
      <c r="AZY1100" s="1308"/>
      <c r="AZZ1100" s="1308"/>
      <c r="BAA1100" s="1308"/>
      <c r="BAB1100" s="1308"/>
      <c r="BAC1100" s="1308"/>
      <c r="BAD1100" s="1308"/>
      <c r="BAE1100" s="1308"/>
      <c r="BAF1100" s="1308"/>
      <c r="BAG1100" s="1308"/>
      <c r="BAH1100" s="1308"/>
      <c r="BAI1100" s="1308"/>
      <c r="BAJ1100" s="1308"/>
      <c r="BAK1100" s="1308"/>
      <c r="BAL1100" s="1308"/>
      <c r="BAM1100" s="1308"/>
      <c r="BAN1100" s="1308"/>
      <c r="BAO1100" s="1308"/>
      <c r="BAP1100" s="1308"/>
      <c r="BAQ1100" s="1308"/>
      <c r="BAR1100" s="1308"/>
      <c r="BAS1100" s="1308"/>
      <c r="BAT1100" s="1308"/>
      <c r="BAU1100" s="1308"/>
      <c r="BAV1100" s="1308"/>
      <c r="BAW1100" s="1308"/>
      <c r="BAX1100" s="1308"/>
      <c r="BAY1100" s="1308"/>
      <c r="BAZ1100" s="1308"/>
      <c r="BBA1100" s="1308"/>
      <c r="BBB1100" s="1308"/>
      <c r="BBC1100" s="1308"/>
      <c r="BBD1100" s="1308"/>
      <c r="BBE1100" s="1308"/>
      <c r="BBF1100" s="1308"/>
      <c r="BBG1100" s="1308"/>
      <c r="BBH1100" s="1308"/>
      <c r="BBI1100" s="1308"/>
      <c r="BBJ1100" s="1308"/>
      <c r="BBK1100" s="1308"/>
      <c r="BBL1100" s="1308"/>
      <c r="BBM1100" s="1308"/>
      <c r="BBN1100" s="1308"/>
      <c r="BBO1100" s="1308"/>
      <c r="BBP1100" s="1308"/>
      <c r="BBQ1100" s="1308"/>
      <c r="BBR1100" s="1308"/>
      <c r="BBS1100" s="1308"/>
      <c r="BBT1100" s="1308"/>
      <c r="BBU1100" s="1308"/>
      <c r="BBV1100" s="1308"/>
      <c r="BBW1100" s="1308"/>
      <c r="BBX1100" s="1308"/>
      <c r="BBY1100" s="1308"/>
      <c r="BBZ1100" s="1308"/>
      <c r="BCA1100" s="1308"/>
      <c r="BCB1100" s="1308"/>
      <c r="BCC1100" s="1308"/>
      <c r="BCD1100" s="1308"/>
      <c r="BCE1100" s="1308"/>
      <c r="BCF1100" s="1308"/>
      <c r="BCG1100" s="1308"/>
      <c r="BCH1100" s="1308"/>
      <c r="BCI1100" s="1308"/>
      <c r="BCJ1100" s="1308"/>
      <c r="BCK1100" s="1308"/>
      <c r="BCL1100" s="1308"/>
      <c r="BCM1100" s="1308"/>
      <c r="BCN1100" s="1308"/>
      <c r="BCO1100" s="1308"/>
      <c r="BCP1100" s="1308"/>
      <c r="BCQ1100" s="1308"/>
      <c r="BCR1100" s="1308"/>
      <c r="BCS1100" s="1308"/>
      <c r="BCT1100" s="1308"/>
      <c r="BCU1100" s="1308"/>
      <c r="BCV1100" s="1308"/>
      <c r="BCW1100" s="1308"/>
      <c r="BCX1100" s="1308"/>
      <c r="BCY1100" s="1308"/>
      <c r="BCZ1100" s="1308"/>
      <c r="BDA1100" s="1308"/>
      <c r="BDB1100" s="1308"/>
      <c r="BDC1100" s="1308"/>
      <c r="BDD1100" s="1308"/>
      <c r="BDE1100" s="1308"/>
      <c r="BDF1100" s="1308"/>
      <c r="BDG1100" s="1308"/>
      <c r="BDH1100" s="1308"/>
      <c r="BDI1100" s="1308"/>
      <c r="BDJ1100" s="1308"/>
      <c r="BDK1100" s="1308"/>
      <c r="BDL1100" s="1308"/>
      <c r="BDM1100" s="1308"/>
      <c r="BDN1100" s="1308"/>
      <c r="BDO1100" s="1308"/>
      <c r="BDP1100" s="1308"/>
      <c r="BDQ1100" s="1308"/>
      <c r="BDR1100" s="1308"/>
      <c r="BDS1100" s="1308"/>
      <c r="BDT1100" s="1308"/>
      <c r="BDU1100" s="1308"/>
      <c r="BDV1100" s="1308"/>
      <c r="BDW1100" s="1308"/>
      <c r="BDX1100" s="1308"/>
      <c r="BDY1100" s="1308"/>
      <c r="BDZ1100" s="1308"/>
      <c r="BEA1100" s="1308"/>
      <c r="BEB1100" s="1308"/>
      <c r="BEC1100" s="1308"/>
      <c r="BED1100" s="1308"/>
      <c r="BEE1100" s="1308"/>
      <c r="BEF1100" s="1308"/>
      <c r="BEG1100" s="1308"/>
      <c r="BEH1100" s="1308"/>
      <c r="BEI1100" s="1308"/>
      <c r="BEJ1100" s="1308"/>
      <c r="BEK1100" s="1308"/>
      <c r="BEL1100" s="1308"/>
      <c r="BEM1100" s="1308"/>
      <c r="BEN1100" s="1308"/>
      <c r="BEO1100" s="1308"/>
      <c r="BEP1100" s="1308"/>
      <c r="BEQ1100" s="1308"/>
      <c r="BER1100" s="1308"/>
      <c r="BES1100" s="1308"/>
      <c r="BET1100" s="1308"/>
      <c r="BEU1100" s="1308"/>
      <c r="BEV1100" s="1308"/>
      <c r="BEW1100" s="1308"/>
      <c r="BEX1100" s="1308"/>
      <c r="BEY1100" s="1308"/>
      <c r="BEZ1100" s="1308"/>
      <c r="BFA1100" s="1308"/>
      <c r="BFB1100" s="1308"/>
      <c r="BFC1100" s="1308"/>
      <c r="BFD1100" s="1308"/>
      <c r="BFE1100" s="1308"/>
      <c r="BFF1100" s="1308"/>
      <c r="BFG1100" s="1308"/>
      <c r="BFH1100" s="1308"/>
      <c r="BFI1100" s="1308"/>
      <c r="BFJ1100" s="1308"/>
      <c r="BFK1100" s="1308"/>
      <c r="BFL1100" s="1308"/>
      <c r="BFM1100" s="1308"/>
      <c r="BFN1100" s="1308"/>
      <c r="BFO1100" s="1308"/>
      <c r="BFP1100" s="1308"/>
      <c r="BFQ1100" s="1308"/>
      <c r="BFR1100" s="1308"/>
      <c r="BFS1100" s="1308"/>
      <c r="BFT1100" s="1308"/>
      <c r="BFU1100" s="1308"/>
      <c r="BFV1100" s="1308"/>
      <c r="BFW1100" s="1308"/>
      <c r="BFX1100" s="1308"/>
      <c r="BFY1100" s="1308"/>
      <c r="BFZ1100" s="1308"/>
      <c r="BGA1100" s="1308"/>
      <c r="BGB1100" s="1308"/>
      <c r="BGC1100" s="1308"/>
      <c r="BGD1100" s="1308"/>
      <c r="BGE1100" s="1308"/>
      <c r="BGF1100" s="1308"/>
      <c r="BGG1100" s="1308"/>
      <c r="BGH1100" s="1308"/>
      <c r="BGI1100" s="1308"/>
      <c r="BGJ1100" s="1308"/>
      <c r="BGK1100" s="1308"/>
      <c r="BGL1100" s="1308"/>
      <c r="BGM1100" s="1308"/>
      <c r="BGN1100" s="1308"/>
      <c r="BGO1100" s="1308"/>
      <c r="BGP1100" s="1308"/>
      <c r="BGQ1100" s="1308"/>
      <c r="BGR1100" s="1308"/>
      <c r="BGS1100" s="1308"/>
      <c r="BGT1100" s="1308"/>
      <c r="BGU1100" s="1308"/>
      <c r="BGV1100" s="1308"/>
      <c r="BGW1100" s="1308"/>
      <c r="BGX1100" s="1308"/>
      <c r="BGY1100" s="1308"/>
      <c r="BGZ1100" s="1308"/>
      <c r="BHA1100" s="1308"/>
      <c r="BHB1100" s="1308"/>
      <c r="BHC1100" s="1308"/>
      <c r="BHD1100" s="1308"/>
      <c r="BHE1100" s="1308"/>
      <c r="BHF1100" s="1308"/>
      <c r="BHG1100" s="1308"/>
      <c r="BHH1100" s="1308"/>
      <c r="BHI1100" s="1308"/>
      <c r="BHJ1100" s="1308"/>
      <c r="BHK1100" s="1308"/>
      <c r="BHL1100" s="1308"/>
      <c r="BHM1100" s="1308"/>
      <c r="BHN1100" s="1308"/>
      <c r="BHO1100" s="1308"/>
      <c r="BHP1100" s="1308"/>
      <c r="BHQ1100" s="1308"/>
      <c r="BHR1100" s="1308"/>
      <c r="BHS1100" s="1308"/>
      <c r="BHT1100" s="1308"/>
      <c r="BHU1100" s="1308"/>
      <c r="BHV1100" s="1308"/>
      <c r="BHW1100" s="1308"/>
      <c r="BHX1100" s="1308"/>
      <c r="BHY1100" s="1308"/>
      <c r="BHZ1100" s="1308"/>
      <c r="BIA1100" s="1308"/>
      <c r="BIB1100" s="1308"/>
      <c r="BIC1100" s="1308"/>
      <c r="BID1100" s="1308"/>
      <c r="BIE1100" s="1308"/>
      <c r="BIF1100" s="1308"/>
      <c r="BIG1100" s="1308"/>
      <c r="BIH1100" s="1308"/>
      <c r="BII1100" s="1308"/>
      <c r="BIJ1100" s="1308"/>
      <c r="BIK1100" s="1308"/>
      <c r="BIL1100" s="1308"/>
      <c r="BIM1100" s="1308"/>
      <c r="BIN1100" s="1308"/>
      <c r="BIO1100" s="1308"/>
      <c r="BIP1100" s="1308"/>
      <c r="BIQ1100" s="1308"/>
      <c r="BIR1100" s="1308"/>
      <c r="BIS1100" s="1308"/>
      <c r="BIT1100" s="1308"/>
      <c r="BIU1100" s="1308"/>
      <c r="BIV1100" s="1308"/>
      <c r="BIW1100" s="1308"/>
      <c r="BIX1100" s="1308"/>
      <c r="BIY1100" s="1308"/>
      <c r="BIZ1100" s="1308"/>
      <c r="BJA1100" s="1308"/>
      <c r="BJB1100" s="1308"/>
      <c r="BJC1100" s="1308"/>
      <c r="BJD1100" s="1308"/>
      <c r="BJE1100" s="1308"/>
      <c r="BJF1100" s="1308"/>
      <c r="BJG1100" s="1308"/>
      <c r="BJH1100" s="1308"/>
      <c r="BJI1100" s="1308"/>
      <c r="BJJ1100" s="1308"/>
      <c r="BJK1100" s="1308"/>
      <c r="BJL1100" s="1308"/>
      <c r="BJM1100" s="1308"/>
      <c r="BJN1100" s="1308"/>
      <c r="BJO1100" s="1308"/>
      <c r="BJP1100" s="1308"/>
      <c r="BJQ1100" s="1308"/>
      <c r="BJR1100" s="1308"/>
      <c r="BJS1100" s="1308"/>
      <c r="BJT1100" s="1308"/>
      <c r="BJU1100" s="1308"/>
      <c r="BJV1100" s="1308"/>
      <c r="BJW1100" s="1308"/>
      <c r="BJX1100" s="1308"/>
      <c r="BJY1100" s="1308"/>
      <c r="BJZ1100" s="1308"/>
      <c r="BKA1100" s="1308"/>
      <c r="BKB1100" s="1308"/>
      <c r="BKC1100" s="1308"/>
      <c r="BKD1100" s="1308"/>
      <c r="BKE1100" s="1308"/>
      <c r="BKF1100" s="1308"/>
      <c r="BKG1100" s="1308"/>
      <c r="BKH1100" s="1308"/>
      <c r="BKI1100" s="1308"/>
      <c r="BKJ1100" s="1308"/>
      <c r="BKK1100" s="1308"/>
      <c r="BKL1100" s="1308"/>
      <c r="BKM1100" s="1308"/>
      <c r="BKN1100" s="1308"/>
      <c r="BKO1100" s="1308"/>
      <c r="BKP1100" s="1308"/>
      <c r="BKQ1100" s="1308"/>
      <c r="BKR1100" s="1308"/>
      <c r="BKS1100" s="1308"/>
      <c r="BKT1100" s="1308"/>
      <c r="BKU1100" s="1308"/>
      <c r="BKV1100" s="1308"/>
      <c r="BKW1100" s="1308"/>
      <c r="BKX1100" s="1308"/>
      <c r="BKY1100" s="1308"/>
      <c r="BKZ1100" s="1308"/>
      <c r="BLA1100" s="1308"/>
      <c r="BLB1100" s="1308"/>
      <c r="BLC1100" s="1308"/>
      <c r="BLD1100" s="1308"/>
      <c r="BLE1100" s="1308"/>
      <c r="BLF1100" s="1308"/>
      <c r="BLG1100" s="1308"/>
      <c r="BLH1100" s="1308"/>
      <c r="BLI1100" s="1308"/>
      <c r="BLJ1100" s="1308"/>
      <c r="BLK1100" s="1308"/>
      <c r="BLL1100" s="1308"/>
      <c r="BLM1100" s="1308"/>
      <c r="BLN1100" s="1308"/>
      <c r="BLO1100" s="1308"/>
      <c r="BLP1100" s="1308"/>
      <c r="BLQ1100" s="1308"/>
      <c r="BLR1100" s="1308"/>
      <c r="BLS1100" s="1308"/>
      <c r="BLT1100" s="1308"/>
      <c r="BLU1100" s="1308"/>
      <c r="BLV1100" s="1308"/>
      <c r="BLW1100" s="1308"/>
      <c r="BLX1100" s="1308"/>
      <c r="BLY1100" s="1308"/>
      <c r="BLZ1100" s="1308"/>
      <c r="BMA1100" s="1308"/>
      <c r="BMB1100" s="1308"/>
      <c r="BMC1100" s="1308"/>
      <c r="BMD1100" s="1308"/>
      <c r="BME1100" s="1308"/>
      <c r="BMF1100" s="1308"/>
      <c r="BMG1100" s="1308"/>
      <c r="BMH1100" s="1308"/>
      <c r="BMI1100" s="1308"/>
      <c r="BMJ1100" s="1308"/>
      <c r="BMK1100" s="1308"/>
      <c r="BML1100" s="1308"/>
      <c r="BMM1100" s="1308"/>
      <c r="BMN1100" s="1308"/>
      <c r="BMO1100" s="1308"/>
      <c r="BMP1100" s="1308"/>
      <c r="BMQ1100" s="1308"/>
      <c r="BMR1100" s="1308"/>
      <c r="BMS1100" s="1308"/>
      <c r="BMT1100" s="1308"/>
      <c r="BMU1100" s="1308"/>
      <c r="BMV1100" s="1308"/>
      <c r="BMW1100" s="1308"/>
      <c r="BMX1100" s="1308"/>
      <c r="BMY1100" s="1308"/>
      <c r="BMZ1100" s="1308"/>
      <c r="BNA1100" s="1308"/>
      <c r="BNB1100" s="1308"/>
      <c r="BNC1100" s="1308"/>
      <c r="BND1100" s="1308"/>
      <c r="BNE1100" s="1308"/>
      <c r="BNF1100" s="1308"/>
      <c r="BNG1100" s="1308"/>
      <c r="BNH1100" s="1308"/>
      <c r="BNI1100" s="1308"/>
      <c r="BNJ1100" s="1308"/>
      <c r="BNK1100" s="1308"/>
      <c r="BNL1100" s="1308"/>
      <c r="BNM1100" s="1308"/>
      <c r="BNN1100" s="1308"/>
      <c r="BNO1100" s="1308"/>
      <c r="BNP1100" s="1308"/>
      <c r="BNQ1100" s="1308"/>
      <c r="BNR1100" s="1308"/>
      <c r="BNS1100" s="1308"/>
      <c r="BNT1100" s="1308"/>
      <c r="BNU1100" s="1308"/>
      <c r="BNV1100" s="1308"/>
      <c r="BNW1100" s="1308"/>
      <c r="BNX1100" s="1308"/>
      <c r="BNY1100" s="1308"/>
      <c r="BNZ1100" s="1308"/>
      <c r="BOA1100" s="1308"/>
      <c r="BOB1100" s="1308"/>
      <c r="BOC1100" s="1308"/>
      <c r="BOD1100" s="1308"/>
      <c r="BOE1100" s="1308"/>
      <c r="BOF1100" s="1308"/>
      <c r="BOG1100" s="1308"/>
      <c r="BOH1100" s="1308"/>
      <c r="BOI1100" s="1308"/>
      <c r="BOJ1100" s="1308"/>
      <c r="BOK1100" s="1308"/>
      <c r="BOL1100" s="1308"/>
      <c r="BOM1100" s="1308"/>
      <c r="BON1100" s="1308"/>
      <c r="BOO1100" s="1308"/>
      <c r="BOP1100" s="1308"/>
      <c r="BOQ1100" s="1308"/>
      <c r="BOR1100" s="1308"/>
      <c r="BOS1100" s="1308"/>
      <c r="BOT1100" s="1308"/>
      <c r="BOU1100" s="1308"/>
      <c r="BOV1100" s="1308"/>
      <c r="BOW1100" s="1308"/>
      <c r="BOX1100" s="1308"/>
      <c r="BOY1100" s="1308"/>
      <c r="BOZ1100" s="1308"/>
      <c r="BPA1100" s="1308"/>
      <c r="BPB1100" s="1308"/>
      <c r="BPC1100" s="1308"/>
      <c r="BPD1100" s="1308"/>
      <c r="BPE1100" s="1308"/>
      <c r="BPF1100" s="1308"/>
      <c r="BPG1100" s="1308"/>
      <c r="BPH1100" s="1308"/>
      <c r="BPI1100" s="1308"/>
      <c r="BPJ1100" s="1308"/>
      <c r="BPK1100" s="1308"/>
      <c r="BPL1100" s="1308"/>
      <c r="BPM1100" s="1308"/>
      <c r="BPN1100" s="1308"/>
      <c r="BPO1100" s="1308"/>
      <c r="BPP1100" s="1308"/>
      <c r="BPQ1100" s="1308"/>
      <c r="BPR1100" s="1308"/>
      <c r="BPS1100" s="1308"/>
      <c r="BPT1100" s="1308"/>
      <c r="BPU1100" s="1308"/>
      <c r="BPV1100" s="1308"/>
      <c r="BPW1100" s="1308"/>
      <c r="BPX1100" s="1308"/>
      <c r="BPY1100" s="1308"/>
      <c r="BPZ1100" s="1308"/>
      <c r="BQA1100" s="1308"/>
      <c r="BQB1100" s="1308"/>
      <c r="BQC1100" s="1308"/>
      <c r="BQD1100" s="1308"/>
      <c r="BQE1100" s="1308"/>
      <c r="BQF1100" s="1308"/>
      <c r="BQG1100" s="1308"/>
      <c r="BQH1100" s="1308"/>
      <c r="BQI1100" s="1308"/>
      <c r="BQJ1100" s="1308"/>
      <c r="BQK1100" s="1308"/>
      <c r="BQL1100" s="1308"/>
      <c r="BQM1100" s="1308"/>
      <c r="BQN1100" s="1308"/>
      <c r="BQO1100" s="1308"/>
      <c r="BQP1100" s="1308"/>
      <c r="BQQ1100" s="1308"/>
      <c r="BQR1100" s="1308"/>
      <c r="BQS1100" s="1308"/>
      <c r="BQT1100" s="1308"/>
      <c r="BQU1100" s="1308"/>
      <c r="BQV1100" s="1308"/>
      <c r="BQW1100" s="1308"/>
      <c r="BQX1100" s="1308"/>
      <c r="BQY1100" s="1308"/>
      <c r="BQZ1100" s="1308"/>
      <c r="BRA1100" s="1308"/>
      <c r="BRB1100" s="1308"/>
      <c r="BRC1100" s="1308"/>
      <c r="BRD1100" s="1308"/>
      <c r="BRE1100" s="1308"/>
      <c r="BRF1100" s="1308"/>
      <c r="BRG1100" s="1308"/>
      <c r="BRH1100" s="1308"/>
      <c r="BRI1100" s="1308"/>
      <c r="BRJ1100" s="1308"/>
      <c r="BRK1100" s="1308"/>
      <c r="BRL1100" s="1308"/>
      <c r="BRM1100" s="1308"/>
      <c r="BRN1100" s="1308"/>
      <c r="BRO1100" s="1308"/>
      <c r="BRP1100" s="1308"/>
      <c r="BRQ1100" s="1308"/>
      <c r="BRR1100" s="1308"/>
      <c r="BRS1100" s="1308"/>
      <c r="BRT1100" s="1308"/>
      <c r="BRU1100" s="1308"/>
      <c r="BRV1100" s="1308"/>
      <c r="BRW1100" s="1308"/>
      <c r="BRX1100" s="1308"/>
      <c r="BRY1100" s="1308"/>
      <c r="BRZ1100" s="1308"/>
      <c r="BSA1100" s="1308"/>
      <c r="BSB1100" s="1308"/>
      <c r="BSC1100" s="1308"/>
      <c r="BSD1100" s="1308"/>
      <c r="BSE1100" s="1308"/>
      <c r="BSF1100" s="1308"/>
      <c r="BSG1100" s="1308"/>
      <c r="BSH1100" s="1308"/>
      <c r="BSI1100" s="1308"/>
      <c r="BSJ1100" s="1308"/>
      <c r="BSK1100" s="1308"/>
      <c r="BSL1100" s="1308"/>
      <c r="BSM1100" s="1308"/>
      <c r="BSN1100" s="1308"/>
      <c r="BSO1100" s="1308"/>
      <c r="BSP1100" s="1308"/>
      <c r="BSQ1100" s="1308"/>
      <c r="BSR1100" s="1308"/>
      <c r="BSS1100" s="1308"/>
      <c r="BST1100" s="1308"/>
      <c r="BSU1100" s="1308"/>
      <c r="BSV1100" s="1308"/>
      <c r="BSW1100" s="1308"/>
      <c r="BSX1100" s="1308"/>
      <c r="BSY1100" s="1308"/>
      <c r="BSZ1100" s="1308"/>
      <c r="BTA1100" s="1308"/>
      <c r="BTB1100" s="1308"/>
      <c r="BTC1100" s="1308"/>
      <c r="BTD1100" s="1308"/>
      <c r="BTE1100" s="1308"/>
      <c r="BTF1100" s="1308"/>
      <c r="BTG1100" s="1308"/>
      <c r="BTH1100" s="1308"/>
      <c r="BTI1100" s="1308"/>
      <c r="BTJ1100" s="1308"/>
      <c r="BTK1100" s="1308"/>
      <c r="BTL1100" s="1308"/>
      <c r="BTM1100" s="1308"/>
      <c r="BTN1100" s="1308"/>
      <c r="BTO1100" s="1308"/>
      <c r="BTP1100" s="1308"/>
      <c r="BTQ1100" s="1308"/>
      <c r="BTR1100" s="1308"/>
      <c r="BTS1100" s="1308"/>
      <c r="BTT1100" s="1308"/>
      <c r="BTU1100" s="1308"/>
      <c r="BTV1100" s="1308"/>
      <c r="BTW1100" s="1308"/>
      <c r="BTX1100" s="1308"/>
      <c r="BTY1100" s="1308"/>
      <c r="BTZ1100" s="1308"/>
      <c r="BUA1100" s="1308"/>
      <c r="BUB1100" s="1308"/>
      <c r="BUC1100" s="1308"/>
      <c r="BUD1100" s="1308"/>
      <c r="BUE1100" s="1308"/>
      <c r="BUF1100" s="1308"/>
      <c r="BUG1100" s="1308"/>
      <c r="BUH1100" s="1308"/>
      <c r="BUI1100" s="1308"/>
      <c r="BUJ1100" s="1308"/>
      <c r="BUK1100" s="1308"/>
      <c r="BUL1100" s="1308"/>
      <c r="BUM1100" s="1308"/>
      <c r="BUN1100" s="1308"/>
      <c r="BUO1100" s="1308"/>
      <c r="BUP1100" s="1308"/>
      <c r="BUQ1100" s="1308"/>
      <c r="BUR1100" s="1308"/>
      <c r="BUS1100" s="1308"/>
      <c r="BUT1100" s="1308"/>
      <c r="BUU1100" s="1308"/>
      <c r="BUV1100" s="1308"/>
      <c r="BUW1100" s="1308"/>
      <c r="BUX1100" s="1308"/>
      <c r="BUY1100" s="1308"/>
      <c r="BUZ1100" s="1308"/>
      <c r="BVA1100" s="1308"/>
      <c r="BVB1100" s="1308"/>
      <c r="BVC1100" s="1308"/>
      <c r="BVD1100" s="1308"/>
      <c r="BVE1100" s="1308"/>
      <c r="BVF1100" s="1308"/>
      <c r="BVG1100" s="1308"/>
      <c r="BVH1100" s="1308"/>
      <c r="BVI1100" s="1308"/>
      <c r="BVJ1100" s="1308"/>
      <c r="BVK1100" s="1308"/>
      <c r="BVL1100" s="1308"/>
      <c r="BVM1100" s="1308"/>
      <c r="BVN1100" s="1308"/>
      <c r="BVO1100" s="1308"/>
      <c r="BVP1100" s="1308"/>
      <c r="BVQ1100" s="1308"/>
      <c r="BVR1100" s="1308"/>
      <c r="BVS1100" s="1308"/>
      <c r="BVT1100" s="1308"/>
      <c r="BVU1100" s="1308"/>
      <c r="BVV1100" s="1308"/>
      <c r="BVW1100" s="1308"/>
      <c r="BVX1100" s="1308"/>
      <c r="BVY1100" s="1308"/>
      <c r="BVZ1100" s="1308"/>
      <c r="BWA1100" s="1308"/>
      <c r="BWB1100" s="1308"/>
      <c r="BWC1100" s="1308"/>
      <c r="BWD1100" s="1308"/>
      <c r="BWE1100" s="1308"/>
      <c r="BWF1100" s="1308"/>
      <c r="BWG1100" s="1308"/>
      <c r="BWH1100" s="1308"/>
      <c r="BWI1100" s="1308"/>
      <c r="BWJ1100" s="1308"/>
      <c r="BWK1100" s="1308"/>
      <c r="BWL1100" s="1308"/>
      <c r="BWM1100" s="1308"/>
      <c r="BWN1100" s="1308"/>
      <c r="BWO1100" s="1308"/>
      <c r="BWP1100" s="1308"/>
      <c r="BWQ1100" s="1308"/>
      <c r="BWR1100" s="1308"/>
      <c r="BWS1100" s="1308"/>
      <c r="BWT1100" s="1308"/>
      <c r="BWU1100" s="1308"/>
      <c r="BWV1100" s="1308"/>
      <c r="BWW1100" s="1308"/>
      <c r="BWX1100" s="1308"/>
      <c r="BWY1100" s="1308"/>
      <c r="BWZ1100" s="1308"/>
      <c r="BXA1100" s="1308"/>
      <c r="BXB1100" s="1308"/>
      <c r="BXC1100" s="1308"/>
      <c r="BXD1100" s="1308"/>
      <c r="BXE1100" s="1308"/>
      <c r="BXF1100" s="1308"/>
      <c r="BXG1100" s="1308"/>
      <c r="BXH1100" s="1308"/>
      <c r="BXI1100" s="1308"/>
      <c r="BXJ1100" s="1308"/>
      <c r="BXK1100" s="1308"/>
      <c r="BXL1100" s="1308"/>
      <c r="BXM1100" s="1308"/>
      <c r="BXN1100" s="1308"/>
      <c r="BXO1100" s="1308"/>
      <c r="BXP1100" s="1308"/>
      <c r="BXQ1100" s="1308"/>
      <c r="BXR1100" s="1308"/>
      <c r="BXS1100" s="1308"/>
      <c r="BXT1100" s="1308"/>
      <c r="BXU1100" s="1308"/>
      <c r="BXV1100" s="1308"/>
      <c r="BXW1100" s="1308"/>
      <c r="BXX1100" s="1308"/>
      <c r="BXY1100" s="1308"/>
      <c r="BXZ1100" s="1308"/>
      <c r="BYA1100" s="1308"/>
      <c r="BYB1100" s="1308"/>
      <c r="BYC1100" s="1308"/>
      <c r="BYD1100" s="1308"/>
      <c r="BYE1100" s="1308"/>
      <c r="BYF1100" s="1308"/>
      <c r="BYG1100" s="1308"/>
      <c r="BYH1100" s="1308"/>
      <c r="BYI1100" s="1308"/>
      <c r="BYJ1100" s="1308"/>
      <c r="BYK1100" s="1308"/>
      <c r="BYL1100" s="1308"/>
      <c r="BYM1100" s="1308"/>
      <c r="BYN1100" s="1308"/>
      <c r="BYO1100" s="1308"/>
      <c r="BYP1100" s="1308"/>
      <c r="BYQ1100" s="1308"/>
      <c r="BYR1100" s="1308"/>
      <c r="BYS1100" s="1308"/>
      <c r="BYT1100" s="1308"/>
      <c r="BYU1100" s="1308"/>
      <c r="BYV1100" s="1308"/>
      <c r="BYW1100" s="1308"/>
      <c r="BYX1100" s="1308"/>
      <c r="BYY1100" s="1308"/>
      <c r="BYZ1100" s="1308"/>
      <c r="BZA1100" s="1308"/>
      <c r="BZB1100" s="1308"/>
      <c r="BZC1100" s="1308"/>
      <c r="BZD1100" s="1308"/>
      <c r="BZE1100" s="1308"/>
      <c r="BZF1100" s="1308"/>
      <c r="BZG1100" s="1308"/>
      <c r="BZH1100" s="1308"/>
      <c r="BZI1100" s="1308"/>
      <c r="BZJ1100" s="1308"/>
      <c r="BZK1100" s="1308"/>
      <c r="BZL1100" s="1308"/>
      <c r="BZM1100" s="1308"/>
      <c r="BZN1100" s="1308"/>
      <c r="BZO1100" s="1308"/>
      <c r="BZP1100" s="1308"/>
      <c r="BZQ1100" s="1308"/>
      <c r="BZR1100" s="1308"/>
      <c r="BZS1100" s="1308"/>
      <c r="BZT1100" s="1308"/>
      <c r="BZU1100" s="1308"/>
      <c r="BZV1100" s="1308"/>
      <c r="BZW1100" s="1308"/>
      <c r="BZX1100" s="1308"/>
      <c r="BZY1100" s="1308"/>
      <c r="BZZ1100" s="1308"/>
      <c r="CAA1100" s="1308"/>
      <c r="CAB1100" s="1308"/>
      <c r="CAC1100" s="1308"/>
      <c r="CAD1100" s="1308"/>
      <c r="CAE1100" s="1308"/>
      <c r="CAF1100" s="1308"/>
      <c r="CAG1100" s="1308"/>
      <c r="CAH1100" s="1308"/>
      <c r="CAI1100" s="1308"/>
      <c r="CAJ1100" s="1308"/>
      <c r="CAK1100" s="1308"/>
      <c r="CAL1100" s="1308"/>
      <c r="CAM1100" s="1308"/>
      <c r="CAN1100" s="1308"/>
      <c r="CAO1100" s="1308"/>
      <c r="CAP1100" s="1308"/>
      <c r="CAQ1100" s="1308"/>
      <c r="CAR1100" s="1308"/>
      <c r="CAS1100" s="1308"/>
      <c r="CAT1100" s="1308"/>
      <c r="CAU1100" s="1308"/>
      <c r="CAV1100" s="1308"/>
      <c r="CAW1100" s="1308"/>
      <c r="CAX1100" s="1308"/>
      <c r="CAY1100" s="1308"/>
      <c r="CAZ1100" s="1308"/>
      <c r="CBA1100" s="1308"/>
      <c r="CBB1100" s="1308"/>
      <c r="CBC1100" s="1308"/>
      <c r="CBD1100" s="1308"/>
      <c r="CBE1100" s="1308"/>
      <c r="CBF1100" s="1308"/>
      <c r="CBG1100" s="1308"/>
      <c r="CBH1100" s="1308"/>
      <c r="CBI1100" s="1308"/>
      <c r="CBJ1100" s="1308"/>
      <c r="CBK1100" s="1308"/>
      <c r="CBL1100" s="1308"/>
      <c r="CBM1100" s="1308"/>
      <c r="CBN1100" s="1308"/>
      <c r="CBO1100" s="1308"/>
      <c r="CBP1100" s="1308"/>
      <c r="CBQ1100" s="1308"/>
      <c r="CBR1100" s="1308"/>
      <c r="CBS1100" s="1308"/>
      <c r="CBT1100" s="1308"/>
      <c r="CBU1100" s="1308"/>
      <c r="CBV1100" s="1308"/>
      <c r="CBW1100" s="1308"/>
      <c r="CBX1100" s="1308"/>
      <c r="CBY1100" s="1308"/>
      <c r="CBZ1100" s="1308"/>
      <c r="CCA1100" s="1308"/>
      <c r="CCB1100" s="1308"/>
      <c r="CCC1100" s="1308"/>
      <c r="CCD1100" s="1308"/>
      <c r="CCE1100" s="1308"/>
      <c r="CCF1100" s="1308"/>
      <c r="CCG1100" s="1308"/>
      <c r="CCH1100" s="1308"/>
      <c r="CCI1100" s="1308"/>
      <c r="CCJ1100" s="1308"/>
      <c r="CCK1100" s="1308"/>
      <c r="CCL1100" s="1308"/>
      <c r="CCM1100" s="1308"/>
      <c r="CCN1100" s="1308"/>
      <c r="CCO1100" s="1308"/>
      <c r="CCP1100" s="1308"/>
      <c r="CCQ1100" s="1308"/>
      <c r="CCR1100" s="1308"/>
      <c r="CCS1100" s="1308"/>
      <c r="CCT1100" s="1308"/>
      <c r="CCU1100" s="1308"/>
      <c r="CCV1100" s="1308"/>
      <c r="CCW1100" s="1308"/>
      <c r="CCX1100" s="1308"/>
      <c r="CCY1100" s="1308"/>
      <c r="CCZ1100" s="1308"/>
      <c r="CDA1100" s="1308"/>
      <c r="CDB1100" s="1308"/>
      <c r="CDC1100" s="1308"/>
      <c r="CDD1100" s="1308"/>
      <c r="CDE1100" s="1308"/>
      <c r="CDF1100" s="1308"/>
      <c r="CDG1100" s="1308"/>
      <c r="CDH1100" s="1308"/>
      <c r="CDI1100" s="1308"/>
      <c r="CDJ1100" s="1308"/>
      <c r="CDK1100" s="1308"/>
      <c r="CDL1100" s="1308"/>
      <c r="CDM1100" s="1308"/>
      <c r="CDN1100" s="1308"/>
      <c r="CDO1100" s="1308"/>
      <c r="CDP1100" s="1308"/>
      <c r="CDQ1100" s="1308"/>
      <c r="CDR1100" s="1308"/>
      <c r="CDS1100" s="1308"/>
      <c r="CDT1100" s="1308"/>
      <c r="CDU1100" s="1308"/>
      <c r="CDV1100" s="1308"/>
      <c r="CDW1100" s="1308"/>
      <c r="CDX1100" s="1308"/>
      <c r="CDY1100" s="1308"/>
      <c r="CDZ1100" s="1308"/>
      <c r="CEA1100" s="1308"/>
      <c r="CEB1100" s="1308"/>
      <c r="CEC1100" s="1308"/>
      <c r="CED1100" s="1308"/>
      <c r="CEE1100" s="1308"/>
      <c r="CEF1100" s="1308"/>
      <c r="CEG1100" s="1308"/>
      <c r="CEH1100" s="1308"/>
      <c r="CEI1100" s="1308"/>
      <c r="CEJ1100" s="1308"/>
      <c r="CEK1100" s="1308"/>
      <c r="CEL1100" s="1308"/>
      <c r="CEM1100" s="1308"/>
      <c r="CEN1100" s="1308"/>
      <c r="CEO1100" s="1308"/>
      <c r="CEP1100" s="1308"/>
      <c r="CEQ1100" s="1308"/>
      <c r="CER1100" s="1308"/>
      <c r="CES1100" s="1308"/>
      <c r="CET1100" s="1308"/>
      <c r="CEU1100" s="1308"/>
      <c r="CEV1100" s="1308"/>
      <c r="CEW1100" s="1308"/>
      <c r="CEX1100" s="1308"/>
      <c r="CEY1100" s="1308"/>
      <c r="CEZ1100" s="1308"/>
      <c r="CFA1100" s="1308"/>
      <c r="CFB1100" s="1308"/>
      <c r="CFC1100" s="1308"/>
      <c r="CFD1100" s="1308"/>
      <c r="CFE1100" s="1308"/>
      <c r="CFF1100" s="1308"/>
      <c r="CFG1100" s="1308"/>
      <c r="CFH1100" s="1308"/>
      <c r="CFI1100" s="1308"/>
      <c r="CFJ1100" s="1308"/>
      <c r="CFK1100" s="1308"/>
      <c r="CFL1100" s="1308"/>
      <c r="CFM1100" s="1308"/>
      <c r="CFN1100" s="1308"/>
      <c r="CFO1100" s="1308"/>
      <c r="CFP1100" s="1308"/>
      <c r="CFQ1100" s="1308"/>
      <c r="CFR1100" s="1308"/>
      <c r="CFS1100" s="1308"/>
      <c r="CFT1100" s="1308"/>
      <c r="CFU1100" s="1308"/>
      <c r="CFV1100" s="1308"/>
      <c r="CFW1100" s="1308"/>
      <c r="CFX1100" s="1308"/>
      <c r="CFY1100" s="1308"/>
      <c r="CFZ1100" s="1308"/>
      <c r="CGA1100" s="1308"/>
      <c r="CGB1100" s="1308"/>
      <c r="CGC1100" s="1308"/>
      <c r="CGD1100" s="1308"/>
      <c r="CGE1100" s="1308"/>
      <c r="CGF1100" s="1308"/>
      <c r="CGG1100" s="1308"/>
      <c r="CGH1100" s="1308"/>
      <c r="CGI1100" s="1308"/>
      <c r="CGJ1100" s="1308"/>
      <c r="CGK1100" s="1308"/>
      <c r="CGL1100" s="1308"/>
      <c r="CGM1100" s="1308"/>
      <c r="CGN1100" s="1308"/>
      <c r="CGO1100" s="1308"/>
      <c r="CGP1100" s="1308"/>
      <c r="CGQ1100" s="1308"/>
      <c r="CGR1100" s="1308"/>
      <c r="CGS1100" s="1308"/>
      <c r="CGT1100" s="1308"/>
      <c r="CGU1100" s="1308"/>
      <c r="CGV1100" s="1308"/>
      <c r="CGW1100" s="1308"/>
      <c r="CGX1100" s="1308"/>
      <c r="CGY1100" s="1308"/>
      <c r="CGZ1100" s="1308"/>
      <c r="CHA1100" s="1308"/>
      <c r="CHB1100" s="1308"/>
      <c r="CHC1100" s="1308"/>
      <c r="CHD1100" s="1308"/>
      <c r="CHE1100" s="1308"/>
      <c r="CHF1100" s="1308"/>
      <c r="CHG1100" s="1308"/>
      <c r="CHH1100" s="1308"/>
      <c r="CHI1100" s="1308"/>
      <c r="CHJ1100" s="1308"/>
      <c r="CHK1100" s="1308"/>
      <c r="CHL1100" s="1308"/>
      <c r="CHM1100" s="1308"/>
      <c r="CHN1100" s="1308"/>
      <c r="CHO1100" s="1308"/>
      <c r="CHP1100" s="1308"/>
      <c r="CHQ1100" s="1308"/>
      <c r="CHR1100" s="1308"/>
      <c r="CHS1100" s="1308"/>
      <c r="CHT1100" s="1308"/>
      <c r="CHU1100" s="1308"/>
      <c r="CHV1100" s="1308"/>
      <c r="CHW1100" s="1308"/>
      <c r="CHX1100" s="1308"/>
      <c r="CHY1100" s="1308"/>
      <c r="CHZ1100" s="1308"/>
      <c r="CIA1100" s="1308"/>
      <c r="CIB1100" s="1308"/>
      <c r="CIC1100" s="1308"/>
      <c r="CID1100" s="1308"/>
      <c r="CIE1100" s="1308"/>
      <c r="CIF1100" s="1308"/>
      <c r="CIG1100" s="1308"/>
      <c r="CIH1100" s="1308"/>
      <c r="CII1100" s="1308"/>
      <c r="CIJ1100" s="1308"/>
      <c r="CIK1100" s="1308"/>
      <c r="CIL1100" s="1308"/>
      <c r="CIM1100" s="1308"/>
      <c r="CIN1100" s="1308"/>
      <c r="CIO1100" s="1308"/>
      <c r="CIP1100" s="1308"/>
      <c r="CIQ1100" s="1308"/>
      <c r="CIR1100" s="1308"/>
      <c r="CIS1100" s="1308"/>
      <c r="CIT1100" s="1308"/>
      <c r="CIU1100" s="1308"/>
      <c r="CIV1100" s="1308"/>
      <c r="CIW1100" s="1308"/>
      <c r="CIX1100" s="1308"/>
      <c r="CIY1100" s="1308"/>
      <c r="CIZ1100" s="1308"/>
      <c r="CJA1100" s="1308"/>
      <c r="CJB1100" s="1308"/>
      <c r="CJC1100" s="1308"/>
      <c r="CJD1100" s="1308"/>
      <c r="CJE1100" s="1308"/>
      <c r="CJF1100" s="1308"/>
      <c r="CJG1100" s="1308"/>
      <c r="CJH1100" s="1308"/>
      <c r="CJI1100" s="1308"/>
      <c r="CJJ1100" s="1308"/>
      <c r="CJK1100" s="1308"/>
      <c r="CJL1100" s="1308"/>
      <c r="CJM1100" s="1308"/>
      <c r="CJN1100" s="1308"/>
      <c r="CJO1100" s="1308"/>
      <c r="CJP1100" s="1308"/>
      <c r="CJQ1100" s="1308"/>
      <c r="CJR1100" s="1308"/>
      <c r="CJS1100" s="1308"/>
      <c r="CJT1100" s="1308"/>
      <c r="CJU1100" s="1308"/>
      <c r="CJV1100" s="1308"/>
      <c r="CJW1100" s="1308"/>
      <c r="CJX1100" s="1308"/>
      <c r="CJY1100" s="1308"/>
      <c r="CJZ1100" s="1308"/>
      <c r="CKA1100" s="1308"/>
      <c r="CKB1100" s="1308"/>
      <c r="CKC1100" s="1308"/>
      <c r="CKD1100" s="1308"/>
      <c r="CKE1100" s="1308"/>
      <c r="CKF1100" s="1308"/>
      <c r="CKG1100" s="1308"/>
      <c r="CKH1100" s="1308"/>
      <c r="CKI1100" s="1308"/>
      <c r="CKJ1100" s="1308"/>
      <c r="CKK1100" s="1308"/>
      <c r="CKL1100" s="1308"/>
      <c r="CKM1100" s="1308"/>
      <c r="CKN1100" s="1308"/>
      <c r="CKO1100" s="1308"/>
      <c r="CKP1100" s="1308"/>
      <c r="CKQ1100" s="1308"/>
      <c r="CKR1100" s="1308"/>
      <c r="CKS1100" s="1308"/>
      <c r="CKT1100" s="1308"/>
      <c r="CKU1100" s="1308"/>
      <c r="CKV1100" s="1308"/>
      <c r="CKW1100" s="1308"/>
      <c r="CKX1100" s="1308"/>
      <c r="CKY1100" s="1308"/>
      <c r="CKZ1100" s="1308"/>
      <c r="CLA1100" s="1308"/>
      <c r="CLB1100" s="1308"/>
      <c r="CLC1100" s="1308"/>
      <c r="CLD1100" s="1308"/>
      <c r="CLE1100" s="1308"/>
      <c r="CLF1100" s="1308"/>
      <c r="CLG1100" s="1308"/>
      <c r="CLH1100" s="1308"/>
      <c r="CLI1100" s="1308"/>
      <c r="CLJ1100" s="1308"/>
      <c r="CLK1100" s="1308"/>
      <c r="CLL1100" s="1308"/>
      <c r="CLM1100" s="1308"/>
      <c r="CLN1100" s="1308"/>
      <c r="CLO1100" s="1308"/>
      <c r="CLP1100" s="1308"/>
      <c r="CLQ1100" s="1308"/>
      <c r="CLR1100" s="1308"/>
      <c r="CLS1100" s="1308"/>
      <c r="CLT1100" s="1308"/>
      <c r="CLU1100" s="1308"/>
      <c r="CLV1100" s="1308"/>
      <c r="CLW1100" s="1308"/>
      <c r="CLX1100" s="1308"/>
      <c r="CLY1100" s="1308"/>
      <c r="CLZ1100" s="1308"/>
      <c r="CMA1100" s="1308"/>
      <c r="CMB1100" s="1308"/>
      <c r="CMC1100" s="1308"/>
      <c r="CMD1100" s="1308"/>
      <c r="CME1100" s="1308"/>
      <c r="CMF1100" s="1308"/>
      <c r="CMG1100" s="1308"/>
      <c r="CMH1100" s="1308"/>
      <c r="CMI1100" s="1308"/>
      <c r="CMJ1100" s="1308"/>
      <c r="CMK1100" s="1308"/>
      <c r="CML1100" s="1308"/>
      <c r="CMM1100" s="1308"/>
      <c r="CMN1100" s="1308"/>
      <c r="CMO1100" s="1308"/>
      <c r="CMP1100" s="1308"/>
      <c r="CMQ1100" s="1308"/>
      <c r="CMR1100" s="1308"/>
      <c r="CMS1100" s="1308"/>
      <c r="CMT1100" s="1308"/>
      <c r="CMU1100" s="1308"/>
      <c r="CMV1100" s="1308"/>
      <c r="CMW1100" s="1308"/>
      <c r="CMX1100" s="1308"/>
      <c r="CMY1100" s="1308"/>
      <c r="CMZ1100" s="1308"/>
      <c r="CNA1100" s="1308"/>
      <c r="CNB1100" s="1308"/>
      <c r="CNC1100" s="1308"/>
      <c r="CND1100" s="1308"/>
      <c r="CNE1100" s="1308"/>
      <c r="CNF1100" s="1308"/>
      <c r="CNG1100" s="1308"/>
      <c r="CNH1100" s="1308"/>
      <c r="CNI1100" s="1308"/>
      <c r="CNJ1100" s="1308"/>
      <c r="CNK1100" s="1308"/>
      <c r="CNL1100" s="1308"/>
      <c r="CNM1100" s="1308"/>
      <c r="CNN1100" s="1308"/>
      <c r="CNO1100" s="1308"/>
      <c r="CNP1100" s="1308"/>
      <c r="CNQ1100" s="1308"/>
      <c r="CNR1100" s="1308"/>
      <c r="CNS1100" s="1308"/>
      <c r="CNT1100" s="1308"/>
      <c r="CNU1100" s="1308"/>
      <c r="CNV1100" s="1308"/>
      <c r="CNW1100" s="1308"/>
      <c r="CNX1100" s="1308"/>
      <c r="CNY1100" s="1308"/>
      <c r="CNZ1100" s="1308"/>
      <c r="COA1100" s="1308"/>
      <c r="COB1100" s="1308"/>
      <c r="COC1100" s="1308"/>
      <c r="COD1100" s="1308"/>
      <c r="COE1100" s="1308"/>
      <c r="COF1100" s="1308"/>
      <c r="COG1100" s="1308"/>
      <c r="COH1100" s="1308"/>
      <c r="COI1100" s="1308"/>
      <c r="COJ1100" s="1308"/>
      <c r="COK1100" s="1308"/>
      <c r="COL1100" s="1308"/>
      <c r="COM1100" s="1308"/>
      <c r="CON1100" s="1308"/>
      <c r="COO1100" s="1308"/>
      <c r="COP1100" s="1308"/>
      <c r="COQ1100" s="1308"/>
      <c r="COR1100" s="1308"/>
      <c r="COS1100" s="1308"/>
      <c r="COT1100" s="1308"/>
      <c r="COU1100" s="1308"/>
      <c r="COV1100" s="1308"/>
      <c r="COW1100" s="1308"/>
      <c r="COX1100" s="1308"/>
      <c r="COY1100" s="1308"/>
      <c r="COZ1100" s="1308"/>
      <c r="CPA1100" s="1308"/>
      <c r="CPB1100" s="1308"/>
      <c r="CPC1100" s="1308"/>
      <c r="CPD1100" s="1308"/>
      <c r="CPE1100" s="1308"/>
      <c r="CPF1100" s="1308"/>
      <c r="CPG1100" s="1308"/>
      <c r="CPH1100" s="1308"/>
      <c r="CPI1100" s="1308"/>
      <c r="CPJ1100" s="1308"/>
      <c r="CPK1100" s="1308"/>
      <c r="CPL1100" s="1308"/>
      <c r="CPM1100" s="1308"/>
      <c r="CPN1100" s="1308"/>
      <c r="CPO1100" s="1308"/>
      <c r="CPP1100" s="1308"/>
      <c r="CPQ1100" s="1308"/>
      <c r="CPR1100" s="1308"/>
      <c r="CPS1100" s="1308"/>
      <c r="CPT1100" s="1308"/>
      <c r="CPU1100" s="1308"/>
      <c r="CPV1100" s="1308"/>
      <c r="CPW1100" s="1308"/>
      <c r="CPX1100" s="1308"/>
      <c r="CPY1100" s="1308"/>
      <c r="CPZ1100" s="1308"/>
      <c r="CQA1100" s="1308"/>
      <c r="CQB1100" s="1308"/>
      <c r="CQC1100" s="1308"/>
      <c r="CQD1100" s="1308"/>
      <c r="CQE1100" s="1308"/>
      <c r="CQF1100" s="1308"/>
      <c r="CQG1100" s="1308"/>
      <c r="CQH1100" s="1308"/>
      <c r="CQI1100" s="1308"/>
      <c r="CQJ1100" s="1308"/>
      <c r="CQK1100" s="1308"/>
      <c r="CQL1100" s="1308"/>
      <c r="CQM1100" s="1308"/>
      <c r="CQN1100" s="1308"/>
      <c r="CQO1100" s="1308"/>
      <c r="CQP1100" s="1308"/>
      <c r="CQQ1100" s="1308"/>
      <c r="CQR1100" s="1308"/>
      <c r="CQS1100" s="1308"/>
      <c r="CQT1100" s="1308"/>
      <c r="CQU1100" s="1308"/>
      <c r="CQV1100" s="1308"/>
      <c r="CQW1100" s="1308"/>
      <c r="CQX1100" s="1308"/>
      <c r="CQY1100" s="1308"/>
      <c r="CQZ1100" s="1308"/>
      <c r="CRA1100" s="1308"/>
      <c r="CRB1100" s="1308"/>
      <c r="CRC1100" s="1308"/>
      <c r="CRD1100" s="1308"/>
      <c r="CRE1100" s="1308"/>
      <c r="CRF1100" s="1308"/>
      <c r="CRG1100" s="1308"/>
      <c r="CRH1100" s="1308"/>
      <c r="CRI1100" s="1308"/>
      <c r="CRJ1100" s="1308"/>
      <c r="CRK1100" s="1308"/>
      <c r="CRL1100" s="1308"/>
      <c r="CRM1100" s="1308"/>
      <c r="CRN1100" s="1308"/>
      <c r="CRO1100" s="1308"/>
      <c r="CRP1100" s="1308"/>
      <c r="CRQ1100" s="1308"/>
      <c r="CRR1100" s="1308"/>
      <c r="CRS1100" s="1308"/>
      <c r="CRT1100" s="1308"/>
      <c r="CRU1100" s="1308"/>
      <c r="CRV1100" s="1308"/>
      <c r="CRW1100" s="1308"/>
      <c r="CRX1100" s="1308"/>
      <c r="CRY1100" s="1308"/>
      <c r="CRZ1100" s="1308"/>
      <c r="CSA1100" s="1308"/>
      <c r="CSB1100" s="1308"/>
      <c r="CSC1100" s="1308"/>
      <c r="CSD1100" s="1308"/>
      <c r="CSE1100" s="1308"/>
      <c r="CSF1100" s="1308"/>
      <c r="CSG1100" s="1308"/>
      <c r="CSH1100" s="1308"/>
      <c r="CSI1100" s="1308"/>
      <c r="CSJ1100" s="1308"/>
      <c r="CSK1100" s="1308"/>
      <c r="CSL1100" s="1308"/>
      <c r="CSM1100" s="1308"/>
    </row>
    <row r="1101" spans="1:2535" ht="15" customHeight="1" x14ac:dyDescent="0.25">
      <c r="A1101" s="1315">
        <v>7</v>
      </c>
      <c r="B1101" s="2051">
        <v>43731</v>
      </c>
      <c r="C1101" s="1268">
        <v>1091</v>
      </c>
      <c r="D1101" s="1305" t="s">
        <v>90</v>
      </c>
      <c r="E1101" s="1305" t="s">
        <v>312</v>
      </c>
      <c r="F1101" s="1266">
        <v>10</v>
      </c>
      <c r="G1101" s="1491">
        <f t="shared" si="539"/>
        <v>13318180</v>
      </c>
      <c r="H1101" s="1268"/>
      <c r="I1101" s="2605">
        <f t="shared" si="561"/>
        <v>0</v>
      </c>
      <c r="J1101" s="1268"/>
      <c r="K1101" s="2605">
        <f t="shared" si="560"/>
        <v>0</v>
      </c>
      <c r="L1101" s="1962"/>
      <c r="M1101" s="2605">
        <f t="shared" si="562"/>
        <v>0</v>
      </c>
      <c r="N1101" s="1505">
        <f t="shared" si="544"/>
        <v>10</v>
      </c>
      <c r="O1101" s="1494">
        <f t="shared" si="544"/>
        <v>13318180</v>
      </c>
      <c r="P1101" s="1494">
        <f t="shared" si="543"/>
        <v>400000</v>
      </c>
      <c r="Q1101" s="1307"/>
      <c r="R1101" s="1508">
        <v>1331818</v>
      </c>
      <c r="S1101" s="1508">
        <v>1931818</v>
      </c>
      <c r="T1101" s="1508">
        <v>2231818</v>
      </c>
      <c r="U1101" s="1508">
        <v>431818</v>
      </c>
      <c r="V1101" s="1892"/>
      <c r="W1101" s="1229"/>
      <c r="X1101" s="2337"/>
      <c r="Y1101" s="1229"/>
      <c r="Z1101" s="2395"/>
      <c r="AA1101" s="1229"/>
      <c r="AB1101" s="1317"/>
      <c r="AC1101" s="1229"/>
      <c r="AD1101" s="1229"/>
      <c r="AE1101" s="1229"/>
      <c r="AF1101" s="1490">
        <f t="shared" si="545"/>
        <v>0</v>
      </c>
      <c r="AG1101" s="1316">
        <f t="shared" si="546"/>
        <v>13318180</v>
      </c>
      <c r="AH1101" s="1305"/>
      <c r="AI1101" s="1937"/>
      <c r="AJ1101" s="1267"/>
      <c r="AK1101" s="1317"/>
      <c r="AL1101" s="1317"/>
      <c r="AM1101" s="1305"/>
      <c r="AN1101" s="1305"/>
      <c r="AO1101" s="1266"/>
      <c r="AP1101" s="1491">
        <f t="shared" si="547"/>
        <v>0</v>
      </c>
      <c r="AQ1101" s="1268"/>
      <c r="AR1101" s="1492">
        <f t="shared" si="548"/>
        <v>0</v>
      </c>
      <c r="AS1101" s="1268"/>
      <c r="AT1101" s="1492">
        <f t="shared" si="549"/>
        <v>0</v>
      </c>
      <c r="AU1101" s="1268"/>
      <c r="AV1101" s="1492">
        <f t="shared" si="550"/>
        <v>0</v>
      </c>
      <c r="AW1101" s="1493">
        <f t="shared" si="551"/>
        <v>0</v>
      </c>
      <c r="AX1101" s="2153">
        <f t="shared" si="552"/>
        <v>0</v>
      </c>
      <c r="AY1101" s="1495">
        <f t="shared" si="553"/>
        <v>0</v>
      </c>
      <c r="AZ1101" s="1937"/>
      <c r="BA1101" s="1508">
        <v>1331818</v>
      </c>
      <c r="BB1101" s="1508">
        <v>1931818</v>
      </c>
      <c r="BC1101" s="1508">
        <v>2231818</v>
      </c>
      <c r="BD1101" s="1508">
        <v>431818</v>
      </c>
      <c r="BE1101" s="2174"/>
      <c r="BF1101" s="1229"/>
      <c r="BG1101" s="1317"/>
      <c r="BH1101" s="1229"/>
      <c r="BI1101" s="1317"/>
      <c r="BJ1101" s="1229"/>
      <c r="BK1101" s="1317"/>
      <c r="BL1101" s="1229"/>
      <c r="BM1101" s="1229"/>
      <c r="BN1101" s="1229"/>
      <c r="BO1101" s="1490">
        <f t="shared" si="559"/>
        <v>0</v>
      </c>
      <c r="BP1101" s="1496">
        <f t="shared" ref="BP1101:BP1164" si="563">AX1101-BO1101</f>
        <v>0</v>
      </c>
      <c r="BQ1101" s="1305"/>
      <c r="BS1101" s="1959">
        <f t="shared" si="554"/>
        <v>10</v>
      </c>
      <c r="BT1101" s="1959">
        <f t="shared" si="555"/>
        <v>0</v>
      </c>
      <c r="BU1101" s="1959">
        <f t="shared" si="556"/>
        <v>0</v>
      </c>
      <c r="BV1101" s="1959">
        <f t="shared" si="557"/>
        <v>0</v>
      </c>
      <c r="BW1101" s="1959">
        <f t="shared" si="558"/>
        <v>13318180</v>
      </c>
    </row>
    <row r="1102" spans="1:2535" ht="15" customHeight="1" x14ac:dyDescent="0.25">
      <c r="A1102" s="1315">
        <v>8</v>
      </c>
      <c r="B1102" s="2051">
        <v>43731</v>
      </c>
      <c r="C1102" s="1268">
        <v>1092</v>
      </c>
      <c r="D1102" s="1305" t="s">
        <v>87</v>
      </c>
      <c r="E1102" s="1305" t="s">
        <v>312</v>
      </c>
      <c r="F1102" s="1266">
        <v>10</v>
      </c>
      <c r="G1102" s="1491">
        <f t="shared" si="539"/>
        <v>13318180</v>
      </c>
      <c r="H1102" s="1268"/>
      <c r="I1102" s="2605">
        <f t="shared" si="561"/>
        <v>0</v>
      </c>
      <c r="J1102" s="1268"/>
      <c r="K1102" s="2605">
        <f t="shared" si="560"/>
        <v>0</v>
      </c>
      <c r="L1102" s="1962"/>
      <c r="M1102" s="2605">
        <f t="shared" si="562"/>
        <v>0</v>
      </c>
      <c r="N1102" s="1505">
        <f t="shared" si="544"/>
        <v>10</v>
      </c>
      <c r="O1102" s="1494">
        <f t="shared" si="544"/>
        <v>13318180</v>
      </c>
      <c r="P1102" s="1494">
        <f t="shared" si="543"/>
        <v>400000</v>
      </c>
      <c r="Q1102" s="1307"/>
      <c r="R1102" s="1508">
        <v>1331818</v>
      </c>
      <c r="S1102" s="1508">
        <v>1931818</v>
      </c>
      <c r="T1102" s="1508">
        <v>2231818</v>
      </c>
      <c r="U1102" s="1508">
        <v>431818</v>
      </c>
      <c r="V1102" s="1892"/>
      <c r="W1102" s="1229"/>
      <c r="X1102" s="2337"/>
      <c r="Y1102" s="1229"/>
      <c r="Z1102" s="2395"/>
      <c r="AA1102" s="1229"/>
      <c r="AB1102" s="1317"/>
      <c r="AC1102" s="1229"/>
      <c r="AD1102" s="1229"/>
      <c r="AE1102" s="1229"/>
      <c r="AF1102" s="1490">
        <f t="shared" si="545"/>
        <v>0</v>
      </c>
      <c r="AG1102" s="1316">
        <f t="shared" si="546"/>
        <v>13318180</v>
      </c>
      <c r="AH1102" s="1305"/>
      <c r="AI1102" s="1937"/>
      <c r="AJ1102" s="1267"/>
      <c r="AK1102" s="1317"/>
      <c r="AL1102" s="1317"/>
      <c r="AM1102" s="1305"/>
      <c r="AN1102" s="1305"/>
      <c r="AO1102" s="1266"/>
      <c r="AP1102" s="1491">
        <f t="shared" si="547"/>
        <v>0</v>
      </c>
      <c r="AQ1102" s="1268"/>
      <c r="AR1102" s="1492">
        <f t="shared" si="548"/>
        <v>0</v>
      </c>
      <c r="AS1102" s="1268"/>
      <c r="AT1102" s="1492">
        <f t="shared" si="549"/>
        <v>0</v>
      </c>
      <c r="AU1102" s="1268"/>
      <c r="AV1102" s="1492">
        <f t="shared" si="550"/>
        <v>0</v>
      </c>
      <c r="AW1102" s="1493">
        <f t="shared" si="551"/>
        <v>0</v>
      </c>
      <c r="AX1102" s="2153">
        <f t="shared" si="552"/>
        <v>0</v>
      </c>
      <c r="AY1102" s="1495">
        <f t="shared" si="553"/>
        <v>0</v>
      </c>
      <c r="AZ1102" s="1937"/>
      <c r="BA1102" s="1508">
        <v>1331818</v>
      </c>
      <c r="BB1102" s="1508">
        <v>1931818</v>
      </c>
      <c r="BC1102" s="1508">
        <v>2231818</v>
      </c>
      <c r="BD1102" s="1508">
        <v>431818</v>
      </c>
      <c r="BE1102" s="2174"/>
      <c r="BF1102" s="1229"/>
      <c r="BG1102" s="1317"/>
      <c r="BH1102" s="1229"/>
      <c r="BI1102" s="1317"/>
      <c r="BJ1102" s="1229"/>
      <c r="BK1102" s="1317"/>
      <c r="BL1102" s="1229"/>
      <c r="BM1102" s="1229"/>
      <c r="BN1102" s="1229"/>
      <c r="BO1102" s="1490">
        <f t="shared" si="559"/>
        <v>0</v>
      </c>
      <c r="BP1102" s="1496">
        <f t="shared" si="563"/>
        <v>0</v>
      </c>
      <c r="BQ1102" s="1305"/>
      <c r="BS1102" s="1959">
        <f t="shared" si="554"/>
        <v>10</v>
      </c>
      <c r="BT1102" s="1959">
        <f t="shared" si="555"/>
        <v>0</v>
      </c>
      <c r="BU1102" s="1959">
        <f t="shared" si="556"/>
        <v>0</v>
      </c>
      <c r="BV1102" s="1959">
        <f t="shared" si="557"/>
        <v>0</v>
      </c>
      <c r="BW1102" s="1959">
        <f t="shared" si="558"/>
        <v>13318180</v>
      </c>
    </row>
    <row r="1103" spans="1:2535" ht="15" customHeight="1" x14ac:dyDescent="0.25">
      <c r="A1103" s="1315">
        <v>9</v>
      </c>
      <c r="B1103" s="2051">
        <v>43731</v>
      </c>
      <c r="C1103" s="1268">
        <v>1093</v>
      </c>
      <c r="D1103" s="1305" t="s">
        <v>89</v>
      </c>
      <c r="E1103" s="1305" t="s">
        <v>312</v>
      </c>
      <c r="F1103" s="1266">
        <v>8</v>
      </c>
      <c r="G1103" s="1491">
        <f t="shared" si="539"/>
        <v>10654544</v>
      </c>
      <c r="H1103" s="1268">
        <v>1</v>
      </c>
      <c r="I1103" s="2605">
        <f t="shared" si="561"/>
        <v>1931818</v>
      </c>
      <c r="J1103" s="1268"/>
      <c r="K1103" s="2605">
        <f t="shared" si="560"/>
        <v>0</v>
      </c>
      <c r="L1103" s="1962"/>
      <c r="M1103" s="2605">
        <f t="shared" si="562"/>
        <v>0</v>
      </c>
      <c r="N1103" s="1505">
        <f t="shared" si="544"/>
        <v>9</v>
      </c>
      <c r="O1103" s="1494">
        <f t="shared" si="544"/>
        <v>12586362</v>
      </c>
      <c r="P1103" s="1494">
        <f t="shared" si="543"/>
        <v>360000</v>
      </c>
      <c r="Q1103" s="1307"/>
      <c r="R1103" s="1508">
        <v>1331818</v>
      </c>
      <c r="S1103" s="1508">
        <v>1931818</v>
      </c>
      <c r="T1103" s="1508">
        <v>2231818</v>
      </c>
      <c r="U1103" s="1508">
        <v>431818</v>
      </c>
      <c r="V1103" s="1892"/>
      <c r="W1103" s="1229"/>
      <c r="X1103" s="2337"/>
      <c r="Y1103" s="1229"/>
      <c r="Z1103" s="2395"/>
      <c r="AA1103" s="1229"/>
      <c r="AB1103" s="1317"/>
      <c r="AC1103" s="1229"/>
      <c r="AD1103" s="1229"/>
      <c r="AE1103" s="1229"/>
      <c r="AF1103" s="1490">
        <f t="shared" si="545"/>
        <v>0</v>
      </c>
      <c r="AG1103" s="1316">
        <f t="shared" si="546"/>
        <v>12586362</v>
      </c>
      <c r="AH1103" s="1305"/>
      <c r="AI1103" s="1937"/>
      <c r="AJ1103" s="1267"/>
      <c r="AK1103" s="1317"/>
      <c r="AL1103" s="1317"/>
      <c r="AM1103" s="1305"/>
      <c r="AN1103" s="1305"/>
      <c r="AO1103" s="1266"/>
      <c r="AP1103" s="1491">
        <f t="shared" si="547"/>
        <v>0</v>
      </c>
      <c r="AQ1103" s="1268"/>
      <c r="AR1103" s="1492">
        <f t="shared" si="548"/>
        <v>0</v>
      </c>
      <c r="AS1103" s="1268"/>
      <c r="AT1103" s="1492">
        <f t="shared" si="549"/>
        <v>0</v>
      </c>
      <c r="AU1103" s="1268"/>
      <c r="AV1103" s="1492">
        <f t="shared" si="550"/>
        <v>0</v>
      </c>
      <c r="AW1103" s="1493">
        <f t="shared" si="551"/>
        <v>0</v>
      </c>
      <c r="AX1103" s="2153">
        <f t="shared" si="552"/>
        <v>0</v>
      </c>
      <c r="AY1103" s="1495">
        <f t="shared" si="553"/>
        <v>0</v>
      </c>
      <c r="AZ1103" s="1937"/>
      <c r="BA1103" s="1508">
        <v>1331818</v>
      </c>
      <c r="BB1103" s="1508">
        <v>1931818</v>
      </c>
      <c r="BC1103" s="1508">
        <v>2231818</v>
      </c>
      <c r="BD1103" s="1508">
        <v>431818</v>
      </c>
      <c r="BE1103" s="2174"/>
      <c r="BF1103" s="1229"/>
      <c r="BG1103" s="1317"/>
      <c r="BH1103" s="1229"/>
      <c r="BI1103" s="1317"/>
      <c r="BJ1103" s="1229"/>
      <c r="BK1103" s="1317"/>
      <c r="BL1103" s="1229"/>
      <c r="BM1103" s="1229"/>
      <c r="BN1103" s="1229"/>
      <c r="BO1103" s="1490">
        <f t="shared" si="559"/>
        <v>0</v>
      </c>
      <c r="BP1103" s="1496">
        <f t="shared" si="563"/>
        <v>0</v>
      </c>
      <c r="BQ1103" s="1305"/>
      <c r="BS1103" s="1959">
        <f t="shared" si="554"/>
        <v>8</v>
      </c>
      <c r="BT1103" s="1959">
        <f t="shared" si="555"/>
        <v>1</v>
      </c>
      <c r="BU1103" s="1959">
        <f t="shared" si="556"/>
        <v>0</v>
      </c>
      <c r="BV1103" s="1959">
        <f t="shared" si="557"/>
        <v>0</v>
      </c>
      <c r="BW1103" s="1959">
        <f t="shared" si="558"/>
        <v>12586362</v>
      </c>
    </row>
    <row r="1104" spans="1:2535" s="773" customFormat="1" ht="15" customHeight="1" x14ac:dyDescent="0.25">
      <c r="A1104" s="1315">
        <v>10</v>
      </c>
      <c r="B1104" s="2051">
        <v>43731</v>
      </c>
      <c r="C1104" s="1268">
        <v>1094</v>
      </c>
      <c r="D1104" s="1305" t="s">
        <v>102</v>
      </c>
      <c r="E1104" s="1305" t="s">
        <v>312</v>
      </c>
      <c r="F1104" s="1266">
        <v>9</v>
      </c>
      <c r="G1104" s="1491">
        <f t="shared" si="539"/>
        <v>11986362</v>
      </c>
      <c r="H1104" s="1268"/>
      <c r="I1104" s="2605">
        <f t="shared" si="561"/>
        <v>0</v>
      </c>
      <c r="J1104" s="1268"/>
      <c r="K1104" s="2605">
        <f t="shared" si="560"/>
        <v>0</v>
      </c>
      <c r="L1104" s="1962"/>
      <c r="M1104" s="2605">
        <f t="shared" si="562"/>
        <v>0</v>
      </c>
      <c r="N1104" s="1505">
        <f t="shared" si="544"/>
        <v>9</v>
      </c>
      <c r="O1104" s="1494">
        <f t="shared" si="544"/>
        <v>11986362</v>
      </c>
      <c r="P1104" s="1494">
        <f t="shared" si="543"/>
        <v>360000</v>
      </c>
      <c r="Q1104" s="1307"/>
      <c r="R1104" s="1508">
        <v>1331818</v>
      </c>
      <c r="S1104" s="1508">
        <v>1931818</v>
      </c>
      <c r="T1104" s="1508">
        <v>2231818</v>
      </c>
      <c r="U1104" s="1508">
        <v>431818</v>
      </c>
      <c r="V1104" s="1892"/>
      <c r="W1104" s="1229"/>
      <c r="X1104" s="2337"/>
      <c r="Y1104" s="1229"/>
      <c r="Z1104" s="2395"/>
      <c r="AA1104" s="1229"/>
      <c r="AB1104" s="1317"/>
      <c r="AC1104" s="1229"/>
      <c r="AD1104" s="1229"/>
      <c r="AE1104" s="1229"/>
      <c r="AF1104" s="1490">
        <f t="shared" si="545"/>
        <v>0</v>
      </c>
      <c r="AG1104" s="1316">
        <f t="shared" si="546"/>
        <v>11986362</v>
      </c>
      <c r="AH1104" s="1305"/>
      <c r="AI1104" s="1937"/>
      <c r="AJ1104" s="1267"/>
      <c r="AK1104" s="1317"/>
      <c r="AL1104" s="1317"/>
      <c r="AM1104" s="1305"/>
      <c r="AN1104" s="1305"/>
      <c r="AO1104" s="1266"/>
      <c r="AP1104" s="1491">
        <f t="shared" si="547"/>
        <v>0</v>
      </c>
      <c r="AQ1104" s="1268"/>
      <c r="AR1104" s="1492">
        <f t="shared" si="548"/>
        <v>0</v>
      </c>
      <c r="AS1104" s="1268"/>
      <c r="AT1104" s="1492">
        <f t="shared" si="549"/>
        <v>0</v>
      </c>
      <c r="AU1104" s="1268"/>
      <c r="AV1104" s="1492">
        <f t="shared" si="550"/>
        <v>0</v>
      </c>
      <c r="AW1104" s="1493">
        <f t="shared" si="551"/>
        <v>0</v>
      </c>
      <c r="AX1104" s="2153">
        <f t="shared" si="552"/>
        <v>0</v>
      </c>
      <c r="AY1104" s="1495">
        <f t="shared" si="553"/>
        <v>0</v>
      </c>
      <c r="AZ1104" s="1937"/>
      <c r="BA1104" s="1508">
        <v>1331818</v>
      </c>
      <c r="BB1104" s="1508">
        <v>1931818</v>
      </c>
      <c r="BC1104" s="1508">
        <v>2231818</v>
      </c>
      <c r="BD1104" s="1508">
        <v>431818</v>
      </c>
      <c r="BE1104" s="2174"/>
      <c r="BF1104" s="1229"/>
      <c r="BG1104" s="1317"/>
      <c r="BH1104" s="1229"/>
      <c r="BI1104" s="1317"/>
      <c r="BJ1104" s="1229"/>
      <c r="BK1104" s="1317"/>
      <c r="BL1104" s="1229"/>
      <c r="BM1104" s="1229"/>
      <c r="BN1104" s="1229"/>
      <c r="BO1104" s="1490">
        <f t="shared" si="559"/>
        <v>0</v>
      </c>
      <c r="BP1104" s="1496">
        <f t="shared" si="563"/>
        <v>0</v>
      </c>
      <c r="BQ1104" s="1305"/>
      <c r="BR1104" s="1308"/>
      <c r="BS1104" s="1959">
        <f t="shared" si="554"/>
        <v>9</v>
      </c>
      <c r="BT1104" s="1959">
        <f t="shared" si="555"/>
        <v>0</v>
      </c>
      <c r="BU1104" s="1959">
        <f t="shared" si="556"/>
        <v>0</v>
      </c>
      <c r="BV1104" s="1959">
        <f t="shared" si="557"/>
        <v>0</v>
      </c>
      <c r="BW1104" s="1959">
        <f t="shared" si="558"/>
        <v>11986362</v>
      </c>
      <c r="BX1104" s="1308"/>
      <c r="BY1104" s="1308"/>
      <c r="BZ1104" s="1308"/>
      <c r="CA1104" s="1308"/>
      <c r="CB1104" s="1308"/>
      <c r="CC1104" s="1308"/>
      <c r="CD1104" s="1308"/>
      <c r="CE1104" s="1308"/>
      <c r="CF1104" s="1308"/>
      <c r="CG1104" s="1308"/>
      <c r="CH1104" s="1308"/>
      <c r="CI1104" s="1308"/>
      <c r="CJ1104" s="1308"/>
      <c r="CK1104" s="1308"/>
      <c r="CL1104" s="1308"/>
      <c r="CM1104" s="1308"/>
      <c r="CN1104" s="1308"/>
      <c r="CO1104" s="1308"/>
      <c r="CP1104" s="1308"/>
      <c r="CQ1104" s="1308"/>
      <c r="CR1104" s="1308"/>
      <c r="CS1104" s="1308"/>
      <c r="CT1104" s="1308"/>
      <c r="CU1104" s="1308"/>
      <c r="CV1104" s="1308"/>
      <c r="CW1104" s="1308"/>
      <c r="CX1104" s="1308"/>
      <c r="CY1104" s="1308"/>
      <c r="CZ1104" s="1308"/>
      <c r="DA1104" s="1308"/>
      <c r="DB1104" s="1308"/>
      <c r="DC1104" s="1308"/>
      <c r="DD1104" s="1308"/>
      <c r="DE1104" s="1308"/>
      <c r="DF1104" s="1308"/>
      <c r="DG1104" s="1308"/>
      <c r="DH1104" s="1308"/>
      <c r="DI1104" s="1308"/>
      <c r="DJ1104" s="1308"/>
      <c r="DK1104" s="1308"/>
      <c r="DL1104" s="1308"/>
      <c r="DM1104" s="1308"/>
      <c r="DN1104" s="1308"/>
      <c r="DO1104" s="1308"/>
      <c r="DP1104" s="1308"/>
      <c r="DQ1104" s="1308"/>
      <c r="DR1104" s="1308"/>
      <c r="DS1104" s="1308"/>
      <c r="DT1104" s="1308"/>
      <c r="DU1104" s="1308"/>
      <c r="DV1104" s="1308"/>
      <c r="DW1104" s="1308"/>
      <c r="DX1104" s="1308"/>
      <c r="DY1104" s="1308"/>
      <c r="DZ1104" s="1308"/>
      <c r="EA1104" s="1308"/>
      <c r="EB1104" s="1308"/>
      <c r="EC1104" s="1308"/>
      <c r="ED1104" s="1308"/>
      <c r="EE1104" s="1308"/>
      <c r="EF1104" s="1308"/>
      <c r="EG1104" s="1308"/>
      <c r="EH1104" s="1308"/>
      <c r="EI1104" s="1308"/>
      <c r="EJ1104" s="1308"/>
      <c r="EK1104" s="1308"/>
      <c r="EL1104" s="1308"/>
      <c r="EM1104" s="1308"/>
      <c r="EN1104" s="1308"/>
      <c r="EO1104" s="1308"/>
      <c r="EP1104" s="1308"/>
      <c r="EQ1104" s="1308"/>
      <c r="ER1104" s="1308"/>
      <c r="ES1104" s="1308"/>
      <c r="ET1104" s="1308"/>
      <c r="EU1104" s="1308"/>
      <c r="EV1104" s="1308"/>
      <c r="EW1104" s="1308"/>
      <c r="EX1104" s="1308"/>
      <c r="EY1104" s="1308"/>
      <c r="EZ1104" s="1308"/>
      <c r="FA1104" s="1308"/>
      <c r="FB1104" s="1308"/>
      <c r="FC1104" s="1308"/>
      <c r="FD1104" s="1308"/>
      <c r="FE1104" s="1308"/>
      <c r="FF1104" s="1308"/>
      <c r="FG1104" s="1308"/>
      <c r="FH1104" s="1308"/>
      <c r="FI1104" s="1308"/>
      <c r="FJ1104" s="1308"/>
      <c r="FK1104" s="1308"/>
      <c r="FL1104" s="1308"/>
      <c r="FM1104" s="1308"/>
      <c r="FN1104" s="1308"/>
      <c r="FO1104" s="1308"/>
      <c r="FP1104" s="1308"/>
      <c r="FQ1104" s="1308"/>
      <c r="FR1104" s="1308"/>
      <c r="FS1104" s="1308"/>
      <c r="FT1104" s="1308"/>
      <c r="FU1104" s="1308"/>
      <c r="FV1104" s="1308"/>
      <c r="FW1104" s="1308"/>
      <c r="FX1104" s="1308"/>
      <c r="FY1104" s="1308"/>
      <c r="FZ1104" s="1308"/>
      <c r="GA1104" s="1308"/>
      <c r="GB1104" s="1308"/>
      <c r="GC1104" s="1308"/>
      <c r="GD1104" s="1308"/>
      <c r="GE1104" s="1308"/>
      <c r="GF1104" s="1308"/>
      <c r="GG1104" s="1308"/>
      <c r="GH1104" s="1308"/>
      <c r="GI1104" s="1308"/>
      <c r="GJ1104" s="1308"/>
      <c r="GK1104" s="1308"/>
      <c r="GL1104" s="1308"/>
      <c r="GM1104" s="1308"/>
      <c r="GN1104" s="1308"/>
      <c r="GO1104" s="1308"/>
      <c r="GP1104" s="1308"/>
      <c r="GQ1104" s="1308"/>
      <c r="GR1104" s="1308"/>
      <c r="GS1104" s="1308"/>
      <c r="GT1104" s="1308"/>
      <c r="GU1104" s="1308"/>
      <c r="GV1104" s="1308"/>
      <c r="GW1104" s="1308"/>
      <c r="GX1104" s="1308"/>
      <c r="GY1104" s="1308"/>
      <c r="GZ1104" s="1308"/>
      <c r="HA1104" s="1308"/>
      <c r="HB1104" s="1308"/>
      <c r="HC1104" s="1308"/>
      <c r="HD1104" s="1308"/>
      <c r="HE1104" s="1308"/>
      <c r="HF1104" s="1308"/>
      <c r="HG1104" s="1308"/>
      <c r="HH1104" s="1308"/>
      <c r="HI1104" s="1308"/>
      <c r="HJ1104" s="1308"/>
      <c r="HK1104" s="1308"/>
      <c r="HL1104" s="1308"/>
      <c r="HM1104" s="1308"/>
      <c r="HN1104" s="1308"/>
      <c r="HO1104" s="1308"/>
      <c r="HP1104" s="1308"/>
      <c r="HQ1104" s="1308"/>
      <c r="HR1104" s="1308"/>
      <c r="HS1104" s="1308"/>
      <c r="HT1104" s="1308"/>
      <c r="HU1104" s="1308"/>
      <c r="HV1104" s="1308"/>
      <c r="HW1104" s="1308"/>
      <c r="HX1104" s="1308"/>
      <c r="HY1104" s="1308"/>
      <c r="HZ1104" s="1308"/>
      <c r="IA1104" s="1308"/>
      <c r="IB1104" s="1308"/>
      <c r="IC1104" s="1308"/>
      <c r="ID1104" s="1308"/>
      <c r="IE1104" s="1308"/>
      <c r="IF1104" s="1308"/>
      <c r="IG1104" s="1308"/>
      <c r="IH1104" s="1308"/>
      <c r="II1104" s="1308"/>
      <c r="IJ1104" s="1308"/>
      <c r="IK1104" s="1308"/>
      <c r="IL1104" s="1308"/>
      <c r="IM1104" s="1308"/>
      <c r="IN1104" s="1308"/>
      <c r="IO1104" s="1308"/>
      <c r="IP1104" s="1308"/>
      <c r="IQ1104" s="1308"/>
      <c r="IR1104" s="1308"/>
      <c r="IS1104" s="1308"/>
      <c r="IT1104" s="1308"/>
      <c r="IU1104" s="1308"/>
      <c r="IV1104" s="1308"/>
      <c r="IW1104" s="1308"/>
      <c r="IX1104" s="1308"/>
      <c r="IY1104" s="1308"/>
      <c r="IZ1104" s="1308"/>
      <c r="JA1104" s="1308"/>
      <c r="JB1104" s="1308"/>
      <c r="JC1104" s="1308"/>
      <c r="JD1104" s="1308"/>
      <c r="JE1104" s="1308"/>
      <c r="JF1104" s="1308"/>
      <c r="JG1104" s="1308"/>
      <c r="JH1104" s="1308"/>
      <c r="JI1104" s="1308"/>
      <c r="JJ1104" s="1308"/>
      <c r="JK1104" s="1308"/>
      <c r="JL1104" s="1308"/>
      <c r="JM1104" s="1308"/>
      <c r="JN1104" s="1308"/>
      <c r="JO1104" s="1308"/>
      <c r="JP1104" s="1308"/>
      <c r="JQ1104" s="1308"/>
      <c r="JR1104" s="1308"/>
      <c r="JS1104" s="1308"/>
      <c r="JT1104" s="1308"/>
      <c r="JU1104" s="1308"/>
      <c r="JV1104" s="1308"/>
      <c r="JW1104" s="1308"/>
      <c r="JX1104" s="1308"/>
      <c r="JY1104" s="1308"/>
      <c r="JZ1104" s="1308"/>
      <c r="KA1104" s="1308"/>
      <c r="KB1104" s="1308"/>
      <c r="KC1104" s="1308"/>
      <c r="KD1104" s="1308"/>
      <c r="KE1104" s="1308"/>
      <c r="KF1104" s="1308"/>
      <c r="KG1104" s="1308"/>
      <c r="KH1104" s="1308"/>
      <c r="KI1104" s="1308"/>
      <c r="KJ1104" s="1308"/>
      <c r="KK1104" s="1308"/>
      <c r="KL1104" s="1308"/>
      <c r="KM1104" s="1308"/>
      <c r="KN1104" s="1308"/>
      <c r="KO1104" s="1308"/>
      <c r="KP1104" s="1308"/>
      <c r="KQ1104" s="1308"/>
      <c r="KR1104" s="1308"/>
      <c r="KS1104" s="1308"/>
      <c r="KT1104" s="1308"/>
      <c r="KU1104" s="1308"/>
      <c r="KV1104" s="1308"/>
      <c r="KW1104" s="1308"/>
      <c r="KX1104" s="1308"/>
      <c r="KY1104" s="1308"/>
      <c r="KZ1104" s="1308"/>
      <c r="LA1104" s="1308"/>
      <c r="LB1104" s="1308"/>
      <c r="LC1104" s="1308"/>
      <c r="LD1104" s="1308"/>
      <c r="LE1104" s="1308"/>
      <c r="LF1104" s="1308"/>
      <c r="LG1104" s="1308"/>
      <c r="LH1104" s="1308"/>
      <c r="LI1104" s="1308"/>
      <c r="LJ1104" s="1308"/>
      <c r="LK1104" s="1308"/>
      <c r="LL1104" s="1308"/>
      <c r="LM1104" s="1308"/>
      <c r="LN1104" s="1308"/>
      <c r="LO1104" s="1308"/>
      <c r="LP1104" s="1308"/>
      <c r="LQ1104" s="1308"/>
      <c r="LR1104" s="1308"/>
      <c r="LS1104" s="1308"/>
      <c r="LT1104" s="1308"/>
      <c r="LU1104" s="1308"/>
      <c r="LV1104" s="1308"/>
      <c r="LW1104" s="1308"/>
      <c r="LX1104" s="1308"/>
      <c r="LY1104" s="1308"/>
      <c r="LZ1104" s="1308"/>
      <c r="MA1104" s="1308"/>
      <c r="MB1104" s="1308"/>
      <c r="MC1104" s="1308"/>
      <c r="MD1104" s="1308"/>
      <c r="ME1104" s="1308"/>
      <c r="MF1104" s="1308"/>
      <c r="MG1104" s="1308"/>
      <c r="MH1104" s="1308"/>
      <c r="MI1104" s="1308"/>
      <c r="MJ1104" s="1308"/>
      <c r="MK1104" s="1308"/>
      <c r="ML1104" s="1308"/>
      <c r="MM1104" s="1308"/>
      <c r="MN1104" s="1308"/>
      <c r="MO1104" s="1308"/>
      <c r="MP1104" s="1308"/>
      <c r="MQ1104" s="1308"/>
      <c r="MR1104" s="1308"/>
      <c r="MS1104" s="1308"/>
      <c r="MT1104" s="1308"/>
      <c r="MU1104" s="1308"/>
      <c r="MV1104" s="1308"/>
      <c r="MW1104" s="1308"/>
      <c r="MX1104" s="1308"/>
      <c r="MY1104" s="1308"/>
      <c r="MZ1104" s="1308"/>
      <c r="NA1104" s="1308"/>
      <c r="NB1104" s="1308"/>
      <c r="NC1104" s="1308"/>
      <c r="ND1104" s="1308"/>
      <c r="NE1104" s="1308"/>
      <c r="NF1104" s="1308"/>
      <c r="NG1104" s="1308"/>
      <c r="NH1104" s="1308"/>
      <c r="NI1104" s="1308"/>
      <c r="NJ1104" s="1308"/>
      <c r="NK1104" s="1308"/>
      <c r="NL1104" s="1308"/>
      <c r="NM1104" s="1308"/>
      <c r="NN1104" s="1308"/>
      <c r="NO1104" s="1308"/>
      <c r="NP1104" s="1308"/>
      <c r="NQ1104" s="1308"/>
      <c r="NR1104" s="1308"/>
      <c r="NS1104" s="1308"/>
      <c r="NT1104" s="1308"/>
      <c r="NU1104" s="1308"/>
      <c r="NV1104" s="1308"/>
      <c r="NW1104" s="1308"/>
      <c r="NX1104" s="1308"/>
      <c r="NY1104" s="1308"/>
      <c r="NZ1104" s="1308"/>
      <c r="OA1104" s="1308"/>
      <c r="OB1104" s="1308"/>
      <c r="OC1104" s="1308"/>
      <c r="OD1104" s="1308"/>
      <c r="OE1104" s="1308"/>
      <c r="OF1104" s="1308"/>
      <c r="OG1104" s="1308"/>
      <c r="OH1104" s="1308"/>
      <c r="OI1104" s="1308"/>
      <c r="OJ1104" s="1308"/>
      <c r="OK1104" s="1308"/>
      <c r="OL1104" s="1308"/>
      <c r="OM1104" s="1308"/>
      <c r="ON1104" s="1308"/>
      <c r="OO1104" s="1308"/>
      <c r="OP1104" s="1308"/>
      <c r="OQ1104" s="1308"/>
      <c r="OR1104" s="1308"/>
      <c r="OS1104" s="1308"/>
      <c r="OT1104" s="1308"/>
      <c r="OU1104" s="1308"/>
      <c r="OV1104" s="1308"/>
      <c r="OW1104" s="1308"/>
      <c r="OX1104" s="1308"/>
      <c r="OY1104" s="1308"/>
      <c r="OZ1104" s="1308"/>
      <c r="PA1104" s="1308"/>
      <c r="PB1104" s="1308"/>
      <c r="PC1104" s="1308"/>
      <c r="PD1104" s="1308"/>
      <c r="PE1104" s="1308"/>
      <c r="PF1104" s="1308"/>
      <c r="PG1104" s="1308"/>
      <c r="PH1104" s="1308"/>
      <c r="PI1104" s="1308"/>
      <c r="PJ1104" s="1308"/>
      <c r="PK1104" s="1308"/>
      <c r="PL1104" s="1308"/>
      <c r="PM1104" s="1308"/>
      <c r="PN1104" s="1308"/>
      <c r="PO1104" s="1308"/>
      <c r="PP1104" s="1308"/>
      <c r="PQ1104" s="1308"/>
      <c r="PR1104" s="1308"/>
      <c r="PS1104" s="1308"/>
      <c r="PT1104" s="1308"/>
      <c r="PU1104" s="1308"/>
      <c r="PV1104" s="1308"/>
      <c r="PW1104" s="1308"/>
      <c r="PX1104" s="1308"/>
      <c r="PY1104" s="1308"/>
      <c r="PZ1104" s="1308"/>
      <c r="QA1104" s="1308"/>
      <c r="QB1104" s="1308"/>
      <c r="QC1104" s="1308"/>
      <c r="QD1104" s="1308"/>
      <c r="QE1104" s="1308"/>
      <c r="QF1104" s="1308"/>
      <c r="QG1104" s="1308"/>
      <c r="QH1104" s="1308"/>
      <c r="QI1104" s="1308"/>
      <c r="QJ1104" s="1308"/>
      <c r="QK1104" s="1308"/>
      <c r="QL1104" s="1308"/>
      <c r="QM1104" s="1308"/>
      <c r="QN1104" s="1308"/>
      <c r="QO1104" s="1308"/>
      <c r="QP1104" s="1308"/>
      <c r="QQ1104" s="1308"/>
      <c r="QR1104" s="1308"/>
      <c r="QS1104" s="1308"/>
      <c r="QT1104" s="1308"/>
      <c r="QU1104" s="1308"/>
      <c r="QV1104" s="1308"/>
      <c r="QW1104" s="1308"/>
      <c r="QX1104" s="1308"/>
      <c r="QY1104" s="1308"/>
      <c r="QZ1104" s="1308"/>
      <c r="RA1104" s="1308"/>
      <c r="RB1104" s="1308"/>
      <c r="RC1104" s="1308"/>
      <c r="RD1104" s="1308"/>
      <c r="RE1104" s="1308"/>
      <c r="RF1104" s="1308"/>
      <c r="RG1104" s="1308"/>
      <c r="RH1104" s="1308"/>
      <c r="RI1104" s="1308"/>
      <c r="RJ1104" s="1308"/>
      <c r="RK1104" s="1308"/>
      <c r="RL1104" s="1308"/>
      <c r="RM1104" s="1308"/>
      <c r="RN1104" s="1308"/>
      <c r="RO1104" s="1308"/>
      <c r="RP1104" s="1308"/>
      <c r="RQ1104" s="1308"/>
      <c r="RR1104" s="1308"/>
      <c r="RS1104" s="1308"/>
      <c r="RT1104" s="1308"/>
      <c r="RU1104" s="1308"/>
      <c r="RV1104" s="1308"/>
      <c r="RW1104" s="1308"/>
      <c r="RX1104" s="1308"/>
      <c r="RY1104" s="1308"/>
      <c r="RZ1104" s="1308"/>
      <c r="SA1104" s="1308"/>
      <c r="SB1104" s="1308"/>
      <c r="SC1104" s="1308"/>
      <c r="SD1104" s="1308"/>
      <c r="SE1104" s="1308"/>
      <c r="SF1104" s="1308"/>
      <c r="SG1104" s="1308"/>
      <c r="SH1104" s="1308"/>
      <c r="SI1104" s="1308"/>
      <c r="SJ1104" s="1308"/>
      <c r="SK1104" s="1308"/>
      <c r="SL1104" s="1308"/>
      <c r="SM1104" s="1308"/>
      <c r="SN1104" s="1308"/>
      <c r="SO1104" s="1308"/>
      <c r="SP1104" s="1308"/>
      <c r="SQ1104" s="1308"/>
      <c r="SR1104" s="1308"/>
      <c r="SS1104" s="1308"/>
      <c r="ST1104" s="1308"/>
      <c r="SU1104" s="1308"/>
      <c r="SV1104" s="1308"/>
      <c r="SW1104" s="1308"/>
      <c r="SX1104" s="1308"/>
      <c r="SY1104" s="1308"/>
      <c r="SZ1104" s="1308"/>
      <c r="TA1104" s="1308"/>
      <c r="TB1104" s="1308"/>
      <c r="TC1104" s="1308"/>
      <c r="TD1104" s="1308"/>
      <c r="TE1104" s="1308"/>
      <c r="TF1104" s="1308"/>
      <c r="TG1104" s="1308"/>
      <c r="TH1104" s="1308"/>
      <c r="TI1104" s="1308"/>
      <c r="TJ1104" s="1308"/>
      <c r="TK1104" s="1308"/>
      <c r="TL1104" s="1308"/>
      <c r="TM1104" s="1308"/>
      <c r="TN1104" s="1308"/>
      <c r="TO1104" s="1308"/>
      <c r="TP1104" s="1308"/>
      <c r="TQ1104" s="1308"/>
      <c r="TR1104" s="1308"/>
      <c r="TS1104" s="1308"/>
      <c r="TT1104" s="1308"/>
      <c r="TU1104" s="1308"/>
      <c r="TV1104" s="1308"/>
      <c r="TW1104" s="1308"/>
      <c r="TX1104" s="1308"/>
      <c r="TY1104" s="1308"/>
      <c r="TZ1104" s="1308"/>
      <c r="UA1104" s="1308"/>
      <c r="UB1104" s="1308"/>
      <c r="UC1104" s="1308"/>
      <c r="UD1104" s="1308"/>
      <c r="UE1104" s="1308"/>
      <c r="UF1104" s="1308"/>
      <c r="UG1104" s="1308"/>
      <c r="UH1104" s="1308"/>
      <c r="UI1104" s="1308"/>
      <c r="UJ1104" s="1308"/>
      <c r="UK1104" s="1308"/>
      <c r="UL1104" s="1308"/>
      <c r="UM1104" s="1308"/>
      <c r="UN1104" s="1308"/>
      <c r="UO1104" s="1308"/>
      <c r="UP1104" s="1308"/>
      <c r="UQ1104" s="1308"/>
      <c r="UR1104" s="1308"/>
      <c r="US1104" s="1308"/>
      <c r="UT1104" s="1308"/>
      <c r="UU1104" s="1308"/>
      <c r="UV1104" s="1308"/>
      <c r="UW1104" s="1308"/>
      <c r="UX1104" s="1308"/>
      <c r="UY1104" s="1308"/>
      <c r="UZ1104" s="1308"/>
      <c r="VA1104" s="1308"/>
      <c r="VB1104" s="1308"/>
      <c r="VC1104" s="1308"/>
      <c r="VD1104" s="1308"/>
      <c r="VE1104" s="1308"/>
      <c r="VF1104" s="1308"/>
      <c r="VG1104" s="1308"/>
      <c r="VH1104" s="1308"/>
      <c r="VI1104" s="1308"/>
      <c r="VJ1104" s="1308"/>
      <c r="VK1104" s="1308"/>
      <c r="VL1104" s="1308"/>
      <c r="VM1104" s="1308"/>
      <c r="VN1104" s="1308"/>
      <c r="VO1104" s="1308"/>
      <c r="VP1104" s="1308"/>
      <c r="VQ1104" s="1308"/>
      <c r="VR1104" s="1308"/>
      <c r="VS1104" s="1308"/>
      <c r="VT1104" s="1308"/>
      <c r="VU1104" s="1308"/>
      <c r="VV1104" s="1308"/>
      <c r="VW1104" s="1308"/>
      <c r="VX1104" s="1308"/>
      <c r="VY1104" s="1308"/>
      <c r="VZ1104" s="1308"/>
      <c r="WA1104" s="1308"/>
      <c r="WB1104" s="1308"/>
      <c r="WC1104" s="1308"/>
      <c r="WD1104" s="1308"/>
    </row>
    <row r="1105" spans="1:2535" ht="15" customHeight="1" x14ac:dyDescent="0.25">
      <c r="A1105" s="1315">
        <v>11</v>
      </c>
      <c r="B1105" s="2051">
        <v>43731</v>
      </c>
      <c r="C1105" s="1268">
        <v>1095</v>
      </c>
      <c r="D1105" s="1305" t="s">
        <v>290</v>
      </c>
      <c r="E1105" s="1305" t="s">
        <v>273</v>
      </c>
      <c r="F1105" s="1266">
        <v>10</v>
      </c>
      <c r="G1105" s="1491">
        <f t="shared" si="539"/>
        <v>13318180</v>
      </c>
      <c r="H1105" s="1268"/>
      <c r="I1105" s="2605">
        <f t="shared" si="561"/>
        <v>0</v>
      </c>
      <c r="J1105" s="1268"/>
      <c r="K1105" s="2605">
        <f t="shared" si="560"/>
        <v>0</v>
      </c>
      <c r="L1105" s="1962"/>
      <c r="M1105" s="2605">
        <f t="shared" si="562"/>
        <v>0</v>
      </c>
      <c r="N1105" s="1505">
        <f t="shared" si="544"/>
        <v>10</v>
      </c>
      <c r="O1105" s="1494">
        <f t="shared" si="544"/>
        <v>13318180</v>
      </c>
      <c r="P1105" s="1494">
        <f t="shared" si="543"/>
        <v>400000</v>
      </c>
      <c r="Q1105" s="1307"/>
      <c r="R1105" s="1508">
        <v>1331818</v>
      </c>
      <c r="S1105" s="1508">
        <v>1931818</v>
      </c>
      <c r="T1105" s="1508">
        <v>2231818</v>
      </c>
      <c r="U1105" s="1508">
        <v>431818</v>
      </c>
      <c r="V1105" s="1892"/>
      <c r="W1105" s="1229"/>
      <c r="X1105" s="2337"/>
      <c r="Y1105" s="1229"/>
      <c r="Z1105" s="2395"/>
      <c r="AA1105" s="1229"/>
      <c r="AB1105" s="1317"/>
      <c r="AC1105" s="1229"/>
      <c r="AD1105" s="1229"/>
      <c r="AE1105" s="1229"/>
      <c r="AF1105" s="1490">
        <f t="shared" si="545"/>
        <v>0</v>
      </c>
      <c r="AG1105" s="1316">
        <f t="shared" si="546"/>
        <v>13318180</v>
      </c>
      <c r="AH1105" s="1305"/>
      <c r="AI1105" s="1937"/>
      <c r="AJ1105" s="1267"/>
      <c r="AK1105" s="1317"/>
      <c r="AL1105" s="1317"/>
      <c r="AM1105" s="1305"/>
      <c r="AN1105" s="1305"/>
      <c r="AO1105" s="1266"/>
      <c r="AP1105" s="1491">
        <f t="shared" si="547"/>
        <v>0</v>
      </c>
      <c r="AQ1105" s="1268"/>
      <c r="AR1105" s="1492">
        <f t="shared" si="548"/>
        <v>0</v>
      </c>
      <c r="AS1105" s="1268"/>
      <c r="AT1105" s="1492">
        <f t="shared" si="549"/>
        <v>0</v>
      </c>
      <c r="AU1105" s="1268"/>
      <c r="AV1105" s="1492">
        <f t="shared" si="550"/>
        <v>0</v>
      </c>
      <c r="AW1105" s="1493">
        <f t="shared" si="551"/>
        <v>0</v>
      </c>
      <c r="AX1105" s="2153">
        <f t="shared" si="552"/>
        <v>0</v>
      </c>
      <c r="AY1105" s="1495">
        <f t="shared" si="553"/>
        <v>0</v>
      </c>
      <c r="AZ1105" s="1937"/>
      <c r="BA1105" s="1508">
        <v>1331818</v>
      </c>
      <c r="BB1105" s="1508">
        <v>1931818</v>
      </c>
      <c r="BC1105" s="1508">
        <v>2231818</v>
      </c>
      <c r="BD1105" s="1508">
        <v>431818</v>
      </c>
      <c r="BE1105" s="2174"/>
      <c r="BF1105" s="1229"/>
      <c r="BG1105" s="1317"/>
      <c r="BH1105" s="1229"/>
      <c r="BI1105" s="1317"/>
      <c r="BJ1105" s="1229"/>
      <c r="BK1105" s="1317"/>
      <c r="BL1105" s="1229"/>
      <c r="BM1105" s="1229"/>
      <c r="BN1105" s="1229"/>
      <c r="BO1105" s="1490">
        <f t="shared" si="559"/>
        <v>0</v>
      </c>
      <c r="BP1105" s="1496">
        <f t="shared" si="563"/>
        <v>0</v>
      </c>
      <c r="BQ1105" s="1305"/>
      <c r="BS1105" s="1959">
        <f t="shared" si="554"/>
        <v>10</v>
      </c>
      <c r="BT1105" s="1959">
        <f t="shared" si="555"/>
        <v>0</v>
      </c>
      <c r="BU1105" s="1959">
        <f t="shared" si="556"/>
        <v>0</v>
      </c>
      <c r="BV1105" s="1959">
        <f t="shared" si="557"/>
        <v>0</v>
      </c>
      <c r="BW1105" s="1959">
        <f t="shared" si="558"/>
        <v>13318180</v>
      </c>
    </row>
    <row r="1106" spans="1:2535" ht="15" customHeight="1" x14ac:dyDescent="0.25">
      <c r="A1106" s="1315">
        <v>12</v>
      </c>
      <c r="B1106" s="2051">
        <v>43731</v>
      </c>
      <c r="C1106" s="1268">
        <v>1096</v>
      </c>
      <c r="D1106" s="1305" t="s">
        <v>67</v>
      </c>
      <c r="E1106" s="1305" t="s">
        <v>273</v>
      </c>
      <c r="F1106" s="1266">
        <v>10</v>
      </c>
      <c r="G1106" s="1491">
        <f t="shared" si="539"/>
        <v>13318180</v>
      </c>
      <c r="H1106" s="1268"/>
      <c r="I1106" s="2605">
        <f t="shared" si="561"/>
        <v>0</v>
      </c>
      <c r="J1106" s="1268"/>
      <c r="K1106" s="2605">
        <f t="shared" si="560"/>
        <v>0</v>
      </c>
      <c r="L1106" s="1962"/>
      <c r="M1106" s="2605">
        <f t="shared" si="562"/>
        <v>0</v>
      </c>
      <c r="N1106" s="1505">
        <f t="shared" si="544"/>
        <v>10</v>
      </c>
      <c r="O1106" s="1494">
        <f t="shared" si="544"/>
        <v>13318180</v>
      </c>
      <c r="P1106" s="1494">
        <f t="shared" si="543"/>
        <v>400000</v>
      </c>
      <c r="Q1106" s="1307"/>
      <c r="R1106" s="1508">
        <v>1331818</v>
      </c>
      <c r="S1106" s="1508">
        <v>1931818</v>
      </c>
      <c r="T1106" s="1508">
        <v>2231818</v>
      </c>
      <c r="U1106" s="1508">
        <v>431818</v>
      </c>
      <c r="V1106" s="1892"/>
      <c r="W1106" s="1229"/>
      <c r="X1106" s="2337"/>
      <c r="Y1106" s="1229"/>
      <c r="Z1106" s="2395"/>
      <c r="AA1106" s="1229"/>
      <c r="AB1106" s="1317"/>
      <c r="AC1106" s="1229"/>
      <c r="AD1106" s="1229"/>
      <c r="AE1106" s="1229"/>
      <c r="AF1106" s="1490">
        <f t="shared" si="545"/>
        <v>0</v>
      </c>
      <c r="AG1106" s="1316">
        <f t="shared" si="546"/>
        <v>13318180</v>
      </c>
      <c r="AH1106" s="1305"/>
      <c r="AI1106" s="1937"/>
      <c r="AJ1106" s="1267"/>
      <c r="AK1106" s="1317"/>
      <c r="AL1106" s="1317"/>
      <c r="AM1106" s="1305"/>
      <c r="AN1106" s="1305"/>
      <c r="AO1106" s="1266"/>
      <c r="AP1106" s="1491">
        <f t="shared" si="547"/>
        <v>0</v>
      </c>
      <c r="AQ1106" s="1268"/>
      <c r="AR1106" s="1492">
        <f t="shared" si="548"/>
        <v>0</v>
      </c>
      <c r="AS1106" s="1268"/>
      <c r="AT1106" s="1492">
        <f t="shared" si="549"/>
        <v>0</v>
      </c>
      <c r="AU1106" s="1268"/>
      <c r="AV1106" s="1492">
        <f t="shared" si="550"/>
        <v>0</v>
      </c>
      <c r="AW1106" s="1493">
        <f t="shared" si="551"/>
        <v>0</v>
      </c>
      <c r="AX1106" s="2153">
        <f t="shared" si="552"/>
        <v>0</v>
      </c>
      <c r="AY1106" s="1495">
        <f t="shared" si="553"/>
        <v>0</v>
      </c>
      <c r="AZ1106" s="1937"/>
      <c r="BA1106" s="1508">
        <v>1331818</v>
      </c>
      <c r="BB1106" s="1508">
        <v>1931818</v>
      </c>
      <c r="BC1106" s="1508">
        <v>2231818</v>
      </c>
      <c r="BD1106" s="1508">
        <v>431818</v>
      </c>
      <c r="BE1106" s="2174"/>
      <c r="BF1106" s="1229"/>
      <c r="BG1106" s="1317"/>
      <c r="BH1106" s="1229"/>
      <c r="BI1106" s="1317"/>
      <c r="BJ1106" s="1229"/>
      <c r="BK1106" s="1317"/>
      <c r="BL1106" s="1229"/>
      <c r="BM1106" s="1229"/>
      <c r="BN1106" s="1229"/>
      <c r="BO1106" s="1490">
        <f t="shared" si="559"/>
        <v>0</v>
      </c>
      <c r="BP1106" s="1496">
        <f t="shared" si="563"/>
        <v>0</v>
      </c>
      <c r="BQ1106" s="1305"/>
      <c r="BS1106" s="1959">
        <f t="shared" si="554"/>
        <v>10</v>
      </c>
      <c r="BT1106" s="1959">
        <f t="shared" si="555"/>
        <v>0</v>
      </c>
      <c r="BU1106" s="1959">
        <f t="shared" si="556"/>
        <v>0</v>
      </c>
      <c r="BV1106" s="1959">
        <f t="shared" si="557"/>
        <v>0</v>
      </c>
      <c r="BW1106" s="1959">
        <f t="shared" si="558"/>
        <v>13318180</v>
      </c>
    </row>
    <row r="1107" spans="1:2535" ht="15" customHeight="1" x14ac:dyDescent="0.25">
      <c r="A1107" s="1315">
        <v>13</v>
      </c>
      <c r="B1107" s="2051">
        <v>43731</v>
      </c>
      <c r="C1107" s="1268">
        <v>1097</v>
      </c>
      <c r="D1107" s="1305" t="s">
        <v>55</v>
      </c>
      <c r="E1107" s="1305" t="s">
        <v>273</v>
      </c>
      <c r="F1107" s="1266">
        <v>8</v>
      </c>
      <c r="G1107" s="1491">
        <f t="shared" si="539"/>
        <v>10654544</v>
      </c>
      <c r="H1107" s="1268">
        <v>1</v>
      </c>
      <c r="I1107" s="2605">
        <f t="shared" si="561"/>
        <v>1931818</v>
      </c>
      <c r="J1107" s="1268"/>
      <c r="K1107" s="2605">
        <f t="shared" si="560"/>
        <v>0</v>
      </c>
      <c r="L1107" s="1962"/>
      <c r="M1107" s="2605">
        <f t="shared" si="562"/>
        <v>0</v>
      </c>
      <c r="N1107" s="1505">
        <f t="shared" si="544"/>
        <v>9</v>
      </c>
      <c r="O1107" s="1494">
        <f t="shared" si="544"/>
        <v>12586362</v>
      </c>
      <c r="P1107" s="1494">
        <f t="shared" si="543"/>
        <v>360000</v>
      </c>
      <c r="Q1107" s="1307"/>
      <c r="R1107" s="1508">
        <v>1331818</v>
      </c>
      <c r="S1107" s="1508">
        <v>1931818</v>
      </c>
      <c r="T1107" s="1508">
        <v>2231818</v>
      </c>
      <c r="U1107" s="1508">
        <v>431818</v>
      </c>
      <c r="V1107" s="1892"/>
      <c r="W1107" s="1229"/>
      <c r="X1107" s="2337"/>
      <c r="Y1107" s="1229"/>
      <c r="Z1107" s="2395"/>
      <c r="AA1107" s="1229"/>
      <c r="AB1107" s="1317"/>
      <c r="AC1107" s="1229"/>
      <c r="AD1107" s="1229"/>
      <c r="AE1107" s="1229"/>
      <c r="AF1107" s="1490">
        <f t="shared" si="545"/>
        <v>0</v>
      </c>
      <c r="AG1107" s="1316">
        <f t="shared" si="546"/>
        <v>12586362</v>
      </c>
      <c r="AH1107" s="1305"/>
      <c r="AI1107" s="1937"/>
      <c r="AJ1107" s="1267"/>
      <c r="AK1107" s="1317"/>
      <c r="AL1107" s="1317"/>
      <c r="AM1107" s="1305"/>
      <c r="AN1107" s="1305"/>
      <c r="AO1107" s="1266"/>
      <c r="AP1107" s="1491">
        <f t="shared" si="547"/>
        <v>0</v>
      </c>
      <c r="AQ1107" s="1268"/>
      <c r="AR1107" s="1492">
        <f t="shared" si="548"/>
        <v>0</v>
      </c>
      <c r="AS1107" s="1268"/>
      <c r="AT1107" s="1492">
        <f t="shared" si="549"/>
        <v>0</v>
      </c>
      <c r="AU1107" s="1268"/>
      <c r="AV1107" s="1492">
        <f t="shared" si="550"/>
        <v>0</v>
      </c>
      <c r="AW1107" s="1493">
        <f t="shared" si="551"/>
        <v>0</v>
      </c>
      <c r="AX1107" s="2153">
        <f t="shared" si="552"/>
        <v>0</v>
      </c>
      <c r="AY1107" s="1495">
        <f t="shared" si="553"/>
        <v>0</v>
      </c>
      <c r="AZ1107" s="1937"/>
      <c r="BA1107" s="1508">
        <v>1331818</v>
      </c>
      <c r="BB1107" s="1508">
        <v>1931818</v>
      </c>
      <c r="BC1107" s="1508">
        <v>2231818</v>
      </c>
      <c r="BD1107" s="1508">
        <v>431818</v>
      </c>
      <c r="BE1107" s="2174"/>
      <c r="BF1107" s="1229"/>
      <c r="BG1107" s="1317"/>
      <c r="BH1107" s="1229"/>
      <c r="BI1107" s="1317"/>
      <c r="BJ1107" s="1229"/>
      <c r="BK1107" s="1317"/>
      <c r="BL1107" s="1229"/>
      <c r="BM1107" s="1229"/>
      <c r="BN1107" s="1229"/>
      <c r="BO1107" s="1490">
        <f t="shared" si="559"/>
        <v>0</v>
      </c>
      <c r="BP1107" s="1496">
        <f t="shared" si="563"/>
        <v>0</v>
      </c>
      <c r="BQ1107" s="1305"/>
      <c r="BS1107" s="1959">
        <f t="shared" si="554"/>
        <v>8</v>
      </c>
      <c r="BT1107" s="1959">
        <f t="shared" si="555"/>
        <v>1</v>
      </c>
      <c r="BU1107" s="1959">
        <f t="shared" si="556"/>
        <v>0</v>
      </c>
      <c r="BV1107" s="1959">
        <f t="shared" si="557"/>
        <v>0</v>
      </c>
      <c r="BW1107" s="1959">
        <f t="shared" si="558"/>
        <v>12586362</v>
      </c>
    </row>
    <row r="1108" spans="1:2535" ht="15" customHeight="1" x14ac:dyDescent="0.25">
      <c r="A1108" s="1315">
        <v>14</v>
      </c>
      <c r="B1108" s="2051">
        <v>43731</v>
      </c>
      <c r="C1108" s="1268">
        <v>1098</v>
      </c>
      <c r="D1108" s="1305" t="s">
        <v>58</v>
      </c>
      <c r="E1108" s="1305" t="s">
        <v>57</v>
      </c>
      <c r="F1108" s="1266">
        <v>4</v>
      </c>
      <c r="G1108" s="1491">
        <f t="shared" si="539"/>
        <v>5327272</v>
      </c>
      <c r="H1108" s="1268"/>
      <c r="I1108" s="2605">
        <f t="shared" si="561"/>
        <v>0</v>
      </c>
      <c r="J1108" s="1268"/>
      <c r="K1108" s="2605">
        <f t="shared" si="560"/>
        <v>0</v>
      </c>
      <c r="L1108" s="1962"/>
      <c r="M1108" s="2605">
        <f t="shared" si="562"/>
        <v>0</v>
      </c>
      <c r="N1108" s="1505">
        <f t="shared" si="544"/>
        <v>4</v>
      </c>
      <c r="O1108" s="1494">
        <f t="shared" si="544"/>
        <v>5327272</v>
      </c>
      <c r="P1108" s="1494">
        <f t="shared" si="543"/>
        <v>160000</v>
      </c>
      <c r="Q1108" s="1307"/>
      <c r="R1108" s="1508">
        <v>1331818</v>
      </c>
      <c r="S1108" s="1508">
        <v>1931818</v>
      </c>
      <c r="T1108" s="1508">
        <v>2231818</v>
      </c>
      <c r="U1108" s="1508">
        <v>431818</v>
      </c>
      <c r="V1108" s="1892"/>
      <c r="W1108" s="1229"/>
      <c r="X1108" s="2337"/>
      <c r="Y1108" s="1229"/>
      <c r="Z1108" s="2395"/>
      <c r="AA1108" s="1229"/>
      <c r="AB1108" s="1317"/>
      <c r="AC1108" s="1229"/>
      <c r="AD1108" s="1229"/>
      <c r="AE1108" s="1229"/>
      <c r="AF1108" s="1490">
        <f t="shared" si="545"/>
        <v>0</v>
      </c>
      <c r="AG1108" s="1316">
        <f t="shared" si="546"/>
        <v>5327272</v>
      </c>
      <c r="AH1108" s="1305"/>
      <c r="AI1108" s="1937"/>
      <c r="AJ1108" s="1267"/>
      <c r="AK1108" s="1317"/>
      <c r="AL1108" s="1317"/>
      <c r="AM1108" s="1305"/>
      <c r="AN1108" s="1305"/>
      <c r="AO1108" s="1266"/>
      <c r="AP1108" s="1491">
        <f t="shared" si="547"/>
        <v>0</v>
      </c>
      <c r="AQ1108" s="1268"/>
      <c r="AR1108" s="1492">
        <f t="shared" si="548"/>
        <v>0</v>
      </c>
      <c r="AS1108" s="1268"/>
      <c r="AT1108" s="1492">
        <f t="shared" si="549"/>
        <v>0</v>
      </c>
      <c r="AU1108" s="1268"/>
      <c r="AV1108" s="1492">
        <f t="shared" si="550"/>
        <v>0</v>
      </c>
      <c r="AW1108" s="1493">
        <f t="shared" si="551"/>
        <v>0</v>
      </c>
      <c r="AX1108" s="2153">
        <f t="shared" si="552"/>
        <v>0</v>
      </c>
      <c r="AY1108" s="1495">
        <f t="shared" si="553"/>
        <v>0</v>
      </c>
      <c r="AZ1108" s="1937"/>
      <c r="BA1108" s="1508">
        <v>1331818</v>
      </c>
      <c r="BB1108" s="1508">
        <v>1931818</v>
      </c>
      <c r="BC1108" s="1508">
        <v>2231818</v>
      </c>
      <c r="BD1108" s="1508">
        <v>431818</v>
      </c>
      <c r="BE1108" s="2174"/>
      <c r="BF1108" s="1229"/>
      <c r="BG1108" s="1317"/>
      <c r="BH1108" s="1229"/>
      <c r="BI1108" s="1317"/>
      <c r="BJ1108" s="1229"/>
      <c r="BK1108" s="1317"/>
      <c r="BL1108" s="1229"/>
      <c r="BM1108" s="1229"/>
      <c r="BN1108" s="1229"/>
      <c r="BO1108" s="1490">
        <f t="shared" si="559"/>
        <v>0</v>
      </c>
      <c r="BP1108" s="1496">
        <f t="shared" si="563"/>
        <v>0</v>
      </c>
      <c r="BQ1108" s="1305"/>
      <c r="BS1108" s="1959">
        <f t="shared" si="554"/>
        <v>4</v>
      </c>
      <c r="BT1108" s="1959">
        <f t="shared" si="555"/>
        <v>0</v>
      </c>
      <c r="BU1108" s="1959">
        <f t="shared" si="556"/>
        <v>0</v>
      </c>
      <c r="BV1108" s="1959">
        <f t="shared" si="557"/>
        <v>0</v>
      </c>
      <c r="BW1108" s="1959">
        <f t="shared" si="558"/>
        <v>5327272</v>
      </c>
    </row>
    <row r="1109" spans="1:2535" s="773" customFormat="1" ht="15" customHeight="1" x14ac:dyDescent="0.25">
      <c r="A1109" s="1315">
        <v>15</v>
      </c>
      <c r="B1109" s="2051">
        <v>43731</v>
      </c>
      <c r="C1109" s="1268">
        <v>1099</v>
      </c>
      <c r="D1109" s="1305" t="s">
        <v>59</v>
      </c>
      <c r="E1109" s="1305" t="s">
        <v>57</v>
      </c>
      <c r="F1109" s="1266">
        <v>4</v>
      </c>
      <c r="G1109" s="1491">
        <f t="shared" si="539"/>
        <v>5327272</v>
      </c>
      <c r="H1109" s="1268"/>
      <c r="I1109" s="2605">
        <f t="shared" si="561"/>
        <v>0</v>
      </c>
      <c r="J1109" s="1268"/>
      <c r="K1109" s="2605">
        <f t="shared" si="560"/>
        <v>0</v>
      </c>
      <c r="L1109" s="1962"/>
      <c r="M1109" s="2605">
        <f t="shared" si="562"/>
        <v>0</v>
      </c>
      <c r="N1109" s="1505">
        <f t="shared" si="544"/>
        <v>4</v>
      </c>
      <c r="O1109" s="1494">
        <f t="shared" si="544"/>
        <v>5327272</v>
      </c>
      <c r="P1109" s="1494">
        <f t="shared" si="543"/>
        <v>160000</v>
      </c>
      <c r="Q1109" s="1307"/>
      <c r="R1109" s="1508">
        <v>1331818</v>
      </c>
      <c r="S1109" s="1508">
        <v>1931818</v>
      </c>
      <c r="T1109" s="1508">
        <v>2231818</v>
      </c>
      <c r="U1109" s="1508">
        <v>431818</v>
      </c>
      <c r="V1109" s="1892"/>
      <c r="W1109" s="1229"/>
      <c r="X1109" s="2337"/>
      <c r="Y1109" s="1229"/>
      <c r="Z1109" s="2395"/>
      <c r="AA1109" s="1229"/>
      <c r="AB1109" s="1317"/>
      <c r="AC1109" s="1229"/>
      <c r="AD1109" s="1229"/>
      <c r="AE1109" s="1229"/>
      <c r="AF1109" s="1490">
        <f t="shared" si="545"/>
        <v>0</v>
      </c>
      <c r="AG1109" s="1316">
        <f t="shared" si="546"/>
        <v>5327272</v>
      </c>
      <c r="AH1109" s="1305"/>
      <c r="AI1109" s="1937"/>
      <c r="AJ1109" s="1267"/>
      <c r="AK1109" s="1317"/>
      <c r="AL1109" s="1317"/>
      <c r="AM1109" s="1305"/>
      <c r="AN1109" s="1305"/>
      <c r="AO1109" s="1266"/>
      <c r="AP1109" s="1491">
        <f t="shared" si="547"/>
        <v>0</v>
      </c>
      <c r="AQ1109" s="1268"/>
      <c r="AR1109" s="1492">
        <f t="shared" si="548"/>
        <v>0</v>
      </c>
      <c r="AS1109" s="1268"/>
      <c r="AT1109" s="1492">
        <f t="shared" si="549"/>
        <v>0</v>
      </c>
      <c r="AU1109" s="1268"/>
      <c r="AV1109" s="1492">
        <f t="shared" si="550"/>
        <v>0</v>
      </c>
      <c r="AW1109" s="1493">
        <f t="shared" si="551"/>
        <v>0</v>
      </c>
      <c r="AX1109" s="2153">
        <f t="shared" si="552"/>
        <v>0</v>
      </c>
      <c r="AY1109" s="1495">
        <f t="shared" si="553"/>
        <v>0</v>
      </c>
      <c r="AZ1109" s="1937"/>
      <c r="BA1109" s="1508">
        <v>1331818</v>
      </c>
      <c r="BB1109" s="1508">
        <v>1931818</v>
      </c>
      <c r="BC1109" s="1508">
        <v>2231818</v>
      </c>
      <c r="BD1109" s="1508">
        <v>431818</v>
      </c>
      <c r="BE1109" s="2174"/>
      <c r="BF1109" s="1229"/>
      <c r="BG1109" s="1317"/>
      <c r="BH1109" s="1229"/>
      <c r="BI1109" s="1317"/>
      <c r="BJ1109" s="1229"/>
      <c r="BK1109" s="1317"/>
      <c r="BL1109" s="1229"/>
      <c r="BM1109" s="1229"/>
      <c r="BN1109" s="1229"/>
      <c r="BO1109" s="1490">
        <f t="shared" si="559"/>
        <v>0</v>
      </c>
      <c r="BP1109" s="1496">
        <f t="shared" si="563"/>
        <v>0</v>
      </c>
      <c r="BQ1109" s="1305"/>
      <c r="BR1109" s="1308"/>
      <c r="BS1109" s="1959">
        <f t="shared" si="554"/>
        <v>4</v>
      </c>
      <c r="BT1109" s="1959">
        <f t="shared" si="555"/>
        <v>0</v>
      </c>
      <c r="BU1109" s="1959">
        <f t="shared" si="556"/>
        <v>0</v>
      </c>
      <c r="BV1109" s="1959">
        <f t="shared" si="557"/>
        <v>0</v>
      </c>
      <c r="BW1109" s="1959">
        <f t="shared" si="558"/>
        <v>5327272</v>
      </c>
      <c r="BX1109" s="1308"/>
      <c r="BY1109" s="1308"/>
      <c r="BZ1109" s="1308"/>
      <c r="CA1109" s="1308"/>
      <c r="CB1109" s="1308"/>
      <c r="CC1109" s="1308"/>
      <c r="CD1109" s="1308"/>
      <c r="CE1109" s="1308"/>
      <c r="CF1109" s="1308"/>
      <c r="CG1109" s="1308"/>
      <c r="CH1109" s="1308"/>
      <c r="CI1109" s="1308"/>
      <c r="CJ1109" s="1308"/>
      <c r="CK1109" s="1308"/>
      <c r="CL1109" s="1308"/>
      <c r="CM1109" s="1308"/>
      <c r="CN1109" s="1308"/>
      <c r="CO1109" s="1308"/>
      <c r="CP1109" s="1308"/>
      <c r="CQ1109" s="1308"/>
      <c r="CR1109" s="1308"/>
      <c r="CS1109" s="1308"/>
      <c r="CT1109" s="1308"/>
      <c r="CU1109" s="1308"/>
      <c r="CV1109" s="1308"/>
      <c r="CW1109" s="1308"/>
      <c r="CX1109" s="1308"/>
      <c r="CY1109" s="1308"/>
      <c r="CZ1109" s="1308"/>
      <c r="DA1109" s="1308"/>
      <c r="DB1109" s="1308"/>
      <c r="DC1109" s="1308"/>
      <c r="DD1109" s="1308"/>
      <c r="DE1109" s="1308"/>
      <c r="DF1109" s="1308"/>
      <c r="DG1109" s="1308"/>
      <c r="DH1109" s="1308"/>
      <c r="DI1109" s="1308"/>
      <c r="DJ1109" s="1308"/>
      <c r="DK1109" s="1308"/>
      <c r="DL1109" s="1308"/>
      <c r="DM1109" s="1308"/>
      <c r="DN1109" s="1308"/>
      <c r="DO1109" s="1308"/>
      <c r="DP1109" s="1308"/>
      <c r="DQ1109" s="1308"/>
      <c r="DR1109" s="1308"/>
      <c r="DS1109" s="1308"/>
      <c r="DT1109" s="1308"/>
      <c r="DU1109" s="1308"/>
      <c r="DV1109" s="1308"/>
      <c r="DW1109" s="1308"/>
      <c r="DX1109" s="1308"/>
      <c r="DY1109" s="1308"/>
      <c r="DZ1109" s="1308"/>
      <c r="EA1109" s="1308"/>
      <c r="EB1109" s="1308"/>
      <c r="EC1109" s="1308"/>
      <c r="ED1109" s="1308"/>
      <c r="EE1109" s="1308"/>
      <c r="EF1109" s="1308"/>
      <c r="EG1109" s="1308"/>
      <c r="EH1109" s="1308"/>
      <c r="EI1109" s="1308"/>
      <c r="EJ1109" s="1308"/>
      <c r="EK1109" s="1308"/>
      <c r="EL1109" s="1308"/>
      <c r="EM1109" s="1308"/>
      <c r="EN1109" s="1308"/>
      <c r="EO1109" s="1308"/>
      <c r="EP1109" s="1308"/>
      <c r="EQ1109" s="1308"/>
      <c r="ER1109" s="1308"/>
      <c r="ES1109" s="1308"/>
      <c r="ET1109" s="1308"/>
      <c r="EU1109" s="1308"/>
      <c r="EV1109" s="1308"/>
      <c r="EW1109" s="1308"/>
      <c r="EX1109" s="1308"/>
      <c r="EY1109" s="1308"/>
      <c r="EZ1109" s="1308"/>
      <c r="FA1109" s="1308"/>
      <c r="FB1109" s="1308"/>
      <c r="FC1109" s="1308"/>
      <c r="FD1109" s="1308"/>
      <c r="FE1109" s="1308"/>
      <c r="FF1109" s="1308"/>
      <c r="FG1109" s="1308"/>
      <c r="FH1109" s="1308"/>
      <c r="FI1109" s="1308"/>
      <c r="FJ1109" s="1308"/>
      <c r="FK1109" s="1308"/>
      <c r="FL1109" s="1308"/>
      <c r="FM1109" s="1308"/>
      <c r="FN1109" s="1308"/>
      <c r="FO1109" s="1308"/>
      <c r="FP1109" s="1308"/>
      <c r="FQ1109" s="1308"/>
      <c r="FR1109" s="1308"/>
      <c r="FS1109" s="1308"/>
      <c r="FT1109" s="1308"/>
      <c r="FU1109" s="1308"/>
      <c r="FV1109" s="1308"/>
      <c r="FW1109" s="1308"/>
      <c r="FX1109" s="1308"/>
      <c r="FY1109" s="1308"/>
      <c r="FZ1109" s="1308"/>
      <c r="GA1109" s="1308"/>
      <c r="GB1109" s="1308"/>
      <c r="GC1109" s="1308"/>
      <c r="GD1109" s="1308"/>
      <c r="GE1109" s="1308"/>
      <c r="GF1109" s="1308"/>
      <c r="GG1109" s="1308"/>
      <c r="GH1109" s="1308"/>
      <c r="GI1109" s="1308"/>
      <c r="GJ1109" s="1308"/>
      <c r="GK1109" s="1308"/>
      <c r="GL1109" s="1308"/>
      <c r="GM1109" s="1308"/>
      <c r="GN1109" s="1308"/>
      <c r="GO1109" s="1308"/>
      <c r="GP1109" s="1308"/>
      <c r="GQ1109" s="1308"/>
      <c r="GR1109" s="1308"/>
      <c r="GS1109" s="1308"/>
      <c r="GT1109" s="1308"/>
      <c r="GU1109" s="1308"/>
      <c r="GV1109" s="1308"/>
      <c r="GW1109" s="1308"/>
      <c r="GX1109" s="1308"/>
      <c r="GY1109" s="1308"/>
      <c r="GZ1109" s="1308"/>
      <c r="HA1109" s="1308"/>
      <c r="HB1109" s="1308"/>
      <c r="HC1109" s="1308"/>
      <c r="HD1109" s="1308"/>
      <c r="HE1109" s="1308"/>
      <c r="HF1109" s="1308"/>
      <c r="HG1109" s="1308"/>
      <c r="HH1109" s="1308"/>
      <c r="HI1109" s="1308"/>
      <c r="HJ1109" s="1308"/>
      <c r="HK1109" s="1308"/>
      <c r="HL1109" s="1308"/>
      <c r="HM1109" s="1308"/>
      <c r="HN1109" s="1308"/>
      <c r="HO1109" s="1308"/>
      <c r="HP1109" s="1308"/>
      <c r="HQ1109" s="1308"/>
      <c r="HR1109" s="1308"/>
      <c r="HS1109" s="1308"/>
      <c r="HT1109" s="1308"/>
      <c r="HU1109" s="1308"/>
      <c r="HV1109" s="1308"/>
      <c r="HW1109" s="1308"/>
      <c r="HX1109" s="1308"/>
      <c r="HY1109" s="1308"/>
      <c r="HZ1109" s="1308"/>
      <c r="IA1109" s="1308"/>
      <c r="IB1109" s="1308"/>
      <c r="IC1109" s="1308"/>
      <c r="ID1109" s="1308"/>
      <c r="IE1109" s="1308"/>
      <c r="IF1109" s="1308"/>
      <c r="IG1109" s="1308"/>
      <c r="IH1109" s="1308"/>
      <c r="II1109" s="1308"/>
      <c r="IJ1109" s="1308"/>
      <c r="IK1109" s="1308"/>
      <c r="IL1109" s="1308"/>
      <c r="IM1109" s="1308"/>
      <c r="IN1109" s="1308"/>
      <c r="IO1109" s="1308"/>
      <c r="IP1109" s="1308"/>
      <c r="IQ1109" s="1308"/>
      <c r="IR1109" s="1308"/>
      <c r="IS1109" s="1308"/>
      <c r="IT1109" s="1308"/>
      <c r="IU1109" s="1308"/>
      <c r="IV1109" s="1308"/>
      <c r="IW1109" s="1308"/>
      <c r="IX1109" s="1308"/>
      <c r="IY1109" s="1308"/>
      <c r="IZ1109" s="1308"/>
      <c r="JA1109" s="1308"/>
      <c r="JB1109" s="1308"/>
      <c r="JC1109" s="1308"/>
      <c r="JD1109" s="1308"/>
      <c r="JE1109" s="1308"/>
      <c r="JF1109" s="1308"/>
      <c r="JG1109" s="1308"/>
      <c r="JH1109" s="1308"/>
      <c r="JI1109" s="1308"/>
      <c r="JJ1109" s="1308"/>
      <c r="JK1109" s="1308"/>
      <c r="JL1109" s="1308"/>
      <c r="JM1109" s="1308"/>
      <c r="JN1109" s="1308"/>
      <c r="JO1109" s="1308"/>
      <c r="JP1109" s="1308"/>
      <c r="JQ1109" s="1308"/>
      <c r="JR1109" s="1308"/>
      <c r="JS1109" s="1308"/>
      <c r="JT1109" s="1308"/>
      <c r="JU1109" s="1308"/>
      <c r="JV1109" s="1308"/>
      <c r="JW1109" s="1308"/>
      <c r="JX1109" s="1308"/>
      <c r="JY1109" s="1308"/>
      <c r="JZ1109" s="1308"/>
      <c r="KA1109" s="1308"/>
      <c r="KB1109" s="1308"/>
      <c r="KC1109" s="1308"/>
      <c r="KD1109" s="1308"/>
      <c r="KE1109" s="1308"/>
      <c r="KF1109" s="1308"/>
      <c r="KG1109" s="1308"/>
      <c r="KH1109" s="1308"/>
      <c r="KI1109" s="1308"/>
      <c r="KJ1109" s="1308"/>
      <c r="KK1109" s="1308"/>
      <c r="KL1109" s="1308"/>
      <c r="KM1109" s="1308"/>
      <c r="KN1109" s="1308"/>
      <c r="KO1109" s="1308"/>
      <c r="KP1109" s="1308"/>
      <c r="KQ1109" s="1308"/>
      <c r="KR1109" s="1308"/>
      <c r="KS1109" s="1308"/>
      <c r="KT1109" s="1308"/>
      <c r="KU1109" s="1308"/>
      <c r="KV1109" s="1308"/>
      <c r="KW1109" s="1308"/>
      <c r="KX1109" s="1308"/>
      <c r="KY1109" s="1308"/>
      <c r="KZ1109" s="1308"/>
      <c r="LA1109" s="1308"/>
      <c r="LB1109" s="1308"/>
      <c r="LC1109" s="1308"/>
      <c r="LD1109" s="1308"/>
      <c r="LE1109" s="1308"/>
      <c r="LF1109" s="1308"/>
      <c r="LG1109" s="1308"/>
      <c r="LH1109" s="1308"/>
      <c r="LI1109" s="1308"/>
      <c r="LJ1109" s="1308"/>
      <c r="LK1109" s="1308"/>
      <c r="LL1109" s="1308"/>
      <c r="LM1109" s="1308"/>
      <c r="LN1109" s="1308"/>
      <c r="LO1109" s="1308"/>
      <c r="LP1109" s="1308"/>
      <c r="LQ1109" s="1308"/>
      <c r="LR1109" s="1308"/>
      <c r="LS1109" s="1308"/>
      <c r="LT1109" s="1308"/>
      <c r="LU1109" s="1308"/>
      <c r="LV1109" s="1308"/>
      <c r="LW1109" s="1308"/>
      <c r="LX1109" s="1308"/>
      <c r="LY1109" s="1308"/>
      <c r="LZ1109" s="1308"/>
      <c r="MA1109" s="1308"/>
      <c r="MB1109" s="1308"/>
      <c r="MC1109" s="1308"/>
      <c r="MD1109" s="1308"/>
      <c r="ME1109" s="1308"/>
      <c r="MF1109" s="1308"/>
      <c r="MG1109" s="1308"/>
      <c r="MH1109" s="1308"/>
      <c r="MI1109" s="1308"/>
      <c r="MJ1109" s="1308"/>
      <c r="MK1109" s="1308"/>
      <c r="ML1109" s="1308"/>
      <c r="MM1109" s="1308"/>
      <c r="MN1109" s="1308"/>
      <c r="MO1109" s="1308"/>
      <c r="MP1109" s="1308"/>
      <c r="MQ1109" s="1308"/>
      <c r="MR1109" s="1308"/>
      <c r="MS1109" s="1308"/>
      <c r="MT1109" s="1308"/>
      <c r="MU1109" s="1308"/>
      <c r="MV1109" s="1308"/>
      <c r="MW1109" s="1308"/>
      <c r="MX1109" s="1308"/>
      <c r="MY1109" s="1308"/>
      <c r="MZ1109" s="1308"/>
      <c r="NA1109" s="1308"/>
      <c r="NB1109" s="1308"/>
      <c r="NC1109" s="1308"/>
      <c r="ND1109" s="1308"/>
      <c r="NE1109" s="1308"/>
      <c r="NF1109" s="1308"/>
      <c r="NG1109" s="1308"/>
      <c r="NH1109" s="1308"/>
      <c r="NI1109" s="1308"/>
      <c r="NJ1109" s="1308"/>
      <c r="NK1109" s="1308"/>
      <c r="NL1109" s="1308"/>
      <c r="NM1109" s="1308"/>
      <c r="NN1109" s="1308"/>
      <c r="NO1109" s="1308"/>
      <c r="NP1109" s="1308"/>
      <c r="NQ1109" s="1308"/>
      <c r="NR1109" s="1308"/>
      <c r="NS1109" s="1308"/>
      <c r="NT1109" s="1308"/>
      <c r="NU1109" s="1308"/>
      <c r="NV1109" s="1308"/>
      <c r="NW1109" s="1308"/>
      <c r="NX1109" s="1308"/>
      <c r="NY1109" s="1308"/>
      <c r="NZ1109" s="1308"/>
      <c r="OA1109" s="1308"/>
      <c r="OB1109" s="1308"/>
      <c r="OC1109" s="1308"/>
      <c r="OD1109" s="1308"/>
      <c r="OE1109" s="1308"/>
      <c r="OF1109" s="1308"/>
      <c r="OG1109" s="1308"/>
      <c r="OH1109" s="1308"/>
      <c r="OI1109" s="1308"/>
      <c r="OJ1109" s="1308"/>
      <c r="OK1109" s="1308"/>
      <c r="OL1109" s="1308"/>
      <c r="OM1109" s="1308"/>
      <c r="ON1109" s="1308"/>
      <c r="OO1109" s="1308"/>
      <c r="OP1109" s="1308"/>
      <c r="OQ1109" s="1308"/>
      <c r="OR1109" s="1308"/>
      <c r="OS1109" s="1308"/>
      <c r="OT1109" s="1308"/>
      <c r="OU1109" s="1308"/>
      <c r="OV1109" s="1308"/>
      <c r="OW1109" s="1308"/>
      <c r="OX1109" s="1308"/>
      <c r="OY1109" s="1308"/>
      <c r="OZ1109" s="1308"/>
      <c r="PA1109" s="1308"/>
      <c r="PB1109" s="1308"/>
      <c r="PC1109" s="1308"/>
      <c r="PD1109" s="1308"/>
      <c r="PE1109" s="1308"/>
      <c r="PF1109" s="1308"/>
      <c r="PG1109" s="1308"/>
      <c r="PH1109" s="1308"/>
      <c r="PI1109" s="1308"/>
      <c r="PJ1109" s="1308"/>
      <c r="PK1109" s="1308"/>
      <c r="PL1109" s="1308"/>
      <c r="PM1109" s="1308"/>
      <c r="PN1109" s="1308"/>
      <c r="PO1109" s="1308"/>
      <c r="PP1109" s="1308"/>
      <c r="PQ1109" s="1308"/>
      <c r="PR1109" s="1308"/>
      <c r="PS1109" s="1308"/>
      <c r="PT1109" s="1308"/>
      <c r="PU1109" s="1308"/>
      <c r="PV1109" s="1308"/>
      <c r="PW1109" s="1308"/>
      <c r="PX1109" s="1308"/>
      <c r="PY1109" s="1308"/>
      <c r="PZ1109" s="1308"/>
      <c r="QA1109" s="1308"/>
      <c r="QB1109" s="1308"/>
      <c r="QC1109" s="1308"/>
      <c r="QD1109" s="1308"/>
      <c r="QE1109" s="1308"/>
      <c r="QF1109" s="1308"/>
      <c r="QG1109" s="1308"/>
      <c r="QH1109" s="1308"/>
      <c r="QI1109" s="1308"/>
      <c r="QJ1109" s="1308"/>
      <c r="QK1109" s="1308"/>
      <c r="QL1109" s="1308"/>
      <c r="QM1109" s="1308"/>
      <c r="QN1109" s="1308"/>
      <c r="QO1109" s="1308"/>
      <c r="QP1109" s="1308"/>
      <c r="QQ1109" s="1308"/>
      <c r="QR1109" s="1308"/>
      <c r="QS1109" s="1308"/>
      <c r="QT1109" s="1308"/>
      <c r="QU1109" s="1308"/>
      <c r="QV1109" s="1308"/>
      <c r="QW1109" s="1308"/>
      <c r="QX1109" s="1308"/>
      <c r="QY1109" s="1308"/>
      <c r="QZ1109" s="1308"/>
      <c r="RA1109" s="1308"/>
      <c r="RB1109" s="1308"/>
      <c r="RC1109" s="1308"/>
      <c r="RD1109" s="1308"/>
      <c r="RE1109" s="1308"/>
      <c r="RF1109" s="1308"/>
      <c r="RG1109" s="1308"/>
      <c r="RH1109" s="1308"/>
      <c r="RI1109" s="1308"/>
      <c r="RJ1109" s="1308"/>
      <c r="RK1109" s="1308"/>
      <c r="RL1109" s="1308"/>
      <c r="RM1109" s="1308"/>
      <c r="RN1109" s="1308"/>
      <c r="RO1109" s="1308"/>
      <c r="RP1109" s="1308"/>
      <c r="RQ1109" s="1308"/>
      <c r="RR1109" s="1308"/>
      <c r="RS1109" s="1308"/>
      <c r="RT1109" s="1308"/>
      <c r="RU1109" s="1308"/>
      <c r="RV1109" s="1308"/>
      <c r="RW1109" s="1308"/>
      <c r="RX1109" s="1308"/>
      <c r="RY1109" s="1308"/>
      <c r="RZ1109" s="1308"/>
      <c r="SA1109" s="1308"/>
      <c r="SB1109" s="1308"/>
      <c r="SC1109" s="1308"/>
      <c r="SD1109" s="1308"/>
      <c r="SE1109" s="1308"/>
      <c r="SF1109" s="1308"/>
      <c r="SG1109" s="1308"/>
      <c r="SH1109" s="1308"/>
      <c r="SI1109" s="1308"/>
      <c r="SJ1109" s="1308"/>
      <c r="SK1109" s="1308"/>
      <c r="SL1109" s="1308"/>
      <c r="SM1109" s="1308"/>
      <c r="SN1109" s="1308"/>
      <c r="SO1109" s="1308"/>
      <c r="SP1109" s="1308"/>
      <c r="SQ1109" s="1308"/>
      <c r="SR1109" s="1308"/>
      <c r="SS1109" s="1308"/>
      <c r="ST1109" s="1308"/>
      <c r="SU1109" s="1308"/>
      <c r="SV1109" s="1308"/>
      <c r="SW1109" s="1308"/>
      <c r="SX1109" s="1308"/>
      <c r="SY1109" s="1308"/>
      <c r="SZ1109" s="1308"/>
      <c r="TA1109" s="1308"/>
      <c r="TB1109" s="1308"/>
      <c r="TC1109" s="1308"/>
      <c r="TD1109" s="1308"/>
      <c r="TE1109" s="1308"/>
      <c r="TF1109" s="1308"/>
      <c r="TG1109" s="1308"/>
      <c r="TH1109" s="1308"/>
      <c r="TI1109" s="1308"/>
      <c r="TJ1109" s="1308"/>
      <c r="TK1109" s="1308"/>
      <c r="TL1109" s="1308"/>
      <c r="TM1109" s="1308"/>
      <c r="TN1109" s="1308"/>
      <c r="TO1109" s="1308"/>
      <c r="TP1109" s="1308"/>
      <c r="TQ1109" s="1308"/>
      <c r="TR1109" s="1308"/>
      <c r="TS1109" s="1308"/>
      <c r="TT1109" s="1308"/>
      <c r="TU1109" s="1308"/>
      <c r="TV1109" s="1308"/>
      <c r="TW1109" s="1308"/>
      <c r="TX1109" s="1308"/>
      <c r="TY1109" s="1308"/>
      <c r="TZ1109" s="1308"/>
      <c r="UA1109" s="1308"/>
      <c r="UB1109" s="1308"/>
      <c r="UC1109" s="1308"/>
      <c r="UD1109" s="1308"/>
      <c r="UE1109" s="1308"/>
      <c r="UF1109" s="1308"/>
      <c r="UG1109" s="1308"/>
      <c r="UH1109" s="1308"/>
      <c r="UI1109" s="1308"/>
      <c r="UJ1109" s="1308"/>
      <c r="UK1109" s="1308"/>
      <c r="UL1109" s="1308"/>
      <c r="UM1109" s="1308"/>
      <c r="UN1109" s="1308"/>
      <c r="UO1109" s="1308"/>
      <c r="UP1109" s="1308"/>
      <c r="UQ1109" s="1308"/>
      <c r="UR1109" s="1308"/>
      <c r="US1109" s="1308"/>
      <c r="UT1109" s="1308"/>
      <c r="UU1109" s="1308"/>
      <c r="UV1109" s="1308"/>
      <c r="UW1109" s="1308"/>
      <c r="UX1109" s="1308"/>
      <c r="UY1109" s="1308"/>
      <c r="UZ1109" s="1308"/>
      <c r="VA1109" s="1308"/>
      <c r="VB1109" s="1308"/>
      <c r="VC1109" s="1308"/>
      <c r="VD1109" s="1308"/>
      <c r="VE1109" s="1308"/>
      <c r="VF1109" s="1308"/>
      <c r="VG1109" s="1308"/>
      <c r="VH1109" s="1308"/>
      <c r="VI1109" s="1308"/>
      <c r="VJ1109" s="1308"/>
      <c r="VK1109" s="1308"/>
      <c r="VL1109" s="1308"/>
      <c r="VM1109" s="1308"/>
      <c r="VN1109" s="1308"/>
      <c r="VO1109" s="1308"/>
      <c r="VP1109" s="1308"/>
      <c r="VQ1109" s="1308"/>
      <c r="VR1109" s="1308"/>
      <c r="VS1109" s="1308"/>
      <c r="VT1109" s="1308"/>
      <c r="VU1109" s="1308"/>
      <c r="VV1109" s="1308"/>
      <c r="VW1109" s="1308"/>
      <c r="VX1109" s="1308"/>
      <c r="VY1109" s="1308"/>
      <c r="VZ1109" s="1308"/>
      <c r="WA1109" s="1308"/>
      <c r="WB1109" s="1308"/>
      <c r="WC1109" s="1308"/>
      <c r="WD1109" s="1308"/>
    </row>
    <row r="1110" spans="1:2535" ht="15" customHeight="1" x14ac:dyDescent="0.25">
      <c r="A1110" s="1315">
        <v>1</v>
      </c>
      <c r="B1110" s="2051">
        <v>43732</v>
      </c>
      <c r="C1110" s="1929">
        <v>1100</v>
      </c>
      <c r="D1110" s="1305" t="s">
        <v>92</v>
      </c>
      <c r="E1110" s="1305" t="s">
        <v>88</v>
      </c>
      <c r="F1110" s="1266">
        <v>7</v>
      </c>
      <c r="G1110" s="1301">
        <f t="shared" si="539"/>
        <v>9322726</v>
      </c>
      <c r="H1110" s="1268"/>
      <c r="I1110" s="817">
        <f t="shared" si="561"/>
        <v>0</v>
      </c>
      <c r="J1110" s="1268">
        <v>3</v>
      </c>
      <c r="K1110" s="817">
        <f t="shared" si="560"/>
        <v>6695454</v>
      </c>
      <c r="L1110" s="1268"/>
      <c r="M1110" s="817">
        <f t="shared" si="562"/>
        <v>0</v>
      </c>
      <c r="N1110" s="1272">
        <f t="shared" si="544"/>
        <v>10</v>
      </c>
      <c r="O1110" s="1494">
        <f t="shared" si="544"/>
        <v>16018180</v>
      </c>
      <c r="P1110" s="1269">
        <f t="shared" si="543"/>
        <v>400000</v>
      </c>
      <c r="Q1110" s="1307"/>
      <c r="R1110" s="1508">
        <v>1331818</v>
      </c>
      <c r="S1110" s="1508">
        <v>1931818</v>
      </c>
      <c r="T1110" s="1508">
        <v>2231818</v>
      </c>
      <c r="U1110" s="1508">
        <v>431818</v>
      </c>
      <c r="V1110" s="1892"/>
      <c r="W1110" s="1229"/>
      <c r="X1110" s="2337"/>
      <c r="Y1110" s="1229"/>
      <c r="Z1110" s="2395"/>
      <c r="AA1110" s="1229"/>
      <c r="AB1110" s="1317"/>
      <c r="AC1110" s="1229"/>
      <c r="AD1110" s="1229"/>
      <c r="AE1110" s="1229"/>
      <c r="AF1110" s="1490">
        <f t="shared" si="545"/>
        <v>0</v>
      </c>
      <c r="AG1110" s="1316">
        <f t="shared" si="546"/>
        <v>16018180</v>
      </c>
      <c r="AH1110" s="1305"/>
      <c r="AI1110" s="1937"/>
      <c r="AJ1110" s="1267"/>
      <c r="AK1110" s="1317"/>
      <c r="AL1110" s="1317"/>
      <c r="AM1110" s="1305"/>
      <c r="AN1110" s="1305"/>
      <c r="AO1110" s="1266"/>
      <c r="AP1110" s="1491">
        <f t="shared" si="547"/>
        <v>0</v>
      </c>
      <c r="AQ1110" s="1268"/>
      <c r="AR1110" s="1492">
        <f t="shared" si="548"/>
        <v>0</v>
      </c>
      <c r="AS1110" s="1268"/>
      <c r="AT1110" s="1492">
        <f t="shared" si="549"/>
        <v>0</v>
      </c>
      <c r="AU1110" s="1268"/>
      <c r="AV1110" s="1492">
        <f t="shared" si="550"/>
        <v>0</v>
      </c>
      <c r="AW1110" s="1493">
        <f t="shared" si="551"/>
        <v>0</v>
      </c>
      <c r="AX1110" s="2153">
        <f t="shared" si="552"/>
        <v>0</v>
      </c>
      <c r="AY1110" s="1495">
        <f t="shared" si="553"/>
        <v>0</v>
      </c>
      <c r="AZ1110" s="1937"/>
      <c r="BA1110" s="1508">
        <v>1331818</v>
      </c>
      <c r="BB1110" s="1508">
        <v>1931818</v>
      </c>
      <c r="BC1110" s="1508">
        <v>2231818</v>
      </c>
      <c r="BD1110" s="1508">
        <v>431818</v>
      </c>
      <c r="BE1110" s="2174"/>
      <c r="BF1110" s="1229"/>
      <c r="BG1110" s="1317"/>
      <c r="BH1110" s="1229"/>
      <c r="BI1110" s="1317"/>
      <c r="BJ1110" s="1229"/>
      <c r="BK1110" s="1317"/>
      <c r="BL1110" s="1229"/>
      <c r="BM1110" s="1229"/>
      <c r="BN1110" s="1229"/>
      <c r="BO1110" s="1490">
        <f t="shared" si="559"/>
        <v>0</v>
      </c>
      <c r="BP1110" s="1496">
        <f t="shared" si="563"/>
        <v>0</v>
      </c>
      <c r="BQ1110" s="1305"/>
      <c r="BS1110" s="1959">
        <f t="shared" si="554"/>
        <v>7</v>
      </c>
      <c r="BT1110" s="1959">
        <f t="shared" si="555"/>
        <v>0</v>
      </c>
      <c r="BU1110" s="1959">
        <f t="shared" si="556"/>
        <v>3</v>
      </c>
      <c r="BV1110" s="1959">
        <f t="shared" si="557"/>
        <v>0</v>
      </c>
      <c r="BW1110" s="1959">
        <f t="shared" si="558"/>
        <v>16018180</v>
      </c>
    </row>
    <row r="1111" spans="1:2535" s="773" customFormat="1" ht="15" customHeight="1" x14ac:dyDescent="0.25">
      <c r="A1111" s="1315">
        <v>2</v>
      </c>
      <c r="B1111" s="2051">
        <v>43732</v>
      </c>
      <c r="C1111" s="1929">
        <v>1101</v>
      </c>
      <c r="D1111" s="1305" t="s">
        <v>101</v>
      </c>
      <c r="E1111" s="1305" t="s">
        <v>88</v>
      </c>
      <c r="F1111" s="1266">
        <v>7</v>
      </c>
      <c r="G1111" s="1301">
        <f t="shared" si="539"/>
        <v>9322726</v>
      </c>
      <c r="H1111" s="1268"/>
      <c r="I1111" s="817">
        <f t="shared" si="561"/>
        <v>0</v>
      </c>
      <c r="J1111" s="1268">
        <v>3</v>
      </c>
      <c r="K1111" s="817">
        <f t="shared" si="560"/>
        <v>6695454</v>
      </c>
      <c r="L1111" s="1268"/>
      <c r="M1111" s="817">
        <f t="shared" si="562"/>
        <v>0</v>
      </c>
      <c r="N1111" s="1272">
        <f t="shared" ref="N1111:O1126" si="564">F1111+H1111+J1111+L1111</f>
        <v>10</v>
      </c>
      <c r="O1111" s="1494">
        <f t="shared" si="564"/>
        <v>16018180</v>
      </c>
      <c r="P1111" s="1269">
        <f t="shared" si="543"/>
        <v>400000</v>
      </c>
      <c r="Q1111" s="1307"/>
      <c r="R1111" s="1508">
        <v>1331818</v>
      </c>
      <c r="S1111" s="1508">
        <v>1931818</v>
      </c>
      <c r="T1111" s="1508">
        <v>2231818</v>
      </c>
      <c r="U1111" s="1508">
        <v>431818</v>
      </c>
      <c r="V1111" s="1892"/>
      <c r="W1111" s="1229"/>
      <c r="X1111" s="2337"/>
      <c r="Y1111" s="1229"/>
      <c r="Z1111" s="2395"/>
      <c r="AA1111" s="1229"/>
      <c r="AB1111" s="1317"/>
      <c r="AC1111" s="1229"/>
      <c r="AD1111" s="1229"/>
      <c r="AE1111" s="1229"/>
      <c r="AF1111" s="1490">
        <f t="shared" si="545"/>
        <v>0</v>
      </c>
      <c r="AG1111" s="1316">
        <f t="shared" si="546"/>
        <v>16018180</v>
      </c>
      <c r="AH1111" s="1305"/>
      <c r="AI1111" s="1937"/>
      <c r="AJ1111" s="1267"/>
      <c r="AK1111" s="1317"/>
      <c r="AL1111" s="1317"/>
      <c r="AM1111" s="1305"/>
      <c r="AN1111" s="1305"/>
      <c r="AO1111" s="1266"/>
      <c r="AP1111" s="1491">
        <f t="shared" si="547"/>
        <v>0</v>
      </c>
      <c r="AQ1111" s="1268"/>
      <c r="AR1111" s="1492">
        <f t="shared" si="548"/>
        <v>0</v>
      </c>
      <c r="AS1111" s="1268"/>
      <c r="AT1111" s="1492">
        <f t="shared" si="549"/>
        <v>0</v>
      </c>
      <c r="AU1111" s="1268"/>
      <c r="AV1111" s="1492">
        <f t="shared" si="550"/>
        <v>0</v>
      </c>
      <c r="AW1111" s="1493">
        <f t="shared" si="551"/>
        <v>0</v>
      </c>
      <c r="AX1111" s="2153">
        <f t="shared" si="552"/>
        <v>0</v>
      </c>
      <c r="AY1111" s="1495">
        <f t="shared" si="553"/>
        <v>0</v>
      </c>
      <c r="AZ1111" s="1937"/>
      <c r="BA1111" s="1508">
        <v>1331818</v>
      </c>
      <c r="BB1111" s="1508">
        <v>1931818</v>
      </c>
      <c r="BC1111" s="1508">
        <v>2231818</v>
      </c>
      <c r="BD1111" s="1508">
        <v>431818</v>
      </c>
      <c r="BE1111" s="2174"/>
      <c r="BF1111" s="1229"/>
      <c r="BG1111" s="1317"/>
      <c r="BH1111" s="1229"/>
      <c r="BI1111" s="1317"/>
      <c r="BJ1111" s="1229"/>
      <c r="BK1111" s="1317"/>
      <c r="BL1111" s="1229"/>
      <c r="BM1111" s="1229"/>
      <c r="BN1111" s="1229"/>
      <c r="BO1111" s="1490">
        <f t="shared" si="559"/>
        <v>0</v>
      </c>
      <c r="BP1111" s="1496">
        <f t="shared" si="563"/>
        <v>0</v>
      </c>
      <c r="BQ1111" s="1305"/>
      <c r="BR1111" s="1308"/>
      <c r="BS1111" s="1959">
        <f t="shared" si="554"/>
        <v>7</v>
      </c>
      <c r="BT1111" s="1959">
        <f t="shared" si="555"/>
        <v>0</v>
      </c>
      <c r="BU1111" s="1959">
        <f t="shared" si="556"/>
        <v>3</v>
      </c>
      <c r="BV1111" s="1959">
        <f t="shared" si="557"/>
        <v>0</v>
      </c>
      <c r="BW1111" s="1959">
        <f t="shared" si="558"/>
        <v>16018180</v>
      </c>
      <c r="BX1111" s="1308"/>
      <c r="BY1111" s="1308"/>
      <c r="BZ1111" s="1308"/>
      <c r="CA1111" s="1308"/>
      <c r="CB1111" s="1308"/>
      <c r="CC1111" s="1308"/>
      <c r="CD1111" s="1308"/>
      <c r="CE1111" s="1308"/>
      <c r="CF1111" s="1308"/>
      <c r="CG1111" s="1308"/>
      <c r="CH1111" s="1308"/>
      <c r="CI1111" s="1308"/>
      <c r="CJ1111" s="1308"/>
      <c r="CK1111" s="1308"/>
      <c r="CL1111" s="1308"/>
      <c r="CM1111" s="1308"/>
      <c r="CN1111" s="1308"/>
      <c r="CO1111" s="1308"/>
      <c r="CP1111" s="1308"/>
      <c r="CQ1111" s="1308"/>
      <c r="CR1111" s="1308"/>
      <c r="CS1111" s="1308"/>
      <c r="CT1111" s="1308"/>
      <c r="CU1111" s="1308"/>
      <c r="CV1111" s="1308"/>
      <c r="CW1111" s="1308"/>
      <c r="CX1111" s="1308"/>
      <c r="CY1111" s="1308"/>
      <c r="CZ1111" s="1308"/>
      <c r="DA1111" s="1308"/>
      <c r="DB1111" s="1308"/>
      <c r="DC1111" s="1308"/>
      <c r="DD1111" s="1308"/>
      <c r="DE1111" s="1308"/>
      <c r="DF1111" s="1308"/>
      <c r="DG1111" s="1308"/>
      <c r="DH1111" s="1308"/>
      <c r="DI1111" s="1308"/>
      <c r="DJ1111" s="1308"/>
      <c r="DK1111" s="1308"/>
      <c r="DL1111" s="1308"/>
      <c r="DM1111" s="1308"/>
      <c r="DN1111" s="1308"/>
      <c r="DO1111" s="1308"/>
      <c r="DP1111" s="1308"/>
      <c r="DQ1111" s="1308"/>
      <c r="DR1111" s="1308"/>
      <c r="DS1111" s="1308"/>
      <c r="DT1111" s="1308"/>
      <c r="DU1111" s="1308"/>
      <c r="DV1111" s="1308"/>
      <c r="DW1111" s="1308"/>
      <c r="DX1111" s="1308"/>
      <c r="DY1111" s="1308"/>
      <c r="DZ1111" s="1308"/>
      <c r="EA1111" s="1308"/>
      <c r="EB1111" s="1308"/>
      <c r="EC1111" s="1308"/>
      <c r="ED1111" s="1308"/>
      <c r="EE1111" s="1308"/>
      <c r="EF1111" s="1308"/>
      <c r="EG1111" s="1308"/>
      <c r="EH1111" s="1308"/>
      <c r="EI1111" s="1308"/>
      <c r="EJ1111" s="1308"/>
      <c r="EK1111" s="1308"/>
      <c r="EL1111" s="1308"/>
      <c r="EM1111" s="1308"/>
      <c r="EN1111" s="1308"/>
      <c r="EO1111" s="1308"/>
      <c r="EP1111" s="1308"/>
      <c r="EQ1111" s="1308"/>
      <c r="ER1111" s="1308"/>
      <c r="ES1111" s="1308"/>
      <c r="ET1111" s="1308"/>
      <c r="EU1111" s="1308"/>
      <c r="EV1111" s="1308"/>
      <c r="EW1111" s="1308"/>
      <c r="EX1111" s="1308"/>
      <c r="EY1111" s="1308"/>
      <c r="EZ1111" s="1308"/>
      <c r="FA1111" s="1308"/>
      <c r="FB1111" s="1308"/>
      <c r="FC1111" s="1308"/>
      <c r="FD1111" s="1308"/>
      <c r="FE1111" s="1308"/>
      <c r="FF1111" s="1308"/>
      <c r="FG1111" s="1308"/>
      <c r="FH1111" s="1308"/>
      <c r="FI1111" s="1308"/>
      <c r="FJ1111" s="1308"/>
      <c r="FK1111" s="1308"/>
      <c r="FL1111" s="1308"/>
      <c r="FM1111" s="1308"/>
      <c r="FN1111" s="1308"/>
      <c r="FO1111" s="1308"/>
      <c r="FP1111" s="1308"/>
      <c r="FQ1111" s="1308"/>
      <c r="FR1111" s="1308"/>
      <c r="FS1111" s="1308"/>
      <c r="FT1111" s="1308"/>
      <c r="FU1111" s="1308"/>
      <c r="FV1111" s="1308"/>
      <c r="FW1111" s="1308"/>
      <c r="FX1111" s="1308"/>
      <c r="FY1111" s="1308"/>
      <c r="FZ1111" s="1308"/>
      <c r="GA1111" s="1308"/>
      <c r="GB1111" s="1308"/>
      <c r="GC1111" s="1308"/>
      <c r="GD1111" s="1308"/>
      <c r="GE1111" s="1308"/>
      <c r="GF1111" s="1308"/>
      <c r="GG1111" s="1308"/>
      <c r="GH1111" s="1308"/>
      <c r="GI1111" s="1308"/>
      <c r="GJ1111" s="1308"/>
      <c r="GK1111" s="1308"/>
      <c r="GL1111" s="1308"/>
      <c r="GM1111" s="1308"/>
      <c r="GN1111" s="1308"/>
      <c r="GO1111" s="1308"/>
      <c r="GP1111" s="1308"/>
      <c r="GQ1111" s="1308"/>
      <c r="GR1111" s="1308"/>
      <c r="GS1111" s="1308"/>
      <c r="GT1111" s="1308"/>
      <c r="GU1111" s="1308"/>
      <c r="GV1111" s="1308"/>
      <c r="GW1111" s="1308"/>
      <c r="GX1111" s="1308"/>
      <c r="GY1111" s="1308"/>
      <c r="GZ1111" s="1308"/>
      <c r="HA1111" s="1308"/>
      <c r="HB1111" s="1308"/>
      <c r="HC1111" s="1308"/>
      <c r="HD1111" s="1308"/>
      <c r="HE1111" s="1308"/>
      <c r="HF1111" s="1308"/>
      <c r="HG1111" s="1308"/>
      <c r="HH1111" s="1308"/>
      <c r="HI1111" s="1308"/>
      <c r="HJ1111" s="1308"/>
      <c r="HK1111" s="1308"/>
      <c r="HL1111" s="1308"/>
      <c r="HM1111" s="1308"/>
      <c r="HN1111" s="1308"/>
      <c r="HO1111" s="1308"/>
      <c r="HP1111" s="1308"/>
      <c r="HQ1111" s="1308"/>
      <c r="HR1111" s="1308"/>
      <c r="HS1111" s="1308"/>
      <c r="HT1111" s="1308"/>
      <c r="HU1111" s="1308"/>
      <c r="HV1111" s="1308"/>
      <c r="HW1111" s="1308"/>
      <c r="HX1111" s="1308"/>
      <c r="HY1111" s="1308"/>
      <c r="HZ1111" s="1308"/>
      <c r="IA1111" s="1308"/>
      <c r="IB1111" s="1308"/>
      <c r="IC1111" s="1308"/>
      <c r="ID1111" s="1308"/>
      <c r="IE1111" s="1308"/>
      <c r="IF1111" s="1308"/>
      <c r="IG1111" s="1308"/>
      <c r="IH1111" s="1308"/>
      <c r="II1111" s="1308"/>
      <c r="IJ1111" s="1308"/>
      <c r="IK1111" s="1308"/>
      <c r="IL1111" s="1308"/>
      <c r="IM1111" s="1308"/>
      <c r="IN1111" s="1308"/>
      <c r="IO1111" s="1308"/>
      <c r="IP1111" s="1308"/>
      <c r="IQ1111" s="1308"/>
      <c r="IR1111" s="1308"/>
      <c r="IS1111" s="1308"/>
      <c r="IT1111" s="1308"/>
      <c r="IU1111" s="1308"/>
      <c r="IV1111" s="1308"/>
      <c r="IW1111" s="1308"/>
      <c r="IX1111" s="1308"/>
      <c r="IY1111" s="1308"/>
      <c r="IZ1111" s="1308"/>
      <c r="JA1111" s="1308"/>
      <c r="JB1111" s="1308"/>
      <c r="JC1111" s="1308"/>
      <c r="JD1111" s="1308"/>
      <c r="JE1111" s="1308"/>
      <c r="JF1111" s="1308"/>
      <c r="JG1111" s="1308"/>
      <c r="JH1111" s="1308"/>
      <c r="JI1111" s="1308"/>
      <c r="JJ1111" s="1308"/>
      <c r="JK1111" s="1308"/>
      <c r="JL1111" s="1308"/>
      <c r="JM1111" s="1308"/>
      <c r="JN1111" s="1308"/>
      <c r="JO1111" s="1308"/>
      <c r="JP1111" s="1308"/>
      <c r="JQ1111" s="1308"/>
      <c r="JR1111" s="1308"/>
      <c r="JS1111" s="1308"/>
      <c r="JT1111" s="1308"/>
      <c r="JU1111" s="1308"/>
      <c r="JV1111" s="1308"/>
      <c r="JW1111" s="1308"/>
      <c r="JX1111" s="1308"/>
      <c r="JY1111" s="1308"/>
      <c r="JZ1111" s="1308"/>
      <c r="KA1111" s="1308"/>
      <c r="KB1111" s="1308"/>
      <c r="KC1111" s="1308"/>
      <c r="KD1111" s="1308"/>
      <c r="KE1111" s="1308"/>
      <c r="KF1111" s="1308"/>
      <c r="KG1111" s="1308"/>
      <c r="KH1111" s="1308"/>
      <c r="KI1111" s="1308"/>
      <c r="KJ1111" s="1308"/>
      <c r="KK1111" s="1308"/>
      <c r="KL1111" s="1308"/>
      <c r="KM1111" s="1308"/>
      <c r="KN1111" s="1308"/>
      <c r="KO1111" s="1308"/>
      <c r="KP1111" s="1308"/>
      <c r="KQ1111" s="1308"/>
      <c r="KR1111" s="1308"/>
      <c r="KS1111" s="1308"/>
      <c r="KT1111" s="1308"/>
      <c r="KU1111" s="1308"/>
      <c r="KV1111" s="1308"/>
      <c r="KW1111" s="1308"/>
      <c r="KX1111" s="1308"/>
      <c r="KY1111" s="1308"/>
      <c r="KZ1111" s="1308"/>
      <c r="LA1111" s="1308"/>
      <c r="LB1111" s="1308"/>
      <c r="LC1111" s="1308"/>
      <c r="LD1111" s="1308"/>
      <c r="LE1111" s="1308"/>
      <c r="LF1111" s="1308"/>
      <c r="LG1111" s="1308"/>
      <c r="LH1111" s="1308"/>
      <c r="LI1111" s="1308"/>
      <c r="LJ1111" s="1308"/>
      <c r="LK1111" s="1308"/>
      <c r="LL1111" s="1308"/>
      <c r="LM1111" s="1308"/>
      <c r="LN1111" s="1308"/>
      <c r="LO1111" s="1308"/>
      <c r="LP1111" s="1308"/>
      <c r="LQ1111" s="1308"/>
      <c r="LR1111" s="1308"/>
      <c r="LS1111" s="1308"/>
      <c r="LT1111" s="1308"/>
      <c r="LU1111" s="1308"/>
      <c r="LV1111" s="1308"/>
      <c r="LW1111" s="1308"/>
      <c r="LX1111" s="1308"/>
      <c r="LY1111" s="1308"/>
      <c r="LZ1111" s="1308"/>
      <c r="MA1111" s="1308"/>
      <c r="MB1111" s="1308"/>
      <c r="MC1111" s="1308"/>
      <c r="MD1111" s="1308"/>
      <c r="ME1111" s="1308"/>
      <c r="MF1111" s="1308"/>
      <c r="MG1111" s="1308"/>
      <c r="MH1111" s="1308"/>
      <c r="MI1111" s="1308"/>
      <c r="MJ1111" s="1308"/>
      <c r="MK1111" s="1308"/>
      <c r="ML1111" s="1308"/>
      <c r="MM1111" s="1308"/>
      <c r="MN1111" s="1308"/>
      <c r="MO1111" s="1308"/>
      <c r="MP1111" s="1308"/>
      <c r="MQ1111" s="1308"/>
      <c r="MR1111" s="1308"/>
      <c r="MS1111" s="1308"/>
      <c r="MT1111" s="1308"/>
      <c r="MU1111" s="1308"/>
      <c r="MV1111" s="1308"/>
      <c r="MW1111" s="1308"/>
      <c r="MX1111" s="1308"/>
      <c r="MY1111" s="1308"/>
      <c r="MZ1111" s="1308"/>
      <c r="NA1111" s="1308"/>
      <c r="NB1111" s="1308"/>
      <c r="NC1111" s="1308"/>
      <c r="ND1111" s="1308"/>
      <c r="NE1111" s="1308"/>
      <c r="NF1111" s="1308"/>
      <c r="NG1111" s="1308"/>
      <c r="NH1111" s="1308"/>
      <c r="NI1111" s="1308"/>
      <c r="NJ1111" s="1308"/>
      <c r="NK1111" s="1308"/>
      <c r="NL1111" s="1308"/>
      <c r="NM1111" s="1308"/>
      <c r="NN1111" s="1308"/>
      <c r="NO1111" s="1308"/>
      <c r="NP1111" s="1308"/>
      <c r="NQ1111" s="1308"/>
      <c r="NR1111" s="1308"/>
      <c r="NS1111" s="1308"/>
      <c r="NT1111" s="1308"/>
      <c r="NU1111" s="1308"/>
      <c r="NV1111" s="1308"/>
      <c r="NW1111" s="1308"/>
      <c r="NX1111" s="1308"/>
      <c r="NY1111" s="1308"/>
      <c r="NZ1111" s="1308"/>
      <c r="OA1111" s="1308"/>
      <c r="OB1111" s="1308"/>
      <c r="OC1111" s="1308"/>
      <c r="OD1111" s="1308"/>
      <c r="OE1111" s="1308"/>
      <c r="OF1111" s="1308"/>
      <c r="OG1111" s="1308"/>
      <c r="OH1111" s="1308"/>
      <c r="OI1111" s="1308"/>
      <c r="OJ1111" s="1308"/>
      <c r="OK1111" s="1308"/>
      <c r="OL1111" s="1308"/>
      <c r="OM1111" s="1308"/>
      <c r="ON1111" s="1308"/>
      <c r="OO1111" s="1308"/>
      <c r="OP1111" s="1308"/>
      <c r="OQ1111" s="1308"/>
      <c r="OR1111" s="1308"/>
      <c r="OS1111" s="1308"/>
      <c r="OT1111" s="1308"/>
      <c r="OU1111" s="1308"/>
      <c r="OV1111" s="1308"/>
      <c r="OW1111" s="1308"/>
      <c r="OX1111" s="1308"/>
      <c r="OY1111" s="1308"/>
      <c r="OZ1111" s="1308"/>
      <c r="PA1111" s="1308"/>
      <c r="PB1111" s="1308"/>
      <c r="PC1111" s="1308"/>
      <c r="PD1111" s="1308"/>
      <c r="PE1111" s="1308"/>
      <c r="PF1111" s="1308"/>
      <c r="PG1111" s="1308"/>
      <c r="PH1111" s="1308"/>
      <c r="PI1111" s="1308"/>
      <c r="PJ1111" s="1308"/>
      <c r="PK1111" s="1308"/>
      <c r="PL1111" s="1308"/>
      <c r="PM1111" s="1308"/>
      <c r="PN1111" s="1308"/>
      <c r="PO1111" s="1308"/>
      <c r="PP1111" s="1308"/>
      <c r="PQ1111" s="1308"/>
      <c r="PR1111" s="1308"/>
      <c r="PS1111" s="1308"/>
      <c r="PT1111" s="1308"/>
      <c r="PU1111" s="1308"/>
      <c r="PV1111" s="1308"/>
      <c r="PW1111" s="1308"/>
      <c r="PX1111" s="1308"/>
      <c r="PY1111" s="1308"/>
      <c r="PZ1111" s="1308"/>
      <c r="QA1111" s="1308"/>
      <c r="QB1111" s="1308"/>
      <c r="QC1111" s="1308"/>
      <c r="QD1111" s="1308"/>
      <c r="QE1111" s="1308"/>
      <c r="QF1111" s="1308"/>
      <c r="QG1111" s="1308"/>
      <c r="QH1111" s="1308"/>
      <c r="QI1111" s="1308"/>
      <c r="QJ1111" s="1308"/>
      <c r="QK1111" s="1308"/>
      <c r="QL1111" s="1308"/>
      <c r="QM1111" s="1308"/>
      <c r="QN1111" s="1308"/>
      <c r="QO1111" s="1308"/>
      <c r="QP1111" s="1308"/>
      <c r="QQ1111" s="1308"/>
      <c r="QR1111" s="1308"/>
      <c r="QS1111" s="1308"/>
      <c r="QT1111" s="1308"/>
      <c r="QU1111" s="1308"/>
      <c r="QV1111" s="1308"/>
      <c r="QW1111" s="1308"/>
      <c r="QX1111" s="1308"/>
      <c r="QY1111" s="1308"/>
      <c r="QZ1111" s="1308"/>
      <c r="RA1111" s="1308"/>
      <c r="RB1111" s="1308"/>
      <c r="RC1111" s="1308"/>
      <c r="RD1111" s="1308"/>
      <c r="RE1111" s="1308"/>
      <c r="RF1111" s="1308"/>
      <c r="RG1111" s="1308"/>
      <c r="RH1111" s="1308"/>
      <c r="RI1111" s="1308"/>
      <c r="RJ1111" s="1308"/>
      <c r="RK1111" s="1308"/>
      <c r="RL1111" s="1308"/>
      <c r="RM1111" s="1308"/>
      <c r="RN1111" s="1308"/>
      <c r="RO1111" s="1308"/>
      <c r="RP1111" s="1308"/>
      <c r="RQ1111" s="1308"/>
      <c r="RR1111" s="1308"/>
      <c r="RS1111" s="1308"/>
      <c r="RT1111" s="1308"/>
      <c r="RU1111" s="1308"/>
      <c r="RV1111" s="1308"/>
      <c r="RW1111" s="1308"/>
      <c r="RX1111" s="1308"/>
      <c r="RY1111" s="1308"/>
      <c r="RZ1111" s="1308"/>
      <c r="SA1111" s="1308"/>
      <c r="SB1111" s="1308"/>
      <c r="SC1111" s="1308"/>
      <c r="SD1111" s="1308"/>
      <c r="SE1111" s="1308"/>
      <c r="SF1111" s="1308"/>
      <c r="SG1111" s="1308"/>
      <c r="SH1111" s="1308"/>
      <c r="SI1111" s="1308"/>
      <c r="SJ1111" s="1308"/>
      <c r="SK1111" s="1308"/>
      <c r="SL1111" s="1308"/>
      <c r="SM1111" s="1308"/>
      <c r="SN1111" s="1308"/>
      <c r="SO1111" s="1308"/>
      <c r="SP1111" s="1308"/>
      <c r="SQ1111" s="1308"/>
      <c r="SR1111" s="1308"/>
      <c r="SS1111" s="1308"/>
      <c r="ST1111" s="1308"/>
      <c r="SU1111" s="1308"/>
      <c r="SV1111" s="1308"/>
      <c r="SW1111" s="1308"/>
      <c r="SX1111" s="1308"/>
      <c r="SY1111" s="1308"/>
      <c r="SZ1111" s="1308"/>
      <c r="TA1111" s="1308"/>
      <c r="TB1111" s="1308"/>
      <c r="TC1111" s="1308"/>
      <c r="TD1111" s="1308"/>
      <c r="TE1111" s="1308"/>
      <c r="TF1111" s="1308"/>
      <c r="TG1111" s="1308"/>
      <c r="TH1111" s="1308"/>
      <c r="TI1111" s="1308"/>
      <c r="TJ1111" s="1308"/>
      <c r="TK1111" s="1308"/>
      <c r="TL1111" s="1308"/>
      <c r="TM1111" s="1308"/>
      <c r="TN1111" s="1308"/>
      <c r="TO1111" s="1308"/>
      <c r="TP1111" s="1308"/>
      <c r="TQ1111" s="1308"/>
      <c r="TR1111" s="1308"/>
      <c r="TS1111" s="1308"/>
      <c r="TT1111" s="1308"/>
      <c r="TU1111" s="1308"/>
      <c r="TV1111" s="1308"/>
      <c r="TW1111" s="1308"/>
      <c r="TX1111" s="1308"/>
      <c r="TY1111" s="1308"/>
      <c r="TZ1111" s="1308"/>
      <c r="UA1111" s="1308"/>
      <c r="UB1111" s="1308"/>
      <c r="UC1111" s="1308"/>
      <c r="UD1111" s="1308"/>
      <c r="UE1111" s="1308"/>
      <c r="UF1111" s="1308"/>
      <c r="UG1111" s="1308"/>
      <c r="UH1111" s="1308"/>
      <c r="UI1111" s="1308"/>
      <c r="UJ1111" s="1308"/>
      <c r="UK1111" s="1308"/>
      <c r="UL1111" s="1308"/>
      <c r="UM1111" s="1308"/>
      <c r="UN1111" s="1308"/>
      <c r="UO1111" s="1308"/>
      <c r="UP1111" s="1308"/>
      <c r="UQ1111" s="1308"/>
      <c r="UR1111" s="1308"/>
      <c r="US1111" s="1308"/>
      <c r="UT1111" s="1308"/>
      <c r="UU1111" s="1308"/>
      <c r="UV1111" s="1308"/>
      <c r="UW1111" s="1308"/>
      <c r="UX1111" s="1308"/>
      <c r="UY1111" s="1308"/>
      <c r="UZ1111" s="1308"/>
      <c r="VA1111" s="1308"/>
      <c r="VB1111" s="1308"/>
      <c r="VC1111" s="1308"/>
      <c r="VD1111" s="1308"/>
      <c r="VE1111" s="1308"/>
      <c r="VF1111" s="1308"/>
      <c r="VG1111" s="1308"/>
      <c r="VH1111" s="1308"/>
      <c r="VI1111" s="1308"/>
      <c r="VJ1111" s="1308"/>
      <c r="VK1111" s="1308"/>
      <c r="VL1111" s="1308"/>
      <c r="VM1111" s="1308"/>
      <c r="VN1111" s="1308"/>
      <c r="VO1111" s="1308"/>
      <c r="VP1111" s="1308"/>
      <c r="VQ1111" s="1308"/>
      <c r="VR1111" s="1308"/>
      <c r="VS1111" s="1308"/>
      <c r="VT1111" s="1308"/>
      <c r="VU1111" s="1308"/>
      <c r="VV1111" s="1308"/>
      <c r="VW1111" s="1308"/>
      <c r="VX1111" s="1308"/>
      <c r="VY1111" s="1308"/>
      <c r="VZ1111" s="1308"/>
      <c r="WA1111" s="1308"/>
      <c r="WB1111" s="1308"/>
      <c r="WC1111" s="1308"/>
      <c r="WD1111" s="1308"/>
      <c r="WE1111" s="1308"/>
      <c r="WF1111" s="1308"/>
      <c r="WG1111" s="1308"/>
      <c r="WH1111" s="1308"/>
      <c r="WI1111" s="1308"/>
      <c r="WJ1111" s="1308"/>
      <c r="WK1111" s="1308"/>
      <c r="WL1111" s="1308"/>
      <c r="WM1111" s="1308"/>
      <c r="WN1111" s="1308"/>
      <c r="WO1111" s="1308"/>
      <c r="WP1111" s="1308"/>
      <c r="WQ1111" s="1308"/>
      <c r="WR1111" s="1308"/>
      <c r="WS1111" s="1308"/>
      <c r="WT1111" s="1308"/>
      <c r="WU1111" s="1308"/>
      <c r="WV1111" s="1308"/>
      <c r="WW1111" s="1308"/>
      <c r="WX1111" s="1308"/>
      <c r="WY1111" s="1308"/>
      <c r="WZ1111" s="1308"/>
      <c r="XA1111" s="1308"/>
      <c r="XB1111" s="1308"/>
      <c r="XC1111" s="1308"/>
      <c r="XD1111" s="1308"/>
      <c r="XE1111" s="1308"/>
      <c r="XF1111" s="1308"/>
      <c r="XG1111" s="1308"/>
      <c r="XH1111" s="1308"/>
      <c r="XI1111" s="1308"/>
      <c r="XJ1111" s="1308"/>
      <c r="XK1111" s="1308"/>
      <c r="XL1111" s="1308"/>
      <c r="XM1111" s="1308"/>
      <c r="XN1111" s="1308"/>
      <c r="XO1111" s="1308"/>
      <c r="XP1111" s="1308"/>
      <c r="XQ1111" s="1308"/>
      <c r="XR1111" s="1308"/>
      <c r="XS1111" s="1308"/>
      <c r="XT1111" s="1308"/>
      <c r="XU1111" s="1308"/>
      <c r="XV1111" s="1308"/>
      <c r="XW1111" s="1308"/>
      <c r="XX1111" s="1308"/>
      <c r="XY1111" s="1308"/>
      <c r="XZ1111" s="1308"/>
      <c r="YA1111" s="1308"/>
      <c r="YB1111" s="1308"/>
      <c r="YC1111" s="1308"/>
      <c r="YD1111" s="1308"/>
      <c r="YE1111" s="1308"/>
      <c r="YF1111" s="1308"/>
      <c r="YG1111" s="1308"/>
      <c r="YH1111" s="1308"/>
      <c r="YI1111" s="1308"/>
      <c r="YJ1111" s="1308"/>
      <c r="YK1111" s="1308"/>
      <c r="YL1111" s="1308"/>
      <c r="YM1111" s="1308"/>
      <c r="YN1111" s="1308"/>
      <c r="YO1111" s="1308"/>
      <c r="YP1111" s="1308"/>
      <c r="YQ1111" s="1308"/>
      <c r="YR1111" s="1308"/>
      <c r="YS1111" s="1308"/>
      <c r="YT1111" s="1308"/>
      <c r="YU1111" s="1308"/>
      <c r="YV1111" s="1308"/>
      <c r="YW1111" s="1308"/>
      <c r="YX1111" s="1308"/>
      <c r="YY1111" s="1308"/>
      <c r="YZ1111" s="1308"/>
      <c r="ZA1111" s="1308"/>
      <c r="ZB1111" s="1308"/>
      <c r="ZC1111" s="1308"/>
      <c r="ZD1111" s="1308"/>
      <c r="ZE1111" s="1308"/>
      <c r="ZF1111" s="1308"/>
      <c r="ZG1111" s="1308"/>
      <c r="ZH1111" s="1308"/>
      <c r="ZI1111" s="1308"/>
      <c r="ZJ1111" s="1308"/>
      <c r="ZK1111" s="1308"/>
      <c r="ZL1111" s="1308"/>
      <c r="ZM1111" s="1308"/>
      <c r="ZN1111" s="1308"/>
      <c r="ZO1111" s="1308"/>
      <c r="ZP1111" s="1308"/>
      <c r="ZQ1111" s="1308"/>
      <c r="ZR1111" s="1308"/>
      <c r="ZS1111" s="1308"/>
      <c r="ZT1111" s="1308"/>
      <c r="ZU1111" s="1308"/>
      <c r="ZV1111" s="1308"/>
      <c r="ZW1111" s="1308"/>
      <c r="ZX1111" s="1308"/>
      <c r="ZY1111" s="1308"/>
      <c r="ZZ1111" s="1308"/>
      <c r="AAA1111" s="1308"/>
      <c r="AAB1111" s="1308"/>
      <c r="AAC1111" s="1308"/>
      <c r="AAD1111" s="1308"/>
      <c r="AAE1111" s="1308"/>
      <c r="AAF1111" s="1308"/>
      <c r="AAG1111" s="1308"/>
      <c r="AAH1111" s="1308"/>
      <c r="AAI1111" s="1308"/>
      <c r="AAJ1111" s="1308"/>
      <c r="AAK1111" s="1308"/>
      <c r="AAL1111" s="1308"/>
      <c r="AAM1111" s="1308"/>
      <c r="AAN1111" s="1308"/>
      <c r="AAO1111" s="1308"/>
      <c r="AAP1111" s="1308"/>
      <c r="AAQ1111" s="1308"/>
      <c r="AAR1111" s="1308"/>
      <c r="AAS1111" s="1308"/>
      <c r="AAT1111" s="1308"/>
      <c r="AAU1111" s="1308"/>
      <c r="AAV1111" s="1308"/>
      <c r="AAW1111" s="1308"/>
      <c r="AAX1111" s="1308"/>
      <c r="AAY1111" s="1308"/>
      <c r="AAZ1111" s="1308"/>
      <c r="ABA1111" s="1308"/>
      <c r="ABB1111" s="1308"/>
      <c r="ABC1111" s="1308"/>
      <c r="ABD1111" s="1308"/>
      <c r="ABE1111" s="1308"/>
      <c r="ABF1111" s="1308"/>
      <c r="ABG1111" s="1308"/>
      <c r="ABH1111" s="1308"/>
      <c r="ABI1111" s="1308"/>
      <c r="ABJ1111" s="1308"/>
      <c r="ABK1111" s="1308"/>
      <c r="ABL1111" s="1308"/>
      <c r="ABM1111" s="1308"/>
      <c r="ABN1111" s="1308"/>
      <c r="ABO1111" s="1308"/>
      <c r="ABP1111" s="1308"/>
      <c r="ABQ1111" s="1308"/>
      <c r="ABR1111" s="1308"/>
      <c r="ABS1111" s="1308"/>
      <c r="ABT1111" s="1308"/>
      <c r="ABU1111" s="1308"/>
      <c r="ABV1111" s="1308"/>
      <c r="ABW1111" s="1308"/>
      <c r="ABX1111" s="1308"/>
      <c r="ABY1111" s="1308"/>
      <c r="ABZ1111" s="1308"/>
      <c r="ACA1111" s="1308"/>
      <c r="ACB1111" s="1308"/>
      <c r="ACC1111" s="1308"/>
      <c r="ACD1111" s="1308"/>
      <c r="ACE1111" s="1308"/>
      <c r="ACF1111" s="1308"/>
      <c r="ACG1111" s="1308"/>
      <c r="ACH1111" s="1308"/>
      <c r="ACI1111" s="1308"/>
      <c r="ACJ1111" s="1308"/>
      <c r="ACK1111" s="1308"/>
      <c r="ACL1111" s="1308"/>
      <c r="ACM1111" s="1308"/>
      <c r="ACN1111" s="1308"/>
      <c r="ACO1111" s="1308"/>
      <c r="ACP1111" s="1308"/>
      <c r="ACQ1111" s="1308"/>
      <c r="ACR1111" s="1308"/>
      <c r="ACS1111" s="1308"/>
      <c r="ACT1111" s="1308"/>
      <c r="ACU1111" s="1308"/>
      <c r="ACV1111" s="1308"/>
      <c r="ACW1111" s="1308"/>
      <c r="ACX1111" s="1308"/>
      <c r="ACY1111" s="1308"/>
      <c r="ACZ1111" s="1308"/>
      <c r="ADA1111" s="1308"/>
      <c r="ADB1111" s="1308"/>
      <c r="ADC1111" s="1308"/>
      <c r="ADD1111" s="1308"/>
      <c r="ADE1111" s="1308"/>
      <c r="ADF1111" s="1308"/>
      <c r="ADG1111" s="1308"/>
      <c r="ADH1111" s="1308"/>
      <c r="ADI1111" s="1308"/>
      <c r="ADJ1111" s="1308"/>
      <c r="ADK1111" s="1308"/>
      <c r="ADL1111" s="1308"/>
      <c r="ADM1111" s="1308"/>
      <c r="ADN1111" s="1308"/>
      <c r="ADO1111" s="1308"/>
      <c r="ADP1111" s="1308"/>
      <c r="ADQ1111" s="1308"/>
      <c r="ADR1111" s="1308"/>
      <c r="ADS1111" s="1308"/>
      <c r="ADT1111" s="1308"/>
      <c r="ADU1111" s="1308"/>
      <c r="ADV1111" s="1308"/>
      <c r="ADW1111" s="1308"/>
      <c r="ADX1111" s="1308"/>
      <c r="ADY1111" s="1308"/>
      <c r="ADZ1111" s="1308"/>
      <c r="AEA1111" s="1308"/>
      <c r="AEB1111" s="1308"/>
      <c r="AEC1111" s="1308"/>
      <c r="AED1111" s="1308"/>
      <c r="AEE1111" s="1308"/>
      <c r="AEF1111" s="1308"/>
      <c r="AEG1111" s="1308"/>
      <c r="AEH1111" s="1308"/>
      <c r="AEI1111" s="1308"/>
      <c r="AEJ1111" s="1308"/>
      <c r="AEK1111" s="1308"/>
      <c r="AEL1111" s="1308"/>
      <c r="AEM1111" s="1308"/>
      <c r="AEN1111" s="1308"/>
      <c r="AEO1111" s="1308"/>
      <c r="AEP1111" s="1308"/>
      <c r="AEQ1111" s="1308"/>
      <c r="AER1111" s="1308"/>
      <c r="AES1111" s="1308"/>
      <c r="AET1111" s="1308"/>
      <c r="AEU1111" s="1308"/>
      <c r="AEV1111" s="1308"/>
      <c r="AEW1111" s="1308"/>
      <c r="AEX1111" s="1308"/>
      <c r="AEY1111" s="1308"/>
      <c r="AEZ1111" s="1308"/>
      <c r="AFA1111" s="1308"/>
      <c r="AFB1111" s="1308"/>
      <c r="AFC1111" s="1308"/>
      <c r="AFD1111" s="1308"/>
      <c r="AFE1111" s="1308"/>
      <c r="AFF1111" s="1308"/>
      <c r="AFG1111" s="1308"/>
      <c r="AFH1111" s="1308"/>
      <c r="AFI1111" s="1308"/>
      <c r="AFJ1111" s="1308"/>
      <c r="AFK1111" s="1308"/>
      <c r="AFL1111" s="1308"/>
      <c r="AFM1111" s="1308"/>
      <c r="AFN1111" s="1308"/>
      <c r="AFO1111" s="1308"/>
      <c r="AFP1111" s="1308"/>
      <c r="AFQ1111" s="1308"/>
      <c r="AFR1111" s="1308"/>
      <c r="AFS1111" s="1308"/>
      <c r="AFT1111" s="1308"/>
      <c r="AFU1111" s="1308"/>
      <c r="AFV1111" s="1308"/>
      <c r="AFW1111" s="1308"/>
      <c r="AFX1111" s="1308"/>
      <c r="AFY1111" s="1308"/>
      <c r="AFZ1111" s="1308"/>
      <c r="AGA1111" s="1308"/>
      <c r="AGB1111" s="1308"/>
      <c r="AGC1111" s="1308"/>
      <c r="AGD1111" s="1308"/>
      <c r="AGE1111" s="1308"/>
      <c r="AGF1111" s="1308"/>
      <c r="AGG1111" s="1308"/>
      <c r="AGH1111" s="1308"/>
      <c r="AGI1111" s="1308"/>
      <c r="AGJ1111" s="1308"/>
      <c r="AGK1111" s="1308"/>
      <c r="AGL1111" s="1308"/>
      <c r="AGM1111" s="1308"/>
      <c r="AGN1111" s="1308"/>
      <c r="AGO1111" s="1308"/>
      <c r="AGP1111" s="1308"/>
      <c r="AGQ1111" s="1308"/>
      <c r="AGR1111" s="1308"/>
      <c r="AGS1111" s="1308"/>
      <c r="AGT1111" s="1308"/>
      <c r="AGU1111" s="1308"/>
      <c r="AGV1111" s="1308"/>
      <c r="AGW1111" s="1308"/>
      <c r="AGX1111" s="1308"/>
      <c r="AGY1111" s="1308"/>
      <c r="AGZ1111" s="1308"/>
      <c r="AHA1111" s="1308"/>
      <c r="AHB1111" s="1308"/>
      <c r="AHC1111" s="1308"/>
      <c r="AHD1111" s="1308"/>
      <c r="AHE1111" s="1308"/>
      <c r="AHF1111" s="1308"/>
      <c r="AHG1111" s="1308"/>
      <c r="AHH1111" s="1308"/>
      <c r="AHI1111" s="1308"/>
      <c r="AHJ1111" s="1308"/>
      <c r="AHK1111" s="1308"/>
      <c r="AHL1111" s="1308"/>
      <c r="AHM1111" s="1308"/>
      <c r="AHN1111" s="1308"/>
      <c r="AHO1111" s="1308"/>
      <c r="AHP1111" s="1308"/>
      <c r="AHQ1111" s="1308"/>
      <c r="AHR1111" s="1308"/>
      <c r="AHS1111" s="1308"/>
      <c r="AHT1111" s="1308"/>
      <c r="AHU1111" s="1308"/>
      <c r="AHV1111" s="1308"/>
      <c r="AHW1111" s="1308"/>
      <c r="AHX1111" s="1308"/>
      <c r="AHY1111" s="1308"/>
      <c r="AHZ1111" s="1308"/>
      <c r="AIA1111" s="1308"/>
      <c r="AIB1111" s="1308"/>
      <c r="AIC1111" s="1308"/>
      <c r="AID1111" s="1308"/>
      <c r="AIE1111" s="1308"/>
      <c r="AIF1111" s="1308"/>
      <c r="AIG1111" s="1308"/>
      <c r="AIH1111" s="1308"/>
      <c r="AII1111" s="1308"/>
      <c r="AIJ1111" s="1308"/>
      <c r="AIK1111" s="1308"/>
      <c r="AIL1111" s="1308"/>
      <c r="AIM1111" s="1308"/>
      <c r="AIN1111" s="1308"/>
      <c r="AIO1111" s="1308"/>
      <c r="AIP1111" s="1308"/>
      <c r="AIQ1111" s="1308"/>
      <c r="AIR1111" s="1308"/>
      <c r="AIS1111" s="1308"/>
      <c r="AIT1111" s="1308"/>
      <c r="AIU1111" s="1308"/>
      <c r="AIV1111" s="1308"/>
      <c r="AIW1111" s="1308"/>
      <c r="AIX1111" s="1308"/>
      <c r="AIY1111" s="1308"/>
      <c r="AIZ1111" s="1308"/>
      <c r="AJA1111" s="1308"/>
      <c r="AJB1111" s="1308"/>
      <c r="AJC1111" s="1308"/>
      <c r="AJD1111" s="1308"/>
      <c r="AJE1111" s="1308"/>
      <c r="AJF1111" s="1308"/>
      <c r="AJG1111" s="1308"/>
      <c r="AJH1111" s="1308"/>
      <c r="AJI1111" s="1308"/>
      <c r="AJJ1111" s="1308"/>
      <c r="AJK1111" s="1308"/>
      <c r="AJL1111" s="1308"/>
      <c r="AJM1111" s="1308"/>
      <c r="AJN1111" s="1308"/>
      <c r="AJO1111" s="1308"/>
      <c r="AJP1111" s="1308"/>
      <c r="AJQ1111" s="1308"/>
      <c r="AJR1111" s="1308"/>
      <c r="AJS1111" s="1308"/>
      <c r="AJT1111" s="1308"/>
      <c r="AJU1111" s="1308"/>
      <c r="AJV1111" s="1308"/>
      <c r="AJW1111" s="1308"/>
      <c r="AJX1111" s="1308"/>
      <c r="AJY1111" s="1308"/>
      <c r="AJZ1111" s="1308"/>
      <c r="AKA1111" s="1308"/>
      <c r="AKB1111" s="1308"/>
      <c r="AKC1111" s="1308"/>
      <c r="AKD1111" s="1308"/>
      <c r="AKE1111" s="1308"/>
      <c r="AKF1111" s="1308"/>
      <c r="AKG1111" s="1308"/>
      <c r="AKH1111" s="1308"/>
      <c r="AKI1111" s="1308"/>
      <c r="AKJ1111" s="1308"/>
      <c r="AKK1111" s="1308"/>
      <c r="AKL1111" s="1308"/>
      <c r="AKM1111" s="1308"/>
      <c r="AKN1111" s="1308"/>
      <c r="AKO1111" s="1308"/>
      <c r="AKP1111" s="1308"/>
      <c r="AKQ1111" s="1308"/>
      <c r="AKR1111" s="1308"/>
      <c r="AKS1111" s="1308"/>
      <c r="AKT1111" s="1308"/>
      <c r="AKU1111" s="1308"/>
      <c r="AKV1111" s="1308"/>
      <c r="AKW1111" s="1308"/>
      <c r="AKX1111" s="1308"/>
      <c r="AKY1111" s="1308"/>
      <c r="AKZ1111" s="1308"/>
      <c r="ALA1111" s="1308"/>
      <c r="ALB1111" s="1308"/>
      <c r="ALC1111" s="1308"/>
      <c r="ALD1111" s="1308"/>
      <c r="ALE1111" s="1308"/>
      <c r="ALF1111" s="1308"/>
      <c r="ALG1111" s="1308"/>
      <c r="ALH1111" s="1308"/>
      <c r="ALI1111" s="1308"/>
      <c r="ALJ1111" s="1308"/>
      <c r="ALK1111" s="1308"/>
      <c r="ALL1111" s="1308"/>
      <c r="ALM1111" s="1308"/>
      <c r="ALN1111" s="1308"/>
      <c r="ALO1111" s="1308"/>
      <c r="ALP1111" s="1308"/>
      <c r="ALQ1111" s="1308"/>
      <c r="ALR1111" s="1308"/>
      <c r="ALS1111" s="1308"/>
      <c r="ALT1111" s="1308"/>
      <c r="ALU1111" s="1308"/>
      <c r="ALV1111" s="1308"/>
      <c r="ALW1111" s="1308"/>
      <c r="ALX1111" s="1308"/>
      <c r="ALY1111" s="1308"/>
      <c r="ALZ1111" s="1308"/>
      <c r="AMA1111" s="1308"/>
      <c r="AMB1111" s="1308"/>
      <c r="AMC1111" s="1308"/>
      <c r="AMD1111" s="1308"/>
      <c r="AME1111" s="1308"/>
      <c r="AMF1111" s="1308"/>
      <c r="AMG1111" s="1308"/>
      <c r="AMH1111" s="1308"/>
      <c r="AMI1111" s="1308"/>
      <c r="AMJ1111" s="1308"/>
      <c r="AMK1111" s="1308"/>
      <c r="AML1111" s="1308"/>
      <c r="AMM1111" s="1308"/>
      <c r="AMN1111" s="1308"/>
      <c r="AMO1111" s="1308"/>
      <c r="AMP1111" s="1308"/>
      <c r="AMQ1111" s="1308"/>
      <c r="AMR1111" s="1308"/>
      <c r="AMS1111" s="1308"/>
      <c r="AMT1111" s="1308"/>
      <c r="AMU1111" s="1308"/>
      <c r="AMV1111" s="1308"/>
      <c r="AMW1111" s="1308"/>
      <c r="AMX1111" s="1308"/>
      <c r="AMY1111" s="1308"/>
      <c r="AMZ1111" s="1308"/>
      <c r="ANA1111" s="1308"/>
      <c r="ANB1111" s="1308"/>
      <c r="ANC1111" s="1308"/>
      <c r="AND1111" s="1308"/>
      <c r="ANE1111" s="1308"/>
      <c r="ANF1111" s="1308"/>
      <c r="ANG1111" s="1308"/>
      <c r="ANH1111" s="1308"/>
      <c r="ANI1111" s="1308"/>
      <c r="ANJ1111" s="1308"/>
      <c r="ANK1111" s="1308"/>
      <c r="ANL1111" s="1308"/>
      <c r="ANM1111" s="1308"/>
      <c r="ANN1111" s="1308"/>
      <c r="ANO1111" s="1308"/>
      <c r="ANP1111" s="1308"/>
      <c r="ANQ1111" s="1308"/>
      <c r="ANR1111" s="1308"/>
      <c r="ANS1111" s="1308"/>
      <c r="ANT1111" s="1308"/>
      <c r="ANU1111" s="1308"/>
      <c r="ANV1111" s="1308"/>
      <c r="ANW1111" s="1308"/>
      <c r="ANX1111" s="1308"/>
      <c r="ANY1111" s="1308"/>
      <c r="ANZ1111" s="1308"/>
      <c r="AOA1111" s="1308"/>
      <c r="AOB1111" s="1308"/>
      <c r="AOC1111" s="1308"/>
      <c r="AOD1111" s="1308"/>
      <c r="AOE1111" s="1308"/>
      <c r="AOF1111" s="1308"/>
      <c r="AOG1111" s="1308"/>
      <c r="AOH1111" s="1308"/>
      <c r="AOI1111" s="1308"/>
      <c r="AOJ1111" s="1308"/>
      <c r="AOK1111" s="1308"/>
      <c r="AOL1111" s="1308"/>
      <c r="AOM1111" s="1308"/>
      <c r="AON1111" s="1308"/>
      <c r="AOO1111" s="1308"/>
      <c r="AOP1111" s="1308"/>
      <c r="AOQ1111" s="1308"/>
      <c r="AOR1111" s="1308"/>
      <c r="AOS1111" s="1308"/>
      <c r="AOT1111" s="1308"/>
      <c r="AOU1111" s="1308"/>
      <c r="AOV1111" s="1308"/>
      <c r="AOW1111" s="1308"/>
      <c r="AOX1111" s="1308"/>
      <c r="AOY1111" s="1308"/>
      <c r="AOZ1111" s="1308"/>
      <c r="APA1111" s="1308"/>
      <c r="APB1111" s="1308"/>
      <c r="APC1111" s="1308"/>
      <c r="APD1111" s="1308"/>
      <c r="APE1111" s="1308"/>
      <c r="APF1111" s="1308"/>
      <c r="APG1111" s="1308"/>
      <c r="APH1111" s="1308"/>
      <c r="API1111" s="1308"/>
      <c r="APJ1111" s="1308"/>
      <c r="APK1111" s="1308"/>
      <c r="APL1111" s="1308"/>
      <c r="APM1111" s="1308"/>
      <c r="APN1111" s="1308"/>
      <c r="APO1111" s="1308"/>
      <c r="APP1111" s="1308"/>
      <c r="APQ1111" s="1308"/>
      <c r="APR1111" s="1308"/>
      <c r="APS1111" s="1308"/>
      <c r="APT1111" s="1308"/>
      <c r="APU1111" s="1308"/>
      <c r="APV1111" s="1308"/>
      <c r="APW1111" s="1308"/>
      <c r="APX1111" s="1308"/>
      <c r="APY1111" s="1308"/>
      <c r="APZ1111" s="1308"/>
      <c r="AQA1111" s="1308"/>
      <c r="AQB1111" s="1308"/>
      <c r="AQC1111" s="1308"/>
      <c r="AQD1111" s="1308"/>
      <c r="AQE1111" s="1308"/>
      <c r="AQF1111" s="1308"/>
      <c r="AQG1111" s="1308"/>
      <c r="AQH1111" s="1308"/>
      <c r="AQI1111" s="1308"/>
      <c r="AQJ1111" s="1308"/>
      <c r="AQK1111" s="1308"/>
      <c r="AQL1111" s="1308"/>
      <c r="AQM1111" s="1308"/>
      <c r="AQN1111" s="1308"/>
      <c r="AQO1111" s="1308"/>
      <c r="AQP1111" s="1308"/>
      <c r="AQQ1111" s="1308"/>
      <c r="AQR1111" s="1308"/>
      <c r="AQS1111" s="1308"/>
      <c r="AQT1111" s="1308"/>
      <c r="AQU1111" s="1308"/>
      <c r="AQV1111" s="1308"/>
      <c r="AQW1111" s="1308"/>
      <c r="AQX1111" s="1308"/>
      <c r="AQY1111" s="1308"/>
      <c r="AQZ1111" s="1308"/>
      <c r="ARA1111" s="1308"/>
      <c r="ARB1111" s="1308"/>
      <c r="ARC1111" s="1308"/>
      <c r="ARD1111" s="1308"/>
      <c r="ARE1111" s="1308"/>
      <c r="ARF1111" s="1308"/>
      <c r="ARG1111" s="1308"/>
      <c r="ARH1111" s="1308"/>
      <c r="ARI1111" s="1308"/>
      <c r="ARJ1111" s="1308"/>
      <c r="ARK1111" s="1308"/>
      <c r="ARL1111" s="1308"/>
      <c r="ARM1111" s="1308"/>
      <c r="ARN1111" s="1308"/>
      <c r="ARO1111" s="1308"/>
      <c r="ARP1111" s="1308"/>
      <c r="ARQ1111" s="1308"/>
      <c r="ARR1111" s="1308"/>
      <c r="ARS1111" s="1308"/>
      <c r="ART1111" s="1308"/>
      <c r="ARU1111" s="1308"/>
      <c r="ARV1111" s="1308"/>
      <c r="ARW1111" s="1308"/>
      <c r="ARX1111" s="1308"/>
      <c r="ARY1111" s="1308"/>
      <c r="ARZ1111" s="1308"/>
      <c r="ASA1111" s="1308"/>
      <c r="ASB1111" s="1308"/>
      <c r="ASC1111" s="1308"/>
      <c r="ASD1111" s="1308"/>
      <c r="ASE1111" s="1308"/>
      <c r="ASF1111" s="1308"/>
      <c r="ASG1111" s="1308"/>
      <c r="ASH1111" s="1308"/>
      <c r="ASI1111" s="1308"/>
      <c r="ASJ1111" s="1308"/>
      <c r="ASK1111" s="1308"/>
      <c r="ASL1111" s="1308"/>
      <c r="ASM1111" s="1308"/>
      <c r="ASN1111" s="1308"/>
      <c r="ASO1111" s="1308"/>
      <c r="ASP1111" s="1308"/>
      <c r="ASQ1111" s="1308"/>
      <c r="ASR1111" s="1308"/>
      <c r="ASS1111" s="1308"/>
      <c r="AST1111" s="1308"/>
      <c r="ASU1111" s="1308"/>
      <c r="ASV1111" s="1308"/>
      <c r="ASW1111" s="1308"/>
      <c r="ASX1111" s="1308"/>
      <c r="ASY1111" s="1308"/>
      <c r="ASZ1111" s="1308"/>
      <c r="ATA1111" s="1308"/>
      <c r="ATB1111" s="1308"/>
      <c r="ATC1111" s="1308"/>
      <c r="ATD1111" s="1308"/>
      <c r="ATE1111" s="1308"/>
      <c r="ATF1111" s="1308"/>
      <c r="ATG1111" s="1308"/>
      <c r="ATH1111" s="1308"/>
      <c r="ATI1111" s="1308"/>
      <c r="ATJ1111" s="1308"/>
      <c r="ATK1111" s="1308"/>
      <c r="ATL1111" s="1308"/>
      <c r="ATM1111" s="1308"/>
      <c r="ATN1111" s="1308"/>
      <c r="ATO1111" s="1308"/>
      <c r="ATP1111" s="1308"/>
      <c r="ATQ1111" s="1308"/>
      <c r="ATR1111" s="1308"/>
      <c r="ATS1111" s="1308"/>
      <c r="ATT1111" s="1308"/>
      <c r="ATU1111" s="1308"/>
      <c r="ATV1111" s="1308"/>
      <c r="ATW1111" s="1308"/>
      <c r="ATX1111" s="1308"/>
      <c r="ATY1111" s="1308"/>
      <c r="ATZ1111" s="1308"/>
      <c r="AUA1111" s="1308"/>
      <c r="AUB1111" s="1308"/>
      <c r="AUC1111" s="1308"/>
      <c r="AUD1111" s="1308"/>
      <c r="AUE1111" s="1308"/>
      <c r="AUF1111" s="1308"/>
      <c r="AUG1111" s="1308"/>
      <c r="AUH1111" s="1308"/>
      <c r="AUI1111" s="1308"/>
      <c r="AUJ1111" s="1308"/>
      <c r="AUK1111" s="1308"/>
      <c r="AUL1111" s="1308"/>
      <c r="AUM1111" s="1308"/>
      <c r="AUN1111" s="1308"/>
      <c r="AUO1111" s="1308"/>
      <c r="AUP1111" s="1308"/>
      <c r="AUQ1111" s="1308"/>
      <c r="AUR1111" s="1308"/>
      <c r="AUS1111" s="1308"/>
      <c r="AUT1111" s="1308"/>
      <c r="AUU1111" s="1308"/>
      <c r="AUV1111" s="1308"/>
      <c r="AUW1111" s="1308"/>
      <c r="AUX1111" s="1308"/>
      <c r="AUY1111" s="1308"/>
      <c r="AUZ1111" s="1308"/>
      <c r="AVA1111" s="1308"/>
      <c r="AVB1111" s="1308"/>
      <c r="AVC1111" s="1308"/>
      <c r="AVD1111" s="1308"/>
      <c r="AVE1111" s="1308"/>
      <c r="AVF1111" s="1308"/>
      <c r="AVG1111" s="1308"/>
      <c r="AVH1111" s="1308"/>
      <c r="AVI1111" s="1308"/>
      <c r="AVJ1111" s="1308"/>
      <c r="AVK1111" s="1308"/>
      <c r="AVL1111" s="1308"/>
      <c r="AVM1111" s="1308"/>
      <c r="AVN1111" s="1308"/>
      <c r="AVO1111" s="1308"/>
      <c r="AVP1111" s="1308"/>
      <c r="AVQ1111" s="1308"/>
      <c r="AVR1111" s="1308"/>
      <c r="AVS1111" s="1308"/>
      <c r="AVT1111" s="1308"/>
      <c r="AVU1111" s="1308"/>
      <c r="AVV1111" s="1308"/>
      <c r="AVW1111" s="1308"/>
      <c r="AVX1111" s="1308"/>
      <c r="AVY1111" s="1308"/>
      <c r="AVZ1111" s="1308"/>
      <c r="AWA1111" s="1308"/>
      <c r="AWB1111" s="1308"/>
      <c r="AWC1111" s="1308"/>
      <c r="AWD1111" s="1308"/>
      <c r="AWE1111" s="1308"/>
      <c r="AWF1111" s="1308"/>
      <c r="AWG1111" s="1308"/>
      <c r="AWH1111" s="1308"/>
      <c r="AWI1111" s="1308"/>
      <c r="AWJ1111" s="1308"/>
      <c r="AWK1111" s="1308"/>
      <c r="AWL1111" s="1308"/>
      <c r="AWM1111" s="1308"/>
      <c r="AWN1111" s="1308"/>
      <c r="AWO1111" s="1308"/>
      <c r="AWP1111" s="1308"/>
      <c r="AWQ1111" s="1308"/>
      <c r="AWR1111" s="1308"/>
      <c r="AWS1111" s="1308"/>
      <c r="AWT1111" s="1308"/>
      <c r="AWU1111" s="1308"/>
      <c r="AWV1111" s="1308"/>
      <c r="AWW1111" s="1308"/>
      <c r="AWX1111" s="1308"/>
      <c r="AWY1111" s="1308"/>
      <c r="AWZ1111" s="1308"/>
      <c r="AXA1111" s="1308"/>
      <c r="AXB1111" s="1308"/>
      <c r="AXC1111" s="1308"/>
      <c r="AXD1111" s="1308"/>
      <c r="AXE1111" s="1308"/>
      <c r="AXF1111" s="1308"/>
      <c r="AXG1111" s="1308"/>
      <c r="AXH1111" s="1308"/>
      <c r="AXI1111" s="1308"/>
      <c r="AXJ1111" s="1308"/>
      <c r="AXK1111" s="1308"/>
      <c r="AXL1111" s="1308"/>
      <c r="AXM1111" s="1308"/>
      <c r="AXN1111" s="1308"/>
      <c r="AXO1111" s="1308"/>
      <c r="AXP1111" s="1308"/>
      <c r="AXQ1111" s="1308"/>
      <c r="AXR1111" s="1308"/>
      <c r="AXS1111" s="1308"/>
      <c r="AXT1111" s="1308"/>
      <c r="AXU1111" s="1308"/>
      <c r="AXV1111" s="1308"/>
      <c r="AXW1111" s="1308"/>
      <c r="AXX1111" s="1308"/>
      <c r="AXY1111" s="1308"/>
      <c r="AXZ1111" s="1308"/>
      <c r="AYA1111" s="1308"/>
      <c r="AYB1111" s="1308"/>
      <c r="AYC1111" s="1308"/>
      <c r="AYD1111" s="1308"/>
      <c r="AYE1111" s="1308"/>
      <c r="AYF1111" s="1308"/>
      <c r="AYG1111" s="1308"/>
      <c r="AYH1111" s="1308"/>
      <c r="AYI1111" s="1308"/>
      <c r="AYJ1111" s="1308"/>
      <c r="AYK1111" s="1308"/>
      <c r="AYL1111" s="1308"/>
      <c r="AYM1111" s="1308"/>
      <c r="AYN1111" s="1308"/>
      <c r="AYO1111" s="1308"/>
      <c r="AYP1111" s="1308"/>
      <c r="AYQ1111" s="1308"/>
      <c r="AYR1111" s="1308"/>
      <c r="AYS1111" s="1308"/>
      <c r="AYT1111" s="1308"/>
      <c r="AYU1111" s="1308"/>
      <c r="AYV1111" s="1308"/>
      <c r="AYW1111" s="1308"/>
      <c r="AYX1111" s="1308"/>
      <c r="AYY1111" s="1308"/>
      <c r="AYZ1111" s="1308"/>
      <c r="AZA1111" s="1308"/>
      <c r="AZB1111" s="1308"/>
      <c r="AZC1111" s="1308"/>
      <c r="AZD1111" s="1308"/>
      <c r="AZE1111" s="1308"/>
      <c r="AZF1111" s="1308"/>
      <c r="AZG1111" s="1308"/>
      <c r="AZH1111" s="1308"/>
      <c r="AZI1111" s="1308"/>
      <c r="AZJ1111" s="1308"/>
      <c r="AZK1111" s="1308"/>
      <c r="AZL1111" s="1308"/>
      <c r="AZM1111" s="1308"/>
      <c r="AZN1111" s="1308"/>
      <c r="AZO1111" s="1308"/>
      <c r="AZP1111" s="1308"/>
      <c r="AZQ1111" s="1308"/>
      <c r="AZR1111" s="1308"/>
      <c r="AZS1111" s="1308"/>
      <c r="AZT1111" s="1308"/>
      <c r="AZU1111" s="1308"/>
      <c r="AZV1111" s="1308"/>
      <c r="AZW1111" s="1308"/>
      <c r="AZX1111" s="1308"/>
      <c r="AZY1111" s="1308"/>
      <c r="AZZ1111" s="1308"/>
      <c r="BAA1111" s="1308"/>
      <c r="BAB1111" s="1308"/>
      <c r="BAC1111" s="1308"/>
      <c r="BAD1111" s="1308"/>
      <c r="BAE1111" s="1308"/>
      <c r="BAF1111" s="1308"/>
      <c r="BAG1111" s="1308"/>
      <c r="BAH1111" s="1308"/>
      <c r="BAI1111" s="1308"/>
      <c r="BAJ1111" s="1308"/>
      <c r="BAK1111" s="1308"/>
      <c r="BAL1111" s="1308"/>
      <c r="BAM1111" s="1308"/>
      <c r="BAN1111" s="1308"/>
      <c r="BAO1111" s="1308"/>
      <c r="BAP1111" s="1308"/>
      <c r="BAQ1111" s="1308"/>
      <c r="BAR1111" s="1308"/>
      <c r="BAS1111" s="1308"/>
      <c r="BAT1111" s="1308"/>
      <c r="BAU1111" s="1308"/>
      <c r="BAV1111" s="1308"/>
      <c r="BAW1111" s="1308"/>
      <c r="BAX1111" s="1308"/>
      <c r="BAY1111" s="1308"/>
      <c r="BAZ1111" s="1308"/>
      <c r="BBA1111" s="1308"/>
      <c r="BBB1111" s="1308"/>
      <c r="BBC1111" s="1308"/>
      <c r="BBD1111" s="1308"/>
      <c r="BBE1111" s="1308"/>
      <c r="BBF1111" s="1308"/>
      <c r="BBG1111" s="1308"/>
      <c r="BBH1111" s="1308"/>
      <c r="BBI1111" s="1308"/>
      <c r="BBJ1111" s="1308"/>
      <c r="BBK1111" s="1308"/>
      <c r="BBL1111" s="1308"/>
      <c r="BBM1111" s="1308"/>
      <c r="BBN1111" s="1308"/>
      <c r="BBO1111" s="1308"/>
      <c r="BBP1111" s="1308"/>
      <c r="BBQ1111" s="1308"/>
      <c r="BBR1111" s="1308"/>
      <c r="BBS1111" s="1308"/>
      <c r="BBT1111" s="1308"/>
      <c r="BBU1111" s="1308"/>
      <c r="BBV1111" s="1308"/>
      <c r="BBW1111" s="1308"/>
      <c r="BBX1111" s="1308"/>
      <c r="BBY1111" s="1308"/>
      <c r="BBZ1111" s="1308"/>
      <c r="BCA1111" s="1308"/>
      <c r="BCB1111" s="1308"/>
      <c r="BCC1111" s="1308"/>
      <c r="BCD1111" s="1308"/>
      <c r="BCE1111" s="1308"/>
      <c r="BCF1111" s="1308"/>
      <c r="BCG1111" s="1308"/>
      <c r="BCH1111" s="1308"/>
      <c r="BCI1111" s="1308"/>
      <c r="BCJ1111" s="1308"/>
      <c r="BCK1111" s="1308"/>
      <c r="BCL1111" s="1308"/>
      <c r="BCM1111" s="1308"/>
      <c r="BCN1111" s="1308"/>
      <c r="BCO1111" s="1308"/>
      <c r="BCP1111" s="1308"/>
      <c r="BCQ1111" s="1308"/>
      <c r="BCR1111" s="1308"/>
      <c r="BCS1111" s="1308"/>
      <c r="BCT1111" s="1308"/>
      <c r="BCU1111" s="1308"/>
      <c r="BCV1111" s="1308"/>
      <c r="BCW1111" s="1308"/>
      <c r="BCX1111" s="1308"/>
      <c r="BCY1111" s="1308"/>
      <c r="BCZ1111" s="1308"/>
      <c r="BDA1111" s="1308"/>
      <c r="BDB1111" s="1308"/>
      <c r="BDC1111" s="1308"/>
      <c r="BDD1111" s="1308"/>
      <c r="BDE1111" s="1308"/>
      <c r="BDF1111" s="1308"/>
      <c r="BDG1111" s="1308"/>
      <c r="BDH1111" s="1308"/>
      <c r="BDI1111" s="1308"/>
      <c r="BDJ1111" s="1308"/>
      <c r="BDK1111" s="1308"/>
      <c r="BDL1111" s="1308"/>
      <c r="BDM1111" s="1308"/>
      <c r="BDN1111" s="1308"/>
      <c r="BDO1111" s="1308"/>
      <c r="BDP1111" s="1308"/>
      <c r="BDQ1111" s="1308"/>
      <c r="BDR1111" s="1308"/>
      <c r="BDS1111" s="1308"/>
      <c r="BDT1111" s="1308"/>
      <c r="BDU1111" s="1308"/>
      <c r="BDV1111" s="1308"/>
      <c r="BDW1111" s="1308"/>
      <c r="BDX1111" s="1308"/>
      <c r="BDY1111" s="1308"/>
      <c r="BDZ1111" s="1308"/>
      <c r="BEA1111" s="1308"/>
      <c r="BEB1111" s="1308"/>
      <c r="BEC1111" s="1308"/>
      <c r="BED1111" s="1308"/>
      <c r="BEE1111" s="1308"/>
      <c r="BEF1111" s="1308"/>
      <c r="BEG1111" s="1308"/>
      <c r="BEH1111" s="1308"/>
      <c r="BEI1111" s="1308"/>
      <c r="BEJ1111" s="1308"/>
      <c r="BEK1111" s="1308"/>
      <c r="BEL1111" s="1308"/>
      <c r="BEM1111" s="1308"/>
      <c r="BEN1111" s="1308"/>
      <c r="BEO1111" s="1308"/>
      <c r="BEP1111" s="1308"/>
      <c r="BEQ1111" s="1308"/>
      <c r="BER1111" s="1308"/>
      <c r="BES1111" s="1308"/>
      <c r="BET1111" s="1308"/>
      <c r="BEU1111" s="1308"/>
      <c r="BEV1111" s="1308"/>
      <c r="BEW1111" s="1308"/>
      <c r="BEX1111" s="1308"/>
      <c r="BEY1111" s="1308"/>
      <c r="BEZ1111" s="1308"/>
      <c r="BFA1111" s="1308"/>
      <c r="BFB1111" s="1308"/>
      <c r="BFC1111" s="1308"/>
      <c r="BFD1111" s="1308"/>
      <c r="BFE1111" s="1308"/>
      <c r="BFF1111" s="1308"/>
      <c r="BFG1111" s="1308"/>
      <c r="BFH1111" s="1308"/>
      <c r="BFI1111" s="1308"/>
      <c r="BFJ1111" s="1308"/>
      <c r="BFK1111" s="1308"/>
      <c r="BFL1111" s="1308"/>
      <c r="BFM1111" s="1308"/>
      <c r="BFN1111" s="1308"/>
      <c r="BFO1111" s="1308"/>
      <c r="BFP1111" s="1308"/>
      <c r="BFQ1111" s="1308"/>
      <c r="BFR1111" s="1308"/>
      <c r="BFS1111" s="1308"/>
      <c r="BFT1111" s="1308"/>
      <c r="BFU1111" s="1308"/>
      <c r="BFV1111" s="1308"/>
      <c r="BFW1111" s="1308"/>
      <c r="BFX1111" s="1308"/>
      <c r="BFY1111" s="1308"/>
      <c r="BFZ1111" s="1308"/>
      <c r="BGA1111" s="1308"/>
      <c r="BGB1111" s="1308"/>
      <c r="BGC1111" s="1308"/>
      <c r="BGD1111" s="1308"/>
      <c r="BGE1111" s="1308"/>
      <c r="BGF1111" s="1308"/>
      <c r="BGG1111" s="1308"/>
      <c r="BGH1111" s="1308"/>
      <c r="BGI1111" s="1308"/>
      <c r="BGJ1111" s="1308"/>
      <c r="BGK1111" s="1308"/>
      <c r="BGL1111" s="1308"/>
      <c r="BGM1111" s="1308"/>
      <c r="BGN1111" s="1308"/>
      <c r="BGO1111" s="1308"/>
      <c r="BGP1111" s="1308"/>
      <c r="BGQ1111" s="1308"/>
      <c r="BGR1111" s="1308"/>
      <c r="BGS1111" s="1308"/>
      <c r="BGT1111" s="1308"/>
      <c r="BGU1111" s="1308"/>
      <c r="BGV1111" s="1308"/>
      <c r="BGW1111" s="1308"/>
      <c r="BGX1111" s="1308"/>
      <c r="BGY1111" s="1308"/>
      <c r="BGZ1111" s="1308"/>
      <c r="BHA1111" s="1308"/>
      <c r="BHB1111" s="1308"/>
      <c r="BHC1111" s="1308"/>
      <c r="BHD1111" s="1308"/>
      <c r="BHE1111" s="1308"/>
      <c r="BHF1111" s="1308"/>
      <c r="BHG1111" s="1308"/>
      <c r="BHH1111" s="1308"/>
      <c r="BHI1111" s="1308"/>
      <c r="BHJ1111" s="1308"/>
      <c r="BHK1111" s="1308"/>
      <c r="BHL1111" s="1308"/>
      <c r="BHM1111" s="1308"/>
      <c r="BHN1111" s="1308"/>
      <c r="BHO1111" s="1308"/>
      <c r="BHP1111" s="1308"/>
      <c r="BHQ1111" s="1308"/>
      <c r="BHR1111" s="1308"/>
      <c r="BHS1111" s="1308"/>
      <c r="BHT1111" s="1308"/>
      <c r="BHU1111" s="1308"/>
      <c r="BHV1111" s="1308"/>
      <c r="BHW1111" s="1308"/>
      <c r="BHX1111" s="1308"/>
      <c r="BHY1111" s="1308"/>
      <c r="BHZ1111" s="1308"/>
      <c r="BIA1111" s="1308"/>
      <c r="BIB1111" s="1308"/>
      <c r="BIC1111" s="1308"/>
      <c r="BID1111" s="1308"/>
      <c r="BIE1111" s="1308"/>
      <c r="BIF1111" s="1308"/>
      <c r="BIG1111" s="1308"/>
      <c r="BIH1111" s="1308"/>
      <c r="BII1111" s="1308"/>
      <c r="BIJ1111" s="1308"/>
      <c r="BIK1111" s="1308"/>
      <c r="BIL1111" s="1308"/>
      <c r="BIM1111" s="1308"/>
      <c r="BIN1111" s="1308"/>
      <c r="BIO1111" s="1308"/>
      <c r="BIP1111" s="1308"/>
      <c r="BIQ1111" s="1308"/>
      <c r="BIR1111" s="1308"/>
      <c r="BIS1111" s="1308"/>
      <c r="BIT1111" s="1308"/>
      <c r="BIU1111" s="1308"/>
      <c r="BIV1111" s="1308"/>
      <c r="BIW1111" s="1308"/>
      <c r="BIX1111" s="1308"/>
      <c r="BIY1111" s="1308"/>
      <c r="BIZ1111" s="1308"/>
      <c r="BJA1111" s="1308"/>
      <c r="BJB1111" s="1308"/>
      <c r="BJC1111" s="1308"/>
      <c r="BJD1111" s="1308"/>
      <c r="BJE1111" s="1308"/>
      <c r="BJF1111" s="1308"/>
      <c r="BJG1111" s="1308"/>
      <c r="BJH1111" s="1308"/>
      <c r="BJI1111" s="1308"/>
      <c r="BJJ1111" s="1308"/>
      <c r="BJK1111" s="1308"/>
      <c r="BJL1111" s="1308"/>
      <c r="BJM1111" s="1308"/>
      <c r="BJN1111" s="1308"/>
      <c r="BJO1111" s="1308"/>
      <c r="BJP1111" s="1308"/>
      <c r="BJQ1111" s="1308"/>
      <c r="BJR1111" s="1308"/>
      <c r="BJS1111" s="1308"/>
      <c r="BJT1111" s="1308"/>
      <c r="BJU1111" s="1308"/>
      <c r="BJV1111" s="1308"/>
      <c r="BJW1111" s="1308"/>
      <c r="BJX1111" s="1308"/>
      <c r="BJY1111" s="1308"/>
      <c r="BJZ1111" s="1308"/>
      <c r="BKA1111" s="1308"/>
      <c r="BKB1111" s="1308"/>
      <c r="BKC1111" s="1308"/>
      <c r="BKD1111" s="1308"/>
      <c r="BKE1111" s="1308"/>
      <c r="BKF1111" s="1308"/>
      <c r="BKG1111" s="1308"/>
      <c r="BKH1111" s="1308"/>
      <c r="BKI1111" s="1308"/>
      <c r="BKJ1111" s="1308"/>
      <c r="BKK1111" s="1308"/>
      <c r="BKL1111" s="1308"/>
      <c r="BKM1111" s="1308"/>
      <c r="BKN1111" s="1308"/>
      <c r="BKO1111" s="1308"/>
      <c r="BKP1111" s="1308"/>
      <c r="BKQ1111" s="1308"/>
      <c r="BKR1111" s="1308"/>
      <c r="BKS1111" s="1308"/>
      <c r="BKT1111" s="1308"/>
      <c r="BKU1111" s="1308"/>
      <c r="BKV1111" s="1308"/>
      <c r="BKW1111" s="1308"/>
      <c r="BKX1111" s="1308"/>
      <c r="BKY1111" s="1308"/>
      <c r="BKZ1111" s="1308"/>
      <c r="BLA1111" s="1308"/>
      <c r="BLB1111" s="1308"/>
      <c r="BLC1111" s="1308"/>
      <c r="BLD1111" s="1308"/>
      <c r="BLE1111" s="1308"/>
      <c r="BLF1111" s="1308"/>
      <c r="BLG1111" s="1308"/>
      <c r="BLH1111" s="1308"/>
      <c r="BLI1111" s="1308"/>
      <c r="BLJ1111" s="1308"/>
      <c r="BLK1111" s="1308"/>
      <c r="BLL1111" s="1308"/>
      <c r="BLM1111" s="1308"/>
      <c r="BLN1111" s="1308"/>
      <c r="BLO1111" s="1308"/>
      <c r="BLP1111" s="1308"/>
      <c r="BLQ1111" s="1308"/>
      <c r="BLR1111" s="1308"/>
      <c r="BLS1111" s="1308"/>
      <c r="BLT1111" s="1308"/>
      <c r="BLU1111" s="1308"/>
      <c r="BLV1111" s="1308"/>
      <c r="BLW1111" s="1308"/>
      <c r="BLX1111" s="1308"/>
      <c r="BLY1111" s="1308"/>
      <c r="BLZ1111" s="1308"/>
      <c r="BMA1111" s="1308"/>
      <c r="BMB1111" s="1308"/>
      <c r="BMC1111" s="1308"/>
      <c r="BMD1111" s="1308"/>
      <c r="BME1111" s="1308"/>
      <c r="BMF1111" s="1308"/>
      <c r="BMG1111" s="1308"/>
      <c r="BMH1111" s="1308"/>
      <c r="BMI1111" s="1308"/>
      <c r="BMJ1111" s="1308"/>
      <c r="BMK1111" s="1308"/>
      <c r="BML1111" s="1308"/>
      <c r="BMM1111" s="1308"/>
      <c r="BMN1111" s="1308"/>
      <c r="BMO1111" s="1308"/>
      <c r="BMP1111" s="1308"/>
      <c r="BMQ1111" s="1308"/>
      <c r="BMR1111" s="1308"/>
      <c r="BMS1111" s="1308"/>
      <c r="BMT1111" s="1308"/>
      <c r="BMU1111" s="1308"/>
      <c r="BMV1111" s="1308"/>
      <c r="BMW1111" s="1308"/>
      <c r="BMX1111" s="1308"/>
      <c r="BMY1111" s="1308"/>
      <c r="BMZ1111" s="1308"/>
      <c r="BNA1111" s="1308"/>
      <c r="BNB1111" s="1308"/>
      <c r="BNC1111" s="1308"/>
      <c r="BND1111" s="1308"/>
      <c r="BNE1111" s="1308"/>
      <c r="BNF1111" s="1308"/>
      <c r="BNG1111" s="1308"/>
      <c r="BNH1111" s="1308"/>
      <c r="BNI1111" s="1308"/>
      <c r="BNJ1111" s="1308"/>
      <c r="BNK1111" s="1308"/>
      <c r="BNL1111" s="1308"/>
      <c r="BNM1111" s="1308"/>
      <c r="BNN1111" s="1308"/>
      <c r="BNO1111" s="1308"/>
      <c r="BNP1111" s="1308"/>
      <c r="BNQ1111" s="1308"/>
      <c r="BNR1111" s="1308"/>
      <c r="BNS1111" s="1308"/>
      <c r="BNT1111" s="1308"/>
      <c r="BNU1111" s="1308"/>
      <c r="BNV1111" s="1308"/>
      <c r="BNW1111" s="1308"/>
      <c r="BNX1111" s="1308"/>
      <c r="BNY1111" s="1308"/>
      <c r="BNZ1111" s="1308"/>
      <c r="BOA1111" s="1308"/>
      <c r="BOB1111" s="1308"/>
      <c r="BOC1111" s="1308"/>
      <c r="BOD1111" s="1308"/>
      <c r="BOE1111" s="1308"/>
      <c r="BOF1111" s="1308"/>
      <c r="BOG1111" s="1308"/>
      <c r="BOH1111" s="1308"/>
      <c r="BOI1111" s="1308"/>
      <c r="BOJ1111" s="1308"/>
      <c r="BOK1111" s="1308"/>
      <c r="BOL1111" s="1308"/>
      <c r="BOM1111" s="1308"/>
      <c r="BON1111" s="1308"/>
      <c r="BOO1111" s="1308"/>
      <c r="BOP1111" s="1308"/>
      <c r="BOQ1111" s="1308"/>
      <c r="BOR1111" s="1308"/>
      <c r="BOS1111" s="1308"/>
      <c r="BOT1111" s="1308"/>
      <c r="BOU1111" s="1308"/>
      <c r="BOV1111" s="1308"/>
      <c r="BOW1111" s="1308"/>
      <c r="BOX1111" s="1308"/>
      <c r="BOY1111" s="1308"/>
      <c r="BOZ1111" s="1308"/>
      <c r="BPA1111" s="1308"/>
      <c r="BPB1111" s="1308"/>
      <c r="BPC1111" s="1308"/>
      <c r="BPD1111" s="1308"/>
      <c r="BPE1111" s="1308"/>
      <c r="BPF1111" s="1308"/>
      <c r="BPG1111" s="1308"/>
      <c r="BPH1111" s="1308"/>
      <c r="BPI1111" s="1308"/>
      <c r="BPJ1111" s="1308"/>
      <c r="BPK1111" s="1308"/>
      <c r="BPL1111" s="1308"/>
      <c r="BPM1111" s="1308"/>
      <c r="BPN1111" s="1308"/>
      <c r="BPO1111" s="1308"/>
      <c r="BPP1111" s="1308"/>
      <c r="BPQ1111" s="1308"/>
      <c r="BPR1111" s="1308"/>
      <c r="BPS1111" s="1308"/>
      <c r="BPT1111" s="1308"/>
      <c r="BPU1111" s="1308"/>
      <c r="BPV1111" s="1308"/>
      <c r="BPW1111" s="1308"/>
      <c r="BPX1111" s="1308"/>
      <c r="BPY1111" s="1308"/>
      <c r="BPZ1111" s="1308"/>
      <c r="BQA1111" s="1308"/>
      <c r="BQB1111" s="1308"/>
      <c r="BQC1111" s="1308"/>
      <c r="BQD1111" s="1308"/>
      <c r="BQE1111" s="1308"/>
      <c r="BQF1111" s="1308"/>
      <c r="BQG1111" s="1308"/>
      <c r="BQH1111" s="1308"/>
      <c r="BQI1111" s="1308"/>
      <c r="BQJ1111" s="1308"/>
      <c r="BQK1111" s="1308"/>
      <c r="BQL1111" s="1308"/>
      <c r="BQM1111" s="1308"/>
      <c r="BQN1111" s="1308"/>
      <c r="BQO1111" s="1308"/>
      <c r="BQP1111" s="1308"/>
      <c r="BQQ1111" s="1308"/>
      <c r="BQR1111" s="1308"/>
      <c r="BQS1111" s="1308"/>
      <c r="BQT1111" s="1308"/>
      <c r="BQU1111" s="1308"/>
      <c r="BQV1111" s="1308"/>
      <c r="BQW1111" s="1308"/>
      <c r="BQX1111" s="1308"/>
      <c r="BQY1111" s="1308"/>
      <c r="BQZ1111" s="1308"/>
      <c r="BRA1111" s="1308"/>
      <c r="BRB1111" s="1308"/>
      <c r="BRC1111" s="1308"/>
      <c r="BRD1111" s="1308"/>
      <c r="BRE1111" s="1308"/>
      <c r="BRF1111" s="1308"/>
      <c r="BRG1111" s="1308"/>
      <c r="BRH1111" s="1308"/>
      <c r="BRI1111" s="1308"/>
      <c r="BRJ1111" s="1308"/>
      <c r="BRK1111" s="1308"/>
      <c r="BRL1111" s="1308"/>
      <c r="BRM1111" s="1308"/>
      <c r="BRN1111" s="1308"/>
      <c r="BRO1111" s="1308"/>
      <c r="BRP1111" s="1308"/>
      <c r="BRQ1111" s="1308"/>
      <c r="BRR1111" s="1308"/>
      <c r="BRS1111" s="1308"/>
      <c r="BRT1111" s="1308"/>
      <c r="BRU1111" s="1308"/>
      <c r="BRV1111" s="1308"/>
      <c r="BRW1111" s="1308"/>
      <c r="BRX1111" s="1308"/>
      <c r="BRY1111" s="1308"/>
      <c r="BRZ1111" s="1308"/>
      <c r="BSA1111" s="1308"/>
      <c r="BSB1111" s="1308"/>
      <c r="BSC1111" s="1308"/>
      <c r="BSD1111" s="1308"/>
      <c r="BSE1111" s="1308"/>
      <c r="BSF1111" s="1308"/>
      <c r="BSG1111" s="1308"/>
      <c r="BSH1111" s="1308"/>
      <c r="BSI1111" s="1308"/>
      <c r="BSJ1111" s="1308"/>
      <c r="BSK1111" s="1308"/>
      <c r="BSL1111" s="1308"/>
      <c r="BSM1111" s="1308"/>
      <c r="BSN1111" s="1308"/>
      <c r="BSO1111" s="1308"/>
      <c r="BSP1111" s="1308"/>
      <c r="BSQ1111" s="1308"/>
      <c r="BSR1111" s="1308"/>
      <c r="BSS1111" s="1308"/>
      <c r="BST1111" s="1308"/>
      <c r="BSU1111" s="1308"/>
      <c r="BSV1111" s="1308"/>
      <c r="BSW1111" s="1308"/>
      <c r="BSX1111" s="1308"/>
      <c r="BSY1111" s="1308"/>
      <c r="BSZ1111" s="1308"/>
      <c r="BTA1111" s="1308"/>
      <c r="BTB1111" s="1308"/>
      <c r="BTC1111" s="1308"/>
      <c r="BTD1111" s="1308"/>
      <c r="BTE1111" s="1308"/>
      <c r="BTF1111" s="1308"/>
      <c r="BTG1111" s="1308"/>
      <c r="BTH1111" s="1308"/>
      <c r="BTI1111" s="1308"/>
      <c r="BTJ1111" s="1308"/>
      <c r="BTK1111" s="1308"/>
      <c r="BTL1111" s="1308"/>
      <c r="BTM1111" s="1308"/>
      <c r="BTN1111" s="1308"/>
      <c r="BTO1111" s="1308"/>
      <c r="BTP1111" s="1308"/>
      <c r="BTQ1111" s="1308"/>
      <c r="BTR1111" s="1308"/>
      <c r="BTS1111" s="1308"/>
      <c r="BTT1111" s="1308"/>
      <c r="BTU1111" s="1308"/>
      <c r="BTV1111" s="1308"/>
      <c r="BTW1111" s="1308"/>
      <c r="BTX1111" s="1308"/>
      <c r="BTY1111" s="1308"/>
      <c r="BTZ1111" s="1308"/>
      <c r="BUA1111" s="1308"/>
      <c r="BUB1111" s="1308"/>
      <c r="BUC1111" s="1308"/>
      <c r="BUD1111" s="1308"/>
      <c r="BUE1111" s="1308"/>
      <c r="BUF1111" s="1308"/>
      <c r="BUG1111" s="1308"/>
      <c r="BUH1111" s="1308"/>
      <c r="BUI1111" s="1308"/>
      <c r="BUJ1111" s="1308"/>
      <c r="BUK1111" s="1308"/>
      <c r="BUL1111" s="1308"/>
      <c r="BUM1111" s="1308"/>
      <c r="BUN1111" s="1308"/>
      <c r="BUO1111" s="1308"/>
      <c r="BUP1111" s="1308"/>
      <c r="BUQ1111" s="1308"/>
      <c r="BUR1111" s="1308"/>
      <c r="BUS1111" s="1308"/>
      <c r="BUT1111" s="1308"/>
      <c r="BUU1111" s="1308"/>
      <c r="BUV1111" s="1308"/>
      <c r="BUW1111" s="1308"/>
      <c r="BUX1111" s="1308"/>
      <c r="BUY1111" s="1308"/>
      <c r="BUZ1111" s="1308"/>
      <c r="BVA1111" s="1308"/>
      <c r="BVB1111" s="1308"/>
      <c r="BVC1111" s="1308"/>
      <c r="BVD1111" s="1308"/>
      <c r="BVE1111" s="1308"/>
      <c r="BVF1111" s="1308"/>
      <c r="BVG1111" s="1308"/>
      <c r="BVH1111" s="1308"/>
      <c r="BVI1111" s="1308"/>
      <c r="BVJ1111" s="1308"/>
      <c r="BVK1111" s="1308"/>
      <c r="BVL1111" s="1308"/>
      <c r="BVM1111" s="1308"/>
      <c r="BVN1111" s="1308"/>
      <c r="BVO1111" s="1308"/>
      <c r="BVP1111" s="1308"/>
      <c r="BVQ1111" s="1308"/>
      <c r="BVR1111" s="1308"/>
      <c r="BVS1111" s="1308"/>
      <c r="BVT1111" s="1308"/>
      <c r="BVU1111" s="1308"/>
      <c r="BVV1111" s="1308"/>
      <c r="BVW1111" s="1308"/>
      <c r="BVX1111" s="1308"/>
      <c r="BVY1111" s="1308"/>
      <c r="BVZ1111" s="1308"/>
      <c r="BWA1111" s="1308"/>
      <c r="BWB1111" s="1308"/>
      <c r="BWC1111" s="1308"/>
      <c r="BWD1111" s="1308"/>
      <c r="BWE1111" s="1308"/>
      <c r="BWF1111" s="1308"/>
      <c r="BWG1111" s="1308"/>
      <c r="BWH1111" s="1308"/>
      <c r="BWI1111" s="1308"/>
      <c r="BWJ1111" s="1308"/>
      <c r="BWK1111" s="1308"/>
      <c r="BWL1111" s="1308"/>
      <c r="BWM1111" s="1308"/>
      <c r="BWN1111" s="1308"/>
      <c r="BWO1111" s="1308"/>
      <c r="BWP1111" s="1308"/>
      <c r="BWQ1111" s="1308"/>
      <c r="BWR1111" s="1308"/>
      <c r="BWS1111" s="1308"/>
      <c r="BWT1111" s="1308"/>
      <c r="BWU1111" s="1308"/>
      <c r="BWV1111" s="1308"/>
      <c r="BWW1111" s="1308"/>
      <c r="BWX1111" s="1308"/>
      <c r="BWY1111" s="1308"/>
      <c r="BWZ1111" s="1308"/>
      <c r="BXA1111" s="1308"/>
      <c r="BXB1111" s="1308"/>
      <c r="BXC1111" s="1308"/>
      <c r="BXD1111" s="1308"/>
      <c r="BXE1111" s="1308"/>
      <c r="BXF1111" s="1308"/>
      <c r="BXG1111" s="1308"/>
      <c r="BXH1111" s="1308"/>
      <c r="BXI1111" s="1308"/>
      <c r="BXJ1111" s="1308"/>
      <c r="BXK1111" s="1308"/>
      <c r="BXL1111" s="1308"/>
      <c r="BXM1111" s="1308"/>
      <c r="BXN1111" s="1308"/>
      <c r="BXO1111" s="1308"/>
      <c r="BXP1111" s="1308"/>
      <c r="BXQ1111" s="1308"/>
      <c r="BXR1111" s="1308"/>
      <c r="BXS1111" s="1308"/>
      <c r="BXT1111" s="1308"/>
      <c r="BXU1111" s="1308"/>
      <c r="BXV1111" s="1308"/>
      <c r="BXW1111" s="1308"/>
      <c r="BXX1111" s="1308"/>
      <c r="BXY1111" s="1308"/>
      <c r="BXZ1111" s="1308"/>
      <c r="BYA1111" s="1308"/>
      <c r="BYB1111" s="1308"/>
      <c r="BYC1111" s="1308"/>
      <c r="BYD1111" s="1308"/>
      <c r="BYE1111" s="1308"/>
      <c r="BYF1111" s="1308"/>
      <c r="BYG1111" s="1308"/>
      <c r="BYH1111" s="1308"/>
      <c r="BYI1111" s="1308"/>
      <c r="BYJ1111" s="1308"/>
      <c r="BYK1111" s="1308"/>
      <c r="BYL1111" s="1308"/>
      <c r="BYM1111" s="1308"/>
      <c r="BYN1111" s="1308"/>
      <c r="BYO1111" s="1308"/>
      <c r="BYP1111" s="1308"/>
      <c r="BYQ1111" s="1308"/>
      <c r="BYR1111" s="1308"/>
      <c r="BYS1111" s="1308"/>
      <c r="BYT1111" s="1308"/>
      <c r="BYU1111" s="1308"/>
      <c r="BYV1111" s="1308"/>
      <c r="BYW1111" s="1308"/>
      <c r="BYX1111" s="1308"/>
      <c r="BYY1111" s="1308"/>
      <c r="BYZ1111" s="1308"/>
      <c r="BZA1111" s="1308"/>
      <c r="BZB1111" s="1308"/>
      <c r="BZC1111" s="1308"/>
      <c r="BZD1111" s="1308"/>
      <c r="BZE1111" s="1308"/>
      <c r="BZF1111" s="1308"/>
      <c r="BZG1111" s="1308"/>
      <c r="BZH1111" s="1308"/>
      <c r="BZI1111" s="1308"/>
      <c r="BZJ1111" s="1308"/>
      <c r="BZK1111" s="1308"/>
      <c r="BZL1111" s="1308"/>
      <c r="BZM1111" s="1308"/>
      <c r="BZN1111" s="1308"/>
      <c r="BZO1111" s="1308"/>
      <c r="BZP1111" s="1308"/>
      <c r="BZQ1111" s="1308"/>
      <c r="BZR1111" s="1308"/>
      <c r="BZS1111" s="1308"/>
      <c r="BZT1111" s="1308"/>
      <c r="BZU1111" s="1308"/>
      <c r="BZV1111" s="1308"/>
      <c r="BZW1111" s="1308"/>
      <c r="BZX1111" s="1308"/>
      <c r="BZY1111" s="1308"/>
      <c r="BZZ1111" s="1308"/>
      <c r="CAA1111" s="1308"/>
      <c r="CAB1111" s="1308"/>
      <c r="CAC1111" s="1308"/>
      <c r="CAD1111" s="1308"/>
      <c r="CAE1111" s="1308"/>
      <c r="CAF1111" s="1308"/>
      <c r="CAG1111" s="1308"/>
      <c r="CAH1111" s="1308"/>
      <c r="CAI1111" s="1308"/>
      <c r="CAJ1111" s="1308"/>
      <c r="CAK1111" s="1308"/>
      <c r="CAL1111" s="1308"/>
      <c r="CAM1111" s="1308"/>
      <c r="CAN1111" s="1308"/>
      <c r="CAO1111" s="1308"/>
      <c r="CAP1111" s="1308"/>
      <c r="CAQ1111" s="1308"/>
      <c r="CAR1111" s="1308"/>
      <c r="CAS1111" s="1308"/>
      <c r="CAT1111" s="1308"/>
      <c r="CAU1111" s="1308"/>
      <c r="CAV1111" s="1308"/>
      <c r="CAW1111" s="1308"/>
      <c r="CAX1111" s="1308"/>
      <c r="CAY1111" s="1308"/>
      <c r="CAZ1111" s="1308"/>
      <c r="CBA1111" s="1308"/>
      <c r="CBB1111" s="1308"/>
      <c r="CBC1111" s="1308"/>
      <c r="CBD1111" s="1308"/>
      <c r="CBE1111" s="1308"/>
      <c r="CBF1111" s="1308"/>
      <c r="CBG1111" s="1308"/>
      <c r="CBH1111" s="1308"/>
      <c r="CBI1111" s="1308"/>
      <c r="CBJ1111" s="1308"/>
      <c r="CBK1111" s="1308"/>
      <c r="CBL1111" s="1308"/>
      <c r="CBM1111" s="1308"/>
      <c r="CBN1111" s="1308"/>
      <c r="CBO1111" s="1308"/>
      <c r="CBP1111" s="1308"/>
      <c r="CBQ1111" s="1308"/>
      <c r="CBR1111" s="1308"/>
      <c r="CBS1111" s="1308"/>
      <c r="CBT1111" s="1308"/>
      <c r="CBU1111" s="1308"/>
      <c r="CBV1111" s="1308"/>
      <c r="CBW1111" s="1308"/>
      <c r="CBX1111" s="1308"/>
      <c r="CBY1111" s="1308"/>
      <c r="CBZ1111" s="1308"/>
      <c r="CCA1111" s="1308"/>
      <c r="CCB1111" s="1308"/>
      <c r="CCC1111" s="1308"/>
      <c r="CCD1111" s="1308"/>
      <c r="CCE1111" s="1308"/>
      <c r="CCF1111" s="1308"/>
      <c r="CCG1111" s="1308"/>
      <c r="CCH1111" s="1308"/>
      <c r="CCI1111" s="1308"/>
      <c r="CCJ1111" s="1308"/>
      <c r="CCK1111" s="1308"/>
      <c r="CCL1111" s="1308"/>
      <c r="CCM1111" s="1308"/>
      <c r="CCN1111" s="1308"/>
      <c r="CCO1111" s="1308"/>
      <c r="CCP1111" s="1308"/>
      <c r="CCQ1111" s="1308"/>
      <c r="CCR1111" s="1308"/>
      <c r="CCS1111" s="1308"/>
      <c r="CCT1111" s="1308"/>
      <c r="CCU1111" s="1308"/>
      <c r="CCV1111" s="1308"/>
      <c r="CCW1111" s="1308"/>
      <c r="CCX1111" s="1308"/>
      <c r="CCY1111" s="1308"/>
      <c r="CCZ1111" s="1308"/>
      <c r="CDA1111" s="1308"/>
      <c r="CDB1111" s="1308"/>
      <c r="CDC1111" s="1308"/>
      <c r="CDD1111" s="1308"/>
      <c r="CDE1111" s="1308"/>
      <c r="CDF1111" s="1308"/>
      <c r="CDG1111" s="1308"/>
      <c r="CDH1111" s="1308"/>
      <c r="CDI1111" s="1308"/>
      <c r="CDJ1111" s="1308"/>
      <c r="CDK1111" s="1308"/>
      <c r="CDL1111" s="1308"/>
      <c r="CDM1111" s="1308"/>
      <c r="CDN1111" s="1308"/>
      <c r="CDO1111" s="1308"/>
      <c r="CDP1111" s="1308"/>
      <c r="CDQ1111" s="1308"/>
      <c r="CDR1111" s="1308"/>
      <c r="CDS1111" s="1308"/>
      <c r="CDT1111" s="1308"/>
      <c r="CDU1111" s="1308"/>
      <c r="CDV1111" s="1308"/>
      <c r="CDW1111" s="1308"/>
      <c r="CDX1111" s="1308"/>
      <c r="CDY1111" s="1308"/>
      <c r="CDZ1111" s="1308"/>
      <c r="CEA1111" s="1308"/>
      <c r="CEB1111" s="1308"/>
      <c r="CEC1111" s="1308"/>
      <c r="CED1111" s="1308"/>
      <c r="CEE1111" s="1308"/>
      <c r="CEF1111" s="1308"/>
      <c r="CEG1111" s="1308"/>
      <c r="CEH1111" s="1308"/>
      <c r="CEI1111" s="1308"/>
      <c r="CEJ1111" s="1308"/>
      <c r="CEK1111" s="1308"/>
      <c r="CEL1111" s="1308"/>
      <c r="CEM1111" s="1308"/>
      <c r="CEN1111" s="1308"/>
      <c r="CEO1111" s="1308"/>
      <c r="CEP1111" s="1308"/>
      <c r="CEQ1111" s="1308"/>
      <c r="CER1111" s="1308"/>
      <c r="CES1111" s="1308"/>
      <c r="CET1111" s="1308"/>
      <c r="CEU1111" s="1308"/>
      <c r="CEV1111" s="1308"/>
      <c r="CEW1111" s="1308"/>
      <c r="CEX1111" s="1308"/>
      <c r="CEY1111" s="1308"/>
      <c r="CEZ1111" s="1308"/>
      <c r="CFA1111" s="1308"/>
      <c r="CFB1111" s="1308"/>
      <c r="CFC1111" s="1308"/>
      <c r="CFD1111" s="1308"/>
      <c r="CFE1111" s="1308"/>
      <c r="CFF1111" s="1308"/>
      <c r="CFG1111" s="1308"/>
      <c r="CFH1111" s="1308"/>
      <c r="CFI1111" s="1308"/>
      <c r="CFJ1111" s="1308"/>
      <c r="CFK1111" s="1308"/>
      <c r="CFL1111" s="1308"/>
      <c r="CFM1111" s="1308"/>
      <c r="CFN1111" s="1308"/>
      <c r="CFO1111" s="1308"/>
      <c r="CFP1111" s="1308"/>
      <c r="CFQ1111" s="1308"/>
      <c r="CFR1111" s="1308"/>
      <c r="CFS1111" s="1308"/>
      <c r="CFT1111" s="1308"/>
      <c r="CFU1111" s="1308"/>
      <c r="CFV1111" s="1308"/>
      <c r="CFW1111" s="1308"/>
      <c r="CFX1111" s="1308"/>
      <c r="CFY1111" s="1308"/>
      <c r="CFZ1111" s="1308"/>
      <c r="CGA1111" s="1308"/>
      <c r="CGB1111" s="1308"/>
      <c r="CGC1111" s="1308"/>
      <c r="CGD1111" s="1308"/>
      <c r="CGE1111" s="1308"/>
      <c r="CGF1111" s="1308"/>
      <c r="CGG1111" s="1308"/>
      <c r="CGH1111" s="1308"/>
      <c r="CGI1111" s="1308"/>
      <c r="CGJ1111" s="1308"/>
      <c r="CGK1111" s="1308"/>
      <c r="CGL1111" s="1308"/>
      <c r="CGM1111" s="1308"/>
      <c r="CGN1111" s="1308"/>
      <c r="CGO1111" s="1308"/>
      <c r="CGP1111" s="1308"/>
      <c r="CGQ1111" s="1308"/>
      <c r="CGR1111" s="1308"/>
      <c r="CGS1111" s="1308"/>
      <c r="CGT1111" s="1308"/>
      <c r="CGU1111" s="1308"/>
      <c r="CGV1111" s="1308"/>
      <c r="CGW1111" s="1308"/>
      <c r="CGX1111" s="1308"/>
      <c r="CGY1111" s="1308"/>
      <c r="CGZ1111" s="1308"/>
      <c r="CHA1111" s="1308"/>
      <c r="CHB1111" s="1308"/>
      <c r="CHC1111" s="1308"/>
      <c r="CHD1111" s="1308"/>
      <c r="CHE1111" s="1308"/>
      <c r="CHF1111" s="1308"/>
      <c r="CHG1111" s="1308"/>
      <c r="CHH1111" s="1308"/>
      <c r="CHI1111" s="1308"/>
      <c r="CHJ1111" s="1308"/>
      <c r="CHK1111" s="1308"/>
      <c r="CHL1111" s="1308"/>
      <c r="CHM1111" s="1308"/>
      <c r="CHN1111" s="1308"/>
      <c r="CHO1111" s="1308"/>
      <c r="CHP1111" s="1308"/>
      <c r="CHQ1111" s="1308"/>
      <c r="CHR1111" s="1308"/>
      <c r="CHS1111" s="1308"/>
      <c r="CHT1111" s="1308"/>
      <c r="CHU1111" s="1308"/>
      <c r="CHV1111" s="1308"/>
      <c r="CHW1111" s="1308"/>
      <c r="CHX1111" s="1308"/>
      <c r="CHY1111" s="1308"/>
      <c r="CHZ1111" s="1308"/>
      <c r="CIA1111" s="1308"/>
      <c r="CIB1111" s="1308"/>
      <c r="CIC1111" s="1308"/>
      <c r="CID1111" s="1308"/>
      <c r="CIE1111" s="1308"/>
      <c r="CIF1111" s="1308"/>
      <c r="CIG1111" s="1308"/>
      <c r="CIH1111" s="1308"/>
      <c r="CII1111" s="1308"/>
      <c r="CIJ1111" s="1308"/>
      <c r="CIK1111" s="1308"/>
      <c r="CIL1111" s="1308"/>
      <c r="CIM1111" s="1308"/>
      <c r="CIN1111" s="1308"/>
      <c r="CIO1111" s="1308"/>
      <c r="CIP1111" s="1308"/>
      <c r="CIQ1111" s="1308"/>
      <c r="CIR1111" s="1308"/>
      <c r="CIS1111" s="1308"/>
      <c r="CIT1111" s="1308"/>
      <c r="CIU1111" s="1308"/>
      <c r="CIV1111" s="1308"/>
      <c r="CIW1111" s="1308"/>
      <c r="CIX1111" s="1308"/>
      <c r="CIY1111" s="1308"/>
      <c r="CIZ1111" s="1308"/>
      <c r="CJA1111" s="1308"/>
      <c r="CJB1111" s="1308"/>
      <c r="CJC1111" s="1308"/>
      <c r="CJD1111" s="1308"/>
      <c r="CJE1111" s="1308"/>
      <c r="CJF1111" s="1308"/>
      <c r="CJG1111" s="1308"/>
      <c r="CJH1111" s="1308"/>
      <c r="CJI1111" s="1308"/>
      <c r="CJJ1111" s="1308"/>
      <c r="CJK1111" s="1308"/>
      <c r="CJL1111" s="1308"/>
      <c r="CJM1111" s="1308"/>
      <c r="CJN1111" s="1308"/>
      <c r="CJO1111" s="1308"/>
      <c r="CJP1111" s="1308"/>
      <c r="CJQ1111" s="1308"/>
      <c r="CJR1111" s="1308"/>
      <c r="CJS1111" s="1308"/>
      <c r="CJT1111" s="1308"/>
      <c r="CJU1111" s="1308"/>
      <c r="CJV1111" s="1308"/>
      <c r="CJW1111" s="1308"/>
      <c r="CJX1111" s="1308"/>
      <c r="CJY1111" s="1308"/>
      <c r="CJZ1111" s="1308"/>
      <c r="CKA1111" s="1308"/>
      <c r="CKB1111" s="1308"/>
      <c r="CKC1111" s="1308"/>
      <c r="CKD1111" s="1308"/>
      <c r="CKE1111" s="1308"/>
      <c r="CKF1111" s="1308"/>
      <c r="CKG1111" s="1308"/>
      <c r="CKH1111" s="1308"/>
      <c r="CKI1111" s="1308"/>
      <c r="CKJ1111" s="1308"/>
      <c r="CKK1111" s="1308"/>
      <c r="CKL1111" s="1308"/>
      <c r="CKM1111" s="1308"/>
      <c r="CKN1111" s="1308"/>
      <c r="CKO1111" s="1308"/>
      <c r="CKP1111" s="1308"/>
      <c r="CKQ1111" s="1308"/>
      <c r="CKR1111" s="1308"/>
      <c r="CKS1111" s="1308"/>
      <c r="CKT1111" s="1308"/>
      <c r="CKU1111" s="1308"/>
      <c r="CKV1111" s="1308"/>
      <c r="CKW1111" s="1308"/>
      <c r="CKX1111" s="1308"/>
      <c r="CKY1111" s="1308"/>
      <c r="CKZ1111" s="1308"/>
      <c r="CLA1111" s="1308"/>
      <c r="CLB1111" s="1308"/>
      <c r="CLC1111" s="1308"/>
      <c r="CLD1111" s="1308"/>
      <c r="CLE1111" s="1308"/>
      <c r="CLF1111" s="1308"/>
      <c r="CLG1111" s="1308"/>
      <c r="CLH1111" s="1308"/>
      <c r="CLI1111" s="1308"/>
      <c r="CLJ1111" s="1308"/>
      <c r="CLK1111" s="1308"/>
      <c r="CLL1111" s="1308"/>
      <c r="CLM1111" s="1308"/>
      <c r="CLN1111" s="1308"/>
      <c r="CLO1111" s="1308"/>
      <c r="CLP1111" s="1308"/>
      <c r="CLQ1111" s="1308"/>
      <c r="CLR1111" s="1308"/>
      <c r="CLS1111" s="1308"/>
      <c r="CLT1111" s="1308"/>
      <c r="CLU1111" s="1308"/>
      <c r="CLV1111" s="1308"/>
      <c r="CLW1111" s="1308"/>
      <c r="CLX1111" s="1308"/>
      <c r="CLY1111" s="1308"/>
      <c r="CLZ1111" s="1308"/>
      <c r="CMA1111" s="1308"/>
      <c r="CMB1111" s="1308"/>
      <c r="CMC1111" s="1308"/>
      <c r="CMD1111" s="1308"/>
      <c r="CME1111" s="1308"/>
      <c r="CMF1111" s="1308"/>
      <c r="CMG1111" s="1308"/>
      <c r="CMH1111" s="1308"/>
      <c r="CMI1111" s="1308"/>
      <c r="CMJ1111" s="1308"/>
      <c r="CMK1111" s="1308"/>
      <c r="CML1111" s="1308"/>
      <c r="CMM1111" s="1308"/>
      <c r="CMN1111" s="1308"/>
      <c r="CMO1111" s="1308"/>
      <c r="CMP1111" s="1308"/>
      <c r="CMQ1111" s="1308"/>
      <c r="CMR1111" s="1308"/>
      <c r="CMS1111" s="1308"/>
      <c r="CMT1111" s="1308"/>
      <c r="CMU1111" s="1308"/>
      <c r="CMV1111" s="1308"/>
      <c r="CMW1111" s="1308"/>
      <c r="CMX1111" s="1308"/>
      <c r="CMY1111" s="1308"/>
      <c r="CMZ1111" s="1308"/>
      <c r="CNA1111" s="1308"/>
      <c r="CNB1111" s="1308"/>
      <c r="CNC1111" s="1308"/>
      <c r="CND1111" s="1308"/>
      <c r="CNE1111" s="1308"/>
      <c r="CNF1111" s="1308"/>
      <c r="CNG1111" s="1308"/>
      <c r="CNH1111" s="1308"/>
      <c r="CNI1111" s="1308"/>
      <c r="CNJ1111" s="1308"/>
      <c r="CNK1111" s="1308"/>
      <c r="CNL1111" s="1308"/>
      <c r="CNM1111" s="1308"/>
      <c r="CNN1111" s="1308"/>
      <c r="CNO1111" s="1308"/>
      <c r="CNP1111" s="1308"/>
      <c r="CNQ1111" s="1308"/>
      <c r="CNR1111" s="1308"/>
      <c r="CNS1111" s="1308"/>
      <c r="CNT1111" s="1308"/>
      <c r="CNU1111" s="1308"/>
      <c r="CNV1111" s="1308"/>
      <c r="CNW1111" s="1308"/>
      <c r="CNX1111" s="1308"/>
      <c r="CNY1111" s="1308"/>
      <c r="CNZ1111" s="1308"/>
      <c r="COA1111" s="1308"/>
      <c r="COB1111" s="1308"/>
      <c r="COC1111" s="1308"/>
      <c r="COD1111" s="1308"/>
      <c r="COE1111" s="1308"/>
      <c r="COF1111" s="1308"/>
      <c r="COG1111" s="1308"/>
      <c r="COH1111" s="1308"/>
      <c r="COI1111" s="1308"/>
      <c r="COJ1111" s="1308"/>
      <c r="COK1111" s="1308"/>
      <c r="COL1111" s="1308"/>
      <c r="COM1111" s="1308"/>
      <c r="CON1111" s="1308"/>
      <c r="COO1111" s="1308"/>
      <c r="COP1111" s="1308"/>
      <c r="COQ1111" s="1308"/>
      <c r="COR1111" s="1308"/>
      <c r="COS1111" s="1308"/>
      <c r="COT1111" s="1308"/>
      <c r="COU1111" s="1308"/>
      <c r="COV1111" s="1308"/>
      <c r="COW1111" s="1308"/>
      <c r="COX1111" s="1308"/>
      <c r="COY1111" s="1308"/>
      <c r="COZ1111" s="1308"/>
      <c r="CPA1111" s="1308"/>
      <c r="CPB1111" s="1308"/>
      <c r="CPC1111" s="1308"/>
      <c r="CPD1111" s="1308"/>
      <c r="CPE1111" s="1308"/>
      <c r="CPF1111" s="1308"/>
      <c r="CPG1111" s="1308"/>
      <c r="CPH1111" s="1308"/>
      <c r="CPI1111" s="1308"/>
      <c r="CPJ1111" s="1308"/>
      <c r="CPK1111" s="1308"/>
      <c r="CPL1111" s="1308"/>
      <c r="CPM1111" s="1308"/>
      <c r="CPN1111" s="1308"/>
      <c r="CPO1111" s="1308"/>
      <c r="CPP1111" s="1308"/>
      <c r="CPQ1111" s="1308"/>
      <c r="CPR1111" s="1308"/>
      <c r="CPS1111" s="1308"/>
      <c r="CPT1111" s="1308"/>
      <c r="CPU1111" s="1308"/>
      <c r="CPV1111" s="1308"/>
      <c r="CPW1111" s="1308"/>
      <c r="CPX1111" s="1308"/>
      <c r="CPY1111" s="1308"/>
      <c r="CPZ1111" s="1308"/>
      <c r="CQA1111" s="1308"/>
      <c r="CQB1111" s="1308"/>
      <c r="CQC1111" s="1308"/>
      <c r="CQD1111" s="1308"/>
      <c r="CQE1111" s="1308"/>
      <c r="CQF1111" s="1308"/>
      <c r="CQG1111" s="1308"/>
      <c r="CQH1111" s="1308"/>
      <c r="CQI1111" s="1308"/>
      <c r="CQJ1111" s="1308"/>
      <c r="CQK1111" s="1308"/>
      <c r="CQL1111" s="1308"/>
      <c r="CQM1111" s="1308"/>
      <c r="CQN1111" s="1308"/>
      <c r="CQO1111" s="1308"/>
      <c r="CQP1111" s="1308"/>
      <c r="CQQ1111" s="1308"/>
      <c r="CQR1111" s="1308"/>
      <c r="CQS1111" s="1308"/>
      <c r="CQT1111" s="1308"/>
      <c r="CQU1111" s="1308"/>
      <c r="CQV1111" s="1308"/>
      <c r="CQW1111" s="1308"/>
      <c r="CQX1111" s="1308"/>
      <c r="CQY1111" s="1308"/>
      <c r="CQZ1111" s="1308"/>
      <c r="CRA1111" s="1308"/>
      <c r="CRB1111" s="1308"/>
      <c r="CRC1111" s="1308"/>
      <c r="CRD1111" s="1308"/>
      <c r="CRE1111" s="1308"/>
      <c r="CRF1111" s="1308"/>
      <c r="CRG1111" s="1308"/>
      <c r="CRH1111" s="1308"/>
      <c r="CRI1111" s="1308"/>
      <c r="CRJ1111" s="1308"/>
      <c r="CRK1111" s="1308"/>
      <c r="CRL1111" s="1308"/>
      <c r="CRM1111" s="1308"/>
      <c r="CRN1111" s="1308"/>
      <c r="CRO1111" s="1308"/>
      <c r="CRP1111" s="1308"/>
      <c r="CRQ1111" s="1308"/>
      <c r="CRR1111" s="1308"/>
      <c r="CRS1111" s="1308"/>
      <c r="CRT1111" s="1308"/>
      <c r="CRU1111" s="1308"/>
      <c r="CRV1111" s="1308"/>
      <c r="CRW1111" s="1308"/>
      <c r="CRX1111" s="1308"/>
      <c r="CRY1111" s="1308"/>
      <c r="CRZ1111" s="1308"/>
      <c r="CSA1111" s="1308"/>
      <c r="CSB1111" s="1308"/>
      <c r="CSC1111" s="1308"/>
      <c r="CSD1111" s="1308"/>
      <c r="CSE1111" s="1308"/>
      <c r="CSF1111" s="1308"/>
      <c r="CSG1111" s="1308"/>
      <c r="CSH1111" s="1308"/>
      <c r="CSI1111" s="1308"/>
      <c r="CSJ1111" s="1308"/>
      <c r="CSK1111" s="1308"/>
      <c r="CSL1111" s="1308"/>
      <c r="CSM1111" s="1308"/>
    </row>
    <row r="1112" spans="1:2535" ht="15" customHeight="1" x14ac:dyDescent="0.25">
      <c r="A1112" s="1315">
        <v>3</v>
      </c>
      <c r="B1112" s="2051">
        <v>43732</v>
      </c>
      <c r="C1112" s="1929">
        <v>1102</v>
      </c>
      <c r="D1112" s="1305" t="s">
        <v>30</v>
      </c>
      <c r="E1112" s="1305" t="s">
        <v>31</v>
      </c>
      <c r="F1112" s="1266">
        <v>5</v>
      </c>
      <c r="G1112" s="1301">
        <f t="shared" si="539"/>
        <v>6659090</v>
      </c>
      <c r="H1112" s="1268">
        <v>1</v>
      </c>
      <c r="I1112" s="817">
        <f t="shared" si="561"/>
        <v>1931818</v>
      </c>
      <c r="J1112" s="1268">
        <v>4</v>
      </c>
      <c r="K1112" s="817">
        <f t="shared" si="560"/>
        <v>8927272</v>
      </c>
      <c r="L1112" s="1268"/>
      <c r="M1112" s="817">
        <f t="shared" si="562"/>
        <v>0</v>
      </c>
      <c r="N1112" s="1272">
        <f t="shared" si="564"/>
        <v>10</v>
      </c>
      <c r="O1112" s="1494">
        <f t="shared" si="564"/>
        <v>17518180</v>
      </c>
      <c r="P1112" s="1269">
        <f t="shared" si="543"/>
        <v>400000</v>
      </c>
      <c r="Q1112" s="1307"/>
      <c r="R1112" s="1508">
        <v>1331818</v>
      </c>
      <c r="S1112" s="1508">
        <v>1931818</v>
      </c>
      <c r="T1112" s="1508">
        <v>2231818</v>
      </c>
      <c r="U1112" s="1508">
        <v>431818</v>
      </c>
      <c r="V1112" s="1892"/>
      <c r="W1112" s="1229"/>
      <c r="X1112" s="2337"/>
      <c r="Y1112" s="1229"/>
      <c r="Z1112" s="2395"/>
      <c r="AA1112" s="1229"/>
      <c r="AB1112" s="1317"/>
      <c r="AC1112" s="1229"/>
      <c r="AD1112" s="1229"/>
      <c r="AE1112" s="1229"/>
      <c r="AF1112" s="1490">
        <f t="shared" si="545"/>
        <v>0</v>
      </c>
      <c r="AG1112" s="1316">
        <f t="shared" si="546"/>
        <v>17518180</v>
      </c>
      <c r="AH1112" s="1305"/>
      <c r="AI1112" s="1937"/>
      <c r="AJ1112" s="1267"/>
      <c r="AK1112" s="1317"/>
      <c r="AL1112" s="1317"/>
      <c r="AM1112" s="1305"/>
      <c r="AN1112" s="1305"/>
      <c r="AO1112" s="1266"/>
      <c r="AP1112" s="1491">
        <f t="shared" si="547"/>
        <v>0</v>
      </c>
      <c r="AQ1112" s="1268"/>
      <c r="AR1112" s="1492">
        <f t="shared" si="548"/>
        <v>0</v>
      </c>
      <c r="AS1112" s="1268"/>
      <c r="AT1112" s="1492">
        <f t="shared" si="549"/>
        <v>0</v>
      </c>
      <c r="AU1112" s="1268"/>
      <c r="AV1112" s="1492">
        <f t="shared" si="550"/>
        <v>0</v>
      </c>
      <c r="AW1112" s="1493">
        <f t="shared" si="551"/>
        <v>0</v>
      </c>
      <c r="AX1112" s="2153">
        <f t="shared" si="552"/>
        <v>0</v>
      </c>
      <c r="AY1112" s="1495">
        <f t="shared" si="553"/>
        <v>0</v>
      </c>
      <c r="AZ1112" s="1937"/>
      <c r="BA1112" s="1508">
        <v>1331818</v>
      </c>
      <c r="BB1112" s="1508">
        <v>1931818</v>
      </c>
      <c r="BC1112" s="1508">
        <v>2231818</v>
      </c>
      <c r="BD1112" s="1508">
        <v>431818</v>
      </c>
      <c r="BE1112" s="2174"/>
      <c r="BF1112" s="1229"/>
      <c r="BG1112" s="1317"/>
      <c r="BH1112" s="1229"/>
      <c r="BI1112" s="1317"/>
      <c r="BJ1112" s="1229"/>
      <c r="BK1112" s="1317"/>
      <c r="BL1112" s="1229"/>
      <c r="BM1112" s="1229"/>
      <c r="BN1112" s="1229"/>
      <c r="BO1112" s="1490">
        <f t="shared" si="559"/>
        <v>0</v>
      </c>
      <c r="BP1112" s="1496">
        <f t="shared" si="563"/>
        <v>0</v>
      </c>
      <c r="BQ1112" s="1305"/>
      <c r="BS1112" s="1959">
        <f t="shared" si="554"/>
        <v>5</v>
      </c>
      <c r="BT1112" s="1959">
        <f t="shared" si="555"/>
        <v>1</v>
      </c>
      <c r="BU1112" s="1959">
        <f t="shared" si="556"/>
        <v>4</v>
      </c>
      <c r="BV1112" s="1959">
        <f t="shared" si="557"/>
        <v>0</v>
      </c>
      <c r="BW1112" s="1959">
        <f t="shared" si="558"/>
        <v>17518180</v>
      </c>
    </row>
    <row r="1113" spans="1:2535" ht="15" customHeight="1" x14ac:dyDescent="0.25">
      <c r="A1113" s="1315">
        <v>4</v>
      </c>
      <c r="B1113" s="2051">
        <v>43732</v>
      </c>
      <c r="C1113" s="1929">
        <v>1103</v>
      </c>
      <c r="D1113" s="1305" t="s">
        <v>33</v>
      </c>
      <c r="E1113" s="1305" t="s">
        <v>31</v>
      </c>
      <c r="F1113" s="1266">
        <v>5</v>
      </c>
      <c r="G1113" s="1301">
        <f t="shared" si="539"/>
        <v>6659090</v>
      </c>
      <c r="H1113" s="1268"/>
      <c r="I1113" s="817">
        <f t="shared" si="561"/>
        <v>0</v>
      </c>
      <c r="J1113" s="1268">
        <v>5</v>
      </c>
      <c r="K1113" s="817">
        <f t="shared" si="560"/>
        <v>11159090</v>
      </c>
      <c r="L1113" s="1268"/>
      <c r="M1113" s="817">
        <f t="shared" si="562"/>
        <v>0</v>
      </c>
      <c r="N1113" s="1272">
        <f t="shared" si="564"/>
        <v>10</v>
      </c>
      <c r="O1113" s="1494">
        <f t="shared" si="564"/>
        <v>17818180</v>
      </c>
      <c r="P1113" s="1269">
        <f t="shared" si="543"/>
        <v>400000</v>
      </c>
      <c r="Q1113" s="1307"/>
      <c r="R1113" s="1508">
        <v>1331818</v>
      </c>
      <c r="S1113" s="1508">
        <v>1931818</v>
      </c>
      <c r="T1113" s="1508">
        <v>2231818</v>
      </c>
      <c r="U1113" s="1508">
        <v>431818</v>
      </c>
      <c r="V1113" s="1892"/>
      <c r="W1113" s="1229"/>
      <c r="X1113" s="2337"/>
      <c r="Y1113" s="1229"/>
      <c r="Z1113" s="2395"/>
      <c r="AA1113" s="1229"/>
      <c r="AB1113" s="1317"/>
      <c r="AC1113" s="1229"/>
      <c r="AD1113" s="1229"/>
      <c r="AE1113" s="1229"/>
      <c r="AF1113" s="1490">
        <f t="shared" si="545"/>
        <v>0</v>
      </c>
      <c r="AG1113" s="1316">
        <f t="shared" si="546"/>
        <v>17818180</v>
      </c>
      <c r="AH1113" s="1305"/>
      <c r="AI1113" s="1937"/>
      <c r="AJ1113" s="1267"/>
      <c r="AK1113" s="1317"/>
      <c r="AL1113" s="1317"/>
      <c r="AM1113" s="1305"/>
      <c r="AN1113" s="1305"/>
      <c r="AO1113" s="1266"/>
      <c r="AP1113" s="1491">
        <f t="shared" si="547"/>
        <v>0</v>
      </c>
      <c r="AQ1113" s="1268"/>
      <c r="AR1113" s="1492">
        <f t="shared" si="548"/>
        <v>0</v>
      </c>
      <c r="AS1113" s="1268"/>
      <c r="AT1113" s="1492">
        <f t="shared" si="549"/>
        <v>0</v>
      </c>
      <c r="AU1113" s="1268"/>
      <c r="AV1113" s="1492">
        <f t="shared" si="550"/>
        <v>0</v>
      </c>
      <c r="AW1113" s="1493">
        <f t="shared" si="551"/>
        <v>0</v>
      </c>
      <c r="AX1113" s="2153">
        <f t="shared" si="552"/>
        <v>0</v>
      </c>
      <c r="AY1113" s="1495">
        <f t="shared" si="553"/>
        <v>0</v>
      </c>
      <c r="AZ1113" s="1937"/>
      <c r="BA1113" s="1508">
        <v>1331818</v>
      </c>
      <c r="BB1113" s="1508">
        <v>1931818</v>
      </c>
      <c r="BC1113" s="1508">
        <v>2231818</v>
      </c>
      <c r="BD1113" s="1508">
        <v>431818</v>
      </c>
      <c r="BE1113" s="2174"/>
      <c r="BF1113" s="1229"/>
      <c r="BG1113" s="1317"/>
      <c r="BH1113" s="1229"/>
      <c r="BI1113" s="1317"/>
      <c r="BJ1113" s="1229"/>
      <c r="BK1113" s="1317"/>
      <c r="BL1113" s="1229"/>
      <c r="BM1113" s="1229"/>
      <c r="BN1113" s="1229"/>
      <c r="BO1113" s="1490">
        <f t="shared" si="559"/>
        <v>0</v>
      </c>
      <c r="BP1113" s="1496">
        <f t="shared" si="563"/>
        <v>0</v>
      </c>
      <c r="BQ1113" s="1305"/>
      <c r="BS1113" s="1959">
        <f t="shared" si="554"/>
        <v>5</v>
      </c>
      <c r="BT1113" s="1959">
        <f t="shared" si="555"/>
        <v>0</v>
      </c>
      <c r="BU1113" s="1959">
        <f t="shared" si="556"/>
        <v>5</v>
      </c>
      <c r="BV1113" s="1959">
        <f t="shared" si="557"/>
        <v>0</v>
      </c>
      <c r="BW1113" s="1959">
        <f t="shared" si="558"/>
        <v>17818180</v>
      </c>
    </row>
    <row r="1114" spans="1:2535" ht="15" customHeight="1" x14ac:dyDescent="0.25">
      <c r="A1114" s="1315">
        <v>5</v>
      </c>
      <c r="B1114" s="2051">
        <v>43732</v>
      </c>
      <c r="C1114" s="1929">
        <v>1104</v>
      </c>
      <c r="D1114" s="1305" t="s">
        <v>54</v>
      </c>
      <c r="E1114" s="1305" t="s">
        <v>273</v>
      </c>
      <c r="F1114" s="1266">
        <v>6</v>
      </c>
      <c r="G1114" s="1301">
        <f t="shared" si="539"/>
        <v>7990908</v>
      </c>
      <c r="H1114" s="1268"/>
      <c r="I1114" s="817">
        <f t="shared" si="561"/>
        <v>0</v>
      </c>
      <c r="J1114" s="1268"/>
      <c r="K1114" s="817">
        <f t="shared" si="560"/>
        <v>0</v>
      </c>
      <c r="L1114" s="1268"/>
      <c r="M1114" s="817">
        <f t="shared" si="562"/>
        <v>0</v>
      </c>
      <c r="N1114" s="1272">
        <f t="shared" si="564"/>
        <v>6</v>
      </c>
      <c r="O1114" s="1494">
        <f t="shared" si="564"/>
        <v>7990908</v>
      </c>
      <c r="P1114" s="1269">
        <f t="shared" si="543"/>
        <v>240000</v>
      </c>
      <c r="Q1114" s="1307"/>
      <c r="R1114" s="1508">
        <v>1331818</v>
      </c>
      <c r="S1114" s="1508">
        <v>1931818</v>
      </c>
      <c r="T1114" s="1508">
        <v>2231818</v>
      </c>
      <c r="U1114" s="1508">
        <v>431818</v>
      </c>
      <c r="V1114" s="1892"/>
      <c r="W1114" s="1229"/>
      <c r="X1114" s="2337"/>
      <c r="Y1114" s="1229"/>
      <c r="Z1114" s="2395"/>
      <c r="AA1114" s="1229"/>
      <c r="AB1114" s="1317"/>
      <c r="AC1114" s="1229"/>
      <c r="AD1114" s="1229"/>
      <c r="AE1114" s="1229"/>
      <c r="AF1114" s="1490">
        <f t="shared" si="545"/>
        <v>0</v>
      </c>
      <c r="AG1114" s="1316">
        <f t="shared" si="546"/>
        <v>7990908</v>
      </c>
      <c r="AH1114" s="1305"/>
      <c r="AI1114" s="1937"/>
      <c r="AJ1114" s="1267"/>
      <c r="AK1114" s="1317"/>
      <c r="AL1114" s="1317"/>
      <c r="AM1114" s="1305"/>
      <c r="AN1114" s="1305"/>
      <c r="AO1114" s="1266"/>
      <c r="AP1114" s="1491">
        <f t="shared" si="547"/>
        <v>0</v>
      </c>
      <c r="AQ1114" s="1268"/>
      <c r="AR1114" s="1492">
        <f t="shared" si="548"/>
        <v>0</v>
      </c>
      <c r="AS1114" s="1268"/>
      <c r="AT1114" s="1492">
        <f t="shared" si="549"/>
        <v>0</v>
      </c>
      <c r="AU1114" s="1268"/>
      <c r="AV1114" s="1492">
        <f t="shared" si="550"/>
        <v>0</v>
      </c>
      <c r="AW1114" s="1493">
        <f t="shared" si="551"/>
        <v>0</v>
      </c>
      <c r="AX1114" s="2153">
        <f t="shared" si="552"/>
        <v>0</v>
      </c>
      <c r="AY1114" s="1495">
        <f t="shared" si="553"/>
        <v>0</v>
      </c>
      <c r="AZ1114" s="1937"/>
      <c r="BA1114" s="1508">
        <v>1331818</v>
      </c>
      <c r="BB1114" s="1508">
        <v>1931818</v>
      </c>
      <c r="BC1114" s="1508">
        <v>2231818</v>
      </c>
      <c r="BD1114" s="1508">
        <v>431818</v>
      </c>
      <c r="BE1114" s="2174"/>
      <c r="BF1114" s="1229"/>
      <c r="BG1114" s="1317"/>
      <c r="BH1114" s="1229"/>
      <c r="BI1114" s="1317"/>
      <c r="BJ1114" s="1229"/>
      <c r="BK1114" s="1317"/>
      <c r="BL1114" s="1229"/>
      <c r="BM1114" s="1229"/>
      <c r="BN1114" s="1229"/>
      <c r="BO1114" s="1490">
        <f t="shared" si="559"/>
        <v>0</v>
      </c>
      <c r="BP1114" s="1496">
        <f t="shared" si="563"/>
        <v>0</v>
      </c>
      <c r="BQ1114" s="1305"/>
      <c r="BS1114" s="1959">
        <f t="shared" si="554"/>
        <v>6</v>
      </c>
      <c r="BT1114" s="1959">
        <f t="shared" si="555"/>
        <v>0</v>
      </c>
      <c r="BU1114" s="1959">
        <f t="shared" si="556"/>
        <v>0</v>
      </c>
      <c r="BV1114" s="1959">
        <f t="shared" si="557"/>
        <v>0</v>
      </c>
      <c r="BW1114" s="1959">
        <f t="shared" si="558"/>
        <v>7990908</v>
      </c>
    </row>
    <row r="1115" spans="1:2535" s="773" customFormat="1" ht="15" customHeight="1" x14ac:dyDescent="0.25">
      <c r="A1115" s="1315">
        <v>6</v>
      </c>
      <c r="B1115" s="2051">
        <v>43732</v>
      </c>
      <c r="C1115" s="1929">
        <v>1105</v>
      </c>
      <c r="D1115" s="1305" t="s">
        <v>39</v>
      </c>
      <c r="E1115" s="1305" t="s">
        <v>273</v>
      </c>
      <c r="F1115" s="1266"/>
      <c r="G1115" s="1301">
        <f t="shared" si="539"/>
        <v>0</v>
      </c>
      <c r="H1115" s="1268"/>
      <c r="I1115" s="817">
        <f t="shared" si="561"/>
        <v>0</v>
      </c>
      <c r="J1115" s="1268">
        <v>4</v>
      </c>
      <c r="K1115" s="817">
        <f t="shared" si="560"/>
        <v>8927272</v>
      </c>
      <c r="L1115" s="1268"/>
      <c r="M1115" s="817">
        <f t="shared" si="562"/>
        <v>0</v>
      </c>
      <c r="N1115" s="1272">
        <f t="shared" si="564"/>
        <v>4</v>
      </c>
      <c r="O1115" s="1494">
        <f t="shared" si="564"/>
        <v>8927272</v>
      </c>
      <c r="P1115" s="1269">
        <f t="shared" si="543"/>
        <v>160000</v>
      </c>
      <c r="Q1115" s="1307"/>
      <c r="R1115" s="1508">
        <v>1331818</v>
      </c>
      <c r="S1115" s="1508">
        <v>1931818</v>
      </c>
      <c r="T1115" s="1508">
        <v>2231818</v>
      </c>
      <c r="U1115" s="1508">
        <v>431818</v>
      </c>
      <c r="V1115" s="1892"/>
      <c r="W1115" s="1229"/>
      <c r="X1115" s="2337"/>
      <c r="Y1115" s="1229"/>
      <c r="Z1115" s="2395"/>
      <c r="AA1115" s="1229"/>
      <c r="AB1115" s="1317"/>
      <c r="AC1115" s="1229"/>
      <c r="AD1115" s="1229"/>
      <c r="AE1115" s="1229"/>
      <c r="AF1115" s="1490">
        <f t="shared" si="545"/>
        <v>0</v>
      </c>
      <c r="AG1115" s="1316">
        <f t="shared" si="546"/>
        <v>8927272</v>
      </c>
      <c r="AH1115" s="1305"/>
      <c r="AI1115" s="1937"/>
      <c r="AJ1115" s="1267"/>
      <c r="AK1115" s="1317"/>
      <c r="AL1115" s="1317"/>
      <c r="AM1115" s="1305"/>
      <c r="AN1115" s="1305"/>
      <c r="AO1115" s="1266"/>
      <c r="AP1115" s="1491">
        <f t="shared" si="547"/>
        <v>0</v>
      </c>
      <c r="AQ1115" s="1268"/>
      <c r="AR1115" s="1492">
        <f t="shared" si="548"/>
        <v>0</v>
      </c>
      <c r="AS1115" s="1268"/>
      <c r="AT1115" s="1492">
        <f t="shared" si="549"/>
        <v>0</v>
      </c>
      <c r="AU1115" s="1268"/>
      <c r="AV1115" s="1492">
        <f t="shared" si="550"/>
        <v>0</v>
      </c>
      <c r="AW1115" s="1493">
        <f t="shared" si="551"/>
        <v>0</v>
      </c>
      <c r="AX1115" s="2153">
        <f t="shared" si="552"/>
        <v>0</v>
      </c>
      <c r="AY1115" s="1495">
        <f t="shared" si="553"/>
        <v>0</v>
      </c>
      <c r="AZ1115" s="1937"/>
      <c r="BA1115" s="1508">
        <v>1331818</v>
      </c>
      <c r="BB1115" s="1508">
        <v>1931818</v>
      </c>
      <c r="BC1115" s="1508">
        <v>2231818</v>
      </c>
      <c r="BD1115" s="1508">
        <v>431818</v>
      </c>
      <c r="BE1115" s="2174"/>
      <c r="BF1115" s="1229"/>
      <c r="BG1115" s="1317"/>
      <c r="BH1115" s="1229"/>
      <c r="BI1115" s="1317"/>
      <c r="BJ1115" s="1229"/>
      <c r="BK1115" s="1317"/>
      <c r="BL1115" s="1229"/>
      <c r="BM1115" s="1229"/>
      <c r="BN1115" s="1229"/>
      <c r="BO1115" s="1490">
        <f t="shared" si="559"/>
        <v>0</v>
      </c>
      <c r="BP1115" s="1496">
        <f t="shared" si="563"/>
        <v>0</v>
      </c>
      <c r="BQ1115" s="1305"/>
      <c r="BR1115" s="1308"/>
      <c r="BS1115" s="1959">
        <f t="shared" si="554"/>
        <v>0</v>
      </c>
      <c r="BT1115" s="1959">
        <f t="shared" si="555"/>
        <v>0</v>
      </c>
      <c r="BU1115" s="1959">
        <f t="shared" si="556"/>
        <v>4</v>
      </c>
      <c r="BV1115" s="1959">
        <f t="shared" si="557"/>
        <v>0</v>
      </c>
      <c r="BW1115" s="1959">
        <f t="shared" si="558"/>
        <v>8927272</v>
      </c>
      <c r="BX1115" s="1308"/>
      <c r="BY1115" s="1308"/>
      <c r="BZ1115" s="1308"/>
      <c r="CA1115" s="1308"/>
      <c r="CB1115" s="1308"/>
      <c r="CC1115" s="1308"/>
      <c r="CD1115" s="1308"/>
      <c r="CE1115" s="1308"/>
      <c r="CF1115" s="1308"/>
      <c r="CG1115" s="1308"/>
      <c r="CH1115" s="1308"/>
      <c r="CI1115" s="1308"/>
      <c r="CJ1115" s="1308"/>
      <c r="CK1115" s="1308"/>
      <c r="CL1115" s="1308"/>
      <c r="CM1115" s="1308"/>
      <c r="CN1115" s="1308"/>
      <c r="CO1115" s="1308"/>
      <c r="CP1115" s="1308"/>
      <c r="CQ1115" s="1308"/>
      <c r="CR1115" s="1308"/>
      <c r="CS1115" s="1308"/>
      <c r="CT1115" s="1308"/>
      <c r="CU1115" s="1308"/>
      <c r="CV1115" s="1308"/>
      <c r="CW1115" s="1308"/>
      <c r="CX1115" s="1308"/>
      <c r="CY1115" s="1308"/>
      <c r="CZ1115" s="1308"/>
      <c r="DA1115" s="1308"/>
      <c r="DB1115" s="1308"/>
      <c r="DC1115" s="1308"/>
      <c r="DD1115" s="1308"/>
      <c r="DE1115" s="1308"/>
      <c r="DF1115" s="1308"/>
      <c r="DG1115" s="1308"/>
      <c r="DH1115" s="1308"/>
      <c r="DI1115" s="1308"/>
      <c r="DJ1115" s="1308"/>
      <c r="DK1115" s="1308"/>
      <c r="DL1115" s="1308"/>
      <c r="DM1115" s="1308"/>
      <c r="DN1115" s="1308"/>
      <c r="DO1115" s="1308"/>
      <c r="DP1115" s="1308"/>
      <c r="DQ1115" s="1308"/>
      <c r="DR1115" s="1308"/>
      <c r="DS1115" s="1308"/>
      <c r="DT1115" s="1308"/>
      <c r="DU1115" s="1308"/>
      <c r="DV1115" s="1308"/>
      <c r="DW1115" s="1308"/>
      <c r="DX1115" s="1308"/>
      <c r="DY1115" s="1308"/>
      <c r="DZ1115" s="1308"/>
      <c r="EA1115" s="1308"/>
      <c r="EB1115" s="1308"/>
      <c r="EC1115" s="1308"/>
      <c r="ED1115" s="1308"/>
      <c r="EE1115" s="1308"/>
      <c r="EF1115" s="1308"/>
      <c r="EG1115" s="1308"/>
      <c r="EH1115" s="1308"/>
      <c r="EI1115" s="1308"/>
      <c r="EJ1115" s="1308"/>
      <c r="EK1115" s="1308"/>
      <c r="EL1115" s="1308"/>
      <c r="EM1115" s="1308"/>
      <c r="EN1115" s="1308"/>
      <c r="EO1115" s="1308"/>
      <c r="EP1115" s="1308"/>
      <c r="EQ1115" s="1308"/>
      <c r="ER1115" s="1308"/>
      <c r="ES1115" s="1308"/>
      <c r="ET1115" s="1308"/>
      <c r="EU1115" s="1308"/>
      <c r="EV1115" s="1308"/>
      <c r="EW1115" s="1308"/>
      <c r="EX1115" s="1308"/>
      <c r="EY1115" s="1308"/>
      <c r="EZ1115" s="1308"/>
      <c r="FA1115" s="1308"/>
      <c r="FB1115" s="1308"/>
      <c r="FC1115" s="1308"/>
      <c r="FD1115" s="1308"/>
      <c r="FE1115" s="1308"/>
      <c r="FF1115" s="1308"/>
      <c r="FG1115" s="1308"/>
      <c r="FH1115" s="1308"/>
      <c r="FI1115" s="1308"/>
      <c r="FJ1115" s="1308"/>
      <c r="FK1115" s="1308"/>
      <c r="FL1115" s="1308"/>
      <c r="FM1115" s="1308"/>
      <c r="FN1115" s="1308"/>
      <c r="FO1115" s="1308"/>
      <c r="FP1115" s="1308"/>
      <c r="FQ1115" s="1308"/>
      <c r="FR1115" s="1308"/>
      <c r="FS1115" s="1308"/>
      <c r="FT1115" s="1308"/>
      <c r="FU1115" s="1308"/>
      <c r="FV1115" s="1308"/>
      <c r="FW1115" s="1308"/>
      <c r="FX1115" s="1308"/>
      <c r="FY1115" s="1308"/>
      <c r="FZ1115" s="1308"/>
      <c r="GA1115" s="1308"/>
      <c r="GB1115" s="1308"/>
      <c r="GC1115" s="1308"/>
      <c r="GD1115" s="1308"/>
      <c r="GE1115" s="1308"/>
      <c r="GF1115" s="1308"/>
      <c r="GG1115" s="1308"/>
      <c r="GH1115" s="1308"/>
      <c r="GI1115" s="1308"/>
      <c r="GJ1115" s="1308"/>
      <c r="GK1115" s="1308"/>
      <c r="GL1115" s="1308"/>
      <c r="GM1115" s="1308"/>
      <c r="GN1115" s="1308"/>
      <c r="GO1115" s="1308"/>
      <c r="GP1115" s="1308"/>
      <c r="GQ1115" s="1308"/>
      <c r="GR1115" s="1308"/>
      <c r="GS1115" s="1308"/>
      <c r="GT1115" s="1308"/>
      <c r="GU1115" s="1308"/>
      <c r="GV1115" s="1308"/>
      <c r="GW1115" s="1308"/>
      <c r="GX1115" s="1308"/>
      <c r="GY1115" s="1308"/>
      <c r="GZ1115" s="1308"/>
      <c r="HA1115" s="1308"/>
      <c r="HB1115" s="1308"/>
      <c r="HC1115" s="1308"/>
      <c r="HD1115" s="1308"/>
      <c r="HE1115" s="1308"/>
      <c r="HF1115" s="1308"/>
      <c r="HG1115" s="1308"/>
      <c r="HH1115" s="1308"/>
      <c r="HI1115" s="1308"/>
      <c r="HJ1115" s="1308"/>
      <c r="HK1115" s="1308"/>
      <c r="HL1115" s="1308"/>
      <c r="HM1115" s="1308"/>
      <c r="HN1115" s="1308"/>
      <c r="HO1115" s="1308"/>
      <c r="HP1115" s="1308"/>
      <c r="HQ1115" s="1308"/>
      <c r="HR1115" s="1308"/>
      <c r="HS1115" s="1308"/>
      <c r="HT1115" s="1308"/>
      <c r="HU1115" s="1308"/>
      <c r="HV1115" s="1308"/>
      <c r="HW1115" s="1308"/>
      <c r="HX1115" s="1308"/>
      <c r="HY1115" s="1308"/>
      <c r="HZ1115" s="1308"/>
      <c r="IA1115" s="1308"/>
      <c r="IB1115" s="1308"/>
      <c r="IC1115" s="1308"/>
      <c r="ID1115" s="1308"/>
      <c r="IE1115" s="1308"/>
      <c r="IF1115" s="1308"/>
      <c r="IG1115" s="1308"/>
      <c r="IH1115" s="1308"/>
      <c r="II1115" s="1308"/>
      <c r="IJ1115" s="1308"/>
      <c r="IK1115" s="1308"/>
      <c r="IL1115" s="1308"/>
      <c r="IM1115" s="1308"/>
      <c r="IN1115" s="1308"/>
      <c r="IO1115" s="1308"/>
      <c r="IP1115" s="1308"/>
      <c r="IQ1115" s="1308"/>
      <c r="IR1115" s="1308"/>
      <c r="IS1115" s="1308"/>
      <c r="IT1115" s="1308"/>
      <c r="IU1115" s="1308"/>
      <c r="IV1115" s="1308"/>
      <c r="IW1115" s="1308"/>
      <c r="IX1115" s="1308"/>
      <c r="IY1115" s="1308"/>
      <c r="IZ1115" s="1308"/>
      <c r="JA1115" s="1308"/>
      <c r="JB1115" s="1308"/>
      <c r="JC1115" s="1308"/>
      <c r="JD1115" s="1308"/>
      <c r="JE1115" s="1308"/>
      <c r="JF1115" s="1308"/>
      <c r="JG1115" s="1308"/>
      <c r="JH1115" s="1308"/>
      <c r="JI1115" s="1308"/>
      <c r="JJ1115" s="1308"/>
      <c r="JK1115" s="1308"/>
      <c r="JL1115" s="1308"/>
      <c r="JM1115" s="1308"/>
      <c r="JN1115" s="1308"/>
      <c r="JO1115" s="1308"/>
      <c r="JP1115" s="1308"/>
      <c r="JQ1115" s="1308"/>
      <c r="JR1115" s="1308"/>
      <c r="JS1115" s="1308"/>
      <c r="JT1115" s="1308"/>
      <c r="JU1115" s="1308"/>
      <c r="JV1115" s="1308"/>
      <c r="JW1115" s="1308"/>
      <c r="JX1115" s="1308"/>
      <c r="JY1115" s="1308"/>
      <c r="JZ1115" s="1308"/>
      <c r="KA1115" s="1308"/>
      <c r="KB1115" s="1308"/>
      <c r="KC1115" s="1308"/>
      <c r="KD1115" s="1308"/>
      <c r="KE1115" s="1308"/>
      <c r="KF1115" s="1308"/>
      <c r="KG1115" s="1308"/>
      <c r="KH1115" s="1308"/>
      <c r="KI1115" s="1308"/>
      <c r="KJ1115" s="1308"/>
      <c r="KK1115" s="1308"/>
      <c r="KL1115" s="1308"/>
      <c r="KM1115" s="1308"/>
      <c r="KN1115" s="1308"/>
      <c r="KO1115" s="1308"/>
      <c r="KP1115" s="1308"/>
      <c r="KQ1115" s="1308"/>
      <c r="KR1115" s="1308"/>
      <c r="KS1115" s="1308"/>
      <c r="KT1115" s="1308"/>
      <c r="KU1115" s="1308"/>
      <c r="KV1115" s="1308"/>
      <c r="KW1115" s="1308"/>
      <c r="KX1115" s="1308"/>
      <c r="KY1115" s="1308"/>
      <c r="KZ1115" s="1308"/>
      <c r="LA1115" s="1308"/>
      <c r="LB1115" s="1308"/>
      <c r="LC1115" s="1308"/>
      <c r="LD1115" s="1308"/>
      <c r="LE1115" s="1308"/>
      <c r="LF1115" s="1308"/>
      <c r="LG1115" s="1308"/>
      <c r="LH1115" s="1308"/>
      <c r="LI1115" s="1308"/>
      <c r="LJ1115" s="1308"/>
      <c r="LK1115" s="1308"/>
      <c r="LL1115" s="1308"/>
      <c r="LM1115" s="1308"/>
      <c r="LN1115" s="1308"/>
      <c r="LO1115" s="1308"/>
      <c r="LP1115" s="1308"/>
      <c r="LQ1115" s="1308"/>
      <c r="LR1115" s="1308"/>
      <c r="LS1115" s="1308"/>
      <c r="LT1115" s="1308"/>
      <c r="LU1115" s="1308"/>
      <c r="LV1115" s="1308"/>
      <c r="LW1115" s="1308"/>
      <c r="LX1115" s="1308"/>
      <c r="LY1115" s="1308"/>
      <c r="LZ1115" s="1308"/>
      <c r="MA1115" s="1308"/>
      <c r="MB1115" s="1308"/>
      <c r="MC1115" s="1308"/>
      <c r="MD1115" s="1308"/>
      <c r="ME1115" s="1308"/>
      <c r="MF1115" s="1308"/>
      <c r="MG1115" s="1308"/>
      <c r="MH1115" s="1308"/>
      <c r="MI1115" s="1308"/>
      <c r="MJ1115" s="1308"/>
      <c r="MK1115" s="1308"/>
      <c r="ML1115" s="1308"/>
      <c r="MM1115" s="1308"/>
      <c r="MN1115" s="1308"/>
      <c r="MO1115" s="1308"/>
      <c r="MP1115" s="1308"/>
      <c r="MQ1115" s="1308"/>
      <c r="MR1115" s="1308"/>
      <c r="MS1115" s="1308"/>
      <c r="MT1115" s="1308"/>
      <c r="MU1115" s="1308"/>
      <c r="MV1115" s="1308"/>
      <c r="MW1115" s="1308"/>
      <c r="MX1115" s="1308"/>
      <c r="MY1115" s="1308"/>
      <c r="MZ1115" s="1308"/>
      <c r="NA1115" s="1308"/>
      <c r="NB1115" s="1308"/>
      <c r="NC1115" s="1308"/>
      <c r="ND1115" s="1308"/>
      <c r="NE1115" s="1308"/>
      <c r="NF1115" s="1308"/>
      <c r="NG1115" s="1308"/>
      <c r="NH1115" s="1308"/>
      <c r="NI1115" s="1308"/>
      <c r="NJ1115" s="1308"/>
      <c r="NK1115" s="1308"/>
      <c r="NL1115" s="1308"/>
      <c r="NM1115" s="1308"/>
      <c r="NN1115" s="1308"/>
      <c r="NO1115" s="1308"/>
      <c r="NP1115" s="1308"/>
      <c r="NQ1115" s="1308"/>
      <c r="NR1115" s="1308"/>
      <c r="NS1115" s="1308"/>
      <c r="NT1115" s="1308"/>
      <c r="NU1115" s="1308"/>
      <c r="NV1115" s="1308"/>
      <c r="NW1115" s="1308"/>
      <c r="NX1115" s="1308"/>
      <c r="NY1115" s="1308"/>
      <c r="NZ1115" s="1308"/>
      <c r="OA1115" s="1308"/>
      <c r="OB1115" s="1308"/>
      <c r="OC1115" s="1308"/>
      <c r="OD1115" s="1308"/>
      <c r="OE1115" s="1308"/>
      <c r="OF1115" s="1308"/>
      <c r="OG1115" s="1308"/>
      <c r="OH1115" s="1308"/>
      <c r="OI1115" s="1308"/>
      <c r="OJ1115" s="1308"/>
      <c r="OK1115" s="1308"/>
      <c r="OL1115" s="1308"/>
      <c r="OM1115" s="1308"/>
      <c r="ON1115" s="1308"/>
      <c r="OO1115" s="1308"/>
      <c r="OP1115" s="1308"/>
      <c r="OQ1115" s="1308"/>
      <c r="OR1115" s="1308"/>
      <c r="OS1115" s="1308"/>
      <c r="OT1115" s="1308"/>
      <c r="OU1115" s="1308"/>
      <c r="OV1115" s="1308"/>
      <c r="OW1115" s="1308"/>
      <c r="OX1115" s="1308"/>
      <c r="OY1115" s="1308"/>
      <c r="OZ1115" s="1308"/>
      <c r="PA1115" s="1308"/>
      <c r="PB1115" s="1308"/>
      <c r="PC1115" s="1308"/>
      <c r="PD1115" s="1308"/>
      <c r="PE1115" s="1308"/>
      <c r="PF1115" s="1308"/>
      <c r="PG1115" s="1308"/>
      <c r="PH1115" s="1308"/>
      <c r="PI1115" s="1308"/>
      <c r="PJ1115" s="1308"/>
      <c r="PK1115" s="1308"/>
      <c r="PL1115" s="1308"/>
      <c r="PM1115" s="1308"/>
      <c r="PN1115" s="1308"/>
      <c r="PO1115" s="1308"/>
      <c r="PP1115" s="1308"/>
      <c r="PQ1115" s="1308"/>
      <c r="PR1115" s="1308"/>
      <c r="PS1115" s="1308"/>
      <c r="PT1115" s="1308"/>
      <c r="PU1115" s="1308"/>
      <c r="PV1115" s="1308"/>
      <c r="PW1115" s="1308"/>
      <c r="PX1115" s="1308"/>
      <c r="PY1115" s="1308"/>
      <c r="PZ1115" s="1308"/>
      <c r="QA1115" s="1308"/>
      <c r="QB1115" s="1308"/>
      <c r="QC1115" s="1308"/>
      <c r="QD1115" s="1308"/>
      <c r="QE1115" s="1308"/>
      <c r="QF1115" s="1308"/>
      <c r="QG1115" s="1308"/>
      <c r="QH1115" s="1308"/>
      <c r="QI1115" s="1308"/>
      <c r="QJ1115" s="1308"/>
      <c r="QK1115" s="1308"/>
      <c r="QL1115" s="1308"/>
      <c r="QM1115" s="1308"/>
      <c r="QN1115" s="1308"/>
      <c r="QO1115" s="1308"/>
      <c r="QP1115" s="1308"/>
      <c r="QQ1115" s="1308"/>
      <c r="QR1115" s="1308"/>
      <c r="QS1115" s="1308"/>
      <c r="QT1115" s="1308"/>
      <c r="QU1115" s="1308"/>
      <c r="QV1115" s="1308"/>
      <c r="QW1115" s="1308"/>
      <c r="QX1115" s="1308"/>
      <c r="QY1115" s="1308"/>
      <c r="QZ1115" s="1308"/>
      <c r="RA1115" s="1308"/>
      <c r="RB1115" s="1308"/>
      <c r="RC1115" s="1308"/>
      <c r="RD1115" s="1308"/>
      <c r="RE1115" s="1308"/>
      <c r="RF1115" s="1308"/>
      <c r="RG1115" s="1308"/>
      <c r="RH1115" s="1308"/>
      <c r="RI1115" s="1308"/>
      <c r="RJ1115" s="1308"/>
      <c r="RK1115" s="1308"/>
      <c r="RL1115" s="1308"/>
      <c r="RM1115" s="1308"/>
      <c r="RN1115" s="1308"/>
      <c r="RO1115" s="1308"/>
      <c r="RP1115" s="1308"/>
      <c r="RQ1115" s="1308"/>
      <c r="RR1115" s="1308"/>
      <c r="RS1115" s="1308"/>
      <c r="RT1115" s="1308"/>
      <c r="RU1115" s="1308"/>
      <c r="RV1115" s="1308"/>
      <c r="RW1115" s="1308"/>
      <c r="RX1115" s="1308"/>
      <c r="RY1115" s="1308"/>
      <c r="RZ1115" s="1308"/>
      <c r="SA1115" s="1308"/>
      <c r="SB1115" s="1308"/>
      <c r="SC1115" s="1308"/>
      <c r="SD1115" s="1308"/>
      <c r="SE1115" s="1308"/>
      <c r="SF1115" s="1308"/>
      <c r="SG1115" s="1308"/>
      <c r="SH1115" s="1308"/>
      <c r="SI1115" s="1308"/>
      <c r="SJ1115" s="1308"/>
      <c r="SK1115" s="1308"/>
      <c r="SL1115" s="1308"/>
      <c r="SM1115" s="1308"/>
      <c r="SN1115" s="1308"/>
      <c r="SO1115" s="1308"/>
      <c r="SP1115" s="1308"/>
      <c r="SQ1115" s="1308"/>
      <c r="SR1115" s="1308"/>
      <c r="SS1115" s="1308"/>
      <c r="ST1115" s="1308"/>
      <c r="SU1115" s="1308"/>
      <c r="SV1115" s="1308"/>
      <c r="SW1115" s="1308"/>
      <c r="SX1115" s="1308"/>
      <c r="SY1115" s="1308"/>
      <c r="SZ1115" s="1308"/>
      <c r="TA1115" s="1308"/>
      <c r="TB1115" s="1308"/>
      <c r="TC1115" s="1308"/>
      <c r="TD1115" s="1308"/>
      <c r="TE1115" s="1308"/>
      <c r="TF1115" s="1308"/>
      <c r="TG1115" s="1308"/>
      <c r="TH1115" s="1308"/>
      <c r="TI1115" s="1308"/>
      <c r="TJ1115" s="1308"/>
      <c r="TK1115" s="1308"/>
      <c r="TL1115" s="1308"/>
      <c r="TM1115" s="1308"/>
      <c r="TN1115" s="1308"/>
      <c r="TO1115" s="1308"/>
      <c r="TP1115" s="1308"/>
      <c r="TQ1115" s="1308"/>
      <c r="TR1115" s="1308"/>
      <c r="TS1115" s="1308"/>
      <c r="TT1115" s="1308"/>
      <c r="TU1115" s="1308"/>
      <c r="TV1115" s="1308"/>
      <c r="TW1115" s="1308"/>
      <c r="TX1115" s="1308"/>
      <c r="TY1115" s="1308"/>
      <c r="TZ1115" s="1308"/>
      <c r="UA1115" s="1308"/>
      <c r="UB1115" s="1308"/>
      <c r="UC1115" s="1308"/>
      <c r="UD1115" s="1308"/>
      <c r="UE1115" s="1308"/>
      <c r="UF1115" s="1308"/>
      <c r="UG1115" s="1308"/>
      <c r="UH1115" s="1308"/>
      <c r="UI1115" s="1308"/>
      <c r="UJ1115" s="1308"/>
      <c r="UK1115" s="1308"/>
      <c r="UL1115" s="1308"/>
      <c r="UM1115" s="1308"/>
      <c r="UN1115" s="1308"/>
      <c r="UO1115" s="1308"/>
      <c r="UP1115" s="1308"/>
      <c r="UQ1115" s="1308"/>
      <c r="UR1115" s="1308"/>
      <c r="US1115" s="1308"/>
      <c r="UT1115" s="1308"/>
      <c r="UU1115" s="1308"/>
      <c r="UV1115" s="1308"/>
      <c r="UW1115" s="1308"/>
      <c r="UX1115" s="1308"/>
      <c r="UY1115" s="1308"/>
      <c r="UZ1115" s="1308"/>
      <c r="VA1115" s="1308"/>
      <c r="VB1115" s="1308"/>
      <c r="VC1115" s="1308"/>
      <c r="VD1115" s="1308"/>
      <c r="VE1115" s="1308"/>
      <c r="VF1115" s="1308"/>
      <c r="VG1115" s="1308"/>
      <c r="VH1115" s="1308"/>
      <c r="VI1115" s="1308"/>
      <c r="VJ1115" s="1308"/>
      <c r="VK1115" s="1308"/>
      <c r="VL1115" s="1308"/>
      <c r="VM1115" s="1308"/>
      <c r="VN1115" s="1308"/>
      <c r="VO1115" s="1308"/>
      <c r="VP1115" s="1308"/>
      <c r="VQ1115" s="1308"/>
      <c r="VR1115" s="1308"/>
      <c r="VS1115" s="1308"/>
      <c r="VT1115" s="1308"/>
      <c r="VU1115" s="1308"/>
      <c r="VV1115" s="1308"/>
      <c r="VW1115" s="1308"/>
      <c r="VX1115" s="1308"/>
      <c r="VY1115" s="1308"/>
      <c r="VZ1115" s="1308"/>
      <c r="WA1115" s="1308"/>
      <c r="WB1115" s="1308"/>
      <c r="WC1115" s="1308"/>
      <c r="WD1115" s="1308"/>
    </row>
    <row r="1116" spans="1:2535" ht="15" customHeight="1" x14ac:dyDescent="0.25">
      <c r="A1116" s="1315">
        <v>7</v>
      </c>
      <c r="B1116" s="2051">
        <v>43732</v>
      </c>
      <c r="C1116" s="1929">
        <v>1106</v>
      </c>
      <c r="D1116" s="1305" t="s">
        <v>285</v>
      </c>
      <c r="E1116" s="1305" t="s">
        <v>273</v>
      </c>
      <c r="F1116" s="1266">
        <v>3</v>
      </c>
      <c r="G1116" s="1301">
        <f t="shared" si="539"/>
        <v>3995454</v>
      </c>
      <c r="H1116" s="1268"/>
      <c r="I1116" s="817">
        <f t="shared" si="561"/>
        <v>0</v>
      </c>
      <c r="J1116" s="1268"/>
      <c r="K1116" s="817">
        <f t="shared" si="560"/>
        <v>0</v>
      </c>
      <c r="L1116" s="1268"/>
      <c r="M1116" s="817">
        <f t="shared" si="562"/>
        <v>0</v>
      </c>
      <c r="N1116" s="1272">
        <f t="shared" si="564"/>
        <v>3</v>
      </c>
      <c r="O1116" s="1494">
        <f t="shared" si="564"/>
        <v>3995454</v>
      </c>
      <c r="P1116" s="1269">
        <f t="shared" si="543"/>
        <v>120000</v>
      </c>
      <c r="Q1116" s="1307"/>
      <c r="R1116" s="1508">
        <v>1331818</v>
      </c>
      <c r="S1116" s="1508">
        <v>1931818</v>
      </c>
      <c r="T1116" s="1508">
        <v>2231818</v>
      </c>
      <c r="U1116" s="1508">
        <v>431818</v>
      </c>
      <c r="V1116" s="1892"/>
      <c r="W1116" s="1229"/>
      <c r="X1116" s="2337"/>
      <c r="Y1116" s="1229"/>
      <c r="Z1116" s="2395"/>
      <c r="AA1116" s="1229"/>
      <c r="AB1116" s="1317"/>
      <c r="AC1116" s="1229"/>
      <c r="AD1116" s="1229"/>
      <c r="AE1116" s="1229"/>
      <c r="AF1116" s="1490">
        <f t="shared" si="545"/>
        <v>0</v>
      </c>
      <c r="AG1116" s="1316">
        <f t="shared" si="546"/>
        <v>3995454</v>
      </c>
      <c r="AH1116" s="1305"/>
      <c r="AI1116" s="1937"/>
      <c r="AJ1116" s="1267"/>
      <c r="AK1116" s="1317"/>
      <c r="AL1116" s="1317"/>
      <c r="AM1116" s="1305"/>
      <c r="AN1116" s="1305"/>
      <c r="AO1116" s="1266"/>
      <c r="AP1116" s="1491">
        <f t="shared" si="547"/>
        <v>0</v>
      </c>
      <c r="AQ1116" s="1268"/>
      <c r="AR1116" s="1492">
        <f t="shared" si="548"/>
        <v>0</v>
      </c>
      <c r="AS1116" s="1268"/>
      <c r="AT1116" s="1492">
        <f t="shared" si="549"/>
        <v>0</v>
      </c>
      <c r="AU1116" s="1268"/>
      <c r="AV1116" s="1492">
        <f t="shared" si="550"/>
        <v>0</v>
      </c>
      <c r="AW1116" s="1493">
        <f t="shared" si="551"/>
        <v>0</v>
      </c>
      <c r="AX1116" s="2153">
        <f t="shared" si="552"/>
        <v>0</v>
      </c>
      <c r="AY1116" s="1495">
        <f t="shared" si="553"/>
        <v>0</v>
      </c>
      <c r="AZ1116" s="1937"/>
      <c r="BA1116" s="1508">
        <v>1331818</v>
      </c>
      <c r="BB1116" s="1508">
        <v>1931818</v>
      </c>
      <c r="BC1116" s="1508">
        <v>2231818</v>
      </c>
      <c r="BD1116" s="1508">
        <v>431818</v>
      </c>
      <c r="BE1116" s="2174"/>
      <c r="BF1116" s="1229"/>
      <c r="BG1116" s="1317"/>
      <c r="BH1116" s="1229"/>
      <c r="BI1116" s="1317"/>
      <c r="BJ1116" s="1229"/>
      <c r="BK1116" s="1317"/>
      <c r="BL1116" s="1229"/>
      <c r="BM1116" s="1229"/>
      <c r="BN1116" s="1229"/>
      <c r="BO1116" s="1490">
        <f t="shared" si="559"/>
        <v>0</v>
      </c>
      <c r="BP1116" s="1496">
        <f t="shared" si="563"/>
        <v>0</v>
      </c>
      <c r="BQ1116" s="1305"/>
      <c r="BS1116" s="1959">
        <f t="shared" si="554"/>
        <v>3</v>
      </c>
      <c r="BT1116" s="1959">
        <f t="shared" si="555"/>
        <v>0</v>
      </c>
      <c r="BU1116" s="1959">
        <f t="shared" si="556"/>
        <v>0</v>
      </c>
      <c r="BV1116" s="1959">
        <f t="shared" si="557"/>
        <v>0</v>
      </c>
      <c r="BW1116" s="1959">
        <f t="shared" si="558"/>
        <v>3995454</v>
      </c>
    </row>
    <row r="1117" spans="1:2535" s="773" customFormat="1" ht="15" customHeight="1" x14ac:dyDescent="0.25">
      <c r="A1117" s="1315">
        <v>8</v>
      </c>
      <c r="B1117" s="2051">
        <v>43732</v>
      </c>
      <c r="C1117" s="1929">
        <v>1107</v>
      </c>
      <c r="D1117" s="1305" t="s">
        <v>44</v>
      </c>
      <c r="E1117" s="1305" t="s">
        <v>273</v>
      </c>
      <c r="F1117" s="1266"/>
      <c r="G1117" s="1301">
        <f t="shared" si="539"/>
        <v>0</v>
      </c>
      <c r="H1117" s="1268">
        <v>2</v>
      </c>
      <c r="I1117" s="817">
        <f t="shared" si="561"/>
        <v>3863636</v>
      </c>
      <c r="J1117" s="1268">
        <v>6</v>
      </c>
      <c r="K1117" s="817">
        <f t="shared" si="560"/>
        <v>13390908</v>
      </c>
      <c r="L1117" s="1268"/>
      <c r="M1117" s="817">
        <f t="shared" si="562"/>
        <v>0</v>
      </c>
      <c r="N1117" s="1272">
        <f t="shared" si="564"/>
        <v>8</v>
      </c>
      <c r="O1117" s="1494">
        <f t="shared" si="564"/>
        <v>17254544</v>
      </c>
      <c r="P1117" s="1269">
        <f t="shared" si="543"/>
        <v>320000</v>
      </c>
      <c r="Q1117" s="1307"/>
      <c r="R1117" s="1508">
        <v>1331818</v>
      </c>
      <c r="S1117" s="1508">
        <v>1931818</v>
      </c>
      <c r="T1117" s="1508">
        <v>2231818</v>
      </c>
      <c r="U1117" s="1508">
        <v>431818</v>
      </c>
      <c r="V1117" s="1892"/>
      <c r="W1117" s="1229"/>
      <c r="X1117" s="2337"/>
      <c r="Y1117" s="1229"/>
      <c r="Z1117" s="2395"/>
      <c r="AA1117" s="1229"/>
      <c r="AB1117" s="1317"/>
      <c r="AC1117" s="1229"/>
      <c r="AD1117" s="1229"/>
      <c r="AE1117" s="1229"/>
      <c r="AF1117" s="1490">
        <f t="shared" si="545"/>
        <v>0</v>
      </c>
      <c r="AG1117" s="1316">
        <f t="shared" si="546"/>
        <v>17254544</v>
      </c>
      <c r="AH1117" s="1305"/>
      <c r="AI1117" s="1937"/>
      <c r="AJ1117" s="1267"/>
      <c r="AK1117" s="1317"/>
      <c r="AL1117" s="1317"/>
      <c r="AM1117" s="1305"/>
      <c r="AN1117" s="1305"/>
      <c r="AO1117" s="1266"/>
      <c r="AP1117" s="1491">
        <f t="shared" si="547"/>
        <v>0</v>
      </c>
      <c r="AQ1117" s="1268"/>
      <c r="AR1117" s="1492">
        <f t="shared" si="548"/>
        <v>0</v>
      </c>
      <c r="AS1117" s="1268"/>
      <c r="AT1117" s="1492">
        <f t="shared" si="549"/>
        <v>0</v>
      </c>
      <c r="AU1117" s="1268"/>
      <c r="AV1117" s="1492">
        <f t="shared" si="550"/>
        <v>0</v>
      </c>
      <c r="AW1117" s="1493">
        <f t="shared" si="551"/>
        <v>0</v>
      </c>
      <c r="AX1117" s="2153">
        <f t="shared" si="552"/>
        <v>0</v>
      </c>
      <c r="AY1117" s="1495">
        <f t="shared" si="553"/>
        <v>0</v>
      </c>
      <c r="AZ1117" s="1937"/>
      <c r="BA1117" s="1508">
        <v>1331818</v>
      </c>
      <c r="BB1117" s="1508">
        <v>1931818</v>
      </c>
      <c r="BC1117" s="1508">
        <v>2231818</v>
      </c>
      <c r="BD1117" s="1508">
        <v>431818</v>
      </c>
      <c r="BE1117" s="2174"/>
      <c r="BF1117" s="1229"/>
      <c r="BG1117" s="1317"/>
      <c r="BH1117" s="1229"/>
      <c r="BI1117" s="1317"/>
      <c r="BJ1117" s="1229"/>
      <c r="BK1117" s="1317"/>
      <c r="BL1117" s="1229"/>
      <c r="BM1117" s="1229"/>
      <c r="BN1117" s="1229"/>
      <c r="BO1117" s="1490">
        <f t="shared" si="559"/>
        <v>0</v>
      </c>
      <c r="BP1117" s="1496">
        <f t="shared" si="563"/>
        <v>0</v>
      </c>
      <c r="BQ1117" s="1305"/>
      <c r="BR1117" s="1308"/>
      <c r="BS1117" s="1959">
        <f t="shared" si="554"/>
        <v>0</v>
      </c>
      <c r="BT1117" s="1959">
        <f t="shared" si="555"/>
        <v>2</v>
      </c>
      <c r="BU1117" s="1959">
        <f t="shared" si="556"/>
        <v>6</v>
      </c>
      <c r="BV1117" s="1959">
        <f t="shared" si="557"/>
        <v>0</v>
      </c>
      <c r="BW1117" s="1959">
        <f t="shared" si="558"/>
        <v>17254544</v>
      </c>
      <c r="BX1117" s="1308"/>
      <c r="BY1117" s="1308"/>
      <c r="BZ1117" s="1308"/>
      <c r="CA1117" s="1308"/>
      <c r="CB1117" s="1308"/>
      <c r="CC1117" s="1308"/>
      <c r="CD1117" s="1308"/>
      <c r="CE1117" s="1308"/>
      <c r="CF1117" s="1308"/>
      <c r="CG1117" s="1308"/>
      <c r="CH1117" s="1308"/>
      <c r="CI1117" s="1308"/>
      <c r="CJ1117" s="1308"/>
      <c r="CK1117" s="1308"/>
      <c r="CL1117" s="1308"/>
      <c r="CM1117" s="1308"/>
      <c r="CN1117" s="1308"/>
      <c r="CO1117" s="1308"/>
      <c r="CP1117" s="1308"/>
      <c r="CQ1117" s="1308"/>
      <c r="CR1117" s="1308"/>
      <c r="CS1117" s="1308"/>
      <c r="CT1117" s="1308"/>
      <c r="CU1117" s="1308"/>
      <c r="CV1117" s="1308"/>
      <c r="CW1117" s="1308"/>
      <c r="CX1117" s="1308"/>
      <c r="CY1117" s="1308"/>
      <c r="CZ1117" s="1308"/>
      <c r="DA1117" s="1308"/>
      <c r="DB1117" s="1308"/>
      <c r="DC1117" s="1308"/>
      <c r="DD1117" s="1308"/>
      <c r="DE1117" s="1308"/>
      <c r="DF1117" s="1308"/>
      <c r="DG1117" s="1308"/>
      <c r="DH1117" s="1308"/>
      <c r="DI1117" s="1308"/>
      <c r="DJ1117" s="1308"/>
      <c r="DK1117" s="1308"/>
      <c r="DL1117" s="1308"/>
      <c r="DM1117" s="1308"/>
      <c r="DN1117" s="1308"/>
      <c r="DO1117" s="1308"/>
      <c r="DP1117" s="1308"/>
      <c r="DQ1117" s="1308"/>
      <c r="DR1117" s="1308"/>
      <c r="DS1117" s="1308"/>
      <c r="DT1117" s="1308"/>
      <c r="DU1117" s="1308"/>
      <c r="DV1117" s="1308"/>
      <c r="DW1117" s="1308"/>
      <c r="DX1117" s="1308"/>
      <c r="DY1117" s="1308"/>
      <c r="DZ1117" s="1308"/>
      <c r="EA1117" s="1308"/>
      <c r="EB1117" s="1308"/>
      <c r="EC1117" s="1308"/>
      <c r="ED1117" s="1308"/>
      <c r="EE1117" s="1308"/>
      <c r="EF1117" s="1308"/>
      <c r="EG1117" s="1308"/>
      <c r="EH1117" s="1308"/>
      <c r="EI1117" s="1308"/>
      <c r="EJ1117" s="1308"/>
      <c r="EK1117" s="1308"/>
      <c r="EL1117" s="1308"/>
      <c r="EM1117" s="1308"/>
      <c r="EN1117" s="1308"/>
      <c r="EO1117" s="1308"/>
      <c r="EP1117" s="1308"/>
      <c r="EQ1117" s="1308"/>
      <c r="ER1117" s="1308"/>
      <c r="ES1117" s="1308"/>
      <c r="ET1117" s="1308"/>
      <c r="EU1117" s="1308"/>
      <c r="EV1117" s="1308"/>
      <c r="EW1117" s="1308"/>
      <c r="EX1117" s="1308"/>
      <c r="EY1117" s="1308"/>
      <c r="EZ1117" s="1308"/>
      <c r="FA1117" s="1308"/>
      <c r="FB1117" s="1308"/>
      <c r="FC1117" s="1308"/>
      <c r="FD1117" s="1308"/>
      <c r="FE1117" s="1308"/>
      <c r="FF1117" s="1308"/>
      <c r="FG1117" s="1308"/>
      <c r="FH1117" s="1308"/>
      <c r="FI1117" s="1308"/>
      <c r="FJ1117" s="1308"/>
      <c r="FK1117" s="1308"/>
      <c r="FL1117" s="1308"/>
      <c r="FM1117" s="1308"/>
      <c r="FN1117" s="1308"/>
      <c r="FO1117" s="1308"/>
      <c r="FP1117" s="1308"/>
      <c r="FQ1117" s="1308"/>
      <c r="FR1117" s="1308"/>
      <c r="FS1117" s="1308"/>
      <c r="FT1117" s="1308"/>
      <c r="FU1117" s="1308"/>
      <c r="FV1117" s="1308"/>
      <c r="FW1117" s="1308"/>
      <c r="FX1117" s="1308"/>
      <c r="FY1117" s="1308"/>
      <c r="FZ1117" s="1308"/>
      <c r="GA1117" s="1308"/>
      <c r="GB1117" s="1308"/>
      <c r="GC1117" s="1308"/>
      <c r="GD1117" s="1308"/>
      <c r="GE1117" s="1308"/>
      <c r="GF1117" s="1308"/>
      <c r="GG1117" s="1308"/>
      <c r="GH1117" s="1308"/>
      <c r="GI1117" s="1308"/>
      <c r="GJ1117" s="1308"/>
      <c r="GK1117" s="1308"/>
      <c r="GL1117" s="1308"/>
      <c r="GM1117" s="1308"/>
      <c r="GN1117" s="1308"/>
      <c r="GO1117" s="1308"/>
      <c r="GP1117" s="1308"/>
      <c r="GQ1117" s="1308"/>
      <c r="GR1117" s="1308"/>
      <c r="GS1117" s="1308"/>
      <c r="GT1117" s="1308"/>
      <c r="GU1117" s="1308"/>
      <c r="GV1117" s="1308"/>
      <c r="GW1117" s="1308"/>
      <c r="GX1117" s="1308"/>
      <c r="GY1117" s="1308"/>
      <c r="GZ1117" s="1308"/>
      <c r="HA1117" s="1308"/>
      <c r="HB1117" s="1308"/>
      <c r="HC1117" s="1308"/>
      <c r="HD1117" s="1308"/>
      <c r="HE1117" s="1308"/>
      <c r="HF1117" s="1308"/>
      <c r="HG1117" s="1308"/>
      <c r="HH1117" s="1308"/>
      <c r="HI1117" s="1308"/>
      <c r="HJ1117" s="1308"/>
      <c r="HK1117" s="1308"/>
      <c r="HL1117" s="1308"/>
      <c r="HM1117" s="1308"/>
      <c r="HN1117" s="1308"/>
      <c r="HO1117" s="1308"/>
      <c r="HP1117" s="1308"/>
      <c r="HQ1117" s="1308"/>
      <c r="HR1117" s="1308"/>
      <c r="HS1117" s="1308"/>
      <c r="HT1117" s="1308"/>
      <c r="HU1117" s="1308"/>
      <c r="HV1117" s="1308"/>
      <c r="HW1117" s="1308"/>
      <c r="HX1117" s="1308"/>
      <c r="HY1117" s="1308"/>
      <c r="HZ1117" s="1308"/>
      <c r="IA1117" s="1308"/>
      <c r="IB1117" s="1308"/>
      <c r="IC1117" s="1308"/>
      <c r="ID1117" s="1308"/>
      <c r="IE1117" s="1308"/>
      <c r="IF1117" s="1308"/>
      <c r="IG1117" s="1308"/>
      <c r="IH1117" s="1308"/>
      <c r="II1117" s="1308"/>
      <c r="IJ1117" s="1308"/>
      <c r="IK1117" s="1308"/>
      <c r="IL1117" s="1308"/>
      <c r="IM1117" s="1308"/>
      <c r="IN1117" s="1308"/>
      <c r="IO1117" s="1308"/>
      <c r="IP1117" s="1308"/>
      <c r="IQ1117" s="1308"/>
      <c r="IR1117" s="1308"/>
      <c r="IS1117" s="1308"/>
      <c r="IT1117" s="1308"/>
      <c r="IU1117" s="1308"/>
      <c r="IV1117" s="1308"/>
      <c r="IW1117" s="1308"/>
      <c r="IX1117" s="1308"/>
      <c r="IY1117" s="1308"/>
      <c r="IZ1117" s="1308"/>
      <c r="JA1117" s="1308"/>
      <c r="JB1117" s="1308"/>
      <c r="JC1117" s="1308"/>
      <c r="JD1117" s="1308"/>
      <c r="JE1117" s="1308"/>
      <c r="JF1117" s="1308"/>
      <c r="JG1117" s="1308"/>
      <c r="JH1117" s="1308"/>
      <c r="JI1117" s="1308"/>
      <c r="JJ1117" s="1308"/>
      <c r="JK1117" s="1308"/>
      <c r="JL1117" s="1308"/>
      <c r="JM1117" s="1308"/>
      <c r="JN1117" s="1308"/>
      <c r="JO1117" s="1308"/>
      <c r="JP1117" s="1308"/>
      <c r="JQ1117" s="1308"/>
      <c r="JR1117" s="1308"/>
      <c r="JS1117" s="1308"/>
      <c r="JT1117" s="1308"/>
      <c r="JU1117" s="1308"/>
      <c r="JV1117" s="1308"/>
      <c r="JW1117" s="1308"/>
      <c r="JX1117" s="1308"/>
      <c r="JY1117" s="1308"/>
      <c r="JZ1117" s="1308"/>
      <c r="KA1117" s="1308"/>
      <c r="KB1117" s="1308"/>
      <c r="KC1117" s="1308"/>
      <c r="KD1117" s="1308"/>
      <c r="KE1117" s="1308"/>
      <c r="KF1117" s="1308"/>
      <c r="KG1117" s="1308"/>
      <c r="KH1117" s="1308"/>
      <c r="KI1117" s="1308"/>
      <c r="KJ1117" s="1308"/>
      <c r="KK1117" s="1308"/>
      <c r="KL1117" s="1308"/>
      <c r="KM1117" s="1308"/>
      <c r="KN1117" s="1308"/>
      <c r="KO1117" s="1308"/>
      <c r="KP1117" s="1308"/>
      <c r="KQ1117" s="1308"/>
      <c r="KR1117" s="1308"/>
      <c r="KS1117" s="1308"/>
      <c r="KT1117" s="1308"/>
      <c r="KU1117" s="1308"/>
      <c r="KV1117" s="1308"/>
      <c r="KW1117" s="1308"/>
      <c r="KX1117" s="1308"/>
      <c r="KY1117" s="1308"/>
      <c r="KZ1117" s="1308"/>
      <c r="LA1117" s="1308"/>
      <c r="LB1117" s="1308"/>
      <c r="LC1117" s="1308"/>
      <c r="LD1117" s="1308"/>
      <c r="LE1117" s="1308"/>
      <c r="LF1117" s="1308"/>
      <c r="LG1117" s="1308"/>
      <c r="LH1117" s="1308"/>
      <c r="LI1117" s="1308"/>
      <c r="LJ1117" s="1308"/>
      <c r="LK1117" s="1308"/>
      <c r="LL1117" s="1308"/>
      <c r="LM1117" s="1308"/>
      <c r="LN1117" s="1308"/>
      <c r="LO1117" s="1308"/>
      <c r="LP1117" s="1308"/>
      <c r="LQ1117" s="1308"/>
      <c r="LR1117" s="1308"/>
      <c r="LS1117" s="1308"/>
      <c r="LT1117" s="1308"/>
      <c r="LU1117" s="1308"/>
      <c r="LV1117" s="1308"/>
      <c r="LW1117" s="1308"/>
      <c r="LX1117" s="1308"/>
      <c r="LY1117" s="1308"/>
      <c r="LZ1117" s="1308"/>
      <c r="MA1117" s="1308"/>
      <c r="MB1117" s="1308"/>
      <c r="MC1117" s="1308"/>
      <c r="MD1117" s="1308"/>
      <c r="ME1117" s="1308"/>
      <c r="MF1117" s="1308"/>
      <c r="MG1117" s="1308"/>
      <c r="MH1117" s="1308"/>
      <c r="MI1117" s="1308"/>
      <c r="MJ1117" s="1308"/>
      <c r="MK1117" s="1308"/>
      <c r="ML1117" s="1308"/>
      <c r="MM1117" s="1308"/>
      <c r="MN1117" s="1308"/>
      <c r="MO1117" s="1308"/>
      <c r="MP1117" s="1308"/>
      <c r="MQ1117" s="1308"/>
      <c r="MR1117" s="1308"/>
      <c r="MS1117" s="1308"/>
      <c r="MT1117" s="1308"/>
      <c r="MU1117" s="1308"/>
      <c r="MV1117" s="1308"/>
      <c r="MW1117" s="1308"/>
      <c r="MX1117" s="1308"/>
      <c r="MY1117" s="1308"/>
      <c r="MZ1117" s="1308"/>
      <c r="NA1117" s="1308"/>
      <c r="NB1117" s="1308"/>
      <c r="NC1117" s="1308"/>
      <c r="ND1117" s="1308"/>
      <c r="NE1117" s="1308"/>
      <c r="NF1117" s="1308"/>
      <c r="NG1117" s="1308"/>
      <c r="NH1117" s="1308"/>
      <c r="NI1117" s="1308"/>
      <c r="NJ1117" s="1308"/>
      <c r="NK1117" s="1308"/>
      <c r="NL1117" s="1308"/>
      <c r="NM1117" s="1308"/>
      <c r="NN1117" s="1308"/>
      <c r="NO1117" s="1308"/>
      <c r="NP1117" s="1308"/>
      <c r="NQ1117" s="1308"/>
      <c r="NR1117" s="1308"/>
      <c r="NS1117" s="1308"/>
      <c r="NT1117" s="1308"/>
      <c r="NU1117" s="1308"/>
      <c r="NV1117" s="1308"/>
      <c r="NW1117" s="1308"/>
      <c r="NX1117" s="1308"/>
      <c r="NY1117" s="1308"/>
      <c r="NZ1117" s="1308"/>
      <c r="OA1117" s="1308"/>
      <c r="OB1117" s="1308"/>
      <c r="OC1117" s="1308"/>
      <c r="OD1117" s="1308"/>
      <c r="OE1117" s="1308"/>
      <c r="OF1117" s="1308"/>
      <c r="OG1117" s="1308"/>
      <c r="OH1117" s="1308"/>
      <c r="OI1117" s="1308"/>
      <c r="OJ1117" s="1308"/>
      <c r="OK1117" s="1308"/>
      <c r="OL1117" s="1308"/>
      <c r="OM1117" s="1308"/>
      <c r="ON1117" s="1308"/>
      <c r="OO1117" s="1308"/>
      <c r="OP1117" s="1308"/>
      <c r="OQ1117" s="1308"/>
      <c r="OR1117" s="1308"/>
      <c r="OS1117" s="1308"/>
      <c r="OT1117" s="1308"/>
      <c r="OU1117" s="1308"/>
      <c r="OV1117" s="1308"/>
      <c r="OW1117" s="1308"/>
      <c r="OX1117" s="1308"/>
      <c r="OY1117" s="1308"/>
      <c r="OZ1117" s="1308"/>
      <c r="PA1117" s="1308"/>
      <c r="PB1117" s="1308"/>
      <c r="PC1117" s="1308"/>
      <c r="PD1117" s="1308"/>
      <c r="PE1117" s="1308"/>
      <c r="PF1117" s="1308"/>
      <c r="PG1117" s="1308"/>
      <c r="PH1117" s="1308"/>
      <c r="PI1117" s="1308"/>
      <c r="PJ1117" s="1308"/>
      <c r="PK1117" s="1308"/>
      <c r="PL1117" s="1308"/>
      <c r="PM1117" s="1308"/>
      <c r="PN1117" s="1308"/>
      <c r="PO1117" s="1308"/>
      <c r="PP1117" s="1308"/>
      <c r="PQ1117" s="1308"/>
      <c r="PR1117" s="1308"/>
      <c r="PS1117" s="1308"/>
      <c r="PT1117" s="1308"/>
      <c r="PU1117" s="1308"/>
      <c r="PV1117" s="1308"/>
      <c r="PW1117" s="1308"/>
      <c r="PX1117" s="1308"/>
      <c r="PY1117" s="1308"/>
      <c r="PZ1117" s="1308"/>
      <c r="QA1117" s="1308"/>
      <c r="QB1117" s="1308"/>
      <c r="QC1117" s="1308"/>
      <c r="QD1117" s="1308"/>
      <c r="QE1117" s="1308"/>
      <c r="QF1117" s="1308"/>
      <c r="QG1117" s="1308"/>
      <c r="QH1117" s="1308"/>
      <c r="QI1117" s="1308"/>
      <c r="QJ1117" s="1308"/>
      <c r="QK1117" s="1308"/>
      <c r="QL1117" s="1308"/>
      <c r="QM1117" s="1308"/>
      <c r="QN1117" s="1308"/>
      <c r="QO1117" s="1308"/>
      <c r="QP1117" s="1308"/>
      <c r="QQ1117" s="1308"/>
      <c r="QR1117" s="1308"/>
      <c r="QS1117" s="1308"/>
      <c r="QT1117" s="1308"/>
      <c r="QU1117" s="1308"/>
      <c r="QV1117" s="1308"/>
      <c r="QW1117" s="1308"/>
      <c r="QX1117" s="1308"/>
      <c r="QY1117" s="1308"/>
      <c r="QZ1117" s="1308"/>
      <c r="RA1117" s="1308"/>
      <c r="RB1117" s="1308"/>
      <c r="RC1117" s="1308"/>
      <c r="RD1117" s="1308"/>
      <c r="RE1117" s="1308"/>
      <c r="RF1117" s="1308"/>
      <c r="RG1117" s="1308"/>
      <c r="RH1117" s="1308"/>
      <c r="RI1117" s="1308"/>
      <c r="RJ1117" s="1308"/>
      <c r="RK1117" s="1308"/>
      <c r="RL1117" s="1308"/>
      <c r="RM1117" s="1308"/>
      <c r="RN1117" s="1308"/>
      <c r="RO1117" s="1308"/>
      <c r="RP1117" s="1308"/>
      <c r="RQ1117" s="1308"/>
      <c r="RR1117" s="1308"/>
      <c r="RS1117" s="1308"/>
      <c r="RT1117" s="1308"/>
      <c r="RU1117" s="1308"/>
      <c r="RV1117" s="1308"/>
      <c r="RW1117" s="1308"/>
      <c r="RX1117" s="1308"/>
      <c r="RY1117" s="1308"/>
      <c r="RZ1117" s="1308"/>
      <c r="SA1117" s="1308"/>
      <c r="SB1117" s="1308"/>
      <c r="SC1117" s="1308"/>
      <c r="SD1117" s="1308"/>
      <c r="SE1117" s="1308"/>
      <c r="SF1117" s="1308"/>
      <c r="SG1117" s="1308"/>
      <c r="SH1117" s="1308"/>
      <c r="SI1117" s="1308"/>
      <c r="SJ1117" s="1308"/>
      <c r="SK1117" s="1308"/>
      <c r="SL1117" s="1308"/>
      <c r="SM1117" s="1308"/>
      <c r="SN1117" s="1308"/>
      <c r="SO1117" s="1308"/>
      <c r="SP1117" s="1308"/>
      <c r="SQ1117" s="1308"/>
      <c r="SR1117" s="1308"/>
      <c r="SS1117" s="1308"/>
      <c r="ST1117" s="1308"/>
      <c r="SU1117" s="1308"/>
      <c r="SV1117" s="1308"/>
      <c r="SW1117" s="1308"/>
      <c r="SX1117" s="1308"/>
      <c r="SY1117" s="1308"/>
      <c r="SZ1117" s="1308"/>
      <c r="TA1117" s="1308"/>
      <c r="TB1117" s="1308"/>
      <c r="TC1117" s="1308"/>
      <c r="TD1117" s="1308"/>
      <c r="TE1117" s="1308"/>
      <c r="TF1117" s="1308"/>
      <c r="TG1117" s="1308"/>
      <c r="TH1117" s="1308"/>
      <c r="TI1117" s="1308"/>
      <c r="TJ1117" s="1308"/>
      <c r="TK1117" s="1308"/>
      <c r="TL1117" s="1308"/>
      <c r="TM1117" s="1308"/>
      <c r="TN1117" s="1308"/>
      <c r="TO1117" s="1308"/>
      <c r="TP1117" s="1308"/>
      <c r="TQ1117" s="1308"/>
      <c r="TR1117" s="1308"/>
      <c r="TS1117" s="1308"/>
      <c r="TT1117" s="1308"/>
      <c r="TU1117" s="1308"/>
      <c r="TV1117" s="1308"/>
      <c r="TW1117" s="1308"/>
      <c r="TX1117" s="1308"/>
      <c r="TY1117" s="1308"/>
      <c r="TZ1117" s="1308"/>
      <c r="UA1117" s="1308"/>
      <c r="UB1117" s="1308"/>
      <c r="UC1117" s="1308"/>
      <c r="UD1117" s="1308"/>
      <c r="UE1117" s="1308"/>
      <c r="UF1117" s="1308"/>
      <c r="UG1117" s="1308"/>
      <c r="UH1117" s="1308"/>
      <c r="UI1117" s="1308"/>
      <c r="UJ1117" s="1308"/>
      <c r="UK1117" s="1308"/>
      <c r="UL1117" s="1308"/>
      <c r="UM1117" s="1308"/>
      <c r="UN1117" s="1308"/>
      <c r="UO1117" s="1308"/>
      <c r="UP1117" s="1308"/>
      <c r="UQ1117" s="1308"/>
      <c r="UR1117" s="1308"/>
      <c r="US1117" s="1308"/>
      <c r="UT1117" s="1308"/>
      <c r="UU1117" s="1308"/>
      <c r="UV1117" s="1308"/>
      <c r="UW1117" s="1308"/>
      <c r="UX1117" s="1308"/>
      <c r="UY1117" s="1308"/>
      <c r="UZ1117" s="1308"/>
      <c r="VA1117" s="1308"/>
      <c r="VB1117" s="1308"/>
      <c r="VC1117" s="1308"/>
      <c r="VD1117" s="1308"/>
      <c r="VE1117" s="1308"/>
      <c r="VF1117" s="1308"/>
      <c r="VG1117" s="1308"/>
      <c r="VH1117" s="1308"/>
      <c r="VI1117" s="1308"/>
      <c r="VJ1117" s="1308"/>
      <c r="VK1117" s="1308"/>
      <c r="VL1117" s="1308"/>
      <c r="VM1117" s="1308"/>
      <c r="VN1117" s="1308"/>
      <c r="VO1117" s="1308"/>
      <c r="VP1117" s="1308"/>
      <c r="VQ1117" s="1308"/>
      <c r="VR1117" s="1308"/>
      <c r="VS1117" s="1308"/>
      <c r="VT1117" s="1308"/>
      <c r="VU1117" s="1308"/>
      <c r="VV1117" s="1308"/>
      <c r="VW1117" s="1308"/>
      <c r="VX1117" s="1308"/>
      <c r="VY1117" s="1308"/>
      <c r="VZ1117" s="1308"/>
      <c r="WA1117" s="1308"/>
      <c r="WB1117" s="1308"/>
      <c r="WC1117" s="1308"/>
      <c r="WD1117" s="1308"/>
    </row>
    <row r="1118" spans="1:2535" ht="15" customHeight="1" x14ac:dyDescent="0.25">
      <c r="A1118" s="1315">
        <v>9</v>
      </c>
      <c r="B1118" s="2051">
        <v>43732</v>
      </c>
      <c r="C1118" s="1929">
        <v>1108</v>
      </c>
      <c r="D1118" s="1305" t="s">
        <v>49</v>
      </c>
      <c r="E1118" s="1305" t="s">
        <v>273</v>
      </c>
      <c r="F1118" s="1266">
        <v>7</v>
      </c>
      <c r="G1118" s="1301">
        <f t="shared" si="539"/>
        <v>9322726</v>
      </c>
      <c r="H1118" s="1268"/>
      <c r="I1118" s="817">
        <f t="shared" si="561"/>
        <v>0</v>
      </c>
      <c r="J1118" s="1268">
        <v>3</v>
      </c>
      <c r="K1118" s="817">
        <f t="shared" si="560"/>
        <v>6695454</v>
      </c>
      <c r="L1118" s="1268"/>
      <c r="M1118" s="817">
        <f t="shared" si="562"/>
        <v>0</v>
      </c>
      <c r="N1118" s="1272">
        <f t="shared" si="564"/>
        <v>10</v>
      </c>
      <c r="O1118" s="1494">
        <f t="shared" si="564"/>
        <v>16018180</v>
      </c>
      <c r="P1118" s="1269">
        <f t="shared" si="543"/>
        <v>400000</v>
      </c>
      <c r="Q1118" s="1307"/>
      <c r="R1118" s="1508">
        <v>1331818</v>
      </c>
      <c r="S1118" s="1508">
        <v>1931818</v>
      </c>
      <c r="T1118" s="1508">
        <v>2231818</v>
      </c>
      <c r="U1118" s="1508">
        <v>431818</v>
      </c>
      <c r="V1118" s="1892"/>
      <c r="W1118" s="1229"/>
      <c r="X1118" s="2337"/>
      <c r="Y1118" s="1229"/>
      <c r="Z1118" s="2395"/>
      <c r="AA1118" s="1229"/>
      <c r="AB1118" s="1317"/>
      <c r="AC1118" s="1229"/>
      <c r="AD1118" s="1229"/>
      <c r="AE1118" s="1229"/>
      <c r="AF1118" s="1490">
        <f t="shared" si="545"/>
        <v>0</v>
      </c>
      <c r="AG1118" s="1316">
        <f t="shared" si="546"/>
        <v>16018180</v>
      </c>
      <c r="AH1118" s="1305"/>
      <c r="AI1118" s="1937"/>
      <c r="AJ1118" s="1267"/>
      <c r="AK1118" s="1317"/>
      <c r="AL1118" s="1317"/>
      <c r="AM1118" s="1305"/>
      <c r="AN1118" s="1305"/>
      <c r="AO1118" s="1266"/>
      <c r="AP1118" s="1491">
        <f t="shared" si="547"/>
        <v>0</v>
      </c>
      <c r="AQ1118" s="1268"/>
      <c r="AR1118" s="1492">
        <f t="shared" si="548"/>
        <v>0</v>
      </c>
      <c r="AS1118" s="1268"/>
      <c r="AT1118" s="1492">
        <f t="shared" si="549"/>
        <v>0</v>
      </c>
      <c r="AU1118" s="1268"/>
      <c r="AV1118" s="1492">
        <f t="shared" si="550"/>
        <v>0</v>
      </c>
      <c r="AW1118" s="1493">
        <f t="shared" si="551"/>
        <v>0</v>
      </c>
      <c r="AX1118" s="2153">
        <f t="shared" si="552"/>
        <v>0</v>
      </c>
      <c r="AY1118" s="1495">
        <f t="shared" si="553"/>
        <v>0</v>
      </c>
      <c r="AZ1118" s="1937"/>
      <c r="BA1118" s="1508">
        <v>1331818</v>
      </c>
      <c r="BB1118" s="1508">
        <v>1931818</v>
      </c>
      <c r="BC1118" s="1508">
        <v>2231818</v>
      </c>
      <c r="BD1118" s="1508">
        <v>431818</v>
      </c>
      <c r="BE1118" s="2174"/>
      <c r="BF1118" s="1229"/>
      <c r="BG1118" s="1317"/>
      <c r="BH1118" s="1229"/>
      <c r="BI1118" s="1317"/>
      <c r="BJ1118" s="1229"/>
      <c r="BK1118" s="1317"/>
      <c r="BL1118" s="1229"/>
      <c r="BM1118" s="1229"/>
      <c r="BN1118" s="1229"/>
      <c r="BO1118" s="1490">
        <f t="shared" si="559"/>
        <v>0</v>
      </c>
      <c r="BP1118" s="1496">
        <f t="shared" si="563"/>
        <v>0</v>
      </c>
      <c r="BQ1118" s="1305"/>
      <c r="BS1118" s="1959">
        <f t="shared" si="554"/>
        <v>7</v>
      </c>
      <c r="BT1118" s="1959">
        <f t="shared" si="555"/>
        <v>0</v>
      </c>
      <c r="BU1118" s="1959">
        <f t="shared" si="556"/>
        <v>3</v>
      </c>
      <c r="BV1118" s="1959">
        <f t="shared" si="557"/>
        <v>0</v>
      </c>
      <c r="BW1118" s="1959">
        <f t="shared" si="558"/>
        <v>16018180</v>
      </c>
    </row>
    <row r="1119" spans="1:2535" ht="15" customHeight="1" x14ac:dyDescent="0.25">
      <c r="A1119" s="1315">
        <v>10</v>
      </c>
      <c r="B1119" s="2051">
        <v>43732</v>
      </c>
      <c r="C1119" s="1929">
        <v>1109</v>
      </c>
      <c r="D1119" s="1305" t="s">
        <v>81</v>
      </c>
      <c r="E1119" s="1305" t="s">
        <v>31</v>
      </c>
      <c r="F1119" s="1266">
        <v>9</v>
      </c>
      <c r="G1119" s="1301">
        <f t="shared" si="539"/>
        <v>11986362</v>
      </c>
      <c r="H1119" s="1268">
        <v>1</v>
      </c>
      <c r="I1119" s="817">
        <f t="shared" si="561"/>
        <v>1931818</v>
      </c>
      <c r="J1119" s="1268"/>
      <c r="K1119" s="817">
        <f t="shared" si="560"/>
        <v>0</v>
      </c>
      <c r="L1119" s="1268"/>
      <c r="M1119" s="817">
        <f t="shared" si="562"/>
        <v>0</v>
      </c>
      <c r="N1119" s="1272">
        <f t="shared" si="564"/>
        <v>10</v>
      </c>
      <c r="O1119" s="1494">
        <f t="shared" si="564"/>
        <v>13918180</v>
      </c>
      <c r="P1119" s="1269">
        <f t="shared" si="543"/>
        <v>400000</v>
      </c>
      <c r="Q1119" s="1307"/>
      <c r="R1119" s="1508">
        <v>1331818</v>
      </c>
      <c r="S1119" s="1508">
        <v>1931818</v>
      </c>
      <c r="T1119" s="1508">
        <v>2231818</v>
      </c>
      <c r="U1119" s="1508">
        <v>431818</v>
      </c>
      <c r="V1119" s="1892"/>
      <c r="W1119" s="1229"/>
      <c r="X1119" s="2337"/>
      <c r="Y1119" s="1229"/>
      <c r="Z1119" s="2395"/>
      <c r="AA1119" s="1229"/>
      <c r="AB1119" s="1317"/>
      <c r="AC1119" s="1229"/>
      <c r="AD1119" s="1229"/>
      <c r="AE1119" s="1229"/>
      <c r="AF1119" s="1490">
        <f t="shared" si="545"/>
        <v>0</v>
      </c>
      <c r="AG1119" s="1316">
        <f t="shared" si="546"/>
        <v>13918180</v>
      </c>
      <c r="AH1119" s="1305"/>
      <c r="AI1119" s="1937"/>
      <c r="AJ1119" s="1267"/>
      <c r="AK1119" s="1317"/>
      <c r="AL1119" s="1317"/>
      <c r="AM1119" s="1305"/>
      <c r="AN1119" s="1305"/>
      <c r="AO1119" s="1266"/>
      <c r="AP1119" s="1491">
        <f t="shared" si="547"/>
        <v>0</v>
      </c>
      <c r="AQ1119" s="1268"/>
      <c r="AR1119" s="1492">
        <f t="shared" si="548"/>
        <v>0</v>
      </c>
      <c r="AS1119" s="1268"/>
      <c r="AT1119" s="1492">
        <f t="shared" si="549"/>
        <v>0</v>
      </c>
      <c r="AU1119" s="1268"/>
      <c r="AV1119" s="1492">
        <f t="shared" si="550"/>
        <v>0</v>
      </c>
      <c r="AW1119" s="1493">
        <f t="shared" si="551"/>
        <v>0</v>
      </c>
      <c r="AX1119" s="2153">
        <f t="shared" si="552"/>
        <v>0</v>
      </c>
      <c r="AY1119" s="1495">
        <f t="shared" si="553"/>
        <v>0</v>
      </c>
      <c r="AZ1119" s="1937"/>
      <c r="BA1119" s="1508">
        <v>1331818</v>
      </c>
      <c r="BB1119" s="1508">
        <v>1931818</v>
      </c>
      <c r="BC1119" s="1508">
        <v>2231818</v>
      </c>
      <c r="BD1119" s="1508">
        <v>431818</v>
      </c>
      <c r="BE1119" s="2174"/>
      <c r="BF1119" s="1229"/>
      <c r="BG1119" s="1317"/>
      <c r="BH1119" s="1229"/>
      <c r="BI1119" s="1317"/>
      <c r="BJ1119" s="1229"/>
      <c r="BK1119" s="1317"/>
      <c r="BL1119" s="1229"/>
      <c r="BM1119" s="1229"/>
      <c r="BN1119" s="1229"/>
      <c r="BO1119" s="1490">
        <f t="shared" si="559"/>
        <v>0</v>
      </c>
      <c r="BP1119" s="1496">
        <f t="shared" si="563"/>
        <v>0</v>
      </c>
      <c r="BQ1119" s="1305"/>
      <c r="BS1119" s="1959">
        <f t="shared" si="554"/>
        <v>9</v>
      </c>
      <c r="BT1119" s="1959">
        <f t="shared" si="555"/>
        <v>1</v>
      </c>
      <c r="BU1119" s="1959">
        <f t="shared" si="556"/>
        <v>0</v>
      </c>
      <c r="BV1119" s="1959">
        <f t="shared" si="557"/>
        <v>0</v>
      </c>
      <c r="BW1119" s="1959">
        <f t="shared" si="558"/>
        <v>13918180</v>
      </c>
    </row>
    <row r="1120" spans="1:2535" ht="15" customHeight="1" x14ac:dyDescent="0.25">
      <c r="A1120" s="1315">
        <v>11</v>
      </c>
      <c r="B1120" s="2051">
        <v>43732</v>
      </c>
      <c r="C1120" s="1929">
        <v>1110</v>
      </c>
      <c r="D1120" s="1305" t="s">
        <v>37</v>
      </c>
      <c r="E1120" s="1305" t="s">
        <v>88</v>
      </c>
      <c r="F1120" s="1266">
        <v>10</v>
      </c>
      <c r="G1120" s="1301">
        <f t="shared" si="539"/>
        <v>13318180</v>
      </c>
      <c r="H1120" s="1268"/>
      <c r="I1120" s="817">
        <f t="shared" si="561"/>
        <v>0</v>
      </c>
      <c r="J1120" s="1268"/>
      <c r="K1120" s="817">
        <f t="shared" si="560"/>
        <v>0</v>
      </c>
      <c r="L1120" s="1268"/>
      <c r="M1120" s="817">
        <f t="shared" si="562"/>
        <v>0</v>
      </c>
      <c r="N1120" s="1272">
        <f t="shared" si="564"/>
        <v>10</v>
      </c>
      <c r="O1120" s="1494">
        <f t="shared" si="564"/>
        <v>13318180</v>
      </c>
      <c r="P1120" s="1269">
        <f t="shared" si="543"/>
        <v>400000</v>
      </c>
      <c r="Q1120" s="1307"/>
      <c r="R1120" s="1508">
        <v>1331818</v>
      </c>
      <c r="S1120" s="1508">
        <v>1931818</v>
      </c>
      <c r="T1120" s="1508">
        <v>2231818</v>
      </c>
      <c r="U1120" s="1508">
        <v>431818</v>
      </c>
      <c r="V1120" s="1892"/>
      <c r="W1120" s="1229"/>
      <c r="X1120" s="2337"/>
      <c r="Y1120" s="1229"/>
      <c r="Z1120" s="2395"/>
      <c r="AA1120" s="1229"/>
      <c r="AB1120" s="1317"/>
      <c r="AC1120" s="1229"/>
      <c r="AD1120" s="1229"/>
      <c r="AE1120" s="1229"/>
      <c r="AF1120" s="1490">
        <f t="shared" si="545"/>
        <v>0</v>
      </c>
      <c r="AG1120" s="1316">
        <f t="shared" si="546"/>
        <v>13318180</v>
      </c>
      <c r="AH1120" s="1305"/>
      <c r="AI1120" s="1937"/>
      <c r="AJ1120" s="1267"/>
      <c r="AK1120" s="1317"/>
      <c r="AL1120" s="1317"/>
      <c r="AM1120" s="1305"/>
      <c r="AN1120" s="1305"/>
      <c r="AO1120" s="1266"/>
      <c r="AP1120" s="1491">
        <f t="shared" si="547"/>
        <v>0</v>
      </c>
      <c r="AQ1120" s="1268"/>
      <c r="AR1120" s="1492">
        <f t="shared" si="548"/>
        <v>0</v>
      </c>
      <c r="AS1120" s="1268"/>
      <c r="AT1120" s="1492">
        <f t="shared" si="549"/>
        <v>0</v>
      </c>
      <c r="AU1120" s="1268"/>
      <c r="AV1120" s="1492">
        <f t="shared" si="550"/>
        <v>0</v>
      </c>
      <c r="AW1120" s="1493">
        <f t="shared" si="551"/>
        <v>0</v>
      </c>
      <c r="AX1120" s="2153">
        <f t="shared" si="552"/>
        <v>0</v>
      </c>
      <c r="AY1120" s="1495">
        <f t="shared" si="553"/>
        <v>0</v>
      </c>
      <c r="AZ1120" s="1937"/>
      <c r="BA1120" s="1508">
        <v>1331818</v>
      </c>
      <c r="BB1120" s="1508">
        <v>1931818</v>
      </c>
      <c r="BC1120" s="1508">
        <v>2231818</v>
      </c>
      <c r="BD1120" s="1508">
        <v>431818</v>
      </c>
      <c r="BE1120" s="2174"/>
      <c r="BF1120" s="1229"/>
      <c r="BG1120" s="1317"/>
      <c r="BH1120" s="1229"/>
      <c r="BI1120" s="1317"/>
      <c r="BJ1120" s="1229"/>
      <c r="BK1120" s="1317"/>
      <c r="BL1120" s="1229"/>
      <c r="BM1120" s="1229"/>
      <c r="BN1120" s="1229"/>
      <c r="BO1120" s="1490">
        <f t="shared" si="559"/>
        <v>0</v>
      </c>
      <c r="BP1120" s="1496">
        <f t="shared" si="563"/>
        <v>0</v>
      </c>
      <c r="BQ1120" s="1305"/>
      <c r="BS1120" s="1959">
        <f t="shared" si="554"/>
        <v>10</v>
      </c>
      <c r="BT1120" s="1959">
        <f t="shared" si="555"/>
        <v>0</v>
      </c>
      <c r="BU1120" s="1959">
        <f t="shared" si="556"/>
        <v>0</v>
      </c>
      <c r="BV1120" s="1959">
        <f t="shared" si="557"/>
        <v>0</v>
      </c>
      <c r="BW1120" s="1959">
        <f t="shared" si="558"/>
        <v>13318180</v>
      </c>
    </row>
    <row r="1121" spans="1:2535" s="773" customFormat="1" ht="15" customHeight="1" x14ac:dyDescent="0.25">
      <c r="A1121" s="1315">
        <v>12</v>
      </c>
      <c r="B1121" s="2051">
        <v>43732</v>
      </c>
      <c r="C1121" s="1929">
        <v>1111</v>
      </c>
      <c r="D1121" s="1305" t="s">
        <v>90</v>
      </c>
      <c r="E1121" s="1305" t="s">
        <v>88</v>
      </c>
      <c r="F1121" s="1266">
        <v>10</v>
      </c>
      <c r="G1121" s="1301">
        <f t="shared" si="539"/>
        <v>13318180</v>
      </c>
      <c r="H1121" s="1268"/>
      <c r="I1121" s="817">
        <f t="shared" si="561"/>
        <v>0</v>
      </c>
      <c r="J1121" s="1268"/>
      <c r="K1121" s="817">
        <f t="shared" si="560"/>
        <v>0</v>
      </c>
      <c r="L1121" s="1268"/>
      <c r="M1121" s="817">
        <f t="shared" si="562"/>
        <v>0</v>
      </c>
      <c r="N1121" s="1272">
        <f t="shared" si="564"/>
        <v>10</v>
      </c>
      <c r="O1121" s="1494">
        <f t="shared" si="564"/>
        <v>13318180</v>
      </c>
      <c r="P1121" s="1269">
        <f t="shared" si="543"/>
        <v>400000</v>
      </c>
      <c r="Q1121" s="1307"/>
      <c r="R1121" s="1508">
        <v>1331818</v>
      </c>
      <c r="S1121" s="1508">
        <v>1931818</v>
      </c>
      <c r="T1121" s="1508">
        <v>2231818</v>
      </c>
      <c r="U1121" s="1508">
        <v>431818</v>
      </c>
      <c r="V1121" s="1892"/>
      <c r="W1121" s="1229"/>
      <c r="X1121" s="2337"/>
      <c r="Y1121" s="1229"/>
      <c r="Z1121" s="2395"/>
      <c r="AA1121" s="1229"/>
      <c r="AB1121" s="1317"/>
      <c r="AC1121" s="1229"/>
      <c r="AD1121" s="1229"/>
      <c r="AE1121" s="1229"/>
      <c r="AF1121" s="1490">
        <f t="shared" si="545"/>
        <v>0</v>
      </c>
      <c r="AG1121" s="1316">
        <f t="shared" si="546"/>
        <v>13318180</v>
      </c>
      <c r="AH1121" s="1305"/>
      <c r="AI1121" s="1937"/>
      <c r="AJ1121" s="1267"/>
      <c r="AK1121" s="1317"/>
      <c r="AL1121" s="1317"/>
      <c r="AM1121" s="1305"/>
      <c r="AN1121" s="1305"/>
      <c r="AO1121" s="1266"/>
      <c r="AP1121" s="1491">
        <f t="shared" si="547"/>
        <v>0</v>
      </c>
      <c r="AQ1121" s="1268"/>
      <c r="AR1121" s="1492">
        <f t="shared" si="548"/>
        <v>0</v>
      </c>
      <c r="AS1121" s="1268"/>
      <c r="AT1121" s="1492">
        <f t="shared" si="549"/>
        <v>0</v>
      </c>
      <c r="AU1121" s="1268"/>
      <c r="AV1121" s="1492">
        <f t="shared" si="550"/>
        <v>0</v>
      </c>
      <c r="AW1121" s="1493">
        <f t="shared" si="551"/>
        <v>0</v>
      </c>
      <c r="AX1121" s="2153">
        <f t="shared" si="552"/>
        <v>0</v>
      </c>
      <c r="AY1121" s="1495">
        <f t="shared" si="553"/>
        <v>0</v>
      </c>
      <c r="AZ1121" s="1937"/>
      <c r="BA1121" s="1508">
        <v>1331818</v>
      </c>
      <c r="BB1121" s="1508">
        <v>1931818</v>
      </c>
      <c r="BC1121" s="1508">
        <v>2231818</v>
      </c>
      <c r="BD1121" s="1508">
        <v>431818</v>
      </c>
      <c r="BE1121" s="2174"/>
      <c r="BF1121" s="1229"/>
      <c r="BG1121" s="1317"/>
      <c r="BH1121" s="1229"/>
      <c r="BI1121" s="1317"/>
      <c r="BJ1121" s="1229"/>
      <c r="BK1121" s="1317"/>
      <c r="BL1121" s="1229"/>
      <c r="BM1121" s="1229"/>
      <c r="BN1121" s="1229"/>
      <c r="BO1121" s="1490">
        <f t="shared" si="559"/>
        <v>0</v>
      </c>
      <c r="BP1121" s="1496">
        <f t="shared" si="563"/>
        <v>0</v>
      </c>
      <c r="BQ1121" s="1305"/>
      <c r="BR1121" s="1308"/>
      <c r="BS1121" s="1959">
        <f t="shared" si="554"/>
        <v>10</v>
      </c>
      <c r="BT1121" s="1959">
        <f t="shared" si="555"/>
        <v>0</v>
      </c>
      <c r="BU1121" s="1959">
        <f t="shared" si="556"/>
        <v>0</v>
      </c>
      <c r="BV1121" s="1959">
        <f t="shared" si="557"/>
        <v>0</v>
      </c>
      <c r="BW1121" s="1959">
        <f t="shared" si="558"/>
        <v>13318180</v>
      </c>
      <c r="BX1121" s="1308"/>
      <c r="BY1121" s="1308"/>
      <c r="BZ1121" s="1308"/>
      <c r="CA1121" s="1308"/>
      <c r="CB1121" s="1308"/>
      <c r="CC1121" s="1308"/>
      <c r="CD1121" s="1308"/>
      <c r="CE1121" s="1308"/>
      <c r="CF1121" s="1308"/>
      <c r="CG1121" s="1308"/>
      <c r="CH1121" s="1308"/>
      <c r="CI1121" s="1308"/>
      <c r="CJ1121" s="1308"/>
      <c r="CK1121" s="1308"/>
      <c r="CL1121" s="1308"/>
      <c r="CM1121" s="1308"/>
      <c r="CN1121" s="1308"/>
      <c r="CO1121" s="1308"/>
      <c r="CP1121" s="1308"/>
      <c r="CQ1121" s="1308"/>
      <c r="CR1121" s="1308"/>
      <c r="CS1121" s="1308"/>
      <c r="CT1121" s="1308"/>
      <c r="CU1121" s="1308"/>
      <c r="CV1121" s="1308"/>
      <c r="CW1121" s="1308"/>
      <c r="CX1121" s="1308"/>
      <c r="CY1121" s="1308"/>
      <c r="CZ1121" s="1308"/>
      <c r="DA1121" s="1308"/>
      <c r="DB1121" s="1308"/>
      <c r="DC1121" s="1308"/>
      <c r="DD1121" s="1308"/>
      <c r="DE1121" s="1308"/>
      <c r="DF1121" s="1308"/>
      <c r="DG1121" s="1308"/>
      <c r="DH1121" s="1308"/>
      <c r="DI1121" s="1308"/>
      <c r="DJ1121" s="1308"/>
      <c r="DK1121" s="1308"/>
      <c r="DL1121" s="1308"/>
      <c r="DM1121" s="1308"/>
      <c r="DN1121" s="1308"/>
      <c r="DO1121" s="1308"/>
      <c r="DP1121" s="1308"/>
      <c r="DQ1121" s="1308"/>
      <c r="DR1121" s="1308"/>
      <c r="DS1121" s="1308"/>
      <c r="DT1121" s="1308"/>
      <c r="DU1121" s="1308"/>
      <c r="DV1121" s="1308"/>
      <c r="DW1121" s="1308"/>
      <c r="DX1121" s="1308"/>
      <c r="DY1121" s="1308"/>
      <c r="DZ1121" s="1308"/>
      <c r="EA1121" s="1308"/>
      <c r="EB1121" s="1308"/>
      <c r="EC1121" s="1308"/>
      <c r="ED1121" s="1308"/>
      <c r="EE1121" s="1308"/>
      <c r="EF1121" s="1308"/>
      <c r="EG1121" s="1308"/>
      <c r="EH1121" s="1308"/>
      <c r="EI1121" s="1308"/>
      <c r="EJ1121" s="1308"/>
      <c r="EK1121" s="1308"/>
      <c r="EL1121" s="1308"/>
      <c r="EM1121" s="1308"/>
      <c r="EN1121" s="1308"/>
      <c r="EO1121" s="1308"/>
      <c r="EP1121" s="1308"/>
      <c r="EQ1121" s="1308"/>
      <c r="ER1121" s="1308"/>
      <c r="ES1121" s="1308"/>
      <c r="ET1121" s="1308"/>
      <c r="EU1121" s="1308"/>
      <c r="EV1121" s="1308"/>
      <c r="EW1121" s="1308"/>
      <c r="EX1121" s="1308"/>
      <c r="EY1121" s="1308"/>
      <c r="EZ1121" s="1308"/>
      <c r="FA1121" s="1308"/>
      <c r="FB1121" s="1308"/>
      <c r="FC1121" s="1308"/>
      <c r="FD1121" s="1308"/>
      <c r="FE1121" s="1308"/>
      <c r="FF1121" s="1308"/>
      <c r="FG1121" s="1308"/>
      <c r="FH1121" s="1308"/>
      <c r="FI1121" s="1308"/>
      <c r="FJ1121" s="1308"/>
      <c r="FK1121" s="1308"/>
      <c r="FL1121" s="1308"/>
      <c r="FM1121" s="1308"/>
      <c r="FN1121" s="1308"/>
      <c r="FO1121" s="1308"/>
      <c r="FP1121" s="1308"/>
      <c r="FQ1121" s="1308"/>
      <c r="FR1121" s="1308"/>
      <c r="FS1121" s="1308"/>
      <c r="FT1121" s="1308"/>
      <c r="FU1121" s="1308"/>
      <c r="FV1121" s="1308"/>
      <c r="FW1121" s="1308"/>
      <c r="FX1121" s="1308"/>
      <c r="FY1121" s="1308"/>
      <c r="FZ1121" s="1308"/>
      <c r="GA1121" s="1308"/>
      <c r="GB1121" s="1308"/>
      <c r="GC1121" s="1308"/>
      <c r="GD1121" s="1308"/>
      <c r="GE1121" s="1308"/>
      <c r="GF1121" s="1308"/>
      <c r="GG1121" s="1308"/>
      <c r="GH1121" s="1308"/>
      <c r="GI1121" s="1308"/>
      <c r="GJ1121" s="1308"/>
      <c r="GK1121" s="1308"/>
      <c r="GL1121" s="1308"/>
      <c r="GM1121" s="1308"/>
      <c r="GN1121" s="1308"/>
      <c r="GO1121" s="1308"/>
      <c r="GP1121" s="1308"/>
      <c r="GQ1121" s="1308"/>
      <c r="GR1121" s="1308"/>
      <c r="GS1121" s="1308"/>
      <c r="GT1121" s="1308"/>
      <c r="GU1121" s="1308"/>
      <c r="GV1121" s="1308"/>
      <c r="GW1121" s="1308"/>
      <c r="GX1121" s="1308"/>
      <c r="GY1121" s="1308"/>
      <c r="GZ1121" s="1308"/>
      <c r="HA1121" s="1308"/>
      <c r="HB1121" s="1308"/>
      <c r="HC1121" s="1308"/>
      <c r="HD1121" s="1308"/>
      <c r="HE1121" s="1308"/>
      <c r="HF1121" s="1308"/>
      <c r="HG1121" s="1308"/>
      <c r="HH1121" s="1308"/>
      <c r="HI1121" s="1308"/>
      <c r="HJ1121" s="1308"/>
      <c r="HK1121" s="1308"/>
      <c r="HL1121" s="1308"/>
      <c r="HM1121" s="1308"/>
      <c r="HN1121" s="1308"/>
      <c r="HO1121" s="1308"/>
      <c r="HP1121" s="1308"/>
      <c r="HQ1121" s="1308"/>
      <c r="HR1121" s="1308"/>
      <c r="HS1121" s="1308"/>
      <c r="HT1121" s="1308"/>
      <c r="HU1121" s="1308"/>
      <c r="HV1121" s="1308"/>
      <c r="HW1121" s="1308"/>
      <c r="HX1121" s="1308"/>
      <c r="HY1121" s="1308"/>
      <c r="HZ1121" s="1308"/>
      <c r="IA1121" s="1308"/>
      <c r="IB1121" s="1308"/>
      <c r="IC1121" s="1308"/>
      <c r="ID1121" s="1308"/>
      <c r="IE1121" s="1308"/>
      <c r="IF1121" s="1308"/>
      <c r="IG1121" s="1308"/>
      <c r="IH1121" s="1308"/>
      <c r="II1121" s="1308"/>
      <c r="IJ1121" s="1308"/>
      <c r="IK1121" s="1308"/>
      <c r="IL1121" s="1308"/>
      <c r="IM1121" s="1308"/>
      <c r="IN1121" s="1308"/>
      <c r="IO1121" s="1308"/>
      <c r="IP1121" s="1308"/>
      <c r="IQ1121" s="1308"/>
      <c r="IR1121" s="1308"/>
      <c r="IS1121" s="1308"/>
      <c r="IT1121" s="1308"/>
      <c r="IU1121" s="1308"/>
      <c r="IV1121" s="1308"/>
      <c r="IW1121" s="1308"/>
      <c r="IX1121" s="1308"/>
      <c r="IY1121" s="1308"/>
      <c r="IZ1121" s="1308"/>
      <c r="JA1121" s="1308"/>
      <c r="JB1121" s="1308"/>
      <c r="JC1121" s="1308"/>
      <c r="JD1121" s="1308"/>
      <c r="JE1121" s="1308"/>
      <c r="JF1121" s="1308"/>
      <c r="JG1121" s="1308"/>
      <c r="JH1121" s="1308"/>
      <c r="JI1121" s="1308"/>
      <c r="JJ1121" s="1308"/>
      <c r="JK1121" s="1308"/>
      <c r="JL1121" s="1308"/>
      <c r="JM1121" s="1308"/>
      <c r="JN1121" s="1308"/>
      <c r="JO1121" s="1308"/>
      <c r="JP1121" s="1308"/>
      <c r="JQ1121" s="1308"/>
      <c r="JR1121" s="1308"/>
      <c r="JS1121" s="1308"/>
      <c r="JT1121" s="1308"/>
      <c r="JU1121" s="1308"/>
      <c r="JV1121" s="1308"/>
      <c r="JW1121" s="1308"/>
      <c r="JX1121" s="1308"/>
      <c r="JY1121" s="1308"/>
      <c r="JZ1121" s="1308"/>
      <c r="KA1121" s="1308"/>
      <c r="KB1121" s="1308"/>
      <c r="KC1121" s="1308"/>
      <c r="KD1121" s="1308"/>
      <c r="KE1121" s="1308"/>
      <c r="KF1121" s="1308"/>
      <c r="KG1121" s="1308"/>
      <c r="KH1121" s="1308"/>
      <c r="KI1121" s="1308"/>
      <c r="KJ1121" s="1308"/>
      <c r="KK1121" s="1308"/>
      <c r="KL1121" s="1308"/>
      <c r="KM1121" s="1308"/>
      <c r="KN1121" s="1308"/>
      <c r="KO1121" s="1308"/>
      <c r="KP1121" s="1308"/>
      <c r="KQ1121" s="1308"/>
      <c r="KR1121" s="1308"/>
      <c r="KS1121" s="1308"/>
      <c r="KT1121" s="1308"/>
      <c r="KU1121" s="1308"/>
      <c r="KV1121" s="1308"/>
      <c r="KW1121" s="1308"/>
      <c r="KX1121" s="1308"/>
      <c r="KY1121" s="1308"/>
      <c r="KZ1121" s="1308"/>
      <c r="LA1121" s="1308"/>
      <c r="LB1121" s="1308"/>
      <c r="LC1121" s="1308"/>
      <c r="LD1121" s="1308"/>
      <c r="LE1121" s="1308"/>
      <c r="LF1121" s="1308"/>
      <c r="LG1121" s="1308"/>
      <c r="LH1121" s="1308"/>
      <c r="LI1121" s="1308"/>
      <c r="LJ1121" s="1308"/>
      <c r="LK1121" s="1308"/>
      <c r="LL1121" s="1308"/>
      <c r="LM1121" s="1308"/>
      <c r="LN1121" s="1308"/>
      <c r="LO1121" s="1308"/>
      <c r="LP1121" s="1308"/>
      <c r="LQ1121" s="1308"/>
      <c r="LR1121" s="1308"/>
      <c r="LS1121" s="1308"/>
      <c r="LT1121" s="1308"/>
      <c r="LU1121" s="1308"/>
      <c r="LV1121" s="1308"/>
      <c r="LW1121" s="1308"/>
      <c r="LX1121" s="1308"/>
      <c r="LY1121" s="1308"/>
      <c r="LZ1121" s="1308"/>
      <c r="MA1121" s="1308"/>
      <c r="MB1121" s="1308"/>
      <c r="MC1121" s="1308"/>
      <c r="MD1121" s="1308"/>
      <c r="ME1121" s="1308"/>
      <c r="MF1121" s="1308"/>
      <c r="MG1121" s="1308"/>
      <c r="MH1121" s="1308"/>
      <c r="MI1121" s="1308"/>
      <c r="MJ1121" s="1308"/>
      <c r="MK1121" s="1308"/>
      <c r="ML1121" s="1308"/>
      <c r="MM1121" s="1308"/>
      <c r="MN1121" s="1308"/>
      <c r="MO1121" s="1308"/>
      <c r="MP1121" s="1308"/>
      <c r="MQ1121" s="1308"/>
      <c r="MR1121" s="1308"/>
      <c r="MS1121" s="1308"/>
      <c r="MT1121" s="1308"/>
      <c r="MU1121" s="1308"/>
      <c r="MV1121" s="1308"/>
      <c r="MW1121" s="1308"/>
      <c r="MX1121" s="1308"/>
      <c r="MY1121" s="1308"/>
      <c r="MZ1121" s="1308"/>
      <c r="NA1121" s="1308"/>
      <c r="NB1121" s="1308"/>
      <c r="NC1121" s="1308"/>
      <c r="ND1121" s="1308"/>
      <c r="NE1121" s="1308"/>
      <c r="NF1121" s="1308"/>
      <c r="NG1121" s="1308"/>
      <c r="NH1121" s="1308"/>
      <c r="NI1121" s="1308"/>
      <c r="NJ1121" s="1308"/>
      <c r="NK1121" s="1308"/>
      <c r="NL1121" s="1308"/>
      <c r="NM1121" s="1308"/>
      <c r="NN1121" s="1308"/>
      <c r="NO1121" s="1308"/>
      <c r="NP1121" s="1308"/>
      <c r="NQ1121" s="1308"/>
      <c r="NR1121" s="1308"/>
      <c r="NS1121" s="1308"/>
      <c r="NT1121" s="1308"/>
      <c r="NU1121" s="1308"/>
      <c r="NV1121" s="1308"/>
      <c r="NW1121" s="1308"/>
      <c r="NX1121" s="1308"/>
      <c r="NY1121" s="1308"/>
      <c r="NZ1121" s="1308"/>
      <c r="OA1121" s="1308"/>
      <c r="OB1121" s="1308"/>
      <c r="OC1121" s="1308"/>
      <c r="OD1121" s="1308"/>
      <c r="OE1121" s="1308"/>
      <c r="OF1121" s="1308"/>
      <c r="OG1121" s="1308"/>
      <c r="OH1121" s="1308"/>
      <c r="OI1121" s="1308"/>
      <c r="OJ1121" s="1308"/>
      <c r="OK1121" s="1308"/>
      <c r="OL1121" s="1308"/>
      <c r="OM1121" s="1308"/>
      <c r="ON1121" s="1308"/>
      <c r="OO1121" s="1308"/>
      <c r="OP1121" s="1308"/>
      <c r="OQ1121" s="1308"/>
      <c r="OR1121" s="1308"/>
      <c r="OS1121" s="1308"/>
      <c r="OT1121" s="1308"/>
      <c r="OU1121" s="1308"/>
      <c r="OV1121" s="1308"/>
      <c r="OW1121" s="1308"/>
      <c r="OX1121" s="1308"/>
      <c r="OY1121" s="1308"/>
      <c r="OZ1121" s="1308"/>
      <c r="PA1121" s="1308"/>
      <c r="PB1121" s="1308"/>
      <c r="PC1121" s="1308"/>
      <c r="PD1121" s="1308"/>
      <c r="PE1121" s="1308"/>
      <c r="PF1121" s="1308"/>
      <c r="PG1121" s="1308"/>
      <c r="PH1121" s="1308"/>
      <c r="PI1121" s="1308"/>
      <c r="PJ1121" s="1308"/>
      <c r="PK1121" s="1308"/>
      <c r="PL1121" s="1308"/>
      <c r="PM1121" s="1308"/>
      <c r="PN1121" s="1308"/>
      <c r="PO1121" s="1308"/>
      <c r="PP1121" s="1308"/>
      <c r="PQ1121" s="1308"/>
      <c r="PR1121" s="1308"/>
      <c r="PS1121" s="1308"/>
      <c r="PT1121" s="1308"/>
      <c r="PU1121" s="1308"/>
      <c r="PV1121" s="1308"/>
      <c r="PW1121" s="1308"/>
      <c r="PX1121" s="1308"/>
      <c r="PY1121" s="1308"/>
      <c r="PZ1121" s="1308"/>
      <c r="QA1121" s="1308"/>
      <c r="QB1121" s="1308"/>
      <c r="QC1121" s="1308"/>
      <c r="QD1121" s="1308"/>
      <c r="QE1121" s="1308"/>
      <c r="QF1121" s="1308"/>
      <c r="QG1121" s="1308"/>
      <c r="QH1121" s="1308"/>
      <c r="QI1121" s="1308"/>
      <c r="QJ1121" s="1308"/>
      <c r="QK1121" s="1308"/>
      <c r="QL1121" s="1308"/>
      <c r="QM1121" s="1308"/>
      <c r="QN1121" s="1308"/>
      <c r="QO1121" s="1308"/>
      <c r="QP1121" s="1308"/>
      <c r="QQ1121" s="1308"/>
      <c r="QR1121" s="1308"/>
      <c r="QS1121" s="1308"/>
      <c r="QT1121" s="1308"/>
      <c r="QU1121" s="1308"/>
      <c r="QV1121" s="1308"/>
      <c r="QW1121" s="1308"/>
      <c r="QX1121" s="1308"/>
      <c r="QY1121" s="1308"/>
      <c r="QZ1121" s="1308"/>
      <c r="RA1121" s="1308"/>
      <c r="RB1121" s="1308"/>
      <c r="RC1121" s="1308"/>
      <c r="RD1121" s="1308"/>
      <c r="RE1121" s="1308"/>
      <c r="RF1121" s="1308"/>
      <c r="RG1121" s="1308"/>
      <c r="RH1121" s="1308"/>
      <c r="RI1121" s="1308"/>
      <c r="RJ1121" s="1308"/>
      <c r="RK1121" s="1308"/>
      <c r="RL1121" s="1308"/>
      <c r="RM1121" s="1308"/>
      <c r="RN1121" s="1308"/>
      <c r="RO1121" s="1308"/>
      <c r="RP1121" s="1308"/>
      <c r="RQ1121" s="1308"/>
      <c r="RR1121" s="1308"/>
      <c r="RS1121" s="1308"/>
      <c r="RT1121" s="1308"/>
      <c r="RU1121" s="1308"/>
      <c r="RV1121" s="1308"/>
      <c r="RW1121" s="1308"/>
      <c r="RX1121" s="1308"/>
      <c r="RY1121" s="1308"/>
      <c r="RZ1121" s="1308"/>
      <c r="SA1121" s="1308"/>
      <c r="SB1121" s="1308"/>
      <c r="SC1121" s="1308"/>
      <c r="SD1121" s="1308"/>
      <c r="SE1121" s="1308"/>
      <c r="SF1121" s="1308"/>
      <c r="SG1121" s="1308"/>
      <c r="SH1121" s="1308"/>
      <c r="SI1121" s="1308"/>
      <c r="SJ1121" s="1308"/>
      <c r="SK1121" s="1308"/>
      <c r="SL1121" s="1308"/>
      <c r="SM1121" s="1308"/>
      <c r="SN1121" s="1308"/>
      <c r="SO1121" s="1308"/>
      <c r="SP1121" s="1308"/>
      <c r="SQ1121" s="1308"/>
      <c r="SR1121" s="1308"/>
      <c r="SS1121" s="1308"/>
      <c r="ST1121" s="1308"/>
      <c r="SU1121" s="1308"/>
      <c r="SV1121" s="1308"/>
      <c r="SW1121" s="1308"/>
      <c r="SX1121" s="1308"/>
      <c r="SY1121" s="1308"/>
      <c r="SZ1121" s="1308"/>
      <c r="TA1121" s="1308"/>
      <c r="TB1121" s="1308"/>
      <c r="TC1121" s="1308"/>
      <c r="TD1121" s="1308"/>
      <c r="TE1121" s="1308"/>
      <c r="TF1121" s="1308"/>
      <c r="TG1121" s="1308"/>
      <c r="TH1121" s="1308"/>
      <c r="TI1121" s="1308"/>
      <c r="TJ1121" s="1308"/>
      <c r="TK1121" s="1308"/>
      <c r="TL1121" s="1308"/>
      <c r="TM1121" s="1308"/>
      <c r="TN1121" s="1308"/>
      <c r="TO1121" s="1308"/>
      <c r="TP1121" s="1308"/>
      <c r="TQ1121" s="1308"/>
      <c r="TR1121" s="1308"/>
      <c r="TS1121" s="1308"/>
      <c r="TT1121" s="1308"/>
      <c r="TU1121" s="1308"/>
      <c r="TV1121" s="1308"/>
      <c r="TW1121" s="1308"/>
      <c r="TX1121" s="1308"/>
      <c r="TY1121" s="1308"/>
      <c r="TZ1121" s="1308"/>
      <c r="UA1121" s="1308"/>
      <c r="UB1121" s="1308"/>
      <c r="UC1121" s="1308"/>
      <c r="UD1121" s="1308"/>
      <c r="UE1121" s="1308"/>
      <c r="UF1121" s="1308"/>
      <c r="UG1121" s="1308"/>
      <c r="UH1121" s="1308"/>
      <c r="UI1121" s="1308"/>
      <c r="UJ1121" s="1308"/>
      <c r="UK1121" s="1308"/>
      <c r="UL1121" s="1308"/>
      <c r="UM1121" s="1308"/>
      <c r="UN1121" s="1308"/>
      <c r="UO1121" s="1308"/>
      <c r="UP1121" s="1308"/>
      <c r="UQ1121" s="1308"/>
      <c r="UR1121" s="1308"/>
      <c r="US1121" s="1308"/>
      <c r="UT1121" s="1308"/>
      <c r="UU1121" s="1308"/>
      <c r="UV1121" s="1308"/>
      <c r="UW1121" s="1308"/>
      <c r="UX1121" s="1308"/>
      <c r="UY1121" s="1308"/>
      <c r="UZ1121" s="1308"/>
      <c r="VA1121" s="1308"/>
      <c r="VB1121" s="1308"/>
      <c r="VC1121" s="1308"/>
      <c r="VD1121" s="1308"/>
      <c r="VE1121" s="1308"/>
      <c r="VF1121" s="1308"/>
      <c r="VG1121" s="1308"/>
      <c r="VH1121" s="1308"/>
      <c r="VI1121" s="1308"/>
      <c r="VJ1121" s="1308"/>
      <c r="VK1121" s="1308"/>
      <c r="VL1121" s="1308"/>
      <c r="VM1121" s="1308"/>
      <c r="VN1121" s="1308"/>
      <c r="VO1121" s="1308"/>
      <c r="VP1121" s="1308"/>
      <c r="VQ1121" s="1308"/>
      <c r="VR1121" s="1308"/>
      <c r="VS1121" s="1308"/>
      <c r="VT1121" s="1308"/>
      <c r="VU1121" s="1308"/>
      <c r="VV1121" s="1308"/>
      <c r="VW1121" s="1308"/>
      <c r="VX1121" s="1308"/>
      <c r="VY1121" s="1308"/>
      <c r="VZ1121" s="1308"/>
      <c r="WA1121" s="1308"/>
      <c r="WB1121" s="1308"/>
      <c r="WC1121" s="1308"/>
      <c r="WD1121" s="1308"/>
    </row>
    <row r="1122" spans="1:2535" ht="15" customHeight="1" x14ac:dyDescent="0.25">
      <c r="A1122" s="1315">
        <v>1</v>
      </c>
      <c r="B1122" s="2051">
        <v>43734</v>
      </c>
      <c r="C1122" s="1268">
        <v>1112</v>
      </c>
      <c r="D1122" s="1305" t="s">
        <v>32</v>
      </c>
      <c r="E1122" s="1305" t="s">
        <v>31</v>
      </c>
      <c r="F1122" s="1266">
        <v>5</v>
      </c>
      <c r="G1122" s="1491">
        <f t="shared" si="539"/>
        <v>6659090</v>
      </c>
      <c r="H1122" s="1268"/>
      <c r="I1122" s="2605">
        <f t="shared" si="561"/>
        <v>0</v>
      </c>
      <c r="J1122" s="1268">
        <v>4</v>
      </c>
      <c r="K1122" s="2605">
        <f t="shared" si="560"/>
        <v>8927272</v>
      </c>
      <c r="L1122" s="1962"/>
      <c r="M1122" s="2605">
        <f t="shared" si="562"/>
        <v>0</v>
      </c>
      <c r="N1122" s="1505">
        <f t="shared" si="564"/>
        <v>9</v>
      </c>
      <c r="O1122" s="1494">
        <f t="shared" si="564"/>
        <v>15586362</v>
      </c>
      <c r="P1122" s="1494">
        <f t="shared" si="543"/>
        <v>360000</v>
      </c>
      <c r="Q1122" s="1307"/>
      <c r="R1122" s="1508">
        <v>1331818</v>
      </c>
      <c r="S1122" s="1508">
        <v>1931818</v>
      </c>
      <c r="T1122" s="1508">
        <v>2231818</v>
      </c>
      <c r="U1122" s="1508">
        <v>431818</v>
      </c>
      <c r="V1122" s="1892"/>
      <c r="W1122" s="1229"/>
      <c r="X1122" s="2337"/>
      <c r="Y1122" s="1229"/>
      <c r="Z1122" s="2395"/>
      <c r="AA1122" s="1229"/>
      <c r="AB1122" s="1317"/>
      <c r="AC1122" s="1229"/>
      <c r="AD1122" s="1229"/>
      <c r="AE1122" s="1229"/>
      <c r="AF1122" s="1490">
        <f t="shared" si="545"/>
        <v>0</v>
      </c>
      <c r="AG1122" s="1316">
        <f t="shared" si="546"/>
        <v>15586362</v>
      </c>
      <c r="AH1122" s="1305"/>
      <c r="AI1122" s="1937"/>
      <c r="AJ1122" s="1267"/>
      <c r="AK1122" s="1317"/>
      <c r="AL1122" s="1317"/>
      <c r="AM1122" s="1305"/>
      <c r="AN1122" s="1305"/>
      <c r="AO1122" s="1266"/>
      <c r="AP1122" s="1491">
        <f t="shared" si="547"/>
        <v>0</v>
      </c>
      <c r="AQ1122" s="1268"/>
      <c r="AR1122" s="1492">
        <f t="shared" si="548"/>
        <v>0</v>
      </c>
      <c r="AS1122" s="1268"/>
      <c r="AT1122" s="1492">
        <f t="shared" si="549"/>
        <v>0</v>
      </c>
      <c r="AU1122" s="1268"/>
      <c r="AV1122" s="1492">
        <f t="shared" si="550"/>
        <v>0</v>
      </c>
      <c r="AW1122" s="1493">
        <f t="shared" si="551"/>
        <v>0</v>
      </c>
      <c r="AX1122" s="2153">
        <f t="shared" si="552"/>
        <v>0</v>
      </c>
      <c r="AY1122" s="1495">
        <f t="shared" si="553"/>
        <v>0</v>
      </c>
      <c r="AZ1122" s="1937"/>
      <c r="BA1122" s="1508">
        <v>1331818</v>
      </c>
      <c r="BB1122" s="1508">
        <v>1931818</v>
      </c>
      <c r="BC1122" s="1508">
        <v>2231818</v>
      </c>
      <c r="BD1122" s="1508">
        <v>431818</v>
      </c>
      <c r="BE1122" s="2174"/>
      <c r="BF1122" s="1229"/>
      <c r="BG1122" s="1317"/>
      <c r="BH1122" s="1229"/>
      <c r="BI1122" s="1317"/>
      <c r="BJ1122" s="1229"/>
      <c r="BK1122" s="1317"/>
      <c r="BL1122" s="1229"/>
      <c r="BM1122" s="1229"/>
      <c r="BN1122" s="1229"/>
      <c r="BO1122" s="1490">
        <f t="shared" si="559"/>
        <v>0</v>
      </c>
      <c r="BP1122" s="1496">
        <f t="shared" si="563"/>
        <v>0</v>
      </c>
      <c r="BQ1122" s="1305"/>
      <c r="BS1122" s="1959">
        <f t="shared" si="554"/>
        <v>5</v>
      </c>
      <c r="BT1122" s="1959">
        <f t="shared" si="555"/>
        <v>0</v>
      </c>
      <c r="BU1122" s="1959">
        <f t="shared" si="556"/>
        <v>4</v>
      </c>
      <c r="BV1122" s="1959">
        <f t="shared" si="557"/>
        <v>0</v>
      </c>
      <c r="BW1122" s="1959">
        <f t="shared" si="558"/>
        <v>15586362</v>
      </c>
    </row>
    <row r="1123" spans="1:2535" ht="15" customHeight="1" x14ac:dyDescent="0.25">
      <c r="A1123" s="1315">
        <v>2</v>
      </c>
      <c r="B1123" s="2051">
        <v>43734</v>
      </c>
      <c r="C1123" s="1268">
        <f>C1122+1</f>
        <v>1113</v>
      </c>
      <c r="D1123" s="1305" t="s">
        <v>338</v>
      </c>
      <c r="E1123" s="1305" t="s">
        <v>31</v>
      </c>
      <c r="F1123" s="1266">
        <v>5</v>
      </c>
      <c r="G1123" s="1491">
        <f t="shared" ref="G1123:G1186" si="565">F1123*R1123</f>
        <v>6659090</v>
      </c>
      <c r="H1123" s="1268">
        <v>1</v>
      </c>
      <c r="I1123" s="2605">
        <f t="shared" si="561"/>
        <v>1931818</v>
      </c>
      <c r="J1123" s="1268">
        <v>4</v>
      </c>
      <c r="K1123" s="2605">
        <f t="shared" si="560"/>
        <v>8927272</v>
      </c>
      <c r="L1123" s="1962"/>
      <c r="M1123" s="2605">
        <f t="shared" si="562"/>
        <v>0</v>
      </c>
      <c r="N1123" s="1505">
        <f t="shared" si="564"/>
        <v>10</v>
      </c>
      <c r="O1123" s="1494">
        <f t="shared" si="564"/>
        <v>17518180</v>
      </c>
      <c r="P1123" s="1494">
        <f t="shared" si="543"/>
        <v>400000</v>
      </c>
      <c r="Q1123" s="1307"/>
      <c r="R1123" s="1508">
        <v>1331818</v>
      </c>
      <c r="S1123" s="1508">
        <v>1931818</v>
      </c>
      <c r="T1123" s="1508">
        <v>2231818</v>
      </c>
      <c r="U1123" s="1508">
        <v>431818</v>
      </c>
      <c r="V1123" s="1892"/>
      <c r="W1123" s="1229"/>
      <c r="X1123" s="2386"/>
      <c r="Y1123" s="1229"/>
      <c r="Z1123" s="2450"/>
      <c r="AA1123" s="1229"/>
      <c r="AB1123" s="1317"/>
      <c r="AC1123" s="1229"/>
      <c r="AD1123" s="1229"/>
      <c r="AE1123" s="1229"/>
      <c r="AF1123" s="1490">
        <f t="shared" si="545"/>
        <v>0</v>
      </c>
      <c r="AG1123" s="1316">
        <f t="shared" si="546"/>
        <v>17518180</v>
      </c>
      <c r="AH1123" s="1305"/>
      <c r="AI1123" s="1937"/>
      <c r="AJ1123" s="1267"/>
      <c r="AK1123" s="1317"/>
      <c r="AL1123" s="1317"/>
      <c r="AM1123" s="1305"/>
      <c r="AN1123" s="1305"/>
      <c r="AO1123" s="1266"/>
      <c r="AP1123" s="1491">
        <f t="shared" si="547"/>
        <v>0</v>
      </c>
      <c r="AQ1123" s="1268"/>
      <c r="AR1123" s="1492">
        <f t="shared" si="548"/>
        <v>0</v>
      </c>
      <c r="AS1123" s="1268"/>
      <c r="AT1123" s="1492">
        <f t="shared" si="549"/>
        <v>0</v>
      </c>
      <c r="AU1123" s="1268"/>
      <c r="AV1123" s="1492">
        <f t="shared" si="550"/>
        <v>0</v>
      </c>
      <c r="AW1123" s="1493">
        <f t="shared" si="551"/>
        <v>0</v>
      </c>
      <c r="AX1123" s="2153">
        <f t="shared" si="552"/>
        <v>0</v>
      </c>
      <c r="AY1123" s="1495">
        <f t="shared" si="553"/>
        <v>0</v>
      </c>
      <c r="AZ1123" s="1937"/>
      <c r="BA1123" s="1508">
        <v>1331818</v>
      </c>
      <c r="BB1123" s="1508">
        <v>1931818</v>
      </c>
      <c r="BC1123" s="1508">
        <v>2231818</v>
      </c>
      <c r="BD1123" s="1508">
        <v>431818</v>
      </c>
      <c r="BE1123" s="2174"/>
      <c r="BF1123" s="1229"/>
      <c r="BG1123" s="1317"/>
      <c r="BH1123" s="1229"/>
      <c r="BI1123" s="1317"/>
      <c r="BJ1123" s="1229"/>
      <c r="BK1123" s="1317"/>
      <c r="BL1123" s="1229"/>
      <c r="BM1123" s="1229"/>
      <c r="BN1123" s="1229"/>
      <c r="BO1123" s="1490">
        <f t="shared" si="559"/>
        <v>0</v>
      </c>
      <c r="BP1123" s="1496">
        <f t="shared" si="563"/>
        <v>0</v>
      </c>
      <c r="BQ1123" s="1305"/>
      <c r="BS1123" s="1959">
        <f t="shared" si="554"/>
        <v>5</v>
      </c>
      <c r="BT1123" s="1959">
        <f t="shared" si="555"/>
        <v>1</v>
      </c>
      <c r="BU1123" s="1959">
        <f t="shared" si="556"/>
        <v>4</v>
      </c>
      <c r="BV1123" s="1959">
        <f t="shared" si="557"/>
        <v>0</v>
      </c>
      <c r="BW1123" s="1959">
        <f t="shared" si="558"/>
        <v>17518180</v>
      </c>
    </row>
    <row r="1124" spans="1:2535" s="773" customFormat="1" ht="15" customHeight="1" x14ac:dyDescent="0.25">
      <c r="A1124" s="1315">
        <v>3</v>
      </c>
      <c r="B1124" s="2051">
        <v>43734</v>
      </c>
      <c r="C1124" s="1268">
        <f t="shared" ref="C1124:C1187" si="566">C1123+1</f>
        <v>1114</v>
      </c>
      <c r="D1124" s="1305" t="s">
        <v>290</v>
      </c>
      <c r="E1124" s="1305" t="s">
        <v>273</v>
      </c>
      <c r="F1124" s="1266">
        <v>5</v>
      </c>
      <c r="G1124" s="1491">
        <f t="shared" si="565"/>
        <v>6659090</v>
      </c>
      <c r="H1124" s="1268">
        <v>1</v>
      </c>
      <c r="I1124" s="2605">
        <f t="shared" si="561"/>
        <v>1931818</v>
      </c>
      <c r="J1124" s="1268">
        <v>4</v>
      </c>
      <c r="K1124" s="2605">
        <f t="shared" si="560"/>
        <v>8927272</v>
      </c>
      <c r="L1124" s="1962"/>
      <c r="M1124" s="2605">
        <f t="shared" si="562"/>
        <v>0</v>
      </c>
      <c r="N1124" s="1505">
        <f t="shared" si="564"/>
        <v>10</v>
      </c>
      <c r="O1124" s="1494">
        <f t="shared" si="564"/>
        <v>17518180</v>
      </c>
      <c r="P1124" s="1494">
        <f t="shared" si="543"/>
        <v>400000</v>
      </c>
      <c r="Q1124" s="1307"/>
      <c r="R1124" s="1508">
        <v>1331818</v>
      </c>
      <c r="S1124" s="1508">
        <v>1931818</v>
      </c>
      <c r="T1124" s="1508">
        <v>2231818</v>
      </c>
      <c r="U1124" s="1508">
        <v>431818</v>
      </c>
      <c r="V1124" s="1892"/>
      <c r="W1124" s="1229"/>
      <c r="X1124" s="2337"/>
      <c r="Y1124" s="1229"/>
      <c r="Z1124" s="2395"/>
      <c r="AA1124" s="1229"/>
      <c r="AB1124" s="1317"/>
      <c r="AC1124" s="1229"/>
      <c r="AD1124" s="1229"/>
      <c r="AE1124" s="1229"/>
      <c r="AF1124" s="1490">
        <f t="shared" si="545"/>
        <v>0</v>
      </c>
      <c r="AG1124" s="1316">
        <f t="shared" si="546"/>
        <v>17518180</v>
      </c>
      <c r="AH1124" s="1305"/>
      <c r="AI1124" s="1937"/>
      <c r="AJ1124" s="1267"/>
      <c r="AK1124" s="1317"/>
      <c r="AL1124" s="1317"/>
      <c r="AM1124" s="1305"/>
      <c r="AN1124" s="1305"/>
      <c r="AO1124" s="1266"/>
      <c r="AP1124" s="1491">
        <f t="shared" si="547"/>
        <v>0</v>
      </c>
      <c r="AQ1124" s="1268"/>
      <c r="AR1124" s="1492">
        <f t="shared" si="548"/>
        <v>0</v>
      </c>
      <c r="AS1124" s="1268"/>
      <c r="AT1124" s="1492">
        <f t="shared" si="549"/>
        <v>0</v>
      </c>
      <c r="AU1124" s="1268"/>
      <c r="AV1124" s="1492">
        <f t="shared" si="550"/>
        <v>0</v>
      </c>
      <c r="AW1124" s="1493">
        <f t="shared" si="551"/>
        <v>0</v>
      </c>
      <c r="AX1124" s="2153">
        <f t="shared" si="552"/>
        <v>0</v>
      </c>
      <c r="AY1124" s="1495">
        <f t="shared" si="553"/>
        <v>0</v>
      </c>
      <c r="AZ1124" s="1937"/>
      <c r="BA1124" s="1508">
        <v>1331818</v>
      </c>
      <c r="BB1124" s="1508">
        <v>1931818</v>
      </c>
      <c r="BC1124" s="1508">
        <v>2231818</v>
      </c>
      <c r="BD1124" s="1508">
        <v>431818</v>
      </c>
      <c r="BE1124" s="2174"/>
      <c r="BF1124" s="1229"/>
      <c r="BG1124" s="1317"/>
      <c r="BH1124" s="1229"/>
      <c r="BI1124" s="1317"/>
      <c r="BJ1124" s="1229"/>
      <c r="BK1124" s="1317"/>
      <c r="BL1124" s="1229"/>
      <c r="BM1124" s="1229"/>
      <c r="BN1124" s="1229"/>
      <c r="BO1124" s="1490">
        <f t="shared" si="559"/>
        <v>0</v>
      </c>
      <c r="BP1124" s="1496">
        <f t="shared" si="563"/>
        <v>0</v>
      </c>
      <c r="BQ1124" s="1305"/>
      <c r="BR1124" s="1308"/>
      <c r="BS1124" s="1959">
        <f t="shared" si="554"/>
        <v>5</v>
      </c>
      <c r="BT1124" s="1959">
        <f t="shared" si="555"/>
        <v>1</v>
      </c>
      <c r="BU1124" s="1959">
        <f t="shared" si="556"/>
        <v>4</v>
      </c>
      <c r="BV1124" s="1959">
        <f t="shared" si="557"/>
        <v>0</v>
      </c>
      <c r="BW1124" s="1959">
        <f t="shared" si="558"/>
        <v>17518180</v>
      </c>
      <c r="BX1124" s="1308"/>
      <c r="BY1124" s="1308"/>
      <c r="BZ1124" s="1308"/>
      <c r="CA1124" s="1308"/>
      <c r="CB1124" s="1308"/>
      <c r="CC1124" s="1308"/>
      <c r="CD1124" s="1308"/>
      <c r="CE1124" s="1308"/>
      <c r="CF1124" s="1308"/>
      <c r="CG1124" s="1308"/>
      <c r="CH1124" s="1308"/>
      <c r="CI1124" s="1308"/>
      <c r="CJ1124" s="1308"/>
      <c r="CK1124" s="1308"/>
      <c r="CL1124" s="1308"/>
      <c r="CM1124" s="1308"/>
      <c r="CN1124" s="1308"/>
      <c r="CO1124" s="1308"/>
      <c r="CP1124" s="1308"/>
      <c r="CQ1124" s="1308"/>
      <c r="CR1124" s="1308"/>
      <c r="CS1124" s="1308"/>
      <c r="CT1124" s="1308"/>
      <c r="CU1124" s="1308"/>
      <c r="CV1124" s="1308"/>
      <c r="CW1124" s="1308"/>
      <c r="CX1124" s="1308"/>
      <c r="CY1124" s="1308"/>
      <c r="CZ1124" s="1308"/>
      <c r="DA1124" s="1308"/>
      <c r="DB1124" s="1308"/>
      <c r="DC1124" s="1308"/>
      <c r="DD1124" s="1308"/>
      <c r="DE1124" s="1308"/>
      <c r="DF1124" s="1308"/>
      <c r="DG1124" s="1308"/>
      <c r="DH1124" s="1308"/>
      <c r="DI1124" s="1308"/>
      <c r="DJ1124" s="1308"/>
      <c r="DK1124" s="1308"/>
      <c r="DL1124" s="1308"/>
      <c r="DM1124" s="1308"/>
      <c r="DN1124" s="1308"/>
      <c r="DO1124" s="1308"/>
      <c r="DP1124" s="1308"/>
      <c r="DQ1124" s="1308"/>
      <c r="DR1124" s="1308"/>
      <c r="DS1124" s="1308"/>
      <c r="DT1124" s="1308"/>
      <c r="DU1124" s="1308"/>
      <c r="DV1124" s="1308"/>
      <c r="DW1124" s="1308"/>
      <c r="DX1124" s="1308"/>
      <c r="DY1124" s="1308"/>
      <c r="DZ1124" s="1308"/>
      <c r="EA1124" s="1308"/>
      <c r="EB1124" s="1308"/>
      <c r="EC1124" s="1308"/>
      <c r="ED1124" s="1308"/>
      <c r="EE1124" s="1308"/>
      <c r="EF1124" s="1308"/>
      <c r="EG1124" s="1308"/>
      <c r="EH1124" s="1308"/>
      <c r="EI1124" s="1308"/>
      <c r="EJ1124" s="1308"/>
      <c r="EK1124" s="1308"/>
      <c r="EL1124" s="1308"/>
      <c r="EM1124" s="1308"/>
      <c r="EN1124" s="1308"/>
      <c r="EO1124" s="1308"/>
      <c r="EP1124" s="1308"/>
      <c r="EQ1124" s="1308"/>
      <c r="ER1124" s="1308"/>
      <c r="ES1124" s="1308"/>
      <c r="ET1124" s="1308"/>
      <c r="EU1124" s="1308"/>
      <c r="EV1124" s="1308"/>
      <c r="EW1124" s="1308"/>
      <c r="EX1124" s="1308"/>
      <c r="EY1124" s="1308"/>
      <c r="EZ1124" s="1308"/>
      <c r="FA1124" s="1308"/>
      <c r="FB1124" s="1308"/>
      <c r="FC1124" s="1308"/>
      <c r="FD1124" s="1308"/>
      <c r="FE1124" s="1308"/>
      <c r="FF1124" s="1308"/>
      <c r="FG1124" s="1308"/>
      <c r="FH1124" s="1308"/>
      <c r="FI1124" s="1308"/>
      <c r="FJ1124" s="1308"/>
      <c r="FK1124" s="1308"/>
      <c r="FL1124" s="1308"/>
      <c r="FM1124" s="1308"/>
      <c r="FN1124" s="1308"/>
      <c r="FO1124" s="1308"/>
      <c r="FP1124" s="1308"/>
      <c r="FQ1124" s="1308"/>
      <c r="FR1124" s="1308"/>
      <c r="FS1124" s="1308"/>
      <c r="FT1124" s="1308"/>
      <c r="FU1124" s="1308"/>
      <c r="FV1124" s="1308"/>
      <c r="FW1124" s="1308"/>
      <c r="FX1124" s="1308"/>
      <c r="FY1124" s="1308"/>
      <c r="FZ1124" s="1308"/>
      <c r="GA1124" s="1308"/>
      <c r="GB1124" s="1308"/>
      <c r="GC1124" s="1308"/>
      <c r="GD1124" s="1308"/>
      <c r="GE1124" s="1308"/>
      <c r="GF1124" s="1308"/>
      <c r="GG1124" s="1308"/>
      <c r="GH1124" s="1308"/>
      <c r="GI1124" s="1308"/>
      <c r="GJ1124" s="1308"/>
      <c r="GK1124" s="1308"/>
      <c r="GL1124" s="1308"/>
      <c r="GM1124" s="1308"/>
      <c r="GN1124" s="1308"/>
      <c r="GO1124" s="1308"/>
      <c r="GP1124" s="1308"/>
      <c r="GQ1124" s="1308"/>
      <c r="GR1124" s="1308"/>
      <c r="GS1124" s="1308"/>
      <c r="GT1124" s="1308"/>
      <c r="GU1124" s="1308"/>
      <c r="GV1124" s="1308"/>
      <c r="GW1124" s="1308"/>
      <c r="GX1124" s="1308"/>
      <c r="GY1124" s="1308"/>
      <c r="GZ1124" s="1308"/>
      <c r="HA1124" s="1308"/>
      <c r="HB1124" s="1308"/>
      <c r="HC1124" s="1308"/>
      <c r="HD1124" s="1308"/>
      <c r="HE1124" s="1308"/>
      <c r="HF1124" s="1308"/>
      <c r="HG1124" s="1308"/>
      <c r="HH1124" s="1308"/>
      <c r="HI1124" s="1308"/>
      <c r="HJ1124" s="1308"/>
      <c r="HK1124" s="1308"/>
      <c r="HL1124" s="1308"/>
      <c r="HM1124" s="1308"/>
      <c r="HN1124" s="1308"/>
      <c r="HO1124" s="1308"/>
      <c r="HP1124" s="1308"/>
      <c r="HQ1124" s="1308"/>
      <c r="HR1124" s="1308"/>
      <c r="HS1124" s="1308"/>
      <c r="HT1124" s="1308"/>
      <c r="HU1124" s="1308"/>
      <c r="HV1124" s="1308"/>
      <c r="HW1124" s="1308"/>
      <c r="HX1124" s="1308"/>
      <c r="HY1124" s="1308"/>
      <c r="HZ1124" s="1308"/>
      <c r="IA1124" s="1308"/>
      <c r="IB1124" s="1308"/>
      <c r="IC1124" s="1308"/>
      <c r="ID1124" s="1308"/>
      <c r="IE1124" s="1308"/>
      <c r="IF1124" s="1308"/>
      <c r="IG1124" s="1308"/>
      <c r="IH1124" s="1308"/>
      <c r="II1124" s="1308"/>
      <c r="IJ1124" s="1308"/>
      <c r="IK1124" s="1308"/>
      <c r="IL1124" s="1308"/>
      <c r="IM1124" s="1308"/>
      <c r="IN1124" s="1308"/>
      <c r="IO1124" s="1308"/>
      <c r="IP1124" s="1308"/>
      <c r="IQ1124" s="1308"/>
      <c r="IR1124" s="1308"/>
      <c r="IS1124" s="1308"/>
      <c r="IT1124" s="1308"/>
      <c r="IU1124" s="1308"/>
      <c r="IV1124" s="1308"/>
      <c r="IW1124" s="1308"/>
      <c r="IX1124" s="1308"/>
      <c r="IY1124" s="1308"/>
      <c r="IZ1124" s="1308"/>
      <c r="JA1124" s="1308"/>
      <c r="JB1124" s="1308"/>
      <c r="JC1124" s="1308"/>
      <c r="JD1124" s="1308"/>
      <c r="JE1124" s="1308"/>
      <c r="JF1124" s="1308"/>
      <c r="JG1124" s="1308"/>
      <c r="JH1124" s="1308"/>
      <c r="JI1124" s="1308"/>
      <c r="JJ1124" s="1308"/>
      <c r="JK1124" s="1308"/>
      <c r="JL1124" s="1308"/>
      <c r="JM1124" s="1308"/>
      <c r="JN1124" s="1308"/>
      <c r="JO1124" s="1308"/>
      <c r="JP1124" s="1308"/>
      <c r="JQ1124" s="1308"/>
      <c r="JR1124" s="1308"/>
      <c r="JS1124" s="1308"/>
      <c r="JT1124" s="1308"/>
      <c r="JU1124" s="1308"/>
      <c r="JV1124" s="1308"/>
      <c r="JW1124" s="1308"/>
      <c r="JX1124" s="1308"/>
      <c r="JY1124" s="1308"/>
      <c r="JZ1124" s="1308"/>
      <c r="KA1124" s="1308"/>
      <c r="KB1124" s="1308"/>
      <c r="KC1124" s="1308"/>
      <c r="KD1124" s="1308"/>
      <c r="KE1124" s="1308"/>
      <c r="KF1124" s="1308"/>
      <c r="KG1124" s="1308"/>
      <c r="KH1124" s="1308"/>
      <c r="KI1124" s="1308"/>
      <c r="KJ1124" s="1308"/>
      <c r="KK1124" s="1308"/>
      <c r="KL1124" s="1308"/>
      <c r="KM1124" s="1308"/>
      <c r="KN1124" s="1308"/>
      <c r="KO1124" s="1308"/>
      <c r="KP1124" s="1308"/>
      <c r="KQ1124" s="1308"/>
      <c r="KR1124" s="1308"/>
      <c r="KS1124" s="1308"/>
      <c r="KT1124" s="1308"/>
      <c r="KU1124" s="1308"/>
      <c r="KV1124" s="1308"/>
      <c r="KW1124" s="1308"/>
      <c r="KX1124" s="1308"/>
      <c r="KY1124" s="1308"/>
      <c r="KZ1124" s="1308"/>
      <c r="LA1124" s="1308"/>
      <c r="LB1124" s="1308"/>
      <c r="LC1124" s="1308"/>
      <c r="LD1124" s="1308"/>
      <c r="LE1124" s="1308"/>
      <c r="LF1124" s="1308"/>
      <c r="LG1124" s="1308"/>
      <c r="LH1124" s="1308"/>
      <c r="LI1124" s="1308"/>
      <c r="LJ1124" s="1308"/>
      <c r="LK1124" s="1308"/>
      <c r="LL1124" s="1308"/>
      <c r="LM1124" s="1308"/>
      <c r="LN1124" s="1308"/>
      <c r="LO1124" s="1308"/>
      <c r="LP1124" s="1308"/>
      <c r="LQ1124" s="1308"/>
      <c r="LR1124" s="1308"/>
      <c r="LS1124" s="1308"/>
      <c r="LT1124" s="1308"/>
      <c r="LU1124" s="1308"/>
      <c r="LV1124" s="1308"/>
      <c r="LW1124" s="1308"/>
      <c r="LX1124" s="1308"/>
      <c r="LY1124" s="1308"/>
      <c r="LZ1124" s="1308"/>
      <c r="MA1124" s="1308"/>
      <c r="MB1124" s="1308"/>
      <c r="MC1124" s="1308"/>
      <c r="MD1124" s="1308"/>
      <c r="ME1124" s="1308"/>
      <c r="MF1124" s="1308"/>
      <c r="MG1124" s="1308"/>
      <c r="MH1124" s="1308"/>
      <c r="MI1124" s="1308"/>
      <c r="MJ1124" s="1308"/>
      <c r="MK1124" s="1308"/>
      <c r="ML1124" s="1308"/>
      <c r="MM1124" s="1308"/>
      <c r="MN1124" s="1308"/>
      <c r="MO1124" s="1308"/>
      <c r="MP1124" s="1308"/>
      <c r="MQ1124" s="1308"/>
      <c r="MR1124" s="1308"/>
      <c r="MS1124" s="1308"/>
      <c r="MT1124" s="1308"/>
      <c r="MU1124" s="1308"/>
      <c r="MV1124" s="1308"/>
      <c r="MW1124" s="1308"/>
      <c r="MX1124" s="1308"/>
      <c r="MY1124" s="1308"/>
      <c r="MZ1124" s="1308"/>
      <c r="NA1124" s="1308"/>
      <c r="NB1124" s="1308"/>
      <c r="NC1124" s="1308"/>
      <c r="ND1124" s="1308"/>
      <c r="NE1124" s="1308"/>
      <c r="NF1124" s="1308"/>
      <c r="NG1124" s="1308"/>
      <c r="NH1124" s="1308"/>
      <c r="NI1124" s="1308"/>
      <c r="NJ1124" s="1308"/>
      <c r="NK1124" s="1308"/>
      <c r="NL1124" s="1308"/>
      <c r="NM1124" s="1308"/>
      <c r="NN1124" s="1308"/>
      <c r="NO1124" s="1308"/>
      <c r="NP1124" s="1308"/>
      <c r="NQ1124" s="1308"/>
      <c r="NR1124" s="1308"/>
      <c r="NS1124" s="1308"/>
      <c r="NT1124" s="1308"/>
      <c r="NU1124" s="1308"/>
      <c r="NV1124" s="1308"/>
      <c r="NW1124" s="1308"/>
      <c r="NX1124" s="1308"/>
      <c r="NY1124" s="1308"/>
      <c r="NZ1124" s="1308"/>
      <c r="OA1124" s="1308"/>
      <c r="OB1124" s="1308"/>
      <c r="OC1124" s="1308"/>
      <c r="OD1124" s="1308"/>
      <c r="OE1124" s="1308"/>
      <c r="OF1124" s="1308"/>
      <c r="OG1124" s="1308"/>
      <c r="OH1124" s="1308"/>
      <c r="OI1124" s="1308"/>
      <c r="OJ1124" s="1308"/>
      <c r="OK1124" s="1308"/>
      <c r="OL1124" s="1308"/>
      <c r="OM1124" s="1308"/>
      <c r="ON1124" s="1308"/>
      <c r="OO1124" s="1308"/>
      <c r="OP1124" s="1308"/>
      <c r="OQ1124" s="1308"/>
      <c r="OR1124" s="1308"/>
      <c r="OS1124" s="1308"/>
      <c r="OT1124" s="1308"/>
      <c r="OU1124" s="1308"/>
      <c r="OV1124" s="1308"/>
      <c r="OW1124" s="1308"/>
      <c r="OX1124" s="1308"/>
      <c r="OY1124" s="1308"/>
      <c r="OZ1124" s="1308"/>
      <c r="PA1124" s="1308"/>
      <c r="PB1124" s="1308"/>
      <c r="PC1124" s="1308"/>
      <c r="PD1124" s="1308"/>
      <c r="PE1124" s="1308"/>
      <c r="PF1124" s="1308"/>
      <c r="PG1124" s="1308"/>
      <c r="PH1124" s="1308"/>
      <c r="PI1124" s="1308"/>
      <c r="PJ1124" s="1308"/>
      <c r="PK1124" s="1308"/>
      <c r="PL1124" s="1308"/>
      <c r="PM1124" s="1308"/>
      <c r="PN1124" s="1308"/>
      <c r="PO1124" s="1308"/>
      <c r="PP1124" s="1308"/>
      <c r="PQ1124" s="1308"/>
      <c r="PR1124" s="1308"/>
      <c r="PS1124" s="1308"/>
      <c r="PT1124" s="1308"/>
      <c r="PU1124" s="1308"/>
      <c r="PV1124" s="1308"/>
      <c r="PW1124" s="1308"/>
      <c r="PX1124" s="1308"/>
      <c r="PY1124" s="1308"/>
      <c r="PZ1124" s="1308"/>
      <c r="QA1124" s="1308"/>
      <c r="QB1124" s="1308"/>
      <c r="QC1124" s="1308"/>
      <c r="QD1124" s="1308"/>
      <c r="QE1124" s="1308"/>
      <c r="QF1124" s="1308"/>
      <c r="QG1124" s="1308"/>
      <c r="QH1124" s="1308"/>
      <c r="QI1124" s="1308"/>
      <c r="QJ1124" s="1308"/>
      <c r="QK1124" s="1308"/>
      <c r="QL1124" s="1308"/>
      <c r="QM1124" s="1308"/>
      <c r="QN1124" s="1308"/>
      <c r="QO1124" s="1308"/>
      <c r="QP1124" s="1308"/>
      <c r="QQ1124" s="1308"/>
      <c r="QR1124" s="1308"/>
      <c r="QS1124" s="1308"/>
      <c r="QT1124" s="1308"/>
      <c r="QU1124" s="1308"/>
      <c r="QV1124" s="1308"/>
      <c r="QW1124" s="1308"/>
      <c r="QX1124" s="1308"/>
      <c r="QY1124" s="1308"/>
      <c r="QZ1124" s="1308"/>
      <c r="RA1124" s="1308"/>
      <c r="RB1124" s="1308"/>
      <c r="RC1124" s="1308"/>
      <c r="RD1124" s="1308"/>
      <c r="RE1124" s="1308"/>
      <c r="RF1124" s="1308"/>
      <c r="RG1124" s="1308"/>
      <c r="RH1124" s="1308"/>
      <c r="RI1124" s="1308"/>
      <c r="RJ1124" s="1308"/>
      <c r="RK1124" s="1308"/>
      <c r="RL1124" s="1308"/>
      <c r="RM1124" s="1308"/>
      <c r="RN1124" s="1308"/>
      <c r="RO1124" s="1308"/>
      <c r="RP1124" s="1308"/>
      <c r="RQ1124" s="1308"/>
      <c r="RR1124" s="1308"/>
      <c r="RS1124" s="1308"/>
      <c r="RT1124" s="1308"/>
      <c r="RU1124" s="1308"/>
      <c r="RV1124" s="1308"/>
      <c r="RW1124" s="1308"/>
      <c r="RX1124" s="1308"/>
      <c r="RY1124" s="1308"/>
      <c r="RZ1124" s="1308"/>
      <c r="SA1124" s="1308"/>
      <c r="SB1124" s="1308"/>
      <c r="SC1124" s="1308"/>
      <c r="SD1124" s="1308"/>
      <c r="SE1124" s="1308"/>
      <c r="SF1124" s="1308"/>
      <c r="SG1124" s="1308"/>
      <c r="SH1124" s="1308"/>
      <c r="SI1124" s="1308"/>
      <c r="SJ1124" s="1308"/>
      <c r="SK1124" s="1308"/>
      <c r="SL1124" s="1308"/>
      <c r="SM1124" s="1308"/>
      <c r="SN1124" s="1308"/>
      <c r="SO1124" s="1308"/>
      <c r="SP1124" s="1308"/>
      <c r="SQ1124" s="1308"/>
      <c r="SR1124" s="1308"/>
      <c r="SS1124" s="1308"/>
      <c r="ST1124" s="1308"/>
      <c r="SU1124" s="1308"/>
      <c r="SV1124" s="1308"/>
      <c r="SW1124" s="1308"/>
      <c r="SX1124" s="1308"/>
      <c r="SY1124" s="1308"/>
      <c r="SZ1124" s="1308"/>
      <c r="TA1124" s="1308"/>
      <c r="TB1124" s="1308"/>
      <c r="TC1124" s="1308"/>
      <c r="TD1124" s="1308"/>
      <c r="TE1124" s="1308"/>
      <c r="TF1124" s="1308"/>
      <c r="TG1124" s="1308"/>
      <c r="TH1124" s="1308"/>
      <c r="TI1124" s="1308"/>
      <c r="TJ1124" s="1308"/>
      <c r="TK1124" s="1308"/>
      <c r="TL1124" s="1308"/>
      <c r="TM1124" s="1308"/>
      <c r="TN1124" s="1308"/>
      <c r="TO1124" s="1308"/>
      <c r="TP1124" s="1308"/>
      <c r="TQ1124" s="1308"/>
      <c r="TR1124" s="1308"/>
      <c r="TS1124" s="1308"/>
      <c r="TT1124" s="1308"/>
      <c r="TU1124" s="1308"/>
      <c r="TV1124" s="1308"/>
      <c r="TW1124" s="1308"/>
      <c r="TX1124" s="1308"/>
      <c r="TY1124" s="1308"/>
      <c r="TZ1124" s="1308"/>
      <c r="UA1124" s="1308"/>
      <c r="UB1124" s="1308"/>
      <c r="UC1124" s="1308"/>
      <c r="UD1124" s="1308"/>
      <c r="UE1124" s="1308"/>
      <c r="UF1124" s="1308"/>
      <c r="UG1124" s="1308"/>
      <c r="UH1124" s="1308"/>
      <c r="UI1124" s="1308"/>
      <c r="UJ1124" s="1308"/>
      <c r="UK1124" s="1308"/>
      <c r="UL1124" s="1308"/>
      <c r="UM1124" s="1308"/>
      <c r="UN1124" s="1308"/>
      <c r="UO1124" s="1308"/>
      <c r="UP1124" s="1308"/>
      <c r="UQ1124" s="1308"/>
      <c r="UR1124" s="1308"/>
      <c r="US1124" s="1308"/>
      <c r="UT1124" s="1308"/>
      <c r="UU1124" s="1308"/>
      <c r="UV1124" s="1308"/>
      <c r="UW1124" s="1308"/>
      <c r="UX1124" s="1308"/>
      <c r="UY1124" s="1308"/>
      <c r="UZ1124" s="1308"/>
      <c r="VA1124" s="1308"/>
      <c r="VB1124" s="1308"/>
      <c r="VC1124" s="1308"/>
      <c r="VD1124" s="1308"/>
      <c r="VE1124" s="1308"/>
      <c r="VF1124" s="1308"/>
      <c r="VG1124" s="1308"/>
      <c r="VH1124" s="1308"/>
      <c r="VI1124" s="1308"/>
      <c r="VJ1124" s="1308"/>
      <c r="VK1124" s="1308"/>
      <c r="VL1124" s="1308"/>
      <c r="VM1124" s="1308"/>
      <c r="VN1124" s="1308"/>
      <c r="VO1124" s="1308"/>
      <c r="VP1124" s="1308"/>
      <c r="VQ1124" s="1308"/>
      <c r="VR1124" s="1308"/>
      <c r="VS1124" s="1308"/>
      <c r="VT1124" s="1308"/>
      <c r="VU1124" s="1308"/>
      <c r="VV1124" s="1308"/>
      <c r="VW1124" s="1308"/>
      <c r="VX1124" s="1308"/>
      <c r="VY1124" s="1308"/>
      <c r="VZ1124" s="1308"/>
      <c r="WA1124" s="1308"/>
      <c r="WB1124" s="1308"/>
      <c r="WC1124" s="1308"/>
      <c r="WD1124" s="1308"/>
    </row>
    <row r="1125" spans="1:2535" ht="15" customHeight="1" x14ac:dyDescent="0.25">
      <c r="A1125" s="1315">
        <v>4</v>
      </c>
      <c r="B1125" s="2051">
        <v>43734</v>
      </c>
      <c r="C1125" s="1268">
        <f t="shared" si="566"/>
        <v>1115</v>
      </c>
      <c r="D1125" s="1305" t="s">
        <v>71</v>
      </c>
      <c r="E1125" s="1305" t="s">
        <v>57</v>
      </c>
      <c r="F1125" s="1266">
        <v>5</v>
      </c>
      <c r="G1125" s="1491">
        <f t="shared" si="565"/>
        <v>6659090</v>
      </c>
      <c r="H1125" s="1268"/>
      <c r="I1125" s="2605">
        <f t="shared" si="561"/>
        <v>0</v>
      </c>
      <c r="J1125" s="1268">
        <v>4</v>
      </c>
      <c r="K1125" s="2605">
        <f t="shared" si="560"/>
        <v>8927272</v>
      </c>
      <c r="L1125" s="1962"/>
      <c r="M1125" s="2605">
        <f t="shared" si="562"/>
        <v>0</v>
      </c>
      <c r="N1125" s="1505">
        <f t="shared" si="564"/>
        <v>9</v>
      </c>
      <c r="O1125" s="1494">
        <f t="shared" si="564"/>
        <v>15586362</v>
      </c>
      <c r="P1125" s="1494">
        <f t="shared" si="543"/>
        <v>360000</v>
      </c>
      <c r="Q1125" s="1307"/>
      <c r="R1125" s="1508">
        <v>1331818</v>
      </c>
      <c r="S1125" s="1508">
        <v>1931818</v>
      </c>
      <c r="T1125" s="1508">
        <v>2231818</v>
      </c>
      <c r="U1125" s="1508">
        <v>431818</v>
      </c>
      <c r="V1125" s="1892"/>
      <c r="W1125" s="1229"/>
      <c r="X1125" s="2337"/>
      <c r="Y1125" s="1229"/>
      <c r="Z1125" s="2395"/>
      <c r="AA1125" s="1229"/>
      <c r="AB1125" s="1317"/>
      <c r="AC1125" s="1229"/>
      <c r="AD1125" s="1229"/>
      <c r="AE1125" s="1229"/>
      <c r="AF1125" s="1490">
        <f t="shared" si="545"/>
        <v>0</v>
      </c>
      <c r="AG1125" s="1316">
        <f t="shared" si="546"/>
        <v>15586362</v>
      </c>
      <c r="AH1125" s="1305"/>
      <c r="AI1125" s="1937"/>
      <c r="AJ1125" s="1267"/>
      <c r="AK1125" s="1317"/>
      <c r="AL1125" s="1317"/>
      <c r="AM1125" s="1305"/>
      <c r="AN1125" s="1305"/>
      <c r="AO1125" s="1266"/>
      <c r="AP1125" s="1491">
        <f t="shared" si="547"/>
        <v>0</v>
      </c>
      <c r="AQ1125" s="1268"/>
      <c r="AR1125" s="1492">
        <f t="shared" si="548"/>
        <v>0</v>
      </c>
      <c r="AS1125" s="1268"/>
      <c r="AT1125" s="1492">
        <f t="shared" si="549"/>
        <v>0</v>
      </c>
      <c r="AU1125" s="1268"/>
      <c r="AV1125" s="1492">
        <f t="shared" si="550"/>
        <v>0</v>
      </c>
      <c r="AW1125" s="1493">
        <f t="shared" si="551"/>
        <v>0</v>
      </c>
      <c r="AX1125" s="2153">
        <f t="shared" si="552"/>
        <v>0</v>
      </c>
      <c r="AY1125" s="1495">
        <f t="shared" si="553"/>
        <v>0</v>
      </c>
      <c r="AZ1125" s="1937"/>
      <c r="BA1125" s="1508">
        <v>1331818</v>
      </c>
      <c r="BB1125" s="1508">
        <v>1931818</v>
      </c>
      <c r="BC1125" s="1508">
        <v>2231818</v>
      </c>
      <c r="BD1125" s="1508">
        <v>431818</v>
      </c>
      <c r="BE1125" s="2174"/>
      <c r="BF1125" s="1229"/>
      <c r="BG1125" s="1317"/>
      <c r="BH1125" s="1229"/>
      <c r="BI1125" s="1317"/>
      <c r="BJ1125" s="1229"/>
      <c r="BK1125" s="1317"/>
      <c r="BL1125" s="1229"/>
      <c r="BM1125" s="1229"/>
      <c r="BN1125" s="1229"/>
      <c r="BO1125" s="1490">
        <f t="shared" si="559"/>
        <v>0</v>
      </c>
      <c r="BP1125" s="1496">
        <f t="shared" si="563"/>
        <v>0</v>
      </c>
      <c r="BQ1125" s="1305"/>
      <c r="BS1125" s="1959">
        <f t="shared" si="554"/>
        <v>5</v>
      </c>
      <c r="BT1125" s="1959">
        <f t="shared" si="555"/>
        <v>0</v>
      </c>
      <c r="BU1125" s="1959">
        <f t="shared" si="556"/>
        <v>4</v>
      </c>
      <c r="BV1125" s="1959">
        <f t="shared" si="557"/>
        <v>0</v>
      </c>
      <c r="BW1125" s="1959">
        <f t="shared" si="558"/>
        <v>15586362</v>
      </c>
    </row>
    <row r="1126" spans="1:2535" ht="15" customHeight="1" x14ac:dyDescent="0.25">
      <c r="A1126" s="1315">
        <v>5</v>
      </c>
      <c r="B1126" s="2051">
        <v>43734</v>
      </c>
      <c r="C1126" s="1268">
        <f t="shared" si="566"/>
        <v>1116</v>
      </c>
      <c r="D1126" s="1305" t="s">
        <v>212</v>
      </c>
      <c r="E1126" s="1305" t="s">
        <v>88</v>
      </c>
      <c r="F1126" s="1266">
        <v>6</v>
      </c>
      <c r="G1126" s="1491">
        <f t="shared" si="565"/>
        <v>7990908</v>
      </c>
      <c r="H1126" s="1268"/>
      <c r="I1126" s="2605">
        <f t="shared" si="561"/>
        <v>0</v>
      </c>
      <c r="J1126" s="1268">
        <v>4</v>
      </c>
      <c r="K1126" s="2605">
        <f t="shared" si="560"/>
        <v>8927272</v>
      </c>
      <c r="L1126" s="1962"/>
      <c r="M1126" s="2605">
        <f t="shared" si="562"/>
        <v>0</v>
      </c>
      <c r="N1126" s="1505">
        <f t="shared" si="564"/>
        <v>10</v>
      </c>
      <c r="O1126" s="1494">
        <f t="shared" si="564"/>
        <v>16918180</v>
      </c>
      <c r="P1126" s="1494">
        <f t="shared" si="543"/>
        <v>400000</v>
      </c>
      <c r="Q1126" s="1307"/>
      <c r="R1126" s="1508">
        <v>1331818</v>
      </c>
      <c r="S1126" s="1508">
        <v>1931818</v>
      </c>
      <c r="T1126" s="1508">
        <v>2231818</v>
      </c>
      <c r="U1126" s="1508">
        <v>431818</v>
      </c>
      <c r="V1126" s="1892"/>
      <c r="W1126" s="1229"/>
      <c r="X1126" s="2337"/>
      <c r="Y1126" s="1229"/>
      <c r="Z1126" s="2395"/>
      <c r="AA1126" s="1229"/>
      <c r="AB1126" s="1317"/>
      <c r="AC1126" s="1229"/>
      <c r="AD1126" s="1229"/>
      <c r="AE1126" s="1229"/>
      <c r="AF1126" s="1490">
        <f t="shared" si="545"/>
        <v>0</v>
      </c>
      <c r="AG1126" s="1316">
        <f t="shared" si="546"/>
        <v>16918180</v>
      </c>
      <c r="AH1126" s="1305"/>
      <c r="AI1126" s="1937"/>
      <c r="AJ1126" s="1267"/>
      <c r="AK1126" s="1317"/>
      <c r="AL1126" s="1317"/>
      <c r="AM1126" s="1305"/>
      <c r="AN1126" s="1305"/>
      <c r="AO1126" s="1266"/>
      <c r="AP1126" s="1491">
        <f t="shared" si="547"/>
        <v>0</v>
      </c>
      <c r="AQ1126" s="1268"/>
      <c r="AR1126" s="1492">
        <f t="shared" si="548"/>
        <v>0</v>
      </c>
      <c r="AS1126" s="1268"/>
      <c r="AT1126" s="1492">
        <f t="shared" si="549"/>
        <v>0</v>
      </c>
      <c r="AU1126" s="1268"/>
      <c r="AV1126" s="1492">
        <f t="shared" si="550"/>
        <v>0</v>
      </c>
      <c r="AW1126" s="1493">
        <f t="shared" si="551"/>
        <v>0</v>
      </c>
      <c r="AX1126" s="2153">
        <f t="shared" si="552"/>
        <v>0</v>
      </c>
      <c r="AY1126" s="1495">
        <f t="shared" si="553"/>
        <v>0</v>
      </c>
      <c r="AZ1126" s="1937"/>
      <c r="BA1126" s="1508">
        <v>1331818</v>
      </c>
      <c r="BB1126" s="1508">
        <v>1931818</v>
      </c>
      <c r="BC1126" s="1508">
        <v>2231818</v>
      </c>
      <c r="BD1126" s="1508">
        <v>431818</v>
      </c>
      <c r="BE1126" s="2174"/>
      <c r="BF1126" s="1229"/>
      <c r="BG1126" s="1317"/>
      <c r="BH1126" s="1229"/>
      <c r="BI1126" s="1317"/>
      <c r="BJ1126" s="1229"/>
      <c r="BK1126" s="1317"/>
      <c r="BL1126" s="1229"/>
      <c r="BM1126" s="1229"/>
      <c r="BN1126" s="1229"/>
      <c r="BO1126" s="1490">
        <f t="shared" si="559"/>
        <v>0</v>
      </c>
      <c r="BP1126" s="1496">
        <f t="shared" si="563"/>
        <v>0</v>
      </c>
      <c r="BQ1126" s="1305"/>
      <c r="BS1126" s="1959">
        <f t="shared" si="554"/>
        <v>6</v>
      </c>
      <c r="BT1126" s="1959">
        <f t="shared" si="555"/>
        <v>0</v>
      </c>
      <c r="BU1126" s="1959">
        <f t="shared" si="556"/>
        <v>4</v>
      </c>
      <c r="BV1126" s="1959">
        <f t="shared" si="557"/>
        <v>0</v>
      </c>
      <c r="BW1126" s="1959">
        <f t="shared" si="558"/>
        <v>16918180</v>
      </c>
    </row>
    <row r="1127" spans="1:2535" s="773" customFormat="1" ht="15" customHeight="1" x14ac:dyDescent="0.25">
      <c r="A1127" s="1315">
        <v>6</v>
      </c>
      <c r="B1127" s="2051">
        <v>43734</v>
      </c>
      <c r="C1127" s="1268">
        <f t="shared" si="566"/>
        <v>1117</v>
      </c>
      <c r="D1127" s="1305" t="s">
        <v>212</v>
      </c>
      <c r="E1127" s="1305" t="s">
        <v>88</v>
      </c>
      <c r="F1127" s="1266">
        <v>10</v>
      </c>
      <c r="G1127" s="1491">
        <f t="shared" si="565"/>
        <v>13318180</v>
      </c>
      <c r="H1127" s="1268"/>
      <c r="I1127" s="2605">
        <f t="shared" si="561"/>
        <v>0</v>
      </c>
      <c r="J1127" s="1268"/>
      <c r="K1127" s="2605">
        <f t="shared" si="560"/>
        <v>0</v>
      </c>
      <c r="L1127" s="1962"/>
      <c r="M1127" s="2605">
        <f t="shared" si="562"/>
        <v>0</v>
      </c>
      <c r="N1127" s="1505">
        <f t="shared" ref="N1127:O1142" si="567">F1127+H1127+J1127+L1127</f>
        <v>10</v>
      </c>
      <c r="O1127" s="1494">
        <f t="shared" si="567"/>
        <v>13318180</v>
      </c>
      <c r="P1127" s="1494">
        <f t="shared" si="543"/>
        <v>400000</v>
      </c>
      <c r="Q1127" s="1307"/>
      <c r="R1127" s="1508">
        <v>1331818</v>
      </c>
      <c r="S1127" s="1508">
        <v>1931818</v>
      </c>
      <c r="T1127" s="1508">
        <v>2231818</v>
      </c>
      <c r="U1127" s="1508">
        <v>431818</v>
      </c>
      <c r="V1127" s="1892"/>
      <c r="W1127" s="1229"/>
      <c r="X1127" s="2337"/>
      <c r="Y1127" s="1229"/>
      <c r="Z1127" s="2395"/>
      <c r="AA1127" s="1229"/>
      <c r="AB1127" s="1317"/>
      <c r="AC1127" s="1229"/>
      <c r="AD1127" s="1229"/>
      <c r="AE1127" s="1229"/>
      <c r="AF1127" s="1490">
        <f t="shared" si="545"/>
        <v>0</v>
      </c>
      <c r="AG1127" s="1316">
        <f t="shared" si="546"/>
        <v>13318180</v>
      </c>
      <c r="AH1127" s="1305"/>
      <c r="AI1127" s="1937"/>
      <c r="AJ1127" s="1267"/>
      <c r="AK1127" s="1317"/>
      <c r="AL1127" s="1317"/>
      <c r="AM1127" s="1305"/>
      <c r="AN1127" s="1305"/>
      <c r="AO1127" s="1266"/>
      <c r="AP1127" s="1491">
        <f t="shared" si="547"/>
        <v>0</v>
      </c>
      <c r="AQ1127" s="1268"/>
      <c r="AR1127" s="1492">
        <f t="shared" si="548"/>
        <v>0</v>
      </c>
      <c r="AS1127" s="1268"/>
      <c r="AT1127" s="1492">
        <f t="shared" si="549"/>
        <v>0</v>
      </c>
      <c r="AU1127" s="1268"/>
      <c r="AV1127" s="1492">
        <f t="shared" si="550"/>
        <v>0</v>
      </c>
      <c r="AW1127" s="1493">
        <f t="shared" si="551"/>
        <v>0</v>
      </c>
      <c r="AX1127" s="2153">
        <f t="shared" si="552"/>
        <v>0</v>
      </c>
      <c r="AY1127" s="1495">
        <f t="shared" si="553"/>
        <v>0</v>
      </c>
      <c r="AZ1127" s="1937"/>
      <c r="BA1127" s="1508">
        <v>1331818</v>
      </c>
      <c r="BB1127" s="1508">
        <v>1931818</v>
      </c>
      <c r="BC1127" s="1508">
        <v>2231818</v>
      </c>
      <c r="BD1127" s="1508">
        <v>431818</v>
      </c>
      <c r="BE1127" s="2174"/>
      <c r="BF1127" s="1229"/>
      <c r="BG1127" s="1317"/>
      <c r="BH1127" s="1229"/>
      <c r="BI1127" s="1317"/>
      <c r="BJ1127" s="1229"/>
      <c r="BK1127" s="1317"/>
      <c r="BL1127" s="1229"/>
      <c r="BM1127" s="1229"/>
      <c r="BN1127" s="1229"/>
      <c r="BO1127" s="1490">
        <f t="shared" si="559"/>
        <v>0</v>
      </c>
      <c r="BP1127" s="1496">
        <f t="shared" si="563"/>
        <v>0</v>
      </c>
      <c r="BQ1127" s="1305"/>
      <c r="BR1127" s="1308"/>
      <c r="BS1127" s="1959">
        <f t="shared" si="554"/>
        <v>10</v>
      </c>
      <c r="BT1127" s="1959">
        <f t="shared" si="555"/>
        <v>0</v>
      </c>
      <c r="BU1127" s="1959">
        <f t="shared" si="556"/>
        <v>0</v>
      </c>
      <c r="BV1127" s="1959">
        <f t="shared" si="557"/>
        <v>0</v>
      </c>
      <c r="BW1127" s="1959">
        <f t="shared" si="558"/>
        <v>13318180</v>
      </c>
      <c r="BX1127" s="1308"/>
      <c r="BY1127" s="1308"/>
      <c r="BZ1127" s="1308"/>
      <c r="CA1127" s="1308"/>
      <c r="CB1127" s="1308"/>
      <c r="CC1127" s="1308"/>
      <c r="CD1127" s="1308"/>
      <c r="CE1127" s="1308"/>
      <c r="CF1127" s="1308"/>
      <c r="CG1127" s="1308"/>
      <c r="CH1127" s="1308"/>
      <c r="CI1127" s="1308"/>
      <c r="CJ1127" s="1308"/>
      <c r="CK1127" s="1308"/>
      <c r="CL1127" s="1308"/>
      <c r="CM1127" s="1308"/>
      <c r="CN1127" s="1308"/>
      <c r="CO1127" s="1308"/>
      <c r="CP1127" s="1308"/>
      <c r="CQ1127" s="1308"/>
      <c r="CR1127" s="1308"/>
      <c r="CS1127" s="1308"/>
      <c r="CT1127" s="1308"/>
      <c r="CU1127" s="1308"/>
      <c r="CV1127" s="1308"/>
      <c r="CW1127" s="1308"/>
      <c r="CX1127" s="1308"/>
      <c r="CY1127" s="1308"/>
      <c r="CZ1127" s="1308"/>
      <c r="DA1127" s="1308"/>
      <c r="DB1127" s="1308"/>
      <c r="DC1127" s="1308"/>
      <c r="DD1127" s="1308"/>
      <c r="DE1127" s="1308"/>
      <c r="DF1127" s="1308"/>
      <c r="DG1127" s="1308"/>
      <c r="DH1127" s="1308"/>
      <c r="DI1127" s="1308"/>
      <c r="DJ1127" s="1308"/>
      <c r="DK1127" s="1308"/>
      <c r="DL1127" s="1308"/>
      <c r="DM1127" s="1308"/>
      <c r="DN1127" s="1308"/>
      <c r="DO1127" s="1308"/>
      <c r="DP1127" s="1308"/>
      <c r="DQ1127" s="1308"/>
      <c r="DR1127" s="1308"/>
      <c r="DS1127" s="1308"/>
      <c r="DT1127" s="1308"/>
      <c r="DU1127" s="1308"/>
      <c r="DV1127" s="1308"/>
      <c r="DW1127" s="1308"/>
      <c r="DX1127" s="1308"/>
      <c r="DY1127" s="1308"/>
      <c r="DZ1127" s="1308"/>
      <c r="EA1127" s="1308"/>
      <c r="EB1127" s="1308"/>
      <c r="EC1127" s="1308"/>
      <c r="ED1127" s="1308"/>
      <c r="EE1127" s="1308"/>
      <c r="EF1127" s="1308"/>
      <c r="EG1127" s="1308"/>
      <c r="EH1127" s="1308"/>
      <c r="EI1127" s="1308"/>
      <c r="EJ1127" s="1308"/>
      <c r="EK1127" s="1308"/>
      <c r="EL1127" s="1308"/>
      <c r="EM1127" s="1308"/>
      <c r="EN1127" s="1308"/>
      <c r="EO1127" s="1308"/>
      <c r="EP1127" s="1308"/>
      <c r="EQ1127" s="1308"/>
      <c r="ER1127" s="1308"/>
      <c r="ES1127" s="1308"/>
      <c r="ET1127" s="1308"/>
      <c r="EU1127" s="1308"/>
      <c r="EV1127" s="1308"/>
      <c r="EW1127" s="1308"/>
      <c r="EX1127" s="1308"/>
      <c r="EY1127" s="1308"/>
      <c r="EZ1127" s="1308"/>
      <c r="FA1127" s="1308"/>
      <c r="FB1127" s="1308"/>
      <c r="FC1127" s="1308"/>
      <c r="FD1127" s="1308"/>
      <c r="FE1127" s="1308"/>
      <c r="FF1127" s="1308"/>
      <c r="FG1127" s="1308"/>
      <c r="FH1127" s="1308"/>
      <c r="FI1127" s="1308"/>
      <c r="FJ1127" s="1308"/>
      <c r="FK1127" s="1308"/>
      <c r="FL1127" s="1308"/>
      <c r="FM1127" s="1308"/>
      <c r="FN1127" s="1308"/>
      <c r="FO1127" s="1308"/>
      <c r="FP1127" s="1308"/>
      <c r="FQ1127" s="1308"/>
      <c r="FR1127" s="1308"/>
      <c r="FS1127" s="1308"/>
      <c r="FT1127" s="1308"/>
      <c r="FU1127" s="1308"/>
      <c r="FV1127" s="1308"/>
      <c r="FW1127" s="1308"/>
      <c r="FX1127" s="1308"/>
      <c r="FY1127" s="1308"/>
      <c r="FZ1127" s="1308"/>
      <c r="GA1127" s="1308"/>
      <c r="GB1127" s="1308"/>
      <c r="GC1127" s="1308"/>
      <c r="GD1127" s="1308"/>
      <c r="GE1127" s="1308"/>
      <c r="GF1127" s="1308"/>
      <c r="GG1127" s="1308"/>
      <c r="GH1127" s="1308"/>
      <c r="GI1127" s="1308"/>
      <c r="GJ1127" s="1308"/>
      <c r="GK1127" s="1308"/>
      <c r="GL1127" s="1308"/>
      <c r="GM1127" s="1308"/>
      <c r="GN1127" s="1308"/>
      <c r="GO1127" s="1308"/>
      <c r="GP1127" s="1308"/>
      <c r="GQ1127" s="1308"/>
      <c r="GR1127" s="1308"/>
      <c r="GS1127" s="1308"/>
      <c r="GT1127" s="1308"/>
      <c r="GU1127" s="1308"/>
      <c r="GV1127" s="1308"/>
      <c r="GW1127" s="1308"/>
      <c r="GX1127" s="1308"/>
      <c r="GY1127" s="1308"/>
      <c r="GZ1127" s="1308"/>
      <c r="HA1127" s="1308"/>
      <c r="HB1127" s="1308"/>
      <c r="HC1127" s="1308"/>
      <c r="HD1127" s="1308"/>
      <c r="HE1127" s="1308"/>
      <c r="HF1127" s="1308"/>
      <c r="HG1127" s="1308"/>
      <c r="HH1127" s="1308"/>
      <c r="HI1127" s="1308"/>
      <c r="HJ1127" s="1308"/>
      <c r="HK1127" s="1308"/>
      <c r="HL1127" s="1308"/>
      <c r="HM1127" s="1308"/>
      <c r="HN1127" s="1308"/>
      <c r="HO1127" s="1308"/>
      <c r="HP1127" s="1308"/>
      <c r="HQ1127" s="1308"/>
      <c r="HR1127" s="1308"/>
      <c r="HS1127" s="1308"/>
      <c r="HT1127" s="1308"/>
      <c r="HU1127" s="1308"/>
      <c r="HV1127" s="1308"/>
      <c r="HW1127" s="1308"/>
      <c r="HX1127" s="1308"/>
      <c r="HY1127" s="1308"/>
      <c r="HZ1127" s="1308"/>
      <c r="IA1127" s="1308"/>
      <c r="IB1127" s="1308"/>
      <c r="IC1127" s="1308"/>
      <c r="ID1127" s="1308"/>
      <c r="IE1127" s="1308"/>
      <c r="IF1127" s="1308"/>
      <c r="IG1127" s="1308"/>
      <c r="IH1127" s="1308"/>
      <c r="II1127" s="1308"/>
      <c r="IJ1127" s="1308"/>
      <c r="IK1127" s="1308"/>
      <c r="IL1127" s="1308"/>
      <c r="IM1127" s="1308"/>
      <c r="IN1127" s="1308"/>
      <c r="IO1127" s="1308"/>
      <c r="IP1127" s="1308"/>
      <c r="IQ1127" s="1308"/>
      <c r="IR1127" s="1308"/>
      <c r="IS1127" s="1308"/>
      <c r="IT1127" s="1308"/>
      <c r="IU1127" s="1308"/>
      <c r="IV1127" s="1308"/>
      <c r="IW1127" s="1308"/>
      <c r="IX1127" s="1308"/>
      <c r="IY1127" s="1308"/>
      <c r="IZ1127" s="1308"/>
      <c r="JA1127" s="1308"/>
      <c r="JB1127" s="1308"/>
      <c r="JC1127" s="1308"/>
      <c r="JD1127" s="1308"/>
      <c r="JE1127" s="1308"/>
      <c r="JF1127" s="1308"/>
      <c r="JG1127" s="1308"/>
      <c r="JH1127" s="1308"/>
      <c r="JI1127" s="1308"/>
      <c r="JJ1127" s="1308"/>
      <c r="JK1127" s="1308"/>
      <c r="JL1127" s="1308"/>
      <c r="JM1127" s="1308"/>
      <c r="JN1127" s="1308"/>
      <c r="JO1127" s="1308"/>
      <c r="JP1127" s="1308"/>
      <c r="JQ1127" s="1308"/>
      <c r="JR1127" s="1308"/>
      <c r="JS1127" s="1308"/>
      <c r="JT1127" s="1308"/>
      <c r="JU1127" s="1308"/>
      <c r="JV1127" s="1308"/>
      <c r="JW1127" s="1308"/>
      <c r="JX1127" s="1308"/>
      <c r="JY1127" s="1308"/>
      <c r="JZ1127" s="1308"/>
      <c r="KA1127" s="1308"/>
      <c r="KB1127" s="1308"/>
      <c r="KC1127" s="1308"/>
      <c r="KD1127" s="1308"/>
      <c r="KE1127" s="1308"/>
      <c r="KF1127" s="1308"/>
      <c r="KG1127" s="1308"/>
      <c r="KH1127" s="1308"/>
      <c r="KI1127" s="1308"/>
      <c r="KJ1127" s="1308"/>
      <c r="KK1127" s="1308"/>
      <c r="KL1127" s="1308"/>
      <c r="KM1127" s="1308"/>
      <c r="KN1127" s="1308"/>
      <c r="KO1127" s="1308"/>
      <c r="KP1127" s="1308"/>
      <c r="KQ1127" s="1308"/>
      <c r="KR1127" s="1308"/>
      <c r="KS1127" s="1308"/>
      <c r="KT1127" s="1308"/>
      <c r="KU1127" s="1308"/>
      <c r="KV1127" s="1308"/>
      <c r="KW1127" s="1308"/>
      <c r="KX1127" s="1308"/>
      <c r="KY1127" s="1308"/>
      <c r="KZ1127" s="1308"/>
      <c r="LA1127" s="1308"/>
      <c r="LB1127" s="1308"/>
      <c r="LC1127" s="1308"/>
      <c r="LD1127" s="1308"/>
      <c r="LE1127" s="1308"/>
      <c r="LF1127" s="1308"/>
      <c r="LG1127" s="1308"/>
      <c r="LH1127" s="1308"/>
      <c r="LI1127" s="1308"/>
      <c r="LJ1127" s="1308"/>
      <c r="LK1127" s="1308"/>
      <c r="LL1127" s="1308"/>
      <c r="LM1127" s="1308"/>
      <c r="LN1127" s="1308"/>
      <c r="LO1127" s="1308"/>
      <c r="LP1127" s="1308"/>
      <c r="LQ1127" s="1308"/>
      <c r="LR1127" s="1308"/>
      <c r="LS1127" s="1308"/>
      <c r="LT1127" s="1308"/>
      <c r="LU1127" s="1308"/>
      <c r="LV1127" s="1308"/>
      <c r="LW1127" s="1308"/>
      <c r="LX1127" s="1308"/>
      <c r="LY1127" s="1308"/>
      <c r="LZ1127" s="1308"/>
      <c r="MA1127" s="1308"/>
      <c r="MB1127" s="1308"/>
      <c r="MC1127" s="1308"/>
      <c r="MD1127" s="1308"/>
      <c r="ME1127" s="1308"/>
      <c r="MF1127" s="1308"/>
      <c r="MG1127" s="1308"/>
      <c r="MH1127" s="1308"/>
      <c r="MI1127" s="1308"/>
      <c r="MJ1127" s="1308"/>
      <c r="MK1127" s="1308"/>
      <c r="ML1127" s="1308"/>
      <c r="MM1127" s="1308"/>
      <c r="MN1127" s="1308"/>
      <c r="MO1127" s="1308"/>
      <c r="MP1127" s="1308"/>
      <c r="MQ1127" s="1308"/>
      <c r="MR1127" s="1308"/>
      <c r="MS1127" s="1308"/>
      <c r="MT1127" s="1308"/>
      <c r="MU1127" s="1308"/>
      <c r="MV1127" s="1308"/>
      <c r="MW1127" s="1308"/>
      <c r="MX1127" s="1308"/>
      <c r="MY1127" s="1308"/>
      <c r="MZ1127" s="1308"/>
      <c r="NA1127" s="1308"/>
      <c r="NB1127" s="1308"/>
      <c r="NC1127" s="1308"/>
      <c r="ND1127" s="1308"/>
      <c r="NE1127" s="1308"/>
      <c r="NF1127" s="1308"/>
      <c r="NG1127" s="1308"/>
      <c r="NH1127" s="1308"/>
      <c r="NI1127" s="1308"/>
      <c r="NJ1127" s="1308"/>
      <c r="NK1127" s="1308"/>
      <c r="NL1127" s="1308"/>
      <c r="NM1127" s="1308"/>
      <c r="NN1127" s="1308"/>
      <c r="NO1127" s="1308"/>
      <c r="NP1127" s="1308"/>
      <c r="NQ1127" s="1308"/>
      <c r="NR1127" s="1308"/>
      <c r="NS1127" s="1308"/>
      <c r="NT1127" s="1308"/>
      <c r="NU1127" s="1308"/>
      <c r="NV1127" s="1308"/>
      <c r="NW1127" s="1308"/>
      <c r="NX1127" s="1308"/>
      <c r="NY1127" s="1308"/>
      <c r="NZ1127" s="1308"/>
      <c r="OA1127" s="1308"/>
      <c r="OB1127" s="1308"/>
      <c r="OC1127" s="1308"/>
      <c r="OD1127" s="1308"/>
      <c r="OE1127" s="1308"/>
      <c r="OF1127" s="1308"/>
      <c r="OG1127" s="1308"/>
      <c r="OH1127" s="1308"/>
      <c r="OI1127" s="1308"/>
      <c r="OJ1127" s="1308"/>
      <c r="OK1127" s="1308"/>
      <c r="OL1127" s="1308"/>
      <c r="OM1127" s="1308"/>
      <c r="ON1127" s="1308"/>
      <c r="OO1127" s="1308"/>
      <c r="OP1127" s="1308"/>
      <c r="OQ1127" s="1308"/>
      <c r="OR1127" s="1308"/>
      <c r="OS1127" s="1308"/>
      <c r="OT1127" s="1308"/>
      <c r="OU1127" s="1308"/>
      <c r="OV1127" s="1308"/>
      <c r="OW1127" s="1308"/>
      <c r="OX1127" s="1308"/>
      <c r="OY1127" s="1308"/>
      <c r="OZ1127" s="1308"/>
      <c r="PA1127" s="1308"/>
      <c r="PB1127" s="1308"/>
      <c r="PC1127" s="1308"/>
      <c r="PD1127" s="1308"/>
      <c r="PE1127" s="1308"/>
      <c r="PF1127" s="1308"/>
      <c r="PG1127" s="1308"/>
      <c r="PH1127" s="1308"/>
      <c r="PI1127" s="1308"/>
      <c r="PJ1127" s="1308"/>
      <c r="PK1127" s="1308"/>
      <c r="PL1127" s="1308"/>
      <c r="PM1127" s="1308"/>
      <c r="PN1127" s="1308"/>
      <c r="PO1127" s="1308"/>
      <c r="PP1127" s="1308"/>
      <c r="PQ1127" s="1308"/>
      <c r="PR1127" s="1308"/>
      <c r="PS1127" s="1308"/>
      <c r="PT1127" s="1308"/>
      <c r="PU1127" s="1308"/>
      <c r="PV1127" s="1308"/>
      <c r="PW1127" s="1308"/>
      <c r="PX1127" s="1308"/>
      <c r="PY1127" s="1308"/>
      <c r="PZ1127" s="1308"/>
      <c r="QA1127" s="1308"/>
      <c r="QB1127" s="1308"/>
      <c r="QC1127" s="1308"/>
      <c r="QD1127" s="1308"/>
      <c r="QE1127" s="1308"/>
      <c r="QF1127" s="1308"/>
      <c r="QG1127" s="1308"/>
      <c r="QH1127" s="1308"/>
      <c r="QI1127" s="1308"/>
      <c r="QJ1127" s="1308"/>
      <c r="QK1127" s="1308"/>
      <c r="QL1127" s="1308"/>
      <c r="QM1127" s="1308"/>
      <c r="QN1127" s="1308"/>
      <c r="QO1127" s="1308"/>
      <c r="QP1127" s="1308"/>
      <c r="QQ1127" s="1308"/>
      <c r="QR1127" s="1308"/>
      <c r="QS1127" s="1308"/>
      <c r="QT1127" s="1308"/>
      <c r="QU1127" s="1308"/>
      <c r="QV1127" s="1308"/>
      <c r="QW1127" s="1308"/>
      <c r="QX1127" s="1308"/>
      <c r="QY1127" s="1308"/>
      <c r="QZ1127" s="1308"/>
      <c r="RA1127" s="1308"/>
      <c r="RB1127" s="1308"/>
      <c r="RC1127" s="1308"/>
      <c r="RD1127" s="1308"/>
      <c r="RE1127" s="1308"/>
      <c r="RF1127" s="1308"/>
      <c r="RG1127" s="1308"/>
      <c r="RH1127" s="1308"/>
      <c r="RI1127" s="1308"/>
      <c r="RJ1127" s="1308"/>
      <c r="RK1127" s="1308"/>
      <c r="RL1127" s="1308"/>
      <c r="RM1127" s="1308"/>
      <c r="RN1127" s="1308"/>
      <c r="RO1127" s="1308"/>
      <c r="RP1127" s="1308"/>
      <c r="RQ1127" s="1308"/>
      <c r="RR1127" s="1308"/>
      <c r="RS1127" s="1308"/>
      <c r="RT1127" s="1308"/>
      <c r="RU1127" s="1308"/>
      <c r="RV1127" s="1308"/>
      <c r="RW1127" s="1308"/>
      <c r="RX1127" s="1308"/>
      <c r="RY1127" s="1308"/>
      <c r="RZ1127" s="1308"/>
      <c r="SA1127" s="1308"/>
      <c r="SB1127" s="1308"/>
      <c r="SC1127" s="1308"/>
      <c r="SD1127" s="1308"/>
      <c r="SE1127" s="1308"/>
      <c r="SF1127" s="1308"/>
      <c r="SG1127" s="1308"/>
      <c r="SH1127" s="1308"/>
      <c r="SI1127" s="1308"/>
      <c r="SJ1127" s="1308"/>
      <c r="SK1127" s="1308"/>
      <c r="SL1127" s="1308"/>
      <c r="SM1127" s="1308"/>
      <c r="SN1127" s="1308"/>
      <c r="SO1127" s="1308"/>
      <c r="SP1127" s="1308"/>
      <c r="SQ1127" s="1308"/>
      <c r="SR1127" s="1308"/>
      <c r="SS1127" s="1308"/>
      <c r="ST1127" s="1308"/>
      <c r="SU1127" s="1308"/>
      <c r="SV1127" s="1308"/>
      <c r="SW1127" s="1308"/>
      <c r="SX1127" s="1308"/>
      <c r="SY1127" s="1308"/>
      <c r="SZ1127" s="1308"/>
      <c r="TA1127" s="1308"/>
      <c r="TB1127" s="1308"/>
      <c r="TC1127" s="1308"/>
      <c r="TD1127" s="1308"/>
      <c r="TE1127" s="1308"/>
      <c r="TF1127" s="1308"/>
      <c r="TG1127" s="1308"/>
      <c r="TH1127" s="1308"/>
      <c r="TI1127" s="1308"/>
      <c r="TJ1127" s="1308"/>
      <c r="TK1127" s="1308"/>
      <c r="TL1127" s="1308"/>
      <c r="TM1127" s="1308"/>
      <c r="TN1127" s="1308"/>
      <c r="TO1127" s="1308"/>
      <c r="TP1127" s="1308"/>
      <c r="TQ1127" s="1308"/>
      <c r="TR1127" s="1308"/>
      <c r="TS1127" s="1308"/>
      <c r="TT1127" s="1308"/>
      <c r="TU1127" s="1308"/>
      <c r="TV1127" s="1308"/>
      <c r="TW1127" s="1308"/>
      <c r="TX1127" s="1308"/>
      <c r="TY1127" s="1308"/>
      <c r="TZ1127" s="1308"/>
      <c r="UA1127" s="1308"/>
      <c r="UB1127" s="1308"/>
      <c r="UC1127" s="1308"/>
      <c r="UD1127" s="1308"/>
      <c r="UE1127" s="1308"/>
      <c r="UF1127" s="1308"/>
      <c r="UG1127" s="1308"/>
      <c r="UH1127" s="1308"/>
      <c r="UI1127" s="1308"/>
      <c r="UJ1127" s="1308"/>
      <c r="UK1127" s="1308"/>
      <c r="UL1127" s="1308"/>
      <c r="UM1127" s="1308"/>
      <c r="UN1127" s="1308"/>
      <c r="UO1127" s="1308"/>
      <c r="UP1127" s="1308"/>
      <c r="UQ1127" s="1308"/>
      <c r="UR1127" s="1308"/>
      <c r="US1127" s="1308"/>
      <c r="UT1127" s="1308"/>
      <c r="UU1127" s="1308"/>
      <c r="UV1127" s="1308"/>
      <c r="UW1127" s="1308"/>
      <c r="UX1127" s="1308"/>
      <c r="UY1127" s="1308"/>
      <c r="UZ1127" s="1308"/>
      <c r="VA1127" s="1308"/>
      <c r="VB1127" s="1308"/>
      <c r="VC1127" s="1308"/>
      <c r="VD1127" s="1308"/>
      <c r="VE1127" s="1308"/>
      <c r="VF1127" s="1308"/>
      <c r="VG1127" s="1308"/>
      <c r="VH1127" s="1308"/>
      <c r="VI1127" s="1308"/>
      <c r="VJ1127" s="1308"/>
      <c r="VK1127" s="1308"/>
      <c r="VL1127" s="1308"/>
      <c r="VM1127" s="1308"/>
      <c r="VN1127" s="1308"/>
      <c r="VO1127" s="1308"/>
      <c r="VP1127" s="1308"/>
      <c r="VQ1127" s="1308"/>
      <c r="VR1127" s="1308"/>
      <c r="VS1127" s="1308"/>
      <c r="VT1127" s="1308"/>
      <c r="VU1127" s="1308"/>
      <c r="VV1127" s="1308"/>
      <c r="VW1127" s="1308"/>
      <c r="VX1127" s="1308"/>
      <c r="VY1127" s="1308"/>
      <c r="VZ1127" s="1308"/>
      <c r="WA1127" s="1308"/>
      <c r="WB1127" s="1308"/>
      <c r="WC1127" s="1308"/>
      <c r="WD1127" s="1308"/>
      <c r="WE1127" s="1308"/>
      <c r="WF1127" s="1308"/>
      <c r="WG1127" s="1308"/>
      <c r="WH1127" s="1308"/>
      <c r="WI1127" s="1308"/>
      <c r="WJ1127" s="1308"/>
      <c r="WK1127" s="1308"/>
      <c r="WL1127" s="1308"/>
      <c r="WM1127" s="1308"/>
      <c r="WN1127" s="1308"/>
      <c r="WO1127" s="1308"/>
      <c r="WP1127" s="1308"/>
      <c r="WQ1127" s="1308"/>
      <c r="WR1127" s="1308"/>
      <c r="WS1127" s="1308"/>
      <c r="WT1127" s="1308"/>
      <c r="WU1127" s="1308"/>
      <c r="WV1127" s="1308"/>
      <c r="WW1127" s="1308"/>
      <c r="WX1127" s="1308"/>
      <c r="WY1127" s="1308"/>
      <c r="WZ1127" s="1308"/>
      <c r="XA1127" s="1308"/>
      <c r="XB1127" s="1308"/>
      <c r="XC1127" s="1308"/>
      <c r="XD1127" s="1308"/>
      <c r="XE1127" s="1308"/>
      <c r="XF1127" s="1308"/>
      <c r="XG1127" s="1308"/>
      <c r="XH1127" s="1308"/>
      <c r="XI1127" s="1308"/>
      <c r="XJ1127" s="1308"/>
      <c r="XK1127" s="1308"/>
      <c r="XL1127" s="1308"/>
      <c r="XM1127" s="1308"/>
      <c r="XN1127" s="1308"/>
      <c r="XO1127" s="1308"/>
      <c r="XP1127" s="1308"/>
      <c r="XQ1127" s="1308"/>
      <c r="XR1127" s="1308"/>
      <c r="XS1127" s="1308"/>
      <c r="XT1127" s="1308"/>
      <c r="XU1127" s="1308"/>
      <c r="XV1127" s="1308"/>
      <c r="XW1127" s="1308"/>
      <c r="XX1127" s="1308"/>
      <c r="XY1127" s="1308"/>
      <c r="XZ1127" s="1308"/>
      <c r="YA1127" s="1308"/>
      <c r="YB1127" s="1308"/>
      <c r="YC1127" s="1308"/>
      <c r="YD1127" s="1308"/>
      <c r="YE1127" s="1308"/>
      <c r="YF1127" s="1308"/>
      <c r="YG1127" s="1308"/>
      <c r="YH1127" s="1308"/>
      <c r="YI1127" s="1308"/>
      <c r="YJ1127" s="1308"/>
      <c r="YK1127" s="1308"/>
      <c r="YL1127" s="1308"/>
      <c r="YM1127" s="1308"/>
      <c r="YN1127" s="1308"/>
      <c r="YO1127" s="1308"/>
      <c r="YP1127" s="1308"/>
      <c r="YQ1127" s="1308"/>
      <c r="YR1127" s="1308"/>
      <c r="YS1127" s="1308"/>
      <c r="YT1127" s="1308"/>
      <c r="YU1127" s="1308"/>
      <c r="YV1127" s="1308"/>
      <c r="YW1127" s="1308"/>
      <c r="YX1127" s="1308"/>
      <c r="YY1127" s="1308"/>
      <c r="YZ1127" s="1308"/>
      <c r="ZA1127" s="1308"/>
      <c r="ZB1127" s="1308"/>
      <c r="ZC1127" s="1308"/>
      <c r="ZD1127" s="1308"/>
      <c r="ZE1127" s="1308"/>
      <c r="ZF1127" s="1308"/>
      <c r="ZG1127" s="1308"/>
      <c r="ZH1127" s="1308"/>
      <c r="ZI1127" s="1308"/>
      <c r="ZJ1127" s="1308"/>
      <c r="ZK1127" s="1308"/>
      <c r="ZL1127" s="1308"/>
      <c r="ZM1127" s="1308"/>
      <c r="ZN1127" s="1308"/>
      <c r="ZO1127" s="1308"/>
      <c r="ZP1127" s="1308"/>
      <c r="ZQ1127" s="1308"/>
      <c r="ZR1127" s="1308"/>
      <c r="ZS1127" s="1308"/>
      <c r="ZT1127" s="1308"/>
      <c r="ZU1127" s="1308"/>
      <c r="ZV1127" s="1308"/>
      <c r="ZW1127" s="1308"/>
      <c r="ZX1127" s="1308"/>
      <c r="ZY1127" s="1308"/>
      <c r="ZZ1127" s="1308"/>
      <c r="AAA1127" s="1308"/>
      <c r="AAB1127" s="1308"/>
      <c r="AAC1127" s="1308"/>
      <c r="AAD1127" s="1308"/>
      <c r="AAE1127" s="1308"/>
      <c r="AAF1127" s="1308"/>
      <c r="AAG1127" s="1308"/>
      <c r="AAH1127" s="1308"/>
      <c r="AAI1127" s="1308"/>
      <c r="AAJ1127" s="1308"/>
      <c r="AAK1127" s="1308"/>
      <c r="AAL1127" s="1308"/>
      <c r="AAM1127" s="1308"/>
      <c r="AAN1127" s="1308"/>
      <c r="AAO1127" s="1308"/>
      <c r="AAP1127" s="1308"/>
      <c r="AAQ1127" s="1308"/>
      <c r="AAR1127" s="1308"/>
      <c r="AAS1127" s="1308"/>
      <c r="AAT1127" s="1308"/>
      <c r="AAU1127" s="1308"/>
      <c r="AAV1127" s="1308"/>
      <c r="AAW1127" s="1308"/>
      <c r="AAX1127" s="1308"/>
      <c r="AAY1127" s="1308"/>
      <c r="AAZ1127" s="1308"/>
      <c r="ABA1127" s="1308"/>
      <c r="ABB1127" s="1308"/>
      <c r="ABC1127" s="1308"/>
      <c r="ABD1127" s="1308"/>
      <c r="ABE1127" s="1308"/>
      <c r="ABF1127" s="1308"/>
      <c r="ABG1127" s="1308"/>
      <c r="ABH1127" s="1308"/>
      <c r="ABI1127" s="1308"/>
      <c r="ABJ1127" s="1308"/>
      <c r="ABK1127" s="1308"/>
      <c r="ABL1127" s="1308"/>
      <c r="ABM1127" s="1308"/>
      <c r="ABN1127" s="1308"/>
      <c r="ABO1127" s="1308"/>
      <c r="ABP1127" s="1308"/>
      <c r="ABQ1127" s="1308"/>
      <c r="ABR1127" s="1308"/>
      <c r="ABS1127" s="1308"/>
      <c r="ABT1127" s="1308"/>
      <c r="ABU1127" s="1308"/>
      <c r="ABV1127" s="1308"/>
      <c r="ABW1127" s="1308"/>
      <c r="ABX1127" s="1308"/>
      <c r="ABY1127" s="1308"/>
      <c r="ABZ1127" s="1308"/>
      <c r="ACA1127" s="1308"/>
      <c r="ACB1127" s="1308"/>
      <c r="ACC1127" s="1308"/>
      <c r="ACD1127" s="1308"/>
      <c r="ACE1127" s="1308"/>
      <c r="ACF1127" s="1308"/>
      <c r="ACG1127" s="1308"/>
      <c r="ACH1127" s="1308"/>
      <c r="ACI1127" s="1308"/>
      <c r="ACJ1127" s="1308"/>
      <c r="ACK1127" s="1308"/>
      <c r="ACL1127" s="1308"/>
      <c r="ACM1127" s="1308"/>
      <c r="ACN1127" s="1308"/>
      <c r="ACO1127" s="1308"/>
      <c r="ACP1127" s="1308"/>
      <c r="ACQ1127" s="1308"/>
      <c r="ACR1127" s="1308"/>
      <c r="ACS1127" s="1308"/>
      <c r="ACT1127" s="1308"/>
      <c r="ACU1127" s="1308"/>
      <c r="ACV1127" s="1308"/>
      <c r="ACW1127" s="1308"/>
      <c r="ACX1127" s="1308"/>
      <c r="ACY1127" s="1308"/>
      <c r="ACZ1127" s="1308"/>
      <c r="ADA1127" s="1308"/>
      <c r="ADB1127" s="1308"/>
      <c r="ADC1127" s="1308"/>
      <c r="ADD1127" s="1308"/>
      <c r="ADE1127" s="1308"/>
      <c r="ADF1127" s="1308"/>
      <c r="ADG1127" s="1308"/>
      <c r="ADH1127" s="1308"/>
      <c r="ADI1127" s="1308"/>
      <c r="ADJ1127" s="1308"/>
      <c r="ADK1127" s="1308"/>
      <c r="ADL1127" s="1308"/>
      <c r="ADM1127" s="1308"/>
      <c r="ADN1127" s="1308"/>
      <c r="ADO1127" s="1308"/>
      <c r="ADP1127" s="1308"/>
      <c r="ADQ1127" s="1308"/>
      <c r="ADR1127" s="1308"/>
      <c r="ADS1127" s="1308"/>
      <c r="ADT1127" s="1308"/>
      <c r="ADU1127" s="1308"/>
      <c r="ADV1127" s="1308"/>
      <c r="ADW1127" s="1308"/>
      <c r="ADX1127" s="1308"/>
      <c r="ADY1127" s="1308"/>
      <c r="ADZ1127" s="1308"/>
      <c r="AEA1127" s="1308"/>
      <c r="AEB1127" s="1308"/>
      <c r="AEC1127" s="1308"/>
      <c r="AED1127" s="1308"/>
      <c r="AEE1127" s="1308"/>
      <c r="AEF1127" s="1308"/>
      <c r="AEG1127" s="1308"/>
      <c r="AEH1127" s="1308"/>
      <c r="AEI1127" s="1308"/>
      <c r="AEJ1127" s="1308"/>
      <c r="AEK1127" s="1308"/>
      <c r="AEL1127" s="1308"/>
      <c r="AEM1127" s="1308"/>
      <c r="AEN1127" s="1308"/>
      <c r="AEO1127" s="1308"/>
      <c r="AEP1127" s="1308"/>
      <c r="AEQ1127" s="1308"/>
      <c r="AER1127" s="1308"/>
      <c r="AES1127" s="1308"/>
      <c r="AET1127" s="1308"/>
      <c r="AEU1127" s="1308"/>
      <c r="AEV1127" s="1308"/>
      <c r="AEW1127" s="1308"/>
      <c r="AEX1127" s="1308"/>
      <c r="AEY1127" s="1308"/>
      <c r="AEZ1127" s="1308"/>
      <c r="AFA1127" s="1308"/>
      <c r="AFB1127" s="1308"/>
      <c r="AFC1127" s="1308"/>
      <c r="AFD1127" s="1308"/>
      <c r="AFE1127" s="1308"/>
      <c r="AFF1127" s="1308"/>
      <c r="AFG1127" s="1308"/>
      <c r="AFH1127" s="1308"/>
      <c r="AFI1127" s="1308"/>
      <c r="AFJ1127" s="1308"/>
      <c r="AFK1127" s="1308"/>
      <c r="AFL1127" s="1308"/>
      <c r="AFM1127" s="1308"/>
      <c r="AFN1127" s="1308"/>
      <c r="AFO1127" s="1308"/>
      <c r="AFP1127" s="1308"/>
      <c r="AFQ1127" s="1308"/>
      <c r="AFR1127" s="1308"/>
      <c r="AFS1127" s="1308"/>
      <c r="AFT1127" s="1308"/>
      <c r="AFU1127" s="1308"/>
      <c r="AFV1127" s="1308"/>
      <c r="AFW1127" s="1308"/>
      <c r="AFX1127" s="1308"/>
      <c r="AFY1127" s="1308"/>
      <c r="AFZ1127" s="1308"/>
      <c r="AGA1127" s="1308"/>
      <c r="AGB1127" s="1308"/>
      <c r="AGC1127" s="1308"/>
      <c r="AGD1127" s="1308"/>
      <c r="AGE1127" s="1308"/>
      <c r="AGF1127" s="1308"/>
      <c r="AGG1127" s="1308"/>
      <c r="AGH1127" s="1308"/>
      <c r="AGI1127" s="1308"/>
      <c r="AGJ1127" s="1308"/>
      <c r="AGK1127" s="1308"/>
      <c r="AGL1127" s="1308"/>
      <c r="AGM1127" s="1308"/>
      <c r="AGN1127" s="1308"/>
      <c r="AGO1127" s="1308"/>
      <c r="AGP1127" s="1308"/>
      <c r="AGQ1127" s="1308"/>
      <c r="AGR1127" s="1308"/>
      <c r="AGS1127" s="1308"/>
      <c r="AGT1127" s="1308"/>
      <c r="AGU1127" s="1308"/>
      <c r="AGV1127" s="1308"/>
      <c r="AGW1127" s="1308"/>
      <c r="AGX1127" s="1308"/>
      <c r="AGY1127" s="1308"/>
      <c r="AGZ1127" s="1308"/>
      <c r="AHA1127" s="1308"/>
      <c r="AHB1127" s="1308"/>
      <c r="AHC1127" s="1308"/>
      <c r="AHD1127" s="1308"/>
      <c r="AHE1127" s="1308"/>
      <c r="AHF1127" s="1308"/>
      <c r="AHG1127" s="1308"/>
      <c r="AHH1127" s="1308"/>
      <c r="AHI1127" s="1308"/>
      <c r="AHJ1127" s="1308"/>
      <c r="AHK1127" s="1308"/>
      <c r="AHL1127" s="1308"/>
      <c r="AHM1127" s="1308"/>
      <c r="AHN1127" s="1308"/>
      <c r="AHO1127" s="1308"/>
      <c r="AHP1127" s="1308"/>
      <c r="AHQ1127" s="1308"/>
      <c r="AHR1127" s="1308"/>
      <c r="AHS1127" s="1308"/>
      <c r="AHT1127" s="1308"/>
      <c r="AHU1127" s="1308"/>
      <c r="AHV1127" s="1308"/>
      <c r="AHW1127" s="1308"/>
      <c r="AHX1127" s="1308"/>
      <c r="AHY1127" s="1308"/>
      <c r="AHZ1127" s="1308"/>
      <c r="AIA1127" s="1308"/>
      <c r="AIB1127" s="1308"/>
      <c r="AIC1127" s="1308"/>
      <c r="AID1127" s="1308"/>
      <c r="AIE1127" s="1308"/>
      <c r="AIF1127" s="1308"/>
      <c r="AIG1127" s="1308"/>
      <c r="AIH1127" s="1308"/>
      <c r="AII1127" s="1308"/>
      <c r="AIJ1127" s="1308"/>
      <c r="AIK1127" s="1308"/>
      <c r="AIL1127" s="1308"/>
      <c r="AIM1127" s="1308"/>
      <c r="AIN1127" s="1308"/>
      <c r="AIO1127" s="1308"/>
      <c r="AIP1127" s="1308"/>
      <c r="AIQ1127" s="1308"/>
      <c r="AIR1127" s="1308"/>
      <c r="AIS1127" s="1308"/>
      <c r="AIT1127" s="1308"/>
      <c r="AIU1127" s="1308"/>
      <c r="AIV1127" s="1308"/>
      <c r="AIW1127" s="1308"/>
      <c r="AIX1127" s="1308"/>
      <c r="AIY1127" s="1308"/>
      <c r="AIZ1127" s="1308"/>
      <c r="AJA1127" s="1308"/>
      <c r="AJB1127" s="1308"/>
      <c r="AJC1127" s="1308"/>
      <c r="AJD1127" s="1308"/>
      <c r="AJE1127" s="1308"/>
      <c r="AJF1127" s="1308"/>
      <c r="AJG1127" s="1308"/>
      <c r="AJH1127" s="1308"/>
      <c r="AJI1127" s="1308"/>
      <c r="AJJ1127" s="1308"/>
      <c r="AJK1127" s="1308"/>
      <c r="AJL1127" s="1308"/>
      <c r="AJM1127" s="1308"/>
      <c r="AJN1127" s="1308"/>
      <c r="AJO1127" s="1308"/>
      <c r="AJP1127" s="1308"/>
      <c r="AJQ1127" s="1308"/>
      <c r="AJR1127" s="1308"/>
      <c r="AJS1127" s="1308"/>
      <c r="AJT1127" s="1308"/>
      <c r="AJU1127" s="1308"/>
      <c r="AJV1127" s="1308"/>
      <c r="AJW1127" s="1308"/>
      <c r="AJX1127" s="1308"/>
      <c r="AJY1127" s="1308"/>
      <c r="AJZ1127" s="1308"/>
      <c r="AKA1127" s="1308"/>
      <c r="AKB1127" s="1308"/>
      <c r="AKC1127" s="1308"/>
      <c r="AKD1127" s="1308"/>
      <c r="AKE1127" s="1308"/>
      <c r="AKF1127" s="1308"/>
      <c r="AKG1127" s="1308"/>
      <c r="AKH1127" s="1308"/>
      <c r="AKI1127" s="1308"/>
      <c r="AKJ1127" s="1308"/>
      <c r="AKK1127" s="1308"/>
      <c r="AKL1127" s="1308"/>
      <c r="AKM1127" s="1308"/>
      <c r="AKN1127" s="1308"/>
      <c r="AKO1127" s="1308"/>
      <c r="AKP1127" s="1308"/>
      <c r="AKQ1127" s="1308"/>
      <c r="AKR1127" s="1308"/>
      <c r="AKS1127" s="1308"/>
      <c r="AKT1127" s="1308"/>
      <c r="AKU1127" s="1308"/>
      <c r="AKV1127" s="1308"/>
      <c r="AKW1127" s="1308"/>
      <c r="AKX1127" s="1308"/>
      <c r="AKY1127" s="1308"/>
      <c r="AKZ1127" s="1308"/>
      <c r="ALA1127" s="1308"/>
      <c r="ALB1127" s="1308"/>
      <c r="ALC1127" s="1308"/>
      <c r="ALD1127" s="1308"/>
      <c r="ALE1127" s="1308"/>
      <c r="ALF1127" s="1308"/>
      <c r="ALG1127" s="1308"/>
      <c r="ALH1127" s="1308"/>
      <c r="ALI1127" s="1308"/>
      <c r="ALJ1127" s="1308"/>
      <c r="ALK1127" s="1308"/>
      <c r="ALL1127" s="1308"/>
      <c r="ALM1127" s="1308"/>
      <c r="ALN1127" s="1308"/>
      <c r="ALO1127" s="1308"/>
      <c r="ALP1127" s="1308"/>
      <c r="ALQ1127" s="1308"/>
      <c r="ALR1127" s="1308"/>
      <c r="ALS1127" s="1308"/>
      <c r="ALT1127" s="1308"/>
      <c r="ALU1127" s="1308"/>
      <c r="ALV1127" s="1308"/>
      <c r="ALW1127" s="1308"/>
      <c r="ALX1127" s="1308"/>
      <c r="ALY1127" s="1308"/>
      <c r="ALZ1127" s="1308"/>
      <c r="AMA1127" s="1308"/>
      <c r="AMB1127" s="1308"/>
      <c r="AMC1127" s="1308"/>
      <c r="AMD1127" s="1308"/>
      <c r="AME1127" s="1308"/>
      <c r="AMF1127" s="1308"/>
      <c r="AMG1127" s="1308"/>
      <c r="AMH1127" s="1308"/>
      <c r="AMI1127" s="1308"/>
      <c r="AMJ1127" s="1308"/>
      <c r="AMK1127" s="1308"/>
      <c r="AML1127" s="1308"/>
      <c r="AMM1127" s="1308"/>
      <c r="AMN1127" s="1308"/>
      <c r="AMO1127" s="1308"/>
      <c r="AMP1127" s="1308"/>
      <c r="AMQ1127" s="1308"/>
      <c r="AMR1127" s="1308"/>
      <c r="AMS1127" s="1308"/>
      <c r="AMT1127" s="1308"/>
      <c r="AMU1127" s="1308"/>
      <c r="AMV1127" s="1308"/>
      <c r="AMW1127" s="1308"/>
      <c r="AMX1127" s="1308"/>
      <c r="AMY1127" s="1308"/>
      <c r="AMZ1127" s="1308"/>
      <c r="ANA1127" s="1308"/>
      <c r="ANB1127" s="1308"/>
      <c r="ANC1127" s="1308"/>
      <c r="AND1127" s="1308"/>
      <c r="ANE1127" s="1308"/>
      <c r="ANF1127" s="1308"/>
      <c r="ANG1127" s="1308"/>
      <c r="ANH1127" s="1308"/>
      <c r="ANI1127" s="1308"/>
      <c r="ANJ1127" s="1308"/>
      <c r="ANK1127" s="1308"/>
      <c r="ANL1127" s="1308"/>
      <c r="ANM1127" s="1308"/>
      <c r="ANN1127" s="1308"/>
      <c r="ANO1127" s="1308"/>
      <c r="ANP1127" s="1308"/>
      <c r="ANQ1127" s="1308"/>
      <c r="ANR1127" s="1308"/>
      <c r="ANS1127" s="1308"/>
      <c r="ANT1127" s="1308"/>
      <c r="ANU1127" s="1308"/>
      <c r="ANV1127" s="1308"/>
      <c r="ANW1127" s="1308"/>
      <c r="ANX1127" s="1308"/>
      <c r="ANY1127" s="1308"/>
      <c r="ANZ1127" s="1308"/>
      <c r="AOA1127" s="1308"/>
      <c r="AOB1127" s="1308"/>
      <c r="AOC1127" s="1308"/>
      <c r="AOD1127" s="1308"/>
      <c r="AOE1127" s="1308"/>
      <c r="AOF1127" s="1308"/>
      <c r="AOG1127" s="1308"/>
      <c r="AOH1127" s="1308"/>
      <c r="AOI1127" s="1308"/>
      <c r="AOJ1127" s="1308"/>
      <c r="AOK1127" s="1308"/>
      <c r="AOL1127" s="1308"/>
      <c r="AOM1127" s="1308"/>
      <c r="AON1127" s="1308"/>
      <c r="AOO1127" s="1308"/>
      <c r="AOP1127" s="1308"/>
      <c r="AOQ1127" s="1308"/>
      <c r="AOR1127" s="1308"/>
      <c r="AOS1127" s="1308"/>
      <c r="AOT1127" s="1308"/>
      <c r="AOU1127" s="1308"/>
      <c r="AOV1127" s="1308"/>
      <c r="AOW1127" s="1308"/>
      <c r="AOX1127" s="1308"/>
      <c r="AOY1127" s="1308"/>
      <c r="AOZ1127" s="1308"/>
      <c r="APA1127" s="1308"/>
      <c r="APB1127" s="1308"/>
      <c r="APC1127" s="1308"/>
      <c r="APD1127" s="1308"/>
      <c r="APE1127" s="1308"/>
      <c r="APF1127" s="1308"/>
      <c r="APG1127" s="1308"/>
      <c r="APH1127" s="1308"/>
      <c r="API1127" s="1308"/>
      <c r="APJ1127" s="1308"/>
      <c r="APK1127" s="1308"/>
      <c r="APL1127" s="1308"/>
      <c r="APM1127" s="1308"/>
      <c r="APN1127" s="1308"/>
      <c r="APO1127" s="1308"/>
      <c r="APP1127" s="1308"/>
      <c r="APQ1127" s="1308"/>
      <c r="APR1127" s="1308"/>
      <c r="APS1127" s="1308"/>
      <c r="APT1127" s="1308"/>
      <c r="APU1127" s="1308"/>
      <c r="APV1127" s="1308"/>
      <c r="APW1127" s="1308"/>
      <c r="APX1127" s="1308"/>
      <c r="APY1127" s="1308"/>
      <c r="APZ1127" s="1308"/>
      <c r="AQA1127" s="1308"/>
      <c r="AQB1127" s="1308"/>
      <c r="AQC1127" s="1308"/>
      <c r="AQD1127" s="1308"/>
      <c r="AQE1127" s="1308"/>
      <c r="AQF1127" s="1308"/>
      <c r="AQG1127" s="1308"/>
      <c r="AQH1127" s="1308"/>
      <c r="AQI1127" s="1308"/>
      <c r="AQJ1127" s="1308"/>
      <c r="AQK1127" s="1308"/>
      <c r="AQL1127" s="1308"/>
      <c r="AQM1127" s="1308"/>
      <c r="AQN1127" s="1308"/>
      <c r="AQO1127" s="1308"/>
      <c r="AQP1127" s="1308"/>
      <c r="AQQ1127" s="1308"/>
      <c r="AQR1127" s="1308"/>
      <c r="AQS1127" s="1308"/>
      <c r="AQT1127" s="1308"/>
      <c r="AQU1127" s="1308"/>
      <c r="AQV1127" s="1308"/>
      <c r="AQW1127" s="1308"/>
      <c r="AQX1127" s="1308"/>
      <c r="AQY1127" s="1308"/>
      <c r="AQZ1127" s="1308"/>
      <c r="ARA1127" s="1308"/>
      <c r="ARB1127" s="1308"/>
      <c r="ARC1127" s="1308"/>
      <c r="ARD1127" s="1308"/>
      <c r="ARE1127" s="1308"/>
      <c r="ARF1127" s="1308"/>
      <c r="ARG1127" s="1308"/>
      <c r="ARH1127" s="1308"/>
      <c r="ARI1127" s="1308"/>
      <c r="ARJ1127" s="1308"/>
      <c r="ARK1127" s="1308"/>
      <c r="ARL1127" s="1308"/>
      <c r="ARM1127" s="1308"/>
      <c r="ARN1127" s="1308"/>
      <c r="ARO1127" s="1308"/>
      <c r="ARP1127" s="1308"/>
      <c r="ARQ1127" s="1308"/>
      <c r="ARR1127" s="1308"/>
      <c r="ARS1127" s="1308"/>
      <c r="ART1127" s="1308"/>
      <c r="ARU1127" s="1308"/>
      <c r="ARV1127" s="1308"/>
      <c r="ARW1127" s="1308"/>
      <c r="ARX1127" s="1308"/>
      <c r="ARY1127" s="1308"/>
      <c r="ARZ1127" s="1308"/>
      <c r="ASA1127" s="1308"/>
      <c r="ASB1127" s="1308"/>
      <c r="ASC1127" s="1308"/>
      <c r="ASD1127" s="1308"/>
      <c r="ASE1127" s="1308"/>
      <c r="ASF1127" s="1308"/>
      <c r="ASG1127" s="1308"/>
      <c r="ASH1127" s="1308"/>
      <c r="ASI1127" s="1308"/>
      <c r="ASJ1127" s="1308"/>
      <c r="ASK1127" s="1308"/>
      <c r="ASL1127" s="1308"/>
      <c r="ASM1127" s="1308"/>
      <c r="ASN1127" s="1308"/>
      <c r="ASO1127" s="1308"/>
      <c r="ASP1127" s="1308"/>
      <c r="ASQ1127" s="1308"/>
      <c r="ASR1127" s="1308"/>
      <c r="ASS1127" s="1308"/>
      <c r="AST1127" s="1308"/>
      <c r="ASU1127" s="1308"/>
      <c r="ASV1127" s="1308"/>
      <c r="ASW1127" s="1308"/>
      <c r="ASX1127" s="1308"/>
      <c r="ASY1127" s="1308"/>
      <c r="ASZ1127" s="1308"/>
      <c r="ATA1127" s="1308"/>
      <c r="ATB1127" s="1308"/>
      <c r="ATC1127" s="1308"/>
      <c r="ATD1127" s="1308"/>
      <c r="ATE1127" s="1308"/>
      <c r="ATF1127" s="1308"/>
      <c r="ATG1127" s="1308"/>
      <c r="ATH1127" s="1308"/>
      <c r="ATI1127" s="1308"/>
      <c r="ATJ1127" s="1308"/>
      <c r="ATK1127" s="1308"/>
      <c r="ATL1127" s="1308"/>
      <c r="ATM1127" s="1308"/>
      <c r="ATN1127" s="1308"/>
      <c r="ATO1127" s="1308"/>
      <c r="ATP1127" s="1308"/>
      <c r="ATQ1127" s="1308"/>
      <c r="ATR1127" s="1308"/>
      <c r="ATS1127" s="1308"/>
      <c r="ATT1127" s="1308"/>
      <c r="ATU1127" s="1308"/>
      <c r="ATV1127" s="1308"/>
      <c r="ATW1127" s="1308"/>
      <c r="ATX1127" s="1308"/>
      <c r="ATY1127" s="1308"/>
      <c r="ATZ1127" s="1308"/>
      <c r="AUA1127" s="1308"/>
      <c r="AUB1127" s="1308"/>
      <c r="AUC1127" s="1308"/>
      <c r="AUD1127" s="1308"/>
      <c r="AUE1127" s="1308"/>
      <c r="AUF1127" s="1308"/>
      <c r="AUG1127" s="1308"/>
      <c r="AUH1127" s="1308"/>
      <c r="AUI1127" s="1308"/>
      <c r="AUJ1127" s="1308"/>
      <c r="AUK1127" s="1308"/>
      <c r="AUL1127" s="1308"/>
      <c r="AUM1127" s="1308"/>
      <c r="AUN1127" s="1308"/>
      <c r="AUO1127" s="1308"/>
      <c r="AUP1127" s="1308"/>
      <c r="AUQ1127" s="1308"/>
      <c r="AUR1127" s="1308"/>
      <c r="AUS1127" s="1308"/>
      <c r="AUT1127" s="1308"/>
      <c r="AUU1127" s="1308"/>
      <c r="AUV1127" s="1308"/>
      <c r="AUW1127" s="1308"/>
      <c r="AUX1127" s="1308"/>
      <c r="AUY1127" s="1308"/>
      <c r="AUZ1127" s="1308"/>
      <c r="AVA1127" s="1308"/>
      <c r="AVB1127" s="1308"/>
      <c r="AVC1127" s="1308"/>
      <c r="AVD1127" s="1308"/>
      <c r="AVE1127" s="1308"/>
      <c r="AVF1127" s="1308"/>
      <c r="AVG1127" s="1308"/>
      <c r="AVH1127" s="1308"/>
      <c r="AVI1127" s="1308"/>
      <c r="AVJ1127" s="1308"/>
      <c r="AVK1127" s="1308"/>
      <c r="AVL1127" s="1308"/>
      <c r="AVM1127" s="1308"/>
      <c r="AVN1127" s="1308"/>
      <c r="AVO1127" s="1308"/>
      <c r="AVP1127" s="1308"/>
      <c r="AVQ1127" s="1308"/>
      <c r="AVR1127" s="1308"/>
      <c r="AVS1127" s="1308"/>
      <c r="AVT1127" s="1308"/>
      <c r="AVU1127" s="1308"/>
      <c r="AVV1127" s="1308"/>
      <c r="AVW1127" s="1308"/>
      <c r="AVX1127" s="1308"/>
      <c r="AVY1127" s="1308"/>
      <c r="AVZ1127" s="1308"/>
      <c r="AWA1127" s="1308"/>
      <c r="AWB1127" s="1308"/>
      <c r="AWC1127" s="1308"/>
      <c r="AWD1127" s="1308"/>
      <c r="AWE1127" s="1308"/>
      <c r="AWF1127" s="1308"/>
      <c r="AWG1127" s="1308"/>
      <c r="AWH1127" s="1308"/>
      <c r="AWI1127" s="1308"/>
      <c r="AWJ1127" s="1308"/>
      <c r="AWK1127" s="1308"/>
      <c r="AWL1127" s="1308"/>
      <c r="AWM1127" s="1308"/>
      <c r="AWN1127" s="1308"/>
      <c r="AWO1127" s="1308"/>
      <c r="AWP1127" s="1308"/>
      <c r="AWQ1127" s="1308"/>
      <c r="AWR1127" s="1308"/>
      <c r="AWS1127" s="1308"/>
      <c r="AWT1127" s="1308"/>
      <c r="AWU1127" s="1308"/>
      <c r="AWV1127" s="1308"/>
      <c r="AWW1127" s="1308"/>
      <c r="AWX1127" s="1308"/>
      <c r="AWY1127" s="1308"/>
      <c r="AWZ1127" s="1308"/>
      <c r="AXA1127" s="1308"/>
      <c r="AXB1127" s="1308"/>
      <c r="AXC1127" s="1308"/>
      <c r="AXD1127" s="1308"/>
      <c r="AXE1127" s="1308"/>
      <c r="AXF1127" s="1308"/>
      <c r="AXG1127" s="1308"/>
      <c r="AXH1127" s="1308"/>
      <c r="AXI1127" s="1308"/>
      <c r="AXJ1127" s="1308"/>
      <c r="AXK1127" s="1308"/>
      <c r="AXL1127" s="1308"/>
      <c r="AXM1127" s="1308"/>
      <c r="AXN1127" s="1308"/>
      <c r="AXO1127" s="1308"/>
      <c r="AXP1127" s="1308"/>
      <c r="AXQ1127" s="1308"/>
      <c r="AXR1127" s="1308"/>
      <c r="AXS1127" s="1308"/>
      <c r="AXT1127" s="1308"/>
      <c r="AXU1127" s="1308"/>
      <c r="AXV1127" s="1308"/>
      <c r="AXW1127" s="1308"/>
      <c r="AXX1127" s="1308"/>
      <c r="AXY1127" s="1308"/>
      <c r="AXZ1127" s="1308"/>
      <c r="AYA1127" s="1308"/>
      <c r="AYB1127" s="1308"/>
      <c r="AYC1127" s="1308"/>
      <c r="AYD1127" s="1308"/>
      <c r="AYE1127" s="1308"/>
      <c r="AYF1127" s="1308"/>
      <c r="AYG1127" s="1308"/>
      <c r="AYH1127" s="1308"/>
      <c r="AYI1127" s="1308"/>
      <c r="AYJ1127" s="1308"/>
      <c r="AYK1127" s="1308"/>
      <c r="AYL1127" s="1308"/>
      <c r="AYM1127" s="1308"/>
      <c r="AYN1127" s="1308"/>
      <c r="AYO1127" s="1308"/>
      <c r="AYP1127" s="1308"/>
      <c r="AYQ1127" s="1308"/>
      <c r="AYR1127" s="1308"/>
      <c r="AYS1127" s="1308"/>
      <c r="AYT1127" s="1308"/>
      <c r="AYU1127" s="1308"/>
      <c r="AYV1127" s="1308"/>
      <c r="AYW1127" s="1308"/>
      <c r="AYX1127" s="1308"/>
      <c r="AYY1127" s="1308"/>
      <c r="AYZ1127" s="1308"/>
      <c r="AZA1127" s="1308"/>
      <c r="AZB1127" s="1308"/>
      <c r="AZC1127" s="1308"/>
      <c r="AZD1127" s="1308"/>
      <c r="AZE1127" s="1308"/>
      <c r="AZF1127" s="1308"/>
      <c r="AZG1127" s="1308"/>
      <c r="AZH1127" s="1308"/>
      <c r="AZI1127" s="1308"/>
      <c r="AZJ1127" s="1308"/>
      <c r="AZK1127" s="1308"/>
      <c r="AZL1127" s="1308"/>
      <c r="AZM1127" s="1308"/>
      <c r="AZN1127" s="1308"/>
      <c r="AZO1127" s="1308"/>
      <c r="AZP1127" s="1308"/>
      <c r="AZQ1127" s="1308"/>
      <c r="AZR1127" s="1308"/>
      <c r="AZS1127" s="1308"/>
      <c r="AZT1127" s="1308"/>
      <c r="AZU1127" s="1308"/>
      <c r="AZV1127" s="1308"/>
      <c r="AZW1127" s="1308"/>
      <c r="AZX1127" s="1308"/>
      <c r="AZY1127" s="1308"/>
      <c r="AZZ1127" s="1308"/>
      <c r="BAA1127" s="1308"/>
      <c r="BAB1127" s="1308"/>
      <c r="BAC1127" s="1308"/>
      <c r="BAD1127" s="1308"/>
      <c r="BAE1127" s="1308"/>
      <c r="BAF1127" s="1308"/>
      <c r="BAG1127" s="1308"/>
      <c r="BAH1127" s="1308"/>
      <c r="BAI1127" s="1308"/>
      <c r="BAJ1127" s="1308"/>
      <c r="BAK1127" s="1308"/>
      <c r="BAL1127" s="1308"/>
      <c r="BAM1127" s="1308"/>
      <c r="BAN1127" s="1308"/>
      <c r="BAO1127" s="1308"/>
      <c r="BAP1127" s="1308"/>
      <c r="BAQ1127" s="1308"/>
      <c r="BAR1127" s="1308"/>
      <c r="BAS1127" s="1308"/>
      <c r="BAT1127" s="1308"/>
      <c r="BAU1127" s="1308"/>
      <c r="BAV1127" s="1308"/>
      <c r="BAW1127" s="1308"/>
      <c r="BAX1127" s="1308"/>
      <c r="BAY1127" s="1308"/>
      <c r="BAZ1127" s="1308"/>
      <c r="BBA1127" s="1308"/>
      <c r="BBB1127" s="1308"/>
      <c r="BBC1127" s="1308"/>
      <c r="BBD1127" s="1308"/>
      <c r="BBE1127" s="1308"/>
      <c r="BBF1127" s="1308"/>
      <c r="BBG1127" s="1308"/>
      <c r="BBH1127" s="1308"/>
      <c r="BBI1127" s="1308"/>
      <c r="BBJ1127" s="1308"/>
      <c r="BBK1127" s="1308"/>
      <c r="BBL1127" s="1308"/>
      <c r="BBM1127" s="1308"/>
      <c r="BBN1127" s="1308"/>
      <c r="BBO1127" s="1308"/>
      <c r="BBP1127" s="1308"/>
      <c r="BBQ1127" s="1308"/>
      <c r="BBR1127" s="1308"/>
      <c r="BBS1127" s="1308"/>
      <c r="BBT1127" s="1308"/>
      <c r="BBU1127" s="1308"/>
      <c r="BBV1127" s="1308"/>
      <c r="BBW1127" s="1308"/>
      <c r="BBX1127" s="1308"/>
      <c r="BBY1127" s="1308"/>
      <c r="BBZ1127" s="1308"/>
      <c r="BCA1127" s="1308"/>
      <c r="BCB1127" s="1308"/>
      <c r="BCC1127" s="1308"/>
      <c r="BCD1127" s="1308"/>
      <c r="BCE1127" s="1308"/>
      <c r="BCF1127" s="1308"/>
      <c r="BCG1127" s="1308"/>
      <c r="BCH1127" s="1308"/>
      <c r="BCI1127" s="1308"/>
      <c r="BCJ1127" s="1308"/>
      <c r="BCK1127" s="1308"/>
      <c r="BCL1127" s="1308"/>
      <c r="BCM1127" s="1308"/>
      <c r="BCN1127" s="1308"/>
      <c r="BCO1127" s="1308"/>
      <c r="BCP1127" s="1308"/>
      <c r="BCQ1127" s="1308"/>
      <c r="BCR1127" s="1308"/>
      <c r="BCS1127" s="1308"/>
      <c r="BCT1127" s="1308"/>
      <c r="BCU1127" s="1308"/>
      <c r="BCV1127" s="1308"/>
      <c r="BCW1127" s="1308"/>
      <c r="BCX1127" s="1308"/>
      <c r="BCY1127" s="1308"/>
      <c r="BCZ1127" s="1308"/>
      <c r="BDA1127" s="1308"/>
      <c r="BDB1127" s="1308"/>
      <c r="BDC1127" s="1308"/>
      <c r="BDD1127" s="1308"/>
      <c r="BDE1127" s="1308"/>
      <c r="BDF1127" s="1308"/>
      <c r="BDG1127" s="1308"/>
      <c r="BDH1127" s="1308"/>
      <c r="BDI1127" s="1308"/>
      <c r="BDJ1127" s="1308"/>
      <c r="BDK1127" s="1308"/>
      <c r="BDL1127" s="1308"/>
      <c r="BDM1127" s="1308"/>
      <c r="BDN1127" s="1308"/>
      <c r="BDO1127" s="1308"/>
      <c r="BDP1127" s="1308"/>
      <c r="BDQ1127" s="1308"/>
      <c r="BDR1127" s="1308"/>
      <c r="BDS1127" s="1308"/>
      <c r="BDT1127" s="1308"/>
      <c r="BDU1127" s="1308"/>
      <c r="BDV1127" s="1308"/>
      <c r="BDW1127" s="1308"/>
      <c r="BDX1127" s="1308"/>
      <c r="BDY1127" s="1308"/>
      <c r="BDZ1127" s="1308"/>
      <c r="BEA1127" s="1308"/>
      <c r="BEB1127" s="1308"/>
      <c r="BEC1127" s="1308"/>
      <c r="BED1127" s="1308"/>
      <c r="BEE1127" s="1308"/>
      <c r="BEF1127" s="1308"/>
      <c r="BEG1127" s="1308"/>
      <c r="BEH1127" s="1308"/>
      <c r="BEI1127" s="1308"/>
      <c r="BEJ1127" s="1308"/>
      <c r="BEK1127" s="1308"/>
      <c r="BEL1127" s="1308"/>
      <c r="BEM1127" s="1308"/>
      <c r="BEN1127" s="1308"/>
      <c r="BEO1127" s="1308"/>
      <c r="BEP1127" s="1308"/>
      <c r="BEQ1127" s="1308"/>
      <c r="BER1127" s="1308"/>
      <c r="BES1127" s="1308"/>
      <c r="BET1127" s="1308"/>
      <c r="BEU1127" s="1308"/>
      <c r="BEV1127" s="1308"/>
      <c r="BEW1127" s="1308"/>
      <c r="BEX1127" s="1308"/>
      <c r="BEY1127" s="1308"/>
      <c r="BEZ1127" s="1308"/>
      <c r="BFA1127" s="1308"/>
      <c r="BFB1127" s="1308"/>
      <c r="BFC1127" s="1308"/>
      <c r="BFD1127" s="1308"/>
      <c r="BFE1127" s="1308"/>
      <c r="BFF1127" s="1308"/>
      <c r="BFG1127" s="1308"/>
      <c r="BFH1127" s="1308"/>
      <c r="BFI1127" s="1308"/>
      <c r="BFJ1127" s="1308"/>
      <c r="BFK1127" s="1308"/>
      <c r="BFL1127" s="1308"/>
      <c r="BFM1127" s="1308"/>
      <c r="BFN1127" s="1308"/>
      <c r="BFO1127" s="1308"/>
      <c r="BFP1127" s="1308"/>
      <c r="BFQ1127" s="1308"/>
      <c r="BFR1127" s="1308"/>
      <c r="BFS1127" s="1308"/>
      <c r="BFT1127" s="1308"/>
      <c r="BFU1127" s="1308"/>
      <c r="BFV1127" s="1308"/>
      <c r="BFW1127" s="1308"/>
      <c r="BFX1127" s="1308"/>
      <c r="BFY1127" s="1308"/>
      <c r="BFZ1127" s="1308"/>
      <c r="BGA1127" s="1308"/>
      <c r="BGB1127" s="1308"/>
      <c r="BGC1127" s="1308"/>
      <c r="BGD1127" s="1308"/>
      <c r="BGE1127" s="1308"/>
      <c r="BGF1127" s="1308"/>
      <c r="BGG1127" s="1308"/>
      <c r="BGH1127" s="1308"/>
      <c r="BGI1127" s="1308"/>
      <c r="BGJ1127" s="1308"/>
      <c r="BGK1127" s="1308"/>
      <c r="BGL1127" s="1308"/>
      <c r="BGM1127" s="1308"/>
      <c r="BGN1127" s="1308"/>
      <c r="BGO1127" s="1308"/>
      <c r="BGP1127" s="1308"/>
      <c r="BGQ1127" s="1308"/>
      <c r="BGR1127" s="1308"/>
      <c r="BGS1127" s="1308"/>
      <c r="BGT1127" s="1308"/>
      <c r="BGU1127" s="1308"/>
      <c r="BGV1127" s="1308"/>
      <c r="BGW1127" s="1308"/>
      <c r="BGX1127" s="1308"/>
      <c r="BGY1127" s="1308"/>
      <c r="BGZ1127" s="1308"/>
      <c r="BHA1127" s="1308"/>
      <c r="BHB1127" s="1308"/>
      <c r="BHC1127" s="1308"/>
      <c r="BHD1127" s="1308"/>
      <c r="BHE1127" s="1308"/>
      <c r="BHF1127" s="1308"/>
      <c r="BHG1127" s="1308"/>
      <c r="BHH1127" s="1308"/>
      <c r="BHI1127" s="1308"/>
      <c r="BHJ1127" s="1308"/>
      <c r="BHK1127" s="1308"/>
      <c r="BHL1127" s="1308"/>
      <c r="BHM1127" s="1308"/>
      <c r="BHN1127" s="1308"/>
      <c r="BHO1127" s="1308"/>
      <c r="BHP1127" s="1308"/>
      <c r="BHQ1127" s="1308"/>
      <c r="BHR1127" s="1308"/>
      <c r="BHS1127" s="1308"/>
      <c r="BHT1127" s="1308"/>
      <c r="BHU1127" s="1308"/>
      <c r="BHV1127" s="1308"/>
      <c r="BHW1127" s="1308"/>
      <c r="BHX1127" s="1308"/>
      <c r="BHY1127" s="1308"/>
      <c r="BHZ1127" s="1308"/>
      <c r="BIA1127" s="1308"/>
      <c r="BIB1127" s="1308"/>
      <c r="BIC1127" s="1308"/>
      <c r="BID1127" s="1308"/>
      <c r="BIE1127" s="1308"/>
      <c r="BIF1127" s="1308"/>
      <c r="BIG1127" s="1308"/>
      <c r="BIH1127" s="1308"/>
      <c r="BII1127" s="1308"/>
      <c r="BIJ1127" s="1308"/>
      <c r="BIK1127" s="1308"/>
      <c r="BIL1127" s="1308"/>
      <c r="BIM1127" s="1308"/>
      <c r="BIN1127" s="1308"/>
      <c r="BIO1127" s="1308"/>
      <c r="BIP1127" s="1308"/>
      <c r="BIQ1127" s="1308"/>
      <c r="BIR1127" s="1308"/>
      <c r="BIS1127" s="1308"/>
      <c r="BIT1127" s="1308"/>
      <c r="BIU1127" s="1308"/>
      <c r="BIV1127" s="1308"/>
      <c r="BIW1127" s="1308"/>
      <c r="BIX1127" s="1308"/>
      <c r="BIY1127" s="1308"/>
      <c r="BIZ1127" s="1308"/>
      <c r="BJA1127" s="1308"/>
      <c r="BJB1127" s="1308"/>
      <c r="BJC1127" s="1308"/>
      <c r="BJD1127" s="1308"/>
      <c r="BJE1127" s="1308"/>
      <c r="BJF1127" s="1308"/>
      <c r="BJG1127" s="1308"/>
      <c r="BJH1127" s="1308"/>
      <c r="BJI1127" s="1308"/>
      <c r="BJJ1127" s="1308"/>
      <c r="BJK1127" s="1308"/>
      <c r="BJL1127" s="1308"/>
      <c r="BJM1127" s="1308"/>
      <c r="BJN1127" s="1308"/>
      <c r="BJO1127" s="1308"/>
      <c r="BJP1127" s="1308"/>
      <c r="BJQ1127" s="1308"/>
      <c r="BJR1127" s="1308"/>
      <c r="BJS1127" s="1308"/>
      <c r="BJT1127" s="1308"/>
      <c r="BJU1127" s="1308"/>
      <c r="BJV1127" s="1308"/>
      <c r="BJW1127" s="1308"/>
      <c r="BJX1127" s="1308"/>
      <c r="BJY1127" s="1308"/>
      <c r="BJZ1127" s="1308"/>
      <c r="BKA1127" s="1308"/>
      <c r="BKB1127" s="1308"/>
      <c r="BKC1127" s="1308"/>
      <c r="BKD1127" s="1308"/>
      <c r="BKE1127" s="1308"/>
      <c r="BKF1127" s="1308"/>
      <c r="BKG1127" s="1308"/>
      <c r="BKH1127" s="1308"/>
      <c r="BKI1127" s="1308"/>
      <c r="BKJ1127" s="1308"/>
      <c r="BKK1127" s="1308"/>
      <c r="BKL1127" s="1308"/>
      <c r="BKM1127" s="1308"/>
      <c r="BKN1127" s="1308"/>
      <c r="BKO1127" s="1308"/>
      <c r="BKP1127" s="1308"/>
      <c r="BKQ1127" s="1308"/>
      <c r="BKR1127" s="1308"/>
      <c r="BKS1127" s="1308"/>
      <c r="BKT1127" s="1308"/>
      <c r="BKU1127" s="1308"/>
      <c r="BKV1127" s="1308"/>
      <c r="BKW1127" s="1308"/>
      <c r="BKX1127" s="1308"/>
      <c r="BKY1127" s="1308"/>
      <c r="BKZ1127" s="1308"/>
      <c r="BLA1127" s="1308"/>
      <c r="BLB1127" s="1308"/>
      <c r="BLC1127" s="1308"/>
      <c r="BLD1127" s="1308"/>
      <c r="BLE1127" s="1308"/>
      <c r="BLF1127" s="1308"/>
      <c r="BLG1127" s="1308"/>
      <c r="BLH1127" s="1308"/>
      <c r="BLI1127" s="1308"/>
      <c r="BLJ1127" s="1308"/>
      <c r="BLK1127" s="1308"/>
      <c r="BLL1127" s="1308"/>
      <c r="BLM1127" s="1308"/>
      <c r="BLN1127" s="1308"/>
      <c r="BLO1127" s="1308"/>
      <c r="BLP1127" s="1308"/>
      <c r="BLQ1127" s="1308"/>
      <c r="BLR1127" s="1308"/>
      <c r="BLS1127" s="1308"/>
      <c r="BLT1127" s="1308"/>
      <c r="BLU1127" s="1308"/>
      <c r="BLV1127" s="1308"/>
      <c r="BLW1127" s="1308"/>
      <c r="BLX1127" s="1308"/>
      <c r="BLY1127" s="1308"/>
      <c r="BLZ1127" s="1308"/>
      <c r="BMA1127" s="1308"/>
      <c r="BMB1127" s="1308"/>
      <c r="BMC1127" s="1308"/>
      <c r="BMD1127" s="1308"/>
      <c r="BME1127" s="1308"/>
      <c r="BMF1127" s="1308"/>
      <c r="BMG1127" s="1308"/>
      <c r="BMH1127" s="1308"/>
      <c r="BMI1127" s="1308"/>
      <c r="BMJ1127" s="1308"/>
      <c r="BMK1127" s="1308"/>
      <c r="BML1127" s="1308"/>
      <c r="BMM1127" s="1308"/>
      <c r="BMN1127" s="1308"/>
      <c r="BMO1127" s="1308"/>
      <c r="BMP1127" s="1308"/>
      <c r="BMQ1127" s="1308"/>
      <c r="BMR1127" s="1308"/>
      <c r="BMS1127" s="1308"/>
      <c r="BMT1127" s="1308"/>
      <c r="BMU1127" s="1308"/>
      <c r="BMV1127" s="1308"/>
      <c r="BMW1127" s="1308"/>
      <c r="BMX1127" s="1308"/>
      <c r="BMY1127" s="1308"/>
      <c r="BMZ1127" s="1308"/>
      <c r="BNA1127" s="1308"/>
      <c r="BNB1127" s="1308"/>
      <c r="BNC1127" s="1308"/>
      <c r="BND1127" s="1308"/>
      <c r="BNE1127" s="1308"/>
      <c r="BNF1127" s="1308"/>
      <c r="BNG1127" s="1308"/>
      <c r="BNH1127" s="1308"/>
      <c r="BNI1127" s="1308"/>
      <c r="BNJ1127" s="1308"/>
      <c r="BNK1127" s="1308"/>
      <c r="BNL1127" s="1308"/>
      <c r="BNM1127" s="1308"/>
      <c r="BNN1127" s="1308"/>
      <c r="BNO1127" s="1308"/>
      <c r="BNP1127" s="1308"/>
      <c r="BNQ1127" s="1308"/>
      <c r="BNR1127" s="1308"/>
      <c r="BNS1127" s="1308"/>
      <c r="BNT1127" s="1308"/>
      <c r="BNU1127" s="1308"/>
      <c r="BNV1127" s="1308"/>
      <c r="BNW1127" s="1308"/>
      <c r="BNX1127" s="1308"/>
      <c r="BNY1127" s="1308"/>
      <c r="BNZ1127" s="1308"/>
      <c r="BOA1127" s="1308"/>
      <c r="BOB1127" s="1308"/>
      <c r="BOC1127" s="1308"/>
      <c r="BOD1127" s="1308"/>
      <c r="BOE1127" s="1308"/>
      <c r="BOF1127" s="1308"/>
      <c r="BOG1127" s="1308"/>
      <c r="BOH1127" s="1308"/>
      <c r="BOI1127" s="1308"/>
      <c r="BOJ1127" s="1308"/>
      <c r="BOK1127" s="1308"/>
      <c r="BOL1127" s="1308"/>
      <c r="BOM1127" s="1308"/>
      <c r="BON1127" s="1308"/>
      <c r="BOO1127" s="1308"/>
      <c r="BOP1127" s="1308"/>
      <c r="BOQ1127" s="1308"/>
      <c r="BOR1127" s="1308"/>
      <c r="BOS1127" s="1308"/>
      <c r="BOT1127" s="1308"/>
      <c r="BOU1127" s="1308"/>
      <c r="BOV1127" s="1308"/>
      <c r="BOW1127" s="1308"/>
      <c r="BOX1127" s="1308"/>
      <c r="BOY1127" s="1308"/>
      <c r="BOZ1127" s="1308"/>
      <c r="BPA1127" s="1308"/>
      <c r="BPB1127" s="1308"/>
      <c r="BPC1127" s="1308"/>
      <c r="BPD1127" s="1308"/>
      <c r="BPE1127" s="1308"/>
      <c r="BPF1127" s="1308"/>
      <c r="BPG1127" s="1308"/>
      <c r="BPH1127" s="1308"/>
      <c r="BPI1127" s="1308"/>
      <c r="BPJ1127" s="1308"/>
      <c r="BPK1127" s="1308"/>
      <c r="BPL1127" s="1308"/>
      <c r="BPM1127" s="1308"/>
      <c r="BPN1127" s="1308"/>
      <c r="BPO1127" s="1308"/>
      <c r="BPP1127" s="1308"/>
      <c r="BPQ1127" s="1308"/>
      <c r="BPR1127" s="1308"/>
      <c r="BPS1127" s="1308"/>
      <c r="BPT1127" s="1308"/>
      <c r="BPU1127" s="1308"/>
      <c r="BPV1127" s="1308"/>
      <c r="BPW1127" s="1308"/>
      <c r="BPX1127" s="1308"/>
      <c r="BPY1127" s="1308"/>
      <c r="BPZ1127" s="1308"/>
      <c r="BQA1127" s="1308"/>
      <c r="BQB1127" s="1308"/>
      <c r="BQC1127" s="1308"/>
      <c r="BQD1127" s="1308"/>
      <c r="BQE1127" s="1308"/>
      <c r="BQF1127" s="1308"/>
      <c r="BQG1127" s="1308"/>
      <c r="BQH1127" s="1308"/>
      <c r="BQI1127" s="1308"/>
      <c r="BQJ1127" s="1308"/>
      <c r="BQK1127" s="1308"/>
      <c r="BQL1127" s="1308"/>
      <c r="BQM1127" s="1308"/>
      <c r="BQN1127" s="1308"/>
      <c r="BQO1127" s="1308"/>
      <c r="BQP1127" s="1308"/>
      <c r="BQQ1127" s="1308"/>
      <c r="BQR1127" s="1308"/>
      <c r="BQS1127" s="1308"/>
      <c r="BQT1127" s="1308"/>
      <c r="BQU1127" s="1308"/>
      <c r="BQV1127" s="1308"/>
      <c r="BQW1127" s="1308"/>
      <c r="BQX1127" s="1308"/>
      <c r="BQY1127" s="1308"/>
      <c r="BQZ1127" s="1308"/>
      <c r="BRA1127" s="1308"/>
      <c r="BRB1127" s="1308"/>
      <c r="BRC1127" s="1308"/>
      <c r="BRD1127" s="1308"/>
      <c r="BRE1127" s="1308"/>
      <c r="BRF1127" s="1308"/>
      <c r="BRG1127" s="1308"/>
      <c r="BRH1127" s="1308"/>
      <c r="BRI1127" s="1308"/>
      <c r="BRJ1127" s="1308"/>
      <c r="BRK1127" s="1308"/>
      <c r="BRL1127" s="1308"/>
      <c r="BRM1127" s="1308"/>
      <c r="BRN1127" s="1308"/>
      <c r="BRO1127" s="1308"/>
      <c r="BRP1127" s="1308"/>
      <c r="BRQ1127" s="1308"/>
      <c r="BRR1127" s="1308"/>
      <c r="BRS1127" s="1308"/>
      <c r="BRT1127" s="1308"/>
      <c r="BRU1127" s="1308"/>
      <c r="BRV1127" s="1308"/>
      <c r="BRW1127" s="1308"/>
      <c r="BRX1127" s="1308"/>
      <c r="BRY1127" s="1308"/>
      <c r="BRZ1127" s="1308"/>
      <c r="BSA1127" s="1308"/>
      <c r="BSB1127" s="1308"/>
      <c r="BSC1127" s="1308"/>
      <c r="BSD1127" s="1308"/>
      <c r="BSE1127" s="1308"/>
      <c r="BSF1127" s="1308"/>
      <c r="BSG1127" s="1308"/>
      <c r="BSH1127" s="1308"/>
      <c r="BSI1127" s="1308"/>
      <c r="BSJ1127" s="1308"/>
      <c r="BSK1127" s="1308"/>
      <c r="BSL1127" s="1308"/>
      <c r="BSM1127" s="1308"/>
      <c r="BSN1127" s="1308"/>
      <c r="BSO1127" s="1308"/>
      <c r="BSP1127" s="1308"/>
      <c r="BSQ1127" s="1308"/>
      <c r="BSR1127" s="1308"/>
      <c r="BSS1127" s="1308"/>
      <c r="BST1127" s="1308"/>
      <c r="BSU1127" s="1308"/>
      <c r="BSV1127" s="1308"/>
      <c r="BSW1127" s="1308"/>
      <c r="BSX1127" s="1308"/>
      <c r="BSY1127" s="1308"/>
      <c r="BSZ1127" s="1308"/>
      <c r="BTA1127" s="1308"/>
      <c r="BTB1127" s="1308"/>
      <c r="BTC1127" s="1308"/>
      <c r="BTD1127" s="1308"/>
      <c r="BTE1127" s="1308"/>
      <c r="BTF1127" s="1308"/>
      <c r="BTG1127" s="1308"/>
      <c r="BTH1127" s="1308"/>
      <c r="BTI1127" s="1308"/>
      <c r="BTJ1127" s="1308"/>
      <c r="BTK1127" s="1308"/>
      <c r="BTL1127" s="1308"/>
      <c r="BTM1127" s="1308"/>
      <c r="BTN1127" s="1308"/>
      <c r="BTO1127" s="1308"/>
      <c r="BTP1127" s="1308"/>
      <c r="BTQ1127" s="1308"/>
      <c r="BTR1127" s="1308"/>
      <c r="BTS1127" s="1308"/>
      <c r="BTT1127" s="1308"/>
      <c r="BTU1127" s="1308"/>
      <c r="BTV1127" s="1308"/>
      <c r="BTW1127" s="1308"/>
      <c r="BTX1127" s="1308"/>
      <c r="BTY1127" s="1308"/>
      <c r="BTZ1127" s="1308"/>
      <c r="BUA1127" s="1308"/>
      <c r="BUB1127" s="1308"/>
      <c r="BUC1127" s="1308"/>
      <c r="BUD1127" s="1308"/>
      <c r="BUE1127" s="1308"/>
      <c r="BUF1127" s="1308"/>
      <c r="BUG1127" s="1308"/>
      <c r="BUH1127" s="1308"/>
      <c r="BUI1127" s="1308"/>
      <c r="BUJ1127" s="1308"/>
      <c r="BUK1127" s="1308"/>
      <c r="BUL1127" s="1308"/>
      <c r="BUM1127" s="1308"/>
      <c r="BUN1127" s="1308"/>
      <c r="BUO1127" s="1308"/>
      <c r="BUP1127" s="1308"/>
      <c r="BUQ1127" s="1308"/>
      <c r="BUR1127" s="1308"/>
      <c r="BUS1127" s="1308"/>
      <c r="BUT1127" s="1308"/>
      <c r="BUU1127" s="1308"/>
      <c r="BUV1127" s="1308"/>
      <c r="BUW1127" s="1308"/>
      <c r="BUX1127" s="1308"/>
      <c r="BUY1127" s="1308"/>
      <c r="BUZ1127" s="1308"/>
      <c r="BVA1127" s="1308"/>
      <c r="BVB1127" s="1308"/>
      <c r="BVC1127" s="1308"/>
      <c r="BVD1127" s="1308"/>
      <c r="BVE1127" s="1308"/>
      <c r="BVF1127" s="1308"/>
      <c r="BVG1127" s="1308"/>
      <c r="BVH1127" s="1308"/>
      <c r="BVI1127" s="1308"/>
      <c r="BVJ1127" s="1308"/>
      <c r="BVK1127" s="1308"/>
      <c r="BVL1127" s="1308"/>
      <c r="BVM1127" s="1308"/>
      <c r="BVN1127" s="1308"/>
      <c r="BVO1127" s="1308"/>
      <c r="BVP1127" s="1308"/>
      <c r="BVQ1127" s="1308"/>
      <c r="BVR1127" s="1308"/>
      <c r="BVS1127" s="1308"/>
      <c r="BVT1127" s="1308"/>
      <c r="BVU1127" s="1308"/>
      <c r="BVV1127" s="1308"/>
      <c r="BVW1127" s="1308"/>
      <c r="BVX1127" s="1308"/>
      <c r="BVY1127" s="1308"/>
      <c r="BVZ1127" s="1308"/>
      <c r="BWA1127" s="1308"/>
      <c r="BWB1127" s="1308"/>
      <c r="BWC1127" s="1308"/>
      <c r="BWD1127" s="1308"/>
      <c r="BWE1127" s="1308"/>
      <c r="BWF1127" s="1308"/>
      <c r="BWG1127" s="1308"/>
      <c r="BWH1127" s="1308"/>
      <c r="BWI1127" s="1308"/>
      <c r="BWJ1127" s="1308"/>
      <c r="BWK1127" s="1308"/>
      <c r="BWL1127" s="1308"/>
      <c r="BWM1127" s="1308"/>
      <c r="BWN1127" s="1308"/>
      <c r="BWO1127" s="1308"/>
      <c r="BWP1127" s="1308"/>
      <c r="BWQ1127" s="1308"/>
      <c r="BWR1127" s="1308"/>
      <c r="BWS1127" s="1308"/>
      <c r="BWT1127" s="1308"/>
      <c r="BWU1127" s="1308"/>
      <c r="BWV1127" s="1308"/>
      <c r="BWW1127" s="1308"/>
      <c r="BWX1127" s="1308"/>
      <c r="BWY1127" s="1308"/>
      <c r="BWZ1127" s="1308"/>
      <c r="BXA1127" s="1308"/>
      <c r="BXB1127" s="1308"/>
      <c r="BXC1127" s="1308"/>
      <c r="BXD1127" s="1308"/>
      <c r="BXE1127" s="1308"/>
      <c r="BXF1127" s="1308"/>
      <c r="BXG1127" s="1308"/>
      <c r="BXH1127" s="1308"/>
      <c r="BXI1127" s="1308"/>
      <c r="BXJ1127" s="1308"/>
      <c r="BXK1127" s="1308"/>
      <c r="BXL1127" s="1308"/>
      <c r="BXM1127" s="1308"/>
      <c r="BXN1127" s="1308"/>
      <c r="BXO1127" s="1308"/>
      <c r="BXP1127" s="1308"/>
      <c r="BXQ1127" s="1308"/>
      <c r="BXR1127" s="1308"/>
      <c r="BXS1127" s="1308"/>
      <c r="BXT1127" s="1308"/>
      <c r="BXU1127" s="1308"/>
      <c r="BXV1127" s="1308"/>
      <c r="BXW1127" s="1308"/>
      <c r="BXX1127" s="1308"/>
      <c r="BXY1127" s="1308"/>
      <c r="BXZ1127" s="1308"/>
      <c r="BYA1127" s="1308"/>
      <c r="BYB1127" s="1308"/>
      <c r="BYC1127" s="1308"/>
      <c r="BYD1127" s="1308"/>
      <c r="BYE1127" s="1308"/>
      <c r="BYF1127" s="1308"/>
      <c r="BYG1127" s="1308"/>
      <c r="BYH1127" s="1308"/>
      <c r="BYI1127" s="1308"/>
      <c r="BYJ1127" s="1308"/>
      <c r="BYK1127" s="1308"/>
      <c r="BYL1127" s="1308"/>
      <c r="BYM1127" s="1308"/>
      <c r="BYN1127" s="1308"/>
      <c r="BYO1127" s="1308"/>
      <c r="BYP1127" s="1308"/>
      <c r="BYQ1127" s="1308"/>
      <c r="BYR1127" s="1308"/>
      <c r="BYS1127" s="1308"/>
      <c r="BYT1127" s="1308"/>
      <c r="BYU1127" s="1308"/>
      <c r="BYV1127" s="1308"/>
      <c r="BYW1127" s="1308"/>
      <c r="BYX1127" s="1308"/>
      <c r="BYY1127" s="1308"/>
      <c r="BYZ1127" s="1308"/>
      <c r="BZA1127" s="1308"/>
      <c r="BZB1127" s="1308"/>
      <c r="BZC1127" s="1308"/>
      <c r="BZD1127" s="1308"/>
      <c r="BZE1127" s="1308"/>
      <c r="BZF1127" s="1308"/>
      <c r="BZG1127" s="1308"/>
      <c r="BZH1127" s="1308"/>
      <c r="BZI1127" s="1308"/>
      <c r="BZJ1127" s="1308"/>
      <c r="BZK1127" s="1308"/>
      <c r="BZL1127" s="1308"/>
      <c r="BZM1127" s="1308"/>
      <c r="BZN1127" s="1308"/>
      <c r="BZO1127" s="1308"/>
      <c r="BZP1127" s="1308"/>
      <c r="BZQ1127" s="1308"/>
      <c r="BZR1127" s="1308"/>
      <c r="BZS1127" s="1308"/>
      <c r="BZT1127" s="1308"/>
      <c r="BZU1127" s="1308"/>
      <c r="BZV1127" s="1308"/>
      <c r="BZW1127" s="1308"/>
      <c r="BZX1127" s="1308"/>
      <c r="BZY1127" s="1308"/>
      <c r="BZZ1127" s="1308"/>
      <c r="CAA1127" s="1308"/>
      <c r="CAB1127" s="1308"/>
      <c r="CAC1127" s="1308"/>
      <c r="CAD1127" s="1308"/>
      <c r="CAE1127" s="1308"/>
      <c r="CAF1127" s="1308"/>
      <c r="CAG1127" s="1308"/>
      <c r="CAH1127" s="1308"/>
      <c r="CAI1127" s="1308"/>
      <c r="CAJ1127" s="1308"/>
      <c r="CAK1127" s="1308"/>
      <c r="CAL1127" s="1308"/>
      <c r="CAM1127" s="1308"/>
      <c r="CAN1127" s="1308"/>
      <c r="CAO1127" s="1308"/>
      <c r="CAP1127" s="1308"/>
      <c r="CAQ1127" s="1308"/>
      <c r="CAR1127" s="1308"/>
      <c r="CAS1127" s="1308"/>
      <c r="CAT1127" s="1308"/>
      <c r="CAU1127" s="1308"/>
      <c r="CAV1127" s="1308"/>
      <c r="CAW1127" s="1308"/>
      <c r="CAX1127" s="1308"/>
      <c r="CAY1127" s="1308"/>
      <c r="CAZ1127" s="1308"/>
      <c r="CBA1127" s="1308"/>
      <c r="CBB1127" s="1308"/>
      <c r="CBC1127" s="1308"/>
      <c r="CBD1127" s="1308"/>
      <c r="CBE1127" s="1308"/>
      <c r="CBF1127" s="1308"/>
      <c r="CBG1127" s="1308"/>
      <c r="CBH1127" s="1308"/>
      <c r="CBI1127" s="1308"/>
      <c r="CBJ1127" s="1308"/>
      <c r="CBK1127" s="1308"/>
      <c r="CBL1127" s="1308"/>
      <c r="CBM1127" s="1308"/>
      <c r="CBN1127" s="1308"/>
      <c r="CBO1127" s="1308"/>
      <c r="CBP1127" s="1308"/>
      <c r="CBQ1127" s="1308"/>
      <c r="CBR1127" s="1308"/>
      <c r="CBS1127" s="1308"/>
      <c r="CBT1127" s="1308"/>
      <c r="CBU1127" s="1308"/>
      <c r="CBV1127" s="1308"/>
      <c r="CBW1127" s="1308"/>
      <c r="CBX1127" s="1308"/>
      <c r="CBY1127" s="1308"/>
      <c r="CBZ1127" s="1308"/>
      <c r="CCA1127" s="1308"/>
      <c r="CCB1127" s="1308"/>
      <c r="CCC1127" s="1308"/>
      <c r="CCD1127" s="1308"/>
      <c r="CCE1127" s="1308"/>
      <c r="CCF1127" s="1308"/>
      <c r="CCG1127" s="1308"/>
      <c r="CCH1127" s="1308"/>
      <c r="CCI1127" s="1308"/>
      <c r="CCJ1127" s="1308"/>
      <c r="CCK1127" s="1308"/>
      <c r="CCL1127" s="1308"/>
      <c r="CCM1127" s="1308"/>
      <c r="CCN1127" s="1308"/>
      <c r="CCO1127" s="1308"/>
      <c r="CCP1127" s="1308"/>
      <c r="CCQ1127" s="1308"/>
      <c r="CCR1127" s="1308"/>
      <c r="CCS1127" s="1308"/>
      <c r="CCT1127" s="1308"/>
      <c r="CCU1127" s="1308"/>
      <c r="CCV1127" s="1308"/>
      <c r="CCW1127" s="1308"/>
      <c r="CCX1127" s="1308"/>
      <c r="CCY1127" s="1308"/>
      <c r="CCZ1127" s="1308"/>
      <c r="CDA1127" s="1308"/>
      <c r="CDB1127" s="1308"/>
      <c r="CDC1127" s="1308"/>
      <c r="CDD1127" s="1308"/>
      <c r="CDE1127" s="1308"/>
      <c r="CDF1127" s="1308"/>
      <c r="CDG1127" s="1308"/>
      <c r="CDH1127" s="1308"/>
      <c r="CDI1127" s="1308"/>
      <c r="CDJ1127" s="1308"/>
      <c r="CDK1127" s="1308"/>
      <c r="CDL1127" s="1308"/>
      <c r="CDM1127" s="1308"/>
      <c r="CDN1127" s="1308"/>
      <c r="CDO1127" s="1308"/>
      <c r="CDP1127" s="1308"/>
      <c r="CDQ1127" s="1308"/>
      <c r="CDR1127" s="1308"/>
      <c r="CDS1127" s="1308"/>
      <c r="CDT1127" s="1308"/>
      <c r="CDU1127" s="1308"/>
      <c r="CDV1127" s="1308"/>
      <c r="CDW1127" s="1308"/>
      <c r="CDX1127" s="1308"/>
      <c r="CDY1127" s="1308"/>
      <c r="CDZ1127" s="1308"/>
      <c r="CEA1127" s="1308"/>
      <c r="CEB1127" s="1308"/>
      <c r="CEC1127" s="1308"/>
      <c r="CED1127" s="1308"/>
      <c r="CEE1127" s="1308"/>
      <c r="CEF1127" s="1308"/>
      <c r="CEG1127" s="1308"/>
      <c r="CEH1127" s="1308"/>
      <c r="CEI1127" s="1308"/>
      <c r="CEJ1127" s="1308"/>
      <c r="CEK1127" s="1308"/>
      <c r="CEL1127" s="1308"/>
      <c r="CEM1127" s="1308"/>
      <c r="CEN1127" s="1308"/>
      <c r="CEO1127" s="1308"/>
      <c r="CEP1127" s="1308"/>
      <c r="CEQ1127" s="1308"/>
      <c r="CER1127" s="1308"/>
      <c r="CES1127" s="1308"/>
      <c r="CET1127" s="1308"/>
      <c r="CEU1127" s="1308"/>
      <c r="CEV1127" s="1308"/>
      <c r="CEW1127" s="1308"/>
      <c r="CEX1127" s="1308"/>
      <c r="CEY1127" s="1308"/>
      <c r="CEZ1127" s="1308"/>
      <c r="CFA1127" s="1308"/>
      <c r="CFB1127" s="1308"/>
      <c r="CFC1127" s="1308"/>
      <c r="CFD1127" s="1308"/>
      <c r="CFE1127" s="1308"/>
      <c r="CFF1127" s="1308"/>
      <c r="CFG1127" s="1308"/>
      <c r="CFH1127" s="1308"/>
      <c r="CFI1127" s="1308"/>
      <c r="CFJ1127" s="1308"/>
      <c r="CFK1127" s="1308"/>
      <c r="CFL1127" s="1308"/>
      <c r="CFM1127" s="1308"/>
      <c r="CFN1127" s="1308"/>
      <c r="CFO1127" s="1308"/>
      <c r="CFP1127" s="1308"/>
      <c r="CFQ1127" s="1308"/>
      <c r="CFR1127" s="1308"/>
      <c r="CFS1127" s="1308"/>
      <c r="CFT1127" s="1308"/>
      <c r="CFU1127" s="1308"/>
      <c r="CFV1127" s="1308"/>
      <c r="CFW1127" s="1308"/>
      <c r="CFX1127" s="1308"/>
      <c r="CFY1127" s="1308"/>
      <c r="CFZ1127" s="1308"/>
      <c r="CGA1127" s="1308"/>
      <c r="CGB1127" s="1308"/>
      <c r="CGC1127" s="1308"/>
      <c r="CGD1127" s="1308"/>
      <c r="CGE1127" s="1308"/>
      <c r="CGF1127" s="1308"/>
      <c r="CGG1127" s="1308"/>
      <c r="CGH1127" s="1308"/>
      <c r="CGI1127" s="1308"/>
      <c r="CGJ1127" s="1308"/>
      <c r="CGK1127" s="1308"/>
      <c r="CGL1127" s="1308"/>
      <c r="CGM1127" s="1308"/>
      <c r="CGN1127" s="1308"/>
      <c r="CGO1127" s="1308"/>
      <c r="CGP1127" s="1308"/>
      <c r="CGQ1127" s="1308"/>
      <c r="CGR1127" s="1308"/>
      <c r="CGS1127" s="1308"/>
      <c r="CGT1127" s="1308"/>
      <c r="CGU1127" s="1308"/>
      <c r="CGV1127" s="1308"/>
      <c r="CGW1127" s="1308"/>
      <c r="CGX1127" s="1308"/>
      <c r="CGY1127" s="1308"/>
      <c r="CGZ1127" s="1308"/>
      <c r="CHA1127" s="1308"/>
      <c r="CHB1127" s="1308"/>
      <c r="CHC1127" s="1308"/>
      <c r="CHD1127" s="1308"/>
      <c r="CHE1127" s="1308"/>
      <c r="CHF1127" s="1308"/>
      <c r="CHG1127" s="1308"/>
      <c r="CHH1127" s="1308"/>
      <c r="CHI1127" s="1308"/>
      <c r="CHJ1127" s="1308"/>
      <c r="CHK1127" s="1308"/>
      <c r="CHL1127" s="1308"/>
      <c r="CHM1127" s="1308"/>
      <c r="CHN1127" s="1308"/>
      <c r="CHO1127" s="1308"/>
      <c r="CHP1127" s="1308"/>
      <c r="CHQ1127" s="1308"/>
      <c r="CHR1127" s="1308"/>
      <c r="CHS1127" s="1308"/>
      <c r="CHT1127" s="1308"/>
      <c r="CHU1127" s="1308"/>
      <c r="CHV1127" s="1308"/>
      <c r="CHW1127" s="1308"/>
      <c r="CHX1127" s="1308"/>
      <c r="CHY1127" s="1308"/>
      <c r="CHZ1127" s="1308"/>
      <c r="CIA1127" s="1308"/>
      <c r="CIB1127" s="1308"/>
      <c r="CIC1127" s="1308"/>
      <c r="CID1127" s="1308"/>
      <c r="CIE1127" s="1308"/>
      <c r="CIF1127" s="1308"/>
      <c r="CIG1127" s="1308"/>
      <c r="CIH1127" s="1308"/>
      <c r="CII1127" s="1308"/>
      <c r="CIJ1127" s="1308"/>
      <c r="CIK1127" s="1308"/>
      <c r="CIL1127" s="1308"/>
      <c r="CIM1127" s="1308"/>
      <c r="CIN1127" s="1308"/>
      <c r="CIO1127" s="1308"/>
      <c r="CIP1127" s="1308"/>
      <c r="CIQ1127" s="1308"/>
      <c r="CIR1127" s="1308"/>
      <c r="CIS1127" s="1308"/>
      <c r="CIT1127" s="1308"/>
      <c r="CIU1127" s="1308"/>
      <c r="CIV1127" s="1308"/>
      <c r="CIW1127" s="1308"/>
      <c r="CIX1127" s="1308"/>
      <c r="CIY1127" s="1308"/>
      <c r="CIZ1127" s="1308"/>
      <c r="CJA1127" s="1308"/>
      <c r="CJB1127" s="1308"/>
      <c r="CJC1127" s="1308"/>
      <c r="CJD1127" s="1308"/>
      <c r="CJE1127" s="1308"/>
      <c r="CJF1127" s="1308"/>
      <c r="CJG1127" s="1308"/>
      <c r="CJH1127" s="1308"/>
      <c r="CJI1127" s="1308"/>
      <c r="CJJ1127" s="1308"/>
      <c r="CJK1127" s="1308"/>
      <c r="CJL1127" s="1308"/>
      <c r="CJM1127" s="1308"/>
      <c r="CJN1127" s="1308"/>
      <c r="CJO1127" s="1308"/>
      <c r="CJP1127" s="1308"/>
      <c r="CJQ1127" s="1308"/>
      <c r="CJR1127" s="1308"/>
      <c r="CJS1127" s="1308"/>
      <c r="CJT1127" s="1308"/>
      <c r="CJU1127" s="1308"/>
      <c r="CJV1127" s="1308"/>
      <c r="CJW1127" s="1308"/>
      <c r="CJX1127" s="1308"/>
      <c r="CJY1127" s="1308"/>
      <c r="CJZ1127" s="1308"/>
      <c r="CKA1127" s="1308"/>
      <c r="CKB1127" s="1308"/>
      <c r="CKC1127" s="1308"/>
      <c r="CKD1127" s="1308"/>
      <c r="CKE1127" s="1308"/>
      <c r="CKF1127" s="1308"/>
      <c r="CKG1127" s="1308"/>
      <c r="CKH1127" s="1308"/>
      <c r="CKI1127" s="1308"/>
      <c r="CKJ1127" s="1308"/>
      <c r="CKK1127" s="1308"/>
      <c r="CKL1127" s="1308"/>
      <c r="CKM1127" s="1308"/>
      <c r="CKN1127" s="1308"/>
      <c r="CKO1127" s="1308"/>
      <c r="CKP1127" s="1308"/>
      <c r="CKQ1127" s="1308"/>
      <c r="CKR1127" s="1308"/>
      <c r="CKS1127" s="1308"/>
      <c r="CKT1127" s="1308"/>
      <c r="CKU1127" s="1308"/>
      <c r="CKV1127" s="1308"/>
      <c r="CKW1127" s="1308"/>
      <c r="CKX1127" s="1308"/>
      <c r="CKY1127" s="1308"/>
      <c r="CKZ1127" s="1308"/>
      <c r="CLA1127" s="1308"/>
      <c r="CLB1127" s="1308"/>
      <c r="CLC1127" s="1308"/>
      <c r="CLD1127" s="1308"/>
      <c r="CLE1127" s="1308"/>
      <c r="CLF1127" s="1308"/>
      <c r="CLG1127" s="1308"/>
      <c r="CLH1127" s="1308"/>
      <c r="CLI1127" s="1308"/>
      <c r="CLJ1127" s="1308"/>
      <c r="CLK1127" s="1308"/>
      <c r="CLL1127" s="1308"/>
      <c r="CLM1127" s="1308"/>
      <c r="CLN1127" s="1308"/>
      <c r="CLO1127" s="1308"/>
      <c r="CLP1127" s="1308"/>
      <c r="CLQ1127" s="1308"/>
      <c r="CLR1127" s="1308"/>
      <c r="CLS1127" s="1308"/>
      <c r="CLT1127" s="1308"/>
      <c r="CLU1127" s="1308"/>
      <c r="CLV1127" s="1308"/>
      <c r="CLW1127" s="1308"/>
      <c r="CLX1127" s="1308"/>
      <c r="CLY1127" s="1308"/>
      <c r="CLZ1127" s="1308"/>
      <c r="CMA1127" s="1308"/>
      <c r="CMB1127" s="1308"/>
      <c r="CMC1127" s="1308"/>
      <c r="CMD1127" s="1308"/>
      <c r="CME1127" s="1308"/>
      <c r="CMF1127" s="1308"/>
      <c r="CMG1127" s="1308"/>
      <c r="CMH1127" s="1308"/>
      <c r="CMI1127" s="1308"/>
      <c r="CMJ1127" s="1308"/>
      <c r="CMK1127" s="1308"/>
      <c r="CML1127" s="1308"/>
      <c r="CMM1127" s="1308"/>
      <c r="CMN1127" s="1308"/>
      <c r="CMO1127" s="1308"/>
      <c r="CMP1127" s="1308"/>
      <c r="CMQ1127" s="1308"/>
      <c r="CMR1127" s="1308"/>
      <c r="CMS1127" s="1308"/>
      <c r="CMT1127" s="1308"/>
      <c r="CMU1127" s="1308"/>
      <c r="CMV1127" s="1308"/>
      <c r="CMW1127" s="1308"/>
      <c r="CMX1127" s="1308"/>
      <c r="CMY1127" s="1308"/>
      <c r="CMZ1127" s="1308"/>
      <c r="CNA1127" s="1308"/>
      <c r="CNB1127" s="1308"/>
      <c r="CNC1127" s="1308"/>
      <c r="CND1127" s="1308"/>
      <c r="CNE1127" s="1308"/>
      <c r="CNF1127" s="1308"/>
      <c r="CNG1127" s="1308"/>
      <c r="CNH1127" s="1308"/>
      <c r="CNI1127" s="1308"/>
      <c r="CNJ1127" s="1308"/>
      <c r="CNK1127" s="1308"/>
      <c r="CNL1127" s="1308"/>
      <c r="CNM1127" s="1308"/>
      <c r="CNN1127" s="1308"/>
      <c r="CNO1127" s="1308"/>
      <c r="CNP1127" s="1308"/>
      <c r="CNQ1127" s="1308"/>
      <c r="CNR1127" s="1308"/>
      <c r="CNS1127" s="1308"/>
      <c r="CNT1127" s="1308"/>
      <c r="CNU1127" s="1308"/>
      <c r="CNV1127" s="1308"/>
      <c r="CNW1127" s="1308"/>
      <c r="CNX1127" s="1308"/>
      <c r="CNY1127" s="1308"/>
      <c r="CNZ1127" s="1308"/>
      <c r="COA1127" s="1308"/>
      <c r="COB1127" s="1308"/>
      <c r="COC1127" s="1308"/>
      <c r="COD1127" s="1308"/>
      <c r="COE1127" s="1308"/>
      <c r="COF1127" s="1308"/>
      <c r="COG1127" s="1308"/>
      <c r="COH1127" s="1308"/>
      <c r="COI1127" s="1308"/>
      <c r="COJ1127" s="1308"/>
      <c r="COK1127" s="1308"/>
      <c r="COL1127" s="1308"/>
      <c r="COM1127" s="1308"/>
      <c r="CON1127" s="1308"/>
      <c r="COO1127" s="1308"/>
      <c r="COP1127" s="1308"/>
      <c r="COQ1127" s="1308"/>
      <c r="COR1127" s="1308"/>
      <c r="COS1127" s="1308"/>
      <c r="COT1127" s="1308"/>
      <c r="COU1127" s="1308"/>
      <c r="COV1127" s="1308"/>
      <c r="COW1127" s="1308"/>
      <c r="COX1127" s="1308"/>
      <c r="COY1127" s="1308"/>
      <c r="COZ1127" s="1308"/>
      <c r="CPA1127" s="1308"/>
      <c r="CPB1127" s="1308"/>
      <c r="CPC1127" s="1308"/>
      <c r="CPD1127" s="1308"/>
      <c r="CPE1127" s="1308"/>
      <c r="CPF1127" s="1308"/>
      <c r="CPG1127" s="1308"/>
      <c r="CPH1127" s="1308"/>
      <c r="CPI1127" s="1308"/>
      <c r="CPJ1127" s="1308"/>
      <c r="CPK1127" s="1308"/>
      <c r="CPL1127" s="1308"/>
      <c r="CPM1127" s="1308"/>
      <c r="CPN1127" s="1308"/>
      <c r="CPO1127" s="1308"/>
      <c r="CPP1127" s="1308"/>
      <c r="CPQ1127" s="1308"/>
      <c r="CPR1127" s="1308"/>
      <c r="CPS1127" s="1308"/>
      <c r="CPT1127" s="1308"/>
      <c r="CPU1127" s="1308"/>
      <c r="CPV1127" s="1308"/>
      <c r="CPW1127" s="1308"/>
      <c r="CPX1127" s="1308"/>
      <c r="CPY1127" s="1308"/>
      <c r="CPZ1127" s="1308"/>
      <c r="CQA1127" s="1308"/>
      <c r="CQB1127" s="1308"/>
      <c r="CQC1127" s="1308"/>
      <c r="CQD1127" s="1308"/>
      <c r="CQE1127" s="1308"/>
      <c r="CQF1127" s="1308"/>
      <c r="CQG1127" s="1308"/>
      <c r="CQH1127" s="1308"/>
      <c r="CQI1127" s="1308"/>
      <c r="CQJ1127" s="1308"/>
      <c r="CQK1127" s="1308"/>
      <c r="CQL1127" s="1308"/>
      <c r="CQM1127" s="1308"/>
      <c r="CQN1127" s="1308"/>
      <c r="CQO1127" s="1308"/>
      <c r="CQP1127" s="1308"/>
      <c r="CQQ1127" s="1308"/>
      <c r="CQR1127" s="1308"/>
      <c r="CQS1127" s="1308"/>
      <c r="CQT1127" s="1308"/>
      <c r="CQU1127" s="1308"/>
      <c r="CQV1127" s="1308"/>
      <c r="CQW1127" s="1308"/>
      <c r="CQX1127" s="1308"/>
      <c r="CQY1127" s="1308"/>
      <c r="CQZ1127" s="1308"/>
      <c r="CRA1127" s="1308"/>
      <c r="CRB1127" s="1308"/>
      <c r="CRC1127" s="1308"/>
      <c r="CRD1127" s="1308"/>
      <c r="CRE1127" s="1308"/>
      <c r="CRF1127" s="1308"/>
      <c r="CRG1127" s="1308"/>
      <c r="CRH1127" s="1308"/>
      <c r="CRI1127" s="1308"/>
      <c r="CRJ1127" s="1308"/>
      <c r="CRK1127" s="1308"/>
      <c r="CRL1127" s="1308"/>
      <c r="CRM1127" s="1308"/>
      <c r="CRN1127" s="1308"/>
      <c r="CRO1127" s="1308"/>
      <c r="CRP1127" s="1308"/>
      <c r="CRQ1127" s="1308"/>
      <c r="CRR1127" s="1308"/>
      <c r="CRS1127" s="1308"/>
      <c r="CRT1127" s="1308"/>
      <c r="CRU1127" s="1308"/>
      <c r="CRV1127" s="1308"/>
      <c r="CRW1127" s="1308"/>
      <c r="CRX1127" s="1308"/>
      <c r="CRY1127" s="1308"/>
      <c r="CRZ1127" s="1308"/>
      <c r="CSA1127" s="1308"/>
      <c r="CSB1127" s="1308"/>
      <c r="CSC1127" s="1308"/>
      <c r="CSD1127" s="1308"/>
      <c r="CSE1127" s="1308"/>
      <c r="CSF1127" s="1308"/>
      <c r="CSG1127" s="1308"/>
      <c r="CSH1127" s="1308"/>
      <c r="CSI1127" s="1308"/>
      <c r="CSJ1127" s="1308"/>
      <c r="CSK1127" s="1308"/>
      <c r="CSL1127" s="1308"/>
      <c r="CSM1127" s="1308"/>
    </row>
    <row r="1128" spans="1:2535" ht="15" customHeight="1" x14ac:dyDescent="0.25">
      <c r="A1128" s="1315">
        <v>7</v>
      </c>
      <c r="B1128" s="2051">
        <v>43734</v>
      </c>
      <c r="C1128" s="1268">
        <f t="shared" si="566"/>
        <v>1118</v>
      </c>
      <c r="D1128" s="1305" t="s">
        <v>87</v>
      </c>
      <c r="E1128" s="1305" t="s">
        <v>88</v>
      </c>
      <c r="F1128" s="1266">
        <v>5</v>
      </c>
      <c r="G1128" s="1491">
        <f t="shared" si="565"/>
        <v>6659090</v>
      </c>
      <c r="H1128" s="1268"/>
      <c r="I1128" s="2605">
        <f t="shared" si="561"/>
        <v>0</v>
      </c>
      <c r="J1128" s="1268">
        <v>5</v>
      </c>
      <c r="K1128" s="2605">
        <f t="shared" si="560"/>
        <v>11159090</v>
      </c>
      <c r="L1128" s="1962"/>
      <c r="M1128" s="2605">
        <f t="shared" si="562"/>
        <v>0</v>
      </c>
      <c r="N1128" s="1505">
        <f t="shared" si="567"/>
        <v>10</v>
      </c>
      <c r="O1128" s="1494">
        <f t="shared" si="567"/>
        <v>17818180</v>
      </c>
      <c r="P1128" s="1494">
        <f t="shared" si="543"/>
        <v>400000</v>
      </c>
      <c r="Q1128" s="1307"/>
      <c r="R1128" s="1508">
        <v>1331818</v>
      </c>
      <c r="S1128" s="1508">
        <v>1931818</v>
      </c>
      <c r="T1128" s="1508">
        <v>2231818</v>
      </c>
      <c r="U1128" s="1508">
        <v>431818</v>
      </c>
      <c r="V1128" s="1892"/>
      <c r="W1128" s="1229"/>
      <c r="X1128" s="2337"/>
      <c r="Y1128" s="1229"/>
      <c r="Z1128" s="2395"/>
      <c r="AA1128" s="1229"/>
      <c r="AB1128" s="1317"/>
      <c r="AC1128" s="1229"/>
      <c r="AD1128" s="1229"/>
      <c r="AE1128" s="1229"/>
      <c r="AF1128" s="1490">
        <f t="shared" si="545"/>
        <v>0</v>
      </c>
      <c r="AG1128" s="1316">
        <f t="shared" si="546"/>
        <v>17818180</v>
      </c>
      <c r="AH1128" s="1305"/>
      <c r="AI1128" s="1937"/>
      <c r="AJ1128" s="1267"/>
      <c r="AK1128" s="1317"/>
      <c r="AL1128" s="1317"/>
      <c r="AM1128" s="1305"/>
      <c r="AN1128" s="1305"/>
      <c r="AO1128" s="1266"/>
      <c r="AP1128" s="1491">
        <f t="shared" si="547"/>
        <v>0</v>
      </c>
      <c r="AQ1128" s="1268"/>
      <c r="AR1128" s="1492">
        <f t="shared" si="548"/>
        <v>0</v>
      </c>
      <c r="AS1128" s="1268"/>
      <c r="AT1128" s="1492">
        <f t="shared" si="549"/>
        <v>0</v>
      </c>
      <c r="AU1128" s="1268"/>
      <c r="AV1128" s="1492">
        <f t="shared" si="550"/>
        <v>0</v>
      </c>
      <c r="AW1128" s="1493">
        <f t="shared" si="551"/>
        <v>0</v>
      </c>
      <c r="AX1128" s="2153">
        <f t="shared" si="552"/>
        <v>0</v>
      </c>
      <c r="AY1128" s="1495">
        <f t="shared" si="553"/>
        <v>0</v>
      </c>
      <c r="AZ1128" s="1937"/>
      <c r="BA1128" s="1508">
        <v>1331818</v>
      </c>
      <c r="BB1128" s="1508">
        <v>1931818</v>
      </c>
      <c r="BC1128" s="1508">
        <v>2231818</v>
      </c>
      <c r="BD1128" s="1508">
        <v>431818</v>
      </c>
      <c r="BE1128" s="2174"/>
      <c r="BF1128" s="1229"/>
      <c r="BG1128" s="1317"/>
      <c r="BH1128" s="1229"/>
      <c r="BI1128" s="1317"/>
      <c r="BJ1128" s="1229"/>
      <c r="BK1128" s="1317"/>
      <c r="BL1128" s="1229"/>
      <c r="BM1128" s="1229"/>
      <c r="BN1128" s="1229"/>
      <c r="BO1128" s="1490">
        <f t="shared" si="559"/>
        <v>0</v>
      </c>
      <c r="BP1128" s="1496">
        <f t="shared" si="563"/>
        <v>0</v>
      </c>
      <c r="BQ1128" s="1305"/>
      <c r="BS1128" s="1959">
        <f t="shared" si="554"/>
        <v>5</v>
      </c>
      <c r="BT1128" s="1959">
        <f t="shared" si="555"/>
        <v>0</v>
      </c>
      <c r="BU1128" s="1959">
        <f t="shared" si="556"/>
        <v>5</v>
      </c>
      <c r="BV1128" s="1959">
        <f t="shared" si="557"/>
        <v>0</v>
      </c>
      <c r="BW1128" s="1959">
        <f t="shared" si="558"/>
        <v>17818180</v>
      </c>
    </row>
    <row r="1129" spans="1:2535" ht="15" customHeight="1" x14ac:dyDescent="0.25">
      <c r="A1129" s="1315">
        <v>8</v>
      </c>
      <c r="B1129" s="2051">
        <v>43734</v>
      </c>
      <c r="C1129" s="1268">
        <f t="shared" si="566"/>
        <v>1119</v>
      </c>
      <c r="D1129" s="1305" t="s">
        <v>339</v>
      </c>
      <c r="E1129" s="1305" t="s">
        <v>88</v>
      </c>
      <c r="F1129" s="1266">
        <v>6</v>
      </c>
      <c r="G1129" s="1491">
        <f t="shared" si="565"/>
        <v>7990908</v>
      </c>
      <c r="H1129" s="1268"/>
      <c r="I1129" s="2605">
        <f t="shared" si="561"/>
        <v>0</v>
      </c>
      <c r="J1129" s="1268">
        <v>4</v>
      </c>
      <c r="K1129" s="2605">
        <f t="shared" si="560"/>
        <v>8927272</v>
      </c>
      <c r="L1129" s="1962"/>
      <c r="M1129" s="2605">
        <f t="shared" si="562"/>
        <v>0</v>
      </c>
      <c r="N1129" s="1505">
        <f t="shared" si="567"/>
        <v>10</v>
      </c>
      <c r="O1129" s="1494">
        <f t="shared" si="567"/>
        <v>16918180</v>
      </c>
      <c r="P1129" s="1494">
        <f t="shared" si="543"/>
        <v>400000</v>
      </c>
      <c r="Q1129" s="1307"/>
      <c r="R1129" s="1508">
        <v>1331818</v>
      </c>
      <c r="S1129" s="1508">
        <v>1931818</v>
      </c>
      <c r="T1129" s="1508">
        <v>2231818</v>
      </c>
      <c r="U1129" s="1508">
        <v>431818</v>
      </c>
      <c r="W1129" s="1229"/>
      <c r="X1129" s="2337"/>
      <c r="Y1129" s="1229"/>
      <c r="Z1129" s="2395"/>
      <c r="AA1129" s="1229"/>
      <c r="AB1129" s="1317"/>
      <c r="AC1129" s="1229"/>
      <c r="AD1129" s="1229"/>
      <c r="AE1129" s="1229"/>
      <c r="AF1129" s="1490">
        <f t="shared" si="545"/>
        <v>0</v>
      </c>
      <c r="AG1129" s="1316">
        <f t="shared" si="546"/>
        <v>16918180</v>
      </c>
      <c r="AH1129" s="1305"/>
      <c r="AI1129" s="1937"/>
      <c r="AJ1129" s="1267"/>
      <c r="AK1129" s="1317"/>
      <c r="AL1129" s="1317"/>
      <c r="AM1129" s="1305"/>
      <c r="AN1129" s="1305"/>
      <c r="AO1129" s="1266"/>
      <c r="AP1129" s="1491">
        <f t="shared" si="547"/>
        <v>0</v>
      </c>
      <c r="AQ1129" s="1268"/>
      <c r="AR1129" s="1492">
        <f t="shared" si="548"/>
        <v>0</v>
      </c>
      <c r="AS1129" s="1268"/>
      <c r="AT1129" s="1492">
        <f t="shared" si="549"/>
        <v>0</v>
      </c>
      <c r="AU1129" s="1268"/>
      <c r="AV1129" s="1492">
        <f t="shared" si="550"/>
        <v>0</v>
      </c>
      <c r="AW1129" s="1493">
        <f t="shared" si="551"/>
        <v>0</v>
      </c>
      <c r="AX1129" s="2153">
        <f t="shared" si="552"/>
        <v>0</v>
      </c>
      <c r="AY1129" s="1495">
        <f t="shared" si="553"/>
        <v>0</v>
      </c>
      <c r="AZ1129" s="1937"/>
      <c r="BA1129" s="1508">
        <v>1331818</v>
      </c>
      <c r="BB1129" s="1508">
        <v>1931818</v>
      </c>
      <c r="BC1129" s="1508">
        <v>2231818</v>
      </c>
      <c r="BD1129" s="1508">
        <v>431818</v>
      </c>
      <c r="BE1129" s="2174"/>
      <c r="BF1129" s="1229"/>
      <c r="BG1129" s="1317"/>
      <c r="BH1129" s="1229"/>
      <c r="BI1129" s="1317"/>
      <c r="BJ1129" s="1229"/>
      <c r="BK1129" s="1317"/>
      <c r="BL1129" s="1229"/>
      <c r="BM1129" s="1229"/>
      <c r="BN1129" s="1229"/>
      <c r="BO1129" s="1490">
        <f t="shared" si="559"/>
        <v>0</v>
      </c>
      <c r="BP1129" s="1496">
        <f t="shared" si="563"/>
        <v>0</v>
      </c>
      <c r="BQ1129" s="1305"/>
      <c r="BS1129" s="1959">
        <f t="shared" si="554"/>
        <v>6</v>
      </c>
      <c r="BT1129" s="1959">
        <f t="shared" si="555"/>
        <v>0</v>
      </c>
      <c r="BU1129" s="1959">
        <f t="shared" si="556"/>
        <v>4</v>
      </c>
      <c r="BV1129" s="1959">
        <f t="shared" si="557"/>
        <v>0</v>
      </c>
      <c r="BW1129" s="1959">
        <f t="shared" si="558"/>
        <v>16918180</v>
      </c>
    </row>
    <row r="1130" spans="1:2535" s="773" customFormat="1" ht="15" customHeight="1" x14ac:dyDescent="0.25">
      <c r="A1130" s="1315">
        <v>9</v>
      </c>
      <c r="B1130" s="2051">
        <v>43734</v>
      </c>
      <c r="C1130" s="1268">
        <f t="shared" si="566"/>
        <v>1120</v>
      </c>
      <c r="D1130" s="1305" t="s">
        <v>37</v>
      </c>
      <c r="E1130" s="1305" t="s">
        <v>88</v>
      </c>
      <c r="F1130" s="1266">
        <v>7</v>
      </c>
      <c r="G1130" s="1491">
        <f t="shared" si="565"/>
        <v>9322726</v>
      </c>
      <c r="H1130" s="1268"/>
      <c r="I1130" s="2605">
        <f t="shared" si="561"/>
        <v>0</v>
      </c>
      <c r="J1130" s="1268">
        <v>3</v>
      </c>
      <c r="K1130" s="2605">
        <f t="shared" si="560"/>
        <v>6695454</v>
      </c>
      <c r="L1130" s="1962"/>
      <c r="M1130" s="2605">
        <f t="shared" si="562"/>
        <v>0</v>
      </c>
      <c r="N1130" s="1505">
        <f t="shared" si="567"/>
        <v>10</v>
      </c>
      <c r="O1130" s="1494">
        <f t="shared" si="567"/>
        <v>16018180</v>
      </c>
      <c r="P1130" s="1494">
        <f t="shared" si="543"/>
        <v>400000</v>
      </c>
      <c r="Q1130" s="1307"/>
      <c r="R1130" s="1508">
        <v>1331818</v>
      </c>
      <c r="S1130" s="1508">
        <v>1931818</v>
      </c>
      <c r="T1130" s="1508">
        <v>2231818</v>
      </c>
      <c r="U1130" s="1508">
        <v>431818</v>
      </c>
      <c r="V1130" s="1892"/>
      <c r="W1130" s="1229"/>
      <c r="X1130" s="2337"/>
      <c r="Y1130" s="1229"/>
      <c r="Z1130" s="2395"/>
      <c r="AA1130" s="1229"/>
      <c r="AB1130" s="1317"/>
      <c r="AC1130" s="1229"/>
      <c r="AD1130" s="1229"/>
      <c r="AE1130" s="1229"/>
      <c r="AF1130" s="1490">
        <f t="shared" si="545"/>
        <v>0</v>
      </c>
      <c r="AG1130" s="1316">
        <f t="shared" si="546"/>
        <v>16018180</v>
      </c>
      <c r="AH1130" s="1305"/>
      <c r="AI1130" s="1937"/>
      <c r="AJ1130" s="1267"/>
      <c r="AK1130" s="1317"/>
      <c r="AL1130" s="1317"/>
      <c r="AM1130" s="1305"/>
      <c r="AN1130" s="1305"/>
      <c r="AO1130" s="1266"/>
      <c r="AP1130" s="1491">
        <f t="shared" si="547"/>
        <v>0</v>
      </c>
      <c r="AQ1130" s="1268"/>
      <c r="AR1130" s="1492">
        <f t="shared" si="548"/>
        <v>0</v>
      </c>
      <c r="AS1130" s="1268"/>
      <c r="AT1130" s="1492">
        <f t="shared" si="549"/>
        <v>0</v>
      </c>
      <c r="AU1130" s="1268"/>
      <c r="AV1130" s="1492">
        <f t="shared" si="550"/>
        <v>0</v>
      </c>
      <c r="AW1130" s="1493">
        <f t="shared" si="551"/>
        <v>0</v>
      </c>
      <c r="AX1130" s="2153">
        <f t="shared" si="552"/>
        <v>0</v>
      </c>
      <c r="AY1130" s="1495">
        <f t="shared" si="553"/>
        <v>0</v>
      </c>
      <c r="AZ1130" s="1937"/>
      <c r="BA1130" s="1508">
        <v>1331818</v>
      </c>
      <c r="BB1130" s="1508">
        <v>1931818</v>
      </c>
      <c r="BC1130" s="1508">
        <v>2231818</v>
      </c>
      <c r="BD1130" s="1508">
        <v>431818</v>
      </c>
      <c r="BE1130" s="2174"/>
      <c r="BF1130" s="1229"/>
      <c r="BG1130" s="1317"/>
      <c r="BH1130" s="1229"/>
      <c r="BI1130" s="1317"/>
      <c r="BJ1130" s="1229"/>
      <c r="BK1130" s="1317"/>
      <c r="BL1130" s="1229"/>
      <c r="BM1130" s="1229"/>
      <c r="BN1130" s="1229"/>
      <c r="BO1130" s="1490">
        <f t="shared" si="559"/>
        <v>0</v>
      </c>
      <c r="BP1130" s="1496">
        <f t="shared" si="563"/>
        <v>0</v>
      </c>
      <c r="BQ1130" s="1305"/>
      <c r="BR1130" s="1308"/>
      <c r="BS1130" s="1959">
        <f t="shared" si="554"/>
        <v>7</v>
      </c>
      <c r="BT1130" s="1959">
        <f t="shared" si="555"/>
        <v>0</v>
      </c>
      <c r="BU1130" s="1959">
        <f t="shared" si="556"/>
        <v>3</v>
      </c>
      <c r="BV1130" s="1959">
        <f t="shared" si="557"/>
        <v>0</v>
      </c>
      <c r="BW1130" s="1959">
        <f t="shared" si="558"/>
        <v>16018180</v>
      </c>
      <c r="BX1130" s="1308"/>
      <c r="BY1130" s="1308"/>
      <c r="BZ1130" s="1308"/>
      <c r="CA1130" s="1308"/>
      <c r="CB1130" s="1308"/>
      <c r="CC1130" s="1308"/>
      <c r="CD1130" s="1308"/>
      <c r="CE1130" s="1308"/>
      <c r="CF1130" s="1308"/>
      <c r="CG1130" s="1308"/>
      <c r="CH1130" s="1308"/>
      <c r="CI1130" s="1308"/>
      <c r="CJ1130" s="1308"/>
      <c r="CK1130" s="1308"/>
      <c r="CL1130" s="1308"/>
      <c r="CM1130" s="1308"/>
      <c r="CN1130" s="1308"/>
      <c r="CO1130" s="1308"/>
      <c r="CP1130" s="1308"/>
      <c r="CQ1130" s="1308"/>
      <c r="CR1130" s="1308"/>
      <c r="CS1130" s="1308"/>
      <c r="CT1130" s="1308"/>
      <c r="CU1130" s="1308"/>
      <c r="CV1130" s="1308"/>
      <c r="CW1130" s="1308"/>
      <c r="CX1130" s="1308"/>
      <c r="CY1130" s="1308"/>
      <c r="CZ1130" s="1308"/>
      <c r="DA1130" s="1308"/>
      <c r="DB1130" s="1308"/>
      <c r="DC1130" s="1308"/>
      <c r="DD1130" s="1308"/>
      <c r="DE1130" s="1308"/>
      <c r="DF1130" s="1308"/>
      <c r="DG1130" s="1308"/>
      <c r="DH1130" s="1308"/>
      <c r="DI1130" s="1308"/>
      <c r="DJ1130" s="1308"/>
      <c r="DK1130" s="1308"/>
      <c r="DL1130" s="1308"/>
      <c r="DM1130" s="1308"/>
      <c r="DN1130" s="1308"/>
      <c r="DO1130" s="1308"/>
      <c r="DP1130" s="1308"/>
      <c r="DQ1130" s="1308"/>
      <c r="DR1130" s="1308"/>
      <c r="DS1130" s="1308"/>
      <c r="DT1130" s="1308"/>
      <c r="DU1130" s="1308"/>
      <c r="DV1130" s="1308"/>
      <c r="DW1130" s="1308"/>
      <c r="DX1130" s="1308"/>
      <c r="DY1130" s="1308"/>
      <c r="DZ1130" s="1308"/>
      <c r="EA1130" s="1308"/>
      <c r="EB1130" s="1308"/>
      <c r="EC1130" s="1308"/>
      <c r="ED1130" s="1308"/>
      <c r="EE1130" s="1308"/>
      <c r="EF1130" s="1308"/>
      <c r="EG1130" s="1308"/>
      <c r="EH1130" s="1308"/>
      <c r="EI1130" s="1308"/>
      <c r="EJ1130" s="1308"/>
      <c r="EK1130" s="1308"/>
      <c r="EL1130" s="1308"/>
      <c r="EM1130" s="1308"/>
      <c r="EN1130" s="1308"/>
      <c r="EO1130" s="1308"/>
      <c r="EP1130" s="1308"/>
      <c r="EQ1130" s="1308"/>
      <c r="ER1130" s="1308"/>
      <c r="ES1130" s="1308"/>
      <c r="ET1130" s="1308"/>
      <c r="EU1130" s="1308"/>
      <c r="EV1130" s="1308"/>
      <c r="EW1130" s="1308"/>
      <c r="EX1130" s="1308"/>
      <c r="EY1130" s="1308"/>
      <c r="EZ1130" s="1308"/>
      <c r="FA1130" s="1308"/>
      <c r="FB1130" s="1308"/>
      <c r="FC1130" s="1308"/>
      <c r="FD1130" s="1308"/>
      <c r="FE1130" s="1308"/>
      <c r="FF1130" s="1308"/>
      <c r="FG1130" s="1308"/>
      <c r="FH1130" s="1308"/>
      <c r="FI1130" s="1308"/>
      <c r="FJ1130" s="1308"/>
      <c r="FK1130" s="1308"/>
      <c r="FL1130" s="1308"/>
      <c r="FM1130" s="1308"/>
      <c r="FN1130" s="1308"/>
      <c r="FO1130" s="1308"/>
      <c r="FP1130" s="1308"/>
      <c r="FQ1130" s="1308"/>
      <c r="FR1130" s="1308"/>
      <c r="FS1130" s="1308"/>
      <c r="FT1130" s="1308"/>
      <c r="FU1130" s="1308"/>
      <c r="FV1130" s="1308"/>
      <c r="FW1130" s="1308"/>
      <c r="FX1130" s="1308"/>
      <c r="FY1130" s="1308"/>
      <c r="FZ1130" s="1308"/>
      <c r="GA1130" s="1308"/>
      <c r="GB1130" s="1308"/>
      <c r="GC1130" s="1308"/>
      <c r="GD1130" s="1308"/>
      <c r="GE1130" s="1308"/>
      <c r="GF1130" s="1308"/>
      <c r="GG1130" s="1308"/>
      <c r="GH1130" s="1308"/>
      <c r="GI1130" s="1308"/>
      <c r="GJ1130" s="1308"/>
      <c r="GK1130" s="1308"/>
      <c r="GL1130" s="1308"/>
      <c r="GM1130" s="1308"/>
      <c r="GN1130" s="1308"/>
      <c r="GO1130" s="1308"/>
      <c r="GP1130" s="1308"/>
      <c r="GQ1130" s="1308"/>
      <c r="GR1130" s="1308"/>
      <c r="GS1130" s="1308"/>
      <c r="GT1130" s="1308"/>
      <c r="GU1130" s="1308"/>
      <c r="GV1130" s="1308"/>
      <c r="GW1130" s="1308"/>
      <c r="GX1130" s="1308"/>
      <c r="GY1130" s="1308"/>
      <c r="GZ1130" s="1308"/>
      <c r="HA1130" s="1308"/>
      <c r="HB1130" s="1308"/>
      <c r="HC1130" s="1308"/>
      <c r="HD1130" s="1308"/>
      <c r="HE1130" s="1308"/>
      <c r="HF1130" s="1308"/>
      <c r="HG1130" s="1308"/>
      <c r="HH1130" s="1308"/>
      <c r="HI1130" s="1308"/>
      <c r="HJ1130" s="1308"/>
      <c r="HK1130" s="1308"/>
      <c r="HL1130" s="1308"/>
      <c r="HM1130" s="1308"/>
      <c r="HN1130" s="1308"/>
      <c r="HO1130" s="1308"/>
      <c r="HP1130" s="1308"/>
      <c r="HQ1130" s="1308"/>
      <c r="HR1130" s="1308"/>
      <c r="HS1130" s="1308"/>
      <c r="HT1130" s="1308"/>
      <c r="HU1130" s="1308"/>
      <c r="HV1130" s="1308"/>
      <c r="HW1130" s="1308"/>
      <c r="HX1130" s="1308"/>
      <c r="HY1130" s="1308"/>
      <c r="HZ1130" s="1308"/>
      <c r="IA1130" s="1308"/>
      <c r="IB1130" s="1308"/>
      <c r="IC1130" s="1308"/>
      <c r="ID1130" s="1308"/>
      <c r="IE1130" s="1308"/>
      <c r="IF1130" s="1308"/>
      <c r="IG1130" s="1308"/>
      <c r="IH1130" s="1308"/>
      <c r="II1130" s="1308"/>
      <c r="IJ1130" s="1308"/>
      <c r="IK1130" s="1308"/>
      <c r="IL1130" s="1308"/>
      <c r="IM1130" s="1308"/>
      <c r="IN1130" s="1308"/>
      <c r="IO1130" s="1308"/>
      <c r="IP1130" s="1308"/>
      <c r="IQ1130" s="1308"/>
      <c r="IR1130" s="1308"/>
      <c r="IS1130" s="1308"/>
      <c r="IT1130" s="1308"/>
      <c r="IU1130" s="1308"/>
      <c r="IV1130" s="1308"/>
      <c r="IW1130" s="1308"/>
      <c r="IX1130" s="1308"/>
      <c r="IY1130" s="1308"/>
      <c r="IZ1130" s="1308"/>
      <c r="JA1130" s="1308"/>
      <c r="JB1130" s="1308"/>
      <c r="JC1130" s="1308"/>
      <c r="JD1130" s="1308"/>
      <c r="JE1130" s="1308"/>
      <c r="JF1130" s="1308"/>
      <c r="JG1130" s="1308"/>
      <c r="JH1130" s="1308"/>
      <c r="JI1130" s="1308"/>
      <c r="JJ1130" s="1308"/>
      <c r="JK1130" s="1308"/>
      <c r="JL1130" s="1308"/>
      <c r="JM1130" s="1308"/>
      <c r="JN1130" s="1308"/>
      <c r="JO1130" s="1308"/>
      <c r="JP1130" s="1308"/>
      <c r="JQ1130" s="1308"/>
      <c r="JR1130" s="1308"/>
      <c r="JS1130" s="1308"/>
      <c r="JT1130" s="1308"/>
      <c r="JU1130" s="1308"/>
      <c r="JV1130" s="1308"/>
      <c r="JW1130" s="1308"/>
      <c r="JX1130" s="1308"/>
      <c r="JY1130" s="1308"/>
      <c r="JZ1130" s="1308"/>
      <c r="KA1130" s="1308"/>
      <c r="KB1130" s="1308"/>
      <c r="KC1130" s="1308"/>
      <c r="KD1130" s="1308"/>
      <c r="KE1130" s="1308"/>
      <c r="KF1130" s="1308"/>
      <c r="KG1130" s="1308"/>
      <c r="KH1130" s="1308"/>
      <c r="KI1130" s="1308"/>
      <c r="KJ1130" s="1308"/>
      <c r="KK1130" s="1308"/>
      <c r="KL1130" s="1308"/>
      <c r="KM1130" s="1308"/>
      <c r="KN1130" s="1308"/>
      <c r="KO1130" s="1308"/>
      <c r="KP1130" s="1308"/>
      <c r="KQ1130" s="1308"/>
      <c r="KR1130" s="1308"/>
      <c r="KS1130" s="1308"/>
      <c r="KT1130" s="1308"/>
      <c r="KU1130" s="1308"/>
      <c r="KV1130" s="1308"/>
      <c r="KW1130" s="1308"/>
      <c r="KX1130" s="1308"/>
      <c r="KY1130" s="1308"/>
      <c r="KZ1130" s="1308"/>
      <c r="LA1130" s="1308"/>
      <c r="LB1130" s="1308"/>
      <c r="LC1130" s="1308"/>
      <c r="LD1130" s="1308"/>
      <c r="LE1130" s="1308"/>
      <c r="LF1130" s="1308"/>
      <c r="LG1130" s="1308"/>
      <c r="LH1130" s="1308"/>
      <c r="LI1130" s="1308"/>
      <c r="LJ1130" s="1308"/>
      <c r="LK1130" s="1308"/>
      <c r="LL1130" s="1308"/>
      <c r="LM1130" s="1308"/>
      <c r="LN1130" s="1308"/>
      <c r="LO1130" s="1308"/>
      <c r="LP1130" s="1308"/>
      <c r="LQ1130" s="1308"/>
      <c r="LR1130" s="1308"/>
      <c r="LS1130" s="1308"/>
      <c r="LT1130" s="1308"/>
      <c r="LU1130" s="1308"/>
      <c r="LV1130" s="1308"/>
      <c r="LW1130" s="1308"/>
      <c r="LX1130" s="1308"/>
      <c r="LY1130" s="1308"/>
      <c r="LZ1130" s="1308"/>
      <c r="MA1130" s="1308"/>
      <c r="MB1130" s="1308"/>
      <c r="MC1130" s="1308"/>
      <c r="MD1130" s="1308"/>
      <c r="ME1130" s="1308"/>
      <c r="MF1130" s="1308"/>
      <c r="MG1130" s="1308"/>
      <c r="MH1130" s="1308"/>
      <c r="MI1130" s="1308"/>
      <c r="MJ1130" s="1308"/>
      <c r="MK1130" s="1308"/>
      <c r="ML1130" s="1308"/>
      <c r="MM1130" s="1308"/>
      <c r="MN1130" s="1308"/>
      <c r="MO1130" s="1308"/>
      <c r="MP1130" s="1308"/>
      <c r="MQ1130" s="1308"/>
      <c r="MR1130" s="1308"/>
      <c r="MS1130" s="1308"/>
      <c r="MT1130" s="1308"/>
      <c r="MU1130" s="1308"/>
      <c r="MV1130" s="1308"/>
      <c r="MW1130" s="1308"/>
      <c r="MX1130" s="1308"/>
      <c r="MY1130" s="1308"/>
      <c r="MZ1130" s="1308"/>
      <c r="NA1130" s="1308"/>
      <c r="NB1130" s="1308"/>
      <c r="NC1130" s="1308"/>
      <c r="ND1130" s="1308"/>
      <c r="NE1130" s="1308"/>
      <c r="NF1130" s="1308"/>
      <c r="NG1130" s="1308"/>
      <c r="NH1130" s="1308"/>
      <c r="NI1130" s="1308"/>
      <c r="NJ1130" s="1308"/>
      <c r="NK1130" s="1308"/>
      <c r="NL1130" s="1308"/>
      <c r="NM1130" s="1308"/>
      <c r="NN1130" s="1308"/>
      <c r="NO1130" s="1308"/>
      <c r="NP1130" s="1308"/>
      <c r="NQ1130" s="1308"/>
      <c r="NR1130" s="1308"/>
      <c r="NS1130" s="1308"/>
      <c r="NT1130" s="1308"/>
      <c r="NU1130" s="1308"/>
      <c r="NV1130" s="1308"/>
      <c r="NW1130" s="1308"/>
      <c r="NX1130" s="1308"/>
      <c r="NY1130" s="1308"/>
      <c r="NZ1130" s="1308"/>
      <c r="OA1130" s="1308"/>
      <c r="OB1130" s="1308"/>
      <c r="OC1130" s="1308"/>
      <c r="OD1130" s="1308"/>
      <c r="OE1130" s="1308"/>
      <c r="OF1130" s="1308"/>
      <c r="OG1130" s="1308"/>
      <c r="OH1130" s="1308"/>
      <c r="OI1130" s="1308"/>
      <c r="OJ1130" s="1308"/>
      <c r="OK1130" s="1308"/>
      <c r="OL1130" s="1308"/>
      <c r="OM1130" s="1308"/>
      <c r="ON1130" s="1308"/>
      <c r="OO1130" s="1308"/>
      <c r="OP1130" s="1308"/>
      <c r="OQ1130" s="1308"/>
      <c r="OR1130" s="1308"/>
      <c r="OS1130" s="1308"/>
      <c r="OT1130" s="1308"/>
      <c r="OU1130" s="1308"/>
      <c r="OV1130" s="1308"/>
      <c r="OW1130" s="1308"/>
      <c r="OX1130" s="1308"/>
      <c r="OY1130" s="1308"/>
      <c r="OZ1130" s="1308"/>
      <c r="PA1130" s="1308"/>
      <c r="PB1130" s="1308"/>
      <c r="PC1130" s="1308"/>
      <c r="PD1130" s="1308"/>
      <c r="PE1130" s="1308"/>
      <c r="PF1130" s="1308"/>
      <c r="PG1130" s="1308"/>
      <c r="PH1130" s="1308"/>
      <c r="PI1130" s="1308"/>
      <c r="PJ1130" s="1308"/>
      <c r="PK1130" s="1308"/>
      <c r="PL1130" s="1308"/>
      <c r="PM1130" s="1308"/>
      <c r="PN1130" s="1308"/>
      <c r="PO1130" s="1308"/>
      <c r="PP1130" s="1308"/>
      <c r="PQ1130" s="1308"/>
      <c r="PR1130" s="1308"/>
      <c r="PS1130" s="1308"/>
      <c r="PT1130" s="1308"/>
      <c r="PU1130" s="1308"/>
      <c r="PV1130" s="1308"/>
      <c r="PW1130" s="1308"/>
      <c r="PX1130" s="1308"/>
      <c r="PY1130" s="1308"/>
      <c r="PZ1130" s="1308"/>
      <c r="QA1130" s="1308"/>
      <c r="QB1130" s="1308"/>
      <c r="QC1130" s="1308"/>
      <c r="QD1130" s="1308"/>
      <c r="QE1130" s="1308"/>
      <c r="QF1130" s="1308"/>
      <c r="QG1130" s="1308"/>
      <c r="QH1130" s="1308"/>
      <c r="QI1130" s="1308"/>
      <c r="QJ1130" s="1308"/>
      <c r="QK1130" s="1308"/>
      <c r="QL1130" s="1308"/>
      <c r="QM1130" s="1308"/>
      <c r="QN1130" s="1308"/>
      <c r="QO1130" s="1308"/>
      <c r="QP1130" s="1308"/>
      <c r="QQ1130" s="1308"/>
      <c r="QR1130" s="1308"/>
      <c r="QS1130" s="1308"/>
      <c r="QT1130" s="1308"/>
      <c r="QU1130" s="1308"/>
      <c r="QV1130" s="1308"/>
      <c r="QW1130" s="1308"/>
      <c r="QX1130" s="1308"/>
      <c r="QY1130" s="1308"/>
      <c r="QZ1130" s="1308"/>
      <c r="RA1130" s="1308"/>
      <c r="RB1130" s="1308"/>
      <c r="RC1130" s="1308"/>
      <c r="RD1130" s="1308"/>
      <c r="RE1130" s="1308"/>
      <c r="RF1130" s="1308"/>
      <c r="RG1130" s="1308"/>
      <c r="RH1130" s="1308"/>
      <c r="RI1130" s="1308"/>
      <c r="RJ1130" s="1308"/>
      <c r="RK1130" s="1308"/>
      <c r="RL1130" s="1308"/>
      <c r="RM1130" s="1308"/>
      <c r="RN1130" s="1308"/>
      <c r="RO1130" s="1308"/>
      <c r="RP1130" s="1308"/>
      <c r="RQ1130" s="1308"/>
      <c r="RR1130" s="1308"/>
      <c r="RS1130" s="1308"/>
      <c r="RT1130" s="1308"/>
      <c r="RU1130" s="1308"/>
      <c r="RV1130" s="1308"/>
      <c r="RW1130" s="1308"/>
      <c r="RX1130" s="1308"/>
      <c r="RY1130" s="1308"/>
      <c r="RZ1130" s="1308"/>
      <c r="SA1130" s="1308"/>
      <c r="SB1130" s="1308"/>
      <c r="SC1130" s="1308"/>
      <c r="SD1130" s="1308"/>
      <c r="SE1130" s="1308"/>
      <c r="SF1130" s="1308"/>
      <c r="SG1130" s="1308"/>
      <c r="SH1130" s="1308"/>
      <c r="SI1130" s="1308"/>
      <c r="SJ1130" s="1308"/>
      <c r="SK1130" s="1308"/>
      <c r="SL1130" s="1308"/>
      <c r="SM1130" s="1308"/>
      <c r="SN1130" s="1308"/>
      <c r="SO1130" s="1308"/>
      <c r="SP1130" s="1308"/>
      <c r="SQ1130" s="1308"/>
      <c r="SR1130" s="1308"/>
      <c r="SS1130" s="1308"/>
      <c r="ST1130" s="1308"/>
      <c r="SU1130" s="1308"/>
      <c r="SV1130" s="1308"/>
      <c r="SW1130" s="1308"/>
      <c r="SX1130" s="1308"/>
      <c r="SY1130" s="1308"/>
      <c r="SZ1130" s="1308"/>
      <c r="TA1130" s="1308"/>
      <c r="TB1130" s="1308"/>
      <c r="TC1130" s="1308"/>
      <c r="TD1130" s="1308"/>
      <c r="TE1130" s="1308"/>
      <c r="TF1130" s="1308"/>
      <c r="TG1130" s="1308"/>
      <c r="TH1130" s="1308"/>
      <c r="TI1130" s="1308"/>
      <c r="TJ1130" s="1308"/>
      <c r="TK1130" s="1308"/>
      <c r="TL1130" s="1308"/>
      <c r="TM1130" s="1308"/>
      <c r="TN1130" s="1308"/>
      <c r="TO1130" s="1308"/>
      <c r="TP1130" s="1308"/>
      <c r="TQ1130" s="1308"/>
      <c r="TR1130" s="1308"/>
      <c r="TS1130" s="1308"/>
      <c r="TT1130" s="1308"/>
      <c r="TU1130" s="1308"/>
      <c r="TV1130" s="1308"/>
      <c r="TW1130" s="1308"/>
      <c r="TX1130" s="1308"/>
      <c r="TY1130" s="1308"/>
      <c r="TZ1130" s="1308"/>
      <c r="UA1130" s="1308"/>
      <c r="UB1130" s="1308"/>
      <c r="UC1130" s="1308"/>
      <c r="UD1130" s="1308"/>
      <c r="UE1130" s="1308"/>
      <c r="UF1130" s="1308"/>
      <c r="UG1130" s="1308"/>
      <c r="UH1130" s="1308"/>
      <c r="UI1130" s="1308"/>
      <c r="UJ1130" s="1308"/>
      <c r="UK1130" s="1308"/>
      <c r="UL1130" s="1308"/>
      <c r="UM1130" s="1308"/>
      <c r="UN1130" s="1308"/>
      <c r="UO1130" s="1308"/>
      <c r="UP1130" s="1308"/>
      <c r="UQ1130" s="1308"/>
      <c r="UR1130" s="1308"/>
      <c r="US1130" s="1308"/>
      <c r="UT1130" s="1308"/>
      <c r="UU1130" s="1308"/>
      <c r="UV1130" s="1308"/>
      <c r="UW1130" s="1308"/>
      <c r="UX1130" s="1308"/>
      <c r="UY1130" s="1308"/>
      <c r="UZ1130" s="1308"/>
      <c r="VA1130" s="1308"/>
      <c r="VB1130" s="1308"/>
      <c r="VC1130" s="1308"/>
      <c r="VD1130" s="1308"/>
      <c r="VE1130" s="1308"/>
      <c r="VF1130" s="1308"/>
      <c r="VG1130" s="1308"/>
      <c r="VH1130" s="1308"/>
      <c r="VI1130" s="1308"/>
      <c r="VJ1130" s="1308"/>
      <c r="VK1130" s="1308"/>
      <c r="VL1130" s="1308"/>
      <c r="VM1130" s="1308"/>
      <c r="VN1130" s="1308"/>
      <c r="VO1130" s="1308"/>
      <c r="VP1130" s="1308"/>
      <c r="VQ1130" s="1308"/>
      <c r="VR1130" s="1308"/>
      <c r="VS1130" s="1308"/>
      <c r="VT1130" s="1308"/>
      <c r="VU1130" s="1308"/>
      <c r="VV1130" s="1308"/>
      <c r="VW1130" s="1308"/>
      <c r="VX1130" s="1308"/>
      <c r="VY1130" s="1308"/>
      <c r="VZ1130" s="1308"/>
      <c r="WA1130" s="1308"/>
      <c r="WB1130" s="1308"/>
      <c r="WC1130" s="1308"/>
      <c r="WD1130" s="1308"/>
    </row>
    <row r="1131" spans="1:2535" s="773" customFormat="1" ht="15" customHeight="1" x14ac:dyDescent="0.25">
      <c r="A1131" s="1315">
        <v>10</v>
      </c>
      <c r="B1131" s="2051">
        <v>43734</v>
      </c>
      <c r="C1131" s="1268">
        <f t="shared" si="566"/>
        <v>1121</v>
      </c>
      <c r="D1131" s="1305" t="s">
        <v>92</v>
      </c>
      <c r="E1131" s="1305" t="s">
        <v>88</v>
      </c>
      <c r="F1131" s="1266">
        <v>6</v>
      </c>
      <c r="G1131" s="1491">
        <f t="shared" si="565"/>
        <v>7990908</v>
      </c>
      <c r="H1131" s="1268"/>
      <c r="I1131" s="2605">
        <f t="shared" si="561"/>
        <v>0</v>
      </c>
      <c r="J1131" s="1268">
        <v>4</v>
      </c>
      <c r="K1131" s="2605">
        <f t="shared" si="560"/>
        <v>8927272</v>
      </c>
      <c r="L1131" s="1962"/>
      <c r="M1131" s="2605">
        <f t="shared" si="562"/>
        <v>0</v>
      </c>
      <c r="N1131" s="1505">
        <f t="shared" si="567"/>
        <v>10</v>
      </c>
      <c r="O1131" s="1494">
        <f t="shared" si="567"/>
        <v>16918180</v>
      </c>
      <c r="P1131" s="1494">
        <f t="shared" si="543"/>
        <v>400000</v>
      </c>
      <c r="Q1131" s="1307"/>
      <c r="R1131" s="1508">
        <v>1331818</v>
      </c>
      <c r="S1131" s="1508">
        <v>1931818</v>
      </c>
      <c r="T1131" s="1508">
        <v>2231818</v>
      </c>
      <c r="U1131" s="1508">
        <v>431818</v>
      </c>
      <c r="V1131" s="1892"/>
      <c r="W1131" s="1229"/>
      <c r="X1131" s="2337"/>
      <c r="Y1131" s="1229"/>
      <c r="Z1131" s="2395"/>
      <c r="AA1131" s="1229"/>
      <c r="AB1131" s="1317"/>
      <c r="AC1131" s="1229"/>
      <c r="AD1131" s="1229"/>
      <c r="AE1131" s="1229"/>
      <c r="AF1131" s="1490">
        <f t="shared" si="545"/>
        <v>0</v>
      </c>
      <c r="AG1131" s="1316">
        <f t="shared" si="546"/>
        <v>16918180</v>
      </c>
      <c r="AH1131" s="1305"/>
      <c r="AI1131" s="1937"/>
      <c r="AJ1131" s="1267"/>
      <c r="AK1131" s="1317"/>
      <c r="AL1131" s="1317"/>
      <c r="AM1131" s="1305"/>
      <c r="AN1131" s="1305"/>
      <c r="AO1131" s="1266"/>
      <c r="AP1131" s="1491">
        <f t="shared" si="547"/>
        <v>0</v>
      </c>
      <c r="AQ1131" s="1268"/>
      <c r="AR1131" s="1492">
        <f t="shared" si="548"/>
        <v>0</v>
      </c>
      <c r="AS1131" s="1268"/>
      <c r="AT1131" s="1492">
        <f t="shared" si="549"/>
        <v>0</v>
      </c>
      <c r="AU1131" s="1268"/>
      <c r="AV1131" s="1492">
        <f t="shared" si="550"/>
        <v>0</v>
      </c>
      <c r="AW1131" s="1493">
        <f t="shared" si="551"/>
        <v>0</v>
      </c>
      <c r="AX1131" s="2153">
        <f t="shared" si="552"/>
        <v>0</v>
      </c>
      <c r="AY1131" s="1495">
        <f t="shared" si="553"/>
        <v>0</v>
      </c>
      <c r="AZ1131" s="1937"/>
      <c r="BA1131" s="1508">
        <v>1331818</v>
      </c>
      <c r="BB1131" s="1508">
        <v>1931818</v>
      </c>
      <c r="BC1131" s="1508">
        <v>2231818</v>
      </c>
      <c r="BD1131" s="1508">
        <v>431818</v>
      </c>
      <c r="BE1131" s="2174"/>
      <c r="BF1131" s="1229"/>
      <c r="BG1131" s="1317"/>
      <c r="BH1131" s="1229"/>
      <c r="BI1131" s="1317"/>
      <c r="BJ1131" s="1229"/>
      <c r="BK1131" s="1317"/>
      <c r="BL1131" s="1229"/>
      <c r="BM1131" s="1229"/>
      <c r="BN1131" s="1229"/>
      <c r="BO1131" s="1490">
        <f t="shared" si="559"/>
        <v>0</v>
      </c>
      <c r="BP1131" s="1496">
        <f t="shared" si="563"/>
        <v>0</v>
      </c>
      <c r="BQ1131" s="1305"/>
      <c r="BR1131" s="1308"/>
      <c r="BS1131" s="1959">
        <f t="shared" si="554"/>
        <v>6</v>
      </c>
      <c r="BT1131" s="1959">
        <f t="shared" si="555"/>
        <v>0</v>
      </c>
      <c r="BU1131" s="1959">
        <f t="shared" si="556"/>
        <v>4</v>
      </c>
      <c r="BV1131" s="1959">
        <f t="shared" si="557"/>
        <v>0</v>
      </c>
      <c r="BW1131" s="1959">
        <f t="shared" si="558"/>
        <v>16918180</v>
      </c>
      <c r="BX1131" s="1308"/>
      <c r="BY1131" s="1308"/>
      <c r="BZ1131" s="1308"/>
      <c r="CA1131" s="1308"/>
      <c r="CB1131" s="1308"/>
      <c r="CC1131" s="1308"/>
      <c r="CD1131" s="1308"/>
      <c r="CE1131" s="1308"/>
      <c r="CF1131" s="1308"/>
      <c r="CG1131" s="1308"/>
      <c r="CH1131" s="1308"/>
      <c r="CI1131" s="1308"/>
      <c r="CJ1131" s="1308"/>
      <c r="CK1131" s="1308"/>
      <c r="CL1131" s="1308"/>
      <c r="CM1131" s="1308"/>
      <c r="CN1131" s="1308"/>
      <c r="CO1131" s="1308"/>
      <c r="CP1131" s="1308"/>
      <c r="CQ1131" s="1308"/>
      <c r="CR1131" s="1308"/>
      <c r="CS1131" s="1308"/>
      <c r="CT1131" s="1308"/>
      <c r="CU1131" s="1308"/>
      <c r="CV1131" s="1308"/>
      <c r="CW1131" s="1308"/>
      <c r="CX1131" s="1308"/>
      <c r="CY1131" s="1308"/>
      <c r="CZ1131" s="1308"/>
      <c r="DA1131" s="1308"/>
      <c r="DB1131" s="1308"/>
      <c r="DC1131" s="1308"/>
      <c r="DD1131" s="1308"/>
      <c r="DE1131" s="1308"/>
      <c r="DF1131" s="1308"/>
      <c r="DG1131" s="1308"/>
      <c r="DH1131" s="1308"/>
      <c r="DI1131" s="1308"/>
      <c r="DJ1131" s="1308"/>
      <c r="DK1131" s="1308"/>
      <c r="DL1131" s="1308"/>
      <c r="DM1131" s="1308"/>
      <c r="DN1131" s="1308"/>
      <c r="DO1131" s="1308"/>
      <c r="DP1131" s="1308"/>
      <c r="DQ1131" s="1308"/>
      <c r="DR1131" s="1308"/>
      <c r="DS1131" s="1308"/>
      <c r="DT1131" s="1308"/>
      <c r="DU1131" s="1308"/>
      <c r="DV1131" s="1308"/>
      <c r="DW1131" s="1308"/>
      <c r="DX1131" s="1308"/>
      <c r="DY1131" s="1308"/>
      <c r="DZ1131" s="1308"/>
      <c r="EA1131" s="1308"/>
      <c r="EB1131" s="1308"/>
      <c r="EC1131" s="1308"/>
      <c r="ED1131" s="1308"/>
      <c r="EE1131" s="1308"/>
      <c r="EF1131" s="1308"/>
      <c r="EG1131" s="1308"/>
      <c r="EH1131" s="1308"/>
      <c r="EI1131" s="1308"/>
      <c r="EJ1131" s="1308"/>
      <c r="EK1131" s="1308"/>
      <c r="EL1131" s="1308"/>
      <c r="EM1131" s="1308"/>
      <c r="EN1131" s="1308"/>
      <c r="EO1131" s="1308"/>
      <c r="EP1131" s="1308"/>
      <c r="EQ1131" s="1308"/>
      <c r="ER1131" s="1308"/>
      <c r="ES1131" s="1308"/>
      <c r="ET1131" s="1308"/>
      <c r="EU1131" s="1308"/>
      <c r="EV1131" s="1308"/>
      <c r="EW1131" s="1308"/>
      <c r="EX1131" s="1308"/>
      <c r="EY1131" s="1308"/>
      <c r="EZ1131" s="1308"/>
      <c r="FA1131" s="1308"/>
      <c r="FB1131" s="1308"/>
      <c r="FC1131" s="1308"/>
      <c r="FD1131" s="1308"/>
      <c r="FE1131" s="1308"/>
      <c r="FF1131" s="1308"/>
      <c r="FG1131" s="1308"/>
      <c r="FH1131" s="1308"/>
      <c r="FI1131" s="1308"/>
      <c r="FJ1131" s="1308"/>
      <c r="FK1131" s="1308"/>
      <c r="FL1131" s="1308"/>
      <c r="FM1131" s="1308"/>
      <c r="FN1131" s="1308"/>
      <c r="FO1131" s="1308"/>
      <c r="FP1131" s="1308"/>
      <c r="FQ1131" s="1308"/>
      <c r="FR1131" s="1308"/>
      <c r="FS1131" s="1308"/>
      <c r="FT1131" s="1308"/>
      <c r="FU1131" s="1308"/>
      <c r="FV1131" s="1308"/>
      <c r="FW1131" s="1308"/>
      <c r="FX1131" s="1308"/>
      <c r="FY1131" s="1308"/>
      <c r="FZ1131" s="1308"/>
      <c r="GA1131" s="1308"/>
      <c r="GB1131" s="1308"/>
      <c r="GC1131" s="1308"/>
      <c r="GD1131" s="1308"/>
      <c r="GE1131" s="1308"/>
      <c r="GF1131" s="1308"/>
      <c r="GG1131" s="1308"/>
      <c r="GH1131" s="1308"/>
      <c r="GI1131" s="1308"/>
      <c r="GJ1131" s="1308"/>
      <c r="GK1131" s="1308"/>
      <c r="GL1131" s="1308"/>
      <c r="GM1131" s="1308"/>
      <c r="GN1131" s="1308"/>
      <c r="GO1131" s="1308"/>
      <c r="GP1131" s="1308"/>
      <c r="GQ1131" s="1308"/>
      <c r="GR1131" s="1308"/>
      <c r="GS1131" s="1308"/>
      <c r="GT1131" s="1308"/>
      <c r="GU1131" s="1308"/>
      <c r="GV1131" s="1308"/>
      <c r="GW1131" s="1308"/>
      <c r="GX1131" s="1308"/>
      <c r="GY1131" s="1308"/>
      <c r="GZ1131" s="1308"/>
      <c r="HA1131" s="1308"/>
      <c r="HB1131" s="1308"/>
      <c r="HC1131" s="1308"/>
      <c r="HD1131" s="1308"/>
      <c r="HE1131" s="1308"/>
      <c r="HF1131" s="1308"/>
      <c r="HG1131" s="1308"/>
      <c r="HH1131" s="1308"/>
      <c r="HI1131" s="1308"/>
      <c r="HJ1131" s="1308"/>
      <c r="HK1131" s="1308"/>
      <c r="HL1131" s="1308"/>
      <c r="HM1131" s="1308"/>
      <c r="HN1131" s="1308"/>
      <c r="HO1131" s="1308"/>
      <c r="HP1131" s="1308"/>
      <c r="HQ1131" s="1308"/>
      <c r="HR1131" s="1308"/>
      <c r="HS1131" s="1308"/>
      <c r="HT1131" s="1308"/>
      <c r="HU1131" s="1308"/>
      <c r="HV1131" s="1308"/>
      <c r="HW1131" s="1308"/>
      <c r="HX1131" s="1308"/>
      <c r="HY1131" s="1308"/>
      <c r="HZ1131" s="1308"/>
      <c r="IA1131" s="1308"/>
      <c r="IB1131" s="1308"/>
      <c r="IC1131" s="1308"/>
      <c r="ID1131" s="1308"/>
      <c r="IE1131" s="1308"/>
      <c r="IF1131" s="1308"/>
      <c r="IG1131" s="1308"/>
      <c r="IH1131" s="1308"/>
      <c r="II1131" s="1308"/>
      <c r="IJ1131" s="1308"/>
      <c r="IK1131" s="1308"/>
      <c r="IL1131" s="1308"/>
      <c r="IM1131" s="1308"/>
      <c r="IN1131" s="1308"/>
      <c r="IO1131" s="1308"/>
      <c r="IP1131" s="1308"/>
      <c r="IQ1131" s="1308"/>
      <c r="IR1131" s="1308"/>
      <c r="IS1131" s="1308"/>
      <c r="IT1131" s="1308"/>
      <c r="IU1131" s="1308"/>
      <c r="IV1131" s="1308"/>
      <c r="IW1131" s="1308"/>
      <c r="IX1131" s="1308"/>
      <c r="IY1131" s="1308"/>
      <c r="IZ1131" s="1308"/>
      <c r="JA1131" s="1308"/>
      <c r="JB1131" s="1308"/>
      <c r="JC1131" s="1308"/>
      <c r="JD1131" s="1308"/>
      <c r="JE1131" s="1308"/>
      <c r="JF1131" s="1308"/>
      <c r="JG1131" s="1308"/>
      <c r="JH1131" s="1308"/>
      <c r="JI1131" s="1308"/>
      <c r="JJ1131" s="1308"/>
      <c r="JK1131" s="1308"/>
      <c r="JL1131" s="1308"/>
      <c r="JM1131" s="1308"/>
      <c r="JN1131" s="1308"/>
      <c r="JO1131" s="1308"/>
      <c r="JP1131" s="1308"/>
      <c r="JQ1131" s="1308"/>
      <c r="JR1131" s="1308"/>
      <c r="JS1131" s="1308"/>
      <c r="JT1131" s="1308"/>
      <c r="JU1131" s="1308"/>
      <c r="JV1131" s="1308"/>
      <c r="JW1131" s="1308"/>
      <c r="JX1131" s="1308"/>
      <c r="JY1131" s="1308"/>
      <c r="JZ1131" s="1308"/>
      <c r="KA1131" s="1308"/>
      <c r="KB1131" s="1308"/>
      <c r="KC1131" s="1308"/>
      <c r="KD1131" s="1308"/>
      <c r="KE1131" s="1308"/>
      <c r="KF1131" s="1308"/>
      <c r="KG1131" s="1308"/>
      <c r="KH1131" s="1308"/>
      <c r="KI1131" s="1308"/>
      <c r="KJ1131" s="1308"/>
      <c r="KK1131" s="1308"/>
      <c r="KL1131" s="1308"/>
      <c r="KM1131" s="1308"/>
      <c r="KN1131" s="1308"/>
      <c r="KO1131" s="1308"/>
      <c r="KP1131" s="1308"/>
      <c r="KQ1131" s="1308"/>
      <c r="KR1131" s="1308"/>
      <c r="KS1131" s="1308"/>
      <c r="KT1131" s="1308"/>
      <c r="KU1131" s="1308"/>
      <c r="KV1131" s="1308"/>
      <c r="KW1131" s="1308"/>
      <c r="KX1131" s="1308"/>
      <c r="KY1131" s="1308"/>
      <c r="KZ1131" s="1308"/>
      <c r="LA1131" s="1308"/>
      <c r="LB1131" s="1308"/>
      <c r="LC1131" s="1308"/>
      <c r="LD1131" s="1308"/>
      <c r="LE1131" s="1308"/>
      <c r="LF1131" s="1308"/>
      <c r="LG1131" s="1308"/>
      <c r="LH1131" s="1308"/>
      <c r="LI1131" s="1308"/>
      <c r="LJ1131" s="1308"/>
      <c r="LK1131" s="1308"/>
      <c r="LL1131" s="1308"/>
      <c r="LM1131" s="1308"/>
      <c r="LN1131" s="1308"/>
      <c r="LO1131" s="1308"/>
      <c r="LP1131" s="1308"/>
      <c r="LQ1131" s="1308"/>
      <c r="LR1131" s="1308"/>
      <c r="LS1131" s="1308"/>
      <c r="LT1131" s="1308"/>
      <c r="LU1131" s="1308"/>
      <c r="LV1131" s="1308"/>
      <c r="LW1131" s="1308"/>
      <c r="LX1131" s="1308"/>
      <c r="LY1131" s="1308"/>
      <c r="LZ1131" s="1308"/>
      <c r="MA1131" s="1308"/>
      <c r="MB1131" s="1308"/>
      <c r="MC1131" s="1308"/>
      <c r="MD1131" s="1308"/>
      <c r="ME1131" s="1308"/>
      <c r="MF1131" s="1308"/>
      <c r="MG1131" s="1308"/>
      <c r="MH1131" s="1308"/>
      <c r="MI1131" s="1308"/>
      <c r="MJ1131" s="1308"/>
      <c r="MK1131" s="1308"/>
      <c r="ML1131" s="1308"/>
      <c r="MM1131" s="1308"/>
      <c r="MN1131" s="1308"/>
      <c r="MO1131" s="1308"/>
      <c r="MP1131" s="1308"/>
      <c r="MQ1131" s="1308"/>
      <c r="MR1131" s="1308"/>
      <c r="MS1131" s="1308"/>
      <c r="MT1131" s="1308"/>
      <c r="MU1131" s="1308"/>
      <c r="MV1131" s="1308"/>
      <c r="MW1131" s="1308"/>
      <c r="MX1131" s="1308"/>
      <c r="MY1131" s="1308"/>
      <c r="MZ1131" s="1308"/>
      <c r="NA1131" s="1308"/>
      <c r="NB1131" s="1308"/>
      <c r="NC1131" s="1308"/>
      <c r="ND1131" s="1308"/>
      <c r="NE1131" s="1308"/>
      <c r="NF1131" s="1308"/>
      <c r="NG1131" s="1308"/>
      <c r="NH1131" s="1308"/>
      <c r="NI1131" s="1308"/>
      <c r="NJ1131" s="1308"/>
      <c r="NK1131" s="1308"/>
      <c r="NL1131" s="1308"/>
      <c r="NM1131" s="1308"/>
      <c r="NN1131" s="1308"/>
      <c r="NO1131" s="1308"/>
      <c r="NP1131" s="1308"/>
      <c r="NQ1131" s="1308"/>
      <c r="NR1131" s="1308"/>
      <c r="NS1131" s="1308"/>
      <c r="NT1131" s="1308"/>
      <c r="NU1131" s="1308"/>
      <c r="NV1131" s="1308"/>
      <c r="NW1131" s="1308"/>
      <c r="NX1131" s="1308"/>
      <c r="NY1131" s="1308"/>
      <c r="NZ1131" s="1308"/>
      <c r="OA1131" s="1308"/>
      <c r="OB1131" s="1308"/>
      <c r="OC1131" s="1308"/>
      <c r="OD1131" s="1308"/>
      <c r="OE1131" s="1308"/>
      <c r="OF1131" s="1308"/>
      <c r="OG1131" s="1308"/>
      <c r="OH1131" s="1308"/>
      <c r="OI1131" s="1308"/>
      <c r="OJ1131" s="1308"/>
      <c r="OK1131" s="1308"/>
      <c r="OL1131" s="1308"/>
      <c r="OM1131" s="1308"/>
      <c r="ON1131" s="1308"/>
      <c r="OO1131" s="1308"/>
      <c r="OP1131" s="1308"/>
      <c r="OQ1131" s="1308"/>
      <c r="OR1131" s="1308"/>
      <c r="OS1131" s="1308"/>
      <c r="OT1131" s="1308"/>
      <c r="OU1131" s="1308"/>
      <c r="OV1131" s="1308"/>
      <c r="OW1131" s="1308"/>
      <c r="OX1131" s="1308"/>
      <c r="OY1131" s="1308"/>
      <c r="OZ1131" s="1308"/>
      <c r="PA1131" s="1308"/>
      <c r="PB1131" s="1308"/>
      <c r="PC1131" s="1308"/>
      <c r="PD1131" s="1308"/>
      <c r="PE1131" s="1308"/>
      <c r="PF1131" s="1308"/>
      <c r="PG1131" s="1308"/>
      <c r="PH1131" s="1308"/>
      <c r="PI1131" s="1308"/>
      <c r="PJ1131" s="1308"/>
      <c r="PK1131" s="1308"/>
      <c r="PL1131" s="1308"/>
      <c r="PM1131" s="1308"/>
      <c r="PN1131" s="1308"/>
      <c r="PO1131" s="1308"/>
      <c r="PP1131" s="1308"/>
      <c r="PQ1131" s="1308"/>
      <c r="PR1131" s="1308"/>
      <c r="PS1131" s="1308"/>
      <c r="PT1131" s="1308"/>
      <c r="PU1131" s="1308"/>
      <c r="PV1131" s="1308"/>
      <c r="PW1131" s="1308"/>
      <c r="PX1131" s="1308"/>
      <c r="PY1131" s="1308"/>
      <c r="PZ1131" s="1308"/>
      <c r="QA1131" s="1308"/>
      <c r="QB1131" s="1308"/>
      <c r="QC1131" s="1308"/>
      <c r="QD1131" s="1308"/>
      <c r="QE1131" s="1308"/>
      <c r="QF1131" s="1308"/>
      <c r="QG1131" s="1308"/>
      <c r="QH1131" s="1308"/>
      <c r="QI1131" s="1308"/>
      <c r="QJ1131" s="1308"/>
      <c r="QK1131" s="1308"/>
      <c r="QL1131" s="1308"/>
      <c r="QM1131" s="1308"/>
      <c r="QN1131" s="1308"/>
      <c r="QO1131" s="1308"/>
      <c r="QP1131" s="1308"/>
      <c r="QQ1131" s="1308"/>
      <c r="QR1131" s="1308"/>
      <c r="QS1131" s="1308"/>
      <c r="QT1131" s="1308"/>
      <c r="QU1131" s="1308"/>
      <c r="QV1131" s="1308"/>
      <c r="QW1131" s="1308"/>
      <c r="QX1131" s="1308"/>
      <c r="QY1131" s="1308"/>
      <c r="QZ1131" s="1308"/>
      <c r="RA1131" s="1308"/>
      <c r="RB1131" s="1308"/>
      <c r="RC1131" s="1308"/>
      <c r="RD1131" s="1308"/>
      <c r="RE1131" s="1308"/>
      <c r="RF1131" s="1308"/>
      <c r="RG1131" s="1308"/>
      <c r="RH1131" s="1308"/>
      <c r="RI1131" s="1308"/>
      <c r="RJ1131" s="1308"/>
      <c r="RK1131" s="1308"/>
      <c r="RL1131" s="1308"/>
      <c r="RM1131" s="1308"/>
      <c r="RN1131" s="1308"/>
      <c r="RO1131" s="1308"/>
      <c r="RP1131" s="1308"/>
      <c r="RQ1131" s="1308"/>
      <c r="RR1131" s="1308"/>
      <c r="RS1131" s="1308"/>
      <c r="RT1131" s="1308"/>
      <c r="RU1131" s="1308"/>
      <c r="RV1131" s="1308"/>
      <c r="RW1131" s="1308"/>
      <c r="RX1131" s="1308"/>
      <c r="RY1131" s="1308"/>
      <c r="RZ1131" s="1308"/>
      <c r="SA1131" s="1308"/>
      <c r="SB1131" s="1308"/>
      <c r="SC1131" s="1308"/>
      <c r="SD1131" s="1308"/>
      <c r="SE1131" s="1308"/>
      <c r="SF1131" s="1308"/>
      <c r="SG1131" s="1308"/>
      <c r="SH1131" s="1308"/>
      <c r="SI1131" s="1308"/>
      <c r="SJ1131" s="1308"/>
      <c r="SK1131" s="1308"/>
      <c r="SL1131" s="1308"/>
      <c r="SM1131" s="1308"/>
      <c r="SN1131" s="1308"/>
      <c r="SO1131" s="1308"/>
      <c r="SP1131" s="1308"/>
      <c r="SQ1131" s="1308"/>
      <c r="SR1131" s="1308"/>
      <c r="SS1131" s="1308"/>
      <c r="ST1131" s="1308"/>
      <c r="SU1131" s="1308"/>
      <c r="SV1131" s="1308"/>
      <c r="SW1131" s="1308"/>
      <c r="SX1131" s="1308"/>
      <c r="SY1131" s="1308"/>
      <c r="SZ1131" s="1308"/>
      <c r="TA1131" s="1308"/>
      <c r="TB1131" s="1308"/>
      <c r="TC1131" s="1308"/>
      <c r="TD1131" s="1308"/>
      <c r="TE1131" s="1308"/>
      <c r="TF1131" s="1308"/>
      <c r="TG1131" s="1308"/>
      <c r="TH1131" s="1308"/>
      <c r="TI1131" s="1308"/>
      <c r="TJ1131" s="1308"/>
      <c r="TK1131" s="1308"/>
      <c r="TL1131" s="1308"/>
      <c r="TM1131" s="1308"/>
      <c r="TN1131" s="1308"/>
      <c r="TO1131" s="1308"/>
      <c r="TP1131" s="1308"/>
      <c r="TQ1131" s="1308"/>
      <c r="TR1131" s="1308"/>
      <c r="TS1131" s="1308"/>
      <c r="TT1131" s="1308"/>
      <c r="TU1131" s="1308"/>
      <c r="TV1131" s="1308"/>
      <c r="TW1131" s="1308"/>
      <c r="TX1131" s="1308"/>
      <c r="TY1131" s="1308"/>
      <c r="TZ1131" s="1308"/>
      <c r="UA1131" s="1308"/>
      <c r="UB1131" s="1308"/>
      <c r="UC1131" s="1308"/>
      <c r="UD1131" s="1308"/>
      <c r="UE1131" s="1308"/>
      <c r="UF1131" s="1308"/>
      <c r="UG1131" s="1308"/>
      <c r="UH1131" s="1308"/>
      <c r="UI1131" s="1308"/>
      <c r="UJ1131" s="1308"/>
      <c r="UK1131" s="1308"/>
      <c r="UL1131" s="1308"/>
      <c r="UM1131" s="1308"/>
      <c r="UN1131" s="1308"/>
      <c r="UO1131" s="1308"/>
      <c r="UP1131" s="1308"/>
      <c r="UQ1131" s="1308"/>
      <c r="UR1131" s="1308"/>
      <c r="US1131" s="1308"/>
      <c r="UT1131" s="1308"/>
      <c r="UU1131" s="1308"/>
      <c r="UV1131" s="1308"/>
      <c r="UW1131" s="1308"/>
      <c r="UX1131" s="1308"/>
      <c r="UY1131" s="1308"/>
      <c r="UZ1131" s="1308"/>
      <c r="VA1131" s="1308"/>
      <c r="VB1131" s="1308"/>
      <c r="VC1131" s="1308"/>
      <c r="VD1131" s="1308"/>
      <c r="VE1131" s="1308"/>
      <c r="VF1131" s="1308"/>
      <c r="VG1131" s="1308"/>
      <c r="VH1131" s="1308"/>
      <c r="VI1131" s="1308"/>
      <c r="VJ1131" s="1308"/>
      <c r="VK1131" s="1308"/>
      <c r="VL1131" s="1308"/>
      <c r="VM1131" s="1308"/>
      <c r="VN1131" s="1308"/>
      <c r="VO1131" s="1308"/>
      <c r="VP1131" s="1308"/>
      <c r="VQ1131" s="1308"/>
      <c r="VR1131" s="1308"/>
      <c r="VS1131" s="1308"/>
      <c r="VT1131" s="1308"/>
      <c r="VU1131" s="1308"/>
      <c r="VV1131" s="1308"/>
      <c r="VW1131" s="1308"/>
      <c r="VX1131" s="1308"/>
      <c r="VY1131" s="1308"/>
      <c r="VZ1131" s="1308"/>
      <c r="WA1131" s="1308"/>
      <c r="WB1131" s="1308"/>
      <c r="WC1131" s="1308"/>
      <c r="WD1131" s="1308"/>
      <c r="WE1131" s="1308"/>
      <c r="WF1131" s="1308"/>
      <c r="WG1131" s="1308"/>
      <c r="WH1131" s="1308"/>
      <c r="WI1131" s="1308"/>
      <c r="WJ1131" s="1308"/>
      <c r="WK1131" s="1308"/>
      <c r="WL1131" s="1308"/>
      <c r="WM1131" s="1308"/>
      <c r="WN1131" s="1308"/>
      <c r="WO1131" s="1308"/>
      <c r="WP1131" s="1308"/>
      <c r="WQ1131" s="1308"/>
      <c r="WR1131" s="1308"/>
      <c r="WS1131" s="1308"/>
      <c r="WT1131" s="1308"/>
      <c r="WU1131" s="1308"/>
      <c r="WV1131" s="1308"/>
      <c r="WW1131" s="1308"/>
      <c r="WX1131" s="1308"/>
      <c r="WY1131" s="1308"/>
      <c r="WZ1131" s="1308"/>
      <c r="XA1131" s="1308"/>
      <c r="XB1131" s="1308"/>
      <c r="XC1131" s="1308"/>
      <c r="XD1131" s="1308"/>
      <c r="XE1131" s="1308"/>
      <c r="XF1131" s="1308"/>
      <c r="XG1131" s="1308"/>
      <c r="XH1131" s="1308"/>
      <c r="XI1131" s="1308"/>
      <c r="XJ1131" s="1308"/>
      <c r="XK1131" s="1308"/>
      <c r="XL1131" s="1308"/>
      <c r="XM1131" s="1308"/>
      <c r="XN1131" s="1308"/>
      <c r="XO1131" s="1308"/>
      <c r="XP1131" s="1308"/>
      <c r="XQ1131" s="1308"/>
      <c r="XR1131" s="1308"/>
      <c r="XS1131" s="1308"/>
      <c r="XT1131" s="1308"/>
      <c r="XU1131" s="1308"/>
      <c r="XV1131" s="1308"/>
      <c r="XW1131" s="1308"/>
      <c r="XX1131" s="1308"/>
      <c r="XY1131" s="1308"/>
      <c r="XZ1131" s="1308"/>
      <c r="YA1131" s="1308"/>
      <c r="YB1131" s="1308"/>
      <c r="YC1131" s="1308"/>
      <c r="YD1131" s="1308"/>
      <c r="YE1131" s="1308"/>
      <c r="YF1131" s="1308"/>
      <c r="YG1131" s="1308"/>
      <c r="YH1131" s="1308"/>
      <c r="YI1131" s="1308"/>
      <c r="YJ1131" s="1308"/>
      <c r="YK1131" s="1308"/>
      <c r="YL1131" s="1308"/>
      <c r="YM1131" s="1308"/>
      <c r="YN1131" s="1308"/>
      <c r="YO1131" s="1308"/>
      <c r="YP1131" s="1308"/>
      <c r="YQ1131" s="1308"/>
      <c r="YR1131" s="1308"/>
      <c r="YS1131" s="1308"/>
      <c r="YT1131" s="1308"/>
      <c r="YU1131" s="1308"/>
      <c r="YV1131" s="1308"/>
      <c r="YW1131" s="1308"/>
      <c r="YX1131" s="1308"/>
      <c r="YY1131" s="1308"/>
      <c r="YZ1131" s="1308"/>
      <c r="ZA1131" s="1308"/>
      <c r="ZB1131" s="1308"/>
      <c r="ZC1131" s="1308"/>
      <c r="ZD1131" s="1308"/>
      <c r="ZE1131" s="1308"/>
      <c r="ZF1131" s="1308"/>
      <c r="ZG1131" s="1308"/>
      <c r="ZH1131" s="1308"/>
      <c r="ZI1131" s="1308"/>
      <c r="ZJ1131" s="1308"/>
      <c r="ZK1131" s="1308"/>
      <c r="ZL1131" s="1308"/>
      <c r="ZM1131" s="1308"/>
      <c r="ZN1131" s="1308"/>
      <c r="ZO1131" s="1308"/>
      <c r="ZP1131" s="1308"/>
      <c r="ZQ1131" s="1308"/>
      <c r="ZR1131" s="1308"/>
      <c r="ZS1131" s="1308"/>
      <c r="ZT1131" s="1308"/>
      <c r="ZU1131" s="1308"/>
      <c r="ZV1131" s="1308"/>
      <c r="ZW1131" s="1308"/>
      <c r="ZX1131" s="1308"/>
      <c r="ZY1131" s="1308"/>
      <c r="ZZ1131" s="1308"/>
      <c r="AAA1131" s="1308"/>
      <c r="AAB1131" s="1308"/>
      <c r="AAC1131" s="1308"/>
      <c r="AAD1131" s="1308"/>
      <c r="AAE1131" s="1308"/>
      <c r="AAF1131" s="1308"/>
      <c r="AAG1131" s="1308"/>
      <c r="AAH1131" s="1308"/>
      <c r="AAI1131" s="1308"/>
      <c r="AAJ1131" s="1308"/>
      <c r="AAK1131" s="1308"/>
      <c r="AAL1131" s="1308"/>
      <c r="AAM1131" s="1308"/>
      <c r="AAN1131" s="1308"/>
      <c r="AAO1131" s="1308"/>
      <c r="AAP1131" s="1308"/>
      <c r="AAQ1131" s="1308"/>
      <c r="AAR1131" s="1308"/>
      <c r="AAS1131" s="1308"/>
      <c r="AAT1131" s="1308"/>
      <c r="AAU1131" s="1308"/>
      <c r="AAV1131" s="1308"/>
      <c r="AAW1131" s="1308"/>
      <c r="AAX1131" s="1308"/>
      <c r="AAY1131" s="1308"/>
      <c r="AAZ1131" s="1308"/>
      <c r="ABA1131" s="1308"/>
      <c r="ABB1131" s="1308"/>
      <c r="ABC1131" s="1308"/>
      <c r="ABD1131" s="1308"/>
      <c r="ABE1131" s="1308"/>
      <c r="ABF1131" s="1308"/>
      <c r="ABG1131" s="1308"/>
      <c r="ABH1131" s="1308"/>
      <c r="ABI1131" s="1308"/>
      <c r="ABJ1131" s="1308"/>
      <c r="ABK1131" s="1308"/>
      <c r="ABL1131" s="1308"/>
      <c r="ABM1131" s="1308"/>
      <c r="ABN1131" s="1308"/>
      <c r="ABO1131" s="1308"/>
      <c r="ABP1131" s="1308"/>
      <c r="ABQ1131" s="1308"/>
      <c r="ABR1131" s="1308"/>
      <c r="ABS1131" s="1308"/>
      <c r="ABT1131" s="1308"/>
      <c r="ABU1131" s="1308"/>
      <c r="ABV1131" s="1308"/>
      <c r="ABW1131" s="1308"/>
      <c r="ABX1131" s="1308"/>
      <c r="ABY1131" s="1308"/>
      <c r="ABZ1131" s="1308"/>
      <c r="ACA1131" s="1308"/>
      <c r="ACB1131" s="1308"/>
      <c r="ACC1131" s="1308"/>
      <c r="ACD1131" s="1308"/>
      <c r="ACE1131" s="1308"/>
      <c r="ACF1131" s="1308"/>
      <c r="ACG1131" s="1308"/>
      <c r="ACH1131" s="1308"/>
      <c r="ACI1131" s="1308"/>
      <c r="ACJ1131" s="1308"/>
      <c r="ACK1131" s="1308"/>
      <c r="ACL1131" s="1308"/>
      <c r="ACM1131" s="1308"/>
      <c r="ACN1131" s="1308"/>
      <c r="ACO1131" s="1308"/>
      <c r="ACP1131" s="1308"/>
      <c r="ACQ1131" s="1308"/>
      <c r="ACR1131" s="1308"/>
      <c r="ACS1131" s="1308"/>
      <c r="ACT1131" s="1308"/>
      <c r="ACU1131" s="1308"/>
      <c r="ACV1131" s="1308"/>
      <c r="ACW1131" s="1308"/>
      <c r="ACX1131" s="1308"/>
      <c r="ACY1131" s="1308"/>
      <c r="ACZ1131" s="1308"/>
      <c r="ADA1131" s="1308"/>
      <c r="ADB1131" s="1308"/>
      <c r="ADC1131" s="1308"/>
      <c r="ADD1131" s="1308"/>
      <c r="ADE1131" s="1308"/>
      <c r="ADF1131" s="1308"/>
      <c r="ADG1131" s="1308"/>
      <c r="ADH1131" s="1308"/>
      <c r="ADI1131" s="1308"/>
      <c r="ADJ1131" s="1308"/>
      <c r="ADK1131" s="1308"/>
      <c r="ADL1131" s="1308"/>
      <c r="ADM1131" s="1308"/>
      <c r="ADN1131" s="1308"/>
      <c r="ADO1131" s="1308"/>
      <c r="ADP1131" s="1308"/>
      <c r="ADQ1131" s="1308"/>
      <c r="ADR1131" s="1308"/>
      <c r="ADS1131" s="1308"/>
      <c r="ADT1131" s="1308"/>
      <c r="ADU1131" s="1308"/>
      <c r="ADV1131" s="1308"/>
      <c r="ADW1131" s="1308"/>
      <c r="ADX1131" s="1308"/>
      <c r="ADY1131" s="1308"/>
      <c r="ADZ1131" s="1308"/>
      <c r="AEA1131" s="1308"/>
      <c r="AEB1131" s="1308"/>
      <c r="AEC1131" s="1308"/>
      <c r="AED1131" s="1308"/>
      <c r="AEE1131" s="1308"/>
      <c r="AEF1131" s="1308"/>
      <c r="AEG1131" s="1308"/>
      <c r="AEH1131" s="1308"/>
      <c r="AEI1131" s="1308"/>
      <c r="AEJ1131" s="1308"/>
      <c r="AEK1131" s="1308"/>
      <c r="AEL1131" s="1308"/>
      <c r="AEM1131" s="1308"/>
      <c r="AEN1131" s="1308"/>
      <c r="AEO1131" s="1308"/>
      <c r="AEP1131" s="1308"/>
      <c r="AEQ1131" s="1308"/>
      <c r="AER1131" s="1308"/>
      <c r="AES1131" s="1308"/>
      <c r="AET1131" s="1308"/>
      <c r="AEU1131" s="1308"/>
      <c r="AEV1131" s="1308"/>
      <c r="AEW1131" s="1308"/>
      <c r="AEX1131" s="1308"/>
      <c r="AEY1131" s="1308"/>
      <c r="AEZ1131" s="1308"/>
      <c r="AFA1131" s="1308"/>
      <c r="AFB1131" s="1308"/>
      <c r="AFC1131" s="1308"/>
      <c r="AFD1131" s="1308"/>
      <c r="AFE1131" s="1308"/>
      <c r="AFF1131" s="1308"/>
      <c r="AFG1131" s="1308"/>
      <c r="AFH1131" s="1308"/>
      <c r="AFI1131" s="1308"/>
      <c r="AFJ1131" s="1308"/>
      <c r="AFK1131" s="1308"/>
      <c r="AFL1131" s="1308"/>
      <c r="AFM1131" s="1308"/>
      <c r="AFN1131" s="1308"/>
      <c r="AFO1131" s="1308"/>
      <c r="AFP1131" s="1308"/>
      <c r="AFQ1131" s="1308"/>
      <c r="AFR1131" s="1308"/>
      <c r="AFS1131" s="1308"/>
      <c r="AFT1131" s="1308"/>
      <c r="AFU1131" s="1308"/>
      <c r="AFV1131" s="1308"/>
      <c r="AFW1131" s="1308"/>
      <c r="AFX1131" s="1308"/>
      <c r="AFY1131" s="1308"/>
      <c r="AFZ1131" s="1308"/>
      <c r="AGA1131" s="1308"/>
      <c r="AGB1131" s="1308"/>
      <c r="AGC1131" s="1308"/>
      <c r="AGD1131" s="1308"/>
      <c r="AGE1131" s="1308"/>
      <c r="AGF1131" s="1308"/>
      <c r="AGG1131" s="1308"/>
      <c r="AGH1131" s="1308"/>
      <c r="AGI1131" s="1308"/>
      <c r="AGJ1131" s="1308"/>
      <c r="AGK1131" s="1308"/>
      <c r="AGL1131" s="1308"/>
      <c r="AGM1131" s="1308"/>
      <c r="AGN1131" s="1308"/>
      <c r="AGO1131" s="1308"/>
      <c r="AGP1131" s="1308"/>
      <c r="AGQ1131" s="1308"/>
      <c r="AGR1131" s="1308"/>
      <c r="AGS1131" s="1308"/>
      <c r="AGT1131" s="1308"/>
      <c r="AGU1131" s="1308"/>
      <c r="AGV1131" s="1308"/>
      <c r="AGW1131" s="1308"/>
      <c r="AGX1131" s="1308"/>
      <c r="AGY1131" s="1308"/>
      <c r="AGZ1131" s="1308"/>
      <c r="AHA1131" s="1308"/>
      <c r="AHB1131" s="1308"/>
      <c r="AHC1131" s="1308"/>
      <c r="AHD1131" s="1308"/>
      <c r="AHE1131" s="1308"/>
      <c r="AHF1131" s="1308"/>
      <c r="AHG1131" s="1308"/>
      <c r="AHH1131" s="1308"/>
      <c r="AHI1131" s="1308"/>
      <c r="AHJ1131" s="1308"/>
      <c r="AHK1131" s="1308"/>
      <c r="AHL1131" s="1308"/>
      <c r="AHM1131" s="1308"/>
      <c r="AHN1131" s="1308"/>
      <c r="AHO1131" s="1308"/>
      <c r="AHP1131" s="1308"/>
      <c r="AHQ1131" s="1308"/>
      <c r="AHR1131" s="1308"/>
      <c r="AHS1131" s="1308"/>
      <c r="AHT1131" s="1308"/>
      <c r="AHU1131" s="1308"/>
      <c r="AHV1131" s="1308"/>
      <c r="AHW1131" s="1308"/>
      <c r="AHX1131" s="1308"/>
      <c r="AHY1131" s="1308"/>
      <c r="AHZ1131" s="1308"/>
      <c r="AIA1131" s="1308"/>
      <c r="AIB1131" s="1308"/>
      <c r="AIC1131" s="1308"/>
      <c r="AID1131" s="1308"/>
      <c r="AIE1131" s="1308"/>
      <c r="AIF1131" s="1308"/>
      <c r="AIG1131" s="1308"/>
      <c r="AIH1131" s="1308"/>
      <c r="AII1131" s="1308"/>
      <c r="AIJ1131" s="1308"/>
      <c r="AIK1131" s="1308"/>
      <c r="AIL1131" s="1308"/>
      <c r="AIM1131" s="1308"/>
      <c r="AIN1131" s="1308"/>
      <c r="AIO1131" s="1308"/>
      <c r="AIP1131" s="1308"/>
      <c r="AIQ1131" s="1308"/>
      <c r="AIR1131" s="1308"/>
      <c r="AIS1131" s="1308"/>
      <c r="AIT1131" s="1308"/>
      <c r="AIU1131" s="1308"/>
      <c r="AIV1131" s="1308"/>
      <c r="AIW1131" s="1308"/>
      <c r="AIX1131" s="1308"/>
      <c r="AIY1131" s="1308"/>
      <c r="AIZ1131" s="1308"/>
      <c r="AJA1131" s="1308"/>
      <c r="AJB1131" s="1308"/>
      <c r="AJC1131" s="1308"/>
      <c r="AJD1131" s="1308"/>
      <c r="AJE1131" s="1308"/>
      <c r="AJF1131" s="1308"/>
      <c r="AJG1131" s="1308"/>
      <c r="AJH1131" s="1308"/>
      <c r="AJI1131" s="1308"/>
      <c r="AJJ1131" s="1308"/>
      <c r="AJK1131" s="1308"/>
      <c r="AJL1131" s="1308"/>
      <c r="AJM1131" s="1308"/>
      <c r="AJN1131" s="1308"/>
      <c r="AJO1131" s="1308"/>
      <c r="AJP1131" s="1308"/>
      <c r="AJQ1131" s="1308"/>
      <c r="AJR1131" s="1308"/>
      <c r="AJS1131" s="1308"/>
      <c r="AJT1131" s="1308"/>
      <c r="AJU1131" s="1308"/>
      <c r="AJV1131" s="1308"/>
      <c r="AJW1131" s="1308"/>
      <c r="AJX1131" s="1308"/>
      <c r="AJY1131" s="1308"/>
      <c r="AJZ1131" s="1308"/>
      <c r="AKA1131" s="1308"/>
      <c r="AKB1131" s="1308"/>
      <c r="AKC1131" s="1308"/>
      <c r="AKD1131" s="1308"/>
      <c r="AKE1131" s="1308"/>
      <c r="AKF1131" s="1308"/>
      <c r="AKG1131" s="1308"/>
      <c r="AKH1131" s="1308"/>
      <c r="AKI1131" s="1308"/>
      <c r="AKJ1131" s="1308"/>
      <c r="AKK1131" s="1308"/>
      <c r="AKL1131" s="1308"/>
      <c r="AKM1131" s="1308"/>
      <c r="AKN1131" s="1308"/>
      <c r="AKO1131" s="1308"/>
      <c r="AKP1131" s="1308"/>
      <c r="AKQ1131" s="1308"/>
      <c r="AKR1131" s="1308"/>
      <c r="AKS1131" s="1308"/>
      <c r="AKT1131" s="1308"/>
      <c r="AKU1131" s="1308"/>
      <c r="AKV1131" s="1308"/>
      <c r="AKW1131" s="1308"/>
      <c r="AKX1131" s="1308"/>
      <c r="AKY1131" s="1308"/>
      <c r="AKZ1131" s="1308"/>
      <c r="ALA1131" s="1308"/>
      <c r="ALB1131" s="1308"/>
      <c r="ALC1131" s="1308"/>
      <c r="ALD1131" s="1308"/>
      <c r="ALE1131" s="1308"/>
      <c r="ALF1131" s="1308"/>
      <c r="ALG1131" s="1308"/>
      <c r="ALH1131" s="1308"/>
      <c r="ALI1131" s="1308"/>
      <c r="ALJ1131" s="1308"/>
      <c r="ALK1131" s="1308"/>
      <c r="ALL1131" s="1308"/>
      <c r="ALM1131" s="1308"/>
      <c r="ALN1131" s="1308"/>
      <c r="ALO1131" s="1308"/>
      <c r="ALP1131" s="1308"/>
      <c r="ALQ1131" s="1308"/>
      <c r="ALR1131" s="1308"/>
      <c r="ALS1131" s="1308"/>
      <c r="ALT1131" s="1308"/>
      <c r="ALU1131" s="1308"/>
      <c r="ALV1131" s="1308"/>
      <c r="ALW1131" s="1308"/>
      <c r="ALX1131" s="1308"/>
      <c r="ALY1131" s="1308"/>
      <c r="ALZ1131" s="1308"/>
      <c r="AMA1131" s="1308"/>
      <c r="AMB1131" s="1308"/>
      <c r="AMC1131" s="1308"/>
      <c r="AMD1131" s="1308"/>
      <c r="AME1131" s="1308"/>
      <c r="AMF1131" s="1308"/>
      <c r="AMG1131" s="1308"/>
      <c r="AMH1131" s="1308"/>
      <c r="AMI1131" s="1308"/>
      <c r="AMJ1131" s="1308"/>
      <c r="AMK1131" s="1308"/>
      <c r="AML1131" s="1308"/>
      <c r="AMM1131" s="1308"/>
      <c r="AMN1131" s="1308"/>
      <c r="AMO1131" s="1308"/>
      <c r="AMP1131" s="1308"/>
      <c r="AMQ1131" s="1308"/>
      <c r="AMR1131" s="1308"/>
      <c r="AMS1131" s="1308"/>
      <c r="AMT1131" s="1308"/>
      <c r="AMU1131" s="1308"/>
      <c r="AMV1131" s="1308"/>
      <c r="AMW1131" s="1308"/>
      <c r="AMX1131" s="1308"/>
      <c r="AMY1131" s="1308"/>
      <c r="AMZ1131" s="1308"/>
      <c r="ANA1131" s="1308"/>
      <c r="ANB1131" s="1308"/>
      <c r="ANC1131" s="1308"/>
      <c r="AND1131" s="1308"/>
      <c r="ANE1131" s="1308"/>
      <c r="ANF1131" s="1308"/>
      <c r="ANG1131" s="1308"/>
      <c r="ANH1131" s="1308"/>
      <c r="ANI1131" s="1308"/>
      <c r="ANJ1131" s="1308"/>
      <c r="ANK1131" s="1308"/>
      <c r="ANL1131" s="1308"/>
      <c r="ANM1131" s="1308"/>
      <c r="ANN1131" s="1308"/>
      <c r="ANO1131" s="1308"/>
      <c r="ANP1131" s="1308"/>
      <c r="ANQ1131" s="1308"/>
      <c r="ANR1131" s="1308"/>
      <c r="ANS1131" s="1308"/>
      <c r="ANT1131" s="1308"/>
      <c r="ANU1131" s="1308"/>
      <c r="ANV1131" s="1308"/>
      <c r="ANW1131" s="1308"/>
      <c r="ANX1131" s="1308"/>
      <c r="ANY1131" s="1308"/>
      <c r="ANZ1131" s="1308"/>
      <c r="AOA1131" s="1308"/>
      <c r="AOB1131" s="1308"/>
      <c r="AOC1131" s="1308"/>
      <c r="AOD1131" s="1308"/>
      <c r="AOE1131" s="1308"/>
      <c r="AOF1131" s="1308"/>
      <c r="AOG1131" s="1308"/>
      <c r="AOH1131" s="1308"/>
      <c r="AOI1131" s="1308"/>
      <c r="AOJ1131" s="1308"/>
      <c r="AOK1131" s="1308"/>
      <c r="AOL1131" s="1308"/>
      <c r="AOM1131" s="1308"/>
      <c r="AON1131" s="1308"/>
      <c r="AOO1131" s="1308"/>
      <c r="AOP1131" s="1308"/>
      <c r="AOQ1131" s="1308"/>
      <c r="AOR1131" s="1308"/>
      <c r="AOS1131" s="1308"/>
      <c r="AOT1131" s="1308"/>
      <c r="AOU1131" s="1308"/>
      <c r="AOV1131" s="1308"/>
      <c r="AOW1131" s="1308"/>
      <c r="AOX1131" s="1308"/>
      <c r="AOY1131" s="1308"/>
      <c r="AOZ1131" s="1308"/>
      <c r="APA1131" s="1308"/>
      <c r="APB1131" s="1308"/>
      <c r="APC1131" s="1308"/>
      <c r="APD1131" s="1308"/>
      <c r="APE1131" s="1308"/>
      <c r="APF1131" s="1308"/>
      <c r="APG1131" s="1308"/>
      <c r="APH1131" s="1308"/>
      <c r="API1131" s="1308"/>
      <c r="APJ1131" s="1308"/>
      <c r="APK1131" s="1308"/>
      <c r="APL1131" s="1308"/>
      <c r="APM1131" s="1308"/>
      <c r="APN1131" s="1308"/>
      <c r="APO1131" s="1308"/>
      <c r="APP1131" s="1308"/>
      <c r="APQ1131" s="1308"/>
      <c r="APR1131" s="1308"/>
      <c r="APS1131" s="1308"/>
      <c r="APT1131" s="1308"/>
      <c r="APU1131" s="1308"/>
      <c r="APV1131" s="1308"/>
      <c r="APW1131" s="1308"/>
      <c r="APX1131" s="1308"/>
      <c r="APY1131" s="1308"/>
      <c r="APZ1131" s="1308"/>
      <c r="AQA1131" s="1308"/>
      <c r="AQB1131" s="1308"/>
      <c r="AQC1131" s="1308"/>
      <c r="AQD1131" s="1308"/>
      <c r="AQE1131" s="1308"/>
      <c r="AQF1131" s="1308"/>
      <c r="AQG1131" s="1308"/>
      <c r="AQH1131" s="1308"/>
      <c r="AQI1131" s="1308"/>
      <c r="AQJ1131" s="1308"/>
      <c r="AQK1131" s="1308"/>
      <c r="AQL1131" s="1308"/>
      <c r="AQM1131" s="1308"/>
      <c r="AQN1131" s="1308"/>
      <c r="AQO1131" s="1308"/>
      <c r="AQP1131" s="1308"/>
      <c r="AQQ1131" s="1308"/>
      <c r="AQR1131" s="1308"/>
      <c r="AQS1131" s="1308"/>
      <c r="AQT1131" s="1308"/>
      <c r="AQU1131" s="1308"/>
      <c r="AQV1131" s="1308"/>
      <c r="AQW1131" s="1308"/>
      <c r="AQX1131" s="1308"/>
      <c r="AQY1131" s="1308"/>
      <c r="AQZ1131" s="1308"/>
      <c r="ARA1131" s="1308"/>
      <c r="ARB1131" s="1308"/>
      <c r="ARC1131" s="1308"/>
      <c r="ARD1131" s="1308"/>
      <c r="ARE1131" s="1308"/>
      <c r="ARF1131" s="1308"/>
      <c r="ARG1131" s="1308"/>
      <c r="ARH1131" s="1308"/>
      <c r="ARI1131" s="1308"/>
      <c r="ARJ1131" s="1308"/>
      <c r="ARK1131" s="1308"/>
      <c r="ARL1131" s="1308"/>
      <c r="ARM1131" s="1308"/>
      <c r="ARN1131" s="1308"/>
      <c r="ARO1131" s="1308"/>
      <c r="ARP1131" s="1308"/>
      <c r="ARQ1131" s="1308"/>
      <c r="ARR1131" s="1308"/>
      <c r="ARS1131" s="1308"/>
      <c r="ART1131" s="1308"/>
      <c r="ARU1131" s="1308"/>
      <c r="ARV1131" s="1308"/>
      <c r="ARW1131" s="1308"/>
      <c r="ARX1131" s="1308"/>
      <c r="ARY1131" s="1308"/>
      <c r="ARZ1131" s="1308"/>
      <c r="ASA1131" s="1308"/>
      <c r="ASB1131" s="1308"/>
      <c r="ASC1131" s="1308"/>
      <c r="ASD1131" s="1308"/>
      <c r="ASE1131" s="1308"/>
      <c r="ASF1131" s="1308"/>
      <c r="ASG1131" s="1308"/>
      <c r="ASH1131" s="1308"/>
      <c r="ASI1131" s="1308"/>
      <c r="ASJ1131" s="1308"/>
      <c r="ASK1131" s="1308"/>
      <c r="ASL1131" s="1308"/>
      <c r="ASM1131" s="1308"/>
      <c r="ASN1131" s="1308"/>
      <c r="ASO1131" s="1308"/>
      <c r="ASP1131" s="1308"/>
      <c r="ASQ1131" s="1308"/>
      <c r="ASR1131" s="1308"/>
      <c r="ASS1131" s="1308"/>
      <c r="AST1131" s="1308"/>
      <c r="ASU1131" s="1308"/>
      <c r="ASV1131" s="1308"/>
      <c r="ASW1131" s="1308"/>
      <c r="ASX1131" s="1308"/>
      <c r="ASY1131" s="1308"/>
      <c r="ASZ1131" s="1308"/>
      <c r="ATA1131" s="1308"/>
      <c r="ATB1131" s="1308"/>
      <c r="ATC1131" s="1308"/>
      <c r="ATD1131" s="1308"/>
      <c r="ATE1131" s="1308"/>
      <c r="ATF1131" s="1308"/>
      <c r="ATG1131" s="1308"/>
      <c r="ATH1131" s="1308"/>
      <c r="ATI1131" s="1308"/>
      <c r="ATJ1131" s="1308"/>
      <c r="ATK1131" s="1308"/>
      <c r="ATL1131" s="1308"/>
      <c r="ATM1131" s="1308"/>
      <c r="ATN1131" s="1308"/>
      <c r="ATO1131" s="1308"/>
      <c r="ATP1131" s="1308"/>
      <c r="ATQ1131" s="1308"/>
      <c r="ATR1131" s="1308"/>
      <c r="ATS1131" s="1308"/>
      <c r="ATT1131" s="1308"/>
      <c r="ATU1131" s="1308"/>
      <c r="ATV1131" s="1308"/>
      <c r="ATW1131" s="1308"/>
      <c r="ATX1131" s="1308"/>
      <c r="ATY1131" s="1308"/>
      <c r="ATZ1131" s="1308"/>
      <c r="AUA1131" s="1308"/>
      <c r="AUB1131" s="1308"/>
      <c r="AUC1131" s="1308"/>
      <c r="AUD1131" s="1308"/>
      <c r="AUE1131" s="1308"/>
      <c r="AUF1131" s="1308"/>
      <c r="AUG1131" s="1308"/>
      <c r="AUH1131" s="1308"/>
      <c r="AUI1131" s="1308"/>
      <c r="AUJ1131" s="1308"/>
      <c r="AUK1131" s="1308"/>
      <c r="AUL1131" s="1308"/>
      <c r="AUM1131" s="1308"/>
      <c r="AUN1131" s="1308"/>
      <c r="AUO1131" s="1308"/>
      <c r="AUP1131" s="1308"/>
      <c r="AUQ1131" s="1308"/>
      <c r="AUR1131" s="1308"/>
      <c r="AUS1131" s="1308"/>
      <c r="AUT1131" s="1308"/>
      <c r="AUU1131" s="1308"/>
      <c r="AUV1131" s="1308"/>
      <c r="AUW1131" s="1308"/>
      <c r="AUX1131" s="1308"/>
      <c r="AUY1131" s="1308"/>
      <c r="AUZ1131" s="1308"/>
      <c r="AVA1131" s="1308"/>
      <c r="AVB1131" s="1308"/>
      <c r="AVC1131" s="1308"/>
      <c r="AVD1131" s="1308"/>
      <c r="AVE1131" s="1308"/>
      <c r="AVF1131" s="1308"/>
      <c r="AVG1131" s="1308"/>
      <c r="AVH1131" s="1308"/>
      <c r="AVI1131" s="1308"/>
      <c r="AVJ1131" s="1308"/>
      <c r="AVK1131" s="1308"/>
      <c r="AVL1131" s="1308"/>
      <c r="AVM1131" s="1308"/>
      <c r="AVN1131" s="1308"/>
      <c r="AVO1131" s="1308"/>
      <c r="AVP1131" s="1308"/>
      <c r="AVQ1131" s="1308"/>
      <c r="AVR1131" s="1308"/>
      <c r="AVS1131" s="1308"/>
      <c r="AVT1131" s="1308"/>
      <c r="AVU1131" s="1308"/>
      <c r="AVV1131" s="1308"/>
      <c r="AVW1131" s="1308"/>
      <c r="AVX1131" s="1308"/>
      <c r="AVY1131" s="1308"/>
      <c r="AVZ1131" s="1308"/>
      <c r="AWA1131" s="1308"/>
      <c r="AWB1131" s="1308"/>
      <c r="AWC1131" s="1308"/>
      <c r="AWD1131" s="1308"/>
      <c r="AWE1131" s="1308"/>
      <c r="AWF1131" s="1308"/>
      <c r="AWG1131" s="1308"/>
      <c r="AWH1131" s="1308"/>
      <c r="AWI1131" s="1308"/>
      <c r="AWJ1131" s="1308"/>
      <c r="AWK1131" s="1308"/>
      <c r="AWL1131" s="1308"/>
      <c r="AWM1131" s="1308"/>
      <c r="AWN1131" s="1308"/>
      <c r="AWO1131" s="1308"/>
      <c r="AWP1131" s="1308"/>
      <c r="AWQ1131" s="1308"/>
      <c r="AWR1131" s="1308"/>
      <c r="AWS1131" s="1308"/>
      <c r="AWT1131" s="1308"/>
      <c r="AWU1131" s="1308"/>
      <c r="AWV1131" s="1308"/>
      <c r="AWW1131" s="1308"/>
      <c r="AWX1131" s="1308"/>
      <c r="AWY1131" s="1308"/>
      <c r="AWZ1131" s="1308"/>
      <c r="AXA1131" s="1308"/>
      <c r="AXB1131" s="1308"/>
      <c r="AXC1131" s="1308"/>
      <c r="AXD1131" s="1308"/>
      <c r="AXE1131" s="1308"/>
      <c r="AXF1131" s="1308"/>
      <c r="AXG1131" s="1308"/>
      <c r="AXH1131" s="1308"/>
      <c r="AXI1131" s="1308"/>
      <c r="AXJ1131" s="1308"/>
      <c r="AXK1131" s="1308"/>
      <c r="AXL1131" s="1308"/>
      <c r="AXM1131" s="1308"/>
      <c r="AXN1131" s="1308"/>
      <c r="AXO1131" s="1308"/>
      <c r="AXP1131" s="1308"/>
      <c r="AXQ1131" s="1308"/>
      <c r="AXR1131" s="1308"/>
      <c r="AXS1131" s="1308"/>
      <c r="AXT1131" s="1308"/>
      <c r="AXU1131" s="1308"/>
      <c r="AXV1131" s="1308"/>
      <c r="AXW1131" s="1308"/>
      <c r="AXX1131" s="1308"/>
      <c r="AXY1131" s="1308"/>
      <c r="AXZ1131" s="1308"/>
      <c r="AYA1131" s="1308"/>
      <c r="AYB1131" s="1308"/>
      <c r="AYC1131" s="1308"/>
      <c r="AYD1131" s="1308"/>
      <c r="AYE1131" s="1308"/>
      <c r="AYF1131" s="1308"/>
      <c r="AYG1131" s="1308"/>
      <c r="AYH1131" s="1308"/>
      <c r="AYI1131" s="1308"/>
      <c r="AYJ1131" s="1308"/>
      <c r="AYK1131" s="1308"/>
      <c r="AYL1131" s="1308"/>
      <c r="AYM1131" s="1308"/>
      <c r="AYN1131" s="1308"/>
      <c r="AYO1131" s="1308"/>
      <c r="AYP1131" s="1308"/>
      <c r="AYQ1131" s="1308"/>
      <c r="AYR1131" s="1308"/>
      <c r="AYS1131" s="1308"/>
      <c r="AYT1131" s="1308"/>
      <c r="AYU1131" s="1308"/>
      <c r="AYV1131" s="1308"/>
      <c r="AYW1131" s="1308"/>
      <c r="AYX1131" s="1308"/>
      <c r="AYY1131" s="1308"/>
      <c r="AYZ1131" s="1308"/>
      <c r="AZA1131" s="1308"/>
      <c r="AZB1131" s="1308"/>
      <c r="AZC1131" s="1308"/>
      <c r="AZD1131" s="1308"/>
      <c r="AZE1131" s="1308"/>
      <c r="AZF1131" s="1308"/>
      <c r="AZG1131" s="1308"/>
      <c r="AZH1131" s="1308"/>
      <c r="AZI1131" s="1308"/>
      <c r="AZJ1131" s="1308"/>
      <c r="AZK1131" s="1308"/>
      <c r="AZL1131" s="1308"/>
      <c r="AZM1131" s="1308"/>
      <c r="AZN1131" s="1308"/>
      <c r="AZO1131" s="1308"/>
      <c r="AZP1131" s="1308"/>
      <c r="AZQ1131" s="1308"/>
      <c r="AZR1131" s="1308"/>
      <c r="AZS1131" s="1308"/>
      <c r="AZT1131" s="1308"/>
      <c r="AZU1131" s="1308"/>
      <c r="AZV1131" s="1308"/>
      <c r="AZW1131" s="1308"/>
      <c r="AZX1131" s="1308"/>
      <c r="AZY1131" s="1308"/>
      <c r="AZZ1131" s="1308"/>
      <c r="BAA1131" s="1308"/>
      <c r="BAB1131" s="1308"/>
      <c r="BAC1131" s="1308"/>
      <c r="BAD1131" s="1308"/>
      <c r="BAE1131" s="1308"/>
      <c r="BAF1131" s="1308"/>
      <c r="BAG1131" s="1308"/>
      <c r="BAH1131" s="1308"/>
      <c r="BAI1131" s="1308"/>
      <c r="BAJ1131" s="1308"/>
      <c r="BAK1131" s="1308"/>
      <c r="BAL1131" s="1308"/>
      <c r="BAM1131" s="1308"/>
      <c r="BAN1131" s="1308"/>
      <c r="BAO1131" s="1308"/>
      <c r="BAP1131" s="1308"/>
      <c r="BAQ1131" s="1308"/>
      <c r="BAR1131" s="1308"/>
      <c r="BAS1131" s="1308"/>
      <c r="BAT1131" s="1308"/>
      <c r="BAU1131" s="1308"/>
      <c r="BAV1131" s="1308"/>
      <c r="BAW1131" s="1308"/>
      <c r="BAX1131" s="1308"/>
      <c r="BAY1131" s="1308"/>
      <c r="BAZ1131" s="1308"/>
      <c r="BBA1131" s="1308"/>
      <c r="BBB1131" s="1308"/>
      <c r="BBC1131" s="1308"/>
      <c r="BBD1131" s="1308"/>
      <c r="BBE1131" s="1308"/>
      <c r="BBF1131" s="1308"/>
      <c r="BBG1131" s="1308"/>
      <c r="BBH1131" s="1308"/>
      <c r="BBI1131" s="1308"/>
      <c r="BBJ1131" s="1308"/>
      <c r="BBK1131" s="1308"/>
      <c r="BBL1131" s="1308"/>
      <c r="BBM1131" s="1308"/>
      <c r="BBN1131" s="1308"/>
      <c r="BBO1131" s="1308"/>
      <c r="BBP1131" s="1308"/>
      <c r="BBQ1131" s="1308"/>
      <c r="BBR1131" s="1308"/>
      <c r="BBS1131" s="1308"/>
      <c r="BBT1131" s="1308"/>
      <c r="BBU1131" s="1308"/>
      <c r="BBV1131" s="1308"/>
      <c r="BBW1131" s="1308"/>
      <c r="BBX1131" s="1308"/>
      <c r="BBY1131" s="1308"/>
      <c r="BBZ1131" s="1308"/>
      <c r="BCA1131" s="1308"/>
      <c r="BCB1131" s="1308"/>
      <c r="BCC1131" s="1308"/>
      <c r="BCD1131" s="1308"/>
      <c r="BCE1131" s="1308"/>
      <c r="BCF1131" s="1308"/>
      <c r="BCG1131" s="1308"/>
      <c r="BCH1131" s="1308"/>
      <c r="BCI1131" s="1308"/>
      <c r="BCJ1131" s="1308"/>
      <c r="BCK1131" s="1308"/>
      <c r="BCL1131" s="1308"/>
      <c r="BCM1131" s="1308"/>
      <c r="BCN1131" s="1308"/>
      <c r="BCO1131" s="1308"/>
      <c r="BCP1131" s="1308"/>
      <c r="BCQ1131" s="1308"/>
      <c r="BCR1131" s="1308"/>
      <c r="BCS1131" s="1308"/>
      <c r="BCT1131" s="1308"/>
      <c r="BCU1131" s="1308"/>
      <c r="BCV1131" s="1308"/>
      <c r="BCW1131" s="1308"/>
      <c r="BCX1131" s="1308"/>
      <c r="BCY1131" s="1308"/>
      <c r="BCZ1131" s="1308"/>
      <c r="BDA1131" s="1308"/>
      <c r="BDB1131" s="1308"/>
      <c r="BDC1131" s="1308"/>
      <c r="BDD1131" s="1308"/>
      <c r="BDE1131" s="1308"/>
      <c r="BDF1131" s="1308"/>
      <c r="BDG1131" s="1308"/>
      <c r="BDH1131" s="1308"/>
      <c r="BDI1131" s="1308"/>
      <c r="BDJ1131" s="1308"/>
      <c r="BDK1131" s="1308"/>
      <c r="BDL1131" s="1308"/>
      <c r="BDM1131" s="1308"/>
      <c r="BDN1131" s="1308"/>
      <c r="BDO1131" s="1308"/>
      <c r="BDP1131" s="1308"/>
      <c r="BDQ1131" s="1308"/>
      <c r="BDR1131" s="1308"/>
      <c r="BDS1131" s="1308"/>
      <c r="BDT1131" s="1308"/>
      <c r="BDU1131" s="1308"/>
      <c r="BDV1131" s="1308"/>
      <c r="BDW1131" s="1308"/>
      <c r="BDX1131" s="1308"/>
      <c r="BDY1131" s="1308"/>
      <c r="BDZ1131" s="1308"/>
      <c r="BEA1131" s="1308"/>
      <c r="BEB1131" s="1308"/>
      <c r="BEC1131" s="1308"/>
      <c r="BED1131" s="1308"/>
      <c r="BEE1131" s="1308"/>
      <c r="BEF1131" s="1308"/>
      <c r="BEG1131" s="1308"/>
      <c r="BEH1131" s="1308"/>
      <c r="BEI1131" s="1308"/>
      <c r="BEJ1131" s="1308"/>
      <c r="BEK1131" s="1308"/>
      <c r="BEL1131" s="1308"/>
      <c r="BEM1131" s="1308"/>
      <c r="BEN1131" s="1308"/>
      <c r="BEO1131" s="1308"/>
      <c r="BEP1131" s="1308"/>
      <c r="BEQ1131" s="1308"/>
      <c r="BER1131" s="1308"/>
      <c r="BES1131" s="1308"/>
      <c r="BET1131" s="1308"/>
      <c r="BEU1131" s="1308"/>
      <c r="BEV1131" s="1308"/>
      <c r="BEW1131" s="1308"/>
      <c r="BEX1131" s="1308"/>
      <c r="BEY1131" s="1308"/>
      <c r="BEZ1131" s="1308"/>
      <c r="BFA1131" s="1308"/>
      <c r="BFB1131" s="1308"/>
      <c r="BFC1131" s="1308"/>
      <c r="BFD1131" s="1308"/>
      <c r="BFE1131" s="1308"/>
      <c r="BFF1131" s="1308"/>
      <c r="BFG1131" s="1308"/>
      <c r="BFH1131" s="1308"/>
      <c r="BFI1131" s="1308"/>
      <c r="BFJ1131" s="1308"/>
      <c r="BFK1131" s="1308"/>
      <c r="BFL1131" s="1308"/>
      <c r="BFM1131" s="1308"/>
      <c r="BFN1131" s="1308"/>
      <c r="BFO1131" s="1308"/>
      <c r="BFP1131" s="1308"/>
      <c r="BFQ1131" s="1308"/>
      <c r="BFR1131" s="1308"/>
      <c r="BFS1131" s="1308"/>
      <c r="BFT1131" s="1308"/>
      <c r="BFU1131" s="1308"/>
      <c r="BFV1131" s="1308"/>
      <c r="BFW1131" s="1308"/>
      <c r="BFX1131" s="1308"/>
      <c r="BFY1131" s="1308"/>
      <c r="BFZ1131" s="1308"/>
      <c r="BGA1131" s="1308"/>
      <c r="BGB1131" s="1308"/>
      <c r="BGC1131" s="1308"/>
      <c r="BGD1131" s="1308"/>
      <c r="BGE1131" s="1308"/>
      <c r="BGF1131" s="1308"/>
      <c r="BGG1131" s="1308"/>
      <c r="BGH1131" s="1308"/>
      <c r="BGI1131" s="1308"/>
      <c r="BGJ1131" s="1308"/>
      <c r="BGK1131" s="1308"/>
      <c r="BGL1131" s="1308"/>
      <c r="BGM1131" s="1308"/>
      <c r="BGN1131" s="1308"/>
      <c r="BGO1131" s="1308"/>
      <c r="BGP1131" s="1308"/>
      <c r="BGQ1131" s="1308"/>
      <c r="BGR1131" s="1308"/>
      <c r="BGS1131" s="1308"/>
      <c r="BGT1131" s="1308"/>
      <c r="BGU1131" s="1308"/>
      <c r="BGV1131" s="1308"/>
      <c r="BGW1131" s="1308"/>
      <c r="BGX1131" s="1308"/>
      <c r="BGY1131" s="1308"/>
      <c r="BGZ1131" s="1308"/>
      <c r="BHA1131" s="1308"/>
      <c r="BHB1131" s="1308"/>
      <c r="BHC1131" s="1308"/>
      <c r="BHD1131" s="1308"/>
      <c r="BHE1131" s="1308"/>
      <c r="BHF1131" s="1308"/>
      <c r="BHG1131" s="1308"/>
      <c r="BHH1131" s="1308"/>
      <c r="BHI1131" s="1308"/>
      <c r="BHJ1131" s="1308"/>
      <c r="BHK1131" s="1308"/>
      <c r="BHL1131" s="1308"/>
      <c r="BHM1131" s="1308"/>
      <c r="BHN1131" s="1308"/>
      <c r="BHO1131" s="1308"/>
      <c r="BHP1131" s="1308"/>
      <c r="BHQ1131" s="1308"/>
      <c r="BHR1131" s="1308"/>
      <c r="BHS1131" s="1308"/>
      <c r="BHT1131" s="1308"/>
      <c r="BHU1131" s="1308"/>
      <c r="BHV1131" s="1308"/>
      <c r="BHW1131" s="1308"/>
      <c r="BHX1131" s="1308"/>
      <c r="BHY1131" s="1308"/>
      <c r="BHZ1131" s="1308"/>
      <c r="BIA1131" s="1308"/>
      <c r="BIB1131" s="1308"/>
      <c r="BIC1131" s="1308"/>
      <c r="BID1131" s="1308"/>
      <c r="BIE1131" s="1308"/>
      <c r="BIF1131" s="1308"/>
      <c r="BIG1131" s="1308"/>
      <c r="BIH1131" s="1308"/>
      <c r="BII1131" s="1308"/>
      <c r="BIJ1131" s="1308"/>
      <c r="BIK1131" s="1308"/>
      <c r="BIL1131" s="1308"/>
      <c r="BIM1131" s="1308"/>
      <c r="BIN1131" s="1308"/>
      <c r="BIO1131" s="1308"/>
      <c r="BIP1131" s="1308"/>
      <c r="BIQ1131" s="1308"/>
      <c r="BIR1131" s="1308"/>
      <c r="BIS1131" s="1308"/>
      <c r="BIT1131" s="1308"/>
      <c r="BIU1131" s="1308"/>
      <c r="BIV1131" s="1308"/>
      <c r="BIW1131" s="1308"/>
      <c r="BIX1131" s="1308"/>
      <c r="BIY1131" s="1308"/>
      <c r="BIZ1131" s="1308"/>
      <c r="BJA1131" s="1308"/>
      <c r="BJB1131" s="1308"/>
      <c r="BJC1131" s="1308"/>
      <c r="BJD1131" s="1308"/>
      <c r="BJE1131" s="1308"/>
      <c r="BJF1131" s="1308"/>
      <c r="BJG1131" s="1308"/>
      <c r="BJH1131" s="1308"/>
      <c r="BJI1131" s="1308"/>
      <c r="BJJ1131" s="1308"/>
      <c r="BJK1131" s="1308"/>
      <c r="BJL1131" s="1308"/>
      <c r="BJM1131" s="1308"/>
      <c r="BJN1131" s="1308"/>
      <c r="BJO1131" s="1308"/>
      <c r="BJP1131" s="1308"/>
      <c r="BJQ1131" s="1308"/>
      <c r="BJR1131" s="1308"/>
      <c r="BJS1131" s="1308"/>
      <c r="BJT1131" s="1308"/>
      <c r="BJU1131" s="1308"/>
      <c r="BJV1131" s="1308"/>
      <c r="BJW1131" s="1308"/>
      <c r="BJX1131" s="1308"/>
      <c r="BJY1131" s="1308"/>
      <c r="BJZ1131" s="1308"/>
      <c r="BKA1131" s="1308"/>
      <c r="BKB1131" s="1308"/>
      <c r="BKC1131" s="1308"/>
      <c r="BKD1131" s="1308"/>
      <c r="BKE1131" s="1308"/>
      <c r="BKF1131" s="1308"/>
      <c r="BKG1131" s="1308"/>
      <c r="BKH1131" s="1308"/>
      <c r="BKI1131" s="1308"/>
      <c r="BKJ1131" s="1308"/>
      <c r="BKK1131" s="1308"/>
      <c r="BKL1131" s="1308"/>
      <c r="BKM1131" s="1308"/>
      <c r="BKN1131" s="1308"/>
      <c r="BKO1131" s="1308"/>
      <c r="BKP1131" s="1308"/>
      <c r="BKQ1131" s="1308"/>
      <c r="BKR1131" s="1308"/>
      <c r="BKS1131" s="1308"/>
      <c r="BKT1131" s="1308"/>
      <c r="BKU1131" s="1308"/>
      <c r="BKV1131" s="1308"/>
      <c r="BKW1131" s="1308"/>
      <c r="BKX1131" s="1308"/>
      <c r="BKY1131" s="1308"/>
      <c r="BKZ1131" s="1308"/>
      <c r="BLA1131" s="1308"/>
      <c r="BLB1131" s="1308"/>
      <c r="BLC1131" s="1308"/>
      <c r="BLD1131" s="1308"/>
      <c r="BLE1131" s="1308"/>
      <c r="BLF1131" s="1308"/>
      <c r="BLG1131" s="1308"/>
      <c r="BLH1131" s="1308"/>
      <c r="BLI1131" s="1308"/>
      <c r="BLJ1131" s="1308"/>
      <c r="BLK1131" s="1308"/>
      <c r="BLL1131" s="1308"/>
      <c r="BLM1131" s="1308"/>
      <c r="BLN1131" s="1308"/>
      <c r="BLO1131" s="1308"/>
      <c r="BLP1131" s="1308"/>
      <c r="BLQ1131" s="1308"/>
      <c r="BLR1131" s="1308"/>
      <c r="BLS1131" s="1308"/>
      <c r="BLT1131" s="1308"/>
      <c r="BLU1131" s="1308"/>
      <c r="BLV1131" s="1308"/>
      <c r="BLW1131" s="1308"/>
      <c r="BLX1131" s="1308"/>
      <c r="BLY1131" s="1308"/>
      <c r="BLZ1131" s="1308"/>
      <c r="BMA1131" s="1308"/>
      <c r="BMB1131" s="1308"/>
      <c r="BMC1131" s="1308"/>
      <c r="BMD1131" s="1308"/>
      <c r="BME1131" s="1308"/>
      <c r="BMF1131" s="1308"/>
      <c r="BMG1131" s="1308"/>
      <c r="BMH1131" s="1308"/>
      <c r="BMI1131" s="1308"/>
      <c r="BMJ1131" s="1308"/>
      <c r="BMK1131" s="1308"/>
      <c r="BML1131" s="1308"/>
      <c r="BMM1131" s="1308"/>
      <c r="BMN1131" s="1308"/>
      <c r="BMO1131" s="1308"/>
      <c r="BMP1131" s="1308"/>
      <c r="BMQ1131" s="1308"/>
      <c r="BMR1131" s="1308"/>
      <c r="BMS1131" s="1308"/>
      <c r="BMT1131" s="1308"/>
      <c r="BMU1131" s="1308"/>
      <c r="BMV1131" s="1308"/>
      <c r="BMW1131" s="1308"/>
      <c r="BMX1131" s="1308"/>
      <c r="BMY1131" s="1308"/>
      <c r="BMZ1131" s="1308"/>
      <c r="BNA1131" s="1308"/>
      <c r="BNB1131" s="1308"/>
      <c r="BNC1131" s="1308"/>
      <c r="BND1131" s="1308"/>
      <c r="BNE1131" s="1308"/>
      <c r="BNF1131" s="1308"/>
      <c r="BNG1131" s="1308"/>
      <c r="BNH1131" s="1308"/>
      <c r="BNI1131" s="1308"/>
      <c r="BNJ1131" s="1308"/>
      <c r="BNK1131" s="1308"/>
      <c r="BNL1131" s="1308"/>
      <c r="BNM1131" s="1308"/>
      <c r="BNN1131" s="1308"/>
      <c r="BNO1131" s="1308"/>
      <c r="BNP1131" s="1308"/>
      <c r="BNQ1131" s="1308"/>
      <c r="BNR1131" s="1308"/>
      <c r="BNS1131" s="1308"/>
      <c r="BNT1131" s="1308"/>
      <c r="BNU1131" s="1308"/>
      <c r="BNV1131" s="1308"/>
      <c r="BNW1131" s="1308"/>
      <c r="BNX1131" s="1308"/>
      <c r="BNY1131" s="1308"/>
      <c r="BNZ1131" s="1308"/>
      <c r="BOA1131" s="1308"/>
      <c r="BOB1131" s="1308"/>
      <c r="BOC1131" s="1308"/>
      <c r="BOD1131" s="1308"/>
      <c r="BOE1131" s="1308"/>
      <c r="BOF1131" s="1308"/>
      <c r="BOG1131" s="1308"/>
      <c r="BOH1131" s="1308"/>
      <c r="BOI1131" s="1308"/>
      <c r="BOJ1131" s="1308"/>
      <c r="BOK1131" s="1308"/>
      <c r="BOL1131" s="1308"/>
      <c r="BOM1131" s="1308"/>
      <c r="BON1131" s="1308"/>
      <c r="BOO1131" s="1308"/>
      <c r="BOP1131" s="1308"/>
      <c r="BOQ1131" s="1308"/>
      <c r="BOR1131" s="1308"/>
      <c r="BOS1131" s="1308"/>
      <c r="BOT1131" s="1308"/>
      <c r="BOU1131" s="1308"/>
      <c r="BOV1131" s="1308"/>
      <c r="BOW1131" s="1308"/>
      <c r="BOX1131" s="1308"/>
      <c r="BOY1131" s="1308"/>
      <c r="BOZ1131" s="1308"/>
      <c r="BPA1131" s="1308"/>
      <c r="BPB1131" s="1308"/>
      <c r="BPC1131" s="1308"/>
      <c r="BPD1131" s="1308"/>
      <c r="BPE1131" s="1308"/>
      <c r="BPF1131" s="1308"/>
      <c r="BPG1131" s="1308"/>
      <c r="BPH1131" s="1308"/>
      <c r="BPI1131" s="1308"/>
      <c r="BPJ1131" s="1308"/>
      <c r="BPK1131" s="1308"/>
      <c r="BPL1131" s="1308"/>
      <c r="BPM1131" s="1308"/>
      <c r="BPN1131" s="1308"/>
      <c r="BPO1131" s="1308"/>
      <c r="BPP1131" s="1308"/>
      <c r="BPQ1131" s="1308"/>
      <c r="BPR1131" s="1308"/>
      <c r="BPS1131" s="1308"/>
      <c r="BPT1131" s="1308"/>
      <c r="BPU1131" s="1308"/>
      <c r="BPV1131" s="1308"/>
      <c r="BPW1131" s="1308"/>
      <c r="BPX1131" s="1308"/>
      <c r="BPY1131" s="1308"/>
      <c r="BPZ1131" s="1308"/>
      <c r="BQA1131" s="1308"/>
      <c r="BQB1131" s="1308"/>
      <c r="BQC1131" s="1308"/>
      <c r="BQD1131" s="1308"/>
      <c r="BQE1131" s="1308"/>
      <c r="BQF1131" s="1308"/>
      <c r="BQG1131" s="1308"/>
      <c r="BQH1131" s="1308"/>
      <c r="BQI1131" s="1308"/>
      <c r="BQJ1131" s="1308"/>
      <c r="BQK1131" s="1308"/>
      <c r="BQL1131" s="1308"/>
      <c r="BQM1131" s="1308"/>
      <c r="BQN1131" s="1308"/>
      <c r="BQO1131" s="1308"/>
      <c r="BQP1131" s="1308"/>
      <c r="BQQ1131" s="1308"/>
      <c r="BQR1131" s="1308"/>
      <c r="BQS1131" s="1308"/>
      <c r="BQT1131" s="1308"/>
      <c r="BQU1131" s="1308"/>
      <c r="BQV1131" s="1308"/>
      <c r="BQW1131" s="1308"/>
      <c r="BQX1131" s="1308"/>
      <c r="BQY1131" s="1308"/>
      <c r="BQZ1131" s="1308"/>
      <c r="BRA1131" s="1308"/>
      <c r="BRB1131" s="1308"/>
      <c r="BRC1131" s="1308"/>
      <c r="BRD1131" s="1308"/>
      <c r="BRE1131" s="1308"/>
      <c r="BRF1131" s="1308"/>
      <c r="BRG1131" s="1308"/>
      <c r="BRH1131" s="1308"/>
      <c r="BRI1131" s="1308"/>
      <c r="BRJ1131" s="1308"/>
      <c r="BRK1131" s="1308"/>
      <c r="BRL1131" s="1308"/>
      <c r="BRM1131" s="1308"/>
      <c r="BRN1131" s="1308"/>
      <c r="BRO1131" s="1308"/>
      <c r="BRP1131" s="1308"/>
      <c r="BRQ1131" s="1308"/>
      <c r="BRR1131" s="1308"/>
      <c r="BRS1131" s="1308"/>
      <c r="BRT1131" s="1308"/>
      <c r="BRU1131" s="1308"/>
      <c r="BRV1131" s="1308"/>
      <c r="BRW1131" s="1308"/>
      <c r="BRX1131" s="1308"/>
      <c r="BRY1131" s="1308"/>
      <c r="BRZ1131" s="1308"/>
      <c r="BSA1131" s="1308"/>
      <c r="BSB1131" s="1308"/>
      <c r="BSC1131" s="1308"/>
      <c r="BSD1131" s="1308"/>
      <c r="BSE1131" s="1308"/>
      <c r="BSF1131" s="1308"/>
      <c r="BSG1131" s="1308"/>
      <c r="BSH1131" s="1308"/>
      <c r="BSI1131" s="1308"/>
      <c r="BSJ1131" s="1308"/>
      <c r="BSK1131" s="1308"/>
      <c r="BSL1131" s="1308"/>
      <c r="BSM1131" s="1308"/>
      <c r="BSN1131" s="1308"/>
      <c r="BSO1131" s="1308"/>
      <c r="BSP1131" s="1308"/>
      <c r="BSQ1131" s="1308"/>
      <c r="BSR1131" s="1308"/>
      <c r="BSS1131" s="1308"/>
      <c r="BST1131" s="1308"/>
      <c r="BSU1131" s="1308"/>
      <c r="BSV1131" s="1308"/>
      <c r="BSW1131" s="1308"/>
      <c r="BSX1131" s="1308"/>
      <c r="BSY1131" s="1308"/>
      <c r="BSZ1131" s="1308"/>
      <c r="BTA1131" s="1308"/>
      <c r="BTB1131" s="1308"/>
      <c r="BTC1131" s="1308"/>
      <c r="BTD1131" s="1308"/>
      <c r="BTE1131" s="1308"/>
      <c r="BTF1131" s="1308"/>
      <c r="BTG1131" s="1308"/>
      <c r="BTH1131" s="1308"/>
      <c r="BTI1131" s="1308"/>
      <c r="BTJ1131" s="1308"/>
      <c r="BTK1131" s="1308"/>
      <c r="BTL1131" s="1308"/>
      <c r="BTM1131" s="1308"/>
      <c r="BTN1131" s="1308"/>
      <c r="BTO1131" s="1308"/>
      <c r="BTP1131" s="1308"/>
      <c r="BTQ1131" s="1308"/>
      <c r="BTR1131" s="1308"/>
      <c r="BTS1131" s="1308"/>
      <c r="BTT1131" s="1308"/>
      <c r="BTU1131" s="1308"/>
      <c r="BTV1131" s="1308"/>
      <c r="BTW1131" s="1308"/>
      <c r="BTX1131" s="1308"/>
      <c r="BTY1131" s="1308"/>
      <c r="BTZ1131" s="1308"/>
      <c r="BUA1131" s="1308"/>
      <c r="BUB1131" s="1308"/>
      <c r="BUC1131" s="1308"/>
      <c r="BUD1131" s="1308"/>
      <c r="BUE1131" s="1308"/>
      <c r="BUF1131" s="1308"/>
      <c r="BUG1131" s="1308"/>
      <c r="BUH1131" s="1308"/>
      <c r="BUI1131" s="1308"/>
      <c r="BUJ1131" s="1308"/>
      <c r="BUK1131" s="1308"/>
      <c r="BUL1131" s="1308"/>
      <c r="BUM1131" s="1308"/>
      <c r="BUN1131" s="1308"/>
      <c r="BUO1131" s="1308"/>
      <c r="BUP1131" s="1308"/>
      <c r="BUQ1131" s="1308"/>
      <c r="BUR1131" s="1308"/>
      <c r="BUS1131" s="1308"/>
      <c r="BUT1131" s="1308"/>
      <c r="BUU1131" s="1308"/>
      <c r="BUV1131" s="1308"/>
      <c r="BUW1131" s="1308"/>
      <c r="BUX1131" s="1308"/>
      <c r="BUY1131" s="1308"/>
      <c r="BUZ1131" s="1308"/>
      <c r="BVA1131" s="1308"/>
      <c r="BVB1131" s="1308"/>
      <c r="BVC1131" s="1308"/>
      <c r="BVD1131" s="1308"/>
      <c r="BVE1131" s="1308"/>
      <c r="BVF1131" s="1308"/>
      <c r="BVG1131" s="1308"/>
      <c r="BVH1131" s="1308"/>
      <c r="BVI1131" s="1308"/>
      <c r="BVJ1131" s="1308"/>
      <c r="BVK1131" s="1308"/>
      <c r="BVL1131" s="1308"/>
      <c r="BVM1131" s="1308"/>
      <c r="BVN1131" s="1308"/>
      <c r="BVO1131" s="1308"/>
      <c r="BVP1131" s="1308"/>
      <c r="BVQ1131" s="1308"/>
      <c r="BVR1131" s="1308"/>
      <c r="BVS1131" s="1308"/>
      <c r="BVT1131" s="1308"/>
      <c r="BVU1131" s="1308"/>
      <c r="BVV1131" s="1308"/>
      <c r="BVW1131" s="1308"/>
      <c r="BVX1131" s="1308"/>
      <c r="BVY1131" s="1308"/>
      <c r="BVZ1131" s="1308"/>
      <c r="BWA1131" s="1308"/>
      <c r="BWB1131" s="1308"/>
      <c r="BWC1131" s="1308"/>
      <c r="BWD1131" s="1308"/>
      <c r="BWE1131" s="1308"/>
      <c r="BWF1131" s="1308"/>
      <c r="BWG1131" s="1308"/>
      <c r="BWH1131" s="1308"/>
      <c r="BWI1131" s="1308"/>
      <c r="BWJ1131" s="1308"/>
      <c r="BWK1131" s="1308"/>
      <c r="BWL1131" s="1308"/>
      <c r="BWM1131" s="1308"/>
      <c r="BWN1131" s="1308"/>
      <c r="BWO1131" s="1308"/>
      <c r="BWP1131" s="1308"/>
      <c r="BWQ1131" s="1308"/>
      <c r="BWR1131" s="1308"/>
      <c r="BWS1131" s="1308"/>
      <c r="BWT1131" s="1308"/>
      <c r="BWU1131" s="1308"/>
      <c r="BWV1131" s="1308"/>
      <c r="BWW1131" s="1308"/>
      <c r="BWX1131" s="1308"/>
      <c r="BWY1131" s="1308"/>
      <c r="BWZ1131" s="1308"/>
      <c r="BXA1131" s="1308"/>
      <c r="BXB1131" s="1308"/>
      <c r="BXC1131" s="1308"/>
      <c r="BXD1131" s="1308"/>
      <c r="BXE1131" s="1308"/>
      <c r="BXF1131" s="1308"/>
      <c r="BXG1131" s="1308"/>
      <c r="BXH1131" s="1308"/>
      <c r="BXI1131" s="1308"/>
      <c r="BXJ1131" s="1308"/>
      <c r="BXK1131" s="1308"/>
      <c r="BXL1131" s="1308"/>
      <c r="BXM1131" s="1308"/>
      <c r="BXN1131" s="1308"/>
      <c r="BXO1131" s="1308"/>
      <c r="BXP1131" s="1308"/>
      <c r="BXQ1131" s="1308"/>
      <c r="BXR1131" s="1308"/>
      <c r="BXS1131" s="1308"/>
      <c r="BXT1131" s="1308"/>
      <c r="BXU1131" s="1308"/>
      <c r="BXV1131" s="1308"/>
      <c r="BXW1131" s="1308"/>
      <c r="BXX1131" s="1308"/>
      <c r="BXY1131" s="1308"/>
      <c r="BXZ1131" s="1308"/>
      <c r="BYA1131" s="1308"/>
      <c r="BYB1131" s="1308"/>
      <c r="BYC1131" s="1308"/>
      <c r="BYD1131" s="1308"/>
      <c r="BYE1131" s="1308"/>
      <c r="BYF1131" s="1308"/>
      <c r="BYG1131" s="1308"/>
      <c r="BYH1131" s="1308"/>
      <c r="BYI1131" s="1308"/>
      <c r="BYJ1131" s="1308"/>
      <c r="BYK1131" s="1308"/>
      <c r="BYL1131" s="1308"/>
      <c r="BYM1131" s="1308"/>
      <c r="BYN1131" s="1308"/>
      <c r="BYO1131" s="1308"/>
      <c r="BYP1131" s="1308"/>
      <c r="BYQ1131" s="1308"/>
      <c r="BYR1131" s="1308"/>
      <c r="BYS1131" s="1308"/>
      <c r="BYT1131" s="1308"/>
      <c r="BYU1131" s="1308"/>
      <c r="BYV1131" s="1308"/>
      <c r="BYW1131" s="1308"/>
      <c r="BYX1131" s="1308"/>
      <c r="BYY1131" s="1308"/>
      <c r="BYZ1131" s="1308"/>
      <c r="BZA1131" s="1308"/>
      <c r="BZB1131" s="1308"/>
      <c r="BZC1131" s="1308"/>
      <c r="BZD1131" s="1308"/>
      <c r="BZE1131" s="1308"/>
      <c r="BZF1131" s="1308"/>
      <c r="BZG1131" s="1308"/>
      <c r="BZH1131" s="1308"/>
      <c r="BZI1131" s="1308"/>
      <c r="BZJ1131" s="1308"/>
      <c r="BZK1131" s="1308"/>
      <c r="BZL1131" s="1308"/>
      <c r="BZM1131" s="1308"/>
      <c r="BZN1131" s="1308"/>
      <c r="BZO1131" s="1308"/>
      <c r="BZP1131" s="1308"/>
      <c r="BZQ1131" s="1308"/>
      <c r="BZR1131" s="1308"/>
      <c r="BZS1131" s="1308"/>
      <c r="BZT1131" s="1308"/>
      <c r="BZU1131" s="1308"/>
      <c r="BZV1131" s="1308"/>
      <c r="BZW1131" s="1308"/>
      <c r="BZX1131" s="1308"/>
      <c r="BZY1131" s="1308"/>
      <c r="BZZ1131" s="1308"/>
      <c r="CAA1131" s="1308"/>
      <c r="CAB1131" s="1308"/>
      <c r="CAC1131" s="1308"/>
      <c r="CAD1131" s="1308"/>
      <c r="CAE1131" s="1308"/>
      <c r="CAF1131" s="1308"/>
      <c r="CAG1131" s="1308"/>
      <c r="CAH1131" s="1308"/>
      <c r="CAI1131" s="1308"/>
      <c r="CAJ1131" s="1308"/>
      <c r="CAK1131" s="1308"/>
      <c r="CAL1131" s="1308"/>
      <c r="CAM1131" s="1308"/>
      <c r="CAN1131" s="1308"/>
      <c r="CAO1131" s="1308"/>
      <c r="CAP1131" s="1308"/>
      <c r="CAQ1131" s="1308"/>
      <c r="CAR1131" s="1308"/>
      <c r="CAS1131" s="1308"/>
      <c r="CAT1131" s="1308"/>
      <c r="CAU1131" s="1308"/>
      <c r="CAV1131" s="1308"/>
      <c r="CAW1131" s="1308"/>
      <c r="CAX1131" s="1308"/>
      <c r="CAY1131" s="1308"/>
      <c r="CAZ1131" s="1308"/>
      <c r="CBA1131" s="1308"/>
      <c r="CBB1131" s="1308"/>
      <c r="CBC1131" s="1308"/>
      <c r="CBD1131" s="1308"/>
      <c r="CBE1131" s="1308"/>
      <c r="CBF1131" s="1308"/>
      <c r="CBG1131" s="1308"/>
      <c r="CBH1131" s="1308"/>
      <c r="CBI1131" s="1308"/>
      <c r="CBJ1131" s="1308"/>
      <c r="CBK1131" s="1308"/>
      <c r="CBL1131" s="1308"/>
      <c r="CBM1131" s="1308"/>
      <c r="CBN1131" s="1308"/>
      <c r="CBO1131" s="1308"/>
      <c r="CBP1131" s="1308"/>
      <c r="CBQ1131" s="1308"/>
      <c r="CBR1131" s="1308"/>
      <c r="CBS1131" s="1308"/>
      <c r="CBT1131" s="1308"/>
      <c r="CBU1131" s="1308"/>
      <c r="CBV1131" s="1308"/>
      <c r="CBW1131" s="1308"/>
      <c r="CBX1131" s="1308"/>
      <c r="CBY1131" s="1308"/>
      <c r="CBZ1131" s="1308"/>
      <c r="CCA1131" s="1308"/>
      <c r="CCB1131" s="1308"/>
      <c r="CCC1131" s="1308"/>
      <c r="CCD1131" s="1308"/>
      <c r="CCE1131" s="1308"/>
      <c r="CCF1131" s="1308"/>
      <c r="CCG1131" s="1308"/>
      <c r="CCH1131" s="1308"/>
      <c r="CCI1131" s="1308"/>
      <c r="CCJ1131" s="1308"/>
      <c r="CCK1131" s="1308"/>
      <c r="CCL1131" s="1308"/>
      <c r="CCM1131" s="1308"/>
      <c r="CCN1131" s="1308"/>
      <c r="CCO1131" s="1308"/>
      <c r="CCP1131" s="1308"/>
      <c r="CCQ1131" s="1308"/>
      <c r="CCR1131" s="1308"/>
      <c r="CCS1131" s="1308"/>
      <c r="CCT1131" s="1308"/>
      <c r="CCU1131" s="1308"/>
      <c r="CCV1131" s="1308"/>
      <c r="CCW1131" s="1308"/>
      <c r="CCX1131" s="1308"/>
      <c r="CCY1131" s="1308"/>
      <c r="CCZ1131" s="1308"/>
      <c r="CDA1131" s="1308"/>
      <c r="CDB1131" s="1308"/>
      <c r="CDC1131" s="1308"/>
      <c r="CDD1131" s="1308"/>
      <c r="CDE1131" s="1308"/>
      <c r="CDF1131" s="1308"/>
      <c r="CDG1131" s="1308"/>
      <c r="CDH1131" s="1308"/>
      <c r="CDI1131" s="1308"/>
      <c r="CDJ1131" s="1308"/>
      <c r="CDK1131" s="1308"/>
      <c r="CDL1131" s="1308"/>
      <c r="CDM1131" s="1308"/>
      <c r="CDN1131" s="1308"/>
      <c r="CDO1131" s="1308"/>
      <c r="CDP1131" s="1308"/>
      <c r="CDQ1131" s="1308"/>
      <c r="CDR1131" s="1308"/>
      <c r="CDS1131" s="1308"/>
      <c r="CDT1131" s="1308"/>
      <c r="CDU1131" s="1308"/>
      <c r="CDV1131" s="1308"/>
      <c r="CDW1131" s="1308"/>
      <c r="CDX1131" s="1308"/>
      <c r="CDY1131" s="1308"/>
      <c r="CDZ1131" s="1308"/>
      <c r="CEA1131" s="1308"/>
      <c r="CEB1131" s="1308"/>
      <c r="CEC1131" s="1308"/>
      <c r="CED1131" s="1308"/>
      <c r="CEE1131" s="1308"/>
      <c r="CEF1131" s="1308"/>
      <c r="CEG1131" s="1308"/>
      <c r="CEH1131" s="1308"/>
      <c r="CEI1131" s="1308"/>
      <c r="CEJ1131" s="1308"/>
      <c r="CEK1131" s="1308"/>
      <c r="CEL1131" s="1308"/>
      <c r="CEM1131" s="1308"/>
      <c r="CEN1131" s="1308"/>
      <c r="CEO1131" s="1308"/>
      <c r="CEP1131" s="1308"/>
      <c r="CEQ1131" s="1308"/>
      <c r="CER1131" s="1308"/>
      <c r="CES1131" s="1308"/>
      <c r="CET1131" s="1308"/>
      <c r="CEU1131" s="1308"/>
      <c r="CEV1131" s="1308"/>
      <c r="CEW1131" s="1308"/>
      <c r="CEX1131" s="1308"/>
      <c r="CEY1131" s="1308"/>
      <c r="CEZ1131" s="1308"/>
      <c r="CFA1131" s="1308"/>
      <c r="CFB1131" s="1308"/>
      <c r="CFC1131" s="1308"/>
      <c r="CFD1131" s="1308"/>
      <c r="CFE1131" s="1308"/>
      <c r="CFF1131" s="1308"/>
      <c r="CFG1131" s="1308"/>
      <c r="CFH1131" s="1308"/>
      <c r="CFI1131" s="1308"/>
      <c r="CFJ1131" s="1308"/>
      <c r="CFK1131" s="1308"/>
      <c r="CFL1131" s="1308"/>
      <c r="CFM1131" s="1308"/>
      <c r="CFN1131" s="1308"/>
      <c r="CFO1131" s="1308"/>
      <c r="CFP1131" s="1308"/>
      <c r="CFQ1131" s="1308"/>
      <c r="CFR1131" s="1308"/>
      <c r="CFS1131" s="1308"/>
      <c r="CFT1131" s="1308"/>
      <c r="CFU1131" s="1308"/>
      <c r="CFV1131" s="1308"/>
      <c r="CFW1131" s="1308"/>
      <c r="CFX1131" s="1308"/>
      <c r="CFY1131" s="1308"/>
      <c r="CFZ1131" s="1308"/>
      <c r="CGA1131" s="1308"/>
      <c r="CGB1131" s="1308"/>
      <c r="CGC1131" s="1308"/>
      <c r="CGD1131" s="1308"/>
      <c r="CGE1131" s="1308"/>
      <c r="CGF1131" s="1308"/>
      <c r="CGG1131" s="1308"/>
      <c r="CGH1131" s="1308"/>
      <c r="CGI1131" s="1308"/>
      <c r="CGJ1131" s="1308"/>
      <c r="CGK1131" s="1308"/>
      <c r="CGL1131" s="1308"/>
      <c r="CGM1131" s="1308"/>
      <c r="CGN1131" s="1308"/>
      <c r="CGO1131" s="1308"/>
      <c r="CGP1131" s="1308"/>
      <c r="CGQ1131" s="1308"/>
      <c r="CGR1131" s="1308"/>
      <c r="CGS1131" s="1308"/>
      <c r="CGT1131" s="1308"/>
      <c r="CGU1131" s="1308"/>
      <c r="CGV1131" s="1308"/>
      <c r="CGW1131" s="1308"/>
      <c r="CGX1131" s="1308"/>
      <c r="CGY1131" s="1308"/>
      <c r="CGZ1131" s="1308"/>
      <c r="CHA1131" s="1308"/>
      <c r="CHB1131" s="1308"/>
      <c r="CHC1131" s="1308"/>
      <c r="CHD1131" s="1308"/>
      <c r="CHE1131" s="1308"/>
      <c r="CHF1131" s="1308"/>
      <c r="CHG1131" s="1308"/>
      <c r="CHH1131" s="1308"/>
      <c r="CHI1131" s="1308"/>
      <c r="CHJ1131" s="1308"/>
      <c r="CHK1131" s="1308"/>
      <c r="CHL1131" s="1308"/>
      <c r="CHM1131" s="1308"/>
      <c r="CHN1131" s="1308"/>
      <c r="CHO1131" s="1308"/>
      <c r="CHP1131" s="1308"/>
      <c r="CHQ1131" s="1308"/>
      <c r="CHR1131" s="1308"/>
      <c r="CHS1131" s="1308"/>
      <c r="CHT1131" s="1308"/>
      <c r="CHU1131" s="1308"/>
      <c r="CHV1131" s="1308"/>
      <c r="CHW1131" s="1308"/>
      <c r="CHX1131" s="1308"/>
      <c r="CHY1131" s="1308"/>
      <c r="CHZ1131" s="1308"/>
      <c r="CIA1131" s="1308"/>
      <c r="CIB1131" s="1308"/>
      <c r="CIC1131" s="1308"/>
      <c r="CID1131" s="1308"/>
      <c r="CIE1131" s="1308"/>
      <c r="CIF1131" s="1308"/>
      <c r="CIG1131" s="1308"/>
      <c r="CIH1131" s="1308"/>
      <c r="CII1131" s="1308"/>
      <c r="CIJ1131" s="1308"/>
      <c r="CIK1131" s="1308"/>
      <c r="CIL1131" s="1308"/>
      <c r="CIM1131" s="1308"/>
      <c r="CIN1131" s="1308"/>
      <c r="CIO1131" s="1308"/>
      <c r="CIP1131" s="1308"/>
      <c r="CIQ1131" s="1308"/>
      <c r="CIR1131" s="1308"/>
      <c r="CIS1131" s="1308"/>
      <c r="CIT1131" s="1308"/>
      <c r="CIU1131" s="1308"/>
      <c r="CIV1131" s="1308"/>
      <c r="CIW1131" s="1308"/>
      <c r="CIX1131" s="1308"/>
      <c r="CIY1131" s="1308"/>
      <c r="CIZ1131" s="1308"/>
      <c r="CJA1131" s="1308"/>
      <c r="CJB1131" s="1308"/>
      <c r="CJC1131" s="1308"/>
      <c r="CJD1131" s="1308"/>
      <c r="CJE1131" s="1308"/>
      <c r="CJF1131" s="1308"/>
      <c r="CJG1131" s="1308"/>
      <c r="CJH1131" s="1308"/>
      <c r="CJI1131" s="1308"/>
      <c r="CJJ1131" s="1308"/>
      <c r="CJK1131" s="1308"/>
      <c r="CJL1131" s="1308"/>
      <c r="CJM1131" s="1308"/>
      <c r="CJN1131" s="1308"/>
      <c r="CJO1131" s="1308"/>
      <c r="CJP1131" s="1308"/>
      <c r="CJQ1131" s="1308"/>
      <c r="CJR1131" s="1308"/>
      <c r="CJS1131" s="1308"/>
      <c r="CJT1131" s="1308"/>
      <c r="CJU1131" s="1308"/>
      <c r="CJV1131" s="1308"/>
      <c r="CJW1131" s="1308"/>
      <c r="CJX1131" s="1308"/>
      <c r="CJY1131" s="1308"/>
      <c r="CJZ1131" s="1308"/>
      <c r="CKA1131" s="1308"/>
      <c r="CKB1131" s="1308"/>
      <c r="CKC1131" s="1308"/>
      <c r="CKD1131" s="1308"/>
      <c r="CKE1131" s="1308"/>
      <c r="CKF1131" s="1308"/>
      <c r="CKG1131" s="1308"/>
      <c r="CKH1131" s="1308"/>
      <c r="CKI1131" s="1308"/>
      <c r="CKJ1131" s="1308"/>
      <c r="CKK1131" s="1308"/>
      <c r="CKL1131" s="1308"/>
      <c r="CKM1131" s="1308"/>
      <c r="CKN1131" s="1308"/>
      <c r="CKO1131" s="1308"/>
      <c r="CKP1131" s="1308"/>
      <c r="CKQ1131" s="1308"/>
      <c r="CKR1131" s="1308"/>
      <c r="CKS1131" s="1308"/>
      <c r="CKT1131" s="1308"/>
      <c r="CKU1131" s="1308"/>
      <c r="CKV1131" s="1308"/>
      <c r="CKW1131" s="1308"/>
      <c r="CKX1131" s="1308"/>
      <c r="CKY1131" s="1308"/>
      <c r="CKZ1131" s="1308"/>
      <c r="CLA1131" s="1308"/>
      <c r="CLB1131" s="1308"/>
      <c r="CLC1131" s="1308"/>
      <c r="CLD1131" s="1308"/>
      <c r="CLE1131" s="1308"/>
      <c r="CLF1131" s="1308"/>
      <c r="CLG1131" s="1308"/>
      <c r="CLH1131" s="1308"/>
      <c r="CLI1131" s="1308"/>
      <c r="CLJ1131" s="1308"/>
      <c r="CLK1131" s="1308"/>
      <c r="CLL1131" s="1308"/>
      <c r="CLM1131" s="1308"/>
      <c r="CLN1131" s="1308"/>
      <c r="CLO1131" s="1308"/>
      <c r="CLP1131" s="1308"/>
      <c r="CLQ1131" s="1308"/>
      <c r="CLR1131" s="1308"/>
      <c r="CLS1131" s="1308"/>
      <c r="CLT1131" s="1308"/>
      <c r="CLU1131" s="1308"/>
      <c r="CLV1131" s="1308"/>
      <c r="CLW1131" s="1308"/>
      <c r="CLX1131" s="1308"/>
      <c r="CLY1131" s="1308"/>
      <c r="CLZ1131" s="1308"/>
      <c r="CMA1131" s="1308"/>
      <c r="CMB1131" s="1308"/>
      <c r="CMC1131" s="1308"/>
      <c r="CMD1131" s="1308"/>
      <c r="CME1131" s="1308"/>
      <c r="CMF1131" s="1308"/>
      <c r="CMG1131" s="1308"/>
      <c r="CMH1131" s="1308"/>
      <c r="CMI1131" s="1308"/>
      <c r="CMJ1131" s="1308"/>
      <c r="CMK1131" s="1308"/>
      <c r="CML1131" s="1308"/>
      <c r="CMM1131" s="1308"/>
      <c r="CMN1131" s="1308"/>
      <c r="CMO1131" s="1308"/>
      <c r="CMP1131" s="1308"/>
      <c r="CMQ1131" s="1308"/>
      <c r="CMR1131" s="1308"/>
      <c r="CMS1131" s="1308"/>
      <c r="CMT1131" s="1308"/>
      <c r="CMU1131" s="1308"/>
      <c r="CMV1131" s="1308"/>
      <c r="CMW1131" s="1308"/>
      <c r="CMX1131" s="1308"/>
      <c r="CMY1131" s="1308"/>
      <c r="CMZ1131" s="1308"/>
      <c r="CNA1131" s="1308"/>
      <c r="CNB1131" s="1308"/>
      <c r="CNC1131" s="1308"/>
      <c r="CND1131" s="1308"/>
      <c r="CNE1131" s="1308"/>
      <c r="CNF1131" s="1308"/>
      <c r="CNG1131" s="1308"/>
      <c r="CNH1131" s="1308"/>
      <c r="CNI1131" s="1308"/>
      <c r="CNJ1131" s="1308"/>
      <c r="CNK1131" s="1308"/>
      <c r="CNL1131" s="1308"/>
      <c r="CNM1131" s="1308"/>
      <c r="CNN1131" s="1308"/>
      <c r="CNO1131" s="1308"/>
      <c r="CNP1131" s="1308"/>
      <c r="CNQ1131" s="1308"/>
      <c r="CNR1131" s="1308"/>
      <c r="CNS1131" s="1308"/>
      <c r="CNT1131" s="1308"/>
      <c r="CNU1131" s="1308"/>
      <c r="CNV1131" s="1308"/>
      <c r="CNW1131" s="1308"/>
      <c r="CNX1131" s="1308"/>
      <c r="CNY1131" s="1308"/>
      <c r="CNZ1131" s="1308"/>
      <c r="COA1131" s="1308"/>
      <c r="COB1131" s="1308"/>
      <c r="COC1131" s="1308"/>
      <c r="COD1131" s="1308"/>
      <c r="COE1131" s="1308"/>
      <c r="COF1131" s="1308"/>
      <c r="COG1131" s="1308"/>
      <c r="COH1131" s="1308"/>
      <c r="COI1131" s="1308"/>
      <c r="COJ1131" s="1308"/>
      <c r="COK1131" s="1308"/>
      <c r="COL1131" s="1308"/>
      <c r="COM1131" s="1308"/>
      <c r="CON1131" s="1308"/>
      <c r="COO1131" s="1308"/>
      <c r="COP1131" s="1308"/>
      <c r="COQ1131" s="1308"/>
      <c r="COR1131" s="1308"/>
      <c r="COS1131" s="1308"/>
      <c r="COT1131" s="1308"/>
      <c r="COU1131" s="1308"/>
      <c r="COV1131" s="1308"/>
      <c r="COW1131" s="1308"/>
      <c r="COX1131" s="1308"/>
      <c r="COY1131" s="1308"/>
      <c r="COZ1131" s="1308"/>
      <c r="CPA1131" s="1308"/>
      <c r="CPB1131" s="1308"/>
      <c r="CPC1131" s="1308"/>
      <c r="CPD1131" s="1308"/>
      <c r="CPE1131" s="1308"/>
      <c r="CPF1131" s="1308"/>
      <c r="CPG1131" s="1308"/>
      <c r="CPH1131" s="1308"/>
      <c r="CPI1131" s="1308"/>
      <c r="CPJ1131" s="1308"/>
      <c r="CPK1131" s="1308"/>
      <c r="CPL1131" s="1308"/>
      <c r="CPM1131" s="1308"/>
      <c r="CPN1131" s="1308"/>
      <c r="CPO1131" s="1308"/>
      <c r="CPP1131" s="1308"/>
      <c r="CPQ1131" s="1308"/>
      <c r="CPR1131" s="1308"/>
      <c r="CPS1131" s="1308"/>
      <c r="CPT1131" s="1308"/>
      <c r="CPU1131" s="1308"/>
      <c r="CPV1131" s="1308"/>
      <c r="CPW1131" s="1308"/>
      <c r="CPX1131" s="1308"/>
      <c r="CPY1131" s="1308"/>
      <c r="CPZ1131" s="1308"/>
      <c r="CQA1131" s="1308"/>
      <c r="CQB1131" s="1308"/>
      <c r="CQC1131" s="1308"/>
      <c r="CQD1131" s="1308"/>
      <c r="CQE1131" s="1308"/>
      <c r="CQF1131" s="1308"/>
      <c r="CQG1131" s="1308"/>
      <c r="CQH1131" s="1308"/>
      <c r="CQI1131" s="1308"/>
      <c r="CQJ1131" s="1308"/>
      <c r="CQK1131" s="1308"/>
      <c r="CQL1131" s="1308"/>
      <c r="CQM1131" s="1308"/>
      <c r="CQN1131" s="1308"/>
      <c r="CQO1131" s="1308"/>
      <c r="CQP1131" s="1308"/>
      <c r="CQQ1131" s="1308"/>
      <c r="CQR1131" s="1308"/>
      <c r="CQS1131" s="1308"/>
      <c r="CQT1131" s="1308"/>
      <c r="CQU1131" s="1308"/>
      <c r="CQV1131" s="1308"/>
      <c r="CQW1131" s="1308"/>
      <c r="CQX1131" s="1308"/>
      <c r="CQY1131" s="1308"/>
      <c r="CQZ1131" s="1308"/>
      <c r="CRA1131" s="1308"/>
      <c r="CRB1131" s="1308"/>
      <c r="CRC1131" s="1308"/>
      <c r="CRD1131" s="1308"/>
      <c r="CRE1131" s="1308"/>
      <c r="CRF1131" s="1308"/>
      <c r="CRG1131" s="1308"/>
      <c r="CRH1131" s="1308"/>
      <c r="CRI1131" s="1308"/>
      <c r="CRJ1131" s="1308"/>
      <c r="CRK1131" s="1308"/>
      <c r="CRL1131" s="1308"/>
      <c r="CRM1131" s="1308"/>
      <c r="CRN1131" s="1308"/>
      <c r="CRO1131" s="1308"/>
      <c r="CRP1131" s="1308"/>
      <c r="CRQ1131" s="1308"/>
      <c r="CRR1131" s="1308"/>
      <c r="CRS1131" s="1308"/>
      <c r="CRT1131" s="1308"/>
      <c r="CRU1131" s="1308"/>
      <c r="CRV1131" s="1308"/>
      <c r="CRW1131" s="1308"/>
      <c r="CRX1131" s="1308"/>
      <c r="CRY1131" s="1308"/>
      <c r="CRZ1131" s="1308"/>
      <c r="CSA1131" s="1308"/>
      <c r="CSB1131" s="1308"/>
      <c r="CSC1131" s="1308"/>
      <c r="CSD1131" s="1308"/>
      <c r="CSE1131" s="1308"/>
      <c r="CSF1131" s="1308"/>
      <c r="CSG1131" s="1308"/>
      <c r="CSH1131" s="1308"/>
      <c r="CSI1131" s="1308"/>
      <c r="CSJ1131" s="1308"/>
      <c r="CSK1131" s="1308"/>
      <c r="CSL1131" s="1308"/>
      <c r="CSM1131" s="1308"/>
    </row>
    <row r="1132" spans="1:2535" ht="15" customHeight="1" x14ac:dyDescent="0.25">
      <c r="A1132" s="1315">
        <v>11</v>
      </c>
      <c r="B1132" s="2051">
        <v>43734</v>
      </c>
      <c r="C1132" s="1268">
        <f t="shared" si="566"/>
        <v>1122</v>
      </c>
      <c r="D1132" s="1305" t="s">
        <v>90</v>
      </c>
      <c r="E1132" s="1305" t="s">
        <v>88</v>
      </c>
      <c r="F1132" s="1266">
        <v>5</v>
      </c>
      <c r="G1132" s="1491">
        <f t="shared" si="565"/>
        <v>6659090</v>
      </c>
      <c r="H1132" s="1268"/>
      <c r="I1132" s="2605">
        <f t="shared" si="561"/>
        <v>0</v>
      </c>
      <c r="J1132" s="1268">
        <v>5</v>
      </c>
      <c r="K1132" s="2605">
        <f t="shared" si="560"/>
        <v>11159090</v>
      </c>
      <c r="L1132" s="1962"/>
      <c r="M1132" s="2605">
        <f t="shared" si="562"/>
        <v>0</v>
      </c>
      <c r="N1132" s="1505">
        <f t="shared" si="567"/>
        <v>10</v>
      </c>
      <c r="O1132" s="1494">
        <f t="shared" si="567"/>
        <v>17818180</v>
      </c>
      <c r="P1132" s="1494">
        <f t="shared" si="543"/>
        <v>400000</v>
      </c>
      <c r="Q1132" s="1307"/>
      <c r="R1132" s="1508">
        <v>1331818</v>
      </c>
      <c r="S1132" s="1508">
        <v>1931818</v>
      </c>
      <c r="T1132" s="1508">
        <v>2231818</v>
      </c>
      <c r="U1132" s="1508">
        <v>431818</v>
      </c>
      <c r="V1132" s="1892"/>
      <c r="W1132" s="1229"/>
      <c r="X1132" s="2337"/>
      <c r="Y1132" s="1229"/>
      <c r="Z1132" s="2395"/>
      <c r="AA1132" s="1229"/>
      <c r="AB1132" s="1317"/>
      <c r="AC1132" s="1229"/>
      <c r="AD1132" s="1229"/>
      <c r="AE1132" s="1229"/>
      <c r="AF1132" s="1490">
        <f t="shared" si="545"/>
        <v>0</v>
      </c>
      <c r="AG1132" s="1316">
        <f t="shared" si="546"/>
        <v>17818180</v>
      </c>
      <c r="AH1132" s="1305"/>
      <c r="AI1132" s="1937"/>
      <c r="AJ1132" s="1267"/>
      <c r="AK1132" s="1317"/>
      <c r="AL1132" s="1317"/>
      <c r="AM1132" s="1305"/>
      <c r="AN1132" s="1305"/>
      <c r="AO1132" s="1266"/>
      <c r="AP1132" s="1491">
        <f t="shared" si="547"/>
        <v>0</v>
      </c>
      <c r="AQ1132" s="1268"/>
      <c r="AR1132" s="1492">
        <f t="shared" si="548"/>
        <v>0</v>
      </c>
      <c r="AS1132" s="1268"/>
      <c r="AT1132" s="1492">
        <f t="shared" si="549"/>
        <v>0</v>
      </c>
      <c r="AU1132" s="1268"/>
      <c r="AV1132" s="1492">
        <f t="shared" si="550"/>
        <v>0</v>
      </c>
      <c r="AW1132" s="1493">
        <f t="shared" si="551"/>
        <v>0</v>
      </c>
      <c r="AX1132" s="2153">
        <f t="shared" si="552"/>
        <v>0</v>
      </c>
      <c r="AY1132" s="1495">
        <f t="shared" si="553"/>
        <v>0</v>
      </c>
      <c r="AZ1132" s="1937"/>
      <c r="BA1132" s="1508">
        <v>1331818</v>
      </c>
      <c r="BB1132" s="1508">
        <v>1931818</v>
      </c>
      <c r="BC1132" s="1508">
        <v>2231818</v>
      </c>
      <c r="BD1132" s="1508">
        <v>431818</v>
      </c>
      <c r="BE1132" s="2174"/>
      <c r="BF1132" s="1229"/>
      <c r="BG1132" s="1317"/>
      <c r="BH1132" s="1229"/>
      <c r="BI1132" s="1317"/>
      <c r="BJ1132" s="1229"/>
      <c r="BK1132" s="1317"/>
      <c r="BL1132" s="1229"/>
      <c r="BM1132" s="1229"/>
      <c r="BN1132" s="1229"/>
      <c r="BO1132" s="1490">
        <f t="shared" si="559"/>
        <v>0</v>
      </c>
      <c r="BP1132" s="1496">
        <f t="shared" si="563"/>
        <v>0</v>
      </c>
      <c r="BQ1132" s="1305"/>
      <c r="BS1132" s="1959">
        <f t="shared" si="554"/>
        <v>5</v>
      </c>
      <c r="BT1132" s="1959">
        <f t="shared" si="555"/>
        <v>0</v>
      </c>
      <c r="BU1132" s="1959">
        <f t="shared" si="556"/>
        <v>5</v>
      </c>
      <c r="BV1132" s="1959">
        <f t="shared" si="557"/>
        <v>0</v>
      </c>
      <c r="BW1132" s="1959">
        <f t="shared" si="558"/>
        <v>17818180</v>
      </c>
    </row>
    <row r="1133" spans="1:2535" s="773" customFormat="1" ht="15" customHeight="1" x14ac:dyDescent="0.25">
      <c r="A1133" s="1315">
        <v>1</v>
      </c>
      <c r="B1133" s="2051">
        <v>43735</v>
      </c>
      <c r="C1133" s="1268">
        <f t="shared" si="566"/>
        <v>1123</v>
      </c>
      <c r="D1133" s="1305" t="s">
        <v>293</v>
      </c>
      <c r="E1133" s="1305" t="s">
        <v>88</v>
      </c>
      <c r="F1133" s="1266">
        <v>6</v>
      </c>
      <c r="G1133" s="1491">
        <f t="shared" si="565"/>
        <v>7990908</v>
      </c>
      <c r="H1133" s="1268">
        <v>1</v>
      </c>
      <c r="I1133" s="2605">
        <f t="shared" si="561"/>
        <v>1931818</v>
      </c>
      <c r="J1133" s="1268">
        <v>3</v>
      </c>
      <c r="K1133" s="2605">
        <f t="shared" si="560"/>
        <v>6695454</v>
      </c>
      <c r="L1133" s="1962"/>
      <c r="M1133" s="2605">
        <f t="shared" si="562"/>
        <v>0</v>
      </c>
      <c r="N1133" s="1505">
        <f t="shared" si="567"/>
        <v>10</v>
      </c>
      <c r="O1133" s="1494">
        <f t="shared" si="567"/>
        <v>16618180</v>
      </c>
      <c r="P1133" s="1494">
        <f t="shared" si="543"/>
        <v>400000</v>
      </c>
      <c r="Q1133" s="1307"/>
      <c r="R1133" s="1508">
        <v>1331818</v>
      </c>
      <c r="S1133" s="1508">
        <v>1931818</v>
      </c>
      <c r="T1133" s="1508">
        <v>2231818</v>
      </c>
      <c r="U1133" s="1508">
        <v>431818</v>
      </c>
      <c r="V1133" s="1892"/>
      <c r="W1133" s="1229"/>
      <c r="X1133" s="2337"/>
      <c r="Y1133" s="1229"/>
      <c r="Z1133" s="2395"/>
      <c r="AA1133" s="1229"/>
      <c r="AB1133" s="1317"/>
      <c r="AC1133" s="1229"/>
      <c r="AD1133" s="1229"/>
      <c r="AE1133" s="1229"/>
      <c r="AF1133" s="1490">
        <f t="shared" si="545"/>
        <v>0</v>
      </c>
      <c r="AG1133" s="1316">
        <f t="shared" si="546"/>
        <v>16618180</v>
      </c>
      <c r="AH1133" s="1305"/>
      <c r="AI1133" s="1937"/>
      <c r="AJ1133" s="1267"/>
      <c r="AK1133" s="1317"/>
      <c r="AL1133" s="1317"/>
      <c r="AM1133" s="1305"/>
      <c r="AN1133" s="1305"/>
      <c r="AO1133" s="1266"/>
      <c r="AP1133" s="1491">
        <f t="shared" si="547"/>
        <v>0</v>
      </c>
      <c r="AQ1133" s="1268"/>
      <c r="AR1133" s="1492">
        <f t="shared" si="548"/>
        <v>0</v>
      </c>
      <c r="AS1133" s="1268"/>
      <c r="AT1133" s="1492">
        <f t="shared" si="549"/>
        <v>0</v>
      </c>
      <c r="AU1133" s="1268"/>
      <c r="AV1133" s="1492">
        <f t="shared" si="550"/>
        <v>0</v>
      </c>
      <c r="AW1133" s="1493">
        <f t="shared" si="551"/>
        <v>0</v>
      </c>
      <c r="AX1133" s="2153">
        <f t="shared" si="552"/>
        <v>0</v>
      </c>
      <c r="AY1133" s="1495">
        <f t="shared" si="553"/>
        <v>0</v>
      </c>
      <c r="AZ1133" s="1937"/>
      <c r="BA1133" s="1508">
        <v>1331818</v>
      </c>
      <c r="BB1133" s="1508">
        <v>1931818</v>
      </c>
      <c r="BC1133" s="1508">
        <v>2231818</v>
      </c>
      <c r="BD1133" s="1508">
        <v>431818</v>
      </c>
      <c r="BE1133" s="2174"/>
      <c r="BF1133" s="1229"/>
      <c r="BG1133" s="1317"/>
      <c r="BH1133" s="1229"/>
      <c r="BI1133" s="1317"/>
      <c r="BJ1133" s="1229"/>
      <c r="BK1133" s="1317"/>
      <c r="BL1133" s="1229"/>
      <c r="BM1133" s="1229"/>
      <c r="BN1133" s="1229"/>
      <c r="BO1133" s="1490">
        <f t="shared" si="559"/>
        <v>0</v>
      </c>
      <c r="BP1133" s="1496">
        <f t="shared" si="563"/>
        <v>0</v>
      </c>
      <c r="BQ1133" s="1305"/>
      <c r="BR1133" s="1308"/>
      <c r="BS1133" s="1959">
        <f t="shared" si="554"/>
        <v>6</v>
      </c>
      <c r="BT1133" s="1959">
        <f t="shared" si="555"/>
        <v>1</v>
      </c>
      <c r="BU1133" s="1959">
        <f t="shared" si="556"/>
        <v>3</v>
      </c>
      <c r="BV1133" s="1959">
        <f t="shared" si="557"/>
        <v>0</v>
      </c>
      <c r="BW1133" s="1959">
        <f t="shared" si="558"/>
        <v>16618180</v>
      </c>
      <c r="BX1133" s="1308"/>
      <c r="BY1133" s="1308"/>
      <c r="BZ1133" s="1308"/>
      <c r="CA1133" s="1308"/>
      <c r="CB1133" s="1308"/>
      <c r="CC1133" s="1308"/>
      <c r="CD1133" s="1308"/>
      <c r="CE1133" s="1308"/>
      <c r="CF1133" s="1308"/>
      <c r="CG1133" s="1308"/>
      <c r="CH1133" s="1308"/>
      <c r="CI1133" s="1308"/>
      <c r="CJ1133" s="1308"/>
      <c r="CK1133" s="1308"/>
      <c r="CL1133" s="1308"/>
      <c r="CM1133" s="1308"/>
      <c r="CN1133" s="1308"/>
      <c r="CO1133" s="1308"/>
      <c r="CP1133" s="1308"/>
      <c r="CQ1133" s="1308"/>
      <c r="CR1133" s="1308"/>
      <c r="CS1133" s="1308"/>
      <c r="CT1133" s="1308"/>
      <c r="CU1133" s="1308"/>
      <c r="CV1133" s="1308"/>
      <c r="CW1133" s="1308"/>
      <c r="CX1133" s="1308"/>
      <c r="CY1133" s="1308"/>
      <c r="CZ1133" s="1308"/>
      <c r="DA1133" s="1308"/>
      <c r="DB1133" s="1308"/>
      <c r="DC1133" s="1308"/>
      <c r="DD1133" s="1308"/>
      <c r="DE1133" s="1308"/>
      <c r="DF1133" s="1308"/>
      <c r="DG1133" s="1308"/>
      <c r="DH1133" s="1308"/>
      <c r="DI1133" s="1308"/>
      <c r="DJ1133" s="1308"/>
      <c r="DK1133" s="1308"/>
      <c r="DL1133" s="1308"/>
      <c r="DM1133" s="1308"/>
      <c r="DN1133" s="1308"/>
      <c r="DO1133" s="1308"/>
      <c r="DP1133" s="1308"/>
      <c r="DQ1133" s="1308"/>
      <c r="DR1133" s="1308"/>
      <c r="DS1133" s="1308"/>
      <c r="DT1133" s="1308"/>
      <c r="DU1133" s="1308"/>
      <c r="DV1133" s="1308"/>
      <c r="DW1133" s="1308"/>
      <c r="DX1133" s="1308"/>
      <c r="DY1133" s="1308"/>
      <c r="DZ1133" s="1308"/>
      <c r="EA1133" s="1308"/>
      <c r="EB1133" s="1308"/>
      <c r="EC1133" s="1308"/>
      <c r="ED1133" s="1308"/>
      <c r="EE1133" s="1308"/>
      <c r="EF1133" s="1308"/>
      <c r="EG1133" s="1308"/>
      <c r="EH1133" s="1308"/>
      <c r="EI1133" s="1308"/>
      <c r="EJ1133" s="1308"/>
      <c r="EK1133" s="1308"/>
      <c r="EL1133" s="1308"/>
      <c r="EM1133" s="1308"/>
      <c r="EN1133" s="1308"/>
      <c r="EO1133" s="1308"/>
      <c r="EP1133" s="1308"/>
      <c r="EQ1133" s="1308"/>
      <c r="ER1133" s="1308"/>
      <c r="ES1133" s="1308"/>
      <c r="ET1133" s="1308"/>
      <c r="EU1133" s="1308"/>
      <c r="EV1133" s="1308"/>
      <c r="EW1133" s="1308"/>
      <c r="EX1133" s="1308"/>
      <c r="EY1133" s="1308"/>
      <c r="EZ1133" s="1308"/>
      <c r="FA1133" s="1308"/>
      <c r="FB1133" s="1308"/>
      <c r="FC1133" s="1308"/>
      <c r="FD1133" s="1308"/>
      <c r="FE1133" s="1308"/>
      <c r="FF1133" s="1308"/>
      <c r="FG1133" s="1308"/>
      <c r="FH1133" s="1308"/>
      <c r="FI1133" s="1308"/>
      <c r="FJ1133" s="1308"/>
      <c r="FK1133" s="1308"/>
      <c r="FL1133" s="1308"/>
      <c r="FM1133" s="1308"/>
      <c r="FN1133" s="1308"/>
      <c r="FO1133" s="1308"/>
      <c r="FP1133" s="1308"/>
      <c r="FQ1133" s="1308"/>
      <c r="FR1133" s="1308"/>
      <c r="FS1133" s="1308"/>
      <c r="FT1133" s="1308"/>
      <c r="FU1133" s="1308"/>
      <c r="FV1133" s="1308"/>
      <c r="FW1133" s="1308"/>
      <c r="FX1133" s="1308"/>
      <c r="FY1133" s="1308"/>
      <c r="FZ1133" s="1308"/>
      <c r="GA1133" s="1308"/>
      <c r="GB1133" s="1308"/>
      <c r="GC1133" s="1308"/>
      <c r="GD1133" s="1308"/>
      <c r="GE1133" s="1308"/>
      <c r="GF1133" s="1308"/>
      <c r="GG1133" s="1308"/>
      <c r="GH1133" s="1308"/>
      <c r="GI1133" s="1308"/>
      <c r="GJ1133" s="1308"/>
      <c r="GK1133" s="1308"/>
      <c r="GL1133" s="1308"/>
      <c r="GM1133" s="1308"/>
      <c r="GN1133" s="1308"/>
      <c r="GO1133" s="1308"/>
      <c r="GP1133" s="1308"/>
      <c r="GQ1133" s="1308"/>
      <c r="GR1133" s="1308"/>
      <c r="GS1133" s="1308"/>
      <c r="GT1133" s="1308"/>
      <c r="GU1133" s="1308"/>
      <c r="GV1133" s="1308"/>
      <c r="GW1133" s="1308"/>
      <c r="GX1133" s="1308"/>
      <c r="GY1133" s="1308"/>
      <c r="GZ1133" s="1308"/>
      <c r="HA1133" s="1308"/>
      <c r="HB1133" s="1308"/>
      <c r="HC1133" s="1308"/>
      <c r="HD1133" s="1308"/>
      <c r="HE1133" s="1308"/>
      <c r="HF1133" s="1308"/>
      <c r="HG1133" s="1308"/>
      <c r="HH1133" s="1308"/>
      <c r="HI1133" s="1308"/>
      <c r="HJ1133" s="1308"/>
      <c r="HK1133" s="1308"/>
      <c r="HL1133" s="1308"/>
      <c r="HM1133" s="1308"/>
      <c r="HN1133" s="1308"/>
      <c r="HO1133" s="1308"/>
      <c r="HP1133" s="1308"/>
      <c r="HQ1133" s="1308"/>
      <c r="HR1133" s="1308"/>
      <c r="HS1133" s="1308"/>
      <c r="HT1133" s="1308"/>
      <c r="HU1133" s="1308"/>
      <c r="HV1133" s="1308"/>
      <c r="HW1133" s="1308"/>
      <c r="HX1133" s="1308"/>
      <c r="HY1133" s="1308"/>
      <c r="HZ1133" s="1308"/>
      <c r="IA1133" s="1308"/>
      <c r="IB1133" s="1308"/>
      <c r="IC1133" s="1308"/>
      <c r="ID1133" s="1308"/>
      <c r="IE1133" s="1308"/>
      <c r="IF1133" s="1308"/>
      <c r="IG1133" s="1308"/>
      <c r="IH1133" s="1308"/>
      <c r="II1133" s="1308"/>
      <c r="IJ1133" s="1308"/>
      <c r="IK1133" s="1308"/>
      <c r="IL1133" s="1308"/>
      <c r="IM1133" s="1308"/>
      <c r="IN1133" s="1308"/>
      <c r="IO1133" s="1308"/>
      <c r="IP1133" s="1308"/>
      <c r="IQ1133" s="1308"/>
      <c r="IR1133" s="1308"/>
      <c r="IS1133" s="1308"/>
      <c r="IT1133" s="1308"/>
      <c r="IU1133" s="1308"/>
      <c r="IV1133" s="1308"/>
      <c r="IW1133" s="1308"/>
      <c r="IX1133" s="1308"/>
      <c r="IY1133" s="1308"/>
      <c r="IZ1133" s="1308"/>
      <c r="JA1133" s="1308"/>
      <c r="JB1133" s="1308"/>
      <c r="JC1133" s="1308"/>
      <c r="JD1133" s="1308"/>
      <c r="JE1133" s="1308"/>
      <c r="JF1133" s="1308"/>
      <c r="JG1133" s="1308"/>
      <c r="JH1133" s="1308"/>
      <c r="JI1133" s="1308"/>
      <c r="JJ1133" s="1308"/>
      <c r="JK1133" s="1308"/>
      <c r="JL1133" s="1308"/>
      <c r="JM1133" s="1308"/>
      <c r="JN1133" s="1308"/>
      <c r="JO1133" s="1308"/>
      <c r="JP1133" s="1308"/>
      <c r="JQ1133" s="1308"/>
      <c r="JR1133" s="1308"/>
      <c r="JS1133" s="1308"/>
      <c r="JT1133" s="1308"/>
      <c r="JU1133" s="1308"/>
      <c r="JV1133" s="1308"/>
      <c r="JW1133" s="1308"/>
      <c r="JX1133" s="1308"/>
      <c r="JY1133" s="1308"/>
      <c r="JZ1133" s="1308"/>
      <c r="KA1133" s="1308"/>
      <c r="KB1133" s="1308"/>
      <c r="KC1133" s="1308"/>
      <c r="KD1133" s="1308"/>
      <c r="KE1133" s="1308"/>
      <c r="KF1133" s="1308"/>
      <c r="KG1133" s="1308"/>
      <c r="KH1133" s="1308"/>
      <c r="KI1133" s="1308"/>
      <c r="KJ1133" s="1308"/>
      <c r="KK1133" s="1308"/>
      <c r="KL1133" s="1308"/>
      <c r="KM1133" s="1308"/>
      <c r="KN1133" s="1308"/>
      <c r="KO1133" s="1308"/>
      <c r="KP1133" s="1308"/>
      <c r="KQ1133" s="1308"/>
      <c r="KR1133" s="1308"/>
      <c r="KS1133" s="1308"/>
      <c r="KT1133" s="1308"/>
      <c r="KU1133" s="1308"/>
      <c r="KV1133" s="1308"/>
      <c r="KW1133" s="1308"/>
      <c r="KX1133" s="1308"/>
      <c r="KY1133" s="1308"/>
      <c r="KZ1133" s="1308"/>
      <c r="LA1133" s="1308"/>
      <c r="LB1133" s="1308"/>
      <c r="LC1133" s="1308"/>
      <c r="LD1133" s="1308"/>
      <c r="LE1133" s="1308"/>
      <c r="LF1133" s="1308"/>
      <c r="LG1133" s="1308"/>
      <c r="LH1133" s="1308"/>
      <c r="LI1133" s="1308"/>
      <c r="LJ1133" s="1308"/>
      <c r="LK1133" s="1308"/>
      <c r="LL1133" s="1308"/>
      <c r="LM1133" s="1308"/>
      <c r="LN1133" s="1308"/>
      <c r="LO1133" s="1308"/>
      <c r="LP1133" s="1308"/>
      <c r="LQ1133" s="1308"/>
      <c r="LR1133" s="1308"/>
      <c r="LS1133" s="1308"/>
      <c r="LT1133" s="1308"/>
      <c r="LU1133" s="1308"/>
      <c r="LV1133" s="1308"/>
      <c r="LW1133" s="1308"/>
      <c r="LX1133" s="1308"/>
      <c r="LY1133" s="1308"/>
      <c r="LZ1133" s="1308"/>
      <c r="MA1133" s="1308"/>
      <c r="MB1133" s="1308"/>
      <c r="MC1133" s="1308"/>
      <c r="MD1133" s="1308"/>
      <c r="ME1133" s="1308"/>
      <c r="MF1133" s="1308"/>
      <c r="MG1133" s="1308"/>
      <c r="MH1133" s="1308"/>
      <c r="MI1133" s="1308"/>
      <c r="MJ1133" s="1308"/>
      <c r="MK1133" s="1308"/>
      <c r="ML1133" s="1308"/>
      <c r="MM1133" s="1308"/>
      <c r="MN1133" s="1308"/>
      <c r="MO1133" s="1308"/>
      <c r="MP1133" s="1308"/>
      <c r="MQ1133" s="1308"/>
      <c r="MR1133" s="1308"/>
      <c r="MS1133" s="1308"/>
      <c r="MT1133" s="1308"/>
      <c r="MU1133" s="1308"/>
      <c r="MV1133" s="1308"/>
      <c r="MW1133" s="1308"/>
      <c r="MX1133" s="1308"/>
      <c r="MY1133" s="1308"/>
      <c r="MZ1133" s="1308"/>
      <c r="NA1133" s="1308"/>
      <c r="NB1133" s="1308"/>
      <c r="NC1133" s="1308"/>
      <c r="ND1133" s="1308"/>
      <c r="NE1133" s="1308"/>
      <c r="NF1133" s="1308"/>
      <c r="NG1133" s="1308"/>
      <c r="NH1133" s="1308"/>
      <c r="NI1133" s="1308"/>
      <c r="NJ1133" s="1308"/>
      <c r="NK1133" s="1308"/>
      <c r="NL1133" s="1308"/>
      <c r="NM1133" s="1308"/>
      <c r="NN1133" s="1308"/>
      <c r="NO1133" s="1308"/>
      <c r="NP1133" s="1308"/>
      <c r="NQ1133" s="1308"/>
      <c r="NR1133" s="1308"/>
      <c r="NS1133" s="1308"/>
      <c r="NT1133" s="1308"/>
      <c r="NU1133" s="1308"/>
      <c r="NV1133" s="1308"/>
      <c r="NW1133" s="1308"/>
      <c r="NX1133" s="1308"/>
      <c r="NY1133" s="1308"/>
      <c r="NZ1133" s="1308"/>
      <c r="OA1133" s="1308"/>
      <c r="OB1133" s="1308"/>
      <c r="OC1133" s="1308"/>
      <c r="OD1133" s="1308"/>
      <c r="OE1133" s="1308"/>
      <c r="OF1133" s="1308"/>
      <c r="OG1133" s="1308"/>
      <c r="OH1133" s="1308"/>
      <c r="OI1133" s="1308"/>
      <c r="OJ1133" s="1308"/>
      <c r="OK1133" s="1308"/>
      <c r="OL1133" s="1308"/>
      <c r="OM1133" s="1308"/>
      <c r="ON1133" s="1308"/>
      <c r="OO1133" s="1308"/>
      <c r="OP1133" s="1308"/>
      <c r="OQ1133" s="1308"/>
      <c r="OR1133" s="1308"/>
      <c r="OS1133" s="1308"/>
      <c r="OT1133" s="1308"/>
      <c r="OU1133" s="1308"/>
      <c r="OV1133" s="1308"/>
      <c r="OW1133" s="1308"/>
      <c r="OX1133" s="1308"/>
      <c r="OY1133" s="1308"/>
      <c r="OZ1133" s="1308"/>
      <c r="PA1133" s="1308"/>
      <c r="PB1133" s="1308"/>
      <c r="PC1133" s="1308"/>
      <c r="PD1133" s="1308"/>
      <c r="PE1133" s="1308"/>
      <c r="PF1133" s="1308"/>
      <c r="PG1133" s="1308"/>
      <c r="PH1133" s="1308"/>
      <c r="PI1133" s="1308"/>
      <c r="PJ1133" s="1308"/>
      <c r="PK1133" s="1308"/>
      <c r="PL1133" s="1308"/>
      <c r="PM1133" s="1308"/>
      <c r="PN1133" s="1308"/>
      <c r="PO1133" s="1308"/>
      <c r="PP1133" s="1308"/>
      <c r="PQ1133" s="1308"/>
      <c r="PR1133" s="1308"/>
      <c r="PS1133" s="1308"/>
      <c r="PT1133" s="1308"/>
      <c r="PU1133" s="1308"/>
      <c r="PV1133" s="1308"/>
      <c r="PW1133" s="1308"/>
      <c r="PX1133" s="1308"/>
      <c r="PY1133" s="1308"/>
      <c r="PZ1133" s="1308"/>
      <c r="QA1133" s="1308"/>
      <c r="QB1133" s="1308"/>
      <c r="QC1133" s="1308"/>
      <c r="QD1133" s="1308"/>
      <c r="QE1133" s="1308"/>
      <c r="QF1133" s="1308"/>
      <c r="QG1133" s="1308"/>
      <c r="QH1133" s="1308"/>
      <c r="QI1133" s="1308"/>
      <c r="QJ1133" s="1308"/>
      <c r="QK1133" s="1308"/>
      <c r="QL1133" s="1308"/>
      <c r="QM1133" s="1308"/>
      <c r="QN1133" s="1308"/>
      <c r="QO1133" s="1308"/>
      <c r="QP1133" s="1308"/>
      <c r="QQ1133" s="1308"/>
      <c r="QR1133" s="1308"/>
      <c r="QS1133" s="1308"/>
      <c r="QT1133" s="1308"/>
      <c r="QU1133" s="1308"/>
      <c r="QV1133" s="1308"/>
      <c r="QW1133" s="1308"/>
      <c r="QX1133" s="1308"/>
      <c r="QY1133" s="1308"/>
      <c r="QZ1133" s="1308"/>
      <c r="RA1133" s="1308"/>
      <c r="RB1133" s="1308"/>
      <c r="RC1133" s="1308"/>
      <c r="RD1133" s="1308"/>
      <c r="RE1133" s="1308"/>
      <c r="RF1133" s="1308"/>
      <c r="RG1133" s="1308"/>
      <c r="RH1133" s="1308"/>
      <c r="RI1133" s="1308"/>
      <c r="RJ1133" s="1308"/>
      <c r="RK1133" s="1308"/>
      <c r="RL1133" s="1308"/>
      <c r="RM1133" s="1308"/>
      <c r="RN1133" s="1308"/>
      <c r="RO1133" s="1308"/>
      <c r="RP1133" s="1308"/>
      <c r="RQ1133" s="1308"/>
      <c r="RR1133" s="1308"/>
      <c r="RS1133" s="1308"/>
      <c r="RT1133" s="1308"/>
      <c r="RU1133" s="1308"/>
      <c r="RV1133" s="1308"/>
      <c r="RW1133" s="1308"/>
      <c r="RX1133" s="1308"/>
      <c r="RY1133" s="1308"/>
      <c r="RZ1133" s="1308"/>
      <c r="SA1133" s="1308"/>
      <c r="SB1133" s="1308"/>
      <c r="SC1133" s="1308"/>
      <c r="SD1133" s="1308"/>
      <c r="SE1133" s="1308"/>
      <c r="SF1133" s="1308"/>
      <c r="SG1133" s="1308"/>
      <c r="SH1133" s="1308"/>
      <c r="SI1133" s="1308"/>
      <c r="SJ1133" s="1308"/>
      <c r="SK1133" s="1308"/>
      <c r="SL1133" s="1308"/>
      <c r="SM1133" s="1308"/>
      <c r="SN1133" s="1308"/>
      <c r="SO1133" s="1308"/>
      <c r="SP1133" s="1308"/>
      <c r="SQ1133" s="1308"/>
      <c r="SR1133" s="1308"/>
      <c r="SS1133" s="1308"/>
      <c r="ST1133" s="1308"/>
      <c r="SU1133" s="1308"/>
      <c r="SV1133" s="1308"/>
      <c r="SW1133" s="1308"/>
      <c r="SX1133" s="1308"/>
      <c r="SY1133" s="1308"/>
      <c r="SZ1133" s="1308"/>
      <c r="TA1133" s="1308"/>
      <c r="TB1133" s="1308"/>
      <c r="TC1133" s="1308"/>
      <c r="TD1133" s="1308"/>
      <c r="TE1133" s="1308"/>
      <c r="TF1133" s="1308"/>
      <c r="TG1133" s="1308"/>
      <c r="TH1133" s="1308"/>
      <c r="TI1133" s="1308"/>
      <c r="TJ1133" s="1308"/>
      <c r="TK1133" s="1308"/>
      <c r="TL1133" s="1308"/>
      <c r="TM1133" s="1308"/>
      <c r="TN1133" s="1308"/>
      <c r="TO1133" s="1308"/>
      <c r="TP1133" s="1308"/>
      <c r="TQ1133" s="1308"/>
      <c r="TR1133" s="1308"/>
      <c r="TS1133" s="1308"/>
      <c r="TT1133" s="1308"/>
      <c r="TU1133" s="1308"/>
      <c r="TV1133" s="1308"/>
      <c r="TW1133" s="1308"/>
      <c r="TX1133" s="1308"/>
      <c r="TY1133" s="1308"/>
      <c r="TZ1133" s="1308"/>
      <c r="UA1133" s="1308"/>
      <c r="UB1133" s="1308"/>
      <c r="UC1133" s="1308"/>
      <c r="UD1133" s="1308"/>
      <c r="UE1133" s="1308"/>
      <c r="UF1133" s="1308"/>
      <c r="UG1133" s="1308"/>
      <c r="UH1133" s="1308"/>
      <c r="UI1133" s="1308"/>
      <c r="UJ1133" s="1308"/>
      <c r="UK1133" s="1308"/>
      <c r="UL1133" s="1308"/>
      <c r="UM1133" s="1308"/>
      <c r="UN1133" s="1308"/>
      <c r="UO1133" s="1308"/>
      <c r="UP1133" s="1308"/>
      <c r="UQ1133" s="1308"/>
      <c r="UR1133" s="1308"/>
      <c r="US1133" s="1308"/>
      <c r="UT1133" s="1308"/>
      <c r="UU1133" s="1308"/>
      <c r="UV1133" s="1308"/>
      <c r="UW1133" s="1308"/>
      <c r="UX1133" s="1308"/>
      <c r="UY1133" s="1308"/>
      <c r="UZ1133" s="1308"/>
      <c r="VA1133" s="1308"/>
      <c r="VB1133" s="1308"/>
      <c r="VC1133" s="1308"/>
      <c r="VD1133" s="1308"/>
      <c r="VE1133" s="1308"/>
      <c r="VF1133" s="1308"/>
      <c r="VG1133" s="1308"/>
      <c r="VH1133" s="1308"/>
      <c r="VI1133" s="1308"/>
      <c r="VJ1133" s="1308"/>
      <c r="VK1133" s="1308"/>
      <c r="VL1133" s="1308"/>
      <c r="VM1133" s="1308"/>
      <c r="VN1133" s="1308"/>
      <c r="VO1133" s="1308"/>
      <c r="VP1133" s="1308"/>
      <c r="VQ1133" s="1308"/>
      <c r="VR1133" s="1308"/>
      <c r="VS1133" s="1308"/>
      <c r="VT1133" s="1308"/>
      <c r="VU1133" s="1308"/>
      <c r="VV1133" s="1308"/>
      <c r="VW1133" s="1308"/>
      <c r="VX1133" s="1308"/>
      <c r="VY1133" s="1308"/>
      <c r="VZ1133" s="1308"/>
      <c r="WA1133" s="1308"/>
      <c r="WB1133" s="1308"/>
      <c r="WC1133" s="1308"/>
      <c r="WD1133" s="1308"/>
    </row>
    <row r="1134" spans="1:2535" ht="15" customHeight="1" x14ac:dyDescent="0.25">
      <c r="A1134" s="1315">
        <v>2</v>
      </c>
      <c r="B1134" s="2051">
        <v>43735</v>
      </c>
      <c r="C1134" s="1268">
        <f t="shared" si="566"/>
        <v>1124</v>
      </c>
      <c r="D1134" s="1305" t="s">
        <v>229</v>
      </c>
      <c r="E1134" s="1305" t="s">
        <v>88</v>
      </c>
      <c r="F1134" s="1266">
        <v>6</v>
      </c>
      <c r="G1134" s="1491">
        <f t="shared" si="565"/>
        <v>7990908</v>
      </c>
      <c r="H1134" s="1268"/>
      <c r="I1134" s="2605">
        <f t="shared" si="561"/>
        <v>0</v>
      </c>
      <c r="J1134" s="1268">
        <v>4</v>
      </c>
      <c r="K1134" s="2605">
        <f t="shared" si="560"/>
        <v>8927272</v>
      </c>
      <c r="L1134" s="1962"/>
      <c r="M1134" s="2605">
        <f t="shared" si="562"/>
        <v>0</v>
      </c>
      <c r="N1134" s="1505">
        <f t="shared" si="567"/>
        <v>10</v>
      </c>
      <c r="O1134" s="1494">
        <f t="shared" si="567"/>
        <v>16918180</v>
      </c>
      <c r="P1134" s="1494">
        <f t="shared" si="543"/>
        <v>400000</v>
      </c>
      <c r="Q1134" s="1307"/>
      <c r="R1134" s="1508">
        <v>1331818</v>
      </c>
      <c r="S1134" s="1508">
        <v>1931818</v>
      </c>
      <c r="T1134" s="1508">
        <v>2231818</v>
      </c>
      <c r="U1134" s="1508">
        <v>431818</v>
      </c>
      <c r="W1134" s="1229"/>
      <c r="X1134" s="2337"/>
      <c r="Y1134" s="1229"/>
      <c r="Z1134" s="2395"/>
      <c r="AA1134" s="1229"/>
      <c r="AB1134" s="1317"/>
      <c r="AC1134" s="1229"/>
      <c r="AD1134" s="1229"/>
      <c r="AE1134" s="1229"/>
      <c r="AF1134" s="1490">
        <f t="shared" si="545"/>
        <v>0</v>
      </c>
      <c r="AG1134" s="1316">
        <f t="shared" si="546"/>
        <v>16918180</v>
      </c>
      <c r="AH1134" s="1305"/>
      <c r="AI1134" s="1305"/>
      <c r="AJ1134" s="1267"/>
      <c r="AK1134" s="1317"/>
      <c r="AL1134" s="1317"/>
      <c r="AM1134" s="1305"/>
      <c r="AN1134" s="1305"/>
      <c r="AO1134" s="1266"/>
      <c r="AP1134" s="1491">
        <f t="shared" si="547"/>
        <v>0</v>
      </c>
      <c r="AQ1134" s="1268"/>
      <c r="AR1134" s="1492">
        <f t="shared" si="548"/>
        <v>0</v>
      </c>
      <c r="AS1134" s="1268"/>
      <c r="AT1134" s="1492">
        <f t="shared" si="549"/>
        <v>0</v>
      </c>
      <c r="AU1134" s="1268"/>
      <c r="AV1134" s="1492">
        <f t="shared" si="550"/>
        <v>0</v>
      </c>
      <c r="AW1134" s="1493">
        <f t="shared" si="551"/>
        <v>0</v>
      </c>
      <c r="AX1134" s="2153">
        <f t="shared" si="552"/>
        <v>0</v>
      </c>
      <c r="AY1134" s="1495">
        <f t="shared" si="553"/>
        <v>0</v>
      </c>
      <c r="AZ1134" s="1937"/>
      <c r="BA1134" s="1508">
        <v>1331818</v>
      </c>
      <c r="BB1134" s="1508">
        <v>1931818</v>
      </c>
      <c r="BC1134" s="1508">
        <v>2231818</v>
      </c>
      <c r="BD1134" s="1508">
        <v>431818</v>
      </c>
      <c r="BE1134" s="2174"/>
      <c r="BF1134" s="1229"/>
      <c r="BG1134" s="1317"/>
      <c r="BH1134" s="1229"/>
      <c r="BI1134" s="1317"/>
      <c r="BJ1134" s="1229"/>
      <c r="BK1134" s="1317"/>
      <c r="BL1134" s="1229"/>
      <c r="BM1134" s="1229"/>
      <c r="BN1134" s="1229"/>
      <c r="BO1134" s="1490">
        <f t="shared" si="559"/>
        <v>0</v>
      </c>
      <c r="BP1134" s="1496">
        <f t="shared" si="563"/>
        <v>0</v>
      </c>
      <c r="BQ1134" s="1305"/>
      <c r="BS1134" s="1959">
        <f t="shared" si="554"/>
        <v>6</v>
      </c>
      <c r="BT1134" s="1959">
        <f t="shared" si="555"/>
        <v>0</v>
      </c>
      <c r="BU1134" s="1959">
        <f t="shared" si="556"/>
        <v>4</v>
      </c>
      <c r="BV1134" s="1959">
        <f t="shared" si="557"/>
        <v>0</v>
      </c>
      <c r="BW1134" s="1959">
        <f t="shared" si="558"/>
        <v>16918180</v>
      </c>
    </row>
    <row r="1135" spans="1:2535" s="773" customFormat="1" ht="15" customHeight="1" x14ac:dyDescent="0.25">
      <c r="A1135" s="1315">
        <v>3</v>
      </c>
      <c r="B1135" s="2051">
        <v>43735</v>
      </c>
      <c r="C1135" s="1268">
        <f t="shared" si="566"/>
        <v>1125</v>
      </c>
      <c r="D1135" s="1305" t="s">
        <v>87</v>
      </c>
      <c r="E1135" s="1305" t="s">
        <v>88</v>
      </c>
      <c r="F1135" s="1266">
        <v>10</v>
      </c>
      <c r="G1135" s="1491">
        <f t="shared" si="565"/>
        <v>13318180</v>
      </c>
      <c r="H1135" s="1268"/>
      <c r="I1135" s="2605">
        <f t="shared" si="561"/>
        <v>0</v>
      </c>
      <c r="J1135" s="1268"/>
      <c r="K1135" s="2605">
        <f t="shared" si="560"/>
        <v>0</v>
      </c>
      <c r="L1135" s="1962"/>
      <c r="M1135" s="2605">
        <f t="shared" si="562"/>
        <v>0</v>
      </c>
      <c r="N1135" s="1505">
        <f t="shared" si="567"/>
        <v>10</v>
      </c>
      <c r="O1135" s="1494">
        <f t="shared" si="567"/>
        <v>13318180</v>
      </c>
      <c r="P1135" s="1494">
        <f t="shared" si="543"/>
        <v>400000</v>
      </c>
      <c r="Q1135" s="1307"/>
      <c r="R1135" s="1508">
        <v>1331818</v>
      </c>
      <c r="S1135" s="1508">
        <v>1931818</v>
      </c>
      <c r="T1135" s="1508">
        <v>2231818</v>
      </c>
      <c r="U1135" s="1508">
        <v>431818</v>
      </c>
      <c r="V1135" s="1892"/>
      <c r="W1135" s="1229"/>
      <c r="X1135" s="2337"/>
      <c r="Y1135" s="1229"/>
      <c r="Z1135" s="2395"/>
      <c r="AA1135" s="1229"/>
      <c r="AB1135" s="1317"/>
      <c r="AC1135" s="1229"/>
      <c r="AD1135" s="1229"/>
      <c r="AE1135" s="1229"/>
      <c r="AF1135" s="1490">
        <f t="shared" si="545"/>
        <v>0</v>
      </c>
      <c r="AG1135" s="1316">
        <f t="shared" si="546"/>
        <v>13318180</v>
      </c>
      <c r="AH1135" s="1305"/>
      <c r="AI1135" s="1305"/>
      <c r="AJ1135" s="1267"/>
      <c r="AK1135" s="1317"/>
      <c r="AL1135" s="1317"/>
      <c r="AM1135" s="1305"/>
      <c r="AN1135" s="1305"/>
      <c r="AO1135" s="1266"/>
      <c r="AP1135" s="1491">
        <f t="shared" si="547"/>
        <v>0</v>
      </c>
      <c r="AQ1135" s="1268"/>
      <c r="AR1135" s="1492">
        <f t="shared" si="548"/>
        <v>0</v>
      </c>
      <c r="AS1135" s="1268"/>
      <c r="AT1135" s="1492">
        <f t="shared" si="549"/>
        <v>0</v>
      </c>
      <c r="AU1135" s="1268"/>
      <c r="AV1135" s="1492">
        <f t="shared" si="550"/>
        <v>0</v>
      </c>
      <c r="AW1135" s="1493">
        <f t="shared" si="551"/>
        <v>0</v>
      </c>
      <c r="AX1135" s="2153">
        <f t="shared" si="552"/>
        <v>0</v>
      </c>
      <c r="AY1135" s="1495">
        <f t="shared" si="553"/>
        <v>0</v>
      </c>
      <c r="AZ1135" s="1937"/>
      <c r="BA1135" s="1508">
        <v>1331818</v>
      </c>
      <c r="BB1135" s="1508">
        <v>1931818</v>
      </c>
      <c r="BC1135" s="1508">
        <v>2231818</v>
      </c>
      <c r="BD1135" s="1508">
        <v>431818</v>
      </c>
      <c r="BE1135" s="2174"/>
      <c r="BF1135" s="1229"/>
      <c r="BG1135" s="1317"/>
      <c r="BH1135" s="1229"/>
      <c r="BI1135" s="1317"/>
      <c r="BJ1135" s="1229"/>
      <c r="BK1135" s="1317"/>
      <c r="BL1135" s="1229"/>
      <c r="BM1135" s="1229"/>
      <c r="BN1135" s="1229"/>
      <c r="BO1135" s="1490">
        <f t="shared" si="559"/>
        <v>0</v>
      </c>
      <c r="BP1135" s="1496">
        <f t="shared" si="563"/>
        <v>0</v>
      </c>
      <c r="BQ1135" s="1305"/>
      <c r="BR1135" s="1308"/>
      <c r="BS1135" s="1959">
        <f t="shared" si="554"/>
        <v>10</v>
      </c>
      <c r="BT1135" s="1959">
        <f t="shared" si="555"/>
        <v>0</v>
      </c>
      <c r="BU1135" s="1959">
        <f t="shared" si="556"/>
        <v>0</v>
      </c>
      <c r="BV1135" s="1959">
        <f t="shared" si="557"/>
        <v>0</v>
      </c>
      <c r="BW1135" s="1959">
        <f t="shared" si="558"/>
        <v>13318180</v>
      </c>
      <c r="BX1135" s="1308"/>
      <c r="BY1135" s="1308"/>
      <c r="BZ1135" s="1308"/>
      <c r="CA1135" s="1308"/>
      <c r="CB1135" s="1308"/>
      <c r="CC1135" s="1308"/>
      <c r="CD1135" s="1308"/>
      <c r="CE1135" s="1308"/>
      <c r="CF1135" s="1308"/>
      <c r="CG1135" s="1308"/>
      <c r="CH1135" s="1308"/>
      <c r="CI1135" s="1308"/>
      <c r="CJ1135" s="1308"/>
      <c r="CK1135" s="1308"/>
      <c r="CL1135" s="1308"/>
      <c r="CM1135" s="1308"/>
      <c r="CN1135" s="1308"/>
      <c r="CO1135" s="1308"/>
      <c r="CP1135" s="1308"/>
      <c r="CQ1135" s="1308"/>
      <c r="CR1135" s="1308"/>
      <c r="CS1135" s="1308"/>
      <c r="CT1135" s="1308"/>
      <c r="CU1135" s="1308"/>
      <c r="CV1135" s="1308"/>
      <c r="CW1135" s="1308"/>
      <c r="CX1135" s="1308"/>
      <c r="CY1135" s="1308"/>
      <c r="CZ1135" s="1308"/>
      <c r="DA1135" s="1308"/>
      <c r="DB1135" s="1308"/>
      <c r="DC1135" s="1308"/>
      <c r="DD1135" s="1308"/>
      <c r="DE1135" s="1308"/>
      <c r="DF1135" s="1308"/>
      <c r="DG1135" s="1308"/>
      <c r="DH1135" s="1308"/>
      <c r="DI1135" s="1308"/>
      <c r="DJ1135" s="1308"/>
      <c r="DK1135" s="1308"/>
      <c r="DL1135" s="1308"/>
      <c r="DM1135" s="1308"/>
      <c r="DN1135" s="1308"/>
      <c r="DO1135" s="1308"/>
      <c r="DP1135" s="1308"/>
      <c r="DQ1135" s="1308"/>
      <c r="DR1135" s="1308"/>
      <c r="DS1135" s="1308"/>
      <c r="DT1135" s="1308"/>
      <c r="DU1135" s="1308"/>
      <c r="DV1135" s="1308"/>
      <c r="DW1135" s="1308"/>
      <c r="DX1135" s="1308"/>
      <c r="DY1135" s="1308"/>
      <c r="DZ1135" s="1308"/>
      <c r="EA1135" s="1308"/>
      <c r="EB1135" s="1308"/>
      <c r="EC1135" s="1308"/>
      <c r="ED1135" s="1308"/>
      <c r="EE1135" s="1308"/>
      <c r="EF1135" s="1308"/>
      <c r="EG1135" s="1308"/>
      <c r="EH1135" s="1308"/>
      <c r="EI1135" s="1308"/>
      <c r="EJ1135" s="1308"/>
      <c r="EK1135" s="1308"/>
      <c r="EL1135" s="1308"/>
      <c r="EM1135" s="1308"/>
      <c r="EN1135" s="1308"/>
      <c r="EO1135" s="1308"/>
      <c r="EP1135" s="1308"/>
      <c r="EQ1135" s="1308"/>
      <c r="ER1135" s="1308"/>
      <c r="ES1135" s="1308"/>
      <c r="ET1135" s="1308"/>
      <c r="EU1135" s="1308"/>
      <c r="EV1135" s="1308"/>
      <c r="EW1135" s="1308"/>
      <c r="EX1135" s="1308"/>
      <c r="EY1135" s="1308"/>
      <c r="EZ1135" s="1308"/>
      <c r="FA1135" s="1308"/>
      <c r="FB1135" s="1308"/>
      <c r="FC1135" s="1308"/>
      <c r="FD1135" s="1308"/>
      <c r="FE1135" s="1308"/>
      <c r="FF1135" s="1308"/>
      <c r="FG1135" s="1308"/>
      <c r="FH1135" s="1308"/>
      <c r="FI1135" s="1308"/>
      <c r="FJ1135" s="1308"/>
      <c r="FK1135" s="1308"/>
      <c r="FL1135" s="1308"/>
      <c r="FM1135" s="1308"/>
      <c r="FN1135" s="1308"/>
      <c r="FO1135" s="1308"/>
      <c r="FP1135" s="1308"/>
      <c r="FQ1135" s="1308"/>
      <c r="FR1135" s="1308"/>
      <c r="FS1135" s="1308"/>
      <c r="FT1135" s="1308"/>
      <c r="FU1135" s="1308"/>
      <c r="FV1135" s="1308"/>
      <c r="FW1135" s="1308"/>
      <c r="FX1135" s="1308"/>
      <c r="FY1135" s="1308"/>
      <c r="FZ1135" s="1308"/>
      <c r="GA1135" s="1308"/>
      <c r="GB1135" s="1308"/>
      <c r="GC1135" s="1308"/>
      <c r="GD1135" s="1308"/>
      <c r="GE1135" s="1308"/>
      <c r="GF1135" s="1308"/>
      <c r="GG1135" s="1308"/>
      <c r="GH1135" s="1308"/>
      <c r="GI1135" s="1308"/>
      <c r="GJ1135" s="1308"/>
      <c r="GK1135" s="1308"/>
      <c r="GL1135" s="1308"/>
      <c r="GM1135" s="1308"/>
      <c r="GN1135" s="1308"/>
      <c r="GO1135" s="1308"/>
      <c r="GP1135" s="1308"/>
      <c r="GQ1135" s="1308"/>
      <c r="GR1135" s="1308"/>
      <c r="GS1135" s="1308"/>
      <c r="GT1135" s="1308"/>
      <c r="GU1135" s="1308"/>
      <c r="GV1135" s="1308"/>
      <c r="GW1135" s="1308"/>
      <c r="GX1135" s="1308"/>
      <c r="GY1135" s="1308"/>
      <c r="GZ1135" s="1308"/>
      <c r="HA1135" s="1308"/>
      <c r="HB1135" s="1308"/>
      <c r="HC1135" s="1308"/>
      <c r="HD1135" s="1308"/>
      <c r="HE1135" s="1308"/>
      <c r="HF1135" s="1308"/>
      <c r="HG1135" s="1308"/>
      <c r="HH1135" s="1308"/>
      <c r="HI1135" s="1308"/>
      <c r="HJ1135" s="1308"/>
      <c r="HK1135" s="1308"/>
      <c r="HL1135" s="1308"/>
      <c r="HM1135" s="1308"/>
      <c r="HN1135" s="1308"/>
      <c r="HO1135" s="1308"/>
      <c r="HP1135" s="1308"/>
      <c r="HQ1135" s="1308"/>
      <c r="HR1135" s="1308"/>
      <c r="HS1135" s="1308"/>
      <c r="HT1135" s="1308"/>
      <c r="HU1135" s="1308"/>
      <c r="HV1135" s="1308"/>
      <c r="HW1135" s="1308"/>
      <c r="HX1135" s="1308"/>
      <c r="HY1135" s="1308"/>
      <c r="HZ1135" s="1308"/>
      <c r="IA1135" s="1308"/>
      <c r="IB1135" s="1308"/>
      <c r="IC1135" s="1308"/>
      <c r="ID1135" s="1308"/>
      <c r="IE1135" s="1308"/>
      <c r="IF1135" s="1308"/>
      <c r="IG1135" s="1308"/>
      <c r="IH1135" s="1308"/>
      <c r="II1135" s="1308"/>
      <c r="IJ1135" s="1308"/>
      <c r="IK1135" s="1308"/>
      <c r="IL1135" s="1308"/>
      <c r="IM1135" s="1308"/>
      <c r="IN1135" s="1308"/>
      <c r="IO1135" s="1308"/>
      <c r="IP1135" s="1308"/>
      <c r="IQ1135" s="1308"/>
      <c r="IR1135" s="1308"/>
      <c r="IS1135" s="1308"/>
      <c r="IT1135" s="1308"/>
      <c r="IU1135" s="1308"/>
      <c r="IV1135" s="1308"/>
      <c r="IW1135" s="1308"/>
      <c r="IX1135" s="1308"/>
      <c r="IY1135" s="1308"/>
      <c r="IZ1135" s="1308"/>
      <c r="JA1135" s="1308"/>
      <c r="JB1135" s="1308"/>
      <c r="JC1135" s="1308"/>
      <c r="JD1135" s="1308"/>
      <c r="JE1135" s="1308"/>
      <c r="JF1135" s="1308"/>
      <c r="JG1135" s="1308"/>
      <c r="JH1135" s="1308"/>
      <c r="JI1135" s="1308"/>
      <c r="JJ1135" s="1308"/>
      <c r="JK1135" s="1308"/>
      <c r="JL1135" s="1308"/>
      <c r="JM1135" s="1308"/>
      <c r="JN1135" s="1308"/>
      <c r="JO1135" s="1308"/>
      <c r="JP1135" s="1308"/>
      <c r="JQ1135" s="1308"/>
      <c r="JR1135" s="1308"/>
      <c r="JS1135" s="1308"/>
      <c r="JT1135" s="1308"/>
      <c r="JU1135" s="1308"/>
      <c r="JV1135" s="1308"/>
      <c r="JW1135" s="1308"/>
      <c r="JX1135" s="1308"/>
      <c r="JY1135" s="1308"/>
      <c r="JZ1135" s="1308"/>
      <c r="KA1135" s="1308"/>
      <c r="KB1135" s="1308"/>
      <c r="KC1135" s="1308"/>
      <c r="KD1135" s="1308"/>
      <c r="KE1135" s="1308"/>
      <c r="KF1135" s="1308"/>
      <c r="KG1135" s="1308"/>
      <c r="KH1135" s="1308"/>
      <c r="KI1135" s="1308"/>
      <c r="KJ1135" s="1308"/>
      <c r="KK1135" s="1308"/>
      <c r="KL1135" s="1308"/>
      <c r="KM1135" s="1308"/>
      <c r="KN1135" s="1308"/>
      <c r="KO1135" s="1308"/>
      <c r="KP1135" s="1308"/>
      <c r="KQ1135" s="1308"/>
      <c r="KR1135" s="1308"/>
      <c r="KS1135" s="1308"/>
      <c r="KT1135" s="1308"/>
      <c r="KU1135" s="1308"/>
      <c r="KV1135" s="1308"/>
      <c r="KW1135" s="1308"/>
      <c r="KX1135" s="1308"/>
      <c r="KY1135" s="1308"/>
      <c r="KZ1135" s="1308"/>
      <c r="LA1135" s="1308"/>
      <c r="LB1135" s="1308"/>
      <c r="LC1135" s="1308"/>
      <c r="LD1135" s="1308"/>
      <c r="LE1135" s="1308"/>
      <c r="LF1135" s="1308"/>
      <c r="LG1135" s="1308"/>
      <c r="LH1135" s="1308"/>
      <c r="LI1135" s="1308"/>
      <c r="LJ1135" s="1308"/>
      <c r="LK1135" s="1308"/>
      <c r="LL1135" s="1308"/>
      <c r="LM1135" s="1308"/>
      <c r="LN1135" s="1308"/>
      <c r="LO1135" s="1308"/>
      <c r="LP1135" s="1308"/>
      <c r="LQ1135" s="1308"/>
      <c r="LR1135" s="1308"/>
      <c r="LS1135" s="1308"/>
      <c r="LT1135" s="1308"/>
      <c r="LU1135" s="1308"/>
      <c r="LV1135" s="1308"/>
      <c r="LW1135" s="1308"/>
      <c r="LX1135" s="1308"/>
      <c r="LY1135" s="1308"/>
      <c r="LZ1135" s="1308"/>
      <c r="MA1135" s="1308"/>
      <c r="MB1135" s="1308"/>
      <c r="MC1135" s="1308"/>
      <c r="MD1135" s="1308"/>
      <c r="ME1135" s="1308"/>
      <c r="MF1135" s="1308"/>
      <c r="MG1135" s="1308"/>
      <c r="MH1135" s="1308"/>
      <c r="MI1135" s="1308"/>
      <c r="MJ1135" s="1308"/>
      <c r="MK1135" s="1308"/>
      <c r="ML1135" s="1308"/>
      <c r="MM1135" s="1308"/>
      <c r="MN1135" s="1308"/>
      <c r="MO1135" s="1308"/>
      <c r="MP1135" s="1308"/>
      <c r="MQ1135" s="1308"/>
      <c r="MR1135" s="1308"/>
      <c r="MS1135" s="1308"/>
      <c r="MT1135" s="1308"/>
      <c r="MU1135" s="1308"/>
      <c r="MV1135" s="1308"/>
      <c r="MW1135" s="1308"/>
      <c r="MX1135" s="1308"/>
      <c r="MY1135" s="1308"/>
      <c r="MZ1135" s="1308"/>
      <c r="NA1135" s="1308"/>
      <c r="NB1135" s="1308"/>
      <c r="NC1135" s="1308"/>
      <c r="ND1135" s="1308"/>
      <c r="NE1135" s="1308"/>
      <c r="NF1135" s="1308"/>
      <c r="NG1135" s="1308"/>
      <c r="NH1135" s="1308"/>
      <c r="NI1135" s="1308"/>
      <c r="NJ1135" s="1308"/>
      <c r="NK1135" s="1308"/>
      <c r="NL1135" s="1308"/>
      <c r="NM1135" s="1308"/>
      <c r="NN1135" s="1308"/>
      <c r="NO1135" s="1308"/>
      <c r="NP1135" s="1308"/>
      <c r="NQ1135" s="1308"/>
      <c r="NR1135" s="1308"/>
      <c r="NS1135" s="1308"/>
      <c r="NT1135" s="1308"/>
      <c r="NU1135" s="1308"/>
      <c r="NV1135" s="1308"/>
      <c r="NW1135" s="1308"/>
      <c r="NX1135" s="1308"/>
      <c r="NY1135" s="1308"/>
      <c r="NZ1135" s="1308"/>
      <c r="OA1135" s="1308"/>
      <c r="OB1135" s="1308"/>
      <c r="OC1135" s="1308"/>
      <c r="OD1135" s="1308"/>
      <c r="OE1135" s="1308"/>
      <c r="OF1135" s="1308"/>
      <c r="OG1135" s="1308"/>
      <c r="OH1135" s="1308"/>
      <c r="OI1135" s="1308"/>
      <c r="OJ1135" s="1308"/>
      <c r="OK1135" s="1308"/>
      <c r="OL1135" s="1308"/>
      <c r="OM1135" s="1308"/>
      <c r="ON1135" s="1308"/>
      <c r="OO1135" s="1308"/>
      <c r="OP1135" s="1308"/>
      <c r="OQ1135" s="1308"/>
      <c r="OR1135" s="1308"/>
      <c r="OS1135" s="1308"/>
      <c r="OT1135" s="1308"/>
      <c r="OU1135" s="1308"/>
      <c r="OV1135" s="1308"/>
      <c r="OW1135" s="1308"/>
      <c r="OX1135" s="1308"/>
      <c r="OY1135" s="1308"/>
      <c r="OZ1135" s="1308"/>
      <c r="PA1135" s="1308"/>
      <c r="PB1135" s="1308"/>
      <c r="PC1135" s="1308"/>
      <c r="PD1135" s="1308"/>
      <c r="PE1135" s="1308"/>
      <c r="PF1135" s="1308"/>
      <c r="PG1135" s="1308"/>
      <c r="PH1135" s="1308"/>
      <c r="PI1135" s="1308"/>
      <c r="PJ1135" s="1308"/>
      <c r="PK1135" s="1308"/>
      <c r="PL1135" s="1308"/>
      <c r="PM1135" s="1308"/>
      <c r="PN1135" s="1308"/>
      <c r="PO1135" s="1308"/>
      <c r="PP1135" s="1308"/>
      <c r="PQ1135" s="1308"/>
      <c r="PR1135" s="1308"/>
      <c r="PS1135" s="1308"/>
      <c r="PT1135" s="1308"/>
      <c r="PU1135" s="1308"/>
      <c r="PV1135" s="1308"/>
      <c r="PW1135" s="1308"/>
      <c r="PX1135" s="1308"/>
      <c r="PY1135" s="1308"/>
      <c r="PZ1135" s="1308"/>
      <c r="QA1135" s="1308"/>
      <c r="QB1135" s="1308"/>
      <c r="QC1135" s="1308"/>
      <c r="QD1135" s="1308"/>
      <c r="QE1135" s="1308"/>
      <c r="QF1135" s="1308"/>
      <c r="QG1135" s="1308"/>
      <c r="QH1135" s="1308"/>
      <c r="QI1135" s="1308"/>
      <c r="QJ1135" s="1308"/>
      <c r="QK1135" s="1308"/>
      <c r="QL1135" s="1308"/>
      <c r="QM1135" s="1308"/>
      <c r="QN1135" s="1308"/>
      <c r="QO1135" s="1308"/>
      <c r="QP1135" s="1308"/>
      <c r="QQ1135" s="1308"/>
      <c r="QR1135" s="1308"/>
      <c r="QS1135" s="1308"/>
      <c r="QT1135" s="1308"/>
      <c r="QU1135" s="1308"/>
      <c r="QV1135" s="1308"/>
      <c r="QW1135" s="1308"/>
      <c r="QX1135" s="1308"/>
      <c r="QY1135" s="1308"/>
      <c r="QZ1135" s="1308"/>
      <c r="RA1135" s="1308"/>
      <c r="RB1135" s="1308"/>
      <c r="RC1135" s="1308"/>
      <c r="RD1135" s="1308"/>
      <c r="RE1135" s="1308"/>
      <c r="RF1135" s="1308"/>
      <c r="RG1135" s="1308"/>
      <c r="RH1135" s="1308"/>
      <c r="RI1135" s="1308"/>
      <c r="RJ1135" s="1308"/>
      <c r="RK1135" s="1308"/>
      <c r="RL1135" s="1308"/>
      <c r="RM1135" s="1308"/>
      <c r="RN1135" s="1308"/>
      <c r="RO1135" s="1308"/>
      <c r="RP1135" s="1308"/>
      <c r="RQ1135" s="1308"/>
      <c r="RR1135" s="1308"/>
      <c r="RS1135" s="1308"/>
      <c r="RT1135" s="1308"/>
      <c r="RU1135" s="1308"/>
      <c r="RV1135" s="1308"/>
      <c r="RW1135" s="1308"/>
      <c r="RX1135" s="1308"/>
      <c r="RY1135" s="1308"/>
      <c r="RZ1135" s="1308"/>
      <c r="SA1135" s="1308"/>
      <c r="SB1135" s="1308"/>
      <c r="SC1135" s="1308"/>
      <c r="SD1135" s="1308"/>
      <c r="SE1135" s="1308"/>
      <c r="SF1135" s="1308"/>
      <c r="SG1135" s="1308"/>
      <c r="SH1135" s="1308"/>
      <c r="SI1135" s="1308"/>
      <c r="SJ1135" s="1308"/>
      <c r="SK1135" s="1308"/>
      <c r="SL1135" s="1308"/>
      <c r="SM1135" s="1308"/>
      <c r="SN1135" s="1308"/>
      <c r="SO1135" s="1308"/>
      <c r="SP1135" s="1308"/>
      <c r="SQ1135" s="1308"/>
      <c r="SR1135" s="1308"/>
      <c r="SS1135" s="1308"/>
      <c r="ST1135" s="1308"/>
      <c r="SU1135" s="1308"/>
      <c r="SV1135" s="1308"/>
      <c r="SW1135" s="1308"/>
      <c r="SX1135" s="1308"/>
      <c r="SY1135" s="1308"/>
      <c r="SZ1135" s="1308"/>
      <c r="TA1135" s="1308"/>
      <c r="TB1135" s="1308"/>
      <c r="TC1135" s="1308"/>
      <c r="TD1135" s="1308"/>
      <c r="TE1135" s="1308"/>
      <c r="TF1135" s="1308"/>
      <c r="TG1135" s="1308"/>
      <c r="TH1135" s="1308"/>
      <c r="TI1135" s="1308"/>
      <c r="TJ1135" s="1308"/>
      <c r="TK1135" s="1308"/>
      <c r="TL1135" s="1308"/>
      <c r="TM1135" s="1308"/>
      <c r="TN1135" s="1308"/>
      <c r="TO1135" s="1308"/>
      <c r="TP1135" s="1308"/>
      <c r="TQ1135" s="1308"/>
      <c r="TR1135" s="1308"/>
      <c r="TS1135" s="1308"/>
      <c r="TT1135" s="1308"/>
      <c r="TU1135" s="1308"/>
      <c r="TV1135" s="1308"/>
      <c r="TW1135" s="1308"/>
      <c r="TX1135" s="1308"/>
      <c r="TY1135" s="1308"/>
      <c r="TZ1135" s="1308"/>
      <c r="UA1135" s="1308"/>
      <c r="UB1135" s="1308"/>
      <c r="UC1135" s="1308"/>
      <c r="UD1135" s="1308"/>
      <c r="UE1135" s="1308"/>
      <c r="UF1135" s="1308"/>
      <c r="UG1135" s="1308"/>
      <c r="UH1135" s="1308"/>
      <c r="UI1135" s="1308"/>
      <c r="UJ1135" s="1308"/>
      <c r="UK1135" s="1308"/>
      <c r="UL1135" s="1308"/>
      <c r="UM1135" s="1308"/>
      <c r="UN1135" s="1308"/>
      <c r="UO1135" s="1308"/>
      <c r="UP1135" s="1308"/>
      <c r="UQ1135" s="1308"/>
      <c r="UR1135" s="1308"/>
      <c r="US1135" s="1308"/>
      <c r="UT1135" s="1308"/>
      <c r="UU1135" s="1308"/>
      <c r="UV1135" s="1308"/>
      <c r="UW1135" s="1308"/>
      <c r="UX1135" s="1308"/>
      <c r="UY1135" s="1308"/>
      <c r="UZ1135" s="1308"/>
      <c r="VA1135" s="1308"/>
      <c r="VB1135" s="1308"/>
      <c r="VC1135" s="1308"/>
      <c r="VD1135" s="1308"/>
      <c r="VE1135" s="1308"/>
      <c r="VF1135" s="1308"/>
      <c r="VG1135" s="1308"/>
      <c r="VH1135" s="1308"/>
      <c r="VI1135" s="1308"/>
      <c r="VJ1135" s="1308"/>
      <c r="VK1135" s="1308"/>
      <c r="VL1135" s="1308"/>
      <c r="VM1135" s="1308"/>
      <c r="VN1135" s="1308"/>
      <c r="VO1135" s="1308"/>
      <c r="VP1135" s="1308"/>
      <c r="VQ1135" s="1308"/>
      <c r="VR1135" s="1308"/>
      <c r="VS1135" s="1308"/>
      <c r="VT1135" s="1308"/>
      <c r="VU1135" s="1308"/>
      <c r="VV1135" s="1308"/>
      <c r="VW1135" s="1308"/>
      <c r="VX1135" s="1308"/>
      <c r="VY1135" s="1308"/>
      <c r="VZ1135" s="1308"/>
      <c r="WA1135" s="1308"/>
      <c r="WB1135" s="1308"/>
      <c r="WC1135" s="1308"/>
      <c r="WD1135" s="1308"/>
      <c r="WE1135" s="1308"/>
      <c r="WF1135" s="1308"/>
      <c r="WG1135" s="1308"/>
      <c r="WH1135" s="1308"/>
      <c r="WI1135" s="1308"/>
      <c r="WJ1135" s="1308"/>
      <c r="WK1135" s="1308"/>
      <c r="WL1135" s="1308"/>
      <c r="WM1135" s="1308"/>
      <c r="WN1135" s="1308"/>
      <c r="WO1135" s="1308"/>
      <c r="WP1135" s="1308"/>
      <c r="WQ1135" s="1308"/>
      <c r="WR1135" s="1308"/>
      <c r="WS1135" s="1308"/>
      <c r="WT1135" s="1308"/>
      <c r="WU1135" s="1308"/>
      <c r="WV1135" s="1308"/>
      <c r="WW1135" s="1308"/>
      <c r="WX1135" s="1308"/>
      <c r="WY1135" s="1308"/>
      <c r="WZ1135" s="1308"/>
      <c r="XA1135" s="1308"/>
      <c r="XB1135" s="1308"/>
      <c r="XC1135" s="1308"/>
      <c r="XD1135" s="1308"/>
      <c r="XE1135" s="1308"/>
      <c r="XF1135" s="1308"/>
      <c r="XG1135" s="1308"/>
      <c r="XH1135" s="1308"/>
      <c r="XI1135" s="1308"/>
      <c r="XJ1135" s="1308"/>
      <c r="XK1135" s="1308"/>
      <c r="XL1135" s="1308"/>
      <c r="XM1135" s="1308"/>
      <c r="XN1135" s="1308"/>
      <c r="XO1135" s="1308"/>
      <c r="XP1135" s="1308"/>
      <c r="XQ1135" s="1308"/>
      <c r="XR1135" s="1308"/>
      <c r="XS1135" s="1308"/>
      <c r="XT1135" s="1308"/>
      <c r="XU1135" s="1308"/>
      <c r="XV1135" s="1308"/>
      <c r="XW1135" s="1308"/>
      <c r="XX1135" s="1308"/>
      <c r="XY1135" s="1308"/>
      <c r="XZ1135" s="1308"/>
      <c r="YA1135" s="1308"/>
      <c r="YB1135" s="1308"/>
      <c r="YC1135" s="1308"/>
      <c r="YD1135" s="1308"/>
      <c r="YE1135" s="1308"/>
      <c r="YF1135" s="1308"/>
      <c r="YG1135" s="1308"/>
      <c r="YH1135" s="1308"/>
      <c r="YI1135" s="1308"/>
      <c r="YJ1135" s="1308"/>
      <c r="YK1135" s="1308"/>
      <c r="YL1135" s="1308"/>
      <c r="YM1135" s="1308"/>
      <c r="YN1135" s="1308"/>
      <c r="YO1135" s="1308"/>
      <c r="YP1135" s="1308"/>
      <c r="YQ1135" s="1308"/>
      <c r="YR1135" s="1308"/>
      <c r="YS1135" s="1308"/>
      <c r="YT1135" s="1308"/>
      <c r="YU1135" s="1308"/>
      <c r="YV1135" s="1308"/>
      <c r="YW1135" s="1308"/>
      <c r="YX1135" s="1308"/>
      <c r="YY1135" s="1308"/>
      <c r="YZ1135" s="1308"/>
      <c r="ZA1135" s="1308"/>
      <c r="ZB1135" s="1308"/>
      <c r="ZC1135" s="1308"/>
      <c r="ZD1135" s="1308"/>
      <c r="ZE1135" s="1308"/>
      <c r="ZF1135" s="1308"/>
      <c r="ZG1135" s="1308"/>
      <c r="ZH1135" s="1308"/>
      <c r="ZI1135" s="1308"/>
      <c r="ZJ1135" s="1308"/>
      <c r="ZK1135" s="1308"/>
      <c r="ZL1135" s="1308"/>
      <c r="ZM1135" s="1308"/>
      <c r="ZN1135" s="1308"/>
      <c r="ZO1135" s="1308"/>
      <c r="ZP1135" s="1308"/>
      <c r="ZQ1135" s="1308"/>
      <c r="ZR1135" s="1308"/>
      <c r="ZS1135" s="1308"/>
      <c r="ZT1135" s="1308"/>
      <c r="ZU1135" s="1308"/>
      <c r="ZV1135" s="1308"/>
      <c r="ZW1135" s="1308"/>
      <c r="ZX1135" s="1308"/>
      <c r="ZY1135" s="1308"/>
      <c r="ZZ1135" s="1308"/>
      <c r="AAA1135" s="1308"/>
      <c r="AAB1135" s="1308"/>
      <c r="AAC1135" s="1308"/>
      <c r="AAD1135" s="1308"/>
      <c r="AAE1135" s="1308"/>
      <c r="AAF1135" s="1308"/>
      <c r="AAG1135" s="1308"/>
      <c r="AAH1135" s="1308"/>
      <c r="AAI1135" s="1308"/>
      <c r="AAJ1135" s="1308"/>
      <c r="AAK1135" s="1308"/>
      <c r="AAL1135" s="1308"/>
      <c r="AAM1135" s="1308"/>
      <c r="AAN1135" s="1308"/>
      <c r="AAO1135" s="1308"/>
      <c r="AAP1135" s="1308"/>
      <c r="AAQ1135" s="1308"/>
      <c r="AAR1135" s="1308"/>
      <c r="AAS1135" s="1308"/>
      <c r="AAT1135" s="1308"/>
      <c r="AAU1135" s="1308"/>
      <c r="AAV1135" s="1308"/>
      <c r="AAW1135" s="1308"/>
      <c r="AAX1135" s="1308"/>
      <c r="AAY1135" s="1308"/>
      <c r="AAZ1135" s="1308"/>
      <c r="ABA1135" s="1308"/>
      <c r="ABB1135" s="1308"/>
      <c r="ABC1135" s="1308"/>
      <c r="ABD1135" s="1308"/>
      <c r="ABE1135" s="1308"/>
      <c r="ABF1135" s="1308"/>
      <c r="ABG1135" s="1308"/>
      <c r="ABH1135" s="1308"/>
      <c r="ABI1135" s="1308"/>
      <c r="ABJ1135" s="1308"/>
      <c r="ABK1135" s="1308"/>
      <c r="ABL1135" s="1308"/>
      <c r="ABM1135" s="1308"/>
      <c r="ABN1135" s="1308"/>
      <c r="ABO1135" s="1308"/>
      <c r="ABP1135" s="1308"/>
      <c r="ABQ1135" s="1308"/>
      <c r="ABR1135" s="1308"/>
      <c r="ABS1135" s="1308"/>
      <c r="ABT1135" s="1308"/>
      <c r="ABU1135" s="1308"/>
      <c r="ABV1135" s="1308"/>
      <c r="ABW1135" s="1308"/>
      <c r="ABX1135" s="1308"/>
      <c r="ABY1135" s="1308"/>
      <c r="ABZ1135" s="1308"/>
      <c r="ACA1135" s="1308"/>
      <c r="ACB1135" s="1308"/>
      <c r="ACC1135" s="1308"/>
      <c r="ACD1135" s="1308"/>
      <c r="ACE1135" s="1308"/>
      <c r="ACF1135" s="1308"/>
      <c r="ACG1135" s="1308"/>
      <c r="ACH1135" s="1308"/>
      <c r="ACI1135" s="1308"/>
      <c r="ACJ1135" s="1308"/>
      <c r="ACK1135" s="1308"/>
      <c r="ACL1135" s="1308"/>
      <c r="ACM1135" s="1308"/>
      <c r="ACN1135" s="1308"/>
      <c r="ACO1135" s="1308"/>
      <c r="ACP1135" s="1308"/>
      <c r="ACQ1135" s="1308"/>
      <c r="ACR1135" s="1308"/>
      <c r="ACS1135" s="1308"/>
      <c r="ACT1135" s="1308"/>
      <c r="ACU1135" s="1308"/>
      <c r="ACV1135" s="1308"/>
      <c r="ACW1135" s="1308"/>
      <c r="ACX1135" s="1308"/>
      <c r="ACY1135" s="1308"/>
      <c r="ACZ1135" s="1308"/>
      <c r="ADA1135" s="1308"/>
      <c r="ADB1135" s="1308"/>
      <c r="ADC1135" s="1308"/>
      <c r="ADD1135" s="1308"/>
      <c r="ADE1135" s="1308"/>
      <c r="ADF1135" s="1308"/>
      <c r="ADG1135" s="1308"/>
      <c r="ADH1135" s="1308"/>
      <c r="ADI1135" s="1308"/>
      <c r="ADJ1135" s="1308"/>
      <c r="ADK1135" s="1308"/>
      <c r="ADL1135" s="1308"/>
      <c r="ADM1135" s="1308"/>
      <c r="ADN1135" s="1308"/>
      <c r="ADO1135" s="1308"/>
      <c r="ADP1135" s="1308"/>
      <c r="ADQ1135" s="1308"/>
      <c r="ADR1135" s="1308"/>
      <c r="ADS1135" s="1308"/>
      <c r="ADT1135" s="1308"/>
      <c r="ADU1135" s="1308"/>
      <c r="ADV1135" s="1308"/>
      <c r="ADW1135" s="1308"/>
      <c r="ADX1135" s="1308"/>
      <c r="ADY1135" s="1308"/>
      <c r="ADZ1135" s="1308"/>
      <c r="AEA1135" s="1308"/>
      <c r="AEB1135" s="1308"/>
      <c r="AEC1135" s="1308"/>
      <c r="AED1135" s="1308"/>
      <c r="AEE1135" s="1308"/>
      <c r="AEF1135" s="1308"/>
      <c r="AEG1135" s="1308"/>
      <c r="AEH1135" s="1308"/>
      <c r="AEI1135" s="1308"/>
      <c r="AEJ1135" s="1308"/>
      <c r="AEK1135" s="1308"/>
      <c r="AEL1135" s="1308"/>
      <c r="AEM1135" s="1308"/>
      <c r="AEN1135" s="1308"/>
      <c r="AEO1135" s="1308"/>
      <c r="AEP1135" s="1308"/>
      <c r="AEQ1135" s="1308"/>
      <c r="AER1135" s="1308"/>
      <c r="AES1135" s="1308"/>
      <c r="AET1135" s="1308"/>
      <c r="AEU1135" s="1308"/>
      <c r="AEV1135" s="1308"/>
      <c r="AEW1135" s="1308"/>
      <c r="AEX1135" s="1308"/>
      <c r="AEY1135" s="1308"/>
      <c r="AEZ1135" s="1308"/>
      <c r="AFA1135" s="1308"/>
      <c r="AFB1135" s="1308"/>
      <c r="AFC1135" s="1308"/>
      <c r="AFD1135" s="1308"/>
      <c r="AFE1135" s="1308"/>
      <c r="AFF1135" s="1308"/>
      <c r="AFG1135" s="1308"/>
      <c r="AFH1135" s="1308"/>
      <c r="AFI1135" s="1308"/>
      <c r="AFJ1135" s="1308"/>
      <c r="AFK1135" s="1308"/>
      <c r="AFL1135" s="1308"/>
      <c r="AFM1135" s="1308"/>
      <c r="AFN1135" s="1308"/>
      <c r="AFO1135" s="1308"/>
      <c r="AFP1135" s="1308"/>
      <c r="AFQ1135" s="1308"/>
      <c r="AFR1135" s="1308"/>
      <c r="AFS1135" s="1308"/>
      <c r="AFT1135" s="1308"/>
      <c r="AFU1135" s="1308"/>
      <c r="AFV1135" s="1308"/>
      <c r="AFW1135" s="1308"/>
      <c r="AFX1135" s="1308"/>
      <c r="AFY1135" s="1308"/>
      <c r="AFZ1135" s="1308"/>
      <c r="AGA1135" s="1308"/>
      <c r="AGB1135" s="1308"/>
      <c r="AGC1135" s="1308"/>
      <c r="AGD1135" s="1308"/>
      <c r="AGE1135" s="1308"/>
      <c r="AGF1135" s="1308"/>
      <c r="AGG1135" s="1308"/>
      <c r="AGH1135" s="1308"/>
      <c r="AGI1135" s="1308"/>
      <c r="AGJ1135" s="1308"/>
      <c r="AGK1135" s="1308"/>
      <c r="AGL1135" s="1308"/>
      <c r="AGM1135" s="1308"/>
      <c r="AGN1135" s="1308"/>
      <c r="AGO1135" s="1308"/>
      <c r="AGP1135" s="1308"/>
      <c r="AGQ1135" s="1308"/>
      <c r="AGR1135" s="1308"/>
      <c r="AGS1135" s="1308"/>
      <c r="AGT1135" s="1308"/>
      <c r="AGU1135" s="1308"/>
      <c r="AGV1135" s="1308"/>
      <c r="AGW1135" s="1308"/>
      <c r="AGX1135" s="1308"/>
      <c r="AGY1135" s="1308"/>
      <c r="AGZ1135" s="1308"/>
      <c r="AHA1135" s="1308"/>
      <c r="AHB1135" s="1308"/>
      <c r="AHC1135" s="1308"/>
      <c r="AHD1135" s="1308"/>
      <c r="AHE1135" s="1308"/>
      <c r="AHF1135" s="1308"/>
      <c r="AHG1135" s="1308"/>
      <c r="AHH1135" s="1308"/>
      <c r="AHI1135" s="1308"/>
      <c r="AHJ1135" s="1308"/>
      <c r="AHK1135" s="1308"/>
      <c r="AHL1135" s="1308"/>
      <c r="AHM1135" s="1308"/>
      <c r="AHN1135" s="1308"/>
      <c r="AHO1135" s="1308"/>
      <c r="AHP1135" s="1308"/>
      <c r="AHQ1135" s="1308"/>
      <c r="AHR1135" s="1308"/>
      <c r="AHS1135" s="1308"/>
      <c r="AHT1135" s="1308"/>
      <c r="AHU1135" s="1308"/>
      <c r="AHV1135" s="1308"/>
      <c r="AHW1135" s="1308"/>
      <c r="AHX1135" s="1308"/>
      <c r="AHY1135" s="1308"/>
      <c r="AHZ1135" s="1308"/>
      <c r="AIA1135" s="1308"/>
      <c r="AIB1135" s="1308"/>
      <c r="AIC1135" s="1308"/>
      <c r="AID1135" s="1308"/>
      <c r="AIE1135" s="1308"/>
      <c r="AIF1135" s="1308"/>
      <c r="AIG1135" s="1308"/>
      <c r="AIH1135" s="1308"/>
      <c r="AII1135" s="1308"/>
      <c r="AIJ1135" s="1308"/>
      <c r="AIK1135" s="1308"/>
      <c r="AIL1135" s="1308"/>
      <c r="AIM1135" s="1308"/>
      <c r="AIN1135" s="1308"/>
      <c r="AIO1135" s="1308"/>
      <c r="AIP1135" s="1308"/>
      <c r="AIQ1135" s="1308"/>
      <c r="AIR1135" s="1308"/>
      <c r="AIS1135" s="1308"/>
      <c r="AIT1135" s="1308"/>
      <c r="AIU1135" s="1308"/>
      <c r="AIV1135" s="1308"/>
      <c r="AIW1135" s="1308"/>
      <c r="AIX1135" s="1308"/>
      <c r="AIY1135" s="1308"/>
      <c r="AIZ1135" s="1308"/>
      <c r="AJA1135" s="1308"/>
      <c r="AJB1135" s="1308"/>
      <c r="AJC1135" s="1308"/>
      <c r="AJD1135" s="1308"/>
      <c r="AJE1135" s="1308"/>
      <c r="AJF1135" s="1308"/>
      <c r="AJG1135" s="1308"/>
      <c r="AJH1135" s="1308"/>
      <c r="AJI1135" s="1308"/>
      <c r="AJJ1135" s="1308"/>
      <c r="AJK1135" s="1308"/>
      <c r="AJL1135" s="1308"/>
      <c r="AJM1135" s="1308"/>
      <c r="AJN1135" s="1308"/>
      <c r="AJO1135" s="1308"/>
      <c r="AJP1135" s="1308"/>
      <c r="AJQ1135" s="1308"/>
      <c r="AJR1135" s="1308"/>
      <c r="AJS1135" s="1308"/>
      <c r="AJT1135" s="1308"/>
      <c r="AJU1135" s="1308"/>
      <c r="AJV1135" s="1308"/>
      <c r="AJW1135" s="1308"/>
      <c r="AJX1135" s="1308"/>
      <c r="AJY1135" s="1308"/>
      <c r="AJZ1135" s="1308"/>
      <c r="AKA1135" s="1308"/>
      <c r="AKB1135" s="1308"/>
      <c r="AKC1135" s="1308"/>
      <c r="AKD1135" s="1308"/>
      <c r="AKE1135" s="1308"/>
      <c r="AKF1135" s="1308"/>
      <c r="AKG1135" s="1308"/>
      <c r="AKH1135" s="1308"/>
      <c r="AKI1135" s="1308"/>
      <c r="AKJ1135" s="1308"/>
      <c r="AKK1135" s="1308"/>
      <c r="AKL1135" s="1308"/>
      <c r="AKM1135" s="1308"/>
      <c r="AKN1135" s="1308"/>
      <c r="AKO1135" s="1308"/>
      <c r="AKP1135" s="1308"/>
      <c r="AKQ1135" s="1308"/>
      <c r="AKR1135" s="1308"/>
      <c r="AKS1135" s="1308"/>
      <c r="AKT1135" s="1308"/>
      <c r="AKU1135" s="1308"/>
      <c r="AKV1135" s="1308"/>
      <c r="AKW1135" s="1308"/>
      <c r="AKX1135" s="1308"/>
      <c r="AKY1135" s="1308"/>
      <c r="AKZ1135" s="1308"/>
      <c r="ALA1135" s="1308"/>
      <c r="ALB1135" s="1308"/>
      <c r="ALC1135" s="1308"/>
      <c r="ALD1135" s="1308"/>
      <c r="ALE1135" s="1308"/>
      <c r="ALF1135" s="1308"/>
      <c r="ALG1135" s="1308"/>
      <c r="ALH1135" s="1308"/>
      <c r="ALI1135" s="1308"/>
      <c r="ALJ1135" s="1308"/>
      <c r="ALK1135" s="1308"/>
      <c r="ALL1135" s="1308"/>
      <c r="ALM1135" s="1308"/>
      <c r="ALN1135" s="1308"/>
      <c r="ALO1135" s="1308"/>
      <c r="ALP1135" s="1308"/>
      <c r="ALQ1135" s="1308"/>
      <c r="ALR1135" s="1308"/>
      <c r="ALS1135" s="1308"/>
      <c r="ALT1135" s="1308"/>
      <c r="ALU1135" s="1308"/>
      <c r="ALV1135" s="1308"/>
      <c r="ALW1135" s="1308"/>
      <c r="ALX1135" s="1308"/>
      <c r="ALY1135" s="1308"/>
      <c r="ALZ1135" s="1308"/>
      <c r="AMA1135" s="1308"/>
      <c r="AMB1135" s="1308"/>
      <c r="AMC1135" s="1308"/>
      <c r="AMD1135" s="1308"/>
      <c r="AME1135" s="1308"/>
      <c r="AMF1135" s="1308"/>
      <c r="AMG1135" s="1308"/>
      <c r="AMH1135" s="1308"/>
      <c r="AMI1135" s="1308"/>
      <c r="AMJ1135" s="1308"/>
      <c r="AMK1135" s="1308"/>
      <c r="AML1135" s="1308"/>
      <c r="AMM1135" s="1308"/>
      <c r="AMN1135" s="1308"/>
      <c r="AMO1135" s="1308"/>
      <c r="AMP1135" s="1308"/>
      <c r="AMQ1135" s="1308"/>
      <c r="AMR1135" s="1308"/>
      <c r="AMS1135" s="1308"/>
      <c r="AMT1135" s="1308"/>
      <c r="AMU1135" s="1308"/>
      <c r="AMV1135" s="1308"/>
      <c r="AMW1135" s="1308"/>
      <c r="AMX1135" s="1308"/>
      <c r="AMY1135" s="1308"/>
      <c r="AMZ1135" s="1308"/>
      <c r="ANA1135" s="1308"/>
      <c r="ANB1135" s="1308"/>
      <c r="ANC1135" s="1308"/>
      <c r="AND1135" s="1308"/>
      <c r="ANE1135" s="1308"/>
      <c r="ANF1135" s="1308"/>
      <c r="ANG1135" s="1308"/>
      <c r="ANH1135" s="1308"/>
      <c r="ANI1135" s="1308"/>
      <c r="ANJ1135" s="1308"/>
      <c r="ANK1135" s="1308"/>
      <c r="ANL1135" s="1308"/>
      <c r="ANM1135" s="1308"/>
      <c r="ANN1135" s="1308"/>
      <c r="ANO1135" s="1308"/>
      <c r="ANP1135" s="1308"/>
      <c r="ANQ1135" s="1308"/>
      <c r="ANR1135" s="1308"/>
      <c r="ANS1135" s="1308"/>
      <c r="ANT1135" s="1308"/>
      <c r="ANU1135" s="1308"/>
      <c r="ANV1135" s="1308"/>
      <c r="ANW1135" s="1308"/>
      <c r="ANX1135" s="1308"/>
      <c r="ANY1135" s="1308"/>
      <c r="ANZ1135" s="1308"/>
      <c r="AOA1135" s="1308"/>
      <c r="AOB1135" s="1308"/>
      <c r="AOC1135" s="1308"/>
      <c r="AOD1135" s="1308"/>
      <c r="AOE1135" s="1308"/>
      <c r="AOF1135" s="1308"/>
      <c r="AOG1135" s="1308"/>
      <c r="AOH1135" s="1308"/>
      <c r="AOI1135" s="1308"/>
      <c r="AOJ1135" s="1308"/>
      <c r="AOK1135" s="1308"/>
      <c r="AOL1135" s="1308"/>
      <c r="AOM1135" s="1308"/>
      <c r="AON1135" s="1308"/>
      <c r="AOO1135" s="1308"/>
      <c r="AOP1135" s="1308"/>
      <c r="AOQ1135" s="1308"/>
      <c r="AOR1135" s="1308"/>
      <c r="AOS1135" s="1308"/>
      <c r="AOT1135" s="1308"/>
      <c r="AOU1135" s="1308"/>
      <c r="AOV1135" s="1308"/>
      <c r="AOW1135" s="1308"/>
      <c r="AOX1135" s="1308"/>
      <c r="AOY1135" s="1308"/>
      <c r="AOZ1135" s="1308"/>
      <c r="APA1135" s="1308"/>
      <c r="APB1135" s="1308"/>
      <c r="APC1135" s="1308"/>
      <c r="APD1135" s="1308"/>
      <c r="APE1135" s="1308"/>
      <c r="APF1135" s="1308"/>
      <c r="APG1135" s="1308"/>
      <c r="APH1135" s="1308"/>
      <c r="API1135" s="1308"/>
      <c r="APJ1135" s="1308"/>
      <c r="APK1135" s="1308"/>
      <c r="APL1135" s="1308"/>
      <c r="APM1135" s="1308"/>
      <c r="APN1135" s="1308"/>
      <c r="APO1135" s="1308"/>
      <c r="APP1135" s="1308"/>
      <c r="APQ1135" s="1308"/>
      <c r="APR1135" s="1308"/>
      <c r="APS1135" s="1308"/>
      <c r="APT1135" s="1308"/>
      <c r="APU1135" s="1308"/>
      <c r="APV1135" s="1308"/>
      <c r="APW1135" s="1308"/>
      <c r="APX1135" s="1308"/>
      <c r="APY1135" s="1308"/>
      <c r="APZ1135" s="1308"/>
      <c r="AQA1135" s="1308"/>
      <c r="AQB1135" s="1308"/>
      <c r="AQC1135" s="1308"/>
      <c r="AQD1135" s="1308"/>
      <c r="AQE1135" s="1308"/>
      <c r="AQF1135" s="1308"/>
      <c r="AQG1135" s="1308"/>
      <c r="AQH1135" s="1308"/>
      <c r="AQI1135" s="1308"/>
      <c r="AQJ1135" s="1308"/>
      <c r="AQK1135" s="1308"/>
      <c r="AQL1135" s="1308"/>
      <c r="AQM1135" s="1308"/>
      <c r="AQN1135" s="1308"/>
      <c r="AQO1135" s="1308"/>
      <c r="AQP1135" s="1308"/>
      <c r="AQQ1135" s="1308"/>
      <c r="AQR1135" s="1308"/>
      <c r="AQS1135" s="1308"/>
      <c r="AQT1135" s="1308"/>
      <c r="AQU1135" s="1308"/>
      <c r="AQV1135" s="1308"/>
      <c r="AQW1135" s="1308"/>
      <c r="AQX1135" s="1308"/>
      <c r="AQY1135" s="1308"/>
      <c r="AQZ1135" s="1308"/>
      <c r="ARA1135" s="1308"/>
      <c r="ARB1135" s="1308"/>
      <c r="ARC1135" s="1308"/>
      <c r="ARD1135" s="1308"/>
      <c r="ARE1135" s="1308"/>
      <c r="ARF1135" s="1308"/>
      <c r="ARG1135" s="1308"/>
      <c r="ARH1135" s="1308"/>
      <c r="ARI1135" s="1308"/>
      <c r="ARJ1135" s="1308"/>
      <c r="ARK1135" s="1308"/>
      <c r="ARL1135" s="1308"/>
      <c r="ARM1135" s="1308"/>
      <c r="ARN1135" s="1308"/>
      <c r="ARO1135" s="1308"/>
      <c r="ARP1135" s="1308"/>
      <c r="ARQ1135" s="1308"/>
      <c r="ARR1135" s="1308"/>
      <c r="ARS1135" s="1308"/>
      <c r="ART1135" s="1308"/>
      <c r="ARU1135" s="1308"/>
      <c r="ARV1135" s="1308"/>
      <c r="ARW1135" s="1308"/>
      <c r="ARX1135" s="1308"/>
      <c r="ARY1135" s="1308"/>
      <c r="ARZ1135" s="1308"/>
      <c r="ASA1135" s="1308"/>
      <c r="ASB1135" s="1308"/>
      <c r="ASC1135" s="1308"/>
      <c r="ASD1135" s="1308"/>
      <c r="ASE1135" s="1308"/>
      <c r="ASF1135" s="1308"/>
      <c r="ASG1135" s="1308"/>
      <c r="ASH1135" s="1308"/>
      <c r="ASI1135" s="1308"/>
      <c r="ASJ1135" s="1308"/>
      <c r="ASK1135" s="1308"/>
      <c r="ASL1135" s="1308"/>
      <c r="ASM1135" s="1308"/>
      <c r="ASN1135" s="1308"/>
      <c r="ASO1135" s="1308"/>
      <c r="ASP1135" s="1308"/>
      <c r="ASQ1135" s="1308"/>
      <c r="ASR1135" s="1308"/>
      <c r="ASS1135" s="1308"/>
      <c r="AST1135" s="1308"/>
      <c r="ASU1135" s="1308"/>
      <c r="ASV1135" s="1308"/>
      <c r="ASW1135" s="1308"/>
      <c r="ASX1135" s="1308"/>
      <c r="ASY1135" s="1308"/>
      <c r="ASZ1135" s="1308"/>
      <c r="ATA1135" s="1308"/>
      <c r="ATB1135" s="1308"/>
      <c r="ATC1135" s="1308"/>
      <c r="ATD1135" s="1308"/>
      <c r="ATE1135" s="1308"/>
      <c r="ATF1135" s="1308"/>
      <c r="ATG1135" s="1308"/>
      <c r="ATH1135" s="1308"/>
      <c r="ATI1135" s="1308"/>
      <c r="ATJ1135" s="1308"/>
      <c r="ATK1135" s="1308"/>
      <c r="ATL1135" s="1308"/>
      <c r="ATM1135" s="1308"/>
      <c r="ATN1135" s="1308"/>
      <c r="ATO1135" s="1308"/>
      <c r="ATP1135" s="1308"/>
      <c r="ATQ1135" s="1308"/>
      <c r="ATR1135" s="1308"/>
      <c r="ATS1135" s="1308"/>
      <c r="ATT1135" s="1308"/>
      <c r="ATU1135" s="1308"/>
      <c r="ATV1135" s="1308"/>
      <c r="ATW1135" s="1308"/>
      <c r="ATX1135" s="1308"/>
      <c r="ATY1135" s="1308"/>
      <c r="ATZ1135" s="1308"/>
      <c r="AUA1135" s="1308"/>
      <c r="AUB1135" s="1308"/>
      <c r="AUC1135" s="1308"/>
      <c r="AUD1135" s="1308"/>
      <c r="AUE1135" s="1308"/>
      <c r="AUF1135" s="1308"/>
      <c r="AUG1135" s="1308"/>
      <c r="AUH1135" s="1308"/>
      <c r="AUI1135" s="1308"/>
      <c r="AUJ1135" s="1308"/>
      <c r="AUK1135" s="1308"/>
      <c r="AUL1135" s="1308"/>
      <c r="AUM1135" s="1308"/>
      <c r="AUN1135" s="1308"/>
      <c r="AUO1135" s="1308"/>
      <c r="AUP1135" s="1308"/>
      <c r="AUQ1135" s="1308"/>
      <c r="AUR1135" s="1308"/>
      <c r="AUS1135" s="1308"/>
      <c r="AUT1135" s="1308"/>
      <c r="AUU1135" s="1308"/>
      <c r="AUV1135" s="1308"/>
      <c r="AUW1135" s="1308"/>
      <c r="AUX1135" s="1308"/>
      <c r="AUY1135" s="1308"/>
      <c r="AUZ1135" s="1308"/>
      <c r="AVA1135" s="1308"/>
      <c r="AVB1135" s="1308"/>
      <c r="AVC1135" s="1308"/>
      <c r="AVD1135" s="1308"/>
      <c r="AVE1135" s="1308"/>
      <c r="AVF1135" s="1308"/>
      <c r="AVG1135" s="1308"/>
      <c r="AVH1135" s="1308"/>
      <c r="AVI1135" s="1308"/>
      <c r="AVJ1135" s="1308"/>
      <c r="AVK1135" s="1308"/>
      <c r="AVL1135" s="1308"/>
      <c r="AVM1135" s="1308"/>
      <c r="AVN1135" s="1308"/>
      <c r="AVO1135" s="1308"/>
      <c r="AVP1135" s="1308"/>
      <c r="AVQ1135" s="1308"/>
      <c r="AVR1135" s="1308"/>
      <c r="AVS1135" s="1308"/>
      <c r="AVT1135" s="1308"/>
      <c r="AVU1135" s="1308"/>
      <c r="AVV1135" s="1308"/>
      <c r="AVW1135" s="1308"/>
      <c r="AVX1135" s="1308"/>
      <c r="AVY1135" s="1308"/>
      <c r="AVZ1135" s="1308"/>
      <c r="AWA1135" s="1308"/>
      <c r="AWB1135" s="1308"/>
      <c r="AWC1135" s="1308"/>
      <c r="AWD1135" s="1308"/>
      <c r="AWE1135" s="1308"/>
      <c r="AWF1135" s="1308"/>
      <c r="AWG1135" s="1308"/>
      <c r="AWH1135" s="1308"/>
      <c r="AWI1135" s="1308"/>
      <c r="AWJ1135" s="1308"/>
      <c r="AWK1135" s="1308"/>
      <c r="AWL1135" s="1308"/>
      <c r="AWM1135" s="1308"/>
      <c r="AWN1135" s="1308"/>
      <c r="AWO1135" s="1308"/>
      <c r="AWP1135" s="1308"/>
      <c r="AWQ1135" s="1308"/>
      <c r="AWR1135" s="1308"/>
      <c r="AWS1135" s="1308"/>
      <c r="AWT1135" s="1308"/>
      <c r="AWU1135" s="1308"/>
      <c r="AWV1135" s="1308"/>
      <c r="AWW1135" s="1308"/>
      <c r="AWX1135" s="1308"/>
      <c r="AWY1135" s="1308"/>
      <c r="AWZ1135" s="1308"/>
      <c r="AXA1135" s="1308"/>
      <c r="AXB1135" s="1308"/>
      <c r="AXC1135" s="1308"/>
      <c r="AXD1135" s="1308"/>
      <c r="AXE1135" s="1308"/>
      <c r="AXF1135" s="1308"/>
      <c r="AXG1135" s="1308"/>
      <c r="AXH1135" s="1308"/>
      <c r="AXI1135" s="1308"/>
      <c r="AXJ1135" s="1308"/>
      <c r="AXK1135" s="1308"/>
      <c r="AXL1135" s="1308"/>
      <c r="AXM1135" s="1308"/>
      <c r="AXN1135" s="1308"/>
      <c r="AXO1135" s="1308"/>
      <c r="AXP1135" s="1308"/>
      <c r="AXQ1135" s="1308"/>
      <c r="AXR1135" s="1308"/>
      <c r="AXS1135" s="1308"/>
      <c r="AXT1135" s="1308"/>
      <c r="AXU1135" s="1308"/>
      <c r="AXV1135" s="1308"/>
      <c r="AXW1135" s="1308"/>
      <c r="AXX1135" s="1308"/>
      <c r="AXY1135" s="1308"/>
      <c r="AXZ1135" s="1308"/>
      <c r="AYA1135" s="1308"/>
      <c r="AYB1135" s="1308"/>
      <c r="AYC1135" s="1308"/>
      <c r="AYD1135" s="1308"/>
      <c r="AYE1135" s="1308"/>
      <c r="AYF1135" s="1308"/>
      <c r="AYG1135" s="1308"/>
      <c r="AYH1135" s="1308"/>
      <c r="AYI1135" s="1308"/>
      <c r="AYJ1135" s="1308"/>
      <c r="AYK1135" s="1308"/>
      <c r="AYL1135" s="1308"/>
      <c r="AYM1135" s="1308"/>
      <c r="AYN1135" s="1308"/>
      <c r="AYO1135" s="1308"/>
      <c r="AYP1135" s="1308"/>
      <c r="AYQ1135" s="1308"/>
      <c r="AYR1135" s="1308"/>
      <c r="AYS1135" s="1308"/>
      <c r="AYT1135" s="1308"/>
      <c r="AYU1135" s="1308"/>
      <c r="AYV1135" s="1308"/>
      <c r="AYW1135" s="1308"/>
      <c r="AYX1135" s="1308"/>
      <c r="AYY1135" s="1308"/>
      <c r="AYZ1135" s="1308"/>
      <c r="AZA1135" s="1308"/>
      <c r="AZB1135" s="1308"/>
      <c r="AZC1135" s="1308"/>
      <c r="AZD1135" s="1308"/>
      <c r="AZE1135" s="1308"/>
      <c r="AZF1135" s="1308"/>
      <c r="AZG1135" s="1308"/>
      <c r="AZH1135" s="1308"/>
      <c r="AZI1135" s="1308"/>
      <c r="AZJ1135" s="1308"/>
      <c r="AZK1135" s="1308"/>
      <c r="AZL1135" s="1308"/>
      <c r="AZM1135" s="1308"/>
      <c r="AZN1135" s="1308"/>
      <c r="AZO1135" s="1308"/>
      <c r="AZP1135" s="1308"/>
      <c r="AZQ1135" s="1308"/>
      <c r="AZR1135" s="1308"/>
      <c r="AZS1135" s="1308"/>
      <c r="AZT1135" s="1308"/>
      <c r="AZU1135" s="1308"/>
      <c r="AZV1135" s="1308"/>
      <c r="AZW1135" s="1308"/>
      <c r="AZX1135" s="1308"/>
      <c r="AZY1135" s="1308"/>
      <c r="AZZ1135" s="1308"/>
      <c r="BAA1135" s="1308"/>
      <c r="BAB1135" s="1308"/>
      <c r="BAC1135" s="1308"/>
      <c r="BAD1135" s="1308"/>
      <c r="BAE1135" s="1308"/>
      <c r="BAF1135" s="1308"/>
      <c r="BAG1135" s="1308"/>
      <c r="BAH1135" s="1308"/>
      <c r="BAI1135" s="1308"/>
      <c r="BAJ1135" s="1308"/>
      <c r="BAK1135" s="1308"/>
      <c r="BAL1135" s="1308"/>
      <c r="BAM1135" s="1308"/>
      <c r="BAN1135" s="1308"/>
      <c r="BAO1135" s="1308"/>
      <c r="BAP1135" s="1308"/>
      <c r="BAQ1135" s="1308"/>
      <c r="BAR1135" s="1308"/>
      <c r="BAS1135" s="1308"/>
      <c r="BAT1135" s="1308"/>
      <c r="BAU1135" s="1308"/>
      <c r="BAV1135" s="1308"/>
      <c r="BAW1135" s="1308"/>
      <c r="BAX1135" s="1308"/>
      <c r="BAY1135" s="1308"/>
      <c r="BAZ1135" s="1308"/>
      <c r="BBA1135" s="1308"/>
      <c r="BBB1135" s="1308"/>
      <c r="BBC1135" s="1308"/>
      <c r="BBD1135" s="1308"/>
      <c r="BBE1135" s="1308"/>
      <c r="BBF1135" s="1308"/>
      <c r="BBG1135" s="1308"/>
      <c r="BBH1135" s="1308"/>
      <c r="BBI1135" s="1308"/>
      <c r="BBJ1135" s="1308"/>
      <c r="BBK1135" s="1308"/>
      <c r="BBL1135" s="1308"/>
      <c r="BBM1135" s="1308"/>
      <c r="BBN1135" s="1308"/>
      <c r="BBO1135" s="1308"/>
      <c r="BBP1135" s="1308"/>
      <c r="BBQ1135" s="1308"/>
      <c r="BBR1135" s="1308"/>
      <c r="BBS1135" s="1308"/>
      <c r="BBT1135" s="1308"/>
      <c r="BBU1135" s="1308"/>
      <c r="BBV1135" s="1308"/>
      <c r="BBW1135" s="1308"/>
      <c r="BBX1135" s="1308"/>
      <c r="BBY1135" s="1308"/>
      <c r="BBZ1135" s="1308"/>
      <c r="BCA1135" s="1308"/>
      <c r="BCB1135" s="1308"/>
      <c r="BCC1135" s="1308"/>
      <c r="BCD1135" s="1308"/>
      <c r="BCE1135" s="1308"/>
      <c r="BCF1135" s="1308"/>
      <c r="BCG1135" s="1308"/>
      <c r="BCH1135" s="1308"/>
      <c r="BCI1135" s="1308"/>
      <c r="BCJ1135" s="1308"/>
      <c r="BCK1135" s="1308"/>
      <c r="BCL1135" s="1308"/>
      <c r="BCM1135" s="1308"/>
      <c r="BCN1135" s="1308"/>
      <c r="BCO1135" s="1308"/>
      <c r="BCP1135" s="1308"/>
      <c r="BCQ1135" s="1308"/>
      <c r="BCR1135" s="1308"/>
      <c r="BCS1135" s="1308"/>
      <c r="BCT1135" s="1308"/>
      <c r="BCU1135" s="1308"/>
      <c r="BCV1135" s="1308"/>
      <c r="BCW1135" s="1308"/>
      <c r="BCX1135" s="1308"/>
      <c r="BCY1135" s="1308"/>
      <c r="BCZ1135" s="1308"/>
      <c r="BDA1135" s="1308"/>
      <c r="BDB1135" s="1308"/>
      <c r="BDC1135" s="1308"/>
      <c r="BDD1135" s="1308"/>
      <c r="BDE1135" s="1308"/>
      <c r="BDF1135" s="1308"/>
      <c r="BDG1135" s="1308"/>
      <c r="BDH1135" s="1308"/>
      <c r="BDI1135" s="1308"/>
      <c r="BDJ1135" s="1308"/>
      <c r="BDK1135" s="1308"/>
      <c r="BDL1135" s="1308"/>
      <c r="BDM1135" s="1308"/>
      <c r="BDN1135" s="1308"/>
      <c r="BDO1135" s="1308"/>
      <c r="BDP1135" s="1308"/>
      <c r="BDQ1135" s="1308"/>
      <c r="BDR1135" s="1308"/>
      <c r="BDS1135" s="1308"/>
      <c r="BDT1135" s="1308"/>
      <c r="BDU1135" s="1308"/>
      <c r="BDV1135" s="1308"/>
      <c r="BDW1135" s="1308"/>
      <c r="BDX1135" s="1308"/>
      <c r="BDY1135" s="1308"/>
      <c r="BDZ1135" s="1308"/>
      <c r="BEA1135" s="1308"/>
      <c r="BEB1135" s="1308"/>
      <c r="BEC1135" s="1308"/>
      <c r="BED1135" s="1308"/>
      <c r="BEE1135" s="1308"/>
      <c r="BEF1135" s="1308"/>
      <c r="BEG1135" s="1308"/>
      <c r="BEH1135" s="1308"/>
      <c r="BEI1135" s="1308"/>
      <c r="BEJ1135" s="1308"/>
      <c r="BEK1135" s="1308"/>
      <c r="BEL1135" s="1308"/>
      <c r="BEM1135" s="1308"/>
      <c r="BEN1135" s="1308"/>
      <c r="BEO1135" s="1308"/>
      <c r="BEP1135" s="1308"/>
      <c r="BEQ1135" s="1308"/>
      <c r="BER1135" s="1308"/>
      <c r="BES1135" s="1308"/>
      <c r="BET1135" s="1308"/>
      <c r="BEU1135" s="1308"/>
      <c r="BEV1135" s="1308"/>
      <c r="BEW1135" s="1308"/>
      <c r="BEX1135" s="1308"/>
      <c r="BEY1135" s="1308"/>
      <c r="BEZ1135" s="1308"/>
      <c r="BFA1135" s="1308"/>
      <c r="BFB1135" s="1308"/>
      <c r="BFC1135" s="1308"/>
      <c r="BFD1135" s="1308"/>
      <c r="BFE1135" s="1308"/>
      <c r="BFF1135" s="1308"/>
      <c r="BFG1135" s="1308"/>
      <c r="BFH1135" s="1308"/>
      <c r="BFI1135" s="1308"/>
      <c r="BFJ1135" s="1308"/>
      <c r="BFK1135" s="1308"/>
      <c r="BFL1135" s="1308"/>
      <c r="BFM1135" s="1308"/>
      <c r="BFN1135" s="1308"/>
      <c r="BFO1135" s="1308"/>
      <c r="BFP1135" s="1308"/>
      <c r="BFQ1135" s="1308"/>
      <c r="BFR1135" s="1308"/>
      <c r="BFS1135" s="1308"/>
      <c r="BFT1135" s="1308"/>
      <c r="BFU1135" s="1308"/>
      <c r="BFV1135" s="1308"/>
      <c r="BFW1135" s="1308"/>
      <c r="BFX1135" s="1308"/>
      <c r="BFY1135" s="1308"/>
      <c r="BFZ1135" s="1308"/>
      <c r="BGA1135" s="1308"/>
      <c r="BGB1135" s="1308"/>
      <c r="BGC1135" s="1308"/>
      <c r="BGD1135" s="1308"/>
      <c r="BGE1135" s="1308"/>
      <c r="BGF1135" s="1308"/>
      <c r="BGG1135" s="1308"/>
      <c r="BGH1135" s="1308"/>
      <c r="BGI1135" s="1308"/>
      <c r="BGJ1135" s="1308"/>
      <c r="BGK1135" s="1308"/>
      <c r="BGL1135" s="1308"/>
      <c r="BGM1135" s="1308"/>
      <c r="BGN1135" s="1308"/>
      <c r="BGO1135" s="1308"/>
      <c r="BGP1135" s="1308"/>
      <c r="BGQ1135" s="1308"/>
      <c r="BGR1135" s="1308"/>
      <c r="BGS1135" s="1308"/>
      <c r="BGT1135" s="1308"/>
      <c r="BGU1135" s="1308"/>
      <c r="BGV1135" s="1308"/>
      <c r="BGW1135" s="1308"/>
      <c r="BGX1135" s="1308"/>
      <c r="BGY1135" s="1308"/>
      <c r="BGZ1135" s="1308"/>
      <c r="BHA1135" s="1308"/>
      <c r="BHB1135" s="1308"/>
      <c r="BHC1135" s="1308"/>
      <c r="BHD1135" s="1308"/>
      <c r="BHE1135" s="1308"/>
      <c r="BHF1135" s="1308"/>
      <c r="BHG1135" s="1308"/>
      <c r="BHH1135" s="1308"/>
      <c r="BHI1135" s="1308"/>
      <c r="BHJ1135" s="1308"/>
      <c r="BHK1135" s="1308"/>
      <c r="BHL1135" s="1308"/>
      <c r="BHM1135" s="1308"/>
      <c r="BHN1135" s="1308"/>
      <c r="BHO1135" s="1308"/>
      <c r="BHP1135" s="1308"/>
      <c r="BHQ1135" s="1308"/>
      <c r="BHR1135" s="1308"/>
      <c r="BHS1135" s="1308"/>
      <c r="BHT1135" s="1308"/>
      <c r="BHU1135" s="1308"/>
      <c r="BHV1135" s="1308"/>
      <c r="BHW1135" s="1308"/>
      <c r="BHX1135" s="1308"/>
      <c r="BHY1135" s="1308"/>
      <c r="BHZ1135" s="1308"/>
      <c r="BIA1135" s="1308"/>
      <c r="BIB1135" s="1308"/>
      <c r="BIC1135" s="1308"/>
      <c r="BID1135" s="1308"/>
      <c r="BIE1135" s="1308"/>
      <c r="BIF1135" s="1308"/>
      <c r="BIG1135" s="1308"/>
      <c r="BIH1135" s="1308"/>
      <c r="BII1135" s="1308"/>
      <c r="BIJ1135" s="1308"/>
      <c r="BIK1135" s="1308"/>
      <c r="BIL1135" s="1308"/>
      <c r="BIM1135" s="1308"/>
      <c r="BIN1135" s="1308"/>
      <c r="BIO1135" s="1308"/>
      <c r="BIP1135" s="1308"/>
      <c r="BIQ1135" s="1308"/>
      <c r="BIR1135" s="1308"/>
      <c r="BIS1135" s="1308"/>
      <c r="BIT1135" s="1308"/>
      <c r="BIU1135" s="1308"/>
      <c r="BIV1135" s="1308"/>
      <c r="BIW1135" s="1308"/>
      <c r="BIX1135" s="1308"/>
      <c r="BIY1135" s="1308"/>
      <c r="BIZ1135" s="1308"/>
      <c r="BJA1135" s="1308"/>
      <c r="BJB1135" s="1308"/>
      <c r="BJC1135" s="1308"/>
      <c r="BJD1135" s="1308"/>
      <c r="BJE1135" s="1308"/>
      <c r="BJF1135" s="1308"/>
      <c r="BJG1135" s="1308"/>
      <c r="BJH1135" s="1308"/>
      <c r="BJI1135" s="1308"/>
      <c r="BJJ1135" s="1308"/>
      <c r="BJK1135" s="1308"/>
      <c r="BJL1135" s="1308"/>
      <c r="BJM1135" s="1308"/>
      <c r="BJN1135" s="1308"/>
      <c r="BJO1135" s="1308"/>
      <c r="BJP1135" s="1308"/>
      <c r="BJQ1135" s="1308"/>
      <c r="BJR1135" s="1308"/>
      <c r="BJS1135" s="1308"/>
      <c r="BJT1135" s="1308"/>
      <c r="BJU1135" s="1308"/>
      <c r="BJV1135" s="1308"/>
      <c r="BJW1135" s="1308"/>
      <c r="BJX1135" s="1308"/>
      <c r="BJY1135" s="1308"/>
      <c r="BJZ1135" s="1308"/>
      <c r="BKA1135" s="1308"/>
      <c r="BKB1135" s="1308"/>
      <c r="BKC1135" s="1308"/>
      <c r="BKD1135" s="1308"/>
      <c r="BKE1135" s="1308"/>
      <c r="BKF1135" s="1308"/>
      <c r="BKG1135" s="1308"/>
      <c r="BKH1135" s="1308"/>
      <c r="BKI1135" s="1308"/>
      <c r="BKJ1135" s="1308"/>
      <c r="BKK1135" s="1308"/>
      <c r="BKL1135" s="1308"/>
      <c r="BKM1135" s="1308"/>
      <c r="BKN1135" s="1308"/>
      <c r="BKO1135" s="1308"/>
      <c r="BKP1135" s="1308"/>
      <c r="BKQ1135" s="1308"/>
      <c r="BKR1135" s="1308"/>
      <c r="BKS1135" s="1308"/>
      <c r="BKT1135" s="1308"/>
      <c r="BKU1135" s="1308"/>
      <c r="BKV1135" s="1308"/>
      <c r="BKW1135" s="1308"/>
      <c r="BKX1135" s="1308"/>
      <c r="BKY1135" s="1308"/>
      <c r="BKZ1135" s="1308"/>
      <c r="BLA1135" s="1308"/>
      <c r="BLB1135" s="1308"/>
      <c r="BLC1135" s="1308"/>
      <c r="BLD1135" s="1308"/>
      <c r="BLE1135" s="1308"/>
      <c r="BLF1135" s="1308"/>
      <c r="BLG1135" s="1308"/>
      <c r="BLH1135" s="1308"/>
      <c r="BLI1135" s="1308"/>
      <c r="BLJ1135" s="1308"/>
      <c r="BLK1135" s="1308"/>
      <c r="BLL1135" s="1308"/>
      <c r="BLM1135" s="1308"/>
      <c r="BLN1135" s="1308"/>
      <c r="BLO1135" s="1308"/>
      <c r="BLP1135" s="1308"/>
      <c r="BLQ1135" s="1308"/>
      <c r="BLR1135" s="1308"/>
      <c r="BLS1135" s="1308"/>
      <c r="BLT1135" s="1308"/>
      <c r="BLU1135" s="1308"/>
      <c r="BLV1135" s="1308"/>
      <c r="BLW1135" s="1308"/>
      <c r="BLX1135" s="1308"/>
      <c r="BLY1135" s="1308"/>
      <c r="BLZ1135" s="1308"/>
      <c r="BMA1135" s="1308"/>
      <c r="BMB1135" s="1308"/>
      <c r="BMC1135" s="1308"/>
      <c r="BMD1135" s="1308"/>
      <c r="BME1135" s="1308"/>
      <c r="BMF1135" s="1308"/>
      <c r="BMG1135" s="1308"/>
      <c r="BMH1135" s="1308"/>
      <c r="BMI1135" s="1308"/>
      <c r="BMJ1135" s="1308"/>
      <c r="BMK1135" s="1308"/>
      <c r="BML1135" s="1308"/>
      <c r="BMM1135" s="1308"/>
      <c r="BMN1135" s="1308"/>
      <c r="BMO1135" s="1308"/>
      <c r="BMP1135" s="1308"/>
      <c r="BMQ1135" s="1308"/>
      <c r="BMR1135" s="1308"/>
      <c r="BMS1135" s="1308"/>
      <c r="BMT1135" s="1308"/>
      <c r="BMU1135" s="1308"/>
      <c r="BMV1135" s="1308"/>
      <c r="BMW1135" s="1308"/>
      <c r="BMX1135" s="1308"/>
      <c r="BMY1135" s="1308"/>
      <c r="BMZ1135" s="1308"/>
      <c r="BNA1135" s="1308"/>
      <c r="BNB1135" s="1308"/>
      <c r="BNC1135" s="1308"/>
      <c r="BND1135" s="1308"/>
      <c r="BNE1135" s="1308"/>
      <c r="BNF1135" s="1308"/>
      <c r="BNG1135" s="1308"/>
      <c r="BNH1135" s="1308"/>
      <c r="BNI1135" s="1308"/>
      <c r="BNJ1135" s="1308"/>
      <c r="BNK1135" s="1308"/>
      <c r="BNL1135" s="1308"/>
      <c r="BNM1135" s="1308"/>
      <c r="BNN1135" s="1308"/>
      <c r="BNO1135" s="1308"/>
      <c r="BNP1135" s="1308"/>
      <c r="BNQ1135" s="1308"/>
      <c r="BNR1135" s="1308"/>
      <c r="BNS1135" s="1308"/>
      <c r="BNT1135" s="1308"/>
      <c r="BNU1135" s="1308"/>
      <c r="BNV1135" s="1308"/>
      <c r="BNW1135" s="1308"/>
      <c r="BNX1135" s="1308"/>
      <c r="BNY1135" s="1308"/>
      <c r="BNZ1135" s="1308"/>
      <c r="BOA1135" s="1308"/>
      <c r="BOB1135" s="1308"/>
      <c r="BOC1135" s="1308"/>
      <c r="BOD1135" s="1308"/>
      <c r="BOE1135" s="1308"/>
      <c r="BOF1135" s="1308"/>
      <c r="BOG1135" s="1308"/>
      <c r="BOH1135" s="1308"/>
      <c r="BOI1135" s="1308"/>
      <c r="BOJ1135" s="1308"/>
      <c r="BOK1135" s="1308"/>
      <c r="BOL1135" s="1308"/>
      <c r="BOM1135" s="1308"/>
      <c r="BON1135" s="1308"/>
      <c r="BOO1135" s="1308"/>
      <c r="BOP1135" s="1308"/>
      <c r="BOQ1135" s="1308"/>
      <c r="BOR1135" s="1308"/>
      <c r="BOS1135" s="1308"/>
      <c r="BOT1135" s="1308"/>
      <c r="BOU1135" s="1308"/>
      <c r="BOV1135" s="1308"/>
      <c r="BOW1135" s="1308"/>
      <c r="BOX1135" s="1308"/>
      <c r="BOY1135" s="1308"/>
      <c r="BOZ1135" s="1308"/>
      <c r="BPA1135" s="1308"/>
      <c r="BPB1135" s="1308"/>
      <c r="BPC1135" s="1308"/>
      <c r="BPD1135" s="1308"/>
      <c r="BPE1135" s="1308"/>
      <c r="BPF1135" s="1308"/>
      <c r="BPG1135" s="1308"/>
      <c r="BPH1135" s="1308"/>
      <c r="BPI1135" s="1308"/>
      <c r="BPJ1135" s="1308"/>
      <c r="BPK1135" s="1308"/>
      <c r="BPL1135" s="1308"/>
      <c r="BPM1135" s="1308"/>
      <c r="BPN1135" s="1308"/>
      <c r="BPO1135" s="1308"/>
      <c r="BPP1135" s="1308"/>
      <c r="BPQ1135" s="1308"/>
      <c r="BPR1135" s="1308"/>
      <c r="BPS1135" s="1308"/>
      <c r="BPT1135" s="1308"/>
      <c r="BPU1135" s="1308"/>
      <c r="BPV1135" s="1308"/>
      <c r="BPW1135" s="1308"/>
      <c r="BPX1135" s="1308"/>
      <c r="BPY1135" s="1308"/>
      <c r="BPZ1135" s="1308"/>
      <c r="BQA1135" s="1308"/>
      <c r="BQB1135" s="1308"/>
      <c r="BQC1135" s="1308"/>
      <c r="BQD1135" s="1308"/>
      <c r="BQE1135" s="1308"/>
      <c r="BQF1135" s="1308"/>
      <c r="BQG1135" s="1308"/>
      <c r="BQH1135" s="1308"/>
      <c r="BQI1135" s="1308"/>
      <c r="BQJ1135" s="1308"/>
      <c r="BQK1135" s="1308"/>
      <c r="BQL1135" s="1308"/>
      <c r="BQM1135" s="1308"/>
      <c r="BQN1135" s="1308"/>
      <c r="BQO1135" s="1308"/>
      <c r="BQP1135" s="1308"/>
      <c r="BQQ1135" s="1308"/>
      <c r="BQR1135" s="1308"/>
      <c r="BQS1135" s="1308"/>
      <c r="BQT1135" s="1308"/>
      <c r="BQU1135" s="1308"/>
      <c r="BQV1135" s="1308"/>
      <c r="BQW1135" s="1308"/>
      <c r="BQX1135" s="1308"/>
      <c r="BQY1135" s="1308"/>
      <c r="BQZ1135" s="1308"/>
      <c r="BRA1135" s="1308"/>
      <c r="BRB1135" s="1308"/>
      <c r="BRC1135" s="1308"/>
      <c r="BRD1135" s="1308"/>
      <c r="BRE1135" s="1308"/>
      <c r="BRF1135" s="1308"/>
      <c r="BRG1135" s="1308"/>
      <c r="BRH1135" s="1308"/>
      <c r="BRI1135" s="1308"/>
      <c r="BRJ1135" s="1308"/>
      <c r="BRK1135" s="1308"/>
      <c r="BRL1135" s="1308"/>
      <c r="BRM1135" s="1308"/>
      <c r="BRN1135" s="1308"/>
      <c r="BRO1135" s="1308"/>
      <c r="BRP1135" s="1308"/>
      <c r="BRQ1135" s="1308"/>
      <c r="BRR1135" s="1308"/>
      <c r="BRS1135" s="1308"/>
      <c r="BRT1135" s="1308"/>
      <c r="BRU1135" s="1308"/>
      <c r="BRV1135" s="1308"/>
      <c r="BRW1135" s="1308"/>
      <c r="BRX1135" s="1308"/>
      <c r="BRY1135" s="1308"/>
      <c r="BRZ1135" s="1308"/>
      <c r="BSA1135" s="1308"/>
      <c r="BSB1135" s="1308"/>
      <c r="BSC1135" s="1308"/>
      <c r="BSD1135" s="1308"/>
      <c r="BSE1135" s="1308"/>
      <c r="BSF1135" s="1308"/>
      <c r="BSG1135" s="1308"/>
      <c r="BSH1135" s="1308"/>
      <c r="BSI1135" s="1308"/>
      <c r="BSJ1135" s="1308"/>
      <c r="BSK1135" s="1308"/>
      <c r="BSL1135" s="1308"/>
      <c r="BSM1135" s="1308"/>
      <c r="BSN1135" s="1308"/>
      <c r="BSO1135" s="1308"/>
      <c r="BSP1135" s="1308"/>
      <c r="BSQ1135" s="1308"/>
      <c r="BSR1135" s="1308"/>
      <c r="BSS1135" s="1308"/>
      <c r="BST1135" s="1308"/>
      <c r="BSU1135" s="1308"/>
      <c r="BSV1135" s="1308"/>
      <c r="BSW1135" s="1308"/>
      <c r="BSX1135" s="1308"/>
      <c r="BSY1135" s="1308"/>
      <c r="BSZ1135" s="1308"/>
      <c r="BTA1135" s="1308"/>
      <c r="BTB1135" s="1308"/>
      <c r="BTC1135" s="1308"/>
      <c r="BTD1135" s="1308"/>
      <c r="BTE1135" s="1308"/>
      <c r="BTF1135" s="1308"/>
      <c r="BTG1135" s="1308"/>
      <c r="BTH1135" s="1308"/>
      <c r="BTI1135" s="1308"/>
      <c r="BTJ1135" s="1308"/>
      <c r="BTK1135" s="1308"/>
      <c r="BTL1135" s="1308"/>
      <c r="BTM1135" s="1308"/>
      <c r="BTN1135" s="1308"/>
      <c r="BTO1135" s="1308"/>
      <c r="BTP1135" s="1308"/>
      <c r="BTQ1135" s="1308"/>
      <c r="BTR1135" s="1308"/>
      <c r="BTS1135" s="1308"/>
      <c r="BTT1135" s="1308"/>
      <c r="BTU1135" s="1308"/>
      <c r="BTV1135" s="1308"/>
      <c r="BTW1135" s="1308"/>
      <c r="BTX1135" s="1308"/>
      <c r="BTY1135" s="1308"/>
      <c r="BTZ1135" s="1308"/>
      <c r="BUA1135" s="1308"/>
      <c r="BUB1135" s="1308"/>
      <c r="BUC1135" s="1308"/>
      <c r="BUD1135" s="1308"/>
      <c r="BUE1135" s="1308"/>
      <c r="BUF1135" s="1308"/>
      <c r="BUG1135" s="1308"/>
      <c r="BUH1135" s="1308"/>
      <c r="BUI1135" s="1308"/>
      <c r="BUJ1135" s="1308"/>
      <c r="BUK1135" s="1308"/>
      <c r="BUL1135" s="1308"/>
      <c r="BUM1135" s="1308"/>
      <c r="BUN1135" s="1308"/>
      <c r="BUO1135" s="1308"/>
      <c r="BUP1135" s="1308"/>
      <c r="BUQ1135" s="1308"/>
      <c r="BUR1135" s="1308"/>
      <c r="BUS1135" s="1308"/>
      <c r="BUT1135" s="1308"/>
      <c r="BUU1135" s="1308"/>
      <c r="BUV1135" s="1308"/>
      <c r="BUW1135" s="1308"/>
      <c r="BUX1135" s="1308"/>
      <c r="BUY1135" s="1308"/>
      <c r="BUZ1135" s="1308"/>
      <c r="BVA1135" s="1308"/>
      <c r="BVB1135" s="1308"/>
      <c r="BVC1135" s="1308"/>
      <c r="BVD1135" s="1308"/>
      <c r="BVE1135" s="1308"/>
      <c r="BVF1135" s="1308"/>
      <c r="BVG1135" s="1308"/>
      <c r="BVH1135" s="1308"/>
      <c r="BVI1135" s="1308"/>
      <c r="BVJ1135" s="1308"/>
      <c r="BVK1135" s="1308"/>
      <c r="BVL1135" s="1308"/>
      <c r="BVM1135" s="1308"/>
      <c r="BVN1135" s="1308"/>
      <c r="BVO1135" s="1308"/>
      <c r="BVP1135" s="1308"/>
      <c r="BVQ1135" s="1308"/>
      <c r="BVR1135" s="1308"/>
      <c r="BVS1135" s="1308"/>
      <c r="BVT1135" s="1308"/>
      <c r="BVU1135" s="1308"/>
      <c r="BVV1135" s="1308"/>
      <c r="BVW1135" s="1308"/>
      <c r="BVX1135" s="1308"/>
      <c r="BVY1135" s="1308"/>
      <c r="BVZ1135" s="1308"/>
      <c r="BWA1135" s="1308"/>
      <c r="BWB1135" s="1308"/>
      <c r="BWC1135" s="1308"/>
      <c r="BWD1135" s="1308"/>
      <c r="BWE1135" s="1308"/>
      <c r="BWF1135" s="1308"/>
      <c r="BWG1135" s="1308"/>
      <c r="BWH1135" s="1308"/>
      <c r="BWI1135" s="1308"/>
      <c r="BWJ1135" s="1308"/>
      <c r="BWK1135" s="1308"/>
      <c r="BWL1135" s="1308"/>
      <c r="BWM1135" s="1308"/>
      <c r="BWN1135" s="1308"/>
      <c r="BWO1135" s="1308"/>
      <c r="BWP1135" s="1308"/>
      <c r="BWQ1135" s="1308"/>
      <c r="BWR1135" s="1308"/>
      <c r="BWS1135" s="1308"/>
      <c r="BWT1135" s="1308"/>
      <c r="BWU1135" s="1308"/>
      <c r="BWV1135" s="1308"/>
      <c r="BWW1135" s="1308"/>
      <c r="BWX1135" s="1308"/>
      <c r="BWY1135" s="1308"/>
      <c r="BWZ1135" s="1308"/>
      <c r="BXA1135" s="1308"/>
      <c r="BXB1135" s="1308"/>
      <c r="BXC1135" s="1308"/>
      <c r="BXD1135" s="1308"/>
      <c r="BXE1135" s="1308"/>
      <c r="BXF1135" s="1308"/>
      <c r="BXG1135" s="1308"/>
      <c r="BXH1135" s="1308"/>
      <c r="BXI1135" s="1308"/>
      <c r="BXJ1135" s="1308"/>
      <c r="BXK1135" s="1308"/>
      <c r="BXL1135" s="1308"/>
      <c r="BXM1135" s="1308"/>
      <c r="BXN1135" s="1308"/>
      <c r="BXO1135" s="1308"/>
      <c r="BXP1135" s="1308"/>
      <c r="BXQ1135" s="1308"/>
      <c r="BXR1135" s="1308"/>
      <c r="BXS1135" s="1308"/>
      <c r="BXT1135" s="1308"/>
      <c r="BXU1135" s="1308"/>
      <c r="BXV1135" s="1308"/>
      <c r="BXW1135" s="1308"/>
      <c r="BXX1135" s="1308"/>
      <c r="BXY1135" s="1308"/>
      <c r="BXZ1135" s="1308"/>
      <c r="BYA1135" s="1308"/>
      <c r="BYB1135" s="1308"/>
      <c r="BYC1135" s="1308"/>
      <c r="BYD1135" s="1308"/>
      <c r="BYE1135" s="1308"/>
      <c r="BYF1135" s="1308"/>
      <c r="BYG1135" s="1308"/>
      <c r="BYH1135" s="1308"/>
      <c r="BYI1135" s="1308"/>
      <c r="BYJ1135" s="1308"/>
      <c r="BYK1135" s="1308"/>
      <c r="BYL1135" s="1308"/>
      <c r="BYM1135" s="1308"/>
      <c r="BYN1135" s="1308"/>
      <c r="BYO1135" s="1308"/>
      <c r="BYP1135" s="1308"/>
      <c r="BYQ1135" s="1308"/>
      <c r="BYR1135" s="1308"/>
      <c r="BYS1135" s="1308"/>
      <c r="BYT1135" s="1308"/>
      <c r="BYU1135" s="1308"/>
      <c r="BYV1135" s="1308"/>
      <c r="BYW1135" s="1308"/>
      <c r="BYX1135" s="1308"/>
      <c r="BYY1135" s="1308"/>
      <c r="BYZ1135" s="1308"/>
      <c r="BZA1135" s="1308"/>
      <c r="BZB1135" s="1308"/>
      <c r="BZC1135" s="1308"/>
      <c r="BZD1135" s="1308"/>
      <c r="BZE1135" s="1308"/>
      <c r="BZF1135" s="1308"/>
      <c r="BZG1135" s="1308"/>
      <c r="BZH1135" s="1308"/>
      <c r="BZI1135" s="1308"/>
      <c r="BZJ1135" s="1308"/>
      <c r="BZK1135" s="1308"/>
      <c r="BZL1135" s="1308"/>
      <c r="BZM1135" s="1308"/>
      <c r="BZN1135" s="1308"/>
      <c r="BZO1135" s="1308"/>
      <c r="BZP1135" s="1308"/>
      <c r="BZQ1135" s="1308"/>
      <c r="BZR1135" s="1308"/>
      <c r="BZS1135" s="1308"/>
      <c r="BZT1135" s="1308"/>
      <c r="BZU1135" s="1308"/>
      <c r="BZV1135" s="1308"/>
      <c r="BZW1135" s="1308"/>
      <c r="BZX1135" s="1308"/>
      <c r="BZY1135" s="1308"/>
      <c r="BZZ1135" s="1308"/>
      <c r="CAA1135" s="1308"/>
      <c r="CAB1135" s="1308"/>
      <c r="CAC1135" s="1308"/>
      <c r="CAD1135" s="1308"/>
      <c r="CAE1135" s="1308"/>
      <c r="CAF1135" s="1308"/>
      <c r="CAG1135" s="1308"/>
      <c r="CAH1135" s="1308"/>
      <c r="CAI1135" s="1308"/>
      <c r="CAJ1135" s="1308"/>
      <c r="CAK1135" s="1308"/>
      <c r="CAL1135" s="1308"/>
      <c r="CAM1135" s="1308"/>
      <c r="CAN1135" s="1308"/>
      <c r="CAO1135" s="1308"/>
      <c r="CAP1135" s="1308"/>
      <c r="CAQ1135" s="1308"/>
      <c r="CAR1135" s="1308"/>
      <c r="CAS1135" s="1308"/>
      <c r="CAT1135" s="1308"/>
      <c r="CAU1135" s="1308"/>
      <c r="CAV1135" s="1308"/>
      <c r="CAW1135" s="1308"/>
      <c r="CAX1135" s="1308"/>
      <c r="CAY1135" s="1308"/>
      <c r="CAZ1135" s="1308"/>
      <c r="CBA1135" s="1308"/>
      <c r="CBB1135" s="1308"/>
      <c r="CBC1135" s="1308"/>
      <c r="CBD1135" s="1308"/>
      <c r="CBE1135" s="1308"/>
      <c r="CBF1135" s="1308"/>
      <c r="CBG1135" s="1308"/>
      <c r="CBH1135" s="1308"/>
      <c r="CBI1135" s="1308"/>
      <c r="CBJ1135" s="1308"/>
      <c r="CBK1135" s="1308"/>
      <c r="CBL1135" s="1308"/>
      <c r="CBM1135" s="1308"/>
      <c r="CBN1135" s="1308"/>
      <c r="CBO1135" s="1308"/>
      <c r="CBP1135" s="1308"/>
      <c r="CBQ1135" s="1308"/>
      <c r="CBR1135" s="1308"/>
      <c r="CBS1135" s="1308"/>
      <c r="CBT1135" s="1308"/>
      <c r="CBU1135" s="1308"/>
      <c r="CBV1135" s="1308"/>
      <c r="CBW1135" s="1308"/>
      <c r="CBX1135" s="1308"/>
      <c r="CBY1135" s="1308"/>
      <c r="CBZ1135" s="1308"/>
      <c r="CCA1135" s="1308"/>
      <c r="CCB1135" s="1308"/>
      <c r="CCC1135" s="1308"/>
      <c r="CCD1135" s="1308"/>
      <c r="CCE1135" s="1308"/>
      <c r="CCF1135" s="1308"/>
      <c r="CCG1135" s="1308"/>
      <c r="CCH1135" s="1308"/>
      <c r="CCI1135" s="1308"/>
      <c r="CCJ1135" s="1308"/>
      <c r="CCK1135" s="1308"/>
      <c r="CCL1135" s="1308"/>
      <c r="CCM1135" s="1308"/>
      <c r="CCN1135" s="1308"/>
      <c r="CCO1135" s="1308"/>
      <c r="CCP1135" s="1308"/>
      <c r="CCQ1135" s="1308"/>
      <c r="CCR1135" s="1308"/>
      <c r="CCS1135" s="1308"/>
      <c r="CCT1135" s="1308"/>
      <c r="CCU1135" s="1308"/>
      <c r="CCV1135" s="1308"/>
      <c r="CCW1135" s="1308"/>
      <c r="CCX1135" s="1308"/>
      <c r="CCY1135" s="1308"/>
      <c r="CCZ1135" s="1308"/>
      <c r="CDA1135" s="1308"/>
      <c r="CDB1135" s="1308"/>
      <c r="CDC1135" s="1308"/>
      <c r="CDD1135" s="1308"/>
      <c r="CDE1135" s="1308"/>
      <c r="CDF1135" s="1308"/>
      <c r="CDG1135" s="1308"/>
      <c r="CDH1135" s="1308"/>
      <c r="CDI1135" s="1308"/>
      <c r="CDJ1135" s="1308"/>
      <c r="CDK1135" s="1308"/>
      <c r="CDL1135" s="1308"/>
      <c r="CDM1135" s="1308"/>
      <c r="CDN1135" s="1308"/>
      <c r="CDO1135" s="1308"/>
      <c r="CDP1135" s="1308"/>
      <c r="CDQ1135" s="1308"/>
      <c r="CDR1135" s="1308"/>
      <c r="CDS1135" s="1308"/>
      <c r="CDT1135" s="1308"/>
      <c r="CDU1135" s="1308"/>
      <c r="CDV1135" s="1308"/>
      <c r="CDW1135" s="1308"/>
      <c r="CDX1135" s="1308"/>
      <c r="CDY1135" s="1308"/>
      <c r="CDZ1135" s="1308"/>
      <c r="CEA1135" s="1308"/>
      <c r="CEB1135" s="1308"/>
      <c r="CEC1135" s="1308"/>
      <c r="CED1135" s="1308"/>
      <c r="CEE1135" s="1308"/>
      <c r="CEF1135" s="1308"/>
      <c r="CEG1135" s="1308"/>
      <c r="CEH1135" s="1308"/>
      <c r="CEI1135" s="1308"/>
      <c r="CEJ1135" s="1308"/>
      <c r="CEK1135" s="1308"/>
      <c r="CEL1135" s="1308"/>
      <c r="CEM1135" s="1308"/>
      <c r="CEN1135" s="1308"/>
      <c r="CEO1135" s="1308"/>
      <c r="CEP1135" s="1308"/>
      <c r="CEQ1135" s="1308"/>
      <c r="CER1135" s="1308"/>
      <c r="CES1135" s="1308"/>
      <c r="CET1135" s="1308"/>
      <c r="CEU1135" s="1308"/>
      <c r="CEV1135" s="1308"/>
      <c r="CEW1135" s="1308"/>
      <c r="CEX1135" s="1308"/>
      <c r="CEY1135" s="1308"/>
      <c r="CEZ1135" s="1308"/>
      <c r="CFA1135" s="1308"/>
      <c r="CFB1135" s="1308"/>
      <c r="CFC1135" s="1308"/>
      <c r="CFD1135" s="1308"/>
      <c r="CFE1135" s="1308"/>
      <c r="CFF1135" s="1308"/>
      <c r="CFG1135" s="1308"/>
      <c r="CFH1135" s="1308"/>
      <c r="CFI1135" s="1308"/>
      <c r="CFJ1135" s="1308"/>
      <c r="CFK1135" s="1308"/>
      <c r="CFL1135" s="1308"/>
      <c r="CFM1135" s="1308"/>
      <c r="CFN1135" s="1308"/>
      <c r="CFO1135" s="1308"/>
      <c r="CFP1135" s="1308"/>
      <c r="CFQ1135" s="1308"/>
      <c r="CFR1135" s="1308"/>
      <c r="CFS1135" s="1308"/>
      <c r="CFT1135" s="1308"/>
      <c r="CFU1135" s="1308"/>
      <c r="CFV1135" s="1308"/>
      <c r="CFW1135" s="1308"/>
      <c r="CFX1135" s="1308"/>
      <c r="CFY1135" s="1308"/>
      <c r="CFZ1135" s="1308"/>
      <c r="CGA1135" s="1308"/>
      <c r="CGB1135" s="1308"/>
      <c r="CGC1135" s="1308"/>
      <c r="CGD1135" s="1308"/>
      <c r="CGE1135" s="1308"/>
      <c r="CGF1135" s="1308"/>
      <c r="CGG1135" s="1308"/>
      <c r="CGH1135" s="1308"/>
      <c r="CGI1135" s="1308"/>
      <c r="CGJ1135" s="1308"/>
      <c r="CGK1135" s="1308"/>
      <c r="CGL1135" s="1308"/>
      <c r="CGM1135" s="1308"/>
      <c r="CGN1135" s="1308"/>
      <c r="CGO1135" s="1308"/>
      <c r="CGP1135" s="1308"/>
      <c r="CGQ1135" s="1308"/>
      <c r="CGR1135" s="1308"/>
      <c r="CGS1135" s="1308"/>
      <c r="CGT1135" s="1308"/>
      <c r="CGU1135" s="1308"/>
      <c r="CGV1135" s="1308"/>
      <c r="CGW1135" s="1308"/>
      <c r="CGX1135" s="1308"/>
      <c r="CGY1135" s="1308"/>
      <c r="CGZ1135" s="1308"/>
      <c r="CHA1135" s="1308"/>
      <c r="CHB1135" s="1308"/>
      <c r="CHC1135" s="1308"/>
      <c r="CHD1135" s="1308"/>
      <c r="CHE1135" s="1308"/>
      <c r="CHF1135" s="1308"/>
      <c r="CHG1135" s="1308"/>
      <c r="CHH1135" s="1308"/>
      <c r="CHI1135" s="1308"/>
      <c r="CHJ1135" s="1308"/>
      <c r="CHK1135" s="1308"/>
      <c r="CHL1135" s="1308"/>
      <c r="CHM1135" s="1308"/>
      <c r="CHN1135" s="1308"/>
      <c r="CHO1135" s="1308"/>
      <c r="CHP1135" s="1308"/>
      <c r="CHQ1135" s="1308"/>
      <c r="CHR1135" s="1308"/>
      <c r="CHS1135" s="1308"/>
      <c r="CHT1135" s="1308"/>
      <c r="CHU1135" s="1308"/>
      <c r="CHV1135" s="1308"/>
      <c r="CHW1135" s="1308"/>
      <c r="CHX1135" s="1308"/>
      <c r="CHY1135" s="1308"/>
      <c r="CHZ1135" s="1308"/>
      <c r="CIA1135" s="1308"/>
      <c r="CIB1135" s="1308"/>
      <c r="CIC1135" s="1308"/>
      <c r="CID1135" s="1308"/>
      <c r="CIE1135" s="1308"/>
      <c r="CIF1135" s="1308"/>
      <c r="CIG1135" s="1308"/>
      <c r="CIH1135" s="1308"/>
      <c r="CII1135" s="1308"/>
      <c r="CIJ1135" s="1308"/>
      <c r="CIK1135" s="1308"/>
      <c r="CIL1135" s="1308"/>
      <c r="CIM1135" s="1308"/>
      <c r="CIN1135" s="1308"/>
      <c r="CIO1135" s="1308"/>
      <c r="CIP1135" s="1308"/>
      <c r="CIQ1135" s="1308"/>
      <c r="CIR1135" s="1308"/>
      <c r="CIS1135" s="1308"/>
      <c r="CIT1135" s="1308"/>
      <c r="CIU1135" s="1308"/>
      <c r="CIV1135" s="1308"/>
      <c r="CIW1135" s="1308"/>
      <c r="CIX1135" s="1308"/>
      <c r="CIY1135" s="1308"/>
      <c r="CIZ1135" s="1308"/>
      <c r="CJA1135" s="1308"/>
      <c r="CJB1135" s="1308"/>
      <c r="CJC1135" s="1308"/>
      <c r="CJD1135" s="1308"/>
      <c r="CJE1135" s="1308"/>
      <c r="CJF1135" s="1308"/>
      <c r="CJG1135" s="1308"/>
      <c r="CJH1135" s="1308"/>
      <c r="CJI1135" s="1308"/>
      <c r="CJJ1135" s="1308"/>
      <c r="CJK1135" s="1308"/>
      <c r="CJL1135" s="1308"/>
      <c r="CJM1135" s="1308"/>
      <c r="CJN1135" s="1308"/>
      <c r="CJO1135" s="1308"/>
      <c r="CJP1135" s="1308"/>
      <c r="CJQ1135" s="1308"/>
      <c r="CJR1135" s="1308"/>
      <c r="CJS1135" s="1308"/>
      <c r="CJT1135" s="1308"/>
      <c r="CJU1135" s="1308"/>
      <c r="CJV1135" s="1308"/>
      <c r="CJW1135" s="1308"/>
      <c r="CJX1135" s="1308"/>
      <c r="CJY1135" s="1308"/>
      <c r="CJZ1135" s="1308"/>
      <c r="CKA1135" s="1308"/>
      <c r="CKB1135" s="1308"/>
      <c r="CKC1135" s="1308"/>
      <c r="CKD1135" s="1308"/>
      <c r="CKE1135" s="1308"/>
      <c r="CKF1135" s="1308"/>
      <c r="CKG1135" s="1308"/>
      <c r="CKH1135" s="1308"/>
      <c r="CKI1135" s="1308"/>
      <c r="CKJ1135" s="1308"/>
      <c r="CKK1135" s="1308"/>
      <c r="CKL1135" s="1308"/>
      <c r="CKM1135" s="1308"/>
      <c r="CKN1135" s="1308"/>
      <c r="CKO1135" s="1308"/>
      <c r="CKP1135" s="1308"/>
      <c r="CKQ1135" s="1308"/>
      <c r="CKR1135" s="1308"/>
      <c r="CKS1135" s="1308"/>
      <c r="CKT1135" s="1308"/>
      <c r="CKU1135" s="1308"/>
      <c r="CKV1135" s="1308"/>
      <c r="CKW1135" s="1308"/>
      <c r="CKX1135" s="1308"/>
      <c r="CKY1135" s="1308"/>
      <c r="CKZ1135" s="1308"/>
      <c r="CLA1135" s="1308"/>
      <c r="CLB1135" s="1308"/>
      <c r="CLC1135" s="1308"/>
      <c r="CLD1135" s="1308"/>
      <c r="CLE1135" s="1308"/>
      <c r="CLF1135" s="1308"/>
      <c r="CLG1135" s="1308"/>
      <c r="CLH1135" s="1308"/>
      <c r="CLI1135" s="1308"/>
      <c r="CLJ1135" s="1308"/>
      <c r="CLK1135" s="1308"/>
      <c r="CLL1135" s="1308"/>
      <c r="CLM1135" s="1308"/>
      <c r="CLN1135" s="1308"/>
      <c r="CLO1135" s="1308"/>
      <c r="CLP1135" s="1308"/>
      <c r="CLQ1135" s="1308"/>
      <c r="CLR1135" s="1308"/>
      <c r="CLS1135" s="1308"/>
      <c r="CLT1135" s="1308"/>
      <c r="CLU1135" s="1308"/>
      <c r="CLV1135" s="1308"/>
      <c r="CLW1135" s="1308"/>
      <c r="CLX1135" s="1308"/>
      <c r="CLY1135" s="1308"/>
      <c r="CLZ1135" s="1308"/>
      <c r="CMA1135" s="1308"/>
      <c r="CMB1135" s="1308"/>
      <c r="CMC1135" s="1308"/>
      <c r="CMD1135" s="1308"/>
      <c r="CME1135" s="1308"/>
      <c r="CMF1135" s="1308"/>
      <c r="CMG1135" s="1308"/>
      <c r="CMH1135" s="1308"/>
      <c r="CMI1135" s="1308"/>
      <c r="CMJ1135" s="1308"/>
      <c r="CMK1135" s="1308"/>
      <c r="CML1135" s="1308"/>
      <c r="CMM1135" s="1308"/>
      <c r="CMN1135" s="1308"/>
      <c r="CMO1135" s="1308"/>
      <c r="CMP1135" s="1308"/>
      <c r="CMQ1135" s="1308"/>
      <c r="CMR1135" s="1308"/>
      <c r="CMS1135" s="1308"/>
      <c r="CMT1135" s="1308"/>
      <c r="CMU1135" s="1308"/>
      <c r="CMV1135" s="1308"/>
      <c r="CMW1135" s="1308"/>
      <c r="CMX1135" s="1308"/>
      <c r="CMY1135" s="1308"/>
      <c r="CMZ1135" s="1308"/>
      <c r="CNA1135" s="1308"/>
      <c r="CNB1135" s="1308"/>
      <c r="CNC1135" s="1308"/>
      <c r="CND1135" s="1308"/>
      <c r="CNE1135" s="1308"/>
      <c r="CNF1135" s="1308"/>
      <c r="CNG1135" s="1308"/>
      <c r="CNH1135" s="1308"/>
      <c r="CNI1135" s="1308"/>
      <c r="CNJ1135" s="1308"/>
      <c r="CNK1135" s="1308"/>
      <c r="CNL1135" s="1308"/>
      <c r="CNM1135" s="1308"/>
      <c r="CNN1135" s="1308"/>
      <c r="CNO1135" s="1308"/>
      <c r="CNP1135" s="1308"/>
      <c r="CNQ1135" s="1308"/>
      <c r="CNR1135" s="1308"/>
      <c r="CNS1135" s="1308"/>
      <c r="CNT1135" s="1308"/>
      <c r="CNU1135" s="1308"/>
      <c r="CNV1135" s="1308"/>
      <c r="CNW1135" s="1308"/>
      <c r="CNX1135" s="1308"/>
      <c r="CNY1135" s="1308"/>
      <c r="CNZ1135" s="1308"/>
      <c r="COA1135" s="1308"/>
      <c r="COB1135" s="1308"/>
      <c r="COC1135" s="1308"/>
      <c r="COD1135" s="1308"/>
      <c r="COE1135" s="1308"/>
      <c r="COF1135" s="1308"/>
      <c r="COG1135" s="1308"/>
      <c r="COH1135" s="1308"/>
      <c r="COI1135" s="1308"/>
      <c r="COJ1135" s="1308"/>
      <c r="COK1135" s="1308"/>
      <c r="COL1135" s="1308"/>
      <c r="COM1135" s="1308"/>
      <c r="CON1135" s="1308"/>
      <c r="COO1135" s="1308"/>
      <c r="COP1135" s="1308"/>
      <c r="COQ1135" s="1308"/>
      <c r="COR1135" s="1308"/>
      <c r="COS1135" s="1308"/>
      <c r="COT1135" s="1308"/>
      <c r="COU1135" s="1308"/>
      <c r="COV1135" s="1308"/>
      <c r="COW1135" s="1308"/>
      <c r="COX1135" s="1308"/>
      <c r="COY1135" s="1308"/>
      <c r="COZ1135" s="1308"/>
      <c r="CPA1135" s="1308"/>
      <c r="CPB1135" s="1308"/>
      <c r="CPC1135" s="1308"/>
      <c r="CPD1135" s="1308"/>
      <c r="CPE1135" s="1308"/>
      <c r="CPF1135" s="1308"/>
      <c r="CPG1135" s="1308"/>
      <c r="CPH1135" s="1308"/>
      <c r="CPI1135" s="1308"/>
      <c r="CPJ1135" s="1308"/>
      <c r="CPK1135" s="1308"/>
      <c r="CPL1135" s="1308"/>
      <c r="CPM1135" s="1308"/>
      <c r="CPN1135" s="1308"/>
      <c r="CPO1135" s="1308"/>
      <c r="CPP1135" s="1308"/>
      <c r="CPQ1135" s="1308"/>
      <c r="CPR1135" s="1308"/>
      <c r="CPS1135" s="1308"/>
      <c r="CPT1135" s="1308"/>
      <c r="CPU1135" s="1308"/>
      <c r="CPV1135" s="1308"/>
      <c r="CPW1135" s="1308"/>
      <c r="CPX1135" s="1308"/>
      <c r="CPY1135" s="1308"/>
      <c r="CPZ1135" s="1308"/>
      <c r="CQA1135" s="1308"/>
      <c r="CQB1135" s="1308"/>
      <c r="CQC1135" s="1308"/>
      <c r="CQD1135" s="1308"/>
      <c r="CQE1135" s="1308"/>
      <c r="CQF1135" s="1308"/>
      <c r="CQG1135" s="1308"/>
      <c r="CQH1135" s="1308"/>
      <c r="CQI1135" s="1308"/>
      <c r="CQJ1135" s="1308"/>
      <c r="CQK1135" s="1308"/>
      <c r="CQL1135" s="1308"/>
      <c r="CQM1135" s="1308"/>
      <c r="CQN1135" s="1308"/>
      <c r="CQO1135" s="1308"/>
      <c r="CQP1135" s="1308"/>
      <c r="CQQ1135" s="1308"/>
      <c r="CQR1135" s="1308"/>
      <c r="CQS1135" s="1308"/>
      <c r="CQT1135" s="1308"/>
      <c r="CQU1135" s="1308"/>
      <c r="CQV1135" s="1308"/>
      <c r="CQW1135" s="1308"/>
      <c r="CQX1135" s="1308"/>
      <c r="CQY1135" s="1308"/>
      <c r="CQZ1135" s="1308"/>
      <c r="CRA1135" s="1308"/>
      <c r="CRB1135" s="1308"/>
      <c r="CRC1135" s="1308"/>
      <c r="CRD1135" s="1308"/>
      <c r="CRE1135" s="1308"/>
      <c r="CRF1135" s="1308"/>
      <c r="CRG1135" s="1308"/>
      <c r="CRH1135" s="1308"/>
      <c r="CRI1135" s="1308"/>
      <c r="CRJ1135" s="1308"/>
      <c r="CRK1135" s="1308"/>
      <c r="CRL1135" s="1308"/>
      <c r="CRM1135" s="1308"/>
      <c r="CRN1135" s="1308"/>
      <c r="CRO1135" s="1308"/>
      <c r="CRP1135" s="1308"/>
      <c r="CRQ1135" s="1308"/>
      <c r="CRR1135" s="1308"/>
      <c r="CRS1135" s="1308"/>
      <c r="CRT1135" s="1308"/>
      <c r="CRU1135" s="1308"/>
      <c r="CRV1135" s="1308"/>
      <c r="CRW1135" s="1308"/>
      <c r="CRX1135" s="1308"/>
      <c r="CRY1135" s="1308"/>
      <c r="CRZ1135" s="1308"/>
      <c r="CSA1135" s="1308"/>
      <c r="CSB1135" s="1308"/>
      <c r="CSC1135" s="1308"/>
      <c r="CSD1135" s="1308"/>
      <c r="CSE1135" s="1308"/>
      <c r="CSF1135" s="1308"/>
      <c r="CSG1135" s="1308"/>
      <c r="CSH1135" s="1308"/>
      <c r="CSI1135" s="1308"/>
      <c r="CSJ1135" s="1308"/>
      <c r="CSK1135" s="1308"/>
      <c r="CSL1135" s="1308"/>
      <c r="CSM1135" s="1308"/>
    </row>
    <row r="1136" spans="1:2535" ht="15" customHeight="1" x14ac:dyDescent="0.25">
      <c r="A1136" s="1315">
        <v>4</v>
      </c>
      <c r="B1136" s="2051">
        <v>43735</v>
      </c>
      <c r="C1136" s="1268">
        <f t="shared" si="566"/>
        <v>1126</v>
      </c>
      <c r="D1136" s="1305" t="s">
        <v>90</v>
      </c>
      <c r="E1136" s="1305" t="s">
        <v>88</v>
      </c>
      <c r="F1136" s="1266">
        <v>5</v>
      </c>
      <c r="G1136" s="1491">
        <f t="shared" si="565"/>
        <v>6659090</v>
      </c>
      <c r="H1136" s="1268"/>
      <c r="I1136" s="2605">
        <f t="shared" si="561"/>
        <v>0</v>
      </c>
      <c r="J1136" s="1268">
        <v>5</v>
      </c>
      <c r="K1136" s="2605">
        <f t="shared" si="560"/>
        <v>11159090</v>
      </c>
      <c r="L1136" s="1962"/>
      <c r="M1136" s="2605">
        <f t="shared" si="562"/>
        <v>0</v>
      </c>
      <c r="N1136" s="1505">
        <f t="shared" si="567"/>
        <v>10</v>
      </c>
      <c r="O1136" s="1494">
        <f t="shared" si="567"/>
        <v>17818180</v>
      </c>
      <c r="P1136" s="1494">
        <f t="shared" si="543"/>
        <v>400000</v>
      </c>
      <c r="Q1136" s="1307"/>
      <c r="R1136" s="1508">
        <v>1331818</v>
      </c>
      <c r="S1136" s="1508">
        <v>1931818</v>
      </c>
      <c r="T1136" s="1508">
        <v>2231818</v>
      </c>
      <c r="U1136" s="1508">
        <v>431818</v>
      </c>
      <c r="W1136" s="1229"/>
      <c r="X1136" s="2337"/>
      <c r="Y1136" s="1229"/>
      <c r="Z1136" s="2395"/>
      <c r="AA1136" s="1229"/>
      <c r="AB1136" s="1317"/>
      <c r="AC1136" s="1229"/>
      <c r="AD1136" s="1229"/>
      <c r="AE1136" s="1229"/>
      <c r="AF1136" s="1490">
        <f t="shared" si="545"/>
        <v>0</v>
      </c>
      <c r="AG1136" s="1316">
        <f t="shared" si="546"/>
        <v>17818180</v>
      </c>
      <c r="AH1136" s="1305"/>
      <c r="AI1136" s="1305"/>
      <c r="AJ1136" s="1267"/>
      <c r="AK1136" s="1317"/>
      <c r="AL1136" s="1317"/>
      <c r="AM1136" s="1305"/>
      <c r="AN1136" s="1305"/>
      <c r="AO1136" s="1266"/>
      <c r="AP1136" s="1491">
        <f t="shared" si="547"/>
        <v>0</v>
      </c>
      <c r="AQ1136" s="1268"/>
      <c r="AR1136" s="1492">
        <f t="shared" si="548"/>
        <v>0</v>
      </c>
      <c r="AS1136" s="1268"/>
      <c r="AT1136" s="1492">
        <f t="shared" si="549"/>
        <v>0</v>
      </c>
      <c r="AU1136" s="1268"/>
      <c r="AV1136" s="1492">
        <f t="shared" si="550"/>
        <v>0</v>
      </c>
      <c r="AW1136" s="1493">
        <f t="shared" si="551"/>
        <v>0</v>
      </c>
      <c r="AX1136" s="2153">
        <f t="shared" si="552"/>
        <v>0</v>
      </c>
      <c r="AY1136" s="1495">
        <f t="shared" si="553"/>
        <v>0</v>
      </c>
      <c r="AZ1136" s="1937"/>
      <c r="BA1136" s="1508">
        <v>1331818</v>
      </c>
      <c r="BB1136" s="1508">
        <v>1931818</v>
      </c>
      <c r="BC1136" s="1508">
        <v>2231818</v>
      </c>
      <c r="BD1136" s="1508">
        <v>431818</v>
      </c>
      <c r="BE1136" s="2174"/>
      <c r="BF1136" s="1229"/>
      <c r="BG1136" s="1317"/>
      <c r="BH1136" s="1229"/>
      <c r="BI1136" s="1317"/>
      <c r="BJ1136" s="1229"/>
      <c r="BK1136" s="1317"/>
      <c r="BL1136" s="1229"/>
      <c r="BM1136" s="1229"/>
      <c r="BN1136" s="1229"/>
      <c r="BO1136" s="1490">
        <f t="shared" si="559"/>
        <v>0</v>
      </c>
      <c r="BP1136" s="1496">
        <f t="shared" si="563"/>
        <v>0</v>
      </c>
      <c r="BQ1136" s="1305"/>
      <c r="BS1136" s="1959">
        <f t="shared" si="554"/>
        <v>5</v>
      </c>
      <c r="BT1136" s="1959">
        <f t="shared" si="555"/>
        <v>0</v>
      </c>
      <c r="BU1136" s="1959">
        <f t="shared" si="556"/>
        <v>5</v>
      </c>
      <c r="BV1136" s="1959">
        <f t="shared" si="557"/>
        <v>0</v>
      </c>
      <c r="BW1136" s="1959">
        <f t="shared" si="558"/>
        <v>17818180</v>
      </c>
    </row>
    <row r="1137" spans="1:602" ht="15" customHeight="1" x14ac:dyDescent="0.25">
      <c r="A1137" s="1315">
        <v>5</v>
      </c>
      <c r="B1137" s="2051">
        <v>43735</v>
      </c>
      <c r="C1137" s="1268">
        <f t="shared" si="566"/>
        <v>1127</v>
      </c>
      <c r="D1137" s="1305" t="s">
        <v>91</v>
      </c>
      <c r="E1137" s="1305" t="s">
        <v>88</v>
      </c>
      <c r="F1137" s="1266">
        <v>6</v>
      </c>
      <c r="G1137" s="1491">
        <f t="shared" si="565"/>
        <v>7990908</v>
      </c>
      <c r="H1137" s="1268"/>
      <c r="I1137" s="2605">
        <f t="shared" si="561"/>
        <v>0</v>
      </c>
      <c r="J1137" s="1268">
        <v>4</v>
      </c>
      <c r="K1137" s="2605">
        <f t="shared" si="560"/>
        <v>8927272</v>
      </c>
      <c r="L1137" s="1962"/>
      <c r="M1137" s="2605">
        <f t="shared" si="562"/>
        <v>0</v>
      </c>
      <c r="N1137" s="1505">
        <f t="shared" si="567"/>
        <v>10</v>
      </c>
      <c r="O1137" s="1494">
        <f t="shared" si="567"/>
        <v>16918180</v>
      </c>
      <c r="P1137" s="1494">
        <f t="shared" si="543"/>
        <v>400000</v>
      </c>
      <c r="Q1137" s="1307"/>
      <c r="R1137" s="1508">
        <v>1331818</v>
      </c>
      <c r="S1137" s="1508">
        <v>1931818</v>
      </c>
      <c r="T1137" s="1508">
        <v>2231818</v>
      </c>
      <c r="U1137" s="1508">
        <v>431818</v>
      </c>
      <c r="V1137" s="1892"/>
      <c r="W1137" s="1229"/>
      <c r="X1137" s="2337"/>
      <c r="Y1137" s="1229"/>
      <c r="Z1137" s="2395"/>
      <c r="AA1137" s="1229"/>
      <c r="AB1137" s="1317"/>
      <c r="AC1137" s="1229"/>
      <c r="AD1137" s="1229"/>
      <c r="AE1137" s="1229"/>
      <c r="AF1137" s="1490">
        <f t="shared" si="545"/>
        <v>0</v>
      </c>
      <c r="AG1137" s="1316">
        <f t="shared" si="546"/>
        <v>16918180</v>
      </c>
      <c r="AH1137" s="1305"/>
      <c r="AI1137" s="1305"/>
      <c r="AJ1137" s="1267"/>
      <c r="AK1137" s="1317"/>
      <c r="AL1137" s="1317"/>
      <c r="AM1137" s="1305"/>
      <c r="AN1137" s="1305"/>
      <c r="AO1137" s="1266"/>
      <c r="AP1137" s="1491">
        <f t="shared" si="547"/>
        <v>0</v>
      </c>
      <c r="AQ1137" s="1268"/>
      <c r="AR1137" s="1492">
        <f t="shared" si="548"/>
        <v>0</v>
      </c>
      <c r="AS1137" s="1268"/>
      <c r="AT1137" s="1492">
        <f t="shared" si="549"/>
        <v>0</v>
      </c>
      <c r="AU1137" s="1268"/>
      <c r="AV1137" s="1492">
        <f t="shared" si="550"/>
        <v>0</v>
      </c>
      <c r="AW1137" s="1493">
        <f t="shared" si="551"/>
        <v>0</v>
      </c>
      <c r="AX1137" s="2153">
        <f t="shared" si="552"/>
        <v>0</v>
      </c>
      <c r="AY1137" s="1495">
        <f t="shared" si="553"/>
        <v>0</v>
      </c>
      <c r="AZ1137" s="1937"/>
      <c r="BA1137" s="1508">
        <v>1331818</v>
      </c>
      <c r="BB1137" s="1508">
        <v>1931818</v>
      </c>
      <c r="BC1137" s="1508">
        <v>2231818</v>
      </c>
      <c r="BD1137" s="1508">
        <v>431818</v>
      </c>
      <c r="BE1137" s="2174"/>
      <c r="BF1137" s="1229"/>
      <c r="BG1137" s="1317"/>
      <c r="BH1137" s="1229"/>
      <c r="BI1137" s="1317"/>
      <c r="BJ1137" s="1229"/>
      <c r="BK1137" s="1317"/>
      <c r="BL1137" s="1229"/>
      <c r="BM1137" s="1229"/>
      <c r="BN1137" s="1229"/>
      <c r="BO1137" s="1490">
        <f t="shared" si="559"/>
        <v>0</v>
      </c>
      <c r="BP1137" s="1496">
        <f t="shared" si="563"/>
        <v>0</v>
      </c>
      <c r="BQ1137" s="1305"/>
      <c r="BS1137" s="1959">
        <f t="shared" si="554"/>
        <v>6</v>
      </c>
      <c r="BT1137" s="1959">
        <f t="shared" si="555"/>
        <v>0</v>
      </c>
      <c r="BU1137" s="1959">
        <f t="shared" si="556"/>
        <v>4</v>
      </c>
      <c r="BV1137" s="1959">
        <f t="shared" si="557"/>
        <v>0</v>
      </c>
      <c r="BW1137" s="1959">
        <f t="shared" si="558"/>
        <v>16918180</v>
      </c>
    </row>
    <row r="1138" spans="1:602" s="773" customFormat="1" ht="15" customHeight="1" x14ac:dyDescent="0.25">
      <c r="A1138" s="1315">
        <v>6</v>
      </c>
      <c r="B1138" s="2051">
        <v>43735</v>
      </c>
      <c r="C1138" s="1268">
        <f t="shared" si="566"/>
        <v>1128</v>
      </c>
      <c r="D1138" s="1305" t="s">
        <v>33</v>
      </c>
      <c r="E1138" s="1305" t="s">
        <v>31</v>
      </c>
      <c r="F1138" s="1266">
        <v>5</v>
      </c>
      <c r="G1138" s="1491">
        <f t="shared" si="565"/>
        <v>6659090</v>
      </c>
      <c r="H1138" s="1268"/>
      <c r="I1138" s="2605">
        <f t="shared" si="561"/>
        <v>0</v>
      </c>
      <c r="J1138" s="1268">
        <v>5</v>
      </c>
      <c r="K1138" s="2605">
        <f t="shared" si="560"/>
        <v>11159090</v>
      </c>
      <c r="L1138" s="1962"/>
      <c r="M1138" s="2605">
        <f t="shared" si="562"/>
        <v>0</v>
      </c>
      <c r="N1138" s="1505">
        <f t="shared" si="567"/>
        <v>10</v>
      </c>
      <c r="O1138" s="1494">
        <f t="shared" si="567"/>
        <v>17818180</v>
      </c>
      <c r="P1138" s="1494">
        <f t="shared" si="543"/>
        <v>400000</v>
      </c>
      <c r="Q1138" s="1307"/>
      <c r="R1138" s="1508">
        <v>1331818</v>
      </c>
      <c r="S1138" s="1508">
        <v>1931818</v>
      </c>
      <c r="T1138" s="1508">
        <v>2231818</v>
      </c>
      <c r="U1138" s="1508">
        <v>431818</v>
      </c>
      <c r="V1138" s="1892"/>
      <c r="W1138" s="1229"/>
      <c r="X1138" s="2337"/>
      <c r="Y1138" s="1229"/>
      <c r="Z1138" s="2395"/>
      <c r="AA1138" s="1229"/>
      <c r="AB1138" s="1317"/>
      <c r="AC1138" s="1229"/>
      <c r="AD1138" s="1229"/>
      <c r="AE1138" s="1229"/>
      <c r="AF1138" s="1490">
        <f t="shared" si="545"/>
        <v>0</v>
      </c>
      <c r="AG1138" s="1316">
        <f t="shared" si="546"/>
        <v>17818180</v>
      </c>
      <c r="AH1138" s="1305"/>
      <c r="AI1138" s="1305"/>
      <c r="AJ1138" s="1267"/>
      <c r="AK1138" s="1317"/>
      <c r="AL1138" s="1317"/>
      <c r="AM1138" s="1305"/>
      <c r="AN1138" s="1305"/>
      <c r="AO1138" s="1266"/>
      <c r="AP1138" s="1491">
        <f t="shared" si="547"/>
        <v>0</v>
      </c>
      <c r="AQ1138" s="1268"/>
      <c r="AR1138" s="1492">
        <f t="shared" si="548"/>
        <v>0</v>
      </c>
      <c r="AS1138" s="1268"/>
      <c r="AT1138" s="1492">
        <f t="shared" si="549"/>
        <v>0</v>
      </c>
      <c r="AU1138" s="1268"/>
      <c r="AV1138" s="1492">
        <f t="shared" si="550"/>
        <v>0</v>
      </c>
      <c r="AW1138" s="1493">
        <f t="shared" si="551"/>
        <v>0</v>
      </c>
      <c r="AX1138" s="2153">
        <f t="shared" si="552"/>
        <v>0</v>
      </c>
      <c r="AY1138" s="1495">
        <f t="shared" si="553"/>
        <v>0</v>
      </c>
      <c r="AZ1138" s="1937"/>
      <c r="BA1138" s="1508">
        <v>1331818</v>
      </c>
      <c r="BB1138" s="1508">
        <v>1931818</v>
      </c>
      <c r="BC1138" s="1508">
        <v>2231818</v>
      </c>
      <c r="BD1138" s="1508">
        <v>431818</v>
      </c>
      <c r="BE1138" s="2174"/>
      <c r="BF1138" s="1229"/>
      <c r="BG1138" s="1317"/>
      <c r="BH1138" s="1229"/>
      <c r="BI1138" s="1317"/>
      <c r="BJ1138" s="1229"/>
      <c r="BK1138" s="1317"/>
      <c r="BL1138" s="1229"/>
      <c r="BM1138" s="1229"/>
      <c r="BN1138" s="1229"/>
      <c r="BO1138" s="1490">
        <f t="shared" si="559"/>
        <v>0</v>
      </c>
      <c r="BP1138" s="1496">
        <f t="shared" si="563"/>
        <v>0</v>
      </c>
      <c r="BQ1138" s="1305"/>
      <c r="BR1138" s="1308"/>
      <c r="BS1138" s="1959">
        <f t="shared" si="554"/>
        <v>5</v>
      </c>
      <c r="BT1138" s="1959">
        <f t="shared" si="555"/>
        <v>0</v>
      </c>
      <c r="BU1138" s="1959">
        <f t="shared" si="556"/>
        <v>5</v>
      </c>
      <c r="BV1138" s="1959">
        <f t="shared" si="557"/>
        <v>0</v>
      </c>
      <c r="BW1138" s="1959">
        <f t="shared" si="558"/>
        <v>17818180</v>
      </c>
      <c r="BX1138" s="1308"/>
      <c r="BY1138" s="1308"/>
      <c r="BZ1138" s="1308"/>
      <c r="CA1138" s="1308"/>
      <c r="CB1138" s="1308"/>
      <c r="CC1138" s="1308"/>
      <c r="CD1138" s="1308"/>
      <c r="CE1138" s="1308"/>
      <c r="CF1138" s="1308"/>
      <c r="CG1138" s="1308"/>
      <c r="CH1138" s="1308"/>
      <c r="CI1138" s="1308"/>
      <c r="CJ1138" s="1308"/>
      <c r="CK1138" s="1308"/>
      <c r="CL1138" s="1308"/>
      <c r="CM1138" s="1308"/>
      <c r="CN1138" s="1308"/>
      <c r="CO1138" s="1308"/>
      <c r="CP1138" s="1308"/>
      <c r="CQ1138" s="1308"/>
      <c r="CR1138" s="1308"/>
      <c r="CS1138" s="1308"/>
      <c r="CT1138" s="1308"/>
      <c r="CU1138" s="1308"/>
      <c r="CV1138" s="1308"/>
      <c r="CW1138" s="1308"/>
      <c r="CX1138" s="1308"/>
      <c r="CY1138" s="1308"/>
      <c r="CZ1138" s="1308"/>
      <c r="DA1138" s="1308"/>
      <c r="DB1138" s="1308"/>
      <c r="DC1138" s="1308"/>
      <c r="DD1138" s="1308"/>
      <c r="DE1138" s="1308"/>
      <c r="DF1138" s="1308"/>
      <c r="DG1138" s="1308"/>
      <c r="DH1138" s="1308"/>
      <c r="DI1138" s="1308"/>
      <c r="DJ1138" s="1308"/>
      <c r="DK1138" s="1308"/>
      <c r="DL1138" s="1308"/>
      <c r="DM1138" s="1308"/>
      <c r="DN1138" s="1308"/>
      <c r="DO1138" s="1308"/>
      <c r="DP1138" s="1308"/>
      <c r="DQ1138" s="1308"/>
      <c r="DR1138" s="1308"/>
      <c r="DS1138" s="1308"/>
      <c r="DT1138" s="1308"/>
      <c r="DU1138" s="1308"/>
      <c r="DV1138" s="1308"/>
      <c r="DW1138" s="1308"/>
      <c r="DX1138" s="1308"/>
      <c r="DY1138" s="1308"/>
      <c r="DZ1138" s="1308"/>
      <c r="EA1138" s="1308"/>
      <c r="EB1138" s="1308"/>
      <c r="EC1138" s="1308"/>
      <c r="ED1138" s="1308"/>
      <c r="EE1138" s="1308"/>
      <c r="EF1138" s="1308"/>
      <c r="EG1138" s="1308"/>
      <c r="EH1138" s="1308"/>
      <c r="EI1138" s="1308"/>
      <c r="EJ1138" s="1308"/>
      <c r="EK1138" s="1308"/>
      <c r="EL1138" s="1308"/>
      <c r="EM1138" s="1308"/>
      <c r="EN1138" s="1308"/>
      <c r="EO1138" s="1308"/>
      <c r="EP1138" s="1308"/>
      <c r="EQ1138" s="1308"/>
      <c r="ER1138" s="1308"/>
      <c r="ES1138" s="1308"/>
      <c r="ET1138" s="1308"/>
      <c r="EU1138" s="1308"/>
      <c r="EV1138" s="1308"/>
      <c r="EW1138" s="1308"/>
      <c r="EX1138" s="1308"/>
      <c r="EY1138" s="1308"/>
      <c r="EZ1138" s="1308"/>
      <c r="FA1138" s="1308"/>
      <c r="FB1138" s="1308"/>
      <c r="FC1138" s="1308"/>
      <c r="FD1138" s="1308"/>
      <c r="FE1138" s="1308"/>
      <c r="FF1138" s="1308"/>
      <c r="FG1138" s="1308"/>
      <c r="FH1138" s="1308"/>
      <c r="FI1138" s="1308"/>
      <c r="FJ1138" s="1308"/>
      <c r="FK1138" s="1308"/>
      <c r="FL1138" s="1308"/>
      <c r="FM1138" s="1308"/>
      <c r="FN1138" s="1308"/>
      <c r="FO1138" s="1308"/>
      <c r="FP1138" s="1308"/>
      <c r="FQ1138" s="1308"/>
      <c r="FR1138" s="1308"/>
      <c r="FS1138" s="1308"/>
      <c r="FT1138" s="1308"/>
      <c r="FU1138" s="1308"/>
      <c r="FV1138" s="1308"/>
      <c r="FW1138" s="1308"/>
      <c r="FX1138" s="1308"/>
      <c r="FY1138" s="1308"/>
      <c r="FZ1138" s="1308"/>
      <c r="GA1138" s="1308"/>
      <c r="GB1138" s="1308"/>
      <c r="GC1138" s="1308"/>
      <c r="GD1138" s="1308"/>
      <c r="GE1138" s="1308"/>
      <c r="GF1138" s="1308"/>
      <c r="GG1138" s="1308"/>
      <c r="GH1138" s="1308"/>
      <c r="GI1138" s="1308"/>
      <c r="GJ1138" s="1308"/>
      <c r="GK1138" s="1308"/>
      <c r="GL1138" s="1308"/>
      <c r="GM1138" s="1308"/>
      <c r="GN1138" s="1308"/>
      <c r="GO1138" s="1308"/>
      <c r="GP1138" s="1308"/>
      <c r="GQ1138" s="1308"/>
      <c r="GR1138" s="1308"/>
      <c r="GS1138" s="1308"/>
      <c r="GT1138" s="1308"/>
      <c r="GU1138" s="1308"/>
      <c r="GV1138" s="1308"/>
      <c r="GW1138" s="1308"/>
      <c r="GX1138" s="1308"/>
      <c r="GY1138" s="1308"/>
      <c r="GZ1138" s="1308"/>
      <c r="HA1138" s="1308"/>
      <c r="HB1138" s="1308"/>
      <c r="HC1138" s="1308"/>
      <c r="HD1138" s="1308"/>
      <c r="HE1138" s="1308"/>
      <c r="HF1138" s="1308"/>
      <c r="HG1138" s="1308"/>
      <c r="HH1138" s="1308"/>
      <c r="HI1138" s="1308"/>
      <c r="HJ1138" s="1308"/>
      <c r="HK1138" s="1308"/>
      <c r="HL1138" s="1308"/>
      <c r="HM1138" s="1308"/>
      <c r="HN1138" s="1308"/>
      <c r="HO1138" s="1308"/>
      <c r="HP1138" s="1308"/>
      <c r="HQ1138" s="1308"/>
      <c r="HR1138" s="1308"/>
      <c r="HS1138" s="1308"/>
      <c r="HT1138" s="1308"/>
      <c r="HU1138" s="1308"/>
      <c r="HV1138" s="1308"/>
      <c r="HW1138" s="1308"/>
      <c r="HX1138" s="1308"/>
      <c r="HY1138" s="1308"/>
      <c r="HZ1138" s="1308"/>
      <c r="IA1138" s="1308"/>
      <c r="IB1138" s="1308"/>
      <c r="IC1138" s="1308"/>
      <c r="ID1138" s="1308"/>
      <c r="IE1138" s="1308"/>
      <c r="IF1138" s="1308"/>
      <c r="IG1138" s="1308"/>
      <c r="IH1138" s="1308"/>
      <c r="II1138" s="1308"/>
      <c r="IJ1138" s="1308"/>
      <c r="IK1138" s="1308"/>
      <c r="IL1138" s="1308"/>
      <c r="IM1138" s="1308"/>
      <c r="IN1138" s="1308"/>
      <c r="IO1138" s="1308"/>
      <c r="IP1138" s="1308"/>
      <c r="IQ1138" s="1308"/>
      <c r="IR1138" s="1308"/>
      <c r="IS1138" s="1308"/>
      <c r="IT1138" s="1308"/>
      <c r="IU1138" s="1308"/>
      <c r="IV1138" s="1308"/>
      <c r="IW1138" s="1308"/>
      <c r="IX1138" s="1308"/>
      <c r="IY1138" s="1308"/>
      <c r="IZ1138" s="1308"/>
      <c r="JA1138" s="1308"/>
      <c r="JB1138" s="1308"/>
      <c r="JC1138" s="1308"/>
      <c r="JD1138" s="1308"/>
      <c r="JE1138" s="1308"/>
      <c r="JF1138" s="1308"/>
      <c r="JG1138" s="1308"/>
      <c r="JH1138" s="1308"/>
      <c r="JI1138" s="1308"/>
      <c r="JJ1138" s="1308"/>
      <c r="JK1138" s="1308"/>
      <c r="JL1138" s="1308"/>
      <c r="JM1138" s="1308"/>
      <c r="JN1138" s="1308"/>
      <c r="JO1138" s="1308"/>
      <c r="JP1138" s="1308"/>
      <c r="JQ1138" s="1308"/>
      <c r="JR1138" s="1308"/>
      <c r="JS1138" s="1308"/>
      <c r="JT1138" s="1308"/>
      <c r="JU1138" s="1308"/>
      <c r="JV1138" s="1308"/>
      <c r="JW1138" s="1308"/>
      <c r="JX1138" s="1308"/>
      <c r="JY1138" s="1308"/>
      <c r="JZ1138" s="1308"/>
      <c r="KA1138" s="1308"/>
      <c r="KB1138" s="1308"/>
      <c r="KC1138" s="1308"/>
      <c r="KD1138" s="1308"/>
      <c r="KE1138" s="1308"/>
      <c r="KF1138" s="1308"/>
      <c r="KG1138" s="1308"/>
      <c r="KH1138" s="1308"/>
      <c r="KI1138" s="1308"/>
      <c r="KJ1138" s="1308"/>
      <c r="KK1138" s="1308"/>
      <c r="KL1138" s="1308"/>
      <c r="KM1138" s="1308"/>
      <c r="KN1138" s="1308"/>
      <c r="KO1138" s="1308"/>
      <c r="KP1138" s="1308"/>
      <c r="KQ1138" s="1308"/>
      <c r="KR1138" s="1308"/>
      <c r="KS1138" s="1308"/>
      <c r="KT1138" s="1308"/>
      <c r="KU1138" s="1308"/>
      <c r="KV1138" s="1308"/>
      <c r="KW1138" s="1308"/>
      <c r="KX1138" s="1308"/>
      <c r="KY1138" s="1308"/>
      <c r="KZ1138" s="1308"/>
      <c r="LA1138" s="1308"/>
      <c r="LB1138" s="1308"/>
      <c r="LC1138" s="1308"/>
      <c r="LD1138" s="1308"/>
      <c r="LE1138" s="1308"/>
      <c r="LF1138" s="1308"/>
      <c r="LG1138" s="1308"/>
      <c r="LH1138" s="1308"/>
      <c r="LI1138" s="1308"/>
      <c r="LJ1138" s="1308"/>
      <c r="LK1138" s="1308"/>
      <c r="LL1138" s="1308"/>
      <c r="LM1138" s="1308"/>
      <c r="LN1138" s="1308"/>
      <c r="LO1138" s="1308"/>
      <c r="LP1138" s="1308"/>
      <c r="LQ1138" s="1308"/>
      <c r="LR1138" s="1308"/>
      <c r="LS1138" s="1308"/>
      <c r="LT1138" s="1308"/>
      <c r="LU1138" s="1308"/>
      <c r="LV1138" s="1308"/>
      <c r="LW1138" s="1308"/>
      <c r="LX1138" s="1308"/>
      <c r="LY1138" s="1308"/>
      <c r="LZ1138" s="1308"/>
      <c r="MA1138" s="1308"/>
      <c r="MB1138" s="1308"/>
      <c r="MC1138" s="1308"/>
      <c r="MD1138" s="1308"/>
      <c r="ME1138" s="1308"/>
      <c r="MF1138" s="1308"/>
      <c r="MG1138" s="1308"/>
      <c r="MH1138" s="1308"/>
      <c r="MI1138" s="1308"/>
      <c r="MJ1138" s="1308"/>
      <c r="MK1138" s="1308"/>
      <c r="ML1138" s="1308"/>
      <c r="MM1138" s="1308"/>
      <c r="MN1138" s="1308"/>
      <c r="MO1138" s="1308"/>
      <c r="MP1138" s="1308"/>
      <c r="MQ1138" s="1308"/>
      <c r="MR1138" s="1308"/>
      <c r="MS1138" s="1308"/>
      <c r="MT1138" s="1308"/>
      <c r="MU1138" s="1308"/>
      <c r="MV1138" s="1308"/>
      <c r="MW1138" s="1308"/>
      <c r="MX1138" s="1308"/>
      <c r="MY1138" s="1308"/>
      <c r="MZ1138" s="1308"/>
      <c r="NA1138" s="1308"/>
      <c r="NB1138" s="1308"/>
      <c r="NC1138" s="1308"/>
      <c r="ND1138" s="1308"/>
      <c r="NE1138" s="1308"/>
      <c r="NF1138" s="1308"/>
      <c r="NG1138" s="1308"/>
      <c r="NH1138" s="1308"/>
      <c r="NI1138" s="1308"/>
      <c r="NJ1138" s="1308"/>
      <c r="NK1138" s="1308"/>
      <c r="NL1138" s="1308"/>
      <c r="NM1138" s="1308"/>
      <c r="NN1138" s="1308"/>
      <c r="NO1138" s="1308"/>
      <c r="NP1138" s="1308"/>
      <c r="NQ1138" s="1308"/>
      <c r="NR1138" s="1308"/>
      <c r="NS1138" s="1308"/>
      <c r="NT1138" s="1308"/>
      <c r="NU1138" s="1308"/>
      <c r="NV1138" s="1308"/>
      <c r="NW1138" s="1308"/>
      <c r="NX1138" s="1308"/>
      <c r="NY1138" s="1308"/>
      <c r="NZ1138" s="1308"/>
      <c r="OA1138" s="1308"/>
      <c r="OB1138" s="1308"/>
      <c r="OC1138" s="1308"/>
      <c r="OD1138" s="1308"/>
      <c r="OE1138" s="1308"/>
      <c r="OF1138" s="1308"/>
      <c r="OG1138" s="1308"/>
      <c r="OH1138" s="1308"/>
      <c r="OI1138" s="1308"/>
      <c r="OJ1138" s="1308"/>
      <c r="OK1138" s="1308"/>
      <c r="OL1138" s="1308"/>
      <c r="OM1138" s="1308"/>
      <c r="ON1138" s="1308"/>
      <c r="OO1138" s="1308"/>
      <c r="OP1138" s="1308"/>
      <c r="OQ1138" s="1308"/>
      <c r="OR1138" s="1308"/>
      <c r="OS1138" s="1308"/>
      <c r="OT1138" s="1308"/>
      <c r="OU1138" s="1308"/>
      <c r="OV1138" s="1308"/>
      <c r="OW1138" s="1308"/>
      <c r="OX1138" s="1308"/>
      <c r="OY1138" s="1308"/>
      <c r="OZ1138" s="1308"/>
      <c r="PA1138" s="1308"/>
      <c r="PB1138" s="1308"/>
      <c r="PC1138" s="1308"/>
      <c r="PD1138" s="1308"/>
      <c r="PE1138" s="1308"/>
      <c r="PF1138" s="1308"/>
      <c r="PG1138" s="1308"/>
      <c r="PH1138" s="1308"/>
      <c r="PI1138" s="1308"/>
      <c r="PJ1138" s="1308"/>
      <c r="PK1138" s="1308"/>
      <c r="PL1138" s="1308"/>
      <c r="PM1138" s="1308"/>
      <c r="PN1138" s="1308"/>
      <c r="PO1138" s="1308"/>
      <c r="PP1138" s="1308"/>
      <c r="PQ1138" s="1308"/>
      <c r="PR1138" s="1308"/>
      <c r="PS1138" s="1308"/>
      <c r="PT1138" s="1308"/>
      <c r="PU1138" s="1308"/>
      <c r="PV1138" s="1308"/>
      <c r="PW1138" s="1308"/>
      <c r="PX1138" s="1308"/>
      <c r="PY1138" s="1308"/>
      <c r="PZ1138" s="1308"/>
      <c r="QA1138" s="1308"/>
      <c r="QB1138" s="1308"/>
      <c r="QC1138" s="1308"/>
      <c r="QD1138" s="1308"/>
      <c r="QE1138" s="1308"/>
      <c r="QF1138" s="1308"/>
      <c r="QG1138" s="1308"/>
      <c r="QH1138" s="1308"/>
      <c r="QI1138" s="1308"/>
      <c r="QJ1138" s="1308"/>
      <c r="QK1138" s="1308"/>
      <c r="QL1138" s="1308"/>
      <c r="QM1138" s="1308"/>
      <c r="QN1138" s="1308"/>
      <c r="QO1138" s="1308"/>
      <c r="QP1138" s="1308"/>
      <c r="QQ1138" s="1308"/>
      <c r="QR1138" s="1308"/>
      <c r="QS1138" s="1308"/>
      <c r="QT1138" s="1308"/>
      <c r="QU1138" s="1308"/>
      <c r="QV1138" s="1308"/>
      <c r="QW1138" s="1308"/>
      <c r="QX1138" s="1308"/>
      <c r="QY1138" s="1308"/>
      <c r="QZ1138" s="1308"/>
      <c r="RA1138" s="1308"/>
      <c r="RB1138" s="1308"/>
      <c r="RC1138" s="1308"/>
      <c r="RD1138" s="1308"/>
      <c r="RE1138" s="1308"/>
      <c r="RF1138" s="1308"/>
      <c r="RG1138" s="1308"/>
      <c r="RH1138" s="1308"/>
      <c r="RI1138" s="1308"/>
      <c r="RJ1138" s="1308"/>
      <c r="RK1138" s="1308"/>
      <c r="RL1138" s="1308"/>
      <c r="RM1138" s="1308"/>
      <c r="RN1138" s="1308"/>
      <c r="RO1138" s="1308"/>
      <c r="RP1138" s="1308"/>
      <c r="RQ1138" s="1308"/>
      <c r="RR1138" s="1308"/>
      <c r="RS1138" s="1308"/>
      <c r="RT1138" s="1308"/>
      <c r="RU1138" s="1308"/>
      <c r="RV1138" s="1308"/>
      <c r="RW1138" s="1308"/>
      <c r="RX1138" s="1308"/>
      <c r="RY1138" s="1308"/>
      <c r="RZ1138" s="1308"/>
      <c r="SA1138" s="1308"/>
      <c r="SB1138" s="1308"/>
      <c r="SC1138" s="1308"/>
      <c r="SD1138" s="1308"/>
      <c r="SE1138" s="1308"/>
      <c r="SF1138" s="1308"/>
      <c r="SG1138" s="1308"/>
      <c r="SH1138" s="1308"/>
      <c r="SI1138" s="1308"/>
      <c r="SJ1138" s="1308"/>
      <c r="SK1138" s="1308"/>
      <c r="SL1138" s="1308"/>
      <c r="SM1138" s="1308"/>
      <c r="SN1138" s="1308"/>
      <c r="SO1138" s="1308"/>
      <c r="SP1138" s="1308"/>
      <c r="SQ1138" s="1308"/>
      <c r="SR1138" s="1308"/>
      <c r="SS1138" s="1308"/>
      <c r="ST1138" s="1308"/>
      <c r="SU1138" s="1308"/>
      <c r="SV1138" s="1308"/>
      <c r="SW1138" s="1308"/>
      <c r="SX1138" s="1308"/>
      <c r="SY1138" s="1308"/>
      <c r="SZ1138" s="1308"/>
      <c r="TA1138" s="1308"/>
      <c r="TB1138" s="1308"/>
      <c r="TC1138" s="1308"/>
      <c r="TD1138" s="1308"/>
      <c r="TE1138" s="1308"/>
      <c r="TF1138" s="1308"/>
      <c r="TG1138" s="1308"/>
      <c r="TH1138" s="1308"/>
      <c r="TI1138" s="1308"/>
      <c r="TJ1138" s="1308"/>
      <c r="TK1138" s="1308"/>
      <c r="TL1138" s="1308"/>
      <c r="TM1138" s="1308"/>
      <c r="TN1138" s="1308"/>
      <c r="TO1138" s="1308"/>
      <c r="TP1138" s="1308"/>
      <c r="TQ1138" s="1308"/>
      <c r="TR1138" s="1308"/>
      <c r="TS1138" s="1308"/>
      <c r="TT1138" s="1308"/>
      <c r="TU1138" s="1308"/>
      <c r="TV1138" s="1308"/>
      <c r="TW1138" s="1308"/>
      <c r="TX1138" s="1308"/>
      <c r="TY1138" s="1308"/>
      <c r="TZ1138" s="1308"/>
      <c r="UA1138" s="1308"/>
      <c r="UB1138" s="1308"/>
      <c r="UC1138" s="1308"/>
      <c r="UD1138" s="1308"/>
      <c r="UE1138" s="1308"/>
      <c r="UF1138" s="1308"/>
      <c r="UG1138" s="1308"/>
      <c r="UH1138" s="1308"/>
      <c r="UI1138" s="1308"/>
      <c r="UJ1138" s="1308"/>
      <c r="UK1138" s="1308"/>
      <c r="UL1138" s="1308"/>
      <c r="UM1138" s="1308"/>
      <c r="UN1138" s="1308"/>
      <c r="UO1138" s="1308"/>
      <c r="UP1138" s="1308"/>
      <c r="UQ1138" s="1308"/>
      <c r="UR1138" s="1308"/>
      <c r="US1138" s="1308"/>
      <c r="UT1138" s="1308"/>
      <c r="UU1138" s="1308"/>
      <c r="UV1138" s="1308"/>
      <c r="UW1138" s="1308"/>
      <c r="UX1138" s="1308"/>
      <c r="UY1138" s="1308"/>
      <c r="UZ1138" s="1308"/>
      <c r="VA1138" s="1308"/>
      <c r="VB1138" s="1308"/>
      <c r="VC1138" s="1308"/>
      <c r="VD1138" s="1308"/>
      <c r="VE1138" s="1308"/>
      <c r="VF1138" s="1308"/>
      <c r="VG1138" s="1308"/>
      <c r="VH1138" s="1308"/>
      <c r="VI1138" s="1308"/>
      <c r="VJ1138" s="1308"/>
      <c r="VK1138" s="1308"/>
      <c r="VL1138" s="1308"/>
      <c r="VM1138" s="1308"/>
      <c r="VN1138" s="1308"/>
      <c r="VO1138" s="1308"/>
      <c r="VP1138" s="1308"/>
      <c r="VQ1138" s="1308"/>
      <c r="VR1138" s="1308"/>
      <c r="VS1138" s="1308"/>
      <c r="VT1138" s="1308"/>
      <c r="VU1138" s="1308"/>
      <c r="VV1138" s="1308"/>
      <c r="VW1138" s="1308"/>
      <c r="VX1138" s="1308"/>
      <c r="VY1138" s="1308"/>
      <c r="VZ1138" s="1308"/>
      <c r="WA1138" s="1308"/>
      <c r="WB1138" s="1308"/>
      <c r="WC1138" s="1308"/>
      <c r="WD1138" s="1308"/>
    </row>
    <row r="1139" spans="1:602" s="773" customFormat="1" ht="15" customHeight="1" x14ac:dyDescent="0.25">
      <c r="A1139" s="1315">
        <v>7</v>
      </c>
      <c r="B1139" s="2051">
        <v>43735</v>
      </c>
      <c r="C1139" s="1268">
        <f t="shared" si="566"/>
        <v>1129</v>
      </c>
      <c r="D1139" s="1305" t="s">
        <v>82</v>
      </c>
      <c r="E1139" s="1305" t="s">
        <v>31</v>
      </c>
      <c r="F1139" s="1266">
        <v>4</v>
      </c>
      <c r="G1139" s="1491">
        <f t="shared" si="565"/>
        <v>5327272</v>
      </c>
      <c r="H1139" s="1268">
        <v>2</v>
      </c>
      <c r="I1139" s="2605">
        <f t="shared" si="561"/>
        <v>3863636</v>
      </c>
      <c r="J1139" s="1268">
        <v>4</v>
      </c>
      <c r="K1139" s="2605">
        <f t="shared" si="560"/>
        <v>8927272</v>
      </c>
      <c r="L1139" s="1962"/>
      <c r="M1139" s="2605">
        <f t="shared" si="562"/>
        <v>0</v>
      </c>
      <c r="N1139" s="1505">
        <f t="shared" si="567"/>
        <v>10</v>
      </c>
      <c r="O1139" s="1494">
        <f t="shared" si="567"/>
        <v>18118180</v>
      </c>
      <c r="P1139" s="1494">
        <f t="shared" si="543"/>
        <v>400000</v>
      </c>
      <c r="Q1139" s="1307"/>
      <c r="R1139" s="1508">
        <v>1331818</v>
      </c>
      <c r="S1139" s="1508">
        <v>1931818</v>
      </c>
      <c r="T1139" s="1508">
        <v>2231818</v>
      </c>
      <c r="U1139" s="1508">
        <v>431818</v>
      </c>
      <c r="V1139" s="1892"/>
      <c r="W1139" s="1229"/>
      <c r="X1139" s="2337"/>
      <c r="Y1139" s="1229"/>
      <c r="Z1139" s="2395"/>
      <c r="AA1139" s="1229"/>
      <c r="AB1139" s="1317"/>
      <c r="AC1139" s="1229"/>
      <c r="AD1139" s="1229"/>
      <c r="AE1139" s="1229"/>
      <c r="AF1139" s="1490">
        <f t="shared" si="545"/>
        <v>0</v>
      </c>
      <c r="AG1139" s="1316">
        <f t="shared" si="546"/>
        <v>18118180</v>
      </c>
      <c r="AH1139" s="1305"/>
      <c r="AI1139" s="1305"/>
      <c r="AJ1139" s="1267"/>
      <c r="AK1139" s="1317"/>
      <c r="AL1139" s="1317"/>
      <c r="AM1139" s="1305"/>
      <c r="AN1139" s="1305"/>
      <c r="AO1139" s="1266"/>
      <c r="AP1139" s="1491">
        <f t="shared" si="547"/>
        <v>0</v>
      </c>
      <c r="AQ1139" s="1268"/>
      <c r="AR1139" s="1492">
        <f t="shared" si="548"/>
        <v>0</v>
      </c>
      <c r="AS1139" s="1268"/>
      <c r="AT1139" s="1492">
        <f t="shared" si="549"/>
        <v>0</v>
      </c>
      <c r="AU1139" s="1268"/>
      <c r="AV1139" s="1492">
        <f t="shared" si="550"/>
        <v>0</v>
      </c>
      <c r="AW1139" s="1493">
        <f t="shared" si="551"/>
        <v>0</v>
      </c>
      <c r="AX1139" s="2153">
        <f t="shared" si="552"/>
        <v>0</v>
      </c>
      <c r="AY1139" s="1495">
        <f t="shared" si="553"/>
        <v>0</v>
      </c>
      <c r="AZ1139" s="1937"/>
      <c r="BA1139" s="1508">
        <v>1331818</v>
      </c>
      <c r="BB1139" s="1508">
        <v>1931818</v>
      </c>
      <c r="BC1139" s="1508">
        <v>2231818</v>
      </c>
      <c r="BD1139" s="1508">
        <v>431818</v>
      </c>
      <c r="BE1139" s="2174"/>
      <c r="BF1139" s="1229"/>
      <c r="BG1139" s="1317"/>
      <c r="BH1139" s="1229"/>
      <c r="BI1139" s="1317"/>
      <c r="BJ1139" s="1229"/>
      <c r="BK1139" s="1317"/>
      <c r="BL1139" s="1229"/>
      <c r="BM1139" s="1229"/>
      <c r="BN1139" s="1229"/>
      <c r="BO1139" s="1490">
        <f t="shared" si="559"/>
        <v>0</v>
      </c>
      <c r="BP1139" s="1496">
        <f t="shared" si="563"/>
        <v>0</v>
      </c>
      <c r="BQ1139" s="1305"/>
      <c r="BR1139" s="1308"/>
      <c r="BS1139" s="1959">
        <f t="shared" si="554"/>
        <v>4</v>
      </c>
      <c r="BT1139" s="1959">
        <f t="shared" si="555"/>
        <v>2</v>
      </c>
      <c r="BU1139" s="1959">
        <f t="shared" si="556"/>
        <v>4</v>
      </c>
      <c r="BV1139" s="1959">
        <f t="shared" si="557"/>
        <v>0</v>
      </c>
      <c r="BW1139" s="1959">
        <f t="shared" si="558"/>
        <v>18118180</v>
      </c>
      <c r="BX1139" s="1308"/>
      <c r="BY1139" s="1308"/>
      <c r="BZ1139" s="1308"/>
      <c r="CA1139" s="1308"/>
      <c r="CB1139" s="1308"/>
      <c r="CC1139" s="1308"/>
      <c r="CD1139" s="1308"/>
      <c r="CE1139" s="1308"/>
      <c r="CF1139" s="1308"/>
      <c r="CG1139" s="1308"/>
      <c r="CH1139" s="1308"/>
      <c r="CI1139" s="1308"/>
      <c r="CJ1139" s="1308"/>
      <c r="CK1139" s="1308"/>
      <c r="CL1139" s="1308"/>
      <c r="CM1139" s="1308"/>
      <c r="CN1139" s="1308"/>
      <c r="CO1139" s="1308"/>
      <c r="CP1139" s="1308"/>
      <c r="CQ1139" s="1308"/>
      <c r="CR1139" s="1308"/>
      <c r="CS1139" s="1308"/>
      <c r="CT1139" s="1308"/>
      <c r="CU1139" s="1308"/>
      <c r="CV1139" s="1308"/>
      <c r="CW1139" s="1308"/>
      <c r="CX1139" s="1308"/>
      <c r="CY1139" s="1308"/>
      <c r="CZ1139" s="1308"/>
      <c r="DA1139" s="1308"/>
      <c r="DB1139" s="1308"/>
      <c r="DC1139" s="1308"/>
      <c r="DD1139" s="1308"/>
      <c r="DE1139" s="1308"/>
      <c r="DF1139" s="1308"/>
      <c r="DG1139" s="1308"/>
      <c r="DH1139" s="1308"/>
      <c r="DI1139" s="1308"/>
      <c r="DJ1139" s="1308"/>
      <c r="DK1139" s="1308"/>
      <c r="DL1139" s="1308"/>
      <c r="DM1139" s="1308"/>
      <c r="DN1139" s="1308"/>
      <c r="DO1139" s="1308"/>
      <c r="DP1139" s="1308"/>
      <c r="DQ1139" s="1308"/>
      <c r="DR1139" s="1308"/>
      <c r="DS1139" s="1308"/>
      <c r="DT1139" s="1308"/>
      <c r="DU1139" s="1308"/>
      <c r="DV1139" s="1308"/>
      <c r="DW1139" s="1308"/>
      <c r="DX1139" s="1308"/>
      <c r="DY1139" s="1308"/>
      <c r="DZ1139" s="1308"/>
      <c r="EA1139" s="1308"/>
      <c r="EB1139" s="1308"/>
      <c r="EC1139" s="1308"/>
      <c r="ED1139" s="1308"/>
      <c r="EE1139" s="1308"/>
      <c r="EF1139" s="1308"/>
      <c r="EG1139" s="1308"/>
      <c r="EH1139" s="1308"/>
      <c r="EI1139" s="1308"/>
      <c r="EJ1139" s="1308"/>
      <c r="EK1139" s="1308"/>
      <c r="EL1139" s="1308"/>
      <c r="EM1139" s="1308"/>
      <c r="EN1139" s="1308"/>
      <c r="EO1139" s="1308"/>
      <c r="EP1139" s="1308"/>
      <c r="EQ1139" s="1308"/>
      <c r="ER1139" s="1308"/>
      <c r="ES1139" s="1308"/>
      <c r="ET1139" s="1308"/>
      <c r="EU1139" s="1308"/>
      <c r="EV1139" s="1308"/>
      <c r="EW1139" s="1308"/>
      <c r="EX1139" s="1308"/>
      <c r="EY1139" s="1308"/>
      <c r="EZ1139" s="1308"/>
      <c r="FA1139" s="1308"/>
      <c r="FB1139" s="1308"/>
      <c r="FC1139" s="1308"/>
      <c r="FD1139" s="1308"/>
      <c r="FE1139" s="1308"/>
      <c r="FF1139" s="1308"/>
      <c r="FG1139" s="1308"/>
      <c r="FH1139" s="1308"/>
      <c r="FI1139" s="1308"/>
      <c r="FJ1139" s="1308"/>
      <c r="FK1139" s="1308"/>
      <c r="FL1139" s="1308"/>
      <c r="FM1139" s="1308"/>
      <c r="FN1139" s="1308"/>
      <c r="FO1139" s="1308"/>
      <c r="FP1139" s="1308"/>
      <c r="FQ1139" s="1308"/>
      <c r="FR1139" s="1308"/>
      <c r="FS1139" s="1308"/>
      <c r="FT1139" s="1308"/>
      <c r="FU1139" s="1308"/>
      <c r="FV1139" s="1308"/>
      <c r="FW1139" s="1308"/>
      <c r="FX1139" s="1308"/>
      <c r="FY1139" s="1308"/>
      <c r="FZ1139" s="1308"/>
      <c r="GA1139" s="1308"/>
      <c r="GB1139" s="1308"/>
      <c r="GC1139" s="1308"/>
      <c r="GD1139" s="1308"/>
      <c r="GE1139" s="1308"/>
      <c r="GF1139" s="1308"/>
      <c r="GG1139" s="1308"/>
      <c r="GH1139" s="1308"/>
      <c r="GI1139" s="1308"/>
      <c r="GJ1139" s="1308"/>
      <c r="GK1139" s="1308"/>
      <c r="GL1139" s="1308"/>
      <c r="GM1139" s="1308"/>
      <c r="GN1139" s="1308"/>
      <c r="GO1139" s="1308"/>
      <c r="GP1139" s="1308"/>
      <c r="GQ1139" s="1308"/>
      <c r="GR1139" s="1308"/>
      <c r="GS1139" s="1308"/>
      <c r="GT1139" s="1308"/>
      <c r="GU1139" s="1308"/>
      <c r="GV1139" s="1308"/>
      <c r="GW1139" s="1308"/>
      <c r="GX1139" s="1308"/>
      <c r="GY1139" s="1308"/>
      <c r="GZ1139" s="1308"/>
      <c r="HA1139" s="1308"/>
      <c r="HB1139" s="1308"/>
      <c r="HC1139" s="1308"/>
      <c r="HD1139" s="1308"/>
      <c r="HE1139" s="1308"/>
      <c r="HF1139" s="1308"/>
      <c r="HG1139" s="1308"/>
      <c r="HH1139" s="1308"/>
      <c r="HI1139" s="1308"/>
      <c r="HJ1139" s="1308"/>
      <c r="HK1139" s="1308"/>
      <c r="HL1139" s="1308"/>
      <c r="HM1139" s="1308"/>
      <c r="HN1139" s="1308"/>
      <c r="HO1139" s="1308"/>
      <c r="HP1139" s="1308"/>
      <c r="HQ1139" s="1308"/>
      <c r="HR1139" s="1308"/>
      <c r="HS1139" s="1308"/>
      <c r="HT1139" s="1308"/>
      <c r="HU1139" s="1308"/>
      <c r="HV1139" s="1308"/>
      <c r="HW1139" s="1308"/>
      <c r="HX1139" s="1308"/>
      <c r="HY1139" s="1308"/>
      <c r="HZ1139" s="1308"/>
      <c r="IA1139" s="1308"/>
      <c r="IB1139" s="1308"/>
      <c r="IC1139" s="1308"/>
      <c r="ID1139" s="1308"/>
      <c r="IE1139" s="1308"/>
      <c r="IF1139" s="1308"/>
      <c r="IG1139" s="1308"/>
      <c r="IH1139" s="1308"/>
      <c r="II1139" s="1308"/>
      <c r="IJ1139" s="1308"/>
      <c r="IK1139" s="1308"/>
      <c r="IL1139" s="1308"/>
      <c r="IM1139" s="1308"/>
      <c r="IN1139" s="1308"/>
      <c r="IO1139" s="1308"/>
      <c r="IP1139" s="1308"/>
      <c r="IQ1139" s="1308"/>
      <c r="IR1139" s="1308"/>
      <c r="IS1139" s="1308"/>
      <c r="IT1139" s="1308"/>
      <c r="IU1139" s="1308"/>
      <c r="IV1139" s="1308"/>
      <c r="IW1139" s="1308"/>
      <c r="IX1139" s="1308"/>
      <c r="IY1139" s="1308"/>
      <c r="IZ1139" s="1308"/>
      <c r="JA1139" s="1308"/>
      <c r="JB1139" s="1308"/>
      <c r="JC1139" s="1308"/>
      <c r="JD1139" s="1308"/>
      <c r="JE1139" s="1308"/>
      <c r="JF1139" s="1308"/>
      <c r="JG1139" s="1308"/>
      <c r="JH1139" s="1308"/>
      <c r="JI1139" s="1308"/>
      <c r="JJ1139" s="1308"/>
      <c r="JK1139" s="1308"/>
      <c r="JL1139" s="1308"/>
      <c r="JM1139" s="1308"/>
      <c r="JN1139" s="1308"/>
      <c r="JO1139" s="1308"/>
      <c r="JP1139" s="1308"/>
      <c r="JQ1139" s="1308"/>
      <c r="JR1139" s="1308"/>
      <c r="JS1139" s="1308"/>
      <c r="JT1139" s="1308"/>
      <c r="JU1139" s="1308"/>
      <c r="JV1139" s="1308"/>
      <c r="JW1139" s="1308"/>
      <c r="JX1139" s="1308"/>
      <c r="JY1139" s="1308"/>
      <c r="JZ1139" s="1308"/>
      <c r="KA1139" s="1308"/>
      <c r="KB1139" s="1308"/>
      <c r="KC1139" s="1308"/>
      <c r="KD1139" s="1308"/>
      <c r="KE1139" s="1308"/>
      <c r="KF1139" s="1308"/>
      <c r="KG1139" s="1308"/>
      <c r="KH1139" s="1308"/>
      <c r="KI1139" s="1308"/>
      <c r="KJ1139" s="1308"/>
      <c r="KK1139" s="1308"/>
      <c r="KL1139" s="1308"/>
      <c r="KM1139" s="1308"/>
      <c r="KN1139" s="1308"/>
      <c r="KO1139" s="1308"/>
      <c r="KP1139" s="1308"/>
      <c r="KQ1139" s="1308"/>
      <c r="KR1139" s="1308"/>
      <c r="KS1139" s="1308"/>
      <c r="KT1139" s="1308"/>
      <c r="KU1139" s="1308"/>
      <c r="KV1139" s="1308"/>
      <c r="KW1139" s="1308"/>
      <c r="KX1139" s="1308"/>
      <c r="KY1139" s="1308"/>
      <c r="KZ1139" s="1308"/>
      <c r="LA1139" s="1308"/>
      <c r="LB1139" s="1308"/>
      <c r="LC1139" s="1308"/>
      <c r="LD1139" s="1308"/>
      <c r="LE1139" s="1308"/>
      <c r="LF1139" s="1308"/>
      <c r="LG1139" s="1308"/>
      <c r="LH1139" s="1308"/>
      <c r="LI1139" s="1308"/>
      <c r="LJ1139" s="1308"/>
      <c r="LK1139" s="1308"/>
      <c r="LL1139" s="1308"/>
      <c r="LM1139" s="1308"/>
      <c r="LN1139" s="1308"/>
      <c r="LO1139" s="1308"/>
      <c r="LP1139" s="1308"/>
      <c r="LQ1139" s="1308"/>
      <c r="LR1139" s="1308"/>
      <c r="LS1139" s="1308"/>
      <c r="LT1139" s="1308"/>
      <c r="LU1139" s="1308"/>
      <c r="LV1139" s="1308"/>
      <c r="LW1139" s="1308"/>
      <c r="LX1139" s="1308"/>
      <c r="LY1139" s="1308"/>
      <c r="LZ1139" s="1308"/>
      <c r="MA1139" s="1308"/>
      <c r="MB1139" s="1308"/>
      <c r="MC1139" s="1308"/>
      <c r="MD1139" s="1308"/>
      <c r="ME1139" s="1308"/>
      <c r="MF1139" s="1308"/>
      <c r="MG1139" s="1308"/>
      <c r="MH1139" s="1308"/>
      <c r="MI1139" s="1308"/>
      <c r="MJ1139" s="1308"/>
      <c r="MK1139" s="1308"/>
      <c r="ML1139" s="1308"/>
      <c r="MM1139" s="1308"/>
      <c r="MN1139" s="1308"/>
      <c r="MO1139" s="1308"/>
      <c r="MP1139" s="1308"/>
      <c r="MQ1139" s="1308"/>
      <c r="MR1139" s="1308"/>
      <c r="MS1139" s="1308"/>
      <c r="MT1139" s="1308"/>
      <c r="MU1139" s="1308"/>
      <c r="MV1139" s="1308"/>
      <c r="MW1139" s="1308"/>
      <c r="MX1139" s="1308"/>
      <c r="MY1139" s="1308"/>
      <c r="MZ1139" s="1308"/>
      <c r="NA1139" s="1308"/>
      <c r="NB1139" s="1308"/>
      <c r="NC1139" s="1308"/>
      <c r="ND1139" s="1308"/>
      <c r="NE1139" s="1308"/>
      <c r="NF1139" s="1308"/>
      <c r="NG1139" s="1308"/>
      <c r="NH1139" s="1308"/>
      <c r="NI1139" s="1308"/>
      <c r="NJ1139" s="1308"/>
      <c r="NK1139" s="1308"/>
      <c r="NL1139" s="1308"/>
      <c r="NM1139" s="1308"/>
      <c r="NN1139" s="1308"/>
      <c r="NO1139" s="1308"/>
      <c r="NP1139" s="1308"/>
      <c r="NQ1139" s="1308"/>
      <c r="NR1139" s="1308"/>
      <c r="NS1139" s="1308"/>
      <c r="NT1139" s="1308"/>
      <c r="NU1139" s="1308"/>
      <c r="NV1139" s="1308"/>
      <c r="NW1139" s="1308"/>
      <c r="NX1139" s="1308"/>
      <c r="NY1139" s="1308"/>
      <c r="NZ1139" s="1308"/>
      <c r="OA1139" s="1308"/>
      <c r="OB1139" s="1308"/>
      <c r="OC1139" s="1308"/>
      <c r="OD1139" s="1308"/>
      <c r="OE1139" s="1308"/>
      <c r="OF1139" s="1308"/>
      <c r="OG1139" s="1308"/>
      <c r="OH1139" s="1308"/>
      <c r="OI1139" s="1308"/>
      <c r="OJ1139" s="1308"/>
      <c r="OK1139" s="1308"/>
      <c r="OL1139" s="1308"/>
      <c r="OM1139" s="1308"/>
      <c r="ON1139" s="1308"/>
      <c r="OO1139" s="1308"/>
      <c r="OP1139" s="1308"/>
      <c r="OQ1139" s="1308"/>
      <c r="OR1139" s="1308"/>
      <c r="OS1139" s="1308"/>
      <c r="OT1139" s="1308"/>
      <c r="OU1139" s="1308"/>
      <c r="OV1139" s="1308"/>
      <c r="OW1139" s="1308"/>
      <c r="OX1139" s="1308"/>
      <c r="OY1139" s="1308"/>
      <c r="OZ1139" s="1308"/>
      <c r="PA1139" s="1308"/>
      <c r="PB1139" s="1308"/>
      <c r="PC1139" s="1308"/>
      <c r="PD1139" s="1308"/>
      <c r="PE1139" s="1308"/>
      <c r="PF1139" s="1308"/>
      <c r="PG1139" s="1308"/>
      <c r="PH1139" s="1308"/>
      <c r="PI1139" s="1308"/>
      <c r="PJ1139" s="1308"/>
      <c r="PK1139" s="1308"/>
      <c r="PL1139" s="1308"/>
      <c r="PM1139" s="1308"/>
      <c r="PN1139" s="1308"/>
      <c r="PO1139" s="1308"/>
      <c r="PP1139" s="1308"/>
      <c r="PQ1139" s="1308"/>
      <c r="PR1139" s="1308"/>
      <c r="PS1139" s="1308"/>
      <c r="PT1139" s="1308"/>
      <c r="PU1139" s="1308"/>
      <c r="PV1139" s="1308"/>
      <c r="PW1139" s="1308"/>
      <c r="PX1139" s="1308"/>
      <c r="PY1139" s="1308"/>
      <c r="PZ1139" s="1308"/>
      <c r="QA1139" s="1308"/>
      <c r="QB1139" s="1308"/>
      <c r="QC1139" s="1308"/>
      <c r="QD1139" s="1308"/>
      <c r="QE1139" s="1308"/>
      <c r="QF1139" s="1308"/>
      <c r="QG1139" s="1308"/>
      <c r="QH1139" s="1308"/>
      <c r="QI1139" s="1308"/>
      <c r="QJ1139" s="1308"/>
      <c r="QK1139" s="1308"/>
      <c r="QL1139" s="1308"/>
      <c r="QM1139" s="1308"/>
      <c r="QN1139" s="1308"/>
      <c r="QO1139" s="1308"/>
      <c r="QP1139" s="1308"/>
      <c r="QQ1139" s="1308"/>
      <c r="QR1139" s="1308"/>
      <c r="QS1139" s="1308"/>
      <c r="QT1139" s="1308"/>
      <c r="QU1139" s="1308"/>
      <c r="QV1139" s="1308"/>
      <c r="QW1139" s="1308"/>
      <c r="QX1139" s="1308"/>
      <c r="QY1139" s="1308"/>
      <c r="QZ1139" s="1308"/>
      <c r="RA1139" s="1308"/>
      <c r="RB1139" s="1308"/>
      <c r="RC1139" s="1308"/>
      <c r="RD1139" s="1308"/>
      <c r="RE1139" s="1308"/>
      <c r="RF1139" s="1308"/>
      <c r="RG1139" s="1308"/>
      <c r="RH1139" s="1308"/>
      <c r="RI1139" s="1308"/>
      <c r="RJ1139" s="1308"/>
      <c r="RK1139" s="1308"/>
      <c r="RL1139" s="1308"/>
      <c r="RM1139" s="1308"/>
      <c r="RN1139" s="1308"/>
      <c r="RO1139" s="1308"/>
      <c r="RP1139" s="1308"/>
      <c r="RQ1139" s="1308"/>
      <c r="RR1139" s="1308"/>
      <c r="RS1139" s="1308"/>
      <c r="RT1139" s="1308"/>
      <c r="RU1139" s="1308"/>
      <c r="RV1139" s="1308"/>
      <c r="RW1139" s="1308"/>
      <c r="RX1139" s="1308"/>
      <c r="RY1139" s="1308"/>
      <c r="RZ1139" s="1308"/>
      <c r="SA1139" s="1308"/>
      <c r="SB1139" s="1308"/>
      <c r="SC1139" s="1308"/>
      <c r="SD1139" s="1308"/>
      <c r="SE1139" s="1308"/>
      <c r="SF1139" s="1308"/>
      <c r="SG1139" s="1308"/>
      <c r="SH1139" s="1308"/>
      <c r="SI1139" s="1308"/>
      <c r="SJ1139" s="1308"/>
      <c r="SK1139" s="1308"/>
      <c r="SL1139" s="1308"/>
      <c r="SM1139" s="1308"/>
      <c r="SN1139" s="1308"/>
      <c r="SO1139" s="1308"/>
      <c r="SP1139" s="1308"/>
      <c r="SQ1139" s="1308"/>
      <c r="SR1139" s="1308"/>
      <c r="SS1139" s="1308"/>
      <c r="ST1139" s="1308"/>
      <c r="SU1139" s="1308"/>
      <c r="SV1139" s="1308"/>
      <c r="SW1139" s="1308"/>
      <c r="SX1139" s="1308"/>
      <c r="SY1139" s="1308"/>
      <c r="SZ1139" s="1308"/>
      <c r="TA1139" s="1308"/>
      <c r="TB1139" s="1308"/>
      <c r="TC1139" s="1308"/>
      <c r="TD1139" s="1308"/>
      <c r="TE1139" s="1308"/>
      <c r="TF1139" s="1308"/>
      <c r="TG1139" s="1308"/>
      <c r="TH1139" s="1308"/>
      <c r="TI1139" s="1308"/>
      <c r="TJ1139" s="1308"/>
      <c r="TK1139" s="1308"/>
      <c r="TL1139" s="1308"/>
      <c r="TM1139" s="1308"/>
      <c r="TN1139" s="1308"/>
      <c r="TO1139" s="1308"/>
      <c r="TP1139" s="1308"/>
      <c r="TQ1139" s="1308"/>
      <c r="TR1139" s="1308"/>
      <c r="TS1139" s="1308"/>
      <c r="TT1139" s="1308"/>
      <c r="TU1139" s="1308"/>
      <c r="TV1139" s="1308"/>
      <c r="TW1139" s="1308"/>
      <c r="TX1139" s="1308"/>
      <c r="TY1139" s="1308"/>
      <c r="TZ1139" s="1308"/>
      <c r="UA1139" s="1308"/>
      <c r="UB1139" s="1308"/>
      <c r="UC1139" s="1308"/>
      <c r="UD1139" s="1308"/>
      <c r="UE1139" s="1308"/>
      <c r="UF1139" s="1308"/>
      <c r="UG1139" s="1308"/>
      <c r="UH1139" s="1308"/>
      <c r="UI1139" s="1308"/>
      <c r="UJ1139" s="1308"/>
      <c r="UK1139" s="1308"/>
      <c r="UL1139" s="1308"/>
      <c r="UM1139" s="1308"/>
      <c r="UN1139" s="1308"/>
      <c r="UO1139" s="1308"/>
      <c r="UP1139" s="1308"/>
      <c r="UQ1139" s="1308"/>
      <c r="UR1139" s="1308"/>
      <c r="US1139" s="1308"/>
      <c r="UT1139" s="1308"/>
      <c r="UU1139" s="1308"/>
      <c r="UV1139" s="1308"/>
      <c r="UW1139" s="1308"/>
      <c r="UX1139" s="1308"/>
      <c r="UY1139" s="1308"/>
      <c r="UZ1139" s="1308"/>
      <c r="VA1139" s="1308"/>
      <c r="VB1139" s="1308"/>
      <c r="VC1139" s="1308"/>
      <c r="VD1139" s="1308"/>
      <c r="VE1139" s="1308"/>
      <c r="VF1139" s="1308"/>
      <c r="VG1139" s="1308"/>
      <c r="VH1139" s="1308"/>
      <c r="VI1139" s="1308"/>
      <c r="VJ1139" s="1308"/>
      <c r="VK1139" s="1308"/>
      <c r="VL1139" s="1308"/>
      <c r="VM1139" s="1308"/>
      <c r="VN1139" s="1308"/>
      <c r="VO1139" s="1308"/>
      <c r="VP1139" s="1308"/>
      <c r="VQ1139" s="1308"/>
      <c r="VR1139" s="1308"/>
      <c r="VS1139" s="1308"/>
      <c r="VT1139" s="1308"/>
      <c r="VU1139" s="1308"/>
      <c r="VV1139" s="1308"/>
      <c r="VW1139" s="1308"/>
      <c r="VX1139" s="1308"/>
      <c r="VY1139" s="1308"/>
      <c r="VZ1139" s="1308"/>
      <c r="WA1139" s="1308"/>
      <c r="WB1139" s="1308"/>
      <c r="WC1139" s="1308"/>
      <c r="WD1139" s="1308"/>
    </row>
    <row r="1140" spans="1:602" ht="15" customHeight="1" x14ac:dyDescent="0.25">
      <c r="A1140" s="1315">
        <v>8</v>
      </c>
      <c r="B1140" s="2051">
        <v>43735</v>
      </c>
      <c r="C1140" s="1268">
        <f t="shared" si="566"/>
        <v>1130</v>
      </c>
      <c r="D1140" s="1305" t="s">
        <v>53</v>
      </c>
      <c r="E1140" s="1305" t="s">
        <v>273</v>
      </c>
      <c r="F1140" s="1266">
        <v>5</v>
      </c>
      <c r="G1140" s="1491">
        <f t="shared" si="565"/>
        <v>6659090</v>
      </c>
      <c r="H1140" s="1268">
        <v>0</v>
      </c>
      <c r="I1140" s="2605">
        <f t="shared" si="561"/>
        <v>0</v>
      </c>
      <c r="J1140" s="1268">
        <v>5</v>
      </c>
      <c r="K1140" s="2605">
        <f t="shared" si="560"/>
        <v>11159090</v>
      </c>
      <c r="L1140" s="1962"/>
      <c r="M1140" s="2605">
        <f t="shared" si="562"/>
        <v>0</v>
      </c>
      <c r="N1140" s="1505">
        <f t="shared" si="567"/>
        <v>10</v>
      </c>
      <c r="O1140" s="1494">
        <f t="shared" si="567"/>
        <v>17818180</v>
      </c>
      <c r="P1140" s="1494">
        <f t="shared" si="543"/>
        <v>400000</v>
      </c>
      <c r="Q1140" s="1307"/>
      <c r="R1140" s="1508">
        <v>1331818</v>
      </c>
      <c r="S1140" s="1508">
        <v>1931818</v>
      </c>
      <c r="T1140" s="1508">
        <v>2231818</v>
      </c>
      <c r="U1140" s="1508">
        <v>431818</v>
      </c>
      <c r="W1140" s="1229"/>
      <c r="X1140" s="2337"/>
      <c r="Y1140" s="1229"/>
      <c r="Z1140" s="2395"/>
      <c r="AA1140" s="1229"/>
      <c r="AB1140" s="1317"/>
      <c r="AC1140" s="1229"/>
      <c r="AD1140" s="1229"/>
      <c r="AE1140" s="1229"/>
      <c r="AF1140" s="1490">
        <f t="shared" si="545"/>
        <v>0</v>
      </c>
      <c r="AG1140" s="1316">
        <f t="shared" si="546"/>
        <v>17818180</v>
      </c>
      <c r="AH1140" s="1305"/>
      <c r="AI1140" s="1305"/>
      <c r="AJ1140" s="1267"/>
      <c r="AK1140" s="1317"/>
      <c r="AL1140" s="1317"/>
      <c r="AM1140" s="1305"/>
      <c r="AN1140" s="1305"/>
      <c r="AO1140" s="1266"/>
      <c r="AP1140" s="1491">
        <f t="shared" si="547"/>
        <v>0</v>
      </c>
      <c r="AQ1140" s="1268"/>
      <c r="AR1140" s="1492">
        <f t="shared" si="548"/>
        <v>0</v>
      </c>
      <c r="AS1140" s="1268"/>
      <c r="AT1140" s="1492">
        <f t="shared" si="549"/>
        <v>0</v>
      </c>
      <c r="AU1140" s="1268"/>
      <c r="AV1140" s="1492">
        <f t="shared" si="550"/>
        <v>0</v>
      </c>
      <c r="AW1140" s="1493">
        <f t="shared" si="551"/>
        <v>0</v>
      </c>
      <c r="AX1140" s="2153">
        <f t="shared" si="552"/>
        <v>0</v>
      </c>
      <c r="AY1140" s="1495">
        <f t="shared" si="553"/>
        <v>0</v>
      </c>
      <c r="AZ1140" s="1937"/>
      <c r="BA1140" s="1508">
        <v>1331818</v>
      </c>
      <c r="BB1140" s="1508">
        <v>1931818</v>
      </c>
      <c r="BC1140" s="1508">
        <v>2231818</v>
      </c>
      <c r="BD1140" s="1508">
        <v>431818</v>
      </c>
      <c r="BE1140" s="2174"/>
      <c r="BF1140" s="1229"/>
      <c r="BG1140" s="1317"/>
      <c r="BH1140" s="1229"/>
      <c r="BI1140" s="1317"/>
      <c r="BJ1140" s="1229"/>
      <c r="BK1140" s="1317"/>
      <c r="BL1140" s="1229"/>
      <c r="BM1140" s="1229"/>
      <c r="BN1140" s="1229"/>
      <c r="BO1140" s="1490">
        <f t="shared" si="559"/>
        <v>0</v>
      </c>
      <c r="BP1140" s="1496">
        <f t="shared" si="563"/>
        <v>0</v>
      </c>
      <c r="BQ1140" s="1305"/>
      <c r="BS1140" s="1959">
        <f t="shared" si="554"/>
        <v>5</v>
      </c>
      <c r="BT1140" s="1959">
        <f t="shared" si="555"/>
        <v>0</v>
      </c>
      <c r="BU1140" s="1959">
        <f t="shared" si="556"/>
        <v>5</v>
      </c>
      <c r="BV1140" s="1959">
        <f t="shared" si="557"/>
        <v>0</v>
      </c>
      <c r="BW1140" s="1959">
        <f t="shared" si="558"/>
        <v>17818180</v>
      </c>
    </row>
    <row r="1141" spans="1:602" s="773" customFormat="1" ht="15" customHeight="1" x14ac:dyDescent="0.25">
      <c r="A1141" s="1315">
        <v>9</v>
      </c>
      <c r="B1141" s="2051">
        <v>43735</v>
      </c>
      <c r="C1141" s="1268">
        <f t="shared" si="566"/>
        <v>1131</v>
      </c>
      <c r="D1141" s="1305" t="s">
        <v>289</v>
      </c>
      <c r="E1141" s="1305" t="s">
        <v>57</v>
      </c>
      <c r="F1141" s="1266">
        <v>3</v>
      </c>
      <c r="G1141" s="1491">
        <f t="shared" si="565"/>
        <v>3995454</v>
      </c>
      <c r="H1141" s="1268">
        <v>0</v>
      </c>
      <c r="I1141" s="2605">
        <f t="shared" si="561"/>
        <v>0</v>
      </c>
      <c r="J1141" s="1268">
        <v>6</v>
      </c>
      <c r="K1141" s="2605">
        <f t="shared" si="560"/>
        <v>13390908</v>
      </c>
      <c r="L1141" s="1962"/>
      <c r="M1141" s="2605">
        <f t="shared" si="562"/>
        <v>0</v>
      </c>
      <c r="N1141" s="1505">
        <f t="shared" si="567"/>
        <v>9</v>
      </c>
      <c r="O1141" s="1494">
        <f t="shared" si="567"/>
        <v>17386362</v>
      </c>
      <c r="P1141" s="1494">
        <f t="shared" si="543"/>
        <v>360000</v>
      </c>
      <c r="Q1141" s="1307"/>
      <c r="R1141" s="1508">
        <v>1331818</v>
      </c>
      <c r="S1141" s="1508">
        <v>1931818</v>
      </c>
      <c r="T1141" s="1508">
        <v>2231818</v>
      </c>
      <c r="U1141" s="1508">
        <v>431818</v>
      </c>
      <c r="V1141" s="1892"/>
      <c r="W1141" s="1229"/>
      <c r="X1141" s="2337"/>
      <c r="Y1141" s="1229"/>
      <c r="Z1141" s="2395"/>
      <c r="AA1141" s="1229"/>
      <c r="AB1141" s="1317"/>
      <c r="AC1141" s="1229"/>
      <c r="AD1141" s="1229"/>
      <c r="AE1141" s="1229"/>
      <c r="AF1141" s="1490">
        <f t="shared" si="545"/>
        <v>0</v>
      </c>
      <c r="AG1141" s="1316">
        <f t="shared" si="546"/>
        <v>17386362</v>
      </c>
      <c r="AH1141" s="1305"/>
      <c r="AI1141" s="1305"/>
      <c r="AJ1141" s="1267"/>
      <c r="AK1141" s="1317"/>
      <c r="AL1141" s="1317"/>
      <c r="AM1141" s="1305"/>
      <c r="AN1141" s="1305"/>
      <c r="AO1141" s="1266"/>
      <c r="AP1141" s="1491">
        <f t="shared" si="547"/>
        <v>0</v>
      </c>
      <c r="AQ1141" s="1268"/>
      <c r="AR1141" s="1492">
        <f t="shared" si="548"/>
        <v>0</v>
      </c>
      <c r="AS1141" s="1268"/>
      <c r="AT1141" s="1492">
        <f t="shared" si="549"/>
        <v>0</v>
      </c>
      <c r="AU1141" s="1268"/>
      <c r="AV1141" s="1492">
        <f t="shared" si="550"/>
        <v>0</v>
      </c>
      <c r="AW1141" s="1493">
        <f t="shared" si="551"/>
        <v>0</v>
      </c>
      <c r="AX1141" s="2153">
        <f t="shared" si="552"/>
        <v>0</v>
      </c>
      <c r="AY1141" s="1495">
        <f t="shared" si="553"/>
        <v>0</v>
      </c>
      <c r="AZ1141" s="1937"/>
      <c r="BA1141" s="1508">
        <v>1331818</v>
      </c>
      <c r="BB1141" s="1508">
        <v>1931818</v>
      </c>
      <c r="BC1141" s="1508">
        <v>2231818</v>
      </c>
      <c r="BD1141" s="1508">
        <v>431818</v>
      </c>
      <c r="BE1141" s="2174"/>
      <c r="BF1141" s="1229"/>
      <c r="BG1141" s="1317"/>
      <c r="BH1141" s="1229"/>
      <c r="BI1141" s="1317"/>
      <c r="BJ1141" s="1229"/>
      <c r="BK1141" s="1317"/>
      <c r="BL1141" s="1229"/>
      <c r="BM1141" s="1229"/>
      <c r="BN1141" s="1229"/>
      <c r="BO1141" s="1490">
        <f t="shared" si="559"/>
        <v>0</v>
      </c>
      <c r="BP1141" s="1496">
        <f t="shared" si="563"/>
        <v>0</v>
      </c>
      <c r="BQ1141" s="1305"/>
      <c r="BR1141" s="1308"/>
      <c r="BS1141" s="1959">
        <f t="shared" si="554"/>
        <v>3</v>
      </c>
      <c r="BT1141" s="1959">
        <f t="shared" si="555"/>
        <v>0</v>
      </c>
      <c r="BU1141" s="1959">
        <f t="shared" si="556"/>
        <v>6</v>
      </c>
      <c r="BV1141" s="1959">
        <f t="shared" si="557"/>
        <v>0</v>
      </c>
      <c r="BW1141" s="1959">
        <f t="shared" si="558"/>
        <v>17386362</v>
      </c>
      <c r="BX1141" s="1308"/>
      <c r="BY1141" s="1308"/>
      <c r="BZ1141" s="1308"/>
      <c r="CA1141" s="1308"/>
      <c r="CB1141" s="1308"/>
      <c r="CC1141" s="1308"/>
      <c r="CD1141" s="1308"/>
      <c r="CE1141" s="1308"/>
      <c r="CF1141" s="1308"/>
      <c r="CG1141" s="1308"/>
      <c r="CH1141" s="1308"/>
      <c r="CI1141" s="1308"/>
      <c r="CJ1141" s="1308"/>
      <c r="CK1141" s="1308"/>
      <c r="CL1141" s="1308"/>
      <c r="CM1141" s="1308"/>
      <c r="CN1141" s="1308"/>
      <c r="CO1141" s="1308"/>
      <c r="CP1141" s="1308"/>
      <c r="CQ1141" s="1308"/>
      <c r="CR1141" s="1308"/>
      <c r="CS1141" s="1308"/>
      <c r="CT1141" s="1308"/>
      <c r="CU1141" s="1308"/>
      <c r="CV1141" s="1308"/>
      <c r="CW1141" s="1308"/>
      <c r="CX1141" s="1308"/>
      <c r="CY1141" s="1308"/>
      <c r="CZ1141" s="1308"/>
      <c r="DA1141" s="1308"/>
      <c r="DB1141" s="1308"/>
      <c r="DC1141" s="1308"/>
      <c r="DD1141" s="1308"/>
      <c r="DE1141" s="1308"/>
      <c r="DF1141" s="1308"/>
      <c r="DG1141" s="1308"/>
      <c r="DH1141" s="1308"/>
      <c r="DI1141" s="1308"/>
      <c r="DJ1141" s="1308"/>
      <c r="DK1141" s="1308"/>
      <c r="DL1141" s="1308"/>
      <c r="DM1141" s="1308"/>
      <c r="DN1141" s="1308"/>
      <c r="DO1141" s="1308"/>
      <c r="DP1141" s="1308"/>
      <c r="DQ1141" s="1308"/>
      <c r="DR1141" s="1308"/>
      <c r="DS1141" s="1308"/>
      <c r="DT1141" s="1308"/>
      <c r="DU1141" s="1308"/>
      <c r="DV1141" s="1308"/>
      <c r="DW1141" s="1308"/>
      <c r="DX1141" s="1308"/>
      <c r="DY1141" s="1308"/>
      <c r="DZ1141" s="1308"/>
      <c r="EA1141" s="1308"/>
      <c r="EB1141" s="1308"/>
      <c r="EC1141" s="1308"/>
      <c r="ED1141" s="1308"/>
      <c r="EE1141" s="1308"/>
      <c r="EF1141" s="1308"/>
      <c r="EG1141" s="1308"/>
      <c r="EH1141" s="1308"/>
      <c r="EI1141" s="1308"/>
      <c r="EJ1141" s="1308"/>
      <c r="EK1141" s="1308"/>
      <c r="EL1141" s="1308"/>
      <c r="EM1141" s="1308"/>
      <c r="EN1141" s="1308"/>
      <c r="EO1141" s="1308"/>
      <c r="EP1141" s="1308"/>
      <c r="EQ1141" s="1308"/>
      <c r="ER1141" s="1308"/>
      <c r="ES1141" s="1308"/>
      <c r="ET1141" s="1308"/>
      <c r="EU1141" s="1308"/>
      <c r="EV1141" s="1308"/>
      <c r="EW1141" s="1308"/>
      <c r="EX1141" s="1308"/>
      <c r="EY1141" s="1308"/>
      <c r="EZ1141" s="1308"/>
      <c r="FA1141" s="1308"/>
      <c r="FB1141" s="1308"/>
      <c r="FC1141" s="1308"/>
      <c r="FD1141" s="1308"/>
      <c r="FE1141" s="1308"/>
      <c r="FF1141" s="1308"/>
      <c r="FG1141" s="1308"/>
      <c r="FH1141" s="1308"/>
      <c r="FI1141" s="1308"/>
      <c r="FJ1141" s="1308"/>
      <c r="FK1141" s="1308"/>
      <c r="FL1141" s="1308"/>
      <c r="FM1141" s="1308"/>
      <c r="FN1141" s="1308"/>
      <c r="FO1141" s="1308"/>
      <c r="FP1141" s="1308"/>
      <c r="FQ1141" s="1308"/>
      <c r="FR1141" s="1308"/>
      <c r="FS1141" s="1308"/>
      <c r="FT1141" s="1308"/>
      <c r="FU1141" s="1308"/>
      <c r="FV1141" s="1308"/>
      <c r="FW1141" s="1308"/>
      <c r="FX1141" s="1308"/>
      <c r="FY1141" s="1308"/>
      <c r="FZ1141" s="1308"/>
      <c r="GA1141" s="1308"/>
      <c r="GB1141" s="1308"/>
      <c r="GC1141" s="1308"/>
      <c r="GD1141" s="1308"/>
      <c r="GE1141" s="1308"/>
      <c r="GF1141" s="1308"/>
      <c r="GG1141" s="1308"/>
      <c r="GH1141" s="1308"/>
      <c r="GI1141" s="1308"/>
      <c r="GJ1141" s="1308"/>
      <c r="GK1141" s="1308"/>
      <c r="GL1141" s="1308"/>
      <c r="GM1141" s="1308"/>
      <c r="GN1141" s="1308"/>
      <c r="GO1141" s="1308"/>
      <c r="GP1141" s="1308"/>
      <c r="GQ1141" s="1308"/>
      <c r="GR1141" s="1308"/>
      <c r="GS1141" s="1308"/>
      <c r="GT1141" s="1308"/>
      <c r="GU1141" s="1308"/>
      <c r="GV1141" s="1308"/>
      <c r="GW1141" s="1308"/>
      <c r="GX1141" s="1308"/>
      <c r="GY1141" s="1308"/>
      <c r="GZ1141" s="1308"/>
      <c r="HA1141" s="1308"/>
      <c r="HB1141" s="1308"/>
      <c r="HC1141" s="1308"/>
      <c r="HD1141" s="1308"/>
      <c r="HE1141" s="1308"/>
      <c r="HF1141" s="1308"/>
      <c r="HG1141" s="1308"/>
      <c r="HH1141" s="1308"/>
      <c r="HI1141" s="1308"/>
      <c r="HJ1141" s="1308"/>
      <c r="HK1141" s="1308"/>
      <c r="HL1141" s="1308"/>
      <c r="HM1141" s="1308"/>
      <c r="HN1141" s="1308"/>
      <c r="HO1141" s="1308"/>
      <c r="HP1141" s="1308"/>
      <c r="HQ1141" s="1308"/>
      <c r="HR1141" s="1308"/>
      <c r="HS1141" s="1308"/>
      <c r="HT1141" s="1308"/>
      <c r="HU1141" s="1308"/>
      <c r="HV1141" s="1308"/>
      <c r="HW1141" s="1308"/>
      <c r="HX1141" s="1308"/>
      <c r="HY1141" s="1308"/>
      <c r="HZ1141" s="1308"/>
      <c r="IA1141" s="1308"/>
      <c r="IB1141" s="1308"/>
      <c r="IC1141" s="1308"/>
      <c r="ID1141" s="1308"/>
      <c r="IE1141" s="1308"/>
      <c r="IF1141" s="1308"/>
      <c r="IG1141" s="1308"/>
      <c r="IH1141" s="1308"/>
      <c r="II1141" s="1308"/>
      <c r="IJ1141" s="1308"/>
      <c r="IK1141" s="1308"/>
      <c r="IL1141" s="1308"/>
      <c r="IM1141" s="1308"/>
      <c r="IN1141" s="1308"/>
      <c r="IO1141" s="1308"/>
      <c r="IP1141" s="1308"/>
      <c r="IQ1141" s="1308"/>
      <c r="IR1141" s="1308"/>
      <c r="IS1141" s="1308"/>
      <c r="IT1141" s="1308"/>
      <c r="IU1141" s="1308"/>
      <c r="IV1141" s="1308"/>
      <c r="IW1141" s="1308"/>
      <c r="IX1141" s="1308"/>
      <c r="IY1141" s="1308"/>
      <c r="IZ1141" s="1308"/>
      <c r="JA1141" s="1308"/>
      <c r="JB1141" s="1308"/>
      <c r="JC1141" s="1308"/>
      <c r="JD1141" s="1308"/>
      <c r="JE1141" s="1308"/>
      <c r="JF1141" s="1308"/>
      <c r="JG1141" s="1308"/>
      <c r="JH1141" s="1308"/>
      <c r="JI1141" s="1308"/>
      <c r="JJ1141" s="1308"/>
      <c r="JK1141" s="1308"/>
      <c r="JL1141" s="1308"/>
      <c r="JM1141" s="1308"/>
      <c r="JN1141" s="1308"/>
      <c r="JO1141" s="1308"/>
      <c r="JP1141" s="1308"/>
      <c r="JQ1141" s="1308"/>
      <c r="JR1141" s="1308"/>
      <c r="JS1141" s="1308"/>
      <c r="JT1141" s="1308"/>
      <c r="JU1141" s="1308"/>
      <c r="JV1141" s="1308"/>
      <c r="JW1141" s="1308"/>
      <c r="JX1141" s="1308"/>
      <c r="JY1141" s="1308"/>
      <c r="JZ1141" s="1308"/>
      <c r="KA1141" s="1308"/>
      <c r="KB1141" s="1308"/>
      <c r="KC1141" s="1308"/>
      <c r="KD1141" s="1308"/>
      <c r="KE1141" s="1308"/>
      <c r="KF1141" s="1308"/>
      <c r="KG1141" s="1308"/>
      <c r="KH1141" s="1308"/>
      <c r="KI1141" s="1308"/>
      <c r="KJ1141" s="1308"/>
      <c r="KK1141" s="1308"/>
      <c r="KL1141" s="1308"/>
      <c r="KM1141" s="1308"/>
      <c r="KN1141" s="1308"/>
      <c r="KO1141" s="1308"/>
      <c r="KP1141" s="1308"/>
      <c r="KQ1141" s="1308"/>
      <c r="KR1141" s="1308"/>
      <c r="KS1141" s="1308"/>
      <c r="KT1141" s="1308"/>
      <c r="KU1141" s="1308"/>
      <c r="KV1141" s="1308"/>
      <c r="KW1141" s="1308"/>
      <c r="KX1141" s="1308"/>
      <c r="KY1141" s="1308"/>
      <c r="KZ1141" s="1308"/>
      <c r="LA1141" s="1308"/>
      <c r="LB1141" s="1308"/>
      <c r="LC1141" s="1308"/>
      <c r="LD1141" s="1308"/>
      <c r="LE1141" s="1308"/>
      <c r="LF1141" s="1308"/>
      <c r="LG1141" s="1308"/>
      <c r="LH1141" s="1308"/>
      <c r="LI1141" s="1308"/>
      <c r="LJ1141" s="1308"/>
      <c r="LK1141" s="1308"/>
      <c r="LL1141" s="1308"/>
      <c r="LM1141" s="1308"/>
      <c r="LN1141" s="1308"/>
      <c r="LO1141" s="1308"/>
      <c r="LP1141" s="1308"/>
      <c r="LQ1141" s="1308"/>
      <c r="LR1141" s="1308"/>
      <c r="LS1141" s="1308"/>
      <c r="LT1141" s="1308"/>
      <c r="LU1141" s="1308"/>
      <c r="LV1141" s="1308"/>
      <c r="LW1141" s="1308"/>
      <c r="LX1141" s="1308"/>
      <c r="LY1141" s="1308"/>
      <c r="LZ1141" s="1308"/>
      <c r="MA1141" s="1308"/>
      <c r="MB1141" s="1308"/>
      <c r="MC1141" s="1308"/>
      <c r="MD1141" s="1308"/>
      <c r="ME1141" s="1308"/>
      <c r="MF1141" s="1308"/>
      <c r="MG1141" s="1308"/>
      <c r="MH1141" s="1308"/>
      <c r="MI1141" s="1308"/>
      <c r="MJ1141" s="1308"/>
      <c r="MK1141" s="1308"/>
      <c r="ML1141" s="1308"/>
      <c r="MM1141" s="1308"/>
      <c r="MN1141" s="1308"/>
      <c r="MO1141" s="1308"/>
      <c r="MP1141" s="1308"/>
      <c r="MQ1141" s="1308"/>
      <c r="MR1141" s="1308"/>
      <c r="MS1141" s="1308"/>
      <c r="MT1141" s="1308"/>
      <c r="MU1141" s="1308"/>
      <c r="MV1141" s="1308"/>
      <c r="MW1141" s="1308"/>
      <c r="MX1141" s="1308"/>
      <c r="MY1141" s="1308"/>
      <c r="MZ1141" s="1308"/>
      <c r="NA1141" s="1308"/>
      <c r="NB1141" s="1308"/>
      <c r="NC1141" s="1308"/>
      <c r="ND1141" s="1308"/>
      <c r="NE1141" s="1308"/>
      <c r="NF1141" s="1308"/>
      <c r="NG1141" s="1308"/>
      <c r="NH1141" s="1308"/>
      <c r="NI1141" s="1308"/>
      <c r="NJ1141" s="1308"/>
      <c r="NK1141" s="1308"/>
      <c r="NL1141" s="1308"/>
      <c r="NM1141" s="1308"/>
      <c r="NN1141" s="1308"/>
      <c r="NO1141" s="1308"/>
      <c r="NP1141" s="1308"/>
      <c r="NQ1141" s="1308"/>
      <c r="NR1141" s="1308"/>
      <c r="NS1141" s="1308"/>
      <c r="NT1141" s="1308"/>
      <c r="NU1141" s="1308"/>
      <c r="NV1141" s="1308"/>
      <c r="NW1141" s="1308"/>
      <c r="NX1141" s="1308"/>
      <c r="NY1141" s="1308"/>
      <c r="NZ1141" s="1308"/>
      <c r="OA1141" s="1308"/>
      <c r="OB1141" s="1308"/>
      <c r="OC1141" s="1308"/>
      <c r="OD1141" s="1308"/>
      <c r="OE1141" s="1308"/>
      <c r="OF1141" s="1308"/>
      <c r="OG1141" s="1308"/>
      <c r="OH1141" s="1308"/>
      <c r="OI1141" s="1308"/>
      <c r="OJ1141" s="1308"/>
      <c r="OK1141" s="1308"/>
      <c r="OL1141" s="1308"/>
      <c r="OM1141" s="1308"/>
      <c r="ON1141" s="1308"/>
      <c r="OO1141" s="1308"/>
      <c r="OP1141" s="1308"/>
      <c r="OQ1141" s="1308"/>
      <c r="OR1141" s="1308"/>
      <c r="OS1141" s="1308"/>
      <c r="OT1141" s="1308"/>
      <c r="OU1141" s="1308"/>
      <c r="OV1141" s="1308"/>
      <c r="OW1141" s="1308"/>
      <c r="OX1141" s="1308"/>
      <c r="OY1141" s="1308"/>
      <c r="OZ1141" s="1308"/>
      <c r="PA1141" s="1308"/>
      <c r="PB1141" s="1308"/>
      <c r="PC1141" s="1308"/>
      <c r="PD1141" s="1308"/>
      <c r="PE1141" s="1308"/>
      <c r="PF1141" s="1308"/>
      <c r="PG1141" s="1308"/>
      <c r="PH1141" s="1308"/>
      <c r="PI1141" s="1308"/>
      <c r="PJ1141" s="1308"/>
      <c r="PK1141" s="1308"/>
      <c r="PL1141" s="1308"/>
      <c r="PM1141" s="1308"/>
      <c r="PN1141" s="1308"/>
      <c r="PO1141" s="1308"/>
      <c r="PP1141" s="1308"/>
      <c r="PQ1141" s="1308"/>
      <c r="PR1141" s="1308"/>
      <c r="PS1141" s="1308"/>
      <c r="PT1141" s="1308"/>
      <c r="PU1141" s="1308"/>
      <c r="PV1141" s="1308"/>
      <c r="PW1141" s="1308"/>
      <c r="PX1141" s="1308"/>
      <c r="PY1141" s="1308"/>
      <c r="PZ1141" s="1308"/>
      <c r="QA1141" s="1308"/>
      <c r="QB1141" s="1308"/>
      <c r="QC1141" s="1308"/>
      <c r="QD1141" s="1308"/>
      <c r="QE1141" s="1308"/>
      <c r="QF1141" s="1308"/>
      <c r="QG1141" s="1308"/>
      <c r="QH1141" s="1308"/>
      <c r="QI1141" s="1308"/>
      <c r="QJ1141" s="1308"/>
      <c r="QK1141" s="1308"/>
      <c r="QL1141" s="1308"/>
      <c r="QM1141" s="1308"/>
      <c r="QN1141" s="1308"/>
      <c r="QO1141" s="1308"/>
      <c r="QP1141" s="1308"/>
      <c r="QQ1141" s="1308"/>
      <c r="QR1141" s="1308"/>
      <c r="QS1141" s="1308"/>
      <c r="QT1141" s="1308"/>
      <c r="QU1141" s="1308"/>
      <c r="QV1141" s="1308"/>
      <c r="QW1141" s="1308"/>
      <c r="QX1141" s="1308"/>
      <c r="QY1141" s="1308"/>
      <c r="QZ1141" s="1308"/>
      <c r="RA1141" s="1308"/>
      <c r="RB1141" s="1308"/>
      <c r="RC1141" s="1308"/>
      <c r="RD1141" s="1308"/>
      <c r="RE1141" s="1308"/>
      <c r="RF1141" s="1308"/>
      <c r="RG1141" s="1308"/>
      <c r="RH1141" s="1308"/>
      <c r="RI1141" s="1308"/>
      <c r="RJ1141" s="1308"/>
      <c r="RK1141" s="1308"/>
      <c r="RL1141" s="1308"/>
      <c r="RM1141" s="1308"/>
      <c r="RN1141" s="1308"/>
      <c r="RO1141" s="1308"/>
      <c r="RP1141" s="1308"/>
      <c r="RQ1141" s="1308"/>
      <c r="RR1141" s="1308"/>
      <c r="RS1141" s="1308"/>
      <c r="RT1141" s="1308"/>
      <c r="RU1141" s="1308"/>
      <c r="RV1141" s="1308"/>
      <c r="RW1141" s="1308"/>
      <c r="RX1141" s="1308"/>
      <c r="RY1141" s="1308"/>
      <c r="RZ1141" s="1308"/>
      <c r="SA1141" s="1308"/>
      <c r="SB1141" s="1308"/>
      <c r="SC1141" s="1308"/>
      <c r="SD1141" s="1308"/>
      <c r="SE1141" s="1308"/>
      <c r="SF1141" s="1308"/>
      <c r="SG1141" s="1308"/>
      <c r="SH1141" s="1308"/>
      <c r="SI1141" s="1308"/>
      <c r="SJ1141" s="1308"/>
      <c r="SK1141" s="1308"/>
      <c r="SL1141" s="1308"/>
      <c r="SM1141" s="1308"/>
      <c r="SN1141" s="1308"/>
      <c r="SO1141" s="1308"/>
      <c r="SP1141" s="1308"/>
      <c r="SQ1141" s="1308"/>
      <c r="SR1141" s="1308"/>
      <c r="SS1141" s="1308"/>
      <c r="ST1141" s="1308"/>
      <c r="SU1141" s="1308"/>
      <c r="SV1141" s="1308"/>
      <c r="SW1141" s="1308"/>
      <c r="SX1141" s="1308"/>
      <c r="SY1141" s="1308"/>
      <c r="SZ1141" s="1308"/>
      <c r="TA1141" s="1308"/>
      <c r="TB1141" s="1308"/>
      <c r="TC1141" s="1308"/>
      <c r="TD1141" s="1308"/>
      <c r="TE1141" s="1308"/>
      <c r="TF1141" s="1308"/>
      <c r="TG1141" s="1308"/>
      <c r="TH1141" s="1308"/>
      <c r="TI1141" s="1308"/>
      <c r="TJ1141" s="1308"/>
      <c r="TK1141" s="1308"/>
      <c r="TL1141" s="1308"/>
      <c r="TM1141" s="1308"/>
      <c r="TN1141" s="1308"/>
      <c r="TO1141" s="1308"/>
      <c r="TP1141" s="1308"/>
      <c r="TQ1141" s="1308"/>
      <c r="TR1141" s="1308"/>
      <c r="TS1141" s="1308"/>
      <c r="TT1141" s="1308"/>
      <c r="TU1141" s="1308"/>
      <c r="TV1141" s="1308"/>
      <c r="TW1141" s="1308"/>
      <c r="TX1141" s="1308"/>
      <c r="TY1141" s="1308"/>
      <c r="TZ1141" s="1308"/>
      <c r="UA1141" s="1308"/>
      <c r="UB1141" s="1308"/>
      <c r="UC1141" s="1308"/>
      <c r="UD1141" s="1308"/>
      <c r="UE1141" s="1308"/>
      <c r="UF1141" s="1308"/>
      <c r="UG1141" s="1308"/>
      <c r="UH1141" s="1308"/>
      <c r="UI1141" s="1308"/>
      <c r="UJ1141" s="1308"/>
      <c r="UK1141" s="1308"/>
      <c r="UL1141" s="1308"/>
      <c r="UM1141" s="1308"/>
      <c r="UN1141" s="1308"/>
      <c r="UO1141" s="1308"/>
      <c r="UP1141" s="1308"/>
      <c r="UQ1141" s="1308"/>
      <c r="UR1141" s="1308"/>
      <c r="US1141" s="1308"/>
      <c r="UT1141" s="1308"/>
      <c r="UU1141" s="1308"/>
      <c r="UV1141" s="1308"/>
      <c r="UW1141" s="1308"/>
      <c r="UX1141" s="1308"/>
      <c r="UY1141" s="1308"/>
      <c r="UZ1141" s="1308"/>
      <c r="VA1141" s="1308"/>
      <c r="VB1141" s="1308"/>
      <c r="VC1141" s="1308"/>
      <c r="VD1141" s="1308"/>
      <c r="VE1141" s="1308"/>
      <c r="VF1141" s="1308"/>
      <c r="VG1141" s="1308"/>
      <c r="VH1141" s="1308"/>
      <c r="VI1141" s="1308"/>
      <c r="VJ1141" s="1308"/>
      <c r="VK1141" s="1308"/>
      <c r="VL1141" s="1308"/>
      <c r="VM1141" s="1308"/>
      <c r="VN1141" s="1308"/>
      <c r="VO1141" s="1308"/>
      <c r="VP1141" s="1308"/>
      <c r="VQ1141" s="1308"/>
      <c r="VR1141" s="1308"/>
      <c r="VS1141" s="1308"/>
      <c r="VT1141" s="1308"/>
      <c r="VU1141" s="1308"/>
      <c r="VV1141" s="1308"/>
      <c r="VW1141" s="1308"/>
      <c r="VX1141" s="1308"/>
      <c r="VY1141" s="1308"/>
      <c r="VZ1141" s="1308"/>
      <c r="WA1141" s="1308"/>
      <c r="WB1141" s="1308"/>
      <c r="WC1141" s="1308"/>
      <c r="WD1141" s="1308"/>
    </row>
    <row r="1142" spans="1:602" ht="15" customHeight="1" x14ac:dyDescent="0.25">
      <c r="A1142" s="1315">
        <v>10</v>
      </c>
      <c r="B1142" s="2051">
        <v>43735</v>
      </c>
      <c r="C1142" s="1268">
        <f t="shared" si="566"/>
        <v>1132</v>
      </c>
      <c r="D1142" s="1305" t="s">
        <v>292</v>
      </c>
      <c r="E1142" s="1305" t="s">
        <v>88</v>
      </c>
      <c r="F1142" s="1266">
        <v>6</v>
      </c>
      <c r="G1142" s="1491">
        <f t="shared" si="565"/>
        <v>7990908</v>
      </c>
      <c r="H1142" s="1268"/>
      <c r="I1142" s="2605">
        <f t="shared" si="561"/>
        <v>0</v>
      </c>
      <c r="J1142" s="1268">
        <v>4</v>
      </c>
      <c r="K1142" s="2605">
        <f t="shared" si="560"/>
        <v>8927272</v>
      </c>
      <c r="L1142" s="1962"/>
      <c r="M1142" s="2605">
        <f t="shared" si="562"/>
        <v>0</v>
      </c>
      <c r="N1142" s="1505">
        <f t="shared" si="567"/>
        <v>10</v>
      </c>
      <c r="O1142" s="1494">
        <f t="shared" si="567"/>
        <v>16918180</v>
      </c>
      <c r="P1142" s="1494">
        <f t="shared" si="543"/>
        <v>400000</v>
      </c>
      <c r="Q1142" s="1307"/>
      <c r="R1142" s="1508">
        <v>1331818</v>
      </c>
      <c r="S1142" s="1508">
        <v>1931818</v>
      </c>
      <c r="T1142" s="1508">
        <v>2231818</v>
      </c>
      <c r="U1142" s="1508">
        <v>431818</v>
      </c>
      <c r="V1142" s="1892"/>
      <c r="W1142" s="1229"/>
      <c r="X1142" s="2337"/>
      <c r="Y1142" s="1229"/>
      <c r="Z1142" s="2395"/>
      <c r="AA1142" s="1229"/>
      <c r="AB1142" s="1317"/>
      <c r="AC1142" s="1229"/>
      <c r="AD1142" s="1229"/>
      <c r="AE1142" s="1229"/>
      <c r="AF1142" s="1490">
        <f t="shared" si="545"/>
        <v>0</v>
      </c>
      <c r="AG1142" s="1316">
        <f t="shared" si="546"/>
        <v>16918180</v>
      </c>
      <c r="AH1142" s="1305"/>
      <c r="AI1142" s="1305"/>
      <c r="AJ1142" s="1267"/>
      <c r="AK1142" s="1317"/>
      <c r="AL1142" s="1317"/>
      <c r="AM1142" s="1305"/>
      <c r="AN1142" s="1305"/>
      <c r="AO1142" s="1266"/>
      <c r="AP1142" s="1491">
        <f t="shared" si="547"/>
        <v>0</v>
      </c>
      <c r="AQ1142" s="1268"/>
      <c r="AR1142" s="1492">
        <f t="shared" si="548"/>
        <v>0</v>
      </c>
      <c r="AS1142" s="1268"/>
      <c r="AT1142" s="1492">
        <f t="shared" si="549"/>
        <v>0</v>
      </c>
      <c r="AU1142" s="1268"/>
      <c r="AV1142" s="1492">
        <f t="shared" si="550"/>
        <v>0</v>
      </c>
      <c r="AW1142" s="1493">
        <f t="shared" si="551"/>
        <v>0</v>
      </c>
      <c r="AX1142" s="2153">
        <f t="shared" si="552"/>
        <v>0</v>
      </c>
      <c r="AY1142" s="1495">
        <f t="shared" si="553"/>
        <v>0</v>
      </c>
      <c r="AZ1142" s="1937"/>
      <c r="BA1142" s="1508">
        <v>1331818</v>
      </c>
      <c r="BB1142" s="1508">
        <v>1931818</v>
      </c>
      <c r="BC1142" s="1508">
        <v>2231818</v>
      </c>
      <c r="BD1142" s="1508">
        <v>431818</v>
      </c>
      <c r="BE1142" s="2174"/>
      <c r="BF1142" s="1229"/>
      <c r="BG1142" s="1317"/>
      <c r="BH1142" s="1229"/>
      <c r="BI1142" s="1317"/>
      <c r="BJ1142" s="1229"/>
      <c r="BK1142" s="1317"/>
      <c r="BL1142" s="1229"/>
      <c r="BM1142" s="1229"/>
      <c r="BN1142" s="1229"/>
      <c r="BO1142" s="1490">
        <f t="shared" si="559"/>
        <v>0</v>
      </c>
      <c r="BP1142" s="1496">
        <f t="shared" si="563"/>
        <v>0</v>
      </c>
      <c r="BQ1142" s="1305"/>
      <c r="BS1142" s="1959">
        <f t="shared" si="554"/>
        <v>6</v>
      </c>
      <c r="BT1142" s="1959">
        <f t="shared" si="555"/>
        <v>0</v>
      </c>
      <c r="BU1142" s="1959">
        <f t="shared" si="556"/>
        <v>4</v>
      </c>
      <c r="BV1142" s="1959">
        <f t="shared" si="557"/>
        <v>0</v>
      </c>
      <c r="BW1142" s="1959">
        <f t="shared" si="558"/>
        <v>16918180</v>
      </c>
    </row>
    <row r="1143" spans="1:602" ht="15" customHeight="1" x14ac:dyDescent="0.25">
      <c r="A1143" s="1315">
        <v>11</v>
      </c>
      <c r="B1143" s="2051">
        <v>43735</v>
      </c>
      <c r="C1143" s="1268">
        <f t="shared" si="566"/>
        <v>1133</v>
      </c>
      <c r="D1143" s="1305" t="s">
        <v>89</v>
      </c>
      <c r="E1143" s="1305" t="s">
        <v>88</v>
      </c>
      <c r="F1143" s="1266">
        <v>5</v>
      </c>
      <c r="G1143" s="1491">
        <f t="shared" si="565"/>
        <v>6659090</v>
      </c>
      <c r="H1143" s="1268"/>
      <c r="I1143" s="2605">
        <f t="shared" si="561"/>
        <v>0</v>
      </c>
      <c r="J1143" s="1268">
        <v>4</v>
      </c>
      <c r="K1143" s="2605">
        <f t="shared" si="560"/>
        <v>8927272</v>
      </c>
      <c r="L1143" s="1962">
        <v>1</v>
      </c>
      <c r="M1143" s="2605">
        <f t="shared" si="562"/>
        <v>431818</v>
      </c>
      <c r="N1143" s="1505">
        <f t="shared" ref="N1143:O1158" si="568">F1143+H1143+J1143+L1143</f>
        <v>10</v>
      </c>
      <c r="O1143" s="1494">
        <f t="shared" si="568"/>
        <v>16018180</v>
      </c>
      <c r="P1143" s="1494">
        <f t="shared" si="543"/>
        <v>400000</v>
      </c>
      <c r="Q1143" s="1307"/>
      <c r="R1143" s="1508">
        <v>1331818</v>
      </c>
      <c r="S1143" s="1508">
        <v>1931818</v>
      </c>
      <c r="T1143" s="1508">
        <v>2231818</v>
      </c>
      <c r="U1143" s="1508">
        <v>431818</v>
      </c>
      <c r="V1143" s="1892"/>
      <c r="W1143" s="1229"/>
      <c r="X1143" s="2337"/>
      <c r="Y1143" s="1229"/>
      <c r="Z1143" s="2395"/>
      <c r="AA1143" s="1229"/>
      <c r="AB1143" s="1317"/>
      <c r="AC1143" s="1229"/>
      <c r="AD1143" s="1229"/>
      <c r="AE1143" s="1229"/>
      <c r="AF1143" s="1490">
        <f t="shared" si="545"/>
        <v>0</v>
      </c>
      <c r="AG1143" s="1316">
        <f t="shared" si="546"/>
        <v>16018180</v>
      </c>
      <c r="AH1143" s="1305"/>
      <c r="AI1143" s="1305"/>
      <c r="AJ1143" s="1267"/>
      <c r="AK1143" s="1317"/>
      <c r="AL1143" s="1317"/>
      <c r="AM1143" s="1305"/>
      <c r="AN1143" s="1305"/>
      <c r="AO1143" s="1266"/>
      <c r="AP1143" s="1491">
        <f t="shared" si="547"/>
        <v>0</v>
      </c>
      <c r="AQ1143" s="1268"/>
      <c r="AR1143" s="1492">
        <f t="shared" si="548"/>
        <v>0</v>
      </c>
      <c r="AS1143" s="1268"/>
      <c r="AT1143" s="1492">
        <f t="shared" si="549"/>
        <v>0</v>
      </c>
      <c r="AU1143" s="1268"/>
      <c r="AV1143" s="1492">
        <f t="shared" si="550"/>
        <v>0</v>
      </c>
      <c r="AW1143" s="1493">
        <f t="shared" si="551"/>
        <v>0</v>
      </c>
      <c r="AX1143" s="2153">
        <f t="shared" si="552"/>
        <v>0</v>
      </c>
      <c r="AY1143" s="1495">
        <f t="shared" si="553"/>
        <v>0</v>
      </c>
      <c r="AZ1143" s="1937"/>
      <c r="BA1143" s="1508">
        <v>1331818</v>
      </c>
      <c r="BB1143" s="1508">
        <v>1931818</v>
      </c>
      <c r="BC1143" s="1508">
        <v>2231818</v>
      </c>
      <c r="BD1143" s="1508">
        <v>431818</v>
      </c>
      <c r="BE1143" s="2174"/>
      <c r="BF1143" s="1229"/>
      <c r="BG1143" s="1317"/>
      <c r="BH1143" s="1229"/>
      <c r="BI1143" s="1317"/>
      <c r="BJ1143" s="1229"/>
      <c r="BK1143" s="1317"/>
      <c r="BL1143" s="1229"/>
      <c r="BM1143" s="1229"/>
      <c r="BN1143" s="1229"/>
      <c r="BO1143" s="1490">
        <f t="shared" si="559"/>
        <v>0</v>
      </c>
      <c r="BP1143" s="1496">
        <f t="shared" si="563"/>
        <v>0</v>
      </c>
      <c r="BQ1143" s="1305"/>
      <c r="BS1143" s="1959">
        <f t="shared" si="554"/>
        <v>5</v>
      </c>
      <c r="BT1143" s="1959">
        <f t="shared" si="555"/>
        <v>0</v>
      </c>
      <c r="BU1143" s="1959">
        <f t="shared" si="556"/>
        <v>4</v>
      </c>
      <c r="BV1143" s="1959">
        <f t="shared" si="557"/>
        <v>1</v>
      </c>
      <c r="BW1143" s="1959">
        <f t="shared" si="558"/>
        <v>16018180</v>
      </c>
    </row>
    <row r="1144" spans="1:602" s="773" customFormat="1" ht="15" customHeight="1" x14ac:dyDescent="0.25">
      <c r="A1144" s="1315">
        <v>12</v>
      </c>
      <c r="B1144" s="2051">
        <v>43735</v>
      </c>
      <c r="C1144" s="1268">
        <f t="shared" si="566"/>
        <v>1134</v>
      </c>
      <c r="D1144" s="1305" t="s">
        <v>55</v>
      </c>
      <c r="E1144" s="1305" t="s">
        <v>88</v>
      </c>
      <c r="F1144" s="1266">
        <v>5</v>
      </c>
      <c r="G1144" s="1491">
        <f t="shared" si="565"/>
        <v>6659090</v>
      </c>
      <c r="H1144" s="1268"/>
      <c r="I1144" s="2605">
        <f t="shared" si="561"/>
        <v>0</v>
      </c>
      <c r="J1144" s="1268">
        <v>5</v>
      </c>
      <c r="K1144" s="2605">
        <f t="shared" si="560"/>
        <v>11159090</v>
      </c>
      <c r="L1144" s="1962"/>
      <c r="M1144" s="2605">
        <f t="shared" si="562"/>
        <v>0</v>
      </c>
      <c r="N1144" s="1505">
        <f t="shared" si="568"/>
        <v>10</v>
      </c>
      <c r="O1144" s="1494">
        <f t="shared" si="568"/>
        <v>17818180</v>
      </c>
      <c r="P1144" s="1494">
        <f t="shared" si="543"/>
        <v>400000</v>
      </c>
      <c r="Q1144" s="1307"/>
      <c r="R1144" s="1508">
        <v>1331818</v>
      </c>
      <c r="S1144" s="1508">
        <v>1931818</v>
      </c>
      <c r="T1144" s="1508">
        <v>2231818</v>
      </c>
      <c r="U1144" s="1508">
        <v>431818</v>
      </c>
      <c r="V1144" s="1892"/>
      <c r="W1144" s="1229"/>
      <c r="X1144" s="2337"/>
      <c r="Y1144" s="1229"/>
      <c r="Z1144" s="2395"/>
      <c r="AA1144" s="1229"/>
      <c r="AB1144" s="1317"/>
      <c r="AC1144" s="1229"/>
      <c r="AD1144" s="1229"/>
      <c r="AE1144" s="1229"/>
      <c r="AF1144" s="1490">
        <f t="shared" si="545"/>
        <v>0</v>
      </c>
      <c r="AG1144" s="1316">
        <f t="shared" si="546"/>
        <v>17818180</v>
      </c>
      <c r="AH1144" s="1305"/>
      <c r="AI1144" s="1305"/>
      <c r="AJ1144" s="1267"/>
      <c r="AK1144" s="1317"/>
      <c r="AL1144" s="1317"/>
      <c r="AM1144" s="1305"/>
      <c r="AN1144" s="1305"/>
      <c r="AO1144" s="1266"/>
      <c r="AP1144" s="1491">
        <f t="shared" si="547"/>
        <v>0</v>
      </c>
      <c r="AQ1144" s="1268"/>
      <c r="AR1144" s="1492">
        <f t="shared" si="548"/>
        <v>0</v>
      </c>
      <c r="AS1144" s="1268"/>
      <c r="AT1144" s="1492">
        <f t="shared" si="549"/>
        <v>0</v>
      </c>
      <c r="AU1144" s="1268"/>
      <c r="AV1144" s="1492">
        <f t="shared" si="550"/>
        <v>0</v>
      </c>
      <c r="AW1144" s="1493">
        <f t="shared" si="551"/>
        <v>0</v>
      </c>
      <c r="AX1144" s="2153">
        <f t="shared" si="552"/>
        <v>0</v>
      </c>
      <c r="AY1144" s="1495">
        <f t="shared" si="553"/>
        <v>0</v>
      </c>
      <c r="AZ1144" s="1937"/>
      <c r="BA1144" s="1508">
        <v>1331818</v>
      </c>
      <c r="BB1144" s="1508">
        <v>1931818</v>
      </c>
      <c r="BC1144" s="1508">
        <v>2231818</v>
      </c>
      <c r="BD1144" s="1508">
        <v>431818</v>
      </c>
      <c r="BE1144" s="2174"/>
      <c r="BF1144" s="1229"/>
      <c r="BG1144" s="1317"/>
      <c r="BH1144" s="1229"/>
      <c r="BI1144" s="1317"/>
      <c r="BJ1144" s="1229"/>
      <c r="BK1144" s="1317"/>
      <c r="BL1144" s="1229"/>
      <c r="BM1144" s="1229"/>
      <c r="BN1144" s="1229"/>
      <c r="BO1144" s="1490">
        <f t="shared" si="559"/>
        <v>0</v>
      </c>
      <c r="BP1144" s="1496">
        <f t="shared" si="563"/>
        <v>0</v>
      </c>
      <c r="BQ1144" s="1305"/>
      <c r="BR1144" s="1308"/>
      <c r="BS1144" s="1959">
        <f t="shared" si="554"/>
        <v>5</v>
      </c>
      <c r="BT1144" s="1959">
        <f t="shared" si="555"/>
        <v>0</v>
      </c>
      <c r="BU1144" s="1959">
        <f t="shared" si="556"/>
        <v>5</v>
      </c>
      <c r="BV1144" s="1959">
        <f t="shared" si="557"/>
        <v>0</v>
      </c>
      <c r="BW1144" s="1959">
        <f t="shared" si="558"/>
        <v>17818180</v>
      </c>
      <c r="BX1144" s="1308"/>
      <c r="BY1144" s="1308"/>
      <c r="BZ1144" s="1308"/>
      <c r="CA1144" s="1308"/>
      <c r="CB1144" s="1308"/>
      <c r="CC1144" s="1308"/>
      <c r="CD1144" s="1308"/>
      <c r="CE1144" s="1308"/>
      <c r="CF1144" s="1308"/>
      <c r="CG1144" s="1308"/>
      <c r="CH1144" s="1308"/>
      <c r="CI1144" s="1308"/>
      <c r="CJ1144" s="1308"/>
      <c r="CK1144" s="1308"/>
      <c r="CL1144" s="1308"/>
      <c r="CM1144" s="1308"/>
      <c r="CN1144" s="1308"/>
      <c r="CO1144" s="1308"/>
      <c r="CP1144" s="1308"/>
      <c r="CQ1144" s="1308"/>
      <c r="CR1144" s="1308"/>
      <c r="CS1144" s="1308"/>
      <c r="CT1144" s="1308"/>
      <c r="CU1144" s="1308"/>
      <c r="CV1144" s="1308"/>
      <c r="CW1144" s="1308"/>
      <c r="CX1144" s="1308"/>
      <c r="CY1144" s="1308"/>
      <c r="CZ1144" s="1308"/>
      <c r="DA1144" s="1308"/>
      <c r="DB1144" s="1308"/>
      <c r="DC1144" s="1308"/>
      <c r="DD1144" s="1308"/>
      <c r="DE1144" s="1308"/>
      <c r="DF1144" s="1308"/>
      <c r="DG1144" s="1308"/>
      <c r="DH1144" s="1308"/>
      <c r="DI1144" s="1308"/>
      <c r="DJ1144" s="1308"/>
      <c r="DK1144" s="1308"/>
      <c r="DL1144" s="1308"/>
      <c r="DM1144" s="1308"/>
      <c r="DN1144" s="1308"/>
      <c r="DO1144" s="1308"/>
      <c r="DP1144" s="1308"/>
      <c r="DQ1144" s="1308"/>
      <c r="DR1144" s="1308"/>
      <c r="DS1144" s="1308"/>
      <c r="DT1144" s="1308"/>
      <c r="DU1144" s="1308"/>
      <c r="DV1144" s="1308"/>
      <c r="DW1144" s="1308"/>
      <c r="DX1144" s="1308"/>
      <c r="DY1144" s="1308"/>
      <c r="DZ1144" s="1308"/>
      <c r="EA1144" s="1308"/>
      <c r="EB1144" s="1308"/>
      <c r="EC1144" s="1308"/>
      <c r="ED1144" s="1308"/>
      <c r="EE1144" s="1308"/>
      <c r="EF1144" s="1308"/>
      <c r="EG1144" s="1308"/>
      <c r="EH1144" s="1308"/>
      <c r="EI1144" s="1308"/>
      <c r="EJ1144" s="1308"/>
      <c r="EK1144" s="1308"/>
      <c r="EL1144" s="1308"/>
      <c r="EM1144" s="1308"/>
      <c r="EN1144" s="1308"/>
      <c r="EO1144" s="1308"/>
      <c r="EP1144" s="1308"/>
      <c r="EQ1144" s="1308"/>
      <c r="ER1144" s="1308"/>
      <c r="ES1144" s="1308"/>
      <c r="ET1144" s="1308"/>
      <c r="EU1144" s="1308"/>
      <c r="EV1144" s="1308"/>
      <c r="EW1144" s="1308"/>
      <c r="EX1144" s="1308"/>
      <c r="EY1144" s="1308"/>
      <c r="EZ1144" s="1308"/>
      <c r="FA1144" s="1308"/>
      <c r="FB1144" s="1308"/>
      <c r="FC1144" s="1308"/>
      <c r="FD1144" s="1308"/>
      <c r="FE1144" s="1308"/>
      <c r="FF1144" s="1308"/>
      <c r="FG1144" s="1308"/>
      <c r="FH1144" s="1308"/>
      <c r="FI1144" s="1308"/>
      <c r="FJ1144" s="1308"/>
      <c r="FK1144" s="1308"/>
      <c r="FL1144" s="1308"/>
      <c r="FM1144" s="1308"/>
      <c r="FN1144" s="1308"/>
      <c r="FO1144" s="1308"/>
      <c r="FP1144" s="1308"/>
      <c r="FQ1144" s="1308"/>
      <c r="FR1144" s="1308"/>
      <c r="FS1144" s="1308"/>
      <c r="FT1144" s="1308"/>
      <c r="FU1144" s="1308"/>
      <c r="FV1144" s="1308"/>
      <c r="FW1144" s="1308"/>
      <c r="FX1144" s="1308"/>
      <c r="FY1144" s="1308"/>
      <c r="FZ1144" s="1308"/>
      <c r="GA1144" s="1308"/>
      <c r="GB1144" s="1308"/>
      <c r="GC1144" s="1308"/>
      <c r="GD1144" s="1308"/>
      <c r="GE1144" s="1308"/>
      <c r="GF1144" s="1308"/>
      <c r="GG1144" s="1308"/>
      <c r="GH1144" s="1308"/>
      <c r="GI1144" s="1308"/>
      <c r="GJ1144" s="1308"/>
      <c r="GK1144" s="1308"/>
      <c r="GL1144" s="1308"/>
      <c r="GM1144" s="1308"/>
      <c r="GN1144" s="1308"/>
      <c r="GO1144" s="1308"/>
      <c r="GP1144" s="1308"/>
      <c r="GQ1144" s="1308"/>
      <c r="GR1144" s="1308"/>
      <c r="GS1144" s="1308"/>
      <c r="GT1144" s="1308"/>
      <c r="GU1144" s="1308"/>
      <c r="GV1144" s="1308"/>
      <c r="GW1144" s="1308"/>
      <c r="GX1144" s="1308"/>
      <c r="GY1144" s="1308"/>
      <c r="GZ1144" s="1308"/>
      <c r="HA1144" s="1308"/>
      <c r="HB1144" s="1308"/>
      <c r="HC1144" s="1308"/>
      <c r="HD1144" s="1308"/>
      <c r="HE1144" s="1308"/>
      <c r="HF1144" s="1308"/>
      <c r="HG1144" s="1308"/>
      <c r="HH1144" s="1308"/>
      <c r="HI1144" s="1308"/>
      <c r="HJ1144" s="1308"/>
      <c r="HK1144" s="1308"/>
      <c r="HL1144" s="1308"/>
      <c r="HM1144" s="1308"/>
      <c r="HN1144" s="1308"/>
      <c r="HO1144" s="1308"/>
      <c r="HP1144" s="1308"/>
      <c r="HQ1144" s="1308"/>
      <c r="HR1144" s="1308"/>
      <c r="HS1144" s="1308"/>
      <c r="HT1144" s="1308"/>
      <c r="HU1144" s="1308"/>
      <c r="HV1144" s="1308"/>
      <c r="HW1144" s="1308"/>
      <c r="HX1144" s="1308"/>
      <c r="HY1144" s="1308"/>
      <c r="HZ1144" s="1308"/>
      <c r="IA1144" s="1308"/>
      <c r="IB1144" s="1308"/>
      <c r="IC1144" s="1308"/>
      <c r="ID1144" s="1308"/>
      <c r="IE1144" s="1308"/>
      <c r="IF1144" s="1308"/>
      <c r="IG1144" s="1308"/>
      <c r="IH1144" s="1308"/>
      <c r="II1144" s="1308"/>
      <c r="IJ1144" s="1308"/>
      <c r="IK1144" s="1308"/>
      <c r="IL1144" s="1308"/>
      <c r="IM1144" s="1308"/>
      <c r="IN1144" s="1308"/>
      <c r="IO1144" s="1308"/>
      <c r="IP1144" s="1308"/>
      <c r="IQ1144" s="1308"/>
      <c r="IR1144" s="1308"/>
      <c r="IS1144" s="1308"/>
      <c r="IT1144" s="1308"/>
      <c r="IU1144" s="1308"/>
      <c r="IV1144" s="1308"/>
      <c r="IW1144" s="1308"/>
      <c r="IX1144" s="1308"/>
      <c r="IY1144" s="1308"/>
      <c r="IZ1144" s="1308"/>
      <c r="JA1144" s="1308"/>
      <c r="JB1144" s="1308"/>
      <c r="JC1144" s="1308"/>
      <c r="JD1144" s="1308"/>
      <c r="JE1144" s="1308"/>
      <c r="JF1144" s="1308"/>
      <c r="JG1144" s="1308"/>
      <c r="JH1144" s="1308"/>
      <c r="JI1144" s="1308"/>
      <c r="JJ1144" s="1308"/>
      <c r="JK1144" s="1308"/>
      <c r="JL1144" s="1308"/>
      <c r="JM1144" s="1308"/>
      <c r="JN1144" s="1308"/>
      <c r="JO1144" s="1308"/>
      <c r="JP1144" s="1308"/>
      <c r="JQ1144" s="1308"/>
      <c r="JR1144" s="1308"/>
      <c r="JS1144" s="1308"/>
      <c r="JT1144" s="1308"/>
      <c r="JU1144" s="1308"/>
      <c r="JV1144" s="1308"/>
      <c r="JW1144" s="1308"/>
      <c r="JX1144" s="1308"/>
      <c r="JY1144" s="1308"/>
      <c r="JZ1144" s="1308"/>
      <c r="KA1144" s="1308"/>
      <c r="KB1144" s="1308"/>
      <c r="KC1144" s="1308"/>
      <c r="KD1144" s="1308"/>
      <c r="KE1144" s="1308"/>
      <c r="KF1144" s="1308"/>
      <c r="KG1144" s="1308"/>
      <c r="KH1144" s="1308"/>
      <c r="KI1144" s="1308"/>
      <c r="KJ1144" s="1308"/>
      <c r="KK1144" s="1308"/>
      <c r="KL1144" s="1308"/>
      <c r="KM1144" s="1308"/>
      <c r="KN1144" s="1308"/>
      <c r="KO1144" s="1308"/>
      <c r="KP1144" s="1308"/>
      <c r="KQ1144" s="1308"/>
      <c r="KR1144" s="1308"/>
      <c r="KS1144" s="1308"/>
      <c r="KT1144" s="1308"/>
      <c r="KU1144" s="1308"/>
      <c r="KV1144" s="1308"/>
      <c r="KW1144" s="1308"/>
      <c r="KX1144" s="1308"/>
      <c r="KY1144" s="1308"/>
      <c r="KZ1144" s="1308"/>
      <c r="LA1144" s="1308"/>
      <c r="LB1144" s="1308"/>
      <c r="LC1144" s="1308"/>
      <c r="LD1144" s="1308"/>
      <c r="LE1144" s="1308"/>
      <c r="LF1144" s="1308"/>
      <c r="LG1144" s="1308"/>
      <c r="LH1144" s="1308"/>
      <c r="LI1144" s="1308"/>
      <c r="LJ1144" s="1308"/>
      <c r="LK1144" s="1308"/>
      <c r="LL1144" s="1308"/>
      <c r="LM1144" s="1308"/>
      <c r="LN1144" s="1308"/>
      <c r="LO1144" s="1308"/>
      <c r="LP1144" s="1308"/>
      <c r="LQ1144" s="1308"/>
      <c r="LR1144" s="1308"/>
      <c r="LS1144" s="1308"/>
      <c r="LT1144" s="1308"/>
      <c r="LU1144" s="1308"/>
      <c r="LV1144" s="1308"/>
      <c r="LW1144" s="1308"/>
      <c r="LX1144" s="1308"/>
      <c r="LY1144" s="1308"/>
      <c r="LZ1144" s="1308"/>
      <c r="MA1144" s="1308"/>
      <c r="MB1144" s="1308"/>
      <c r="MC1144" s="1308"/>
      <c r="MD1144" s="1308"/>
      <c r="ME1144" s="1308"/>
      <c r="MF1144" s="1308"/>
      <c r="MG1144" s="1308"/>
      <c r="MH1144" s="1308"/>
      <c r="MI1144" s="1308"/>
      <c r="MJ1144" s="1308"/>
      <c r="MK1144" s="1308"/>
      <c r="ML1144" s="1308"/>
      <c r="MM1144" s="1308"/>
      <c r="MN1144" s="1308"/>
      <c r="MO1144" s="1308"/>
      <c r="MP1144" s="1308"/>
      <c r="MQ1144" s="1308"/>
      <c r="MR1144" s="1308"/>
      <c r="MS1144" s="1308"/>
      <c r="MT1144" s="1308"/>
      <c r="MU1144" s="1308"/>
      <c r="MV1144" s="1308"/>
      <c r="MW1144" s="1308"/>
      <c r="MX1144" s="1308"/>
      <c r="MY1144" s="1308"/>
      <c r="MZ1144" s="1308"/>
      <c r="NA1144" s="1308"/>
      <c r="NB1144" s="1308"/>
      <c r="NC1144" s="1308"/>
      <c r="ND1144" s="1308"/>
      <c r="NE1144" s="1308"/>
      <c r="NF1144" s="1308"/>
      <c r="NG1144" s="1308"/>
      <c r="NH1144" s="1308"/>
      <c r="NI1144" s="1308"/>
      <c r="NJ1144" s="1308"/>
      <c r="NK1144" s="1308"/>
      <c r="NL1144" s="1308"/>
      <c r="NM1144" s="1308"/>
      <c r="NN1144" s="1308"/>
      <c r="NO1144" s="1308"/>
      <c r="NP1144" s="1308"/>
      <c r="NQ1144" s="1308"/>
      <c r="NR1144" s="1308"/>
      <c r="NS1144" s="1308"/>
      <c r="NT1144" s="1308"/>
      <c r="NU1144" s="1308"/>
      <c r="NV1144" s="1308"/>
      <c r="NW1144" s="1308"/>
      <c r="NX1144" s="1308"/>
      <c r="NY1144" s="1308"/>
      <c r="NZ1144" s="1308"/>
      <c r="OA1144" s="1308"/>
      <c r="OB1144" s="1308"/>
      <c r="OC1144" s="1308"/>
      <c r="OD1144" s="1308"/>
      <c r="OE1144" s="1308"/>
      <c r="OF1144" s="1308"/>
      <c r="OG1144" s="1308"/>
      <c r="OH1144" s="1308"/>
      <c r="OI1144" s="1308"/>
      <c r="OJ1144" s="1308"/>
      <c r="OK1144" s="1308"/>
      <c r="OL1144" s="1308"/>
      <c r="OM1144" s="1308"/>
      <c r="ON1144" s="1308"/>
      <c r="OO1144" s="1308"/>
      <c r="OP1144" s="1308"/>
      <c r="OQ1144" s="1308"/>
      <c r="OR1144" s="1308"/>
      <c r="OS1144" s="1308"/>
      <c r="OT1144" s="1308"/>
      <c r="OU1144" s="1308"/>
      <c r="OV1144" s="1308"/>
      <c r="OW1144" s="1308"/>
      <c r="OX1144" s="1308"/>
      <c r="OY1144" s="1308"/>
      <c r="OZ1144" s="1308"/>
      <c r="PA1144" s="1308"/>
      <c r="PB1144" s="1308"/>
      <c r="PC1144" s="1308"/>
      <c r="PD1144" s="1308"/>
      <c r="PE1144" s="1308"/>
      <c r="PF1144" s="1308"/>
      <c r="PG1144" s="1308"/>
      <c r="PH1144" s="1308"/>
      <c r="PI1144" s="1308"/>
      <c r="PJ1144" s="1308"/>
      <c r="PK1144" s="1308"/>
      <c r="PL1144" s="1308"/>
      <c r="PM1144" s="1308"/>
      <c r="PN1144" s="1308"/>
      <c r="PO1144" s="1308"/>
      <c r="PP1144" s="1308"/>
      <c r="PQ1144" s="1308"/>
      <c r="PR1144" s="1308"/>
      <c r="PS1144" s="1308"/>
      <c r="PT1144" s="1308"/>
      <c r="PU1144" s="1308"/>
      <c r="PV1144" s="1308"/>
      <c r="PW1144" s="1308"/>
      <c r="PX1144" s="1308"/>
      <c r="PY1144" s="1308"/>
      <c r="PZ1144" s="1308"/>
      <c r="QA1144" s="1308"/>
      <c r="QB1144" s="1308"/>
      <c r="QC1144" s="1308"/>
      <c r="QD1144" s="1308"/>
      <c r="QE1144" s="1308"/>
      <c r="QF1144" s="1308"/>
      <c r="QG1144" s="1308"/>
      <c r="QH1144" s="1308"/>
      <c r="QI1144" s="1308"/>
      <c r="QJ1144" s="1308"/>
      <c r="QK1144" s="1308"/>
      <c r="QL1144" s="1308"/>
      <c r="QM1144" s="1308"/>
      <c r="QN1144" s="1308"/>
      <c r="QO1144" s="1308"/>
      <c r="QP1144" s="1308"/>
      <c r="QQ1144" s="1308"/>
      <c r="QR1144" s="1308"/>
      <c r="QS1144" s="1308"/>
      <c r="QT1144" s="1308"/>
      <c r="QU1144" s="1308"/>
      <c r="QV1144" s="1308"/>
      <c r="QW1144" s="1308"/>
      <c r="QX1144" s="1308"/>
      <c r="QY1144" s="1308"/>
      <c r="QZ1144" s="1308"/>
      <c r="RA1144" s="1308"/>
      <c r="RB1144" s="1308"/>
      <c r="RC1144" s="1308"/>
      <c r="RD1144" s="1308"/>
      <c r="RE1144" s="1308"/>
      <c r="RF1144" s="1308"/>
      <c r="RG1144" s="1308"/>
      <c r="RH1144" s="1308"/>
      <c r="RI1144" s="1308"/>
      <c r="RJ1144" s="1308"/>
      <c r="RK1144" s="1308"/>
      <c r="RL1144" s="1308"/>
      <c r="RM1144" s="1308"/>
      <c r="RN1144" s="1308"/>
      <c r="RO1144" s="1308"/>
      <c r="RP1144" s="1308"/>
      <c r="RQ1144" s="1308"/>
      <c r="RR1144" s="1308"/>
      <c r="RS1144" s="1308"/>
      <c r="RT1144" s="1308"/>
      <c r="RU1144" s="1308"/>
      <c r="RV1144" s="1308"/>
      <c r="RW1144" s="1308"/>
      <c r="RX1144" s="1308"/>
      <c r="RY1144" s="1308"/>
      <c r="RZ1144" s="1308"/>
      <c r="SA1144" s="1308"/>
      <c r="SB1144" s="1308"/>
      <c r="SC1144" s="1308"/>
      <c r="SD1144" s="1308"/>
      <c r="SE1144" s="1308"/>
      <c r="SF1144" s="1308"/>
      <c r="SG1144" s="1308"/>
      <c r="SH1144" s="1308"/>
      <c r="SI1144" s="1308"/>
      <c r="SJ1144" s="1308"/>
      <c r="SK1144" s="1308"/>
      <c r="SL1144" s="1308"/>
      <c r="SM1144" s="1308"/>
      <c r="SN1144" s="1308"/>
      <c r="SO1144" s="1308"/>
      <c r="SP1144" s="1308"/>
      <c r="SQ1144" s="1308"/>
      <c r="SR1144" s="1308"/>
      <c r="SS1144" s="1308"/>
      <c r="ST1144" s="1308"/>
      <c r="SU1144" s="1308"/>
      <c r="SV1144" s="1308"/>
      <c r="SW1144" s="1308"/>
      <c r="SX1144" s="1308"/>
      <c r="SY1144" s="1308"/>
      <c r="SZ1144" s="1308"/>
      <c r="TA1144" s="1308"/>
      <c r="TB1144" s="1308"/>
      <c r="TC1144" s="1308"/>
      <c r="TD1144" s="1308"/>
      <c r="TE1144" s="1308"/>
      <c r="TF1144" s="1308"/>
      <c r="TG1144" s="1308"/>
      <c r="TH1144" s="1308"/>
      <c r="TI1144" s="1308"/>
      <c r="TJ1144" s="1308"/>
      <c r="TK1144" s="1308"/>
      <c r="TL1144" s="1308"/>
      <c r="TM1144" s="1308"/>
      <c r="TN1144" s="1308"/>
      <c r="TO1144" s="1308"/>
      <c r="TP1144" s="1308"/>
      <c r="TQ1144" s="1308"/>
      <c r="TR1144" s="1308"/>
      <c r="TS1144" s="1308"/>
      <c r="TT1144" s="1308"/>
      <c r="TU1144" s="1308"/>
      <c r="TV1144" s="1308"/>
      <c r="TW1144" s="1308"/>
      <c r="TX1144" s="1308"/>
      <c r="TY1144" s="1308"/>
      <c r="TZ1144" s="1308"/>
      <c r="UA1144" s="1308"/>
      <c r="UB1144" s="1308"/>
      <c r="UC1144" s="1308"/>
      <c r="UD1144" s="1308"/>
      <c r="UE1144" s="1308"/>
      <c r="UF1144" s="1308"/>
      <c r="UG1144" s="1308"/>
      <c r="UH1144" s="1308"/>
      <c r="UI1144" s="1308"/>
      <c r="UJ1144" s="1308"/>
      <c r="UK1144" s="1308"/>
      <c r="UL1144" s="1308"/>
      <c r="UM1144" s="1308"/>
      <c r="UN1144" s="1308"/>
      <c r="UO1144" s="1308"/>
      <c r="UP1144" s="1308"/>
      <c r="UQ1144" s="1308"/>
      <c r="UR1144" s="1308"/>
      <c r="US1144" s="1308"/>
      <c r="UT1144" s="1308"/>
      <c r="UU1144" s="1308"/>
      <c r="UV1144" s="1308"/>
      <c r="UW1144" s="1308"/>
      <c r="UX1144" s="1308"/>
      <c r="UY1144" s="1308"/>
      <c r="UZ1144" s="1308"/>
      <c r="VA1144" s="1308"/>
      <c r="VB1144" s="1308"/>
      <c r="VC1144" s="1308"/>
      <c r="VD1144" s="1308"/>
      <c r="VE1144" s="1308"/>
      <c r="VF1144" s="1308"/>
      <c r="VG1144" s="1308"/>
      <c r="VH1144" s="1308"/>
      <c r="VI1144" s="1308"/>
      <c r="VJ1144" s="1308"/>
      <c r="VK1144" s="1308"/>
      <c r="VL1144" s="1308"/>
      <c r="VM1144" s="1308"/>
      <c r="VN1144" s="1308"/>
      <c r="VO1144" s="1308"/>
      <c r="VP1144" s="1308"/>
      <c r="VQ1144" s="1308"/>
      <c r="VR1144" s="1308"/>
      <c r="VS1144" s="1308"/>
      <c r="VT1144" s="1308"/>
      <c r="VU1144" s="1308"/>
      <c r="VV1144" s="1308"/>
      <c r="VW1144" s="1308"/>
      <c r="VX1144" s="1308"/>
      <c r="VY1144" s="1308"/>
      <c r="VZ1144" s="1308"/>
      <c r="WA1144" s="1308"/>
      <c r="WB1144" s="1308"/>
      <c r="WC1144" s="1308"/>
      <c r="WD1144" s="1308"/>
    </row>
    <row r="1145" spans="1:602" ht="15" customHeight="1" x14ac:dyDescent="0.25">
      <c r="A1145" s="1315">
        <v>13</v>
      </c>
      <c r="B1145" s="2051">
        <v>43735</v>
      </c>
      <c r="C1145" s="1268">
        <f t="shared" si="566"/>
        <v>1135</v>
      </c>
      <c r="D1145" s="1305" t="s">
        <v>282</v>
      </c>
      <c r="E1145" s="1305" t="s">
        <v>31</v>
      </c>
      <c r="F1145" s="1266">
        <v>6</v>
      </c>
      <c r="G1145" s="1491">
        <f t="shared" si="565"/>
        <v>7990908</v>
      </c>
      <c r="H1145" s="1268"/>
      <c r="I1145" s="2605">
        <f t="shared" si="561"/>
        <v>0</v>
      </c>
      <c r="J1145" s="1268">
        <v>3</v>
      </c>
      <c r="K1145" s="2605">
        <f t="shared" si="560"/>
        <v>6695454</v>
      </c>
      <c r="L1145" s="1962">
        <v>1</v>
      </c>
      <c r="M1145" s="2605">
        <f t="shared" si="562"/>
        <v>431818</v>
      </c>
      <c r="N1145" s="1505">
        <f t="shared" si="568"/>
        <v>10</v>
      </c>
      <c r="O1145" s="1494">
        <f t="shared" si="568"/>
        <v>15118180</v>
      </c>
      <c r="P1145" s="1494">
        <f t="shared" si="543"/>
        <v>400000</v>
      </c>
      <c r="Q1145" s="1307"/>
      <c r="R1145" s="1508">
        <v>1331818</v>
      </c>
      <c r="S1145" s="1508">
        <v>1931818</v>
      </c>
      <c r="T1145" s="1508">
        <v>2231818</v>
      </c>
      <c r="U1145" s="1508">
        <v>431818</v>
      </c>
      <c r="V1145" s="1892"/>
      <c r="W1145" s="1229"/>
      <c r="X1145" s="2386"/>
      <c r="Y1145" s="1229"/>
      <c r="Z1145" s="2450"/>
      <c r="AA1145" s="1229"/>
      <c r="AB1145" s="1317"/>
      <c r="AC1145" s="1229"/>
      <c r="AD1145" s="1229"/>
      <c r="AE1145" s="1229"/>
      <c r="AF1145" s="1490">
        <f t="shared" si="545"/>
        <v>0</v>
      </c>
      <c r="AG1145" s="1316">
        <f t="shared" si="546"/>
        <v>15118180</v>
      </c>
      <c r="AH1145" s="1305"/>
      <c r="AI1145" s="1305"/>
      <c r="AJ1145" s="1267"/>
      <c r="AK1145" s="1317"/>
      <c r="AL1145" s="1317"/>
      <c r="AM1145" s="1305"/>
      <c r="AN1145" s="1305"/>
      <c r="AO1145" s="1266"/>
      <c r="AP1145" s="1491">
        <f t="shared" si="547"/>
        <v>0</v>
      </c>
      <c r="AQ1145" s="1268"/>
      <c r="AR1145" s="1492">
        <f t="shared" si="548"/>
        <v>0</v>
      </c>
      <c r="AS1145" s="1268"/>
      <c r="AT1145" s="1492">
        <f t="shared" si="549"/>
        <v>0</v>
      </c>
      <c r="AU1145" s="1268"/>
      <c r="AV1145" s="1492">
        <f t="shared" si="550"/>
        <v>0</v>
      </c>
      <c r="AW1145" s="1493">
        <f t="shared" si="551"/>
        <v>0</v>
      </c>
      <c r="AX1145" s="2153">
        <f t="shared" si="552"/>
        <v>0</v>
      </c>
      <c r="AY1145" s="1495">
        <f t="shared" si="553"/>
        <v>0</v>
      </c>
      <c r="AZ1145" s="1937"/>
      <c r="BA1145" s="1508">
        <v>1331818</v>
      </c>
      <c r="BB1145" s="1508">
        <v>1931818</v>
      </c>
      <c r="BC1145" s="1508">
        <v>2231818</v>
      </c>
      <c r="BD1145" s="1508">
        <v>431818</v>
      </c>
      <c r="BE1145" s="2174"/>
      <c r="BF1145" s="1229"/>
      <c r="BG1145" s="1317"/>
      <c r="BH1145" s="1229"/>
      <c r="BI1145" s="1317"/>
      <c r="BJ1145" s="1229"/>
      <c r="BK1145" s="1317"/>
      <c r="BL1145" s="1229"/>
      <c r="BM1145" s="1229"/>
      <c r="BN1145" s="1229"/>
      <c r="BO1145" s="1490">
        <f t="shared" si="559"/>
        <v>0</v>
      </c>
      <c r="BP1145" s="1496">
        <f t="shared" si="563"/>
        <v>0</v>
      </c>
      <c r="BQ1145" s="1305"/>
      <c r="BS1145" s="1959">
        <f t="shared" si="554"/>
        <v>6</v>
      </c>
      <c r="BT1145" s="1959">
        <f t="shared" si="555"/>
        <v>0</v>
      </c>
      <c r="BU1145" s="1959">
        <f t="shared" si="556"/>
        <v>3</v>
      </c>
      <c r="BV1145" s="1959">
        <f t="shared" si="557"/>
        <v>1</v>
      </c>
      <c r="BW1145" s="1959">
        <f t="shared" si="558"/>
        <v>15118180</v>
      </c>
    </row>
    <row r="1146" spans="1:602" s="773" customFormat="1" ht="15" customHeight="1" x14ac:dyDescent="0.25">
      <c r="A1146" s="1315">
        <v>1</v>
      </c>
      <c r="B1146" s="2051">
        <v>43736</v>
      </c>
      <c r="C1146" s="1929">
        <f t="shared" si="566"/>
        <v>1136</v>
      </c>
      <c r="D1146" s="1305" t="s">
        <v>35</v>
      </c>
      <c r="E1146" s="1305" t="s">
        <v>31</v>
      </c>
      <c r="F1146" s="1266"/>
      <c r="G1146" s="1301">
        <f t="shared" si="565"/>
        <v>0</v>
      </c>
      <c r="H1146" s="1268"/>
      <c r="I1146" s="817">
        <f t="shared" si="561"/>
        <v>0</v>
      </c>
      <c r="J1146" s="1268">
        <v>5</v>
      </c>
      <c r="K1146" s="817">
        <f t="shared" si="560"/>
        <v>11159090</v>
      </c>
      <c r="L1146" s="1268"/>
      <c r="M1146" s="817">
        <f t="shared" si="562"/>
        <v>0</v>
      </c>
      <c r="N1146" s="1272">
        <f t="shared" si="568"/>
        <v>5</v>
      </c>
      <c r="O1146" s="1494">
        <f t="shared" si="568"/>
        <v>11159090</v>
      </c>
      <c r="P1146" s="1269">
        <f t="shared" si="543"/>
        <v>200000</v>
      </c>
      <c r="Q1146" s="1307"/>
      <c r="R1146" s="1508">
        <v>1331818</v>
      </c>
      <c r="S1146" s="1508">
        <v>1931818</v>
      </c>
      <c r="T1146" s="1508">
        <v>2231818</v>
      </c>
      <c r="U1146" s="1508">
        <v>431818</v>
      </c>
      <c r="V1146" s="1892"/>
      <c r="W1146" s="1229"/>
      <c r="X1146" s="2386"/>
      <c r="Y1146" s="1229"/>
      <c r="Z1146" s="2395"/>
      <c r="AA1146" s="1229"/>
      <c r="AB1146" s="1317"/>
      <c r="AC1146" s="1229"/>
      <c r="AD1146" s="1229"/>
      <c r="AE1146" s="1229"/>
      <c r="AF1146" s="1490">
        <f t="shared" si="545"/>
        <v>0</v>
      </c>
      <c r="AG1146" s="1316">
        <f t="shared" si="546"/>
        <v>11159090</v>
      </c>
      <c r="AH1146" s="1305"/>
      <c r="AI1146" s="1305"/>
      <c r="AJ1146" s="1267"/>
      <c r="AK1146" s="1317"/>
      <c r="AL1146" s="1317"/>
      <c r="AM1146" s="1305"/>
      <c r="AN1146" s="1305"/>
      <c r="AO1146" s="1266"/>
      <c r="AP1146" s="1491">
        <f t="shared" si="547"/>
        <v>0</v>
      </c>
      <c r="AQ1146" s="1268"/>
      <c r="AR1146" s="1492">
        <f t="shared" si="548"/>
        <v>0</v>
      </c>
      <c r="AS1146" s="1268"/>
      <c r="AT1146" s="1492">
        <f t="shared" si="549"/>
        <v>0</v>
      </c>
      <c r="AU1146" s="1268"/>
      <c r="AV1146" s="1492">
        <f t="shared" si="550"/>
        <v>0</v>
      </c>
      <c r="AW1146" s="1493">
        <f t="shared" si="551"/>
        <v>0</v>
      </c>
      <c r="AX1146" s="2153">
        <f t="shared" si="552"/>
        <v>0</v>
      </c>
      <c r="AY1146" s="1495">
        <f t="shared" si="553"/>
        <v>0</v>
      </c>
      <c r="AZ1146" s="1937"/>
      <c r="BA1146" s="1508">
        <v>1331818</v>
      </c>
      <c r="BB1146" s="1508">
        <v>1931818</v>
      </c>
      <c r="BC1146" s="1508">
        <v>2231818</v>
      </c>
      <c r="BD1146" s="1508">
        <v>431818</v>
      </c>
      <c r="BE1146" s="2174"/>
      <c r="BF1146" s="1229"/>
      <c r="BG1146" s="1317"/>
      <c r="BH1146" s="1229"/>
      <c r="BI1146" s="1317"/>
      <c r="BJ1146" s="1229"/>
      <c r="BK1146" s="1317"/>
      <c r="BL1146" s="1229"/>
      <c r="BM1146" s="1229"/>
      <c r="BN1146" s="1229"/>
      <c r="BO1146" s="1490">
        <f t="shared" si="559"/>
        <v>0</v>
      </c>
      <c r="BP1146" s="1496">
        <f t="shared" si="563"/>
        <v>0</v>
      </c>
      <c r="BQ1146" s="1305"/>
      <c r="BR1146" s="1308"/>
      <c r="BS1146" s="1959">
        <f t="shared" si="554"/>
        <v>0</v>
      </c>
      <c r="BT1146" s="1959">
        <f t="shared" si="555"/>
        <v>0</v>
      </c>
      <c r="BU1146" s="1959">
        <f t="shared" si="556"/>
        <v>5</v>
      </c>
      <c r="BV1146" s="1959">
        <f t="shared" si="557"/>
        <v>0</v>
      </c>
      <c r="BW1146" s="1959">
        <f t="shared" si="558"/>
        <v>11159090</v>
      </c>
      <c r="BX1146" s="1308"/>
      <c r="BY1146" s="1308"/>
      <c r="BZ1146" s="1308"/>
      <c r="CA1146" s="1308"/>
      <c r="CB1146" s="1308"/>
      <c r="CC1146" s="1308"/>
      <c r="CD1146" s="1308"/>
      <c r="CE1146" s="1308"/>
      <c r="CF1146" s="1308"/>
      <c r="CG1146" s="1308"/>
      <c r="CH1146" s="1308"/>
      <c r="CI1146" s="1308"/>
      <c r="CJ1146" s="1308"/>
      <c r="CK1146" s="1308"/>
      <c r="CL1146" s="1308"/>
      <c r="CM1146" s="1308"/>
      <c r="CN1146" s="1308"/>
      <c r="CO1146" s="1308"/>
      <c r="CP1146" s="1308"/>
      <c r="CQ1146" s="1308"/>
      <c r="CR1146" s="1308"/>
      <c r="CS1146" s="1308"/>
      <c r="CT1146" s="1308"/>
      <c r="CU1146" s="1308"/>
      <c r="CV1146" s="1308"/>
      <c r="CW1146" s="1308"/>
      <c r="CX1146" s="1308"/>
      <c r="CY1146" s="1308"/>
      <c r="CZ1146" s="1308"/>
      <c r="DA1146" s="1308"/>
      <c r="DB1146" s="1308"/>
      <c r="DC1146" s="1308"/>
      <c r="DD1146" s="1308"/>
      <c r="DE1146" s="1308"/>
      <c r="DF1146" s="1308"/>
      <c r="DG1146" s="1308"/>
      <c r="DH1146" s="1308"/>
      <c r="DI1146" s="1308"/>
      <c r="DJ1146" s="1308"/>
      <c r="DK1146" s="1308"/>
      <c r="DL1146" s="1308"/>
      <c r="DM1146" s="1308"/>
      <c r="DN1146" s="1308"/>
      <c r="DO1146" s="1308"/>
      <c r="DP1146" s="1308"/>
      <c r="DQ1146" s="1308"/>
      <c r="DR1146" s="1308"/>
      <c r="DS1146" s="1308"/>
      <c r="DT1146" s="1308"/>
      <c r="DU1146" s="1308"/>
      <c r="DV1146" s="1308"/>
      <c r="DW1146" s="1308"/>
      <c r="DX1146" s="1308"/>
      <c r="DY1146" s="1308"/>
      <c r="DZ1146" s="1308"/>
      <c r="EA1146" s="1308"/>
      <c r="EB1146" s="1308"/>
      <c r="EC1146" s="1308"/>
      <c r="ED1146" s="1308"/>
      <c r="EE1146" s="1308"/>
      <c r="EF1146" s="1308"/>
      <c r="EG1146" s="1308"/>
      <c r="EH1146" s="1308"/>
      <c r="EI1146" s="1308"/>
      <c r="EJ1146" s="1308"/>
      <c r="EK1146" s="1308"/>
      <c r="EL1146" s="1308"/>
      <c r="EM1146" s="1308"/>
      <c r="EN1146" s="1308"/>
      <c r="EO1146" s="1308"/>
      <c r="EP1146" s="1308"/>
      <c r="EQ1146" s="1308"/>
      <c r="ER1146" s="1308"/>
      <c r="ES1146" s="1308"/>
      <c r="ET1146" s="1308"/>
      <c r="EU1146" s="1308"/>
      <c r="EV1146" s="1308"/>
      <c r="EW1146" s="1308"/>
      <c r="EX1146" s="1308"/>
      <c r="EY1146" s="1308"/>
      <c r="EZ1146" s="1308"/>
      <c r="FA1146" s="1308"/>
      <c r="FB1146" s="1308"/>
      <c r="FC1146" s="1308"/>
      <c r="FD1146" s="1308"/>
      <c r="FE1146" s="1308"/>
      <c r="FF1146" s="1308"/>
      <c r="FG1146" s="1308"/>
      <c r="FH1146" s="1308"/>
      <c r="FI1146" s="1308"/>
      <c r="FJ1146" s="1308"/>
      <c r="FK1146" s="1308"/>
      <c r="FL1146" s="1308"/>
      <c r="FM1146" s="1308"/>
      <c r="FN1146" s="1308"/>
      <c r="FO1146" s="1308"/>
      <c r="FP1146" s="1308"/>
      <c r="FQ1146" s="1308"/>
      <c r="FR1146" s="1308"/>
      <c r="FS1146" s="1308"/>
      <c r="FT1146" s="1308"/>
      <c r="FU1146" s="1308"/>
      <c r="FV1146" s="1308"/>
      <c r="FW1146" s="1308"/>
      <c r="FX1146" s="1308"/>
      <c r="FY1146" s="1308"/>
      <c r="FZ1146" s="1308"/>
      <c r="GA1146" s="1308"/>
      <c r="GB1146" s="1308"/>
      <c r="GC1146" s="1308"/>
      <c r="GD1146" s="1308"/>
      <c r="GE1146" s="1308"/>
      <c r="GF1146" s="1308"/>
      <c r="GG1146" s="1308"/>
      <c r="GH1146" s="1308"/>
      <c r="GI1146" s="1308"/>
      <c r="GJ1146" s="1308"/>
      <c r="GK1146" s="1308"/>
      <c r="GL1146" s="1308"/>
      <c r="GM1146" s="1308"/>
      <c r="GN1146" s="1308"/>
      <c r="GO1146" s="1308"/>
      <c r="GP1146" s="1308"/>
      <c r="GQ1146" s="1308"/>
      <c r="GR1146" s="1308"/>
      <c r="GS1146" s="1308"/>
      <c r="GT1146" s="1308"/>
      <c r="GU1146" s="1308"/>
      <c r="GV1146" s="1308"/>
      <c r="GW1146" s="1308"/>
      <c r="GX1146" s="1308"/>
      <c r="GY1146" s="1308"/>
      <c r="GZ1146" s="1308"/>
      <c r="HA1146" s="1308"/>
      <c r="HB1146" s="1308"/>
      <c r="HC1146" s="1308"/>
      <c r="HD1146" s="1308"/>
      <c r="HE1146" s="1308"/>
      <c r="HF1146" s="1308"/>
      <c r="HG1146" s="1308"/>
      <c r="HH1146" s="1308"/>
      <c r="HI1146" s="1308"/>
      <c r="HJ1146" s="1308"/>
      <c r="HK1146" s="1308"/>
      <c r="HL1146" s="1308"/>
      <c r="HM1146" s="1308"/>
      <c r="HN1146" s="1308"/>
      <c r="HO1146" s="1308"/>
      <c r="HP1146" s="1308"/>
      <c r="HQ1146" s="1308"/>
      <c r="HR1146" s="1308"/>
      <c r="HS1146" s="1308"/>
      <c r="HT1146" s="1308"/>
      <c r="HU1146" s="1308"/>
      <c r="HV1146" s="1308"/>
      <c r="HW1146" s="1308"/>
      <c r="HX1146" s="1308"/>
      <c r="HY1146" s="1308"/>
      <c r="HZ1146" s="1308"/>
      <c r="IA1146" s="1308"/>
      <c r="IB1146" s="1308"/>
      <c r="IC1146" s="1308"/>
      <c r="ID1146" s="1308"/>
      <c r="IE1146" s="1308"/>
      <c r="IF1146" s="1308"/>
      <c r="IG1146" s="1308"/>
      <c r="IH1146" s="1308"/>
      <c r="II1146" s="1308"/>
      <c r="IJ1146" s="1308"/>
      <c r="IK1146" s="1308"/>
      <c r="IL1146" s="1308"/>
      <c r="IM1146" s="1308"/>
      <c r="IN1146" s="1308"/>
      <c r="IO1146" s="1308"/>
      <c r="IP1146" s="1308"/>
      <c r="IQ1146" s="1308"/>
      <c r="IR1146" s="1308"/>
      <c r="IS1146" s="1308"/>
      <c r="IT1146" s="1308"/>
      <c r="IU1146" s="1308"/>
      <c r="IV1146" s="1308"/>
      <c r="IW1146" s="1308"/>
      <c r="IX1146" s="1308"/>
      <c r="IY1146" s="1308"/>
      <c r="IZ1146" s="1308"/>
      <c r="JA1146" s="1308"/>
      <c r="JB1146" s="1308"/>
      <c r="JC1146" s="1308"/>
      <c r="JD1146" s="1308"/>
      <c r="JE1146" s="1308"/>
      <c r="JF1146" s="1308"/>
      <c r="JG1146" s="1308"/>
      <c r="JH1146" s="1308"/>
      <c r="JI1146" s="1308"/>
      <c r="JJ1146" s="1308"/>
      <c r="JK1146" s="1308"/>
      <c r="JL1146" s="1308"/>
      <c r="JM1146" s="1308"/>
      <c r="JN1146" s="1308"/>
      <c r="JO1146" s="1308"/>
      <c r="JP1146" s="1308"/>
      <c r="JQ1146" s="1308"/>
      <c r="JR1146" s="1308"/>
      <c r="JS1146" s="1308"/>
      <c r="JT1146" s="1308"/>
      <c r="JU1146" s="1308"/>
      <c r="JV1146" s="1308"/>
      <c r="JW1146" s="1308"/>
      <c r="JX1146" s="1308"/>
      <c r="JY1146" s="1308"/>
      <c r="JZ1146" s="1308"/>
      <c r="KA1146" s="1308"/>
      <c r="KB1146" s="1308"/>
      <c r="KC1146" s="1308"/>
      <c r="KD1146" s="1308"/>
      <c r="KE1146" s="1308"/>
      <c r="KF1146" s="1308"/>
      <c r="KG1146" s="1308"/>
      <c r="KH1146" s="1308"/>
      <c r="KI1146" s="1308"/>
      <c r="KJ1146" s="1308"/>
      <c r="KK1146" s="1308"/>
      <c r="KL1146" s="1308"/>
      <c r="KM1146" s="1308"/>
      <c r="KN1146" s="1308"/>
      <c r="KO1146" s="1308"/>
      <c r="KP1146" s="1308"/>
      <c r="KQ1146" s="1308"/>
      <c r="KR1146" s="1308"/>
      <c r="KS1146" s="1308"/>
      <c r="KT1146" s="1308"/>
      <c r="KU1146" s="1308"/>
      <c r="KV1146" s="1308"/>
      <c r="KW1146" s="1308"/>
      <c r="KX1146" s="1308"/>
      <c r="KY1146" s="1308"/>
      <c r="KZ1146" s="1308"/>
      <c r="LA1146" s="1308"/>
      <c r="LB1146" s="1308"/>
      <c r="LC1146" s="1308"/>
      <c r="LD1146" s="1308"/>
      <c r="LE1146" s="1308"/>
      <c r="LF1146" s="1308"/>
      <c r="LG1146" s="1308"/>
      <c r="LH1146" s="1308"/>
      <c r="LI1146" s="1308"/>
      <c r="LJ1146" s="1308"/>
      <c r="LK1146" s="1308"/>
      <c r="LL1146" s="1308"/>
      <c r="LM1146" s="1308"/>
      <c r="LN1146" s="1308"/>
      <c r="LO1146" s="1308"/>
      <c r="LP1146" s="1308"/>
      <c r="LQ1146" s="1308"/>
      <c r="LR1146" s="1308"/>
      <c r="LS1146" s="1308"/>
      <c r="LT1146" s="1308"/>
      <c r="LU1146" s="1308"/>
      <c r="LV1146" s="1308"/>
      <c r="LW1146" s="1308"/>
      <c r="LX1146" s="1308"/>
      <c r="LY1146" s="1308"/>
      <c r="LZ1146" s="1308"/>
      <c r="MA1146" s="1308"/>
      <c r="MB1146" s="1308"/>
      <c r="MC1146" s="1308"/>
      <c r="MD1146" s="1308"/>
      <c r="ME1146" s="1308"/>
      <c r="MF1146" s="1308"/>
      <c r="MG1146" s="1308"/>
      <c r="MH1146" s="1308"/>
      <c r="MI1146" s="1308"/>
      <c r="MJ1146" s="1308"/>
      <c r="MK1146" s="1308"/>
      <c r="ML1146" s="1308"/>
      <c r="MM1146" s="1308"/>
      <c r="MN1146" s="1308"/>
      <c r="MO1146" s="1308"/>
      <c r="MP1146" s="1308"/>
      <c r="MQ1146" s="1308"/>
      <c r="MR1146" s="1308"/>
      <c r="MS1146" s="1308"/>
      <c r="MT1146" s="1308"/>
      <c r="MU1146" s="1308"/>
      <c r="MV1146" s="1308"/>
      <c r="MW1146" s="1308"/>
      <c r="MX1146" s="1308"/>
      <c r="MY1146" s="1308"/>
      <c r="MZ1146" s="1308"/>
      <c r="NA1146" s="1308"/>
      <c r="NB1146" s="1308"/>
      <c r="NC1146" s="1308"/>
      <c r="ND1146" s="1308"/>
      <c r="NE1146" s="1308"/>
      <c r="NF1146" s="1308"/>
      <c r="NG1146" s="1308"/>
      <c r="NH1146" s="1308"/>
      <c r="NI1146" s="1308"/>
      <c r="NJ1146" s="1308"/>
      <c r="NK1146" s="1308"/>
      <c r="NL1146" s="1308"/>
      <c r="NM1146" s="1308"/>
      <c r="NN1146" s="1308"/>
      <c r="NO1146" s="1308"/>
      <c r="NP1146" s="1308"/>
      <c r="NQ1146" s="1308"/>
      <c r="NR1146" s="1308"/>
      <c r="NS1146" s="1308"/>
      <c r="NT1146" s="1308"/>
      <c r="NU1146" s="1308"/>
      <c r="NV1146" s="1308"/>
      <c r="NW1146" s="1308"/>
      <c r="NX1146" s="1308"/>
      <c r="NY1146" s="1308"/>
      <c r="NZ1146" s="1308"/>
      <c r="OA1146" s="1308"/>
      <c r="OB1146" s="1308"/>
      <c r="OC1146" s="1308"/>
      <c r="OD1146" s="1308"/>
      <c r="OE1146" s="1308"/>
      <c r="OF1146" s="1308"/>
      <c r="OG1146" s="1308"/>
      <c r="OH1146" s="1308"/>
      <c r="OI1146" s="1308"/>
      <c r="OJ1146" s="1308"/>
      <c r="OK1146" s="1308"/>
      <c r="OL1146" s="1308"/>
      <c r="OM1146" s="1308"/>
      <c r="ON1146" s="1308"/>
      <c r="OO1146" s="1308"/>
      <c r="OP1146" s="1308"/>
      <c r="OQ1146" s="1308"/>
      <c r="OR1146" s="1308"/>
      <c r="OS1146" s="1308"/>
      <c r="OT1146" s="1308"/>
      <c r="OU1146" s="1308"/>
      <c r="OV1146" s="1308"/>
      <c r="OW1146" s="1308"/>
      <c r="OX1146" s="1308"/>
      <c r="OY1146" s="1308"/>
      <c r="OZ1146" s="1308"/>
      <c r="PA1146" s="1308"/>
      <c r="PB1146" s="1308"/>
      <c r="PC1146" s="1308"/>
      <c r="PD1146" s="1308"/>
      <c r="PE1146" s="1308"/>
      <c r="PF1146" s="1308"/>
      <c r="PG1146" s="1308"/>
      <c r="PH1146" s="1308"/>
      <c r="PI1146" s="1308"/>
      <c r="PJ1146" s="1308"/>
      <c r="PK1146" s="1308"/>
      <c r="PL1146" s="1308"/>
      <c r="PM1146" s="1308"/>
      <c r="PN1146" s="1308"/>
      <c r="PO1146" s="1308"/>
      <c r="PP1146" s="1308"/>
      <c r="PQ1146" s="1308"/>
      <c r="PR1146" s="1308"/>
      <c r="PS1146" s="1308"/>
      <c r="PT1146" s="1308"/>
      <c r="PU1146" s="1308"/>
      <c r="PV1146" s="1308"/>
      <c r="PW1146" s="1308"/>
      <c r="PX1146" s="1308"/>
      <c r="PY1146" s="1308"/>
      <c r="PZ1146" s="1308"/>
      <c r="QA1146" s="1308"/>
      <c r="QB1146" s="1308"/>
      <c r="QC1146" s="1308"/>
      <c r="QD1146" s="1308"/>
      <c r="QE1146" s="1308"/>
      <c r="QF1146" s="1308"/>
      <c r="QG1146" s="1308"/>
      <c r="QH1146" s="1308"/>
      <c r="QI1146" s="1308"/>
      <c r="QJ1146" s="1308"/>
      <c r="QK1146" s="1308"/>
      <c r="QL1146" s="1308"/>
      <c r="QM1146" s="1308"/>
      <c r="QN1146" s="1308"/>
      <c r="QO1146" s="1308"/>
      <c r="QP1146" s="1308"/>
      <c r="QQ1146" s="1308"/>
      <c r="QR1146" s="1308"/>
      <c r="QS1146" s="1308"/>
      <c r="QT1146" s="1308"/>
      <c r="QU1146" s="1308"/>
      <c r="QV1146" s="1308"/>
      <c r="QW1146" s="1308"/>
      <c r="QX1146" s="1308"/>
      <c r="QY1146" s="1308"/>
      <c r="QZ1146" s="1308"/>
      <c r="RA1146" s="1308"/>
      <c r="RB1146" s="1308"/>
      <c r="RC1146" s="1308"/>
      <c r="RD1146" s="1308"/>
      <c r="RE1146" s="1308"/>
      <c r="RF1146" s="1308"/>
      <c r="RG1146" s="1308"/>
      <c r="RH1146" s="1308"/>
      <c r="RI1146" s="1308"/>
      <c r="RJ1146" s="1308"/>
      <c r="RK1146" s="1308"/>
      <c r="RL1146" s="1308"/>
      <c r="RM1146" s="1308"/>
      <c r="RN1146" s="1308"/>
      <c r="RO1146" s="1308"/>
      <c r="RP1146" s="1308"/>
      <c r="RQ1146" s="1308"/>
      <c r="RR1146" s="1308"/>
      <c r="RS1146" s="1308"/>
      <c r="RT1146" s="1308"/>
      <c r="RU1146" s="1308"/>
      <c r="RV1146" s="1308"/>
      <c r="RW1146" s="1308"/>
      <c r="RX1146" s="1308"/>
      <c r="RY1146" s="1308"/>
      <c r="RZ1146" s="1308"/>
      <c r="SA1146" s="1308"/>
      <c r="SB1146" s="1308"/>
      <c r="SC1146" s="1308"/>
      <c r="SD1146" s="1308"/>
      <c r="SE1146" s="1308"/>
      <c r="SF1146" s="1308"/>
      <c r="SG1146" s="1308"/>
      <c r="SH1146" s="1308"/>
      <c r="SI1146" s="1308"/>
      <c r="SJ1146" s="1308"/>
      <c r="SK1146" s="1308"/>
      <c r="SL1146" s="1308"/>
      <c r="SM1146" s="1308"/>
      <c r="SN1146" s="1308"/>
      <c r="SO1146" s="1308"/>
      <c r="SP1146" s="1308"/>
      <c r="SQ1146" s="1308"/>
      <c r="SR1146" s="1308"/>
      <c r="SS1146" s="1308"/>
      <c r="ST1146" s="1308"/>
      <c r="SU1146" s="1308"/>
      <c r="SV1146" s="1308"/>
      <c r="SW1146" s="1308"/>
      <c r="SX1146" s="1308"/>
      <c r="SY1146" s="1308"/>
      <c r="SZ1146" s="1308"/>
      <c r="TA1146" s="1308"/>
      <c r="TB1146" s="1308"/>
      <c r="TC1146" s="1308"/>
      <c r="TD1146" s="1308"/>
      <c r="TE1146" s="1308"/>
      <c r="TF1146" s="1308"/>
      <c r="TG1146" s="1308"/>
      <c r="TH1146" s="1308"/>
      <c r="TI1146" s="1308"/>
      <c r="TJ1146" s="1308"/>
      <c r="TK1146" s="1308"/>
      <c r="TL1146" s="1308"/>
      <c r="TM1146" s="1308"/>
      <c r="TN1146" s="1308"/>
      <c r="TO1146" s="1308"/>
      <c r="TP1146" s="1308"/>
      <c r="TQ1146" s="1308"/>
      <c r="TR1146" s="1308"/>
      <c r="TS1146" s="1308"/>
      <c r="TT1146" s="1308"/>
      <c r="TU1146" s="1308"/>
      <c r="TV1146" s="1308"/>
      <c r="TW1146" s="1308"/>
      <c r="TX1146" s="1308"/>
      <c r="TY1146" s="1308"/>
      <c r="TZ1146" s="1308"/>
      <c r="UA1146" s="1308"/>
      <c r="UB1146" s="1308"/>
      <c r="UC1146" s="1308"/>
      <c r="UD1146" s="1308"/>
      <c r="UE1146" s="1308"/>
      <c r="UF1146" s="1308"/>
      <c r="UG1146" s="1308"/>
      <c r="UH1146" s="1308"/>
      <c r="UI1146" s="1308"/>
      <c r="UJ1146" s="1308"/>
      <c r="UK1146" s="1308"/>
      <c r="UL1146" s="1308"/>
      <c r="UM1146" s="1308"/>
      <c r="UN1146" s="1308"/>
      <c r="UO1146" s="1308"/>
      <c r="UP1146" s="1308"/>
      <c r="UQ1146" s="1308"/>
      <c r="UR1146" s="1308"/>
      <c r="US1146" s="1308"/>
      <c r="UT1146" s="1308"/>
      <c r="UU1146" s="1308"/>
      <c r="UV1146" s="1308"/>
      <c r="UW1146" s="1308"/>
      <c r="UX1146" s="1308"/>
      <c r="UY1146" s="1308"/>
      <c r="UZ1146" s="1308"/>
      <c r="VA1146" s="1308"/>
      <c r="VB1146" s="1308"/>
      <c r="VC1146" s="1308"/>
      <c r="VD1146" s="1308"/>
      <c r="VE1146" s="1308"/>
      <c r="VF1146" s="1308"/>
      <c r="VG1146" s="1308"/>
      <c r="VH1146" s="1308"/>
      <c r="VI1146" s="1308"/>
      <c r="VJ1146" s="1308"/>
      <c r="VK1146" s="1308"/>
      <c r="VL1146" s="1308"/>
      <c r="VM1146" s="1308"/>
      <c r="VN1146" s="1308"/>
      <c r="VO1146" s="1308"/>
      <c r="VP1146" s="1308"/>
      <c r="VQ1146" s="1308"/>
      <c r="VR1146" s="1308"/>
      <c r="VS1146" s="1308"/>
      <c r="VT1146" s="1308"/>
      <c r="VU1146" s="1308"/>
      <c r="VV1146" s="1308"/>
      <c r="VW1146" s="1308"/>
      <c r="VX1146" s="1308"/>
      <c r="VY1146" s="1308"/>
      <c r="VZ1146" s="1308"/>
      <c r="WA1146" s="1308"/>
      <c r="WB1146" s="1308"/>
      <c r="WC1146" s="1308"/>
      <c r="WD1146" s="1308"/>
    </row>
    <row r="1147" spans="1:602" s="773" customFormat="1" ht="15" customHeight="1" x14ac:dyDescent="0.25">
      <c r="A1147" s="1315">
        <v>2</v>
      </c>
      <c r="B1147" s="2051">
        <v>43736</v>
      </c>
      <c r="C1147" s="1929">
        <f t="shared" si="566"/>
        <v>1137</v>
      </c>
      <c r="D1147" s="1305" t="s">
        <v>172</v>
      </c>
      <c r="E1147" s="1305" t="s">
        <v>31</v>
      </c>
      <c r="F1147" s="1266">
        <v>2</v>
      </c>
      <c r="G1147" s="1301">
        <f t="shared" si="565"/>
        <v>2663636</v>
      </c>
      <c r="H1147" s="1268">
        <v>1</v>
      </c>
      <c r="I1147" s="817">
        <f t="shared" si="561"/>
        <v>1931818</v>
      </c>
      <c r="J1147" s="1268">
        <v>2</v>
      </c>
      <c r="K1147" s="817">
        <f t="shared" si="560"/>
        <v>4463636</v>
      </c>
      <c r="L1147" s="1268"/>
      <c r="M1147" s="817">
        <f t="shared" si="562"/>
        <v>0</v>
      </c>
      <c r="N1147" s="1272">
        <f t="shared" si="568"/>
        <v>5</v>
      </c>
      <c r="O1147" s="1494">
        <f t="shared" si="568"/>
        <v>9059090</v>
      </c>
      <c r="P1147" s="1269">
        <f t="shared" si="543"/>
        <v>200000</v>
      </c>
      <c r="Q1147" s="1307"/>
      <c r="R1147" s="1508">
        <v>1331818</v>
      </c>
      <c r="S1147" s="1508">
        <v>1931818</v>
      </c>
      <c r="T1147" s="1508">
        <v>2231818</v>
      </c>
      <c r="U1147" s="1508">
        <v>431818</v>
      </c>
      <c r="V1147" s="1892"/>
      <c r="W1147" s="1229"/>
      <c r="X1147" s="2386"/>
      <c r="Y1147" s="1229"/>
      <c r="Z1147" s="2395"/>
      <c r="AA1147" s="1229"/>
      <c r="AB1147" s="1317"/>
      <c r="AC1147" s="1229"/>
      <c r="AD1147" s="1229"/>
      <c r="AE1147" s="1229"/>
      <c r="AF1147" s="1490">
        <f t="shared" si="545"/>
        <v>0</v>
      </c>
      <c r="AG1147" s="1316">
        <f t="shared" si="546"/>
        <v>9059090</v>
      </c>
      <c r="AH1147" s="1305"/>
      <c r="AI1147" s="1305"/>
      <c r="AJ1147" s="1267"/>
      <c r="AK1147" s="1317"/>
      <c r="AL1147" s="1317"/>
      <c r="AM1147" s="1305"/>
      <c r="AN1147" s="1305"/>
      <c r="AO1147" s="1266"/>
      <c r="AP1147" s="1491">
        <f t="shared" si="547"/>
        <v>0</v>
      </c>
      <c r="AQ1147" s="1268"/>
      <c r="AR1147" s="1492">
        <f t="shared" si="548"/>
        <v>0</v>
      </c>
      <c r="AS1147" s="1268"/>
      <c r="AT1147" s="1492">
        <f t="shared" si="549"/>
        <v>0</v>
      </c>
      <c r="AU1147" s="1268"/>
      <c r="AV1147" s="1492">
        <f t="shared" si="550"/>
        <v>0</v>
      </c>
      <c r="AW1147" s="1493">
        <f t="shared" si="551"/>
        <v>0</v>
      </c>
      <c r="AX1147" s="2153">
        <f t="shared" si="552"/>
        <v>0</v>
      </c>
      <c r="AY1147" s="1495">
        <f t="shared" si="553"/>
        <v>0</v>
      </c>
      <c r="AZ1147" s="1937"/>
      <c r="BA1147" s="1508">
        <v>1331818</v>
      </c>
      <c r="BB1147" s="1508">
        <v>1931818</v>
      </c>
      <c r="BC1147" s="1508">
        <v>2231818</v>
      </c>
      <c r="BD1147" s="1508">
        <v>431818</v>
      </c>
      <c r="BE1147" s="2174"/>
      <c r="BF1147" s="1229"/>
      <c r="BG1147" s="1317"/>
      <c r="BH1147" s="1229"/>
      <c r="BI1147" s="1317"/>
      <c r="BJ1147" s="1229"/>
      <c r="BK1147" s="1317"/>
      <c r="BL1147" s="1229"/>
      <c r="BM1147" s="1229"/>
      <c r="BN1147" s="1229"/>
      <c r="BO1147" s="1490">
        <f t="shared" si="559"/>
        <v>0</v>
      </c>
      <c r="BP1147" s="1496">
        <f t="shared" si="563"/>
        <v>0</v>
      </c>
      <c r="BQ1147" s="1305"/>
      <c r="BR1147" s="1308"/>
      <c r="BS1147" s="1959">
        <f t="shared" si="554"/>
        <v>2</v>
      </c>
      <c r="BT1147" s="1959">
        <f t="shared" si="555"/>
        <v>1</v>
      </c>
      <c r="BU1147" s="1959">
        <f t="shared" si="556"/>
        <v>2</v>
      </c>
      <c r="BV1147" s="1959">
        <f t="shared" si="557"/>
        <v>0</v>
      </c>
      <c r="BW1147" s="1959">
        <f t="shared" si="558"/>
        <v>9059090</v>
      </c>
      <c r="BX1147" s="1308"/>
      <c r="BY1147" s="1308"/>
      <c r="BZ1147" s="1308"/>
      <c r="CA1147" s="1308"/>
      <c r="CB1147" s="1308"/>
      <c r="CC1147" s="1308"/>
      <c r="CD1147" s="1308"/>
      <c r="CE1147" s="1308"/>
      <c r="CF1147" s="1308"/>
      <c r="CG1147" s="1308"/>
      <c r="CH1147" s="1308"/>
      <c r="CI1147" s="1308"/>
      <c r="CJ1147" s="1308"/>
      <c r="CK1147" s="1308"/>
      <c r="CL1147" s="1308"/>
      <c r="CM1147" s="1308"/>
      <c r="CN1147" s="1308"/>
      <c r="CO1147" s="1308"/>
      <c r="CP1147" s="1308"/>
      <c r="CQ1147" s="1308"/>
      <c r="CR1147" s="1308"/>
      <c r="CS1147" s="1308"/>
      <c r="CT1147" s="1308"/>
      <c r="CU1147" s="1308"/>
      <c r="CV1147" s="1308"/>
      <c r="CW1147" s="1308"/>
      <c r="CX1147" s="1308"/>
      <c r="CY1147" s="1308"/>
      <c r="CZ1147" s="1308"/>
      <c r="DA1147" s="1308"/>
      <c r="DB1147" s="1308"/>
      <c r="DC1147" s="1308"/>
      <c r="DD1147" s="1308"/>
      <c r="DE1147" s="1308"/>
      <c r="DF1147" s="1308"/>
      <c r="DG1147" s="1308"/>
      <c r="DH1147" s="1308"/>
      <c r="DI1147" s="1308"/>
      <c r="DJ1147" s="1308"/>
      <c r="DK1147" s="1308"/>
      <c r="DL1147" s="1308"/>
      <c r="DM1147" s="1308"/>
      <c r="DN1147" s="1308"/>
      <c r="DO1147" s="1308"/>
      <c r="DP1147" s="1308"/>
      <c r="DQ1147" s="1308"/>
      <c r="DR1147" s="1308"/>
      <c r="DS1147" s="1308"/>
      <c r="DT1147" s="1308"/>
      <c r="DU1147" s="1308"/>
      <c r="DV1147" s="1308"/>
      <c r="DW1147" s="1308"/>
      <c r="DX1147" s="1308"/>
      <c r="DY1147" s="1308"/>
      <c r="DZ1147" s="1308"/>
      <c r="EA1147" s="1308"/>
      <c r="EB1147" s="1308"/>
      <c r="EC1147" s="1308"/>
      <c r="ED1147" s="1308"/>
      <c r="EE1147" s="1308"/>
      <c r="EF1147" s="1308"/>
      <c r="EG1147" s="1308"/>
      <c r="EH1147" s="1308"/>
      <c r="EI1147" s="1308"/>
      <c r="EJ1147" s="1308"/>
      <c r="EK1147" s="1308"/>
      <c r="EL1147" s="1308"/>
      <c r="EM1147" s="1308"/>
      <c r="EN1147" s="1308"/>
      <c r="EO1147" s="1308"/>
      <c r="EP1147" s="1308"/>
      <c r="EQ1147" s="1308"/>
      <c r="ER1147" s="1308"/>
      <c r="ES1147" s="1308"/>
      <c r="ET1147" s="1308"/>
      <c r="EU1147" s="1308"/>
      <c r="EV1147" s="1308"/>
      <c r="EW1147" s="1308"/>
      <c r="EX1147" s="1308"/>
      <c r="EY1147" s="1308"/>
      <c r="EZ1147" s="1308"/>
      <c r="FA1147" s="1308"/>
      <c r="FB1147" s="1308"/>
      <c r="FC1147" s="1308"/>
      <c r="FD1147" s="1308"/>
      <c r="FE1147" s="1308"/>
      <c r="FF1147" s="1308"/>
      <c r="FG1147" s="1308"/>
      <c r="FH1147" s="1308"/>
      <c r="FI1147" s="1308"/>
      <c r="FJ1147" s="1308"/>
      <c r="FK1147" s="1308"/>
      <c r="FL1147" s="1308"/>
      <c r="FM1147" s="1308"/>
      <c r="FN1147" s="1308"/>
      <c r="FO1147" s="1308"/>
      <c r="FP1147" s="1308"/>
      <c r="FQ1147" s="1308"/>
      <c r="FR1147" s="1308"/>
      <c r="FS1147" s="1308"/>
      <c r="FT1147" s="1308"/>
      <c r="FU1147" s="1308"/>
      <c r="FV1147" s="1308"/>
      <c r="FW1147" s="1308"/>
      <c r="FX1147" s="1308"/>
      <c r="FY1147" s="1308"/>
      <c r="FZ1147" s="1308"/>
      <c r="GA1147" s="1308"/>
      <c r="GB1147" s="1308"/>
      <c r="GC1147" s="1308"/>
      <c r="GD1147" s="1308"/>
      <c r="GE1147" s="1308"/>
      <c r="GF1147" s="1308"/>
      <c r="GG1147" s="1308"/>
      <c r="GH1147" s="1308"/>
      <c r="GI1147" s="1308"/>
      <c r="GJ1147" s="1308"/>
      <c r="GK1147" s="1308"/>
      <c r="GL1147" s="1308"/>
      <c r="GM1147" s="1308"/>
      <c r="GN1147" s="1308"/>
      <c r="GO1147" s="1308"/>
      <c r="GP1147" s="1308"/>
      <c r="GQ1147" s="1308"/>
      <c r="GR1147" s="1308"/>
      <c r="GS1147" s="1308"/>
      <c r="GT1147" s="1308"/>
      <c r="GU1147" s="1308"/>
      <c r="GV1147" s="1308"/>
      <c r="GW1147" s="1308"/>
      <c r="GX1147" s="1308"/>
      <c r="GY1147" s="1308"/>
      <c r="GZ1147" s="1308"/>
      <c r="HA1147" s="1308"/>
      <c r="HB1147" s="1308"/>
      <c r="HC1147" s="1308"/>
      <c r="HD1147" s="1308"/>
      <c r="HE1147" s="1308"/>
      <c r="HF1147" s="1308"/>
      <c r="HG1147" s="1308"/>
      <c r="HH1147" s="1308"/>
      <c r="HI1147" s="1308"/>
      <c r="HJ1147" s="1308"/>
      <c r="HK1147" s="1308"/>
      <c r="HL1147" s="1308"/>
      <c r="HM1147" s="1308"/>
      <c r="HN1147" s="1308"/>
      <c r="HO1147" s="1308"/>
      <c r="HP1147" s="1308"/>
      <c r="HQ1147" s="1308"/>
      <c r="HR1147" s="1308"/>
      <c r="HS1147" s="1308"/>
      <c r="HT1147" s="1308"/>
      <c r="HU1147" s="1308"/>
      <c r="HV1147" s="1308"/>
      <c r="HW1147" s="1308"/>
      <c r="HX1147" s="1308"/>
      <c r="HY1147" s="1308"/>
      <c r="HZ1147" s="1308"/>
      <c r="IA1147" s="1308"/>
      <c r="IB1147" s="1308"/>
      <c r="IC1147" s="1308"/>
      <c r="ID1147" s="1308"/>
      <c r="IE1147" s="1308"/>
      <c r="IF1147" s="1308"/>
      <c r="IG1147" s="1308"/>
      <c r="IH1147" s="1308"/>
      <c r="II1147" s="1308"/>
      <c r="IJ1147" s="1308"/>
      <c r="IK1147" s="1308"/>
      <c r="IL1147" s="1308"/>
      <c r="IM1147" s="1308"/>
      <c r="IN1147" s="1308"/>
      <c r="IO1147" s="1308"/>
      <c r="IP1147" s="1308"/>
      <c r="IQ1147" s="1308"/>
      <c r="IR1147" s="1308"/>
      <c r="IS1147" s="1308"/>
      <c r="IT1147" s="1308"/>
      <c r="IU1147" s="1308"/>
      <c r="IV1147" s="1308"/>
      <c r="IW1147" s="1308"/>
      <c r="IX1147" s="1308"/>
      <c r="IY1147" s="1308"/>
      <c r="IZ1147" s="1308"/>
      <c r="JA1147" s="1308"/>
      <c r="JB1147" s="1308"/>
      <c r="JC1147" s="1308"/>
      <c r="JD1147" s="1308"/>
      <c r="JE1147" s="1308"/>
      <c r="JF1147" s="1308"/>
      <c r="JG1147" s="1308"/>
      <c r="JH1147" s="1308"/>
      <c r="JI1147" s="1308"/>
      <c r="JJ1147" s="1308"/>
      <c r="JK1147" s="1308"/>
      <c r="JL1147" s="1308"/>
      <c r="JM1147" s="1308"/>
      <c r="JN1147" s="1308"/>
      <c r="JO1147" s="1308"/>
      <c r="JP1147" s="1308"/>
      <c r="JQ1147" s="1308"/>
      <c r="JR1147" s="1308"/>
      <c r="JS1147" s="1308"/>
      <c r="JT1147" s="1308"/>
      <c r="JU1147" s="1308"/>
      <c r="JV1147" s="1308"/>
      <c r="JW1147" s="1308"/>
      <c r="JX1147" s="1308"/>
      <c r="JY1147" s="1308"/>
      <c r="JZ1147" s="1308"/>
      <c r="KA1147" s="1308"/>
      <c r="KB1147" s="1308"/>
      <c r="KC1147" s="1308"/>
      <c r="KD1147" s="1308"/>
      <c r="KE1147" s="1308"/>
      <c r="KF1147" s="1308"/>
      <c r="KG1147" s="1308"/>
      <c r="KH1147" s="1308"/>
      <c r="KI1147" s="1308"/>
      <c r="KJ1147" s="1308"/>
      <c r="KK1147" s="1308"/>
      <c r="KL1147" s="1308"/>
      <c r="KM1147" s="1308"/>
      <c r="KN1147" s="1308"/>
      <c r="KO1147" s="1308"/>
      <c r="KP1147" s="1308"/>
      <c r="KQ1147" s="1308"/>
      <c r="KR1147" s="1308"/>
      <c r="KS1147" s="1308"/>
      <c r="KT1147" s="1308"/>
      <c r="KU1147" s="1308"/>
      <c r="KV1147" s="1308"/>
      <c r="KW1147" s="1308"/>
      <c r="KX1147" s="1308"/>
      <c r="KY1147" s="1308"/>
      <c r="KZ1147" s="1308"/>
      <c r="LA1147" s="1308"/>
      <c r="LB1147" s="1308"/>
      <c r="LC1147" s="1308"/>
      <c r="LD1147" s="1308"/>
      <c r="LE1147" s="1308"/>
      <c r="LF1147" s="1308"/>
      <c r="LG1147" s="1308"/>
      <c r="LH1147" s="1308"/>
      <c r="LI1147" s="1308"/>
      <c r="LJ1147" s="1308"/>
      <c r="LK1147" s="1308"/>
      <c r="LL1147" s="1308"/>
      <c r="LM1147" s="1308"/>
      <c r="LN1147" s="1308"/>
      <c r="LO1147" s="1308"/>
      <c r="LP1147" s="1308"/>
      <c r="LQ1147" s="1308"/>
      <c r="LR1147" s="1308"/>
      <c r="LS1147" s="1308"/>
      <c r="LT1147" s="1308"/>
      <c r="LU1147" s="1308"/>
      <c r="LV1147" s="1308"/>
      <c r="LW1147" s="1308"/>
      <c r="LX1147" s="1308"/>
      <c r="LY1147" s="1308"/>
      <c r="LZ1147" s="1308"/>
      <c r="MA1147" s="1308"/>
      <c r="MB1147" s="1308"/>
      <c r="MC1147" s="1308"/>
      <c r="MD1147" s="1308"/>
      <c r="ME1147" s="1308"/>
      <c r="MF1147" s="1308"/>
      <c r="MG1147" s="1308"/>
      <c r="MH1147" s="1308"/>
      <c r="MI1147" s="1308"/>
      <c r="MJ1147" s="1308"/>
      <c r="MK1147" s="1308"/>
      <c r="ML1147" s="1308"/>
      <c r="MM1147" s="1308"/>
      <c r="MN1147" s="1308"/>
      <c r="MO1147" s="1308"/>
      <c r="MP1147" s="1308"/>
      <c r="MQ1147" s="1308"/>
      <c r="MR1147" s="1308"/>
      <c r="MS1147" s="1308"/>
      <c r="MT1147" s="1308"/>
      <c r="MU1147" s="1308"/>
      <c r="MV1147" s="1308"/>
      <c r="MW1147" s="1308"/>
      <c r="MX1147" s="1308"/>
      <c r="MY1147" s="1308"/>
      <c r="MZ1147" s="1308"/>
      <c r="NA1147" s="1308"/>
      <c r="NB1147" s="1308"/>
      <c r="NC1147" s="1308"/>
      <c r="ND1147" s="1308"/>
      <c r="NE1147" s="1308"/>
      <c r="NF1147" s="1308"/>
      <c r="NG1147" s="1308"/>
      <c r="NH1147" s="1308"/>
      <c r="NI1147" s="1308"/>
      <c r="NJ1147" s="1308"/>
      <c r="NK1147" s="1308"/>
      <c r="NL1147" s="1308"/>
      <c r="NM1147" s="1308"/>
      <c r="NN1147" s="1308"/>
      <c r="NO1147" s="1308"/>
      <c r="NP1147" s="1308"/>
      <c r="NQ1147" s="1308"/>
      <c r="NR1147" s="1308"/>
      <c r="NS1147" s="1308"/>
      <c r="NT1147" s="1308"/>
      <c r="NU1147" s="1308"/>
      <c r="NV1147" s="1308"/>
      <c r="NW1147" s="1308"/>
      <c r="NX1147" s="1308"/>
      <c r="NY1147" s="1308"/>
      <c r="NZ1147" s="1308"/>
      <c r="OA1147" s="1308"/>
      <c r="OB1147" s="1308"/>
      <c r="OC1147" s="1308"/>
      <c r="OD1147" s="1308"/>
      <c r="OE1147" s="1308"/>
      <c r="OF1147" s="1308"/>
      <c r="OG1147" s="1308"/>
      <c r="OH1147" s="1308"/>
      <c r="OI1147" s="1308"/>
      <c r="OJ1147" s="1308"/>
      <c r="OK1147" s="1308"/>
      <c r="OL1147" s="1308"/>
      <c r="OM1147" s="1308"/>
      <c r="ON1147" s="1308"/>
      <c r="OO1147" s="1308"/>
      <c r="OP1147" s="1308"/>
      <c r="OQ1147" s="1308"/>
      <c r="OR1147" s="1308"/>
      <c r="OS1147" s="1308"/>
      <c r="OT1147" s="1308"/>
      <c r="OU1147" s="1308"/>
      <c r="OV1147" s="1308"/>
      <c r="OW1147" s="1308"/>
      <c r="OX1147" s="1308"/>
      <c r="OY1147" s="1308"/>
      <c r="OZ1147" s="1308"/>
      <c r="PA1147" s="1308"/>
      <c r="PB1147" s="1308"/>
      <c r="PC1147" s="1308"/>
      <c r="PD1147" s="1308"/>
      <c r="PE1147" s="1308"/>
      <c r="PF1147" s="1308"/>
      <c r="PG1147" s="1308"/>
      <c r="PH1147" s="1308"/>
      <c r="PI1147" s="1308"/>
      <c r="PJ1147" s="1308"/>
      <c r="PK1147" s="1308"/>
      <c r="PL1147" s="1308"/>
      <c r="PM1147" s="1308"/>
      <c r="PN1147" s="1308"/>
      <c r="PO1147" s="1308"/>
      <c r="PP1147" s="1308"/>
      <c r="PQ1147" s="1308"/>
      <c r="PR1147" s="1308"/>
      <c r="PS1147" s="1308"/>
      <c r="PT1147" s="1308"/>
      <c r="PU1147" s="1308"/>
      <c r="PV1147" s="1308"/>
      <c r="PW1147" s="1308"/>
      <c r="PX1147" s="1308"/>
      <c r="PY1147" s="1308"/>
      <c r="PZ1147" s="1308"/>
      <c r="QA1147" s="1308"/>
      <c r="QB1147" s="1308"/>
      <c r="QC1147" s="1308"/>
      <c r="QD1147" s="1308"/>
      <c r="QE1147" s="1308"/>
      <c r="QF1147" s="1308"/>
      <c r="QG1147" s="1308"/>
      <c r="QH1147" s="1308"/>
      <c r="QI1147" s="1308"/>
      <c r="QJ1147" s="1308"/>
      <c r="QK1147" s="1308"/>
      <c r="QL1147" s="1308"/>
      <c r="QM1147" s="1308"/>
      <c r="QN1147" s="1308"/>
      <c r="QO1147" s="1308"/>
      <c r="QP1147" s="1308"/>
      <c r="QQ1147" s="1308"/>
      <c r="QR1147" s="1308"/>
      <c r="QS1147" s="1308"/>
      <c r="QT1147" s="1308"/>
      <c r="QU1147" s="1308"/>
      <c r="QV1147" s="1308"/>
      <c r="QW1147" s="1308"/>
      <c r="QX1147" s="1308"/>
      <c r="QY1147" s="1308"/>
      <c r="QZ1147" s="1308"/>
      <c r="RA1147" s="1308"/>
      <c r="RB1147" s="1308"/>
      <c r="RC1147" s="1308"/>
      <c r="RD1147" s="1308"/>
      <c r="RE1147" s="1308"/>
      <c r="RF1147" s="1308"/>
      <c r="RG1147" s="1308"/>
      <c r="RH1147" s="1308"/>
      <c r="RI1147" s="1308"/>
      <c r="RJ1147" s="1308"/>
      <c r="RK1147" s="1308"/>
      <c r="RL1147" s="1308"/>
      <c r="RM1147" s="1308"/>
      <c r="RN1147" s="1308"/>
      <c r="RO1147" s="1308"/>
      <c r="RP1147" s="1308"/>
      <c r="RQ1147" s="1308"/>
      <c r="RR1147" s="1308"/>
      <c r="RS1147" s="1308"/>
      <c r="RT1147" s="1308"/>
      <c r="RU1147" s="1308"/>
      <c r="RV1147" s="1308"/>
      <c r="RW1147" s="1308"/>
      <c r="RX1147" s="1308"/>
      <c r="RY1147" s="1308"/>
      <c r="RZ1147" s="1308"/>
      <c r="SA1147" s="1308"/>
      <c r="SB1147" s="1308"/>
      <c r="SC1147" s="1308"/>
      <c r="SD1147" s="1308"/>
      <c r="SE1147" s="1308"/>
      <c r="SF1147" s="1308"/>
      <c r="SG1147" s="1308"/>
      <c r="SH1147" s="1308"/>
      <c r="SI1147" s="1308"/>
      <c r="SJ1147" s="1308"/>
      <c r="SK1147" s="1308"/>
      <c r="SL1147" s="1308"/>
      <c r="SM1147" s="1308"/>
      <c r="SN1147" s="1308"/>
      <c r="SO1147" s="1308"/>
      <c r="SP1147" s="1308"/>
      <c r="SQ1147" s="1308"/>
      <c r="SR1147" s="1308"/>
      <c r="SS1147" s="1308"/>
      <c r="ST1147" s="1308"/>
      <c r="SU1147" s="1308"/>
      <c r="SV1147" s="1308"/>
      <c r="SW1147" s="1308"/>
      <c r="SX1147" s="1308"/>
      <c r="SY1147" s="1308"/>
      <c r="SZ1147" s="1308"/>
      <c r="TA1147" s="1308"/>
      <c r="TB1147" s="1308"/>
      <c r="TC1147" s="1308"/>
      <c r="TD1147" s="1308"/>
      <c r="TE1147" s="1308"/>
      <c r="TF1147" s="1308"/>
      <c r="TG1147" s="1308"/>
      <c r="TH1147" s="1308"/>
      <c r="TI1147" s="1308"/>
      <c r="TJ1147" s="1308"/>
      <c r="TK1147" s="1308"/>
      <c r="TL1147" s="1308"/>
      <c r="TM1147" s="1308"/>
      <c r="TN1147" s="1308"/>
      <c r="TO1147" s="1308"/>
      <c r="TP1147" s="1308"/>
      <c r="TQ1147" s="1308"/>
      <c r="TR1147" s="1308"/>
      <c r="TS1147" s="1308"/>
      <c r="TT1147" s="1308"/>
      <c r="TU1147" s="1308"/>
      <c r="TV1147" s="1308"/>
      <c r="TW1147" s="1308"/>
      <c r="TX1147" s="1308"/>
      <c r="TY1147" s="1308"/>
      <c r="TZ1147" s="1308"/>
      <c r="UA1147" s="1308"/>
      <c r="UB1147" s="1308"/>
      <c r="UC1147" s="1308"/>
      <c r="UD1147" s="1308"/>
      <c r="UE1147" s="1308"/>
      <c r="UF1147" s="1308"/>
      <c r="UG1147" s="1308"/>
      <c r="UH1147" s="1308"/>
      <c r="UI1147" s="1308"/>
      <c r="UJ1147" s="1308"/>
      <c r="UK1147" s="1308"/>
      <c r="UL1147" s="1308"/>
      <c r="UM1147" s="1308"/>
      <c r="UN1147" s="1308"/>
      <c r="UO1147" s="1308"/>
      <c r="UP1147" s="1308"/>
      <c r="UQ1147" s="1308"/>
      <c r="UR1147" s="1308"/>
      <c r="US1147" s="1308"/>
      <c r="UT1147" s="1308"/>
      <c r="UU1147" s="1308"/>
      <c r="UV1147" s="1308"/>
      <c r="UW1147" s="1308"/>
      <c r="UX1147" s="1308"/>
      <c r="UY1147" s="1308"/>
      <c r="UZ1147" s="1308"/>
      <c r="VA1147" s="1308"/>
      <c r="VB1147" s="1308"/>
      <c r="VC1147" s="1308"/>
      <c r="VD1147" s="1308"/>
      <c r="VE1147" s="1308"/>
      <c r="VF1147" s="1308"/>
      <c r="VG1147" s="1308"/>
      <c r="VH1147" s="1308"/>
      <c r="VI1147" s="1308"/>
      <c r="VJ1147" s="1308"/>
      <c r="VK1147" s="1308"/>
      <c r="VL1147" s="1308"/>
      <c r="VM1147" s="1308"/>
      <c r="VN1147" s="1308"/>
      <c r="VO1147" s="1308"/>
      <c r="VP1147" s="1308"/>
      <c r="VQ1147" s="1308"/>
      <c r="VR1147" s="1308"/>
      <c r="VS1147" s="1308"/>
      <c r="VT1147" s="1308"/>
      <c r="VU1147" s="1308"/>
      <c r="VV1147" s="1308"/>
      <c r="VW1147" s="1308"/>
      <c r="VX1147" s="1308"/>
      <c r="VY1147" s="1308"/>
      <c r="VZ1147" s="1308"/>
      <c r="WA1147" s="1308"/>
      <c r="WB1147" s="1308"/>
      <c r="WC1147" s="1308"/>
      <c r="WD1147" s="1308"/>
    </row>
    <row r="1148" spans="1:602" ht="15" customHeight="1" x14ac:dyDescent="0.25">
      <c r="A1148" s="1315">
        <v>3</v>
      </c>
      <c r="B1148" s="2051">
        <v>43736</v>
      </c>
      <c r="C1148" s="1929">
        <f t="shared" si="566"/>
        <v>1138</v>
      </c>
      <c r="D1148" s="1305" t="s">
        <v>42</v>
      </c>
      <c r="E1148" s="1305" t="s">
        <v>273</v>
      </c>
      <c r="F1148" s="1266"/>
      <c r="G1148" s="1301">
        <f t="shared" si="565"/>
        <v>0</v>
      </c>
      <c r="H1148" s="1268"/>
      <c r="I1148" s="817">
        <f t="shared" si="561"/>
        <v>0</v>
      </c>
      <c r="J1148" s="1268">
        <v>10</v>
      </c>
      <c r="K1148" s="817">
        <f t="shared" si="560"/>
        <v>22318180</v>
      </c>
      <c r="L1148" s="1268"/>
      <c r="M1148" s="817">
        <f t="shared" si="562"/>
        <v>0</v>
      </c>
      <c r="N1148" s="1272">
        <f t="shared" si="568"/>
        <v>10</v>
      </c>
      <c r="O1148" s="1494">
        <f t="shared" si="568"/>
        <v>22318180</v>
      </c>
      <c r="P1148" s="1269">
        <f t="shared" si="543"/>
        <v>400000</v>
      </c>
      <c r="Q1148" s="1307"/>
      <c r="R1148" s="1508">
        <v>1331818</v>
      </c>
      <c r="S1148" s="1508">
        <v>1931818</v>
      </c>
      <c r="T1148" s="1508">
        <v>2231818</v>
      </c>
      <c r="U1148" s="1508">
        <v>431818</v>
      </c>
      <c r="V1148" s="1892"/>
      <c r="W1148" s="1229"/>
      <c r="X1148" s="2337"/>
      <c r="Y1148" s="1229"/>
      <c r="Z1148" s="2395"/>
      <c r="AA1148" s="1229"/>
      <c r="AB1148" s="1317"/>
      <c r="AC1148" s="1229"/>
      <c r="AD1148" s="1229"/>
      <c r="AE1148" s="1229"/>
      <c r="AF1148" s="1490">
        <f t="shared" si="545"/>
        <v>0</v>
      </c>
      <c r="AG1148" s="1316">
        <f t="shared" si="546"/>
        <v>22318180</v>
      </c>
      <c r="AH1148" s="1305"/>
      <c r="AI1148" s="1305"/>
      <c r="AJ1148" s="1267"/>
      <c r="AK1148" s="1317"/>
      <c r="AL1148" s="1317"/>
      <c r="AM1148" s="1305"/>
      <c r="AN1148" s="1305"/>
      <c r="AO1148" s="1266"/>
      <c r="AP1148" s="1491">
        <f t="shared" si="547"/>
        <v>0</v>
      </c>
      <c r="AQ1148" s="1268"/>
      <c r="AR1148" s="1492">
        <f t="shared" si="548"/>
        <v>0</v>
      </c>
      <c r="AS1148" s="1268"/>
      <c r="AT1148" s="1492">
        <f t="shared" si="549"/>
        <v>0</v>
      </c>
      <c r="AU1148" s="1268"/>
      <c r="AV1148" s="1492">
        <f t="shared" si="550"/>
        <v>0</v>
      </c>
      <c r="AW1148" s="1493">
        <f t="shared" si="551"/>
        <v>0</v>
      </c>
      <c r="AX1148" s="2153">
        <f t="shared" si="552"/>
        <v>0</v>
      </c>
      <c r="AY1148" s="1495">
        <f t="shared" si="553"/>
        <v>0</v>
      </c>
      <c r="AZ1148" s="1937"/>
      <c r="BA1148" s="1508">
        <v>1331818</v>
      </c>
      <c r="BB1148" s="1508">
        <v>1931818</v>
      </c>
      <c r="BC1148" s="1508">
        <v>2231818</v>
      </c>
      <c r="BD1148" s="1508">
        <v>431818</v>
      </c>
      <c r="BE1148" s="2174"/>
      <c r="BF1148" s="1229"/>
      <c r="BG1148" s="1317"/>
      <c r="BH1148" s="1229"/>
      <c r="BI1148" s="1317"/>
      <c r="BJ1148" s="1229"/>
      <c r="BK1148" s="1317"/>
      <c r="BL1148" s="1229"/>
      <c r="BM1148" s="1229"/>
      <c r="BN1148" s="1229"/>
      <c r="BO1148" s="1490">
        <f t="shared" si="559"/>
        <v>0</v>
      </c>
      <c r="BP1148" s="1496">
        <f t="shared" si="563"/>
        <v>0</v>
      </c>
      <c r="BQ1148" s="1305"/>
      <c r="BS1148" s="1959">
        <f t="shared" si="554"/>
        <v>0</v>
      </c>
      <c r="BT1148" s="1959">
        <f t="shared" si="555"/>
        <v>0</v>
      </c>
      <c r="BU1148" s="1959">
        <f t="shared" si="556"/>
        <v>10</v>
      </c>
      <c r="BV1148" s="1959">
        <f t="shared" si="557"/>
        <v>0</v>
      </c>
      <c r="BW1148" s="1959">
        <f t="shared" si="558"/>
        <v>22318180</v>
      </c>
    </row>
    <row r="1149" spans="1:602" s="773" customFormat="1" ht="15" customHeight="1" x14ac:dyDescent="0.25">
      <c r="A1149" s="1315">
        <v>4</v>
      </c>
      <c r="B1149" s="2051">
        <v>43736</v>
      </c>
      <c r="C1149" s="1929">
        <f t="shared" si="566"/>
        <v>1139</v>
      </c>
      <c r="D1149" s="1305" t="s">
        <v>39</v>
      </c>
      <c r="E1149" s="1305" t="s">
        <v>57</v>
      </c>
      <c r="F1149" s="1266">
        <v>4</v>
      </c>
      <c r="G1149" s="1301">
        <f t="shared" si="565"/>
        <v>5327272</v>
      </c>
      <c r="H1149" s="1268">
        <v>1</v>
      </c>
      <c r="I1149" s="817">
        <f t="shared" si="561"/>
        <v>1931818</v>
      </c>
      <c r="J1149" s="1268">
        <v>4</v>
      </c>
      <c r="K1149" s="817">
        <f t="shared" si="560"/>
        <v>8927272</v>
      </c>
      <c r="L1149" s="1268">
        <v>1</v>
      </c>
      <c r="M1149" s="817">
        <f t="shared" si="562"/>
        <v>431818</v>
      </c>
      <c r="N1149" s="1272">
        <f t="shared" si="568"/>
        <v>10</v>
      </c>
      <c r="O1149" s="1494">
        <f t="shared" si="568"/>
        <v>16618180</v>
      </c>
      <c r="P1149" s="1269">
        <f t="shared" si="543"/>
        <v>400000</v>
      </c>
      <c r="Q1149" s="1307"/>
      <c r="R1149" s="1508">
        <v>1331818</v>
      </c>
      <c r="S1149" s="1508">
        <v>1931818</v>
      </c>
      <c r="T1149" s="1508">
        <v>2231818</v>
      </c>
      <c r="U1149" s="1508">
        <v>431818</v>
      </c>
      <c r="V1149" s="1892"/>
      <c r="W1149" s="1229"/>
      <c r="X1149" s="2337"/>
      <c r="Y1149" s="1229"/>
      <c r="Z1149" s="2395"/>
      <c r="AA1149" s="1229"/>
      <c r="AB1149" s="1317"/>
      <c r="AC1149" s="1229"/>
      <c r="AD1149" s="1229"/>
      <c r="AE1149" s="1229"/>
      <c r="AF1149" s="1490">
        <f t="shared" si="545"/>
        <v>0</v>
      </c>
      <c r="AG1149" s="1316">
        <f t="shared" si="546"/>
        <v>16618180</v>
      </c>
      <c r="AH1149" s="1305"/>
      <c r="AI1149" s="1305"/>
      <c r="AJ1149" s="1267"/>
      <c r="AK1149" s="1317"/>
      <c r="AL1149" s="1317"/>
      <c r="AM1149" s="1305"/>
      <c r="AN1149" s="1305"/>
      <c r="AO1149" s="1266"/>
      <c r="AP1149" s="1491">
        <f t="shared" si="547"/>
        <v>0</v>
      </c>
      <c r="AQ1149" s="1268"/>
      <c r="AR1149" s="1492">
        <f t="shared" si="548"/>
        <v>0</v>
      </c>
      <c r="AS1149" s="1268"/>
      <c r="AT1149" s="1492">
        <f t="shared" si="549"/>
        <v>0</v>
      </c>
      <c r="AU1149" s="1268"/>
      <c r="AV1149" s="1492">
        <f t="shared" si="550"/>
        <v>0</v>
      </c>
      <c r="AW1149" s="1493">
        <f t="shared" si="551"/>
        <v>0</v>
      </c>
      <c r="AX1149" s="2153">
        <f t="shared" si="552"/>
        <v>0</v>
      </c>
      <c r="AY1149" s="1495">
        <f t="shared" si="553"/>
        <v>0</v>
      </c>
      <c r="AZ1149" s="1937"/>
      <c r="BA1149" s="1508">
        <v>1331818</v>
      </c>
      <c r="BB1149" s="1508">
        <v>1931818</v>
      </c>
      <c r="BC1149" s="1508">
        <v>2231818</v>
      </c>
      <c r="BD1149" s="1508">
        <v>431818</v>
      </c>
      <c r="BE1149" s="2174"/>
      <c r="BF1149" s="1229"/>
      <c r="BG1149" s="1317"/>
      <c r="BH1149" s="1229"/>
      <c r="BI1149" s="1317"/>
      <c r="BJ1149" s="1229"/>
      <c r="BK1149" s="1317"/>
      <c r="BL1149" s="1229"/>
      <c r="BM1149" s="1229"/>
      <c r="BN1149" s="1229"/>
      <c r="BO1149" s="1490">
        <f t="shared" si="559"/>
        <v>0</v>
      </c>
      <c r="BP1149" s="1496">
        <f t="shared" si="563"/>
        <v>0</v>
      </c>
      <c r="BQ1149" s="1305"/>
      <c r="BR1149" s="1308"/>
      <c r="BS1149" s="1959">
        <f t="shared" si="554"/>
        <v>4</v>
      </c>
      <c r="BT1149" s="1959">
        <f t="shared" si="555"/>
        <v>1</v>
      </c>
      <c r="BU1149" s="1959">
        <f t="shared" si="556"/>
        <v>4</v>
      </c>
      <c r="BV1149" s="1959">
        <f t="shared" si="557"/>
        <v>1</v>
      </c>
      <c r="BW1149" s="1959">
        <f t="shared" si="558"/>
        <v>16618180</v>
      </c>
      <c r="BX1149" s="1308"/>
      <c r="BY1149" s="1308"/>
      <c r="BZ1149" s="1308"/>
      <c r="CA1149" s="1308"/>
      <c r="CB1149" s="1308"/>
      <c r="CC1149" s="1308"/>
      <c r="CD1149" s="1308"/>
      <c r="CE1149" s="1308"/>
      <c r="CF1149" s="1308"/>
      <c r="CG1149" s="1308"/>
      <c r="CH1149" s="1308"/>
      <c r="CI1149" s="1308"/>
      <c r="CJ1149" s="1308"/>
      <c r="CK1149" s="1308"/>
      <c r="CL1149" s="1308"/>
      <c r="CM1149" s="1308"/>
      <c r="CN1149" s="1308"/>
      <c r="CO1149" s="1308"/>
      <c r="CP1149" s="1308"/>
      <c r="CQ1149" s="1308"/>
      <c r="CR1149" s="1308"/>
      <c r="CS1149" s="1308"/>
      <c r="CT1149" s="1308"/>
      <c r="CU1149" s="1308"/>
      <c r="CV1149" s="1308"/>
      <c r="CW1149" s="1308"/>
      <c r="CX1149" s="1308"/>
      <c r="CY1149" s="1308"/>
      <c r="CZ1149" s="1308"/>
      <c r="DA1149" s="1308"/>
      <c r="DB1149" s="1308"/>
      <c r="DC1149" s="1308"/>
      <c r="DD1149" s="1308"/>
      <c r="DE1149" s="1308"/>
      <c r="DF1149" s="1308"/>
      <c r="DG1149" s="1308"/>
      <c r="DH1149" s="1308"/>
      <c r="DI1149" s="1308"/>
      <c r="DJ1149" s="1308"/>
      <c r="DK1149" s="1308"/>
      <c r="DL1149" s="1308"/>
      <c r="DM1149" s="1308"/>
      <c r="DN1149" s="1308"/>
      <c r="DO1149" s="1308"/>
      <c r="DP1149" s="1308"/>
      <c r="DQ1149" s="1308"/>
      <c r="DR1149" s="1308"/>
      <c r="DS1149" s="1308"/>
      <c r="DT1149" s="1308"/>
      <c r="DU1149" s="1308"/>
      <c r="DV1149" s="1308"/>
      <c r="DW1149" s="1308"/>
      <c r="DX1149" s="1308"/>
      <c r="DY1149" s="1308"/>
      <c r="DZ1149" s="1308"/>
      <c r="EA1149" s="1308"/>
      <c r="EB1149" s="1308"/>
      <c r="EC1149" s="1308"/>
      <c r="ED1149" s="1308"/>
      <c r="EE1149" s="1308"/>
      <c r="EF1149" s="1308"/>
      <c r="EG1149" s="1308"/>
      <c r="EH1149" s="1308"/>
      <c r="EI1149" s="1308"/>
      <c r="EJ1149" s="1308"/>
      <c r="EK1149" s="1308"/>
      <c r="EL1149" s="1308"/>
      <c r="EM1149" s="1308"/>
      <c r="EN1149" s="1308"/>
      <c r="EO1149" s="1308"/>
      <c r="EP1149" s="1308"/>
      <c r="EQ1149" s="1308"/>
      <c r="ER1149" s="1308"/>
      <c r="ES1149" s="1308"/>
      <c r="ET1149" s="1308"/>
      <c r="EU1149" s="1308"/>
      <c r="EV1149" s="1308"/>
      <c r="EW1149" s="1308"/>
      <c r="EX1149" s="1308"/>
      <c r="EY1149" s="1308"/>
      <c r="EZ1149" s="1308"/>
      <c r="FA1149" s="1308"/>
      <c r="FB1149" s="1308"/>
      <c r="FC1149" s="1308"/>
      <c r="FD1149" s="1308"/>
      <c r="FE1149" s="1308"/>
      <c r="FF1149" s="1308"/>
      <c r="FG1149" s="1308"/>
      <c r="FH1149" s="1308"/>
      <c r="FI1149" s="1308"/>
      <c r="FJ1149" s="1308"/>
      <c r="FK1149" s="1308"/>
      <c r="FL1149" s="1308"/>
      <c r="FM1149" s="1308"/>
      <c r="FN1149" s="1308"/>
      <c r="FO1149" s="1308"/>
      <c r="FP1149" s="1308"/>
      <c r="FQ1149" s="1308"/>
      <c r="FR1149" s="1308"/>
      <c r="FS1149" s="1308"/>
      <c r="FT1149" s="1308"/>
      <c r="FU1149" s="1308"/>
      <c r="FV1149" s="1308"/>
      <c r="FW1149" s="1308"/>
      <c r="FX1149" s="1308"/>
      <c r="FY1149" s="1308"/>
      <c r="FZ1149" s="1308"/>
      <c r="GA1149" s="1308"/>
      <c r="GB1149" s="1308"/>
      <c r="GC1149" s="1308"/>
      <c r="GD1149" s="1308"/>
      <c r="GE1149" s="1308"/>
      <c r="GF1149" s="1308"/>
      <c r="GG1149" s="1308"/>
      <c r="GH1149" s="1308"/>
      <c r="GI1149" s="1308"/>
      <c r="GJ1149" s="1308"/>
      <c r="GK1149" s="1308"/>
      <c r="GL1149" s="1308"/>
      <c r="GM1149" s="1308"/>
      <c r="GN1149" s="1308"/>
      <c r="GO1149" s="1308"/>
      <c r="GP1149" s="1308"/>
      <c r="GQ1149" s="1308"/>
      <c r="GR1149" s="1308"/>
      <c r="GS1149" s="1308"/>
      <c r="GT1149" s="1308"/>
      <c r="GU1149" s="1308"/>
      <c r="GV1149" s="1308"/>
      <c r="GW1149" s="1308"/>
      <c r="GX1149" s="1308"/>
      <c r="GY1149" s="1308"/>
      <c r="GZ1149" s="1308"/>
      <c r="HA1149" s="1308"/>
      <c r="HB1149" s="1308"/>
      <c r="HC1149" s="1308"/>
      <c r="HD1149" s="1308"/>
      <c r="HE1149" s="1308"/>
      <c r="HF1149" s="1308"/>
      <c r="HG1149" s="1308"/>
      <c r="HH1149" s="1308"/>
      <c r="HI1149" s="1308"/>
      <c r="HJ1149" s="1308"/>
      <c r="HK1149" s="1308"/>
      <c r="HL1149" s="1308"/>
      <c r="HM1149" s="1308"/>
      <c r="HN1149" s="1308"/>
      <c r="HO1149" s="1308"/>
      <c r="HP1149" s="1308"/>
      <c r="HQ1149" s="1308"/>
      <c r="HR1149" s="1308"/>
      <c r="HS1149" s="1308"/>
      <c r="HT1149" s="1308"/>
      <c r="HU1149" s="1308"/>
      <c r="HV1149" s="1308"/>
      <c r="HW1149" s="1308"/>
      <c r="HX1149" s="1308"/>
      <c r="HY1149" s="1308"/>
      <c r="HZ1149" s="1308"/>
      <c r="IA1149" s="1308"/>
      <c r="IB1149" s="1308"/>
      <c r="IC1149" s="1308"/>
      <c r="ID1149" s="1308"/>
      <c r="IE1149" s="1308"/>
      <c r="IF1149" s="1308"/>
      <c r="IG1149" s="1308"/>
      <c r="IH1149" s="1308"/>
      <c r="II1149" s="1308"/>
      <c r="IJ1149" s="1308"/>
      <c r="IK1149" s="1308"/>
      <c r="IL1149" s="1308"/>
      <c r="IM1149" s="1308"/>
      <c r="IN1149" s="1308"/>
      <c r="IO1149" s="1308"/>
      <c r="IP1149" s="1308"/>
      <c r="IQ1149" s="1308"/>
      <c r="IR1149" s="1308"/>
      <c r="IS1149" s="1308"/>
      <c r="IT1149" s="1308"/>
      <c r="IU1149" s="1308"/>
      <c r="IV1149" s="1308"/>
      <c r="IW1149" s="1308"/>
      <c r="IX1149" s="1308"/>
      <c r="IY1149" s="1308"/>
      <c r="IZ1149" s="1308"/>
      <c r="JA1149" s="1308"/>
      <c r="JB1149" s="1308"/>
      <c r="JC1149" s="1308"/>
      <c r="JD1149" s="1308"/>
      <c r="JE1149" s="1308"/>
      <c r="JF1149" s="1308"/>
      <c r="JG1149" s="1308"/>
      <c r="JH1149" s="1308"/>
      <c r="JI1149" s="1308"/>
      <c r="JJ1149" s="1308"/>
      <c r="JK1149" s="1308"/>
      <c r="JL1149" s="1308"/>
      <c r="JM1149" s="1308"/>
      <c r="JN1149" s="1308"/>
      <c r="JO1149" s="1308"/>
      <c r="JP1149" s="1308"/>
      <c r="JQ1149" s="1308"/>
      <c r="JR1149" s="1308"/>
      <c r="JS1149" s="1308"/>
      <c r="JT1149" s="1308"/>
      <c r="JU1149" s="1308"/>
      <c r="JV1149" s="1308"/>
      <c r="JW1149" s="1308"/>
      <c r="JX1149" s="1308"/>
      <c r="JY1149" s="1308"/>
      <c r="JZ1149" s="1308"/>
      <c r="KA1149" s="1308"/>
      <c r="KB1149" s="1308"/>
      <c r="KC1149" s="1308"/>
      <c r="KD1149" s="1308"/>
      <c r="KE1149" s="1308"/>
      <c r="KF1149" s="1308"/>
      <c r="KG1149" s="1308"/>
      <c r="KH1149" s="1308"/>
      <c r="KI1149" s="1308"/>
      <c r="KJ1149" s="1308"/>
      <c r="KK1149" s="1308"/>
      <c r="KL1149" s="1308"/>
      <c r="KM1149" s="1308"/>
      <c r="KN1149" s="1308"/>
      <c r="KO1149" s="1308"/>
      <c r="KP1149" s="1308"/>
      <c r="KQ1149" s="1308"/>
      <c r="KR1149" s="1308"/>
      <c r="KS1149" s="1308"/>
      <c r="KT1149" s="1308"/>
      <c r="KU1149" s="1308"/>
      <c r="KV1149" s="1308"/>
      <c r="KW1149" s="1308"/>
      <c r="KX1149" s="1308"/>
      <c r="KY1149" s="1308"/>
      <c r="KZ1149" s="1308"/>
      <c r="LA1149" s="1308"/>
      <c r="LB1149" s="1308"/>
      <c r="LC1149" s="1308"/>
      <c r="LD1149" s="1308"/>
      <c r="LE1149" s="1308"/>
      <c r="LF1149" s="1308"/>
      <c r="LG1149" s="1308"/>
      <c r="LH1149" s="1308"/>
      <c r="LI1149" s="1308"/>
      <c r="LJ1149" s="1308"/>
      <c r="LK1149" s="1308"/>
      <c r="LL1149" s="1308"/>
      <c r="LM1149" s="1308"/>
      <c r="LN1149" s="1308"/>
      <c r="LO1149" s="1308"/>
      <c r="LP1149" s="1308"/>
      <c r="LQ1149" s="1308"/>
      <c r="LR1149" s="1308"/>
      <c r="LS1149" s="1308"/>
      <c r="LT1149" s="1308"/>
      <c r="LU1149" s="1308"/>
      <c r="LV1149" s="1308"/>
      <c r="LW1149" s="1308"/>
      <c r="LX1149" s="1308"/>
      <c r="LY1149" s="1308"/>
      <c r="LZ1149" s="1308"/>
      <c r="MA1149" s="1308"/>
      <c r="MB1149" s="1308"/>
      <c r="MC1149" s="1308"/>
      <c r="MD1149" s="1308"/>
      <c r="ME1149" s="1308"/>
      <c r="MF1149" s="1308"/>
      <c r="MG1149" s="1308"/>
      <c r="MH1149" s="1308"/>
      <c r="MI1149" s="1308"/>
      <c r="MJ1149" s="1308"/>
      <c r="MK1149" s="1308"/>
      <c r="ML1149" s="1308"/>
      <c r="MM1149" s="1308"/>
      <c r="MN1149" s="1308"/>
      <c r="MO1149" s="1308"/>
      <c r="MP1149" s="1308"/>
      <c r="MQ1149" s="1308"/>
      <c r="MR1149" s="1308"/>
      <c r="MS1149" s="1308"/>
      <c r="MT1149" s="1308"/>
      <c r="MU1149" s="1308"/>
      <c r="MV1149" s="1308"/>
      <c r="MW1149" s="1308"/>
      <c r="MX1149" s="1308"/>
      <c r="MY1149" s="1308"/>
      <c r="MZ1149" s="1308"/>
      <c r="NA1149" s="1308"/>
      <c r="NB1149" s="1308"/>
      <c r="NC1149" s="1308"/>
      <c r="ND1149" s="1308"/>
      <c r="NE1149" s="1308"/>
      <c r="NF1149" s="1308"/>
      <c r="NG1149" s="1308"/>
      <c r="NH1149" s="1308"/>
      <c r="NI1149" s="1308"/>
      <c r="NJ1149" s="1308"/>
      <c r="NK1149" s="1308"/>
      <c r="NL1149" s="1308"/>
      <c r="NM1149" s="1308"/>
      <c r="NN1149" s="1308"/>
      <c r="NO1149" s="1308"/>
      <c r="NP1149" s="1308"/>
      <c r="NQ1149" s="1308"/>
      <c r="NR1149" s="1308"/>
      <c r="NS1149" s="1308"/>
      <c r="NT1149" s="1308"/>
      <c r="NU1149" s="1308"/>
      <c r="NV1149" s="1308"/>
      <c r="NW1149" s="1308"/>
      <c r="NX1149" s="1308"/>
      <c r="NY1149" s="1308"/>
      <c r="NZ1149" s="1308"/>
      <c r="OA1149" s="1308"/>
      <c r="OB1149" s="1308"/>
      <c r="OC1149" s="1308"/>
      <c r="OD1149" s="1308"/>
      <c r="OE1149" s="1308"/>
      <c r="OF1149" s="1308"/>
      <c r="OG1149" s="1308"/>
      <c r="OH1149" s="1308"/>
      <c r="OI1149" s="1308"/>
      <c r="OJ1149" s="1308"/>
      <c r="OK1149" s="1308"/>
      <c r="OL1149" s="1308"/>
      <c r="OM1149" s="1308"/>
      <c r="ON1149" s="1308"/>
      <c r="OO1149" s="1308"/>
      <c r="OP1149" s="1308"/>
      <c r="OQ1149" s="1308"/>
      <c r="OR1149" s="1308"/>
      <c r="OS1149" s="1308"/>
      <c r="OT1149" s="1308"/>
      <c r="OU1149" s="1308"/>
      <c r="OV1149" s="1308"/>
      <c r="OW1149" s="1308"/>
      <c r="OX1149" s="1308"/>
      <c r="OY1149" s="1308"/>
      <c r="OZ1149" s="1308"/>
      <c r="PA1149" s="1308"/>
      <c r="PB1149" s="1308"/>
      <c r="PC1149" s="1308"/>
      <c r="PD1149" s="1308"/>
      <c r="PE1149" s="1308"/>
      <c r="PF1149" s="1308"/>
      <c r="PG1149" s="1308"/>
      <c r="PH1149" s="1308"/>
      <c r="PI1149" s="1308"/>
      <c r="PJ1149" s="1308"/>
      <c r="PK1149" s="1308"/>
      <c r="PL1149" s="1308"/>
      <c r="PM1149" s="1308"/>
      <c r="PN1149" s="1308"/>
      <c r="PO1149" s="1308"/>
      <c r="PP1149" s="1308"/>
      <c r="PQ1149" s="1308"/>
      <c r="PR1149" s="1308"/>
      <c r="PS1149" s="1308"/>
      <c r="PT1149" s="1308"/>
      <c r="PU1149" s="1308"/>
      <c r="PV1149" s="1308"/>
      <c r="PW1149" s="1308"/>
      <c r="PX1149" s="1308"/>
      <c r="PY1149" s="1308"/>
      <c r="PZ1149" s="1308"/>
      <c r="QA1149" s="1308"/>
      <c r="QB1149" s="1308"/>
      <c r="QC1149" s="1308"/>
      <c r="QD1149" s="1308"/>
      <c r="QE1149" s="1308"/>
      <c r="QF1149" s="1308"/>
      <c r="QG1149" s="1308"/>
      <c r="QH1149" s="1308"/>
      <c r="QI1149" s="1308"/>
      <c r="QJ1149" s="1308"/>
      <c r="QK1149" s="1308"/>
      <c r="QL1149" s="1308"/>
      <c r="QM1149" s="1308"/>
      <c r="QN1149" s="1308"/>
      <c r="QO1149" s="1308"/>
      <c r="QP1149" s="1308"/>
      <c r="QQ1149" s="1308"/>
      <c r="QR1149" s="1308"/>
      <c r="QS1149" s="1308"/>
      <c r="QT1149" s="1308"/>
      <c r="QU1149" s="1308"/>
      <c r="QV1149" s="1308"/>
      <c r="QW1149" s="1308"/>
      <c r="QX1149" s="1308"/>
      <c r="QY1149" s="1308"/>
      <c r="QZ1149" s="1308"/>
      <c r="RA1149" s="1308"/>
      <c r="RB1149" s="1308"/>
      <c r="RC1149" s="1308"/>
      <c r="RD1149" s="1308"/>
      <c r="RE1149" s="1308"/>
      <c r="RF1149" s="1308"/>
      <c r="RG1149" s="1308"/>
      <c r="RH1149" s="1308"/>
      <c r="RI1149" s="1308"/>
      <c r="RJ1149" s="1308"/>
      <c r="RK1149" s="1308"/>
      <c r="RL1149" s="1308"/>
      <c r="RM1149" s="1308"/>
      <c r="RN1149" s="1308"/>
      <c r="RO1149" s="1308"/>
      <c r="RP1149" s="1308"/>
      <c r="RQ1149" s="1308"/>
      <c r="RR1149" s="1308"/>
      <c r="RS1149" s="1308"/>
      <c r="RT1149" s="1308"/>
      <c r="RU1149" s="1308"/>
      <c r="RV1149" s="1308"/>
      <c r="RW1149" s="1308"/>
      <c r="RX1149" s="1308"/>
      <c r="RY1149" s="1308"/>
      <c r="RZ1149" s="1308"/>
      <c r="SA1149" s="1308"/>
      <c r="SB1149" s="1308"/>
      <c r="SC1149" s="1308"/>
      <c r="SD1149" s="1308"/>
      <c r="SE1149" s="1308"/>
      <c r="SF1149" s="1308"/>
      <c r="SG1149" s="1308"/>
      <c r="SH1149" s="1308"/>
      <c r="SI1149" s="1308"/>
      <c r="SJ1149" s="1308"/>
      <c r="SK1149" s="1308"/>
      <c r="SL1149" s="1308"/>
      <c r="SM1149" s="1308"/>
      <c r="SN1149" s="1308"/>
      <c r="SO1149" s="1308"/>
      <c r="SP1149" s="1308"/>
      <c r="SQ1149" s="1308"/>
      <c r="SR1149" s="1308"/>
      <c r="SS1149" s="1308"/>
      <c r="ST1149" s="1308"/>
      <c r="SU1149" s="1308"/>
      <c r="SV1149" s="1308"/>
      <c r="SW1149" s="1308"/>
      <c r="SX1149" s="1308"/>
      <c r="SY1149" s="1308"/>
      <c r="SZ1149" s="1308"/>
      <c r="TA1149" s="1308"/>
      <c r="TB1149" s="1308"/>
      <c r="TC1149" s="1308"/>
      <c r="TD1149" s="1308"/>
      <c r="TE1149" s="1308"/>
      <c r="TF1149" s="1308"/>
      <c r="TG1149" s="1308"/>
      <c r="TH1149" s="1308"/>
      <c r="TI1149" s="1308"/>
      <c r="TJ1149" s="1308"/>
      <c r="TK1149" s="1308"/>
      <c r="TL1149" s="1308"/>
      <c r="TM1149" s="1308"/>
      <c r="TN1149" s="1308"/>
      <c r="TO1149" s="1308"/>
      <c r="TP1149" s="1308"/>
      <c r="TQ1149" s="1308"/>
      <c r="TR1149" s="1308"/>
      <c r="TS1149" s="1308"/>
      <c r="TT1149" s="1308"/>
      <c r="TU1149" s="1308"/>
      <c r="TV1149" s="1308"/>
      <c r="TW1149" s="1308"/>
      <c r="TX1149" s="1308"/>
      <c r="TY1149" s="1308"/>
      <c r="TZ1149" s="1308"/>
      <c r="UA1149" s="1308"/>
      <c r="UB1149" s="1308"/>
      <c r="UC1149" s="1308"/>
      <c r="UD1149" s="1308"/>
      <c r="UE1149" s="1308"/>
      <c r="UF1149" s="1308"/>
      <c r="UG1149" s="1308"/>
      <c r="UH1149" s="1308"/>
      <c r="UI1149" s="1308"/>
      <c r="UJ1149" s="1308"/>
      <c r="UK1149" s="1308"/>
      <c r="UL1149" s="1308"/>
      <c r="UM1149" s="1308"/>
      <c r="UN1149" s="1308"/>
      <c r="UO1149" s="1308"/>
      <c r="UP1149" s="1308"/>
      <c r="UQ1149" s="1308"/>
      <c r="UR1149" s="1308"/>
      <c r="US1149" s="1308"/>
      <c r="UT1149" s="1308"/>
      <c r="UU1149" s="1308"/>
      <c r="UV1149" s="1308"/>
      <c r="UW1149" s="1308"/>
      <c r="UX1149" s="1308"/>
      <c r="UY1149" s="1308"/>
      <c r="UZ1149" s="1308"/>
      <c r="VA1149" s="1308"/>
      <c r="VB1149" s="1308"/>
      <c r="VC1149" s="1308"/>
      <c r="VD1149" s="1308"/>
      <c r="VE1149" s="1308"/>
      <c r="VF1149" s="1308"/>
      <c r="VG1149" s="1308"/>
      <c r="VH1149" s="1308"/>
      <c r="VI1149" s="1308"/>
      <c r="VJ1149" s="1308"/>
      <c r="VK1149" s="1308"/>
      <c r="VL1149" s="1308"/>
      <c r="VM1149" s="1308"/>
      <c r="VN1149" s="1308"/>
      <c r="VO1149" s="1308"/>
      <c r="VP1149" s="1308"/>
      <c r="VQ1149" s="1308"/>
      <c r="VR1149" s="1308"/>
      <c r="VS1149" s="1308"/>
      <c r="VT1149" s="1308"/>
      <c r="VU1149" s="1308"/>
      <c r="VV1149" s="1308"/>
      <c r="VW1149" s="1308"/>
      <c r="VX1149" s="1308"/>
      <c r="VY1149" s="1308"/>
      <c r="VZ1149" s="1308"/>
      <c r="WA1149" s="1308"/>
      <c r="WB1149" s="1308"/>
      <c r="WC1149" s="1308"/>
      <c r="WD1149" s="1308"/>
    </row>
    <row r="1150" spans="1:602" s="773" customFormat="1" ht="15" customHeight="1" x14ac:dyDescent="0.25">
      <c r="A1150" s="1315">
        <v>5</v>
      </c>
      <c r="B1150" s="2051">
        <v>43736</v>
      </c>
      <c r="C1150" s="1929">
        <f t="shared" si="566"/>
        <v>1140</v>
      </c>
      <c r="D1150" s="1305" t="s">
        <v>77</v>
      </c>
      <c r="E1150" s="1305" t="s">
        <v>57</v>
      </c>
      <c r="F1150" s="1266">
        <v>6</v>
      </c>
      <c r="G1150" s="1301">
        <f t="shared" si="565"/>
        <v>7990908</v>
      </c>
      <c r="H1150" s="1268"/>
      <c r="I1150" s="817">
        <f t="shared" si="561"/>
        <v>0</v>
      </c>
      <c r="J1150" s="1268">
        <v>4</v>
      </c>
      <c r="K1150" s="817">
        <f t="shared" si="560"/>
        <v>8927272</v>
      </c>
      <c r="L1150" s="1268">
        <v>1</v>
      </c>
      <c r="M1150" s="817">
        <f t="shared" si="562"/>
        <v>431818</v>
      </c>
      <c r="N1150" s="1272">
        <f t="shared" si="568"/>
        <v>11</v>
      </c>
      <c r="O1150" s="1494">
        <f t="shared" si="568"/>
        <v>17349998</v>
      </c>
      <c r="P1150" s="1269">
        <f t="shared" si="543"/>
        <v>440000</v>
      </c>
      <c r="Q1150" s="1307"/>
      <c r="R1150" s="1508">
        <v>1331818</v>
      </c>
      <c r="S1150" s="1508">
        <v>1931818</v>
      </c>
      <c r="T1150" s="1508">
        <v>2231818</v>
      </c>
      <c r="U1150" s="1508">
        <v>431818</v>
      </c>
      <c r="V1150" s="1892"/>
      <c r="W1150" s="1229"/>
      <c r="X1150" s="2337"/>
      <c r="Y1150" s="1229"/>
      <c r="Z1150" s="2395"/>
      <c r="AA1150" s="1229"/>
      <c r="AB1150" s="1317"/>
      <c r="AC1150" s="1229"/>
      <c r="AD1150" s="1229"/>
      <c r="AE1150" s="1229"/>
      <c r="AF1150" s="1490">
        <f t="shared" si="545"/>
        <v>0</v>
      </c>
      <c r="AG1150" s="1316">
        <f t="shared" si="546"/>
        <v>17349998</v>
      </c>
      <c r="AH1150" s="1305"/>
      <c r="AI1150" s="1305"/>
      <c r="AJ1150" s="1267"/>
      <c r="AK1150" s="1317"/>
      <c r="AL1150" s="1317"/>
      <c r="AM1150" s="1305"/>
      <c r="AN1150" s="1305"/>
      <c r="AO1150" s="1266"/>
      <c r="AP1150" s="1491">
        <f t="shared" si="547"/>
        <v>0</v>
      </c>
      <c r="AQ1150" s="1268"/>
      <c r="AR1150" s="1492">
        <f t="shared" si="548"/>
        <v>0</v>
      </c>
      <c r="AS1150" s="1268"/>
      <c r="AT1150" s="1492">
        <f t="shared" si="549"/>
        <v>0</v>
      </c>
      <c r="AU1150" s="1268"/>
      <c r="AV1150" s="1492">
        <f t="shared" si="550"/>
        <v>0</v>
      </c>
      <c r="AW1150" s="1493">
        <f t="shared" si="551"/>
        <v>0</v>
      </c>
      <c r="AX1150" s="2153">
        <f t="shared" si="552"/>
        <v>0</v>
      </c>
      <c r="AY1150" s="1495">
        <f t="shared" si="553"/>
        <v>0</v>
      </c>
      <c r="AZ1150" s="1937"/>
      <c r="BA1150" s="1508">
        <v>1331818</v>
      </c>
      <c r="BB1150" s="1508">
        <v>1931818</v>
      </c>
      <c r="BC1150" s="1508">
        <v>2231818</v>
      </c>
      <c r="BD1150" s="1508">
        <v>431818</v>
      </c>
      <c r="BE1150" s="2174"/>
      <c r="BF1150" s="1229"/>
      <c r="BG1150" s="1317"/>
      <c r="BH1150" s="1229"/>
      <c r="BI1150" s="1317"/>
      <c r="BJ1150" s="1229"/>
      <c r="BK1150" s="1317"/>
      <c r="BL1150" s="1229"/>
      <c r="BM1150" s="1229"/>
      <c r="BN1150" s="1229"/>
      <c r="BO1150" s="1490">
        <f t="shared" si="559"/>
        <v>0</v>
      </c>
      <c r="BP1150" s="1496">
        <f t="shared" si="563"/>
        <v>0</v>
      </c>
      <c r="BQ1150" s="1305"/>
      <c r="BR1150" s="1308"/>
      <c r="BS1150" s="1959">
        <f t="shared" si="554"/>
        <v>6</v>
      </c>
      <c r="BT1150" s="1959">
        <f t="shared" si="555"/>
        <v>0</v>
      </c>
      <c r="BU1150" s="1959">
        <f t="shared" si="556"/>
        <v>4</v>
      </c>
      <c r="BV1150" s="1959">
        <f t="shared" si="557"/>
        <v>1</v>
      </c>
      <c r="BW1150" s="1959">
        <f t="shared" si="558"/>
        <v>17349998</v>
      </c>
      <c r="BX1150" s="1308"/>
      <c r="BY1150" s="1308"/>
      <c r="BZ1150" s="1308"/>
      <c r="CA1150" s="1308"/>
      <c r="CB1150" s="1308"/>
      <c r="CC1150" s="1308"/>
      <c r="CD1150" s="1308"/>
      <c r="CE1150" s="1308"/>
      <c r="CF1150" s="1308"/>
      <c r="CG1150" s="1308"/>
      <c r="CH1150" s="1308"/>
      <c r="CI1150" s="1308"/>
      <c r="CJ1150" s="1308"/>
      <c r="CK1150" s="1308"/>
      <c r="CL1150" s="1308"/>
      <c r="CM1150" s="1308"/>
      <c r="CN1150" s="1308"/>
      <c r="CO1150" s="1308"/>
      <c r="CP1150" s="1308"/>
      <c r="CQ1150" s="1308"/>
      <c r="CR1150" s="1308"/>
      <c r="CS1150" s="1308"/>
      <c r="CT1150" s="1308"/>
      <c r="CU1150" s="1308"/>
      <c r="CV1150" s="1308"/>
      <c r="CW1150" s="1308"/>
      <c r="CX1150" s="1308"/>
      <c r="CY1150" s="1308"/>
      <c r="CZ1150" s="1308"/>
      <c r="DA1150" s="1308"/>
      <c r="DB1150" s="1308"/>
      <c r="DC1150" s="1308"/>
      <c r="DD1150" s="1308"/>
      <c r="DE1150" s="1308"/>
      <c r="DF1150" s="1308"/>
      <c r="DG1150" s="1308"/>
      <c r="DH1150" s="1308"/>
      <c r="DI1150" s="1308"/>
      <c r="DJ1150" s="1308"/>
      <c r="DK1150" s="1308"/>
      <c r="DL1150" s="1308"/>
      <c r="DM1150" s="1308"/>
      <c r="DN1150" s="1308"/>
      <c r="DO1150" s="1308"/>
      <c r="DP1150" s="1308"/>
      <c r="DQ1150" s="1308"/>
      <c r="DR1150" s="1308"/>
      <c r="DS1150" s="1308"/>
      <c r="DT1150" s="1308"/>
      <c r="DU1150" s="1308"/>
      <c r="DV1150" s="1308"/>
      <c r="DW1150" s="1308"/>
      <c r="DX1150" s="1308"/>
      <c r="DY1150" s="1308"/>
      <c r="DZ1150" s="1308"/>
      <c r="EA1150" s="1308"/>
      <c r="EB1150" s="1308"/>
      <c r="EC1150" s="1308"/>
      <c r="ED1150" s="1308"/>
      <c r="EE1150" s="1308"/>
      <c r="EF1150" s="1308"/>
      <c r="EG1150" s="1308"/>
      <c r="EH1150" s="1308"/>
      <c r="EI1150" s="1308"/>
      <c r="EJ1150" s="1308"/>
      <c r="EK1150" s="1308"/>
      <c r="EL1150" s="1308"/>
      <c r="EM1150" s="1308"/>
      <c r="EN1150" s="1308"/>
      <c r="EO1150" s="1308"/>
      <c r="EP1150" s="1308"/>
      <c r="EQ1150" s="1308"/>
      <c r="ER1150" s="1308"/>
      <c r="ES1150" s="1308"/>
      <c r="ET1150" s="1308"/>
      <c r="EU1150" s="1308"/>
      <c r="EV1150" s="1308"/>
      <c r="EW1150" s="1308"/>
      <c r="EX1150" s="1308"/>
      <c r="EY1150" s="1308"/>
      <c r="EZ1150" s="1308"/>
      <c r="FA1150" s="1308"/>
      <c r="FB1150" s="1308"/>
      <c r="FC1150" s="1308"/>
      <c r="FD1150" s="1308"/>
      <c r="FE1150" s="1308"/>
      <c r="FF1150" s="1308"/>
      <c r="FG1150" s="1308"/>
      <c r="FH1150" s="1308"/>
      <c r="FI1150" s="1308"/>
      <c r="FJ1150" s="1308"/>
      <c r="FK1150" s="1308"/>
      <c r="FL1150" s="1308"/>
      <c r="FM1150" s="1308"/>
      <c r="FN1150" s="1308"/>
      <c r="FO1150" s="1308"/>
      <c r="FP1150" s="1308"/>
      <c r="FQ1150" s="1308"/>
      <c r="FR1150" s="1308"/>
      <c r="FS1150" s="1308"/>
      <c r="FT1150" s="1308"/>
      <c r="FU1150" s="1308"/>
      <c r="FV1150" s="1308"/>
      <c r="FW1150" s="1308"/>
      <c r="FX1150" s="1308"/>
      <c r="FY1150" s="1308"/>
      <c r="FZ1150" s="1308"/>
      <c r="GA1150" s="1308"/>
      <c r="GB1150" s="1308"/>
      <c r="GC1150" s="1308"/>
      <c r="GD1150" s="1308"/>
      <c r="GE1150" s="1308"/>
      <c r="GF1150" s="1308"/>
      <c r="GG1150" s="1308"/>
      <c r="GH1150" s="1308"/>
      <c r="GI1150" s="1308"/>
      <c r="GJ1150" s="1308"/>
      <c r="GK1150" s="1308"/>
      <c r="GL1150" s="1308"/>
      <c r="GM1150" s="1308"/>
      <c r="GN1150" s="1308"/>
      <c r="GO1150" s="1308"/>
      <c r="GP1150" s="1308"/>
      <c r="GQ1150" s="1308"/>
      <c r="GR1150" s="1308"/>
      <c r="GS1150" s="1308"/>
      <c r="GT1150" s="1308"/>
      <c r="GU1150" s="1308"/>
      <c r="GV1150" s="1308"/>
      <c r="GW1150" s="1308"/>
      <c r="GX1150" s="1308"/>
      <c r="GY1150" s="1308"/>
      <c r="GZ1150" s="1308"/>
      <c r="HA1150" s="1308"/>
      <c r="HB1150" s="1308"/>
      <c r="HC1150" s="1308"/>
      <c r="HD1150" s="1308"/>
      <c r="HE1150" s="1308"/>
      <c r="HF1150" s="1308"/>
      <c r="HG1150" s="1308"/>
      <c r="HH1150" s="1308"/>
      <c r="HI1150" s="1308"/>
      <c r="HJ1150" s="1308"/>
      <c r="HK1150" s="1308"/>
      <c r="HL1150" s="1308"/>
      <c r="HM1150" s="1308"/>
      <c r="HN1150" s="1308"/>
      <c r="HO1150" s="1308"/>
      <c r="HP1150" s="1308"/>
      <c r="HQ1150" s="1308"/>
      <c r="HR1150" s="1308"/>
      <c r="HS1150" s="1308"/>
      <c r="HT1150" s="1308"/>
      <c r="HU1150" s="1308"/>
      <c r="HV1150" s="1308"/>
      <c r="HW1150" s="1308"/>
      <c r="HX1150" s="1308"/>
      <c r="HY1150" s="1308"/>
      <c r="HZ1150" s="1308"/>
      <c r="IA1150" s="1308"/>
      <c r="IB1150" s="1308"/>
      <c r="IC1150" s="1308"/>
      <c r="ID1150" s="1308"/>
      <c r="IE1150" s="1308"/>
      <c r="IF1150" s="1308"/>
      <c r="IG1150" s="1308"/>
      <c r="IH1150" s="1308"/>
      <c r="II1150" s="1308"/>
      <c r="IJ1150" s="1308"/>
      <c r="IK1150" s="1308"/>
      <c r="IL1150" s="1308"/>
      <c r="IM1150" s="1308"/>
      <c r="IN1150" s="1308"/>
      <c r="IO1150" s="1308"/>
      <c r="IP1150" s="1308"/>
      <c r="IQ1150" s="1308"/>
      <c r="IR1150" s="1308"/>
      <c r="IS1150" s="1308"/>
      <c r="IT1150" s="1308"/>
      <c r="IU1150" s="1308"/>
      <c r="IV1150" s="1308"/>
      <c r="IW1150" s="1308"/>
      <c r="IX1150" s="1308"/>
      <c r="IY1150" s="1308"/>
      <c r="IZ1150" s="1308"/>
      <c r="JA1150" s="1308"/>
      <c r="JB1150" s="1308"/>
      <c r="JC1150" s="1308"/>
      <c r="JD1150" s="1308"/>
      <c r="JE1150" s="1308"/>
      <c r="JF1150" s="1308"/>
      <c r="JG1150" s="1308"/>
      <c r="JH1150" s="1308"/>
      <c r="JI1150" s="1308"/>
      <c r="JJ1150" s="1308"/>
      <c r="JK1150" s="1308"/>
      <c r="JL1150" s="1308"/>
      <c r="JM1150" s="1308"/>
      <c r="JN1150" s="1308"/>
      <c r="JO1150" s="1308"/>
      <c r="JP1150" s="1308"/>
      <c r="JQ1150" s="1308"/>
      <c r="JR1150" s="1308"/>
      <c r="JS1150" s="1308"/>
      <c r="JT1150" s="1308"/>
      <c r="JU1150" s="1308"/>
      <c r="JV1150" s="1308"/>
      <c r="JW1150" s="1308"/>
      <c r="JX1150" s="1308"/>
      <c r="JY1150" s="1308"/>
      <c r="JZ1150" s="1308"/>
      <c r="KA1150" s="1308"/>
      <c r="KB1150" s="1308"/>
      <c r="KC1150" s="1308"/>
      <c r="KD1150" s="1308"/>
      <c r="KE1150" s="1308"/>
      <c r="KF1150" s="1308"/>
      <c r="KG1150" s="1308"/>
      <c r="KH1150" s="1308"/>
      <c r="KI1150" s="1308"/>
      <c r="KJ1150" s="1308"/>
      <c r="KK1150" s="1308"/>
      <c r="KL1150" s="1308"/>
      <c r="KM1150" s="1308"/>
      <c r="KN1150" s="1308"/>
      <c r="KO1150" s="1308"/>
      <c r="KP1150" s="1308"/>
      <c r="KQ1150" s="1308"/>
      <c r="KR1150" s="1308"/>
      <c r="KS1150" s="1308"/>
      <c r="KT1150" s="1308"/>
      <c r="KU1150" s="1308"/>
      <c r="KV1150" s="1308"/>
      <c r="KW1150" s="1308"/>
      <c r="KX1150" s="1308"/>
      <c r="KY1150" s="1308"/>
      <c r="KZ1150" s="1308"/>
      <c r="LA1150" s="1308"/>
      <c r="LB1150" s="1308"/>
      <c r="LC1150" s="1308"/>
      <c r="LD1150" s="1308"/>
      <c r="LE1150" s="1308"/>
      <c r="LF1150" s="1308"/>
      <c r="LG1150" s="1308"/>
      <c r="LH1150" s="1308"/>
      <c r="LI1150" s="1308"/>
      <c r="LJ1150" s="1308"/>
      <c r="LK1150" s="1308"/>
      <c r="LL1150" s="1308"/>
      <c r="LM1150" s="1308"/>
      <c r="LN1150" s="1308"/>
      <c r="LO1150" s="1308"/>
      <c r="LP1150" s="1308"/>
      <c r="LQ1150" s="1308"/>
      <c r="LR1150" s="1308"/>
      <c r="LS1150" s="1308"/>
      <c r="LT1150" s="1308"/>
      <c r="LU1150" s="1308"/>
      <c r="LV1150" s="1308"/>
      <c r="LW1150" s="1308"/>
      <c r="LX1150" s="1308"/>
      <c r="LY1150" s="1308"/>
      <c r="LZ1150" s="1308"/>
      <c r="MA1150" s="1308"/>
      <c r="MB1150" s="1308"/>
      <c r="MC1150" s="1308"/>
      <c r="MD1150" s="1308"/>
      <c r="ME1150" s="1308"/>
      <c r="MF1150" s="1308"/>
      <c r="MG1150" s="1308"/>
      <c r="MH1150" s="1308"/>
      <c r="MI1150" s="1308"/>
      <c r="MJ1150" s="1308"/>
      <c r="MK1150" s="1308"/>
      <c r="ML1150" s="1308"/>
      <c r="MM1150" s="1308"/>
      <c r="MN1150" s="1308"/>
      <c r="MO1150" s="1308"/>
      <c r="MP1150" s="1308"/>
      <c r="MQ1150" s="1308"/>
      <c r="MR1150" s="1308"/>
      <c r="MS1150" s="1308"/>
      <c r="MT1150" s="1308"/>
      <c r="MU1150" s="1308"/>
      <c r="MV1150" s="1308"/>
      <c r="MW1150" s="1308"/>
      <c r="MX1150" s="1308"/>
      <c r="MY1150" s="1308"/>
      <c r="MZ1150" s="1308"/>
      <c r="NA1150" s="1308"/>
      <c r="NB1150" s="1308"/>
      <c r="NC1150" s="1308"/>
      <c r="ND1150" s="1308"/>
      <c r="NE1150" s="1308"/>
      <c r="NF1150" s="1308"/>
      <c r="NG1150" s="1308"/>
      <c r="NH1150" s="1308"/>
      <c r="NI1150" s="1308"/>
      <c r="NJ1150" s="1308"/>
      <c r="NK1150" s="1308"/>
      <c r="NL1150" s="1308"/>
      <c r="NM1150" s="1308"/>
      <c r="NN1150" s="1308"/>
      <c r="NO1150" s="1308"/>
      <c r="NP1150" s="1308"/>
      <c r="NQ1150" s="1308"/>
      <c r="NR1150" s="1308"/>
      <c r="NS1150" s="1308"/>
      <c r="NT1150" s="1308"/>
      <c r="NU1150" s="1308"/>
      <c r="NV1150" s="1308"/>
      <c r="NW1150" s="1308"/>
      <c r="NX1150" s="1308"/>
      <c r="NY1150" s="1308"/>
      <c r="NZ1150" s="1308"/>
      <c r="OA1150" s="1308"/>
      <c r="OB1150" s="1308"/>
      <c r="OC1150" s="1308"/>
      <c r="OD1150" s="1308"/>
      <c r="OE1150" s="1308"/>
      <c r="OF1150" s="1308"/>
      <c r="OG1150" s="1308"/>
      <c r="OH1150" s="1308"/>
      <c r="OI1150" s="1308"/>
      <c r="OJ1150" s="1308"/>
      <c r="OK1150" s="1308"/>
      <c r="OL1150" s="1308"/>
      <c r="OM1150" s="1308"/>
      <c r="ON1150" s="1308"/>
      <c r="OO1150" s="1308"/>
      <c r="OP1150" s="1308"/>
      <c r="OQ1150" s="1308"/>
      <c r="OR1150" s="1308"/>
      <c r="OS1150" s="1308"/>
      <c r="OT1150" s="1308"/>
      <c r="OU1150" s="1308"/>
      <c r="OV1150" s="1308"/>
      <c r="OW1150" s="1308"/>
      <c r="OX1150" s="1308"/>
      <c r="OY1150" s="1308"/>
      <c r="OZ1150" s="1308"/>
      <c r="PA1150" s="1308"/>
      <c r="PB1150" s="1308"/>
      <c r="PC1150" s="1308"/>
      <c r="PD1150" s="1308"/>
      <c r="PE1150" s="1308"/>
      <c r="PF1150" s="1308"/>
      <c r="PG1150" s="1308"/>
      <c r="PH1150" s="1308"/>
      <c r="PI1150" s="1308"/>
      <c r="PJ1150" s="1308"/>
      <c r="PK1150" s="1308"/>
      <c r="PL1150" s="1308"/>
      <c r="PM1150" s="1308"/>
      <c r="PN1150" s="1308"/>
      <c r="PO1150" s="1308"/>
      <c r="PP1150" s="1308"/>
      <c r="PQ1150" s="1308"/>
      <c r="PR1150" s="1308"/>
      <c r="PS1150" s="1308"/>
      <c r="PT1150" s="1308"/>
      <c r="PU1150" s="1308"/>
      <c r="PV1150" s="1308"/>
      <c r="PW1150" s="1308"/>
      <c r="PX1150" s="1308"/>
      <c r="PY1150" s="1308"/>
      <c r="PZ1150" s="1308"/>
      <c r="QA1150" s="1308"/>
      <c r="QB1150" s="1308"/>
      <c r="QC1150" s="1308"/>
      <c r="QD1150" s="1308"/>
      <c r="QE1150" s="1308"/>
      <c r="QF1150" s="1308"/>
      <c r="QG1150" s="1308"/>
      <c r="QH1150" s="1308"/>
      <c r="QI1150" s="1308"/>
      <c r="QJ1150" s="1308"/>
      <c r="QK1150" s="1308"/>
      <c r="QL1150" s="1308"/>
      <c r="QM1150" s="1308"/>
      <c r="QN1150" s="1308"/>
      <c r="QO1150" s="1308"/>
      <c r="QP1150" s="1308"/>
      <c r="QQ1150" s="1308"/>
      <c r="QR1150" s="1308"/>
      <c r="QS1150" s="1308"/>
      <c r="QT1150" s="1308"/>
      <c r="QU1150" s="1308"/>
      <c r="QV1150" s="1308"/>
      <c r="QW1150" s="1308"/>
      <c r="QX1150" s="1308"/>
      <c r="QY1150" s="1308"/>
      <c r="QZ1150" s="1308"/>
      <c r="RA1150" s="1308"/>
      <c r="RB1150" s="1308"/>
      <c r="RC1150" s="1308"/>
      <c r="RD1150" s="1308"/>
      <c r="RE1150" s="1308"/>
      <c r="RF1150" s="1308"/>
      <c r="RG1150" s="1308"/>
      <c r="RH1150" s="1308"/>
      <c r="RI1150" s="1308"/>
      <c r="RJ1150" s="1308"/>
      <c r="RK1150" s="1308"/>
      <c r="RL1150" s="1308"/>
      <c r="RM1150" s="1308"/>
      <c r="RN1150" s="1308"/>
      <c r="RO1150" s="1308"/>
      <c r="RP1150" s="1308"/>
      <c r="RQ1150" s="1308"/>
      <c r="RR1150" s="1308"/>
      <c r="RS1150" s="1308"/>
      <c r="RT1150" s="1308"/>
      <c r="RU1150" s="1308"/>
      <c r="RV1150" s="1308"/>
      <c r="RW1150" s="1308"/>
      <c r="RX1150" s="1308"/>
      <c r="RY1150" s="1308"/>
      <c r="RZ1150" s="1308"/>
      <c r="SA1150" s="1308"/>
      <c r="SB1150" s="1308"/>
      <c r="SC1150" s="1308"/>
      <c r="SD1150" s="1308"/>
      <c r="SE1150" s="1308"/>
      <c r="SF1150" s="1308"/>
      <c r="SG1150" s="1308"/>
      <c r="SH1150" s="1308"/>
      <c r="SI1150" s="1308"/>
      <c r="SJ1150" s="1308"/>
      <c r="SK1150" s="1308"/>
      <c r="SL1150" s="1308"/>
      <c r="SM1150" s="1308"/>
      <c r="SN1150" s="1308"/>
      <c r="SO1150" s="1308"/>
      <c r="SP1150" s="1308"/>
      <c r="SQ1150" s="1308"/>
      <c r="SR1150" s="1308"/>
      <c r="SS1150" s="1308"/>
      <c r="ST1150" s="1308"/>
      <c r="SU1150" s="1308"/>
      <c r="SV1150" s="1308"/>
      <c r="SW1150" s="1308"/>
      <c r="SX1150" s="1308"/>
      <c r="SY1150" s="1308"/>
      <c r="SZ1150" s="1308"/>
      <c r="TA1150" s="1308"/>
      <c r="TB1150" s="1308"/>
      <c r="TC1150" s="1308"/>
      <c r="TD1150" s="1308"/>
      <c r="TE1150" s="1308"/>
      <c r="TF1150" s="1308"/>
      <c r="TG1150" s="1308"/>
      <c r="TH1150" s="1308"/>
      <c r="TI1150" s="1308"/>
      <c r="TJ1150" s="1308"/>
      <c r="TK1150" s="1308"/>
      <c r="TL1150" s="1308"/>
      <c r="TM1150" s="1308"/>
      <c r="TN1150" s="1308"/>
      <c r="TO1150" s="1308"/>
      <c r="TP1150" s="1308"/>
      <c r="TQ1150" s="1308"/>
      <c r="TR1150" s="1308"/>
      <c r="TS1150" s="1308"/>
      <c r="TT1150" s="1308"/>
      <c r="TU1150" s="1308"/>
      <c r="TV1150" s="1308"/>
      <c r="TW1150" s="1308"/>
      <c r="TX1150" s="1308"/>
      <c r="TY1150" s="1308"/>
      <c r="TZ1150" s="1308"/>
      <c r="UA1150" s="1308"/>
      <c r="UB1150" s="1308"/>
      <c r="UC1150" s="1308"/>
      <c r="UD1150" s="1308"/>
      <c r="UE1150" s="1308"/>
      <c r="UF1150" s="1308"/>
      <c r="UG1150" s="1308"/>
      <c r="UH1150" s="1308"/>
      <c r="UI1150" s="1308"/>
      <c r="UJ1150" s="1308"/>
      <c r="UK1150" s="1308"/>
      <c r="UL1150" s="1308"/>
      <c r="UM1150" s="1308"/>
      <c r="UN1150" s="1308"/>
      <c r="UO1150" s="1308"/>
      <c r="UP1150" s="1308"/>
      <c r="UQ1150" s="1308"/>
      <c r="UR1150" s="1308"/>
      <c r="US1150" s="1308"/>
      <c r="UT1150" s="1308"/>
      <c r="UU1150" s="1308"/>
      <c r="UV1150" s="1308"/>
      <c r="UW1150" s="1308"/>
      <c r="UX1150" s="1308"/>
      <c r="UY1150" s="1308"/>
      <c r="UZ1150" s="1308"/>
      <c r="VA1150" s="1308"/>
      <c r="VB1150" s="1308"/>
      <c r="VC1150" s="1308"/>
      <c r="VD1150" s="1308"/>
      <c r="VE1150" s="1308"/>
      <c r="VF1150" s="1308"/>
      <c r="VG1150" s="1308"/>
      <c r="VH1150" s="1308"/>
      <c r="VI1150" s="1308"/>
      <c r="VJ1150" s="1308"/>
      <c r="VK1150" s="1308"/>
      <c r="VL1150" s="1308"/>
      <c r="VM1150" s="1308"/>
      <c r="VN1150" s="1308"/>
      <c r="VO1150" s="1308"/>
      <c r="VP1150" s="1308"/>
      <c r="VQ1150" s="1308"/>
      <c r="VR1150" s="1308"/>
      <c r="VS1150" s="1308"/>
      <c r="VT1150" s="1308"/>
      <c r="VU1150" s="1308"/>
      <c r="VV1150" s="1308"/>
      <c r="VW1150" s="1308"/>
      <c r="VX1150" s="1308"/>
      <c r="VY1150" s="1308"/>
      <c r="VZ1150" s="1308"/>
      <c r="WA1150" s="1308"/>
      <c r="WB1150" s="1308"/>
      <c r="WC1150" s="1308"/>
      <c r="WD1150" s="1308"/>
    </row>
    <row r="1151" spans="1:602" s="773" customFormat="1" ht="15" customHeight="1" x14ac:dyDescent="0.25">
      <c r="A1151" s="1315">
        <v>6</v>
      </c>
      <c r="B1151" s="2051">
        <v>43736</v>
      </c>
      <c r="C1151" s="1929">
        <f t="shared" si="566"/>
        <v>1141</v>
      </c>
      <c r="D1151" s="1305" t="s">
        <v>35</v>
      </c>
      <c r="E1151" s="1305" t="s">
        <v>31</v>
      </c>
      <c r="F1151" s="1266">
        <v>4</v>
      </c>
      <c r="G1151" s="1301">
        <f t="shared" si="565"/>
        <v>5327272</v>
      </c>
      <c r="H1151" s="1268"/>
      <c r="I1151" s="817">
        <f t="shared" si="561"/>
        <v>0</v>
      </c>
      <c r="J1151" s="1268"/>
      <c r="K1151" s="817">
        <f t="shared" si="560"/>
        <v>0</v>
      </c>
      <c r="L1151" s="1268"/>
      <c r="M1151" s="817">
        <f t="shared" si="562"/>
        <v>0</v>
      </c>
      <c r="N1151" s="1272">
        <f t="shared" si="568"/>
        <v>4</v>
      </c>
      <c r="O1151" s="1494">
        <f t="shared" si="568"/>
        <v>5327272</v>
      </c>
      <c r="P1151" s="1269">
        <f t="shared" si="543"/>
        <v>160000</v>
      </c>
      <c r="Q1151" s="1307"/>
      <c r="R1151" s="1508">
        <v>1331818</v>
      </c>
      <c r="S1151" s="1508">
        <v>1931818</v>
      </c>
      <c r="T1151" s="1508">
        <v>2231818</v>
      </c>
      <c r="U1151" s="1508">
        <v>431818</v>
      </c>
      <c r="V1151" s="1892"/>
      <c r="W1151" s="1229"/>
      <c r="X1151" s="2337"/>
      <c r="Y1151" s="1229"/>
      <c r="Z1151" s="2395"/>
      <c r="AA1151" s="1229"/>
      <c r="AB1151" s="1317"/>
      <c r="AC1151" s="1229"/>
      <c r="AD1151" s="1229"/>
      <c r="AE1151" s="1229"/>
      <c r="AF1151" s="1490">
        <f t="shared" si="545"/>
        <v>0</v>
      </c>
      <c r="AG1151" s="1316">
        <f t="shared" si="546"/>
        <v>5327272</v>
      </c>
      <c r="AH1151" s="1305"/>
      <c r="AI1151" s="1305"/>
      <c r="AJ1151" s="1267"/>
      <c r="AK1151" s="1317"/>
      <c r="AL1151" s="1317"/>
      <c r="AM1151" s="1305"/>
      <c r="AN1151" s="1305"/>
      <c r="AO1151" s="1266"/>
      <c r="AP1151" s="1491">
        <f t="shared" si="547"/>
        <v>0</v>
      </c>
      <c r="AQ1151" s="1268"/>
      <c r="AR1151" s="1492">
        <f t="shared" si="548"/>
        <v>0</v>
      </c>
      <c r="AS1151" s="1268"/>
      <c r="AT1151" s="1492">
        <f t="shared" si="549"/>
        <v>0</v>
      </c>
      <c r="AU1151" s="1268"/>
      <c r="AV1151" s="1492">
        <f t="shared" si="550"/>
        <v>0</v>
      </c>
      <c r="AW1151" s="1493">
        <f t="shared" si="551"/>
        <v>0</v>
      </c>
      <c r="AX1151" s="2153">
        <f t="shared" si="552"/>
        <v>0</v>
      </c>
      <c r="AY1151" s="1495">
        <f t="shared" si="553"/>
        <v>0</v>
      </c>
      <c r="AZ1151" s="1937"/>
      <c r="BA1151" s="1508">
        <v>1331818</v>
      </c>
      <c r="BB1151" s="1508">
        <v>1931818</v>
      </c>
      <c r="BC1151" s="1508">
        <v>2231818</v>
      </c>
      <c r="BD1151" s="1508">
        <v>431818</v>
      </c>
      <c r="BE1151" s="2174"/>
      <c r="BF1151" s="1229"/>
      <c r="BG1151" s="1317"/>
      <c r="BH1151" s="1229"/>
      <c r="BI1151" s="1317"/>
      <c r="BJ1151" s="1229"/>
      <c r="BK1151" s="1317"/>
      <c r="BL1151" s="1229"/>
      <c r="BM1151" s="1229"/>
      <c r="BN1151" s="1229"/>
      <c r="BO1151" s="1490">
        <f t="shared" si="559"/>
        <v>0</v>
      </c>
      <c r="BP1151" s="1496">
        <f t="shared" si="563"/>
        <v>0</v>
      </c>
      <c r="BQ1151" s="1305"/>
      <c r="BR1151" s="1308"/>
      <c r="BS1151" s="1959">
        <f t="shared" si="554"/>
        <v>4</v>
      </c>
      <c r="BT1151" s="1959">
        <f t="shared" si="555"/>
        <v>0</v>
      </c>
      <c r="BU1151" s="1959">
        <f t="shared" si="556"/>
        <v>0</v>
      </c>
      <c r="BV1151" s="1959">
        <f t="shared" si="557"/>
        <v>0</v>
      </c>
      <c r="BW1151" s="1959">
        <f t="shared" si="558"/>
        <v>5327272</v>
      </c>
      <c r="BX1151" s="1308"/>
      <c r="BY1151" s="1308"/>
      <c r="BZ1151" s="1308"/>
      <c r="CA1151" s="1308"/>
      <c r="CB1151" s="1308"/>
      <c r="CC1151" s="1308"/>
      <c r="CD1151" s="1308"/>
      <c r="CE1151" s="1308"/>
      <c r="CF1151" s="1308"/>
      <c r="CG1151" s="1308"/>
      <c r="CH1151" s="1308"/>
      <c r="CI1151" s="1308"/>
      <c r="CJ1151" s="1308"/>
      <c r="CK1151" s="1308"/>
      <c r="CL1151" s="1308"/>
      <c r="CM1151" s="1308"/>
      <c r="CN1151" s="1308"/>
      <c r="CO1151" s="1308"/>
      <c r="CP1151" s="1308"/>
      <c r="CQ1151" s="1308"/>
      <c r="CR1151" s="1308"/>
      <c r="CS1151" s="1308"/>
      <c r="CT1151" s="1308"/>
      <c r="CU1151" s="1308"/>
      <c r="CV1151" s="1308"/>
      <c r="CW1151" s="1308"/>
      <c r="CX1151" s="1308"/>
      <c r="CY1151" s="1308"/>
      <c r="CZ1151" s="1308"/>
      <c r="DA1151" s="1308"/>
      <c r="DB1151" s="1308"/>
      <c r="DC1151" s="1308"/>
      <c r="DD1151" s="1308"/>
      <c r="DE1151" s="1308"/>
      <c r="DF1151" s="1308"/>
      <c r="DG1151" s="1308"/>
      <c r="DH1151" s="1308"/>
      <c r="DI1151" s="1308"/>
      <c r="DJ1151" s="1308"/>
      <c r="DK1151" s="1308"/>
      <c r="DL1151" s="1308"/>
      <c r="DM1151" s="1308"/>
      <c r="DN1151" s="1308"/>
      <c r="DO1151" s="1308"/>
      <c r="DP1151" s="1308"/>
      <c r="DQ1151" s="1308"/>
      <c r="DR1151" s="1308"/>
      <c r="DS1151" s="1308"/>
      <c r="DT1151" s="1308"/>
      <c r="DU1151" s="1308"/>
      <c r="DV1151" s="1308"/>
      <c r="DW1151" s="1308"/>
      <c r="DX1151" s="1308"/>
      <c r="DY1151" s="1308"/>
      <c r="DZ1151" s="1308"/>
      <c r="EA1151" s="1308"/>
      <c r="EB1151" s="1308"/>
      <c r="EC1151" s="1308"/>
      <c r="ED1151" s="1308"/>
      <c r="EE1151" s="1308"/>
      <c r="EF1151" s="1308"/>
      <c r="EG1151" s="1308"/>
      <c r="EH1151" s="1308"/>
      <c r="EI1151" s="1308"/>
      <c r="EJ1151" s="1308"/>
      <c r="EK1151" s="1308"/>
      <c r="EL1151" s="1308"/>
      <c r="EM1151" s="1308"/>
      <c r="EN1151" s="1308"/>
      <c r="EO1151" s="1308"/>
      <c r="EP1151" s="1308"/>
      <c r="EQ1151" s="1308"/>
      <c r="ER1151" s="1308"/>
      <c r="ES1151" s="1308"/>
      <c r="ET1151" s="1308"/>
      <c r="EU1151" s="1308"/>
      <c r="EV1151" s="1308"/>
      <c r="EW1151" s="1308"/>
      <c r="EX1151" s="1308"/>
      <c r="EY1151" s="1308"/>
      <c r="EZ1151" s="1308"/>
      <c r="FA1151" s="1308"/>
      <c r="FB1151" s="1308"/>
      <c r="FC1151" s="1308"/>
      <c r="FD1151" s="1308"/>
      <c r="FE1151" s="1308"/>
      <c r="FF1151" s="1308"/>
      <c r="FG1151" s="1308"/>
      <c r="FH1151" s="1308"/>
      <c r="FI1151" s="1308"/>
      <c r="FJ1151" s="1308"/>
      <c r="FK1151" s="1308"/>
      <c r="FL1151" s="1308"/>
      <c r="FM1151" s="1308"/>
      <c r="FN1151" s="1308"/>
      <c r="FO1151" s="1308"/>
      <c r="FP1151" s="1308"/>
      <c r="FQ1151" s="1308"/>
      <c r="FR1151" s="1308"/>
      <c r="FS1151" s="1308"/>
      <c r="FT1151" s="1308"/>
      <c r="FU1151" s="1308"/>
      <c r="FV1151" s="1308"/>
      <c r="FW1151" s="1308"/>
      <c r="FX1151" s="1308"/>
      <c r="FY1151" s="1308"/>
      <c r="FZ1151" s="1308"/>
      <c r="GA1151" s="1308"/>
      <c r="GB1151" s="1308"/>
      <c r="GC1151" s="1308"/>
      <c r="GD1151" s="1308"/>
      <c r="GE1151" s="1308"/>
      <c r="GF1151" s="1308"/>
      <c r="GG1151" s="1308"/>
      <c r="GH1151" s="1308"/>
      <c r="GI1151" s="1308"/>
      <c r="GJ1151" s="1308"/>
      <c r="GK1151" s="1308"/>
      <c r="GL1151" s="1308"/>
      <c r="GM1151" s="1308"/>
      <c r="GN1151" s="1308"/>
      <c r="GO1151" s="1308"/>
      <c r="GP1151" s="1308"/>
      <c r="GQ1151" s="1308"/>
      <c r="GR1151" s="1308"/>
      <c r="GS1151" s="1308"/>
      <c r="GT1151" s="1308"/>
      <c r="GU1151" s="1308"/>
      <c r="GV1151" s="1308"/>
      <c r="GW1151" s="1308"/>
      <c r="GX1151" s="1308"/>
      <c r="GY1151" s="1308"/>
      <c r="GZ1151" s="1308"/>
      <c r="HA1151" s="1308"/>
      <c r="HB1151" s="1308"/>
      <c r="HC1151" s="1308"/>
      <c r="HD1151" s="1308"/>
      <c r="HE1151" s="1308"/>
      <c r="HF1151" s="1308"/>
      <c r="HG1151" s="1308"/>
      <c r="HH1151" s="1308"/>
      <c r="HI1151" s="1308"/>
      <c r="HJ1151" s="1308"/>
      <c r="HK1151" s="1308"/>
      <c r="HL1151" s="1308"/>
      <c r="HM1151" s="1308"/>
      <c r="HN1151" s="1308"/>
      <c r="HO1151" s="1308"/>
      <c r="HP1151" s="1308"/>
      <c r="HQ1151" s="1308"/>
      <c r="HR1151" s="1308"/>
      <c r="HS1151" s="1308"/>
      <c r="HT1151" s="1308"/>
      <c r="HU1151" s="1308"/>
      <c r="HV1151" s="1308"/>
      <c r="HW1151" s="1308"/>
      <c r="HX1151" s="1308"/>
      <c r="HY1151" s="1308"/>
      <c r="HZ1151" s="1308"/>
      <c r="IA1151" s="1308"/>
      <c r="IB1151" s="1308"/>
      <c r="IC1151" s="1308"/>
      <c r="ID1151" s="1308"/>
      <c r="IE1151" s="1308"/>
      <c r="IF1151" s="1308"/>
      <c r="IG1151" s="1308"/>
      <c r="IH1151" s="1308"/>
      <c r="II1151" s="1308"/>
      <c r="IJ1151" s="1308"/>
      <c r="IK1151" s="1308"/>
      <c r="IL1151" s="1308"/>
      <c r="IM1151" s="1308"/>
      <c r="IN1151" s="1308"/>
      <c r="IO1151" s="1308"/>
      <c r="IP1151" s="1308"/>
      <c r="IQ1151" s="1308"/>
      <c r="IR1151" s="1308"/>
      <c r="IS1151" s="1308"/>
      <c r="IT1151" s="1308"/>
      <c r="IU1151" s="1308"/>
      <c r="IV1151" s="1308"/>
      <c r="IW1151" s="1308"/>
      <c r="IX1151" s="1308"/>
      <c r="IY1151" s="1308"/>
      <c r="IZ1151" s="1308"/>
      <c r="JA1151" s="1308"/>
      <c r="JB1151" s="1308"/>
      <c r="JC1151" s="1308"/>
      <c r="JD1151" s="1308"/>
      <c r="JE1151" s="1308"/>
      <c r="JF1151" s="1308"/>
      <c r="JG1151" s="1308"/>
      <c r="JH1151" s="1308"/>
      <c r="JI1151" s="1308"/>
      <c r="JJ1151" s="1308"/>
      <c r="JK1151" s="1308"/>
      <c r="JL1151" s="1308"/>
      <c r="JM1151" s="1308"/>
      <c r="JN1151" s="1308"/>
      <c r="JO1151" s="1308"/>
      <c r="JP1151" s="1308"/>
      <c r="JQ1151" s="1308"/>
      <c r="JR1151" s="1308"/>
      <c r="JS1151" s="1308"/>
      <c r="JT1151" s="1308"/>
      <c r="JU1151" s="1308"/>
      <c r="JV1151" s="1308"/>
      <c r="JW1151" s="1308"/>
      <c r="JX1151" s="1308"/>
      <c r="JY1151" s="1308"/>
      <c r="JZ1151" s="1308"/>
      <c r="KA1151" s="1308"/>
      <c r="KB1151" s="1308"/>
      <c r="KC1151" s="1308"/>
      <c r="KD1151" s="1308"/>
      <c r="KE1151" s="1308"/>
      <c r="KF1151" s="1308"/>
      <c r="KG1151" s="1308"/>
      <c r="KH1151" s="1308"/>
      <c r="KI1151" s="1308"/>
      <c r="KJ1151" s="1308"/>
      <c r="KK1151" s="1308"/>
      <c r="KL1151" s="1308"/>
      <c r="KM1151" s="1308"/>
      <c r="KN1151" s="1308"/>
      <c r="KO1151" s="1308"/>
      <c r="KP1151" s="1308"/>
      <c r="KQ1151" s="1308"/>
      <c r="KR1151" s="1308"/>
      <c r="KS1151" s="1308"/>
      <c r="KT1151" s="1308"/>
      <c r="KU1151" s="1308"/>
      <c r="KV1151" s="1308"/>
      <c r="KW1151" s="1308"/>
      <c r="KX1151" s="1308"/>
      <c r="KY1151" s="1308"/>
      <c r="KZ1151" s="1308"/>
      <c r="LA1151" s="1308"/>
      <c r="LB1151" s="1308"/>
      <c r="LC1151" s="1308"/>
      <c r="LD1151" s="1308"/>
      <c r="LE1151" s="1308"/>
      <c r="LF1151" s="1308"/>
      <c r="LG1151" s="1308"/>
      <c r="LH1151" s="1308"/>
      <c r="LI1151" s="1308"/>
      <c r="LJ1151" s="1308"/>
      <c r="LK1151" s="1308"/>
      <c r="LL1151" s="1308"/>
      <c r="LM1151" s="1308"/>
      <c r="LN1151" s="1308"/>
      <c r="LO1151" s="1308"/>
      <c r="LP1151" s="1308"/>
      <c r="LQ1151" s="1308"/>
      <c r="LR1151" s="1308"/>
      <c r="LS1151" s="1308"/>
      <c r="LT1151" s="1308"/>
      <c r="LU1151" s="1308"/>
      <c r="LV1151" s="1308"/>
      <c r="LW1151" s="1308"/>
      <c r="LX1151" s="1308"/>
      <c r="LY1151" s="1308"/>
      <c r="LZ1151" s="1308"/>
      <c r="MA1151" s="1308"/>
      <c r="MB1151" s="1308"/>
      <c r="MC1151" s="1308"/>
      <c r="MD1151" s="1308"/>
      <c r="ME1151" s="1308"/>
      <c r="MF1151" s="1308"/>
      <c r="MG1151" s="1308"/>
      <c r="MH1151" s="1308"/>
      <c r="MI1151" s="1308"/>
      <c r="MJ1151" s="1308"/>
      <c r="MK1151" s="1308"/>
      <c r="ML1151" s="1308"/>
      <c r="MM1151" s="1308"/>
      <c r="MN1151" s="1308"/>
      <c r="MO1151" s="1308"/>
      <c r="MP1151" s="1308"/>
      <c r="MQ1151" s="1308"/>
      <c r="MR1151" s="1308"/>
      <c r="MS1151" s="1308"/>
      <c r="MT1151" s="1308"/>
      <c r="MU1151" s="1308"/>
      <c r="MV1151" s="1308"/>
      <c r="MW1151" s="1308"/>
      <c r="MX1151" s="1308"/>
      <c r="MY1151" s="1308"/>
      <c r="MZ1151" s="1308"/>
      <c r="NA1151" s="1308"/>
      <c r="NB1151" s="1308"/>
      <c r="NC1151" s="1308"/>
      <c r="ND1151" s="1308"/>
      <c r="NE1151" s="1308"/>
      <c r="NF1151" s="1308"/>
      <c r="NG1151" s="1308"/>
      <c r="NH1151" s="1308"/>
      <c r="NI1151" s="1308"/>
      <c r="NJ1151" s="1308"/>
      <c r="NK1151" s="1308"/>
      <c r="NL1151" s="1308"/>
      <c r="NM1151" s="1308"/>
      <c r="NN1151" s="1308"/>
      <c r="NO1151" s="1308"/>
      <c r="NP1151" s="1308"/>
      <c r="NQ1151" s="1308"/>
      <c r="NR1151" s="1308"/>
      <c r="NS1151" s="1308"/>
      <c r="NT1151" s="1308"/>
      <c r="NU1151" s="1308"/>
      <c r="NV1151" s="1308"/>
      <c r="NW1151" s="1308"/>
      <c r="NX1151" s="1308"/>
      <c r="NY1151" s="1308"/>
      <c r="NZ1151" s="1308"/>
      <c r="OA1151" s="1308"/>
      <c r="OB1151" s="1308"/>
      <c r="OC1151" s="1308"/>
      <c r="OD1151" s="1308"/>
      <c r="OE1151" s="1308"/>
      <c r="OF1151" s="1308"/>
      <c r="OG1151" s="1308"/>
      <c r="OH1151" s="1308"/>
      <c r="OI1151" s="1308"/>
      <c r="OJ1151" s="1308"/>
      <c r="OK1151" s="1308"/>
      <c r="OL1151" s="1308"/>
      <c r="OM1151" s="1308"/>
      <c r="ON1151" s="1308"/>
      <c r="OO1151" s="1308"/>
      <c r="OP1151" s="1308"/>
      <c r="OQ1151" s="1308"/>
      <c r="OR1151" s="1308"/>
      <c r="OS1151" s="1308"/>
      <c r="OT1151" s="1308"/>
      <c r="OU1151" s="1308"/>
      <c r="OV1151" s="1308"/>
      <c r="OW1151" s="1308"/>
      <c r="OX1151" s="1308"/>
      <c r="OY1151" s="1308"/>
      <c r="OZ1151" s="1308"/>
      <c r="PA1151" s="1308"/>
      <c r="PB1151" s="1308"/>
      <c r="PC1151" s="1308"/>
      <c r="PD1151" s="1308"/>
      <c r="PE1151" s="1308"/>
      <c r="PF1151" s="1308"/>
      <c r="PG1151" s="1308"/>
      <c r="PH1151" s="1308"/>
      <c r="PI1151" s="1308"/>
      <c r="PJ1151" s="1308"/>
      <c r="PK1151" s="1308"/>
      <c r="PL1151" s="1308"/>
      <c r="PM1151" s="1308"/>
      <c r="PN1151" s="1308"/>
      <c r="PO1151" s="1308"/>
      <c r="PP1151" s="1308"/>
      <c r="PQ1151" s="1308"/>
      <c r="PR1151" s="1308"/>
      <c r="PS1151" s="1308"/>
      <c r="PT1151" s="1308"/>
      <c r="PU1151" s="1308"/>
      <c r="PV1151" s="1308"/>
      <c r="PW1151" s="1308"/>
      <c r="PX1151" s="1308"/>
      <c r="PY1151" s="1308"/>
      <c r="PZ1151" s="1308"/>
      <c r="QA1151" s="1308"/>
      <c r="QB1151" s="1308"/>
      <c r="QC1151" s="1308"/>
      <c r="QD1151" s="1308"/>
      <c r="QE1151" s="1308"/>
      <c r="QF1151" s="1308"/>
      <c r="QG1151" s="1308"/>
      <c r="QH1151" s="1308"/>
      <c r="QI1151" s="1308"/>
      <c r="QJ1151" s="1308"/>
      <c r="QK1151" s="1308"/>
      <c r="QL1151" s="1308"/>
      <c r="QM1151" s="1308"/>
      <c r="QN1151" s="1308"/>
      <c r="QO1151" s="1308"/>
      <c r="QP1151" s="1308"/>
      <c r="QQ1151" s="1308"/>
      <c r="QR1151" s="1308"/>
      <c r="QS1151" s="1308"/>
      <c r="QT1151" s="1308"/>
      <c r="QU1151" s="1308"/>
      <c r="QV1151" s="1308"/>
      <c r="QW1151" s="1308"/>
      <c r="QX1151" s="1308"/>
      <c r="QY1151" s="1308"/>
      <c r="QZ1151" s="1308"/>
      <c r="RA1151" s="1308"/>
      <c r="RB1151" s="1308"/>
      <c r="RC1151" s="1308"/>
      <c r="RD1151" s="1308"/>
      <c r="RE1151" s="1308"/>
      <c r="RF1151" s="1308"/>
      <c r="RG1151" s="1308"/>
      <c r="RH1151" s="1308"/>
      <c r="RI1151" s="1308"/>
      <c r="RJ1151" s="1308"/>
      <c r="RK1151" s="1308"/>
      <c r="RL1151" s="1308"/>
      <c r="RM1151" s="1308"/>
      <c r="RN1151" s="1308"/>
      <c r="RO1151" s="1308"/>
      <c r="RP1151" s="1308"/>
      <c r="RQ1151" s="1308"/>
      <c r="RR1151" s="1308"/>
      <c r="RS1151" s="1308"/>
      <c r="RT1151" s="1308"/>
      <c r="RU1151" s="1308"/>
      <c r="RV1151" s="1308"/>
      <c r="RW1151" s="1308"/>
      <c r="RX1151" s="1308"/>
      <c r="RY1151" s="1308"/>
      <c r="RZ1151" s="1308"/>
      <c r="SA1151" s="1308"/>
      <c r="SB1151" s="1308"/>
      <c r="SC1151" s="1308"/>
      <c r="SD1151" s="1308"/>
      <c r="SE1151" s="1308"/>
      <c r="SF1151" s="1308"/>
      <c r="SG1151" s="1308"/>
      <c r="SH1151" s="1308"/>
      <c r="SI1151" s="1308"/>
      <c r="SJ1151" s="1308"/>
      <c r="SK1151" s="1308"/>
      <c r="SL1151" s="1308"/>
      <c r="SM1151" s="1308"/>
      <c r="SN1151" s="1308"/>
      <c r="SO1151" s="1308"/>
      <c r="SP1151" s="1308"/>
      <c r="SQ1151" s="1308"/>
      <c r="SR1151" s="1308"/>
      <c r="SS1151" s="1308"/>
      <c r="ST1151" s="1308"/>
      <c r="SU1151" s="1308"/>
      <c r="SV1151" s="1308"/>
      <c r="SW1151" s="1308"/>
      <c r="SX1151" s="1308"/>
      <c r="SY1151" s="1308"/>
      <c r="SZ1151" s="1308"/>
      <c r="TA1151" s="1308"/>
      <c r="TB1151" s="1308"/>
      <c r="TC1151" s="1308"/>
      <c r="TD1151" s="1308"/>
      <c r="TE1151" s="1308"/>
      <c r="TF1151" s="1308"/>
      <c r="TG1151" s="1308"/>
      <c r="TH1151" s="1308"/>
      <c r="TI1151" s="1308"/>
      <c r="TJ1151" s="1308"/>
      <c r="TK1151" s="1308"/>
      <c r="TL1151" s="1308"/>
      <c r="TM1151" s="1308"/>
      <c r="TN1151" s="1308"/>
      <c r="TO1151" s="1308"/>
      <c r="TP1151" s="1308"/>
      <c r="TQ1151" s="1308"/>
      <c r="TR1151" s="1308"/>
      <c r="TS1151" s="1308"/>
      <c r="TT1151" s="1308"/>
      <c r="TU1151" s="1308"/>
      <c r="TV1151" s="1308"/>
      <c r="TW1151" s="1308"/>
      <c r="TX1151" s="1308"/>
      <c r="TY1151" s="1308"/>
      <c r="TZ1151" s="1308"/>
      <c r="UA1151" s="1308"/>
      <c r="UB1151" s="1308"/>
      <c r="UC1151" s="1308"/>
      <c r="UD1151" s="1308"/>
      <c r="UE1151" s="1308"/>
      <c r="UF1151" s="1308"/>
      <c r="UG1151" s="1308"/>
      <c r="UH1151" s="1308"/>
      <c r="UI1151" s="1308"/>
      <c r="UJ1151" s="1308"/>
      <c r="UK1151" s="1308"/>
      <c r="UL1151" s="1308"/>
      <c r="UM1151" s="1308"/>
      <c r="UN1151" s="1308"/>
      <c r="UO1151" s="1308"/>
      <c r="UP1151" s="1308"/>
      <c r="UQ1151" s="1308"/>
      <c r="UR1151" s="1308"/>
      <c r="US1151" s="1308"/>
      <c r="UT1151" s="1308"/>
      <c r="UU1151" s="1308"/>
      <c r="UV1151" s="1308"/>
      <c r="UW1151" s="1308"/>
      <c r="UX1151" s="1308"/>
      <c r="UY1151" s="1308"/>
      <c r="UZ1151" s="1308"/>
      <c r="VA1151" s="1308"/>
      <c r="VB1151" s="1308"/>
      <c r="VC1151" s="1308"/>
      <c r="VD1151" s="1308"/>
      <c r="VE1151" s="1308"/>
      <c r="VF1151" s="1308"/>
      <c r="VG1151" s="1308"/>
      <c r="VH1151" s="1308"/>
      <c r="VI1151" s="1308"/>
      <c r="VJ1151" s="1308"/>
      <c r="VK1151" s="1308"/>
      <c r="VL1151" s="1308"/>
      <c r="VM1151" s="1308"/>
      <c r="VN1151" s="1308"/>
      <c r="VO1151" s="1308"/>
      <c r="VP1151" s="1308"/>
      <c r="VQ1151" s="1308"/>
      <c r="VR1151" s="1308"/>
      <c r="VS1151" s="1308"/>
      <c r="VT1151" s="1308"/>
      <c r="VU1151" s="1308"/>
      <c r="VV1151" s="1308"/>
      <c r="VW1151" s="1308"/>
      <c r="VX1151" s="1308"/>
      <c r="VY1151" s="1308"/>
      <c r="VZ1151" s="1308"/>
      <c r="WA1151" s="1308"/>
      <c r="WB1151" s="1308"/>
      <c r="WC1151" s="1308"/>
      <c r="WD1151" s="1308"/>
    </row>
    <row r="1152" spans="1:602" ht="15" customHeight="1" x14ac:dyDescent="0.25">
      <c r="A1152" s="1315">
        <v>7</v>
      </c>
      <c r="B1152" s="2051">
        <v>43736</v>
      </c>
      <c r="C1152" s="1929">
        <f t="shared" si="566"/>
        <v>1142</v>
      </c>
      <c r="D1152" s="1305" t="s">
        <v>35</v>
      </c>
      <c r="E1152" s="1305" t="s">
        <v>57</v>
      </c>
      <c r="F1152" s="1266"/>
      <c r="G1152" s="1301">
        <f t="shared" si="565"/>
        <v>0</v>
      </c>
      <c r="H1152" s="1268">
        <v>2</v>
      </c>
      <c r="I1152" s="817">
        <f t="shared" si="561"/>
        <v>3863636</v>
      </c>
      <c r="J1152" s="1268">
        <v>4</v>
      </c>
      <c r="K1152" s="817">
        <f t="shared" si="560"/>
        <v>8927272</v>
      </c>
      <c r="L1152" s="1268">
        <v>1</v>
      </c>
      <c r="M1152" s="817">
        <f t="shared" si="562"/>
        <v>431818</v>
      </c>
      <c r="N1152" s="1272">
        <f t="shared" si="568"/>
        <v>7</v>
      </c>
      <c r="O1152" s="1494">
        <f t="shared" si="568"/>
        <v>13222726</v>
      </c>
      <c r="P1152" s="1269">
        <f t="shared" si="543"/>
        <v>280000</v>
      </c>
      <c r="Q1152" s="1307"/>
      <c r="R1152" s="1508">
        <v>1331818</v>
      </c>
      <c r="S1152" s="1508">
        <v>1931818</v>
      </c>
      <c r="T1152" s="1508">
        <v>2231818</v>
      </c>
      <c r="U1152" s="1508">
        <v>431818</v>
      </c>
      <c r="V1152" s="1892"/>
      <c r="W1152" s="1229"/>
      <c r="X1152" s="2337"/>
      <c r="Y1152" s="1229"/>
      <c r="Z1152" s="2395"/>
      <c r="AA1152" s="1229"/>
      <c r="AB1152" s="1317"/>
      <c r="AC1152" s="1229"/>
      <c r="AD1152" s="1229"/>
      <c r="AE1152" s="1229"/>
      <c r="AF1152" s="1490">
        <f t="shared" si="545"/>
        <v>0</v>
      </c>
      <c r="AG1152" s="1316">
        <f t="shared" si="546"/>
        <v>13222726</v>
      </c>
      <c r="AH1152" s="1305"/>
      <c r="AI1152" s="1305"/>
      <c r="AJ1152" s="1267"/>
      <c r="AK1152" s="1317"/>
      <c r="AL1152" s="1317"/>
      <c r="AM1152" s="1305"/>
      <c r="AN1152" s="1305"/>
      <c r="AO1152" s="1266"/>
      <c r="AP1152" s="1491">
        <f t="shared" si="547"/>
        <v>0</v>
      </c>
      <c r="AQ1152" s="1268"/>
      <c r="AR1152" s="1492">
        <f t="shared" si="548"/>
        <v>0</v>
      </c>
      <c r="AS1152" s="1268"/>
      <c r="AT1152" s="1492">
        <f t="shared" si="549"/>
        <v>0</v>
      </c>
      <c r="AU1152" s="1268"/>
      <c r="AV1152" s="1492">
        <f t="shared" si="550"/>
        <v>0</v>
      </c>
      <c r="AW1152" s="1493">
        <f t="shared" si="551"/>
        <v>0</v>
      </c>
      <c r="AX1152" s="2153">
        <f t="shared" si="552"/>
        <v>0</v>
      </c>
      <c r="AY1152" s="1495">
        <f t="shared" si="553"/>
        <v>0</v>
      </c>
      <c r="AZ1152" s="1937"/>
      <c r="BA1152" s="1508">
        <v>1331818</v>
      </c>
      <c r="BB1152" s="1508">
        <v>1931818</v>
      </c>
      <c r="BC1152" s="1508">
        <v>2231818</v>
      </c>
      <c r="BD1152" s="1508">
        <v>431818</v>
      </c>
      <c r="BE1152" s="2174"/>
      <c r="BF1152" s="1229"/>
      <c r="BG1152" s="1317"/>
      <c r="BH1152" s="1229"/>
      <c r="BI1152" s="1317"/>
      <c r="BJ1152" s="1229"/>
      <c r="BK1152" s="1317"/>
      <c r="BL1152" s="1229"/>
      <c r="BM1152" s="1229"/>
      <c r="BN1152" s="1229"/>
      <c r="BO1152" s="1490">
        <f t="shared" si="559"/>
        <v>0</v>
      </c>
      <c r="BP1152" s="1496">
        <f t="shared" si="563"/>
        <v>0</v>
      </c>
      <c r="BQ1152" s="1305"/>
      <c r="BS1152" s="1959">
        <f t="shared" si="554"/>
        <v>0</v>
      </c>
      <c r="BT1152" s="1959">
        <f t="shared" si="555"/>
        <v>2</v>
      </c>
      <c r="BU1152" s="1959">
        <f t="shared" si="556"/>
        <v>4</v>
      </c>
      <c r="BV1152" s="1959">
        <f t="shared" si="557"/>
        <v>1</v>
      </c>
      <c r="BW1152" s="1959">
        <f t="shared" si="558"/>
        <v>13222726</v>
      </c>
    </row>
    <row r="1153" spans="1:602" ht="15" customHeight="1" x14ac:dyDescent="0.25">
      <c r="A1153" s="1315">
        <v>8</v>
      </c>
      <c r="B1153" s="2051">
        <v>43736</v>
      </c>
      <c r="C1153" s="1929">
        <f t="shared" si="566"/>
        <v>1143</v>
      </c>
      <c r="D1153" s="1305" t="s">
        <v>90</v>
      </c>
      <c r="E1153" s="1305" t="s">
        <v>88</v>
      </c>
      <c r="F1153" s="1266">
        <v>10</v>
      </c>
      <c r="G1153" s="1301">
        <f t="shared" si="565"/>
        <v>13318180</v>
      </c>
      <c r="H1153" s="1268"/>
      <c r="I1153" s="817">
        <f t="shared" si="561"/>
        <v>0</v>
      </c>
      <c r="J1153" s="1268"/>
      <c r="K1153" s="817">
        <f t="shared" si="560"/>
        <v>0</v>
      </c>
      <c r="L1153" s="1268"/>
      <c r="M1153" s="817">
        <f t="shared" si="562"/>
        <v>0</v>
      </c>
      <c r="N1153" s="1272">
        <f t="shared" si="568"/>
        <v>10</v>
      </c>
      <c r="O1153" s="1494">
        <f t="shared" si="568"/>
        <v>13318180</v>
      </c>
      <c r="P1153" s="1269">
        <f t="shared" si="543"/>
        <v>400000</v>
      </c>
      <c r="Q1153" s="1307"/>
      <c r="R1153" s="1508">
        <v>1331818</v>
      </c>
      <c r="S1153" s="1508">
        <v>1931818</v>
      </c>
      <c r="T1153" s="1508">
        <v>2231818</v>
      </c>
      <c r="U1153" s="1508">
        <v>431818</v>
      </c>
      <c r="V1153" s="1892"/>
      <c r="W1153" s="1229"/>
      <c r="X1153" s="2337"/>
      <c r="Y1153" s="1229"/>
      <c r="Z1153" s="2395"/>
      <c r="AA1153" s="1229"/>
      <c r="AB1153" s="1317"/>
      <c r="AC1153" s="1229"/>
      <c r="AD1153" s="1229"/>
      <c r="AE1153" s="1229"/>
      <c r="AF1153" s="1490">
        <f t="shared" si="545"/>
        <v>0</v>
      </c>
      <c r="AG1153" s="1316">
        <f t="shared" si="546"/>
        <v>13318180</v>
      </c>
      <c r="AH1153" s="1305"/>
      <c r="AI1153" s="1305"/>
      <c r="AJ1153" s="1267"/>
      <c r="AK1153" s="1317"/>
      <c r="AL1153" s="1317"/>
      <c r="AM1153" s="1305"/>
      <c r="AN1153" s="1305"/>
      <c r="AO1153" s="1266"/>
      <c r="AP1153" s="1491">
        <f t="shared" si="547"/>
        <v>0</v>
      </c>
      <c r="AQ1153" s="1268"/>
      <c r="AR1153" s="1492">
        <f t="shared" si="548"/>
        <v>0</v>
      </c>
      <c r="AS1153" s="1268"/>
      <c r="AT1153" s="1492">
        <f t="shared" si="549"/>
        <v>0</v>
      </c>
      <c r="AU1153" s="1268"/>
      <c r="AV1153" s="1492">
        <f t="shared" si="550"/>
        <v>0</v>
      </c>
      <c r="AW1153" s="1493">
        <f t="shared" si="551"/>
        <v>0</v>
      </c>
      <c r="AX1153" s="2153">
        <f t="shared" si="552"/>
        <v>0</v>
      </c>
      <c r="AY1153" s="1495">
        <f t="shared" si="553"/>
        <v>0</v>
      </c>
      <c r="AZ1153" s="1937"/>
      <c r="BA1153" s="1508">
        <v>1331818</v>
      </c>
      <c r="BB1153" s="1508">
        <v>1931818</v>
      </c>
      <c r="BC1153" s="1508">
        <v>2231818</v>
      </c>
      <c r="BD1153" s="1508">
        <v>431818</v>
      </c>
      <c r="BE1153" s="2174"/>
      <c r="BF1153" s="1229"/>
      <c r="BG1153" s="1317"/>
      <c r="BH1153" s="1229"/>
      <c r="BI1153" s="1317"/>
      <c r="BJ1153" s="1229"/>
      <c r="BK1153" s="1317"/>
      <c r="BL1153" s="1229"/>
      <c r="BM1153" s="1229"/>
      <c r="BN1153" s="1229"/>
      <c r="BO1153" s="1490">
        <f t="shared" si="559"/>
        <v>0</v>
      </c>
      <c r="BP1153" s="1496">
        <f t="shared" si="563"/>
        <v>0</v>
      </c>
      <c r="BQ1153" s="1305"/>
      <c r="BS1153" s="1959">
        <f t="shared" si="554"/>
        <v>10</v>
      </c>
      <c r="BT1153" s="1959">
        <f t="shared" si="555"/>
        <v>0</v>
      </c>
      <c r="BU1153" s="1959">
        <f t="shared" si="556"/>
        <v>0</v>
      </c>
      <c r="BV1153" s="1959">
        <f t="shared" si="557"/>
        <v>0</v>
      </c>
      <c r="BW1153" s="1959">
        <f t="shared" si="558"/>
        <v>13318180</v>
      </c>
    </row>
    <row r="1154" spans="1:602" ht="15" customHeight="1" x14ac:dyDescent="0.25">
      <c r="A1154" s="1315">
        <v>9</v>
      </c>
      <c r="B1154" s="2051">
        <v>43736</v>
      </c>
      <c r="C1154" s="1929">
        <f t="shared" si="566"/>
        <v>1144</v>
      </c>
      <c r="D1154" s="1305" t="s">
        <v>87</v>
      </c>
      <c r="E1154" s="1305" t="s">
        <v>88</v>
      </c>
      <c r="F1154" s="1266"/>
      <c r="G1154" s="1301">
        <f t="shared" si="565"/>
        <v>0</v>
      </c>
      <c r="H1154" s="1268"/>
      <c r="I1154" s="817">
        <f t="shared" si="561"/>
        <v>0</v>
      </c>
      <c r="J1154" s="1268">
        <v>10</v>
      </c>
      <c r="K1154" s="817">
        <f t="shared" si="560"/>
        <v>22318180</v>
      </c>
      <c r="L1154" s="1268"/>
      <c r="M1154" s="817">
        <f t="shared" si="562"/>
        <v>0</v>
      </c>
      <c r="N1154" s="1272">
        <f t="shared" si="568"/>
        <v>10</v>
      </c>
      <c r="O1154" s="1494">
        <f t="shared" si="568"/>
        <v>22318180</v>
      </c>
      <c r="P1154" s="1269">
        <f t="shared" si="543"/>
        <v>400000</v>
      </c>
      <c r="Q1154" s="1307"/>
      <c r="R1154" s="1508">
        <v>1331818</v>
      </c>
      <c r="S1154" s="1508">
        <v>1931818</v>
      </c>
      <c r="T1154" s="1508">
        <v>2231818</v>
      </c>
      <c r="U1154" s="1508">
        <v>431818</v>
      </c>
      <c r="V1154" s="1892"/>
      <c r="W1154" s="1229"/>
      <c r="X1154" s="2337"/>
      <c r="Y1154" s="1229"/>
      <c r="Z1154" s="2395"/>
      <c r="AA1154" s="1229"/>
      <c r="AB1154" s="1317"/>
      <c r="AC1154" s="1229"/>
      <c r="AD1154" s="1229"/>
      <c r="AE1154" s="1229"/>
      <c r="AF1154" s="1490">
        <f t="shared" si="545"/>
        <v>0</v>
      </c>
      <c r="AG1154" s="1316">
        <f t="shared" si="546"/>
        <v>22318180</v>
      </c>
      <c r="AH1154" s="1305"/>
      <c r="AI1154" s="1305"/>
      <c r="AJ1154" s="1267"/>
      <c r="AK1154" s="1317"/>
      <c r="AL1154" s="1317"/>
      <c r="AM1154" s="1305"/>
      <c r="AN1154" s="1305"/>
      <c r="AO1154" s="1266"/>
      <c r="AP1154" s="1491">
        <f t="shared" si="547"/>
        <v>0</v>
      </c>
      <c r="AQ1154" s="1268"/>
      <c r="AR1154" s="1492">
        <f t="shared" si="548"/>
        <v>0</v>
      </c>
      <c r="AS1154" s="1268"/>
      <c r="AT1154" s="1492">
        <f t="shared" si="549"/>
        <v>0</v>
      </c>
      <c r="AU1154" s="1268"/>
      <c r="AV1154" s="1492">
        <f t="shared" si="550"/>
        <v>0</v>
      </c>
      <c r="AW1154" s="1493">
        <f t="shared" si="551"/>
        <v>0</v>
      </c>
      <c r="AX1154" s="2153">
        <f t="shared" si="552"/>
        <v>0</v>
      </c>
      <c r="AY1154" s="1495">
        <f t="shared" si="553"/>
        <v>0</v>
      </c>
      <c r="AZ1154" s="1937"/>
      <c r="BA1154" s="1508">
        <v>1331818</v>
      </c>
      <c r="BB1154" s="1508">
        <v>1931818</v>
      </c>
      <c r="BC1154" s="1508">
        <v>2231818</v>
      </c>
      <c r="BD1154" s="1508">
        <v>431818</v>
      </c>
      <c r="BE1154" s="2174"/>
      <c r="BF1154" s="1229"/>
      <c r="BG1154" s="1317"/>
      <c r="BH1154" s="1229"/>
      <c r="BI1154" s="1317"/>
      <c r="BJ1154" s="1229"/>
      <c r="BK1154" s="1317"/>
      <c r="BL1154" s="1229"/>
      <c r="BM1154" s="1229"/>
      <c r="BN1154" s="1229"/>
      <c r="BO1154" s="1490">
        <f t="shared" si="559"/>
        <v>0</v>
      </c>
      <c r="BP1154" s="1496">
        <f t="shared" si="563"/>
        <v>0</v>
      </c>
      <c r="BQ1154" s="1917"/>
      <c r="BS1154" s="1959">
        <f t="shared" si="554"/>
        <v>0</v>
      </c>
      <c r="BT1154" s="1959">
        <f t="shared" si="555"/>
        <v>0</v>
      </c>
      <c r="BU1154" s="1959">
        <f t="shared" si="556"/>
        <v>10</v>
      </c>
      <c r="BV1154" s="1959">
        <f t="shared" si="557"/>
        <v>0</v>
      </c>
      <c r="BW1154" s="1959">
        <f t="shared" si="558"/>
        <v>22318180</v>
      </c>
    </row>
    <row r="1155" spans="1:602" ht="15" customHeight="1" x14ac:dyDescent="0.25">
      <c r="A1155" s="1315">
        <v>10</v>
      </c>
      <c r="B1155" s="2051">
        <v>43736</v>
      </c>
      <c r="C1155" s="1929">
        <f t="shared" si="566"/>
        <v>1145</v>
      </c>
      <c r="D1155" s="1305" t="s">
        <v>102</v>
      </c>
      <c r="E1155" s="1305" t="s">
        <v>88</v>
      </c>
      <c r="F1155" s="1266">
        <v>5</v>
      </c>
      <c r="G1155" s="1301">
        <f t="shared" si="565"/>
        <v>6659090</v>
      </c>
      <c r="H1155" s="1268"/>
      <c r="I1155" s="817">
        <f t="shared" si="561"/>
        <v>0</v>
      </c>
      <c r="J1155" s="1268">
        <v>4</v>
      </c>
      <c r="K1155" s="817">
        <f t="shared" si="560"/>
        <v>8927272</v>
      </c>
      <c r="L1155" s="1268">
        <v>1</v>
      </c>
      <c r="M1155" s="817">
        <f t="shared" si="562"/>
        <v>431818</v>
      </c>
      <c r="N1155" s="1272">
        <f t="shared" si="568"/>
        <v>10</v>
      </c>
      <c r="O1155" s="1494">
        <f t="shared" si="568"/>
        <v>16018180</v>
      </c>
      <c r="P1155" s="1269">
        <f t="shared" si="543"/>
        <v>400000</v>
      </c>
      <c r="Q1155" s="1307"/>
      <c r="R1155" s="1508">
        <v>1331818</v>
      </c>
      <c r="S1155" s="1508">
        <v>1931818</v>
      </c>
      <c r="T1155" s="1508">
        <v>2231818</v>
      </c>
      <c r="U1155" s="1508">
        <v>431818</v>
      </c>
      <c r="V1155" s="1892"/>
      <c r="W1155" s="1229"/>
      <c r="X1155" s="2337"/>
      <c r="Y1155" s="1229"/>
      <c r="Z1155" s="2395"/>
      <c r="AA1155" s="1229"/>
      <c r="AB1155" s="1317"/>
      <c r="AC1155" s="1229"/>
      <c r="AD1155" s="1229"/>
      <c r="AE1155" s="1229"/>
      <c r="AF1155" s="1490">
        <f t="shared" si="545"/>
        <v>0</v>
      </c>
      <c r="AG1155" s="1316">
        <f t="shared" si="546"/>
        <v>16018180</v>
      </c>
      <c r="AH1155" s="1305"/>
      <c r="AI1155" s="1305"/>
      <c r="AJ1155" s="1267"/>
      <c r="AK1155" s="1317"/>
      <c r="AL1155" s="1317"/>
      <c r="AM1155" s="1305"/>
      <c r="AN1155" s="1305"/>
      <c r="AO1155" s="1266"/>
      <c r="AP1155" s="1491">
        <f t="shared" si="547"/>
        <v>0</v>
      </c>
      <c r="AQ1155" s="1268"/>
      <c r="AR1155" s="1492">
        <f t="shared" si="548"/>
        <v>0</v>
      </c>
      <c r="AS1155" s="1268"/>
      <c r="AT1155" s="1492">
        <f t="shared" si="549"/>
        <v>0</v>
      </c>
      <c r="AU1155" s="1268"/>
      <c r="AV1155" s="1492">
        <f t="shared" si="550"/>
        <v>0</v>
      </c>
      <c r="AW1155" s="1493">
        <f t="shared" si="551"/>
        <v>0</v>
      </c>
      <c r="AX1155" s="2153">
        <f t="shared" si="552"/>
        <v>0</v>
      </c>
      <c r="AY1155" s="1495">
        <f t="shared" si="553"/>
        <v>0</v>
      </c>
      <c r="AZ1155" s="1937"/>
      <c r="BA1155" s="1508">
        <v>1331818</v>
      </c>
      <c r="BB1155" s="1508">
        <v>1931818</v>
      </c>
      <c r="BC1155" s="1508">
        <v>2231818</v>
      </c>
      <c r="BD1155" s="1508">
        <v>431818</v>
      </c>
      <c r="BE1155" s="2174"/>
      <c r="BF1155" s="1229"/>
      <c r="BG1155" s="1317"/>
      <c r="BH1155" s="1229"/>
      <c r="BI1155" s="1317"/>
      <c r="BJ1155" s="1229"/>
      <c r="BK1155" s="1317"/>
      <c r="BL1155" s="1229"/>
      <c r="BM1155" s="1229"/>
      <c r="BN1155" s="1229"/>
      <c r="BO1155" s="1490">
        <f t="shared" si="559"/>
        <v>0</v>
      </c>
      <c r="BP1155" s="1496">
        <f t="shared" si="563"/>
        <v>0</v>
      </c>
      <c r="BQ1155" s="1305"/>
      <c r="BS1155" s="1959">
        <f t="shared" si="554"/>
        <v>5</v>
      </c>
      <c r="BT1155" s="1959">
        <f t="shared" si="555"/>
        <v>0</v>
      </c>
      <c r="BU1155" s="1959">
        <f t="shared" si="556"/>
        <v>4</v>
      </c>
      <c r="BV1155" s="1959">
        <f t="shared" si="557"/>
        <v>1</v>
      </c>
      <c r="BW1155" s="1959">
        <f t="shared" si="558"/>
        <v>16018180</v>
      </c>
    </row>
    <row r="1156" spans="1:602" ht="15" customHeight="1" x14ac:dyDescent="0.25">
      <c r="A1156" s="1315">
        <v>1</v>
      </c>
      <c r="B1156" s="2051">
        <v>43741</v>
      </c>
      <c r="C1156" s="1268">
        <f t="shared" si="566"/>
        <v>1146</v>
      </c>
      <c r="D1156" s="1305" t="s">
        <v>212</v>
      </c>
      <c r="E1156" s="1305" t="s">
        <v>88</v>
      </c>
      <c r="F1156" s="1266">
        <v>7</v>
      </c>
      <c r="G1156" s="1491">
        <f t="shared" si="565"/>
        <v>9322726</v>
      </c>
      <c r="H1156" s="1268"/>
      <c r="I1156" s="2605">
        <f t="shared" si="561"/>
        <v>0</v>
      </c>
      <c r="J1156" s="1268">
        <v>3</v>
      </c>
      <c r="K1156" s="2605">
        <f t="shared" si="560"/>
        <v>6695454</v>
      </c>
      <c r="L1156" s="1962"/>
      <c r="M1156" s="2605">
        <f t="shared" si="562"/>
        <v>0</v>
      </c>
      <c r="N1156" s="1505">
        <f t="shared" si="568"/>
        <v>10</v>
      </c>
      <c r="O1156" s="1494">
        <f t="shared" si="568"/>
        <v>16018180</v>
      </c>
      <c r="P1156" s="1494">
        <f t="shared" si="543"/>
        <v>400000</v>
      </c>
      <c r="Q1156" s="1307"/>
      <c r="R1156" s="1508">
        <v>1331818</v>
      </c>
      <c r="S1156" s="1508">
        <v>1931818</v>
      </c>
      <c r="T1156" s="1508">
        <v>2231818</v>
      </c>
      <c r="U1156" s="1508">
        <v>431818</v>
      </c>
      <c r="V1156" s="1892"/>
      <c r="W1156" s="1229"/>
      <c r="X1156" s="2337"/>
      <c r="Y1156" s="1229"/>
      <c r="Z1156" s="2395"/>
      <c r="AA1156" s="1229"/>
      <c r="AB1156" s="1317"/>
      <c r="AC1156" s="1229"/>
      <c r="AD1156" s="1229"/>
      <c r="AE1156" s="1229"/>
      <c r="AF1156" s="1490">
        <f t="shared" si="545"/>
        <v>0</v>
      </c>
      <c r="AG1156" s="1316">
        <f t="shared" si="546"/>
        <v>16018180</v>
      </c>
      <c r="AH1156" s="1305"/>
      <c r="AI1156" s="1305"/>
      <c r="AJ1156" s="1267"/>
      <c r="AK1156" s="1317"/>
      <c r="AL1156" s="1317"/>
      <c r="AM1156" s="1305"/>
      <c r="AN1156" s="1305"/>
      <c r="AO1156" s="1266"/>
      <c r="AP1156" s="1491">
        <f t="shared" si="547"/>
        <v>0</v>
      </c>
      <c r="AQ1156" s="1268"/>
      <c r="AR1156" s="1492">
        <f t="shared" si="548"/>
        <v>0</v>
      </c>
      <c r="AS1156" s="1268"/>
      <c r="AT1156" s="1492">
        <f t="shared" si="549"/>
        <v>0</v>
      </c>
      <c r="AU1156" s="1268"/>
      <c r="AV1156" s="1492">
        <f t="shared" si="550"/>
        <v>0</v>
      </c>
      <c r="AW1156" s="1493">
        <f t="shared" si="551"/>
        <v>0</v>
      </c>
      <c r="AX1156" s="2153">
        <f t="shared" si="552"/>
        <v>0</v>
      </c>
      <c r="AY1156" s="1495">
        <f t="shared" si="553"/>
        <v>0</v>
      </c>
      <c r="AZ1156" s="1937"/>
      <c r="BA1156" s="1508">
        <v>1331818</v>
      </c>
      <c r="BB1156" s="1508">
        <v>1931818</v>
      </c>
      <c r="BC1156" s="1508">
        <v>2231818</v>
      </c>
      <c r="BD1156" s="1508">
        <v>431818</v>
      </c>
      <c r="BE1156" s="2174"/>
      <c r="BF1156" s="1229"/>
      <c r="BG1156" s="1317"/>
      <c r="BH1156" s="1229"/>
      <c r="BI1156" s="1317"/>
      <c r="BJ1156" s="1229"/>
      <c r="BK1156" s="1317"/>
      <c r="BL1156" s="1229"/>
      <c r="BM1156" s="1229"/>
      <c r="BN1156" s="1229"/>
      <c r="BO1156" s="1490">
        <f t="shared" si="559"/>
        <v>0</v>
      </c>
      <c r="BP1156" s="1496">
        <f t="shared" si="563"/>
        <v>0</v>
      </c>
      <c r="BQ1156" s="1305"/>
      <c r="BS1156" s="1959">
        <f t="shared" si="554"/>
        <v>7</v>
      </c>
      <c r="BT1156" s="1959">
        <f t="shared" si="555"/>
        <v>0</v>
      </c>
      <c r="BU1156" s="1959">
        <f t="shared" si="556"/>
        <v>3</v>
      </c>
      <c r="BV1156" s="1959">
        <f t="shared" si="557"/>
        <v>0</v>
      </c>
      <c r="BW1156" s="1959">
        <f t="shared" si="558"/>
        <v>16018180</v>
      </c>
    </row>
    <row r="1157" spans="1:602" s="773" customFormat="1" ht="15" customHeight="1" x14ac:dyDescent="0.25">
      <c r="A1157" s="1315">
        <v>2</v>
      </c>
      <c r="B1157" s="2051">
        <v>43741</v>
      </c>
      <c r="C1157" s="1268">
        <f t="shared" si="566"/>
        <v>1147</v>
      </c>
      <c r="D1157" s="1305" t="s">
        <v>101</v>
      </c>
      <c r="E1157" s="1305" t="s">
        <v>88</v>
      </c>
      <c r="F1157" s="1266">
        <v>5</v>
      </c>
      <c r="G1157" s="1491">
        <f t="shared" si="565"/>
        <v>6659090</v>
      </c>
      <c r="H1157" s="1268"/>
      <c r="I1157" s="2605">
        <f t="shared" si="561"/>
        <v>0</v>
      </c>
      <c r="J1157" s="1268">
        <v>4</v>
      </c>
      <c r="K1157" s="2605">
        <f t="shared" si="560"/>
        <v>8927272</v>
      </c>
      <c r="L1157" s="1962">
        <v>1</v>
      </c>
      <c r="M1157" s="2605">
        <f t="shared" si="562"/>
        <v>431818</v>
      </c>
      <c r="N1157" s="1505">
        <f t="shared" si="568"/>
        <v>10</v>
      </c>
      <c r="O1157" s="1494">
        <f t="shared" si="568"/>
        <v>16018180</v>
      </c>
      <c r="P1157" s="1494">
        <f t="shared" si="543"/>
        <v>400000</v>
      </c>
      <c r="Q1157" s="1307"/>
      <c r="R1157" s="1508">
        <v>1331818</v>
      </c>
      <c r="S1157" s="1508">
        <v>1931818</v>
      </c>
      <c r="T1157" s="1508">
        <v>2231818</v>
      </c>
      <c r="U1157" s="1508">
        <v>431818</v>
      </c>
      <c r="V1157" s="1892"/>
      <c r="W1157" s="1229"/>
      <c r="X1157" s="2337"/>
      <c r="Y1157" s="1229"/>
      <c r="Z1157" s="2395"/>
      <c r="AA1157" s="1229"/>
      <c r="AB1157" s="1317"/>
      <c r="AC1157" s="1229"/>
      <c r="AD1157" s="1229"/>
      <c r="AE1157" s="1229"/>
      <c r="AF1157" s="1490">
        <f t="shared" si="545"/>
        <v>0</v>
      </c>
      <c r="AG1157" s="1316">
        <f t="shared" si="546"/>
        <v>16018180</v>
      </c>
      <c r="AH1157" s="1305"/>
      <c r="AI1157" s="1305"/>
      <c r="AJ1157" s="1267"/>
      <c r="AK1157" s="1317"/>
      <c r="AL1157" s="1317"/>
      <c r="AM1157" s="1305"/>
      <c r="AN1157" s="1305"/>
      <c r="AO1157" s="1266"/>
      <c r="AP1157" s="1491">
        <f t="shared" si="547"/>
        <v>0</v>
      </c>
      <c r="AQ1157" s="1268"/>
      <c r="AR1157" s="1492">
        <f t="shared" si="548"/>
        <v>0</v>
      </c>
      <c r="AS1157" s="1268"/>
      <c r="AT1157" s="1492">
        <f t="shared" si="549"/>
        <v>0</v>
      </c>
      <c r="AU1157" s="1268"/>
      <c r="AV1157" s="1492">
        <f t="shared" si="550"/>
        <v>0</v>
      </c>
      <c r="AW1157" s="1493">
        <f t="shared" si="551"/>
        <v>0</v>
      </c>
      <c r="AX1157" s="2153">
        <f t="shared" si="552"/>
        <v>0</v>
      </c>
      <c r="AY1157" s="1495">
        <f t="shared" si="553"/>
        <v>0</v>
      </c>
      <c r="AZ1157" s="1937"/>
      <c r="BA1157" s="1508">
        <v>1331818</v>
      </c>
      <c r="BB1157" s="1508">
        <v>1931818</v>
      </c>
      <c r="BC1157" s="1508">
        <v>2231818</v>
      </c>
      <c r="BD1157" s="1508">
        <v>431818</v>
      </c>
      <c r="BE1157" s="2174"/>
      <c r="BF1157" s="1229"/>
      <c r="BG1157" s="1317"/>
      <c r="BH1157" s="1229"/>
      <c r="BI1157" s="1317"/>
      <c r="BJ1157" s="1229"/>
      <c r="BK1157" s="1317"/>
      <c r="BL1157" s="1229"/>
      <c r="BM1157" s="1229"/>
      <c r="BN1157" s="1229"/>
      <c r="BO1157" s="1490">
        <f t="shared" si="559"/>
        <v>0</v>
      </c>
      <c r="BP1157" s="1496">
        <f t="shared" si="563"/>
        <v>0</v>
      </c>
      <c r="BQ1157" s="1305"/>
      <c r="BR1157" s="1308"/>
      <c r="BS1157" s="1959">
        <f t="shared" si="554"/>
        <v>5</v>
      </c>
      <c r="BT1157" s="1959">
        <f t="shared" si="555"/>
        <v>0</v>
      </c>
      <c r="BU1157" s="1959">
        <f t="shared" si="556"/>
        <v>4</v>
      </c>
      <c r="BV1157" s="1959">
        <f t="shared" si="557"/>
        <v>1</v>
      </c>
      <c r="BW1157" s="1959">
        <f t="shared" si="558"/>
        <v>16018180</v>
      </c>
      <c r="BX1157" s="1308"/>
      <c r="BY1157" s="1308"/>
      <c r="BZ1157" s="1308"/>
      <c r="CA1157" s="1308"/>
      <c r="CB1157" s="1308"/>
      <c r="CC1157" s="1308"/>
      <c r="CD1157" s="1308"/>
      <c r="CE1157" s="1308"/>
      <c r="CF1157" s="1308"/>
      <c r="CG1157" s="1308"/>
      <c r="CH1157" s="1308"/>
      <c r="CI1157" s="1308"/>
      <c r="CJ1157" s="1308"/>
      <c r="CK1157" s="1308"/>
      <c r="CL1157" s="1308"/>
      <c r="CM1157" s="1308"/>
      <c r="CN1157" s="1308"/>
      <c r="CO1157" s="1308"/>
      <c r="CP1157" s="1308"/>
      <c r="CQ1157" s="1308"/>
      <c r="CR1157" s="1308"/>
      <c r="CS1157" s="1308"/>
      <c r="CT1157" s="1308"/>
      <c r="CU1157" s="1308"/>
      <c r="CV1157" s="1308"/>
      <c r="CW1157" s="1308"/>
      <c r="CX1157" s="1308"/>
      <c r="CY1157" s="1308"/>
      <c r="CZ1157" s="1308"/>
      <c r="DA1157" s="1308"/>
      <c r="DB1157" s="1308"/>
      <c r="DC1157" s="1308"/>
      <c r="DD1157" s="1308"/>
      <c r="DE1157" s="1308"/>
      <c r="DF1157" s="1308"/>
      <c r="DG1157" s="1308"/>
      <c r="DH1157" s="1308"/>
      <c r="DI1157" s="1308"/>
      <c r="DJ1157" s="1308"/>
      <c r="DK1157" s="1308"/>
      <c r="DL1157" s="1308"/>
      <c r="DM1157" s="1308"/>
      <c r="DN1157" s="1308"/>
      <c r="DO1157" s="1308"/>
      <c r="DP1157" s="1308"/>
      <c r="DQ1157" s="1308"/>
      <c r="DR1157" s="1308"/>
      <c r="DS1157" s="1308"/>
      <c r="DT1157" s="1308"/>
      <c r="DU1157" s="1308"/>
      <c r="DV1157" s="1308"/>
      <c r="DW1157" s="1308"/>
      <c r="DX1157" s="1308"/>
      <c r="DY1157" s="1308"/>
      <c r="DZ1157" s="1308"/>
      <c r="EA1157" s="1308"/>
      <c r="EB1157" s="1308"/>
      <c r="EC1157" s="1308"/>
      <c r="ED1157" s="1308"/>
      <c r="EE1157" s="1308"/>
      <c r="EF1157" s="1308"/>
      <c r="EG1157" s="1308"/>
      <c r="EH1157" s="1308"/>
      <c r="EI1157" s="1308"/>
      <c r="EJ1157" s="1308"/>
      <c r="EK1157" s="1308"/>
      <c r="EL1157" s="1308"/>
      <c r="EM1157" s="1308"/>
      <c r="EN1157" s="1308"/>
      <c r="EO1157" s="1308"/>
      <c r="EP1157" s="1308"/>
      <c r="EQ1157" s="1308"/>
      <c r="ER1157" s="1308"/>
      <c r="ES1157" s="1308"/>
      <c r="ET1157" s="1308"/>
      <c r="EU1157" s="1308"/>
      <c r="EV1157" s="1308"/>
      <c r="EW1157" s="1308"/>
      <c r="EX1157" s="1308"/>
      <c r="EY1157" s="1308"/>
      <c r="EZ1157" s="1308"/>
      <c r="FA1157" s="1308"/>
      <c r="FB1157" s="1308"/>
      <c r="FC1157" s="1308"/>
      <c r="FD1157" s="1308"/>
      <c r="FE1157" s="1308"/>
      <c r="FF1157" s="1308"/>
      <c r="FG1157" s="1308"/>
      <c r="FH1157" s="1308"/>
      <c r="FI1157" s="1308"/>
      <c r="FJ1157" s="1308"/>
      <c r="FK1157" s="1308"/>
      <c r="FL1157" s="1308"/>
      <c r="FM1157" s="1308"/>
      <c r="FN1157" s="1308"/>
      <c r="FO1157" s="1308"/>
      <c r="FP1157" s="1308"/>
      <c r="FQ1157" s="1308"/>
      <c r="FR1157" s="1308"/>
      <c r="FS1157" s="1308"/>
      <c r="FT1157" s="1308"/>
      <c r="FU1157" s="1308"/>
      <c r="FV1157" s="1308"/>
      <c r="FW1157" s="1308"/>
      <c r="FX1157" s="1308"/>
      <c r="FY1157" s="1308"/>
      <c r="FZ1157" s="1308"/>
      <c r="GA1157" s="1308"/>
      <c r="GB1157" s="1308"/>
      <c r="GC1157" s="1308"/>
      <c r="GD1157" s="1308"/>
      <c r="GE1157" s="1308"/>
      <c r="GF1157" s="1308"/>
      <c r="GG1157" s="1308"/>
      <c r="GH1157" s="1308"/>
      <c r="GI1157" s="1308"/>
      <c r="GJ1157" s="1308"/>
      <c r="GK1157" s="1308"/>
      <c r="GL1157" s="1308"/>
      <c r="GM1157" s="1308"/>
      <c r="GN1157" s="1308"/>
      <c r="GO1157" s="1308"/>
      <c r="GP1157" s="1308"/>
      <c r="GQ1157" s="1308"/>
      <c r="GR1157" s="1308"/>
      <c r="GS1157" s="1308"/>
      <c r="GT1157" s="1308"/>
      <c r="GU1157" s="1308"/>
      <c r="GV1157" s="1308"/>
      <c r="GW1157" s="1308"/>
      <c r="GX1157" s="1308"/>
      <c r="GY1157" s="1308"/>
      <c r="GZ1157" s="1308"/>
      <c r="HA1157" s="1308"/>
      <c r="HB1157" s="1308"/>
      <c r="HC1157" s="1308"/>
      <c r="HD1157" s="1308"/>
      <c r="HE1157" s="1308"/>
      <c r="HF1157" s="1308"/>
      <c r="HG1157" s="1308"/>
      <c r="HH1157" s="1308"/>
      <c r="HI1157" s="1308"/>
      <c r="HJ1157" s="1308"/>
      <c r="HK1157" s="1308"/>
      <c r="HL1157" s="1308"/>
      <c r="HM1157" s="1308"/>
      <c r="HN1157" s="1308"/>
      <c r="HO1157" s="1308"/>
      <c r="HP1157" s="1308"/>
      <c r="HQ1157" s="1308"/>
      <c r="HR1157" s="1308"/>
      <c r="HS1157" s="1308"/>
      <c r="HT1157" s="1308"/>
      <c r="HU1157" s="1308"/>
      <c r="HV1157" s="1308"/>
      <c r="HW1157" s="1308"/>
      <c r="HX1157" s="1308"/>
      <c r="HY1157" s="1308"/>
      <c r="HZ1157" s="1308"/>
      <c r="IA1157" s="1308"/>
      <c r="IB1157" s="1308"/>
      <c r="IC1157" s="1308"/>
      <c r="ID1157" s="1308"/>
      <c r="IE1157" s="1308"/>
      <c r="IF1157" s="1308"/>
      <c r="IG1157" s="1308"/>
      <c r="IH1157" s="1308"/>
      <c r="II1157" s="1308"/>
      <c r="IJ1157" s="1308"/>
      <c r="IK1157" s="1308"/>
      <c r="IL1157" s="1308"/>
      <c r="IM1157" s="1308"/>
      <c r="IN1157" s="1308"/>
      <c r="IO1157" s="1308"/>
      <c r="IP1157" s="1308"/>
      <c r="IQ1157" s="1308"/>
      <c r="IR1157" s="1308"/>
      <c r="IS1157" s="1308"/>
      <c r="IT1157" s="1308"/>
      <c r="IU1157" s="1308"/>
      <c r="IV1157" s="1308"/>
      <c r="IW1157" s="1308"/>
      <c r="IX1157" s="1308"/>
      <c r="IY1157" s="1308"/>
      <c r="IZ1157" s="1308"/>
      <c r="JA1157" s="1308"/>
      <c r="JB1157" s="1308"/>
      <c r="JC1157" s="1308"/>
      <c r="JD1157" s="1308"/>
      <c r="JE1157" s="1308"/>
      <c r="JF1157" s="1308"/>
      <c r="JG1157" s="1308"/>
      <c r="JH1157" s="1308"/>
      <c r="JI1157" s="1308"/>
      <c r="JJ1157" s="1308"/>
      <c r="JK1157" s="1308"/>
      <c r="JL1157" s="1308"/>
      <c r="JM1157" s="1308"/>
      <c r="JN1157" s="1308"/>
      <c r="JO1157" s="1308"/>
      <c r="JP1157" s="1308"/>
      <c r="JQ1157" s="1308"/>
      <c r="JR1157" s="1308"/>
      <c r="JS1157" s="1308"/>
      <c r="JT1157" s="1308"/>
      <c r="JU1157" s="1308"/>
      <c r="JV1157" s="1308"/>
      <c r="JW1157" s="1308"/>
      <c r="JX1157" s="1308"/>
      <c r="JY1157" s="1308"/>
      <c r="JZ1157" s="1308"/>
      <c r="KA1157" s="1308"/>
      <c r="KB1157" s="1308"/>
      <c r="KC1157" s="1308"/>
      <c r="KD1157" s="1308"/>
      <c r="KE1157" s="1308"/>
      <c r="KF1157" s="1308"/>
      <c r="KG1157" s="1308"/>
      <c r="KH1157" s="1308"/>
      <c r="KI1157" s="1308"/>
      <c r="KJ1157" s="1308"/>
      <c r="KK1157" s="1308"/>
      <c r="KL1157" s="1308"/>
      <c r="KM1157" s="1308"/>
      <c r="KN1157" s="1308"/>
      <c r="KO1157" s="1308"/>
      <c r="KP1157" s="1308"/>
      <c r="KQ1157" s="1308"/>
      <c r="KR1157" s="1308"/>
      <c r="KS1157" s="1308"/>
      <c r="KT1157" s="1308"/>
      <c r="KU1157" s="1308"/>
      <c r="KV1157" s="1308"/>
      <c r="KW1157" s="1308"/>
      <c r="KX1157" s="1308"/>
      <c r="KY1157" s="1308"/>
      <c r="KZ1157" s="1308"/>
      <c r="LA1157" s="1308"/>
      <c r="LB1157" s="1308"/>
      <c r="LC1157" s="1308"/>
      <c r="LD1157" s="1308"/>
      <c r="LE1157" s="1308"/>
      <c r="LF1157" s="1308"/>
      <c r="LG1157" s="1308"/>
      <c r="LH1157" s="1308"/>
      <c r="LI1157" s="1308"/>
      <c r="LJ1157" s="1308"/>
      <c r="LK1157" s="1308"/>
      <c r="LL1157" s="1308"/>
      <c r="LM1157" s="1308"/>
      <c r="LN1157" s="1308"/>
      <c r="LO1157" s="1308"/>
      <c r="LP1157" s="1308"/>
      <c r="LQ1157" s="1308"/>
      <c r="LR1157" s="1308"/>
      <c r="LS1157" s="1308"/>
      <c r="LT1157" s="1308"/>
      <c r="LU1157" s="1308"/>
      <c r="LV1157" s="1308"/>
      <c r="LW1157" s="1308"/>
      <c r="LX1157" s="1308"/>
      <c r="LY1157" s="1308"/>
      <c r="LZ1157" s="1308"/>
      <c r="MA1157" s="1308"/>
      <c r="MB1157" s="1308"/>
      <c r="MC1157" s="1308"/>
      <c r="MD1157" s="1308"/>
      <c r="ME1157" s="1308"/>
      <c r="MF1157" s="1308"/>
      <c r="MG1157" s="1308"/>
      <c r="MH1157" s="1308"/>
      <c r="MI1157" s="1308"/>
      <c r="MJ1157" s="1308"/>
      <c r="MK1157" s="1308"/>
      <c r="ML1157" s="1308"/>
      <c r="MM1157" s="1308"/>
      <c r="MN1157" s="1308"/>
      <c r="MO1157" s="1308"/>
      <c r="MP1157" s="1308"/>
      <c r="MQ1157" s="1308"/>
      <c r="MR1157" s="1308"/>
      <c r="MS1157" s="1308"/>
      <c r="MT1157" s="1308"/>
      <c r="MU1157" s="1308"/>
      <c r="MV1157" s="1308"/>
      <c r="MW1157" s="1308"/>
      <c r="MX1157" s="1308"/>
      <c r="MY1157" s="1308"/>
      <c r="MZ1157" s="1308"/>
      <c r="NA1157" s="1308"/>
      <c r="NB1157" s="1308"/>
      <c r="NC1157" s="1308"/>
      <c r="ND1157" s="1308"/>
      <c r="NE1157" s="1308"/>
      <c r="NF1157" s="1308"/>
      <c r="NG1157" s="1308"/>
      <c r="NH1157" s="1308"/>
      <c r="NI1157" s="1308"/>
      <c r="NJ1157" s="1308"/>
      <c r="NK1157" s="1308"/>
      <c r="NL1157" s="1308"/>
      <c r="NM1157" s="1308"/>
      <c r="NN1157" s="1308"/>
      <c r="NO1157" s="1308"/>
      <c r="NP1157" s="1308"/>
      <c r="NQ1157" s="1308"/>
      <c r="NR1157" s="1308"/>
      <c r="NS1157" s="1308"/>
      <c r="NT1157" s="1308"/>
      <c r="NU1157" s="1308"/>
      <c r="NV1157" s="1308"/>
      <c r="NW1157" s="1308"/>
      <c r="NX1157" s="1308"/>
      <c r="NY1157" s="1308"/>
      <c r="NZ1157" s="1308"/>
      <c r="OA1157" s="1308"/>
      <c r="OB1157" s="1308"/>
      <c r="OC1157" s="1308"/>
      <c r="OD1157" s="1308"/>
      <c r="OE1157" s="1308"/>
      <c r="OF1157" s="1308"/>
      <c r="OG1157" s="1308"/>
      <c r="OH1157" s="1308"/>
      <c r="OI1157" s="1308"/>
      <c r="OJ1157" s="1308"/>
      <c r="OK1157" s="1308"/>
      <c r="OL1157" s="1308"/>
      <c r="OM1157" s="1308"/>
      <c r="ON1157" s="1308"/>
      <c r="OO1157" s="1308"/>
      <c r="OP1157" s="1308"/>
      <c r="OQ1157" s="1308"/>
      <c r="OR1157" s="1308"/>
      <c r="OS1157" s="1308"/>
      <c r="OT1157" s="1308"/>
      <c r="OU1157" s="1308"/>
      <c r="OV1157" s="1308"/>
      <c r="OW1157" s="1308"/>
      <c r="OX1157" s="1308"/>
      <c r="OY1157" s="1308"/>
      <c r="OZ1157" s="1308"/>
      <c r="PA1157" s="1308"/>
      <c r="PB1157" s="1308"/>
      <c r="PC1157" s="1308"/>
      <c r="PD1157" s="1308"/>
      <c r="PE1157" s="1308"/>
      <c r="PF1157" s="1308"/>
      <c r="PG1157" s="1308"/>
      <c r="PH1157" s="1308"/>
      <c r="PI1157" s="1308"/>
      <c r="PJ1157" s="1308"/>
      <c r="PK1157" s="1308"/>
      <c r="PL1157" s="1308"/>
      <c r="PM1157" s="1308"/>
      <c r="PN1157" s="1308"/>
      <c r="PO1157" s="1308"/>
      <c r="PP1157" s="1308"/>
      <c r="PQ1157" s="1308"/>
      <c r="PR1157" s="1308"/>
      <c r="PS1157" s="1308"/>
      <c r="PT1157" s="1308"/>
      <c r="PU1157" s="1308"/>
      <c r="PV1157" s="1308"/>
      <c r="PW1157" s="1308"/>
      <c r="PX1157" s="1308"/>
      <c r="PY1157" s="1308"/>
      <c r="PZ1157" s="1308"/>
      <c r="QA1157" s="1308"/>
      <c r="QB1157" s="1308"/>
      <c r="QC1157" s="1308"/>
      <c r="QD1157" s="1308"/>
      <c r="QE1157" s="1308"/>
      <c r="QF1157" s="1308"/>
      <c r="QG1157" s="1308"/>
      <c r="QH1157" s="1308"/>
      <c r="QI1157" s="1308"/>
      <c r="QJ1157" s="1308"/>
      <c r="QK1157" s="1308"/>
      <c r="QL1157" s="1308"/>
      <c r="QM1157" s="1308"/>
      <c r="QN1157" s="1308"/>
      <c r="QO1157" s="1308"/>
      <c r="QP1157" s="1308"/>
      <c r="QQ1157" s="1308"/>
      <c r="QR1157" s="1308"/>
      <c r="QS1157" s="1308"/>
      <c r="QT1157" s="1308"/>
      <c r="QU1157" s="1308"/>
      <c r="QV1157" s="1308"/>
      <c r="QW1157" s="1308"/>
      <c r="QX1157" s="1308"/>
      <c r="QY1157" s="1308"/>
      <c r="QZ1157" s="1308"/>
      <c r="RA1157" s="1308"/>
      <c r="RB1157" s="1308"/>
      <c r="RC1157" s="1308"/>
      <c r="RD1157" s="1308"/>
      <c r="RE1157" s="1308"/>
      <c r="RF1157" s="1308"/>
      <c r="RG1157" s="1308"/>
      <c r="RH1157" s="1308"/>
      <c r="RI1157" s="1308"/>
      <c r="RJ1157" s="1308"/>
      <c r="RK1157" s="1308"/>
      <c r="RL1157" s="1308"/>
      <c r="RM1157" s="1308"/>
      <c r="RN1157" s="1308"/>
      <c r="RO1157" s="1308"/>
      <c r="RP1157" s="1308"/>
      <c r="RQ1157" s="1308"/>
      <c r="RR1157" s="1308"/>
      <c r="RS1157" s="1308"/>
      <c r="RT1157" s="1308"/>
      <c r="RU1157" s="1308"/>
      <c r="RV1157" s="1308"/>
      <c r="RW1157" s="1308"/>
      <c r="RX1157" s="1308"/>
      <c r="RY1157" s="1308"/>
      <c r="RZ1157" s="1308"/>
      <c r="SA1157" s="1308"/>
      <c r="SB1157" s="1308"/>
      <c r="SC1157" s="1308"/>
      <c r="SD1157" s="1308"/>
      <c r="SE1157" s="1308"/>
      <c r="SF1157" s="1308"/>
      <c r="SG1157" s="1308"/>
      <c r="SH1157" s="1308"/>
      <c r="SI1157" s="1308"/>
      <c r="SJ1157" s="1308"/>
      <c r="SK1157" s="1308"/>
      <c r="SL1157" s="1308"/>
      <c r="SM1157" s="1308"/>
      <c r="SN1157" s="1308"/>
      <c r="SO1157" s="1308"/>
      <c r="SP1157" s="1308"/>
      <c r="SQ1157" s="1308"/>
      <c r="SR1157" s="1308"/>
      <c r="SS1157" s="1308"/>
      <c r="ST1157" s="1308"/>
      <c r="SU1157" s="1308"/>
      <c r="SV1157" s="1308"/>
      <c r="SW1157" s="1308"/>
      <c r="SX1157" s="1308"/>
      <c r="SY1157" s="1308"/>
      <c r="SZ1157" s="1308"/>
      <c r="TA1157" s="1308"/>
      <c r="TB1157" s="1308"/>
      <c r="TC1157" s="1308"/>
      <c r="TD1157" s="1308"/>
      <c r="TE1157" s="1308"/>
      <c r="TF1157" s="1308"/>
      <c r="TG1157" s="1308"/>
      <c r="TH1157" s="1308"/>
      <c r="TI1157" s="1308"/>
      <c r="TJ1157" s="1308"/>
      <c r="TK1157" s="1308"/>
      <c r="TL1157" s="1308"/>
      <c r="TM1157" s="1308"/>
      <c r="TN1157" s="1308"/>
      <c r="TO1157" s="1308"/>
      <c r="TP1157" s="1308"/>
      <c r="TQ1157" s="1308"/>
      <c r="TR1157" s="1308"/>
      <c r="TS1157" s="1308"/>
      <c r="TT1157" s="1308"/>
      <c r="TU1157" s="1308"/>
      <c r="TV1157" s="1308"/>
      <c r="TW1157" s="1308"/>
      <c r="TX1157" s="1308"/>
      <c r="TY1157" s="1308"/>
      <c r="TZ1157" s="1308"/>
      <c r="UA1157" s="1308"/>
      <c r="UB1157" s="1308"/>
      <c r="UC1157" s="1308"/>
      <c r="UD1157" s="1308"/>
      <c r="UE1157" s="1308"/>
      <c r="UF1157" s="1308"/>
      <c r="UG1157" s="1308"/>
      <c r="UH1157" s="1308"/>
      <c r="UI1157" s="1308"/>
      <c r="UJ1157" s="1308"/>
      <c r="UK1157" s="1308"/>
      <c r="UL1157" s="1308"/>
      <c r="UM1157" s="1308"/>
      <c r="UN1157" s="1308"/>
      <c r="UO1157" s="1308"/>
      <c r="UP1157" s="1308"/>
      <c r="UQ1157" s="1308"/>
      <c r="UR1157" s="1308"/>
      <c r="US1157" s="1308"/>
      <c r="UT1157" s="1308"/>
      <c r="UU1157" s="1308"/>
      <c r="UV1157" s="1308"/>
      <c r="UW1157" s="1308"/>
      <c r="UX1157" s="1308"/>
      <c r="UY1157" s="1308"/>
      <c r="UZ1157" s="1308"/>
      <c r="VA1157" s="1308"/>
      <c r="VB1157" s="1308"/>
      <c r="VC1157" s="1308"/>
      <c r="VD1157" s="1308"/>
      <c r="VE1157" s="1308"/>
      <c r="VF1157" s="1308"/>
      <c r="VG1157" s="1308"/>
      <c r="VH1157" s="1308"/>
      <c r="VI1157" s="1308"/>
      <c r="VJ1157" s="1308"/>
      <c r="VK1157" s="1308"/>
      <c r="VL1157" s="1308"/>
      <c r="VM1157" s="1308"/>
      <c r="VN1157" s="1308"/>
      <c r="VO1157" s="1308"/>
      <c r="VP1157" s="1308"/>
      <c r="VQ1157" s="1308"/>
      <c r="VR1157" s="1308"/>
      <c r="VS1157" s="1308"/>
      <c r="VT1157" s="1308"/>
      <c r="VU1157" s="1308"/>
      <c r="VV1157" s="1308"/>
      <c r="VW1157" s="1308"/>
      <c r="VX1157" s="1308"/>
      <c r="VY1157" s="1308"/>
      <c r="VZ1157" s="1308"/>
      <c r="WA1157" s="1308"/>
      <c r="WB1157" s="1308"/>
      <c r="WC1157" s="1308"/>
      <c r="WD1157" s="1308"/>
    </row>
    <row r="1158" spans="1:602" s="773" customFormat="1" ht="15" customHeight="1" x14ac:dyDescent="0.25">
      <c r="A1158" s="1315">
        <v>3</v>
      </c>
      <c r="B1158" s="2051">
        <v>43741</v>
      </c>
      <c r="C1158" s="1268">
        <f t="shared" si="566"/>
        <v>1148</v>
      </c>
      <c r="D1158" s="1305" t="s">
        <v>90</v>
      </c>
      <c r="E1158" s="1305" t="s">
        <v>88</v>
      </c>
      <c r="F1158" s="1266">
        <v>5</v>
      </c>
      <c r="G1158" s="1491">
        <f t="shared" si="565"/>
        <v>6659090</v>
      </c>
      <c r="H1158" s="1268"/>
      <c r="I1158" s="2605">
        <f t="shared" si="561"/>
        <v>0</v>
      </c>
      <c r="J1158" s="1268">
        <v>5</v>
      </c>
      <c r="K1158" s="2605">
        <f t="shared" si="560"/>
        <v>11159090</v>
      </c>
      <c r="L1158" s="1962"/>
      <c r="M1158" s="2605">
        <f t="shared" si="562"/>
        <v>0</v>
      </c>
      <c r="N1158" s="1505">
        <f t="shared" si="568"/>
        <v>10</v>
      </c>
      <c r="O1158" s="1494">
        <f t="shared" si="568"/>
        <v>17818180</v>
      </c>
      <c r="P1158" s="1494">
        <f t="shared" ref="P1158:P1221" si="569">+N1158*40000</f>
        <v>400000</v>
      </c>
      <c r="Q1158" s="1307"/>
      <c r="R1158" s="1508">
        <v>1331818</v>
      </c>
      <c r="S1158" s="1508">
        <v>1931818</v>
      </c>
      <c r="T1158" s="1508">
        <v>2231818</v>
      </c>
      <c r="U1158" s="1508">
        <v>431818</v>
      </c>
      <c r="V1158" s="1892"/>
      <c r="W1158" s="1229"/>
      <c r="X1158" s="2337"/>
      <c r="Y1158" s="1229"/>
      <c r="Z1158" s="2395"/>
      <c r="AA1158" s="1229"/>
      <c r="AB1158" s="1317"/>
      <c r="AC1158" s="1229"/>
      <c r="AD1158" s="1229"/>
      <c r="AE1158" s="1229"/>
      <c r="AF1158" s="1490">
        <f t="shared" si="545"/>
        <v>0</v>
      </c>
      <c r="AG1158" s="1316">
        <f t="shared" si="546"/>
        <v>17818180</v>
      </c>
      <c r="AH1158" s="1305"/>
      <c r="AI1158" s="1305"/>
      <c r="AJ1158" s="1267"/>
      <c r="AK1158" s="1317"/>
      <c r="AL1158" s="1317"/>
      <c r="AM1158" s="1305"/>
      <c r="AN1158" s="1305"/>
      <c r="AO1158" s="1266"/>
      <c r="AP1158" s="1491">
        <f t="shared" si="547"/>
        <v>0</v>
      </c>
      <c r="AQ1158" s="1268"/>
      <c r="AR1158" s="1492">
        <f t="shared" si="548"/>
        <v>0</v>
      </c>
      <c r="AS1158" s="1268"/>
      <c r="AT1158" s="1492">
        <f t="shared" si="549"/>
        <v>0</v>
      </c>
      <c r="AU1158" s="1268"/>
      <c r="AV1158" s="1492">
        <f t="shared" si="550"/>
        <v>0</v>
      </c>
      <c r="AW1158" s="1493">
        <f t="shared" si="551"/>
        <v>0</v>
      </c>
      <c r="AX1158" s="2153">
        <f t="shared" si="552"/>
        <v>0</v>
      </c>
      <c r="AY1158" s="1495">
        <f t="shared" si="553"/>
        <v>0</v>
      </c>
      <c r="AZ1158" s="1937"/>
      <c r="BA1158" s="1508">
        <v>1331818</v>
      </c>
      <c r="BB1158" s="1508">
        <v>1931818</v>
      </c>
      <c r="BC1158" s="1508">
        <v>2231818</v>
      </c>
      <c r="BD1158" s="1508">
        <v>431818</v>
      </c>
      <c r="BE1158" s="2174"/>
      <c r="BF1158" s="1229"/>
      <c r="BG1158" s="1317"/>
      <c r="BH1158" s="1229"/>
      <c r="BI1158" s="1317"/>
      <c r="BJ1158" s="1229"/>
      <c r="BK1158" s="1317"/>
      <c r="BL1158" s="1229"/>
      <c r="BM1158" s="1229"/>
      <c r="BN1158" s="1229"/>
      <c r="BO1158" s="1490">
        <f t="shared" si="559"/>
        <v>0</v>
      </c>
      <c r="BP1158" s="1496">
        <f t="shared" si="563"/>
        <v>0</v>
      </c>
      <c r="BQ1158" s="1305"/>
      <c r="BR1158" s="1308"/>
      <c r="BS1158" s="1959">
        <f t="shared" si="554"/>
        <v>5</v>
      </c>
      <c r="BT1158" s="1959">
        <f t="shared" si="555"/>
        <v>0</v>
      </c>
      <c r="BU1158" s="1959">
        <f t="shared" si="556"/>
        <v>5</v>
      </c>
      <c r="BV1158" s="1959">
        <f t="shared" si="557"/>
        <v>0</v>
      </c>
      <c r="BW1158" s="1959">
        <f t="shared" si="558"/>
        <v>17818180</v>
      </c>
      <c r="BX1158" s="1308"/>
      <c r="BY1158" s="1308"/>
      <c r="BZ1158" s="1308"/>
      <c r="CA1158" s="1308"/>
      <c r="CB1158" s="1308"/>
      <c r="CC1158" s="1308"/>
      <c r="CD1158" s="1308"/>
      <c r="CE1158" s="1308"/>
      <c r="CF1158" s="1308"/>
      <c r="CG1158" s="1308"/>
      <c r="CH1158" s="1308"/>
      <c r="CI1158" s="1308"/>
      <c r="CJ1158" s="1308"/>
      <c r="CK1158" s="1308"/>
      <c r="CL1158" s="1308"/>
      <c r="CM1158" s="1308"/>
      <c r="CN1158" s="1308"/>
      <c r="CO1158" s="1308"/>
      <c r="CP1158" s="1308"/>
      <c r="CQ1158" s="1308"/>
      <c r="CR1158" s="1308"/>
      <c r="CS1158" s="1308"/>
      <c r="CT1158" s="1308"/>
      <c r="CU1158" s="1308"/>
      <c r="CV1158" s="1308"/>
      <c r="CW1158" s="1308"/>
      <c r="CX1158" s="1308"/>
      <c r="CY1158" s="1308"/>
      <c r="CZ1158" s="1308"/>
      <c r="DA1158" s="1308"/>
      <c r="DB1158" s="1308"/>
      <c r="DC1158" s="1308"/>
      <c r="DD1158" s="1308"/>
      <c r="DE1158" s="1308"/>
      <c r="DF1158" s="1308"/>
      <c r="DG1158" s="1308"/>
      <c r="DH1158" s="1308"/>
      <c r="DI1158" s="1308"/>
      <c r="DJ1158" s="1308"/>
      <c r="DK1158" s="1308"/>
      <c r="DL1158" s="1308"/>
      <c r="DM1158" s="1308"/>
      <c r="DN1158" s="1308"/>
      <c r="DO1158" s="1308"/>
      <c r="DP1158" s="1308"/>
      <c r="DQ1158" s="1308"/>
      <c r="DR1158" s="1308"/>
      <c r="DS1158" s="1308"/>
      <c r="DT1158" s="1308"/>
      <c r="DU1158" s="1308"/>
      <c r="DV1158" s="1308"/>
      <c r="DW1158" s="1308"/>
      <c r="DX1158" s="1308"/>
      <c r="DY1158" s="1308"/>
      <c r="DZ1158" s="1308"/>
      <c r="EA1158" s="1308"/>
      <c r="EB1158" s="1308"/>
      <c r="EC1158" s="1308"/>
      <c r="ED1158" s="1308"/>
      <c r="EE1158" s="1308"/>
      <c r="EF1158" s="1308"/>
      <c r="EG1158" s="1308"/>
      <c r="EH1158" s="1308"/>
      <c r="EI1158" s="1308"/>
      <c r="EJ1158" s="1308"/>
      <c r="EK1158" s="1308"/>
      <c r="EL1158" s="1308"/>
      <c r="EM1158" s="1308"/>
      <c r="EN1158" s="1308"/>
      <c r="EO1158" s="1308"/>
      <c r="EP1158" s="1308"/>
      <c r="EQ1158" s="1308"/>
      <c r="ER1158" s="1308"/>
      <c r="ES1158" s="1308"/>
      <c r="ET1158" s="1308"/>
      <c r="EU1158" s="1308"/>
      <c r="EV1158" s="1308"/>
      <c r="EW1158" s="1308"/>
      <c r="EX1158" s="1308"/>
      <c r="EY1158" s="1308"/>
      <c r="EZ1158" s="1308"/>
      <c r="FA1158" s="1308"/>
      <c r="FB1158" s="1308"/>
      <c r="FC1158" s="1308"/>
      <c r="FD1158" s="1308"/>
      <c r="FE1158" s="1308"/>
      <c r="FF1158" s="1308"/>
      <c r="FG1158" s="1308"/>
      <c r="FH1158" s="1308"/>
      <c r="FI1158" s="1308"/>
      <c r="FJ1158" s="1308"/>
      <c r="FK1158" s="1308"/>
      <c r="FL1158" s="1308"/>
      <c r="FM1158" s="1308"/>
      <c r="FN1158" s="1308"/>
      <c r="FO1158" s="1308"/>
      <c r="FP1158" s="1308"/>
      <c r="FQ1158" s="1308"/>
      <c r="FR1158" s="1308"/>
      <c r="FS1158" s="1308"/>
      <c r="FT1158" s="1308"/>
      <c r="FU1158" s="1308"/>
      <c r="FV1158" s="1308"/>
      <c r="FW1158" s="1308"/>
      <c r="FX1158" s="1308"/>
      <c r="FY1158" s="1308"/>
      <c r="FZ1158" s="1308"/>
      <c r="GA1158" s="1308"/>
      <c r="GB1158" s="1308"/>
      <c r="GC1158" s="1308"/>
      <c r="GD1158" s="1308"/>
      <c r="GE1158" s="1308"/>
      <c r="GF1158" s="1308"/>
      <c r="GG1158" s="1308"/>
      <c r="GH1158" s="1308"/>
      <c r="GI1158" s="1308"/>
      <c r="GJ1158" s="1308"/>
      <c r="GK1158" s="1308"/>
      <c r="GL1158" s="1308"/>
      <c r="GM1158" s="1308"/>
      <c r="GN1158" s="1308"/>
      <c r="GO1158" s="1308"/>
      <c r="GP1158" s="1308"/>
      <c r="GQ1158" s="1308"/>
      <c r="GR1158" s="1308"/>
      <c r="GS1158" s="1308"/>
      <c r="GT1158" s="1308"/>
      <c r="GU1158" s="1308"/>
      <c r="GV1158" s="1308"/>
      <c r="GW1158" s="1308"/>
      <c r="GX1158" s="1308"/>
      <c r="GY1158" s="1308"/>
      <c r="GZ1158" s="1308"/>
      <c r="HA1158" s="1308"/>
      <c r="HB1158" s="1308"/>
      <c r="HC1158" s="1308"/>
      <c r="HD1158" s="1308"/>
      <c r="HE1158" s="1308"/>
      <c r="HF1158" s="1308"/>
      <c r="HG1158" s="1308"/>
      <c r="HH1158" s="1308"/>
      <c r="HI1158" s="1308"/>
      <c r="HJ1158" s="1308"/>
      <c r="HK1158" s="1308"/>
      <c r="HL1158" s="1308"/>
      <c r="HM1158" s="1308"/>
      <c r="HN1158" s="1308"/>
      <c r="HO1158" s="1308"/>
      <c r="HP1158" s="1308"/>
      <c r="HQ1158" s="1308"/>
      <c r="HR1158" s="1308"/>
      <c r="HS1158" s="1308"/>
      <c r="HT1158" s="1308"/>
      <c r="HU1158" s="1308"/>
      <c r="HV1158" s="1308"/>
      <c r="HW1158" s="1308"/>
      <c r="HX1158" s="1308"/>
      <c r="HY1158" s="1308"/>
      <c r="HZ1158" s="1308"/>
      <c r="IA1158" s="1308"/>
      <c r="IB1158" s="1308"/>
      <c r="IC1158" s="1308"/>
      <c r="ID1158" s="1308"/>
      <c r="IE1158" s="1308"/>
      <c r="IF1158" s="1308"/>
      <c r="IG1158" s="1308"/>
      <c r="IH1158" s="1308"/>
      <c r="II1158" s="1308"/>
      <c r="IJ1158" s="1308"/>
      <c r="IK1158" s="1308"/>
      <c r="IL1158" s="1308"/>
      <c r="IM1158" s="1308"/>
      <c r="IN1158" s="1308"/>
      <c r="IO1158" s="1308"/>
      <c r="IP1158" s="1308"/>
      <c r="IQ1158" s="1308"/>
      <c r="IR1158" s="1308"/>
      <c r="IS1158" s="1308"/>
      <c r="IT1158" s="1308"/>
      <c r="IU1158" s="1308"/>
      <c r="IV1158" s="1308"/>
      <c r="IW1158" s="1308"/>
      <c r="IX1158" s="1308"/>
      <c r="IY1158" s="1308"/>
      <c r="IZ1158" s="1308"/>
      <c r="JA1158" s="1308"/>
      <c r="JB1158" s="1308"/>
      <c r="JC1158" s="1308"/>
      <c r="JD1158" s="1308"/>
      <c r="JE1158" s="1308"/>
      <c r="JF1158" s="1308"/>
      <c r="JG1158" s="1308"/>
      <c r="JH1158" s="1308"/>
      <c r="JI1158" s="1308"/>
      <c r="JJ1158" s="1308"/>
      <c r="JK1158" s="1308"/>
      <c r="JL1158" s="1308"/>
      <c r="JM1158" s="1308"/>
      <c r="JN1158" s="1308"/>
      <c r="JO1158" s="1308"/>
      <c r="JP1158" s="1308"/>
      <c r="JQ1158" s="1308"/>
      <c r="JR1158" s="1308"/>
      <c r="JS1158" s="1308"/>
      <c r="JT1158" s="1308"/>
      <c r="JU1158" s="1308"/>
      <c r="JV1158" s="1308"/>
      <c r="JW1158" s="1308"/>
      <c r="JX1158" s="1308"/>
      <c r="JY1158" s="1308"/>
      <c r="JZ1158" s="1308"/>
      <c r="KA1158" s="1308"/>
      <c r="KB1158" s="1308"/>
      <c r="KC1158" s="1308"/>
      <c r="KD1158" s="1308"/>
      <c r="KE1158" s="1308"/>
      <c r="KF1158" s="1308"/>
      <c r="KG1158" s="1308"/>
      <c r="KH1158" s="1308"/>
      <c r="KI1158" s="1308"/>
      <c r="KJ1158" s="1308"/>
      <c r="KK1158" s="1308"/>
      <c r="KL1158" s="1308"/>
      <c r="KM1158" s="1308"/>
      <c r="KN1158" s="1308"/>
      <c r="KO1158" s="1308"/>
      <c r="KP1158" s="1308"/>
      <c r="KQ1158" s="1308"/>
      <c r="KR1158" s="1308"/>
      <c r="KS1158" s="1308"/>
      <c r="KT1158" s="1308"/>
      <c r="KU1158" s="1308"/>
      <c r="KV1158" s="1308"/>
      <c r="KW1158" s="1308"/>
      <c r="KX1158" s="1308"/>
      <c r="KY1158" s="1308"/>
      <c r="KZ1158" s="1308"/>
      <c r="LA1158" s="1308"/>
      <c r="LB1158" s="1308"/>
      <c r="LC1158" s="1308"/>
      <c r="LD1158" s="1308"/>
      <c r="LE1158" s="1308"/>
      <c r="LF1158" s="1308"/>
      <c r="LG1158" s="1308"/>
      <c r="LH1158" s="1308"/>
      <c r="LI1158" s="1308"/>
      <c r="LJ1158" s="1308"/>
      <c r="LK1158" s="1308"/>
      <c r="LL1158" s="1308"/>
      <c r="LM1158" s="1308"/>
      <c r="LN1158" s="1308"/>
      <c r="LO1158" s="1308"/>
      <c r="LP1158" s="1308"/>
      <c r="LQ1158" s="1308"/>
      <c r="LR1158" s="1308"/>
      <c r="LS1158" s="1308"/>
      <c r="LT1158" s="1308"/>
      <c r="LU1158" s="1308"/>
      <c r="LV1158" s="1308"/>
      <c r="LW1158" s="1308"/>
      <c r="LX1158" s="1308"/>
      <c r="LY1158" s="1308"/>
      <c r="LZ1158" s="1308"/>
      <c r="MA1158" s="1308"/>
      <c r="MB1158" s="1308"/>
      <c r="MC1158" s="1308"/>
      <c r="MD1158" s="1308"/>
      <c r="ME1158" s="1308"/>
      <c r="MF1158" s="1308"/>
      <c r="MG1158" s="1308"/>
      <c r="MH1158" s="1308"/>
      <c r="MI1158" s="1308"/>
      <c r="MJ1158" s="1308"/>
      <c r="MK1158" s="1308"/>
      <c r="ML1158" s="1308"/>
      <c r="MM1158" s="1308"/>
      <c r="MN1158" s="1308"/>
      <c r="MO1158" s="1308"/>
      <c r="MP1158" s="1308"/>
      <c r="MQ1158" s="1308"/>
      <c r="MR1158" s="1308"/>
      <c r="MS1158" s="1308"/>
      <c r="MT1158" s="1308"/>
      <c r="MU1158" s="1308"/>
      <c r="MV1158" s="1308"/>
      <c r="MW1158" s="1308"/>
      <c r="MX1158" s="1308"/>
      <c r="MY1158" s="1308"/>
      <c r="MZ1158" s="1308"/>
      <c r="NA1158" s="1308"/>
      <c r="NB1158" s="1308"/>
      <c r="NC1158" s="1308"/>
      <c r="ND1158" s="1308"/>
      <c r="NE1158" s="1308"/>
      <c r="NF1158" s="1308"/>
      <c r="NG1158" s="1308"/>
      <c r="NH1158" s="1308"/>
      <c r="NI1158" s="1308"/>
      <c r="NJ1158" s="1308"/>
      <c r="NK1158" s="1308"/>
      <c r="NL1158" s="1308"/>
      <c r="NM1158" s="1308"/>
      <c r="NN1158" s="1308"/>
      <c r="NO1158" s="1308"/>
      <c r="NP1158" s="1308"/>
      <c r="NQ1158" s="1308"/>
      <c r="NR1158" s="1308"/>
      <c r="NS1158" s="1308"/>
      <c r="NT1158" s="1308"/>
      <c r="NU1158" s="1308"/>
      <c r="NV1158" s="1308"/>
      <c r="NW1158" s="1308"/>
      <c r="NX1158" s="1308"/>
      <c r="NY1158" s="1308"/>
      <c r="NZ1158" s="1308"/>
      <c r="OA1158" s="1308"/>
      <c r="OB1158" s="1308"/>
      <c r="OC1158" s="1308"/>
      <c r="OD1158" s="1308"/>
      <c r="OE1158" s="1308"/>
      <c r="OF1158" s="1308"/>
      <c r="OG1158" s="1308"/>
      <c r="OH1158" s="1308"/>
      <c r="OI1158" s="1308"/>
      <c r="OJ1158" s="1308"/>
      <c r="OK1158" s="1308"/>
      <c r="OL1158" s="1308"/>
      <c r="OM1158" s="1308"/>
      <c r="ON1158" s="1308"/>
      <c r="OO1158" s="1308"/>
      <c r="OP1158" s="1308"/>
      <c r="OQ1158" s="1308"/>
      <c r="OR1158" s="1308"/>
      <c r="OS1158" s="1308"/>
      <c r="OT1158" s="1308"/>
      <c r="OU1158" s="1308"/>
      <c r="OV1158" s="1308"/>
      <c r="OW1158" s="1308"/>
      <c r="OX1158" s="1308"/>
      <c r="OY1158" s="1308"/>
      <c r="OZ1158" s="1308"/>
      <c r="PA1158" s="1308"/>
      <c r="PB1158" s="1308"/>
      <c r="PC1158" s="1308"/>
      <c r="PD1158" s="1308"/>
      <c r="PE1158" s="1308"/>
      <c r="PF1158" s="1308"/>
      <c r="PG1158" s="1308"/>
      <c r="PH1158" s="1308"/>
      <c r="PI1158" s="1308"/>
      <c r="PJ1158" s="1308"/>
      <c r="PK1158" s="1308"/>
      <c r="PL1158" s="1308"/>
      <c r="PM1158" s="1308"/>
      <c r="PN1158" s="1308"/>
      <c r="PO1158" s="1308"/>
      <c r="PP1158" s="1308"/>
      <c r="PQ1158" s="1308"/>
      <c r="PR1158" s="1308"/>
      <c r="PS1158" s="1308"/>
      <c r="PT1158" s="1308"/>
      <c r="PU1158" s="1308"/>
      <c r="PV1158" s="1308"/>
      <c r="PW1158" s="1308"/>
      <c r="PX1158" s="1308"/>
      <c r="PY1158" s="1308"/>
      <c r="PZ1158" s="1308"/>
      <c r="QA1158" s="1308"/>
      <c r="QB1158" s="1308"/>
      <c r="QC1158" s="1308"/>
      <c r="QD1158" s="1308"/>
      <c r="QE1158" s="1308"/>
      <c r="QF1158" s="1308"/>
      <c r="QG1158" s="1308"/>
      <c r="QH1158" s="1308"/>
      <c r="QI1158" s="1308"/>
      <c r="QJ1158" s="1308"/>
      <c r="QK1158" s="1308"/>
      <c r="QL1158" s="1308"/>
      <c r="QM1158" s="1308"/>
      <c r="QN1158" s="1308"/>
      <c r="QO1158" s="1308"/>
      <c r="QP1158" s="1308"/>
      <c r="QQ1158" s="1308"/>
      <c r="QR1158" s="1308"/>
      <c r="QS1158" s="1308"/>
      <c r="QT1158" s="1308"/>
      <c r="QU1158" s="1308"/>
      <c r="QV1158" s="1308"/>
      <c r="QW1158" s="1308"/>
      <c r="QX1158" s="1308"/>
      <c r="QY1158" s="1308"/>
      <c r="QZ1158" s="1308"/>
      <c r="RA1158" s="1308"/>
      <c r="RB1158" s="1308"/>
      <c r="RC1158" s="1308"/>
      <c r="RD1158" s="1308"/>
      <c r="RE1158" s="1308"/>
      <c r="RF1158" s="1308"/>
      <c r="RG1158" s="1308"/>
      <c r="RH1158" s="1308"/>
      <c r="RI1158" s="1308"/>
      <c r="RJ1158" s="1308"/>
      <c r="RK1158" s="1308"/>
      <c r="RL1158" s="1308"/>
      <c r="RM1158" s="1308"/>
      <c r="RN1158" s="1308"/>
      <c r="RO1158" s="1308"/>
      <c r="RP1158" s="1308"/>
      <c r="RQ1158" s="1308"/>
      <c r="RR1158" s="1308"/>
      <c r="RS1158" s="1308"/>
      <c r="RT1158" s="1308"/>
      <c r="RU1158" s="1308"/>
      <c r="RV1158" s="1308"/>
      <c r="RW1158" s="1308"/>
      <c r="RX1158" s="1308"/>
      <c r="RY1158" s="1308"/>
      <c r="RZ1158" s="1308"/>
      <c r="SA1158" s="1308"/>
      <c r="SB1158" s="1308"/>
      <c r="SC1158" s="1308"/>
      <c r="SD1158" s="1308"/>
      <c r="SE1158" s="1308"/>
      <c r="SF1158" s="1308"/>
      <c r="SG1158" s="1308"/>
      <c r="SH1158" s="1308"/>
      <c r="SI1158" s="1308"/>
      <c r="SJ1158" s="1308"/>
      <c r="SK1158" s="1308"/>
      <c r="SL1158" s="1308"/>
      <c r="SM1158" s="1308"/>
      <c r="SN1158" s="1308"/>
      <c r="SO1158" s="1308"/>
      <c r="SP1158" s="1308"/>
      <c r="SQ1158" s="1308"/>
      <c r="SR1158" s="1308"/>
      <c r="SS1158" s="1308"/>
      <c r="ST1158" s="1308"/>
      <c r="SU1158" s="1308"/>
      <c r="SV1158" s="1308"/>
      <c r="SW1158" s="1308"/>
      <c r="SX1158" s="1308"/>
      <c r="SY1158" s="1308"/>
      <c r="SZ1158" s="1308"/>
      <c r="TA1158" s="1308"/>
      <c r="TB1158" s="1308"/>
      <c r="TC1158" s="1308"/>
      <c r="TD1158" s="1308"/>
      <c r="TE1158" s="1308"/>
      <c r="TF1158" s="1308"/>
      <c r="TG1158" s="1308"/>
      <c r="TH1158" s="1308"/>
      <c r="TI1158" s="1308"/>
      <c r="TJ1158" s="1308"/>
      <c r="TK1158" s="1308"/>
      <c r="TL1158" s="1308"/>
      <c r="TM1158" s="1308"/>
      <c r="TN1158" s="1308"/>
      <c r="TO1158" s="1308"/>
      <c r="TP1158" s="1308"/>
      <c r="TQ1158" s="1308"/>
      <c r="TR1158" s="1308"/>
      <c r="TS1158" s="1308"/>
      <c r="TT1158" s="1308"/>
      <c r="TU1158" s="1308"/>
      <c r="TV1158" s="1308"/>
      <c r="TW1158" s="1308"/>
      <c r="TX1158" s="1308"/>
      <c r="TY1158" s="1308"/>
      <c r="TZ1158" s="1308"/>
      <c r="UA1158" s="1308"/>
      <c r="UB1158" s="1308"/>
      <c r="UC1158" s="1308"/>
      <c r="UD1158" s="1308"/>
      <c r="UE1158" s="1308"/>
      <c r="UF1158" s="1308"/>
      <c r="UG1158" s="1308"/>
      <c r="UH1158" s="1308"/>
      <c r="UI1158" s="1308"/>
      <c r="UJ1158" s="1308"/>
      <c r="UK1158" s="1308"/>
      <c r="UL1158" s="1308"/>
      <c r="UM1158" s="1308"/>
      <c r="UN1158" s="1308"/>
      <c r="UO1158" s="1308"/>
      <c r="UP1158" s="1308"/>
      <c r="UQ1158" s="1308"/>
      <c r="UR1158" s="1308"/>
      <c r="US1158" s="1308"/>
      <c r="UT1158" s="1308"/>
      <c r="UU1158" s="1308"/>
      <c r="UV1158" s="1308"/>
      <c r="UW1158" s="1308"/>
      <c r="UX1158" s="1308"/>
      <c r="UY1158" s="1308"/>
      <c r="UZ1158" s="1308"/>
      <c r="VA1158" s="1308"/>
      <c r="VB1158" s="1308"/>
      <c r="VC1158" s="1308"/>
      <c r="VD1158" s="1308"/>
      <c r="VE1158" s="1308"/>
      <c r="VF1158" s="1308"/>
      <c r="VG1158" s="1308"/>
      <c r="VH1158" s="1308"/>
      <c r="VI1158" s="1308"/>
      <c r="VJ1158" s="1308"/>
      <c r="VK1158" s="1308"/>
      <c r="VL1158" s="1308"/>
      <c r="VM1158" s="1308"/>
      <c r="VN1158" s="1308"/>
      <c r="VO1158" s="1308"/>
      <c r="VP1158" s="1308"/>
      <c r="VQ1158" s="1308"/>
      <c r="VR1158" s="1308"/>
      <c r="VS1158" s="1308"/>
      <c r="VT1158" s="1308"/>
      <c r="VU1158" s="1308"/>
      <c r="VV1158" s="1308"/>
      <c r="VW1158" s="1308"/>
      <c r="VX1158" s="1308"/>
      <c r="VY1158" s="1308"/>
      <c r="VZ1158" s="1308"/>
      <c r="WA1158" s="1308"/>
      <c r="WB1158" s="1308"/>
      <c r="WC1158" s="1308"/>
      <c r="WD1158" s="1308"/>
    </row>
    <row r="1159" spans="1:602" s="773" customFormat="1" ht="15" customHeight="1" x14ac:dyDescent="0.25">
      <c r="A1159" s="1315">
        <v>4</v>
      </c>
      <c r="B1159" s="2051">
        <v>43741</v>
      </c>
      <c r="C1159" s="1268">
        <f t="shared" si="566"/>
        <v>1149</v>
      </c>
      <c r="D1159" s="1305" t="s">
        <v>30</v>
      </c>
      <c r="E1159" s="1305" t="s">
        <v>31</v>
      </c>
      <c r="F1159" s="1266">
        <v>5</v>
      </c>
      <c r="G1159" s="1491">
        <f t="shared" si="565"/>
        <v>6659090</v>
      </c>
      <c r="H1159" s="1268"/>
      <c r="I1159" s="2605">
        <f t="shared" si="561"/>
        <v>0</v>
      </c>
      <c r="J1159" s="1268">
        <v>3</v>
      </c>
      <c r="K1159" s="2605">
        <f t="shared" si="560"/>
        <v>6695454</v>
      </c>
      <c r="L1159" s="1962">
        <v>2</v>
      </c>
      <c r="M1159" s="2605">
        <f t="shared" si="562"/>
        <v>863636</v>
      </c>
      <c r="N1159" s="1505">
        <f t="shared" ref="N1159:O1179" si="570">F1159+H1159+J1159+L1159</f>
        <v>10</v>
      </c>
      <c r="O1159" s="1494">
        <f t="shared" si="570"/>
        <v>14218180</v>
      </c>
      <c r="P1159" s="1494">
        <f t="shared" si="569"/>
        <v>400000</v>
      </c>
      <c r="Q1159" s="1307"/>
      <c r="R1159" s="1508">
        <v>1331818</v>
      </c>
      <c r="S1159" s="1508">
        <v>1931818</v>
      </c>
      <c r="T1159" s="1508">
        <v>2231818</v>
      </c>
      <c r="U1159" s="1508">
        <v>431818</v>
      </c>
      <c r="V1159" s="1892"/>
      <c r="W1159" s="1229"/>
      <c r="X1159" s="2337"/>
      <c r="Y1159" s="1229"/>
      <c r="Z1159" s="2395"/>
      <c r="AA1159" s="1229"/>
      <c r="AB1159" s="1317"/>
      <c r="AC1159" s="1229"/>
      <c r="AD1159" s="1229"/>
      <c r="AE1159" s="1229"/>
      <c r="AF1159" s="1490">
        <f t="shared" si="545"/>
        <v>0</v>
      </c>
      <c r="AG1159" s="1316">
        <f t="shared" si="546"/>
        <v>14218180</v>
      </c>
      <c r="AH1159" s="1305"/>
      <c r="AI1159" s="1305"/>
      <c r="AJ1159" s="1267"/>
      <c r="AK1159" s="1317"/>
      <c r="AL1159" s="1317"/>
      <c r="AM1159" s="1305"/>
      <c r="AN1159" s="1305"/>
      <c r="AO1159" s="1266"/>
      <c r="AP1159" s="1491">
        <f t="shared" si="547"/>
        <v>0</v>
      </c>
      <c r="AQ1159" s="1268"/>
      <c r="AR1159" s="1492">
        <f t="shared" si="548"/>
        <v>0</v>
      </c>
      <c r="AS1159" s="1268"/>
      <c r="AT1159" s="1492">
        <f t="shared" si="549"/>
        <v>0</v>
      </c>
      <c r="AU1159" s="1268"/>
      <c r="AV1159" s="1492">
        <f t="shared" si="550"/>
        <v>0</v>
      </c>
      <c r="AW1159" s="1493">
        <f t="shared" si="551"/>
        <v>0</v>
      </c>
      <c r="AX1159" s="2153">
        <f t="shared" si="552"/>
        <v>0</v>
      </c>
      <c r="AY1159" s="1495">
        <f t="shared" si="553"/>
        <v>0</v>
      </c>
      <c r="AZ1159" s="1937"/>
      <c r="BA1159" s="1508">
        <v>1331818</v>
      </c>
      <c r="BB1159" s="1508">
        <v>1931818</v>
      </c>
      <c r="BC1159" s="1508">
        <v>2231818</v>
      </c>
      <c r="BD1159" s="1508">
        <v>431818</v>
      </c>
      <c r="BE1159" s="2174"/>
      <c r="BF1159" s="1229"/>
      <c r="BG1159" s="1317"/>
      <c r="BH1159" s="1229"/>
      <c r="BI1159" s="1317"/>
      <c r="BJ1159" s="1229"/>
      <c r="BK1159" s="1317"/>
      <c r="BL1159" s="1229"/>
      <c r="BM1159" s="1229"/>
      <c r="BN1159" s="1229"/>
      <c r="BO1159" s="1490">
        <f t="shared" si="559"/>
        <v>0</v>
      </c>
      <c r="BP1159" s="1496">
        <f t="shared" si="563"/>
        <v>0</v>
      </c>
      <c r="BQ1159" s="1305"/>
      <c r="BR1159" s="1308"/>
      <c r="BS1159" s="1959">
        <f t="shared" si="554"/>
        <v>5</v>
      </c>
      <c r="BT1159" s="1959">
        <f t="shared" si="555"/>
        <v>0</v>
      </c>
      <c r="BU1159" s="1959">
        <f t="shared" si="556"/>
        <v>3</v>
      </c>
      <c r="BV1159" s="1959">
        <f t="shared" si="557"/>
        <v>2</v>
      </c>
      <c r="BW1159" s="1959">
        <f t="shared" si="558"/>
        <v>14218180</v>
      </c>
      <c r="BX1159" s="1308"/>
      <c r="BY1159" s="1308"/>
      <c r="BZ1159" s="1308"/>
      <c r="CA1159" s="1308"/>
      <c r="CB1159" s="1308"/>
      <c r="CC1159" s="1308"/>
      <c r="CD1159" s="1308"/>
      <c r="CE1159" s="1308"/>
      <c r="CF1159" s="1308"/>
      <c r="CG1159" s="1308"/>
      <c r="CH1159" s="1308"/>
      <c r="CI1159" s="1308"/>
      <c r="CJ1159" s="1308"/>
      <c r="CK1159" s="1308"/>
      <c r="CL1159" s="1308"/>
      <c r="CM1159" s="1308"/>
      <c r="CN1159" s="1308"/>
      <c r="CO1159" s="1308"/>
      <c r="CP1159" s="1308"/>
      <c r="CQ1159" s="1308"/>
      <c r="CR1159" s="1308"/>
      <c r="CS1159" s="1308"/>
      <c r="CT1159" s="1308"/>
      <c r="CU1159" s="1308"/>
      <c r="CV1159" s="1308"/>
      <c r="CW1159" s="1308"/>
      <c r="CX1159" s="1308"/>
      <c r="CY1159" s="1308"/>
      <c r="CZ1159" s="1308"/>
      <c r="DA1159" s="1308"/>
      <c r="DB1159" s="1308"/>
      <c r="DC1159" s="1308"/>
      <c r="DD1159" s="1308"/>
      <c r="DE1159" s="1308"/>
      <c r="DF1159" s="1308"/>
      <c r="DG1159" s="1308"/>
      <c r="DH1159" s="1308"/>
      <c r="DI1159" s="1308"/>
      <c r="DJ1159" s="1308"/>
      <c r="DK1159" s="1308"/>
      <c r="DL1159" s="1308"/>
      <c r="DM1159" s="1308"/>
      <c r="DN1159" s="1308"/>
      <c r="DO1159" s="1308"/>
      <c r="DP1159" s="1308"/>
      <c r="DQ1159" s="1308"/>
      <c r="DR1159" s="1308"/>
      <c r="DS1159" s="1308"/>
      <c r="DT1159" s="1308"/>
      <c r="DU1159" s="1308"/>
      <c r="DV1159" s="1308"/>
      <c r="DW1159" s="1308"/>
      <c r="DX1159" s="1308"/>
      <c r="DY1159" s="1308"/>
      <c r="DZ1159" s="1308"/>
      <c r="EA1159" s="1308"/>
      <c r="EB1159" s="1308"/>
      <c r="EC1159" s="1308"/>
      <c r="ED1159" s="1308"/>
      <c r="EE1159" s="1308"/>
      <c r="EF1159" s="1308"/>
      <c r="EG1159" s="1308"/>
      <c r="EH1159" s="1308"/>
      <c r="EI1159" s="1308"/>
      <c r="EJ1159" s="1308"/>
      <c r="EK1159" s="1308"/>
      <c r="EL1159" s="1308"/>
      <c r="EM1159" s="1308"/>
      <c r="EN1159" s="1308"/>
      <c r="EO1159" s="1308"/>
      <c r="EP1159" s="1308"/>
      <c r="EQ1159" s="1308"/>
      <c r="ER1159" s="1308"/>
      <c r="ES1159" s="1308"/>
      <c r="ET1159" s="1308"/>
      <c r="EU1159" s="1308"/>
      <c r="EV1159" s="1308"/>
      <c r="EW1159" s="1308"/>
      <c r="EX1159" s="1308"/>
      <c r="EY1159" s="1308"/>
      <c r="EZ1159" s="1308"/>
      <c r="FA1159" s="1308"/>
      <c r="FB1159" s="1308"/>
      <c r="FC1159" s="1308"/>
      <c r="FD1159" s="1308"/>
      <c r="FE1159" s="1308"/>
      <c r="FF1159" s="1308"/>
      <c r="FG1159" s="1308"/>
      <c r="FH1159" s="1308"/>
      <c r="FI1159" s="1308"/>
      <c r="FJ1159" s="1308"/>
      <c r="FK1159" s="1308"/>
      <c r="FL1159" s="1308"/>
      <c r="FM1159" s="1308"/>
      <c r="FN1159" s="1308"/>
      <c r="FO1159" s="1308"/>
      <c r="FP1159" s="1308"/>
      <c r="FQ1159" s="1308"/>
      <c r="FR1159" s="1308"/>
      <c r="FS1159" s="1308"/>
      <c r="FT1159" s="1308"/>
      <c r="FU1159" s="1308"/>
      <c r="FV1159" s="1308"/>
      <c r="FW1159" s="1308"/>
      <c r="FX1159" s="1308"/>
      <c r="FY1159" s="1308"/>
      <c r="FZ1159" s="1308"/>
      <c r="GA1159" s="1308"/>
      <c r="GB1159" s="1308"/>
      <c r="GC1159" s="1308"/>
      <c r="GD1159" s="1308"/>
      <c r="GE1159" s="1308"/>
      <c r="GF1159" s="1308"/>
      <c r="GG1159" s="1308"/>
      <c r="GH1159" s="1308"/>
      <c r="GI1159" s="1308"/>
      <c r="GJ1159" s="1308"/>
      <c r="GK1159" s="1308"/>
      <c r="GL1159" s="1308"/>
      <c r="GM1159" s="1308"/>
      <c r="GN1159" s="1308"/>
      <c r="GO1159" s="1308"/>
      <c r="GP1159" s="1308"/>
      <c r="GQ1159" s="1308"/>
      <c r="GR1159" s="1308"/>
      <c r="GS1159" s="1308"/>
      <c r="GT1159" s="1308"/>
      <c r="GU1159" s="1308"/>
      <c r="GV1159" s="1308"/>
      <c r="GW1159" s="1308"/>
      <c r="GX1159" s="1308"/>
      <c r="GY1159" s="1308"/>
      <c r="GZ1159" s="1308"/>
      <c r="HA1159" s="1308"/>
      <c r="HB1159" s="1308"/>
      <c r="HC1159" s="1308"/>
      <c r="HD1159" s="1308"/>
      <c r="HE1159" s="1308"/>
      <c r="HF1159" s="1308"/>
      <c r="HG1159" s="1308"/>
      <c r="HH1159" s="1308"/>
      <c r="HI1159" s="1308"/>
      <c r="HJ1159" s="1308"/>
      <c r="HK1159" s="1308"/>
      <c r="HL1159" s="1308"/>
      <c r="HM1159" s="1308"/>
      <c r="HN1159" s="1308"/>
      <c r="HO1159" s="1308"/>
      <c r="HP1159" s="1308"/>
      <c r="HQ1159" s="1308"/>
      <c r="HR1159" s="1308"/>
      <c r="HS1159" s="1308"/>
      <c r="HT1159" s="1308"/>
      <c r="HU1159" s="1308"/>
      <c r="HV1159" s="1308"/>
      <c r="HW1159" s="1308"/>
      <c r="HX1159" s="1308"/>
      <c r="HY1159" s="1308"/>
      <c r="HZ1159" s="1308"/>
      <c r="IA1159" s="1308"/>
      <c r="IB1159" s="1308"/>
      <c r="IC1159" s="1308"/>
      <c r="ID1159" s="1308"/>
      <c r="IE1159" s="1308"/>
      <c r="IF1159" s="1308"/>
      <c r="IG1159" s="1308"/>
      <c r="IH1159" s="1308"/>
      <c r="II1159" s="1308"/>
      <c r="IJ1159" s="1308"/>
      <c r="IK1159" s="1308"/>
      <c r="IL1159" s="1308"/>
      <c r="IM1159" s="1308"/>
      <c r="IN1159" s="1308"/>
      <c r="IO1159" s="1308"/>
      <c r="IP1159" s="1308"/>
      <c r="IQ1159" s="1308"/>
      <c r="IR1159" s="1308"/>
      <c r="IS1159" s="1308"/>
      <c r="IT1159" s="1308"/>
      <c r="IU1159" s="1308"/>
      <c r="IV1159" s="1308"/>
      <c r="IW1159" s="1308"/>
      <c r="IX1159" s="1308"/>
      <c r="IY1159" s="1308"/>
      <c r="IZ1159" s="1308"/>
      <c r="JA1159" s="1308"/>
      <c r="JB1159" s="1308"/>
      <c r="JC1159" s="1308"/>
      <c r="JD1159" s="1308"/>
      <c r="JE1159" s="1308"/>
      <c r="JF1159" s="1308"/>
      <c r="JG1159" s="1308"/>
      <c r="JH1159" s="1308"/>
      <c r="JI1159" s="1308"/>
      <c r="JJ1159" s="1308"/>
      <c r="JK1159" s="1308"/>
      <c r="JL1159" s="1308"/>
      <c r="JM1159" s="1308"/>
      <c r="JN1159" s="1308"/>
      <c r="JO1159" s="1308"/>
      <c r="JP1159" s="1308"/>
      <c r="JQ1159" s="1308"/>
      <c r="JR1159" s="1308"/>
      <c r="JS1159" s="1308"/>
      <c r="JT1159" s="1308"/>
      <c r="JU1159" s="1308"/>
      <c r="JV1159" s="1308"/>
      <c r="JW1159" s="1308"/>
      <c r="JX1159" s="1308"/>
      <c r="JY1159" s="1308"/>
      <c r="JZ1159" s="1308"/>
      <c r="KA1159" s="1308"/>
      <c r="KB1159" s="1308"/>
      <c r="KC1159" s="1308"/>
      <c r="KD1159" s="1308"/>
      <c r="KE1159" s="1308"/>
      <c r="KF1159" s="1308"/>
      <c r="KG1159" s="1308"/>
      <c r="KH1159" s="1308"/>
      <c r="KI1159" s="1308"/>
      <c r="KJ1159" s="1308"/>
      <c r="KK1159" s="1308"/>
      <c r="KL1159" s="1308"/>
      <c r="KM1159" s="1308"/>
      <c r="KN1159" s="1308"/>
      <c r="KO1159" s="1308"/>
      <c r="KP1159" s="1308"/>
      <c r="KQ1159" s="1308"/>
      <c r="KR1159" s="1308"/>
      <c r="KS1159" s="1308"/>
      <c r="KT1159" s="1308"/>
      <c r="KU1159" s="1308"/>
      <c r="KV1159" s="1308"/>
      <c r="KW1159" s="1308"/>
      <c r="KX1159" s="1308"/>
      <c r="KY1159" s="1308"/>
      <c r="KZ1159" s="1308"/>
      <c r="LA1159" s="1308"/>
      <c r="LB1159" s="1308"/>
      <c r="LC1159" s="1308"/>
      <c r="LD1159" s="1308"/>
      <c r="LE1159" s="1308"/>
      <c r="LF1159" s="1308"/>
      <c r="LG1159" s="1308"/>
      <c r="LH1159" s="1308"/>
      <c r="LI1159" s="1308"/>
      <c r="LJ1159" s="1308"/>
      <c r="LK1159" s="1308"/>
      <c r="LL1159" s="1308"/>
      <c r="LM1159" s="1308"/>
      <c r="LN1159" s="1308"/>
      <c r="LO1159" s="1308"/>
      <c r="LP1159" s="1308"/>
      <c r="LQ1159" s="1308"/>
      <c r="LR1159" s="1308"/>
      <c r="LS1159" s="1308"/>
      <c r="LT1159" s="1308"/>
      <c r="LU1159" s="1308"/>
      <c r="LV1159" s="1308"/>
      <c r="LW1159" s="1308"/>
      <c r="LX1159" s="1308"/>
      <c r="LY1159" s="1308"/>
      <c r="LZ1159" s="1308"/>
      <c r="MA1159" s="1308"/>
      <c r="MB1159" s="1308"/>
      <c r="MC1159" s="1308"/>
      <c r="MD1159" s="1308"/>
      <c r="ME1159" s="1308"/>
      <c r="MF1159" s="1308"/>
      <c r="MG1159" s="1308"/>
      <c r="MH1159" s="1308"/>
      <c r="MI1159" s="1308"/>
      <c r="MJ1159" s="1308"/>
      <c r="MK1159" s="1308"/>
      <c r="ML1159" s="1308"/>
      <c r="MM1159" s="1308"/>
      <c r="MN1159" s="1308"/>
      <c r="MO1159" s="1308"/>
      <c r="MP1159" s="1308"/>
      <c r="MQ1159" s="1308"/>
      <c r="MR1159" s="1308"/>
      <c r="MS1159" s="1308"/>
      <c r="MT1159" s="1308"/>
      <c r="MU1159" s="1308"/>
      <c r="MV1159" s="1308"/>
      <c r="MW1159" s="1308"/>
      <c r="MX1159" s="1308"/>
      <c r="MY1159" s="1308"/>
      <c r="MZ1159" s="1308"/>
      <c r="NA1159" s="1308"/>
      <c r="NB1159" s="1308"/>
      <c r="NC1159" s="1308"/>
      <c r="ND1159" s="1308"/>
      <c r="NE1159" s="1308"/>
      <c r="NF1159" s="1308"/>
      <c r="NG1159" s="1308"/>
      <c r="NH1159" s="1308"/>
      <c r="NI1159" s="1308"/>
      <c r="NJ1159" s="1308"/>
      <c r="NK1159" s="1308"/>
      <c r="NL1159" s="1308"/>
      <c r="NM1159" s="1308"/>
      <c r="NN1159" s="1308"/>
      <c r="NO1159" s="1308"/>
      <c r="NP1159" s="1308"/>
      <c r="NQ1159" s="1308"/>
      <c r="NR1159" s="1308"/>
      <c r="NS1159" s="1308"/>
      <c r="NT1159" s="1308"/>
      <c r="NU1159" s="1308"/>
      <c r="NV1159" s="1308"/>
      <c r="NW1159" s="1308"/>
      <c r="NX1159" s="1308"/>
      <c r="NY1159" s="1308"/>
      <c r="NZ1159" s="1308"/>
      <c r="OA1159" s="1308"/>
      <c r="OB1159" s="1308"/>
      <c r="OC1159" s="1308"/>
      <c r="OD1159" s="1308"/>
      <c r="OE1159" s="1308"/>
      <c r="OF1159" s="1308"/>
      <c r="OG1159" s="1308"/>
      <c r="OH1159" s="1308"/>
      <c r="OI1159" s="1308"/>
      <c r="OJ1159" s="1308"/>
      <c r="OK1159" s="1308"/>
      <c r="OL1159" s="1308"/>
      <c r="OM1159" s="1308"/>
      <c r="ON1159" s="1308"/>
      <c r="OO1159" s="1308"/>
      <c r="OP1159" s="1308"/>
      <c r="OQ1159" s="1308"/>
      <c r="OR1159" s="1308"/>
      <c r="OS1159" s="1308"/>
      <c r="OT1159" s="1308"/>
      <c r="OU1159" s="1308"/>
      <c r="OV1159" s="1308"/>
      <c r="OW1159" s="1308"/>
      <c r="OX1159" s="1308"/>
      <c r="OY1159" s="1308"/>
      <c r="OZ1159" s="1308"/>
      <c r="PA1159" s="1308"/>
      <c r="PB1159" s="1308"/>
      <c r="PC1159" s="1308"/>
      <c r="PD1159" s="1308"/>
      <c r="PE1159" s="1308"/>
      <c r="PF1159" s="1308"/>
      <c r="PG1159" s="1308"/>
      <c r="PH1159" s="1308"/>
      <c r="PI1159" s="1308"/>
      <c r="PJ1159" s="1308"/>
      <c r="PK1159" s="1308"/>
      <c r="PL1159" s="1308"/>
      <c r="PM1159" s="1308"/>
      <c r="PN1159" s="1308"/>
      <c r="PO1159" s="1308"/>
      <c r="PP1159" s="1308"/>
      <c r="PQ1159" s="1308"/>
      <c r="PR1159" s="1308"/>
      <c r="PS1159" s="1308"/>
      <c r="PT1159" s="1308"/>
      <c r="PU1159" s="1308"/>
      <c r="PV1159" s="1308"/>
      <c r="PW1159" s="1308"/>
      <c r="PX1159" s="1308"/>
      <c r="PY1159" s="1308"/>
      <c r="PZ1159" s="1308"/>
      <c r="QA1159" s="1308"/>
      <c r="QB1159" s="1308"/>
      <c r="QC1159" s="1308"/>
      <c r="QD1159" s="1308"/>
      <c r="QE1159" s="1308"/>
      <c r="QF1159" s="1308"/>
      <c r="QG1159" s="1308"/>
      <c r="QH1159" s="1308"/>
      <c r="QI1159" s="1308"/>
      <c r="QJ1159" s="1308"/>
      <c r="QK1159" s="1308"/>
      <c r="QL1159" s="1308"/>
      <c r="QM1159" s="1308"/>
      <c r="QN1159" s="1308"/>
      <c r="QO1159" s="1308"/>
      <c r="QP1159" s="1308"/>
      <c r="QQ1159" s="1308"/>
      <c r="QR1159" s="1308"/>
      <c r="QS1159" s="1308"/>
      <c r="QT1159" s="1308"/>
      <c r="QU1159" s="1308"/>
      <c r="QV1159" s="1308"/>
      <c r="QW1159" s="1308"/>
      <c r="QX1159" s="1308"/>
      <c r="QY1159" s="1308"/>
      <c r="QZ1159" s="1308"/>
      <c r="RA1159" s="1308"/>
      <c r="RB1159" s="1308"/>
      <c r="RC1159" s="1308"/>
      <c r="RD1159" s="1308"/>
      <c r="RE1159" s="1308"/>
      <c r="RF1159" s="1308"/>
      <c r="RG1159" s="1308"/>
      <c r="RH1159" s="1308"/>
      <c r="RI1159" s="1308"/>
      <c r="RJ1159" s="1308"/>
      <c r="RK1159" s="1308"/>
      <c r="RL1159" s="1308"/>
      <c r="RM1159" s="1308"/>
      <c r="RN1159" s="1308"/>
      <c r="RO1159" s="1308"/>
      <c r="RP1159" s="1308"/>
      <c r="RQ1159" s="1308"/>
      <c r="RR1159" s="1308"/>
      <c r="RS1159" s="1308"/>
      <c r="RT1159" s="1308"/>
      <c r="RU1159" s="1308"/>
      <c r="RV1159" s="1308"/>
      <c r="RW1159" s="1308"/>
      <c r="RX1159" s="1308"/>
      <c r="RY1159" s="1308"/>
      <c r="RZ1159" s="1308"/>
      <c r="SA1159" s="1308"/>
      <c r="SB1159" s="1308"/>
      <c r="SC1159" s="1308"/>
      <c r="SD1159" s="1308"/>
      <c r="SE1159" s="1308"/>
      <c r="SF1159" s="1308"/>
      <c r="SG1159" s="1308"/>
      <c r="SH1159" s="1308"/>
      <c r="SI1159" s="1308"/>
      <c r="SJ1159" s="1308"/>
      <c r="SK1159" s="1308"/>
      <c r="SL1159" s="1308"/>
      <c r="SM1159" s="1308"/>
      <c r="SN1159" s="1308"/>
      <c r="SO1159" s="1308"/>
      <c r="SP1159" s="1308"/>
      <c r="SQ1159" s="1308"/>
      <c r="SR1159" s="1308"/>
      <c r="SS1159" s="1308"/>
      <c r="ST1159" s="1308"/>
      <c r="SU1159" s="1308"/>
      <c r="SV1159" s="1308"/>
      <c r="SW1159" s="1308"/>
      <c r="SX1159" s="1308"/>
      <c r="SY1159" s="1308"/>
      <c r="SZ1159" s="1308"/>
      <c r="TA1159" s="1308"/>
      <c r="TB1159" s="1308"/>
      <c r="TC1159" s="1308"/>
      <c r="TD1159" s="1308"/>
      <c r="TE1159" s="1308"/>
      <c r="TF1159" s="1308"/>
      <c r="TG1159" s="1308"/>
      <c r="TH1159" s="1308"/>
      <c r="TI1159" s="1308"/>
      <c r="TJ1159" s="1308"/>
      <c r="TK1159" s="1308"/>
      <c r="TL1159" s="1308"/>
      <c r="TM1159" s="1308"/>
      <c r="TN1159" s="1308"/>
      <c r="TO1159" s="1308"/>
      <c r="TP1159" s="1308"/>
      <c r="TQ1159" s="1308"/>
      <c r="TR1159" s="1308"/>
      <c r="TS1159" s="1308"/>
      <c r="TT1159" s="1308"/>
      <c r="TU1159" s="1308"/>
      <c r="TV1159" s="1308"/>
      <c r="TW1159" s="1308"/>
      <c r="TX1159" s="1308"/>
      <c r="TY1159" s="1308"/>
      <c r="TZ1159" s="1308"/>
      <c r="UA1159" s="1308"/>
      <c r="UB1159" s="1308"/>
      <c r="UC1159" s="1308"/>
      <c r="UD1159" s="1308"/>
      <c r="UE1159" s="1308"/>
      <c r="UF1159" s="1308"/>
      <c r="UG1159" s="1308"/>
      <c r="UH1159" s="1308"/>
      <c r="UI1159" s="1308"/>
      <c r="UJ1159" s="1308"/>
      <c r="UK1159" s="1308"/>
      <c r="UL1159" s="1308"/>
      <c r="UM1159" s="1308"/>
      <c r="UN1159" s="1308"/>
      <c r="UO1159" s="1308"/>
      <c r="UP1159" s="1308"/>
      <c r="UQ1159" s="1308"/>
      <c r="UR1159" s="1308"/>
      <c r="US1159" s="1308"/>
      <c r="UT1159" s="1308"/>
      <c r="UU1159" s="1308"/>
      <c r="UV1159" s="1308"/>
      <c r="UW1159" s="1308"/>
      <c r="UX1159" s="1308"/>
      <c r="UY1159" s="1308"/>
      <c r="UZ1159" s="1308"/>
      <c r="VA1159" s="1308"/>
      <c r="VB1159" s="1308"/>
      <c r="VC1159" s="1308"/>
      <c r="VD1159" s="1308"/>
      <c r="VE1159" s="1308"/>
      <c r="VF1159" s="1308"/>
      <c r="VG1159" s="1308"/>
      <c r="VH1159" s="1308"/>
      <c r="VI1159" s="1308"/>
      <c r="VJ1159" s="1308"/>
      <c r="VK1159" s="1308"/>
      <c r="VL1159" s="1308"/>
      <c r="VM1159" s="1308"/>
      <c r="VN1159" s="1308"/>
      <c r="VO1159" s="1308"/>
      <c r="VP1159" s="1308"/>
      <c r="VQ1159" s="1308"/>
      <c r="VR1159" s="1308"/>
      <c r="VS1159" s="1308"/>
      <c r="VT1159" s="1308"/>
      <c r="VU1159" s="1308"/>
      <c r="VV1159" s="1308"/>
      <c r="VW1159" s="1308"/>
      <c r="VX1159" s="1308"/>
      <c r="VY1159" s="1308"/>
      <c r="VZ1159" s="1308"/>
      <c r="WA1159" s="1308"/>
      <c r="WB1159" s="1308"/>
      <c r="WC1159" s="1308"/>
      <c r="WD1159" s="1308"/>
    </row>
    <row r="1160" spans="1:602" s="773" customFormat="1" ht="15" customHeight="1" x14ac:dyDescent="0.25">
      <c r="A1160" s="1315">
        <v>5</v>
      </c>
      <c r="B1160" s="2051">
        <v>43741</v>
      </c>
      <c r="C1160" s="1268">
        <f t="shared" si="566"/>
        <v>1150</v>
      </c>
      <c r="D1160" s="1305" t="s">
        <v>36</v>
      </c>
      <c r="E1160" s="1305" t="s">
        <v>31</v>
      </c>
      <c r="F1160" s="1266">
        <v>7</v>
      </c>
      <c r="G1160" s="1491">
        <f t="shared" si="565"/>
        <v>9322726</v>
      </c>
      <c r="H1160" s="1268"/>
      <c r="I1160" s="2605">
        <f t="shared" si="561"/>
        <v>0</v>
      </c>
      <c r="J1160" s="1268">
        <v>3</v>
      </c>
      <c r="K1160" s="2605">
        <f t="shared" si="560"/>
        <v>6695454</v>
      </c>
      <c r="L1160" s="1962"/>
      <c r="M1160" s="2605">
        <f t="shared" si="562"/>
        <v>0</v>
      </c>
      <c r="N1160" s="1505">
        <f t="shared" si="570"/>
        <v>10</v>
      </c>
      <c r="O1160" s="1494">
        <f t="shared" si="570"/>
        <v>16018180</v>
      </c>
      <c r="P1160" s="1494">
        <f t="shared" si="569"/>
        <v>400000</v>
      </c>
      <c r="Q1160" s="1307"/>
      <c r="R1160" s="1508">
        <v>1331818</v>
      </c>
      <c r="S1160" s="1508">
        <v>1931818</v>
      </c>
      <c r="T1160" s="1508">
        <v>2231818</v>
      </c>
      <c r="U1160" s="1508">
        <v>431818</v>
      </c>
      <c r="V1160" s="1892"/>
      <c r="W1160" s="1229"/>
      <c r="X1160" s="2337"/>
      <c r="Y1160" s="1229"/>
      <c r="Z1160" s="2395"/>
      <c r="AA1160" s="1229"/>
      <c r="AB1160" s="1317"/>
      <c r="AC1160" s="1229"/>
      <c r="AD1160" s="1229"/>
      <c r="AE1160" s="1229"/>
      <c r="AF1160" s="1490">
        <f t="shared" ref="AF1160:AF1223" si="571">W1160+Y1160+AA1160+AC1160</f>
        <v>0</v>
      </c>
      <c r="AG1160" s="1316">
        <f t="shared" ref="AG1160:AG1223" si="572">O1160-AF1160</f>
        <v>16018180</v>
      </c>
      <c r="AH1160" s="1305"/>
      <c r="AI1160" s="1305"/>
      <c r="AJ1160" s="1267"/>
      <c r="AK1160" s="1317"/>
      <c r="AL1160" s="1317"/>
      <c r="AM1160" s="1305"/>
      <c r="AN1160" s="1305"/>
      <c r="AO1160" s="1266"/>
      <c r="AP1160" s="1491">
        <f t="shared" ref="AP1160:AP1223" si="573">AO1160*BA1160</f>
        <v>0</v>
      </c>
      <c r="AQ1160" s="1268"/>
      <c r="AR1160" s="1492">
        <f t="shared" ref="AR1160:AR1223" si="574">AQ1160*BB1160</f>
        <v>0</v>
      </c>
      <c r="AS1160" s="1268"/>
      <c r="AT1160" s="1492">
        <f t="shared" ref="AT1160:AT1223" si="575">AS1160*BC1160</f>
        <v>0</v>
      </c>
      <c r="AU1160" s="1268"/>
      <c r="AV1160" s="1492">
        <f t="shared" ref="AV1160:AV1223" si="576">AU1160*BD1160</f>
        <v>0</v>
      </c>
      <c r="AW1160" s="1493">
        <f t="shared" ref="AW1160:AW1223" si="577">AO1160+AQ1160+AS1160+AU1160</f>
        <v>0</v>
      </c>
      <c r="AX1160" s="2153">
        <f t="shared" ref="AX1160:AX1223" si="578">AP1160+AR1160+AT1160+AV1160</f>
        <v>0</v>
      </c>
      <c r="AY1160" s="1495">
        <f t="shared" ref="AY1160:AY1223" si="579">AW1160*40000</f>
        <v>0</v>
      </c>
      <c r="AZ1160" s="1937"/>
      <c r="BA1160" s="1508">
        <v>1331818</v>
      </c>
      <c r="BB1160" s="1508">
        <v>1931818</v>
      </c>
      <c r="BC1160" s="1508">
        <v>2231818</v>
      </c>
      <c r="BD1160" s="1508">
        <v>431818</v>
      </c>
      <c r="BE1160" s="2174"/>
      <c r="BF1160" s="1229"/>
      <c r="BG1160" s="1317"/>
      <c r="BH1160" s="1229"/>
      <c r="BI1160" s="1317"/>
      <c r="BJ1160" s="1229"/>
      <c r="BK1160" s="1317"/>
      <c r="BL1160" s="1229"/>
      <c r="BM1160" s="1229"/>
      <c r="BN1160" s="1229"/>
      <c r="BO1160" s="1490">
        <f t="shared" si="559"/>
        <v>0</v>
      </c>
      <c r="BP1160" s="1496">
        <f t="shared" si="563"/>
        <v>0</v>
      </c>
      <c r="BQ1160" s="1305"/>
      <c r="BR1160" s="1308"/>
      <c r="BS1160" s="1959">
        <f t="shared" ref="BS1160:BS1223" si="580">F1160-AO1160</f>
        <v>7</v>
      </c>
      <c r="BT1160" s="1959">
        <f t="shared" ref="BT1160:BT1223" si="581">H1160-AQ1160</f>
        <v>0</v>
      </c>
      <c r="BU1160" s="1959">
        <f t="shared" ref="BU1160:BU1223" si="582">J1160-AS1160</f>
        <v>3</v>
      </c>
      <c r="BV1160" s="1959">
        <f t="shared" ref="BV1160:BV1223" si="583">L1160-AU1160</f>
        <v>0</v>
      </c>
      <c r="BW1160" s="1959">
        <f t="shared" ref="BW1160:BW1223" si="584">O1160-AX1160</f>
        <v>16018180</v>
      </c>
      <c r="BX1160" s="1308"/>
      <c r="BY1160" s="1308"/>
      <c r="BZ1160" s="1308"/>
      <c r="CA1160" s="1308"/>
      <c r="CB1160" s="1308"/>
      <c r="CC1160" s="1308"/>
      <c r="CD1160" s="1308"/>
      <c r="CE1160" s="1308"/>
      <c r="CF1160" s="1308"/>
      <c r="CG1160" s="1308"/>
      <c r="CH1160" s="1308"/>
      <c r="CI1160" s="1308"/>
      <c r="CJ1160" s="1308"/>
      <c r="CK1160" s="1308"/>
      <c r="CL1160" s="1308"/>
      <c r="CM1160" s="1308"/>
      <c r="CN1160" s="1308"/>
      <c r="CO1160" s="1308"/>
      <c r="CP1160" s="1308"/>
      <c r="CQ1160" s="1308"/>
      <c r="CR1160" s="1308"/>
      <c r="CS1160" s="1308"/>
      <c r="CT1160" s="1308"/>
      <c r="CU1160" s="1308"/>
      <c r="CV1160" s="1308"/>
      <c r="CW1160" s="1308"/>
      <c r="CX1160" s="1308"/>
      <c r="CY1160" s="1308"/>
      <c r="CZ1160" s="1308"/>
      <c r="DA1160" s="1308"/>
      <c r="DB1160" s="1308"/>
      <c r="DC1160" s="1308"/>
      <c r="DD1160" s="1308"/>
      <c r="DE1160" s="1308"/>
      <c r="DF1160" s="1308"/>
      <c r="DG1160" s="1308"/>
      <c r="DH1160" s="1308"/>
      <c r="DI1160" s="1308"/>
      <c r="DJ1160" s="1308"/>
      <c r="DK1160" s="1308"/>
      <c r="DL1160" s="1308"/>
      <c r="DM1160" s="1308"/>
      <c r="DN1160" s="1308"/>
      <c r="DO1160" s="1308"/>
      <c r="DP1160" s="1308"/>
      <c r="DQ1160" s="1308"/>
      <c r="DR1160" s="1308"/>
      <c r="DS1160" s="1308"/>
      <c r="DT1160" s="1308"/>
      <c r="DU1160" s="1308"/>
      <c r="DV1160" s="1308"/>
      <c r="DW1160" s="1308"/>
      <c r="DX1160" s="1308"/>
      <c r="DY1160" s="1308"/>
      <c r="DZ1160" s="1308"/>
      <c r="EA1160" s="1308"/>
      <c r="EB1160" s="1308"/>
      <c r="EC1160" s="1308"/>
      <c r="ED1160" s="1308"/>
      <c r="EE1160" s="1308"/>
      <c r="EF1160" s="1308"/>
      <c r="EG1160" s="1308"/>
      <c r="EH1160" s="1308"/>
      <c r="EI1160" s="1308"/>
      <c r="EJ1160" s="1308"/>
      <c r="EK1160" s="1308"/>
      <c r="EL1160" s="1308"/>
      <c r="EM1160" s="1308"/>
      <c r="EN1160" s="1308"/>
      <c r="EO1160" s="1308"/>
      <c r="EP1160" s="1308"/>
      <c r="EQ1160" s="1308"/>
      <c r="ER1160" s="1308"/>
      <c r="ES1160" s="1308"/>
      <c r="ET1160" s="1308"/>
      <c r="EU1160" s="1308"/>
      <c r="EV1160" s="1308"/>
      <c r="EW1160" s="1308"/>
      <c r="EX1160" s="1308"/>
      <c r="EY1160" s="1308"/>
      <c r="EZ1160" s="1308"/>
      <c r="FA1160" s="1308"/>
      <c r="FB1160" s="1308"/>
      <c r="FC1160" s="1308"/>
      <c r="FD1160" s="1308"/>
      <c r="FE1160" s="1308"/>
      <c r="FF1160" s="1308"/>
      <c r="FG1160" s="1308"/>
      <c r="FH1160" s="1308"/>
      <c r="FI1160" s="1308"/>
      <c r="FJ1160" s="1308"/>
      <c r="FK1160" s="1308"/>
      <c r="FL1160" s="1308"/>
      <c r="FM1160" s="1308"/>
      <c r="FN1160" s="1308"/>
      <c r="FO1160" s="1308"/>
      <c r="FP1160" s="1308"/>
      <c r="FQ1160" s="1308"/>
      <c r="FR1160" s="1308"/>
      <c r="FS1160" s="1308"/>
      <c r="FT1160" s="1308"/>
      <c r="FU1160" s="1308"/>
      <c r="FV1160" s="1308"/>
      <c r="FW1160" s="1308"/>
      <c r="FX1160" s="1308"/>
      <c r="FY1160" s="1308"/>
      <c r="FZ1160" s="1308"/>
      <c r="GA1160" s="1308"/>
      <c r="GB1160" s="1308"/>
      <c r="GC1160" s="1308"/>
      <c r="GD1160" s="1308"/>
      <c r="GE1160" s="1308"/>
      <c r="GF1160" s="1308"/>
      <c r="GG1160" s="1308"/>
      <c r="GH1160" s="1308"/>
      <c r="GI1160" s="1308"/>
      <c r="GJ1160" s="1308"/>
      <c r="GK1160" s="1308"/>
      <c r="GL1160" s="1308"/>
      <c r="GM1160" s="1308"/>
      <c r="GN1160" s="1308"/>
      <c r="GO1160" s="1308"/>
      <c r="GP1160" s="1308"/>
      <c r="GQ1160" s="1308"/>
      <c r="GR1160" s="1308"/>
      <c r="GS1160" s="1308"/>
      <c r="GT1160" s="1308"/>
      <c r="GU1160" s="1308"/>
      <c r="GV1160" s="1308"/>
      <c r="GW1160" s="1308"/>
      <c r="GX1160" s="1308"/>
      <c r="GY1160" s="1308"/>
      <c r="GZ1160" s="1308"/>
      <c r="HA1160" s="1308"/>
      <c r="HB1160" s="1308"/>
      <c r="HC1160" s="1308"/>
      <c r="HD1160" s="1308"/>
      <c r="HE1160" s="1308"/>
      <c r="HF1160" s="1308"/>
      <c r="HG1160" s="1308"/>
      <c r="HH1160" s="1308"/>
      <c r="HI1160" s="1308"/>
      <c r="HJ1160" s="1308"/>
      <c r="HK1160" s="1308"/>
      <c r="HL1160" s="1308"/>
      <c r="HM1160" s="1308"/>
      <c r="HN1160" s="1308"/>
      <c r="HO1160" s="1308"/>
      <c r="HP1160" s="1308"/>
      <c r="HQ1160" s="1308"/>
      <c r="HR1160" s="1308"/>
      <c r="HS1160" s="1308"/>
      <c r="HT1160" s="1308"/>
      <c r="HU1160" s="1308"/>
      <c r="HV1160" s="1308"/>
      <c r="HW1160" s="1308"/>
      <c r="HX1160" s="1308"/>
      <c r="HY1160" s="1308"/>
      <c r="HZ1160" s="1308"/>
      <c r="IA1160" s="1308"/>
      <c r="IB1160" s="1308"/>
      <c r="IC1160" s="1308"/>
      <c r="ID1160" s="1308"/>
      <c r="IE1160" s="1308"/>
      <c r="IF1160" s="1308"/>
      <c r="IG1160" s="1308"/>
      <c r="IH1160" s="1308"/>
      <c r="II1160" s="1308"/>
      <c r="IJ1160" s="1308"/>
      <c r="IK1160" s="1308"/>
      <c r="IL1160" s="1308"/>
      <c r="IM1160" s="1308"/>
      <c r="IN1160" s="1308"/>
      <c r="IO1160" s="1308"/>
      <c r="IP1160" s="1308"/>
      <c r="IQ1160" s="1308"/>
      <c r="IR1160" s="1308"/>
      <c r="IS1160" s="1308"/>
      <c r="IT1160" s="1308"/>
      <c r="IU1160" s="1308"/>
      <c r="IV1160" s="1308"/>
      <c r="IW1160" s="1308"/>
      <c r="IX1160" s="1308"/>
      <c r="IY1160" s="1308"/>
      <c r="IZ1160" s="1308"/>
      <c r="JA1160" s="1308"/>
      <c r="JB1160" s="1308"/>
      <c r="JC1160" s="1308"/>
      <c r="JD1160" s="1308"/>
      <c r="JE1160" s="1308"/>
      <c r="JF1160" s="1308"/>
      <c r="JG1160" s="1308"/>
      <c r="JH1160" s="1308"/>
      <c r="JI1160" s="1308"/>
      <c r="JJ1160" s="1308"/>
      <c r="JK1160" s="1308"/>
      <c r="JL1160" s="1308"/>
      <c r="JM1160" s="1308"/>
      <c r="JN1160" s="1308"/>
      <c r="JO1160" s="1308"/>
      <c r="JP1160" s="1308"/>
      <c r="JQ1160" s="1308"/>
      <c r="JR1160" s="1308"/>
      <c r="JS1160" s="1308"/>
      <c r="JT1160" s="1308"/>
      <c r="JU1160" s="1308"/>
      <c r="JV1160" s="1308"/>
      <c r="JW1160" s="1308"/>
      <c r="JX1160" s="1308"/>
      <c r="JY1160" s="1308"/>
      <c r="JZ1160" s="1308"/>
      <c r="KA1160" s="1308"/>
      <c r="KB1160" s="1308"/>
      <c r="KC1160" s="1308"/>
      <c r="KD1160" s="1308"/>
      <c r="KE1160" s="1308"/>
      <c r="KF1160" s="1308"/>
      <c r="KG1160" s="1308"/>
      <c r="KH1160" s="1308"/>
      <c r="KI1160" s="1308"/>
      <c r="KJ1160" s="1308"/>
      <c r="KK1160" s="1308"/>
      <c r="KL1160" s="1308"/>
      <c r="KM1160" s="1308"/>
      <c r="KN1160" s="1308"/>
      <c r="KO1160" s="1308"/>
      <c r="KP1160" s="1308"/>
      <c r="KQ1160" s="1308"/>
      <c r="KR1160" s="1308"/>
      <c r="KS1160" s="1308"/>
      <c r="KT1160" s="1308"/>
      <c r="KU1160" s="1308"/>
      <c r="KV1160" s="1308"/>
      <c r="KW1160" s="1308"/>
      <c r="KX1160" s="1308"/>
      <c r="KY1160" s="1308"/>
      <c r="KZ1160" s="1308"/>
      <c r="LA1160" s="1308"/>
      <c r="LB1160" s="1308"/>
      <c r="LC1160" s="1308"/>
      <c r="LD1160" s="1308"/>
      <c r="LE1160" s="1308"/>
      <c r="LF1160" s="1308"/>
      <c r="LG1160" s="1308"/>
      <c r="LH1160" s="1308"/>
      <c r="LI1160" s="1308"/>
      <c r="LJ1160" s="1308"/>
      <c r="LK1160" s="1308"/>
      <c r="LL1160" s="1308"/>
      <c r="LM1160" s="1308"/>
      <c r="LN1160" s="1308"/>
      <c r="LO1160" s="1308"/>
      <c r="LP1160" s="1308"/>
      <c r="LQ1160" s="1308"/>
      <c r="LR1160" s="1308"/>
      <c r="LS1160" s="1308"/>
      <c r="LT1160" s="1308"/>
      <c r="LU1160" s="1308"/>
      <c r="LV1160" s="1308"/>
      <c r="LW1160" s="1308"/>
      <c r="LX1160" s="1308"/>
      <c r="LY1160" s="1308"/>
      <c r="LZ1160" s="1308"/>
      <c r="MA1160" s="1308"/>
      <c r="MB1160" s="1308"/>
      <c r="MC1160" s="1308"/>
      <c r="MD1160" s="1308"/>
      <c r="ME1160" s="1308"/>
      <c r="MF1160" s="1308"/>
      <c r="MG1160" s="1308"/>
      <c r="MH1160" s="1308"/>
      <c r="MI1160" s="1308"/>
      <c r="MJ1160" s="1308"/>
      <c r="MK1160" s="1308"/>
      <c r="ML1160" s="1308"/>
      <c r="MM1160" s="1308"/>
      <c r="MN1160" s="1308"/>
      <c r="MO1160" s="1308"/>
      <c r="MP1160" s="1308"/>
      <c r="MQ1160" s="1308"/>
      <c r="MR1160" s="1308"/>
      <c r="MS1160" s="1308"/>
      <c r="MT1160" s="1308"/>
      <c r="MU1160" s="1308"/>
      <c r="MV1160" s="1308"/>
      <c r="MW1160" s="1308"/>
      <c r="MX1160" s="1308"/>
      <c r="MY1160" s="1308"/>
      <c r="MZ1160" s="1308"/>
      <c r="NA1160" s="1308"/>
      <c r="NB1160" s="1308"/>
      <c r="NC1160" s="1308"/>
      <c r="ND1160" s="1308"/>
      <c r="NE1160" s="1308"/>
      <c r="NF1160" s="1308"/>
      <c r="NG1160" s="1308"/>
      <c r="NH1160" s="1308"/>
      <c r="NI1160" s="1308"/>
      <c r="NJ1160" s="1308"/>
      <c r="NK1160" s="1308"/>
      <c r="NL1160" s="1308"/>
      <c r="NM1160" s="1308"/>
      <c r="NN1160" s="1308"/>
      <c r="NO1160" s="1308"/>
      <c r="NP1160" s="1308"/>
      <c r="NQ1160" s="1308"/>
      <c r="NR1160" s="1308"/>
      <c r="NS1160" s="1308"/>
      <c r="NT1160" s="1308"/>
      <c r="NU1160" s="1308"/>
      <c r="NV1160" s="1308"/>
      <c r="NW1160" s="1308"/>
      <c r="NX1160" s="1308"/>
      <c r="NY1160" s="1308"/>
      <c r="NZ1160" s="1308"/>
      <c r="OA1160" s="1308"/>
      <c r="OB1160" s="1308"/>
      <c r="OC1160" s="1308"/>
      <c r="OD1160" s="1308"/>
      <c r="OE1160" s="1308"/>
      <c r="OF1160" s="1308"/>
      <c r="OG1160" s="1308"/>
      <c r="OH1160" s="1308"/>
      <c r="OI1160" s="1308"/>
      <c r="OJ1160" s="1308"/>
      <c r="OK1160" s="1308"/>
      <c r="OL1160" s="1308"/>
      <c r="OM1160" s="1308"/>
      <c r="ON1160" s="1308"/>
      <c r="OO1160" s="1308"/>
      <c r="OP1160" s="1308"/>
      <c r="OQ1160" s="1308"/>
      <c r="OR1160" s="1308"/>
      <c r="OS1160" s="1308"/>
      <c r="OT1160" s="1308"/>
      <c r="OU1160" s="1308"/>
      <c r="OV1160" s="1308"/>
      <c r="OW1160" s="1308"/>
      <c r="OX1160" s="1308"/>
      <c r="OY1160" s="1308"/>
      <c r="OZ1160" s="1308"/>
      <c r="PA1160" s="1308"/>
      <c r="PB1160" s="1308"/>
      <c r="PC1160" s="1308"/>
      <c r="PD1160" s="1308"/>
      <c r="PE1160" s="1308"/>
      <c r="PF1160" s="1308"/>
      <c r="PG1160" s="1308"/>
      <c r="PH1160" s="1308"/>
      <c r="PI1160" s="1308"/>
      <c r="PJ1160" s="1308"/>
      <c r="PK1160" s="1308"/>
      <c r="PL1160" s="1308"/>
      <c r="PM1160" s="1308"/>
      <c r="PN1160" s="1308"/>
      <c r="PO1160" s="1308"/>
      <c r="PP1160" s="1308"/>
      <c r="PQ1160" s="1308"/>
      <c r="PR1160" s="1308"/>
      <c r="PS1160" s="1308"/>
      <c r="PT1160" s="1308"/>
      <c r="PU1160" s="1308"/>
      <c r="PV1160" s="1308"/>
      <c r="PW1160" s="1308"/>
      <c r="PX1160" s="1308"/>
      <c r="PY1160" s="1308"/>
      <c r="PZ1160" s="1308"/>
      <c r="QA1160" s="1308"/>
      <c r="QB1160" s="1308"/>
      <c r="QC1160" s="1308"/>
      <c r="QD1160" s="1308"/>
      <c r="QE1160" s="1308"/>
      <c r="QF1160" s="1308"/>
      <c r="QG1160" s="1308"/>
      <c r="QH1160" s="1308"/>
      <c r="QI1160" s="1308"/>
      <c r="QJ1160" s="1308"/>
      <c r="QK1160" s="1308"/>
      <c r="QL1160" s="1308"/>
      <c r="QM1160" s="1308"/>
      <c r="QN1160" s="1308"/>
      <c r="QO1160" s="1308"/>
      <c r="QP1160" s="1308"/>
      <c r="QQ1160" s="1308"/>
      <c r="QR1160" s="1308"/>
      <c r="QS1160" s="1308"/>
      <c r="QT1160" s="1308"/>
      <c r="QU1160" s="1308"/>
      <c r="QV1160" s="1308"/>
      <c r="QW1160" s="1308"/>
      <c r="QX1160" s="1308"/>
      <c r="QY1160" s="1308"/>
      <c r="QZ1160" s="1308"/>
      <c r="RA1160" s="1308"/>
      <c r="RB1160" s="1308"/>
      <c r="RC1160" s="1308"/>
      <c r="RD1160" s="1308"/>
      <c r="RE1160" s="1308"/>
      <c r="RF1160" s="1308"/>
      <c r="RG1160" s="1308"/>
      <c r="RH1160" s="1308"/>
      <c r="RI1160" s="1308"/>
      <c r="RJ1160" s="1308"/>
      <c r="RK1160" s="1308"/>
      <c r="RL1160" s="1308"/>
      <c r="RM1160" s="1308"/>
      <c r="RN1160" s="1308"/>
      <c r="RO1160" s="1308"/>
      <c r="RP1160" s="1308"/>
      <c r="RQ1160" s="1308"/>
      <c r="RR1160" s="1308"/>
      <c r="RS1160" s="1308"/>
      <c r="RT1160" s="1308"/>
      <c r="RU1160" s="1308"/>
      <c r="RV1160" s="1308"/>
      <c r="RW1160" s="1308"/>
      <c r="RX1160" s="1308"/>
      <c r="RY1160" s="1308"/>
      <c r="RZ1160" s="1308"/>
      <c r="SA1160" s="1308"/>
      <c r="SB1160" s="1308"/>
      <c r="SC1160" s="1308"/>
      <c r="SD1160" s="1308"/>
      <c r="SE1160" s="1308"/>
      <c r="SF1160" s="1308"/>
      <c r="SG1160" s="1308"/>
      <c r="SH1160" s="1308"/>
      <c r="SI1160" s="1308"/>
      <c r="SJ1160" s="1308"/>
      <c r="SK1160" s="1308"/>
      <c r="SL1160" s="1308"/>
      <c r="SM1160" s="1308"/>
      <c r="SN1160" s="1308"/>
      <c r="SO1160" s="1308"/>
      <c r="SP1160" s="1308"/>
      <c r="SQ1160" s="1308"/>
      <c r="SR1160" s="1308"/>
      <c r="SS1160" s="1308"/>
      <c r="ST1160" s="1308"/>
      <c r="SU1160" s="1308"/>
      <c r="SV1160" s="1308"/>
      <c r="SW1160" s="1308"/>
      <c r="SX1160" s="1308"/>
      <c r="SY1160" s="1308"/>
      <c r="SZ1160" s="1308"/>
      <c r="TA1160" s="1308"/>
      <c r="TB1160" s="1308"/>
      <c r="TC1160" s="1308"/>
      <c r="TD1160" s="1308"/>
      <c r="TE1160" s="1308"/>
      <c r="TF1160" s="1308"/>
      <c r="TG1160" s="1308"/>
      <c r="TH1160" s="1308"/>
      <c r="TI1160" s="1308"/>
      <c r="TJ1160" s="1308"/>
      <c r="TK1160" s="1308"/>
      <c r="TL1160" s="1308"/>
      <c r="TM1160" s="1308"/>
      <c r="TN1160" s="1308"/>
      <c r="TO1160" s="1308"/>
      <c r="TP1160" s="1308"/>
      <c r="TQ1160" s="1308"/>
      <c r="TR1160" s="1308"/>
      <c r="TS1160" s="1308"/>
      <c r="TT1160" s="1308"/>
      <c r="TU1160" s="1308"/>
      <c r="TV1160" s="1308"/>
      <c r="TW1160" s="1308"/>
      <c r="TX1160" s="1308"/>
      <c r="TY1160" s="1308"/>
      <c r="TZ1160" s="1308"/>
      <c r="UA1160" s="1308"/>
      <c r="UB1160" s="1308"/>
      <c r="UC1160" s="1308"/>
      <c r="UD1160" s="1308"/>
      <c r="UE1160" s="1308"/>
      <c r="UF1160" s="1308"/>
      <c r="UG1160" s="1308"/>
      <c r="UH1160" s="1308"/>
      <c r="UI1160" s="1308"/>
      <c r="UJ1160" s="1308"/>
      <c r="UK1160" s="1308"/>
      <c r="UL1160" s="1308"/>
      <c r="UM1160" s="1308"/>
      <c r="UN1160" s="1308"/>
      <c r="UO1160" s="1308"/>
      <c r="UP1160" s="1308"/>
      <c r="UQ1160" s="1308"/>
      <c r="UR1160" s="1308"/>
      <c r="US1160" s="1308"/>
      <c r="UT1160" s="1308"/>
      <c r="UU1160" s="1308"/>
      <c r="UV1160" s="1308"/>
      <c r="UW1160" s="1308"/>
      <c r="UX1160" s="1308"/>
      <c r="UY1160" s="1308"/>
      <c r="UZ1160" s="1308"/>
      <c r="VA1160" s="1308"/>
      <c r="VB1160" s="1308"/>
      <c r="VC1160" s="1308"/>
      <c r="VD1160" s="1308"/>
      <c r="VE1160" s="1308"/>
      <c r="VF1160" s="1308"/>
      <c r="VG1160" s="1308"/>
      <c r="VH1160" s="1308"/>
      <c r="VI1160" s="1308"/>
      <c r="VJ1160" s="1308"/>
      <c r="VK1160" s="1308"/>
      <c r="VL1160" s="1308"/>
      <c r="VM1160" s="1308"/>
      <c r="VN1160" s="1308"/>
      <c r="VO1160" s="1308"/>
      <c r="VP1160" s="1308"/>
      <c r="VQ1160" s="1308"/>
      <c r="VR1160" s="1308"/>
      <c r="VS1160" s="1308"/>
      <c r="VT1160" s="1308"/>
      <c r="VU1160" s="1308"/>
      <c r="VV1160" s="1308"/>
      <c r="VW1160" s="1308"/>
      <c r="VX1160" s="1308"/>
      <c r="VY1160" s="1308"/>
      <c r="VZ1160" s="1308"/>
      <c r="WA1160" s="1308"/>
      <c r="WB1160" s="1308"/>
      <c r="WC1160" s="1308"/>
      <c r="WD1160" s="1308"/>
    </row>
    <row r="1161" spans="1:602" s="773" customFormat="1" ht="15" customHeight="1" x14ac:dyDescent="0.25">
      <c r="A1161" s="1315">
        <v>6</v>
      </c>
      <c r="B1161" s="2051">
        <v>43741</v>
      </c>
      <c r="C1161" s="1268">
        <f t="shared" si="566"/>
        <v>1151</v>
      </c>
      <c r="D1161" s="1305" t="s">
        <v>74</v>
      </c>
      <c r="E1161" s="1305" t="s">
        <v>57</v>
      </c>
      <c r="F1161" s="1266">
        <v>4</v>
      </c>
      <c r="G1161" s="1491">
        <f t="shared" si="565"/>
        <v>5327272</v>
      </c>
      <c r="H1161" s="1268"/>
      <c r="I1161" s="2605">
        <f t="shared" si="561"/>
        <v>0</v>
      </c>
      <c r="J1161" s="1268">
        <v>2</v>
      </c>
      <c r="K1161" s="2605">
        <f t="shared" si="560"/>
        <v>4463636</v>
      </c>
      <c r="L1161" s="1962"/>
      <c r="M1161" s="2605">
        <f t="shared" si="562"/>
        <v>0</v>
      </c>
      <c r="N1161" s="1505">
        <f t="shared" si="570"/>
        <v>6</v>
      </c>
      <c r="O1161" s="1494">
        <f t="shared" si="570"/>
        <v>9790908</v>
      </c>
      <c r="P1161" s="1494">
        <f t="shared" si="569"/>
        <v>240000</v>
      </c>
      <c r="Q1161" s="1307"/>
      <c r="R1161" s="1508">
        <v>1331818</v>
      </c>
      <c r="S1161" s="1508">
        <v>1931818</v>
      </c>
      <c r="T1161" s="1508">
        <v>2231818</v>
      </c>
      <c r="U1161" s="1508">
        <v>431818</v>
      </c>
      <c r="V1161" s="1892"/>
      <c r="W1161" s="1229"/>
      <c r="X1161" s="2386"/>
      <c r="Y1161" s="1229"/>
      <c r="Z1161" s="2395"/>
      <c r="AA1161" s="1229"/>
      <c r="AB1161" s="1317"/>
      <c r="AC1161" s="1229"/>
      <c r="AD1161" s="1229"/>
      <c r="AE1161" s="1229"/>
      <c r="AF1161" s="1490">
        <f t="shared" si="571"/>
        <v>0</v>
      </c>
      <c r="AG1161" s="1316">
        <f t="shared" si="572"/>
        <v>9790908</v>
      </c>
      <c r="AH1161" s="1305"/>
      <c r="AI1161" s="1305"/>
      <c r="AJ1161" s="1267"/>
      <c r="AK1161" s="1317"/>
      <c r="AL1161" s="1317"/>
      <c r="AM1161" s="1305"/>
      <c r="AN1161" s="1305"/>
      <c r="AO1161" s="1266"/>
      <c r="AP1161" s="1491">
        <f t="shared" si="573"/>
        <v>0</v>
      </c>
      <c r="AQ1161" s="1268"/>
      <c r="AR1161" s="1492">
        <f t="shared" si="574"/>
        <v>0</v>
      </c>
      <c r="AS1161" s="1268"/>
      <c r="AT1161" s="1492">
        <f t="shared" si="575"/>
        <v>0</v>
      </c>
      <c r="AU1161" s="1268"/>
      <c r="AV1161" s="1492">
        <f t="shared" si="576"/>
        <v>0</v>
      </c>
      <c r="AW1161" s="1493">
        <f t="shared" si="577"/>
        <v>0</v>
      </c>
      <c r="AX1161" s="2153">
        <f t="shared" si="578"/>
        <v>0</v>
      </c>
      <c r="AY1161" s="1495">
        <f t="shared" si="579"/>
        <v>0</v>
      </c>
      <c r="AZ1161" s="1937"/>
      <c r="BA1161" s="1508">
        <v>1331818</v>
      </c>
      <c r="BB1161" s="1508">
        <v>1931818</v>
      </c>
      <c r="BC1161" s="1508">
        <v>2231818</v>
      </c>
      <c r="BD1161" s="1508">
        <v>431818</v>
      </c>
      <c r="BE1161" s="2174"/>
      <c r="BF1161" s="1229"/>
      <c r="BG1161" s="1317"/>
      <c r="BH1161" s="1229"/>
      <c r="BI1161" s="1317"/>
      <c r="BJ1161" s="1229"/>
      <c r="BK1161" s="1317"/>
      <c r="BL1161" s="1229"/>
      <c r="BM1161" s="1229"/>
      <c r="BN1161" s="1229"/>
      <c r="BO1161" s="1490">
        <f t="shared" ref="BO1161:BO1224" si="585">BF1161+BH1161+BJ1161+BL1161</f>
        <v>0</v>
      </c>
      <c r="BP1161" s="1496">
        <f t="shared" si="563"/>
        <v>0</v>
      </c>
      <c r="BQ1161" s="1305"/>
      <c r="BR1161" s="1308"/>
      <c r="BS1161" s="1959">
        <f t="shared" si="580"/>
        <v>4</v>
      </c>
      <c r="BT1161" s="1959">
        <f t="shared" si="581"/>
        <v>0</v>
      </c>
      <c r="BU1161" s="1959">
        <f t="shared" si="582"/>
        <v>2</v>
      </c>
      <c r="BV1161" s="1959">
        <f t="shared" si="583"/>
        <v>0</v>
      </c>
      <c r="BW1161" s="1959">
        <f t="shared" si="584"/>
        <v>9790908</v>
      </c>
      <c r="BX1161" s="1308"/>
      <c r="BY1161" s="1308"/>
      <c r="BZ1161" s="1308"/>
      <c r="CA1161" s="1308"/>
      <c r="CB1161" s="1308"/>
      <c r="CC1161" s="1308"/>
      <c r="CD1161" s="1308"/>
      <c r="CE1161" s="1308"/>
      <c r="CF1161" s="1308"/>
      <c r="CG1161" s="1308"/>
      <c r="CH1161" s="1308"/>
      <c r="CI1161" s="1308"/>
      <c r="CJ1161" s="1308"/>
      <c r="CK1161" s="1308"/>
      <c r="CL1161" s="1308"/>
      <c r="CM1161" s="1308"/>
      <c r="CN1161" s="1308"/>
      <c r="CO1161" s="1308"/>
      <c r="CP1161" s="1308"/>
      <c r="CQ1161" s="1308"/>
      <c r="CR1161" s="1308"/>
      <c r="CS1161" s="1308"/>
      <c r="CT1161" s="1308"/>
      <c r="CU1161" s="1308"/>
      <c r="CV1161" s="1308"/>
      <c r="CW1161" s="1308"/>
      <c r="CX1161" s="1308"/>
      <c r="CY1161" s="1308"/>
      <c r="CZ1161" s="1308"/>
      <c r="DA1161" s="1308"/>
      <c r="DB1161" s="1308"/>
      <c r="DC1161" s="1308"/>
      <c r="DD1161" s="1308"/>
      <c r="DE1161" s="1308"/>
      <c r="DF1161" s="1308"/>
      <c r="DG1161" s="1308"/>
      <c r="DH1161" s="1308"/>
      <c r="DI1161" s="1308"/>
      <c r="DJ1161" s="1308"/>
      <c r="DK1161" s="1308"/>
      <c r="DL1161" s="1308"/>
      <c r="DM1161" s="1308"/>
      <c r="DN1161" s="1308"/>
      <c r="DO1161" s="1308"/>
      <c r="DP1161" s="1308"/>
      <c r="DQ1161" s="1308"/>
      <c r="DR1161" s="1308"/>
      <c r="DS1161" s="1308"/>
      <c r="DT1161" s="1308"/>
      <c r="DU1161" s="1308"/>
      <c r="DV1161" s="1308"/>
      <c r="DW1161" s="1308"/>
      <c r="DX1161" s="1308"/>
      <c r="DY1161" s="1308"/>
      <c r="DZ1161" s="1308"/>
      <c r="EA1161" s="1308"/>
      <c r="EB1161" s="1308"/>
      <c r="EC1161" s="1308"/>
      <c r="ED1161" s="1308"/>
      <c r="EE1161" s="1308"/>
      <c r="EF1161" s="1308"/>
      <c r="EG1161" s="1308"/>
      <c r="EH1161" s="1308"/>
      <c r="EI1161" s="1308"/>
      <c r="EJ1161" s="1308"/>
      <c r="EK1161" s="1308"/>
      <c r="EL1161" s="1308"/>
      <c r="EM1161" s="1308"/>
      <c r="EN1161" s="1308"/>
      <c r="EO1161" s="1308"/>
      <c r="EP1161" s="1308"/>
      <c r="EQ1161" s="1308"/>
      <c r="ER1161" s="1308"/>
      <c r="ES1161" s="1308"/>
      <c r="ET1161" s="1308"/>
      <c r="EU1161" s="1308"/>
      <c r="EV1161" s="1308"/>
      <c r="EW1161" s="1308"/>
      <c r="EX1161" s="1308"/>
      <c r="EY1161" s="1308"/>
      <c r="EZ1161" s="1308"/>
      <c r="FA1161" s="1308"/>
      <c r="FB1161" s="1308"/>
      <c r="FC1161" s="1308"/>
      <c r="FD1161" s="1308"/>
      <c r="FE1161" s="1308"/>
      <c r="FF1161" s="1308"/>
      <c r="FG1161" s="1308"/>
      <c r="FH1161" s="1308"/>
      <c r="FI1161" s="1308"/>
      <c r="FJ1161" s="1308"/>
      <c r="FK1161" s="1308"/>
      <c r="FL1161" s="1308"/>
      <c r="FM1161" s="1308"/>
      <c r="FN1161" s="1308"/>
      <c r="FO1161" s="1308"/>
      <c r="FP1161" s="1308"/>
      <c r="FQ1161" s="1308"/>
      <c r="FR1161" s="1308"/>
      <c r="FS1161" s="1308"/>
      <c r="FT1161" s="1308"/>
      <c r="FU1161" s="1308"/>
      <c r="FV1161" s="1308"/>
      <c r="FW1161" s="1308"/>
      <c r="FX1161" s="1308"/>
      <c r="FY1161" s="1308"/>
      <c r="FZ1161" s="1308"/>
      <c r="GA1161" s="1308"/>
      <c r="GB1161" s="1308"/>
      <c r="GC1161" s="1308"/>
      <c r="GD1161" s="1308"/>
      <c r="GE1161" s="1308"/>
      <c r="GF1161" s="1308"/>
      <c r="GG1161" s="1308"/>
      <c r="GH1161" s="1308"/>
      <c r="GI1161" s="1308"/>
      <c r="GJ1161" s="1308"/>
      <c r="GK1161" s="1308"/>
      <c r="GL1161" s="1308"/>
      <c r="GM1161" s="1308"/>
      <c r="GN1161" s="1308"/>
      <c r="GO1161" s="1308"/>
      <c r="GP1161" s="1308"/>
      <c r="GQ1161" s="1308"/>
      <c r="GR1161" s="1308"/>
      <c r="GS1161" s="1308"/>
      <c r="GT1161" s="1308"/>
      <c r="GU1161" s="1308"/>
      <c r="GV1161" s="1308"/>
      <c r="GW1161" s="1308"/>
      <c r="GX1161" s="1308"/>
      <c r="GY1161" s="1308"/>
      <c r="GZ1161" s="1308"/>
      <c r="HA1161" s="1308"/>
      <c r="HB1161" s="1308"/>
      <c r="HC1161" s="1308"/>
      <c r="HD1161" s="1308"/>
      <c r="HE1161" s="1308"/>
      <c r="HF1161" s="1308"/>
      <c r="HG1161" s="1308"/>
      <c r="HH1161" s="1308"/>
      <c r="HI1161" s="1308"/>
      <c r="HJ1161" s="1308"/>
      <c r="HK1161" s="1308"/>
      <c r="HL1161" s="1308"/>
      <c r="HM1161" s="1308"/>
      <c r="HN1161" s="1308"/>
      <c r="HO1161" s="1308"/>
      <c r="HP1161" s="1308"/>
      <c r="HQ1161" s="1308"/>
      <c r="HR1161" s="1308"/>
      <c r="HS1161" s="1308"/>
      <c r="HT1161" s="1308"/>
      <c r="HU1161" s="1308"/>
      <c r="HV1161" s="1308"/>
      <c r="HW1161" s="1308"/>
      <c r="HX1161" s="1308"/>
      <c r="HY1161" s="1308"/>
      <c r="HZ1161" s="1308"/>
      <c r="IA1161" s="1308"/>
      <c r="IB1161" s="1308"/>
      <c r="IC1161" s="1308"/>
      <c r="ID1161" s="1308"/>
      <c r="IE1161" s="1308"/>
      <c r="IF1161" s="1308"/>
      <c r="IG1161" s="1308"/>
      <c r="IH1161" s="1308"/>
      <c r="II1161" s="1308"/>
      <c r="IJ1161" s="1308"/>
      <c r="IK1161" s="1308"/>
      <c r="IL1161" s="1308"/>
      <c r="IM1161" s="1308"/>
      <c r="IN1161" s="1308"/>
      <c r="IO1161" s="1308"/>
      <c r="IP1161" s="1308"/>
      <c r="IQ1161" s="1308"/>
      <c r="IR1161" s="1308"/>
      <c r="IS1161" s="1308"/>
      <c r="IT1161" s="1308"/>
      <c r="IU1161" s="1308"/>
      <c r="IV1161" s="1308"/>
      <c r="IW1161" s="1308"/>
      <c r="IX1161" s="1308"/>
      <c r="IY1161" s="1308"/>
      <c r="IZ1161" s="1308"/>
      <c r="JA1161" s="1308"/>
      <c r="JB1161" s="1308"/>
      <c r="JC1161" s="1308"/>
      <c r="JD1161" s="1308"/>
      <c r="JE1161" s="1308"/>
      <c r="JF1161" s="1308"/>
      <c r="JG1161" s="1308"/>
      <c r="JH1161" s="1308"/>
      <c r="JI1161" s="1308"/>
      <c r="JJ1161" s="1308"/>
      <c r="JK1161" s="1308"/>
      <c r="JL1161" s="1308"/>
      <c r="JM1161" s="1308"/>
      <c r="JN1161" s="1308"/>
      <c r="JO1161" s="1308"/>
      <c r="JP1161" s="1308"/>
      <c r="JQ1161" s="1308"/>
      <c r="JR1161" s="1308"/>
      <c r="JS1161" s="1308"/>
      <c r="JT1161" s="1308"/>
      <c r="JU1161" s="1308"/>
      <c r="JV1161" s="1308"/>
      <c r="JW1161" s="1308"/>
      <c r="JX1161" s="1308"/>
      <c r="JY1161" s="1308"/>
      <c r="JZ1161" s="1308"/>
      <c r="KA1161" s="1308"/>
      <c r="KB1161" s="1308"/>
      <c r="KC1161" s="1308"/>
      <c r="KD1161" s="1308"/>
      <c r="KE1161" s="1308"/>
      <c r="KF1161" s="1308"/>
      <c r="KG1161" s="1308"/>
      <c r="KH1161" s="1308"/>
      <c r="KI1161" s="1308"/>
      <c r="KJ1161" s="1308"/>
      <c r="KK1161" s="1308"/>
      <c r="KL1161" s="1308"/>
      <c r="KM1161" s="1308"/>
      <c r="KN1161" s="1308"/>
      <c r="KO1161" s="1308"/>
      <c r="KP1161" s="1308"/>
      <c r="KQ1161" s="1308"/>
      <c r="KR1161" s="1308"/>
      <c r="KS1161" s="1308"/>
      <c r="KT1161" s="1308"/>
      <c r="KU1161" s="1308"/>
      <c r="KV1161" s="1308"/>
      <c r="KW1161" s="1308"/>
      <c r="KX1161" s="1308"/>
      <c r="KY1161" s="1308"/>
      <c r="KZ1161" s="1308"/>
      <c r="LA1161" s="1308"/>
      <c r="LB1161" s="1308"/>
      <c r="LC1161" s="1308"/>
      <c r="LD1161" s="1308"/>
      <c r="LE1161" s="1308"/>
      <c r="LF1161" s="1308"/>
      <c r="LG1161" s="1308"/>
      <c r="LH1161" s="1308"/>
      <c r="LI1161" s="1308"/>
      <c r="LJ1161" s="1308"/>
      <c r="LK1161" s="1308"/>
      <c r="LL1161" s="1308"/>
      <c r="LM1161" s="1308"/>
      <c r="LN1161" s="1308"/>
      <c r="LO1161" s="1308"/>
      <c r="LP1161" s="1308"/>
      <c r="LQ1161" s="1308"/>
      <c r="LR1161" s="1308"/>
      <c r="LS1161" s="1308"/>
      <c r="LT1161" s="1308"/>
      <c r="LU1161" s="1308"/>
      <c r="LV1161" s="1308"/>
      <c r="LW1161" s="1308"/>
      <c r="LX1161" s="1308"/>
      <c r="LY1161" s="1308"/>
      <c r="LZ1161" s="1308"/>
      <c r="MA1161" s="1308"/>
      <c r="MB1161" s="1308"/>
      <c r="MC1161" s="1308"/>
      <c r="MD1161" s="1308"/>
      <c r="ME1161" s="1308"/>
      <c r="MF1161" s="1308"/>
      <c r="MG1161" s="1308"/>
      <c r="MH1161" s="1308"/>
      <c r="MI1161" s="1308"/>
      <c r="MJ1161" s="1308"/>
      <c r="MK1161" s="1308"/>
      <c r="ML1161" s="1308"/>
      <c r="MM1161" s="1308"/>
      <c r="MN1161" s="1308"/>
      <c r="MO1161" s="1308"/>
      <c r="MP1161" s="1308"/>
      <c r="MQ1161" s="1308"/>
      <c r="MR1161" s="1308"/>
      <c r="MS1161" s="1308"/>
      <c r="MT1161" s="1308"/>
      <c r="MU1161" s="1308"/>
      <c r="MV1161" s="1308"/>
      <c r="MW1161" s="1308"/>
      <c r="MX1161" s="1308"/>
      <c r="MY1161" s="1308"/>
      <c r="MZ1161" s="1308"/>
      <c r="NA1161" s="1308"/>
      <c r="NB1161" s="1308"/>
      <c r="NC1161" s="1308"/>
      <c r="ND1161" s="1308"/>
      <c r="NE1161" s="1308"/>
      <c r="NF1161" s="1308"/>
      <c r="NG1161" s="1308"/>
      <c r="NH1161" s="1308"/>
      <c r="NI1161" s="1308"/>
      <c r="NJ1161" s="1308"/>
      <c r="NK1161" s="1308"/>
      <c r="NL1161" s="1308"/>
      <c r="NM1161" s="1308"/>
      <c r="NN1161" s="1308"/>
      <c r="NO1161" s="1308"/>
      <c r="NP1161" s="1308"/>
      <c r="NQ1161" s="1308"/>
      <c r="NR1161" s="1308"/>
      <c r="NS1161" s="1308"/>
      <c r="NT1161" s="1308"/>
      <c r="NU1161" s="1308"/>
      <c r="NV1161" s="1308"/>
      <c r="NW1161" s="1308"/>
      <c r="NX1161" s="1308"/>
      <c r="NY1161" s="1308"/>
      <c r="NZ1161" s="1308"/>
      <c r="OA1161" s="1308"/>
      <c r="OB1161" s="1308"/>
      <c r="OC1161" s="1308"/>
      <c r="OD1161" s="1308"/>
      <c r="OE1161" s="1308"/>
      <c r="OF1161" s="1308"/>
      <c r="OG1161" s="1308"/>
      <c r="OH1161" s="1308"/>
      <c r="OI1161" s="1308"/>
      <c r="OJ1161" s="1308"/>
      <c r="OK1161" s="1308"/>
      <c r="OL1161" s="1308"/>
      <c r="OM1161" s="1308"/>
      <c r="ON1161" s="1308"/>
      <c r="OO1161" s="1308"/>
      <c r="OP1161" s="1308"/>
      <c r="OQ1161" s="1308"/>
      <c r="OR1161" s="1308"/>
      <c r="OS1161" s="1308"/>
      <c r="OT1161" s="1308"/>
      <c r="OU1161" s="1308"/>
      <c r="OV1161" s="1308"/>
      <c r="OW1161" s="1308"/>
      <c r="OX1161" s="1308"/>
      <c r="OY1161" s="1308"/>
      <c r="OZ1161" s="1308"/>
      <c r="PA1161" s="1308"/>
      <c r="PB1161" s="1308"/>
      <c r="PC1161" s="1308"/>
      <c r="PD1161" s="1308"/>
      <c r="PE1161" s="1308"/>
      <c r="PF1161" s="1308"/>
      <c r="PG1161" s="1308"/>
      <c r="PH1161" s="1308"/>
      <c r="PI1161" s="1308"/>
      <c r="PJ1161" s="1308"/>
      <c r="PK1161" s="1308"/>
      <c r="PL1161" s="1308"/>
      <c r="PM1161" s="1308"/>
      <c r="PN1161" s="1308"/>
      <c r="PO1161" s="1308"/>
      <c r="PP1161" s="1308"/>
      <c r="PQ1161" s="1308"/>
      <c r="PR1161" s="1308"/>
      <c r="PS1161" s="1308"/>
      <c r="PT1161" s="1308"/>
      <c r="PU1161" s="1308"/>
      <c r="PV1161" s="1308"/>
      <c r="PW1161" s="1308"/>
      <c r="PX1161" s="1308"/>
      <c r="PY1161" s="1308"/>
      <c r="PZ1161" s="1308"/>
      <c r="QA1161" s="1308"/>
      <c r="QB1161" s="1308"/>
      <c r="QC1161" s="1308"/>
      <c r="QD1161" s="1308"/>
      <c r="QE1161" s="1308"/>
      <c r="QF1161" s="1308"/>
      <c r="QG1161" s="1308"/>
      <c r="QH1161" s="1308"/>
      <c r="QI1161" s="1308"/>
      <c r="QJ1161" s="1308"/>
      <c r="QK1161" s="1308"/>
      <c r="QL1161" s="1308"/>
      <c r="QM1161" s="1308"/>
      <c r="QN1161" s="1308"/>
      <c r="QO1161" s="1308"/>
      <c r="QP1161" s="1308"/>
      <c r="QQ1161" s="1308"/>
      <c r="QR1161" s="1308"/>
      <c r="QS1161" s="1308"/>
      <c r="QT1161" s="1308"/>
      <c r="QU1161" s="1308"/>
      <c r="QV1161" s="1308"/>
      <c r="QW1161" s="1308"/>
      <c r="QX1161" s="1308"/>
      <c r="QY1161" s="1308"/>
      <c r="QZ1161" s="1308"/>
      <c r="RA1161" s="1308"/>
      <c r="RB1161" s="1308"/>
      <c r="RC1161" s="1308"/>
      <c r="RD1161" s="1308"/>
      <c r="RE1161" s="1308"/>
      <c r="RF1161" s="1308"/>
      <c r="RG1161" s="1308"/>
      <c r="RH1161" s="1308"/>
      <c r="RI1161" s="1308"/>
      <c r="RJ1161" s="1308"/>
      <c r="RK1161" s="1308"/>
      <c r="RL1161" s="1308"/>
      <c r="RM1161" s="1308"/>
      <c r="RN1161" s="1308"/>
      <c r="RO1161" s="1308"/>
      <c r="RP1161" s="1308"/>
      <c r="RQ1161" s="1308"/>
      <c r="RR1161" s="1308"/>
      <c r="RS1161" s="1308"/>
      <c r="RT1161" s="1308"/>
      <c r="RU1161" s="1308"/>
      <c r="RV1161" s="1308"/>
      <c r="RW1161" s="1308"/>
      <c r="RX1161" s="1308"/>
      <c r="RY1161" s="1308"/>
      <c r="RZ1161" s="1308"/>
      <c r="SA1161" s="1308"/>
      <c r="SB1161" s="1308"/>
      <c r="SC1161" s="1308"/>
      <c r="SD1161" s="1308"/>
      <c r="SE1161" s="1308"/>
      <c r="SF1161" s="1308"/>
      <c r="SG1161" s="1308"/>
      <c r="SH1161" s="1308"/>
      <c r="SI1161" s="1308"/>
      <c r="SJ1161" s="1308"/>
      <c r="SK1161" s="1308"/>
      <c r="SL1161" s="1308"/>
      <c r="SM1161" s="1308"/>
      <c r="SN1161" s="1308"/>
      <c r="SO1161" s="1308"/>
      <c r="SP1161" s="1308"/>
      <c r="SQ1161" s="1308"/>
      <c r="SR1161" s="1308"/>
      <c r="SS1161" s="1308"/>
      <c r="ST1161" s="1308"/>
      <c r="SU1161" s="1308"/>
      <c r="SV1161" s="1308"/>
      <c r="SW1161" s="1308"/>
      <c r="SX1161" s="1308"/>
      <c r="SY1161" s="1308"/>
      <c r="SZ1161" s="1308"/>
      <c r="TA1161" s="1308"/>
      <c r="TB1161" s="1308"/>
      <c r="TC1161" s="1308"/>
      <c r="TD1161" s="1308"/>
      <c r="TE1161" s="1308"/>
      <c r="TF1161" s="1308"/>
      <c r="TG1161" s="1308"/>
      <c r="TH1161" s="1308"/>
      <c r="TI1161" s="1308"/>
      <c r="TJ1161" s="1308"/>
      <c r="TK1161" s="1308"/>
      <c r="TL1161" s="1308"/>
      <c r="TM1161" s="1308"/>
      <c r="TN1161" s="1308"/>
      <c r="TO1161" s="1308"/>
      <c r="TP1161" s="1308"/>
      <c r="TQ1161" s="1308"/>
      <c r="TR1161" s="1308"/>
      <c r="TS1161" s="1308"/>
      <c r="TT1161" s="1308"/>
      <c r="TU1161" s="1308"/>
      <c r="TV1161" s="1308"/>
      <c r="TW1161" s="1308"/>
      <c r="TX1161" s="1308"/>
      <c r="TY1161" s="1308"/>
      <c r="TZ1161" s="1308"/>
      <c r="UA1161" s="1308"/>
      <c r="UB1161" s="1308"/>
      <c r="UC1161" s="1308"/>
      <c r="UD1161" s="1308"/>
      <c r="UE1161" s="1308"/>
      <c r="UF1161" s="1308"/>
      <c r="UG1161" s="1308"/>
      <c r="UH1161" s="1308"/>
      <c r="UI1161" s="1308"/>
      <c r="UJ1161" s="1308"/>
      <c r="UK1161" s="1308"/>
      <c r="UL1161" s="1308"/>
      <c r="UM1161" s="1308"/>
      <c r="UN1161" s="1308"/>
      <c r="UO1161" s="1308"/>
      <c r="UP1161" s="1308"/>
      <c r="UQ1161" s="1308"/>
      <c r="UR1161" s="1308"/>
      <c r="US1161" s="1308"/>
      <c r="UT1161" s="1308"/>
      <c r="UU1161" s="1308"/>
      <c r="UV1161" s="1308"/>
      <c r="UW1161" s="1308"/>
      <c r="UX1161" s="1308"/>
      <c r="UY1161" s="1308"/>
      <c r="UZ1161" s="1308"/>
      <c r="VA1161" s="1308"/>
      <c r="VB1161" s="1308"/>
      <c r="VC1161" s="1308"/>
      <c r="VD1161" s="1308"/>
      <c r="VE1161" s="1308"/>
      <c r="VF1161" s="1308"/>
      <c r="VG1161" s="1308"/>
      <c r="VH1161" s="1308"/>
      <c r="VI1161" s="1308"/>
      <c r="VJ1161" s="1308"/>
      <c r="VK1161" s="1308"/>
      <c r="VL1161" s="1308"/>
      <c r="VM1161" s="1308"/>
      <c r="VN1161" s="1308"/>
      <c r="VO1161" s="1308"/>
      <c r="VP1161" s="1308"/>
      <c r="VQ1161" s="1308"/>
      <c r="VR1161" s="1308"/>
      <c r="VS1161" s="1308"/>
      <c r="VT1161" s="1308"/>
      <c r="VU1161" s="1308"/>
      <c r="VV1161" s="1308"/>
      <c r="VW1161" s="1308"/>
      <c r="VX1161" s="1308"/>
      <c r="VY1161" s="1308"/>
      <c r="VZ1161" s="1308"/>
      <c r="WA1161" s="1308"/>
      <c r="WB1161" s="1308"/>
      <c r="WC1161" s="1308"/>
      <c r="WD1161" s="1308"/>
    </row>
    <row r="1162" spans="1:602" s="773" customFormat="1" ht="15" customHeight="1" x14ac:dyDescent="0.25">
      <c r="A1162" s="1315">
        <v>7</v>
      </c>
      <c r="B1162" s="2051">
        <v>43741</v>
      </c>
      <c r="C1162" s="1268">
        <f t="shared" si="566"/>
        <v>1152</v>
      </c>
      <c r="D1162" s="1305" t="s">
        <v>75</v>
      </c>
      <c r="E1162" s="1305" t="s">
        <v>57</v>
      </c>
      <c r="F1162" s="1266">
        <v>2</v>
      </c>
      <c r="G1162" s="1491">
        <f t="shared" si="565"/>
        <v>2663636</v>
      </c>
      <c r="H1162" s="1268"/>
      <c r="I1162" s="2605">
        <f t="shared" si="561"/>
        <v>0</v>
      </c>
      <c r="J1162" s="1268">
        <v>2</v>
      </c>
      <c r="K1162" s="2605">
        <f t="shared" ref="K1162:K1225" si="586">J1162*T1162</f>
        <v>4463636</v>
      </c>
      <c r="L1162" s="1962"/>
      <c r="M1162" s="2605">
        <f t="shared" si="562"/>
        <v>0</v>
      </c>
      <c r="N1162" s="1505">
        <f t="shared" si="570"/>
        <v>4</v>
      </c>
      <c r="O1162" s="1494">
        <f t="shared" si="570"/>
        <v>7127272</v>
      </c>
      <c r="P1162" s="1494">
        <f t="shared" si="569"/>
        <v>160000</v>
      </c>
      <c r="Q1162" s="1307"/>
      <c r="R1162" s="1508">
        <v>1331818</v>
      </c>
      <c r="S1162" s="1508">
        <v>1931818</v>
      </c>
      <c r="T1162" s="1508">
        <v>2231818</v>
      </c>
      <c r="U1162" s="1508">
        <v>431818</v>
      </c>
      <c r="V1162" s="1892"/>
      <c r="W1162" s="1229"/>
      <c r="X1162" s="2337"/>
      <c r="Y1162" s="1229"/>
      <c r="Z1162" s="2395"/>
      <c r="AA1162" s="1229"/>
      <c r="AB1162" s="1317"/>
      <c r="AC1162" s="1229"/>
      <c r="AD1162" s="1229"/>
      <c r="AE1162" s="1229"/>
      <c r="AF1162" s="1490">
        <f t="shared" si="571"/>
        <v>0</v>
      </c>
      <c r="AG1162" s="1316">
        <f t="shared" si="572"/>
        <v>7127272</v>
      </c>
      <c r="AH1162" s="1305"/>
      <c r="AI1162" s="1305"/>
      <c r="AJ1162" s="1267"/>
      <c r="AK1162" s="1317"/>
      <c r="AL1162" s="1317"/>
      <c r="AM1162" s="1305"/>
      <c r="AN1162" s="1305"/>
      <c r="AO1162" s="1266"/>
      <c r="AP1162" s="1491">
        <f t="shared" si="573"/>
        <v>0</v>
      </c>
      <c r="AQ1162" s="1268"/>
      <c r="AR1162" s="1492">
        <f t="shared" si="574"/>
        <v>0</v>
      </c>
      <c r="AS1162" s="1268"/>
      <c r="AT1162" s="1492">
        <f t="shared" si="575"/>
        <v>0</v>
      </c>
      <c r="AU1162" s="1268"/>
      <c r="AV1162" s="1492">
        <f t="shared" si="576"/>
        <v>0</v>
      </c>
      <c r="AW1162" s="1493">
        <f t="shared" si="577"/>
        <v>0</v>
      </c>
      <c r="AX1162" s="2153">
        <f t="shared" si="578"/>
        <v>0</v>
      </c>
      <c r="AY1162" s="1495">
        <f t="shared" si="579"/>
        <v>0</v>
      </c>
      <c r="AZ1162" s="1937"/>
      <c r="BA1162" s="1508">
        <v>1331818</v>
      </c>
      <c r="BB1162" s="1508">
        <v>1931818</v>
      </c>
      <c r="BC1162" s="1508">
        <v>2231818</v>
      </c>
      <c r="BD1162" s="1508">
        <v>431818</v>
      </c>
      <c r="BE1162" s="2174"/>
      <c r="BF1162" s="1229"/>
      <c r="BG1162" s="1317"/>
      <c r="BH1162" s="1229"/>
      <c r="BI1162" s="1317"/>
      <c r="BJ1162" s="1229"/>
      <c r="BK1162" s="1317"/>
      <c r="BL1162" s="1229"/>
      <c r="BM1162" s="1229"/>
      <c r="BN1162" s="1229"/>
      <c r="BO1162" s="1490">
        <f t="shared" si="585"/>
        <v>0</v>
      </c>
      <c r="BP1162" s="1496">
        <f t="shared" si="563"/>
        <v>0</v>
      </c>
      <c r="BQ1162" s="1305"/>
      <c r="BR1162" s="1308"/>
      <c r="BS1162" s="1959">
        <f t="shared" si="580"/>
        <v>2</v>
      </c>
      <c r="BT1162" s="1959">
        <f t="shared" si="581"/>
        <v>0</v>
      </c>
      <c r="BU1162" s="1959">
        <f t="shared" si="582"/>
        <v>2</v>
      </c>
      <c r="BV1162" s="1959">
        <f t="shared" si="583"/>
        <v>0</v>
      </c>
      <c r="BW1162" s="1959">
        <f t="shared" si="584"/>
        <v>7127272</v>
      </c>
      <c r="BX1162" s="1308"/>
      <c r="BY1162" s="1308"/>
      <c r="BZ1162" s="1308"/>
      <c r="CA1162" s="1308"/>
      <c r="CB1162" s="1308"/>
      <c r="CC1162" s="1308"/>
      <c r="CD1162" s="1308"/>
      <c r="CE1162" s="1308"/>
      <c r="CF1162" s="1308"/>
      <c r="CG1162" s="1308"/>
      <c r="CH1162" s="1308"/>
      <c r="CI1162" s="1308"/>
      <c r="CJ1162" s="1308"/>
      <c r="CK1162" s="1308"/>
      <c r="CL1162" s="1308"/>
      <c r="CM1162" s="1308"/>
      <c r="CN1162" s="1308"/>
      <c r="CO1162" s="1308"/>
      <c r="CP1162" s="1308"/>
      <c r="CQ1162" s="1308"/>
      <c r="CR1162" s="1308"/>
      <c r="CS1162" s="1308"/>
      <c r="CT1162" s="1308"/>
      <c r="CU1162" s="1308"/>
      <c r="CV1162" s="1308"/>
      <c r="CW1162" s="1308"/>
      <c r="CX1162" s="1308"/>
      <c r="CY1162" s="1308"/>
      <c r="CZ1162" s="1308"/>
      <c r="DA1162" s="1308"/>
      <c r="DB1162" s="1308"/>
      <c r="DC1162" s="1308"/>
      <c r="DD1162" s="1308"/>
      <c r="DE1162" s="1308"/>
      <c r="DF1162" s="1308"/>
      <c r="DG1162" s="1308"/>
      <c r="DH1162" s="1308"/>
      <c r="DI1162" s="1308"/>
      <c r="DJ1162" s="1308"/>
      <c r="DK1162" s="1308"/>
      <c r="DL1162" s="1308"/>
      <c r="DM1162" s="1308"/>
      <c r="DN1162" s="1308"/>
      <c r="DO1162" s="1308"/>
      <c r="DP1162" s="1308"/>
      <c r="DQ1162" s="1308"/>
      <c r="DR1162" s="1308"/>
      <c r="DS1162" s="1308"/>
      <c r="DT1162" s="1308"/>
      <c r="DU1162" s="1308"/>
      <c r="DV1162" s="1308"/>
      <c r="DW1162" s="1308"/>
      <c r="DX1162" s="1308"/>
      <c r="DY1162" s="1308"/>
      <c r="DZ1162" s="1308"/>
      <c r="EA1162" s="1308"/>
      <c r="EB1162" s="1308"/>
      <c r="EC1162" s="1308"/>
      <c r="ED1162" s="1308"/>
      <c r="EE1162" s="1308"/>
      <c r="EF1162" s="1308"/>
      <c r="EG1162" s="1308"/>
      <c r="EH1162" s="1308"/>
      <c r="EI1162" s="1308"/>
      <c r="EJ1162" s="1308"/>
      <c r="EK1162" s="1308"/>
      <c r="EL1162" s="1308"/>
      <c r="EM1162" s="1308"/>
      <c r="EN1162" s="1308"/>
      <c r="EO1162" s="1308"/>
      <c r="EP1162" s="1308"/>
      <c r="EQ1162" s="1308"/>
      <c r="ER1162" s="1308"/>
      <c r="ES1162" s="1308"/>
      <c r="ET1162" s="1308"/>
      <c r="EU1162" s="1308"/>
      <c r="EV1162" s="1308"/>
      <c r="EW1162" s="1308"/>
      <c r="EX1162" s="1308"/>
      <c r="EY1162" s="1308"/>
      <c r="EZ1162" s="1308"/>
      <c r="FA1162" s="1308"/>
      <c r="FB1162" s="1308"/>
      <c r="FC1162" s="1308"/>
      <c r="FD1162" s="1308"/>
      <c r="FE1162" s="1308"/>
      <c r="FF1162" s="1308"/>
      <c r="FG1162" s="1308"/>
      <c r="FH1162" s="1308"/>
      <c r="FI1162" s="1308"/>
      <c r="FJ1162" s="1308"/>
      <c r="FK1162" s="1308"/>
      <c r="FL1162" s="1308"/>
      <c r="FM1162" s="1308"/>
      <c r="FN1162" s="1308"/>
      <c r="FO1162" s="1308"/>
      <c r="FP1162" s="1308"/>
      <c r="FQ1162" s="1308"/>
      <c r="FR1162" s="1308"/>
      <c r="FS1162" s="1308"/>
      <c r="FT1162" s="1308"/>
      <c r="FU1162" s="1308"/>
      <c r="FV1162" s="1308"/>
      <c r="FW1162" s="1308"/>
      <c r="FX1162" s="1308"/>
      <c r="FY1162" s="1308"/>
      <c r="FZ1162" s="1308"/>
      <c r="GA1162" s="1308"/>
      <c r="GB1162" s="1308"/>
      <c r="GC1162" s="1308"/>
      <c r="GD1162" s="1308"/>
      <c r="GE1162" s="1308"/>
      <c r="GF1162" s="1308"/>
      <c r="GG1162" s="1308"/>
      <c r="GH1162" s="1308"/>
      <c r="GI1162" s="1308"/>
      <c r="GJ1162" s="1308"/>
      <c r="GK1162" s="1308"/>
      <c r="GL1162" s="1308"/>
      <c r="GM1162" s="1308"/>
      <c r="GN1162" s="1308"/>
      <c r="GO1162" s="1308"/>
      <c r="GP1162" s="1308"/>
      <c r="GQ1162" s="1308"/>
      <c r="GR1162" s="1308"/>
      <c r="GS1162" s="1308"/>
      <c r="GT1162" s="1308"/>
      <c r="GU1162" s="1308"/>
      <c r="GV1162" s="1308"/>
      <c r="GW1162" s="1308"/>
      <c r="GX1162" s="1308"/>
      <c r="GY1162" s="1308"/>
      <c r="GZ1162" s="1308"/>
      <c r="HA1162" s="1308"/>
      <c r="HB1162" s="1308"/>
      <c r="HC1162" s="1308"/>
      <c r="HD1162" s="1308"/>
      <c r="HE1162" s="1308"/>
      <c r="HF1162" s="1308"/>
      <c r="HG1162" s="1308"/>
      <c r="HH1162" s="1308"/>
      <c r="HI1162" s="1308"/>
      <c r="HJ1162" s="1308"/>
      <c r="HK1162" s="1308"/>
      <c r="HL1162" s="1308"/>
      <c r="HM1162" s="1308"/>
      <c r="HN1162" s="1308"/>
      <c r="HO1162" s="1308"/>
      <c r="HP1162" s="1308"/>
      <c r="HQ1162" s="1308"/>
      <c r="HR1162" s="1308"/>
      <c r="HS1162" s="1308"/>
      <c r="HT1162" s="1308"/>
      <c r="HU1162" s="1308"/>
      <c r="HV1162" s="1308"/>
      <c r="HW1162" s="1308"/>
      <c r="HX1162" s="1308"/>
      <c r="HY1162" s="1308"/>
      <c r="HZ1162" s="1308"/>
      <c r="IA1162" s="1308"/>
      <c r="IB1162" s="1308"/>
      <c r="IC1162" s="1308"/>
      <c r="ID1162" s="1308"/>
      <c r="IE1162" s="1308"/>
      <c r="IF1162" s="1308"/>
      <c r="IG1162" s="1308"/>
      <c r="IH1162" s="1308"/>
      <c r="II1162" s="1308"/>
      <c r="IJ1162" s="1308"/>
      <c r="IK1162" s="1308"/>
      <c r="IL1162" s="1308"/>
      <c r="IM1162" s="1308"/>
      <c r="IN1162" s="1308"/>
      <c r="IO1162" s="1308"/>
      <c r="IP1162" s="1308"/>
      <c r="IQ1162" s="1308"/>
      <c r="IR1162" s="1308"/>
      <c r="IS1162" s="1308"/>
      <c r="IT1162" s="1308"/>
      <c r="IU1162" s="1308"/>
      <c r="IV1162" s="1308"/>
      <c r="IW1162" s="1308"/>
      <c r="IX1162" s="1308"/>
      <c r="IY1162" s="1308"/>
      <c r="IZ1162" s="1308"/>
      <c r="JA1162" s="1308"/>
      <c r="JB1162" s="1308"/>
      <c r="JC1162" s="1308"/>
      <c r="JD1162" s="1308"/>
      <c r="JE1162" s="1308"/>
      <c r="JF1162" s="1308"/>
      <c r="JG1162" s="1308"/>
      <c r="JH1162" s="1308"/>
      <c r="JI1162" s="1308"/>
      <c r="JJ1162" s="1308"/>
      <c r="JK1162" s="1308"/>
      <c r="JL1162" s="1308"/>
      <c r="JM1162" s="1308"/>
      <c r="JN1162" s="1308"/>
      <c r="JO1162" s="1308"/>
      <c r="JP1162" s="1308"/>
      <c r="JQ1162" s="1308"/>
      <c r="JR1162" s="1308"/>
      <c r="JS1162" s="1308"/>
      <c r="JT1162" s="1308"/>
      <c r="JU1162" s="1308"/>
      <c r="JV1162" s="1308"/>
      <c r="JW1162" s="1308"/>
      <c r="JX1162" s="1308"/>
      <c r="JY1162" s="1308"/>
      <c r="JZ1162" s="1308"/>
      <c r="KA1162" s="1308"/>
      <c r="KB1162" s="1308"/>
      <c r="KC1162" s="1308"/>
      <c r="KD1162" s="1308"/>
      <c r="KE1162" s="1308"/>
      <c r="KF1162" s="1308"/>
      <c r="KG1162" s="1308"/>
      <c r="KH1162" s="1308"/>
      <c r="KI1162" s="1308"/>
      <c r="KJ1162" s="1308"/>
      <c r="KK1162" s="1308"/>
      <c r="KL1162" s="1308"/>
      <c r="KM1162" s="1308"/>
      <c r="KN1162" s="1308"/>
      <c r="KO1162" s="1308"/>
      <c r="KP1162" s="1308"/>
      <c r="KQ1162" s="1308"/>
      <c r="KR1162" s="1308"/>
      <c r="KS1162" s="1308"/>
      <c r="KT1162" s="1308"/>
      <c r="KU1162" s="1308"/>
      <c r="KV1162" s="1308"/>
      <c r="KW1162" s="1308"/>
      <c r="KX1162" s="1308"/>
      <c r="KY1162" s="1308"/>
      <c r="KZ1162" s="1308"/>
      <c r="LA1162" s="1308"/>
      <c r="LB1162" s="1308"/>
      <c r="LC1162" s="1308"/>
      <c r="LD1162" s="1308"/>
      <c r="LE1162" s="1308"/>
      <c r="LF1162" s="1308"/>
      <c r="LG1162" s="1308"/>
      <c r="LH1162" s="1308"/>
      <c r="LI1162" s="1308"/>
      <c r="LJ1162" s="1308"/>
      <c r="LK1162" s="1308"/>
      <c r="LL1162" s="1308"/>
      <c r="LM1162" s="1308"/>
      <c r="LN1162" s="1308"/>
      <c r="LO1162" s="1308"/>
      <c r="LP1162" s="1308"/>
      <c r="LQ1162" s="1308"/>
      <c r="LR1162" s="1308"/>
      <c r="LS1162" s="1308"/>
      <c r="LT1162" s="1308"/>
      <c r="LU1162" s="1308"/>
      <c r="LV1162" s="1308"/>
      <c r="LW1162" s="1308"/>
      <c r="LX1162" s="1308"/>
      <c r="LY1162" s="1308"/>
      <c r="LZ1162" s="1308"/>
      <c r="MA1162" s="1308"/>
      <c r="MB1162" s="1308"/>
      <c r="MC1162" s="1308"/>
      <c r="MD1162" s="1308"/>
      <c r="ME1162" s="1308"/>
      <c r="MF1162" s="1308"/>
      <c r="MG1162" s="1308"/>
      <c r="MH1162" s="1308"/>
      <c r="MI1162" s="1308"/>
      <c r="MJ1162" s="1308"/>
      <c r="MK1162" s="1308"/>
      <c r="ML1162" s="1308"/>
      <c r="MM1162" s="1308"/>
      <c r="MN1162" s="1308"/>
      <c r="MO1162" s="1308"/>
      <c r="MP1162" s="1308"/>
      <c r="MQ1162" s="1308"/>
      <c r="MR1162" s="1308"/>
      <c r="MS1162" s="1308"/>
      <c r="MT1162" s="1308"/>
      <c r="MU1162" s="1308"/>
      <c r="MV1162" s="1308"/>
      <c r="MW1162" s="1308"/>
      <c r="MX1162" s="1308"/>
      <c r="MY1162" s="1308"/>
      <c r="MZ1162" s="1308"/>
      <c r="NA1162" s="1308"/>
      <c r="NB1162" s="1308"/>
      <c r="NC1162" s="1308"/>
      <c r="ND1162" s="1308"/>
      <c r="NE1162" s="1308"/>
      <c r="NF1162" s="1308"/>
      <c r="NG1162" s="1308"/>
      <c r="NH1162" s="1308"/>
      <c r="NI1162" s="1308"/>
      <c r="NJ1162" s="1308"/>
      <c r="NK1162" s="1308"/>
      <c r="NL1162" s="1308"/>
      <c r="NM1162" s="1308"/>
      <c r="NN1162" s="1308"/>
      <c r="NO1162" s="1308"/>
      <c r="NP1162" s="1308"/>
      <c r="NQ1162" s="1308"/>
      <c r="NR1162" s="1308"/>
      <c r="NS1162" s="1308"/>
      <c r="NT1162" s="1308"/>
      <c r="NU1162" s="1308"/>
      <c r="NV1162" s="1308"/>
      <c r="NW1162" s="1308"/>
      <c r="NX1162" s="1308"/>
      <c r="NY1162" s="1308"/>
      <c r="NZ1162" s="1308"/>
      <c r="OA1162" s="1308"/>
      <c r="OB1162" s="1308"/>
      <c r="OC1162" s="1308"/>
      <c r="OD1162" s="1308"/>
      <c r="OE1162" s="1308"/>
      <c r="OF1162" s="1308"/>
      <c r="OG1162" s="1308"/>
      <c r="OH1162" s="1308"/>
      <c r="OI1162" s="1308"/>
      <c r="OJ1162" s="1308"/>
      <c r="OK1162" s="1308"/>
      <c r="OL1162" s="1308"/>
      <c r="OM1162" s="1308"/>
      <c r="ON1162" s="1308"/>
      <c r="OO1162" s="1308"/>
      <c r="OP1162" s="1308"/>
      <c r="OQ1162" s="1308"/>
      <c r="OR1162" s="1308"/>
      <c r="OS1162" s="1308"/>
      <c r="OT1162" s="1308"/>
      <c r="OU1162" s="1308"/>
      <c r="OV1162" s="1308"/>
      <c r="OW1162" s="1308"/>
      <c r="OX1162" s="1308"/>
      <c r="OY1162" s="1308"/>
      <c r="OZ1162" s="1308"/>
      <c r="PA1162" s="1308"/>
      <c r="PB1162" s="1308"/>
      <c r="PC1162" s="1308"/>
      <c r="PD1162" s="1308"/>
      <c r="PE1162" s="1308"/>
      <c r="PF1162" s="1308"/>
      <c r="PG1162" s="1308"/>
      <c r="PH1162" s="1308"/>
      <c r="PI1162" s="1308"/>
      <c r="PJ1162" s="1308"/>
      <c r="PK1162" s="1308"/>
      <c r="PL1162" s="1308"/>
      <c r="PM1162" s="1308"/>
      <c r="PN1162" s="1308"/>
      <c r="PO1162" s="1308"/>
      <c r="PP1162" s="1308"/>
      <c r="PQ1162" s="1308"/>
      <c r="PR1162" s="1308"/>
      <c r="PS1162" s="1308"/>
      <c r="PT1162" s="1308"/>
      <c r="PU1162" s="1308"/>
      <c r="PV1162" s="1308"/>
      <c r="PW1162" s="1308"/>
      <c r="PX1162" s="1308"/>
      <c r="PY1162" s="1308"/>
      <c r="PZ1162" s="1308"/>
      <c r="QA1162" s="1308"/>
      <c r="QB1162" s="1308"/>
      <c r="QC1162" s="1308"/>
      <c r="QD1162" s="1308"/>
      <c r="QE1162" s="1308"/>
      <c r="QF1162" s="1308"/>
      <c r="QG1162" s="1308"/>
      <c r="QH1162" s="1308"/>
      <c r="QI1162" s="1308"/>
      <c r="QJ1162" s="1308"/>
      <c r="QK1162" s="1308"/>
      <c r="QL1162" s="1308"/>
      <c r="QM1162" s="1308"/>
      <c r="QN1162" s="1308"/>
      <c r="QO1162" s="1308"/>
      <c r="QP1162" s="1308"/>
      <c r="QQ1162" s="1308"/>
      <c r="QR1162" s="1308"/>
      <c r="QS1162" s="1308"/>
      <c r="QT1162" s="1308"/>
      <c r="QU1162" s="1308"/>
      <c r="QV1162" s="1308"/>
      <c r="QW1162" s="1308"/>
      <c r="QX1162" s="1308"/>
      <c r="QY1162" s="1308"/>
      <c r="QZ1162" s="1308"/>
      <c r="RA1162" s="1308"/>
      <c r="RB1162" s="1308"/>
      <c r="RC1162" s="1308"/>
      <c r="RD1162" s="1308"/>
      <c r="RE1162" s="1308"/>
      <c r="RF1162" s="1308"/>
      <c r="RG1162" s="1308"/>
      <c r="RH1162" s="1308"/>
      <c r="RI1162" s="1308"/>
      <c r="RJ1162" s="1308"/>
      <c r="RK1162" s="1308"/>
      <c r="RL1162" s="1308"/>
      <c r="RM1162" s="1308"/>
      <c r="RN1162" s="1308"/>
      <c r="RO1162" s="1308"/>
      <c r="RP1162" s="1308"/>
      <c r="RQ1162" s="1308"/>
      <c r="RR1162" s="1308"/>
      <c r="RS1162" s="1308"/>
      <c r="RT1162" s="1308"/>
      <c r="RU1162" s="1308"/>
      <c r="RV1162" s="1308"/>
      <c r="RW1162" s="1308"/>
      <c r="RX1162" s="1308"/>
      <c r="RY1162" s="1308"/>
      <c r="RZ1162" s="1308"/>
      <c r="SA1162" s="1308"/>
      <c r="SB1162" s="1308"/>
      <c r="SC1162" s="1308"/>
      <c r="SD1162" s="1308"/>
      <c r="SE1162" s="1308"/>
      <c r="SF1162" s="1308"/>
      <c r="SG1162" s="1308"/>
      <c r="SH1162" s="1308"/>
      <c r="SI1162" s="1308"/>
      <c r="SJ1162" s="1308"/>
      <c r="SK1162" s="1308"/>
      <c r="SL1162" s="1308"/>
      <c r="SM1162" s="1308"/>
      <c r="SN1162" s="1308"/>
      <c r="SO1162" s="1308"/>
      <c r="SP1162" s="1308"/>
      <c r="SQ1162" s="1308"/>
      <c r="SR1162" s="1308"/>
      <c r="SS1162" s="1308"/>
      <c r="ST1162" s="1308"/>
      <c r="SU1162" s="1308"/>
      <c r="SV1162" s="1308"/>
      <c r="SW1162" s="1308"/>
      <c r="SX1162" s="1308"/>
      <c r="SY1162" s="1308"/>
      <c r="SZ1162" s="1308"/>
      <c r="TA1162" s="1308"/>
      <c r="TB1162" s="1308"/>
      <c r="TC1162" s="1308"/>
      <c r="TD1162" s="1308"/>
      <c r="TE1162" s="1308"/>
      <c r="TF1162" s="1308"/>
      <c r="TG1162" s="1308"/>
      <c r="TH1162" s="1308"/>
      <c r="TI1162" s="1308"/>
      <c r="TJ1162" s="1308"/>
      <c r="TK1162" s="1308"/>
      <c r="TL1162" s="1308"/>
      <c r="TM1162" s="1308"/>
      <c r="TN1162" s="1308"/>
      <c r="TO1162" s="1308"/>
      <c r="TP1162" s="1308"/>
      <c r="TQ1162" s="1308"/>
      <c r="TR1162" s="1308"/>
      <c r="TS1162" s="1308"/>
      <c r="TT1162" s="1308"/>
      <c r="TU1162" s="1308"/>
      <c r="TV1162" s="1308"/>
      <c r="TW1162" s="1308"/>
      <c r="TX1162" s="1308"/>
      <c r="TY1162" s="1308"/>
      <c r="TZ1162" s="1308"/>
      <c r="UA1162" s="1308"/>
      <c r="UB1162" s="1308"/>
      <c r="UC1162" s="1308"/>
      <c r="UD1162" s="1308"/>
      <c r="UE1162" s="1308"/>
      <c r="UF1162" s="1308"/>
      <c r="UG1162" s="1308"/>
      <c r="UH1162" s="1308"/>
      <c r="UI1162" s="1308"/>
      <c r="UJ1162" s="1308"/>
      <c r="UK1162" s="1308"/>
      <c r="UL1162" s="1308"/>
      <c r="UM1162" s="1308"/>
      <c r="UN1162" s="1308"/>
      <c r="UO1162" s="1308"/>
      <c r="UP1162" s="1308"/>
      <c r="UQ1162" s="1308"/>
      <c r="UR1162" s="1308"/>
      <c r="US1162" s="1308"/>
      <c r="UT1162" s="1308"/>
      <c r="UU1162" s="1308"/>
      <c r="UV1162" s="1308"/>
      <c r="UW1162" s="1308"/>
      <c r="UX1162" s="1308"/>
      <c r="UY1162" s="1308"/>
      <c r="UZ1162" s="1308"/>
      <c r="VA1162" s="1308"/>
      <c r="VB1162" s="1308"/>
      <c r="VC1162" s="1308"/>
      <c r="VD1162" s="1308"/>
      <c r="VE1162" s="1308"/>
      <c r="VF1162" s="1308"/>
      <c r="VG1162" s="1308"/>
      <c r="VH1162" s="1308"/>
      <c r="VI1162" s="1308"/>
      <c r="VJ1162" s="1308"/>
      <c r="VK1162" s="1308"/>
      <c r="VL1162" s="1308"/>
      <c r="VM1162" s="1308"/>
      <c r="VN1162" s="1308"/>
      <c r="VO1162" s="1308"/>
      <c r="VP1162" s="1308"/>
      <c r="VQ1162" s="1308"/>
      <c r="VR1162" s="1308"/>
      <c r="VS1162" s="1308"/>
      <c r="VT1162" s="1308"/>
      <c r="VU1162" s="1308"/>
      <c r="VV1162" s="1308"/>
      <c r="VW1162" s="1308"/>
      <c r="VX1162" s="1308"/>
      <c r="VY1162" s="1308"/>
      <c r="VZ1162" s="1308"/>
      <c r="WA1162" s="1308"/>
      <c r="WB1162" s="1308"/>
      <c r="WC1162" s="1308"/>
      <c r="WD1162" s="1308"/>
    </row>
    <row r="1163" spans="1:602" ht="15" customHeight="1" x14ac:dyDescent="0.25">
      <c r="A1163" s="1315">
        <v>8</v>
      </c>
      <c r="B1163" s="2051">
        <v>43741</v>
      </c>
      <c r="C1163" s="1268">
        <f t="shared" si="566"/>
        <v>1153</v>
      </c>
      <c r="D1163" s="1305" t="s">
        <v>90</v>
      </c>
      <c r="E1163" s="1305" t="s">
        <v>88</v>
      </c>
      <c r="F1163" s="1266">
        <v>10</v>
      </c>
      <c r="G1163" s="1491">
        <f t="shared" si="565"/>
        <v>13318180</v>
      </c>
      <c r="H1163" s="1268"/>
      <c r="I1163" s="2605">
        <f t="shared" si="561"/>
        <v>0</v>
      </c>
      <c r="J1163" s="1268"/>
      <c r="K1163" s="2605">
        <f t="shared" si="586"/>
        <v>0</v>
      </c>
      <c r="L1163" s="1962"/>
      <c r="M1163" s="2605">
        <f t="shared" si="562"/>
        <v>0</v>
      </c>
      <c r="N1163" s="1505">
        <f t="shared" si="570"/>
        <v>10</v>
      </c>
      <c r="O1163" s="1494">
        <f t="shared" si="570"/>
        <v>13318180</v>
      </c>
      <c r="P1163" s="1494">
        <f t="shared" si="569"/>
        <v>400000</v>
      </c>
      <c r="Q1163" s="1307"/>
      <c r="R1163" s="1508">
        <v>1331818</v>
      </c>
      <c r="S1163" s="1508">
        <v>1931818</v>
      </c>
      <c r="T1163" s="1508">
        <v>2231818</v>
      </c>
      <c r="U1163" s="1508">
        <v>431818</v>
      </c>
      <c r="V1163" s="1892"/>
      <c r="W1163" s="1229"/>
      <c r="X1163" s="2337"/>
      <c r="Y1163" s="1229"/>
      <c r="Z1163" s="2395"/>
      <c r="AA1163" s="1229"/>
      <c r="AB1163" s="1317"/>
      <c r="AC1163" s="1229"/>
      <c r="AD1163" s="1229"/>
      <c r="AE1163" s="1229"/>
      <c r="AF1163" s="1490">
        <f t="shared" si="571"/>
        <v>0</v>
      </c>
      <c r="AG1163" s="1316">
        <f t="shared" si="572"/>
        <v>13318180</v>
      </c>
      <c r="AH1163" s="1305"/>
      <c r="AI1163" s="1305"/>
      <c r="AJ1163" s="1267"/>
      <c r="AK1163" s="1317"/>
      <c r="AL1163" s="1317"/>
      <c r="AM1163" s="1305"/>
      <c r="AN1163" s="1305"/>
      <c r="AO1163" s="1266"/>
      <c r="AP1163" s="1491">
        <f t="shared" si="573"/>
        <v>0</v>
      </c>
      <c r="AQ1163" s="1268"/>
      <c r="AR1163" s="1492">
        <f t="shared" si="574"/>
        <v>0</v>
      </c>
      <c r="AS1163" s="1268"/>
      <c r="AT1163" s="1492">
        <f t="shared" si="575"/>
        <v>0</v>
      </c>
      <c r="AU1163" s="1268"/>
      <c r="AV1163" s="1492">
        <f t="shared" si="576"/>
        <v>0</v>
      </c>
      <c r="AW1163" s="1493">
        <f t="shared" si="577"/>
        <v>0</v>
      </c>
      <c r="AX1163" s="2153">
        <f t="shared" si="578"/>
        <v>0</v>
      </c>
      <c r="AY1163" s="1495">
        <f t="shared" si="579"/>
        <v>0</v>
      </c>
      <c r="AZ1163" s="1937"/>
      <c r="BA1163" s="1508">
        <v>1331818</v>
      </c>
      <c r="BB1163" s="1508">
        <v>1931818</v>
      </c>
      <c r="BC1163" s="1508">
        <v>2231818</v>
      </c>
      <c r="BD1163" s="1508">
        <v>431818</v>
      </c>
      <c r="BE1163" s="2174"/>
      <c r="BF1163" s="1229"/>
      <c r="BG1163" s="1317"/>
      <c r="BH1163" s="1229"/>
      <c r="BI1163" s="1317"/>
      <c r="BJ1163" s="1229"/>
      <c r="BK1163" s="1317"/>
      <c r="BL1163" s="1229"/>
      <c r="BM1163" s="1229"/>
      <c r="BN1163" s="1229"/>
      <c r="BO1163" s="1490">
        <f t="shared" si="585"/>
        <v>0</v>
      </c>
      <c r="BP1163" s="1496">
        <f t="shared" si="563"/>
        <v>0</v>
      </c>
      <c r="BQ1163" s="1305"/>
      <c r="BS1163" s="1959">
        <f t="shared" si="580"/>
        <v>10</v>
      </c>
      <c r="BT1163" s="1959">
        <f t="shared" si="581"/>
        <v>0</v>
      </c>
      <c r="BU1163" s="1959">
        <f t="shared" si="582"/>
        <v>0</v>
      </c>
      <c r="BV1163" s="1959">
        <f t="shared" si="583"/>
        <v>0</v>
      </c>
      <c r="BW1163" s="1959">
        <f t="shared" si="584"/>
        <v>13318180</v>
      </c>
    </row>
    <row r="1164" spans="1:602" ht="15" customHeight="1" x14ac:dyDescent="0.25">
      <c r="A1164" s="1315">
        <v>9</v>
      </c>
      <c r="B1164" s="2051">
        <v>43741</v>
      </c>
      <c r="C1164" s="1268">
        <f t="shared" si="566"/>
        <v>1154</v>
      </c>
      <c r="D1164" s="1305" t="s">
        <v>87</v>
      </c>
      <c r="E1164" s="1305" t="s">
        <v>88</v>
      </c>
      <c r="F1164" s="1266">
        <v>10</v>
      </c>
      <c r="G1164" s="1491">
        <f t="shared" si="565"/>
        <v>13318180</v>
      </c>
      <c r="H1164" s="1268"/>
      <c r="I1164" s="2605">
        <f t="shared" ref="I1164:I1227" si="587">H1164*S1164</f>
        <v>0</v>
      </c>
      <c r="J1164" s="1268"/>
      <c r="K1164" s="2605">
        <f t="shared" si="586"/>
        <v>0</v>
      </c>
      <c r="L1164" s="1962"/>
      <c r="M1164" s="2605">
        <f t="shared" ref="M1164:M1227" si="588">L1164*U1164</f>
        <v>0</v>
      </c>
      <c r="N1164" s="1505">
        <f t="shared" si="570"/>
        <v>10</v>
      </c>
      <c r="O1164" s="1494">
        <f t="shared" si="570"/>
        <v>13318180</v>
      </c>
      <c r="P1164" s="1494">
        <f t="shared" si="569"/>
        <v>400000</v>
      </c>
      <c r="Q1164" s="1307"/>
      <c r="R1164" s="1508">
        <v>1331818</v>
      </c>
      <c r="S1164" s="1508">
        <v>1931818</v>
      </c>
      <c r="T1164" s="1508">
        <v>2231818</v>
      </c>
      <c r="U1164" s="1508">
        <v>431818</v>
      </c>
      <c r="V1164" s="1892"/>
      <c r="W1164" s="1229"/>
      <c r="X1164" s="2337"/>
      <c r="Y1164" s="1229"/>
      <c r="Z1164" s="2395"/>
      <c r="AA1164" s="1229"/>
      <c r="AB1164" s="1317"/>
      <c r="AC1164" s="1229"/>
      <c r="AD1164" s="1229"/>
      <c r="AE1164" s="1229"/>
      <c r="AF1164" s="1490">
        <f t="shared" si="571"/>
        <v>0</v>
      </c>
      <c r="AG1164" s="1316">
        <f t="shared" si="572"/>
        <v>13318180</v>
      </c>
      <c r="AH1164" s="1305"/>
      <c r="AI1164" s="1305"/>
      <c r="AJ1164" s="1267"/>
      <c r="AK1164" s="1317"/>
      <c r="AL1164" s="1317"/>
      <c r="AM1164" s="1305"/>
      <c r="AN1164" s="1305"/>
      <c r="AO1164" s="1266"/>
      <c r="AP1164" s="1491">
        <f t="shared" si="573"/>
        <v>0</v>
      </c>
      <c r="AQ1164" s="1268"/>
      <c r="AR1164" s="1492">
        <f t="shared" si="574"/>
        <v>0</v>
      </c>
      <c r="AS1164" s="1268"/>
      <c r="AT1164" s="1492">
        <f t="shared" si="575"/>
        <v>0</v>
      </c>
      <c r="AU1164" s="1268"/>
      <c r="AV1164" s="1492">
        <f t="shared" si="576"/>
        <v>0</v>
      </c>
      <c r="AW1164" s="1493">
        <f t="shared" si="577"/>
        <v>0</v>
      </c>
      <c r="AX1164" s="2153">
        <f t="shared" si="578"/>
        <v>0</v>
      </c>
      <c r="AY1164" s="1495">
        <f t="shared" si="579"/>
        <v>0</v>
      </c>
      <c r="AZ1164" s="1937"/>
      <c r="BA1164" s="1508">
        <v>1331818</v>
      </c>
      <c r="BB1164" s="1508">
        <v>1931818</v>
      </c>
      <c r="BC1164" s="1508">
        <v>2231818</v>
      </c>
      <c r="BD1164" s="1508">
        <v>431818</v>
      </c>
      <c r="BE1164" s="2174"/>
      <c r="BF1164" s="1229"/>
      <c r="BG1164" s="1317"/>
      <c r="BH1164" s="1229"/>
      <c r="BI1164" s="1317"/>
      <c r="BJ1164" s="1229"/>
      <c r="BK1164" s="1317"/>
      <c r="BL1164" s="1229"/>
      <c r="BM1164" s="1229"/>
      <c r="BN1164" s="1229"/>
      <c r="BO1164" s="1490">
        <f t="shared" si="585"/>
        <v>0</v>
      </c>
      <c r="BP1164" s="1496">
        <f t="shared" si="563"/>
        <v>0</v>
      </c>
      <c r="BQ1164" s="1305"/>
      <c r="BS1164" s="1959">
        <f t="shared" si="580"/>
        <v>10</v>
      </c>
      <c r="BT1164" s="1959">
        <f t="shared" si="581"/>
        <v>0</v>
      </c>
      <c r="BU1164" s="1959">
        <f t="shared" si="582"/>
        <v>0</v>
      </c>
      <c r="BV1164" s="1959">
        <f t="shared" si="583"/>
        <v>0</v>
      </c>
      <c r="BW1164" s="1959">
        <f t="shared" si="584"/>
        <v>13318180</v>
      </c>
    </row>
    <row r="1165" spans="1:602" ht="15" customHeight="1" x14ac:dyDescent="0.25">
      <c r="A1165" s="1315">
        <v>10</v>
      </c>
      <c r="B1165" s="2051">
        <v>43741</v>
      </c>
      <c r="C1165" s="1268">
        <f t="shared" si="566"/>
        <v>1155</v>
      </c>
      <c r="D1165" s="1305" t="s">
        <v>212</v>
      </c>
      <c r="E1165" s="1305" t="s">
        <v>88</v>
      </c>
      <c r="F1165" s="1266">
        <v>10</v>
      </c>
      <c r="G1165" s="1491">
        <f t="shared" si="565"/>
        <v>13318180</v>
      </c>
      <c r="H1165" s="1268"/>
      <c r="I1165" s="2605">
        <f t="shared" si="587"/>
        <v>0</v>
      </c>
      <c r="J1165" s="1268"/>
      <c r="K1165" s="2605">
        <f t="shared" si="586"/>
        <v>0</v>
      </c>
      <c r="L1165" s="1962"/>
      <c r="M1165" s="2605">
        <f t="shared" si="588"/>
        <v>0</v>
      </c>
      <c r="N1165" s="1505">
        <f t="shared" si="570"/>
        <v>10</v>
      </c>
      <c r="O1165" s="1494">
        <f t="shared" si="570"/>
        <v>13318180</v>
      </c>
      <c r="P1165" s="1494">
        <f t="shared" si="569"/>
        <v>400000</v>
      </c>
      <c r="Q1165" s="1307"/>
      <c r="R1165" s="1508">
        <v>1331818</v>
      </c>
      <c r="S1165" s="1508">
        <v>1931818</v>
      </c>
      <c r="T1165" s="1508">
        <v>2231818</v>
      </c>
      <c r="U1165" s="1508">
        <v>431818</v>
      </c>
      <c r="V1165" s="1892"/>
      <c r="W1165" s="1229"/>
      <c r="X1165" s="2337"/>
      <c r="Y1165" s="1229"/>
      <c r="Z1165" s="2395"/>
      <c r="AA1165" s="1229"/>
      <c r="AB1165" s="1317"/>
      <c r="AC1165" s="1229"/>
      <c r="AD1165" s="1229"/>
      <c r="AE1165" s="1229"/>
      <c r="AF1165" s="1490">
        <f t="shared" si="571"/>
        <v>0</v>
      </c>
      <c r="AG1165" s="1316">
        <f t="shared" si="572"/>
        <v>13318180</v>
      </c>
      <c r="AH1165" s="1305"/>
      <c r="AI1165" s="1305"/>
      <c r="AJ1165" s="1267"/>
      <c r="AK1165" s="1317"/>
      <c r="AL1165" s="1317"/>
      <c r="AM1165" s="1305"/>
      <c r="AN1165" s="1305"/>
      <c r="AO1165" s="1266"/>
      <c r="AP1165" s="1491">
        <f t="shared" si="573"/>
        <v>0</v>
      </c>
      <c r="AQ1165" s="1268"/>
      <c r="AR1165" s="1492">
        <f t="shared" si="574"/>
        <v>0</v>
      </c>
      <c r="AS1165" s="1268"/>
      <c r="AT1165" s="1492">
        <f t="shared" si="575"/>
        <v>0</v>
      </c>
      <c r="AU1165" s="1268"/>
      <c r="AV1165" s="1492">
        <f t="shared" si="576"/>
        <v>0</v>
      </c>
      <c r="AW1165" s="1493">
        <f t="shared" si="577"/>
        <v>0</v>
      </c>
      <c r="AX1165" s="2153">
        <f t="shared" si="578"/>
        <v>0</v>
      </c>
      <c r="AY1165" s="1495">
        <f t="shared" si="579"/>
        <v>0</v>
      </c>
      <c r="AZ1165" s="1937"/>
      <c r="BA1165" s="1508">
        <v>1331818</v>
      </c>
      <c r="BB1165" s="1508">
        <v>1931818</v>
      </c>
      <c r="BC1165" s="1508">
        <v>2231818</v>
      </c>
      <c r="BD1165" s="1508">
        <v>431818</v>
      </c>
      <c r="BE1165" s="2174"/>
      <c r="BF1165" s="1229"/>
      <c r="BG1165" s="1317"/>
      <c r="BH1165" s="1229"/>
      <c r="BI1165" s="1317"/>
      <c r="BJ1165" s="1229"/>
      <c r="BK1165" s="1317"/>
      <c r="BL1165" s="1229"/>
      <c r="BM1165" s="1229"/>
      <c r="BN1165" s="1229"/>
      <c r="BO1165" s="1490">
        <f t="shared" si="585"/>
        <v>0</v>
      </c>
      <c r="BP1165" s="1496">
        <f t="shared" ref="BP1165:BP1167" si="589">AX1165-BO1165</f>
        <v>0</v>
      </c>
      <c r="BQ1165" s="1305"/>
      <c r="BS1165" s="1959">
        <f t="shared" si="580"/>
        <v>10</v>
      </c>
      <c r="BT1165" s="1959">
        <f t="shared" si="581"/>
        <v>0</v>
      </c>
      <c r="BU1165" s="1959">
        <f t="shared" si="582"/>
        <v>0</v>
      </c>
      <c r="BV1165" s="1959">
        <f t="shared" si="583"/>
        <v>0</v>
      </c>
      <c r="BW1165" s="1959">
        <f t="shared" si="584"/>
        <v>13318180</v>
      </c>
    </row>
    <row r="1166" spans="1:602" ht="15" customHeight="1" x14ac:dyDescent="0.25">
      <c r="A1166" s="1315">
        <v>11</v>
      </c>
      <c r="B1166" s="2051">
        <v>43741</v>
      </c>
      <c r="C1166" s="1268">
        <f t="shared" si="566"/>
        <v>1156</v>
      </c>
      <c r="D1166" s="1305" t="s">
        <v>58</v>
      </c>
      <c r="E1166" s="1305" t="s">
        <v>57</v>
      </c>
      <c r="F1166" s="1266">
        <v>2</v>
      </c>
      <c r="G1166" s="1491">
        <f t="shared" si="565"/>
        <v>2663636</v>
      </c>
      <c r="H1166" s="1268">
        <v>1</v>
      </c>
      <c r="I1166" s="2605">
        <f t="shared" si="587"/>
        <v>1931818</v>
      </c>
      <c r="J1166" s="1268">
        <v>2</v>
      </c>
      <c r="K1166" s="2605">
        <f t="shared" si="586"/>
        <v>4463636</v>
      </c>
      <c r="L1166" s="1962"/>
      <c r="M1166" s="2605">
        <f t="shared" si="588"/>
        <v>0</v>
      </c>
      <c r="N1166" s="1505">
        <f t="shared" si="570"/>
        <v>5</v>
      </c>
      <c r="O1166" s="1494">
        <f t="shared" si="570"/>
        <v>9059090</v>
      </c>
      <c r="P1166" s="1494">
        <f t="shared" si="569"/>
        <v>200000</v>
      </c>
      <c r="Q1166" s="1307"/>
      <c r="R1166" s="1508">
        <v>1331818</v>
      </c>
      <c r="S1166" s="1508">
        <v>1931818</v>
      </c>
      <c r="T1166" s="1508">
        <v>2231818</v>
      </c>
      <c r="U1166" s="1508">
        <v>431818</v>
      </c>
      <c r="V1166" s="1892"/>
      <c r="W1166" s="1229"/>
      <c r="X1166" s="2337"/>
      <c r="Y1166" s="1229"/>
      <c r="Z1166" s="2395"/>
      <c r="AA1166" s="1229"/>
      <c r="AB1166" s="1317"/>
      <c r="AC1166" s="1229"/>
      <c r="AD1166" s="1229"/>
      <c r="AE1166" s="1229"/>
      <c r="AF1166" s="1490">
        <f t="shared" si="571"/>
        <v>0</v>
      </c>
      <c r="AG1166" s="1316">
        <f t="shared" si="572"/>
        <v>9059090</v>
      </c>
      <c r="AH1166" s="1305"/>
      <c r="AI1166" s="1305"/>
      <c r="AJ1166" s="1267"/>
      <c r="AK1166" s="1317"/>
      <c r="AL1166" s="1317"/>
      <c r="AM1166" s="1305"/>
      <c r="AN1166" s="1305"/>
      <c r="AO1166" s="1266"/>
      <c r="AP1166" s="1491">
        <f t="shared" si="573"/>
        <v>0</v>
      </c>
      <c r="AQ1166" s="1268"/>
      <c r="AR1166" s="1492">
        <f t="shared" si="574"/>
        <v>0</v>
      </c>
      <c r="AS1166" s="1268"/>
      <c r="AT1166" s="1492">
        <f t="shared" si="575"/>
        <v>0</v>
      </c>
      <c r="AU1166" s="1268"/>
      <c r="AV1166" s="1492">
        <f t="shared" si="576"/>
        <v>0</v>
      </c>
      <c r="AW1166" s="1493">
        <f t="shared" si="577"/>
        <v>0</v>
      </c>
      <c r="AX1166" s="2153">
        <f t="shared" si="578"/>
        <v>0</v>
      </c>
      <c r="AY1166" s="1495">
        <f t="shared" si="579"/>
        <v>0</v>
      </c>
      <c r="AZ1166" s="1937"/>
      <c r="BA1166" s="1508">
        <v>1331818</v>
      </c>
      <c r="BB1166" s="1508">
        <v>1931818</v>
      </c>
      <c r="BC1166" s="1508">
        <v>2231818</v>
      </c>
      <c r="BD1166" s="1508">
        <v>431818</v>
      </c>
      <c r="BE1166" s="2174"/>
      <c r="BF1166" s="1229"/>
      <c r="BG1166" s="1317"/>
      <c r="BH1166" s="1229"/>
      <c r="BI1166" s="1317"/>
      <c r="BJ1166" s="1229"/>
      <c r="BK1166" s="1317"/>
      <c r="BL1166" s="1229"/>
      <c r="BM1166" s="1229"/>
      <c r="BN1166" s="1229"/>
      <c r="BO1166" s="1490">
        <f t="shared" si="585"/>
        <v>0</v>
      </c>
      <c r="BP1166" s="1496">
        <f t="shared" si="589"/>
        <v>0</v>
      </c>
      <c r="BQ1166" s="1305"/>
      <c r="BS1166" s="1959">
        <f t="shared" si="580"/>
        <v>2</v>
      </c>
      <c r="BT1166" s="1959">
        <f t="shared" si="581"/>
        <v>1</v>
      </c>
      <c r="BU1166" s="1959">
        <f t="shared" si="582"/>
        <v>2</v>
      </c>
      <c r="BV1166" s="1959">
        <f t="shared" si="583"/>
        <v>0</v>
      </c>
      <c r="BW1166" s="1959">
        <f t="shared" si="584"/>
        <v>9059090</v>
      </c>
    </row>
    <row r="1167" spans="1:602" ht="15" customHeight="1" x14ac:dyDescent="0.25">
      <c r="A1167" s="1315">
        <v>12</v>
      </c>
      <c r="B1167" s="2051">
        <v>43741</v>
      </c>
      <c r="C1167" s="1268">
        <f t="shared" si="566"/>
        <v>1157</v>
      </c>
      <c r="D1167" s="1305" t="s">
        <v>59</v>
      </c>
      <c r="E1167" s="1305" t="s">
        <v>57</v>
      </c>
      <c r="F1167" s="1266">
        <v>2</v>
      </c>
      <c r="G1167" s="1491">
        <f t="shared" si="565"/>
        <v>2663636</v>
      </c>
      <c r="H1167" s="1268"/>
      <c r="I1167" s="2605">
        <f t="shared" si="587"/>
        <v>0</v>
      </c>
      <c r="J1167" s="1268">
        <v>2</v>
      </c>
      <c r="K1167" s="2605">
        <f t="shared" si="586"/>
        <v>4463636</v>
      </c>
      <c r="L1167" s="1962">
        <v>1</v>
      </c>
      <c r="M1167" s="2605">
        <f t="shared" si="588"/>
        <v>431818</v>
      </c>
      <c r="N1167" s="1505">
        <f t="shared" si="570"/>
        <v>5</v>
      </c>
      <c r="O1167" s="1494">
        <f t="shared" si="570"/>
        <v>7559090</v>
      </c>
      <c r="P1167" s="1494">
        <f t="shared" si="569"/>
        <v>200000</v>
      </c>
      <c r="Q1167" s="1307"/>
      <c r="R1167" s="1508">
        <v>1331818</v>
      </c>
      <c r="S1167" s="1508">
        <v>1931818</v>
      </c>
      <c r="T1167" s="1508">
        <v>2231818</v>
      </c>
      <c r="U1167" s="1508">
        <v>431818</v>
      </c>
      <c r="V1167" s="1892"/>
      <c r="W1167" s="1229"/>
      <c r="X1167" s="2337"/>
      <c r="Y1167" s="1229"/>
      <c r="Z1167" s="2395"/>
      <c r="AA1167" s="1229"/>
      <c r="AB1167" s="1317"/>
      <c r="AC1167" s="1229"/>
      <c r="AD1167" s="1229"/>
      <c r="AE1167" s="1229"/>
      <c r="AF1167" s="1490">
        <f t="shared" si="571"/>
        <v>0</v>
      </c>
      <c r="AG1167" s="1316">
        <f t="shared" si="572"/>
        <v>7559090</v>
      </c>
      <c r="AH1167" s="1305"/>
      <c r="AI1167" s="1305"/>
      <c r="AJ1167" s="1267"/>
      <c r="AK1167" s="1317"/>
      <c r="AL1167" s="1317"/>
      <c r="AM1167" s="1305"/>
      <c r="AN1167" s="1305"/>
      <c r="AO1167" s="1266"/>
      <c r="AP1167" s="1491">
        <f t="shared" si="573"/>
        <v>0</v>
      </c>
      <c r="AQ1167" s="1268"/>
      <c r="AR1167" s="1492">
        <f t="shared" si="574"/>
        <v>0</v>
      </c>
      <c r="AS1167" s="1268"/>
      <c r="AT1167" s="1492">
        <f t="shared" si="575"/>
        <v>0</v>
      </c>
      <c r="AU1167" s="1268"/>
      <c r="AV1167" s="1492">
        <f t="shared" si="576"/>
        <v>0</v>
      </c>
      <c r="AW1167" s="1493">
        <f t="shared" si="577"/>
        <v>0</v>
      </c>
      <c r="AX1167" s="2153">
        <f t="shared" si="578"/>
        <v>0</v>
      </c>
      <c r="AY1167" s="1495">
        <f t="shared" si="579"/>
        <v>0</v>
      </c>
      <c r="AZ1167" s="1937"/>
      <c r="BA1167" s="1508">
        <v>1331818</v>
      </c>
      <c r="BB1167" s="1508">
        <v>1931818</v>
      </c>
      <c r="BC1167" s="1508">
        <v>2231818</v>
      </c>
      <c r="BD1167" s="1508">
        <v>431818</v>
      </c>
      <c r="BE1167" s="2174"/>
      <c r="BF1167" s="1229"/>
      <c r="BG1167" s="1317"/>
      <c r="BH1167" s="1229"/>
      <c r="BI1167" s="1317"/>
      <c r="BJ1167" s="1229"/>
      <c r="BK1167" s="1317"/>
      <c r="BL1167" s="1229"/>
      <c r="BM1167" s="1229"/>
      <c r="BN1167" s="1229"/>
      <c r="BO1167" s="1490">
        <f t="shared" si="585"/>
        <v>0</v>
      </c>
      <c r="BP1167" s="1496">
        <f t="shared" si="589"/>
        <v>0</v>
      </c>
      <c r="BQ1167" s="1305"/>
      <c r="BS1167" s="1959">
        <f t="shared" si="580"/>
        <v>2</v>
      </c>
      <c r="BT1167" s="1959">
        <f t="shared" si="581"/>
        <v>0</v>
      </c>
      <c r="BU1167" s="1959">
        <f t="shared" si="582"/>
        <v>2</v>
      </c>
      <c r="BV1167" s="1959">
        <f t="shared" si="583"/>
        <v>1</v>
      </c>
      <c r="BW1167" s="1959">
        <f t="shared" si="584"/>
        <v>7559090</v>
      </c>
    </row>
    <row r="1168" spans="1:602" ht="15" customHeight="1" x14ac:dyDescent="0.25">
      <c r="A1168" s="1315">
        <v>13</v>
      </c>
      <c r="B1168" s="2051">
        <v>43741</v>
      </c>
      <c r="C1168" s="1268">
        <f t="shared" si="566"/>
        <v>1158</v>
      </c>
      <c r="D1168" s="1305" t="s">
        <v>56</v>
      </c>
      <c r="E1168" s="1305" t="s">
        <v>57</v>
      </c>
      <c r="F1168" s="1266">
        <v>6</v>
      </c>
      <c r="G1168" s="1491">
        <f t="shared" si="565"/>
        <v>7990908</v>
      </c>
      <c r="H1168" s="1268"/>
      <c r="I1168" s="2605">
        <f t="shared" si="587"/>
        <v>0</v>
      </c>
      <c r="J1168" s="1268">
        <v>5</v>
      </c>
      <c r="K1168" s="2605">
        <f t="shared" si="586"/>
        <v>11159090</v>
      </c>
      <c r="L1168" s="1962">
        <v>1</v>
      </c>
      <c r="M1168" s="2605">
        <f t="shared" si="588"/>
        <v>431818</v>
      </c>
      <c r="N1168" s="1505">
        <f t="shared" si="570"/>
        <v>12</v>
      </c>
      <c r="O1168" s="1494">
        <f t="shared" si="570"/>
        <v>19581816</v>
      </c>
      <c r="P1168" s="1494">
        <f t="shared" si="569"/>
        <v>480000</v>
      </c>
      <c r="Q1168" s="1307"/>
      <c r="R1168" s="1508">
        <v>1331818</v>
      </c>
      <c r="S1168" s="1508">
        <v>1931818</v>
      </c>
      <c r="T1168" s="1508">
        <v>2231818</v>
      </c>
      <c r="U1168" s="1508">
        <v>431818</v>
      </c>
      <c r="V1168" s="1892"/>
      <c r="W1168" s="1229"/>
      <c r="X1168" s="2337"/>
      <c r="Y1168" s="1229"/>
      <c r="Z1168" s="2395"/>
      <c r="AA1168" s="1229"/>
      <c r="AB1168" s="1317"/>
      <c r="AC1168" s="1229"/>
      <c r="AD1168" s="1229"/>
      <c r="AE1168" s="1229"/>
      <c r="AF1168" s="1490">
        <f t="shared" si="571"/>
        <v>0</v>
      </c>
      <c r="AG1168" s="1316">
        <f t="shared" si="572"/>
        <v>19581816</v>
      </c>
      <c r="AH1168" s="1305"/>
      <c r="AI1168" s="1305"/>
      <c r="AJ1168" s="1267"/>
      <c r="AK1168" s="1317"/>
      <c r="AL1168" s="1317"/>
      <c r="AM1168" s="1305"/>
      <c r="AN1168" s="1305"/>
      <c r="AO1168" s="1266"/>
      <c r="AP1168" s="1491">
        <f t="shared" si="573"/>
        <v>0</v>
      </c>
      <c r="AQ1168" s="1268"/>
      <c r="AR1168" s="1492">
        <f t="shared" si="574"/>
        <v>0</v>
      </c>
      <c r="AS1168" s="1268"/>
      <c r="AT1168" s="1492">
        <f t="shared" si="575"/>
        <v>0</v>
      </c>
      <c r="AU1168" s="1268"/>
      <c r="AV1168" s="1492">
        <f t="shared" si="576"/>
        <v>0</v>
      </c>
      <c r="AW1168" s="1493">
        <f t="shared" si="577"/>
        <v>0</v>
      </c>
      <c r="AX1168" s="2153">
        <f t="shared" si="578"/>
        <v>0</v>
      </c>
      <c r="AY1168" s="1495">
        <f t="shared" si="579"/>
        <v>0</v>
      </c>
      <c r="AZ1168" s="1937"/>
      <c r="BA1168" s="1508">
        <v>1331818</v>
      </c>
      <c r="BB1168" s="1508">
        <v>1931818</v>
      </c>
      <c r="BC1168" s="1508">
        <v>2231818</v>
      </c>
      <c r="BD1168" s="1508">
        <v>431818</v>
      </c>
      <c r="BE1168" s="2174"/>
      <c r="BF1168" s="1229"/>
      <c r="BG1168" s="1317"/>
      <c r="BH1168" s="1229"/>
      <c r="BI1168" s="1317"/>
      <c r="BJ1168" s="1229"/>
      <c r="BK1168" s="1317"/>
      <c r="BL1168" s="1229"/>
      <c r="BM1168" s="1229"/>
      <c r="BN1168" s="1229"/>
      <c r="BO1168" s="1490">
        <f t="shared" si="585"/>
        <v>0</v>
      </c>
      <c r="BP1168" s="1496">
        <f t="shared" ref="BP1168:BP1231" si="590">AX1168-BO1168</f>
        <v>0</v>
      </c>
      <c r="BQ1168" s="1305"/>
      <c r="BS1168" s="1959">
        <f t="shared" si="580"/>
        <v>6</v>
      </c>
      <c r="BT1168" s="1959">
        <f t="shared" si="581"/>
        <v>0</v>
      </c>
      <c r="BU1168" s="1959">
        <f t="shared" si="582"/>
        <v>5</v>
      </c>
      <c r="BV1168" s="1959">
        <f t="shared" si="583"/>
        <v>1</v>
      </c>
      <c r="BW1168" s="1959">
        <f t="shared" si="584"/>
        <v>19581816</v>
      </c>
    </row>
    <row r="1169" spans="1:75" ht="15" customHeight="1" x14ac:dyDescent="0.25">
      <c r="A1169" s="1315">
        <v>14</v>
      </c>
      <c r="B1169" s="2051">
        <v>43741</v>
      </c>
      <c r="C1169" s="1268">
        <f t="shared" si="566"/>
        <v>1159</v>
      </c>
      <c r="D1169" s="1305" t="s">
        <v>50</v>
      </c>
      <c r="E1169" s="1305" t="s">
        <v>273</v>
      </c>
      <c r="F1169" s="1266">
        <v>3</v>
      </c>
      <c r="G1169" s="1491">
        <f t="shared" si="565"/>
        <v>3995454</v>
      </c>
      <c r="H1169" s="1268"/>
      <c r="I1169" s="2605">
        <f t="shared" si="587"/>
        <v>0</v>
      </c>
      <c r="J1169" s="1268">
        <v>5</v>
      </c>
      <c r="K1169" s="2605">
        <f t="shared" si="586"/>
        <v>11159090</v>
      </c>
      <c r="L1169" s="1962">
        <v>1</v>
      </c>
      <c r="M1169" s="2605">
        <f t="shared" si="588"/>
        <v>431818</v>
      </c>
      <c r="N1169" s="1505">
        <f t="shared" si="570"/>
        <v>9</v>
      </c>
      <c r="O1169" s="1494">
        <f t="shared" si="570"/>
        <v>15586362</v>
      </c>
      <c r="P1169" s="1494">
        <f t="shared" si="569"/>
        <v>360000</v>
      </c>
      <c r="Q1169" s="1307"/>
      <c r="R1169" s="1508">
        <v>1331818</v>
      </c>
      <c r="S1169" s="1508">
        <v>1931818</v>
      </c>
      <c r="T1169" s="1508">
        <v>2231818</v>
      </c>
      <c r="U1169" s="1508">
        <v>431818</v>
      </c>
      <c r="V1169" s="1892"/>
      <c r="W1169" s="1229"/>
      <c r="X1169" s="2337"/>
      <c r="Y1169" s="1229"/>
      <c r="Z1169" s="2395"/>
      <c r="AA1169" s="1229"/>
      <c r="AB1169" s="1317"/>
      <c r="AC1169" s="1229"/>
      <c r="AD1169" s="1229"/>
      <c r="AE1169" s="1229"/>
      <c r="AF1169" s="1490">
        <f t="shared" si="571"/>
        <v>0</v>
      </c>
      <c r="AG1169" s="1316">
        <f t="shared" si="572"/>
        <v>15586362</v>
      </c>
      <c r="AH1169" s="1305"/>
      <c r="AI1169" s="1305"/>
      <c r="AJ1169" s="1267"/>
      <c r="AK1169" s="1317"/>
      <c r="AL1169" s="1317"/>
      <c r="AM1169" s="1305"/>
      <c r="AN1169" s="1305"/>
      <c r="AO1169" s="1266"/>
      <c r="AP1169" s="1491">
        <f t="shared" si="573"/>
        <v>0</v>
      </c>
      <c r="AQ1169" s="1268"/>
      <c r="AR1169" s="1492">
        <f t="shared" si="574"/>
        <v>0</v>
      </c>
      <c r="AS1169" s="1268"/>
      <c r="AT1169" s="1492">
        <f t="shared" si="575"/>
        <v>0</v>
      </c>
      <c r="AU1169" s="1268"/>
      <c r="AV1169" s="1492">
        <f t="shared" si="576"/>
        <v>0</v>
      </c>
      <c r="AW1169" s="1493">
        <f t="shared" si="577"/>
        <v>0</v>
      </c>
      <c r="AX1169" s="2153">
        <f t="shared" si="578"/>
        <v>0</v>
      </c>
      <c r="AY1169" s="1495">
        <f t="shared" si="579"/>
        <v>0</v>
      </c>
      <c r="AZ1169" s="1937"/>
      <c r="BA1169" s="1508">
        <v>1331818</v>
      </c>
      <c r="BB1169" s="1508">
        <v>1931818</v>
      </c>
      <c r="BC1169" s="1508">
        <v>2231818</v>
      </c>
      <c r="BD1169" s="1508">
        <v>431818</v>
      </c>
      <c r="BE1169" s="2174"/>
      <c r="BF1169" s="1229"/>
      <c r="BG1169" s="1317"/>
      <c r="BH1169" s="1229"/>
      <c r="BI1169" s="1317"/>
      <c r="BJ1169" s="1229"/>
      <c r="BK1169" s="1317"/>
      <c r="BL1169" s="1229"/>
      <c r="BM1169" s="1229"/>
      <c r="BN1169" s="1229"/>
      <c r="BO1169" s="1490">
        <f t="shared" si="585"/>
        <v>0</v>
      </c>
      <c r="BP1169" s="1496">
        <f t="shared" si="590"/>
        <v>0</v>
      </c>
      <c r="BQ1169" s="1305"/>
      <c r="BS1169" s="1959">
        <f t="shared" si="580"/>
        <v>3</v>
      </c>
      <c r="BT1169" s="1959">
        <f t="shared" si="581"/>
        <v>0</v>
      </c>
      <c r="BU1169" s="1959">
        <f t="shared" si="582"/>
        <v>5</v>
      </c>
      <c r="BV1169" s="1959">
        <f t="shared" si="583"/>
        <v>1</v>
      </c>
      <c r="BW1169" s="1959">
        <f t="shared" si="584"/>
        <v>15586362</v>
      </c>
    </row>
    <row r="1170" spans="1:75" ht="15" customHeight="1" x14ac:dyDescent="0.25">
      <c r="A1170" s="1315">
        <v>15</v>
      </c>
      <c r="B1170" s="2051">
        <v>43741</v>
      </c>
      <c r="C1170" s="1268">
        <f t="shared" si="566"/>
        <v>1160</v>
      </c>
      <c r="D1170" s="1305" t="s">
        <v>92</v>
      </c>
      <c r="E1170" s="1305" t="s">
        <v>88</v>
      </c>
      <c r="F1170" s="1266">
        <v>6</v>
      </c>
      <c r="G1170" s="1491">
        <f t="shared" si="565"/>
        <v>7990908</v>
      </c>
      <c r="H1170" s="1268"/>
      <c r="I1170" s="2605">
        <f t="shared" si="587"/>
        <v>0</v>
      </c>
      <c r="J1170" s="1268">
        <v>3</v>
      </c>
      <c r="K1170" s="2605">
        <f t="shared" si="586"/>
        <v>6695454</v>
      </c>
      <c r="L1170" s="1962">
        <v>1</v>
      </c>
      <c r="M1170" s="2605">
        <f t="shared" si="588"/>
        <v>431818</v>
      </c>
      <c r="N1170" s="1505">
        <f t="shared" si="570"/>
        <v>10</v>
      </c>
      <c r="O1170" s="1494">
        <f t="shared" si="570"/>
        <v>15118180</v>
      </c>
      <c r="P1170" s="1494">
        <f t="shared" si="569"/>
        <v>400000</v>
      </c>
      <c r="Q1170" s="1307"/>
      <c r="R1170" s="1508">
        <v>1331818</v>
      </c>
      <c r="S1170" s="1508">
        <v>1931818</v>
      </c>
      <c r="T1170" s="1508">
        <v>2231818</v>
      </c>
      <c r="U1170" s="1508">
        <v>431818</v>
      </c>
      <c r="V1170" s="1892"/>
      <c r="W1170" s="1229"/>
      <c r="X1170" s="2337"/>
      <c r="Y1170" s="1229"/>
      <c r="Z1170" s="2395"/>
      <c r="AA1170" s="1229"/>
      <c r="AB1170" s="1317"/>
      <c r="AC1170" s="1229"/>
      <c r="AD1170" s="1229"/>
      <c r="AE1170" s="1229"/>
      <c r="AF1170" s="1490">
        <f t="shared" si="571"/>
        <v>0</v>
      </c>
      <c r="AG1170" s="1316">
        <f t="shared" si="572"/>
        <v>15118180</v>
      </c>
      <c r="AH1170" s="1305"/>
      <c r="AI1170" s="1305"/>
      <c r="AJ1170" s="1267"/>
      <c r="AK1170" s="1317"/>
      <c r="AL1170" s="1317"/>
      <c r="AM1170" s="1305"/>
      <c r="AN1170" s="1305"/>
      <c r="AO1170" s="1266"/>
      <c r="AP1170" s="1491">
        <f t="shared" si="573"/>
        <v>0</v>
      </c>
      <c r="AQ1170" s="1268"/>
      <c r="AR1170" s="1492">
        <f t="shared" si="574"/>
        <v>0</v>
      </c>
      <c r="AS1170" s="1268"/>
      <c r="AT1170" s="1492">
        <f t="shared" si="575"/>
        <v>0</v>
      </c>
      <c r="AU1170" s="1268"/>
      <c r="AV1170" s="1492">
        <f t="shared" si="576"/>
        <v>0</v>
      </c>
      <c r="AW1170" s="1493">
        <f t="shared" si="577"/>
        <v>0</v>
      </c>
      <c r="AX1170" s="2153">
        <f t="shared" si="578"/>
        <v>0</v>
      </c>
      <c r="AY1170" s="1495">
        <f t="shared" si="579"/>
        <v>0</v>
      </c>
      <c r="AZ1170" s="1937"/>
      <c r="BA1170" s="1508">
        <v>1331818</v>
      </c>
      <c r="BB1170" s="1508">
        <v>1931818</v>
      </c>
      <c r="BC1170" s="1508">
        <v>2231818</v>
      </c>
      <c r="BD1170" s="1508">
        <v>431818</v>
      </c>
      <c r="BE1170" s="2174"/>
      <c r="BF1170" s="1229"/>
      <c r="BG1170" s="1317"/>
      <c r="BH1170" s="1229"/>
      <c r="BI1170" s="1317"/>
      <c r="BJ1170" s="1229"/>
      <c r="BK1170" s="1317"/>
      <c r="BL1170" s="1229"/>
      <c r="BM1170" s="1229"/>
      <c r="BN1170" s="1229"/>
      <c r="BO1170" s="1490">
        <f t="shared" si="585"/>
        <v>0</v>
      </c>
      <c r="BP1170" s="1496">
        <f t="shared" si="590"/>
        <v>0</v>
      </c>
      <c r="BQ1170" s="1305"/>
      <c r="BS1170" s="1959">
        <f t="shared" si="580"/>
        <v>6</v>
      </c>
      <c r="BT1170" s="1959">
        <f t="shared" si="581"/>
        <v>0</v>
      </c>
      <c r="BU1170" s="1959">
        <f t="shared" si="582"/>
        <v>3</v>
      </c>
      <c r="BV1170" s="1959">
        <f t="shared" si="583"/>
        <v>1</v>
      </c>
      <c r="BW1170" s="1959">
        <f t="shared" si="584"/>
        <v>15118180</v>
      </c>
    </row>
    <row r="1171" spans="1:75" ht="15" customHeight="1" x14ac:dyDescent="0.25">
      <c r="A1171" s="1315">
        <v>16</v>
      </c>
      <c r="B1171" s="2051">
        <v>43741</v>
      </c>
      <c r="C1171" s="1268">
        <f t="shared" si="566"/>
        <v>1161</v>
      </c>
      <c r="D1171" s="1305" t="s">
        <v>87</v>
      </c>
      <c r="E1171" s="1305" t="s">
        <v>88</v>
      </c>
      <c r="F1171" s="1266">
        <v>10</v>
      </c>
      <c r="G1171" s="1491">
        <f t="shared" si="565"/>
        <v>13318180</v>
      </c>
      <c r="H1171" s="1268"/>
      <c r="I1171" s="2605">
        <f t="shared" si="587"/>
        <v>0</v>
      </c>
      <c r="J1171" s="1268"/>
      <c r="K1171" s="2605">
        <f t="shared" si="586"/>
        <v>0</v>
      </c>
      <c r="L1171" s="1962"/>
      <c r="M1171" s="2605">
        <f t="shared" si="588"/>
        <v>0</v>
      </c>
      <c r="N1171" s="1505">
        <f t="shared" si="570"/>
        <v>10</v>
      </c>
      <c r="O1171" s="1494">
        <f t="shared" si="570"/>
        <v>13318180</v>
      </c>
      <c r="P1171" s="1494">
        <f t="shared" si="569"/>
        <v>400000</v>
      </c>
      <c r="Q1171" s="1307"/>
      <c r="R1171" s="1508">
        <v>1331818</v>
      </c>
      <c r="S1171" s="1508">
        <v>1931818</v>
      </c>
      <c r="T1171" s="1508">
        <v>2231818</v>
      </c>
      <c r="U1171" s="1508">
        <v>431818</v>
      </c>
      <c r="V1171" s="1892"/>
      <c r="W1171" s="1229"/>
      <c r="X1171" s="2337"/>
      <c r="Y1171" s="1229"/>
      <c r="Z1171" s="2395"/>
      <c r="AA1171" s="1229"/>
      <c r="AB1171" s="1317"/>
      <c r="AC1171" s="1229"/>
      <c r="AD1171" s="1229"/>
      <c r="AE1171" s="1229"/>
      <c r="AF1171" s="1490">
        <f t="shared" si="571"/>
        <v>0</v>
      </c>
      <c r="AG1171" s="1316">
        <f t="shared" si="572"/>
        <v>13318180</v>
      </c>
      <c r="AH1171" s="1305"/>
      <c r="AI1171" s="1305"/>
      <c r="AJ1171" s="1267"/>
      <c r="AK1171" s="1317"/>
      <c r="AL1171" s="1317"/>
      <c r="AM1171" s="1305"/>
      <c r="AN1171" s="1305"/>
      <c r="AO1171" s="1266"/>
      <c r="AP1171" s="1491">
        <f t="shared" si="573"/>
        <v>0</v>
      </c>
      <c r="AQ1171" s="1268"/>
      <c r="AR1171" s="1492">
        <f t="shared" si="574"/>
        <v>0</v>
      </c>
      <c r="AS1171" s="1268"/>
      <c r="AT1171" s="1492">
        <f t="shared" si="575"/>
        <v>0</v>
      </c>
      <c r="AU1171" s="1268"/>
      <c r="AV1171" s="1492">
        <f t="shared" si="576"/>
        <v>0</v>
      </c>
      <c r="AW1171" s="1493">
        <f t="shared" si="577"/>
        <v>0</v>
      </c>
      <c r="AX1171" s="2153">
        <f t="shared" si="578"/>
        <v>0</v>
      </c>
      <c r="AY1171" s="1495">
        <f t="shared" si="579"/>
        <v>0</v>
      </c>
      <c r="AZ1171" s="1937"/>
      <c r="BA1171" s="1508">
        <v>1331818</v>
      </c>
      <c r="BB1171" s="1508">
        <v>1931818</v>
      </c>
      <c r="BC1171" s="1508">
        <v>2231818</v>
      </c>
      <c r="BD1171" s="1508">
        <v>431818</v>
      </c>
      <c r="BE1171" s="2174"/>
      <c r="BF1171" s="1229"/>
      <c r="BG1171" s="1317"/>
      <c r="BH1171" s="1229"/>
      <c r="BI1171" s="1317"/>
      <c r="BJ1171" s="1229"/>
      <c r="BK1171" s="1317"/>
      <c r="BL1171" s="1229"/>
      <c r="BM1171" s="1229"/>
      <c r="BN1171" s="1229"/>
      <c r="BO1171" s="1490">
        <f t="shared" si="585"/>
        <v>0</v>
      </c>
      <c r="BP1171" s="1496">
        <f t="shared" si="590"/>
        <v>0</v>
      </c>
      <c r="BQ1171" s="1305"/>
      <c r="BS1171" s="1959">
        <f t="shared" si="580"/>
        <v>10</v>
      </c>
      <c r="BT1171" s="1959">
        <f t="shared" si="581"/>
        <v>0</v>
      </c>
      <c r="BU1171" s="1959">
        <f t="shared" si="582"/>
        <v>0</v>
      </c>
      <c r="BV1171" s="1959">
        <f t="shared" si="583"/>
        <v>0</v>
      </c>
      <c r="BW1171" s="1959">
        <f t="shared" si="584"/>
        <v>13318180</v>
      </c>
    </row>
    <row r="1172" spans="1:75" ht="15" customHeight="1" x14ac:dyDescent="0.25">
      <c r="A1172" s="1315">
        <v>17</v>
      </c>
      <c r="B1172" s="2051">
        <v>43741</v>
      </c>
      <c r="C1172" s="1268">
        <f t="shared" si="566"/>
        <v>1162</v>
      </c>
      <c r="D1172" s="1305" t="s">
        <v>90</v>
      </c>
      <c r="E1172" s="1305" t="s">
        <v>88</v>
      </c>
      <c r="F1172" s="1266">
        <v>7</v>
      </c>
      <c r="G1172" s="1491">
        <f t="shared" si="565"/>
        <v>9322726</v>
      </c>
      <c r="H1172" s="1268"/>
      <c r="I1172" s="2605">
        <f t="shared" si="587"/>
        <v>0</v>
      </c>
      <c r="J1172" s="1268">
        <v>3</v>
      </c>
      <c r="K1172" s="2605">
        <f t="shared" si="586"/>
        <v>6695454</v>
      </c>
      <c r="L1172" s="1962"/>
      <c r="M1172" s="2605">
        <f t="shared" si="588"/>
        <v>0</v>
      </c>
      <c r="N1172" s="1505">
        <f t="shared" si="570"/>
        <v>10</v>
      </c>
      <c r="O1172" s="1494">
        <f t="shared" si="570"/>
        <v>16018180</v>
      </c>
      <c r="P1172" s="1494">
        <f t="shared" si="569"/>
        <v>400000</v>
      </c>
      <c r="Q1172" s="1307"/>
      <c r="R1172" s="1508">
        <v>1331818</v>
      </c>
      <c r="S1172" s="1508">
        <v>1931818</v>
      </c>
      <c r="T1172" s="1508">
        <v>2231818</v>
      </c>
      <c r="U1172" s="1508">
        <v>431818</v>
      </c>
      <c r="V1172" s="1892"/>
      <c r="W1172" s="1229"/>
      <c r="X1172" s="2337"/>
      <c r="Y1172" s="1229"/>
      <c r="Z1172" s="2395"/>
      <c r="AA1172" s="1229"/>
      <c r="AB1172" s="1317"/>
      <c r="AC1172" s="1229"/>
      <c r="AD1172" s="1229"/>
      <c r="AE1172" s="1229"/>
      <c r="AF1172" s="1490">
        <f t="shared" si="571"/>
        <v>0</v>
      </c>
      <c r="AG1172" s="1316">
        <f t="shared" si="572"/>
        <v>16018180</v>
      </c>
      <c r="AH1172" s="1305"/>
      <c r="AI1172" s="1305"/>
      <c r="AJ1172" s="1267"/>
      <c r="AK1172" s="1317"/>
      <c r="AL1172" s="1317"/>
      <c r="AM1172" s="1305"/>
      <c r="AN1172" s="1305"/>
      <c r="AO1172" s="1266"/>
      <c r="AP1172" s="1491">
        <f t="shared" si="573"/>
        <v>0</v>
      </c>
      <c r="AQ1172" s="1268"/>
      <c r="AR1172" s="1492">
        <f t="shared" si="574"/>
        <v>0</v>
      </c>
      <c r="AS1172" s="1268"/>
      <c r="AT1172" s="1492">
        <f t="shared" si="575"/>
        <v>0</v>
      </c>
      <c r="AU1172" s="1268"/>
      <c r="AV1172" s="1492">
        <f t="shared" si="576"/>
        <v>0</v>
      </c>
      <c r="AW1172" s="1493">
        <f t="shared" si="577"/>
        <v>0</v>
      </c>
      <c r="AX1172" s="2153">
        <f t="shared" si="578"/>
        <v>0</v>
      </c>
      <c r="AY1172" s="1495">
        <f t="shared" si="579"/>
        <v>0</v>
      </c>
      <c r="AZ1172" s="1937"/>
      <c r="BA1172" s="1508">
        <v>1331818</v>
      </c>
      <c r="BB1172" s="1508">
        <v>1931818</v>
      </c>
      <c r="BC1172" s="1508">
        <v>2231818</v>
      </c>
      <c r="BD1172" s="1508">
        <v>431818</v>
      </c>
      <c r="BE1172" s="2174"/>
      <c r="BF1172" s="1229"/>
      <c r="BG1172" s="1317"/>
      <c r="BH1172" s="1229"/>
      <c r="BI1172" s="1317"/>
      <c r="BJ1172" s="1229"/>
      <c r="BK1172" s="1317"/>
      <c r="BL1172" s="1229"/>
      <c r="BM1172" s="1229"/>
      <c r="BN1172" s="1229"/>
      <c r="BO1172" s="1490">
        <f t="shared" si="585"/>
        <v>0</v>
      </c>
      <c r="BP1172" s="1496">
        <f t="shared" si="590"/>
        <v>0</v>
      </c>
      <c r="BQ1172" s="1305"/>
      <c r="BS1172" s="1959">
        <f t="shared" si="580"/>
        <v>7</v>
      </c>
      <c r="BT1172" s="1959">
        <f t="shared" si="581"/>
        <v>0</v>
      </c>
      <c r="BU1172" s="1959">
        <f t="shared" si="582"/>
        <v>3</v>
      </c>
      <c r="BV1172" s="1959">
        <f t="shared" si="583"/>
        <v>0</v>
      </c>
      <c r="BW1172" s="1959">
        <f t="shared" si="584"/>
        <v>16018180</v>
      </c>
    </row>
    <row r="1173" spans="1:75" ht="15" customHeight="1" x14ac:dyDescent="0.25">
      <c r="A1173" s="1315">
        <v>18</v>
      </c>
      <c r="B1173" s="2051">
        <v>43741</v>
      </c>
      <c r="C1173" s="1268">
        <f t="shared" si="566"/>
        <v>1163</v>
      </c>
      <c r="D1173" s="1305" t="s">
        <v>212</v>
      </c>
      <c r="E1173" s="1305" t="s">
        <v>88</v>
      </c>
      <c r="F1173" s="1266">
        <v>10</v>
      </c>
      <c r="G1173" s="1491">
        <f t="shared" si="565"/>
        <v>13318180</v>
      </c>
      <c r="H1173" s="1268"/>
      <c r="I1173" s="2605">
        <f t="shared" si="587"/>
        <v>0</v>
      </c>
      <c r="J1173" s="1268"/>
      <c r="K1173" s="2605">
        <f t="shared" si="586"/>
        <v>0</v>
      </c>
      <c r="L1173" s="1962"/>
      <c r="M1173" s="2605">
        <f t="shared" si="588"/>
        <v>0</v>
      </c>
      <c r="N1173" s="1505">
        <f t="shared" si="570"/>
        <v>10</v>
      </c>
      <c r="O1173" s="1494">
        <f t="shared" si="570"/>
        <v>13318180</v>
      </c>
      <c r="P1173" s="1494">
        <f t="shared" si="569"/>
        <v>400000</v>
      </c>
      <c r="Q1173" s="1307"/>
      <c r="R1173" s="1508">
        <v>1331818</v>
      </c>
      <c r="S1173" s="1508">
        <v>1931818</v>
      </c>
      <c r="T1173" s="1508">
        <v>2231818</v>
      </c>
      <c r="U1173" s="1508">
        <v>431818</v>
      </c>
      <c r="V1173" s="1892"/>
      <c r="W1173" s="1229"/>
      <c r="X1173" s="2337"/>
      <c r="Y1173" s="1229"/>
      <c r="Z1173" s="2395"/>
      <c r="AA1173" s="1229"/>
      <c r="AB1173" s="1317"/>
      <c r="AC1173" s="1229"/>
      <c r="AD1173" s="1229"/>
      <c r="AE1173" s="1229"/>
      <c r="AF1173" s="1490">
        <f t="shared" si="571"/>
        <v>0</v>
      </c>
      <c r="AG1173" s="1316">
        <f t="shared" si="572"/>
        <v>13318180</v>
      </c>
      <c r="AH1173" s="1305"/>
      <c r="AI1173" s="1305"/>
      <c r="AJ1173" s="1267"/>
      <c r="AK1173" s="1317"/>
      <c r="AL1173" s="1317"/>
      <c r="AM1173" s="1305"/>
      <c r="AN1173" s="1305"/>
      <c r="AO1173" s="1266"/>
      <c r="AP1173" s="1491">
        <f t="shared" si="573"/>
        <v>0</v>
      </c>
      <c r="AQ1173" s="1268"/>
      <c r="AR1173" s="1492">
        <f t="shared" si="574"/>
        <v>0</v>
      </c>
      <c r="AS1173" s="1268"/>
      <c r="AT1173" s="1492">
        <f t="shared" si="575"/>
        <v>0</v>
      </c>
      <c r="AU1173" s="1268"/>
      <c r="AV1173" s="1492">
        <f t="shared" si="576"/>
        <v>0</v>
      </c>
      <c r="AW1173" s="1493">
        <f t="shared" si="577"/>
        <v>0</v>
      </c>
      <c r="AX1173" s="2153">
        <f t="shared" si="578"/>
        <v>0</v>
      </c>
      <c r="AY1173" s="1495">
        <f t="shared" si="579"/>
        <v>0</v>
      </c>
      <c r="AZ1173" s="1937"/>
      <c r="BA1173" s="1508">
        <v>1331818</v>
      </c>
      <c r="BB1173" s="1508">
        <v>1931818</v>
      </c>
      <c r="BC1173" s="1508">
        <v>2231818</v>
      </c>
      <c r="BD1173" s="1508">
        <v>431818</v>
      </c>
      <c r="BE1173" s="2174"/>
      <c r="BF1173" s="1229"/>
      <c r="BG1173" s="1317"/>
      <c r="BH1173" s="1229"/>
      <c r="BI1173" s="1317"/>
      <c r="BJ1173" s="1229"/>
      <c r="BK1173" s="1317"/>
      <c r="BL1173" s="1229"/>
      <c r="BM1173" s="1229"/>
      <c r="BN1173" s="1229"/>
      <c r="BO1173" s="1490">
        <f t="shared" si="585"/>
        <v>0</v>
      </c>
      <c r="BP1173" s="1496">
        <f t="shared" si="590"/>
        <v>0</v>
      </c>
      <c r="BQ1173" s="1305"/>
      <c r="BS1173" s="1959">
        <f t="shared" si="580"/>
        <v>10</v>
      </c>
      <c r="BT1173" s="1959">
        <f t="shared" si="581"/>
        <v>0</v>
      </c>
      <c r="BU1173" s="1959">
        <f t="shared" si="582"/>
        <v>0</v>
      </c>
      <c r="BV1173" s="1959">
        <f t="shared" si="583"/>
        <v>0</v>
      </c>
      <c r="BW1173" s="1959">
        <f t="shared" si="584"/>
        <v>13318180</v>
      </c>
    </row>
    <row r="1174" spans="1:75" ht="15" customHeight="1" x14ac:dyDescent="0.25">
      <c r="A1174" s="1315">
        <v>19</v>
      </c>
      <c r="B1174" s="2051">
        <v>43741</v>
      </c>
      <c r="C1174" s="1268">
        <f t="shared" si="566"/>
        <v>1164</v>
      </c>
      <c r="D1174" s="1305" t="s">
        <v>91</v>
      </c>
      <c r="E1174" s="1305" t="s">
        <v>88</v>
      </c>
      <c r="F1174" s="1266">
        <v>7</v>
      </c>
      <c r="G1174" s="1491">
        <f t="shared" si="565"/>
        <v>9322726</v>
      </c>
      <c r="H1174" s="1268"/>
      <c r="I1174" s="2605">
        <f t="shared" si="587"/>
        <v>0</v>
      </c>
      <c r="J1174" s="1268">
        <v>2</v>
      </c>
      <c r="K1174" s="2605">
        <f t="shared" si="586"/>
        <v>4463636</v>
      </c>
      <c r="L1174" s="1962">
        <v>1</v>
      </c>
      <c r="M1174" s="2605">
        <f t="shared" si="588"/>
        <v>431818</v>
      </c>
      <c r="N1174" s="1505">
        <f t="shared" si="570"/>
        <v>10</v>
      </c>
      <c r="O1174" s="1494">
        <f t="shared" si="570"/>
        <v>14218180</v>
      </c>
      <c r="P1174" s="1494">
        <f t="shared" si="569"/>
        <v>400000</v>
      </c>
      <c r="Q1174" s="1307"/>
      <c r="R1174" s="1508">
        <v>1331818</v>
      </c>
      <c r="S1174" s="1508">
        <v>1931818</v>
      </c>
      <c r="T1174" s="1508">
        <v>2231818</v>
      </c>
      <c r="U1174" s="1508">
        <v>431818</v>
      </c>
      <c r="V1174" s="1892"/>
      <c r="W1174" s="1229"/>
      <c r="X1174" s="2386"/>
      <c r="Y1174" s="1229"/>
      <c r="Z1174" s="2395"/>
      <c r="AA1174" s="1229"/>
      <c r="AB1174" s="1317"/>
      <c r="AC1174" s="1229"/>
      <c r="AD1174" s="1229"/>
      <c r="AE1174" s="1229"/>
      <c r="AF1174" s="1490">
        <f t="shared" si="571"/>
        <v>0</v>
      </c>
      <c r="AG1174" s="1316">
        <f t="shared" si="572"/>
        <v>14218180</v>
      </c>
      <c r="AH1174" s="1305"/>
      <c r="AI1174" s="1305"/>
      <c r="AJ1174" s="1267"/>
      <c r="AK1174" s="1317"/>
      <c r="AL1174" s="1317"/>
      <c r="AM1174" s="1305"/>
      <c r="AN1174" s="1305"/>
      <c r="AO1174" s="1266"/>
      <c r="AP1174" s="1491">
        <f t="shared" si="573"/>
        <v>0</v>
      </c>
      <c r="AQ1174" s="1268"/>
      <c r="AR1174" s="1492">
        <f t="shared" si="574"/>
        <v>0</v>
      </c>
      <c r="AS1174" s="1268"/>
      <c r="AT1174" s="1492">
        <f t="shared" si="575"/>
        <v>0</v>
      </c>
      <c r="AU1174" s="1268"/>
      <c r="AV1174" s="1492">
        <f t="shared" si="576"/>
        <v>0</v>
      </c>
      <c r="AW1174" s="1493">
        <f t="shared" si="577"/>
        <v>0</v>
      </c>
      <c r="AX1174" s="2153">
        <f t="shared" si="578"/>
        <v>0</v>
      </c>
      <c r="AY1174" s="1495">
        <f t="shared" si="579"/>
        <v>0</v>
      </c>
      <c r="AZ1174" s="1937"/>
      <c r="BA1174" s="1508">
        <v>1331818</v>
      </c>
      <c r="BB1174" s="1508">
        <v>1931818</v>
      </c>
      <c r="BC1174" s="1508">
        <v>2231818</v>
      </c>
      <c r="BD1174" s="1508">
        <v>431818</v>
      </c>
      <c r="BE1174" s="2174"/>
      <c r="BF1174" s="1229"/>
      <c r="BG1174" s="1317"/>
      <c r="BH1174" s="1229"/>
      <c r="BI1174" s="1317"/>
      <c r="BJ1174" s="1229"/>
      <c r="BK1174" s="1317"/>
      <c r="BL1174" s="1229"/>
      <c r="BM1174" s="1229"/>
      <c r="BN1174" s="1229"/>
      <c r="BO1174" s="1490">
        <f t="shared" si="585"/>
        <v>0</v>
      </c>
      <c r="BP1174" s="1496">
        <f t="shared" si="590"/>
        <v>0</v>
      </c>
      <c r="BQ1174" s="1305"/>
      <c r="BS1174" s="1959">
        <f t="shared" si="580"/>
        <v>7</v>
      </c>
      <c r="BT1174" s="1959">
        <f t="shared" si="581"/>
        <v>0</v>
      </c>
      <c r="BU1174" s="1959">
        <f t="shared" si="582"/>
        <v>2</v>
      </c>
      <c r="BV1174" s="1959">
        <f t="shared" si="583"/>
        <v>1</v>
      </c>
      <c r="BW1174" s="1959">
        <f t="shared" si="584"/>
        <v>14218180</v>
      </c>
    </row>
    <row r="1175" spans="1:75" ht="15" customHeight="1" x14ac:dyDescent="0.25">
      <c r="A1175" s="1315">
        <v>20</v>
      </c>
      <c r="B1175" s="2051">
        <v>43741</v>
      </c>
      <c r="C1175" s="1268">
        <f t="shared" si="566"/>
        <v>1165</v>
      </c>
      <c r="D1175" s="1305" t="s">
        <v>217</v>
      </c>
      <c r="E1175" s="1305" t="s">
        <v>31</v>
      </c>
      <c r="F1175" s="1266">
        <v>5</v>
      </c>
      <c r="G1175" s="1491">
        <f t="shared" si="565"/>
        <v>6659090</v>
      </c>
      <c r="H1175" s="1268"/>
      <c r="I1175" s="2605">
        <f t="shared" si="587"/>
        <v>0</v>
      </c>
      <c r="J1175" s="1268">
        <v>2</v>
      </c>
      <c r="K1175" s="2605">
        <f t="shared" si="586"/>
        <v>4463636</v>
      </c>
      <c r="L1175" s="1962">
        <v>1</v>
      </c>
      <c r="M1175" s="2605">
        <f t="shared" si="588"/>
        <v>431818</v>
      </c>
      <c r="N1175" s="1505">
        <f t="shared" si="570"/>
        <v>8</v>
      </c>
      <c r="O1175" s="1494">
        <f t="shared" si="570"/>
        <v>11554544</v>
      </c>
      <c r="P1175" s="1494">
        <f t="shared" si="569"/>
        <v>320000</v>
      </c>
      <c r="Q1175" s="1307"/>
      <c r="R1175" s="1508">
        <v>1331818</v>
      </c>
      <c r="S1175" s="1508">
        <v>1931818</v>
      </c>
      <c r="T1175" s="1508">
        <v>2231818</v>
      </c>
      <c r="U1175" s="1508">
        <v>431818</v>
      </c>
      <c r="V1175" s="1892"/>
      <c r="W1175" s="1229"/>
      <c r="X1175" s="2337"/>
      <c r="Y1175" s="1229"/>
      <c r="Z1175" s="2395"/>
      <c r="AA1175" s="1229"/>
      <c r="AB1175" s="1317"/>
      <c r="AC1175" s="1229"/>
      <c r="AD1175" s="1229"/>
      <c r="AE1175" s="1229"/>
      <c r="AF1175" s="1490">
        <f t="shared" si="571"/>
        <v>0</v>
      </c>
      <c r="AG1175" s="1316">
        <f t="shared" si="572"/>
        <v>11554544</v>
      </c>
      <c r="AH1175" s="1305"/>
      <c r="AI1175" s="1305"/>
      <c r="AJ1175" s="1267"/>
      <c r="AK1175" s="1317"/>
      <c r="AL1175" s="1317"/>
      <c r="AM1175" s="1305"/>
      <c r="AN1175" s="1305"/>
      <c r="AO1175" s="1266"/>
      <c r="AP1175" s="1491">
        <f t="shared" si="573"/>
        <v>0</v>
      </c>
      <c r="AQ1175" s="1268"/>
      <c r="AR1175" s="1492">
        <f t="shared" si="574"/>
        <v>0</v>
      </c>
      <c r="AS1175" s="1268"/>
      <c r="AT1175" s="1492">
        <f t="shared" si="575"/>
        <v>0</v>
      </c>
      <c r="AU1175" s="1268"/>
      <c r="AV1175" s="1492">
        <f t="shared" si="576"/>
        <v>0</v>
      </c>
      <c r="AW1175" s="1493">
        <f t="shared" si="577"/>
        <v>0</v>
      </c>
      <c r="AX1175" s="2153">
        <f t="shared" si="578"/>
        <v>0</v>
      </c>
      <c r="AY1175" s="1495">
        <f t="shared" si="579"/>
        <v>0</v>
      </c>
      <c r="AZ1175" s="1937"/>
      <c r="BA1175" s="1508">
        <v>1331818</v>
      </c>
      <c r="BB1175" s="1508">
        <v>1931818</v>
      </c>
      <c r="BC1175" s="1508">
        <v>2231818</v>
      </c>
      <c r="BD1175" s="1508">
        <v>431818</v>
      </c>
      <c r="BE1175" s="2174"/>
      <c r="BF1175" s="1229"/>
      <c r="BG1175" s="1317"/>
      <c r="BH1175" s="1229"/>
      <c r="BI1175" s="1317"/>
      <c r="BJ1175" s="1229"/>
      <c r="BK1175" s="1317"/>
      <c r="BL1175" s="1229"/>
      <c r="BM1175" s="1229"/>
      <c r="BN1175" s="1229"/>
      <c r="BO1175" s="1490">
        <f t="shared" si="585"/>
        <v>0</v>
      </c>
      <c r="BP1175" s="1496">
        <f t="shared" si="590"/>
        <v>0</v>
      </c>
      <c r="BQ1175" s="1305"/>
      <c r="BS1175" s="1959">
        <f t="shared" si="580"/>
        <v>5</v>
      </c>
      <c r="BT1175" s="1959">
        <f t="shared" si="581"/>
        <v>0</v>
      </c>
      <c r="BU1175" s="1959">
        <f t="shared" si="582"/>
        <v>2</v>
      </c>
      <c r="BV1175" s="1959">
        <f t="shared" si="583"/>
        <v>1</v>
      </c>
      <c r="BW1175" s="1959">
        <f t="shared" si="584"/>
        <v>11554544</v>
      </c>
    </row>
    <row r="1176" spans="1:75" ht="15" customHeight="1" x14ac:dyDescent="0.25">
      <c r="A1176" s="1315">
        <v>21</v>
      </c>
      <c r="B1176" s="2051">
        <v>43741</v>
      </c>
      <c r="C1176" s="1268">
        <f t="shared" si="566"/>
        <v>1166</v>
      </c>
      <c r="D1176" s="1305" t="s">
        <v>283</v>
      </c>
      <c r="E1176" s="1305" t="s">
        <v>57</v>
      </c>
      <c r="F1176" s="1266">
        <v>5</v>
      </c>
      <c r="G1176" s="1491">
        <f t="shared" si="565"/>
        <v>6659090</v>
      </c>
      <c r="H1176" s="1268"/>
      <c r="I1176" s="2605">
        <f t="shared" si="587"/>
        <v>0</v>
      </c>
      <c r="J1176" s="1268">
        <v>2</v>
      </c>
      <c r="K1176" s="2605">
        <f t="shared" si="586"/>
        <v>4463636</v>
      </c>
      <c r="L1176" s="1962">
        <v>2</v>
      </c>
      <c r="M1176" s="2605">
        <f t="shared" si="588"/>
        <v>863636</v>
      </c>
      <c r="N1176" s="1505">
        <f t="shared" si="570"/>
        <v>9</v>
      </c>
      <c r="O1176" s="1494">
        <f t="shared" si="570"/>
        <v>11986362</v>
      </c>
      <c r="P1176" s="1494">
        <f t="shared" si="569"/>
        <v>360000</v>
      </c>
      <c r="Q1176" s="1307"/>
      <c r="R1176" s="1508">
        <v>1331818</v>
      </c>
      <c r="S1176" s="1508">
        <v>1931818</v>
      </c>
      <c r="T1176" s="1508">
        <v>2231818</v>
      </c>
      <c r="U1176" s="1508">
        <v>431818</v>
      </c>
      <c r="V1176" s="1892"/>
      <c r="W1176" s="1229"/>
      <c r="X1176" s="2337"/>
      <c r="Y1176" s="1229"/>
      <c r="Z1176" s="2395"/>
      <c r="AA1176" s="1229"/>
      <c r="AB1176" s="1317"/>
      <c r="AC1176" s="1229"/>
      <c r="AD1176" s="1229"/>
      <c r="AE1176" s="1229"/>
      <c r="AF1176" s="1490">
        <f t="shared" si="571"/>
        <v>0</v>
      </c>
      <c r="AG1176" s="1316">
        <f t="shared" si="572"/>
        <v>11986362</v>
      </c>
      <c r="AH1176" s="1305"/>
      <c r="AI1176" s="1305"/>
      <c r="AJ1176" s="1267"/>
      <c r="AK1176" s="1317"/>
      <c r="AL1176" s="1317"/>
      <c r="AM1176" s="1305"/>
      <c r="AN1176" s="1305"/>
      <c r="AO1176" s="1266"/>
      <c r="AP1176" s="1491">
        <f t="shared" si="573"/>
        <v>0</v>
      </c>
      <c r="AQ1176" s="1268"/>
      <c r="AR1176" s="1492">
        <f t="shared" si="574"/>
        <v>0</v>
      </c>
      <c r="AS1176" s="1268"/>
      <c r="AT1176" s="1492">
        <f t="shared" si="575"/>
        <v>0</v>
      </c>
      <c r="AU1176" s="1268"/>
      <c r="AV1176" s="1492">
        <f t="shared" si="576"/>
        <v>0</v>
      </c>
      <c r="AW1176" s="1493">
        <f t="shared" si="577"/>
        <v>0</v>
      </c>
      <c r="AX1176" s="2153">
        <f t="shared" si="578"/>
        <v>0</v>
      </c>
      <c r="AY1176" s="1495">
        <f t="shared" si="579"/>
        <v>0</v>
      </c>
      <c r="AZ1176" s="1937"/>
      <c r="BA1176" s="1508">
        <v>1331818</v>
      </c>
      <c r="BB1176" s="1508">
        <v>1931818</v>
      </c>
      <c r="BC1176" s="1508">
        <v>2231818</v>
      </c>
      <c r="BD1176" s="1508">
        <v>431818</v>
      </c>
      <c r="BE1176" s="2174"/>
      <c r="BF1176" s="1229"/>
      <c r="BG1176" s="1317"/>
      <c r="BH1176" s="1229"/>
      <c r="BI1176" s="1317"/>
      <c r="BJ1176" s="1229"/>
      <c r="BK1176" s="1317"/>
      <c r="BL1176" s="1229"/>
      <c r="BM1176" s="1229"/>
      <c r="BN1176" s="1229"/>
      <c r="BO1176" s="1490">
        <f t="shared" si="585"/>
        <v>0</v>
      </c>
      <c r="BP1176" s="1496">
        <f t="shared" si="590"/>
        <v>0</v>
      </c>
      <c r="BQ1176" s="1305"/>
      <c r="BS1176" s="1959">
        <f t="shared" si="580"/>
        <v>5</v>
      </c>
      <c r="BT1176" s="1959">
        <f t="shared" si="581"/>
        <v>0</v>
      </c>
      <c r="BU1176" s="1959">
        <f t="shared" si="582"/>
        <v>2</v>
      </c>
      <c r="BV1176" s="1959">
        <f t="shared" si="583"/>
        <v>2</v>
      </c>
      <c r="BW1176" s="1959">
        <f t="shared" si="584"/>
        <v>11986362</v>
      </c>
    </row>
    <row r="1177" spans="1:75" ht="15" customHeight="1" x14ac:dyDescent="0.25">
      <c r="A1177" s="1315">
        <v>22</v>
      </c>
      <c r="B1177" s="2051">
        <v>43741</v>
      </c>
      <c r="C1177" s="1268">
        <f t="shared" si="566"/>
        <v>1167</v>
      </c>
      <c r="D1177" s="1305" t="s">
        <v>174</v>
      </c>
      <c r="E1177" s="1305" t="s">
        <v>57</v>
      </c>
      <c r="F1177" s="1266">
        <v>5</v>
      </c>
      <c r="G1177" s="1491">
        <f t="shared" si="565"/>
        <v>6659090</v>
      </c>
      <c r="H1177" s="1268"/>
      <c r="I1177" s="2605">
        <f t="shared" si="587"/>
        <v>0</v>
      </c>
      <c r="J1177" s="1268">
        <v>3</v>
      </c>
      <c r="K1177" s="2605">
        <f t="shared" si="586"/>
        <v>6695454</v>
      </c>
      <c r="L1177" s="1962">
        <v>1</v>
      </c>
      <c r="M1177" s="2605">
        <f t="shared" si="588"/>
        <v>431818</v>
      </c>
      <c r="N1177" s="1505">
        <f t="shared" si="570"/>
        <v>9</v>
      </c>
      <c r="O1177" s="1494">
        <f t="shared" si="570"/>
        <v>13786362</v>
      </c>
      <c r="P1177" s="1494">
        <f t="shared" si="569"/>
        <v>360000</v>
      </c>
      <c r="Q1177" s="1307"/>
      <c r="R1177" s="1508">
        <v>1331818</v>
      </c>
      <c r="S1177" s="1508">
        <v>1931818</v>
      </c>
      <c r="T1177" s="1508">
        <v>2231818</v>
      </c>
      <c r="U1177" s="1508">
        <v>431818</v>
      </c>
      <c r="V1177" s="1892"/>
      <c r="W1177" s="1229"/>
      <c r="X1177" s="2337"/>
      <c r="Y1177" s="1229"/>
      <c r="Z1177" s="2395"/>
      <c r="AA1177" s="1229"/>
      <c r="AB1177" s="1317"/>
      <c r="AC1177" s="1229"/>
      <c r="AD1177" s="1229"/>
      <c r="AE1177" s="1229"/>
      <c r="AF1177" s="1490">
        <f t="shared" si="571"/>
        <v>0</v>
      </c>
      <c r="AG1177" s="1316">
        <f t="shared" si="572"/>
        <v>13786362</v>
      </c>
      <c r="AH1177" s="1305"/>
      <c r="AI1177" s="1305"/>
      <c r="AJ1177" s="1267"/>
      <c r="AK1177" s="1317"/>
      <c r="AL1177" s="1317"/>
      <c r="AM1177" s="1305"/>
      <c r="AN1177" s="1305"/>
      <c r="AO1177" s="1266"/>
      <c r="AP1177" s="1491">
        <f t="shared" si="573"/>
        <v>0</v>
      </c>
      <c r="AQ1177" s="1268"/>
      <c r="AR1177" s="1492">
        <f t="shared" si="574"/>
        <v>0</v>
      </c>
      <c r="AS1177" s="1268"/>
      <c r="AT1177" s="1492">
        <f t="shared" si="575"/>
        <v>0</v>
      </c>
      <c r="AU1177" s="1268"/>
      <c r="AV1177" s="1492">
        <f t="shared" si="576"/>
        <v>0</v>
      </c>
      <c r="AW1177" s="1493">
        <f t="shared" si="577"/>
        <v>0</v>
      </c>
      <c r="AX1177" s="2153">
        <f t="shared" si="578"/>
        <v>0</v>
      </c>
      <c r="AY1177" s="1495">
        <f t="shared" si="579"/>
        <v>0</v>
      </c>
      <c r="AZ1177" s="1937"/>
      <c r="BA1177" s="1508">
        <v>1331818</v>
      </c>
      <c r="BB1177" s="1508">
        <v>1931818</v>
      </c>
      <c r="BC1177" s="1508">
        <v>2231818</v>
      </c>
      <c r="BD1177" s="1508">
        <v>431818</v>
      </c>
      <c r="BE1177" s="2174"/>
      <c r="BF1177" s="1229"/>
      <c r="BG1177" s="1317"/>
      <c r="BH1177" s="1229"/>
      <c r="BI1177" s="1317"/>
      <c r="BJ1177" s="1229"/>
      <c r="BK1177" s="1317"/>
      <c r="BL1177" s="1229"/>
      <c r="BM1177" s="1229"/>
      <c r="BN1177" s="1229"/>
      <c r="BO1177" s="1490">
        <f t="shared" si="585"/>
        <v>0</v>
      </c>
      <c r="BP1177" s="1496">
        <f t="shared" si="590"/>
        <v>0</v>
      </c>
      <c r="BQ1177" s="1305"/>
      <c r="BS1177" s="1959">
        <f t="shared" si="580"/>
        <v>5</v>
      </c>
      <c r="BT1177" s="1959">
        <f t="shared" si="581"/>
        <v>0</v>
      </c>
      <c r="BU1177" s="1959">
        <f t="shared" si="582"/>
        <v>3</v>
      </c>
      <c r="BV1177" s="1959">
        <f t="shared" si="583"/>
        <v>1</v>
      </c>
      <c r="BW1177" s="1959">
        <f t="shared" si="584"/>
        <v>13786362</v>
      </c>
    </row>
    <row r="1178" spans="1:75" ht="15" customHeight="1" x14ac:dyDescent="0.25">
      <c r="A1178" s="1315">
        <v>23</v>
      </c>
      <c r="B1178" s="2051">
        <v>43741</v>
      </c>
      <c r="C1178" s="1268">
        <f t="shared" si="566"/>
        <v>1168</v>
      </c>
      <c r="D1178" s="1305" t="s">
        <v>212</v>
      </c>
      <c r="E1178" s="1305" t="s">
        <v>88</v>
      </c>
      <c r="F1178" s="1266"/>
      <c r="G1178" s="1491">
        <f t="shared" si="565"/>
        <v>0</v>
      </c>
      <c r="H1178" s="1268"/>
      <c r="I1178" s="2605">
        <f t="shared" si="587"/>
        <v>0</v>
      </c>
      <c r="J1178" s="1268"/>
      <c r="K1178" s="2605">
        <f t="shared" si="586"/>
        <v>0</v>
      </c>
      <c r="L1178" s="1962">
        <v>10</v>
      </c>
      <c r="M1178" s="2605">
        <f t="shared" si="588"/>
        <v>4318180</v>
      </c>
      <c r="N1178" s="1505">
        <f t="shared" si="570"/>
        <v>10</v>
      </c>
      <c r="O1178" s="1494">
        <f t="shared" si="570"/>
        <v>4318180</v>
      </c>
      <c r="P1178" s="1494">
        <f t="shared" si="569"/>
        <v>400000</v>
      </c>
      <c r="Q1178" s="1307"/>
      <c r="R1178" s="1508">
        <v>1331818</v>
      </c>
      <c r="S1178" s="1508">
        <v>1931818</v>
      </c>
      <c r="T1178" s="1508">
        <v>2231818</v>
      </c>
      <c r="U1178" s="1508">
        <v>431818</v>
      </c>
      <c r="V1178" s="1892"/>
      <c r="W1178" s="1229"/>
      <c r="X1178" s="2337"/>
      <c r="Y1178" s="1229"/>
      <c r="Z1178" s="2395"/>
      <c r="AA1178" s="1229"/>
      <c r="AB1178" s="1317"/>
      <c r="AC1178" s="1229"/>
      <c r="AD1178" s="1229"/>
      <c r="AE1178" s="1229"/>
      <c r="AF1178" s="1490">
        <f t="shared" si="571"/>
        <v>0</v>
      </c>
      <c r="AG1178" s="1316">
        <f t="shared" si="572"/>
        <v>4318180</v>
      </c>
      <c r="AH1178" s="1305"/>
      <c r="AI1178" s="1305"/>
      <c r="AJ1178" s="1267"/>
      <c r="AK1178" s="1317"/>
      <c r="AL1178" s="1317"/>
      <c r="AM1178" s="1305"/>
      <c r="AN1178" s="1305"/>
      <c r="AO1178" s="1266"/>
      <c r="AP1178" s="1491">
        <f t="shared" si="573"/>
        <v>0</v>
      </c>
      <c r="AQ1178" s="1268"/>
      <c r="AR1178" s="1492">
        <f t="shared" si="574"/>
        <v>0</v>
      </c>
      <c r="AS1178" s="1268"/>
      <c r="AT1178" s="1492">
        <f t="shared" si="575"/>
        <v>0</v>
      </c>
      <c r="AU1178" s="1268"/>
      <c r="AV1178" s="1492">
        <f t="shared" si="576"/>
        <v>0</v>
      </c>
      <c r="AW1178" s="1493">
        <f t="shared" si="577"/>
        <v>0</v>
      </c>
      <c r="AX1178" s="2153">
        <f t="shared" si="578"/>
        <v>0</v>
      </c>
      <c r="AY1178" s="1495">
        <f t="shared" si="579"/>
        <v>0</v>
      </c>
      <c r="AZ1178" s="1937"/>
      <c r="BA1178" s="1508">
        <v>1331818</v>
      </c>
      <c r="BB1178" s="1508">
        <v>1931818</v>
      </c>
      <c r="BC1178" s="1508">
        <v>2231818</v>
      </c>
      <c r="BD1178" s="1508">
        <v>431818</v>
      </c>
      <c r="BE1178" s="2174"/>
      <c r="BF1178" s="1229"/>
      <c r="BG1178" s="1317"/>
      <c r="BH1178" s="1229"/>
      <c r="BI1178" s="1317"/>
      <c r="BJ1178" s="1229"/>
      <c r="BK1178" s="1317"/>
      <c r="BL1178" s="1229"/>
      <c r="BM1178" s="1229"/>
      <c r="BN1178" s="1229"/>
      <c r="BO1178" s="1490">
        <f t="shared" si="585"/>
        <v>0</v>
      </c>
      <c r="BP1178" s="1496">
        <f t="shared" si="590"/>
        <v>0</v>
      </c>
      <c r="BQ1178" s="1305"/>
      <c r="BS1178" s="1959">
        <f t="shared" si="580"/>
        <v>0</v>
      </c>
      <c r="BT1178" s="1959">
        <f t="shared" si="581"/>
        <v>0</v>
      </c>
      <c r="BU1178" s="1959">
        <f t="shared" si="582"/>
        <v>0</v>
      </c>
      <c r="BV1178" s="1959">
        <f t="shared" si="583"/>
        <v>10</v>
      </c>
      <c r="BW1178" s="1959">
        <f t="shared" si="584"/>
        <v>4318180</v>
      </c>
    </row>
    <row r="1179" spans="1:75" ht="15" customHeight="1" x14ac:dyDescent="0.25">
      <c r="A1179" s="1315">
        <v>24</v>
      </c>
      <c r="B1179" s="2051">
        <v>43741</v>
      </c>
      <c r="C1179" s="1268">
        <f t="shared" si="566"/>
        <v>1169</v>
      </c>
      <c r="D1179" s="1305" t="s">
        <v>339</v>
      </c>
      <c r="E1179" s="1305" t="s">
        <v>88</v>
      </c>
      <c r="F1179" s="1266">
        <v>10</v>
      </c>
      <c r="G1179" s="1491">
        <f t="shared" si="565"/>
        <v>13318180</v>
      </c>
      <c r="H1179" s="1268"/>
      <c r="I1179" s="2605">
        <f t="shared" si="587"/>
        <v>0</v>
      </c>
      <c r="J1179" s="1268"/>
      <c r="K1179" s="2605">
        <f t="shared" si="586"/>
        <v>0</v>
      </c>
      <c r="L1179" s="1962"/>
      <c r="M1179" s="2605">
        <f t="shared" si="588"/>
        <v>0</v>
      </c>
      <c r="N1179" s="1505">
        <f t="shared" si="570"/>
        <v>10</v>
      </c>
      <c r="O1179" s="1494">
        <f t="shared" si="570"/>
        <v>13318180</v>
      </c>
      <c r="P1179" s="1494">
        <f t="shared" si="569"/>
        <v>400000</v>
      </c>
      <c r="Q1179" s="1307"/>
      <c r="R1179" s="1508">
        <v>1331818</v>
      </c>
      <c r="S1179" s="1508">
        <v>1931818</v>
      </c>
      <c r="T1179" s="1508">
        <v>2231818</v>
      </c>
      <c r="U1179" s="1508">
        <v>431818</v>
      </c>
      <c r="V1179" s="1892"/>
      <c r="W1179" s="1229"/>
      <c r="X1179" s="2337"/>
      <c r="Y1179" s="1229"/>
      <c r="Z1179" s="2395"/>
      <c r="AA1179" s="1229"/>
      <c r="AB1179" s="1317"/>
      <c r="AC1179" s="1229"/>
      <c r="AD1179" s="1229"/>
      <c r="AE1179" s="1229"/>
      <c r="AF1179" s="1490">
        <f t="shared" si="571"/>
        <v>0</v>
      </c>
      <c r="AG1179" s="1316">
        <f t="shared" si="572"/>
        <v>13318180</v>
      </c>
      <c r="AH1179" s="1305"/>
      <c r="AI1179" s="1305"/>
      <c r="AJ1179" s="1267"/>
      <c r="AK1179" s="1317"/>
      <c r="AL1179" s="1317"/>
      <c r="AM1179" s="1305"/>
      <c r="AN1179" s="1305"/>
      <c r="AO1179" s="1266"/>
      <c r="AP1179" s="1491">
        <f t="shared" si="573"/>
        <v>0</v>
      </c>
      <c r="AQ1179" s="1268"/>
      <c r="AR1179" s="1492">
        <f t="shared" si="574"/>
        <v>0</v>
      </c>
      <c r="AS1179" s="1268"/>
      <c r="AT1179" s="1492">
        <f t="shared" si="575"/>
        <v>0</v>
      </c>
      <c r="AU1179" s="1268"/>
      <c r="AV1179" s="1492">
        <f t="shared" si="576"/>
        <v>0</v>
      </c>
      <c r="AW1179" s="1493">
        <f t="shared" si="577"/>
        <v>0</v>
      </c>
      <c r="AX1179" s="2153">
        <f t="shared" si="578"/>
        <v>0</v>
      </c>
      <c r="AY1179" s="1495">
        <f t="shared" si="579"/>
        <v>0</v>
      </c>
      <c r="AZ1179" s="1937"/>
      <c r="BA1179" s="1508">
        <v>1331818</v>
      </c>
      <c r="BB1179" s="1508">
        <v>1931818</v>
      </c>
      <c r="BC1179" s="1508">
        <v>2231818</v>
      </c>
      <c r="BD1179" s="1508">
        <v>431818</v>
      </c>
      <c r="BE1179" s="2174"/>
      <c r="BF1179" s="1229"/>
      <c r="BG1179" s="1317"/>
      <c r="BH1179" s="1229"/>
      <c r="BI1179" s="1317"/>
      <c r="BJ1179" s="1229"/>
      <c r="BK1179" s="1317"/>
      <c r="BL1179" s="1229"/>
      <c r="BM1179" s="1229"/>
      <c r="BN1179" s="1229"/>
      <c r="BO1179" s="1490">
        <f t="shared" si="585"/>
        <v>0</v>
      </c>
      <c r="BP1179" s="1496">
        <f t="shared" si="590"/>
        <v>0</v>
      </c>
      <c r="BQ1179" s="1305"/>
      <c r="BS1179" s="1959">
        <f t="shared" si="580"/>
        <v>10</v>
      </c>
      <c r="BT1179" s="1959">
        <f t="shared" si="581"/>
        <v>0</v>
      </c>
      <c r="BU1179" s="1959">
        <f t="shared" si="582"/>
        <v>0</v>
      </c>
      <c r="BV1179" s="1959">
        <f t="shared" si="583"/>
        <v>0</v>
      </c>
      <c r="BW1179" s="1959">
        <f t="shared" si="584"/>
        <v>13318180</v>
      </c>
    </row>
    <row r="1180" spans="1:75" ht="15" customHeight="1" x14ac:dyDescent="0.25">
      <c r="A1180" s="1315">
        <v>1</v>
      </c>
      <c r="B1180" s="2051">
        <v>43742</v>
      </c>
      <c r="C1180" s="1268">
        <f t="shared" si="566"/>
        <v>1170</v>
      </c>
      <c r="D1180" s="1305" t="s">
        <v>89</v>
      </c>
      <c r="E1180" s="1305" t="s">
        <v>88</v>
      </c>
      <c r="F1180" s="1266">
        <v>5</v>
      </c>
      <c r="G1180" s="1491">
        <f t="shared" si="565"/>
        <v>6659090</v>
      </c>
      <c r="H1180" s="1268">
        <v>1</v>
      </c>
      <c r="I1180" s="2605">
        <f t="shared" si="587"/>
        <v>1931818</v>
      </c>
      <c r="J1180" s="1268">
        <v>4</v>
      </c>
      <c r="K1180" s="2605">
        <f t="shared" si="586"/>
        <v>8927272</v>
      </c>
      <c r="L1180" s="1962"/>
      <c r="M1180" s="2605">
        <f t="shared" si="588"/>
        <v>0</v>
      </c>
      <c r="N1180" s="1505">
        <f t="shared" ref="N1180:O1195" si="591">F1180+H1180+J1180+L1180</f>
        <v>10</v>
      </c>
      <c r="O1180" s="1494">
        <f t="shared" si="591"/>
        <v>17518180</v>
      </c>
      <c r="P1180" s="1494">
        <f t="shared" si="569"/>
        <v>400000</v>
      </c>
      <c r="Q1180" s="1307"/>
      <c r="R1180" s="1508">
        <v>1331818</v>
      </c>
      <c r="S1180" s="1508">
        <v>1931818</v>
      </c>
      <c r="T1180" s="1508">
        <v>2231818</v>
      </c>
      <c r="U1180" s="1508">
        <v>431818</v>
      </c>
      <c r="V1180" s="1892"/>
      <c r="W1180" s="1229"/>
      <c r="X1180" s="2337"/>
      <c r="Y1180" s="1229"/>
      <c r="Z1180" s="2395"/>
      <c r="AA1180" s="1229"/>
      <c r="AB1180" s="1317"/>
      <c r="AC1180" s="1229"/>
      <c r="AD1180" s="1229"/>
      <c r="AE1180" s="1229"/>
      <c r="AF1180" s="1490">
        <f t="shared" si="571"/>
        <v>0</v>
      </c>
      <c r="AG1180" s="1316">
        <f t="shared" si="572"/>
        <v>17518180</v>
      </c>
      <c r="AH1180" s="1305"/>
      <c r="AI1180" s="1305"/>
      <c r="AJ1180" s="1267"/>
      <c r="AK1180" s="1317"/>
      <c r="AL1180" s="1317"/>
      <c r="AM1180" s="1305"/>
      <c r="AN1180" s="1305"/>
      <c r="AO1180" s="1266"/>
      <c r="AP1180" s="1491">
        <f t="shared" si="573"/>
        <v>0</v>
      </c>
      <c r="AQ1180" s="1268"/>
      <c r="AR1180" s="1492">
        <f t="shared" si="574"/>
        <v>0</v>
      </c>
      <c r="AS1180" s="1268"/>
      <c r="AT1180" s="1492">
        <f t="shared" si="575"/>
        <v>0</v>
      </c>
      <c r="AU1180" s="1268"/>
      <c r="AV1180" s="1492">
        <f t="shared" si="576"/>
        <v>0</v>
      </c>
      <c r="AW1180" s="1493">
        <f t="shared" si="577"/>
        <v>0</v>
      </c>
      <c r="AX1180" s="2153">
        <f t="shared" si="578"/>
        <v>0</v>
      </c>
      <c r="AY1180" s="1495">
        <f t="shared" si="579"/>
        <v>0</v>
      </c>
      <c r="AZ1180" s="1937"/>
      <c r="BA1180" s="1508">
        <v>1331818</v>
      </c>
      <c r="BB1180" s="1508">
        <v>1931818</v>
      </c>
      <c r="BC1180" s="1508">
        <v>2231818</v>
      </c>
      <c r="BD1180" s="1508">
        <v>431818</v>
      </c>
      <c r="BE1180" s="2174"/>
      <c r="BF1180" s="1229"/>
      <c r="BG1180" s="1317"/>
      <c r="BH1180" s="1229"/>
      <c r="BI1180" s="1317"/>
      <c r="BJ1180" s="1229"/>
      <c r="BK1180" s="1317"/>
      <c r="BL1180" s="1229"/>
      <c r="BM1180" s="1229"/>
      <c r="BN1180" s="1229"/>
      <c r="BO1180" s="1490">
        <f t="shared" si="585"/>
        <v>0</v>
      </c>
      <c r="BP1180" s="1496">
        <f t="shared" si="590"/>
        <v>0</v>
      </c>
      <c r="BQ1180" s="1305"/>
      <c r="BS1180" s="1959">
        <f t="shared" si="580"/>
        <v>5</v>
      </c>
      <c r="BT1180" s="1959">
        <f t="shared" si="581"/>
        <v>1</v>
      </c>
      <c r="BU1180" s="1959">
        <f t="shared" si="582"/>
        <v>4</v>
      </c>
      <c r="BV1180" s="1959">
        <f t="shared" si="583"/>
        <v>0</v>
      </c>
      <c r="BW1180" s="1959">
        <f t="shared" si="584"/>
        <v>17518180</v>
      </c>
    </row>
    <row r="1181" spans="1:75" ht="15" customHeight="1" x14ac:dyDescent="0.25">
      <c r="A1181" s="1315">
        <v>2</v>
      </c>
      <c r="B1181" s="2051">
        <v>43742</v>
      </c>
      <c r="C1181" s="1268">
        <f t="shared" si="566"/>
        <v>1171</v>
      </c>
      <c r="D1181" s="1305" t="s">
        <v>55</v>
      </c>
      <c r="E1181" s="1305" t="s">
        <v>88</v>
      </c>
      <c r="F1181" s="1266">
        <v>6</v>
      </c>
      <c r="G1181" s="1491">
        <f t="shared" si="565"/>
        <v>7990908</v>
      </c>
      <c r="H1181" s="1268"/>
      <c r="I1181" s="2605">
        <f t="shared" si="587"/>
        <v>0</v>
      </c>
      <c r="J1181" s="1268">
        <v>4</v>
      </c>
      <c r="K1181" s="2605">
        <f t="shared" si="586"/>
        <v>8927272</v>
      </c>
      <c r="L1181" s="1962"/>
      <c r="M1181" s="2605">
        <f t="shared" si="588"/>
        <v>0</v>
      </c>
      <c r="N1181" s="1505">
        <f t="shared" si="591"/>
        <v>10</v>
      </c>
      <c r="O1181" s="1494">
        <f t="shared" si="591"/>
        <v>16918180</v>
      </c>
      <c r="P1181" s="1494">
        <f t="shared" si="569"/>
        <v>400000</v>
      </c>
      <c r="Q1181" s="1307"/>
      <c r="R1181" s="1508">
        <v>1331818</v>
      </c>
      <c r="S1181" s="1508">
        <v>1931818</v>
      </c>
      <c r="T1181" s="1508">
        <v>2231818</v>
      </c>
      <c r="U1181" s="1508">
        <v>431818</v>
      </c>
      <c r="V1181" s="1892"/>
      <c r="W1181" s="1229"/>
      <c r="X1181" s="2337"/>
      <c r="Y1181" s="1229"/>
      <c r="Z1181" s="2395"/>
      <c r="AA1181" s="1229"/>
      <c r="AB1181" s="1317"/>
      <c r="AC1181" s="1229"/>
      <c r="AD1181" s="1229"/>
      <c r="AE1181" s="1229"/>
      <c r="AF1181" s="1490">
        <f t="shared" si="571"/>
        <v>0</v>
      </c>
      <c r="AG1181" s="1316">
        <f t="shared" si="572"/>
        <v>16918180</v>
      </c>
      <c r="AH1181" s="1305"/>
      <c r="AI1181" s="1305"/>
      <c r="AJ1181" s="1267"/>
      <c r="AK1181" s="1317"/>
      <c r="AL1181" s="1317"/>
      <c r="AM1181" s="1305"/>
      <c r="AN1181" s="1305"/>
      <c r="AO1181" s="1266"/>
      <c r="AP1181" s="1491">
        <f t="shared" si="573"/>
        <v>0</v>
      </c>
      <c r="AQ1181" s="1268"/>
      <c r="AR1181" s="1492">
        <f t="shared" si="574"/>
        <v>0</v>
      </c>
      <c r="AS1181" s="1268"/>
      <c r="AT1181" s="1492">
        <f t="shared" si="575"/>
        <v>0</v>
      </c>
      <c r="AU1181" s="1268"/>
      <c r="AV1181" s="1492">
        <f t="shared" si="576"/>
        <v>0</v>
      </c>
      <c r="AW1181" s="1493">
        <f t="shared" si="577"/>
        <v>0</v>
      </c>
      <c r="AX1181" s="2153">
        <f t="shared" si="578"/>
        <v>0</v>
      </c>
      <c r="AY1181" s="1495">
        <f t="shared" si="579"/>
        <v>0</v>
      </c>
      <c r="AZ1181" s="1937"/>
      <c r="BA1181" s="1508">
        <v>1331818</v>
      </c>
      <c r="BB1181" s="1508">
        <v>1931818</v>
      </c>
      <c r="BC1181" s="1508">
        <v>2231818</v>
      </c>
      <c r="BD1181" s="1508">
        <v>431818</v>
      </c>
      <c r="BE1181" s="2174"/>
      <c r="BF1181" s="1229"/>
      <c r="BG1181" s="1317"/>
      <c r="BH1181" s="1229"/>
      <c r="BI1181" s="1317"/>
      <c r="BJ1181" s="1229"/>
      <c r="BK1181" s="1317"/>
      <c r="BL1181" s="1229"/>
      <c r="BM1181" s="1229"/>
      <c r="BN1181" s="1229"/>
      <c r="BO1181" s="1490">
        <f t="shared" si="585"/>
        <v>0</v>
      </c>
      <c r="BP1181" s="1496">
        <f t="shared" si="590"/>
        <v>0</v>
      </c>
      <c r="BQ1181" s="1305"/>
      <c r="BS1181" s="1959">
        <f t="shared" si="580"/>
        <v>6</v>
      </c>
      <c r="BT1181" s="1959">
        <f t="shared" si="581"/>
        <v>0</v>
      </c>
      <c r="BU1181" s="1959">
        <f t="shared" si="582"/>
        <v>4</v>
      </c>
      <c r="BV1181" s="1959">
        <f t="shared" si="583"/>
        <v>0</v>
      </c>
      <c r="BW1181" s="1959">
        <f t="shared" si="584"/>
        <v>16918180</v>
      </c>
    </row>
    <row r="1182" spans="1:75" ht="15" customHeight="1" x14ac:dyDescent="0.25">
      <c r="A1182" s="1315">
        <v>3</v>
      </c>
      <c r="B1182" s="2051">
        <v>43742</v>
      </c>
      <c r="C1182" s="1268">
        <f t="shared" si="566"/>
        <v>1172</v>
      </c>
      <c r="D1182" s="1305" t="s">
        <v>87</v>
      </c>
      <c r="E1182" s="1305" t="s">
        <v>88</v>
      </c>
      <c r="F1182" s="1266"/>
      <c r="G1182" s="1491">
        <f t="shared" si="565"/>
        <v>0</v>
      </c>
      <c r="H1182" s="1268">
        <v>2</v>
      </c>
      <c r="I1182" s="2605">
        <f t="shared" si="587"/>
        <v>3863636</v>
      </c>
      <c r="J1182" s="1268">
        <v>5</v>
      </c>
      <c r="K1182" s="2605">
        <f t="shared" si="586"/>
        <v>11159090</v>
      </c>
      <c r="L1182" s="1962">
        <v>3</v>
      </c>
      <c r="M1182" s="2605">
        <f t="shared" si="588"/>
        <v>1295454</v>
      </c>
      <c r="N1182" s="1505">
        <f t="shared" si="591"/>
        <v>10</v>
      </c>
      <c r="O1182" s="1494">
        <f t="shared" si="591"/>
        <v>16318180</v>
      </c>
      <c r="P1182" s="1494">
        <f t="shared" si="569"/>
        <v>400000</v>
      </c>
      <c r="Q1182" s="1307"/>
      <c r="R1182" s="1508">
        <v>1331818</v>
      </c>
      <c r="S1182" s="1508">
        <v>1931818</v>
      </c>
      <c r="T1182" s="1508">
        <v>2231818</v>
      </c>
      <c r="U1182" s="1508">
        <v>431818</v>
      </c>
      <c r="V1182" s="1892"/>
      <c r="W1182" s="1229"/>
      <c r="X1182" s="2337"/>
      <c r="Y1182" s="1229"/>
      <c r="Z1182" s="2395"/>
      <c r="AA1182" s="1229"/>
      <c r="AB1182" s="1317"/>
      <c r="AC1182" s="1229"/>
      <c r="AD1182" s="1229"/>
      <c r="AE1182" s="1229"/>
      <c r="AF1182" s="1490">
        <f t="shared" si="571"/>
        <v>0</v>
      </c>
      <c r="AG1182" s="1316">
        <f t="shared" si="572"/>
        <v>16318180</v>
      </c>
      <c r="AH1182" s="1305"/>
      <c r="AI1182" s="1305"/>
      <c r="AJ1182" s="1267"/>
      <c r="AK1182" s="1317"/>
      <c r="AL1182" s="1317"/>
      <c r="AM1182" s="1305"/>
      <c r="AN1182" s="1305"/>
      <c r="AO1182" s="1266"/>
      <c r="AP1182" s="1491">
        <f t="shared" si="573"/>
        <v>0</v>
      </c>
      <c r="AQ1182" s="1268"/>
      <c r="AR1182" s="1492">
        <f t="shared" si="574"/>
        <v>0</v>
      </c>
      <c r="AS1182" s="1268"/>
      <c r="AT1182" s="1492">
        <f t="shared" si="575"/>
        <v>0</v>
      </c>
      <c r="AU1182" s="1268"/>
      <c r="AV1182" s="1492">
        <f t="shared" si="576"/>
        <v>0</v>
      </c>
      <c r="AW1182" s="1493">
        <f t="shared" si="577"/>
        <v>0</v>
      </c>
      <c r="AX1182" s="2153">
        <f t="shared" si="578"/>
        <v>0</v>
      </c>
      <c r="AY1182" s="1495">
        <f t="shared" si="579"/>
        <v>0</v>
      </c>
      <c r="AZ1182" s="1937"/>
      <c r="BA1182" s="1508">
        <v>1331818</v>
      </c>
      <c r="BB1182" s="1508">
        <v>1931818</v>
      </c>
      <c r="BC1182" s="1508">
        <v>2231818</v>
      </c>
      <c r="BD1182" s="1508">
        <v>431818</v>
      </c>
      <c r="BE1182" s="2174"/>
      <c r="BF1182" s="1229"/>
      <c r="BG1182" s="1317"/>
      <c r="BH1182" s="1229"/>
      <c r="BI1182" s="1317"/>
      <c r="BJ1182" s="1229"/>
      <c r="BK1182" s="1317"/>
      <c r="BL1182" s="1229"/>
      <c r="BM1182" s="1229"/>
      <c r="BN1182" s="1229"/>
      <c r="BO1182" s="1490">
        <f t="shared" si="585"/>
        <v>0</v>
      </c>
      <c r="BP1182" s="1496">
        <f t="shared" si="590"/>
        <v>0</v>
      </c>
      <c r="BQ1182" s="1305"/>
      <c r="BS1182" s="1959">
        <f t="shared" si="580"/>
        <v>0</v>
      </c>
      <c r="BT1182" s="1959">
        <f t="shared" si="581"/>
        <v>2</v>
      </c>
      <c r="BU1182" s="1959">
        <f t="shared" si="582"/>
        <v>5</v>
      </c>
      <c r="BV1182" s="1959">
        <f t="shared" si="583"/>
        <v>3</v>
      </c>
      <c r="BW1182" s="1959">
        <f t="shared" si="584"/>
        <v>16318180</v>
      </c>
    </row>
    <row r="1183" spans="1:75" ht="15" customHeight="1" x14ac:dyDescent="0.25">
      <c r="A1183" s="1315">
        <v>4</v>
      </c>
      <c r="B1183" s="2051">
        <v>43742</v>
      </c>
      <c r="C1183" s="1268">
        <f t="shared" si="566"/>
        <v>1173</v>
      </c>
      <c r="D1183" s="1305" t="s">
        <v>91</v>
      </c>
      <c r="E1183" s="1305" t="s">
        <v>88</v>
      </c>
      <c r="F1183" s="1266">
        <v>7</v>
      </c>
      <c r="G1183" s="1491">
        <f t="shared" si="565"/>
        <v>9322726</v>
      </c>
      <c r="H1183" s="1268"/>
      <c r="I1183" s="2605">
        <f t="shared" si="587"/>
        <v>0</v>
      </c>
      <c r="J1183" s="1268">
        <v>2</v>
      </c>
      <c r="K1183" s="2605">
        <f t="shared" si="586"/>
        <v>4463636</v>
      </c>
      <c r="L1183" s="1962">
        <v>1</v>
      </c>
      <c r="M1183" s="2605">
        <f t="shared" si="588"/>
        <v>431818</v>
      </c>
      <c r="N1183" s="1505">
        <f t="shared" si="591"/>
        <v>10</v>
      </c>
      <c r="O1183" s="1494">
        <f t="shared" si="591"/>
        <v>14218180</v>
      </c>
      <c r="P1183" s="1494">
        <f t="shared" si="569"/>
        <v>400000</v>
      </c>
      <c r="Q1183" s="1307"/>
      <c r="R1183" s="1508">
        <v>1331818</v>
      </c>
      <c r="S1183" s="1508">
        <v>1931818</v>
      </c>
      <c r="T1183" s="1508">
        <v>2231818</v>
      </c>
      <c r="U1183" s="1508">
        <v>431818</v>
      </c>
      <c r="V1183" s="2470"/>
      <c r="W1183" s="1229"/>
      <c r="X1183" s="2337"/>
      <c r="Y1183" s="1229"/>
      <c r="Z1183" s="2395"/>
      <c r="AA1183" s="1229"/>
      <c r="AB1183" s="1317"/>
      <c r="AC1183" s="1229"/>
      <c r="AD1183" s="1229"/>
      <c r="AE1183" s="1229"/>
      <c r="AF1183" s="1490">
        <f t="shared" si="571"/>
        <v>0</v>
      </c>
      <c r="AG1183" s="1316">
        <f t="shared" si="572"/>
        <v>14218180</v>
      </c>
      <c r="AH1183" s="1305"/>
      <c r="AI1183" s="1305"/>
      <c r="AJ1183" s="1267"/>
      <c r="AK1183" s="1317"/>
      <c r="AL1183" s="1317"/>
      <c r="AM1183" s="1305"/>
      <c r="AN1183" s="1305"/>
      <c r="AO1183" s="1266"/>
      <c r="AP1183" s="1491">
        <f t="shared" si="573"/>
        <v>0</v>
      </c>
      <c r="AQ1183" s="1268"/>
      <c r="AR1183" s="1492">
        <f t="shared" si="574"/>
        <v>0</v>
      </c>
      <c r="AS1183" s="1268"/>
      <c r="AT1183" s="1492">
        <f t="shared" si="575"/>
        <v>0</v>
      </c>
      <c r="AU1183" s="1268"/>
      <c r="AV1183" s="1492">
        <f t="shared" si="576"/>
        <v>0</v>
      </c>
      <c r="AW1183" s="1493">
        <f t="shared" si="577"/>
        <v>0</v>
      </c>
      <c r="AX1183" s="2153">
        <f t="shared" si="578"/>
        <v>0</v>
      </c>
      <c r="AY1183" s="1495">
        <f t="shared" si="579"/>
        <v>0</v>
      </c>
      <c r="AZ1183" s="1937"/>
      <c r="BA1183" s="1508">
        <v>1331818</v>
      </c>
      <c r="BB1183" s="1508">
        <v>1931818</v>
      </c>
      <c r="BC1183" s="1508">
        <v>2231818</v>
      </c>
      <c r="BD1183" s="1508">
        <v>431818</v>
      </c>
      <c r="BE1183" s="2174"/>
      <c r="BF1183" s="1229"/>
      <c r="BG1183" s="1317"/>
      <c r="BH1183" s="1229"/>
      <c r="BI1183" s="1317"/>
      <c r="BJ1183" s="1229"/>
      <c r="BK1183" s="1317"/>
      <c r="BL1183" s="1229"/>
      <c r="BM1183" s="1229"/>
      <c r="BN1183" s="1229"/>
      <c r="BO1183" s="1490">
        <f t="shared" si="585"/>
        <v>0</v>
      </c>
      <c r="BP1183" s="1496">
        <f t="shared" si="590"/>
        <v>0</v>
      </c>
      <c r="BQ1183" s="1305"/>
      <c r="BS1183" s="1959">
        <f t="shared" si="580"/>
        <v>7</v>
      </c>
      <c r="BT1183" s="1959">
        <f t="shared" si="581"/>
        <v>0</v>
      </c>
      <c r="BU1183" s="1959">
        <f t="shared" si="582"/>
        <v>2</v>
      </c>
      <c r="BV1183" s="1959">
        <f t="shared" si="583"/>
        <v>1</v>
      </c>
      <c r="BW1183" s="1959">
        <f t="shared" si="584"/>
        <v>14218180</v>
      </c>
    </row>
    <row r="1184" spans="1:75" ht="15" customHeight="1" x14ac:dyDescent="0.25">
      <c r="A1184" s="1315">
        <v>5</v>
      </c>
      <c r="B1184" s="2051">
        <v>43742</v>
      </c>
      <c r="C1184" s="1268">
        <f t="shared" si="566"/>
        <v>1174</v>
      </c>
      <c r="D1184" s="1305" t="s">
        <v>292</v>
      </c>
      <c r="E1184" s="1305" t="s">
        <v>88</v>
      </c>
      <c r="F1184" s="1266">
        <v>6</v>
      </c>
      <c r="G1184" s="1491">
        <f t="shared" si="565"/>
        <v>7990908</v>
      </c>
      <c r="H1184" s="1268"/>
      <c r="I1184" s="2605">
        <f t="shared" si="587"/>
        <v>0</v>
      </c>
      <c r="J1184" s="1268">
        <v>3</v>
      </c>
      <c r="K1184" s="2605">
        <f t="shared" si="586"/>
        <v>6695454</v>
      </c>
      <c r="L1184" s="1962">
        <v>1</v>
      </c>
      <c r="M1184" s="2605">
        <f t="shared" si="588"/>
        <v>431818</v>
      </c>
      <c r="N1184" s="1505">
        <f t="shared" si="591"/>
        <v>10</v>
      </c>
      <c r="O1184" s="1494">
        <f t="shared" si="591"/>
        <v>15118180</v>
      </c>
      <c r="P1184" s="1494">
        <f t="shared" si="569"/>
        <v>400000</v>
      </c>
      <c r="Q1184" s="1307"/>
      <c r="R1184" s="1508">
        <v>1331818</v>
      </c>
      <c r="S1184" s="1508">
        <v>1931818</v>
      </c>
      <c r="T1184" s="1508">
        <v>2231818</v>
      </c>
      <c r="U1184" s="1508">
        <v>431818</v>
      </c>
      <c r="V1184" s="1892"/>
      <c r="W1184" s="1229"/>
      <c r="X1184" s="2386"/>
      <c r="Y1184" s="1229"/>
      <c r="Z1184" s="2395"/>
      <c r="AA1184" s="1229"/>
      <c r="AB1184" s="1317"/>
      <c r="AC1184" s="1229"/>
      <c r="AD1184" s="1229"/>
      <c r="AE1184" s="1229"/>
      <c r="AF1184" s="1490">
        <f t="shared" si="571"/>
        <v>0</v>
      </c>
      <c r="AG1184" s="1316">
        <f t="shared" si="572"/>
        <v>15118180</v>
      </c>
      <c r="AH1184" s="1305"/>
      <c r="AI1184" s="1305"/>
      <c r="AJ1184" s="1267"/>
      <c r="AK1184" s="1317"/>
      <c r="AL1184" s="1317"/>
      <c r="AM1184" s="1305"/>
      <c r="AN1184" s="1305"/>
      <c r="AO1184" s="1266"/>
      <c r="AP1184" s="1491">
        <f t="shared" si="573"/>
        <v>0</v>
      </c>
      <c r="AQ1184" s="1268"/>
      <c r="AR1184" s="1492">
        <f t="shared" si="574"/>
        <v>0</v>
      </c>
      <c r="AS1184" s="1268"/>
      <c r="AT1184" s="1492">
        <f t="shared" si="575"/>
        <v>0</v>
      </c>
      <c r="AU1184" s="1268"/>
      <c r="AV1184" s="1492">
        <f t="shared" si="576"/>
        <v>0</v>
      </c>
      <c r="AW1184" s="1493">
        <f t="shared" si="577"/>
        <v>0</v>
      </c>
      <c r="AX1184" s="2153">
        <f t="shared" si="578"/>
        <v>0</v>
      </c>
      <c r="AY1184" s="1495">
        <f t="shared" si="579"/>
        <v>0</v>
      </c>
      <c r="AZ1184" s="1937"/>
      <c r="BA1184" s="1508">
        <v>1331818</v>
      </c>
      <c r="BB1184" s="1508">
        <v>1931818</v>
      </c>
      <c r="BC1184" s="1508">
        <v>2231818</v>
      </c>
      <c r="BD1184" s="1508">
        <v>431818</v>
      </c>
      <c r="BE1184" s="2174"/>
      <c r="BF1184" s="1229"/>
      <c r="BG1184" s="1317"/>
      <c r="BH1184" s="1229"/>
      <c r="BI1184" s="1317"/>
      <c r="BJ1184" s="1229"/>
      <c r="BK1184" s="1317"/>
      <c r="BL1184" s="1229"/>
      <c r="BM1184" s="1229"/>
      <c r="BN1184" s="1229"/>
      <c r="BO1184" s="1490">
        <f t="shared" si="585"/>
        <v>0</v>
      </c>
      <c r="BP1184" s="1496">
        <f t="shared" si="590"/>
        <v>0</v>
      </c>
      <c r="BQ1184" s="1305"/>
      <c r="BS1184" s="1959">
        <f t="shared" si="580"/>
        <v>6</v>
      </c>
      <c r="BT1184" s="1959">
        <f t="shared" si="581"/>
        <v>0</v>
      </c>
      <c r="BU1184" s="1959">
        <f t="shared" si="582"/>
        <v>3</v>
      </c>
      <c r="BV1184" s="1959">
        <f t="shared" si="583"/>
        <v>1</v>
      </c>
      <c r="BW1184" s="1959">
        <f t="shared" si="584"/>
        <v>15118180</v>
      </c>
    </row>
    <row r="1185" spans="1:75" ht="15" customHeight="1" x14ac:dyDescent="0.25">
      <c r="A1185" s="1315">
        <v>6</v>
      </c>
      <c r="B1185" s="2051">
        <v>43742</v>
      </c>
      <c r="C1185" s="1268">
        <f t="shared" si="566"/>
        <v>1175</v>
      </c>
      <c r="D1185" s="1305" t="s">
        <v>285</v>
      </c>
      <c r="E1185" s="1305" t="s">
        <v>273</v>
      </c>
      <c r="F1185" s="1266">
        <v>5</v>
      </c>
      <c r="G1185" s="1491">
        <f t="shared" si="565"/>
        <v>6659090</v>
      </c>
      <c r="H1185" s="1268"/>
      <c r="I1185" s="2605">
        <f t="shared" si="587"/>
        <v>0</v>
      </c>
      <c r="J1185" s="1268">
        <v>5</v>
      </c>
      <c r="K1185" s="2605">
        <f t="shared" si="586"/>
        <v>11159090</v>
      </c>
      <c r="L1185" s="1962"/>
      <c r="M1185" s="2605">
        <f t="shared" si="588"/>
        <v>0</v>
      </c>
      <c r="N1185" s="1505">
        <f t="shared" si="591"/>
        <v>10</v>
      </c>
      <c r="O1185" s="1494">
        <f t="shared" si="591"/>
        <v>17818180</v>
      </c>
      <c r="P1185" s="1494">
        <f t="shared" si="569"/>
        <v>400000</v>
      </c>
      <c r="Q1185" s="1307"/>
      <c r="R1185" s="1508">
        <v>1331818</v>
      </c>
      <c r="S1185" s="1508">
        <v>1931818</v>
      </c>
      <c r="T1185" s="1508">
        <v>2231818</v>
      </c>
      <c r="U1185" s="1508">
        <v>431818</v>
      </c>
      <c r="V1185" s="1892"/>
      <c r="W1185" s="1229"/>
      <c r="X1185" s="2337"/>
      <c r="Y1185" s="1229"/>
      <c r="Z1185" s="2395"/>
      <c r="AA1185" s="1229"/>
      <c r="AB1185" s="1317"/>
      <c r="AC1185" s="1229"/>
      <c r="AD1185" s="1229"/>
      <c r="AE1185" s="1229"/>
      <c r="AF1185" s="1490">
        <f t="shared" si="571"/>
        <v>0</v>
      </c>
      <c r="AG1185" s="1316">
        <f t="shared" si="572"/>
        <v>17818180</v>
      </c>
      <c r="AH1185" s="1305"/>
      <c r="AI1185" s="1305"/>
      <c r="AJ1185" s="1267"/>
      <c r="AK1185" s="1317"/>
      <c r="AL1185" s="1317"/>
      <c r="AM1185" s="1305"/>
      <c r="AN1185" s="1305"/>
      <c r="AO1185" s="1266"/>
      <c r="AP1185" s="1491">
        <f t="shared" si="573"/>
        <v>0</v>
      </c>
      <c r="AQ1185" s="1268"/>
      <c r="AR1185" s="1492">
        <f t="shared" si="574"/>
        <v>0</v>
      </c>
      <c r="AS1185" s="1268"/>
      <c r="AT1185" s="1492">
        <f t="shared" si="575"/>
        <v>0</v>
      </c>
      <c r="AU1185" s="1268"/>
      <c r="AV1185" s="1492">
        <f t="shared" si="576"/>
        <v>0</v>
      </c>
      <c r="AW1185" s="1493">
        <f t="shared" si="577"/>
        <v>0</v>
      </c>
      <c r="AX1185" s="2153">
        <f t="shared" si="578"/>
        <v>0</v>
      </c>
      <c r="AY1185" s="1495">
        <f t="shared" si="579"/>
        <v>0</v>
      </c>
      <c r="AZ1185" s="1937"/>
      <c r="BA1185" s="1508">
        <v>1331818</v>
      </c>
      <c r="BB1185" s="1508">
        <v>1931818</v>
      </c>
      <c r="BC1185" s="1508">
        <v>2231818</v>
      </c>
      <c r="BD1185" s="1508">
        <v>431818</v>
      </c>
      <c r="BE1185" s="2174"/>
      <c r="BF1185" s="1229"/>
      <c r="BG1185" s="1317"/>
      <c r="BH1185" s="1229"/>
      <c r="BI1185" s="1317"/>
      <c r="BJ1185" s="1229"/>
      <c r="BK1185" s="1317"/>
      <c r="BL1185" s="1229"/>
      <c r="BM1185" s="1229"/>
      <c r="BN1185" s="1229"/>
      <c r="BO1185" s="1490">
        <f t="shared" si="585"/>
        <v>0</v>
      </c>
      <c r="BP1185" s="1496">
        <f t="shared" si="590"/>
        <v>0</v>
      </c>
      <c r="BQ1185" s="1305"/>
      <c r="BS1185" s="1959">
        <f t="shared" si="580"/>
        <v>5</v>
      </c>
      <c r="BT1185" s="1959">
        <f t="shared" si="581"/>
        <v>0</v>
      </c>
      <c r="BU1185" s="1959">
        <f t="shared" si="582"/>
        <v>5</v>
      </c>
      <c r="BV1185" s="1959">
        <f t="shared" si="583"/>
        <v>0</v>
      </c>
      <c r="BW1185" s="1959">
        <f t="shared" si="584"/>
        <v>17818180</v>
      </c>
    </row>
    <row r="1186" spans="1:75" ht="15" customHeight="1" x14ac:dyDescent="0.25">
      <c r="A1186" s="1315">
        <v>7</v>
      </c>
      <c r="B1186" s="2051">
        <v>43742</v>
      </c>
      <c r="C1186" s="1268">
        <f t="shared" si="566"/>
        <v>1176</v>
      </c>
      <c r="D1186" s="1305" t="s">
        <v>79</v>
      </c>
      <c r="E1186" s="1305" t="s">
        <v>31</v>
      </c>
      <c r="F1186" s="1266">
        <v>5</v>
      </c>
      <c r="G1186" s="1491">
        <f t="shared" si="565"/>
        <v>6659090</v>
      </c>
      <c r="H1186" s="1268"/>
      <c r="I1186" s="2605">
        <f t="shared" si="587"/>
        <v>0</v>
      </c>
      <c r="J1186" s="1268">
        <v>3</v>
      </c>
      <c r="K1186" s="2605">
        <f t="shared" si="586"/>
        <v>6695454</v>
      </c>
      <c r="L1186" s="1962">
        <v>2</v>
      </c>
      <c r="M1186" s="2605">
        <f t="shared" si="588"/>
        <v>863636</v>
      </c>
      <c r="N1186" s="1505">
        <f t="shared" si="591"/>
        <v>10</v>
      </c>
      <c r="O1186" s="1494">
        <f t="shared" si="591"/>
        <v>14218180</v>
      </c>
      <c r="P1186" s="1494">
        <f t="shared" si="569"/>
        <v>400000</v>
      </c>
      <c r="Q1186" s="1307"/>
      <c r="R1186" s="1508">
        <v>1331818</v>
      </c>
      <c r="S1186" s="1508">
        <v>1931818</v>
      </c>
      <c r="T1186" s="1508">
        <v>2231818</v>
      </c>
      <c r="U1186" s="1508">
        <v>431818</v>
      </c>
      <c r="V1186" s="1892"/>
      <c r="W1186" s="1229"/>
      <c r="X1186" s="2337"/>
      <c r="Y1186" s="1229"/>
      <c r="Z1186" s="2395"/>
      <c r="AA1186" s="1229"/>
      <c r="AB1186" s="1317"/>
      <c r="AC1186" s="1229"/>
      <c r="AD1186" s="1229"/>
      <c r="AE1186" s="1229"/>
      <c r="AF1186" s="1490">
        <f t="shared" si="571"/>
        <v>0</v>
      </c>
      <c r="AG1186" s="1316">
        <f t="shared" si="572"/>
        <v>14218180</v>
      </c>
      <c r="AH1186" s="1305"/>
      <c r="AI1186" s="1305"/>
      <c r="AJ1186" s="1267"/>
      <c r="AK1186" s="1317"/>
      <c r="AL1186" s="1317"/>
      <c r="AM1186" s="1305"/>
      <c r="AN1186" s="1305"/>
      <c r="AO1186" s="1266"/>
      <c r="AP1186" s="1491">
        <f t="shared" si="573"/>
        <v>0</v>
      </c>
      <c r="AQ1186" s="1268"/>
      <c r="AR1186" s="1492">
        <f t="shared" si="574"/>
        <v>0</v>
      </c>
      <c r="AS1186" s="1268"/>
      <c r="AT1186" s="1492">
        <f t="shared" si="575"/>
        <v>0</v>
      </c>
      <c r="AU1186" s="1268"/>
      <c r="AV1186" s="1492">
        <f t="shared" si="576"/>
        <v>0</v>
      </c>
      <c r="AW1186" s="1493">
        <f t="shared" si="577"/>
        <v>0</v>
      </c>
      <c r="AX1186" s="2153">
        <f t="shared" si="578"/>
        <v>0</v>
      </c>
      <c r="AY1186" s="1495">
        <f t="shared" si="579"/>
        <v>0</v>
      </c>
      <c r="AZ1186" s="1937"/>
      <c r="BA1186" s="1508">
        <v>1331818</v>
      </c>
      <c r="BB1186" s="1508">
        <v>1931818</v>
      </c>
      <c r="BC1186" s="1508">
        <v>2231818</v>
      </c>
      <c r="BD1186" s="1508">
        <v>431818</v>
      </c>
      <c r="BE1186" s="2174"/>
      <c r="BF1186" s="1229"/>
      <c r="BG1186" s="1317"/>
      <c r="BH1186" s="1229"/>
      <c r="BI1186" s="1317"/>
      <c r="BJ1186" s="1229"/>
      <c r="BK1186" s="1317"/>
      <c r="BL1186" s="1229"/>
      <c r="BM1186" s="1229"/>
      <c r="BN1186" s="1229"/>
      <c r="BO1186" s="1490">
        <f t="shared" si="585"/>
        <v>0</v>
      </c>
      <c r="BP1186" s="1496">
        <f t="shared" si="590"/>
        <v>0</v>
      </c>
      <c r="BQ1186" s="1305"/>
      <c r="BS1186" s="1959">
        <f t="shared" si="580"/>
        <v>5</v>
      </c>
      <c r="BT1186" s="1959">
        <f t="shared" si="581"/>
        <v>0</v>
      </c>
      <c r="BU1186" s="1959">
        <f t="shared" si="582"/>
        <v>3</v>
      </c>
      <c r="BV1186" s="1959">
        <f t="shared" si="583"/>
        <v>2</v>
      </c>
      <c r="BW1186" s="1959">
        <f t="shared" si="584"/>
        <v>14218180</v>
      </c>
    </row>
    <row r="1187" spans="1:75" ht="15" customHeight="1" x14ac:dyDescent="0.25">
      <c r="A1187" s="1315">
        <v>8</v>
      </c>
      <c r="B1187" s="2051">
        <v>43742</v>
      </c>
      <c r="C1187" s="1268">
        <f t="shared" si="566"/>
        <v>1177</v>
      </c>
      <c r="D1187" s="1305" t="s">
        <v>90</v>
      </c>
      <c r="E1187" s="1305" t="s">
        <v>88</v>
      </c>
      <c r="F1187" s="1266">
        <v>5</v>
      </c>
      <c r="G1187" s="1491">
        <f t="shared" ref="G1187:G1250" si="592">F1187*R1187</f>
        <v>6659090</v>
      </c>
      <c r="H1187" s="1268">
        <v>3</v>
      </c>
      <c r="I1187" s="2605">
        <f t="shared" si="587"/>
        <v>5795454</v>
      </c>
      <c r="J1187" s="1268">
        <v>2</v>
      </c>
      <c r="K1187" s="2605">
        <f t="shared" si="586"/>
        <v>4463636</v>
      </c>
      <c r="L1187" s="1962"/>
      <c r="M1187" s="2605">
        <f t="shared" si="588"/>
        <v>0</v>
      </c>
      <c r="N1187" s="1505">
        <f t="shared" si="591"/>
        <v>10</v>
      </c>
      <c r="O1187" s="1494">
        <f t="shared" si="591"/>
        <v>16918180</v>
      </c>
      <c r="P1187" s="1494">
        <f t="shared" si="569"/>
        <v>400000</v>
      </c>
      <c r="Q1187" s="1307"/>
      <c r="R1187" s="1508">
        <v>1331818</v>
      </c>
      <c r="S1187" s="1508">
        <v>1931818</v>
      </c>
      <c r="T1187" s="1508">
        <v>2231818</v>
      </c>
      <c r="U1187" s="1508">
        <v>431818</v>
      </c>
      <c r="V1187" s="1892"/>
      <c r="W1187" s="1229"/>
      <c r="X1187" s="2337"/>
      <c r="Y1187" s="1229"/>
      <c r="Z1187" s="2395"/>
      <c r="AA1187" s="1229"/>
      <c r="AB1187" s="1317"/>
      <c r="AC1187" s="1229"/>
      <c r="AD1187" s="1229"/>
      <c r="AE1187" s="1229"/>
      <c r="AF1187" s="1490">
        <f t="shared" si="571"/>
        <v>0</v>
      </c>
      <c r="AG1187" s="1316">
        <f t="shared" si="572"/>
        <v>16918180</v>
      </c>
      <c r="AH1187" s="1305"/>
      <c r="AI1187" s="1305"/>
      <c r="AJ1187" s="1267"/>
      <c r="AK1187" s="1317"/>
      <c r="AL1187" s="1317"/>
      <c r="AM1187" s="1305"/>
      <c r="AN1187" s="1305"/>
      <c r="AO1187" s="1266"/>
      <c r="AP1187" s="1491">
        <f t="shared" si="573"/>
        <v>0</v>
      </c>
      <c r="AQ1187" s="1268"/>
      <c r="AR1187" s="1492">
        <f t="shared" si="574"/>
        <v>0</v>
      </c>
      <c r="AS1187" s="1268"/>
      <c r="AT1187" s="1492">
        <f t="shared" si="575"/>
        <v>0</v>
      </c>
      <c r="AU1187" s="1268"/>
      <c r="AV1187" s="1492">
        <f t="shared" si="576"/>
        <v>0</v>
      </c>
      <c r="AW1187" s="1493">
        <f t="shared" si="577"/>
        <v>0</v>
      </c>
      <c r="AX1187" s="2153">
        <f t="shared" si="578"/>
        <v>0</v>
      </c>
      <c r="AY1187" s="1495">
        <f t="shared" si="579"/>
        <v>0</v>
      </c>
      <c r="AZ1187" s="1937"/>
      <c r="BA1187" s="1508">
        <v>1331818</v>
      </c>
      <c r="BB1187" s="1508">
        <v>1931818</v>
      </c>
      <c r="BC1187" s="1508">
        <v>2231818</v>
      </c>
      <c r="BD1187" s="1508">
        <v>431818</v>
      </c>
      <c r="BE1187" s="2174"/>
      <c r="BF1187" s="1229"/>
      <c r="BG1187" s="1317"/>
      <c r="BH1187" s="1229"/>
      <c r="BI1187" s="1317"/>
      <c r="BJ1187" s="1229"/>
      <c r="BK1187" s="1317"/>
      <c r="BL1187" s="1229"/>
      <c r="BM1187" s="1229"/>
      <c r="BN1187" s="1229"/>
      <c r="BO1187" s="1490">
        <f t="shared" si="585"/>
        <v>0</v>
      </c>
      <c r="BP1187" s="1496">
        <f t="shared" si="590"/>
        <v>0</v>
      </c>
      <c r="BQ1187" s="1305"/>
      <c r="BS1187" s="1959">
        <f t="shared" si="580"/>
        <v>5</v>
      </c>
      <c r="BT1187" s="1959">
        <f t="shared" si="581"/>
        <v>3</v>
      </c>
      <c r="BU1187" s="1959">
        <f t="shared" si="582"/>
        <v>2</v>
      </c>
      <c r="BV1187" s="1959">
        <f t="shared" si="583"/>
        <v>0</v>
      </c>
      <c r="BW1187" s="1959">
        <f t="shared" si="584"/>
        <v>16918180</v>
      </c>
    </row>
    <row r="1188" spans="1:75" ht="15" customHeight="1" x14ac:dyDescent="0.25">
      <c r="A1188" s="1315">
        <v>9</v>
      </c>
      <c r="B1188" s="2051">
        <v>43742</v>
      </c>
      <c r="C1188" s="1268">
        <f t="shared" ref="C1188:C1251" si="593">C1187+1</f>
        <v>1178</v>
      </c>
      <c r="D1188" s="1305" t="s">
        <v>87</v>
      </c>
      <c r="E1188" s="1305" t="s">
        <v>88</v>
      </c>
      <c r="F1188" s="1266">
        <v>5</v>
      </c>
      <c r="G1188" s="1491">
        <f t="shared" si="592"/>
        <v>6659090</v>
      </c>
      <c r="H1188" s="1268"/>
      <c r="I1188" s="2605">
        <f t="shared" si="587"/>
        <v>0</v>
      </c>
      <c r="J1188" s="1268">
        <v>3</v>
      </c>
      <c r="K1188" s="2605">
        <f t="shared" si="586"/>
        <v>6695454</v>
      </c>
      <c r="L1188" s="1962">
        <v>2</v>
      </c>
      <c r="M1188" s="2605">
        <f t="shared" si="588"/>
        <v>863636</v>
      </c>
      <c r="N1188" s="1505">
        <f t="shared" si="591"/>
        <v>10</v>
      </c>
      <c r="O1188" s="1494">
        <f t="shared" si="591"/>
        <v>14218180</v>
      </c>
      <c r="P1188" s="1494">
        <f t="shared" si="569"/>
        <v>400000</v>
      </c>
      <c r="Q1188" s="1307"/>
      <c r="R1188" s="1508">
        <v>1331818</v>
      </c>
      <c r="S1188" s="1508">
        <v>1931818</v>
      </c>
      <c r="T1188" s="1508">
        <v>2231818</v>
      </c>
      <c r="U1188" s="1508">
        <v>431818</v>
      </c>
      <c r="V1188" s="1892"/>
      <c r="W1188" s="1229"/>
      <c r="X1188" s="2337"/>
      <c r="Y1188" s="1229"/>
      <c r="Z1188" s="2395"/>
      <c r="AA1188" s="1229"/>
      <c r="AB1188" s="1317"/>
      <c r="AC1188" s="1229"/>
      <c r="AD1188" s="1229"/>
      <c r="AE1188" s="1229"/>
      <c r="AF1188" s="1490">
        <f t="shared" si="571"/>
        <v>0</v>
      </c>
      <c r="AG1188" s="1316">
        <f t="shared" si="572"/>
        <v>14218180</v>
      </c>
      <c r="AH1188" s="1305"/>
      <c r="AI1188" s="1305"/>
      <c r="AJ1188" s="1267"/>
      <c r="AK1188" s="1317"/>
      <c r="AL1188" s="1317"/>
      <c r="AM1188" s="1305"/>
      <c r="AN1188" s="1305"/>
      <c r="AO1188" s="1266"/>
      <c r="AP1188" s="1491">
        <f t="shared" si="573"/>
        <v>0</v>
      </c>
      <c r="AQ1188" s="1268"/>
      <c r="AR1188" s="1492">
        <f t="shared" si="574"/>
        <v>0</v>
      </c>
      <c r="AS1188" s="1268"/>
      <c r="AT1188" s="1492">
        <f t="shared" si="575"/>
        <v>0</v>
      </c>
      <c r="AU1188" s="1268"/>
      <c r="AV1188" s="1492">
        <f t="shared" si="576"/>
        <v>0</v>
      </c>
      <c r="AW1188" s="1493">
        <f t="shared" si="577"/>
        <v>0</v>
      </c>
      <c r="AX1188" s="2153">
        <f t="shared" si="578"/>
        <v>0</v>
      </c>
      <c r="AY1188" s="1495">
        <f t="shared" si="579"/>
        <v>0</v>
      </c>
      <c r="AZ1188" s="1937"/>
      <c r="BA1188" s="1508">
        <v>1331818</v>
      </c>
      <c r="BB1188" s="1508">
        <v>1931818</v>
      </c>
      <c r="BC1188" s="1508">
        <v>2231818</v>
      </c>
      <c r="BD1188" s="1508">
        <v>431818</v>
      </c>
      <c r="BE1188" s="2174"/>
      <c r="BF1188" s="1229"/>
      <c r="BG1188" s="1317"/>
      <c r="BH1188" s="1229"/>
      <c r="BI1188" s="1317"/>
      <c r="BJ1188" s="1229"/>
      <c r="BK1188" s="1317"/>
      <c r="BL1188" s="1229"/>
      <c r="BM1188" s="1229"/>
      <c r="BN1188" s="1229"/>
      <c r="BO1188" s="1490">
        <f t="shared" si="585"/>
        <v>0</v>
      </c>
      <c r="BP1188" s="1496">
        <f t="shared" si="590"/>
        <v>0</v>
      </c>
      <c r="BQ1188" s="1305"/>
      <c r="BS1188" s="1959">
        <f t="shared" si="580"/>
        <v>5</v>
      </c>
      <c r="BT1188" s="1959">
        <f t="shared" si="581"/>
        <v>0</v>
      </c>
      <c r="BU1188" s="1959">
        <f t="shared" si="582"/>
        <v>3</v>
      </c>
      <c r="BV1188" s="1959">
        <f t="shared" si="583"/>
        <v>2</v>
      </c>
      <c r="BW1188" s="1959">
        <f t="shared" si="584"/>
        <v>14218180</v>
      </c>
    </row>
    <row r="1189" spans="1:75" ht="15" customHeight="1" x14ac:dyDescent="0.25">
      <c r="A1189" s="1315">
        <v>1</v>
      </c>
      <c r="B1189" s="2051">
        <v>43754</v>
      </c>
      <c r="C1189" s="1929">
        <f t="shared" si="593"/>
        <v>1179</v>
      </c>
      <c r="D1189" s="1305" t="s">
        <v>212</v>
      </c>
      <c r="E1189" s="1305" t="s">
        <v>88</v>
      </c>
      <c r="F1189" s="1266">
        <v>6</v>
      </c>
      <c r="G1189" s="1301">
        <f t="shared" si="592"/>
        <v>7990908</v>
      </c>
      <c r="H1189" s="1268"/>
      <c r="I1189" s="817">
        <f t="shared" si="587"/>
        <v>0</v>
      </c>
      <c r="J1189" s="1268">
        <v>4</v>
      </c>
      <c r="K1189" s="817">
        <f t="shared" si="586"/>
        <v>8927272</v>
      </c>
      <c r="L1189" s="1268"/>
      <c r="M1189" s="817">
        <f t="shared" si="588"/>
        <v>0</v>
      </c>
      <c r="N1189" s="1272">
        <f t="shared" si="591"/>
        <v>10</v>
      </c>
      <c r="O1189" s="1494">
        <f t="shared" si="591"/>
        <v>16918180</v>
      </c>
      <c r="P1189" s="1269">
        <f t="shared" si="569"/>
        <v>400000</v>
      </c>
      <c r="Q1189" s="1307"/>
      <c r="R1189" s="1508">
        <v>1331818</v>
      </c>
      <c r="S1189" s="1508">
        <v>1931818</v>
      </c>
      <c r="T1189" s="1508">
        <v>2231818</v>
      </c>
      <c r="U1189" s="1508">
        <v>431818</v>
      </c>
      <c r="V1189" s="1892"/>
      <c r="W1189" s="1229"/>
      <c r="X1189" s="2337"/>
      <c r="Y1189" s="1229"/>
      <c r="Z1189" s="2395"/>
      <c r="AA1189" s="1229"/>
      <c r="AB1189" s="1317"/>
      <c r="AC1189" s="1229"/>
      <c r="AD1189" s="1229"/>
      <c r="AE1189" s="1229"/>
      <c r="AF1189" s="1490">
        <f t="shared" si="571"/>
        <v>0</v>
      </c>
      <c r="AG1189" s="1316">
        <f t="shared" si="572"/>
        <v>16918180</v>
      </c>
      <c r="AH1189" s="1305"/>
      <c r="AI1189" s="1305"/>
      <c r="AJ1189" s="1267"/>
      <c r="AK1189" s="1317"/>
      <c r="AL1189" s="1317"/>
      <c r="AM1189" s="1305"/>
      <c r="AN1189" s="1305"/>
      <c r="AO1189" s="1266"/>
      <c r="AP1189" s="1491">
        <f t="shared" si="573"/>
        <v>0</v>
      </c>
      <c r="AQ1189" s="1268"/>
      <c r="AR1189" s="1492">
        <f t="shared" si="574"/>
        <v>0</v>
      </c>
      <c r="AS1189" s="1268"/>
      <c r="AT1189" s="1492">
        <f t="shared" si="575"/>
        <v>0</v>
      </c>
      <c r="AU1189" s="1268"/>
      <c r="AV1189" s="1492">
        <f t="shared" si="576"/>
        <v>0</v>
      </c>
      <c r="AW1189" s="1493">
        <f t="shared" si="577"/>
        <v>0</v>
      </c>
      <c r="AX1189" s="2153">
        <f t="shared" si="578"/>
        <v>0</v>
      </c>
      <c r="AY1189" s="1495">
        <f t="shared" si="579"/>
        <v>0</v>
      </c>
      <c r="AZ1189" s="1937"/>
      <c r="BA1189" s="1508">
        <v>1331818</v>
      </c>
      <c r="BB1189" s="1508">
        <v>1931818</v>
      </c>
      <c r="BC1189" s="1508">
        <v>2231818</v>
      </c>
      <c r="BD1189" s="1508">
        <v>431818</v>
      </c>
      <c r="BE1189" s="2174"/>
      <c r="BF1189" s="1229"/>
      <c r="BG1189" s="1317"/>
      <c r="BH1189" s="1229"/>
      <c r="BI1189" s="1317"/>
      <c r="BJ1189" s="1229"/>
      <c r="BK1189" s="1317"/>
      <c r="BL1189" s="1229"/>
      <c r="BM1189" s="1229"/>
      <c r="BN1189" s="1229"/>
      <c r="BO1189" s="1490">
        <f t="shared" si="585"/>
        <v>0</v>
      </c>
      <c r="BP1189" s="1496">
        <f t="shared" si="590"/>
        <v>0</v>
      </c>
      <c r="BQ1189" s="1305"/>
      <c r="BS1189" s="1959">
        <f t="shared" si="580"/>
        <v>6</v>
      </c>
      <c r="BT1189" s="1959">
        <f t="shared" si="581"/>
        <v>0</v>
      </c>
      <c r="BU1189" s="1959">
        <f t="shared" si="582"/>
        <v>4</v>
      </c>
      <c r="BV1189" s="1959">
        <f t="shared" si="583"/>
        <v>0</v>
      </c>
      <c r="BW1189" s="1959">
        <f t="shared" si="584"/>
        <v>16918180</v>
      </c>
    </row>
    <row r="1190" spans="1:75" ht="15" customHeight="1" x14ac:dyDescent="0.25">
      <c r="A1190" s="1315">
        <v>2</v>
      </c>
      <c r="B1190" s="2051">
        <v>43754</v>
      </c>
      <c r="C1190" s="1929">
        <f t="shared" si="593"/>
        <v>1180</v>
      </c>
      <c r="D1190" s="1305" t="s">
        <v>90</v>
      </c>
      <c r="E1190" s="1305" t="s">
        <v>88</v>
      </c>
      <c r="F1190" s="1266">
        <v>7</v>
      </c>
      <c r="G1190" s="1301">
        <f t="shared" si="592"/>
        <v>9322726</v>
      </c>
      <c r="H1190" s="1268"/>
      <c r="I1190" s="817">
        <f t="shared" si="587"/>
        <v>0</v>
      </c>
      <c r="J1190" s="1268"/>
      <c r="K1190" s="817">
        <f t="shared" si="586"/>
        <v>0</v>
      </c>
      <c r="L1190" s="1268">
        <v>3</v>
      </c>
      <c r="M1190" s="817">
        <f t="shared" si="588"/>
        <v>1295454</v>
      </c>
      <c r="N1190" s="1272">
        <f t="shared" si="591"/>
        <v>10</v>
      </c>
      <c r="O1190" s="1494">
        <f t="shared" si="591"/>
        <v>10618180</v>
      </c>
      <c r="P1190" s="1269">
        <f t="shared" si="569"/>
        <v>400000</v>
      </c>
      <c r="Q1190" s="1307"/>
      <c r="R1190" s="1508">
        <v>1331818</v>
      </c>
      <c r="S1190" s="1508">
        <v>1931818</v>
      </c>
      <c r="T1190" s="1508">
        <v>2231818</v>
      </c>
      <c r="U1190" s="1508">
        <v>431818</v>
      </c>
      <c r="V1190" s="1892"/>
      <c r="W1190" s="1229"/>
      <c r="X1190" s="2337"/>
      <c r="Y1190" s="1229"/>
      <c r="Z1190" s="2395"/>
      <c r="AA1190" s="1229"/>
      <c r="AB1190" s="1317"/>
      <c r="AC1190" s="1229"/>
      <c r="AD1190" s="1229"/>
      <c r="AE1190" s="1229"/>
      <c r="AF1190" s="1490">
        <f t="shared" si="571"/>
        <v>0</v>
      </c>
      <c r="AG1190" s="1316">
        <f t="shared" si="572"/>
        <v>10618180</v>
      </c>
      <c r="AH1190" s="1305"/>
      <c r="AI1190" s="1305"/>
      <c r="AJ1190" s="1267"/>
      <c r="AK1190" s="1317"/>
      <c r="AL1190" s="1317"/>
      <c r="AM1190" s="1305"/>
      <c r="AN1190" s="1305"/>
      <c r="AO1190" s="1266"/>
      <c r="AP1190" s="1491">
        <f t="shared" si="573"/>
        <v>0</v>
      </c>
      <c r="AQ1190" s="1268"/>
      <c r="AR1190" s="1492">
        <f t="shared" si="574"/>
        <v>0</v>
      </c>
      <c r="AS1190" s="1268"/>
      <c r="AT1190" s="1492">
        <f t="shared" si="575"/>
        <v>0</v>
      </c>
      <c r="AU1190" s="1268"/>
      <c r="AV1190" s="1492">
        <f t="shared" si="576"/>
        <v>0</v>
      </c>
      <c r="AW1190" s="1493">
        <f t="shared" si="577"/>
        <v>0</v>
      </c>
      <c r="AX1190" s="2153">
        <f t="shared" si="578"/>
        <v>0</v>
      </c>
      <c r="AY1190" s="1495">
        <f t="shared" si="579"/>
        <v>0</v>
      </c>
      <c r="AZ1190" s="1937"/>
      <c r="BA1190" s="1508">
        <v>1331818</v>
      </c>
      <c r="BB1190" s="1508">
        <v>1931818</v>
      </c>
      <c r="BC1190" s="1508">
        <v>2231818</v>
      </c>
      <c r="BD1190" s="1508">
        <v>431818</v>
      </c>
      <c r="BE1190" s="2174"/>
      <c r="BF1190" s="1229"/>
      <c r="BG1190" s="1317"/>
      <c r="BH1190" s="1229"/>
      <c r="BI1190" s="1317"/>
      <c r="BJ1190" s="1229"/>
      <c r="BK1190" s="1317"/>
      <c r="BL1190" s="1229"/>
      <c r="BM1190" s="1229"/>
      <c r="BN1190" s="1229"/>
      <c r="BO1190" s="1490">
        <f t="shared" si="585"/>
        <v>0</v>
      </c>
      <c r="BP1190" s="1496">
        <f t="shared" si="590"/>
        <v>0</v>
      </c>
      <c r="BQ1190" s="1305"/>
      <c r="BS1190" s="1959">
        <f t="shared" si="580"/>
        <v>7</v>
      </c>
      <c r="BT1190" s="1959">
        <f t="shared" si="581"/>
        <v>0</v>
      </c>
      <c r="BU1190" s="1959">
        <f t="shared" si="582"/>
        <v>0</v>
      </c>
      <c r="BV1190" s="1959">
        <f t="shared" si="583"/>
        <v>3</v>
      </c>
      <c r="BW1190" s="1959">
        <f t="shared" si="584"/>
        <v>10618180</v>
      </c>
    </row>
    <row r="1191" spans="1:75" ht="15" customHeight="1" x14ac:dyDescent="0.25">
      <c r="A1191" s="1315">
        <v>3</v>
      </c>
      <c r="B1191" s="2051">
        <v>43754</v>
      </c>
      <c r="C1191" s="1929">
        <f t="shared" si="593"/>
        <v>1181</v>
      </c>
      <c r="D1191" s="1305" t="s">
        <v>37</v>
      </c>
      <c r="E1191" s="1305" t="s">
        <v>88</v>
      </c>
      <c r="F1191" s="1266">
        <v>10</v>
      </c>
      <c r="G1191" s="1301">
        <f t="shared" si="592"/>
        <v>13318180</v>
      </c>
      <c r="H1191" s="1268"/>
      <c r="I1191" s="817">
        <f t="shared" si="587"/>
        <v>0</v>
      </c>
      <c r="J1191" s="1268"/>
      <c r="K1191" s="817">
        <f t="shared" si="586"/>
        <v>0</v>
      </c>
      <c r="L1191" s="1268"/>
      <c r="M1191" s="817">
        <f t="shared" si="588"/>
        <v>0</v>
      </c>
      <c r="N1191" s="1272">
        <f t="shared" si="591"/>
        <v>10</v>
      </c>
      <c r="O1191" s="1494">
        <f t="shared" si="591"/>
        <v>13318180</v>
      </c>
      <c r="P1191" s="1269">
        <f t="shared" si="569"/>
        <v>400000</v>
      </c>
      <c r="Q1191" s="1307"/>
      <c r="R1191" s="1508">
        <v>1331818</v>
      </c>
      <c r="S1191" s="1508">
        <v>1931818</v>
      </c>
      <c r="T1191" s="1508">
        <v>2231818</v>
      </c>
      <c r="U1191" s="1508">
        <v>431818</v>
      </c>
      <c r="V1191" s="1892"/>
      <c r="W1191" s="1229"/>
      <c r="X1191" s="2337"/>
      <c r="Y1191" s="1229"/>
      <c r="Z1191" s="2395"/>
      <c r="AA1191" s="1229"/>
      <c r="AB1191" s="1317"/>
      <c r="AC1191" s="1229"/>
      <c r="AD1191" s="1229"/>
      <c r="AE1191" s="1229"/>
      <c r="AF1191" s="1490">
        <f t="shared" si="571"/>
        <v>0</v>
      </c>
      <c r="AG1191" s="1316">
        <f t="shared" si="572"/>
        <v>13318180</v>
      </c>
      <c r="AH1191" s="1305"/>
      <c r="AI1191" s="1305"/>
      <c r="AJ1191" s="1267"/>
      <c r="AK1191" s="1317"/>
      <c r="AL1191" s="1317"/>
      <c r="AM1191" s="1305"/>
      <c r="AN1191" s="1305"/>
      <c r="AO1191" s="1266"/>
      <c r="AP1191" s="1491">
        <f t="shared" si="573"/>
        <v>0</v>
      </c>
      <c r="AQ1191" s="1268"/>
      <c r="AR1191" s="1492">
        <f t="shared" si="574"/>
        <v>0</v>
      </c>
      <c r="AS1191" s="1268"/>
      <c r="AT1191" s="1492">
        <f t="shared" si="575"/>
        <v>0</v>
      </c>
      <c r="AU1191" s="1268"/>
      <c r="AV1191" s="1492">
        <f t="shared" si="576"/>
        <v>0</v>
      </c>
      <c r="AW1191" s="1493">
        <f t="shared" si="577"/>
        <v>0</v>
      </c>
      <c r="AX1191" s="2153">
        <f t="shared" si="578"/>
        <v>0</v>
      </c>
      <c r="AY1191" s="1495">
        <f t="shared" si="579"/>
        <v>0</v>
      </c>
      <c r="AZ1191" s="1937"/>
      <c r="BA1191" s="1508">
        <v>1331818</v>
      </c>
      <c r="BB1191" s="1508">
        <v>1931818</v>
      </c>
      <c r="BC1191" s="1508">
        <v>2231818</v>
      </c>
      <c r="BD1191" s="1508">
        <v>431818</v>
      </c>
      <c r="BE1191" s="2174"/>
      <c r="BF1191" s="1229"/>
      <c r="BG1191" s="1317"/>
      <c r="BH1191" s="1229"/>
      <c r="BI1191" s="1317"/>
      <c r="BJ1191" s="1229"/>
      <c r="BK1191" s="1317"/>
      <c r="BL1191" s="1229"/>
      <c r="BM1191" s="1229"/>
      <c r="BN1191" s="1229"/>
      <c r="BO1191" s="1490">
        <f t="shared" si="585"/>
        <v>0</v>
      </c>
      <c r="BP1191" s="1496">
        <f t="shared" si="590"/>
        <v>0</v>
      </c>
      <c r="BQ1191" s="1305"/>
      <c r="BS1191" s="1959">
        <f t="shared" si="580"/>
        <v>10</v>
      </c>
      <c r="BT1191" s="1959">
        <f t="shared" si="581"/>
        <v>0</v>
      </c>
      <c r="BU1191" s="1959">
        <f t="shared" si="582"/>
        <v>0</v>
      </c>
      <c r="BV1191" s="1959">
        <f t="shared" si="583"/>
        <v>0</v>
      </c>
      <c r="BW1191" s="1959">
        <f t="shared" si="584"/>
        <v>13318180</v>
      </c>
    </row>
    <row r="1192" spans="1:75" ht="15" customHeight="1" x14ac:dyDescent="0.25">
      <c r="A1192" s="1315">
        <v>4</v>
      </c>
      <c r="B1192" s="2051">
        <v>43754</v>
      </c>
      <c r="C1192" s="1929">
        <f t="shared" si="593"/>
        <v>1182</v>
      </c>
      <c r="D1192" s="1305" t="s">
        <v>212</v>
      </c>
      <c r="E1192" s="1305" t="s">
        <v>88</v>
      </c>
      <c r="F1192" s="1266">
        <v>10</v>
      </c>
      <c r="G1192" s="1301">
        <f t="shared" si="592"/>
        <v>13318180</v>
      </c>
      <c r="H1192" s="1268"/>
      <c r="I1192" s="817">
        <f t="shared" si="587"/>
        <v>0</v>
      </c>
      <c r="J1192" s="1268"/>
      <c r="K1192" s="817">
        <f t="shared" si="586"/>
        <v>0</v>
      </c>
      <c r="L1192" s="1268"/>
      <c r="M1192" s="817">
        <f t="shared" si="588"/>
        <v>0</v>
      </c>
      <c r="N1192" s="1272">
        <f t="shared" si="591"/>
        <v>10</v>
      </c>
      <c r="O1192" s="1494">
        <f t="shared" si="591"/>
        <v>13318180</v>
      </c>
      <c r="P1192" s="1269">
        <f t="shared" si="569"/>
        <v>400000</v>
      </c>
      <c r="Q1192" s="1307"/>
      <c r="R1192" s="1508">
        <v>1331818</v>
      </c>
      <c r="S1192" s="1508">
        <v>1931818</v>
      </c>
      <c r="T1192" s="1508">
        <v>2231818</v>
      </c>
      <c r="U1192" s="1508">
        <v>431818</v>
      </c>
      <c r="V1192" s="1892"/>
      <c r="W1192" s="1229"/>
      <c r="X1192" s="2337"/>
      <c r="Y1192" s="1229"/>
      <c r="Z1192" s="2395"/>
      <c r="AA1192" s="1229"/>
      <c r="AB1192" s="1317"/>
      <c r="AC1192" s="1229"/>
      <c r="AD1192" s="1229"/>
      <c r="AE1192" s="1229"/>
      <c r="AF1192" s="1490">
        <f t="shared" si="571"/>
        <v>0</v>
      </c>
      <c r="AG1192" s="1316">
        <f t="shared" si="572"/>
        <v>13318180</v>
      </c>
      <c r="AH1192" s="1305"/>
      <c r="AI1192" s="1305"/>
      <c r="AJ1192" s="1267"/>
      <c r="AK1192" s="1317"/>
      <c r="AL1192" s="1317"/>
      <c r="AM1192" s="1305"/>
      <c r="AN1192" s="1305"/>
      <c r="AO1192" s="1266"/>
      <c r="AP1192" s="1491">
        <f t="shared" si="573"/>
        <v>0</v>
      </c>
      <c r="AQ1192" s="1268"/>
      <c r="AR1192" s="1492">
        <f t="shared" si="574"/>
        <v>0</v>
      </c>
      <c r="AS1192" s="1268"/>
      <c r="AT1192" s="1492">
        <f t="shared" si="575"/>
        <v>0</v>
      </c>
      <c r="AU1192" s="1268"/>
      <c r="AV1192" s="1492">
        <f t="shared" si="576"/>
        <v>0</v>
      </c>
      <c r="AW1192" s="1493">
        <f t="shared" si="577"/>
        <v>0</v>
      </c>
      <c r="AX1192" s="2153">
        <f t="shared" si="578"/>
        <v>0</v>
      </c>
      <c r="AY1192" s="1495">
        <f t="shared" si="579"/>
        <v>0</v>
      </c>
      <c r="AZ1192" s="1937"/>
      <c r="BA1192" s="1508">
        <v>1331818</v>
      </c>
      <c r="BB1192" s="1508">
        <v>1931818</v>
      </c>
      <c r="BC1192" s="1508">
        <v>2231818</v>
      </c>
      <c r="BD1192" s="1508">
        <v>431818</v>
      </c>
      <c r="BE1192" s="2174"/>
      <c r="BF1192" s="1229"/>
      <c r="BG1192" s="1317"/>
      <c r="BH1192" s="1229"/>
      <c r="BI1192" s="1317"/>
      <c r="BJ1192" s="1229"/>
      <c r="BK1192" s="1317"/>
      <c r="BL1192" s="1229"/>
      <c r="BM1192" s="1229"/>
      <c r="BN1192" s="1229"/>
      <c r="BO1192" s="1490">
        <f t="shared" si="585"/>
        <v>0</v>
      </c>
      <c r="BP1192" s="1496">
        <f t="shared" si="590"/>
        <v>0</v>
      </c>
      <c r="BQ1192" s="1305"/>
      <c r="BS1192" s="1959">
        <f t="shared" si="580"/>
        <v>10</v>
      </c>
      <c r="BT1192" s="1959">
        <f t="shared" si="581"/>
        <v>0</v>
      </c>
      <c r="BU1192" s="1959">
        <f t="shared" si="582"/>
        <v>0</v>
      </c>
      <c r="BV1192" s="1959">
        <f t="shared" si="583"/>
        <v>0</v>
      </c>
      <c r="BW1192" s="1959">
        <f t="shared" si="584"/>
        <v>13318180</v>
      </c>
    </row>
    <row r="1193" spans="1:75" ht="15" customHeight="1" x14ac:dyDescent="0.25">
      <c r="A1193" s="1315">
        <v>5</v>
      </c>
      <c r="B1193" s="2051">
        <v>43754</v>
      </c>
      <c r="C1193" s="1929">
        <f t="shared" si="593"/>
        <v>1183</v>
      </c>
      <c r="D1193" s="1305" t="s">
        <v>339</v>
      </c>
      <c r="E1193" s="1305" t="s">
        <v>88</v>
      </c>
      <c r="F1193" s="1266">
        <v>10</v>
      </c>
      <c r="G1193" s="1301">
        <f t="shared" si="592"/>
        <v>13318180</v>
      </c>
      <c r="H1193" s="1268"/>
      <c r="I1193" s="817">
        <f t="shared" si="587"/>
        <v>0</v>
      </c>
      <c r="J1193" s="1268"/>
      <c r="K1193" s="817">
        <f t="shared" si="586"/>
        <v>0</v>
      </c>
      <c r="L1193" s="1268"/>
      <c r="M1193" s="817">
        <f t="shared" si="588"/>
        <v>0</v>
      </c>
      <c r="N1193" s="1272">
        <f t="shared" si="591"/>
        <v>10</v>
      </c>
      <c r="O1193" s="1494">
        <f t="shared" si="591"/>
        <v>13318180</v>
      </c>
      <c r="P1193" s="1269">
        <f t="shared" si="569"/>
        <v>400000</v>
      </c>
      <c r="Q1193" s="1307"/>
      <c r="R1193" s="1508">
        <v>1331818</v>
      </c>
      <c r="S1193" s="1508">
        <v>1931818</v>
      </c>
      <c r="T1193" s="1508">
        <v>2231818</v>
      </c>
      <c r="U1193" s="1508">
        <v>431818</v>
      </c>
      <c r="V1193" s="1892"/>
      <c r="W1193" s="1229"/>
      <c r="X1193" s="2337"/>
      <c r="Y1193" s="1229"/>
      <c r="Z1193" s="2395"/>
      <c r="AA1193" s="1229"/>
      <c r="AB1193" s="1317"/>
      <c r="AC1193" s="1229"/>
      <c r="AD1193" s="1229"/>
      <c r="AE1193" s="1229"/>
      <c r="AF1193" s="1490">
        <f t="shared" si="571"/>
        <v>0</v>
      </c>
      <c r="AG1193" s="1316">
        <f t="shared" si="572"/>
        <v>13318180</v>
      </c>
      <c r="AH1193" s="1305"/>
      <c r="AI1193" s="1305"/>
      <c r="AJ1193" s="1267"/>
      <c r="AK1193" s="1317"/>
      <c r="AL1193" s="1317"/>
      <c r="AM1193" s="1305"/>
      <c r="AN1193" s="1305"/>
      <c r="AO1193" s="1266"/>
      <c r="AP1193" s="1491">
        <f t="shared" si="573"/>
        <v>0</v>
      </c>
      <c r="AQ1193" s="1268"/>
      <c r="AR1193" s="1492">
        <f t="shared" si="574"/>
        <v>0</v>
      </c>
      <c r="AS1193" s="1268"/>
      <c r="AT1193" s="1492">
        <f t="shared" si="575"/>
        <v>0</v>
      </c>
      <c r="AU1193" s="1268"/>
      <c r="AV1193" s="1492">
        <f t="shared" si="576"/>
        <v>0</v>
      </c>
      <c r="AW1193" s="1493">
        <f t="shared" si="577"/>
        <v>0</v>
      </c>
      <c r="AX1193" s="2153">
        <f t="shared" si="578"/>
        <v>0</v>
      </c>
      <c r="AY1193" s="1495">
        <f t="shared" si="579"/>
        <v>0</v>
      </c>
      <c r="AZ1193" s="1937"/>
      <c r="BA1193" s="1508">
        <v>1331818</v>
      </c>
      <c r="BB1193" s="1508">
        <v>1931818</v>
      </c>
      <c r="BC1193" s="1508">
        <v>2231818</v>
      </c>
      <c r="BD1193" s="1508">
        <v>431818</v>
      </c>
      <c r="BE1193" s="2174"/>
      <c r="BF1193" s="1229"/>
      <c r="BG1193" s="1317"/>
      <c r="BH1193" s="1229"/>
      <c r="BI1193" s="1317"/>
      <c r="BJ1193" s="1229"/>
      <c r="BK1193" s="1317"/>
      <c r="BL1193" s="1229"/>
      <c r="BM1193" s="1229"/>
      <c r="BN1193" s="1229"/>
      <c r="BO1193" s="1490">
        <f t="shared" si="585"/>
        <v>0</v>
      </c>
      <c r="BP1193" s="1496">
        <f t="shared" si="590"/>
        <v>0</v>
      </c>
      <c r="BQ1193" s="1305"/>
      <c r="BS1193" s="1959">
        <f t="shared" si="580"/>
        <v>10</v>
      </c>
      <c r="BT1193" s="1959">
        <f t="shared" si="581"/>
        <v>0</v>
      </c>
      <c r="BU1193" s="1959">
        <f t="shared" si="582"/>
        <v>0</v>
      </c>
      <c r="BV1193" s="1959">
        <f t="shared" si="583"/>
        <v>0</v>
      </c>
      <c r="BW1193" s="1959">
        <f t="shared" si="584"/>
        <v>13318180</v>
      </c>
    </row>
    <row r="1194" spans="1:75" ht="15" customHeight="1" x14ac:dyDescent="0.25">
      <c r="A1194" s="1315">
        <v>6</v>
      </c>
      <c r="B1194" s="2051">
        <v>43754</v>
      </c>
      <c r="C1194" s="1929">
        <f t="shared" si="593"/>
        <v>1184</v>
      </c>
      <c r="D1194" s="1305" t="s">
        <v>90</v>
      </c>
      <c r="E1194" s="1305" t="s">
        <v>88</v>
      </c>
      <c r="F1194" s="1266">
        <v>10</v>
      </c>
      <c r="G1194" s="1301">
        <f t="shared" si="592"/>
        <v>13318180</v>
      </c>
      <c r="H1194" s="1268"/>
      <c r="I1194" s="817">
        <f t="shared" si="587"/>
        <v>0</v>
      </c>
      <c r="J1194" s="1268"/>
      <c r="K1194" s="817">
        <f t="shared" si="586"/>
        <v>0</v>
      </c>
      <c r="L1194" s="1268"/>
      <c r="M1194" s="817">
        <f t="shared" si="588"/>
        <v>0</v>
      </c>
      <c r="N1194" s="1272">
        <f t="shared" si="591"/>
        <v>10</v>
      </c>
      <c r="O1194" s="1494">
        <f t="shared" si="591"/>
        <v>13318180</v>
      </c>
      <c r="P1194" s="1269">
        <f t="shared" si="569"/>
        <v>400000</v>
      </c>
      <c r="Q1194" s="1307"/>
      <c r="R1194" s="1508">
        <v>1331818</v>
      </c>
      <c r="S1194" s="1508">
        <v>1931818</v>
      </c>
      <c r="T1194" s="1508">
        <v>2231818</v>
      </c>
      <c r="U1194" s="1508">
        <v>431818</v>
      </c>
      <c r="V1194" s="1892"/>
      <c r="W1194" s="1229"/>
      <c r="X1194" s="2337"/>
      <c r="Y1194" s="1229"/>
      <c r="Z1194" s="2395"/>
      <c r="AA1194" s="1229"/>
      <c r="AB1194" s="1317"/>
      <c r="AC1194" s="1229"/>
      <c r="AD1194" s="1229"/>
      <c r="AE1194" s="1229"/>
      <c r="AF1194" s="1490">
        <f t="shared" si="571"/>
        <v>0</v>
      </c>
      <c r="AG1194" s="1316">
        <f t="shared" si="572"/>
        <v>13318180</v>
      </c>
      <c r="AH1194" s="1305"/>
      <c r="AI1194" s="1305"/>
      <c r="AJ1194" s="1267"/>
      <c r="AK1194" s="1317"/>
      <c r="AL1194" s="1317"/>
      <c r="AM1194" s="1305"/>
      <c r="AN1194" s="1305"/>
      <c r="AO1194" s="1266"/>
      <c r="AP1194" s="1491">
        <f t="shared" si="573"/>
        <v>0</v>
      </c>
      <c r="AQ1194" s="1268"/>
      <c r="AR1194" s="1492">
        <f t="shared" si="574"/>
        <v>0</v>
      </c>
      <c r="AS1194" s="1268"/>
      <c r="AT1194" s="1492">
        <f t="shared" si="575"/>
        <v>0</v>
      </c>
      <c r="AU1194" s="1268"/>
      <c r="AV1194" s="1492">
        <f t="shared" si="576"/>
        <v>0</v>
      </c>
      <c r="AW1194" s="1493">
        <f t="shared" si="577"/>
        <v>0</v>
      </c>
      <c r="AX1194" s="2153">
        <f t="shared" si="578"/>
        <v>0</v>
      </c>
      <c r="AY1194" s="1495">
        <f t="shared" si="579"/>
        <v>0</v>
      </c>
      <c r="AZ1194" s="1937"/>
      <c r="BA1194" s="1508">
        <v>1331818</v>
      </c>
      <c r="BB1194" s="1508">
        <v>1931818</v>
      </c>
      <c r="BC1194" s="1508">
        <v>2231818</v>
      </c>
      <c r="BD1194" s="1508">
        <v>431818</v>
      </c>
      <c r="BE1194" s="2174"/>
      <c r="BF1194" s="1229"/>
      <c r="BG1194" s="1317"/>
      <c r="BH1194" s="1229"/>
      <c r="BI1194" s="1317"/>
      <c r="BJ1194" s="1229"/>
      <c r="BK1194" s="1317"/>
      <c r="BL1194" s="1229"/>
      <c r="BM1194" s="1229"/>
      <c r="BN1194" s="1229"/>
      <c r="BO1194" s="1490">
        <f t="shared" si="585"/>
        <v>0</v>
      </c>
      <c r="BP1194" s="1496">
        <f t="shared" si="590"/>
        <v>0</v>
      </c>
      <c r="BQ1194" s="1305"/>
      <c r="BS1194" s="1959">
        <f t="shared" si="580"/>
        <v>10</v>
      </c>
      <c r="BT1194" s="1959">
        <f t="shared" si="581"/>
        <v>0</v>
      </c>
      <c r="BU1194" s="1959">
        <f t="shared" si="582"/>
        <v>0</v>
      </c>
      <c r="BV1194" s="1959">
        <f t="shared" si="583"/>
        <v>0</v>
      </c>
      <c r="BW1194" s="1959">
        <f t="shared" si="584"/>
        <v>13318180</v>
      </c>
    </row>
    <row r="1195" spans="1:75" ht="15" customHeight="1" x14ac:dyDescent="0.25">
      <c r="A1195" s="1315">
        <v>7</v>
      </c>
      <c r="B1195" s="2051">
        <v>43754</v>
      </c>
      <c r="C1195" s="1929">
        <f t="shared" si="593"/>
        <v>1185</v>
      </c>
      <c r="D1195" s="1305" t="s">
        <v>87</v>
      </c>
      <c r="E1195" s="1305" t="s">
        <v>88</v>
      </c>
      <c r="F1195" s="1266">
        <v>10</v>
      </c>
      <c r="G1195" s="1301">
        <f t="shared" si="592"/>
        <v>13318180</v>
      </c>
      <c r="H1195" s="1268"/>
      <c r="I1195" s="817">
        <f t="shared" si="587"/>
        <v>0</v>
      </c>
      <c r="J1195" s="1268"/>
      <c r="K1195" s="817">
        <f t="shared" si="586"/>
        <v>0</v>
      </c>
      <c r="L1195" s="1268"/>
      <c r="M1195" s="817">
        <f t="shared" si="588"/>
        <v>0</v>
      </c>
      <c r="N1195" s="1272">
        <f t="shared" si="591"/>
        <v>10</v>
      </c>
      <c r="O1195" s="1494">
        <f t="shared" si="591"/>
        <v>13318180</v>
      </c>
      <c r="P1195" s="1269">
        <f t="shared" si="569"/>
        <v>400000</v>
      </c>
      <c r="Q1195" s="1307"/>
      <c r="R1195" s="1508">
        <v>1331818</v>
      </c>
      <c r="S1195" s="1508">
        <v>1931818</v>
      </c>
      <c r="T1195" s="1508">
        <v>2231818</v>
      </c>
      <c r="U1195" s="1508">
        <v>431818</v>
      </c>
      <c r="V1195" s="1892"/>
      <c r="W1195" s="1229"/>
      <c r="X1195" s="2337"/>
      <c r="Y1195" s="1229"/>
      <c r="Z1195" s="2395"/>
      <c r="AA1195" s="1229"/>
      <c r="AB1195" s="1317"/>
      <c r="AC1195" s="1229"/>
      <c r="AD1195" s="1229"/>
      <c r="AE1195" s="1229"/>
      <c r="AF1195" s="1490">
        <f t="shared" si="571"/>
        <v>0</v>
      </c>
      <c r="AG1195" s="1316">
        <f t="shared" si="572"/>
        <v>13318180</v>
      </c>
      <c r="AH1195" s="1305"/>
      <c r="AI1195" s="1305"/>
      <c r="AJ1195" s="1267"/>
      <c r="AK1195" s="1317"/>
      <c r="AL1195" s="1317"/>
      <c r="AM1195" s="1305"/>
      <c r="AN1195" s="1305"/>
      <c r="AO1195" s="1266"/>
      <c r="AP1195" s="1491">
        <f t="shared" si="573"/>
        <v>0</v>
      </c>
      <c r="AQ1195" s="1268"/>
      <c r="AR1195" s="1492">
        <f t="shared" si="574"/>
        <v>0</v>
      </c>
      <c r="AS1195" s="1268"/>
      <c r="AT1195" s="1492">
        <f t="shared" si="575"/>
        <v>0</v>
      </c>
      <c r="AU1195" s="1268"/>
      <c r="AV1195" s="1492">
        <f t="shared" si="576"/>
        <v>0</v>
      </c>
      <c r="AW1195" s="1493">
        <f t="shared" si="577"/>
        <v>0</v>
      </c>
      <c r="AX1195" s="2153">
        <f t="shared" si="578"/>
        <v>0</v>
      </c>
      <c r="AY1195" s="1495">
        <f t="shared" si="579"/>
        <v>0</v>
      </c>
      <c r="AZ1195" s="1937"/>
      <c r="BA1195" s="1508">
        <v>1331818</v>
      </c>
      <c r="BB1195" s="1508">
        <v>1931818</v>
      </c>
      <c r="BC1195" s="1508">
        <v>2231818</v>
      </c>
      <c r="BD1195" s="1508">
        <v>431818</v>
      </c>
      <c r="BE1195" s="2174"/>
      <c r="BF1195" s="1229"/>
      <c r="BG1195" s="1317"/>
      <c r="BH1195" s="1229"/>
      <c r="BI1195" s="1317"/>
      <c r="BJ1195" s="1229"/>
      <c r="BK1195" s="1317"/>
      <c r="BL1195" s="1229"/>
      <c r="BM1195" s="1229"/>
      <c r="BN1195" s="1229"/>
      <c r="BO1195" s="1490">
        <f t="shared" si="585"/>
        <v>0</v>
      </c>
      <c r="BP1195" s="1496">
        <f t="shared" si="590"/>
        <v>0</v>
      </c>
      <c r="BQ1195" s="1305"/>
      <c r="BS1195" s="1959">
        <f t="shared" si="580"/>
        <v>10</v>
      </c>
      <c r="BT1195" s="1959">
        <f t="shared" si="581"/>
        <v>0</v>
      </c>
      <c r="BU1195" s="1959">
        <f t="shared" si="582"/>
        <v>0</v>
      </c>
      <c r="BV1195" s="1959">
        <f t="shared" si="583"/>
        <v>0</v>
      </c>
      <c r="BW1195" s="1959">
        <f t="shared" si="584"/>
        <v>13318180</v>
      </c>
    </row>
    <row r="1196" spans="1:75" ht="15" customHeight="1" x14ac:dyDescent="0.25">
      <c r="A1196" s="1315">
        <v>8</v>
      </c>
      <c r="B1196" s="2051">
        <v>43754</v>
      </c>
      <c r="C1196" s="1929">
        <f t="shared" si="593"/>
        <v>1186</v>
      </c>
      <c r="D1196" s="1305" t="s">
        <v>55</v>
      </c>
      <c r="E1196" s="1305" t="s">
        <v>88</v>
      </c>
      <c r="F1196" s="1266">
        <v>5</v>
      </c>
      <c r="G1196" s="1301">
        <f t="shared" si="592"/>
        <v>6659090</v>
      </c>
      <c r="H1196" s="1268"/>
      <c r="I1196" s="817">
        <f t="shared" si="587"/>
        <v>0</v>
      </c>
      <c r="J1196" s="1268">
        <v>5</v>
      </c>
      <c r="K1196" s="817">
        <f t="shared" si="586"/>
        <v>11159090</v>
      </c>
      <c r="L1196" s="1268"/>
      <c r="M1196" s="817">
        <f t="shared" si="588"/>
        <v>0</v>
      </c>
      <c r="N1196" s="1272">
        <f t="shared" ref="N1196:O1211" si="594">F1196+H1196+J1196+L1196</f>
        <v>10</v>
      </c>
      <c r="O1196" s="1494">
        <f t="shared" si="594"/>
        <v>17818180</v>
      </c>
      <c r="P1196" s="1269">
        <f t="shared" si="569"/>
        <v>400000</v>
      </c>
      <c r="Q1196" s="1307"/>
      <c r="R1196" s="1508">
        <v>1331818</v>
      </c>
      <c r="S1196" s="1508">
        <v>1931818</v>
      </c>
      <c r="T1196" s="1508">
        <v>2231818</v>
      </c>
      <c r="U1196" s="1508">
        <v>431818</v>
      </c>
      <c r="V1196" s="1892"/>
      <c r="W1196" s="1229"/>
      <c r="X1196" s="2337"/>
      <c r="Y1196" s="1229"/>
      <c r="Z1196" s="2395"/>
      <c r="AA1196" s="1229"/>
      <c r="AB1196" s="1317"/>
      <c r="AC1196" s="1229"/>
      <c r="AD1196" s="1229"/>
      <c r="AE1196" s="1229"/>
      <c r="AF1196" s="1490">
        <f t="shared" si="571"/>
        <v>0</v>
      </c>
      <c r="AG1196" s="1316">
        <f t="shared" si="572"/>
        <v>17818180</v>
      </c>
      <c r="AH1196" s="1305"/>
      <c r="AI1196" s="1305"/>
      <c r="AJ1196" s="1267"/>
      <c r="AK1196" s="1317"/>
      <c r="AL1196" s="1317"/>
      <c r="AM1196" s="1305"/>
      <c r="AN1196" s="1305"/>
      <c r="AO1196" s="1266"/>
      <c r="AP1196" s="1491">
        <f t="shared" si="573"/>
        <v>0</v>
      </c>
      <c r="AQ1196" s="1268"/>
      <c r="AR1196" s="1492">
        <f t="shared" si="574"/>
        <v>0</v>
      </c>
      <c r="AS1196" s="1268"/>
      <c r="AT1196" s="1492">
        <f t="shared" si="575"/>
        <v>0</v>
      </c>
      <c r="AU1196" s="1268"/>
      <c r="AV1196" s="1492">
        <f t="shared" si="576"/>
        <v>0</v>
      </c>
      <c r="AW1196" s="1493">
        <f t="shared" si="577"/>
        <v>0</v>
      </c>
      <c r="AX1196" s="2153">
        <f t="shared" si="578"/>
        <v>0</v>
      </c>
      <c r="AY1196" s="1495">
        <f t="shared" si="579"/>
        <v>0</v>
      </c>
      <c r="AZ1196" s="1937"/>
      <c r="BA1196" s="1508">
        <v>1331818</v>
      </c>
      <c r="BB1196" s="1508">
        <v>1931818</v>
      </c>
      <c r="BC1196" s="1508">
        <v>2231818</v>
      </c>
      <c r="BD1196" s="1508">
        <v>431818</v>
      </c>
      <c r="BE1196" s="2174"/>
      <c r="BF1196" s="1229"/>
      <c r="BG1196" s="1317"/>
      <c r="BH1196" s="1229"/>
      <c r="BI1196" s="1317"/>
      <c r="BJ1196" s="1229"/>
      <c r="BK1196" s="1317"/>
      <c r="BL1196" s="1229"/>
      <c r="BM1196" s="1229"/>
      <c r="BN1196" s="1229"/>
      <c r="BO1196" s="1490">
        <f t="shared" si="585"/>
        <v>0</v>
      </c>
      <c r="BP1196" s="1496">
        <f t="shared" si="590"/>
        <v>0</v>
      </c>
      <c r="BQ1196" s="1305"/>
      <c r="BS1196" s="1959">
        <f t="shared" si="580"/>
        <v>5</v>
      </c>
      <c r="BT1196" s="1959">
        <f t="shared" si="581"/>
        <v>0</v>
      </c>
      <c r="BU1196" s="1959">
        <f t="shared" si="582"/>
        <v>5</v>
      </c>
      <c r="BV1196" s="1959">
        <f t="shared" si="583"/>
        <v>0</v>
      </c>
      <c r="BW1196" s="1959">
        <f t="shared" si="584"/>
        <v>17818180</v>
      </c>
    </row>
    <row r="1197" spans="1:75" ht="15" customHeight="1" x14ac:dyDescent="0.25">
      <c r="A1197" s="1315">
        <v>9</v>
      </c>
      <c r="B1197" s="2051">
        <v>43754</v>
      </c>
      <c r="C1197" s="1929">
        <f t="shared" si="593"/>
        <v>1187</v>
      </c>
      <c r="D1197" s="1305" t="s">
        <v>89</v>
      </c>
      <c r="E1197" s="1305" t="s">
        <v>88</v>
      </c>
      <c r="F1197" s="1266">
        <v>5</v>
      </c>
      <c r="G1197" s="1301">
        <f t="shared" si="592"/>
        <v>6659090</v>
      </c>
      <c r="H1197" s="1268"/>
      <c r="I1197" s="817">
        <f t="shared" si="587"/>
        <v>0</v>
      </c>
      <c r="J1197" s="1268">
        <v>5</v>
      </c>
      <c r="K1197" s="817">
        <f t="shared" si="586"/>
        <v>11159090</v>
      </c>
      <c r="L1197" s="1268"/>
      <c r="M1197" s="817">
        <f t="shared" si="588"/>
        <v>0</v>
      </c>
      <c r="N1197" s="1272">
        <f t="shared" si="594"/>
        <v>10</v>
      </c>
      <c r="O1197" s="1494">
        <f t="shared" si="594"/>
        <v>17818180</v>
      </c>
      <c r="P1197" s="1269">
        <f t="shared" si="569"/>
        <v>400000</v>
      </c>
      <c r="Q1197" s="1307"/>
      <c r="R1197" s="1508">
        <v>1331818</v>
      </c>
      <c r="S1197" s="1508">
        <v>1931818</v>
      </c>
      <c r="T1197" s="1508">
        <v>2231818</v>
      </c>
      <c r="U1197" s="1508">
        <v>431818</v>
      </c>
      <c r="V1197" s="1892"/>
      <c r="W1197" s="1229"/>
      <c r="X1197" s="2337"/>
      <c r="Y1197" s="1229"/>
      <c r="Z1197" s="2395"/>
      <c r="AA1197" s="1229"/>
      <c r="AB1197" s="1317"/>
      <c r="AC1197" s="1229"/>
      <c r="AD1197" s="1229"/>
      <c r="AE1197" s="1229"/>
      <c r="AF1197" s="1490">
        <f t="shared" si="571"/>
        <v>0</v>
      </c>
      <c r="AG1197" s="1316">
        <f t="shared" si="572"/>
        <v>17818180</v>
      </c>
      <c r="AH1197" s="1305"/>
      <c r="AI1197" s="1305"/>
      <c r="AJ1197" s="1267"/>
      <c r="AK1197" s="1317"/>
      <c r="AL1197" s="1317"/>
      <c r="AM1197" s="1305"/>
      <c r="AN1197" s="1305"/>
      <c r="AO1197" s="1266"/>
      <c r="AP1197" s="1491">
        <f t="shared" si="573"/>
        <v>0</v>
      </c>
      <c r="AQ1197" s="1268"/>
      <c r="AR1197" s="1492">
        <f t="shared" si="574"/>
        <v>0</v>
      </c>
      <c r="AS1197" s="1268"/>
      <c r="AT1197" s="1492">
        <f t="shared" si="575"/>
        <v>0</v>
      </c>
      <c r="AU1197" s="1268"/>
      <c r="AV1197" s="1492">
        <f t="shared" si="576"/>
        <v>0</v>
      </c>
      <c r="AW1197" s="1493">
        <f t="shared" si="577"/>
        <v>0</v>
      </c>
      <c r="AX1197" s="2153">
        <f t="shared" si="578"/>
        <v>0</v>
      </c>
      <c r="AY1197" s="1495">
        <f t="shared" si="579"/>
        <v>0</v>
      </c>
      <c r="AZ1197" s="1937"/>
      <c r="BA1197" s="1508">
        <v>1331818</v>
      </c>
      <c r="BB1197" s="1508">
        <v>1931818</v>
      </c>
      <c r="BC1197" s="1508">
        <v>2231818</v>
      </c>
      <c r="BD1197" s="1508">
        <v>431818</v>
      </c>
      <c r="BE1197" s="2174"/>
      <c r="BF1197" s="1229"/>
      <c r="BG1197" s="1317"/>
      <c r="BH1197" s="1229"/>
      <c r="BI1197" s="1317"/>
      <c r="BJ1197" s="1229"/>
      <c r="BK1197" s="1317"/>
      <c r="BL1197" s="1229"/>
      <c r="BM1197" s="1229"/>
      <c r="BN1197" s="1229"/>
      <c r="BO1197" s="1490">
        <f t="shared" si="585"/>
        <v>0</v>
      </c>
      <c r="BP1197" s="1496">
        <f t="shared" si="590"/>
        <v>0</v>
      </c>
      <c r="BQ1197" s="1305"/>
      <c r="BS1197" s="1959">
        <f t="shared" si="580"/>
        <v>5</v>
      </c>
      <c r="BT1197" s="1959">
        <f t="shared" si="581"/>
        <v>0</v>
      </c>
      <c r="BU1197" s="1959">
        <f t="shared" si="582"/>
        <v>5</v>
      </c>
      <c r="BV1197" s="1959">
        <f t="shared" si="583"/>
        <v>0</v>
      </c>
      <c r="BW1197" s="1959">
        <f t="shared" si="584"/>
        <v>17818180</v>
      </c>
    </row>
    <row r="1198" spans="1:75" ht="15" customHeight="1" x14ac:dyDescent="0.25">
      <c r="A1198" s="1315">
        <v>10</v>
      </c>
      <c r="B1198" s="2051">
        <v>43754</v>
      </c>
      <c r="C1198" s="1929">
        <f t="shared" si="593"/>
        <v>1188</v>
      </c>
      <c r="D1198" s="1305" t="s">
        <v>90</v>
      </c>
      <c r="E1198" s="1305" t="s">
        <v>88</v>
      </c>
      <c r="F1198" s="1266">
        <v>5</v>
      </c>
      <c r="G1198" s="1301">
        <f t="shared" si="592"/>
        <v>6659090</v>
      </c>
      <c r="H1198" s="1268"/>
      <c r="I1198" s="817">
        <f t="shared" si="587"/>
        <v>0</v>
      </c>
      <c r="J1198" s="1268">
        <v>5</v>
      </c>
      <c r="K1198" s="817">
        <f t="shared" si="586"/>
        <v>11159090</v>
      </c>
      <c r="L1198" s="1268"/>
      <c r="M1198" s="817">
        <f t="shared" si="588"/>
        <v>0</v>
      </c>
      <c r="N1198" s="1272">
        <f t="shared" si="594"/>
        <v>10</v>
      </c>
      <c r="O1198" s="1494">
        <f t="shared" si="594"/>
        <v>17818180</v>
      </c>
      <c r="P1198" s="1269">
        <f t="shared" si="569"/>
        <v>400000</v>
      </c>
      <c r="Q1198" s="1307"/>
      <c r="R1198" s="1508">
        <v>1331818</v>
      </c>
      <c r="S1198" s="1508">
        <v>1931818</v>
      </c>
      <c r="T1198" s="1508">
        <v>2231818</v>
      </c>
      <c r="U1198" s="1508">
        <v>431818</v>
      </c>
      <c r="V1198" s="1892"/>
      <c r="W1198" s="1229"/>
      <c r="X1198" s="2337"/>
      <c r="Y1198" s="1229"/>
      <c r="Z1198" s="2395"/>
      <c r="AA1198" s="1229"/>
      <c r="AB1198" s="1317"/>
      <c r="AC1198" s="1229"/>
      <c r="AD1198" s="1229"/>
      <c r="AE1198" s="1229"/>
      <c r="AF1198" s="1490">
        <f t="shared" si="571"/>
        <v>0</v>
      </c>
      <c r="AG1198" s="1316">
        <f t="shared" si="572"/>
        <v>17818180</v>
      </c>
      <c r="AH1198" s="1305"/>
      <c r="AI1198" s="1305"/>
      <c r="AJ1198" s="1267"/>
      <c r="AK1198" s="1317"/>
      <c r="AL1198" s="1317"/>
      <c r="AM1198" s="1305"/>
      <c r="AN1198" s="1305"/>
      <c r="AO1198" s="1266"/>
      <c r="AP1198" s="1491">
        <f t="shared" si="573"/>
        <v>0</v>
      </c>
      <c r="AQ1198" s="1268"/>
      <c r="AR1198" s="1492">
        <f t="shared" si="574"/>
        <v>0</v>
      </c>
      <c r="AS1198" s="1268"/>
      <c r="AT1198" s="1492">
        <f t="shared" si="575"/>
        <v>0</v>
      </c>
      <c r="AU1198" s="1268"/>
      <c r="AV1198" s="1492">
        <f t="shared" si="576"/>
        <v>0</v>
      </c>
      <c r="AW1198" s="1493">
        <f t="shared" si="577"/>
        <v>0</v>
      </c>
      <c r="AX1198" s="2153">
        <f t="shared" si="578"/>
        <v>0</v>
      </c>
      <c r="AY1198" s="1495">
        <f t="shared" si="579"/>
        <v>0</v>
      </c>
      <c r="AZ1198" s="1937"/>
      <c r="BA1198" s="1508">
        <v>1331818</v>
      </c>
      <c r="BB1198" s="1508">
        <v>1931818</v>
      </c>
      <c r="BC1198" s="1508">
        <v>2231818</v>
      </c>
      <c r="BD1198" s="1508">
        <v>431818</v>
      </c>
      <c r="BE1198" s="2174"/>
      <c r="BF1198" s="1229"/>
      <c r="BG1198" s="1317"/>
      <c r="BH1198" s="1229"/>
      <c r="BI1198" s="1317"/>
      <c r="BJ1198" s="1229"/>
      <c r="BK1198" s="1317"/>
      <c r="BL1198" s="1229"/>
      <c r="BM1198" s="1229"/>
      <c r="BN1198" s="1229"/>
      <c r="BO1198" s="1490">
        <f t="shared" si="585"/>
        <v>0</v>
      </c>
      <c r="BP1198" s="1496">
        <f t="shared" si="590"/>
        <v>0</v>
      </c>
      <c r="BQ1198" s="1305"/>
      <c r="BS1198" s="1959">
        <f t="shared" si="580"/>
        <v>5</v>
      </c>
      <c r="BT1198" s="1959">
        <f t="shared" si="581"/>
        <v>0</v>
      </c>
      <c r="BU1198" s="1959">
        <f t="shared" si="582"/>
        <v>5</v>
      </c>
      <c r="BV1198" s="1959">
        <f t="shared" si="583"/>
        <v>0</v>
      </c>
      <c r="BW1198" s="1959">
        <f t="shared" si="584"/>
        <v>17818180</v>
      </c>
    </row>
    <row r="1199" spans="1:75" ht="15" customHeight="1" x14ac:dyDescent="0.25">
      <c r="A1199" s="1315">
        <v>11</v>
      </c>
      <c r="B1199" s="2051">
        <v>43754</v>
      </c>
      <c r="C1199" s="1929">
        <f t="shared" si="593"/>
        <v>1189</v>
      </c>
      <c r="D1199" s="1305" t="s">
        <v>101</v>
      </c>
      <c r="E1199" s="1305" t="s">
        <v>88</v>
      </c>
      <c r="F1199" s="1266">
        <v>5</v>
      </c>
      <c r="G1199" s="1301">
        <f t="shared" si="592"/>
        <v>6659090</v>
      </c>
      <c r="H1199" s="1268"/>
      <c r="I1199" s="817">
        <f t="shared" si="587"/>
        <v>0</v>
      </c>
      <c r="J1199" s="1268">
        <v>5</v>
      </c>
      <c r="K1199" s="817">
        <f t="shared" si="586"/>
        <v>11159090</v>
      </c>
      <c r="L1199" s="1268"/>
      <c r="M1199" s="817">
        <f t="shared" si="588"/>
        <v>0</v>
      </c>
      <c r="N1199" s="1272">
        <f t="shared" si="594"/>
        <v>10</v>
      </c>
      <c r="O1199" s="1494">
        <f t="shared" si="594"/>
        <v>17818180</v>
      </c>
      <c r="P1199" s="1269">
        <f t="shared" si="569"/>
        <v>400000</v>
      </c>
      <c r="Q1199" s="1307"/>
      <c r="R1199" s="1508">
        <v>1331818</v>
      </c>
      <c r="S1199" s="1508">
        <v>1931818</v>
      </c>
      <c r="T1199" s="1508">
        <v>2231818</v>
      </c>
      <c r="U1199" s="1508">
        <v>431818</v>
      </c>
      <c r="V1199" s="1892"/>
      <c r="W1199" s="1229"/>
      <c r="X1199" s="2337"/>
      <c r="Y1199" s="1229"/>
      <c r="Z1199" s="2395"/>
      <c r="AA1199" s="1229"/>
      <c r="AB1199" s="1317"/>
      <c r="AC1199" s="1229"/>
      <c r="AD1199" s="1229"/>
      <c r="AE1199" s="1229"/>
      <c r="AF1199" s="1490">
        <f t="shared" si="571"/>
        <v>0</v>
      </c>
      <c r="AG1199" s="1316">
        <f t="shared" si="572"/>
        <v>17818180</v>
      </c>
      <c r="AH1199" s="1305"/>
      <c r="AI1199" s="1305"/>
      <c r="AJ1199" s="1267"/>
      <c r="AK1199" s="1317"/>
      <c r="AL1199" s="1317"/>
      <c r="AM1199" s="1305"/>
      <c r="AN1199" s="1305"/>
      <c r="AO1199" s="1266"/>
      <c r="AP1199" s="1491">
        <f t="shared" si="573"/>
        <v>0</v>
      </c>
      <c r="AQ1199" s="1268"/>
      <c r="AR1199" s="1492">
        <f t="shared" si="574"/>
        <v>0</v>
      </c>
      <c r="AS1199" s="1268"/>
      <c r="AT1199" s="1492">
        <f t="shared" si="575"/>
        <v>0</v>
      </c>
      <c r="AU1199" s="1268"/>
      <c r="AV1199" s="1492">
        <f t="shared" si="576"/>
        <v>0</v>
      </c>
      <c r="AW1199" s="1493">
        <f t="shared" si="577"/>
        <v>0</v>
      </c>
      <c r="AX1199" s="2153">
        <f t="shared" si="578"/>
        <v>0</v>
      </c>
      <c r="AY1199" s="1495">
        <f t="shared" si="579"/>
        <v>0</v>
      </c>
      <c r="AZ1199" s="1937"/>
      <c r="BA1199" s="1508">
        <v>1331818</v>
      </c>
      <c r="BB1199" s="1508">
        <v>1931818</v>
      </c>
      <c r="BC1199" s="1508">
        <v>2231818</v>
      </c>
      <c r="BD1199" s="1508">
        <v>431818</v>
      </c>
      <c r="BE1199" s="2174"/>
      <c r="BF1199" s="1229"/>
      <c r="BG1199" s="1317"/>
      <c r="BH1199" s="1229"/>
      <c r="BI1199" s="1317"/>
      <c r="BJ1199" s="1229"/>
      <c r="BK1199" s="1317"/>
      <c r="BL1199" s="1229"/>
      <c r="BM1199" s="1229"/>
      <c r="BN1199" s="1229"/>
      <c r="BO1199" s="1490">
        <f t="shared" si="585"/>
        <v>0</v>
      </c>
      <c r="BP1199" s="1496">
        <f t="shared" si="590"/>
        <v>0</v>
      </c>
      <c r="BQ1199" s="1305"/>
      <c r="BS1199" s="1959">
        <f t="shared" si="580"/>
        <v>5</v>
      </c>
      <c r="BT1199" s="1959">
        <f t="shared" si="581"/>
        <v>0</v>
      </c>
      <c r="BU1199" s="1959">
        <f t="shared" si="582"/>
        <v>5</v>
      </c>
      <c r="BV1199" s="1959">
        <f t="shared" si="583"/>
        <v>0</v>
      </c>
      <c r="BW1199" s="1959">
        <f t="shared" si="584"/>
        <v>17818180</v>
      </c>
    </row>
    <row r="1200" spans="1:75" ht="15" customHeight="1" x14ac:dyDescent="0.25">
      <c r="A1200" s="1315">
        <v>12</v>
      </c>
      <c r="B1200" s="2051">
        <v>43754</v>
      </c>
      <c r="C1200" s="1929">
        <f t="shared" si="593"/>
        <v>1190</v>
      </c>
      <c r="D1200" s="1305" t="s">
        <v>47</v>
      </c>
      <c r="E1200" s="1305" t="s">
        <v>273</v>
      </c>
      <c r="F1200" s="1266">
        <v>3</v>
      </c>
      <c r="G1200" s="1301">
        <f t="shared" si="592"/>
        <v>3995454</v>
      </c>
      <c r="H1200" s="1268"/>
      <c r="I1200" s="817">
        <f t="shared" si="587"/>
        <v>0</v>
      </c>
      <c r="J1200" s="1268">
        <v>2</v>
      </c>
      <c r="K1200" s="817">
        <f t="shared" si="586"/>
        <v>4463636</v>
      </c>
      <c r="L1200" s="1268"/>
      <c r="M1200" s="817">
        <f t="shared" si="588"/>
        <v>0</v>
      </c>
      <c r="N1200" s="1272">
        <f t="shared" si="594"/>
        <v>5</v>
      </c>
      <c r="O1200" s="1494">
        <f t="shared" si="594"/>
        <v>8459090</v>
      </c>
      <c r="P1200" s="1269">
        <f t="shared" si="569"/>
        <v>200000</v>
      </c>
      <c r="Q1200" s="1307"/>
      <c r="R1200" s="1508">
        <v>1331818</v>
      </c>
      <c r="S1200" s="1508">
        <v>1931818</v>
      </c>
      <c r="T1200" s="1508">
        <v>2231818</v>
      </c>
      <c r="U1200" s="1508">
        <v>431818</v>
      </c>
      <c r="V1200" s="1892"/>
      <c r="W1200" s="1229"/>
      <c r="X1200" s="2337"/>
      <c r="Y1200" s="1229"/>
      <c r="Z1200" s="2395"/>
      <c r="AA1200" s="1229"/>
      <c r="AB1200" s="1317"/>
      <c r="AC1200" s="1229"/>
      <c r="AD1200" s="1229"/>
      <c r="AE1200" s="1229"/>
      <c r="AF1200" s="1490">
        <f t="shared" si="571"/>
        <v>0</v>
      </c>
      <c r="AG1200" s="1316">
        <f t="shared" si="572"/>
        <v>8459090</v>
      </c>
      <c r="AH1200" s="1305"/>
      <c r="AI1200" s="1305"/>
      <c r="AJ1200" s="1267"/>
      <c r="AK1200" s="1317"/>
      <c r="AL1200" s="1317"/>
      <c r="AM1200" s="1305"/>
      <c r="AN1200" s="1305"/>
      <c r="AO1200" s="1266"/>
      <c r="AP1200" s="1491">
        <f t="shared" si="573"/>
        <v>0</v>
      </c>
      <c r="AQ1200" s="1268"/>
      <c r="AR1200" s="1492">
        <f t="shared" si="574"/>
        <v>0</v>
      </c>
      <c r="AS1200" s="1268"/>
      <c r="AT1200" s="1492">
        <f t="shared" si="575"/>
        <v>0</v>
      </c>
      <c r="AU1200" s="1268"/>
      <c r="AV1200" s="1492">
        <f t="shared" si="576"/>
        <v>0</v>
      </c>
      <c r="AW1200" s="1493">
        <f t="shared" si="577"/>
        <v>0</v>
      </c>
      <c r="AX1200" s="2153">
        <f t="shared" si="578"/>
        <v>0</v>
      </c>
      <c r="AY1200" s="1495">
        <f t="shared" si="579"/>
        <v>0</v>
      </c>
      <c r="AZ1200" s="1937"/>
      <c r="BA1200" s="1508">
        <v>1331818</v>
      </c>
      <c r="BB1200" s="1508">
        <v>1931818</v>
      </c>
      <c r="BC1200" s="1508">
        <v>2231818</v>
      </c>
      <c r="BD1200" s="1508">
        <v>431818</v>
      </c>
      <c r="BE1200" s="2174"/>
      <c r="BF1200" s="1229"/>
      <c r="BG1200" s="1317"/>
      <c r="BH1200" s="1229"/>
      <c r="BI1200" s="1317"/>
      <c r="BJ1200" s="1229"/>
      <c r="BK1200" s="1317"/>
      <c r="BL1200" s="1229"/>
      <c r="BM1200" s="1229"/>
      <c r="BN1200" s="1229"/>
      <c r="BO1200" s="1490">
        <f t="shared" si="585"/>
        <v>0</v>
      </c>
      <c r="BP1200" s="1496">
        <f t="shared" si="590"/>
        <v>0</v>
      </c>
      <c r="BQ1200" s="1305"/>
      <c r="BS1200" s="1959">
        <f t="shared" si="580"/>
        <v>3</v>
      </c>
      <c r="BT1200" s="1959">
        <f t="shared" si="581"/>
        <v>0</v>
      </c>
      <c r="BU1200" s="1959">
        <f t="shared" si="582"/>
        <v>2</v>
      </c>
      <c r="BV1200" s="1959">
        <f t="shared" si="583"/>
        <v>0</v>
      </c>
      <c r="BW1200" s="1959">
        <f t="shared" si="584"/>
        <v>8459090</v>
      </c>
    </row>
    <row r="1201" spans="1:75" ht="15" customHeight="1" x14ac:dyDescent="0.25">
      <c r="A1201" s="1315">
        <v>13</v>
      </c>
      <c r="B1201" s="2051">
        <v>43754</v>
      </c>
      <c r="C1201" s="1929">
        <f t="shared" si="593"/>
        <v>1191</v>
      </c>
      <c r="D1201" s="1305" t="s">
        <v>47</v>
      </c>
      <c r="E1201" s="1305" t="s">
        <v>273</v>
      </c>
      <c r="F1201" s="1266">
        <v>3</v>
      </c>
      <c r="G1201" s="1301">
        <f t="shared" si="592"/>
        <v>3995454</v>
      </c>
      <c r="H1201" s="1268"/>
      <c r="I1201" s="817">
        <f t="shared" si="587"/>
        <v>0</v>
      </c>
      <c r="J1201" s="1268"/>
      <c r="K1201" s="817">
        <f t="shared" si="586"/>
        <v>0</v>
      </c>
      <c r="L1201" s="1268"/>
      <c r="M1201" s="817">
        <f t="shared" si="588"/>
        <v>0</v>
      </c>
      <c r="N1201" s="1272">
        <f t="shared" si="594"/>
        <v>3</v>
      </c>
      <c r="O1201" s="1494">
        <f t="shared" si="594"/>
        <v>3995454</v>
      </c>
      <c r="P1201" s="1269">
        <f t="shared" si="569"/>
        <v>120000</v>
      </c>
      <c r="Q1201" s="1307"/>
      <c r="R1201" s="1508">
        <v>1331818</v>
      </c>
      <c r="S1201" s="1508">
        <v>1931818</v>
      </c>
      <c r="T1201" s="1508">
        <v>2231818</v>
      </c>
      <c r="U1201" s="1508">
        <v>431818</v>
      </c>
      <c r="V1201" s="1892"/>
      <c r="W1201" s="1229"/>
      <c r="X1201" s="2337"/>
      <c r="Y1201" s="1229"/>
      <c r="Z1201" s="2395"/>
      <c r="AA1201" s="1229"/>
      <c r="AB1201" s="1317"/>
      <c r="AC1201" s="1229"/>
      <c r="AD1201" s="1229"/>
      <c r="AE1201" s="1229"/>
      <c r="AF1201" s="1490">
        <f t="shared" si="571"/>
        <v>0</v>
      </c>
      <c r="AG1201" s="1316">
        <f t="shared" si="572"/>
        <v>3995454</v>
      </c>
      <c r="AH1201" s="1305"/>
      <c r="AI1201" s="1305"/>
      <c r="AJ1201" s="1267"/>
      <c r="AK1201" s="1317"/>
      <c r="AL1201" s="1317"/>
      <c r="AM1201" s="1305"/>
      <c r="AN1201" s="1305"/>
      <c r="AO1201" s="1266"/>
      <c r="AP1201" s="1491">
        <f t="shared" si="573"/>
        <v>0</v>
      </c>
      <c r="AQ1201" s="1268"/>
      <c r="AR1201" s="1492">
        <f t="shared" si="574"/>
        <v>0</v>
      </c>
      <c r="AS1201" s="1268"/>
      <c r="AT1201" s="1492">
        <f t="shared" si="575"/>
        <v>0</v>
      </c>
      <c r="AU1201" s="1268"/>
      <c r="AV1201" s="1492">
        <f t="shared" si="576"/>
        <v>0</v>
      </c>
      <c r="AW1201" s="1493">
        <f t="shared" si="577"/>
        <v>0</v>
      </c>
      <c r="AX1201" s="2153">
        <f t="shared" si="578"/>
        <v>0</v>
      </c>
      <c r="AY1201" s="1495">
        <f t="shared" si="579"/>
        <v>0</v>
      </c>
      <c r="AZ1201" s="1937"/>
      <c r="BA1201" s="1508">
        <v>1331818</v>
      </c>
      <c r="BB1201" s="1508">
        <v>1931818</v>
      </c>
      <c r="BC1201" s="1508">
        <v>2231818</v>
      </c>
      <c r="BD1201" s="1508">
        <v>431818</v>
      </c>
      <c r="BE1201" s="2174"/>
      <c r="BF1201" s="1229"/>
      <c r="BG1201" s="1317"/>
      <c r="BH1201" s="1229"/>
      <c r="BI1201" s="1317"/>
      <c r="BJ1201" s="1229"/>
      <c r="BK1201" s="1317"/>
      <c r="BL1201" s="1229"/>
      <c r="BM1201" s="1229"/>
      <c r="BN1201" s="1229"/>
      <c r="BO1201" s="1490">
        <f t="shared" si="585"/>
        <v>0</v>
      </c>
      <c r="BP1201" s="1496">
        <f t="shared" si="590"/>
        <v>0</v>
      </c>
      <c r="BQ1201" s="1305"/>
      <c r="BS1201" s="1959">
        <f t="shared" si="580"/>
        <v>3</v>
      </c>
      <c r="BT1201" s="1959">
        <f t="shared" si="581"/>
        <v>0</v>
      </c>
      <c r="BU1201" s="1959">
        <f t="shared" si="582"/>
        <v>0</v>
      </c>
      <c r="BV1201" s="1959">
        <f t="shared" si="583"/>
        <v>0</v>
      </c>
      <c r="BW1201" s="1959">
        <f t="shared" si="584"/>
        <v>3995454</v>
      </c>
    </row>
    <row r="1202" spans="1:75" ht="15" customHeight="1" x14ac:dyDescent="0.25">
      <c r="A1202" s="1315">
        <v>14</v>
      </c>
      <c r="B1202" s="2051">
        <v>43754</v>
      </c>
      <c r="C1202" s="1929">
        <f t="shared" si="593"/>
        <v>1192</v>
      </c>
      <c r="D1202" s="1305" t="s">
        <v>46</v>
      </c>
      <c r="E1202" s="1305" t="s">
        <v>273</v>
      </c>
      <c r="F1202" s="1266"/>
      <c r="G1202" s="1301">
        <f t="shared" si="592"/>
        <v>0</v>
      </c>
      <c r="H1202" s="1268"/>
      <c r="I1202" s="817">
        <f t="shared" si="587"/>
        <v>0</v>
      </c>
      <c r="J1202" s="1268">
        <v>2</v>
      </c>
      <c r="K1202" s="817">
        <f t="shared" si="586"/>
        <v>4463636</v>
      </c>
      <c r="L1202" s="1268"/>
      <c r="M1202" s="817">
        <f t="shared" si="588"/>
        <v>0</v>
      </c>
      <c r="N1202" s="1272">
        <f t="shared" si="594"/>
        <v>2</v>
      </c>
      <c r="O1202" s="1494">
        <f t="shared" si="594"/>
        <v>4463636</v>
      </c>
      <c r="P1202" s="1269">
        <f t="shared" si="569"/>
        <v>80000</v>
      </c>
      <c r="Q1202" s="1307"/>
      <c r="R1202" s="1508">
        <v>1331818</v>
      </c>
      <c r="S1202" s="1508">
        <v>1931818</v>
      </c>
      <c r="T1202" s="1508">
        <v>2231818</v>
      </c>
      <c r="U1202" s="1508">
        <v>431818</v>
      </c>
      <c r="V1202" s="1892"/>
      <c r="W1202" s="1229"/>
      <c r="X1202" s="2386"/>
      <c r="Y1202" s="1229"/>
      <c r="Z1202" s="2450"/>
      <c r="AA1202" s="1229"/>
      <c r="AB1202" s="1317"/>
      <c r="AC1202" s="1229"/>
      <c r="AD1202" s="1229"/>
      <c r="AE1202" s="1229"/>
      <c r="AF1202" s="1490">
        <f t="shared" si="571"/>
        <v>0</v>
      </c>
      <c r="AG1202" s="1316">
        <f t="shared" si="572"/>
        <v>4463636</v>
      </c>
      <c r="AH1202" s="1305"/>
      <c r="AI1202" s="1305"/>
      <c r="AJ1202" s="1267"/>
      <c r="AK1202" s="1317"/>
      <c r="AL1202" s="1317"/>
      <c r="AM1202" s="1305"/>
      <c r="AN1202" s="1305"/>
      <c r="AO1202" s="1266"/>
      <c r="AP1202" s="1491">
        <f t="shared" si="573"/>
        <v>0</v>
      </c>
      <c r="AQ1202" s="1268"/>
      <c r="AR1202" s="1492">
        <f t="shared" si="574"/>
        <v>0</v>
      </c>
      <c r="AS1202" s="1268"/>
      <c r="AT1202" s="1492">
        <f t="shared" si="575"/>
        <v>0</v>
      </c>
      <c r="AU1202" s="1268"/>
      <c r="AV1202" s="1492">
        <f t="shared" si="576"/>
        <v>0</v>
      </c>
      <c r="AW1202" s="1493">
        <f t="shared" si="577"/>
        <v>0</v>
      </c>
      <c r="AX1202" s="2153">
        <f t="shared" si="578"/>
        <v>0</v>
      </c>
      <c r="AY1202" s="1495">
        <f t="shared" si="579"/>
        <v>0</v>
      </c>
      <c r="AZ1202" s="1937"/>
      <c r="BA1202" s="1508">
        <v>1331818</v>
      </c>
      <c r="BB1202" s="1508">
        <v>1931818</v>
      </c>
      <c r="BC1202" s="1508">
        <v>2231818</v>
      </c>
      <c r="BD1202" s="1508">
        <v>431818</v>
      </c>
      <c r="BE1202" s="2174"/>
      <c r="BF1202" s="1229"/>
      <c r="BG1202" s="1317"/>
      <c r="BH1202" s="1229"/>
      <c r="BI1202" s="1317"/>
      <c r="BJ1202" s="1229"/>
      <c r="BK1202" s="1317"/>
      <c r="BL1202" s="1229"/>
      <c r="BM1202" s="1229"/>
      <c r="BN1202" s="1229"/>
      <c r="BO1202" s="1490">
        <f t="shared" si="585"/>
        <v>0</v>
      </c>
      <c r="BP1202" s="1496">
        <f t="shared" si="590"/>
        <v>0</v>
      </c>
      <c r="BQ1202" s="1305"/>
      <c r="BS1202" s="1959">
        <f t="shared" si="580"/>
        <v>0</v>
      </c>
      <c r="BT1202" s="1959">
        <f t="shared" si="581"/>
        <v>0</v>
      </c>
      <c r="BU1202" s="1959">
        <f t="shared" si="582"/>
        <v>2</v>
      </c>
      <c r="BV1202" s="1959">
        <f t="shared" si="583"/>
        <v>0</v>
      </c>
      <c r="BW1202" s="1959">
        <f t="shared" si="584"/>
        <v>4463636</v>
      </c>
    </row>
    <row r="1203" spans="1:75" ht="15" customHeight="1" x14ac:dyDescent="0.25">
      <c r="A1203" s="1315">
        <v>15</v>
      </c>
      <c r="B1203" s="2051">
        <v>43754</v>
      </c>
      <c r="C1203" s="1929">
        <f t="shared" si="593"/>
        <v>1193</v>
      </c>
      <c r="D1203" s="1305" t="s">
        <v>281</v>
      </c>
      <c r="E1203" s="1305" t="s">
        <v>57</v>
      </c>
      <c r="F1203" s="1266">
        <v>5</v>
      </c>
      <c r="G1203" s="1301">
        <f t="shared" si="592"/>
        <v>6659090</v>
      </c>
      <c r="H1203" s="1268"/>
      <c r="I1203" s="817">
        <f t="shared" si="587"/>
        <v>0</v>
      </c>
      <c r="J1203" s="1268">
        <v>3</v>
      </c>
      <c r="K1203" s="817">
        <f t="shared" si="586"/>
        <v>6695454</v>
      </c>
      <c r="L1203" s="1268">
        <v>1</v>
      </c>
      <c r="M1203" s="817">
        <f t="shared" si="588"/>
        <v>431818</v>
      </c>
      <c r="N1203" s="1272">
        <f t="shared" si="594"/>
        <v>9</v>
      </c>
      <c r="O1203" s="1494">
        <f t="shared" si="594"/>
        <v>13786362</v>
      </c>
      <c r="P1203" s="1269">
        <f t="shared" si="569"/>
        <v>360000</v>
      </c>
      <c r="Q1203" s="1307"/>
      <c r="R1203" s="1508">
        <v>1331818</v>
      </c>
      <c r="S1203" s="1508">
        <v>1931818</v>
      </c>
      <c r="T1203" s="1508">
        <v>2231818</v>
      </c>
      <c r="U1203" s="1508">
        <v>431818</v>
      </c>
      <c r="V1203" s="1892"/>
      <c r="W1203" s="1229"/>
      <c r="X1203" s="2337"/>
      <c r="Y1203" s="1229"/>
      <c r="Z1203" s="2395"/>
      <c r="AA1203" s="1229"/>
      <c r="AB1203" s="1317"/>
      <c r="AC1203" s="1229"/>
      <c r="AD1203" s="1229"/>
      <c r="AE1203" s="1229"/>
      <c r="AF1203" s="1490">
        <f t="shared" si="571"/>
        <v>0</v>
      </c>
      <c r="AG1203" s="1316">
        <f t="shared" si="572"/>
        <v>13786362</v>
      </c>
      <c r="AH1203" s="1305"/>
      <c r="AI1203" s="1305"/>
      <c r="AJ1203" s="1267"/>
      <c r="AK1203" s="1317"/>
      <c r="AL1203" s="1317"/>
      <c r="AM1203" s="1305"/>
      <c r="AN1203" s="1305"/>
      <c r="AO1203" s="1266"/>
      <c r="AP1203" s="1491">
        <f t="shared" si="573"/>
        <v>0</v>
      </c>
      <c r="AQ1203" s="1268"/>
      <c r="AR1203" s="1492">
        <f t="shared" si="574"/>
        <v>0</v>
      </c>
      <c r="AS1203" s="1268"/>
      <c r="AT1203" s="1492">
        <f t="shared" si="575"/>
        <v>0</v>
      </c>
      <c r="AU1203" s="1268"/>
      <c r="AV1203" s="1492">
        <f t="shared" si="576"/>
        <v>0</v>
      </c>
      <c r="AW1203" s="1493">
        <f t="shared" si="577"/>
        <v>0</v>
      </c>
      <c r="AX1203" s="2153">
        <f t="shared" si="578"/>
        <v>0</v>
      </c>
      <c r="AY1203" s="1495">
        <f t="shared" si="579"/>
        <v>0</v>
      </c>
      <c r="AZ1203" s="1937"/>
      <c r="BA1203" s="1508">
        <v>1331818</v>
      </c>
      <c r="BB1203" s="1508">
        <v>1931818</v>
      </c>
      <c r="BC1203" s="1508">
        <v>2231818</v>
      </c>
      <c r="BD1203" s="1508">
        <v>431818</v>
      </c>
      <c r="BE1203" s="2174"/>
      <c r="BF1203" s="1229"/>
      <c r="BG1203" s="1317"/>
      <c r="BH1203" s="1229"/>
      <c r="BI1203" s="1317"/>
      <c r="BJ1203" s="1229"/>
      <c r="BK1203" s="1317"/>
      <c r="BL1203" s="1229"/>
      <c r="BM1203" s="1229"/>
      <c r="BN1203" s="1229"/>
      <c r="BO1203" s="1490">
        <f t="shared" si="585"/>
        <v>0</v>
      </c>
      <c r="BP1203" s="1496">
        <f t="shared" si="590"/>
        <v>0</v>
      </c>
      <c r="BQ1203" s="1305"/>
      <c r="BS1203" s="1959">
        <f t="shared" si="580"/>
        <v>5</v>
      </c>
      <c r="BT1203" s="1959">
        <f t="shared" si="581"/>
        <v>0</v>
      </c>
      <c r="BU1203" s="1959">
        <f t="shared" si="582"/>
        <v>3</v>
      </c>
      <c r="BV1203" s="1959">
        <f t="shared" si="583"/>
        <v>1</v>
      </c>
      <c r="BW1203" s="1959">
        <f t="shared" si="584"/>
        <v>13786362</v>
      </c>
    </row>
    <row r="1204" spans="1:75" ht="15" customHeight="1" x14ac:dyDescent="0.25">
      <c r="A1204" s="1315">
        <v>1</v>
      </c>
      <c r="B1204" s="2051">
        <v>43755</v>
      </c>
      <c r="C1204" s="1268">
        <f t="shared" si="593"/>
        <v>1194</v>
      </c>
      <c r="D1204" s="1305" t="s">
        <v>87</v>
      </c>
      <c r="E1204" s="1305" t="s">
        <v>88</v>
      </c>
      <c r="F1204" s="1266">
        <v>5</v>
      </c>
      <c r="G1204" s="1491">
        <f t="shared" si="592"/>
        <v>6659090</v>
      </c>
      <c r="H1204" s="1268"/>
      <c r="I1204" s="2605">
        <f t="shared" si="587"/>
        <v>0</v>
      </c>
      <c r="J1204" s="1268">
        <v>5</v>
      </c>
      <c r="K1204" s="2605">
        <f t="shared" si="586"/>
        <v>11159090</v>
      </c>
      <c r="L1204" s="1962"/>
      <c r="M1204" s="2605">
        <f t="shared" si="588"/>
        <v>0</v>
      </c>
      <c r="N1204" s="1505">
        <f t="shared" si="594"/>
        <v>10</v>
      </c>
      <c r="O1204" s="1494">
        <f t="shared" si="594"/>
        <v>17818180</v>
      </c>
      <c r="P1204" s="1494">
        <f t="shared" si="569"/>
        <v>400000</v>
      </c>
      <c r="Q1204" s="1307"/>
      <c r="R1204" s="1508">
        <v>1331818</v>
      </c>
      <c r="S1204" s="1508">
        <v>1931818</v>
      </c>
      <c r="T1204" s="1508">
        <v>2231818</v>
      </c>
      <c r="U1204" s="1508">
        <v>431818</v>
      </c>
      <c r="V1204" s="2470"/>
      <c r="W1204" s="1229"/>
      <c r="X1204" s="2337"/>
      <c r="Y1204" s="1229"/>
      <c r="Z1204" s="2395"/>
      <c r="AA1204" s="1229"/>
      <c r="AB1204" s="1317"/>
      <c r="AC1204" s="1229"/>
      <c r="AD1204" s="1229"/>
      <c r="AE1204" s="1229"/>
      <c r="AF1204" s="1490">
        <f t="shared" si="571"/>
        <v>0</v>
      </c>
      <c r="AG1204" s="1316">
        <f t="shared" si="572"/>
        <v>17818180</v>
      </c>
      <c r="AH1204" s="1305"/>
      <c r="AI1204" s="1305"/>
      <c r="AJ1204" s="1267"/>
      <c r="AK1204" s="1317"/>
      <c r="AL1204" s="1317"/>
      <c r="AM1204" s="1305"/>
      <c r="AN1204" s="1305"/>
      <c r="AO1204" s="1266"/>
      <c r="AP1204" s="1491">
        <f t="shared" si="573"/>
        <v>0</v>
      </c>
      <c r="AQ1204" s="1268"/>
      <c r="AR1204" s="1492">
        <f t="shared" si="574"/>
        <v>0</v>
      </c>
      <c r="AS1204" s="1268"/>
      <c r="AT1204" s="1492">
        <f t="shared" si="575"/>
        <v>0</v>
      </c>
      <c r="AU1204" s="1268"/>
      <c r="AV1204" s="1492">
        <f t="shared" si="576"/>
        <v>0</v>
      </c>
      <c r="AW1204" s="1493">
        <f t="shared" si="577"/>
        <v>0</v>
      </c>
      <c r="AX1204" s="2153">
        <f t="shared" si="578"/>
        <v>0</v>
      </c>
      <c r="AY1204" s="1495">
        <f t="shared" si="579"/>
        <v>0</v>
      </c>
      <c r="AZ1204" s="1937"/>
      <c r="BA1204" s="1508">
        <v>1331818</v>
      </c>
      <c r="BB1204" s="1508">
        <v>1931818</v>
      </c>
      <c r="BC1204" s="1508">
        <v>2231818</v>
      </c>
      <c r="BD1204" s="1508">
        <v>431818</v>
      </c>
      <c r="BE1204" s="2174"/>
      <c r="BF1204" s="1229"/>
      <c r="BG1204" s="1317"/>
      <c r="BH1204" s="1229"/>
      <c r="BI1204" s="1317"/>
      <c r="BJ1204" s="1229"/>
      <c r="BK1204" s="1317"/>
      <c r="BL1204" s="1229"/>
      <c r="BM1204" s="1229"/>
      <c r="BN1204" s="1229"/>
      <c r="BO1204" s="1490">
        <f t="shared" si="585"/>
        <v>0</v>
      </c>
      <c r="BP1204" s="1496">
        <f t="shared" si="590"/>
        <v>0</v>
      </c>
      <c r="BQ1204" s="1305"/>
      <c r="BS1204" s="1959">
        <f t="shared" si="580"/>
        <v>5</v>
      </c>
      <c r="BT1204" s="1959">
        <f t="shared" si="581"/>
        <v>0</v>
      </c>
      <c r="BU1204" s="1959">
        <f t="shared" si="582"/>
        <v>5</v>
      </c>
      <c r="BV1204" s="1959">
        <f t="shared" si="583"/>
        <v>0</v>
      </c>
      <c r="BW1204" s="1959">
        <f t="shared" si="584"/>
        <v>17818180</v>
      </c>
    </row>
    <row r="1205" spans="1:75" ht="15" customHeight="1" x14ac:dyDescent="0.25">
      <c r="A1205" s="1315">
        <v>2</v>
      </c>
      <c r="B1205" s="2051">
        <v>43755</v>
      </c>
      <c r="C1205" s="1268">
        <f t="shared" si="593"/>
        <v>1195</v>
      </c>
      <c r="D1205" s="1305" t="s">
        <v>292</v>
      </c>
      <c r="E1205" s="1305" t="s">
        <v>88</v>
      </c>
      <c r="F1205" s="1266">
        <v>5</v>
      </c>
      <c r="G1205" s="1491">
        <f t="shared" si="592"/>
        <v>6659090</v>
      </c>
      <c r="H1205" s="1268"/>
      <c r="I1205" s="2605">
        <f t="shared" si="587"/>
        <v>0</v>
      </c>
      <c r="J1205" s="1268">
        <v>4</v>
      </c>
      <c r="K1205" s="2605">
        <f t="shared" si="586"/>
        <v>8927272</v>
      </c>
      <c r="L1205" s="1962">
        <v>1</v>
      </c>
      <c r="M1205" s="2605">
        <f t="shared" si="588"/>
        <v>431818</v>
      </c>
      <c r="N1205" s="1505">
        <f t="shared" si="594"/>
        <v>10</v>
      </c>
      <c r="O1205" s="1494">
        <f t="shared" si="594"/>
        <v>16018180</v>
      </c>
      <c r="P1205" s="1494">
        <f t="shared" si="569"/>
        <v>400000</v>
      </c>
      <c r="Q1205" s="1307"/>
      <c r="R1205" s="1508">
        <v>1331818</v>
      </c>
      <c r="S1205" s="1508">
        <v>1931818</v>
      </c>
      <c r="T1205" s="1508">
        <v>2231818</v>
      </c>
      <c r="U1205" s="1508">
        <v>431818</v>
      </c>
      <c r="V1205" s="1892"/>
      <c r="W1205" s="1229"/>
      <c r="X1205" s="2337"/>
      <c r="Y1205" s="1229"/>
      <c r="Z1205" s="2395"/>
      <c r="AA1205" s="1229"/>
      <c r="AB1205" s="1317"/>
      <c r="AC1205" s="1229"/>
      <c r="AD1205" s="1229"/>
      <c r="AE1205" s="1229"/>
      <c r="AF1205" s="1490">
        <f t="shared" si="571"/>
        <v>0</v>
      </c>
      <c r="AG1205" s="1316">
        <f t="shared" si="572"/>
        <v>16018180</v>
      </c>
      <c r="AH1205" s="1305"/>
      <c r="AI1205" s="1305"/>
      <c r="AJ1205" s="1267"/>
      <c r="AK1205" s="1317"/>
      <c r="AL1205" s="1317"/>
      <c r="AM1205" s="1305"/>
      <c r="AN1205" s="1305"/>
      <c r="AO1205" s="1266"/>
      <c r="AP1205" s="1491">
        <f t="shared" si="573"/>
        <v>0</v>
      </c>
      <c r="AQ1205" s="1268"/>
      <c r="AR1205" s="1492">
        <f t="shared" si="574"/>
        <v>0</v>
      </c>
      <c r="AS1205" s="1268"/>
      <c r="AT1205" s="1492">
        <f t="shared" si="575"/>
        <v>0</v>
      </c>
      <c r="AU1205" s="1268"/>
      <c r="AV1205" s="1492">
        <f t="shared" si="576"/>
        <v>0</v>
      </c>
      <c r="AW1205" s="1493">
        <f t="shared" si="577"/>
        <v>0</v>
      </c>
      <c r="AX1205" s="2153">
        <f t="shared" si="578"/>
        <v>0</v>
      </c>
      <c r="AY1205" s="1495">
        <f t="shared" si="579"/>
        <v>0</v>
      </c>
      <c r="AZ1205" s="1937"/>
      <c r="BA1205" s="1508">
        <v>1331818</v>
      </c>
      <c r="BB1205" s="1508">
        <v>1931818</v>
      </c>
      <c r="BC1205" s="1508">
        <v>2231818</v>
      </c>
      <c r="BD1205" s="1508">
        <v>431818</v>
      </c>
      <c r="BE1205" s="2174"/>
      <c r="BF1205" s="1229"/>
      <c r="BG1205" s="1317"/>
      <c r="BH1205" s="1229"/>
      <c r="BI1205" s="1317"/>
      <c r="BJ1205" s="1229"/>
      <c r="BK1205" s="1317"/>
      <c r="BL1205" s="1229"/>
      <c r="BM1205" s="1229"/>
      <c r="BN1205" s="1229"/>
      <c r="BO1205" s="1490">
        <f t="shared" si="585"/>
        <v>0</v>
      </c>
      <c r="BP1205" s="1496">
        <f t="shared" si="590"/>
        <v>0</v>
      </c>
      <c r="BQ1205" s="1305"/>
      <c r="BS1205" s="1959">
        <f t="shared" si="580"/>
        <v>5</v>
      </c>
      <c r="BT1205" s="1959">
        <f t="shared" si="581"/>
        <v>0</v>
      </c>
      <c r="BU1205" s="1959">
        <f t="shared" si="582"/>
        <v>4</v>
      </c>
      <c r="BV1205" s="1959">
        <f t="shared" si="583"/>
        <v>1</v>
      </c>
      <c r="BW1205" s="1959">
        <f t="shared" si="584"/>
        <v>16018180</v>
      </c>
    </row>
    <row r="1206" spans="1:75" ht="15" customHeight="1" x14ac:dyDescent="0.25">
      <c r="A1206" s="1315">
        <v>3</v>
      </c>
      <c r="B1206" s="2051">
        <v>43755</v>
      </c>
      <c r="C1206" s="1268">
        <f t="shared" si="593"/>
        <v>1196</v>
      </c>
      <c r="D1206" s="1305" t="s">
        <v>92</v>
      </c>
      <c r="E1206" s="1305" t="s">
        <v>88</v>
      </c>
      <c r="F1206" s="1266">
        <v>6</v>
      </c>
      <c r="G1206" s="1491">
        <f t="shared" si="592"/>
        <v>7990908</v>
      </c>
      <c r="H1206" s="1268"/>
      <c r="I1206" s="2605">
        <f t="shared" si="587"/>
        <v>0</v>
      </c>
      <c r="J1206" s="1268">
        <v>4</v>
      </c>
      <c r="K1206" s="2605">
        <f t="shared" si="586"/>
        <v>8927272</v>
      </c>
      <c r="L1206" s="1962"/>
      <c r="M1206" s="2605">
        <f t="shared" si="588"/>
        <v>0</v>
      </c>
      <c r="N1206" s="1505">
        <f t="shared" si="594"/>
        <v>10</v>
      </c>
      <c r="O1206" s="1494">
        <f t="shared" si="594"/>
        <v>16918180</v>
      </c>
      <c r="P1206" s="1494">
        <f t="shared" si="569"/>
        <v>400000</v>
      </c>
      <c r="Q1206" s="1307"/>
      <c r="R1206" s="1508">
        <v>1331818</v>
      </c>
      <c r="S1206" s="1508">
        <v>1931818</v>
      </c>
      <c r="T1206" s="1508">
        <v>2231818</v>
      </c>
      <c r="U1206" s="1508">
        <v>431818</v>
      </c>
      <c r="V1206" s="1892"/>
      <c r="W1206" s="1229"/>
      <c r="X1206" s="2337"/>
      <c r="Y1206" s="1229"/>
      <c r="Z1206" s="2395"/>
      <c r="AA1206" s="1229"/>
      <c r="AB1206" s="1317"/>
      <c r="AC1206" s="1229"/>
      <c r="AD1206" s="1229"/>
      <c r="AE1206" s="1229"/>
      <c r="AF1206" s="1490">
        <f t="shared" si="571"/>
        <v>0</v>
      </c>
      <c r="AG1206" s="1316">
        <f t="shared" si="572"/>
        <v>16918180</v>
      </c>
      <c r="AH1206" s="1305"/>
      <c r="AI1206" s="1305"/>
      <c r="AJ1206" s="1267"/>
      <c r="AK1206" s="1317"/>
      <c r="AL1206" s="1317"/>
      <c r="AM1206" s="1305"/>
      <c r="AN1206" s="1305"/>
      <c r="AO1206" s="1266"/>
      <c r="AP1206" s="1491">
        <f t="shared" si="573"/>
        <v>0</v>
      </c>
      <c r="AQ1206" s="1268"/>
      <c r="AR1206" s="1492">
        <f t="shared" si="574"/>
        <v>0</v>
      </c>
      <c r="AS1206" s="1268"/>
      <c r="AT1206" s="1492">
        <f t="shared" si="575"/>
        <v>0</v>
      </c>
      <c r="AU1206" s="1268"/>
      <c r="AV1206" s="1492">
        <f t="shared" si="576"/>
        <v>0</v>
      </c>
      <c r="AW1206" s="1493">
        <f t="shared" si="577"/>
        <v>0</v>
      </c>
      <c r="AX1206" s="2153">
        <f t="shared" si="578"/>
        <v>0</v>
      </c>
      <c r="AY1206" s="1495">
        <f t="shared" si="579"/>
        <v>0</v>
      </c>
      <c r="AZ1206" s="1937"/>
      <c r="BA1206" s="1508">
        <v>1331818</v>
      </c>
      <c r="BB1206" s="1508">
        <v>1931818</v>
      </c>
      <c r="BC1206" s="1508">
        <v>2231818</v>
      </c>
      <c r="BD1206" s="1508">
        <v>431818</v>
      </c>
      <c r="BE1206" s="2174"/>
      <c r="BF1206" s="1229"/>
      <c r="BG1206" s="1317"/>
      <c r="BH1206" s="1229"/>
      <c r="BI1206" s="1317"/>
      <c r="BJ1206" s="1229"/>
      <c r="BK1206" s="1317"/>
      <c r="BL1206" s="1229"/>
      <c r="BM1206" s="1229"/>
      <c r="BN1206" s="1229"/>
      <c r="BO1206" s="1490">
        <f t="shared" si="585"/>
        <v>0</v>
      </c>
      <c r="BP1206" s="1496">
        <f t="shared" si="590"/>
        <v>0</v>
      </c>
      <c r="BQ1206" s="1305"/>
      <c r="BS1206" s="1959">
        <f t="shared" si="580"/>
        <v>6</v>
      </c>
      <c r="BT1206" s="1959">
        <f t="shared" si="581"/>
        <v>0</v>
      </c>
      <c r="BU1206" s="1959">
        <f t="shared" si="582"/>
        <v>4</v>
      </c>
      <c r="BV1206" s="1959">
        <f t="shared" si="583"/>
        <v>0</v>
      </c>
      <c r="BW1206" s="1959">
        <f t="shared" si="584"/>
        <v>16918180</v>
      </c>
    </row>
    <row r="1207" spans="1:75" ht="15" customHeight="1" x14ac:dyDescent="0.25">
      <c r="A1207" s="1315">
        <v>4</v>
      </c>
      <c r="B1207" s="2051">
        <v>43755</v>
      </c>
      <c r="C1207" s="1268">
        <f t="shared" si="593"/>
        <v>1197</v>
      </c>
      <c r="D1207" s="1305" t="s">
        <v>101</v>
      </c>
      <c r="E1207" s="1305" t="s">
        <v>88</v>
      </c>
      <c r="F1207" s="1266">
        <v>5</v>
      </c>
      <c r="G1207" s="1491">
        <f t="shared" si="592"/>
        <v>6659090</v>
      </c>
      <c r="H1207" s="1268"/>
      <c r="I1207" s="2605">
        <f t="shared" si="587"/>
        <v>0</v>
      </c>
      <c r="J1207" s="1268">
        <v>4</v>
      </c>
      <c r="K1207" s="2605">
        <f t="shared" si="586"/>
        <v>8927272</v>
      </c>
      <c r="L1207" s="1962">
        <v>1</v>
      </c>
      <c r="M1207" s="2605">
        <f t="shared" si="588"/>
        <v>431818</v>
      </c>
      <c r="N1207" s="1505">
        <f t="shared" si="594"/>
        <v>10</v>
      </c>
      <c r="O1207" s="1494">
        <f t="shared" si="594"/>
        <v>16018180</v>
      </c>
      <c r="P1207" s="1494">
        <f t="shared" si="569"/>
        <v>400000</v>
      </c>
      <c r="Q1207" s="1307"/>
      <c r="R1207" s="1508">
        <v>1331818</v>
      </c>
      <c r="S1207" s="1508">
        <v>1931818</v>
      </c>
      <c r="T1207" s="1508">
        <v>2231818</v>
      </c>
      <c r="U1207" s="1508">
        <v>431818</v>
      </c>
      <c r="V1207" s="1892"/>
      <c r="W1207" s="1229"/>
      <c r="X1207" s="2386"/>
      <c r="Y1207" s="1229"/>
      <c r="Z1207" s="2395"/>
      <c r="AA1207" s="1229"/>
      <c r="AB1207" s="1317"/>
      <c r="AC1207" s="1229"/>
      <c r="AD1207" s="1229"/>
      <c r="AE1207" s="1229"/>
      <c r="AF1207" s="1490">
        <f t="shared" si="571"/>
        <v>0</v>
      </c>
      <c r="AG1207" s="1316">
        <f t="shared" si="572"/>
        <v>16018180</v>
      </c>
      <c r="AH1207" s="1305"/>
      <c r="AI1207" s="1305"/>
      <c r="AJ1207" s="1267"/>
      <c r="AK1207" s="1317"/>
      <c r="AL1207" s="1317"/>
      <c r="AM1207" s="1305"/>
      <c r="AN1207" s="1305"/>
      <c r="AO1207" s="1266"/>
      <c r="AP1207" s="1491">
        <f t="shared" si="573"/>
        <v>0</v>
      </c>
      <c r="AQ1207" s="1268"/>
      <c r="AR1207" s="1492">
        <f t="shared" si="574"/>
        <v>0</v>
      </c>
      <c r="AS1207" s="1268"/>
      <c r="AT1207" s="1492">
        <f t="shared" si="575"/>
        <v>0</v>
      </c>
      <c r="AU1207" s="1268"/>
      <c r="AV1207" s="1492">
        <f t="shared" si="576"/>
        <v>0</v>
      </c>
      <c r="AW1207" s="1493">
        <f t="shared" si="577"/>
        <v>0</v>
      </c>
      <c r="AX1207" s="2153">
        <f t="shared" si="578"/>
        <v>0</v>
      </c>
      <c r="AY1207" s="1495">
        <f t="shared" si="579"/>
        <v>0</v>
      </c>
      <c r="AZ1207" s="1937"/>
      <c r="BA1207" s="1508">
        <v>1331818</v>
      </c>
      <c r="BB1207" s="1508">
        <v>1931818</v>
      </c>
      <c r="BC1207" s="1508">
        <v>2231818</v>
      </c>
      <c r="BD1207" s="1508">
        <v>431818</v>
      </c>
      <c r="BE1207" s="2174"/>
      <c r="BF1207" s="1229"/>
      <c r="BG1207" s="1317"/>
      <c r="BH1207" s="1229"/>
      <c r="BI1207" s="1317"/>
      <c r="BJ1207" s="1229"/>
      <c r="BK1207" s="1317"/>
      <c r="BL1207" s="1229"/>
      <c r="BM1207" s="1229"/>
      <c r="BN1207" s="1229"/>
      <c r="BO1207" s="1490">
        <f t="shared" si="585"/>
        <v>0</v>
      </c>
      <c r="BP1207" s="1496">
        <f t="shared" si="590"/>
        <v>0</v>
      </c>
      <c r="BQ1207" s="1305"/>
      <c r="BS1207" s="1959">
        <f t="shared" si="580"/>
        <v>5</v>
      </c>
      <c r="BT1207" s="1959">
        <f t="shared" si="581"/>
        <v>0</v>
      </c>
      <c r="BU1207" s="1959">
        <f t="shared" si="582"/>
        <v>4</v>
      </c>
      <c r="BV1207" s="1959">
        <f t="shared" si="583"/>
        <v>1</v>
      </c>
      <c r="BW1207" s="1959">
        <f t="shared" si="584"/>
        <v>16018180</v>
      </c>
    </row>
    <row r="1208" spans="1:75" ht="15" customHeight="1" x14ac:dyDescent="0.25">
      <c r="A1208" s="1315">
        <v>5</v>
      </c>
      <c r="B1208" s="2051">
        <v>43755</v>
      </c>
      <c r="C1208" s="1268">
        <f t="shared" si="593"/>
        <v>1198</v>
      </c>
      <c r="D1208" s="1305" t="s">
        <v>229</v>
      </c>
      <c r="E1208" s="1305" t="s">
        <v>88</v>
      </c>
      <c r="F1208" s="1266">
        <v>5</v>
      </c>
      <c r="G1208" s="1491">
        <f t="shared" si="592"/>
        <v>6659090</v>
      </c>
      <c r="H1208" s="1268"/>
      <c r="I1208" s="2605">
        <f t="shared" si="587"/>
        <v>0</v>
      </c>
      <c r="J1208" s="1268">
        <v>4</v>
      </c>
      <c r="K1208" s="2605">
        <f t="shared" si="586"/>
        <v>8927272</v>
      </c>
      <c r="L1208" s="1962">
        <v>1</v>
      </c>
      <c r="M1208" s="2605">
        <f t="shared" si="588"/>
        <v>431818</v>
      </c>
      <c r="N1208" s="1505">
        <f t="shared" si="594"/>
        <v>10</v>
      </c>
      <c r="O1208" s="1494">
        <f t="shared" si="594"/>
        <v>16018180</v>
      </c>
      <c r="P1208" s="1494">
        <f t="shared" si="569"/>
        <v>400000</v>
      </c>
      <c r="Q1208" s="1307"/>
      <c r="R1208" s="1508">
        <v>1331818</v>
      </c>
      <c r="S1208" s="1508">
        <v>1931818</v>
      </c>
      <c r="T1208" s="1508">
        <v>2231818</v>
      </c>
      <c r="U1208" s="1508">
        <v>431818</v>
      </c>
      <c r="V1208" s="1892"/>
      <c r="W1208" s="1229"/>
      <c r="X1208" s="2337"/>
      <c r="Y1208" s="1229"/>
      <c r="Z1208" s="2395"/>
      <c r="AA1208" s="1229"/>
      <c r="AB1208" s="1317"/>
      <c r="AC1208" s="1229"/>
      <c r="AD1208" s="1229"/>
      <c r="AE1208" s="1229"/>
      <c r="AF1208" s="1490">
        <f t="shared" si="571"/>
        <v>0</v>
      </c>
      <c r="AG1208" s="1316">
        <f t="shared" si="572"/>
        <v>16018180</v>
      </c>
      <c r="AH1208" s="1305"/>
      <c r="AI1208" s="1305"/>
      <c r="AJ1208" s="1267"/>
      <c r="AK1208" s="1317"/>
      <c r="AL1208" s="1317"/>
      <c r="AM1208" s="1305"/>
      <c r="AN1208" s="1305"/>
      <c r="AO1208" s="1266"/>
      <c r="AP1208" s="1491">
        <f t="shared" si="573"/>
        <v>0</v>
      </c>
      <c r="AQ1208" s="1268"/>
      <c r="AR1208" s="1492">
        <f t="shared" si="574"/>
        <v>0</v>
      </c>
      <c r="AS1208" s="1268"/>
      <c r="AT1208" s="1492">
        <f t="shared" si="575"/>
        <v>0</v>
      </c>
      <c r="AU1208" s="1268"/>
      <c r="AV1208" s="1492">
        <f t="shared" si="576"/>
        <v>0</v>
      </c>
      <c r="AW1208" s="1493">
        <f t="shared" si="577"/>
        <v>0</v>
      </c>
      <c r="AX1208" s="2153">
        <f t="shared" si="578"/>
        <v>0</v>
      </c>
      <c r="AY1208" s="1495">
        <f t="shared" si="579"/>
        <v>0</v>
      </c>
      <c r="AZ1208" s="1937"/>
      <c r="BA1208" s="1508">
        <v>1331818</v>
      </c>
      <c r="BB1208" s="1508">
        <v>1931818</v>
      </c>
      <c r="BC1208" s="1508">
        <v>2231818</v>
      </c>
      <c r="BD1208" s="1508">
        <v>431818</v>
      </c>
      <c r="BE1208" s="2174"/>
      <c r="BF1208" s="1229"/>
      <c r="BG1208" s="1317"/>
      <c r="BH1208" s="1229"/>
      <c r="BI1208" s="1317"/>
      <c r="BJ1208" s="1229"/>
      <c r="BK1208" s="1317"/>
      <c r="BL1208" s="1229"/>
      <c r="BM1208" s="1229"/>
      <c r="BN1208" s="1229"/>
      <c r="BO1208" s="1490">
        <f t="shared" si="585"/>
        <v>0</v>
      </c>
      <c r="BP1208" s="1496">
        <f t="shared" si="590"/>
        <v>0</v>
      </c>
      <c r="BQ1208" s="1305"/>
      <c r="BS1208" s="1959">
        <f t="shared" si="580"/>
        <v>5</v>
      </c>
      <c r="BT1208" s="1959">
        <f t="shared" si="581"/>
        <v>0</v>
      </c>
      <c r="BU1208" s="1959">
        <f t="shared" si="582"/>
        <v>4</v>
      </c>
      <c r="BV1208" s="1959">
        <f t="shared" si="583"/>
        <v>1</v>
      </c>
      <c r="BW1208" s="1959">
        <f t="shared" si="584"/>
        <v>16018180</v>
      </c>
    </row>
    <row r="1209" spans="1:75" ht="15" customHeight="1" x14ac:dyDescent="0.25">
      <c r="A1209" s="1315">
        <v>6</v>
      </c>
      <c r="B1209" s="2051">
        <v>43755</v>
      </c>
      <c r="C1209" s="1268">
        <f t="shared" si="593"/>
        <v>1199</v>
      </c>
      <c r="D1209" s="1305" t="s">
        <v>212</v>
      </c>
      <c r="E1209" s="1305" t="s">
        <v>88</v>
      </c>
      <c r="F1209" s="1266">
        <v>6</v>
      </c>
      <c r="G1209" s="1491">
        <f t="shared" si="592"/>
        <v>7990908</v>
      </c>
      <c r="H1209" s="1268"/>
      <c r="I1209" s="2605">
        <f t="shared" si="587"/>
        <v>0</v>
      </c>
      <c r="J1209" s="1268">
        <v>4</v>
      </c>
      <c r="K1209" s="2605">
        <f t="shared" si="586"/>
        <v>8927272</v>
      </c>
      <c r="L1209" s="1962"/>
      <c r="M1209" s="2605">
        <f t="shared" si="588"/>
        <v>0</v>
      </c>
      <c r="N1209" s="1505">
        <f t="shared" si="594"/>
        <v>10</v>
      </c>
      <c r="O1209" s="1494">
        <f t="shared" si="594"/>
        <v>16918180</v>
      </c>
      <c r="P1209" s="1494">
        <f t="shared" si="569"/>
        <v>400000</v>
      </c>
      <c r="Q1209" s="1307"/>
      <c r="R1209" s="1508">
        <v>1331818</v>
      </c>
      <c r="S1209" s="1508">
        <v>1931818</v>
      </c>
      <c r="T1209" s="1508">
        <v>2231818</v>
      </c>
      <c r="U1209" s="1508">
        <v>431818</v>
      </c>
      <c r="V1209" s="2470"/>
      <c r="W1209" s="1229"/>
      <c r="X1209" s="2337"/>
      <c r="Y1209" s="1229"/>
      <c r="Z1209" s="2395"/>
      <c r="AA1209" s="1229"/>
      <c r="AB1209" s="1317"/>
      <c r="AC1209" s="1229"/>
      <c r="AD1209" s="1229"/>
      <c r="AE1209" s="1229"/>
      <c r="AF1209" s="1490">
        <f t="shared" si="571"/>
        <v>0</v>
      </c>
      <c r="AG1209" s="1316">
        <f t="shared" si="572"/>
        <v>16918180</v>
      </c>
      <c r="AH1209" s="1305"/>
      <c r="AI1209" s="1305"/>
      <c r="AJ1209" s="1267"/>
      <c r="AK1209" s="1317"/>
      <c r="AL1209" s="1317"/>
      <c r="AM1209" s="1305"/>
      <c r="AN1209" s="1305"/>
      <c r="AO1209" s="1266"/>
      <c r="AP1209" s="1491">
        <f t="shared" si="573"/>
        <v>0</v>
      </c>
      <c r="AQ1209" s="1268"/>
      <c r="AR1209" s="1492">
        <f t="shared" si="574"/>
        <v>0</v>
      </c>
      <c r="AS1209" s="1268"/>
      <c r="AT1209" s="1492">
        <f t="shared" si="575"/>
        <v>0</v>
      </c>
      <c r="AU1209" s="1268"/>
      <c r="AV1209" s="1492">
        <f t="shared" si="576"/>
        <v>0</v>
      </c>
      <c r="AW1209" s="1493">
        <f t="shared" si="577"/>
        <v>0</v>
      </c>
      <c r="AX1209" s="2153">
        <f t="shared" si="578"/>
        <v>0</v>
      </c>
      <c r="AY1209" s="1495">
        <f t="shared" si="579"/>
        <v>0</v>
      </c>
      <c r="AZ1209" s="1937"/>
      <c r="BA1209" s="1508">
        <v>1331818</v>
      </c>
      <c r="BB1209" s="1508">
        <v>1931818</v>
      </c>
      <c r="BC1209" s="1508">
        <v>2231818</v>
      </c>
      <c r="BD1209" s="1508">
        <v>431818</v>
      </c>
      <c r="BE1209" s="2174"/>
      <c r="BF1209" s="1229"/>
      <c r="BG1209" s="1317"/>
      <c r="BH1209" s="1229"/>
      <c r="BI1209" s="1317"/>
      <c r="BJ1209" s="1229"/>
      <c r="BK1209" s="1317"/>
      <c r="BL1209" s="1229"/>
      <c r="BM1209" s="1229"/>
      <c r="BN1209" s="1229"/>
      <c r="BO1209" s="1490">
        <f t="shared" si="585"/>
        <v>0</v>
      </c>
      <c r="BP1209" s="1496">
        <f t="shared" si="590"/>
        <v>0</v>
      </c>
      <c r="BQ1209" s="1305"/>
      <c r="BS1209" s="1959">
        <f t="shared" si="580"/>
        <v>6</v>
      </c>
      <c r="BT1209" s="1959">
        <f t="shared" si="581"/>
        <v>0</v>
      </c>
      <c r="BU1209" s="1959">
        <f t="shared" si="582"/>
        <v>4</v>
      </c>
      <c r="BV1209" s="1959">
        <f t="shared" si="583"/>
        <v>0</v>
      </c>
      <c r="BW1209" s="1959">
        <f t="shared" si="584"/>
        <v>16918180</v>
      </c>
    </row>
    <row r="1210" spans="1:75" ht="15" customHeight="1" x14ac:dyDescent="0.25">
      <c r="A1210" s="1315">
        <v>7</v>
      </c>
      <c r="B1210" s="2051">
        <v>43755</v>
      </c>
      <c r="C1210" s="1268">
        <f t="shared" si="593"/>
        <v>1200</v>
      </c>
      <c r="D1210" s="1305" t="s">
        <v>89</v>
      </c>
      <c r="E1210" s="1305" t="s">
        <v>88</v>
      </c>
      <c r="F1210" s="1266">
        <v>5</v>
      </c>
      <c r="G1210" s="1491">
        <f t="shared" si="592"/>
        <v>6659090</v>
      </c>
      <c r="H1210" s="1268"/>
      <c r="I1210" s="2605">
        <f t="shared" si="587"/>
        <v>0</v>
      </c>
      <c r="J1210" s="1268">
        <v>5</v>
      </c>
      <c r="K1210" s="2605">
        <f t="shared" si="586"/>
        <v>11159090</v>
      </c>
      <c r="L1210" s="1962"/>
      <c r="M1210" s="2605">
        <f t="shared" si="588"/>
        <v>0</v>
      </c>
      <c r="N1210" s="1505">
        <f t="shared" si="594"/>
        <v>10</v>
      </c>
      <c r="O1210" s="1494">
        <f t="shared" si="594"/>
        <v>17818180</v>
      </c>
      <c r="P1210" s="1494">
        <f t="shared" si="569"/>
        <v>400000</v>
      </c>
      <c r="Q1210" s="1307"/>
      <c r="R1210" s="1508">
        <v>1331818</v>
      </c>
      <c r="S1210" s="1508">
        <v>1931818</v>
      </c>
      <c r="T1210" s="1508">
        <v>2231818</v>
      </c>
      <c r="U1210" s="1508">
        <v>431818</v>
      </c>
      <c r="V1210" s="1892"/>
      <c r="W1210" s="1229"/>
      <c r="X1210" s="2337"/>
      <c r="Y1210" s="1229"/>
      <c r="Z1210" s="2395"/>
      <c r="AA1210" s="1229"/>
      <c r="AB1210" s="1317"/>
      <c r="AC1210" s="1229"/>
      <c r="AD1210" s="1229"/>
      <c r="AE1210" s="1229"/>
      <c r="AF1210" s="1490">
        <f t="shared" si="571"/>
        <v>0</v>
      </c>
      <c r="AG1210" s="1316">
        <f t="shared" si="572"/>
        <v>17818180</v>
      </c>
      <c r="AH1210" s="1305"/>
      <c r="AI1210" s="1305"/>
      <c r="AJ1210" s="1267"/>
      <c r="AK1210" s="1317"/>
      <c r="AL1210" s="1317"/>
      <c r="AM1210" s="1305"/>
      <c r="AN1210" s="1305"/>
      <c r="AO1210" s="1266"/>
      <c r="AP1210" s="1491">
        <f t="shared" si="573"/>
        <v>0</v>
      </c>
      <c r="AQ1210" s="1268"/>
      <c r="AR1210" s="1492">
        <f t="shared" si="574"/>
        <v>0</v>
      </c>
      <c r="AS1210" s="1268"/>
      <c r="AT1210" s="1492">
        <f t="shared" si="575"/>
        <v>0</v>
      </c>
      <c r="AU1210" s="1268"/>
      <c r="AV1210" s="1492">
        <f t="shared" si="576"/>
        <v>0</v>
      </c>
      <c r="AW1210" s="1493">
        <f t="shared" si="577"/>
        <v>0</v>
      </c>
      <c r="AX1210" s="2153">
        <f t="shared" si="578"/>
        <v>0</v>
      </c>
      <c r="AY1210" s="1495">
        <f t="shared" si="579"/>
        <v>0</v>
      </c>
      <c r="AZ1210" s="1937"/>
      <c r="BA1210" s="1508">
        <v>1331818</v>
      </c>
      <c r="BB1210" s="1508">
        <v>1931818</v>
      </c>
      <c r="BC1210" s="1508">
        <v>2231818</v>
      </c>
      <c r="BD1210" s="1508">
        <v>431818</v>
      </c>
      <c r="BE1210" s="2174"/>
      <c r="BF1210" s="1229"/>
      <c r="BG1210" s="1317"/>
      <c r="BH1210" s="1229"/>
      <c r="BI1210" s="1317"/>
      <c r="BJ1210" s="1229"/>
      <c r="BK1210" s="1317"/>
      <c r="BL1210" s="1229"/>
      <c r="BM1210" s="1229"/>
      <c r="BN1210" s="1229"/>
      <c r="BO1210" s="1490">
        <f t="shared" si="585"/>
        <v>0</v>
      </c>
      <c r="BP1210" s="1496">
        <f t="shared" si="590"/>
        <v>0</v>
      </c>
      <c r="BQ1210" s="1305"/>
      <c r="BS1210" s="1959">
        <f t="shared" si="580"/>
        <v>5</v>
      </c>
      <c r="BT1210" s="1959">
        <f t="shared" si="581"/>
        <v>0</v>
      </c>
      <c r="BU1210" s="1959">
        <f t="shared" si="582"/>
        <v>5</v>
      </c>
      <c r="BV1210" s="1959">
        <f t="shared" si="583"/>
        <v>0</v>
      </c>
      <c r="BW1210" s="1959">
        <f t="shared" si="584"/>
        <v>17818180</v>
      </c>
    </row>
    <row r="1211" spans="1:75" ht="15" customHeight="1" x14ac:dyDescent="0.25">
      <c r="A1211" s="1315">
        <v>8</v>
      </c>
      <c r="B1211" s="2051">
        <v>43755</v>
      </c>
      <c r="C1211" s="1268">
        <f t="shared" si="593"/>
        <v>1201</v>
      </c>
      <c r="D1211" s="1305" t="s">
        <v>87</v>
      </c>
      <c r="E1211" s="1305" t="s">
        <v>88</v>
      </c>
      <c r="F1211" s="1266">
        <v>5</v>
      </c>
      <c r="G1211" s="1491">
        <f t="shared" si="592"/>
        <v>6659090</v>
      </c>
      <c r="H1211" s="1268"/>
      <c r="I1211" s="2605">
        <f t="shared" si="587"/>
        <v>0</v>
      </c>
      <c r="J1211" s="1268">
        <v>4</v>
      </c>
      <c r="K1211" s="2605">
        <f t="shared" si="586"/>
        <v>8927272</v>
      </c>
      <c r="L1211" s="1962">
        <v>1</v>
      </c>
      <c r="M1211" s="2605">
        <f t="shared" si="588"/>
        <v>431818</v>
      </c>
      <c r="N1211" s="1505">
        <f t="shared" si="594"/>
        <v>10</v>
      </c>
      <c r="O1211" s="1494">
        <f t="shared" si="594"/>
        <v>16018180</v>
      </c>
      <c r="P1211" s="1494">
        <f t="shared" si="569"/>
        <v>400000</v>
      </c>
      <c r="Q1211" s="1307"/>
      <c r="R1211" s="1508">
        <v>1331818</v>
      </c>
      <c r="S1211" s="1508">
        <v>1931818</v>
      </c>
      <c r="T1211" s="1508">
        <v>2231818</v>
      </c>
      <c r="U1211" s="1508">
        <v>431818</v>
      </c>
      <c r="V1211" s="1892"/>
      <c r="W1211" s="1229"/>
      <c r="X1211" s="2337"/>
      <c r="Y1211" s="1229"/>
      <c r="Z1211" s="2395"/>
      <c r="AA1211" s="1229"/>
      <c r="AB1211" s="1317"/>
      <c r="AC1211" s="1229"/>
      <c r="AD1211" s="1229"/>
      <c r="AE1211" s="1229"/>
      <c r="AF1211" s="1490">
        <f t="shared" si="571"/>
        <v>0</v>
      </c>
      <c r="AG1211" s="1316">
        <f t="shared" si="572"/>
        <v>16018180</v>
      </c>
      <c r="AH1211" s="1305"/>
      <c r="AI1211" s="1305"/>
      <c r="AJ1211" s="1267"/>
      <c r="AK1211" s="1317"/>
      <c r="AL1211" s="1317"/>
      <c r="AM1211" s="1305"/>
      <c r="AN1211" s="1305"/>
      <c r="AO1211" s="1266"/>
      <c r="AP1211" s="1491">
        <f t="shared" si="573"/>
        <v>0</v>
      </c>
      <c r="AQ1211" s="1268"/>
      <c r="AR1211" s="1492">
        <f t="shared" si="574"/>
        <v>0</v>
      </c>
      <c r="AS1211" s="1268"/>
      <c r="AT1211" s="1492">
        <f t="shared" si="575"/>
        <v>0</v>
      </c>
      <c r="AU1211" s="1268"/>
      <c r="AV1211" s="1492">
        <f t="shared" si="576"/>
        <v>0</v>
      </c>
      <c r="AW1211" s="1493">
        <f t="shared" si="577"/>
        <v>0</v>
      </c>
      <c r="AX1211" s="2153">
        <f t="shared" si="578"/>
        <v>0</v>
      </c>
      <c r="AY1211" s="1495">
        <f t="shared" si="579"/>
        <v>0</v>
      </c>
      <c r="AZ1211" s="1937"/>
      <c r="BA1211" s="1508">
        <v>1331818</v>
      </c>
      <c r="BB1211" s="1508">
        <v>1931818</v>
      </c>
      <c r="BC1211" s="1508">
        <v>2231818</v>
      </c>
      <c r="BD1211" s="1508">
        <v>431818</v>
      </c>
      <c r="BE1211" s="2174"/>
      <c r="BF1211" s="1229"/>
      <c r="BG1211" s="1317"/>
      <c r="BH1211" s="1229"/>
      <c r="BI1211" s="1317"/>
      <c r="BJ1211" s="1229"/>
      <c r="BK1211" s="1317"/>
      <c r="BL1211" s="1229"/>
      <c r="BM1211" s="1229"/>
      <c r="BN1211" s="1229"/>
      <c r="BO1211" s="1490">
        <f t="shared" si="585"/>
        <v>0</v>
      </c>
      <c r="BP1211" s="1496">
        <f t="shared" si="590"/>
        <v>0</v>
      </c>
      <c r="BQ1211" s="1305"/>
      <c r="BS1211" s="1959">
        <f t="shared" si="580"/>
        <v>5</v>
      </c>
      <c r="BT1211" s="1959">
        <f t="shared" si="581"/>
        <v>0</v>
      </c>
      <c r="BU1211" s="1959">
        <f t="shared" si="582"/>
        <v>4</v>
      </c>
      <c r="BV1211" s="1959">
        <f t="shared" si="583"/>
        <v>1</v>
      </c>
      <c r="BW1211" s="1959">
        <f t="shared" si="584"/>
        <v>16018180</v>
      </c>
    </row>
    <row r="1212" spans="1:75" ht="15" customHeight="1" x14ac:dyDescent="0.25">
      <c r="A1212" s="1315">
        <v>9</v>
      </c>
      <c r="B1212" s="2051">
        <v>43755</v>
      </c>
      <c r="C1212" s="1268">
        <f t="shared" si="593"/>
        <v>1202</v>
      </c>
      <c r="D1212" s="1305" t="s">
        <v>92</v>
      </c>
      <c r="E1212" s="1305" t="s">
        <v>88</v>
      </c>
      <c r="F1212" s="1266">
        <v>5</v>
      </c>
      <c r="G1212" s="1491">
        <f t="shared" si="592"/>
        <v>6659090</v>
      </c>
      <c r="H1212" s="1268"/>
      <c r="I1212" s="2605">
        <f t="shared" si="587"/>
        <v>0</v>
      </c>
      <c r="J1212" s="1268">
        <v>4</v>
      </c>
      <c r="K1212" s="2605">
        <f t="shared" si="586"/>
        <v>8927272</v>
      </c>
      <c r="L1212" s="1962">
        <v>1</v>
      </c>
      <c r="M1212" s="2605">
        <f t="shared" si="588"/>
        <v>431818</v>
      </c>
      <c r="N1212" s="1505">
        <f t="shared" ref="N1212:O1227" si="595">F1212+H1212+J1212+L1212</f>
        <v>10</v>
      </c>
      <c r="O1212" s="1494">
        <f t="shared" si="595"/>
        <v>16018180</v>
      </c>
      <c r="P1212" s="1494">
        <f t="shared" si="569"/>
        <v>400000</v>
      </c>
      <c r="Q1212" s="1307"/>
      <c r="R1212" s="1508">
        <v>1331818</v>
      </c>
      <c r="S1212" s="1508">
        <v>1931818</v>
      </c>
      <c r="T1212" s="1508">
        <v>2231818</v>
      </c>
      <c r="U1212" s="1508">
        <v>431818</v>
      </c>
      <c r="V1212" s="2470"/>
      <c r="W1212" s="1229"/>
      <c r="X1212" s="2337"/>
      <c r="Y1212" s="1229"/>
      <c r="Z1212" s="2395"/>
      <c r="AA1212" s="1229"/>
      <c r="AB1212" s="1317"/>
      <c r="AC1212" s="1229"/>
      <c r="AD1212" s="1229"/>
      <c r="AE1212" s="1229"/>
      <c r="AF1212" s="1490">
        <f t="shared" si="571"/>
        <v>0</v>
      </c>
      <c r="AG1212" s="1316">
        <f t="shared" si="572"/>
        <v>16018180</v>
      </c>
      <c r="AH1212" s="1305"/>
      <c r="AI1212" s="1305"/>
      <c r="AJ1212" s="1267"/>
      <c r="AK1212" s="1317"/>
      <c r="AL1212" s="1317"/>
      <c r="AM1212" s="1305"/>
      <c r="AN1212" s="1305"/>
      <c r="AO1212" s="1266"/>
      <c r="AP1212" s="1491">
        <f t="shared" si="573"/>
        <v>0</v>
      </c>
      <c r="AQ1212" s="1268"/>
      <c r="AR1212" s="1492">
        <f t="shared" si="574"/>
        <v>0</v>
      </c>
      <c r="AS1212" s="1268"/>
      <c r="AT1212" s="1492">
        <f t="shared" si="575"/>
        <v>0</v>
      </c>
      <c r="AU1212" s="1268"/>
      <c r="AV1212" s="1492">
        <f t="shared" si="576"/>
        <v>0</v>
      </c>
      <c r="AW1212" s="1493">
        <f t="shared" si="577"/>
        <v>0</v>
      </c>
      <c r="AX1212" s="2153">
        <f t="shared" si="578"/>
        <v>0</v>
      </c>
      <c r="AY1212" s="1495">
        <f t="shared" si="579"/>
        <v>0</v>
      </c>
      <c r="AZ1212" s="1937"/>
      <c r="BA1212" s="1508">
        <v>1331818</v>
      </c>
      <c r="BB1212" s="1508">
        <v>1931818</v>
      </c>
      <c r="BC1212" s="1508">
        <v>2231818</v>
      </c>
      <c r="BD1212" s="1508">
        <v>431818</v>
      </c>
      <c r="BE1212" s="2174"/>
      <c r="BF1212" s="1229"/>
      <c r="BG1212" s="1317"/>
      <c r="BH1212" s="1229"/>
      <c r="BI1212" s="1317"/>
      <c r="BJ1212" s="1229"/>
      <c r="BK1212" s="1317"/>
      <c r="BL1212" s="1229"/>
      <c r="BM1212" s="1229"/>
      <c r="BN1212" s="1229"/>
      <c r="BO1212" s="1490">
        <f t="shared" si="585"/>
        <v>0</v>
      </c>
      <c r="BP1212" s="1496">
        <f t="shared" si="590"/>
        <v>0</v>
      </c>
      <c r="BQ1212" s="1305"/>
      <c r="BS1212" s="1959">
        <f t="shared" si="580"/>
        <v>5</v>
      </c>
      <c r="BT1212" s="1959">
        <f t="shared" si="581"/>
        <v>0</v>
      </c>
      <c r="BU1212" s="1959">
        <f t="shared" si="582"/>
        <v>4</v>
      </c>
      <c r="BV1212" s="1959">
        <f t="shared" si="583"/>
        <v>1</v>
      </c>
      <c r="BW1212" s="1959">
        <f t="shared" si="584"/>
        <v>16018180</v>
      </c>
    </row>
    <row r="1213" spans="1:75" ht="15" customHeight="1" x14ac:dyDescent="0.25">
      <c r="A1213" s="1315">
        <v>10</v>
      </c>
      <c r="B1213" s="2051">
        <v>43755</v>
      </c>
      <c r="C1213" s="1268">
        <f t="shared" si="593"/>
        <v>1203</v>
      </c>
      <c r="D1213" s="1305" t="s">
        <v>56</v>
      </c>
      <c r="E1213" s="1305" t="s">
        <v>57</v>
      </c>
      <c r="F1213" s="1266">
        <v>5</v>
      </c>
      <c r="G1213" s="1491">
        <f t="shared" si="592"/>
        <v>6659090</v>
      </c>
      <c r="H1213" s="1268">
        <v>2</v>
      </c>
      <c r="I1213" s="2605">
        <f t="shared" si="587"/>
        <v>3863636</v>
      </c>
      <c r="J1213" s="1268">
        <v>5</v>
      </c>
      <c r="K1213" s="2605">
        <f t="shared" si="586"/>
        <v>11159090</v>
      </c>
      <c r="L1213" s="1962"/>
      <c r="M1213" s="2605">
        <f t="shared" si="588"/>
        <v>0</v>
      </c>
      <c r="N1213" s="1505">
        <f t="shared" si="595"/>
        <v>12</v>
      </c>
      <c r="O1213" s="1494">
        <f t="shared" si="595"/>
        <v>21681816</v>
      </c>
      <c r="P1213" s="1494">
        <f t="shared" si="569"/>
        <v>480000</v>
      </c>
      <c r="Q1213" s="1307"/>
      <c r="R1213" s="1508">
        <v>1331818</v>
      </c>
      <c r="S1213" s="1508">
        <v>1931818</v>
      </c>
      <c r="T1213" s="1508">
        <v>2231818</v>
      </c>
      <c r="U1213" s="1508">
        <v>431818</v>
      </c>
      <c r="V1213" s="1892"/>
      <c r="W1213" s="1229"/>
      <c r="X1213" s="2337"/>
      <c r="Y1213" s="1229"/>
      <c r="Z1213" s="2395"/>
      <c r="AA1213" s="1229"/>
      <c r="AB1213" s="1317"/>
      <c r="AC1213" s="1229"/>
      <c r="AD1213" s="1229"/>
      <c r="AE1213" s="1229"/>
      <c r="AF1213" s="1490">
        <f t="shared" si="571"/>
        <v>0</v>
      </c>
      <c r="AG1213" s="1316">
        <f t="shared" si="572"/>
        <v>21681816</v>
      </c>
      <c r="AH1213" s="1305"/>
      <c r="AI1213" s="1305"/>
      <c r="AJ1213" s="1267"/>
      <c r="AK1213" s="1317"/>
      <c r="AL1213" s="1317"/>
      <c r="AM1213" s="1305"/>
      <c r="AN1213" s="1305"/>
      <c r="AO1213" s="1266"/>
      <c r="AP1213" s="1491">
        <f t="shared" si="573"/>
        <v>0</v>
      </c>
      <c r="AQ1213" s="1268"/>
      <c r="AR1213" s="1492">
        <f t="shared" si="574"/>
        <v>0</v>
      </c>
      <c r="AS1213" s="1268"/>
      <c r="AT1213" s="1492">
        <f t="shared" si="575"/>
        <v>0</v>
      </c>
      <c r="AU1213" s="1268"/>
      <c r="AV1213" s="1492">
        <f t="shared" si="576"/>
        <v>0</v>
      </c>
      <c r="AW1213" s="1493">
        <f t="shared" si="577"/>
        <v>0</v>
      </c>
      <c r="AX1213" s="2153">
        <f t="shared" si="578"/>
        <v>0</v>
      </c>
      <c r="AY1213" s="1495">
        <f t="shared" si="579"/>
        <v>0</v>
      </c>
      <c r="AZ1213" s="1937"/>
      <c r="BA1213" s="1508">
        <v>1331818</v>
      </c>
      <c r="BB1213" s="1508">
        <v>1931818</v>
      </c>
      <c r="BC1213" s="1508">
        <v>2231818</v>
      </c>
      <c r="BD1213" s="1508">
        <v>431818</v>
      </c>
      <c r="BE1213" s="2174"/>
      <c r="BF1213" s="1229"/>
      <c r="BG1213" s="1317"/>
      <c r="BH1213" s="1229"/>
      <c r="BI1213" s="1317"/>
      <c r="BJ1213" s="1229"/>
      <c r="BK1213" s="1317"/>
      <c r="BL1213" s="1229"/>
      <c r="BM1213" s="1229"/>
      <c r="BN1213" s="1229"/>
      <c r="BO1213" s="1490">
        <f t="shared" si="585"/>
        <v>0</v>
      </c>
      <c r="BP1213" s="1496">
        <f t="shared" si="590"/>
        <v>0</v>
      </c>
      <c r="BQ1213" s="1305"/>
      <c r="BS1213" s="1959">
        <f t="shared" si="580"/>
        <v>5</v>
      </c>
      <c r="BT1213" s="1959">
        <f t="shared" si="581"/>
        <v>2</v>
      </c>
      <c r="BU1213" s="1959">
        <f t="shared" si="582"/>
        <v>5</v>
      </c>
      <c r="BV1213" s="1959">
        <f t="shared" si="583"/>
        <v>0</v>
      </c>
      <c r="BW1213" s="1959">
        <f t="shared" si="584"/>
        <v>21681816</v>
      </c>
    </row>
    <row r="1214" spans="1:75" ht="15" customHeight="1" x14ac:dyDescent="0.25">
      <c r="A1214" s="1315">
        <v>11</v>
      </c>
      <c r="B1214" s="2051">
        <v>43755</v>
      </c>
      <c r="C1214" s="1268">
        <f t="shared" si="593"/>
        <v>1204</v>
      </c>
      <c r="D1214" s="1305" t="s">
        <v>289</v>
      </c>
      <c r="E1214" s="1305" t="s">
        <v>57</v>
      </c>
      <c r="F1214" s="1266">
        <v>5</v>
      </c>
      <c r="G1214" s="1491">
        <f t="shared" si="592"/>
        <v>6659090</v>
      </c>
      <c r="H1214" s="1268"/>
      <c r="I1214" s="2605">
        <f t="shared" si="587"/>
        <v>0</v>
      </c>
      <c r="J1214" s="1268">
        <v>4</v>
      </c>
      <c r="K1214" s="2605">
        <f t="shared" si="586"/>
        <v>8927272</v>
      </c>
      <c r="L1214" s="1962">
        <v>1</v>
      </c>
      <c r="M1214" s="2605">
        <f t="shared" si="588"/>
        <v>431818</v>
      </c>
      <c r="N1214" s="1505">
        <f t="shared" si="595"/>
        <v>10</v>
      </c>
      <c r="O1214" s="1494">
        <f t="shared" si="595"/>
        <v>16018180</v>
      </c>
      <c r="P1214" s="1494">
        <f t="shared" si="569"/>
        <v>400000</v>
      </c>
      <c r="Q1214" s="1307"/>
      <c r="R1214" s="1508">
        <v>1331818</v>
      </c>
      <c r="S1214" s="1508">
        <v>1931818</v>
      </c>
      <c r="T1214" s="1508">
        <v>2231818</v>
      </c>
      <c r="U1214" s="1508">
        <v>431818</v>
      </c>
      <c r="V1214" s="1892"/>
      <c r="W1214" s="1229"/>
      <c r="X1214" s="2337"/>
      <c r="Y1214" s="1229"/>
      <c r="Z1214" s="2395"/>
      <c r="AA1214" s="1229"/>
      <c r="AB1214" s="1317"/>
      <c r="AC1214" s="1229"/>
      <c r="AD1214" s="1229"/>
      <c r="AE1214" s="1229"/>
      <c r="AF1214" s="1490">
        <f t="shared" si="571"/>
        <v>0</v>
      </c>
      <c r="AG1214" s="1316">
        <f t="shared" si="572"/>
        <v>16018180</v>
      </c>
      <c r="AH1214" s="1305"/>
      <c r="AI1214" s="1305"/>
      <c r="AJ1214" s="1267"/>
      <c r="AK1214" s="1317"/>
      <c r="AL1214" s="1317"/>
      <c r="AM1214" s="1305"/>
      <c r="AN1214" s="1305"/>
      <c r="AO1214" s="1266"/>
      <c r="AP1214" s="1491">
        <f t="shared" si="573"/>
        <v>0</v>
      </c>
      <c r="AQ1214" s="1268"/>
      <c r="AR1214" s="1492">
        <f t="shared" si="574"/>
        <v>0</v>
      </c>
      <c r="AS1214" s="1268"/>
      <c r="AT1214" s="1492">
        <f t="shared" si="575"/>
        <v>0</v>
      </c>
      <c r="AU1214" s="1268"/>
      <c r="AV1214" s="1492">
        <f t="shared" si="576"/>
        <v>0</v>
      </c>
      <c r="AW1214" s="1493">
        <f t="shared" si="577"/>
        <v>0</v>
      </c>
      <c r="AX1214" s="2153">
        <f t="shared" si="578"/>
        <v>0</v>
      </c>
      <c r="AY1214" s="1495">
        <f t="shared" si="579"/>
        <v>0</v>
      </c>
      <c r="AZ1214" s="1937"/>
      <c r="BA1214" s="1508">
        <v>1331818</v>
      </c>
      <c r="BB1214" s="1508">
        <v>1931818</v>
      </c>
      <c r="BC1214" s="1508">
        <v>2231818</v>
      </c>
      <c r="BD1214" s="1508">
        <v>431818</v>
      </c>
      <c r="BE1214" s="2174"/>
      <c r="BF1214" s="1229"/>
      <c r="BG1214" s="1317"/>
      <c r="BH1214" s="1229"/>
      <c r="BI1214" s="1317"/>
      <c r="BJ1214" s="1229"/>
      <c r="BK1214" s="1317"/>
      <c r="BL1214" s="1229"/>
      <c r="BM1214" s="1229"/>
      <c r="BN1214" s="1229"/>
      <c r="BO1214" s="1490">
        <f t="shared" si="585"/>
        <v>0</v>
      </c>
      <c r="BP1214" s="1496">
        <f t="shared" si="590"/>
        <v>0</v>
      </c>
      <c r="BQ1214" s="1305"/>
      <c r="BS1214" s="1959">
        <f t="shared" si="580"/>
        <v>5</v>
      </c>
      <c r="BT1214" s="1959">
        <f t="shared" si="581"/>
        <v>0</v>
      </c>
      <c r="BU1214" s="1959">
        <f t="shared" si="582"/>
        <v>4</v>
      </c>
      <c r="BV1214" s="1959">
        <f t="shared" si="583"/>
        <v>1</v>
      </c>
      <c r="BW1214" s="1959">
        <f t="shared" si="584"/>
        <v>16018180</v>
      </c>
    </row>
    <row r="1215" spans="1:75" ht="15" customHeight="1" x14ac:dyDescent="0.25">
      <c r="A1215" s="1315">
        <v>12</v>
      </c>
      <c r="B1215" s="2051">
        <v>43755</v>
      </c>
      <c r="C1215" s="1268">
        <f t="shared" si="593"/>
        <v>1205</v>
      </c>
      <c r="D1215" s="1305" t="s">
        <v>73</v>
      </c>
      <c r="E1215" s="1305" t="s">
        <v>57</v>
      </c>
      <c r="F1215" s="1266">
        <v>3</v>
      </c>
      <c r="G1215" s="1491">
        <f t="shared" si="592"/>
        <v>3995454</v>
      </c>
      <c r="H1215" s="1268"/>
      <c r="I1215" s="2605">
        <f t="shared" si="587"/>
        <v>0</v>
      </c>
      <c r="J1215" s="1268"/>
      <c r="K1215" s="2605">
        <f t="shared" si="586"/>
        <v>0</v>
      </c>
      <c r="L1215" s="1962"/>
      <c r="M1215" s="2605">
        <f t="shared" si="588"/>
        <v>0</v>
      </c>
      <c r="N1215" s="1505">
        <f t="shared" si="595"/>
        <v>3</v>
      </c>
      <c r="O1215" s="1494">
        <f t="shared" si="595"/>
        <v>3995454</v>
      </c>
      <c r="P1215" s="1494">
        <f t="shared" si="569"/>
        <v>120000</v>
      </c>
      <c r="Q1215" s="1307"/>
      <c r="R1215" s="1508">
        <v>1331818</v>
      </c>
      <c r="S1215" s="1508">
        <v>1931818</v>
      </c>
      <c r="T1215" s="1508">
        <v>2231818</v>
      </c>
      <c r="U1215" s="1508">
        <v>431818</v>
      </c>
      <c r="V1215" s="1892"/>
      <c r="W1215" s="1229"/>
      <c r="X1215" s="2337"/>
      <c r="Y1215" s="1229"/>
      <c r="Z1215" s="2395"/>
      <c r="AA1215" s="1229"/>
      <c r="AB1215" s="1317"/>
      <c r="AC1215" s="1229"/>
      <c r="AD1215" s="1229"/>
      <c r="AE1215" s="1229"/>
      <c r="AF1215" s="1490">
        <f t="shared" si="571"/>
        <v>0</v>
      </c>
      <c r="AG1215" s="1316">
        <f t="shared" si="572"/>
        <v>3995454</v>
      </c>
      <c r="AH1215" s="1305"/>
      <c r="AI1215" s="1305"/>
      <c r="AJ1215" s="1267"/>
      <c r="AK1215" s="1317"/>
      <c r="AL1215" s="1317"/>
      <c r="AM1215" s="1305"/>
      <c r="AN1215" s="1305"/>
      <c r="AO1215" s="1266"/>
      <c r="AP1215" s="1491">
        <f t="shared" si="573"/>
        <v>0</v>
      </c>
      <c r="AQ1215" s="1268"/>
      <c r="AR1215" s="1492">
        <f t="shared" si="574"/>
        <v>0</v>
      </c>
      <c r="AS1215" s="1268"/>
      <c r="AT1215" s="1492">
        <f t="shared" si="575"/>
        <v>0</v>
      </c>
      <c r="AU1215" s="1268"/>
      <c r="AV1215" s="1492">
        <f t="shared" si="576"/>
        <v>0</v>
      </c>
      <c r="AW1215" s="1493">
        <f t="shared" si="577"/>
        <v>0</v>
      </c>
      <c r="AX1215" s="2153">
        <f t="shared" si="578"/>
        <v>0</v>
      </c>
      <c r="AY1215" s="1495">
        <f t="shared" si="579"/>
        <v>0</v>
      </c>
      <c r="AZ1215" s="1937"/>
      <c r="BA1215" s="1508">
        <v>1331818</v>
      </c>
      <c r="BB1215" s="1508">
        <v>1931818</v>
      </c>
      <c r="BC1215" s="1508">
        <v>2231818</v>
      </c>
      <c r="BD1215" s="1508">
        <v>431818</v>
      </c>
      <c r="BE1215" s="2174"/>
      <c r="BF1215" s="1229"/>
      <c r="BG1215" s="1317"/>
      <c r="BH1215" s="1229"/>
      <c r="BI1215" s="1317"/>
      <c r="BJ1215" s="1229"/>
      <c r="BK1215" s="1317"/>
      <c r="BL1215" s="1229"/>
      <c r="BM1215" s="1229"/>
      <c r="BN1215" s="1229"/>
      <c r="BO1215" s="1490">
        <f t="shared" si="585"/>
        <v>0</v>
      </c>
      <c r="BP1215" s="1496">
        <f t="shared" si="590"/>
        <v>0</v>
      </c>
      <c r="BQ1215" s="1305"/>
      <c r="BS1215" s="1959">
        <f t="shared" si="580"/>
        <v>3</v>
      </c>
      <c r="BT1215" s="1959">
        <f t="shared" si="581"/>
        <v>0</v>
      </c>
      <c r="BU1215" s="1959">
        <f t="shared" si="582"/>
        <v>0</v>
      </c>
      <c r="BV1215" s="1959">
        <f t="shared" si="583"/>
        <v>0</v>
      </c>
      <c r="BW1215" s="1959">
        <f t="shared" si="584"/>
        <v>3995454</v>
      </c>
    </row>
    <row r="1216" spans="1:75" ht="15" customHeight="1" x14ac:dyDescent="0.25">
      <c r="A1216" s="1315">
        <v>1</v>
      </c>
      <c r="B1216" s="2051">
        <v>43759</v>
      </c>
      <c r="C1216" s="1268">
        <f t="shared" si="593"/>
        <v>1206</v>
      </c>
      <c r="D1216" s="1305" t="s">
        <v>95</v>
      </c>
      <c r="E1216" s="1305" t="s">
        <v>57</v>
      </c>
      <c r="F1216" s="1266"/>
      <c r="G1216" s="1491">
        <f t="shared" si="592"/>
        <v>0</v>
      </c>
      <c r="H1216" s="1268">
        <v>1</v>
      </c>
      <c r="I1216" s="2605">
        <f t="shared" si="587"/>
        <v>1931818</v>
      </c>
      <c r="J1216" s="1268">
        <v>4</v>
      </c>
      <c r="K1216" s="2605">
        <f t="shared" si="586"/>
        <v>8927272</v>
      </c>
      <c r="L1216" s="1962">
        <v>1</v>
      </c>
      <c r="M1216" s="2605">
        <f t="shared" si="588"/>
        <v>431818</v>
      </c>
      <c r="N1216" s="1505">
        <f t="shared" si="595"/>
        <v>6</v>
      </c>
      <c r="O1216" s="1494">
        <f t="shared" si="595"/>
        <v>11290908</v>
      </c>
      <c r="P1216" s="1494">
        <f t="shared" si="569"/>
        <v>240000</v>
      </c>
      <c r="Q1216" s="1307"/>
      <c r="R1216" s="1508">
        <v>1331818</v>
      </c>
      <c r="S1216" s="1508">
        <v>1931818</v>
      </c>
      <c r="T1216" s="1508">
        <v>2231818</v>
      </c>
      <c r="U1216" s="1508">
        <v>431818</v>
      </c>
      <c r="V1216" s="1892"/>
      <c r="W1216" s="1229"/>
      <c r="X1216" s="2337"/>
      <c r="Y1216" s="1229"/>
      <c r="Z1216" s="2395"/>
      <c r="AA1216" s="1229"/>
      <c r="AB1216" s="1317"/>
      <c r="AC1216" s="1229"/>
      <c r="AD1216" s="1229"/>
      <c r="AE1216" s="1229"/>
      <c r="AF1216" s="1490">
        <f t="shared" si="571"/>
        <v>0</v>
      </c>
      <c r="AG1216" s="1316">
        <f t="shared" si="572"/>
        <v>11290908</v>
      </c>
      <c r="AH1216" s="1305"/>
      <c r="AI1216" s="1305"/>
      <c r="AJ1216" s="1267"/>
      <c r="AK1216" s="1317"/>
      <c r="AL1216" s="1317"/>
      <c r="AM1216" s="1305"/>
      <c r="AN1216" s="1305"/>
      <c r="AO1216" s="1266"/>
      <c r="AP1216" s="1491">
        <f t="shared" si="573"/>
        <v>0</v>
      </c>
      <c r="AQ1216" s="1268"/>
      <c r="AR1216" s="1492">
        <f t="shared" si="574"/>
        <v>0</v>
      </c>
      <c r="AS1216" s="1268"/>
      <c r="AT1216" s="1492">
        <f t="shared" si="575"/>
        <v>0</v>
      </c>
      <c r="AU1216" s="1268"/>
      <c r="AV1216" s="1492">
        <f t="shared" si="576"/>
        <v>0</v>
      </c>
      <c r="AW1216" s="1493">
        <f t="shared" si="577"/>
        <v>0</v>
      </c>
      <c r="AX1216" s="2153">
        <f t="shared" si="578"/>
        <v>0</v>
      </c>
      <c r="AY1216" s="1495">
        <f t="shared" si="579"/>
        <v>0</v>
      </c>
      <c r="AZ1216" s="1937"/>
      <c r="BA1216" s="1508">
        <v>1331818</v>
      </c>
      <c r="BB1216" s="1508">
        <v>1931818</v>
      </c>
      <c r="BC1216" s="1508">
        <v>2231818</v>
      </c>
      <c r="BD1216" s="1508">
        <v>431818</v>
      </c>
      <c r="BE1216" s="2174"/>
      <c r="BF1216" s="1229"/>
      <c r="BG1216" s="1317"/>
      <c r="BH1216" s="1229"/>
      <c r="BI1216" s="1317"/>
      <c r="BJ1216" s="1229"/>
      <c r="BK1216" s="1317"/>
      <c r="BL1216" s="1229"/>
      <c r="BM1216" s="1229"/>
      <c r="BN1216" s="1229"/>
      <c r="BO1216" s="1490">
        <f t="shared" si="585"/>
        <v>0</v>
      </c>
      <c r="BP1216" s="1496">
        <f t="shared" si="590"/>
        <v>0</v>
      </c>
      <c r="BQ1216" s="1305"/>
      <c r="BS1216" s="1959">
        <f t="shared" si="580"/>
        <v>0</v>
      </c>
      <c r="BT1216" s="1959">
        <f t="shared" si="581"/>
        <v>1</v>
      </c>
      <c r="BU1216" s="1959">
        <f t="shared" si="582"/>
        <v>4</v>
      </c>
      <c r="BV1216" s="1959">
        <f t="shared" si="583"/>
        <v>1</v>
      </c>
      <c r="BW1216" s="1959">
        <f t="shared" si="584"/>
        <v>11290908</v>
      </c>
    </row>
    <row r="1217" spans="1:75" ht="15" customHeight="1" x14ac:dyDescent="0.25">
      <c r="A1217" s="1315">
        <v>2</v>
      </c>
      <c r="B1217" s="2051">
        <v>43759</v>
      </c>
      <c r="C1217" s="1268" t="s">
        <v>340</v>
      </c>
      <c r="D1217" s="1305" t="s">
        <v>339</v>
      </c>
      <c r="E1217" s="1305" t="s">
        <v>88</v>
      </c>
      <c r="F1217" s="1266">
        <v>5</v>
      </c>
      <c r="G1217" s="1491">
        <f t="shared" si="592"/>
        <v>6659090</v>
      </c>
      <c r="H1217" s="1268"/>
      <c r="I1217" s="2605">
        <f t="shared" si="587"/>
        <v>0</v>
      </c>
      <c r="J1217" s="1268">
        <v>4</v>
      </c>
      <c r="K1217" s="2605">
        <f t="shared" si="586"/>
        <v>8927272</v>
      </c>
      <c r="L1217" s="1962">
        <v>1</v>
      </c>
      <c r="M1217" s="2605">
        <f t="shared" si="588"/>
        <v>431818</v>
      </c>
      <c r="N1217" s="1505">
        <f t="shared" si="595"/>
        <v>10</v>
      </c>
      <c r="O1217" s="1494">
        <f t="shared" si="595"/>
        <v>16018180</v>
      </c>
      <c r="P1217" s="1494">
        <f t="shared" si="569"/>
        <v>400000</v>
      </c>
      <c r="Q1217" s="1307"/>
      <c r="R1217" s="1508">
        <v>1331818</v>
      </c>
      <c r="S1217" s="1508">
        <v>1931818</v>
      </c>
      <c r="T1217" s="1508">
        <v>2231818</v>
      </c>
      <c r="U1217" s="1508">
        <v>431818</v>
      </c>
      <c r="V1217" s="2470"/>
      <c r="W1217" s="1229"/>
      <c r="X1217" s="2337"/>
      <c r="Y1217" s="1229"/>
      <c r="Z1217" s="2395"/>
      <c r="AA1217" s="1229"/>
      <c r="AB1217" s="1317"/>
      <c r="AC1217" s="1229"/>
      <c r="AD1217" s="1229"/>
      <c r="AE1217" s="1229"/>
      <c r="AF1217" s="1490">
        <f t="shared" si="571"/>
        <v>0</v>
      </c>
      <c r="AG1217" s="1316">
        <f t="shared" si="572"/>
        <v>16018180</v>
      </c>
      <c r="AH1217" s="1305"/>
      <c r="AI1217" s="1305"/>
      <c r="AJ1217" s="1267"/>
      <c r="AK1217" s="1317"/>
      <c r="AL1217" s="1317"/>
      <c r="AM1217" s="1305"/>
      <c r="AN1217" s="1305"/>
      <c r="AO1217" s="1266"/>
      <c r="AP1217" s="1491">
        <f t="shared" si="573"/>
        <v>0</v>
      </c>
      <c r="AQ1217" s="1268"/>
      <c r="AR1217" s="1492">
        <f t="shared" si="574"/>
        <v>0</v>
      </c>
      <c r="AS1217" s="1268"/>
      <c r="AT1217" s="1492">
        <f t="shared" si="575"/>
        <v>0</v>
      </c>
      <c r="AU1217" s="1268"/>
      <c r="AV1217" s="1492">
        <f t="shared" si="576"/>
        <v>0</v>
      </c>
      <c r="AW1217" s="1493">
        <f t="shared" si="577"/>
        <v>0</v>
      </c>
      <c r="AX1217" s="2153">
        <f t="shared" si="578"/>
        <v>0</v>
      </c>
      <c r="AY1217" s="1495">
        <f t="shared" si="579"/>
        <v>0</v>
      </c>
      <c r="AZ1217" s="1937"/>
      <c r="BA1217" s="1508">
        <v>1331818</v>
      </c>
      <c r="BB1217" s="1508">
        <v>1931818</v>
      </c>
      <c r="BC1217" s="1508">
        <v>2231818</v>
      </c>
      <c r="BD1217" s="1508">
        <v>431818</v>
      </c>
      <c r="BE1217" s="2174"/>
      <c r="BF1217" s="1229"/>
      <c r="BG1217" s="1317"/>
      <c r="BH1217" s="1229"/>
      <c r="BI1217" s="1317"/>
      <c r="BJ1217" s="1229"/>
      <c r="BK1217" s="1317"/>
      <c r="BL1217" s="1229"/>
      <c r="BM1217" s="1229"/>
      <c r="BN1217" s="1229"/>
      <c r="BO1217" s="1490">
        <f t="shared" si="585"/>
        <v>0</v>
      </c>
      <c r="BP1217" s="1496">
        <f t="shared" si="590"/>
        <v>0</v>
      </c>
      <c r="BQ1217" s="1305"/>
      <c r="BS1217" s="1959">
        <f t="shared" si="580"/>
        <v>5</v>
      </c>
      <c r="BT1217" s="1959">
        <f t="shared" si="581"/>
        <v>0</v>
      </c>
      <c r="BU1217" s="1959">
        <f t="shared" si="582"/>
        <v>4</v>
      </c>
      <c r="BV1217" s="1959">
        <f t="shared" si="583"/>
        <v>1</v>
      </c>
      <c r="BW1217" s="1959">
        <f t="shared" si="584"/>
        <v>16018180</v>
      </c>
    </row>
    <row r="1218" spans="1:75" ht="15" customHeight="1" x14ac:dyDescent="0.25">
      <c r="A1218" s="1315">
        <v>3</v>
      </c>
      <c r="B1218" s="2051">
        <v>43759</v>
      </c>
      <c r="C1218" s="1268">
        <v>1207</v>
      </c>
      <c r="D1218" s="1305" t="s">
        <v>100</v>
      </c>
      <c r="E1218" s="1305" t="s">
        <v>88</v>
      </c>
      <c r="F1218" s="1266"/>
      <c r="G1218" s="1491">
        <f t="shared" si="592"/>
        <v>0</v>
      </c>
      <c r="H1218" s="1268"/>
      <c r="I1218" s="2605">
        <f t="shared" si="587"/>
        <v>0</v>
      </c>
      <c r="J1218" s="1268">
        <v>4</v>
      </c>
      <c r="K1218" s="2605">
        <f t="shared" si="586"/>
        <v>8927272</v>
      </c>
      <c r="L1218" s="1962">
        <v>1</v>
      </c>
      <c r="M1218" s="2605">
        <f t="shared" si="588"/>
        <v>431818</v>
      </c>
      <c r="N1218" s="1505">
        <f t="shared" si="595"/>
        <v>5</v>
      </c>
      <c r="O1218" s="1494">
        <f t="shared" si="595"/>
        <v>9359090</v>
      </c>
      <c r="P1218" s="1494">
        <f t="shared" si="569"/>
        <v>200000</v>
      </c>
      <c r="Q1218" s="1307"/>
      <c r="R1218" s="1508">
        <v>1331818</v>
      </c>
      <c r="S1218" s="1508">
        <v>1931818</v>
      </c>
      <c r="T1218" s="1508">
        <v>2231818</v>
      </c>
      <c r="U1218" s="1508">
        <v>431818</v>
      </c>
      <c r="V1218" s="2470"/>
      <c r="W1218" s="1229"/>
      <c r="X1218" s="2337"/>
      <c r="Y1218" s="1229"/>
      <c r="Z1218" s="2395"/>
      <c r="AA1218" s="1229"/>
      <c r="AB1218" s="1317"/>
      <c r="AC1218" s="1229"/>
      <c r="AD1218" s="1229"/>
      <c r="AE1218" s="1229"/>
      <c r="AF1218" s="1490">
        <f t="shared" si="571"/>
        <v>0</v>
      </c>
      <c r="AG1218" s="1316">
        <f t="shared" si="572"/>
        <v>9359090</v>
      </c>
      <c r="AH1218" s="1305"/>
      <c r="AI1218" s="1305"/>
      <c r="AJ1218" s="1267"/>
      <c r="AK1218" s="1317"/>
      <c r="AL1218" s="1317"/>
      <c r="AM1218" s="1305"/>
      <c r="AN1218" s="1305"/>
      <c r="AO1218" s="1266"/>
      <c r="AP1218" s="1491">
        <f t="shared" si="573"/>
        <v>0</v>
      </c>
      <c r="AQ1218" s="1268"/>
      <c r="AR1218" s="1492">
        <f t="shared" si="574"/>
        <v>0</v>
      </c>
      <c r="AS1218" s="1268"/>
      <c r="AT1218" s="1492">
        <f t="shared" si="575"/>
        <v>0</v>
      </c>
      <c r="AU1218" s="1268"/>
      <c r="AV1218" s="1492">
        <f t="shared" si="576"/>
        <v>0</v>
      </c>
      <c r="AW1218" s="1493">
        <f t="shared" si="577"/>
        <v>0</v>
      </c>
      <c r="AX1218" s="2153">
        <f t="shared" si="578"/>
        <v>0</v>
      </c>
      <c r="AY1218" s="1495">
        <f t="shared" si="579"/>
        <v>0</v>
      </c>
      <c r="AZ1218" s="1937"/>
      <c r="BA1218" s="1508">
        <v>1331818</v>
      </c>
      <c r="BB1218" s="1508">
        <v>1931818</v>
      </c>
      <c r="BC1218" s="1508">
        <v>2231818</v>
      </c>
      <c r="BD1218" s="1508">
        <v>431818</v>
      </c>
      <c r="BE1218" s="2174"/>
      <c r="BF1218" s="1229"/>
      <c r="BG1218" s="1317"/>
      <c r="BH1218" s="1229"/>
      <c r="BI1218" s="1317"/>
      <c r="BJ1218" s="1229"/>
      <c r="BK1218" s="1317"/>
      <c r="BL1218" s="1229"/>
      <c r="BM1218" s="1229"/>
      <c r="BN1218" s="1229"/>
      <c r="BO1218" s="1490">
        <f t="shared" si="585"/>
        <v>0</v>
      </c>
      <c r="BP1218" s="1496">
        <f t="shared" si="590"/>
        <v>0</v>
      </c>
      <c r="BQ1218" s="1305"/>
      <c r="BS1218" s="1298">
        <f t="shared" si="580"/>
        <v>0</v>
      </c>
      <c r="BT1218" s="1298">
        <f t="shared" si="581"/>
        <v>0</v>
      </c>
      <c r="BU1218" s="1298">
        <f t="shared" si="582"/>
        <v>4</v>
      </c>
      <c r="BV1218" s="1298">
        <f t="shared" si="583"/>
        <v>1</v>
      </c>
      <c r="BW1218" s="1298">
        <f t="shared" si="584"/>
        <v>9359090</v>
      </c>
    </row>
    <row r="1219" spans="1:75" ht="15" customHeight="1" x14ac:dyDescent="0.25">
      <c r="A1219" s="1315">
        <v>4</v>
      </c>
      <c r="B1219" s="2051">
        <v>43759</v>
      </c>
      <c r="C1219" s="1268" t="s">
        <v>341</v>
      </c>
      <c r="D1219" s="1305" t="s">
        <v>92</v>
      </c>
      <c r="E1219" s="1305" t="s">
        <v>88</v>
      </c>
      <c r="F1219" s="1266">
        <v>5</v>
      </c>
      <c r="G1219" s="1491">
        <f t="shared" si="592"/>
        <v>6659090</v>
      </c>
      <c r="H1219" s="1268"/>
      <c r="I1219" s="2605">
        <f t="shared" si="587"/>
        <v>0</v>
      </c>
      <c r="J1219" s="1268"/>
      <c r="K1219" s="2605">
        <f t="shared" si="586"/>
        <v>0</v>
      </c>
      <c r="L1219" s="1962"/>
      <c r="M1219" s="2605">
        <f t="shared" si="588"/>
        <v>0</v>
      </c>
      <c r="N1219" s="1505">
        <f t="shared" si="595"/>
        <v>5</v>
      </c>
      <c r="O1219" s="1494">
        <f t="shared" si="595"/>
        <v>6659090</v>
      </c>
      <c r="P1219" s="1494">
        <f t="shared" si="569"/>
        <v>200000</v>
      </c>
      <c r="Q1219" s="1307"/>
      <c r="R1219" s="1508">
        <v>1331818</v>
      </c>
      <c r="S1219" s="1508">
        <v>1931818</v>
      </c>
      <c r="T1219" s="1508">
        <v>2231818</v>
      </c>
      <c r="U1219" s="1508">
        <v>431818</v>
      </c>
      <c r="V1219" s="2470"/>
      <c r="W1219" s="1229"/>
      <c r="X1219" s="2337"/>
      <c r="Y1219" s="1229"/>
      <c r="Z1219" s="2395"/>
      <c r="AA1219" s="1229"/>
      <c r="AB1219" s="1317"/>
      <c r="AC1219" s="1229"/>
      <c r="AD1219" s="1229"/>
      <c r="AE1219" s="1229"/>
      <c r="AF1219" s="1490">
        <f t="shared" si="571"/>
        <v>0</v>
      </c>
      <c r="AG1219" s="1316">
        <f t="shared" si="572"/>
        <v>6659090</v>
      </c>
      <c r="AH1219" s="1305"/>
      <c r="AI1219" s="1305"/>
      <c r="AJ1219" s="1267"/>
      <c r="AK1219" s="1317"/>
      <c r="AL1219" s="1317"/>
      <c r="AM1219" s="1305"/>
      <c r="AN1219" s="1305"/>
      <c r="AO1219" s="1266"/>
      <c r="AP1219" s="1491">
        <f t="shared" si="573"/>
        <v>0</v>
      </c>
      <c r="AQ1219" s="1268"/>
      <c r="AR1219" s="1492">
        <f t="shared" si="574"/>
        <v>0</v>
      </c>
      <c r="AS1219" s="1268"/>
      <c r="AT1219" s="1492">
        <f t="shared" si="575"/>
        <v>0</v>
      </c>
      <c r="AU1219" s="1268"/>
      <c r="AV1219" s="1492">
        <f t="shared" si="576"/>
        <v>0</v>
      </c>
      <c r="AW1219" s="1493">
        <f t="shared" si="577"/>
        <v>0</v>
      </c>
      <c r="AX1219" s="2153">
        <f t="shared" si="578"/>
        <v>0</v>
      </c>
      <c r="AY1219" s="1495">
        <f t="shared" si="579"/>
        <v>0</v>
      </c>
      <c r="AZ1219" s="1937"/>
      <c r="BA1219" s="1508">
        <v>1331818</v>
      </c>
      <c r="BB1219" s="1508">
        <v>1931818</v>
      </c>
      <c r="BC1219" s="1508">
        <v>2231818</v>
      </c>
      <c r="BD1219" s="1508">
        <v>431818</v>
      </c>
      <c r="BE1219" s="2174"/>
      <c r="BF1219" s="1229"/>
      <c r="BG1219" s="1317"/>
      <c r="BH1219" s="1229"/>
      <c r="BI1219" s="1317"/>
      <c r="BJ1219" s="1229"/>
      <c r="BK1219" s="1317"/>
      <c r="BL1219" s="1229"/>
      <c r="BM1219" s="1229"/>
      <c r="BN1219" s="1229"/>
      <c r="BO1219" s="1490">
        <f t="shared" si="585"/>
        <v>0</v>
      </c>
      <c r="BP1219" s="1496">
        <f t="shared" si="590"/>
        <v>0</v>
      </c>
      <c r="BQ1219" s="1305"/>
      <c r="BS1219" s="1298">
        <f t="shared" si="580"/>
        <v>5</v>
      </c>
      <c r="BT1219" s="1298">
        <f t="shared" si="581"/>
        <v>0</v>
      </c>
      <c r="BU1219" s="1298">
        <f t="shared" si="582"/>
        <v>0</v>
      </c>
      <c r="BV1219" s="1298">
        <f t="shared" si="583"/>
        <v>0</v>
      </c>
      <c r="BW1219" s="1298">
        <f t="shared" si="584"/>
        <v>6659090</v>
      </c>
    </row>
    <row r="1220" spans="1:75" ht="15" customHeight="1" x14ac:dyDescent="0.25">
      <c r="A1220" s="1315">
        <v>5</v>
      </c>
      <c r="B1220" s="2051">
        <v>43759</v>
      </c>
      <c r="C1220" s="1268">
        <v>1208</v>
      </c>
      <c r="D1220" s="1305" t="s">
        <v>90</v>
      </c>
      <c r="E1220" s="1305" t="s">
        <v>88</v>
      </c>
      <c r="F1220" s="1266">
        <v>5</v>
      </c>
      <c r="G1220" s="1491">
        <f t="shared" si="592"/>
        <v>6659090</v>
      </c>
      <c r="H1220" s="1268"/>
      <c r="I1220" s="2605">
        <f t="shared" si="587"/>
        <v>0</v>
      </c>
      <c r="J1220" s="1268">
        <v>5</v>
      </c>
      <c r="K1220" s="2605">
        <f t="shared" si="586"/>
        <v>11159090</v>
      </c>
      <c r="L1220" s="1962"/>
      <c r="M1220" s="2605">
        <f t="shared" si="588"/>
        <v>0</v>
      </c>
      <c r="N1220" s="1505">
        <f t="shared" si="595"/>
        <v>10</v>
      </c>
      <c r="O1220" s="1494">
        <f t="shared" si="595"/>
        <v>17818180</v>
      </c>
      <c r="P1220" s="1494">
        <f t="shared" si="569"/>
        <v>400000</v>
      </c>
      <c r="Q1220" s="1307"/>
      <c r="R1220" s="1508">
        <v>1331818</v>
      </c>
      <c r="S1220" s="1508">
        <v>1931818</v>
      </c>
      <c r="T1220" s="1508">
        <v>2231818</v>
      </c>
      <c r="U1220" s="1508">
        <v>431818</v>
      </c>
      <c r="V1220" s="2470"/>
      <c r="W1220" s="1229"/>
      <c r="X1220" s="2386"/>
      <c r="Y1220" s="1229"/>
      <c r="Z1220" s="2450"/>
      <c r="AA1220" s="1229"/>
      <c r="AB1220" s="1317"/>
      <c r="AC1220" s="1229"/>
      <c r="AD1220" s="1229"/>
      <c r="AE1220" s="1229"/>
      <c r="AF1220" s="1490">
        <f t="shared" si="571"/>
        <v>0</v>
      </c>
      <c r="AG1220" s="1316">
        <f t="shared" si="572"/>
        <v>17818180</v>
      </c>
      <c r="AH1220" s="1305"/>
      <c r="AI1220" s="1305"/>
      <c r="AJ1220" s="1267"/>
      <c r="AK1220" s="1317"/>
      <c r="AL1220" s="1317"/>
      <c r="AM1220" s="1305"/>
      <c r="AN1220" s="1305"/>
      <c r="AO1220" s="1266"/>
      <c r="AP1220" s="1491">
        <f t="shared" si="573"/>
        <v>0</v>
      </c>
      <c r="AQ1220" s="1268"/>
      <c r="AR1220" s="1492">
        <f t="shared" si="574"/>
        <v>0</v>
      </c>
      <c r="AS1220" s="1268"/>
      <c r="AT1220" s="1492">
        <f t="shared" si="575"/>
        <v>0</v>
      </c>
      <c r="AU1220" s="1268"/>
      <c r="AV1220" s="1492">
        <f t="shared" si="576"/>
        <v>0</v>
      </c>
      <c r="AW1220" s="1493">
        <f t="shared" si="577"/>
        <v>0</v>
      </c>
      <c r="AX1220" s="2153">
        <f t="shared" si="578"/>
        <v>0</v>
      </c>
      <c r="AY1220" s="1495">
        <f t="shared" si="579"/>
        <v>0</v>
      </c>
      <c r="AZ1220" s="1937"/>
      <c r="BA1220" s="1508">
        <v>1331818</v>
      </c>
      <c r="BB1220" s="1508">
        <v>1931818</v>
      </c>
      <c r="BC1220" s="1508">
        <v>2231818</v>
      </c>
      <c r="BD1220" s="1508">
        <v>431818</v>
      </c>
      <c r="BE1220" s="2174"/>
      <c r="BF1220" s="1229"/>
      <c r="BG1220" s="1317"/>
      <c r="BH1220" s="1229"/>
      <c r="BI1220" s="1317"/>
      <c r="BJ1220" s="1229"/>
      <c r="BK1220" s="1317"/>
      <c r="BL1220" s="1229"/>
      <c r="BM1220" s="1229"/>
      <c r="BN1220" s="1229"/>
      <c r="BO1220" s="1490">
        <f t="shared" si="585"/>
        <v>0</v>
      </c>
      <c r="BP1220" s="1496">
        <f t="shared" si="590"/>
        <v>0</v>
      </c>
      <c r="BQ1220" s="1305"/>
      <c r="BS1220" s="1959">
        <f t="shared" si="580"/>
        <v>5</v>
      </c>
      <c r="BT1220" s="1959">
        <f t="shared" si="581"/>
        <v>0</v>
      </c>
      <c r="BU1220" s="1959">
        <f t="shared" si="582"/>
        <v>5</v>
      </c>
      <c r="BV1220" s="1959">
        <f t="shared" si="583"/>
        <v>0</v>
      </c>
      <c r="BW1220" s="1959">
        <f t="shared" si="584"/>
        <v>17818180</v>
      </c>
    </row>
    <row r="1221" spans="1:75" ht="15" customHeight="1" x14ac:dyDescent="0.25">
      <c r="A1221" s="1315">
        <v>6</v>
      </c>
      <c r="B1221" s="2051">
        <v>43759</v>
      </c>
      <c r="C1221" s="1268">
        <f t="shared" si="593"/>
        <v>1209</v>
      </c>
      <c r="D1221" s="1305" t="s">
        <v>80</v>
      </c>
      <c r="E1221" s="1305" t="s">
        <v>31</v>
      </c>
      <c r="F1221" s="1266">
        <v>5</v>
      </c>
      <c r="G1221" s="1491">
        <f t="shared" si="592"/>
        <v>6659090</v>
      </c>
      <c r="H1221" s="1268"/>
      <c r="I1221" s="2605">
        <f t="shared" si="587"/>
        <v>0</v>
      </c>
      <c r="J1221" s="1268">
        <v>4</v>
      </c>
      <c r="K1221" s="2605">
        <f t="shared" si="586"/>
        <v>8927272</v>
      </c>
      <c r="L1221" s="1962">
        <v>1</v>
      </c>
      <c r="M1221" s="2605">
        <f t="shared" si="588"/>
        <v>431818</v>
      </c>
      <c r="N1221" s="1505">
        <f t="shared" si="595"/>
        <v>10</v>
      </c>
      <c r="O1221" s="1494">
        <f t="shared" si="595"/>
        <v>16018180</v>
      </c>
      <c r="P1221" s="1494">
        <f t="shared" si="569"/>
        <v>400000</v>
      </c>
      <c r="Q1221" s="1307"/>
      <c r="R1221" s="1508">
        <v>1331818</v>
      </c>
      <c r="S1221" s="1508">
        <v>1931818</v>
      </c>
      <c r="T1221" s="1508">
        <v>2231818</v>
      </c>
      <c r="U1221" s="1508">
        <v>431818</v>
      </c>
      <c r="V1221" s="1892"/>
      <c r="W1221" s="1229"/>
      <c r="X1221" s="2337"/>
      <c r="Y1221" s="1229"/>
      <c r="Z1221" s="2395"/>
      <c r="AA1221" s="1229"/>
      <c r="AB1221" s="1317"/>
      <c r="AC1221" s="1229"/>
      <c r="AD1221" s="1229"/>
      <c r="AE1221" s="1229"/>
      <c r="AF1221" s="1490">
        <f t="shared" si="571"/>
        <v>0</v>
      </c>
      <c r="AG1221" s="1316">
        <f t="shared" si="572"/>
        <v>16018180</v>
      </c>
      <c r="AH1221" s="1305"/>
      <c r="AI1221" s="1305"/>
      <c r="AJ1221" s="1267"/>
      <c r="AK1221" s="1317"/>
      <c r="AL1221" s="1317"/>
      <c r="AM1221" s="1305"/>
      <c r="AN1221" s="1305"/>
      <c r="AO1221" s="1266"/>
      <c r="AP1221" s="1491">
        <f t="shared" si="573"/>
        <v>0</v>
      </c>
      <c r="AQ1221" s="1268"/>
      <c r="AR1221" s="1492">
        <f t="shared" si="574"/>
        <v>0</v>
      </c>
      <c r="AS1221" s="1268"/>
      <c r="AT1221" s="1492">
        <f t="shared" si="575"/>
        <v>0</v>
      </c>
      <c r="AU1221" s="1268"/>
      <c r="AV1221" s="1492">
        <f t="shared" si="576"/>
        <v>0</v>
      </c>
      <c r="AW1221" s="1493">
        <f t="shared" si="577"/>
        <v>0</v>
      </c>
      <c r="AX1221" s="2153">
        <f t="shared" si="578"/>
        <v>0</v>
      </c>
      <c r="AY1221" s="1495">
        <f t="shared" si="579"/>
        <v>0</v>
      </c>
      <c r="AZ1221" s="1937"/>
      <c r="BA1221" s="1508">
        <v>1331818</v>
      </c>
      <c r="BB1221" s="1508">
        <v>1931818</v>
      </c>
      <c r="BC1221" s="1508">
        <v>2231818</v>
      </c>
      <c r="BD1221" s="1508">
        <v>431818</v>
      </c>
      <c r="BE1221" s="2174"/>
      <c r="BF1221" s="1229"/>
      <c r="BG1221" s="1317"/>
      <c r="BH1221" s="1229"/>
      <c r="BI1221" s="1317"/>
      <c r="BJ1221" s="1229"/>
      <c r="BK1221" s="1317"/>
      <c r="BL1221" s="1229"/>
      <c r="BM1221" s="1229"/>
      <c r="BN1221" s="1229"/>
      <c r="BO1221" s="1490">
        <f t="shared" si="585"/>
        <v>0</v>
      </c>
      <c r="BP1221" s="1496">
        <f t="shared" si="590"/>
        <v>0</v>
      </c>
      <c r="BQ1221" s="1305"/>
      <c r="BS1221" s="1298">
        <f t="shared" si="580"/>
        <v>5</v>
      </c>
      <c r="BT1221" s="1298">
        <f t="shared" si="581"/>
        <v>0</v>
      </c>
      <c r="BU1221" s="1298">
        <f t="shared" si="582"/>
        <v>4</v>
      </c>
      <c r="BV1221" s="1298">
        <f t="shared" si="583"/>
        <v>1</v>
      </c>
      <c r="BW1221" s="1298">
        <f t="shared" si="584"/>
        <v>16018180</v>
      </c>
    </row>
    <row r="1222" spans="1:75" ht="15" customHeight="1" x14ac:dyDescent="0.25">
      <c r="A1222" s="1315">
        <v>7</v>
      </c>
      <c r="B1222" s="2051">
        <v>43759</v>
      </c>
      <c r="C1222" s="1268">
        <f t="shared" si="593"/>
        <v>1210</v>
      </c>
      <c r="D1222" s="1305" t="s">
        <v>81</v>
      </c>
      <c r="E1222" s="1305" t="s">
        <v>31</v>
      </c>
      <c r="F1222" s="1266">
        <v>9</v>
      </c>
      <c r="G1222" s="1491">
        <f t="shared" si="592"/>
        <v>11986362</v>
      </c>
      <c r="H1222" s="1268"/>
      <c r="I1222" s="2605">
        <f t="shared" si="587"/>
        <v>0</v>
      </c>
      <c r="J1222" s="1268"/>
      <c r="K1222" s="2605">
        <f t="shared" si="586"/>
        <v>0</v>
      </c>
      <c r="L1222" s="1962">
        <v>1</v>
      </c>
      <c r="M1222" s="2605">
        <f t="shared" si="588"/>
        <v>431818</v>
      </c>
      <c r="N1222" s="1505">
        <f t="shared" si="595"/>
        <v>10</v>
      </c>
      <c r="O1222" s="1494">
        <f t="shared" si="595"/>
        <v>12418180</v>
      </c>
      <c r="P1222" s="1494">
        <f t="shared" ref="P1222:P1285" si="596">+N1222*40000</f>
        <v>400000</v>
      </c>
      <c r="Q1222" s="1307"/>
      <c r="R1222" s="1508">
        <v>1331818</v>
      </c>
      <c r="S1222" s="1508">
        <v>1931818</v>
      </c>
      <c r="T1222" s="1508">
        <v>2231818</v>
      </c>
      <c r="U1222" s="1508">
        <v>431818</v>
      </c>
      <c r="V1222" s="1892"/>
      <c r="W1222" s="1229"/>
      <c r="X1222" s="2337"/>
      <c r="Y1222" s="1229"/>
      <c r="Z1222" s="2395"/>
      <c r="AA1222" s="1229"/>
      <c r="AB1222" s="1317"/>
      <c r="AC1222" s="1229"/>
      <c r="AD1222" s="1229"/>
      <c r="AE1222" s="1229"/>
      <c r="AF1222" s="1490">
        <f t="shared" si="571"/>
        <v>0</v>
      </c>
      <c r="AG1222" s="1316">
        <f t="shared" si="572"/>
        <v>12418180</v>
      </c>
      <c r="AH1222" s="1305"/>
      <c r="AI1222" s="1305"/>
      <c r="AJ1222" s="1267"/>
      <c r="AK1222" s="1317"/>
      <c r="AL1222" s="1317"/>
      <c r="AM1222" s="1305"/>
      <c r="AN1222" s="1305"/>
      <c r="AO1222" s="1266"/>
      <c r="AP1222" s="1491">
        <f t="shared" si="573"/>
        <v>0</v>
      </c>
      <c r="AQ1222" s="1268"/>
      <c r="AR1222" s="1492">
        <f t="shared" si="574"/>
        <v>0</v>
      </c>
      <c r="AS1222" s="1268"/>
      <c r="AT1222" s="1492">
        <f t="shared" si="575"/>
        <v>0</v>
      </c>
      <c r="AU1222" s="1268"/>
      <c r="AV1222" s="1492">
        <f t="shared" si="576"/>
        <v>0</v>
      </c>
      <c r="AW1222" s="1493">
        <f t="shared" si="577"/>
        <v>0</v>
      </c>
      <c r="AX1222" s="2153">
        <f t="shared" si="578"/>
        <v>0</v>
      </c>
      <c r="AY1222" s="1495">
        <f t="shared" si="579"/>
        <v>0</v>
      </c>
      <c r="AZ1222" s="1937"/>
      <c r="BA1222" s="1508">
        <v>1331818</v>
      </c>
      <c r="BB1222" s="1508">
        <v>1931818</v>
      </c>
      <c r="BC1222" s="1508">
        <v>2231818</v>
      </c>
      <c r="BD1222" s="1508">
        <v>431818</v>
      </c>
      <c r="BE1222" s="2174"/>
      <c r="BF1222" s="1229"/>
      <c r="BG1222" s="1317"/>
      <c r="BH1222" s="1229"/>
      <c r="BI1222" s="1317"/>
      <c r="BJ1222" s="1229"/>
      <c r="BK1222" s="1317"/>
      <c r="BL1222" s="1229"/>
      <c r="BM1222" s="1229"/>
      <c r="BN1222" s="1229"/>
      <c r="BO1222" s="1490">
        <f t="shared" si="585"/>
        <v>0</v>
      </c>
      <c r="BP1222" s="1496">
        <f t="shared" si="590"/>
        <v>0</v>
      </c>
      <c r="BQ1222" s="1305"/>
      <c r="BS1222" s="1298">
        <f t="shared" si="580"/>
        <v>9</v>
      </c>
      <c r="BT1222" s="1298">
        <f t="shared" si="581"/>
        <v>0</v>
      </c>
      <c r="BU1222" s="1298">
        <f t="shared" si="582"/>
        <v>0</v>
      </c>
      <c r="BV1222" s="1298">
        <f t="shared" si="583"/>
        <v>1</v>
      </c>
      <c r="BW1222" s="1298">
        <f t="shared" si="584"/>
        <v>12418180</v>
      </c>
    </row>
    <row r="1223" spans="1:75" ht="15" customHeight="1" x14ac:dyDescent="0.25">
      <c r="A1223" s="1315">
        <v>8</v>
      </c>
      <c r="B1223" s="2051">
        <v>43759</v>
      </c>
      <c r="C1223" s="1268">
        <f t="shared" si="593"/>
        <v>1211</v>
      </c>
      <c r="D1223" s="1305" t="s">
        <v>58</v>
      </c>
      <c r="E1223" s="1305" t="s">
        <v>57</v>
      </c>
      <c r="F1223" s="1266">
        <v>3</v>
      </c>
      <c r="G1223" s="1491">
        <f t="shared" si="592"/>
        <v>3995454</v>
      </c>
      <c r="H1223" s="1268"/>
      <c r="I1223" s="2605">
        <f t="shared" si="587"/>
        <v>0</v>
      </c>
      <c r="J1223" s="1268">
        <v>2</v>
      </c>
      <c r="K1223" s="2605">
        <f t="shared" si="586"/>
        <v>4463636</v>
      </c>
      <c r="L1223" s="1962">
        <v>1</v>
      </c>
      <c r="M1223" s="2605">
        <f t="shared" si="588"/>
        <v>431818</v>
      </c>
      <c r="N1223" s="1505">
        <f t="shared" si="595"/>
        <v>6</v>
      </c>
      <c r="O1223" s="1494">
        <f t="shared" si="595"/>
        <v>8890908</v>
      </c>
      <c r="P1223" s="1494">
        <f t="shared" si="596"/>
        <v>240000</v>
      </c>
      <c r="Q1223" s="1307"/>
      <c r="R1223" s="1508">
        <v>1331818</v>
      </c>
      <c r="S1223" s="1508">
        <v>1931818</v>
      </c>
      <c r="T1223" s="1508">
        <v>2231818</v>
      </c>
      <c r="U1223" s="1508">
        <v>431818</v>
      </c>
      <c r="V1223" s="1892"/>
      <c r="W1223" s="1229"/>
      <c r="X1223" s="2337"/>
      <c r="Y1223" s="1229"/>
      <c r="Z1223" s="2395"/>
      <c r="AA1223" s="1229"/>
      <c r="AB1223" s="1317"/>
      <c r="AC1223" s="1229"/>
      <c r="AD1223" s="1229"/>
      <c r="AE1223" s="1229"/>
      <c r="AF1223" s="1490">
        <f t="shared" si="571"/>
        <v>0</v>
      </c>
      <c r="AG1223" s="1316">
        <f t="shared" si="572"/>
        <v>8890908</v>
      </c>
      <c r="AH1223" s="1305"/>
      <c r="AI1223" s="1305"/>
      <c r="AJ1223" s="1267"/>
      <c r="AK1223" s="1317"/>
      <c r="AL1223" s="1317"/>
      <c r="AM1223" s="1305"/>
      <c r="AN1223" s="1305"/>
      <c r="AO1223" s="1266"/>
      <c r="AP1223" s="1491">
        <f t="shared" si="573"/>
        <v>0</v>
      </c>
      <c r="AQ1223" s="1268"/>
      <c r="AR1223" s="1492">
        <f t="shared" si="574"/>
        <v>0</v>
      </c>
      <c r="AS1223" s="1268"/>
      <c r="AT1223" s="1492">
        <f t="shared" si="575"/>
        <v>0</v>
      </c>
      <c r="AU1223" s="1268"/>
      <c r="AV1223" s="1492">
        <f t="shared" si="576"/>
        <v>0</v>
      </c>
      <c r="AW1223" s="1493">
        <f t="shared" si="577"/>
        <v>0</v>
      </c>
      <c r="AX1223" s="2153">
        <f t="shared" si="578"/>
        <v>0</v>
      </c>
      <c r="AY1223" s="1495">
        <f t="shared" si="579"/>
        <v>0</v>
      </c>
      <c r="AZ1223" s="1937"/>
      <c r="BA1223" s="1508">
        <v>1331818</v>
      </c>
      <c r="BB1223" s="1508">
        <v>1931818</v>
      </c>
      <c r="BC1223" s="1508">
        <v>2231818</v>
      </c>
      <c r="BD1223" s="1508">
        <v>431818</v>
      </c>
      <c r="BE1223" s="2174"/>
      <c r="BF1223" s="1229"/>
      <c r="BG1223" s="1317"/>
      <c r="BH1223" s="1229"/>
      <c r="BI1223" s="1317"/>
      <c r="BJ1223" s="1229"/>
      <c r="BK1223" s="1317"/>
      <c r="BL1223" s="1229"/>
      <c r="BM1223" s="1229"/>
      <c r="BN1223" s="1229"/>
      <c r="BO1223" s="1490">
        <f t="shared" si="585"/>
        <v>0</v>
      </c>
      <c r="BP1223" s="1496">
        <f t="shared" si="590"/>
        <v>0</v>
      </c>
      <c r="BQ1223" s="1305"/>
      <c r="BS1223" s="1298">
        <f t="shared" si="580"/>
        <v>3</v>
      </c>
      <c r="BT1223" s="1298">
        <f t="shared" si="581"/>
        <v>0</v>
      </c>
      <c r="BU1223" s="1298">
        <f t="shared" si="582"/>
        <v>2</v>
      </c>
      <c r="BV1223" s="1298">
        <f t="shared" si="583"/>
        <v>1</v>
      </c>
      <c r="BW1223" s="1298">
        <f t="shared" si="584"/>
        <v>8890908</v>
      </c>
    </row>
    <row r="1224" spans="1:75" ht="15" customHeight="1" x14ac:dyDescent="0.25">
      <c r="A1224" s="1315">
        <v>9</v>
      </c>
      <c r="B1224" s="2051">
        <v>43759</v>
      </c>
      <c r="C1224" s="1268">
        <f t="shared" si="593"/>
        <v>1212</v>
      </c>
      <c r="D1224" s="1305" t="s">
        <v>59</v>
      </c>
      <c r="E1224" s="1305" t="s">
        <v>57</v>
      </c>
      <c r="F1224" s="1266">
        <v>1</v>
      </c>
      <c r="G1224" s="1491">
        <f t="shared" si="592"/>
        <v>1331818</v>
      </c>
      <c r="H1224" s="1268"/>
      <c r="I1224" s="2605">
        <f t="shared" si="587"/>
        <v>0</v>
      </c>
      <c r="J1224" s="1268">
        <v>2</v>
      </c>
      <c r="K1224" s="2605">
        <f t="shared" si="586"/>
        <v>4463636</v>
      </c>
      <c r="L1224" s="1962">
        <v>1</v>
      </c>
      <c r="M1224" s="2605">
        <f t="shared" si="588"/>
        <v>431818</v>
      </c>
      <c r="N1224" s="1505">
        <f t="shared" si="595"/>
        <v>4</v>
      </c>
      <c r="O1224" s="1494">
        <f t="shared" si="595"/>
        <v>6227272</v>
      </c>
      <c r="P1224" s="1494">
        <f t="shared" si="596"/>
        <v>160000</v>
      </c>
      <c r="Q1224" s="1307"/>
      <c r="R1224" s="1508">
        <v>1331818</v>
      </c>
      <c r="S1224" s="1508">
        <v>1931818</v>
      </c>
      <c r="T1224" s="1508">
        <v>2231818</v>
      </c>
      <c r="U1224" s="1508">
        <v>431818</v>
      </c>
      <c r="V1224" s="1892"/>
      <c r="W1224" s="1229"/>
      <c r="X1224" s="2386"/>
      <c r="Y1224" s="1229"/>
      <c r="Z1224" s="2395"/>
      <c r="AA1224" s="1229"/>
      <c r="AB1224" s="1317"/>
      <c r="AC1224" s="1229"/>
      <c r="AD1224" s="1229"/>
      <c r="AE1224" s="1229"/>
      <c r="AF1224" s="1490">
        <f t="shared" ref="AF1224:AF1287" si="597">W1224+Y1224+AA1224+AC1224</f>
        <v>0</v>
      </c>
      <c r="AG1224" s="1316">
        <f t="shared" ref="AG1224:AG1287" si="598">O1224-AF1224</f>
        <v>6227272</v>
      </c>
      <c r="AH1224" s="1305"/>
      <c r="AI1224" s="1305"/>
      <c r="AJ1224" s="1267"/>
      <c r="AK1224" s="1317"/>
      <c r="AL1224" s="1317"/>
      <c r="AM1224" s="1305"/>
      <c r="AN1224" s="1305"/>
      <c r="AO1224" s="1266"/>
      <c r="AP1224" s="1491">
        <f t="shared" ref="AP1224:AP1287" si="599">AO1224*BA1224</f>
        <v>0</v>
      </c>
      <c r="AQ1224" s="1268"/>
      <c r="AR1224" s="1492">
        <f t="shared" ref="AR1224:AR1287" si="600">AQ1224*BB1224</f>
        <v>0</v>
      </c>
      <c r="AS1224" s="1268"/>
      <c r="AT1224" s="1492">
        <f t="shared" ref="AT1224:AT1287" si="601">AS1224*BC1224</f>
        <v>0</v>
      </c>
      <c r="AU1224" s="1268"/>
      <c r="AV1224" s="1492">
        <f t="shared" ref="AV1224:AV1287" si="602">AU1224*BD1224</f>
        <v>0</v>
      </c>
      <c r="AW1224" s="1493">
        <f t="shared" ref="AW1224:AW1287" si="603">AO1224+AQ1224+AS1224+AU1224</f>
        <v>0</v>
      </c>
      <c r="AX1224" s="2153">
        <f t="shared" ref="AX1224:AX1287" si="604">AP1224+AR1224+AT1224+AV1224</f>
        <v>0</v>
      </c>
      <c r="AY1224" s="1495">
        <f t="shared" ref="AY1224:AY1287" si="605">AW1224*40000</f>
        <v>0</v>
      </c>
      <c r="AZ1224" s="1937"/>
      <c r="BA1224" s="1508">
        <v>1331818</v>
      </c>
      <c r="BB1224" s="1508">
        <v>1931818</v>
      </c>
      <c r="BC1224" s="1508">
        <v>2231818</v>
      </c>
      <c r="BD1224" s="1508">
        <v>431818</v>
      </c>
      <c r="BE1224" s="2174"/>
      <c r="BF1224" s="1229"/>
      <c r="BG1224" s="1317"/>
      <c r="BH1224" s="1229"/>
      <c r="BI1224" s="1317"/>
      <c r="BJ1224" s="1229"/>
      <c r="BK1224" s="1317"/>
      <c r="BL1224" s="1229"/>
      <c r="BM1224" s="1229"/>
      <c r="BN1224" s="1229"/>
      <c r="BO1224" s="1490">
        <f t="shared" si="585"/>
        <v>0</v>
      </c>
      <c r="BP1224" s="1496">
        <f t="shared" si="590"/>
        <v>0</v>
      </c>
      <c r="BQ1224" s="1305"/>
      <c r="BS1224" s="1959">
        <f t="shared" ref="BS1224:BS1246" si="606">F1224-AO1224</f>
        <v>1</v>
      </c>
      <c r="BT1224" s="1959">
        <f t="shared" ref="BT1224:BT1232" si="607">H1224-AQ1224</f>
        <v>0</v>
      </c>
      <c r="BU1224" s="1959">
        <f t="shared" ref="BU1224:BU1232" si="608">J1224-AS1224</f>
        <v>2</v>
      </c>
      <c r="BV1224" s="1959">
        <f t="shared" ref="BV1224:BV1232" si="609">L1224-AU1224</f>
        <v>1</v>
      </c>
      <c r="BW1224" s="1959">
        <f t="shared" ref="BW1224:BW1232" si="610">O1224-AX1224</f>
        <v>6227272</v>
      </c>
    </row>
    <row r="1225" spans="1:75" ht="15" customHeight="1" x14ac:dyDescent="0.25">
      <c r="A1225" s="1315">
        <v>10</v>
      </c>
      <c r="B1225" s="2051">
        <v>43759</v>
      </c>
      <c r="C1225" s="1268">
        <f t="shared" si="593"/>
        <v>1213</v>
      </c>
      <c r="D1225" s="1305" t="s">
        <v>73</v>
      </c>
      <c r="E1225" s="1305" t="s">
        <v>57</v>
      </c>
      <c r="F1225" s="1266">
        <v>5</v>
      </c>
      <c r="G1225" s="1491">
        <f t="shared" si="592"/>
        <v>6659090</v>
      </c>
      <c r="H1225" s="1268"/>
      <c r="I1225" s="2605">
        <f t="shared" si="587"/>
        <v>0</v>
      </c>
      <c r="J1225" s="1268">
        <v>3</v>
      </c>
      <c r="K1225" s="2605">
        <f t="shared" si="586"/>
        <v>6695454</v>
      </c>
      <c r="L1225" s="1962"/>
      <c r="M1225" s="2605">
        <f t="shared" si="588"/>
        <v>0</v>
      </c>
      <c r="N1225" s="1505">
        <f t="shared" si="595"/>
        <v>8</v>
      </c>
      <c r="O1225" s="1494">
        <f t="shared" si="595"/>
        <v>13354544</v>
      </c>
      <c r="P1225" s="1494">
        <f t="shared" si="596"/>
        <v>320000</v>
      </c>
      <c r="Q1225" s="1307"/>
      <c r="R1225" s="1508">
        <v>1331818</v>
      </c>
      <c r="S1225" s="1508">
        <v>1931818</v>
      </c>
      <c r="T1225" s="1508">
        <v>2231818</v>
      </c>
      <c r="U1225" s="1508">
        <v>431818</v>
      </c>
      <c r="V1225" s="1892"/>
      <c r="W1225" s="1229"/>
      <c r="X1225" s="2337"/>
      <c r="Y1225" s="1229"/>
      <c r="Z1225" s="2395"/>
      <c r="AA1225" s="1229"/>
      <c r="AB1225" s="1317"/>
      <c r="AC1225" s="1229"/>
      <c r="AD1225" s="1229"/>
      <c r="AE1225" s="1229"/>
      <c r="AF1225" s="1490">
        <f t="shared" si="597"/>
        <v>0</v>
      </c>
      <c r="AG1225" s="1316">
        <f t="shared" si="598"/>
        <v>13354544</v>
      </c>
      <c r="AH1225" s="1305"/>
      <c r="AI1225" s="1305"/>
      <c r="AJ1225" s="1267"/>
      <c r="AK1225" s="1317"/>
      <c r="AL1225" s="1317"/>
      <c r="AM1225" s="1305"/>
      <c r="AN1225" s="1305"/>
      <c r="AO1225" s="1266"/>
      <c r="AP1225" s="1491">
        <f t="shared" si="599"/>
        <v>0</v>
      </c>
      <c r="AQ1225" s="1268"/>
      <c r="AR1225" s="1492">
        <f t="shared" si="600"/>
        <v>0</v>
      </c>
      <c r="AS1225" s="1268"/>
      <c r="AT1225" s="1492">
        <f t="shared" si="601"/>
        <v>0</v>
      </c>
      <c r="AU1225" s="1268"/>
      <c r="AV1225" s="1492">
        <f t="shared" si="602"/>
        <v>0</v>
      </c>
      <c r="AW1225" s="1493">
        <f t="shared" si="603"/>
        <v>0</v>
      </c>
      <c r="AX1225" s="2153">
        <f t="shared" si="604"/>
        <v>0</v>
      </c>
      <c r="AY1225" s="1495">
        <f t="shared" si="605"/>
        <v>0</v>
      </c>
      <c r="AZ1225" s="1937"/>
      <c r="BA1225" s="1508">
        <v>1331818</v>
      </c>
      <c r="BB1225" s="1508">
        <v>1931818</v>
      </c>
      <c r="BC1225" s="1508">
        <v>2231818</v>
      </c>
      <c r="BD1225" s="1508">
        <v>431818</v>
      </c>
      <c r="BE1225" s="2174"/>
      <c r="BF1225" s="1229"/>
      <c r="BG1225" s="1317"/>
      <c r="BH1225" s="1229"/>
      <c r="BI1225" s="1317"/>
      <c r="BJ1225" s="1229"/>
      <c r="BK1225" s="1317"/>
      <c r="BL1225" s="1229"/>
      <c r="BM1225" s="1229"/>
      <c r="BN1225" s="1229"/>
      <c r="BO1225" s="1490">
        <f t="shared" ref="BO1225:BO1288" si="611">BF1225+BH1225+BJ1225+BL1225</f>
        <v>0</v>
      </c>
      <c r="BP1225" s="1496">
        <f t="shared" si="590"/>
        <v>0</v>
      </c>
      <c r="BQ1225" s="1305"/>
      <c r="BS1225" s="1298">
        <f t="shared" si="606"/>
        <v>5</v>
      </c>
      <c r="BT1225" s="1298">
        <f t="shared" si="607"/>
        <v>0</v>
      </c>
      <c r="BU1225" s="1298">
        <f t="shared" si="608"/>
        <v>3</v>
      </c>
      <c r="BV1225" s="1298">
        <f t="shared" si="609"/>
        <v>0</v>
      </c>
      <c r="BW1225" s="1298">
        <f t="shared" si="610"/>
        <v>13354544</v>
      </c>
    </row>
    <row r="1226" spans="1:75" ht="15" customHeight="1" x14ac:dyDescent="0.25">
      <c r="A1226" s="1315">
        <v>11</v>
      </c>
      <c r="B1226" s="2051">
        <v>43759</v>
      </c>
      <c r="C1226" s="1268">
        <f t="shared" si="593"/>
        <v>1214</v>
      </c>
      <c r="D1226" s="1305" t="s">
        <v>77</v>
      </c>
      <c r="E1226" s="1305" t="s">
        <v>57</v>
      </c>
      <c r="F1226" s="1266">
        <v>5</v>
      </c>
      <c r="G1226" s="1491">
        <f t="shared" si="592"/>
        <v>6659090</v>
      </c>
      <c r="H1226" s="1268"/>
      <c r="I1226" s="2605">
        <f t="shared" si="587"/>
        <v>0</v>
      </c>
      <c r="J1226" s="1268">
        <v>4</v>
      </c>
      <c r="K1226" s="2605">
        <f t="shared" ref="K1226:K1289" si="612">J1226*T1226</f>
        <v>8927272</v>
      </c>
      <c r="L1226" s="1962">
        <v>1</v>
      </c>
      <c r="M1226" s="2605">
        <f t="shared" si="588"/>
        <v>431818</v>
      </c>
      <c r="N1226" s="1505">
        <f t="shared" si="595"/>
        <v>10</v>
      </c>
      <c r="O1226" s="1494">
        <f t="shared" si="595"/>
        <v>16018180</v>
      </c>
      <c r="P1226" s="1494">
        <f t="shared" si="596"/>
        <v>400000</v>
      </c>
      <c r="Q1226" s="1307"/>
      <c r="R1226" s="1508">
        <v>1331818</v>
      </c>
      <c r="S1226" s="1508">
        <v>1931818</v>
      </c>
      <c r="T1226" s="1508">
        <v>2231818</v>
      </c>
      <c r="U1226" s="1508">
        <v>431818</v>
      </c>
      <c r="V1226" s="2470"/>
      <c r="W1226" s="1229"/>
      <c r="X1226" s="2337"/>
      <c r="Y1226" s="1229"/>
      <c r="Z1226" s="2395"/>
      <c r="AA1226" s="1229"/>
      <c r="AB1226" s="1317"/>
      <c r="AC1226" s="1229"/>
      <c r="AD1226" s="1229"/>
      <c r="AE1226" s="1229"/>
      <c r="AF1226" s="1490">
        <f t="shared" si="597"/>
        <v>0</v>
      </c>
      <c r="AG1226" s="1316">
        <f t="shared" si="598"/>
        <v>16018180</v>
      </c>
      <c r="AH1226" s="1305"/>
      <c r="AI1226" s="1305"/>
      <c r="AJ1226" s="1267"/>
      <c r="AK1226" s="1317"/>
      <c r="AL1226" s="1317"/>
      <c r="AM1226" s="1305"/>
      <c r="AN1226" s="1305"/>
      <c r="AO1226" s="1266"/>
      <c r="AP1226" s="1491">
        <f t="shared" si="599"/>
        <v>0</v>
      </c>
      <c r="AQ1226" s="1268"/>
      <c r="AR1226" s="1492">
        <f t="shared" si="600"/>
        <v>0</v>
      </c>
      <c r="AS1226" s="1268"/>
      <c r="AT1226" s="1492">
        <f t="shared" si="601"/>
        <v>0</v>
      </c>
      <c r="AU1226" s="1268"/>
      <c r="AV1226" s="1492">
        <f t="shared" si="602"/>
        <v>0</v>
      </c>
      <c r="AW1226" s="1493">
        <f t="shared" si="603"/>
        <v>0</v>
      </c>
      <c r="AX1226" s="2153">
        <f t="shared" si="604"/>
        <v>0</v>
      </c>
      <c r="AY1226" s="1495">
        <f t="shared" si="605"/>
        <v>0</v>
      </c>
      <c r="AZ1226" s="1937"/>
      <c r="BA1226" s="1508">
        <v>1331818</v>
      </c>
      <c r="BB1226" s="1508">
        <v>1931818</v>
      </c>
      <c r="BC1226" s="1508">
        <v>2231818</v>
      </c>
      <c r="BD1226" s="1508">
        <v>431818</v>
      </c>
      <c r="BE1226" s="2174"/>
      <c r="BF1226" s="1229"/>
      <c r="BG1226" s="1317"/>
      <c r="BH1226" s="1229"/>
      <c r="BI1226" s="1317"/>
      <c r="BJ1226" s="1229"/>
      <c r="BK1226" s="1317"/>
      <c r="BL1226" s="1229"/>
      <c r="BM1226" s="1229"/>
      <c r="BN1226" s="1229"/>
      <c r="BO1226" s="1490">
        <f t="shared" si="611"/>
        <v>0</v>
      </c>
      <c r="BP1226" s="1496">
        <f t="shared" si="590"/>
        <v>0</v>
      </c>
      <c r="BQ1226" s="1305"/>
      <c r="BS1226" s="1298">
        <f t="shared" si="606"/>
        <v>5</v>
      </c>
      <c r="BT1226" s="1298">
        <f t="shared" si="607"/>
        <v>0</v>
      </c>
      <c r="BU1226" s="1298">
        <f t="shared" si="608"/>
        <v>4</v>
      </c>
      <c r="BV1226" s="1298">
        <f t="shared" si="609"/>
        <v>1</v>
      </c>
      <c r="BW1226" s="1298">
        <f t="shared" si="610"/>
        <v>16018180</v>
      </c>
    </row>
    <row r="1227" spans="1:75" ht="15" customHeight="1" x14ac:dyDescent="0.25">
      <c r="A1227" s="1315">
        <v>12</v>
      </c>
      <c r="B1227" s="2051">
        <v>43759</v>
      </c>
      <c r="C1227" s="1268">
        <f t="shared" si="593"/>
        <v>1215</v>
      </c>
      <c r="D1227" s="1305" t="s">
        <v>91</v>
      </c>
      <c r="E1227" s="1305" t="s">
        <v>88</v>
      </c>
      <c r="F1227" s="1266">
        <v>6</v>
      </c>
      <c r="G1227" s="1491">
        <f t="shared" si="592"/>
        <v>7990908</v>
      </c>
      <c r="H1227" s="1268"/>
      <c r="I1227" s="2605">
        <f t="shared" si="587"/>
        <v>0</v>
      </c>
      <c r="J1227" s="1268">
        <v>4</v>
      </c>
      <c r="K1227" s="2605">
        <f t="shared" si="612"/>
        <v>8927272</v>
      </c>
      <c r="L1227" s="1962"/>
      <c r="M1227" s="2605">
        <f t="shared" si="588"/>
        <v>0</v>
      </c>
      <c r="N1227" s="1505">
        <f t="shared" si="595"/>
        <v>10</v>
      </c>
      <c r="O1227" s="1494">
        <f t="shared" si="595"/>
        <v>16918180</v>
      </c>
      <c r="P1227" s="1494">
        <f t="shared" si="596"/>
        <v>400000</v>
      </c>
      <c r="Q1227" s="1307"/>
      <c r="R1227" s="1508">
        <v>1331818</v>
      </c>
      <c r="S1227" s="1508">
        <v>1931818</v>
      </c>
      <c r="T1227" s="1508">
        <v>2231818</v>
      </c>
      <c r="U1227" s="1508">
        <v>431818</v>
      </c>
      <c r="V1227" s="1892"/>
      <c r="W1227" s="1229"/>
      <c r="X1227" s="2337"/>
      <c r="Y1227" s="1229"/>
      <c r="Z1227" s="2395"/>
      <c r="AA1227" s="1229"/>
      <c r="AB1227" s="1317"/>
      <c r="AC1227" s="1229"/>
      <c r="AD1227" s="1229"/>
      <c r="AE1227" s="1229"/>
      <c r="AF1227" s="1490">
        <f t="shared" si="597"/>
        <v>0</v>
      </c>
      <c r="AG1227" s="1316">
        <f t="shared" si="598"/>
        <v>16918180</v>
      </c>
      <c r="AH1227" s="1305"/>
      <c r="AI1227" s="1305"/>
      <c r="AJ1227" s="1267"/>
      <c r="AK1227" s="1317"/>
      <c r="AL1227" s="1317"/>
      <c r="AM1227" s="1305"/>
      <c r="AN1227" s="1305"/>
      <c r="AO1227" s="1266"/>
      <c r="AP1227" s="1491">
        <f t="shared" si="599"/>
        <v>0</v>
      </c>
      <c r="AQ1227" s="1268"/>
      <c r="AR1227" s="1492">
        <f t="shared" si="600"/>
        <v>0</v>
      </c>
      <c r="AS1227" s="1268"/>
      <c r="AT1227" s="1492">
        <f t="shared" si="601"/>
        <v>0</v>
      </c>
      <c r="AU1227" s="1268"/>
      <c r="AV1227" s="1492">
        <f t="shared" si="602"/>
        <v>0</v>
      </c>
      <c r="AW1227" s="1493">
        <f t="shared" si="603"/>
        <v>0</v>
      </c>
      <c r="AX1227" s="2153">
        <f t="shared" si="604"/>
        <v>0</v>
      </c>
      <c r="AY1227" s="1495">
        <f t="shared" si="605"/>
        <v>0</v>
      </c>
      <c r="AZ1227" s="1937"/>
      <c r="BA1227" s="1508">
        <v>1331818</v>
      </c>
      <c r="BB1227" s="1508">
        <v>1931818</v>
      </c>
      <c r="BC1227" s="1508">
        <v>2231818</v>
      </c>
      <c r="BD1227" s="1508">
        <v>431818</v>
      </c>
      <c r="BE1227" s="2174"/>
      <c r="BF1227" s="1229"/>
      <c r="BG1227" s="1317"/>
      <c r="BH1227" s="1229"/>
      <c r="BI1227" s="1317"/>
      <c r="BJ1227" s="1229"/>
      <c r="BK1227" s="1317"/>
      <c r="BL1227" s="1229"/>
      <c r="BM1227" s="1229"/>
      <c r="BN1227" s="1229"/>
      <c r="BO1227" s="1490">
        <f t="shared" si="611"/>
        <v>0</v>
      </c>
      <c r="BP1227" s="1496">
        <f t="shared" si="590"/>
        <v>0</v>
      </c>
      <c r="BQ1227" s="1305"/>
      <c r="BS1227" s="1298">
        <f t="shared" si="606"/>
        <v>6</v>
      </c>
      <c r="BT1227" s="1298">
        <f t="shared" si="607"/>
        <v>0</v>
      </c>
      <c r="BU1227" s="1298">
        <f t="shared" si="608"/>
        <v>4</v>
      </c>
      <c r="BV1227" s="1298">
        <f t="shared" si="609"/>
        <v>0</v>
      </c>
      <c r="BW1227" s="1298">
        <f t="shared" si="610"/>
        <v>16918180</v>
      </c>
    </row>
    <row r="1228" spans="1:75" ht="15" customHeight="1" x14ac:dyDescent="0.25">
      <c r="A1228" s="1315">
        <v>13</v>
      </c>
      <c r="B1228" s="2051">
        <v>43759</v>
      </c>
      <c r="C1228" s="1268">
        <f t="shared" si="593"/>
        <v>1216</v>
      </c>
      <c r="D1228" s="1305" t="s">
        <v>338</v>
      </c>
      <c r="E1228" s="1305" t="s">
        <v>31</v>
      </c>
      <c r="F1228" s="1266">
        <v>5</v>
      </c>
      <c r="G1228" s="1491">
        <f t="shared" si="592"/>
        <v>6659090</v>
      </c>
      <c r="H1228" s="1268"/>
      <c r="I1228" s="2605">
        <f t="shared" ref="I1228:I1291" si="613">H1228*S1228</f>
        <v>0</v>
      </c>
      <c r="J1228" s="1268">
        <v>4</v>
      </c>
      <c r="K1228" s="2605">
        <f t="shared" si="612"/>
        <v>8927272</v>
      </c>
      <c r="L1228" s="1962">
        <v>1</v>
      </c>
      <c r="M1228" s="2605">
        <f t="shared" ref="M1228:M1291" si="614">L1228*U1228</f>
        <v>431818</v>
      </c>
      <c r="N1228" s="1505">
        <f t="shared" ref="N1228:O1243" si="615">F1228+H1228+J1228+L1228</f>
        <v>10</v>
      </c>
      <c r="O1228" s="1494">
        <f t="shared" si="615"/>
        <v>16018180</v>
      </c>
      <c r="P1228" s="1494">
        <f t="shared" si="596"/>
        <v>400000</v>
      </c>
      <c r="Q1228" s="1307"/>
      <c r="R1228" s="1508">
        <v>1331818</v>
      </c>
      <c r="S1228" s="1508">
        <v>1931818</v>
      </c>
      <c r="T1228" s="1508">
        <v>2231818</v>
      </c>
      <c r="U1228" s="1508">
        <v>431818</v>
      </c>
      <c r="V1228" s="1892"/>
      <c r="W1228" s="1229"/>
      <c r="X1228" s="2337"/>
      <c r="Y1228" s="1229"/>
      <c r="Z1228" s="2395"/>
      <c r="AA1228" s="1229"/>
      <c r="AB1228" s="1317"/>
      <c r="AC1228" s="1229"/>
      <c r="AD1228" s="1229"/>
      <c r="AE1228" s="1229"/>
      <c r="AF1228" s="1490">
        <f t="shared" si="597"/>
        <v>0</v>
      </c>
      <c r="AG1228" s="1316">
        <f t="shared" si="598"/>
        <v>16018180</v>
      </c>
      <c r="AH1228" s="1305"/>
      <c r="AI1228" s="1305"/>
      <c r="AJ1228" s="1267"/>
      <c r="AK1228" s="1317"/>
      <c r="AL1228" s="1317"/>
      <c r="AM1228" s="1305"/>
      <c r="AN1228" s="1305"/>
      <c r="AO1228" s="1266"/>
      <c r="AP1228" s="1491">
        <f t="shared" si="599"/>
        <v>0</v>
      </c>
      <c r="AQ1228" s="1268"/>
      <c r="AR1228" s="1492">
        <f t="shared" si="600"/>
        <v>0</v>
      </c>
      <c r="AS1228" s="1268"/>
      <c r="AT1228" s="1492">
        <f t="shared" si="601"/>
        <v>0</v>
      </c>
      <c r="AU1228" s="1268"/>
      <c r="AV1228" s="1492">
        <f t="shared" si="602"/>
        <v>0</v>
      </c>
      <c r="AW1228" s="1493">
        <f t="shared" si="603"/>
        <v>0</v>
      </c>
      <c r="AX1228" s="2153">
        <f t="shared" si="604"/>
        <v>0</v>
      </c>
      <c r="AY1228" s="1495">
        <f t="shared" si="605"/>
        <v>0</v>
      </c>
      <c r="AZ1228" s="1937"/>
      <c r="BA1228" s="1508">
        <v>1331818</v>
      </c>
      <c r="BB1228" s="1508">
        <v>1931818</v>
      </c>
      <c r="BC1228" s="1508">
        <v>2231818</v>
      </c>
      <c r="BD1228" s="1508">
        <v>431818</v>
      </c>
      <c r="BE1228" s="2174"/>
      <c r="BF1228" s="1229"/>
      <c r="BG1228" s="1317"/>
      <c r="BH1228" s="1229"/>
      <c r="BI1228" s="1317"/>
      <c r="BJ1228" s="1229"/>
      <c r="BK1228" s="1317"/>
      <c r="BL1228" s="1229"/>
      <c r="BM1228" s="1229"/>
      <c r="BN1228" s="1229"/>
      <c r="BO1228" s="1490">
        <f t="shared" si="611"/>
        <v>0</v>
      </c>
      <c r="BP1228" s="1496">
        <f t="shared" si="590"/>
        <v>0</v>
      </c>
      <c r="BQ1228" s="1305"/>
      <c r="BS1228" s="1298">
        <f t="shared" si="606"/>
        <v>5</v>
      </c>
      <c r="BT1228" s="1298">
        <f t="shared" si="607"/>
        <v>0</v>
      </c>
      <c r="BU1228" s="1298">
        <f t="shared" si="608"/>
        <v>4</v>
      </c>
      <c r="BV1228" s="1298">
        <f t="shared" si="609"/>
        <v>1</v>
      </c>
      <c r="BW1228" s="1298">
        <f t="shared" si="610"/>
        <v>16018180</v>
      </c>
    </row>
    <row r="1229" spans="1:75" ht="15" customHeight="1" x14ac:dyDescent="0.25">
      <c r="A1229" s="1315">
        <v>14</v>
      </c>
      <c r="B1229" s="2051">
        <v>43759</v>
      </c>
      <c r="C1229" s="1268">
        <f t="shared" si="593"/>
        <v>1217</v>
      </c>
      <c r="D1229" s="1305" t="s">
        <v>53</v>
      </c>
      <c r="E1229" s="1305" t="s">
        <v>273</v>
      </c>
      <c r="F1229" s="1266">
        <v>5</v>
      </c>
      <c r="G1229" s="1491">
        <f t="shared" si="592"/>
        <v>6659090</v>
      </c>
      <c r="H1229" s="1268"/>
      <c r="I1229" s="2605">
        <f t="shared" si="613"/>
        <v>0</v>
      </c>
      <c r="J1229" s="1268">
        <v>4</v>
      </c>
      <c r="K1229" s="2605">
        <f t="shared" si="612"/>
        <v>8927272</v>
      </c>
      <c r="L1229" s="1962">
        <v>1</v>
      </c>
      <c r="M1229" s="2605">
        <f t="shared" si="614"/>
        <v>431818</v>
      </c>
      <c r="N1229" s="1505">
        <f t="shared" si="615"/>
        <v>10</v>
      </c>
      <c r="O1229" s="1494">
        <f t="shared" si="615"/>
        <v>16018180</v>
      </c>
      <c r="P1229" s="1494">
        <f t="shared" si="596"/>
        <v>400000</v>
      </c>
      <c r="Q1229" s="1307"/>
      <c r="R1229" s="1508">
        <v>1331818</v>
      </c>
      <c r="S1229" s="1508">
        <v>1931818</v>
      </c>
      <c r="T1229" s="1508">
        <v>2231818</v>
      </c>
      <c r="U1229" s="1508">
        <v>431818</v>
      </c>
      <c r="V1229" s="1892"/>
      <c r="W1229" s="1229"/>
      <c r="X1229" s="2337"/>
      <c r="Y1229" s="1229"/>
      <c r="Z1229" s="2395"/>
      <c r="AA1229" s="1229"/>
      <c r="AB1229" s="1317"/>
      <c r="AC1229" s="1229"/>
      <c r="AD1229" s="1229"/>
      <c r="AE1229" s="1229"/>
      <c r="AF1229" s="1490">
        <f t="shared" si="597"/>
        <v>0</v>
      </c>
      <c r="AG1229" s="1316">
        <f t="shared" si="598"/>
        <v>16018180</v>
      </c>
      <c r="AH1229" s="1305"/>
      <c r="AI1229" s="1305"/>
      <c r="AJ1229" s="1267"/>
      <c r="AK1229" s="1317"/>
      <c r="AL1229" s="1317"/>
      <c r="AM1229" s="1305"/>
      <c r="AN1229" s="1305"/>
      <c r="AO1229" s="1266"/>
      <c r="AP1229" s="1491">
        <f t="shared" si="599"/>
        <v>0</v>
      </c>
      <c r="AQ1229" s="1268"/>
      <c r="AR1229" s="1492">
        <f t="shared" si="600"/>
        <v>0</v>
      </c>
      <c r="AS1229" s="1268"/>
      <c r="AT1229" s="1492">
        <f t="shared" si="601"/>
        <v>0</v>
      </c>
      <c r="AU1229" s="1268"/>
      <c r="AV1229" s="1492">
        <f t="shared" si="602"/>
        <v>0</v>
      </c>
      <c r="AW1229" s="1493">
        <f t="shared" si="603"/>
        <v>0</v>
      </c>
      <c r="AX1229" s="2153">
        <f t="shared" si="604"/>
        <v>0</v>
      </c>
      <c r="AY1229" s="1495">
        <f t="shared" si="605"/>
        <v>0</v>
      </c>
      <c r="AZ1229" s="1937"/>
      <c r="BA1229" s="1508">
        <v>1331818</v>
      </c>
      <c r="BB1229" s="1508">
        <v>1931818</v>
      </c>
      <c r="BC1229" s="1508">
        <v>2231818</v>
      </c>
      <c r="BD1229" s="1508">
        <v>431818</v>
      </c>
      <c r="BE1229" s="2174"/>
      <c r="BF1229" s="1229"/>
      <c r="BG1229" s="1317"/>
      <c r="BH1229" s="1229"/>
      <c r="BI1229" s="1317"/>
      <c r="BJ1229" s="1229"/>
      <c r="BK1229" s="1317"/>
      <c r="BL1229" s="1229"/>
      <c r="BM1229" s="1229"/>
      <c r="BN1229" s="1229"/>
      <c r="BO1229" s="1490">
        <f t="shared" si="611"/>
        <v>0</v>
      </c>
      <c r="BP1229" s="1496">
        <f t="shared" si="590"/>
        <v>0</v>
      </c>
      <c r="BQ1229" s="1305"/>
      <c r="BS1229" s="1298">
        <f t="shared" si="606"/>
        <v>5</v>
      </c>
      <c r="BT1229" s="1298">
        <f t="shared" si="607"/>
        <v>0</v>
      </c>
      <c r="BU1229" s="1298">
        <f t="shared" si="608"/>
        <v>4</v>
      </c>
      <c r="BV1229" s="1298">
        <f t="shared" si="609"/>
        <v>1</v>
      </c>
      <c r="BW1229" s="1298">
        <f t="shared" si="610"/>
        <v>16018180</v>
      </c>
    </row>
    <row r="1230" spans="1:75" ht="15" customHeight="1" x14ac:dyDescent="0.25">
      <c r="A1230" s="1315">
        <v>15</v>
      </c>
      <c r="B1230" s="2051">
        <v>43759</v>
      </c>
      <c r="C1230" s="1268">
        <f t="shared" si="593"/>
        <v>1218</v>
      </c>
      <c r="D1230" s="1305" t="s">
        <v>37</v>
      </c>
      <c r="E1230" s="1305" t="s">
        <v>31</v>
      </c>
      <c r="F1230" s="1266">
        <v>10</v>
      </c>
      <c r="G1230" s="1491">
        <f t="shared" si="592"/>
        <v>13318180</v>
      </c>
      <c r="H1230" s="1268"/>
      <c r="I1230" s="2605">
        <f t="shared" si="613"/>
        <v>0</v>
      </c>
      <c r="J1230" s="1268"/>
      <c r="K1230" s="2605">
        <f t="shared" si="612"/>
        <v>0</v>
      </c>
      <c r="L1230" s="1962"/>
      <c r="M1230" s="2605">
        <f t="shared" si="614"/>
        <v>0</v>
      </c>
      <c r="N1230" s="1505">
        <f t="shared" si="615"/>
        <v>10</v>
      </c>
      <c r="O1230" s="1494">
        <f t="shared" si="615"/>
        <v>13318180</v>
      </c>
      <c r="P1230" s="1494">
        <f t="shared" si="596"/>
        <v>400000</v>
      </c>
      <c r="Q1230" s="1307"/>
      <c r="R1230" s="1508">
        <v>1331818</v>
      </c>
      <c r="S1230" s="1508">
        <v>1931818</v>
      </c>
      <c r="T1230" s="1508">
        <v>2231818</v>
      </c>
      <c r="U1230" s="1508">
        <v>431818</v>
      </c>
      <c r="V1230" s="1892"/>
      <c r="W1230" s="1229"/>
      <c r="X1230" s="2337"/>
      <c r="Y1230" s="1229"/>
      <c r="Z1230" s="2395"/>
      <c r="AA1230" s="1229"/>
      <c r="AB1230" s="1317"/>
      <c r="AC1230" s="1229"/>
      <c r="AD1230" s="1229"/>
      <c r="AE1230" s="1229"/>
      <c r="AF1230" s="1490">
        <f t="shared" si="597"/>
        <v>0</v>
      </c>
      <c r="AG1230" s="1316">
        <f t="shared" si="598"/>
        <v>13318180</v>
      </c>
      <c r="AH1230" s="1305"/>
      <c r="AI1230" s="1305"/>
      <c r="AJ1230" s="1267"/>
      <c r="AK1230" s="1317"/>
      <c r="AL1230" s="1317"/>
      <c r="AM1230" s="1305"/>
      <c r="AN1230" s="1305"/>
      <c r="AO1230" s="1266"/>
      <c r="AP1230" s="1491">
        <f t="shared" si="599"/>
        <v>0</v>
      </c>
      <c r="AQ1230" s="1268"/>
      <c r="AR1230" s="1492">
        <f t="shared" si="600"/>
        <v>0</v>
      </c>
      <c r="AS1230" s="1268"/>
      <c r="AT1230" s="1492">
        <f t="shared" si="601"/>
        <v>0</v>
      </c>
      <c r="AU1230" s="1268"/>
      <c r="AV1230" s="1492">
        <f t="shared" si="602"/>
        <v>0</v>
      </c>
      <c r="AW1230" s="1493">
        <f t="shared" si="603"/>
        <v>0</v>
      </c>
      <c r="AX1230" s="2153">
        <f t="shared" si="604"/>
        <v>0</v>
      </c>
      <c r="AY1230" s="1495">
        <f t="shared" si="605"/>
        <v>0</v>
      </c>
      <c r="AZ1230" s="1937"/>
      <c r="BA1230" s="1508">
        <v>1331818</v>
      </c>
      <c r="BB1230" s="1508">
        <v>1931818</v>
      </c>
      <c r="BC1230" s="1508">
        <v>2231818</v>
      </c>
      <c r="BD1230" s="1508">
        <v>431818</v>
      </c>
      <c r="BE1230" s="2174"/>
      <c r="BF1230" s="1229"/>
      <c r="BG1230" s="1317"/>
      <c r="BH1230" s="1229"/>
      <c r="BI1230" s="1317"/>
      <c r="BJ1230" s="1229"/>
      <c r="BK1230" s="1317"/>
      <c r="BL1230" s="1229"/>
      <c r="BM1230" s="1229"/>
      <c r="BN1230" s="1229"/>
      <c r="BO1230" s="1490">
        <f t="shared" si="611"/>
        <v>0</v>
      </c>
      <c r="BP1230" s="1496">
        <f t="shared" si="590"/>
        <v>0</v>
      </c>
      <c r="BQ1230" s="1305"/>
      <c r="BS1230" s="1298">
        <f t="shared" si="606"/>
        <v>10</v>
      </c>
      <c r="BT1230" s="1298">
        <f t="shared" si="607"/>
        <v>0</v>
      </c>
      <c r="BU1230" s="1298">
        <f t="shared" si="608"/>
        <v>0</v>
      </c>
      <c r="BV1230" s="1298">
        <f t="shared" si="609"/>
        <v>0</v>
      </c>
      <c r="BW1230" s="1298">
        <f t="shared" si="610"/>
        <v>13318180</v>
      </c>
    </row>
    <row r="1231" spans="1:75" ht="15" customHeight="1" x14ac:dyDescent="0.25">
      <c r="A1231" s="1315">
        <v>1</v>
      </c>
      <c r="B1231" s="2051">
        <v>43760</v>
      </c>
      <c r="C1231" s="1268">
        <f t="shared" si="593"/>
        <v>1219</v>
      </c>
      <c r="D1231" s="1305" t="s">
        <v>37</v>
      </c>
      <c r="E1231" s="1305" t="s">
        <v>88</v>
      </c>
      <c r="F1231" s="1266">
        <v>10</v>
      </c>
      <c r="G1231" s="1491">
        <f t="shared" si="592"/>
        <v>13318180</v>
      </c>
      <c r="H1231" s="1268"/>
      <c r="I1231" s="2605">
        <f t="shared" si="613"/>
        <v>0</v>
      </c>
      <c r="J1231" s="1268"/>
      <c r="K1231" s="2605">
        <f t="shared" si="612"/>
        <v>0</v>
      </c>
      <c r="L1231" s="1962"/>
      <c r="M1231" s="2605">
        <f t="shared" si="614"/>
        <v>0</v>
      </c>
      <c r="N1231" s="1505">
        <f t="shared" si="615"/>
        <v>10</v>
      </c>
      <c r="O1231" s="1494">
        <f t="shared" si="615"/>
        <v>13318180</v>
      </c>
      <c r="P1231" s="1494">
        <f t="shared" si="596"/>
        <v>400000</v>
      </c>
      <c r="Q1231" s="1307"/>
      <c r="R1231" s="1508">
        <v>1331818</v>
      </c>
      <c r="S1231" s="1508">
        <v>1931818</v>
      </c>
      <c r="T1231" s="1508">
        <v>2231818</v>
      </c>
      <c r="U1231" s="1508">
        <v>431818</v>
      </c>
      <c r="V1231" s="1892"/>
      <c r="W1231" s="1229"/>
      <c r="X1231" s="2337"/>
      <c r="Y1231" s="1229"/>
      <c r="Z1231" s="2395"/>
      <c r="AA1231" s="1229"/>
      <c r="AB1231" s="1317"/>
      <c r="AC1231" s="1229"/>
      <c r="AD1231" s="1229"/>
      <c r="AE1231" s="1229"/>
      <c r="AF1231" s="1490">
        <f t="shared" si="597"/>
        <v>0</v>
      </c>
      <c r="AG1231" s="1316">
        <f t="shared" si="598"/>
        <v>13318180</v>
      </c>
      <c r="AH1231" s="1305"/>
      <c r="AI1231" s="1305"/>
      <c r="AJ1231" s="1267"/>
      <c r="AK1231" s="1317"/>
      <c r="AL1231" s="1317"/>
      <c r="AM1231" s="1305"/>
      <c r="AN1231" s="1305"/>
      <c r="AO1231" s="1266"/>
      <c r="AP1231" s="1491">
        <f t="shared" si="599"/>
        <v>0</v>
      </c>
      <c r="AQ1231" s="1268"/>
      <c r="AR1231" s="1492">
        <f t="shared" si="600"/>
        <v>0</v>
      </c>
      <c r="AS1231" s="1268"/>
      <c r="AT1231" s="1492">
        <f t="shared" si="601"/>
        <v>0</v>
      </c>
      <c r="AU1231" s="1268"/>
      <c r="AV1231" s="1492">
        <f t="shared" si="602"/>
        <v>0</v>
      </c>
      <c r="AW1231" s="1493">
        <f t="shared" si="603"/>
        <v>0</v>
      </c>
      <c r="AX1231" s="2153">
        <f t="shared" si="604"/>
        <v>0</v>
      </c>
      <c r="AY1231" s="1495">
        <f t="shared" si="605"/>
        <v>0</v>
      </c>
      <c r="AZ1231" s="1937"/>
      <c r="BA1231" s="1508">
        <v>1331818</v>
      </c>
      <c r="BB1231" s="1508">
        <v>1931818</v>
      </c>
      <c r="BC1231" s="1508">
        <v>2231818</v>
      </c>
      <c r="BD1231" s="1508">
        <v>431818</v>
      </c>
      <c r="BE1231" s="2174"/>
      <c r="BF1231" s="1229"/>
      <c r="BG1231" s="1317"/>
      <c r="BH1231" s="1229"/>
      <c r="BI1231" s="1317"/>
      <c r="BJ1231" s="1229"/>
      <c r="BK1231" s="1317"/>
      <c r="BL1231" s="1229"/>
      <c r="BM1231" s="1229"/>
      <c r="BN1231" s="1229"/>
      <c r="BO1231" s="1490">
        <f t="shared" si="611"/>
        <v>0</v>
      </c>
      <c r="BP1231" s="1496">
        <f t="shared" si="590"/>
        <v>0</v>
      </c>
      <c r="BQ1231" s="1305"/>
      <c r="BS1231" s="1298">
        <f t="shared" si="606"/>
        <v>10</v>
      </c>
      <c r="BT1231" s="1298">
        <f t="shared" si="607"/>
        <v>0</v>
      </c>
      <c r="BU1231" s="1298">
        <f t="shared" si="608"/>
        <v>0</v>
      </c>
      <c r="BV1231" s="1298">
        <f t="shared" si="609"/>
        <v>0</v>
      </c>
      <c r="BW1231" s="1298">
        <f t="shared" si="610"/>
        <v>13318180</v>
      </c>
    </row>
    <row r="1232" spans="1:75" ht="15" customHeight="1" x14ac:dyDescent="0.25">
      <c r="A1232" s="1315">
        <v>2</v>
      </c>
      <c r="B1232" s="2051">
        <v>43760</v>
      </c>
      <c r="C1232" s="1268">
        <f t="shared" si="593"/>
        <v>1220</v>
      </c>
      <c r="D1232" s="1305" t="s">
        <v>90</v>
      </c>
      <c r="E1232" s="1305" t="s">
        <v>88</v>
      </c>
      <c r="F1232" s="1266">
        <v>10</v>
      </c>
      <c r="G1232" s="1491">
        <f t="shared" si="592"/>
        <v>13318180</v>
      </c>
      <c r="H1232" s="1268"/>
      <c r="I1232" s="2605">
        <f t="shared" si="613"/>
        <v>0</v>
      </c>
      <c r="J1232" s="1268"/>
      <c r="K1232" s="2605">
        <f t="shared" si="612"/>
        <v>0</v>
      </c>
      <c r="L1232" s="1962"/>
      <c r="M1232" s="2605">
        <f t="shared" si="614"/>
        <v>0</v>
      </c>
      <c r="N1232" s="1505">
        <f t="shared" si="615"/>
        <v>10</v>
      </c>
      <c r="O1232" s="1494">
        <f t="shared" si="615"/>
        <v>13318180</v>
      </c>
      <c r="P1232" s="1494">
        <f t="shared" si="596"/>
        <v>400000</v>
      </c>
      <c r="Q1232" s="1307"/>
      <c r="R1232" s="1508">
        <v>1331818</v>
      </c>
      <c r="S1232" s="1508">
        <v>1931818</v>
      </c>
      <c r="T1232" s="1508">
        <v>2231818</v>
      </c>
      <c r="U1232" s="1508">
        <v>431818</v>
      </c>
      <c r="V1232" s="1892"/>
      <c r="W1232" s="1229"/>
      <c r="X1232" s="2337"/>
      <c r="Y1232" s="1229"/>
      <c r="Z1232" s="2395"/>
      <c r="AA1232" s="1229"/>
      <c r="AB1232" s="1317"/>
      <c r="AC1232" s="1229"/>
      <c r="AD1232" s="1229"/>
      <c r="AE1232" s="1229"/>
      <c r="AF1232" s="1490">
        <f t="shared" si="597"/>
        <v>0</v>
      </c>
      <c r="AG1232" s="1316">
        <f t="shared" si="598"/>
        <v>13318180</v>
      </c>
      <c r="AH1232" s="1305"/>
      <c r="AI1232" s="1305"/>
      <c r="AJ1232" s="1267"/>
      <c r="AK1232" s="1317"/>
      <c r="AL1232" s="1317"/>
      <c r="AM1232" s="1305"/>
      <c r="AN1232" s="1305"/>
      <c r="AO1232" s="1266"/>
      <c r="AP1232" s="1491">
        <f t="shared" si="599"/>
        <v>0</v>
      </c>
      <c r="AQ1232" s="1268"/>
      <c r="AR1232" s="1492">
        <f t="shared" si="600"/>
        <v>0</v>
      </c>
      <c r="AS1232" s="1268"/>
      <c r="AT1232" s="1492">
        <f t="shared" si="601"/>
        <v>0</v>
      </c>
      <c r="AU1232" s="1268"/>
      <c r="AV1232" s="1492">
        <f t="shared" si="602"/>
        <v>0</v>
      </c>
      <c r="AW1232" s="1493">
        <f t="shared" si="603"/>
        <v>0</v>
      </c>
      <c r="AX1232" s="2153">
        <f t="shared" si="604"/>
        <v>0</v>
      </c>
      <c r="AY1232" s="1495">
        <f t="shared" si="605"/>
        <v>0</v>
      </c>
      <c r="AZ1232" s="1937"/>
      <c r="BA1232" s="1508">
        <v>1331818</v>
      </c>
      <c r="BB1232" s="1508">
        <v>1931818</v>
      </c>
      <c r="BC1232" s="1508">
        <v>2231818</v>
      </c>
      <c r="BD1232" s="1508">
        <v>431818</v>
      </c>
      <c r="BE1232" s="2174"/>
      <c r="BF1232" s="1229"/>
      <c r="BG1232" s="1317"/>
      <c r="BH1232" s="1229"/>
      <c r="BI1232" s="1317"/>
      <c r="BJ1232" s="1229"/>
      <c r="BK1232" s="1317"/>
      <c r="BL1232" s="1229"/>
      <c r="BM1232" s="1229"/>
      <c r="BN1232" s="1229"/>
      <c r="BO1232" s="1490">
        <f t="shared" si="611"/>
        <v>0</v>
      </c>
      <c r="BP1232" s="1496">
        <f t="shared" ref="BP1232:BP1714" si="616">AX1232-BO1232</f>
        <v>0</v>
      </c>
      <c r="BQ1232" s="1305"/>
      <c r="BS1232" s="1298">
        <f t="shared" si="606"/>
        <v>10</v>
      </c>
      <c r="BT1232" s="1298">
        <f t="shared" si="607"/>
        <v>0</v>
      </c>
      <c r="BU1232" s="1298">
        <f t="shared" si="608"/>
        <v>0</v>
      </c>
      <c r="BV1232" s="1298">
        <f t="shared" si="609"/>
        <v>0</v>
      </c>
      <c r="BW1232" s="1298">
        <f t="shared" si="610"/>
        <v>13318180</v>
      </c>
    </row>
    <row r="1233" spans="1:75" ht="15" customHeight="1" x14ac:dyDescent="0.25">
      <c r="A1233" s="1315">
        <v>3</v>
      </c>
      <c r="B1233" s="2051">
        <v>43760</v>
      </c>
      <c r="C1233" s="1268">
        <f t="shared" si="593"/>
        <v>1221</v>
      </c>
      <c r="D1233" s="1305" t="s">
        <v>87</v>
      </c>
      <c r="E1233" s="1305" t="s">
        <v>88</v>
      </c>
      <c r="F1233" s="1266">
        <v>5</v>
      </c>
      <c r="G1233" s="1491">
        <f t="shared" si="592"/>
        <v>6659090</v>
      </c>
      <c r="H1233" s="1268"/>
      <c r="I1233" s="2605">
        <f t="shared" si="613"/>
        <v>0</v>
      </c>
      <c r="J1233" s="1268">
        <v>5</v>
      </c>
      <c r="K1233" s="2605">
        <f t="shared" si="612"/>
        <v>11159090</v>
      </c>
      <c r="L1233" s="1962"/>
      <c r="M1233" s="2605">
        <f t="shared" si="614"/>
        <v>0</v>
      </c>
      <c r="N1233" s="1505">
        <f t="shared" si="615"/>
        <v>10</v>
      </c>
      <c r="O1233" s="1494">
        <f t="shared" si="615"/>
        <v>17818180</v>
      </c>
      <c r="P1233" s="1494">
        <f t="shared" si="596"/>
        <v>400000</v>
      </c>
      <c r="Q1233" s="1307"/>
      <c r="R1233" s="1508">
        <v>1331818</v>
      </c>
      <c r="S1233" s="1508">
        <v>1931818</v>
      </c>
      <c r="T1233" s="1508">
        <v>2231818</v>
      </c>
      <c r="U1233" s="1508">
        <v>431818</v>
      </c>
      <c r="V1233" s="1892"/>
      <c r="W1233" s="1229"/>
      <c r="X1233" s="2337"/>
      <c r="Y1233" s="1229"/>
      <c r="Z1233" s="2395"/>
      <c r="AA1233" s="1229"/>
      <c r="AB1233" s="1317"/>
      <c r="AC1233" s="1229"/>
      <c r="AD1233" s="1229"/>
      <c r="AE1233" s="1229"/>
      <c r="AF1233" s="1490">
        <f t="shared" si="597"/>
        <v>0</v>
      </c>
      <c r="AG1233" s="1316">
        <f t="shared" si="598"/>
        <v>17818180</v>
      </c>
      <c r="AH1233" s="1305"/>
      <c r="AI1233" s="1305"/>
      <c r="AJ1233" s="1267"/>
      <c r="AK1233" s="1317"/>
      <c r="AL1233" s="1317"/>
      <c r="AM1233" s="1305"/>
      <c r="AN1233" s="1305"/>
      <c r="AO1233" s="1266"/>
      <c r="AP1233" s="1491">
        <f t="shared" si="599"/>
        <v>0</v>
      </c>
      <c r="AQ1233" s="1268"/>
      <c r="AR1233" s="1492">
        <f t="shared" si="600"/>
        <v>0</v>
      </c>
      <c r="AS1233" s="1268"/>
      <c r="AT1233" s="1492">
        <f t="shared" si="601"/>
        <v>0</v>
      </c>
      <c r="AU1233" s="1268"/>
      <c r="AV1233" s="1492">
        <f t="shared" si="602"/>
        <v>0</v>
      </c>
      <c r="AW1233" s="1493">
        <f t="shared" si="603"/>
        <v>0</v>
      </c>
      <c r="AX1233" s="2153">
        <f t="shared" si="604"/>
        <v>0</v>
      </c>
      <c r="AY1233" s="1495">
        <f t="shared" si="605"/>
        <v>0</v>
      </c>
      <c r="AZ1233" s="1937"/>
      <c r="BA1233" s="1508">
        <v>1331818</v>
      </c>
      <c r="BB1233" s="1508">
        <v>1931818</v>
      </c>
      <c r="BC1233" s="1508">
        <v>2231818</v>
      </c>
      <c r="BD1233" s="1508">
        <v>431818</v>
      </c>
      <c r="BE1233" s="2174"/>
      <c r="BF1233" s="1229"/>
      <c r="BG1233" s="1317"/>
      <c r="BH1233" s="1229"/>
      <c r="BI1233" s="1317"/>
      <c r="BJ1233" s="1229"/>
      <c r="BK1233" s="1317"/>
      <c r="BL1233" s="1229"/>
      <c r="BM1233" s="1229"/>
      <c r="BN1233" s="1229"/>
      <c r="BO1233" s="1490">
        <f t="shared" si="611"/>
        <v>0</v>
      </c>
      <c r="BP1233" s="1496">
        <f t="shared" si="616"/>
        <v>0</v>
      </c>
      <c r="BQ1233" s="1305"/>
      <c r="BS1233" s="1298">
        <f t="shared" si="606"/>
        <v>5</v>
      </c>
      <c r="BT1233" s="1298"/>
      <c r="BU1233" s="1298"/>
      <c r="BV1233" s="1298"/>
      <c r="BW1233" s="1298"/>
    </row>
    <row r="1234" spans="1:75" ht="15" customHeight="1" x14ac:dyDescent="0.25">
      <c r="A1234" s="1315">
        <v>4</v>
      </c>
      <c r="B1234" s="2051">
        <v>43760</v>
      </c>
      <c r="C1234" s="1268">
        <f t="shared" si="593"/>
        <v>1222</v>
      </c>
      <c r="D1234" s="1305" t="s">
        <v>69</v>
      </c>
      <c r="E1234" s="1305" t="s">
        <v>57</v>
      </c>
      <c r="F1234" s="1266">
        <v>5</v>
      </c>
      <c r="G1234" s="1491">
        <f t="shared" si="592"/>
        <v>6659090</v>
      </c>
      <c r="H1234" s="1268"/>
      <c r="I1234" s="2605">
        <f t="shared" si="613"/>
        <v>0</v>
      </c>
      <c r="J1234" s="1268">
        <v>4</v>
      </c>
      <c r="K1234" s="2605">
        <f t="shared" si="612"/>
        <v>8927272</v>
      </c>
      <c r="L1234" s="1962">
        <v>1</v>
      </c>
      <c r="M1234" s="2605">
        <f t="shared" si="614"/>
        <v>431818</v>
      </c>
      <c r="N1234" s="1505">
        <f t="shared" si="615"/>
        <v>10</v>
      </c>
      <c r="O1234" s="1494">
        <f t="shared" si="615"/>
        <v>16018180</v>
      </c>
      <c r="P1234" s="1494">
        <f t="shared" si="596"/>
        <v>400000</v>
      </c>
      <c r="Q1234" s="1307"/>
      <c r="R1234" s="1508">
        <v>1331818</v>
      </c>
      <c r="S1234" s="1508">
        <v>1931818</v>
      </c>
      <c r="T1234" s="1508">
        <v>2231818</v>
      </c>
      <c r="U1234" s="1508">
        <v>431818</v>
      </c>
      <c r="V1234" s="1892"/>
      <c r="W1234" s="1229"/>
      <c r="X1234" s="2337"/>
      <c r="Y1234" s="1229"/>
      <c r="Z1234" s="2395"/>
      <c r="AA1234" s="1229"/>
      <c r="AB1234" s="1317"/>
      <c r="AC1234" s="1229"/>
      <c r="AD1234" s="1229"/>
      <c r="AE1234" s="1229"/>
      <c r="AF1234" s="1490">
        <f t="shared" si="597"/>
        <v>0</v>
      </c>
      <c r="AG1234" s="1316">
        <f t="shared" si="598"/>
        <v>16018180</v>
      </c>
      <c r="AH1234" s="1305"/>
      <c r="AI1234" s="1305"/>
      <c r="AJ1234" s="1267"/>
      <c r="AK1234" s="1317"/>
      <c r="AL1234" s="1317"/>
      <c r="AM1234" s="1305"/>
      <c r="AN1234" s="1305"/>
      <c r="AO1234" s="1266"/>
      <c r="AP1234" s="1491">
        <f t="shared" si="599"/>
        <v>0</v>
      </c>
      <c r="AQ1234" s="1268"/>
      <c r="AR1234" s="1492">
        <f t="shared" si="600"/>
        <v>0</v>
      </c>
      <c r="AS1234" s="1268"/>
      <c r="AT1234" s="1492">
        <f t="shared" si="601"/>
        <v>0</v>
      </c>
      <c r="AU1234" s="1268"/>
      <c r="AV1234" s="1492">
        <f t="shared" si="602"/>
        <v>0</v>
      </c>
      <c r="AW1234" s="1493">
        <f t="shared" si="603"/>
        <v>0</v>
      </c>
      <c r="AX1234" s="2153">
        <f t="shared" si="604"/>
        <v>0</v>
      </c>
      <c r="AY1234" s="1495">
        <f t="shared" si="605"/>
        <v>0</v>
      </c>
      <c r="AZ1234" s="1937"/>
      <c r="BA1234" s="1508">
        <v>1331818</v>
      </c>
      <c r="BB1234" s="1508">
        <v>1931818</v>
      </c>
      <c r="BC1234" s="1508">
        <v>2231818</v>
      </c>
      <c r="BD1234" s="1508">
        <v>431818</v>
      </c>
      <c r="BE1234" s="2174"/>
      <c r="BF1234" s="1229"/>
      <c r="BG1234" s="1317"/>
      <c r="BH1234" s="1229"/>
      <c r="BI1234" s="1317"/>
      <c r="BJ1234" s="1229"/>
      <c r="BK1234" s="1317"/>
      <c r="BL1234" s="1229"/>
      <c r="BM1234" s="1229"/>
      <c r="BN1234" s="1229"/>
      <c r="BO1234" s="1490">
        <f t="shared" si="611"/>
        <v>0</v>
      </c>
      <c r="BP1234" s="1496">
        <f t="shared" si="616"/>
        <v>0</v>
      </c>
      <c r="BQ1234" s="1305"/>
      <c r="BS1234" s="1298">
        <f t="shared" si="606"/>
        <v>5</v>
      </c>
      <c r="BT1234" s="1298"/>
      <c r="BU1234" s="1298"/>
      <c r="BV1234" s="1298"/>
      <c r="BW1234" s="1298"/>
    </row>
    <row r="1235" spans="1:75" ht="15" customHeight="1" x14ac:dyDescent="0.25">
      <c r="A1235" s="1315">
        <v>5</v>
      </c>
      <c r="B1235" s="2051">
        <v>43760</v>
      </c>
      <c r="C1235" s="1268">
        <f t="shared" si="593"/>
        <v>1223</v>
      </c>
      <c r="D1235" s="1305" t="s">
        <v>212</v>
      </c>
      <c r="E1235" s="1305" t="s">
        <v>88</v>
      </c>
      <c r="F1235" s="1266">
        <v>7</v>
      </c>
      <c r="G1235" s="1491">
        <f t="shared" si="592"/>
        <v>9322726</v>
      </c>
      <c r="H1235" s="1268"/>
      <c r="I1235" s="2605">
        <f t="shared" si="613"/>
        <v>0</v>
      </c>
      <c r="J1235" s="1268">
        <v>2</v>
      </c>
      <c r="K1235" s="2605">
        <f t="shared" si="612"/>
        <v>4463636</v>
      </c>
      <c r="L1235" s="1962">
        <v>1</v>
      </c>
      <c r="M1235" s="2605">
        <f t="shared" si="614"/>
        <v>431818</v>
      </c>
      <c r="N1235" s="1505">
        <f t="shared" si="615"/>
        <v>10</v>
      </c>
      <c r="O1235" s="1494">
        <f t="shared" si="615"/>
        <v>14218180</v>
      </c>
      <c r="P1235" s="1494">
        <f t="shared" si="596"/>
        <v>400000</v>
      </c>
      <c r="Q1235" s="1307"/>
      <c r="R1235" s="1508">
        <v>1331818</v>
      </c>
      <c r="S1235" s="1508">
        <v>1931818</v>
      </c>
      <c r="T1235" s="1508">
        <v>2231818</v>
      </c>
      <c r="U1235" s="1508">
        <v>431818</v>
      </c>
      <c r="V1235" s="2470"/>
      <c r="W1235" s="1229"/>
      <c r="X1235" s="2337"/>
      <c r="Y1235" s="1229"/>
      <c r="Z1235" s="2395"/>
      <c r="AA1235" s="1229"/>
      <c r="AB1235" s="1317"/>
      <c r="AC1235" s="1229"/>
      <c r="AD1235" s="1229"/>
      <c r="AE1235" s="1229"/>
      <c r="AF1235" s="1490">
        <f t="shared" si="597"/>
        <v>0</v>
      </c>
      <c r="AG1235" s="1316">
        <f t="shared" si="598"/>
        <v>14218180</v>
      </c>
      <c r="AH1235" s="1305"/>
      <c r="AI1235" s="1305"/>
      <c r="AJ1235" s="1267"/>
      <c r="AK1235" s="1317"/>
      <c r="AL1235" s="1317"/>
      <c r="AM1235" s="1305"/>
      <c r="AN1235" s="1305"/>
      <c r="AO1235" s="1266"/>
      <c r="AP1235" s="1491">
        <f t="shared" si="599"/>
        <v>0</v>
      </c>
      <c r="AQ1235" s="1268"/>
      <c r="AR1235" s="1492">
        <f t="shared" si="600"/>
        <v>0</v>
      </c>
      <c r="AS1235" s="1268"/>
      <c r="AT1235" s="1492">
        <f t="shared" si="601"/>
        <v>0</v>
      </c>
      <c r="AU1235" s="1268"/>
      <c r="AV1235" s="1492">
        <f t="shared" si="602"/>
        <v>0</v>
      </c>
      <c r="AW1235" s="1493">
        <f t="shared" si="603"/>
        <v>0</v>
      </c>
      <c r="AX1235" s="2153">
        <f t="shared" si="604"/>
        <v>0</v>
      </c>
      <c r="AY1235" s="1495">
        <f t="shared" si="605"/>
        <v>0</v>
      </c>
      <c r="AZ1235" s="1937"/>
      <c r="BA1235" s="1508">
        <v>1331818</v>
      </c>
      <c r="BB1235" s="1508">
        <v>1931818</v>
      </c>
      <c r="BC1235" s="1508">
        <v>2231818</v>
      </c>
      <c r="BD1235" s="1508">
        <v>431818</v>
      </c>
      <c r="BE1235" s="2174"/>
      <c r="BF1235" s="1229"/>
      <c r="BG1235" s="1317"/>
      <c r="BH1235" s="1229"/>
      <c r="BI1235" s="1317"/>
      <c r="BJ1235" s="1229"/>
      <c r="BK1235" s="1317"/>
      <c r="BL1235" s="1229"/>
      <c r="BM1235" s="1229"/>
      <c r="BN1235" s="1229"/>
      <c r="BO1235" s="1490">
        <f t="shared" si="611"/>
        <v>0</v>
      </c>
      <c r="BP1235" s="1496">
        <f t="shared" si="616"/>
        <v>0</v>
      </c>
      <c r="BQ1235" s="1305"/>
      <c r="BS1235" s="1959">
        <f t="shared" si="606"/>
        <v>7</v>
      </c>
      <c r="BT1235" s="1959"/>
      <c r="BU1235" s="1959"/>
      <c r="BV1235" s="1959"/>
      <c r="BW1235" s="1959"/>
    </row>
    <row r="1236" spans="1:75" ht="15" customHeight="1" x14ac:dyDescent="0.25">
      <c r="A1236" s="1315">
        <v>6</v>
      </c>
      <c r="B1236" s="2051">
        <v>43760</v>
      </c>
      <c r="C1236" s="1268">
        <f t="shared" si="593"/>
        <v>1224</v>
      </c>
      <c r="D1236" s="1305" t="s">
        <v>292</v>
      </c>
      <c r="E1236" s="1305" t="s">
        <v>88</v>
      </c>
      <c r="F1236" s="1266">
        <v>9</v>
      </c>
      <c r="G1236" s="1491">
        <f t="shared" si="592"/>
        <v>11986362</v>
      </c>
      <c r="H1236" s="1268"/>
      <c r="I1236" s="2605">
        <f t="shared" si="613"/>
        <v>0</v>
      </c>
      <c r="J1236" s="1268"/>
      <c r="K1236" s="2605">
        <f t="shared" si="612"/>
        <v>0</v>
      </c>
      <c r="L1236" s="1962">
        <v>1</v>
      </c>
      <c r="M1236" s="2605">
        <f t="shared" si="614"/>
        <v>431818</v>
      </c>
      <c r="N1236" s="1505">
        <f t="shared" si="615"/>
        <v>10</v>
      </c>
      <c r="O1236" s="1494">
        <f t="shared" si="615"/>
        <v>12418180</v>
      </c>
      <c r="P1236" s="1494">
        <f t="shared" si="596"/>
        <v>400000</v>
      </c>
      <c r="Q1236" s="1307"/>
      <c r="R1236" s="1508">
        <v>1331818</v>
      </c>
      <c r="S1236" s="1508">
        <v>1931818</v>
      </c>
      <c r="T1236" s="1508">
        <v>2231818</v>
      </c>
      <c r="U1236" s="1508">
        <v>431818</v>
      </c>
      <c r="V1236" s="1892"/>
      <c r="W1236" s="1229"/>
      <c r="X1236" s="2337"/>
      <c r="Y1236" s="1229"/>
      <c r="Z1236" s="2395"/>
      <c r="AA1236" s="1229"/>
      <c r="AB1236" s="1317"/>
      <c r="AC1236" s="1229"/>
      <c r="AD1236" s="1229"/>
      <c r="AE1236" s="1229"/>
      <c r="AF1236" s="1490">
        <f t="shared" si="597"/>
        <v>0</v>
      </c>
      <c r="AG1236" s="1316">
        <f t="shared" si="598"/>
        <v>12418180</v>
      </c>
      <c r="AH1236" s="1305"/>
      <c r="AI1236" s="1305"/>
      <c r="AJ1236" s="1267"/>
      <c r="AK1236" s="1317"/>
      <c r="AL1236" s="1317"/>
      <c r="AM1236" s="1305"/>
      <c r="AN1236" s="1305"/>
      <c r="AO1236" s="1266"/>
      <c r="AP1236" s="1491">
        <f t="shared" si="599"/>
        <v>0</v>
      </c>
      <c r="AQ1236" s="1268"/>
      <c r="AR1236" s="1492">
        <f t="shared" si="600"/>
        <v>0</v>
      </c>
      <c r="AS1236" s="1268"/>
      <c r="AT1236" s="1492">
        <f t="shared" si="601"/>
        <v>0</v>
      </c>
      <c r="AU1236" s="1268"/>
      <c r="AV1236" s="1492">
        <f t="shared" si="602"/>
        <v>0</v>
      </c>
      <c r="AW1236" s="1493">
        <f t="shared" si="603"/>
        <v>0</v>
      </c>
      <c r="AX1236" s="2153">
        <f t="shared" si="604"/>
        <v>0</v>
      </c>
      <c r="AY1236" s="1495">
        <f t="shared" si="605"/>
        <v>0</v>
      </c>
      <c r="AZ1236" s="1937"/>
      <c r="BA1236" s="1508">
        <v>1331818</v>
      </c>
      <c r="BB1236" s="1508">
        <v>1931818</v>
      </c>
      <c r="BC1236" s="1508">
        <v>2231818</v>
      </c>
      <c r="BD1236" s="1508">
        <v>431818</v>
      </c>
      <c r="BE1236" s="2174"/>
      <c r="BF1236" s="1229"/>
      <c r="BG1236" s="1317"/>
      <c r="BH1236" s="1229"/>
      <c r="BI1236" s="1317"/>
      <c r="BJ1236" s="1229"/>
      <c r="BK1236" s="1317"/>
      <c r="BL1236" s="1229"/>
      <c r="BM1236" s="1229"/>
      <c r="BN1236" s="1229"/>
      <c r="BO1236" s="1490">
        <f t="shared" si="611"/>
        <v>0</v>
      </c>
      <c r="BP1236" s="1496">
        <f t="shared" si="616"/>
        <v>0</v>
      </c>
      <c r="BQ1236" s="1305"/>
      <c r="BS1236" s="1959">
        <f t="shared" si="606"/>
        <v>9</v>
      </c>
      <c r="BT1236" s="1959"/>
      <c r="BU1236" s="1959"/>
      <c r="BV1236" s="1959"/>
      <c r="BW1236" s="1959"/>
    </row>
    <row r="1237" spans="1:75" ht="15" customHeight="1" x14ac:dyDescent="0.25">
      <c r="A1237" s="1315">
        <v>7</v>
      </c>
      <c r="B1237" s="2051">
        <v>43760</v>
      </c>
      <c r="C1237" s="1268">
        <f t="shared" si="593"/>
        <v>1225</v>
      </c>
      <c r="D1237" s="1305" t="s">
        <v>82</v>
      </c>
      <c r="E1237" s="1305" t="s">
        <v>31</v>
      </c>
      <c r="F1237" s="1266">
        <v>8</v>
      </c>
      <c r="G1237" s="1491">
        <f t="shared" si="592"/>
        <v>10654544</v>
      </c>
      <c r="H1237" s="1268"/>
      <c r="I1237" s="2605">
        <f t="shared" si="613"/>
        <v>0</v>
      </c>
      <c r="J1237" s="1268"/>
      <c r="K1237" s="2605">
        <f t="shared" si="612"/>
        <v>0</v>
      </c>
      <c r="L1237" s="1962">
        <v>2</v>
      </c>
      <c r="M1237" s="2605">
        <f t="shared" si="614"/>
        <v>863636</v>
      </c>
      <c r="N1237" s="1505">
        <f t="shared" si="615"/>
        <v>10</v>
      </c>
      <c r="O1237" s="1494">
        <f t="shared" si="615"/>
        <v>11518180</v>
      </c>
      <c r="P1237" s="1494">
        <f t="shared" si="596"/>
        <v>400000</v>
      </c>
      <c r="Q1237" s="1307"/>
      <c r="R1237" s="1508">
        <v>1331818</v>
      </c>
      <c r="S1237" s="1508">
        <v>1931818</v>
      </c>
      <c r="T1237" s="1508">
        <v>2231818</v>
      </c>
      <c r="U1237" s="1508">
        <v>431818</v>
      </c>
      <c r="V1237" s="2470"/>
      <c r="W1237" s="1229"/>
      <c r="X1237" s="2337"/>
      <c r="Y1237" s="1229"/>
      <c r="Z1237" s="2395"/>
      <c r="AA1237" s="1229"/>
      <c r="AB1237" s="1317"/>
      <c r="AC1237" s="1229"/>
      <c r="AD1237" s="1229"/>
      <c r="AE1237" s="1229"/>
      <c r="AF1237" s="1490">
        <f t="shared" si="597"/>
        <v>0</v>
      </c>
      <c r="AG1237" s="1316">
        <f t="shared" si="598"/>
        <v>11518180</v>
      </c>
      <c r="AH1237" s="1305"/>
      <c r="AI1237" s="1305"/>
      <c r="AJ1237" s="1267"/>
      <c r="AK1237" s="1317"/>
      <c r="AL1237" s="1317"/>
      <c r="AM1237" s="1305"/>
      <c r="AN1237" s="1305"/>
      <c r="AO1237" s="1266"/>
      <c r="AP1237" s="1491">
        <f t="shared" si="599"/>
        <v>0</v>
      </c>
      <c r="AQ1237" s="1268"/>
      <c r="AR1237" s="1492">
        <f t="shared" si="600"/>
        <v>0</v>
      </c>
      <c r="AS1237" s="1268"/>
      <c r="AT1237" s="1492">
        <f t="shared" si="601"/>
        <v>0</v>
      </c>
      <c r="AU1237" s="1268"/>
      <c r="AV1237" s="1492">
        <f t="shared" si="602"/>
        <v>0</v>
      </c>
      <c r="AW1237" s="1493">
        <f t="shared" si="603"/>
        <v>0</v>
      </c>
      <c r="AX1237" s="2153">
        <f t="shared" si="604"/>
        <v>0</v>
      </c>
      <c r="AY1237" s="1495">
        <f t="shared" si="605"/>
        <v>0</v>
      </c>
      <c r="AZ1237" s="1937"/>
      <c r="BA1237" s="1508">
        <v>1331818</v>
      </c>
      <c r="BB1237" s="1508">
        <v>1931818</v>
      </c>
      <c r="BC1237" s="1508">
        <v>2231818</v>
      </c>
      <c r="BD1237" s="1508">
        <v>431818</v>
      </c>
      <c r="BE1237" s="2174"/>
      <c r="BF1237" s="1229"/>
      <c r="BG1237" s="1317"/>
      <c r="BH1237" s="1229"/>
      <c r="BI1237" s="1317"/>
      <c r="BJ1237" s="1229"/>
      <c r="BK1237" s="1317"/>
      <c r="BL1237" s="1229"/>
      <c r="BM1237" s="1229"/>
      <c r="BN1237" s="1229"/>
      <c r="BO1237" s="1490">
        <f t="shared" si="611"/>
        <v>0</v>
      </c>
      <c r="BP1237" s="1496">
        <f t="shared" si="616"/>
        <v>0</v>
      </c>
      <c r="BQ1237" s="1305"/>
      <c r="BS1237" s="1959">
        <f t="shared" si="606"/>
        <v>8</v>
      </c>
      <c r="BT1237" s="1959"/>
      <c r="BU1237" s="1959"/>
      <c r="BV1237" s="1959"/>
      <c r="BW1237" s="1959"/>
    </row>
    <row r="1238" spans="1:75" ht="15" customHeight="1" x14ac:dyDescent="0.25">
      <c r="A1238" s="1315">
        <v>8</v>
      </c>
      <c r="B1238" s="2051">
        <v>43760</v>
      </c>
      <c r="C1238" s="1268">
        <f t="shared" si="593"/>
        <v>1226</v>
      </c>
      <c r="D1238" s="1305" t="s">
        <v>282</v>
      </c>
      <c r="E1238" s="1305" t="s">
        <v>31</v>
      </c>
      <c r="F1238" s="1266">
        <v>6</v>
      </c>
      <c r="G1238" s="1491">
        <f t="shared" si="592"/>
        <v>7990908</v>
      </c>
      <c r="H1238" s="1268"/>
      <c r="I1238" s="2605">
        <f t="shared" si="613"/>
        <v>0</v>
      </c>
      <c r="J1238" s="1268">
        <v>2</v>
      </c>
      <c r="K1238" s="2605">
        <f t="shared" si="612"/>
        <v>4463636</v>
      </c>
      <c r="L1238" s="1962">
        <v>1</v>
      </c>
      <c r="M1238" s="2605">
        <f t="shared" si="614"/>
        <v>431818</v>
      </c>
      <c r="N1238" s="1505">
        <f t="shared" si="615"/>
        <v>9</v>
      </c>
      <c r="O1238" s="1494">
        <f t="shared" si="615"/>
        <v>12886362</v>
      </c>
      <c r="P1238" s="1494">
        <f t="shared" si="596"/>
        <v>360000</v>
      </c>
      <c r="Q1238" s="1307"/>
      <c r="R1238" s="1508">
        <v>1331818</v>
      </c>
      <c r="S1238" s="1508">
        <v>1931818</v>
      </c>
      <c r="T1238" s="1508">
        <v>2231818</v>
      </c>
      <c r="U1238" s="1508">
        <v>431818</v>
      </c>
      <c r="V1238" s="1892"/>
      <c r="W1238" s="1229"/>
      <c r="X1238" s="2337"/>
      <c r="Y1238" s="1229"/>
      <c r="Z1238" s="2395"/>
      <c r="AA1238" s="1229"/>
      <c r="AB1238" s="1317"/>
      <c r="AC1238" s="1229"/>
      <c r="AD1238" s="1229"/>
      <c r="AE1238" s="1229"/>
      <c r="AF1238" s="1490">
        <f t="shared" si="597"/>
        <v>0</v>
      </c>
      <c r="AG1238" s="1316">
        <f t="shared" si="598"/>
        <v>12886362</v>
      </c>
      <c r="AH1238" s="1305"/>
      <c r="AI1238" s="1305"/>
      <c r="AJ1238" s="1267"/>
      <c r="AK1238" s="1317"/>
      <c r="AL1238" s="1317"/>
      <c r="AM1238" s="1305"/>
      <c r="AN1238" s="1305"/>
      <c r="AO1238" s="1266"/>
      <c r="AP1238" s="1491">
        <f t="shared" si="599"/>
        <v>0</v>
      </c>
      <c r="AQ1238" s="1268"/>
      <c r="AR1238" s="1492">
        <f t="shared" si="600"/>
        <v>0</v>
      </c>
      <c r="AS1238" s="1268"/>
      <c r="AT1238" s="1492">
        <f t="shared" si="601"/>
        <v>0</v>
      </c>
      <c r="AU1238" s="1268"/>
      <c r="AV1238" s="1492">
        <f t="shared" si="602"/>
        <v>0</v>
      </c>
      <c r="AW1238" s="1493">
        <f t="shared" si="603"/>
        <v>0</v>
      </c>
      <c r="AX1238" s="2153">
        <f t="shared" si="604"/>
        <v>0</v>
      </c>
      <c r="AY1238" s="1495">
        <f t="shared" si="605"/>
        <v>0</v>
      </c>
      <c r="AZ1238" s="1937"/>
      <c r="BA1238" s="1508">
        <v>1331818</v>
      </c>
      <c r="BB1238" s="1508">
        <v>1931818</v>
      </c>
      <c r="BC1238" s="1508">
        <v>2231818</v>
      </c>
      <c r="BD1238" s="1508">
        <v>431818</v>
      </c>
      <c r="BE1238" s="2174"/>
      <c r="BF1238" s="1229"/>
      <c r="BG1238" s="1317"/>
      <c r="BH1238" s="1229"/>
      <c r="BI1238" s="1317"/>
      <c r="BJ1238" s="1229"/>
      <c r="BK1238" s="1317"/>
      <c r="BL1238" s="1229"/>
      <c r="BM1238" s="1229"/>
      <c r="BN1238" s="1229"/>
      <c r="BO1238" s="1490">
        <f t="shared" si="611"/>
        <v>0</v>
      </c>
      <c r="BP1238" s="1496">
        <f t="shared" si="616"/>
        <v>0</v>
      </c>
      <c r="BQ1238" s="1305"/>
      <c r="BS1238" s="1298">
        <f t="shared" si="606"/>
        <v>6</v>
      </c>
      <c r="BT1238" s="1298"/>
      <c r="BU1238" s="1298"/>
      <c r="BV1238" s="1298"/>
      <c r="BW1238" s="1298"/>
    </row>
    <row r="1239" spans="1:75" ht="15" customHeight="1" x14ac:dyDescent="0.25">
      <c r="A1239" s="1315">
        <v>9</v>
      </c>
      <c r="B1239" s="2051">
        <v>43760</v>
      </c>
      <c r="C1239" s="1268">
        <f t="shared" si="593"/>
        <v>1227</v>
      </c>
      <c r="D1239" s="1305" t="s">
        <v>33</v>
      </c>
      <c r="E1239" s="1305" t="s">
        <v>31</v>
      </c>
      <c r="F1239" s="1266">
        <v>8</v>
      </c>
      <c r="G1239" s="1491">
        <f t="shared" si="592"/>
        <v>10654544</v>
      </c>
      <c r="H1239" s="1268"/>
      <c r="I1239" s="2605">
        <f t="shared" si="613"/>
        <v>0</v>
      </c>
      <c r="J1239" s="1268"/>
      <c r="K1239" s="2605">
        <f t="shared" si="612"/>
        <v>0</v>
      </c>
      <c r="L1239" s="1962">
        <v>2</v>
      </c>
      <c r="M1239" s="2605">
        <f t="shared" si="614"/>
        <v>863636</v>
      </c>
      <c r="N1239" s="1505">
        <f t="shared" si="615"/>
        <v>10</v>
      </c>
      <c r="O1239" s="1494">
        <f t="shared" si="615"/>
        <v>11518180</v>
      </c>
      <c r="P1239" s="1494">
        <f t="shared" si="596"/>
        <v>400000</v>
      </c>
      <c r="Q1239" s="1307"/>
      <c r="R1239" s="1508">
        <v>1331818</v>
      </c>
      <c r="S1239" s="1508">
        <v>1931818</v>
      </c>
      <c r="T1239" s="1508">
        <v>2231818</v>
      </c>
      <c r="U1239" s="1508">
        <v>431818</v>
      </c>
      <c r="V1239" s="1892"/>
      <c r="W1239" s="1229"/>
      <c r="X1239" s="2337"/>
      <c r="Y1239" s="1229"/>
      <c r="Z1239" s="2395"/>
      <c r="AA1239" s="1229"/>
      <c r="AB1239" s="1317"/>
      <c r="AC1239" s="1229"/>
      <c r="AD1239" s="1229"/>
      <c r="AE1239" s="1229"/>
      <c r="AF1239" s="1490">
        <f t="shared" si="597"/>
        <v>0</v>
      </c>
      <c r="AG1239" s="1316">
        <f t="shared" si="598"/>
        <v>11518180</v>
      </c>
      <c r="AH1239" s="1305"/>
      <c r="AI1239" s="1305"/>
      <c r="AJ1239" s="1267"/>
      <c r="AK1239" s="1317"/>
      <c r="AL1239" s="1317"/>
      <c r="AM1239" s="1305"/>
      <c r="AN1239" s="1305"/>
      <c r="AO1239" s="1266"/>
      <c r="AP1239" s="1491">
        <f t="shared" si="599"/>
        <v>0</v>
      </c>
      <c r="AQ1239" s="1268"/>
      <c r="AR1239" s="1492">
        <f t="shared" si="600"/>
        <v>0</v>
      </c>
      <c r="AS1239" s="1268"/>
      <c r="AT1239" s="1492">
        <f t="shared" si="601"/>
        <v>0</v>
      </c>
      <c r="AU1239" s="1268"/>
      <c r="AV1239" s="1492">
        <f t="shared" si="602"/>
        <v>0</v>
      </c>
      <c r="AW1239" s="1493">
        <f t="shared" si="603"/>
        <v>0</v>
      </c>
      <c r="AX1239" s="2153">
        <f t="shared" si="604"/>
        <v>0</v>
      </c>
      <c r="AY1239" s="1495">
        <f t="shared" si="605"/>
        <v>0</v>
      </c>
      <c r="AZ1239" s="1937"/>
      <c r="BA1239" s="1508">
        <v>1331818</v>
      </c>
      <c r="BB1239" s="1508">
        <v>1931818</v>
      </c>
      <c r="BC1239" s="1508">
        <v>2231818</v>
      </c>
      <c r="BD1239" s="1508">
        <v>431818</v>
      </c>
      <c r="BE1239" s="2174"/>
      <c r="BF1239" s="1229"/>
      <c r="BG1239" s="1317"/>
      <c r="BH1239" s="1229"/>
      <c r="BI1239" s="1317"/>
      <c r="BJ1239" s="1229"/>
      <c r="BK1239" s="1317"/>
      <c r="BL1239" s="1229"/>
      <c r="BM1239" s="1229"/>
      <c r="BN1239" s="1229"/>
      <c r="BO1239" s="1490">
        <f t="shared" si="611"/>
        <v>0</v>
      </c>
      <c r="BP1239" s="1496">
        <f t="shared" si="616"/>
        <v>0</v>
      </c>
      <c r="BQ1239" s="1305"/>
      <c r="BS1239" s="1298">
        <f t="shared" si="606"/>
        <v>8</v>
      </c>
      <c r="BT1239" s="1298"/>
      <c r="BU1239" s="1298"/>
      <c r="BV1239" s="1298"/>
      <c r="BW1239" s="1298"/>
    </row>
    <row r="1240" spans="1:75" ht="15" customHeight="1" x14ac:dyDescent="0.25">
      <c r="A1240" s="1315">
        <v>10</v>
      </c>
      <c r="B1240" s="2051">
        <v>43760</v>
      </c>
      <c r="C1240" s="1268">
        <f t="shared" si="593"/>
        <v>1228</v>
      </c>
      <c r="D1240" s="1305" t="s">
        <v>58</v>
      </c>
      <c r="E1240" s="1305" t="s">
        <v>57</v>
      </c>
      <c r="F1240" s="1266">
        <v>2</v>
      </c>
      <c r="G1240" s="1491">
        <f t="shared" si="592"/>
        <v>2663636</v>
      </c>
      <c r="H1240" s="1268">
        <v>1</v>
      </c>
      <c r="I1240" s="2605">
        <f t="shared" si="613"/>
        <v>1931818</v>
      </c>
      <c r="J1240" s="1268">
        <v>2</v>
      </c>
      <c r="K1240" s="2605">
        <f t="shared" si="612"/>
        <v>4463636</v>
      </c>
      <c r="L1240" s="1962"/>
      <c r="M1240" s="2605">
        <f t="shared" si="614"/>
        <v>0</v>
      </c>
      <c r="N1240" s="1505">
        <f t="shared" si="615"/>
        <v>5</v>
      </c>
      <c r="O1240" s="1494">
        <f t="shared" si="615"/>
        <v>9059090</v>
      </c>
      <c r="P1240" s="1494">
        <f t="shared" si="596"/>
        <v>200000</v>
      </c>
      <c r="Q1240" s="1307"/>
      <c r="R1240" s="1508">
        <v>1331818</v>
      </c>
      <c r="S1240" s="1508">
        <v>1931818</v>
      </c>
      <c r="T1240" s="1508">
        <v>2231818</v>
      </c>
      <c r="U1240" s="1508">
        <v>431818</v>
      </c>
      <c r="V1240" s="1892"/>
      <c r="W1240" s="1229"/>
      <c r="X1240" s="2337"/>
      <c r="Y1240" s="1229"/>
      <c r="Z1240" s="2395"/>
      <c r="AA1240" s="1229"/>
      <c r="AB1240" s="1317"/>
      <c r="AC1240" s="1229"/>
      <c r="AD1240" s="1229"/>
      <c r="AE1240" s="1229"/>
      <c r="AF1240" s="1490">
        <f t="shared" si="597"/>
        <v>0</v>
      </c>
      <c r="AG1240" s="1316">
        <f t="shared" si="598"/>
        <v>9059090</v>
      </c>
      <c r="AH1240" s="1305"/>
      <c r="AI1240" s="1305"/>
      <c r="AJ1240" s="1267"/>
      <c r="AK1240" s="1317"/>
      <c r="AL1240" s="1317"/>
      <c r="AM1240" s="1305"/>
      <c r="AN1240" s="1305"/>
      <c r="AO1240" s="1266"/>
      <c r="AP1240" s="1491">
        <f t="shared" si="599"/>
        <v>0</v>
      </c>
      <c r="AQ1240" s="1268"/>
      <c r="AR1240" s="1492">
        <f t="shared" si="600"/>
        <v>0</v>
      </c>
      <c r="AS1240" s="1268"/>
      <c r="AT1240" s="1492">
        <f t="shared" si="601"/>
        <v>0</v>
      </c>
      <c r="AU1240" s="1268"/>
      <c r="AV1240" s="1492">
        <f t="shared" si="602"/>
        <v>0</v>
      </c>
      <c r="AW1240" s="1493">
        <f t="shared" si="603"/>
        <v>0</v>
      </c>
      <c r="AX1240" s="2153">
        <f t="shared" si="604"/>
        <v>0</v>
      </c>
      <c r="AY1240" s="1495">
        <f t="shared" si="605"/>
        <v>0</v>
      </c>
      <c r="AZ1240" s="1937"/>
      <c r="BA1240" s="1508">
        <v>1331818</v>
      </c>
      <c r="BB1240" s="1508">
        <v>1931818</v>
      </c>
      <c r="BC1240" s="1508">
        <v>2231818</v>
      </c>
      <c r="BD1240" s="1508">
        <v>431818</v>
      </c>
      <c r="BE1240" s="2174"/>
      <c r="BF1240" s="1229"/>
      <c r="BG1240" s="1317"/>
      <c r="BH1240" s="1229"/>
      <c r="BI1240" s="1317"/>
      <c r="BJ1240" s="1229"/>
      <c r="BK1240" s="1317"/>
      <c r="BL1240" s="1229"/>
      <c r="BM1240" s="1229"/>
      <c r="BN1240" s="1229"/>
      <c r="BO1240" s="1490">
        <f t="shared" si="611"/>
        <v>0</v>
      </c>
      <c r="BP1240" s="1496">
        <f t="shared" si="616"/>
        <v>0</v>
      </c>
      <c r="BQ1240" s="1305"/>
      <c r="BS1240" s="1959">
        <f t="shared" si="606"/>
        <v>2</v>
      </c>
      <c r="BT1240" s="1959"/>
      <c r="BU1240" s="1959"/>
      <c r="BV1240" s="1959"/>
      <c r="BW1240" s="1959"/>
    </row>
    <row r="1241" spans="1:75" ht="15" customHeight="1" x14ac:dyDescent="0.25">
      <c r="A1241" s="1315">
        <v>11</v>
      </c>
      <c r="B1241" s="2051">
        <v>43760</v>
      </c>
      <c r="C1241" s="1268">
        <f t="shared" si="593"/>
        <v>1229</v>
      </c>
      <c r="D1241" s="1305" t="s">
        <v>104</v>
      </c>
      <c r="E1241" s="1305" t="s">
        <v>57</v>
      </c>
      <c r="F1241" s="1266">
        <v>3</v>
      </c>
      <c r="G1241" s="1491">
        <f t="shared" si="592"/>
        <v>3995454</v>
      </c>
      <c r="H1241" s="1268"/>
      <c r="I1241" s="2605">
        <f t="shared" si="613"/>
        <v>0</v>
      </c>
      <c r="J1241" s="1268">
        <v>2</v>
      </c>
      <c r="K1241" s="2605">
        <f t="shared" si="612"/>
        <v>4463636</v>
      </c>
      <c r="L1241" s="1962">
        <v>1</v>
      </c>
      <c r="M1241" s="2605">
        <f t="shared" si="614"/>
        <v>431818</v>
      </c>
      <c r="N1241" s="1505">
        <f t="shared" si="615"/>
        <v>6</v>
      </c>
      <c r="O1241" s="1494">
        <f t="shared" si="615"/>
        <v>8890908</v>
      </c>
      <c r="P1241" s="1494">
        <f t="shared" si="596"/>
        <v>240000</v>
      </c>
      <c r="Q1241" s="1307"/>
      <c r="R1241" s="1508">
        <v>1331818</v>
      </c>
      <c r="S1241" s="1508">
        <v>1931818</v>
      </c>
      <c r="T1241" s="1508">
        <v>2231818</v>
      </c>
      <c r="U1241" s="1508">
        <v>431818</v>
      </c>
      <c r="V1241" s="1892"/>
      <c r="W1241" s="1229"/>
      <c r="X1241" s="2337"/>
      <c r="Y1241" s="1229"/>
      <c r="Z1241" s="2395"/>
      <c r="AA1241" s="1229"/>
      <c r="AB1241" s="1317"/>
      <c r="AC1241" s="1229"/>
      <c r="AD1241" s="1229"/>
      <c r="AE1241" s="1229"/>
      <c r="AF1241" s="1490">
        <f t="shared" si="597"/>
        <v>0</v>
      </c>
      <c r="AG1241" s="1316">
        <f t="shared" si="598"/>
        <v>8890908</v>
      </c>
      <c r="AH1241" s="1305"/>
      <c r="AI1241" s="1305"/>
      <c r="AJ1241" s="1267"/>
      <c r="AK1241" s="1317"/>
      <c r="AL1241" s="1317"/>
      <c r="AM1241" s="1305"/>
      <c r="AN1241" s="1305"/>
      <c r="AO1241" s="1266"/>
      <c r="AP1241" s="1491">
        <f t="shared" si="599"/>
        <v>0</v>
      </c>
      <c r="AQ1241" s="1268"/>
      <c r="AR1241" s="1492">
        <f t="shared" si="600"/>
        <v>0</v>
      </c>
      <c r="AS1241" s="1268"/>
      <c r="AT1241" s="1492">
        <f t="shared" si="601"/>
        <v>0</v>
      </c>
      <c r="AU1241" s="1268"/>
      <c r="AV1241" s="1492">
        <f t="shared" si="602"/>
        <v>0</v>
      </c>
      <c r="AW1241" s="1493">
        <f t="shared" si="603"/>
        <v>0</v>
      </c>
      <c r="AX1241" s="2153">
        <f t="shared" si="604"/>
        <v>0</v>
      </c>
      <c r="AY1241" s="1495">
        <f t="shared" si="605"/>
        <v>0</v>
      </c>
      <c r="AZ1241" s="1937"/>
      <c r="BA1241" s="1508">
        <v>1331818</v>
      </c>
      <c r="BB1241" s="1508">
        <v>1931818</v>
      </c>
      <c r="BC1241" s="1508">
        <v>2231818</v>
      </c>
      <c r="BD1241" s="1508">
        <v>431818</v>
      </c>
      <c r="BE1241" s="2174"/>
      <c r="BF1241" s="1229"/>
      <c r="BG1241" s="1317"/>
      <c r="BH1241" s="1229"/>
      <c r="BI1241" s="1317"/>
      <c r="BJ1241" s="1229"/>
      <c r="BK1241" s="1317"/>
      <c r="BL1241" s="1229"/>
      <c r="BM1241" s="1229"/>
      <c r="BN1241" s="1229"/>
      <c r="BO1241" s="1490">
        <f t="shared" si="611"/>
        <v>0</v>
      </c>
      <c r="BP1241" s="1496">
        <f t="shared" si="616"/>
        <v>0</v>
      </c>
      <c r="BQ1241" s="1305"/>
      <c r="BS1241" s="1298">
        <f t="shared" si="606"/>
        <v>3</v>
      </c>
      <c r="BT1241" s="1298"/>
      <c r="BU1241" s="1298"/>
      <c r="BV1241" s="1298"/>
      <c r="BW1241" s="1298"/>
    </row>
    <row r="1242" spans="1:75" ht="15" customHeight="1" x14ac:dyDescent="0.25">
      <c r="A1242" s="1315">
        <v>12</v>
      </c>
      <c r="B1242" s="2051">
        <v>43760</v>
      </c>
      <c r="C1242" s="1268">
        <f t="shared" si="593"/>
        <v>1230</v>
      </c>
      <c r="D1242" s="1305" t="s">
        <v>102</v>
      </c>
      <c r="E1242" s="1305" t="s">
        <v>88</v>
      </c>
      <c r="F1242" s="1266">
        <v>5</v>
      </c>
      <c r="G1242" s="1491">
        <f t="shared" si="592"/>
        <v>6659090</v>
      </c>
      <c r="H1242" s="1268"/>
      <c r="I1242" s="2605">
        <f t="shared" si="613"/>
        <v>0</v>
      </c>
      <c r="J1242" s="1268">
        <v>4</v>
      </c>
      <c r="K1242" s="2605">
        <f t="shared" si="612"/>
        <v>8927272</v>
      </c>
      <c r="L1242" s="1962">
        <v>1</v>
      </c>
      <c r="M1242" s="2605">
        <f t="shared" si="614"/>
        <v>431818</v>
      </c>
      <c r="N1242" s="1505">
        <f t="shared" si="615"/>
        <v>10</v>
      </c>
      <c r="O1242" s="1494">
        <f t="shared" si="615"/>
        <v>16018180</v>
      </c>
      <c r="P1242" s="1494">
        <f t="shared" si="596"/>
        <v>400000</v>
      </c>
      <c r="Q1242" s="1307"/>
      <c r="R1242" s="1508">
        <v>1331818</v>
      </c>
      <c r="S1242" s="1508">
        <v>1931818</v>
      </c>
      <c r="T1242" s="1508">
        <v>2231818</v>
      </c>
      <c r="U1242" s="1508">
        <v>431818</v>
      </c>
      <c r="V1242" s="1892"/>
      <c r="W1242" s="1229"/>
      <c r="X1242" s="2337"/>
      <c r="Y1242" s="1229"/>
      <c r="Z1242" s="2395"/>
      <c r="AA1242" s="1229"/>
      <c r="AB1242" s="1317"/>
      <c r="AC1242" s="1229"/>
      <c r="AD1242" s="1229"/>
      <c r="AE1242" s="1229"/>
      <c r="AF1242" s="1490">
        <f t="shared" si="597"/>
        <v>0</v>
      </c>
      <c r="AG1242" s="1316">
        <f t="shared" si="598"/>
        <v>16018180</v>
      </c>
      <c r="AH1242" s="1305"/>
      <c r="AI1242" s="1305"/>
      <c r="AJ1242" s="1267"/>
      <c r="AK1242" s="1317"/>
      <c r="AL1242" s="1317"/>
      <c r="AM1242" s="1305"/>
      <c r="AN1242" s="1305"/>
      <c r="AO1242" s="1266"/>
      <c r="AP1242" s="1491">
        <f t="shared" si="599"/>
        <v>0</v>
      </c>
      <c r="AQ1242" s="1268"/>
      <c r="AR1242" s="1492">
        <f t="shared" si="600"/>
        <v>0</v>
      </c>
      <c r="AS1242" s="1268"/>
      <c r="AT1242" s="1492">
        <f t="shared" si="601"/>
        <v>0</v>
      </c>
      <c r="AU1242" s="1268"/>
      <c r="AV1242" s="1492">
        <f t="shared" si="602"/>
        <v>0</v>
      </c>
      <c r="AW1242" s="1493">
        <f t="shared" si="603"/>
        <v>0</v>
      </c>
      <c r="AX1242" s="2153">
        <f t="shared" si="604"/>
        <v>0</v>
      </c>
      <c r="AY1242" s="1495">
        <f t="shared" si="605"/>
        <v>0</v>
      </c>
      <c r="AZ1242" s="1937"/>
      <c r="BA1242" s="1508">
        <v>1331818</v>
      </c>
      <c r="BB1242" s="1508">
        <v>1931818</v>
      </c>
      <c r="BC1242" s="1508">
        <v>2231818</v>
      </c>
      <c r="BD1242" s="1508">
        <v>431818</v>
      </c>
      <c r="BE1242" s="2174"/>
      <c r="BF1242" s="1229"/>
      <c r="BG1242" s="1317"/>
      <c r="BH1242" s="1229"/>
      <c r="BI1242" s="1317"/>
      <c r="BJ1242" s="1229"/>
      <c r="BK1242" s="1317"/>
      <c r="BL1242" s="1229"/>
      <c r="BM1242" s="1229"/>
      <c r="BN1242" s="1229"/>
      <c r="BO1242" s="1490">
        <f t="shared" si="611"/>
        <v>0</v>
      </c>
      <c r="BP1242" s="1496">
        <f t="shared" si="616"/>
        <v>0</v>
      </c>
      <c r="BQ1242" s="1305"/>
      <c r="BS1242" s="1298">
        <f t="shared" si="606"/>
        <v>5</v>
      </c>
      <c r="BT1242" s="1298"/>
      <c r="BU1242" s="1298"/>
      <c r="BV1242" s="1298"/>
      <c r="BW1242" s="1298"/>
    </row>
    <row r="1243" spans="1:75" ht="15" customHeight="1" x14ac:dyDescent="0.25">
      <c r="A1243" s="1315">
        <v>13</v>
      </c>
      <c r="B1243" s="2051">
        <v>43760</v>
      </c>
      <c r="C1243" s="1268">
        <f t="shared" si="593"/>
        <v>1231</v>
      </c>
      <c r="D1243" s="1305" t="s">
        <v>89</v>
      </c>
      <c r="E1243" s="1305" t="s">
        <v>88</v>
      </c>
      <c r="F1243" s="1266">
        <v>5</v>
      </c>
      <c r="G1243" s="1491">
        <f t="shared" si="592"/>
        <v>6659090</v>
      </c>
      <c r="H1243" s="1268"/>
      <c r="I1243" s="2605">
        <f t="shared" si="613"/>
        <v>0</v>
      </c>
      <c r="J1243" s="1268">
        <v>4</v>
      </c>
      <c r="K1243" s="2605">
        <f t="shared" si="612"/>
        <v>8927272</v>
      </c>
      <c r="L1243" s="1962">
        <v>1</v>
      </c>
      <c r="M1243" s="2605">
        <f t="shared" si="614"/>
        <v>431818</v>
      </c>
      <c r="N1243" s="1505">
        <f t="shared" si="615"/>
        <v>10</v>
      </c>
      <c r="O1243" s="1494">
        <f t="shared" si="615"/>
        <v>16018180</v>
      </c>
      <c r="P1243" s="1494">
        <f t="shared" si="596"/>
        <v>400000</v>
      </c>
      <c r="Q1243" s="1307"/>
      <c r="R1243" s="1508">
        <v>1331818</v>
      </c>
      <c r="S1243" s="1508">
        <v>1931818</v>
      </c>
      <c r="T1243" s="1508">
        <v>2231818</v>
      </c>
      <c r="U1243" s="1508">
        <v>431818</v>
      </c>
      <c r="V1243" s="1892"/>
      <c r="W1243" s="1229"/>
      <c r="X1243" s="2337"/>
      <c r="Y1243" s="1229"/>
      <c r="Z1243" s="2395"/>
      <c r="AA1243" s="1229"/>
      <c r="AB1243" s="1317"/>
      <c r="AC1243" s="1229"/>
      <c r="AD1243" s="1229"/>
      <c r="AE1243" s="1229"/>
      <c r="AF1243" s="1490">
        <f t="shared" si="597"/>
        <v>0</v>
      </c>
      <c r="AG1243" s="1316">
        <f t="shared" si="598"/>
        <v>16018180</v>
      </c>
      <c r="AH1243" s="1305"/>
      <c r="AI1243" s="1305"/>
      <c r="AJ1243" s="1267"/>
      <c r="AK1243" s="1317"/>
      <c r="AL1243" s="1317"/>
      <c r="AM1243" s="1305"/>
      <c r="AN1243" s="1305"/>
      <c r="AO1243" s="1266"/>
      <c r="AP1243" s="1491">
        <f t="shared" si="599"/>
        <v>0</v>
      </c>
      <c r="AQ1243" s="1268"/>
      <c r="AR1243" s="1492">
        <f t="shared" si="600"/>
        <v>0</v>
      </c>
      <c r="AS1243" s="1268"/>
      <c r="AT1243" s="1492">
        <f t="shared" si="601"/>
        <v>0</v>
      </c>
      <c r="AU1243" s="1268"/>
      <c r="AV1243" s="1492">
        <f t="shared" si="602"/>
        <v>0</v>
      </c>
      <c r="AW1243" s="1493">
        <f t="shared" si="603"/>
        <v>0</v>
      </c>
      <c r="AX1243" s="2153">
        <f t="shared" si="604"/>
        <v>0</v>
      </c>
      <c r="AY1243" s="1495">
        <f t="shared" si="605"/>
        <v>0</v>
      </c>
      <c r="AZ1243" s="1937"/>
      <c r="BA1243" s="1508">
        <v>1331818</v>
      </c>
      <c r="BB1243" s="1508">
        <v>1931818</v>
      </c>
      <c r="BC1243" s="1508">
        <v>2231818</v>
      </c>
      <c r="BD1243" s="1508">
        <v>431818</v>
      </c>
      <c r="BE1243" s="2174"/>
      <c r="BF1243" s="1229"/>
      <c r="BG1243" s="1317"/>
      <c r="BH1243" s="1229"/>
      <c r="BI1243" s="1317"/>
      <c r="BJ1243" s="1229"/>
      <c r="BK1243" s="1317"/>
      <c r="BL1243" s="1229"/>
      <c r="BM1243" s="1229"/>
      <c r="BN1243" s="1229"/>
      <c r="BO1243" s="1490">
        <f t="shared" si="611"/>
        <v>0</v>
      </c>
      <c r="BP1243" s="1496">
        <f t="shared" si="616"/>
        <v>0</v>
      </c>
      <c r="BQ1243" s="1305"/>
      <c r="BS1243" s="1298">
        <f t="shared" si="606"/>
        <v>5</v>
      </c>
      <c r="BT1243" s="1298"/>
      <c r="BU1243" s="1298"/>
      <c r="BV1243" s="1298"/>
      <c r="BW1243" s="1298"/>
    </row>
    <row r="1244" spans="1:75" ht="15" customHeight="1" x14ac:dyDescent="0.25">
      <c r="A1244" s="1315">
        <v>14</v>
      </c>
      <c r="B1244" s="2051">
        <v>43760</v>
      </c>
      <c r="C1244" s="1268">
        <f t="shared" si="593"/>
        <v>1232</v>
      </c>
      <c r="D1244" s="1305" t="s">
        <v>92</v>
      </c>
      <c r="E1244" s="1305" t="s">
        <v>88</v>
      </c>
      <c r="F1244" s="1266">
        <v>5</v>
      </c>
      <c r="G1244" s="1491">
        <f t="shared" si="592"/>
        <v>6659090</v>
      </c>
      <c r="H1244" s="1268"/>
      <c r="I1244" s="2605">
        <f t="shared" si="613"/>
        <v>0</v>
      </c>
      <c r="J1244" s="1268">
        <v>5</v>
      </c>
      <c r="K1244" s="2605">
        <f t="shared" si="612"/>
        <v>11159090</v>
      </c>
      <c r="L1244" s="1962"/>
      <c r="M1244" s="2605">
        <f t="shared" si="614"/>
        <v>0</v>
      </c>
      <c r="N1244" s="1505">
        <f t="shared" ref="N1244:O1259" si="617">F1244+H1244+J1244+L1244</f>
        <v>10</v>
      </c>
      <c r="O1244" s="1494">
        <f t="shared" si="617"/>
        <v>17818180</v>
      </c>
      <c r="P1244" s="1494">
        <f t="shared" si="596"/>
        <v>400000</v>
      </c>
      <c r="Q1244" s="1307"/>
      <c r="R1244" s="1508">
        <v>1331818</v>
      </c>
      <c r="S1244" s="1508">
        <v>1931818</v>
      </c>
      <c r="T1244" s="1508">
        <v>2231818</v>
      </c>
      <c r="U1244" s="1508">
        <v>431818</v>
      </c>
      <c r="V1244" s="1302"/>
      <c r="W1244" s="1229"/>
      <c r="X1244" s="2299"/>
      <c r="Y1244" s="1229"/>
      <c r="Z1244" s="2395"/>
      <c r="AA1244" s="1229"/>
      <c r="AB1244" s="1317"/>
      <c r="AC1244" s="1229"/>
      <c r="AD1244" s="1229"/>
      <c r="AE1244" s="1229"/>
      <c r="AF1244" s="1490">
        <f t="shared" si="597"/>
        <v>0</v>
      </c>
      <c r="AG1244" s="1316">
        <f t="shared" si="598"/>
        <v>17818180</v>
      </c>
      <c r="AH1244" s="1305"/>
      <c r="AI1244" s="1305"/>
      <c r="AJ1244" s="1267"/>
      <c r="AK1244" s="1317"/>
      <c r="AL1244" s="1317"/>
      <c r="AM1244" s="1305"/>
      <c r="AN1244" s="1305"/>
      <c r="AO1244" s="1266"/>
      <c r="AP1244" s="1491">
        <f t="shared" si="599"/>
        <v>0</v>
      </c>
      <c r="AQ1244" s="1268"/>
      <c r="AR1244" s="1492">
        <f t="shared" si="600"/>
        <v>0</v>
      </c>
      <c r="AS1244" s="1268"/>
      <c r="AT1244" s="1492">
        <f t="shared" si="601"/>
        <v>0</v>
      </c>
      <c r="AU1244" s="1268"/>
      <c r="AV1244" s="1492">
        <f t="shared" si="602"/>
        <v>0</v>
      </c>
      <c r="AW1244" s="1493">
        <f t="shared" si="603"/>
        <v>0</v>
      </c>
      <c r="AX1244" s="2153">
        <f t="shared" si="604"/>
        <v>0</v>
      </c>
      <c r="AY1244" s="1495">
        <f t="shared" si="605"/>
        <v>0</v>
      </c>
      <c r="AZ1244" s="1937"/>
      <c r="BA1244" s="1508">
        <v>1331818</v>
      </c>
      <c r="BB1244" s="1508">
        <v>1931818</v>
      </c>
      <c r="BC1244" s="1508">
        <v>2231818</v>
      </c>
      <c r="BD1244" s="1508">
        <v>431818</v>
      </c>
      <c r="BE1244" s="2174"/>
      <c r="BF1244" s="1229"/>
      <c r="BG1244" s="1317"/>
      <c r="BH1244" s="1229"/>
      <c r="BI1244" s="1317"/>
      <c r="BJ1244" s="1229"/>
      <c r="BK1244" s="1317"/>
      <c r="BL1244" s="1229"/>
      <c r="BM1244" s="1229"/>
      <c r="BN1244" s="1229"/>
      <c r="BO1244" s="1490">
        <f t="shared" si="611"/>
        <v>0</v>
      </c>
      <c r="BP1244" s="1496">
        <f t="shared" si="616"/>
        <v>0</v>
      </c>
      <c r="BQ1244" s="1305"/>
      <c r="BS1244" s="1298">
        <f t="shared" si="606"/>
        <v>5</v>
      </c>
      <c r="BT1244" s="1298"/>
      <c r="BU1244" s="1298"/>
      <c r="BV1244" s="1298"/>
      <c r="BW1244" s="1298"/>
    </row>
    <row r="1245" spans="1:75" ht="15" customHeight="1" x14ac:dyDescent="0.25">
      <c r="A1245" s="1315">
        <v>1</v>
      </c>
      <c r="B1245" s="2051">
        <v>43761</v>
      </c>
      <c r="C1245" s="1268">
        <f t="shared" si="593"/>
        <v>1233</v>
      </c>
      <c r="D1245" s="1305" t="s">
        <v>55</v>
      </c>
      <c r="E1245" s="1305" t="s">
        <v>88</v>
      </c>
      <c r="F1245" s="1266">
        <v>6</v>
      </c>
      <c r="G1245" s="1491">
        <f t="shared" si="592"/>
        <v>7990908</v>
      </c>
      <c r="H1245" s="1268"/>
      <c r="I1245" s="2605">
        <f t="shared" si="613"/>
        <v>0</v>
      </c>
      <c r="J1245" s="1268">
        <v>2</v>
      </c>
      <c r="K1245" s="2605">
        <f t="shared" si="612"/>
        <v>4463636</v>
      </c>
      <c r="L1245" s="1962">
        <v>1</v>
      </c>
      <c r="M1245" s="2605">
        <f t="shared" si="614"/>
        <v>431818</v>
      </c>
      <c r="N1245" s="1505">
        <f t="shared" si="617"/>
        <v>9</v>
      </c>
      <c r="O1245" s="1494">
        <f t="shared" si="617"/>
        <v>12886362</v>
      </c>
      <c r="P1245" s="1494">
        <f t="shared" si="596"/>
        <v>360000</v>
      </c>
      <c r="Q1245" s="1307"/>
      <c r="R1245" s="1508">
        <v>1331818</v>
      </c>
      <c r="S1245" s="1508">
        <v>1931818</v>
      </c>
      <c r="T1245" s="1508">
        <v>2231818</v>
      </c>
      <c r="U1245" s="1508">
        <v>431818</v>
      </c>
      <c r="V1245" s="1892"/>
      <c r="W1245" s="1229"/>
      <c r="X1245" s="2337"/>
      <c r="Y1245" s="1229"/>
      <c r="Z1245" s="2395"/>
      <c r="AA1245" s="1229"/>
      <c r="AB1245" s="1317"/>
      <c r="AC1245" s="1229"/>
      <c r="AD1245" s="1229"/>
      <c r="AE1245" s="1229"/>
      <c r="AF1245" s="1490">
        <f t="shared" si="597"/>
        <v>0</v>
      </c>
      <c r="AG1245" s="1316">
        <f t="shared" si="598"/>
        <v>12886362</v>
      </c>
      <c r="AH1245" s="1305"/>
      <c r="AI1245" s="1305"/>
      <c r="AJ1245" s="1267"/>
      <c r="AK1245" s="1317"/>
      <c r="AL1245" s="1317"/>
      <c r="AM1245" s="1305"/>
      <c r="AN1245" s="1305"/>
      <c r="AO1245" s="1266"/>
      <c r="AP1245" s="1491">
        <f t="shared" si="599"/>
        <v>0</v>
      </c>
      <c r="AQ1245" s="1268"/>
      <c r="AR1245" s="1492">
        <f t="shared" si="600"/>
        <v>0</v>
      </c>
      <c r="AS1245" s="1268"/>
      <c r="AT1245" s="1492">
        <f t="shared" si="601"/>
        <v>0</v>
      </c>
      <c r="AU1245" s="1268"/>
      <c r="AV1245" s="1492">
        <f t="shared" si="602"/>
        <v>0</v>
      </c>
      <c r="AW1245" s="1493">
        <f t="shared" si="603"/>
        <v>0</v>
      </c>
      <c r="AX1245" s="2153">
        <f t="shared" si="604"/>
        <v>0</v>
      </c>
      <c r="AY1245" s="1495">
        <f t="shared" si="605"/>
        <v>0</v>
      </c>
      <c r="AZ1245" s="1937"/>
      <c r="BA1245" s="1508">
        <v>1331818</v>
      </c>
      <c r="BB1245" s="1508">
        <v>1931818</v>
      </c>
      <c r="BC1245" s="1508">
        <v>2231818</v>
      </c>
      <c r="BD1245" s="1508">
        <v>431818</v>
      </c>
      <c r="BE1245" s="2174"/>
      <c r="BF1245" s="1229"/>
      <c r="BG1245" s="1317"/>
      <c r="BH1245" s="1229"/>
      <c r="BI1245" s="1317"/>
      <c r="BJ1245" s="1229"/>
      <c r="BK1245" s="1317"/>
      <c r="BL1245" s="1229"/>
      <c r="BM1245" s="1229"/>
      <c r="BN1245" s="1229"/>
      <c r="BO1245" s="1490">
        <f t="shared" si="611"/>
        <v>0</v>
      </c>
      <c r="BP1245" s="1496">
        <f t="shared" si="616"/>
        <v>0</v>
      </c>
      <c r="BQ1245" s="1305"/>
      <c r="BS1245" s="1298">
        <f t="shared" si="606"/>
        <v>6</v>
      </c>
      <c r="BT1245" s="1298"/>
      <c r="BU1245" s="1298"/>
      <c r="BV1245" s="1298"/>
      <c r="BW1245" s="1298"/>
    </row>
    <row r="1246" spans="1:75" ht="15" customHeight="1" x14ac:dyDescent="0.25">
      <c r="A1246" s="1315">
        <v>2</v>
      </c>
      <c r="B1246" s="2051">
        <v>43761</v>
      </c>
      <c r="C1246" s="1268">
        <f t="shared" si="593"/>
        <v>1234</v>
      </c>
      <c r="D1246" s="1305" t="s">
        <v>81</v>
      </c>
      <c r="E1246" s="1305" t="s">
        <v>31</v>
      </c>
      <c r="F1246" s="1266">
        <v>6</v>
      </c>
      <c r="G1246" s="1491">
        <f t="shared" si="592"/>
        <v>7990908</v>
      </c>
      <c r="H1246" s="1268">
        <v>1</v>
      </c>
      <c r="I1246" s="2605">
        <f t="shared" si="613"/>
        <v>1931818</v>
      </c>
      <c r="J1246" s="1268"/>
      <c r="K1246" s="2605">
        <f t="shared" si="612"/>
        <v>0</v>
      </c>
      <c r="L1246" s="1962">
        <v>1</v>
      </c>
      <c r="M1246" s="2605">
        <f t="shared" si="614"/>
        <v>431818</v>
      </c>
      <c r="N1246" s="1505">
        <f t="shared" si="617"/>
        <v>8</v>
      </c>
      <c r="O1246" s="1494">
        <f t="shared" si="617"/>
        <v>10354544</v>
      </c>
      <c r="P1246" s="1494">
        <f t="shared" si="596"/>
        <v>320000</v>
      </c>
      <c r="Q1246" s="1307"/>
      <c r="R1246" s="1508">
        <v>1331818</v>
      </c>
      <c r="S1246" s="1508">
        <v>1931818</v>
      </c>
      <c r="T1246" s="1508">
        <v>2231818</v>
      </c>
      <c r="U1246" s="1508">
        <v>431818</v>
      </c>
      <c r="V1246" s="2470"/>
      <c r="W1246" s="1229"/>
      <c r="X1246" s="2337"/>
      <c r="Y1246" s="1229"/>
      <c r="Z1246" s="2395"/>
      <c r="AA1246" s="1229"/>
      <c r="AB1246" s="1317"/>
      <c r="AC1246" s="1229"/>
      <c r="AD1246" s="1229"/>
      <c r="AE1246" s="1229"/>
      <c r="AF1246" s="1490">
        <f t="shared" si="597"/>
        <v>0</v>
      </c>
      <c r="AG1246" s="1316">
        <f t="shared" si="598"/>
        <v>10354544</v>
      </c>
      <c r="AH1246" s="1305"/>
      <c r="AI1246" s="1305"/>
      <c r="AJ1246" s="1267"/>
      <c r="AK1246" s="1317"/>
      <c r="AL1246" s="1317"/>
      <c r="AM1246" s="1305"/>
      <c r="AN1246" s="1305"/>
      <c r="AO1246" s="1266"/>
      <c r="AP1246" s="1491">
        <f t="shared" si="599"/>
        <v>0</v>
      </c>
      <c r="AQ1246" s="1268"/>
      <c r="AR1246" s="1492">
        <f t="shared" si="600"/>
        <v>0</v>
      </c>
      <c r="AS1246" s="1268"/>
      <c r="AT1246" s="1492">
        <f t="shared" si="601"/>
        <v>0</v>
      </c>
      <c r="AU1246" s="1268"/>
      <c r="AV1246" s="1492">
        <f t="shared" si="602"/>
        <v>0</v>
      </c>
      <c r="AW1246" s="1493">
        <f t="shared" si="603"/>
        <v>0</v>
      </c>
      <c r="AX1246" s="2153">
        <f t="shared" si="604"/>
        <v>0</v>
      </c>
      <c r="AY1246" s="1495">
        <f t="shared" si="605"/>
        <v>0</v>
      </c>
      <c r="AZ1246" s="1937"/>
      <c r="BA1246" s="1508">
        <v>1331818</v>
      </c>
      <c r="BB1246" s="1508">
        <v>1931818</v>
      </c>
      <c r="BC1246" s="1508">
        <v>2231818</v>
      </c>
      <c r="BD1246" s="1508">
        <v>431818</v>
      </c>
      <c r="BE1246" s="2174"/>
      <c r="BF1246" s="1229"/>
      <c r="BG1246" s="1317"/>
      <c r="BH1246" s="1229"/>
      <c r="BI1246" s="1317"/>
      <c r="BJ1246" s="1229"/>
      <c r="BK1246" s="1317"/>
      <c r="BL1246" s="1229"/>
      <c r="BM1246" s="1229"/>
      <c r="BN1246" s="1229"/>
      <c r="BO1246" s="1490">
        <f t="shared" si="611"/>
        <v>0</v>
      </c>
      <c r="BP1246" s="1496">
        <f t="shared" si="616"/>
        <v>0</v>
      </c>
      <c r="BQ1246" s="1305"/>
      <c r="BS1246" s="1298">
        <f t="shared" si="606"/>
        <v>6</v>
      </c>
      <c r="BT1246" s="1298"/>
      <c r="BU1246" s="1298"/>
      <c r="BV1246" s="1298"/>
      <c r="BW1246" s="1298"/>
    </row>
    <row r="1247" spans="1:75" ht="15" customHeight="1" x14ac:dyDescent="0.25">
      <c r="A1247" s="1315">
        <v>3</v>
      </c>
      <c r="B1247" s="2051">
        <v>43761</v>
      </c>
      <c r="C1247" s="1268">
        <f t="shared" si="593"/>
        <v>1235</v>
      </c>
      <c r="D1247" s="1305" t="s">
        <v>59</v>
      </c>
      <c r="E1247" s="1305" t="s">
        <v>57</v>
      </c>
      <c r="F1247" s="1266">
        <v>2</v>
      </c>
      <c r="G1247" s="1491">
        <f t="shared" si="592"/>
        <v>2663636</v>
      </c>
      <c r="H1247" s="1268">
        <v>1</v>
      </c>
      <c r="I1247" s="2605">
        <f t="shared" si="613"/>
        <v>1931818</v>
      </c>
      <c r="J1247" s="1268"/>
      <c r="K1247" s="2605">
        <f t="shared" si="612"/>
        <v>0</v>
      </c>
      <c r="L1247" s="1962">
        <v>2</v>
      </c>
      <c r="M1247" s="2605">
        <f t="shared" si="614"/>
        <v>863636</v>
      </c>
      <c r="N1247" s="1505">
        <f t="shared" si="617"/>
        <v>5</v>
      </c>
      <c r="O1247" s="1494">
        <f t="shared" si="617"/>
        <v>5459090</v>
      </c>
      <c r="P1247" s="1494">
        <f t="shared" si="596"/>
        <v>200000</v>
      </c>
      <c r="Q1247" s="1307"/>
      <c r="R1247" s="1508">
        <v>1331818</v>
      </c>
      <c r="S1247" s="1508">
        <v>1931818</v>
      </c>
      <c r="T1247" s="1508">
        <v>2231818</v>
      </c>
      <c r="U1247" s="1508">
        <v>431818</v>
      </c>
      <c r="V1247" s="2470"/>
      <c r="W1247" s="1229"/>
      <c r="X1247" s="2337"/>
      <c r="Y1247" s="1229"/>
      <c r="Z1247" s="2395"/>
      <c r="AA1247" s="1229"/>
      <c r="AB1247" s="1317"/>
      <c r="AC1247" s="1229"/>
      <c r="AD1247" s="1229"/>
      <c r="AE1247" s="1229"/>
      <c r="AF1247" s="1490">
        <f t="shared" si="597"/>
        <v>0</v>
      </c>
      <c r="AG1247" s="1316">
        <f t="shared" si="598"/>
        <v>5459090</v>
      </c>
      <c r="AH1247" s="1305"/>
      <c r="AI1247" s="1305"/>
      <c r="AJ1247" s="1267"/>
      <c r="AK1247" s="1317"/>
      <c r="AL1247" s="1317"/>
      <c r="AM1247" s="1305"/>
      <c r="AN1247" s="1305"/>
      <c r="AO1247" s="1266"/>
      <c r="AP1247" s="1491">
        <f t="shared" si="599"/>
        <v>0</v>
      </c>
      <c r="AQ1247" s="1268"/>
      <c r="AR1247" s="1492">
        <f t="shared" si="600"/>
        <v>0</v>
      </c>
      <c r="AS1247" s="1268"/>
      <c r="AT1247" s="1492">
        <f t="shared" si="601"/>
        <v>0</v>
      </c>
      <c r="AU1247" s="1268"/>
      <c r="AV1247" s="1492">
        <f t="shared" si="602"/>
        <v>0</v>
      </c>
      <c r="AW1247" s="1493">
        <f t="shared" si="603"/>
        <v>0</v>
      </c>
      <c r="AX1247" s="2153">
        <f t="shared" si="604"/>
        <v>0</v>
      </c>
      <c r="AY1247" s="1495">
        <f t="shared" si="605"/>
        <v>0</v>
      </c>
      <c r="AZ1247" s="1937"/>
      <c r="BA1247" s="1508">
        <v>1331818</v>
      </c>
      <c r="BB1247" s="1508">
        <v>1931818</v>
      </c>
      <c r="BC1247" s="1508">
        <v>2231818</v>
      </c>
      <c r="BD1247" s="1508">
        <v>431818</v>
      </c>
      <c r="BE1247" s="2174"/>
      <c r="BF1247" s="1229"/>
      <c r="BG1247" s="1317"/>
      <c r="BH1247" s="1229"/>
      <c r="BI1247" s="1317"/>
      <c r="BJ1247" s="1229"/>
      <c r="BK1247" s="1317"/>
      <c r="BL1247" s="1229"/>
      <c r="BM1247" s="1229"/>
      <c r="BN1247" s="1229"/>
      <c r="BO1247" s="1490">
        <f t="shared" si="611"/>
        <v>0</v>
      </c>
      <c r="BP1247" s="1496">
        <f t="shared" si="616"/>
        <v>0</v>
      </c>
      <c r="BQ1247" s="1305"/>
      <c r="BS1247" s="1298"/>
      <c r="BT1247" s="1298"/>
      <c r="BU1247" s="1298"/>
      <c r="BV1247" s="1298"/>
      <c r="BW1247" s="1298"/>
    </row>
    <row r="1248" spans="1:75" ht="15" x14ac:dyDescent="0.25">
      <c r="A1248" s="1315">
        <v>4</v>
      </c>
      <c r="B1248" s="2051">
        <v>43761</v>
      </c>
      <c r="C1248" s="1268">
        <f t="shared" si="593"/>
        <v>1236</v>
      </c>
      <c r="D1248" s="1305" t="s">
        <v>58</v>
      </c>
      <c r="E1248" s="1305" t="s">
        <v>57</v>
      </c>
      <c r="F1248" s="1266">
        <v>2</v>
      </c>
      <c r="G1248" s="1491">
        <f t="shared" si="592"/>
        <v>2663636</v>
      </c>
      <c r="H1248" s="1268"/>
      <c r="I1248" s="2605">
        <f t="shared" si="613"/>
        <v>0</v>
      </c>
      <c r="J1248" s="1268"/>
      <c r="K1248" s="2605">
        <f t="shared" si="612"/>
        <v>0</v>
      </c>
      <c r="L1248" s="1962">
        <v>1</v>
      </c>
      <c r="M1248" s="2605">
        <f t="shared" si="614"/>
        <v>431818</v>
      </c>
      <c r="N1248" s="1505">
        <f t="shared" si="617"/>
        <v>3</v>
      </c>
      <c r="O1248" s="1494">
        <f t="shared" si="617"/>
        <v>3095454</v>
      </c>
      <c r="P1248" s="1494">
        <f t="shared" si="596"/>
        <v>120000</v>
      </c>
      <c r="Q1248" s="1307"/>
      <c r="R1248" s="1508">
        <v>1331818</v>
      </c>
      <c r="S1248" s="1508">
        <v>1931818</v>
      </c>
      <c r="T1248" s="1508">
        <v>2231818</v>
      </c>
      <c r="U1248" s="1508">
        <v>431818</v>
      </c>
      <c r="V1248" s="2470"/>
      <c r="W1248" s="1229"/>
      <c r="X1248" s="2337"/>
      <c r="Y1248" s="1229"/>
      <c r="Z1248" s="2395"/>
      <c r="AA1248" s="1229"/>
      <c r="AB1248" s="1317"/>
      <c r="AC1248" s="1229"/>
      <c r="AD1248" s="1229"/>
      <c r="AE1248" s="1229"/>
      <c r="AF1248" s="1490">
        <f t="shared" si="597"/>
        <v>0</v>
      </c>
      <c r="AG1248" s="1316">
        <f t="shared" si="598"/>
        <v>3095454</v>
      </c>
      <c r="AH1248" s="1305"/>
      <c r="AI1248" s="1305"/>
      <c r="AJ1248" s="1267"/>
      <c r="AK1248" s="1317"/>
      <c r="AL1248" s="1317"/>
      <c r="AM1248" s="1305"/>
      <c r="AN1248" s="1305"/>
      <c r="AO1248" s="1266"/>
      <c r="AP1248" s="1491">
        <f t="shared" si="599"/>
        <v>0</v>
      </c>
      <c r="AQ1248" s="1268"/>
      <c r="AR1248" s="1492">
        <f t="shared" si="600"/>
        <v>0</v>
      </c>
      <c r="AS1248" s="1268"/>
      <c r="AT1248" s="1492">
        <f t="shared" si="601"/>
        <v>0</v>
      </c>
      <c r="AU1248" s="1268"/>
      <c r="AV1248" s="1492">
        <f t="shared" si="602"/>
        <v>0</v>
      </c>
      <c r="AW1248" s="1493">
        <f t="shared" si="603"/>
        <v>0</v>
      </c>
      <c r="AX1248" s="2153">
        <f t="shared" si="604"/>
        <v>0</v>
      </c>
      <c r="AY1248" s="1495">
        <f t="shared" si="605"/>
        <v>0</v>
      </c>
      <c r="AZ1248" s="1937"/>
      <c r="BA1248" s="1508">
        <v>1331818</v>
      </c>
      <c r="BB1248" s="1508">
        <v>1931818</v>
      </c>
      <c r="BC1248" s="1508">
        <v>2231818</v>
      </c>
      <c r="BD1248" s="1508">
        <v>431818</v>
      </c>
      <c r="BE1248" s="2174"/>
      <c r="BF1248" s="1229"/>
      <c r="BG1248" s="1317"/>
      <c r="BH1248" s="1229"/>
      <c r="BI1248" s="1317"/>
      <c r="BJ1248" s="1229"/>
      <c r="BK1248" s="1317"/>
      <c r="BL1248" s="1229"/>
      <c r="BM1248" s="1229"/>
      <c r="BN1248" s="1229"/>
      <c r="BO1248" s="1490">
        <f t="shared" si="611"/>
        <v>0</v>
      </c>
      <c r="BP1248" s="1496">
        <f t="shared" si="616"/>
        <v>0</v>
      </c>
      <c r="BQ1248" s="1305"/>
      <c r="BS1248" s="1298"/>
      <c r="BT1248" s="1298"/>
      <c r="BU1248" s="1298"/>
      <c r="BV1248" s="1298"/>
      <c r="BW1248" s="1298"/>
    </row>
    <row r="1249" spans="1:75" ht="15" x14ac:dyDescent="0.25">
      <c r="A1249" s="1315">
        <v>5</v>
      </c>
      <c r="B1249" s="2051">
        <v>43761</v>
      </c>
      <c r="C1249" s="1268">
        <f t="shared" si="593"/>
        <v>1237</v>
      </c>
      <c r="D1249" s="1305" t="s">
        <v>342</v>
      </c>
      <c r="E1249" s="1305" t="s">
        <v>57</v>
      </c>
      <c r="F1249" s="1266">
        <v>2</v>
      </c>
      <c r="G1249" s="1491">
        <f t="shared" si="592"/>
        <v>2663636</v>
      </c>
      <c r="H1249" s="1268"/>
      <c r="I1249" s="2605">
        <f t="shared" si="613"/>
        <v>0</v>
      </c>
      <c r="J1249" s="1268"/>
      <c r="K1249" s="2605">
        <f t="shared" si="612"/>
        <v>0</v>
      </c>
      <c r="L1249" s="1962">
        <v>2</v>
      </c>
      <c r="M1249" s="2605">
        <f t="shared" si="614"/>
        <v>863636</v>
      </c>
      <c r="N1249" s="1505">
        <f t="shared" si="617"/>
        <v>4</v>
      </c>
      <c r="O1249" s="1494">
        <f t="shared" si="617"/>
        <v>3527272</v>
      </c>
      <c r="P1249" s="1494">
        <f t="shared" si="596"/>
        <v>160000</v>
      </c>
      <c r="Q1249" s="1307"/>
      <c r="R1249" s="1508">
        <v>1331818</v>
      </c>
      <c r="S1249" s="1508">
        <v>1931818</v>
      </c>
      <c r="T1249" s="1508">
        <v>2231818</v>
      </c>
      <c r="U1249" s="1508">
        <v>431818</v>
      </c>
      <c r="V1249" s="2470"/>
      <c r="W1249" s="1229"/>
      <c r="X1249" s="2337"/>
      <c r="Y1249" s="1229"/>
      <c r="Z1249" s="2395"/>
      <c r="AA1249" s="1229"/>
      <c r="AB1249" s="1317"/>
      <c r="AC1249" s="1229"/>
      <c r="AD1249" s="1229"/>
      <c r="AE1249" s="1229"/>
      <c r="AF1249" s="1490">
        <f t="shared" si="597"/>
        <v>0</v>
      </c>
      <c r="AG1249" s="1316">
        <f t="shared" si="598"/>
        <v>3527272</v>
      </c>
      <c r="AH1249" s="1305"/>
      <c r="AI1249" s="1305"/>
      <c r="AJ1249" s="1267"/>
      <c r="AK1249" s="1317"/>
      <c r="AL1249" s="1317"/>
      <c r="AM1249" s="1305"/>
      <c r="AN1249" s="1305"/>
      <c r="AO1249" s="1266"/>
      <c r="AP1249" s="1491">
        <f t="shared" si="599"/>
        <v>0</v>
      </c>
      <c r="AQ1249" s="1268"/>
      <c r="AR1249" s="1492">
        <f t="shared" si="600"/>
        <v>0</v>
      </c>
      <c r="AS1249" s="1268"/>
      <c r="AT1249" s="1492">
        <f t="shared" si="601"/>
        <v>0</v>
      </c>
      <c r="AU1249" s="1268"/>
      <c r="AV1249" s="1492">
        <f t="shared" si="602"/>
        <v>0</v>
      </c>
      <c r="AW1249" s="1493">
        <f t="shared" si="603"/>
        <v>0</v>
      </c>
      <c r="AX1249" s="2153">
        <f t="shared" si="604"/>
        <v>0</v>
      </c>
      <c r="AY1249" s="1495">
        <f t="shared" si="605"/>
        <v>0</v>
      </c>
      <c r="AZ1249" s="1937"/>
      <c r="BA1249" s="1508">
        <v>1331818</v>
      </c>
      <c r="BB1249" s="1508">
        <v>1931818</v>
      </c>
      <c r="BC1249" s="1508">
        <v>2231818</v>
      </c>
      <c r="BD1249" s="1508">
        <v>431818</v>
      </c>
      <c r="BE1249" s="2174"/>
      <c r="BF1249" s="1229"/>
      <c r="BG1249" s="1317"/>
      <c r="BH1249" s="1229"/>
      <c r="BI1249" s="1317"/>
      <c r="BJ1249" s="1229"/>
      <c r="BK1249" s="1317"/>
      <c r="BL1249" s="1229"/>
      <c r="BM1249" s="1229"/>
      <c r="BN1249" s="1229"/>
      <c r="BO1249" s="1490">
        <f t="shared" si="611"/>
        <v>0</v>
      </c>
      <c r="BP1249" s="1496">
        <f t="shared" si="616"/>
        <v>0</v>
      </c>
      <c r="BQ1249" s="1305"/>
      <c r="BS1249" s="1298"/>
      <c r="BT1249" s="1298"/>
      <c r="BU1249" s="1298"/>
      <c r="BV1249" s="1298"/>
      <c r="BW1249" s="1298"/>
    </row>
    <row r="1250" spans="1:75" ht="15" x14ac:dyDescent="0.25">
      <c r="A1250" s="1315">
        <v>6</v>
      </c>
      <c r="B1250" s="2051">
        <v>43761</v>
      </c>
      <c r="C1250" s="1268">
        <f t="shared" si="593"/>
        <v>1238</v>
      </c>
      <c r="D1250" s="1305" t="s">
        <v>69</v>
      </c>
      <c r="E1250" s="1305" t="s">
        <v>57</v>
      </c>
      <c r="F1250" s="1266">
        <v>5</v>
      </c>
      <c r="G1250" s="1491">
        <f t="shared" si="592"/>
        <v>6659090</v>
      </c>
      <c r="H1250" s="1268"/>
      <c r="I1250" s="2605">
        <f t="shared" si="613"/>
        <v>0</v>
      </c>
      <c r="J1250" s="1268"/>
      <c r="K1250" s="2605">
        <f t="shared" si="612"/>
        <v>0</v>
      </c>
      <c r="L1250" s="1962">
        <v>2</v>
      </c>
      <c r="M1250" s="2605">
        <f t="shared" si="614"/>
        <v>863636</v>
      </c>
      <c r="N1250" s="1505">
        <f t="shared" si="617"/>
        <v>7</v>
      </c>
      <c r="O1250" s="1494">
        <f t="shared" si="617"/>
        <v>7522726</v>
      </c>
      <c r="P1250" s="1494">
        <f t="shared" si="596"/>
        <v>280000</v>
      </c>
      <c r="Q1250" s="1307"/>
      <c r="R1250" s="1508">
        <v>1331818</v>
      </c>
      <c r="S1250" s="1508">
        <v>1931818</v>
      </c>
      <c r="T1250" s="1508">
        <v>2231818</v>
      </c>
      <c r="U1250" s="1508">
        <v>431818</v>
      </c>
      <c r="V1250" s="2470"/>
      <c r="W1250" s="1229"/>
      <c r="X1250" s="2337"/>
      <c r="Y1250" s="1229"/>
      <c r="Z1250" s="2395"/>
      <c r="AA1250" s="1229"/>
      <c r="AB1250" s="1317"/>
      <c r="AC1250" s="1229"/>
      <c r="AD1250" s="1229"/>
      <c r="AE1250" s="1229"/>
      <c r="AF1250" s="1490">
        <f t="shared" si="597"/>
        <v>0</v>
      </c>
      <c r="AG1250" s="1316">
        <f t="shared" si="598"/>
        <v>7522726</v>
      </c>
      <c r="AH1250" s="1305"/>
      <c r="AI1250" s="1305"/>
      <c r="AJ1250" s="1267"/>
      <c r="AK1250" s="1317"/>
      <c r="AL1250" s="1317"/>
      <c r="AM1250" s="1305"/>
      <c r="AN1250" s="1305"/>
      <c r="AO1250" s="1266"/>
      <c r="AP1250" s="1491">
        <f t="shared" si="599"/>
        <v>0</v>
      </c>
      <c r="AQ1250" s="1268"/>
      <c r="AR1250" s="1492">
        <f t="shared" si="600"/>
        <v>0</v>
      </c>
      <c r="AS1250" s="1268"/>
      <c r="AT1250" s="1492">
        <f t="shared" si="601"/>
        <v>0</v>
      </c>
      <c r="AU1250" s="1268"/>
      <c r="AV1250" s="1492">
        <f t="shared" si="602"/>
        <v>0</v>
      </c>
      <c r="AW1250" s="1493">
        <f t="shared" si="603"/>
        <v>0</v>
      </c>
      <c r="AX1250" s="2153">
        <f t="shared" si="604"/>
        <v>0</v>
      </c>
      <c r="AY1250" s="1495">
        <f t="shared" si="605"/>
        <v>0</v>
      </c>
      <c r="AZ1250" s="1937"/>
      <c r="BA1250" s="1508">
        <v>1331818</v>
      </c>
      <c r="BB1250" s="1508">
        <v>1931818</v>
      </c>
      <c r="BC1250" s="1508">
        <v>2231818</v>
      </c>
      <c r="BD1250" s="1508">
        <v>431818</v>
      </c>
      <c r="BE1250" s="2174"/>
      <c r="BF1250" s="1229"/>
      <c r="BG1250" s="1317"/>
      <c r="BH1250" s="1229"/>
      <c r="BI1250" s="1317"/>
      <c r="BJ1250" s="1229"/>
      <c r="BK1250" s="1317"/>
      <c r="BL1250" s="1229"/>
      <c r="BM1250" s="1229"/>
      <c r="BN1250" s="1229"/>
      <c r="BO1250" s="1490">
        <f t="shared" si="611"/>
        <v>0</v>
      </c>
      <c r="BP1250" s="1496">
        <f t="shared" si="616"/>
        <v>0</v>
      </c>
      <c r="BQ1250" s="1305"/>
      <c r="BS1250" s="1298"/>
      <c r="BT1250" s="1298"/>
      <c r="BU1250" s="1298"/>
      <c r="BV1250" s="1298"/>
      <c r="BW1250" s="1298"/>
    </row>
    <row r="1251" spans="1:75" ht="15" x14ac:dyDescent="0.25">
      <c r="A1251" s="1315">
        <v>7</v>
      </c>
      <c r="B1251" s="2051">
        <v>43761</v>
      </c>
      <c r="C1251" s="1268">
        <f t="shared" si="593"/>
        <v>1239</v>
      </c>
      <c r="D1251" s="1305" t="s">
        <v>343</v>
      </c>
      <c r="E1251" s="1305" t="s">
        <v>57</v>
      </c>
      <c r="F1251" s="1266">
        <v>2</v>
      </c>
      <c r="G1251" s="1491">
        <f t="shared" ref="G1251:G1314" si="618">F1251*R1251</f>
        <v>2663636</v>
      </c>
      <c r="H1251" s="1268"/>
      <c r="I1251" s="2605">
        <f t="shared" si="613"/>
        <v>0</v>
      </c>
      <c r="J1251" s="1268"/>
      <c r="K1251" s="2605">
        <f t="shared" si="612"/>
        <v>0</v>
      </c>
      <c r="L1251" s="1962">
        <v>2</v>
      </c>
      <c r="M1251" s="2605">
        <f t="shared" si="614"/>
        <v>863636</v>
      </c>
      <c r="N1251" s="1505">
        <f t="shared" si="617"/>
        <v>4</v>
      </c>
      <c r="O1251" s="1494">
        <f t="shared" si="617"/>
        <v>3527272</v>
      </c>
      <c r="P1251" s="1494">
        <f t="shared" si="596"/>
        <v>160000</v>
      </c>
      <c r="Q1251" s="1307"/>
      <c r="R1251" s="1508">
        <v>1331818</v>
      </c>
      <c r="S1251" s="1508">
        <v>1931818</v>
      </c>
      <c r="T1251" s="1508">
        <v>2231818</v>
      </c>
      <c r="U1251" s="1508">
        <v>431818</v>
      </c>
      <c r="V1251" s="2470"/>
      <c r="W1251" s="1229"/>
      <c r="X1251" s="2337"/>
      <c r="Y1251" s="1229"/>
      <c r="Z1251" s="2395"/>
      <c r="AA1251" s="1229"/>
      <c r="AB1251" s="1317"/>
      <c r="AC1251" s="1229"/>
      <c r="AD1251" s="1229"/>
      <c r="AE1251" s="1229"/>
      <c r="AF1251" s="1490">
        <f t="shared" si="597"/>
        <v>0</v>
      </c>
      <c r="AG1251" s="1316">
        <f t="shared" si="598"/>
        <v>3527272</v>
      </c>
      <c r="AH1251" s="1305"/>
      <c r="AI1251" s="1305"/>
      <c r="AJ1251" s="1267"/>
      <c r="AK1251" s="1317"/>
      <c r="AL1251" s="1317"/>
      <c r="AM1251" s="1305"/>
      <c r="AN1251" s="1305"/>
      <c r="AO1251" s="1266"/>
      <c r="AP1251" s="1491">
        <f t="shared" si="599"/>
        <v>0</v>
      </c>
      <c r="AQ1251" s="1268"/>
      <c r="AR1251" s="1492">
        <f t="shared" si="600"/>
        <v>0</v>
      </c>
      <c r="AS1251" s="1268"/>
      <c r="AT1251" s="1492">
        <f t="shared" si="601"/>
        <v>0</v>
      </c>
      <c r="AU1251" s="1268"/>
      <c r="AV1251" s="1492">
        <f t="shared" si="602"/>
        <v>0</v>
      </c>
      <c r="AW1251" s="1493">
        <f t="shared" si="603"/>
        <v>0</v>
      </c>
      <c r="AX1251" s="2153">
        <f t="shared" si="604"/>
        <v>0</v>
      </c>
      <c r="AY1251" s="1495">
        <f t="shared" si="605"/>
        <v>0</v>
      </c>
      <c r="AZ1251" s="1937"/>
      <c r="BA1251" s="1508">
        <v>1331818</v>
      </c>
      <c r="BB1251" s="1508">
        <v>1931818</v>
      </c>
      <c r="BC1251" s="1508">
        <v>2231818</v>
      </c>
      <c r="BD1251" s="1508">
        <v>431818</v>
      </c>
      <c r="BE1251" s="2174"/>
      <c r="BF1251" s="1229"/>
      <c r="BG1251" s="1317"/>
      <c r="BH1251" s="1229"/>
      <c r="BI1251" s="1317"/>
      <c r="BJ1251" s="1229"/>
      <c r="BK1251" s="1317"/>
      <c r="BL1251" s="1229"/>
      <c r="BM1251" s="1229"/>
      <c r="BN1251" s="1229"/>
      <c r="BO1251" s="1490">
        <f t="shared" si="611"/>
        <v>0</v>
      </c>
      <c r="BP1251" s="1496">
        <f t="shared" si="616"/>
        <v>0</v>
      </c>
      <c r="BQ1251" s="1305"/>
      <c r="BS1251" s="1298"/>
      <c r="BT1251" s="1298"/>
      <c r="BU1251" s="1298"/>
      <c r="BV1251" s="1298"/>
      <c r="BW1251" s="1298"/>
    </row>
    <row r="1252" spans="1:75" ht="15" x14ac:dyDescent="0.25">
      <c r="A1252" s="1315">
        <v>8</v>
      </c>
      <c r="B1252" s="2051">
        <v>43761</v>
      </c>
      <c r="C1252" s="1268">
        <f t="shared" ref="C1252:C1272" si="619">C1251+1</f>
        <v>1240</v>
      </c>
      <c r="D1252" s="1305" t="s">
        <v>56</v>
      </c>
      <c r="E1252" s="1305" t="s">
        <v>57</v>
      </c>
      <c r="F1252" s="1266">
        <v>7</v>
      </c>
      <c r="G1252" s="1491">
        <f t="shared" si="618"/>
        <v>9322726</v>
      </c>
      <c r="H1252" s="1268">
        <v>1</v>
      </c>
      <c r="I1252" s="2605">
        <f t="shared" si="613"/>
        <v>1931818</v>
      </c>
      <c r="J1252" s="1268"/>
      <c r="K1252" s="2605">
        <f t="shared" si="612"/>
        <v>0</v>
      </c>
      <c r="L1252" s="1962">
        <v>2</v>
      </c>
      <c r="M1252" s="2605">
        <f t="shared" si="614"/>
        <v>863636</v>
      </c>
      <c r="N1252" s="1505">
        <f t="shared" si="617"/>
        <v>10</v>
      </c>
      <c r="O1252" s="1494">
        <f t="shared" si="617"/>
        <v>12118180</v>
      </c>
      <c r="P1252" s="1494">
        <f t="shared" si="596"/>
        <v>400000</v>
      </c>
      <c r="Q1252" s="1307"/>
      <c r="R1252" s="1508">
        <v>1331818</v>
      </c>
      <c r="S1252" s="1508">
        <v>1931818</v>
      </c>
      <c r="T1252" s="1508">
        <v>2231818</v>
      </c>
      <c r="U1252" s="1508">
        <v>431818</v>
      </c>
      <c r="V1252" s="2470"/>
      <c r="W1252" s="1229"/>
      <c r="X1252" s="2337"/>
      <c r="Y1252" s="1229"/>
      <c r="Z1252" s="2395"/>
      <c r="AA1252" s="1229"/>
      <c r="AB1252" s="1317"/>
      <c r="AC1252" s="1229"/>
      <c r="AD1252" s="1229"/>
      <c r="AE1252" s="1229"/>
      <c r="AF1252" s="1490">
        <f t="shared" si="597"/>
        <v>0</v>
      </c>
      <c r="AG1252" s="1316">
        <f t="shared" si="598"/>
        <v>12118180</v>
      </c>
      <c r="AH1252" s="1305"/>
      <c r="AI1252" s="1305"/>
      <c r="AJ1252" s="1267"/>
      <c r="AK1252" s="1317"/>
      <c r="AL1252" s="1317"/>
      <c r="AM1252" s="1305"/>
      <c r="AN1252" s="1305"/>
      <c r="AO1252" s="1266"/>
      <c r="AP1252" s="1491">
        <f t="shared" si="599"/>
        <v>0</v>
      </c>
      <c r="AQ1252" s="1268"/>
      <c r="AR1252" s="1492">
        <f t="shared" si="600"/>
        <v>0</v>
      </c>
      <c r="AS1252" s="1268"/>
      <c r="AT1252" s="1492">
        <f t="shared" si="601"/>
        <v>0</v>
      </c>
      <c r="AU1252" s="1268"/>
      <c r="AV1252" s="1492">
        <f t="shared" si="602"/>
        <v>0</v>
      </c>
      <c r="AW1252" s="1493">
        <f t="shared" si="603"/>
        <v>0</v>
      </c>
      <c r="AX1252" s="2153">
        <f t="shared" si="604"/>
        <v>0</v>
      </c>
      <c r="AY1252" s="1495">
        <f t="shared" si="605"/>
        <v>0</v>
      </c>
      <c r="AZ1252" s="1937"/>
      <c r="BA1252" s="1508">
        <v>1331818</v>
      </c>
      <c r="BB1252" s="1508">
        <v>1931818</v>
      </c>
      <c r="BC1252" s="1508">
        <v>2231818</v>
      </c>
      <c r="BD1252" s="1508">
        <v>431818</v>
      </c>
      <c r="BE1252" s="2174"/>
      <c r="BF1252" s="1229"/>
      <c r="BG1252" s="1317"/>
      <c r="BH1252" s="1229"/>
      <c r="BI1252" s="1317"/>
      <c r="BJ1252" s="1229"/>
      <c r="BK1252" s="1317"/>
      <c r="BL1252" s="1229"/>
      <c r="BM1252" s="1229"/>
      <c r="BN1252" s="1229"/>
      <c r="BO1252" s="1490">
        <f t="shared" si="611"/>
        <v>0</v>
      </c>
      <c r="BP1252" s="1496">
        <f t="shared" si="616"/>
        <v>0</v>
      </c>
      <c r="BQ1252" s="1305"/>
      <c r="BS1252" s="1298"/>
      <c r="BT1252" s="1298"/>
      <c r="BU1252" s="1298"/>
      <c r="BV1252" s="1298"/>
      <c r="BW1252" s="1298"/>
    </row>
    <row r="1253" spans="1:75" ht="15" x14ac:dyDescent="0.25">
      <c r="A1253" s="1315">
        <v>9</v>
      </c>
      <c r="B1253" s="2051">
        <v>43761</v>
      </c>
      <c r="C1253" s="1268">
        <f t="shared" si="619"/>
        <v>1241</v>
      </c>
      <c r="D1253" s="1305" t="s">
        <v>37</v>
      </c>
      <c r="E1253" s="1305" t="s">
        <v>31</v>
      </c>
      <c r="F1253" s="1266">
        <v>8</v>
      </c>
      <c r="G1253" s="1491">
        <f t="shared" si="618"/>
        <v>10654544</v>
      </c>
      <c r="H1253" s="1268"/>
      <c r="I1253" s="2605">
        <f t="shared" si="613"/>
        <v>0</v>
      </c>
      <c r="J1253" s="1268"/>
      <c r="K1253" s="2605">
        <f t="shared" si="612"/>
        <v>0</v>
      </c>
      <c r="L1253" s="1962">
        <v>2</v>
      </c>
      <c r="M1253" s="2605">
        <f t="shared" si="614"/>
        <v>863636</v>
      </c>
      <c r="N1253" s="1505">
        <f t="shared" si="617"/>
        <v>10</v>
      </c>
      <c r="O1253" s="1494">
        <f t="shared" si="617"/>
        <v>11518180</v>
      </c>
      <c r="P1253" s="1494">
        <f t="shared" si="596"/>
        <v>400000</v>
      </c>
      <c r="Q1253" s="1307"/>
      <c r="R1253" s="1508">
        <v>1331818</v>
      </c>
      <c r="S1253" s="1508">
        <v>1931818</v>
      </c>
      <c r="T1253" s="1508">
        <v>2231818</v>
      </c>
      <c r="U1253" s="1508">
        <v>431818</v>
      </c>
      <c r="V1253" s="1892"/>
      <c r="W1253" s="1229"/>
      <c r="X1253" s="2337"/>
      <c r="Y1253" s="1229"/>
      <c r="Z1253" s="2395"/>
      <c r="AA1253" s="1229"/>
      <c r="AB1253" s="1317"/>
      <c r="AC1253" s="1229"/>
      <c r="AD1253" s="1229"/>
      <c r="AE1253" s="1229"/>
      <c r="AF1253" s="1490">
        <f t="shared" si="597"/>
        <v>0</v>
      </c>
      <c r="AG1253" s="1316">
        <f t="shared" si="598"/>
        <v>11518180</v>
      </c>
      <c r="AH1253" s="1305"/>
      <c r="AI1253" s="1305"/>
      <c r="AJ1253" s="1267"/>
      <c r="AK1253" s="1317"/>
      <c r="AL1253" s="1317"/>
      <c r="AM1253" s="1305"/>
      <c r="AN1253" s="1305"/>
      <c r="AO1253" s="1266"/>
      <c r="AP1253" s="1491">
        <f t="shared" si="599"/>
        <v>0</v>
      </c>
      <c r="AQ1253" s="1268"/>
      <c r="AR1253" s="1492">
        <f t="shared" si="600"/>
        <v>0</v>
      </c>
      <c r="AS1253" s="1268"/>
      <c r="AT1253" s="1492">
        <f t="shared" si="601"/>
        <v>0</v>
      </c>
      <c r="AU1253" s="1268"/>
      <c r="AV1253" s="1492">
        <f t="shared" si="602"/>
        <v>0</v>
      </c>
      <c r="AW1253" s="1493">
        <f t="shared" si="603"/>
        <v>0</v>
      </c>
      <c r="AX1253" s="2153">
        <f t="shared" si="604"/>
        <v>0</v>
      </c>
      <c r="AY1253" s="1495">
        <f t="shared" si="605"/>
        <v>0</v>
      </c>
      <c r="AZ1253" s="1937"/>
      <c r="BA1253" s="1508">
        <v>1331818</v>
      </c>
      <c r="BB1253" s="1508">
        <v>1931818</v>
      </c>
      <c r="BC1253" s="1508">
        <v>2231818</v>
      </c>
      <c r="BD1253" s="1508">
        <v>431818</v>
      </c>
      <c r="BE1253" s="2174"/>
      <c r="BF1253" s="1229"/>
      <c r="BG1253" s="1317"/>
      <c r="BH1253" s="1229"/>
      <c r="BI1253" s="1317"/>
      <c r="BJ1253" s="1229"/>
      <c r="BK1253" s="1317"/>
      <c r="BL1253" s="1229"/>
      <c r="BM1253" s="1229"/>
      <c r="BN1253" s="1229"/>
      <c r="BO1253" s="1490">
        <f t="shared" si="611"/>
        <v>0</v>
      </c>
      <c r="BP1253" s="1496">
        <f t="shared" si="616"/>
        <v>0</v>
      </c>
      <c r="BQ1253" s="1305"/>
      <c r="BS1253" s="1298"/>
      <c r="BT1253" s="1298"/>
      <c r="BU1253" s="1298"/>
      <c r="BV1253" s="1298"/>
      <c r="BW1253" s="1298"/>
    </row>
    <row r="1254" spans="1:75" ht="15" x14ac:dyDescent="0.25">
      <c r="A1254" s="1315">
        <v>10</v>
      </c>
      <c r="B1254" s="2051">
        <v>43761</v>
      </c>
      <c r="C1254" s="1268">
        <f t="shared" si="619"/>
        <v>1242</v>
      </c>
      <c r="D1254" s="1305" t="s">
        <v>33</v>
      </c>
      <c r="E1254" s="1305" t="s">
        <v>31</v>
      </c>
      <c r="F1254" s="1266">
        <v>10</v>
      </c>
      <c r="G1254" s="1491">
        <f t="shared" si="618"/>
        <v>13318180</v>
      </c>
      <c r="H1254" s="1268"/>
      <c r="I1254" s="2605">
        <f t="shared" si="613"/>
        <v>0</v>
      </c>
      <c r="J1254" s="1268"/>
      <c r="K1254" s="2605">
        <f t="shared" si="612"/>
        <v>0</v>
      </c>
      <c r="L1254" s="1962"/>
      <c r="M1254" s="2605">
        <f t="shared" si="614"/>
        <v>0</v>
      </c>
      <c r="N1254" s="1505">
        <f t="shared" si="617"/>
        <v>10</v>
      </c>
      <c r="O1254" s="1494">
        <f t="shared" si="617"/>
        <v>13318180</v>
      </c>
      <c r="P1254" s="1494">
        <f t="shared" si="596"/>
        <v>400000</v>
      </c>
      <c r="Q1254" s="1307"/>
      <c r="R1254" s="1508">
        <v>1331818</v>
      </c>
      <c r="S1254" s="1508">
        <v>1931818</v>
      </c>
      <c r="T1254" s="1508">
        <v>2231818</v>
      </c>
      <c r="U1254" s="1508">
        <v>431818</v>
      </c>
      <c r="V1254" s="2470"/>
      <c r="W1254" s="1229"/>
      <c r="X1254" s="2337"/>
      <c r="Y1254" s="1229"/>
      <c r="Z1254" s="2395"/>
      <c r="AA1254" s="1229"/>
      <c r="AB1254" s="1317"/>
      <c r="AC1254" s="1229"/>
      <c r="AD1254" s="1229"/>
      <c r="AE1254" s="1229"/>
      <c r="AF1254" s="1490">
        <f t="shared" si="597"/>
        <v>0</v>
      </c>
      <c r="AG1254" s="1316">
        <f t="shared" si="598"/>
        <v>13318180</v>
      </c>
      <c r="AH1254" s="1305"/>
      <c r="AI1254" s="1305"/>
      <c r="AJ1254" s="1267"/>
      <c r="AK1254" s="1317"/>
      <c r="AL1254" s="1317"/>
      <c r="AM1254" s="1305"/>
      <c r="AN1254" s="1305"/>
      <c r="AO1254" s="1266"/>
      <c r="AP1254" s="1491">
        <f t="shared" si="599"/>
        <v>0</v>
      </c>
      <c r="AQ1254" s="1268"/>
      <c r="AR1254" s="1492">
        <f t="shared" si="600"/>
        <v>0</v>
      </c>
      <c r="AS1254" s="1268"/>
      <c r="AT1254" s="1492">
        <f t="shared" si="601"/>
        <v>0</v>
      </c>
      <c r="AU1254" s="1268"/>
      <c r="AV1254" s="1492">
        <f t="shared" si="602"/>
        <v>0</v>
      </c>
      <c r="AW1254" s="1493">
        <f t="shared" si="603"/>
        <v>0</v>
      </c>
      <c r="AX1254" s="2153">
        <f t="shared" si="604"/>
        <v>0</v>
      </c>
      <c r="AY1254" s="1495">
        <f t="shared" si="605"/>
        <v>0</v>
      </c>
      <c r="AZ1254" s="1937"/>
      <c r="BA1254" s="1508">
        <v>1331818</v>
      </c>
      <c r="BB1254" s="1508">
        <v>1931818</v>
      </c>
      <c r="BC1254" s="1508">
        <v>2231818</v>
      </c>
      <c r="BD1254" s="1508">
        <v>431818</v>
      </c>
      <c r="BE1254" s="2174"/>
      <c r="BF1254" s="1229"/>
      <c r="BG1254" s="1317"/>
      <c r="BH1254" s="1229"/>
      <c r="BI1254" s="1317"/>
      <c r="BJ1254" s="1229"/>
      <c r="BK1254" s="1317"/>
      <c r="BL1254" s="1229"/>
      <c r="BM1254" s="1229"/>
      <c r="BN1254" s="1229"/>
      <c r="BO1254" s="1490">
        <f t="shared" si="611"/>
        <v>0</v>
      </c>
      <c r="BP1254" s="1496">
        <f t="shared" si="616"/>
        <v>0</v>
      </c>
      <c r="BQ1254" s="1305"/>
      <c r="BS1254" s="1298"/>
      <c r="BT1254" s="1298"/>
      <c r="BU1254" s="1298"/>
      <c r="BV1254" s="1298"/>
      <c r="BW1254" s="1298"/>
    </row>
    <row r="1255" spans="1:75" ht="15" x14ac:dyDescent="0.25">
      <c r="A1255" s="1315">
        <v>11</v>
      </c>
      <c r="B1255" s="2051">
        <v>43761</v>
      </c>
      <c r="C1255" s="1268">
        <f t="shared" si="619"/>
        <v>1243</v>
      </c>
      <c r="D1255" s="1305" t="s">
        <v>79</v>
      </c>
      <c r="E1255" s="1305" t="s">
        <v>31</v>
      </c>
      <c r="F1255" s="1266">
        <v>8</v>
      </c>
      <c r="G1255" s="1491">
        <f t="shared" si="618"/>
        <v>10654544</v>
      </c>
      <c r="H1255" s="1268"/>
      <c r="I1255" s="2605">
        <f t="shared" si="613"/>
        <v>0</v>
      </c>
      <c r="J1255" s="1268"/>
      <c r="K1255" s="2605">
        <f t="shared" si="612"/>
        <v>0</v>
      </c>
      <c r="L1255" s="1962">
        <v>2</v>
      </c>
      <c r="M1255" s="2605">
        <f t="shared" si="614"/>
        <v>863636</v>
      </c>
      <c r="N1255" s="1505">
        <f t="shared" si="617"/>
        <v>10</v>
      </c>
      <c r="O1255" s="1494">
        <f t="shared" si="617"/>
        <v>11518180</v>
      </c>
      <c r="P1255" s="1494">
        <f t="shared" si="596"/>
        <v>400000</v>
      </c>
      <c r="Q1255" s="1307"/>
      <c r="R1255" s="1508">
        <v>1331818</v>
      </c>
      <c r="S1255" s="1508">
        <v>1931818</v>
      </c>
      <c r="T1255" s="1508">
        <v>2231818</v>
      </c>
      <c r="U1255" s="1508">
        <v>431818</v>
      </c>
      <c r="V1255" s="2470"/>
      <c r="W1255" s="1229"/>
      <c r="X1255" s="2337"/>
      <c r="Y1255" s="1229"/>
      <c r="Z1255" s="2395"/>
      <c r="AA1255" s="1229"/>
      <c r="AB1255" s="1317"/>
      <c r="AC1255" s="1229"/>
      <c r="AD1255" s="1229"/>
      <c r="AE1255" s="1229"/>
      <c r="AF1255" s="1490">
        <f t="shared" si="597"/>
        <v>0</v>
      </c>
      <c r="AG1255" s="1316">
        <f t="shared" si="598"/>
        <v>11518180</v>
      </c>
      <c r="AH1255" s="1305"/>
      <c r="AI1255" s="1305"/>
      <c r="AJ1255" s="1267"/>
      <c r="AK1255" s="1317"/>
      <c r="AL1255" s="1317"/>
      <c r="AM1255" s="1305"/>
      <c r="AN1255" s="1305"/>
      <c r="AO1255" s="1266"/>
      <c r="AP1255" s="1491">
        <f t="shared" si="599"/>
        <v>0</v>
      </c>
      <c r="AQ1255" s="1268"/>
      <c r="AR1255" s="1492">
        <f t="shared" si="600"/>
        <v>0</v>
      </c>
      <c r="AS1255" s="1268"/>
      <c r="AT1255" s="1492">
        <f t="shared" si="601"/>
        <v>0</v>
      </c>
      <c r="AU1255" s="1268"/>
      <c r="AV1255" s="1492">
        <f t="shared" si="602"/>
        <v>0</v>
      </c>
      <c r="AW1255" s="1493">
        <f t="shared" si="603"/>
        <v>0</v>
      </c>
      <c r="AX1255" s="2153">
        <f t="shared" si="604"/>
        <v>0</v>
      </c>
      <c r="AY1255" s="1495">
        <f t="shared" si="605"/>
        <v>0</v>
      </c>
      <c r="AZ1255" s="1937"/>
      <c r="BA1255" s="1508">
        <v>1331818</v>
      </c>
      <c r="BB1255" s="1508">
        <v>1931818</v>
      </c>
      <c r="BC1255" s="1508">
        <v>2231818</v>
      </c>
      <c r="BD1255" s="1508">
        <v>431818</v>
      </c>
      <c r="BE1255" s="2174"/>
      <c r="BF1255" s="1229"/>
      <c r="BG1255" s="1317"/>
      <c r="BH1255" s="1229"/>
      <c r="BI1255" s="1317"/>
      <c r="BJ1255" s="1229"/>
      <c r="BK1255" s="1317"/>
      <c r="BL1255" s="1229"/>
      <c r="BM1255" s="1229"/>
      <c r="BN1255" s="1229"/>
      <c r="BO1255" s="1490">
        <f t="shared" si="611"/>
        <v>0</v>
      </c>
      <c r="BP1255" s="1496">
        <f t="shared" si="616"/>
        <v>0</v>
      </c>
      <c r="BQ1255" s="1305"/>
      <c r="BS1255" s="1298"/>
      <c r="BT1255" s="1298"/>
      <c r="BU1255" s="1298"/>
      <c r="BV1255" s="1298"/>
      <c r="BW1255" s="1298"/>
    </row>
    <row r="1256" spans="1:75" ht="15" x14ac:dyDescent="0.25">
      <c r="A1256" s="1315">
        <v>12</v>
      </c>
      <c r="B1256" s="2051">
        <v>43761</v>
      </c>
      <c r="C1256" s="1268">
        <f t="shared" si="619"/>
        <v>1244</v>
      </c>
      <c r="D1256" s="1305" t="s">
        <v>89</v>
      </c>
      <c r="E1256" s="1305" t="s">
        <v>31</v>
      </c>
      <c r="F1256" s="1266">
        <v>4</v>
      </c>
      <c r="G1256" s="1491">
        <f t="shared" si="618"/>
        <v>5327272</v>
      </c>
      <c r="H1256" s="1268"/>
      <c r="I1256" s="2605">
        <f t="shared" si="613"/>
        <v>0</v>
      </c>
      <c r="J1256" s="1268"/>
      <c r="K1256" s="2605">
        <f t="shared" si="612"/>
        <v>0</v>
      </c>
      <c r="L1256" s="1962">
        <v>2</v>
      </c>
      <c r="M1256" s="2605">
        <f t="shared" si="614"/>
        <v>863636</v>
      </c>
      <c r="N1256" s="1505">
        <f t="shared" si="617"/>
        <v>6</v>
      </c>
      <c r="O1256" s="1494">
        <f t="shared" si="617"/>
        <v>6190908</v>
      </c>
      <c r="P1256" s="1494">
        <f t="shared" si="596"/>
        <v>240000</v>
      </c>
      <c r="Q1256" s="1307"/>
      <c r="R1256" s="1508">
        <v>1331818</v>
      </c>
      <c r="S1256" s="1508">
        <v>1931818</v>
      </c>
      <c r="T1256" s="1508">
        <v>2231818</v>
      </c>
      <c r="U1256" s="1508">
        <v>431818</v>
      </c>
      <c r="V1256" s="2470"/>
      <c r="W1256" s="1229"/>
      <c r="X1256" s="2337"/>
      <c r="Y1256" s="1229"/>
      <c r="Z1256" s="2395"/>
      <c r="AA1256" s="1229"/>
      <c r="AB1256" s="1317"/>
      <c r="AC1256" s="1229"/>
      <c r="AD1256" s="1229"/>
      <c r="AE1256" s="1229"/>
      <c r="AF1256" s="1490">
        <f t="shared" si="597"/>
        <v>0</v>
      </c>
      <c r="AG1256" s="1316">
        <f t="shared" si="598"/>
        <v>6190908</v>
      </c>
      <c r="AH1256" s="1305"/>
      <c r="AI1256" s="1305"/>
      <c r="AJ1256" s="1267"/>
      <c r="AK1256" s="1317"/>
      <c r="AL1256" s="1317"/>
      <c r="AM1256" s="1305"/>
      <c r="AN1256" s="1305"/>
      <c r="AO1256" s="1266"/>
      <c r="AP1256" s="1491">
        <f t="shared" si="599"/>
        <v>0</v>
      </c>
      <c r="AQ1256" s="1268"/>
      <c r="AR1256" s="1492">
        <f t="shared" si="600"/>
        <v>0</v>
      </c>
      <c r="AS1256" s="1268"/>
      <c r="AT1256" s="1492">
        <f t="shared" si="601"/>
        <v>0</v>
      </c>
      <c r="AU1256" s="1268"/>
      <c r="AV1256" s="1492">
        <f t="shared" si="602"/>
        <v>0</v>
      </c>
      <c r="AW1256" s="1493">
        <f t="shared" si="603"/>
        <v>0</v>
      </c>
      <c r="AX1256" s="2153">
        <f t="shared" si="604"/>
        <v>0</v>
      </c>
      <c r="AY1256" s="1495">
        <f t="shared" si="605"/>
        <v>0</v>
      </c>
      <c r="AZ1256" s="1937"/>
      <c r="BA1256" s="1508">
        <v>1331818</v>
      </c>
      <c r="BB1256" s="1508">
        <v>1931818</v>
      </c>
      <c r="BC1256" s="1508">
        <v>2231818</v>
      </c>
      <c r="BD1256" s="1508">
        <v>431818</v>
      </c>
      <c r="BE1256" s="2174"/>
      <c r="BF1256" s="1229"/>
      <c r="BG1256" s="1317"/>
      <c r="BH1256" s="1229"/>
      <c r="BI1256" s="1317"/>
      <c r="BJ1256" s="1229"/>
      <c r="BK1256" s="1317"/>
      <c r="BL1256" s="1229"/>
      <c r="BM1256" s="1229"/>
      <c r="BN1256" s="1229"/>
      <c r="BO1256" s="1490">
        <f t="shared" si="611"/>
        <v>0</v>
      </c>
      <c r="BP1256" s="1496">
        <f t="shared" si="616"/>
        <v>0</v>
      </c>
      <c r="BQ1256" s="1305"/>
      <c r="BS1256" s="1298"/>
      <c r="BT1256" s="1298"/>
      <c r="BU1256" s="1298"/>
      <c r="BV1256" s="1298"/>
      <c r="BW1256" s="1298"/>
    </row>
    <row r="1257" spans="1:75" ht="15" x14ac:dyDescent="0.25">
      <c r="A1257" s="1315">
        <v>13</v>
      </c>
      <c r="B1257" s="2051">
        <v>43761</v>
      </c>
      <c r="C1257" s="1268">
        <f t="shared" si="619"/>
        <v>1245</v>
      </c>
      <c r="D1257" s="1305" t="s">
        <v>344</v>
      </c>
      <c r="E1257" s="1305" t="s">
        <v>31</v>
      </c>
      <c r="F1257" s="1266">
        <v>4</v>
      </c>
      <c r="G1257" s="1491">
        <f t="shared" si="618"/>
        <v>5327272</v>
      </c>
      <c r="H1257" s="1268"/>
      <c r="I1257" s="2605">
        <f t="shared" si="613"/>
        <v>0</v>
      </c>
      <c r="J1257" s="1268"/>
      <c r="K1257" s="2605">
        <f t="shared" si="612"/>
        <v>0</v>
      </c>
      <c r="L1257" s="1962">
        <v>2</v>
      </c>
      <c r="M1257" s="2605">
        <f t="shared" si="614"/>
        <v>863636</v>
      </c>
      <c r="N1257" s="1505">
        <f t="shared" si="617"/>
        <v>6</v>
      </c>
      <c r="O1257" s="1494">
        <f t="shared" si="617"/>
        <v>6190908</v>
      </c>
      <c r="P1257" s="1494">
        <f t="shared" si="596"/>
        <v>240000</v>
      </c>
      <c r="Q1257" s="1307"/>
      <c r="R1257" s="1508">
        <v>1331818</v>
      </c>
      <c r="S1257" s="1508">
        <v>1931818</v>
      </c>
      <c r="T1257" s="1508">
        <v>2231818</v>
      </c>
      <c r="U1257" s="1508">
        <v>431818</v>
      </c>
      <c r="V1257" s="2470"/>
      <c r="W1257" s="1229"/>
      <c r="X1257" s="2337"/>
      <c r="Y1257" s="1229"/>
      <c r="Z1257" s="2395"/>
      <c r="AA1257" s="1229"/>
      <c r="AB1257" s="1317"/>
      <c r="AC1257" s="1229"/>
      <c r="AD1257" s="1229"/>
      <c r="AE1257" s="1229"/>
      <c r="AF1257" s="1490">
        <f t="shared" si="597"/>
        <v>0</v>
      </c>
      <c r="AG1257" s="1316">
        <f t="shared" si="598"/>
        <v>6190908</v>
      </c>
      <c r="AH1257" s="1305"/>
      <c r="AI1257" s="1305"/>
      <c r="AJ1257" s="1267"/>
      <c r="AK1257" s="1317"/>
      <c r="AL1257" s="1317"/>
      <c r="AM1257" s="1305"/>
      <c r="AN1257" s="1305"/>
      <c r="AO1257" s="1266"/>
      <c r="AP1257" s="1491">
        <f t="shared" si="599"/>
        <v>0</v>
      </c>
      <c r="AQ1257" s="1268"/>
      <c r="AR1257" s="1492">
        <f t="shared" si="600"/>
        <v>0</v>
      </c>
      <c r="AS1257" s="1268"/>
      <c r="AT1257" s="1492">
        <f t="shared" si="601"/>
        <v>0</v>
      </c>
      <c r="AU1257" s="1268"/>
      <c r="AV1257" s="1492">
        <f t="shared" si="602"/>
        <v>0</v>
      </c>
      <c r="AW1257" s="1493">
        <f t="shared" si="603"/>
        <v>0</v>
      </c>
      <c r="AX1257" s="2153">
        <f t="shared" si="604"/>
        <v>0</v>
      </c>
      <c r="AY1257" s="1495">
        <f t="shared" si="605"/>
        <v>0</v>
      </c>
      <c r="AZ1257" s="1937"/>
      <c r="BA1257" s="1508">
        <v>1331818</v>
      </c>
      <c r="BB1257" s="1508">
        <v>1931818</v>
      </c>
      <c r="BC1257" s="1508">
        <v>2231818</v>
      </c>
      <c r="BD1257" s="1508">
        <v>431818</v>
      </c>
      <c r="BE1257" s="2174"/>
      <c r="BF1257" s="1229"/>
      <c r="BG1257" s="1317"/>
      <c r="BH1257" s="1229"/>
      <c r="BI1257" s="1317"/>
      <c r="BJ1257" s="1229"/>
      <c r="BK1257" s="1317"/>
      <c r="BL1257" s="1229"/>
      <c r="BM1257" s="1229"/>
      <c r="BN1257" s="1229"/>
      <c r="BO1257" s="1490">
        <f t="shared" si="611"/>
        <v>0</v>
      </c>
      <c r="BP1257" s="1496">
        <f t="shared" si="616"/>
        <v>0</v>
      </c>
      <c r="BQ1257" s="1305"/>
      <c r="BS1257" s="1298"/>
      <c r="BT1257" s="1298"/>
      <c r="BU1257" s="1298"/>
      <c r="BV1257" s="1298"/>
      <c r="BW1257" s="1298"/>
    </row>
    <row r="1258" spans="1:75" ht="15" x14ac:dyDescent="0.25">
      <c r="A1258" s="1315">
        <v>14</v>
      </c>
      <c r="B1258" s="2051">
        <v>43761</v>
      </c>
      <c r="C1258" s="1268">
        <f t="shared" si="619"/>
        <v>1246</v>
      </c>
      <c r="D1258" s="1305" t="s">
        <v>87</v>
      </c>
      <c r="E1258" s="1305" t="s">
        <v>88</v>
      </c>
      <c r="F1258" s="1266">
        <v>8</v>
      </c>
      <c r="G1258" s="1491">
        <f t="shared" si="618"/>
        <v>10654544</v>
      </c>
      <c r="H1258" s="1268"/>
      <c r="I1258" s="2605">
        <f t="shared" si="613"/>
        <v>0</v>
      </c>
      <c r="J1258" s="1268"/>
      <c r="K1258" s="2605">
        <f t="shared" si="612"/>
        <v>0</v>
      </c>
      <c r="L1258" s="1962">
        <v>2</v>
      </c>
      <c r="M1258" s="2605">
        <f t="shared" si="614"/>
        <v>863636</v>
      </c>
      <c r="N1258" s="1505">
        <f t="shared" si="617"/>
        <v>10</v>
      </c>
      <c r="O1258" s="1494">
        <f t="shared" si="617"/>
        <v>11518180</v>
      </c>
      <c r="P1258" s="1494">
        <f t="shared" si="596"/>
        <v>400000</v>
      </c>
      <c r="Q1258" s="1307"/>
      <c r="R1258" s="1508">
        <v>1331818</v>
      </c>
      <c r="S1258" s="1508">
        <v>1931818</v>
      </c>
      <c r="T1258" s="1508">
        <v>2231818</v>
      </c>
      <c r="U1258" s="1508">
        <v>431818</v>
      </c>
      <c r="V1258" s="1892"/>
      <c r="W1258" s="1229"/>
      <c r="X1258" s="2337"/>
      <c r="Y1258" s="1229"/>
      <c r="Z1258" s="2395"/>
      <c r="AA1258" s="1229"/>
      <c r="AB1258" s="1317"/>
      <c r="AC1258" s="1229"/>
      <c r="AD1258" s="1229"/>
      <c r="AE1258" s="1229"/>
      <c r="AF1258" s="1490">
        <f t="shared" si="597"/>
        <v>0</v>
      </c>
      <c r="AG1258" s="1316">
        <f t="shared" si="598"/>
        <v>11518180</v>
      </c>
      <c r="AH1258" s="1305"/>
      <c r="AI1258" s="1305"/>
      <c r="AJ1258" s="1267"/>
      <c r="AK1258" s="1317"/>
      <c r="AL1258" s="1317"/>
      <c r="AM1258" s="1305"/>
      <c r="AN1258" s="1305"/>
      <c r="AO1258" s="1266"/>
      <c r="AP1258" s="1491">
        <f t="shared" si="599"/>
        <v>0</v>
      </c>
      <c r="AQ1258" s="1268"/>
      <c r="AR1258" s="1492">
        <f t="shared" si="600"/>
        <v>0</v>
      </c>
      <c r="AS1258" s="1268"/>
      <c r="AT1258" s="1492">
        <f t="shared" si="601"/>
        <v>0</v>
      </c>
      <c r="AU1258" s="1268"/>
      <c r="AV1258" s="1492">
        <f t="shared" si="602"/>
        <v>0</v>
      </c>
      <c r="AW1258" s="1493">
        <f t="shared" si="603"/>
        <v>0</v>
      </c>
      <c r="AX1258" s="2153">
        <f t="shared" si="604"/>
        <v>0</v>
      </c>
      <c r="AY1258" s="1495">
        <f t="shared" si="605"/>
        <v>0</v>
      </c>
      <c r="AZ1258" s="1937"/>
      <c r="BA1258" s="1508">
        <v>1331818</v>
      </c>
      <c r="BB1258" s="1508">
        <v>1931818</v>
      </c>
      <c r="BC1258" s="1508">
        <v>2231818</v>
      </c>
      <c r="BD1258" s="1508">
        <v>431818</v>
      </c>
      <c r="BE1258" s="2174"/>
      <c r="BF1258" s="1229"/>
      <c r="BG1258" s="1317"/>
      <c r="BH1258" s="1229"/>
      <c r="BI1258" s="1317"/>
      <c r="BJ1258" s="1229"/>
      <c r="BK1258" s="1317"/>
      <c r="BL1258" s="1229"/>
      <c r="BM1258" s="1229"/>
      <c r="BN1258" s="1229"/>
      <c r="BO1258" s="1490">
        <f t="shared" si="611"/>
        <v>0</v>
      </c>
      <c r="BP1258" s="1496">
        <f t="shared" si="616"/>
        <v>0</v>
      </c>
      <c r="BQ1258" s="1305"/>
      <c r="BS1258" s="1298"/>
      <c r="BT1258" s="1298"/>
      <c r="BU1258" s="1298"/>
      <c r="BV1258" s="1298"/>
      <c r="BW1258" s="1298"/>
    </row>
    <row r="1259" spans="1:75" ht="15" x14ac:dyDescent="0.25">
      <c r="A1259" s="1315">
        <v>15</v>
      </c>
      <c r="B1259" s="2051">
        <v>43761</v>
      </c>
      <c r="C1259" s="1268">
        <f t="shared" si="619"/>
        <v>1247</v>
      </c>
      <c r="D1259" s="1305" t="s">
        <v>90</v>
      </c>
      <c r="E1259" s="1305" t="s">
        <v>88</v>
      </c>
      <c r="F1259" s="1266">
        <v>10</v>
      </c>
      <c r="G1259" s="1491">
        <f t="shared" si="618"/>
        <v>13318180</v>
      </c>
      <c r="H1259" s="1268"/>
      <c r="I1259" s="2605">
        <f t="shared" si="613"/>
        <v>0</v>
      </c>
      <c r="J1259" s="1268"/>
      <c r="K1259" s="2605">
        <f t="shared" si="612"/>
        <v>0</v>
      </c>
      <c r="L1259" s="1962"/>
      <c r="M1259" s="2605">
        <f t="shared" si="614"/>
        <v>0</v>
      </c>
      <c r="N1259" s="1505">
        <f t="shared" si="617"/>
        <v>10</v>
      </c>
      <c r="O1259" s="1494">
        <f t="shared" si="617"/>
        <v>13318180</v>
      </c>
      <c r="P1259" s="1494">
        <f t="shared" si="596"/>
        <v>400000</v>
      </c>
      <c r="Q1259" s="1307"/>
      <c r="R1259" s="1508">
        <v>1331818</v>
      </c>
      <c r="S1259" s="1508">
        <v>1931818</v>
      </c>
      <c r="T1259" s="1508">
        <v>2231818</v>
      </c>
      <c r="U1259" s="1508">
        <v>431818</v>
      </c>
      <c r="V1259" s="2470"/>
      <c r="W1259" s="1229"/>
      <c r="X1259" s="2337"/>
      <c r="Y1259" s="1229"/>
      <c r="Z1259" s="2395"/>
      <c r="AA1259" s="1229"/>
      <c r="AB1259" s="1317"/>
      <c r="AC1259" s="1229"/>
      <c r="AD1259" s="1229"/>
      <c r="AE1259" s="1229"/>
      <c r="AF1259" s="1490">
        <f t="shared" si="597"/>
        <v>0</v>
      </c>
      <c r="AG1259" s="1316">
        <f t="shared" si="598"/>
        <v>13318180</v>
      </c>
      <c r="AH1259" s="1305"/>
      <c r="AI1259" s="1305"/>
      <c r="AJ1259" s="1267"/>
      <c r="AK1259" s="1317"/>
      <c r="AL1259" s="1317"/>
      <c r="AM1259" s="1305"/>
      <c r="AN1259" s="1305"/>
      <c r="AO1259" s="1266"/>
      <c r="AP1259" s="1491">
        <f t="shared" si="599"/>
        <v>0</v>
      </c>
      <c r="AQ1259" s="1268"/>
      <c r="AR1259" s="1492">
        <f t="shared" si="600"/>
        <v>0</v>
      </c>
      <c r="AS1259" s="1268"/>
      <c r="AT1259" s="1492">
        <f t="shared" si="601"/>
        <v>0</v>
      </c>
      <c r="AU1259" s="1268"/>
      <c r="AV1259" s="1492">
        <f t="shared" si="602"/>
        <v>0</v>
      </c>
      <c r="AW1259" s="1493">
        <f t="shared" si="603"/>
        <v>0</v>
      </c>
      <c r="AX1259" s="2153">
        <f t="shared" si="604"/>
        <v>0</v>
      </c>
      <c r="AY1259" s="1495">
        <f t="shared" si="605"/>
        <v>0</v>
      </c>
      <c r="AZ1259" s="1937"/>
      <c r="BA1259" s="1508">
        <v>1331818</v>
      </c>
      <c r="BB1259" s="1508">
        <v>1931818</v>
      </c>
      <c r="BC1259" s="1508">
        <v>2231818</v>
      </c>
      <c r="BD1259" s="1508">
        <v>431818</v>
      </c>
      <c r="BE1259" s="2174"/>
      <c r="BF1259" s="1229"/>
      <c r="BG1259" s="1317"/>
      <c r="BH1259" s="1229"/>
      <c r="BI1259" s="1317"/>
      <c r="BJ1259" s="1229"/>
      <c r="BK1259" s="1317"/>
      <c r="BL1259" s="1229"/>
      <c r="BM1259" s="1229"/>
      <c r="BN1259" s="1229"/>
      <c r="BO1259" s="1490">
        <f t="shared" si="611"/>
        <v>0</v>
      </c>
      <c r="BP1259" s="1496">
        <f t="shared" si="616"/>
        <v>0</v>
      </c>
      <c r="BQ1259" s="1305"/>
      <c r="BS1259" s="1298"/>
      <c r="BT1259" s="1298"/>
      <c r="BU1259" s="1298"/>
      <c r="BV1259" s="1298"/>
      <c r="BW1259" s="1298"/>
    </row>
    <row r="1260" spans="1:75" ht="15" x14ac:dyDescent="0.25">
      <c r="A1260" s="1315">
        <v>16</v>
      </c>
      <c r="B1260" s="2051">
        <v>43761</v>
      </c>
      <c r="C1260" s="1268">
        <f t="shared" si="619"/>
        <v>1248</v>
      </c>
      <c r="D1260" s="1305" t="s">
        <v>92</v>
      </c>
      <c r="E1260" s="1305" t="s">
        <v>88</v>
      </c>
      <c r="F1260" s="1266">
        <v>8</v>
      </c>
      <c r="G1260" s="1491">
        <f t="shared" si="618"/>
        <v>10654544</v>
      </c>
      <c r="H1260" s="1268"/>
      <c r="I1260" s="2605">
        <f t="shared" si="613"/>
        <v>0</v>
      </c>
      <c r="J1260" s="1268"/>
      <c r="K1260" s="2605">
        <f t="shared" si="612"/>
        <v>0</v>
      </c>
      <c r="L1260" s="1962">
        <v>2</v>
      </c>
      <c r="M1260" s="2605">
        <f t="shared" si="614"/>
        <v>863636</v>
      </c>
      <c r="N1260" s="1505">
        <f t="shared" ref="N1260:O1275" si="620">F1260+H1260+J1260+L1260</f>
        <v>10</v>
      </c>
      <c r="O1260" s="1494">
        <f t="shared" si="620"/>
        <v>11518180</v>
      </c>
      <c r="P1260" s="1494">
        <f t="shared" si="596"/>
        <v>400000</v>
      </c>
      <c r="Q1260" s="1307"/>
      <c r="R1260" s="1508">
        <v>1331818</v>
      </c>
      <c r="S1260" s="1508">
        <v>1931818</v>
      </c>
      <c r="T1260" s="1508">
        <v>2231818</v>
      </c>
      <c r="U1260" s="1508">
        <v>431818</v>
      </c>
      <c r="V1260" s="1892"/>
      <c r="W1260" s="1229"/>
      <c r="X1260" s="2337"/>
      <c r="Y1260" s="1229"/>
      <c r="Z1260" s="2395"/>
      <c r="AA1260" s="1229"/>
      <c r="AB1260" s="1317"/>
      <c r="AC1260" s="1229"/>
      <c r="AD1260" s="1229"/>
      <c r="AE1260" s="1229"/>
      <c r="AF1260" s="1490">
        <f t="shared" si="597"/>
        <v>0</v>
      </c>
      <c r="AG1260" s="1316">
        <f t="shared" si="598"/>
        <v>11518180</v>
      </c>
      <c r="AH1260" s="1305"/>
      <c r="AI1260" s="1305"/>
      <c r="AJ1260" s="1267"/>
      <c r="AK1260" s="1317"/>
      <c r="AL1260" s="1317"/>
      <c r="AM1260" s="1305"/>
      <c r="AN1260" s="1305"/>
      <c r="AO1260" s="1266"/>
      <c r="AP1260" s="1491">
        <f t="shared" si="599"/>
        <v>0</v>
      </c>
      <c r="AQ1260" s="1268"/>
      <c r="AR1260" s="1492">
        <f t="shared" si="600"/>
        <v>0</v>
      </c>
      <c r="AS1260" s="1268"/>
      <c r="AT1260" s="1492">
        <f t="shared" si="601"/>
        <v>0</v>
      </c>
      <c r="AU1260" s="1268"/>
      <c r="AV1260" s="1492">
        <f t="shared" si="602"/>
        <v>0</v>
      </c>
      <c r="AW1260" s="1493">
        <f t="shared" si="603"/>
        <v>0</v>
      </c>
      <c r="AX1260" s="2153">
        <f t="shared" si="604"/>
        <v>0</v>
      </c>
      <c r="AY1260" s="1495">
        <f t="shared" si="605"/>
        <v>0</v>
      </c>
      <c r="AZ1260" s="1937"/>
      <c r="BA1260" s="1508">
        <v>1331818</v>
      </c>
      <c r="BB1260" s="1508">
        <v>1931818</v>
      </c>
      <c r="BC1260" s="1508">
        <v>2231818</v>
      </c>
      <c r="BD1260" s="1508">
        <v>431818</v>
      </c>
      <c r="BE1260" s="2174"/>
      <c r="BF1260" s="1229"/>
      <c r="BG1260" s="1317"/>
      <c r="BH1260" s="1229"/>
      <c r="BI1260" s="1317"/>
      <c r="BJ1260" s="1229"/>
      <c r="BK1260" s="1317"/>
      <c r="BL1260" s="1229"/>
      <c r="BM1260" s="1229"/>
      <c r="BN1260" s="1229"/>
      <c r="BO1260" s="1490">
        <f t="shared" si="611"/>
        <v>0</v>
      </c>
      <c r="BP1260" s="1496">
        <f t="shared" si="616"/>
        <v>0</v>
      </c>
      <c r="BQ1260" s="1305"/>
      <c r="BS1260" s="1298"/>
      <c r="BT1260" s="1298"/>
      <c r="BU1260" s="1298"/>
      <c r="BV1260" s="1298"/>
      <c r="BW1260" s="1298"/>
    </row>
    <row r="1261" spans="1:75" ht="15" x14ac:dyDescent="0.25">
      <c r="A1261" s="1315">
        <v>17</v>
      </c>
      <c r="B1261" s="2051">
        <v>43761</v>
      </c>
      <c r="C1261" s="1268">
        <f t="shared" si="619"/>
        <v>1249</v>
      </c>
      <c r="D1261" s="1305" t="s">
        <v>91</v>
      </c>
      <c r="E1261" s="1305" t="s">
        <v>88</v>
      </c>
      <c r="F1261" s="1266">
        <v>8</v>
      </c>
      <c r="G1261" s="1491">
        <f t="shared" si="618"/>
        <v>10654544</v>
      </c>
      <c r="H1261" s="1268"/>
      <c r="I1261" s="2605">
        <f t="shared" si="613"/>
        <v>0</v>
      </c>
      <c r="J1261" s="1268"/>
      <c r="K1261" s="2605">
        <f t="shared" si="612"/>
        <v>0</v>
      </c>
      <c r="L1261" s="1962">
        <v>2</v>
      </c>
      <c r="M1261" s="2605">
        <f t="shared" si="614"/>
        <v>863636</v>
      </c>
      <c r="N1261" s="1505">
        <f t="shared" si="620"/>
        <v>10</v>
      </c>
      <c r="O1261" s="1494">
        <f t="shared" si="620"/>
        <v>11518180</v>
      </c>
      <c r="P1261" s="1494">
        <f t="shared" si="596"/>
        <v>400000</v>
      </c>
      <c r="Q1261" s="1307"/>
      <c r="R1261" s="1508">
        <v>1331818</v>
      </c>
      <c r="S1261" s="1508">
        <v>1931818</v>
      </c>
      <c r="T1261" s="1508">
        <v>2231818</v>
      </c>
      <c r="U1261" s="1508">
        <v>431818</v>
      </c>
      <c r="V1261" s="2470"/>
      <c r="W1261" s="1229"/>
      <c r="X1261" s="2337"/>
      <c r="Y1261" s="1229"/>
      <c r="Z1261" s="2395"/>
      <c r="AA1261" s="1229"/>
      <c r="AB1261" s="1317"/>
      <c r="AC1261" s="1229"/>
      <c r="AD1261" s="1229"/>
      <c r="AE1261" s="1229"/>
      <c r="AF1261" s="1490">
        <f t="shared" si="597"/>
        <v>0</v>
      </c>
      <c r="AG1261" s="1316">
        <f t="shared" si="598"/>
        <v>11518180</v>
      </c>
      <c r="AH1261" s="1305"/>
      <c r="AI1261" s="1305"/>
      <c r="AJ1261" s="1267"/>
      <c r="AK1261" s="1317"/>
      <c r="AL1261" s="1317"/>
      <c r="AM1261" s="1305"/>
      <c r="AN1261" s="1305"/>
      <c r="AO1261" s="1266"/>
      <c r="AP1261" s="1491">
        <f t="shared" si="599"/>
        <v>0</v>
      </c>
      <c r="AQ1261" s="1268"/>
      <c r="AR1261" s="1492">
        <f t="shared" si="600"/>
        <v>0</v>
      </c>
      <c r="AS1261" s="1268"/>
      <c r="AT1261" s="1492">
        <f t="shared" si="601"/>
        <v>0</v>
      </c>
      <c r="AU1261" s="1268"/>
      <c r="AV1261" s="1492">
        <f t="shared" si="602"/>
        <v>0</v>
      </c>
      <c r="AW1261" s="1493">
        <f t="shared" si="603"/>
        <v>0</v>
      </c>
      <c r="AX1261" s="2153">
        <f t="shared" si="604"/>
        <v>0</v>
      </c>
      <c r="AY1261" s="1495">
        <f t="shared" si="605"/>
        <v>0</v>
      </c>
      <c r="AZ1261" s="1937"/>
      <c r="BA1261" s="1508">
        <v>1331818</v>
      </c>
      <c r="BB1261" s="1508">
        <v>1931818</v>
      </c>
      <c r="BC1261" s="1508">
        <v>2231818</v>
      </c>
      <c r="BD1261" s="1508">
        <v>431818</v>
      </c>
      <c r="BE1261" s="2174"/>
      <c r="BF1261" s="1229"/>
      <c r="BG1261" s="1317"/>
      <c r="BH1261" s="1229"/>
      <c r="BI1261" s="1317"/>
      <c r="BJ1261" s="1229"/>
      <c r="BK1261" s="1317"/>
      <c r="BL1261" s="1229"/>
      <c r="BM1261" s="1229"/>
      <c r="BN1261" s="1229"/>
      <c r="BO1261" s="1490">
        <f t="shared" si="611"/>
        <v>0</v>
      </c>
      <c r="BP1261" s="1496">
        <f t="shared" si="616"/>
        <v>0</v>
      </c>
      <c r="BQ1261" s="1305"/>
      <c r="BS1261" s="1298"/>
      <c r="BT1261" s="1298"/>
      <c r="BU1261" s="1298"/>
      <c r="BV1261" s="1298"/>
      <c r="BW1261" s="1298"/>
    </row>
    <row r="1262" spans="1:75" ht="15" x14ac:dyDescent="0.25">
      <c r="A1262" s="1315">
        <v>1</v>
      </c>
      <c r="B1262" s="2051">
        <v>43763</v>
      </c>
      <c r="C1262" s="1268">
        <f t="shared" si="619"/>
        <v>1250</v>
      </c>
      <c r="D1262" s="1305" t="s">
        <v>212</v>
      </c>
      <c r="E1262" s="1305" t="s">
        <v>88</v>
      </c>
      <c r="F1262" s="1266">
        <v>10</v>
      </c>
      <c r="G1262" s="1491">
        <f t="shared" si="618"/>
        <v>13318180</v>
      </c>
      <c r="H1262" s="1268"/>
      <c r="I1262" s="2605">
        <f t="shared" si="613"/>
        <v>0</v>
      </c>
      <c r="J1262" s="1268"/>
      <c r="K1262" s="2605">
        <f t="shared" si="612"/>
        <v>0</v>
      </c>
      <c r="L1262" s="1962"/>
      <c r="M1262" s="2605">
        <f t="shared" si="614"/>
        <v>0</v>
      </c>
      <c r="N1262" s="1505">
        <f t="shared" si="620"/>
        <v>10</v>
      </c>
      <c r="O1262" s="1494">
        <f t="shared" si="620"/>
        <v>13318180</v>
      </c>
      <c r="P1262" s="1494">
        <f t="shared" si="596"/>
        <v>400000</v>
      </c>
      <c r="Q1262" s="1307"/>
      <c r="R1262" s="1508">
        <v>1331818</v>
      </c>
      <c r="S1262" s="1508">
        <v>1931818</v>
      </c>
      <c r="T1262" s="1508">
        <v>2231818</v>
      </c>
      <c r="U1262" s="1508">
        <v>431818</v>
      </c>
      <c r="V1262" s="2470"/>
      <c r="W1262" s="1229"/>
      <c r="X1262" s="2337"/>
      <c r="Y1262" s="1229"/>
      <c r="Z1262" s="2395"/>
      <c r="AA1262" s="1229"/>
      <c r="AB1262" s="1317"/>
      <c r="AC1262" s="1229"/>
      <c r="AD1262" s="1229"/>
      <c r="AE1262" s="1229"/>
      <c r="AF1262" s="1490">
        <f t="shared" si="597"/>
        <v>0</v>
      </c>
      <c r="AG1262" s="1316">
        <f t="shared" si="598"/>
        <v>13318180</v>
      </c>
      <c r="AH1262" s="1305"/>
      <c r="AI1262" s="1305"/>
      <c r="AJ1262" s="1267"/>
      <c r="AK1262" s="1317"/>
      <c r="AL1262" s="1317"/>
      <c r="AM1262" s="1305"/>
      <c r="AN1262" s="1305"/>
      <c r="AO1262" s="1266"/>
      <c r="AP1262" s="1491">
        <f t="shared" si="599"/>
        <v>0</v>
      </c>
      <c r="AQ1262" s="1268"/>
      <c r="AR1262" s="1492">
        <f t="shared" si="600"/>
        <v>0</v>
      </c>
      <c r="AS1262" s="1268"/>
      <c r="AT1262" s="1492">
        <f t="shared" si="601"/>
        <v>0</v>
      </c>
      <c r="AU1262" s="1268"/>
      <c r="AV1262" s="1492">
        <f t="shared" si="602"/>
        <v>0</v>
      </c>
      <c r="AW1262" s="1493">
        <f t="shared" si="603"/>
        <v>0</v>
      </c>
      <c r="AX1262" s="2153">
        <f t="shared" si="604"/>
        <v>0</v>
      </c>
      <c r="AY1262" s="1495">
        <f t="shared" si="605"/>
        <v>0</v>
      </c>
      <c r="AZ1262" s="1937"/>
      <c r="BA1262" s="1508">
        <v>1331818</v>
      </c>
      <c r="BB1262" s="1508">
        <v>1931818</v>
      </c>
      <c r="BC1262" s="1508">
        <v>2231818</v>
      </c>
      <c r="BD1262" s="1508">
        <v>431818</v>
      </c>
      <c r="BE1262" s="2174"/>
      <c r="BF1262" s="1229"/>
      <c r="BG1262" s="1317"/>
      <c r="BH1262" s="1229"/>
      <c r="BI1262" s="1317"/>
      <c r="BJ1262" s="1229"/>
      <c r="BK1262" s="1317"/>
      <c r="BL1262" s="1229"/>
      <c r="BM1262" s="1229"/>
      <c r="BN1262" s="1229"/>
      <c r="BO1262" s="1490">
        <f t="shared" si="611"/>
        <v>0</v>
      </c>
      <c r="BP1262" s="1496">
        <f t="shared" si="616"/>
        <v>0</v>
      </c>
      <c r="BQ1262" s="1305"/>
      <c r="BS1262" s="1298">
        <f t="shared" ref="BS1262:BS1271" si="621">F1262-AO1262</f>
        <v>10</v>
      </c>
      <c r="BT1262" s="1298">
        <f t="shared" ref="BT1262:BT1270" si="622">H1262-AQ1262</f>
        <v>0</v>
      </c>
      <c r="BU1262" s="1298">
        <f t="shared" ref="BU1262:BU1270" si="623">J1262-AS1262</f>
        <v>0</v>
      </c>
      <c r="BV1262" s="1298">
        <f t="shared" ref="BV1262:BV1270" si="624">L1262-AU1262</f>
        <v>0</v>
      </c>
      <c r="BW1262" s="1298">
        <f t="shared" ref="BW1262:BW1270" si="625">O1262-AX1262</f>
        <v>13318180</v>
      </c>
    </row>
    <row r="1263" spans="1:75" ht="15" x14ac:dyDescent="0.25">
      <c r="A1263" s="1315">
        <v>2</v>
      </c>
      <c r="B1263" s="2051">
        <v>43763</v>
      </c>
      <c r="C1263" s="1268">
        <f t="shared" si="619"/>
        <v>1251</v>
      </c>
      <c r="D1263" s="1305" t="s">
        <v>339</v>
      </c>
      <c r="E1263" s="1305" t="s">
        <v>88</v>
      </c>
      <c r="F1263" s="1266">
        <v>10</v>
      </c>
      <c r="G1263" s="1491">
        <f t="shared" si="618"/>
        <v>13318180</v>
      </c>
      <c r="H1263" s="1268"/>
      <c r="I1263" s="2605">
        <f t="shared" si="613"/>
        <v>0</v>
      </c>
      <c r="J1263" s="1268"/>
      <c r="K1263" s="2605">
        <f t="shared" si="612"/>
        <v>0</v>
      </c>
      <c r="L1263" s="1962"/>
      <c r="M1263" s="2605">
        <f t="shared" si="614"/>
        <v>0</v>
      </c>
      <c r="N1263" s="1505">
        <f t="shared" si="620"/>
        <v>10</v>
      </c>
      <c r="O1263" s="1494">
        <f t="shared" si="620"/>
        <v>13318180</v>
      </c>
      <c r="P1263" s="1494">
        <f t="shared" si="596"/>
        <v>400000</v>
      </c>
      <c r="Q1263" s="1307"/>
      <c r="R1263" s="1508">
        <v>1331818</v>
      </c>
      <c r="S1263" s="1508">
        <v>1931818</v>
      </c>
      <c r="T1263" s="1508">
        <v>2231818</v>
      </c>
      <c r="U1263" s="1508">
        <v>431818</v>
      </c>
      <c r="V1263" s="2470"/>
      <c r="W1263" s="1229"/>
      <c r="X1263" s="2337"/>
      <c r="Y1263" s="1229"/>
      <c r="Z1263" s="2395"/>
      <c r="AA1263" s="1229"/>
      <c r="AB1263" s="1317"/>
      <c r="AC1263" s="1229"/>
      <c r="AD1263" s="1229"/>
      <c r="AE1263" s="1229"/>
      <c r="AF1263" s="1490">
        <f t="shared" si="597"/>
        <v>0</v>
      </c>
      <c r="AG1263" s="1316">
        <f t="shared" si="598"/>
        <v>13318180</v>
      </c>
      <c r="AH1263" s="1305"/>
      <c r="AI1263" s="1305"/>
      <c r="AJ1263" s="1267"/>
      <c r="AK1263" s="1317"/>
      <c r="AL1263" s="1317"/>
      <c r="AM1263" s="1305"/>
      <c r="AN1263" s="1305"/>
      <c r="AO1263" s="1266"/>
      <c r="AP1263" s="1491">
        <f t="shared" si="599"/>
        <v>0</v>
      </c>
      <c r="AQ1263" s="1268"/>
      <c r="AR1263" s="1492">
        <f t="shared" si="600"/>
        <v>0</v>
      </c>
      <c r="AS1263" s="1268"/>
      <c r="AT1263" s="1492">
        <f t="shared" si="601"/>
        <v>0</v>
      </c>
      <c r="AU1263" s="1268"/>
      <c r="AV1263" s="1492">
        <f t="shared" si="602"/>
        <v>0</v>
      </c>
      <c r="AW1263" s="1493">
        <f t="shared" si="603"/>
        <v>0</v>
      </c>
      <c r="AX1263" s="2153">
        <f t="shared" si="604"/>
        <v>0</v>
      </c>
      <c r="AY1263" s="1495">
        <f t="shared" si="605"/>
        <v>0</v>
      </c>
      <c r="AZ1263" s="1937"/>
      <c r="BA1263" s="1508">
        <v>1331818</v>
      </c>
      <c r="BB1263" s="1508">
        <v>1931818</v>
      </c>
      <c r="BC1263" s="1508">
        <v>2231818</v>
      </c>
      <c r="BD1263" s="1508">
        <v>431818</v>
      </c>
      <c r="BE1263" s="2174"/>
      <c r="BF1263" s="1229"/>
      <c r="BG1263" s="1317"/>
      <c r="BH1263" s="1229"/>
      <c r="BI1263" s="1317"/>
      <c r="BJ1263" s="1229"/>
      <c r="BK1263" s="1317"/>
      <c r="BL1263" s="1229"/>
      <c r="BM1263" s="1229"/>
      <c r="BN1263" s="1229"/>
      <c r="BO1263" s="1490">
        <f t="shared" si="611"/>
        <v>0</v>
      </c>
      <c r="BP1263" s="1496">
        <f t="shared" si="616"/>
        <v>0</v>
      </c>
      <c r="BQ1263" s="1305"/>
      <c r="BS1263" s="1298">
        <f t="shared" si="621"/>
        <v>10</v>
      </c>
      <c r="BT1263" s="1298">
        <f t="shared" si="622"/>
        <v>0</v>
      </c>
      <c r="BU1263" s="1298">
        <f t="shared" si="623"/>
        <v>0</v>
      </c>
      <c r="BV1263" s="1298">
        <f t="shared" si="624"/>
        <v>0</v>
      </c>
      <c r="BW1263" s="1298">
        <f t="shared" si="625"/>
        <v>13318180</v>
      </c>
    </row>
    <row r="1264" spans="1:75" ht="15" x14ac:dyDescent="0.25">
      <c r="A1264" s="1315">
        <v>3</v>
      </c>
      <c r="B1264" s="2051">
        <v>43763</v>
      </c>
      <c r="C1264" s="1268">
        <f t="shared" si="619"/>
        <v>1252</v>
      </c>
      <c r="D1264" s="1305" t="s">
        <v>36</v>
      </c>
      <c r="E1264" s="1305" t="s">
        <v>31</v>
      </c>
      <c r="F1264" s="1266">
        <v>8</v>
      </c>
      <c r="G1264" s="1491">
        <f t="shared" si="618"/>
        <v>10654544</v>
      </c>
      <c r="H1264" s="1268"/>
      <c r="I1264" s="2605">
        <f t="shared" si="613"/>
        <v>0</v>
      </c>
      <c r="J1264" s="1268"/>
      <c r="K1264" s="2605">
        <f t="shared" si="612"/>
        <v>0</v>
      </c>
      <c r="L1264" s="1962">
        <v>2</v>
      </c>
      <c r="M1264" s="2605">
        <f t="shared" si="614"/>
        <v>863636</v>
      </c>
      <c r="N1264" s="1505">
        <f t="shared" si="620"/>
        <v>10</v>
      </c>
      <c r="O1264" s="1494">
        <f t="shared" si="620"/>
        <v>11518180</v>
      </c>
      <c r="P1264" s="1494">
        <f t="shared" si="596"/>
        <v>400000</v>
      </c>
      <c r="Q1264" s="1307"/>
      <c r="R1264" s="1508">
        <v>1331818</v>
      </c>
      <c r="S1264" s="1508">
        <v>1931818</v>
      </c>
      <c r="T1264" s="1508">
        <v>2231818</v>
      </c>
      <c r="U1264" s="1508">
        <v>431818</v>
      </c>
      <c r="V1264" s="1892"/>
      <c r="W1264" s="1229"/>
      <c r="X1264" s="2337"/>
      <c r="Y1264" s="1229"/>
      <c r="Z1264" s="2395"/>
      <c r="AA1264" s="1229"/>
      <c r="AB1264" s="1317"/>
      <c r="AC1264" s="1229"/>
      <c r="AD1264" s="1229"/>
      <c r="AE1264" s="1229"/>
      <c r="AF1264" s="1490">
        <f t="shared" si="597"/>
        <v>0</v>
      </c>
      <c r="AG1264" s="1316">
        <f t="shared" si="598"/>
        <v>11518180</v>
      </c>
      <c r="AH1264" s="1305"/>
      <c r="AI1264" s="1305"/>
      <c r="AJ1264" s="1267"/>
      <c r="AK1264" s="1317"/>
      <c r="AL1264" s="1317"/>
      <c r="AM1264" s="1305"/>
      <c r="AN1264" s="1305"/>
      <c r="AO1264" s="1266"/>
      <c r="AP1264" s="1491">
        <f t="shared" si="599"/>
        <v>0</v>
      </c>
      <c r="AQ1264" s="1268"/>
      <c r="AR1264" s="1492">
        <f t="shared" si="600"/>
        <v>0</v>
      </c>
      <c r="AS1264" s="1268"/>
      <c r="AT1264" s="1492">
        <f t="shared" si="601"/>
        <v>0</v>
      </c>
      <c r="AU1264" s="1268"/>
      <c r="AV1264" s="1492">
        <f t="shared" si="602"/>
        <v>0</v>
      </c>
      <c r="AW1264" s="1493">
        <f t="shared" si="603"/>
        <v>0</v>
      </c>
      <c r="AX1264" s="2153">
        <f t="shared" si="604"/>
        <v>0</v>
      </c>
      <c r="AY1264" s="1495">
        <f t="shared" si="605"/>
        <v>0</v>
      </c>
      <c r="AZ1264" s="1937"/>
      <c r="BA1264" s="1508">
        <v>1331818</v>
      </c>
      <c r="BB1264" s="1508">
        <v>1931818</v>
      </c>
      <c r="BC1264" s="1508">
        <v>2231818</v>
      </c>
      <c r="BD1264" s="1508">
        <v>431818</v>
      </c>
      <c r="BE1264" s="2174"/>
      <c r="BF1264" s="1229"/>
      <c r="BG1264" s="1317"/>
      <c r="BH1264" s="1229"/>
      <c r="BI1264" s="1317"/>
      <c r="BJ1264" s="1229"/>
      <c r="BK1264" s="1317"/>
      <c r="BL1264" s="1229"/>
      <c r="BM1264" s="1229"/>
      <c r="BN1264" s="1229"/>
      <c r="BO1264" s="1490">
        <f t="shared" si="611"/>
        <v>0</v>
      </c>
      <c r="BP1264" s="1496">
        <f t="shared" si="616"/>
        <v>0</v>
      </c>
      <c r="BQ1264" s="1305"/>
      <c r="BS1264" s="1298">
        <f t="shared" si="621"/>
        <v>8</v>
      </c>
      <c r="BT1264" s="1298">
        <f t="shared" si="622"/>
        <v>0</v>
      </c>
      <c r="BU1264" s="1298">
        <f t="shared" si="623"/>
        <v>0</v>
      </c>
      <c r="BV1264" s="1298">
        <f t="shared" si="624"/>
        <v>2</v>
      </c>
      <c r="BW1264" s="1298">
        <f t="shared" si="625"/>
        <v>11518180</v>
      </c>
    </row>
    <row r="1265" spans="1:75" ht="15" x14ac:dyDescent="0.25">
      <c r="A1265" s="1315">
        <v>4</v>
      </c>
      <c r="B1265" s="2051">
        <v>43763</v>
      </c>
      <c r="C1265" s="1268">
        <f t="shared" si="619"/>
        <v>1253</v>
      </c>
      <c r="D1265" s="1305" t="s">
        <v>41</v>
      </c>
      <c r="E1265" s="1305" t="s">
        <v>31</v>
      </c>
      <c r="F1265" s="1266">
        <v>4</v>
      </c>
      <c r="G1265" s="1491">
        <f t="shared" si="618"/>
        <v>5327272</v>
      </c>
      <c r="H1265" s="1268"/>
      <c r="I1265" s="2605">
        <f t="shared" si="613"/>
        <v>0</v>
      </c>
      <c r="J1265" s="1268"/>
      <c r="K1265" s="2605">
        <f t="shared" si="612"/>
        <v>0</v>
      </c>
      <c r="L1265" s="1962">
        <v>1</v>
      </c>
      <c r="M1265" s="2605">
        <f t="shared" si="614"/>
        <v>431818</v>
      </c>
      <c r="N1265" s="1505">
        <f t="shared" si="620"/>
        <v>5</v>
      </c>
      <c r="O1265" s="1494">
        <f t="shared" si="620"/>
        <v>5759090</v>
      </c>
      <c r="P1265" s="1494">
        <f t="shared" si="596"/>
        <v>200000</v>
      </c>
      <c r="Q1265" s="1307"/>
      <c r="R1265" s="1508">
        <v>1331818</v>
      </c>
      <c r="S1265" s="1508">
        <v>1931818</v>
      </c>
      <c r="T1265" s="1508">
        <v>2231818</v>
      </c>
      <c r="U1265" s="1508">
        <v>431818</v>
      </c>
      <c r="V1265" s="2470"/>
      <c r="W1265" s="1229"/>
      <c r="X1265" s="2337"/>
      <c r="Y1265" s="1229"/>
      <c r="Z1265" s="2395"/>
      <c r="AA1265" s="1229"/>
      <c r="AB1265" s="1317"/>
      <c r="AC1265" s="1229"/>
      <c r="AD1265" s="1229"/>
      <c r="AE1265" s="1229"/>
      <c r="AF1265" s="1490">
        <f t="shared" si="597"/>
        <v>0</v>
      </c>
      <c r="AG1265" s="1316">
        <f t="shared" si="598"/>
        <v>5759090</v>
      </c>
      <c r="AH1265" s="1305"/>
      <c r="AI1265" s="1305"/>
      <c r="AJ1265" s="1267"/>
      <c r="AK1265" s="1317"/>
      <c r="AL1265" s="1317"/>
      <c r="AM1265" s="1305"/>
      <c r="AN1265" s="1305"/>
      <c r="AO1265" s="1266"/>
      <c r="AP1265" s="1491">
        <f t="shared" si="599"/>
        <v>0</v>
      </c>
      <c r="AQ1265" s="1268"/>
      <c r="AR1265" s="1492">
        <f t="shared" si="600"/>
        <v>0</v>
      </c>
      <c r="AS1265" s="1268"/>
      <c r="AT1265" s="1492">
        <f t="shared" si="601"/>
        <v>0</v>
      </c>
      <c r="AU1265" s="1268"/>
      <c r="AV1265" s="1492">
        <f t="shared" si="602"/>
        <v>0</v>
      </c>
      <c r="AW1265" s="1493">
        <f t="shared" si="603"/>
        <v>0</v>
      </c>
      <c r="AX1265" s="2153">
        <f t="shared" si="604"/>
        <v>0</v>
      </c>
      <c r="AY1265" s="1495">
        <f t="shared" si="605"/>
        <v>0</v>
      </c>
      <c r="AZ1265" s="1937"/>
      <c r="BA1265" s="1508">
        <v>1331818</v>
      </c>
      <c r="BB1265" s="1508">
        <v>1931818</v>
      </c>
      <c r="BC1265" s="1508">
        <v>2231818</v>
      </c>
      <c r="BD1265" s="1508">
        <v>431818</v>
      </c>
      <c r="BE1265" s="2174"/>
      <c r="BF1265" s="1229"/>
      <c r="BG1265" s="1317"/>
      <c r="BH1265" s="1229"/>
      <c r="BI1265" s="1317"/>
      <c r="BJ1265" s="1229"/>
      <c r="BK1265" s="1317"/>
      <c r="BL1265" s="1229"/>
      <c r="BM1265" s="1229"/>
      <c r="BN1265" s="1229"/>
      <c r="BO1265" s="1490">
        <f t="shared" si="611"/>
        <v>0</v>
      </c>
      <c r="BP1265" s="1496">
        <f t="shared" si="616"/>
        <v>0</v>
      </c>
      <c r="BQ1265" s="1305"/>
      <c r="BS1265" s="1298">
        <f t="shared" si="621"/>
        <v>4</v>
      </c>
      <c r="BT1265" s="1298">
        <f t="shared" si="622"/>
        <v>0</v>
      </c>
      <c r="BU1265" s="1298">
        <f t="shared" si="623"/>
        <v>0</v>
      </c>
      <c r="BV1265" s="1298">
        <f t="shared" si="624"/>
        <v>1</v>
      </c>
      <c r="BW1265" s="1298">
        <f t="shared" si="625"/>
        <v>5759090</v>
      </c>
    </row>
    <row r="1266" spans="1:75" ht="15" x14ac:dyDescent="0.25">
      <c r="A1266" s="1315">
        <v>5</v>
      </c>
      <c r="B1266" s="2051">
        <v>43763</v>
      </c>
      <c r="C1266" s="1268">
        <f t="shared" si="619"/>
        <v>1254</v>
      </c>
      <c r="D1266" s="1305" t="s">
        <v>345</v>
      </c>
      <c r="E1266" s="1305" t="s">
        <v>31</v>
      </c>
      <c r="F1266" s="1266">
        <v>4</v>
      </c>
      <c r="G1266" s="1491">
        <f t="shared" si="618"/>
        <v>5327272</v>
      </c>
      <c r="H1266" s="1268"/>
      <c r="I1266" s="2605">
        <f t="shared" si="613"/>
        <v>0</v>
      </c>
      <c r="J1266" s="1268"/>
      <c r="K1266" s="2605">
        <f t="shared" si="612"/>
        <v>0</v>
      </c>
      <c r="L1266" s="1962">
        <v>2</v>
      </c>
      <c r="M1266" s="2605">
        <f t="shared" si="614"/>
        <v>863636</v>
      </c>
      <c r="N1266" s="1505">
        <f t="shared" si="620"/>
        <v>6</v>
      </c>
      <c r="O1266" s="1494">
        <f t="shared" si="620"/>
        <v>6190908</v>
      </c>
      <c r="P1266" s="1494">
        <f t="shared" si="596"/>
        <v>240000</v>
      </c>
      <c r="Q1266" s="1307"/>
      <c r="R1266" s="1508">
        <v>1331818</v>
      </c>
      <c r="S1266" s="1508">
        <v>1931818</v>
      </c>
      <c r="T1266" s="1508">
        <v>2231818</v>
      </c>
      <c r="U1266" s="1508">
        <v>431818</v>
      </c>
      <c r="V1266" s="2470"/>
      <c r="W1266" s="1229"/>
      <c r="X1266" s="2337"/>
      <c r="Y1266" s="1229"/>
      <c r="Z1266" s="2395"/>
      <c r="AA1266" s="1229"/>
      <c r="AB1266" s="1317"/>
      <c r="AC1266" s="1229"/>
      <c r="AD1266" s="1229"/>
      <c r="AE1266" s="1229"/>
      <c r="AF1266" s="1490">
        <f t="shared" si="597"/>
        <v>0</v>
      </c>
      <c r="AG1266" s="1316">
        <f t="shared" si="598"/>
        <v>6190908</v>
      </c>
      <c r="AH1266" s="1305"/>
      <c r="AI1266" s="1305"/>
      <c r="AJ1266" s="1267"/>
      <c r="AK1266" s="1317"/>
      <c r="AL1266" s="1317"/>
      <c r="AM1266" s="1305"/>
      <c r="AN1266" s="1305"/>
      <c r="AO1266" s="1266"/>
      <c r="AP1266" s="1491">
        <f t="shared" si="599"/>
        <v>0</v>
      </c>
      <c r="AQ1266" s="1268"/>
      <c r="AR1266" s="1492">
        <f t="shared" si="600"/>
        <v>0</v>
      </c>
      <c r="AS1266" s="1268"/>
      <c r="AT1266" s="1492">
        <f t="shared" si="601"/>
        <v>0</v>
      </c>
      <c r="AU1266" s="1268"/>
      <c r="AV1266" s="1492">
        <f t="shared" si="602"/>
        <v>0</v>
      </c>
      <c r="AW1266" s="1493">
        <f t="shared" si="603"/>
        <v>0</v>
      </c>
      <c r="AX1266" s="2153">
        <f t="shared" si="604"/>
        <v>0</v>
      </c>
      <c r="AY1266" s="1495">
        <f t="shared" si="605"/>
        <v>0</v>
      </c>
      <c r="AZ1266" s="1937"/>
      <c r="BA1266" s="1508">
        <v>1331818</v>
      </c>
      <c r="BB1266" s="1508">
        <v>1931818</v>
      </c>
      <c r="BC1266" s="1508">
        <v>2231818</v>
      </c>
      <c r="BD1266" s="1508">
        <v>431818</v>
      </c>
      <c r="BE1266" s="2174"/>
      <c r="BF1266" s="1229"/>
      <c r="BG1266" s="1317"/>
      <c r="BH1266" s="1229"/>
      <c r="BI1266" s="1317"/>
      <c r="BJ1266" s="1229"/>
      <c r="BK1266" s="1317"/>
      <c r="BL1266" s="1229"/>
      <c r="BM1266" s="1229"/>
      <c r="BN1266" s="1229"/>
      <c r="BO1266" s="1490">
        <f t="shared" si="611"/>
        <v>0</v>
      </c>
      <c r="BP1266" s="1496">
        <f t="shared" si="616"/>
        <v>0</v>
      </c>
      <c r="BQ1266" s="1305"/>
      <c r="BS1266" s="1298">
        <f t="shared" si="621"/>
        <v>4</v>
      </c>
      <c r="BT1266" s="1298">
        <f t="shared" si="622"/>
        <v>0</v>
      </c>
      <c r="BU1266" s="1298">
        <f t="shared" si="623"/>
        <v>0</v>
      </c>
      <c r="BV1266" s="1298">
        <f t="shared" si="624"/>
        <v>2</v>
      </c>
      <c r="BW1266" s="1298">
        <f t="shared" si="625"/>
        <v>6190908</v>
      </c>
    </row>
    <row r="1267" spans="1:75" ht="15" x14ac:dyDescent="0.25">
      <c r="A1267" s="1315">
        <v>6</v>
      </c>
      <c r="B1267" s="2051">
        <v>43763</v>
      </c>
      <c r="C1267" s="1268">
        <f t="shared" si="619"/>
        <v>1255</v>
      </c>
      <c r="D1267" s="1305" t="s">
        <v>81</v>
      </c>
      <c r="E1267" s="1305" t="s">
        <v>31</v>
      </c>
      <c r="F1267" s="1266">
        <v>8</v>
      </c>
      <c r="G1267" s="1491">
        <f t="shared" si="618"/>
        <v>10654544</v>
      </c>
      <c r="H1267" s="1268"/>
      <c r="I1267" s="2605">
        <f t="shared" si="613"/>
        <v>0</v>
      </c>
      <c r="J1267" s="1268"/>
      <c r="K1267" s="2605">
        <f t="shared" si="612"/>
        <v>0</v>
      </c>
      <c r="L1267" s="1962">
        <v>2</v>
      </c>
      <c r="M1267" s="2605">
        <f t="shared" si="614"/>
        <v>863636</v>
      </c>
      <c r="N1267" s="1505">
        <f t="shared" si="620"/>
        <v>10</v>
      </c>
      <c r="O1267" s="1494">
        <f t="shared" si="620"/>
        <v>11518180</v>
      </c>
      <c r="P1267" s="1494">
        <f t="shared" si="596"/>
        <v>400000</v>
      </c>
      <c r="Q1267" s="1307"/>
      <c r="R1267" s="1508">
        <v>1331818</v>
      </c>
      <c r="S1267" s="1508">
        <v>1931818</v>
      </c>
      <c r="T1267" s="1508">
        <v>2231818</v>
      </c>
      <c r="U1267" s="1508">
        <v>431818</v>
      </c>
      <c r="V1267" s="2470"/>
      <c r="W1267" s="1229"/>
      <c r="X1267" s="2337"/>
      <c r="Y1267" s="1229"/>
      <c r="Z1267" s="2395"/>
      <c r="AA1267" s="1229"/>
      <c r="AB1267" s="1317"/>
      <c r="AC1267" s="1229"/>
      <c r="AD1267" s="1229"/>
      <c r="AE1267" s="1229"/>
      <c r="AF1267" s="1490">
        <f t="shared" si="597"/>
        <v>0</v>
      </c>
      <c r="AG1267" s="1316">
        <f t="shared" si="598"/>
        <v>11518180</v>
      </c>
      <c r="AH1267" s="1305"/>
      <c r="AI1267" s="1305"/>
      <c r="AJ1267" s="1267"/>
      <c r="AK1267" s="1317"/>
      <c r="AL1267" s="1317"/>
      <c r="AM1267" s="1305"/>
      <c r="AN1267" s="1305"/>
      <c r="AO1267" s="1266"/>
      <c r="AP1267" s="1491">
        <f t="shared" si="599"/>
        <v>0</v>
      </c>
      <c r="AQ1267" s="1268"/>
      <c r="AR1267" s="1492">
        <f t="shared" si="600"/>
        <v>0</v>
      </c>
      <c r="AS1267" s="1268"/>
      <c r="AT1267" s="1492">
        <f t="shared" si="601"/>
        <v>0</v>
      </c>
      <c r="AU1267" s="1268"/>
      <c r="AV1267" s="1492">
        <f t="shared" si="602"/>
        <v>0</v>
      </c>
      <c r="AW1267" s="1493">
        <f t="shared" si="603"/>
        <v>0</v>
      </c>
      <c r="AX1267" s="2153">
        <f t="shared" si="604"/>
        <v>0</v>
      </c>
      <c r="AY1267" s="1495">
        <f t="shared" si="605"/>
        <v>0</v>
      </c>
      <c r="AZ1267" s="1937"/>
      <c r="BA1267" s="1508">
        <v>1331818</v>
      </c>
      <c r="BB1267" s="1508">
        <v>1931818</v>
      </c>
      <c r="BC1267" s="1508">
        <v>2231818</v>
      </c>
      <c r="BD1267" s="1508">
        <v>431818</v>
      </c>
      <c r="BE1267" s="2174"/>
      <c r="BF1267" s="1229"/>
      <c r="BG1267" s="1317"/>
      <c r="BH1267" s="1229"/>
      <c r="BI1267" s="1317"/>
      <c r="BJ1267" s="1229"/>
      <c r="BK1267" s="1317"/>
      <c r="BL1267" s="1229"/>
      <c r="BM1267" s="1229"/>
      <c r="BN1267" s="1229"/>
      <c r="BO1267" s="1490">
        <f t="shared" si="611"/>
        <v>0</v>
      </c>
      <c r="BP1267" s="1496">
        <f t="shared" si="616"/>
        <v>0</v>
      </c>
      <c r="BQ1267" s="1305"/>
      <c r="BS1267" s="1298">
        <f t="shared" si="621"/>
        <v>8</v>
      </c>
      <c r="BT1267" s="1298">
        <f t="shared" si="622"/>
        <v>0</v>
      </c>
      <c r="BU1267" s="1298">
        <f t="shared" si="623"/>
        <v>0</v>
      </c>
      <c r="BV1267" s="1298">
        <f t="shared" si="624"/>
        <v>2</v>
      </c>
      <c r="BW1267" s="1298">
        <f t="shared" si="625"/>
        <v>11518180</v>
      </c>
    </row>
    <row r="1268" spans="1:75" ht="15" x14ac:dyDescent="0.25">
      <c r="A1268" s="1315">
        <v>7</v>
      </c>
      <c r="B1268" s="2051">
        <v>43763</v>
      </c>
      <c r="C1268" s="1268">
        <f t="shared" si="619"/>
        <v>1256</v>
      </c>
      <c r="D1268" s="1305" t="s">
        <v>285</v>
      </c>
      <c r="E1268" s="1305" t="s">
        <v>273</v>
      </c>
      <c r="F1268" s="1266">
        <v>8</v>
      </c>
      <c r="G1268" s="1491">
        <f t="shared" si="618"/>
        <v>10654544</v>
      </c>
      <c r="H1268" s="1268"/>
      <c r="I1268" s="2605">
        <f t="shared" si="613"/>
        <v>0</v>
      </c>
      <c r="J1268" s="1268"/>
      <c r="K1268" s="2605">
        <f t="shared" si="612"/>
        <v>0</v>
      </c>
      <c r="L1268" s="1962"/>
      <c r="M1268" s="2605">
        <f t="shared" si="614"/>
        <v>0</v>
      </c>
      <c r="N1268" s="1505">
        <f t="shared" si="620"/>
        <v>8</v>
      </c>
      <c r="O1268" s="1494">
        <f t="shared" si="620"/>
        <v>10654544</v>
      </c>
      <c r="P1268" s="1494">
        <f t="shared" si="596"/>
        <v>320000</v>
      </c>
      <c r="Q1268" s="1307"/>
      <c r="R1268" s="1508">
        <v>1331818</v>
      </c>
      <c r="S1268" s="1508">
        <v>1931818</v>
      </c>
      <c r="T1268" s="1508">
        <v>2231818</v>
      </c>
      <c r="U1268" s="1508">
        <v>431818</v>
      </c>
      <c r="V1268" s="2470"/>
      <c r="W1268" s="1229"/>
      <c r="X1268" s="2337"/>
      <c r="Y1268" s="1229"/>
      <c r="Z1268" s="2395"/>
      <c r="AA1268" s="1229"/>
      <c r="AB1268" s="1317"/>
      <c r="AC1268" s="1229"/>
      <c r="AD1268" s="1229"/>
      <c r="AE1268" s="1229"/>
      <c r="AF1268" s="1490">
        <f t="shared" si="597"/>
        <v>0</v>
      </c>
      <c r="AG1268" s="1316">
        <f t="shared" si="598"/>
        <v>10654544</v>
      </c>
      <c r="AH1268" s="1305"/>
      <c r="AI1268" s="1305"/>
      <c r="AJ1268" s="1267"/>
      <c r="AK1268" s="1317"/>
      <c r="AL1268" s="1317"/>
      <c r="AM1268" s="1305"/>
      <c r="AN1268" s="1305"/>
      <c r="AO1268" s="1266"/>
      <c r="AP1268" s="1491">
        <f t="shared" si="599"/>
        <v>0</v>
      </c>
      <c r="AQ1268" s="1268"/>
      <c r="AR1268" s="1492">
        <f t="shared" si="600"/>
        <v>0</v>
      </c>
      <c r="AS1268" s="1268"/>
      <c r="AT1268" s="1492">
        <f t="shared" si="601"/>
        <v>0</v>
      </c>
      <c r="AU1268" s="1268"/>
      <c r="AV1268" s="1492">
        <f t="shared" si="602"/>
        <v>0</v>
      </c>
      <c r="AW1268" s="1493">
        <f t="shared" si="603"/>
        <v>0</v>
      </c>
      <c r="AX1268" s="2153">
        <f t="shared" si="604"/>
        <v>0</v>
      </c>
      <c r="AY1268" s="1495">
        <f t="shared" si="605"/>
        <v>0</v>
      </c>
      <c r="AZ1268" s="1937"/>
      <c r="BA1268" s="1508">
        <v>1331818</v>
      </c>
      <c r="BB1268" s="1508">
        <v>1931818</v>
      </c>
      <c r="BC1268" s="1508">
        <v>2231818</v>
      </c>
      <c r="BD1268" s="1508">
        <v>431818</v>
      </c>
      <c r="BE1268" s="2174"/>
      <c r="BF1268" s="1229"/>
      <c r="BG1268" s="1317"/>
      <c r="BH1268" s="1229"/>
      <c r="BI1268" s="1317"/>
      <c r="BJ1268" s="1229"/>
      <c r="BK1268" s="1317"/>
      <c r="BL1268" s="1229"/>
      <c r="BM1268" s="1229"/>
      <c r="BN1268" s="1229"/>
      <c r="BO1268" s="1490">
        <f t="shared" si="611"/>
        <v>0</v>
      </c>
      <c r="BP1268" s="1496">
        <f t="shared" si="616"/>
        <v>0</v>
      </c>
      <c r="BQ1268" s="1305"/>
      <c r="BS1268" s="1298">
        <f t="shared" si="621"/>
        <v>8</v>
      </c>
      <c r="BT1268" s="1298">
        <f t="shared" si="622"/>
        <v>0</v>
      </c>
      <c r="BU1268" s="1298">
        <f t="shared" si="623"/>
        <v>0</v>
      </c>
      <c r="BV1268" s="1298">
        <f t="shared" si="624"/>
        <v>0</v>
      </c>
      <c r="BW1268" s="1298">
        <f t="shared" si="625"/>
        <v>10654544</v>
      </c>
    </row>
    <row r="1269" spans="1:75" ht="15" x14ac:dyDescent="0.25">
      <c r="A1269" s="1315">
        <v>8</v>
      </c>
      <c r="B1269" s="2051">
        <v>43763</v>
      </c>
      <c r="C1269" s="1268">
        <f t="shared" si="619"/>
        <v>1257</v>
      </c>
      <c r="D1269" s="1305" t="s">
        <v>255</v>
      </c>
      <c r="E1269" s="1305" t="s">
        <v>273</v>
      </c>
      <c r="F1269" s="1266"/>
      <c r="G1269" s="1491">
        <f t="shared" si="618"/>
        <v>0</v>
      </c>
      <c r="H1269" s="1268"/>
      <c r="I1269" s="2605">
        <f t="shared" si="613"/>
        <v>0</v>
      </c>
      <c r="J1269" s="1268"/>
      <c r="K1269" s="2605">
        <f t="shared" si="612"/>
        <v>0</v>
      </c>
      <c r="L1269" s="1962">
        <v>2</v>
      </c>
      <c r="M1269" s="2605">
        <f t="shared" si="614"/>
        <v>863636</v>
      </c>
      <c r="N1269" s="1505">
        <f t="shared" si="620"/>
        <v>2</v>
      </c>
      <c r="O1269" s="1494">
        <f t="shared" si="620"/>
        <v>863636</v>
      </c>
      <c r="P1269" s="1494">
        <f t="shared" si="596"/>
        <v>80000</v>
      </c>
      <c r="Q1269" s="1307"/>
      <c r="R1269" s="1508">
        <v>1331818</v>
      </c>
      <c r="S1269" s="1508">
        <v>1931818</v>
      </c>
      <c r="T1269" s="1508">
        <v>2231818</v>
      </c>
      <c r="U1269" s="1508">
        <v>431818</v>
      </c>
      <c r="V1269" s="2470"/>
      <c r="W1269" s="1229"/>
      <c r="X1269" s="2337"/>
      <c r="Y1269" s="1229"/>
      <c r="Z1269" s="2395"/>
      <c r="AA1269" s="1229"/>
      <c r="AB1269" s="1317"/>
      <c r="AC1269" s="1229"/>
      <c r="AD1269" s="1229"/>
      <c r="AE1269" s="1229"/>
      <c r="AF1269" s="1490">
        <f t="shared" si="597"/>
        <v>0</v>
      </c>
      <c r="AG1269" s="1316">
        <f t="shared" si="598"/>
        <v>863636</v>
      </c>
      <c r="AH1269" s="1305"/>
      <c r="AI1269" s="1305"/>
      <c r="AJ1269" s="1267"/>
      <c r="AK1269" s="1317"/>
      <c r="AL1269" s="1317"/>
      <c r="AM1269" s="1305"/>
      <c r="AN1269" s="1305"/>
      <c r="AO1269" s="1266"/>
      <c r="AP1269" s="1491">
        <f t="shared" si="599"/>
        <v>0</v>
      </c>
      <c r="AQ1269" s="1268"/>
      <c r="AR1269" s="1492">
        <f t="shared" si="600"/>
        <v>0</v>
      </c>
      <c r="AS1269" s="1268"/>
      <c r="AT1269" s="1492">
        <f t="shared" si="601"/>
        <v>0</v>
      </c>
      <c r="AU1269" s="1268"/>
      <c r="AV1269" s="1492">
        <f t="shared" si="602"/>
        <v>0</v>
      </c>
      <c r="AW1269" s="1493">
        <f t="shared" si="603"/>
        <v>0</v>
      </c>
      <c r="AX1269" s="2153">
        <f t="shared" si="604"/>
        <v>0</v>
      </c>
      <c r="AY1269" s="1495">
        <f t="shared" si="605"/>
        <v>0</v>
      </c>
      <c r="AZ1269" s="1937"/>
      <c r="BA1269" s="1508">
        <v>1331818</v>
      </c>
      <c r="BB1269" s="1508">
        <v>1931818</v>
      </c>
      <c r="BC1269" s="1508">
        <v>2231818</v>
      </c>
      <c r="BD1269" s="1508">
        <v>431818</v>
      </c>
      <c r="BE1269" s="2174"/>
      <c r="BF1269" s="1229"/>
      <c r="BG1269" s="1317"/>
      <c r="BH1269" s="1229"/>
      <c r="BI1269" s="1317"/>
      <c r="BJ1269" s="1229"/>
      <c r="BK1269" s="1317"/>
      <c r="BL1269" s="1229"/>
      <c r="BM1269" s="1229"/>
      <c r="BN1269" s="1229"/>
      <c r="BO1269" s="1490">
        <f t="shared" si="611"/>
        <v>0</v>
      </c>
      <c r="BP1269" s="1496">
        <f t="shared" si="616"/>
        <v>0</v>
      </c>
      <c r="BQ1269" s="1305"/>
      <c r="BS1269" s="1298">
        <f t="shared" si="621"/>
        <v>0</v>
      </c>
      <c r="BT1269" s="1298">
        <f t="shared" si="622"/>
        <v>0</v>
      </c>
      <c r="BU1269" s="1298">
        <f t="shared" si="623"/>
        <v>0</v>
      </c>
      <c r="BV1269" s="1298">
        <f t="shared" si="624"/>
        <v>2</v>
      </c>
      <c r="BW1269" s="1298">
        <f t="shared" si="625"/>
        <v>863636</v>
      </c>
    </row>
    <row r="1270" spans="1:75" ht="15" x14ac:dyDescent="0.25">
      <c r="A1270" s="1315">
        <v>9</v>
      </c>
      <c r="B1270" s="2051">
        <v>43763</v>
      </c>
      <c r="C1270" s="1268">
        <f t="shared" si="619"/>
        <v>1258</v>
      </c>
      <c r="D1270" s="1305" t="s">
        <v>174</v>
      </c>
      <c r="E1270" s="1305" t="s">
        <v>57</v>
      </c>
      <c r="F1270" s="1266">
        <v>7</v>
      </c>
      <c r="G1270" s="1491">
        <f t="shared" si="618"/>
        <v>9322726</v>
      </c>
      <c r="H1270" s="1268"/>
      <c r="I1270" s="2605">
        <f t="shared" si="613"/>
        <v>0</v>
      </c>
      <c r="J1270" s="1268"/>
      <c r="K1270" s="2605">
        <f t="shared" si="612"/>
        <v>0</v>
      </c>
      <c r="L1270" s="1962">
        <v>2</v>
      </c>
      <c r="M1270" s="2605">
        <f t="shared" si="614"/>
        <v>863636</v>
      </c>
      <c r="N1270" s="1505">
        <f t="shared" si="620"/>
        <v>9</v>
      </c>
      <c r="O1270" s="1494">
        <f t="shared" si="620"/>
        <v>10186362</v>
      </c>
      <c r="P1270" s="1494">
        <f t="shared" si="596"/>
        <v>360000</v>
      </c>
      <c r="Q1270" s="1307"/>
      <c r="R1270" s="1508">
        <v>1331818</v>
      </c>
      <c r="S1270" s="1508">
        <v>1931818</v>
      </c>
      <c r="T1270" s="1508">
        <v>2231818</v>
      </c>
      <c r="U1270" s="1508">
        <v>431818</v>
      </c>
      <c r="V1270" s="1892"/>
      <c r="W1270" s="1229"/>
      <c r="X1270" s="2337"/>
      <c r="Y1270" s="1229"/>
      <c r="Z1270" s="2395"/>
      <c r="AA1270" s="1229"/>
      <c r="AB1270" s="1317"/>
      <c r="AC1270" s="1229"/>
      <c r="AD1270" s="1229"/>
      <c r="AE1270" s="1229"/>
      <c r="AF1270" s="1490">
        <f t="shared" si="597"/>
        <v>0</v>
      </c>
      <c r="AG1270" s="1316">
        <f t="shared" si="598"/>
        <v>10186362</v>
      </c>
      <c r="AH1270" s="1305"/>
      <c r="AI1270" s="1305"/>
      <c r="AJ1270" s="1267"/>
      <c r="AK1270" s="1317"/>
      <c r="AL1270" s="1317"/>
      <c r="AM1270" s="1305"/>
      <c r="AN1270" s="1305"/>
      <c r="AO1270" s="1266"/>
      <c r="AP1270" s="1491">
        <f t="shared" si="599"/>
        <v>0</v>
      </c>
      <c r="AQ1270" s="1268"/>
      <c r="AR1270" s="1492">
        <f t="shared" si="600"/>
        <v>0</v>
      </c>
      <c r="AS1270" s="1268"/>
      <c r="AT1270" s="1492">
        <f t="shared" si="601"/>
        <v>0</v>
      </c>
      <c r="AU1270" s="1268"/>
      <c r="AV1270" s="1492">
        <f t="shared" si="602"/>
        <v>0</v>
      </c>
      <c r="AW1270" s="1493">
        <f t="shared" si="603"/>
        <v>0</v>
      </c>
      <c r="AX1270" s="2153">
        <f t="shared" si="604"/>
        <v>0</v>
      </c>
      <c r="AY1270" s="1495">
        <f t="shared" si="605"/>
        <v>0</v>
      </c>
      <c r="AZ1270" s="1937"/>
      <c r="BA1270" s="1508">
        <v>1331818</v>
      </c>
      <c r="BB1270" s="1508">
        <v>1931818</v>
      </c>
      <c r="BC1270" s="1508">
        <v>2231818</v>
      </c>
      <c r="BD1270" s="1508">
        <v>431818</v>
      </c>
      <c r="BE1270" s="2174"/>
      <c r="BF1270" s="1229"/>
      <c r="BG1270" s="1317"/>
      <c r="BH1270" s="1229"/>
      <c r="BI1270" s="1317"/>
      <c r="BJ1270" s="1229"/>
      <c r="BK1270" s="1317"/>
      <c r="BL1270" s="1229"/>
      <c r="BM1270" s="1229"/>
      <c r="BN1270" s="1229"/>
      <c r="BO1270" s="1490">
        <f t="shared" si="611"/>
        <v>0</v>
      </c>
      <c r="BP1270" s="1496">
        <f t="shared" si="616"/>
        <v>0</v>
      </c>
      <c r="BQ1270" s="1305"/>
      <c r="BS1270" s="1298">
        <f t="shared" si="621"/>
        <v>7</v>
      </c>
      <c r="BT1270" s="1298">
        <f t="shared" si="622"/>
        <v>0</v>
      </c>
      <c r="BU1270" s="1298">
        <f t="shared" si="623"/>
        <v>0</v>
      </c>
      <c r="BV1270" s="1298">
        <f t="shared" si="624"/>
        <v>2</v>
      </c>
      <c r="BW1270" s="1298">
        <f t="shared" si="625"/>
        <v>10186362</v>
      </c>
    </row>
    <row r="1271" spans="1:75" ht="15" x14ac:dyDescent="0.25">
      <c r="A1271" s="1315">
        <v>10</v>
      </c>
      <c r="B1271" s="2051">
        <v>43763</v>
      </c>
      <c r="C1271" s="1268">
        <f t="shared" si="619"/>
        <v>1259</v>
      </c>
      <c r="D1271" s="1305" t="s">
        <v>292</v>
      </c>
      <c r="E1271" s="1305" t="s">
        <v>88</v>
      </c>
      <c r="F1271" s="1266">
        <v>7</v>
      </c>
      <c r="G1271" s="1491">
        <f t="shared" si="618"/>
        <v>9322726</v>
      </c>
      <c r="H1271" s="1268"/>
      <c r="I1271" s="2605">
        <f t="shared" si="613"/>
        <v>0</v>
      </c>
      <c r="J1271" s="1268"/>
      <c r="K1271" s="2605">
        <f t="shared" si="612"/>
        <v>0</v>
      </c>
      <c r="L1271" s="1962">
        <v>3</v>
      </c>
      <c r="M1271" s="2605">
        <f t="shared" si="614"/>
        <v>1295454</v>
      </c>
      <c r="N1271" s="1505">
        <f t="shared" si="620"/>
        <v>10</v>
      </c>
      <c r="O1271" s="1494">
        <f t="shared" si="620"/>
        <v>10618180</v>
      </c>
      <c r="P1271" s="1494">
        <f t="shared" si="596"/>
        <v>400000</v>
      </c>
      <c r="Q1271" s="1307"/>
      <c r="R1271" s="1508">
        <v>1331818</v>
      </c>
      <c r="S1271" s="1508">
        <v>1931818</v>
      </c>
      <c r="T1271" s="1508">
        <v>2231818</v>
      </c>
      <c r="U1271" s="1508">
        <v>431818</v>
      </c>
      <c r="V1271" s="2470"/>
      <c r="W1271" s="1229"/>
      <c r="X1271" s="2337"/>
      <c r="Y1271" s="1229"/>
      <c r="Z1271" s="2395"/>
      <c r="AA1271" s="1229"/>
      <c r="AB1271" s="1317"/>
      <c r="AC1271" s="1229"/>
      <c r="AD1271" s="1229"/>
      <c r="AE1271" s="1229"/>
      <c r="AF1271" s="1490">
        <f t="shared" si="597"/>
        <v>0</v>
      </c>
      <c r="AG1271" s="1316">
        <f t="shared" si="598"/>
        <v>10618180</v>
      </c>
      <c r="AH1271" s="1305"/>
      <c r="AI1271" s="1305"/>
      <c r="AJ1271" s="1267"/>
      <c r="AK1271" s="1317"/>
      <c r="AL1271" s="1317"/>
      <c r="AM1271" s="1305"/>
      <c r="AN1271" s="1305"/>
      <c r="AO1271" s="1266"/>
      <c r="AP1271" s="1491">
        <f t="shared" si="599"/>
        <v>0</v>
      </c>
      <c r="AQ1271" s="1268"/>
      <c r="AR1271" s="1492">
        <f t="shared" si="600"/>
        <v>0</v>
      </c>
      <c r="AS1271" s="1268"/>
      <c r="AT1271" s="1492">
        <f t="shared" si="601"/>
        <v>0</v>
      </c>
      <c r="AU1271" s="1268"/>
      <c r="AV1271" s="1492">
        <f t="shared" si="602"/>
        <v>0</v>
      </c>
      <c r="AW1271" s="1493">
        <f t="shared" si="603"/>
        <v>0</v>
      </c>
      <c r="AX1271" s="2153">
        <f t="shared" si="604"/>
        <v>0</v>
      </c>
      <c r="AY1271" s="1495">
        <f t="shared" si="605"/>
        <v>0</v>
      </c>
      <c r="AZ1271" s="1937"/>
      <c r="BA1271" s="1508">
        <v>1331818</v>
      </c>
      <c r="BB1271" s="1508">
        <v>1931818</v>
      </c>
      <c r="BC1271" s="1508">
        <v>2231818</v>
      </c>
      <c r="BD1271" s="1508">
        <v>431818</v>
      </c>
      <c r="BE1271" s="2174"/>
      <c r="BF1271" s="1229"/>
      <c r="BG1271" s="1317"/>
      <c r="BH1271" s="1229"/>
      <c r="BI1271" s="1317"/>
      <c r="BJ1271" s="1229"/>
      <c r="BK1271" s="1317"/>
      <c r="BL1271" s="1229"/>
      <c r="BM1271" s="1229"/>
      <c r="BN1271" s="1229"/>
      <c r="BO1271" s="1490">
        <f t="shared" si="611"/>
        <v>0</v>
      </c>
      <c r="BP1271" s="1496">
        <f t="shared" si="616"/>
        <v>0</v>
      </c>
      <c r="BQ1271" s="1305"/>
      <c r="BS1271" s="1298">
        <f t="shared" si="621"/>
        <v>7</v>
      </c>
      <c r="BT1271" s="1298"/>
      <c r="BU1271" s="1298"/>
      <c r="BV1271" s="1298"/>
      <c r="BW1271" s="1298"/>
    </row>
    <row r="1272" spans="1:75" ht="15" x14ac:dyDescent="0.25">
      <c r="A1272" s="1315">
        <v>11</v>
      </c>
      <c r="B1272" s="2051">
        <v>43763</v>
      </c>
      <c r="C1272" s="1268">
        <f t="shared" si="619"/>
        <v>1260</v>
      </c>
      <c r="D1272" s="1305" t="s">
        <v>212</v>
      </c>
      <c r="E1272" s="1305" t="s">
        <v>88</v>
      </c>
      <c r="F1272" s="1266">
        <v>7</v>
      </c>
      <c r="G1272" s="1491">
        <f t="shared" si="618"/>
        <v>9322726</v>
      </c>
      <c r="H1272" s="1268"/>
      <c r="I1272" s="2605">
        <f t="shared" si="613"/>
        <v>0</v>
      </c>
      <c r="J1272" s="1268"/>
      <c r="K1272" s="2605">
        <f t="shared" si="612"/>
        <v>0</v>
      </c>
      <c r="L1272" s="1962"/>
      <c r="M1272" s="2605">
        <f t="shared" si="614"/>
        <v>0</v>
      </c>
      <c r="N1272" s="1505">
        <f t="shared" si="620"/>
        <v>7</v>
      </c>
      <c r="O1272" s="1494">
        <f t="shared" si="620"/>
        <v>9322726</v>
      </c>
      <c r="P1272" s="1494">
        <f t="shared" si="596"/>
        <v>280000</v>
      </c>
      <c r="Q1272" s="1307"/>
      <c r="R1272" s="1508">
        <v>1331818</v>
      </c>
      <c r="S1272" s="1508">
        <v>1931818</v>
      </c>
      <c r="T1272" s="1508">
        <v>2231818</v>
      </c>
      <c r="U1272" s="1508">
        <v>431818</v>
      </c>
      <c r="V1272" s="2470"/>
      <c r="W1272" s="1229"/>
      <c r="X1272" s="2337"/>
      <c r="Y1272" s="1229"/>
      <c r="Z1272" s="2395"/>
      <c r="AA1272" s="1229"/>
      <c r="AB1272" s="1317"/>
      <c r="AC1272" s="1229"/>
      <c r="AD1272" s="1229"/>
      <c r="AE1272" s="1229"/>
      <c r="AF1272" s="1490">
        <f t="shared" si="597"/>
        <v>0</v>
      </c>
      <c r="AG1272" s="1316">
        <f t="shared" si="598"/>
        <v>9322726</v>
      </c>
      <c r="AH1272" s="1305"/>
      <c r="AI1272" s="1305"/>
      <c r="AJ1272" s="1267"/>
      <c r="AK1272" s="1317"/>
      <c r="AL1272" s="1317"/>
      <c r="AM1272" s="1305"/>
      <c r="AN1272" s="1305"/>
      <c r="AO1272" s="1266"/>
      <c r="AP1272" s="1491">
        <f t="shared" si="599"/>
        <v>0</v>
      </c>
      <c r="AQ1272" s="1268"/>
      <c r="AR1272" s="1492">
        <f t="shared" si="600"/>
        <v>0</v>
      </c>
      <c r="AS1272" s="1268"/>
      <c r="AT1272" s="1492">
        <f t="shared" si="601"/>
        <v>0</v>
      </c>
      <c r="AU1272" s="1268"/>
      <c r="AV1272" s="1492">
        <f t="shared" si="602"/>
        <v>0</v>
      </c>
      <c r="AW1272" s="1493">
        <f t="shared" si="603"/>
        <v>0</v>
      </c>
      <c r="AX1272" s="2153">
        <f t="shared" si="604"/>
        <v>0</v>
      </c>
      <c r="AY1272" s="1495">
        <f t="shared" si="605"/>
        <v>0</v>
      </c>
      <c r="AZ1272" s="1937"/>
      <c r="BA1272" s="1508">
        <v>1331818</v>
      </c>
      <c r="BB1272" s="1508">
        <v>1931818</v>
      </c>
      <c r="BC1272" s="1508">
        <v>2231818</v>
      </c>
      <c r="BD1272" s="1508">
        <v>431818</v>
      </c>
      <c r="BE1272" s="2174"/>
      <c r="BF1272" s="1229"/>
      <c r="BG1272" s="1317"/>
      <c r="BH1272" s="1229"/>
      <c r="BI1272" s="1317"/>
      <c r="BJ1272" s="1229"/>
      <c r="BK1272" s="1317"/>
      <c r="BL1272" s="1229"/>
      <c r="BM1272" s="1229"/>
      <c r="BN1272" s="1229"/>
      <c r="BO1272" s="1490">
        <f t="shared" si="611"/>
        <v>0</v>
      </c>
      <c r="BP1272" s="1496">
        <f t="shared" si="616"/>
        <v>0</v>
      </c>
      <c r="BQ1272" s="1305"/>
      <c r="BS1272" s="1298"/>
      <c r="BT1272" s="1298"/>
      <c r="BU1272" s="1298"/>
      <c r="BV1272" s="1298"/>
      <c r="BW1272" s="1298"/>
    </row>
    <row r="1273" spans="1:75" ht="15" x14ac:dyDescent="0.25">
      <c r="A1273" s="1315">
        <v>12</v>
      </c>
      <c r="B1273" s="2051">
        <v>43763</v>
      </c>
      <c r="C1273" s="1268" t="s">
        <v>346</v>
      </c>
      <c r="D1273" s="1305" t="s">
        <v>37</v>
      </c>
      <c r="E1273" s="1305" t="s">
        <v>88</v>
      </c>
      <c r="F1273" s="1266"/>
      <c r="G1273" s="1491">
        <f t="shared" si="618"/>
        <v>0</v>
      </c>
      <c r="H1273" s="1268"/>
      <c r="I1273" s="2605">
        <f t="shared" si="613"/>
        <v>0</v>
      </c>
      <c r="J1273" s="1268"/>
      <c r="K1273" s="2605">
        <f t="shared" si="612"/>
        <v>0</v>
      </c>
      <c r="L1273" s="1962">
        <v>3</v>
      </c>
      <c r="M1273" s="2605">
        <f t="shared" si="614"/>
        <v>1295454</v>
      </c>
      <c r="N1273" s="1505">
        <f t="shared" si="620"/>
        <v>3</v>
      </c>
      <c r="O1273" s="1494">
        <f t="shared" si="620"/>
        <v>1295454</v>
      </c>
      <c r="P1273" s="1494">
        <f t="shared" si="596"/>
        <v>120000</v>
      </c>
      <c r="Q1273" s="1307"/>
      <c r="R1273" s="1508">
        <v>1331818</v>
      </c>
      <c r="S1273" s="1508">
        <v>1931818</v>
      </c>
      <c r="T1273" s="1508">
        <v>2231818</v>
      </c>
      <c r="U1273" s="1508">
        <v>431818</v>
      </c>
      <c r="V1273" s="2470"/>
      <c r="W1273" s="1229"/>
      <c r="X1273" s="2337"/>
      <c r="Y1273" s="1229"/>
      <c r="Z1273" s="2395"/>
      <c r="AA1273" s="1229"/>
      <c r="AB1273" s="1317"/>
      <c r="AC1273" s="1229"/>
      <c r="AD1273" s="1229"/>
      <c r="AE1273" s="1229"/>
      <c r="AF1273" s="1490">
        <f t="shared" si="597"/>
        <v>0</v>
      </c>
      <c r="AG1273" s="1316">
        <f t="shared" si="598"/>
        <v>1295454</v>
      </c>
      <c r="AH1273" s="1305"/>
      <c r="AI1273" s="1305"/>
      <c r="AJ1273" s="1267"/>
      <c r="AK1273" s="1317"/>
      <c r="AL1273" s="1317"/>
      <c r="AM1273" s="1305"/>
      <c r="AN1273" s="1305"/>
      <c r="AO1273" s="1266"/>
      <c r="AP1273" s="1491">
        <f t="shared" si="599"/>
        <v>0</v>
      </c>
      <c r="AQ1273" s="1268"/>
      <c r="AR1273" s="1492">
        <f t="shared" si="600"/>
        <v>0</v>
      </c>
      <c r="AS1273" s="1268"/>
      <c r="AT1273" s="1492">
        <f t="shared" si="601"/>
        <v>0</v>
      </c>
      <c r="AU1273" s="1268"/>
      <c r="AV1273" s="1492">
        <f t="shared" si="602"/>
        <v>0</v>
      </c>
      <c r="AW1273" s="1493">
        <f t="shared" si="603"/>
        <v>0</v>
      </c>
      <c r="AX1273" s="2153">
        <f t="shared" si="604"/>
        <v>0</v>
      </c>
      <c r="AY1273" s="1495">
        <f t="shared" si="605"/>
        <v>0</v>
      </c>
      <c r="AZ1273" s="1937"/>
      <c r="BA1273" s="1508">
        <v>1331818</v>
      </c>
      <c r="BB1273" s="1508">
        <v>1931818</v>
      </c>
      <c r="BC1273" s="1508">
        <v>2231818</v>
      </c>
      <c r="BD1273" s="1508">
        <v>431818</v>
      </c>
      <c r="BE1273" s="2174"/>
      <c r="BF1273" s="1229"/>
      <c r="BG1273" s="1317"/>
      <c r="BH1273" s="1229"/>
      <c r="BI1273" s="1317"/>
      <c r="BJ1273" s="1229"/>
      <c r="BK1273" s="1317"/>
      <c r="BL1273" s="1229"/>
      <c r="BM1273" s="1229"/>
      <c r="BN1273" s="1229"/>
      <c r="BO1273" s="1490">
        <f t="shared" si="611"/>
        <v>0</v>
      </c>
      <c r="BP1273" s="1496">
        <f t="shared" si="616"/>
        <v>0</v>
      </c>
      <c r="BQ1273" s="1305"/>
      <c r="BS1273" s="1298"/>
      <c r="BT1273" s="1298"/>
      <c r="BU1273" s="1298"/>
      <c r="BV1273" s="1298"/>
      <c r="BW1273" s="1298"/>
    </row>
    <row r="1274" spans="1:75" ht="15" x14ac:dyDescent="0.25">
      <c r="A1274" s="1315">
        <v>13</v>
      </c>
      <c r="B1274" s="2051">
        <v>43763</v>
      </c>
      <c r="C1274" s="1268">
        <v>1261</v>
      </c>
      <c r="D1274" s="1305" t="s">
        <v>347</v>
      </c>
      <c r="E1274" s="1305" t="s">
        <v>88</v>
      </c>
      <c r="F1274" s="1266">
        <v>8</v>
      </c>
      <c r="G1274" s="1491">
        <f t="shared" si="618"/>
        <v>10654544</v>
      </c>
      <c r="H1274" s="1268"/>
      <c r="I1274" s="2605">
        <f t="shared" si="613"/>
        <v>0</v>
      </c>
      <c r="J1274" s="1268"/>
      <c r="K1274" s="2605">
        <f t="shared" si="612"/>
        <v>0</v>
      </c>
      <c r="L1274" s="1962">
        <v>2</v>
      </c>
      <c r="M1274" s="2605">
        <f t="shared" si="614"/>
        <v>863636</v>
      </c>
      <c r="N1274" s="1505">
        <f t="shared" si="620"/>
        <v>10</v>
      </c>
      <c r="O1274" s="1494">
        <f t="shared" si="620"/>
        <v>11518180</v>
      </c>
      <c r="P1274" s="1494">
        <f t="shared" si="596"/>
        <v>400000</v>
      </c>
      <c r="Q1274" s="1307"/>
      <c r="R1274" s="1508">
        <v>1331818</v>
      </c>
      <c r="S1274" s="1508">
        <v>1931818</v>
      </c>
      <c r="T1274" s="1508">
        <v>2231818</v>
      </c>
      <c r="U1274" s="1508">
        <v>431818</v>
      </c>
      <c r="V1274" s="2470"/>
      <c r="W1274" s="1229"/>
      <c r="X1274" s="2337"/>
      <c r="Y1274" s="1229"/>
      <c r="Z1274" s="2395"/>
      <c r="AA1274" s="1229"/>
      <c r="AB1274" s="1317"/>
      <c r="AC1274" s="1229"/>
      <c r="AD1274" s="1229"/>
      <c r="AE1274" s="1229"/>
      <c r="AF1274" s="1490">
        <f t="shared" si="597"/>
        <v>0</v>
      </c>
      <c r="AG1274" s="1316">
        <f t="shared" si="598"/>
        <v>11518180</v>
      </c>
      <c r="AH1274" s="1305"/>
      <c r="AI1274" s="1305"/>
      <c r="AJ1274" s="1267"/>
      <c r="AK1274" s="1317"/>
      <c r="AL1274" s="1317"/>
      <c r="AM1274" s="1305"/>
      <c r="AN1274" s="1305"/>
      <c r="AO1274" s="1266"/>
      <c r="AP1274" s="1491">
        <f t="shared" si="599"/>
        <v>0</v>
      </c>
      <c r="AQ1274" s="1268"/>
      <c r="AR1274" s="1492">
        <f t="shared" si="600"/>
        <v>0</v>
      </c>
      <c r="AS1274" s="1268"/>
      <c r="AT1274" s="1492">
        <f t="shared" si="601"/>
        <v>0</v>
      </c>
      <c r="AU1274" s="1268"/>
      <c r="AV1274" s="1492">
        <f t="shared" si="602"/>
        <v>0</v>
      </c>
      <c r="AW1274" s="1493">
        <f t="shared" si="603"/>
        <v>0</v>
      </c>
      <c r="AX1274" s="2153">
        <f t="shared" si="604"/>
        <v>0</v>
      </c>
      <c r="AY1274" s="1495">
        <f t="shared" si="605"/>
        <v>0</v>
      </c>
      <c r="AZ1274" s="1937"/>
      <c r="BA1274" s="1508">
        <v>1331818</v>
      </c>
      <c r="BB1274" s="1508">
        <v>1931818</v>
      </c>
      <c r="BC1274" s="1508">
        <v>2231818</v>
      </c>
      <c r="BD1274" s="1508">
        <v>431818</v>
      </c>
      <c r="BE1274" s="2174"/>
      <c r="BF1274" s="1229"/>
      <c r="BG1274" s="1317"/>
      <c r="BH1274" s="1229"/>
      <c r="BI1274" s="1317"/>
      <c r="BJ1274" s="1229"/>
      <c r="BK1274" s="1317"/>
      <c r="BL1274" s="1229"/>
      <c r="BM1274" s="1229"/>
      <c r="BN1274" s="1229"/>
      <c r="BO1274" s="1490">
        <f t="shared" si="611"/>
        <v>0</v>
      </c>
      <c r="BP1274" s="1496">
        <f t="shared" si="616"/>
        <v>0</v>
      </c>
      <c r="BQ1274" s="1305"/>
      <c r="BS1274" s="1298"/>
      <c r="BT1274" s="1298"/>
      <c r="BU1274" s="1298"/>
      <c r="BV1274" s="1298"/>
      <c r="BW1274" s="1298"/>
    </row>
    <row r="1275" spans="1:75" ht="15" x14ac:dyDescent="0.25">
      <c r="A1275" s="1315">
        <v>1</v>
      </c>
      <c r="B1275" s="2051">
        <v>43764</v>
      </c>
      <c r="C1275" s="1268">
        <f t="shared" ref="C1275:C1317" si="626">C1274+1</f>
        <v>1262</v>
      </c>
      <c r="D1275" s="1305" t="s">
        <v>33</v>
      </c>
      <c r="E1275" s="1305" t="s">
        <v>31</v>
      </c>
      <c r="F1275" s="1266">
        <v>10</v>
      </c>
      <c r="G1275" s="1491">
        <f t="shared" si="618"/>
        <v>13318180</v>
      </c>
      <c r="H1275" s="1268"/>
      <c r="I1275" s="2605">
        <f t="shared" si="613"/>
        <v>0</v>
      </c>
      <c r="J1275" s="1268"/>
      <c r="K1275" s="2605">
        <f t="shared" si="612"/>
        <v>0</v>
      </c>
      <c r="L1275" s="1962"/>
      <c r="M1275" s="2605">
        <f t="shared" si="614"/>
        <v>0</v>
      </c>
      <c r="N1275" s="1505">
        <f t="shared" si="620"/>
        <v>10</v>
      </c>
      <c r="O1275" s="1494">
        <f t="shared" si="620"/>
        <v>13318180</v>
      </c>
      <c r="P1275" s="1494">
        <f t="shared" si="596"/>
        <v>400000</v>
      </c>
      <c r="Q1275" s="1307"/>
      <c r="R1275" s="1508">
        <v>1331818</v>
      </c>
      <c r="S1275" s="1508">
        <v>1931818</v>
      </c>
      <c r="T1275" s="1508">
        <v>2231818</v>
      </c>
      <c r="U1275" s="1508">
        <v>431818</v>
      </c>
      <c r="V1275" s="1892"/>
      <c r="W1275" s="1229"/>
      <c r="X1275" s="2337"/>
      <c r="Y1275" s="1229"/>
      <c r="Z1275" s="2395"/>
      <c r="AA1275" s="1229"/>
      <c r="AB1275" s="1317"/>
      <c r="AC1275" s="1229"/>
      <c r="AD1275" s="1229"/>
      <c r="AE1275" s="1229"/>
      <c r="AF1275" s="1490">
        <f t="shared" si="597"/>
        <v>0</v>
      </c>
      <c r="AG1275" s="1316">
        <f t="shared" si="598"/>
        <v>13318180</v>
      </c>
      <c r="AH1275" s="1305"/>
      <c r="AI1275" s="1305"/>
      <c r="AJ1275" s="1267"/>
      <c r="AK1275" s="1317"/>
      <c r="AL1275" s="1317"/>
      <c r="AM1275" s="1305"/>
      <c r="AN1275" s="1305"/>
      <c r="AO1275" s="1266"/>
      <c r="AP1275" s="1491">
        <f t="shared" si="599"/>
        <v>0</v>
      </c>
      <c r="AQ1275" s="1268"/>
      <c r="AR1275" s="1492">
        <f t="shared" si="600"/>
        <v>0</v>
      </c>
      <c r="AS1275" s="1268"/>
      <c r="AT1275" s="1492">
        <f t="shared" si="601"/>
        <v>0</v>
      </c>
      <c r="AU1275" s="1268"/>
      <c r="AV1275" s="1492">
        <f t="shared" si="602"/>
        <v>0</v>
      </c>
      <c r="AW1275" s="1493">
        <f t="shared" si="603"/>
        <v>0</v>
      </c>
      <c r="AX1275" s="2153">
        <f t="shared" si="604"/>
        <v>0</v>
      </c>
      <c r="AY1275" s="1495">
        <f t="shared" si="605"/>
        <v>0</v>
      </c>
      <c r="AZ1275" s="1937"/>
      <c r="BA1275" s="1508">
        <v>1331818</v>
      </c>
      <c r="BB1275" s="1508">
        <v>1931818</v>
      </c>
      <c r="BC1275" s="1508">
        <v>2231818</v>
      </c>
      <c r="BD1275" s="1508">
        <v>431818</v>
      </c>
      <c r="BE1275" s="2174"/>
      <c r="BF1275" s="1229"/>
      <c r="BG1275" s="1317"/>
      <c r="BH1275" s="1229"/>
      <c r="BI1275" s="1317"/>
      <c r="BJ1275" s="1229"/>
      <c r="BK1275" s="1317"/>
      <c r="BL1275" s="1229"/>
      <c r="BM1275" s="1229"/>
      <c r="BN1275" s="1229"/>
      <c r="BO1275" s="1490">
        <f t="shared" si="611"/>
        <v>0</v>
      </c>
      <c r="BP1275" s="1496">
        <f t="shared" si="616"/>
        <v>0</v>
      </c>
      <c r="BQ1275" s="1305"/>
      <c r="BS1275" s="1298"/>
      <c r="BT1275" s="1298"/>
      <c r="BU1275" s="1298"/>
      <c r="BV1275" s="1298"/>
      <c r="BW1275" s="1298"/>
    </row>
    <row r="1276" spans="1:75" ht="15" x14ac:dyDescent="0.25">
      <c r="A1276" s="1315">
        <v>2</v>
      </c>
      <c r="B1276" s="2051">
        <v>43764</v>
      </c>
      <c r="C1276" s="1268">
        <f t="shared" si="626"/>
        <v>1263</v>
      </c>
      <c r="D1276" s="1305" t="s">
        <v>348</v>
      </c>
      <c r="E1276" s="1305" t="s">
        <v>31</v>
      </c>
      <c r="F1276" s="1266">
        <v>3</v>
      </c>
      <c r="G1276" s="1491">
        <f t="shared" si="618"/>
        <v>3995454</v>
      </c>
      <c r="H1276" s="1268"/>
      <c r="I1276" s="2605">
        <f t="shared" si="613"/>
        <v>0</v>
      </c>
      <c r="J1276" s="1268"/>
      <c r="K1276" s="2605">
        <f t="shared" si="612"/>
        <v>0</v>
      </c>
      <c r="L1276" s="1962">
        <v>2</v>
      </c>
      <c r="M1276" s="2605">
        <f t="shared" si="614"/>
        <v>863636</v>
      </c>
      <c r="N1276" s="1505">
        <f t="shared" ref="N1276:O1294" si="627">F1276+H1276+J1276+L1276</f>
        <v>5</v>
      </c>
      <c r="O1276" s="1494">
        <f t="shared" si="627"/>
        <v>4859090</v>
      </c>
      <c r="P1276" s="1494">
        <f t="shared" si="596"/>
        <v>200000</v>
      </c>
      <c r="Q1276" s="1307"/>
      <c r="R1276" s="1508">
        <v>1331818</v>
      </c>
      <c r="S1276" s="1508">
        <v>1931818</v>
      </c>
      <c r="T1276" s="1508">
        <v>2231818</v>
      </c>
      <c r="U1276" s="1508">
        <v>431818</v>
      </c>
      <c r="V1276" s="1892"/>
      <c r="W1276" s="1229"/>
      <c r="X1276" s="2337"/>
      <c r="Y1276" s="1229"/>
      <c r="Z1276" s="2395"/>
      <c r="AA1276" s="1229"/>
      <c r="AB1276" s="1317"/>
      <c r="AC1276" s="1229"/>
      <c r="AD1276" s="1229"/>
      <c r="AE1276" s="1229"/>
      <c r="AF1276" s="1490">
        <f t="shared" si="597"/>
        <v>0</v>
      </c>
      <c r="AG1276" s="1316">
        <f t="shared" si="598"/>
        <v>4859090</v>
      </c>
      <c r="AH1276" s="1305"/>
      <c r="AI1276" s="1305"/>
      <c r="AJ1276" s="1267"/>
      <c r="AK1276" s="1317"/>
      <c r="AL1276" s="1317"/>
      <c r="AM1276" s="1305"/>
      <c r="AN1276" s="1305"/>
      <c r="AO1276" s="1266"/>
      <c r="AP1276" s="1491">
        <f t="shared" si="599"/>
        <v>0</v>
      </c>
      <c r="AQ1276" s="1268"/>
      <c r="AR1276" s="1492">
        <f t="shared" si="600"/>
        <v>0</v>
      </c>
      <c r="AS1276" s="1268"/>
      <c r="AT1276" s="1492">
        <f t="shared" si="601"/>
        <v>0</v>
      </c>
      <c r="AU1276" s="1268"/>
      <c r="AV1276" s="1492">
        <f t="shared" si="602"/>
        <v>0</v>
      </c>
      <c r="AW1276" s="1493">
        <f t="shared" si="603"/>
        <v>0</v>
      </c>
      <c r="AX1276" s="2153">
        <f t="shared" si="604"/>
        <v>0</v>
      </c>
      <c r="AY1276" s="1495">
        <f t="shared" si="605"/>
        <v>0</v>
      </c>
      <c r="AZ1276" s="1937"/>
      <c r="BA1276" s="1508">
        <v>1331818</v>
      </c>
      <c r="BB1276" s="1508">
        <v>1931818</v>
      </c>
      <c r="BC1276" s="1508">
        <v>2231818</v>
      </c>
      <c r="BD1276" s="1508">
        <v>431818</v>
      </c>
      <c r="BE1276" s="2174"/>
      <c r="BF1276" s="1229"/>
      <c r="BG1276" s="1317"/>
      <c r="BH1276" s="1229"/>
      <c r="BI1276" s="1317"/>
      <c r="BJ1276" s="1229"/>
      <c r="BK1276" s="1317"/>
      <c r="BL1276" s="1229"/>
      <c r="BM1276" s="1229"/>
      <c r="BN1276" s="1229"/>
      <c r="BO1276" s="1490">
        <f t="shared" si="611"/>
        <v>0</v>
      </c>
      <c r="BP1276" s="1496">
        <f t="shared" si="616"/>
        <v>0</v>
      </c>
      <c r="BQ1276" s="1305"/>
      <c r="BS1276" s="1298"/>
      <c r="BT1276" s="1298"/>
      <c r="BU1276" s="1298"/>
      <c r="BV1276" s="1298"/>
      <c r="BW1276" s="1298"/>
    </row>
    <row r="1277" spans="1:75" ht="15" x14ac:dyDescent="0.25">
      <c r="A1277" s="1315">
        <v>3</v>
      </c>
      <c r="B1277" s="2051">
        <v>43764</v>
      </c>
      <c r="C1277" s="1268">
        <f t="shared" si="626"/>
        <v>1264</v>
      </c>
      <c r="D1277" s="1305" t="s">
        <v>39</v>
      </c>
      <c r="E1277" s="1305" t="s">
        <v>31</v>
      </c>
      <c r="F1277" s="1266">
        <v>3</v>
      </c>
      <c r="G1277" s="1491">
        <f t="shared" si="618"/>
        <v>3995454</v>
      </c>
      <c r="H1277" s="1268"/>
      <c r="I1277" s="2605">
        <f t="shared" si="613"/>
        <v>0</v>
      </c>
      <c r="J1277" s="1268"/>
      <c r="K1277" s="2605">
        <f t="shared" si="612"/>
        <v>0</v>
      </c>
      <c r="L1277" s="1962">
        <v>1</v>
      </c>
      <c r="M1277" s="2605">
        <f t="shared" si="614"/>
        <v>431818</v>
      </c>
      <c r="N1277" s="1505">
        <f t="shared" si="627"/>
        <v>4</v>
      </c>
      <c r="O1277" s="1494">
        <f t="shared" si="627"/>
        <v>4427272</v>
      </c>
      <c r="P1277" s="1494">
        <f t="shared" si="596"/>
        <v>160000</v>
      </c>
      <c r="Q1277" s="1307"/>
      <c r="R1277" s="1508">
        <v>1331818</v>
      </c>
      <c r="S1277" s="1508">
        <v>1931818</v>
      </c>
      <c r="T1277" s="1508">
        <v>2231818</v>
      </c>
      <c r="U1277" s="1508">
        <v>431818</v>
      </c>
      <c r="V1277" s="2470"/>
      <c r="W1277" s="1229"/>
      <c r="X1277" s="2337"/>
      <c r="Y1277" s="1229"/>
      <c r="Z1277" s="2395"/>
      <c r="AA1277" s="1229"/>
      <c r="AB1277" s="1317"/>
      <c r="AC1277" s="1229"/>
      <c r="AD1277" s="1229"/>
      <c r="AE1277" s="1229"/>
      <c r="AF1277" s="1490">
        <f t="shared" si="597"/>
        <v>0</v>
      </c>
      <c r="AG1277" s="1316">
        <f t="shared" si="598"/>
        <v>4427272</v>
      </c>
      <c r="AH1277" s="1305"/>
      <c r="AI1277" s="1305"/>
      <c r="AJ1277" s="1267"/>
      <c r="AK1277" s="1317"/>
      <c r="AL1277" s="1317"/>
      <c r="AM1277" s="1305"/>
      <c r="AN1277" s="1305"/>
      <c r="AO1277" s="1266"/>
      <c r="AP1277" s="1491">
        <f t="shared" si="599"/>
        <v>0</v>
      </c>
      <c r="AQ1277" s="1268"/>
      <c r="AR1277" s="1492">
        <f t="shared" si="600"/>
        <v>0</v>
      </c>
      <c r="AS1277" s="1268"/>
      <c r="AT1277" s="1492">
        <f t="shared" si="601"/>
        <v>0</v>
      </c>
      <c r="AU1277" s="1268"/>
      <c r="AV1277" s="1492">
        <f t="shared" si="602"/>
        <v>0</v>
      </c>
      <c r="AW1277" s="1493">
        <f t="shared" si="603"/>
        <v>0</v>
      </c>
      <c r="AX1277" s="2153">
        <f t="shared" si="604"/>
        <v>0</v>
      </c>
      <c r="AY1277" s="1495">
        <f t="shared" si="605"/>
        <v>0</v>
      </c>
      <c r="AZ1277" s="1937"/>
      <c r="BA1277" s="1508">
        <v>1331818</v>
      </c>
      <c r="BB1277" s="1508">
        <v>1931818</v>
      </c>
      <c r="BC1277" s="1508">
        <v>2231818</v>
      </c>
      <c r="BD1277" s="1508">
        <v>431818</v>
      </c>
      <c r="BE1277" s="2174"/>
      <c r="BF1277" s="1229"/>
      <c r="BG1277" s="1317"/>
      <c r="BH1277" s="1229"/>
      <c r="BI1277" s="1317"/>
      <c r="BJ1277" s="1229"/>
      <c r="BK1277" s="1317"/>
      <c r="BL1277" s="1229"/>
      <c r="BM1277" s="1229"/>
      <c r="BN1277" s="1229"/>
      <c r="BO1277" s="1490">
        <f t="shared" si="611"/>
        <v>0</v>
      </c>
      <c r="BP1277" s="1496">
        <f t="shared" si="616"/>
        <v>0</v>
      </c>
      <c r="BQ1277" s="1305"/>
      <c r="BS1277" s="1298"/>
      <c r="BT1277" s="1298"/>
      <c r="BU1277" s="1298"/>
      <c r="BV1277" s="1298"/>
      <c r="BW1277" s="1298"/>
    </row>
    <row r="1278" spans="1:75" ht="15" x14ac:dyDescent="0.25">
      <c r="A1278" s="1315">
        <v>4</v>
      </c>
      <c r="B1278" s="2051">
        <v>43764</v>
      </c>
      <c r="C1278" s="1268">
        <f t="shared" si="626"/>
        <v>1265</v>
      </c>
      <c r="D1278" s="1305" t="s">
        <v>53</v>
      </c>
      <c r="E1278" s="1305" t="s">
        <v>273</v>
      </c>
      <c r="F1278" s="1266">
        <v>8</v>
      </c>
      <c r="G1278" s="1491">
        <f t="shared" si="618"/>
        <v>10654544</v>
      </c>
      <c r="H1278" s="1268"/>
      <c r="I1278" s="2605">
        <f t="shared" si="613"/>
        <v>0</v>
      </c>
      <c r="J1278" s="1268"/>
      <c r="K1278" s="2605">
        <f t="shared" si="612"/>
        <v>0</v>
      </c>
      <c r="L1278" s="1962">
        <v>2</v>
      </c>
      <c r="M1278" s="2605">
        <f t="shared" si="614"/>
        <v>863636</v>
      </c>
      <c r="N1278" s="1505">
        <f t="shared" si="627"/>
        <v>10</v>
      </c>
      <c r="O1278" s="1494">
        <f t="shared" si="627"/>
        <v>11518180</v>
      </c>
      <c r="P1278" s="1494">
        <f t="shared" si="596"/>
        <v>400000</v>
      </c>
      <c r="Q1278" s="1307"/>
      <c r="R1278" s="1508">
        <v>1331818</v>
      </c>
      <c r="S1278" s="1508">
        <v>1931818</v>
      </c>
      <c r="T1278" s="1508">
        <v>2231818</v>
      </c>
      <c r="U1278" s="1508">
        <v>431818</v>
      </c>
      <c r="V1278" s="1892"/>
      <c r="W1278" s="1229"/>
      <c r="X1278" s="2337"/>
      <c r="Y1278" s="1229"/>
      <c r="Z1278" s="2395"/>
      <c r="AA1278" s="1229"/>
      <c r="AB1278" s="1317"/>
      <c r="AC1278" s="1229"/>
      <c r="AD1278" s="1229"/>
      <c r="AE1278" s="1229"/>
      <c r="AF1278" s="1490">
        <f t="shared" si="597"/>
        <v>0</v>
      </c>
      <c r="AG1278" s="1316">
        <f t="shared" si="598"/>
        <v>11518180</v>
      </c>
      <c r="AH1278" s="1305"/>
      <c r="AI1278" s="1305"/>
      <c r="AJ1278" s="1267"/>
      <c r="AK1278" s="1317"/>
      <c r="AL1278" s="1317"/>
      <c r="AM1278" s="1305"/>
      <c r="AN1278" s="1305"/>
      <c r="AO1278" s="1266"/>
      <c r="AP1278" s="1491">
        <f t="shared" si="599"/>
        <v>0</v>
      </c>
      <c r="AQ1278" s="1268"/>
      <c r="AR1278" s="1492">
        <f t="shared" si="600"/>
        <v>0</v>
      </c>
      <c r="AS1278" s="1268"/>
      <c r="AT1278" s="1492">
        <f t="shared" si="601"/>
        <v>0</v>
      </c>
      <c r="AU1278" s="1268"/>
      <c r="AV1278" s="1492">
        <f t="shared" si="602"/>
        <v>0</v>
      </c>
      <c r="AW1278" s="1493">
        <f t="shared" si="603"/>
        <v>0</v>
      </c>
      <c r="AX1278" s="2153">
        <f t="shared" si="604"/>
        <v>0</v>
      </c>
      <c r="AY1278" s="1495">
        <f t="shared" si="605"/>
        <v>0</v>
      </c>
      <c r="AZ1278" s="1937"/>
      <c r="BA1278" s="1508">
        <v>1331818</v>
      </c>
      <c r="BB1278" s="1508">
        <v>1931818</v>
      </c>
      <c r="BC1278" s="1508">
        <v>2231818</v>
      </c>
      <c r="BD1278" s="1508">
        <v>431818</v>
      </c>
      <c r="BE1278" s="2174"/>
      <c r="BF1278" s="1229"/>
      <c r="BG1278" s="1317"/>
      <c r="BH1278" s="1229"/>
      <c r="BI1278" s="1317"/>
      <c r="BJ1278" s="1229"/>
      <c r="BK1278" s="1317"/>
      <c r="BL1278" s="1229"/>
      <c r="BM1278" s="1229"/>
      <c r="BN1278" s="1229"/>
      <c r="BO1278" s="1490">
        <f t="shared" si="611"/>
        <v>0</v>
      </c>
      <c r="BP1278" s="1496">
        <f t="shared" si="616"/>
        <v>0</v>
      </c>
      <c r="BQ1278" s="1305"/>
      <c r="BS1278" s="1298"/>
      <c r="BT1278" s="1298"/>
      <c r="BU1278" s="1298"/>
      <c r="BV1278" s="1298"/>
      <c r="BW1278" s="1298"/>
    </row>
    <row r="1279" spans="1:75" ht="15" x14ac:dyDescent="0.25">
      <c r="A1279" s="1315">
        <v>5</v>
      </c>
      <c r="B1279" s="2051">
        <v>43764</v>
      </c>
      <c r="C1279" s="1268">
        <f t="shared" si="626"/>
        <v>1266</v>
      </c>
      <c r="D1279" s="1305" t="s">
        <v>229</v>
      </c>
      <c r="E1279" s="1305" t="s">
        <v>88</v>
      </c>
      <c r="F1279" s="1266">
        <v>8</v>
      </c>
      <c r="G1279" s="1491">
        <f t="shared" si="618"/>
        <v>10654544</v>
      </c>
      <c r="H1279" s="1268"/>
      <c r="I1279" s="2605">
        <f t="shared" si="613"/>
        <v>0</v>
      </c>
      <c r="J1279" s="1268"/>
      <c r="K1279" s="2605">
        <f t="shared" si="612"/>
        <v>0</v>
      </c>
      <c r="L1279" s="1962">
        <v>2</v>
      </c>
      <c r="M1279" s="2605">
        <f t="shared" si="614"/>
        <v>863636</v>
      </c>
      <c r="N1279" s="1505">
        <f t="shared" si="627"/>
        <v>10</v>
      </c>
      <c r="O1279" s="1494">
        <f t="shared" si="627"/>
        <v>11518180</v>
      </c>
      <c r="P1279" s="1494">
        <f t="shared" si="596"/>
        <v>400000</v>
      </c>
      <c r="Q1279" s="1307"/>
      <c r="R1279" s="1508">
        <v>1331818</v>
      </c>
      <c r="S1279" s="1508">
        <v>1931818</v>
      </c>
      <c r="T1279" s="1508">
        <v>2231818</v>
      </c>
      <c r="U1279" s="1508">
        <v>431818</v>
      </c>
      <c r="V1279" s="1892"/>
      <c r="W1279" s="1229"/>
      <c r="X1279" s="2337"/>
      <c r="Y1279" s="1229"/>
      <c r="Z1279" s="2395"/>
      <c r="AA1279" s="1229"/>
      <c r="AB1279" s="1317"/>
      <c r="AC1279" s="1229"/>
      <c r="AD1279" s="1229"/>
      <c r="AE1279" s="1229"/>
      <c r="AF1279" s="1490">
        <f t="shared" si="597"/>
        <v>0</v>
      </c>
      <c r="AG1279" s="1316">
        <f t="shared" si="598"/>
        <v>11518180</v>
      </c>
      <c r="AH1279" s="1305"/>
      <c r="AI1279" s="1305"/>
      <c r="AJ1279" s="1267"/>
      <c r="AK1279" s="1317"/>
      <c r="AL1279" s="1317"/>
      <c r="AM1279" s="1305"/>
      <c r="AN1279" s="1305"/>
      <c r="AO1279" s="1266"/>
      <c r="AP1279" s="1491">
        <f t="shared" si="599"/>
        <v>0</v>
      </c>
      <c r="AQ1279" s="1268"/>
      <c r="AR1279" s="1492">
        <f t="shared" si="600"/>
        <v>0</v>
      </c>
      <c r="AS1279" s="1268"/>
      <c r="AT1279" s="1492">
        <f t="shared" si="601"/>
        <v>0</v>
      </c>
      <c r="AU1279" s="1268"/>
      <c r="AV1279" s="1492">
        <f t="shared" si="602"/>
        <v>0</v>
      </c>
      <c r="AW1279" s="1493">
        <f t="shared" si="603"/>
        <v>0</v>
      </c>
      <c r="AX1279" s="2153">
        <f t="shared" si="604"/>
        <v>0</v>
      </c>
      <c r="AY1279" s="1495">
        <f t="shared" si="605"/>
        <v>0</v>
      </c>
      <c r="AZ1279" s="1937"/>
      <c r="BA1279" s="1508">
        <v>1331818</v>
      </c>
      <c r="BB1279" s="1508">
        <v>1931818</v>
      </c>
      <c r="BC1279" s="1508">
        <v>2231818</v>
      </c>
      <c r="BD1279" s="1508">
        <v>431818</v>
      </c>
      <c r="BE1279" s="2174"/>
      <c r="BF1279" s="1229"/>
      <c r="BG1279" s="1317"/>
      <c r="BH1279" s="1229"/>
      <c r="BI1279" s="1317"/>
      <c r="BJ1279" s="1229"/>
      <c r="BK1279" s="1317"/>
      <c r="BL1279" s="1229"/>
      <c r="BM1279" s="1229"/>
      <c r="BN1279" s="1229"/>
      <c r="BO1279" s="1490">
        <f t="shared" si="611"/>
        <v>0</v>
      </c>
      <c r="BP1279" s="1496">
        <f t="shared" si="616"/>
        <v>0</v>
      </c>
      <c r="BQ1279" s="1305"/>
      <c r="BS1279" s="1298"/>
      <c r="BT1279" s="1298"/>
      <c r="BU1279" s="1298"/>
      <c r="BV1279" s="1298"/>
      <c r="BW1279" s="1298"/>
    </row>
    <row r="1280" spans="1:75" ht="15" x14ac:dyDescent="0.25">
      <c r="A1280" s="1315">
        <v>6</v>
      </c>
      <c r="B1280" s="2051">
        <v>43764</v>
      </c>
      <c r="C1280" s="1268">
        <f t="shared" si="626"/>
        <v>1267</v>
      </c>
      <c r="D1280" s="1305" t="s">
        <v>293</v>
      </c>
      <c r="E1280" s="1305" t="s">
        <v>88</v>
      </c>
      <c r="F1280" s="1266">
        <v>3</v>
      </c>
      <c r="G1280" s="1491">
        <f t="shared" si="618"/>
        <v>3995454</v>
      </c>
      <c r="H1280" s="1268"/>
      <c r="I1280" s="2605">
        <f t="shared" si="613"/>
        <v>0</v>
      </c>
      <c r="J1280" s="1268"/>
      <c r="K1280" s="2605">
        <f t="shared" si="612"/>
        <v>0</v>
      </c>
      <c r="L1280" s="1962">
        <v>2</v>
      </c>
      <c r="M1280" s="2605">
        <f t="shared" si="614"/>
        <v>863636</v>
      </c>
      <c r="N1280" s="1505">
        <f t="shared" si="627"/>
        <v>5</v>
      </c>
      <c r="O1280" s="1494">
        <f t="shared" si="627"/>
        <v>4859090</v>
      </c>
      <c r="P1280" s="1494">
        <f t="shared" si="596"/>
        <v>200000</v>
      </c>
      <c r="Q1280" s="1307"/>
      <c r="R1280" s="1508">
        <v>1331818</v>
      </c>
      <c r="S1280" s="1508">
        <v>1931818</v>
      </c>
      <c r="T1280" s="1508">
        <v>2231818</v>
      </c>
      <c r="U1280" s="1508">
        <v>431818</v>
      </c>
      <c r="V1280" s="1892"/>
      <c r="W1280" s="1229"/>
      <c r="X1280" s="2337"/>
      <c r="Y1280" s="1229"/>
      <c r="Z1280" s="2395"/>
      <c r="AA1280" s="1229"/>
      <c r="AB1280" s="1317"/>
      <c r="AC1280" s="1229"/>
      <c r="AD1280" s="1229"/>
      <c r="AE1280" s="1229"/>
      <c r="AF1280" s="1490">
        <f t="shared" si="597"/>
        <v>0</v>
      </c>
      <c r="AG1280" s="1316">
        <f t="shared" si="598"/>
        <v>4859090</v>
      </c>
      <c r="AH1280" s="1305"/>
      <c r="AI1280" s="1305"/>
      <c r="AJ1280" s="1267"/>
      <c r="AK1280" s="1317"/>
      <c r="AL1280" s="1317"/>
      <c r="AM1280" s="1305"/>
      <c r="AN1280" s="1305"/>
      <c r="AO1280" s="1266"/>
      <c r="AP1280" s="1491">
        <f t="shared" si="599"/>
        <v>0</v>
      </c>
      <c r="AQ1280" s="1268"/>
      <c r="AR1280" s="1492">
        <f t="shared" si="600"/>
        <v>0</v>
      </c>
      <c r="AS1280" s="1268"/>
      <c r="AT1280" s="1492">
        <f t="shared" si="601"/>
        <v>0</v>
      </c>
      <c r="AU1280" s="1268"/>
      <c r="AV1280" s="1492">
        <f t="shared" si="602"/>
        <v>0</v>
      </c>
      <c r="AW1280" s="1493">
        <f t="shared" si="603"/>
        <v>0</v>
      </c>
      <c r="AX1280" s="2153">
        <f t="shared" si="604"/>
        <v>0</v>
      </c>
      <c r="AY1280" s="1495">
        <f t="shared" si="605"/>
        <v>0</v>
      </c>
      <c r="AZ1280" s="1937"/>
      <c r="BA1280" s="1508">
        <v>1331818</v>
      </c>
      <c r="BB1280" s="1508">
        <v>1931818</v>
      </c>
      <c r="BC1280" s="1508">
        <v>2231818</v>
      </c>
      <c r="BD1280" s="1508">
        <v>431818</v>
      </c>
      <c r="BE1280" s="2174"/>
      <c r="BF1280" s="1229"/>
      <c r="BG1280" s="1317"/>
      <c r="BH1280" s="1229"/>
      <c r="BI1280" s="1317"/>
      <c r="BJ1280" s="1229"/>
      <c r="BK1280" s="1317"/>
      <c r="BL1280" s="1229"/>
      <c r="BM1280" s="1229"/>
      <c r="BN1280" s="1229"/>
      <c r="BO1280" s="1490">
        <f t="shared" si="611"/>
        <v>0</v>
      </c>
      <c r="BP1280" s="1496">
        <f t="shared" si="616"/>
        <v>0</v>
      </c>
      <c r="BQ1280" s="1305"/>
      <c r="BS1280" s="1298"/>
      <c r="BT1280" s="1298"/>
      <c r="BU1280" s="1298"/>
      <c r="BV1280" s="1298"/>
      <c r="BW1280" s="1298"/>
    </row>
    <row r="1281" spans="1:75" ht="15" x14ac:dyDescent="0.25">
      <c r="A1281" s="1315">
        <v>7</v>
      </c>
      <c r="B1281" s="2051">
        <v>43764</v>
      </c>
      <c r="C1281" s="1268">
        <f t="shared" si="626"/>
        <v>1268</v>
      </c>
      <c r="D1281" s="1305" t="s">
        <v>177</v>
      </c>
      <c r="E1281" s="1305" t="s">
        <v>88</v>
      </c>
      <c r="F1281" s="1266">
        <v>3</v>
      </c>
      <c r="G1281" s="1491">
        <f t="shared" si="618"/>
        <v>3995454</v>
      </c>
      <c r="H1281" s="1268"/>
      <c r="I1281" s="2605">
        <f t="shared" si="613"/>
        <v>0</v>
      </c>
      <c r="J1281" s="1268"/>
      <c r="K1281" s="2605">
        <f t="shared" si="612"/>
        <v>0</v>
      </c>
      <c r="L1281" s="1962">
        <v>2</v>
      </c>
      <c r="M1281" s="2605">
        <f t="shared" si="614"/>
        <v>863636</v>
      </c>
      <c r="N1281" s="1505">
        <f t="shared" si="627"/>
        <v>5</v>
      </c>
      <c r="O1281" s="1494">
        <f t="shared" si="627"/>
        <v>4859090</v>
      </c>
      <c r="P1281" s="1494">
        <f t="shared" si="596"/>
        <v>200000</v>
      </c>
      <c r="Q1281" s="1307"/>
      <c r="R1281" s="1508">
        <v>1331818</v>
      </c>
      <c r="S1281" s="1508">
        <v>1931818</v>
      </c>
      <c r="T1281" s="1508">
        <v>2231818</v>
      </c>
      <c r="U1281" s="1508">
        <v>431818</v>
      </c>
      <c r="V1281" s="2470"/>
      <c r="W1281" s="1229"/>
      <c r="X1281" s="2337"/>
      <c r="Y1281" s="1229"/>
      <c r="Z1281" s="2395"/>
      <c r="AA1281" s="1229"/>
      <c r="AB1281" s="1317"/>
      <c r="AC1281" s="1229"/>
      <c r="AD1281" s="1229"/>
      <c r="AE1281" s="1229"/>
      <c r="AF1281" s="1490">
        <f t="shared" si="597"/>
        <v>0</v>
      </c>
      <c r="AG1281" s="1316">
        <f t="shared" si="598"/>
        <v>4859090</v>
      </c>
      <c r="AH1281" s="1305"/>
      <c r="AI1281" s="1305"/>
      <c r="AJ1281" s="1267"/>
      <c r="AK1281" s="1317"/>
      <c r="AL1281" s="1317"/>
      <c r="AM1281" s="1305"/>
      <c r="AN1281" s="1305"/>
      <c r="AO1281" s="1266"/>
      <c r="AP1281" s="1491">
        <f t="shared" si="599"/>
        <v>0</v>
      </c>
      <c r="AQ1281" s="1268"/>
      <c r="AR1281" s="1492">
        <f t="shared" si="600"/>
        <v>0</v>
      </c>
      <c r="AS1281" s="1268"/>
      <c r="AT1281" s="1492">
        <f t="shared" si="601"/>
        <v>0</v>
      </c>
      <c r="AU1281" s="1268"/>
      <c r="AV1281" s="1492">
        <f t="shared" si="602"/>
        <v>0</v>
      </c>
      <c r="AW1281" s="1493">
        <f t="shared" si="603"/>
        <v>0</v>
      </c>
      <c r="AX1281" s="2153">
        <f t="shared" si="604"/>
        <v>0</v>
      </c>
      <c r="AY1281" s="1495">
        <f t="shared" si="605"/>
        <v>0</v>
      </c>
      <c r="AZ1281" s="1937"/>
      <c r="BA1281" s="1508">
        <v>1331818</v>
      </c>
      <c r="BB1281" s="1508">
        <v>1931818</v>
      </c>
      <c r="BC1281" s="1508">
        <v>2231818</v>
      </c>
      <c r="BD1281" s="1508">
        <v>431818</v>
      </c>
      <c r="BE1281" s="2174"/>
      <c r="BF1281" s="1229"/>
      <c r="BG1281" s="1317"/>
      <c r="BH1281" s="1229"/>
      <c r="BI1281" s="1317"/>
      <c r="BJ1281" s="1229"/>
      <c r="BK1281" s="1317"/>
      <c r="BL1281" s="1229"/>
      <c r="BM1281" s="1229"/>
      <c r="BN1281" s="1229"/>
      <c r="BO1281" s="1490">
        <f t="shared" si="611"/>
        <v>0</v>
      </c>
      <c r="BP1281" s="1496">
        <f t="shared" si="616"/>
        <v>0</v>
      </c>
      <c r="BQ1281" s="1305"/>
      <c r="BS1281" s="1298"/>
      <c r="BT1281" s="1298"/>
      <c r="BU1281" s="1298"/>
      <c r="BV1281" s="1298"/>
      <c r="BW1281" s="1298"/>
    </row>
    <row r="1282" spans="1:75" ht="15" x14ac:dyDescent="0.25">
      <c r="A1282" s="1315">
        <v>8</v>
      </c>
      <c r="B1282" s="2051">
        <v>43764</v>
      </c>
      <c r="C1282" s="1268">
        <f t="shared" si="626"/>
        <v>1269</v>
      </c>
      <c r="D1282" s="1305" t="s">
        <v>55</v>
      </c>
      <c r="E1282" s="1305" t="s">
        <v>88</v>
      </c>
      <c r="F1282" s="1266">
        <v>10</v>
      </c>
      <c r="G1282" s="1491">
        <f t="shared" si="618"/>
        <v>13318180</v>
      </c>
      <c r="H1282" s="1268"/>
      <c r="I1282" s="2605">
        <f t="shared" si="613"/>
        <v>0</v>
      </c>
      <c r="J1282" s="1268"/>
      <c r="K1282" s="2605">
        <f t="shared" si="612"/>
        <v>0</v>
      </c>
      <c r="L1282" s="1962"/>
      <c r="M1282" s="2605">
        <f t="shared" si="614"/>
        <v>0</v>
      </c>
      <c r="N1282" s="1505">
        <f t="shared" si="627"/>
        <v>10</v>
      </c>
      <c r="O1282" s="1494">
        <f t="shared" si="627"/>
        <v>13318180</v>
      </c>
      <c r="P1282" s="1494">
        <f t="shared" si="596"/>
        <v>400000</v>
      </c>
      <c r="Q1282" s="1307"/>
      <c r="R1282" s="1508">
        <v>1331818</v>
      </c>
      <c r="S1282" s="1508">
        <v>1931818</v>
      </c>
      <c r="T1282" s="1508">
        <v>2231818</v>
      </c>
      <c r="U1282" s="1508">
        <v>431818</v>
      </c>
      <c r="V1282" s="2470"/>
      <c r="W1282" s="1229"/>
      <c r="X1282" s="2337"/>
      <c r="Y1282" s="1229"/>
      <c r="Z1282" s="2395"/>
      <c r="AA1282" s="1229"/>
      <c r="AB1282" s="1317"/>
      <c r="AC1282" s="1229"/>
      <c r="AD1282" s="1229"/>
      <c r="AE1282" s="1229"/>
      <c r="AF1282" s="1490">
        <f t="shared" si="597"/>
        <v>0</v>
      </c>
      <c r="AG1282" s="1316">
        <f t="shared" si="598"/>
        <v>13318180</v>
      </c>
      <c r="AH1282" s="1305"/>
      <c r="AI1282" s="1305"/>
      <c r="AJ1282" s="1267"/>
      <c r="AK1282" s="1317"/>
      <c r="AL1282" s="1317"/>
      <c r="AM1282" s="1305"/>
      <c r="AN1282" s="1305"/>
      <c r="AO1282" s="1266"/>
      <c r="AP1282" s="1491">
        <f t="shared" si="599"/>
        <v>0</v>
      </c>
      <c r="AQ1282" s="1268"/>
      <c r="AR1282" s="1492">
        <f t="shared" si="600"/>
        <v>0</v>
      </c>
      <c r="AS1282" s="1268"/>
      <c r="AT1282" s="1492">
        <f t="shared" si="601"/>
        <v>0</v>
      </c>
      <c r="AU1282" s="1268"/>
      <c r="AV1282" s="1492">
        <f t="shared" si="602"/>
        <v>0</v>
      </c>
      <c r="AW1282" s="1493">
        <f t="shared" si="603"/>
        <v>0</v>
      </c>
      <c r="AX1282" s="2153">
        <f t="shared" si="604"/>
        <v>0</v>
      </c>
      <c r="AY1282" s="1495">
        <f t="shared" si="605"/>
        <v>0</v>
      </c>
      <c r="AZ1282" s="1937"/>
      <c r="BA1282" s="1508">
        <v>1331818</v>
      </c>
      <c r="BB1282" s="1508">
        <v>1931818</v>
      </c>
      <c r="BC1282" s="1508">
        <v>2231818</v>
      </c>
      <c r="BD1282" s="1508">
        <v>431818</v>
      </c>
      <c r="BE1282" s="2174"/>
      <c r="BF1282" s="1229"/>
      <c r="BG1282" s="1317"/>
      <c r="BH1282" s="1229"/>
      <c r="BI1282" s="1317"/>
      <c r="BJ1282" s="1229"/>
      <c r="BK1282" s="1317"/>
      <c r="BL1282" s="1229"/>
      <c r="BM1282" s="1229"/>
      <c r="BN1282" s="1229"/>
      <c r="BO1282" s="1490">
        <f t="shared" si="611"/>
        <v>0</v>
      </c>
      <c r="BP1282" s="1496">
        <f t="shared" si="616"/>
        <v>0</v>
      </c>
      <c r="BQ1282" s="1305"/>
      <c r="BS1282" s="1298"/>
      <c r="BT1282" s="1298"/>
      <c r="BU1282" s="1298"/>
      <c r="BV1282" s="1298"/>
      <c r="BW1282" s="1298"/>
    </row>
    <row r="1283" spans="1:75" ht="15" x14ac:dyDescent="0.25">
      <c r="A1283" s="1315">
        <v>9</v>
      </c>
      <c r="B1283" s="2051">
        <v>43764</v>
      </c>
      <c r="C1283" s="1268">
        <f t="shared" si="626"/>
        <v>1270</v>
      </c>
      <c r="D1283" s="1305" t="s">
        <v>71</v>
      </c>
      <c r="E1283" s="1305" t="s">
        <v>57</v>
      </c>
      <c r="F1283" s="1266">
        <v>3</v>
      </c>
      <c r="G1283" s="1491">
        <f t="shared" si="618"/>
        <v>3995454</v>
      </c>
      <c r="H1283" s="1268"/>
      <c r="I1283" s="2605">
        <f t="shared" si="613"/>
        <v>0</v>
      </c>
      <c r="J1283" s="1268"/>
      <c r="K1283" s="2605">
        <f t="shared" si="612"/>
        <v>0</v>
      </c>
      <c r="L1283" s="1962">
        <v>2</v>
      </c>
      <c r="M1283" s="2605">
        <f t="shared" si="614"/>
        <v>863636</v>
      </c>
      <c r="N1283" s="1505">
        <f t="shared" si="627"/>
        <v>5</v>
      </c>
      <c r="O1283" s="1494">
        <f t="shared" si="627"/>
        <v>4859090</v>
      </c>
      <c r="P1283" s="1494">
        <f t="shared" si="596"/>
        <v>200000</v>
      </c>
      <c r="Q1283" s="1307"/>
      <c r="R1283" s="1508">
        <v>1331818</v>
      </c>
      <c r="S1283" s="1508">
        <v>1931818</v>
      </c>
      <c r="T1283" s="1508">
        <v>2231818</v>
      </c>
      <c r="U1283" s="1508">
        <v>431818</v>
      </c>
      <c r="V1283" s="2470"/>
      <c r="W1283" s="1229"/>
      <c r="X1283" s="2386"/>
      <c r="Y1283" s="1229"/>
      <c r="Z1283" s="2395"/>
      <c r="AA1283" s="1229"/>
      <c r="AB1283" s="1317"/>
      <c r="AC1283" s="1229"/>
      <c r="AD1283" s="1229"/>
      <c r="AE1283" s="1229"/>
      <c r="AF1283" s="1490">
        <f t="shared" si="597"/>
        <v>0</v>
      </c>
      <c r="AG1283" s="1316">
        <f t="shared" si="598"/>
        <v>4859090</v>
      </c>
      <c r="AH1283" s="1305"/>
      <c r="AI1283" s="1305"/>
      <c r="AJ1283" s="1267"/>
      <c r="AK1283" s="1317"/>
      <c r="AL1283" s="1317"/>
      <c r="AM1283" s="1305"/>
      <c r="AN1283" s="1305"/>
      <c r="AO1283" s="1266"/>
      <c r="AP1283" s="1491">
        <f t="shared" si="599"/>
        <v>0</v>
      </c>
      <c r="AQ1283" s="1268"/>
      <c r="AR1283" s="1492">
        <f t="shared" si="600"/>
        <v>0</v>
      </c>
      <c r="AS1283" s="1268"/>
      <c r="AT1283" s="1492">
        <f t="shared" si="601"/>
        <v>0</v>
      </c>
      <c r="AU1283" s="1268"/>
      <c r="AV1283" s="1492">
        <f t="shared" si="602"/>
        <v>0</v>
      </c>
      <c r="AW1283" s="1493">
        <f t="shared" si="603"/>
        <v>0</v>
      </c>
      <c r="AX1283" s="2153">
        <f t="shared" si="604"/>
        <v>0</v>
      </c>
      <c r="AY1283" s="1495">
        <f t="shared" si="605"/>
        <v>0</v>
      </c>
      <c r="AZ1283" s="1937"/>
      <c r="BA1283" s="1508">
        <v>1331818</v>
      </c>
      <c r="BB1283" s="1508">
        <v>1931818</v>
      </c>
      <c r="BC1283" s="1508">
        <v>2231818</v>
      </c>
      <c r="BD1283" s="1508">
        <v>431818</v>
      </c>
      <c r="BE1283" s="2174"/>
      <c r="BF1283" s="1229"/>
      <c r="BG1283" s="1317"/>
      <c r="BH1283" s="1229"/>
      <c r="BI1283" s="1317"/>
      <c r="BJ1283" s="1229"/>
      <c r="BK1283" s="1317"/>
      <c r="BL1283" s="1229"/>
      <c r="BM1283" s="1229"/>
      <c r="BN1283" s="1229"/>
      <c r="BO1283" s="1490">
        <f t="shared" si="611"/>
        <v>0</v>
      </c>
      <c r="BP1283" s="1496">
        <f t="shared" si="616"/>
        <v>0</v>
      </c>
      <c r="BQ1283" s="1305"/>
      <c r="BS1283" s="1298"/>
      <c r="BT1283" s="1298"/>
      <c r="BU1283" s="1298"/>
      <c r="BV1283" s="1298"/>
      <c r="BW1283" s="1298"/>
    </row>
    <row r="1284" spans="1:75" ht="15" x14ac:dyDescent="0.25">
      <c r="A1284" s="1315">
        <v>10</v>
      </c>
      <c r="B1284" s="2051">
        <v>43764</v>
      </c>
      <c r="C1284" s="1268">
        <f t="shared" si="626"/>
        <v>1271</v>
      </c>
      <c r="D1284" s="1305" t="s">
        <v>75</v>
      </c>
      <c r="E1284" s="1305" t="s">
        <v>57</v>
      </c>
      <c r="F1284" s="1266">
        <v>3</v>
      </c>
      <c r="G1284" s="1491">
        <f t="shared" si="618"/>
        <v>3995454</v>
      </c>
      <c r="H1284" s="1268"/>
      <c r="I1284" s="2605">
        <f t="shared" si="613"/>
        <v>0</v>
      </c>
      <c r="J1284" s="1268"/>
      <c r="K1284" s="2605">
        <f t="shared" si="612"/>
        <v>0</v>
      </c>
      <c r="L1284" s="1962">
        <v>2</v>
      </c>
      <c r="M1284" s="2605">
        <f t="shared" si="614"/>
        <v>863636</v>
      </c>
      <c r="N1284" s="1505">
        <f t="shared" si="627"/>
        <v>5</v>
      </c>
      <c r="O1284" s="1494">
        <f t="shared" si="627"/>
        <v>4859090</v>
      </c>
      <c r="P1284" s="1494">
        <f t="shared" si="596"/>
        <v>200000</v>
      </c>
      <c r="Q1284" s="1307"/>
      <c r="R1284" s="1508">
        <v>1331818</v>
      </c>
      <c r="S1284" s="1508">
        <v>1931818</v>
      </c>
      <c r="T1284" s="1508">
        <v>2231818</v>
      </c>
      <c r="U1284" s="1508">
        <v>431818</v>
      </c>
      <c r="V1284" s="2470"/>
      <c r="W1284" s="1229"/>
      <c r="X1284" s="2337"/>
      <c r="Y1284" s="1229"/>
      <c r="Z1284" s="2395"/>
      <c r="AA1284" s="1229"/>
      <c r="AB1284" s="1317"/>
      <c r="AC1284" s="1229"/>
      <c r="AD1284" s="1229"/>
      <c r="AE1284" s="1229"/>
      <c r="AF1284" s="1490">
        <f t="shared" si="597"/>
        <v>0</v>
      </c>
      <c r="AG1284" s="1316">
        <f t="shared" si="598"/>
        <v>4859090</v>
      </c>
      <c r="AH1284" s="1305"/>
      <c r="AI1284" s="1305"/>
      <c r="AJ1284" s="1267"/>
      <c r="AK1284" s="1317"/>
      <c r="AL1284" s="1317"/>
      <c r="AM1284" s="1305"/>
      <c r="AN1284" s="1305"/>
      <c r="AO1284" s="1266"/>
      <c r="AP1284" s="1491">
        <f t="shared" si="599"/>
        <v>0</v>
      </c>
      <c r="AQ1284" s="1268"/>
      <c r="AR1284" s="1492">
        <f t="shared" si="600"/>
        <v>0</v>
      </c>
      <c r="AS1284" s="1268"/>
      <c r="AT1284" s="1492">
        <f t="shared" si="601"/>
        <v>0</v>
      </c>
      <c r="AU1284" s="1268"/>
      <c r="AV1284" s="1492">
        <f t="shared" si="602"/>
        <v>0</v>
      </c>
      <c r="AW1284" s="1493">
        <f t="shared" si="603"/>
        <v>0</v>
      </c>
      <c r="AX1284" s="2153">
        <f t="shared" si="604"/>
        <v>0</v>
      </c>
      <c r="AY1284" s="1495">
        <f t="shared" si="605"/>
        <v>0</v>
      </c>
      <c r="AZ1284" s="1937"/>
      <c r="BA1284" s="1508">
        <v>1331818</v>
      </c>
      <c r="BB1284" s="1508">
        <v>1931818</v>
      </c>
      <c r="BC1284" s="1508">
        <v>2231818</v>
      </c>
      <c r="BD1284" s="1508">
        <v>431818</v>
      </c>
      <c r="BE1284" s="2174"/>
      <c r="BF1284" s="1229"/>
      <c r="BG1284" s="1317"/>
      <c r="BH1284" s="1229"/>
      <c r="BI1284" s="1317"/>
      <c r="BJ1284" s="1229"/>
      <c r="BK1284" s="1317"/>
      <c r="BL1284" s="1229"/>
      <c r="BM1284" s="1229"/>
      <c r="BN1284" s="1229"/>
      <c r="BO1284" s="1490">
        <f t="shared" si="611"/>
        <v>0</v>
      </c>
      <c r="BP1284" s="1496">
        <f t="shared" si="616"/>
        <v>0</v>
      </c>
      <c r="BQ1284" s="1305"/>
      <c r="BS1284" s="1298"/>
      <c r="BT1284" s="1298"/>
      <c r="BU1284" s="1298"/>
      <c r="BV1284" s="1298"/>
      <c r="BW1284" s="1298"/>
    </row>
    <row r="1285" spans="1:75" ht="15" x14ac:dyDescent="0.25">
      <c r="A1285" s="1315">
        <v>11</v>
      </c>
      <c r="B1285" s="2051">
        <v>43764</v>
      </c>
      <c r="C1285" s="1268">
        <f t="shared" si="626"/>
        <v>1272</v>
      </c>
      <c r="D1285" s="1305" t="s">
        <v>349</v>
      </c>
      <c r="E1285" s="1305" t="s">
        <v>57</v>
      </c>
      <c r="F1285" s="1266">
        <v>3</v>
      </c>
      <c r="G1285" s="1491">
        <f t="shared" si="618"/>
        <v>3995454</v>
      </c>
      <c r="H1285" s="1268"/>
      <c r="I1285" s="2605">
        <f t="shared" si="613"/>
        <v>0</v>
      </c>
      <c r="J1285" s="1268"/>
      <c r="K1285" s="2605">
        <f t="shared" si="612"/>
        <v>0</v>
      </c>
      <c r="L1285" s="1962">
        <v>2</v>
      </c>
      <c r="M1285" s="2605">
        <f t="shared" si="614"/>
        <v>863636</v>
      </c>
      <c r="N1285" s="1505">
        <f t="shared" si="627"/>
        <v>5</v>
      </c>
      <c r="O1285" s="1494">
        <f t="shared" si="627"/>
        <v>4859090</v>
      </c>
      <c r="P1285" s="1494">
        <f t="shared" si="596"/>
        <v>200000</v>
      </c>
      <c r="Q1285" s="1307"/>
      <c r="R1285" s="1508">
        <v>1331818</v>
      </c>
      <c r="S1285" s="1508">
        <v>1931818</v>
      </c>
      <c r="T1285" s="1508">
        <v>2231818</v>
      </c>
      <c r="U1285" s="1508">
        <v>431818</v>
      </c>
      <c r="V1285" s="2470"/>
      <c r="W1285" s="1229"/>
      <c r="X1285" s="2337"/>
      <c r="Y1285" s="1229"/>
      <c r="Z1285" s="2395"/>
      <c r="AA1285" s="1229"/>
      <c r="AB1285" s="1317"/>
      <c r="AC1285" s="1229"/>
      <c r="AD1285" s="1229"/>
      <c r="AE1285" s="1229"/>
      <c r="AF1285" s="1490">
        <f t="shared" si="597"/>
        <v>0</v>
      </c>
      <c r="AG1285" s="1316">
        <f t="shared" si="598"/>
        <v>4859090</v>
      </c>
      <c r="AH1285" s="1305"/>
      <c r="AI1285" s="1305"/>
      <c r="AJ1285" s="1267"/>
      <c r="AK1285" s="1317"/>
      <c r="AL1285" s="1317"/>
      <c r="AM1285" s="1305"/>
      <c r="AN1285" s="1305"/>
      <c r="AO1285" s="1266"/>
      <c r="AP1285" s="1491">
        <f t="shared" si="599"/>
        <v>0</v>
      </c>
      <c r="AQ1285" s="1268"/>
      <c r="AR1285" s="1492">
        <f t="shared" si="600"/>
        <v>0</v>
      </c>
      <c r="AS1285" s="1268"/>
      <c r="AT1285" s="1492">
        <f t="shared" si="601"/>
        <v>0</v>
      </c>
      <c r="AU1285" s="1268"/>
      <c r="AV1285" s="1492">
        <f t="shared" si="602"/>
        <v>0</v>
      </c>
      <c r="AW1285" s="1493">
        <f t="shared" si="603"/>
        <v>0</v>
      </c>
      <c r="AX1285" s="2153">
        <f t="shared" si="604"/>
        <v>0</v>
      </c>
      <c r="AY1285" s="1495">
        <f t="shared" si="605"/>
        <v>0</v>
      </c>
      <c r="AZ1285" s="1937"/>
      <c r="BA1285" s="1508">
        <v>1331818</v>
      </c>
      <c r="BB1285" s="1508">
        <v>1931818</v>
      </c>
      <c r="BC1285" s="1508">
        <v>2231818</v>
      </c>
      <c r="BD1285" s="1508">
        <v>431818</v>
      </c>
      <c r="BE1285" s="2174"/>
      <c r="BF1285" s="1229"/>
      <c r="BG1285" s="1317"/>
      <c r="BH1285" s="1229"/>
      <c r="BI1285" s="1317"/>
      <c r="BJ1285" s="1229"/>
      <c r="BK1285" s="1317"/>
      <c r="BL1285" s="1229"/>
      <c r="BM1285" s="1229"/>
      <c r="BN1285" s="1229"/>
      <c r="BO1285" s="1490">
        <f t="shared" si="611"/>
        <v>0</v>
      </c>
      <c r="BP1285" s="1496">
        <f t="shared" si="616"/>
        <v>0</v>
      </c>
      <c r="BQ1285" s="1305"/>
      <c r="BS1285" s="1298"/>
      <c r="BT1285" s="1298"/>
      <c r="BU1285" s="1298"/>
      <c r="BV1285" s="1298"/>
      <c r="BW1285" s="1298"/>
    </row>
    <row r="1286" spans="1:75" ht="15" x14ac:dyDescent="0.25">
      <c r="A1286" s="1315">
        <v>12</v>
      </c>
      <c r="B1286" s="2051">
        <v>43764</v>
      </c>
      <c r="C1286" s="1268">
        <f t="shared" si="626"/>
        <v>1273</v>
      </c>
      <c r="D1286" s="1305" t="s">
        <v>350</v>
      </c>
      <c r="E1286" s="1305" t="s">
        <v>57</v>
      </c>
      <c r="F1286" s="1266">
        <v>3</v>
      </c>
      <c r="G1286" s="1491">
        <f t="shared" si="618"/>
        <v>3995454</v>
      </c>
      <c r="H1286" s="1268"/>
      <c r="I1286" s="2605">
        <f t="shared" si="613"/>
        <v>0</v>
      </c>
      <c r="J1286" s="1268"/>
      <c r="K1286" s="2605">
        <f t="shared" si="612"/>
        <v>0</v>
      </c>
      <c r="L1286" s="1962">
        <v>2</v>
      </c>
      <c r="M1286" s="2605">
        <f t="shared" si="614"/>
        <v>863636</v>
      </c>
      <c r="N1286" s="1505">
        <f t="shared" si="627"/>
        <v>5</v>
      </c>
      <c r="O1286" s="1494">
        <f t="shared" si="627"/>
        <v>4859090</v>
      </c>
      <c r="P1286" s="1494">
        <f t="shared" ref="P1286:P1349" si="628">+N1286*40000</f>
        <v>200000</v>
      </c>
      <c r="Q1286" s="1307"/>
      <c r="R1286" s="1508">
        <v>1331818</v>
      </c>
      <c r="S1286" s="1508">
        <v>1931818</v>
      </c>
      <c r="T1286" s="1508">
        <v>2231818</v>
      </c>
      <c r="U1286" s="1508">
        <v>431818</v>
      </c>
      <c r="V1286" s="1892"/>
      <c r="W1286" s="1229"/>
      <c r="X1286" s="2337"/>
      <c r="Y1286" s="1229"/>
      <c r="Z1286" s="2395"/>
      <c r="AA1286" s="1229"/>
      <c r="AB1286" s="1317"/>
      <c r="AC1286" s="1229"/>
      <c r="AD1286" s="1229"/>
      <c r="AE1286" s="1229"/>
      <c r="AF1286" s="1490">
        <f t="shared" si="597"/>
        <v>0</v>
      </c>
      <c r="AG1286" s="1316">
        <f t="shared" si="598"/>
        <v>4859090</v>
      </c>
      <c r="AH1286" s="1305"/>
      <c r="AI1286" s="1305"/>
      <c r="AJ1286" s="1267"/>
      <c r="AK1286" s="1317"/>
      <c r="AL1286" s="1317"/>
      <c r="AM1286" s="1305"/>
      <c r="AN1286" s="1305"/>
      <c r="AO1286" s="1266"/>
      <c r="AP1286" s="1491">
        <f t="shared" si="599"/>
        <v>0</v>
      </c>
      <c r="AQ1286" s="1268"/>
      <c r="AR1286" s="1492">
        <f t="shared" si="600"/>
        <v>0</v>
      </c>
      <c r="AS1286" s="1268"/>
      <c r="AT1286" s="1492">
        <f t="shared" si="601"/>
        <v>0</v>
      </c>
      <c r="AU1286" s="1268"/>
      <c r="AV1286" s="1492">
        <f t="shared" si="602"/>
        <v>0</v>
      </c>
      <c r="AW1286" s="1493">
        <f t="shared" si="603"/>
        <v>0</v>
      </c>
      <c r="AX1286" s="2153">
        <f t="shared" si="604"/>
        <v>0</v>
      </c>
      <c r="AY1286" s="1495">
        <f t="shared" si="605"/>
        <v>0</v>
      </c>
      <c r="AZ1286" s="1937"/>
      <c r="BA1286" s="1508">
        <v>1331818</v>
      </c>
      <c r="BB1286" s="1508">
        <v>1931818</v>
      </c>
      <c r="BC1286" s="1508">
        <v>2231818</v>
      </c>
      <c r="BD1286" s="1508">
        <v>431818</v>
      </c>
      <c r="BE1286" s="2174"/>
      <c r="BF1286" s="1229"/>
      <c r="BG1286" s="1317"/>
      <c r="BH1286" s="1229"/>
      <c r="BI1286" s="1317"/>
      <c r="BJ1286" s="1229"/>
      <c r="BK1286" s="1317"/>
      <c r="BL1286" s="1229"/>
      <c r="BM1286" s="1229"/>
      <c r="BN1286" s="1229"/>
      <c r="BO1286" s="1490">
        <f t="shared" si="611"/>
        <v>0</v>
      </c>
      <c r="BP1286" s="1496">
        <f t="shared" si="616"/>
        <v>0</v>
      </c>
      <c r="BQ1286" s="1305"/>
      <c r="BS1286" s="1298"/>
      <c r="BT1286" s="1298"/>
      <c r="BU1286" s="1298"/>
      <c r="BV1286" s="1298"/>
      <c r="BW1286" s="1298"/>
    </row>
    <row r="1287" spans="1:75" ht="15" x14ac:dyDescent="0.25">
      <c r="A1287" s="1315">
        <v>13</v>
      </c>
      <c r="B1287" s="2051">
        <v>43764</v>
      </c>
      <c r="C1287" s="1268">
        <f t="shared" si="626"/>
        <v>1274</v>
      </c>
      <c r="D1287" s="1305" t="s">
        <v>73</v>
      </c>
      <c r="E1287" s="1305" t="s">
        <v>57</v>
      </c>
      <c r="F1287" s="1266">
        <v>5</v>
      </c>
      <c r="G1287" s="1491">
        <f t="shared" si="618"/>
        <v>6659090</v>
      </c>
      <c r="H1287" s="1268"/>
      <c r="I1287" s="2605">
        <f t="shared" si="613"/>
        <v>0</v>
      </c>
      <c r="J1287" s="1268"/>
      <c r="K1287" s="2605">
        <f t="shared" si="612"/>
        <v>0</v>
      </c>
      <c r="L1287" s="1962"/>
      <c r="M1287" s="2605">
        <f t="shared" si="614"/>
        <v>0</v>
      </c>
      <c r="N1287" s="1505">
        <f t="shared" si="627"/>
        <v>5</v>
      </c>
      <c r="O1287" s="1494">
        <f t="shared" si="627"/>
        <v>6659090</v>
      </c>
      <c r="P1287" s="1494">
        <f t="shared" si="628"/>
        <v>200000</v>
      </c>
      <c r="Q1287" s="1307"/>
      <c r="R1287" s="1508">
        <v>1331818</v>
      </c>
      <c r="S1287" s="1508">
        <v>1931818</v>
      </c>
      <c r="T1287" s="1508">
        <v>2231818</v>
      </c>
      <c r="U1287" s="1508">
        <v>431818</v>
      </c>
      <c r="V1287" s="1892"/>
      <c r="W1287" s="1229"/>
      <c r="X1287" s="2337"/>
      <c r="Y1287" s="1229"/>
      <c r="Z1287" s="2395"/>
      <c r="AA1287" s="1229"/>
      <c r="AB1287" s="1317"/>
      <c r="AC1287" s="1229"/>
      <c r="AD1287" s="1229"/>
      <c r="AE1287" s="1229"/>
      <c r="AF1287" s="1490">
        <f t="shared" si="597"/>
        <v>0</v>
      </c>
      <c r="AG1287" s="1316">
        <f t="shared" si="598"/>
        <v>6659090</v>
      </c>
      <c r="AH1287" s="1305"/>
      <c r="AI1287" s="1305"/>
      <c r="AJ1287" s="1267"/>
      <c r="AK1287" s="1317"/>
      <c r="AL1287" s="1317"/>
      <c r="AM1287" s="1305"/>
      <c r="AN1287" s="1305"/>
      <c r="AO1287" s="1266"/>
      <c r="AP1287" s="1491">
        <f t="shared" si="599"/>
        <v>0</v>
      </c>
      <c r="AQ1287" s="1268"/>
      <c r="AR1287" s="1492">
        <f t="shared" si="600"/>
        <v>0</v>
      </c>
      <c r="AS1287" s="1268"/>
      <c r="AT1287" s="1492">
        <f t="shared" si="601"/>
        <v>0</v>
      </c>
      <c r="AU1287" s="1268"/>
      <c r="AV1287" s="1492">
        <f t="shared" si="602"/>
        <v>0</v>
      </c>
      <c r="AW1287" s="1493">
        <f t="shared" si="603"/>
        <v>0</v>
      </c>
      <c r="AX1287" s="2153">
        <f t="shared" si="604"/>
        <v>0</v>
      </c>
      <c r="AY1287" s="1495">
        <f t="shared" si="605"/>
        <v>0</v>
      </c>
      <c r="AZ1287" s="1937"/>
      <c r="BA1287" s="1508">
        <v>1331818</v>
      </c>
      <c r="BB1287" s="1508">
        <v>1931818</v>
      </c>
      <c r="BC1287" s="1508">
        <v>2231818</v>
      </c>
      <c r="BD1287" s="1508">
        <v>431818</v>
      </c>
      <c r="BE1287" s="2174"/>
      <c r="BF1287" s="1229"/>
      <c r="BG1287" s="1317"/>
      <c r="BH1287" s="1229"/>
      <c r="BI1287" s="1317"/>
      <c r="BJ1287" s="1229"/>
      <c r="BK1287" s="1317"/>
      <c r="BL1287" s="1229"/>
      <c r="BM1287" s="1229"/>
      <c r="BN1287" s="1229"/>
      <c r="BO1287" s="1490">
        <f t="shared" si="611"/>
        <v>0</v>
      </c>
      <c r="BP1287" s="1496">
        <f t="shared" si="616"/>
        <v>0</v>
      </c>
      <c r="BQ1287" s="1305"/>
      <c r="BS1287" s="1298"/>
      <c r="BT1287" s="1298"/>
      <c r="BU1287" s="1298"/>
      <c r="BV1287" s="1298"/>
      <c r="BW1287" s="1298"/>
    </row>
    <row r="1288" spans="1:75" ht="15" x14ac:dyDescent="0.25">
      <c r="A1288" s="1315">
        <v>14</v>
      </c>
      <c r="B1288" s="2051">
        <v>43764</v>
      </c>
      <c r="C1288" s="1268">
        <f t="shared" si="626"/>
        <v>1275</v>
      </c>
      <c r="D1288" s="1305" t="s">
        <v>351</v>
      </c>
      <c r="E1288" s="1305" t="s">
        <v>57</v>
      </c>
      <c r="F1288" s="1266">
        <v>5</v>
      </c>
      <c r="G1288" s="1491">
        <f t="shared" si="618"/>
        <v>6659090</v>
      </c>
      <c r="H1288" s="1268"/>
      <c r="I1288" s="2605">
        <f t="shared" si="613"/>
        <v>0</v>
      </c>
      <c r="J1288" s="1268"/>
      <c r="K1288" s="2605">
        <f t="shared" si="612"/>
        <v>0</v>
      </c>
      <c r="L1288" s="1962"/>
      <c r="M1288" s="2605">
        <f t="shared" si="614"/>
        <v>0</v>
      </c>
      <c r="N1288" s="1505">
        <f t="shared" si="627"/>
        <v>5</v>
      </c>
      <c r="O1288" s="1494">
        <f t="shared" si="627"/>
        <v>6659090</v>
      </c>
      <c r="P1288" s="1494">
        <f t="shared" si="628"/>
        <v>200000</v>
      </c>
      <c r="Q1288" s="1307"/>
      <c r="R1288" s="1508">
        <v>1331818</v>
      </c>
      <c r="S1288" s="1508">
        <v>1931818</v>
      </c>
      <c r="T1288" s="1508">
        <v>2231818</v>
      </c>
      <c r="U1288" s="1508">
        <v>431818</v>
      </c>
      <c r="V1288" s="1892"/>
      <c r="W1288" s="1229"/>
      <c r="X1288" s="2337"/>
      <c r="Y1288" s="1229"/>
      <c r="Z1288" s="2395"/>
      <c r="AA1288" s="1229"/>
      <c r="AB1288" s="1317"/>
      <c r="AC1288" s="1229"/>
      <c r="AD1288" s="1229"/>
      <c r="AE1288" s="1229"/>
      <c r="AF1288" s="1490">
        <f t="shared" ref="AF1288:AF1351" si="629">W1288+Y1288+AA1288+AC1288</f>
        <v>0</v>
      </c>
      <c r="AG1288" s="1316">
        <f t="shared" ref="AG1288:AG1351" si="630">O1288-AF1288</f>
        <v>6659090</v>
      </c>
      <c r="AH1288" s="1305"/>
      <c r="AI1288" s="1305"/>
      <c r="AJ1288" s="1267"/>
      <c r="AK1288" s="1317"/>
      <c r="AL1288" s="1317"/>
      <c r="AM1288" s="1305"/>
      <c r="AN1288" s="1305"/>
      <c r="AO1288" s="1266"/>
      <c r="AP1288" s="1491">
        <f t="shared" ref="AP1288:AP1351" si="631">AO1288*BA1288</f>
        <v>0</v>
      </c>
      <c r="AQ1288" s="1268"/>
      <c r="AR1288" s="1492">
        <f t="shared" ref="AR1288:AR1351" si="632">AQ1288*BB1288</f>
        <v>0</v>
      </c>
      <c r="AS1288" s="1268"/>
      <c r="AT1288" s="1492">
        <f t="shared" ref="AT1288:AT1351" si="633">AS1288*BC1288</f>
        <v>0</v>
      </c>
      <c r="AU1288" s="1268"/>
      <c r="AV1288" s="1492">
        <f t="shared" ref="AV1288:AV1351" si="634">AU1288*BD1288</f>
        <v>0</v>
      </c>
      <c r="AW1288" s="1493">
        <f t="shared" ref="AW1288:AW1351" si="635">AO1288+AQ1288+AS1288+AU1288</f>
        <v>0</v>
      </c>
      <c r="AX1288" s="2153">
        <f t="shared" ref="AX1288:AX1351" si="636">AP1288+AR1288+AT1288+AV1288</f>
        <v>0</v>
      </c>
      <c r="AY1288" s="1495">
        <f t="shared" ref="AY1288:AY1351" si="637">AW1288*40000</f>
        <v>0</v>
      </c>
      <c r="AZ1288" s="1937"/>
      <c r="BA1288" s="1508">
        <v>1331818</v>
      </c>
      <c r="BB1288" s="1508">
        <v>1931818</v>
      </c>
      <c r="BC1288" s="1508">
        <v>2231818</v>
      </c>
      <c r="BD1288" s="1508">
        <v>431818</v>
      </c>
      <c r="BE1288" s="2174"/>
      <c r="BF1288" s="1229"/>
      <c r="BG1288" s="1317"/>
      <c r="BH1288" s="1229"/>
      <c r="BI1288" s="1317"/>
      <c r="BJ1288" s="1229"/>
      <c r="BK1288" s="1317"/>
      <c r="BL1288" s="1229"/>
      <c r="BM1288" s="1229"/>
      <c r="BN1288" s="1229"/>
      <c r="BO1288" s="1490">
        <f t="shared" si="611"/>
        <v>0</v>
      </c>
      <c r="BP1288" s="1496">
        <f t="shared" si="616"/>
        <v>0</v>
      </c>
      <c r="BQ1288" s="1305"/>
      <c r="BS1288" s="1298"/>
      <c r="BT1288" s="1298"/>
      <c r="BU1288" s="1298"/>
      <c r="BV1288" s="1298"/>
      <c r="BW1288" s="1298"/>
    </row>
    <row r="1289" spans="1:75" ht="15" x14ac:dyDescent="0.25">
      <c r="A1289" s="1315">
        <v>15</v>
      </c>
      <c r="B1289" s="2051">
        <v>43764</v>
      </c>
      <c r="C1289" s="1268">
        <f t="shared" si="626"/>
        <v>1276</v>
      </c>
      <c r="D1289" s="1305" t="s">
        <v>47</v>
      </c>
      <c r="E1289" s="1305" t="s">
        <v>273</v>
      </c>
      <c r="F1289" s="1266">
        <v>5</v>
      </c>
      <c r="G1289" s="1491">
        <f t="shared" si="618"/>
        <v>6659090</v>
      </c>
      <c r="H1289" s="1268"/>
      <c r="I1289" s="2605">
        <f t="shared" si="613"/>
        <v>0</v>
      </c>
      <c r="J1289" s="1268"/>
      <c r="K1289" s="2605">
        <f t="shared" si="612"/>
        <v>0</v>
      </c>
      <c r="L1289" s="1962"/>
      <c r="M1289" s="2605">
        <f t="shared" si="614"/>
        <v>0</v>
      </c>
      <c r="N1289" s="1505">
        <f t="shared" si="627"/>
        <v>5</v>
      </c>
      <c r="O1289" s="1494">
        <f t="shared" si="627"/>
        <v>6659090</v>
      </c>
      <c r="P1289" s="1494">
        <f t="shared" si="628"/>
        <v>200000</v>
      </c>
      <c r="Q1289" s="1307"/>
      <c r="R1289" s="1508">
        <v>1331818</v>
      </c>
      <c r="S1289" s="1508">
        <v>1931818</v>
      </c>
      <c r="T1289" s="1508">
        <v>2231818</v>
      </c>
      <c r="U1289" s="1508">
        <v>431818</v>
      </c>
      <c r="V1289" s="1892"/>
      <c r="W1289" s="1229"/>
      <c r="X1289" s="2337"/>
      <c r="Y1289" s="1229"/>
      <c r="Z1289" s="2395"/>
      <c r="AA1289" s="1229"/>
      <c r="AB1289" s="1317"/>
      <c r="AC1289" s="1229"/>
      <c r="AD1289" s="1229"/>
      <c r="AE1289" s="1229"/>
      <c r="AF1289" s="1490">
        <f t="shared" si="629"/>
        <v>0</v>
      </c>
      <c r="AG1289" s="1316">
        <f t="shared" si="630"/>
        <v>6659090</v>
      </c>
      <c r="AH1289" s="1305"/>
      <c r="AI1289" s="1305"/>
      <c r="AJ1289" s="1267"/>
      <c r="AK1289" s="1317"/>
      <c r="AL1289" s="1317"/>
      <c r="AM1289" s="1305"/>
      <c r="AN1289" s="1305"/>
      <c r="AO1289" s="1266"/>
      <c r="AP1289" s="1491">
        <f t="shared" si="631"/>
        <v>0</v>
      </c>
      <c r="AQ1289" s="1268"/>
      <c r="AR1289" s="1492">
        <f t="shared" si="632"/>
        <v>0</v>
      </c>
      <c r="AS1289" s="1268"/>
      <c r="AT1289" s="1492">
        <f t="shared" si="633"/>
        <v>0</v>
      </c>
      <c r="AU1289" s="1268"/>
      <c r="AV1289" s="1492">
        <f t="shared" si="634"/>
        <v>0</v>
      </c>
      <c r="AW1289" s="1493">
        <f t="shared" si="635"/>
        <v>0</v>
      </c>
      <c r="AX1289" s="2153">
        <f t="shared" si="636"/>
        <v>0</v>
      </c>
      <c r="AY1289" s="1495">
        <f t="shared" si="637"/>
        <v>0</v>
      </c>
      <c r="AZ1289" s="1937"/>
      <c r="BA1289" s="1508">
        <v>1331818</v>
      </c>
      <c r="BB1289" s="1508">
        <v>1931818</v>
      </c>
      <c r="BC1289" s="1508">
        <v>2231818</v>
      </c>
      <c r="BD1289" s="1508">
        <v>431818</v>
      </c>
      <c r="BE1289" s="2174"/>
      <c r="BF1289" s="1229"/>
      <c r="BG1289" s="1317"/>
      <c r="BH1289" s="1229"/>
      <c r="BI1289" s="1317"/>
      <c r="BJ1289" s="1229"/>
      <c r="BK1289" s="1317"/>
      <c r="BL1289" s="1229"/>
      <c r="BM1289" s="1229"/>
      <c r="BN1289" s="1229"/>
      <c r="BO1289" s="1490">
        <f t="shared" ref="BO1289:BO1352" si="638">BF1289+BH1289+BJ1289+BL1289</f>
        <v>0</v>
      </c>
      <c r="BP1289" s="1496">
        <f t="shared" si="616"/>
        <v>0</v>
      </c>
      <c r="BQ1289" s="1305"/>
      <c r="BS1289" s="1298"/>
      <c r="BT1289" s="1298"/>
      <c r="BU1289" s="1298"/>
      <c r="BV1289" s="1298"/>
      <c r="BW1289" s="1298"/>
    </row>
    <row r="1290" spans="1:75" ht="15" x14ac:dyDescent="0.25">
      <c r="A1290" s="1315">
        <v>16</v>
      </c>
      <c r="B1290" s="2051">
        <v>43764</v>
      </c>
      <c r="C1290" s="1268">
        <f t="shared" si="626"/>
        <v>1277</v>
      </c>
      <c r="D1290" s="1305" t="s">
        <v>47</v>
      </c>
      <c r="E1290" s="1305" t="s">
        <v>273</v>
      </c>
      <c r="F1290" s="1266">
        <v>5</v>
      </c>
      <c r="G1290" s="1491">
        <f t="shared" si="618"/>
        <v>6659090</v>
      </c>
      <c r="H1290" s="1268"/>
      <c r="I1290" s="2605">
        <f t="shared" si="613"/>
        <v>0</v>
      </c>
      <c r="J1290" s="1268"/>
      <c r="K1290" s="2605">
        <f t="shared" ref="K1290:K1353" si="639">J1290*T1290</f>
        <v>0</v>
      </c>
      <c r="L1290" s="1962"/>
      <c r="M1290" s="2605">
        <f t="shared" si="614"/>
        <v>0</v>
      </c>
      <c r="N1290" s="1505">
        <f t="shared" si="627"/>
        <v>5</v>
      </c>
      <c r="O1290" s="1494">
        <f t="shared" si="627"/>
        <v>6659090</v>
      </c>
      <c r="P1290" s="1494">
        <f t="shared" si="628"/>
        <v>200000</v>
      </c>
      <c r="Q1290" s="1307"/>
      <c r="R1290" s="1508">
        <v>1331818</v>
      </c>
      <c r="S1290" s="1508">
        <v>1931818</v>
      </c>
      <c r="T1290" s="1508">
        <v>2231818</v>
      </c>
      <c r="U1290" s="1508">
        <v>431818</v>
      </c>
      <c r="V1290" s="1892"/>
      <c r="W1290" s="1229"/>
      <c r="X1290" s="2337"/>
      <c r="Y1290" s="1229"/>
      <c r="Z1290" s="2395"/>
      <c r="AA1290" s="1229"/>
      <c r="AB1290" s="1317"/>
      <c r="AC1290" s="1229"/>
      <c r="AD1290" s="1229"/>
      <c r="AE1290" s="1229"/>
      <c r="AF1290" s="1490">
        <f t="shared" si="629"/>
        <v>0</v>
      </c>
      <c r="AG1290" s="1316">
        <f t="shared" si="630"/>
        <v>6659090</v>
      </c>
      <c r="AH1290" s="1305"/>
      <c r="AI1290" s="1305"/>
      <c r="AJ1290" s="1267"/>
      <c r="AK1290" s="1317"/>
      <c r="AL1290" s="1317"/>
      <c r="AM1290" s="1305"/>
      <c r="AN1290" s="1305"/>
      <c r="AO1290" s="1266"/>
      <c r="AP1290" s="1491">
        <f t="shared" si="631"/>
        <v>0</v>
      </c>
      <c r="AQ1290" s="1268"/>
      <c r="AR1290" s="1492">
        <f t="shared" si="632"/>
        <v>0</v>
      </c>
      <c r="AS1290" s="1268"/>
      <c r="AT1290" s="1492">
        <f t="shared" si="633"/>
        <v>0</v>
      </c>
      <c r="AU1290" s="1268"/>
      <c r="AV1290" s="1492">
        <f t="shared" si="634"/>
        <v>0</v>
      </c>
      <c r="AW1290" s="1493">
        <f t="shared" si="635"/>
        <v>0</v>
      </c>
      <c r="AX1290" s="2153">
        <f t="shared" si="636"/>
        <v>0</v>
      </c>
      <c r="AY1290" s="1495">
        <f t="shared" si="637"/>
        <v>0</v>
      </c>
      <c r="AZ1290" s="1937"/>
      <c r="BA1290" s="1508">
        <v>1331818</v>
      </c>
      <c r="BB1290" s="1508">
        <v>1931818</v>
      </c>
      <c r="BC1290" s="1508">
        <v>2231818</v>
      </c>
      <c r="BD1290" s="1508">
        <v>431818</v>
      </c>
      <c r="BE1290" s="2174"/>
      <c r="BF1290" s="1229"/>
      <c r="BG1290" s="1317"/>
      <c r="BH1290" s="1229"/>
      <c r="BI1290" s="1317"/>
      <c r="BJ1290" s="1229"/>
      <c r="BK1290" s="1317"/>
      <c r="BL1290" s="1229"/>
      <c r="BM1290" s="1229"/>
      <c r="BN1290" s="1229"/>
      <c r="BO1290" s="1490">
        <f t="shared" si="638"/>
        <v>0</v>
      </c>
      <c r="BP1290" s="1496">
        <f t="shared" si="616"/>
        <v>0</v>
      </c>
      <c r="BQ1290" s="1305"/>
      <c r="BS1290" s="1298"/>
      <c r="BT1290" s="1298"/>
      <c r="BU1290" s="1298"/>
      <c r="BV1290" s="1298"/>
      <c r="BW1290" s="1298"/>
    </row>
    <row r="1291" spans="1:75" ht="15" x14ac:dyDescent="0.25">
      <c r="A1291" s="1315">
        <v>17</v>
      </c>
      <c r="B1291" s="2051">
        <v>43764</v>
      </c>
      <c r="C1291" s="1268">
        <f t="shared" si="626"/>
        <v>1278</v>
      </c>
      <c r="D1291" s="1305" t="s">
        <v>217</v>
      </c>
      <c r="E1291" s="1305" t="s">
        <v>31</v>
      </c>
      <c r="F1291" s="1266">
        <v>10</v>
      </c>
      <c r="G1291" s="1491">
        <f t="shared" si="618"/>
        <v>13318180</v>
      </c>
      <c r="H1291" s="1268"/>
      <c r="I1291" s="2605">
        <f t="shared" si="613"/>
        <v>0</v>
      </c>
      <c r="J1291" s="1268"/>
      <c r="K1291" s="2605">
        <f t="shared" si="639"/>
        <v>0</v>
      </c>
      <c r="L1291" s="1962"/>
      <c r="M1291" s="2605">
        <f t="shared" si="614"/>
        <v>0</v>
      </c>
      <c r="N1291" s="1505">
        <f t="shared" si="627"/>
        <v>10</v>
      </c>
      <c r="O1291" s="1494">
        <f t="shared" si="627"/>
        <v>13318180</v>
      </c>
      <c r="P1291" s="1494">
        <f t="shared" si="628"/>
        <v>400000</v>
      </c>
      <c r="Q1291" s="1307"/>
      <c r="R1291" s="1508">
        <v>1331818</v>
      </c>
      <c r="S1291" s="1508">
        <v>1931818</v>
      </c>
      <c r="T1291" s="1508">
        <v>2231818</v>
      </c>
      <c r="U1291" s="1508">
        <v>431818</v>
      </c>
      <c r="V1291" s="1892"/>
      <c r="W1291" s="1229"/>
      <c r="X1291" s="2337"/>
      <c r="Y1291" s="1229"/>
      <c r="Z1291" s="2395"/>
      <c r="AA1291" s="1229"/>
      <c r="AB1291" s="1317"/>
      <c r="AC1291" s="1229"/>
      <c r="AD1291" s="1229"/>
      <c r="AE1291" s="1229"/>
      <c r="AF1291" s="1490">
        <f t="shared" si="629"/>
        <v>0</v>
      </c>
      <c r="AG1291" s="1316">
        <f t="shared" si="630"/>
        <v>13318180</v>
      </c>
      <c r="AH1291" s="1305"/>
      <c r="AI1291" s="1305"/>
      <c r="AJ1291" s="1267"/>
      <c r="AK1291" s="1317"/>
      <c r="AL1291" s="1317"/>
      <c r="AM1291" s="1305"/>
      <c r="AN1291" s="1305"/>
      <c r="AO1291" s="1266"/>
      <c r="AP1291" s="1491">
        <f t="shared" si="631"/>
        <v>0</v>
      </c>
      <c r="AQ1291" s="1268"/>
      <c r="AR1291" s="1492">
        <f t="shared" si="632"/>
        <v>0</v>
      </c>
      <c r="AS1291" s="1268"/>
      <c r="AT1291" s="1492">
        <f t="shared" si="633"/>
        <v>0</v>
      </c>
      <c r="AU1291" s="1268"/>
      <c r="AV1291" s="1492">
        <f t="shared" si="634"/>
        <v>0</v>
      </c>
      <c r="AW1291" s="1493">
        <f t="shared" si="635"/>
        <v>0</v>
      </c>
      <c r="AX1291" s="2153">
        <f t="shared" si="636"/>
        <v>0</v>
      </c>
      <c r="AY1291" s="1495">
        <f t="shared" si="637"/>
        <v>0</v>
      </c>
      <c r="AZ1291" s="1937"/>
      <c r="BA1291" s="1508">
        <v>1331818</v>
      </c>
      <c r="BB1291" s="1508">
        <v>1931818</v>
      </c>
      <c r="BC1291" s="1508">
        <v>2231818</v>
      </c>
      <c r="BD1291" s="1508">
        <v>431818</v>
      </c>
      <c r="BE1291" s="2174"/>
      <c r="BF1291" s="1229"/>
      <c r="BG1291" s="1317"/>
      <c r="BH1291" s="1229"/>
      <c r="BI1291" s="1317"/>
      <c r="BJ1291" s="1229"/>
      <c r="BK1291" s="1317"/>
      <c r="BL1291" s="1229"/>
      <c r="BM1291" s="1229"/>
      <c r="BN1291" s="1229"/>
      <c r="BO1291" s="1490">
        <f t="shared" si="638"/>
        <v>0</v>
      </c>
      <c r="BP1291" s="1496">
        <f t="shared" si="616"/>
        <v>0</v>
      </c>
      <c r="BQ1291" s="1305"/>
      <c r="BS1291" s="1298"/>
      <c r="BT1291" s="1298"/>
      <c r="BU1291" s="1298"/>
      <c r="BV1291" s="1298"/>
      <c r="BW1291" s="1298"/>
    </row>
    <row r="1292" spans="1:75" ht="15" x14ac:dyDescent="0.25">
      <c r="A1292" s="1315">
        <v>18</v>
      </c>
      <c r="B1292" s="2051">
        <v>43764</v>
      </c>
      <c r="C1292" s="1268">
        <f t="shared" si="626"/>
        <v>1279</v>
      </c>
      <c r="D1292" s="1305" t="s">
        <v>90</v>
      </c>
      <c r="E1292" s="1305" t="s">
        <v>88</v>
      </c>
      <c r="F1292" s="1266">
        <v>10</v>
      </c>
      <c r="G1292" s="1491">
        <f t="shared" si="618"/>
        <v>13318180</v>
      </c>
      <c r="H1292" s="1268"/>
      <c r="I1292" s="2605">
        <f t="shared" ref="I1292:I1355" si="640">H1292*S1292</f>
        <v>0</v>
      </c>
      <c r="J1292" s="1268"/>
      <c r="K1292" s="2605">
        <f t="shared" si="639"/>
        <v>0</v>
      </c>
      <c r="L1292" s="1962"/>
      <c r="M1292" s="2605">
        <f t="shared" ref="M1292:M1355" si="641">L1292*U1292</f>
        <v>0</v>
      </c>
      <c r="N1292" s="1505">
        <f t="shared" si="627"/>
        <v>10</v>
      </c>
      <c r="O1292" s="1494">
        <f t="shared" si="627"/>
        <v>13318180</v>
      </c>
      <c r="P1292" s="1494">
        <f t="shared" si="628"/>
        <v>400000</v>
      </c>
      <c r="Q1292" s="1307"/>
      <c r="R1292" s="1508">
        <v>1331818</v>
      </c>
      <c r="S1292" s="1508">
        <v>1931818</v>
      </c>
      <c r="T1292" s="1508">
        <v>2231818</v>
      </c>
      <c r="U1292" s="1508">
        <v>431818</v>
      </c>
      <c r="V1292" s="1892"/>
      <c r="W1292" s="1229"/>
      <c r="X1292" s="2337"/>
      <c r="Y1292" s="1229"/>
      <c r="Z1292" s="2395"/>
      <c r="AA1292" s="1229"/>
      <c r="AB1292" s="1317"/>
      <c r="AC1292" s="1229"/>
      <c r="AD1292" s="1229"/>
      <c r="AE1292" s="1229"/>
      <c r="AF1292" s="1490">
        <f t="shared" si="629"/>
        <v>0</v>
      </c>
      <c r="AG1292" s="1316">
        <f t="shared" si="630"/>
        <v>13318180</v>
      </c>
      <c r="AH1292" s="1305"/>
      <c r="AI1292" s="1305"/>
      <c r="AJ1292" s="1267"/>
      <c r="AK1292" s="1317"/>
      <c r="AL1292" s="1317"/>
      <c r="AM1292" s="1305"/>
      <c r="AN1292" s="1305"/>
      <c r="AO1292" s="1266"/>
      <c r="AP1292" s="1491">
        <f t="shared" si="631"/>
        <v>0</v>
      </c>
      <c r="AQ1292" s="1268"/>
      <c r="AR1292" s="1492">
        <f t="shared" si="632"/>
        <v>0</v>
      </c>
      <c r="AS1292" s="1268"/>
      <c r="AT1292" s="1492">
        <f t="shared" si="633"/>
        <v>0</v>
      </c>
      <c r="AU1292" s="1268"/>
      <c r="AV1292" s="1492">
        <f t="shared" si="634"/>
        <v>0</v>
      </c>
      <c r="AW1292" s="1493">
        <f t="shared" si="635"/>
        <v>0</v>
      </c>
      <c r="AX1292" s="2153">
        <f t="shared" si="636"/>
        <v>0</v>
      </c>
      <c r="AY1292" s="1495">
        <f t="shared" si="637"/>
        <v>0</v>
      </c>
      <c r="AZ1292" s="1937"/>
      <c r="BA1292" s="1508">
        <v>1331818</v>
      </c>
      <c r="BB1292" s="1508">
        <v>1931818</v>
      </c>
      <c r="BC1292" s="1508">
        <v>2231818</v>
      </c>
      <c r="BD1292" s="1508">
        <v>431818</v>
      </c>
      <c r="BE1292" s="2174"/>
      <c r="BF1292" s="1229"/>
      <c r="BG1292" s="1317"/>
      <c r="BH1292" s="1229"/>
      <c r="BI1292" s="1317"/>
      <c r="BJ1292" s="1229"/>
      <c r="BK1292" s="1317"/>
      <c r="BL1292" s="1229"/>
      <c r="BM1292" s="1229"/>
      <c r="BN1292" s="1229"/>
      <c r="BO1292" s="1490">
        <f t="shared" si="638"/>
        <v>0</v>
      </c>
      <c r="BP1292" s="1496">
        <f t="shared" si="616"/>
        <v>0</v>
      </c>
      <c r="BQ1292" s="1305"/>
      <c r="BS1292" s="1298"/>
      <c r="BT1292" s="1298"/>
      <c r="BU1292" s="1298"/>
      <c r="BV1292" s="1298"/>
      <c r="BW1292" s="1298"/>
    </row>
    <row r="1293" spans="1:75" ht="15" x14ac:dyDescent="0.25">
      <c r="A1293" s="1315">
        <v>19</v>
      </c>
      <c r="B1293" s="2051">
        <v>43764</v>
      </c>
      <c r="C1293" s="1268">
        <f t="shared" si="626"/>
        <v>1280</v>
      </c>
      <c r="D1293" s="1305" t="s">
        <v>87</v>
      </c>
      <c r="E1293" s="1305" t="s">
        <v>88</v>
      </c>
      <c r="F1293" s="1266">
        <v>10</v>
      </c>
      <c r="G1293" s="1491">
        <f t="shared" si="618"/>
        <v>13318180</v>
      </c>
      <c r="H1293" s="1268"/>
      <c r="I1293" s="2605">
        <f t="shared" si="640"/>
        <v>0</v>
      </c>
      <c r="J1293" s="1268"/>
      <c r="K1293" s="2605">
        <f t="shared" si="639"/>
        <v>0</v>
      </c>
      <c r="L1293" s="1962"/>
      <c r="M1293" s="2605">
        <f t="shared" si="641"/>
        <v>0</v>
      </c>
      <c r="N1293" s="1505">
        <f t="shared" si="627"/>
        <v>10</v>
      </c>
      <c r="O1293" s="1494">
        <f t="shared" si="627"/>
        <v>13318180</v>
      </c>
      <c r="P1293" s="1494">
        <f t="shared" si="628"/>
        <v>400000</v>
      </c>
      <c r="Q1293" s="1307"/>
      <c r="R1293" s="1508">
        <v>1331818</v>
      </c>
      <c r="S1293" s="1508">
        <v>1931818</v>
      </c>
      <c r="T1293" s="1508">
        <v>2231818</v>
      </c>
      <c r="U1293" s="1508">
        <v>431818</v>
      </c>
      <c r="V1293" s="1892"/>
      <c r="W1293" s="1229"/>
      <c r="X1293" s="2337"/>
      <c r="Y1293" s="1229"/>
      <c r="Z1293" s="2395"/>
      <c r="AA1293" s="1229"/>
      <c r="AB1293" s="1317"/>
      <c r="AC1293" s="1229"/>
      <c r="AD1293" s="1229"/>
      <c r="AE1293" s="1229"/>
      <c r="AF1293" s="1490">
        <f t="shared" si="629"/>
        <v>0</v>
      </c>
      <c r="AG1293" s="1316">
        <f t="shared" si="630"/>
        <v>13318180</v>
      </c>
      <c r="AH1293" s="1305"/>
      <c r="AI1293" s="1305"/>
      <c r="AJ1293" s="1267"/>
      <c r="AK1293" s="1317"/>
      <c r="AL1293" s="1317"/>
      <c r="AM1293" s="1305"/>
      <c r="AN1293" s="1305"/>
      <c r="AO1293" s="1266"/>
      <c r="AP1293" s="1491">
        <f t="shared" si="631"/>
        <v>0</v>
      </c>
      <c r="AQ1293" s="1268"/>
      <c r="AR1293" s="1492">
        <f t="shared" si="632"/>
        <v>0</v>
      </c>
      <c r="AS1293" s="1268"/>
      <c r="AT1293" s="1492">
        <f t="shared" si="633"/>
        <v>0</v>
      </c>
      <c r="AU1293" s="1268"/>
      <c r="AV1293" s="1492">
        <f t="shared" si="634"/>
        <v>0</v>
      </c>
      <c r="AW1293" s="1493">
        <f t="shared" si="635"/>
        <v>0</v>
      </c>
      <c r="AX1293" s="2153">
        <f t="shared" si="636"/>
        <v>0</v>
      </c>
      <c r="AY1293" s="1495">
        <f t="shared" si="637"/>
        <v>0</v>
      </c>
      <c r="AZ1293" s="1937"/>
      <c r="BA1293" s="1508">
        <v>1331818</v>
      </c>
      <c r="BB1293" s="1508">
        <v>1931818</v>
      </c>
      <c r="BC1293" s="1508">
        <v>2231818</v>
      </c>
      <c r="BD1293" s="1508">
        <v>431818</v>
      </c>
      <c r="BE1293" s="2174"/>
      <c r="BF1293" s="1229"/>
      <c r="BG1293" s="1317"/>
      <c r="BH1293" s="1229"/>
      <c r="BI1293" s="1317"/>
      <c r="BJ1293" s="1229"/>
      <c r="BK1293" s="1317"/>
      <c r="BL1293" s="1229"/>
      <c r="BM1293" s="1229"/>
      <c r="BN1293" s="1229"/>
      <c r="BO1293" s="1490">
        <f t="shared" si="638"/>
        <v>0</v>
      </c>
      <c r="BP1293" s="1496">
        <f t="shared" si="616"/>
        <v>0</v>
      </c>
      <c r="BQ1293" s="1305"/>
      <c r="BS1293" s="1298"/>
      <c r="BT1293" s="1298"/>
      <c r="BU1293" s="1298"/>
      <c r="BV1293" s="1298"/>
      <c r="BW1293" s="1298"/>
    </row>
    <row r="1294" spans="1:75" ht="15" x14ac:dyDescent="0.25">
      <c r="A1294" s="1315">
        <v>20</v>
      </c>
      <c r="B1294" s="2051">
        <v>43764</v>
      </c>
      <c r="C1294" s="1268">
        <f t="shared" si="626"/>
        <v>1281</v>
      </c>
      <c r="D1294" s="1305" t="s">
        <v>91</v>
      </c>
      <c r="E1294" s="1305" t="s">
        <v>88</v>
      </c>
      <c r="F1294" s="1266">
        <v>10</v>
      </c>
      <c r="G1294" s="1491">
        <f t="shared" si="618"/>
        <v>13318180</v>
      </c>
      <c r="H1294" s="1268"/>
      <c r="I1294" s="2605">
        <f t="shared" si="640"/>
        <v>0</v>
      </c>
      <c r="J1294" s="1268"/>
      <c r="K1294" s="2605">
        <f t="shared" si="639"/>
        <v>0</v>
      </c>
      <c r="L1294" s="1962"/>
      <c r="M1294" s="2605">
        <f t="shared" si="641"/>
        <v>0</v>
      </c>
      <c r="N1294" s="1505">
        <f t="shared" si="627"/>
        <v>10</v>
      </c>
      <c r="O1294" s="1494">
        <f t="shared" si="627"/>
        <v>13318180</v>
      </c>
      <c r="P1294" s="1494">
        <f t="shared" si="628"/>
        <v>400000</v>
      </c>
      <c r="Q1294" s="1307"/>
      <c r="R1294" s="1508">
        <v>1331818</v>
      </c>
      <c r="S1294" s="1508">
        <v>1931818</v>
      </c>
      <c r="T1294" s="1508">
        <v>2231818</v>
      </c>
      <c r="U1294" s="1508">
        <v>431818</v>
      </c>
      <c r="V1294" s="1892"/>
      <c r="W1294" s="1229"/>
      <c r="X1294" s="2386"/>
      <c r="Y1294" s="1229"/>
      <c r="Z1294" s="2395"/>
      <c r="AA1294" s="1229"/>
      <c r="AB1294" s="1317"/>
      <c r="AC1294" s="1229"/>
      <c r="AD1294" s="1229"/>
      <c r="AE1294" s="1229"/>
      <c r="AF1294" s="1490">
        <f t="shared" si="629"/>
        <v>0</v>
      </c>
      <c r="AG1294" s="1316">
        <f t="shared" si="630"/>
        <v>13318180</v>
      </c>
      <c r="AH1294" s="1305"/>
      <c r="AI1294" s="1305"/>
      <c r="AJ1294" s="1267"/>
      <c r="AK1294" s="1317"/>
      <c r="AL1294" s="1317"/>
      <c r="AM1294" s="1305"/>
      <c r="AN1294" s="1305"/>
      <c r="AO1294" s="1266"/>
      <c r="AP1294" s="1491">
        <f t="shared" si="631"/>
        <v>0</v>
      </c>
      <c r="AQ1294" s="1268"/>
      <c r="AR1294" s="1492">
        <f t="shared" si="632"/>
        <v>0</v>
      </c>
      <c r="AS1294" s="1268"/>
      <c r="AT1294" s="1492">
        <f t="shared" si="633"/>
        <v>0</v>
      </c>
      <c r="AU1294" s="1268"/>
      <c r="AV1294" s="1492">
        <f t="shared" si="634"/>
        <v>0</v>
      </c>
      <c r="AW1294" s="1493">
        <f t="shared" si="635"/>
        <v>0</v>
      </c>
      <c r="AX1294" s="2153">
        <f t="shared" si="636"/>
        <v>0</v>
      </c>
      <c r="AY1294" s="1495">
        <f t="shared" si="637"/>
        <v>0</v>
      </c>
      <c r="AZ1294" s="1937"/>
      <c r="BA1294" s="1508">
        <v>1331818</v>
      </c>
      <c r="BB1294" s="1508">
        <v>1931818</v>
      </c>
      <c r="BC1294" s="1508">
        <v>2231818</v>
      </c>
      <c r="BD1294" s="1508">
        <v>431818</v>
      </c>
      <c r="BE1294" s="2174"/>
      <c r="BF1294" s="1229"/>
      <c r="BG1294" s="1317"/>
      <c r="BH1294" s="1229"/>
      <c r="BI1294" s="1317"/>
      <c r="BJ1294" s="1229"/>
      <c r="BK1294" s="1317"/>
      <c r="BL1294" s="1229"/>
      <c r="BM1294" s="1229"/>
      <c r="BN1294" s="1229"/>
      <c r="BO1294" s="1490">
        <f t="shared" si="638"/>
        <v>0</v>
      </c>
      <c r="BP1294" s="1496">
        <f t="shared" si="616"/>
        <v>0</v>
      </c>
      <c r="BQ1294" s="1305"/>
      <c r="BS1294" s="1298"/>
      <c r="BT1294" s="1298"/>
      <c r="BU1294" s="1298"/>
      <c r="BV1294" s="1298"/>
      <c r="BW1294" s="1298"/>
    </row>
    <row r="1295" spans="1:75" ht="15" x14ac:dyDescent="0.25">
      <c r="A1295" s="1315">
        <v>1</v>
      </c>
      <c r="B1295" s="2051">
        <v>43767</v>
      </c>
      <c r="C1295" s="1268">
        <f t="shared" si="626"/>
        <v>1282</v>
      </c>
      <c r="D1295" s="1305" t="s">
        <v>58</v>
      </c>
      <c r="E1295" s="1305" t="s">
        <v>57</v>
      </c>
      <c r="F1295" s="1266">
        <v>3</v>
      </c>
      <c r="G1295" s="1491">
        <f t="shared" si="618"/>
        <v>3995454</v>
      </c>
      <c r="H1295" s="1268"/>
      <c r="I1295" s="2605">
        <f t="shared" si="640"/>
        <v>0</v>
      </c>
      <c r="J1295" s="1268">
        <v>3</v>
      </c>
      <c r="K1295" s="2605">
        <f t="shared" si="639"/>
        <v>6695454</v>
      </c>
      <c r="L1295" s="1962"/>
      <c r="M1295" s="2605">
        <f t="shared" si="641"/>
        <v>0</v>
      </c>
      <c r="N1295" s="1505">
        <f t="shared" ref="N1295:O1310" si="642">F1295+H1295+J1295+L1295</f>
        <v>6</v>
      </c>
      <c r="O1295" s="1494">
        <f t="shared" si="642"/>
        <v>10690908</v>
      </c>
      <c r="P1295" s="1494">
        <f t="shared" si="628"/>
        <v>240000</v>
      </c>
      <c r="Q1295" s="1307"/>
      <c r="R1295" s="1508">
        <v>1331818</v>
      </c>
      <c r="S1295" s="1508">
        <v>1931818</v>
      </c>
      <c r="T1295" s="1508">
        <v>2231818</v>
      </c>
      <c r="U1295" s="1508">
        <v>431818</v>
      </c>
      <c r="V1295" s="1892"/>
      <c r="W1295" s="1229"/>
      <c r="X1295" s="2337"/>
      <c r="Y1295" s="1229"/>
      <c r="Z1295" s="2395"/>
      <c r="AA1295" s="1229"/>
      <c r="AB1295" s="1317"/>
      <c r="AC1295" s="1229"/>
      <c r="AD1295" s="1229"/>
      <c r="AE1295" s="1229"/>
      <c r="AF1295" s="1490">
        <f t="shared" si="629"/>
        <v>0</v>
      </c>
      <c r="AG1295" s="1316">
        <f t="shared" si="630"/>
        <v>10690908</v>
      </c>
      <c r="AH1295" s="1305"/>
      <c r="AI1295" s="1305"/>
      <c r="AJ1295" s="1267"/>
      <c r="AK1295" s="1317"/>
      <c r="AL1295" s="1317"/>
      <c r="AM1295" s="1305"/>
      <c r="AN1295" s="1305"/>
      <c r="AO1295" s="1266"/>
      <c r="AP1295" s="1491">
        <f t="shared" si="631"/>
        <v>0</v>
      </c>
      <c r="AQ1295" s="1268"/>
      <c r="AR1295" s="1492">
        <f t="shared" si="632"/>
        <v>0</v>
      </c>
      <c r="AS1295" s="1268"/>
      <c r="AT1295" s="1492">
        <f t="shared" si="633"/>
        <v>0</v>
      </c>
      <c r="AU1295" s="1268"/>
      <c r="AV1295" s="1492">
        <f t="shared" si="634"/>
        <v>0</v>
      </c>
      <c r="AW1295" s="1493">
        <f t="shared" si="635"/>
        <v>0</v>
      </c>
      <c r="AX1295" s="2153">
        <f t="shared" si="636"/>
        <v>0</v>
      </c>
      <c r="AY1295" s="1495">
        <f t="shared" si="637"/>
        <v>0</v>
      </c>
      <c r="AZ1295" s="1937"/>
      <c r="BA1295" s="1508">
        <v>1331818</v>
      </c>
      <c r="BB1295" s="1508">
        <v>1931818</v>
      </c>
      <c r="BC1295" s="1508">
        <v>2231818</v>
      </c>
      <c r="BD1295" s="1508">
        <v>431818</v>
      </c>
      <c r="BE1295" s="2174"/>
      <c r="BF1295" s="1229"/>
      <c r="BG1295" s="1317"/>
      <c r="BH1295" s="1229"/>
      <c r="BI1295" s="1317"/>
      <c r="BJ1295" s="1229"/>
      <c r="BK1295" s="1317"/>
      <c r="BL1295" s="1229"/>
      <c r="BM1295" s="1229"/>
      <c r="BN1295" s="1229"/>
      <c r="BO1295" s="1490">
        <f t="shared" si="638"/>
        <v>0</v>
      </c>
      <c r="BP1295" s="1496">
        <f t="shared" si="616"/>
        <v>0</v>
      </c>
      <c r="BQ1295" s="1305"/>
      <c r="BS1295" s="1298"/>
      <c r="BT1295" s="1298"/>
      <c r="BU1295" s="1298"/>
      <c r="BV1295" s="1298"/>
      <c r="BW1295" s="1298"/>
    </row>
    <row r="1296" spans="1:75" ht="15" x14ac:dyDescent="0.25">
      <c r="A1296" s="1315">
        <v>2</v>
      </c>
      <c r="B1296" s="2051">
        <v>43767</v>
      </c>
      <c r="C1296" s="1268">
        <f t="shared" si="626"/>
        <v>1283</v>
      </c>
      <c r="D1296" s="1305" t="s">
        <v>59</v>
      </c>
      <c r="E1296" s="1305" t="s">
        <v>57</v>
      </c>
      <c r="F1296" s="1266"/>
      <c r="G1296" s="1491">
        <f t="shared" si="618"/>
        <v>0</v>
      </c>
      <c r="H1296" s="1268"/>
      <c r="I1296" s="2605">
        <f t="shared" si="640"/>
        <v>0</v>
      </c>
      <c r="J1296" s="1268">
        <v>3</v>
      </c>
      <c r="K1296" s="2605">
        <f t="shared" si="639"/>
        <v>6695454</v>
      </c>
      <c r="L1296" s="1962"/>
      <c r="M1296" s="2605">
        <f t="shared" si="641"/>
        <v>0</v>
      </c>
      <c r="N1296" s="1505">
        <f t="shared" si="642"/>
        <v>3</v>
      </c>
      <c r="O1296" s="1494">
        <f t="shared" si="642"/>
        <v>6695454</v>
      </c>
      <c r="P1296" s="1494">
        <f t="shared" si="628"/>
        <v>120000</v>
      </c>
      <c r="Q1296" s="1307"/>
      <c r="R1296" s="1508">
        <v>1331818</v>
      </c>
      <c r="S1296" s="1508">
        <v>1931818</v>
      </c>
      <c r="T1296" s="1508">
        <v>2231818</v>
      </c>
      <c r="U1296" s="1508">
        <v>431818</v>
      </c>
      <c r="V1296" s="2470"/>
      <c r="W1296" s="1229"/>
      <c r="X1296" s="2337"/>
      <c r="Y1296" s="1229"/>
      <c r="Z1296" s="2395"/>
      <c r="AA1296" s="1229"/>
      <c r="AB1296" s="1317"/>
      <c r="AC1296" s="1229"/>
      <c r="AD1296" s="1229"/>
      <c r="AE1296" s="1229"/>
      <c r="AF1296" s="1490">
        <f t="shared" si="629"/>
        <v>0</v>
      </c>
      <c r="AG1296" s="1316">
        <f t="shared" si="630"/>
        <v>6695454</v>
      </c>
      <c r="AH1296" s="1305"/>
      <c r="AI1296" s="1305"/>
      <c r="AJ1296" s="1267"/>
      <c r="AK1296" s="1317"/>
      <c r="AL1296" s="1317"/>
      <c r="AM1296" s="1305"/>
      <c r="AN1296" s="1305"/>
      <c r="AO1296" s="1266"/>
      <c r="AP1296" s="1491">
        <f t="shared" si="631"/>
        <v>0</v>
      </c>
      <c r="AQ1296" s="1268"/>
      <c r="AR1296" s="1492">
        <f t="shared" si="632"/>
        <v>0</v>
      </c>
      <c r="AS1296" s="1268"/>
      <c r="AT1296" s="1492">
        <f t="shared" si="633"/>
        <v>0</v>
      </c>
      <c r="AU1296" s="1268"/>
      <c r="AV1296" s="1492">
        <f t="shared" si="634"/>
        <v>0</v>
      </c>
      <c r="AW1296" s="1493">
        <f t="shared" si="635"/>
        <v>0</v>
      </c>
      <c r="AX1296" s="2153">
        <f t="shared" si="636"/>
        <v>0</v>
      </c>
      <c r="AY1296" s="1495">
        <f t="shared" si="637"/>
        <v>0</v>
      </c>
      <c r="AZ1296" s="1937"/>
      <c r="BA1296" s="1508">
        <v>1331818</v>
      </c>
      <c r="BB1296" s="1508">
        <v>1931818</v>
      </c>
      <c r="BC1296" s="1508">
        <v>2231818</v>
      </c>
      <c r="BD1296" s="1508">
        <v>431818</v>
      </c>
      <c r="BE1296" s="2174"/>
      <c r="BF1296" s="1229"/>
      <c r="BG1296" s="1317"/>
      <c r="BH1296" s="1229"/>
      <c r="BI1296" s="1317"/>
      <c r="BJ1296" s="1229"/>
      <c r="BK1296" s="1317"/>
      <c r="BL1296" s="1229"/>
      <c r="BM1296" s="1229"/>
      <c r="BN1296" s="1229"/>
      <c r="BO1296" s="1490">
        <f t="shared" si="638"/>
        <v>0</v>
      </c>
      <c r="BP1296" s="1496">
        <f t="shared" si="616"/>
        <v>0</v>
      </c>
      <c r="BQ1296" s="1305"/>
      <c r="BS1296" s="1298"/>
      <c r="BT1296" s="1298"/>
      <c r="BU1296" s="1298"/>
      <c r="BV1296" s="1298"/>
      <c r="BW1296" s="1298"/>
    </row>
    <row r="1297" spans="1:75" ht="15" x14ac:dyDescent="0.25">
      <c r="A1297" s="1315">
        <v>3</v>
      </c>
      <c r="B1297" s="2051">
        <v>43767</v>
      </c>
      <c r="C1297" s="1268">
        <f t="shared" si="626"/>
        <v>1284</v>
      </c>
      <c r="D1297" s="1305" t="s">
        <v>342</v>
      </c>
      <c r="E1297" s="1305" t="s">
        <v>57</v>
      </c>
      <c r="F1297" s="1266"/>
      <c r="G1297" s="1491">
        <f t="shared" si="618"/>
        <v>0</v>
      </c>
      <c r="H1297" s="1268"/>
      <c r="I1297" s="2605">
        <f t="shared" si="640"/>
        <v>0</v>
      </c>
      <c r="J1297" s="1268">
        <v>2</v>
      </c>
      <c r="K1297" s="2605">
        <f t="shared" si="639"/>
        <v>4463636</v>
      </c>
      <c r="L1297" s="1962"/>
      <c r="M1297" s="2605">
        <f t="shared" si="641"/>
        <v>0</v>
      </c>
      <c r="N1297" s="1505">
        <f t="shared" si="642"/>
        <v>2</v>
      </c>
      <c r="O1297" s="1494">
        <f t="shared" si="642"/>
        <v>4463636</v>
      </c>
      <c r="P1297" s="1494">
        <f t="shared" si="628"/>
        <v>80000</v>
      </c>
      <c r="Q1297" s="1307"/>
      <c r="R1297" s="1508">
        <v>1331818</v>
      </c>
      <c r="S1297" s="1508">
        <v>1931818</v>
      </c>
      <c r="T1297" s="1508">
        <v>2231818</v>
      </c>
      <c r="U1297" s="1508">
        <v>431818</v>
      </c>
      <c r="V1297" s="1892"/>
      <c r="W1297" s="1229"/>
      <c r="X1297" s="2337"/>
      <c r="Y1297" s="1229"/>
      <c r="Z1297" s="2395"/>
      <c r="AA1297" s="1229"/>
      <c r="AB1297" s="1317"/>
      <c r="AC1297" s="1229"/>
      <c r="AD1297" s="1229"/>
      <c r="AE1297" s="1229"/>
      <c r="AF1297" s="1490">
        <f t="shared" si="629"/>
        <v>0</v>
      </c>
      <c r="AG1297" s="1316">
        <f t="shared" si="630"/>
        <v>4463636</v>
      </c>
      <c r="AH1297" s="1305"/>
      <c r="AI1297" s="1305"/>
      <c r="AJ1297" s="1267"/>
      <c r="AK1297" s="1317"/>
      <c r="AL1297" s="1317"/>
      <c r="AM1297" s="1305"/>
      <c r="AN1297" s="1305"/>
      <c r="AO1297" s="1266"/>
      <c r="AP1297" s="1491">
        <f t="shared" si="631"/>
        <v>0</v>
      </c>
      <c r="AQ1297" s="1268"/>
      <c r="AR1297" s="1492">
        <f t="shared" si="632"/>
        <v>0</v>
      </c>
      <c r="AS1297" s="1268"/>
      <c r="AT1297" s="1492">
        <f t="shared" si="633"/>
        <v>0</v>
      </c>
      <c r="AU1297" s="1268"/>
      <c r="AV1297" s="1492">
        <f t="shared" si="634"/>
        <v>0</v>
      </c>
      <c r="AW1297" s="1493">
        <f t="shared" si="635"/>
        <v>0</v>
      </c>
      <c r="AX1297" s="2153">
        <f t="shared" si="636"/>
        <v>0</v>
      </c>
      <c r="AY1297" s="1495">
        <f t="shared" si="637"/>
        <v>0</v>
      </c>
      <c r="AZ1297" s="1937"/>
      <c r="BA1297" s="1508">
        <v>1331818</v>
      </c>
      <c r="BB1297" s="1508">
        <v>1931818</v>
      </c>
      <c r="BC1297" s="1508">
        <v>2231818</v>
      </c>
      <c r="BD1297" s="1508">
        <v>431818</v>
      </c>
      <c r="BE1297" s="2174"/>
      <c r="BF1297" s="1229"/>
      <c r="BG1297" s="1317"/>
      <c r="BH1297" s="1229"/>
      <c r="BI1297" s="1317"/>
      <c r="BJ1297" s="1229"/>
      <c r="BK1297" s="1317"/>
      <c r="BL1297" s="1229"/>
      <c r="BM1297" s="1229"/>
      <c r="BN1297" s="1229"/>
      <c r="BO1297" s="1490">
        <f t="shared" si="638"/>
        <v>0</v>
      </c>
      <c r="BP1297" s="1496">
        <f t="shared" si="616"/>
        <v>0</v>
      </c>
      <c r="BQ1297" s="1305"/>
      <c r="BS1297" s="1298"/>
      <c r="BT1297" s="1298"/>
      <c r="BU1297" s="1298"/>
      <c r="BV1297" s="1298"/>
      <c r="BW1297" s="1298"/>
    </row>
    <row r="1298" spans="1:75" ht="15" x14ac:dyDescent="0.25">
      <c r="A1298" s="1315">
        <v>4</v>
      </c>
      <c r="B1298" s="2051">
        <v>43767</v>
      </c>
      <c r="C1298" s="1268">
        <f t="shared" si="626"/>
        <v>1285</v>
      </c>
      <c r="D1298" s="1305" t="s">
        <v>56</v>
      </c>
      <c r="E1298" s="1305" t="s">
        <v>57</v>
      </c>
      <c r="F1298" s="1266">
        <v>5</v>
      </c>
      <c r="G1298" s="1491">
        <f t="shared" si="618"/>
        <v>6659090</v>
      </c>
      <c r="H1298" s="1268"/>
      <c r="I1298" s="2605">
        <f t="shared" si="640"/>
        <v>0</v>
      </c>
      <c r="J1298" s="1268">
        <v>5</v>
      </c>
      <c r="K1298" s="2605">
        <f t="shared" si="639"/>
        <v>11159090</v>
      </c>
      <c r="L1298" s="1962"/>
      <c r="M1298" s="2605">
        <f t="shared" si="641"/>
        <v>0</v>
      </c>
      <c r="N1298" s="1505">
        <f t="shared" si="642"/>
        <v>10</v>
      </c>
      <c r="O1298" s="1494">
        <f t="shared" si="642"/>
        <v>17818180</v>
      </c>
      <c r="P1298" s="1494">
        <f t="shared" si="628"/>
        <v>400000</v>
      </c>
      <c r="Q1298" s="1307"/>
      <c r="R1298" s="1508">
        <v>1331818</v>
      </c>
      <c r="S1298" s="1508">
        <v>1931818</v>
      </c>
      <c r="T1298" s="1508">
        <v>2231818</v>
      </c>
      <c r="U1298" s="1508">
        <v>431818</v>
      </c>
      <c r="V1298" s="1892"/>
      <c r="W1298" s="1229"/>
      <c r="X1298" s="2337"/>
      <c r="Y1298" s="1229"/>
      <c r="Z1298" s="2395"/>
      <c r="AA1298" s="1229"/>
      <c r="AB1298" s="1317"/>
      <c r="AC1298" s="1229"/>
      <c r="AD1298" s="1229"/>
      <c r="AE1298" s="1229"/>
      <c r="AF1298" s="1490">
        <f t="shared" si="629"/>
        <v>0</v>
      </c>
      <c r="AG1298" s="1316">
        <f t="shared" si="630"/>
        <v>17818180</v>
      </c>
      <c r="AH1298" s="1305"/>
      <c r="AI1298" s="1305"/>
      <c r="AJ1298" s="1267"/>
      <c r="AK1298" s="1317"/>
      <c r="AL1298" s="1317"/>
      <c r="AM1298" s="1305"/>
      <c r="AN1298" s="1305"/>
      <c r="AO1298" s="1266"/>
      <c r="AP1298" s="1491">
        <f t="shared" si="631"/>
        <v>0</v>
      </c>
      <c r="AQ1298" s="1268"/>
      <c r="AR1298" s="1492">
        <f t="shared" si="632"/>
        <v>0</v>
      </c>
      <c r="AS1298" s="1268"/>
      <c r="AT1298" s="1492">
        <f t="shared" si="633"/>
        <v>0</v>
      </c>
      <c r="AU1298" s="1268"/>
      <c r="AV1298" s="1492">
        <f t="shared" si="634"/>
        <v>0</v>
      </c>
      <c r="AW1298" s="1493">
        <f t="shared" si="635"/>
        <v>0</v>
      </c>
      <c r="AX1298" s="2153">
        <f t="shared" si="636"/>
        <v>0</v>
      </c>
      <c r="AY1298" s="1495">
        <f t="shared" si="637"/>
        <v>0</v>
      </c>
      <c r="AZ1298" s="1937"/>
      <c r="BA1298" s="1508">
        <v>1331818</v>
      </c>
      <c r="BB1298" s="1508">
        <v>1931818</v>
      </c>
      <c r="BC1298" s="1508">
        <v>2231818</v>
      </c>
      <c r="BD1298" s="1508">
        <v>431818</v>
      </c>
      <c r="BE1298" s="2174"/>
      <c r="BF1298" s="1229"/>
      <c r="BG1298" s="1317"/>
      <c r="BH1298" s="1229"/>
      <c r="BI1298" s="1317"/>
      <c r="BJ1298" s="1229"/>
      <c r="BK1298" s="1317"/>
      <c r="BL1298" s="1229"/>
      <c r="BM1298" s="1229"/>
      <c r="BN1298" s="1229"/>
      <c r="BO1298" s="1490">
        <f t="shared" si="638"/>
        <v>0</v>
      </c>
      <c r="BP1298" s="1496">
        <f t="shared" si="616"/>
        <v>0</v>
      </c>
      <c r="BQ1298" s="1305"/>
      <c r="BS1298" s="1298"/>
      <c r="BT1298" s="1298"/>
      <c r="BU1298" s="1298"/>
      <c r="BV1298" s="1298"/>
      <c r="BW1298" s="1298"/>
    </row>
    <row r="1299" spans="1:75" ht="15" x14ac:dyDescent="0.25">
      <c r="A1299" s="1315">
        <v>5</v>
      </c>
      <c r="B1299" s="2051">
        <v>43767</v>
      </c>
      <c r="C1299" s="1268">
        <f t="shared" si="626"/>
        <v>1286</v>
      </c>
      <c r="D1299" s="1305" t="s">
        <v>69</v>
      </c>
      <c r="E1299" s="1305" t="s">
        <v>57</v>
      </c>
      <c r="F1299" s="1266">
        <v>5</v>
      </c>
      <c r="G1299" s="1491">
        <f t="shared" si="618"/>
        <v>6659090</v>
      </c>
      <c r="H1299" s="1268"/>
      <c r="I1299" s="2605">
        <f t="shared" si="640"/>
        <v>0</v>
      </c>
      <c r="J1299" s="1268"/>
      <c r="K1299" s="2605">
        <f t="shared" si="639"/>
        <v>0</v>
      </c>
      <c r="L1299" s="1962"/>
      <c r="M1299" s="2605">
        <f t="shared" si="641"/>
        <v>0</v>
      </c>
      <c r="N1299" s="1505">
        <f t="shared" si="642"/>
        <v>5</v>
      </c>
      <c r="O1299" s="1494">
        <f t="shared" si="642"/>
        <v>6659090</v>
      </c>
      <c r="P1299" s="1494">
        <f t="shared" si="628"/>
        <v>200000</v>
      </c>
      <c r="Q1299" s="1307"/>
      <c r="R1299" s="1508">
        <v>1331818</v>
      </c>
      <c r="S1299" s="1508">
        <v>1931818</v>
      </c>
      <c r="T1299" s="1508">
        <v>2231818</v>
      </c>
      <c r="U1299" s="1508">
        <v>431818</v>
      </c>
      <c r="V1299" s="1892"/>
      <c r="W1299" s="1229"/>
      <c r="X1299" s="2337"/>
      <c r="Y1299" s="1229"/>
      <c r="Z1299" s="2395"/>
      <c r="AA1299" s="1229"/>
      <c r="AB1299" s="1317"/>
      <c r="AC1299" s="1229"/>
      <c r="AD1299" s="1229"/>
      <c r="AE1299" s="1229"/>
      <c r="AF1299" s="1490">
        <f t="shared" si="629"/>
        <v>0</v>
      </c>
      <c r="AG1299" s="1316">
        <f t="shared" si="630"/>
        <v>6659090</v>
      </c>
      <c r="AH1299" s="1305"/>
      <c r="AI1299" s="1305"/>
      <c r="AJ1299" s="1267"/>
      <c r="AK1299" s="1317"/>
      <c r="AL1299" s="1317"/>
      <c r="AM1299" s="1305"/>
      <c r="AN1299" s="1305"/>
      <c r="AO1299" s="1266"/>
      <c r="AP1299" s="1491">
        <f t="shared" si="631"/>
        <v>0</v>
      </c>
      <c r="AQ1299" s="1268"/>
      <c r="AR1299" s="1492">
        <f t="shared" si="632"/>
        <v>0</v>
      </c>
      <c r="AS1299" s="1268"/>
      <c r="AT1299" s="1492">
        <f t="shared" si="633"/>
        <v>0</v>
      </c>
      <c r="AU1299" s="1268"/>
      <c r="AV1299" s="1492">
        <f t="shared" si="634"/>
        <v>0</v>
      </c>
      <c r="AW1299" s="1493">
        <f t="shared" si="635"/>
        <v>0</v>
      </c>
      <c r="AX1299" s="2153">
        <f t="shared" si="636"/>
        <v>0</v>
      </c>
      <c r="AY1299" s="1495">
        <f t="shared" si="637"/>
        <v>0</v>
      </c>
      <c r="AZ1299" s="1937"/>
      <c r="BA1299" s="1508">
        <v>1331818</v>
      </c>
      <c r="BB1299" s="1508">
        <v>1931818</v>
      </c>
      <c r="BC1299" s="1508">
        <v>2231818</v>
      </c>
      <c r="BD1299" s="1508">
        <v>431818</v>
      </c>
      <c r="BE1299" s="2174"/>
      <c r="BF1299" s="1229"/>
      <c r="BG1299" s="1317"/>
      <c r="BH1299" s="1229"/>
      <c r="BI1299" s="1317"/>
      <c r="BJ1299" s="1229"/>
      <c r="BK1299" s="1317"/>
      <c r="BL1299" s="1229"/>
      <c r="BM1299" s="1229"/>
      <c r="BN1299" s="1229"/>
      <c r="BO1299" s="1490">
        <f t="shared" si="638"/>
        <v>0</v>
      </c>
      <c r="BP1299" s="1496">
        <f t="shared" si="616"/>
        <v>0</v>
      </c>
      <c r="BQ1299" s="1305"/>
      <c r="BS1299" s="1298"/>
      <c r="BT1299" s="1298"/>
      <c r="BU1299" s="1298"/>
      <c r="BV1299" s="1298"/>
      <c r="BW1299" s="1298"/>
    </row>
    <row r="1300" spans="1:75" ht="15" x14ac:dyDescent="0.25">
      <c r="A1300" s="1315">
        <v>6</v>
      </c>
      <c r="B1300" s="2051">
        <v>43767</v>
      </c>
      <c r="C1300" s="1268">
        <f t="shared" si="626"/>
        <v>1287</v>
      </c>
      <c r="D1300" s="1305" t="s">
        <v>285</v>
      </c>
      <c r="E1300" s="1305" t="s">
        <v>57</v>
      </c>
      <c r="F1300" s="1266">
        <v>3</v>
      </c>
      <c r="G1300" s="1491">
        <f t="shared" si="618"/>
        <v>3995454</v>
      </c>
      <c r="H1300" s="1268"/>
      <c r="I1300" s="2605">
        <f t="shared" si="640"/>
        <v>0</v>
      </c>
      <c r="J1300" s="1268"/>
      <c r="K1300" s="2605">
        <f t="shared" si="639"/>
        <v>0</v>
      </c>
      <c r="L1300" s="1962"/>
      <c r="M1300" s="2605">
        <f t="shared" si="641"/>
        <v>0</v>
      </c>
      <c r="N1300" s="1505">
        <f t="shared" si="642"/>
        <v>3</v>
      </c>
      <c r="O1300" s="1494">
        <f t="shared" si="642"/>
        <v>3995454</v>
      </c>
      <c r="P1300" s="1494">
        <f t="shared" si="628"/>
        <v>120000</v>
      </c>
      <c r="Q1300" s="1307"/>
      <c r="R1300" s="1508">
        <v>1331818</v>
      </c>
      <c r="S1300" s="1508">
        <v>1931818</v>
      </c>
      <c r="T1300" s="1508">
        <v>2231818</v>
      </c>
      <c r="U1300" s="1508">
        <v>431818</v>
      </c>
      <c r="V1300" s="1892"/>
      <c r="W1300" s="1229"/>
      <c r="X1300" s="2337"/>
      <c r="Y1300" s="1229"/>
      <c r="Z1300" s="2395"/>
      <c r="AA1300" s="1229"/>
      <c r="AB1300" s="1317"/>
      <c r="AC1300" s="1229"/>
      <c r="AD1300" s="1229"/>
      <c r="AE1300" s="1229"/>
      <c r="AF1300" s="1490">
        <f t="shared" si="629"/>
        <v>0</v>
      </c>
      <c r="AG1300" s="1316">
        <f t="shared" si="630"/>
        <v>3995454</v>
      </c>
      <c r="AH1300" s="1305"/>
      <c r="AI1300" s="1305"/>
      <c r="AJ1300" s="1267"/>
      <c r="AK1300" s="1317"/>
      <c r="AL1300" s="1317"/>
      <c r="AM1300" s="1305"/>
      <c r="AN1300" s="1305"/>
      <c r="AO1300" s="1266"/>
      <c r="AP1300" s="1491">
        <f t="shared" si="631"/>
        <v>0</v>
      </c>
      <c r="AQ1300" s="1268"/>
      <c r="AR1300" s="1492">
        <f t="shared" si="632"/>
        <v>0</v>
      </c>
      <c r="AS1300" s="1268"/>
      <c r="AT1300" s="1492">
        <f t="shared" si="633"/>
        <v>0</v>
      </c>
      <c r="AU1300" s="1268"/>
      <c r="AV1300" s="1492">
        <f t="shared" si="634"/>
        <v>0</v>
      </c>
      <c r="AW1300" s="1493">
        <f t="shared" si="635"/>
        <v>0</v>
      </c>
      <c r="AX1300" s="2153">
        <f t="shared" si="636"/>
        <v>0</v>
      </c>
      <c r="AY1300" s="1495">
        <f t="shared" si="637"/>
        <v>0</v>
      </c>
      <c r="AZ1300" s="1937"/>
      <c r="BA1300" s="1508">
        <v>1331818</v>
      </c>
      <c r="BB1300" s="1508">
        <v>1931818</v>
      </c>
      <c r="BC1300" s="1508">
        <v>2231818</v>
      </c>
      <c r="BD1300" s="1508">
        <v>431818</v>
      </c>
      <c r="BE1300" s="2174"/>
      <c r="BF1300" s="1229"/>
      <c r="BG1300" s="1317"/>
      <c r="BH1300" s="1229"/>
      <c r="BI1300" s="1317"/>
      <c r="BJ1300" s="1229"/>
      <c r="BK1300" s="1317"/>
      <c r="BL1300" s="1229"/>
      <c r="BM1300" s="1229"/>
      <c r="BN1300" s="1229"/>
      <c r="BO1300" s="1490">
        <f t="shared" si="638"/>
        <v>0</v>
      </c>
      <c r="BP1300" s="1496">
        <f t="shared" si="616"/>
        <v>0</v>
      </c>
      <c r="BQ1300" s="1305"/>
      <c r="BS1300" s="1298"/>
      <c r="BT1300" s="1298"/>
      <c r="BU1300" s="1298"/>
      <c r="BV1300" s="1298"/>
      <c r="BW1300" s="1298"/>
    </row>
    <row r="1301" spans="1:75" ht="15" x14ac:dyDescent="0.25">
      <c r="A1301" s="1315">
        <v>7</v>
      </c>
      <c r="B1301" s="2051">
        <v>43767</v>
      </c>
      <c r="C1301" s="1268">
        <f t="shared" si="626"/>
        <v>1288</v>
      </c>
      <c r="D1301" s="1305" t="s">
        <v>69</v>
      </c>
      <c r="E1301" s="1305" t="s">
        <v>57</v>
      </c>
      <c r="F1301" s="1266">
        <v>5</v>
      </c>
      <c r="G1301" s="1491">
        <f t="shared" si="618"/>
        <v>6659090</v>
      </c>
      <c r="H1301" s="1268"/>
      <c r="I1301" s="2605">
        <f t="shared" si="640"/>
        <v>0</v>
      </c>
      <c r="J1301" s="1268"/>
      <c r="K1301" s="2605">
        <f t="shared" si="639"/>
        <v>0</v>
      </c>
      <c r="L1301" s="1962"/>
      <c r="M1301" s="2605">
        <f t="shared" si="641"/>
        <v>0</v>
      </c>
      <c r="N1301" s="1505">
        <f t="shared" si="642"/>
        <v>5</v>
      </c>
      <c r="O1301" s="1494">
        <f t="shared" si="642"/>
        <v>6659090</v>
      </c>
      <c r="P1301" s="1494">
        <f t="shared" si="628"/>
        <v>200000</v>
      </c>
      <c r="Q1301" s="1307"/>
      <c r="R1301" s="1508">
        <v>1331818</v>
      </c>
      <c r="S1301" s="1508">
        <v>1931818</v>
      </c>
      <c r="T1301" s="1508">
        <v>2231818</v>
      </c>
      <c r="U1301" s="1508">
        <v>431818</v>
      </c>
      <c r="V1301" s="1892"/>
      <c r="W1301" s="1229"/>
      <c r="X1301" s="2337"/>
      <c r="Y1301" s="1229"/>
      <c r="Z1301" s="2395"/>
      <c r="AA1301" s="1229"/>
      <c r="AB1301" s="1317"/>
      <c r="AC1301" s="1229"/>
      <c r="AD1301" s="1229"/>
      <c r="AE1301" s="1229"/>
      <c r="AF1301" s="1490">
        <f t="shared" si="629"/>
        <v>0</v>
      </c>
      <c r="AG1301" s="1316">
        <f t="shared" si="630"/>
        <v>6659090</v>
      </c>
      <c r="AH1301" s="1305"/>
      <c r="AI1301" s="1305"/>
      <c r="AJ1301" s="1267"/>
      <c r="AK1301" s="1317"/>
      <c r="AL1301" s="1317"/>
      <c r="AM1301" s="1305"/>
      <c r="AN1301" s="1305"/>
      <c r="AO1301" s="1266"/>
      <c r="AP1301" s="1491">
        <f t="shared" si="631"/>
        <v>0</v>
      </c>
      <c r="AQ1301" s="1268"/>
      <c r="AR1301" s="1492">
        <f t="shared" si="632"/>
        <v>0</v>
      </c>
      <c r="AS1301" s="1268"/>
      <c r="AT1301" s="1492">
        <f t="shared" si="633"/>
        <v>0</v>
      </c>
      <c r="AU1301" s="1268"/>
      <c r="AV1301" s="1492">
        <f t="shared" si="634"/>
        <v>0</v>
      </c>
      <c r="AW1301" s="1493">
        <f t="shared" si="635"/>
        <v>0</v>
      </c>
      <c r="AX1301" s="2153">
        <f t="shared" si="636"/>
        <v>0</v>
      </c>
      <c r="AY1301" s="1495">
        <f t="shared" si="637"/>
        <v>0</v>
      </c>
      <c r="AZ1301" s="1937"/>
      <c r="BA1301" s="1508">
        <v>1331818</v>
      </c>
      <c r="BB1301" s="1508">
        <v>1931818</v>
      </c>
      <c r="BC1301" s="1508">
        <v>2231818</v>
      </c>
      <c r="BD1301" s="1508">
        <v>431818</v>
      </c>
      <c r="BE1301" s="2174"/>
      <c r="BF1301" s="1229"/>
      <c r="BG1301" s="1317"/>
      <c r="BH1301" s="1229"/>
      <c r="BI1301" s="1317"/>
      <c r="BJ1301" s="1229"/>
      <c r="BK1301" s="1317"/>
      <c r="BL1301" s="1229"/>
      <c r="BM1301" s="1229"/>
      <c r="BN1301" s="1229"/>
      <c r="BO1301" s="1490">
        <f t="shared" si="638"/>
        <v>0</v>
      </c>
      <c r="BP1301" s="1496">
        <f t="shared" si="616"/>
        <v>0</v>
      </c>
      <c r="BQ1301" s="1305"/>
      <c r="BS1301" s="1298"/>
      <c r="BT1301" s="1298"/>
      <c r="BU1301" s="1298"/>
      <c r="BV1301" s="1298"/>
      <c r="BW1301" s="1298"/>
    </row>
    <row r="1302" spans="1:75" ht="15" x14ac:dyDescent="0.25">
      <c r="A1302" s="1315">
        <v>8</v>
      </c>
      <c r="B1302" s="2051">
        <v>43767</v>
      </c>
      <c r="C1302" s="1268">
        <f t="shared" si="626"/>
        <v>1289</v>
      </c>
      <c r="D1302" s="1305" t="s">
        <v>77</v>
      </c>
      <c r="E1302" s="1305" t="s">
        <v>57</v>
      </c>
      <c r="F1302" s="1266">
        <v>5</v>
      </c>
      <c r="G1302" s="1491">
        <f t="shared" si="618"/>
        <v>6659090</v>
      </c>
      <c r="H1302" s="1268"/>
      <c r="I1302" s="2605">
        <f t="shared" si="640"/>
        <v>0</v>
      </c>
      <c r="J1302" s="1268"/>
      <c r="K1302" s="2605">
        <f t="shared" si="639"/>
        <v>0</v>
      </c>
      <c r="L1302" s="1962"/>
      <c r="M1302" s="2605">
        <f t="shared" si="641"/>
        <v>0</v>
      </c>
      <c r="N1302" s="1505">
        <f t="shared" si="642"/>
        <v>5</v>
      </c>
      <c r="O1302" s="1494">
        <f t="shared" si="642"/>
        <v>6659090</v>
      </c>
      <c r="P1302" s="1494">
        <f t="shared" si="628"/>
        <v>200000</v>
      </c>
      <c r="Q1302" s="1307"/>
      <c r="R1302" s="1508">
        <v>1331818</v>
      </c>
      <c r="S1302" s="1508">
        <v>1931818</v>
      </c>
      <c r="T1302" s="1508">
        <v>2231818</v>
      </c>
      <c r="U1302" s="1508">
        <v>431818</v>
      </c>
      <c r="V1302" s="1892"/>
      <c r="W1302" s="1229"/>
      <c r="X1302" s="2337"/>
      <c r="Y1302" s="1229"/>
      <c r="Z1302" s="2395"/>
      <c r="AA1302" s="1229"/>
      <c r="AB1302" s="1317"/>
      <c r="AC1302" s="1229"/>
      <c r="AD1302" s="1229"/>
      <c r="AE1302" s="1229"/>
      <c r="AF1302" s="1490">
        <f t="shared" si="629"/>
        <v>0</v>
      </c>
      <c r="AG1302" s="1316">
        <f t="shared" si="630"/>
        <v>6659090</v>
      </c>
      <c r="AH1302" s="1305"/>
      <c r="AI1302" s="1305"/>
      <c r="AJ1302" s="1267"/>
      <c r="AK1302" s="1317"/>
      <c r="AL1302" s="1317"/>
      <c r="AM1302" s="1305"/>
      <c r="AN1302" s="1305"/>
      <c r="AO1302" s="1266"/>
      <c r="AP1302" s="1491">
        <f t="shared" si="631"/>
        <v>0</v>
      </c>
      <c r="AQ1302" s="1268"/>
      <c r="AR1302" s="1492">
        <f t="shared" si="632"/>
        <v>0</v>
      </c>
      <c r="AS1302" s="1268"/>
      <c r="AT1302" s="1492">
        <f t="shared" si="633"/>
        <v>0</v>
      </c>
      <c r="AU1302" s="1268"/>
      <c r="AV1302" s="1492">
        <f t="shared" si="634"/>
        <v>0</v>
      </c>
      <c r="AW1302" s="1493">
        <f t="shared" si="635"/>
        <v>0</v>
      </c>
      <c r="AX1302" s="2153">
        <f t="shared" si="636"/>
        <v>0</v>
      </c>
      <c r="AY1302" s="1495">
        <f t="shared" si="637"/>
        <v>0</v>
      </c>
      <c r="AZ1302" s="1937"/>
      <c r="BA1302" s="1508">
        <v>1331818</v>
      </c>
      <c r="BB1302" s="1508">
        <v>1931818</v>
      </c>
      <c r="BC1302" s="1508">
        <v>2231818</v>
      </c>
      <c r="BD1302" s="1508">
        <v>431818</v>
      </c>
      <c r="BE1302" s="2174"/>
      <c r="BF1302" s="1229"/>
      <c r="BG1302" s="1317"/>
      <c r="BH1302" s="1229"/>
      <c r="BI1302" s="1317"/>
      <c r="BJ1302" s="1229"/>
      <c r="BK1302" s="1317"/>
      <c r="BL1302" s="1229"/>
      <c r="BM1302" s="1229"/>
      <c r="BN1302" s="1229"/>
      <c r="BO1302" s="1490">
        <f t="shared" si="638"/>
        <v>0</v>
      </c>
      <c r="BP1302" s="1496">
        <f t="shared" si="616"/>
        <v>0</v>
      </c>
      <c r="BQ1302" s="1305"/>
      <c r="BS1302" s="1298"/>
      <c r="BT1302" s="1298"/>
      <c r="BU1302" s="1298"/>
      <c r="BV1302" s="1298"/>
      <c r="BW1302" s="1298"/>
    </row>
    <row r="1303" spans="1:75" ht="15" x14ac:dyDescent="0.25">
      <c r="A1303" s="1315">
        <v>9</v>
      </c>
      <c r="B1303" s="2051">
        <v>43767</v>
      </c>
      <c r="C1303" s="1268">
        <f t="shared" si="626"/>
        <v>1290</v>
      </c>
      <c r="D1303" s="1305" t="s">
        <v>212</v>
      </c>
      <c r="E1303" s="1305" t="s">
        <v>88</v>
      </c>
      <c r="F1303" s="1266">
        <v>10</v>
      </c>
      <c r="G1303" s="1491">
        <f t="shared" si="618"/>
        <v>13318180</v>
      </c>
      <c r="H1303" s="1268"/>
      <c r="I1303" s="2605">
        <f t="shared" si="640"/>
        <v>0</v>
      </c>
      <c r="J1303" s="1268"/>
      <c r="K1303" s="2605">
        <f t="shared" si="639"/>
        <v>0</v>
      </c>
      <c r="L1303" s="1962"/>
      <c r="M1303" s="2605">
        <f t="shared" si="641"/>
        <v>0</v>
      </c>
      <c r="N1303" s="1505">
        <f t="shared" si="642"/>
        <v>10</v>
      </c>
      <c r="O1303" s="1494">
        <f t="shared" si="642"/>
        <v>13318180</v>
      </c>
      <c r="P1303" s="1494">
        <f t="shared" si="628"/>
        <v>400000</v>
      </c>
      <c r="Q1303" s="1307"/>
      <c r="R1303" s="1508">
        <v>1331818</v>
      </c>
      <c r="S1303" s="1508">
        <v>1931818</v>
      </c>
      <c r="T1303" s="1508">
        <v>2231818</v>
      </c>
      <c r="U1303" s="1508">
        <v>431818</v>
      </c>
      <c r="V1303" s="1892"/>
      <c r="W1303" s="1229"/>
      <c r="X1303" s="2337"/>
      <c r="Y1303" s="1229"/>
      <c r="Z1303" s="2395"/>
      <c r="AA1303" s="1229"/>
      <c r="AB1303" s="1317"/>
      <c r="AC1303" s="1229"/>
      <c r="AD1303" s="1229"/>
      <c r="AE1303" s="1229"/>
      <c r="AF1303" s="1490">
        <f t="shared" si="629"/>
        <v>0</v>
      </c>
      <c r="AG1303" s="1316">
        <f t="shared" si="630"/>
        <v>13318180</v>
      </c>
      <c r="AH1303" s="1305"/>
      <c r="AI1303" s="1305"/>
      <c r="AJ1303" s="1267"/>
      <c r="AK1303" s="1317"/>
      <c r="AL1303" s="1317"/>
      <c r="AM1303" s="1305"/>
      <c r="AN1303" s="1305"/>
      <c r="AO1303" s="1266"/>
      <c r="AP1303" s="1491">
        <f t="shared" si="631"/>
        <v>0</v>
      </c>
      <c r="AQ1303" s="1268"/>
      <c r="AR1303" s="1492">
        <f t="shared" si="632"/>
        <v>0</v>
      </c>
      <c r="AS1303" s="1268"/>
      <c r="AT1303" s="1492">
        <f t="shared" si="633"/>
        <v>0</v>
      </c>
      <c r="AU1303" s="1268"/>
      <c r="AV1303" s="1492">
        <f t="shared" si="634"/>
        <v>0</v>
      </c>
      <c r="AW1303" s="1493">
        <f t="shared" si="635"/>
        <v>0</v>
      </c>
      <c r="AX1303" s="2153">
        <f t="shared" si="636"/>
        <v>0</v>
      </c>
      <c r="AY1303" s="1495">
        <f t="shared" si="637"/>
        <v>0</v>
      </c>
      <c r="AZ1303" s="1937"/>
      <c r="BA1303" s="1508">
        <v>1331818</v>
      </c>
      <c r="BB1303" s="1508">
        <v>1931818</v>
      </c>
      <c r="BC1303" s="1508">
        <v>2231818</v>
      </c>
      <c r="BD1303" s="1508">
        <v>431818</v>
      </c>
      <c r="BE1303" s="2174"/>
      <c r="BF1303" s="1229"/>
      <c r="BG1303" s="1317"/>
      <c r="BH1303" s="1229"/>
      <c r="BI1303" s="1317"/>
      <c r="BJ1303" s="1229"/>
      <c r="BK1303" s="1317"/>
      <c r="BL1303" s="1229"/>
      <c r="BM1303" s="1229"/>
      <c r="BN1303" s="1229"/>
      <c r="BO1303" s="1490">
        <f t="shared" si="638"/>
        <v>0</v>
      </c>
      <c r="BP1303" s="1496">
        <f t="shared" si="616"/>
        <v>0</v>
      </c>
      <c r="BQ1303" s="1305"/>
      <c r="BS1303" s="1298"/>
      <c r="BT1303" s="1298"/>
      <c r="BU1303" s="1298"/>
      <c r="BV1303" s="1298"/>
      <c r="BW1303" s="1298"/>
    </row>
    <row r="1304" spans="1:75" ht="15" x14ac:dyDescent="0.25">
      <c r="A1304" s="1315">
        <v>10</v>
      </c>
      <c r="B1304" s="2051">
        <v>43767</v>
      </c>
      <c r="C1304" s="1268">
        <f t="shared" si="626"/>
        <v>1291</v>
      </c>
      <c r="D1304" s="1305" t="s">
        <v>47</v>
      </c>
      <c r="E1304" s="1305" t="s">
        <v>273</v>
      </c>
      <c r="F1304" s="1266">
        <v>10</v>
      </c>
      <c r="G1304" s="1491">
        <f t="shared" si="618"/>
        <v>13318180</v>
      </c>
      <c r="H1304" s="1268"/>
      <c r="I1304" s="2605">
        <f t="shared" si="640"/>
        <v>0</v>
      </c>
      <c r="J1304" s="1268"/>
      <c r="K1304" s="2605">
        <f t="shared" si="639"/>
        <v>0</v>
      </c>
      <c r="L1304" s="1962"/>
      <c r="M1304" s="2605">
        <f t="shared" si="641"/>
        <v>0</v>
      </c>
      <c r="N1304" s="1505">
        <f t="shared" si="642"/>
        <v>10</v>
      </c>
      <c r="O1304" s="1494">
        <f t="shared" si="642"/>
        <v>13318180</v>
      </c>
      <c r="P1304" s="1494">
        <f t="shared" si="628"/>
        <v>400000</v>
      </c>
      <c r="Q1304" s="1307"/>
      <c r="R1304" s="1508">
        <v>1331818</v>
      </c>
      <c r="S1304" s="1508">
        <v>1931818</v>
      </c>
      <c r="T1304" s="1508">
        <v>2231818</v>
      </c>
      <c r="U1304" s="1508">
        <v>431818</v>
      </c>
      <c r="V1304" s="1892"/>
      <c r="W1304" s="1229"/>
      <c r="X1304" s="2337"/>
      <c r="Y1304" s="1229"/>
      <c r="Z1304" s="2395"/>
      <c r="AA1304" s="1229"/>
      <c r="AB1304" s="1317"/>
      <c r="AC1304" s="1229"/>
      <c r="AD1304" s="1229"/>
      <c r="AE1304" s="1229"/>
      <c r="AF1304" s="1490">
        <f t="shared" si="629"/>
        <v>0</v>
      </c>
      <c r="AG1304" s="1316">
        <f t="shared" si="630"/>
        <v>13318180</v>
      </c>
      <c r="AH1304" s="1305"/>
      <c r="AI1304" s="1305"/>
      <c r="AJ1304" s="1267"/>
      <c r="AK1304" s="1317"/>
      <c r="AL1304" s="1317"/>
      <c r="AM1304" s="1305"/>
      <c r="AN1304" s="1305"/>
      <c r="AO1304" s="1266"/>
      <c r="AP1304" s="1491">
        <f t="shared" si="631"/>
        <v>0</v>
      </c>
      <c r="AQ1304" s="1268"/>
      <c r="AR1304" s="1492">
        <f t="shared" si="632"/>
        <v>0</v>
      </c>
      <c r="AS1304" s="1268"/>
      <c r="AT1304" s="1492">
        <f t="shared" si="633"/>
        <v>0</v>
      </c>
      <c r="AU1304" s="1268"/>
      <c r="AV1304" s="1492">
        <f t="shared" si="634"/>
        <v>0</v>
      </c>
      <c r="AW1304" s="1493">
        <f t="shared" si="635"/>
        <v>0</v>
      </c>
      <c r="AX1304" s="2153">
        <f t="shared" si="636"/>
        <v>0</v>
      </c>
      <c r="AY1304" s="1495">
        <f t="shared" si="637"/>
        <v>0</v>
      </c>
      <c r="AZ1304" s="1937"/>
      <c r="BA1304" s="1508">
        <v>1331818</v>
      </c>
      <c r="BB1304" s="1508">
        <v>1931818</v>
      </c>
      <c r="BC1304" s="1508">
        <v>2231818</v>
      </c>
      <c r="BD1304" s="1508">
        <v>431818</v>
      </c>
      <c r="BE1304" s="2174"/>
      <c r="BF1304" s="1229"/>
      <c r="BG1304" s="1317"/>
      <c r="BH1304" s="1229"/>
      <c r="BI1304" s="1317"/>
      <c r="BJ1304" s="1229"/>
      <c r="BK1304" s="1317"/>
      <c r="BL1304" s="1229"/>
      <c r="BM1304" s="1229"/>
      <c r="BN1304" s="1229"/>
      <c r="BO1304" s="1490">
        <f t="shared" si="638"/>
        <v>0</v>
      </c>
      <c r="BP1304" s="1496">
        <f t="shared" si="616"/>
        <v>0</v>
      </c>
      <c r="BQ1304" s="1305"/>
      <c r="BS1304" s="1298"/>
      <c r="BT1304" s="1298"/>
      <c r="BU1304" s="1298"/>
      <c r="BV1304" s="1298"/>
      <c r="BW1304" s="1298"/>
    </row>
    <row r="1305" spans="1:75" ht="15" x14ac:dyDescent="0.25">
      <c r="A1305" s="1315">
        <v>11</v>
      </c>
      <c r="B1305" s="2051">
        <v>43767</v>
      </c>
      <c r="C1305" s="1268">
        <f t="shared" si="626"/>
        <v>1292</v>
      </c>
      <c r="D1305" s="1305" t="s">
        <v>80</v>
      </c>
      <c r="E1305" s="1305" t="s">
        <v>31</v>
      </c>
      <c r="F1305" s="1266">
        <v>5</v>
      </c>
      <c r="G1305" s="1491">
        <f t="shared" si="618"/>
        <v>6659090</v>
      </c>
      <c r="H1305" s="1268">
        <v>1</v>
      </c>
      <c r="I1305" s="2605">
        <f t="shared" si="640"/>
        <v>1931818</v>
      </c>
      <c r="J1305" s="1268">
        <v>4</v>
      </c>
      <c r="K1305" s="2605">
        <f t="shared" si="639"/>
        <v>8927272</v>
      </c>
      <c r="L1305" s="1962"/>
      <c r="M1305" s="2605">
        <f t="shared" si="641"/>
        <v>0</v>
      </c>
      <c r="N1305" s="1505">
        <f t="shared" si="642"/>
        <v>10</v>
      </c>
      <c r="O1305" s="1494">
        <f t="shared" si="642"/>
        <v>17518180</v>
      </c>
      <c r="P1305" s="1494">
        <f t="shared" si="628"/>
        <v>400000</v>
      </c>
      <c r="Q1305" s="1307"/>
      <c r="R1305" s="1508">
        <v>1331818</v>
      </c>
      <c r="S1305" s="1508">
        <v>1931818</v>
      </c>
      <c r="T1305" s="1508">
        <v>2231818</v>
      </c>
      <c r="U1305" s="1508">
        <v>431818</v>
      </c>
      <c r="V1305" s="2470"/>
      <c r="W1305" s="1229"/>
      <c r="X1305" s="2337"/>
      <c r="Y1305" s="1229"/>
      <c r="Z1305" s="2395"/>
      <c r="AA1305" s="1229"/>
      <c r="AB1305" s="1317"/>
      <c r="AC1305" s="1229"/>
      <c r="AD1305" s="1229"/>
      <c r="AE1305" s="1229"/>
      <c r="AF1305" s="1490">
        <f t="shared" si="629"/>
        <v>0</v>
      </c>
      <c r="AG1305" s="1316">
        <f t="shared" si="630"/>
        <v>17518180</v>
      </c>
      <c r="AH1305" s="1305"/>
      <c r="AI1305" s="1305"/>
      <c r="AJ1305" s="1267"/>
      <c r="AK1305" s="1317"/>
      <c r="AL1305" s="1317"/>
      <c r="AM1305" s="1305"/>
      <c r="AN1305" s="1305"/>
      <c r="AO1305" s="1266"/>
      <c r="AP1305" s="1491">
        <f t="shared" si="631"/>
        <v>0</v>
      </c>
      <c r="AQ1305" s="1268"/>
      <c r="AR1305" s="1492">
        <f t="shared" si="632"/>
        <v>0</v>
      </c>
      <c r="AS1305" s="1268"/>
      <c r="AT1305" s="1492">
        <f t="shared" si="633"/>
        <v>0</v>
      </c>
      <c r="AU1305" s="1268"/>
      <c r="AV1305" s="1492">
        <f t="shared" si="634"/>
        <v>0</v>
      </c>
      <c r="AW1305" s="1493">
        <f t="shared" si="635"/>
        <v>0</v>
      </c>
      <c r="AX1305" s="2153">
        <f t="shared" si="636"/>
        <v>0</v>
      </c>
      <c r="AY1305" s="1495">
        <f t="shared" si="637"/>
        <v>0</v>
      </c>
      <c r="AZ1305" s="1937"/>
      <c r="BA1305" s="1508">
        <v>1331818</v>
      </c>
      <c r="BB1305" s="1508">
        <v>1931818</v>
      </c>
      <c r="BC1305" s="1508">
        <v>2231818</v>
      </c>
      <c r="BD1305" s="1508">
        <v>431818</v>
      </c>
      <c r="BE1305" s="2174"/>
      <c r="BF1305" s="1229"/>
      <c r="BG1305" s="1317"/>
      <c r="BH1305" s="1229"/>
      <c r="BI1305" s="1317"/>
      <c r="BJ1305" s="1229"/>
      <c r="BK1305" s="1317"/>
      <c r="BL1305" s="1229"/>
      <c r="BM1305" s="1229"/>
      <c r="BN1305" s="1229"/>
      <c r="BO1305" s="1490">
        <f t="shared" si="638"/>
        <v>0</v>
      </c>
      <c r="BP1305" s="1496">
        <f t="shared" si="616"/>
        <v>0</v>
      </c>
      <c r="BQ1305" s="1305"/>
      <c r="BS1305" s="1298"/>
      <c r="BT1305" s="1298"/>
      <c r="BU1305" s="1298"/>
      <c r="BV1305" s="1298"/>
      <c r="BW1305" s="1298"/>
    </row>
    <row r="1306" spans="1:75" ht="15" x14ac:dyDescent="0.25">
      <c r="A1306" s="1315">
        <v>12</v>
      </c>
      <c r="B1306" s="2051">
        <v>43767</v>
      </c>
      <c r="C1306" s="1268">
        <f t="shared" si="626"/>
        <v>1293</v>
      </c>
      <c r="D1306" s="1305" t="s">
        <v>34</v>
      </c>
      <c r="E1306" s="1305" t="s">
        <v>31</v>
      </c>
      <c r="F1306" s="1266">
        <v>5</v>
      </c>
      <c r="G1306" s="1491">
        <f t="shared" si="618"/>
        <v>6659090</v>
      </c>
      <c r="H1306" s="1268"/>
      <c r="I1306" s="2605">
        <f t="shared" si="640"/>
        <v>0</v>
      </c>
      <c r="J1306" s="1268">
        <v>5</v>
      </c>
      <c r="K1306" s="2605">
        <f t="shared" si="639"/>
        <v>11159090</v>
      </c>
      <c r="L1306" s="1962"/>
      <c r="M1306" s="2605">
        <f t="shared" si="641"/>
        <v>0</v>
      </c>
      <c r="N1306" s="1505">
        <f t="shared" si="642"/>
        <v>10</v>
      </c>
      <c r="O1306" s="1494">
        <f t="shared" si="642"/>
        <v>17818180</v>
      </c>
      <c r="P1306" s="1494">
        <f t="shared" si="628"/>
        <v>400000</v>
      </c>
      <c r="Q1306" s="1307"/>
      <c r="R1306" s="1508">
        <v>1331818</v>
      </c>
      <c r="S1306" s="1508">
        <v>1931818</v>
      </c>
      <c r="T1306" s="1508">
        <v>2231818</v>
      </c>
      <c r="U1306" s="1508">
        <v>431818</v>
      </c>
      <c r="V1306" s="2470"/>
      <c r="W1306" s="1229"/>
      <c r="X1306" s="2337"/>
      <c r="Y1306" s="1229"/>
      <c r="Z1306" s="2395"/>
      <c r="AA1306" s="1229"/>
      <c r="AB1306" s="1317"/>
      <c r="AC1306" s="1229"/>
      <c r="AD1306" s="1229"/>
      <c r="AE1306" s="1229"/>
      <c r="AF1306" s="1490">
        <f t="shared" si="629"/>
        <v>0</v>
      </c>
      <c r="AG1306" s="1316">
        <f t="shared" si="630"/>
        <v>17818180</v>
      </c>
      <c r="AH1306" s="1305"/>
      <c r="AI1306" s="1305"/>
      <c r="AJ1306" s="1267"/>
      <c r="AK1306" s="1317"/>
      <c r="AL1306" s="1317"/>
      <c r="AM1306" s="1305"/>
      <c r="AN1306" s="1305"/>
      <c r="AO1306" s="1266"/>
      <c r="AP1306" s="1491">
        <f t="shared" si="631"/>
        <v>0</v>
      </c>
      <c r="AQ1306" s="1268"/>
      <c r="AR1306" s="1492">
        <f t="shared" si="632"/>
        <v>0</v>
      </c>
      <c r="AS1306" s="1268"/>
      <c r="AT1306" s="1492">
        <f t="shared" si="633"/>
        <v>0</v>
      </c>
      <c r="AU1306" s="1268"/>
      <c r="AV1306" s="1492">
        <f t="shared" si="634"/>
        <v>0</v>
      </c>
      <c r="AW1306" s="1493">
        <f t="shared" si="635"/>
        <v>0</v>
      </c>
      <c r="AX1306" s="2153">
        <f t="shared" si="636"/>
        <v>0</v>
      </c>
      <c r="AY1306" s="1495">
        <f t="shared" si="637"/>
        <v>0</v>
      </c>
      <c r="AZ1306" s="1937"/>
      <c r="BA1306" s="1508">
        <v>1331818</v>
      </c>
      <c r="BB1306" s="1508">
        <v>1931818</v>
      </c>
      <c r="BC1306" s="1508">
        <v>2231818</v>
      </c>
      <c r="BD1306" s="1508">
        <v>431818</v>
      </c>
      <c r="BE1306" s="2174"/>
      <c r="BF1306" s="1229"/>
      <c r="BG1306" s="1317"/>
      <c r="BH1306" s="1229"/>
      <c r="BI1306" s="1317"/>
      <c r="BJ1306" s="1229"/>
      <c r="BK1306" s="1317"/>
      <c r="BL1306" s="1229"/>
      <c r="BM1306" s="1229"/>
      <c r="BN1306" s="1229"/>
      <c r="BO1306" s="1490">
        <f t="shared" si="638"/>
        <v>0</v>
      </c>
      <c r="BP1306" s="1496">
        <f t="shared" si="616"/>
        <v>0</v>
      </c>
      <c r="BQ1306" s="1305"/>
      <c r="BS1306" s="1298"/>
      <c r="BT1306" s="1298"/>
      <c r="BU1306" s="1298"/>
      <c r="BV1306" s="1298"/>
      <c r="BW1306" s="1298"/>
    </row>
    <row r="1307" spans="1:75" ht="15" x14ac:dyDescent="0.25">
      <c r="A1307" s="1315">
        <v>13</v>
      </c>
      <c r="B1307" s="2051">
        <v>43767</v>
      </c>
      <c r="C1307" s="1268">
        <f t="shared" si="626"/>
        <v>1294</v>
      </c>
      <c r="D1307" s="1305" t="s">
        <v>338</v>
      </c>
      <c r="E1307" s="1305" t="s">
        <v>31</v>
      </c>
      <c r="F1307" s="1266">
        <v>5</v>
      </c>
      <c r="G1307" s="1491">
        <f t="shared" si="618"/>
        <v>6659090</v>
      </c>
      <c r="H1307" s="1268"/>
      <c r="I1307" s="2605">
        <f t="shared" si="640"/>
        <v>0</v>
      </c>
      <c r="J1307" s="1268">
        <v>5</v>
      </c>
      <c r="K1307" s="2605">
        <f t="shared" si="639"/>
        <v>11159090</v>
      </c>
      <c r="L1307" s="1962"/>
      <c r="M1307" s="2605">
        <f t="shared" si="641"/>
        <v>0</v>
      </c>
      <c r="N1307" s="1505">
        <f t="shared" si="642"/>
        <v>10</v>
      </c>
      <c r="O1307" s="1494">
        <f t="shared" si="642"/>
        <v>17818180</v>
      </c>
      <c r="P1307" s="1494">
        <f t="shared" si="628"/>
        <v>400000</v>
      </c>
      <c r="Q1307" s="1307"/>
      <c r="R1307" s="1508">
        <v>1331818</v>
      </c>
      <c r="S1307" s="1508">
        <v>1931818</v>
      </c>
      <c r="T1307" s="1508">
        <v>2231818</v>
      </c>
      <c r="U1307" s="1508">
        <v>431818</v>
      </c>
      <c r="V1307" s="2470"/>
      <c r="W1307" s="1229"/>
      <c r="X1307" s="2337"/>
      <c r="Y1307" s="1229"/>
      <c r="Z1307" s="2395"/>
      <c r="AA1307" s="1229"/>
      <c r="AB1307" s="1317"/>
      <c r="AC1307" s="1229"/>
      <c r="AD1307" s="1229"/>
      <c r="AE1307" s="1229"/>
      <c r="AF1307" s="1490">
        <f t="shared" si="629"/>
        <v>0</v>
      </c>
      <c r="AG1307" s="1316">
        <f t="shared" si="630"/>
        <v>17818180</v>
      </c>
      <c r="AH1307" s="1305"/>
      <c r="AI1307" s="1305"/>
      <c r="AJ1307" s="1267"/>
      <c r="AK1307" s="1317"/>
      <c r="AL1307" s="1317"/>
      <c r="AM1307" s="1305"/>
      <c r="AN1307" s="1305"/>
      <c r="AO1307" s="1266"/>
      <c r="AP1307" s="1491">
        <f t="shared" si="631"/>
        <v>0</v>
      </c>
      <c r="AQ1307" s="1268"/>
      <c r="AR1307" s="1492">
        <f t="shared" si="632"/>
        <v>0</v>
      </c>
      <c r="AS1307" s="1268"/>
      <c r="AT1307" s="1492">
        <f t="shared" si="633"/>
        <v>0</v>
      </c>
      <c r="AU1307" s="1268"/>
      <c r="AV1307" s="1492">
        <f t="shared" si="634"/>
        <v>0</v>
      </c>
      <c r="AW1307" s="1493">
        <f t="shared" si="635"/>
        <v>0</v>
      </c>
      <c r="AX1307" s="2153">
        <f t="shared" si="636"/>
        <v>0</v>
      </c>
      <c r="AY1307" s="1495">
        <f t="shared" si="637"/>
        <v>0</v>
      </c>
      <c r="AZ1307" s="1937"/>
      <c r="BA1307" s="1508">
        <v>1331818</v>
      </c>
      <c r="BB1307" s="1508">
        <v>1931818</v>
      </c>
      <c r="BC1307" s="1508">
        <v>2231818</v>
      </c>
      <c r="BD1307" s="1508">
        <v>431818</v>
      </c>
      <c r="BE1307" s="2174"/>
      <c r="BF1307" s="1229"/>
      <c r="BG1307" s="1317"/>
      <c r="BH1307" s="1229"/>
      <c r="BI1307" s="1317"/>
      <c r="BJ1307" s="1229"/>
      <c r="BK1307" s="1317"/>
      <c r="BL1307" s="1229"/>
      <c r="BM1307" s="1229"/>
      <c r="BN1307" s="1229"/>
      <c r="BO1307" s="1490">
        <f t="shared" si="638"/>
        <v>0</v>
      </c>
      <c r="BP1307" s="1496">
        <f t="shared" si="616"/>
        <v>0</v>
      </c>
      <c r="BQ1307" s="1305"/>
      <c r="BS1307" s="1298"/>
      <c r="BT1307" s="1298"/>
      <c r="BU1307" s="1298"/>
      <c r="BV1307" s="1298"/>
      <c r="BW1307" s="1298"/>
    </row>
    <row r="1308" spans="1:75" ht="15" x14ac:dyDescent="0.25">
      <c r="A1308" s="1315">
        <v>14</v>
      </c>
      <c r="B1308" s="2051">
        <v>43767</v>
      </c>
      <c r="C1308" s="1268">
        <f t="shared" si="626"/>
        <v>1295</v>
      </c>
      <c r="D1308" s="1305" t="s">
        <v>33</v>
      </c>
      <c r="E1308" s="1305" t="s">
        <v>31</v>
      </c>
      <c r="F1308" s="1266"/>
      <c r="G1308" s="1491">
        <f t="shared" si="618"/>
        <v>0</v>
      </c>
      <c r="H1308" s="1268"/>
      <c r="I1308" s="2605">
        <f t="shared" si="640"/>
        <v>0</v>
      </c>
      <c r="J1308" s="1268">
        <v>10</v>
      </c>
      <c r="K1308" s="2605">
        <f t="shared" si="639"/>
        <v>22318180</v>
      </c>
      <c r="L1308" s="1962"/>
      <c r="M1308" s="2605">
        <f t="shared" si="641"/>
        <v>0</v>
      </c>
      <c r="N1308" s="1505">
        <f t="shared" si="642"/>
        <v>10</v>
      </c>
      <c r="O1308" s="1494">
        <f t="shared" si="642"/>
        <v>22318180</v>
      </c>
      <c r="P1308" s="1494">
        <f t="shared" si="628"/>
        <v>400000</v>
      </c>
      <c r="Q1308" s="1307"/>
      <c r="R1308" s="1508">
        <v>1331818</v>
      </c>
      <c r="S1308" s="1508">
        <v>1931818</v>
      </c>
      <c r="T1308" s="1508">
        <v>2231818</v>
      </c>
      <c r="U1308" s="1508">
        <v>431818</v>
      </c>
      <c r="V1308" s="2470"/>
      <c r="W1308" s="1229"/>
      <c r="X1308" s="2337"/>
      <c r="Y1308" s="1229"/>
      <c r="Z1308" s="2395"/>
      <c r="AA1308" s="1229"/>
      <c r="AB1308" s="1317"/>
      <c r="AC1308" s="1229"/>
      <c r="AD1308" s="1229"/>
      <c r="AE1308" s="1229"/>
      <c r="AF1308" s="1490">
        <f t="shared" si="629"/>
        <v>0</v>
      </c>
      <c r="AG1308" s="1316">
        <f t="shared" si="630"/>
        <v>22318180</v>
      </c>
      <c r="AH1308" s="1305"/>
      <c r="AI1308" s="1305"/>
      <c r="AJ1308" s="1267"/>
      <c r="AK1308" s="1317"/>
      <c r="AL1308" s="1317"/>
      <c r="AM1308" s="1305"/>
      <c r="AN1308" s="1305"/>
      <c r="AO1308" s="1266"/>
      <c r="AP1308" s="1491">
        <f t="shared" si="631"/>
        <v>0</v>
      </c>
      <c r="AQ1308" s="1268"/>
      <c r="AR1308" s="1492">
        <f t="shared" si="632"/>
        <v>0</v>
      </c>
      <c r="AS1308" s="1268"/>
      <c r="AT1308" s="1492">
        <f t="shared" si="633"/>
        <v>0</v>
      </c>
      <c r="AU1308" s="1268"/>
      <c r="AV1308" s="1492">
        <f t="shared" si="634"/>
        <v>0</v>
      </c>
      <c r="AW1308" s="1493">
        <f t="shared" si="635"/>
        <v>0</v>
      </c>
      <c r="AX1308" s="2153">
        <f t="shared" si="636"/>
        <v>0</v>
      </c>
      <c r="AY1308" s="1495">
        <f t="shared" si="637"/>
        <v>0</v>
      </c>
      <c r="AZ1308" s="1937"/>
      <c r="BA1308" s="1508">
        <v>1331818</v>
      </c>
      <c r="BB1308" s="1508">
        <v>1931818</v>
      </c>
      <c r="BC1308" s="1508">
        <v>2231818</v>
      </c>
      <c r="BD1308" s="1508">
        <v>431818</v>
      </c>
      <c r="BE1308" s="2174"/>
      <c r="BF1308" s="1229"/>
      <c r="BG1308" s="1317"/>
      <c r="BH1308" s="1229"/>
      <c r="BI1308" s="1317"/>
      <c r="BJ1308" s="1229"/>
      <c r="BK1308" s="1317"/>
      <c r="BL1308" s="1229"/>
      <c r="BM1308" s="1229"/>
      <c r="BN1308" s="1229"/>
      <c r="BO1308" s="1490">
        <f t="shared" si="638"/>
        <v>0</v>
      </c>
      <c r="BP1308" s="1496">
        <f t="shared" si="616"/>
        <v>0</v>
      </c>
      <c r="BQ1308" s="1305"/>
      <c r="BS1308" s="1298"/>
      <c r="BT1308" s="1298"/>
      <c r="BU1308" s="1298"/>
      <c r="BV1308" s="1298"/>
      <c r="BW1308" s="1298"/>
    </row>
    <row r="1309" spans="1:75" ht="15" x14ac:dyDescent="0.25">
      <c r="A1309" s="1315">
        <v>1</v>
      </c>
      <c r="B1309" s="2051">
        <v>43768</v>
      </c>
      <c r="C1309" s="1268">
        <f t="shared" si="626"/>
        <v>1296</v>
      </c>
      <c r="D1309" s="1305" t="s">
        <v>44</v>
      </c>
      <c r="E1309" s="1305" t="s">
        <v>273</v>
      </c>
      <c r="F1309" s="1266">
        <v>5</v>
      </c>
      <c r="G1309" s="1491">
        <f t="shared" si="618"/>
        <v>6659090</v>
      </c>
      <c r="H1309" s="1268"/>
      <c r="I1309" s="2605">
        <f t="shared" si="640"/>
        <v>0</v>
      </c>
      <c r="J1309" s="1268">
        <v>5</v>
      </c>
      <c r="K1309" s="2605">
        <f t="shared" si="639"/>
        <v>11159090</v>
      </c>
      <c r="L1309" s="1962"/>
      <c r="M1309" s="2605">
        <f t="shared" si="641"/>
        <v>0</v>
      </c>
      <c r="N1309" s="1505">
        <f t="shared" si="642"/>
        <v>10</v>
      </c>
      <c r="O1309" s="1494">
        <f t="shared" si="642"/>
        <v>17818180</v>
      </c>
      <c r="P1309" s="1494">
        <f t="shared" si="628"/>
        <v>400000</v>
      </c>
      <c r="Q1309" s="1307"/>
      <c r="R1309" s="1508">
        <v>1331818</v>
      </c>
      <c r="S1309" s="1508">
        <v>1931818</v>
      </c>
      <c r="T1309" s="1508">
        <v>2231818</v>
      </c>
      <c r="U1309" s="1508">
        <v>431818</v>
      </c>
      <c r="V1309" s="1892"/>
      <c r="W1309" s="1229"/>
      <c r="X1309" s="2337"/>
      <c r="Y1309" s="1229"/>
      <c r="Z1309" s="2395"/>
      <c r="AA1309" s="1229"/>
      <c r="AB1309" s="1317"/>
      <c r="AC1309" s="1229"/>
      <c r="AD1309" s="1229"/>
      <c r="AE1309" s="1229"/>
      <c r="AF1309" s="1490">
        <f t="shared" si="629"/>
        <v>0</v>
      </c>
      <c r="AG1309" s="1316">
        <f t="shared" si="630"/>
        <v>17818180</v>
      </c>
      <c r="AH1309" s="1305"/>
      <c r="AI1309" s="1305"/>
      <c r="AJ1309" s="1267"/>
      <c r="AK1309" s="1317"/>
      <c r="AL1309" s="1317"/>
      <c r="AM1309" s="1305"/>
      <c r="AN1309" s="1305"/>
      <c r="AO1309" s="1266"/>
      <c r="AP1309" s="1491">
        <f t="shared" si="631"/>
        <v>0</v>
      </c>
      <c r="AQ1309" s="1268"/>
      <c r="AR1309" s="1492">
        <f t="shared" si="632"/>
        <v>0</v>
      </c>
      <c r="AS1309" s="1268"/>
      <c r="AT1309" s="1492">
        <f t="shared" si="633"/>
        <v>0</v>
      </c>
      <c r="AU1309" s="1268"/>
      <c r="AV1309" s="1492">
        <f t="shared" si="634"/>
        <v>0</v>
      </c>
      <c r="AW1309" s="1493">
        <f t="shared" si="635"/>
        <v>0</v>
      </c>
      <c r="AX1309" s="2153">
        <f t="shared" si="636"/>
        <v>0</v>
      </c>
      <c r="AY1309" s="1495">
        <f t="shared" si="637"/>
        <v>0</v>
      </c>
      <c r="AZ1309" s="1937"/>
      <c r="BA1309" s="1508">
        <v>1331818</v>
      </c>
      <c r="BB1309" s="1508">
        <v>1931818</v>
      </c>
      <c r="BC1309" s="1508">
        <v>2231818</v>
      </c>
      <c r="BD1309" s="1508">
        <v>431818</v>
      </c>
      <c r="BE1309" s="2174"/>
      <c r="BF1309" s="1229"/>
      <c r="BG1309" s="1317"/>
      <c r="BH1309" s="1229"/>
      <c r="BI1309" s="1317"/>
      <c r="BJ1309" s="1229"/>
      <c r="BK1309" s="1317"/>
      <c r="BL1309" s="1229"/>
      <c r="BM1309" s="1229"/>
      <c r="BN1309" s="1229"/>
      <c r="BO1309" s="1490">
        <f t="shared" si="638"/>
        <v>0</v>
      </c>
      <c r="BP1309" s="1496">
        <f t="shared" si="616"/>
        <v>0</v>
      </c>
      <c r="BQ1309" s="1305"/>
      <c r="BS1309" s="1298"/>
      <c r="BT1309" s="1298"/>
      <c r="BU1309" s="1298"/>
      <c r="BV1309" s="1298"/>
      <c r="BW1309" s="1298"/>
    </row>
    <row r="1310" spans="1:75" ht="15" x14ac:dyDescent="0.25">
      <c r="A1310" s="1315">
        <v>2</v>
      </c>
      <c r="B1310" s="2051">
        <v>43768</v>
      </c>
      <c r="C1310" s="1268">
        <f t="shared" si="626"/>
        <v>1297</v>
      </c>
      <c r="D1310" s="1305" t="s">
        <v>174</v>
      </c>
      <c r="E1310" s="1305" t="s">
        <v>273</v>
      </c>
      <c r="F1310" s="1266">
        <v>2</v>
      </c>
      <c r="G1310" s="1491">
        <f t="shared" si="618"/>
        <v>2663636</v>
      </c>
      <c r="H1310" s="1268"/>
      <c r="I1310" s="2605">
        <f t="shared" si="640"/>
        <v>0</v>
      </c>
      <c r="J1310" s="1268">
        <v>1</v>
      </c>
      <c r="K1310" s="2605">
        <f t="shared" si="639"/>
        <v>2231818</v>
      </c>
      <c r="L1310" s="1962"/>
      <c r="M1310" s="2605">
        <f t="shared" si="641"/>
        <v>0</v>
      </c>
      <c r="N1310" s="1505">
        <f t="shared" si="642"/>
        <v>3</v>
      </c>
      <c r="O1310" s="1494">
        <f t="shared" si="642"/>
        <v>4895454</v>
      </c>
      <c r="P1310" s="1494">
        <f t="shared" si="628"/>
        <v>120000</v>
      </c>
      <c r="Q1310" s="1307"/>
      <c r="R1310" s="1508">
        <v>1331818</v>
      </c>
      <c r="S1310" s="1508">
        <v>1931818</v>
      </c>
      <c r="T1310" s="1508">
        <v>2231818</v>
      </c>
      <c r="U1310" s="1508">
        <v>431818</v>
      </c>
      <c r="V1310" s="1892"/>
      <c r="W1310" s="1229"/>
      <c r="X1310" s="2337"/>
      <c r="Y1310" s="1229"/>
      <c r="Z1310" s="2395"/>
      <c r="AA1310" s="1229"/>
      <c r="AB1310" s="1317"/>
      <c r="AC1310" s="1229"/>
      <c r="AD1310" s="1229"/>
      <c r="AE1310" s="1229"/>
      <c r="AF1310" s="1490">
        <f t="shared" si="629"/>
        <v>0</v>
      </c>
      <c r="AG1310" s="1316">
        <f t="shared" si="630"/>
        <v>4895454</v>
      </c>
      <c r="AH1310" s="1305"/>
      <c r="AI1310" s="1305"/>
      <c r="AJ1310" s="1267"/>
      <c r="AK1310" s="1317"/>
      <c r="AL1310" s="1317"/>
      <c r="AM1310" s="1305"/>
      <c r="AN1310" s="1305"/>
      <c r="AO1310" s="1266"/>
      <c r="AP1310" s="1491">
        <f t="shared" si="631"/>
        <v>0</v>
      </c>
      <c r="AQ1310" s="1268"/>
      <c r="AR1310" s="1492">
        <f t="shared" si="632"/>
        <v>0</v>
      </c>
      <c r="AS1310" s="1268"/>
      <c r="AT1310" s="1492">
        <f t="shared" si="633"/>
        <v>0</v>
      </c>
      <c r="AU1310" s="1268"/>
      <c r="AV1310" s="1492">
        <f t="shared" si="634"/>
        <v>0</v>
      </c>
      <c r="AW1310" s="1493">
        <f t="shared" si="635"/>
        <v>0</v>
      </c>
      <c r="AX1310" s="2153">
        <f t="shared" si="636"/>
        <v>0</v>
      </c>
      <c r="AY1310" s="1495">
        <f t="shared" si="637"/>
        <v>0</v>
      </c>
      <c r="AZ1310" s="1937"/>
      <c r="BA1310" s="1508">
        <v>1331818</v>
      </c>
      <c r="BB1310" s="1508">
        <v>1931818</v>
      </c>
      <c r="BC1310" s="1508">
        <v>2231818</v>
      </c>
      <c r="BD1310" s="1508">
        <v>431818</v>
      </c>
      <c r="BE1310" s="2174"/>
      <c r="BF1310" s="1229"/>
      <c r="BG1310" s="1317"/>
      <c r="BH1310" s="1229"/>
      <c r="BI1310" s="1317"/>
      <c r="BJ1310" s="1229"/>
      <c r="BK1310" s="1317"/>
      <c r="BL1310" s="1229"/>
      <c r="BM1310" s="1229"/>
      <c r="BN1310" s="1229"/>
      <c r="BO1310" s="1490">
        <f t="shared" si="638"/>
        <v>0</v>
      </c>
      <c r="BP1310" s="1496">
        <f t="shared" si="616"/>
        <v>0</v>
      </c>
      <c r="BQ1310" s="1305"/>
      <c r="BS1310" s="1298"/>
      <c r="BT1310" s="1298"/>
      <c r="BU1310" s="1298"/>
      <c r="BV1310" s="1298"/>
      <c r="BW1310" s="1298"/>
    </row>
    <row r="1311" spans="1:75" ht="15" x14ac:dyDescent="0.25">
      <c r="A1311" s="1315">
        <v>3</v>
      </c>
      <c r="B1311" s="2051">
        <v>43768</v>
      </c>
      <c r="C1311" s="1268">
        <f t="shared" si="626"/>
        <v>1298</v>
      </c>
      <c r="D1311" s="1305" t="s">
        <v>352</v>
      </c>
      <c r="E1311" s="1305" t="s">
        <v>273</v>
      </c>
      <c r="F1311" s="1266">
        <v>2</v>
      </c>
      <c r="G1311" s="1491">
        <f t="shared" si="618"/>
        <v>2663636</v>
      </c>
      <c r="H1311" s="1268"/>
      <c r="I1311" s="2605">
        <f t="shared" si="640"/>
        <v>0</v>
      </c>
      <c r="J1311" s="1268">
        <v>2</v>
      </c>
      <c r="K1311" s="2605">
        <f t="shared" si="639"/>
        <v>4463636</v>
      </c>
      <c r="L1311" s="1962"/>
      <c r="M1311" s="2605">
        <f t="shared" si="641"/>
        <v>0</v>
      </c>
      <c r="N1311" s="1505">
        <f t="shared" ref="N1311:O1326" si="643">F1311+H1311+J1311+L1311</f>
        <v>4</v>
      </c>
      <c r="O1311" s="1494">
        <f t="shared" si="643"/>
        <v>7127272</v>
      </c>
      <c r="P1311" s="1494">
        <f t="shared" si="628"/>
        <v>160000</v>
      </c>
      <c r="Q1311" s="1307"/>
      <c r="R1311" s="1508">
        <v>1331818</v>
      </c>
      <c r="S1311" s="1508">
        <v>1931818</v>
      </c>
      <c r="T1311" s="1508">
        <v>2231818</v>
      </c>
      <c r="U1311" s="1508">
        <v>431818</v>
      </c>
      <c r="V1311" s="1892"/>
      <c r="W1311" s="1229"/>
      <c r="X1311" s="2337"/>
      <c r="Y1311" s="1229"/>
      <c r="Z1311" s="2395"/>
      <c r="AA1311" s="1229"/>
      <c r="AB1311" s="1317"/>
      <c r="AC1311" s="1229"/>
      <c r="AD1311" s="1229"/>
      <c r="AE1311" s="1229"/>
      <c r="AF1311" s="1490">
        <f t="shared" si="629"/>
        <v>0</v>
      </c>
      <c r="AG1311" s="1316">
        <f t="shared" si="630"/>
        <v>7127272</v>
      </c>
      <c r="AH1311" s="1305"/>
      <c r="AI1311" s="1305"/>
      <c r="AJ1311" s="1267"/>
      <c r="AK1311" s="1317"/>
      <c r="AL1311" s="1317"/>
      <c r="AM1311" s="1305"/>
      <c r="AN1311" s="1305"/>
      <c r="AO1311" s="1266"/>
      <c r="AP1311" s="1491">
        <f t="shared" si="631"/>
        <v>0</v>
      </c>
      <c r="AQ1311" s="1268"/>
      <c r="AR1311" s="1492">
        <f t="shared" si="632"/>
        <v>0</v>
      </c>
      <c r="AS1311" s="1268"/>
      <c r="AT1311" s="1492">
        <f t="shared" si="633"/>
        <v>0</v>
      </c>
      <c r="AU1311" s="1268"/>
      <c r="AV1311" s="1492">
        <f t="shared" si="634"/>
        <v>0</v>
      </c>
      <c r="AW1311" s="1493">
        <f t="shared" si="635"/>
        <v>0</v>
      </c>
      <c r="AX1311" s="2153">
        <f t="shared" si="636"/>
        <v>0</v>
      </c>
      <c r="AY1311" s="1495">
        <f t="shared" si="637"/>
        <v>0</v>
      </c>
      <c r="AZ1311" s="1937"/>
      <c r="BA1311" s="1508">
        <v>1331818</v>
      </c>
      <c r="BB1311" s="1508">
        <v>1931818</v>
      </c>
      <c r="BC1311" s="1508">
        <v>2231818</v>
      </c>
      <c r="BD1311" s="1508">
        <v>431818</v>
      </c>
      <c r="BE1311" s="2174"/>
      <c r="BF1311" s="1229"/>
      <c r="BG1311" s="1317"/>
      <c r="BH1311" s="1229"/>
      <c r="BI1311" s="1317"/>
      <c r="BJ1311" s="1229"/>
      <c r="BK1311" s="1317"/>
      <c r="BL1311" s="1229"/>
      <c r="BM1311" s="1229"/>
      <c r="BN1311" s="1229"/>
      <c r="BO1311" s="1490">
        <f t="shared" si="638"/>
        <v>0</v>
      </c>
      <c r="BP1311" s="1496">
        <f t="shared" si="616"/>
        <v>0</v>
      </c>
      <c r="BQ1311" s="1305"/>
      <c r="BS1311" s="1298"/>
      <c r="BT1311" s="1298"/>
      <c r="BU1311" s="1298"/>
      <c r="BV1311" s="1298"/>
      <c r="BW1311" s="1298"/>
    </row>
    <row r="1312" spans="1:75" ht="15" x14ac:dyDescent="0.25">
      <c r="A1312" s="1315">
        <v>4</v>
      </c>
      <c r="B1312" s="2051">
        <v>43768</v>
      </c>
      <c r="C1312" s="1268">
        <f t="shared" si="626"/>
        <v>1299</v>
      </c>
      <c r="D1312" s="1305" t="s">
        <v>51</v>
      </c>
      <c r="E1312" s="1305" t="s">
        <v>273</v>
      </c>
      <c r="F1312" s="1266"/>
      <c r="G1312" s="1491">
        <f t="shared" si="618"/>
        <v>0</v>
      </c>
      <c r="H1312" s="1268"/>
      <c r="I1312" s="2605">
        <f t="shared" si="640"/>
        <v>0</v>
      </c>
      <c r="J1312" s="1268">
        <v>5</v>
      </c>
      <c r="K1312" s="2605">
        <f t="shared" si="639"/>
        <v>11159090</v>
      </c>
      <c r="L1312" s="1962"/>
      <c r="M1312" s="2605">
        <f t="shared" si="641"/>
        <v>0</v>
      </c>
      <c r="N1312" s="1505">
        <f t="shared" si="643"/>
        <v>5</v>
      </c>
      <c r="O1312" s="1494">
        <f t="shared" si="643"/>
        <v>11159090</v>
      </c>
      <c r="P1312" s="1494">
        <f t="shared" si="628"/>
        <v>200000</v>
      </c>
      <c r="Q1312" s="1307"/>
      <c r="R1312" s="1508">
        <v>1331818</v>
      </c>
      <c r="S1312" s="1508">
        <v>1931818</v>
      </c>
      <c r="T1312" s="1508">
        <v>2231818</v>
      </c>
      <c r="U1312" s="1508">
        <v>431818</v>
      </c>
      <c r="V1312" s="1892"/>
      <c r="W1312" s="1229"/>
      <c r="X1312" s="2337"/>
      <c r="Y1312" s="1229"/>
      <c r="Z1312" s="2395"/>
      <c r="AA1312" s="1229"/>
      <c r="AB1312" s="1317"/>
      <c r="AC1312" s="1229"/>
      <c r="AD1312" s="1229"/>
      <c r="AE1312" s="1229"/>
      <c r="AF1312" s="1490">
        <f t="shared" si="629"/>
        <v>0</v>
      </c>
      <c r="AG1312" s="1316">
        <f t="shared" si="630"/>
        <v>11159090</v>
      </c>
      <c r="AH1312" s="1305"/>
      <c r="AI1312" s="1305"/>
      <c r="AJ1312" s="1267"/>
      <c r="AK1312" s="1317"/>
      <c r="AL1312" s="1317"/>
      <c r="AM1312" s="1305"/>
      <c r="AN1312" s="1305"/>
      <c r="AO1312" s="1266"/>
      <c r="AP1312" s="1491">
        <f t="shared" si="631"/>
        <v>0</v>
      </c>
      <c r="AQ1312" s="1268"/>
      <c r="AR1312" s="1492">
        <f t="shared" si="632"/>
        <v>0</v>
      </c>
      <c r="AS1312" s="1268"/>
      <c r="AT1312" s="1492">
        <f t="shared" si="633"/>
        <v>0</v>
      </c>
      <c r="AU1312" s="1268"/>
      <c r="AV1312" s="1492">
        <f t="shared" si="634"/>
        <v>0</v>
      </c>
      <c r="AW1312" s="1493">
        <f t="shared" si="635"/>
        <v>0</v>
      </c>
      <c r="AX1312" s="2153">
        <f t="shared" si="636"/>
        <v>0</v>
      </c>
      <c r="AY1312" s="1495">
        <f t="shared" si="637"/>
        <v>0</v>
      </c>
      <c r="AZ1312" s="1937"/>
      <c r="BA1312" s="1508">
        <v>1331818</v>
      </c>
      <c r="BB1312" s="1508">
        <v>1931818</v>
      </c>
      <c r="BC1312" s="1508">
        <v>2231818</v>
      </c>
      <c r="BD1312" s="1508">
        <v>431818</v>
      </c>
      <c r="BE1312" s="2174"/>
      <c r="BF1312" s="1229"/>
      <c r="BG1312" s="1317"/>
      <c r="BH1312" s="1229"/>
      <c r="BI1312" s="1317"/>
      <c r="BJ1312" s="1229"/>
      <c r="BK1312" s="1317"/>
      <c r="BL1312" s="1229"/>
      <c r="BM1312" s="1229"/>
      <c r="BN1312" s="1229"/>
      <c r="BO1312" s="1490">
        <f t="shared" si="638"/>
        <v>0</v>
      </c>
      <c r="BP1312" s="1496">
        <f t="shared" si="616"/>
        <v>0</v>
      </c>
      <c r="BQ1312" s="1305"/>
      <c r="BS1312" s="1298"/>
      <c r="BT1312" s="1298"/>
      <c r="BU1312" s="1298"/>
      <c r="BV1312" s="1298"/>
      <c r="BW1312" s="1298"/>
    </row>
    <row r="1313" spans="1:75" ht="15" x14ac:dyDescent="0.25">
      <c r="A1313" s="1315">
        <v>5</v>
      </c>
      <c r="B1313" s="2051">
        <v>43768</v>
      </c>
      <c r="C1313" s="1268">
        <f t="shared" si="626"/>
        <v>1300</v>
      </c>
      <c r="D1313" s="1305" t="s">
        <v>284</v>
      </c>
      <c r="E1313" s="1305" t="s">
        <v>273</v>
      </c>
      <c r="F1313" s="1266">
        <v>3</v>
      </c>
      <c r="G1313" s="1491">
        <f t="shared" si="618"/>
        <v>3995454</v>
      </c>
      <c r="H1313" s="1268"/>
      <c r="I1313" s="2605">
        <f t="shared" si="640"/>
        <v>0</v>
      </c>
      <c r="J1313" s="1268">
        <v>2</v>
      </c>
      <c r="K1313" s="2605">
        <f t="shared" si="639"/>
        <v>4463636</v>
      </c>
      <c r="L1313" s="1962"/>
      <c r="M1313" s="2605">
        <f t="shared" si="641"/>
        <v>0</v>
      </c>
      <c r="N1313" s="1505">
        <f t="shared" si="643"/>
        <v>5</v>
      </c>
      <c r="O1313" s="1494">
        <f t="shared" si="643"/>
        <v>8459090</v>
      </c>
      <c r="P1313" s="1494">
        <f t="shared" si="628"/>
        <v>200000</v>
      </c>
      <c r="Q1313" s="1307"/>
      <c r="R1313" s="1508">
        <v>1331818</v>
      </c>
      <c r="S1313" s="1508">
        <v>1931818</v>
      </c>
      <c r="T1313" s="1508">
        <v>2231818</v>
      </c>
      <c r="U1313" s="1508">
        <v>431818</v>
      </c>
      <c r="V1313" s="2470"/>
      <c r="W1313" s="1229"/>
      <c r="X1313" s="2337"/>
      <c r="Y1313" s="1229"/>
      <c r="Z1313" s="2395"/>
      <c r="AA1313" s="1229"/>
      <c r="AB1313" s="1317"/>
      <c r="AC1313" s="1229"/>
      <c r="AD1313" s="1229"/>
      <c r="AE1313" s="1229"/>
      <c r="AF1313" s="1490">
        <f t="shared" si="629"/>
        <v>0</v>
      </c>
      <c r="AG1313" s="1316">
        <f t="shared" si="630"/>
        <v>8459090</v>
      </c>
      <c r="AH1313" s="1305"/>
      <c r="AI1313" s="1305"/>
      <c r="AJ1313" s="1267"/>
      <c r="AK1313" s="1317"/>
      <c r="AL1313" s="1317"/>
      <c r="AM1313" s="1305"/>
      <c r="AN1313" s="1305"/>
      <c r="AO1313" s="1266"/>
      <c r="AP1313" s="1491">
        <f t="shared" si="631"/>
        <v>0</v>
      </c>
      <c r="AQ1313" s="1268"/>
      <c r="AR1313" s="1492">
        <f t="shared" si="632"/>
        <v>0</v>
      </c>
      <c r="AS1313" s="1268"/>
      <c r="AT1313" s="1492">
        <f t="shared" si="633"/>
        <v>0</v>
      </c>
      <c r="AU1313" s="1268"/>
      <c r="AV1313" s="1492">
        <f t="shared" si="634"/>
        <v>0</v>
      </c>
      <c r="AW1313" s="1493">
        <f t="shared" si="635"/>
        <v>0</v>
      </c>
      <c r="AX1313" s="2153">
        <f t="shared" si="636"/>
        <v>0</v>
      </c>
      <c r="AY1313" s="1495">
        <f t="shared" si="637"/>
        <v>0</v>
      </c>
      <c r="AZ1313" s="1937"/>
      <c r="BA1313" s="1508">
        <v>1331818</v>
      </c>
      <c r="BB1313" s="1508">
        <v>1931818</v>
      </c>
      <c r="BC1313" s="1508">
        <v>2231818</v>
      </c>
      <c r="BD1313" s="1508">
        <v>431818</v>
      </c>
      <c r="BE1313" s="2174"/>
      <c r="BF1313" s="1229"/>
      <c r="BG1313" s="1317"/>
      <c r="BH1313" s="1229"/>
      <c r="BI1313" s="1317"/>
      <c r="BJ1313" s="1229"/>
      <c r="BK1313" s="1317"/>
      <c r="BL1313" s="1229"/>
      <c r="BM1313" s="1229"/>
      <c r="BN1313" s="1229"/>
      <c r="BO1313" s="1490">
        <f t="shared" si="638"/>
        <v>0</v>
      </c>
      <c r="BP1313" s="1496">
        <f t="shared" si="616"/>
        <v>0</v>
      </c>
      <c r="BQ1313" s="1305"/>
      <c r="BS1313" s="1298"/>
      <c r="BT1313" s="1298"/>
      <c r="BU1313" s="1298"/>
      <c r="BV1313" s="1298"/>
      <c r="BW1313" s="1298"/>
    </row>
    <row r="1314" spans="1:75" ht="15" x14ac:dyDescent="0.25">
      <c r="A1314" s="1315">
        <v>6</v>
      </c>
      <c r="B1314" s="2051">
        <v>43768</v>
      </c>
      <c r="C1314" s="1268" t="s">
        <v>353</v>
      </c>
      <c r="D1314" s="1305" t="s">
        <v>284</v>
      </c>
      <c r="E1314" s="1305" t="s">
        <v>273</v>
      </c>
      <c r="F1314" s="1266">
        <v>3</v>
      </c>
      <c r="G1314" s="1491">
        <f t="shared" si="618"/>
        <v>3995454</v>
      </c>
      <c r="H1314" s="1268"/>
      <c r="I1314" s="2605">
        <f t="shared" si="640"/>
        <v>0</v>
      </c>
      <c r="J1314" s="1268">
        <v>3</v>
      </c>
      <c r="K1314" s="2605">
        <f t="shared" si="639"/>
        <v>6695454</v>
      </c>
      <c r="L1314" s="1962"/>
      <c r="M1314" s="2605">
        <f t="shared" si="641"/>
        <v>0</v>
      </c>
      <c r="N1314" s="1505">
        <f t="shared" si="643"/>
        <v>6</v>
      </c>
      <c r="O1314" s="1494">
        <f t="shared" si="643"/>
        <v>10690908</v>
      </c>
      <c r="P1314" s="1494">
        <f t="shared" si="628"/>
        <v>240000</v>
      </c>
      <c r="Q1314" s="1307"/>
      <c r="R1314" s="1508">
        <v>1331818</v>
      </c>
      <c r="S1314" s="1508">
        <v>1931818</v>
      </c>
      <c r="T1314" s="1508">
        <v>2231818</v>
      </c>
      <c r="U1314" s="1508">
        <v>431818</v>
      </c>
      <c r="V1314" s="1892"/>
      <c r="W1314" s="1229"/>
      <c r="X1314" s="2337"/>
      <c r="Y1314" s="1229"/>
      <c r="Z1314" s="2395"/>
      <c r="AA1314" s="1229"/>
      <c r="AB1314" s="1317"/>
      <c r="AC1314" s="1229"/>
      <c r="AD1314" s="1229"/>
      <c r="AE1314" s="1229"/>
      <c r="AF1314" s="1490">
        <f t="shared" si="629"/>
        <v>0</v>
      </c>
      <c r="AG1314" s="1316">
        <f t="shared" si="630"/>
        <v>10690908</v>
      </c>
      <c r="AH1314" s="1305"/>
      <c r="AI1314" s="1305"/>
      <c r="AJ1314" s="1267"/>
      <c r="AK1314" s="1317"/>
      <c r="AL1314" s="1317"/>
      <c r="AM1314" s="1305"/>
      <c r="AN1314" s="1305"/>
      <c r="AO1314" s="1266"/>
      <c r="AP1314" s="1491">
        <f t="shared" si="631"/>
        <v>0</v>
      </c>
      <c r="AQ1314" s="1268"/>
      <c r="AR1314" s="1492">
        <f t="shared" si="632"/>
        <v>0</v>
      </c>
      <c r="AS1314" s="1268"/>
      <c r="AT1314" s="1492">
        <f t="shared" si="633"/>
        <v>0</v>
      </c>
      <c r="AU1314" s="1268"/>
      <c r="AV1314" s="1492">
        <f t="shared" si="634"/>
        <v>0</v>
      </c>
      <c r="AW1314" s="1493">
        <f t="shared" si="635"/>
        <v>0</v>
      </c>
      <c r="AX1314" s="2153">
        <f t="shared" si="636"/>
        <v>0</v>
      </c>
      <c r="AY1314" s="1495">
        <f t="shared" si="637"/>
        <v>0</v>
      </c>
      <c r="AZ1314" s="1937"/>
      <c r="BA1314" s="1508">
        <v>1331818</v>
      </c>
      <c r="BB1314" s="1508">
        <v>1931818</v>
      </c>
      <c r="BC1314" s="1508">
        <v>2231818</v>
      </c>
      <c r="BD1314" s="1508">
        <v>431818</v>
      </c>
      <c r="BE1314" s="2174"/>
      <c r="BF1314" s="1229"/>
      <c r="BG1314" s="1317"/>
      <c r="BH1314" s="1229"/>
      <c r="BI1314" s="1317"/>
      <c r="BJ1314" s="1229"/>
      <c r="BK1314" s="1317"/>
      <c r="BL1314" s="1229"/>
      <c r="BM1314" s="1229"/>
      <c r="BN1314" s="1229"/>
      <c r="BO1314" s="1490">
        <f t="shared" si="638"/>
        <v>0</v>
      </c>
      <c r="BP1314" s="1496">
        <f t="shared" si="616"/>
        <v>0</v>
      </c>
      <c r="BQ1314" s="1305"/>
      <c r="BS1314" s="1298"/>
      <c r="BT1314" s="1298"/>
      <c r="BU1314" s="1298"/>
      <c r="BV1314" s="1298"/>
      <c r="BW1314" s="1298"/>
    </row>
    <row r="1315" spans="1:75" ht="15" x14ac:dyDescent="0.25">
      <c r="A1315" s="1315">
        <v>7</v>
      </c>
      <c r="B1315" s="2051">
        <v>43768</v>
      </c>
      <c r="C1315" s="1268">
        <v>1301</v>
      </c>
      <c r="D1315" s="1305" t="s">
        <v>83</v>
      </c>
      <c r="E1315" s="1305" t="s">
        <v>273</v>
      </c>
      <c r="F1315" s="1266">
        <v>3</v>
      </c>
      <c r="G1315" s="1491">
        <f t="shared" ref="G1315:G1378" si="644">F1315*R1315</f>
        <v>3995454</v>
      </c>
      <c r="H1315" s="1268"/>
      <c r="I1315" s="2605">
        <f t="shared" si="640"/>
        <v>0</v>
      </c>
      <c r="J1315" s="1268">
        <v>3</v>
      </c>
      <c r="K1315" s="2605">
        <f t="shared" si="639"/>
        <v>6695454</v>
      </c>
      <c r="L1315" s="1962"/>
      <c r="M1315" s="2605">
        <f t="shared" si="641"/>
        <v>0</v>
      </c>
      <c r="N1315" s="1505">
        <f t="shared" si="643"/>
        <v>6</v>
      </c>
      <c r="O1315" s="1494">
        <f t="shared" si="643"/>
        <v>10690908</v>
      </c>
      <c r="P1315" s="1494">
        <f t="shared" si="628"/>
        <v>240000</v>
      </c>
      <c r="Q1315" s="1307"/>
      <c r="R1315" s="1508">
        <v>1331818</v>
      </c>
      <c r="S1315" s="1508">
        <v>1931818</v>
      </c>
      <c r="T1315" s="1508">
        <v>2231818</v>
      </c>
      <c r="U1315" s="1508">
        <v>431818</v>
      </c>
      <c r="V1315" s="1892"/>
      <c r="W1315" s="1229"/>
      <c r="X1315" s="2337"/>
      <c r="Y1315" s="1229"/>
      <c r="Z1315" s="2395"/>
      <c r="AA1315" s="1229"/>
      <c r="AB1315" s="1317"/>
      <c r="AC1315" s="1229"/>
      <c r="AD1315" s="1229"/>
      <c r="AE1315" s="1229"/>
      <c r="AF1315" s="1490">
        <f t="shared" si="629"/>
        <v>0</v>
      </c>
      <c r="AG1315" s="1316">
        <f t="shared" si="630"/>
        <v>10690908</v>
      </c>
      <c r="AH1315" s="1305"/>
      <c r="AI1315" s="1305"/>
      <c r="AJ1315" s="1267"/>
      <c r="AK1315" s="1317"/>
      <c r="AL1315" s="1317"/>
      <c r="AM1315" s="1305"/>
      <c r="AN1315" s="1305"/>
      <c r="AO1315" s="1266"/>
      <c r="AP1315" s="1491">
        <f t="shared" si="631"/>
        <v>0</v>
      </c>
      <c r="AQ1315" s="1268"/>
      <c r="AR1315" s="1492">
        <f t="shared" si="632"/>
        <v>0</v>
      </c>
      <c r="AS1315" s="1268"/>
      <c r="AT1315" s="1492">
        <f t="shared" si="633"/>
        <v>0</v>
      </c>
      <c r="AU1315" s="1268"/>
      <c r="AV1315" s="1492">
        <f t="shared" si="634"/>
        <v>0</v>
      </c>
      <c r="AW1315" s="1493">
        <f t="shared" si="635"/>
        <v>0</v>
      </c>
      <c r="AX1315" s="2153">
        <f t="shared" si="636"/>
        <v>0</v>
      </c>
      <c r="AY1315" s="1495">
        <f t="shared" si="637"/>
        <v>0</v>
      </c>
      <c r="AZ1315" s="1937"/>
      <c r="BA1315" s="1508">
        <v>1331818</v>
      </c>
      <c r="BB1315" s="1508">
        <v>1931818</v>
      </c>
      <c r="BC1315" s="1508">
        <v>2231818</v>
      </c>
      <c r="BD1315" s="1508">
        <v>431818</v>
      </c>
      <c r="BE1315" s="2174"/>
      <c r="BF1315" s="1229"/>
      <c r="BG1315" s="1317"/>
      <c r="BH1315" s="1229"/>
      <c r="BI1315" s="1317"/>
      <c r="BJ1315" s="1229"/>
      <c r="BK1315" s="1317"/>
      <c r="BL1315" s="1229"/>
      <c r="BM1315" s="1229"/>
      <c r="BN1315" s="1229"/>
      <c r="BO1315" s="1490">
        <f t="shared" si="638"/>
        <v>0</v>
      </c>
      <c r="BP1315" s="1496">
        <f t="shared" si="616"/>
        <v>0</v>
      </c>
      <c r="BQ1315" s="1305"/>
      <c r="BS1315" s="1298"/>
      <c r="BT1315" s="1298"/>
      <c r="BU1315" s="1298"/>
      <c r="BV1315" s="1298"/>
      <c r="BW1315" s="1298"/>
    </row>
    <row r="1316" spans="1:75" ht="15" x14ac:dyDescent="0.25">
      <c r="A1316" s="1315">
        <v>8</v>
      </c>
      <c r="B1316" s="2051">
        <v>43768</v>
      </c>
      <c r="C1316" s="1268">
        <f t="shared" si="626"/>
        <v>1302</v>
      </c>
      <c r="D1316" s="1305" t="s">
        <v>354</v>
      </c>
      <c r="E1316" s="1305" t="s">
        <v>273</v>
      </c>
      <c r="F1316" s="1266">
        <v>2</v>
      </c>
      <c r="G1316" s="1491">
        <f t="shared" si="644"/>
        <v>2663636</v>
      </c>
      <c r="H1316" s="1268"/>
      <c r="I1316" s="2605">
        <f t="shared" si="640"/>
        <v>0</v>
      </c>
      <c r="J1316" s="1268">
        <v>2</v>
      </c>
      <c r="K1316" s="2605">
        <f t="shared" si="639"/>
        <v>4463636</v>
      </c>
      <c r="L1316" s="1962"/>
      <c r="M1316" s="2605">
        <f t="shared" si="641"/>
        <v>0</v>
      </c>
      <c r="N1316" s="1505">
        <f t="shared" si="643"/>
        <v>4</v>
      </c>
      <c r="O1316" s="1494">
        <f t="shared" si="643"/>
        <v>7127272</v>
      </c>
      <c r="P1316" s="1494">
        <f t="shared" si="628"/>
        <v>160000</v>
      </c>
      <c r="Q1316" s="1307"/>
      <c r="R1316" s="1508">
        <v>1331818</v>
      </c>
      <c r="S1316" s="1508">
        <v>1931818</v>
      </c>
      <c r="T1316" s="1508">
        <v>2231818</v>
      </c>
      <c r="U1316" s="1508">
        <v>431818</v>
      </c>
      <c r="V1316" s="1892"/>
      <c r="W1316" s="1229"/>
      <c r="X1316" s="2337"/>
      <c r="Y1316" s="1229"/>
      <c r="Z1316" s="2395"/>
      <c r="AA1316" s="1229"/>
      <c r="AB1316" s="1317"/>
      <c r="AC1316" s="1229"/>
      <c r="AD1316" s="1229"/>
      <c r="AE1316" s="1229"/>
      <c r="AF1316" s="1490">
        <f t="shared" si="629"/>
        <v>0</v>
      </c>
      <c r="AG1316" s="1316">
        <f t="shared" si="630"/>
        <v>7127272</v>
      </c>
      <c r="AH1316" s="1305"/>
      <c r="AI1316" s="1305"/>
      <c r="AJ1316" s="1267"/>
      <c r="AK1316" s="1317"/>
      <c r="AL1316" s="1317"/>
      <c r="AM1316" s="1305"/>
      <c r="AN1316" s="1305"/>
      <c r="AO1316" s="1266"/>
      <c r="AP1316" s="1491">
        <f t="shared" si="631"/>
        <v>0</v>
      </c>
      <c r="AQ1316" s="1268"/>
      <c r="AR1316" s="1492">
        <f t="shared" si="632"/>
        <v>0</v>
      </c>
      <c r="AS1316" s="1268"/>
      <c r="AT1316" s="1492">
        <f t="shared" si="633"/>
        <v>0</v>
      </c>
      <c r="AU1316" s="1268"/>
      <c r="AV1316" s="1492">
        <f t="shared" si="634"/>
        <v>0</v>
      </c>
      <c r="AW1316" s="1493">
        <f t="shared" si="635"/>
        <v>0</v>
      </c>
      <c r="AX1316" s="2153">
        <f t="shared" si="636"/>
        <v>0</v>
      </c>
      <c r="AY1316" s="1495">
        <f t="shared" si="637"/>
        <v>0</v>
      </c>
      <c r="AZ1316" s="1937"/>
      <c r="BA1316" s="1508">
        <v>1331818</v>
      </c>
      <c r="BB1316" s="1508">
        <v>1931818</v>
      </c>
      <c r="BC1316" s="1508">
        <v>2231818</v>
      </c>
      <c r="BD1316" s="1508">
        <v>431818</v>
      </c>
      <c r="BE1316" s="2174"/>
      <c r="BF1316" s="1229"/>
      <c r="BG1316" s="1317"/>
      <c r="BH1316" s="1229"/>
      <c r="BI1316" s="1317"/>
      <c r="BJ1316" s="1229"/>
      <c r="BK1316" s="1317"/>
      <c r="BL1316" s="1229"/>
      <c r="BM1316" s="1229"/>
      <c r="BN1316" s="1229"/>
      <c r="BO1316" s="1490">
        <f t="shared" si="638"/>
        <v>0</v>
      </c>
      <c r="BP1316" s="1496">
        <f t="shared" si="616"/>
        <v>0</v>
      </c>
      <c r="BQ1316" s="1305"/>
      <c r="BS1316" s="1298"/>
      <c r="BT1316" s="1298"/>
      <c r="BU1316" s="1298"/>
      <c r="BV1316" s="1298"/>
      <c r="BW1316" s="1298"/>
    </row>
    <row r="1317" spans="1:75" ht="15" x14ac:dyDescent="0.25">
      <c r="A1317" s="1315">
        <v>9</v>
      </c>
      <c r="B1317" s="2051">
        <v>43768</v>
      </c>
      <c r="C1317" s="1268">
        <f t="shared" si="626"/>
        <v>1303</v>
      </c>
      <c r="D1317" s="1305" t="s">
        <v>229</v>
      </c>
      <c r="E1317" s="1305" t="s">
        <v>88</v>
      </c>
      <c r="F1317" s="1266">
        <v>3</v>
      </c>
      <c r="G1317" s="1491">
        <f t="shared" si="644"/>
        <v>3995454</v>
      </c>
      <c r="H1317" s="1268"/>
      <c r="I1317" s="2605">
        <f t="shared" si="640"/>
        <v>0</v>
      </c>
      <c r="J1317" s="1268">
        <v>2</v>
      </c>
      <c r="K1317" s="2605">
        <f t="shared" si="639"/>
        <v>4463636</v>
      </c>
      <c r="L1317" s="1962"/>
      <c r="M1317" s="2605">
        <f t="shared" si="641"/>
        <v>0</v>
      </c>
      <c r="N1317" s="1505">
        <f t="shared" si="643"/>
        <v>5</v>
      </c>
      <c r="O1317" s="1494">
        <f t="shared" si="643"/>
        <v>8459090</v>
      </c>
      <c r="P1317" s="1494">
        <f t="shared" si="628"/>
        <v>200000</v>
      </c>
      <c r="Q1317" s="1307"/>
      <c r="R1317" s="1508">
        <v>1331818</v>
      </c>
      <c r="S1317" s="1508">
        <v>1931818</v>
      </c>
      <c r="T1317" s="1508">
        <v>2231818</v>
      </c>
      <c r="U1317" s="1508">
        <v>431818</v>
      </c>
      <c r="V1317" s="1892"/>
      <c r="W1317" s="1229"/>
      <c r="X1317" s="2337"/>
      <c r="Y1317" s="1229"/>
      <c r="Z1317" s="2395"/>
      <c r="AA1317" s="1229"/>
      <c r="AB1317" s="1317"/>
      <c r="AC1317" s="1229"/>
      <c r="AD1317" s="1229"/>
      <c r="AE1317" s="1229"/>
      <c r="AF1317" s="1490">
        <f t="shared" si="629"/>
        <v>0</v>
      </c>
      <c r="AG1317" s="1316">
        <f t="shared" si="630"/>
        <v>8459090</v>
      </c>
      <c r="AH1317" s="1305"/>
      <c r="AI1317" s="1305"/>
      <c r="AJ1317" s="1267"/>
      <c r="AK1317" s="1317"/>
      <c r="AL1317" s="1317"/>
      <c r="AM1317" s="1305"/>
      <c r="AN1317" s="1305"/>
      <c r="AO1317" s="1266"/>
      <c r="AP1317" s="1491">
        <f t="shared" si="631"/>
        <v>0</v>
      </c>
      <c r="AQ1317" s="1268"/>
      <c r="AR1317" s="1492">
        <f t="shared" si="632"/>
        <v>0</v>
      </c>
      <c r="AS1317" s="1268"/>
      <c r="AT1317" s="1492">
        <f t="shared" si="633"/>
        <v>0</v>
      </c>
      <c r="AU1317" s="1268"/>
      <c r="AV1317" s="1492">
        <f t="shared" si="634"/>
        <v>0</v>
      </c>
      <c r="AW1317" s="1493">
        <f t="shared" si="635"/>
        <v>0</v>
      </c>
      <c r="AX1317" s="2153">
        <f t="shared" si="636"/>
        <v>0</v>
      </c>
      <c r="AY1317" s="1495">
        <f t="shared" si="637"/>
        <v>0</v>
      </c>
      <c r="AZ1317" s="1937"/>
      <c r="BA1317" s="1508">
        <v>1331818</v>
      </c>
      <c r="BB1317" s="1508">
        <v>1931818</v>
      </c>
      <c r="BC1317" s="1508">
        <v>2231818</v>
      </c>
      <c r="BD1317" s="1508">
        <v>431818</v>
      </c>
      <c r="BE1317" s="2174"/>
      <c r="BF1317" s="1229"/>
      <c r="BG1317" s="1317"/>
      <c r="BH1317" s="1229"/>
      <c r="BI1317" s="1317"/>
      <c r="BJ1317" s="1229"/>
      <c r="BK1317" s="1317"/>
      <c r="BL1317" s="1229"/>
      <c r="BM1317" s="1229"/>
      <c r="BN1317" s="1229"/>
      <c r="BO1317" s="1490">
        <f t="shared" si="638"/>
        <v>0</v>
      </c>
      <c r="BP1317" s="1496">
        <f t="shared" ref="BP1317:BP1665" si="645">AX1317-BO1317</f>
        <v>0</v>
      </c>
      <c r="BQ1317" s="1305"/>
      <c r="BS1317" s="1298"/>
      <c r="BT1317" s="1298"/>
      <c r="BU1317" s="1298"/>
      <c r="BV1317" s="1298"/>
      <c r="BW1317" s="1298"/>
    </row>
    <row r="1318" spans="1:75" ht="15" x14ac:dyDescent="0.25">
      <c r="A1318" s="1315">
        <v>10</v>
      </c>
      <c r="B1318" s="2051">
        <v>43768</v>
      </c>
      <c r="C1318" s="1268" t="s">
        <v>355</v>
      </c>
      <c r="D1318" s="1305" t="s">
        <v>229</v>
      </c>
      <c r="E1318" s="1305" t="s">
        <v>88</v>
      </c>
      <c r="F1318" s="1266">
        <v>3</v>
      </c>
      <c r="G1318" s="1491">
        <f t="shared" si="644"/>
        <v>3995454</v>
      </c>
      <c r="H1318" s="1268"/>
      <c r="I1318" s="2605">
        <f t="shared" si="640"/>
        <v>0</v>
      </c>
      <c r="J1318" s="1268">
        <v>2</v>
      </c>
      <c r="K1318" s="2605">
        <f t="shared" si="639"/>
        <v>4463636</v>
      </c>
      <c r="L1318" s="1962"/>
      <c r="M1318" s="2605">
        <f t="shared" si="641"/>
        <v>0</v>
      </c>
      <c r="N1318" s="1505">
        <f t="shared" si="643"/>
        <v>5</v>
      </c>
      <c r="O1318" s="1494">
        <f t="shared" si="643"/>
        <v>8459090</v>
      </c>
      <c r="P1318" s="1494">
        <f t="shared" si="628"/>
        <v>200000</v>
      </c>
      <c r="Q1318" s="1307"/>
      <c r="R1318" s="1508">
        <v>1331818</v>
      </c>
      <c r="S1318" s="1508">
        <v>1931818</v>
      </c>
      <c r="T1318" s="1508">
        <v>2231818</v>
      </c>
      <c r="U1318" s="1508">
        <v>431818</v>
      </c>
      <c r="V1318" s="2470"/>
      <c r="W1318" s="1229"/>
      <c r="X1318" s="2337"/>
      <c r="Y1318" s="1229"/>
      <c r="Z1318" s="2395"/>
      <c r="AA1318" s="1229"/>
      <c r="AB1318" s="1317"/>
      <c r="AC1318" s="1229"/>
      <c r="AD1318" s="1229"/>
      <c r="AE1318" s="1229"/>
      <c r="AF1318" s="1490">
        <f t="shared" si="629"/>
        <v>0</v>
      </c>
      <c r="AG1318" s="1316">
        <f t="shared" si="630"/>
        <v>8459090</v>
      </c>
      <c r="AH1318" s="1305"/>
      <c r="AI1318" s="1305"/>
      <c r="AJ1318" s="1267"/>
      <c r="AK1318" s="1317"/>
      <c r="AL1318" s="1317"/>
      <c r="AM1318" s="1305"/>
      <c r="AN1318" s="1305"/>
      <c r="AO1318" s="1266"/>
      <c r="AP1318" s="1491">
        <f t="shared" si="631"/>
        <v>0</v>
      </c>
      <c r="AQ1318" s="1268"/>
      <c r="AR1318" s="1492">
        <f t="shared" si="632"/>
        <v>0</v>
      </c>
      <c r="AS1318" s="1268"/>
      <c r="AT1318" s="1492">
        <f t="shared" si="633"/>
        <v>0</v>
      </c>
      <c r="AU1318" s="1268"/>
      <c r="AV1318" s="1492">
        <f t="shared" si="634"/>
        <v>0</v>
      </c>
      <c r="AW1318" s="1493">
        <f t="shared" si="635"/>
        <v>0</v>
      </c>
      <c r="AX1318" s="2153">
        <f t="shared" si="636"/>
        <v>0</v>
      </c>
      <c r="AY1318" s="1495">
        <f t="shared" si="637"/>
        <v>0</v>
      </c>
      <c r="AZ1318" s="1937"/>
      <c r="BA1318" s="1508">
        <v>1331818</v>
      </c>
      <c r="BB1318" s="1508">
        <v>1931818</v>
      </c>
      <c r="BC1318" s="1508">
        <v>2231818</v>
      </c>
      <c r="BD1318" s="1508">
        <v>431818</v>
      </c>
      <c r="BE1318" s="2174"/>
      <c r="BF1318" s="1229"/>
      <c r="BG1318" s="1317"/>
      <c r="BH1318" s="1229"/>
      <c r="BI1318" s="1317"/>
      <c r="BJ1318" s="1229"/>
      <c r="BK1318" s="1317"/>
      <c r="BL1318" s="1229"/>
      <c r="BM1318" s="1229"/>
      <c r="BN1318" s="1229"/>
      <c r="BO1318" s="1490">
        <f t="shared" si="638"/>
        <v>0</v>
      </c>
      <c r="BP1318" s="1496">
        <f t="shared" si="645"/>
        <v>0</v>
      </c>
      <c r="BQ1318" s="1305"/>
      <c r="BS1318" s="1298"/>
      <c r="BT1318" s="1298"/>
      <c r="BU1318" s="1298"/>
      <c r="BV1318" s="1298"/>
      <c r="BW1318" s="1298"/>
    </row>
    <row r="1319" spans="1:75" ht="15" x14ac:dyDescent="0.25">
      <c r="A1319" s="1315">
        <v>11</v>
      </c>
      <c r="B1319" s="2051">
        <v>43768</v>
      </c>
      <c r="C1319" s="1268">
        <v>1304</v>
      </c>
      <c r="D1319" s="1305" t="s">
        <v>102</v>
      </c>
      <c r="E1319" s="1305" t="s">
        <v>88</v>
      </c>
      <c r="F1319" s="1266">
        <v>5</v>
      </c>
      <c r="G1319" s="1491">
        <f t="shared" si="644"/>
        <v>6659090</v>
      </c>
      <c r="H1319" s="1268"/>
      <c r="I1319" s="2605">
        <f t="shared" si="640"/>
        <v>0</v>
      </c>
      <c r="J1319" s="1268">
        <v>5</v>
      </c>
      <c r="K1319" s="2605">
        <f t="shared" si="639"/>
        <v>11159090</v>
      </c>
      <c r="L1319" s="1962"/>
      <c r="M1319" s="2605">
        <f t="shared" si="641"/>
        <v>0</v>
      </c>
      <c r="N1319" s="1505">
        <f t="shared" si="643"/>
        <v>10</v>
      </c>
      <c r="O1319" s="1494">
        <f t="shared" si="643"/>
        <v>17818180</v>
      </c>
      <c r="P1319" s="1494">
        <f t="shared" si="628"/>
        <v>400000</v>
      </c>
      <c r="Q1319" s="1307"/>
      <c r="R1319" s="1508">
        <v>1331818</v>
      </c>
      <c r="S1319" s="1508">
        <v>1931818</v>
      </c>
      <c r="T1319" s="1508">
        <v>2231818</v>
      </c>
      <c r="U1319" s="1508">
        <v>431818</v>
      </c>
      <c r="V1319" s="2470"/>
      <c r="W1319" s="1229"/>
      <c r="X1319" s="2386"/>
      <c r="Y1319" s="1229"/>
      <c r="Z1319" s="2450"/>
      <c r="AA1319" s="1229"/>
      <c r="AB1319" s="1317"/>
      <c r="AC1319" s="1229"/>
      <c r="AD1319" s="1229"/>
      <c r="AE1319" s="1229"/>
      <c r="AF1319" s="1490">
        <f t="shared" si="629"/>
        <v>0</v>
      </c>
      <c r="AG1319" s="1316">
        <f t="shared" si="630"/>
        <v>17818180</v>
      </c>
      <c r="AH1319" s="1305"/>
      <c r="AI1319" s="1305"/>
      <c r="AJ1319" s="1267"/>
      <c r="AK1319" s="1317"/>
      <c r="AL1319" s="1317"/>
      <c r="AM1319" s="1305"/>
      <c r="AN1319" s="1305"/>
      <c r="AO1319" s="1266"/>
      <c r="AP1319" s="1491">
        <f t="shared" si="631"/>
        <v>0</v>
      </c>
      <c r="AQ1319" s="1268"/>
      <c r="AR1319" s="1492">
        <f t="shared" si="632"/>
        <v>0</v>
      </c>
      <c r="AS1319" s="1268"/>
      <c r="AT1319" s="1492">
        <f t="shared" si="633"/>
        <v>0</v>
      </c>
      <c r="AU1319" s="1268"/>
      <c r="AV1319" s="1492">
        <f t="shared" si="634"/>
        <v>0</v>
      </c>
      <c r="AW1319" s="1493">
        <f t="shared" si="635"/>
        <v>0</v>
      </c>
      <c r="AX1319" s="2153">
        <f t="shared" si="636"/>
        <v>0</v>
      </c>
      <c r="AY1319" s="1495">
        <f t="shared" si="637"/>
        <v>0</v>
      </c>
      <c r="AZ1319" s="1937"/>
      <c r="BA1319" s="1508">
        <v>1331818</v>
      </c>
      <c r="BB1319" s="1508">
        <v>1931818</v>
      </c>
      <c r="BC1319" s="1508">
        <v>2231818</v>
      </c>
      <c r="BD1319" s="1508">
        <v>431818</v>
      </c>
      <c r="BE1319" s="2174"/>
      <c r="BF1319" s="1229"/>
      <c r="BG1319" s="1317"/>
      <c r="BH1319" s="1229"/>
      <c r="BI1319" s="1317"/>
      <c r="BJ1319" s="1229"/>
      <c r="BK1319" s="1317"/>
      <c r="BL1319" s="1229"/>
      <c r="BM1319" s="1229"/>
      <c r="BN1319" s="1229"/>
      <c r="BO1319" s="1490">
        <f t="shared" si="638"/>
        <v>0</v>
      </c>
      <c r="BP1319" s="1496">
        <f t="shared" si="645"/>
        <v>0</v>
      </c>
      <c r="BQ1319" s="1305"/>
      <c r="BS1319" s="1298"/>
      <c r="BT1319" s="1298"/>
      <c r="BU1319" s="1298"/>
      <c r="BV1319" s="1298"/>
      <c r="BW1319" s="1298"/>
    </row>
    <row r="1320" spans="1:75" ht="15" x14ac:dyDescent="0.25">
      <c r="A1320" s="1315">
        <v>12</v>
      </c>
      <c r="B1320" s="2051">
        <v>43768</v>
      </c>
      <c r="C1320" s="1268">
        <f t="shared" ref="C1320:C1370" si="646">C1319+1</f>
        <v>1305</v>
      </c>
      <c r="D1320" s="1305" t="s">
        <v>87</v>
      </c>
      <c r="E1320" s="1305" t="s">
        <v>88</v>
      </c>
      <c r="F1320" s="1266"/>
      <c r="G1320" s="1491">
        <f t="shared" si="644"/>
        <v>0</v>
      </c>
      <c r="H1320" s="1268"/>
      <c r="I1320" s="2605">
        <f t="shared" si="640"/>
        <v>0</v>
      </c>
      <c r="J1320" s="1268">
        <v>10</v>
      </c>
      <c r="K1320" s="2605">
        <f t="shared" si="639"/>
        <v>22318180</v>
      </c>
      <c r="L1320" s="1962"/>
      <c r="M1320" s="2605">
        <f t="shared" si="641"/>
        <v>0</v>
      </c>
      <c r="N1320" s="1505">
        <f t="shared" si="643"/>
        <v>10</v>
      </c>
      <c r="O1320" s="1494">
        <f t="shared" si="643"/>
        <v>22318180</v>
      </c>
      <c r="P1320" s="1494">
        <f t="shared" si="628"/>
        <v>400000</v>
      </c>
      <c r="Q1320" s="1307"/>
      <c r="R1320" s="1508">
        <v>1331818</v>
      </c>
      <c r="S1320" s="1508">
        <v>1931818</v>
      </c>
      <c r="T1320" s="1508">
        <v>2231818</v>
      </c>
      <c r="U1320" s="1508">
        <v>431818</v>
      </c>
      <c r="V1320" s="1892"/>
      <c r="W1320" s="1229"/>
      <c r="X1320" s="2337"/>
      <c r="Y1320" s="1229"/>
      <c r="Z1320" s="2395"/>
      <c r="AA1320" s="1229"/>
      <c r="AB1320" s="1317"/>
      <c r="AC1320" s="1229"/>
      <c r="AD1320" s="1229"/>
      <c r="AE1320" s="1229"/>
      <c r="AF1320" s="1490">
        <f t="shared" si="629"/>
        <v>0</v>
      </c>
      <c r="AG1320" s="1316">
        <f t="shared" si="630"/>
        <v>22318180</v>
      </c>
      <c r="AH1320" s="1305"/>
      <c r="AI1320" s="1305"/>
      <c r="AJ1320" s="1267"/>
      <c r="AK1320" s="1317"/>
      <c r="AL1320" s="1317"/>
      <c r="AM1320" s="1305"/>
      <c r="AN1320" s="1305"/>
      <c r="AO1320" s="1266"/>
      <c r="AP1320" s="1491">
        <f t="shared" si="631"/>
        <v>0</v>
      </c>
      <c r="AQ1320" s="1268"/>
      <c r="AR1320" s="1492">
        <f t="shared" si="632"/>
        <v>0</v>
      </c>
      <c r="AS1320" s="1268"/>
      <c r="AT1320" s="1492">
        <f t="shared" si="633"/>
        <v>0</v>
      </c>
      <c r="AU1320" s="1268"/>
      <c r="AV1320" s="1492">
        <f t="shared" si="634"/>
        <v>0</v>
      </c>
      <c r="AW1320" s="1493">
        <f t="shared" si="635"/>
        <v>0</v>
      </c>
      <c r="AX1320" s="2153">
        <f t="shared" si="636"/>
        <v>0</v>
      </c>
      <c r="AY1320" s="1495">
        <f t="shared" si="637"/>
        <v>0</v>
      </c>
      <c r="AZ1320" s="1937"/>
      <c r="BA1320" s="1508">
        <v>1331818</v>
      </c>
      <c r="BB1320" s="1508">
        <v>1931818</v>
      </c>
      <c r="BC1320" s="1508">
        <v>2231818</v>
      </c>
      <c r="BD1320" s="1508">
        <v>431818</v>
      </c>
      <c r="BE1320" s="2174"/>
      <c r="BF1320" s="1229"/>
      <c r="BG1320" s="1317"/>
      <c r="BH1320" s="1229"/>
      <c r="BI1320" s="1317"/>
      <c r="BJ1320" s="1229"/>
      <c r="BK1320" s="1317"/>
      <c r="BL1320" s="1229"/>
      <c r="BM1320" s="1229"/>
      <c r="BN1320" s="1229"/>
      <c r="BO1320" s="1490">
        <f t="shared" si="638"/>
        <v>0</v>
      </c>
      <c r="BP1320" s="1496">
        <f t="shared" si="645"/>
        <v>0</v>
      </c>
      <c r="BQ1320" s="1305"/>
      <c r="BS1320" s="1298"/>
      <c r="BT1320" s="1298"/>
      <c r="BU1320" s="1298"/>
      <c r="BV1320" s="1298"/>
      <c r="BW1320" s="1298"/>
    </row>
    <row r="1321" spans="1:75" ht="15" x14ac:dyDescent="0.25">
      <c r="A1321" s="1315">
        <v>1</v>
      </c>
      <c r="B1321" s="2051">
        <v>43777</v>
      </c>
      <c r="C1321" s="1268">
        <f t="shared" si="646"/>
        <v>1306</v>
      </c>
      <c r="D1321" s="1305" t="s">
        <v>37</v>
      </c>
      <c r="E1321" s="1305" t="s">
        <v>31</v>
      </c>
      <c r="F1321" s="1266"/>
      <c r="G1321" s="1491">
        <f t="shared" si="644"/>
        <v>0</v>
      </c>
      <c r="H1321" s="1268"/>
      <c r="I1321" s="2605">
        <f t="shared" si="640"/>
        <v>0</v>
      </c>
      <c r="J1321" s="1268">
        <v>10</v>
      </c>
      <c r="K1321" s="2605">
        <f t="shared" si="639"/>
        <v>22318180</v>
      </c>
      <c r="L1321" s="1962"/>
      <c r="M1321" s="2605">
        <f t="shared" si="641"/>
        <v>0</v>
      </c>
      <c r="N1321" s="1505">
        <f t="shared" si="643"/>
        <v>10</v>
      </c>
      <c r="O1321" s="1494">
        <f t="shared" si="643"/>
        <v>22318180</v>
      </c>
      <c r="P1321" s="1494">
        <f t="shared" si="628"/>
        <v>400000</v>
      </c>
      <c r="Q1321" s="1307"/>
      <c r="R1321" s="1508">
        <v>1331818</v>
      </c>
      <c r="S1321" s="1508">
        <v>1931818</v>
      </c>
      <c r="T1321" s="1508">
        <v>2231818</v>
      </c>
      <c r="U1321" s="1508">
        <v>431818</v>
      </c>
      <c r="V1321" s="1892"/>
      <c r="W1321" s="1229"/>
      <c r="X1321" s="2337"/>
      <c r="Y1321" s="1229"/>
      <c r="Z1321" s="2395"/>
      <c r="AA1321" s="1229"/>
      <c r="AB1321" s="1317"/>
      <c r="AC1321" s="1229"/>
      <c r="AD1321" s="1229"/>
      <c r="AE1321" s="1229"/>
      <c r="AF1321" s="1490">
        <f t="shared" si="629"/>
        <v>0</v>
      </c>
      <c r="AG1321" s="1316">
        <f t="shared" si="630"/>
        <v>22318180</v>
      </c>
      <c r="AH1321" s="1305"/>
      <c r="AI1321" s="1305"/>
      <c r="AJ1321" s="1267"/>
      <c r="AK1321" s="1317"/>
      <c r="AL1321" s="1317"/>
      <c r="AM1321" s="1305"/>
      <c r="AN1321" s="1305"/>
      <c r="AO1321" s="1266"/>
      <c r="AP1321" s="1491">
        <f t="shared" si="631"/>
        <v>0</v>
      </c>
      <c r="AQ1321" s="1268"/>
      <c r="AR1321" s="1492">
        <f t="shared" si="632"/>
        <v>0</v>
      </c>
      <c r="AS1321" s="1268"/>
      <c r="AT1321" s="1492">
        <f t="shared" si="633"/>
        <v>0</v>
      </c>
      <c r="AU1321" s="1268"/>
      <c r="AV1321" s="1492">
        <f t="shared" si="634"/>
        <v>0</v>
      </c>
      <c r="AW1321" s="1493">
        <f t="shared" si="635"/>
        <v>0</v>
      </c>
      <c r="AX1321" s="2153">
        <f t="shared" si="636"/>
        <v>0</v>
      </c>
      <c r="AY1321" s="1495">
        <f t="shared" si="637"/>
        <v>0</v>
      </c>
      <c r="AZ1321" s="1937"/>
      <c r="BA1321" s="1508">
        <v>1331818</v>
      </c>
      <c r="BB1321" s="1508">
        <v>1931818</v>
      </c>
      <c r="BC1321" s="1508">
        <v>2231818</v>
      </c>
      <c r="BD1321" s="1508">
        <v>431818</v>
      </c>
      <c r="BE1321" s="2174"/>
      <c r="BF1321" s="1229"/>
      <c r="BG1321" s="1317"/>
      <c r="BH1321" s="1229"/>
      <c r="BI1321" s="1317"/>
      <c r="BJ1321" s="1229"/>
      <c r="BK1321" s="1317"/>
      <c r="BL1321" s="1229"/>
      <c r="BM1321" s="1229"/>
      <c r="BN1321" s="1229"/>
      <c r="BO1321" s="1490">
        <f t="shared" si="638"/>
        <v>0</v>
      </c>
      <c r="BP1321" s="1496">
        <f t="shared" si="645"/>
        <v>0</v>
      </c>
      <c r="BQ1321" s="1305"/>
      <c r="BS1321" s="1298"/>
      <c r="BT1321" s="1298"/>
      <c r="BU1321" s="1298"/>
      <c r="BV1321" s="1298"/>
      <c r="BW1321" s="1298"/>
    </row>
    <row r="1322" spans="1:75" ht="15" x14ac:dyDescent="0.25">
      <c r="A1322" s="1315">
        <v>2</v>
      </c>
      <c r="B1322" s="2051">
        <v>43777</v>
      </c>
      <c r="C1322" s="1268">
        <f t="shared" si="646"/>
        <v>1307</v>
      </c>
      <c r="D1322" s="1305" t="s">
        <v>89</v>
      </c>
      <c r="E1322" s="1305" t="s">
        <v>31</v>
      </c>
      <c r="F1322" s="1266"/>
      <c r="G1322" s="1491">
        <f t="shared" si="644"/>
        <v>0</v>
      </c>
      <c r="H1322" s="1268"/>
      <c r="I1322" s="2605">
        <f t="shared" si="640"/>
        <v>0</v>
      </c>
      <c r="J1322" s="1268">
        <v>5</v>
      </c>
      <c r="K1322" s="2605">
        <f t="shared" si="639"/>
        <v>11159090</v>
      </c>
      <c r="L1322" s="1962"/>
      <c r="M1322" s="2605">
        <f t="shared" si="641"/>
        <v>0</v>
      </c>
      <c r="N1322" s="1505">
        <f t="shared" si="643"/>
        <v>5</v>
      </c>
      <c r="O1322" s="1494">
        <f t="shared" si="643"/>
        <v>11159090</v>
      </c>
      <c r="P1322" s="1494">
        <f t="shared" si="628"/>
        <v>200000</v>
      </c>
      <c r="Q1322" s="1307"/>
      <c r="R1322" s="1508">
        <v>1331818</v>
      </c>
      <c r="S1322" s="1508">
        <v>1931818</v>
      </c>
      <c r="T1322" s="1508">
        <v>2231818</v>
      </c>
      <c r="U1322" s="1508">
        <v>431818</v>
      </c>
      <c r="V1322" s="2470"/>
      <c r="W1322" s="1229"/>
      <c r="X1322" s="2337"/>
      <c r="Y1322" s="1229"/>
      <c r="Z1322" s="2395"/>
      <c r="AA1322" s="1229"/>
      <c r="AB1322" s="1317"/>
      <c r="AC1322" s="1229"/>
      <c r="AD1322" s="1229"/>
      <c r="AE1322" s="1229"/>
      <c r="AF1322" s="1490">
        <f t="shared" si="629"/>
        <v>0</v>
      </c>
      <c r="AG1322" s="1316">
        <f t="shared" si="630"/>
        <v>11159090</v>
      </c>
      <c r="AH1322" s="1305"/>
      <c r="AI1322" s="1305"/>
      <c r="AJ1322" s="1267"/>
      <c r="AK1322" s="1317"/>
      <c r="AL1322" s="1317"/>
      <c r="AM1322" s="1305"/>
      <c r="AN1322" s="1305"/>
      <c r="AO1322" s="1266"/>
      <c r="AP1322" s="1491">
        <f t="shared" si="631"/>
        <v>0</v>
      </c>
      <c r="AQ1322" s="1268"/>
      <c r="AR1322" s="1492">
        <f t="shared" si="632"/>
        <v>0</v>
      </c>
      <c r="AS1322" s="1268"/>
      <c r="AT1322" s="1492">
        <f t="shared" si="633"/>
        <v>0</v>
      </c>
      <c r="AU1322" s="1268"/>
      <c r="AV1322" s="1492">
        <f t="shared" si="634"/>
        <v>0</v>
      </c>
      <c r="AW1322" s="1493">
        <f t="shared" si="635"/>
        <v>0</v>
      </c>
      <c r="AX1322" s="2153">
        <f t="shared" si="636"/>
        <v>0</v>
      </c>
      <c r="AY1322" s="1495">
        <f t="shared" si="637"/>
        <v>0</v>
      </c>
      <c r="AZ1322" s="1937"/>
      <c r="BA1322" s="1508">
        <v>1331818</v>
      </c>
      <c r="BB1322" s="1508">
        <v>1931818</v>
      </c>
      <c r="BC1322" s="1508">
        <v>2231818</v>
      </c>
      <c r="BD1322" s="1508">
        <v>431818</v>
      </c>
      <c r="BE1322" s="2174"/>
      <c r="BF1322" s="1229"/>
      <c r="BG1322" s="1317"/>
      <c r="BH1322" s="1229"/>
      <c r="BI1322" s="1317"/>
      <c r="BJ1322" s="1229"/>
      <c r="BK1322" s="1317"/>
      <c r="BL1322" s="1229"/>
      <c r="BM1322" s="1229"/>
      <c r="BN1322" s="1229"/>
      <c r="BO1322" s="1490">
        <f t="shared" si="638"/>
        <v>0</v>
      </c>
      <c r="BP1322" s="1496">
        <f t="shared" si="645"/>
        <v>0</v>
      </c>
      <c r="BQ1322" s="1305"/>
      <c r="BS1322" s="1298"/>
      <c r="BT1322" s="1298"/>
      <c r="BU1322" s="1298"/>
      <c r="BV1322" s="1298"/>
      <c r="BW1322" s="1298"/>
    </row>
    <row r="1323" spans="1:75" ht="15" x14ac:dyDescent="0.25">
      <c r="A1323" s="1315">
        <v>3</v>
      </c>
      <c r="B1323" s="2051">
        <v>43777</v>
      </c>
      <c r="C1323" s="1268">
        <f t="shared" si="646"/>
        <v>1308</v>
      </c>
      <c r="D1323" s="1305" t="s">
        <v>344</v>
      </c>
      <c r="E1323" s="1305" t="s">
        <v>31</v>
      </c>
      <c r="F1323" s="1266"/>
      <c r="G1323" s="1491">
        <f t="shared" si="644"/>
        <v>0</v>
      </c>
      <c r="H1323" s="1268"/>
      <c r="I1323" s="2605">
        <f t="shared" si="640"/>
        <v>0</v>
      </c>
      <c r="J1323" s="1268">
        <v>5</v>
      </c>
      <c r="K1323" s="2605">
        <f t="shared" si="639"/>
        <v>11159090</v>
      </c>
      <c r="L1323" s="1962"/>
      <c r="M1323" s="2605">
        <f t="shared" si="641"/>
        <v>0</v>
      </c>
      <c r="N1323" s="1505">
        <f t="shared" si="643"/>
        <v>5</v>
      </c>
      <c r="O1323" s="1494">
        <f t="shared" si="643"/>
        <v>11159090</v>
      </c>
      <c r="P1323" s="1494">
        <f t="shared" si="628"/>
        <v>200000</v>
      </c>
      <c r="Q1323" s="1307"/>
      <c r="R1323" s="1508">
        <v>1331818</v>
      </c>
      <c r="S1323" s="1508">
        <v>1931818</v>
      </c>
      <c r="T1323" s="1508">
        <v>2231818</v>
      </c>
      <c r="U1323" s="1508">
        <v>431818</v>
      </c>
      <c r="V1323" s="1892"/>
      <c r="W1323" s="1229"/>
      <c r="X1323" s="2337"/>
      <c r="Y1323" s="1229"/>
      <c r="Z1323" s="2395"/>
      <c r="AA1323" s="1229"/>
      <c r="AB1323" s="1317"/>
      <c r="AC1323" s="1229"/>
      <c r="AD1323" s="1229"/>
      <c r="AE1323" s="1229"/>
      <c r="AF1323" s="1490">
        <f t="shared" si="629"/>
        <v>0</v>
      </c>
      <c r="AG1323" s="1316">
        <f t="shared" si="630"/>
        <v>11159090</v>
      </c>
      <c r="AH1323" s="1305"/>
      <c r="AI1323" s="1305"/>
      <c r="AJ1323" s="1267"/>
      <c r="AK1323" s="1317"/>
      <c r="AL1323" s="1317"/>
      <c r="AM1323" s="1305"/>
      <c r="AN1323" s="1305"/>
      <c r="AO1323" s="1266"/>
      <c r="AP1323" s="1491">
        <f t="shared" si="631"/>
        <v>0</v>
      </c>
      <c r="AQ1323" s="1268"/>
      <c r="AR1323" s="1492">
        <f t="shared" si="632"/>
        <v>0</v>
      </c>
      <c r="AS1323" s="1268"/>
      <c r="AT1323" s="1492">
        <f t="shared" si="633"/>
        <v>0</v>
      </c>
      <c r="AU1323" s="1268"/>
      <c r="AV1323" s="1492">
        <f t="shared" si="634"/>
        <v>0</v>
      </c>
      <c r="AW1323" s="1493">
        <f t="shared" si="635"/>
        <v>0</v>
      </c>
      <c r="AX1323" s="2153">
        <f t="shared" si="636"/>
        <v>0</v>
      </c>
      <c r="AY1323" s="1495">
        <f t="shared" si="637"/>
        <v>0</v>
      </c>
      <c r="AZ1323" s="1937"/>
      <c r="BA1323" s="1508">
        <v>1331818</v>
      </c>
      <c r="BB1323" s="1508">
        <v>1931818</v>
      </c>
      <c r="BC1323" s="1508">
        <v>2231818</v>
      </c>
      <c r="BD1323" s="1508">
        <v>431818</v>
      </c>
      <c r="BE1323" s="2174"/>
      <c r="BF1323" s="1229"/>
      <c r="BG1323" s="1317"/>
      <c r="BH1323" s="1229"/>
      <c r="BI1323" s="1317"/>
      <c r="BJ1323" s="1229"/>
      <c r="BK1323" s="1317"/>
      <c r="BL1323" s="1229"/>
      <c r="BM1323" s="1229"/>
      <c r="BN1323" s="1229"/>
      <c r="BO1323" s="1490">
        <f t="shared" si="638"/>
        <v>0</v>
      </c>
      <c r="BP1323" s="1496">
        <f t="shared" si="645"/>
        <v>0</v>
      </c>
      <c r="BQ1323" s="1305"/>
      <c r="BS1323" s="1298"/>
      <c r="BT1323" s="1298"/>
      <c r="BU1323" s="1298"/>
      <c r="BV1323" s="1298"/>
      <c r="BW1323" s="1298"/>
    </row>
    <row r="1324" spans="1:75" ht="15" x14ac:dyDescent="0.25">
      <c r="A1324" s="1315">
        <v>4</v>
      </c>
      <c r="B1324" s="2051">
        <v>43777</v>
      </c>
      <c r="C1324" s="1268">
        <f t="shared" si="646"/>
        <v>1309</v>
      </c>
      <c r="D1324" s="1305" t="s">
        <v>356</v>
      </c>
      <c r="E1324" s="1305" t="s">
        <v>31</v>
      </c>
      <c r="F1324" s="1266">
        <v>5</v>
      </c>
      <c r="G1324" s="1491">
        <f t="shared" si="644"/>
        <v>6659090</v>
      </c>
      <c r="H1324" s="1268"/>
      <c r="I1324" s="2605">
        <f t="shared" si="640"/>
        <v>0</v>
      </c>
      <c r="J1324" s="1268">
        <v>3</v>
      </c>
      <c r="K1324" s="2605">
        <f t="shared" si="639"/>
        <v>6695454</v>
      </c>
      <c r="L1324" s="1962"/>
      <c r="M1324" s="2605">
        <f t="shared" si="641"/>
        <v>0</v>
      </c>
      <c r="N1324" s="1505">
        <f t="shared" si="643"/>
        <v>8</v>
      </c>
      <c r="O1324" s="1494">
        <f t="shared" si="643"/>
        <v>13354544</v>
      </c>
      <c r="P1324" s="1494">
        <f t="shared" si="628"/>
        <v>320000</v>
      </c>
      <c r="Q1324" s="1307"/>
      <c r="R1324" s="1508">
        <v>1331818</v>
      </c>
      <c r="S1324" s="1508">
        <v>1931818</v>
      </c>
      <c r="T1324" s="1508">
        <v>2231818</v>
      </c>
      <c r="U1324" s="1508">
        <v>431818</v>
      </c>
      <c r="V1324" s="1892"/>
      <c r="W1324" s="1229"/>
      <c r="X1324" s="2337"/>
      <c r="Y1324" s="1229"/>
      <c r="Z1324" s="2395"/>
      <c r="AA1324" s="1229"/>
      <c r="AB1324" s="1317"/>
      <c r="AC1324" s="1229"/>
      <c r="AD1324" s="1229"/>
      <c r="AE1324" s="1229"/>
      <c r="AF1324" s="1490">
        <f t="shared" si="629"/>
        <v>0</v>
      </c>
      <c r="AG1324" s="1316">
        <f t="shared" si="630"/>
        <v>13354544</v>
      </c>
      <c r="AH1324" s="1305"/>
      <c r="AI1324" s="1305"/>
      <c r="AJ1324" s="1267"/>
      <c r="AK1324" s="1317"/>
      <c r="AL1324" s="1317"/>
      <c r="AM1324" s="1305"/>
      <c r="AN1324" s="1305"/>
      <c r="AO1324" s="1266"/>
      <c r="AP1324" s="1491">
        <f t="shared" si="631"/>
        <v>0</v>
      </c>
      <c r="AQ1324" s="1268"/>
      <c r="AR1324" s="1492">
        <f t="shared" si="632"/>
        <v>0</v>
      </c>
      <c r="AS1324" s="1268"/>
      <c r="AT1324" s="1492">
        <f t="shared" si="633"/>
        <v>0</v>
      </c>
      <c r="AU1324" s="1268"/>
      <c r="AV1324" s="1492">
        <f t="shared" si="634"/>
        <v>0</v>
      </c>
      <c r="AW1324" s="1493">
        <f t="shared" si="635"/>
        <v>0</v>
      </c>
      <c r="AX1324" s="2153">
        <f t="shared" si="636"/>
        <v>0</v>
      </c>
      <c r="AY1324" s="1495">
        <f t="shared" si="637"/>
        <v>0</v>
      </c>
      <c r="AZ1324" s="1937"/>
      <c r="BA1324" s="1508">
        <v>1331818</v>
      </c>
      <c r="BB1324" s="1508">
        <v>1931818</v>
      </c>
      <c r="BC1324" s="1508">
        <v>2231818</v>
      </c>
      <c r="BD1324" s="1508">
        <v>431818</v>
      </c>
      <c r="BE1324" s="2174"/>
      <c r="BF1324" s="1229"/>
      <c r="BG1324" s="1317"/>
      <c r="BH1324" s="1229"/>
      <c r="BI1324" s="1317"/>
      <c r="BJ1324" s="1229"/>
      <c r="BK1324" s="1317"/>
      <c r="BL1324" s="1229"/>
      <c r="BM1324" s="1229"/>
      <c r="BN1324" s="1229"/>
      <c r="BO1324" s="1490">
        <f t="shared" si="638"/>
        <v>0</v>
      </c>
      <c r="BP1324" s="1496">
        <f t="shared" si="645"/>
        <v>0</v>
      </c>
      <c r="BQ1324" s="1305"/>
      <c r="BS1324" s="1298"/>
      <c r="BT1324" s="1298"/>
      <c r="BU1324" s="1298"/>
      <c r="BV1324" s="1298"/>
      <c r="BW1324" s="1298"/>
    </row>
    <row r="1325" spans="1:75" ht="15" x14ac:dyDescent="0.25">
      <c r="A1325" s="1315">
        <v>5</v>
      </c>
      <c r="B1325" s="2051">
        <v>43777</v>
      </c>
      <c r="C1325" s="1268">
        <f t="shared" si="646"/>
        <v>1310</v>
      </c>
      <c r="D1325" s="1305" t="s">
        <v>50</v>
      </c>
      <c r="E1325" s="1305" t="s">
        <v>273</v>
      </c>
      <c r="F1325" s="1266">
        <v>5</v>
      </c>
      <c r="G1325" s="1491">
        <f t="shared" si="644"/>
        <v>6659090</v>
      </c>
      <c r="H1325" s="1268"/>
      <c r="I1325" s="2605">
        <f t="shared" si="640"/>
        <v>0</v>
      </c>
      <c r="J1325" s="1268">
        <v>5</v>
      </c>
      <c r="K1325" s="2605">
        <f t="shared" si="639"/>
        <v>11159090</v>
      </c>
      <c r="L1325" s="1962"/>
      <c r="M1325" s="2605">
        <f t="shared" si="641"/>
        <v>0</v>
      </c>
      <c r="N1325" s="1505">
        <f t="shared" si="643"/>
        <v>10</v>
      </c>
      <c r="O1325" s="1494">
        <f t="shared" si="643"/>
        <v>17818180</v>
      </c>
      <c r="P1325" s="1494">
        <f t="shared" si="628"/>
        <v>400000</v>
      </c>
      <c r="Q1325" s="1307"/>
      <c r="R1325" s="1508">
        <v>1331818</v>
      </c>
      <c r="S1325" s="1508">
        <v>1931818</v>
      </c>
      <c r="T1325" s="1508">
        <v>2231818</v>
      </c>
      <c r="U1325" s="1508">
        <v>431818</v>
      </c>
      <c r="V1325" s="1892"/>
      <c r="W1325" s="1229"/>
      <c r="X1325" s="2337"/>
      <c r="Y1325" s="1229"/>
      <c r="Z1325" s="2395"/>
      <c r="AA1325" s="1229"/>
      <c r="AB1325" s="1317"/>
      <c r="AC1325" s="1229"/>
      <c r="AD1325" s="1229"/>
      <c r="AE1325" s="1229"/>
      <c r="AF1325" s="1490">
        <f t="shared" si="629"/>
        <v>0</v>
      </c>
      <c r="AG1325" s="1316">
        <f t="shared" si="630"/>
        <v>17818180</v>
      </c>
      <c r="AH1325" s="1305"/>
      <c r="AI1325" s="1305"/>
      <c r="AJ1325" s="1267"/>
      <c r="AK1325" s="1317"/>
      <c r="AL1325" s="1317"/>
      <c r="AM1325" s="1305"/>
      <c r="AN1325" s="1305"/>
      <c r="AO1325" s="1266"/>
      <c r="AP1325" s="1491">
        <f t="shared" si="631"/>
        <v>0</v>
      </c>
      <c r="AQ1325" s="1268"/>
      <c r="AR1325" s="1492">
        <f t="shared" si="632"/>
        <v>0</v>
      </c>
      <c r="AS1325" s="1268"/>
      <c r="AT1325" s="1492">
        <f t="shared" si="633"/>
        <v>0</v>
      </c>
      <c r="AU1325" s="1268"/>
      <c r="AV1325" s="1492">
        <f t="shared" si="634"/>
        <v>0</v>
      </c>
      <c r="AW1325" s="1493">
        <f t="shared" si="635"/>
        <v>0</v>
      </c>
      <c r="AX1325" s="2153">
        <f t="shared" si="636"/>
        <v>0</v>
      </c>
      <c r="AY1325" s="1495">
        <f t="shared" si="637"/>
        <v>0</v>
      </c>
      <c r="AZ1325" s="1937"/>
      <c r="BA1325" s="1508">
        <v>1331818</v>
      </c>
      <c r="BB1325" s="1508">
        <v>1931818</v>
      </c>
      <c r="BC1325" s="1508">
        <v>2231818</v>
      </c>
      <c r="BD1325" s="1508">
        <v>431818</v>
      </c>
      <c r="BE1325" s="2174"/>
      <c r="BF1325" s="1229"/>
      <c r="BG1325" s="1317"/>
      <c r="BH1325" s="1229"/>
      <c r="BI1325" s="1317"/>
      <c r="BJ1325" s="1229"/>
      <c r="BK1325" s="1317"/>
      <c r="BL1325" s="1229"/>
      <c r="BM1325" s="1229"/>
      <c r="BN1325" s="1229"/>
      <c r="BO1325" s="1490">
        <f t="shared" si="638"/>
        <v>0</v>
      </c>
      <c r="BP1325" s="1496">
        <f t="shared" si="645"/>
        <v>0</v>
      </c>
      <c r="BQ1325" s="1305"/>
      <c r="BS1325" s="1298"/>
      <c r="BT1325" s="1298"/>
      <c r="BU1325" s="1298"/>
      <c r="BV1325" s="1298"/>
      <c r="BW1325" s="1298"/>
    </row>
    <row r="1326" spans="1:75" ht="15" x14ac:dyDescent="0.25">
      <c r="A1326" s="1315">
        <v>6</v>
      </c>
      <c r="B1326" s="2051">
        <v>43777</v>
      </c>
      <c r="C1326" s="1268">
        <f t="shared" si="646"/>
        <v>1311</v>
      </c>
      <c r="D1326" s="1305" t="s">
        <v>55</v>
      </c>
      <c r="E1326" s="1305" t="s">
        <v>88</v>
      </c>
      <c r="F1326" s="1266">
        <v>6</v>
      </c>
      <c r="G1326" s="1491">
        <f t="shared" si="644"/>
        <v>7990908</v>
      </c>
      <c r="H1326" s="1268"/>
      <c r="I1326" s="2605">
        <f t="shared" si="640"/>
        <v>0</v>
      </c>
      <c r="J1326" s="1268">
        <v>4</v>
      </c>
      <c r="K1326" s="2605">
        <f t="shared" si="639"/>
        <v>8927272</v>
      </c>
      <c r="L1326" s="1962"/>
      <c r="M1326" s="2605">
        <f t="shared" si="641"/>
        <v>0</v>
      </c>
      <c r="N1326" s="1505">
        <f t="shared" si="643"/>
        <v>10</v>
      </c>
      <c r="O1326" s="1494">
        <f t="shared" si="643"/>
        <v>16918180</v>
      </c>
      <c r="P1326" s="1494">
        <f t="shared" si="628"/>
        <v>400000</v>
      </c>
      <c r="Q1326" s="1307"/>
      <c r="R1326" s="1508">
        <v>1331818</v>
      </c>
      <c r="S1326" s="1508">
        <v>1931818</v>
      </c>
      <c r="T1326" s="1508">
        <v>2231818</v>
      </c>
      <c r="U1326" s="1508">
        <v>431818</v>
      </c>
      <c r="V1326" s="1892"/>
      <c r="W1326" s="1229"/>
      <c r="X1326" s="2337"/>
      <c r="Y1326" s="1229"/>
      <c r="Z1326" s="2395"/>
      <c r="AA1326" s="1229"/>
      <c r="AB1326" s="1317"/>
      <c r="AC1326" s="1229"/>
      <c r="AD1326" s="1229"/>
      <c r="AE1326" s="1229"/>
      <c r="AF1326" s="1490">
        <f t="shared" si="629"/>
        <v>0</v>
      </c>
      <c r="AG1326" s="1316">
        <f t="shared" si="630"/>
        <v>16918180</v>
      </c>
      <c r="AH1326" s="1305"/>
      <c r="AI1326" s="1305"/>
      <c r="AJ1326" s="1267"/>
      <c r="AK1326" s="1317"/>
      <c r="AL1326" s="1317"/>
      <c r="AM1326" s="1305"/>
      <c r="AN1326" s="1305"/>
      <c r="AO1326" s="1266"/>
      <c r="AP1326" s="1491">
        <f t="shared" si="631"/>
        <v>0</v>
      </c>
      <c r="AQ1326" s="1268"/>
      <c r="AR1326" s="1492">
        <f t="shared" si="632"/>
        <v>0</v>
      </c>
      <c r="AS1326" s="1268"/>
      <c r="AT1326" s="1492">
        <f t="shared" si="633"/>
        <v>0</v>
      </c>
      <c r="AU1326" s="1268"/>
      <c r="AV1326" s="1492">
        <f t="shared" si="634"/>
        <v>0</v>
      </c>
      <c r="AW1326" s="1493">
        <f t="shared" si="635"/>
        <v>0</v>
      </c>
      <c r="AX1326" s="2153">
        <f t="shared" si="636"/>
        <v>0</v>
      </c>
      <c r="AY1326" s="1495">
        <f t="shared" si="637"/>
        <v>0</v>
      </c>
      <c r="AZ1326" s="1937"/>
      <c r="BA1326" s="1508">
        <v>1331818</v>
      </c>
      <c r="BB1326" s="1508">
        <v>1931818</v>
      </c>
      <c r="BC1326" s="1508">
        <v>2231818</v>
      </c>
      <c r="BD1326" s="1508">
        <v>431818</v>
      </c>
      <c r="BE1326" s="2174"/>
      <c r="BF1326" s="1229"/>
      <c r="BG1326" s="1317"/>
      <c r="BH1326" s="1229"/>
      <c r="BI1326" s="1317"/>
      <c r="BJ1326" s="1229"/>
      <c r="BK1326" s="1317"/>
      <c r="BL1326" s="1229"/>
      <c r="BM1326" s="1229"/>
      <c r="BN1326" s="1229"/>
      <c r="BO1326" s="1490">
        <f t="shared" si="638"/>
        <v>0</v>
      </c>
      <c r="BP1326" s="1496">
        <f t="shared" si="645"/>
        <v>0</v>
      </c>
      <c r="BQ1326" s="1305"/>
      <c r="BS1326" s="1298"/>
      <c r="BT1326" s="1298"/>
      <c r="BU1326" s="1298"/>
      <c r="BV1326" s="1298"/>
      <c r="BW1326" s="1298"/>
    </row>
    <row r="1327" spans="1:75" ht="15" x14ac:dyDescent="0.25">
      <c r="A1327" s="1315">
        <v>1</v>
      </c>
      <c r="B1327" s="2051">
        <v>43780</v>
      </c>
      <c r="C1327" s="1929">
        <f t="shared" si="646"/>
        <v>1312</v>
      </c>
      <c r="D1327" s="1305" t="s">
        <v>90</v>
      </c>
      <c r="E1327" s="1305" t="s">
        <v>88</v>
      </c>
      <c r="F1327" s="1266"/>
      <c r="G1327" s="1301">
        <f t="shared" si="644"/>
        <v>0</v>
      </c>
      <c r="H1327" s="1268"/>
      <c r="I1327" s="817">
        <f t="shared" si="640"/>
        <v>0</v>
      </c>
      <c r="J1327" s="1268">
        <v>10</v>
      </c>
      <c r="K1327" s="817">
        <f t="shared" si="639"/>
        <v>22318180</v>
      </c>
      <c r="L1327" s="1268"/>
      <c r="M1327" s="817">
        <f t="shared" si="641"/>
        <v>0</v>
      </c>
      <c r="N1327" s="1272">
        <f t="shared" ref="N1327:O1342" si="647">F1327+H1327+J1327+L1327</f>
        <v>10</v>
      </c>
      <c r="O1327" s="1494">
        <f t="shared" si="647"/>
        <v>22318180</v>
      </c>
      <c r="P1327" s="1269">
        <f t="shared" si="628"/>
        <v>400000</v>
      </c>
      <c r="Q1327" s="1307"/>
      <c r="R1327" s="1508">
        <v>1331818</v>
      </c>
      <c r="S1327" s="1508">
        <v>1931818</v>
      </c>
      <c r="T1327" s="1508">
        <v>2231818</v>
      </c>
      <c r="U1327" s="1508">
        <v>431818</v>
      </c>
      <c r="V1327" s="1892"/>
      <c r="W1327" s="1229"/>
      <c r="X1327" s="2337"/>
      <c r="Y1327" s="1229"/>
      <c r="Z1327" s="2395"/>
      <c r="AA1327" s="1229"/>
      <c r="AB1327" s="1317"/>
      <c r="AC1327" s="1229"/>
      <c r="AD1327" s="1229"/>
      <c r="AE1327" s="1229"/>
      <c r="AF1327" s="1490">
        <f t="shared" si="629"/>
        <v>0</v>
      </c>
      <c r="AG1327" s="1316">
        <f t="shared" si="630"/>
        <v>22318180</v>
      </c>
      <c r="AH1327" s="1305"/>
      <c r="AI1327" s="1305"/>
      <c r="AJ1327" s="1267"/>
      <c r="AK1327" s="1317"/>
      <c r="AL1327" s="1317"/>
      <c r="AM1327" s="1305"/>
      <c r="AN1327" s="1305"/>
      <c r="AO1327" s="1266"/>
      <c r="AP1327" s="1491">
        <f t="shared" si="631"/>
        <v>0</v>
      </c>
      <c r="AQ1327" s="1268"/>
      <c r="AR1327" s="1492">
        <f t="shared" si="632"/>
        <v>0</v>
      </c>
      <c r="AS1327" s="1268"/>
      <c r="AT1327" s="1492">
        <f t="shared" si="633"/>
        <v>0</v>
      </c>
      <c r="AU1327" s="1268"/>
      <c r="AV1327" s="1492">
        <f t="shared" si="634"/>
        <v>0</v>
      </c>
      <c r="AW1327" s="1493">
        <f t="shared" si="635"/>
        <v>0</v>
      </c>
      <c r="AX1327" s="2153">
        <f t="shared" si="636"/>
        <v>0</v>
      </c>
      <c r="AY1327" s="1495">
        <f t="shared" si="637"/>
        <v>0</v>
      </c>
      <c r="AZ1327" s="1937"/>
      <c r="BA1327" s="1508">
        <v>1331818</v>
      </c>
      <c r="BB1327" s="1508">
        <v>1931818</v>
      </c>
      <c r="BC1327" s="1508">
        <v>2231818</v>
      </c>
      <c r="BD1327" s="1508">
        <v>431818</v>
      </c>
      <c r="BE1327" s="2174"/>
      <c r="BF1327" s="1229"/>
      <c r="BG1327" s="1317"/>
      <c r="BH1327" s="1229"/>
      <c r="BI1327" s="1317"/>
      <c r="BJ1327" s="1229"/>
      <c r="BK1327" s="1317"/>
      <c r="BL1327" s="1229"/>
      <c r="BM1327" s="1229"/>
      <c r="BN1327" s="1229"/>
      <c r="BO1327" s="1490">
        <f t="shared" si="638"/>
        <v>0</v>
      </c>
      <c r="BP1327" s="1496">
        <f t="shared" si="645"/>
        <v>0</v>
      </c>
      <c r="BQ1327" s="1305"/>
      <c r="BS1327" s="1298"/>
      <c r="BT1327" s="1298"/>
      <c r="BU1327" s="1298"/>
      <c r="BV1327" s="1298"/>
      <c r="BW1327" s="1298"/>
    </row>
    <row r="1328" spans="1:75" ht="15" x14ac:dyDescent="0.25">
      <c r="A1328" s="1315">
        <v>2</v>
      </c>
      <c r="B1328" s="2051">
        <v>43780</v>
      </c>
      <c r="C1328" s="1929">
        <f t="shared" si="646"/>
        <v>1313</v>
      </c>
      <c r="D1328" s="1305" t="s">
        <v>212</v>
      </c>
      <c r="E1328" s="1305" t="s">
        <v>88</v>
      </c>
      <c r="F1328" s="1266">
        <v>6</v>
      </c>
      <c r="G1328" s="1301">
        <f t="shared" si="644"/>
        <v>7990908</v>
      </c>
      <c r="H1328" s="1268"/>
      <c r="I1328" s="817">
        <f t="shared" si="640"/>
        <v>0</v>
      </c>
      <c r="J1328" s="1268">
        <v>4</v>
      </c>
      <c r="K1328" s="817">
        <f t="shared" si="639"/>
        <v>8927272</v>
      </c>
      <c r="L1328" s="1268"/>
      <c r="M1328" s="817">
        <f t="shared" si="641"/>
        <v>0</v>
      </c>
      <c r="N1328" s="1272">
        <f t="shared" si="647"/>
        <v>10</v>
      </c>
      <c r="O1328" s="1494">
        <f t="shared" si="647"/>
        <v>16918180</v>
      </c>
      <c r="P1328" s="1269">
        <f t="shared" si="628"/>
        <v>400000</v>
      </c>
      <c r="Q1328" s="1307"/>
      <c r="R1328" s="1508">
        <v>1331818</v>
      </c>
      <c r="S1328" s="1508">
        <v>1931818</v>
      </c>
      <c r="T1328" s="1508">
        <v>2231818</v>
      </c>
      <c r="U1328" s="1508">
        <v>431818</v>
      </c>
      <c r="V1328" s="1892"/>
      <c r="W1328" s="1229"/>
      <c r="X1328" s="2337"/>
      <c r="Y1328" s="1229"/>
      <c r="Z1328" s="2395"/>
      <c r="AA1328" s="1229"/>
      <c r="AB1328" s="1317"/>
      <c r="AC1328" s="1229"/>
      <c r="AD1328" s="1229"/>
      <c r="AE1328" s="1229"/>
      <c r="AF1328" s="1490">
        <f t="shared" si="629"/>
        <v>0</v>
      </c>
      <c r="AG1328" s="1316">
        <f t="shared" si="630"/>
        <v>16918180</v>
      </c>
      <c r="AH1328" s="1305"/>
      <c r="AI1328" s="1305"/>
      <c r="AJ1328" s="1267"/>
      <c r="AK1328" s="1317"/>
      <c r="AL1328" s="1317"/>
      <c r="AM1328" s="1305"/>
      <c r="AN1328" s="1305"/>
      <c r="AO1328" s="1266"/>
      <c r="AP1328" s="1491">
        <f t="shared" si="631"/>
        <v>0</v>
      </c>
      <c r="AQ1328" s="1268"/>
      <c r="AR1328" s="1492">
        <f t="shared" si="632"/>
        <v>0</v>
      </c>
      <c r="AS1328" s="1268"/>
      <c r="AT1328" s="1492">
        <f t="shared" si="633"/>
        <v>0</v>
      </c>
      <c r="AU1328" s="1268"/>
      <c r="AV1328" s="1492">
        <f t="shared" si="634"/>
        <v>0</v>
      </c>
      <c r="AW1328" s="1493">
        <f t="shared" si="635"/>
        <v>0</v>
      </c>
      <c r="AX1328" s="2153">
        <f t="shared" si="636"/>
        <v>0</v>
      </c>
      <c r="AY1328" s="1495">
        <f t="shared" si="637"/>
        <v>0</v>
      </c>
      <c r="AZ1328" s="1937"/>
      <c r="BA1328" s="1508">
        <v>1331818</v>
      </c>
      <c r="BB1328" s="1508">
        <v>1931818</v>
      </c>
      <c r="BC1328" s="1508">
        <v>2231818</v>
      </c>
      <c r="BD1328" s="1508">
        <v>431818</v>
      </c>
      <c r="BE1328" s="2174"/>
      <c r="BF1328" s="1229"/>
      <c r="BG1328" s="1317"/>
      <c r="BH1328" s="1229"/>
      <c r="BI1328" s="1317"/>
      <c r="BJ1328" s="1229"/>
      <c r="BK1328" s="1317"/>
      <c r="BL1328" s="1229"/>
      <c r="BM1328" s="1229"/>
      <c r="BN1328" s="1229"/>
      <c r="BO1328" s="1490">
        <f t="shared" si="638"/>
        <v>0</v>
      </c>
      <c r="BP1328" s="1496">
        <f t="shared" si="645"/>
        <v>0</v>
      </c>
      <c r="BQ1328" s="1305"/>
      <c r="BS1328" s="1298"/>
      <c r="BT1328" s="1298"/>
      <c r="BU1328" s="1298"/>
      <c r="BV1328" s="1298"/>
      <c r="BW1328" s="1298"/>
    </row>
    <row r="1329" spans="1:75" ht="15" x14ac:dyDescent="0.25">
      <c r="A1329" s="1315">
        <v>3</v>
      </c>
      <c r="B1329" s="2051">
        <v>43780</v>
      </c>
      <c r="C1329" s="1929">
        <f t="shared" si="646"/>
        <v>1314</v>
      </c>
      <c r="D1329" s="1305" t="s">
        <v>217</v>
      </c>
      <c r="E1329" s="1305" t="s">
        <v>31</v>
      </c>
      <c r="F1329" s="1266">
        <v>6</v>
      </c>
      <c r="G1329" s="1301">
        <f t="shared" si="644"/>
        <v>7990908</v>
      </c>
      <c r="H1329" s="1268"/>
      <c r="I1329" s="817">
        <f t="shared" si="640"/>
        <v>0</v>
      </c>
      <c r="J1329" s="1268"/>
      <c r="K1329" s="817">
        <f t="shared" si="639"/>
        <v>0</v>
      </c>
      <c r="L1329" s="1268"/>
      <c r="M1329" s="817">
        <f t="shared" si="641"/>
        <v>0</v>
      </c>
      <c r="N1329" s="1272">
        <f t="shared" si="647"/>
        <v>6</v>
      </c>
      <c r="O1329" s="1494">
        <f t="shared" si="647"/>
        <v>7990908</v>
      </c>
      <c r="P1329" s="1269">
        <f t="shared" si="628"/>
        <v>240000</v>
      </c>
      <c r="Q1329" s="1307"/>
      <c r="R1329" s="1508">
        <v>1331818</v>
      </c>
      <c r="S1329" s="1508">
        <v>1931818</v>
      </c>
      <c r="T1329" s="1508">
        <v>2231818</v>
      </c>
      <c r="U1329" s="1508">
        <v>431818</v>
      </c>
      <c r="V1329" s="1892"/>
      <c r="W1329" s="1229"/>
      <c r="X1329" s="2337"/>
      <c r="Y1329" s="1229"/>
      <c r="Z1329" s="2395"/>
      <c r="AA1329" s="1229"/>
      <c r="AB1329" s="1317"/>
      <c r="AC1329" s="1229"/>
      <c r="AD1329" s="1229"/>
      <c r="AE1329" s="1229"/>
      <c r="AF1329" s="1490">
        <f t="shared" si="629"/>
        <v>0</v>
      </c>
      <c r="AG1329" s="1316">
        <f t="shared" si="630"/>
        <v>7990908</v>
      </c>
      <c r="AH1329" s="1305"/>
      <c r="AI1329" s="1305"/>
      <c r="AJ1329" s="1267"/>
      <c r="AK1329" s="1317"/>
      <c r="AL1329" s="1317"/>
      <c r="AM1329" s="1305"/>
      <c r="AN1329" s="1305"/>
      <c r="AO1329" s="1266"/>
      <c r="AP1329" s="1491">
        <f t="shared" si="631"/>
        <v>0</v>
      </c>
      <c r="AQ1329" s="1268"/>
      <c r="AR1329" s="1492">
        <f t="shared" si="632"/>
        <v>0</v>
      </c>
      <c r="AS1329" s="1268"/>
      <c r="AT1329" s="1492">
        <f t="shared" si="633"/>
        <v>0</v>
      </c>
      <c r="AU1329" s="1268"/>
      <c r="AV1329" s="1492">
        <f t="shared" si="634"/>
        <v>0</v>
      </c>
      <c r="AW1329" s="1493">
        <f t="shared" si="635"/>
        <v>0</v>
      </c>
      <c r="AX1329" s="2153">
        <f t="shared" si="636"/>
        <v>0</v>
      </c>
      <c r="AY1329" s="1495">
        <f t="shared" si="637"/>
        <v>0</v>
      </c>
      <c r="AZ1329" s="1937"/>
      <c r="BA1329" s="1508">
        <v>1331818</v>
      </c>
      <c r="BB1329" s="1508">
        <v>1931818</v>
      </c>
      <c r="BC1329" s="1508">
        <v>2231818</v>
      </c>
      <c r="BD1329" s="1508">
        <v>431818</v>
      </c>
      <c r="BE1329" s="2174"/>
      <c r="BF1329" s="1229"/>
      <c r="BG1329" s="1317"/>
      <c r="BH1329" s="1229"/>
      <c r="BI1329" s="1317"/>
      <c r="BJ1329" s="1229"/>
      <c r="BK1329" s="1317"/>
      <c r="BL1329" s="1229"/>
      <c r="BM1329" s="1229"/>
      <c r="BN1329" s="1229"/>
      <c r="BO1329" s="1490">
        <f t="shared" si="638"/>
        <v>0</v>
      </c>
      <c r="BP1329" s="1496">
        <f t="shared" si="645"/>
        <v>0</v>
      </c>
      <c r="BQ1329" s="1305"/>
      <c r="BS1329" s="1298"/>
      <c r="BT1329" s="1298"/>
      <c r="BU1329" s="1298"/>
      <c r="BV1329" s="1298"/>
      <c r="BW1329" s="1298"/>
    </row>
    <row r="1330" spans="1:75" ht="15" x14ac:dyDescent="0.25">
      <c r="A1330" s="1315">
        <v>4</v>
      </c>
      <c r="B1330" s="2051">
        <v>43780</v>
      </c>
      <c r="C1330" s="1929">
        <f t="shared" si="646"/>
        <v>1315</v>
      </c>
      <c r="D1330" s="1305" t="s">
        <v>37</v>
      </c>
      <c r="E1330" s="1305" t="s">
        <v>88</v>
      </c>
      <c r="F1330" s="1266"/>
      <c r="G1330" s="1301">
        <f t="shared" si="644"/>
        <v>0</v>
      </c>
      <c r="H1330" s="1268"/>
      <c r="I1330" s="817">
        <f t="shared" si="640"/>
        <v>0</v>
      </c>
      <c r="J1330" s="1268">
        <v>4</v>
      </c>
      <c r="K1330" s="817">
        <f t="shared" si="639"/>
        <v>8927272</v>
      </c>
      <c r="L1330" s="1268"/>
      <c r="M1330" s="817">
        <f t="shared" si="641"/>
        <v>0</v>
      </c>
      <c r="N1330" s="1272">
        <f t="shared" si="647"/>
        <v>4</v>
      </c>
      <c r="O1330" s="1494">
        <f t="shared" si="647"/>
        <v>8927272</v>
      </c>
      <c r="P1330" s="1269">
        <f t="shared" si="628"/>
        <v>160000</v>
      </c>
      <c r="Q1330" s="1307"/>
      <c r="R1330" s="1508">
        <v>1331818</v>
      </c>
      <c r="S1330" s="1508">
        <v>1931818</v>
      </c>
      <c r="T1330" s="1508">
        <v>2231818</v>
      </c>
      <c r="U1330" s="1508">
        <v>431818</v>
      </c>
      <c r="V1330" s="1892"/>
      <c r="W1330" s="1229"/>
      <c r="X1330" s="2337"/>
      <c r="Y1330" s="1229"/>
      <c r="Z1330" s="2395"/>
      <c r="AA1330" s="1229"/>
      <c r="AB1330" s="1317"/>
      <c r="AC1330" s="1229"/>
      <c r="AD1330" s="1229"/>
      <c r="AE1330" s="1229"/>
      <c r="AF1330" s="1490">
        <f t="shared" si="629"/>
        <v>0</v>
      </c>
      <c r="AG1330" s="1316">
        <f t="shared" si="630"/>
        <v>8927272</v>
      </c>
      <c r="AH1330" s="1305"/>
      <c r="AI1330" s="1305"/>
      <c r="AJ1330" s="1267"/>
      <c r="AK1330" s="1317"/>
      <c r="AL1330" s="1317"/>
      <c r="AM1330" s="1305"/>
      <c r="AN1330" s="1305"/>
      <c r="AO1330" s="1266"/>
      <c r="AP1330" s="1491">
        <f t="shared" si="631"/>
        <v>0</v>
      </c>
      <c r="AQ1330" s="1268"/>
      <c r="AR1330" s="1492">
        <f t="shared" si="632"/>
        <v>0</v>
      </c>
      <c r="AS1330" s="1268"/>
      <c r="AT1330" s="1492">
        <f t="shared" si="633"/>
        <v>0</v>
      </c>
      <c r="AU1330" s="1268"/>
      <c r="AV1330" s="1492">
        <f t="shared" si="634"/>
        <v>0</v>
      </c>
      <c r="AW1330" s="1493">
        <f t="shared" si="635"/>
        <v>0</v>
      </c>
      <c r="AX1330" s="2153">
        <f t="shared" si="636"/>
        <v>0</v>
      </c>
      <c r="AY1330" s="1495">
        <f t="shared" si="637"/>
        <v>0</v>
      </c>
      <c r="AZ1330" s="1937"/>
      <c r="BA1330" s="1508">
        <v>1331818</v>
      </c>
      <c r="BB1330" s="1508">
        <v>1931818</v>
      </c>
      <c r="BC1330" s="1508">
        <v>2231818</v>
      </c>
      <c r="BD1330" s="1508">
        <v>431818</v>
      </c>
      <c r="BE1330" s="2174"/>
      <c r="BF1330" s="1229"/>
      <c r="BG1330" s="1317"/>
      <c r="BH1330" s="1229"/>
      <c r="BI1330" s="1317"/>
      <c r="BJ1330" s="1229"/>
      <c r="BK1330" s="1317"/>
      <c r="BL1330" s="1229"/>
      <c r="BM1330" s="1229"/>
      <c r="BN1330" s="1229"/>
      <c r="BO1330" s="1490">
        <f t="shared" si="638"/>
        <v>0</v>
      </c>
      <c r="BP1330" s="1496">
        <f t="shared" si="645"/>
        <v>0</v>
      </c>
      <c r="BQ1330" s="1305"/>
      <c r="BS1330" s="1298"/>
      <c r="BT1330" s="1298"/>
      <c r="BU1330" s="1298"/>
      <c r="BV1330" s="1298"/>
      <c r="BW1330" s="1298"/>
    </row>
    <row r="1331" spans="1:75" ht="15" x14ac:dyDescent="0.25">
      <c r="A1331" s="1315">
        <v>5</v>
      </c>
      <c r="B1331" s="2051">
        <v>43780</v>
      </c>
      <c r="C1331" s="1929">
        <f t="shared" si="646"/>
        <v>1316</v>
      </c>
      <c r="D1331" s="1305" t="s">
        <v>339</v>
      </c>
      <c r="E1331" s="1305" t="s">
        <v>88</v>
      </c>
      <c r="F1331" s="1266">
        <v>6</v>
      </c>
      <c r="G1331" s="1301">
        <f t="shared" si="644"/>
        <v>7990908</v>
      </c>
      <c r="H1331" s="1268"/>
      <c r="I1331" s="817">
        <f t="shared" si="640"/>
        <v>0</v>
      </c>
      <c r="J1331" s="1268">
        <v>4</v>
      </c>
      <c r="K1331" s="817">
        <f t="shared" si="639"/>
        <v>8927272</v>
      </c>
      <c r="L1331" s="1268"/>
      <c r="M1331" s="817">
        <f t="shared" si="641"/>
        <v>0</v>
      </c>
      <c r="N1331" s="1272">
        <f t="shared" si="647"/>
        <v>10</v>
      </c>
      <c r="O1331" s="1494">
        <f t="shared" si="647"/>
        <v>16918180</v>
      </c>
      <c r="P1331" s="1269">
        <f t="shared" si="628"/>
        <v>400000</v>
      </c>
      <c r="Q1331" s="1307"/>
      <c r="R1331" s="1508">
        <v>1331818</v>
      </c>
      <c r="S1331" s="1508">
        <v>1931818</v>
      </c>
      <c r="T1331" s="1508">
        <v>2231818</v>
      </c>
      <c r="U1331" s="1508">
        <v>431818</v>
      </c>
      <c r="V1331" s="1892"/>
      <c r="W1331" s="1229"/>
      <c r="X1331" s="2386"/>
      <c r="Y1331" s="1229"/>
      <c r="Z1331" s="2395"/>
      <c r="AA1331" s="1229"/>
      <c r="AB1331" s="1317"/>
      <c r="AC1331" s="1229"/>
      <c r="AD1331" s="1229"/>
      <c r="AE1331" s="1229"/>
      <c r="AF1331" s="1490">
        <f t="shared" si="629"/>
        <v>0</v>
      </c>
      <c r="AG1331" s="1316">
        <f t="shared" si="630"/>
        <v>16918180</v>
      </c>
      <c r="AH1331" s="1305"/>
      <c r="AI1331" s="1305"/>
      <c r="AJ1331" s="1267"/>
      <c r="AK1331" s="1317"/>
      <c r="AL1331" s="1317"/>
      <c r="AM1331" s="1305"/>
      <c r="AN1331" s="1305"/>
      <c r="AO1331" s="1266"/>
      <c r="AP1331" s="1491">
        <f t="shared" si="631"/>
        <v>0</v>
      </c>
      <c r="AQ1331" s="1268"/>
      <c r="AR1331" s="1492">
        <f t="shared" si="632"/>
        <v>0</v>
      </c>
      <c r="AS1331" s="1268"/>
      <c r="AT1331" s="1492">
        <f t="shared" si="633"/>
        <v>0</v>
      </c>
      <c r="AU1331" s="1268"/>
      <c r="AV1331" s="1492">
        <f t="shared" si="634"/>
        <v>0</v>
      </c>
      <c r="AW1331" s="1493">
        <f t="shared" si="635"/>
        <v>0</v>
      </c>
      <c r="AX1331" s="2153">
        <f t="shared" si="636"/>
        <v>0</v>
      </c>
      <c r="AY1331" s="1495">
        <f t="shared" si="637"/>
        <v>0</v>
      </c>
      <c r="AZ1331" s="1937"/>
      <c r="BA1331" s="1508">
        <v>1331818</v>
      </c>
      <c r="BB1331" s="1508">
        <v>1931818</v>
      </c>
      <c r="BC1331" s="1508">
        <v>2231818</v>
      </c>
      <c r="BD1331" s="1508">
        <v>431818</v>
      </c>
      <c r="BE1331" s="2174"/>
      <c r="BF1331" s="1229"/>
      <c r="BG1331" s="1317"/>
      <c r="BH1331" s="1229"/>
      <c r="BI1331" s="1317"/>
      <c r="BJ1331" s="1229"/>
      <c r="BK1331" s="1317"/>
      <c r="BL1331" s="1229"/>
      <c r="BM1331" s="1229"/>
      <c r="BN1331" s="1229"/>
      <c r="BO1331" s="1490">
        <f t="shared" si="638"/>
        <v>0</v>
      </c>
      <c r="BP1331" s="1496">
        <f t="shared" si="645"/>
        <v>0</v>
      </c>
      <c r="BQ1331" s="1305"/>
      <c r="BS1331" s="1959"/>
      <c r="BT1331" s="1959"/>
      <c r="BU1331" s="1959"/>
      <c r="BV1331" s="1959"/>
      <c r="BW1331" s="1959"/>
    </row>
    <row r="1332" spans="1:75" ht="15" x14ac:dyDescent="0.25">
      <c r="A1332" s="1315">
        <v>6</v>
      </c>
      <c r="B1332" s="2051">
        <v>43780</v>
      </c>
      <c r="C1332" s="1929">
        <f t="shared" si="646"/>
        <v>1317</v>
      </c>
      <c r="D1332" s="1305" t="s">
        <v>69</v>
      </c>
      <c r="E1332" s="1305" t="s">
        <v>57</v>
      </c>
      <c r="F1332" s="1266"/>
      <c r="G1332" s="1301">
        <f t="shared" si="644"/>
        <v>0</v>
      </c>
      <c r="H1332" s="1268"/>
      <c r="I1332" s="817">
        <f t="shared" si="640"/>
        <v>0</v>
      </c>
      <c r="J1332" s="1268">
        <v>5</v>
      </c>
      <c r="K1332" s="817">
        <f t="shared" si="639"/>
        <v>11159090</v>
      </c>
      <c r="L1332" s="1268"/>
      <c r="M1332" s="817">
        <f t="shared" si="641"/>
        <v>0</v>
      </c>
      <c r="N1332" s="1272">
        <f t="shared" si="647"/>
        <v>5</v>
      </c>
      <c r="O1332" s="1494">
        <f t="shared" si="647"/>
        <v>11159090</v>
      </c>
      <c r="P1332" s="1269">
        <f t="shared" si="628"/>
        <v>200000</v>
      </c>
      <c r="Q1332" s="1307"/>
      <c r="R1332" s="1508">
        <v>1331818</v>
      </c>
      <c r="S1332" s="1508">
        <v>1931818</v>
      </c>
      <c r="T1332" s="1508">
        <v>2231818</v>
      </c>
      <c r="U1332" s="1508">
        <v>431818</v>
      </c>
      <c r="V1332" s="1892"/>
      <c r="W1332" s="1229"/>
      <c r="X1332" s="2337"/>
      <c r="Y1332" s="1229"/>
      <c r="Z1332" s="2395"/>
      <c r="AA1332" s="1229"/>
      <c r="AB1332" s="1317"/>
      <c r="AC1332" s="1229"/>
      <c r="AD1332" s="1229"/>
      <c r="AE1332" s="1229"/>
      <c r="AF1332" s="1490">
        <f t="shared" si="629"/>
        <v>0</v>
      </c>
      <c r="AG1332" s="1316">
        <f t="shared" si="630"/>
        <v>11159090</v>
      </c>
      <c r="AH1332" s="1305"/>
      <c r="AI1332" s="1305"/>
      <c r="AJ1332" s="1267"/>
      <c r="AK1332" s="1317"/>
      <c r="AL1332" s="1317"/>
      <c r="AM1332" s="1305"/>
      <c r="AN1332" s="1305"/>
      <c r="AO1332" s="1266"/>
      <c r="AP1332" s="1491">
        <f t="shared" si="631"/>
        <v>0</v>
      </c>
      <c r="AQ1332" s="1268"/>
      <c r="AR1332" s="1492">
        <f t="shared" si="632"/>
        <v>0</v>
      </c>
      <c r="AS1332" s="1268"/>
      <c r="AT1332" s="1492">
        <f t="shared" si="633"/>
        <v>0</v>
      </c>
      <c r="AU1332" s="1268"/>
      <c r="AV1332" s="1492">
        <f t="shared" si="634"/>
        <v>0</v>
      </c>
      <c r="AW1332" s="1493">
        <f t="shared" si="635"/>
        <v>0</v>
      </c>
      <c r="AX1332" s="2153">
        <f t="shared" si="636"/>
        <v>0</v>
      </c>
      <c r="AY1332" s="1495">
        <f t="shared" si="637"/>
        <v>0</v>
      </c>
      <c r="AZ1332" s="1937"/>
      <c r="BA1332" s="1508">
        <v>1331818</v>
      </c>
      <c r="BB1332" s="1508">
        <v>1931818</v>
      </c>
      <c r="BC1332" s="1508">
        <v>2231818</v>
      </c>
      <c r="BD1332" s="1508">
        <v>431818</v>
      </c>
      <c r="BE1332" s="2174"/>
      <c r="BF1332" s="1229"/>
      <c r="BG1332" s="1317"/>
      <c r="BH1332" s="1229"/>
      <c r="BI1332" s="1317"/>
      <c r="BJ1332" s="1229"/>
      <c r="BK1332" s="1317"/>
      <c r="BL1332" s="1229"/>
      <c r="BM1332" s="1229"/>
      <c r="BN1332" s="1229"/>
      <c r="BO1332" s="1490">
        <f t="shared" si="638"/>
        <v>0</v>
      </c>
      <c r="BP1332" s="1496">
        <f t="shared" si="645"/>
        <v>0</v>
      </c>
      <c r="BQ1332" s="1305"/>
      <c r="BS1332" s="1298"/>
      <c r="BT1332" s="1298"/>
      <c r="BU1332" s="1298"/>
      <c r="BV1332" s="1298"/>
      <c r="BW1332" s="1298"/>
    </row>
    <row r="1333" spans="1:75" ht="15" x14ac:dyDescent="0.25">
      <c r="A1333" s="1315">
        <v>7</v>
      </c>
      <c r="B1333" s="2051">
        <v>43780</v>
      </c>
      <c r="C1333" s="1929">
        <f t="shared" si="646"/>
        <v>1318</v>
      </c>
      <c r="D1333" s="1305" t="s">
        <v>343</v>
      </c>
      <c r="E1333" s="1305" t="s">
        <v>57</v>
      </c>
      <c r="F1333" s="1266"/>
      <c r="G1333" s="1301">
        <f t="shared" si="644"/>
        <v>0</v>
      </c>
      <c r="H1333" s="1268"/>
      <c r="I1333" s="817">
        <f t="shared" si="640"/>
        <v>0</v>
      </c>
      <c r="J1333" s="1268">
        <v>3</v>
      </c>
      <c r="K1333" s="817">
        <f t="shared" si="639"/>
        <v>6695454</v>
      </c>
      <c r="L1333" s="1268"/>
      <c r="M1333" s="817">
        <f t="shared" si="641"/>
        <v>0</v>
      </c>
      <c r="N1333" s="1272">
        <f t="shared" si="647"/>
        <v>3</v>
      </c>
      <c r="O1333" s="1494">
        <f t="shared" si="647"/>
        <v>6695454</v>
      </c>
      <c r="P1333" s="1269">
        <f t="shared" si="628"/>
        <v>120000</v>
      </c>
      <c r="Q1333" s="1307"/>
      <c r="R1333" s="1508">
        <v>1331818</v>
      </c>
      <c r="S1333" s="1508">
        <v>1931818</v>
      </c>
      <c r="T1333" s="1508">
        <v>2231818</v>
      </c>
      <c r="U1333" s="1508">
        <v>431818</v>
      </c>
      <c r="V1333" s="1892"/>
      <c r="W1333" s="1229"/>
      <c r="X1333" s="2337"/>
      <c r="Y1333" s="1229"/>
      <c r="Z1333" s="2395"/>
      <c r="AA1333" s="1229"/>
      <c r="AB1333" s="1317"/>
      <c r="AC1333" s="1229"/>
      <c r="AD1333" s="1229"/>
      <c r="AE1333" s="1229"/>
      <c r="AF1333" s="1490">
        <f t="shared" si="629"/>
        <v>0</v>
      </c>
      <c r="AG1333" s="1316">
        <f t="shared" si="630"/>
        <v>6695454</v>
      </c>
      <c r="AH1333" s="1305"/>
      <c r="AI1333" s="1305"/>
      <c r="AJ1333" s="1267"/>
      <c r="AK1333" s="1317"/>
      <c r="AL1333" s="1317"/>
      <c r="AM1333" s="1305"/>
      <c r="AN1333" s="1305"/>
      <c r="AO1333" s="1266"/>
      <c r="AP1333" s="1491">
        <f t="shared" si="631"/>
        <v>0</v>
      </c>
      <c r="AQ1333" s="1268"/>
      <c r="AR1333" s="1492">
        <f t="shared" si="632"/>
        <v>0</v>
      </c>
      <c r="AS1333" s="1268"/>
      <c r="AT1333" s="1492">
        <f t="shared" si="633"/>
        <v>0</v>
      </c>
      <c r="AU1333" s="1268"/>
      <c r="AV1333" s="1492">
        <f t="shared" si="634"/>
        <v>0</v>
      </c>
      <c r="AW1333" s="1493">
        <f t="shared" si="635"/>
        <v>0</v>
      </c>
      <c r="AX1333" s="2153">
        <f t="shared" si="636"/>
        <v>0</v>
      </c>
      <c r="AY1333" s="1495">
        <f t="shared" si="637"/>
        <v>0</v>
      </c>
      <c r="AZ1333" s="1937"/>
      <c r="BA1333" s="1508">
        <v>1331818</v>
      </c>
      <c r="BB1333" s="1508">
        <v>1931818</v>
      </c>
      <c r="BC1333" s="1508">
        <v>2231818</v>
      </c>
      <c r="BD1333" s="1508">
        <v>431818</v>
      </c>
      <c r="BE1333" s="2174"/>
      <c r="BF1333" s="1229"/>
      <c r="BG1333" s="1317"/>
      <c r="BH1333" s="1229"/>
      <c r="BI1333" s="1317"/>
      <c r="BJ1333" s="1229"/>
      <c r="BK1333" s="1317"/>
      <c r="BL1333" s="1229"/>
      <c r="BM1333" s="1229"/>
      <c r="BN1333" s="1229"/>
      <c r="BO1333" s="1490">
        <f t="shared" si="638"/>
        <v>0</v>
      </c>
      <c r="BP1333" s="1496">
        <f t="shared" si="645"/>
        <v>0</v>
      </c>
      <c r="BQ1333" s="1305"/>
      <c r="BS1333" s="1298"/>
      <c r="BT1333" s="1298"/>
      <c r="BU1333" s="1298"/>
      <c r="BV1333" s="1298"/>
      <c r="BW1333" s="1298"/>
    </row>
    <row r="1334" spans="1:75" ht="15" x14ac:dyDescent="0.25">
      <c r="A1334" s="1315">
        <v>8</v>
      </c>
      <c r="B1334" s="2051">
        <v>43780</v>
      </c>
      <c r="C1334" s="1929">
        <f t="shared" si="646"/>
        <v>1319</v>
      </c>
      <c r="D1334" s="1305" t="s">
        <v>285</v>
      </c>
      <c r="E1334" s="1305" t="s">
        <v>57</v>
      </c>
      <c r="F1334" s="1266"/>
      <c r="G1334" s="1301">
        <f t="shared" si="644"/>
        <v>0</v>
      </c>
      <c r="H1334" s="1268"/>
      <c r="I1334" s="817">
        <f t="shared" si="640"/>
        <v>0</v>
      </c>
      <c r="J1334" s="1268">
        <v>3</v>
      </c>
      <c r="K1334" s="817">
        <f t="shared" si="639"/>
        <v>6695454</v>
      </c>
      <c r="L1334" s="1268"/>
      <c r="M1334" s="817">
        <f t="shared" si="641"/>
        <v>0</v>
      </c>
      <c r="N1334" s="1272">
        <f t="shared" si="647"/>
        <v>3</v>
      </c>
      <c r="O1334" s="1494">
        <f t="shared" si="647"/>
        <v>6695454</v>
      </c>
      <c r="P1334" s="1269">
        <f t="shared" si="628"/>
        <v>120000</v>
      </c>
      <c r="Q1334" s="1307"/>
      <c r="R1334" s="1508">
        <v>1331818</v>
      </c>
      <c r="S1334" s="1508">
        <v>1931818</v>
      </c>
      <c r="T1334" s="1508">
        <v>2231818</v>
      </c>
      <c r="U1334" s="1508">
        <v>431818</v>
      </c>
      <c r="V1334" s="1892"/>
      <c r="W1334" s="1229"/>
      <c r="X1334" s="2337"/>
      <c r="Y1334" s="1229"/>
      <c r="Z1334" s="2395"/>
      <c r="AA1334" s="1229"/>
      <c r="AB1334" s="1317"/>
      <c r="AC1334" s="1229"/>
      <c r="AD1334" s="1229"/>
      <c r="AE1334" s="1229"/>
      <c r="AF1334" s="1490">
        <f t="shared" si="629"/>
        <v>0</v>
      </c>
      <c r="AG1334" s="1316">
        <f t="shared" si="630"/>
        <v>6695454</v>
      </c>
      <c r="AH1334" s="1305"/>
      <c r="AI1334" s="1305"/>
      <c r="AJ1334" s="1267"/>
      <c r="AK1334" s="1317"/>
      <c r="AL1334" s="1317"/>
      <c r="AM1334" s="1305"/>
      <c r="AN1334" s="1305"/>
      <c r="AO1334" s="1266"/>
      <c r="AP1334" s="1491">
        <f t="shared" si="631"/>
        <v>0</v>
      </c>
      <c r="AQ1334" s="1268"/>
      <c r="AR1334" s="1492">
        <f t="shared" si="632"/>
        <v>0</v>
      </c>
      <c r="AS1334" s="1268"/>
      <c r="AT1334" s="1492">
        <f t="shared" si="633"/>
        <v>0</v>
      </c>
      <c r="AU1334" s="1268"/>
      <c r="AV1334" s="1492">
        <f t="shared" si="634"/>
        <v>0</v>
      </c>
      <c r="AW1334" s="1493">
        <f t="shared" si="635"/>
        <v>0</v>
      </c>
      <c r="AX1334" s="2153">
        <f t="shared" si="636"/>
        <v>0</v>
      </c>
      <c r="AY1334" s="1495">
        <f t="shared" si="637"/>
        <v>0</v>
      </c>
      <c r="AZ1334" s="1937"/>
      <c r="BA1334" s="1508">
        <v>1331818</v>
      </c>
      <c r="BB1334" s="1508">
        <v>1931818</v>
      </c>
      <c r="BC1334" s="1508">
        <v>2231818</v>
      </c>
      <c r="BD1334" s="1508">
        <v>431818</v>
      </c>
      <c r="BE1334" s="2174"/>
      <c r="BF1334" s="1229"/>
      <c r="BG1334" s="1317"/>
      <c r="BH1334" s="1229"/>
      <c r="BI1334" s="1317"/>
      <c r="BJ1334" s="1229"/>
      <c r="BK1334" s="1317"/>
      <c r="BL1334" s="1229"/>
      <c r="BM1334" s="1229"/>
      <c r="BN1334" s="1229"/>
      <c r="BO1334" s="1490">
        <f t="shared" si="638"/>
        <v>0</v>
      </c>
      <c r="BP1334" s="1496">
        <f t="shared" si="645"/>
        <v>0</v>
      </c>
      <c r="BQ1334" s="1305"/>
      <c r="BS1334" s="1298"/>
      <c r="BT1334" s="1298"/>
      <c r="BU1334" s="1298"/>
      <c r="BV1334" s="1298"/>
      <c r="BW1334" s="1298"/>
    </row>
    <row r="1335" spans="1:75" ht="15" x14ac:dyDescent="0.25">
      <c r="A1335" s="1315">
        <v>1</v>
      </c>
      <c r="B1335" s="2051">
        <v>43781</v>
      </c>
      <c r="C1335" s="1929">
        <f t="shared" si="646"/>
        <v>1320</v>
      </c>
      <c r="D1335" s="1305" t="s">
        <v>71</v>
      </c>
      <c r="E1335" s="1305" t="s">
        <v>57</v>
      </c>
      <c r="F1335" s="1266"/>
      <c r="G1335" s="1301">
        <f t="shared" si="644"/>
        <v>0</v>
      </c>
      <c r="H1335" s="1268"/>
      <c r="I1335" s="817">
        <f t="shared" si="640"/>
        <v>0</v>
      </c>
      <c r="J1335" s="1268">
        <v>4</v>
      </c>
      <c r="K1335" s="817">
        <f t="shared" si="639"/>
        <v>8927272</v>
      </c>
      <c r="L1335" s="1268"/>
      <c r="M1335" s="817">
        <f t="shared" si="641"/>
        <v>0</v>
      </c>
      <c r="N1335" s="1272">
        <f t="shared" si="647"/>
        <v>4</v>
      </c>
      <c r="O1335" s="1494">
        <f t="shared" si="647"/>
        <v>8927272</v>
      </c>
      <c r="P1335" s="1269">
        <f t="shared" si="628"/>
        <v>160000</v>
      </c>
      <c r="Q1335" s="1307"/>
      <c r="R1335" s="1508">
        <v>1331818</v>
      </c>
      <c r="S1335" s="1508">
        <v>1931818</v>
      </c>
      <c r="T1335" s="1508">
        <v>2231818</v>
      </c>
      <c r="U1335" s="1508">
        <v>431818</v>
      </c>
      <c r="V1335" s="1892"/>
      <c r="W1335" s="1229"/>
      <c r="X1335" s="2337"/>
      <c r="Y1335" s="1229"/>
      <c r="Z1335" s="2395"/>
      <c r="AA1335" s="1229"/>
      <c r="AB1335" s="1317"/>
      <c r="AC1335" s="1229"/>
      <c r="AD1335" s="1229"/>
      <c r="AE1335" s="1229"/>
      <c r="AF1335" s="1490">
        <f t="shared" si="629"/>
        <v>0</v>
      </c>
      <c r="AG1335" s="1316">
        <f t="shared" si="630"/>
        <v>8927272</v>
      </c>
      <c r="AH1335" s="1305"/>
      <c r="AI1335" s="1305"/>
      <c r="AJ1335" s="1267"/>
      <c r="AK1335" s="1317"/>
      <c r="AL1335" s="1317"/>
      <c r="AM1335" s="1305"/>
      <c r="AN1335" s="1305"/>
      <c r="AO1335" s="1266"/>
      <c r="AP1335" s="1491">
        <f t="shared" si="631"/>
        <v>0</v>
      </c>
      <c r="AQ1335" s="1268"/>
      <c r="AR1335" s="1492">
        <f t="shared" si="632"/>
        <v>0</v>
      </c>
      <c r="AS1335" s="1268"/>
      <c r="AT1335" s="1492">
        <f t="shared" si="633"/>
        <v>0</v>
      </c>
      <c r="AU1335" s="1268"/>
      <c r="AV1335" s="1492">
        <f t="shared" si="634"/>
        <v>0</v>
      </c>
      <c r="AW1335" s="1493">
        <f t="shared" si="635"/>
        <v>0</v>
      </c>
      <c r="AX1335" s="2153">
        <f t="shared" si="636"/>
        <v>0</v>
      </c>
      <c r="AY1335" s="1495">
        <f t="shared" si="637"/>
        <v>0</v>
      </c>
      <c r="AZ1335" s="1937"/>
      <c r="BA1335" s="1508">
        <v>1331818</v>
      </c>
      <c r="BB1335" s="1508">
        <v>1931818</v>
      </c>
      <c r="BC1335" s="1508">
        <v>2231818</v>
      </c>
      <c r="BD1335" s="1508">
        <v>431818</v>
      </c>
      <c r="BE1335" s="2174"/>
      <c r="BF1335" s="1229"/>
      <c r="BG1335" s="1317"/>
      <c r="BH1335" s="1229"/>
      <c r="BI1335" s="1317"/>
      <c r="BJ1335" s="1229"/>
      <c r="BK1335" s="1317"/>
      <c r="BL1335" s="1229"/>
      <c r="BM1335" s="1229"/>
      <c r="BN1335" s="1229"/>
      <c r="BO1335" s="1490">
        <f t="shared" si="638"/>
        <v>0</v>
      </c>
      <c r="BP1335" s="1496">
        <f t="shared" si="645"/>
        <v>0</v>
      </c>
      <c r="BQ1335" s="1305"/>
      <c r="BS1335" s="1298"/>
      <c r="BT1335" s="1298"/>
      <c r="BU1335" s="1298"/>
      <c r="BV1335" s="1298"/>
      <c r="BW1335" s="1298"/>
    </row>
    <row r="1336" spans="1:75" ht="15" x14ac:dyDescent="0.25">
      <c r="A1336" s="1315">
        <v>2</v>
      </c>
      <c r="B1336" s="2051">
        <v>43781</v>
      </c>
      <c r="C1336" s="1929">
        <f t="shared" si="646"/>
        <v>1321</v>
      </c>
      <c r="D1336" s="1305" t="s">
        <v>75</v>
      </c>
      <c r="E1336" s="1305" t="s">
        <v>57</v>
      </c>
      <c r="F1336" s="1266"/>
      <c r="G1336" s="1301">
        <f t="shared" si="644"/>
        <v>0</v>
      </c>
      <c r="H1336" s="1268"/>
      <c r="I1336" s="817">
        <f t="shared" si="640"/>
        <v>0</v>
      </c>
      <c r="J1336" s="1268">
        <v>4</v>
      </c>
      <c r="K1336" s="817">
        <f t="shared" si="639"/>
        <v>8927272</v>
      </c>
      <c r="L1336" s="1268"/>
      <c r="M1336" s="817">
        <f t="shared" si="641"/>
        <v>0</v>
      </c>
      <c r="N1336" s="1272">
        <f t="shared" si="647"/>
        <v>4</v>
      </c>
      <c r="O1336" s="1494">
        <f t="shared" si="647"/>
        <v>8927272</v>
      </c>
      <c r="P1336" s="1269">
        <f t="shared" si="628"/>
        <v>160000</v>
      </c>
      <c r="Q1336" s="1307"/>
      <c r="R1336" s="1508">
        <v>1331818</v>
      </c>
      <c r="S1336" s="1508">
        <v>1931818</v>
      </c>
      <c r="T1336" s="1508">
        <v>2231818</v>
      </c>
      <c r="U1336" s="1508">
        <v>431818</v>
      </c>
      <c r="V1336" s="1892"/>
      <c r="W1336" s="1229"/>
      <c r="X1336" s="2386"/>
      <c r="Y1336" s="1229"/>
      <c r="Z1336" s="2395"/>
      <c r="AA1336" s="1229"/>
      <c r="AB1336" s="1317"/>
      <c r="AC1336" s="1229"/>
      <c r="AD1336" s="1229"/>
      <c r="AE1336" s="1229"/>
      <c r="AF1336" s="1490">
        <f t="shared" si="629"/>
        <v>0</v>
      </c>
      <c r="AG1336" s="1316">
        <f t="shared" si="630"/>
        <v>8927272</v>
      </c>
      <c r="AH1336" s="1305"/>
      <c r="AI1336" s="1305"/>
      <c r="AJ1336" s="1267"/>
      <c r="AK1336" s="1317"/>
      <c r="AL1336" s="1317"/>
      <c r="AM1336" s="1305"/>
      <c r="AN1336" s="1305"/>
      <c r="AO1336" s="1266"/>
      <c r="AP1336" s="1491">
        <f t="shared" si="631"/>
        <v>0</v>
      </c>
      <c r="AQ1336" s="1268"/>
      <c r="AR1336" s="1492">
        <f t="shared" si="632"/>
        <v>0</v>
      </c>
      <c r="AS1336" s="1268"/>
      <c r="AT1336" s="1492">
        <f t="shared" si="633"/>
        <v>0</v>
      </c>
      <c r="AU1336" s="1268"/>
      <c r="AV1336" s="1492">
        <f t="shared" si="634"/>
        <v>0</v>
      </c>
      <c r="AW1336" s="1493">
        <f t="shared" si="635"/>
        <v>0</v>
      </c>
      <c r="AX1336" s="2153">
        <f t="shared" si="636"/>
        <v>0</v>
      </c>
      <c r="AY1336" s="1495">
        <f t="shared" si="637"/>
        <v>0</v>
      </c>
      <c r="AZ1336" s="1937"/>
      <c r="BA1336" s="1508">
        <v>1331818</v>
      </c>
      <c r="BB1336" s="1508">
        <v>1931818</v>
      </c>
      <c r="BC1336" s="1508">
        <v>2231818</v>
      </c>
      <c r="BD1336" s="1508">
        <v>431818</v>
      </c>
      <c r="BE1336" s="2174"/>
      <c r="BF1336" s="1229"/>
      <c r="BG1336" s="1317"/>
      <c r="BH1336" s="1229"/>
      <c r="BI1336" s="1317"/>
      <c r="BJ1336" s="1229"/>
      <c r="BK1336" s="1317"/>
      <c r="BL1336" s="1229"/>
      <c r="BM1336" s="1229"/>
      <c r="BN1336" s="1229"/>
      <c r="BO1336" s="1490">
        <f t="shared" si="638"/>
        <v>0</v>
      </c>
      <c r="BP1336" s="1496">
        <f t="shared" si="645"/>
        <v>0</v>
      </c>
      <c r="BQ1336" s="1305"/>
      <c r="BS1336" s="1298"/>
      <c r="BT1336" s="1298"/>
      <c r="BU1336" s="1298"/>
      <c r="BV1336" s="1298"/>
      <c r="BW1336" s="1298"/>
    </row>
    <row r="1337" spans="1:75" ht="15" x14ac:dyDescent="0.25">
      <c r="A1337" s="1315">
        <v>3</v>
      </c>
      <c r="B1337" s="2051">
        <v>43781</v>
      </c>
      <c r="C1337" s="1929">
        <f t="shared" si="646"/>
        <v>1322</v>
      </c>
      <c r="D1337" s="1305" t="s">
        <v>73</v>
      </c>
      <c r="E1337" s="1305" t="s">
        <v>57</v>
      </c>
      <c r="F1337" s="1266"/>
      <c r="G1337" s="1301">
        <f t="shared" si="644"/>
        <v>0</v>
      </c>
      <c r="H1337" s="1268"/>
      <c r="I1337" s="817">
        <f t="shared" si="640"/>
        <v>0</v>
      </c>
      <c r="J1337" s="1268">
        <v>5</v>
      </c>
      <c r="K1337" s="817">
        <f t="shared" si="639"/>
        <v>11159090</v>
      </c>
      <c r="L1337" s="1268"/>
      <c r="M1337" s="817">
        <f t="shared" si="641"/>
        <v>0</v>
      </c>
      <c r="N1337" s="1272">
        <f t="shared" si="647"/>
        <v>5</v>
      </c>
      <c r="O1337" s="1494">
        <f t="shared" si="647"/>
        <v>11159090</v>
      </c>
      <c r="P1337" s="1269">
        <f t="shared" si="628"/>
        <v>200000</v>
      </c>
      <c r="Q1337" s="1307"/>
      <c r="R1337" s="1508">
        <v>1331818</v>
      </c>
      <c r="S1337" s="1508">
        <v>1931818</v>
      </c>
      <c r="T1337" s="1508">
        <v>2231818</v>
      </c>
      <c r="U1337" s="1508">
        <v>431818</v>
      </c>
      <c r="V1337" s="1892"/>
      <c r="W1337" s="1229"/>
      <c r="X1337" s="2337"/>
      <c r="Y1337" s="1229"/>
      <c r="Z1337" s="2395"/>
      <c r="AA1337" s="1229"/>
      <c r="AB1337" s="1317"/>
      <c r="AC1337" s="1229"/>
      <c r="AD1337" s="1229"/>
      <c r="AE1337" s="1229"/>
      <c r="AF1337" s="1490">
        <f t="shared" si="629"/>
        <v>0</v>
      </c>
      <c r="AG1337" s="1316">
        <f t="shared" si="630"/>
        <v>11159090</v>
      </c>
      <c r="AH1337" s="1305"/>
      <c r="AI1337" s="1305"/>
      <c r="AJ1337" s="1267"/>
      <c r="AK1337" s="1317"/>
      <c r="AL1337" s="1317"/>
      <c r="AM1337" s="1305"/>
      <c r="AN1337" s="1305"/>
      <c r="AO1337" s="1266"/>
      <c r="AP1337" s="1491">
        <f t="shared" si="631"/>
        <v>0</v>
      </c>
      <c r="AQ1337" s="1268"/>
      <c r="AR1337" s="1492">
        <f t="shared" si="632"/>
        <v>0</v>
      </c>
      <c r="AS1337" s="1268"/>
      <c r="AT1337" s="1492">
        <f t="shared" si="633"/>
        <v>0</v>
      </c>
      <c r="AU1337" s="1268"/>
      <c r="AV1337" s="1492">
        <f t="shared" si="634"/>
        <v>0</v>
      </c>
      <c r="AW1337" s="1493">
        <f t="shared" si="635"/>
        <v>0</v>
      </c>
      <c r="AX1337" s="2153">
        <f t="shared" si="636"/>
        <v>0</v>
      </c>
      <c r="AY1337" s="1495">
        <f t="shared" si="637"/>
        <v>0</v>
      </c>
      <c r="AZ1337" s="1937"/>
      <c r="BA1337" s="1508">
        <v>1331818</v>
      </c>
      <c r="BB1337" s="1508">
        <v>1931818</v>
      </c>
      <c r="BC1337" s="1508">
        <v>2231818</v>
      </c>
      <c r="BD1337" s="1508">
        <v>431818</v>
      </c>
      <c r="BE1337" s="2174"/>
      <c r="BF1337" s="1229"/>
      <c r="BG1337" s="1317"/>
      <c r="BH1337" s="1229"/>
      <c r="BI1337" s="1317"/>
      <c r="BJ1337" s="1229"/>
      <c r="BK1337" s="1317"/>
      <c r="BL1337" s="1229"/>
      <c r="BM1337" s="1229"/>
      <c r="BN1337" s="1229"/>
      <c r="BO1337" s="1490">
        <f t="shared" si="638"/>
        <v>0</v>
      </c>
      <c r="BP1337" s="1496">
        <f t="shared" si="645"/>
        <v>0</v>
      </c>
      <c r="BQ1337" s="1305"/>
      <c r="BS1337" s="1298"/>
      <c r="BT1337" s="1298"/>
      <c r="BU1337" s="1298"/>
      <c r="BV1337" s="1298"/>
      <c r="BW1337" s="1298"/>
    </row>
    <row r="1338" spans="1:75" ht="15" x14ac:dyDescent="0.25">
      <c r="A1338" s="1315">
        <v>4</v>
      </c>
      <c r="B1338" s="2051">
        <v>43781</v>
      </c>
      <c r="C1338" s="1929">
        <f t="shared" si="646"/>
        <v>1323</v>
      </c>
      <c r="D1338" s="1305" t="s">
        <v>77</v>
      </c>
      <c r="E1338" s="1305" t="s">
        <v>57</v>
      </c>
      <c r="F1338" s="1266"/>
      <c r="G1338" s="1301">
        <f t="shared" si="644"/>
        <v>0</v>
      </c>
      <c r="H1338" s="1268"/>
      <c r="I1338" s="817">
        <f t="shared" si="640"/>
        <v>0</v>
      </c>
      <c r="J1338" s="1268">
        <v>5</v>
      </c>
      <c r="K1338" s="817">
        <f t="shared" si="639"/>
        <v>11159090</v>
      </c>
      <c r="L1338" s="1268"/>
      <c r="M1338" s="817">
        <f t="shared" si="641"/>
        <v>0</v>
      </c>
      <c r="N1338" s="1272">
        <f t="shared" si="647"/>
        <v>5</v>
      </c>
      <c r="O1338" s="1494">
        <f t="shared" si="647"/>
        <v>11159090</v>
      </c>
      <c r="P1338" s="1269">
        <f t="shared" si="628"/>
        <v>200000</v>
      </c>
      <c r="Q1338" s="1307"/>
      <c r="R1338" s="1508">
        <v>1331818</v>
      </c>
      <c r="S1338" s="1508">
        <v>1931818</v>
      </c>
      <c r="T1338" s="1508">
        <v>2231818</v>
      </c>
      <c r="U1338" s="1508">
        <v>431818</v>
      </c>
      <c r="V1338" s="1892"/>
      <c r="W1338" s="1229"/>
      <c r="X1338" s="2337"/>
      <c r="Y1338" s="1229"/>
      <c r="Z1338" s="2395"/>
      <c r="AA1338" s="1229"/>
      <c r="AB1338" s="1317"/>
      <c r="AC1338" s="1229"/>
      <c r="AD1338" s="1229"/>
      <c r="AE1338" s="1229"/>
      <c r="AF1338" s="1490">
        <f t="shared" si="629"/>
        <v>0</v>
      </c>
      <c r="AG1338" s="1316">
        <f t="shared" si="630"/>
        <v>11159090</v>
      </c>
      <c r="AH1338" s="1305"/>
      <c r="AI1338" s="1305"/>
      <c r="AJ1338" s="1267"/>
      <c r="AK1338" s="1317"/>
      <c r="AL1338" s="1317"/>
      <c r="AM1338" s="1305"/>
      <c r="AN1338" s="1305"/>
      <c r="AO1338" s="1266"/>
      <c r="AP1338" s="1491">
        <f t="shared" si="631"/>
        <v>0</v>
      </c>
      <c r="AQ1338" s="1268"/>
      <c r="AR1338" s="1492">
        <f t="shared" si="632"/>
        <v>0</v>
      </c>
      <c r="AS1338" s="1268"/>
      <c r="AT1338" s="1492">
        <f t="shared" si="633"/>
        <v>0</v>
      </c>
      <c r="AU1338" s="1268"/>
      <c r="AV1338" s="1492">
        <f t="shared" si="634"/>
        <v>0</v>
      </c>
      <c r="AW1338" s="1493">
        <f t="shared" si="635"/>
        <v>0</v>
      </c>
      <c r="AX1338" s="2153">
        <f t="shared" si="636"/>
        <v>0</v>
      </c>
      <c r="AY1338" s="1495">
        <f t="shared" si="637"/>
        <v>0</v>
      </c>
      <c r="AZ1338" s="1937"/>
      <c r="BA1338" s="1508">
        <v>1331818</v>
      </c>
      <c r="BB1338" s="1508">
        <v>1931818</v>
      </c>
      <c r="BC1338" s="1508">
        <v>2231818</v>
      </c>
      <c r="BD1338" s="1508">
        <v>431818</v>
      </c>
      <c r="BE1338" s="2174"/>
      <c r="BF1338" s="1229"/>
      <c r="BG1338" s="1317"/>
      <c r="BH1338" s="1229"/>
      <c r="BI1338" s="1317"/>
      <c r="BJ1338" s="1229"/>
      <c r="BK1338" s="1317"/>
      <c r="BL1338" s="1229"/>
      <c r="BM1338" s="1229"/>
      <c r="BN1338" s="1229"/>
      <c r="BO1338" s="1490">
        <f t="shared" si="638"/>
        <v>0</v>
      </c>
      <c r="BP1338" s="1496">
        <f t="shared" si="645"/>
        <v>0</v>
      </c>
      <c r="BQ1338" s="1305"/>
      <c r="BS1338" s="1298"/>
      <c r="BT1338" s="1298"/>
      <c r="BU1338" s="1298"/>
      <c r="BV1338" s="1298"/>
      <c r="BW1338" s="1298"/>
    </row>
    <row r="1339" spans="1:75" ht="15" x14ac:dyDescent="0.25">
      <c r="A1339" s="1315">
        <v>5</v>
      </c>
      <c r="B1339" s="2051">
        <v>43781</v>
      </c>
      <c r="C1339" s="1929">
        <f t="shared" si="646"/>
        <v>1324</v>
      </c>
      <c r="D1339" s="1305" t="s">
        <v>35</v>
      </c>
      <c r="E1339" s="1305" t="s">
        <v>57</v>
      </c>
      <c r="F1339" s="1266"/>
      <c r="G1339" s="1301">
        <f t="shared" si="644"/>
        <v>0</v>
      </c>
      <c r="H1339" s="1268"/>
      <c r="I1339" s="817">
        <f t="shared" si="640"/>
        <v>0</v>
      </c>
      <c r="J1339" s="1268">
        <v>5</v>
      </c>
      <c r="K1339" s="817">
        <f t="shared" si="639"/>
        <v>11159090</v>
      </c>
      <c r="L1339" s="1268"/>
      <c r="M1339" s="817">
        <f t="shared" si="641"/>
        <v>0</v>
      </c>
      <c r="N1339" s="1272">
        <f t="shared" si="647"/>
        <v>5</v>
      </c>
      <c r="O1339" s="1494">
        <f t="shared" si="647"/>
        <v>11159090</v>
      </c>
      <c r="P1339" s="1269">
        <f t="shared" si="628"/>
        <v>200000</v>
      </c>
      <c r="Q1339" s="1307"/>
      <c r="R1339" s="1508">
        <v>1331818</v>
      </c>
      <c r="S1339" s="1508">
        <v>1931818</v>
      </c>
      <c r="T1339" s="1508">
        <v>2231818</v>
      </c>
      <c r="U1339" s="1508">
        <v>431818</v>
      </c>
      <c r="V1339" s="1892"/>
      <c r="W1339" s="1229"/>
      <c r="X1339" s="2337"/>
      <c r="Y1339" s="1229"/>
      <c r="Z1339" s="2395"/>
      <c r="AA1339" s="1229"/>
      <c r="AB1339" s="1317"/>
      <c r="AC1339" s="1229"/>
      <c r="AD1339" s="1229"/>
      <c r="AE1339" s="1229"/>
      <c r="AF1339" s="1490">
        <f t="shared" si="629"/>
        <v>0</v>
      </c>
      <c r="AG1339" s="1316">
        <f t="shared" si="630"/>
        <v>11159090</v>
      </c>
      <c r="AH1339" s="1305"/>
      <c r="AI1339" s="1305"/>
      <c r="AJ1339" s="1267"/>
      <c r="AK1339" s="1317"/>
      <c r="AL1339" s="1317"/>
      <c r="AM1339" s="1305"/>
      <c r="AN1339" s="1305"/>
      <c r="AO1339" s="1266"/>
      <c r="AP1339" s="1491">
        <f t="shared" si="631"/>
        <v>0</v>
      </c>
      <c r="AQ1339" s="1268"/>
      <c r="AR1339" s="1492">
        <f t="shared" si="632"/>
        <v>0</v>
      </c>
      <c r="AS1339" s="1268"/>
      <c r="AT1339" s="1492">
        <f t="shared" si="633"/>
        <v>0</v>
      </c>
      <c r="AU1339" s="1268"/>
      <c r="AV1339" s="1492">
        <f t="shared" si="634"/>
        <v>0</v>
      </c>
      <c r="AW1339" s="1493">
        <f t="shared" si="635"/>
        <v>0</v>
      </c>
      <c r="AX1339" s="2153">
        <f t="shared" si="636"/>
        <v>0</v>
      </c>
      <c r="AY1339" s="1495">
        <f t="shared" si="637"/>
        <v>0</v>
      </c>
      <c r="AZ1339" s="1937"/>
      <c r="BA1339" s="1508">
        <v>1331818</v>
      </c>
      <c r="BB1339" s="1508">
        <v>1931818</v>
      </c>
      <c r="BC1339" s="1508">
        <v>2231818</v>
      </c>
      <c r="BD1339" s="1508">
        <v>431818</v>
      </c>
      <c r="BE1339" s="2174"/>
      <c r="BF1339" s="1229"/>
      <c r="BG1339" s="1317"/>
      <c r="BH1339" s="1229"/>
      <c r="BI1339" s="1317"/>
      <c r="BJ1339" s="1229"/>
      <c r="BK1339" s="1317"/>
      <c r="BL1339" s="1229"/>
      <c r="BM1339" s="1229"/>
      <c r="BN1339" s="1229"/>
      <c r="BO1339" s="1490">
        <f t="shared" si="638"/>
        <v>0</v>
      </c>
      <c r="BP1339" s="1496">
        <f t="shared" si="645"/>
        <v>0</v>
      </c>
      <c r="BQ1339" s="1305"/>
      <c r="BS1339" s="1298"/>
      <c r="BT1339" s="1298"/>
      <c r="BU1339" s="1298"/>
      <c r="BV1339" s="1298"/>
      <c r="BW1339" s="1298"/>
    </row>
    <row r="1340" spans="1:75" ht="15" x14ac:dyDescent="0.25">
      <c r="A1340" s="1315">
        <v>6</v>
      </c>
      <c r="B1340" s="2051">
        <v>43781</v>
      </c>
      <c r="C1340" s="1929">
        <f t="shared" si="646"/>
        <v>1325</v>
      </c>
      <c r="D1340" s="1305" t="s">
        <v>174</v>
      </c>
      <c r="E1340" s="1305" t="s">
        <v>57</v>
      </c>
      <c r="F1340" s="1266"/>
      <c r="G1340" s="1301">
        <f t="shared" si="644"/>
        <v>0</v>
      </c>
      <c r="H1340" s="1268"/>
      <c r="I1340" s="817">
        <f t="shared" si="640"/>
        <v>0</v>
      </c>
      <c r="J1340" s="1268">
        <v>5</v>
      </c>
      <c r="K1340" s="817">
        <f t="shared" si="639"/>
        <v>11159090</v>
      </c>
      <c r="L1340" s="1268"/>
      <c r="M1340" s="817">
        <f t="shared" si="641"/>
        <v>0</v>
      </c>
      <c r="N1340" s="1272">
        <f t="shared" si="647"/>
        <v>5</v>
      </c>
      <c r="O1340" s="1494">
        <f t="shared" si="647"/>
        <v>11159090</v>
      </c>
      <c r="P1340" s="1269">
        <f t="shared" si="628"/>
        <v>200000</v>
      </c>
      <c r="Q1340" s="1307"/>
      <c r="R1340" s="1508">
        <v>1331818</v>
      </c>
      <c r="S1340" s="1508">
        <v>1931818</v>
      </c>
      <c r="T1340" s="1508">
        <v>2231818</v>
      </c>
      <c r="U1340" s="1508">
        <v>431818</v>
      </c>
      <c r="V1340" s="1892"/>
      <c r="W1340" s="1229"/>
      <c r="X1340" s="2337"/>
      <c r="Y1340" s="1229"/>
      <c r="Z1340" s="2395"/>
      <c r="AA1340" s="1229"/>
      <c r="AB1340" s="1317"/>
      <c r="AC1340" s="1229"/>
      <c r="AD1340" s="1229"/>
      <c r="AE1340" s="1229"/>
      <c r="AF1340" s="1490">
        <f t="shared" si="629"/>
        <v>0</v>
      </c>
      <c r="AG1340" s="1316">
        <f t="shared" si="630"/>
        <v>11159090</v>
      </c>
      <c r="AH1340" s="1305"/>
      <c r="AI1340" s="1305"/>
      <c r="AJ1340" s="1267"/>
      <c r="AK1340" s="1317"/>
      <c r="AL1340" s="1317"/>
      <c r="AM1340" s="1305"/>
      <c r="AN1340" s="1305"/>
      <c r="AO1340" s="1266"/>
      <c r="AP1340" s="1491">
        <f t="shared" si="631"/>
        <v>0</v>
      </c>
      <c r="AQ1340" s="1268"/>
      <c r="AR1340" s="1492">
        <f t="shared" si="632"/>
        <v>0</v>
      </c>
      <c r="AS1340" s="1268"/>
      <c r="AT1340" s="1492">
        <f t="shared" si="633"/>
        <v>0</v>
      </c>
      <c r="AU1340" s="1268"/>
      <c r="AV1340" s="1492">
        <f t="shared" si="634"/>
        <v>0</v>
      </c>
      <c r="AW1340" s="1493">
        <f t="shared" si="635"/>
        <v>0</v>
      </c>
      <c r="AX1340" s="2153">
        <f t="shared" si="636"/>
        <v>0</v>
      </c>
      <c r="AY1340" s="1495">
        <f t="shared" si="637"/>
        <v>0</v>
      </c>
      <c r="AZ1340" s="1937"/>
      <c r="BA1340" s="1508">
        <v>1331818</v>
      </c>
      <c r="BB1340" s="1508">
        <v>1931818</v>
      </c>
      <c r="BC1340" s="1508">
        <v>2231818</v>
      </c>
      <c r="BD1340" s="1508">
        <v>431818</v>
      </c>
      <c r="BE1340" s="2174"/>
      <c r="BF1340" s="1229"/>
      <c r="BG1340" s="1317"/>
      <c r="BH1340" s="1229"/>
      <c r="BI1340" s="1317"/>
      <c r="BJ1340" s="1229"/>
      <c r="BK1340" s="1317"/>
      <c r="BL1340" s="1229"/>
      <c r="BM1340" s="1229"/>
      <c r="BN1340" s="1229"/>
      <c r="BO1340" s="1490">
        <f t="shared" si="638"/>
        <v>0</v>
      </c>
      <c r="BP1340" s="1496">
        <f t="shared" si="645"/>
        <v>0</v>
      </c>
      <c r="BQ1340" s="1305"/>
      <c r="BS1340" s="1298"/>
      <c r="BT1340" s="1298"/>
      <c r="BU1340" s="1298"/>
      <c r="BV1340" s="1298"/>
      <c r="BW1340" s="1298"/>
    </row>
    <row r="1341" spans="1:75" ht="15" x14ac:dyDescent="0.25">
      <c r="A1341" s="1315">
        <v>7</v>
      </c>
      <c r="B1341" s="2051">
        <v>43781</v>
      </c>
      <c r="C1341" s="1929">
        <f t="shared" si="646"/>
        <v>1326</v>
      </c>
      <c r="D1341" s="1305" t="s">
        <v>56</v>
      </c>
      <c r="E1341" s="1305" t="s">
        <v>57</v>
      </c>
      <c r="F1341" s="1266"/>
      <c r="G1341" s="1301">
        <f t="shared" si="644"/>
        <v>0</v>
      </c>
      <c r="H1341" s="1268"/>
      <c r="I1341" s="817">
        <f t="shared" si="640"/>
        <v>0</v>
      </c>
      <c r="J1341" s="1268">
        <v>5</v>
      </c>
      <c r="K1341" s="817">
        <f t="shared" si="639"/>
        <v>11159090</v>
      </c>
      <c r="L1341" s="1268"/>
      <c r="M1341" s="817">
        <f t="shared" si="641"/>
        <v>0</v>
      </c>
      <c r="N1341" s="1272">
        <f t="shared" si="647"/>
        <v>5</v>
      </c>
      <c r="O1341" s="1494">
        <f t="shared" si="647"/>
        <v>11159090</v>
      </c>
      <c r="P1341" s="1269">
        <f t="shared" si="628"/>
        <v>200000</v>
      </c>
      <c r="Q1341" s="1307"/>
      <c r="R1341" s="1508">
        <v>1331818</v>
      </c>
      <c r="S1341" s="1508">
        <v>1931818</v>
      </c>
      <c r="T1341" s="1508">
        <v>2231818</v>
      </c>
      <c r="U1341" s="1508">
        <v>431818</v>
      </c>
      <c r="V1341" s="1892"/>
      <c r="W1341" s="1229"/>
      <c r="X1341" s="2337"/>
      <c r="Y1341" s="1229"/>
      <c r="Z1341" s="2395"/>
      <c r="AA1341" s="1229"/>
      <c r="AB1341" s="1317"/>
      <c r="AC1341" s="1229"/>
      <c r="AD1341" s="1229"/>
      <c r="AE1341" s="1229"/>
      <c r="AF1341" s="1490">
        <f t="shared" si="629"/>
        <v>0</v>
      </c>
      <c r="AG1341" s="1316">
        <f t="shared" si="630"/>
        <v>11159090</v>
      </c>
      <c r="AH1341" s="1305"/>
      <c r="AI1341" s="1305"/>
      <c r="AJ1341" s="1267"/>
      <c r="AK1341" s="1317"/>
      <c r="AL1341" s="1317"/>
      <c r="AM1341" s="1305"/>
      <c r="AN1341" s="1305"/>
      <c r="AO1341" s="1266"/>
      <c r="AP1341" s="1491">
        <f t="shared" si="631"/>
        <v>0</v>
      </c>
      <c r="AQ1341" s="1268"/>
      <c r="AR1341" s="1492">
        <f t="shared" si="632"/>
        <v>0</v>
      </c>
      <c r="AS1341" s="1268"/>
      <c r="AT1341" s="1492">
        <f t="shared" si="633"/>
        <v>0</v>
      </c>
      <c r="AU1341" s="1268"/>
      <c r="AV1341" s="1492">
        <f t="shared" si="634"/>
        <v>0</v>
      </c>
      <c r="AW1341" s="1493">
        <f t="shared" si="635"/>
        <v>0</v>
      </c>
      <c r="AX1341" s="2153">
        <f t="shared" si="636"/>
        <v>0</v>
      </c>
      <c r="AY1341" s="1495">
        <f t="shared" si="637"/>
        <v>0</v>
      </c>
      <c r="AZ1341" s="1937"/>
      <c r="BA1341" s="1508">
        <v>1331818</v>
      </c>
      <c r="BB1341" s="1508">
        <v>1931818</v>
      </c>
      <c r="BC1341" s="1508">
        <v>2231818</v>
      </c>
      <c r="BD1341" s="1508">
        <v>431818</v>
      </c>
      <c r="BE1341" s="2174"/>
      <c r="BF1341" s="1229"/>
      <c r="BG1341" s="1317"/>
      <c r="BH1341" s="1229"/>
      <c r="BI1341" s="1317"/>
      <c r="BJ1341" s="1229"/>
      <c r="BK1341" s="1317"/>
      <c r="BL1341" s="1229"/>
      <c r="BM1341" s="1229"/>
      <c r="BN1341" s="1229"/>
      <c r="BO1341" s="1490">
        <f t="shared" si="638"/>
        <v>0</v>
      </c>
      <c r="BP1341" s="1496">
        <f t="shared" si="645"/>
        <v>0</v>
      </c>
      <c r="BQ1341" s="1305"/>
      <c r="BS1341" s="1298"/>
      <c r="BT1341" s="1298"/>
      <c r="BU1341" s="1298"/>
      <c r="BV1341" s="1298"/>
      <c r="BW1341" s="1298"/>
    </row>
    <row r="1342" spans="1:75" ht="15" x14ac:dyDescent="0.25">
      <c r="A1342" s="1315">
        <v>8</v>
      </c>
      <c r="B1342" s="2051">
        <v>43781</v>
      </c>
      <c r="C1342" s="1929">
        <f t="shared" si="646"/>
        <v>1327</v>
      </c>
      <c r="D1342" s="1305" t="s">
        <v>351</v>
      </c>
      <c r="E1342" s="1305" t="s">
        <v>57</v>
      </c>
      <c r="F1342" s="1266"/>
      <c r="G1342" s="1301">
        <f t="shared" si="644"/>
        <v>0</v>
      </c>
      <c r="H1342" s="1268"/>
      <c r="I1342" s="817">
        <f t="shared" si="640"/>
        <v>0</v>
      </c>
      <c r="J1342" s="1268">
        <v>5</v>
      </c>
      <c r="K1342" s="817">
        <f t="shared" si="639"/>
        <v>11159090</v>
      </c>
      <c r="L1342" s="1268"/>
      <c r="M1342" s="817">
        <f t="shared" si="641"/>
        <v>0</v>
      </c>
      <c r="N1342" s="1272">
        <f t="shared" si="647"/>
        <v>5</v>
      </c>
      <c r="O1342" s="1494">
        <f t="shared" si="647"/>
        <v>11159090</v>
      </c>
      <c r="P1342" s="1269">
        <f t="shared" si="628"/>
        <v>200000</v>
      </c>
      <c r="Q1342" s="1307"/>
      <c r="R1342" s="1508">
        <v>1331818</v>
      </c>
      <c r="S1342" s="1508">
        <v>1931818</v>
      </c>
      <c r="T1342" s="1508">
        <v>2231818</v>
      </c>
      <c r="U1342" s="1508">
        <v>431818</v>
      </c>
      <c r="V1342" s="2470"/>
      <c r="W1342" s="1229"/>
      <c r="X1342" s="2337"/>
      <c r="Y1342" s="1229"/>
      <c r="Z1342" s="2395"/>
      <c r="AA1342" s="1229"/>
      <c r="AB1342" s="1317"/>
      <c r="AC1342" s="1229"/>
      <c r="AD1342" s="1229"/>
      <c r="AE1342" s="1229"/>
      <c r="AF1342" s="1490">
        <f t="shared" si="629"/>
        <v>0</v>
      </c>
      <c r="AG1342" s="1316">
        <f t="shared" si="630"/>
        <v>11159090</v>
      </c>
      <c r="AH1342" s="1305"/>
      <c r="AI1342" s="1305"/>
      <c r="AJ1342" s="1267"/>
      <c r="AK1342" s="1317"/>
      <c r="AL1342" s="1317"/>
      <c r="AM1342" s="1305"/>
      <c r="AN1342" s="1305"/>
      <c r="AO1342" s="1266"/>
      <c r="AP1342" s="1491">
        <f t="shared" si="631"/>
        <v>0</v>
      </c>
      <c r="AQ1342" s="1268"/>
      <c r="AR1342" s="1492">
        <f t="shared" si="632"/>
        <v>0</v>
      </c>
      <c r="AS1342" s="1268"/>
      <c r="AT1342" s="1492">
        <f t="shared" si="633"/>
        <v>0</v>
      </c>
      <c r="AU1342" s="1268"/>
      <c r="AV1342" s="1492">
        <f t="shared" si="634"/>
        <v>0</v>
      </c>
      <c r="AW1342" s="1493">
        <f t="shared" si="635"/>
        <v>0</v>
      </c>
      <c r="AX1342" s="2153">
        <f t="shared" si="636"/>
        <v>0</v>
      </c>
      <c r="AY1342" s="1495">
        <f t="shared" si="637"/>
        <v>0</v>
      </c>
      <c r="AZ1342" s="1937"/>
      <c r="BA1342" s="1508">
        <v>1331818</v>
      </c>
      <c r="BB1342" s="1508">
        <v>1931818</v>
      </c>
      <c r="BC1342" s="1508">
        <v>2231818</v>
      </c>
      <c r="BD1342" s="1508">
        <v>431818</v>
      </c>
      <c r="BE1342" s="2174"/>
      <c r="BF1342" s="1229"/>
      <c r="BG1342" s="1317"/>
      <c r="BH1342" s="1229"/>
      <c r="BI1342" s="1317"/>
      <c r="BJ1342" s="1229"/>
      <c r="BK1342" s="1317"/>
      <c r="BL1342" s="1229"/>
      <c r="BM1342" s="1229"/>
      <c r="BN1342" s="1229"/>
      <c r="BO1342" s="1490">
        <f t="shared" si="638"/>
        <v>0</v>
      </c>
      <c r="BP1342" s="1496">
        <f t="shared" si="645"/>
        <v>0</v>
      </c>
      <c r="BQ1342" s="1305"/>
      <c r="BS1342" s="1298"/>
      <c r="BT1342" s="1298"/>
      <c r="BU1342" s="1298"/>
      <c r="BV1342" s="1298"/>
      <c r="BW1342" s="1298"/>
    </row>
    <row r="1343" spans="1:75" ht="15" x14ac:dyDescent="0.25">
      <c r="A1343" s="1315">
        <v>1</v>
      </c>
      <c r="B1343" s="2051">
        <v>43782</v>
      </c>
      <c r="C1343" s="1268">
        <f t="shared" si="646"/>
        <v>1328</v>
      </c>
      <c r="D1343" s="1305" t="s">
        <v>33</v>
      </c>
      <c r="E1343" s="1305" t="s">
        <v>31</v>
      </c>
      <c r="F1343" s="1266"/>
      <c r="G1343" s="1491">
        <f t="shared" si="644"/>
        <v>0</v>
      </c>
      <c r="H1343" s="1268"/>
      <c r="I1343" s="2605">
        <f t="shared" si="640"/>
        <v>0</v>
      </c>
      <c r="J1343" s="1268">
        <v>10</v>
      </c>
      <c r="K1343" s="2605">
        <f t="shared" si="639"/>
        <v>22318180</v>
      </c>
      <c r="L1343" s="1962"/>
      <c r="M1343" s="2605">
        <f t="shared" si="641"/>
        <v>0</v>
      </c>
      <c r="N1343" s="1505">
        <f t="shared" ref="N1343:O1358" si="648">F1343+H1343+J1343+L1343</f>
        <v>10</v>
      </c>
      <c r="O1343" s="1494">
        <f t="shared" si="648"/>
        <v>22318180</v>
      </c>
      <c r="P1343" s="1494">
        <f t="shared" si="628"/>
        <v>400000</v>
      </c>
      <c r="Q1343" s="1307"/>
      <c r="R1343" s="1508">
        <v>1331818</v>
      </c>
      <c r="S1343" s="1508">
        <v>1931818</v>
      </c>
      <c r="T1343" s="1508">
        <v>2231818</v>
      </c>
      <c r="U1343" s="1508">
        <v>431818</v>
      </c>
      <c r="V1343" s="1892"/>
      <c r="W1343" s="1229"/>
      <c r="X1343" s="2337"/>
      <c r="Y1343" s="1229"/>
      <c r="Z1343" s="2395"/>
      <c r="AA1343" s="1229"/>
      <c r="AB1343" s="1317"/>
      <c r="AC1343" s="1229"/>
      <c r="AD1343" s="1229"/>
      <c r="AE1343" s="1229"/>
      <c r="AF1343" s="1490">
        <f t="shared" si="629"/>
        <v>0</v>
      </c>
      <c r="AG1343" s="1316">
        <f t="shared" si="630"/>
        <v>22318180</v>
      </c>
      <c r="AH1343" s="1305"/>
      <c r="AI1343" s="1305"/>
      <c r="AJ1343" s="1267"/>
      <c r="AK1343" s="1317"/>
      <c r="AL1343" s="1317"/>
      <c r="AM1343" s="1305"/>
      <c r="AN1343" s="1305"/>
      <c r="AO1343" s="1266"/>
      <c r="AP1343" s="1491">
        <f t="shared" si="631"/>
        <v>0</v>
      </c>
      <c r="AQ1343" s="1268"/>
      <c r="AR1343" s="1492">
        <f t="shared" si="632"/>
        <v>0</v>
      </c>
      <c r="AS1343" s="1268"/>
      <c r="AT1343" s="1492">
        <f t="shared" si="633"/>
        <v>0</v>
      </c>
      <c r="AU1343" s="1268"/>
      <c r="AV1343" s="1492">
        <f t="shared" si="634"/>
        <v>0</v>
      </c>
      <c r="AW1343" s="1493">
        <f t="shared" si="635"/>
        <v>0</v>
      </c>
      <c r="AX1343" s="2153">
        <f t="shared" si="636"/>
        <v>0</v>
      </c>
      <c r="AY1343" s="1495">
        <f t="shared" si="637"/>
        <v>0</v>
      </c>
      <c r="AZ1343" s="1937"/>
      <c r="BA1343" s="1508">
        <v>1331818</v>
      </c>
      <c r="BB1343" s="1508">
        <v>1931818</v>
      </c>
      <c r="BC1343" s="1508">
        <v>2231818</v>
      </c>
      <c r="BD1343" s="1508">
        <v>431818</v>
      </c>
      <c r="BE1343" s="2174"/>
      <c r="BF1343" s="1229"/>
      <c r="BG1343" s="1317"/>
      <c r="BH1343" s="1229"/>
      <c r="BI1343" s="1317"/>
      <c r="BJ1343" s="1229"/>
      <c r="BK1343" s="1317"/>
      <c r="BL1343" s="1229"/>
      <c r="BM1343" s="1229"/>
      <c r="BN1343" s="1229"/>
      <c r="BO1343" s="1490">
        <f t="shared" si="638"/>
        <v>0</v>
      </c>
      <c r="BP1343" s="1496">
        <f t="shared" si="645"/>
        <v>0</v>
      </c>
      <c r="BQ1343" s="1305"/>
      <c r="BS1343" s="1298"/>
      <c r="BT1343" s="1298"/>
      <c r="BU1343" s="1298"/>
      <c r="BV1343" s="1298"/>
      <c r="BW1343" s="1298"/>
    </row>
    <row r="1344" spans="1:75" ht="15" x14ac:dyDescent="0.25">
      <c r="A1344" s="1315">
        <v>2</v>
      </c>
      <c r="B1344" s="2051">
        <v>43782</v>
      </c>
      <c r="C1344" s="1268">
        <f t="shared" si="646"/>
        <v>1329</v>
      </c>
      <c r="D1344" s="1305" t="s">
        <v>81</v>
      </c>
      <c r="E1344" s="1305" t="s">
        <v>31</v>
      </c>
      <c r="F1344" s="1266">
        <v>5</v>
      </c>
      <c r="G1344" s="1491">
        <f t="shared" si="644"/>
        <v>6659090</v>
      </c>
      <c r="H1344" s="1268"/>
      <c r="I1344" s="2605">
        <f t="shared" si="640"/>
        <v>0</v>
      </c>
      <c r="J1344" s="1268">
        <v>5</v>
      </c>
      <c r="K1344" s="2605">
        <f t="shared" si="639"/>
        <v>11159090</v>
      </c>
      <c r="L1344" s="1962"/>
      <c r="M1344" s="2605">
        <f t="shared" si="641"/>
        <v>0</v>
      </c>
      <c r="N1344" s="1505">
        <f t="shared" si="648"/>
        <v>10</v>
      </c>
      <c r="O1344" s="1494">
        <f t="shared" si="648"/>
        <v>17818180</v>
      </c>
      <c r="P1344" s="1494">
        <f t="shared" si="628"/>
        <v>400000</v>
      </c>
      <c r="Q1344" s="1307"/>
      <c r="R1344" s="1508">
        <v>1331818</v>
      </c>
      <c r="S1344" s="1508">
        <v>1931818</v>
      </c>
      <c r="T1344" s="1508">
        <v>2231818</v>
      </c>
      <c r="U1344" s="1508">
        <v>431818</v>
      </c>
      <c r="V1344" s="1892"/>
      <c r="W1344" s="1229"/>
      <c r="X1344" s="2337"/>
      <c r="Y1344" s="1229"/>
      <c r="Z1344" s="2395"/>
      <c r="AA1344" s="1229"/>
      <c r="AB1344" s="1317"/>
      <c r="AC1344" s="1229"/>
      <c r="AD1344" s="1229"/>
      <c r="AE1344" s="1229"/>
      <c r="AF1344" s="1490">
        <f t="shared" si="629"/>
        <v>0</v>
      </c>
      <c r="AG1344" s="1316">
        <f t="shared" si="630"/>
        <v>17818180</v>
      </c>
      <c r="AH1344" s="1305"/>
      <c r="AI1344" s="1305"/>
      <c r="AJ1344" s="1267"/>
      <c r="AK1344" s="1317"/>
      <c r="AL1344" s="1317"/>
      <c r="AM1344" s="1305"/>
      <c r="AN1344" s="1305"/>
      <c r="AO1344" s="1266"/>
      <c r="AP1344" s="1491">
        <f t="shared" si="631"/>
        <v>0</v>
      </c>
      <c r="AQ1344" s="1268"/>
      <c r="AR1344" s="1492">
        <f t="shared" si="632"/>
        <v>0</v>
      </c>
      <c r="AS1344" s="1268"/>
      <c r="AT1344" s="1492">
        <f t="shared" si="633"/>
        <v>0</v>
      </c>
      <c r="AU1344" s="1268"/>
      <c r="AV1344" s="1492">
        <f t="shared" si="634"/>
        <v>0</v>
      </c>
      <c r="AW1344" s="1493">
        <f t="shared" si="635"/>
        <v>0</v>
      </c>
      <c r="AX1344" s="2153">
        <f t="shared" si="636"/>
        <v>0</v>
      </c>
      <c r="AY1344" s="1495">
        <f t="shared" si="637"/>
        <v>0</v>
      </c>
      <c r="AZ1344" s="1937"/>
      <c r="BA1344" s="1508">
        <v>1331818</v>
      </c>
      <c r="BB1344" s="1508">
        <v>1931818</v>
      </c>
      <c r="BC1344" s="1508">
        <v>2231818</v>
      </c>
      <c r="BD1344" s="1508">
        <v>431818</v>
      </c>
      <c r="BE1344" s="2174"/>
      <c r="BF1344" s="1229"/>
      <c r="BG1344" s="1317"/>
      <c r="BH1344" s="1229"/>
      <c r="BI1344" s="1317"/>
      <c r="BJ1344" s="1229"/>
      <c r="BK1344" s="1317"/>
      <c r="BL1344" s="1229"/>
      <c r="BM1344" s="1229"/>
      <c r="BN1344" s="1229"/>
      <c r="BO1344" s="1490">
        <f t="shared" si="638"/>
        <v>0</v>
      </c>
      <c r="BP1344" s="1496">
        <f t="shared" si="645"/>
        <v>0</v>
      </c>
      <c r="BQ1344" s="1305"/>
      <c r="BS1344" s="1298"/>
      <c r="BT1344" s="1298"/>
      <c r="BU1344" s="1298"/>
      <c r="BV1344" s="1298"/>
      <c r="BW1344" s="1298"/>
    </row>
    <row r="1345" spans="1:75" ht="15" x14ac:dyDescent="0.25">
      <c r="A1345" s="1315">
        <v>3</v>
      </c>
      <c r="B1345" s="2051">
        <v>43782</v>
      </c>
      <c r="C1345" s="1268">
        <f t="shared" si="646"/>
        <v>1330</v>
      </c>
      <c r="D1345" s="1305" t="s">
        <v>53</v>
      </c>
      <c r="E1345" s="1305" t="s">
        <v>273</v>
      </c>
      <c r="F1345" s="1266"/>
      <c r="G1345" s="1491">
        <f t="shared" si="644"/>
        <v>0</v>
      </c>
      <c r="H1345" s="1268"/>
      <c r="I1345" s="2605">
        <f t="shared" si="640"/>
        <v>0</v>
      </c>
      <c r="J1345" s="1268">
        <v>5</v>
      </c>
      <c r="K1345" s="2605">
        <f t="shared" si="639"/>
        <v>11159090</v>
      </c>
      <c r="L1345" s="1962"/>
      <c r="M1345" s="2605">
        <f t="shared" si="641"/>
        <v>0</v>
      </c>
      <c r="N1345" s="1505">
        <f t="shared" si="648"/>
        <v>5</v>
      </c>
      <c r="O1345" s="1494">
        <f t="shared" si="648"/>
        <v>11159090</v>
      </c>
      <c r="P1345" s="1494">
        <f t="shared" si="628"/>
        <v>200000</v>
      </c>
      <c r="Q1345" s="1307"/>
      <c r="R1345" s="1508">
        <v>1331818</v>
      </c>
      <c r="S1345" s="1508">
        <v>1931818</v>
      </c>
      <c r="T1345" s="1508">
        <v>2231818</v>
      </c>
      <c r="U1345" s="1508">
        <v>431818</v>
      </c>
      <c r="V1345" s="1892"/>
      <c r="W1345" s="1229"/>
      <c r="X1345" s="2337"/>
      <c r="Y1345" s="1229"/>
      <c r="Z1345" s="2395"/>
      <c r="AA1345" s="1229"/>
      <c r="AB1345" s="1317"/>
      <c r="AC1345" s="1229"/>
      <c r="AD1345" s="1229"/>
      <c r="AE1345" s="1229"/>
      <c r="AF1345" s="1490">
        <f t="shared" si="629"/>
        <v>0</v>
      </c>
      <c r="AG1345" s="1316">
        <f t="shared" si="630"/>
        <v>11159090</v>
      </c>
      <c r="AH1345" s="1305"/>
      <c r="AI1345" s="1305"/>
      <c r="AJ1345" s="1267"/>
      <c r="AK1345" s="1317"/>
      <c r="AL1345" s="1317"/>
      <c r="AM1345" s="1305"/>
      <c r="AN1345" s="1305"/>
      <c r="AO1345" s="1266"/>
      <c r="AP1345" s="1491">
        <f t="shared" si="631"/>
        <v>0</v>
      </c>
      <c r="AQ1345" s="1268"/>
      <c r="AR1345" s="1492">
        <f t="shared" si="632"/>
        <v>0</v>
      </c>
      <c r="AS1345" s="1268"/>
      <c r="AT1345" s="1492">
        <f t="shared" si="633"/>
        <v>0</v>
      </c>
      <c r="AU1345" s="1268"/>
      <c r="AV1345" s="1492">
        <f t="shared" si="634"/>
        <v>0</v>
      </c>
      <c r="AW1345" s="1493">
        <f t="shared" si="635"/>
        <v>0</v>
      </c>
      <c r="AX1345" s="2153">
        <f t="shared" si="636"/>
        <v>0</v>
      </c>
      <c r="AY1345" s="1495">
        <f t="shared" si="637"/>
        <v>0</v>
      </c>
      <c r="AZ1345" s="1937"/>
      <c r="BA1345" s="1508">
        <v>1331818</v>
      </c>
      <c r="BB1345" s="1508">
        <v>1931818</v>
      </c>
      <c r="BC1345" s="1508">
        <v>2231818</v>
      </c>
      <c r="BD1345" s="1508">
        <v>431818</v>
      </c>
      <c r="BE1345" s="2174"/>
      <c r="BF1345" s="1229"/>
      <c r="BG1345" s="1317"/>
      <c r="BH1345" s="1229"/>
      <c r="BI1345" s="1317"/>
      <c r="BJ1345" s="1229"/>
      <c r="BK1345" s="1317"/>
      <c r="BL1345" s="1229"/>
      <c r="BM1345" s="1229"/>
      <c r="BN1345" s="1229"/>
      <c r="BO1345" s="1490">
        <f t="shared" si="638"/>
        <v>0</v>
      </c>
      <c r="BP1345" s="1496">
        <f t="shared" si="645"/>
        <v>0</v>
      </c>
      <c r="BQ1345" s="1305"/>
      <c r="BS1345" s="1298"/>
      <c r="BT1345" s="1298"/>
      <c r="BU1345" s="1298"/>
      <c r="BV1345" s="1298"/>
      <c r="BW1345" s="1298"/>
    </row>
    <row r="1346" spans="1:75" ht="15" x14ac:dyDescent="0.25">
      <c r="A1346" s="1315">
        <v>4</v>
      </c>
      <c r="B1346" s="2051">
        <v>43782</v>
      </c>
      <c r="C1346" s="1268">
        <f t="shared" si="646"/>
        <v>1331</v>
      </c>
      <c r="D1346" s="1305" t="s">
        <v>47</v>
      </c>
      <c r="E1346" s="1305" t="s">
        <v>273</v>
      </c>
      <c r="F1346" s="1266"/>
      <c r="G1346" s="1491">
        <f t="shared" si="644"/>
        <v>0</v>
      </c>
      <c r="H1346" s="1268"/>
      <c r="I1346" s="2605">
        <f t="shared" si="640"/>
        <v>0</v>
      </c>
      <c r="J1346" s="1268">
        <v>3</v>
      </c>
      <c r="K1346" s="2605">
        <f t="shared" si="639"/>
        <v>6695454</v>
      </c>
      <c r="L1346" s="1962"/>
      <c r="M1346" s="2605">
        <f t="shared" si="641"/>
        <v>0</v>
      </c>
      <c r="N1346" s="1505">
        <f t="shared" si="648"/>
        <v>3</v>
      </c>
      <c r="O1346" s="1494">
        <f t="shared" si="648"/>
        <v>6695454</v>
      </c>
      <c r="P1346" s="1494">
        <f t="shared" si="628"/>
        <v>120000</v>
      </c>
      <c r="Q1346" s="1307"/>
      <c r="R1346" s="1508">
        <v>1331818</v>
      </c>
      <c r="S1346" s="1508">
        <v>1931818</v>
      </c>
      <c r="T1346" s="1508">
        <v>2231818</v>
      </c>
      <c r="U1346" s="1508">
        <v>431818</v>
      </c>
      <c r="V1346" s="1892"/>
      <c r="W1346" s="1229"/>
      <c r="X1346" s="2337"/>
      <c r="Y1346" s="1229"/>
      <c r="Z1346" s="2395"/>
      <c r="AA1346" s="1229"/>
      <c r="AB1346" s="1317"/>
      <c r="AC1346" s="1229"/>
      <c r="AD1346" s="1229"/>
      <c r="AE1346" s="1229"/>
      <c r="AF1346" s="1490">
        <f t="shared" si="629"/>
        <v>0</v>
      </c>
      <c r="AG1346" s="1316">
        <f t="shared" si="630"/>
        <v>6695454</v>
      </c>
      <c r="AH1346" s="1305"/>
      <c r="AI1346" s="1305"/>
      <c r="AJ1346" s="1267"/>
      <c r="AK1346" s="1317"/>
      <c r="AL1346" s="1317"/>
      <c r="AM1346" s="1305"/>
      <c r="AN1346" s="1305"/>
      <c r="AO1346" s="1266"/>
      <c r="AP1346" s="1491">
        <f t="shared" si="631"/>
        <v>0</v>
      </c>
      <c r="AQ1346" s="1268"/>
      <c r="AR1346" s="1492">
        <f t="shared" si="632"/>
        <v>0</v>
      </c>
      <c r="AS1346" s="1268"/>
      <c r="AT1346" s="1492">
        <f t="shared" si="633"/>
        <v>0</v>
      </c>
      <c r="AU1346" s="1268"/>
      <c r="AV1346" s="1492">
        <f t="shared" si="634"/>
        <v>0</v>
      </c>
      <c r="AW1346" s="1493">
        <f t="shared" si="635"/>
        <v>0</v>
      </c>
      <c r="AX1346" s="2153">
        <f t="shared" si="636"/>
        <v>0</v>
      </c>
      <c r="AY1346" s="1495">
        <f t="shared" si="637"/>
        <v>0</v>
      </c>
      <c r="AZ1346" s="1937"/>
      <c r="BA1346" s="1508">
        <v>1331818</v>
      </c>
      <c r="BB1346" s="1508">
        <v>1931818</v>
      </c>
      <c r="BC1346" s="1508">
        <v>2231818</v>
      </c>
      <c r="BD1346" s="1508">
        <v>431818</v>
      </c>
      <c r="BE1346" s="2174"/>
      <c r="BF1346" s="1229"/>
      <c r="BG1346" s="1317"/>
      <c r="BH1346" s="1229"/>
      <c r="BI1346" s="1317"/>
      <c r="BJ1346" s="1229"/>
      <c r="BK1346" s="1317"/>
      <c r="BL1346" s="1229"/>
      <c r="BM1346" s="1229"/>
      <c r="BN1346" s="1229"/>
      <c r="BO1346" s="1490">
        <f t="shared" si="638"/>
        <v>0</v>
      </c>
      <c r="BP1346" s="1496">
        <f t="shared" si="645"/>
        <v>0</v>
      </c>
      <c r="BQ1346" s="1305"/>
      <c r="BS1346" s="1298"/>
      <c r="BT1346" s="1298"/>
      <c r="BU1346" s="1298"/>
      <c r="BV1346" s="1298"/>
      <c r="BW1346" s="1298"/>
    </row>
    <row r="1347" spans="1:75" ht="15" x14ac:dyDescent="0.25">
      <c r="A1347" s="1315">
        <v>5</v>
      </c>
      <c r="B1347" s="2051">
        <v>43782</v>
      </c>
      <c r="C1347" s="1268">
        <f t="shared" si="646"/>
        <v>1332</v>
      </c>
      <c r="D1347" s="1305" t="s">
        <v>46</v>
      </c>
      <c r="E1347" s="1305" t="s">
        <v>273</v>
      </c>
      <c r="F1347" s="1266"/>
      <c r="G1347" s="1491">
        <f t="shared" si="644"/>
        <v>0</v>
      </c>
      <c r="H1347" s="1268"/>
      <c r="I1347" s="2605">
        <f t="shared" si="640"/>
        <v>0</v>
      </c>
      <c r="J1347" s="1268">
        <v>2</v>
      </c>
      <c r="K1347" s="2605">
        <f t="shared" si="639"/>
        <v>4463636</v>
      </c>
      <c r="L1347" s="1962"/>
      <c r="M1347" s="2605">
        <f t="shared" si="641"/>
        <v>0</v>
      </c>
      <c r="N1347" s="1505">
        <f t="shared" si="648"/>
        <v>2</v>
      </c>
      <c r="O1347" s="1494">
        <f t="shared" si="648"/>
        <v>4463636</v>
      </c>
      <c r="P1347" s="1494">
        <f t="shared" si="628"/>
        <v>80000</v>
      </c>
      <c r="Q1347" s="1307"/>
      <c r="R1347" s="1508">
        <v>1331818</v>
      </c>
      <c r="S1347" s="1508">
        <v>1931818</v>
      </c>
      <c r="T1347" s="1508">
        <v>2231818</v>
      </c>
      <c r="U1347" s="1508">
        <v>431818</v>
      </c>
      <c r="V1347" s="1892"/>
      <c r="W1347" s="1229"/>
      <c r="X1347" s="2337"/>
      <c r="Y1347" s="1229"/>
      <c r="Z1347" s="2395"/>
      <c r="AA1347" s="1229"/>
      <c r="AB1347" s="1317"/>
      <c r="AC1347" s="1229"/>
      <c r="AD1347" s="1229"/>
      <c r="AE1347" s="1229"/>
      <c r="AF1347" s="1490">
        <f t="shared" si="629"/>
        <v>0</v>
      </c>
      <c r="AG1347" s="1316">
        <f t="shared" si="630"/>
        <v>4463636</v>
      </c>
      <c r="AH1347" s="1305"/>
      <c r="AI1347" s="1305"/>
      <c r="AJ1347" s="1267"/>
      <c r="AK1347" s="1317"/>
      <c r="AL1347" s="1317"/>
      <c r="AM1347" s="1305"/>
      <c r="AN1347" s="1305"/>
      <c r="AO1347" s="1266"/>
      <c r="AP1347" s="1491">
        <f t="shared" si="631"/>
        <v>0</v>
      </c>
      <c r="AQ1347" s="1268"/>
      <c r="AR1347" s="1492">
        <f t="shared" si="632"/>
        <v>0</v>
      </c>
      <c r="AS1347" s="1268"/>
      <c r="AT1347" s="1492">
        <f t="shared" si="633"/>
        <v>0</v>
      </c>
      <c r="AU1347" s="1268"/>
      <c r="AV1347" s="1492">
        <f t="shared" si="634"/>
        <v>0</v>
      </c>
      <c r="AW1347" s="1493">
        <f t="shared" si="635"/>
        <v>0</v>
      </c>
      <c r="AX1347" s="2153">
        <f t="shared" si="636"/>
        <v>0</v>
      </c>
      <c r="AY1347" s="1495">
        <f t="shared" si="637"/>
        <v>0</v>
      </c>
      <c r="AZ1347" s="1937"/>
      <c r="BA1347" s="1508">
        <v>1331818</v>
      </c>
      <c r="BB1347" s="1508">
        <v>1931818</v>
      </c>
      <c r="BC1347" s="1508">
        <v>2231818</v>
      </c>
      <c r="BD1347" s="1508">
        <v>431818</v>
      </c>
      <c r="BE1347" s="2174"/>
      <c r="BF1347" s="1229"/>
      <c r="BG1347" s="1317"/>
      <c r="BH1347" s="1229"/>
      <c r="BI1347" s="1317"/>
      <c r="BJ1347" s="1229"/>
      <c r="BK1347" s="1317"/>
      <c r="BL1347" s="1229"/>
      <c r="BM1347" s="1229"/>
      <c r="BN1347" s="1229"/>
      <c r="BO1347" s="1490">
        <f t="shared" si="638"/>
        <v>0</v>
      </c>
      <c r="BP1347" s="1496">
        <f t="shared" si="645"/>
        <v>0</v>
      </c>
      <c r="BQ1347" s="1305"/>
      <c r="BS1347" s="1298"/>
      <c r="BT1347" s="1298"/>
      <c r="BU1347" s="1298"/>
      <c r="BV1347" s="1298"/>
      <c r="BW1347" s="1298"/>
    </row>
    <row r="1348" spans="1:75" ht="15" x14ac:dyDescent="0.25">
      <c r="A1348" s="1315">
        <v>6</v>
      </c>
      <c r="B1348" s="2051">
        <v>43782</v>
      </c>
      <c r="C1348" s="1268">
        <f t="shared" si="646"/>
        <v>1333</v>
      </c>
      <c r="D1348" s="1305" t="s">
        <v>292</v>
      </c>
      <c r="E1348" s="1305" t="s">
        <v>88</v>
      </c>
      <c r="F1348" s="1266">
        <v>6</v>
      </c>
      <c r="G1348" s="1491">
        <f t="shared" si="644"/>
        <v>7990908</v>
      </c>
      <c r="H1348" s="1268"/>
      <c r="I1348" s="2605">
        <f t="shared" si="640"/>
        <v>0</v>
      </c>
      <c r="J1348" s="1268">
        <v>4</v>
      </c>
      <c r="K1348" s="2605">
        <f t="shared" si="639"/>
        <v>8927272</v>
      </c>
      <c r="L1348" s="1962"/>
      <c r="M1348" s="2605">
        <f t="shared" si="641"/>
        <v>0</v>
      </c>
      <c r="N1348" s="1505">
        <f t="shared" si="648"/>
        <v>10</v>
      </c>
      <c r="O1348" s="1494">
        <f t="shared" si="648"/>
        <v>16918180</v>
      </c>
      <c r="P1348" s="1494">
        <f t="shared" si="628"/>
        <v>400000</v>
      </c>
      <c r="Q1348" s="1307"/>
      <c r="R1348" s="1508">
        <v>1331818</v>
      </c>
      <c r="S1348" s="1508">
        <v>1931818</v>
      </c>
      <c r="T1348" s="1508">
        <v>2231818</v>
      </c>
      <c r="U1348" s="1508">
        <v>431818</v>
      </c>
      <c r="V1348" s="1892"/>
      <c r="W1348" s="1229"/>
      <c r="X1348" s="2337"/>
      <c r="Y1348" s="1229"/>
      <c r="Z1348" s="2395"/>
      <c r="AA1348" s="1229"/>
      <c r="AB1348" s="1317"/>
      <c r="AC1348" s="1229"/>
      <c r="AD1348" s="1229"/>
      <c r="AE1348" s="1229"/>
      <c r="AF1348" s="1490">
        <f t="shared" si="629"/>
        <v>0</v>
      </c>
      <c r="AG1348" s="1316">
        <f t="shared" si="630"/>
        <v>16918180</v>
      </c>
      <c r="AH1348" s="1305"/>
      <c r="AI1348" s="1305"/>
      <c r="AJ1348" s="1267"/>
      <c r="AK1348" s="1317"/>
      <c r="AL1348" s="1317"/>
      <c r="AM1348" s="1305"/>
      <c r="AN1348" s="1305"/>
      <c r="AO1348" s="1266"/>
      <c r="AP1348" s="1491">
        <f t="shared" si="631"/>
        <v>0</v>
      </c>
      <c r="AQ1348" s="1268"/>
      <c r="AR1348" s="1492">
        <f t="shared" si="632"/>
        <v>0</v>
      </c>
      <c r="AS1348" s="1268"/>
      <c r="AT1348" s="1492">
        <f t="shared" si="633"/>
        <v>0</v>
      </c>
      <c r="AU1348" s="1268"/>
      <c r="AV1348" s="1492">
        <f t="shared" si="634"/>
        <v>0</v>
      </c>
      <c r="AW1348" s="1493">
        <f t="shared" si="635"/>
        <v>0</v>
      </c>
      <c r="AX1348" s="2153">
        <f t="shared" si="636"/>
        <v>0</v>
      </c>
      <c r="AY1348" s="1495">
        <f t="shared" si="637"/>
        <v>0</v>
      </c>
      <c r="AZ1348" s="1937"/>
      <c r="BA1348" s="1508">
        <v>1331818</v>
      </c>
      <c r="BB1348" s="1508">
        <v>1931818</v>
      </c>
      <c r="BC1348" s="1508">
        <v>2231818</v>
      </c>
      <c r="BD1348" s="1508">
        <v>431818</v>
      </c>
      <c r="BE1348" s="2174"/>
      <c r="BF1348" s="1229"/>
      <c r="BG1348" s="1317"/>
      <c r="BH1348" s="1229"/>
      <c r="BI1348" s="1317"/>
      <c r="BJ1348" s="1229"/>
      <c r="BK1348" s="1317"/>
      <c r="BL1348" s="1229"/>
      <c r="BM1348" s="1229"/>
      <c r="BN1348" s="1229"/>
      <c r="BO1348" s="1490">
        <f t="shared" si="638"/>
        <v>0</v>
      </c>
      <c r="BP1348" s="1496">
        <f t="shared" si="645"/>
        <v>0</v>
      </c>
      <c r="BQ1348" s="1305"/>
      <c r="BS1348" s="1298"/>
      <c r="BT1348" s="1298"/>
      <c r="BU1348" s="1298"/>
      <c r="BV1348" s="1298"/>
      <c r="BW1348" s="1298"/>
    </row>
    <row r="1349" spans="1:75" ht="15" x14ac:dyDescent="0.25">
      <c r="A1349" s="1315">
        <v>7</v>
      </c>
      <c r="B1349" s="2051">
        <v>43782</v>
      </c>
      <c r="C1349" s="1268">
        <f t="shared" si="646"/>
        <v>1334</v>
      </c>
      <c r="D1349" s="1305" t="s">
        <v>92</v>
      </c>
      <c r="E1349" s="1305" t="s">
        <v>88</v>
      </c>
      <c r="F1349" s="1266">
        <v>5</v>
      </c>
      <c r="G1349" s="1491">
        <f t="shared" si="644"/>
        <v>6659090</v>
      </c>
      <c r="H1349" s="1268"/>
      <c r="I1349" s="2605">
        <f t="shared" si="640"/>
        <v>0</v>
      </c>
      <c r="J1349" s="1268">
        <v>2</v>
      </c>
      <c r="K1349" s="2605">
        <f t="shared" si="639"/>
        <v>4463636</v>
      </c>
      <c r="L1349" s="1962"/>
      <c r="M1349" s="2605">
        <f t="shared" si="641"/>
        <v>0</v>
      </c>
      <c r="N1349" s="1505">
        <f t="shared" si="648"/>
        <v>7</v>
      </c>
      <c r="O1349" s="1494">
        <f t="shared" si="648"/>
        <v>11122726</v>
      </c>
      <c r="P1349" s="1494">
        <f t="shared" si="628"/>
        <v>280000</v>
      </c>
      <c r="Q1349" s="1307"/>
      <c r="R1349" s="1508">
        <v>1331818</v>
      </c>
      <c r="S1349" s="1508">
        <v>1931818</v>
      </c>
      <c r="T1349" s="1508">
        <v>2231818</v>
      </c>
      <c r="U1349" s="1508">
        <v>431818</v>
      </c>
      <c r="V1349" s="1892"/>
      <c r="W1349" s="1229"/>
      <c r="X1349" s="2337"/>
      <c r="Y1349" s="1229"/>
      <c r="Z1349" s="2395"/>
      <c r="AA1349" s="1229"/>
      <c r="AB1349" s="1317"/>
      <c r="AC1349" s="1229"/>
      <c r="AD1349" s="1229"/>
      <c r="AE1349" s="1229"/>
      <c r="AF1349" s="1490">
        <f t="shared" si="629"/>
        <v>0</v>
      </c>
      <c r="AG1349" s="1316">
        <f t="shared" si="630"/>
        <v>11122726</v>
      </c>
      <c r="AH1349" s="1305"/>
      <c r="AI1349" s="1305"/>
      <c r="AJ1349" s="1267"/>
      <c r="AK1349" s="1317"/>
      <c r="AL1349" s="1317"/>
      <c r="AM1349" s="1305"/>
      <c r="AN1349" s="1305"/>
      <c r="AO1349" s="1266"/>
      <c r="AP1349" s="1491">
        <f t="shared" si="631"/>
        <v>0</v>
      </c>
      <c r="AQ1349" s="1268"/>
      <c r="AR1349" s="1492">
        <f t="shared" si="632"/>
        <v>0</v>
      </c>
      <c r="AS1349" s="1268"/>
      <c r="AT1349" s="1492">
        <f t="shared" si="633"/>
        <v>0</v>
      </c>
      <c r="AU1349" s="1268"/>
      <c r="AV1349" s="1492">
        <f t="shared" si="634"/>
        <v>0</v>
      </c>
      <c r="AW1349" s="1493">
        <f t="shared" si="635"/>
        <v>0</v>
      </c>
      <c r="AX1349" s="2153">
        <f t="shared" si="636"/>
        <v>0</v>
      </c>
      <c r="AY1349" s="1495">
        <f t="shared" si="637"/>
        <v>0</v>
      </c>
      <c r="AZ1349" s="1937"/>
      <c r="BA1349" s="1508">
        <v>1331818</v>
      </c>
      <c r="BB1349" s="1508">
        <v>1931818</v>
      </c>
      <c r="BC1349" s="1508">
        <v>2231818</v>
      </c>
      <c r="BD1349" s="1508">
        <v>431818</v>
      </c>
      <c r="BE1349" s="2174"/>
      <c r="BF1349" s="1229"/>
      <c r="BG1349" s="1317"/>
      <c r="BH1349" s="1229"/>
      <c r="BI1349" s="1317"/>
      <c r="BJ1349" s="1229"/>
      <c r="BK1349" s="1317"/>
      <c r="BL1349" s="1229"/>
      <c r="BM1349" s="1229"/>
      <c r="BN1349" s="1229"/>
      <c r="BO1349" s="1490">
        <f t="shared" si="638"/>
        <v>0</v>
      </c>
      <c r="BP1349" s="1496">
        <f t="shared" si="645"/>
        <v>0</v>
      </c>
      <c r="BQ1349" s="1305"/>
      <c r="BS1349" s="1298"/>
      <c r="BT1349" s="1298"/>
      <c r="BU1349" s="1298"/>
      <c r="BV1349" s="1298"/>
      <c r="BW1349" s="1298"/>
    </row>
    <row r="1350" spans="1:75" ht="15" x14ac:dyDescent="0.25">
      <c r="A1350" s="1315">
        <v>8</v>
      </c>
      <c r="B1350" s="2051">
        <v>43782</v>
      </c>
      <c r="C1350" s="1268">
        <f t="shared" si="646"/>
        <v>1335</v>
      </c>
      <c r="D1350" s="1305" t="s">
        <v>177</v>
      </c>
      <c r="E1350" s="1305" t="s">
        <v>88</v>
      </c>
      <c r="F1350" s="1266"/>
      <c r="G1350" s="1491">
        <f t="shared" si="644"/>
        <v>0</v>
      </c>
      <c r="H1350" s="1268"/>
      <c r="I1350" s="2605">
        <f t="shared" si="640"/>
        <v>0</v>
      </c>
      <c r="J1350" s="1268">
        <v>3</v>
      </c>
      <c r="K1350" s="2605">
        <f t="shared" si="639"/>
        <v>6695454</v>
      </c>
      <c r="L1350" s="1962"/>
      <c r="M1350" s="2605">
        <f t="shared" si="641"/>
        <v>0</v>
      </c>
      <c r="N1350" s="1505">
        <f t="shared" si="648"/>
        <v>3</v>
      </c>
      <c r="O1350" s="1494">
        <f t="shared" si="648"/>
        <v>6695454</v>
      </c>
      <c r="P1350" s="1494">
        <f t="shared" ref="P1350:P1413" si="649">+N1350*40000</f>
        <v>120000</v>
      </c>
      <c r="Q1350" s="1307"/>
      <c r="R1350" s="1508">
        <v>1331818</v>
      </c>
      <c r="S1350" s="1508">
        <v>1931818</v>
      </c>
      <c r="T1350" s="1508">
        <v>2231818</v>
      </c>
      <c r="U1350" s="1508">
        <v>431818</v>
      </c>
      <c r="V1350" s="1892"/>
      <c r="W1350" s="1229"/>
      <c r="X1350" s="2337"/>
      <c r="Y1350" s="1229"/>
      <c r="Z1350" s="2395"/>
      <c r="AA1350" s="1229"/>
      <c r="AB1350" s="1317"/>
      <c r="AC1350" s="1229"/>
      <c r="AD1350" s="1229"/>
      <c r="AE1350" s="1229"/>
      <c r="AF1350" s="1490">
        <f t="shared" si="629"/>
        <v>0</v>
      </c>
      <c r="AG1350" s="1316">
        <f t="shared" si="630"/>
        <v>6695454</v>
      </c>
      <c r="AH1350" s="1305"/>
      <c r="AI1350" s="1305"/>
      <c r="AJ1350" s="1267"/>
      <c r="AK1350" s="1317"/>
      <c r="AL1350" s="1317"/>
      <c r="AM1350" s="1305"/>
      <c r="AN1350" s="1305"/>
      <c r="AO1350" s="1266"/>
      <c r="AP1350" s="1491">
        <f t="shared" si="631"/>
        <v>0</v>
      </c>
      <c r="AQ1350" s="1268"/>
      <c r="AR1350" s="1492">
        <f t="shared" si="632"/>
        <v>0</v>
      </c>
      <c r="AS1350" s="1268"/>
      <c r="AT1350" s="1492">
        <f t="shared" si="633"/>
        <v>0</v>
      </c>
      <c r="AU1350" s="1268"/>
      <c r="AV1350" s="1492">
        <f t="shared" si="634"/>
        <v>0</v>
      </c>
      <c r="AW1350" s="1493">
        <f t="shared" si="635"/>
        <v>0</v>
      </c>
      <c r="AX1350" s="2153">
        <f t="shared" si="636"/>
        <v>0</v>
      </c>
      <c r="AY1350" s="1495">
        <f t="shared" si="637"/>
        <v>0</v>
      </c>
      <c r="AZ1350" s="1937"/>
      <c r="BA1350" s="1508">
        <v>1331818</v>
      </c>
      <c r="BB1350" s="1508">
        <v>1931818</v>
      </c>
      <c r="BC1350" s="1508">
        <v>2231818</v>
      </c>
      <c r="BD1350" s="1508">
        <v>431818</v>
      </c>
      <c r="BE1350" s="2174"/>
      <c r="BF1350" s="1229"/>
      <c r="BG1350" s="1317"/>
      <c r="BH1350" s="1229"/>
      <c r="BI1350" s="1317"/>
      <c r="BJ1350" s="1229"/>
      <c r="BK1350" s="1317"/>
      <c r="BL1350" s="1229"/>
      <c r="BM1350" s="1229"/>
      <c r="BN1350" s="1229"/>
      <c r="BO1350" s="1490">
        <f t="shared" si="638"/>
        <v>0</v>
      </c>
      <c r="BP1350" s="1496">
        <f t="shared" si="645"/>
        <v>0</v>
      </c>
      <c r="BQ1350" s="1305"/>
      <c r="BS1350" s="1298"/>
      <c r="BT1350" s="1298"/>
      <c r="BU1350" s="1298"/>
      <c r="BV1350" s="1298"/>
      <c r="BW1350" s="1298"/>
    </row>
    <row r="1351" spans="1:75" ht="15" x14ac:dyDescent="0.25">
      <c r="A1351" s="1315">
        <v>1</v>
      </c>
      <c r="B1351" s="2051">
        <v>43783</v>
      </c>
      <c r="C1351" s="1929">
        <f t="shared" si="646"/>
        <v>1336</v>
      </c>
      <c r="D1351" s="1305" t="s">
        <v>90</v>
      </c>
      <c r="E1351" s="1305" t="s">
        <v>88</v>
      </c>
      <c r="F1351" s="1266">
        <v>10</v>
      </c>
      <c r="G1351" s="1301">
        <f t="shared" si="644"/>
        <v>13318180</v>
      </c>
      <c r="H1351" s="1268"/>
      <c r="I1351" s="817">
        <f t="shared" si="640"/>
        <v>0</v>
      </c>
      <c r="J1351" s="1268"/>
      <c r="K1351" s="817">
        <f t="shared" si="639"/>
        <v>0</v>
      </c>
      <c r="L1351" s="1268"/>
      <c r="M1351" s="817">
        <f t="shared" si="641"/>
        <v>0</v>
      </c>
      <c r="N1351" s="1272">
        <f t="shared" si="648"/>
        <v>10</v>
      </c>
      <c r="O1351" s="1494">
        <f t="shared" si="648"/>
        <v>13318180</v>
      </c>
      <c r="P1351" s="1269">
        <f t="shared" si="649"/>
        <v>400000</v>
      </c>
      <c r="Q1351" s="1307"/>
      <c r="R1351" s="1508">
        <v>1331818</v>
      </c>
      <c r="S1351" s="1508">
        <v>1931818</v>
      </c>
      <c r="T1351" s="1508">
        <v>2231818</v>
      </c>
      <c r="U1351" s="1508">
        <v>431818</v>
      </c>
      <c r="V1351" s="1892"/>
      <c r="W1351" s="1229"/>
      <c r="X1351" s="2337"/>
      <c r="Y1351" s="1229"/>
      <c r="Z1351" s="2395"/>
      <c r="AA1351" s="1229"/>
      <c r="AB1351" s="1317"/>
      <c r="AC1351" s="1229"/>
      <c r="AD1351" s="1229"/>
      <c r="AE1351" s="1229"/>
      <c r="AF1351" s="1490">
        <f t="shared" si="629"/>
        <v>0</v>
      </c>
      <c r="AG1351" s="1316">
        <f t="shared" si="630"/>
        <v>13318180</v>
      </c>
      <c r="AH1351" s="1305"/>
      <c r="AI1351" s="1305"/>
      <c r="AJ1351" s="1267"/>
      <c r="AK1351" s="1317"/>
      <c r="AL1351" s="1317"/>
      <c r="AM1351" s="1305"/>
      <c r="AN1351" s="1305"/>
      <c r="AO1351" s="1266"/>
      <c r="AP1351" s="1491">
        <f t="shared" si="631"/>
        <v>0</v>
      </c>
      <c r="AQ1351" s="1268"/>
      <c r="AR1351" s="1492">
        <f t="shared" si="632"/>
        <v>0</v>
      </c>
      <c r="AS1351" s="1268"/>
      <c r="AT1351" s="1492">
        <f t="shared" si="633"/>
        <v>0</v>
      </c>
      <c r="AU1351" s="1268"/>
      <c r="AV1351" s="1492">
        <f t="shared" si="634"/>
        <v>0</v>
      </c>
      <c r="AW1351" s="1493">
        <f t="shared" si="635"/>
        <v>0</v>
      </c>
      <c r="AX1351" s="2153">
        <f t="shared" si="636"/>
        <v>0</v>
      </c>
      <c r="AY1351" s="1495">
        <f t="shared" si="637"/>
        <v>0</v>
      </c>
      <c r="AZ1351" s="1937"/>
      <c r="BA1351" s="1508">
        <v>1331818</v>
      </c>
      <c r="BB1351" s="1508">
        <v>1931818</v>
      </c>
      <c r="BC1351" s="1508">
        <v>2231818</v>
      </c>
      <c r="BD1351" s="1508">
        <v>431818</v>
      </c>
      <c r="BE1351" s="2174"/>
      <c r="BF1351" s="1229"/>
      <c r="BG1351" s="1317"/>
      <c r="BH1351" s="1229"/>
      <c r="BI1351" s="1317"/>
      <c r="BJ1351" s="1229"/>
      <c r="BK1351" s="1317"/>
      <c r="BL1351" s="1229"/>
      <c r="BM1351" s="1229"/>
      <c r="BN1351" s="1229"/>
      <c r="BO1351" s="1490">
        <f t="shared" si="638"/>
        <v>0</v>
      </c>
      <c r="BP1351" s="1496">
        <f t="shared" si="645"/>
        <v>0</v>
      </c>
      <c r="BQ1351" s="1305"/>
      <c r="BS1351" s="1298"/>
      <c r="BT1351" s="1298"/>
      <c r="BU1351" s="1298"/>
      <c r="BV1351" s="1298"/>
      <c r="BW1351" s="1298"/>
    </row>
    <row r="1352" spans="1:75" ht="15" x14ac:dyDescent="0.25">
      <c r="A1352" s="1315">
        <v>2</v>
      </c>
      <c r="B1352" s="2051">
        <v>43783</v>
      </c>
      <c r="C1352" s="1929">
        <f t="shared" si="646"/>
        <v>1337</v>
      </c>
      <c r="D1352" s="1305" t="s">
        <v>89</v>
      </c>
      <c r="E1352" s="1305" t="s">
        <v>88</v>
      </c>
      <c r="F1352" s="1266">
        <v>5</v>
      </c>
      <c r="G1352" s="1301">
        <f t="shared" si="644"/>
        <v>6659090</v>
      </c>
      <c r="H1352" s="1268"/>
      <c r="I1352" s="817">
        <f t="shared" si="640"/>
        <v>0</v>
      </c>
      <c r="J1352" s="1268">
        <v>5</v>
      </c>
      <c r="K1352" s="817">
        <f t="shared" si="639"/>
        <v>11159090</v>
      </c>
      <c r="L1352" s="1268"/>
      <c r="M1352" s="817">
        <f t="shared" si="641"/>
        <v>0</v>
      </c>
      <c r="N1352" s="1272">
        <f t="shared" si="648"/>
        <v>10</v>
      </c>
      <c r="O1352" s="1494">
        <f t="shared" si="648"/>
        <v>17818180</v>
      </c>
      <c r="P1352" s="1269">
        <f t="shared" si="649"/>
        <v>400000</v>
      </c>
      <c r="Q1352" s="1307"/>
      <c r="R1352" s="1508">
        <v>1331818</v>
      </c>
      <c r="S1352" s="1508">
        <v>1931818</v>
      </c>
      <c r="T1352" s="1508">
        <v>2231818</v>
      </c>
      <c r="U1352" s="1508">
        <v>431818</v>
      </c>
      <c r="V1352" s="1892"/>
      <c r="W1352" s="1229"/>
      <c r="X1352" s="2337"/>
      <c r="Y1352" s="1229"/>
      <c r="Z1352" s="2395"/>
      <c r="AA1352" s="1229"/>
      <c r="AB1352" s="1317"/>
      <c r="AC1352" s="1229"/>
      <c r="AD1352" s="1229"/>
      <c r="AE1352" s="1229"/>
      <c r="AF1352" s="1490">
        <f t="shared" ref="AF1352:AF1415" si="650">W1352+Y1352+AA1352+AC1352</f>
        <v>0</v>
      </c>
      <c r="AG1352" s="1316">
        <f t="shared" ref="AG1352:AG1415" si="651">O1352-AF1352</f>
        <v>17818180</v>
      </c>
      <c r="AH1352" s="1305"/>
      <c r="AI1352" s="1305"/>
      <c r="AJ1352" s="1267"/>
      <c r="AK1352" s="1317"/>
      <c r="AL1352" s="1317"/>
      <c r="AM1352" s="1305"/>
      <c r="AN1352" s="1305"/>
      <c r="AO1352" s="1266"/>
      <c r="AP1352" s="1491">
        <f t="shared" ref="AP1352:AP1415" si="652">AO1352*BA1352</f>
        <v>0</v>
      </c>
      <c r="AQ1352" s="1268"/>
      <c r="AR1352" s="1492">
        <f t="shared" ref="AR1352:AR1415" si="653">AQ1352*BB1352</f>
        <v>0</v>
      </c>
      <c r="AS1352" s="1268"/>
      <c r="AT1352" s="1492">
        <f t="shared" ref="AT1352:AT1415" si="654">AS1352*BC1352</f>
        <v>0</v>
      </c>
      <c r="AU1352" s="1268"/>
      <c r="AV1352" s="1492">
        <f t="shared" ref="AV1352:AV1415" si="655">AU1352*BD1352</f>
        <v>0</v>
      </c>
      <c r="AW1352" s="1493">
        <f t="shared" ref="AW1352:AW1415" si="656">AO1352+AQ1352+AS1352+AU1352</f>
        <v>0</v>
      </c>
      <c r="AX1352" s="2153">
        <f t="shared" ref="AX1352:AX1415" si="657">AP1352+AR1352+AT1352+AV1352</f>
        <v>0</v>
      </c>
      <c r="AY1352" s="1495">
        <f t="shared" ref="AY1352:AY1415" si="658">AW1352*40000</f>
        <v>0</v>
      </c>
      <c r="AZ1352" s="1937"/>
      <c r="BA1352" s="1508">
        <v>1331818</v>
      </c>
      <c r="BB1352" s="1508">
        <v>1931818</v>
      </c>
      <c r="BC1352" s="1508">
        <v>2231818</v>
      </c>
      <c r="BD1352" s="1508">
        <v>431818</v>
      </c>
      <c r="BE1352" s="2174"/>
      <c r="BF1352" s="1229"/>
      <c r="BG1352" s="1317"/>
      <c r="BH1352" s="1229"/>
      <c r="BI1352" s="1317"/>
      <c r="BJ1352" s="1229"/>
      <c r="BK1352" s="1317"/>
      <c r="BL1352" s="1229"/>
      <c r="BM1352" s="1229"/>
      <c r="BN1352" s="1229"/>
      <c r="BO1352" s="1490">
        <f t="shared" si="638"/>
        <v>0</v>
      </c>
      <c r="BP1352" s="1496">
        <f t="shared" si="645"/>
        <v>0</v>
      </c>
      <c r="BQ1352" s="1305"/>
      <c r="BS1352" s="1298"/>
      <c r="BT1352" s="1298"/>
      <c r="BU1352" s="1298"/>
      <c r="BV1352" s="1298"/>
      <c r="BW1352" s="1298"/>
    </row>
    <row r="1353" spans="1:75" ht="15" x14ac:dyDescent="0.25">
      <c r="A1353" s="1315">
        <v>3</v>
      </c>
      <c r="B1353" s="2051">
        <v>43783</v>
      </c>
      <c r="C1353" s="1929">
        <f t="shared" si="646"/>
        <v>1338</v>
      </c>
      <c r="D1353" s="1305" t="s">
        <v>32</v>
      </c>
      <c r="E1353" s="1305" t="s">
        <v>31</v>
      </c>
      <c r="F1353" s="1266">
        <v>4</v>
      </c>
      <c r="G1353" s="1301">
        <f t="shared" si="644"/>
        <v>5327272</v>
      </c>
      <c r="H1353" s="1268"/>
      <c r="I1353" s="817">
        <f t="shared" si="640"/>
        <v>0</v>
      </c>
      <c r="J1353" s="1268">
        <v>4</v>
      </c>
      <c r="K1353" s="817">
        <f t="shared" si="639"/>
        <v>8927272</v>
      </c>
      <c r="L1353" s="1268"/>
      <c r="M1353" s="817">
        <f t="shared" si="641"/>
        <v>0</v>
      </c>
      <c r="N1353" s="1272">
        <f t="shared" si="648"/>
        <v>8</v>
      </c>
      <c r="O1353" s="1494">
        <f t="shared" si="648"/>
        <v>14254544</v>
      </c>
      <c r="P1353" s="1269">
        <f t="shared" si="649"/>
        <v>320000</v>
      </c>
      <c r="Q1353" s="1307"/>
      <c r="R1353" s="1508">
        <v>1331818</v>
      </c>
      <c r="S1353" s="1508">
        <v>1931818</v>
      </c>
      <c r="T1353" s="1508">
        <v>2231818</v>
      </c>
      <c r="U1353" s="1508">
        <v>431818</v>
      </c>
      <c r="V1353" s="1892"/>
      <c r="W1353" s="1229"/>
      <c r="X1353" s="2337"/>
      <c r="Y1353" s="1229"/>
      <c r="Z1353" s="2395"/>
      <c r="AA1353" s="1229"/>
      <c r="AB1353" s="1317"/>
      <c r="AC1353" s="1229"/>
      <c r="AD1353" s="1229"/>
      <c r="AE1353" s="1229"/>
      <c r="AF1353" s="1490">
        <f t="shared" si="650"/>
        <v>0</v>
      </c>
      <c r="AG1353" s="1316">
        <f t="shared" si="651"/>
        <v>14254544</v>
      </c>
      <c r="AH1353" s="1305"/>
      <c r="AI1353" s="1305"/>
      <c r="AJ1353" s="1267"/>
      <c r="AK1353" s="1317"/>
      <c r="AL1353" s="1317"/>
      <c r="AM1353" s="1305"/>
      <c r="AN1353" s="1305"/>
      <c r="AO1353" s="1266"/>
      <c r="AP1353" s="1491">
        <f t="shared" si="652"/>
        <v>0</v>
      </c>
      <c r="AQ1353" s="1268"/>
      <c r="AR1353" s="1492">
        <f t="shared" si="653"/>
        <v>0</v>
      </c>
      <c r="AS1353" s="1268"/>
      <c r="AT1353" s="1492">
        <f t="shared" si="654"/>
        <v>0</v>
      </c>
      <c r="AU1353" s="1268"/>
      <c r="AV1353" s="1492">
        <f t="shared" si="655"/>
        <v>0</v>
      </c>
      <c r="AW1353" s="1493">
        <f t="shared" si="656"/>
        <v>0</v>
      </c>
      <c r="AX1353" s="2153">
        <f t="shared" si="657"/>
        <v>0</v>
      </c>
      <c r="AY1353" s="1495">
        <f t="shared" si="658"/>
        <v>0</v>
      </c>
      <c r="AZ1353" s="1937"/>
      <c r="BA1353" s="1508">
        <v>1331818</v>
      </c>
      <c r="BB1353" s="1508">
        <v>1931818</v>
      </c>
      <c r="BC1353" s="1508">
        <v>2231818</v>
      </c>
      <c r="BD1353" s="1508">
        <v>431818</v>
      </c>
      <c r="BE1353" s="2174"/>
      <c r="BF1353" s="1229"/>
      <c r="BG1353" s="1317"/>
      <c r="BH1353" s="1229"/>
      <c r="BI1353" s="1317"/>
      <c r="BJ1353" s="1229"/>
      <c r="BK1353" s="1317"/>
      <c r="BL1353" s="1229"/>
      <c r="BM1353" s="1229"/>
      <c r="BN1353" s="1229"/>
      <c r="BO1353" s="1490">
        <f t="shared" ref="BO1353:BO1416" si="659">BF1353+BH1353+BJ1353+BL1353</f>
        <v>0</v>
      </c>
      <c r="BP1353" s="1496">
        <f t="shared" si="645"/>
        <v>0</v>
      </c>
      <c r="BQ1353" s="1305"/>
      <c r="BS1353" s="1298"/>
      <c r="BT1353" s="1298"/>
      <c r="BU1353" s="1298"/>
      <c r="BV1353" s="1298"/>
      <c r="BW1353" s="1298"/>
    </row>
    <row r="1354" spans="1:75" ht="15" x14ac:dyDescent="0.25">
      <c r="A1354" s="1315">
        <v>4</v>
      </c>
      <c r="B1354" s="2051">
        <v>43783</v>
      </c>
      <c r="C1354" s="1929">
        <f t="shared" si="646"/>
        <v>1339</v>
      </c>
      <c r="D1354" s="1305" t="s">
        <v>36</v>
      </c>
      <c r="E1354" s="1305" t="s">
        <v>31</v>
      </c>
      <c r="F1354" s="1266">
        <v>3</v>
      </c>
      <c r="G1354" s="1301">
        <f t="shared" si="644"/>
        <v>3995454</v>
      </c>
      <c r="H1354" s="1268"/>
      <c r="I1354" s="817">
        <f t="shared" si="640"/>
        <v>0</v>
      </c>
      <c r="J1354" s="1268">
        <v>2</v>
      </c>
      <c r="K1354" s="817">
        <f t="shared" ref="K1354:K1417" si="660">J1354*T1354</f>
        <v>4463636</v>
      </c>
      <c r="L1354" s="1268"/>
      <c r="M1354" s="817">
        <f t="shared" si="641"/>
        <v>0</v>
      </c>
      <c r="N1354" s="1272">
        <f t="shared" si="648"/>
        <v>5</v>
      </c>
      <c r="O1354" s="1494">
        <f t="shared" si="648"/>
        <v>8459090</v>
      </c>
      <c r="P1354" s="1269">
        <f t="shared" si="649"/>
        <v>200000</v>
      </c>
      <c r="Q1354" s="2727"/>
      <c r="R1354" s="1508">
        <v>1331818</v>
      </c>
      <c r="S1354" s="1508">
        <v>1931818</v>
      </c>
      <c r="T1354" s="1508">
        <v>2231818</v>
      </c>
      <c r="U1354" s="1508">
        <v>431818</v>
      </c>
      <c r="V1354" s="2468"/>
      <c r="W1354" s="1577"/>
      <c r="X1354" s="2391"/>
      <c r="Y1354" s="1577"/>
      <c r="Z1354" s="2463"/>
      <c r="AA1354" s="1577"/>
      <c r="AB1354" s="1940"/>
      <c r="AC1354" s="1577"/>
      <c r="AD1354" s="1577"/>
      <c r="AE1354" s="1577"/>
      <c r="AF1354" s="1490">
        <f t="shared" si="650"/>
        <v>0</v>
      </c>
      <c r="AG1354" s="1316">
        <f t="shared" si="651"/>
        <v>8459090</v>
      </c>
      <c r="AH1354" s="1305"/>
      <c r="AI1354" s="1305"/>
      <c r="AJ1354" s="1267"/>
      <c r="AK1354" s="1317"/>
      <c r="AL1354" s="1317"/>
      <c r="AM1354" s="1305"/>
      <c r="AN1354" s="1305"/>
      <c r="AO1354" s="1266"/>
      <c r="AP1354" s="1491">
        <f t="shared" si="652"/>
        <v>0</v>
      </c>
      <c r="AQ1354" s="1268"/>
      <c r="AR1354" s="1492">
        <f t="shared" si="653"/>
        <v>0</v>
      </c>
      <c r="AS1354" s="1268"/>
      <c r="AT1354" s="1492">
        <f t="shared" si="654"/>
        <v>0</v>
      </c>
      <c r="AU1354" s="1268"/>
      <c r="AV1354" s="1492">
        <f t="shared" si="655"/>
        <v>0</v>
      </c>
      <c r="AW1354" s="1493">
        <f t="shared" si="656"/>
        <v>0</v>
      </c>
      <c r="AX1354" s="2153">
        <f t="shared" si="657"/>
        <v>0</v>
      </c>
      <c r="AY1354" s="1495">
        <f t="shared" si="658"/>
        <v>0</v>
      </c>
      <c r="AZ1354" s="1937"/>
      <c r="BA1354" s="1508">
        <v>1331818</v>
      </c>
      <c r="BB1354" s="1508">
        <v>1931818</v>
      </c>
      <c r="BC1354" s="1508">
        <v>2231818</v>
      </c>
      <c r="BD1354" s="1508">
        <v>431818</v>
      </c>
      <c r="BE1354" s="2174"/>
      <c r="BF1354" s="1229"/>
      <c r="BG1354" s="1317"/>
      <c r="BH1354" s="1229"/>
      <c r="BI1354" s="1317"/>
      <c r="BJ1354" s="1229"/>
      <c r="BK1354" s="1317"/>
      <c r="BL1354" s="1229"/>
      <c r="BM1354" s="1229"/>
      <c r="BN1354" s="1229"/>
      <c r="BO1354" s="1490">
        <f t="shared" si="659"/>
        <v>0</v>
      </c>
      <c r="BP1354" s="1496">
        <f t="shared" si="645"/>
        <v>0</v>
      </c>
      <c r="BQ1354" s="1305"/>
      <c r="BS1354" s="1298"/>
      <c r="BT1354" s="1298"/>
      <c r="BU1354" s="1298"/>
      <c r="BV1354" s="1298"/>
      <c r="BW1354" s="1298"/>
    </row>
    <row r="1355" spans="1:75" ht="15" x14ac:dyDescent="0.25">
      <c r="A1355" s="1315">
        <v>5</v>
      </c>
      <c r="B1355" s="2051">
        <v>43783</v>
      </c>
      <c r="C1355" s="1960">
        <f t="shared" si="646"/>
        <v>1340</v>
      </c>
      <c r="D1355" s="1961" t="s">
        <v>94</v>
      </c>
      <c r="E1355" s="1961" t="s">
        <v>31</v>
      </c>
      <c r="F1355" s="1962"/>
      <c r="G1355" s="2780">
        <f t="shared" si="644"/>
        <v>0</v>
      </c>
      <c r="H1355" s="1963"/>
      <c r="I1355" s="817">
        <f t="shared" si="640"/>
        <v>0</v>
      </c>
      <c r="J1355" s="1963">
        <v>2</v>
      </c>
      <c r="K1355" s="817">
        <f t="shared" si="660"/>
        <v>4463636</v>
      </c>
      <c r="L1355" s="1963"/>
      <c r="M1355" s="817">
        <f t="shared" si="641"/>
        <v>0</v>
      </c>
      <c r="N1355" s="2781">
        <f t="shared" si="648"/>
        <v>2</v>
      </c>
      <c r="O1355" s="2782">
        <f t="shared" si="648"/>
        <v>4463636</v>
      </c>
      <c r="P1355" s="2783">
        <f t="shared" si="649"/>
        <v>80000</v>
      </c>
      <c r="Q1355" s="1307"/>
      <c r="R1355" s="1508">
        <v>1331818</v>
      </c>
      <c r="S1355" s="1508">
        <v>1931818</v>
      </c>
      <c r="T1355" s="1508">
        <v>2231818</v>
      </c>
      <c r="U1355" s="1508">
        <v>431818</v>
      </c>
      <c r="V1355" s="2470"/>
      <c r="W1355" s="1229"/>
      <c r="X1355" s="2337"/>
      <c r="Y1355" s="1229"/>
      <c r="Z1355" s="2395"/>
      <c r="AA1355" s="1229"/>
      <c r="AB1355" s="1317"/>
      <c r="AC1355" s="1229"/>
      <c r="AD1355" s="1229"/>
      <c r="AE1355" s="1229"/>
      <c r="AF1355" s="1490">
        <f t="shared" si="650"/>
        <v>0</v>
      </c>
      <c r="AG1355" s="1316">
        <f t="shared" si="651"/>
        <v>4463636</v>
      </c>
      <c r="AH1355" s="1305"/>
      <c r="AI1355" s="1305"/>
      <c r="AJ1355" s="1267"/>
      <c r="AK1355" s="1317"/>
      <c r="AL1355" s="1317"/>
      <c r="AM1355" s="1305"/>
      <c r="AN1355" s="1305"/>
      <c r="AO1355" s="1266"/>
      <c r="AP1355" s="1491">
        <f t="shared" si="652"/>
        <v>0</v>
      </c>
      <c r="AQ1355" s="1268"/>
      <c r="AR1355" s="1492">
        <f t="shared" si="653"/>
        <v>0</v>
      </c>
      <c r="AS1355" s="1268"/>
      <c r="AT1355" s="1492">
        <f t="shared" si="654"/>
        <v>0</v>
      </c>
      <c r="AU1355" s="1268"/>
      <c r="AV1355" s="1492">
        <f t="shared" si="655"/>
        <v>0</v>
      </c>
      <c r="AW1355" s="1493">
        <f t="shared" si="656"/>
        <v>0</v>
      </c>
      <c r="AX1355" s="2153">
        <f t="shared" si="657"/>
        <v>0</v>
      </c>
      <c r="AY1355" s="1495">
        <f t="shared" si="658"/>
        <v>0</v>
      </c>
      <c r="AZ1355" s="1937"/>
      <c r="BA1355" s="1508">
        <v>1331818</v>
      </c>
      <c r="BB1355" s="1508">
        <v>1931818</v>
      </c>
      <c r="BC1355" s="1508">
        <v>2231818</v>
      </c>
      <c r="BD1355" s="1508">
        <v>431818</v>
      </c>
      <c r="BE1355" s="2174"/>
      <c r="BF1355" s="1229"/>
      <c r="BG1355" s="1317"/>
      <c r="BH1355" s="1229"/>
      <c r="BI1355" s="1317"/>
      <c r="BJ1355" s="1229"/>
      <c r="BK1355" s="1317"/>
      <c r="BL1355" s="1229"/>
      <c r="BM1355" s="1229"/>
      <c r="BN1355" s="1229"/>
      <c r="BO1355" s="1490">
        <f t="shared" si="659"/>
        <v>0</v>
      </c>
      <c r="BP1355" s="1496">
        <f t="shared" si="645"/>
        <v>0</v>
      </c>
      <c r="BQ1355" s="1305"/>
      <c r="BS1355" s="1298"/>
      <c r="BT1355" s="1298"/>
      <c r="BU1355" s="1298"/>
      <c r="BV1355" s="1298"/>
      <c r="BW1355" s="1298"/>
    </row>
    <row r="1356" spans="1:75" ht="15" x14ac:dyDescent="0.25">
      <c r="A1356" s="1315">
        <v>6</v>
      </c>
      <c r="B1356" s="2051">
        <v>43783</v>
      </c>
      <c r="C1356" s="1929">
        <f t="shared" si="646"/>
        <v>1341</v>
      </c>
      <c r="D1356" s="1305" t="s">
        <v>30</v>
      </c>
      <c r="E1356" s="1305" t="s">
        <v>31</v>
      </c>
      <c r="F1356" s="1266">
        <v>2</v>
      </c>
      <c r="G1356" s="1301">
        <f t="shared" si="644"/>
        <v>2663636</v>
      </c>
      <c r="H1356" s="1268"/>
      <c r="I1356" s="817">
        <f t="shared" ref="I1356:I1419" si="661">H1356*S1356</f>
        <v>0</v>
      </c>
      <c r="J1356" s="1268">
        <v>2</v>
      </c>
      <c r="K1356" s="817">
        <f t="shared" si="660"/>
        <v>4463636</v>
      </c>
      <c r="L1356" s="1268"/>
      <c r="M1356" s="817">
        <f t="shared" ref="M1356:M1419" si="662">L1356*U1356</f>
        <v>0</v>
      </c>
      <c r="N1356" s="1272">
        <f t="shared" si="648"/>
        <v>4</v>
      </c>
      <c r="O1356" s="1494">
        <f t="shared" si="648"/>
        <v>7127272</v>
      </c>
      <c r="P1356" s="1269">
        <f t="shared" si="649"/>
        <v>160000</v>
      </c>
      <c r="Q1356" s="1307"/>
      <c r="R1356" s="1508">
        <v>1331818</v>
      </c>
      <c r="S1356" s="1508">
        <v>1931818</v>
      </c>
      <c r="T1356" s="1508">
        <v>2231818</v>
      </c>
      <c r="U1356" s="1508">
        <v>431818</v>
      </c>
      <c r="V1356" s="2470"/>
      <c r="W1356" s="1229"/>
      <c r="X1356" s="2337"/>
      <c r="Y1356" s="1229"/>
      <c r="Z1356" s="2395"/>
      <c r="AA1356" s="1229"/>
      <c r="AB1356" s="1317"/>
      <c r="AC1356" s="1229"/>
      <c r="AD1356" s="1229"/>
      <c r="AE1356" s="1229"/>
      <c r="AF1356" s="1490">
        <f t="shared" si="650"/>
        <v>0</v>
      </c>
      <c r="AG1356" s="1316">
        <f t="shared" si="651"/>
        <v>7127272</v>
      </c>
      <c r="AH1356" s="1305"/>
      <c r="AI1356" s="1305"/>
      <c r="AJ1356" s="1267"/>
      <c r="AK1356" s="1317"/>
      <c r="AL1356" s="1317"/>
      <c r="AM1356" s="1305"/>
      <c r="AN1356" s="1305"/>
      <c r="AO1356" s="1266"/>
      <c r="AP1356" s="1491">
        <f t="shared" si="652"/>
        <v>0</v>
      </c>
      <c r="AQ1356" s="1268"/>
      <c r="AR1356" s="1492">
        <f t="shared" si="653"/>
        <v>0</v>
      </c>
      <c r="AS1356" s="1268"/>
      <c r="AT1356" s="1492">
        <f t="shared" si="654"/>
        <v>0</v>
      </c>
      <c r="AU1356" s="1268"/>
      <c r="AV1356" s="1492">
        <f t="shared" si="655"/>
        <v>0</v>
      </c>
      <c r="AW1356" s="1493">
        <f t="shared" si="656"/>
        <v>0</v>
      </c>
      <c r="AX1356" s="2153">
        <f t="shared" si="657"/>
        <v>0</v>
      </c>
      <c r="AY1356" s="1495">
        <f t="shared" si="658"/>
        <v>0</v>
      </c>
      <c r="AZ1356" s="1937"/>
      <c r="BA1356" s="1508">
        <v>1331818</v>
      </c>
      <c r="BB1356" s="1508">
        <v>1931818</v>
      </c>
      <c r="BC1356" s="1508">
        <v>2231818</v>
      </c>
      <c r="BD1356" s="1508">
        <v>431818</v>
      </c>
      <c r="BE1356" s="2174"/>
      <c r="BF1356" s="1229"/>
      <c r="BG1356" s="1317"/>
      <c r="BH1356" s="1229"/>
      <c r="BI1356" s="1317"/>
      <c r="BJ1356" s="1229"/>
      <c r="BK1356" s="1317"/>
      <c r="BL1356" s="1229"/>
      <c r="BM1356" s="1229"/>
      <c r="BN1356" s="1229"/>
      <c r="BO1356" s="1490">
        <f t="shared" si="659"/>
        <v>0</v>
      </c>
      <c r="BP1356" s="1496">
        <f t="shared" si="645"/>
        <v>0</v>
      </c>
      <c r="BQ1356" s="1305"/>
      <c r="BS1356" s="1298"/>
      <c r="BT1356" s="1298"/>
      <c r="BU1356" s="1298"/>
      <c r="BV1356" s="1298"/>
      <c r="BW1356" s="1298"/>
    </row>
    <row r="1357" spans="1:75" ht="15" x14ac:dyDescent="0.25">
      <c r="A1357" s="1315">
        <v>7</v>
      </c>
      <c r="B1357" s="2051">
        <v>43783</v>
      </c>
      <c r="C1357" s="1929">
        <f t="shared" si="646"/>
        <v>1342</v>
      </c>
      <c r="D1357" s="1305" t="s">
        <v>55</v>
      </c>
      <c r="E1357" s="1305" t="s">
        <v>273</v>
      </c>
      <c r="F1357" s="1266">
        <v>5</v>
      </c>
      <c r="G1357" s="1301">
        <f t="shared" si="644"/>
        <v>6659090</v>
      </c>
      <c r="H1357" s="1268"/>
      <c r="I1357" s="817">
        <f t="shared" si="661"/>
        <v>0</v>
      </c>
      <c r="J1357" s="1268">
        <v>3</v>
      </c>
      <c r="K1357" s="817">
        <f t="shared" si="660"/>
        <v>6695454</v>
      </c>
      <c r="L1357" s="1268"/>
      <c r="M1357" s="817">
        <f t="shared" si="662"/>
        <v>0</v>
      </c>
      <c r="N1357" s="1272">
        <f t="shared" si="648"/>
        <v>8</v>
      </c>
      <c r="O1357" s="1494">
        <f t="shared" si="648"/>
        <v>13354544</v>
      </c>
      <c r="P1357" s="1269">
        <f t="shared" si="649"/>
        <v>320000</v>
      </c>
      <c r="Q1357" s="1307"/>
      <c r="R1357" s="1508">
        <v>1331818</v>
      </c>
      <c r="S1357" s="1508">
        <v>1931818</v>
      </c>
      <c r="T1357" s="1508">
        <v>2231818</v>
      </c>
      <c r="U1357" s="1508">
        <v>431818</v>
      </c>
      <c r="V1357" s="1892"/>
      <c r="W1357" s="1229"/>
      <c r="X1357" s="2337"/>
      <c r="Y1357" s="1229"/>
      <c r="Z1357" s="2395"/>
      <c r="AA1357" s="1229"/>
      <c r="AB1357" s="1317"/>
      <c r="AC1357" s="1229"/>
      <c r="AD1357" s="1229"/>
      <c r="AE1357" s="1229"/>
      <c r="AF1357" s="1490">
        <f t="shared" si="650"/>
        <v>0</v>
      </c>
      <c r="AG1357" s="1316">
        <f t="shared" si="651"/>
        <v>13354544</v>
      </c>
      <c r="AH1357" s="1305"/>
      <c r="AI1357" s="1305"/>
      <c r="AJ1357" s="1267"/>
      <c r="AK1357" s="1317"/>
      <c r="AL1357" s="1317"/>
      <c r="AM1357" s="1305"/>
      <c r="AN1357" s="1305"/>
      <c r="AO1357" s="1266"/>
      <c r="AP1357" s="1491">
        <f t="shared" si="652"/>
        <v>0</v>
      </c>
      <c r="AQ1357" s="1268"/>
      <c r="AR1357" s="1492">
        <f t="shared" si="653"/>
        <v>0</v>
      </c>
      <c r="AS1357" s="1268"/>
      <c r="AT1357" s="1492">
        <f t="shared" si="654"/>
        <v>0</v>
      </c>
      <c r="AU1357" s="1268"/>
      <c r="AV1357" s="1492">
        <f t="shared" si="655"/>
        <v>0</v>
      </c>
      <c r="AW1357" s="1493">
        <f t="shared" si="656"/>
        <v>0</v>
      </c>
      <c r="AX1357" s="2153">
        <f t="shared" si="657"/>
        <v>0</v>
      </c>
      <c r="AY1357" s="1495">
        <f t="shared" si="658"/>
        <v>0</v>
      </c>
      <c r="AZ1357" s="1937"/>
      <c r="BA1357" s="1508">
        <v>1331818</v>
      </c>
      <c r="BB1357" s="1508">
        <v>1931818</v>
      </c>
      <c r="BC1357" s="1508">
        <v>2231818</v>
      </c>
      <c r="BD1357" s="1508">
        <v>431818</v>
      </c>
      <c r="BE1357" s="2174"/>
      <c r="BF1357" s="1229"/>
      <c r="BG1357" s="1317"/>
      <c r="BH1357" s="1229"/>
      <c r="BI1357" s="1317"/>
      <c r="BJ1357" s="1229"/>
      <c r="BK1357" s="1317"/>
      <c r="BL1357" s="1229"/>
      <c r="BM1357" s="1229"/>
      <c r="BN1357" s="1229"/>
      <c r="BO1357" s="1490">
        <f t="shared" si="659"/>
        <v>0</v>
      </c>
      <c r="BP1357" s="1496">
        <f t="shared" si="645"/>
        <v>0</v>
      </c>
      <c r="BQ1357" s="1305"/>
      <c r="BS1357" s="1298"/>
      <c r="BT1357" s="1298"/>
      <c r="BU1357" s="1298"/>
      <c r="BV1357" s="1298"/>
      <c r="BW1357" s="1298"/>
    </row>
    <row r="1358" spans="1:75" ht="15" x14ac:dyDescent="0.25">
      <c r="A1358" s="1315">
        <v>1</v>
      </c>
      <c r="B1358" s="2051">
        <v>43784</v>
      </c>
      <c r="C1358" s="1929">
        <f t="shared" si="646"/>
        <v>1343</v>
      </c>
      <c r="D1358" s="1305" t="s">
        <v>357</v>
      </c>
      <c r="E1358" s="1305" t="s">
        <v>273</v>
      </c>
      <c r="F1358" s="1266">
        <v>1</v>
      </c>
      <c r="G1358" s="1301">
        <f t="shared" si="644"/>
        <v>1331818</v>
      </c>
      <c r="H1358" s="1268"/>
      <c r="I1358" s="817">
        <f t="shared" si="661"/>
        <v>0</v>
      </c>
      <c r="J1358" s="1268">
        <v>2</v>
      </c>
      <c r="K1358" s="817">
        <f t="shared" si="660"/>
        <v>4463636</v>
      </c>
      <c r="L1358" s="1268"/>
      <c r="M1358" s="817">
        <f t="shared" si="662"/>
        <v>0</v>
      </c>
      <c r="N1358" s="1272">
        <f t="shared" si="648"/>
        <v>3</v>
      </c>
      <c r="O1358" s="1494">
        <f t="shared" si="648"/>
        <v>5795454</v>
      </c>
      <c r="P1358" s="1269">
        <f t="shared" si="649"/>
        <v>120000</v>
      </c>
      <c r="Q1358" s="1307"/>
      <c r="R1358" s="1508">
        <v>1331818</v>
      </c>
      <c r="S1358" s="1508">
        <v>1931818</v>
      </c>
      <c r="T1358" s="1508">
        <v>2231818</v>
      </c>
      <c r="U1358" s="1508">
        <v>431818</v>
      </c>
      <c r="V1358" s="1892"/>
      <c r="W1358" s="1229"/>
      <c r="X1358" s="2337"/>
      <c r="Y1358" s="1229"/>
      <c r="Z1358" s="2395"/>
      <c r="AA1358" s="1229"/>
      <c r="AB1358" s="1317"/>
      <c r="AC1358" s="1229"/>
      <c r="AD1358" s="1229"/>
      <c r="AE1358" s="1229"/>
      <c r="AF1358" s="1490">
        <f t="shared" si="650"/>
        <v>0</v>
      </c>
      <c r="AG1358" s="1316">
        <f t="shared" si="651"/>
        <v>5795454</v>
      </c>
      <c r="AH1358" s="1305"/>
      <c r="AI1358" s="1305"/>
      <c r="AJ1358" s="1267"/>
      <c r="AK1358" s="1317"/>
      <c r="AL1358" s="1317"/>
      <c r="AM1358" s="1305"/>
      <c r="AN1358" s="1305"/>
      <c r="AO1358" s="1266"/>
      <c r="AP1358" s="1491">
        <f t="shared" si="652"/>
        <v>0</v>
      </c>
      <c r="AQ1358" s="1268"/>
      <c r="AR1358" s="1492">
        <f t="shared" si="653"/>
        <v>0</v>
      </c>
      <c r="AS1358" s="1268"/>
      <c r="AT1358" s="1492">
        <f t="shared" si="654"/>
        <v>0</v>
      </c>
      <c r="AU1358" s="1268"/>
      <c r="AV1358" s="1492">
        <f t="shared" si="655"/>
        <v>0</v>
      </c>
      <c r="AW1358" s="1493">
        <f t="shared" si="656"/>
        <v>0</v>
      </c>
      <c r="AX1358" s="2153">
        <f t="shared" si="657"/>
        <v>0</v>
      </c>
      <c r="AY1358" s="1495">
        <f t="shared" si="658"/>
        <v>0</v>
      </c>
      <c r="AZ1358" s="1937"/>
      <c r="BA1358" s="1508">
        <v>1331818</v>
      </c>
      <c r="BB1358" s="1508">
        <v>1931818</v>
      </c>
      <c r="BC1358" s="1508">
        <v>2231818</v>
      </c>
      <c r="BD1358" s="1508">
        <v>431818</v>
      </c>
      <c r="BE1358" s="2174"/>
      <c r="BF1358" s="1229"/>
      <c r="BG1358" s="1317"/>
      <c r="BH1358" s="1229"/>
      <c r="BI1358" s="1317"/>
      <c r="BJ1358" s="1229"/>
      <c r="BK1358" s="1317"/>
      <c r="BL1358" s="1229"/>
      <c r="BM1358" s="1229"/>
      <c r="BN1358" s="1229"/>
      <c r="BO1358" s="1490">
        <f t="shared" si="659"/>
        <v>0</v>
      </c>
      <c r="BP1358" s="1496">
        <f t="shared" si="645"/>
        <v>0</v>
      </c>
      <c r="BQ1358" s="1305"/>
      <c r="BS1358" s="1298"/>
      <c r="BT1358" s="1298"/>
      <c r="BU1358" s="1298"/>
      <c r="BV1358" s="1298"/>
      <c r="BW1358" s="1298"/>
    </row>
    <row r="1359" spans="1:75" ht="15" x14ac:dyDescent="0.25">
      <c r="A1359" s="1315">
        <v>2</v>
      </c>
      <c r="B1359" s="2051">
        <v>43784</v>
      </c>
      <c r="C1359" s="1929">
        <f t="shared" si="646"/>
        <v>1344</v>
      </c>
      <c r="D1359" s="1305" t="s">
        <v>283</v>
      </c>
      <c r="E1359" s="1305" t="s">
        <v>57</v>
      </c>
      <c r="F1359" s="1266">
        <v>3</v>
      </c>
      <c r="G1359" s="1301">
        <f t="shared" si="644"/>
        <v>3995454</v>
      </c>
      <c r="H1359" s="1268"/>
      <c r="I1359" s="817">
        <f t="shared" si="661"/>
        <v>0</v>
      </c>
      <c r="J1359" s="1268">
        <v>2</v>
      </c>
      <c r="K1359" s="817">
        <f t="shared" si="660"/>
        <v>4463636</v>
      </c>
      <c r="L1359" s="1268"/>
      <c r="M1359" s="817">
        <f t="shared" si="662"/>
        <v>0</v>
      </c>
      <c r="N1359" s="1272">
        <f t="shared" ref="N1359:O1374" si="663">F1359+H1359+J1359+L1359</f>
        <v>5</v>
      </c>
      <c r="O1359" s="1494">
        <f t="shared" si="663"/>
        <v>8459090</v>
      </c>
      <c r="P1359" s="1269">
        <f t="shared" si="649"/>
        <v>200000</v>
      </c>
      <c r="Q1359" s="1307"/>
      <c r="R1359" s="1508">
        <v>1331818</v>
      </c>
      <c r="S1359" s="1508">
        <v>1931818</v>
      </c>
      <c r="T1359" s="1508">
        <v>2231818</v>
      </c>
      <c r="U1359" s="1508">
        <v>431818</v>
      </c>
      <c r="V1359" s="1892"/>
      <c r="W1359" s="1229"/>
      <c r="X1359" s="2337"/>
      <c r="Y1359" s="1229"/>
      <c r="Z1359" s="2395"/>
      <c r="AA1359" s="1229"/>
      <c r="AB1359" s="1317"/>
      <c r="AC1359" s="1229"/>
      <c r="AD1359" s="1229"/>
      <c r="AE1359" s="1229"/>
      <c r="AF1359" s="1490">
        <f t="shared" si="650"/>
        <v>0</v>
      </c>
      <c r="AG1359" s="1316">
        <f t="shared" si="651"/>
        <v>8459090</v>
      </c>
      <c r="AH1359" s="1305"/>
      <c r="AI1359" s="1305"/>
      <c r="AJ1359" s="1267"/>
      <c r="AK1359" s="1317"/>
      <c r="AL1359" s="1317"/>
      <c r="AM1359" s="1305"/>
      <c r="AN1359" s="1305"/>
      <c r="AO1359" s="1266"/>
      <c r="AP1359" s="1491">
        <f t="shared" si="652"/>
        <v>0</v>
      </c>
      <c r="AQ1359" s="1268"/>
      <c r="AR1359" s="1492">
        <f t="shared" si="653"/>
        <v>0</v>
      </c>
      <c r="AS1359" s="1268"/>
      <c r="AT1359" s="1492">
        <f t="shared" si="654"/>
        <v>0</v>
      </c>
      <c r="AU1359" s="1268"/>
      <c r="AV1359" s="1492">
        <f t="shared" si="655"/>
        <v>0</v>
      </c>
      <c r="AW1359" s="1493">
        <f t="shared" si="656"/>
        <v>0</v>
      </c>
      <c r="AX1359" s="2153">
        <f t="shared" si="657"/>
        <v>0</v>
      </c>
      <c r="AY1359" s="1495">
        <f t="shared" si="658"/>
        <v>0</v>
      </c>
      <c r="AZ1359" s="1937"/>
      <c r="BA1359" s="1508">
        <v>1331818</v>
      </c>
      <c r="BB1359" s="1508">
        <v>1931818</v>
      </c>
      <c r="BC1359" s="1508">
        <v>2231818</v>
      </c>
      <c r="BD1359" s="1508">
        <v>431818</v>
      </c>
      <c r="BE1359" s="2174"/>
      <c r="BF1359" s="1229"/>
      <c r="BG1359" s="1317"/>
      <c r="BH1359" s="1229"/>
      <c r="BI1359" s="1317"/>
      <c r="BJ1359" s="1229"/>
      <c r="BK1359" s="1317"/>
      <c r="BL1359" s="1229"/>
      <c r="BM1359" s="1229"/>
      <c r="BN1359" s="1229"/>
      <c r="BO1359" s="1490">
        <f t="shared" si="659"/>
        <v>0</v>
      </c>
      <c r="BP1359" s="1496">
        <f t="shared" si="645"/>
        <v>0</v>
      </c>
      <c r="BQ1359" s="1305"/>
      <c r="BS1359" s="1298"/>
      <c r="BT1359" s="1298"/>
      <c r="BU1359" s="1298"/>
      <c r="BV1359" s="1298"/>
      <c r="BW1359" s="1298"/>
    </row>
    <row r="1360" spans="1:75" ht="15" x14ac:dyDescent="0.25">
      <c r="A1360" s="1315">
        <v>3</v>
      </c>
      <c r="B1360" s="2051">
        <v>43784</v>
      </c>
      <c r="C1360" s="1929">
        <f t="shared" si="646"/>
        <v>1345</v>
      </c>
      <c r="D1360" s="1305" t="s">
        <v>67</v>
      </c>
      <c r="E1360" s="1305" t="s">
        <v>57</v>
      </c>
      <c r="F1360" s="1266">
        <v>3</v>
      </c>
      <c r="G1360" s="1301">
        <f t="shared" si="644"/>
        <v>3995454</v>
      </c>
      <c r="H1360" s="1268"/>
      <c r="I1360" s="817">
        <f t="shared" si="661"/>
        <v>0</v>
      </c>
      <c r="J1360" s="1268">
        <v>3</v>
      </c>
      <c r="K1360" s="817">
        <f t="shared" si="660"/>
        <v>6695454</v>
      </c>
      <c r="L1360" s="1268"/>
      <c r="M1360" s="817">
        <f t="shared" si="662"/>
        <v>0</v>
      </c>
      <c r="N1360" s="1272">
        <f t="shared" si="663"/>
        <v>6</v>
      </c>
      <c r="O1360" s="1494">
        <f t="shared" si="663"/>
        <v>10690908</v>
      </c>
      <c r="P1360" s="1269">
        <f t="shared" si="649"/>
        <v>240000</v>
      </c>
      <c r="Q1360" s="1307"/>
      <c r="R1360" s="1508">
        <v>1331818</v>
      </c>
      <c r="S1360" s="1508">
        <v>1931818</v>
      </c>
      <c r="T1360" s="1508">
        <v>2231818</v>
      </c>
      <c r="U1360" s="1508">
        <v>431818</v>
      </c>
      <c r="V1360" s="1892"/>
      <c r="W1360" s="1229"/>
      <c r="X1360" s="2337"/>
      <c r="Y1360" s="1229"/>
      <c r="Z1360" s="2395"/>
      <c r="AA1360" s="1229"/>
      <c r="AB1360" s="1317"/>
      <c r="AC1360" s="1229"/>
      <c r="AD1360" s="1229"/>
      <c r="AE1360" s="1229"/>
      <c r="AF1360" s="1490">
        <f t="shared" si="650"/>
        <v>0</v>
      </c>
      <c r="AG1360" s="1316">
        <f t="shared" si="651"/>
        <v>10690908</v>
      </c>
      <c r="AH1360" s="1305"/>
      <c r="AI1360" s="1305"/>
      <c r="AJ1360" s="1267"/>
      <c r="AK1360" s="1317"/>
      <c r="AL1360" s="1317"/>
      <c r="AM1360" s="1305"/>
      <c r="AN1360" s="1305"/>
      <c r="AO1360" s="1266"/>
      <c r="AP1360" s="1491">
        <f t="shared" si="652"/>
        <v>0</v>
      </c>
      <c r="AQ1360" s="1268"/>
      <c r="AR1360" s="1492">
        <f t="shared" si="653"/>
        <v>0</v>
      </c>
      <c r="AS1360" s="1268"/>
      <c r="AT1360" s="1492">
        <f t="shared" si="654"/>
        <v>0</v>
      </c>
      <c r="AU1360" s="1268"/>
      <c r="AV1360" s="1492">
        <f t="shared" si="655"/>
        <v>0</v>
      </c>
      <c r="AW1360" s="1493">
        <f t="shared" si="656"/>
        <v>0</v>
      </c>
      <c r="AX1360" s="2153">
        <f t="shared" si="657"/>
        <v>0</v>
      </c>
      <c r="AY1360" s="1495">
        <f t="shared" si="658"/>
        <v>0</v>
      </c>
      <c r="AZ1360" s="1937"/>
      <c r="BA1360" s="1508">
        <v>1331818</v>
      </c>
      <c r="BB1360" s="1508">
        <v>1931818</v>
      </c>
      <c r="BC1360" s="1508">
        <v>2231818</v>
      </c>
      <c r="BD1360" s="1508">
        <v>431818</v>
      </c>
      <c r="BE1360" s="2174"/>
      <c r="BF1360" s="1229"/>
      <c r="BG1360" s="1317"/>
      <c r="BH1360" s="1229"/>
      <c r="BI1360" s="1317"/>
      <c r="BJ1360" s="1229"/>
      <c r="BK1360" s="1317"/>
      <c r="BL1360" s="1229"/>
      <c r="BM1360" s="1229"/>
      <c r="BN1360" s="1229"/>
      <c r="BO1360" s="1490">
        <f t="shared" si="659"/>
        <v>0</v>
      </c>
      <c r="BP1360" s="1496">
        <f t="shared" si="645"/>
        <v>0</v>
      </c>
      <c r="BQ1360" s="1305"/>
      <c r="BS1360" s="1298"/>
      <c r="BT1360" s="1298"/>
      <c r="BU1360" s="1298"/>
      <c r="BV1360" s="1298"/>
      <c r="BW1360" s="1298"/>
    </row>
    <row r="1361" spans="1:75" ht="15" x14ac:dyDescent="0.25">
      <c r="A1361" s="1315">
        <v>4</v>
      </c>
      <c r="B1361" s="2051">
        <v>43784</v>
      </c>
      <c r="C1361" s="1929">
        <f t="shared" si="646"/>
        <v>1346</v>
      </c>
      <c r="D1361" s="1305" t="s">
        <v>38</v>
      </c>
      <c r="E1361" s="1305" t="s">
        <v>31</v>
      </c>
      <c r="F1361" s="1266">
        <v>10</v>
      </c>
      <c r="G1361" s="1301">
        <f t="shared" si="644"/>
        <v>13318180</v>
      </c>
      <c r="H1361" s="1268"/>
      <c r="I1361" s="817">
        <f t="shared" si="661"/>
        <v>0</v>
      </c>
      <c r="J1361" s="1268"/>
      <c r="K1361" s="817">
        <f t="shared" si="660"/>
        <v>0</v>
      </c>
      <c r="L1361" s="1268"/>
      <c r="M1361" s="817">
        <f t="shared" si="662"/>
        <v>0</v>
      </c>
      <c r="N1361" s="1272">
        <f t="shared" si="663"/>
        <v>10</v>
      </c>
      <c r="O1361" s="1494">
        <f t="shared" si="663"/>
        <v>13318180</v>
      </c>
      <c r="P1361" s="1269">
        <f t="shared" si="649"/>
        <v>400000</v>
      </c>
      <c r="Q1361" s="1307"/>
      <c r="R1361" s="1508">
        <v>1331818</v>
      </c>
      <c r="S1361" s="1508">
        <v>1931818</v>
      </c>
      <c r="T1361" s="1508">
        <v>2231818</v>
      </c>
      <c r="U1361" s="1508">
        <v>431818</v>
      </c>
      <c r="V1361" s="1892"/>
      <c r="W1361" s="1229"/>
      <c r="X1361" s="2337"/>
      <c r="Y1361" s="1229"/>
      <c r="Z1361" s="2395"/>
      <c r="AA1361" s="1229"/>
      <c r="AB1361" s="1317"/>
      <c r="AC1361" s="1229"/>
      <c r="AD1361" s="1229"/>
      <c r="AE1361" s="1229"/>
      <c r="AF1361" s="1490">
        <f t="shared" si="650"/>
        <v>0</v>
      </c>
      <c r="AG1361" s="1316">
        <f t="shared" si="651"/>
        <v>13318180</v>
      </c>
      <c r="AH1361" s="1305"/>
      <c r="AI1361" s="1305"/>
      <c r="AJ1361" s="1267"/>
      <c r="AK1361" s="1317"/>
      <c r="AL1361" s="1317"/>
      <c r="AM1361" s="1305"/>
      <c r="AN1361" s="1305"/>
      <c r="AO1361" s="1266"/>
      <c r="AP1361" s="1491">
        <f t="shared" si="652"/>
        <v>0</v>
      </c>
      <c r="AQ1361" s="1268"/>
      <c r="AR1361" s="1492">
        <f t="shared" si="653"/>
        <v>0</v>
      </c>
      <c r="AS1361" s="1268"/>
      <c r="AT1361" s="1492">
        <f t="shared" si="654"/>
        <v>0</v>
      </c>
      <c r="AU1361" s="1268"/>
      <c r="AV1361" s="1492">
        <f t="shared" si="655"/>
        <v>0</v>
      </c>
      <c r="AW1361" s="1493">
        <f t="shared" si="656"/>
        <v>0</v>
      </c>
      <c r="AX1361" s="2153">
        <f t="shared" si="657"/>
        <v>0</v>
      </c>
      <c r="AY1361" s="1495">
        <f t="shared" si="658"/>
        <v>0</v>
      </c>
      <c r="AZ1361" s="1937"/>
      <c r="BA1361" s="1508">
        <v>1331818</v>
      </c>
      <c r="BB1361" s="1508">
        <v>1931818</v>
      </c>
      <c r="BC1361" s="1508">
        <v>2231818</v>
      </c>
      <c r="BD1361" s="1508">
        <v>431818</v>
      </c>
      <c r="BE1361" s="2174"/>
      <c r="BF1361" s="1229"/>
      <c r="BG1361" s="1317"/>
      <c r="BH1361" s="1229"/>
      <c r="BI1361" s="1317"/>
      <c r="BJ1361" s="1229"/>
      <c r="BK1361" s="1317"/>
      <c r="BL1361" s="1229"/>
      <c r="BM1361" s="1229"/>
      <c r="BN1361" s="1229"/>
      <c r="BO1361" s="1490">
        <f t="shared" si="659"/>
        <v>0</v>
      </c>
      <c r="BP1361" s="1496">
        <f t="shared" si="645"/>
        <v>0</v>
      </c>
      <c r="BQ1361" s="1305"/>
      <c r="BS1361" s="1298"/>
      <c r="BT1361" s="1298"/>
      <c r="BU1361" s="1298"/>
      <c r="BV1361" s="1298"/>
      <c r="BW1361" s="1298"/>
    </row>
    <row r="1362" spans="1:75" ht="15" x14ac:dyDescent="0.25">
      <c r="A1362" s="1315">
        <v>5</v>
      </c>
      <c r="B1362" s="2051">
        <v>43784</v>
      </c>
      <c r="C1362" s="1929">
        <f t="shared" si="646"/>
        <v>1347</v>
      </c>
      <c r="D1362" s="1305" t="s">
        <v>91</v>
      </c>
      <c r="E1362" s="1305" t="s">
        <v>88</v>
      </c>
      <c r="F1362" s="1266">
        <v>3</v>
      </c>
      <c r="G1362" s="1301">
        <f t="shared" si="644"/>
        <v>3995454</v>
      </c>
      <c r="H1362" s="1268"/>
      <c r="I1362" s="817">
        <f t="shared" si="661"/>
        <v>0</v>
      </c>
      <c r="J1362" s="1268">
        <v>2</v>
      </c>
      <c r="K1362" s="817">
        <f t="shared" si="660"/>
        <v>4463636</v>
      </c>
      <c r="L1362" s="1268"/>
      <c r="M1362" s="817">
        <f t="shared" si="662"/>
        <v>0</v>
      </c>
      <c r="N1362" s="1272">
        <f t="shared" si="663"/>
        <v>5</v>
      </c>
      <c r="O1362" s="1494">
        <f t="shared" si="663"/>
        <v>8459090</v>
      </c>
      <c r="P1362" s="1269">
        <f t="shared" si="649"/>
        <v>200000</v>
      </c>
      <c r="Q1362" s="1307"/>
      <c r="R1362" s="1508">
        <v>1331818</v>
      </c>
      <c r="S1362" s="1508">
        <v>1931818</v>
      </c>
      <c r="T1362" s="1508">
        <v>2231818</v>
      </c>
      <c r="U1362" s="1508">
        <v>431818</v>
      </c>
      <c r="V1362" s="1892"/>
      <c r="W1362" s="1229"/>
      <c r="X1362" s="2337"/>
      <c r="Y1362" s="1229"/>
      <c r="Z1362" s="2395"/>
      <c r="AA1362" s="1229"/>
      <c r="AB1362" s="1317"/>
      <c r="AC1362" s="1229"/>
      <c r="AD1362" s="1229"/>
      <c r="AE1362" s="1229"/>
      <c r="AF1362" s="1490">
        <f t="shared" si="650"/>
        <v>0</v>
      </c>
      <c r="AG1362" s="1316">
        <f t="shared" si="651"/>
        <v>8459090</v>
      </c>
      <c r="AH1362" s="1305"/>
      <c r="AI1362" s="1305"/>
      <c r="AJ1362" s="1267"/>
      <c r="AK1362" s="1317"/>
      <c r="AL1362" s="1317"/>
      <c r="AM1362" s="1305"/>
      <c r="AN1362" s="1305"/>
      <c r="AO1362" s="1266"/>
      <c r="AP1362" s="1491">
        <f t="shared" si="652"/>
        <v>0</v>
      </c>
      <c r="AQ1362" s="1268"/>
      <c r="AR1362" s="1492">
        <f t="shared" si="653"/>
        <v>0</v>
      </c>
      <c r="AS1362" s="1268"/>
      <c r="AT1362" s="1492">
        <f t="shared" si="654"/>
        <v>0</v>
      </c>
      <c r="AU1362" s="1268"/>
      <c r="AV1362" s="1492">
        <f t="shared" si="655"/>
        <v>0</v>
      </c>
      <c r="AW1362" s="1493">
        <f t="shared" si="656"/>
        <v>0</v>
      </c>
      <c r="AX1362" s="2153">
        <f t="shared" si="657"/>
        <v>0</v>
      </c>
      <c r="AY1362" s="1495">
        <f t="shared" si="658"/>
        <v>0</v>
      </c>
      <c r="AZ1362" s="1937"/>
      <c r="BA1362" s="1508">
        <v>1331818</v>
      </c>
      <c r="BB1362" s="1508">
        <v>1931818</v>
      </c>
      <c r="BC1362" s="1508">
        <v>2231818</v>
      </c>
      <c r="BD1362" s="1508">
        <v>431818</v>
      </c>
      <c r="BE1362" s="2174"/>
      <c r="BF1362" s="1229"/>
      <c r="BG1362" s="1317"/>
      <c r="BH1362" s="1229"/>
      <c r="BI1362" s="1317"/>
      <c r="BJ1362" s="1229"/>
      <c r="BK1362" s="1317"/>
      <c r="BL1362" s="1229"/>
      <c r="BM1362" s="1229"/>
      <c r="BN1362" s="1229"/>
      <c r="BO1362" s="1490">
        <f t="shared" si="659"/>
        <v>0</v>
      </c>
      <c r="BP1362" s="1496">
        <f t="shared" si="645"/>
        <v>0</v>
      </c>
      <c r="BQ1362" s="1305"/>
      <c r="BS1362" s="1298"/>
      <c r="BT1362" s="1298"/>
      <c r="BU1362" s="1298"/>
      <c r="BV1362" s="1298"/>
      <c r="BW1362" s="1298"/>
    </row>
    <row r="1363" spans="1:75" ht="15" x14ac:dyDescent="0.25">
      <c r="A1363" s="1315">
        <v>6</v>
      </c>
      <c r="B1363" s="2051">
        <v>43784</v>
      </c>
      <c r="C1363" s="1929">
        <f t="shared" si="646"/>
        <v>1348</v>
      </c>
      <c r="D1363" s="1305" t="s">
        <v>229</v>
      </c>
      <c r="E1363" s="1305" t="s">
        <v>88</v>
      </c>
      <c r="F1363" s="1266">
        <v>3</v>
      </c>
      <c r="G1363" s="1301">
        <f t="shared" si="644"/>
        <v>3995454</v>
      </c>
      <c r="H1363" s="1268"/>
      <c r="I1363" s="817">
        <f t="shared" si="661"/>
        <v>0</v>
      </c>
      <c r="J1363" s="1268">
        <v>2</v>
      </c>
      <c r="K1363" s="817">
        <f t="shared" si="660"/>
        <v>4463636</v>
      </c>
      <c r="L1363" s="1268"/>
      <c r="M1363" s="817">
        <f t="shared" si="662"/>
        <v>0</v>
      </c>
      <c r="N1363" s="1272">
        <f t="shared" si="663"/>
        <v>5</v>
      </c>
      <c r="O1363" s="1494">
        <f t="shared" si="663"/>
        <v>8459090</v>
      </c>
      <c r="P1363" s="1269">
        <f t="shared" si="649"/>
        <v>200000</v>
      </c>
      <c r="Q1363" s="1307"/>
      <c r="R1363" s="1508">
        <v>1331818</v>
      </c>
      <c r="S1363" s="1508">
        <v>1931818</v>
      </c>
      <c r="T1363" s="1508">
        <v>2231818</v>
      </c>
      <c r="U1363" s="1508">
        <v>431818</v>
      </c>
      <c r="V1363" s="1892"/>
      <c r="W1363" s="1229"/>
      <c r="X1363" s="2337"/>
      <c r="Y1363" s="1229"/>
      <c r="Z1363" s="2395"/>
      <c r="AA1363" s="1229"/>
      <c r="AB1363" s="1317"/>
      <c r="AC1363" s="1229"/>
      <c r="AD1363" s="1229"/>
      <c r="AE1363" s="1229"/>
      <c r="AF1363" s="1490">
        <f t="shared" si="650"/>
        <v>0</v>
      </c>
      <c r="AG1363" s="1316">
        <f t="shared" si="651"/>
        <v>8459090</v>
      </c>
      <c r="AH1363" s="1305"/>
      <c r="AI1363" s="1305"/>
      <c r="AJ1363" s="1267"/>
      <c r="AK1363" s="1317"/>
      <c r="AL1363" s="1317"/>
      <c r="AM1363" s="1305"/>
      <c r="AN1363" s="1305"/>
      <c r="AO1363" s="1266"/>
      <c r="AP1363" s="1491">
        <f t="shared" si="652"/>
        <v>0</v>
      </c>
      <c r="AQ1363" s="1268"/>
      <c r="AR1363" s="1492">
        <f t="shared" si="653"/>
        <v>0</v>
      </c>
      <c r="AS1363" s="1268"/>
      <c r="AT1363" s="1492">
        <f t="shared" si="654"/>
        <v>0</v>
      </c>
      <c r="AU1363" s="1268"/>
      <c r="AV1363" s="1492">
        <f t="shared" si="655"/>
        <v>0</v>
      </c>
      <c r="AW1363" s="1493">
        <f t="shared" si="656"/>
        <v>0</v>
      </c>
      <c r="AX1363" s="2153">
        <f t="shared" si="657"/>
        <v>0</v>
      </c>
      <c r="AY1363" s="1495">
        <f t="shared" si="658"/>
        <v>0</v>
      </c>
      <c r="AZ1363" s="1937"/>
      <c r="BA1363" s="1508">
        <v>1331818</v>
      </c>
      <c r="BB1363" s="1508">
        <v>1931818</v>
      </c>
      <c r="BC1363" s="1508">
        <v>2231818</v>
      </c>
      <c r="BD1363" s="1508">
        <v>431818</v>
      </c>
      <c r="BE1363" s="2174"/>
      <c r="BF1363" s="1229"/>
      <c r="BG1363" s="1317"/>
      <c r="BH1363" s="1229"/>
      <c r="BI1363" s="1317"/>
      <c r="BJ1363" s="1229"/>
      <c r="BK1363" s="1317"/>
      <c r="BL1363" s="1229"/>
      <c r="BM1363" s="1229"/>
      <c r="BN1363" s="1229"/>
      <c r="BO1363" s="1490">
        <f t="shared" si="659"/>
        <v>0</v>
      </c>
      <c r="BP1363" s="1496">
        <f t="shared" si="645"/>
        <v>0</v>
      </c>
      <c r="BQ1363" s="1305"/>
      <c r="BS1363" s="1298"/>
      <c r="BT1363" s="1298"/>
      <c r="BU1363" s="1298"/>
      <c r="BV1363" s="1298"/>
      <c r="BW1363" s="1298"/>
    </row>
    <row r="1364" spans="1:75" ht="15" x14ac:dyDescent="0.25">
      <c r="A1364" s="1315">
        <v>7</v>
      </c>
      <c r="B1364" s="2051">
        <v>43784</v>
      </c>
      <c r="C1364" s="1929">
        <f t="shared" si="646"/>
        <v>1349</v>
      </c>
      <c r="D1364" s="1305" t="s">
        <v>87</v>
      </c>
      <c r="E1364" s="1305" t="s">
        <v>88</v>
      </c>
      <c r="F1364" s="1266">
        <v>10</v>
      </c>
      <c r="G1364" s="1301">
        <f t="shared" si="644"/>
        <v>13318180</v>
      </c>
      <c r="H1364" s="1268"/>
      <c r="I1364" s="817">
        <f t="shared" si="661"/>
        <v>0</v>
      </c>
      <c r="J1364" s="1268"/>
      <c r="K1364" s="817">
        <f t="shared" si="660"/>
        <v>0</v>
      </c>
      <c r="L1364" s="1268"/>
      <c r="M1364" s="817">
        <f t="shared" si="662"/>
        <v>0</v>
      </c>
      <c r="N1364" s="1272">
        <f t="shared" si="663"/>
        <v>10</v>
      </c>
      <c r="O1364" s="1494">
        <f t="shared" si="663"/>
        <v>13318180</v>
      </c>
      <c r="P1364" s="1269">
        <f t="shared" si="649"/>
        <v>400000</v>
      </c>
      <c r="Q1364" s="1307"/>
      <c r="R1364" s="1508">
        <v>1331818</v>
      </c>
      <c r="S1364" s="1508">
        <v>1931818</v>
      </c>
      <c r="T1364" s="1508">
        <v>2231818</v>
      </c>
      <c r="U1364" s="1508">
        <v>431818</v>
      </c>
      <c r="V1364" s="1892"/>
      <c r="W1364" s="1229"/>
      <c r="X1364" s="2337"/>
      <c r="Y1364" s="1229"/>
      <c r="Z1364" s="2395"/>
      <c r="AA1364" s="1229"/>
      <c r="AB1364" s="1317"/>
      <c r="AC1364" s="1229"/>
      <c r="AD1364" s="1229"/>
      <c r="AE1364" s="1229"/>
      <c r="AF1364" s="1490">
        <f t="shared" si="650"/>
        <v>0</v>
      </c>
      <c r="AG1364" s="1316">
        <f t="shared" si="651"/>
        <v>13318180</v>
      </c>
      <c r="AH1364" s="1305"/>
      <c r="AI1364" s="1305"/>
      <c r="AJ1364" s="1267"/>
      <c r="AK1364" s="1317"/>
      <c r="AL1364" s="1317"/>
      <c r="AM1364" s="1305"/>
      <c r="AN1364" s="1305"/>
      <c r="AO1364" s="1266"/>
      <c r="AP1364" s="1491">
        <f t="shared" si="652"/>
        <v>0</v>
      </c>
      <c r="AQ1364" s="1268"/>
      <c r="AR1364" s="1492">
        <f t="shared" si="653"/>
        <v>0</v>
      </c>
      <c r="AS1364" s="1268"/>
      <c r="AT1364" s="1492">
        <f t="shared" si="654"/>
        <v>0</v>
      </c>
      <c r="AU1364" s="1268"/>
      <c r="AV1364" s="1492">
        <f t="shared" si="655"/>
        <v>0</v>
      </c>
      <c r="AW1364" s="1493">
        <f t="shared" si="656"/>
        <v>0</v>
      </c>
      <c r="AX1364" s="2153">
        <f t="shared" si="657"/>
        <v>0</v>
      </c>
      <c r="AY1364" s="1495">
        <f t="shared" si="658"/>
        <v>0</v>
      </c>
      <c r="AZ1364" s="1937"/>
      <c r="BA1364" s="1508">
        <v>1331818</v>
      </c>
      <c r="BB1364" s="1508">
        <v>1931818</v>
      </c>
      <c r="BC1364" s="1508">
        <v>2231818</v>
      </c>
      <c r="BD1364" s="1508">
        <v>431818</v>
      </c>
      <c r="BE1364" s="2174"/>
      <c r="BF1364" s="1229"/>
      <c r="BG1364" s="1317"/>
      <c r="BH1364" s="1229"/>
      <c r="BI1364" s="1317"/>
      <c r="BJ1364" s="1229"/>
      <c r="BK1364" s="1317"/>
      <c r="BL1364" s="1229"/>
      <c r="BM1364" s="1229"/>
      <c r="BN1364" s="1229"/>
      <c r="BO1364" s="1490">
        <f t="shared" si="659"/>
        <v>0</v>
      </c>
      <c r="BP1364" s="1496">
        <f t="shared" si="645"/>
        <v>0</v>
      </c>
      <c r="BQ1364" s="1305"/>
      <c r="BS1364" s="1298"/>
      <c r="BT1364" s="1298"/>
      <c r="BU1364" s="1298"/>
      <c r="BV1364" s="1298"/>
      <c r="BW1364" s="1298"/>
    </row>
    <row r="1365" spans="1:75" ht="15" x14ac:dyDescent="0.25">
      <c r="A1365" s="1315">
        <v>1</v>
      </c>
      <c r="B1365" s="2051">
        <v>43785</v>
      </c>
      <c r="C1365" s="1929">
        <f t="shared" si="646"/>
        <v>1350</v>
      </c>
      <c r="D1365" s="1305" t="s">
        <v>56</v>
      </c>
      <c r="E1365" s="1305" t="s">
        <v>57</v>
      </c>
      <c r="F1365" s="1266">
        <v>5</v>
      </c>
      <c r="G1365" s="1301">
        <f t="shared" si="644"/>
        <v>6659090</v>
      </c>
      <c r="H1365" s="1268"/>
      <c r="I1365" s="817">
        <f t="shared" si="661"/>
        <v>0</v>
      </c>
      <c r="J1365" s="1268"/>
      <c r="K1365" s="817">
        <f t="shared" si="660"/>
        <v>0</v>
      </c>
      <c r="L1365" s="1268"/>
      <c r="M1365" s="817">
        <f t="shared" si="662"/>
        <v>0</v>
      </c>
      <c r="N1365" s="1272">
        <f t="shared" si="663"/>
        <v>5</v>
      </c>
      <c r="O1365" s="1494">
        <f t="shared" si="663"/>
        <v>6659090</v>
      </c>
      <c r="P1365" s="1269">
        <f t="shared" si="649"/>
        <v>200000</v>
      </c>
      <c r="Q1365" s="1307"/>
      <c r="R1365" s="1508">
        <v>1331818</v>
      </c>
      <c r="S1365" s="1508">
        <v>1931818</v>
      </c>
      <c r="T1365" s="1508">
        <v>2231818</v>
      </c>
      <c r="U1365" s="1508">
        <v>431818</v>
      </c>
      <c r="V1365" s="1892"/>
      <c r="W1365" s="1229"/>
      <c r="X1365" s="2337"/>
      <c r="Y1365" s="1229"/>
      <c r="Z1365" s="2395"/>
      <c r="AA1365" s="1229"/>
      <c r="AB1365" s="1317"/>
      <c r="AC1365" s="1229"/>
      <c r="AD1365" s="1229"/>
      <c r="AE1365" s="1229"/>
      <c r="AF1365" s="1490">
        <f t="shared" si="650"/>
        <v>0</v>
      </c>
      <c r="AG1365" s="1316">
        <f t="shared" si="651"/>
        <v>6659090</v>
      </c>
      <c r="AH1365" s="1305"/>
      <c r="AI1365" s="1305"/>
      <c r="AJ1365" s="1267"/>
      <c r="AK1365" s="1317"/>
      <c r="AL1365" s="1317"/>
      <c r="AM1365" s="1305"/>
      <c r="AN1365" s="1305"/>
      <c r="AO1365" s="1266"/>
      <c r="AP1365" s="1491">
        <f t="shared" si="652"/>
        <v>0</v>
      </c>
      <c r="AQ1365" s="1268"/>
      <c r="AR1365" s="1492">
        <f t="shared" si="653"/>
        <v>0</v>
      </c>
      <c r="AS1365" s="1268"/>
      <c r="AT1365" s="1492">
        <f t="shared" si="654"/>
        <v>0</v>
      </c>
      <c r="AU1365" s="1268"/>
      <c r="AV1365" s="1492">
        <f t="shared" si="655"/>
        <v>0</v>
      </c>
      <c r="AW1365" s="1493">
        <f t="shared" si="656"/>
        <v>0</v>
      </c>
      <c r="AX1365" s="2153">
        <f t="shared" si="657"/>
        <v>0</v>
      </c>
      <c r="AY1365" s="1495">
        <f t="shared" si="658"/>
        <v>0</v>
      </c>
      <c r="AZ1365" s="1937"/>
      <c r="BA1365" s="1508">
        <v>1331818</v>
      </c>
      <c r="BB1365" s="1508">
        <v>1931818</v>
      </c>
      <c r="BC1365" s="1508">
        <v>2231818</v>
      </c>
      <c r="BD1365" s="1508">
        <v>431818</v>
      </c>
      <c r="BE1365" s="2174"/>
      <c r="BF1365" s="1229"/>
      <c r="BG1365" s="1317"/>
      <c r="BH1365" s="1229"/>
      <c r="BI1365" s="1317"/>
      <c r="BJ1365" s="1229"/>
      <c r="BK1365" s="1317"/>
      <c r="BL1365" s="1229"/>
      <c r="BM1365" s="1229"/>
      <c r="BN1365" s="1229"/>
      <c r="BO1365" s="1490">
        <f t="shared" si="659"/>
        <v>0</v>
      </c>
      <c r="BP1365" s="1496">
        <f t="shared" si="645"/>
        <v>0</v>
      </c>
      <c r="BQ1365" s="1305"/>
      <c r="BS1365" s="1298"/>
      <c r="BT1365" s="1298"/>
      <c r="BU1365" s="1298"/>
      <c r="BV1365" s="1298"/>
      <c r="BW1365" s="1298"/>
    </row>
    <row r="1366" spans="1:75" ht="15" x14ac:dyDescent="0.25">
      <c r="A1366" s="1315">
        <v>2</v>
      </c>
      <c r="B1366" s="2051">
        <v>43785</v>
      </c>
      <c r="C1366" s="1929">
        <f t="shared" si="646"/>
        <v>1351</v>
      </c>
      <c r="D1366" s="1305" t="s">
        <v>350</v>
      </c>
      <c r="E1366" s="1305" t="s">
        <v>57</v>
      </c>
      <c r="F1366" s="1266"/>
      <c r="G1366" s="1301">
        <f t="shared" si="644"/>
        <v>0</v>
      </c>
      <c r="H1366" s="1268"/>
      <c r="I1366" s="817">
        <f t="shared" si="661"/>
        <v>0</v>
      </c>
      <c r="J1366" s="1268">
        <v>2</v>
      </c>
      <c r="K1366" s="817">
        <f t="shared" si="660"/>
        <v>4463636</v>
      </c>
      <c r="L1366" s="1268"/>
      <c r="M1366" s="817">
        <f t="shared" si="662"/>
        <v>0</v>
      </c>
      <c r="N1366" s="1272">
        <f t="shared" si="663"/>
        <v>2</v>
      </c>
      <c r="O1366" s="1494">
        <f t="shared" si="663"/>
        <v>4463636</v>
      </c>
      <c r="P1366" s="1269">
        <f t="shared" si="649"/>
        <v>80000</v>
      </c>
      <c r="Q1366" s="1307"/>
      <c r="R1366" s="1508">
        <v>1331818</v>
      </c>
      <c r="S1366" s="1508">
        <v>1931818</v>
      </c>
      <c r="T1366" s="1508">
        <v>2231818</v>
      </c>
      <c r="U1366" s="1508">
        <v>431818</v>
      </c>
      <c r="V1366" s="1892"/>
      <c r="W1366" s="1229"/>
      <c r="X1366" s="2337"/>
      <c r="Y1366" s="1229"/>
      <c r="Z1366" s="2395"/>
      <c r="AA1366" s="1229"/>
      <c r="AB1366" s="1317"/>
      <c r="AC1366" s="1229"/>
      <c r="AD1366" s="1229"/>
      <c r="AE1366" s="1229"/>
      <c r="AF1366" s="1490">
        <f t="shared" si="650"/>
        <v>0</v>
      </c>
      <c r="AG1366" s="1316">
        <f t="shared" si="651"/>
        <v>4463636</v>
      </c>
      <c r="AH1366" s="1305"/>
      <c r="AI1366" s="1305"/>
      <c r="AJ1366" s="1267"/>
      <c r="AK1366" s="1317"/>
      <c r="AL1366" s="1317"/>
      <c r="AM1366" s="1305"/>
      <c r="AN1366" s="1305"/>
      <c r="AO1366" s="1266"/>
      <c r="AP1366" s="1491">
        <f t="shared" si="652"/>
        <v>0</v>
      </c>
      <c r="AQ1366" s="1268"/>
      <c r="AR1366" s="1492">
        <f t="shared" si="653"/>
        <v>0</v>
      </c>
      <c r="AS1366" s="1268"/>
      <c r="AT1366" s="1492">
        <f t="shared" si="654"/>
        <v>0</v>
      </c>
      <c r="AU1366" s="1268"/>
      <c r="AV1366" s="1492">
        <f t="shared" si="655"/>
        <v>0</v>
      </c>
      <c r="AW1366" s="1493">
        <f t="shared" si="656"/>
        <v>0</v>
      </c>
      <c r="AX1366" s="2153">
        <f t="shared" si="657"/>
        <v>0</v>
      </c>
      <c r="AY1366" s="1495">
        <f t="shared" si="658"/>
        <v>0</v>
      </c>
      <c r="AZ1366" s="1937"/>
      <c r="BA1366" s="1508">
        <v>1331818</v>
      </c>
      <c r="BB1366" s="1508">
        <v>1931818</v>
      </c>
      <c r="BC1366" s="1508">
        <v>2231818</v>
      </c>
      <c r="BD1366" s="1508">
        <v>431818</v>
      </c>
      <c r="BE1366" s="2174"/>
      <c r="BF1366" s="1229"/>
      <c r="BG1366" s="1317"/>
      <c r="BH1366" s="1229"/>
      <c r="BI1366" s="1317"/>
      <c r="BJ1366" s="1229"/>
      <c r="BK1366" s="1317"/>
      <c r="BL1366" s="1229"/>
      <c r="BM1366" s="1229"/>
      <c r="BN1366" s="1229"/>
      <c r="BO1366" s="1490">
        <f t="shared" si="659"/>
        <v>0</v>
      </c>
      <c r="BP1366" s="1496">
        <f t="shared" si="645"/>
        <v>0</v>
      </c>
      <c r="BQ1366" s="1305"/>
      <c r="BS1366" s="1298"/>
      <c r="BT1366" s="1298"/>
      <c r="BU1366" s="1298"/>
      <c r="BV1366" s="1298"/>
      <c r="BW1366" s="1298"/>
    </row>
    <row r="1367" spans="1:75" ht="15" x14ac:dyDescent="0.25">
      <c r="A1367" s="1315">
        <v>3</v>
      </c>
      <c r="B1367" s="2051">
        <v>43785</v>
      </c>
      <c r="C1367" s="1929">
        <f t="shared" si="646"/>
        <v>1352</v>
      </c>
      <c r="D1367" s="1305" t="s">
        <v>349</v>
      </c>
      <c r="E1367" s="1305" t="s">
        <v>57</v>
      </c>
      <c r="F1367" s="1266"/>
      <c r="G1367" s="1301">
        <f t="shared" si="644"/>
        <v>0</v>
      </c>
      <c r="H1367" s="1268"/>
      <c r="I1367" s="817">
        <f t="shared" si="661"/>
        <v>0</v>
      </c>
      <c r="J1367" s="1268">
        <v>3</v>
      </c>
      <c r="K1367" s="817">
        <f t="shared" si="660"/>
        <v>6695454</v>
      </c>
      <c r="L1367" s="1268"/>
      <c r="M1367" s="817">
        <f t="shared" si="662"/>
        <v>0</v>
      </c>
      <c r="N1367" s="1272">
        <f t="shared" si="663"/>
        <v>3</v>
      </c>
      <c r="O1367" s="1494">
        <f t="shared" si="663"/>
        <v>6695454</v>
      </c>
      <c r="P1367" s="1269">
        <f t="shared" si="649"/>
        <v>120000</v>
      </c>
      <c r="Q1367" s="1307"/>
      <c r="R1367" s="1508">
        <v>1331818</v>
      </c>
      <c r="S1367" s="1508">
        <v>1931818</v>
      </c>
      <c r="T1367" s="1508">
        <v>2231818</v>
      </c>
      <c r="U1367" s="1508">
        <v>431818</v>
      </c>
      <c r="V1367" s="2470"/>
      <c r="W1367" s="1229"/>
      <c r="X1367" s="2337"/>
      <c r="Y1367" s="1229"/>
      <c r="Z1367" s="2395"/>
      <c r="AA1367" s="1229"/>
      <c r="AB1367" s="1317"/>
      <c r="AC1367" s="1229"/>
      <c r="AD1367" s="1229"/>
      <c r="AE1367" s="1229"/>
      <c r="AF1367" s="1490">
        <f t="shared" si="650"/>
        <v>0</v>
      </c>
      <c r="AG1367" s="1316">
        <f t="shared" si="651"/>
        <v>6695454</v>
      </c>
      <c r="AH1367" s="1305"/>
      <c r="AI1367" s="1305"/>
      <c r="AJ1367" s="1267"/>
      <c r="AK1367" s="1317"/>
      <c r="AL1367" s="1317"/>
      <c r="AM1367" s="1305"/>
      <c r="AN1367" s="1305"/>
      <c r="AO1367" s="1266"/>
      <c r="AP1367" s="1491">
        <f t="shared" si="652"/>
        <v>0</v>
      </c>
      <c r="AQ1367" s="1268"/>
      <c r="AR1367" s="1492">
        <f t="shared" si="653"/>
        <v>0</v>
      </c>
      <c r="AS1367" s="1268"/>
      <c r="AT1367" s="1492">
        <f t="shared" si="654"/>
        <v>0</v>
      </c>
      <c r="AU1367" s="1268"/>
      <c r="AV1367" s="1492">
        <f t="shared" si="655"/>
        <v>0</v>
      </c>
      <c r="AW1367" s="1493">
        <f t="shared" si="656"/>
        <v>0</v>
      </c>
      <c r="AX1367" s="2153">
        <f t="shared" si="657"/>
        <v>0</v>
      </c>
      <c r="AY1367" s="1495">
        <f t="shared" si="658"/>
        <v>0</v>
      </c>
      <c r="AZ1367" s="1937"/>
      <c r="BA1367" s="1508">
        <v>1331818</v>
      </c>
      <c r="BB1367" s="1508">
        <v>1931818</v>
      </c>
      <c r="BC1367" s="1508">
        <v>2231818</v>
      </c>
      <c r="BD1367" s="1508">
        <v>431818</v>
      </c>
      <c r="BE1367" s="2174"/>
      <c r="BF1367" s="1229"/>
      <c r="BG1367" s="1317"/>
      <c r="BH1367" s="1229"/>
      <c r="BI1367" s="1317"/>
      <c r="BJ1367" s="1229"/>
      <c r="BK1367" s="1317"/>
      <c r="BL1367" s="1229"/>
      <c r="BM1367" s="1229"/>
      <c r="BN1367" s="1229"/>
      <c r="BO1367" s="1490">
        <f t="shared" si="659"/>
        <v>0</v>
      </c>
      <c r="BP1367" s="1496">
        <f t="shared" si="645"/>
        <v>0</v>
      </c>
      <c r="BQ1367" s="1305"/>
      <c r="BS1367" s="1298"/>
      <c r="BT1367" s="1298"/>
      <c r="BU1367" s="1298"/>
      <c r="BV1367" s="1298"/>
      <c r="BW1367" s="1298"/>
    </row>
    <row r="1368" spans="1:75" ht="15" x14ac:dyDescent="0.25">
      <c r="A1368" s="1315">
        <v>4</v>
      </c>
      <c r="B1368" s="2051">
        <v>43785</v>
      </c>
      <c r="C1368" s="1929">
        <f t="shared" si="646"/>
        <v>1353</v>
      </c>
      <c r="D1368" s="1305" t="s">
        <v>73</v>
      </c>
      <c r="E1368" s="1305" t="s">
        <v>57</v>
      </c>
      <c r="F1368" s="1266">
        <v>2</v>
      </c>
      <c r="G1368" s="1301">
        <f t="shared" si="644"/>
        <v>2663636</v>
      </c>
      <c r="H1368" s="1268"/>
      <c r="I1368" s="817">
        <f t="shared" si="661"/>
        <v>0</v>
      </c>
      <c r="J1368" s="1268"/>
      <c r="K1368" s="817">
        <f t="shared" si="660"/>
        <v>0</v>
      </c>
      <c r="L1368" s="1268"/>
      <c r="M1368" s="817">
        <f t="shared" si="662"/>
        <v>0</v>
      </c>
      <c r="N1368" s="1272">
        <f t="shared" si="663"/>
        <v>2</v>
      </c>
      <c r="O1368" s="1494">
        <f t="shared" si="663"/>
        <v>2663636</v>
      </c>
      <c r="P1368" s="1269">
        <f t="shared" si="649"/>
        <v>80000</v>
      </c>
      <c r="Q1368" s="1307"/>
      <c r="R1368" s="1508">
        <v>1331818</v>
      </c>
      <c r="S1368" s="1508">
        <v>1931818</v>
      </c>
      <c r="T1368" s="1508">
        <v>2231818</v>
      </c>
      <c r="U1368" s="1508">
        <v>431818</v>
      </c>
      <c r="V1368" s="2470"/>
      <c r="W1368" s="1229"/>
      <c r="X1368" s="2337"/>
      <c r="Y1368" s="1229"/>
      <c r="Z1368" s="2395"/>
      <c r="AA1368" s="1229"/>
      <c r="AB1368" s="1317"/>
      <c r="AC1368" s="1229"/>
      <c r="AD1368" s="1229"/>
      <c r="AE1368" s="1229"/>
      <c r="AF1368" s="1490">
        <f t="shared" si="650"/>
        <v>0</v>
      </c>
      <c r="AG1368" s="1316">
        <f t="shared" si="651"/>
        <v>2663636</v>
      </c>
      <c r="AH1368" s="1305"/>
      <c r="AI1368" s="1305"/>
      <c r="AJ1368" s="1267"/>
      <c r="AK1368" s="1317"/>
      <c r="AL1368" s="1317"/>
      <c r="AM1368" s="1305"/>
      <c r="AN1368" s="1305"/>
      <c r="AO1368" s="1266"/>
      <c r="AP1368" s="1491">
        <f t="shared" si="652"/>
        <v>0</v>
      </c>
      <c r="AQ1368" s="1268"/>
      <c r="AR1368" s="1492">
        <f t="shared" si="653"/>
        <v>0</v>
      </c>
      <c r="AS1368" s="1268"/>
      <c r="AT1368" s="1492">
        <f t="shared" si="654"/>
        <v>0</v>
      </c>
      <c r="AU1368" s="1268"/>
      <c r="AV1368" s="1492">
        <f t="shared" si="655"/>
        <v>0</v>
      </c>
      <c r="AW1368" s="1493">
        <f t="shared" si="656"/>
        <v>0</v>
      </c>
      <c r="AX1368" s="2153">
        <f t="shared" si="657"/>
        <v>0</v>
      </c>
      <c r="AY1368" s="1495">
        <f t="shared" si="658"/>
        <v>0</v>
      </c>
      <c r="AZ1368" s="1937"/>
      <c r="BA1368" s="1508">
        <v>1331818</v>
      </c>
      <c r="BB1368" s="1508">
        <v>1931818</v>
      </c>
      <c r="BC1368" s="1508">
        <v>2231818</v>
      </c>
      <c r="BD1368" s="1508">
        <v>431818</v>
      </c>
      <c r="BE1368" s="2174"/>
      <c r="BF1368" s="1229"/>
      <c r="BG1368" s="1317"/>
      <c r="BH1368" s="1229"/>
      <c r="BI1368" s="1317"/>
      <c r="BJ1368" s="1229"/>
      <c r="BK1368" s="1317"/>
      <c r="BL1368" s="1229"/>
      <c r="BM1368" s="1229"/>
      <c r="BN1368" s="1229"/>
      <c r="BO1368" s="1490">
        <f t="shared" si="659"/>
        <v>0</v>
      </c>
      <c r="BP1368" s="1496">
        <f t="shared" si="645"/>
        <v>0</v>
      </c>
      <c r="BQ1368" s="1305"/>
      <c r="BS1368" s="1298"/>
      <c r="BT1368" s="1298"/>
      <c r="BU1368" s="1298"/>
      <c r="BV1368" s="1298"/>
      <c r="BW1368" s="1298"/>
    </row>
    <row r="1369" spans="1:75" ht="15" x14ac:dyDescent="0.25">
      <c r="A1369" s="1315">
        <v>5</v>
      </c>
      <c r="B1369" s="2051">
        <v>43785</v>
      </c>
      <c r="C1369" s="1929">
        <f t="shared" si="646"/>
        <v>1354</v>
      </c>
      <c r="D1369" s="1305" t="s">
        <v>41</v>
      </c>
      <c r="E1369" s="1305" t="s">
        <v>31</v>
      </c>
      <c r="F1369" s="1266">
        <v>5</v>
      </c>
      <c r="G1369" s="1301">
        <f t="shared" si="644"/>
        <v>6659090</v>
      </c>
      <c r="H1369" s="1268"/>
      <c r="I1369" s="817">
        <f t="shared" si="661"/>
        <v>0</v>
      </c>
      <c r="J1369" s="1268">
        <v>5</v>
      </c>
      <c r="K1369" s="817">
        <f t="shared" si="660"/>
        <v>11159090</v>
      </c>
      <c r="L1369" s="1268"/>
      <c r="M1369" s="817">
        <f t="shared" si="662"/>
        <v>0</v>
      </c>
      <c r="N1369" s="1272">
        <f t="shared" si="663"/>
        <v>10</v>
      </c>
      <c r="O1369" s="1494">
        <f t="shared" si="663"/>
        <v>17818180</v>
      </c>
      <c r="P1369" s="1269">
        <f t="shared" si="649"/>
        <v>400000</v>
      </c>
      <c r="Q1369" s="1307"/>
      <c r="R1369" s="1508">
        <v>1331818</v>
      </c>
      <c r="S1369" s="1508">
        <v>1931818</v>
      </c>
      <c r="T1369" s="1508">
        <v>2231818</v>
      </c>
      <c r="U1369" s="1508">
        <v>431818</v>
      </c>
      <c r="V1369" s="2470"/>
      <c r="W1369" s="1229"/>
      <c r="X1369" s="2337"/>
      <c r="Y1369" s="1229"/>
      <c r="Z1369" s="2395"/>
      <c r="AA1369" s="1229"/>
      <c r="AB1369" s="1317"/>
      <c r="AC1369" s="1229"/>
      <c r="AD1369" s="1229"/>
      <c r="AE1369" s="1229"/>
      <c r="AF1369" s="1490">
        <f t="shared" si="650"/>
        <v>0</v>
      </c>
      <c r="AG1369" s="1316">
        <f t="shared" si="651"/>
        <v>17818180</v>
      </c>
      <c r="AH1369" s="1305"/>
      <c r="AI1369" s="1305"/>
      <c r="AJ1369" s="1267"/>
      <c r="AK1369" s="1317"/>
      <c r="AL1369" s="1317"/>
      <c r="AM1369" s="1305"/>
      <c r="AN1369" s="1305"/>
      <c r="AO1369" s="1266"/>
      <c r="AP1369" s="1491">
        <f t="shared" si="652"/>
        <v>0</v>
      </c>
      <c r="AQ1369" s="1268"/>
      <c r="AR1369" s="1492">
        <f t="shared" si="653"/>
        <v>0</v>
      </c>
      <c r="AS1369" s="1268"/>
      <c r="AT1369" s="1492">
        <f t="shared" si="654"/>
        <v>0</v>
      </c>
      <c r="AU1369" s="1268"/>
      <c r="AV1369" s="1492">
        <f t="shared" si="655"/>
        <v>0</v>
      </c>
      <c r="AW1369" s="1493">
        <f t="shared" si="656"/>
        <v>0</v>
      </c>
      <c r="AX1369" s="2153">
        <f t="shared" si="657"/>
        <v>0</v>
      </c>
      <c r="AY1369" s="1495">
        <f t="shared" si="658"/>
        <v>0</v>
      </c>
      <c r="AZ1369" s="1937"/>
      <c r="BA1369" s="1508">
        <v>1331818</v>
      </c>
      <c r="BB1369" s="1508">
        <v>1931818</v>
      </c>
      <c r="BC1369" s="1508">
        <v>2231818</v>
      </c>
      <c r="BD1369" s="1508">
        <v>431818</v>
      </c>
      <c r="BE1369" s="2174"/>
      <c r="BF1369" s="1229"/>
      <c r="BG1369" s="1317"/>
      <c r="BH1369" s="1229"/>
      <c r="BI1369" s="1317"/>
      <c r="BJ1369" s="1229"/>
      <c r="BK1369" s="1317"/>
      <c r="BL1369" s="1229"/>
      <c r="BM1369" s="1229"/>
      <c r="BN1369" s="1229"/>
      <c r="BO1369" s="1490">
        <f t="shared" si="659"/>
        <v>0</v>
      </c>
      <c r="BP1369" s="1496">
        <f t="shared" si="645"/>
        <v>0</v>
      </c>
      <c r="BQ1369" s="1305"/>
      <c r="BS1369" s="1298"/>
      <c r="BT1369" s="1298"/>
      <c r="BU1369" s="1298"/>
      <c r="BV1369" s="1298"/>
      <c r="BW1369" s="1298"/>
    </row>
    <row r="1370" spans="1:75" ht="15" x14ac:dyDescent="0.25">
      <c r="A1370" s="1315">
        <v>6</v>
      </c>
      <c r="B1370" s="2051">
        <v>43785</v>
      </c>
      <c r="C1370" s="1929">
        <f t="shared" si="646"/>
        <v>1355</v>
      </c>
      <c r="D1370" s="1305" t="s">
        <v>358</v>
      </c>
      <c r="E1370" s="1305" t="s">
        <v>273</v>
      </c>
      <c r="F1370" s="1266"/>
      <c r="G1370" s="1301">
        <f t="shared" si="644"/>
        <v>0</v>
      </c>
      <c r="H1370" s="1268"/>
      <c r="I1370" s="817">
        <f t="shared" si="661"/>
        <v>0</v>
      </c>
      <c r="J1370" s="1268">
        <v>5</v>
      </c>
      <c r="K1370" s="817">
        <f t="shared" si="660"/>
        <v>11159090</v>
      </c>
      <c r="L1370" s="1268"/>
      <c r="M1370" s="817">
        <f t="shared" si="662"/>
        <v>0</v>
      </c>
      <c r="N1370" s="1272">
        <f t="shared" si="663"/>
        <v>5</v>
      </c>
      <c r="O1370" s="1494">
        <f t="shared" si="663"/>
        <v>11159090</v>
      </c>
      <c r="P1370" s="1269">
        <f t="shared" si="649"/>
        <v>200000</v>
      </c>
      <c r="Q1370" s="1307"/>
      <c r="R1370" s="1508">
        <v>1331818</v>
      </c>
      <c r="S1370" s="1508">
        <v>1931818</v>
      </c>
      <c r="T1370" s="1508">
        <v>2231818</v>
      </c>
      <c r="U1370" s="1508">
        <v>431818</v>
      </c>
      <c r="V1370" s="2470"/>
      <c r="W1370" s="1229"/>
      <c r="X1370" s="2337"/>
      <c r="Y1370" s="1229"/>
      <c r="Z1370" s="2395"/>
      <c r="AA1370" s="1229"/>
      <c r="AB1370" s="1317"/>
      <c r="AC1370" s="1229"/>
      <c r="AD1370" s="1229"/>
      <c r="AE1370" s="1229"/>
      <c r="AF1370" s="1490">
        <f t="shared" si="650"/>
        <v>0</v>
      </c>
      <c r="AG1370" s="1316">
        <f t="shared" si="651"/>
        <v>11159090</v>
      </c>
      <c r="AH1370" s="1305"/>
      <c r="AI1370" s="1305"/>
      <c r="AJ1370" s="1267"/>
      <c r="AK1370" s="1317"/>
      <c r="AL1370" s="1317"/>
      <c r="AM1370" s="1305"/>
      <c r="AN1370" s="1305"/>
      <c r="AO1370" s="1266"/>
      <c r="AP1370" s="1491">
        <f t="shared" si="652"/>
        <v>0</v>
      </c>
      <c r="AQ1370" s="1268"/>
      <c r="AR1370" s="1492">
        <f t="shared" si="653"/>
        <v>0</v>
      </c>
      <c r="AS1370" s="1268"/>
      <c r="AT1370" s="1492">
        <f t="shared" si="654"/>
        <v>0</v>
      </c>
      <c r="AU1370" s="1268"/>
      <c r="AV1370" s="1492">
        <f t="shared" si="655"/>
        <v>0</v>
      </c>
      <c r="AW1370" s="1493">
        <f t="shared" si="656"/>
        <v>0</v>
      </c>
      <c r="AX1370" s="2153">
        <f t="shared" si="657"/>
        <v>0</v>
      </c>
      <c r="AY1370" s="1495">
        <f t="shared" si="658"/>
        <v>0</v>
      </c>
      <c r="AZ1370" s="1937"/>
      <c r="BA1370" s="1508">
        <v>1331818</v>
      </c>
      <c r="BB1370" s="1508">
        <v>1931818</v>
      </c>
      <c r="BC1370" s="1508">
        <v>2231818</v>
      </c>
      <c r="BD1370" s="1508">
        <v>431818</v>
      </c>
      <c r="BE1370" s="2174"/>
      <c r="BF1370" s="1229"/>
      <c r="BG1370" s="1317"/>
      <c r="BH1370" s="1229"/>
      <c r="BI1370" s="1317"/>
      <c r="BJ1370" s="1229"/>
      <c r="BK1370" s="1317"/>
      <c r="BL1370" s="1229"/>
      <c r="BM1370" s="1229"/>
      <c r="BN1370" s="1229"/>
      <c r="BO1370" s="1490">
        <f t="shared" si="659"/>
        <v>0</v>
      </c>
      <c r="BP1370" s="1496">
        <f t="shared" si="645"/>
        <v>0</v>
      </c>
      <c r="BQ1370" s="1305"/>
      <c r="BS1370" s="1298"/>
      <c r="BT1370" s="1298"/>
      <c r="BU1370" s="1298"/>
      <c r="BV1370" s="1298"/>
      <c r="BW1370" s="1298"/>
    </row>
    <row r="1371" spans="1:75" ht="15" x14ac:dyDescent="0.25">
      <c r="A1371" s="1315">
        <v>7</v>
      </c>
      <c r="B1371" s="2051">
        <v>43785</v>
      </c>
      <c r="C1371" s="1929" t="s">
        <v>359</v>
      </c>
      <c r="D1371" s="1305" t="s">
        <v>284</v>
      </c>
      <c r="E1371" s="1305" t="s">
        <v>273</v>
      </c>
      <c r="F1371" s="1266">
        <v>5</v>
      </c>
      <c r="G1371" s="1301">
        <f t="shared" si="644"/>
        <v>6659090</v>
      </c>
      <c r="H1371" s="1268"/>
      <c r="I1371" s="817">
        <f t="shared" si="661"/>
        <v>0</v>
      </c>
      <c r="J1371" s="1268"/>
      <c r="K1371" s="817">
        <f t="shared" si="660"/>
        <v>0</v>
      </c>
      <c r="L1371" s="1268"/>
      <c r="M1371" s="817">
        <f t="shared" si="662"/>
        <v>0</v>
      </c>
      <c r="N1371" s="1272">
        <f t="shared" si="663"/>
        <v>5</v>
      </c>
      <c r="O1371" s="1494">
        <f t="shared" si="663"/>
        <v>6659090</v>
      </c>
      <c r="P1371" s="1269">
        <f t="shared" si="649"/>
        <v>200000</v>
      </c>
      <c r="Q1371" s="1307"/>
      <c r="R1371" s="1508">
        <v>1331818</v>
      </c>
      <c r="S1371" s="1508">
        <v>1931818</v>
      </c>
      <c r="T1371" s="1508">
        <v>2231818</v>
      </c>
      <c r="U1371" s="1508">
        <v>431818</v>
      </c>
      <c r="V1371" s="2470"/>
      <c r="W1371" s="1229"/>
      <c r="X1371" s="2337"/>
      <c r="Y1371" s="1229"/>
      <c r="Z1371" s="2395"/>
      <c r="AA1371" s="1229"/>
      <c r="AB1371" s="1317"/>
      <c r="AC1371" s="1229"/>
      <c r="AD1371" s="1229"/>
      <c r="AE1371" s="1229"/>
      <c r="AF1371" s="1490">
        <f t="shared" si="650"/>
        <v>0</v>
      </c>
      <c r="AG1371" s="1316">
        <f t="shared" si="651"/>
        <v>6659090</v>
      </c>
      <c r="AH1371" s="1305"/>
      <c r="AI1371" s="1305"/>
      <c r="AJ1371" s="1267"/>
      <c r="AK1371" s="1317"/>
      <c r="AL1371" s="1317"/>
      <c r="AM1371" s="1305"/>
      <c r="AN1371" s="1305"/>
      <c r="AO1371" s="1266"/>
      <c r="AP1371" s="1491">
        <f t="shared" si="652"/>
        <v>0</v>
      </c>
      <c r="AQ1371" s="1268"/>
      <c r="AR1371" s="1492">
        <f t="shared" si="653"/>
        <v>0</v>
      </c>
      <c r="AS1371" s="1268"/>
      <c r="AT1371" s="1492">
        <f t="shared" si="654"/>
        <v>0</v>
      </c>
      <c r="AU1371" s="1268"/>
      <c r="AV1371" s="1492">
        <f t="shared" si="655"/>
        <v>0</v>
      </c>
      <c r="AW1371" s="1493">
        <f t="shared" si="656"/>
        <v>0</v>
      </c>
      <c r="AX1371" s="2153">
        <f t="shared" si="657"/>
        <v>0</v>
      </c>
      <c r="AY1371" s="1495">
        <f t="shared" si="658"/>
        <v>0</v>
      </c>
      <c r="AZ1371" s="1937"/>
      <c r="BA1371" s="1508">
        <v>1331818</v>
      </c>
      <c r="BB1371" s="1508">
        <v>1931818</v>
      </c>
      <c r="BC1371" s="1508">
        <v>2231818</v>
      </c>
      <c r="BD1371" s="1508">
        <v>431818</v>
      </c>
      <c r="BE1371" s="2174"/>
      <c r="BF1371" s="1229"/>
      <c r="BG1371" s="1317"/>
      <c r="BH1371" s="1229"/>
      <c r="BI1371" s="1317"/>
      <c r="BJ1371" s="1229"/>
      <c r="BK1371" s="1317"/>
      <c r="BL1371" s="1229"/>
      <c r="BM1371" s="1229"/>
      <c r="BN1371" s="1229"/>
      <c r="BO1371" s="1490">
        <f t="shared" si="659"/>
        <v>0</v>
      </c>
      <c r="BP1371" s="1496">
        <f t="shared" si="645"/>
        <v>0</v>
      </c>
      <c r="BQ1371" s="1305"/>
      <c r="BS1371" s="1298"/>
      <c r="BT1371" s="1298"/>
      <c r="BU1371" s="1298"/>
      <c r="BV1371" s="1298"/>
      <c r="BW1371" s="1298"/>
    </row>
    <row r="1372" spans="1:75" ht="15" x14ac:dyDescent="0.25">
      <c r="A1372" s="1315">
        <v>8</v>
      </c>
      <c r="B1372" s="2051">
        <v>43785</v>
      </c>
      <c r="C1372" s="1929">
        <v>1356</v>
      </c>
      <c r="D1372" s="1305" t="s">
        <v>290</v>
      </c>
      <c r="E1372" s="1305" t="s">
        <v>273</v>
      </c>
      <c r="F1372" s="1266">
        <v>5</v>
      </c>
      <c r="G1372" s="1301">
        <f t="shared" si="644"/>
        <v>6659090</v>
      </c>
      <c r="H1372" s="1268"/>
      <c r="I1372" s="817">
        <f t="shared" si="661"/>
        <v>0</v>
      </c>
      <c r="J1372" s="1268">
        <v>5</v>
      </c>
      <c r="K1372" s="817">
        <f t="shared" si="660"/>
        <v>11159090</v>
      </c>
      <c r="L1372" s="1268"/>
      <c r="M1372" s="817">
        <f t="shared" si="662"/>
        <v>0</v>
      </c>
      <c r="N1372" s="1272">
        <f t="shared" si="663"/>
        <v>10</v>
      </c>
      <c r="O1372" s="1494">
        <f t="shared" si="663"/>
        <v>17818180</v>
      </c>
      <c r="P1372" s="1269">
        <f t="shared" si="649"/>
        <v>400000</v>
      </c>
      <c r="Q1372" s="1307"/>
      <c r="R1372" s="1508">
        <v>1331818</v>
      </c>
      <c r="S1372" s="1508">
        <v>1931818</v>
      </c>
      <c r="T1372" s="1508">
        <v>2231818</v>
      </c>
      <c r="U1372" s="1508">
        <v>431818</v>
      </c>
      <c r="V1372" s="1892"/>
      <c r="W1372" s="1229"/>
      <c r="X1372" s="2337"/>
      <c r="Y1372" s="1229"/>
      <c r="Z1372" s="2395"/>
      <c r="AA1372" s="1229"/>
      <c r="AB1372" s="1317"/>
      <c r="AC1372" s="1229"/>
      <c r="AD1372" s="1229"/>
      <c r="AE1372" s="1229"/>
      <c r="AF1372" s="1490">
        <f t="shared" si="650"/>
        <v>0</v>
      </c>
      <c r="AG1372" s="1316">
        <f t="shared" si="651"/>
        <v>17818180</v>
      </c>
      <c r="AH1372" s="1305"/>
      <c r="AI1372" s="1305"/>
      <c r="AJ1372" s="1267"/>
      <c r="AK1372" s="1317"/>
      <c r="AL1372" s="1317"/>
      <c r="AM1372" s="1305"/>
      <c r="AN1372" s="1305"/>
      <c r="AO1372" s="1266"/>
      <c r="AP1372" s="1491">
        <f t="shared" si="652"/>
        <v>0</v>
      </c>
      <c r="AQ1372" s="1268"/>
      <c r="AR1372" s="1492">
        <f t="shared" si="653"/>
        <v>0</v>
      </c>
      <c r="AS1372" s="1268"/>
      <c r="AT1372" s="1492">
        <f t="shared" si="654"/>
        <v>0</v>
      </c>
      <c r="AU1372" s="1268"/>
      <c r="AV1372" s="1492">
        <f t="shared" si="655"/>
        <v>0</v>
      </c>
      <c r="AW1372" s="1493">
        <f t="shared" si="656"/>
        <v>0</v>
      </c>
      <c r="AX1372" s="2153">
        <f t="shared" si="657"/>
        <v>0</v>
      </c>
      <c r="AY1372" s="1495">
        <f t="shared" si="658"/>
        <v>0</v>
      </c>
      <c r="AZ1372" s="1937"/>
      <c r="BA1372" s="1508">
        <v>1331818</v>
      </c>
      <c r="BB1372" s="1508">
        <v>1931818</v>
      </c>
      <c r="BC1372" s="1508">
        <v>2231818</v>
      </c>
      <c r="BD1372" s="1508">
        <v>431818</v>
      </c>
      <c r="BE1372" s="2174"/>
      <c r="BF1372" s="1229"/>
      <c r="BG1372" s="1317"/>
      <c r="BH1372" s="1229"/>
      <c r="BI1372" s="1317"/>
      <c r="BJ1372" s="1229"/>
      <c r="BK1372" s="1317"/>
      <c r="BL1372" s="1229"/>
      <c r="BM1372" s="1229"/>
      <c r="BN1372" s="1229"/>
      <c r="BO1372" s="1490">
        <f t="shared" si="659"/>
        <v>0</v>
      </c>
      <c r="BP1372" s="1496">
        <f t="shared" si="645"/>
        <v>0</v>
      </c>
      <c r="BQ1372" s="1305"/>
      <c r="BS1372" s="1298"/>
      <c r="BT1372" s="1298"/>
      <c r="BU1372" s="1298"/>
      <c r="BV1372" s="1298"/>
      <c r="BW1372" s="1298"/>
    </row>
    <row r="1373" spans="1:75" ht="15" x14ac:dyDescent="0.25">
      <c r="A1373" s="1315">
        <v>1</v>
      </c>
      <c r="B1373" s="2051">
        <v>43787</v>
      </c>
      <c r="C1373" s="1268">
        <f t="shared" ref="C1373:C1436" si="664">C1372+1</f>
        <v>1357</v>
      </c>
      <c r="D1373" s="1305" t="s">
        <v>87</v>
      </c>
      <c r="E1373" s="1305" t="s">
        <v>88</v>
      </c>
      <c r="F1373" s="1266">
        <v>10</v>
      </c>
      <c r="G1373" s="1491">
        <f t="shared" si="644"/>
        <v>13318180</v>
      </c>
      <c r="H1373" s="1268"/>
      <c r="I1373" s="2605">
        <f t="shared" si="661"/>
        <v>0</v>
      </c>
      <c r="J1373" s="1268"/>
      <c r="K1373" s="2605">
        <f t="shared" si="660"/>
        <v>0</v>
      </c>
      <c r="L1373" s="1962"/>
      <c r="M1373" s="2605">
        <f t="shared" si="662"/>
        <v>0</v>
      </c>
      <c r="N1373" s="1505">
        <f t="shared" si="663"/>
        <v>10</v>
      </c>
      <c r="O1373" s="1494">
        <f t="shared" si="663"/>
        <v>13318180</v>
      </c>
      <c r="P1373" s="1494">
        <f t="shared" si="649"/>
        <v>400000</v>
      </c>
      <c r="Q1373" s="1307"/>
      <c r="R1373" s="1508">
        <v>1331818</v>
      </c>
      <c r="S1373" s="1508">
        <v>1931818</v>
      </c>
      <c r="T1373" s="1508">
        <v>2231818</v>
      </c>
      <c r="U1373" s="1508">
        <v>431818</v>
      </c>
      <c r="V1373" s="2470"/>
      <c r="W1373" s="1229"/>
      <c r="X1373" s="2337"/>
      <c r="Y1373" s="1229"/>
      <c r="Z1373" s="2395"/>
      <c r="AA1373" s="1229"/>
      <c r="AB1373" s="1317"/>
      <c r="AC1373" s="1229"/>
      <c r="AD1373" s="1229"/>
      <c r="AE1373" s="1229"/>
      <c r="AF1373" s="1490">
        <f t="shared" si="650"/>
        <v>0</v>
      </c>
      <c r="AG1373" s="1316">
        <f t="shared" si="651"/>
        <v>13318180</v>
      </c>
      <c r="AH1373" s="1305"/>
      <c r="AI1373" s="1305"/>
      <c r="AJ1373" s="1267"/>
      <c r="AK1373" s="1317"/>
      <c r="AL1373" s="1317"/>
      <c r="AM1373" s="1305"/>
      <c r="AN1373" s="1305"/>
      <c r="AO1373" s="1266"/>
      <c r="AP1373" s="1491">
        <f t="shared" si="652"/>
        <v>0</v>
      </c>
      <c r="AQ1373" s="1268"/>
      <c r="AR1373" s="1492">
        <f t="shared" si="653"/>
        <v>0</v>
      </c>
      <c r="AS1373" s="1268"/>
      <c r="AT1373" s="1492">
        <f t="shared" si="654"/>
        <v>0</v>
      </c>
      <c r="AU1373" s="1268"/>
      <c r="AV1373" s="1492">
        <f t="shared" si="655"/>
        <v>0</v>
      </c>
      <c r="AW1373" s="1493">
        <f t="shared" si="656"/>
        <v>0</v>
      </c>
      <c r="AX1373" s="2153">
        <f t="shared" si="657"/>
        <v>0</v>
      </c>
      <c r="AY1373" s="1495">
        <f t="shared" si="658"/>
        <v>0</v>
      </c>
      <c r="AZ1373" s="1937"/>
      <c r="BA1373" s="1508">
        <v>1331818</v>
      </c>
      <c r="BB1373" s="1508">
        <v>1931818</v>
      </c>
      <c r="BC1373" s="1508">
        <v>2231818</v>
      </c>
      <c r="BD1373" s="1508">
        <v>431818</v>
      </c>
      <c r="BE1373" s="2174"/>
      <c r="BF1373" s="1229"/>
      <c r="BG1373" s="1317"/>
      <c r="BH1373" s="1229"/>
      <c r="BI1373" s="1317"/>
      <c r="BJ1373" s="1229"/>
      <c r="BK1373" s="1317"/>
      <c r="BL1373" s="1229"/>
      <c r="BM1373" s="1229"/>
      <c r="BN1373" s="1229"/>
      <c r="BO1373" s="1490">
        <f t="shared" si="659"/>
        <v>0</v>
      </c>
      <c r="BP1373" s="1496">
        <f t="shared" si="645"/>
        <v>0</v>
      </c>
      <c r="BQ1373" s="1305"/>
      <c r="BS1373" s="1298"/>
      <c r="BT1373" s="1298"/>
      <c r="BU1373" s="1298"/>
      <c r="BV1373" s="1298"/>
      <c r="BW1373" s="1298"/>
    </row>
    <row r="1374" spans="1:75" ht="15" x14ac:dyDescent="0.25">
      <c r="A1374" s="1315">
        <v>2</v>
      </c>
      <c r="B1374" s="2051">
        <v>43787</v>
      </c>
      <c r="C1374" s="1268">
        <f t="shared" si="664"/>
        <v>1358</v>
      </c>
      <c r="D1374" s="1305" t="s">
        <v>292</v>
      </c>
      <c r="E1374" s="1305" t="s">
        <v>88</v>
      </c>
      <c r="F1374" s="1266">
        <v>6</v>
      </c>
      <c r="G1374" s="1491">
        <f t="shared" si="644"/>
        <v>7990908</v>
      </c>
      <c r="H1374" s="1268"/>
      <c r="I1374" s="2605">
        <f t="shared" si="661"/>
        <v>0</v>
      </c>
      <c r="J1374" s="1268">
        <v>4</v>
      </c>
      <c r="K1374" s="2605">
        <f t="shared" si="660"/>
        <v>8927272</v>
      </c>
      <c r="L1374" s="1962"/>
      <c r="M1374" s="2605">
        <f t="shared" si="662"/>
        <v>0</v>
      </c>
      <c r="N1374" s="1505">
        <f t="shared" si="663"/>
        <v>10</v>
      </c>
      <c r="O1374" s="1494">
        <f t="shared" si="663"/>
        <v>16918180</v>
      </c>
      <c r="P1374" s="1494">
        <f t="shared" si="649"/>
        <v>400000</v>
      </c>
      <c r="Q1374" s="1307"/>
      <c r="R1374" s="1508">
        <v>1331818</v>
      </c>
      <c r="S1374" s="1508">
        <v>1931818</v>
      </c>
      <c r="T1374" s="1508">
        <v>2231818</v>
      </c>
      <c r="U1374" s="1508">
        <v>431818</v>
      </c>
      <c r="V1374" s="1892"/>
      <c r="W1374" s="1229"/>
      <c r="X1374" s="2337"/>
      <c r="Y1374" s="1229"/>
      <c r="Z1374" s="2395"/>
      <c r="AA1374" s="1229"/>
      <c r="AB1374" s="1317"/>
      <c r="AC1374" s="1229"/>
      <c r="AD1374" s="1229"/>
      <c r="AE1374" s="1229"/>
      <c r="AF1374" s="1490">
        <f t="shared" si="650"/>
        <v>0</v>
      </c>
      <c r="AG1374" s="1316">
        <f t="shared" si="651"/>
        <v>16918180</v>
      </c>
      <c r="AH1374" s="1305"/>
      <c r="AI1374" s="1305"/>
      <c r="AJ1374" s="1267"/>
      <c r="AK1374" s="1317"/>
      <c r="AL1374" s="1317"/>
      <c r="AM1374" s="1305"/>
      <c r="AN1374" s="1305"/>
      <c r="AO1374" s="1266"/>
      <c r="AP1374" s="1491">
        <f t="shared" si="652"/>
        <v>0</v>
      </c>
      <c r="AQ1374" s="1268"/>
      <c r="AR1374" s="1492">
        <f t="shared" si="653"/>
        <v>0</v>
      </c>
      <c r="AS1374" s="1268"/>
      <c r="AT1374" s="1492">
        <f t="shared" si="654"/>
        <v>0</v>
      </c>
      <c r="AU1374" s="1268"/>
      <c r="AV1374" s="1492">
        <f t="shared" si="655"/>
        <v>0</v>
      </c>
      <c r="AW1374" s="1493">
        <f t="shared" si="656"/>
        <v>0</v>
      </c>
      <c r="AX1374" s="2153">
        <f t="shared" si="657"/>
        <v>0</v>
      </c>
      <c r="AY1374" s="1495">
        <f t="shared" si="658"/>
        <v>0</v>
      </c>
      <c r="AZ1374" s="1937"/>
      <c r="BA1374" s="1508">
        <v>1331818</v>
      </c>
      <c r="BB1374" s="1508">
        <v>1931818</v>
      </c>
      <c r="BC1374" s="1508">
        <v>2231818</v>
      </c>
      <c r="BD1374" s="1508">
        <v>431818</v>
      </c>
      <c r="BE1374" s="2174"/>
      <c r="BF1374" s="1229"/>
      <c r="BG1374" s="1317"/>
      <c r="BH1374" s="1229"/>
      <c r="BI1374" s="1317"/>
      <c r="BJ1374" s="1229"/>
      <c r="BK1374" s="1317"/>
      <c r="BL1374" s="1229"/>
      <c r="BM1374" s="1229"/>
      <c r="BN1374" s="1229"/>
      <c r="BO1374" s="1490">
        <f t="shared" si="659"/>
        <v>0</v>
      </c>
      <c r="BP1374" s="1496">
        <f t="shared" ref="BP1374:BP1437" si="665">AX1374-BO1374</f>
        <v>0</v>
      </c>
      <c r="BQ1374" s="1305"/>
      <c r="BS1374" s="1298"/>
      <c r="BT1374" s="1298"/>
      <c r="BU1374" s="1298"/>
      <c r="BV1374" s="1298"/>
      <c r="BW1374" s="1298"/>
    </row>
    <row r="1375" spans="1:75" ht="15" x14ac:dyDescent="0.25">
      <c r="A1375" s="1315">
        <v>3</v>
      </c>
      <c r="B1375" s="2051">
        <v>43787</v>
      </c>
      <c r="C1375" s="1268">
        <f t="shared" si="664"/>
        <v>1359</v>
      </c>
      <c r="D1375" s="1305" t="s">
        <v>226</v>
      </c>
      <c r="E1375" s="1305" t="s">
        <v>273</v>
      </c>
      <c r="F1375" s="1266"/>
      <c r="G1375" s="1491">
        <f t="shared" si="644"/>
        <v>0</v>
      </c>
      <c r="H1375" s="1268"/>
      <c r="I1375" s="2605">
        <f t="shared" si="661"/>
        <v>0</v>
      </c>
      <c r="J1375" s="1268">
        <v>5</v>
      </c>
      <c r="K1375" s="2605">
        <f t="shared" si="660"/>
        <v>11159090</v>
      </c>
      <c r="L1375" s="1962"/>
      <c r="M1375" s="2605">
        <f t="shared" si="662"/>
        <v>0</v>
      </c>
      <c r="N1375" s="1505">
        <f t="shared" ref="N1375:O1390" si="666">F1375+H1375+J1375+L1375</f>
        <v>5</v>
      </c>
      <c r="O1375" s="1494">
        <f t="shared" si="666"/>
        <v>11159090</v>
      </c>
      <c r="P1375" s="1494">
        <f t="shared" si="649"/>
        <v>200000</v>
      </c>
      <c r="Q1375" s="1307"/>
      <c r="R1375" s="1508">
        <v>1331818</v>
      </c>
      <c r="S1375" s="1508">
        <v>1931818</v>
      </c>
      <c r="T1375" s="1508">
        <v>2231818</v>
      </c>
      <c r="U1375" s="1508">
        <v>431818</v>
      </c>
      <c r="V1375" s="1892"/>
      <c r="W1375" s="1229"/>
      <c r="X1375" s="2337"/>
      <c r="Y1375" s="1229"/>
      <c r="Z1375" s="2395"/>
      <c r="AA1375" s="1229"/>
      <c r="AB1375" s="1317"/>
      <c r="AC1375" s="1229"/>
      <c r="AD1375" s="1229"/>
      <c r="AE1375" s="1229"/>
      <c r="AF1375" s="1490">
        <f t="shared" si="650"/>
        <v>0</v>
      </c>
      <c r="AG1375" s="1316">
        <f t="shared" si="651"/>
        <v>11159090</v>
      </c>
      <c r="AH1375" s="1305"/>
      <c r="AI1375" s="1305"/>
      <c r="AJ1375" s="1267"/>
      <c r="AK1375" s="1317"/>
      <c r="AL1375" s="1317"/>
      <c r="AM1375" s="1305"/>
      <c r="AN1375" s="1305"/>
      <c r="AO1375" s="1266"/>
      <c r="AP1375" s="1491">
        <f t="shared" si="652"/>
        <v>0</v>
      </c>
      <c r="AQ1375" s="1268"/>
      <c r="AR1375" s="1492">
        <f t="shared" si="653"/>
        <v>0</v>
      </c>
      <c r="AS1375" s="1268"/>
      <c r="AT1375" s="1492">
        <f t="shared" si="654"/>
        <v>0</v>
      </c>
      <c r="AU1375" s="1268"/>
      <c r="AV1375" s="1492">
        <f t="shared" si="655"/>
        <v>0</v>
      </c>
      <c r="AW1375" s="1493">
        <f t="shared" si="656"/>
        <v>0</v>
      </c>
      <c r="AX1375" s="2153">
        <f t="shared" si="657"/>
        <v>0</v>
      </c>
      <c r="AY1375" s="1495">
        <f t="shared" si="658"/>
        <v>0</v>
      </c>
      <c r="AZ1375" s="1937"/>
      <c r="BA1375" s="1508">
        <v>1331818</v>
      </c>
      <c r="BB1375" s="1508">
        <v>1931818</v>
      </c>
      <c r="BC1375" s="1508">
        <v>2231818</v>
      </c>
      <c r="BD1375" s="1508">
        <v>431818</v>
      </c>
      <c r="BE1375" s="2174"/>
      <c r="BF1375" s="1229"/>
      <c r="BG1375" s="1317"/>
      <c r="BH1375" s="1229"/>
      <c r="BI1375" s="1317"/>
      <c r="BJ1375" s="1229"/>
      <c r="BK1375" s="1317"/>
      <c r="BL1375" s="1229"/>
      <c r="BM1375" s="1229"/>
      <c r="BN1375" s="1229"/>
      <c r="BO1375" s="1490">
        <f t="shared" si="659"/>
        <v>0</v>
      </c>
      <c r="BP1375" s="1496">
        <f t="shared" si="665"/>
        <v>0</v>
      </c>
      <c r="BQ1375" s="1305"/>
      <c r="BS1375" s="1298"/>
      <c r="BT1375" s="1298"/>
      <c r="BU1375" s="1298"/>
      <c r="BV1375" s="1298"/>
      <c r="BW1375" s="1298"/>
    </row>
    <row r="1376" spans="1:75" ht="15" x14ac:dyDescent="0.25">
      <c r="A1376" s="1315">
        <v>4</v>
      </c>
      <c r="B1376" s="2051">
        <v>43787</v>
      </c>
      <c r="C1376" s="1268" t="s">
        <v>360</v>
      </c>
      <c r="D1376" s="1305" t="s">
        <v>284</v>
      </c>
      <c r="E1376" s="1305" t="s">
        <v>273</v>
      </c>
      <c r="F1376" s="1266">
        <v>5</v>
      </c>
      <c r="G1376" s="1491">
        <f t="shared" si="644"/>
        <v>6659090</v>
      </c>
      <c r="H1376" s="1268"/>
      <c r="I1376" s="2605">
        <f t="shared" si="661"/>
        <v>0</v>
      </c>
      <c r="J1376" s="1268"/>
      <c r="K1376" s="2605">
        <f t="shared" si="660"/>
        <v>0</v>
      </c>
      <c r="L1376" s="1962"/>
      <c r="M1376" s="2605">
        <f t="shared" si="662"/>
        <v>0</v>
      </c>
      <c r="N1376" s="1505">
        <f t="shared" si="666"/>
        <v>5</v>
      </c>
      <c r="O1376" s="1494">
        <f t="shared" si="666"/>
        <v>6659090</v>
      </c>
      <c r="P1376" s="1494">
        <f t="shared" si="649"/>
        <v>200000</v>
      </c>
      <c r="Q1376" s="1307"/>
      <c r="R1376" s="1508">
        <v>1331818</v>
      </c>
      <c r="S1376" s="1508">
        <v>1931818</v>
      </c>
      <c r="T1376" s="1508">
        <v>2231818</v>
      </c>
      <c r="U1376" s="1508">
        <v>431818</v>
      </c>
      <c r="V1376" s="2470"/>
      <c r="W1376" s="1229"/>
      <c r="X1376" s="2337"/>
      <c r="Y1376" s="1229"/>
      <c r="Z1376" s="2395"/>
      <c r="AA1376" s="1229"/>
      <c r="AB1376" s="1317"/>
      <c r="AC1376" s="1229"/>
      <c r="AD1376" s="1229"/>
      <c r="AE1376" s="1229"/>
      <c r="AF1376" s="1490">
        <f t="shared" si="650"/>
        <v>0</v>
      </c>
      <c r="AG1376" s="1316">
        <f t="shared" si="651"/>
        <v>6659090</v>
      </c>
      <c r="AH1376" s="1305"/>
      <c r="AI1376" s="1305"/>
      <c r="AJ1376" s="1267"/>
      <c r="AK1376" s="1317"/>
      <c r="AL1376" s="1317"/>
      <c r="AM1376" s="1305"/>
      <c r="AN1376" s="1305"/>
      <c r="AO1376" s="1266"/>
      <c r="AP1376" s="1491">
        <f t="shared" si="652"/>
        <v>0</v>
      </c>
      <c r="AQ1376" s="1268"/>
      <c r="AR1376" s="1492">
        <f t="shared" si="653"/>
        <v>0</v>
      </c>
      <c r="AS1376" s="1268"/>
      <c r="AT1376" s="1492">
        <f t="shared" si="654"/>
        <v>0</v>
      </c>
      <c r="AU1376" s="1268"/>
      <c r="AV1376" s="1492">
        <f t="shared" si="655"/>
        <v>0</v>
      </c>
      <c r="AW1376" s="1493">
        <f t="shared" si="656"/>
        <v>0</v>
      </c>
      <c r="AX1376" s="2153">
        <f t="shared" si="657"/>
        <v>0</v>
      </c>
      <c r="AY1376" s="1495">
        <f t="shared" si="658"/>
        <v>0</v>
      </c>
      <c r="AZ1376" s="1937"/>
      <c r="BA1376" s="1508">
        <v>1331818</v>
      </c>
      <c r="BB1376" s="1508">
        <v>1931818</v>
      </c>
      <c r="BC1376" s="1508">
        <v>2231818</v>
      </c>
      <c r="BD1376" s="1508">
        <v>431818</v>
      </c>
      <c r="BE1376" s="2174"/>
      <c r="BF1376" s="1229"/>
      <c r="BG1376" s="1317"/>
      <c r="BH1376" s="1229"/>
      <c r="BI1376" s="1317"/>
      <c r="BJ1376" s="1229"/>
      <c r="BK1376" s="1317"/>
      <c r="BL1376" s="1229"/>
      <c r="BM1376" s="1229"/>
      <c r="BN1376" s="1229"/>
      <c r="BO1376" s="1490">
        <f t="shared" si="659"/>
        <v>0</v>
      </c>
      <c r="BP1376" s="1496">
        <f t="shared" si="665"/>
        <v>0</v>
      </c>
      <c r="BQ1376" s="1305"/>
      <c r="BS1376" s="1298"/>
      <c r="BT1376" s="1298"/>
      <c r="BU1376" s="1298"/>
      <c r="BV1376" s="1298"/>
      <c r="BW1376" s="1298"/>
    </row>
    <row r="1377" spans="1:75" ht="15" x14ac:dyDescent="0.25">
      <c r="A1377" s="1315">
        <v>5</v>
      </c>
      <c r="B1377" s="2051">
        <v>43787</v>
      </c>
      <c r="C1377" s="1268">
        <v>1360</v>
      </c>
      <c r="D1377" s="1305" t="s">
        <v>238</v>
      </c>
      <c r="E1377" s="1305" t="s">
        <v>273</v>
      </c>
      <c r="F1377" s="1266">
        <v>5</v>
      </c>
      <c r="G1377" s="1491">
        <f t="shared" si="644"/>
        <v>6659090</v>
      </c>
      <c r="H1377" s="1268"/>
      <c r="I1377" s="2605">
        <f t="shared" si="661"/>
        <v>0</v>
      </c>
      <c r="J1377" s="1268">
        <v>5</v>
      </c>
      <c r="K1377" s="2605">
        <f t="shared" si="660"/>
        <v>11159090</v>
      </c>
      <c r="L1377" s="1962"/>
      <c r="M1377" s="2605">
        <f t="shared" si="662"/>
        <v>0</v>
      </c>
      <c r="N1377" s="1505">
        <f t="shared" si="666"/>
        <v>10</v>
      </c>
      <c r="O1377" s="1494">
        <f t="shared" si="666"/>
        <v>17818180</v>
      </c>
      <c r="P1377" s="1494">
        <f t="shared" si="649"/>
        <v>400000</v>
      </c>
      <c r="Q1377" s="1307"/>
      <c r="R1377" s="1508">
        <v>1331818</v>
      </c>
      <c r="S1377" s="1508">
        <v>1931818</v>
      </c>
      <c r="T1377" s="1508">
        <v>2231818</v>
      </c>
      <c r="U1377" s="1508">
        <v>431818</v>
      </c>
      <c r="V1377" s="2470"/>
      <c r="W1377" s="1229"/>
      <c r="X1377" s="2337"/>
      <c r="Y1377" s="1229"/>
      <c r="Z1377" s="2395"/>
      <c r="AA1377" s="1229"/>
      <c r="AB1377" s="1317"/>
      <c r="AC1377" s="1229"/>
      <c r="AD1377" s="1229"/>
      <c r="AE1377" s="1229"/>
      <c r="AF1377" s="1490">
        <f t="shared" si="650"/>
        <v>0</v>
      </c>
      <c r="AG1377" s="1316">
        <f t="shared" si="651"/>
        <v>17818180</v>
      </c>
      <c r="AH1377" s="1305"/>
      <c r="AI1377" s="1305"/>
      <c r="AJ1377" s="1267"/>
      <c r="AK1377" s="1317"/>
      <c r="AL1377" s="1317"/>
      <c r="AM1377" s="1305"/>
      <c r="AN1377" s="1305"/>
      <c r="AO1377" s="1266"/>
      <c r="AP1377" s="1491">
        <f t="shared" si="652"/>
        <v>0</v>
      </c>
      <c r="AQ1377" s="1268"/>
      <c r="AR1377" s="1492">
        <f t="shared" si="653"/>
        <v>0</v>
      </c>
      <c r="AS1377" s="1268"/>
      <c r="AT1377" s="1492">
        <f t="shared" si="654"/>
        <v>0</v>
      </c>
      <c r="AU1377" s="1268"/>
      <c r="AV1377" s="1492">
        <f t="shared" si="655"/>
        <v>0</v>
      </c>
      <c r="AW1377" s="1493">
        <f t="shared" si="656"/>
        <v>0</v>
      </c>
      <c r="AX1377" s="2153">
        <f t="shared" si="657"/>
        <v>0</v>
      </c>
      <c r="AY1377" s="1495">
        <f t="shared" si="658"/>
        <v>0</v>
      </c>
      <c r="AZ1377" s="1937"/>
      <c r="BA1377" s="1508">
        <v>1331818</v>
      </c>
      <c r="BB1377" s="1508">
        <v>1931818</v>
      </c>
      <c r="BC1377" s="1508">
        <v>2231818</v>
      </c>
      <c r="BD1377" s="1508">
        <v>431818</v>
      </c>
      <c r="BE1377" s="2174"/>
      <c r="BF1377" s="1229"/>
      <c r="BG1377" s="1317"/>
      <c r="BH1377" s="1229"/>
      <c r="BI1377" s="1317"/>
      <c r="BJ1377" s="1229"/>
      <c r="BK1377" s="1317"/>
      <c r="BL1377" s="1229"/>
      <c r="BM1377" s="1229"/>
      <c r="BN1377" s="1229"/>
      <c r="BO1377" s="1490">
        <f t="shared" si="659"/>
        <v>0</v>
      </c>
      <c r="BP1377" s="1496">
        <f t="shared" si="665"/>
        <v>0</v>
      </c>
      <c r="BQ1377" s="1305"/>
      <c r="BS1377" s="1298"/>
      <c r="BT1377" s="1298"/>
      <c r="BU1377" s="1298"/>
      <c r="BV1377" s="1298"/>
      <c r="BW1377" s="1298"/>
    </row>
    <row r="1378" spans="1:75" ht="15" x14ac:dyDescent="0.25">
      <c r="A1378" s="1315">
        <v>6</v>
      </c>
      <c r="B1378" s="2051">
        <v>43787</v>
      </c>
      <c r="C1378" s="1268">
        <f t="shared" si="664"/>
        <v>1361</v>
      </c>
      <c r="D1378" s="1305" t="s">
        <v>92</v>
      </c>
      <c r="E1378" s="1305" t="s">
        <v>88</v>
      </c>
      <c r="F1378" s="1266">
        <v>7</v>
      </c>
      <c r="G1378" s="1491">
        <f t="shared" si="644"/>
        <v>9322726</v>
      </c>
      <c r="H1378" s="1268"/>
      <c r="I1378" s="2605">
        <f t="shared" si="661"/>
        <v>0</v>
      </c>
      <c r="J1378" s="1268">
        <v>3</v>
      </c>
      <c r="K1378" s="2605">
        <f t="shared" si="660"/>
        <v>6695454</v>
      </c>
      <c r="L1378" s="1962"/>
      <c r="M1378" s="2605">
        <f t="shared" si="662"/>
        <v>0</v>
      </c>
      <c r="N1378" s="1505">
        <f t="shared" si="666"/>
        <v>10</v>
      </c>
      <c r="O1378" s="1494">
        <f t="shared" si="666"/>
        <v>16018180</v>
      </c>
      <c r="P1378" s="1494">
        <f t="shared" si="649"/>
        <v>400000</v>
      </c>
      <c r="Q1378" s="1307"/>
      <c r="R1378" s="1508">
        <v>1331818</v>
      </c>
      <c r="S1378" s="1508">
        <v>1931818</v>
      </c>
      <c r="T1378" s="1508">
        <v>2231818</v>
      </c>
      <c r="U1378" s="1508">
        <v>431818</v>
      </c>
      <c r="V1378" s="2470"/>
      <c r="W1378" s="1229"/>
      <c r="X1378" s="2337"/>
      <c r="Y1378" s="1229"/>
      <c r="Z1378" s="2395"/>
      <c r="AA1378" s="1229"/>
      <c r="AB1378" s="1317"/>
      <c r="AC1378" s="1229"/>
      <c r="AD1378" s="1229"/>
      <c r="AE1378" s="1229"/>
      <c r="AF1378" s="1490">
        <f t="shared" si="650"/>
        <v>0</v>
      </c>
      <c r="AG1378" s="1316">
        <f t="shared" si="651"/>
        <v>16018180</v>
      </c>
      <c r="AH1378" s="1305"/>
      <c r="AI1378" s="1305"/>
      <c r="AJ1378" s="1267"/>
      <c r="AK1378" s="1317"/>
      <c r="AL1378" s="1317"/>
      <c r="AM1378" s="1305"/>
      <c r="AN1378" s="1305"/>
      <c r="AO1378" s="1266"/>
      <c r="AP1378" s="1491">
        <f t="shared" si="652"/>
        <v>0</v>
      </c>
      <c r="AQ1378" s="1268"/>
      <c r="AR1378" s="1492">
        <f t="shared" si="653"/>
        <v>0</v>
      </c>
      <c r="AS1378" s="1268"/>
      <c r="AT1378" s="1492">
        <f t="shared" si="654"/>
        <v>0</v>
      </c>
      <c r="AU1378" s="1268"/>
      <c r="AV1378" s="1492">
        <f t="shared" si="655"/>
        <v>0</v>
      </c>
      <c r="AW1378" s="1493">
        <f t="shared" si="656"/>
        <v>0</v>
      </c>
      <c r="AX1378" s="2153">
        <f t="shared" si="657"/>
        <v>0</v>
      </c>
      <c r="AY1378" s="1495">
        <f t="shared" si="658"/>
        <v>0</v>
      </c>
      <c r="AZ1378" s="1937"/>
      <c r="BA1378" s="1508">
        <v>1331818</v>
      </c>
      <c r="BB1378" s="1508">
        <v>1931818</v>
      </c>
      <c r="BC1378" s="1508">
        <v>2231818</v>
      </c>
      <c r="BD1378" s="1508">
        <v>431818</v>
      </c>
      <c r="BE1378" s="2174"/>
      <c r="BF1378" s="1229"/>
      <c r="BG1378" s="1317"/>
      <c r="BH1378" s="1229"/>
      <c r="BI1378" s="1317"/>
      <c r="BJ1378" s="1229"/>
      <c r="BK1378" s="1317"/>
      <c r="BL1378" s="1229"/>
      <c r="BM1378" s="1229"/>
      <c r="BN1378" s="1229"/>
      <c r="BO1378" s="1490">
        <f t="shared" si="659"/>
        <v>0</v>
      </c>
      <c r="BP1378" s="1496">
        <f t="shared" si="665"/>
        <v>0</v>
      </c>
      <c r="BQ1378" s="1305"/>
      <c r="BS1378" s="1298"/>
      <c r="BT1378" s="1298"/>
      <c r="BU1378" s="1298"/>
      <c r="BV1378" s="1298"/>
      <c r="BW1378" s="1298"/>
    </row>
    <row r="1379" spans="1:75" ht="15" x14ac:dyDescent="0.25">
      <c r="A1379" s="1315">
        <v>7</v>
      </c>
      <c r="B1379" s="2051">
        <v>43787</v>
      </c>
      <c r="C1379" s="1268">
        <f t="shared" si="664"/>
        <v>1362</v>
      </c>
      <c r="D1379" s="1305" t="s">
        <v>212</v>
      </c>
      <c r="E1379" s="1305" t="s">
        <v>88</v>
      </c>
      <c r="F1379" s="1266">
        <v>7</v>
      </c>
      <c r="G1379" s="1491">
        <f t="shared" ref="G1379:G1442" si="667">F1379*R1379</f>
        <v>9322726</v>
      </c>
      <c r="H1379" s="1268"/>
      <c r="I1379" s="2605">
        <f t="shared" si="661"/>
        <v>0</v>
      </c>
      <c r="J1379" s="1268">
        <v>3</v>
      </c>
      <c r="K1379" s="2605">
        <f t="shared" si="660"/>
        <v>6695454</v>
      </c>
      <c r="L1379" s="1962"/>
      <c r="M1379" s="2605">
        <f t="shared" si="662"/>
        <v>0</v>
      </c>
      <c r="N1379" s="1505">
        <f t="shared" si="666"/>
        <v>10</v>
      </c>
      <c r="O1379" s="1494">
        <f t="shared" si="666"/>
        <v>16018180</v>
      </c>
      <c r="P1379" s="1494">
        <f t="shared" si="649"/>
        <v>400000</v>
      </c>
      <c r="Q1379" s="1307"/>
      <c r="R1379" s="1508">
        <v>1331818</v>
      </c>
      <c r="S1379" s="1508">
        <v>1931818</v>
      </c>
      <c r="T1379" s="1508">
        <v>2231818</v>
      </c>
      <c r="U1379" s="1508">
        <v>431818</v>
      </c>
      <c r="V1379" s="2470"/>
      <c r="W1379" s="1229"/>
      <c r="X1379" s="2337"/>
      <c r="Y1379" s="1229"/>
      <c r="Z1379" s="2395"/>
      <c r="AA1379" s="1229"/>
      <c r="AB1379" s="1317"/>
      <c r="AC1379" s="1229"/>
      <c r="AD1379" s="1229"/>
      <c r="AE1379" s="1229"/>
      <c r="AF1379" s="1490">
        <f t="shared" si="650"/>
        <v>0</v>
      </c>
      <c r="AG1379" s="1316">
        <f t="shared" si="651"/>
        <v>16018180</v>
      </c>
      <c r="AH1379" s="1305"/>
      <c r="AI1379" s="1305"/>
      <c r="AJ1379" s="1267"/>
      <c r="AK1379" s="1317"/>
      <c r="AL1379" s="1317"/>
      <c r="AM1379" s="1305"/>
      <c r="AN1379" s="1305"/>
      <c r="AO1379" s="1266"/>
      <c r="AP1379" s="1491">
        <f t="shared" si="652"/>
        <v>0</v>
      </c>
      <c r="AQ1379" s="1268"/>
      <c r="AR1379" s="1492">
        <f t="shared" si="653"/>
        <v>0</v>
      </c>
      <c r="AS1379" s="1268"/>
      <c r="AT1379" s="1492">
        <f t="shared" si="654"/>
        <v>0</v>
      </c>
      <c r="AU1379" s="1268"/>
      <c r="AV1379" s="1492">
        <f t="shared" si="655"/>
        <v>0</v>
      </c>
      <c r="AW1379" s="1493">
        <f t="shared" si="656"/>
        <v>0</v>
      </c>
      <c r="AX1379" s="2153">
        <f t="shared" si="657"/>
        <v>0</v>
      </c>
      <c r="AY1379" s="1495">
        <f t="shared" si="658"/>
        <v>0</v>
      </c>
      <c r="AZ1379" s="1937"/>
      <c r="BA1379" s="1508">
        <v>1331818</v>
      </c>
      <c r="BB1379" s="1508">
        <v>1931818</v>
      </c>
      <c r="BC1379" s="1508">
        <v>2231818</v>
      </c>
      <c r="BD1379" s="1508">
        <v>431818</v>
      </c>
      <c r="BE1379" s="2174"/>
      <c r="BF1379" s="1229"/>
      <c r="BG1379" s="1317"/>
      <c r="BH1379" s="1229"/>
      <c r="BI1379" s="1317"/>
      <c r="BJ1379" s="1229"/>
      <c r="BK1379" s="1317"/>
      <c r="BL1379" s="1229"/>
      <c r="BM1379" s="1229"/>
      <c r="BN1379" s="1229"/>
      <c r="BO1379" s="1490">
        <f t="shared" si="659"/>
        <v>0</v>
      </c>
      <c r="BP1379" s="1496">
        <f t="shared" si="665"/>
        <v>0</v>
      </c>
      <c r="BQ1379" s="1305"/>
      <c r="BS1379" s="1298"/>
      <c r="BT1379" s="1298"/>
      <c r="BU1379" s="1298"/>
      <c r="BV1379" s="1298"/>
      <c r="BW1379" s="1298"/>
    </row>
    <row r="1380" spans="1:75" ht="15" x14ac:dyDescent="0.25">
      <c r="A1380" s="1315">
        <v>1</v>
      </c>
      <c r="B1380" s="2051">
        <v>43788</v>
      </c>
      <c r="C1380" s="1929">
        <f t="shared" si="664"/>
        <v>1363</v>
      </c>
      <c r="D1380" s="1305" t="s">
        <v>361</v>
      </c>
      <c r="E1380" s="1305" t="s">
        <v>273</v>
      </c>
      <c r="F1380" s="1266">
        <v>10</v>
      </c>
      <c r="G1380" s="1301">
        <f t="shared" si="667"/>
        <v>13318180</v>
      </c>
      <c r="H1380" s="1268"/>
      <c r="I1380" s="817">
        <f t="shared" si="661"/>
        <v>0</v>
      </c>
      <c r="J1380" s="1268"/>
      <c r="K1380" s="817">
        <f t="shared" si="660"/>
        <v>0</v>
      </c>
      <c r="L1380" s="1268"/>
      <c r="M1380" s="817">
        <f t="shared" si="662"/>
        <v>0</v>
      </c>
      <c r="N1380" s="1272">
        <f t="shared" si="666"/>
        <v>10</v>
      </c>
      <c r="O1380" s="1494">
        <f t="shared" si="666"/>
        <v>13318180</v>
      </c>
      <c r="P1380" s="1269">
        <f t="shared" si="649"/>
        <v>400000</v>
      </c>
      <c r="Q1380" s="1307"/>
      <c r="R1380" s="1508">
        <v>1331818</v>
      </c>
      <c r="S1380" s="1508">
        <v>1931818</v>
      </c>
      <c r="T1380" s="1508">
        <v>2231818</v>
      </c>
      <c r="U1380" s="1508">
        <v>431818</v>
      </c>
      <c r="V1380" s="2470"/>
      <c r="W1380" s="1229"/>
      <c r="X1380" s="2337"/>
      <c r="Y1380" s="1229"/>
      <c r="Z1380" s="2395"/>
      <c r="AA1380" s="1229"/>
      <c r="AB1380" s="1317"/>
      <c r="AC1380" s="1229"/>
      <c r="AD1380" s="1229"/>
      <c r="AE1380" s="1229"/>
      <c r="AF1380" s="1490">
        <f t="shared" si="650"/>
        <v>0</v>
      </c>
      <c r="AG1380" s="1316">
        <f t="shared" si="651"/>
        <v>13318180</v>
      </c>
      <c r="AH1380" s="1305"/>
      <c r="AI1380" s="1305"/>
      <c r="AJ1380" s="1267"/>
      <c r="AK1380" s="1317"/>
      <c r="AL1380" s="1317"/>
      <c r="AM1380" s="1305"/>
      <c r="AN1380" s="1305"/>
      <c r="AO1380" s="1266"/>
      <c r="AP1380" s="1491">
        <f t="shared" si="652"/>
        <v>0</v>
      </c>
      <c r="AQ1380" s="1268"/>
      <c r="AR1380" s="1492">
        <f t="shared" si="653"/>
        <v>0</v>
      </c>
      <c r="AS1380" s="1268"/>
      <c r="AT1380" s="1492">
        <f t="shared" si="654"/>
        <v>0</v>
      </c>
      <c r="AU1380" s="1268"/>
      <c r="AV1380" s="1492">
        <f t="shared" si="655"/>
        <v>0</v>
      </c>
      <c r="AW1380" s="1493">
        <f t="shared" si="656"/>
        <v>0</v>
      </c>
      <c r="AX1380" s="2153">
        <f t="shared" si="657"/>
        <v>0</v>
      </c>
      <c r="AY1380" s="1495">
        <f t="shared" si="658"/>
        <v>0</v>
      </c>
      <c r="AZ1380" s="1937"/>
      <c r="BA1380" s="1508">
        <v>1331818</v>
      </c>
      <c r="BB1380" s="1508">
        <v>1931818</v>
      </c>
      <c r="BC1380" s="1508">
        <v>2231818</v>
      </c>
      <c r="BD1380" s="1508">
        <v>431818</v>
      </c>
      <c r="BE1380" s="2174"/>
      <c r="BF1380" s="1229"/>
      <c r="BG1380" s="1317"/>
      <c r="BH1380" s="1229"/>
      <c r="BI1380" s="1317"/>
      <c r="BJ1380" s="1229"/>
      <c r="BK1380" s="1317"/>
      <c r="BL1380" s="1229"/>
      <c r="BM1380" s="1229"/>
      <c r="BN1380" s="1229"/>
      <c r="BO1380" s="1490">
        <f t="shared" si="659"/>
        <v>0</v>
      </c>
      <c r="BP1380" s="1496">
        <f t="shared" si="665"/>
        <v>0</v>
      </c>
      <c r="BQ1380" s="1305"/>
      <c r="BS1380" s="1959"/>
      <c r="BT1380" s="1959"/>
      <c r="BU1380" s="1959"/>
      <c r="BV1380" s="1959"/>
      <c r="BW1380" s="1959"/>
    </row>
    <row r="1381" spans="1:75" ht="15" x14ac:dyDescent="0.25">
      <c r="A1381" s="1315">
        <v>2</v>
      </c>
      <c r="B1381" s="2051">
        <v>43788</v>
      </c>
      <c r="C1381" s="1929">
        <f t="shared" si="664"/>
        <v>1364</v>
      </c>
      <c r="D1381" s="1305" t="s">
        <v>290</v>
      </c>
      <c r="E1381" s="1305" t="s">
        <v>273</v>
      </c>
      <c r="F1381" s="1266">
        <v>10</v>
      </c>
      <c r="G1381" s="1301">
        <f t="shared" si="667"/>
        <v>13318180</v>
      </c>
      <c r="H1381" s="1268"/>
      <c r="I1381" s="817">
        <f t="shared" si="661"/>
        <v>0</v>
      </c>
      <c r="J1381" s="1268"/>
      <c r="K1381" s="817">
        <f t="shared" si="660"/>
        <v>0</v>
      </c>
      <c r="L1381" s="1268"/>
      <c r="M1381" s="817">
        <f t="shared" si="662"/>
        <v>0</v>
      </c>
      <c r="N1381" s="1272">
        <f t="shared" si="666"/>
        <v>10</v>
      </c>
      <c r="O1381" s="1494">
        <f t="shared" si="666"/>
        <v>13318180</v>
      </c>
      <c r="P1381" s="1269">
        <f t="shared" si="649"/>
        <v>400000</v>
      </c>
      <c r="Q1381" s="1307"/>
      <c r="R1381" s="1508">
        <v>1331818</v>
      </c>
      <c r="S1381" s="1508">
        <v>1931818</v>
      </c>
      <c r="T1381" s="1508">
        <v>2231818</v>
      </c>
      <c r="U1381" s="1508">
        <v>431818</v>
      </c>
      <c r="V1381" s="2470"/>
      <c r="W1381" s="1229"/>
      <c r="X1381" s="2337"/>
      <c r="Y1381" s="1229"/>
      <c r="Z1381" s="2395"/>
      <c r="AA1381" s="1229"/>
      <c r="AB1381" s="1317"/>
      <c r="AC1381" s="1229"/>
      <c r="AD1381" s="1229"/>
      <c r="AE1381" s="1229"/>
      <c r="AF1381" s="1490">
        <f t="shared" si="650"/>
        <v>0</v>
      </c>
      <c r="AG1381" s="1316">
        <f t="shared" si="651"/>
        <v>13318180</v>
      </c>
      <c r="AH1381" s="1305"/>
      <c r="AI1381" s="1305"/>
      <c r="AJ1381" s="1267"/>
      <c r="AK1381" s="1317"/>
      <c r="AL1381" s="1317"/>
      <c r="AM1381" s="1305"/>
      <c r="AN1381" s="1305"/>
      <c r="AO1381" s="1266"/>
      <c r="AP1381" s="1491">
        <f t="shared" si="652"/>
        <v>0</v>
      </c>
      <c r="AQ1381" s="1268"/>
      <c r="AR1381" s="1492">
        <f t="shared" si="653"/>
        <v>0</v>
      </c>
      <c r="AS1381" s="1268"/>
      <c r="AT1381" s="1492">
        <f t="shared" si="654"/>
        <v>0</v>
      </c>
      <c r="AU1381" s="1268"/>
      <c r="AV1381" s="1492">
        <f t="shared" si="655"/>
        <v>0</v>
      </c>
      <c r="AW1381" s="1493">
        <f t="shared" si="656"/>
        <v>0</v>
      </c>
      <c r="AX1381" s="2153">
        <f t="shared" si="657"/>
        <v>0</v>
      </c>
      <c r="AY1381" s="1495">
        <f t="shared" si="658"/>
        <v>0</v>
      </c>
      <c r="AZ1381" s="1937"/>
      <c r="BA1381" s="1508">
        <v>1331818</v>
      </c>
      <c r="BB1381" s="1508">
        <v>1931818</v>
      </c>
      <c r="BC1381" s="1508">
        <v>2231818</v>
      </c>
      <c r="BD1381" s="1508">
        <v>431818</v>
      </c>
      <c r="BE1381" s="2174"/>
      <c r="BF1381" s="1229"/>
      <c r="BG1381" s="1317"/>
      <c r="BH1381" s="1229"/>
      <c r="BI1381" s="1317"/>
      <c r="BJ1381" s="1229"/>
      <c r="BK1381" s="1317"/>
      <c r="BL1381" s="1229"/>
      <c r="BM1381" s="1229"/>
      <c r="BN1381" s="1229"/>
      <c r="BO1381" s="1490">
        <f t="shared" si="659"/>
        <v>0</v>
      </c>
      <c r="BP1381" s="1496">
        <f t="shared" si="665"/>
        <v>0</v>
      </c>
      <c r="BQ1381" s="1305"/>
      <c r="BS1381" s="1298"/>
      <c r="BT1381" s="1298"/>
      <c r="BU1381" s="1298"/>
      <c r="BV1381" s="1298"/>
      <c r="BW1381" s="1298"/>
    </row>
    <row r="1382" spans="1:75" ht="15" x14ac:dyDescent="0.25">
      <c r="A1382" s="1315">
        <v>3</v>
      </c>
      <c r="B1382" s="2051">
        <v>43788</v>
      </c>
      <c r="C1382" s="1929">
        <f t="shared" si="664"/>
        <v>1365</v>
      </c>
      <c r="D1382" s="1305" t="s">
        <v>362</v>
      </c>
      <c r="E1382" s="1305" t="s">
        <v>273</v>
      </c>
      <c r="F1382" s="1266">
        <v>5</v>
      </c>
      <c r="G1382" s="1301">
        <f t="shared" si="667"/>
        <v>6659090</v>
      </c>
      <c r="H1382" s="1268"/>
      <c r="I1382" s="817">
        <f t="shared" si="661"/>
        <v>0</v>
      </c>
      <c r="J1382" s="1268"/>
      <c r="K1382" s="817">
        <f t="shared" si="660"/>
        <v>0</v>
      </c>
      <c r="L1382" s="1268"/>
      <c r="M1382" s="817">
        <f t="shared" si="662"/>
        <v>0</v>
      </c>
      <c r="N1382" s="1272">
        <f t="shared" si="666"/>
        <v>5</v>
      </c>
      <c r="O1382" s="1494">
        <f t="shared" si="666"/>
        <v>6659090</v>
      </c>
      <c r="P1382" s="1269">
        <f t="shared" si="649"/>
        <v>200000</v>
      </c>
      <c r="Q1382" s="1307"/>
      <c r="R1382" s="1508">
        <v>1331818</v>
      </c>
      <c r="S1382" s="1508">
        <v>1931818</v>
      </c>
      <c r="T1382" s="1508">
        <v>2231818</v>
      </c>
      <c r="U1382" s="1508">
        <v>431818</v>
      </c>
      <c r="V1382" s="2470"/>
      <c r="W1382" s="1229"/>
      <c r="X1382" s="2337"/>
      <c r="Y1382" s="1229"/>
      <c r="Z1382" s="2395"/>
      <c r="AA1382" s="1229"/>
      <c r="AB1382" s="1317"/>
      <c r="AC1382" s="1229"/>
      <c r="AD1382" s="1229"/>
      <c r="AE1382" s="1229"/>
      <c r="AF1382" s="1490">
        <f t="shared" si="650"/>
        <v>0</v>
      </c>
      <c r="AG1382" s="1316">
        <f t="shared" si="651"/>
        <v>6659090</v>
      </c>
      <c r="AH1382" s="1305"/>
      <c r="AI1382" s="1305"/>
      <c r="AJ1382" s="1267"/>
      <c r="AK1382" s="1317"/>
      <c r="AL1382" s="1317"/>
      <c r="AM1382" s="1305"/>
      <c r="AN1382" s="1305"/>
      <c r="AO1382" s="1266"/>
      <c r="AP1382" s="1491">
        <f t="shared" si="652"/>
        <v>0</v>
      </c>
      <c r="AQ1382" s="1268"/>
      <c r="AR1382" s="1492">
        <f t="shared" si="653"/>
        <v>0</v>
      </c>
      <c r="AS1382" s="1268"/>
      <c r="AT1382" s="1492">
        <f t="shared" si="654"/>
        <v>0</v>
      </c>
      <c r="AU1382" s="1268"/>
      <c r="AV1382" s="1492">
        <f t="shared" si="655"/>
        <v>0</v>
      </c>
      <c r="AW1382" s="1493">
        <f t="shared" si="656"/>
        <v>0</v>
      </c>
      <c r="AX1382" s="2153">
        <f t="shared" si="657"/>
        <v>0</v>
      </c>
      <c r="AY1382" s="1495">
        <f t="shared" si="658"/>
        <v>0</v>
      </c>
      <c r="AZ1382" s="1937"/>
      <c r="BA1382" s="1508">
        <v>1331818</v>
      </c>
      <c r="BB1382" s="1508">
        <v>1931818</v>
      </c>
      <c r="BC1382" s="1508">
        <v>2231818</v>
      </c>
      <c r="BD1382" s="1508">
        <v>431818</v>
      </c>
      <c r="BE1382" s="2174"/>
      <c r="BF1382" s="1229"/>
      <c r="BG1382" s="1317"/>
      <c r="BH1382" s="1229"/>
      <c r="BI1382" s="1317"/>
      <c r="BJ1382" s="1229"/>
      <c r="BK1382" s="1317"/>
      <c r="BL1382" s="1229"/>
      <c r="BM1382" s="1229"/>
      <c r="BN1382" s="1229"/>
      <c r="BO1382" s="1490">
        <f t="shared" si="659"/>
        <v>0</v>
      </c>
      <c r="BP1382" s="1496">
        <f t="shared" si="665"/>
        <v>0</v>
      </c>
      <c r="BQ1382" s="1305"/>
      <c r="BS1382" s="1298"/>
      <c r="BT1382" s="1298"/>
      <c r="BU1382" s="1298"/>
      <c r="BV1382" s="1298"/>
      <c r="BW1382" s="1298"/>
    </row>
    <row r="1383" spans="1:75" ht="15" x14ac:dyDescent="0.25">
      <c r="A1383" s="1315">
        <v>4</v>
      </c>
      <c r="B1383" s="2051">
        <v>43788</v>
      </c>
      <c r="C1383" s="1929">
        <f t="shared" si="664"/>
        <v>1366</v>
      </c>
      <c r="D1383" s="1305" t="s">
        <v>39</v>
      </c>
      <c r="E1383" s="1305" t="s">
        <v>273</v>
      </c>
      <c r="F1383" s="1266"/>
      <c r="G1383" s="1301">
        <f t="shared" si="667"/>
        <v>0</v>
      </c>
      <c r="H1383" s="1268"/>
      <c r="I1383" s="817">
        <f t="shared" si="661"/>
        <v>0</v>
      </c>
      <c r="J1383" s="1268">
        <v>5</v>
      </c>
      <c r="K1383" s="817">
        <f t="shared" si="660"/>
        <v>11159090</v>
      </c>
      <c r="L1383" s="1268"/>
      <c r="M1383" s="817">
        <f t="shared" si="662"/>
        <v>0</v>
      </c>
      <c r="N1383" s="1272">
        <f t="shared" si="666"/>
        <v>5</v>
      </c>
      <c r="O1383" s="1494">
        <f t="shared" si="666"/>
        <v>11159090</v>
      </c>
      <c r="P1383" s="1269">
        <f t="shared" si="649"/>
        <v>200000</v>
      </c>
      <c r="Q1383" s="1307"/>
      <c r="R1383" s="1508">
        <v>1331818</v>
      </c>
      <c r="S1383" s="1508">
        <v>1931818</v>
      </c>
      <c r="T1383" s="1508">
        <v>2231818</v>
      </c>
      <c r="U1383" s="1508">
        <v>431818</v>
      </c>
      <c r="V1383" s="1892"/>
      <c r="W1383" s="1229"/>
      <c r="X1383" s="2337"/>
      <c r="Y1383" s="1229"/>
      <c r="Z1383" s="2395"/>
      <c r="AA1383" s="1229"/>
      <c r="AB1383" s="1317"/>
      <c r="AC1383" s="1229"/>
      <c r="AD1383" s="1229"/>
      <c r="AE1383" s="1229"/>
      <c r="AF1383" s="1490">
        <f t="shared" si="650"/>
        <v>0</v>
      </c>
      <c r="AG1383" s="1316">
        <f t="shared" si="651"/>
        <v>11159090</v>
      </c>
      <c r="AH1383" s="1305"/>
      <c r="AI1383" s="1305"/>
      <c r="AJ1383" s="1267"/>
      <c r="AK1383" s="1317"/>
      <c r="AL1383" s="1317"/>
      <c r="AM1383" s="1305"/>
      <c r="AN1383" s="1305"/>
      <c r="AO1383" s="1266"/>
      <c r="AP1383" s="1491">
        <f t="shared" si="652"/>
        <v>0</v>
      </c>
      <c r="AQ1383" s="1268"/>
      <c r="AR1383" s="1492">
        <f t="shared" si="653"/>
        <v>0</v>
      </c>
      <c r="AS1383" s="1268"/>
      <c r="AT1383" s="1492">
        <f t="shared" si="654"/>
        <v>0</v>
      </c>
      <c r="AU1383" s="1268"/>
      <c r="AV1383" s="1492">
        <f t="shared" si="655"/>
        <v>0</v>
      </c>
      <c r="AW1383" s="1493">
        <f t="shared" si="656"/>
        <v>0</v>
      </c>
      <c r="AX1383" s="2153">
        <f t="shared" si="657"/>
        <v>0</v>
      </c>
      <c r="AY1383" s="1495">
        <f t="shared" si="658"/>
        <v>0</v>
      </c>
      <c r="AZ1383" s="1937"/>
      <c r="BA1383" s="1508">
        <v>1331818</v>
      </c>
      <c r="BB1383" s="1508">
        <v>1931818</v>
      </c>
      <c r="BC1383" s="1508">
        <v>2231818</v>
      </c>
      <c r="BD1383" s="1508">
        <v>431818</v>
      </c>
      <c r="BE1383" s="2174"/>
      <c r="BF1383" s="1229"/>
      <c r="BG1383" s="1317"/>
      <c r="BH1383" s="1229"/>
      <c r="BI1383" s="1317"/>
      <c r="BJ1383" s="1229"/>
      <c r="BK1383" s="1317"/>
      <c r="BL1383" s="1229"/>
      <c r="BM1383" s="1229"/>
      <c r="BN1383" s="1229"/>
      <c r="BO1383" s="1490">
        <f t="shared" si="659"/>
        <v>0</v>
      </c>
      <c r="BP1383" s="1496">
        <f t="shared" si="665"/>
        <v>0</v>
      </c>
      <c r="BQ1383" s="1305"/>
      <c r="BS1383" s="1298"/>
      <c r="BT1383" s="1298"/>
      <c r="BU1383" s="1298"/>
      <c r="BV1383" s="1298"/>
      <c r="BW1383" s="1298"/>
    </row>
    <row r="1384" spans="1:75" ht="15" x14ac:dyDescent="0.25">
      <c r="A1384" s="1315">
        <v>5</v>
      </c>
      <c r="B1384" s="2051">
        <v>43788</v>
      </c>
      <c r="C1384" s="1929">
        <f t="shared" si="664"/>
        <v>1367</v>
      </c>
      <c r="D1384" s="1305" t="s">
        <v>33</v>
      </c>
      <c r="E1384" s="1305" t="s">
        <v>31</v>
      </c>
      <c r="F1384" s="1266">
        <v>5</v>
      </c>
      <c r="G1384" s="1301">
        <f t="shared" si="667"/>
        <v>6659090</v>
      </c>
      <c r="H1384" s="1268"/>
      <c r="I1384" s="817">
        <f t="shared" si="661"/>
        <v>0</v>
      </c>
      <c r="J1384" s="1268">
        <v>5</v>
      </c>
      <c r="K1384" s="817">
        <f t="shared" si="660"/>
        <v>11159090</v>
      </c>
      <c r="L1384" s="1268"/>
      <c r="M1384" s="817">
        <f t="shared" si="662"/>
        <v>0</v>
      </c>
      <c r="N1384" s="1272">
        <f t="shared" si="666"/>
        <v>10</v>
      </c>
      <c r="O1384" s="1494">
        <f t="shared" si="666"/>
        <v>17818180</v>
      </c>
      <c r="P1384" s="1269">
        <f t="shared" si="649"/>
        <v>400000</v>
      </c>
      <c r="Q1384" s="1307"/>
      <c r="R1384" s="1508">
        <v>1331818</v>
      </c>
      <c r="S1384" s="1508">
        <v>1931818</v>
      </c>
      <c r="T1384" s="1508">
        <v>2231818</v>
      </c>
      <c r="U1384" s="1508">
        <v>431818</v>
      </c>
      <c r="V1384" s="1892"/>
      <c r="W1384" s="1229"/>
      <c r="X1384" s="2337"/>
      <c r="Y1384" s="1229"/>
      <c r="Z1384" s="2395"/>
      <c r="AA1384" s="1229"/>
      <c r="AB1384" s="1317"/>
      <c r="AC1384" s="1229"/>
      <c r="AD1384" s="1229"/>
      <c r="AE1384" s="1229"/>
      <c r="AF1384" s="1490">
        <f t="shared" si="650"/>
        <v>0</v>
      </c>
      <c r="AG1384" s="1316">
        <f t="shared" si="651"/>
        <v>17818180</v>
      </c>
      <c r="AH1384" s="1305"/>
      <c r="AI1384" s="1305"/>
      <c r="AJ1384" s="1267"/>
      <c r="AK1384" s="1317"/>
      <c r="AL1384" s="1317"/>
      <c r="AM1384" s="1305"/>
      <c r="AN1384" s="1305"/>
      <c r="AO1384" s="1266"/>
      <c r="AP1384" s="1491">
        <f t="shared" si="652"/>
        <v>0</v>
      </c>
      <c r="AQ1384" s="1268"/>
      <c r="AR1384" s="1492">
        <f t="shared" si="653"/>
        <v>0</v>
      </c>
      <c r="AS1384" s="1268"/>
      <c r="AT1384" s="1492">
        <f t="shared" si="654"/>
        <v>0</v>
      </c>
      <c r="AU1384" s="1268"/>
      <c r="AV1384" s="1492">
        <f t="shared" si="655"/>
        <v>0</v>
      </c>
      <c r="AW1384" s="1493">
        <f t="shared" si="656"/>
        <v>0</v>
      </c>
      <c r="AX1384" s="2153">
        <f t="shared" si="657"/>
        <v>0</v>
      </c>
      <c r="AY1384" s="1495">
        <f t="shared" si="658"/>
        <v>0</v>
      </c>
      <c r="AZ1384" s="1937"/>
      <c r="BA1384" s="1508">
        <v>1331818</v>
      </c>
      <c r="BB1384" s="1508">
        <v>1931818</v>
      </c>
      <c r="BC1384" s="1508">
        <v>2231818</v>
      </c>
      <c r="BD1384" s="1508">
        <v>431818</v>
      </c>
      <c r="BE1384" s="2174"/>
      <c r="BF1384" s="1229"/>
      <c r="BG1384" s="1317"/>
      <c r="BH1384" s="1229"/>
      <c r="BI1384" s="1317"/>
      <c r="BJ1384" s="1229"/>
      <c r="BK1384" s="1317"/>
      <c r="BL1384" s="1229"/>
      <c r="BM1384" s="1229"/>
      <c r="BN1384" s="1229"/>
      <c r="BO1384" s="1490">
        <f t="shared" si="659"/>
        <v>0</v>
      </c>
      <c r="BP1384" s="1496">
        <f t="shared" si="665"/>
        <v>0</v>
      </c>
      <c r="BQ1384" s="1305"/>
      <c r="BS1384" s="1298"/>
      <c r="BT1384" s="1298"/>
      <c r="BU1384" s="1298"/>
      <c r="BV1384" s="1298"/>
      <c r="BW1384" s="1298"/>
    </row>
    <row r="1385" spans="1:75" ht="15" x14ac:dyDescent="0.25">
      <c r="A1385" s="1315">
        <v>6</v>
      </c>
      <c r="B1385" s="2051">
        <v>43788</v>
      </c>
      <c r="C1385" s="1929">
        <f t="shared" si="664"/>
        <v>1368</v>
      </c>
      <c r="D1385" s="1305" t="s">
        <v>90</v>
      </c>
      <c r="E1385" s="1305" t="s">
        <v>88</v>
      </c>
      <c r="F1385" s="1266">
        <v>5</v>
      </c>
      <c r="G1385" s="1301">
        <f t="shared" si="667"/>
        <v>6659090</v>
      </c>
      <c r="H1385" s="1268"/>
      <c r="I1385" s="817">
        <f t="shared" si="661"/>
        <v>0</v>
      </c>
      <c r="J1385" s="1268">
        <v>5</v>
      </c>
      <c r="K1385" s="817">
        <f t="shared" si="660"/>
        <v>11159090</v>
      </c>
      <c r="L1385" s="1268"/>
      <c r="M1385" s="817">
        <f t="shared" si="662"/>
        <v>0</v>
      </c>
      <c r="N1385" s="1272">
        <f t="shared" si="666"/>
        <v>10</v>
      </c>
      <c r="O1385" s="1494">
        <f t="shared" si="666"/>
        <v>17818180</v>
      </c>
      <c r="P1385" s="1269">
        <f t="shared" si="649"/>
        <v>400000</v>
      </c>
      <c r="Q1385" s="1307"/>
      <c r="R1385" s="1508">
        <v>1331818</v>
      </c>
      <c r="S1385" s="1508">
        <v>1931818</v>
      </c>
      <c r="T1385" s="1508">
        <v>2231818</v>
      </c>
      <c r="U1385" s="1508">
        <v>431818</v>
      </c>
      <c r="V1385" s="1892"/>
      <c r="W1385" s="1229"/>
      <c r="X1385" s="2337"/>
      <c r="Y1385" s="1229"/>
      <c r="Z1385" s="2395"/>
      <c r="AA1385" s="1229"/>
      <c r="AB1385" s="1317"/>
      <c r="AC1385" s="1229"/>
      <c r="AD1385" s="1229"/>
      <c r="AE1385" s="1229"/>
      <c r="AF1385" s="1490">
        <f t="shared" si="650"/>
        <v>0</v>
      </c>
      <c r="AG1385" s="1316">
        <f t="shared" si="651"/>
        <v>17818180</v>
      </c>
      <c r="AH1385" s="1305"/>
      <c r="AI1385" s="1305"/>
      <c r="AJ1385" s="1267"/>
      <c r="AK1385" s="1317"/>
      <c r="AL1385" s="1317"/>
      <c r="AM1385" s="1305"/>
      <c r="AN1385" s="1305"/>
      <c r="AO1385" s="1266"/>
      <c r="AP1385" s="1491">
        <f t="shared" si="652"/>
        <v>0</v>
      </c>
      <c r="AQ1385" s="1268"/>
      <c r="AR1385" s="1492">
        <f t="shared" si="653"/>
        <v>0</v>
      </c>
      <c r="AS1385" s="1268"/>
      <c r="AT1385" s="1492">
        <f t="shared" si="654"/>
        <v>0</v>
      </c>
      <c r="AU1385" s="1268"/>
      <c r="AV1385" s="1492">
        <f t="shared" si="655"/>
        <v>0</v>
      </c>
      <c r="AW1385" s="1493">
        <f t="shared" si="656"/>
        <v>0</v>
      </c>
      <c r="AX1385" s="2153">
        <f t="shared" si="657"/>
        <v>0</v>
      </c>
      <c r="AY1385" s="1495">
        <f t="shared" si="658"/>
        <v>0</v>
      </c>
      <c r="AZ1385" s="1937"/>
      <c r="BA1385" s="1508">
        <v>1331818</v>
      </c>
      <c r="BB1385" s="1508">
        <v>1931818</v>
      </c>
      <c r="BC1385" s="1508">
        <v>2231818</v>
      </c>
      <c r="BD1385" s="1508">
        <v>431818</v>
      </c>
      <c r="BE1385" s="2174"/>
      <c r="BF1385" s="1229"/>
      <c r="BG1385" s="1317"/>
      <c r="BH1385" s="1229"/>
      <c r="BI1385" s="1317"/>
      <c r="BJ1385" s="1229"/>
      <c r="BK1385" s="1317"/>
      <c r="BL1385" s="1229"/>
      <c r="BM1385" s="1229"/>
      <c r="BN1385" s="1229"/>
      <c r="BO1385" s="1490">
        <f t="shared" si="659"/>
        <v>0</v>
      </c>
      <c r="BP1385" s="1496">
        <f t="shared" si="665"/>
        <v>0</v>
      </c>
      <c r="BQ1385" s="1305"/>
      <c r="BS1385" s="1298"/>
      <c r="BT1385" s="1298"/>
      <c r="BU1385" s="1298"/>
      <c r="BV1385" s="1298"/>
      <c r="BW1385" s="1298"/>
    </row>
    <row r="1386" spans="1:75" ht="15" x14ac:dyDescent="0.25">
      <c r="A1386" s="1315">
        <v>1</v>
      </c>
      <c r="B1386" s="2051">
        <v>43789</v>
      </c>
      <c r="C1386" s="1929">
        <f t="shared" si="664"/>
        <v>1369</v>
      </c>
      <c r="D1386" s="1305" t="s">
        <v>102</v>
      </c>
      <c r="E1386" s="1305" t="s">
        <v>88</v>
      </c>
      <c r="F1386" s="1266">
        <v>6</v>
      </c>
      <c r="G1386" s="1301">
        <f t="shared" si="667"/>
        <v>7990908</v>
      </c>
      <c r="H1386" s="1268"/>
      <c r="I1386" s="817">
        <f t="shared" si="661"/>
        <v>0</v>
      </c>
      <c r="J1386" s="1268">
        <v>4</v>
      </c>
      <c r="K1386" s="817">
        <f t="shared" si="660"/>
        <v>8927272</v>
      </c>
      <c r="L1386" s="1268"/>
      <c r="M1386" s="817">
        <f t="shared" si="662"/>
        <v>0</v>
      </c>
      <c r="N1386" s="1272">
        <f t="shared" si="666"/>
        <v>10</v>
      </c>
      <c r="O1386" s="1494">
        <f t="shared" si="666"/>
        <v>16918180</v>
      </c>
      <c r="P1386" s="1269">
        <f t="shared" si="649"/>
        <v>400000</v>
      </c>
      <c r="Q1386" s="1307"/>
      <c r="R1386" s="1508">
        <v>1331818</v>
      </c>
      <c r="S1386" s="1508">
        <v>1931818</v>
      </c>
      <c r="T1386" s="1508">
        <v>2231818</v>
      </c>
      <c r="U1386" s="1508">
        <v>431818</v>
      </c>
      <c r="V1386" s="1892"/>
      <c r="W1386" s="1229"/>
      <c r="X1386" s="2337"/>
      <c r="Y1386" s="1229"/>
      <c r="Z1386" s="2395"/>
      <c r="AA1386" s="1229"/>
      <c r="AB1386" s="1317"/>
      <c r="AC1386" s="1229"/>
      <c r="AD1386" s="1229"/>
      <c r="AE1386" s="1229"/>
      <c r="AF1386" s="1490">
        <f t="shared" si="650"/>
        <v>0</v>
      </c>
      <c r="AG1386" s="1316">
        <f t="shared" si="651"/>
        <v>16918180</v>
      </c>
      <c r="AH1386" s="1305"/>
      <c r="AI1386" s="1305"/>
      <c r="AJ1386" s="1267"/>
      <c r="AK1386" s="1317"/>
      <c r="AL1386" s="1317"/>
      <c r="AM1386" s="1305"/>
      <c r="AN1386" s="1305"/>
      <c r="AO1386" s="1266"/>
      <c r="AP1386" s="1491">
        <f t="shared" si="652"/>
        <v>0</v>
      </c>
      <c r="AQ1386" s="1268"/>
      <c r="AR1386" s="1492">
        <f t="shared" si="653"/>
        <v>0</v>
      </c>
      <c r="AS1386" s="1268"/>
      <c r="AT1386" s="1492">
        <f t="shared" si="654"/>
        <v>0</v>
      </c>
      <c r="AU1386" s="1268"/>
      <c r="AV1386" s="1492">
        <f t="shared" si="655"/>
        <v>0</v>
      </c>
      <c r="AW1386" s="1493">
        <f t="shared" si="656"/>
        <v>0</v>
      </c>
      <c r="AX1386" s="2153">
        <f t="shared" si="657"/>
        <v>0</v>
      </c>
      <c r="AY1386" s="1495">
        <f t="shared" si="658"/>
        <v>0</v>
      </c>
      <c r="AZ1386" s="1937"/>
      <c r="BA1386" s="1508">
        <v>1331818</v>
      </c>
      <c r="BB1386" s="1508">
        <v>1931818</v>
      </c>
      <c r="BC1386" s="1508">
        <v>2231818</v>
      </c>
      <c r="BD1386" s="1508">
        <v>431818</v>
      </c>
      <c r="BE1386" s="2174"/>
      <c r="BF1386" s="1229"/>
      <c r="BG1386" s="1317"/>
      <c r="BH1386" s="1229"/>
      <c r="BI1386" s="1317"/>
      <c r="BJ1386" s="1229"/>
      <c r="BK1386" s="1317"/>
      <c r="BL1386" s="1229"/>
      <c r="BM1386" s="1229"/>
      <c r="BN1386" s="1229"/>
      <c r="BO1386" s="1490">
        <f t="shared" si="659"/>
        <v>0</v>
      </c>
      <c r="BP1386" s="1496">
        <f t="shared" si="665"/>
        <v>0</v>
      </c>
      <c r="BQ1386" s="1305"/>
      <c r="BS1386" s="1298"/>
      <c r="BT1386" s="1298"/>
      <c r="BU1386" s="1298"/>
      <c r="BV1386" s="1298"/>
      <c r="BW1386" s="1298"/>
    </row>
    <row r="1387" spans="1:75" ht="15" x14ac:dyDescent="0.25">
      <c r="A1387" s="1315">
        <v>2</v>
      </c>
      <c r="B1387" s="2051">
        <v>43789</v>
      </c>
      <c r="C1387" s="1929">
        <f t="shared" si="664"/>
        <v>1370</v>
      </c>
      <c r="D1387" s="1305" t="s">
        <v>177</v>
      </c>
      <c r="E1387" s="1305" t="s">
        <v>88</v>
      </c>
      <c r="F1387" s="1266">
        <v>6</v>
      </c>
      <c r="G1387" s="1301">
        <f t="shared" si="667"/>
        <v>7990908</v>
      </c>
      <c r="H1387" s="1268"/>
      <c r="I1387" s="817">
        <f t="shared" si="661"/>
        <v>0</v>
      </c>
      <c r="J1387" s="1268">
        <v>4</v>
      </c>
      <c r="K1387" s="817">
        <f t="shared" si="660"/>
        <v>8927272</v>
      </c>
      <c r="L1387" s="1268"/>
      <c r="M1387" s="817">
        <f t="shared" si="662"/>
        <v>0</v>
      </c>
      <c r="N1387" s="1272">
        <f t="shared" si="666"/>
        <v>10</v>
      </c>
      <c r="O1387" s="1494">
        <f t="shared" si="666"/>
        <v>16918180</v>
      </c>
      <c r="P1387" s="1269">
        <f t="shared" si="649"/>
        <v>400000</v>
      </c>
      <c r="Q1387" s="1307"/>
      <c r="R1387" s="1508">
        <v>1331818</v>
      </c>
      <c r="S1387" s="1508">
        <v>1931818</v>
      </c>
      <c r="T1387" s="1508">
        <v>2231818</v>
      </c>
      <c r="U1387" s="1508">
        <v>431818</v>
      </c>
      <c r="V1387" s="1892"/>
      <c r="W1387" s="1229"/>
      <c r="X1387" s="2337"/>
      <c r="Y1387" s="1229"/>
      <c r="Z1387" s="2395"/>
      <c r="AA1387" s="1229"/>
      <c r="AB1387" s="1317"/>
      <c r="AC1387" s="1229"/>
      <c r="AD1387" s="1229"/>
      <c r="AE1387" s="1229"/>
      <c r="AF1387" s="1490">
        <f t="shared" si="650"/>
        <v>0</v>
      </c>
      <c r="AG1387" s="1316">
        <f t="shared" si="651"/>
        <v>16918180</v>
      </c>
      <c r="AH1387" s="1305"/>
      <c r="AI1387" s="1305"/>
      <c r="AJ1387" s="1267"/>
      <c r="AK1387" s="1317"/>
      <c r="AL1387" s="1317"/>
      <c r="AM1387" s="1305"/>
      <c r="AN1387" s="1305"/>
      <c r="AO1387" s="1266"/>
      <c r="AP1387" s="1491">
        <f t="shared" si="652"/>
        <v>0</v>
      </c>
      <c r="AQ1387" s="1268"/>
      <c r="AR1387" s="1492">
        <f t="shared" si="653"/>
        <v>0</v>
      </c>
      <c r="AS1387" s="1268"/>
      <c r="AT1387" s="1492">
        <f t="shared" si="654"/>
        <v>0</v>
      </c>
      <c r="AU1387" s="1268"/>
      <c r="AV1387" s="1492">
        <f t="shared" si="655"/>
        <v>0</v>
      </c>
      <c r="AW1387" s="1493">
        <f t="shared" si="656"/>
        <v>0</v>
      </c>
      <c r="AX1387" s="2153">
        <f t="shared" si="657"/>
        <v>0</v>
      </c>
      <c r="AY1387" s="1495">
        <f t="shared" si="658"/>
        <v>0</v>
      </c>
      <c r="AZ1387" s="1937"/>
      <c r="BA1387" s="1508">
        <v>1331818</v>
      </c>
      <c r="BB1387" s="1508">
        <v>1931818</v>
      </c>
      <c r="BC1387" s="1508">
        <v>2231818</v>
      </c>
      <c r="BD1387" s="1508">
        <v>431818</v>
      </c>
      <c r="BE1387" s="2174"/>
      <c r="BF1387" s="1229"/>
      <c r="BG1387" s="1317"/>
      <c r="BH1387" s="1229"/>
      <c r="BI1387" s="1317"/>
      <c r="BJ1387" s="1229"/>
      <c r="BK1387" s="1317"/>
      <c r="BL1387" s="1229"/>
      <c r="BM1387" s="1229"/>
      <c r="BN1387" s="1229"/>
      <c r="BO1387" s="1490">
        <f t="shared" si="659"/>
        <v>0</v>
      </c>
      <c r="BP1387" s="1496">
        <f t="shared" si="665"/>
        <v>0</v>
      </c>
      <c r="BQ1387" s="1305"/>
      <c r="BS1387" s="1298"/>
      <c r="BT1387" s="1298"/>
      <c r="BU1387" s="1298"/>
      <c r="BV1387" s="1298"/>
      <c r="BW1387" s="1298"/>
    </row>
    <row r="1388" spans="1:75" ht="15" x14ac:dyDescent="0.25">
      <c r="A1388" s="1315">
        <v>3</v>
      </c>
      <c r="B1388" s="2051">
        <v>43789</v>
      </c>
      <c r="C1388" s="1929">
        <f t="shared" si="664"/>
        <v>1371</v>
      </c>
      <c r="D1388" s="1305" t="s">
        <v>89</v>
      </c>
      <c r="E1388" s="1305" t="s">
        <v>88</v>
      </c>
      <c r="F1388" s="1266">
        <v>5</v>
      </c>
      <c r="G1388" s="1301">
        <f t="shared" si="667"/>
        <v>6659090</v>
      </c>
      <c r="H1388" s="1268"/>
      <c r="I1388" s="817">
        <f t="shared" si="661"/>
        <v>0</v>
      </c>
      <c r="J1388" s="1268">
        <v>5</v>
      </c>
      <c r="K1388" s="817">
        <f t="shared" si="660"/>
        <v>11159090</v>
      </c>
      <c r="L1388" s="1268"/>
      <c r="M1388" s="817">
        <f t="shared" si="662"/>
        <v>0</v>
      </c>
      <c r="N1388" s="1272">
        <f t="shared" si="666"/>
        <v>10</v>
      </c>
      <c r="O1388" s="1494">
        <f t="shared" si="666"/>
        <v>17818180</v>
      </c>
      <c r="P1388" s="1269">
        <f t="shared" si="649"/>
        <v>400000</v>
      </c>
      <c r="Q1388" s="1307"/>
      <c r="R1388" s="1508">
        <v>1331818</v>
      </c>
      <c r="S1388" s="1508">
        <v>1931818</v>
      </c>
      <c r="T1388" s="1508">
        <v>2231818</v>
      </c>
      <c r="U1388" s="1508">
        <v>431818</v>
      </c>
      <c r="V1388" s="1892"/>
      <c r="W1388" s="1229"/>
      <c r="X1388" s="2337"/>
      <c r="Y1388" s="1229"/>
      <c r="Z1388" s="2395"/>
      <c r="AA1388" s="1229"/>
      <c r="AB1388" s="1317"/>
      <c r="AC1388" s="1229"/>
      <c r="AD1388" s="1229"/>
      <c r="AE1388" s="1229"/>
      <c r="AF1388" s="1490">
        <f t="shared" si="650"/>
        <v>0</v>
      </c>
      <c r="AG1388" s="1316">
        <f t="shared" si="651"/>
        <v>17818180</v>
      </c>
      <c r="AH1388" s="1305"/>
      <c r="AI1388" s="1305"/>
      <c r="AJ1388" s="1267"/>
      <c r="AK1388" s="1317"/>
      <c r="AL1388" s="1317"/>
      <c r="AM1388" s="1305"/>
      <c r="AN1388" s="1305"/>
      <c r="AO1388" s="1266"/>
      <c r="AP1388" s="1491">
        <f t="shared" si="652"/>
        <v>0</v>
      </c>
      <c r="AQ1388" s="1268"/>
      <c r="AR1388" s="1492">
        <f t="shared" si="653"/>
        <v>0</v>
      </c>
      <c r="AS1388" s="1268"/>
      <c r="AT1388" s="1492">
        <f t="shared" si="654"/>
        <v>0</v>
      </c>
      <c r="AU1388" s="1268"/>
      <c r="AV1388" s="1492">
        <f t="shared" si="655"/>
        <v>0</v>
      </c>
      <c r="AW1388" s="1493">
        <f t="shared" si="656"/>
        <v>0</v>
      </c>
      <c r="AX1388" s="2153">
        <f t="shared" si="657"/>
        <v>0</v>
      </c>
      <c r="AY1388" s="1495">
        <f t="shared" si="658"/>
        <v>0</v>
      </c>
      <c r="AZ1388" s="1937"/>
      <c r="BA1388" s="1508">
        <v>1331818</v>
      </c>
      <c r="BB1388" s="1508">
        <v>1931818</v>
      </c>
      <c r="BC1388" s="1508">
        <v>2231818</v>
      </c>
      <c r="BD1388" s="1508">
        <v>431818</v>
      </c>
      <c r="BE1388" s="2174"/>
      <c r="BF1388" s="1229"/>
      <c r="BG1388" s="1317"/>
      <c r="BH1388" s="1229"/>
      <c r="BI1388" s="1317"/>
      <c r="BJ1388" s="1229"/>
      <c r="BK1388" s="1317"/>
      <c r="BL1388" s="1229"/>
      <c r="BM1388" s="1229"/>
      <c r="BN1388" s="1229"/>
      <c r="BO1388" s="1490">
        <f t="shared" si="659"/>
        <v>0</v>
      </c>
      <c r="BP1388" s="1496">
        <f t="shared" si="665"/>
        <v>0</v>
      </c>
      <c r="BQ1388" s="1305"/>
      <c r="BS1388" s="1298"/>
      <c r="BT1388" s="1298"/>
      <c r="BU1388" s="1298"/>
      <c r="BV1388" s="1298"/>
      <c r="BW1388" s="1298"/>
    </row>
    <row r="1389" spans="1:75" ht="15" x14ac:dyDescent="0.25">
      <c r="A1389" s="1315">
        <v>4</v>
      </c>
      <c r="B1389" s="2051">
        <v>43789</v>
      </c>
      <c r="C1389" s="1929">
        <f t="shared" si="664"/>
        <v>1372</v>
      </c>
      <c r="D1389" s="1305" t="s">
        <v>363</v>
      </c>
      <c r="E1389" s="1305" t="s">
        <v>88</v>
      </c>
      <c r="F1389" s="1266">
        <v>10</v>
      </c>
      <c r="G1389" s="1301">
        <f t="shared" si="667"/>
        <v>13318180</v>
      </c>
      <c r="H1389" s="1268"/>
      <c r="I1389" s="817">
        <f t="shared" si="661"/>
        <v>0</v>
      </c>
      <c r="J1389" s="1268"/>
      <c r="K1389" s="817">
        <f t="shared" si="660"/>
        <v>0</v>
      </c>
      <c r="L1389" s="1268"/>
      <c r="M1389" s="817">
        <f t="shared" si="662"/>
        <v>0</v>
      </c>
      <c r="N1389" s="1272">
        <f t="shared" si="666"/>
        <v>10</v>
      </c>
      <c r="O1389" s="1494">
        <f t="shared" si="666"/>
        <v>13318180</v>
      </c>
      <c r="P1389" s="1269">
        <f t="shared" si="649"/>
        <v>400000</v>
      </c>
      <c r="Q1389" s="1307"/>
      <c r="R1389" s="1508">
        <v>1331818</v>
      </c>
      <c r="S1389" s="1508">
        <v>1931818</v>
      </c>
      <c r="T1389" s="1508">
        <v>2231818</v>
      </c>
      <c r="U1389" s="1508">
        <v>431818</v>
      </c>
      <c r="V1389" s="1892"/>
      <c r="W1389" s="1229"/>
      <c r="X1389" s="2337"/>
      <c r="Y1389" s="1229"/>
      <c r="Z1389" s="2395"/>
      <c r="AA1389" s="1229"/>
      <c r="AB1389" s="1317"/>
      <c r="AC1389" s="1229"/>
      <c r="AD1389" s="1229"/>
      <c r="AE1389" s="1229"/>
      <c r="AF1389" s="1490">
        <f t="shared" si="650"/>
        <v>0</v>
      </c>
      <c r="AG1389" s="1316">
        <f t="shared" si="651"/>
        <v>13318180</v>
      </c>
      <c r="AH1389" s="1305"/>
      <c r="AI1389" s="1305"/>
      <c r="AJ1389" s="1267"/>
      <c r="AK1389" s="1317"/>
      <c r="AL1389" s="1317"/>
      <c r="AM1389" s="1305"/>
      <c r="AN1389" s="1305"/>
      <c r="AO1389" s="1266"/>
      <c r="AP1389" s="1491">
        <f t="shared" si="652"/>
        <v>0</v>
      </c>
      <c r="AQ1389" s="1268"/>
      <c r="AR1389" s="1492">
        <f t="shared" si="653"/>
        <v>0</v>
      </c>
      <c r="AS1389" s="1268"/>
      <c r="AT1389" s="1492">
        <f t="shared" si="654"/>
        <v>0</v>
      </c>
      <c r="AU1389" s="1268"/>
      <c r="AV1389" s="1492">
        <f t="shared" si="655"/>
        <v>0</v>
      </c>
      <c r="AW1389" s="1493">
        <f t="shared" si="656"/>
        <v>0</v>
      </c>
      <c r="AX1389" s="2153">
        <f t="shared" si="657"/>
        <v>0</v>
      </c>
      <c r="AY1389" s="1495">
        <f t="shared" si="658"/>
        <v>0</v>
      </c>
      <c r="AZ1389" s="1937"/>
      <c r="BA1389" s="1508">
        <v>1331818</v>
      </c>
      <c r="BB1389" s="1508">
        <v>1931818</v>
      </c>
      <c r="BC1389" s="1508">
        <v>2231818</v>
      </c>
      <c r="BD1389" s="1508">
        <v>431818</v>
      </c>
      <c r="BE1389" s="2174"/>
      <c r="BF1389" s="1229"/>
      <c r="BG1389" s="1317"/>
      <c r="BH1389" s="1229"/>
      <c r="BI1389" s="1317"/>
      <c r="BJ1389" s="1229"/>
      <c r="BK1389" s="1317"/>
      <c r="BL1389" s="1229"/>
      <c r="BM1389" s="1229"/>
      <c r="BN1389" s="1229"/>
      <c r="BO1389" s="1490">
        <f t="shared" si="659"/>
        <v>0</v>
      </c>
      <c r="BP1389" s="1496">
        <f t="shared" si="665"/>
        <v>0</v>
      </c>
      <c r="BQ1389" s="1305"/>
      <c r="BS1389" s="1298"/>
      <c r="BT1389" s="1298"/>
      <c r="BU1389" s="1298"/>
      <c r="BV1389" s="1298"/>
      <c r="BW1389" s="1298"/>
    </row>
    <row r="1390" spans="1:75" ht="15" x14ac:dyDescent="0.25">
      <c r="A1390" s="1315">
        <v>5</v>
      </c>
      <c r="B1390" s="2051">
        <v>43789</v>
      </c>
      <c r="C1390" s="1929">
        <f t="shared" si="664"/>
        <v>1373</v>
      </c>
      <c r="D1390" s="1305" t="s">
        <v>53</v>
      </c>
      <c r="E1390" s="1305" t="s">
        <v>273</v>
      </c>
      <c r="F1390" s="1266">
        <v>5</v>
      </c>
      <c r="G1390" s="1301">
        <f t="shared" si="667"/>
        <v>6659090</v>
      </c>
      <c r="H1390" s="1268"/>
      <c r="I1390" s="817">
        <f t="shared" si="661"/>
        <v>0</v>
      </c>
      <c r="J1390" s="1268">
        <v>5</v>
      </c>
      <c r="K1390" s="817">
        <f t="shared" si="660"/>
        <v>11159090</v>
      </c>
      <c r="L1390" s="1268"/>
      <c r="M1390" s="817">
        <f t="shared" si="662"/>
        <v>0</v>
      </c>
      <c r="N1390" s="1272">
        <f t="shared" si="666"/>
        <v>10</v>
      </c>
      <c r="O1390" s="1494">
        <f t="shared" si="666"/>
        <v>17818180</v>
      </c>
      <c r="P1390" s="1269">
        <f t="shared" si="649"/>
        <v>400000</v>
      </c>
      <c r="Q1390" s="1307"/>
      <c r="R1390" s="1508">
        <v>1331818</v>
      </c>
      <c r="S1390" s="1508">
        <v>1931818</v>
      </c>
      <c r="T1390" s="1508">
        <v>2231818</v>
      </c>
      <c r="U1390" s="1508">
        <v>431818</v>
      </c>
      <c r="V1390" s="1892"/>
      <c r="W1390" s="1229"/>
      <c r="X1390" s="2337"/>
      <c r="Y1390" s="1229"/>
      <c r="Z1390" s="2395"/>
      <c r="AA1390" s="1229"/>
      <c r="AB1390" s="1317"/>
      <c r="AC1390" s="1229"/>
      <c r="AD1390" s="1229"/>
      <c r="AE1390" s="1229"/>
      <c r="AF1390" s="1490">
        <f t="shared" si="650"/>
        <v>0</v>
      </c>
      <c r="AG1390" s="1316">
        <f t="shared" si="651"/>
        <v>17818180</v>
      </c>
      <c r="AH1390" s="1305"/>
      <c r="AI1390" s="1305"/>
      <c r="AJ1390" s="1267"/>
      <c r="AK1390" s="1317"/>
      <c r="AL1390" s="1317"/>
      <c r="AM1390" s="1305"/>
      <c r="AN1390" s="1305"/>
      <c r="AO1390" s="1266"/>
      <c r="AP1390" s="1491">
        <f t="shared" si="652"/>
        <v>0</v>
      </c>
      <c r="AQ1390" s="1268"/>
      <c r="AR1390" s="1492">
        <f t="shared" si="653"/>
        <v>0</v>
      </c>
      <c r="AS1390" s="1268"/>
      <c r="AT1390" s="1492">
        <f t="shared" si="654"/>
        <v>0</v>
      </c>
      <c r="AU1390" s="1268"/>
      <c r="AV1390" s="1492">
        <f t="shared" si="655"/>
        <v>0</v>
      </c>
      <c r="AW1390" s="1493">
        <f t="shared" si="656"/>
        <v>0</v>
      </c>
      <c r="AX1390" s="2153">
        <f t="shared" si="657"/>
        <v>0</v>
      </c>
      <c r="AY1390" s="1495">
        <f t="shared" si="658"/>
        <v>0</v>
      </c>
      <c r="AZ1390" s="1937"/>
      <c r="BA1390" s="1508">
        <v>1331818</v>
      </c>
      <c r="BB1390" s="1508">
        <v>1931818</v>
      </c>
      <c r="BC1390" s="1508">
        <v>2231818</v>
      </c>
      <c r="BD1390" s="1508">
        <v>431818</v>
      </c>
      <c r="BE1390" s="2174"/>
      <c r="BF1390" s="1229"/>
      <c r="BG1390" s="1317"/>
      <c r="BH1390" s="1229"/>
      <c r="BI1390" s="1317"/>
      <c r="BJ1390" s="1229"/>
      <c r="BK1390" s="1317"/>
      <c r="BL1390" s="1229"/>
      <c r="BM1390" s="1229"/>
      <c r="BN1390" s="1229"/>
      <c r="BO1390" s="1490">
        <f t="shared" si="659"/>
        <v>0</v>
      </c>
      <c r="BP1390" s="1496">
        <f t="shared" si="665"/>
        <v>0</v>
      </c>
      <c r="BQ1390" s="1305"/>
      <c r="BS1390" s="1298"/>
      <c r="BT1390" s="1298"/>
      <c r="BU1390" s="1298"/>
      <c r="BV1390" s="1298"/>
      <c r="BW1390" s="1298"/>
    </row>
    <row r="1391" spans="1:75" ht="15" x14ac:dyDescent="0.25">
      <c r="A1391" s="1315">
        <v>1</v>
      </c>
      <c r="B1391" s="2051">
        <v>43791</v>
      </c>
      <c r="C1391" s="1929">
        <f t="shared" si="664"/>
        <v>1374</v>
      </c>
      <c r="D1391" s="1305" t="s">
        <v>82</v>
      </c>
      <c r="E1391" s="1305" t="s">
        <v>31</v>
      </c>
      <c r="F1391" s="1266">
        <v>5</v>
      </c>
      <c r="G1391" s="1301">
        <f t="shared" si="667"/>
        <v>6659090</v>
      </c>
      <c r="H1391" s="1268"/>
      <c r="I1391" s="817">
        <f t="shared" si="661"/>
        <v>0</v>
      </c>
      <c r="J1391" s="1268">
        <v>5</v>
      </c>
      <c r="K1391" s="817">
        <f t="shared" si="660"/>
        <v>11159090</v>
      </c>
      <c r="L1391" s="1268"/>
      <c r="M1391" s="817">
        <f t="shared" si="662"/>
        <v>0</v>
      </c>
      <c r="N1391" s="1272">
        <f t="shared" ref="N1391:O1406" si="668">F1391+H1391+J1391+L1391</f>
        <v>10</v>
      </c>
      <c r="O1391" s="1494">
        <f t="shared" si="668"/>
        <v>17818180</v>
      </c>
      <c r="P1391" s="1269">
        <f t="shared" si="649"/>
        <v>400000</v>
      </c>
      <c r="Q1391" s="1307"/>
      <c r="R1391" s="1508">
        <v>1331818</v>
      </c>
      <c r="S1391" s="1508">
        <v>1931818</v>
      </c>
      <c r="T1391" s="1508">
        <v>2231818</v>
      </c>
      <c r="U1391" s="1508">
        <v>431818</v>
      </c>
      <c r="V1391" s="1892"/>
      <c r="W1391" s="1229"/>
      <c r="X1391" s="2337"/>
      <c r="Y1391" s="1229"/>
      <c r="Z1391" s="2395"/>
      <c r="AA1391" s="1229"/>
      <c r="AB1391" s="1317"/>
      <c r="AC1391" s="1229"/>
      <c r="AD1391" s="1229"/>
      <c r="AE1391" s="1229"/>
      <c r="AF1391" s="1490">
        <f t="shared" si="650"/>
        <v>0</v>
      </c>
      <c r="AG1391" s="1316">
        <f t="shared" si="651"/>
        <v>17818180</v>
      </c>
      <c r="AH1391" s="1305"/>
      <c r="AI1391" s="1305"/>
      <c r="AJ1391" s="1267"/>
      <c r="AK1391" s="1317"/>
      <c r="AL1391" s="1317"/>
      <c r="AM1391" s="1305"/>
      <c r="AN1391" s="1305"/>
      <c r="AO1391" s="1266"/>
      <c r="AP1391" s="1491">
        <f t="shared" si="652"/>
        <v>0</v>
      </c>
      <c r="AQ1391" s="1268"/>
      <c r="AR1391" s="1492">
        <f t="shared" si="653"/>
        <v>0</v>
      </c>
      <c r="AS1391" s="1268"/>
      <c r="AT1391" s="1492">
        <f t="shared" si="654"/>
        <v>0</v>
      </c>
      <c r="AU1391" s="1268"/>
      <c r="AV1391" s="1492">
        <f t="shared" si="655"/>
        <v>0</v>
      </c>
      <c r="AW1391" s="1493">
        <f t="shared" si="656"/>
        <v>0</v>
      </c>
      <c r="AX1391" s="2153">
        <f t="shared" si="657"/>
        <v>0</v>
      </c>
      <c r="AY1391" s="1495">
        <f t="shared" si="658"/>
        <v>0</v>
      </c>
      <c r="AZ1391" s="1937"/>
      <c r="BA1391" s="1508">
        <v>1331818</v>
      </c>
      <c r="BB1391" s="1508">
        <v>1931818</v>
      </c>
      <c r="BC1391" s="1508">
        <v>2231818</v>
      </c>
      <c r="BD1391" s="1508">
        <v>431818</v>
      </c>
      <c r="BE1391" s="2174"/>
      <c r="BF1391" s="1229"/>
      <c r="BG1391" s="1317"/>
      <c r="BH1391" s="1229"/>
      <c r="BI1391" s="1317"/>
      <c r="BJ1391" s="1229"/>
      <c r="BK1391" s="1317"/>
      <c r="BL1391" s="1229"/>
      <c r="BM1391" s="1229"/>
      <c r="BN1391" s="1229"/>
      <c r="BO1391" s="1490">
        <f t="shared" si="659"/>
        <v>0</v>
      </c>
      <c r="BP1391" s="1496">
        <f t="shared" si="665"/>
        <v>0</v>
      </c>
      <c r="BQ1391" s="1305"/>
      <c r="BS1391" s="1298"/>
      <c r="BT1391" s="1298"/>
      <c r="BU1391" s="1298"/>
      <c r="BV1391" s="1298"/>
      <c r="BW1391" s="1298"/>
    </row>
    <row r="1392" spans="1:75" ht="15" x14ac:dyDescent="0.25">
      <c r="A1392" s="1315">
        <v>2</v>
      </c>
      <c r="B1392" s="2051">
        <v>43791</v>
      </c>
      <c r="C1392" s="1929">
        <f t="shared" si="664"/>
        <v>1375</v>
      </c>
      <c r="D1392" s="1305" t="s">
        <v>282</v>
      </c>
      <c r="E1392" s="1305" t="s">
        <v>31</v>
      </c>
      <c r="F1392" s="1266">
        <v>3</v>
      </c>
      <c r="G1392" s="1301">
        <f t="shared" si="667"/>
        <v>3995454</v>
      </c>
      <c r="H1392" s="1268"/>
      <c r="I1392" s="817">
        <f t="shared" si="661"/>
        <v>0</v>
      </c>
      <c r="J1392" s="1268">
        <v>2</v>
      </c>
      <c r="K1392" s="817">
        <f t="shared" si="660"/>
        <v>4463636</v>
      </c>
      <c r="L1392" s="1268"/>
      <c r="M1392" s="817">
        <f t="shared" si="662"/>
        <v>0</v>
      </c>
      <c r="N1392" s="1272">
        <f t="shared" si="668"/>
        <v>5</v>
      </c>
      <c r="O1392" s="1494">
        <f t="shared" si="668"/>
        <v>8459090</v>
      </c>
      <c r="P1392" s="1269">
        <f t="shared" si="649"/>
        <v>200000</v>
      </c>
      <c r="Q1392" s="1307"/>
      <c r="R1392" s="1508">
        <v>1331818</v>
      </c>
      <c r="S1392" s="1508">
        <v>1931818</v>
      </c>
      <c r="T1392" s="1508">
        <v>2231818</v>
      </c>
      <c r="U1392" s="1508">
        <v>431818</v>
      </c>
      <c r="V1392" s="1892"/>
      <c r="W1392" s="1229"/>
      <c r="X1392" s="2337"/>
      <c r="Y1392" s="1229"/>
      <c r="Z1392" s="2395"/>
      <c r="AA1392" s="1229"/>
      <c r="AB1392" s="1317"/>
      <c r="AC1392" s="1229"/>
      <c r="AD1392" s="1229"/>
      <c r="AE1392" s="1229"/>
      <c r="AF1392" s="1490">
        <f t="shared" si="650"/>
        <v>0</v>
      </c>
      <c r="AG1392" s="1316">
        <f t="shared" si="651"/>
        <v>8459090</v>
      </c>
      <c r="AH1392" s="1305"/>
      <c r="AI1392" s="1305"/>
      <c r="AJ1392" s="1267"/>
      <c r="AK1392" s="1317"/>
      <c r="AL1392" s="1317"/>
      <c r="AM1392" s="1305"/>
      <c r="AN1392" s="1305"/>
      <c r="AO1392" s="1266"/>
      <c r="AP1392" s="1491">
        <f t="shared" si="652"/>
        <v>0</v>
      </c>
      <c r="AQ1392" s="1268"/>
      <c r="AR1392" s="1492">
        <f t="shared" si="653"/>
        <v>0</v>
      </c>
      <c r="AS1392" s="1268"/>
      <c r="AT1392" s="1492">
        <f t="shared" si="654"/>
        <v>0</v>
      </c>
      <c r="AU1392" s="1268"/>
      <c r="AV1392" s="1492">
        <f t="shared" si="655"/>
        <v>0</v>
      </c>
      <c r="AW1392" s="1493">
        <f t="shared" si="656"/>
        <v>0</v>
      </c>
      <c r="AX1392" s="2153">
        <f t="shared" si="657"/>
        <v>0</v>
      </c>
      <c r="AY1392" s="1495">
        <f t="shared" si="658"/>
        <v>0</v>
      </c>
      <c r="AZ1392" s="1937"/>
      <c r="BA1392" s="1508">
        <v>1331818</v>
      </c>
      <c r="BB1392" s="1508">
        <v>1931818</v>
      </c>
      <c r="BC1392" s="1508">
        <v>2231818</v>
      </c>
      <c r="BD1392" s="1508">
        <v>431818</v>
      </c>
      <c r="BE1392" s="2174"/>
      <c r="BF1392" s="1229"/>
      <c r="BG1392" s="1317"/>
      <c r="BH1392" s="1229"/>
      <c r="BI1392" s="1317"/>
      <c r="BJ1392" s="1229"/>
      <c r="BK1392" s="1317"/>
      <c r="BL1392" s="1229"/>
      <c r="BM1392" s="1229"/>
      <c r="BN1392" s="1229"/>
      <c r="BO1392" s="1490">
        <f t="shared" si="659"/>
        <v>0</v>
      </c>
      <c r="BP1392" s="1496">
        <f t="shared" si="665"/>
        <v>0</v>
      </c>
      <c r="BQ1392" s="1305"/>
      <c r="BS1392" s="1298"/>
      <c r="BT1392" s="1298"/>
      <c r="BU1392" s="1298"/>
      <c r="BV1392" s="1298"/>
      <c r="BW1392" s="1298"/>
    </row>
    <row r="1393" spans="1:75" ht="15" x14ac:dyDescent="0.25">
      <c r="A1393" s="1315">
        <v>3</v>
      </c>
      <c r="B1393" s="2051">
        <v>43791</v>
      </c>
      <c r="C1393" s="1929">
        <f t="shared" si="664"/>
        <v>1376</v>
      </c>
      <c r="D1393" s="1305" t="s">
        <v>348</v>
      </c>
      <c r="E1393" s="1305" t="s">
        <v>31</v>
      </c>
      <c r="F1393" s="1266"/>
      <c r="G1393" s="1301">
        <f t="shared" si="667"/>
        <v>0</v>
      </c>
      <c r="H1393" s="1268"/>
      <c r="I1393" s="817">
        <f t="shared" si="661"/>
        <v>0</v>
      </c>
      <c r="J1393" s="1268">
        <v>3</v>
      </c>
      <c r="K1393" s="817">
        <f t="shared" si="660"/>
        <v>6695454</v>
      </c>
      <c r="L1393" s="1268"/>
      <c r="M1393" s="817">
        <f t="shared" si="662"/>
        <v>0</v>
      </c>
      <c r="N1393" s="1272">
        <f t="shared" si="668"/>
        <v>3</v>
      </c>
      <c r="O1393" s="1494">
        <f t="shared" si="668"/>
        <v>6695454</v>
      </c>
      <c r="P1393" s="1269">
        <f t="shared" si="649"/>
        <v>120000</v>
      </c>
      <c r="Q1393" s="1307"/>
      <c r="R1393" s="1508">
        <v>1331818</v>
      </c>
      <c r="S1393" s="1508">
        <v>1931818</v>
      </c>
      <c r="T1393" s="1508">
        <v>2231818</v>
      </c>
      <c r="U1393" s="1508">
        <v>431818</v>
      </c>
      <c r="V1393" s="1892"/>
      <c r="W1393" s="1229"/>
      <c r="X1393" s="2337"/>
      <c r="Y1393" s="1229"/>
      <c r="Z1393" s="2395"/>
      <c r="AA1393" s="1229"/>
      <c r="AB1393" s="1317"/>
      <c r="AC1393" s="1229"/>
      <c r="AD1393" s="1229"/>
      <c r="AE1393" s="1229"/>
      <c r="AF1393" s="1490">
        <f t="shared" si="650"/>
        <v>0</v>
      </c>
      <c r="AG1393" s="1316">
        <f t="shared" si="651"/>
        <v>6695454</v>
      </c>
      <c r="AH1393" s="1305"/>
      <c r="AI1393" s="1305"/>
      <c r="AJ1393" s="1267"/>
      <c r="AK1393" s="1317"/>
      <c r="AL1393" s="1317"/>
      <c r="AM1393" s="1305"/>
      <c r="AN1393" s="1305"/>
      <c r="AO1393" s="1266"/>
      <c r="AP1393" s="1491">
        <f t="shared" si="652"/>
        <v>0</v>
      </c>
      <c r="AQ1393" s="1268"/>
      <c r="AR1393" s="1492">
        <f t="shared" si="653"/>
        <v>0</v>
      </c>
      <c r="AS1393" s="1268"/>
      <c r="AT1393" s="1492">
        <f t="shared" si="654"/>
        <v>0</v>
      </c>
      <c r="AU1393" s="1268"/>
      <c r="AV1393" s="1492">
        <f t="shared" si="655"/>
        <v>0</v>
      </c>
      <c r="AW1393" s="1493">
        <f t="shared" si="656"/>
        <v>0</v>
      </c>
      <c r="AX1393" s="2153">
        <f t="shared" si="657"/>
        <v>0</v>
      </c>
      <c r="AY1393" s="1495">
        <f t="shared" si="658"/>
        <v>0</v>
      </c>
      <c r="AZ1393" s="1937"/>
      <c r="BA1393" s="1508">
        <v>1331818</v>
      </c>
      <c r="BB1393" s="1508">
        <v>1931818</v>
      </c>
      <c r="BC1393" s="1508">
        <v>2231818</v>
      </c>
      <c r="BD1393" s="1508">
        <v>431818</v>
      </c>
      <c r="BE1393" s="2174"/>
      <c r="BF1393" s="1229"/>
      <c r="BG1393" s="1317"/>
      <c r="BH1393" s="1229"/>
      <c r="BI1393" s="1317"/>
      <c r="BJ1393" s="1229"/>
      <c r="BK1393" s="1317"/>
      <c r="BL1393" s="1229"/>
      <c r="BM1393" s="1229"/>
      <c r="BN1393" s="1229"/>
      <c r="BO1393" s="1490">
        <f t="shared" si="659"/>
        <v>0</v>
      </c>
      <c r="BP1393" s="1496">
        <f t="shared" si="665"/>
        <v>0</v>
      </c>
      <c r="BQ1393" s="1305"/>
      <c r="BS1393" s="1298"/>
      <c r="BT1393" s="1298"/>
      <c r="BU1393" s="1298"/>
      <c r="BV1393" s="1298"/>
      <c r="BW1393" s="1298"/>
    </row>
    <row r="1394" spans="1:75" ht="15" x14ac:dyDescent="0.25">
      <c r="A1394" s="1315">
        <v>4</v>
      </c>
      <c r="B1394" s="2051">
        <v>43791</v>
      </c>
      <c r="C1394" s="1929">
        <f t="shared" si="664"/>
        <v>1377</v>
      </c>
      <c r="D1394" s="1305" t="s">
        <v>345</v>
      </c>
      <c r="E1394" s="1305" t="s">
        <v>31</v>
      </c>
      <c r="F1394" s="1266"/>
      <c r="G1394" s="1301">
        <f t="shared" si="667"/>
        <v>0</v>
      </c>
      <c r="H1394" s="1268"/>
      <c r="I1394" s="817">
        <f t="shared" si="661"/>
        <v>0</v>
      </c>
      <c r="J1394" s="1268">
        <v>3</v>
      </c>
      <c r="K1394" s="817">
        <f t="shared" si="660"/>
        <v>6695454</v>
      </c>
      <c r="L1394" s="1268"/>
      <c r="M1394" s="817">
        <f t="shared" si="662"/>
        <v>0</v>
      </c>
      <c r="N1394" s="1272">
        <f t="shared" si="668"/>
        <v>3</v>
      </c>
      <c r="O1394" s="1494">
        <f t="shared" si="668"/>
        <v>6695454</v>
      </c>
      <c r="P1394" s="1269">
        <f t="shared" si="649"/>
        <v>120000</v>
      </c>
      <c r="Q1394" s="1307"/>
      <c r="R1394" s="1508">
        <v>1331818</v>
      </c>
      <c r="S1394" s="1508">
        <v>1931818</v>
      </c>
      <c r="T1394" s="1508">
        <v>2231818</v>
      </c>
      <c r="U1394" s="1508">
        <v>431818</v>
      </c>
      <c r="V1394" s="1892"/>
      <c r="W1394" s="1229"/>
      <c r="X1394" s="2337"/>
      <c r="Y1394" s="1229"/>
      <c r="Z1394" s="2395"/>
      <c r="AA1394" s="1229"/>
      <c r="AB1394" s="1317"/>
      <c r="AC1394" s="1229"/>
      <c r="AD1394" s="1229"/>
      <c r="AE1394" s="1229"/>
      <c r="AF1394" s="1490">
        <f t="shared" si="650"/>
        <v>0</v>
      </c>
      <c r="AG1394" s="1316">
        <f t="shared" si="651"/>
        <v>6695454</v>
      </c>
      <c r="AH1394" s="1305"/>
      <c r="AI1394" s="1305"/>
      <c r="AJ1394" s="1267"/>
      <c r="AK1394" s="1317"/>
      <c r="AL1394" s="1317"/>
      <c r="AM1394" s="1305"/>
      <c r="AN1394" s="1305"/>
      <c r="AO1394" s="1266"/>
      <c r="AP1394" s="1491">
        <f t="shared" si="652"/>
        <v>0</v>
      </c>
      <c r="AQ1394" s="1268"/>
      <c r="AR1394" s="1492">
        <f t="shared" si="653"/>
        <v>0</v>
      </c>
      <c r="AS1394" s="1268"/>
      <c r="AT1394" s="1492">
        <f t="shared" si="654"/>
        <v>0</v>
      </c>
      <c r="AU1394" s="1268"/>
      <c r="AV1394" s="1492">
        <f t="shared" si="655"/>
        <v>0</v>
      </c>
      <c r="AW1394" s="1493">
        <f t="shared" si="656"/>
        <v>0</v>
      </c>
      <c r="AX1394" s="2153">
        <f t="shared" si="657"/>
        <v>0</v>
      </c>
      <c r="AY1394" s="1495">
        <f t="shared" si="658"/>
        <v>0</v>
      </c>
      <c r="AZ1394" s="1937"/>
      <c r="BA1394" s="1508">
        <v>1331818</v>
      </c>
      <c r="BB1394" s="1508">
        <v>1931818</v>
      </c>
      <c r="BC1394" s="1508">
        <v>2231818</v>
      </c>
      <c r="BD1394" s="1508">
        <v>431818</v>
      </c>
      <c r="BE1394" s="2174"/>
      <c r="BF1394" s="1229"/>
      <c r="BG1394" s="1317"/>
      <c r="BH1394" s="1229"/>
      <c r="BI1394" s="1317"/>
      <c r="BJ1394" s="1229"/>
      <c r="BK1394" s="1317"/>
      <c r="BL1394" s="1229"/>
      <c r="BM1394" s="1229"/>
      <c r="BN1394" s="1229"/>
      <c r="BO1394" s="1490">
        <f t="shared" si="659"/>
        <v>0</v>
      </c>
      <c r="BP1394" s="1496">
        <f t="shared" si="665"/>
        <v>0</v>
      </c>
      <c r="BQ1394" s="1305"/>
      <c r="BS1394" s="1298"/>
      <c r="BT1394" s="1298"/>
      <c r="BU1394" s="1298"/>
      <c r="BV1394" s="1298"/>
      <c r="BW1394" s="1298"/>
    </row>
    <row r="1395" spans="1:75" ht="15" x14ac:dyDescent="0.25">
      <c r="A1395" s="1315">
        <v>5</v>
      </c>
      <c r="B1395" s="2051">
        <v>43791</v>
      </c>
      <c r="C1395" s="1929">
        <f t="shared" si="664"/>
        <v>1378</v>
      </c>
      <c r="D1395" s="1305" t="s">
        <v>90</v>
      </c>
      <c r="E1395" s="1305" t="s">
        <v>88</v>
      </c>
      <c r="F1395" s="1266">
        <v>10</v>
      </c>
      <c r="G1395" s="1301">
        <f t="shared" si="667"/>
        <v>13318180</v>
      </c>
      <c r="H1395" s="1268"/>
      <c r="I1395" s="817">
        <f t="shared" si="661"/>
        <v>0</v>
      </c>
      <c r="J1395" s="1268"/>
      <c r="K1395" s="817">
        <f t="shared" si="660"/>
        <v>0</v>
      </c>
      <c r="L1395" s="1268"/>
      <c r="M1395" s="817">
        <f t="shared" si="662"/>
        <v>0</v>
      </c>
      <c r="N1395" s="1272">
        <f t="shared" si="668"/>
        <v>10</v>
      </c>
      <c r="O1395" s="1494">
        <f t="shared" si="668"/>
        <v>13318180</v>
      </c>
      <c r="P1395" s="1269">
        <f t="shared" si="649"/>
        <v>400000</v>
      </c>
      <c r="Q1395" s="1307"/>
      <c r="R1395" s="1508">
        <v>1331818</v>
      </c>
      <c r="S1395" s="1508">
        <v>1931818</v>
      </c>
      <c r="T1395" s="1508">
        <v>2231818</v>
      </c>
      <c r="U1395" s="1508">
        <v>431818</v>
      </c>
      <c r="V1395" s="1892"/>
      <c r="W1395" s="1229"/>
      <c r="X1395" s="2337"/>
      <c r="Y1395" s="1229"/>
      <c r="Z1395" s="2395"/>
      <c r="AA1395" s="1229"/>
      <c r="AB1395" s="1317"/>
      <c r="AC1395" s="1229"/>
      <c r="AD1395" s="1229"/>
      <c r="AE1395" s="1229"/>
      <c r="AF1395" s="1490">
        <f t="shared" si="650"/>
        <v>0</v>
      </c>
      <c r="AG1395" s="1316">
        <f t="shared" si="651"/>
        <v>13318180</v>
      </c>
      <c r="AH1395" s="1305"/>
      <c r="AI1395" s="1305"/>
      <c r="AJ1395" s="1267"/>
      <c r="AK1395" s="1317"/>
      <c r="AL1395" s="1317"/>
      <c r="AM1395" s="1305"/>
      <c r="AN1395" s="1305"/>
      <c r="AO1395" s="1266"/>
      <c r="AP1395" s="1491">
        <f t="shared" si="652"/>
        <v>0</v>
      </c>
      <c r="AQ1395" s="1268"/>
      <c r="AR1395" s="1492">
        <f t="shared" si="653"/>
        <v>0</v>
      </c>
      <c r="AS1395" s="1268"/>
      <c r="AT1395" s="1492">
        <f t="shared" si="654"/>
        <v>0</v>
      </c>
      <c r="AU1395" s="1268"/>
      <c r="AV1395" s="1492">
        <f t="shared" si="655"/>
        <v>0</v>
      </c>
      <c r="AW1395" s="1493">
        <f t="shared" si="656"/>
        <v>0</v>
      </c>
      <c r="AX1395" s="2153">
        <f t="shared" si="657"/>
        <v>0</v>
      </c>
      <c r="AY1395" s="1495">
        <f t="shared" si="658"/>
        <v>0</v>
      </c>
      <c r="AZ1395" s="1937"/>
      <c r="BA1395" s="1508">
        <v>1331818</v>
      </c>
      <c r="BB1395" s="1508">
        <v>1931818</v>
      </c>
      <c r="BC1395" s="1508">
        <v>2231818</v>
      </c>
      <c r="BD1395" s="1508">
        <v>431818</v>
      </c>
      <c r="BE1395" s="2174"/>
      <c r="BF1395" s="1229"/>
      <c r="BG1395" s="1317"/>
      <c r="BH1395" s="1229"/>
      <c r="BI1395" s="1317"/>
      <c r="BJ1395" s="1229"/>
      <c r="BK1395" s="1317"/>
      <c r="BL1395" s="1229"/>
      <c r="BM1395" s="1229"/>
      <c r="BN1395" s="1229"/>
      <c r="BO1395" s="1490">
        <f t="shared" si="659"/>
        <v>0</v>
      </c>
      <c r="BP1395" s="1496">
        <f t="shared" si="665"/>
        <v>0</v>
      </c>
      <c r="BQ1395" s="1305"/>
      <c r="BS1395" s="1298"/>
      <c r="BT1395" s="1298"/>
      <c r="BU1395" s="1298"/>
      <c r="BV1395" s="1298"/>
      <c r="BW1395" s="1298"/>
    </row>
    <row r="1396" spans="1:75" ht="15" x14ac:dyDescent="0.25">
      <c r="A1396" s="1315">
        <v>6</v>
      </c>
      <c r="B1396" s="2051">
        <v>43791</v>
      </c>
      <c r="C1396" s="1929">
        <f t="shared" si="664"/>
        <v>1379</v>
      </c>
      <c r="D1396" s="1305" t="s">
        <v>87</v>
      </c>
      <c r="E1396" s="1305" t="s">
        <v>88</v>
      </c>
      <c r="F1396" s="1266"/>
      <c r="G1396" s="1301">
        <f t="shared" si="667"/>
        <v>0</v>
      </c>
      <c r="H1396" s="1268"/>
      <c r="I1396" s="817">
        <f t="shared" si="661"/>
        <v>0</v>
      </c>
      <c r="J1396" s="1268"/>
      <c r="K1396" s="817">
        <f t="shared" si="660"/>
        <v>0</v>
      </c>
      <c r="L1396" s="1268">
        <v>10</v>
      </c>
      <c r="M1396" s="817">
        <f t="shared" si="662"/>
        <v>4318180</v>
      </c>
      <c r="N1396" s="1272">
        <f t="shared" si="668"/>
        <v>10</v>
      </c>
      <c r="O1396" s="1494">
        <f t="shared" si="668"/>
        <v>4318180</v>
      </c>
      <c r="P1396" s="1269">
        <f t="shared" si="649"/>
        <v>400000</v>
      </c>
      <c r="Q1396" s="1307"/>
      <c r="R1396" s="1508">
        <v>1331818</v>
      </c>
      <c r="S1396" s="1508">
        <v>1931818</v>
      </c>
      <c r="T1396" s="1508">
        <v>2231818</v>
      </c>
      <c r="U1396" s="1508">
        <v>431818</v>
      </c>
      <c r="V1396" s="1892"/>
      <c r="W1396" s="1229"/>
      <c r="X1396" s="2337"/>
      <c r="Y1396" s="1229"/>
      <c r="Z1396" s="2395"/>
      <c r="AA1396" s="1229"/>
      <c r="AB1396" s="1317"/>
      <c r="AC1396" s="1229"/>
      <c r="AD1396" s="1229"/>
      <c r="AE1396" s="1229"/>
      <c r="AF1396" s="1490">
        <f t="shared" si="650"/>
        <v>0</v>
      </c>
      <c r="AG1396" s="1316">
        <f t="shared" si="651"/>
        <v>4318180</v>
      </c>
      <c r="AH1396" s="1305"/>
      <c r="AI1396" s="1305"/>
      <c r="AJ1396" s="1267"/>
      <c r="AK1396" s="1317"/>
      <c r="AL1396" s="1317"/>
      <c r="AM1396" s="1305"/>
      <c r="AN1396" s="1305"/>
      <c r="AO1396" s="1266"/>
      <c r="AP1396" s="1491">
        <f t="shared" si="652"/>
        <v>0</v>
      </c>
      <c r="AQ1396" s="1268"/>
      <c r="AR1396" s="1492">
        <f t="shared" si="653"/>
        <v>0</v>
      </c>
      <c r="AS1396" s="1268"/>
      <c r="AT1396" s="1492">
        <f t="shared" si="654"/>
        <v>0</v>
      </c>
      <c r="AU1396" s="1268"/>
      <c r="AV1396" s="1492">
        <f t="shared" si="655"/>
        <v>0</v>
      </c>
      <c r="AW1396" s="1493">
        <f t="shared" si="656"/>
        <v>0</v>
      </c>
      <c r="AX1396" s="2153">
        <f t="shared" si="657"/>
        <v>0</v>
      </c>
      <c r="AY1396" s="1495">
        <f t="shared" si="658"/>
        <v>0</v>
      </c>
      <c r="AZ1396" s="1937"/>
      <c r="BA1396" s="1508">
        <v>1331818</v>
      </c>
      <c r="BB1396" s="1508">
        <v>1931818</v>
      </c>
      <c r="BC1396" s="1508">
        <v>2231818</v>
      </c>
      <c r="BD1396" s="1508">
        <v>431818</v>
      </c>
      <c r="BE1396" s="2174"/>
      <c r="BF1396" s="1229"/>
      <c r="BG1396" s="1317"/>
      <c r="BH1396" s="1229"/>
      <c r="BI1396" s="1317"/>
      <c r="BJ1396" s="1229"/>
      <c r="BK1396" s="1317"/>
      <c r="BL1396" s="1229"/>
      <c r="BM1396" s="1229"/>
      <c r="BN1396" s="1229"/>
      <c r="BO1396" s="1490">
        <f t="shared" si="659"/>
        <v>0</v>
      </c>
      <c r="BP1396" s="1496">
        <f t="shared" si="665"/>
        <v>0</v>
      </c>
      <c r="BQ1396" s="1305"/>
      <c r="BS1396" s="1298"/>
      <c r="BT1396" s="1298"/>
      <c r="BU1396" s="1298"/>
      <c r="BV1396" s="1298"/>
      <c r="BW1396" s="1298"/>
    </row>
    <row r="1397" spans="1:75" ht="15" x14ac:dyDescent="0.25">
      <c r="A1397" s="1315">
        <v>7</v>
      </c>
      <c r="B1397" s="2051">
        <v>43791</v>
      </c>
      <c r="C1397" s="1929">
        <f t="shared" si="664"/>
        <v>1380</v>
      </c>
      <c r="D1397" s="1305" t="s">
        <v>212</v>
      </c>
      <c r="E1397" s="1305" t="s">
        <v>88</v>
      </c>
      <c r="F1397" s="1266"/>
      <c r="G1397" s="1301">
        <f t="shared" si="667"/>
        <v>0</v>
      </c>
      <c r="H1397" s="1268"/>
      <c r="I1397" s="817">
        <f t="shared" si="661"/>
        <v>0</v>
      </c>
      <c r="J1397" s="1268"/>
      <c r="K1397" s="817">
        <f t="shared" si="660"/>
        <v>0</v>
      </c>
      <c r="L1397" s="1268">
        <v>10</v>
      </c>
      <c r="M1397" s="817">
        <f t="shared" si="662"/>
        <v>4318180</v>
      </c>
      <c r="N1397" s="1272">
        <f t="shared" si="668"/>
        <v>10</v>
      </c>
      <c r="O1397" s="1494">
        <f t="shared" si="668"/>
        <v>4318180</v>
      </c>
      <c r="P1397" s="1269">
        <f t="shared" si="649"/>
        <v>400000</v>
      </c>
      <c r="Q1397" s="1307"/>
      <c r="R1397" s="1508">
        <v>1331818</v>
      </c>
      <c r="S1397" s="1508">
        <v>1931818</v>
      </c>
      <c r="T1397" s="1508">
        <v>2231818</v>
      </c>
      <c r="U1397" s="1508">
        <v>431818</v>
      </c>
      <c r="V1397" s="1892"/>
      <c r="W1397" s="1229"/>
      <c r="X1397" s="2337"/>
      <c r="Y1397" s="1229"/>
      <c r="Z1397" s="2395"/>
      <c r="AA1397" s="1229"/>
      <c r="AB1397" s="1317"/>
      <c r="AC1397" s="1229"/>
      <c r="AD1397" s="1229"/>
      <c r="AE1397" s="1229"/>
      <c r="AF1397" s="1490">
        <f t="shared" si="650"/>
        <v>0</v>
      </c>
      <c r="AG1397" s="1316">
        <f t="shared" si="651"/>
        <v>4318180</v>
      </c>
      <c r="AH1397" s="1305"/>
      <c r="AI1397" s="1305"/>
      <c r="AJ1397" s="1267"/>
      <c r="AK1397" s="1317"/>
      <c r="AL1397" s="1317"/>
      <c r="AM1397" s="1305"/>
      <c r="AN1397" s="1305"/>
      <c r="AO1397" s="1266"/>
      <c r="AP1397" s="1491">
        <f t="shared" si="652"/>
        <v>0</v>
      </c>
      <c r="AQ1397" s="1268"/>
      <c r="AR1397" s="1492">
        <f t="shared" si="653"/>
        <v>0</v>
      </c>
      <c r="AS1397" s="1268"/>
      <c r="AT1397" s="1492">
        <f t="shared" si="654"/>
        <v>0</v>
      </c>
      <c r="AU1397" s="1268"/>
      <c r="AV1397" s="1492">
        <f t="shared" si="655"/>
        <v>0</v>
      </c>
      <c r="AW1397" s="1493">
        <f t="shared" si="656"/>
        <v>0</v>
      </c>
      <c r="AX1397" s="2153">
        <f t="shared" si="657"/>
        <v>0</v>
      </c>
      <c r="AY1397" s="1495">
        <f t="shared" si="658"/>
        <v>0</v>
      </c>
      <c r="AZ1397" s="1937"/>
      <c r="BA1397" s="1508">
        <v>1331818</v>
      </c>
      <c r="BB1397" s="1508">
        <v>1931818</v>
      </c>
      <c r="BC1397" s="1508">
        <v>2231818</v>
      </c>
      <c r="BD1397" s="1508">
        <v>431818</v>
      </c>
      <c r="BE1397" s="2174"/>
      <c r="BF1397" s="1229"/>
      <c r="BG1397" s="1317"/>
      <c r="BH1397" s="1229"/>
      <c r="BI1397" s="1317"/>
      <c r="BJ1397" s="1229"/>
      <c r="BK1397" s="1317"/>
      <c r="BL1397" s="1229"/>
      <c r="BM1397" s="1229"/>
      <c r="BN1397" s="1229"/>
      <c r="BO1397" s="1490">
        <f t="shared" si="659"/>
        <v>0</v>
      </c>
      <c r="BP1397" s="1496">
        <f t="shared" si="665"/>
        <v>0</v>
      </c>
      <c r="BQ1397" s="1305"/>
      <c r="BS1397" s="1298"/>
      <c r="BT1397" s="1298"/>
      <c r="BU1397" s="1298"/>
      <c r="BV1397" s="1298"/>
      <c r="BW1397" s="1298"/>
    </row>
    <row r="1398" spans="1:75" ht="15" x14ac:dyDescent="0.25">
      <c r="A1398" s="1315">
        <v>8</v>
      </c>
      <c r="B1398" s="2051">
        <v>43791</v>
      </c>
      <c r="C1398" s="1929">
        <f t="shared" si="664"/>
        <v>1381</v>
      </c>
      <c r="D1398" s="1305" t="s">
        <v>90</v>
      </c>
      <c r="E1398" s="1305" t="s">
        <v>88</v>
      </c>
      <c r="F1398" s="1266"/>
      <c r="G1398" s="1301">
        <f t="shared" si="667"/>
        <v>0</v>
      </c>
      <c r="H1398" s="1268"/>
      <c r="I1398" s="817">
        <f t="shared" si="661"/>
        <v>0</v>
      </c>
      <c r="J1398" s="1268"/>
      <c r="K1398" s="817">
        <f t="shared" si="660"/>
        <v>0</v>
      </c>
      <c r="L1398" s="1268">
        <v>10</v>
      </c>
      <c r="M1398" s="817">
        <f t="shared" si="662"/>
        <v>4318180</v>
      </c>
      <c r="N1398" s="1272">
        <f t="shared" si="668"/>
        <v>10</v>
      </c>
      <c r="O1398" s="1494">
        <f t="shared" si="668"/>
        <v>4318180</v>
      </c>
      <c r="P1398" s="1269">
        <f t="shared" si="649"/>
        <v>400000</v>
      </c>
      <c r="Q1398" s="1307"/>
      <c r="R1398" s="1508">
        <v>1331818</v>
      </c>
      <c r="S1398" s="1508">
        <v>1931818</v>
      </c>
      <c r="T1398" s="1508">
        <v>2231818</v>
      </c>
      <c r="U1398" s="1508">
        <v>431818</v>
      </c>
      <c r="V1398" s="1892"/>
      <c r="W1398" s="1229"/>
      <c r="X1398" s="2337"/>
      <c r="Y1398" s="1229"/>
      <c r="Z1398" s="2395"/>
      <c r="AA1398" s="1229"/>
      <c r="AB1398" s="1317"/>
      <c r="AC1398" s="1229"/>
      <c r="AD1398" s="1229"/>
      <c r="AE1398" s="1229"/>
      <c r="AF1398" s="1490">
        <f t="shared" si="650"/>
        <v>0</v>
      </c>
      <c r="AG1398" s="1316">
        <f t="shared" si="651"/>
        <v>4318180</v>
      </c>
      <c r="AH1398" s="1305"/>
      <c r="AI1398" s="1305"/>
      <c r="AJ1398" s="1267"/>
      <c r="AK1398" s="1317"/>
      <c r="AL1398" s="1317"/>
      <c r="AM1398" s="1305"/>
      <c r="AN1398" s="1305"/>
      <c r="AO1398" s="1266"/>
      <c r="AP1398" s="1491">
        <f t="shared" si="652"/>
        <v>0</v>
      </c>
      <c r="AQ1398" s="1268"/>
      <c r="AR1398" s="1492">
        <f t="shared" si="653"/>
        <v>0</v>
      </c>
      <c r="AS1398" s="1268"/>
      <c r="AT1398" s="1492">
        <f t="shared" si="654"/>
        <v>0</v>
      </c>
      <c r="AU1398" s="1268"/>
      <c r="AV1398" s="1492">
        <f t="shared" si="655"/>
        <v>0</v>
      </c>
      <c r="AW1398" s="1493">
        <f t="shared" si="656"/>
        <v>0</v>
      </c>
      <c r="AX1398" s="2153">
        <f t="shared" si="657"/>
        <v>0</v>
      </c>
      <c r="AY1398" s="1495">
        <f t="shared" si="658"/>
        <v>0</v>
      </c>
      <c r="AZ1398" s="1937"/>
      <c r="BA1398" s="1508">
        <v>1331818</v>
      </c>
      <c r="BB1398" s="1508">
        <v>1931818</v>
      </c>
      <c r="BC1398" s="1508">
        <v>2231818</v>
      </c>
      <c r="BD1398" s="1508">
        <v>431818</v>
      </c>
      <c r="BE1398" s="2174"/>
      <c r="BF1398" s="1229"/>
      <c r="BG1398" s="1317"/>
      <c r="BH1398" s="1229"/>
      <c r="BI1398" s="1317"/>
      <c r="BJ1398" s="1229"/>
      <c r="BK1398" s="1317"/>
      <c r="BL1398" s="1229"/>
      <c r="BM1398" s="1229"/>
      <c r="BN1398" s="1229"/>
      <c r="BO1398" s="1490">
        <f t="shared" si="659"/>
        <v>0</v>
      </c>
      <c r="BP1398" s="1496">
        <f t="shared" si="665"/>
        <v>0</v>
      </c>
      <c r="BQ1398" s="1305"/>
      <c r="BS1398" s="1298"/>
      <c r="BT1398" s="1298"/>
      <c r="BU1398" s="1298"/>
      <c r="BV1398" s="1298"/>
      <c r="BW1398" s="1298"/>
    </row>
    <row r="1399" spans="1:75" ht="15" x14ac:dyDescent="0.25">
      <c r="A1399" s="1315">
        <v>1</v>
      </c>
      <c r="B1399" s="2051">
        <v>43792</v>
      </c>
      <c r="C1399" s="1929">
        <f t="shared" si="664"/>
        <v>1382</v>
      </c>
      <c r="D1399" s="1305" t="s">
        <v>89</v>
      </c>
      <c r="E1399" s="1305" t="s">
        <v>88</v>
      </c>
      <c r="F1399" s="1266">
        <v>5</v>
      </c>
      <c r="G1399" s="1301">
        <f t="shared" si="667"/>
        <v>6659090</v>
      </c>
      <c r="H1399" s="1268"/>
      <c r="I1399" s="817">
        <f t="shared" si="661"/>
        <v>0</v>
      </c>
      <c r="J1399" s="1268">
        <v>3</v>
      </c>
      <c r="K1399" s="817">
        <f t="shared" si="660"/>
        <v>6695454</v>
      </c>
      <c r="L1399" s="1268">
        <v>0</v>
      </c>
      <c r="M1399" s="817">
        <f t="shared" si="662"/>
        <v>0</v>
      </c>
      <c r="N1399" s="1272">
        <f t="shared" si="668"/>
        <v>8</v>
      </c>
      <c r="O1399" s="1494">
        <f t="shared" si="668"/>
        <v>13354544</v>
      </c>
      <c r="P1399" s="1269">
        <f t="shared" si="649"/>
        <v>320000</v>
      </c>
      <c r="Q1399" s="1307"/>
      <c r="R1399" s="1508">
        <v>1331818</v>
      </c>
      <c r="S1399" s="1508">
        <v>1931818</v>
      </c>
      <c r="T1399" s="1508">
        <v>2231818</v>
      </c>
      <c r="U1399" s="1508">
        <v>431818</v>
      </c>
      <c r="V1399" s="1892"/>
      <c r="W1399" s="1229"/>
      <c r="X1399" s="2337"/>
      <c r="Y1399" s="1229"/>
      <c r="Z1399" s="2395"/>
      <c r="AA1399" s="1229"/>
      <c r="AB1399" s="1317"/>
      <c r="AC1399" s="1229"/>
      <c r="AD1399" s="1229"/>
      <c r="AE1399" s="1229"/>
      <c r="AF1399" s="1490">
        <f t="shared" si="650"/>
        <v>0</v>
      </c>
      <c r="AG1399" s="1316">
        <f t="shared" si="651"/>
        <v>13354544</v>
      </c>
      <c r="AH1399" s="1305"/>
      <c r="AI1399" s="1305"/>
      <c r="AJ1399" s="1267"/>
      <c r="AK1399" s="1317"/>
      <c r="AL1399" s="1317"/>
      <c r="AM1399" s="1305"/>
      <c r="AN1399" s="1305"/>
      <c r="AO1399" s="1266"/>
      <c r="AP1399" s="1491">
        <f t="shared" si="652"/>
        <v>0</v>
      </c>
      <c r="AQ1399" s="1268"/>
      <c r="AR1399" s="1492">
        <f t="shared" si="653"/>
        <v>0</v>
      </c>
      <c r="AS1399" s="1268"/>
      <c r="AT1399" s="1492">
        <f t="shared" si="654"/>
        <v>0</v>
      </c>
      <c r="AU1399" s="1268"/>
      <c r="AV1399" s="1492">
        <f t="shared" si="655"/>
        <v>0</v>
      </c>
      <c r="AW1399" s="1493">
        <f t="shared" si="656"/>
        <v>0</v>
      </c>
      <c r="AX1399" s="2153">
        <f t="shared" si="657"/>
        <v>0</v>
      </c>
      <c r="AY1399" s="1495">
        <f t="shared" si="658"/>
        <v>0</v>
      </c>
      <c r="AZ1399" s="1937"/>
      <c r="BA1399" s="1508">
        <v>1331818</v>
      </c>
      <c r="BB1399" s="1508">
        <v>1931818</v>
      </c>
      <c r="BC1399" s="1508">
        <v>2231818</v>
      </c>
      <c r="BD1399" s="1508">
        <v>431818</v>
      </c>
      <c r="BE1399" s="2174"/>
      <c r="BF1399" s="1229"/>
      <c r="BG1399" s="1317"/>
      <c r="BH1399" s="1229"/>
      <c r="BI1399" s="1317"/>
      <c r="BJ1399" s="1229"/>
      <c r="BK1399" s="1317"/>
      <c r="BL1399" s="1229"/>
      <c r="BM1399" s="1229"/>
      <c r="BN1399" s="1229"/>
      <c r="BO1399" s="1490">
        <f t="shared" si="659"/>
        <v>0</v>
      </c>
      <c r="BP1399" s="1496">
        <f t="shared" si="665"/>
        <v>0</v>
      </c>
      <c r="BQ1399" s="1305"/>
      <c r="BS1399" s="1298"/>
      <c r="BT1399" s="1298"/>
      <c r="BU1399" s="1298"/>
      <c r="BV1399" s="1298"/>
      <c r="BW1399" s="1298"/>
    </row>
    <row r="1400" spans="1:75" ht="15" x14ac:dyDescent="0.25">
      <c r="A1400" s="1315">
        <v>2</v>
      </c>
      <c r="B1400" s="2051">
        <v>43792</v>
      </c>
      <c r="C1400" s="1929">
        <f t="shared" si="664"/>
        <v>1383</v>
      </c>
      <c r="D1400" s="1305" t="s">
        <v>47</v>
      </c>
      <c r="E1400" s="1305" t="s">
        <v>273</v>
      </c>
      <c r="F1400" s="1266">
        <v>5</v>
      </c>
      <c r="G1400" s="1301">
        <f t="shared" si="667"/>
        <v>6659090</v>
      </c>
      <c r="H1400" s="1268"/>
      <c r="I1400" s="817">
        <f t="shared" si="661"/>
        <v>0</v>
      </c>
      <c r="J1400" s="1268">
        <v>3</v>
      </c>
      <c r="K1400" s="817">
        <f t="shared" si="660"/>
        <v>6695454</v>
      </c>
      <c r="L1400" s="1268">
        <v>2</v>
      </c>
      <c r="M1400" s="817">
        <f t="shared" si="662"/>
        <v>863636</v>
      </c>
      <c r="N1400" s="1272">
        <f t="shared" si="668"/>
        <v>10</v>
      </c>
      <c r="O1400" s="1494">
        <f t="shared" si="668"/>
        <v>14218180</v>
      </c>
      <c r="P1400" s="1269">
        <f t="shared" si="649"/>
        <v>400000</v>
      </c>
      <c r="Q1400" s="1307"/>
      <c r="R1400" s="1508">
        <v>1331818</v>
      </c>
      <c r="S1400" s="1508">
        <v>1931818</v>
      </c>
      <c r="T1400" s="1508">
        <v>2231818</v>
      </c>
      <c r="U1400" s="1508">
        <v>431818</v>
      </c>
      <c r="V1400" s="1892"/>
      <c r="W1400" s="1229"/>
      <c r="X1400" s="2337"/>
      <c r="Y1400" s="1229"/>
      <c r="Z1400" s="2395"/>
      <c r="AA1400" s="1229"/>
      <c r="AB1400" s="1317"/>
      <c r="AC1400" s="1229"/>
      <c r="AD1400" s="1229"/>
      <c r="AE1400" s="1229"/>
      <c r="AF1400" s="1490">
        <f t="shared" si="650"/>
        <v>0</v>
      </c>
      <c r="AG1400" s="1316">
        <f t="shared" si="651"/>
        <v>14218180</v>
      </c>
      <c r="AH1400" s="1305"/>
      <c r="AI1400" s="1305"/>
      <c r="AJ1400" s="1267"/>
      <c r="AK1400" s="1317"/>
      <c r="AL1400" s="1317"/>
      <c r="AM1400" s="1305"/>
      <c r="AN1400" s="1305"/>
      <c r="AO1400" s="1266"/>
      <c r="AP1400" s="1491">
        <f t="shared" si="652"/>
        <v>0</v>
      </c>
      <c r="AQ1400" s="1268"/>
      <c r="AR1400" s="1492">
        <f t="shared" si="653"/>
        <v>0</v>
      </c>
      <c r="AS1400" s="1268"/>
      <c r="AT1400" s="1492">
        <f t="shared" si="654"/>
        <v>0</v>
      </c>
      <c r="AU1400" s="1268"/>
      <c r="AV1400" s="1492">
        <f t="shared" si="655"/>
        <v>0</v>
      </c>
      <c r="AW1400" s="1493">
        <f t="shared" si="656"/>
        <v>0</v>
      </c>
      <c r="AX1400" s="2153">
        <f t="shared" si="657"/>
        <v>0</v>
      </c>
      <c r="AY1400" s="1495">
        <f t="shared" si="658"/>
        <v>0</v>
      </c>
      <c r="AZ1400" s="1937"/>
      <c r="BA1400" s="1508">
        <v>1331818</v>
      </c>
      <c r="BB1400" s="1508">
        <v>1931818</v>
      </c>
      <c r="BC1400" s="1508">
        <v>2231818</v>
      </c>
      <c r="BD1400" s="1508">
        <v>431818</v>
      </c>
      <c r="BE1400" s="2174"/>
      <c r="BF1400" s="1229"/>
      <c r="BG1400" s="1317"/>
      <c r="BH1400" s="1229"/>
      <c r="BI1400" s="1317"/>
      <c r="BJ1400" s="1229"/>
      <c r="BK1400" s="1317"/>
      <c r="BL1400" s="1229"/>
      <c r="BM1400" s="1229"/>
      <c r="BN1400" s="1229"/>
      <c r="BO1400" s="1490">
        <f t="shared" si="659"/>
        <v>0</v>
      </c>
      <c r="BP1400" s="1496">
        <f t="shared" si="665"/>
        <v>0</v>
      </c>
      <c r="BQ1400" s="1305"/>
      <c r="BS1400" s="1298"/>
      <c r="BT1400" s="1298"/>
      <c r="BU1400" s="1298"/>
      <c r="BV1400" s="1298"/>
      <c r="BW1400" s="1298"/>
    </row>
    <row r="1401" spans="1:75" ht="15" x14ac:dyDescent="0.25">
      <c r="A1401" s="1315">
        <v>3</v>
      </c>
      <c r="B1401" s="2051">
        <v>43792</v>
      </c>
      <c r="C1401" s="1929">
        <f t="shared" si="664"/>
        <v>1384</v>
      </c>
      <c r="D1401" s="1305" t="s">
        <v>83</v>
      </c>
      <c r="E1401" s="1305" t="s">
        <v>273</v>
      </c>
      <c r="F1401" s="1266">
        <v>5</v>
      </c>
      <c r="G1401" s="1301">
        <f t="shared" si="667"/>
        <v>6659090</v>
      </c>
      <c r="H1401" s="1268"/>
      <c r="I1401" s="817">
        <f t="shared" si="661"/>
        <v>0</v>
      </c>
      <c r="J1401" s="1268">
        <v>3</v>
      </c>
      <c r="K1401" s="817">
        <f t="shared" si="660"/>
        <v>6695454</v>
      </c>
      <c r="L1401" s="1268">
        <v>2</v>
      </c>
      <c r="M1401" s="817">
        <f t="shared" si="662"/>
        <v>863636</v>
      </c>
      <c r="N1401" s="1272">
        <f t="shared" si="668"/>
        <v>10</v>
      </c>
      <c r="O1401" s="1494">
        <f t="shared" si="668"/>
        <v>14218180</v>
      </c>
      <c r="P1401" s="1269">
        <f t="shared" si="649"/>
        <v>400000</v>
      </c>
      <c r="Q1401" s="1307"/>
      <c r="R1401" s="1508">
        <v>1331818</v>
      </c>
      <c r="S1401" s="1508">
        <v>1931818</v>
      </c>
      <c r="T1401" s="1508">
        <v>2231818</v>
      </c>
      <c r="U1401" s="1508">
        <v>431818</v>
      </c>
      <c r="V1401" s="1892"/>
      <c r="W1401" s="1229"/>
      <c r="X1401" s="2337"/>
      <c r="Y1401" s="1229"/>
      <c r="Z1401" s="2395"/>
      <c r="AA1401" s="1229"/>
      <c r="AB1401" s="1317"/>
      <c r="AC1401" s="1229"/>
      <c r="AD1401" s="1229"/>
      <c r="AE1401" s="1229"/>
      <c r="AF1401" s="1490">
        <f t="shared" si="650"/>
        <v>0</v>
      </c>
      <c r="AG1401" s="1316">
        <f t="shared" si="651"/>
        <v>14218180</v>
      </c>
      <c r="AH1401" s="1305"/>
      <c r="AI1401" s="1305"/>
      <c r="AJ1401" s="1267"/>
      <c r="AK1401" s="1317"/>
      <c r="AL1401" s="1317"/>
      <c r="AM1401" s="1305"/>
      <c r="AN1401" s="1305"/>
      <c r="AO1401" s="1266"/>
      <c r="AP1401" s="1491">
        <f t="shared" si="652"/>
        <v>0</v>
      </c>
      <c r="AQ1401" s="1268"/>
      <c r="AR1401" s="1492">
        <f t="shared" si="653"/>
        <v>0</v>
      </c>
      <c r="AS1401" s="1268"/>
      <c r="AT1401" s="1492">
        <f t="shared" si="654"/>
        <v>0</v>
      </c>
      <c r="AU1401" s="1268"/>
      <c r="AV1401" s="1492">
        <f t="shared" si="655"/>
        <v>0</v>
      </c>
      <c r="AW1401" s="1493">
        <f t="shared" si="656"/>
        <v>0</v>
      </c>
      <c r="AX1401" s="2153">
        <f t="shared" si="657"/>
        <v>0</v>
      </c>
      <c r="AY1401" s="1495">
        <f t="shared" si="658"/>
        <v>0</v>
      </c>
      <c r="AZ1401" s="1937"/>
      <c r="BA1401" s="1508">
        <v>1331818</v>
      </c>
      <c r="BB1401" s="1508">
        <v>1931818</v>
      </c>
      <c r="BC1401" s="1508">
        <v>2231818</v>
      </c>
      <c r="BD1401" s="1508">
        <v>431818</v>
      </c>
      <c r="BE1401" s="2174"/>
      <c r="BF1401" s="1229"/>
      <c r="BG1401" s="1317"/>
      <c r="BH1401" s="1229"/>
      <c r="BI1401" s="1317"/>
      <c r="BJ1401" s="1229"/>
      <c r="BK1401" s="1317"/>
      <c r="BL1401" s="1229"/>
      <c r="BM1401" s="1229"/>
      <c r="BN1401" s="1229"/>
      <c r="BO1401" s="1490">
        <f t="shared" si="659"/>
        <v>0</v>
      </c>
      <c r="BP1401" s="1496">
        <f t="shared" si="665"/>
        <v>0</v>
      </c>
      <c r="BQ1401" s="1305"/>
      <c r="BS1401" s="1298"/>
      <c r="BT1401" s="1298"/>
      <c r="BU1401" s="1298"/>
      <c r="BV1401" s="1298"/>
      <c r="BW1401" s="1298"/>
    </row>
    <row r="1402" spans="1:75" ht="15" x14ac:dyDescent="0.25">
      <c r="A1402" s="1315">
        <v>4</v>
      </c>
      <c r="B1402" s="2051">
        <v>43792</v>
      </c>
      <c r="C1402" s="1929">
        <f t="shared" si="664"/>
        <v>1385</v>
      </c>
      <c r="D1402" s="1305" t="s">
        <v>51</v>
      </c>
      <c r="E1402" s="1305" t="s">
        <v>273</v>
      </c>
      <c r="F1402" s="1266">
        <v>4</v>
      </c>
      <c r="G1402" s="1301">
        <f t="shared" si="667"/>
        <v>5327272</v>
      </c>
      <c r="H1402" s="1268"/>
      <c r="I1402" s="817">
        <f t="shared" si="661"/>
        <v>0</v>
      </c>
      <c r="J1402" s="1268"/>
      <c r="K1402" s="817">
        <f t="shared" si="660"/>
        <v>0</v>
      </c>
      <c r="L1402" s="1268">
        <v>3</v>
      </c>
      <c r="M1402" s="817">
        <f t="shared" si="662"/>
        <v>1295454</v>
      </c>
      <c r="N1402" s="1272">
        <f t="shared" si="668"/>
        <v>7</v>
      </c>
      <c r="O1402" s="1494">
        <f t="shared" si="668"/>
        <v>6622726</v>
      </c>
      <c r="P1402" s="1269">
        <f t="shared" si="649"/>
        <v>280000</v>
      </c>
      <c r="Q1402" s="1307"/>
      <c r="R1402" s="1508">
        <v>1331818</v>
      </c>
      <c r="S1402" s="1508">
        <v>1931818</v>
      </c>
      <c r="T1402" s="1508">
        <v>2231818</v>
      </c>
      <c r="U1402" s="1508">
        <v>431818</v>
      </c>
      <c r="V1402" s="1892"/>
      <c r="W1402" s="1229"/>
      <c r="X1402" s="2337"/>
      <c r="Y1402" s="1229"/>
      <c r="Z1402" s="2395"/>
      <c r="AA1402" s="1229"/>
      <c r="AB1402" s="1317"/>
      <c r="AC1402" s="1229"/>
      <c r="AD1402" s="1229"/>
      <c r="AE1402" s="1229"/>
      <c r="AF1402" s="1490">
        <f t="shared" si="650"/>
        <v>0</v>
      </c>
      <c r="AG1402" s="1316">
        <f t="shared" si="651"/>
        <v>6622726</v>
      </c>
      <c r="AH1402" s="1305"/>
      <c r="AI1402" s="1305"/>
      <c r="AJ1402" s="1267"/>
      <c r="AK1402" s="1317"/>
      <c r="AL1402" s="1317"/>
      <c r="AM1402" s="1305"/>
      <c r="AN1402" s="1305"/>
      <c r="AO1402" s="1266"/>
      <c r="AP1402" s="1491">
        <f t="shared" si="652"/>
        <v>0</v>
      </c>
      <c r="AQ1402" s="1268"/>
      <c r="AR1402" s="1492">
        <f t="shared" si="653"/>
        <v>0</v>
      </c>
      <c r="AS1402" s="1268"/>
      <c r="AT1402" s="1492">
        <f t="shared" si="654"/>
        <v>0</v>
      </c>
      <c r="AU1402" s="1268"/>
      <c r="AV1402" s="1492">
        <f t="shared" si="655"/>
        <v>0</v>
      </c>
      <c r="AW1402" s="1493">
        <f t="shared" si="656"/>
        <v>0</v>
      </c>
      <c r="AX1402" s="2153">
        <f t="shared" si="657"/>
        <v>0</v>
      </c>
      <c r="AY1402" s="1495">
        <f t="shared" si="658"/>
        <v>0</v>
      </c>
      <c r="AZ1402" s="1937"/>
      <c r="BA1402" s="1508">
        <v>1331818</v>
      </c>
      <c r="BB1402" s="1508">
        <v>1931818</v>
      </c>
      <c r="BC1402" s="1508">
        <v>2231818</v>
      </c>
      <c r="BD1402" s="1508">
        <v>431818</v>
      </c>
      <c r="BE1402" s="2174"/>
      <c r="BF1402" s="1229"/>
      <c r="BG1402" s="1317"/>
      <c r="BH1402" s="1229"/>
      <c r="BI1402" s="1317"/>
      <c r="BJ1402" s="1229"/>
      <c r="BK1402" s="1317"/>
      <c r="BL1402" s="1229"/>
      <c r="BM1402" s="1229"/>
      <c r="BN1402" s="1229"/>
      <c r="BO1402" s="1490">
        <f t="shared" si="659"/>
        <v>0</v>
      </c>
      <c r="BP1402" s="1496">
        <f t="shared" si="665"/>
        <v>0</v>
      </c>
      <c r="BQ1402" s="1305"/>
      <c r="BS1402" s="1298"/>
      <c r="BT1402" s="1298"/>
      <c r="BU1402" s="1298"/>
      <c r="BV1402" s="1298"/>
      <c r="BW1402" s="1298"/>
    </row>
    <row r="1403" spans="1:75" ht="15" x14ac:dyDescent="0.25">
      <c r="A1403" s="1315">
        <v>5</v>
      </c>
      <c r="B1403" s="2051">
        <v>43792</v>
      </c>
      <c r="C1403" s="1929">
        <f t="shared" si="664"/>
        <v>1386</v>
      </c>
      <c r="D1403" s="1305" t="s">
        <v>45</v>
      </c>
      <c r="E1403" s="1305" t="s">
        <v>273</v>
      </c>
      <c r="F1403" s="1266"/>
      <c r="G1403" s="1301">
        <f t="shared" si="667"/>
        <v>0</v>
      </c>
      <c r="H1403" s="1268"/>
      <c r="I1403" s="817">
        <f t="shared" si="661"/>
        <v>0</v>
      </c>
      <c r="J1403" s="1268">
        <v>3</v>
      </c>
      <c r="K1403" s="817">
        <f t="shared" si="660"/>
        <v>6695454</v>
      </c>
      <c r="L1403" s="1268"/>
      <c r="M1403" s="817">
        <f t="shared" si="662"/>
        <v>0</v>
      </c>
      <c r="N1403" s="1272">
        <f t="shared" si="668"/>
        <v>3</v>
      </c>
      <c r="O1403" s="1494">
        <f t="shared" si="668"/>
        <v>6695454</v>
      </c>
      <c r="P1403" s="1269">
        <f t="shared" si="649"/>
        <v>120000</v>
      </c>
      <c r="Q1403" s="1307"/>
      <c r="R1403" s="1508">
        <v>1331818</v>
      </c>
      <c r="S1403" s="1508">
        <v>1931818</v>
      </c>
      <c r="T1403" s="1508">
        <v>2231818</v>
      </c>
      <c r="U1403" s="1508">
        <v>431818</v>
      </c>
      <c r="V1403" s="1892"/>
      <c r="W1403" s="1229"/>
      <c r="X1403" s="2337"/>
      <c r="Y1403" s="1229"/>
      <c r="Z1403" s="2395"/>
      <c r="AA1403" s="1229"/>
      <c r="AB1403" s="1317"/>
      <c r="AC1403" s="1229"/>
      <c r="AD1403" s="1229"/>
      <c r="AE1403" s="1229"/>
      <c r="AF1403" s="1490">
        <f t="shared" si="650"/>
        <v>0</v>
      </c>
      <c r="AG1403" s="1316">
        <f t="shared" si="651"/>
        <v>6695454</v>
      </c>
      <c r="AH1403" s="1305"/>
      <c r="AI1403" s="1305"/>
      <c r="AJ1403" s="1267"/>
      <c r="AK1403" s="1317"/>
      <c r="AL1403" s="1317"/>
      <c r="AM1403" s="1305"/>
      <c r="AN1403" s="1305"/>
      <c r="AO1403" s="1266"/>
      <c r="AP1403" s="1491">
        <f t="shared" si="652"/>
        <v>0</v>
      </c>
      <c r="AQ1403" s="1268"/>
      <c r="AR1403" s="1492">
        <f t="shared" si="653"/>
        <v>0</v>
      </c>
      <c r="AS1403" s="1268"/>
      <c r="AT1403" s="1492">
        <f t="shared" si="654"/>
        <v>0</v>
      </c>
      <c r="AU1403" s="1268"/>
      <c r="AV1403" s="1492">
        <f t="shared" si="655"/>
        <v>0</v>
      </c>
      <c r="AW1403" s="1493">
        <f t="shared" si="656"/>
        <v>0</v>
      </c>
      <c r="AX1403" s="2153">
        <f t="shared" si="657"/>
        <v>0</v>
      </c>
      <c r="AY1403" s="1495">
        <f t="shared" si="658"/>
        <v>0</v>
      </c>
      <c r="AZ1403" s="1937"/>
      <c r="BA1403" s="1508">
        <v>1331818</v>
      </c>
      <c r="BB1403" s="1508">
        <v>1931818</v>
      </c>
      <c r="BC1403" s="1508">
        <v>2231818</v>
      </c>
      <c r="BD1403" s="1508">
        <v>431818</v>
      </c>
      <c r="BE1403" s="2174"/>
      <c r="BF1403" s="1229"/>
      <c r="BG1403" s="1317"/>
      <c r="BH1403" s="1229"/>
      <c r="BI1403" s="1317"/>
      <c r="BJ1403" s="1229"/>
      <c r="BK1403" s="1317"/>
      <c r="BL1403" s="1229"/>
      <c r="BM1403" s="1229"/>
      <c r="BN1403" s="1229"/>
      <c r="BO1403" s="1490">
        <f t="shared" si="659"/>
        <v>0</v>
      </c>
      <c r="BP1403" s="1496">
        <f t="shared" si="665"/>
        <v>0</v>
      </c>
      <c r="BQ1403" s="1305"/>
      <c r="BS1403" s="1298"/>
      <c r="BT1403" s="1298"/>
      <c r="BU1403" s="1298"/>
      <c r="BV1403" s="1298"/>
      <c r="BW1403" s="1298"/>
    </row>
    <row r="1404" spans="1:75" ht="15" x14ac:dyDescent="0.25">
      <c r="A1404" s="1315">
        <v>6</v>
      </c>
      <c r="B1404" s="2051">
        <v>43792</v>
      </c>
      <c r="C1404" s="1929">
        <f t="shared" si="664"/>
        <v>1387</v>
      </c>
      <c r="D1404" s="1305" t="s">
        <v>290</v>
      </c>
      <c r="E1404" s="1305" t="s">
        <v>273</v>
      </c>
      <c r="F1404" s="1266">
        <v>4</v>
      </c>
      <c r="G1404" s="1301">
        <f t="shared" si="667"/>
        <v>5327272</v>
      </c>
      <c r="H1404" s="1268"/>
      <c r="I1404" s="817">
        <f t="shared" si="661"/>
        <v>0</v>
      </c>
      <c r="J1404" s="1268"/>
      <c r="K1404" s="817">
        <f t="shared" si="660"/>
        <v>0</v>
      </c>
      <c r="L1404" s="1268"/>
      <c r="M1404" s="817">
        <f t="shared" si="662"/>
        <v>0</v>
      </c>
      <c r="N1404" s="1272">
        <f t="shared" si="668"/>
        <v>4</v>
      </c>
      <c r="O1404" s="1494">
        <f t="shared" si="668"/>
        <v>5327272</v>
      </c>
      <c r="P1404" s="1269">
        <f t="shared" si="649"/>
        <v>160000</v>
      </c>
      <c r="Q1404" s="1307"/>
      <c r="R1404" s="1508">
        <v>1331818</v>
      </c>
      <c r="S1404" s="1508">
        <v>1931818</v>
      </c>
      <c r="T1404" s="1508">
        <v>2231818</v>
      </c>
      <c r="U1404" s="1508">
        <v>431818</v>
      </c>
      <c r="V1404" s="1892"/>
      <c r="W1404" s="1229"/>
      <c r="X1404" s="2337"/>
      <c r="Y1404" s="1229"/>
      <c r="Z1404" s="2395"/>
      <c r="AA1404" s="1229"/>
      <c r="AB1404" s="1317"/>
      <c r="AC1404" s="1229"/>
      <c r="AD1404" s="1229"/>
      <c r="AE1404" s="1229"/>
      <c r="AF1404" s="1490">
        <f t="shared" si="650"/>
        <v>0</v>
      </c>
      <c r="AG1404" s="1316">
        <f t="shared" si="651"/>
        <v>5327272</v>
      </c>
      <c r="AH1404" s="1305"/>
      <c r="AI1404" s="1305"/>
      <c r="AJ1404" s="1267"/>
      <c r="AK1404" s="1317"/>
      <c r="AL1404" s="1317"/>
      <c r="AM1404" s="1305"/>
      <c r="AN1404" s="1305"/>
      <c r="AO1404" s="1266"/>
      <c r="AP1404" s="1491">
        <f t="shared" si="652"/>
        <v>0</v>
      </c>
      <c r="AQ1404" s="1268"/>
      <c r="AR1404" s="1492">
        <f t="shared" si="653"/>
        <v>0</v>
      </c>
      <c r="AS1404" s="1268"/>
      <c r="AT1404" s="1492">
        <f t="shared" si="654"/>
        <v>0</v>
      </c>
      <c r="AU1404" s="1268"/>
      <c r="AV1404" s="1492">
        <f t="shared" si="655"/>
        <v>0</v>
      </c>
      <c r="AW1404" s="1493">
        <f t="shared" si="656"/>
        <v>0</v>
      </c>
      <c r="AX1404" s="2153">
        <f t="shared" si="657"/>
        <v>0</v>
      </c>
      <c r="AY1404" s="1495">
        <f t="shared" si="658"/>
        <v>0</v>
      </c>
      <c r="AZ1404" s="1937"/>
      <c r="BA1404" s="1508">
        <v>1331818</v>
      </c>
      <c r="BB1404" s="1508">
        <v>1931818</v>
      </c>
      <c r="BC1404" s="1508">
        <v>2231818</v>
      </c>
      <c r="BD1404" s="1508">
        <v>431818</v>
      </c>
      <c r="BE1404" s="2174"/>
      <c r="BF1404" s="1229"/>
      <c r="BG1404" s="1317"/>
      <c r="BH1404" s="1229"/>
      <c r="BI1404" s="1317"/>
      <c r="BJ1404" s="1229"/>
      <c r="BK1404" s="1317"/>
      <c r="BL1404" s="1229"/>
      <c r="BM1404" s="1229"/>
      <c r="BN1404" s="1229"/>
      <c r="BO1404" s="1490">
        <f t="shared" si="659"/>
        <v>0</v>
      </c>
      <c r="BP1404" s="1496">
        <f t="shared" si="665"/>
        <v>0</v>
      </c>
      <c r="BQ1404" s="1305"/>
      <c r="BS1404" s="1298"/>
      <c r="BT1404" s="1298"/>
      <c r="BU1404" s="1298"/>
      <c r="BV1404" s="1298"/>
      <c r="BW1404" s="1298"/>
    </row>
    <row r="1405" spans="1:75" ht="15" x14ac:dyDescent="0.25">
      <c r="A1405" s="1315">
        <v>7</v>
      </c>
      <c r="B1405" s="2051">
        <v>43792</v>
      </c>
      <c r="C1405" s="1929">
        <f t="shared" si="664"/>
        <v>1388</v>
      </c>
      <c r="D1405" s="1305" t="s">
        <v>39</v>
      </c>
      <c r="E1405" s="1305" t="s">
        <v>273</v>
      </c>
      <c r="F1405" s="1266"/>
      <c r="G1405" s="1301">
        <f t="shared" si="667"/>
        <v>0</v>
      </c>
      <c r="H1405" s="1268"/>
      <c r="I1405" s="817">
        <f t="shared" si="661"/>
        <v>0</v>
      </c>
      <c r="J1405" s="1268">
        <v>3</v>
      </c>
      <c r="K1405" s="817">
        <f t="shared" si="660"/>
        <v>6695454</v>
      </c>
      <c r="L1405" s="1268">
        <v>3</v>
      </c>
      <c r="M1405" s="817">
        <f t="shared" si="662"/>
        <v>1295454</v>
      </c>
      <c r="N1405" s="1272">
        <f t="shared" si="668"/>
        <v>6</v>
      </c>
      <c r="O1405" s="1494">
        <f t="shared" si="668"/>
        <v>7990908</v>
      </c>
      <c r="P1405" s="1269">
        <f t="shared" si="649"/>
        <v>240000</v>
      </c>
      <c r="Q1405" s="1307"/>
      <c r="R1405" s="1508">
        <v>1331818</v>
      </c>
      <c r="S1405" s="1508">
        <v>1931818</v>
      </c>
      <c r="T1405" s="1508">
        <v>2231818</v>
      </c>
      <c r="U1405" s="1508">
        <v>431818</v>
      </c>
      <c r="V1405" s="1892"/>
      <c r="W1405" s="1229"/>
      <c r="X1405" s="2386"/>
      <c r="Y1405" s="1229"/>
      <c r="Z1405" s="2395"/>
      <c r="AA1405" s="1229"/>
      <c r="AB1405" s="1317"/>
      <c r="AC1405" s="1229"/>
      <c r="AD1405" s="1229"/>
      <c r="AE1405" s="1229"/>
      <c r="AF1405" s="1490">
        <f t="shared" si="650"/>
        <v>0</v>
      </c>
      <c r="AG1405" s="1316">
        <f t="shared" si="651"/>
        <v>7990908</v>
      </c>
      <c r="AH1405" s="1305"/>
      <c r="AI1405" s="1305"/>
      <c r="AJ1405" s="1267"/>
      <c r="AK1405" s="1317"/>
      <c r="AL1405" s="1317"/>
      <c r="AM1405" s="1305"/>
      <c r="AN1405" s="1305"/>
      <c r="AO1405" s="1266"/>
      <c r="AP1405" s="1491">
        <f t="shared" si="652"/>
        <v>0</v>
      </c>
      <c r="AQ1405" s="1268"/>
      <c r="AR1405" s="1492">
        <f t="shared" si="653"/>
        <v>0</v>
      </c>
      <c r="AS1405" s="1268"/>
      <c r="AT1405" s="1492">
        <f t="shared" si="654"/>
        <v>0</v>
      </c>
      <c r="AU1405" s="1268"/>
      <c r="AV1405" s="1492">
        <f t="shared" si="655"/>
        <v>0</v>
      </c>
      <c r="AW1405" s="1493">
        <f t="shared" si="656"/>
        <v>0</v>
      </c>
      <c r="AX1405" s="2153">
        <f t="shared" si="657"/>
        <v>0</v>
      </c>
      <c r="AY1405" s="1495">
        <f t="shared" si="658"/>
        <v>0</v>
      </c>
      <c r="AZ1405" s="1937"/>
      <c r="BA1405" s="1508">
        <v>1331818</v>
      </c>
      <c r="BB1405" s="1508">
        <v>1931818</v>
      </c>
      <c r="BC1405" s="1508">
        <v>2231818</v>
      </c>
      <c r="BD1405" s="1508">
        <v>431818</v>
      </c>
      <c r="BE1405" s="2174"/>
      <c r="BF1405" s="1229"/>
      <c r="BG1405" s="1317"/>
      <c r="BH1405" s="1229"/>
      <c r="BI1405" s="1317"/>
      <c r="BJ1405" s="1229"/>
      <c r="BK1405" s="1317"/>
      <c r="BL1405" s="1229"/>
      <c r="BM1405" s="1229"/>
      <c r="BN1405" s="1229"/>
      <c r="BO1405" s="1490">
        <f t="shared" si="659"/>
        <v>0</v>
      </c>
      <c r="BP1405" s="1496">
        <f t="shared" si="665"/>
        <v>0</v>
      </c>
      <c r="BQ1405" s="1305"/>
      <c r="BS1405" s="1298"/>
      <c r="BT1405" s="1298"/>
      <c r="BU1405" s="1298"/>
      <c r="BV1405" s="1298"/>
      <c r="BW1405" s="1298"/>
    </row>
    <row r="1406" spans="1:75" ht="15" x14ac:dyDescent="0.25">
      <c r="A1406" s="1315">
        <v>1</v>
      </c>
      <c r="B1406" s="2051">
        <v>43794</v>
      </c>
      <c r="C1406" s="1929">
        <f t="shared" si="664"/>
        <v>1389</v>
      </c>
      <c r="D1406" s="1305" t="s">
        <v>281</v>
      </c>
      <c r="E1406" s="1305" t="s">
        <v>57</v>
      </c>
      <c r="F1406" s="1266">
        <v>3</v>
      </c>
      <c r="G1406" s="1301">
        <f t="shared" si="667"/>
        <v>3995454</v>
      </c>
      <c r="H1406" s="1268"/>
      <c r="I1406" s="817">
        <f t="shared" si="661"/>
        <v>0</v>
      </c>
      <c r="J1406" s="1268">
        <v>2</v>
      </c>
      <c r="K1406" s="817">
        <f t="shared" si="660"/>
        <v>4463636</v>
      </c>
      <c r="L1406" s="1268">
        <v>1</v>
      </c>
      <c r="M1406" s="817">
        <f t="shared" si="662"/>
        <v>431818</v>
      </c>
      <c r="N1406" s="1272">
        <f t="shared" si="668"/>
        <v>6</v>
      </c>
      <c r="O1406" s="1494">
        <f t="shared" si="668"/>
        <v>8890908</v>
      </c>
      <c r="P1406" s="1269">
        <f t="shared" si="649"/>
        <v>240000</v>
      </c>
      <c r="Q1406" s="1307"/>
      <c r="R1406" s="1508">
        <v>1331818</v>
      </c>
      <c r="S1406" s="1508">
        <v>1931818</v>
      </c>
      <c r="T1406" s="1508">
        <v>2231818</v>
      </c>
      <c r="U1406" s="1508">
        <v>431818</v>
      </c>
      <c r="V1406" s="1892"/>
      <c r="W1406" s="1229"/>
      <c r="X1406" s="2337"/>
      <c r="Y1406" s="1229"/>
      <c r="Z1406" s="2395"/>
      <c r="AA1406" s="1229"/>
      <c r="AB1406" s="1317"/>
      <c r="AC1406" s="1229"/>
      <c r="AD1406" s="1229"/>
      <c r="AE1406" s="1229"/>
      <c r="AF1406" s="1490">
        <f t="shared" si="650"/>
        <v>0</v>
      </c>
      <c r="AG1406" s="1316">
        <f t="shared" si="651"/>
        <v>8890908</v>
      </c>
      <c r="AH1406" s="1305"/>
      <c r="AI1406" s="1305"/>
      <c r="AJ1406" s="1267"/>
      <c r="AK1406" s="1317"/>
      <c r="AL1406" s="1317"/>
      <c r="AM1406" s="1305"/>
      <c r="AN1406" s="1305"/>
      <c r="AO1406" s="1266"/>
      <c r="AP1406" s="1491">
        <f t="shared" si="652"/>
        <v>0</v>
      </c>
      <c r="AQ1406" s="1268"/>
      <c r="AR1406" s="1492">
        <f t="shared" si="653"/>
        <v>0</v>
      </c>
      <c r="AS1406" s="1268"/>
      <c r="AT1406" s="1492">
        <f t="shared" si="654"/>
        <v>0</v>
      </c>
      <c r="AU1406" s="1268"/>
      <c r="AV1406" s="1492">
        <f t="shared" si="655"/>
        <v>0</v>
      </c>
      <c r="AW1406" s="1493">
        <f t="shared" si="656"/>
        <v>0</v>
      </c>
      <c r="AX1406" s="2153">
        <f t="shared" si="657"/>
        <v>0</v>
      </c>
      <c r="AY1406" s="1495">
        <f t="shared" si="658"/>
        <v>0</v>
      </c>
      <c r="AZ1406" s="1937"/>
      <c r="BA1406" s="1508">
        <v>1331818</v>
      </c>
      <c r="BB1406" s="1508">
        <v>1931818</v>
      </c>
      <c r="BC1406" s="1508">
        <v>2231818</v>
      </c>
      <c r="BD1406" s="1508">
        <v>431818</v>
      </c>
      <c r="BE1406" s="2174"/>
      <c r="BF1406" s="1229"/>
      <c r="BG1406" s="1317"/>
      <c r="BH1406" s="1229"/>
      <c r="BI1406" s="1317"/>
      <c r="BJ1406" s="1229"/>
      <c r="BK1406" s="1317"/>
      <c r="BL1406" s="1229"/>
      <c r="BM1406" s="1229"/>
      <c r="BN1406" s="1229"/>
      <c r="BO1406" s="1490">
        <f t="shared" si="659"/>
        <v>0</v>
      </c>
      <c r="BP1406" s="1496">
        <f t="shared" si="665"/>
        <v>0</v>
      </c>
      <c r="BQ1406" s="1305"/>
      <c r="BS1406" s="1298"/>
      <c r="BT1406" s="1298"/>
      <c r="BU1406" s="1298"/>
      <c r="BV1406" s="1298"/>
      <c r="BW1406" s="1298"/>
    </row>
    <row r="1407" spans="1:75" ht="15" x14ac:dyDescent="0.25">
      <c r="A1407" s="1315">
        <v>2</v>
      </c>
      <c r="B1407" s="2051">
        <v>43794</v>
      </c>
      <c r="C1407" s="1929">
        <f t="shared" si="664"/>
        <v>1390</v>
      </c>
      <c r="D1407" s="1305" t="s">
        <v>58</v>
      </c>
      <c r="E1407" s="1305" t="s">
        <v>57</v>
      </c>
      <c r="F1407" s="1266">
        <v>2</v>
      </c>
      <c r="G1407" s="1301">
        <f t="shared" si="667"/>
        <v>2663636</v>
      </c>
      <c r="H1407" s="1268"/>
      <c r="I1407" s="817">
        <f t="shared" si="661"/>
        <v>0</v>
      </c>
      <c r="J1407" s="1268">
        <v>2</v>
      </c>
      <c r="K1407" s="817">
        <f t="shared" si="660"/>
        <v>4463636</v>
      </c>
      <c r="L1407" s="1268">
        <v>1</v>
      </c>
      <c r="M1407" s="817">
        <f t="shared" si="662"/>
        <v>431818</v>
      </c>
      <c r="N1407" s="1272">
        <f t="shared" ref="N1407:O1422" si="669">F1407+H1407+J1407+L1407</f>
        <v>5</v>
      </c>
      <c r="O1407" s="1494">
        <f t="shared" si="669"/>
        <v>7559090</v>
      </c>
      <c r="P1407" s="1269">
        <f t="shared" si="649"/>
        <v>200000</v>
      </c>
      <c r="Q1407" s="1307"/>
      <c r="R1407" s="1508">
        <v>1331818</v>
      </c>
      <c r="S1407" s="1508">
        <v>1931818</v>
      </c>
      <c r="T1407" s="1508">
        <v>2231818</v>
      </c>
      <c r="U1407" s="1508">
        <v>431818</v>
      </c>
      <c r="V1407" s="1892"/>
      <c r="W1407" s="1229"/>
      <c r="X1407" s="2337"/>
      <c r="Y1407" s="1229"/>
      <c r="Z1407" s="2395"/>
      <c r="AA1407" s="1229"/>
      <c r="AB1407" s="1317"/>
      <c r="AC1407" s="1229"/>
      <c r="AD1407" s="1229"/>
      <c r="AE1407" s="1229"/>
      <c r="AF1407" s="1490">
        <f t="shared" si="650"/>
        <v>0</v>
      </c>
      <c r="AG1407" s="1316">
        <f t="shared" si="651"/>
        <v>7559090</v>
      </c>
      <c r="AH1407" s="1305"/>
      <c r="AI1407" s="1305"/>
      <c r="AJ1407" s="1267"/>
      <c r="AK1407" s="1317"/>
      <c r="AL1407" s="1317"/>
      <c r="AM1407" s="1305"/>
      <c r="AN1407" s="1305"/>
      <c r="AO1407" s="1266"/>
      <c r="AP1407" s="1491">
        <f t="shared" si="652"/>
        <v>0</v>
      </c>
      <c r="AQ1407" s="1268"/>
      <c r="AR1407" s="1492">
        <f t="shared" si="653"/>
        <v>0</v>
      </c>
      <c r="AS1407" s="1268"/>
      <c r="AT1407" s="1492">
        <f t="shared" si="654"/>
        <v>0</v>
      </c>
      <c r="AU1407" s="1268"/>
      <c r="AV1407" s="1492">
        <f t="shared" si="655"/>
        <v>0</v>
      </c>
      <c r="AW1407" s="1493">
        <f t="shared" si="656"/>
        <v>0</v>
      </c>
      <c r="AX1407" s="2153">
        <f t="shared" si="657"/>
        <v>0</v>
      </c>
      <c r="AY1407" s="1495">
        <f t="shared" si="658"/>
        <v>0</v>
      </c>
      <c r="AZ1407" s="1937"/>
      <c r="BA1407" s="1508">
        <v>1331818</v>
      </c>
      <c r="BB1407" s="1508">
        <v>1931818</v>
      </c>
      <c r="BC1407" s="1508">
        <v>2231818</v>
      </c>
      <c r="BD1407" s="1508">
        <v>431818</v>
      </c>
      <c r="BE1407" s="2174"/>
      <c r="BF1407" s="1229"/>
      <c r="BG1407" s="1317"/>
      <c r="BH1407" s="1229"/>
      <c r="BI1407" s="1317"/>
      <c r="BJ1407" s="1229"/>
      <c r="BK1407" s="1317"/>
      <c r="BL1407" s="1229"/>
      <c r="BM1407" s="1229"/>
      <c r="BN1407" s="1229"/>
      <c r="BO1407" s="1490">
        <f t="shared" si="659"/>
        <v>0</v>
      </c>
      <c r="BP1407" s="1496">
        <f t="shared" si="665"/>
        <v>0</v>
      </c>
      <c r="BQ1407" s="1305"/>
      <c r="BS1407" s="1298"/>
      <c r="BT1407" s="1298"/>
      <c r="BU1407" s="1298"/>
      <c r="BV1407" s="1298"/>
      <c r="BW1407" s="1298"/>
    </row>
    <row r="1408" spans="1:75" ht="15" x14ac:dyDescent="0.25">
      <c r="A1408" s="1315">
        <v>3</v>
      </c>
      <c r="B1408" s="2051">
        <v>43794</v>
      </c>
      <c r="C1408" s="1929">
        <f t="shared" si="664"/>
        <v>1391</v>
      </c>
      <c r="D1408" s="1305" t="s">
        <v>56</v>
      </c>
      <c r="E1408" s="1305" t="s">
        <v>57</v>
      </c>
      <c r="F1408" s="1266"/>
      <c r="G1408" s="1301">
        <f t="shared" si="667"/>
        <v>0</v>
      </c>
      <c r="H1408" s="1268"/>
      <c r="I1408" s="817">
        <f t="shared" si="661"/>
        <v>0</v>
      </c>
      <c r="J1408" s="1268"/>
      <c r="K1408" s="817">
        <f t="shared" si="660"/>
        <v>0</v>
      </c>
      <c r="L1408" s="1268">
        <v>5</v>
      </c>
      <c r="M1408" s="817">
        <f t="shared" si="662"/>
        <v>2159090</v>
      </c>
      <c r="N1408" s="1272">
        <f t="shared" si="669"/>
        <v>5</v>
      </c>
      <c r="O1408" s="1494">
        <f t="shared" si="669"/>
        <v>2159090</v>
      </c>
      <c r="P1408" s="1269">
        <f t="shared" si="649"/>
        <v>200000</v>
      </c>
      <c r="Q1408" s="1307"/>
      <c r="R1408" s="1508">
        <v>1331818</v>
      </c>
      <c r="S1408" s="1508">
        <v>1931818</v>
      </c>
      <c r="T1408" s="1508">
        <v>2231818</v>
      </c>
      <c r="U1408" s="1508">
        <v>431818</v>
      </c>
      <c r="V1408" s="1892"/>
      <c r="W1408" s="1229"/>
      <c r="X1408" s="2337"/>
      <c r="Y1408" s="1229"/>
      <c r="Z1408" s="2395"/>
      <c r="AA1408" s="1229"/>
      <c r="AB1408" s="1317"/>
      <c r="AC1408" s="1229"/>
      <c r="AD1408" s="1229"/>
      <c r="AE1408" s="1229"/>
      <c r="AF1408" s="1490">
        <f t="shared" si="650"/>
        <v>0</v>
      </c>
      <c r="AG1408" s="1316">
        <f t="shared" si="651"/>
        <v>2159090</v>
      </c>
      <c r="AH1408" s="1305"/>
      <c r="AI1408" s="1305"/>
      <c r="AJ1408" s="1267"/>
      <c r="AK1408" s="1317"/>
      <c r="AL1408" s="1317"/>
      <c r="AM1408" s="1305"/>
      <c r="AN1408" s="1305"/>
      <c r="AO1408" s="1266"/>
      <c r="AP1408" s="1491">
        <f t="shared" si="652"/>
        <v>0</v>
      </c>
      <c r="AQ1408" s="1268"/>
      <c r="AR1408" s="1492">
        <f t="shared" si="653"/>
        <v>0</v>
      </c>
      <c r="AS1408" s="1268"/>
      <c r="AT1408" s="1492">
        <f t="shared" si="654"/>
        <v>0</v>
      </c>
      <c r="AU1408" s="1268"/>
      <c r="AV1408" s="1492">
        <f t="shared" si="655"/>
        <v>0</v>
      </c>
      <c r="AW1408" s="1493">
        <f t="shared" si="656"/>
        <v>0</v>
      </c>
      <c r="AX1408" s="2153">
        <f t="shared" si="657"/>
        <v>0</v>
      </c>
      <c r="AY1408" s="1495">
        <f t="shared" si="658"/>
        <v>0</v>
      </c>
      <c r="AZ1408" s="1937"/>
      <c r="BA1408" s="1508">
        <v>1331818</v>
      </c>
      <c r="BB1408" s="1508">
        <v>1931818</v>
      </c>
      <c r="BC1408" s="1508">
        <v>2231818</v>
      </c>
      <c r="BD1408" s="1508">
        <v>431818</v>
      </c>
      <c r="BE1408" s="2174"/>
      <c r="BF1408" s="1229"/>
      <c r="BG1408" s="1317"/>
      <c r="BH1408" s="1229"/>
      <c r="BI1408" s="1317"/>
      <c r="BJ1408" s="1229"/>
      <c r="BK1408" s="1317"/>
      <c r="BL1408" s="1229"/>
      <c r="BM1408" s="1229"/>
      <c r="BN1408" s="1229"/>
      <c r="BO1408" s="1490">
        <f t="shared" si="659"/>
        <v>0</v>
      </c>
      <c r="BP1408" s="1496">
        <f t="shared" si="665"/>
        <v>0</v>
      </c>
      <c r="BQ1408" s="1305"/>
      <c r="BS1408" s="1298"/>
      <c r="BT1408" s="1298"/>
      <c r="BU1408" s="1298"/>
      <c r="BV1408" s="1298"/>
      <c r="BW1408" s="1298"/>
    </row>
    <row r="1409" spans="1:75" ht="15" x14ac:dyDescent="0.25">
      <c r="A1409" s="1315">
        <v>4</v>
      </c>
      <c r="B1409" s="2051">
        <v>43794</v>
      </c>
      <c r="C1409" s="1929">
        <f t="shared" si="664"/>
        <v>1392</v>
      </c>
      <c r="D1409" s="1305" t="s">
        <v>351</v>
      </c>
      <c r="E1409" s="1305" t="s">
        <v>57</v>
      </c>
      <c r="F1409" s="1266"/>
      <c r="G1409" s="1301">
        <f t="shared" si="667"/>
        <v>0</v>
      </c>
      <c r="H1409" s="1268"/>
      <c r="I1409" s="817">
        <f t="shared" si="661"/>
        <v>0</v>
      </c>
      <c r="J1409" s="1268"/>
      <c r="K1409" s="817">
        <f t="shared" si="660"/>
        <v>0</v>
      </c>
      <c r="L1409" s="1268">
        <v>5</v>
      </c>
      <c r="M1409" s="817">
        <f t="shared" si="662"/>
        <v>2159090</v>
      </c>
      <c r="N1409" s="1272">
        <f t="shared" si="669"/>
        <v>5</v>
      </c>
      <c r="O1409" s="1494">
        <f t="shared" si="669"/>
        <v>2159090</v>
      </c>
      <c r="P1409" s="1269">
        <f t="shared" si="649"/>
        <v>200000</v>
      </c>
      <c r="Q1409" s="1307"/>
      <c r="R1409" s="1508">
        <v>1331818</v>
      </c>
      <c r="S1409" s="1508">
        <v>1931818</v>
      </c>
      <c r="T1409" s="1508">
        <v>2231818</v>
      </c>
      <c r="U1409" s="1508">
        <v>431818</v>
      </c>
      <c r="V1409" s="1892"/>
      <c r="W1409" s="1229"/>
      <c r="X1409" s="2337"/>
      <c r="Y1409" s="1229"/>
      <c r="Z1409" s="2395"/>
      <c r="AA1409" s="1229"/>
      <c r="AB1409" s="1317"/>
      <c r="AC1409" s="1229"/>
      <c r="AD1409" s="1229"/>
      <c r="AE1409" s="1229"/>
      <c r="AF1409" s="1490">
        <f t="shared" si="650"/>
        <v>0</v>
      </c>
      <c r="AG1409" s="1316">
        <f t="shared" si="651"/>
        <v>2159090</v>
      </c>
      <c r="AH1409" s="1305"/>
      <c r="AI1409" s="1305"/>
      <c r="AJ1409" s="1267"/>
      <c r="AK1409" s="1317"/>
      <c r="AL1409" s="1317"/>
      <c r="AM1409" s="1305"/>
      <c r="AN1409" s="1305"/>
      <c r="AO1409" s="1266"/>
      <c r="AP1409" s="1491">
        <f t="shared" si="652"/>
        <v>0</v>
      </c>
      <c r="AQ1409" s="1268"/>
      <c r="AR1409" s="1492">
        <f t="shared" si="653"/>
        <v>0</v>
      </c>
      <c r="AS1409" s="1268"/>
      <c r="AT1409" s="1492">
        <f t="shared" si="654"/>
        <v>0</v>
      </c>
      <c r="AU1409" s="1268"/>
      <c r="AV1409" s="1492">
        <f t="shared" si="655"/>
        <v>0</v>
      </c>
      <c r="AW1409" s="1493">
        <f t="shared" si="656"/>
        <v>0</v>
      </c>
      <c r="AX1409" s="2153">
        <f t="shared" si="657"/>
        <v>0</v>
      </c>
      <c r="AY1409" s="1495">
        <f t="shared" si="658"/>
        <v>0</v>
      </c>
      <c r="AZ1409" s="1937"/>
      <c r="BA1409" s="1508">
        <v>1331818</v>
      </c>
      <c r="BB1409" s="1508">
        <v>1931818</v>
      </c>
      <c r="BC1409" s="1508">
        <v>2231818</v>
      </c>
      <c r="BD1409" s="1508">
        <v>431818</v>
      </c>
      <c r="BE1409" s="2174"/>
      <c r="BF1409" s="1229"/>
      <c r="BG1409" s="1317"/>
      <c r="BH1409" s="1229"/>
      <c r="BI1409" s="1317"/>
      <c r="BJ1409" s="1229"/>
      <c r="BK1409" s="1317"/>
      <c r="BL1409" s="1229"/>
      <c r="BM1409" s="1229"/>
      <c r="BN1409" s="1229"/>
      <c r="BO1409" s="1490">
        <f t="shared" si="659"/>
        <v>0</v>
      </c>
      <c r="BP1409" s="1496">
        <f t="shared" si="665"/>
        <v>0</v>
      </c>
      <c r="BQ1409" s="1305"/>
      <c r="BS1409" s="1298"/>
      <c r="BT1409" s="1298"/>
      <c r="BU1409" s="1298"/>
      <c r="BV1409" s="1298"/>
      <c r="BW1409" s="1298"/>
    </row>
    <row r="1410" spans="1:75" ht="15" x14ac:dyDescent="0.25">
      <c r="A1410" s="1315">
        <v>5</v>
      </c>
      <c r="B1410" s="2051">
        <v>43794</v>
      </c>
      <c r="C1410" s="1929">
        <f t="shared" si="664"/>
        <v>1393</v>
      </c>
      <c r="D1410" s="1305" t="s">
        <v>42</v>
      </c>
      <c r="E1410" s="1305" t="s">
        <v>273</v>
      </c>
      <c r="F1410" s="1266"/>
      <c r="G1410" s="1301">
        <f t="shared" si="667"/>
        <v>0</v>
      </c>
      <c r="H1410" s="1268"/>
      <c r="I1410" s="817">
        <f t="shared" si="661"/>
        <v>0</v>
      </c>
      <c r="J1410" s="1268"/>
      <c r="K1410" s="817">
        <f t="shared" si="660"/>
        <v>0</v>
      </c>
      <c r="L1410" s="1268">
        <v>10</v>
      </c>
      <c r="M1410" s="817">
        <f t="shared" si="662"/>
        <v>4318180</v>
      </c>
      <c r="N1410" s="1272">
        <f t="shared" si="669"/>
        <v>10</v>
      </c>
      <c r="O1410" s="1494">
        <f t="shared" si="669"/>
        <v>4318180</v>
      </c>
      <c r="P1410" s="1269">
        <f t="shared" si="649"/>
        <v>400000</v>
      </c>
      <c r="Q1410" s="1307"/>
      <c r="R1410" s="1508">
        <v>1331818</v>
      </c>
      <c r="S1410" s="1508">
        <v>1931818</v>
      </c>
      <c r="T1410" s="1508">
        <v>2231818</v>
      </c>
      <c r="U1410" s="1508">
        <v>431818</v>
      </c>
      <c r="V1410" s="1892"/>
      <c r="W1410" s="1229"/>
      <c r="X1410" s="2337"/>
      <c r="Y1410" s="1229"/>
      <c r="Z1410" s="2395"/>
      <c r="AA1410" s="1229"/>
      <c r="AB1410" s="1317"/>
      <c r="AC1410" s="1229"/>
      <c r="AD1410" s="1229"/>
      <c r="AE1410" s="1229"/>
      <c r="AF1410" s="1490">
        <f t="shared" si="650"/>
        <v>0</v>
      </c>
      <c r="AG1410" s="1316">
        <f t="shared" si="651"/>
        <v>4318180</v>
      </c>
      <c r="AH1410" s="1305"/>
      <c r="AI1410" s="1305"/>
      <c r="AJ1410" s="1267"/>
      <c r="AK1410" s="1317"/>
      <c r="AL1410" s="1317"/>
      <c r="AM1410" s="1305"/>
      <c r="AN1410" s="1305"/>
      <c r="AO1410" s="1266"/>
      <c r="AP1410" s="1491">
        <f t="shared" si="652"/>
        <v>0</v>
      </c>
      <c r="AQ1410" s="1268"/>
      <c r="AR1410" s="1492">
        <f t="shared" si="653"/>
        <v>0</v>
      </c>
      <c r="AS1410" s="1268"/>
      <c r="AT1410" s="1492">
        <f t="shared" si="654"/>
        <v>0</v>
      </c>
      <c r="AU1410" s="1268"/>
      <c r="AV1410" s="1492">
        <f t="shared" si="655"/>
        <v>0</v>
      </c>
      <c r="AW1410" s="1493">
        <f t="shared" si="656"/>
        <v>0</v>
      </c>
      <c r="AX1410" s="2153">
        <f t="shared" si="657"/>
        <v>0</v>
      </c>
      <c r="AY1410" s="1495">
        <f t="shared" si="658"/>
        <v>0</v>
      </c>
      <c r="AZ1410" s="1937"/>
      <c r="BA1410" s="1508">
        <v>1331818</v>
      </c>
      <c r="BB1410" s="1508">
        <v>1931818</v>
      </c>
      <c r="BC1410" s="1508">
        <v>2231818</v>
      </c>
      <c r="BD1410" s="1508">
        <v>431818</v>
      </c>
      <c r="BE1410" s="2174"/>
      <c r="BF1410" s="1229"/>
      <c r="BG1410" s="1317"/>
      <c r="BH1410" s="1229"/>
      <c r="BI1410" s="1317"/>
      <c r="BJ1410" s="1229"/>
      <c r="BK1410" s="1317"/>
      <c r="BL1410" s="1229"/>
      <c r="BM1410" s="1229"/>
      <c r="BN1410" s="1229"/>
      <c r="BO1410" s="1490">
        <f t="shared" si="659"/>
        <v>0</v>
      </c>
      <c r="BP1410" s="1496">
        <f t="shared" si="665"/>
        <v>0</v>
      </c>
      <c r="BQ1410" s="1305"/>
      <c r="BS1410" s="1298"/>
      <c r="BT1410" s="1298"/>
      <c r="BU1410" s="1298"/>
      <c r="BV1410" s="1298"/>
      <c r="BW1410" s="1298"/>
    </row>
    <row r="1411" spans="1:75" ht="15" x14ac:dyDescent="0.25">
      <c r="A1411" s="1315">
        <v>6</v>
      </c>
      <c r="B1411" s="2051">
        <v>43794</v>
      </c>
      <c r="C1411" s="1929">
        <f t="shared" si="664"/>
        <v>1394</v>
      </c>
      <c r="D1411" s="1305" t="s">
        <v>290</v>
      </c>
      <c r="E1411" s="1305" t="s">
        <v>273</v>
      </c>
      <c r="F1411" s="1266"/>
      <c r="G1411" s="1301">
        <f t="shared" si="667"/>
        <v>0</v>
      </c>
      <c r="H1411" s="1268"/>
      <c r="I1411" s="817">
        <f t="shared" si="661"/>
        <v>0</v>
      </c>
      <c r="J1411" s="1268"/>
      <c r="K1411" s="817">
        <f t="shared" si="660"/>
        <v>0</v>
      </c>
      <c r="L1411" s="1268">
        <v>10</v>
      </c>
      <c r="M1411" s="817">
        <f t="shared" si="662"/>
        <v>4318180</v>
      </c>
      <c r="N1411" s="1272">
        <f t="shared" si="669"/>
        <v>10</v>
      </c>
      <c r="O1411" s="1494">
        <f t="shared" si="669"/>
        <v>4318180</v>
      </c>
      <c r="P1411" s="1269">
        <f t="shared" si="649"/>
        <v>400000</v>
      </c>
      <c r="Q1411" s="1307"/>
      <c r="R1411" s="1508">
        <v>1331818</v>
      </c>
      <c r="S1411" s="1508">
        <v>1931818</v>
      </c>
      <c r="T1411" s="1508">
        <v>2231818</v>
      </c>
      <c r="U1411" s="1508">
        <v>431818</v>
      </c>
      <c r="V1411" s="1892"/>
      <c r="W1411" s="1229"/>
      <c r="X1411" s="2337"/>
      <c r="Y1411" s="1229"/>
      <c r="Z1411" s="2395"/>
      <c r="AA1411" s="1229"/>
      <c r="AB1411" s="1317"/>
      <c r="AC1411" s="1229"/>
      <c r="AD1411" s="1229"/>
      <c r="AE1411" s="1229"/>
      <c r="AF1411" s="1490">
        <f t="shared" si="650"/>
        <v>0</v>
      </c>
      <c r="AG1411" s="1316">
        <f t="shared" si="651"/>
        <v>4318180</v>
      </c>
      <c r="AH1411" s="1305"/>
      <c r="AI1411" s="1305"/>
      <c r="AJ1411" s="1267"/>
      <c r="AK1411" s="1317"/>
      <c r="AL1411" s="1317"/>
      <c r="AM1411" s="1305"/>
      <c r="AN1411" s="1305"/>
      <c r="AO1411" s="1266"/>
      <c r="AP1411" s="1491">
        <f t="shared" si="652"/>
        <v>0</v>
      </c>
      <c r="AQ1411" s="1268"/>
      <c r="AR1411" s="1492">
        <f t="shared" si="653"/>
        <v>0</v>
      </c>
      <c r="AS1411" s="1268"/>
      <c r="AT1411" s="1492">
        <f t="shared" si="654"/>
        <v>0</v>
      </c>
      <c r="AU1411" s="1268"/>
      <c r="AV1411" s="1492">
        <f t="shared" si="655"/>
        <v>0</v>
      </c>
      <c r="AW1411" s="1493">
        <f t="shared" si="656"/>
        <v>0</v>
      </c>
      <c r="AX1411" s="2153">
        <f t="shared" si="657"/>
        <v>0</v>
      </c>
      <c r="AY1411" s="1495">
        <f t="shared" si="658"/>
        <v>0</v>
      </c>
      <c r="AZ1411" s="1937"/>
      <c r="BA1411" s="1508">
        <v>1331818</v>
      </c>
      <c r="BB1411" s="1508">
        <v>1931818</v>
      </c>
      <c r="BC1411" s="1508">
        <v>2231818</v>
      </c>
      <c r="BD1411" s="1508">
        <v>431818</v>
      </c>
      <c r="BE1411" s="2174"/>
      <c r="BF1411" s="1229"/>
      <c r="BG1411" s="1317"/>
      <c r="BH1411" s="1229"/>
      <c r="BI1411" s="1317"/>
      <c r="BJ1411" s="1229"/>
      <c r="BK1411" s="1317"/>
      <c r="BL1411" s="1229"/>
      <c r="BM1411" s="1229"/>
      <c r="BN1411" s="1229"/>
      <c r="BO1411" s="1490">
        <f t="shared" si="659"/>
        <v>0</v>
      </c>
      <c r="BP1411" s="1496">
        <f t="shared" si="665"/>
        <v>0</v>
      </c>
      <c r="BQ1411" s="1305"/>
      <c r="BS1411" s="1298"/>
      <c r="BT1411" s="1298"/>
      <c r="BU1411" s="1298"/>
      <c r="BV1411" s="1298"/>
      <c r="BW1411" s="1298"/>
    </row>
    <row r="1412" spans="1:75" ht="15" x14ac:dyDescent="0.25">
      <c r="A1412" s="1315">
        <v>7</v>
      </c>
      <c r="B1412" s="2051">
        <v>43794</v>
      </c>
      <c r="C1412" s="1929">
        <f t="shared" si="664"/>
        <v>1395</v>
      </c>
      <c r="D1412" s="1305" t="s">
        <v>177</v>
      </c>
      <c r="E1412" s="1305" t="s">
        <v>88</v>
      </c>
      <c r="F1412" s="1266">
        <v>6</v>
      </c>
      <c r="G1412" s="1301">
        <f t="shared" si="667"/>
        <v>7990908</v>
      </c>
      <c r="H1412" s="1268"/>
      <c r="I1412" s="817">
        <f t="shared" si="661"/>
        <v>0</v>
      </c>
      <c r="J1412" s="1268"/>
      <c r="K1412" s="817">
        <f t="shared" si="660"/>
        <v>0</v>
      </c>
      <c r="L1412" s="1268">
        <v>4</v>
      </c>
      <c r="M1412" s="817">
        <f t="shared" si="662"/>
        <v>1727272</v>
      </c>
      <c r="N1412" s="1272">
        <f t="shared" si="669"/>
        <v>10</v>
      </c>
      <c r="O1412" s="1494">
        <f t="shared" si="669"/>
        <v>9718180</v>
      </c>
      <c r="P1412" s="1269">
        <f t="shared" si="649"/>
        <v>400000</v>
      </c>
      <c r="Q1412" s="1307"/>
      <c r="R1412" s="1508">
        <v>1331818</v>
      </c>
      <c r="S1412" s="1508">
        <v>1931818</v>
      </c>
      <c r="T1412" s="1508">
        <v>2231818</v>
      </c>
      <c r="U1412" s="1508">
        <v>431818</v>
      </c>
      <c r="V1412" s="1892"/>
      <c r="W1412" s="1229"/>
      <c r="X1412" s="2337"/>
      <c r="Y1412" s="1229"/>
      <c r="Z1412" s="2395"/>
      <c r="AA1412" s="1229"/>
      <c r="AB1412" s="1317"/>
      <c r="AC1412" s="1229"/>
      <c r="AD1412" s="1229"/>
      <c r="AE1412" s="1229"/>
      <c r="AF1412" s="1490">
        <f t="shared" si="650"/>
        <v>0</v>
      </c>
      <c r="AG1412" s="1316">
        <f t="shared" si="651"/>
        <v>9718180</v>
      </c>
      <c r="AH1412" s="1305"/>
      <c r="AI1412" s="1305"/>
      <c r="AJ1412" s="1267"/>
      <c r="AK1412" s="1317"/>
      <c r="AL1412" s="1317"/>
      <c r="AM1412" s="1305"/>
      <c r="AN1412" s="1305"/>
      <c r="AO1412" s="1266"/>
      <c r="AP1412" s="1491">
        <f t="shared" si="652"/>
        <v>0</v>
      </c>
      <c r="AQ1412" s="1268"/>
      <c r="AR1412" s="1492">
        <f t="shared" si="653"/>
        <v>0</v>
      </c>
      <c r="AS1412" s="1268"/>
      <c r="AT1412" s="1492">
        <f t="shared" si="654"/>
        <v>0</v>
      </c>
      <c r="AU1412" s="1268"/>
      <c r="AV1412" s="1492">
        <f t="shared" si="655"/>
        <v>0</v>
      </c>
      <c r="AW1412" s="1493">
        <f t="shared" si="656"/>
        <v>0</v>
      </c>
      <c r="AX1412" s="2153">
        <f t="shared" si="657"/>
        <v>0</v>
      </c>
      <c r="AY1412" s="1495">
        <f t="shared" si="658"/>
        <v>0</v>
      </c>
      <c r="AZ1412" s="1937"/>
      <c r="BA1412" s="1508">
        <v>1331818</v>
      </c>
      <c r="BB1412" s="1508">
        <v>1931818</v>
      </c>
      <c r="BC1412" s="1508">
        <v>2231818</v>
      </c>
      <c r="BD1412" s="1508">
        <v>431818</v>
      </c>
      <c r="BE1412" s="2174"/>
      <c r="BF1412" s="1229"/>
      <c r="BG1412" s="1317"/>
      <c r="BH1412" s="1229"/>
      <c r="BI1412" s="1317"/>
      <c r="BJ1412" s="1229"/>
      <c r="BK1412" s="1317"/>
      <c r="BL1412" s="1229"/>
      <c r="BM1412" s="1229"/>
      <c r="BN1412" s="1229"/>
      <c r="BO1412" s="1490">
        <f t="shared" si="659"/>
        <v>0</v>
      </c>
      <c r="BP1412" s="1496">
        <f t="shared" si="665"/>
        <v>0</v>
      </c>
      <c r="BQ1412" s="1305"/>
      <c r="BS1412" s="1298"/>
      <c r="BT1412" s="1298"/>
      <c r="BU1412" s="1298"/>
      <c r="BV1412" s="1298"/>
      <c r="BW1412" s="1298"/>
    </row>
    <row r="1413" spans="1:75" ht="15" x14ac:dyDescent="0.25">
      <c r="A1413" s="1315">
        <v>8</v>
      </c>
      <c r="B1413" s="2051">
        <v>43794</v>
      </c>
      <c r="C1413" s="1929">
        <f t="shared" si="664"/>
        <v>1396</v>
      </c>
      <c r="D1413" s="1305" t="s">
        <v>229</v>
      </c>
      <c r="E1413" s="1305" t="s">
        <v>88</v>
      </c>
      <c r="F1413" s="1266">
        <v>5</v>
      </c>
      <c r="G1413" s="1301">
        <f t="shared" si="667"/>
        <v>6659090</v>
      </c>
      <c r="H1413" s="1268"/>
      <c r="I1413" s="817">
        <f t="shared" si="661"/>
        <v>0</v>
      </c>
      <c r="J1413" s="1268">
        <v>2</v>
      </c>
      <c r="K1413" s="817">
        <f t="shared" si="660"/>
        <v>4463636</v>
      </c>
      <c r="L1413" s="1268">
        <v>3</v>
      </c>
      <c r="M1413" s="817">
        <f t="shared" si="662"/>
        <v>1295454</v>
      </c>
      <c r="N1413" s="1272">
        <f t="shared" si="669"/>
        <v>10</v>
      </c>
      <c r="O1413" s="1494">
        <f t="shared" si="669"/>
        <v>12418180</v>
      </c>
      <c r="P1413" s="1269">
        <f t="shared" si="649"/>
        <v>400000</v>
      </c>
      <c r="Q1413" s="1307"/>
      <c r="R1413" s="1508">
        <v>1331818</v>
      </c>
      <c r="S1413" s="1508">
        <v>1931818</v>
      </c>
      <c r="T1413" s="1508">
        <v>2231818</v>
      </c>
      <c r="U1413" s="1508">
        <v>431818</v>
      </c>
      <c r="V1413" s="1892"/>
      <c r="W1413" s="1229"/>
      <c r="X1413" s="2337"/>
      <c r="Y1413" s="1229"/>
      <c r="Z1413" s="2395"/>
      <c r="AA1413" s="1229"/>
      <c r="AB1413" s="1317"/>
      <c r="AC1413" s="1229"/>
      <c r="AD1413" s="1229"/>
      <c r="AE1413" s="1229"/>
      <c r="AF1413" s="1490">
        <f t="shared" si="650"/>
        <v>0</v>
      </c>
      <c r="AG1413" s="1316">
        <f t="shared" si="651"/>
        <v>12418180</v>
      </c>
      <c r="AH1413" s="1305"/>
      <c r="AI1413" s="1305"/>
      <c r="AJ1413" s="1267"/>
      <c r="AK1413" s="1317"/>
      <c r="AL1413" s="1317"/>
      <c r="AM1413" s="1305"/>
      <c r="AN1413" s="1305"/>
      <c r="AO1413" s="1266"/>
      <c r="AP1413" s="1491">
        <f t="shared" si="652"/>
        <v>0</v>
      </c>
      <c r="AQ1413" s="1268"/>
      <c r="AR1413" s="1492">
        <f t="shared" si="653"/>
        <v>0</v>
      </c>
      <c r="AS1413" s="1268"/>
      <c r="AT1413" s="1492">
        <f t="shared" si="654"/>
        <v>0</v>
      </c>
      <c r="AU1413" s="1268"/>
      <c r="AV1413" s="1492">
        <f t="shared" si="655"/>
        <v>0</v>
      </c>
      <c r="AW1413" s="1493">
        <f t="shared" si="656"/>
        <v>0</v>
      </c>
      <c r="AX1413" s="2153">
        <f t="shared" si="657"/>
        <v>0</v>
      </c>
      <c r="AY1413" s="1495">
        <f t="shared" si="658"/>
        <v>0</v>
      </c>
      <c r="AZ1413" s="1937"/>
      <c r="BA1413" s="1508">
        <v>1331818</v>
      </c>
      <c r="BB1413" s="1508">
        <v>1931818</v>
      </c>
      <c r="BC1413" s="1508">
        <v>2231818</v>
      </c>
      <c r="BD1413" s="1508">
        <v>431818</v>
      </c>
      <c r="BE1413" s="2174"/>
      <c r="BF1413" s="1229"/>
      <c r="BG1413" s="1317"/>
      <c r="BH1413" s="1229"/>
      <c r="BI1413" s="1317"/>
      <c r="BJ1413" s="1229"/>
      <c r="BK1413" s="1317"/>
      <c r="BL1413" s="1229"/>
      <c r="BM1413" s="1229"/>
      <c r="BN1413" s="1229"/>
      <c r="BO1413" s="1490">
        <f t="shared" si="659"/>
        <v>0</v>
      </c>
      <c r="BP1413" s="1496">
        <f t="shared" si="665"/>
        <v>0</v>
      </c>
      <c r="BQ1413" s="1305"/>
      <c r="BS1413" s="1298"/>
      <c r="BT1413" s="1298"/>
      <c r="BU1413" s="1298"/>
      <c r="BV1413" s="1298"/>
      <c r="BW1413" s="1298"/>
    </row>
    <row r="1414" spans="1:75" ht="15" x14ac:dyDescent="0.25">
      <c r="A1414" s="1315">
        <v>1</v>
      </c>
      <c r="B1414" s="2051">
        <v>43795</v>
      </c>
      <c r="C1414" s="1929">
        <f t="shared" si="664"/>
        <v>1397</v>
      </c>
      <c r="D1414" s="1305" t="s">
        <v>87</v>
      </c>
      <c r="E1414" s="1305" t="s">
        <v>88</v>
      </c>
      <c r="F1414" s="1266">
        <v>5</v>
      </c>
      <c r="G1414" s="1301">
        <f t="shared" si="667"/>
        <v>6659090</v>
      </c>
      <c r="H1414" s="1268"/>
      <c r="I1414" s="817">
        <f t="shared" si="661"/>
        <v>0</v>
      </c>
      <c r="J1414" s="1268">
        <v>5</v>
      </c>
      <c r="K1414" s="817">
        <f t="shared" si="660"/>
        <v>11159090</v>
      </c>
      <c r="L1414" s="1268"/>
      <c r="M1414" s="817">
        <f t="shared" si="662"/>
        <v>0</v>
      </c>
      <c r="N1414" s="1272">
        <f t="shared" si="669"/>
        <v>10</v>
      </c>
      <c r="O1414" s="1494">
        <f t="shared" si="669"/>
        <v>17818180</v>
      </c>
      <c r="P1414" s="1269">
        <f t="shared" ref="P1414:P1477" si="670">+N1414*40000</f>
        <v>400000</v>
      </c>
      <c r="Q1414" s="1307"/>
      <c r="R1414" s="1508">
        <v>1331818</v>
      </c>
      <c r="S1414" s="1508">
        <v>1931818</v>
      </c>
      <c r="T1414" s="1508">
        <v>2231818</v>
      </c>
      <c r="U1414" s="1508">
        <v>431818</v>
      </c>
      <c r="V1414" s="1892"/>
      <c r="W1414" s="1229"/>
      <c r="X1414" s="2337"/>
      <c r="Y1414" s="1229"/>
      <c r="Z1414" s="2395"/>
      <c r="AA1414" s="1229"/>
      <c r="AB1414" s="1317"/>
      <c r="AC1414" s="1229"/>
      <c r="AD1414" s="1229"/>
      <c r="AE1414" s="1229"/>
      <c r="AF1414" s="1490">
        <f t="shared" si="650"/>
        <v>0</v>
      </c>
      <c r="AG1414" s="1316">
        <f t="shared" si="651"/>
        <v>17818180</v>
      </c>
      <c r="AH1414" s="1305"/>
      <c r="AI1414" s="1305"/>
      <c r="AJ1414" s="1267"/>
      <c r="AK1414" s="1317"/>
      <c r="AL1414" s="1317"/>
      <c r="AM1414" s="1305"/>
      <c r="AN1414" s="1305"/>
      <c r="AO1414" s="1266"/>
      <c r="AP1414" s="1491">
        <f t="shared" si="652"/>
        <v>0</v>
      </c>
      <c r="AQ1414" s="1268"/>
      <c r="AR1414" s="1492">
        <f t="shared" si="653"/>
        <v>0</v>
      </c>
      <c r="AS1414" s="1268"/>
      <c r="AT1414" s="1492">
        <f t="shared" si="654"/>
        <v>0</v>
      </c>
      <c r="AU1414" s="1268"/>
      <c r="AV1414" s="1492">
        <f t="shared" si="655"/>
        <v>0</v>
      </c>
      <c r="AW1414" s="1493">
        <f t="shared" si="656"/>
        <v>0</v>
      </c>
      <c r="AX1414" s="2153">
        <f t="shared" si="657"/>
        <v>0</v>
      </c>
      <c r="AY1414" s="1495">
        <f t="shared" si="658"/>
        <v>0</v>
      </c>
      <c r="AZ1414" s="1937"/>
      <c r="BA1414" s="1508">
        <v>1331818</v>
      </c>
      <c r="BB1414" s="1508">
        <v>1931818</v>
      </c>
      <c r="BC1414" s="1508">
        <v>2231818</v>
      </c>
      <c r="BD1414" s="1508">
        <v>431818</v>
      </c>
      <c r="BE1414" s="2174"/>
      <c r="BF1414" s="1229"/>
      <c r="BG1414" s="1317"/>
      <c r="BH1414" s="1229"/>
      <c r="BI1414" s="1317"/>
      <c r="BJ1414" s="1229"/>
      <c r="BK1414" s="1317"/>
      <c r="BL1414" s="1229"/>
      <c r="BM1414" s="1229"/>
      <c r="BN1414" s="1229"/>
      <c r="BO1414" s="1490">
        <f t="shared" si="659"/>
        <v>0</v>
      </c>
      <c r="BP1414" s="1496">
        <f t="shared" si="665"/>
        <v>0</v>
      </c>
      <c r="BQ1414" s="1305"/>
      <c r="BS1414" s="1298"/>
      <c r="BT1414" s="1298"/>
      <c r="BU1414" s="1298"/>
      <c r="BV1414" s="1298"/>
      <c r="BW1414" s="1298"/>
    </row>
    <row r="1415" spans="1:75" ht="15" x14ac:dyDescent="0.25">
      <c r="A1415" s="1315">
        <v>2</v>
      </c>
      <c r="B1415" s="2051">
        <v>43795</v>
      </c>
      <c r="C1415" s="1929">
        <f t="shared" si="664"/>
        <v>1398</v>
      </c>
      <c r="D1415" s="1305" t="s">
        <v>212</v>
      </c>
      <c r="E1415" s="1305" t="s">
        <v>88</v>
      </c>
      <c r="F1415" s="1266">
        <v>10</v>
      </c>
      <c r="G1415" s="1301">
        <f t="shared" si="667"/>
        <v>13318180</v>
      </c>
      <c r="H1415" s="1268"/>
      <c r="I1415" s="817">
        <f t="shared" si="661"/>
        <v>0</v>
      </c>
      <c r="J1415" s="1268"/>
      <c r="K1415" s="817">
        <f t="shared" si="660"/>
        <v>0</v>
      </c>
      <c r="L1415" s="1268"/>
      <c r="M1415" s="817">
        <f t="shared" si="662"/>
        <v>0</v>
      </c>
      <c r="N1415" s="1272">
        <f t="shared" si="669"/>
        <v>10</v>
      </c>
      <c r="O1415" s="1494">
        <f t="shared" si="669"/>
        <v>13318180</v>
      </c>
      <c r="P1415" s="1269">
        <f t="shared" si="670"/>
        <v>400000</v>
      </c>
      <c r="Q1415" s="1307"/>
      <c r="R1415" s="1508">
        <v>1331818</v>
      </c>
      <c r="S1415" s="1508">
        <v>1931818</v>
      </c>
      <c r="T1415" s="1508">
        <v>2231818</v>
      </c>
      <c r="U1415" s="1508">
        <v>431818</v>
      </c>
      <c r="V1415" s="1892"/>
      <c r="W1415" s="1229"/>
      <c r="X1415" s="2337"/>
      <c r="Y1415" s="1229"/>
      <c r="Z1415" s="2395"/>
      <c r="AA1415" s="1229"/>
      <c r="AB1415" s="1317"/>
      <c r="AC1415" s="1229"/>
      <c r="AD1415" s="1229"/>
      <c r="AE1415" s="1229"/>
      <c r="AF1415" s="1490">
        <f t="shared" si="650"/>
        <v>0</v>
      </c>
      <c r="AG1415" s="1316">
        <f t="shared" si="651"/>
        <v>13318180</v>
      </c>
      <c r="AH1415" s="1305"/>
      <c r="AI1415" s="1305"/>
      <c r="AJ1415" s="1267"/>
      <c r="AK1415" s="1317"/>
      <c r="AL1415" s="1317"/>
      <c r="AM1415" s="1305"/>
      <c r="AN1415" s="1305"/>
      <c r="AO1415" s="1266"/>
      <c r="AP1415" s="1491">
        <f t="shared" si="652"/>
        <v>0</v>
      </c>
      <c r="AQ1415" s="1268"/>
      <c r="AR1415" s="1492">
        <f t="shared" si="653"/>
        <v>0</v>
      </c>
      <c r="AS1415" s="1268"/>
      <c r="AT1415" s="1492">
        <f t="shared" si="654"/>
        <v>0</v>
      </c>
      <c r="AU1415" s="1268"/>
      <c r="AV1415" s="1492">
        <f t="shared" si="655"/>
        <v>0</v>
      </c>
      <c r="AW1415" s="1493">
        <f t="shared" si="656"/>
        <v>0</v>
      </c>
      <c r="AX1415" s="2153">
        <f t="shared" si="657"/>
        <v>0</v>
      </c>
      <c r="AY1415" s="1495">
        <f t="shared" si="658"/>
        <v>0</v>
      </c>
      <c r="AZ1415" s="1937"/>
      <c r="BA1415" s="1508">
        <v>1331818</v>
      </c>
      <c r="BB1415" s="1508">
        <v>1931818</v>
      </c>
      <c r="BC1415" s="1508">
        <v>2231818</v>
      </c>
      <c r="BD1415" s="1508">
        <v>431818</v>
      </c>
      <c r="BE1415" s="2174"/>
      <c r="BF1415" s="1229"/>
      <c r="BG1415" s="1317"/>
      <c r="BH1415" s="1229"/>
      <c r="BI1415" s="1317"/>
      <c r="BJ1415" s="1229"/>
      <c r="BK1415" s="1317"/>
      <c r="BL1415" s="1229"/>
      <c r="BM1415" s="1229"/>
      <c r="BN1415" s="1229"/>
      <c r="BO1415" s="1490">
        <f t="shared" si="659"/>
        <v>0</v>
      </c>
      <c r="BP1415" s="1496">
        <f t="shared" si="665"/>
        <v>0</v>
      </c>
      <c r="BQ1415" s="1305"/>
      <c r="BS1415" s="1298"/>
      <c r="BT1415" s="1298"/>
      <c r="BU1415" s="1298"/>
      <c r="BV1415" s="1298"/>
      <c r="BW1415" s="1298"/>
    </row>
    <row r="1416" spans="1:75" ht="15" x14ac:dyDescent="0.25">
      <c r="A1416" s="1315">
        <v>3</v>
      </c>
      <c r="B1416" s="2051">
        <v>43795</v>
      </c>
      <c r="C1416" s="1929">
        <f t="shared" si="664"/>
        <v>1399</v>
      </c>
      <c r="D1416" s="1305" t="s">
        <v>92</v>
      </c>
      <c r="E1416" s="1305" t="s">
        <v>88</v>
      </c>
      <c r="F1416" s="1266">
        <v>5</v>
      </c>
      <c r="G1416" s="1301">
        <f t="shared" si="667"/>
        <v>6659090</v>
      </c>
      <c r="H1416" s="1268"/>
      <c r="I1416" s="817">
        <f t="shared" si="661"/>
        <v>0</v>
      </c>
      <c r="J1416" s="1268">
        <v>2</v>
      </c>
      <c r="K1416" s="817">
        <f t="shared" si="660"/>
        <v>4463636</v>
      </c>
      <c r="L1416" s="1268">
        <v>3</v>
      </c>
      <c r="M1416" s="817">
        <f t="shared" si="662"/>
        <v>1295454</v>
      </c>
      <c r="N1416" s="1272">
        <f t="shared" si="669"/>
        <v>10</v>
      </c>
      <c r="O1416" s="1494">
        <f t="shared" si="669"/>
        <v>12418180</v>
      </c>
      <c r="P1416" s="1269">
        <f t="shared" si="670"/>
        <v>400000</v>
      </c>
      <c r="Q1416" s="1307"/>
      <c r="R1416" s="1508">
        <v>1331818</v>
      </c>
      <c r="S1416" s="1508">
        <v>1931818</v>
      </c>
      <c r="T1416" s="1508">
        <v>2231818</v>
      </c>
      <c r="U1416" s="1508">
        <v>431818</v>
      </c>
      <c r="V1416" s="2470"/>
      <c r="W1416" s="1229"/>
      <c r="X1416" s="2337"/>
      <c r="Y1416" s="1229"/>
      <c r="Z1416" s="2395"/>
      <c r="AA1416" s="1229"/>
      <c r="AB1416" s="1317"/>
      <c r="AC1416" s="1229"/>
      <c r="AD1416" s="1229"/>
      <c r="AE1416" s="1229"/>
      <c r="AF1416" s="1490">
        <f t="shared" ref="AF1416:AF1479" si="671">W1416+Y1416+AA1416+AC1416</f>
        <v>0</v>
      </c>
      <c r="AG1416" s="1316">
        <f t="shared" ref="AG1416:AG1479" si="672">O1416-AF1416</f>
        <v>12418180</v>
      </c>
      <c r="AH1416" s="1305"/>
      <c r="AI1416" s="1305"/>
      <c r="AJ1416" s="1267"/>
      <c r="AK1416" s="1317"/>
      <c r="AL1416" s="1317"/>
      <c r="AM1416" s="1305"/>
      <c r="AN1416" s="1305"/>
      <c r="AO1416" s="1266"/>
      <c r="AP1416" s="1491">
        <f t="shared" ref="AP1416:AP1479" si="673">AO1416*BA1416</f>
        <v>0</v>
      </c>
      <c r="AQ1416" s="1268"/>
      <c r="AR1416" s="1492">
        <f t="shared" ref="AR1416:AR1479" si="674">AQ1416*BB1416</f>
        <v>0</v>
      </c>
      <c r="AS1416" s="1268"/>
      <c r="AT1416" s="1492">
        <f t="shared" ref="AT1416:AT1479" si="675">AS1416*BC1416</f>
        <v>0</v>
      </c>
      <c r="AU1416" s="1268"/>
      <c r="AV1416" s="1492">
        <f t="shared" ref="AV1416:AV1479" si="676">AU1416*BD1416</f>
        <v>0</v>
      </c>
      <c r="AW1416" s="1493">
        <f t="shared" ref="AW1416:AW1479" si="677">AO1416+AQ1416+AS1416+AU1416</f>
        <v>0</v>
      </c>
      <c r="AX1416" s="2153">
        <f t="shared" ref="AX1416:AX1479" si="678">AP1416+AR1416+AT1416+AV1416</f>
        <v>0</v>
      </c>
      <c r="AY1416" s="1495">
        <f t="shared" ref="AY1416:AY1479" si="679">AW1416*40000</f>
        <v>0</v>
      </c>
      <c r="AZ1416" s="1937"/>
      <c r="BA1416" s="1508">
        <v>1331818</v>
      </c>
      <c r="BB1416" s="1508">
        <v>1931818</v>
      </c>
      <c r="BC1416" s="1508">
        <v>2231818</v>
      </c>
      <c r="BD1416" s="1508">
        <v>431818</v>
      </c>
      <c r="BE1416" s="2174"/>
      <c r="BF1416" s="1229"/>
      <c r="BG1416" s="1317"/>
      <c r="BH1416" s="1229"/>
      <c r="BI1416" s="1317"/>
      <c r="BJ1416" s="1229"/>
      <c r="BK1416" s="1317"/>
      <c r="BL1416" s="1229"/>
      <c r="BM1416" s="1229"/>
      <c r="BN1416" s="1229"/>
      <c r="BO1416" s="1490">
        <f t="shared" si="659"/>
        <v>0</v>
      </c>
      <c r="BP1416" s="1496">
        <f t="shared" si="665"/>
        <v>0</v>
      </c>
      <c r="BQ1416" s="1305"/>
      <c r="BS1416" s="1298"/>
      <c r="BT1416" s="1298"/>
      <c r="BU1416" s="1298"/>
      <c r="BV1416" s="1298"/>
      <c r="BW1416" s="1298"/>
    </row>
    <row r="1417" spans="1:75" ht="15" x14ac:dyDescent="0.25">
      <c r="A1417" s="1315">
        <v>4</v>
      </c>
      <c r="B1417" s="2051">
        <v>43795</v>
      </c>
      <c r="C1417" s="1929">
        <f t="shared" si="664"/>
        <v>1400</v>
      </c>
      <c r="D1417" s="1305" t="s">
        <v>76</v>
      </c>
      <c r="E1417" s="1305" t="s">
        <v>57</v>
      </c>
      <c r="F1417" s="1266">
        <v>3</v>
      </c>
      <c r="G1417" s="1301">
        <f t="shared" si="667"/>
        <v>3995454</v>
      </c>
      <c r="H1417" s="1268"/>
      <c r="I1417" s="817">
        <f t="shared" si="661"/>
        <v>0</v>
      </c>
      <c r="J1417" s="1268"/>
      <c r="K1417" s="817">
        <f t="shared" si="660"/>
        <v>0</v>
      </c>
      <c r="L1417" s="1268">
        <v>2</v>
      </c>
      <c r="M1417" s="817">
        <f t="shared" si="662"/>
        <v>863636</v>
      </c>
      <c r="N1417" s="1272">
        <f t="shared" si="669"/>
        <v>5</v>
      </c>
      <c r="O1417" s="1494">
        <f t="shared" si="669"/>
        <v>4859090</v>
      </c>
      <c r="P1417" s="1269">
        <f t="shared" si="670"/>
        <v>200000</v>
      </c>
      <c r="Q1417" s="1307"/>
      <c r="R1417" s="1508">
        <v>1331818</v>
      </c>
      <c r="S1417" s="1508">
        <v>1931818</v>
      </c>
      <c r="T1417" s="1508">
        <v>2231818</v>
      </c>
      <c r="U1417" s="1508">
        <v>431818</v>
      </c>
      <c r="V1417" s="1892"/>
      <c r="W1417" s="1229"/>
      <c r="X1417" s="2337"/>
      <c r="Y1417" s="1229"/>
      <c r="Z1417" s="2395"/>
      <c r="AA1417" s="1229"/>
      <c r="AB1417" s="1317"/>
      <c r="AC1417" s="1229"/>
      <c r="AD1417" s="1229"/>
      <c r="AE1417" s="1229"/>
      <c r="AF1417" s="1490">
        <f t="shared" si="671"/>
        <v>0</v>
      </c>
      <c r="AG1417" s="1316">
        <f t="shared" si="672"/>
        <v>4859090</v>
      </c>
      <c r="AH1417" s="1305"/>
      <c r="AI1417" s="1305"/>
      <c r="AJ1417" s="1267"/>
      <c r="AK1417" s="1317"/>
      <c r="AL1417" s="1317"/>
      <c r="AM1417" s="1305"/>
      <c r="AN1417" s="1305"/>
      <c r="AO1417" s="1266"/>
      <c r="AP1417" s="1491">
        <f t="shared" si="673"/>
        <v>0</v>
      </c>
      <c r="AQ1417" s="1268"/>
      <c r="AR1417" s="1492">
        <f t="shared" si="674"/>
        <v>0</v>
      </c>
      <c r="AS1417" s="1268"/>
      <c r="AT1417" s="1492">
        <f t="shared" si="675"/>
        <v>0</v>
      </c>
      <c r="AU1417" s="1268"/>
      <c r="AV1417" s="1492">
        <f t="shared" si="676"/>
        <v>0</v>
      </c>
      <c r="AW1417" s="1493">
        <f t="shared" si="677"/>
        <v>0</v>
      </c>
      <c r="AX1417" s="2153">
        <f t="shared" si="678"/>
        <v>0</v>
      </c>
      <c r="AY1417" s="1495">
        <f t="shared" si="679"/>
        <v>0</v>
      </c>
      <c r="AZ1417" s="1937"/>
      <c r="BA1417" s="1508">
        <v>1331818</v>
      </c>
      <c r="BB1417" s="1508">
        <v>1931818</v>
      </c>
      <c r="BC1417" s="1508">
        <v>2231818</v>
      </c>
      <c r="BD1417" s="1508">
        <v>431818</v>
      </c>
      <c r="BE1417" s="2174"/>
      <c r="BF1417" s="1229"/>
      <c r="BG1417" s="1317"/>
      <c r="BH1417" s="1229"/>
      <c r="BI1417" s="1317"/>
      <c r="BJ1417" s="1229"/>
      <c r="BK1417" s="1317"/>
      <c r="BL1417" s="1229"/>
      <c r="BM1417" s="1229"/>
      <c r="BN1417" s="1229"/>
      <c r="BO1417" s="1490">
        <f t="shared" ref="BO1417:BO1480" si="680">BF1417+BH1417+BJ1417+BL1417</f>
        <v>0</v>
      </c>
      <c r="BP1417" s="1496">
        <f t="shared" si="665"/>
        <v>0</v>
      </c>
      <c r="BQ1417" s="1305"/>
      <c r="BS1417" s="1298"/>
      <c r="BT1417" s="1298"/>
      <c r="BU1417" s="1298"/>
      <c r="BV1417" s="1298"/>
      <c r="BW1417" s="1298"/>
    </row>
    <row r="1418" spans="1:75" ht="15" x14ac:dyDescent="0.25">
      <c r="A1418" s="1315">
        <v>5</v>
      </c>
      <c r="B1418" s="2051">
        <v>43795</v>
      </c>
      <c r="C1418" s="1929">
        <f t="shared" si="664"/>
        <v>1401</v>
      </c>
      <c r="D1418" s="1305" t="s">
        <v>73</v>
      </c>
      <c r="E1418" s="1305" t="s">
        <v>57</v>
      </c>
      <c r="F1418" s="1266">
        <v>3</v>
      </c>
      <c r="G1418" s="1301">
        <f t="shared" si="667"/>
        <v>3995454</v>
      </c>
      <c r="H1418" s="1268"/>
      <c r="I1418" s="817">
        <f t="shared" si="661"/>
        <v>0</v>
      </c>
      <c r="J1418" s="1268"/>
      <c r="K1418" s="817">
        <f t="shared" ref="K1418:K1481" si="681">J1418*T1418</f>
        <v>0</v>
      </c>
      <c r="L1418" s="1268"/>
      <c r="M1418" s="817">
        <f t="shared" si="662"/>
        <v>0</v>
      </c>
      <c r="N1418" s="1272">
        <f t="shared" si="669"/>
        <v>3</v>
      </c>
      <c r="O1418" s="1494">
        <f t="shared" si="669"/>
        <v>3995454</v>
      </c>
      <c r="P1418" s="1269">
        <f t="shared" si="670"/>
        <v>120000</v>
      </c>
      <c r="Q1418" s="1307"/>
      <c r="R1418" s="1508">
        <v>1331818</v>
      </c>
      <c r="S1418" s="1508">
        <v>1931818</v>
      </c>
      <c r="T1418" s="1508">
        <v>2231818</v>
      </c>
      <c r="U1418" s="1508">
        <v>431818</v>
      </c>
      <c r="V1418" s="1892"/>
      <c r="W1418" s="1229"/>
      <c r="X1418" s="2337"/>
      <c r="Y1418" s="1229"/>
      <c r="Z1418" s="2395"/>
      <c r="AA1418" s="1229"/>
      <c r="AB1418" s="1317"/>
      <c r="AC1418" s="1229"/>
      <c r="AD1418" s="1229"/>
      <c r="AE1418" s="1229"/>
      <c r="AF1418" s="1490">
        <f t="shared" si="671"/>
        <v>0</v>
      </c>
      <c r="AG1418" s="1316">
        <f t="shared" si="672"/>
        <v>3995454</v>
      </c>
      <c r="AH1418" s="1305"/>
      <c r="AI1418" s="1305"/>
      <c r="AJ1418" s="1267"/>
      <c r="AK1418" s="1317"/>
      <c r="AL1418" s="1317"/>
      <c r="AM1418" s="1305"/>
      <c r="AN1418" s="1305"/>
      <c r="AO1418" s="1266"/>
      <c r="AP1418" s="1491">
        <f t="shared" si="673"/>
        <v>0</v>
      </c>
      <c r="AQ1418" s="1268"/>
      <c r="AR1418" s="1492">
        <f t="shared" si="674"/>
        <v>0</v>
      </c>
      <c r="AS1418" s="1268"/>
      <c r="AT1418" s="1492">
        <f t="shared" si="675"/>
        <v>0</v>
      </c>
      <c r="AU1418" s="1268"/>
      <c r="AV1418" s="1492">
        <f t="shared" si="676"/>
        <v>0</v>
      </c>
      <c r="AW1418" s="1493">
        <f t="shared" si="677"/>
        <v>0</v>
      </c>
      <c r="AX1418" s="2153">
        <f t="shared" si="678"/>
        <v>0</v>
      </c>
      <c r="AY1418" s="1495">
        <f t="shared" si="679"/>
        <v>0</v>
      </c>
      <c r="AZ1418" s="1937"/>
      <c r="BA1418" s="1508">
        <v>1331818</v>
      </c>
      <c r="BB1418" s="1508">
        <v>1931818</v>
      </c>
      <c r="BC1418" s="1508">
        <v>2231818</v>
      </c>
      <c r="BD1418" s="1508">
        <v>431818</v>
      </c>
      <c r="BE1418" s="2174"/>
      <c r="BF1418" s="1229"/>
      <c r="BG1418" s="1317"/>
      <c r="BH1418" s="1229"/>
      <c r="BI1418" s="1317"/>
      <c r="BJ1418" s="1229"/>
      <c r="BK1418" s="1317"/>
      <c r="BL1418" s="1229"/>
      <c r="BM1418" s="1229"/>
      <c r="BN1418" s="1229"/>
      <c r="BO1418" s="1490">
        <f t="shared" si="680"/>
        <v>0</v>
      </c>
      <c r="BP1418" s="1496">
        <f t="shared" si="665"/>
        <v>0</v>
      </c>
      <c r="BQ1418" s="1305"/>
      <c r="BS1418" s="1298"/>
      <c r="BT1418" s="1298"/>
      <c r="BU1418" s="1298"/>
      <c r="BV1418" s="1298"/>
      <c r="BW1418" s="1298"/>
    </row>
    <row r="1419" spans="1:75" ht="15" x14ac:dyDescent="0.25">
      <c r="A1419" s="1315">
        <v>6</v>
      </c>
      <c r="B1419" s="2051">
        <v>43795</v>
      </c>
      <c r="C1419" s="1929">
        <f t="shared" si="664"/>
        <v>1402</v>
      </c>
      <c r="D1419" s="1305" t="s">
        <v>35</v>
      </c>
      <c r="E1419" s="1305" t="s">
        <v>57</v>
      </c>
      <c r="F1419" s="1266"/>
      <c r="G1419" s="1301">
        <f t="shared" si="667"/>
        <v>0</v>
      </c>
      <c r="H1419" s="1268"/>
      <c r="I1419" s="817">
        <f t="shared" si="661"/>
        <v>0</v>
      </c>
      <c r="J1419" s="1268"/>
      <c r="K1419" s="817">
        <f t="shared" si="681"/>
        <v>0</v>
      </c>
      <c r="L1419" s="1268">
        <v>3</v>
      </c>
      <c r="M1419" s="817">
        <f t="shared" si="662"/>
        <v>1295454</v>
      </c>
      <c r="N1419" s="1272">
        <f t="shared" si="669"/>
        <v>3</v>
      </c>
      <c r="O1419" s="1494">
        <f t="shared" si="669"/>
        <v>1295454</v>
      </c>
      <c r="P1419" s="1269">
        <f t="shared" si="670"/>
        <v>120000</v>
      </c>
      <c r="Q1419" s="1307"/>
      <c r="R1419" s="1508">
        <v>1331818</v>
      </c>
      <c r="S1419" s="1508">
        <v>1931818</v>
      </c>
      <c r="T1419" s="1508">
        <v>2231818</v>
      </c>
      <c r="U1419" s="1508">
        <v>431818</v>
      </c>
      <c r="V1419" s="1892"/>
      <c r="W1419" s="1229"/>
      <c r="X1419" s="2337"/>
      <c r="Y1419" s="1229"/>
      <c r="Z1419" s="2395"/>
      <c r="AA1419" s="1229"/>
      <c r="AB1419" s="1317"/>
      <c r="AC1419" s="1229"/>
      <c r="AD1419" s="1229"/>
      <c r="AE1419" s="1229"/>
      <c r="AF1419" s="1490">
        <f t="shared" si="671"/>
        <v>0</v>
      </c>
      <c r="AG1419" s="1316">
        <f t="shared" si="672"/>
        <v>1295454</v>
      </c>
      <c r="AH1419" s="1305"/>
      <c r="AI1419" s="1305"/>
      <c r="AJ1419" s="1267"/>
      <c r="AK1419" s="1317"/>
      <c r="AL1419" s="1317"/>
      <c r="AM1419" s="1305"/>
      <c r="AN1419" s="1305"/>
      <c r="AO1419" s="1266"/>
      <c r="AP1419" s="1491">
        <f t="shared" si="673"/>
        <v>0</v>
      </c>
      <c r="AQ1419" s="1268"/>
      <c r="AR1419" s="1492">
        <f t="shared" si="674"/>
        <v>0</v>
      </c>
      <c r="AS1419" s="1268"/>
      <c r="AT1419" s="1492">
        <f t="shared" si="675"/>
        <v>0</v>
      </c>
      <c r="AU1419" s="1268"/>
      <c r="AV1419" s="1492">
        <f t="shared" si="676"/>
        <v>0</v>
      </c>
      <c r="AW1419" s="1493">
        <f t="shared" si="677"/>
        <v>0</v>
      </c>
      <c r="AX1419" s="2153">
        <f t="shared" si="678"/>
        <v>0</v>
      </c>
      <c r="AY1419" s="1495">
        <f t="shared" si="679"/>
        <v>0</v>
      </c>
      <c r="AZ1419" s="1937"/>
      <c r="BA1419" s="1508">
        <v>1331818</v>
      </c>
      <c r="BB1419" s="1508">
        <v>1931818</v>
      </c>
      <c r="BC1419" s="1508">
        <v>2231818</v>
      </c>
      <c r="BD1419" s="1508">
        <v>431818</v>
      </c>
      <c r="BE1419" s="2174"/>
      <c r="BF1419" s="1229"/>
      <c r="BG1419" s="1317"/>
      <c r="BH1419" s="1229"/>
      <c r="BI1419" s="1317"/>
      <c r="BJ1419" s="1229"/>
      <c r="BK1419" s="1317"/>
      <c r="BL1419" s="1229"/>
      <c r="BM1419" s="1229"/>
      <c r="BN1419" s="1229"/>
      <c r="BO1419" s="1490">
        <f t="shared" si="680"/>
        <v>0</v>
      </c>
      <c r="BP1419" s="1496">
        <f t="shared" si="665"/>
        <v>0</v>
      </c>
      <c r="BQ1419" s="1305"/>
      <c r="BS1419" s="1298"/>
      <c r="BT1419" s="1298"/>
      <c r="BU1419" s="1298"/>
      <c r="BV1419" s="1298"/>
      <c r="BW1419" s="1298"/>
    </row>
    <row r="1420" spans="1:75" ht="15" x14ac:dyDescent="0.25">
      <c r="A1420" s="1315">
        <v>7</v>
      </c>
      <c r="B1420" s="2051">
        <v>43795</v>
      </c>
      <c r="C1420" s="1929">
        <f t="shared" si="664"/>
        <v>1403</v>
      </c>
      <c r="D1420" s="1305" t="s">
        <v>33</v>
      </c>
      <c r="E1420" s="1305" t="s">
        <v>31</v>
      </c>
      <c r="F1420" s="1266"/>
      <c r="G1420" s="1301">
        <f t="shared" si="667"/>
        <v>0</v>
      </c>
      <c r="H1420" s="1268"/>
      <c r="I1420" s="817">
        <f t="shared" ref="I1420:I1483" si="682">H1420*S1420</f>
        <v>0</v>
      </c>
      <c r="J1420" s="1268"/>
      <c r="K1420" s="817">
        <f t="shared" si="681"/>
        <v>0</v>
      </c>
      <c r="L1420" s="1268">
        <v>10</v>
      </c>
      <c r="M1420" s="817">
        <f t="shared" ref="M1420:M1483" si="683">L1420*U1420</f>
        <v>4318180</v>
      </c>
      <c r="N1420" s="1272">
        <f t="shared" si="669"/>
        <v>10</v>
      </c>
      <c r="O1420" s="1494">
        <f t="shared" si="669"/>
        <v>4318180</v>
      </c>
      <c r="P1420" s="1269">
        <f t="shared" si="670"/>
        <v>400000</v>
      </c>
      <c r="Q1420" s="1307"/>
      <c r="R1420" s="1508">
        <v>1331818</v>
      </c>
      <c r="S1420" s="1508">
        <v>1931818</v>
      </c>
      <c r="T1420" s="1508">
        <v>2231818</v>
      </c>
      <c r="U1420" s="1508">
        <v>431818</v>
      </c>
      <c r="V1420" s="1892"/>
      <c r="W1420" s="1229"/>
      <c r="X1420" s="2337"/>
      <c r="Y1420" s="1229"/>
      <c r="Z1420" s="2395"/>
      <c r="AA1420" s="1229"/>
      <c r="AB1420" s="1317"/>
      <c r="AC1420" s="1229"/>
      <c r="AD1420" s="1229"/>
      <c r="AE1420" s="1229"/>
      <c r="AF1420" s="1490">
        <f t="shared" si="671"/>
        <v>0</v>
      </c>
      <c r="AG1420" s="1316">
        <f t="shared" si="672"/>
        <v>4318180</v>
      </c>
      <c r="AH1420" s="1305"/>
      <c r="AI1420" s="1305"/>
      <c r="AJ1420" s="1267"/>
      <c r="AK1420" s="1317"/>
      <c r="AL1420" s="1317"/>
      <c r="AM1420" s="1305"/>
      <c r="AN1420" s="1305"/>
      <c r="AO1420" s="1266"/>
      <c r="AP1420" s="1491">
        <f t="shared" si="673"/>
        <v>0</v>
      </c>
      <c r="AQ1420" s="1268"/>
      <c r="AR1420" s="1492">
        <f t="shared" si="674"/>
        <v>0</v>
      </c>
      <c r="AS1420" s="1268"/>
      <c r="AT1420" s="1492">
        <f t="shared" si="675"/>
        <v>0</v>
      </c>
      <c r="AU1420" s="1268"/>
      <c r="AV1420" s="1492">
        <f t="shared" si="676"/>
        <v>0</v>
      </c>
      <c r="AW1420" s="1493">
        <f t="shared" si="677"/>
        <v>0</v>
      </c>
      <c r="AX1420" s="2153">
        <f t="shared" si="678"/>
        <v>0</v>
      </c>
      <c r="AY1420" s="1495">
        <f t="shared" si="679"/>
        <v>0</v>
      </c>
      <c r="AZ1420" s="1937"/>
      <c r="BA1420" s="1508">
        <v>1331818</v>
      </c>
      <c r="BB1420" s="1508">
        <v>1931818</v>
      </c>
      <c r="BC1420" s="1508">
        <v>2231818</v>
      </c>
      <c r="BD1420" s="1508">
        <v>431818</v>
      </c>
      <c r="BE1420" s="2174"/>
      <c r="BF1420" s="1229"/>
      <c r="BG1420" s="1317"/>
      <c r="BH1420" s="1229"/>
      <c r="BI1420" s="1317"/>
      <c r="BJ1420" s="1229"/>
      <c r="BK1420" s="1317"/>
      <c r="BL1420" s="1229"/>
      <c r="BM1420" s="1229"/>
      <c r="BN1420" s="1229"/>
      <c r="BO1420" s="1490">
        <f t="shared" si="680"/>
        <v>0</v>
      </c>
      <c r="BP1420" s="1496">
        <f t="shared" si="665"/>
        <v>0</v>
      </c>
      <c r="BQ1420" s="1305"/>
      <c r="BS1420" s="1298"/>
      <c r="BT1420" s="1298"/>
      <c r="BU1420" s="1298"/>
      <c r="BV1420" s="1298"/>
      <c r="BW1420" s="1298"/>
    </row>
    <row r="1421" spans="1:75" ht="15" x14ac:dyDescent="0.25">
      <c r="A1421" s="1315">
        <v>1</v>
      </c>
      <c r="B1421" s="2051">
        <v>43796</v>
      </c>
      <c r="C1421" s="1268">
        <f t="shared" si="664"/>
        <v>1404</v>
      </c>
      <c r="D1421" s="1305" t="s">
        <v>172</v>
      </c>
      <c r="E1421" s="1305" t="s">
        <v>31</v>
      </c>
      <c r="F1421" s="1266">
        <v>5</v>
      </c>
      <c r="G1421" s="1491">
        <f t="shared" si="667"/>
        <v>6659090</v>
      </c>
      <c r="H1421" s="1268"/>
      <c r="I1421" s="2605">
        <f t="shared" si="682"/>
        <v>0</v>
      </c>
      <c r="J1421" s="1268"/>
      <c r="K1421" s="2605">
        <f t="shared" si="681"/>
        <v>0</v>
      </c>
      <c r="L1421" s="1962"/>
      <c r="M1421" s="2605">
        <f t="shared" si="683"/>
        <v>0</v>
      </c>
      <c r="N1421" s="1505">
        <f t="shared" si="669"/>
        <v>5</v>
      </c>
      <c r="O1421" s="1494">
        <f t="shared" si="669"/>
        <v>6659090</v>
      </c>
      <c r="P1421" s="1494">
        <f t="shared" si="670"/>
        <v>200000</v>
      </c>
      <c r="Q1421" s="1307"/>
      <c r="R1421" s="1508">
        <v>1331818</v>
      </c>
      <c r="S1421" s="1508">
        <v>1931818</v>
      </c>
      <c r="T1421" s="1508">
        <v>2231818</v>
      </c>
      <c r="U1421" s="1508">
        <v>431818</v>
      </c>
      <c r="V1421" s="1892"/>
      <c r="W1421" s="1229"/>
      <c r="X1421" s="2337"/>
      <c r="Y1421" s="1229"/>
      <c r="Z1421" s="2395"/>
      <c r="AA1421" s="1229"/>
      <c r="AB1421" s="1317"/>
      <c r="AC1421" s="1229"/>
      <c r="AD1421" s="1229"/>
      <c r="AE1421" s="1229"/>
      <c r="AF1421" s="1490">
        <f t="shared" si="671"/>
        <v>0</v>
      </c>
      <c r="AG1421" s="1316">
        <f t="shared" si="672"/>
        <v>6659090</v>
      </c>
      <c r="AH1421" s="1305"/>
      <c r="AI1421" s="1305"/>
      <c r="AJ1421" s="1267"/>
      <c r="AK1421" s="1317"/>
      <c r="AL1421" s="1317"/>
      <c r="AM1421" s="1305"/>
      <c r="AN1421" s="1305"/>
      <c r="AO1421" s="1266"/>
      <c r="AP1421" s="1491">
        <f t="shared" si="673"/>
        <v>0</v>
      </c>
      <c r="AQ1421" s="1268"/>
      <c r="AR1421" s="1492">
        <f t="shared" si="674"/>
        <v>0</v>
      </c>
      <c r="AS1421" s="1268"/>
      <c r="AT1421" s="1492">
        <f t="shared" si="675"/>
        <v>0</v>
      </c>
      <c r="AU1421" s="1268"/>
      <c r="AV1421" s="1492">
        <f t="shared" si="676"/>
        <v>0</v>
      </c>
      <c r="AW1421" s="1493">
        <f t="shared" si="677"/>
        <v>0</v>
      </c>
      <c r="AX1421" s="2153">
        <f t="shared" si="678"/>
        <v>0</v>
      </c>
      <c r="AY1421" s="1495">
        <f t="shared" si="679"/>
        <v>0</v>
      </c>
      <c r="AZ1421" s="1937"/>
      <c r="BA1421" s="1508">
        <v>1331818</v>
      </c>
      <c r="BB1421" s="1508">
        <v>1931818</v>
      </c>
      <c r="BC1421" s="1508">
        <v>2231818</v>
      </c>
      <c r="BD1421" s="1508">
        <v>431818</v>
      </c>
      <c r="BE1421" s="2174"/>
      <c r="BF1421" s="1229"/>
      <c r="BG1421" s="1317"/>
      <c r="BH1421" s="1229"/>
      <c r="BI1421" s="1317"/>
      <c r="BJ1421" s="1229"/>
      <c r="BK1421" s="1317"/>
      <c r="BL1421" s="1229"/>
      <c r="BM1421" s="1229"/>
      <c r="BN1421" s="1229"/>
      <c r="BO1421" s="1490">
        <f t="shared" si="680"/>
        <v>0</v>
      </c>
      <c r="BP1421" s="1496">
        <f t="shared" si="665"/>
        <v>0</v>
      </c>
      <c r="BQ1421" s="1305"/>
      <c r="BS1421" s="1298"/>
      <c r="BT1421" s="1298"/>
      <c r="BU1421" s="1298"/>
      <c r="BV1421" s="1298"/>
      <c r="BW1421" s="1298"/>
    </row>
    <row r="1422" spans="1:75" ht="15" x14ac:dyDescent="0.25">
      <c r="A1422" s="1315">
        <v>2</v>
      </c>
      <c r="B1422" s="2051">
        <v>43796</v>
      </c>
      <c r="C1422" s="1268">
        <f t="shared" si="664"/>
        <v>1405</v>
      </c>
      <c r="D1422" s="1305" t="s">
        <v>55</v>
      </c>
      <c r="E1422" s="1305" t="s">
        <v>88</v>
      </c>
      <c r="F1422" s="1266"/>
      <c r="G1422" s="1491">
        <f t="shared" si="667"/>
        <v>0</v>
      </c>
      <c r="H1422" s="1268"/>
      <c r="I1422" s="2605">
        <f t="shared" si="682"/>
        <v>0</v>
      </c>
      <c r="J1422" s="1268">
        <v>2</v>
      </c>
      <c r="K1422" s="2605">
        <f t="shared" si="681"/>
        <v>4463636</v>
      </c>
      <c r="L1422" s="1962">
        <v>3</v>
      </c>
      <c r="M1422" s="2605">
        <f t="shared" si="683"/>
        <v>1295454</v>
      </c>
      <c r="N1422" s="1505">
        <f t="shared" si="669"/>
        <v>5</v>
      </c>
      <c r="O1422" s="1494">
        <f t="shared" si="669"/>
        <v>5759090</v>
      </c>
      <c r="P1422" s="1494">
        <f t="shared" si="670"/>
        <v>200000</v>
      </c>
      <c r="Q1422" s="1307"/>
      <c r="R1422" s="1508">
        <v>1331818</v>
      </c>
      <c r="S1422" s="1508">
        <v>1931818</v>
      </c>
      <c r="T1422" s="1508">
        <v>2231818</v>
      </c>
      <c r="U1422" s="1508">
        <v>431818</v>
      </c>
      <c r="V1422" s="1892"/>
      <c r="W1422" s="1229"/>
      <c r="X1422" s="2337"/>
      <c r="Y1422" s="1229"/>
      <c r="Z1422" s="2395"/>
      <c r="AA1422" s="1229"/>
      <c r="AB1422" s="1317"/>
      <c r="AC1422" s="1229"/>
      <c r="AD1422" s="1229"/>
      <c r="AE1422" s="1229"/>
      <c r="AF1422" s="1490">
        <f t="shared" si="671"/>
        <v>0</v>
      </c>
      <c r="AG1422" s="1316">
        <f t="shared" si="672"/>
        <v>5759090</v>
      </c>
      <c r="AH1422" s="1305"/>
      <c r="AI1422" s="1305"/>
      <c r="AJ1422" s="1267"/>
      <c r="AK1422" s="1317"/>
      <c r="AL1422" s="1317"/>
      <c r="AM1422" s="1305"/>
      <c r="AN1422" s="1305"/>
      <c r="AO1422" s="1266"/>
      <c r="AP1422" s="1491">
        <f t="shared" si="673"/>
        <v>0</v>
      </c>
      <c r="AQ1422" s="1268"/>
      <c r="AR1422" s="1492">
        <f t="shared" si="674"/>
        <v>0</v>
      </c>
      <c r="AS1422" s="1268"/>
      <c r="AT1422" s="1492">
        <f t="shared" si="675"/>
        <v>0</v>
      </c>
      <c r="AU1422" s="1268"/>
      <c r="AV1422" s="1492">
        <f t="shared" si="676"/>
        <v>0</v>
      </c>
      <c r="AW1422" s="1493">
        <f t="shared" si="677"/>
        <v>0</v>
      </c>
      <c r="AX1422" s="2153">
        <f t="shared" si="678"/>
        <v>0</v>
      </c>
      <c r="AY1422" s="1495">
        <f t="shared" si="679"/>
        <v>0</v>
      </c>
      <c r="AZ1422" s="1937"/>
      <c r="BA1422" s="1508">
        <v>1331818</v>
      </c>
      <c r="BB1422" s="1508">
        <v>1931818</v>
      </c>
      <c r="BC1422" s="1508">
        <v>2231818</v>
      </c>
      <c r="BD1422" s="1508">
        <v>431818</v>
      </c>
      <c r="BE1422" s="2174"/>
      <c r="BF1422" s="1229"/>
      <c r="BG1422" s="1317"/>
      <c r="BH1422" s="1229"/>
      <c r="BI1422" s="1317"/>
      <c r="BJ1422" s="1229"/>
      <c r="BK1422" s="1317"/>
      <c r="BL1422" s="1229"/>
      <c r="BM1422" s="1229"/>
      <c r="BN1422" s="1229"/>
      <c r="BO1422" s="1490">
        <f t="shared" si="680"/>
        <v>0</v>
      </c>
      <c r="BP1422" s="1496">
        <f t="shared" si="665"/>
        <v>0</v>
      </c>
      <c r="BQ1422" s="1305"/>
      <c r="BS1422" s="1298"/>
      <c r="BT1422" s="1298"/>
      <c r="BU1422" s="1298"/>
      <c r="BV1422" s="1298"/>
      <c r="BW1422" s="1298"/>
    </row>
    <row r="1423" spans="1:75" ht="15" x14ac:dyDescent="0.25">
      <c r="A1423" s="1315">
        <v>3</v>
      </c>
      <c r="B1423" s="2051">
        <v>43796</v>
      </c>
      <c r="C1423" s="1268">
        <f t="shared" si="664"/>
        <v>1406</v>
      </c>
      <c r="D1423" s="1305" t="s">
        <v>100</v>
      </c>
      <c r="E1423" s="1305" t="s">
        <v>88</v>
      </c>
      <c r="F1423" s="1266">
        <v>3</v>
      </c>
      <c r="G1423" s="1491">
        <f t="shared" si="667"/>
        <v>3995454</v>
      </c>
      <c r="H1423" s="1268"/>
      <c r="I1423" s="2605">
        <f t="shared" si="682"/>
        <v>0</v>
      </c>
      <c r="J1423" s="1268">
        <v>3</v>
      </c>
      <c r="K1423" s="2605">
        <f t="shared" si="681"/>
        <v>6695454</v>
      </c>
      <c r="L1423" s="1962">
        <v>2</v>
      </c>
      <c r="M1423" s="2605">
        <f t="shared" si="683"/>
        <v>863636</v>
      </c>
      <c r="N1423" s="1505">
        <f t="shared" ref="N1423:O1438" si="684">F1423+H1423+J1423+L1423</f>
        <v>8</v>
      </c>
      <c r="O1423" s="1494">
        <f t="shared" si="684"/>
        <v>11554544</v>
      </c>
      <c r="P1423" s="1494">
        <f t="shared" si="670"/>
        <v>320000</v>
      </c>
      <c r="Q1423" s="1307"/>
      <c r="R1423" s="1508">
        <v>1331818</v>
      </c>
      <c r="S1423" s="1508">
        <v>1931818</v>
      </c>
      <c r="T1423" s="1508">
        <v>2231818</v>
      </c>
      <c r="U1423" s="1508">
        <v>431818</v>
      </c>
      <c r="V1423" s="1892"/>
      <c r="W1423" s="1229"/>
      <c r="X1423" s="2337"/>
      <c r="Y1423" s="1229"/>
      <c r="Z1423" s="2395"/>
      <c r="AA1423" s="1229"/>
      <c r="AB1423" s="1317"/>
      <c r="AC1423" s="1229"/>
      <c r="AD1423" s="1229"/>
      <c r="AE1423" s="1229"/>
      <c r="AF1423" s="1490">
        <f t="shared" si="671"/>
        <v>0</v>
      </c>
      <c r="AG1423" s="1316">
        <f t="shared" si="672"/>
        <v>11554544</v>
      </c>
      <c r="AH1423" s="1305"/>
      <c r="AI1423" s="1305"/>
      <c r="AJ1423" s="1267"/>
      <c r="AK1423" s="1317"/>
      <c r="AL1423" s="1317"/>
      <c r="AM1423" s="1305"/>
      <c r="AN1423" s="1305"/>
      <c r="AO1423" s="1266"/>
      <c r="AP1423" s="1491">
        <f t="shared" si="673"/>
        <v>0</v>
      </c>
      <c r="AQ1423" s="1268"/>
      <c r="AR1423" s="1492">
        <f t="shared" si="674"/>
        <v>0</v>
      </c>
      <c r="AS1423" s="1268"/>
      <c r="AT1423" s="1492">
        <f t="shared" si="675"/>
        <v>0</v>
      </c>
      <c r="AU1423" s="1268"/>
      <c r="AV1423" s="1492">
        <f t="shared" si="676"/>
        <v>0</v>
      </c>
      <c r="AW1423" s="1493">
        <f t="shared" si="677"/>
        <v>0</v>
      </c>
      <c r="AX1423" s="2153">
        <f t="shared" si="678"/>
        <v>0</v>
      </c>
      <c r="AY1423" s="1495">
        <f t="shared" si="679"/>
        <v>0</v>
      </c>
      <c r="AZ1423" s="1937"/>
      <c r="BA1423" s="1508">
        <v>1331818</v>
      </c>
      <c r="BB1423" s="1508">
        <v>1931818</v>
      </c>
      <c r="BC1423" s="1508">
        <v>2231818</v>
      </c>
      <c r="BD1423" s="1508">
        <v>431818</v>
      </c>
      <c r="BE1423" s="2174"/>
      <c r="BF1423" s="1229"/>
      <c r="BG1423" s="1317"/>
      <c r="BH1423" s="1229"/>
      <c r="BI1423" s="1317"/>
      <c r="BJ1423" s="1229"/>
      <c r="BK1423" s="1317"/>
      <c r="BL1423" s="1229"/>
      <c r="BM1423" s="1229"/>
      <c r="BN1423" s="1229"/>
      <c r="BO1423" s="1490">
        <f t="shared" si="680"/>
        <v>0</v>
      </c>
      <c r="BP1423" s="1496">
        <f t="shared" si="665"/>
        <v>0</v>
      </c>
      <c r="BQ1423" s="1305"/>
      <c r="BS1423" s="1298"/>
      <c r="BT1423" s="1298"/>
      <c r="BU1423" s="1298"/>
      <c r="BV1423" s="1298"/>
      <c r="BW1423" s="1298"/>
    </row>
    <row r="1424" spans="1:75" ht="15" x14ac:dyDescent="0.25">
      <c r="A1424" s="1315">
        <v>4</v>
      </c>
      <c r="B1424" s="2051">
        <v>43796</v>
      </c>
      <c r="C1424" s="1268">
        <f t="shared" si="664"/>
        <v>1407</v>
      </c>
      <c r="D1424" s="1305" t="s">
        <v>102</v>
      </c>
      <c r="E1424" s="1305" t="s">
        <v>88</v>
      </c>
      <c r="F1424" s="1266"/>
      <c r="G1424" s="1491">
        <f t="shared" si="667"/>
        <v>0</v>
      </c>
      <c r="H1424" s="1268"/>
      <c r="I1424" s="2605">
        <f t="shared" si="682"/>
        <v>0</v>
      </c>
      <c r="J1424" s="1268"/>
      <c r="K1424" s="2605">
        <f t="shared" si="681"/>
        <v>0</v>
      </c>
      <c r="L1424" s="1962">
        <v>2</v>
      </c>
      <c r="M1424" s="2605">
        <f t="shared" si="683"/>
        <v>863636</v>
      </c>
      <c r="N1424" s="1505">
        <f t="shared" si="684"/>
        <v>2</v>
      </c>
      <c r="O1424" s="1494">
        <f t="shared" si="684"/>
        <v>863636</v>
      </c>
      <c r="P1424" s="1494">
        <f t="shared" si="670"/>
        <v>80000</v>
      </c>
      <c r="Q1424" s="1307"/>
      <c r="R1424" s="1508">
        <v>1331818</v>
      </c>
      <c r="S1424" s="1508">
        <v>1931818</v>
      </c>
      <c r="T1424" s="1508">
        <v>2231818</v>
      </c>
      <c r="U1424" s="1508">
        <v>431818</v>
      </c>
      <c r="V1424" s="1892"/>
      <c r="W1424" s="1229"/>
      <c r="X1424" s="2337"/>
      <c r="Y1424" s="1229"/>
      <c r="Z1424" s="2395"/>
      <c r="AA1424" s="1229"/>
      <c r="AB1424" s="1317"/>
      <c r="AC1424" s="1229"/>
      <c r="AD1424" s="1229"/>
      <c r="AE1424" s="1229"/>
      <c r="AF1424" s="1490">
        <f t="shared" si="671"/>
        <v>0</v>
      </c>
      <c r="AG1424" s="1316">
        <f t="shared" si="672"/>
        <v>863636</v>
      </c>
      <c r="AH1424" s="1305"/>
      <c r="AI1424" s="1305"/>
      <c r="AJ1424" s="1267"/>
      <c r="AK1424" s="1317"/>
      <c r="AL1424" s="1317"/>
      <c r="AM1424" s="1305"/>
      <c r="AN1424" s="1305"/>
      <c r="AO1424" s="1266"/>
      <c r="AP1424" s="1491">
        <f t="shared" si="673"/>
        <v>0</v>
      </c>
      <c r="AQ1424" s="1268"/>
      <c r="AR1424" s="1492">
        <f t="shared" si="674"/>
        <v>0</v>
      </c>
      <c r="AS1424" s="1268"/>
      <c r="AT1424" s="1492">
        <f t="shared" si="675"/>
        <v>0</v>
      </c>
      <c r="AU1424" s="1268"/>
      <c r="AV1424" s="1492">
        <f t="shared" si="676"/>
        <v>0</v>
      </c>
      <c r="AW1424" s="1493">
        <f t="shared" si="677"/>
        <v>0</v>
      </c>
      <c r="AX1424" s="2153">
        <f t="shared" si="678"/>
        <v>0</v>
      </c>
      <c r="AY1424" s="1495">
        <f t="shared" si="679"/>
        <v>0</v>
      </c>
      <c r="AZ1424" s="1937"/>
      <c r="BA1424" s="1508">
        <v>1331818</v>
      </c>
      <c r="BB1424" s="1508">
        <v>1931818</v>
      </c>
      <c r="BC1424" s="1508">
        <v>2231818</v>
      </c>
      <c r="BD1424" s="1508">
        <v>431818</v>
      </c>
      <c r="BE1424" s="2174"/>
      <c r="BF1424" s="1229"/>
      <c r="BG1424" s="1317"/>
      <c r="BH1424" s="1229"/>
      <c r="BI1424" s="1317"/>
      <c r="BJ1424" s="1229"/>
      <c r="BK1424" s="1317"/>
      <c r="BL1424" s="1229"/>
      <c r="BM1424" s="1229"/>
      <c r="BN1424" s="1229"/>
      <c r="BO1424" s="1490">
        <f t="shared" si="680"/>
        <v>0</v>
      </c>
      <c r="BP1424" s="1496">
        <f t="shared" si="665"/>
        <v>0</v>
      </c>
      <c r="BQ1424" s="1305"/>
      <c r="BS1424" s="1298"/>
      <c r="BT1424" s="1298"/>
      <c r="BU1424" s="1298"/>
      <c r="BV1424" s="1298"/>
      <c r="BW1424" s="1298"/>
    </row>
    <row r="1425" spans="1:75" ht="15" x14ac:dyDescent="0.25">
      <c r="A1425" s="1315">
        <v>5</v>
      </c>
      <c r="B1425" s="2051">
        <v>43796</v>
      </c>
      <c r="C1425" s="1268">
        <f t="shared" si="664"/>
        <v>1408</v>
      </c>
      <c r="D1425" s="1305" t="s">
        <v>91</v>
      </c>
      <c r="E1425" s="1305" t="s">
        <v>88</v>
      </c>
      <c r="F1425" s="1266">
        <v>5</v>
      </c>
      <c r="G1425" s="1491">
        <f t="shared" si="667"/>
        <v>6659090</v>
      </c>
      <c r="H1425" s="1268"/>
      <c r="I1425" s="2605">
        <f t="shared" si="682"/>
        <v>0</v>
      </c>
      <c r="J1425" s="1268">
        <v>2</v>
      </c>
      <c r="K1425" s="2605">
        <f t="shared" si="681"/>
        <v>4463636</v>
      </c>
      <c r="L1425" s="1962">
        <v>3</v>
      </c>
      <c r="M1425" s="2605">
        <f t="shared" si="683"/>
        <v>1295454</v>
      </c>
      <c r="N1425" s="1505">
        <f t="shared" si="684"/>
        <v>10</v>
      </c>
      <c r="O1425" s="1494">
        <f t="shared" si="684"/>
        <v>12418180</v>
      </c>
      <c r="P1425" s="1494">
        <f t="shared" si="670"/>
        <v>400000</v>
      </c>
      <c r="Q1425" s="1307"/>
      <c r="R1425" s="1508">
        <v>1331818</v>
      </c>
      <c r="S1425" s="1508">
        <v>1931818</v>
      </c>
      <c r="T1425" s="1508">
        <v>2231818</v>
      </c>
      <c r="U1425" s="1508">
        <v>431818</v>
      </c>
      <c r="V1425" s="1892"/>
      <c r="W1425" s="1229"/>
      <c r="X1425" s="2337"/>
      <c r="Y1425" s="1229"/>
      <c r="Z1425" s="2395"/>
      <c r="AA1425" s="1229"/>
      <c r="AB1425" s="1317"/>
      <c r="AC1425" s="1229"/>
      <c r="AD1425" s="1229"/>
      <c r="AE1425" s="1229"/>
      <c r="AF1425" s="1490">
        <f t="shared" si="671"/>
        <v>0</v>
      </c>
      <c r="AG1425" s="1316">
        <f t="shared" si="672"/>
        <v>12418180</v>
      </c>
      <c r="AH1425" s="1305"/>
      <c r="AI1425" s="1305"/>
      <c r="AJ1425" s="1267"/>
      <c r="AK1425" s="1317"/>
      <c r="AL1425" s="1317"/>
      <c r="AM1425" s="1305"/>
      <c r="AN1425" s="1305"/>
      <c r="AO1425" s="1266"/>
      <c r="AP1425" s="1491">
        <f t="shared" si="673"/>
        <v>0</v>
      </c>
      <c r="AQ1425" s="1268"/>
      <c r="AR1425" s="1492">
        <f t="shared" si="674"/>
        <v>0</v>
      </c>
      <c r="AS1425" s="1268"/>
      <c r="AT1425" s="1492">
        <f t="shared" si="675"/>
        <v>0</v>
      </c>
      <c r="AU1425" s="1268"/>
      <c r="AV1425" s="1492">
        <f t="shared" si="676"/>
        <v>0</v>
      </c>
      <c r="AW1425" s="1493">
        <f t="shared" si="677"/>
        <v>0</v>
      </c>
      <c r="AX1425" s="2153">
        <f t="shared" si="678"/>
        <v>0</v>
      </c>
      <c r="AY1425" s="1495">
        <f t="shared" si="679"/>
        <v>0</v>
      </c>
      <c r="AZ1425" s="1937"/>
      <c r="BA1425" s="1508">
        <v>1331818</v>
      </c>
      <c r="BB1425" s="1508">
        <v>1931818</v>
      </c>
      <c r="BC1425" s="1508">
        <v>2231818</v>
      </c>
      <c r="BD1425" s="1508">
        <v>431818</v>
      </c>
      <c r="BE1425" s="2174"/>
      <c r="BF1425" s="1229"/>
      <c r="BG1425" s="1317"/>
      <c r="BH1425" s="1229"/>
      <c r="BI1425" s="1317"/>
      <c r="BJ1425" s="1229"/>
      <c r="BK1425" s="1317"/>
      <c r="BL1425" s="1229"/>
      <c r="BM1425" s="1229"/>
      <c r="BN1425" s="1229"/>
      <c r="BO1425" s="1490">
        <f t="shared" si="680"/>
        <v>0</v>
      </c>
      <c r="BP1425" s="1496">
        <f t="shared" si="665"/>
        <v>0</v>
      </c>
      <c r="BQ1425" s="1305"/>
      <c r="BS1425" s="1298"/>
      <c r="BT1425" s="1298"/>
      <c r="BU1425" s="1298"/>
      <c r="BV1425" s="1298"/>
      <c r="BW1425" s="1298"/>
    </row>
    <row r="1426" spans="1:75" ht="15" x14ac:dyDescent="0.25">
      <c r="A1426" s="1315">
        <v>6</v>
      </c>
      <c r="B1426" s="2051">
        <v>43796</v>
      </c>
      <c r="C1426" s="1268">
        <f t="shared" si="664"/>
        <v>1409</v>
      </c>
      <c r="D1426" s="1305" t="s">
        <v>284</v>
      </c>
      <c r="E1426" s="1305" t="s">
        <v>273</v>
      </c>
      <c r="F1426" s="1266">
        <v>4</v>
      </c>
      <c r="G1426" s="1491">
        <f t="shared" si="667"/>
        <v>5327272</v>
      </c>
      <c r="H1426" s="1268"/>
      <c r="I1426" s="2605">
        <f t="shared" si="682"/>
        <v>0</v>
      </c>
      <c r="J1426" s="1268"/>
      <c r="K1426" s="2605">
        <f t="shared" si="681"/>
        <v>0</v>
      </c>
      <c r="L1426" s="1962"/>
      <c r="M1426" s="2605">
        <f t="shared" si="683"/>
        <v>0</v>
      </c>
      <c r="N1426" s="1505">
        <f t="shared" si="684"/>
        <v>4</v>
      </c>
      <c r="O1426" s="1494">
        <f t="shared" si="684"/>
        <v>5327272</v>
      </c>
      <c r="P1426" s="1494">
        <f t="shared" si="670"/>
        <v>160000</v>
      </c>
      <c r="Q1426" s="1307"/>
      <c r="R1426" s="1508">
        <v>1331818</v>
      </c>
      <c r="S1426" s="1508">
        <v>1931818</v>
      </c>
      <c r="T1426" s="1508">
        <v>2231818</v>
      </c>
      <c r="U1426" s="1508">
        <v>431818</v>
      </c>
      <c r="V1426" s="1892"/>
      <c r="W1426" s="1229"/>
      <c r="X1426" s="2337"/>
      <c r="Y1426" s="1229"/>
      <c r="Z1426" s="2395"/>
      <c r="AA1426" s="1229"/>
      <c r="AB1426" s="1317"/>
      <c r="AC1426" s="1229"/>
      <c r="AD1426" s="1229"/>
      <c r="AE1426" s="1229"/>
      <c r="AF1426" s="1490">
        <f t="shared" si="671"/>
        <v>0</v>
      </c>
      <c r="AG1426" s="1316">
        <f t="shared" si="672"/>
        <v>5327272</v>
      </c>
      <c r="AH1426" s="1305"/>
      <c r="AI1426" s="1305"/>
      <c r="AJ1426" s="1267"/>
      <c r="AK1426" s="1317"/>
      <c r="AL1426" s="1317"/>
      <c r="AM1426" s="1305"/>
      <c r="AN1426" s="1305"/>
      <c r="AO1426" s="1266"/>
      <c r="AP1426" s="1491">
        <f t="shared" si="673"/>
        <v>0</v>
      </c>
      <c r="AQ1426" s="1268"/>
      <c r="AR1426" s="1492">
        <f t="shared" si="674"/>
        <v>0</v>
      </c>
      <c r="AS1426" s="1268"/>
      <c r="AT1426" s="1492">
        <f t="shared" si="675"/>
        <v>0</v>
      </c>
      <c r="AU1426" s="1268"/>
      <c r="AV1426" s="1492">
        <f t="shared" si="676"/>
        <v>0</v>
      </c>
      <c r="AW1426" s="1493">
        <f t="shared" si="677"/>
        <v>0</v>
      </c>
      <c r="AX1426" s="2153">
        <f t="shared" si="678"/>
        <v>0</v>
      </c>
      <c r="AY1426" s="1495">
        <f t="shared" si="679"/>
        <v>0</v>
      </c>
      <c r="AZ1426" s="1937"/>
      <c r="BA1426" s="1508">
        <v>1331818</v>
      </c>
      <c r="BB1426" s="1508">
        <v>1931818</v>
      </c>
      <c r="BC1426" s="1508">
        <v>2231818</v>
      </c>
      <c r="BD1426" s="1508">
        <v>431818</v>
      </c>
      <c r="BE1426" s="2174"/>
      <c r="BF1426" s="1229"/>
      <c r="BG1426" s="1317"/>
      <c r="BH1426" s="1229"/>
      <c r="BI1426" s="1317"/>
      <c r="BJ1426" s="1229"/>
      <c r="BK1426" s="1317"/>
      <c r="BL1426" s="1229"/>
      <c r="BM1426" s="1229"/>
      <c r="BN1426" s="1229"/>
      <c r="BO1426" s="1490">
        <f t="shared" si="680"/>
        <v>0</v>
      </c>
      <c r="BP1426" s="1496">
        <f t="shared" si="665"/>
        <v>0</v>
      </c>
      <c r="BQ1426" s="1305"/>
      <c r="BS1426" s="1298"/>
      <c r="BT1426" s="1298"/>
      <c r="BU1426" s="1298"/>
      <c r="BV1426" s="1298"/>
      <c r="BW1426" s="1298"/>
    </row>
    <row r="1427" spans="1:75" ht="15" x14ac:dyDescent="0.25">
      <c r="A1427" s="1315">
        <v>7</v>
      </c>
      <c r="B1427" s="2051">
        <v>43796</v>
      </c>
      <c r="C1427" s="1268">
        <f t="shared" si="664"/>
        <v>1410</v>
      </c>
      <c r="D1427" s="1305" t="s">
        <v>55</v>
      </c>
      <c r="E1427" s="1305" t="s">
        <v>273</v>
      </c>
      <c r="F1427" s="1266"/>
      <c r="G1427" s="1491">
        <f t="shared" si="667"/>
        <v>0</v>
      </c>
      <c r="H1427" s="1268"/>
      <c r="I1427" s="2605">
        <f t="shared" si="682"/>
        <v>0</v>
      </c>
      <c r="J1427" s="1268">
        <v>3</v>
      </c>
      <c r="K1427" s="2605">
        <f t="shared" si="681"/>
        <v>6695454</v>
      </c>
      <c r="L1427" s="1962">
        <v>3</v>
      </c>
      <c r="M1427" s="2605">
        <f t="shared" si="683"/>
        <v>1295454</v>
      </c>
      <c r="N1427" s="1505">
        <f t="shared" si="684"/>
        <v>6</v>
      </c>
      <c r="O1427" s="1494">
        <f t="shared" si="684"/>
        <v>7990908</v>
      </c>
      <c r="P1427" s="1494">
        <f t="shared" si="670"/>
        <v>240000</v>
      </c>
      <c r="Q1427" s="1307"/>
      <c r="R1427" s="1508">
        <v>1331818</v>
      </c>
      <c r="S1427" s="1508">
        <v>1931818</v>
      </c>
      <c r="T1427" s="1508">
        <v>2231818</v>
      </c>
      <c r="U1427" s="1508">
        <v>431818</v>
      </c>
      <c r="V1427" s="1892"/>
      <c r="W1427" s="1229"/>
      <c r="X1427" s="2337"/>
      <c r="Y1427" s="1229"/>
      <c r="Z1427" s="2395"/>
      <c r="AA1427" s="1229"/>
      <c r="AB1427" s="1317"/>
      <c r="AC1427" s="1229"/>
      <c r="AD1427" s="1229"/>
      <c r="AE1427" s="1229"/>
      <c r="AF1427" s="1490">
        <f t="shared" si="671"/>
        <v>0</v>
      </c>
      <c r="AG1427" s="1316">
        <f t="shared" si="672"/>
        <v>7990908</v>
      </c>
      <c r="AH1427" s="1305"/>
      <c r="AI1427" s="1305"/>
      <c r="AJ1427" s="1267"/>
      <c r="AK1427" s="1317"/>
      <c r="AL1427" s="1317"/>
      <c r="AM1427" s="1305"/>
      <c r="AN1427" s="1305"/>
      <c r="AO1427" s="1266"/>
      <c r="AP1427" s="1491">
        <f t="shared" si="673"/>
        <v>0</v>
      </c>
      <c r="AQ1427" s="1268"/>
      <c r="AR1427" s="1492">
        <f t="shared" si="674"/>
        <v>0</v>
      </c>
      <c r="AS1427" s="1268"/>
      <c r="AT1427" s="1492">
        <f t="shared" si="675"/>
        <v>0</v>
      </c>
      <c r="AU1427" s="1268"/>
      <c r="AV1427" s="1492">
        <f t="shared" si="676"/>
        <v>0</v>
      </c>
      <c r="AW1427" s="1493">
        <f t="shared" si="677"/>
        <v>0</v>
      </c>
      <c r="AX1427" s="2153">
        <f t="shared" si="678"/>
        <v>0</v>
      </c>
      <c r="AY1427" s="1495">
        <f t="shared" si="679"/>
        <v>0</v>
      </c>
      <c r="AZ1427" s="1937"/>
      <c r="BA1427" s="1508">
        <v>1331818</v>
      </c>
      <c r="BB1427" s="1508">
        <v>1931818</v>
      </c>
      <c r="BC1427" s="1508">
        <v>2231818</v>
      </c>
      <c r="BD1427" s="1508">
        <v>431818</v>
      </c>
      <c r="BE1427" s="2174"/>
      <c r="BF1427" s="1229"/>
      <c r="BG1427" s="1317"/>
      <c r="BH1427" s="1229"/>
      <c r="BI1427" s="1317"/>
      <c r="BJ1427" s="1229"/>
      <c r="BK1427" s="1317"/>
      <c r="BL1427" s="1229"/>
      <c r="BM1427" s="1229"/>
      <c r="BN1427" s="1229"/>
      <c r="BO1427" s="1490">
        <f t="shared" si="680"/>
        <v>0</v>
      </c>
      <c r="BP1427" s="1496">
        <f t="shared" si="665"/>
        <v>0</v>
      </c>
      <c r="BQ1427" s="1305"/>
      <c r="BS1427" s="1298"/>
      <c r="BT1427" s="1298"/>
      <c r="BU1427" s="1298"/>
      <c r="BV1427" s="1298"/>
      <c r="BW1427" s="1298"/>
    </row>
    <row r="1428" spans="1:75" ht="15" x14ac:dyDescent="0.25">
      <c r="A1428" s="1315">
        <v>8</v>
      </c>
      <c r="B1428" s="2051">
        <v>43796</v>
      </c>
      <c r="C1428" s="1268">
        <f t="shared" si="664"/>
        <v>1411</v>
      </c>
      <c r="D1428" s="1305" t="s">
        <v>51</v>
      </c>
      <c r="E1428" s="1305" t="s">
        <v>273</v>
      </c>
      <c r="F1428" s="1266">
        <v>4</v>
      </c>
      <c r="G1428" s="1491">
        <f t="shared" si="667"/>
        <v>5327272</v>
      </c>
      <c r="H1428" s="1268"/>
      <c r="I1428" s="2605">
        <f t="shared" si="682"/>
        <v>0</v>
      </c>
      <c r="J1428" s="1268"/>
      <c r="K1428" s="2605">
        <f t="shared" si="681"/>
        <v>0</v>
      </c>
      <c r="L1428" s="1962"/>
      <c r="M1428" s="2605">
        <f t="shared" si="683"/>
        <v>0</v>
      </c>
      <c r="N1428" s="1505">
        <f t="shared" si="684"/>
        <v>4</v>
      </c>
      <c r="O1428" s="1494">
        <f t="shared" si="684"/>
        <v>5327272</v>
      </c>
      <c r="P1428" s="1494">
        <f t="shared" si="670"/>
        <v>160000</v>
      </c>
      <c r="Q1428" s="1307"/>
      <c r="R1428" s="1508">
        <v>1331818</v>
      </c>
      <c r="S1428" s="1508">
        <v>1931818</v>
      </c>
      <c r="T1428" s="1508">
        <v>2231818</v>
      </c>
      <c r="U1428" s="1508">
        <v>431818</v>
      </c>
      <c r="V1428" s="1892"/>
      <c r="W1428" s="1229"/>
      <c r="X1428" s="2337"/>
      <c r="Y1428" s="1229"/>
      <c r="Z1428" s="2395"/>
      <c r="AA1428" s="1229"/>
      <c r="AB1428" s="1317"/>
      <c r="AC1428" s="1229"/>
      <c r="AD1428" s="1229"/>
      <c r="AE1428" s="1229"/>
      <c r="AF1428" s="1490">
        <f t="shared" si="671"/>
        <v>0</v>
      </c>
      <c r="AG1428" s="1316">
        <f t="shared" si="672"/>
        <v>5327272</v>
      </c>
      <c r="AH1428" s="1305"/>
      <c r="AI1428" s="1305"/>
      <c r="AJ1428" s="1267"/>
      <c r="AK1428" s="1317"/>
      <c r="AL1428" s="1317"/>
      <c r="AM1428" s="1305"/>
      <c r="AN1428" s="1305"/>
      <c r="AO1428" s="1266"/>
      <c r="AP1428" s="1491">
        <f t="shared" si="673"/>
        <v>0</v>
      </c>
      <c r="AQ1428" s="1268"/>
      <c r="AR1428" s="1492">
        <f t="shared" si="674"/>
        <v>0</v>
      </c>
      <c r="AS1428" s="1268"/>
      <c r="AT1428" s="1492">
        <f t="shared" si="675"/>
        <v>0</v>
      </c>
      <c r="AU1428" s="1268"/>
      <c r="AV1428" s="1492">
        <f t="shared" si="676"/>
        <v>0</v>
      </c>
      <c r="AW1428" s="1493">
        <f t="shared" si="677"/>
        <v>0</v>
      </c>
      <c r="AX1428" s="2153">
        <f t="shared" si="678"/>
        <v>0</v>
      </c>
      <c r="AY1428" s="1495">
        <f t="shared" si="679"/>
        <v>0</v>
      </c>
      <c r="AZ1428" s="1937"/>
      <c r="BA1428" s="1508">
        <v>1331818</v>
      </c>
      <c r="BB1428" s="1508">
        <v>1931818</v>
      </c>
      <c r="BC1428" s="1508">
        <v>2231818</v>
      </c>
      <c r="BD1428" s="1508">
        <v>431818</v>
      </c>
      <c r="BE1428" s="2174"/>
      <c r="BF1428" s="1229"/>
      <c r="BG1428" s="1317"/>
      <c r="BH1428" s="1229"/>
      <c r="BI1428" s="1317"/>
      <c r="BJ1428" s="1229"/>
      <c r="BK1428" s="1317"/>
      <c r="BL1428" s="1229"/>
      <c r="BM1428" s="1229"/>
      <c r="BN1428" s="1229"/>
      <c r="BO1428" s="1490">
        <f t="shared" si="680"/>
        <v>0</v>
      </c>
      <c r="BP1428" s="1496">
        <f t="shared" si="665"/>
        <v>0</v>
      </c>
      <c r="BQ1428" s="1305"/>
      <c r="BS1428" s="1298"/>
      <c r="BT1428" s="1298"/>
      <c r="BU1428" s="1298"/>
      <c r="BV1428" s="1298"/>
      <c r="BW1428" s="1298"/>
    </row>
    <row r="1429" spans="1:75" ht="15" x14ac:dyDescent="0.25">
      <c r="A1429" s="1315">
        <v>9</v>
      </c>
      <c r="B1429" s="2051">
        <v>43796</v>
      </c>
      <c r="C1429" s="1268">
        <f t="shared" si="664"/>
        <v>1412</v>
      </c>
      <c r="D1429" s="1305" t="s">
        <v>39</v>
      </c>
      <c r="E1429" s="1305" t="s">
        <v>273</v>
      </c>
      <c r="F1429" s="1266"/>
      <c r="G1429" s="1491">
        <f t="shared" si="667"/>
        <v>0</v>
      </c>
      <c r="H1429" s="1268"/>
      <c r="I1429" s="2605">
        <f t="shared" si="682"/>
        <v>0</v>
      </c>
      <c r="J1429" s="1268">
        <v>3</v>
      </c>
      <c r="K1429" s="2605">
        <f t="shared" si="681"/>
        <v>6695454</v>
      </c>
      <c r="L1429" s="1962">
        <v>3</v>
      </c>
      <c r="M1429" s="2605">
        <f t="shared" si="683"/>
        <v>1295454</v>
      </c>
      <c r="N1429" s="1505">
        <f t="shared" si="684"/>
        <v>6</v>
      </c>
      <c r="O1429" s="1494">
        <f t="shared" si="684"/>
        <v>7990908</v>
      </c>
      <c r="P1429" s="1494">
        <f t="shared" si="670"/>
        <v>240000</v>
      </c>
      <c r="Q1429" s="1307"/>
      <c r="R1429" s="1508">
        <v>1331818</v>
      </c>
      <c r="S1429" s="1508">
        <v>1931818</v>
      </c>
      <c r="T1429" s="1508">
        <v>2231818</v>
      </c>
      <c r="U1429" s="1508">
        <v>431818</v>
      </c>
      <c r="V1429" s="1892"/>
      <c r="W1429" s="1229"/>
      <c r="X1429" s="2337"/>
      <c r="Y1429" s="1229"/>
      <c r="Z1429" s="2395"/>
      <c r="AA1429" s="1229"/>
      <c r="AB1429" s="1317"/>
      <c r="AC1429" s="1229"/>
      <c r="AD1429" s="1229"/>
      <c r="AE1429" s="1229"/>
      <c r="AF1429" s="1490">
        <f t="shared" si="671"/>
        <v>0</v>
      </c>
      <c r="AG1429" s="1316">
        <f t="shared" si="672"/>
        <v>7990908</v>
      </c>
      <c r="AH1429" s="1305"/>
      <c r="AI1429" s="1305"/>
      <c r="AJ1429" s="1267"/>
      <c r="AK1429" s="1317"/>
      <c r="AL1429" s="1317"/>
      <c r="AM1429" s="1305"/>
      <c r="AN1429" s="1305"/>
      <c r="AO1429" s="1266"/>
      <c r="AP1429" s="1491">
        <f t="shared" si="673"/>
        <v>0</v>
      </c>
      <c r="AQ1429" s="1268"/>
      <c r="AR1429" s="1492">
        <f t="shared" si="674"/>
        <v>0</v>
      </c>
      <c r="AS1429" s="1268"/>
      <c r="AT1429" s="1492">
        <f t="shared" si="675"/>
        <v>0</v>
      </c>
      <c r="AU1429" s="1268"/>
      <c r="AV1429" s="1492">
        <f t="shared" si="676"/>
        <v>0</v>
      </c>
      <c r="AW1429" s="1493">
        <f t="shared" si="677"/>
        <v>0</v>
      </c>
      <c r="AX1429" s="2153">
        <f t="shared" si="678"/>
        <v>0</v>
      </c>
      <c r="AY1429" s="1495">
        <f t="shared" si="679"/>
        <v>0</v>
      </c>
      <c r="AZ1429" s="1937"/>
      <c r="BA1429" s="1508">
        <v>1331818</v>
      </c>
      <c r="BB1429" s="1508">
        <v>1931818</v>
      </c>
      <c r="BC1429" s="1508">
        <v>2231818</v>
      </c>
      <c r="BD1429" s="1508">
        <v>431818</v>
      </c>
      <c r="BE1429" s="2174"/>
      <c r="BF1429" s="1229"/>
      <c r="BG1429" s="1317"/>
      <c r="BH1429" s="1229"/>
      <c r="BI1429" s="1317"/>
      <c r="BJ1429" s="1229"/>
      <c r="BK1429" s="1317"/>
      <c r="BL1429" s="1229"/>
      <c r="BM1429" s="1229"/>
      <c r="BN1429" s="1229"/>
      <c r="BO1429" s="1490">
        <f t="shared" si="680"/>
        <v>0</v>
      </c>
      <c r="BP1429" s="1496">
        <f t="shared" si="665"/>
        <v>0</v>
      </c>
      <c r="BQ1429" s="1305"/>
      <c r="BS1429" s="1298"/>
      <c r="BT1429" s="1298"/>
      <c r="BU1429" s="1298"/>
      <c r="BV1429" s="1298"/>
      <c r="BW1429" s="1298"/>
    </row>
    <row r="1430" spans="1:75" ht="15" x14ac:dyDescent="0.25">
      <c r="A1430" s="1315">
        <v>10</v>
      </c>
      <c r="B1430" s="2051">
        <v>43796</v>
      </c>
      <c r="C1430" s="1268">
        <f t="shared" si="664"/>
        <v>1413</v>
      </c>
      <c r="D1430" s="1305" t="s">
        <v>284</v>
      </c>
      <c r="E1430" s="1305" t="s">
        <v>273</v>
      </c>
      <c r="F1430" s="1266">
        <v>5</v>
      </c>
      <c r="G1430" s="1491">
        <f t="shared" si="667"/>
        <v>6659090</v>
      </c>
      <c r="H1430" s="1268"/>
      <c r="I1430" s="2605">
        <f t="shared" si="682"/>
        <v>0</v>
      </c>
      <c r="J1430" s="1268"/>
      <c r="K1430" s="2605">
        <f t="shared" si="681"/>
        <v>0</v>
      </c>
      <c r="L1430" s="1962">
        <v>5</v>
      </c>
      <c r="M1430" s="2605">
        <f t="shared" si="683"/>
        <v>2159090</v>
      </c>
      <c r="N1430" s="1505">
        <f t="shared" si="684"/>
        <v>10</v>
      </c>
      <c r="O1430" s="1494">
        <f t="shared" si="684"/>
        <v>8818180</v>
      </c>
      <c r="P1430" s="1494">
        <f t="shared" si="670"/>
        <v>400000</v>
      </c>
      <c r="Q1430" s="1307"/>
      <c r="R1430" s="1508">
        <v>1331818</v>
      </c>
      <c r="S1430" s="1508">
        <v>1931818</v>
      </c>
      <c r="T1430" s="1508">
        <v>2231818</v>
      </c>
      <c r="U1430" s="1508">
        <v>431818</v>
      </c>
      <c r="V1430" s="1892"/>
      <c r="W1430" s="1229"/>
      <c r="X1430" s="2337"/>
      <c r="Y1430" s="1229"/>
      <c r="Z1430" s="2395"/>
      <c r="AA1430" s="1229"/>
      <c r="AB1430" s="1317"/>
      <c r="AC1430" s="1229"/>
      <c r="AD1430" s="1229"/>
      <c r="AE1430" s="1229"/>
      <c r="AF1430" s="1490">
        <f t="shared" si="671"/>
        <v>0</v>
      </c>
      <c r="AG1430" s="1316">
        <f t="shared" si="672"/>
        <v>8818180</v>
      </c>
      <c r="AH1430" s="1305"/>
      <c r="AI1430" s="1305"/>
      <c r="AJ1430" s="1267"/>
      <c r="AK1430" s="1317"/>
      <c r="AL1430" s="1317"/>
      <c r="AM1430" s="1305"/>
      <c r="AN1430" s="1305"/>
      <c r="AO1430" s="1266"/>
      <c r="AP1430" s="1491">
        <f t="shared" si="673"/>
        <v>0</v>
      </c>
      <c r="AQ1430" s="1268"/>
      <c r="AR1430" s="1492">
        <f t="shared" si="674"/>
        <v>0</v>
      </c>
      <c r="AS1430" s="1268"/>
      <c r="AT1430" s="1492">
        <f t="shared" si="675"/>
        <v>0</v>
      </c>
      <c r="AU1430" s="1268"/>
      <c r="AV1430" s="1492">
        <f t="shared" si="676"/>
        <v>0</v>
      </c>
      <c r="AW1430" s="1493">
        <f t="shared" si="677"/>
        <v>0</v>
      </c>
      <c r="AX1430" s="2153">
        <f t="shared" si="678"/>
        <v>0</v>
      </c>
      <c r="AY1430" s="1495">
        <f t="shared" si="679"/>
        <v>0</v>
      </c>
      <c r="AZ1430" s="1937"/>
      <c r="BA1430" s="1508">
        <v>1331818</v>
      </c>
      <c r="BB1430" s="1508">
        <v>1931818</v>
      </c>
      <c r="BC1430" s="1508">
        <v>2231818</v>
      </c>
      <c r="BD1430" s="1508">
        <v>431818</v>
      </c>
      <c r="BE1430" s="2174"/>
      <c r="BF1430" s="1229"/>
      <c r="BG1430" s="1317"/>
      <c r="BH1430" s="1229"/>
      <c r="BI1430" s="1317"/>
      <c r="BJ1430" s="1229"/>
      <c r="BK1430" s="1317"/>
      <c r="BL1430" s="1229"/>
      <c r="BM1430" s="1229"/>
      <c r="BN1430" s="1229"/>
      <c r="BO1430" s="1490">
        <f t="shared" si="680"/>
        <v>0</v>
      </c>
      <c r="BP1430" s="1496">
        <f t="shared" si="665"/>
        <v>0</v>
      </c>
      <c r="BQ1430" s="1305"/>
      <c r="BS1430" s="1298"/>
      <c r="BT1430" s="1298"/>
      <c r="BU1430" s="1298"/>
      <c r="BV1430" s="1298"/>
      <c r="BW1430" s="1298"/>
    </row>
    <row r="1431" spans="1:75" ht="15" x14ac:dyDescent="0.25">
      <c r="A1431" s="1315">
        <v>1</v>
      </c>
      <c r="B1431" s="2051">
        <v>43797</v>
      </c>
      <c r="C1431" s="1929">
        <f t="shared" si="664"/>
        <v>1414</v>
      </c>
      <c r="D1431" s="1305" t="s">
        <v>255</v>
      </c>
      <c r="E1431" s="1305" t="s">
        <v>273</v>
      </c>
      <c r="F1431" s="1266"/>
      <c r="G1431" s="1301">
        <f t="shared" si="667"/>
        <v>0</v>
      </c>
      <c r="H1431" s="1268"/>
      <c r="I1431" s="817">
        <f t="shared" si="682"/>
        <v>0</v>
      </c>
      <c r="J1431" s="1268"/>
      <c r="K1431" s="817">
        <f t="shared" si="681"/>
        <v>0</v>
      </c>
      <c r="L1431" s="1268">
        <v>10</v>
      </c>
      <c r="M1431" s="817">
        <f t="shared" si="683"/>
        <v>4318180</v>
      </c>
      <c r="N1431" s="1272">
        <f t="shared" si="684"/>
        <v>10</v>
      </c>
      <c r="O1431" s="1494">
        <f t="shared" si="684"/>
        <v>4318180</v>
      </c>
      <c r="P1431" s="1269">
        <f t="shared" si="670"/>
        <v>400000</v>
      </c>
      <c r="Q1431" s="1307"/>
      <c r="R1431" s="1508">
        <v>1331818</v>
      </c>
      <c r="S1431" s="1508">
        <v>1931818</v>
      </c>
      <c r="T1431" s="1508">
        <v>2231818</v>
      </c>
      <c r="U1431" s="1508">
        <v>431818</v>
      </c>
      <c r="V1431" s="1892"/>
      <c r="W1431" s="1229"/>
      <c r="X1431" s="2337"/>
      <c r="Y1431" s="1229"/>
      <c r="Z1431" s="2395"/>
      <c r="AA1431" s="1229"/>
      <c r="AB1431" s="1317"/>
      <c r="AC1431" s="1229"/>
      <c r="AD1431" s="1229"/>
      <c r="AE1431" s="1229"/>
      <c r="AF1431" s="1490">
        <f t="shared" si="671"/>
        <v>0</v>
      </c>
      <c r="AG1431" s="1316">
        <f t="shared" si="672"/>
        <v>4318180</v>
      </c>
      <c r="AH1431" s="1305"/>
      <c r="AI1431" s="1305"/>
      <c r="AJ1431" s="1267"/>
      <c r="AK1431" s="1317"/>
      <c r="AL1431" s="1317"/>
      <c r="AM1431" s="1305"/>
      <c r="AN1431" s="1305"/>
      <c r="AO1431" s="1266"/>
      <c r="AP1431" s="1491">
        <f t="shared" si="673"/>
        <v>0</v>
      </c>
      <c r="AQ1431" s="1268"/>
      <c r="AR1431" s="1492">
        <f t="shared" si="674"/>
        <v>0</v>
      </c>
      <c r="AS1431" s="1268"/>
      <c r="AT1431" s="1492">
        <f t="shared" si="675"/>
        <v>0</v>
      </c>
      <c r="AU1431" s="1268"/>
      <c r="AV1431" s="1492">
        <f t="shared" si="676"/>
        <v>0</v>
      </c>
      <c r="AW1431" s="1493">
        <f t="shared" si="677"/>
        <v>0</v>
      </c>
      <c r="AX1431" s="2153">
        <f t="shared" si="678"/>
        <v>0</v>
      </c>
      <c r="AY1431" s="1495">
        <f t="shared" si="679"/>
        <v>0</v>
      </c>
      <c r="AZ1431" s="1937"/>
      <c r="BA1431" s="1508">
        <v>1331818</v>
      </c>
      <c r="BB1431" s="1508">
        <v>1931818</v>
      </c>
      <c r="BC1431" s="1508">
        <v>2231818</v>
      </c>
      <c r="BD1431" s="1508">
        <v>431818</v>
      </c>
      <c r="BE1431" s="2174"/>
      <c r="BF1431" s="1229"/>
      <c r="BG1431" s="1317"/>
      <c r="BH1431" s="1229"/>
      <c r="BI1431" s="1317"/>
      <c r="BJ1431" s="1229"/>
      <c r="BK1431" s="1317"/>
      <c r="BL1431" s="1229"/>
      <c r="BM1431" s="1229"/>
      <c r="BN1431" s="1229"/>
      <c r="BO1431" s="1490">
        <f t="shared" si="680"/>
        <v>0</v>
      </c>
      <c r="BP1431" s="1496">
        <f t="shared" si="665"/>
        <v>0</v>
      </c>
      <c r="BQ1431" s="1305"/>
      <c r="BS1431" s="1298"/>
      <c r="BT1431" s="1298"/>
      <c r="BU1431" s="1298"/>
      <c r="BV1431" s="1298"/>
      <c r="BW1431" s="1298"/>
    </row>
    <row r="1432" spans="1:75" ht="15" x14ac:dyDescent="0.25">
      <c r="A1432" s="1315">
        <v>2</v>
      </c>
      <c r="B1432" s="2051">
        <v>43797</v>
      </c>
      <c r="C1432" s="1929">
        <f t="shared" si="664"/>
        <v>1415</v>
      </c>
      <c r="D1432" s="1305" t="s">
        <v>238</v>
      </c>
      <c r="E1432" s="1305" t="s">
        <v>273</v>
      </c>
      <c r="F1432" s="1266">
        <v>4</v>
      </c>
      <c r="G1432" s="1301">
        <f t="shared" si="667"/>
        <v>5327272</v>
      </c>
      <c r="H1432" s="1268"/>
      <c r="I1432" s="817">
        <f t="shared" si="682"/>
        <v>0</v>
      </c>
      <c r="J1432" s="1268">
        <v>3</v>
      </c>
      <c r="K1432" s="817">
        <f t="shared" si="681"/>
        <v>6695454</v>
      </c>
      <c r="L1432" s="1268">
        <v>4</v>
      </c>
      <c r="M1432" s="817">
        <f t="shared" si="683"/>
        <v>1727272</v>
      </c>
      <c r="N1432" s="1272">
        <f t="shared" si="684"/>
        <v>11</v>
      </c>
      <c r="O1432" s="1494">
        <f t="shared" si="684"/>
        <v>13749998</v>
      </c>
      <c r="P1432" s="1269">
        <f t="shared" si="670"/>
        <v>440000</v>
      </c>
      <c r="Q1432" s="1307"/>
      <c r="R1432" s="1508">
        <v>1331818</v>
      </c>
      <c r="S1432" s="1508">
        <v>1931818</v>
      </c>
      <c r="T1432" s="1508">
        <v>2231818</v>
      </c>
      <c r="U1432" s="1508">
        <v>431818</v>
      </c>
      <c r="V1432" s="1892"/>
      <c r="W1432" s="1229"/>
      <c r="X1432" s="2337"/>
      <c r="Y1432" s="1229"/>
      <c r="Z1432" s="2395"/>
      <c r="AA1432" s="1229"/>
      <c r="AB1432" s="1317"/>
      <c r="AC1432" s="1229"/>
      <c r="AD1432" s="1229"/>
      <c r="AE1432" s="1229"/>
      <c r="AF1432" s="1490">
        <f t="shared" si="671"/>
        <v>0</v>
      </c>
      <c r="AG1432" s="1316">
        <f t="shared" si="672"/>
        <v>13749998</v>
      </c>
      <c r="AH1432" s="1305"/>
      <c r="AI1432" s="1305"/>
      <c r="AJ1432" s="1267"/>
      <c r="AK1432" s="1317"/>
      <c r="AL1432" s="1317"/>
      <c r="AM1432" s="1305"/>
      <c r="AN1432" s="1305"/>
      <c r="AO1432" s="1266"/>
      <c r="AP1432" s="1491">
        <f t="shared" si="673"/>
        <v>0</v>
      </c>
      <c r="AQ1432" s="1268"/>
      <c r="AR1432" s="1492">
        <f t="shared" si="674"/>
        <v>0</v>
      </c>
      <c r="AS1432" s="1268"/>
      <c r="AT1432" s="1492">
        <f t="shared" si="675"/>
        <v>0</v>
      </c>
      <c r="AU1432" s="1268"/>
      <c r="AV1432" s="1492">
        <f t="shared" si="676"/>
        <v>0</v>
      </c>
      <c r="AW1432" s="1493">
        <f t="shared" si="677"/>
        <v>0</v>
      </c>
      <c r="AX1432" s="2153">
        <f t="shared" si="678"/>
        <v>0</v>
      </c>
      <c r="AY1432" s="1495">
        <f t="shared" si="679"/>
        <v>0</v>
      </c>
      <c r="AZ1432" s="1937"/>
      <c r="BA1432" s="1508">
        <v>1331818</v>
      </c>
      <c r="BB1432" s="1508">
        <v>1931818</v>
      </c>
      <c r="BC1432" s="1508">
        <v>2231818</v>
      </c>
      <c r="BD1432" s="1508">
        <v>431818</v>
      </c>
      <c r="BE1432" s="2174"/>
      <c r="BF1432" s="1229"/>
      <c r="BG1432" s="1317"/>
      <c r="BH1432" s="1229"/>
      <c r="BI1432" s="1317"/>
      <c r="BJ1432" s="1229"/>
      <c r="BK1432" s="1317"/>
      <c r="BL1432" s="1229"/>
      <c r="BM1432" s="1229"/>
      <c r="BN1432" s="1229"/>
      <c r="BO1432" s="1490">
        <f t="shared" si="680"/>
        <v>0</v>
      </c>
      <c r="BP1432" s="1496">
        <f t="shared" si="665"/>
        <v>0</v>
      </c>
      <c r="BQ1432" s="1305"/>
      <c r="BS1432" s="1298"/>
      <c r="BT1432" s="1298"/>
      <c r="BU1432" s="1298"/>
      <c r="BV1432" s="1298"/>
      <c r="BW1432" s="1298"/>
    </row>
    <row r="1433" spans="1:75" ht="15" x14ac:dyDescent="0.25">
      <c r="A1433" s="1315">
        <v>3</v>
      </c>
      <c r="B1433" s="2051">
        <v>43797</v>
      </c>
      <c r="C1433" s="1929">
        <f t="shared" si="664"/>
        <v>1416</v>
      </c>
      <c r="D1433" s="1305" t="s">
        <v>212</v>
      </c>
      <c r="E1433" s="1305" t="s">
        <v>88</v>
      </c>
      <c r="F1433" s="1266">
        <v>5</v>
      </c>
      <c r="G1433" s="1301">
        <f t="shared" si="667"/>
        <v>6659090</v>
      </c>
      <c r="H1433" s="1268"/>
      <c r="I1433" s="817">
        <f t="shared" si="682"/>
        <v>0</v>
      </c>
      <c r="J1433" s="1268"/>
      <c r="K1433" s="817">
        <f t="shared" si="681"/>
        <v>0</v>
      </c>
      <c r="L1433" s="1268"/>
      <c r="M1433" s="817">
        <f t="shared" si="683"/>
        <v>0</v>
      </c>
      <c r="N1433" s="1272">
        <f t="shared" si="684"/>
        <v>5</v>
      </c>
      <c r="O1433" s="1494">
        <f t="shared" si="684"/>
        <v>6659090</v>
      </c>
      <c r="P1433" s="1269">
        <f t="shared" si="670"/>
        <v>200000</v>
      </c>
      <c r="Q1433" s="1307"/>
      <c r="R1433" s="1508">
        <v>1331818</v>
      </c>
      <c r="S1433" s="1508">
        <v>1931818</v>
      </c>
      <c r="T1433" s="1508">
        <v>2231818</v>
      </c>
      <c r="U1433" s="1508">
        <v>431818</v>
      </c>
      <c r="V1433" s="1892"/>
      <c r="W1433" s="1229"/>
      <c r="X1433" s="2337"/>
      <c r="Y1433" s="1229"/>
      <c r="Z1433" s="2395"/>
      <c r="AA1433" s="1229"/>
      <c r="AB1433" s="1317"/>
      <c r="AC1433" s="1229"/>
      <c r="AD1433" s="1229"/>
      <c r="AE1433" s="1229"/>
      <c r="AF1433" s="1490">
        <f t="shared" si="671"/>
        <v>0</v>
      </c>
      <c r="AG1433" s="1316">
        <f t="shared" si="672"/>
        <v>6659090</v>
      </c>
      <c r="AH1433" s="1305"/>
      <c r="AI1433" s="1305"/>
      <c r="AJ1433" s="1267"/>
      <c r="AK1433" s="1317"/>
      <c r="AL1433" s="1317"/>
      <c r="AM1433" s="1305"/>
      <c r="AN1433" s="1305"/>
      <c r="AO1433" s="1266"/>
      <c r="AP1433" s="1491">
        <f t="shared" si="673"/>
        <v>0</v>
      </c>
      <c r="AQ1433" s="1268"/>
      <c r="AR1433" s="1492">
        <f t="shared" si="674"/>
        <v>0</v>
      </c>
      <c r="AS1433" s="1268"/>
      <c r="AT1433" s="1492">
        <f t="shared" si="675"/>
        <v>0</v>
      </c>
      <c r="AU1433" s="1268"/>
      <c r="AV1433" s="1492">
        <f t="shared" si="676"/>
        <v>0</v>
      </c>
      <c r="AW1433" s="1493">
        <f t="shared" si="677"/>
        <v>0</v>
      </c>
      <c r="AX1433" s="2153">
        <f t="shared" si="678"/>
        <v>0</v>
      </c>
      <c r="AY1433" s="1495">
        <f t="shared" si="679"/>
        <v>0</v>
      </c>
      <c r="AZ1433" s="1937"/>
      <c r="BA1433" s="1508">
        <v>1331818</v>
      </c>
      <c r="BB1433" s="1508">
        <v>1931818</v>
      </c>
      <c r="BC1433" s="1508">
        <v>2231818</v>
      </c>
      <c r="BD1433" s="1508">
        <v>431818</v>
      </c>
      <c r="BE1433" s="2174"/>
      <c r="BF1433" s="1229"/>
      <c r="BG1433" s="1317"/>
      <c r="BH1433" s="1229"/>
      <c r="BI1433" s="1317"/>
      <c r="BJ1433" s="1229"/>
      <c r="BK1433" s="1317"/>
      <c r="BL1433" s="1229"/>
      <c r="BM1433" s="1229"/>
      <c r="BN1433" s="1229"/>
      <c r="BO1433" s="1490">
        <f t="shared" si="680"/>
        <v>0</v>
      </c>
      <c r="BP1433" s="1496">
        <f t="shared" si="665"/>
        <v>0</v>
      </c>
      <c r="BQ1433" s="1305"/>
      <c r="BS1433" s="1298"/>
      <c r="BT1433" s="1298"/>
      <c r="BU1433" s="1298"/>
      <c r="BV1433" s="1298"/>
      <c r="BW1433" s="1298"/>
    </row>
    <row r="1434" spans="1:75" ht="15" x14ac:dyDescent="0.25">
      <c r="A1434" s="1315">
        <v>4</v>
      </c>
      <c r="B1434" s="2051">
        <v>43797</v>
      </c>
      <c r="C1434" s="1929">
        <f t="shared" si="664"/>
        <v>1417</v>
      </c>
      <c r="D1434" s="1305" t="s">
        <v>364</v>
      </c>
      <c r="E1434" s="1305" t="s">
        <v>88</v>
      </c>
      <c r="F1434" s="1266"/>
      <c r="G1434" s="1301">
        <f t="shared" si="667"/>
        <v>0</v>
      </c>
      <c r="H1434" s="1268"/>
      <c r="I1434" s="817">
        <f t="shared" si="682"/>
        <v>0</v>
      </c>
      <c r="J1434" s="1268"/>
      <c r="K1434" s="817">
        <f t="shared" si="681"/>
        <v>0</v>
      </c>
      <c r="L1434" s="1268">
        <v>5</v>
      </c>
      <c r="M1434" s="817">
        <f t="shared" si="683"/>
        <v>2159090</v>
      </c>
      <c r="N1434" s="1272">
        <f t="shared" si="684"/>
        <v>5</v>
      </c>
      <c r="O1434" s="1494">
        <f t="shared" si="684"/>
        <v>2159090</v>
      </c>
      <c r="P1434" s="1269">
        <f t="shared" si="670"/>
        <v>200000</v>
      </c>
      <c r="Q1434" s="1307"/>
      <c r="R1434" s="1508">
        <v>1331818</v>
      </c>
      <c r="S1434" s="1508">
        <v>1931818</v>
      </c>
      <c r="T1434" s="1508">
        <v>2231818</v>
      </c>
      <c r="U1434" s="1508">
        <v>431818</v>
      </c>
      <c r="V1434" s="1892"/>
      <c r="W1434" s="1229"/>
      <c r="X1434" s="2337"/>
      <c r="Y1434" s="1229"/>
      <c r="Z1434" s="2395"/>
      <c r="AA1434" s="1229"/>
      <c r="AB1434" s="1317"/>
      <c r="AC1434" s="1229"/>
      <c r="AD1434" s="1229"/>
      <c r="AE1434" s="1229"/>
      <c r="AF1434" s="1490">
        <f t="shared" si="671"/>
        <v>0</v>
      </c>
      <c r="AG1434" s="1316">
        <f t="shared" si="672"/>
        <v>2159090</v>
      </c>
      <c r="AH1434" s="1305"/>
      <c r="AI1434" s="1305"/>
      <c r="AJ1434" s="1267"/>
      <c r="AK1434" s="1317"/>
      <c r="AL1434" s="1317"/>
      <c r="AM1434" s="1305"/>
      <c r="AN1434" s="1305"/>
      <c r="AO1434" s="1266"/>
      <c r="AP1434" s="1491">
        <f t="shared" si="673"/>
        <v>0</v>
      </c>
      <c r="AQ1434" s="1268"/>
      <c r="AR1434" s="1492">
        <f t="shared" si="674"/>
        <v>0</v>
      </c>
      <c r="AS1434" s="1268"/>
      <c r="AT1434" s="1492">
        <f t="shared" si="675"/>
        <v>0</v>
      </c>
      <c r="AU1434" s="1268"/>
      <c r="AV1434" s="1492">
        <f t="shared" si="676"/>
        <v>0</v>
      </c>
      <c r="AW1434" s="1493">
        <f t="shared" si="677"/>
        <v>0</v>
      </c>
      <c r="AX1434" s="2153">
        <f t="shared" si="678"/>
        <v>0</v>
      </c>
      <c r="AY1434" s="1495">
        <f t="shared" si="679"/>
        <v>0</v>
      </c>
      <c r="AZ1434" s="1937"/>
      <c r="BA1434" s="1508">
        <v>1331818</v>
      </c>
      <c r="BB1434" s="1508">
        <v>1931818</v>
      </c>
      <c r="BC1434" s="1508">
        <v>2231818</v>
      </c>
      <c r="BD1434" s="1508">
        <v>431818</v>
      </c>
      <c r="BE1434" s="2174"/>
      <c r="BF1434" s="1229"/>
      <c r="BG1434" s="1317"/>
      <c r="BH1434" s="1229"/>
      <c r="BI1434" s="1317"/>
      <c r="BJ1434" s="1229"/>
      <c r="BK1434" s="1317"/>
      <c r="BL1434" s="1229"/>
      <c r="BM1434" s="1229"/>
      <c r="BN1434" s="1229"/>
      <c r="BO1434" s="1490">
        <f t="shared" si="680"/>
        <v>0</v>
      </c>
      <c r="BP1434" s="1496">
        <f t="shared" si="665"/>
        <v>0</v>
      </c>
      <c r="BQ1434" s="1305"/>
      <c r="BS1434" s="1298"/>
      <c r="BT1434" s="1298"/>
      <c r="BU1434" s="1298"/>
      <c r="BV1434" s="1298"/>
      <c r="BW1434" s="1298"/>
    </row>
    <row r="1435" spans="1:75" ht="15" x14ac:dyDescent="0.25">
      <c r="A1435" s="1315">
        <v>5</v>
      </c>
      <c r="B1435" s="2051">
        <v>43797</v>
      </c>
      <c r="C1435" s="1929">
        <f t="shared" si="664"/>
        <v>1418</v>
      </c>
      <c r="D1435" s="1305" t="s">
        <v>37</v>
      </c>
      <c r="E1435" s="1305" t="s">
        <v>31</v>
      </c>
      <c r="F1435" s="1266">
        <v>5</v>
      </c>
      <c r="G1435" s="1301">
        <f t="shared" si="667"/>
        <v>6659090</v>
      </c>
      <c r="H1435" s="1268"/>
      <c r="I1435" s="817">
        <f t="shared" si="682"/>
        <v>0</v>
      </c>
      <c r="J1435" s="1268">
        <v>5</v>
      </c>
      <c r="K1435" s="817">
        <f t="shared" si="681"/>
        <v>11159090</v>
      </c>
      <c r="L1435" s="1268"/>
      <c r="M1435" s="817">
        <f t="shared" si="683"/>
        <v>0</v>
      </c>
      <c r="N1435" s="1272">
        <f t="shared" si="684"/>
        <v>10</v>
      </c>
      <c r="O1435" s="1494">
        <f t="shared" si="684"/>
        <v>17818180</v>
      </c>
      <c r="P1435" s="1269">
        <f t="shared" si="670"/>
        <v>400000</v>
      </c>
      <c r="Q1435" s="1307"/>
      <c r="R1435" s="1508">
        <v>1331818</v>
      </c>
      <c r="S1435" s="1508">
        <v>1931818</v>
      </c>
      <c r="T1435" s="1508">
        <v>2231818</v>
      </c>
      <c r="U1435" s="1508">
        <v>431818</v>
      </c>
      <c r="V1435" s="1892"/>
      <c r="W1435" s="1229"/>
      <c r="X1435" s="2337"/>
      <c r="Y1435" s="1229"/>
      <c r="Z1435" s="2395"/>
      <c r="AA1435" s="1229"/>
      <c r="AB1435" s="1317"/>
      <c r="AC1435" s="1229"/>
      <c r="AD1435" s="1229"/>
      <c r="AE1435" s="1229"/>
      <c r="AF1435" s="1490">
        <f t="shared" si="671"/>
        <v>0</v>
      </c>
      <c r="AG1435" s="1316">
        <f t="shared" si="672"/>
        <v>17818180</v>
      </c>
      <c r="AH1435" s="1305"/>
      <c r="AI1435" s="1305"/>
      <c r="AJ1435" s="1267"/>
      <c r="AK1435" s="1317"/>
      <c r="AL1435" s="1317"/>
      <c r="AM1435" s="1305"/>
      <c r="AN1435" s="1305"/>
      <c r="AO1435" s="1266"/>
      <c r="AP1435" s="1491">
        <f t="shared" si="673"/>
        <v>0</v>
      </c>
      <c r="AQ1435" s="1268"/>
      <c r="AR1435" s="1492">
        <f t="shared" si="674"/>
        <v>0</v>
      </c>
      <c r="AS1435" s="1268"/>
      <c r="AT1435" s="1492">
        <f t="shared" si="675"/>
        <v>0</v>
      </c>
      <c r="AU1435" s="1268"/>
      <c r="AV1435" s="1492">
        <f t="shared" si="676"/>
        <v>0</v>
      </c>
      <c r="AW1435" s="1493">
        <f t="shared" si="677"/>
        <v>0</v>
      </c>
      <c r="AX1435" s="2153">
        <f t="shared" si="678"/>
        <v>0</v>
      </c>
      <c r="AY1435" s="1495">
        <f t="shared" si="679"/>
        <v>0</v>
      </c>
      <c r="AZ1435" s="1937"/>
      <c r="BA1435" s="1508">
        <v>1331818</v>
      </c>
      <c r="BB1435" s="1508">
        <v>1931818</v>
      </c>
      <c r="BC1435" s="1508">
        <v>2231818</v>
      </c>
      <c r="BD1435" s="1508">
        <v>431818</v>
      </c>
      <c r="BE1435" s="2174"/>
      <c r="BF1435" s="1229"/>
      <c r="BG1435" s="1317"/>
      <c r="BH1435" s="1229"/>
      <c r="BI1435" s="1317"/>
      <c r="BJ1435" s="1229"/>
      <c r="BK1435" s="1317"/>
      <c r="BL1435" s="1229"/>
      <c r="BM1435" s="1229"/>
      <c r="BN1435" s="1229"/>
      <c r="BO1435" s="1490">
        <f t="shared" si="680"/>
        <v>0</v>
      </c>
      <c r="BP1435" s="1496">
        <f t="shared" si="665"/>
        <v>0</v>
      </c>
      <c r="BQ1435" s="1305"/>
      <c r="BS1435" s="1298"/>
      <c r="BT1435" s="1298"/>
      <c r="BU1435" s="1298"/>
      <c r="BV1435" s="1298"/>
      <c r="BW1435" s="1298"/>
    </row>
    <row r="1436" spans="1:75" ht="15" x14ac:dyDescent="0.25">
      <c r="A1436" s="1315">
        <v>6</v>
      </c>
      <c r="B1436" s="2051">
        <v>43797</v>
      </c>
      <c r="C1436" s="1929">
        <f t="shared" si="664"/>
        <v>1419</v>
      </c>
      <c r="D1436" s="1305" t="s">
        <v>74</v>
      </c>
      <c r="E1436" s="1305" t="s">
        <v>57</v>
      </c>
      <c r="F1436" s="1266">
        <v>3</v>
      </c>
      <c r="G1436" s="1301">
        <f t="shared" si="667"/>
        <v>3995454</v>
      </c>
      <c r="H1436" s="1268"/>
      <c r="I1436" s="817">
        <f t="shared" si="682"/>
        <v>0</v>
      </c>
      <c r="J1436" s="1268">
        <v>2</v>
      </c>
      <c r="K1436" s="817">
        <f t="shared" si="681"/>
        <v>4463636</v>
      </c>
      <c r="L1436" s="1268">
        <v>2</v>
      </c>
      <c r="M1436" s="817">
        <f t="shared" si="683"/>
        <v>863636</v>
      </c>
      <c r="N1436" s="1272">
        <f t="shared" si="684"/>
        <v>7</v>
      </c>
      <c r="O1436" s="1494">
        <f t="shared" si="684"/>
        <v>9322726</v>
      </c>
      <c r="P1436" s="1269">
        <f t="shared" si="670"/>
        <v>280000</v>
      </c>
      <c r="Q1436" s="1307"/>
      <c r="R1436" s="1508">
        <v>1331818</v>
      </c>
      <c r="S1436" s="1508">
        <v>1931818</v>
      </c>
      <c r="T1436" s="1508">
        <v>2231818</v>
      </c>
      <c r="U1436" s="1508">
        <v>431818</v>
      </c>
      <c r="V1436" s="1892"/>
      <c r="W1436" s="1229"/>
      <c r="X1436" s="2337"/>
      <c r="Y1436" s="1229"/>
      <c r="Z1436" s="2395"/>
      <c r="AA1436" s="1229"/>
      <c r="AB1436" s="1317"/>
      <c r="AC1436" s="1229"/>
      <c r="AD1436" s="1229"/>
      <c r="AE1436" s="1229"/>
      <c r="AF1436" s="1490">
        <f t="shared" si="671"/>
        <v>0</v>
      </c>
      <c r="AG1436" s="1316">
        <f t="shared" si="672"/>
        <v>9322726</v>
      </c>
      <c r="AH1436" s="1305"/>
      <c r="AI1436" s="1305"/>
      <c r="AJ1436" s="1267"/>
      <c r="AK1436" s="1317"/>
      <c r="AL1436" s="1317"/>
      <c r="AM1436" s="1305"/>
      <c r="AN1436" s="1305"/>
      <c r="AO1436" s="1266"/>
      <c r="AP1436" s="1491">
        <f t="shared" si="673"/>
        <v>0</v>
      </c>
      <c r="AQ1436" s="1268"/>
      <c r="AR1436" s="1492">
        <f t="shared" si="674"/>
        <v>0</v>
      </c>
      <c r="AS1436" s="1268"/>
      <c r="AT1436" s="1492">
        <f t="shared" si="675"/>
        <v>0</v>
      </c>
      <c r="AU1436" s="1268"/>
      <c r="AV1436" s="1492">
        <f t="shared" si="676"/>
        <v>0</v>
      </c>
      <c r="AW1436" s="1493">
        <f t="shared" si="677"/>
        <v>0</v>
      </c>
      <c r="AX1436" s="2153">
        <f t="shared" si="678"/>
        <v>0</v>
      </c>
      <c r="AY1436" s="1495">
        <f t="shared" si="679"/>
        <v>0</v>
      </c>
      <c r="AZ1436" s="1937"/>
      <c r="BA1436" s="1508">
        <v>1331818</v>
      </c>
      <c r="BB1436" s="1508">
        <v>1931818</v>
      </c>
      <c r="BC1436" s="1508">
        <v>2231818</v>
      </c>
      <c r="BD1436" s="1508">
        <v>431818</v>
      </c>
      <c r="BE1436" s="2174"/>
      <c r="BF1436" s="1229"/>
      <c r="BG1436" s="1317"/>
      <c r="BH1436" s="1229"/>
      <c r="BI1436" s="1317"/>
      <c r="BJ1436" s="1229"/>
      <c r="BK1436" s="1317"/>
      <c r="BL1436" s="1229"/>
      <c r="BM1436" s="1229"/>
      <c r="BN1436" s="1229"/>
      <c r="BO1436" s="1490">
        <f t="shared" si="680"/>
        <v>0</v>
      </c>
      <c r="BP1436" s="1496">
        <f t="shared" si="665"/>
        <v>0</v>
      </c>
      <c r="BQ1436" s="1958">
        <f>SUM(BP1363:BP1436)</f>
        <v>0</v>
      </c>
      <c r="BS1436" s="1298"/>
      <c r="BT1436" s="1298"/>
      <c r="BU1436" s="1298"/>
      <c r="BV1436" s="1298"/>
      <c r="BW1436" s="1298"/>
    </row>
    <row r="1437" spans="1:75" ht="15" x14ac:dyDescent="0.25">
      <c r="A1437" s="1315">
        <v>7</v>
      </c>
      <c r="B1437" s="2051">
        <v>43797</v>
      </c>
      <c r="C1437" s="1929">
        <f t="shared" ref="C1437:C1464" si="685">C1436+1</f>
        <v>1420</v>
      </c>
      <c r="D1437" s="1305" t="s">
        <v>71</v>
      </c>
      <c r="E1437" s="1305" t="s">
        <v>57</v>
      </c>
      <c r="F1437" s="1266">
        <v>2</v>
      </c>
      <c r="G1437" s="1301">
        <f t="shared" si="667"/>
        <v>2663636</v>
      </c>
      <c r="H1437" s="1268"/>
      <c r="I1437" s="817">
        <f t="shared" si="682"/>
        <v>0</v>
      </c>
      <c r="J1437" s="1268"/>
      <c r="K1437" s="817">
        <f t="shared" si="681"/>
        <v>0</v>
      </c>
      <c r="L1437" s="1268">
        <v>2</v>
      </c>
      <c r="M1437" s="817">
        <f t="shared" si="683"/>
        <v>863636</v>
      </c>
      <c r="N1437" s="1272">
        <f t="shared" si="684"/>
        <v>4</v>
      </c>
      <c r="O1437" s="1494">
        <f t="shared" si="684"/>
        <v>3527272</v>
      </c>
      <c r="P1437" s="1269">
        <f t="shared" si="670"/>
        <v>160000</v>
      </c>
      <c r="Q1437" s="1307"/>
      <c r="R1437" s="1508">
        <v>1331818</v>
      </c>
      <c r="S1437" s="1508">
        <v>1931818</v>
      </c>
      <c r="T1437" s="1508">
        <v>2231818</v>
      </c>
      <c r="U1437" s="1508">
        <v>431818</v>
      </c>
      <c r="V1437" s="1892"/>
      <c r="W1437" s="1229"/>
      <c r="X1437" s="2337"/>
      <c r="Y1437" s="1229"/>
      <c r="Z1437" s="2395"/>
      <c r="AA1437" s="1229"/>
      <c r="AB1437" s="1317"/>
      <c r="AC1437" s="1229"/>
      <c r="AD1437" s="1229"/>
      <c r="AE1437" s="1229"/>
      <c r="AF1437" s="1490">
        <f t="shared" si="671"/>
        <v>0</v>
      </c>
      <c r="AG1437" s="1316">
        <f t="shared" si="672"/>
        <v>3527272</v>
      </c>
      <c r="AH1437" s="1305"/>
      <c r="AI1437" s="1305"/>
      <c r="AJ1437" s="1267"/>
      <c r="AK1437" s="1317"/>
      <c r="AL1437" s="1317"/>
      <c r="AM1437" s="1305"/>
      <c r="AN1437" s="1305"/>
      <c r="AO1437" s="1266"/>
      <c r="AP1437" s="1491">
        <f t="shared" si="673"/>
        <v>0</v>
      </c>
      <c r="AQ1437" s="1268"/>
      <c r="AR1437" s="1492">
        <f t="shared" si="674"/>
        <v>0</v>
      </c>
      <c r="AS1437" s="1268"/>
      <c r="AT1437" s="1492">
        <f t="shared" si="675"/>
        <v>0</v>
      </c>
      <c r="AU1437" s="1268"/>
      <c r="AV1437" s="1492">
        <f t="shared" si="676"/>
        <v>0</v>
      </c>
      <c r="AW1437" s="1493">
        <f t="shared" si="677"/>
        <v>0</v>
      </c>
      <c r="AX1437" s="2153">
        <f t="shared" si="678"/>
        <v>0</v>
      </c>
      <c r="AY1437" s="1495">
        <f t="shared" si="679"/>
        <v>0</v>
      </c>
      <c r="AZ1437" s="1937"/>
      <c r="BA1437" s="1508">
        <v>1331818</v>
      </c>
      <c r="BB1437" s="1508">
        <v>1931818</v>
      </c>
      <c r="BC1437" s="1508">
        <v>2231818</v>
      </c>
      <c r="BD1437" s="1508">
        <v>431818</v>
      </c>
      <c r="BE1437" s="2174"/>
      <c r="BF1437" s="1229"/>
      <c r="BG1437" s="1317"/>
      <c r="BH1437" s="1229"/>
      <c r="BI1437" s="1317"/>
      <c r="BJ1437" s="1229"/>
      <c r="BK1437" s="1317"/>
      <c r="BL1437" s="1229"/>
      <c r="BM1437" s="1229"/>
      <c r="BN1437" s="1229"/>
      <c r="BO1437" s="1490">
        <f t="shared" si="680"/>
        <v>0</v>
      </c>
      <c r="BP1437" s="1496">
        <f t="shared" si="665"/>
        <v>0</v>
      </c>
      <c r="BQ1437" s="1305"/>
      <c r="BS1437" s="1298"/>
      <c r="BT1437" s="1298"/>
      <c r="BU1437" s="1298"/>
      <c r="BV1437" s="1298"/>
      <c r="BW1437" s="1298"/>
    </row>
    <row r="1438" spans="1:75" ht="15" x14ac:dyDescent="0.25">
      <c r="A1438" s="1315">
        <v>1</v>
      </c>
      <c r="B1438" s="2051">
        <v>43808</v>
      </c>
      <c r="C1438" s="1268">
        <f t="shared" si="685"/>
        <v>1421</v>
      </c>
      <c r="D1438" s="1305" t="s">
        <v>38</v>
      </c>
      <c r="E1438" s="1305" t="s">
        <v>31</v>
      </c>
      <c r="F1438" s="1266"/>
      <c r="G1438" s="1491">
        <f t="shared" si="667"/>
        <v>0</v>
      </c>
      <c r="H1438" s="1268"/>
      <c r="I1438" s="2605">
        <f t="shared" si="682"/>
        <v>0</v>
      </c>
      <c r="J1438" s="1268"/>
      <c r="K1438" s="2605">
        <f t="shared" si="681"/>
        <v>0</v>
      </c>
      <c r="L1438" s="1962">
        <v>10</v>
      </c>
      <c r="M1438" s="2605">
        <f t="shared" si="683"/>
        <v>4318180</v>
      </c>
      <c r="N1438" s="1505">
        <f t="shared" si="684"/>
        <v>10</v>
      </c>
      <c r="O1438" s="1494">
        <f t="shared" si="684"/>
        <v>4318180</v>
      </c>
      <c r="P1438" s="1494">
        <f t="shared" si="670"/>
        <v>400000</v>
      </c>
      <c r="Q1438" s="1307"/>
      <c r="R1438" s="1508">
        <v>1331818</v>
      </c>
      <c r="S1438" s="1508">
        <v>1931818</v>
      </c>
      <c r="T1438" s="1508">
        <v>2231818</v>
      </c>
      <c r="U1438" s="1508">
        <v>431818</v>
      </c>
      <c r="V1438" s="1892"/>
      <c r="W1438" s="1229"/>
      <c r="X1438" s="2337"/>
      <c r="Y1438" s="1229"/>
      <c r="Z1438" s="2395"/>
      <c r="AA1438" s="1229"/>
      <c r="AB1438" s="1317"/>
      <c r="AC1438" s="1229"/>
      <c r="AD1438" s="1229"/>
      <c r="AE1438" s="1229"/>
      <c r="AF1438" s="1490">
        <f t="shared" si="671"/>
        <v>0</v>
      </c>
      <c r="AG1438" s="1316">
        <f t="shared" si="672"/>
        <v>4318180</v>
      </c>
      <c r="AH1438" s="1305"/>
      <c r="AI1438" s="1305"/>
      <c r="AJ1438" s="1267"/>
      <c r="AK1438" s="1317"/>
      <c r="AL1438" s="1317"/>
      <c r="AM1438" s="1305"/>
      <c r="AN1438" s="1305"/>
      <c r="AO1438" s="1266"/>
      <c r="AP1438" s="1491">
        <f t="shared" si="673"/>
        <v>0</v>
      </c>
      <c r="AQ1438" s="1268"/>
      <c r="AR1438" s="1492">
        <f t="shared" si="674"/>
        <v>0</v>
      </c>
      <c r="AS1438" s="1268"/>
      <c r="AT1438" s="1492">
        <f t="shared" si="675"/>
        <v>0</v>
      </c>
      <c r="AU1438" s="1268"/>
      <c r="AV1438" s="1492">
        <f t="shared" si="676"/>
        <v>0</v>
      </c>
      <c r="AW1438" s="1493">
        <f t="shared" si="677"/>
        <v>0</v>
      </c>
      <c r="AX1438" s="2153">
        <f t="shared" si="678"/>
        <v>0</v>
      </c>
      <c r="AY1438" s="1495">
        <f t="shared" si="679"/>
        <v>0</v>
      </c>
      <c r="AZ1438" s="1937"/>
      <c r="BA1438" s="1508">
        <v>1331818</v>
      </c>
      <c r="BB1438" s="1508">
        <v>1931818</v>
      </c>
      <c r="BC1438" s="1508">
        <v>2231818</v>
      </c>
      <c r="BD1438" s="1508">
        <v>431818</v>
      </c>
      <c r="BE1438" s="2174"/>
      <c r="BF1438" s="1229"/>
      <c r="BG1438" s="1317"/>
      <c r="BH1438" s="1229"/>
      <c r="BI1438" s="1317"/>
      <c r="BJ1438" s="1229"/>
      <c r="BK1438" s="1317"/>
      <c r="BL1438" s="1229"/>
      <c r="BM1438" s="1229"/>
      <c r="BN1438" s="1229"/>
      <c r="BO1438" s="1490">
        <f t="shared" si="680"/>
        <v>0</v>
      </c>
      <c r="BP1438" s="1496">
        <f t="shared" ref="BP1438:BP1501" si="686">AX1438-BO1438</f>
        <v>0</v>
      </c>
      <c r="BQ1438" s="1305"/>
      <c r="BS1438" s="1298"/>
      <c r="BT1438" s="1298"/>
      <c r="BU1438" s="1298"/>
      <c r="BV1438" s="1298"/>
      <c r="BW1438" s="1298"/>
    </row>
    <row r="1439" spans="1:75" ht="15" x14ac:dyDescent="0.25">
      <c r="A1439" s="1315">
        <v>2</v>
      </c>
      <c r="B1439" s="2051">
        <v>43808</v>
      </c>
      <c r="C1439" s="1268">
        <f t="shared" si="685"/>
        <v>1422</v>
      </c>
      <c r="D1439" s="1305" t="s">
        <v>80</v>
      </c>
      <c r="E1439" s="1305" t="s">
        <v>31</v>
      </c>
      <c r="F1439" s="1266"/>
      <c r="G1439" s="1491">
        <f t="shared" si="667"/>
        <v>0</v>
      </c>
      <c r="H1439" s="1268"/>
      <c r="I1439" s="2605">
        <f t="shared" si="682"/>
        <v>0</v>
      </c>
      <c r="J1439" s="1268"/>
      <c r="K1439" s="2605">
        <f t="shared" si="681"/>
        <v>0</v>
      </c>
      <c r="L1439" s="1962">
        <v>5</v>
      </c>
      <c r="M1439" s="2605">
        <f t="shared" si="683"/>
        <v>2159090</v>
      </c>
      <c r="N1439" s="1505">
        <f t="shared" ref="N1439:O1454" si="687">F1439+H1439+J1439+L1439</f>
        <v>5</v>
      </c>
      <c r="O1439" s="1494">
        <f t="shared" si="687"/>
        <v>2159090</v>
      </c>
      <c r="P1439" s="1494">
        <f t="shared" si="670"/>
        <v>200000</v>
      </c>
      <c r="Q1439" s="1307"/>
      <c r="R1439" s="1508">
        <v>1331818</v>
      </c>
      <c r="S1439" s="1508">
        <v>1931818</v>
      </c>
      <c r="T1439" s="1508">
        <v>2231818</v>
      </c>
      <c r="U1439" s="1508">
        <v>431818</v>
      </c>
      <c r="V1439" s="1892"/>
      <c r="W1439" s="1229"/>
      <c r="X1439" s="2337"/>
      <c r="Y1439" s="1229"/>
      <c r="Z1439" s="2395"/>
      <c r="AA1439" s="1229"/>
      <c r="AB1439" s="1317"/>
      <c r="AC1439" s="1229"/>
      <c r="AD1439" s="1229"/>
      <c r="AE1439" s="1229"/>
      <c r="AF1439" s="1490">
        <f t="shared" si="671"/>
        <v>0</v>
      </c>
      <c r="AG1439" s="1316">
        <f t="shared" si="672"/>
        <v>2159090</v>
      </c>
      <c r="AH1439" s="1305"/>
      <c r="AI1439" s="1305"/>
      <c r="AJ1439" s="1267"/>
      <c r="AK1439" s="1317"/>
      <c r="AL1439" s="1317"/>
      <c r="AM1439" s="1305"/>
      <c r="AN1439" s="1305"/>
      <c r="AO1439" s="1266"/>
      <c r="AP1439" s="1491">
        <f t="shared" si="673"/>
        <v>0</v>
      </c>
      <c r="AQ1439" s="1268"/>
      <c r="AR1439" s="1492">
        <f t="shared" si="674"/>
        <v>0</v>
      </c>
      <c r="AS1439" s="1268"/>
      <c r="AT1439" s="1492">
        <f t="shared" si="675"/>
        <v>0</v>
      </c>
      <c r="AU1439" s="1268"/>
      <c r="AV1439" s="1492">
        <f t="shared" si="676"/>
        <v>0</v>
      </c>
      <c r="AW1439" s="1493">
        <f t="shared" si="677"/>
        <v>0</v>
      </c>
      <c r="AX1439" s="2153">
        <f t="shared" si="678"/>
        <v>0</v>
      </c>
      <c r="AY1439" s="1495">
        <f t="shared" si="679"/>
        <v>0</v>
      </c>
      <c r="AZ1439" s="1937"/>
      <c r="BA1439" s="1508">
        <v>1331818</v>
      </c>
      <c r="BB1439" s="1508">
        <v>1931818</v>
      </c>
      <c r="BC1439" s="1508">
        <v>2231818</v>
      </c>
      <c r="BD1439" s="1508">
        <v>431818</v>
      </c>
      <c r="BE1439" s="2174"/>
      <c r="BF1439" s="1229"/>
      <c r="BG1439" s="1317"/>
      <c r="BH1439" s="1229"/>
      <c r="BI1439" s="1317"/>
      <c r="BJ1439" s="1229"/>
      <c r="BK1439" s="1317"/>
      <c r="BL1439" s="1229"/>
      <c r="BM1439" s="1229"/>
      <c r="BN1439" s="1229"/>
      <c r="BO1439" s="1490">
        <f t="shared" si="680"/>
        <v>0</v>
      </c>
      <c r="BP1439" s="1496">
        <f t="shared" si="686"/>
        <v>0</v>
      </c>
      <c r="BQ1439" s="1305"/>
      <c r="BS1439" s="1298"/>
      <c r="BT1439" s="1298"/>
      <c r="BU1439" s="1298"/>
      <c r="BV1439" s="1298"/>
      <c r="BW1439" s="1298"/>
    </row>
    <row r="1440" spans="1:75" ht="15" x14ac:dyDescent="0.25">
      <c r="A1440" s="1315">
        <v>3</v>
      </c>
      <c r="B1440" s="2051">
        <v>43808</v>
      </c>
      <c r="C1440" s="1268">
        <f t="shared" si="685"/>
        <v>1423</v>
      </c>
      <c r="D1440" s="1305" t="s">
        <v>89</v>
      </c>
      <c r="E1440" s="1305" t="s">
        <v>31</v>
      </c>
      <c r="F1440" s="1266"/>
      <c r="G1440" s="1491">
        <f t="shared" si="667"/>
        <v>0</v>
      </c>
      <c r="H1440" s="1268"/>
      <c r="I1440" s="2605">
        <f t="shared" si="682"/>
        <v>0</v>
      </c>
      <c r="J1440" s="1268"/>
      <c r="K1440" s="2605">
        <f t="shared" si="681"/>
        <v>0</v>
      </c>
      <c r="L1440" s="1962">
        <v>5</v>
      </c>
      <c r="M1440" s="2605">
        <f t="shared" si="683"/>
        <v>2159090</v>
      </c>
      <c r="N1440" s="1505">
        <f t="shared" si="687"/>
        <v>5</v>
      </c>
      <c r="O1440" s="1494">
        <f t="shared" si="687"/>
        <v>2159090</v>
      </c>
      <c r="P1440" s="1494">
        <f t="shared" si="670"/>
        <v>200000</v>
      </c>
      <c r="Q1440" s="1307"/>
      <c r="R1440" s="1508">
        <v>1331818</v>
      </c>
      <c r="S1440" s="1508">
        <v>1931818</v>
      </c>
      <c r="T1440" s="1508">
        <v>2231818</v>
      </c>
      <c r="U1440" s="1508">
        <v>431818</v>
      </c>
      <c r="V1440" s="1892"/>
      <c r="W1440" s="1229"/>
      <c r="X1440" s="2337"/>
      <c r="Y1440" s="1229"/>
      <c r="Z1440" s="2395"/>
      <c r="AA1440" s="1229"/>
      <c r="AB1440" s="1317"/>
      <c r="AC1440" s="1229"/>
      <c r="AD1440" s="1229"/>
      <c r="AE1440" s="1229"/>
      <c r="AF1440" s="1490">
        <f t="shared" si="671"/>
        <v>0</v>
      </c>
      <c r="AG1440" s="1316">
        <f t="shared" si="672"/>
        <v>2159090</v>
      </c>
      <c r="AH1440" s="1305"/>
      <c r="AI1440" s="1305"/>
      <c r="AJ1440" s="1267"/>
      <c r="AK1440" s="1317"/>
      <c r="AL1440" s="1317"/>
      <c r="AM1440" s="1305"/>
      <c r="AN1440" s="1305"/>
      <c r="AO1440" s="1266"/>
      <c r="AP1440" s="1491">
        <f t="shared" si="673"/>
        <v>0</v>
      </c>
      <c r="AQ1440" s="1268"/>
      <c r="AR1440" s="1492">
        <f t="shared" si="674"/>
        <v>0</v>
      </c>
      <c r="AS1440" s="1268"/>
      <c r="AT1440" s="1492">
        <f t="shared" si="675"/>
        <v>0</v>
      </c>
      <c r="AU1440" s="1268"/>
      <c r="AV1440" s="1492">
        <f t="shared" si="676"/>
        <v>0</v>
      </c>
      <c r="AW1440" s="1493">
        <f t="shared" si="677"/>
        <v>0</v>
      </c>
      <c r="AX1440" s="2153">
        <f t="shared" si="678"/>
        <v>0</v>
      </c>
      <c r="AY1440" s="1495">
        <f t="shared" si="679"/>
        <v>0</v>
      </c>
      <c r="AZ1440" s="1937"/>
      <c r="BA1440" s="1508">
        <v>1331818</v>
      </c>
      <c r="BB1440" s="1508">
        <v>1931818</v>
      </c>
      <c r="BC1440" s="1508">
        <v>2231818</v>
      </c>
      <c r="BD1440" s="1508">
        <v>431818</v>
      </c>
      <c r="BE1440" s="2174"/>
      <c r="BF1440" s="1229"/>
      <c r="BG1440" s="1317"/>
      <c r="BH1440" s="1229"/>
      <c r="BI1440" s="1317"/>
      <c r="BJ1440" s="1229"/>
      <c r="BK1440" s="1317"/>
      <c r="BL1440" s="1229"/>
      <c r="BM1440" s="1229"/>
      <c r="BN1440" s="1229"/>
      <c r="BO1440" s="1490">
        <f t="shared" si="680"/>
        <v>0</v>
      </c>
      <c r="BP1440" s="1496">
        <f t="shared" si="686"/>
        <v>0</v>
      </c>
      <c r="BQ1440" s="1305"/>
      <c r="BS1440" s="1298"/>
      <c r="BT1440" s="1298"/>
      <c r="BU1440" s="1298"/>
      <c r="BV1440" s="1298"/>
      <c r="BW1440" s="1298"/>
    </row>
    <row r="1441" spans="1:75" ht="15" x14ac:dyDescent="0.25">
      <c r="A1441" s="1315">
        <v>4</v>
      </c>
      <c r="B1441" s="2051">
        <v>43808</v>
      </c>
      <c r="C1441" s="1268">
        <f t="shared" si="685"/>
        <v>1424</v>
      </c>
      <c r="D1441" s="1305" t="s">
        <v>352</v>
      </c>
      <c r="E1441" s="1305" t="s">
        <v>273</v>
      </c>
      <c r="F1441" s="1266"/>
      <c r="G1441" s="1491">
        <f t="shared" si="667"/>
        <v>0</v>
      </c>
      <c r="H1441" s="1268"/>
      <c r="I1441" s="2605">
        <f t="shared" si="682"/>
        <v>0</v>
      </c>
      <c r="J1441" s="1268"/>
      <c r="K1441" s="2605">
        <f t="shared" si="681"/>
        <v>0</v>
      </c>
      <c r="L1441" s="1962">
        <v>5</v>
      </c>
      <c r="M1441" s="2605">
        <f t="shared" si="683"/>
        <v>2159090</v>
      </c>
      <c r="N1441" s="1505">
        <f t="shared" si="687"/>
        <v>5</v>
      </c>
      <c r="O1441" s="1494">
        <f t="shared" si="687"/>
        <v>2159090</v>
      </c>
      <c r="P1441" s="1494">
        <f t="shared" si="670"/>
        <v>200000</v>
      </c>
      <c r="Q1441" s="1307"/>
      <c r="R1441" s="1508">
        <v>1331818</v>
      </c>
      <c r="S1441" s="1508">
        <v>1931818</v>
      </c>
      <c r="T1441" s="1508">
        <v>2231818</v>
      </c>
      <c r="U1441" s="1508">
        <v>431818</v>
      </c>
      <c r="V1441" s="1892"/>
      <c r="W1441" s="1229"/>
      <c r="X1441" s="2337"/>
      <c r="Y1441" s="1229"/>
      <c r="Z1441" s="2395"/>
      <c r="AA1441" s="1229"/>
      <c r="AB1441" s="1317"/>
      <c r="AC1441" s="1229"/>
      <c r="AD1441" s="1229"/>
      <c r="AE1441" s="1229"/>
      <c r="AF1441" s="1490">
        <f t="shared" si="671"/>
        <v>0</v>
      </c>
      <c r="AG1441" s="1316">
        <f t="shared" si="672"/>
        <v>2159090</v>
      </c>
      <c r="AH1441" s="1305"/>
      <c r="AI1441" s="1305"/>
      <c r="AJ1441" s="1267"/>
      <c r="AK1441" s="1317"/>
      <c r="AL1441" s="1317"/>
      <c r="AM1441" s="1305"/>
      <c r="AN1441" s="1305"/>
      <c r="AO1441" s="1266"/>
      <c r="AP1441" s="1491">
        <f t="shared" si="673"/>
        <v>0</v>
      </c>
      <c r="AQ1441" s="1268"/>
      <c r="AR1441" s="1492">
        <f t="shared" si="674"/>
        <v>0</v>
      </c>
      <c r="AS1441" s="1268"/>
      <c r="AT1441" s="1492">
        <f t="shared" si="675"/>
        <v>0</v>
      </c>
      <c r="AU1441" s="1268"/>
      <c r="AV1441" s="1492">
        <f t="shared" si="676"/>
        <v>0</v>
      </c>
      <c r="AW1441" s="1493">
        <f t="shared" si="677"/>
        <v>0</v>
      </c>
      <c r="AX1441" s="2153">
        <f t="shared" si="678"/>
        <v>0</v>
      </c>
      <c r="AY1441" s="1495">
        <f t="shared" si="679"/>
        <v>0</v>
      </c>
      <c r="AZ1441" s="1937"/>
      <c r="BA1441" s="1508">
        <v>1331818</v>
      </c>
      <c r="BB1441" s="1508">
        <v>1931818</v>
      </c>
      <c r="BC1441" s="1508">
        <v>2231818</v>
      </c>
      <c r="BD1441" s="1508">
        <v>431818</v>
      </c>
      <c r="BE1441" s="2174"/>
      <c r="BF1441" s="1229"/>
      <c r="BG1441" s="1317"/>
      <c r="BH1441" s="1229"/>
      <c r="BI1441" s="1317"/>
      <c r="BJ1441" s="1229"/>
      <c r="BK1441" s="1317"/>
      <c r="BL1441" s="1229"/>
      <c r="BM1441" s="1229"/>
      <c r="BN1441" s="1229"/>
      <c r="BO1441" s="1490">
        <f t="shared" si="680"/>
        <v>0</v>
      </c>
      <c r="BP1441" s="1496">
        <f t="shared" si="686"/>
        <v>0</v>
      </c>
      <c r="BQ1441" s="1305"/>
      <c r="BS1441" s="1298"/>
      <c r="BT1441" s="1298"/>
      <c r="BU1441" s="1298"/>
      <c r="BV1441" s="1298"/>
      <c r="BW1441" s="1298"/>
    </row>
    <row r="1442" spans="1:75" ht="15" x14ac:dyDescent="0.25">
      <c r="A1442" s="1315">
        <v>5</v>
      </c>
      <c r="B1442" s="2051">
        <v>43808</v>
      </c>
      <c r="C1442" s="1268">
        <f t="shared" si="685"/>
        <v>1425</v>
      </c>
      <c r="D1442" s="1305" t="s">
        <v>51</v>
      </c>
      <c r="E1442" s="1305" t="s">
        <v>273</v>
      </c>
      <c r="F1442" s="1266"/>
      <c r="G1442" s="1491">
        <f t="shared" si="667"/>
        <v>0</v>
      </c>
      <c r="H1442" s="1268"/>
      <c r="I1442" s="2605">
        <f t="shared" si="682"/>
        <v>0</v>
      </c>
      <c r="J1442" s="1268"/>
      <c r="K1442" s="2605">
        <f t="shared" si="681"/>
        <v>0</v>
      </c>
      <c r="L1442" s="1962">
        <v>5</v>
      </c>
      <c r="M1442" s="2605">
        <f t="shared" si="683"/>
        <v>2159090</v>
      </c>
      <c r="N1442" s="1505">
        <f t="shared" si="687"/>
        <v>5</v>
      </c>
      <c r="O1442" s="1494">
        <f t="shared" si="687"/>
        <v>2159090</v>
      </c>
      <c r="P1442" s="1494">
        <f t="shared" si="670"/>
        <v>200000</v>
      </c>
      <c r="Q1442" s="1307"/>
      <c r="R1442" s="1508">
        <v>1331818</v>
      </c>
      <c r="S1442" s="1508">
        <v>1931818</v>
      </c>
      <c r="T1442" s="1508">
        <v>2231818</v>
      </c>
      <c r="U1442" s="1508">
        <v>431818</v>
      </c>
      <c r="V1442" s="1892"/>
      <c r="W1442" s="1229"/>
      <c r="X1442" s="2337"/>
      <c r="Y1442" s="1229"/>
      <c r="Z1442" s="2395"/>
      <c r="AA1442" s="1229"/>
      <c r="AB1442" s="1317"/>
      <c r="AC1442" s="1229"/>
      <c r="AD1442" s="1229"/>
      <c r="AE1442" s="1229"/>
      <c r="AF1442" s="1490">
        <f t="shared" si="671"/>
        <v>0</v>
      </c>
      <c r="AG1442" s="1316">
        <f t="shared" si="672"/>
        <v>2159090</v>
      </c>
      <c r="AH1442" s="1305"/>
      <c r="AI1442" s="1305"/>
      <c r="AJ1442" s="1267"/>
      <c r="AK1442" s="1317"/>
      <c r="AL1442" s="1317"/>
      <c r="AM1442" s="1305"/>
      <c r="AN1442" s="1305"/>
      <c r="AO1442" s="1266"/>
      <c r="AP1442" s="1491">
        <f t="shared" si="673"/>
        <v>0</v>
      </c>
      <c r="AQ1442" s="1268"/>
      <c r="AR1442" s="1492">
        <f t="shared" si="674"/>
        <v>0</v>
      </c>
      <c r="AS1442" s="1268"/>
      <c r="AT1442" s="1492">
        <f t="shared" si="675"/>
        <v>0</v>
      </c>
      <c r="AU1442" s="1268"/>
      <c r="AV1442" s="1492">
        <f t="shared" si="676"/>
        <v>0</v>
      </c>
      <c r="AW1442" s="1493">
        <f t="shared" si="677"/>
        <v>0</v>
      </c>
      <c r="AX1442" s="2153">
        <f t="shared" si="678"/>
        <v>0</v>
      </c>
      <c r="AY1442" s="1495">
        <f t="shared" si="679"/>
        <v>0</v>
      </c>
      <c r="AZ1442" s="1937"/>
      <c r="BA1442" s="1508">
        <v>1331818</v>
      </c>
      <c r="BB1442" s="1508">
        <v>1931818</v>
      </c>
      <c r="BC1442" s="1508">
        <v>2231818</v>
      </c>
      <c r="BD1442" s="1508">
        <v>431818</v>
      </c>
      <c r="BE1442" s="2174"/>
      <c r="BF1442" s="1229"/>
      <c r="BG1442" s="1317"/>
      <c r="BH1442" s="1229"/>
      <c r="BI1442" s="1317"/>
      <c r="BJ1442" s="1229"/>
      <c r="BK1442" s="1317"/>
      <c r="BL1442" s="1229"/>
      <c r="BM1442" s="1229"/>
      <c r="BN1442" s="1229"/>
      <c r="BO1442" s="1490">
        <f t="shared" si="680"/>
        <v>0</v>
      </c>
      <c r="BP1442" s="1496">
        <f t="shared" si="686"/>
        <v>0</v>
      </c>
      <c r="BQ1442" s="1305"/>
      <c r="BS1442" s="1298"/>
      <c r="BT1442" s="1298"/>
      <c r="BU1442" s="1298"/>
      <c r="BV1442" s="1298"/>
      <c r="BW1442" s="1298"/>
    </row>
    <row r="1443" spans="1:75" ht="15" x14ac:dyDescent="0.25">
      <c r="A1443" s="1315">
        <v>6</v>
      </c>
      <c r="B1443" s="2051">
        <v>43808</v>
      </c>
      <c r="C1443" s="1268">
        <f t="shared" si="685"/>
        <v>1426</v>
      </c>
      <c r="D1443" s="1305" t="s">
        <v>354</v>
      </c>
      <c r="E1443" s="1305" t="s">
        <v>273</v>
      </c>
      <c r="F1443" s="1266"/>
      <c r="G1443" s="1491">
        <f t="shared" ref="G1443:G1506" si="688">F1443*R1443</f>
        <v>0</v>
      </c>
      <c r="H1443" s="1268"/>
      <c r="I1443" s="2605">
        <f t="shared" si="682"/>
        <v>0</v>
      </c>
      <c r="J1443" s="1268"/>
      <c r="K1443" s="2605">
        <f t="shared" si="681"/>
        <v>0</v>
      </c>
      <c r="L1443" s="1962">
        <v>5</v>
      </c>
      <c r="M1443" s="2605">
        <f t="shared" si="683"/>
        <v>2159090</v>
      </c>
      <c r="N1443" s="1505">
        <f t="shared" si="687"/>
        <v>5</v>
      </c>
      <c r="O1443" s="1494">
        <f t="shared" si="687"/>
        <v>2159090</v>
      </c>
      <c r="P1443" s="1494">
        <f t="shared" si="670"/>
        <v>200000</v>
      </c>
      <c r="Q1443" s="1307"/>
      <c r="R1443" s="1508">
        <v>1331818</v>
      </c>
      <c r="S1443" s="1508">
        <v>1931818</v>
      </c>
      <c r="T1443" s="1508">
        <v>2231818</v>
      </c>
      <c r="U1443" s="1508">
        <v>431818</v>
      </c>
      <c r="V1443" s="1892"/>
      <c r="W1443" s="1229"/>
      <c r="X1443" s="2337"/>
      <c r="Y1443" s="1229"/>
      <c r="Z1443" s="2395"/>
      <c r="AA1443" s="1229"/>
      <c r="AB1443" s="1317"/>
      <c r="AC1443" s="1229"/>
      <c r="AD1443" s="1229"/>
      <c r="AE1443" s="1229"/>
      <c r="AF1443" s="1490">
        <f t="shared" si="671"/>
        <v>0</v>
      </c>
      <c r="AG1443" s="1316">
        <f t="shared" si="672"/>
        <v>2159090</v>
      </c>
      <c r="AH1443" s="1305"/>
      <c r="AI1443" s="1305"/>
      <c r="AJ1443" s="1267"/>
      <c r="AK1443" s="1317"/>
      <c r="AL1443" s="1317"/>
      <c r="AM1443" s="1305"/>
      <c r="AN1443" s="1305"/>
      <c r="AO1443" s="1266"/>
      <c r="AP1443" s="1491">
        <f t="shared" si="673"/>
        <v>0</v>
      </c>
      <c r="AQ1443" s="1268"/>
      <c r="AR1443" s="1492">
        <f t="shared" si="674"/>
        <v>0</v>
      </c>
      <c r="AS1443" s="1268"/>
      <c r="AT1443" s="1492">
        <f t="shared" si="675"/>
        <v>0</v>
      </c>
      <c r="AU1443" s="1268"/>
      <c r="AV1443" s="1492">
        <f t="shared" si="676"/>
        <v>0</v>
      </c>
      <c r="AW1443" s="1493">
        <f t="shared" si="677"/>
        <v>0</v>
      </c>
      <c r="AX1443" s="2153">
        <f t="shared" si="678"/>
        <v>0</v>
      </c>
      <c r="AY1443" s="1495">
        <f t="shared" si="679"/>
        <v>0</v>
      </c>
      <c r="AZ1443" s="1937"/>
      <c r="BA1443" s="1508">
        <v>1331818</v>
      </c>
      <c r="BB1443" s="1508">
        <v>1931818</v>
      </c>
      <c r="BC1443" s="1508">
        <v>2231818</v>
      </c>
      <c r="BD1443" s="1508">
        <v>431818</v>
      </c>
      <c r="BE1443" s="2174"/>
      <c r="BF1443" s="1229"/>
      <c r="BG1443" s="1317"/>
      <c r="BH1443" s="1229"/>
      <c r="BI1443" s="1317"/>
      <c r="BJ1443" s="1229"/>
      <c r="BK1443" s="1317"/>
      <c r="BL1443" s="1229"/>
      <c r="BM1443" s="1229"/>
      <c r="BN1443" s="1229"/>
      <c r="BO1443" s="1490">
        <f t="shared" si="680"/>
        <v>0</v>
      </c>
      <c r="BP1443" s="1496">
        <f t="shared" si="686"/>
        <v>0</v>
      </c>
      <c r="BQ1443" s="1305"/>
      <c r="BS1443" s="1298"/>
      <c r="BT1443" s="1298"/>
      <c r="BU1443" s="1298"/>
      <c r="BV1443" s="1298"/>
      <c r="BW1443" s="1298"/>
    </row>
    <row r="1444" spans="1:75" ht="15" x14ac:dyDescent="0.25">
      <c r="A1444" s="1315">
        <v>7</v>
      </c>
      <c r="B1444" s="2051">
        <v>43808</v>
      </c>
      <c r="C1444" s="1268">
        <f t="shared" si="685"/>
        <v>1427</v>
      </c>
      <c r="D1444" s="1305" t="s">
        <v>357</v>
      </c>
      <c r="E1444" s="1305" t="s">
        <v>273</v>
      </c>
      <c r="F1444" s="1266"/>
      <c r="G1444" s="1491">
        <f t="shared" si="688"/>
        <v>0</v>
      </c>
      <c r="H1444" s="1268"/>
      <c r="I1444" s="2605">
        <f t="shared" si="682"/>
        <v>0</v>
      </c>
      <c r="J1444" s="1268"/>
      <c r="K1444" s="2605">
        <f t="shared" si="681"/>
        <v>0</v>
      </c>
      <c r="L1444" s="1962">
        <v>5</v>
      </c>
      <c r="M1444" s="2605">
        <f t="shared" si="683"/>
        <v>2159090</v>
      </c>
      <c r="N1444" s="1505">
        <f t="shared" si="687"/>
        <v>5</v>
      </c>
      <c r="O1444" s="1494">
        <f t="shared" si="687"/>
        <v>2159090</v>
      </c>
      <c r="P1444" s="1494">
        <f t="shared" si="670"/>
        <v>200000</v>
      </c>
      <c r="Q1444" s="1307"/>
      <c r="R1444" s="1508">
        <v>1331818</v>
      </c>
      <c r="S1444" s="1508">
        <v>1931818</v>
      </c>
      <c r="T1444" s="1508">
        <v>2231818</v>
      </c>
      <c r="U1444" s="1508">
        <v>431818</v>
      </c>
      <c r="V1444" s="1892"/>
      <c r="W1444" s="1229"/>
      <c r="X1444" s="2337"/>
      <c r="Y1444" s="1229"/>
      <c r="Z1444" s="2395"/>
      <c r="AA1444" s="1229"/>
      <c r="AB1444" s="1317"/>
      <c r="AC1444" s="1229"/>
      <c r="AD1444" s="1229"/>
      <c r="AE1444" s="1229"/>
      <c r="AF1444" s="1490">
        <f t="shared" si="671"/>
        <v>0</v>
      </c>
      <c r="AG1444" s="1316">
        <f t="shared" si="672"/>
        <v>2159090</v>
      </c>
      <c r="AH1444" s="1305"/>
      <c r="AI1444" s="1305"/>
      <c r="AJ1444" s="1267"/>
      <c r="AK1444" s="1317"/>
      <c r="AL1444" s="1317"/>
      <c r="AM1444" s="1305"/>
      <c r="AN1444" s="1305"/>
      <c r="AO1444" s="1266"/>
      <c r="AP1444" s="1491">
        <f t="shared" si="673"/>
        <v>0</v>
      </c>
      <c r="AQ1444" s="1268"/>
      <c r="AR1444" s="1492">
        <f t="shared" si="674"/>
        <v>0</v>
      </c>
      <c r="AS1444" s="1268"/>
      <c r="AT1444" s="1492">
        <f t="shared" si="675"/>
        <v>0</v>
      </c>
      <c r="AU1444" s="1268"/>
      <c r="AV1444" s="1492">
        <f t="shared" si="676"/>
        <v>0</v>
      </c>
      <c r="AW1444" s="1493">
        <f t="shared" si="677"/>
        <v>0</v>
      </c>
      <c r="AX1444" s="2153">
        <f t="shared" si="678"/>
        <v>0</v>
      </c>
      <c r="AY1444" s="1495">
        <f t="shared" si="679"/>
        <v>0</v>
      </c>
      <c r="AZ1444" s="1937"/>
      <c r="BA1444" s="1508">
        <v>1331818</v>
      </c>
      <c r="BB1444" s="1508">
        <v>1931818</v>
      </c>
      <c r="BC1444" s="1508">
        <v>2231818</v>
      </c>
      <c r="BD1444" s="1508">
        <v>431818</v>
      </c>
      <c r="BE1444" s="2174"/>
      <c r="BF1444" s="1229"/>
      <c r="BG1444" s="1317"/>
      <c r="BH1444" s="1229"/>
      <c r="BI1444" s="1317"/>
      <c r="BJ1444" s="1229"/>
      <c r="BK1444" s="1317"/>
      <c r="BL1444" s="1229"/>
      <c r="BM1444" s="1229"/>
      <c r="BN1444" s="1229"/>
      <c r="BO1444" s="1490">
        <f t="shared" si="680"/>
        <v>0</v>
      </c>
      <c r="BP1444" s="1496">
        <f t="shared" si="686"/>
        <v>0</v>
      </c>
      <c r="BQ1444" s="1305"/>
      <c r="BS1444" s="1959"/>
      <c r="BT1444" s="1959"/>
      <c r="BU1444" s="1959"/>
      <c r="BV1444" s="1959"/>
      <c r="BW1444" s="1959"/>
    </row>
    <row r="1445" spans="1:75" ht="15" x14ac:dyDescent="0.25">
      <c r="A1445" s="1315">
        <v>8</v>
      </c>
      <c r="B1445" s="2051">
        <v>43808</v>
      </c>
      <c r="C1445" s="1268">
        <f t="shared" si="685"/>
        <v>1428</v>
      </c>
      <c r="D1445" s="1305" t="s">
        <v>35</v>
      </c>
      <c r="E1445" s="1305" t="s">
        <v>31</v>
      </c>
      <c r="F1445" s="1266">
        <v>5</v>
      </c>
      <c r="G1445" s="1491">
        <f t="shared" si="688"/>
        <v>6659090</v>
      </c>
      <c r="H1445" s="1268"/>
      <c r="I1445" s="2605">
        <f t="shared" si="682"/>
        <v>0</v>
      </c>
      <c r="J1445" s="1268"/>
      <c r="K1445" s="2605">
        <f t="shared" si="681"/>
        <v>0</v>
      </c>
      <c r="L1445" s="1962"/>
      <c r="M1445" s="2605">
        <f t="shared" si="683"/>
        <v>0</v>
      </c>
      <c r="N1445" s="1505">
        <f t="shared" si="687"/>
        <v>5</v>
      </c>
      <c r="O1445" s="1494">
        <f t="shared" si="687"/>
        <v>6659090</v>
      </c>
      <c r="P1445" s="1494">
        <f t="shared" si="670"/>
        <v>200000</v>
      </c>
      <c r="Q1445" s="1307"/>
      <c r="R1445" s="1508">
        <v>1331818</v>
      </c>
      <c r="S1445" s="1508">
        <v>1931818</v>
      </c>
      <c r="T1445" s="1508">
        <v>2231818</v>
      </c>
      <c r="U1445" s="1508">
        <v>431818</v>
      </c>
      <c r="V1445" s="1892"/>
      <c r="W1445" s="1229"/>
      <c r="X1445" s="2337"/>
      <c r="Y1445" s="1229"/>
      <c r="Z1445" s="2395"/>
      <c r="AA1445" s="1229"/>
      <c r="AB1445" s="1317"/>
      <c r="AC1445" s="1229"/>
      <c r="AD1445" s="1229"/>
      <c r="AE1445" s="1229"/>
      <c r="AF1445" s="1490">
        <f t="shared" si="671"/>
        <v>0</v>
      </c>
      <c r="AG1445" s="1316">
        <f t="shared" si="672"/>
        <v>6659090</v>
      </c>
      <c r="AH1445" s="1305"/>
      <c r="AI1445" s="1305"/>
      <c r="AJ1445" s="1267"/>
      <c r="AK1445" s="1317"/>
      <c r="AL1445" s="1317"/>
      <c r="AM1445" s="1305"/>
      <c r="AN1445" s="1305"/>
      <c r="AO1445" s="1266"/>
      <c r="AP1445" s="1491">
        <f t="shared" si="673"/>
        <v>0</v>
      </c>
      <c r="AQ1445" s="1268"/>
      <c r="AR1445" s="1492">
        <f t="shared" si="674"/>
        <v>0</v>
      </c>
      <c r="AS1445" s="1268"/>
      <c r="AT1445" s="1492">
        <f t="shared" si="675"/>
        <v>0</v>
      </c>
      <c r="AU1445" s="1268"/>
      <c r="AV1445" s="1492">
        <f t="shared" si="676"/>
        <v>0</v>
      </c>
      <c r="AW1445" s="1493">
        <f t="shared" si="677"/>
        <v>0</v>
      </c>
      <c r="AX1445" s="2153">
        <f t="shared" si="678"/>
        <v>0</v>
      </c>
      <c r="AY1445" s="1495">
        <f t="shared" si="679"/>
        <v>0</v>
      </c>
      <c r="AZ1445" s="1937"/>
      <c r="BA1445" s="1508">
        <v>1331818</v>
      </c>
      <c r="BB1445" s="1508">
        <v>1931818</v>
      </c>
      <c r="BC1445" s="1508">
        <v>2231818</v>
      </c>
      <c r="BD1445" s="1508">
        <v>431818</v>
      </c>
      <c r="BE1445" s="2174"/>
      <c r="BF1445" s="1229"/>
      <c r="BG1445" s="1317"/>
      <c r="BH1445" s="1229"/>
      <c r="BI1445" s="1317"/>
      <c r="BJ1445" s="1229"/>
      <c r="BK1445" s="1317"/>
      <c r="BL1445" s="1229"/>
      <c r="BM1445" s="1229"/>
      <c r="BN1445" s="1229"/>
      <c r="BO1445" s="1490">
        <f t="shared" si="680"/>
        <v>0</v>
      </c>
      <c r="BP1445" s="1496">
        <f t="shared" si="686"/>
        <v>0</v>
      </c>
      <c r="BQ1445" s="1305"/>
      <c r="BS1445" s="1298"/>
      <c r="BT1445" s="1298"/>
      <c r="BU1445" s="1298"/>
      <c r="BV1445" s="1298"/>
      <c r="BW1445" s="1298"/>
    </row>
    <row r="1446" spans="1:75" ht="15" x14ac:dyDescent="0.25">
      <c r="A1446" s="1315">
        <v>9</v>
      </c>
      <c r="B1446" s="2051">
        <v>43808</v>
      </c>
      <c r="C1446" s="1268">
        <f t="shared" si="685"/>
        <v>1429</v>
      </c>
      <c r="D1446" s="1305" t="s">
        <v>37</v>
      </c>
      <c r="E1446" s="1305" t="s">
        <v>88</v>
      </c>
      <c r="F1446" s="1266"/>
      <c r="G1446" s="1491">
        <f t="shared" si="688"/>
        <v>0</v>
      </c>
      <c r="H1446" s="1268"/>
      <c r="I1446" s="2605">
        <f t="shared" si="682"/>
        <v>0</v>
      </c>
      <c r="J1446" s="1268"/>
      <c r="K1446" s="2605">
        <f t="shared" si="681"/>
        <v>0</v>
      </c>
      <c r="L1446" s="1962">
        <v>5</v>
      </c>
      <c r="M1446" s="2605">
        <f t="shared" si="683"/>
        <v>2159090</v>
      </c>
      <c r="N1446" s="1505">
        <f t="shared" si="687"/>
        <v>5</v>
      </c>
      <c r="O1446" s="1494">
        <f t="shared" si="687"/>
        <v>2159090</v>
      </c>
      <c r="P1446" s="1494">
        <f t="shared" si="670"/>
        <v>200000</v>
      </c>
      <c r="Q1446" s="1307"/>
      <c r="R1446" s="1508">
        <v>1331818</v>
      </c>
      <c r="S1446" s="1508">
        <v>1931818</v>
      </c>
      <c r="T1446" s="1508">
        <v>2231818</v>
      </c>
      <c r="U1446" s="1508">
        <v>431818</v>
      </c>
      <c r="V1446" s="1892"/>
      <c r="W1446" s="1229"/>
      <c r="X1446" s="2337"/>
      <c r="Y1446" s="1229"/>
      <c r="Z1446" s="2395"/>
      <c r="AA1446" s="1229"/>
      <c r="AB1446" s="1317"/>
      <c r="AC1446" s="1229"/>
      <c r="AD1446" s="1229"/>
      <c r="AE1446" s="1229"/>
      <c r="AF1446" s="1490">
        <f t="shared" si="671"/>
        <v>0</v>
      </c>
      <c r="AG1446" s="1316">
        <f t="shared" si="672"/>
        <v>2159090</v>
      </c>
      <c r="AH1446" s="1305"/>
      <c r="AI1446" s="1305"/>
      <c r="AJ1446" s="1267"/>
      <c r="AK1446" s="1317"/>
      <c r="AL1446" s="1317"/>
      <c r="AM1446" s="1305"/>
      <c r="AN1446" s="1305"/>
      <c r="AO1446" s="1266"/>
      <c r="AP1446" s="1491">
        <f t="shared" si="673"/>
        <v>0</v>
      </c>
      <c r="AQ1446" s="1268"/>
      <c r="AR1446" s="1492">
        <f t="shared" si="674"/>
        <v>0</v>
      </c>
      <c r="AS1446" s="1268"/>
      <c r="AT1446" s="1492">
        <f t="shared" si="675"/>
        <v>0</v>
      </c>
      <c r="AU1446" s="1268"/>
      <c r="AV1446" s="1492">
        <f t="shared" si="676"/>
        <v>0</v>
      </c>
      <c r="AW1446" s="1493">
        <f t="shared" si="677"/>
        <v>0</v>
      </c>
      <c r="AX1446" s="2153">
        <f t="shared" si="678"/>
        <v>0</v>
      </c>
      <c r="AY1446" s="1495">
        <f t="shared" si="679"/>
        <v>0</v>
      </c>
      <c r="AZ1446" s="1937"/>
      <c r="BA1446" s="1508">
        <v>1331818</v>
      </c>
      <c r="BB1446" s="1508">
        <v>1931818</v>
      </c>
      <c r="BC1446" s="1508">
        <v>2231818</v>
      </c>
      <c r="BD1446" s="1508">
        <v>431818</v>
      </c>
      <c r="BE1446" s="2174"/>
      <c r="BF1446" s="1229"/>
      <c r="BG1446" s="1317"/>
      <c r="BH1446" s="1229"/>
      <c r="BI1446" s="1317"/>
      <c r="BJ1446" s="1229"/>
      <c r="BK1446" s="1317"/>
      <c r="BL1446" s="1229"/>
      <c r="BM1446" s="1229"/>
      <c r="BN1446" s="1229"/>
      <c r="BO1446" s="1490">
        <f t="shared" si="680"/>
        <v>0</v>
      </c>
      <c r="BP1446" s="1496">
        <f t="shared" si="686"/>
        <v>0</v>
      </c>
      <c r="BQ1446" s="1305"/>
      <c r="BS1446" s="1298"/>
      <c r="BT1446" s="1298"/>
      <c r="BU1446" s="1298"/>
      <c r="BV1446" s="1298"/>
      <c r="BW1446" s="1298"/>
    </row>
    <row r="1447" spans="1:75" ht="15" x14ac:dyDescent="0.25">
      <c r="A1447" s="1315">
        <v>10</v>
      </c>
      <c r="B1447" s="2051">
        <v>43808</v>
      </c>
      <c r="C1447" s="1268">
        <f t="shared" si="685"/>
        <v>1430</v>
      </c>
      <c r="D1447" s="1305" t="s">
        <v>339</v>
      </c>
      <c r="E1447" s="1305" t="s">
        <v>88</v>
      </c>
      <c r="F1447" s="1266">
        <v>5</v>
      </c>
      <c r="G1447" s="1491">
        <f t="shared" si="688"/>
        <v>6659090</v>
      </c>
      <c r="H1447" s="1268"/>
      <c r="I1447" s="2605">
        <f t="shared" si="682"/>
        <v>0</v>
      </c>
      <c r="J1447" s="1268"/>
      <c r="K1447" s="2605">
        <f t="shared" si="681"/>
        <v>0</v>
      </c>
      <c r="L1447" s="1962">
        <v>5</v>
      </c>
      <c r="M1447" s="2605">
        <f t="shared" si="683"/>
        <v>2159090</v>
      </c>
      <c r="N1447" s="1505">
        <f t="shared" si="687"/>
        <v>10</v>
      </c>
      <c r="O1447" s="1494">
        <f t="shared" si="687"/>
        <v>8818180</v>
      </c>
      <c r="P1447" s="1494">
        <f t="shared" si="670"/>
        <v>400000</v>
      </c>
      <c r="Q1447" s="1307"/>
      <c r="R1447" s="1508">
        <v>1331818</v>
      </c>
      <c r="S1447" s="1508">
        <v>1931818</v>
      </c>
      <c r="T1447" s="1508">
        <v>2231818</v>
      </c>
      <c r="U1447" s="1508">
        <v>431818</v>
      </c>
      <c r="V1447" s="1892"/>
      <c r="W1447" s="1229"/>
      <c r="X1447" s="2337"/>
      <c r="Y1447" s="1229"/>
      <c r="Z1447" s="2395"/>
      <c r="AA1447" s="1229"/>
      <c r="AB1447" s="1317"/>
      <c r="AC1447" s="1229"/>
      <c r="AD1447" s="1229"/>
      <c r="AE1447" s="1229"/>
      <c r="AF1447" s="1490">
        <f t="shared" si="671"/>
        <v>0</v>
      </c>
      <c r="AG1447" s="1316">
        <f t="shared" si="672"/>
        <v>8818180</v>
      </c>
      <c r="AH1447" s="1305"/>
      <c r="AI1447" s="1305"/>
      <c r="AJ1447" s="1267"/>
      <c r="AK1447" s="1317"/>
      <c r="AL1447" s="1317"/>
      <c r="AM1447" s="1305"/>
      <c r="AN1447" s="1305"/>
      <c r="AO1447" s="1266"/>
      <c r="AP1447" s="1491">
        <f t="shared" si="673"/>
        <v>0</v>
      </c>
      <c r="AQ1447" s="1268"/>
      <c r="AR1447" s="1492">
        <f t="shared" si="674"/>
        <v>0</v>
      </c>
      <c r="AS1447" s="1268"/>
      <c r="AT1447" s="1492">
        <f t="shared" si="675"/>
        <v>0</v>
      </c>
      <c r="AU1447" s="1268"/>
      <c r="AV1447" s="1492">
        <f t="shared" si="676"/>
        <v>0</v>
      </c>
      <c r="AW1447" s="1493">
        <f t="shared" si="677"/>
        <v>0</v>
      </c>
      <c r="AX1447" s="2153">
        <f t="shared" si="678"/>
        <v>0</v>
      </c>
      <c r="AY1447" s="1495">
        <f t="shared" si="679"/>
        <v>0</v>
      </c>
      <c r="AZ1447" s="1937"/>
      <c r="BA1447" s="1508">
        <v>1331818</v>
      </c>
      <c r="BB1447" s="1508">
        <v>1931818</v>
      </c>
      <c r="BC1447" s="1508">
        <v>2231818</v>
      </c>
      <c r="BD1447" s="1508">
        <v>431818</v>
      </c>
      <c r="BE1447" s="2174"/>
      <c r="BF1447" s="1229"/>
      <c r="BG1447" s="1317"/>
      <c r="BH1447" s="1229"/>
      <c r="BI1447" s="1317"/>
      <c r="BJ1447" s="1229"/>
      <c r="BK1447" s="1317"/>
      <c r="BL1447" s="1229"/>
      <c r="BM1447" s="1229"/>
      <c r="BN1447" s="1229"/>
      <c r="BO1447" s="1490">
        <f t="shared" si="680"/>
        <v>0</v>
      </c>
      <c r="BP1447" s="1496">
        <f t="shared" si="686"/>
        <v>0</v>
      </c>
      <c r="BQ1447" s="1305"/>
      <c r="BS1447" s="1298"/>
      <c r="BT1447" s="1298"/>
      <c r="BU1447" s="1298"/>
      <c r="BV1447" s="1298"/>
      <c r="BW1447" s="1298"/>
    </row>
    <row r="1448" spans="1:75" ht="15" x14ac:dyDescent="0.25">
      <c r="A1448" s="1315">
        <v>11</v>
      </c>
      <c r="B1448" s="2051">
        <v>43808</v>
      </c>
      <c r="C1448" s="1268">
        <f t="shared" si="685"/>
        <v>1431</v>
      </c>
      <c r="D1448" s="1305" t="s">
        <v>212</v>
      </c>
      <c r="E1448" s="1305" t="s">
        <v>88</v>
      </c>
      <c r="F1448" s="1266">
        <v>5</v>
      </c>
      <c r="G1448" s="1491">
        <f t="shared" si="688"/>
        <v>6659090</v>
      </c>
      <c r="H1448" s="1268"/>
      <c r="I1448" s="2605">
        <f t="shared" si="682"/>
        <v>0</v>
      </c>
      <c r="J1448" s="1268">
        <v>5</v>
      </c>
      <c r="K1448" s="2605">
        <f t="shared" si="681"/>
        <v>11159090</v>
      </c>
      <c r="L1448" s="1962"/>
      <c r="M1448" s="2605">
        <f t="shared" si="683"/>
        <v>0</v>
      </c>
      <c r="N1448" s="1505">
        <f t="shared" si="687"/>
        <v>10</v>
      </c>
      <c r="O1448" s="1494">
        <f t="shared" si="687"/>
        <v>17818180</v>
      </c>
      <c r="P1448" s="1494">
        <f t="shared" si="670"/>
        <v>400000</v>
      </c>
      <c r="Q1448" s="1307"/>
      <c r="R1448" s="1508">
        <v>1331818</v>
      </c>
      <c r="S1448" s="1508">
        <v>1931818</v>
      </c>
      <c r="T1448" s="1508">
        <v>2231818</v>
      </c>
      <c r="U1448" s="1508">
        <v>431818</v>
      </c>
      <c r="V1448" s="1892"/>
      <c r="W1448" s="1229"/>
      <c r="X1448" s="2337"/>
      <c r="Y1448" s="1229"/>
      <c r="Z1448" s="2395"/>
      <c r="AA1448" s="1229"/>
      <c r="AB1448" s="1317"/>
      <c r="AC1448" s="1229"/>
      <c r="AD1448" s="1229"/>
      <c r="AE1448" s="1229"/>
      <c r="AF1448" s="1490">
        <f t="shared" si="671"/>
        <v>0</v>
      </c>
      <c r="AG1448" s="1316">
        <f t="shared" si="672"/>
        <v>17818180</v>
      </c>
      <c r="AH1448" s="1305"/>
      <c r="AI1448" s="1305"/>
      <c r="AJ1448" s="1267"/>
      <c r="AK1448" s="1317"/>
      <c r="AL1448" s="1317"/>
      <c r="AM1448" s="1305"/>
      <c r="AN1448" s="1305"/>
      <c r="AO1448" s="1266"/>
      <c r="AP1448" s="1491">
        <f t="shared" si="673"/>
        <v>0</v>
      </c>
      <c r="AQ1448" s="1268"/>
      <c r="AR1448" s="1492">
        <f t="shared" si="674"/>
        <v>0</v>
      </c>
      <c r="AS1448" s="1268"/>
      <c r="AT1448" s="1492">
        <f t="shared" si="675"/>
        <v>0</v>
      </c>
      <c r="AU1448" s="1268"/>
      <c r="AV1448" s="1492">
        <f t="shared" si="676"/>
        <v>0</v>
      </c>
      <c r="AW1448" s="1493">
        <f t="shared" si="677"/>
        <v>0</v>
      </c>
      <c r="AX1448" s="2153">
        <f t="shared" si="678"/>
        <v>0</v>
      </c>
      <c r="AY1448" s="1495">
        <f t="shared" si="679"/>
        <v>0</v>
      </c>
      <c r="AZ1448" s="1937"/>
      <c r="BA1448" s="1508">
        <v>1331818</v>
      </c>
      <c r="BB1448" s="1508">
        <v>1931818</v>
      </c>
      <c r="BC1448" s="1508">
        <v>2231818</v>
      </c>
      <c r="BD1448" s="1508">
        <v>431818</v>
      </c>
      <c r="BE1448" s="2174"/>
      <c r="BF1448" s="1229"/>
      <c r="BG1448" s="1317"/>
      <c r="BH1448" s="1229"/>
      <c r="BI1448" s="1317"/>
      <c r="BJ1448" s="1229"/>
      <c r="BK1448" s="1317"/>
      <c r="BL1448" s="1229"/>
      <c r="BM1448" s="1229"/>
      <c r="BN1448" s="1229"/>
      <c r="BO1448" s="1490">
        <f t="shared" si="680"/>
        <v>0</v>
      </c>
      <c r="BP1448" s="1496">
        <f t="shared" si="686"/>
        <v>0</v>
      </c>
      <c r="BQ1448" s="1305"/>
      <c r="BS1448" s="1298"/>
      <c r="BT1448" s="1298"/>
      <c r="BU1448" s="1298"/>
      <c r="BV1448" s="1298"/>
      <c r="BW1448" s="1298"/>
    </row>
    <row r="1449" spans="1:75" ht="15" x14ac:dyDescent="0.25">
      <c r="A1449" s="1315">
        <v>12</v>
      </c>
      <c r="B1449" s="2051">
        <v>43808</v>
      </c>
      <c r="C1449" s="1268">
        <f t="shared" si="685"/>
        <v>1432</v>
      </c>
      <c r="D1449" s="1305" t="s">
        <v>103</v>
      </c>
      <c r="E1449" s="1305" t="s">
        <v>57</v>
      </c>
      <c r="F1449" s="1266">
        <v>6</v>
      </c>
      <c r="G1449" s="1491">
        <f t="shared" si="688"/>
        <v>7990908</v>
      </c>
      <c r="H1449" s="1268"/>
      <c r="I1449" s="2605">
        <f t="shared" si="682"/>
        <v>0</v>
      </c>
      <c r="J1449" s="1268"/>
      <c r="K1449" s="2605">
        <f t="shared" si="681"/>
        <v>0</v>
      </c>
      <c r="L1449" s="1962">
        <v>5</v>
      </c>
      <c r="M1449" s="2605">
        <f t="shared" si="683"/>
        <v>2159090</v>
      </c>
      <c r="N1449" s="1505">
        <f t="shared" si="687"/>
        <v>11</v>
      </c>
      <c r="O1449" s="1494">
        <f t="shared" si="687"/>
        <v>10149998</v>
      </c>
      <c r="P1449" s="1494">
        <f t="shared" si="670"/>
        <v>440000</v>
      </c>
      <c r="Q1449" s="1307"/>
      <c r="R1449" s="1508">
        <v>1331818</v>
      </c>
      <c r="S1449" s="1508">
        <v>1931818</v>
      </c>
      <c r="T1449" s="1508">
        <v>2231818</v>
      </c>
      <c r="U1449" s="1508">
        <v>431818</v>
      </c>
      <c r="V1449" s="1892"/>
      <c r="W1449" s="1229"/>
      <c r="X1449" s="2337"/>
      <c r="Y1449" s="1229"/>
      <c r="Z1449" s="2395"/>
      <c r="AA1449" s="1229"/>
      <c r="AB1449" s="1317"/>
      <c r="AC1449" s="1229"/>
      <c r="AD1449" s="1229"/>
      <c r="AE1449" s="1229"/>
      <c r="AF1449" s="1490">
        <f t="shared" si="671"/>
        <v>0</v>
      </c>
      <c r="AG1449" s="1316">
        <f t="shared" si="672"/>
        <v>10149998</v>
      </c>
      <c r="AH1449" s="1305"/>
      <c r="AI1449" s="1305"/>
      <c r="AJ1449" s="1267"/>
      <c r="AK1449" s="1317"/>
      <c r="AL1449" s="1317"/>
      <c r="AM1449" s="1305"/>
      <c r="AN1449" s="1305"/>
      <c r="AO1449" s="1266"/>
      <c r="AP1449" s="1491">
        <f t="shared" si="673"/>
        <v>0</v>
      </c>
      <c r="AQ1449" s="1268"/>
      <c r="AR1449" s="1492">
        <f t="shared" si="674"/>
        <v>0</v>
      </c>
      <c r="AS1449" s="1268"/>
      <c r="AT1449" s="1492">
        <f t="shared" si="675"/>
        <v>0</v>
      </c>
      <c r="AU1449" s="1268"/>
      <c r="AV1449" s="1492">
        <f t="shared" si="676"/>
        <v>0</v>
      </c>
      <c r="AW1449" s="1493">
        <f t="shared" si="677"/>
        <v>0</v>
      </c>
      <c r="AX1449" s="2153">
        <f t="shared" si="678"/>
        <v>0</v>
      </c>
      <c r="AY1449" s="1495">
        <f t="shared" si="679"/>
        <v>0</v>
      </c>
      <c r="AZ1449" s="1937"/>
      <c r="BA1449" s="1508">
        <v>1331818</v>
      </c>
      <c r="BB1449" s="1508">
        <v>1931818</v>
      </c>
      <c r="BC1449" s="1508">
        <v>2231818</v>
      </c>
      <c r="BD1449" s="1508">
        <v>431818</v>
      </c>
      <c r="BE1449" s="2174"/>
      <c r="BF1449" s="1229"/>
      <c r="BG1449" s="1317"/>
      <c r="BH1449" s="1229"/>
      <c r="BI1449" s="1317"/>
      <c r="BJ1449" s="1229"/>
      <c r="BK1449" s="1317"/>
      <c r="BL1449" s="1229"/>
      <c r="BM1449" s="1229"/>
      <c r="BN1449" s="1229"/>
      <c r="BO1449" s="1490">
        <f t="shared" si="680"/>
        <v>0</v>
      </c>
      <c r="BP1449" s="1496">
        <f t="shared" si="686"/>
        <v>0</v>
      </c>
      <c r="BQ1449" s="1305"/>
      <c r="BS1449" s="1298"/>
      <c r="BT1449" s="1298"/>
      <c r="BU1449" s="1298"/>
      <c r="BV1449" s="1298"/>
      <c r="BW1449" s="1298"/>
    </row>
    <row r="1450" spans="1:75" ht="15" x14ac:dyDescent="0.25">
      <c r="A1450" s="1315">
        <v>1</v>
      </c>
      <c r="B1450" s="2051">
        <v>43809</v>
      </c>
      <c r="C1450" s="1929">
        <f t="shared" si="685"/>
        <v>1433</v>
      </c>
      <c r="D1450" s="1305" t="s">
        <v>37</v>
      </c>
      <c r="E1450" s="1305" t="s">
        <v>31</v>
      </c>
      <c r="F1450" s="1266">
        <v>5</v>
      </c>
      <c r="G1450" s="1301">
        <f t="shared" si="688"/>
        <v>6659090</v>
      </c>
      <c r="H1450" s="1268"/>
      <c r="I1450" s="817">
        <f t="shared" si="682"/>
        <v>0</v>
      </c>
      <c r="J1450" s="1268"/>
      <c r="K1450" s="817">
        <f t="shared" si="681"/>
        <v>0</v>
      </c>
      <c r="L1450" s="1268"/>
      <c r="M1450" s="817">
        <f t="shared" si="683"/>
        <v>0</v>
      </c>
      <c r="N1450" s="1272">
        <f t="shared" si="687"/>
        <v>5</v>
      </c>
      <c r="O1450" s="1494">
        <f t="shared" si="687"/>
        <v>6659090</v>
      </c>
      <c r="P1450" s="1269">
        <f t="shared" si="670"/>
        <v>200000</v>
      </c>
      <c r="Q1450" s="1307"/>
      <c r="R1450" s="1508">
        <v>1331818</v>
      </c>
      <c r="S1450" s="1508">
        <v>1931818</v>
      </c>
      <c r="T1450" s="1508">
        <v>2231818</v>
      </c>
      <c r="U1450" s="1508">
        <v>431818</v>
      </c>
      <c r="V1450" s="2470"/>
      <c r="W1450" s="1229"/>
      <c r="X1450" s="2337"/>
      <c r="Y1450" s="1229"/>
      <c r="Z1450" s="2395"/>
      <c r="AA1450" s="1229"/>
      <c r="AB1450" s="1317"/>
      <c r="AC1450" s="1229"/>
      <c r="AD1450" s="1229"/>
      <c r="AE1450" s="1229"/>
      <c r="AF1450" s="1490">
        <f t="shared" si="671"/>
        <v>0</v>
      </c>
      <c r="AG1450" s="1316">
        <f t="shared" si="672"/>
        <v>6659090</v>
      </c>
      <c r="AH1450" s="1305"/>
      <c r="AI1450" s="1305"/>
      <c r="AJ1450" s="1267"/>
      <c r="AK1450" s="1317"/>
      <c r="AL1450" s="1317"/>
      <c r="AM1450" s="1305"/>
      <c r="AN1450" s="1305"/>
      <c r="AO1450" s="1266"/>
      <c r="AP1450" s="1491">
        <f t="shared" si="673"/>
        <v>0</v>
      </c>
      <c r="AQ1450" s="1268"/>
      <c r="AR1450" s="1492">
        <f t="shared" si="674"/>
        <v>0</v>
      </c>
      <c r="AS1450" s="1268"/>
      <c r="AT1450" s="1492">
        <f t="shared" si="675"/>
        <v>0</v>
      </c>
      <c r="AU1450" s="1268"/>
      <c r="AV1450" s="1492">
        <f t="shared" si="676"/>
        <v>0</v>
      </c>
      <c r="AW1450" s="1493">
        <f t="shared" si="677"/>
        <v>0</v>
      </c>
      <c r="AX1450" s="2153">
        <f t="shared" si="678"/>
        <v>0</v>
      </c>
      <c r="AY1450" s="1495">
        <f t="shared" si="679"/>
        <v>0</v>
      </c>
      <c r="AZ1450" s="1937"/>
      <c r="BA1450" s="1508">
        <v>1331818</v>
      </c>
      <c r="BB1450" s="1508">
        <v>1931818</v>
      </c>
      <c r="BC1450" s="1508">
        <v>2231818</v>
      </c>
      <c r="BD1450" s="1508">
        <v>431818</v>
      </c>
      <c r="BE1450" s="2174"/>
      <c r="BF1450" s="1229"/>
      <c r="BG1450" s="1317"/>
      <c r="BH1450" s="1229"/>
      <c r="BI1450" s="1317"/>
      <c r="BJ1450" s="1229"/>
      <c r="BK1450" s="1317"/>
      <c r="BL1450" s="1229"/>
      <c r="BM1450" s="1229"/>
      <c r="BN1450" s="1229"/>
      <c r="BO1450" s="1490">
        <f t="shared" si="680"/>
        <v>0</v>
      </c>
      <c r="BP1450" s="1496">
        <f t="shared" si="686"/>
        <v>0</v>
      </c>
      <c r="BQ1450" s="1305"/>
      <c r="BS1450" s="1298"/>
      <c r="BT1450" s="1298"/>
      <c r="BU1450" s="1298"/>
      <c r="BV1450" s="1298"/>
      <c r="BW1450" s="1298"/>
    </row>
    <row r="1451" spans="1:75" ht="15" x14ac:dyDescent="0.25">
      <c r="A1451" s="1315">
        <v>2</v>
      </c>
      <c r="B1451" s="2051">
        <v>43809</v>
      </c>
      <c r="C1451" s="1929">
        <f t="shared" si="685"/>
        <v>1434</v>
      </c>
      <c r="D1451" s="1305" t="s">
        <v>292</v>
      </c>
      <c r="E1451" s="1305" t="s">
        <v>88</v>
      </c>
      <c r="F1451" s="1266"/>
      <c r="G1451" s="1301">
        <f t="shared" si="688"/>
        <v>0</v>
      </c>
      <c r="H1451" s="1268"/>
      <c r="I1451" s="817">
        <f t="shared" si="682"/>
        <v>0</v>
      </c>
      <c r="J1451" s="1268">
        <v>5</v>
      </c>
      <c r="K1451" s="817">
        <f t="shared" si="681"/>
        <v>11159090</v>
      </c>
      <c r="L1451" s="1268"/>
      <c r="M1451" s="817">
        <f t="shared" si="683"/>
        <v>0</v>
      </c>
      <c r="N1451" s="1272">
        <f t="shared" si="687"/>
        <v>5</v>
      </c>
      <c r="O1451" s="1494">
        <f t="shared" si="687"/>
        <v>11159090</v>
      </c>
      <c r="P1451" s="1269">
        <f t="shared" si="670"/>
        <v>200000</v>
      </c>
      <c r="Q1451" s="1307"/>
      <c r="R1451" s="1508">
        <v>1331818</v>
      </c>
      <c r="S1451" s="1508">
        <v>1931818</v>
      </c>
      <c r="T1451" s="1508">
        <v>2231818</v>
      </c>
      <c r="U1451" s="1508">
        <v>431818</v>
      </c>
      <c r="V1451" s="1892"/>
      <c r="W1451" s="1229"/>
      <c r="X1451" s="2337"/>
      <c r="Y1451" s="1229"/>
      <c r="Z1451" s="2395"/>
      <c r="AA1451" s="1229"/>
      <c r="AB1451" s="1317"/>
      <c r="AC1451" s="1229"/>
      <c r="AD1451" s="1229"/>
      <c r="AE1451" s="1229"/>
      <c r="AF1451" s="1490">
        <f t="shared" si="671"/>
        <v>0</v>
      </c>
      <c r="AG1451" s="1316">
        <f t="shared" si="672"/>
        <v>11159090</v>
      </c>
      <c r="AH1451" s="1305"/>
      <c r="AI1451" s="1305"/>
      <c r="AJ1451" s="1267"/>
      <c r="AK1451" s="1317"/>
      <c r="AL1451" s="1317"/>
      <c r="AM1451" s="1305"/>
      <c r="AN1451" s="1305"/>
      <c r="AO1451" s="1266"/>
      <c r="AP1451" s="1491">
        <f t="shared" si="673"/>
        <v>0</v>
      </c>
      <c r="AQ1451" s="1268"/>
      <c r="AR1451" s="1492">
        <f t="shared" si="674"/>
        <v>0</v>
      </c>
      <c r="AS1451" s="1268"/>
      <c r="AT1451" s="1492">
        <f t="shared" si="675"/>
        <v>0</v>
      </c>
      <c r="AU1451" s="1268"/>
      <c r="AV1451" s="1492">
        <f t="shared" si="676"/>
        <v>0</v>
      </c>
      <c r="AW1451" s="1493">
        <f t="shared" si="677"/>
        <v>0</v>
      </c>
      <c r="AX1451" s="2153">
        <f t="shared" si="678"/>
        <v>0</v>
      </c>
      <c r="AY1451" s="1495">
        <f t="shared" si="679"/>
        <v>0</v>
      </c>
      <c r="AZ1451" s="1937"/>
      <c r="BA1451" s="1508">
        <v>1331818</v>
      </c>
      <c r="BB1451" s="1508">
        <v>1931818</v>
      </c>
      <c r="BC1451" s="1508">
        <v>2231818</v>
      </c>
      <c r="BD1451" s="1508">
        <v>431818</v>
      </c>
      <c r="BE1451" s="2174"/>
      <c r="BF1451" s="1229"/>
      <c r="BG1451" s="1317"/>
      <c r="BH1451" s="1229"/>
      <c r="BI1451" s="1317"/>
      <c r="BJ1451" s="1229"/>
      <c r="BK1451" s="1317"/>
      <c r="BL1451" s="1229"/>
      <c r="BM1451" s="1229"/>
      <c r="BN1451" s="1229"/>
      <c r="BO1451" s="1490">
        <f t="shared" si="680"/>
        <v>0</v>
      </c>
      <c r="BP1451" s="1496">
        <f t="shared" si="686"/>
        <v>0</v>
      </c>
      <c r="BQ1451" s="1305"/>
      <c r="BS1451" s="1298"/>
      <c r="BT1451" s="1298"/>
      <c r="BU1451" s="1298"/>
      <c r="BV1451" s="1298"/>
      <c r="BW1451" s="1298"/>
    </row>
    <row r="1452" spans="1:75" ht="15" x14ac:dyDescent="0.25">
      <c r="A1452" s="1315">
        <v>3</v>
      </c>
      <c r="B1452" s="2051">
        <v>43809</v>
      </c>
      <c r="C1452" s="1929">
        <f t="shared" si="685"/>
        <v>1435</v>
      </c>
      <c r="D1452" s="1305" t="s">
        <v>292</v>
      </c>
      <c r="E1452" s="1305" t="s">
        <v>88</v>
      </c>
      <c r="F1452" s="1266"/>
      <c r="G1452" s="1301">
        <f t="shared" si="688"/>
        <v>0</v>
      </c>
      <c r="H1452" s="1268"/>
      <c r="I1452" s="817">
        <f t="shared" si="682"/>
        <v>0</v>
      </c>
      <c r="J1452" s="1268"/>
      <c r="K1452" s="817">
        <f t="shared" si="681"/>
        <v>0</v>
      </c>
      <c r="L1452" s="1268">
        <v>10</v>
      </c>
      <c r="M1452" s="817">
        <f t="shared" si="683"/>
        <v>4318180</v>
      </c>
      <c r="N1452" s="1272">
        <f t="shared" si="687"/>
        <v>10</v>
      </c>
      <c r="O1452" s="1494">
        <f t="shared" si="687"/>
        <v>4318180</v>
      </c>
      <c r="P1452" s="1269">
        <f t="shared" si="670"/>
        <v>400000</v>
      </c>
      <c r="Q1452" s="1307"/>
      <c r="R1452" s="1508">
        <v>1331818</v>
      </c>
      <c r="S1452" s="1508">
        <v>1931818</v>
      </c>
      <c r="T1452" s="1508">
        <v>2231818</v>
      </c>
      <c r="U1452" s="1508">
        <v>431818</v>
      </c>
      <c r="V1452" s="1892"/>
      <c r="W1452" s="1229"/>
      <c r="X1452" s="2337"/>
      <c r="Y1452" s="1229"/>
      <c r="Z1452" s="2395"/>
      <c r="AA1452" s="1229"/>
      <c r="AB1452" s="1317"/>
      <c r="AC1452" s="1229"/>
      <c r="AD1452" s="1229"/>
      <c r="AE1452" s="1229"/>
      <c r="AF1452" s="1490">
        <f t="shared" si="671"/>
        <v>0</v>
      </c>
      <c r="AG1452" s="1316">
        <f t="shared" si="672"/>
        <v>4318180</v>
      </c>
      <c r="AH1452" s="1305"/>
      <c r="AI1452" s="1305"/>
      <c r="AJ1452" s="1267"/>
      <c r="AK1452" s="1317"/>
      <c r="AL1452" s="1317"/>
      <c r="AM1452" s="1305"/>
      <c r="AN1452" s="1305"/>
      <c r="AO1452" s="1266"/>
      <c r="AP1452" s="1491">
        <f t="shared" si="673"/>
        <v>0</v>
      </c>
      <c r="AQ1452" s="1268"/>
      <c r="AR1452" s="1492">
        <f t="shared" si="674"/>
        <v>0</v>
      </c>
      <c r="AS1452" s="1268"/>
      <c r="AT1452" s="1492">
        <f t="shared" si="675"/>
        <v>0</v>
      </c>
      <c r="AU1452" s="1268"/>
      <c r="AV1452" s="1492">
        <f t="shared" si="676"/>
        <v>0</v>
      </c>
      <c r="AW1452" s="1493">
        <f t="shared" si="677"/>
        <v>0</v>
      </c>
      <c r="AX1452" s="2153">
        <f t="shared" si="678"/>
        <v>0</v>
      </c>
      <c r="AY1452" s="1495">
        <f t="shared" si="679"/>
        <v>0</v>
      </c>
      <c r="AZ1452" s="1937"/>
      <c r="BA1452" s="1508">
        <v>1331818</v>
      </c>
      <c r="BB1452" s="1508">
        <v>1931818</v>
      </c>
      <c r="BC1452" s="1508">
        <v>2231818</v>
      </c>
      <c r="BD1452" s="1508">
        <v>431818</v>
      </c>
      <c r="BE1452" s="2174"/>
      <c r="BF1452" s="1229"/>
      <c r="BG1452" s="1317"/>
      <c r="BH1452" s="1229"/>
      <c r="BI1452" s="1317"/>
      <c r="BJ1452" s="1229"/>
      <c r="BK1452" s="1317"/>
      <c r="BL1452" s="1229"/>
      <c r="BM1452" s="1229"/>
      <c r="BN1452" s="1229"/>
      <c r="BO1452" s="1490">
        <f t="shared" si="680"/>
        <v>0</v>
      </c>
      <c r="BP1452" s="1496">
        <f t="shared" si="686"/>
        <v>0</v>
      </c>
      <c r="BQ1452" s="1305"/>
      <c r="BS1452" s="1298"/>
      <c r="BT1452" s="1298"/>
      <c r="BU1452" s="1298"/>
      <c r="BV1452" s="1298"/>
      <c r="BW1452" s="1298"/>
    </row>
    <row r="1453" spans="1:75" ht="15" x14ac:dyDescent="0.25">
      <c r="A1453" s="1315">
        <v>4</v>
      </c>
      <c r="B1453" s="2051">
        <v>43809</v>
      </c>
      <c r="C1453" s="1929">
        <f t="shared" si="685"/>
        <v>1436</v>
      </c>
      <c r="D1453" s="1305" t="s">
        <v>89</v>
      </c>
      <c r="E1453" s="1305" t="s">
        <v>88</v>
      </c>
      <c r="F1453" s="1266"/>
      <c r="G1453" s="1301">
        <f t="shared" si="688"/>
        <v>0</v>
      </c>
      <c r="H1453" s="1268"/>
      <c r="I1453" s="817">
        <f t="shared" si="682"/>
        <v>0</v>
      </c>
      <c r="J1453" s="1268"/>
      <c r="K1453" s="817">
        <f t="shared" si="681"/>
        <v>0</v>
      </c>
      <c r="L1453" s="1268">
        <v>10</v>
      </c>
      <c r="M1453" s="817">
        <f t="shared" si="683"/>
        <v>4318180</v>
      </c>
      <c r="N1453" s="1272">
        <f t="shared" si="687"/>
        <v>10</v>
      </c>
      <c r="O1453" s="1494">
        <f t="shared" si="687"/>
        <v>4318180</v>
      </c>
      <c r="P1453" s="1269">
        <f t="shared" si="670"/>
        <v>400000</v>
      </c>
      <c r="Q1453" s="1307"/>
      <c r="R1453" s="1508">
        <v>1331818</v>
      </c>
      <c r="S1453" s="1508">
        <v>1931818</v>
      </c>
      <c r="T1453" s="1508">
        <v>2231818</v>
      </c>
      <c r="U1453" s="1508">
        <v>431818</v>
      </c>
      <c r="V1453" s="1892"/>
      <c r="W1453" s="1229"/>
      <c r="X1453" s="2337"/>
      <c r="Y1453" s="1229"/>
      <c r="Z1453" s="2395"/>
      <c r="AA1453" s="1229"/>
      <c r="AB1453" s="1317"/>
      <c r="AC1453" s="1229"/>
      <c r="AD1453" s="1229"/>
      <c r="AE1453" s="1229"/>
      <c r="AF1453" s="1490">
        <f t="shared" si="671"/>
        <v>0</v>
      </c>
      <c r="AG1453" s="1316">
        <f t="shared" si="672"/>
        <v>4318180</v>
      </c>
      <c r="AH1453" s="1305"/>
      <c r="AI1453" s="1305"/>
      <c r="AJ1453" s="1267"/>
      <c r="AK1453" s="1317"/>
      <c r="AL1453" s="1317"/>
      <c r="AM1453" s="1305"/>
      <c r="AN1453" s="1305"/>
      <c r="AO1453" s="1266"/>
      <c r="AP1453" s="1491">
        <f t="shared" si="673"/>
        <v>0</v>
      </c>
      <c r="AQ1453" s="1268"/>
      <c r="AR1453" s="1492">
        <f t="shared" si="674"/>
        <v>0</v>
      </c>
      <c r="AS1453" s="1268"/>
      <c r="AT1453" s="1492">
        <f t="shared" si="675"/>
        <v>0</v>
      </c>
      <c r="AU1453" s="1268"/>
      <c r="AV1453" s="1492">
        <f t="shared" si="676"/>
        <v>0</v>
      </c>
      <c r="AW1453" s="1493">
        <f t="shared" si="677"/>
        <v>0</v>
      </c>
      <c r="AX1453" s="2153">
        <f t="shared" si="678"/>
        <v>0</v>
      </c>
      <c r="AY1453" s="1495">
        <f t="shared" si="679"/>
        <v>0</v>
      </c>
      <c r="AZ1453" s="1937"/>
      <c r="BA1453" s="1508">
        <v>1331818</v>
      </c>
      <c r="BB1453" s="1508">
        <v>1931818</v>
      </c>
      <c r="BC1453" s="1508">
        <v>2231818</v>
      </c>
      <c r="BD1453" s="1508">
        <v>431818</v>
      </c>
      <c r="BE1453" s="2174"/>
      <c r="BF1453" s="1229"/>
      <c r="BG1453" s="1317"/>
      <c r="BH1453" s="1229"/>
      <c r="BI1453" s="1317"/>
      <c r="BJ1453" s="1229"/>
      <c r="BK1453" s="1317"/>
      <c r="BL1453" s="1229"/>
      <c r="BM1453" s="1229"/>
      <c r="BN1453" s="1229"/>
      <c r="BO1453" s="1490">
        <f t="shared" si="680"/>
        <v>0</v>
      </c>
      <c r="BP1453" s="1496">
        <f t="shared" si="686"/>
        <v>0</v>
      </c>
      <c r="BQ1453" s="1305"/>
      <c r="BS1453" s="1298"/>
      <c r="BT1453" s="1298"/>
      <c r="BU1453" s="1298"/>
      <c r="BV1453" s="1298"/>
      <c r="BW1453" s="1298"/>
    </row>
    <row r="1454" spans="1:75" ht="15" x14ac:dyDescent="0.25">
      <c r="A1454" s="1315">
        <v>5</v>
      </c>
      <c r="B1454" s="2051">
        <v>43809</v>
      </c>
      <c r="C1454" s="1929">
        <f t="shared" si="685"/>
        <v>1437</v>
      </c>
      <c r="D1454" s="1305" t="s">
        <v>33</v>
      </c>
      <c r="E1454" s="1305" t="s">
        <v>31</v>
      </c>
      <c r="F1454" s="1266">
        <v>5</v>
      </c>
      <c r="G1454" s="1301">
        <f t="shared" si="688"/>
        <v>6659090</v>
      </c>
      <c r="H1454" s="1268"/>
      <c r="I1454" s="817">
        <f t="shared" si="682"/>
        <v>0</v>
      </c>
      <c r="J1454" s="1268"/>
      <c r="K1454" s="817">
        <f t="shared" si="681"/>
        <v>0</v>
      </c>
      <c r="L1454" s="1268"/>
      <c r="M1454" s="817">
        <f t="shared" si="683"/>
        <v>0</v>
      </c>
      <c r="N1454" s="1272">
        <f t="shared" si="687"/>
        <v>5</v>
      </c>
      <c r="O1454" s="1494">
        <f t="shared" si="687"/>
        <v>6659090</v>
      </c>
      <c r="P1454" s="1269">
        <f t="shared" si="670"/>
        <v>200000</v>
      </c>
      <c r="Q1454" s="1307"/>
      <c r="R1454" s="1508">
        <v>1331818</v>
      </c>
      <c r="S1454" s="1508">
        <v>1931818</v>
      </c>
      <c r="T1454" s="1508">
        <v>2231818</v>
      </c>
      <c r="U1454" s="1508">
        <v>431818</v>
      </c>
      <c r="V1454" s="1892"/>
      <c r="W1454" s="1229"/>
      <c r="X1454" s="2337"/>
      <c r="Y1454" s="1229"/>
      <c r="Z1454" s="2395"/>
      <c r="AA1454" s="1229"/>
      <c r="AB1454" s="1317"/>
      <c r="AC1454" s="1229"/>
      <c r="AD1454" s="1229"/>
      <c r="AE1454" s="1229"/>
      <c r="AF1454" s="1490">
        <f t="shared" si="671"/>
        <v>0</v>
      </c>
      <c r="AG1454" s="1316">
        <f t="shared" si="672"/>
        <v>6659090</v>
      </c>
      <c r="AH1454" s="1305"/>
      <c r="AI1454" s="1305"/>
      <c r="AJ1454" s="1267"/>
      <c r="AK1454" s="1317"/>
      <c r="AL1454" s="1317"/>
      <c r="AM1454" s="1305"/>
      <c r="AN1454" s="1305"/>
      <c r="AO1454" s="1266"/>
      <c r="AP1454" s="1491">
        <f t="shared" si="673"/>
        <v>0</v>
      </c>
      <c r="AQ1454" s="1268"/>
      <c r="AR1454" s="1492">
        <f t="shared" si="674"/>
        <v>0</v>
      </c>
      <c r="AS1454" s="1268"/>
      <c r="AT1454" s="1492">
        <f t="shared" si="675"/>
        <v>0</v>
      </c>
      <c r="AU1454" s="1268"/>
      <c r="AV1454" s="1492">
        <f t="shared" si="676"/>
        <v>0</v>
      </c>
      <c r="AW1454" s="1493">
        <f t="shared" si="677"/>
        <v>0</v>
      </c>
      <c r="AX1454" s="2153">
        <f t="shared" si="678"/>
        <v>0</v>
      </c>
      <c r="AY1454" s="1495">
        <f t="shared" si="679"/>
        <v>0</v>
      </c>
      <c r="AZ1454" s="1937"/>
      <c r="BA1454" s="1508">
        <v>1331818</v>
      </c>
      <c r="BB1454" s="1508">
        <v>1931818</v>
      </c>
      <c r="BC1454" s="1508">
        <v>2231818</v>
      </c>
      <c r="BD1454" s="1508">
        <v>431818</v>
      </c>
      <c r="BE1454" s="2174"/>
      <c r="BF1454" s="1229"/>
      <c r="BG1454" s="1317"/>
      <c r="BH1454" s="1229"/>
      <c r="BI1454" s="1317"/>
      <c r="BJ1454" s="1229"/>
      <c r="BK1454" s="1317"/>
      <c r="BL1454" s="1229"/>
      <c r="BM1454" s="1229"/>
      <c r="BN1454" s="1229"/>
      <c r="BO1454" s="1490">
        <f t="shared" si="680"/>
        <v>0</v>
      </c>
      <c r="BP1454" s="1496">
        <f t="shared" si="686"/>
        <v>0</v>
      </c>
      <c r="BQ1454" s="1305"/>
      <c r="BS1454" s="1298"/>
      <c r="BT1454" s="1298"/>
      <c r="BU1454" s="1298"/>
      <c r="BV1454" s="1298"/>
      <c r="BW1454" s="1298"/>
    </row>
    <row r="1455" spans="1:75" ht="15" x14ac:dyDescent="0.25">
      <c r="A1455" s="1315">
        <v>6</v>
      </c>
      <c r="B1455" s="2051">
        <v>43809</v>
      </c>
      <c r="C1455" s="1929">
        <f t="shared" si="685"/>
        <v>1438</v>
      </c>
      <c r="D1455" s="1305" t="s">
        <v>87</v>
      </c>
      <c r="E1455" s="1305" t="s">
        <v>88</v>
      </c>
      <c r="F1455" s="1266"/>
      <c r="G1455" s="1301">
        <f t="shared" si="688"/>
        <v>0</v>
      </c>
      <c r="H1455" s="1268"/>
      <c r="I1455" s="817">
        <f t="shared" si="682"/>
        <v>0</v>
      </c>
      <c r="J1455" s="1268">
        <v>5</v>
      </c>
      <c r="K1455" s="817">
        <f t="shared" si="681"/>
        <v>11159090</v>
      </c>
      <c r="L1455" s="1268"/>
      <c r="M1455" s="817">
        <f t="shared" si="683"/>
        <v>0</v>
      </c>
      <c r="N1455" s="1272">
        <f t="shared" ref="N1455:O1470" si="689">F1455+H1455+J1455+L1455</f>
        <v>5</v>
      </c>
      <c r="O1455" s="1494">
        <f t="shared" si="689"/>
        <v>11159090</v>
      </c>
      <c r="P1455" s="1269">
        <f t="shared" si="670"/>
        <v>200000</v>
      </c>
      <c r="Q1455" s="1307"/>
      <c r="R1455" s="1508">
        <v>1331818</v>
      </c>
      <c r="S1455" s="1508">
        <v>1931818</v>
      </c>
      <c r="T1455" s="1508">
        <v>2231818</v>
      </c>
      <c r="U1455" s="1508">
        <v>431818</v>
      </c>
      <c r="V1455" s="1892"/>
      <c r="W1455" s="1229"/>
      <c r="X1455" s="2337"/>
      <c r="Y1455" s="1229"/>
      <c r="Z1455" s="2395"/>
      <c r="AA1455" s="1229"/>
      <c r="AB1455" s="1317"/>
      <c r="AC1455" s="1229"/>
      <c r="AD1455" s="1229"/>
      <c r="AE1455" s="1229"/>
      <c r="AF1455" s="1490">
        <f t="shared" si="671"/>
        <v>0</v>
      </c>
      <c r="AG1455" s="1316">
        <f t="shared" si="672"/>
        <v>11159090</v>
      </c>
      <c r="AH1455" s="1305"/>
      <c r="AI1455" s="1305"/>
      <c r="AJ1455" s="1267"/>
      <c r="AK1455" s="1317"/>
      <c r="AL1455" s="1317"/>
      <c r="AM1455" s="1305"/>
      <c r="AN1455" s="1305"/>
      <c r="AO1455" s="1266"/>
      <c r="AP1455" s="1491">
        <f t="shared" si="673"/>
        <v>0</v>
      </c>
      <c r="AQ1455" s="1268"/>
      <c r="AR1455" s="1492">
        <f t="shared" si="674"/>
        <v>0</v>
      </c>
      <c r="AS1455" s="1268"/>
      <c r="AT1455" s="1492">
        <f t="shared" si="675"/>
        <v>0</v>
      </c>
      <c r="AU1455" s="1268"/>
      <c r="AV1455" s="1492">
        <f t="shared" si="676"/>
        <v>0</v>
      </c>
      <c r="AW1455" s="1493">
        <f t="shared" si="677"/>
        <v>0</v>
      </c>
      <c r="AX1455" s="2153">
        <f t="shared" si="678"/>
        <v>0</v>
      </c>
      <c r="AY1455" s="1495">
        <f t="shared" si="679"/>
        <v>0</v>
      </c>
      <c r="AZ1455" s="1937"/>
      <c r="BA1455" s="1508">
        <v>1331818</v>
      </c>
      <c r="BB1455" s="1508">
        <v>1931818</v>
      </c>
      <c r="BC1455" s="1508">
        <v>2231818</v>
      </c>
      <c r="BD1455" s="1508">
        <v>431818</v>
      </c>
      <c r="BE1455" s="2174"/>
      <c r="BF1455" s="1229"/>
      <c r="BG1455" s="1317"/>
      <c r="BH1455" s="1229"/>
      <c r="BI1455" s="1317"/>
      <c r="BJ1455" s="1229"/>
      <c r="BK1455" s="1317"/>
      <c r="BL1455" s="1229"/>
      <c r="BM1455" s="1229"/>
      <c r="BN1455" s="1229"/>
      <c r="BO1455" s="1490">
        <f t="shared" si="680"/>
        <v>0</v>
      </c>
      <c r="BP1455" s="1496">
        <f t="shared" si="686"/>
        <v>0</v>
      </c>
      <c r="BQ1455" s="1305"/>
      <c r="BS1455" s="1298"/>
      <c r="BT1455" s="1298"/>
      <c r="BU1455" s="1298"/>
      <c r="BV1455" s="1298"/>
      <c r="BW1455" s="1298"/>
    </row>
    <row r="1456" spans="1:75" ht="15" x14ac:dyDescent="0.25">
      <c r="A1456" s="1315">
        <v>7</v>
      </c>
      <c r="B1456" s="2051">
        <v>43809</v>
      </c>
      <c r="C1456" s="1929">
        <f t="shared" si="685"/>
        <v>1439</v>
      </c>
      <c r="D1456" s="1305" t="s">
        <v>172</v>
      </c>
      <c r="E1456" s="1305" t="s">
        <v>31</v>
      </c>
      <c r="F1456" s="1266">
        <v>10</v>
      </c>
      <c r="G1456" s="1301">
        <f t="shared" si="688"/>
        <v>13318180</v>
      </c>
      <c r="H1456" s="1268"/>
      <c r="I1456" s="817">
        <f t="shared" si="682"/>
        <v>0</v>
      </c>
      <c r="J1456" s="1268"/>
      <c r="K1456" s="817">
        <f t="shared" si="681"/>
        <v>0</v>
      </c>
      <c r="L1456" s="1268"/>
      <c r="M1456" s="817">
        <f t="shared" si="683"/>
        <v>0</v>
      </c>
      <c r="N1456" s="1272">
        <f t="shared" si="689"/>
        <v>10</v>
      </c>
      <c r="O1456" s="1494">
        <f t="shared" si="689"/>
        <v>13318180</v>
      </c>
      <c r="P1456" s="1269">
        <f t="shared" si="670"/>
        <v>400000</v>
      </c>
      <c r="Q1456" s="1307"/>
      <c r="R1456" s="1508">
        <v>1331818</v>
      </c>
      <c r="S1456" s="1508">
        <v>1931818</v>
      </c>
      <c r="T1456" s="1508">
        <v>2231818</v>
      </c>
      <c r="U1456" s="1508">
        <v>431818</v>
      </c>
      <c r="V1456" s="1892"/>
      <c r="W1456" s="1229"/>
      <c r="X1456" s="2337"/>
      <c r="Y1456" s="1229"/>
      <c r="Z1456" s="2395"/>
      <c r="AA1456" s="1229"/>
      <c r="AB1456" s="1317"/>
      <c r="AC1456" s="1229"/>
      <c r="AD1456" s="1229"/>
      <c r="AE1456" s="1229"/>
      <c r="AF1456" s="1490">
        <f t="shared" si="671"/>
        <v>0</v>
      </c>
      <c r="AG1456" s="1316">
        <f t="shared" si="672"/>
        <v>13318180</v>
      </c>
      <c r="AH1456" s="1305"/>
      <c r="AI1456" s="1305"/>
      <c r="AJ1456" s="1267"/>
      <c r="AK1456" s="1317"/>
      <c r="AL1456" s="1317"/>
      <c r="AM1456" s="1305"/>
      <c r="AN1456" s="1305"/>
      <c r="AO1456" s="1266"/>
      <c r="AP1456" s="1491">
        <f t="shared" si="673"/>
        <v>0</v>
      </c>
      <c r="AQ1456" s="1268"/>
      <c r="AR1456" s="1492">
        <f t="shared" si="674"/>
        <v>0</v>
      </c>
      <c r="AS1456" s="1268"/>
      <c r="AT1456" s="1492">
        <f t="shared" si="675"/>
        <v>0</v>
      </c>
      <c r="AU1456" s="1268"/>
      <c r="AV1456" s="1492">
        <f t="shared" si="676"/>
        <v>0</v>
      </c>
      <c r="AW1456" s="1493">
        <f t="shared" si="677"/>
        <v>0</v>
      </c>
      <c r="AX1456" s="2153">
        <f t="shared" si="678"/>
        <v>0</v>
      </c>
      <c r="AY1456" s="1495">
        <f t="shared" si="679"/>
        <v>0</v>
      </c>
      <c r="AZ1456" s="1937"/>
      <c r="BA1456" s="1508">
        <v>1331818</v>
      </c>
      <c r="BB1456" s="1508">
        <v>1931818</v>
      </c>
      <c r="BC1456" s="1508">
        <v>2231818</v>
      </c>
      <c r="BD1456" s="1508">
        <v>431818</v>
      </c>
      <c r="BE1456" s="2174"/>
      <c r="BF1456" s="1229"/>
      <c r="BG1456" s="1317"/>
      <c r="BH1456" s="1229"/>
      <c r="BI1456" s="1317"/>
      <c r="BJ1456" s="1229"/>
      <c r="BK1456" s="1317"/>
      <c r="BL1456" s="1229"/>
      <c r="BM1456" s="1229"/>
      <c r="BN1456" s="1229"/>
      <c r="BO1456" s="1490">
        <f t="shared" si="680"/>
        <v>0</v>
      </c>
      <c r="BP1456" s="1496">
        <f t="shared" si="686"/>
        <v>0</v>
      </c>
      <c r="BQ1456" s="1305"/>
      <c r="BS1456" s="1298"/>
      <c r="BT1456" s="1298"/>
      <c r="BU1456" s="1298"/>
      <c r="BV1456" s="1298"/>
      <c r="BW1456" s="1298"/>
    </row>
    <row r="1457" spans="1:75" ht="15" x14ac:dyDescent="0.25">
      <c r="A1457" s="1315">
        <v>1</v>
      </c>
      <c r="B1457" s="2051">
        <v>43810</v>
      </c>
      <c r="C1457" s="1929">
        <f t="shared" si="685"/>
        <v>1440</v>
      </c>
      <c r="D1457" s="1305" t="s">
        <v>338</v>
      </c>
      <c r="E1457" s="1305" t="s">
        <v>31</v>
      </c>
      <c r="F1457" s="1266"/>
      <c r="G1457" s="1301">
        <f t="shared" si="688"/>
        <v>0</v>
      </c>
      <c r="H1457" s="1268"/>
      <c r="I1457" s="817">
        <f t="shared" si="682"/>
        <v>0</v>
      </c>
      <c r="J1457" s="1268"/>
      <c r="K1457" s="817">
        <f t="shared" si="681"/>
        <v>0</v>
      </c>
      <c r="L1457" s="1268">
        <v>10</v>
      </c>
      <c r="M1457" s="817">
        <f t="shared" si="683"/>
        <v>4318180</v>
      </c>
      <c r="N1457" s="1272">
        <f t="shared" si="689"/>
        <v>10</v>
      </c>
      <c r="O1457" s="1494">
        <f t="shared" si="689"/>
        <v>4318180</v>
      </c>
      <c r="P1457" s="1269">
        <f t="shared" si="670"/>
        <v>400000</v>
      </c>
      <c r="Q1457" s="1307"/>
      <c r="R1457" s="1508">
        <v>1331818</v>
      </c>
      <c r="S1457" s="1508">
        <v>1931818</v>
      </c>
      <c r="T1457" s="1508">
        <v>2231818</v>
      </c>
      <c r="U1457" s="1508">
        <v>431818</v>
      </c>
      <c r="V1457" s="1892"/>
      <c r="W1457" s="1229"/>
      <c r="X1457" s="2337"/>
      <c r="Y1457" s="1229"/>
      <c r="Z1457" s="2395"/>
      <c r="AA1457" s="1229"/>
      <c r="AB1457" s="1317"/>
      <c r="AC1457" s="1229"/>
      <c r="AD1457" s="1229"/>
      <c r="AE1457" s="1229"/>
      <c r="AF1457" s="1490">
        <f t="shared" si="671"/>
        <v>0</v>
      </c>
      <c r="AG1457" s="1316">
        <f t="shared" si="672"/>
        <v>4318180</v>
      </c>
      <c r="AH1457" s="1305"/>
      <c r="AI1457" s="1305"/>
      <c r="AJ1457" s="1267"/>
      <c r="AK1457" s="1317"/>
      <c r="AL1457" s="1317"/>
      <c r="AM1457" s="1305"/>
      <c r="AN1457" s="1305"/>
      <c r="AO1457" s="1266"/>
      <c r="AP1457" s="1491">
        <f t="shared" si="673"/>
        <v>0</v>
      </c>
      <c r="AQ1457" s="1268"/>
      <c r="AR1457" s="1492">
        <f t="shared" si="674"/>
        <v>0</v>
      </c>
      <c r="AS1457" s="1268"/>
      <c r="AT1457" s="1492">
        <f t="shared" si="675"/>
        <v>0</v>
      </c>
      <c r="AU1457" s="1268"/>
      <c r="AV1457" s="1492">
        <f t="shared" si="676"/>
        <v>0</v>
      </c>
      <c r="AW1457" s="1493">
        <f t="shared" si="677"/>
        <v>0</v>
      </c>
      <c r="AX1457" s="2153">
        <f t="shared" si="678"/>
        <v>0</v>
      </c>
      <c r="AY1457" s="1495">
        <f t="shared" si="679"/>
        <v>0</v>
      </c>
      <c r="AZ1457" s="1937"/>
      <c r="BA1457" s="1508">
        <v>1331818</v>
      </c>
      <c r="BB1457" s="1508">
        <v>1931818</v>
      </c>
      <c r="BC1457" s="1508">
        <v>2231818</v>
      </c>
      <c r="BD1457" s="1508">
        <v>431818</v>
      </c>
      <c r="BE1457" s="2174"/>
      <c r="BF1457" s="1229"/>
      <c r="BG1457" s="1317"/>
      <c r="BH1457" s="1229"/>
      <c r="BI1457" s="1317"/>
      <c r="BJ1457" s="1229"/>
      <c r="BK1457" s="1317"/>
      <c r="BL1457" s="1229"/>
      <c r="BM1457" s="1229"/>
      <c r="BN1457" s="1229"/>
      <c r="BO1457" s="1490">
        <f t="shared" si="680"/>
        <v>0</v>
      </c>
      <c r="BP1457" s="1496">
        <f t="shared" si="686"/>
        <v>0</v>
      </c>
      <c r="BQ1457" s="1305"/>
      <c r="BS1457" s="1298"/>
      <c r="BT1457" s="1298"/>
      <c r="BU1457" s="1298"/>
      <c r="BV1457" s="1298"/>
      <c r="BW1457" s="1298"/>
    </row>
    <row r="1458" spans="1:75" ht="15" x14ac:dyDescent="0.25">
      <c r="A1458" s="1315">
        <v>2</v>
      </c>
      <c r="B1458" s="2051">
        <v>43810</v>
      </c>
      <c r="C1458" s="1929">
        <f t="shared" si="685"/>
        <v>1441</v>
      </c>
      <c r="D1458" s="1305" t="s">
        <v>36</v>
      </c>
      <c r="E1458" s="1305" t="s">
        <v>31</v>
      </c>
      <c r="F1458" s="1266"/>
      <c r="G1458" s="1301">
        <f t="shared" si="688"/>
        <v>0</v>
      </c>
      <c r="H1458" s="1268"/>
      <c r="I1458" s="817">
        <f t="shared" si="682"/>
        <v>0</v>
      </c>
      <c r="J1458" s="1268"/>
      <c r="K1458" s="817">
        <f t="shared" si="681"/>
        <v>0</v>
      </c>
      <c r="L1458" s="1268">
        <v>10</v>
      </c>
      <c r="M1458" s="817">
        <f t="shared" si="683"/>
        <v>4318180</v>
      </c>
      <c r="N1458" s="1272">
        <f t="shared" si="689"/>
        <v>10</v>
      </c>
      <c r="O1458" s="1494">
        <f t="shared" si="689"/>
        <v>4318180</v>
      </c>
      <c r="P1458" s="1269">
        <f t="shared" si="670"/>
        <v>400000</v>
      </c>
      <c r="Q1458" s="1307"/>
      <c r="R1458" s="1508">
        <v>1331818</v>
      </c>
      <c r="S1458" s="1508">
        <v>1931818</v>
      </c>
      <c r="T1458" s="1508">
        <v>2231818</v>
      </c>
      <c r="U1458" s="1508">
        <v>431818</v>
      </c>
      <c r="V1458" s="1892"/>
      <c r="W1458" s="1229"/>
      <c r="X1458" s="2337"/>
      <c r="Y1458" s="1229"/>
      <c r="Z1458" s="2395"/>
      <c r="AA1458" s="1229"/>
      <c r="AB1458" s="1317"/>
      <c r="AC1458" s="1229"/>
      <c r="AD1458" s="1229"/>
      <c r="AE1458" s="1229"/>
      <c r="AF1458" s="1490">
        <f t="shared" si="671"/>
        <v>0</v>
      </c>
      <c r="AG1458" s="1316">
        <f t="shared" si="672"/>
        <v>4318180</v>
      </c>
      <c r="AH1458" s="1305"/>
      <c r="AI1458" s="1305"/>
      <c r="AJ1458" s="1267"/>
      <c r="AK1458" s="1317"/>
      <c r="AL1458" s="1317"/>
      <c r="AM1458" s="1305"/>
      <c r="AN1458" s="1305"/>
      <c r="AO1458" s="1266"/>
      <c r="AP1458" s="1491">
        <f t="shared" si="673"/>
        <v>0</v>
      </c>
      <c r="AQ1458" s="1268"/>
      <c r="AR1458" s="1492">
        <f t="shared" si="674"/>
        <v>0</v>
      </c>
      <c r="AS1458" s="1268"/>
      <c r="AT1458" s="1492">
        <f t="shared" si="675"/>
        <v>0</v>
      </c>
      <c r="AU1458" s="1268"/>
      <c r="AV1458" s="1492">
        <f t="shared" si="676"/>
        <v>0</v>
      </c>
      <c r="AW1458" s="1493">
        <f t="shared" si="677"/>
        <v>0</v>
      </c>
      <c r="AX1458" s="2153">
        <f t="shared" si="678"/>
        <v>0</v>
      </c>
      <c r="AY1458" s="1495">
        <f t="shared" si="679"/>
        <v>0</v>
      </c>
      <c r="AZ1458" s="1937"/>
      <c r="BA1458" s="1508">
        <v>1331818</v>
      </c>
      <c r="BB1458" s="1508">
        <v>1931818</v>
      </c>
      <c r="BC1458" s="1508">
        <v>2231818</v>
      </c>
      <c r="BD1458" s="1508">
        <v>431818</v>
      </c>
      <c r="BE1458" s="2174"/>
      <c r="BF1458" s="1229"/>
      <c r="BG1458" s="1317"/>
      <c r="BH1458" s="1229"/>
      <c r="BI1458" s="1317"/>
      <c r="BJ1458" s="1229"/>
      <c r="BK1458" s="1317"/>
      <c r="BL1458" s="1229"/>
      <c r="BM1458" s="1229"/>
      <c r="BN1458" s="1229"/>
      <c r="BO1458" s="1490">
        <f t="shared" si="680"/>
        <v>0</v>
      </c>
      <c r="BP1458" s="1496">
        <f t="shared" si="686"/>
        <v>0</v>
      </c>
      <c r="BQ1458" s="1305"/>
      <c r="BS1458" s="1298"/>
      <c r="BT1458" s="1298"/>
      <c r="BU1458" s="1298"/>
      <c r="BV1458" s="1298"/>
      <c r="BW1458" s="1298"/>
    </row>
    <row r="1459" spans="1:75" ht="15" x14ac:dyDescent="0.25">
      <c r="A1459" s="1315">
        <v>3</v>
      </c>
      <c r="B1459" s="2051">
        <v>43810</v>
      </c>
      <c r="C1459" s="1929">
        <f t="shared" si="685"/>
        <v>1442</v>
      </c>
      <c r="D1459" s="1305" t="s">
        <v>37</v>
      </c>
      <c r="E1459" s="1305" t="s">
        <v>31</v>
      </c>
      <c r="F1459" s="1266"/>
      <c r="G1459" s="1301">
        <f t="shared" si="688"/>
        <v>0</v>
      </c>
      <c r="H1459" s="1268"/>
      <c r="I1459" s="817">
        <f t="shared" si="682"/>
        <v>0</v>
      </c>
      <c r="J1459" s="1268"/>
      <c r="K1459" s="817">
        <f t="shared" si="681"/>
        <v>0</v>
      </c>
      <c r="L1459" s="1268">
        <v>10</v>
      </c>
      <c r="M1459" s="817">
        <f t="shared" si="683"/>
        <v>4318180</v>
      </c>
      <c r="N1459" s="1272">
        <f t="shared" si="689"/>
        <v>10</v>
      </c>
      <c r="O1459" s="1494">
        <f t="shared" si="689"/>
        <v>4318180</v>
      </c>
      <c r="P1459" s="1269">
        <f t="shared" si="670"/>
        <v>400000</v>
      </c>
      <c r="Q1459" s="1307"/>
      <c r="R1459" s="1508">
        <v>1331818</v>
      </c>
      <c r="S1459" s="1508">
        <v>1931818</v>
      </c>
      <c r="T1459" s="1508">
        <v>2231818</v>
      </c>
      <c r="U1459" s="1508">
        <v>431818</v>
      </c>
      <c r="V1459" s="1892"/>
      <c r="W1459" s="1229"/>
      <c r="X1459" s="2337"/>
      <c r="Y1459" s="1229"/>
      <c r="Z1459" s="2395"/>
      <c r="AA1459" s="1229"/>
      <c r="AB1459" s="1317"/>
      <c r="AC1459" s="1229"/>
      <c r="AD1459" s="1229"/>
      <c r="AE1459" s="1229"/>
      <c r="AF1459" s="1490">
        <f t="shared" si="671"/>
        <v>0</v>
      </c>
      <c r="AG1459" s="1316">
        <f t="shared" si="672"/>
        <v>4318180</v>
      </c>
      <c r="AH1459" s="1305"/>
      <c r="AI1459" s="1305"/>
      <c r="AJ1459" s="1267"/>
      <c r="AK1459" s="1317"/>
      <c r="AL1459" s="1317"/>
      <c r="AM1459" s="1305"/>
      <c r="AN1459" s="1305"/>
      <c r="AO1459" s="1266"/>
      <c r="AP1459" s="1491">
        <f t="shared" si="673"/>
        <v>0</v>
      </c>
      <c r="AQ1459" s="1268"/>
      <c r="AR1459" s="1492">
        <f t="shared" si="674"/>
        <v>0</v>
      </c>
      <c r="AS1459" s="1268"/>
      <c r="AT1459" s="1492">
        <f t="shared" si="675"/>
        <v>0</v>
      </c>
      <c r="AU1459" s="1268"/>
      <c r="AV1459" s="1492">
        <f t="shared" si="676"/>
        <v>0</v>
      </c>
      <c r="AW1459" s="1493">
        <f t="shared" si="677"/>
        <v>0</v>
      </c>
      <c r="AX1459" s="2153">
        <f t="shared" si="678"/>
        <v>0</v>
      </c>
      <c r="AY1459" s="1495">
        <f t="shared" si="679"/>
        <v>0</v>
      </c>
      <c r="AZ1459" s="1937"/>
      <c r="BA1459" s="1508">
        <v>1331818</v>
      </c>
      <c r="BB1459" s="1508">
        <v>1931818</v>
      </c>
      <c r="BC1459" s="1508">
        <v>2231818</v>
      </c>
      <c r="BD1459" s="1508">
        <v>431818</v>
      </c>
      <c r="BE1459" s="2174"/>
      <c r="BF1459" s="1229"/>
      <c r="BG1459" s="1317"/>
      <c r="BH1459" s="1229"/>
      <c r="BI1459" s="1317"/>
      <c r="BJ1459" s="1229"/>
      <c r="BK1459" s="1317"/>
      <c r="BL1459" s="1229"/>
      <c r="BM1459" s="1229"/>
      <c r="BN1459" s="1229"/>
      <c r="BO1459" s="1490">
        <f t="shared" si="680"/>
        <v>0</v>
      </c>
      <c r="BP1459" s="1496">
        <f t="shared" si="686"/>
        <v>0</v>
      </c>
      <c r="BQ1459" s="1305"/>
      <c r="BS1459" s="1298"/>
      <c r="BT1459" s="1298"/>
      <c r="BU1459" s="1298"/>
      <c r="BV1459" s="1298"/>
      <c r="BW1459" s="1298"/>
    </row>
    <row r="1460" spans="1:75" ht="15" x14ac:dyDescent="0.25">
      <c r="A1460" s="1315">
        <v>4</v>
      </c>
      <c r="B1460" s="2051">
        <v>43810</v>
      </c>
      <c r="C1460" s="1929">
        <f t="shared" si="685"/>
        <v>1443</v>
      </c>
      <c r="D1460" s="1305" t="s">
        <v>350</v>
      </c>
      <c r="E1460" s="1305" t="s">
        <v>57</v>
      </c>
      <c r="F1460" s="1266"/>
      <c r="G1460" s="1301">
        <f t="shared" si="688"/>
        <v>0</v>
      </c>
      <c r="H1460" s="1268"/>
      <c r="I1460" s="817">
        <f t="shared" si="682"/>
        <v>0</v>
      </c>
      <c r="J1460" s="1268"/>
      <c r="K1460" s="817">
        <f t="shared" si="681"/>
        <v>0</v>
      </c>
      <c r="L1460" s="1268">
        <v>5</v>
      </c>
      <c r="M1460" s="817">
        <f t="shared" si="683"/>
        <v>2159090</v>
      </c>
      <c r="N1460" s="1272">
        <f t="shared" si="689"/>
        <v>5</v>
      </c>
      <c r="O1460" s="1494">
        <f t="shared" si="689"/>
        <v>2159090</v>
      </c>
      <c r="P1460" s="1269">
        <f t="shared" si="670"/>
        <v>200000</v>
      </c>
      <c r="Q1460" s="1307"/>
      <c r="R1460" s="1508">
        <v>1331818</v>
      </c>
      <c r="S1460" s="1508">
        <v>1931818</v>
      </c>
      <c r="T1460" s="1508">
        <v>2231818</v>
      </c>
      <c r="U1460" s="1508">
        <v>431818</v>
      </c>
      <c r="V1460" s="1892"/>
      <c r="W1460" s="1229"/>
      <c r="X1460" s="2337"/>
      <c r="Y1460" s="1229"/>
      <c r="Z1460" s="2395"/>
      <c r="AA1460" s="1229"/>
      <c r="AB1460" s="1317"/>
      <c r="AC1460" s="1229"/>
      <c r="AD1460" s="1229"/>
      <c r="AE1460" s="1229"/>
      <c r="AF1460" s="1490">
        <f t="shared" si="671"/>
        <v>0</v>
      </c>
      <c r="AG1460" s="1316">
        <f t="shared" si="672"/>
        <v>2159090</v>
      </c>
      <c r="AH1460" s="1305"/>
      <c r="AI1460" s="1305"/>
      <c r="AJ1460" s="1267"/>
      <c r="AK1460" s="1317"/>
      <c r="AL1460" s="1317"/>
      <c r="AM1460" s="1305"/>
      <c r="AN1460" s="1305"/>
      <c r="AO1460" s="1266"/>
      <c r="AP1460" s="1491">
        <f t="shared" si="673"/>
        <v>0</v>
      </c>
      <c r="AQ1460" s="1268"/>
      <c r="AR1460" s="1492">
        <f t="shared" si="674"/>
        <v>0</v>
      </c>
      <c r="AS1460" s="1268"/>
      <c r="AT1460" s="1492">
        <f t="shared" si="675"/>
        <v>0</v>
      </c>
      <c r="AU1460" s="1268"/>
      <c r="AV1460" s="1492">
        <f t="shared" si="676"/>
        <v>0</v>
      </c>
      <c r="AW1460" s="1493">
        <f t="shared" si="677"/>
        <v>0</v>
      </c>
      <c r="AX1460" s="2153">
        <f t="shared" si="678"/>
        <v>0</v>
      </c>
      <c r="AY1460" s="1495">
        <f t="shared" si="679"/>
        <v>0</v>
      </c>
      <c r="AZ1460" s="1937"/>
      <c r="BA1460" s="1508">
        <v>1331818</v>
      </c>
      <c r="BB1460" s="1508">
        <v>1931818</v>
      </c>
      <c r="BC1460" s="1508">
        <v>2231818</v>
      </c>
      <c r="BD1460" s="1508">
        <v>431818</v>
      </c>
      <c r="BE1460" s="2174"/>
      <c r="BF1460" s="1229"/>
      <c r="BG1460" s="1317"/>
      <c r="BH1460" s="1229"/>
      <c r="BI1460" s="1317"/>
      <c r="BJ1460" s="1229"/>
      <c r="BK1460" s="1317"/>
      <c r="BL1460" s="1229"/>
      <c r="BM1460" s="1229"/>
      <c r="BN1460" s="1229"/>
      <c r="BO1460" s="1490">
        <f t="shared" si="680"/>
        <v>0</v>
      </c>
      <c r="BP1460" s="1496">
        <f t="shared" si="686"/>
        <v>0</v>
      </c>
      <c r="BQ1460" s="1305"/>
      <c r="BS1460" s="1298"/>
      <c r="BT1460" s="1298"/>
      <c r="BU1460" s="1298"/>
      <c r="BV1460" s="1298"/>
      <c r="BW1460" s="1298"/>
    </row>
    <row r="1461" spans="1:75" ht="15" x14ac:dyDescent="0.25">
      <c r="A1461" s="1315">
        <v>5</v>
      </c>
      <c r="B1461" s="2051">
        <v>43810</v>
      </c>
      <c r="C1461" s="1929">
        <f t="shared" si="685"/>
        <v>1444</v>
      </c>
      <c r="D1461" s="1305" t="s">
        <v>73</v>
      </c>
      <c r="E1461" s="1305" t="s">
        <v>57</v>
      </c>
      <c r="F1461" s="1266"/>
      <c r="G1461" s="1301">
        <f t="shared" si="688"/>
        <v>0</v>
      </c>
      <c r="H1461" s="1268"/>
      <c r="I1461" s="817">
        <f t="shared" si="682"/>
        <v>0</v>
      </c>
      <c r="J1461" s="1268"/>
      <c r="K1461" s="817">
        <f t="shared" si="681"/>
        <v>0</v>
      </c>
      <c r="L1461" s="1268">
        <v>5</v>
      </c>
      <c r="M1461" s="817">
        <f t="shared" si="683"/>
        <v>2159090</v>
      </c>
      <c r="N1461" s="1272">
        <f t="shared" si="689"/>
        <v>5</v>
      </c>
      <c r="O1461" s="1494">
        <f t="shared" si="689"/>
        <v>2159090</v>
      </c>
      <c r="P1461" s="1269">
        <f t="shared" si="670"/>
        <v>200000</v>
      </c>
      <c r="Q1461" s="1307"/>
      <c r="R1461" s="1508">
        <v>1331818</v>
      </c>
      <c r="S1461" s="1508">
        <v>1931818</v>
      </c>
      <c r="T1461" s="1508">
        <v>2231818</v>
      </c>
      <c r="U1461" s="1508">
        <v>431818</v>
      </c>
      <c r="V1461" s="1892"/>
      <c r="W1461" s="1229"/>
      <c r="X1461" s="2337"/>
      <c r="Y1461" s="1229"/>
      <c r="Z1461" s="2395"/>
      <c r="AA1461" s="1229"/>
      <c r="AB1461" s="1317"/>
      <c r="AC1461" s="1229"/>
      <c r="AD1461" s="1229"/>
      <c r="AE1461" s="1229"/>
      <c r="AF1461" s="1490">
        <f t="shared" si="671"/>
        <v>0</v>
      </c>
      <c r="AG1461" s="1316">
        <f t="shared" si="672"/>
        <v>2159090</v>
      </c>
      <c r="AH1461" s="1305"/>
      <c r="AI1461" s="1305"/>
      <c r="AJ1461" s="1267"/>
      <c r="AK1461" s="1317"/>
      <c r="AL1461" s="1317"/>
      <c r="AM1461" s="1305"/>
      <c r="AN1461" s="1305"/>
      <c r="AO1461" s="1266"/>
      <c r="AP1461" s="1491">
        <f t="shared" si="673"/>
        <v>0</v>
      </c>
      <c r="AQ1461" s="1268"/>
      <c r="AR1461" s="1492">
        <f t="shared" si="674"/>
        <v>0</v>
      </c>
      <c r="AS1461" s="1268"/>
      <c r="AT1461" s="1492">
        <f t="shared" si="675"/>
        <v>0</v>
      </c>
      <c r="AU1461" s="1268"/>
      <c r="AV1461" s="1492">
        <f t="shared" si="676"/>
        <v>0</v>
      </c>
      <c r="AW1461" s="1493">
        <f t="shared" si="677"/>
        <v>0</v>
      </c>
      <c r="AX1461" s="2153">
        <f t="shared" si="678"/>
        <v>0</v>
      </c>
      <c r="AY1461" s="1495">
        <f t="shared" si="679"/>
        <v>0</v>
      </c>
      <c r="AZ1461" s="1937"/>
      <c r="BA1461" s="1508">
        <v>1331818</v>
      </c>
      <c r="BB1461" s="1508">
        <v>1931818</v>
      </c>
      <c r="BC1461" s="1508">
        <v>2231818</v>
      </c>
      <c r="BD1461" s="1508">
        <v>431818</v>
      </c>
      <c r="BE1461" s="2174"/>
      <c r="BF1461" s="1229"/>
      <c r="BG1461" s="1317"/>
      <c r="BH1461" s="1229"/>
      <c r="BI1461" s="1317"/>
      <c r="BJ1461" s="1229"/>
      <c r="BK1461" s="1317"/>
      <c r="BL1461" s="1229"/>
      <c r="BM1461" s="1229"/>
      <c r="BN1461" s="1229"/>
      <c r="BO1461" s="1490">
        <f t="shared" si="680"/>
        <v>0</v>
      </c>
      <c r="BP1461" s="1496">
        <f t="shared" si="686"/>
        <v>0</v>
      </c>
      <c r="BQ1461" s="1305"/>
      <c r="BS1461" s="1298"/>
      <c r="BT1461" s="1298"/>
      <c r="BU1461" s="1298"/>
      <c r="BV1461" s="1298"/>
      <c r="BW1461" s="1298"/>
    </row>
    <row r="1462" spans="1:75" ht="15" x14ac:dyDescent="0.25">
      <c r="A1462" s="1315">
        <v>6</v>
      </c>
      <c r="B1462" s="2051">
        <v>43810</v>
      </c>
      <c r="C1462" s="1929">
        <f t="shared" si="685"/>
        <v>1445</v>
      </c>
      <c r="D1462" s="1305" t="s">
        <v>365</v>
      </c>
      <c r="E1462" s="1305" t="s">
        <v>31</v>
      </c>
      <c r="F1462" s="1266"/>
      <c r="G1462" s="1301">
        <f t="shared" si="688"/>
        <v>0</v>
      </c>
      <c r="H1462" s="1268"/>
      <c r="I1462" s="817">
        <f t="shared" si="682"/>
        <v>0</v>
      </c>
      <c r="J1462" s="1268"/>
      <c r="K1462" s="817">
        <f t="shared" si="681"/>
        <v>0</v>
      </c>
      <c r="L1462" s="1268">
        <v>10</v>
      </c>
      <c r="M1462" s="817">
        <f t="shared" si="683"/>
        <v>4318180</v>
      </c>
      <c r="N1462" s="1272">
        <f t="shared" si="689"/>
        <v>10</v>
      </c>
      <c r="O1462" s="1494">
        <f t="shared" si="689"/>
        <v>4318180</v>
      </c>
      <c r="P1462" s="1269">
        <f t="shared" si="670"/>
        <v>400000</v>
      </c>
      <c r="Q1462" s="1307"/>
      <c r="R1462" s="1508">
        <v>1331818</v>
      </c>
      <c r="S1462" s="1508">
        <v>1931818</v>
      </c>
      <c r="T1462" s="1508">
        <v>2231818</v>
      </c>
      <c r="U1462" s="1508">
        <v>431818</v>
      </c>
      <c r="V1462" s="1892"/>
      <c r="W1462" s="1229"/>
      <c r="X1462" s="2337"/>
      <c r="Y1462" s="1229"/>
      <c r="Z1462" s="2395"/>
      <c r="AA1462" s="1229"/>
      <c r="AB1462" s="1317"/>
      <c r="AC1462" s="1229"/>
      <c r="AD1462" s="1229"/>
      <c r="AE1462" s="1229"/>
      <c r="AF1462" s="1490">
        <f t="shared" si="671"/>
        <v>0</v>
      </c>
      <c r="AG1462" s="1316">
        <f t="shared" si="672"/>
        <v>4318180</v>
      </c>
      <c r="AH1462" s="1305"/>
      <c r="AI1462" s="1305"/>
      <c r="AJ1462" s="1267"/>
      <c r="AK1462" s="1317"/>
      <c r="AL1462" s="1317"/>
      <c r="AM1462" s="1305"/>
      <c r="AN1462" s="1305"/>
      <c r="AO1462" s="1266"/>
      <c r="AP1462" s="1491">
        <f t="shared" si="673"/>
        <v>0</v>
      </c>
      <c r="AQ1462" s="1268"/>
      <c r="AR1462" s="1492">
        <f t="shared" si="674"/>
        <v>0</v>
      </c>
      <c r="AS1462" s="1268"/>
      <c r="AT1462" s="1492">
        <f t="shared" si="675"/>
        <v>0</v>
      </c>
      <c r="AU1462" s="1268"/>
      <c r="AV1462" s="1492">
        <f t="shared" si="676"/>
        <v>0</v>
      </c>
      <c r="AW1462" s="1493">
        <f t="shared" si="677"/>
        <v>0</v>
      </c>
      <c r="AX1462" s="2153">
        <f t="shared" si="678"/>
        <v>0</v>
      </c>
      <c r="AY1462" s="1495">
        <f t="shared" si="679"/>
        <v>0</v>
      </c>
      <c r="AZ1462" s="1937"/>
      <c r="BA1462" s="1508">
        <v>1331818</v>
      </c>
      <c r="BB1462" s="1508">
        <v>1931818</v>
      </c>
      <c r="BC1462" s="1508">
        <v>2231818</v>
      </c>
      <c r="BD1462" s="1508">
        <v>431818</v>
      </c>
      <c r="BE1462" s="2174"/>
      <c r="BF1462" s="1229"/>
      <c r="BG1462" s="1317"/>
      <c r="BH1462" s="1229"/>
      <c r="BI1462" s="1317"/>
      <c r="BJ1462" s="1229"/>
      <c r="BK1462" s="1317"/>
      <c r="BL1462" s="1229"/>
      <c r="BM1462" s="1229"/>
      <c r="BN1462" s="1229"/>
      <c r="BO1462" s="1490">
        <f t="shared" si="680"/>
        <v>0</v>
      </c>
      <c r="BP1462" s="1496">
        <f t="shared" si="686"/>
        <v>0</v>
      </c>
      <c r="BQ1462" s="1305"/>
      <c r="BS1462" s="1298"/>
      <c r="BT1462" s="1298"/>
      <c r="BU1462" s="1298"/>
      <c r="BV1462" s="1298"/>
      <c r="BW1462" s="1298"/>
    </row>
    <row r="1463" spans="1:75" ht="15" x14ac:dyDescent="0.25">
      <c r="A1463" s="1315">
        <v>7</v>
      </c>
      <c r="B1463" s="2051">
        <v>43810</v>
      </c>
      <c r="C1463" s="1929">
        <f t="shared" si="685"/>
        <v>1446</v>
      </c>
      <c r="D1463" s="1305" t="s">
        <v>44</v>
      </c>
      <c r="E1463" s="1305" t="s">
        <v>273</v>
      </c>
      <c r="F1463" s="1266"/>
      <c r="G1463" s="1301">
        <f t="shared" si="688"/>
        <v>0</v>
      </c>
      <c r="H1463" s="1268"/>
      <c r="I1463" s="817">
        <f t="shared" si="682"/>
        <v>0</v>
      </c>
      <c r="J1463" s="1268"/>
      <c r="K1463" s="817">
        <f t="shared" si="681"/>
        <v>0</v>
      </c>
      <c r="L1463" s="1268">
        <v>10</v>
      </c>
      <c r="M1463" s="817">
        <f t="shared" si="683"/>
        <v>4318180</v>
      </c>
      <c r="N1463" s="1272">
        <f t="shared" si="689"/>
        <v>10</v>
      </c>
      <c r="O1463" s="1494">
        <f t="shared" si="689"/>
        <v>4318180</v>
      </c>
      <c r="P1463" s="1269">
        <f t="shared" si="670"/>
        <v>400000</v>
      </c>
      <c r="Q1463" s="1307"/>
      <c r="R1463" s="1508">
        <v>1331818</v>
      </c>
      <c r="S1463" s="1508">
        <v>1931818</v>
      </c>
      <c r="T1463" s="1508">
        <v>2231818</v>
      </c>
      <c r="U1463" s="1508">
        <v>431818</v>
      </c>
      <c r="V1463" s="1892"/>
      <c r="W1463" s="1229"/>
      <c r="X1463" s="2337"/>
      <c r="Y1463" s="1229"/>
      <c r="Z1463" s="2395"/>
      <c r="AA1463" s="1229"/>
      <c r="AB1463" s="1317"/>
      <c r="AC1463" s="1229"/>
      <c r="AD1463" s="1229"/>
      <c r="AE1463" s="1229"/>
      <c r="AF1463" s="1490">
        <f t="shared" si="671"/>
        <v>0</v>
      </c>
      <c r="AG1463" s="1316">
        <f t="shared" si="672"/>
        <v>4318180</v>
      </c>
      <c r="AH1463" s="1305"/>
      <c r="AI1463" s="1305"/>
      <c r="AJ1463" s="1267"/>
      <c r="AK1463" s="1317"/>
      <c r="AL1463" s="1317"/>
      <c r="AM1463" s="1305"/>
      <c r="AN1463" s="1305"/>
      <c r="AO1463" s="1266"/>
      <c r="AP1463" s="1491">
        <f t="shared" si="673"/>
        <v>0</v>
      </c>
      <c r="AQ1463" s="1268"/>
      <c r="AR1463" s="1492">
        <f t="shared" si="674"/>
        <v>0</v>
      </c>
      <c r="AS1463" s="1268"/>
      <c r="AT1463" s="1492">
        <f t="shared" si="675"/>
        <v>0</v>
      </c>
      <c r="AU1463" s="1268"/>
      <c r="AV1463" s="1492">
        <f t="shared" si="676"/>
        <v>0</v>
      </c>
      <c r="AW1463" s="1493">
        <f t="shared" si="677"/>
        <v>0</v>
      </c>
      <c r="AX1463" s="2153">
        <f t="shared" si="678"/>
        <v>0</v>
      </c>
      <c r="AY1463" s="1495">
        <f t="shared" si="679"/>
        <v>0</v>
      </c>
      <c r="AZ1463" s="1937"/>
      <c r="BA1463" s="1508">
        <v>1331818</v>
      </c>
      <c r="BB1463" s="1508">
        <v>1931818</v>
      </c>
      <c r="BC1463" s="1508">
        <v>2231818</v>
      </c>
      <c r="BD1463" s="1508">
        <v>431818</v>
      </c>
      <c r="BE1463" s="2174"/>
      <c r="BF1463" s="1229"/>
      <c r="BG1463" s="1317"/>
      <c r="BH1463" s="1229"/>
      <c r="BI1463" s="1317"/>
      <c r="BJ1463" s="1229"/>
      <c r="BK1463" s="1317"/>
      <c r="BL1463" s="1229"/>
      <c r="BM1463" s="1229"/>
      <c r="BN1463" s="1229"/>
      <c r="BO1463" s="1490">
        <f t="shared" si="680"/>
        <v>0</v>
      </c>
      <c r="BP1463" s="1496">
        <f t="shared" si="686"/>
        <v>0</v>
      </c>
      <c r="BQ1463" s="1305"/>
      <c r="BS1463" s="1298"/>
      <c r="BT1463" s="1298"/>
      <c r="BU1463" s="1298"/>
      <c r="BV1463" s="1298"/>
      <c r="BW1463" s="1298"/>
    </row>
    <row r="1464" spans="1:75" ht="15" x14ac:dyDescent="0.25">
      <c r="A1464" s="1315">
        <v>8</v>
      </c>
      <c r="B1464" s="2051">
        <v>43810</v>
      </c>
      <c r="C1464" s="1929">
        <f t="shared" si="685"/>
        <v>1447</v>
      </c>
      <c r="D1464" s="1305" t="s">
        <v>36</v>
      </c>
      <c r="E1464" s="1305" t="s">
        <v>31</v>
      </c>
      <c r="F1464" s="1266">
        <v>5</v>
      </c>
      <c r="G1464" s="1301">
        <f t="shared" si="688"/>
        <v>6659090</v>
      </c>
      <c r="H1464" s="1268"/>
      <c r="I1464" s="817">
        <f t="shared" si="682"/>
        <v>0</v>
      </c>
      <c r="J1464" s="1268"/>
      <c r="K1464" s="817">
        <f t="shared" si="681"/>
        <v>0</v>
      </c>
      <c r="L1464" s="1268"/>
      <c r="M1464" s="817">
        <f t="shared" si="683"/>
        <v>0</v>
      </c>
      <c r="N1464" s="1272">
        <f t="shared" si="689"/>
        <v>5</v>
      </c>
      <c r="O1464" s="1494">
        <f t="shared" si="689"/>
        <v>6659090</v>
      </c>
      <c r="P1464" s="1269">
        <f t="shared" si="670"/>
        <v>200000</v>
      </c>
      <c r="Q1464" s="1307"/>
      <c r="R1464" s="1508">
        <v>1331818</v>
      </c>
      <c r="S1464" s="1508">
        <v>1931818</v>
      </c>
      <c r="T1464" s="1508">
        <v>2231818</v>
      </c>
      <c r="U1464" s="1508">
        <v>431818</v>
      </c>
      <c r="V1464" s="1892"/>
      <c r="W1464" s="1229"/>
      <c r="X1464" s="2337"/>
      <c r="Y1464" s="1229"/>
      <c r="Z1464" s="2395"/>
      <c r="AA1464" s="1229"/>
      <c r="AB1464" s="1317"/>
      <c r="AC1464" s="1229"/>
      <c r="AD1464" s="1229"/>
      <c r="AE1464" s="1229"/>
      <c r="AF1464" s="1490">
        <f t="shared" si="671"/>
        <v>0</v>
      </c>
      <c r="AG1464" s="1316">
        <f t="shared" si="672"/>
        <v>6659090</v>
      </c>
      <c r="AH1464" s="1305"/>
      <c r="AI1464" s="1305"/>
      <c r="AJ1464" s="1267"/>
      <c r="AK1464" s="1317"/>
      <c r="AL1464" s="1317"/>
      <c r="AM1464" s="1305"/>
      <c r="AN1464" s="1305"/>
      <c r="AO1464" s="1266"/>
      <c r="AP1464" s="1491">
        <f t="shared" si="673"/>
        <v>0</v>
      </c>
      <c r="AQ1464" s="1268"/>
      <c r="AR1464" s="1492">
        <f t="shared" si="674"/>
        <v>0</v>
      </c>
      <c r="AS1464" s="1268"/>
      <c r="AT1464" s="1492">
        <f t="shared" si="675"/>
        <v>0</v>
      </c>
      <c r="AU1464" s="1268"/>
      <c r="AV1464" s="1492">
        <f t="shared" si="676"/>
        <v>0</v>
      </c>
      <c r="AW1464" s="1493">
        <f t="shared" si="677"/>
        <v>0</v>
      </c>
      <c r="AX1464" s="2153">
        <f t="shared" si="678"/>
        <v>0</v>
      </c>
      <c r="AY1464" s="1495">
        <f t="shared" si="679"/>
        <v>0</v>
      </c>
      <c r="AZ1464" s="1937"/>
      <c r="BA1464" s="1508">
        <v>1331818</v>
      </c>
      <c r="BB1464" s="1508">
        <v>1931818</v>
      </c>
      <c r="BC1464" s="1508">
        <v>2231818</v>
      </c>
      <c r="BD1464" s="1508">
        <v>431818</v>
      </c>
      <c r="BE1464" s="2174"/>
      <c r="BF1464" s="1229"/>
      <c r="BG1464" s="1317"/>
      <c r="BH1464" s="1229"/>
      <c r="BI1464" s="1317"/>
      <c r="BJ1464" s="1229"/>
      <c r="BK1464" s="1317"/>
      <c r="BL1464" s="1229"/>
      <c r="BM1464" s="1229"/>
      <c r="BN1464" s="1229"/>
      <c r="BO1464" s="1490">
        <f t="shared" si="680"/>
        <v>0</v>
      </c>
      <c r="BP1464" s="1496">
        <f t="shared" si="686"/>
        <v>0</v>
      </c>
      <c r="BQ1464" s="1305"/>
      <c r="BS1464" s="1298"/>
      <c r="BT1464" s="1298"/>
      <c r="BU1464" s="1298"/>
      <c r="BV1464" s="1298"/>
      <c r="BW1464" s="1298"/>
    </row>
    <row r="1465" spans="1:75" ht="15" x14ac:dyDescent="0.25">
      <c r="A1465" s="1315">
        <v>9</v>
      </c>
      <c r="B1465" s="2051">
        <v>43810</v>
      </c>
      <c r="C1465" s="1929" t="s">
        <v>366</v>
      </c>
      <c r="D1465" s="1305" t="s">
        <v>102</v>
      </c>
      <c r="E1465" s="1305" t="s">
        <v>88</v>
      </c>
      <c r="F1465" s="1266"/>
      <c r="G1465" s="1301">
        <f t="shared" si="688"/>
        <v>0</v>
      </c>
      <c r="H1465" s="1268"/>
      <c r="I1465" s="817">
        <f t="shared" si="682"/>
        <v>0</v>
      </c>
      <c r="J1465" s="1268">
        <v>2</v>
      </c>
      <c r="K1465" s="817">
        <f t="shared" si="681"/>
        <v>4463636</v>
      </c>
      <c r="L1465" s="1268">
        <v>3</v>
      </c>
      <c r="M1465" s="817">
        <f t="shared" si="683"/>
        <v>1295454</v>
      </c>
      <c r="N1465" s="1272">
        <f t="shared" si="689"/>
        <v>5</v>
      </c>
      <c r="O1465" s="1494">
        <f t="shared" si="689"/>
        <v>5759090</v>
      </c>
      <c r="P1465" s="1269">
        <f t="shared" si="670"/>
        <v>200000</v>
      </c>
      <c r="Q1465" s="1307"/>
      <c r="R1465" s="1508">
        <v>1331818</v>
      </c>
      <c r="S1465" s="1508">
        <v>1931818</v>
      </c>
      <c r="T1465" s="1508">
        <v>2231818</v>
      </c>
      <c r="U1465" s="1508">
        <v>431818</v>
      </c>
      <c r="V1465" s="2470"/>
      <c r="W1465" s="1229"/>
      <c r="X1465" s="2337"/>
      <c r="Y1465" s="1229"/>
      <c r="Z1465" s="2395"/>
      <c r="AA1465" s="1229"/>
      <c r="AB1465" s="1317"/>
      <c r="AC1465" s="1229"/>
      <c r="AD1465" s="1229"/>
      <c r="AE1465" s="1229"/>
      <c r="AF1465" s="1490">
        <f t="shared" si="671"/>
        <v>0</v>
      </c>
      <c r="AG1465" s="1316">
        <f t="shared" si="672"/>
        <v>5759090</v>
      </c>
      <c r="AH1465" s="1305"/>
      <c r="AI1465" s="1305"/>
      <c r="AJ1465" s="1267"/>
      <c r="AK1465" s="1317"/>
      <c r="AL1465" s="1317"/>
      <c r="AM1465" s="1305"/>
      <c r="AN1465" s="1305"/>
      <c r="AO1465" s="1266"/>
      <c r="AP1465" s="1491">
        <f t="shared" si="673"/>
        <v>0</v>
      </c>
      <c r="AQ1465" s="1268"/>
      <c r="AR1465" s="1492">
        <f t="shared" si="674"/>
        <v>0</v>
      </c>
      <c r="AS1465" s="1268"/>
      <c r="AT1465" s="1492">
        <f t="shared" si="675"/>
        <v>0</v>
      </c>
      <c r="AU1465" s="1268"/>
      <c r="AV1465" s="1492">
        <f t="shared" si="676"/>
        <v>0</v>
      </c>
      <c r="AW1465" s="1493">
        <f t="shared" si="677"/>
        <v>0</v>
      </c>
      <c r="AX1465" s="2153">
        <f t="shared" si="678"/>
        <v>0</v>
      </c>
      <c r="AY1465" s="1495">
        <f t="shared" si="679"/>
        <v>0</v>
      </c>
      <c r="AZ1465" s="1937"/>
      <c r="BA1465" s="1508">
        <v>1331818</v>
      </c>
      <c r="BB1465" s="1508">
        <v>1931818</v>
      </c>
      <c r="BC1465" s="1508">
        <v>2231818</v>
      </c>
      <c r="BD1465" s="1508">
        <v>431818</v>
      </c>
      <c r="BE1465" s="2174"/>
      <c r="BF1465" s="1229"/>
      <c r="BG1465" s="1317"/>
      <c r="BH1465" s="1229"/>
      <c r="BI1465" s="1317"/>
      <c r="BJ1465" s="1229"/>
      <c r="BK1465" s="1317"/>
      <c r="BL1465" s="1229"/>
      <c r="BM1465" s="1229"/>
      <c r="BN1465" s="1229"/>
      <c r="BO1465" s="1490">
        <f t="shared" si="680"/>
        <v>0</v>
      </c>
      <c r="BP1465" s="1496">
        <f t="shared" si="686"/>
        <v>0</v>
      </c>
      <c r="BQ1465" s="1305"/>
      <c r="BS1465" s="1298"/>
      <c r="BT1465" s="1298"/>
      <c r="BU1465" s="1298"/>
      <c r="BV1465" s="1298"/>
      <c r="BW1465" s="1298"/>
    </row>
    <row r="1466" spans="1:75" ht="15" x14ac:dyDescent="0.25">
      <c r="A1466" s="1315">
        <v>10</v>
      </c>
      <c r="B1466" s="2051">
        <v>43810</v>
      </c>
      <c r="C1466" s="1929">
        <v>1448</v>
      </c>
      <c r="D1466" s="1305" t="s">
        <v>30</v>
      </c>
      <c r="E1466" s="1305" t="s">
        <v>31</v>
      </c>
      <c r="F1466" s="1266">
        <v>4</v>
      </c>
      <c r="G1466" s="1301">
        <f t="shared" si="688"/>
        <v>5327272</v>
      </c>
      <c r="H1466" s="1268"/>
      <c r="I1466" s="817">
        <f t="shared" si="682"/>
        <v>0</v>
      </c>
      <c r="J1466" s="1268">
        <v>1</v>
      </c>
      <c r="K1466" s="817">
        <f t="shared" si="681"/>
        <v>2231818</v>
      </c>
      <c r="L1466" s="1268">
        <v>5</v>
      </c>
      <c r="M1466" s="817">
        <f t="shared" si="683"/>
        <v>2159090</v>
      </c>
      <c r="N1466" s="1272">
        <f t="shared" si="689"/>
        <v>10</v>
      </c>
      <c r="O1466" s="1494">
        <f t="shared" si="689"/>
        <v>9718180</v>
      </c>
      <c r="P1466" s="1269">
        <f t="shared" si="670"/>
        <v>400000</v>
      </c>
      <c r="Q1466" s="1307"/>
      <c r="R1466" s="1508">
        <v>1331818</v>
      </c>
      <c r="S1466" s="1508">
        <v>1931818</v>
      </c>
      <c r="T1466" s="1508">
        <v>2231818</v>
      </c>
      <c r="U1466" s="1508">
        <v>431818</v>
      </c>
      <c r="V1466" s="2470"/>
      <c r="W1466" s="1229"/>
      <c r="X1466" s="2337"/>
      <c r="Y1466" s="1229"/>
      <c r="Z1466" s="2395"/>
      <c r="AA1466" s="1229"/>
      <c r="AB1466" s="1317"/>
      <c r="AC1466" s="1229"/>
      <c r="AD1466" s="1229"/>
      <c r="AE1466" s="1229"/>
      <c r="AF1466" s="1490">
        <f t="shared" si="671"/>
        <v>0</v>
      </c>
      <c r="AG1466" s="1316">
        <f t="shared" si="672"/>
        <v>9718180</v>
      </c>
      <c r="AH1466" s="1305"/>
      <c r="AI1466" s="1305"/>
      <c r="AJ1466" s="1267"/>
      <c r="AK1466" s="1317"/>
      <c r="AL1466" s="1317"/>
      <c r="AM1466" s="1305"/>
      <c r="AN1466" s="1305"/>
      <c r="AO1466" s="1266"/>
      <c r="AP1466" s="1491">
        <f t="shared" si="673"/>
        <v>0</v>
      </c>
      <c r="AQ1466" s="1268"/>
      <c r="AR1466" s="1492">
        <f t="shared" si="674"/>
        <v>0</v>
      </c>
      <c r="AS1466" s="1268"/>
      <c r="AT1466" s="1492">
        <f t="shared" si="675"/>
        <v>0</v>
      </c>
      <c r="AU1466" s="1268"/>
      <c r="AV1466" s="1492">
        <f t="shared" si="676"/>
        <v>0</v>
      </c>
      <c r="AW1466" s="1493">
        <f t="shared" si="677"/>
        <v>0</v>
      </c>
      <c r="AX1466" s="2153">
        <f t="shared" si="678"/>
        <v>0</v>
      </c>
      <c r="AY1466" s="1495">
        <f t="shared" si="679"/>
        <v>0</v>
      </c>
      <c r="AZ1466" s="1937"/>
      <c r="BA1466" s="1508">
        <v>1331818</v>
      </c>
      <c r="BB1466" s="1508">
        <v>1931818</v>
      </c>
      <c r="BC1466" s="1508">
        <v>2231818</v>
      </c>
      <c r="BD1466" s="1508">
        <v>431818</v>
      </c>
      <c r="BE1466" s="2174"/>
      <c r="BF1466" s="1229"/>
      <c r="BG1466" s="1317"/>
      <c r="BH1466" s="1229"/>
      <c r="BI1466" s="1317"/>
      <c r="BJ1466" s="1229"/>
      <c r="BK1466" s="1317"/>
      <c r="BL1466" s="1229"/>
      <c r="BM1466" s="1229"/>
      <c r="BN1466" s="1229"/>
      <c r="BO1466" s="1490">
        <f t="shared" si="680"/>
        <v>0</v>
      </c>
      <c r="BP1466" s="1496">
        <f t="shared" si="686"/>
        <v>0</v>
      </c>
      <c r="BQ1466" s="1305"/>
      <c r="BS1466" s="1298"/>
      <c r="BT1466" s="1298"/>
      <c r="BU1466" s="1298"/>
      <c r="BV1466" s="1298"/>
      <c r="BW1466" s="1298"/>
    </row>
    <row r="1467" spans="1:75" ht="15" x14ac:dyDescent="0.25">
      <c r="A1467" s="1315">
        <v>1</v>
      </c>
      <c r="B1467" s="2051">
        <v>43811</v>
      </c>
      <c r="C1467" s="1268">
        <f t="shared" ref="C1467:C1471" si="690">C1466+1</f>
        <v>1449</v>
      </c>
      <c r="D1467" s="1305" t="s">
        <v>282</v>
      </c>
      <c r="E1467" s="1305" t="s">
        <v>31</v>
      </c>
      <c r="F1467" s="1266"/>
      <c r="G1467" s="1491">
        <f t="shared" si="688"/>
        <v>0</v>
      </c>
      <c r="H1467" s="1268"/>
      <c r="I1467" s="2605">
        <f t="shared" si="682"/>
        <v>0</v>
      </c>
      <c r="J1467" s="1268"/>
      <c r="K1467" s="2605">
        <f t="shared" si="681"/>
        <v>0</v>
      </c>
      <c r="L1467" s="1962">
        <v>5</v>
      </c>
      <c r="M1467" s="2605">
        <f t="shared" si="683"/>
        <v>2159090</v>
      </c>
      <c r="N1467" s="1505">
        <f t="shared" si="689"/>
        <v>5</v>
      </c>
      <c r="O1467" s="1494">
        <f t="shared" si="689"/>
        <v>2159090</v>
      </c>
      <c r="P1467" s="1494">
        <f t="shared" si="670"/>
        <v>200000</v>
      </c>
      <c r="Q1467" s="1307"/>
      <c r="R1467" s="1508">
        <v>1331818</v>
      </c>
      <c r="S1467" s="1508">
        <v>1931818</v>
      </c>
      <c r="T1467" s="1508">
        <v>2231818</v>
      </c>
      <c r="U1467" s="1508">
        <v>431818</v>
      </c>
      <c r="V1467" s="1892"/>
      <c r="W1467" s="1229"/>
      <c r="X1467" s="2337"/>
      <c r="Y1467" s="1229"/>
      <c r="Z1467" s="2395"/>
      <c r="AA1467" s="1229"/>
      <c r="AB1467" s="1317"/>
      <c r="AC1467" s="1229"/>
      <c r="AD1467" s="1229"/>
      <c r="AE1467" s="1229"/>
      <c r="AF1467" s="1490">
        <f t="shared" si="671"/>
        <v>0</v>
      </c>
      <c r="AG1467" s="1316">
        <f t="shared" si="672"/>
        <v>2159090</v>
      </c>
      <c r="AH1467" s="1305"/>
      <c r="AI1467" s="1305"/>
      <c r="AJ1467" s="1267"/>
      <c r="AK1467" s="1317"/>
      <c r="AL1467" s="1317"/>
      <c r="AM1467" s="1305"/>
      <c r="AN1467" s="1305"/>
      <c r="AO1467" s="1266"/>
      <c r="AP1467" s="1491">
        <f t="shared" si="673"/>
        <v>0</v>
      </c>
      <c r="AQ1467" s="1268"/>
      <c r="AR1467" s="1492">
        <f t="shared" si="674"/>
        <v>0</v>
      </c>
      <c r="AS1467" s="1268"/>
      <c r="AT1467" s="1492">
        <f t="shared" si="675"/>
        <v>0</v>
      </c>
      <c r="AU1467" s="1268"/>
      <c r="AV1467" s="1492">
        <f t="shared" si="676"/>
        <v>0</v>
      </c>
      <c r="AW1467" s="1493">
        <f t="shared" si="677"/>
        <v>0</v>
      </c>
      <c r="AX1467" s="2153">
        <f t="shared" si="678"/>
        <v>0</v>
      </c>
      <c r="AY1467" s="1495">
        <f t="shared" si="679"/>
        <v>0</v>
      </c>
      <c r="AZ1467" s="1937"/>
      <c r="BA1467" s="1508">
        <v>1331818</v>
      </c>
      <c r="BB1467" s="1508">
        <v>1931818</v>
      </c>
      <c r="BC1467" s="1508">
        <v>2231818</v>
      </c>
      <c r="BD1467" s="1508">
        <v>431818</v>
      </c>
      <c r="BE1467" s="2174"/>
      <c r="BF1467" s="1229"/>
      <c r="BG1467" s="1317"/>
      <c r="BH1467" s="1229"/>
      <c r="BI1467" s="1317"/>
      <c r="BJ1467" s="1229"/>
      <c r="BK1467" s="1317"/>
      <c r="BL1467" s="1229"/>
      <c r="BM1467" s="1229"/>
      <c r="BN1467" s="1229"/>
      <c r="BO1467" s="1490">
        <f t="shared" si="680"/>
        <v>0</v>
      </c>
      <c r="BP1467" s="1496">
        <f t="shared" si="686"/>
        <v>0</v>
      </c>
      <c r="BQ1467" s="1305"/>
      <c r="BS1467" s="1298"/>
      <c r="BT1467" s="1298"/>
      <c r="BU1467" s="1298"/>
      <c r="BV1467" s="1298"/>
      <c r="BW1467" s="1298"/>
    </row>
    <row r="1468" spans="1:75" ht="15" x14ac:dyDescent="0.25">
      <c r="A1468" s="1315">
        <v>2</v>
      </c>
      <c r="B1468" s="2051">
        <v>43811</v>
      </c>
      <c r="C1468" s="1268">
        <f t="shared" si="690"/>
        <v>1450</v>
      </c>
      <c r="D1468" s="1305" t="s">
        <v>217</v>
      </c>
      <c r="E1468" s="1305" t="s">
        <v>31</v>
      </c>
      <c r="F1468" s="1266"/>
      <c r="G1468" s="1491">
        <f t="shared" si="688"/>
        <v>0</v>
      </c>
      <c r="H1468" s="1268"/>
      <c r="I1468" s="2605">
        <f t="shared" si="682"/>
        <v>0</v>
      </c>
      <c r="J1468" s="1268"/>
      <c r="K1468" s="2605">
        <f t="shared" si="681"/>
        <v>0</v>
      </c>
      <c r="L1468" s="1962">
        <v>5</v>
      </c>
      <c r="M1468" s="2605">
        <f t="shared" si="683"/>
        <v>2159090</v>
      </c>
      <c r="N1468" s="1505">
        <f t="shared" si="689"/>
        <v>5</v>
      </c>
      <c r="O1468" s="1494">
        <f t="shared" si="689"/>
        <v>2159090</v>
      </c>
      <c r="P1468" s="1494">
        <f t="shared" si="670"/>
        <v>200000</v>
      </c>
      <c r="Q1468" s="1307"/>
      <c r="R1468" s="1508">
        <v>1331818</v>
      </c>
      <c r="S1468" s="1508">
        <v>1931818</v>
      </c>
      <c r="T1468" s="1508">
        <v>2231818</v>
      </c>
      <c r="U1468" s="1508">
        <v>431818</v>
      </c>
      <c r="V1468" s="2470"/>
      <c r="W1468" s="1229"/>
      <c r="X1468" s="2337"/>
      <c r="Y1468" s="1229"/>
      <c r="Z1468" s="2395"/>
      <c r="AA1468" s="1229"/>
      <c r="AB1468" s="1317"/>
      <c r="AC1468" s="1229"/>
      <c r="AD1468" s="1229"/>
      <c r="AE1468" s="1229"/>
      <c r="AF1468" s="1490">
        <f t="shared" si="671"/>
        <v>0</v>
      </c>
      <c r="AG1468" s="1316">
        <f t="shared" si="672"/>
        <v>2159090</v>
      </c>
      <c r="AH1468" s="1305"/>
      <c r="AI1468" s="1305"/>
      <c r="AJ1468" s="1267"/>
      <c r="AK1468" s="1317"/>
      <c r="AL1468" s="1317"/>
      <c r="AM1468" s="1305"/>
      <c r="AN1468" s="1305"/>
      <c r="AO1468" s="1266"/>
      <c r="AP1468" s="1491">
        <f t="shared" si="673"/>
        <v>0</v>
      </c>
      <c r="AQ1468" s="1268"/>
      <c r="AR1468" s="1492">
        <f t="shared" si="674"/>
        <v>0</v>
      </c>
      <c r="AS1468" s="1268"/>
      <c r="AT1468" s="1492">
        <f t="shared" si="675"/>
        <v>0</v>
      </c>
      <c r="AU1468" s="1268"/>
      <c r="AV1468" s="1492">
        <f t="shared" si="676"/>
        <v>0</v>
      </c>
      <c r="AW1468" s="1493">
        <f t="shared" si="677"/>
        <v>0</v>
      </c>
      <c r="AX1468" s="2153">
        <f t="shared" si="678"/>
        <v>0</v>
      </c>
      <c r="AY1468" s="1495">
        <f t="shared" si="679"/>
        <v>0</v>
      </c>
      <c r="AZ1468" s="1937"/>
      <c r="BA1468" s="1508">
        <v>1331818</v>
      </c>
      <c r="BB1468" s="1508">
        <v>1931818</v>
      </c>
      <c r="BC1468" s="1508">
        <v>2231818</v>
      </c>
      <c r="BD1468" s="1508">
        <v>431818</v>
      </c>
      <c r="BE1468" s="2174"/>
      <c r="BF1468" s="1229"/>
      <c r="BG1468" s="1317"/>
      <c r="BH1468" s="1229"/>
      <c r="BI1468" s="1317"/>
      <c r="BJ1468" s="1229"/>
      <c r="BK1468" s="1317"/>
      <c r="BL1468" s="1229"/>
      <c r="BM1468" s="1229"/>
      <c r="BN1468" s="1229"/>
      <c r="BO1468" s="1490">
        <f t="shared" si="680"/>
        <v>0</v>
      </c>
      <c r="BP1468" s="1496">
        <f t="shared" si="686"/>
        <v>0</v>
      </c>
      <c r="BQ1468" s="1305"/>
      <c r="BS1468" s="1298"/>
      <c r="BT1468" s="1298"/>
      <c r="BU1468" s="1298"/>
      <c r="BV1468" s="1298"/>
      <c r="BW1468" s="1298"/>
    </row>
    <row r="1469" spans="1:75" ht="15" x14ac:dyDescent="0.25">
      <c r="A1469" s="1315">
        <v>3</v>
      </c>
      <c r="B1469" s="2051">
        <v>43811</v>
      </c>
      <c r="C1469" s="1268">
        <f t="shared" si="690"/>
        <v>1451</v>
      </c>
      <c r="D1469" s="1305" t="s">
        <v>283</v>
      </c>
      <c r="E1469" s="1305" t="s">
        <v>57</v>
      </c>
      <c r="F1469" s="1266"/>
      <c r="G1469" s="1491">
        <f t="shared" si="688"/>
        <v>0</v>
      </c>
      <c r="H1469" s="1268"/>
      <c r="I1469" s="2605">
        <f t="shared" si="682"/>
        <v>0</v>
      </c>
      <c r="J1469" s="1268"/>
      <c r="K1469" s="2605">
        <f t="shared" si="681"/>
        <v>0</v>
      </c>
      <c r="L1469" s="1962">
        <v>5</v>
      </c>
      <c r="M1469" s="2605">
        <f t="shared" si="683"/>
        <v>2159090</v>
      </c>
      <c r="N1469" s="1505">
        <f t="shared" si="689"/>
        <v>5</v>
      </c>
      <c r="O1469" s="1494">
        <f t="shared" si="689"/>
        <v>2159090</v>
      </c>
      <c r="P1469" s="1494">
        <f t="shared" si="670"/>
        <v>200000</v>
      </c>
      <c r="Q1469" s="1307"/>
      <c r="R1469" s="1508">
        <v>1331818</v>
      </c>
      <c r="S1469" s="1508">
        <v>1931818</v>
      </c>
      <c r="T1469" s="1508">
        <v>2231818</v>
      </c>
      <c r="U1469" s="1508">
        <v>431818</v>
      </c>
      <c r="V1469" s="1892"/>
      <c r="W1469" s="1229"/>
      <c r="X1469" s="2337"/>
      <c r="Y1469" s="1229"/>
      <c r="Z1469" s="2395"/>
      <c r="AA1469" s="1229"/>
      <c r="AB1469" s="1317"/>
      <c r="AC1469" s="1229"/>
      <c r="AD1469" s="1229"/>
      <c r="AE1469" s="1229"/>
      <c r="AF1469" s="1490">
        <f t="shared" si="671"/>
        <v>0</v>
      </c>
      <c r="AG1469" s="1316">
        <f t="shared" si="672"/>
        <v>2159090</v>
      </c>
      <c r="AH1469" s="1305"/>
      <c r="AI1469" s="1305"/>
      <c r="AJ1469" s="1267"/>
      <c r="AK1469" s="1317"/>
      <c r="AL1469" s="1317"/>
      <c r="AM1469" s="1305"/>
      <c r="AN1469" s="1305"/>
      <c r="AO1469" s="1266"/>
      <c r="AP1469" s="1491">
        <f t="shared" si="673"/>
        <v>0</v>
      </c>
      <c r="AQ1469" s="1268"/>
      <c r="AR1469" s="1492">
        <f t="shared" si="674"/>
        <v>0</v>
      </c>
      <c r="AS1469" s="1268"/>
      <c r="AT1469" s="1492">
        <f t="shared" si="675"/>
        <v>0</v>
      </c>
      <c r="AU1469" s="1268"/>
      <c r="AV1469" s="1492">
        <f t="shared" si="676"/>
        <v>0</v>
      </c>
      <c r="AW1469" s="1493">
        <f t="shared" si="677"/>
        <v>0</v>
      </c>
      <c r="AX1469" s="2153">
        <f t="shared" si="678"/>
        <v>0</v>
      </c>
      <c r="AY1469" s="1495">
        <f t="shared" si="679"/>
        <v>0</v>
      </c>
      <c r="AZ1469" s="1937"/>
      <c r="BA1469" s="1508">
        <v>1331818</v>
      </c>
      <c r="BB1469" s="1508">
        <v>1931818</v>
      </c>
      <c r="BC1469" s="1508">
        <v>2231818</v>
      </c>
      <c r="BD1469" s="1508">
        <v>431818</v>
      </c>
      <c r="BE1469" s="2174"/>
      <c r="BF1469" s="1229"/>
      <c r="BG1469" s="1317"/>
      <c r="BH1469" s="1229"/>
      <c r="BI1469" s="1317"/>
      <c r="BJ1469" s="1229"/>
      <c r="BK1469" s="1317"/>
      <c r="BL1469" s="1229"/>
      <c r="BM1469" s="1229"/>
      <c r="BN1469" s="1229"/>
      <c r="BO1469" s="1490">
        <f t="shared" si="680"/>
        <v>0</v>
      </c>
      <c r="BP1469" s="1496">
        <f t="shared" si="686"/>
        <v>0</v>
      </c>
      <c r="BQ1469" s="1305"/>
      <c r="BS1469" s="1298"/>
      <c r="BT1469" s="1298"/>
      <c r="BU1469" s="1298"/>
      <c r="BV1469" s="1298"/>
      <c r="BW1469" s="1298"/>
    </row>
    <row r="1470" spans="1:75" ht="15" x14ac:dyDescent="0.25">
      <c r="A1470" s="1315">
        <v>4</v>
      </c>
      <c r="B1470" s="2051">
        <v>43811</v>
      </c>
      <c r="C1470" s="1268">
        <f t="shared" si="690"/>
        <v>1452</v>
      </c>
      <c r="D1470" s="1305" t="s">
        <v>39</v>
      </c>
      <c r="E1470" s="1305" t="s">
        <v>57</v>
      </c>
      <c r="F1470" s="1266"/>
      <c r="G1470" s="1491">
        <f t="shared" si="688"/>
        <v>0</v>
      </c>
      <c r="H1470" s="1268"/>
      <c r="I1470" s="2605">
        <f t="shared" si="682"/>
        <v>0</v>
      </c>
      <c r="J1470" s="1268"/>
      <c r="K1470" s="2605">
        <f t="shared" si="681"/>
        <v>0</v>
      </c>
      <c r="L1470" s="1962">
        <v>5</v>
      </c>
      <c r="M1470" s="2605">
        <f t="shared" si="683"/>
        <v>2159090</v>
      </c>
      <c r="N1470" s="1505">
        <f t="shared" si="689"/>
        <v>5</v>
      </c>
      <c r="O1470" s="1494">
        <f t="shared" si="689"/>
        <v>2159090</v>
      </c>
      <c r="P1470" s="1494">
        <f t="shared" si="670"/>
        <v>200000</v>
      </c>
      <c r="Q1470" s="1307"/>
      <c r="R1470" s="1508">
        <v>1331818</v>
      </c>
      <c r="S1470" s="1508">
        <v>1931818</v>
      </c>
      <c r="T1470" s="1508">
        <v>2231818</v>
      </c>
      <c r="U1470" s="1508">
        <v>431818</v>
      </c>
      <c r="V1470" s="2470"/>
      <c r="W1470" s="1229"/>
      <c r="X1470" s="2337"/>
      <c r="Y1470" s="1229"/>
      <c r="Z1470" s="2395"/>
      <c r="AA1470" s="1229"/>
      <c r="AB1470" s="1317"/>
      <c r="AC1470" s="1229"/>
      <c r="AD1470" s="1229"/>
      <c r="AE1470" s="1229"/>
      <c r="AF1470" s="1490">
        <f t="shared" si="671"/>
        <v>0</v>
      </c>
      <c r="AG1470" s="1316">
        <f t="shared" si="672"/>
        <v>2159090</v>
      </c>
      <c r="AH1470" s="1305"/>
      <c r="AI1470" s="1305"/>
      <c r="AJ1470" s="1267"/>
      <c r="AK1470" s="1317"/>
      <c r="AL1470" s="1317"/>
      <c r="AM1470" s="1305"/>
      <c r="AN1470" s="1305"/>
      <c r="AO1470" s="1266"/>
      <c r="AP1470" s="1491">
        <f t="shared" si="673"/>
        <v>0</v>
      </c>
      <c r="AQ1470" s="1268"/>
      <c r="AR1470" s="1492">
        <f t="shared" si="674"/>
        <v>0</v>
      </c>
      <c r="AS1470" s="1268"/>
      <c r="AT1470" s="1492">
        <f t="shared" si="675"/>
        <v>0</v>
      </c>
      <c r="AU1470" s="1268"/>
      <c r="AV1470" s="1492">
        <f t="shared" si="676"/>
        <v>0</v>
      </c>
      <c r="AW1470" s="1493">
        <f t="shared" si="677"/>
        <v>0</v>
      </c>
      <c r="AX1470" s="2153">
        <f t="shared" si="678"/>
        <v>0</v>
      </c>
      <c r="AY1470" s="1495">
        <f t="shared" si="679"/>
        <v>0</v>
      </c>
      <c r="AZ1470" s="1937"/>
      <c r="BA1470" s="1508">
        <v>1331818</v>
      </c>
      <c r="BB1470" s="1508">
        <v>1931818</v>
      </c>
      <c r="BC1470" s="1508">
        <v>2231818</v>
      </c>
      <c r="BD1470" s="1508">
        <v>431818</v>
      </c>
      <c r="BE1470" s="2174"/>
      <c r="BF1470" s="1229"/>
      <c r="BG1470" s="1317"/>
      <c r="BH1470" s="1229"/>
      <c r="BI1470" s="1317"/>
      <c r="BJ1470" s="1229"/>
      <c r="BK1470" s="1317"/>
      <c r="BL1470" s="1229"/>
      <c r="BM1470" s="1229"/>
      <c r="BN1470" s="1229"/>
      <c r="BO1470" s="1490">
        <f t="shared" si="680"/>
        <v>0</v>
      </c>
      <c r="BP1470" s="1496">
        <f t="shared" si="686"/>
        <v>0</v>
      </c>
      <c r="BQ1470" s="1305"/>
      <c r="BS1470" s="1298"/>
      <c r="BT1470" s="1298"/>
      <c r="BU1470" s="1298"/>
      <c r="BV1470" s="1298"/>
      <c r="BW1470" s="1298"/>
    </row>
    <row r="1471" spans="1:75" ht="15" x14ac:dyDescent="0.25">
      <c r="A1471" s="1315">
        <v>5</v>
      </c>
      <c r="B1471" s="2051">
        <v>43811</v>
      </c>
      <c r="C1471" s="1268">
        <f t="shared" si="690"/>
        <v>1453</v>
      </c>
      <c r="D1471" s="1305" t="s">
        <v>289</v>
      </c>
      <c r="E1471" s="1305" t="s">
        <v>57</v>
      </c>
      <c r="F1471" s="1266"/>
      <c r="G1471" s="1491">
        <f t="shared" si="688"/>
        <v>0</v>
      </c>
      <c r="H1471" s="1268"/>
      <c r="I1471" s="2605">
        <f t="shared" si="682"/>
        <v>0</v>
      </c>
      <c r="J1471" s="1268"/>
      <c r="K1471" s="2605">
        <f t="shared" si="681"/>
        <v>0</v>
      </c>
      <c r="L1471" s="1962">
        <v>5</v>
      </c>
      <c r="M1471" s="2605">
        <f t="shared" si="683"/>
        <v>2159090</v>
      </c>
      <c r="N1471" s="1505">
        <f t="shared" ref="N1471:O1486" si="691">F1471+H1471+J1471+L1471</f>
        <v>5</v>
      </c>
      <c r="O1471" s="1494">
        <f t="shared" si="691"/>
        <v>2159090</v>
      </c>
      <c r="P1471" s="1494">
        <f t="shared" si="670"/>
        <v>200000</v>
      </c>
      <c r="Q1471" s="1307"/>
      <c r="R1471" s="1508">
        <v>1331818</v>
      </c>
      <c r="S1471" s="1508">
        <v>1931818</v>
      </c>
      <c r="T1471" s="1508">
        <v>2231818</v>
      </c>
      <c r="U1471" s="1508">
        <v>431818</v>
      </c>
      <c r="V1471" s="1892"/>
      <c r="W1471" s="1229"/>
      <c r="X1471" s="2337"/>
      <c r="Y1471" s="1229"/>
      <c r="Z1471" s="2395"/>
      <c r="AA1471" s="1229"/>
      <c r="AB1471" s="1317"/>
      <c r="AC1471" s="1229"/>
      <c r="AD1471" s="1229"/>
      <c r="AE1471" s="1229"/>
      <c r="AF1471" s="1490">
        <f t="shared" si="671"/>
        <v>0</v>
      </c>
      <c r="AG1471" s="1316">
        <f t="shared" si="672"/>
        <v>2159090</v>
      </c>
      <c r="AH1471" s="1305"/>
      <c r="AI1471" s="1305"/>
      <c r="AJ1471" s="1267"/>
      <c r="AK1471" s="1317"/>
      <c r="AL1471" s="1317"/>
      <c r="AM1471" s="1305"/>
      <c r="AN1471" s="1305"/>
      <c r="AO1471" s="1266"/>
      <c r="AP1471" s="1491">
        <f t="shared" si="673"/>
        <v>0</v>
      </c>
      <c r="AQ1471" s="1268"/>
      <c r="AR1471" s="1492">
        <f t="shared" si="674"/>
        <v>0</v>
      </c>
      <c r="AS1471" s="1268"/>
      <c r="AT1471" s="1492">
        <f t="shared" si="675"/>
        <v>0</v>
      </c>
      <c r="AU1471" s="1268"/>
      <c r="AV1471" s="1492">
        <f t="shared" si="676"/>
        <v>0</v>
      </c>
      <c r="AW1471" s="1493">
        <f t="shared" si="677"/>
        <v>0</v>
      </c>
      <c r="AX1471" s="2153">
        <f t="shared" si="678"/>
        <v>0</v>
      </c>
      <c r="AY1471" s="1495">
        <f t="shared" si="679"/>
        <v>0</v>
      </c>
      <c r="AZ1471" s="1937"/>
      <c r="BA1471" s="1508">
        <v>1331818</v>
      </c>
      <c r="BB1471" s="1508">
        <v>1931818</v>
      </c>
      <c r="BC1471" s="1508">
        <v>2231818</v>
      </c>
      <c r="BD1471" s="1508">
        <v>431818</v>
      </c>
      <c r="BE1471" s="2174"/>
      <c r="BF1471" s="1229"/>
      <c r="BG1471" s="1317"/>
      <c r="BH1471" s="1229"/>
      <c r="BI1471" s="1317"/>
      <c r="BJ1471" s="1229"/>
      <c r="BK1471" s="1317"/>
      <c r="BL1471" s="1229"/>
      <c r="BM1471" s="1229"/>
      <c r="BN1471" s="1229"/>
      <c r="BO1471" s="1490">
        <f t="shared" si="680"/>
        <v>0</v>
      </c>
      <c r="BP1471" s="1496">
        <f t="shared" si="686"/>
        <v>0</v>
      </c>
      <c r="BQ1471" s="1305"/>
      <c r="BS1471" s="1298"/>
      <c r="BT1471" s="1298"/>
      <c r="BU1471" s="1298"/>
      <c r="BV1471" s="1298"/>
      <c r="BW1471" s="1298"/>
    </row>
    <row r="1472" spans="1:75" ht="15" x14ac:dyDescent="0.25">
      <c r="A1472" s="1315">
        <v>6</v>
      </c>
      <c r="B1472" s="2051">
        <v>43811</v>
      </c>
      <c r="C1472" s="1268" t="s">
        <v>367</v>
      </c>
      <c r="D1472" s="1305" t="s">
        <v>71</v>
      </c>
      <c r="E1472" s="1305" t="s">
        <v>57</v>
      </c>
      <c r="F1472" s="1266"/>
      <c r="G1472" s="1491">
        <f t="shared" si="688"/>
        <v>0</v>
      </c>
      <c r="H1472" s="1268"/>
      <c r="I1472" s="2605">
        <f t="shared" si="682"/>
        <v>0</v>
      </c>
      <c r="J1472" s="1268"/>
      <c r="K1472" s="2605">
        <f t="shared" si="681"/>
        <v>0</v>
      </c>
      <c r="L1472" s="1962">
        <v>5</v>
      </c>
      <c r="M1472" s="2605">
        <f t="shared" si="683"/>
        <v>2159090</v>
      </c>
      <c r="N1472" s="1505">
        <f t="shared" si="691"/>
        <v>5</v>
      </c>
      <c r="O1472" s="1494">
        <f t="shared" si="691"/>
        <v>2159090</v>
      </c>
      <c r="P1472" s="1494">
        <f t="shared" si="670"/>
        <v>200000</v>
      </c>
      <c r="Q1472" s="1307"/>
      <c r="R1472" s="1508">
        <v>1331818</v>
      </c>
      <c r="S1472" s="1508">
        <v>1931818</v>
      </c>
      <c r="T1472" s="1508">
        <v>2231818</v>
      </c>
      <c r="U1472" s="1508">
        <v>431818</v>
      </c>
      <c r="V1472" s="1892"/>
      <c r="W1472" s="1229"/>
      <c r="X1472" s="2337"/>
      <c r="Y1472" s="1229"/>
      <c r="Z1472" s="2395"/>
      <c r="AA1472" s="1229"/>
      <c r="AB1472" s="1317"/>
      <c r="AC1472" s="1229"/>
      <c r="AD1472" s="1229"/>
      <c r="AE1472" s="1229"/>
      <c r="AF1472" s="1490">
        <f t="shared" si="671"/>
        <v>0</v>
      </c>
      <c r="AG1472" s="1316">
        <f t="shared" si="672"/>
        <v>2159090</v>
      </c>
      <c r="AH1472" s="1305"/>
      <c r="AI1472" s="1305"/>
      <c r="AJ1472" s="1267"/>
      <c r="AK1472" s="1317"/>
      <c r="AL1472" s="1317"/>
      <c r="AM1472" s="1305"/>
      <c r="AN1472" s="1305"/>
      <c r="AO1472" s="1266"/>
      <c r="AP1472" s="1491">
        <f t="shared" si="673"/>
        <v>0</v>
      </c>
      <c r="AQ1472" s="1268"/>
      <c r="AR1472" s="1492">
        <f t="shared" si="674"/>
        <v>0</v>
      </c>
      <c r="AS1472" s="1268"/>
      <c r="AT1472" s="1492">
        <f t="shared" si="675"/>
        <v>0</v>
      </c>
      <c r="AU1472" s="1268"/>
      <c r="AV1472" s="1492">
        <f t="shared" si="676"/>
        <v>0</v>
      </c>
      <c r="AW1472" s="1493">
        <f t="shared" si="677"/>
        <v>0</v>
      </c>
      <c r="AX1472" s="2153">
        <f t="shared" si="678"/>
        <v>0</v>
      </c>
      <c r="AY1472" s="1495">
        <f t="shared" si="679"/>
        <v>0</v>
      </c>
      <c r="AZ1472" s="1937"/>
      <c r="BA1472" s="1508">
        <v>1331818</v>
      </c>
      <c r="BB1472" s="1508">
        <v>1931818</v>
      </c>
      <c r="BC1472" s="1508">
        <v>2231818</v>
      </c>
      <c r="BD1472" s="1508">
        <v>431818</v>
      </c>
      <c r="BE1472" s="2174"/>
      <c r="BF1472" s="1229"/>
      <c r="BG1472" s="1317"/>
      <c r="BH1472" s="1229"/>
      <c r="BI1472" s="1317"/>
      <c r="BJ1472" s="1229"/>
      <c r="BK1472" s="1317"/>
      <c r="BL1472" s="1229"/>
      <c r="BM1472" s="1229"/>
      <c r="BN1472" s="1229"/>
      <c r="BO1472" s="1490">
        <f t="shared" si="680"/>
        <v>0</v>
      </c>
      <c r="BP1472" s="1496">
        <f t="shared" si="686"/>
        <v>0</v>
      </c>
      <c r="BQ1472" s="1305"/>
      <c r="BS1472" s="1298"/>
      <c r="BT1472" s="1298"/>
      <c r="BU1472" s="1298"/>
      <c r="BV1472" s="1298"/>
      <c r="BW1472" s="1298"/>
    </row>
    <row r="1473" spans="1:75" ht="15" x14ac:dyDescent="0.25">
      <c r="A1473" s="1315">
        <v>7</v>
      </c>
      <c r="B1473" s="2051">
        <v>43811</v>
      </c>
      <c r="C1473" s="1268">
        <v>1454</v>
      </c>
      <c r="D1473" s="1305" t="s">
        <v>174</v>
      </c>
      <c r="E1473" s="1305" t="s">
        <v>57</v>
      </c>
      <c r="F1473" s="1266"/>
      <c r="G1473" s="1491">
        <f t="shared" si="688"/>
        <v>0</v>
      </c>
      <c r="H1473" s="1268"/>
      <c r="I1473" s="2605">
        <f t="shared" si="682"/>
        <v>0</v>
      </c>
      <c r="J1473" s="1268"/>
      <c r="K1473" s="2605">
        <f t="shared" si="681"/>
        <v>0</v>
      </c>
      <c r="L1473" s="1962">
        <v>5</v>
      </c>
      <c r="M1473" s="2605">
        <f t="shared" si="683"/>
        <v>2159090</v>
      </c>
      <c r="N1473" s="1505">
        <f t="shared" si="691"/>
        <v>5</v>
      </c>
      <c r="O1473" s="1494">
        <f t="shared" si="691"/>
        <v>2159090</v>
      </c>
      <c r="P1473" s="1494">
        <f t="shared" si="670"/>
        <v>200000</v>
      </c>
      <c r="Q1473" s="1307"/>
      <c r="R1473" s="1508">
        <v>1331818</v>
      </c>
      <c r="S1473" s="1508">
        <v>1931818</v>
      </c>
      <c r="T1473" s="1508">
        <v>2231818</v>
      </c>
      <c r="U1473" s="1508">
        <v>431818</v>
      </c>
      <c r="V1473" s="1892"/>
      <c r="W1473" s="1229"/>
      <c r="X1473" s="2337"/>
      <c r="Y1473" s="1229"/>
      <c r="Z1473" s="2395"/>
      <c r="AA1473" s="1229"/>
      <c r="AB1473" s="1317"/>
      <c r="AC1473" s="1229"/>
      <c r="AD1473" s="1229"/>
      <c r="AE1473" s="1229"/>
      <c r="AF1473" s="1490">
        <f t="shared" si="671"/>
        <v>0</v>
      </c>
      <c r="AG1473" s="1316">
        <f t="shared" si="672"/>
        <v>2159090</v>
      </c>
      <c r="AH1473" s="1305"/>
      <c r="AI1473" s="1305"/>
      <c r="AJ1473" s="1267"/>
      <c r="AK1473" s="1317"/>
      <c r="AL1473" s="1317"/>
      <c r="AM1473" s="1305"/>
      <c r="AN1473" s="1305"/>
      <c r="AO1473" s="1266"/>
      <c r="AP1473" s="1491">
        <f t="shared" si="673"/>
        <v>0</v>
      </c>
      <c r="AQ1473" s="1268"/>
      <c r="AR1473" s="1492">
        <f t="shared" si="674"/>
        <v>0</v>
      </c>
      <c r="AS1473" s="1268"/>
      <c r="AT1473" s="1492">
        <f t="shared" si="675"/>
        <v>0</v>
      </c>
      <c r="AU1473" s="1268"/>
      <c r="AV1473" s="1492">
        <f t="shared" si="676"/>
        <v>0</v>
      </c>
      <c r="AW1473" s="1493">
        <f t="shared" si="677"/>
        <v>0</v>
      </c>
      <c r="AX1473" s="2153">
        <f t="shared" si="678"/>
        <v>0</v>
      </c>
      <c r="AY1473" s="1495">
        <f t="shared" si="679"/>
        <v>0</v>
      </c>
      <c r="AZ1473" s="1937"/>
      <c r="BA1473" s="1508">
        <v>1331818</v>
      </c>
      <c r="BB1473" s="1508">
        <v>1931818</v>
      </c>
      <c r="BC1473" s="1508">
        <v>2231818</v>
      </c>
      <c r="BD1473" s="1508">
        <v>431818</v>
      </c>
      <c r="BE1473" s="2174"/>
      <c r="BF1473" s="1229"/>
      <c r="BG1473" s="1317"/>
      <c r="BH1473" s="1229"/>
      <c r="BI1473" s="1317"/>
      <c r="BJ1473" s="1229"/>
      <c r="BK1473" s="1317"/>
      <c r="BL1473" s="1229"/>
      <c r="BM1473" s="1229"/>
      <c r="BN1473" s="1229"/>
      <c r="BO1473" s="1490">
        <f t="shared" si="680"/>
        <v>0</v>
      </c>
      <c r="BP1473" s="1496">
        <f t="shared" si="686"/>
        <v>0</v>
      </c>
      <c r="BQ1473" s="1305"/>
      <c r="BS1473" s="1298"/>
      <c r="BT1473" s="1298"/>
      <c r="BU1473" s="1298"/>
      <c r="BV1473" s="1298"/>
      <c r="BW1473" s="1298"/>
    </row>
    <row r="1474" spans="1:75" ht="15" x14ac:dyDescent="0.25">
      <c r="A1474" s="1315">
        <v>8</v>
      </c>
      <c r="B1474" s="2051">
        <v>43811</v>
      </c>
      <c r="C1474" s="1268">
        <v>1455</v>
      </c>
      <c r="D1474" s="1305" t="s">
        <v>35</v>
      </c>
      <c r="E1474" s="1305" t="s">
        <v>57</v>
      </c>
      <c r="F1474" s="1266"/>
      <c r="G1474" s="1491">
        <f t="shared" si="688"/>
        <v>0</v>
      </c>
      <c r="H1474" s="1268"/>
      <c r="I1474" s="2605">
        <f t="shared" si="682"/>
        <v>0</v>
      </c>
      <c r="J1474" s="1268"/>
      <c r="K1474" s="2605">
        <f t="shared" si="681"/>
        <v>0</v>
      </c>
      <c r="L1474" s="1962">
        <v>3</v>
      </c>
      <c r="M1474" s="2605">
        <f t="shared" si="683"/>
        <v>1295454</v>
      </c>
      <c r="N1474" s="1505">
        <f t="shared" si="691"/>
        <v>3</v>
      </c>
      <c r="O1474" s="1494">
        <f t="shared" si="691"/>
        <v>1295454</v>
      </c>
      <c r="P1474" s="1494">
        <f t="shared" si="670"/>
        <v>120000</v>
      </c>
      <c r="Q1474" s="1307"/>
      <c r="R1474" s="1508">
        <v>1331818</v>
      </c>
      <c r="S1474" s="1508">
        <v>1931818</v>
      </c>
      <c r="T1474" s="1508">
        <v>2231818</v>
      </c>
      <c r="U1474" s="1508">
        <v>431818</v>
      </c>
      <c r="V1474" s="1892"/>
      <c r="W1474" s="1229"/>
      <c r="X1474" s="2337"/>
      <c r="Y1474" s="1229"/>
      <c r="Z1474" s="2395"/>
      <c r="AA1474" s="1229"/>
      <c r="AB1474" s="1317"/>
      <c r="AC1474" s="1229"/>
      <c r="AD1474" s="1229"/>
      <c r="AE1474" s="1229"/>
      <c r="AF1474" s="1490">
        <f t="shared" si="671"/>
        <v>0</v>
      </c>
      <c r="AG1474" s="1316">
        <f t="shared" si="672"/>
        <v>1295454</v>
      </c>
      <c r="AH1474" s="1305"/>
      <c r="AI1474" s="1305"/>
      <c r="AJ1474" s="1267"/>
      <c r="AK1474" s="1317"/>
      <c r="AL1474" s="1317"/>
      <c r="AM1474" s="1305"/>
      <c r="AN1474" s="1305"/>
      <c r="AO1474" s="1266"/>
      <c r="AP1474" s="1491">
        <f t="shared" si="673"/>
        <v>0</v>
      </c>
      <c r="AQ1474" s="1268"/>
      <c r="AR1474" s="1492">
        <f t="shared" si="674"/>
        <v>0</v>
      </c>
      <c r="AS1474" s="1268"/>
      <c r="AT1474" s="1492">
        <f t="shared" si="675"/>
        <v>0</v>
      </c>
      <c r="AU1474" s="1268"/>
      <c r="AV1474" s="1492">
        <f t="shared" si="676"/>
        <v>0</v>
      </c>
      <c r="AW1474" s="1493">
        <f t="shared" si="677"/>
        <v>0</v>
      </c>
      <c r="AX1474" s="2153">
        <f t="shared" si="678"/>
        <v>0</v>
      </c>
      <c r="AY1474" s="1495">
        <f t="shared" si="679"/>
        <v>0</v>
      </c>
      <c r="AZ1474" s="1937"/>
      <c r="BA1474" s="1508">
        <v>1331818</v>
      </c>
      <c r="BB1474" s="1508">
        <v>1931818</v>
      </c>
      <c r="BC1474" s="1508">
        <v>2231818</v>
      </c>
      <c r="BD1474" s="1508">
        <v>431818</v>
      </c>
      <c r="BE1474" s="2174"/>
      <c r="BF1474" s="1229"/>
      <c r="BG1474" s="1317"/>
      <c r="BH1474" s="1229"/>
      <c r="BI1474" s="1317"/>
      <c r="BJ1474" s="1229"/>
      <c r="BK1474" s="1317"/>
      <c r="BL1474" s="1229"/>
      <c r="BM1474" s="1229"/>
      <c r="BN1474" s="1229"/>
      <c r="BO1474" s="1490">
        <f t="shared" si="680"/>
        <v>0</v>
      </c>
      <c r="BP1474" s="1496">
        <f t="shared" si="686"/>
        <v>0</v>
      </c>
      <c r="BQ1474" s="1305"/>
      <c r="BS1474" s="1298"/>
      <c r="BT1474" s="1298"/>
      <c r="BU1474" s="1298"/>
      <c r="BV1474" s="1298"/>
      <c r="BW1474" s="1298"/>
    </row>
    <row r="1475" spans="1:75" ht="15" x14ac:dyDescent="0.25">
      <c r="A1475" s="1315">
        <v>9</v>
      </c>
      <c r="B1475" s="2051">
        <v>43811</v>
      </c>
      <c r="C1475" s="1268">
        <f t="shared" ref="C1475:C1493" si="692">C1474+1</f>
        <v>1456</v>
      </c>
      <c r="D1475" s="1305" t="s">
        <v>77</v>
      </c>
      <c r="E1475" s="1305" t="s">
        <v>57</v>
      </c>
      <c r="F1475" s="1266"/>
      <c r="G1475" s="1491">
        <f t="shared" si="688"/>
        <v>0</v>
      </c>
      <c r="H1475" s="1268"/>
      <c r="I1475" s="2605">
        <f t="shared" si="682"/>
        <v>0</v>
      </c>
      <c r="J1475" s="1268"/>
      <c r="K1475" s="2605">
        <f t="shared" si="681"/>
        <v>0</v>
      </c>
      <c r="L1475" s="1962">
        <v>5</v>
      </c>
      <c r="M1475" s="2605">
        <f t="shared" si="683"/>
        <v>2159090</v>
      </c>
      <c r="N1475" s="1505">
        <f t="shared" si="691"/>
        <v>5</v>
      </c>
      <c r="O1475" s="1494">
        <f t="shared" si="691"/>
        <v>2159090</v>
      </c>
      <c r="P1475" s="1494">
        <f t="shared" si="670"/>
        <v>200000</v>
      </c>
      <c r="Q1475" s="1307"/>
      <c r="R1475" s="1508">
        <v>1331818</v>
      </c>
      <c r="S1475" s="1508">
        <v>1931818</v>
      </c>
      <c r="T1475" s="1508">
        <v>2231818</v>
      </c>
      <c r="U1475" s="1508">
        <v>431818</v>
      </c>
      <c r="V1475" s="1892"/>
      <c r="W1475" s="1229"/>
      <c r="X1475" s="2337"/>
      <c r="Y1475" s="1229"/>
      <c r="Z1475" s="2395"/>
      <c r="AA1475" s="1229"/>
      <c r="AB1475" s="1317"/>
      <c r="AC1475" s="1229"/>
      <c r="AD1475" s="1229"/>
      <c r="AE1475" s="1229"/>
      <c r="AF1475" s="1490">
        <f t="shared" si="671"/>
        <v>0</v>
      </c>
      <c r="AG1475" s="1316">
        <f t="shared" si="672"/>
        <v>2159090</v>
      </c>
      <c r="AH1475" s="1305"/>
      <c r="AI1475" s="1305"/>
      <c r="AJ1475" s="1267"/>
      <c r="AK1475" s="1317"/>
      <c r="AL1475" s="1317"/>
      <c r="AM1475" s="1305"/>
      <c r="AN1475" s="1305"/>
      <c r="AO1475" s="1266"/>
      <c r="AP1475" s="1491">
        <f t="shared" si="673"/>
        <v>0</v>
      </c>
      <c r="AQ1475" s="1268"/>
      <c r="AR1475" s="1492">
        <f t="shared" si="674"/>
        <v>0</v>
      </c>
      <c r="AS1475" s="1268"/>
      <c r="AT1475" s="1492">
        <f t="shared" si="675"/>
        <v>0</v>
      </c>
      <c r="AU1475" s="1268"/>
      <c r="AV1475" s="1492">
        <f t="shared" si="676"/>
        <v>0</v>
      </c>
      <c r="AW1475" s="1493">
        <f t="shared" si="677"/>
        <v>0</v>
      </c>
      <c r="AX1475" s="2153">
        <f t="shared" si="678"/>
        <v>0</v>
      </c>
      <c r="AY1475" s="1495">
        <f t="shared" si="679"/>
        <v>0</v>
      </c>
      <c r="AZ1475" s="1937"/>
      <c r="BA1475" s="1508">
        <v>1331818</v>
      </c>
      <c r="BB1475" s="1508">
        <v>1931818</v>
      </c>
      <c r="BC1475" s="1508">
        <v>2231818</v>
      </c>
      <c r="BD1475" s="1508">
        <v>431818</v>
      </c>
      <c r="BE1475" s="2174"/>
      <c r="BF1475" s="1229"/>
      <c r="BG1475" s="1317"/>
      <c r="BH1475" s="1229"/>
      <c r="BI1475" s="1317"/>
      <c r="BJ1475" s="1229"/>
      <c r="BK1475" s="1317"/>
      <c r="BL1475" s="1229"/>
      <c r="BM1475" s="1229"/>
      <c r="BN1475" s="1229"/>
      <c r="BO1475" s="1490">
        <f t="shared" si="680"/>
        <v>0</v>
      </c>
      <c r="BP1475" s="1496">
        <f t="shared" si="686"/>
        <v>0</v>
      </c>
      <c r="BQ1475" s="1305"/>
      <c r="BS1475" s="1298"/>
      <c r="BT1475" s="1298"/>
      <c r="BU1475" s="1298"/>
      <c r="BV1475" s="1298"/>
      <c r="BW1475" s="1298"/>
    </row>
    <row r="1476" spans="1:75" ht="15" x14ac:dyDescent="0.25">
      <c r="A1476" s="1315">
        <v>10</v>
      </c>
      <c r="B1476" s="2051">
        <v>43811</v>
      </c>
      <c r="C1476" s="1268">
        <f t="shared" si="692"/>
        <v>1457</v>
      </c>
      <c r="D1476" s="1305" t="s">
        <v>281</v>
      </c>
      <c r="E1476" s="1305" t="s">
        <v>57</v>
      </c>
      <c r="F1476" s="1266"/>
      <c r="G1476" s="1491">
        <f t="shared" si="688"/>
        <v>0</v>
      </c>
      <c r="H1476" s="1268"/>
      <c r="I1476" s="2605">
        <f t="shared" si="682"/>
        <v>0</v>
      </c>
      <c r="J1476" s="1268"/>
      <c r="K1476" s="2605">
        <f t="shared" si="681"/>
        <v>0</v>
      </c>
      <c r="L1476" s="1962">
        <v>5</v>
      </c>
      <c r="M1476" s="2605">
        <f t="shared" si="683"/>
        <v>2159090</v>
      </c>
      <c r="N1476" s="1505">
        <f t="shared" si="691"/>
        <v>5</v>
      </c>
      <c r="O1476" s="1494">
        <f t="shared" si="691"/>
        <v>2159090</v>
      </c>
      <c r="P1476" s="1494">
        <f t="shared" si="670"/>
        <v>200000</v>
      </c>
      <c r="Q1476" s="1307"/>
      <c r="R1476" s="1508">
        <v>1331818</v>
      </c>
      <c r="S1476" s="1508">
        <v>1931818</v>
      </c>
      <c r="T1476" s="1508">
        <v>2231818</v>
      </c>
      <c r="U1476" s="1508">
        <v>431818</v>
      </c>
      <c r="V1476" s="1892"/>
      <c r="W1476" s="1229"/>
      <c r="X1476" s="2337"/>
      <c r="Y1476" s="1229"/>
      <c r="Z1476" s="2395"/>
      <c r="AA1476" s="1229"/>
      <c r="AB1476" s="1317"/>
      <c r="AC1476" s="1229"/>
      <c r="AD1476" s="1229"/>
      <c r="AE1476" s="1229"/>
      <c r="AF1476" s="1490">
        <f t="shared" si="671"/>
        <v>0</v>
      </c>
      <c r="AG1476" s="1316">
        <f t="shared" si="672"/>
        <v>2159090</v>
      </c>
      <c r="AH1476" s="1305"/>
      <c r="AI1476" s="1305"/>
      <c r="AJ1476" s="1267"/>
      <c r="AK1476" s="1317"/>
      <c r="AL1476" s="1317"/>
      <c r="AM1476" s="1305"/>
      <c r="AN1476" s="1305"/>
      <c r="AO1476" s="1266"/>
      <c r="AP1476" s="1491">
        <f t="shared" si="673"/>
        <v>0</v>
      </c>
      <c r="AQ1476" s="1268"/>
      <c r="AR1476" s="1492">
        <f t="shared" si="674"/>
        <v>0</v>
      </c>
      <c r="AS1476" s="1268"/>
      <c r="AT1476" s="1492">
        <f t="shared" si="675"/>
        <v>0</v>
      </c>
      <c r="AU1476" s="1268"/>
      <c r="AV1476" s="1492">
        <f t="shared" si="676"/>
        <v>0</v>
      </c>
      <c r="AW1476" s="1493">
        <f t="shared" si="677"/>
        <v>0</v>
      </c>
      <c r="AX1476" s="2153">
        <f t="shared" si="678"/>
        <v>0</v>
      </c>
      <c r="AY1476" s="1495">
        <f t="shared" si="679"/>
        <v>0</v>
      </c>
      <c r="AZ1476" s="1937"/>
      <c r="BA1476" s="1508">
        <v>1331818</v>
      </c>
      <c r="BB1476" s="1508">
        <v>1931818</v>
      </c>
      <c r="BC1476" s="1508">
        <v>2231818</v>
      </c>
      <c r="BD1476" s="1508">
        <v>431818</v>
      </c>
      <c r="BE1476" s="2174"/>
      <c r="BF1476" s="1229"/>
      <c r="BG1476" s="1317"/>
      <c r="BH1476" s="1229"/>
      <c r="BI1476" s="1317"/>
      <c r="BJ1476" s="1229"/>
      <c r="BK1476" s="1317"/>
      <c r="BL1476" s="1229"/>
      <c r="BM1476" s="1229"/>
      <c r="BN1476" s="1229"/>
      <c r="BO1476" s="1490">
        <f t="shared" si="680"/>
        <v>0</v>
      </c>
      <c r="BP1476" s="1496">
        <f t="shared" si="686"/>
        <v>0</v>
      </c>
      <c r="BQ1476" s="1305"/>
      <c r="BS1476" s="1298"/>
      <c r="BT1476" s="1298"/>
      <c r="BU1476" s="1298"/>
      <c r="BV1476" s="1298"/>
      <c r="BW1476" s="1298"/>
    </row>
    <row r="1477" spans="1:75" ht="15" x14ac:dyDescent="0.25">
      <c r="A1477" s="1315">
        <v>11</v>
      </c>
      <c r="B1477" s="2051">
        <v>43811</v>
      </c>
      <c r="C1477" s="1268">
        <f t="shared" si="692"/>
        <v>1458</v>
      </c>
      <c r="D1477" s="1305" t="s">
        <v>368</v>
      </c>
      <c r="E1477" s="1305" t="s">
        <v>57</v>
      </c>
      <c r="F1477" s="1266"/>
      <c r="G1477" s="1491">
        <f t="shared" si="688"/>
        <v>0</v>
      </c>
      <c r="H1477" s="1268"/>
      <c r="I1477" s="2605">
        <f t="shared" si="682"/>
        <v>0</v>
      </c>
      <c r="J1477" s="1268"/>
      <c r="K1477" s="2605">
        <f t="shared" si="681"/>
        <v>0</v>
      </c>
      <c r="L1477" s="1962">
        <v>5</v>
      </c>
      <c r="M1477" s="2605">
        <f t="shared" si="683"/>
        <v>2159090</v>
      </c>
      <c r="N1477" s="1505">
        <f t="shared" si="691"/>
        <v>5</v>
      </c>
      <c r="O1477" s="1494">
        <f t="shared" si="691"/>
        <v>2159090</v>
      </c>
      <c r="P1477" s="1494">
        <f t="shared" si="670"/>
        <v>200000</v>
      </c>
      <c r="Q1477" s="1307"/>
      <c r="R1477" s="1508">
        <v>1331818</v>
      </c>
      <c r="S1477" s="1508">
        <v>1931818</v>
      </c>
      <c r="T1477" s="1508">
        <v>2231818</v>
      </c>
      <c r="U1477" s="1508">
        <v>431818</v>
      </c>
      <c r="V1477" s="1892"/>
      <c r="W1477" s="1229"/>
      <c r="X1477" s="2337"/>
      <c r="Y1477" s="1229"/>
      <c r="Z1477" s="2395"/>
      <c r="AA1477" s="1229"/>
      <c r="AB1477" s="1317"/>
      <c r="AC1477" s="1229"/>
      <c r="AD1477" s="1229"/>
      <c r="AE1477" s="1229"/>
      <c r="AF1477" s="1490">
        <f t="shared" si="671"/>
        <v>0</v>
      </c>
      <c r="AG1477" s="1316">
        <f t="shared" si="672"/>
        <v>2159090</v>
      </c>
      <c r="AH1477" s="1305"/>
      <c r="AI1477" s="1305"/>
      <c r="AJ1477" s="1267"/>
      <c r="AK1477" s="1317"/>
      <c r="AL1477" s="1317"/>
      <c r="AM1477" s="1305"/>
      <c r="AN1477" s="1305"/>
      <c r="AO1477" s="1266"/>
      <c r="AP1477" s="1491">
        <f t="shared" si="673"/>
        <v>0</v>
      </c>
      <c r="AQ1477" s="1268"/>
      <c r="AR1477" s="1492">
        <f t="shared" si="674"/>
        <v>0</v>
      </c>
      <c r="AS1477" s="1268"/>
      <c r="AT1477" s="1492">
        <f t="shared" si="675"/>
        <v>0</v>
      </c>
      <c r="AU1477" s="1268"/>
      <c r="AV1477" s="1492">
        <f t="shared" si="676"/>
        <v>0</v>
      </c>
      <c r="AW1477" s="1493">
        <f t="shared" si="677"/>
        <v>0</v>
      </c>
      <c r="AX1477" s="2153">
        <f t="shared" si="678"/>
        <v>0</v>
      </c>
      <c r="AY1477" s="1495">
        <f t="shared" si="679"/>
        <v>0</v>
      </c>
      <c r="AZ1477" s="1937"/>
      <c r="BA1477" s="1508">
        <v>1331818</v>
      </c>
      <c r="BB1477" s="1508">
        <v>1931818</v>
      </c>
      <c r="BC1477" s="1508">
        <v>2231818</v>
      </c>
      <c r="BD1477" s="1508">
        <v>431818</v>
      </c>
      <c r="BE1477" s="2174"/>
      <c r="BF1477" s="1229"/>
      <c r="BG1477" s="1317"/>
      <c r="BH1477" s="1229"/>
      <c r="BI1477" s="1317"/>
      <c r="BJ1477" s="1229"/>
      <c r="BK1477" s="1317"/>
      <c r="BL1477" s="1229"/>
      <c r="BM1477" s="1229"/>
      <c r="BN1477" s="1229"/>
      <c r="BO1477" s="1490">
        <f t="shared" si="680"/>
        <v>0</v>
      </c>
      <c r="BP1477" s="1496">
        <f t="shared" si="686"/>
        <v>0</v>
      </c>
      <c r="BQ1477" s="1305"/>
      <c r="BS1477" s="1298"/>
      <c r="BT1477" s="1298"/>
      <c r="BU1477" s="1298"/>
      <c r="BV1477" s="1298"/>
      <c r="BW1477" s="1298"/>
    </row>
    <row r="1478" spans="1:75" ht="15" x14ac:dyDescent="0.25">
      <c r="A1478" s="1315">
        <v>12</v>
      </c>
      <c r="B1478" s="2051">
        <v>43811</v>
      </c>
      <c r="C1478" s="1268">
        <f t="shared" si="692"/>
        <v>1459</v>
      </c>
      <c r="D1478" s="1305" t="s">
        <v>172</v>
      </c>
      <c r="E1478" s="1305" t="s">
        <v>31</v>
      </c>
      <c r="F1478" s="1266"/>
      <c r="G1478" s="1491">
        <f t="shared" si="688"/>
        <v>0</v>
      </c>
      <c r="H1478" s="1268"/>
      <c r="I1478" s="2605">
        <f t="shared" si="682"/>
        <v>0</v>
      </c>
      <c r="J1478" s="1268"/>
      <c r="K1478" s="2605">
        <f t="shared" si="681"/>
        <v>0</v>
      </c>
      <c r="L1478" s="1962">
        <v>5</v>
      </c>
      <c r="M1478" s="2605">
        <f t="shared" si="683"/>
        <v>2159090</v>
      </c>
      <c r="N1478" s="1505">
        <f t="shared" si="691"/>
        <v>5</v>
      </c>
      <c r="O1478" s="1494">
        <f t="shared" si="691"/>
        <v>2159090</v>
      </c>
      <c r="P1478" s="1494">
        <f t="shared" ref="P1478:P1541" si="693">+N1478*40000</f>
        <v>200000</v>
      </c>
      <c r="Q1478" s="1307"/>
      <c r="R1478" s="1508">
        <v>1331818</v>
      </c>
      <c r="S1478" s="1508">
        <v>1931818</v>
      </c>
      <c r="T1478" s="1508">
        <v>2231818</v>
      </c>
      <c r="U1478" s="1508">
        <v>431818</v>
      </c>
      <c r="V1478" s="1892"/>
      <c r="W1478" s="1229"/>
      <c r="X1478" s="2337"/>
      <c r="Y1478" s="1229"/>
      <c r="Z1478" s="2395"/>
      <c r="AA1478" s="1229"/>
      <c r="AB1478" s="1317"/>
      <c r="AC1478" s="1229"/>
      <c r="AD1478" s="1229"/>
      <c r="AE1478" s="1229"/>
      <c r="AF1478" s="1490">
        <f t="shared" si="671"/>
        <v>0</v>
      </c>
      <c r="AG1478" s="1316">
        <f t="shared" si="672"/>
        <v>2159090</v>
      </c>
      <c r="AH1478" s="1305"/>
      <c r="AI1478" s="1305"/>
      <c r="AJ1478" s="1267"/>
      <c r="AK1478" s="1317"/>
      <c r="AL1478" s="1317"/>
      <c r="AM1478" s="1305"/>
      <c r="AN1478" s="1305"/>
      <c r="AO1478" s="1266"/>
      <c r="AP1478" s="1491">
        <f t="shared" si="673"/>
        <v>0</v>
      </c>
      <c r="AQ1478" s="1268"/>
      <c r="AR1478" s="1492">
        <f t="shared" si="674"/>
        <v>0</v>
      </c>
      <c r="AS1478" s="1268"/>
      <c r="AT1478" s="1492">
        <f t="shared" si="675"/>
        <v>0</v>
      </c>
      <c r="AU1478" s="1268"/>
      <c r="AV1478" s="1492">
        <f t="shared" si="676"/>
        <v>0</v>
      </c>
      <c r="AW1478" s="1493">
        <f t="shared" si="677"/>
        <v>0</v>
      </c>
      <c r="AX1478" s="2153">
        <f t="shared" si="678"/>
        <v>0</v>
      </c>
      <c r="AY1478" s="1495">
        <f t="shared" si="679"/>
        <v>0</v>
      </c>
      <c r="AZ1478" s="1937"/>
      <c r="BA1478" s="1508">
        <v>1331818</v>
      </c>
      <c r="BB1478" s="1508">
        <v>1931818</v>
      </c>
      <c r="BC1478" s="1508">
        <v>2231818</v>
      </c>
      <c r="BD1478" s="1508">
        <v>431818</v>
      </c>
      <c r="BE1478" s="2174"/>
      <c r="BF1478" s="1229"/>
      <c r="BG1478" s="1317"/>
      <c r="BH1478" s="1229"/>
      <c r="BI1478" s="1317"/>
      <c r="BJ1478" s="1229"/>
      <c r="BK1478" s="1317"/>
      <c r="BL1478" s="1229"/>
      <c r="BM1478" s="1229"/>
      <c r="BN1478" s="1229"/>
      <c r="BO1478" s="1490">
        <f t="shared" si="680"/>
        <v>0</v>
      </c>
      <c r="BP1478" s="1496">
        <f t="shared" si="686"/>
        <v>0</v>
      </c>
      <c r="BQ1478" s="1305"/>
      <c r="BS1478" s="1298"/>
      <c r="BT1478" s="1298"/>
      <c r="BU1478" s="1298"/>
      <c r="BV1478" s="1298"/>
      <c r="BW1478" s="1298"/>
    </row>
    <row r="1479" spans="1:75" ht="15" x14ac:dyDescent="0.25">
      <c r="A1479" s="1315">
        <v>13</v>
      </c>
      <c r="B1479" s="2051">
        <v>43811</v>
      </c>
      <c r="C1479" s="1268">
        <f t="shared" si="692"/>
        <v>1460</v>
      </c>
      <c r="D1479" s="1305" t="s">
        <v>35</v>
      </c>
      <c r="E1479" s="1305" t="s">
        <v>31</v>
      </c>
      <c r="F1479" s="1266"/>
      <c r="G1479" s="1491">
        <f t="shared" si="688"/>
        <v>0</v>
      </c>
      <c r="H1479" s="1268"/>
      <c r="I1479" s="2605">
        <f t="shared" si="682"/>
        <v>0</v>
      </c>
      <c r="J1479" s="1268"/>
      <c r="K1479" s="2605">
        <f t="shared" si="681"/>
        <v>0</v>
      </c>
      <c r="L1479" s="1962">
        <v>5</v>
      </c>
      <c r="M1479" s="2605">
        <f t="shared" si="683"/>
        <v>2159090</v>
      </c>
      <c r="N1479" s="1505">
        <f t="shared" si="691"/>
        <v>5</v>
      </c>
      <c r="O1479" s="1494">
        <f t="shared" si="691"/>
        <v>2159090</v>
      </c>
      <c r="P1479" s="1494">
        <f t="shared" si="693"/>
        <v>200000</v>
      </c>
      <c r="Q1479" s="1307"/>
      <c r="R1479" s="1508">
        <v>1331818</v>
      </c>
      <c r="S1479" s="1508">
        <v>1931818</v>
      </c>
      <c r="T1479" s="1508">
        <v>2231818</v>
      </c>
      <c r="U1479" s="1508">
        <v>431818</v>
      </c>
      <c r="V1479" s="1892"/>
      <c r="W1479" s="1229"/>
      <c r="X1479" s="2337"/>
      <c r="Y1479" s="1229"/>
      <c r="Z1479" s="2395"/>
      <c r="AA1479" s="1229"/>
      <c r="AB1479" s="1317"/>
      <c r="AC1479" s="1229"/>
      <c r="AD1479" s="1229"/>
      <c r="AE1479" s="1229"/>
      <c r="AF1479" s="1490">
        <f t="shared" si="671"/>
        <v>0</v>
      </c>
      <c r="AG1479" s="1316">
        <f t="shared" si="672"/>
        <v>2159090</v>
      </c>
      <c r="AH1479" s="1305"/>
      <c r="AI1479" s="1305"/>
      <c r="AJ1479" s="1267"/>
      <c r="AK1479" s="1317"/>
      <c r="AL1479" s="1317"/>
      <c r="AM1479" s="1305"/>
      <c r="AN1479" s="1305"/>
      <c r="AO1479" s="1266"/>
      <c r="AP1479" s="1491">
        <f t="shared" si="673"/>
        <v>0</v>
      </c>
      <c r="AQ1479" s="1268"/>
      <c r="AR1479" s="1492">
        <f t="shared" si="674"/>
        <v>0</v>
      </c>
      <c r="AS1479" s="1268"/>
      <c r="AT1479" s="1492">
        <f t="shared" si="675"/>
        <v>0</v>
      </c>
      <c r="AU1479" s="1268"/>
      <c r="AV1479" s="1492">
        <f t="shared" si="676"/>
        <v>0</v>
      </c>
      <c r="AW1479" s="1493">
        <f t="shared" si="677"/>
        <v>0</v>
      </c>
      <c r="AX1479" s="2153">
        <f t="shared" si="678"/>
        <v>0</v>
      </c>
      <c r="AY1479" s="1495">
        <f t="shared" si="679"/>
        <v>0</v>
      </c>
      <c r="AZ1479" s="1937"/>
      <c r="BA1479" s="1508">
        <v>1331818</v>
      </c>
      <c r="BB1479" s="1508">
        <v>1931818</v>
      </c>
      <c r="BC1479" s="1508">
        <v>2231818</v>
      </c>
      <c r="BD1479" s="1508">
        <v>431818</v>
      </c>
      <c r="BE1479" s="2174"/>
      <c r="BF1479" s="1229"/>
      <c r="BG1479" s="1317"/>
      <c r="BH1479" s="1229"/>
      <c r="BI1479" s="1317"/>
      <c r="BJ1479" s="1229"/>
      <c r="BK1479" s="1317"/>
      <c r="BL1479" s="1229"/>
      <c r="BM1479" s="1229"/>
      <c r="BN1479" s="1229"/>
      <c r="BO1479" s="1490">
        <f t="shared" si="680"/>
        <v>0</v>
      </c>
      <c r="BP1479" s="1496">
        <f t="shared" si="686"/>
        <v>0</v>
      </c>
      <c r="BQ1479" s="1305"/>
      <c r="BS1479" s="1298"/>
      <c r="BT1479" s="1298"/>
      <c r="BU1479" s="1298"/>
      <c r="BV1479" s="1298"/>
      <c r="BW1479" s="1298"/>
    </row>
    <row r="1480" spans="1:75" ht="15" x14ac:dyDescent="0.25">
      <c r="A1480" s="1315">
        <v>14</v>
      </c>
      <c r="B1480" s="2051">
        <v>43811</v>
      </c>
      <c r="C1480" s="1268">
        <f t="shared" si="692"/>
        <v>1461</v>
      </c>
      <c r="D1480" s="1305" t="s">
        <v>344</v>
      </c>
      <c r="E1480" s="1305" t="s">
        <v>31</v>
      </c>
      <c r="F1480" s="1266"/>
      <c r="G1480" s="1491">
        <f t="shared" si="688"/>
        <v>0</v>
      </c>
      <c r="H1480" s="1268"/>
      <c r="I1480" s="2605">
        <f t="shared" si="682"/>
        <v>0</v>
      </c>
      <c r="J1480" s="1268"/>
      <c r="K1480" s="2605">
        <f t="shared" si="681"/>
        <v>0</v>
      </c>
      <c r="L1480" s="1962">
        <v>5</v>
      </c>
      <c r="M1480" s="2605">
        <f t="shared" si="683"/>
        <v>2159090</v>
      </c>
      <c r="N1480" s="1505">
        <f t="shared" si="691"/>
        <v>5</v>
      </c>
      <c r="O1480" s="1494">
        <f t="shared" si="691"/>
        <v>2159090</v>
      </c>
      <c r="P1480" s="1494">
        <f t="shared" si="693"/>
        <v>200000</v>
      </c>
      <c r="Q1480" s="1307"/>
      <c r="R1480" s="1508">
        <v>1331818</v>
      </c>
      <c r="S1480" s="1508">
        <v>1931818</v>
      </c>
      <c r="T1480" s="1508">
        <v>2231818</v>
      </c>
      <c r="U1480" s="1508">
        <v>431818</v>
      </c>
      <c r="V1480" s="1892"/>
      <c r="W1480" s="1229"/>
      <c r="X1480" s="2337"/>
      <c r="Y1480" s="1229"/>
      <c r="Z1480" s="2395"/>
      <c r="AA1480" s="1229"/>
      <c r="AB1480" s="1317"/>
      <c r="AC1480" s="1229"/>
      <c r="AD1480" s="1229"/>
      <c r="AE1480" s="1229"/>
      <c r="AF1480" s="1490">
        <f t="shared" ref="AF1480:AF1543" si="694">W1480+Y1480+AA1480+AC1480</f>
        <v>0</v>
      </c>
      <c r="AG1480" s="1316">
        <f t="shared" ref="AG1480:AG1543" si="695">O1480-AF1480</f>
        <v>2159090</v>
      </c>
      <c r="AH1480" s="1305"/>
      <c r="AI1480" s="1305"/>
      <c r="AJ1480" s="1267"/>
      <c r="AK1480" s="1317"/>
      <c r="AL1480" s="1317"/>
      <c r="AM1480" s="1305"/>
      <c r="AN1480" s="1305"/>
      <c r="AO1480" s="1266"/>
      <c r="AP1480" s="1491">
        <f t="shared" ref="AP1480:AP1543" si="696">AO1480*BA1480</f>
        <v>0</v>
      </c>
      <c r="AQ1480" s="1268"/>
      <c r="AR1480" s="1492">
        <f t="shared" ref="AR1480:AR1543" si="697">AQ1480*BB1480</f>
        <v>0</v>
      </c>
      <c r="AS1480" s="1268"/>
      <c r="AT1480" s="1492">
        <f t="shared" ref="AT1480:AT1543" si="698">AS1480*BC1480</f>
        <v>0</v>
      </c>
      <c r="AU1480" s="1268"/>
      <c r="AV1480" s="1492">
        <f t="shared" ref="AV1480:AV1543" si="699">AU1480*BD1480</f>
        <v>0</v>
      </c>
      <c r="AW1480" s="1493">
        <f t="shared" ref="AW1480:AW1543" si="700">AO1480+AQ1480+AS1480+AU1480</f>
        <v>0</v>
      </c>
      <c r="AX1480" s="2153">
        <f t="shared" ref="AX1480:AX1543" si="701">AP1480+AR1480+AT1480+AV1480</f>
        <v>0</v>
      </c>
      <c r="AY1480" s="1495">
        <f t="shared" ref="AY1480:AY1543" si="702">AW1480*40000</f>
        <v>0</v>
      </c>
      <c r="AZ1480" s="1937"/>
      <c r="BA1480" s="1508">
        <v>1331818</v>
      </c>
      <c r="BB1480" s="1508">
        <v>1931818</v>
      </c>
      <c r="BC1480" s="1508">
        <v>2231818</v>
      </c>
      <c r="BD1480" s="1508">
        <v>431818</v>
      </c>
      <c r="BE1480" s="2174"/>
      <c r="BF1480" s="1229"/>
      <c r="BG1480" s="1317"/>
      <c r="BH1480" s="1229"/>
      <c r="BI1480" s="1317"/>
      <c r="BJ1480" s="1229"/>
      <c r="BK1480" s="1317"/>
      <c r="BL1480" s="1229"/>
      <c r="BM1480" s="1229"/>
      <c r="BN1480" s="1229"/>
      <c r="BO1480" s="1490">
        <f t="shared" si="680"/>
        <v>0</v>
      </c>
      <c r="BP1480" s="1496">
        <f t="shared" si="686"/>
        <v>0</v>
      </c>
      <c r="BQ1480" s="1305"/>
      <c r="BS1480" s="1298"/>
      <c r="BT1480" s="1298"/>
      <c r="BU1480" s="1298"/>
      <c r="BV1480" s="1298"/>
      <c r="BW1480" s="1298"/>
    </row>
    <row r="1481" spans="1:75" ht="15" x14ac:dyDescent="0.25">
      <c r="A1481" s="1315">
        <v>15</v>
      </c>
      <c r="B1481" s="2051">
        <v>43811</v>
      </c>
      <c r="C1481" s="1268">
        <f t="shared" si="692"/>
        <v>1462</v>
      </c>
      <c r="D1481" s="1305" t="s">
        <v>67</v>
      </c>
      <c r="E1481" s="1305" t="s">
        <v>273</v>
      </c>
      <c r="F1481" s="1266"/>
      <c r="G1481" s="1491">
        <f t="shared" si="688"/>
        <v>0</v>
      </c>
      <c r="H1481" s="1268"/>
      <c r="I1481" s="2605">
        <f t="shared" si="682"/>
        <v>0</v>
      </c>
      <c r="J1481" s="1268"/>
      <c r="K1481" s="2605">
        <f t="shared" si="681"/>
        <v>0</v>
      </c>
      <c r="L1481" s="1962">
        <v>10</v>
      </c>
      <c r="M1481" s="2605">
        <f t="shared" si="683"/>
        <v>4318180</v>
      </c>
      <c r="N1481" s="1505">
        <f t="shared" si="691"/>
        <v>10</v>
      </c>
      <c r="O1481" s="1494">
        <f t="shared" si="691"/>
        <v>4318180</v>
      </c>
      <c r="P1481" s="1494">
        <f t="shared" si="693"/>
        <v>400000</v>
      </c>
      <c r="Q1481" s="1307"/>
      <c r="R1481" s="1508">
        <v>1331818</v>
      </c>
      <c r="S1481" s="1508">
        <v>1931818</v>
      </c>
      <c r="T1481" s="1508">
        <v>2231818</v>
      </c>
      <c r="U1481" s="1508">
        <v>431818</v>
      </c>
      <c r="V1481" s="1892"/>
      <c r="W1481" s="1229"/>
      <c r="X1481" s="2337"/>
      <c r="Y1481" s="1229"/>
      <c r="Z1481" s="2395"/>
      <c r="AA1481" s="1229"/>
      <c r="AB1481" s="1317"/>
      <c r="AC1481" s="1229"/>
      <c r="AD1481" s="1229"/>
      <c r="AE1481" s="1229"/>
      <c r="AF1481" s="1490">
        <f t="shared" si="694"/>
        <v>0</v>
      </c>
      <c r="AG1481" s="1316">
        <f t="shared" si="695"/>
        <v>4318180</v>
      </c>
      <c r="AH1481" s="1305"/>
      <c r="AI1481" s="1305"/>
      <c r="AJ1481" s="1267"/>
      <c r="AK1481" s="1317"/>
      <c r="AL1481" s="1317"/>
      <c r="AM1481" s="1305"/>
      <c r="AN1481" s="1305"/>
      <c r="AO1481" s="1266"/>
      <c r="AP1481" s="1491">
        <f t="shared" si="696"/>
        <v>0</v>
      </c>
      <c r="AQ1481" s="1268"/>
      <c r="AR1481" s="1492">
        <f t="shared" si="697"/>
        <v>0</v>
      </c>
      <c r="AS1481" s="1268"/>
      <c r="AT1481" s="1492">
        <f t="shared" si="698"/>
        <v>0</v>
      </c>
      <c r="AU1481" s="1268"/>
      <c r="AV1481" s="1492">
        <f t="shared" si="699"/>
        <v>0</v>
      </c>
      <c r="AW1481" s="1493">
        <f t="shared" si="700"/>
        <v>0</v>
      </c>
      <c r="AX1481" s="2153">
        <f t="shared" si="701"/>
        <v>0</v>
      </c>
      <c r="AY1481" s="1495">
        <f t="shared" si="702"/>
        <v>0</v>
      </c>
      <c r="AZ1481" s="1937"/>
      <c r="BA1481" s="1508">
        <v>1331818</v>
      </c>
      <c r="BB1481" s="1508">
        <v>1931818</v>
      </c>
      <c r="BC1481" s="1508">
        <v>2231818</v>
      </c>
      <c r="BD1481" s="1508">
        <v>431818</v>
      </c>
      <c r="BE1481" s="2174"/>
      <c r="BF1481" s="1229"/>
      <c r="BG1481" s="1317"/>
      <c r="BH1481" s="1229"/>
      <c r="BI1481" s="1317"/>
      <c r="BJ1481" s="1229"/>
      <c r="BK1481" s="1317"/>
      <c r="BL1481" s="1229"/>
      <c r="BM1481" s="1229"/>
      <c r="BN1481" s="1229"/>
      <c r="BO1481" s="1490">
        <f t="shared" ref="BO1481:BO1544" si="703">BF1481+BH1481+BJ1481+BL1481</f>
        <v>0</v>
      </c>
      <c r="BP1481" s="1496">
        <f t="shared" si="686"/>
        <v>0</v>
      </c>
      <c r="BQ1481" s="1305"/>
      <c r="BS1481" s="1298"/>
      <c r="BT1481" s="1298"/>
      <c r="BU1481" s="1298"/>
      <c r="BV1481" s="1298"/>
      <c r="BW1481" s="1298"/>
    </row>
    <row r="1482" spans="1:75" ht="15" x14ac:dyDescent="0.25">
      <c r="A1482" s="1315">
        <v>16</v>
      </c>
      <c r="B1482" s="2051">
        <v>43811</v>
      </c>
      <c r="C1482" s="1268">
        <f t="shared" si="692"/>
        <v>1463</v>
      </c>
      <c r="D1482" s="1305" t="s">
        <v>348</v>
      </c>
      <c r="E1482" s="1305" t="s">
        <v>31</v>
      </c>
      <c r="F1482" s="1266"/>
      <c r="G1482" s="1491">
        <f t="shared" si="688"/>
        <v>0</v>
      </c>
      <c r="H1482" s="1268"/>
      <c r="I1482" s="2605">
        <f t="shared" si="682"/>
        <v>0</v>
      </c>
      <c r="J1482" s="1268"/>
      <c r="K1482" s="2605">
        <f t="shared" ref="K1482:K1545" si="704">J1482*T1482</f>
        <v>0</v>
      </c>
      <c r="L1482" s="1962">
        <v>10</v>
      </c>
      <c r="M1482" s="2605">
        <f t="shared" si="683"/>
        <v>4318180</v>
      </c>
      <c r="N1482" s="1505">
        <f t="shared" si="691"/>
        <v>10</v>
      </c>
      <c r="O1482" s="1494">
        <f t="shared" si="691"/>
        <v>4318180</v>
      </c>
      <c r="P1482" s="1494">
        <f t="shared" si="693"/>
        <v>400000</v>
      </c>
      <c r="Q1482" s="1307"/>
      <c r="R1482" s="1508">
        <v>1331818</v>
      </c>
      <c r="S1482" s="1508">
        <v>1931818</v>
      </c>
      <c r="T1482" s="1508">
        <v>2231818</v>
      </c>
      <c r="U1482" s="1508">
        <v>431818</v>
      </c>
      <c r="V1482" s="1892"/>
      <c r="W1482" s="1229"/>
      <c r="X1482" s="2337"/>
      <c r="Y1482" s="1229"/>
      <c r="Z1482" s="2395"/>
      <c r="AA1482" s="1229"/>
      <c r="AB1482" s="1317"/>
      <c r="AC1482" s="1229"/>
      <c r="AD1482" s="1229"/>
      <c r="AE1482" s="1229"/>
      <c r="AF1482" s="1490">
        <f t="shared" si="694"/>
        <v>0</v>
      </c>
      <c r="AG1482" s="1316">
        <f t="shared" si="695"/>
        <v>4318180</v>
      </c>
      <c r="AH1482" s="1305"/>
      <c r="AI1482" s="1305"/>
      <c r="AJ1482" s="1267"/>
      <c r="AK1482" s="1317"/>
      <c r="AL1482" s="1317"/>
      <c r="AM1482" s="1305"/>
      <c r="AN1482" s="1305"/>
      <c r="AO1482" s="1266"/>
      <c r="AP1482" s="1491">
        <f t="shared" si="696"/>
        <v>0</v>
      </c>
      <c r="AQ1482" s="1268"/>
      <c r="AR1482" s="1492">
        <f t="shared" si="697"/>
        <v>0</v>
      </c>
      <c r="AS1482" s="1268"/>
      <c r="AT1482" s="1492">
        <f t="shared" si="698"/>
        <v>0</v>
      </c>
      <c r="AU1482" s="1268"/>
      <c r="AV1482" s="1492">
        <f t="shared" si="699"/>
        <v>0</v>
      </c>
      <c r="AW1482" s="1493">
        <f t="shared" si="700"/>
        <v>0</v>
      </c>
      <c r="AX1482" s="2153">
        <f t="shared" si="701"/>
        <v>0</v>
      </c>
      <c r="AY1482" s="1495">
        <f t="shared" si="702"/>
        <v>0</v>
      </c>
      <c r="AZ1482" s="1937"/>
      <c r="BA1482" s="1508">
        <v>1331818</v>
      </c>
      <c r="BB1482" s="1508">
        <v>1931818</v>
      </c>
      <c r="BC1482" s="1508">
        <v>2231818</v>
      </c>
      <c r="BD1482" s="1508">
        <v>431818</v>
      </c>
      <c r="BE1482" s="2174"/>
      <c r="BF1482" s="1229"/>
      <c r="BG1482" s="1317"/>
      <c r="BH1482" s="1229"/>
      <c r="BI1482" s="1317"/>
      <c r="BJ1482" s="1229"/>
      <c r="BK1482" s="1317"/>
      <c r="BL1482" s="1229"/>
      <c r="BM1482" s="1229"/>
      <c r="BN1482" s="1229"/>
      <c r="BO1482" s="1490">
        <f t="shared" si="703"/>
        <v>0</v>
      </c>
      <c r="BP1482" s="1496">
        <f t="shared" si="686"/>
        <v>0</v>
      </c>
      <c r="BQ1482" s="1305"/>
      <c r="BS1482" s="1298"/>
      <c r="BT1482" s="1298"/>
      <c r="BU1482" s="1298"/>
      <c r="BV1482" s="1298"/>
      <c r="BW1482" s="1298"/>
    </row>
    <row r="1483" spans="1:75" ht="15" x14ac:dyDescent="0.25">
      <c r="A1483" s="1315">
        <v>17</v>
      </c>
      <c r="B1483" s="2051">
        <v>43811</v>
      </c>
      <c r="C1483" s="1268">
        <f t="shared" si="692"/>
        <v>1464</v>
      </c>
      <c r="D1483" s="1305" t="s">
        <v>82</v>
      </c>
      <c r="E1483" s="1305" t="s">
        <v>31</v>
      </c>
      <c r="F1483" s="1266"/>
      <c r="G1483" s="1491">
        <f t="shared" si="688"/>
        <v>0</v>
      </c>
      <c r="H1483" s="1268"/>
      <c r="I1483" s="2605">
        <f t="shared" si="682"/>
        <v>0</v>
      </c>
      <c r="J1483" s="1268"/>
      <c r="K1483" s="2605">
        <f t="shared" si="704"/>
        <v>0</v>
      </c>
      <c r="L1483" s="1962">
        <v>10</v>
      </c>
      <c r="M1483" s="2605">
        <f t="shared" si="683"/>
        <v>4318180</v>
      </c>
      <c r="N1483" s="1505">
        <f t="shared" si="691"/>
        <v>10</v>
      </c>
      <c r="O1483" s="1494">
        <f t="shared" si="691"/>
        <v>4318180</v>
      </c>
      <c r="P1483" s="1494">
        <f t="shared" si="693"/>
        <v>400000</v>
      </c>
      <c r="Q1483" s="1307"/>
      <c r="R1483" s="1508">
        <v>1331818</v>
      </c>
      <c r="S1483" s="1508">
        <v>1931818</v>
      </c>
      <c r="T1483" s="1508">
        <v>2231818</v>
      </c>
      <c r="U1483" s="1508">
        <v>431818</v>
      </c>
      <c r="V1483" s="1892"/>
      <c r="W1483" s="1229"/>
      <c r="X1483" s="2337"/>
      <c r="Y1483" s="1229"/>
      <c r="Z1483" s="2395"/>
      <c r="AA1483" s="1229"/>
      <c r="AB1483" s="1317"/>
      <c r="AC1483" s="1229"/>
      <c r="AD1483" s="1229"/>
      <c r="AE1483" s="1229"/>
      <c r="AF1483" s="1490">
        <f t="shared" si="694"/>
        <v>0</v>
      </c>
      <c r="AG1483" s="1316">
        <f t="shared" si="695"/>
        <v>4318180</v>
      </c>
      <c r="AH1483" s="1305"/>
      <c r="AI1483" s="1305"/>
      <c r="AJ1483" s="1267"/>
      <c r="AK1483" s="1317"/>
      <c r="AL1483" s="1317"/>
      <c r="AM1483" s="1305"/>
      <c r="AN1483" s="1305"/>
      <c r="AO1483" s="1266"/>
      <c r="AP1483" s="1491">
        <f t="shared" si="696"/>
        <v>0</v>
      </c>
      <c r="AQ1483" s="1268"/>
      <c r="AR1483" s="1492">
        <f t="shared" si="697"/>
        <v>0</v>
      </c>
      <c r="AS1483" s="1268"/>
      <c r="AT1483" s="1492">
        <f t="shared" si="698"/>
        <v>0</v>
      </c>
      <c r="AU1483" s="1268"/>
      <c r="AV1483" s="1492">
        <f t="shared" si="699"/>
        <v>0</v>
      </c>
      <c r="AW1483" s="1493">
        <f t="shared" si="700"/>
        <v>0</v>
      </c>
      <c r="AX1483" s="2153">
        <f t="shared" si="701"/>
        <v>0</v>
      </c>
      <c r="AY1483" s="1495">
        <f t="shared" si="702"/>
        <v>0</v>
      </c>
      <c r="AZ1483" s="1937"/>
      <c r="BA1483" s="1508">
        <v>1331818</v>
      </c>
      <c r="BB1483" s="1508">
        <v>1931818</v>
      </c>
      <c r="BC1483" s="1508">
        <v>2231818</v>
      </c>
      <c r="BD1483" s="1508">
        <v>431818</v>
      </c>
      <c r="BE1483" s="2174"/>
      <c r="BF1483" s="1229"/>
      <c r="BG1483" s="1317"/>
      <c r="BH1483" s="1229"/>
      <c r="BI1483" s="1317"/>
      <c r="BJ1483" s="1229"/>
      <c r="BK1483" s="1317"/>
      <c r="BL1483" s="1229"/>
      <c r="BM1483" s="1229"/>
      <c r="BN1483" s="1229"/>
      <c r="BO1483" s="1490">
        <f t="shared" si="703"/>
        <v>0</v>
      </c>
      <c r="BP1483" s="1496">
        <f t="shared" si="686"/>
        <v>0</v>
      </c>
      <c r="BQ1483" s="1305"/>
      <c r="BS1483" s="1298"/>
      <c r="BT1483" s="1298"/>
      <c r="BU1483" s="1298"/>
      <c r="BV1483" s="1298"/>
      <c r="BW1483" s="1298"/>
    </row>
    <row r="1484" spans="1:75" ht="15" x14ac:dyDescent="0.25">
      <c r="A1484" s="1315">
        <v>1</v>
      </c>
      <c r="B1484" s="2051">
        <v>43812</v>
      </c>
      <c r="C1484" s="1929">
        <f t="shared" si="692"/>
        <v>1465</v>
      </c>
      <c r="D1484" s="1305" t="s">
        <v>100</v>
      </c>
      <c r="E1484" s="1305" t="s">
        <v>57</v>
      </c>
      <c r="F1484" s="1266">
        <v>3</v>
      </c>
      <c r="G1484" s="1301">
        <f t="shared" si="688"/>
        <v>3995454</v>
      </c>
      <c r="H1484" s="1268"/>
      <c r="I1484" s="817">
        <f t="shared" ref="I1484:I1547" si="705">H1484*S1484</f>
        <v>0</v>
      </c>
      <c r="J1484" s="1268">
        <v>1</v>
      </c>
      <c r="K1484" s="817">
        <f t="shared" si="704"/>
        <v>2231818</v>
      </c>
      <c r="L1484" s="1268">
        <v>1</v>
      </c>
      <c r="M1484" s="817">
        <f t="shared" ref="M1484:M1547" si="706">L1484*U1484</f>
        <v>431818</v>
      </c>
      <c r="N1484" s="1272">
        <f t="shared" si="691"/>
        <v>5</v>
      </c>
      <c r="O1484" s="1494">
        <f t="shared" si="691"/>
        <v>6659090</v>
      </c>
      <c r="P1484" s="1269">
        <f t="shared" si="693"/>
        <v>200000</v>
      </c>
      <c r="Q1484" s="1307"/>
      <c r="R1484" s="1508">
        <v>1331818</v>
      </c>
      <c r="S1484" s="1508">
        <v>1931818</v>
      </c>
      <c r="T1484" s="1508">
        <v>2231818</v>
      </c>
      <c r="U1484" s="1508">
        <v>431818</v>
      </c>
      <c r="V1484" s="1892"/>
      <c r="W1484" s="1229"/>
      <c r="X1484" s="2337"/>
      <c r="Y1484" s="1229"/>
      <c r="Z1484" s="2395"/>
      <c r="AA1484" s="1229"/>
      <c r="AB1484" s="1317"/>
      <c r="AC1484" s="1229"/>
      <c r="AD1484" s="1229"/>
      <c r="AE1484" s="1229"/>
      <c r="AF1484" s="1490">
        <f t="shared" si="694"/>
        <v>0</v>
      </c>
      <c r="AG1484" s="1316">
        <f t="shared" si="695"/>
        <v>6659090</v>
      </c>
      <c r="AH1484" s="1305"/>
      <c r="AI1484" s="1305"/>
      <c r="AJ1484" s="1267"/>
      <c r="AK1484" s="1317"/>
      <c r="AL1484" s="1317"/>
      <c r="AM1484" s="1305"/>
      <c r="AN1484" s="1305"/>
      <c r="AO1484" s="1266"/>
      <c r="AP1484" s="1491">
        <f t="shared" si="696"/>
        <v>0</v>
      </c>
      <c r="AQ1484" s="1268"/>
      <c r="AR1484" s="1492">
        <f t="shared" si="697"/>
        <v>0</v>
      </c>
      <c r="AS1484" s="1268"/>
      <c r="AT1484" s="1492">
        <f t="shared" si="698"/>
        <v>0</v>
      </c>
      <c r="AU1484" s="1268"/>
      <c r="AV1484" s="1492">
        <f t="shared" si="699"/>
        <v>0</v>
      </c>
      <c r="AW1484" s="1493">
        <f t="shared" si="700"/>
        <v>0</v>
      </c>
      <c r="AX1484" s="2153">
        <f t="shared" si="701"/>
        <v>0</v>
      </c>
      <c r="AY1484" s="1495">
        <f t="shared" si="702"/>
        <v>0</v>
      </c>
      <c r="AZ1484" s="1937"/>
      <c r="BA1484" s="1508">
        <v>1331818</v>
      </c>
      <c r="BB1484" s="1508">
        <v>1931818</v>
      </c>
      <c r="BC1484" s="1508">
        <v>2231818</v>
      </c>
      <c r="BD1484" s="1508">
        <v>431818</v>
      </c>
      <c r="BE1484" s="2174"/>
      <c r="BF1484" s="1229"/>
      <c r="BG1484" s="1317"/>
      <c r="BH1484" s="1229"/>
      <c r="BI1484" s="1317"/>
      <c r="BJ1484" s="1229"/>
      <c r="BK1484" s="1317"/>
      <c r="BL1484" s="1229"/>
      <c r="BM1484" s="1229"/>
      <c r="BN1484" s="1229"/>
      <c r="BO1484" s="1490">
        <f t="shared" si="703"/>
        <v>0</v>
      </c>
      <c r="BP1484" s="1496">
        <f t="shared" si="686"/>
        <v>0</v>
      </c>
      <c r="BQ1484" s="1305"/>
      <c r="BS1484" s="1298"/>
      <c r="BT1484" s="1298"/>
      <c r="BU1484" s="1298"/>
      <c r="BV1484" s="1298"/>
      <c r="BW1484" s="1298"/>
    </row>
    <row r="1485" spans="1:75" ht="15" x14ac:dyDescent="0.25">
      <c r="A1485" s="1315">
        <v>2</v>
      </c>
      <c r="B1485" s="2051">
        <v>43812</v>
      </c>
      <c r="C1485" s="1929">
        <f t="shared" si="692"/>
        <v>1466</v>
      </c>
      <c r="D1485" s="1305" t="s">
        <v>58</v>
      </c>
      <c r="E1485" s="1305" t="s">
        <v>57</v>
      </c>
      <c r="F1485" s="1266">
        <v>2</v>
      </c>
      <c r="G1485" s="1301">
        <f t="shared" si="688"/>
        <v>2663636</v>
      </c>
      <c r="H1485" s="1268">
        <v>1</v>
      </c>
      <c r="I1485" s="817">
        <f t="shared" si="705"/>
        <v>1931818</v>
      </c>
      <c r="J1485" s="1268">
        <v>2</v>
      </c>
      <c r="K1485" s="817">
        <f t="shared" si="704"/>
        <v>4463636</v>
      </c>
      <c r="L1485" s="1268">
        <v>2</v>
      </c>
      <c r="M1485" s="817">
        <f t="shared" si="706"/>
        <v>863636</v>
      </c>
      <c r="N1485" s="1272">
        <f t="shared" si="691"/>
        <v>7</v>
      </c>
      <c r="O1485" s="1494">
        <f t="shared" si="691"/>
        <v>9922726</v>
      </c>
      <c r="P1485" s="1269">
        <f t="shared" si="693"/>
        <v>280000</v>
      </c>
      <c r="Q1485" s="1307"/>
      <c r="R1485" s="1508">
        <v>1331818</v>
      </c>
      <c r="S1485" s="1508">
        <v>1931818</v>
      </c>
      <c r="T1485" s="1508">
        <v>2231818</v>
      </c>
      <c r="U1485" s="1508">
        <v>431818</v>
      </c>
      <c r="V1485" s="1892"/>
      <c r="W1485" s="1229"/>
      <c r="X1485" s="2337"/>
      <c r="Y1485" s="1229"/>
      <c r="Z1485" s="2395"/>
      <c r="AA1485" s="1229"/>
      <c r="AB1485" s="1317"/>
      <c r="AC1485" s="1229"/>
      <c r="AD1485" s="1229"/>
      <c r="AE1485" s="1229"/>
      <c r="AF1485" s="1490">
        <f t="shared" si="694"/>
        <v>0</v>
      </c>
      <c r="AG1485" s="1316">
        <f t="shared" si="695"/>
        <v>9922726</v>
      </c>
      <c r="AH1485" s="1305"/>
      <c r="AI1485" s="1305"/>
      <c r="AJ1485" s="1267"/>
      <c r="AK1485" s="1317"/>
      <c r="AL1485" s="1317"/>
      <c r="AM1485" s="1305"/>
      <c r="AN1485" s="1305"/>
      <c r="AO1485" s="1266"/>
      <c r="AP1485" s="1491">
        <f t="shared" si="696"/>
        <v>0</v>
      </c>
      <c r="AQ1485" s="1268"/>
      <c r="AR1485" s="1492">
        <f t="shared" si="697"/>
        <v>0</v>
      </c>
      <c r="AS1485" s="1268"/>
      <c r="AT1485" s="1492">
        <f t="shared" si="698"/>
        <v>0</v>
      </c>
      <c r="AU1485" s="1268"/>
      <c r="AV1485" s="1492">
        <f t="shared" si="699"/>
        <v>0</v>
      </c>
      <c r="AW1485" s="1493">
        <f t="shared" si="700"/>
        <v>0</v>
      </c>
      <c r="AX1485" s="2153">
        <f t="shared" si="701"/>
        <v>0</v>
      </c>
      <c r="AY1485" s="1495">
        <f t="shared" si="702"/>
        <v>0</v>
      </c>
      <c r="AZ1485" s="1937"/>
      <c r="BA1485" s="1508">
        <v>1331818</v>
      </c>
      <c r="BB1485" s="1508">
        <v>1931818</v>
      </c>
      <c r="BC1485" s="1508">
        <v>2231818</v>
      </c>
      <c r="BD1485" s="1508">
        <v>431818</v>
      </c>
      <c r="BE1485" s="2174"/>
      <c r="BF1485" s="1229"/>
      <c r="BG1485" s="1317"/>
      <c r="BH1485" s="1229"/>
      <c r="BI1485" s="1317"/>
      <c r="BJ1485" s="1229"/>
      <c r="BK1485" s="1317"/>
      <c r="BL1485" s="1229"/>
      <c r="BM1485" s="1229"/>
      <c r="BN1485" s="1229"/>
      <c r="BO1485" s="1490">
        <f t="shared" si="703"/>
        <v>0</v>
      </c>
      <c r="BP1485" s="1496">
        <f t="shared" si="686"/>
        <v>0</v>
      </c>
      <c r="BQ1485" s="1305"/>
      <c r="BS1485" s="1298"/>
      <c r="BT1485" s="1298"/>
      <c r="BU1485" s="1298"/>
      <c r="BV1485" s="1298"/>
      <c r="BW1485" s="1298"/>
    </row>
    <row r="1486" spans="1:75" ht="15" x14ac:dyDescent="0.25">
      <c r="A1486" s="1315">
        <v>3</v>
      </c>
      <c r="B1486" s="2051">
        <v>43812</v>
      </c>
      <c r="C1486" s="1929">
        <f t="shared" si="692"/>
        <v>1467</v>
      </c>
      <c r="D1486" s="1305" t="s">
        <v>53</v>
      </c>
      <c r="E1486" s="1305" t="s">
        <v>273</v>
      </c>
      <c r="F1486" s="1266"/>
      <c r="G1486" s="1301">
        <f t="shared" si="688"/>
        <v>0</v>
      </c>
      <c r="H1486" s="1268"/>
      <c r="I1486" s="817">
        <f t="shared" si="705"/>
        <v>0</v>
      </c>
      <c r="J1486" s="1268"/>
      <c r="K1486" s="817">
        <f t="shared" si="704"/>
        <v>0</v>
      </c>
      <c r="L1486" s="1268">
        <v>10</v>
      </c>
      <c r="M1486" s="817">
        <f t="shared" si="706"/>
        <v>4318180</v>
      </c>
      <c r="N1486" s="1272">
        <f t="shared" si="691"/>
        <v>10</v>
      </c>
      <c r="O1486" s="1494">
        <f t="shared" si="691"/>
        <v>4318180</v>
      </c>
      <c r="P1486" s="1269">
        <f t="shared" si="693"/>
        <v>400000</v>
      </c>
      <c r="Q1486" s="1307"/>
      <c r="R1486" s="1508">
        <v>1331818</v>
      </c>
      <c r="S1486" s="1508">
        <v>1931818</v>
      </c>
      <c r="T1486" s="1508">
        <v>2231818</v>
      </c>
      <c r="U1486" s="1508">
        <v>431818</v>
      </c>
      <c r="V1486" s="1892"/>
      <c r="W1486" s="1229"/>
      <c r="X1486" s="2337"/>
      <c r="Y1486" s="1229"/>
      <c r="Z1486" s="2395"/>
      <c r="AA1486" s="1229"/>
      <c r="AB1486" s="1317"/>
      <c r="AC1486" s="1229"/>
      <c r="AD1486" s="1229"/>
      <c r="AE1486" s="1229"/>
      <c r="AF1486" s="1490">
        <f t="shared" si="694"/>
        <v>0</v>
      </c>
      <c r="AG1486" s="1316">
        <f t="shared" si="695"/>
        <v>4318180</v>
      </c>
      <c r="AH1486" s="1305"/>
      <c r="AI1486" s="1305"/>
      <c r="AJ1486" s="1267"/>
      <c r="AK1486" s="1317"/>
      <c r="AL1486" s="1317"/>
      <c r="AM1486" s="1305"/>
      <c r="AN1486" s="1305"/>
      <c r="AO1486" s="1266"/>
      <c r="AP1486" s="1491">
        <f t="shared" si="696"/>
        <v>0</v>
      </c>
      <c r="AQ1486" s="1268"/>
      <c r="AR1486" s="1492">
        <f t="shared" si="697"/>
        <v>0</v>
      </c>
      <c r="AS1486" s="1268"/>
      <c r="AT1486" s="1492">
        <f t="shared" si="698"/>
        <v>0</v>
      </c>
      <c r="AU1486" s="1268"/>
      <c r="AV1486" s="1492">
        <f t="shared" si="699"/>
        <v>0</v>
      </c>
      <c r="AW1486" s="1493">
        <f t="shared" si="700"/>
        <v>0</v>
      </c>
      <c r="AX1486" s="2153">
        <f t="shared" si="701"/>
        <v>0</v>
      </c>
      <c r="AY1486" s="1495">
        <f t="shared" si="702"/>
        <v>0</v>
      </c>
      <c r="AZ1486" s="1937"/>
      <c r="BA1486" s="1508">
        <v>1331818</v>
      </c>
      <c r="BB1486" s="1508">
        <v>1931818</v>
      </c>
      <c r="BC1486" s="1508">
        <v>2231818</v>
      </c>
      <c r="BD1486" s="1508">
        <v>431818</v>
      </c>
      <c r="BE1486" s="2174"/>
      <c r="BF1486" s="1229"/>
      <c r="BG1486" s="1317"/>
      <c r="BH1486" s="1229"/>
      <c r="BI1486" s="1317"/>
      <c r="BJ1486" s="1229"/>
      <c r="BK1486" s="1317"/>
      <c r="BL1486" s="1229"/>
      <c r="BM1486" s="1229"/>
      <c r="BN1486" s="1229"/>
      <c r="BO1486" s="1490">
        <f t="shared" si="703"/>
        <v>0</v>
      </c>
      <c r="BP1486" s="1496">
        <f t="shared" si="686"/>
        <v>0</v>
      </c>
      <c r="BQ1486" s="1305"/>
      <c r="BS1486" s="1298"/>
      <c r="BT1486" s="1298"/>
      <c r="BU1486" s="1298"/>
      <c r="BV1486" s="1298"/>
      <c r="BW1486" s="1298"/>
    </row>
    <row r="1487" spans="1:75" ht="15" x14ac:dyDescent="0.25">
      <c r="A1487" s="1315">
        <v>4</v>
      </c>
      <c r="B1487" s="2051">
        <v>43812</v>
      </c>
      <c r="C1487" s="1929">
        <f t="shared" si="692"/>
        <v>1468</v>
      </c>
      <c r="D1487" s="1305" t="s">
        <v>343</v>
      </c>
      <c r="E1487" s="1305" t="s">
        <v>57</v>
      </c>
      <c r="F1487" s="1266">
        <v>1</v>
      </c>
      <c r="G1487" s="1301">
        <f t="shared" si="688"/>
        <v>1331818</v>
      </c>
      <c r="H1487" s="1268"/>
      <c r="I1487" s="817">
        <f t="shared" si="705"/>
        <v>0</v>
      </c>
      <c r="J1487" s="1268"/>
      <c r="K1487" s="817">
        <f t="shared" si="704"/>
        <v>0</v>
      </c>
      <c r="L1487" s="1268">
        <v>3</v>
      </c>
      <c r="M1487" s="817">
        <f t="shared" si="706"/>
        <v>1295454</v>
      </c>
      <c r="N1487" s="1272">
        <f t="shared" ref="N1487:O1502" si="707">F1487+H1487+J1487+L1487</f>
        <v>4</v>
      </c>
      <c r="O1487" s="1494">
        <f t="shared" si="707"/>
        <v>2627272</v>
      </c>
      <c r="P1487" s="1269">
        <f t="shared" si="693"/>
        <v>160000</v>
      </c>
      <c r="Q1487" s="1307"/>
      <c r="R1487" s="1508">
        <v>1331818</v>
      </c>
      <c r="S1487" s="1508">
        <v>1931818</v>
      </c>
      <c r="T1487" s="1508">
        <v>2231818</v>
      </c>
      <c r="U1487" s="1508">
        <v>431818</v>
      </c>
      <c r="V1487" s="1892"/>
      <c r="W1487" s="1229"/>
      <c r="X1487" s="2337"/>
      <c r="Y1487" s="1229"/>
      <c r="Z1487" s="2395"/>
      <c r="AA1487" s="1229"/>
      <c r="AB1487" s="1317"/>
      <c r="AC1487" s="1229"/>
      <c r="AD1487" s="1229"/>
      <c r="AE1487" s="1229"/>
      <c r="AF1487" s="1490">
        <f t="shared" si="694"/>
        <v>0</v>
      </c>
      <c r="AG1487" s="1316">
        <f t="shared" si="695"/>
        <v>2627272</v>
      </c>
      <c r="AH1487" s="1305"/>
      <c r="AI1487" s="1305"/>
      <c r="AJ1487" s="1267"/>
      <c r="AK1487" s="1317"/>
      <c r="AL1487" s="1317"/>
      <c r="AM1487" s="1305"/>
      <c r="AN1487" s="1305"/>
      <c r="AO1487" s="1266"/>
      <c r="AP1487" s="1491">
        <f t="shared" si="696"/>
        <v>0</v>
      </c>
      <c r="AQ1487" s="1268"/>
      <c r="AR1487" s="1492">
        <f t="shared" si="697"/>
        <v>0</v>
      </c>
      <c r="AS1487" s="1268"/>
      <c r="AT1487" s="1492">
        <f t="shared" si="698"/>
        <v>0</v>
      </c>
      <c r="AU1487" s="1268"/>
      <c r="AV1487" s="1492">
        <f t="shared" si="699"/>
        <v>0</v>
      </c>
      <c r="AW1487" s="1493">
        <f t="shared" si="700"/>
        <v>0</v>
      </c>
      <c r="AX1487" s="2153">
        <f t="shared" si="701"/>
        <v>0</v>
      </c>
      <c r="AY1487" s="1495">
        <f t="shared" si="702"/>
        <v>0</v>
      </c>
      <c r="AZ1487" s="1937"/>
      <c r="BA1487" s="1508">
        <v>1331818</v>
      </c>
      <c r="BB1487" s="1508">
        <v>1931818</v>
      </c>
      <c r="BC1487" s="1508">
        <v>2231818</v>
      </c>
      <c r="BD1487" s="1508">
        <v>431818</v>
      </c>
      <c r="BE1487" s="2174"/>
      <c r="BF1487" s="1229"/>
      <c r="BG1487" s="1317"/>
      <c r="BH1487" s="1229"/>
      <c r="BI1487" s="1317"/>
      <c r="BJ1487" s="1229"/>
      <c r="BK1487" s="1317"/>
      <c r="BL1487" s="1229"/>
      <c r="BM1487" s="1229"/>
      <c r="BN1487" s="1229"/>
      <c r="BO1487" s="1490">
        <f t="shared" si="703"/>
        <v>0</v>
      </c>
      <c r="BP1487" s="1496">
        <f t="shared" si="686"/>
        <v>0</v>
      </c>
      <c r="BQ1487" s="1305"/>
      <c r="BS1487" s="1298"/>
      <c r="BT1487" s="1298"/>
      <c r="BU1487" s="1298"/>
      <c r="BV1487" s="1298"/>
      <c r="BW1487" s="1298"/>
    </row>
    <row r="1488" spans="1:75" ht="15" x14ac:dyDescent="0.25">
      <c r="A1488" s="1315">
        <v>5</v>
      </c>
      <c r="B1488" s="2051">
        <v>43812</v>
      </c>
      <c r="C1488" s="1929">
        <f t="shared" si="692"/>
        <v>1469</v>
      </c>
      <c r="D1488" s="1305" t="s">
        <v>69</v>
      </c>
      <c r="E1488" s="1305" t="s">
        <v>57</v>
      </c>
      <c r="F1488" s="1266">
        <v>2</v>
      </c>
      <c r="G1488" s="1301">
        <f t="shared" si="688"/>
        <v>2663636</v>
      </c>
      <c r="H1488" s="1268"/>
      <c r="I1488" s="817">
        <f t="shared" si="705"/>
        <v>0</v>
      </c>
      <c r="J1488" s="1268"/>
      <c r="K1488" s="817">
        <f t="shared" si="704"/>
        <v>0</v>
      </c>
      <c r="L1488" s="1268">
        <v>3</v>
      </c>
      <c r="M1488" s="817">
        <f t="shared" si="706"/>
        <v>1295454</v>
      </c>
      <c r="N1488" s="1272">
        <f t="shared" si="707"/>
        <v>5</v>
      </c>
      <c r="O1488" s="1494">
        <f t="shared" si="707"/>
        <v>3959090</v>
      </c>
      <c r="P1488" s="1269">
        <f t="shared" si="693"/>
        <v>200000</v>
      </c>
      <c r="Q1488" s="1307"/>
      <c r="R1488" s="1508">
        <v>1331818</v>
      </c>
      <c r="S1488" s="1508">
        <v>1931818</v>
      </c>
      <c r="T1488" s="1508">
        <v>2231818</v>
      </c>
      <c r="U1488" s="1508">
        <v>431818</v>
      </c>
      <c r="V1488" s="1892"/>
      <c r="W1488" s="1229"/>
      <c r="X1488" s="2337"/>
      <c r="Y1488" s="1229"/>
      <c r="Z1488" s="2395"/>
      <c r="AA1488" s="1229"/>
      <c r="AB1488" s="1317"/>
      <c r="AC1488" s="1229"/>
      <c r="AD1488" s="1229"/>
      <c r="AE1488" s="1229"/>
      <c r="AF1488" s="1490">
        <f t="shared" si="694"/>
        <v>0</v>
      </c>
      <c r="AG1488" s="1316">
        <f t="shared" si="695"/>
        <v>3959090</v>
      </c>
      <c r="AH1488" s="1305"/>
      <c r="AI1488" s="1305"/>
      <c r="AJ1488" s="1267"/>
      <c r="AK1488" s="1317"/>
      <c r="AL1488" s="1317"/>
      <c r="AM1488" s="1305"/>
      <c r="AN1488" s="1305"/>
      <c r="AO1488" s="1266"/>
      <c r="AP1488" s="1491">
        <f t="shared" si="696"/>
        <v>0</v>
      </c>
      <c r="AQ1488" s="1268"/>
      <c r="AR1488" s="1492">
        <f t="shared" si="697"/>
        <v>0</v>
      </c>
      <c r="AS1488" s="1268"/>
      <c r="AT1488" s="1492">
        <f t="shared" si="698"/>
        <v>0</v>
      </c>
      <c r="AU1488" s="1268"/>
      <c r="AV1488" s="1492">
        <f t="shared" si="699"/>
        <v>0</v>
      </c>
      <c r="AW1488" s="1493">
        <f t="shared" si="700"/>
        <v>0</v>
      </c>
      <c r="AX1488" s="2153">
        <f t="shared" si="701"/>
        <v>0</v>
      </c>
      <c r="AY1488" s="1495">
        <f t="shared" si="702"/>
        <v>0</v>
      </c>
      <c r="AZ1488" s="1937"/>
      <c r="BA1488" s="1508">
        <v>1331818</v>
      </c>
      <c r="BB1488" s="1508">
        <v>1931818</v>
      </c>
      <c r="BC1488" s="1508">
        <v>2231818</v>
      </c>
      <c r="BD1488" s="1508">
        <v>431818</v>
      </c>
      <c r="BE1488" s="2174"/>
      <c r="BF1488" s="1229"/>
      <c r="BG1488" s="1317"/>
      <c r="BH1488" s="1229"/>
      <c r="BI1488" s="1317"/>
      <c r="BJ1488" s="1229"/>
      <c r="BK1488" s="1317"/>
      <c r="BL1488" s="1229"/>
      <c r="BM1488" s="1229"/>
      <c r="BN1488" s="1229"/>
      <c r="BO1488" s="1490">
        <f t="shared" si="703"/>
        <v>0</v>
      </c>
      <c r="BP1488" s="1496">
        <f t="shared" si="686"/>
        <v>0</v>
      </c>
      <c r="BQ1488" s="1305"/>
      <c r="BS1488" s="1298"/>
      <c r="BT1488" s="1298"/>
      <c r="BU1488" s="1298"/>
      <c r="BV1488" s="1298"/>
      <c r="BW1488" s="1298"/>
    </row>
    <row r="1489" spans="1:75" ht="15" x14ac:dyDescent="0.25">
      <c r="A1489" s="1315">
        <v>6</v>
      </c>
      <c r="B1489" s="2051">
        <v>43812</v>
      </c>
      <c r="C1489" s="1929">
        <f t="shared" si="692"/>
        <v>1470</v>
      </c>
      <c r="D1489" s="1305" t="s">
        <v>92</v>
      </c>
      <c r="E1489" s="1305" t="s">
        <v>88</v>
      </c>
      <c r="F1489" s="1266">
        <v>5</v>
      </c>
      <c r="G1489" s="1301">
        <f t="shared" si="688"/>
        <v>6659090</v>
      </c>
      <c r="H1489" s="1268"/>
      <c r="I1489" s="817">
        <f t="shared" si="705"/>
        <v>0</v>
      </c>
      <c r="J1489" s="1268"/>
      <c r="K1489" s="817">
        <f t="shared" si="704"/>
        <v>0</v>
      </c>
      <c r="L1489" s="1268"/>
      <c r="M1489" s="817">
        <f t="shared" si="706"/>
        <v>0</v>
      </c>
      <c r="N1489" s="1272">
        <f t="shared" si="707"/>
        <v>5</v>
      </c>
      <c r="O1489" s="1494">
        <f t="shared" si="707"/>
        <v>6659090</v>
      </c>
      <c r="P1489" s="1269">
        <f t="shared" si="693"/>
        <v>200000</v>
      </c>
      <c r="Q1489" s="1307"/>
      <c r="R1489" s="1508">
        <v>1331818</v>
      </c>
      <c r="S1489" s="1508">
        <v>1931818</v>
      </c>
      <c r="T1489" s="1508">
        <v>2231818</v>
      </c>
      <c r="U1489" s="1508">
        <v>431818</v>
      </c>
      <c r="V1489" s="1892"/>
      <c r="W1489" s="1229"/>
      <c r="X1489" s="2337"/>
      <c r="Y1489" s="1229"/>
      <c r="Z1489" s="2395"/>
      <c r="AA1489" s="1229"/>
      <c r="AB1489" s="1317"/>
      <c r="AC1489" s="1229"/>
      <c r="AD1489" s="1229"/>
      <c r="AE1489" s="1229"/>
      <c r="AF1489" s="1490">
        <f t="shared" si="694"/>
        <v>0</v>
      </c>
      <c r="AG1489" s="1316">
        <f t="shared" si="695"/>
        <v>6659090</v>
      </c>
      <c r="AH1489" s="1305"/>
      <c r="AI1489" s="1305"/>
      <c r="AJ1489" s="1267"/>
      <c r="AK1489" s="1317"/>
      <c r="AL1489" s="1317"/>
      <c r="AM1489" s="1305"/>
      <c r="AN1489" s="1305"/>
      <c r="AO1489" s="1266"/>
      <c r="AP1489" s="1491">
        <f t="shared" si="696"/>
        <v>0</v>
      </c>
      <c r="AQ1489" s="1268"/>
      <c r="AR1489" s="1492">
        <f t="shared" si="697"/>
        <v>0</v>
      </c>
      <c r="AS1489" s="1268"/>
      <c r="AT1489" s="1492">
        <f t="shared" si="698"/>
        <v>0</v>
      </c>
      <c r="AU1489" s="1268"/>
      <c r="AV1489" s="1492">
        <f t="shared" si="699"/>
        <v>0</v>
      </c>
      <c r="AW1489" s="1493">
        <f t="shared" si="700"/>
        <v>0</v>
      </c>
      <c r="AX1489" s="2153">
        <f t="shared" si="701"/>
        <v>0</v>
      </c>
      <c r="AY1489" s="1495">
        <f t="shared" si="702"/>
        <v>0</v>
      </c>
      <c r="AZ1489" s="1937"/>
      <c r="BA1489" s="1508">
        <v>1331818</v>
      </c>
      <c r="BB1489" s="1508">
        <v>1931818</v>
      </c>
      <c r="BC1489" s="1508">
        <v>2231818</v>
      </c>
      <c r="BD1489" s="1508">
        <v>431818</v>
      </c>
      <c r="BE1489" s="2174"/>
      <c r="BF1489" s="1229"/>
      <c r="BG1489" s="1317"/>
      <c r="BH1489" s="1229"/>
      <c r="BI1489" s="1317"/>
      <c r="BJ1489" s="1229"/>
      <c r="BK1489" s="1317"/>
      <c r="BL1489" s="1229"/>
      <c r="BM1489" s="1229"/>
      <c r="BN1489" s="1229"/>
      <c r="BO1489" s="1490">
        <f t="shared" si="703"/>
        <v>0</v>
      </c>
      <c r="BP1489" s="1496">
        <f t="shared" si="686"/>
        <v>0</v>
      </c>
      <c r="BQ1489" s="1305"/>
      <c r="BS1489" s="1298"/>
      <c r="BT1489" s="1298"/>
      <c r="BU1489" s="1298"/>
      <c r="BV1489" s="1298"/>
      <c r="BW1489" s="1298"/>
    </row>
    <row r="1490" spans="1:75" ht="15" x14ac:dyDescent="0.25">
      <c r="A1490" s="1315">
        <v>7</v>
      </c>
      <c r="B1490" s="2051">
        <v>43812</v>
      </c>
      <c r="C1490" s="1929">
        <f t="shared" si="692"/>
        <v>1471</v>
      </c>
      <c r="D1490" s="1305" t="s">
        <v>177</v>
      </c>
      <c r="E1490" s="1305" t="s">
        <v>88</v>
      </c>
      <c r="F1490" s="1266">
        <v>5</v>
      </c>
      <c r="G1490" s="1301">
        <f t="shared" si="688"/>
        <v>6659090</v>
      </c>
      <c r="H1490" s="1268"/>
      <c r="I1490" s="817">
        <f t="shared" si="705"/>
        <v>0</v>
      </c>
      <c r="J1490" s="1268"/>
      <c r="K1490" s="817">
        <f t="shared" si="704"/>
        <v>0</v>
      </c>
      <c r="L1490" s="1268"/>
      <c r="M1490" s="817">
        <f t="shared" si="706"/>
        <v>0</v>
      </c>
      <c r="N1490" s="1272">
        <f t="shared" si="707"/>
        <v>5</v>
      </c>
      <c r="O1490" s="1494">
        <f t="shared" si="707"/>
        <v>6659090</v>
      </c>
      <c r="P1490" s="1269">
        <f t="shared" si="693"/>
        <v>200000</v>
      </c>
      <c r="Q1490" s="1307"/>
      <c r="R1490" s="1508">
        <v>1331818</v>
      </c>
      <c r="S1490" s="1508">
        <v>1931818</v>
      </c>
      <c r="T1490" s="1508">
        <v>2231818</v>
      </c>
      <c r="U1490" s="1508">
        <v>431818</v>
      </c>
      <c r="V1490" s="1892"/>
      <c r="W1490" s="1229"/>
      <c r="X1490" s="2337"/>
      <c r="Y1490" s="1229"/>
      <c r="Z1490" s="2395"/>
      <c r="AA1490" s="1229"/>
      <c r="AB1490" s="1317"/>
      <c r="AC1490" s="1229"/>
      <c r="AD1490" s="1229"/>
      <c r="AE1490" s="1229"/>
      <c r="AF1490" s="1490">
        <f t="shared" si="694"/>
        <v>0</v>
      </c>
      <c r="AG1490" s="1316">
        <f t="shared" si="695"/>
        <v>6659090</v>
      </c>
      <c r="AH1490" s="1305"/>
      <c r="AI1490" s="1305"/>
      <c r="AJ1490" s="1267"/>
      <c r="AK1490" s="1317"/>
      <c r="AL1490" s="1317"/>
      <c r="AM1490" s="1305"/>
      <c r="AN1490" s="1305"/>
      <c r="AO1490" s="1266"/>
      <c r="AP1490" s="1491">
        <f t="shared" si="696"/>
        <v>0</v>
      </c>
      <c r="AQ1490" s="1268"/>
      <c r="AR1490" s="1492">
        <f t="shared" si="697"/>
        <v>0</v>
      </c>
      <c r="AS1490" s="1268"/>
      <c r="AT1490" s="1492">
        <f t="shared" si="698"/>
        <v>0</v>
      </c>
      <c r="AU1490" s="1268"/>
      <c r="AV1490" s="1492">
        <f t="shared" si="699"/>
        <v>0</v>
      </c>
      <c r="AW1490" s="1493">
        <f t="shared" si="700"/>
        <v>0</v>
      </c>
      <c r="AX1490" s="2153">
        <f t="shared" si="701"/>
        <v>0</v>
      </c>
      <c r="AY1490" s="1495">
        <f t="shared" si="702"/>
        <v>0</v>
      </c>
      <c r="AZ1490" s="1937"/>
      <c r="BA1490" s="1508">
        <v>1331818</v>
      </c>
      <c r="BB1490" s="1508">
        <v>1931818</v>
      </c>
      <c r="BC1490" s="1508">
        <v>2231818</v>
      </c>
      <c r="BD1490" s="1508">
        <v>431818</v>
      </c>
      <c r="BE1490" s="2174"/>
      <c r="BF1490" s="1229"/>
      <c r="BG1490" s="1317"/>
      <c r="BH1490" s="1229"/>
      <c r="BI1490" s="1317"/>
      <c r="BJ1490" s="1229"/>
      <c r="BK1490" s="1317"/>
      <c r="BL1490" s="1229"/>
      <c r="BM1490" s="1229"/>
      <c r="BN1490" s="1229"/>
      <c r="BO1490" s="1490">
        <f t="shared" si="703"/>
        <v>0</v>
      </c>
      <c r="BP1490" s="1496">
        <f t="shared" si="686"/>
        <v>0</v>
      </c>
      <c r="BQ1490" s="1305"/>
      <c r="BS1490" s="1298"/>
      <c r="BT1490" s="1298"/>
      <c r="BU1490" s="1298"/>
      <c r="BV1490" s="1298"/>
      <c r="BW1490" s="1298"/>
    </row>
    <row r="1491" spans="1:75" ht="15" x14ac:dyDescent="0.25">
      <c r="A1491" s="1315">
        <v>8</v>
      </c>
      <c r="B1491" s="2051">
        <v>43812</v>
      </c>
      <c r="C1491" s="1929">
        <f t="shared" si="692"/>
        <v>1472</v>
      </c>
      <c r="D1491" s="1305" t="s">
        <v>212</v>
      </c>
      <c r="E1491" s="1305" t="s">
        <v>88</v>
      </c>
      <c r="F1491" s="1266">
        <v>5</v>
      </c>
      <c r="G1491" s="1301">
        <f t="shared" si="688"/>
        <v>6659090</v>
      </c>
      <c r="H1491" s="1268"/>
      <c r="I1491" s="817">
        <f t="shared" si="705"/>
        <v>0</v>
      </c>
      <c r="J1491" s="1268"/>
      <c r="K1491" s="817">
        <f t="shared" si="704"/>
        <v>0</v>
      </c>
      <c r="L1491" s="1268"/>
      <c r="M1491" s="817">
        <f t="shared" si="706"/>
        <v>0</v>
      </c>
      <c r="N1491" s="1272">
        <f t="shared" si="707"/>
        <v>5</v>
      </c>
      <c r="O1491" s="1494">
        <f t="shared" si="707"/>
        <v>6659090</v>
      </c>
      <c r="P1491" s="1269">
        <f t="shared" si="693"/>
        <v>200000</v>
      </c>
      <c r="Q1491" s="1307"/>
      <c r="R1491" s="1508">
        <v>1331818</v>
      </c>
      <c r="S1491" s="1508">
        <v>1931818</v>
      </c>
      <c r="T1491" s="1508">
        <v>2231818</v>
      </c>
      <c r="U1491" s="1508">
        <v>431818</v>
      </c>
      <c r="V1491" s="1892"/>
      <c r="W1491" s="1229"/>
      <c r="X1491" s="2337"/>
      <c r="Y1491" s="1229"/>
      <c r="Z1491" s="2395"/>
      <c r="AA1491" s="1229"/>
      <c r="AB1491" s="1317"/>
      <c r="AC1491" s="1229"/>
      <c r="AD1491" s="1229"/>
      <c r="AE1491" s="1229"/>
      <c r="AF1491" s="1490">
        <f t="shared" si="694"/>
        <v>0</v>
      </c>
      <c r="AG1491" s="1316">
        <f t="shared" si="695"/>
        <v>6659090</v>
      </c>
      <c r="AH1491" s="1305"/>
      <c r="AI1491" s="1305"/>
      <c r="AJ1491" s="1267"/>
      <c r="AK1491" s="1317"/>
      <c r="AL1491" s="1317"/>
      <c r="AM1491" s="1305"/>
      <c r="AN1491" s="1305"/>
      <c r="AO1491" s="1266"/>
      <c r="AP1491" s="1491">
        <f t="shared" si="696"/>
        <v>0</v>
      </c>
      <c r="AQ1491" s="1268"/>
      <c r="AR1491" s="1492">
        <f t="shared" si="697"/>
        <v>0</v>
      </c>
      <c r="AS1491" s="1268"/>
      <c r="AT1491" s="1492">
        <f t="shared" si="698"/>
        <v>0</v>
      </c>
      <c r="AU1491" s="1268"/>
      <c r="AV1491" s="1492">
        <f t="shared" si="699"/>
        <v>0</v>
      </c>
      <c r="AW1491" s="1493">
        <f t="shared" si="700"/>
        <v>0</v>
      </c>
      <c r="AX1491" s="2153">
        <f t="shared" si="701"/>
        <v>0</v>
      </c>
      <c r="AY1491" s="1495">
        <f t="shared" si="702"/>
        <v>0</v>
      </c>
      <c r="AZ1491" s="1937"/>
      <c r="BA1491" s="1508">
        <v>1331818</v>
      </c>
      <c r="BB1491" s="1508">
        <v>1931818</v>
      </c>
      <c r="BC1491" s="1508">
        <v>2231818</v>
      </c>
      <c r="BD1491" s="1508">
        <v>431818</v>
      </c>
      <c r="BE1491" s="2174"/>
      <c r="BF1491" s="1229"/>
      <c r="BG1491" s="1317"/>
      <c r="BH1491" s="1229"/>
      <c r="BI1491" s="1317"/>
      <c r="BJ1491" s="1229"/>
      <c r="BK1491" s="1317"/>
      <c r="BL1491" s="1229"/>
      <c r="BM1491" s="1229"/>
      <c r="BN1491" s="1229"/>
      <c r="BO1491" s="1490">
        <f t="shared" si="703"/>
        <v>0</v>
      </c>
      <c r="BP1491" s="1496">
        <f t="shared" si="686"/>
        <v>0</v>
      </c>
      <c r="BQ1491" s="1305"/>
      <c r="BS1491" s="1298"/>
      <c r="BT1491" s="1298"/>
      <c r="BU1491" s="1298"/>
      <c r="BV1491" s="1298"/>
      <c r="BW1491" s="1298"/>
    </row>
    <row r="1492" spans="1:75" ht="15" x14ac:dyDescent="0.25">
      <c r="A1492" s="1315">
        <v>9</v>
      </c>
      <c r="B1492" s="2051">
        <v>43812</v>
      </c>
      <c r="C1492" s="1929">
        <f t="shared" si="692"/>
        <v>1473</v>
      </c>
      <c r="D1492" s="1305" t="s">
        <v>90</v>
      </c>
      <c r="E1492" s="1305" t="s">
        <v>88</v>
      </c>
      <c r="F1492" s="1266">
        <v>5</v>
      </c>
      <c r="G1492" s="1301">
        <f t="shared" si="688"/>
        <v>6659090</v>
      </c>
      <c r="H1492" s="1268"/>
      <c r="I1492" s="817">
        <f t="shared" si="705"/>
        <v>0</v>
      </c>
      <c r="J1492" s="1268"/>
      <c r="K1492" s="817">
        <f t="shared" si="704"/>
        <v>0</v>
      </c>
      <c r="L1492" s="1268"/>
      <c r="M1492" s="817">
        <f t="shared" si="706"/>
        <v>0</v>
      </c>
      <c r="N1492" s="1272">
        <f t="shared" si="707"/>
        <v>5</v>
      </c>
      <c r="O1492" s="1494">
        <f t="shared" si="707"/>
        <v>6659090</v>
      </c>
      <c r="P1492" s="1269">
        <f t="shared" si="693"/>
        <v>200000</v>
      </c>
      <c r="Q1492" s="1307"/>
      <c r="R1492" s="1508">
        <v>1331818</v>
      </c>
      <c r="S1492" s="1508">
        <v>1931818</v>
      </c>
      <c r="T1492" s="1508">
        <v>2231818</v>
      </c>
      <c r="U1492" s="1508">
        <v>431818</v>
      </c>
      <c r="V1492" s="1892"/>
      <c r="W1492" s="1229"/>
      <c r="X1492" s="2337"/>
      <c r="Y1492" s="1229"/>
      <c r="Z1492" s="2395"/>
      <c r="AA1492" s="1229"/>
      <c r="AB1492" s="1317"/>
      <c r="AC1492" s="1229"/>
      <c r="AD1492" s="1229"/>
      <c r="AE1492" s="1229"/>
      <c r="AF1492" s="1490">
        <f t="shared" si="694"/>
        <v>0</v>
      </c>
      <c r="AG1492" s="1316">
        <f t="shared" si="695"/>
        <v>6659090</v>
      </c>
      <c r="AH1492" s="1305"/>
      <c r="AI1492" s="1305"/>
      <c r="AJ1492" s="1267"/>
      <c r="AK1492" s="1317"/>
      <c r="AL1492" s="1317"/>
      <c r="AM1492" s="1305"/>
      <c r="AN1492" s="1305"/>
      <c r="AO1492" s="1266"/>
      <c r="AP1492" s="1491">
        <f t="shared" si="696"/>
        <v>0</v>
      </c>
      <c r="AQ1492" s="1268"/>
      <c r="AR1492" s="1492">
        <f t="shared" si="697"/>
        <v>0</v>
      </c>
      <c r="AS1492" s="1268"/>
      <c r="AT1492" s="1492">
        <f t="shared" si="698"/>
        <v>0</v>
      </c>
      <c r="AU1492" s="1268"/>
      <c r="AV1492" s="1492">
        <f t="shared" si="699"/>
        <v>0</v>
      </c>
      <c r="AW1492" s="1493">
        <f t="shared" si="700"/>
        <v>0</v>
      </c>
      <c r="AX1492" s="2153">
        <f t="shared" si="701"/>
        <v>0</v>
      </c>
      <c r="AY1492" s="1495">
        <f t="shared" si="702"/>
        <v>0</v>
      </c>
      <c r="AZ1492" s="1937"/>
      <c r="BA1492" s="1508">
        <v>1331818</v>
      </c>
      <c r="BB1492" s="1508">
        <v>1931818</v>
      </c>
      <c r="BC1492" s="1508">
        <v>2231818</v>
      </c>
      <c r="BD1492" s="1508">
        <v>431818</v>
      </c>
      <c r="BE1492" s="2174"/>
      <c r="BF1492" s="1229"/>
      <c r="BG1492" s="1317"/>
      <c r="BH1492" s="1229"/>
      <c r="BI1492" s="1317"/>
      <c r="BJ1492" s="1229"/>
      <c r="BK1492" s="1317"/>
      <c r="BL1492" s="1229"/>
      <c r="BM1492" s="1229"/>
      <c r="BN1492" s="1229"/>
      <c r="BO1492" s="1490">
        <f t="shared" si="703"/>
        <v>0</v>
      </c>
      <c r="BP1492" s="1496">
        <f t="shared" si="686"/>
        <v>0</v>
      </c>
      <c r="BQ1492" s="1305"/>
      <c r="BS1492" s="1298"/>
      <c r="BT1492" s="1298"/>
      <c r="BU1492" s="1298"/>
      <c r="BV1492" s="1298"/>
      <c r="BW1492" s="1298"/>
    </row>
    <row r="1493" spans="1:75" ht="15" x14ac:dyDescent="0.25">
      <c r="A1493" s="1315">
        <v>10</v>
      </c>
      <c r="B1493" s="2051">
        <v>43812</v>
      </c>
      <c r="C1493" s="1929">
        <f t="shared" si="692"/>
        <v>1474</v>
      </c>
      <c r="D1493" s="1305" t="s">
        <v>44</v>
      </c>
      <c r="E1493" s="1305" t="s">
        <v>273</v>
      </c>
      <c r="F1493" s="1266">
        <v>5</v>
      </c>
      <c r="G1493" s="1301">
        <f t="shared" si="688"/>
        <v>6659090</v>
      </c>
      <c r="H1493" s="1268"/>
      <c r="I1493" s="817">
        <f t="shared" si="705"/>
        <v>0</v>
      </c>
      <c r="J1493" s="1268"/>
      <c r="K1493" s="817">
        <f t="shared" si="704"/>
        <v>0</v>
      </c>
      <c r="L1493" s="1268"/>
      <c r="M1493" s="817">
        <f t="shared" si="706"/>
        <v>0</v>
      </c>
      <c r="N1493" s="1272">
        <f t="shared" si="707"/>
        <v>5</v>
      </c>
      <c r="O1493" s="1494">
        <f t="shared" si="707"/>
        <v>6659090</v>
      </c>
      <c r="P1493" s="1269">
        <f t="shared" si="693"/>
        <v>200000</v>
      </c>
      <c r="Q1493" s="1307"/>
      <c r="R1493" s="1508">
        <v>1331818</v>
      </c>
      <c r="S1493" s="1508">
        <v>1931818</v>
      </c>
      <c r="T1493" s="1508">
        <v>2231818</v>
      </c>
      <c r="U1493" s="1508">
        <v>431818</v>
      </c>
      <c r="V1493" s="1892"/>
      <c r="W1493" s="1229"/>
      <c r="X1493" s="2337"/>
      <c r="Y1493" s="1229"/>
      <c r="Z1493" s="2395"/>
      <c r="AA1493" s="1229"/>
      <c r="AB1493" s="1317"/>
      <c r="AC1493" s="1229"/>
      <c r="AD1493" s="1229"/>
      <c r="AE1493" s="1229"/>
      <c r="AF1493" s="1490">
        <f t="shared" si="694"/>
        <v>0</v>
      </c>
      <c r="AG1493" s="1316">
        <f t="shared" si="695"/>
        <v>6659090</v>
      </c>
      <c r="AH1493" s="1305"/>
      <c r="AI1493" s="1305"/>
      <c r="AJ1493" s="1267"/>
      <c r="AK1493" s="1317"/>
      <c r="AL1493" s="1317"/>
      <c r="AM1493" s="1305"/>
      <c r="AN1493" s="1305"/>
      <c r="AO1493" s="1266"/>
      <c r="AP1493" s="1491">
        <f t="shared" si="696"/>
        <v>0</v>
      </c>
      <c r="AQ1493" s="1268"/>
      <c r="AR1493" s="1492">
        <f t="shared" si="697"/>
        <v>0</v>
      </c>
      <c r="AS1493" s="1268"/>
      <c r="AT1493" s="1492">
        <f t="shared" si="698"/>
        <v>0</v>
      </c>
      <c r="AU1493" s="1268"/>
      <c r="AV1493" s="1492">
        <f t="shared" si="699"/>
        <v>0</v>
      </c>
      <c r="AW1493" s="1493">
        <f t="shared" si="700"/>
        <v>0</v>
      </c>
      <c r="AX1493" s="2153">
        <f t="shared" si="701"/>
        <v>0</v>
      </c>
      <c r="AY1493" s="1495">
        <f t="shared" si="702"/>
        <v>0</v>
      </c>
      <c r="AZ1493" s="1937"/>
      <c r="BA1493" s="1508">
        <v>1331818</v>
      </c>
      <c r="BB1493" s="1508">
        <v>1931818</v>
      </c>
      <c r="BC1493" s="1508">
        <v>2231818</v>
      </c>
      <c r="BD1493" s="1508">
        <v>431818</v>
      </c>
      <c r="BE1493" s="2174"/>
      <c r="BF1493" s="1229"/>
      <c r="BG1493" s="1317"/>
      <c r="BH1493" s="1229"/>
      <c r="BI1493" s="1317"/>
      <c r="BJ1493" s="1229"/>
      <c r="BK1493" s="1317"/>
      <c r="BL1493" s="1229"/>
      <c r="BM1493" s="1229"/>
      <c r="BN1493" s="1229"/>
      <c r="BO1493" s="1490">
        <f t="shared" si="703"/>
        <v>0</v>
      </c>
      <c r="BP1493" s="1496">
        <f t="shared" si="686"/>
        <v>0</v>
      </c>
      <c r="BQ1493" s="1305"/>
      <c r="BS1493" s="1298"/>
      <c r="BT1493" s="1298"/>
      <c r="BU1493" s="1298"/>
      <c r="BV1493" s="1298"/>
      <c r="BW1493" s="1298"/>
    </row>
    <row r="1494" spans="1:75" ht="15" x14ac:dyDescent="0.25">
      <c r="A1494" s="1315">
        <v>11</v>
      </c>
      <c r="B1494" s="2051">
        <v>43812</v>
      </c>
      <c r="C1494" s="1929" t="s">
        <v>369</v>
      </c>
      <c r="D1494" s="1305" t="s">
        <v>44</v>
      </c>
      <c r="E1494" s="1305" t="s">
        <v>273</v>
      </c>
      <c r="F1494" s="1266">
        <v>5</v>
      </c>
      <c r="G1494" s="1301">
        <f t="shared" si="688"/>
        <v>6659090</v>
      </c>
      <c r="H1494" s="1268"/>
      <c r="I1494" s="817">
        <f t="shared" si="705"/>
        <v>0</v>
      </c>
      <c r="J1494" s="1268"/>
      <c r="K1494" s="817">
        <f t="shared" si="704"/>
        <v>0</v>
      </c>
      <c r="L1494" s="1268"/>
      <c r="M1494" s="817">
        <f t="shared" si="706"/>
        <v>0</v>
      </c>
      <c r="N1494" s="1272">
        <f t="shared" si="707"/>
        <v>5</v>
      </c>
      <c r="O1494" s="1494">
        <f t="shared" si="707"/>
        <v>6659090</v>
      </c>
      <c r="P1494" s="1269">
        <f t="shared" si="693"/>
        <v>200000</v>
      </c>
      <c r="Q1494" s="1307"/>
      <c r="R1494" s="1508">
        <v>1331818</v>
      </c>
      <c r="S1494" s="1508">
        <v>1931818</v>
      </c>
      <c r="T1494" s="1508">
        <v>2231818</v>
      </c>
      <c r="U1494" s="1508">
        <v>431818</v>
      </c>
      <c r="V1494" s="1892"/>
      <c r="W1494" s="1229"/>
      <c r="X1494" s="2337"/>
      <c r="Y1494" s="1229"/>
      <c r="Z1494" s="2395"/>
      <c r="AA1494" s="1229"/>
      <c r="AB1494" s="1317"/>
      <c r="AC1494" s="1229"/>
      <c r="AD1494" s="1229"/>
      <c r="AE1494" s="1229"/>
      <c r="AF1494" s="1490">
        <f t="shared" si="694"/>
        <v>0</v>
      </c>
      <c r="AG1494" s="1316">
        <f t="shared" si="695"/>
        <v>6659090</v>
      </c>
      <c r="AH1494" s="1305"/>
      <c r="AI1494" s="1305"/>
      <c r="AJ1494" s="1267"/>
      <c r="AK1494" s="1317"/>
      <c r="AL1494" s="1317"/>
      <c r="AM1494" s="1305"/>
      <c r="AN1494" s="1305"/>
      <c r="AO1494" s="1266"/>
      <c r="AP1494" s="1491">
        <f t="shared" si="696"/>
        <v>0</v>
      </c>
      <c r="AQ1494" s="1268"/>
      <c r="AR1494" s="1492">
        <f t="shared" si="697"/>
        <v>0</v>
      </c>
      <c r="AS1494" s="1268"/>
      <c r="AT1494" s="1492">
        <f t="shared" si="698"/>
        <v>0</v>
      </c>
      <c r="AU1494" s="1268"/>
      <c r="AV1494" s="1492">
        <f t="shared" si="699"/>
        <v>0</v>
      </c>
      <c r="AW1494" s="1493">
        <f t="shared" si="700"/>
        <v>0</v>
      </c>
      <c r="AX1494" s="2153">
        <f t="shared" si="701"/>
        <v>0</v>
      </c>
      <c r="AY1494" s="1495">
        <f t="shared" si="702"/>
        <v>0</v>
      </c>
      <c r="AZ1494" s="1937"/>
      <c r="BA1494" s="1508">
        <v>1331818</v>
      </c>
      <c r="BB1494" s="1508">
        <v>1931818</v>
      </c>
      <c r="BC1494" s="1508">
        <v>2231818</v>
      </c>
      <c r="BD1494" s="1508">
        <v>431818</v>
      </c>
      <c r="BE1494" s="2174"/>
      <c r="BF1494" s="1229"/>
      <c r="BG1494" s="1317"/>
      <c r="BH1494" s="1229"/>
      <c r="BI1494" s="1317"/>
      <c r="BJ1494" s="1229"/>
      <c r="BK1494" s="1317"/>
      <c r="BL1494" s="1229"/>
      <c r="BM1494" s="1229"/>
      <c r="BN1494" s="1229"/>
      <c r="BO1494" s="1490">
        <f t="shared" si="703"/>
        <v>0</v>
      </c>
      <c r="BP1494" s="1496">
        <f t="shared" si="686"/>
        <v>0</v>
      </c>
      <c r="BQ1494" s="1305"/>
      <c r="BS1494" s="1298"/>
      <c r="BT1494" s="1298"/>
      <c r="BU1494" s="1298"/>
      <c r="BV1494" s="1298"/>
      <c r="BW1494" s="1298"/>
    </row>
    <row r="1495" spans="1:75" ht="15" x14ac:dyDescent="0.25">
      <c r="A1495" s="1315">
        <v>1</v>
      </c>
      <c r="B1495" s="2051">
        <v>43813</v>
      </c>
      <c r="C1495" s="1929">
        <v>1475</v>
      </c>
      <c r="D1495" s="1305" t="s">
        <v>89</v>
      </c>
      <c r="E1495" s="1305" t="s">
        <v>88</v>
      </c>
      <c r="F1495" s="1266">
        <v>5</v>
      </c>
      <c r="G1495" s="1301">
        <f t="shared" si="688"/>
        <v>6659090</v>
      </c>
      <c r="H1495" s="1268"/>
      <c r="I1495" s="817">
        <f t="shared" si="705"/>
        <v>0</v>
      </c>
      <c r="J1495" s="1268"/>
      <c r="K1495" s="817">
        <f t="shared" si="704"/>
        <v>0</v>
      </c>
      <c r="L1495" s="1268"/>
      <c r="M1495" s="817">
        <f t="shared" si="706"/>
        <v>0</v>
      </c>
      <c r="N1495" s="1272">
        <f t="shared" si="707"/>
        <v>5</v>
      </c>
      <c r="O1495" s="1494">
        <f t="shared" si="707"/>
        <v>6659090</v>
      </c>
      <c r="P1495" s="1269">
        <f t="shared" si="693"/>
        <v>200000</v>
      </c>
      <c r="Q1495" s="1307"/>
      <c r="R1495" s="1508">
        <v>1331818</v>
      </c>
      <c r="S1495" s="1508">
        <v>1931818</v>
      </c>
      <c r="T1495" s="1508">
        <v>2231818</v>
      </c>
      <c r="U1495" s="1508">
        <v>431818</v>
      </c>
      <c r="V1495" s="1892"/>
      <c r="W1495" s="1229"/>
      <c r="X1495" s="2337"/>
      <c r="Y1495" s="1229"/>
      <c r="Z1495" s="2395"/>
      <c r="AA1495" s="1229"/>
      <c r="AB1495" s="1317"/>
      <c r="AC1495" s="1229"/>
      <c r="AD1495" s="1229"/>
      <c r="AE1495" s="1229"/>
      <c r="AF1495" s="1490">
        <f t="shared" si="694"/>
        <v>0</v>
      </c>
      <c r="AG1495" s="1316">
        <f t="shared" si="695"/>
        <v>6659090</v>
      </c>
      <c r="AH1495" s="1305"/>
      <c r="AI1495" s="1305"/>
      <c r="AJ1495" s="1267"/>
      <c r="AK1495" s="1317"/>
      <c r="AL1495" s="1317"/>
      <c r="AM1495" s="1305"/>
      <c r="AN1495" s="1305"/>
      <c r="AO1495" s="1266"/>
      <c r="AP1495" s="1491">
        <f t="shared" si="696"/>
        <v>0</v>
      </c>
      <c r="AQ1495" s="1268"/>
      <c r="AR1495" s="1492">
        <f t="shared" si="697"/>
        <v>0</v>
      </c>
      <c r="AS1495" s="1268"/>
      <c r="AT1495" s="1492">
        <f t="shared" si="698"/>
        <v>0</v>
      </c>
      <c r="AU1495" s="1268"/>
      <c r="AV1495" s="1492">
        <f t="shared" si="699"/>
        <v>0</v>
      </c>
      <c r="AW1495" s="1493">
        <f t="shared" si="700"/>
        <v>0</v>
      </c>
      <c r="AX1495" s="2153">
        <f t="shared" si="701"/>
        <v>0</v>
      </c>
      <c r="AY1495" s="1495">
        <f t="shared" si="702"/>
        <v>0</v>
      </c>
      <c r="AZ1495" s="1937"/>
      <c r="BA1495" s="1508">
        <v>1331818</v>
      </c>
      <c r="BB1495" s="1508">
        <v>1931818</v>
      </c>
      <c r="BC1495" s="1508">
        <v>2231818</v>
      </c>
      <c r="BD1495" s="1508">
        <v>431818</v>
      </c>
      <c r="BE1495" s="2174"/>
      <c r="BF1495" s="1229"/>
      <c r="BG1495" s="1317"/>
      <c r="BH1495" s="1229"/>
      <c r="BI1495" s="1317"/>
      <c r="BJ1495" s="1229"/>
      <c r="BK1495" s="1317"/>
      <c r="BL1495" s="1229"/>
      <c r="BM1495" s="1229"/>
      <c r="BN1495" s="1229"/>
      <c r="BO1495" s="1490">
        <f t="shared" si="703"/>
        <v>0</v>
      </c>
      <c r="BP1495" s="1496">
        <f t="shared" si="686"/>
        <v>0</v>
      </c>
      <c r="BQ1495" s="1305"/>
      <c r="BS1495" s="1298"/>
      <c r="BT1495" s="1298"/>
      <c r="BU1495" s="1298"/>
      <c r="BV1495" s="1298"/>
      <c r="BW1495" s="1298"/>
    </row>
    <row r="1496" spans="1:75" ht="15" x14ac:dyDescent="0.25">
      <c r="A1496" s="1315">
        <v>2</v>
      </c>
      <c r="B1496" s="2051">
        <v>43813</v>
      </c>
      <c r="C1496" s="1929">
        <f t="shared" ref="C1496:C1507" si="708">C1495+1</f>
        <v>1476</v>
      </c>
      <c r="D1496" s="1305" t="s">
        <v>87</v>
      </c>
      <c r="E1496" s="1305" t="s">
        <v>88</v>
      </c>
      <c r="F1496" s="1266">
        <v>5</v>
      </c>
      <c r="G1496" s="1301">
        <f t="shared" si="688"/>
        <v>6659090</v>
      </c>
      <c r="H1496" s="1268"/>
      <c r="I1496" s="817">
        <f t="shared" si="705"/>
        <v>0</v>
      </c>
      <c r="J1496" s="1268"/>
      <c r="K1496" s="817">
        <f t="shared" si="704"/>
        <v>0</v>
      </c>
      <c r="L1496" s="1268"/>
      <c r="M1496" s="817">
        <f t="shared" si="706"/>
        <v>0</v>
      </c>
      <c r="N1496" s="1272">
        <f t="shared" si="707"/>
        <v>5</v>
      </c>
      <c r="O1496" s="1494">
        <f t="shared" si="707"/>
        <v>6659090</v>
      </c>
      <c r="P1496" s="1269">
        <f t="shared" si="693"/>
        <v>200000</v>
      </c>
      <c r="Q1496" s="1307"/>
      <c r="R1496" s="1508">
        <v>1331818</v>
      </c>
      <c r="S1496" s="1508">
        <v>1931818</v>
      </c>
      <c r="T1496" s="1508">
        <v>2231818</v>
      </c>
      <c r="U1496" s="1508">
        <v>431818</v>
      </c>
      <c r="V1496" s="1892"/>
      <c r="W1496" s="1229"/>
      <c r="X1496" s="2337"/>
      <c r="Y1496" s="1229"/>
      <c r="Z1496" s="2395"/>
      <c r="AA1496" s="1229"/>
      <c r="AB1496" s="1317"/>
      <c r="AC1496" s="1229"/>
      <c r="AD1496" s="1229"/>
      <c r="AE1496" s="1229"/>
      <c r="AF1496" s="1490">
        <f t="shared" si="694"/>
        <v>0</v>
      </c>
      <c r="AG1496" s="1316">
        <f t="shared" si="695"/>
        <v>6659090</v>
      </c>
      <c r="AH1496" s="1305"/>
      <c r="AI1496" s="1305"/>
      <c r="AJ1496" s="1267"/>
      <c r="AK1496" s="1317"/>
      <c r="AL1496" s="1317"/>
      <c r="AM1496" s="1305"/>
      <c r="AN1496" s="1305"/>
      <c r="AO1496" s="1266"/>
      <c r="AP1496" s="1491">
        <f t="shared" si="696"/>
        <v>0</v>
      </c>
      <c r="AQ1496" s="1268"/>
      <c r="AR1496" s="1492">
        <f t="shared" si="697"/>
        <v>0</v>
      </c>
      <c r="AS1496" s="1268"/>
      <c r="AT1496" s="1492">
        <f t="shared" si="698"/>
        <v>0</v>
      </c>
      <c r="AU1496" s="1268"/>
      <c r="AV1496" s="1492">
        <f t="shared" si="699"/>
        <v>0</v>
      </c>
      <c r="AW1496" s="1493">
        <f t="shared" si="700"/>
        <v>0</v>
      </c>
      <c r="AX1496" s="2153">
        <f t="shared" si="701"/>
        <v>0</v>
      </c>
      <c r="AY1496" s="1495">
        <f t="shared" si="702"/>
        <v>0</v>
      </c>
      <c r="AZ1496" s="1937"/>
      <c r="BA1496" s="1508">
        <v>1331818</v>
      </c>
      <c r="BB1496" s="1508">
        <v>1931818</v>
      </c>
      <c r="BC1496" s="1508">
        <v>2231818</v>
      </c>
      <c r="BD1496" s="1508">
        <v>431818</v>
      </c>
      <c r="BE1496" s="2174"/>
      <c r="BF1496" s="1229"/>
      <c r="BG1496" s="1317"/>
      <c r="BH1496" s="1229"/>
      <c r="BI1496" s="1317"/>
      <c r="BJ1496" s="1229"/>
      <c r="BK1496" s="1317"/>
      <c r="BL1496" s="1229"/>
      <c r="BM1496" s="1229"/>
      <c r="BN1496" s="1229"/>
      <c r="BO1496" s="1490">
        <f t="shared" si="703"/>
        <v>0</v>
      </c>
      <c r="BP1496" s="1496">
        <f t="shared" si="686"/>
        <v>0</v>
      </c>
      <c r="BQ1496" s="1305"/>
      <c r="BS1496" s="1298"/>
      <c r="BT1496" s="1298"/>
      <c r="BU1496" s="1298"/>
      <c r="BV1496" s="1298"/>
      <c r="BW1496" s="1298"/>
    </row>
    <row r="1497" spans="1:75" ht="15" x14ac:dyDescent="0.25">
      <c r="A1497" s="1315">
        <v>3</v>
      </c>
      <c r="B1497" s="2051">
        <v>43813</v>
      </c>
      <c r="C1497" s="1929">
        <f t="shared" si="708"/>
        <v>1477</v>
      </c>
      <c r="D1497" s="1305" t="s">
        <v>91</v>
      </c>
      <c r="E1497" s="1305" t="s">
        <v>88</v>
      </c>
      <c r="F1497" s="1266">
        <v>3</v>
      </c>
      <c r="G1497" s="1301">
        <f t="shared" si="688"/>
        <v>3995454</v>
      </c>
      <c r="H1497" s="1268"/>
      <c r="I1497" s="817">
        <f t="shared" si="705"/>
        <v>0</v>
      </c>
      <c r="J1497" s="1268"/>
      <c r="K1497" s="817">
        <f t="shared" si="704"/>
        <v>0</v>
      </c>
      <c r="L1497" s="1268"/>
      <c r="M1497" s="817">
        <f t="shared" si="706"/>
        <v>0</v>
      </c>
      <c r="N1497" s="1272">
        <f t="shared" si="707"/>
        <v>3</v>
      </c>
      <c r="O1497" s="1494">
        <f t="shared" si="707"/>
        <v>3995454</v>
      </c>
      <c r="P1497" s="1269">
        <f t="shared" si="693"/>
        <v>120000</v>
      </c>
      <c r="Q1497" s="1307"/>
      <c r="R1497" s="1508">
        <v>1331818</v>
      </c>
      <c r="S1497" s="1508">
        <v>1931818</v>
      </c>
      <c r="T1497" s="1508">
        <v>2231818</v>
      </c>
      <c r="U1497" s="1508">
        <v>431818</v>
      </c>
      <c r="V1497" s="1892"/>
      <c r="W1497" s="1229"/>
      <c r="X1497" s="2337"/>
      <c r="Y1497" s="1229"/>
      <c r="Z1497" s="2395"/>
      <c r="AA1497" s="1229"/>
      <c r="AB1497" s="1317"/>
      <c r="AC1497" s="1229"/>
      <c r="AD1497" s="1229"/>
      <c r="AE1497" s="1229"/>
      <c r="AF1497" s="1490">
        <f t="shared" si="694"/>
        <v>0</v>
      </c>
      <c r="AG1497" s="1316">
        <f t="shared" si="695"/>
        <v>3995454</v>
      </c>
      <c r="AH1497" s="1305"/>
      <c r="AI1497" s="1305"/>
      <c r="AJ1497" s="1267"/>
      <c r="AK1497" s="1317"/>
      <c r="AL1497" s="1317"/>
      <c r="AM1497" s="1305"/>
      <c r="AN1497" s="1305"/>
      <c r="AO1497" s="1266"/>
      <c r="AP1497" s="1491">
        <f t="shared" si="696"/>
        <v>0</v>
      </c>
      <c r="AQ1497" s="1268"/>
      <c r="AR1497" s="1492">
        <f t="shared" si="697"/>
        <v>0</v>
      </c>
      <c r="AS1497" s="1268"/>
      <c r="AT1497" s="1492">
        <f t="shared" si="698"/>
        <v>0</v>
      </c>
      <c r="AU1497" s="1268"/>
      <c r="AV1497" s="1492">
        <f t="shared" si="699"/>
        <v>0</v>
      </c>
      <c r="AW1497" s="1493">
        <f t="shared" si="700"/>
        <v>0</v>
      </c>
      <c r="AX1497" s="2153">
        <f t="shared" si="701"/>
        <v>0</v>
      </c>
      <c r="AY1497" s="1495">
        <f t="shared" si="702"/>
        <v>0</v>
      </c>
      <c r="AZ1497" s="1937"/>
      <c r="BA1497" s="1508">
        <v>1331818</v>
      </c>
      <c r="BB1497" s="1508">
        <v>1931818</v>
      </c>
      <c r="BC1497" s="1508">
        <v>2231818</v>
      </c>
      <c r="BD1497" s="1508">
        <v>431818</v>
      </c>
      <c r="BE1497" s="2174"/>
      <c r="BF1497" s="1229"/>
      <c r="BG1497" s="1317"/>
      <c r="BH1497" s="1229"/>
      <c r="BI1497" s="1317"/>
      <c r="BJ1497" s="1229"/>
      <c r="BK1497" s="1317"/>
      <c r="BL1497" s="1229"/>
      <c r="BM1497" s="1229"/>
      <c r="BN1497" s="1229"/>
      <c r="BO1497" s="1490">
        <f t="shared" si="703"/>
        <v>0</v>
      </c>
      <c r="BP1497" s="1496">
        <f t="shared" si="686"/>
        <v>0</v>
      </c>
      <c r="BQ1497" s="1305"/>
      <c r="BS1497" s="1298"/>
      <c r="BT1497" s="1298"/>
      <c r="BU1497" s="1298"/>
      <c r="BV1497" s="1298"/>
      <c r="BW1497" s="1298"/>
    </row>
    <row r="1498" spans="1:75" ht="15" x14ac:dyDescent="0.25">
      <c r="A1498" s="1315">
        <v>4</v>
      </c>
      <c r="B1498" s="2051">
        <v>43813</v>
      </c>
      <c r="C1498" s="1929">
        <f t="shared" si="708"/>
        <v>1478</v>
      </c>
      <c r="D1498" s="1305" t="s">
        <v>229</v>
      </c>
      <c r="E1498" s="1305" t="s">
        <v>88</v>
      </c>
      <c r="F1498" s="1266">
        <v>3</v>
      </c>
      <c r="G1498" s="1301">
        <f t="shared" si="688"/>
        <v>3995454</v>
      </c>
      <c r="H1498" s="1268"/>
      <c r="I1498" s="817">
        <f t="shared" si="705"/>
        <v>0</v>
      </c>
      <c r="J1498" s="1268"/>
      <c r="K1498" s="817">
        <f t="shared" si="704"/>
        <v>0</v>
      </c>
      <c r="L1498" s="1268"/>
      <c r="M1498" s="817">
        <f t="shared" si="706"/>
        <v>0</v>
      </c>
      <c r="N1498" s="1272">
        <f t="shared" si="707"/>
        <v>3</v>
      </c>
      <c r="O1498" s="1494">
        <f t="shared" si="707"/>
        <v>3995454</v>
      </c>
      <c r="P1498" s="1269">
        <f t="shared" si="693"/>
        <v>120000</v>
      </c>
      <c r="Q1498" s="1307"/>
      <c r="R1498" s="1508">
        <v>1331818</v>
      </c>
      <c r="S1498" s="1508">
        <v>1931818</v>
      </c>
      <c r="T1498" s="1508">
        <v>2231818</v>
      </c>
      <c r="U1498" s="1508">
        <v>431818</v>
      </c>
      <c r="V1498" s="1892"/>
      <c r="W1498" s="1229"/>
      <c r="X1498" s="2337"/>
      <c r="Y1498" s="1229"/>
      <c r="Z1498" s="2395"/>
      <c r="AA1498" s="1229"/>
      <c r="AB1498" s="1317"/>
      <c r="AC1498" s="1229"/>
      <c r="AD1498" s="1229"/>
      <c r="AE1498" s="1229"/>
      <c r="AF1498" s="1490">
        <f t="shared" si="694"/>
        <v>0</v>
      </c>
      <c r="AG1498" s="1316">
        <f t="shared" si="695"/>
        <v>3995454</v>
      </c>
      <c r="AH1498" s="1305"/>
      <c r="AI1498" s="1305"/>
      <c r="AJ1498" s="1267"/>
      <c r="AK1498" s="1317"/>
      <c r="AL1498" s="1317"/>
      <c r="AM1498" s="1305"/>
      <c r="AN1498" s="1305"/>
      <c r="AO1498" s="1266"/>
      <c r="AP1498" s="1491">
        <f t="shared" si="696"/>
        <v>0</v>
      </c>
      <c r="AQ1498" s="1268"/>
      <c r="AR1498" s="1492">
        <f t="shared" si="697"/>
        <v>0</v>
      </c>
      <c r="AS1498" s="1268"/>
      <c r="AT1498" s="1492">
        <f t="shared" si="698"/>
        <v>0</v>
      </c>
      <c r="AU1498" s="1268"/>
      <c r="AV1498" s="1492">
        <f t="shared" si="699"/>
        <v>0</v>
      </c>
      <c r="AW1498" s="1493">
        <f t="shared" si="700"/>
        <v>0</v>
      </c>
      <c r="AX1498" s="2153">
        <f t="shared" si="701"/>
        <v>0</v>
      </c>
      <c r="AY1498" s="1495">
        <f t="shared" si="702"/>
        <v>0</v>
      </c>
      <c r="AZ1498" s="1937"/>
      <c r="BA1498" s="1508">
        <v>1331818</v>
      </c>
      <c r="BB1498" s="1508">
        <v>1931818</v>
      </c>
      <c r="BC1498" s="1508">
        <v>2231818</v>
      </c>
      <c r="BD1498" s="1508">
        <v>431818</v>
      </c>
      <c r="BE1498" s="2174"/>
      <c r="BF1498" s="1229"/>
      <c r="BG1498" s="1317"/>
      <c r="BH1498" s="1229"/>
      <c r="BI1498" s="1317"/>
      <c r="BJ1498" s="1229"/>
      <c r="BK1498" s="1317"/>
      <c r="BL1498" s="1229"/>
      <c r="BM1498" s="1229"/>
      <c r="BN1498" s="1229"/>
      <c r="BO1498" s="1490">
        <f t="shared" si="703"/>
        <v>0</v>
      </c>
      <c r="BP1498" s="1496">
        <f t="shared" si="686"/>
        <v>0</v>
      </c>
      <c r="BQ1498" s="1305"/>
      <c r="BS1498" s="1298"/>
      <c r="BT1498" s="1298"/>
      <c r="BU1498" s="1298"/>
      <c r="BV1498" s="1298"/>
      <c r="BW1498" s="1298"/>
    </row>
    <row r="1499" spans="1:75" ht="15" x14ac:dyDescent="0.25">
      <c r="A1499" s="1315">
        <v>5</v>
      </c>
      <c r="B1499" s="2051">
        <v>43813</v>
      </c>
      <c r="C1499" s="1929">
        <f t="shared" si="708"/>
        <v>1479</v>
      </c>
      <c r="D1499" s="1305" t="s">
        <v>101</v>
      </c>
      <c r="E1499" s="1305" t="s">
        <v>88</v>
      </c>
      <c r="F1499" s="1266">
        <v>4</v>
      </c>
      <c r="G1499" s="1301">
        <f t="shared" si="688"/>
        <v>5327272</v>
      </c>
      <c r="H1499" s="1268"/>
      <c r="I1499" s="817">
        <f t="shared" si="705"/>
        <v>0</v>
      </c>
      <c r="J1499" s="1268"/>
      <c r="K1499" s="817">
        <f t="shared" si="704"/>
        <v>0</v>
      </c>
      <c r="L1499" s="1268"/>
      <c r="M1499" s="817">
        <f t="shared" si="706"/>
        <v>0</v>
      </c>
      <c r="N1499" s="1272">
        <f t="shared" si="707"/>
        <v>4</v>
      </c>
      <c r="O1499" s="1494">
        <f t="shared" si="707"/>
        <v>5327272</v>
      </c>
      <c r="P1499" s="1269">
        <f t="shared" si="693"/>
        <v>160000</v>
      </c>
      <c r="Q1499" s="1307"/>
      <c r="R1499" s="1508">
        <v>1331818</v>
      </c>
      <c r="S1499" s="1508">
        <v>1931818</v>
      </c>
      <c r="T1499" s="1508">
        <v>2231818</v>
      </c>
      <c r="U1499" s="1508">
        <v>431818</v>
      </c>
      <c r="V1499" s="1892"/>
      <c r="W1499" s="1229"/>
      <c r="X1499" s="2337"/>
      <c r="Y1499" s="1229"/>
      <c r="Z1499" s="2395"/>
      <c r="AA1499" s="1229"/>
      <c r="AB1499" s="1317"/>
      <c r="AC1499" s="1229"/>
      <c r="AD1499" s="1229"/>
      <c r="AE1499" s="1229"/>
      <c r="AF1499" s="1490">
        <f t="shared" si="694"/>
        <v>0</v>
      </c>
      <c r="AG1499" s="1316">
        <f t="shared" si="695"/>
        <v>5327272</v>
      </c>
      <c r="AH1499" s="1305"/>
      <c r="AI1499" s="1305"/>
      <c r="AJ1499" s="1267"/>
      <c r="AK1499" s="1317"/>
      <c r="AL1499" s="1317"/>
      <c r="AM1499" s="1305"/>
      <c r="AN1499" s="1305"/>
      <c r="AO1499" s="1266"/>
      <c r="AP1499" s="1491">
        <f t="shared" si="696"/>
        <v>0</v>
      </c>
      <c r="AQ1499" s="1268"/>
      <c r="AR1499" s="1492">
        <f t="shared" si="697"/>
        <v>0</v>
      </c>
      <c r="AS1499" s="1268"/>
      <c r="AT1499" s="1492">
        <f t="shared" si="698"/>
        <v>0</v>
      </c>
      <c r="AU1499" s="1268"/>
      <c r="AV1499" s="1492">
        <f t="shared" si="699"/>
        <v>0</v>
      </c>
      <c r="AW1499" s="1493">
        <f t="shared" si="700"/>
        <v>0</v>
      </c>
      <c r="AX1499" s="2153">
        <f t="shared" si="701"/>
        <v>0</v>
      </c>
      <c r="AY1499" s="1495">
        <f t="shared" si="702"/>
        <v>0</v>
      </c>
      <c r="AZ1499" s="1937"/>
      <c r="BA1499" s="1508">
        <v>1331818</v>
      </c>
      <c r="BB1499" s="1508">
        <v>1931818</v>
      </c>
      <c r="BC1499" s="1508">
        <v>2231818</v>
      </c>
      <c r="BD1499" s="1508">
        <v>431818</v>
      </c>
      <c r="BE1499" s="2174"/>
      <c r="BF1499" s="1229"/>
      <c r="BG1499" s="1317"/>
      <c r="BH1499" s="1229"/>
      <c r="BI1499" s="1317"/>
      <c r="BJ1499" s="1229"/>
      <c r="BK1499" s="1317"/>
      <c r="BL1499" s="1229"/>
      <c r="BM1499" s="1229"/>
      <c r="BN1499" s="1229"/>
      <c r="BO1499" s="1490">
        <f t="shared" si="703"/>
        <v>0</v>
      </c>
      <c r="BP1499" s="1496">
        <f t="shared" si="686"/>
        <v>0</v>
      </c>
      <c r="BQ1499" s="1305"/>
      <c r="BS1499" s="1298"/>
      <c r="BT1499" s="1298"/>
      <c r="BU1499" s="1298"/>
      <c r="BV1499" s="1298"/>
      <c r="BW1499" s="1298"/>
    </row>
    <row r="1500" spans="1:75" ht="15" x14ac:dyDescent="0.25">
      <c r="A1500" s="1315">
        <v>6</v>
      </c>
      <c r="B1500" s="2051">
        <v>43813</v>
      </c>
      <c r="C1500" s="1929">
        <f t="shared" si="708"/>
        <v>1480</v>
      </c>
      <c r="D1500" s="1305" t="s">
        <v>77</v>
      </c>
      <c r="E1500" s="1305" t="s">
        <v>57</v>
      </c>
      <c r="F1500" s="1266">
        <v>3</v>
      </c>
      <c r="G1500" s="1301">
        <f t="shared" si="688"/>
        <v>3995454</v>
      </c>
      <c r="H1500" s="1268"/>
      <c r="I1500" s="817">
        <f t="shared" si="705"/>
        <v>0</v>
      </c>
      <c r="J1500" s="1268"/>
      <c r="K1500" s="817">
        <f t="shared" si="704"/>
        <v>0</v>
      </c>
      <c r="L1500" s="1268"/>
      <c r="M1500" s="817">
        <f t="shared" si="706"/>
        <v>0</v>
      </c>
      <c r="N1500" s="1272">
        <f t="shared" si="707"/>
        <v>3</v>
      </c>
      <c r="O1500" s="1494">
        <f t="shared" si="707"/>
        <v>3995454</v>
      </c>
      <c r="P1500" s="1269">
        <f t="shared" si="693"/>
        <v>120000</v>
      </c>
      <c r="Q1500" s="1307"/>
      <c r="R1500" s="1508">
        <v>1331818</v>
      </c>
      <c r="S1500" s="1508">
        <v>1931818</v>
      </c>
      <c r="T1500" s="1508">
        <v>2231818</v>
      </c>
      <c r="U1500" s="1508">
        <v>431818</v>
      </c>
      <c r="V1500" s="1892"/>
      <c r="W1500" s="1229"/>
      <c r="X1500" s="2337"/>
      <c r="Y1500" s="1229"/>
      <c r="Z1500" s="2395"/>
      <c r="AA1500" s="1229"/>
      <c r="AB1500" s="1317"/>
      <c r="AC1500" s="1229"/>
      <c r="AD1500" s="1229"/>
      <c r="AE1500" s="1229"/>
      <c r="AF1500" s="1490">
        <f t="shared" si="694"/>
        <v>0</v>
      </c>
      <c r="AG1500" s="1316">
        <f t="shared" si="695"/>
        <v>3995454</v>
      </c>
      <c r="AH1500" s="1305"/>
      <c r="AI1500" s="1305"/>
      <c r="AJ1500" s="1267"/>
      <c r="AK1500" s="1317"/>
      <c r="AL1500" s="1317"/>
      <c r="AM1500" s="1305"/>
      <c r="AN1500" s="1305"/>
      <c r="AO1500" s="1266"/>
      <c r="AP1500" s="1491">
        <f t="shared" si="696"/>
        <v>0</v>
      </c>
      <c r="AQ1500" s="1268"/>
      <c r="AR1500" s="1492">
        <f t="shared" si="697"/>
        <v>0</v>
      </c>
      <c r="AS1500" s="1268"/>
      <c r="AT1500" s="1492">
        <f t="shared" si="698"/>
        <v>0</v>
      </c>
      <c r="AU1500" s="1268"/>
      <c r="AV1500" s="1492">
        <f t="shared" si="699"/>
        <v>0</v>
      </c>
      <c r="AW1500" s="1493">
        <f t="shared" si="700"/>
        <v>0</v>
      </c>
      <c r="AX1500" s="2153">
        <f t="shared" si="701"/>
        <v>0</v>
      </c>
      <c r="AY1500" s="1495">
        <f t="shared" si="702"/>
        <v>0</v>
      </c>
      <c r="AZ1500" s="1937"/>
      <c r="BA1500" s="1508">
        <v>1331818</v>
      </c>
      <c r="BB1500" s="1508">
        <v>1931818</v>
      </c>
      <c r="BC1500" s="1508">
        <v>2231818</v>
      </c>
      <c r="BD1500" s="1508">
        <v>431818</v>
      </c>
      <c r="BE1500" s="2174"/>
      <c r="BF1500" s="1229"/>
      <c r="BG1500" s="1317"/>
      <c r="BH1500" s="1229"/>
      <c r="BI1500" s="1317"/>
      <c r="BJ1500" s="1229"/>
      <c r="BK1500" s="1317"/>
      <c r="BL1500" s="1229"/>
      <c r="BM1500" s="1229"/>
      <c r="BN1500" s="1229"/>
      <c r="BO1500" s="1490">
        <f t="shared" si="703"/>
        <v>0</v>
      </c>
      <c r="BP1500" s="1496">
        <f t="shared" si="686"/>
        <v>0</v>
      </c>
      <c r="BQ1500" s="1305"/>
      <c r="BS1500" s="1298"/>
      <c r="BT1500" s="1298"/>
      <c r="BU1500" s="1298"/>
      <c r="BV1500" s="1298"/>
      <c r="BW1500" s="1298"/>
    </row>
    <row r="1501" spans="1:75" ht="15" x14ac:dyDescent="0.25">
      <c r="A1501" s="1315">
        <v>7</v>
      </c>
      <c r="B1501" s="2051">
        <v>43813</v>
      </c>
      <c r="C1501" s="1929">
        <f t="shared" si="708"/>
        <v>1481</v>
      </c>
      <c r="D1501" s="1305" t="s">
        <v>56</v>
      </c>
      <c r="E1501" s="1305" t="s">
        <v>57</v>
      </c>
      <c r="F1501" s="1266">
        <v>3</v>
      </c>
      <c r="G1501" s="1301">
        <f t="shared" si="688"/>
        <v>3995454</v>
      </c>
      <c r="H1501" s="1268">
        <v>1</v>
      </c>
      <c r="I1501" s="817">
        <f t="shared" si="705"/>
        <v>1931818</v>
      </c>
      <c r="J1501" s="1268"/>
      <c r="K1501" s="817">
        <f t="shared" si="704"/>
        <v>0</v>
      </c>
      <c r="L1501" s="1268"/>
      <c r="M1501" s="817">
        <f t="shared" si="706"/>
        <v>0</v>
      </c>
      <c r="N1501" s="1272">
        <f t="shared" si="707"/>
        <v>4</v>
      </c>
      <c r="O1501" s="1494">
        <f t="shared" si="707"/>
        <v>5927272</v>
      </c>
      <c r="P1501" s="1269">
        <f t="shared" si="693"/>
        <v>160000</v>
      </c>
      <c r="Q1501" s="1307"/>
      <c r="R1501" s="1508">
        <v>1331818</v>
      </c>
      <c r="S1501" s="1508">
        <v>1931818</v>
      </c>
      <c r="T1501" s="1508">
        <v>2231818</v>
      </c>
      <c r="U1501" s="1508">
        <v>431818</v>
      </c>
      <c r="V1501" s="1892"/>
      <c r="W1501" s="1229"/>
      <c r="X1501" s="2337"/>
      <c r="Y1501" s="1229"/>
      <c r="Z1501" s="2395"/>
      <c r="AA1501" s="1229"/>
      <c r="AB1501" s="1317"/>
      <c r="AC1501" s="1229"/>
      <c r="AD1501" s="1229"/>
      <c r="AE1501" s="1229"/>
      <c r="AF1501" s="1490">
        <f t="shared" si="694"/>
        <v>0</v>
      </c>
      <c r="AG1501" s="1316">
        <f t="shared" si="695"/>
        <v>5927272</v>
      </c>
      <c r="AH1501" s="1305"/>
      <c r="AI1501" s="1305"/>
      <c r="AJ1501" s="1267"/>
      <c r="AK1501" s="1317"/>
      <c r="AL1501" s="1317"/>
      <c r="AM1501" s="1305"/>
      <c r="AN1501" s="1305"/>
      <c r="AO1501" s="1266"/>
      <c r="AP1501" s="1491">
        <f t="shared" si="696"/>
        <v>0</v>
      </c>
      <c r="AQ1501" s="1268"/>
      <c r="AR1501" s="1492">
        <f t="shared" si="697"/>
        <v>0</v>
      </c>
      <c r="AS1501" s="1268"/>
      <c r="AT1501" s="1492">
        <f t="shared" si="698"/>
        <v>0</v>
      </c>
      <c r="AU1501" s="1268"/>
      <c r="AV1501" s="1492">
        <f t="shared" si="699"/>
        <v>0</v>
      </c>
      <c r="AW1501" s="1493">
        <f t="shared" si="700"/>
        <v>0</v>
      </c>
      <c r="AX1501" s="2153">
        <f t="shared" si="701"/>
        <v>0</v>
      </c>
      <c r="AY1501" s="1495">
        <f t="shared" si="702"/>
        <v>0</v>
      </c>
      <c r="AZ1501" s="1937"/>
      <c r="BA1501" s="1508">
        <v>1331818</v>
      </c>
      <c r="BB1501" s="1508">
        <v>1931818</v>
      </c>
      <c r="BC1501" s="1508">
        <v>2231818</v>
      </c>
      <c r="BD1501" s="1508">
        <v>431818</v>
      </c>
      <c r="BE1501" s="2174"/>
      <c r="BF1501" s="1229"/>
      <c r="BG1501" s="1317"/>
      <c r="BH1501" s="1229"/>
      <c r="BI1501" s="1317"/>
      <c r="BJ1501" s="1229"/>
      <c r="BK1501" s="1317"/>
      <c r="BL1501" s="1229"/>
      <c r="BM1501" s="1229"/>
      <c r="BN1501" s="1229"/>
      <c r="BO1501" s="1490">
        <f t="shared" si="703"/>
        <v>0</v>
      </c>
      <c r="BP1501" s="1496">
        <f t="shared" si="686"/>
        <v>0</v>
      </c>
      <c r="BQ1501" s="1305"/>
      <c r="BS1501" s="1298"/>
      <c r="BT1501" s="1298"/>
      <c r="BU1501" s="1298"/>
      <c r="BV1501" s="1298"/>
      <c r="BW1501" s="1298"/>
    </row>
    <row r="1502" spans="1:75" ht="15" x14ac:dyDescent="0.25">
      <c r="A1502" s="1315">
        <v>8</v>
      </c>
      <c r="B1502" s="2051">
        <v>43813</v>
      </c>
      <c r="C1502" s="1929">
        <f t="shared" si="708"/>
        <v>1482</v>
      </c>
      <c r="D1502" s="1305" t="s">
        <v>73</v>
      </c>
      <c r="E1502" s="1305" t="s">
        <v>57</v>
      </c>
      <c r="F1502" s="1266">
        <v>3</v>
      </c>
      <c r="G1502" s="1301">
        <f t="shared" si="688"/>
        <v>3995454</v>
      </c>
      <c r="H1502" s="1268"/>
      <c r="I1502" s="817">
        <f t="shared" si="705"/>
        <v>0</v>
      </c>
      <c r="J1502" s="1268"/>
      <c r="K1502" s="817">
        <f t="shared" si="704"/>
        <v>0</v>
      </c>
      <c r="L1502" s="1268"/>
      <c r="M1502" s="817">
        <f t="shared" si="706"/>
        <v>0</v>
      </c>
      <c r="N1502" s="1272">
        <f t="shared" si="707"/>
        <v>3</v>
      </c>
      <c r="O1502" s="1494">
        <f t="shared" si="707"/>
        <v>3995454</v>
      </c>
      <c r="P1502" s="1269">
        <f t="shared" si="693"/>
        <v>120000</v>
      </c>
      <c r="Q1502" s="1307"/>
      <c r="R1502" s="1508">
        <v>1331818</v>
      </c>
      <c r="S1502" s="1508">
        <v>1931818</v>
      </c>
      <c r="T1502" s="1508">
        <v>2231818</v>
      </c>
      <c r="U1502" s="1508">
        <v>431818</v>
      </c>
      <c r="V1502" s="1892"/>
      <c r="W1502" s="1229"/>
      <c r="X1502" s="2337"/>
      <c r="Y1502" s="1229"/>
      <c r="Z1502" s="2395"/>
      <c r="AA1502" s="1229"/>
      <c r="AB1502" s="1317"/>
      <c r="AC1502" s="1229"/>
      <c r="AD1502" s="1229"/>
      <c r="AE1502" s="1229"/>
      <c r="AF1502" s="1490">
        <f t="shared" si="694"/>
        <v>0</v>
      </c>
      <c r="AG1502" s="1316">
        <f t="shared" si="695"/>
        <v>3995454</v>
      </c>
      <c r="AH1502" s="1305"/>
      <c r="AI1502" s="1305"/>
      <c r="AJ1502" s="1267"/>
      <c r="AK1502" s="1317"/>
      <c r="AL1502" s="1317"/>
      <c r="AM1502" s="1305"/>
      <c r="AN1502" s="1305"/>
      <c r="AO1502" s="1266"/>
      <c r="AP1502" s="1491">
        <f t="shared" si="696"/>
        <v>0</v>
      </c>
      <c r="AQ1502" s="1268"/>
      <c r="AR1502" s="1492">
        <f t="shared" si="697"/>
        <v>0</v>
      </c>
      <c r="AS1502" s="1268"/>
      <c r="AT1502" s="1492">
        <f t="shared" si="698"/>
        <v>0</v>
      </c>
      <c r="AU1502" s="1268"/>
      <c r="AV1502" s="1492">
        <f t="shared" si="699"/>
        <v>0</v>
      </c>
      <c r="AW1502" s="1493">
        <f t="shared" si="700"/>
        <v>0</v>
      </c>
      <c r="AX1502" s="2153">
        <f t="shared" si="701"/>
        <v>0</v>
      </c>
      <c r="AY1502" s="1495">
        <f t="shared" si="702"/>
        <v>0</v>
      </c>
      <c r="AZ1502" s="1937"/>
      <c r="BA1502" s="1508">
        <v>1331818</v>
      </c>
      <c r="BB1502" s="1508">
        <v>1931818</v>
      </c>
      <c r="BC1502" s="1508">
        <v>2231818</v>
      </c>
      <c r="BD1502" s="1508">
        <v>431818</v>
      </c>
      <c r="BE1502" s="2174"/>
      <c r="BF1502" s="1229"/>
      <c r="BG1502" s="1317"/>
      <c r="BH1502" s="1229"/>
      <c r="BI1502" s="1317"/>
      <c r="BJ1502" s="1229"/>
      <c r="BK1502" s="1317"/>
      <c r="BL1502" s="1229"/>
      <c r="BM1502" s="1229"/>
      <c r="BN1502" s="1229"/>
      <c r="BO1502" s="1490">
        <f t="shared" si="703"/>
        <v>0</v>
      </c>
      <c r="BP1502" s="1496">
        <f t="shared" ref="BP1502:BP1566" si="709">AX1502-BO1502</f>
        <v>0</v>
      </c>
      <c r="BQ1502" s="1305"/>
      <c r="BS1502" s="1298"/>
      <c r="BT1502" s="1298"/>
      <c r="BU1502" s="1298"/>
      <c r="BV1502" s="1298"/>
      <c r="BW1502" s="1298"/>
    </row>
    <row r="1503" spans="1:75" ht="15" x14ac:dyDescent="0.25">
      <c r="A1503" s="1315">
        <v>9</v>
      </c>
      <c r="B1503" s="2051">
        <v>43813</v>
      </c>
      <c r="C1503" s="1929">
        <f t="shared" si="708"/>
        <v>1483</v>
      </c>
      <c r="D1503" s="1305" t="s">
        <v>354</v>
      </c>
      <c r="E1503" s="1305" t="s">
        <v>273</v>
      </c>
      <c r="F1503" s="1266">
        <v>3</v>
      </c>
      <c r="G1503" s="1301">
        <f t="shared" si="688"/>
        <v>3995454</v>
      </c>
      <c r="H1503" s="1268"/>
      <c r="I1503" s="817">
        <f t="shared" si="705"/>
        <v>0</v>
      </c>
      <c r="J1503" s="1268"/>
      <c r="K1503" s="817">
        <f t="shared" si="704"/>
        <v>0</v>
      </c>
      <c r="L1503" s="1268"/>
      <c r="M1503" s="817">
        <f t="shared" si="706"/>
        <v>0</v>
      </c>
      <c r="N1503" s="1272">
        <f t="shared" ref="N1503:O1518" si="710">F1503+H1503+J1503+L1503</f>
        <v>3</v>
      </c>
      <c r="O1503" s="1494">
        <f t="shared" si="710"/>
        <v>3995454</v>
      </c>
      <c r="P1503" s="1269">
        <f t="shared" si="693"/>
        <v>120000</v>
      </c>
      <c r="Q1503" s="1307"/>
      <c r="R1503" s="1508">
        <v>1331818</v>
      </c>
      <c r="S1503" s="1508">
        <v>1931818</v>
      </c>
      <c r="T1503" s="1508">
        <v>2231818</v>
      </c>
      <c r="U1503" s="1508">
        <v>431818</v>
      </c>
      <c r="V1503" s="1892"/>
      <c r="W1503" s="1229"/>
      <c r="X1503" s="2337"/>
      <c r="Y1503" s="1229"/>
      <c r="Z1503" s="2395"/>
      <c r="AA1503" s="1229"/>
      <c r="AB1503" s="1317"/>
      <c r="AC1503" s="1229"/>
      <c r="AD1503" s="1229"/>
      <c r="AE1503" s="1229"/>
      <c r="AF1503" s="1490">
        <f t="shared" si="694"/>
        <v>0</v>
      </c>
      <c r="AG1503" s="1316">
        <f t="shared" si="695"/>
        <v>3995454</v>
      </c>
      <c r="AH1503" s="1305"/>
      <c r="AI1503" s="1305"/>
      <c r="AJ1503" s="1267"/>
      <c r="AK1503" s="1317"/>
      <c r="AL1503" s="1317"/>
      <c r="AM1503" s="1305"/>
      <c r="AN1503" s="1305"/>
      <c r="AO1503" s="1266"/>
      <c r="AP1503" s="1491">
        <f t="shared" si="696"/>
        <v>0</v>
      </c>
      <c r="AQ1503" s="1268"/>
      <c r="AR1503" s="1492">
        <f t="shared" si="697"/>
        <v>0</v>
      </c>
      <c r="AS1503" s="1268"/>
      <c r="AT1503" s="1492">
        <f t="shared" si="698"/>
        <v>0</v>
      </c>
      <c r="AU1503" s="1268"/>
      <c r="AV1503" s="1492">
        <f t="shared" si="699"/>
        <v>0</v>
      </c>
      <c r="AW1503" s="1493">
        <f t="shared" si="700"/>
        <v>0</v>
      </c>
      <c r="AX1503" s="2153">
        <f t="shared" si="701"/>
        <v>0</v>
      </c>
      <c r="AY1503" s="1495">
        <f t="shared" si="702"/>
        <v>0</v>
      </c>
      <c r="AZ1503" s="1937"/>
      <c r="BA1503" s="1508">
        <v>1331818</v>
      </c>
      <c r="BB1503" s="1508">
        <v>1931818</v>
      </c>
      <c r="BC1503" s="1508">
        <v>2231818</v>
      </c>
      <c r="BD1503" s="1508">
        <v>431818</v>
      </c>
      <c r="BE1503" s="2174"/>
      <c r="BF1503" s="1229"/>
      <c r="BG1503" s="1317"/>
      <c r="BH1503" s="1229"/>
      <c r="BI1503" s="1317"/>
      <c r="BJ1503" s="1229"/>
      <c r="BK1503" s="1317"/>
      <c r="BL1503" s="1229"/>
      <c r="BM1503" s="1229"/>
      <c r="BN1503" s="1229"/>
      <c r="BO1503" s="1490">
        <f t="shared" si="703"/>
        <v>0</v>
      </c>
      <c r="BP1503" s="1496">
        <f t="shared" si="709"/>
        <v>0</v>
      </c>
      <c r="BQ1503" s="1305"/>
      <c r="BS1503" s="1298"/>
      <c r="BT1503" s="1298"/>
      <c r="BU1503" s="1298"/>
      <c r="BV1503" s="1298"/>
      <c r="BW1503" s="1298"/>
    </row>
    <row r="1504" spans="1:75" ht="15" x14ac:dyDescent="0.25">
      <c r="A1504" s="1315">
        <v>10</v>
      </c>
      <c r="B1504" s="2051">
        <v>43813</v>
      </c>
      <c r="C1504" s="1929">
        <f t="shared" si="708"/>
        <v>1484</v>
      </c>
      <c r="D1504" s="1305" t="s">
        <v>357</v>
      </c>
      <c r="E1504" s="1305" t="s">
        <v>273</v>
      </c>
      <c r="F1504" s="1266">
        <v>3</v>
      </c>
      <c r="G1504" s="1301">
        <f t="shared" si="688"/>
        <v>3995454</v>
      </c>
      <c r="H1504" s="1268"/>
      <c r="I1504" s="817">
        <f t="shared" si="705"/>
        <v>0</v>
      </c>
      <c r="J1504" s="1268"/>
      <c r="K1504" s="817">
        <f t="shared" si="704"/>
        <v>0</v>
      </c>
      <c r="L1504" s="1268"/>
      <c r="M1504" s="817">
        <f t="shared" si="706"/>
        <v>0</v>
      </c>
      <c r="N1504" s="1272">
        <f t="shared" si="710"/>
        <v>3</v>
      </c>
      <c r="O1504" s="1494">
        <f t="shared" si="710"/>
        <v>3995454</v>
      </c>
      <c r="P1504" s="1269">
        <f t="shared" si="693"/>
        <v>120000</v>
      </c>
      <c r="Q1504" s="1307"/>
      <c r="R1504" s="1508">
        <v>1331818</v>
      </c>
      <c r="S1504" s="1508">
        <v>1931818</v>
      </c>
      <c r="T1504" s="1508">
        <v>2231818</v>
      </c>
      <c r="U1504" s="1508">
        <v>431818</v>
      </c>
      <c r="V1504" s="1892"/>
      <c r="W1504" s="1229"/>
      <c r="X1504" s="2337"/>
      <c r="Y1504" s="1229"/>
      <c r="Z1504" s="2395"/>
      <c r="AA1504" s="1229"/>
      <c r="AB1504" s="1317"/>
      <c r="AC1504" s="1229"/>
      <c r="AD1504" s="1229"/>
      <c r="AE1504" s="1229"/>
      <c r="AF1504" s="1490">
        <f t="shared" si="694"/>
        <v>0</v>
      </c>
      <c r="AG1504" s="1316">
        <f t="shared" si="695"/>
        <v>3995454</v>
      </c>
      <c r="AH1504" s="1305"/>
      <c r="AI1504" s="1305"/>
      <c r="AJ1504" s="1267"/>
      <c r="AK1504" s="1317"/>
      <c r="AL1504" s="1317"/>
      <c r="AM1504" s="1305"/>
      <c r="AN1504" s="1305"/>
      <c r="AO1504" s="1266"/>
      <c r="AP1504" s="1491">
        <f t="shared" si="696"/>
        <v>0</v>
      </c>
      <c r="AQ1504" s="1268"/>
      <c r="AR1504" s="1492">
        <f t="shared" si="697"/>
        <v>0</v>
      </c>
      <c r="AS1504" s="1268"/>
      <c r="AT1504" s="1492">
        <f t="shared" si="698"/>
        <v>0</v>
      </c>
      <c r="AU1504" s="1268"/>
      <c r="AV1504" s="1492">
        <f t="shared" si="699"/>
        <v>0</v>
      </c>
      <c r="AW1504" s="1493">
        <f t="shared" si="700"/>
        <v>0</v>
      </c>
      <c r="AX1504" s="2153">
        <f t="shared" si="701"/>
        <v>0</v>
      </c>
      <c r="AY1504" s="1495">
        <f t="shared" si="702"/>
        <v>0</v>
      </c>
      <c r="AZ1504" s="1937"/>
      <c r="BA1504" s="1508">
        <v>1331818</v>
      </c>
      <c r="BB1504" s="1508">
        <v>1931818</v>
      </c>
      <c r="BC1504" s="1508">
        <v>2231818</v>
      </c>
      <c r="BD1504" s="1508">
        <v>431818</v>
      </c>
      <c r="BE1504" s="2174"/>
      <c r="BF1504" s="1229"/>
      <c r="BG1504" s="1317"/>
      <c r="BH1504" s="1229"/>
      <c r="BI1504" s="1317"/>
      <c r="BJ1504" s="1229"/>
      <c r="BK1504" s="1317"/>
      <c r="BL1504" s="1229"/>
      <c r="BM1504" s="1229"/>
      <c r="BN1504" s="1229"/>
      <c r="BO1504" s="1490">
        <f t="shared" si="703"/>
        <v>0</v>
      </c>
      <c r="BP1504" s="1496">
        <f t="shared" si="709"/>
        <v>0</v>
      </c>
      <c r="BQ1504" s="1305"/>
      <c r="BS1504" s="1298"/>
      <c r="BT1504" s="1298"/>
      <c r="BU1504" s="1298"/>
      <c r="BV1504" s="1298"/>
      <c r="BW1504" s="1298"/>
    </row>
    <row r="1505" spans="1:75" ht="15" x14ac:dyDescent="0.25">
      <c r="A1505" s="1315">
        <v>11</v>
      </c>
      <c r="B1505" s="2051">
        <v>43813</v>
      </c>
      <c r="C1505" s="1929">
        <f t="shared" si="708"/>
        <v>1485</v>
      </c>
      <c r="D1505" s="1305" t="s">
        <v>290</v>
      </c>
      <c r="E1505" s="1305" t="s">
        <v>273</v>
      </c>
      <c r="F1505" s="1266">
        <v>4</v>
      </c>
      <c r="G1505" s="1301">
        <f t="shared" si="688"/>
        <v>5327272</v>
      </c>
      <c r="H1505" s="1268"/>
      <c r="I1505" s="817">
        <f t="shared" si="705"/>
        <v>0</v>
      </c>
      <c r="J1505" s="1268"/>
      <c r="K1505" s="817">
        <f t="shared" si="704"/>
        <v>0</v>
      </c>
      <c r="L1505" s="1268"/>
      <c r="M1505" s="817">
        <f t="shared" si="706"/>
        <v>0</v>
      </c>
      <c r="N1505" s="1272">
        <f t="shared" si="710"/>
        <v>4</v>
      </c>
      <c r="O1505" s="1494">
        <f t="shared" si="710"/>
        <v>5327272</v>
      </c>
      <c r="P1505" s="1269">
        <f t="shared" si="693"/>
        <v>160000</v>
      </c>
      <c r="Q1505" s="1307"/>
      <c r="R1505" s="1508">
        <v>1331818</v>
      </c>
      <c r="S1505" s="1508">
        <v>1931818</v>
      </c>
      <c r="T1505" s="1508">
        <v>2231818</v>
      </c>
      <c r="U1505" s="1508">
        <v>431818</v>
      </c>
      <c r="V1505" s="1892"/>
      <c r="W1505" s="1229"/>
      <c r="X1505" s="2337"/>
      <c r="Y1505" s="1229"/>
      <c r="Z1505" s="2395"/>
      <c r="AA1505" s="1229"/>
      <c r="AB1505" s="1317"/>
      <c r="AC1505" s="1229"/>
      <c r="AD1505" s="1229"/>
      <c r="AE1505" s="1229"/>
      <c r="AF1505" s="1490">
        <f t="shared" si="694"/>
        <v>0</v>
      </c>
      <c r="AG1505" s="1316">
        <f t="shared" si="695"/>
        <v>5327272</v>
      </c>
      <c r="AH1505" s="1305"/>
      <c r="AI1505" s="1305"/>
      <c r="AJ1505" s="1267"/>
      <c r="AK1505" s="1317"/>
      <c r="AL1505" s="1317"/>
      <c r="AM1505" s="1305"/>
      <c r="AN1505" s="1305"/>
      <c r="AO1505" s="1266"/>
      <c r="AP1505" s="1491">
        <f t="shared" si="696"/>
        <v>0</v>
      </c>
      <c r="AQ1505" s="1268"/>
      <c r="AR1505" s="1492">
        <f t="shared" si="697"/>
        <v>0</v>
      </c>
      <c r="AS1505" s="1268"/>
      <c r="AT1505" s="1492">
        <f t="shared" si="698"/>
        <v>0</v>
      </c>
      <c r="AU1505" s="1268"/>
      <c r="AV1505" s="1492">
        <f t="shared" si="699"/>
        <v>0</v>
      </c>
      <c r="AW1505" s="1493">
        <f t="shared" si="700"/>
        <v>0</v>
      </c>
      <c r="AX1505" s="2153">
        <f t="shared" si="701"/>
        <v>0</v>
      </c>
      <c r="AY1505" s="1495">
        <f t="shared" si="702"/>
        <v>0</v>
      </c>
      <c r="AZ1505" s="1937"/>
      <c r="BA1505" s="1508">
        <v>1331818</v>
      </c>
      <c r="BB1505" s="1508">
        <v>1931818</v>
      </c>
      <c r="BC1505" s="1508">
        <v>2231818</v>
      </c>
      <c r="BD1505" s="1508">
        <v>431818</v>
      </c>
      <c r="BE1505" s="2174"/>
      <c r="BF1505" s="1229"/>
      <c r="BG1505" s="1317"/>
      <c r="BH1505" s="1229"/>
      <c r="BI1505" s="1317"/>
      <c r="BJ1505" s="1229"/>
      <c r="BK1505" s="1317"/>
      <c r="BL1505" s="1229"/>
      <c r="BM1505" s="1229"/>
      <c r="BN1505" s="1229"/>
      <c r="BO1505" s="1490">
        <f t="shared" si="703"/>
        <v>0</v>
      </c>
      <c r="BP1505" s="1496">
        <f t="shared" si="709"/>
        <v>0</v>
      </c>
      <c r="BQ1505" s="1305"/>
      <c r="BS1505" s="1298"/>
      <c r="BT1505" s="1298"/>
      <c r="BU1505" s="1298"/>
      <c r="BV1505" s="1298"/>
      <c r="BW1505" s="1298"/>
    </row>
    <row r="1506" spans="1:75" ht="15" x14ac:dyDescent="0.25">
      <c r="A1506" s="1315">
        <v>12</v>
      </c>
      <c r="B1506" s="2051">
        <v>43813</v>
      </c>
      <c r="C1506" s="1929">
        <f t="shared" si="708"/>
        <v>1486</v>
      </c>
      <c r="D1506" s="1305" t="s">
        <v>36</v>
      </c>
      <c r="E1506" s="1305" t="s">
        <v>31</v>
      </c>
      <c r="F1506" s="1266">
        <v>4</v>
      </c>
      <c r="G1506" s="1301">
        <f t="shared" si="688"/>
        <v>5327272</v>
      </c>
      <c r="H1506" s="1268">
        <v>2</v>
      </c>
      <c r="I1506" s="817">
        <f t="shared" si="705"/>
        <v>3863636</v>
      </c>
      <c r="J1506" s="1268"/>
      <c r="K1506" s="817">
        <f t="shared" si="704"/>
        <v>0</v>
      </c>
      <c r="L1506" s="1268"/>
      <c r="M1506" s="817">
        <f t="shared" si="706"/>
        <v>0</v>
      </c>
      <c r="N1506" s="1272">
        <f t="shared" si="710"/>
        <v>6</v>
      </c>
      <c r="O1506" s="1494">
        <f t="shared" si="710"/>
        <v>9190908</v>
      </c>
      <c r="P1506" s="1269">
        <f t="shared" si="693"/>
        <v>240000</v>
      </c>
      <c r="Q1506" s="1307"/>
      <c r="R1506" s="1508">
        <v>1331818</v>
      </c>
      <c r="S1506" s="1508">
        <v>1931818</v>
      </c>
      <c r="T1506" s="1508">
        <v>2231818</v>
      </c>
      <c r="U1506" s="1508">
        <v>431818</v>
      </c>
      <c r="V1506" s="1892"/>
      <c r="W1506" s="1229"/>
      <c r="X1506" s="2337"/>
      <c r="Y1506" s="1229"/>
      <c r="Z1506" s="2395"/>
      <c r="AA1506" s="1229"/>
      <c r="AB1506" s="1317"/>
      <c r="AC1506" s="1229"/>
      <c r="AD1506" s="1229"/>
      <c r="AE1506" s="1229"/>
      <c r="AF1506" s="1490">
        <f t="shared" si="694"/>
        <v>0</v>
      </c>
      <c r="AG1506" s="1316">
        <f t="shared" si="695"/>
        <v>9190908</v>
      </c>
      <c r="AH1506" s="1305"/>
      <c r="AI1506" s="1305"/>
      <c r="AJ1506" s="1267"/>
      <c r="AK1506" s="1317"/>
      <c r="AL1506" s="1317"/>
      <c r="AM1506" s="1305"/>
      <c r="AN1506" s="1305"/>
      <c r="AO1506" s="1266"/>
      <c r="AP1506" s="1491">
        <f t="shared" si="696"/>
        <v>0</v>
      </c>
      <c r="AQ1506" s="1268"/>
      <c r="AR1506" s="1492">
        <f t="shared" si="697"/>
        <v>0</v>
      </c>
      <c r="AS1506" s="1268"/>
      <c r="AT1506" s="1492">
        <f t="shared" si="698"/>
        <v>0</v>
      </c>
      <c r="AU1506" s="1268"/>
      <c r="AV1506" s="1492">
        <f t="shared" si="699"/>
        <v>0</v>
      </c>
      <c r="AW1506" s="1493">
        <f t="shared" si="700"/>
        <v>0</v>
      </c>
      <c r="AX1506" s="2153">
        <f t="shared" si="701"/>
        <v>0</v>
      </c>
      <c r="AY1506" s="1495">
        <f t="shared" si="702"/>
        <v>0</v>
      </c>
      <c r="AZ1506" s="1937"/>
      <c r="BA1506" s="1508">
        <v>1331818</v>
      </c>
      <c r="BB1506" s="1508">
        <v>1931818</v>
      </c>
      <c r="BC1506" s="1508">
        <v>2231818</v>
      </c>
      <c r="BD1506" s="1508">
        <v>431818</v>
      </c>
      <c r="BE1506" s="2174"/>
      <c r="BF1506" s="1229"/>
      <c r="BG1506" s="1317"/>
      <c r="BH1506" s="1229"/>
      <c r="BI1506" s="1317"/>
      <c r="BJ1506" s="1229"/>
      <c r="BK1506" s="1317"/>
      <c r="BL1506" s="1229"/>
      <c r="BM1506" s="1229"/>
      <c r="BN1506" s="1229"/>
      <c r="BO1506" s="1490">
        <f t="shared" si="703"/>
        <v>0</v>
      </c>
      <c r="BP1506" s="1496">
        <f t="shared" si="709"/>
        <v>0</v>
      </c>
      <c r="BQ1506" s="1305"/>
      <c r="BS1506" s="1298"/>
      <c r="BT1506" s="1298"/>
      <c r="BU1506" s="1298"/>
      <c r="BV1506" s="1298"/>
      <c r="BW1506" s="1298"/>
    </row>
    <row r="1507" spans="1:75" ht="15" x14ac:dyDescent="0.25">
      <c r="A1507" s="1315">
        <v>13</v>
      </c>
      <c r="B1507" s="2051">
        <v>43813</v>
      </c>
      <c r="C1507" s="1929">
        <f t="shared" si="708"/>
        <v>1487</v>
      </c>
      <c r="D1507" s="1305" t="s">
        <v>37</v>
      </c>
      <c r="E1507" s="1305" t="s">
        <v>31</v>
      </c>
      <c r="F1507" s="1266">
        <v>4</v>
      </c>
      <c r="G1507" s="1301">
        <f t="shared" ref="G1507:G1570" si="711">F1507*R1507</f>
        <v>5327272</v>
      </c>
      <c r="H1507" s="1268">
        <v>2</v>
      </c>
      <c r="I1507" s="817">
        <f t="shared" si="705"/>
        <v>3863636</v>
      </c>
      <c r="J1507" s="1268"/>
      <c r="K1507" s="817">
        <f t="shared" si="704"/>
        <v>0</v>
      </c>
      <c r="L1507" s="1268"/>
      <c r="M1507" s="817">
        <f t="shared" si="706"/>
        <v>0</v>
      </c>
      <c r="N1507" s="1272">
        <f t="shared" si="710"/>
        <v>6</v>
      </c>
      <c r="O1507" s="1494">
        <f t="shared" si="710"/>
        <v>9190908</v>
      </c>
      <c r="P1507" s="1269">
        <f t="shared" si="693"/>
        <v>240000</v>
      </c>
      <c r="Q1507" s="1307"/>
      <c r="R1507" s="1508">
        <v>1331818</v>
      </c>
      <c r="S1507" s="1508">
        <v>1931818</v>
      </c>
      <c r="T1507" s="1508">
        <v>2231818</v>
      </c>
      <c r="U1507" s="1508">
        <v>431818</v>
      </c>
      <c r="V1507" s="1892"/>
      <c r="W1507" s="1229"/>
      <c r="X1507" s="2337"/>
      <c r="Y1507" s="1229"/>
      <c r="Z1507" s="2395"/>
      <c r="AA1507" s="1229"/>
      <c r="AB1507" s="1317"/>
      <c r="AC1507" s="1229"/>
      <c r="AD1507" s="1229"/>
      <c r="AE1507" s="1229"/>
      <c r="AF1507" s="1490">
        <f t="shared" si="694"/>
        <v>0</v>
      </c>
      <c r="AG1507" s="1316">
        <f t="shared" si="695"/>
        <v>9190908</v>
      </c>
      <c r="AH1507" s="1305"/>
      <c r="AI1507" s="1305"/>
      <c r="AJ1507" s="1267"/>
      <c r="AK1507" s="1317"/>
      <c r="AL1507" s="1317"/>
      <c r="AM1507" s="1305"/>
      <c r="AN1507" s="1305"/>
      <c r="AO1507" s="1266"/>
      <c r="AP1507" s="1491">
        <f t="shared" si="696"/>
        <v>0</v>
      </c>
      <c r="AQ1507" s="1268"/>
      <c r="AR1507" s="1492">
        <f t="shared" si="697"/>
        <v>0</v>
      </c>
      <c r="AS1507" s="1268"/>
      <c r="AT1507" s="1492">
        <f t="shared" si="698"/>
        <v>0</v>
      </c>
      <c r="AU1507" s="1268"/>
      <c r="AV1507" s="1492">
        <f t="shared" si="699"/>
        <v>0</v>
      </c>
      <c r="AW1507" s="1493">
        <f t="shared" si="700"/>
        <v>0</v>
      </c>
      <c r="AX1507" s="2153">
        <f t="shared" si="701"/>
        <v>0</v>
      </c>
      <c r="AY1507" s="1495">
        <f t="shared" si="702"/>
        <v>0</v>
      </c>
      <c r="AZ1507" s="1937"/>
      <c r="BA1507" s="1508">
        <v>1331818</v>
      </c>
      <c r="BB1507" s="1508">
        <v>1931818</v>
      </c>
      <c r="BC1507" s="1508">
        <v>2231818</v>
      </c>
      <c r="BD1507" s="1508">
        <v>431818</v>
      </c>
      <c r="BE1507" s="2174"/>
      <c r="BF1507" s="1229"/>
      <c r="BG1507" s="1317"/>
      <c r="BH1507" s="1229"/>
      <c r="BI1507" s="1317"/>
      <c r="BJ1507" s="1229"/>
      <c r="BK1507" s="1317"/>
      <c r="BL1507" s="1229"/>
      <c r="BM1507" s="1229"/>
      <c r="BN1507" s="1229"/>
      <c r="BO1507" s="1490">
        <f t="shared" si="703"/>
        <v>0</v>
      </c>
      <c r="BP1507" s="1496">
        <f t="shared" si="709"/>
        <v>0</v>
      </c>
      <c r="BQ1507" s="1305"/>
      <c r="BS1507" s="1298"/>
      <c r="BT1507" s="1298"/>
      <c r="BU1507" s="1298"/>
      <c r="BV1507" s="1298"/>
      <c r="BW1507" s="1298"/>
    </row>
    <row r="1508" spans="1:75" ht="15" x14ac:dyDescent="0.25">
      <c r="A1508" s="1315">
        <v>1</v>
      </c>
      <c r="B1508" s="2051">
        <v>44181</v>
      </c>
      <c r="C1508" s="1929" t="s">
        <v>370</v>
      </c>
      <c r="D1508" s="1305" t="s">
        <v>217</v>
      </c>
      <c r="E1508" s="1305" t="s">
        <v>31</v>
      </c>
      <c r="F1508" s="1266">
        <v>10</v>
      </c>
      <c r="G1508" s="1301">
        <f t="shared" si="711"/>
        <v>13318180</v>
      </c>
      <c r="H1508" s="1268"/>
      <c r="I1508" s="817">
        <f t="shared" si="705"/>
        <v>0</v>
      </c>
      <c r="J1508" s="1268"/>
      <c r="K1508" s="817">
        <f t="shared" si="704"/>
        <v>0</v>
      </c>
      <c r="L1508" s="1268"/>
      <c r="M1508" s="817">
        <f t="shared" si="706"/>
        <v>0</v>
      </c>
      <c r="N1508" s="1272">
        <f t="shared" si="710"/>
        <v>10</v>
      </c>
      <c r="O1508" s="1494">
        <f t="shared" si="710"/>
        <v>13318180</v>
      </c>
      <c r="P1508" s="1269">
        <f t="shared" si="693"/>
        <v>400000</v>
      </c>
      <c r="Q1508" s="1307"/>
      <c r="R1508" s="1508">
        <v>1331818</v>
      </c>
      <c r="S1508" s="1508">
        <v>1931818</v>
      </c>
      <c r="T1508" s="1508">
        <v>2231818</v>
      </c>
      <c r="U1508" s="1508">
        <v>431818</v>
      </c>
      <c r="V1508" s="1892"/>
      <c r="W1508" s="1229"/>
      <c r="X1508" s="2337"/>
      <c r="Y1508" s="1229"/>
      <c r="Z1508" s="2395"/>
      <c r="AA1508" s="1229"/>
      <c r="AB1508" s="1317"/>
      <c r="AC1508" s="1229"/>
      <c r="AD1508" s="1229"/>
      <c r="AE1508" s="1229"/>
      <c r="AF1508" s="1490">
        <f t="shared" si="694"/>
        <v>0</v>
      </c>
      <c r="AG1508" s="1316">
        <f t="shared" si="695"/>
        <v>13318180</v>
      </c>
      <c r="AH1508" s="1305"/>
      <c r="AI1508" s="1305"/>
      <c r="AJ1508" s="1267"/>
      <c r="AK1508" s="1317"/>
      <c r="AL1508" s="1317"/>
      <c r="AM1508" s="1305"/>
      <c r="AN1508" s="1305"/>
      <c r="AO1508" s="1266"/>
      <c r="AP1508" s="1491">
        <f t="shared" si="696"/>
        <v>0</v>
      </c>
      <c r="AQ1508" s="1268"/>
      <c r="AR1508" s="1492">
        <f t="shared" si="697"/>
        <v>0</v>
      </c>
      <c r="AS1508" s="1268"/>
      <c r="AT1508" s="1492">
        <f t="shared" si="698"/>
        <v>0</v>
      </c>
      <c r="AU1508" s="1268"/>
      <c r="AV1508" s="1492">
        <f t="shared" si="699"/>
        <v>0</v>
      </c>
      <c r="AW1508" s="1493">
        <f t="shared" si="700"/>
        <v>0</v>
      </c>
      <c r="AX1508" s="2153">
        <f t="shared" si="701"/>
        <v>0</v>
      </c>
      <c r="AY1508" s="1495">
        <f t="shared" si="702"/>
        <v>0</v>
      </c>
      <c r="AZ1508" s="1937"/>
      <c r="BA1508" s="1508">
        <v>1331818</v>
      </c>
      <c r="BB1508" s="1508">
        <v>1931818</v>
      </c>
      <c r="BC1508" s="1508">
        <v>2231818</v>
      </c>
      <c r="BD1508" s="1508">
        <v>431818</v>
      </c>
      <c r="BE1508" s="2174"/>
      <c r="BF1508" s="1229"/>
      <c r="BG1508" s="1317"/>
      <c r="BH1508" s="1229"/>
      <c r="BI1508" s="1317"/>
      <c r="BJ1508" s="1229"/>
      <c r="BK1508" s="1317"/>
      <c r="BL1508" s="1229"/>
      <c r="BM1508" s="1229"/>
      <c r="BN1508" s="1229"/>
      <c r="BO1508" s="1490">
        <f t="shared" si="703"/>
        <v>0</v>
      </c>
      <c r="BP1508" s="1496">
        <f t="shared" si="709"/>
        <v>0</v>
      </c>
      <c r="BQ1508" s="1305"/>
      <c r="BS1508" s="1298"/>
      <c r="BT1508" s="1298"/>
      <c r="BU1508" s="1298"/>
      <c r="BV1508" s="1298"/>
      <c r="BW1508" s="1298"/>
    </row>
    <row r="1509" spans="1:75" ht="15" x14ac:dyDescent="0.25">
      <c r="A1509" s="1315">
        <v>2</v>
      </c>
      <c r="B1509" s="2051">
        <v>43815</v>
      </c>
      <c r="C1509" s="1929">
        <f>C1507+1</f>
        <v>1488</v>
      </c>
      <c r="D1509" s="1305" t="s">
        <v>33</v>
      </c>
      <c r="E1509" s="1305" t="s">
        <v>31</v>
      </c>
      <c r="F1509" s="1266">
        <v>5</v>
      </c>
      <c r="G1509" s="1301">
        <f t="shared" si="711"/>
        <v>6659090</v>
      </c>
      <c r="H1509" s="1268"/>
      <c r="I1509" s="817">
        <f t="shared" si="705"/>
        <v>0</v>
      </c>
      <c r="J1509" s="1268">
        <v>5</v>
      </c>
      <c r="K1509" s="817">
        <f t="shared" si="704"/>
        <v>11159090</v>
      </c>
      <c r="L1509" s="1268"/>
      <c r="M1509" s="817">
        <f t="shared" si="706"/>
        <v>0</v>
      </c>
      <c r="N1509" s="1272">
        <f t="shared" si="710"/>
        <v>10</v>
      </c>
      <c r="O1509" s="1494">
        <f t="shared" si="710"/>
        <v>17818180</v>
      </c>
      <c r="P1509" s="1269">
        <f t="shared" si="693"/>
        <v>400000</v>
      </c>
      <c r="Q1509" s="1307"/>
      <c r="R1509" s="1508">
        <v>1331818</v>
      </c>
      <c r="S1509" s="1508">
        <v>1931818</v>
      </c>
      <c r="T1509" s="1508">
        <v>2231818</v>
      </c>
      <c r="U1509" s="1508">
        <v>431818</v>
      </c>
      <c r="V1509" s="1892"/>
      <c r="W1509" s="1229"/>
      <c r="X1509" s="2337"/>
      <c r="Y1509" s="1229"/>
      <c r="Z1509" s="2395"/>
      <c r="AA1509" s="1229"/>
      <c r="AB1509" s="1317"/>
      <c r="AC1509" s="1229"/>
      <c r="AD1509" s="1229"/>
      <c r="AE1509" s="1229"/>
      <c r="AF1509" s="1490">
        <f t="shared" si="694"/>
        <v>0</v>
      </c>
      <c r="AG1509" s="1316">
        <f t="shared" si="695"/>
        <v>17818180</v>
      </c>
      <c r="AH1509" s="1305"/>
      <c r="AI1509" s="1305"/>
      <c r="AJ1509" s="1267"/>
      <c r="AK1509" s="1317"/>
      <c r="AL1509" s="1317"/>
      <c r="AM1509" s="1305"/>
      <c r="AN1509" s="1305"/>
      <c r="AO1509" s="1266"/>
      <c r="AP1509" s="1491">
        <f t="shared" si="696"/>
        <v>0</v>
      </c>
      <c r="AQ1509" s="1268"/>
      <c r="AR1509" s="1492">
        <f t="shared" si="697"/>
        <v>0</v>
      </c>
      <c r="AS1509" s="1268"/>
      <c r="AT1509" s="1492">
        <f t="shared" si="698"/>
        <v>0</v>
      </c>
      <c r="AU1509" s="1268"/>
      <c r="AV1509" s="1492">
        <f t="shared" si="699"/>
        <v>0</v>
      </c>
      <c r="AW1509" s="1493">
        <f t="shared" si="700"/>
        <v>0</v>
      </c>
      <c r="AX1509" s="2153">
        <f t="shared" si="701"/>
        <v>0</v>
      </c>
      <c r="AY1509" s="1495">
        <f t="shared" si="702"/>
        <v>0</v>
      </c>
      <c r="AZ1509" s="1937"/>
      <c r="BA1509" s="1508">
        <v>1331818</v>
      </c>
      <c r="BB1509" s="1508">
        <v>1931818</v>
      </c>
      <c r="BC1509" s="1508">
        <v>2231818</v>
      </c>
      <c r="BD1509" s="1508">
        <v>431818</v>
      </c>
      <c r="BE1509" s="2174"/>
      <c r="BF1509" s="1229"/>
      <c r="BG1509" s="1317"/>
      <c r="BH1509" s="1229"/>
      <c r="BI1509" s="1317"/>
      <c r="BJ1509" s="1229"/>
      <c r="BK1509" s="1317"/>
      <c r="BL1509" s="1229"/>
      <c r="BM1509" s="1229"/>
      <c r="BN1509" s="1229"/>
      <c r="BO1509" s="1490">
        <f t="shared" si="703"/>
        <v>0</v>
      </c>
      <c r="BP1509" s="1496">
        <f t="shared" si="709"/>
        <v>0</v>
      </c>
      <c r="BQ1509" s="1305"/>
      <c r="BS1509" s="1298"/>
      <c r="BT1509" s="1298"/>
      <c r="BU1509" s="1298"/>
      <c r="BV1509" s="1298"/>
      <c r="BW1509" s="1298"/>
    </row>
    <row r="1510" spans="1:75" ht="15" x14ac:dyDescent="0.25">
      <c r="A1510" s="1315">
        <v>3</v>
      </c>
      <c r="B1510" s="2051">
        <v>43450</v>
      </c>
      <c r="C1510" s="1929">
        <f t="shared" ref="C1510:C1573" si="712">C1509+1</f>
        <v>1489</v>
      </c>
      <c r="D1510" s="1305" t="s">
        <v>51</v>
      </c>
      <c r="E1510" s="1305" t="s">
        <v>273</v>
      </c>
      <c r="F1510" s="1266">
        <v>2</v>
      </c>
      <c r="G1510" s="1301">
        <f t="shared" si="711"/>
        <v>2663636</v>
      </c>
      <c r="H1510" s="1268"/>
      <c r="I1510" s="817">
        <f t="shared" si="705"/>
        <v>0</v>
      </c>
      <c r="J1510" s="1268"/>
      <c r="K1510" s="817">
        <f t="shared" si="704"/>
        <v>0</v>
      </c>
      <c r="L1510" s="1268"/>
      <c r="M1510" s="817">
        <f t="shared" si="706"/>
        <v>0</v>
      </c>
      <c r="N1510" s="1272">
        <f t="shared" si="710"/>
        <v>2</v>
      </c>
      <c r="O1510" s="1494">
        <f t="shared" si="710"/>
        <v>2663636</v>
      </c>
      <c r="P1510" s="1269">
        <f t="shared" si="693"/>
        <v>80000</v>
      </c>
      <c r="Q1510" s="1307"/>
      <c r="R1510" s="1508">
        <v>1331818</v>
      </c>
      <c r="S1510" s="1508">
        <v>1931818</v>
      </c>
      <c r="T1510" s="1508">
        <v>2231818</v>
      </c>
      <c r="U1510" s="1508">
        <v>431818</v>
      </c>
      <c r="V1510" s="1892"/>
      <c r="W1510" s="1229"/>
      <c r="X1510" s="2337"/>
      <c r="Y1510" s="1229"/>
      <c r="Z1510" s="2395"/>
      <c r="AA1510" s="1229"/>
      <c r="AB1510" s="1317"/>
      <c r="AC1510" s="1229"/>
      <c r="AD1510" s="1229"/>
      <c r="AE1510" s="1229"/>
      <c r="AF1510" s="1490">
        <f t="shared" si="694"/>
        <v>0</v>
      </c>
      <c r="AG1510" s="1316">
        <f t="shared" si="695"/>
        <v>2663636</v>
      </c>
      <c r="AH1510" s="1305"/>
      <c r="AI1510" s="1305"/>
      <c r="AJ1510" s="1267"/>
      <c r="AK1510" s="1317"/>
      <c r="AL1510" s="1317"/>
      <c r="AM1510" s="1305"/>
      <c r="AN1510" s="1305"/>
      <c r="AO1510" s="1266"/>
      <c r="AP1510" s="1491">
        <f t="shared" si="696"/>
        <v>0</v>
      </c>
      <c r="AQ1510" s="1268"/>
      <c r="AR1510" s="1492">
        <f t="shared" si="697"/>
        <v>0</v>
      </c>
      <c r="AS1510" s="1268"/>
      <c r="AT1510" s="1492">
        <f t="shared" si="698"/>
        <v>0</v>
      </c>
      <c r="AU1510" s="1268"/>
      <c r="AV1510" s="1492">
        <f t="shared" si="699"/>
        <v>0</v>
      </c>
      <c r="AW1510" s="1493">
        <f t="shared" si="700"/>
        <v>0</v>
      </c>
      <c r="AX1510" s="2153">
        <f t="shared" si="701"/>
        <v>0</v>
      </c>
      <c r="AY1510" s="1495">
        <f t="shared" si="702"/>
        <v>0</v>
      </c>
      <c r="AZ1510" s="1937"/>
      <c r="BA1510" s="1508">
        <v>1331818</v>
      </c>
      <c r="BB1510" s="1508">
        <v>1931818</v>
      </c>
      <c r="BC1510" s="1508">
        <v>2231818</v>
      </c>
      <c r="BD1510" s="1508">
        <v>431818</v>
      </c>
      <c r="BE1510" s="2174"/>
      <c r="BF1510" s="1229"/>
      <c r="BG1510" s="1317"/>
      <c r="BH1510" s="1229"/>
      <c r="BI1510" s="1317"/>
      <c r="BJ1510" s="1229"/>
      <c r="BK1510" s="1317"/>
      <c r="BL1510" s="1229"/>
      <c r="BM1510" s="1229"/>
      <c r="BN1510" s="1229"/>
      <c r="BO1510" s="1490">
        <f t="shared" si="703"/>
        <v>0</v>
      </c>
      <c r="BP1510" s="1496">
        <f t="shared" si="709"/>
        <v>0</v>
      </c>
      <c r="BQ1510" s="1305"/>
      <c r="BS1510" s="1298"/>
      <c r="BT1510" s="1298"/>
      <c r="BU1510" s="1298"/>
      <c r="BV1510" s="1298"/>
      <c r="BW1510" s="1298"/>
    </row>
    <row r="1511" spans="1:75" ht="15" x14ac:dyDescent="0.25">
      <c r="A1511" s="1315">
        <v>4</v>
      </c>
      <c r="B1511" s="2051">
        <v>43085</v>
      </c>
      <c r="C1511" s="1929" t="s">
        <v>371</v>
      </c>
      <c r="D1511" s="1305" t="s">
        <v>45</v>
      </c>
      <c r="E1511" s="1305" t="s">
        <v>273</v>
      </c>
      <c r="F1511" s="1266"/>
      <c r="G1511" s="1301">
        <f t="shared" si="711"/>
        <v>0</v>
      </c>
      <c r="H1511" s="1268"/>
      <c r="I1511" s="817">
        <f t="shared" si="705"/>
        <v>0</v>
      </c>
      <c r="J1511" s="1268">
        <v>2</v>
      </c>
      <c r="K1511" s="817">
        <f t="shared" si="704"/>
        <v>4463636</v>
      </c>
      <c r="L1511" s="1268">
        <v>1</v>
      </c>
      <c r="M1511" s="817">
        <f t="shared" si="706"/>
        <v>431818</v>
      </c>
      <c r="N1511" s="1272">
        <f t="shared" si="710"/>
        <v>3</v>
      </c>
      <c r="O1511" s="1494">
        <f t="shared" si="710"/>
        <v>4895454</v>
      </c>
      <c r="P1511" s="1269">
        <f t="shared" si="693"/>
        <v>120000</v>
      </c>
      <c r="Q1511" s="1307"/>
      <c r="R1511" s="1508">
        <v>1331818</v>
      </c>
      <c r="S1511" s="1508">
        <v>1931818</v>
      </c>
      <c r="T1511" s="1508">
        <v>2231818</v>
      </c>
      <c r="U1511" s="1508">
        <v>431818</v>
      </c>
      <c r="V1511" s="1892"/>
      <c r="W1511" s="1229"/>
      <c r="X1511" s="2337"/>
      <c r="Y1511" s="1229"/>
      <c r="Z1511" s="2395"/>
      <c r="AA1511" s="1229"/>
      <c r="AB1511" s="1317"/>
      <c r="AC1511" s="1229"/>
      <c r="AD1511" s="1229"/>
      <c r="AE1511" s="1229"/>
      <c r="AF1511" s="1490">
        <f t="shared" si="694"/>
        <v>0</v>
      </c>
      <c r="AG1511" s="1316">
        <f t="shared" si="695"/>
        <v>4895454</v>
      </c>
      <c r="AH1511" s="1305"/>
      <c r="AI1511" s="1305"/>
      <c r="AJ1511" s="1267"/>
      <c r="AK1511" s="1317"/>
      <c r="AL1511" s="1317"/>
      <c r="AM1511" s="1305"/>
      <c r="AN1511" s="1305"/>
      <c r="AO1511" s="1266"/>
      <c r="AP1511" s="1491">
        <f t="shared" si="696"/>
        <v>0</v>
      </c>
      <c r="AQ1511" s="1268"/>
      <c r="AR1511" s="1492">
        <f t="shared" si="697"/>
        <v>0</v>
      </c>
      <c r="AS1511" s="1268"/>
      <c r="AT1511" s="1492">
        <f t="shared" si="698"/>
        <v>0</v>
      </c>
      <c r="AU1511" s="1268"/>
      <c r="AV1511" s="1492">
        <f t="shared" si="699"/>
        <v>0</v>
      </c>
      <c r="AW1511" s="1493">
        <f t="shared" si="700"/>
        <v>0</v>
      </c>
      <c r="AX1511" s="2153">
        <f t="shared" si="701"/>
        <v>0</v>
      </c>
      <c r="AY1511" s="1495">
        <f t="shared" si="702"/>
        <v>0</v>
      </c>
      <c r="AZ1511" s="1937"/>
      <c r="BA1511" s="1508">
        <v>1331818</v>
      </c>
      <c r="BB1511" s="1508">
        <v>1931818</v>
      </c>
      <c r="BC1511" s="1508">
        <v>2231818</v>
      </c>
      <c r="BD1511" s="1508">
        <v>431818</v>
      </c>
      <c r="BE1511" s="2174"/>
      <c r="BF1511" s="1229"/>
      <c r="BG1511" s="1317"/>
      <c r="BH1511" s="1229"/>
      <c r="BI1511" s="1317"/>
      <c r="BJ1511" s="1229"/>
      <c r="BK1511" s="1317"/>
      <c r="BL1511" s="1229"/>
      <c r="BM1511" s="1229"/>
      <c r="BN1511" s="1229"/>
      <c r="BO1511" s="1490">
        <f t="shared" si="703"/>
        <v>0</v>
      </c>
      <c r="BP1511" s="1496">
        <f t="shared" si="709"/>
        <v>0</v>
      </c>
      <c r="BQ1511" s="1305"/>
      <c r="BS1511" s="1298"/>
      <c r="BT1511" s="1298"/>
      <c r="BU1511" s="1298"/>
      <c r="BV1511" s="1298"/>
      <c r="BW1511" s="1298"/>
    </row>
    <row r="1512" spans="1:75" ht="15" x14ac:dyDescent="0.25">
      <c r="A1512" s="1315">
        <v>5</v>
      </c>
      <c r="B1512" s="2051">
        <v>42720</v>
      </c>
      <c r="C1512" s="1929">
        <v>1490</v>
      </c>
      <c r="D1512" s="1305" t="s">
        <v>290</v>
      </c>
      <c r="E1512" s="1305" t="s">
        <v>273</v>
      </c>
      <c r="F1512" s="1266">
        <v>5</v>
      </c>
      <c r="G1512" s="1301">
        <f t="shared" si="711"/>
        <v>6659090</v>
      </c>
      <c r="H1512" s="1268"/>
      <c r="I1512" s="817">
        <f t="shared" si="705"/>
        <v>0</v>
      </c>
      <c r="J1512" s="1268"/>
      <c r="K1512" s="817">
        <f t="shared" si="704"/>
        <v>0</v>
      </c>
      <c r="L1512" s="1268"/>
      <c r="M1512" s="817">
        <f t="shared" si="706"/>
        <v>0</v>
      </c>
      <c r="N1512" s="1272">
        <f t="shared" si="710"/>
        <v>5</v>
      </c>
      <c r="O1512" s="1494">
        <f t="shared" si="710"/>
        <v>6659090</v>
      </c>
      <c r="P1512" s="1269">
        <f t="shared" si="693"/>
        <v>200000</v>
      </c>
      <c r="Q1512" s="1307"/>
      <c r="R1512" s="1508">
        <v>1331818</v>
      </c>
      <c r="S1512" s="1508">
        <v>1931818</v>
      </c>
      <c r="T1512" s="1508">
        <v>2231818</v>
      </c>
      <c r="U1512" s="1508">
        <v>431818</v>
      </c>
      <c r="V1512" s="1892"/>
      <c r="W1512" s="1229"/>
      <c r="X1512" s="2337"/>
      <c r="Y1512" s="1229"/>
      <c r="Z1512" s="2395"/>
      <c r="AA1512" s="1229"/>
      <c r="AB1512" s="1317"/>
      <c r="AC1512" s="1229"/>
      <c r="AD1512" s="1229"/>
      <c r="AE1512" s="1229"/>
      <c r="AF1512" s="1490">
        <f t="shared" si="694"/>
        <v>0</v>
      </c>
      <c r="AG1512" s="1316">
        <f t="shared" si="695"/>
        <v>6659090</v>
      </c>
      <c r="AH1512" s="1305"/>
      <c r="AI1512" s="1305"/>
      <c r="AJ1512" s="1267"/>
      <c r="AK1512" s="1317"/>
      <c r="AL1512" s="1317"/>
      <c r="AM1512" s="1305"/>
      <c r="AN1512" s="1305"/>
      <c r="AO1512" s="1266"/>
      <c r="AP1512" s="1491">
        <f t="shared" si="696"/>
        <v>0</v>
      </c>
      <c r="AQ1512" s="1268"/>
      <c r="AR1512" s="1492">
        <f t="shared" si="697"/>
        <v>0</v>
      </c>
      <c r="AS1512" s="1268"/>
      <c r="AT1512" s="1492">
        <f t="shared" si="698"/>
        <v>0</v>
      </c>
      <c r="AU1512" s="1268"/>
      <c r="AV1512" s="1492">
        <f t="shared" si="699"/>
        <v>0</v>
      </c>
      <c r="AW1512" s="1493">
        <f t="shared" si="700"/>
        <v>0</v>
      </c>
      <c r="AX1512" s="2153">
        <f t="shared" si="701"/>
        <v>0</v>
      </c>
      <c r="AY1512" s="1495">
        <f t="shared" si="702"/>
        <v>0</v>
      </c>
      <c r="AZ1512" s="1937"/>
      <c r="BA1512" s="1508">
        <v>1331818</v>
      </c>
      <c r="BB1512" s="1508">
        <v>1931818</v>
      </c>
      <c r="BC1512" s="1508">
        <v>2231818</v>
      </c>
      <c r="BD1512" s="1508">
        <v>431818</v>
      </c>
      <c r="BE1512" s="2174"/>
      <c r="BF1512" s="1229"/>
      <c r="BG1512" s="1317"/>
      <c r="BH1512" s="1229"/>
      <c r="BI1512" s="1317"/>
      <c r="BJ1512" s="1229"/>
      <c r="BK1512" s="1317"/>
      <c r="BL1512" s="1229"/>
      <c r="BM1512" s="1229"/>
      <c r="BN1512" s="1229"/>
      <c r="BO1512" s="1490">
        <f t="shared" si="703"/>
        <v>0</v>
      </c>
      <c r="BP1512" s="1496">
        <f t="shared" si="709"/>
        <v>0</v>
      </c>
      <c r="BQ1512" s="1305"/>
      <c r="BS1512" s="1298"/>
      <c r="BT1512" s="1298"/>
      <c r="BU1512" s="1298"/>
      <c r="BV1512" s="1298"/>
      <c r="BW1512" s="1298"/>
    </row>
    <row r="1513" spans="1:75" ht="15" x14ac:dyDescent="0.25">
      <c r="A1513" s="1315">
        <v>6</v>
      </c>
      <c r="B1513" s="2051">
        <v>42354</v>
      </c>
      <c r="C1513" s="1929" t="s">
        <v>372</v>
      </c>
      <c r="D1513" s="1305" t="s">
        <v>39</v>
      </c>
      <c r="E1513" s="1305" t="s">
        <v>273</v>
      </c>
      <c r="F1513" s="1266"/>
      <c r="G1513" s="1301">
        <f t="shared" si="711"/>
        <v>0</v>
      </c>
      <c r="H1513" s="1268"/>
      <c r="I1513" s="817">
        <f t="shared" si="705"/>
        <v>0</v>
      </c>
      <c r="J1513" s="1268">
        <v>2</v>
      </c>
      <c r="K1513" s="817">
        <f t="shared" si="704"/>
        <v>4463636</v>
      </c>
      <c r="L1513" s="1268"/>
      <c r="M1513" s="817">
        <f t="shared" si="706"/>
        <v>0</v>
      </c>
      <c r="N1513" s="1272">
        <f t="shared" si="710"/>
        <v>2</v>
      </c>
      <c r="O1513" s="1494">
        <f t="shared" si="710"/>
        <v>4463636</v>
      </c>
      <c r="P1513" s="1269">
        <f t="shared" si="693"/>
        <v>80000</v>
      </c>
      <c r="Q1513" s="1307"/>
      <c r="R1513" s="1508">
        <v>1331818</v>
      </c>
      <c r="S1513" s="1508">
        <v>1931818</v>
      </c>
      <c r="T1513" s="1508">
        <v>2231818</v>
      </c>
      <c r="U1513" s="1508">
        <v>431818</v>
      </c>
      <c r="V1513" s="1892"/>
      <c r="W1513" s="1229"/>
      <c r="X1513" s="2337"/>
      <c r="Y1513" s="1229"/>
      <c r="Z1513" s="2395"/>
      <c r="AA1513" s="1229"/>
      <c r="AB1513" s="1317"/>
      <c r="AC1513" s="1229"/>
      <c r="AD1513" s="1229"/>
      <c r="AE1513" s="1229"/>
      <c r="AF1513" s="1490">
        <f t="shared" si="694"/>
        <v>0</v>
      </c>
      <c r="AG1513" s="1316">
        <f t="shared" si="695"/>
        <v>4463636</v>
      </c>
      <c r="AH1513" s="1305"/>
      <c r="AI1513" s="1305"/>
      <c r="AJ1513" s="1267"/>
      <c r="AK1513" s="1317"/>
      <c r="AL1513" s="1317"/>
      <c r="AM1513" s="1305"/>
      <c r="AN1513" s="1305"/>
      <c r="AO1513" s="1266"/>
      <c r="AP1513" s="1491">
        <f t="shared" si="696"/>
        <v>0</v>
      </c>
      <c r="AQ1513" s="1268"/>
      <c r="AR1513" s="1492">
        <f t="shared" si="697"/>
        <v>0</v>
      </c>
      <c r="AS1513" s="1268"/>
      <c r="AT1513" s="1492">
        <f t="shared" si="698"/>
        <v>0</v>
      </c>
      <c r="AU1513" s="1268"/>
      <c r="AV1513" s="1492">
        <f t="shared" si="699"/>
        <v>0</v>
      </c>
      <c r="AW1513" s="1493">
        <f t="shared" si="700"/>
        <v>0</v>
      </c>
      <c r="AX1513" s="2153">
        <f t="shared" si="701"/>
        <v>0</v>
      </c>
      <c r="AY1513" s="1495">
        <f t="shared" si="702"/>
        <v>0</v>
      </c>
      <c r="AZ1513" s="1937"/>
      <c r="BA1513" s="1508">
        <v>1331818</v>
      </c>
      <c r="BB1513" s="1508">
        <v>1931818</v>
      </c>
      <c r="BC1513" s="1508">
        <v>2231818</v>
      </c>
      <c r="BD1513" s="1508">
        <v>431818</v>
      </c>
      <c r="BE1513" s="2174"/>
      <c r="BF1513" s="1229"/>
      <c r="BG1513" s="1317"/>
      <c r="BH1513" s="1229"/>
      <c r="BI1513" s="1317"/>
      <c r="BJ1513" s="1229"/>
      <c r="BK1513" s="1317"/>
      <c r="BL1513" s="1229"/>
      <c r="BM1513" s="1229"/>
      <c r="BN1513" s="1229"/>
      <c r="BO1513" s="1490">
        <f t="shared" si="703"/>
        <v>0</v>
      </c>
      <c r="BP1513" s="1496">
        <f t="shared" si="709"/>
        <v>0</v>
      </c>
      <c r="BQ1513" s="1305"/>
      <c r="BS1513" s="1298"/>
      <c r="BT1513" s="1298"/>
      <c r="BU1513" s="1298"/>
      <c r="BV1513" s="1298"/>
      <c r="BW1513" s="1298"/>
    </row>
    <row r="1514" spans="1:75" ht="15" x14ac:dyDescent="0.25">
      <c r="A1514" s="1315">
        <v>7</v>
      </c>
      <c r="B1514" s="2051">
        <v>41989</v>
      </c>
      <c r="C1514" s="1929">
        <v>1491</v>
      </c>
      <c r="D1514" s="1305" t="s">
        <v>47</v>
      </c>
      <c r="E1514" s="1305" t="s">
        <v>273</v>
      </c>
      <c r="F1514" s="1266">
        <v>2</v>
      </c>
      <c r="G1514" s="1301">
        <f t="shared" si="711"/>
        <v>2663636</v>
      </c>
      <c r="H1514" s="1268"/>
      <c r="I1514" s="817">
        <f t="shared" si="705"/>
        <v>0</v>
      </c>
      <c r="J1514" s="1268">
        <v>2</v>
      </c>
      <c r="K1514" s="817">
        <f t="shared" si="704"/>
        <v>4463636</v>
      </c>
      <c r="L1514" s="1268">
        <v>1</v>
      </c>
      <c r="M1514" s="817">
        <f t="shared" si="706"/>
        <v>431818</v>
      </c>
      <c r="N1514" s="1272">
        <f t="shared" si="710"/>
        <v>5</v>
      </c>
      <c r="O1514" s="1494">
        <f t="shared" si="710"/>
        <v>7559090</v>
      </c>
      <c r="P1514" s="1269">
        <f t="shared" si="693"/>
        <v>200000</v>
      </c>
      <c r="Q1514" s="1307"/>
      <c r="R1514" s="1508">
        <v>1331818</v>
      </c>
      <c r="S1514" s="1508">
        <v>1931818</v>
      </c>
      <c r="T1514" s="1508">
        <v>2231818</v>
      </c>
      <c r="U1514" s="1508">
        <v>431818</v>
      </c>
      <c r="V1514" s="1892"/>
      <c r="W1514" s="1229"/>
      <c r="X1514" s="2337"/>
      <c r="Y1514" s="1229"/>
      <c r="Z1514" s="2395"/>
      <c r="AA1514" s="1229"/>
      <c r="AB1514" s="1317"/>
      <c r="AC1514" s="1229"/>
      <c r="AD1514" s="1229"/>
      <c r="AE1514" s="1229"/>
      <c r="AF1514" s="1490">
        <f t="shared" si="694"/>
        <v>0</v>
      </c>
      <c r="AG1514" s="1316">
        <f t="shared" si="695"/>
        <v>7559090</v>
      </c>
      <c r="AH1514" s="1305"/>
      <c r="AI1514" s="1305"/>
      <c r="AJ1514" s="1267"/>
      <c r="AK1514" s="1317"/>
      <c r="AL1514" s="1317"/>
      <c r="AM1514" s="1305"/>
      <c r="AN1514" s="1305"/>
      <c r="AO1514" s="1266"/>
      <c r="AP1514" s="1491">
        <f t="shared" si="696"/>
        <v>0</v>
      </c>
      <c r="AQ1514" s="1268"/>
      <c r="AR1514" s="1492">
        <f t="shared" si="697"/>
        <v>0</v>
      </c>
      <c r="AS1514" s="1268"/>
      <c r="AT1514" s="1492">
        <f t="shared" si="698"/>
        <v>0</v>
      </c>
      <c r="AU1514" s="1268"/>
      <c r="AV1514" s="1492">
        <f t="shared" si="699"/>
        <v>0</v>
      </c>
      <c r="AW1514" s="1493">
        <f t="shared" si="700"/>
        <v>0</v>
      </c>
      <c r="AX1514" s="2153">
        <f t="shared" si="701"/>
        <v>0</v>
      </c>
      <c r="AY1514" s="1495">
        <f t="shared" si="702"/>
        <v>0</v>
      </c>
      <c r="AZ1514" s="1937"/>
      <c r="BA1514" s="1508">
        <v>1331818</v>
      </c>
      <c r="BB1514" s="1508">
        <v>1931818</v>
      </c>
      <c r="BC1514" s="1508">
        <v>2231818</v>
      </c>
      <c r="BD1514" s="1508">
        <v>431818</v>
      </c>
      <c r="BE1514" s="2174"/>
      <c r="BF1514" s="1229"/>
      <c r="BG1514" s="1317"/>
      <c r="BH1514" s="1229"/>
      <c r="BI1514" s="1317"/>
      <c r="BJ1514" s="1229"/>
      <c r="BK1514" s="1317"/>
      <c r="BL1514" s="1229"/>
      <c r="BM1514" s="1229"/>
      <c r="BN1514" s="1229"/>
      <c r="BO1514" s="1490">
        <f t="shared" si="703"/>
        <v>0</v>
      </c>
      <c r="BP1514" s="1496">
        <f t="shared" si="709"/>
        <v>0</v>
      </c>
      <c r="BQ1514" s="1305"/>
      <c r="BS1514" s="1298"/>
      <c r="BT1514" s="1298"/>
      <c r="BU1514" s="1298"/>
      <c r="BV1514" s="1298"/>
      <c r="BW1514" s="1298"/>
    </row>
    <row r="1515" spans="1:75" ht="15" x14ac:dyDescent="0.25">
      <c r="A1515" s="1315">
        <v>8</v>
      </c>
      <c r="B1515" s="2051">
        <v>41624</v>
      </c>
      <c r="C1515" s="1929">
        <f t="shared" si="712"/>
        <v>1492</v>
      </c>
      <c r="D1515" s="1305" t="s">
        <v>47</v>
      </c>
      <c r="E1515" s="1305" t="s">
        <v>273</v>
      </c>
      <c r="F1515" s="1266">
        <v>2</v>
      </c>
      <c r="G1515" s="1301">
        <f t="shared" si="711"/>
        <v>2663636</v>
      </c>
      <c r="H1515" s="1268"/>
      <c r="I1515" s="817">
        <f t="shared" si="705"/>
        <v>0</v>
      </c>
      <c r="J1515" s="1268"/>
      <c r="K1515" s="817">
        <f t="shared" si="704"/>
        <v>0</v>
      </c>
      <c r="L1515" s="1268"/>
      <c r="M1515" s="817">
        <f t="shared" si="706"/>
        <v>0</v>
      </c>
      <c r="N1515" s="1272">
        <f t="shared" si="710"/>
        <v>2</v>
      </c>
      <c r="O1515" s="1494">
        <f t="shared" si="710"/>
        <v>2663636</v>
      </c>
      <c r="P1515" s="1269">
        <f t="shared" si="693"/>
        <v>80000</v>
      </c>
      <c r="Q1515" s="1307"/>
      <c r="R1515" s="1508">
        <v>1331818</v>
      </c>
      <c r="S1515" s="1508">
        <v>1931818</v>
      </c>
      <c r="T1515" s="1508">
        <v>2231818</v>
      </c>
      <c r="U1515" s="1508">
        <v>431818</v>
      </c>
      <c r="V1515" s="1892"/>
      <c r="W1515" s="1229"/>
      <c r="X1515" s="2337"/>
      <c r="Y1515" s="1229"/>
      <c r="Z1515" s="2395"/>
      <c r="AA1515" s="1229"/>
      <c r="AB1515" s="1317"/>
      <c r="AC1515" s="1229"/>
      <c r="AD1515" s="1229"/>
      <c r="AE1515" s="1229"/>
      <c r="AF1515" s="1490">
        <f t="shared" si="694"/>
        <v>0</v>
      </c>
      <c r="AG1515" s="1316">
        <f t="shared" si="695"/>
        <v>2663636</v>
      </c>
      <c r="AH1515" s="1305"/>
      <c r="AI1515" s="1305"/>
      <c r="AJ1515" s="1267"/>
      <c r="AK1515" s="1317"/>
      <c r="AL1515" s="1317"/>
      <c r="AM1515" s="1305"/>
      <c r="AN1515" s="1305"/>
      <c r="AO1515" s="1266"/>
      <c r="AP1515" s="1491">
        <f t="shared" si="696"/>
        <v>0</v>
      </c>
      <c r="AQ1515" s="1268"/>
      <c r="AR1515" s="1492">
        <f t="shared" si="697"/>
        <v>0</v>
      </c>
      <c r="AS1515" s="1268"/>
      <c r="AT1515" s="1492">
        <f t="shared" si="698"/>
        <v>0</v>
      </c>
      <c r="AU1515" s="1268"/>
      <c r="AV1515" s="1492">
        <f t="shared" si="699"/>
        <v>0</v>
      </c>
      <c r="AW1515" s="1493">
        <f t="shared" si="700"/>
        <v>0</v>
      </c>
      <c r="AX1515" s="2153">
        <f t="shared" si="701"/>
        <v>0</v>
      </c>
      <c r="AY1515" s="1495">
        <f t="shared" si="702"/>
        <v>0</v>
      </c>
      <c r="AZ1515" s="1937"/>
      <c r="BA1515" s="1508">
        <v>1331818</v>
      </c>
      <c r="BB1515" s="1508">
        <v>1931818</v>
      </c>
      <c r="BC1515" s="1508">
        <v>2231818</v>
      </c>
      <c r="BD1515" s="1508">
        <v>431818</v>
      </c>
      <c r="BE1515" s="2174"/>
      <c r="BF1515" s="1229"/>
      <c r="BG1515" s="1317"/>
      <c r="BH1515" s="1229"/>
      <c r="BI1515" s="1317"/>
      <c r="BJ1515" s="1229"/>
      <c r="BK1515" s="1317"/>
      <c r="BL1515" s="1229"/>
      <c r="BM1515" s="1229"/>
      <c r="BN1515" s="1229"/>
      <c r="BO1515" s="1490">
        <f t="shared" si="703"/>
        <v>0</v>
      </c>
      <c r="BP1515" s="1496">
        <f t="shared" si="709"/>
        <v>0</v>
      </c>
      <c r="BQ1515" s="1305"/>
      <c r="BS1515" s="1298"/>
      <c r="BT1515" s="1298"/>
      <c r="BU1515" s="1298"/>
      <c r="BV1515" s="1298"/>
      <c r="BW1515" s="1298"/>
    </row>
    <row r="1516" spans="1:75" ht="15" x14ac:dyDescent="0.25">
      <c r="A1516" s="1315">
        <v>9</v>
      </c>
      <c r="B1516" s="2051">
        <v>41259</v>
      </c>
      <c r="C1516" s="1929" t="s">
        <v>373</v>
      </c>
      <c r="D1516" s="1305" t="s">
        <v>46</v>
      </c>
      <c r="E1516" s="1305" t="s">
        <v>273</v>
      </c>
      <c r="F1516" s="1266"/>
      <c r="G1516" s="1301">
        <f t="shared" si="711"/>
        <v>0</v>
      </c>
      <c r="H1516" s="1268"/>
      <c r="I1516" s="817">
        <f t="shared" si="705"/>
        <v>0</v>
      </c>
      <c r="J1516" s="1268">
        <v>2</v>
      </c>
      <c r="K1516" s="817">
        <f t="shared" si="704"/>
        <v>4463636</v>
      </c>
      <c r="L1516" s="1268">
        <v>1</v>
      </c>
      <c r="M1516" s="817">
        <f t="shared" si="706"/>
        <v>431818</v>
      </c>
      <c r="N1516" s="1272">
        <f t="shared" si="710"/>
        <v>3</v>
      </c>
      <c r="O1516" s="1494">
        <f t="shared" si="710"/>
        <v>4895454</v>
      </c>
      <c r="P1516" s="1269">
        <f t="shared" si="693"/>
        <v>120000</v>
      </c>
      <c r="Q1516" s="1307"/>
      <c r="R1516" s="1508">
        <v>1331818</v>
      </c>
      <c r="S1516" s="1508">
        <v>1931818</v>
      </c>
      <c r="T1516" s="1508">
        <v>2231818</v>
      </c>
      <c r="U1516" s="1508">
        <v>431818</v>
      </c>
      <c r="V1516" s="1892"/>
      <c r="W1516" s="1229"/>
      <c r="X1516" s="2337"/>
      <c r="Y1516" s="1229"/>
      <c r="Z1516" s="2395"/>
      <c r="AA1516" s="1229"/>
      <c r="AB1516" s="1317"/>
      <c r="AC1516" s="1229"/>
      <c r="AD1516" s="1229"/>
      <c r="AE1516" s="1229"/>
      <c r="AF1516" s="1490">
        <f t="shared" si="694"/>
        <v>0</v>
      </c>
      <c r="AG1516" s="1316">
        <f t="shared" si="695"/>
        <v>4895454</v>
      </c>
      <c r="AH1516" s="1305"/>
      <c r="AI1516" s="1305"/>
      <c r="AJ1516" s="1267"/>
      <c r="AK1516" s="1317"/>
      <c r="AL1516" s="1317"/>
      <c r="AM1516" s="1305"/>
      <c r="AN1516" s="1305"/>
      <c r="AO1516" s="1266"/>
      <c r="AP1516" s="1491">
        <f t="shared" si="696"/>
        <v>0</v>
      </c>
      <c r="AQ1516" s="1268"/>
      <c r="AR1516" s="1492">
        <f t="shared" si="697"/>
        <v>0</v>
      </c>
      <c r="AS1516" s="1268"/>
      <c r="AT1516" s="1492">
        <f t="shared" si="698"/>
        <v>0</v>
      </c>
      <c r="AU1516" s="1268"/>
      <c r="AV1516" s="1492">
        <f t="shared" si="699"/>
        <v>0</v>
      </c>
      <c r="AW1516" s="1493">
        <f t="shared" si="700"/>
        <v>0</v>
      </c>
      <c r="AX1516" s="2153">
        <f t="shared" si="701"/>
        <v>0</v>
      </c>
      <c r="AY1516" s="1495">
        <f t="shared" si="702"/>
        <v>0</v>
      </c>
      <c r="AZ1516" s="1937"/>
      <c r="BA1516" s="1508">
        <v>1331818</v>
      </c>
      <c r="BB1516" s="1508">
        <v>1931818</v>
      </c>
      <c r="BC1516" s="1508">
        <v>2231818</v>
      </c>
      <c r="BD1516" s="1508">
        <v>431818</v>
      </c>
      <c r="BE1516" s="2174"/>
      <c r="BF1516" s="1229"/>
      <c r="BG1516" s="1317"/>
      <c r="BH1516" s="1229"/>
      <c r="BI1516" s="1317"/>
      <c r="BJ1516" s="1229"/>
      <c r="BK1516" s="1317"/>
      <c r="BL1516" s="1229"/>
      <c r="BM1516" s="1229"/>
      <c r="BN1516" s="1229"/>
      <c r="BO1516" s="1490">
        <f t="shared" si="703"/>
        <v>0</v>
      </c>
      <c r="BP1516" s="1496">
        <f t="shared" si="709"/>
        <v>0</v>
      </c>
      <c r="BQ1516" s="1305"/>
      <c r="BS1516" s="1298"/>
      <c r="BT1516" s="1298"/>
      <c r="BU1516" s="1298"/>
      <c r="BV1516" s="1298"/>
      <c r="BW1516" s="1298"/>
    </row>
    <row r="1517" spans="1:75" ht="15" x14ac:dyDescent="0.25">
      <c r="A1517" s="1315">
        <v>10</v>
      </c>
      <c r="B1517" s="2051">
        <v>40893</v>
      </c>
      <c r="C1517" s="1929">
        <v>1493</v>
      </c>
      <c r="D1517" s="1305" t="s">
        <v>50</v>
      </c>
      <c r="E1517" s="1305" t="s">
        <v>273</v>
      </c>
      <c r="F1517" s="1266">
        <v>2</v>
      </c>
      <c r="G1517" s="1301">
        <f t="shared" si="711"/>
        <v>2663636</v>
      </c>
      <c r="H1517" s="1268"/>
      <c r="I1517" s="817">
        <f t="shared" si="705"/>
        <v>0</v>
      </c>
      <c r="J1517" s="1268">
        <v>2</v>
      </c>
      <c r="K1517" s="817">
        <f t="shared" si="704"/>
        <v>4463636</v>
      </c>
      <c r="L1517" s="1268">
        <v>3</v>
      </c>
      <c r="M1517" s="817">
        <f t="shared" si="706"/>
        <v>1295454</v>
      </c>
      <c r="N1517" s="1272">
        <f t="shared" si="710"/>
        <v>7</v>
      </c>
      <c r="O1517" s="1494">
        <f t="shared" si="710"/>
        <v>8422726</v>
      </c>
      <c r="P1517" s="1269">
        <f t="shared" si="693"/>
        <v>280000</v>
      </c>
      <c r="Q1517" s="1307"/>
      <c r="R1517" s="1508">
        <v>1331818</v>
      </c>
      <c r="S1517" s="1508">
        <v>1931818</v>
      </c>
      <c r="T1517" s="1508">
        <v>2231818</v>
      </c>
      <c r="U1517" s="1508">
        <v>431818</v>
      </c>
      <c r="V1517" s="1892"/>
      <c r="W1517" s="1229"/>
      <c r="X1517" s="2337"/>
      <c r="Y1517" s="1229"/>
      <c r="Z1517" s="2395"/>
      <c r="AA1517" s="1229"/>
      <c r="AB1517" s="1317"/>
      <c r="AC1517" s="1229"/>
      <c r="AD1517" s="1229"/>
      <c r="AE1517" s="1229"/>
      <c r="AF1517" s="1490">
        <f t="shared" si="694"/>
        <v>0</v>
      </c>
      <c r="AG1517" s="1316">
        <f t="shared" si="695"/>
        <v>8422726</v>
      </c>
      <c r="AH1517" s="1305"/>
      <c r="AI1517" s="1305"/>
      <c r="AJ1517" s="1267"/>
      <c r="AK1517" s="1317"/>
      <c r="AL1517" s="1317"/>
      <c r="AM1517" s="1305"/>
      <c r="AN1517" s="1305"/>
      <c r="AO1517" s="1266"/>
      <c r="AP1517" s="1491">
        <f t="shared" si="696"/>
        <v>0</v>
      </c>
      <c r="AQ1517" s="1268"/>
      <c r="AR1517" s="1492">
        <f t="shared" si="697"/>
        <v>0</v>
      </c>
      <c r="AS1517" s="1268"/>
      <c r="AT1517" s="1492">
        <f t="shared" si="698"/>
        <v>0</v>
      </c>
      <c r="AU1517" s="1268"/>
      <c r="AV1517" s="1492">
        <f t="shared" si="699"/>
        <v>0</v>
      </c>
      <c r="AW1517" s="1493">
        <f t="shared" si="700"/>
        <v>0</v>
      </c>
      <c r="AX1517" s="2153">
        <f t="shared" si="701"/>
        <v>0</v>
      </c>
      <c r="AY1517" s="1495">
        <f t="shared" si="702"/>
        <v>0</v>
      </c>
      <c r="AZ1517" s="1937"/>
      <c r="BA1517" s="1508">
        <v>1331818</v>
      </c>
      <c r="BB1517" s="1508">
        <v>1931818</v>
      </c>
      <c r="BC1517" s="1508">
        <v>2231818</v>
      </c>
      <c r="BD1517" s="1508">
        <v>431818</v>
      </c>
      <c r="BE1517" s="2174"/>
      <c r="BF1517" s="1229"/>
      <c r="BG1517" s="1317"/>
      <c r="BH1517" s="1229"/>
      <c r="BI1517" s="1317"/>
      <c r="BJ1517" s="1229"/>
      <c r="BK1517" s="1317"/>
      <c r="BL1517" s="1229"/>
      <c r="BM1517" s="1229"/>
      <c r="BN1517" s="1229"/>
      <c r="BO1517" s="1490">
        <f t="shared" si="703"/>
        <v>0</v>
      </c>
      <c r="BP1517" s="1496">
        <f t="shared" si="709"/>
        <v>0</v>
      </c>
      <c r="BQ1517" s="1305"/>
      <c r="BS1517" s="1298"/>
      <c r="BT1517" s="1298"/>
      <c r="BU1517" s="1298"/>
      <c r="BV1517" s="1298"/>
      <c r="BW1517" s="1298"/>
    </row>
    <row r="1518" spans="1:75" ht="15" x14ac:dyDescent="0.25">
      <c r="A1518" s="1315">
        <v>11</v>
      </c>
      <c r="B1518" s="2051">
        <v>40528</v>
      </c>
      <c r="C1518" s="1929">
        <f t="shared" si="712"/>
        <v>1494</v>
      </c>
      <c r="D1518" s="1305" t="s">
        <v>53</v>
      </c>
      <c r="E1518" s="1305" t="s">
        <v>273</v>
      </c>
      <c r="F1518" s="1266">
        <v>3</v>
      </c>
      <c r="G1518" s="1301">
        <f t="shared" si="711"/>
        <v>3995454</v>
      </c>
      <c r="H1518" s="1268"/>
      <c r="I1518" s="817">
        <f t="shared" si="705"/>
        <v>0</v>
      </c>
      <c r="J1518" s="1268">
        <v>2</v>
      </c>
      <c r="K1518" s="817">
        <f t="shared" si="704"/>
        <v>4463636</v>
      </c>
      <c r="L1518" s="1268"/>
      <c r="M1518" s="817">
        <f t="shared" si="706"/>
        <v>0</v>
      </c>
      <c r="N1518" s="1272">
        <f t="shared" si="710"/>
        <v>5</v>
      </c>
      <c r="O1518" s="1494">
        <f t="shared" si="710"/>
        <v>8459090</v>
      </c>
      <c r="P1518" s="1269">
        <f t="shared" si="693"/>
        <v>200000</v>
      </c>
      <c r="Q1518" s="1307"/>
      <c r="R1518" s="1508">
        <v>1331818</v>
      </c>
      <c r="S1518" s="1508">
        <v>1931818</v>
      </c>
      <c r="T1518" s="1508">
        <v>2231818</v>
      </c>
      <c r="U1518" s="1508">
        <v>431818</v>
      </c>
      <c r="V1518" s="1892"/>
      <c r="W1518" s="1229"/>
      <c r="X1518" s="2337"/>
      <c r="Y1518" s="1229"/>
      <c r="Z1518" s="2395"/>
      <c r="AA1518" s="1229"/>
      <c r="AB1518" s="1317"/>
      <c r="AC1518" s="1229"/>
      <c r="AD1518" s="1229"/>
      <c r="AE1518" s="1229"/>
      <c r="AF1518" s="1490">
        <f t="shared" si="694"/>
        <v>0</v>
      </c>
      <c r="AG1518" s="1316">
        <f t="shared" si="695"/>
        <v>8459090</v>
      </c>
      <c r="AH1518" s="1305"/>
      <c r="AI1518" s="1305"/>
      <c r="AJ1518" s="1267"/>
      <c r="AK1518" s="1317"/>
      <c r="AL1518" s="1317"/>
      <c r="AM1518" s="1305"/>
      <c r="AN1518" s="1305"/>
      <c r="AO1518" s="1266"/>
      <c r="AP1518" s="1491">
        <f t="shared" si="696"/>
        <v>0</v>
      </c>
      <c r="AQ1518" s="1268"/>
      <c r="AR1518" s="1492">
        <f t="shared" si="697"/>
        <v>0</v>
      </c>
      <c r="AS1518" s="1268"/>
      <c r="AT1518" s="1492">
        <f t="shared" si="698"/>
        <v>0</v>
      </c>
      <c r="AU1518" s="1268"/>
      <c r="AV1518" s="1492">
        <f t="shared" si="699"/>
        <v>0</v>
      </c>
      <c r="AW1518" s="1493">
        <f t="shared" si="700"/>
        <v>0</v>
      </c>
      <c r="AX1518" s="2153">
        <f t="shared" si="701"/>
        <v>0</v>
      </c>
      <c r="AY1518" s="1495">
        <f t="shared" si="702"/>
        <v>0</v>
      </c>
      <c r="AZ1518" s="1937"/>
      <c r="BA1518" s="1508">
        <v>1331818</v>
      </c>
      <c r="BB1518" s="1508">
        <v>1931818</v>
      </c>
      <c r="BC1518" s="1508">
        <v>2231818</v>
      </c>
      <c r="BD1518" s="1508">
        <v>431818</v>
      </c>
      <c r="BE1518" s="2174"/>
      <c r="BF1518" s="1229"/>
      <c r="BG1518" s="1317"/>
      <c r="BH1518" s="1229"/>
      <c r="BI1518" s="1317"/>
      <c r="BJ1518" s="1229"/>
      <c r="BK1518" s="1317"/>
      <c r="BL1518" s="1229"/>
      <c r="BM1518" s="1229"/>
      <c r="BN1518" s="1229"/>
      <c r="BO1518" s="1490">
        <f t="shared" si="703"/>
        <v>0</v>
      </c>
      <c r="BP1518" s="1496">
        <f t="shared" si="709"/>
        <v>0</v>
      </c>
      <c r="BQ1518" s="1305"/>
      <c r="BS1518" s="1298"/>
      <c r="BT1518" s="1298"/>
      <c r="BU1518" s="1298"/>
      <c r="BV1518" s="1298"/>
      <c r="BW1518" s="1298"/>
    </row>
    <row r="1519" spans="1:75" ht="15" x14ac:dyDescent="0.25">
      <c r="A1519" s="1315">
        <v>1</v>
      </c>
      <c r="B1519" s="2051">
        <v>43816</v>
      </c>
      <c r="C1519" s="1929">
        <f t="shared" si="712"/>
        <v>1495</v>
      </c>
      <c r="D1519" s="1305" t="s">
        <v>55</v>
      </c>
      <c r="E1519" s="1305" t="s">
        <v>88</v>
      </c>
      <c r="F1519" s="1266">
        <v>3</v>
      </c>
      <c r="G1519" s="1301">
        <f t="shared" si="711"/>
        <v>3995454</v>
      </c>
      <c r="H1519" s="1268"/>
      <c r="I1519" s="817">
        <f t="shared" si="705"/>
        <v>0</v>
      </c>
      <c r="J1519" s="1268">
        <v>4</v>
      </c>
      <c r="K1519" s="817">
        <f t="shared" si="704"/>
        <v>8927272</v>
      </c>
      <c r="L1519" s="1268">
        <v>3</v>
      </c>
      <c r="M1519" s="817">
        <f t="shared" si="706"/>
        <v>1295454</v>
      </c>
      <c r="N1519" s="1272">
        <f t="shared" ref="N1519:O1534" si="713">F1519+H1519+J1519+L1519</f>
        <v>10</v>
      </c>
      <c r="O1519" s="1494">
        <f t="shared" si="713"/>
        <v>14218180</v>
      </c>
      <c r="P1519" s="1269">
        <f t="shared" si="693"/>
        <v>400000</v>
      </c>
      <c r="Q1519" s="1307"/>
      <c r="R1519" s="1508">
        <v>1331818</v>
      </c>
      <c r="S1519" s="1508">
        <v>1931818</v>
      </c>
      <c r="T1519" s="1508">
        <v>2231818</v>
      </c>
      <c r="U1519" s="1508">
        <v>431818</v>
      </c>
      <c r="V1519" s="1892"/>
      <c r="W1519" s="1229"/>
      <c r="X1519" s="2337"/>
      <c r="Y1519" s="1229"/>
      <c r="Z1519" s="2395"/>
      <c r="AA1519" s="1229"/>
      <c r="AB1519" s="1317"/>
      <c r="AC1519" s="1229"/>
      <c r="AD1519" s="1229"/>
      <c r="AE1519" s="1229"/>
      <c r="AF1519" s="1490">
        <f t="shared" si="694"/>
        <v>0</v>
      </c>
      <c r="AG1519" s="1316">
        <f t="shared" si="695"/>
        <v>14218180</v>
      </c>
      <c r="AH1519" s="1305"/>
      <c r="AI1519" s="1305"/>
      <c r="AJ1519" s="1267"/>
      <c r="AK1519" s="1317"/>
      <c r="AL1519" s="1317"/>
      <c r="AM1519" s="1305"/>
      <c r="AN1519" s="1305"/>
      <c r="AO1519" s="1266"/>
      <c r="AP1519" s="1491">
        <f t="shared" si="696"/>
        <v>0</v>
      </c>
      <c r="AQ1519" s="1268"/>
      <c r="AR1519" s="1492">
        <f t="shared" si="697"/>
        <v>0</v>
      </c>
      <c r="AS1519" s="1268"/>
      <c r="AT1519" s="1492">
        <f t="shared" si="698"/>
        <v>0</v>
      </c>
      <c r="AU1519" s="1268"/>
      <c r="AV1519" s="1492">
        <f t="shared" si="699"/>
        <v>0</v>
      </c>
      <c r="AW1519" s="1493">
        <f t="shared" si="700"/>
        <v>0</v>
      </c>
      <c r="AX1519" s="2153">
        <f t="shared" si="701"/>
        <v>0</v>
      </c>
      <c r="AY1519" s="1495">
        <f t="shared" si="702"/>
        <v>0</v>
      </c>
      <c r="AZ1519" s="1937"/>
      <c r="BA1519" s="1508">
        <v>1331818</v>
      </c>
      <c r="BB1519" s="1508">
        <v>1931818</v>
      </c>
      <c r="BC1519" s="1508">
        <v>2231818</v>
      </c>
      <c r="BD1519" s="1508">
        <v>431818</v>
      </c>
      <c r="BE1519" s="2174"/>
      <c r="BF1519" s="1229"/>
      <c r="BG1519" s="1317"/>
      <c r="BH1519" s="1229"/>
      <c r="BI1519" s="1317"/>
      <c r="BJ1519" s="1229"/>
      <c r="BK1519" s="1317"/>
      <c r="BL1519" s="1229"/>
      <c r="BM1519" s="1229"/>
      <c r="BN1519" s="1229"/>
      <c r="BO1519" s="1490">
        <f t="shared" si="703"/>
        <v>0</v>
      </c>
      <c r="BP1519" s="1496">
        <f t="shared" si="709"/>
        <v>0</v>
      </c>
      <c r="BQ1519" s="1305"/>
      <c r="BS1519" s="1298"/>
      <c r="BT1519" s="1298"/>
      <c r="BU1519" s="1298"/>
      <c r="BV1519" s="1298"/>
      <c r="BW1519" s="1298"/>
    </row>
    <row r="1520" spans="1:75" ht="15" x14ac:dyDescent="0.25">
      <c r="A1520" s="1315">
        <v>2</v>
      </c>
      <c r="B1520" s="2051">
        <v>43816</v>
      </c>
      <c r="C1520" s="1929">
        <f t="shared" si="712"/>
        <v>1496</v>
      </c>
      <c r="D1520" s="1305" t="s">
        <v>339</v>
      </c>
      <c r="E1520" s="1305" t="s">
        <v>88</v>
      </c>
      <c r="F1520" s="1266">
        <v>4</v>
      </c>
      <c r="G1520" s="1301">
        <f t="shared" si="711"/>
        <v>5327272</v>
      </c>
      <c r="H1520" s="1268"/>
      <c r="I1520" s="817">
        <f t="shared" si="705"/>
        <v>0</v>
      </c>
      <c r="J1520" s="1268">
        <v>3</v>
      </c>
      <c r="K1520" s="817">
        <f t="shared" si="704"/>
        <v>6695454</v>
      </c>
      <c r="L1520" s="1268">
        <v>3</v>
      </c>
      <c r="M1520" s="817">
        <f t="shared" si="706"/>
        <v>1295454</v>
      </c>
      <c r="N1520" s="1272">
        <f t="shared" si="713"/>
        <v>10</v>
      </c>
      <c r="O1520" s="1494">
        <f t="shared" si="713"/>
        <v>13318180</v>
      </c>
      <c r="P1520" s="1269">
        <f t="shared" si="693"/>
        <v>400000</v>
      </c>
      <c r="Q1520" s="1307"/>
      <c r="R1520" s="1508">
        <v>1331818</v>
      </c>
      <c r="S1520" s="1508">
        <v>1931818</v>
      </c>
      <c r="T1520" s="1508">
        <v>2231818</v>
      </c>
      <c r="U1520" s="1508">
        <v>431818</v>
      </c>
      <c r="V1520" s="1892"/>
      <c r="W1520" s="1229"/>
      <c r="X1520" s="2337"/>
      <c r="Y1520" s="1229"/>
      <c r="Z1520" s="2395"/>
      <c r="AA1520" s="1229"/>
      <c r="AB1520" s="1317"/>
      <c r="AC1520" s="1229"/>
      <c r="AD1520" s="1229"/>
      <c r="AE1520" s="1229"/>
      <c r="AF1520" s="1490">
        <f t="shared" si="694"/>
        <v>0</v>
      </c>
      <c r="AG1520" s="1316">
        <f t="shared" si="695"/>
        <v>13318180</v>
      </c>
      <c r="AH1520" s="1305"/>
      <c r="AI1520" s="1305"/>
      <c r="AJ1520" s="1267"/>
      <c r="AK1520" s="1317"/>
      <c r="AL1520" s="1317"/>
      <c r="AM1520" s="1305"/>
      <c r="AN1520" s="1305"/>
      <c r="AO1520" s="1266"/>
      <c r="AP1520" s="1491">
        <f t="shared" si="696"/>
        <v>0</v>
      </c>
      <c r="AQ1520" s="1268"/>
      <c r="AR1520" s="1492">
        <f t="shared" si="697"/>
        <v>0</v>
      </c>
      <c r="AS1520" s="1268"/>
      <c r="AT1520" s="1492">
        <f t="shared" si="698"/>
        <v>0</v>
      </c>
      <c r="AU1520" s="1268"/>
      <c r="AV1520" s="1492">
        <f t="shared" si="699"/>
        <v>0</v>
      </c>
      <c r="AW1520" s="1493">
        <f t="shared" si="700"/>
        <v>0</v>
      </c>
      <c r="AX1520" s="2153">
        <f t="shared" si="701"/>
        <v>0</v>
      </c>
      <c r="AY1520" s="1495">
        <f t="shared" si="702"/>
        <v>0</v>
      </c>
      <c r="AZ1520" s="1937"/>
      <c r="BA1520" s="1508">
        <v>1331818</v>
      </c>
      <c r="BB1520" s="1508">
        <v>1931818</v>
      </c>
      <c r="BC1520" s="1508">
        <v>2231818</v>
      </c>
      <c r="BD1520" s="1508">
        <v>431818</v>
      </c>
      <c r="BE1520" s="2174"/>
      <c r="BF1520" s="1229"/>
      <c r="BG1520" s="1317"/>
      <c r="BH1520" s="1229"/>
      <c r="BI1520" s="1317"/>
      <c r="BJ1520" s="1229"/>
      <c r="BK1520" s="1317"/>
      <c r="BL1520" s="1229"/>
      <c r="BM1520" s="1229"/>
      <c r="BN1520" s="1229"/>
      <c r="BO1520" s="1490">
        <f t="shared" si="703"/>
        <v>0</v>
      </c>
      <c r="BP1520" s="1496">
        <f t="shared" si="709"/>
        <v>0</v>
      </c>
      <c r="BQ1520" s="1305"/>
      <c r="BS1520" s="1298"/>
      <c r="BT1520" s="1298"/>
      <c r="BU1520" s="1298"/>
      <c r="BV1520" s="1298"/>
      <c r="BW1520" s="1298"/>
    </row>
    <row r="1521" spans="1:75" ht="15" x14ac:dyDescent="0.25">
      <c r="A1521" s="1315">
        <v>3</v>
      </c>
      <c r="B1521" s="2051">
        <v>43816</v>
      </c>
      <c r="C1521" s="1929">
        <f t="shared" si="712"/>
        <v>1497</v>
      </c>
      <c r="D1521" s="1305" t="s">
        <v>284</v>
      </c>
      <c r="E1521" s="1305" t="s">
        <v>273</v>
      </c>
      <c r="F1521" s="1266">
        <v>2</v>
      </c>
      <c r="G1521" s="1301">
        <f t="shared" si="711"/>
        <v>2663636</v>
      </c>
      <c r="H1521" s="1268"/>
      <c r="I1521" s="817">
        <f t="shared" si="705"/>
        <v>0</v>
      </c>
      <c r="J1521" s="1268"/>
      <c r="K1521" s="817">
        <f t="shared" si="704"/>
        <v>0</v>
      </c>
      <c r="L1521" s="1268"/>
      <c r="M1521" s="817">
        <f t="shared" si="706"/>
        <v>0</v>
      </c>
      <c r="N1521" s="1272">
        <f t="shared" si="713"/>
        <v>2</v>
      </c>
      <c r="O1521" s="1494">
        <f t="shared" si="713"/>
        <v>2663636</v>
      </c>
      <c r="P1521" s="1269">
        <f t="shared" si="693"/>
        <v>80000</v>
      </c>
      <c r="Q1521" s="1307"/>
      <c r="R1521" s="1508">
        <v>1331818</v>
      </c>
      <c r="S1521" s="1508">
        <v>1931818</v>
      </c>
      <c r="T1521" s="1508">
        <v>2231818</v>
      </c>
      <c r="U1521" s="1508">
        <v>431818</v>
      </c>
      <c r="V1521" s="1892"/>
      <c r="W1521" s="1229"/>
      <c r="X1521" s="2337"/>
      <c r="Y1521" s="1229"/>
      <c r="Z1521" s="2395"/>
      <c r="AA1521" s="1229"/>
      <c r="AB1521" s="1317"/>
      <c r="AC1521" s="1229"/>
      <c r="AD1521" s="1229"/>
      <c r="AE1521" s="1229"/>
      <c r="AF1521" s="1490">
        <f t="shared" si="694"/>
        <v>0</v>
      </c>
      <c r="AG1521" s="1316">
        <f t="shared" si="695"/>
        <v>2663636</v>
      </c>
      <c r="AH1521" s="1305"/>
      <c r="AI1521" s="1305"/>
      <c r="AJ1521" s="1267"/>
      <c r="AK1521" s="1317"/>
      <c r="AL1521" s="1317"/>
      <c r="AM1521" s="1305"/>
      <c r="AN1521" s="1305"/>
      <c r="AO1521" s="1266"/>
      <c r="AP1521" s="1491">
        <f t="shared" si="696"/>
        <v>0</v>
      </c>
      <c r="AQ1521" s="1268"/>
      <c r="AR1521" s="1492">
        <f t="shared" si="697"/>
        <v>0</v>
      </c>
      <c r="AS1521" s="1268"/>
      <c r="AT1521" s="1492">
        <f t="shared" si="698"/>
        <v>0</v>
      </c>
      <c r="AU1521" s="1268"/>
      <c r="AV1521" s="1492">
        <f t="shared" si="699"/>
        <v>0</v>
      </c>
      <c r="AW1521" s="1493">
        <f t="shared" si="700"/>
        <v>0</v>
      </c>
      <c r="AX1521" s="2153">
        <f t="shared" si="701"/>
        <v>0</v>
      </c>
      <c r="AY1521" s="1495">
        <f t="shared" si="702"/>
        <v>0</v>
      </c>
      <c r="AZ1521" s="1937"/>
      <c r="BA1521" s="1508">
        <v>1331818</v>
      </c>
      <c r="BB1521" s="1508">
        <v>1931818</v>
      </c>
      <c r="BC1521" s="1508">
        <v>2231818</v>
      </c>
      <c r="BD1521" s="1508">
        <v>431818</v>
      </c>
      <c r="BE1521" s="2174"/>
      <c r="BF1521" s="1229"/>
      <c r="BG1521" s="1317"/>
      <c r="BH1521" s="1229"/>
      <c r="BI1521" s="1317"/>
      <c r="BJ1521" s="1229"/>
      <c r="BK1521" s="1317"/>
      <c r="BL1521" s="1229"/>
      <c r="BM1521" s="1229"/>
      <c r="BN1521" s="1229"/>
      <c r="BO1521" s="1490">
        <f t="shared" si="703"/>
        <v>0</v>
      </c>
      <c r="BP1521" s="1496">
        <f t="shared" si="709"/>
        <v>0</v>
      </c>
      <c r="BQ1521" s="1305"/>
      <c r="BS1521" s="1298"/>
      <c r="BT1521" s="1298"/>
      <c r="BU1521" s="1298"/>
      <c r="BV1521" s="1298"/>
      <c r="BW1521" s="1298"/>
    </row>
    <row r="1522" spans="1:75" ht="15" x14ac:dyDescent="0.25">
      <c r="A1522" s="1315">
        <v>4</v>
      </c>
      <c r="B1522" s="2051">
        <v>43816</v>
      </c>
      <c r="C1522" s="1929">
        <f t="shared" si="712"/>
        <v>1498</v>
      </c>
      <c r="D1522" s="1305" t="s">
        <v>33</v>
      </c>
      <c r="E1522" s="1305" t="s">
        <v>31</v>
      </c>
      <c r="F1522" s="1266"/>
      <c r="G1522" s="1301">
        <f t="shared" si="711"/>
        <v>0</v>
      </c>
      <c r="H1522" s="1268"/>
      <c r="I1522" s="817">
        <f t="shared" si="705"/>
        <v>0</v>
      </c>
      <c r="J1522" s="1268">
        <v>6</v>
      </c>
      <c r="K1522" s="817">
        <f t="shared" si="704"/>
        <v>13390908</v>
      </c>
      <c r="L1522" s="1268">
        <v>3</v>
      </c>
      <c r="M1522" s="817">
        <f t="shared" si="706"/>
        <v>1295454</v>
      </c>
      <c r="N1522" s="1272">
        <f t="shared" si="713"/>
        <v>9</v>
      </c>
      <c r="O1522" s="1494">
        <f t="shared" si="713"/>
        <v>14686362</v>
      </c>
      <c r="P1522" s="1269">
        <f t="shared" si="693"/>
        <v>360000</v>
      </c>
      <c r="Q1522" s="1307"/>
      <c r="R1522" s="1508">
        <v>1331818</v>
      </c>
      <c r="S1522" s="1508">
        <v>1931818</v>
      </c>
      <c r="T1522" s="1508">
        <v>2231818</v>
      </c>
      <c r="U1522" s="1508">
        <v>431818</v>
      </c>
      <c r="V1522" s="1892"/>
      <c r="W1522" s="1229"/>
      <c r="X1522" s="2337"/>
      <c r="Y1522" s="1229"/>
      <c r="Z1522" s="2395"/>
      <c r="AA1522" s="1229"/>
      <c r="AB1522" s="1317"/>
      <c r="AC1522" s="1229"/>
      <c r="AD1522" s="1229"/>
      <c r="AE1522" s="1229"/>
      <c r="AF1522" s="1490">
        <f t="shared" si="694"/>
        <v>0</v>
      </c>
      <c r="AG1522" s="1316">
        <f t="shared" si="695"/>
        <v>14686362</v>
      </c>
      <c r="AH1522" s="1305"/>
      <c r="AI1522" s="1305"/>
      <c r="AJ1522" s="1267"/>
      <c r="AK1522" s="1317"/>
      <c r="AL1522" s="1317"/>
      <c r="AM1522" s="1305"/>
      <c r="AN1522" s="1305"/>
      <c r="AO1522" s="1266"/>
      <c r="AP1522" s="1491">
        <f t="shared" si="696"/>
        <v>0</v>
      </c>
      <c r="AQ1522" s="1268"/>
      <c r="AR1522" s="1492">
        <f t="shared" si="697"/>
        <v>0</v>
      </c>
      <c r="AS1522" s="1268"/>
      <c r="AT1522" s="1492">
        <f t="shared" si="698"/>
        <v>0</v>
      </c>
      <c r="AU1522" s="1268"/>
      <c r="AV1522" s="1492">
        <f t="shared" si="699"/>
        <v>0</v>
      </c>
      <c r="AW1522" s="1493">
        <f t="shared" si="700"/>
        <v>0</v>
      </c>
      <c r="AX1522" s="2153">
        <f t="shared" si="701"/>
        <v>0</v>
      </c>
      <c r="AY1522" s="1495">
        <f t="shared" si="702"/>
        <v>0</v>
      </c>
      <c r="AZ1522" s="1937"/>
      <c r="BA1522" s="1508">
        <v>1331818</v>
      </c>
      <c r="BB1522" s="1508">
        <v>1931818</v>
      </c>
      <c r="BC1522" s="1508">
        <v>2231818</v>
      </c>
      <c r="BD1522" s="1508">
        <v>431818</v>
      </c>
      <c r="BE1522" s="2174"/>
      <c r="BF1522" s="1229"/>
      <c r="BG1522" s="1317"/>
      <c r="BH1522" s="1229"/>
      <c r="BI1522" s="1317"/>
      <c r="BJ1522" s="1229"/>
      <c r="BK1522" s="1317"/>
      <c r="BL1522" s="1229"/>
      <c r="BM1522" s="1229"/>
      <c r="BN1522" s="1229"/>
      <c r="BO1522" s="1490">
        <f t="shared" si="703"/>
        <v>0</v>
      </c>
      <c r="BP1522" s="1496">
        <f t="shared" si="709"/>
        <v>0</v>
      </c>
      <c r="BQ1522" s="1305"/>
      <c r="BS1522" s="1298"/>
      <c r="BT1522" s="1298"/>
      <c r="BU1522" s="1298"/>
      <c r="BV1522" s="1298"/>
      <c r="BW1522" s="1298"/>
    </row>
    <row r="1523" spans="1:75" ht="15" x14ac:dyDescent="0.25">
      <c r="A1523" s="1315">
        <v>5</v>
      </c>
      <c r="B1523" s="2051">
        <v>43816</v>
      </c>
      <c r="C1523" s="1929">
        <f t="shared" si="712"/>
        <v>1499</v>
      </c>
      <c r="D1523" s="1305" t="s">
        <v>284</v>
      </c>
      <c r="E1523" s="1305" t="s">
        <v>273</v>
      </c>
      <c r="F1523" s="1266"/>
      <c r="G1523" s="1301">
        <f t="shared" si="711"/>
        <v>0</v>
      </c>
      <c r="H1523" s="1268">
        <v>1</v>
      </c>
      <c r="I1523" s="817">
        <f t="shared" si="705"/>
        <v>1931818</v>
      </c>
      <c r="J1523" s="1268"/>
      <c r="K1523" s="817">
        <f t="shared" si="704"/>
        <v>0</v>
      </c>
      <c r="L1523" s="1268"/>
      <c r="M1523" s="817">
        <f t="shared" si="706"/>
        <v>0</v>
      </c>
      <c r="N1523" s="1272">
        <f t="shared" si="713"/>
        <v>1</v>
      </c>
      <c r="O1523" s="1494">
        <f t="shared" si="713"/>
        <v>1931818</v>
      </c>
      <c r="P1523" s="1269">
        <f t="shared" si="693"/>
        <v>40000</v>
      </c>
      <c r="Q1523" s="1307"/>
      <c r="R1523" s="1508">
        <v>1331818</v>
      </c>
      <c r="S1523" s="1508">
        <v>1931818</v>
      </c>
      <c r="T1523" s="1508">
        <v>2231818</v>
      </c>
      <c r="U1523" s="1508">
        <v>431818</v>
      </c>
      <c r="V1523" s="1892"/>
      <c r="W1523" s="1229"/>
      <c r="X1523" s="2337"/>
      <c r="Y1523" s="1229"/>
      <c r="Z1523" s="2395"/>
      <c r="AA1523" s="1229"/>
      <c r="AB1523" s="1317"/>
      <c r="AC1523" s="1229"/>
      <c r="AD1523" s="1229"/>
      <c r="AE1523" s="1229"/>
      <c r="AF1523" s="1490">
        <f t="shared" si="694"/>
        <v>0</v>
      </c>
      <c r="AG1523" s="1316">
        <f t="shared" si="695"/>
        <v>1931818</v>
      </c>
      <c r="AH1523" s="1305"/>
      <c r="AI1523" s="1305"/>
      <c r="AJ1523" s="1267"/>
      <c r="AK1523" s="1317"/>
      <c r="AL1523" s="1317"/>
      <c r="AM1523" s="1305"/>
      <c r="AN1523" s="1305"/>
      <c r="AO1523" s="1266"/>
      <c r="AP1523" s="1491">
        <f t="shared" si="696"/>
        <v>0</v>
      </c>
      <c r="AQ1523" s="1268"/>
      <c r="AR1523" s="1492">
        <f t="shared" si="697"/>
        <v>0</v>
      </c>
      <c r="AS1523" s="1268"/>
      <c r="AT1523" s="1492">
        <f t="shared" si="698"/>
        <v>0</v>
      </c>
      <c r="AU1523" s="1268"/>
      <c r="AV1523" s="1492">
        <f t="shared" si="699"/>
        <v>0</v>
      </c>
      <c r="AW1523" s="1493">
        <f t="shared" si="700"/>
        <v>0</v>
      </c>
      <c r="AX1523" s="2153">
        <f t="shared" si="701"/>
        <v>0</v>
      </c>
      <c r="AY1523" s="1495">
        <f t="shared" si="702"/>
        <v>0</v>
      </c>
      <c r="AZ1523" s="1937"/>
      <c r="BA1523" s="1508">
        <v>1331818</v>
      </c>
      <c r="BB1523" s="1508">
        <v>1931818</v>
      </c>
      <c r="BC1523" s="1508">
        <v>2231818</v>
      </c>
      <c r="BD1523" s="1508">
        <v>431818</v>
      </c>
      <c r="BE1523" s="2174"/>
      <c r="BF1523" s="1229"/>
      <c r="BG1523" s="1317"/>
      <c r="BH1523" s="1229"/>
      <c r="BI1523" s="1317"/>
      <c r="BJ1523" s="1229"/>
      <c r="BK1523" s="1317"/>
      <c r="BL1523" s="1229"/>
      <c r="BM1523" s="1229"/>
      <c r="BN1523" s="1229"/>
      <c r="BO1523" s="1490">
        <f t="shared" si="703"/>
        <v>0</v>
      </c>
      <c r="BP1523" s="1496">
        <f t="shared" si="709"/>
        <v>0</v>
      </c>
      <c r="BQ1523" s="1305"/>
      <c r="BS1523" s="1298"/>
      <c r="BT1523" s="1298"/>
      <c r="BU1523" s="1298"/>
      <c r="BV1523" s="1298"/>
      <c r="BW1523" s="1298"/>
    </row>
    <row r="1524" spans="1:75" ht="15" x14ac:dyDescent="0.25">
      <c r="A1524" s="1315">
        <v>6</v>
      </c>
      <c r="B1524" s="2051">
        <v>43816</v>
      </c>
      <c r="C1524" s="1929">
        <f t="shared" si="712"/>
        <v>1500</v>
      </c>
      <c r="D1524" s="1305" t="s">
        <v>79</v>
      </c>
      <c r="E1524" s="1305" t="s">
        <v>31</v>
      </c>
      <c r="F1524" s="1266"/>
      <c r="G1524" s="1301">
        <f t="shared" si="711"/>
        <v>0</v>
      </c>
      <c r="H1524" s="1268"/>
      <c r="I1524" s="817">
        <f t="shared" si="705"/>
        <v>0</v>
      </c>
      <c r="J1524" s="1268">
        <v>4</v>
      </c>
      <c r="K1524" s="817">
        <f t="shared" si="704"/>
        <v>8927272</v>
      </c>
      <c r="L1524" s="1268">
        <v>5</v>
      </c>
      <c r="M1524" s="817">
        <f t="shared" si="706"/>
        <v>2159090</v>
      </c>
      <c r="N1524" s="1272">
        <f t="shared" si="713"/>
        <v>9</v>
      </c>
      <c r="O1524" s="1494">
        <f t="shared" si="713"/>
        <v>11086362</v>
      </c>
      <c r="P1524" s="1269">
        <f t="shared" si="693"/>
        <v>360000</v>
      </c>
      <c r="Q1524" s="1307"/>
      <c r="R1524" s="1508">
        <v>1331818</v>
      </c>
      <c r="S1524" s="1508">
        <v>1931818</v>
      </c>
      <c r="T1524" s="1508">
        <v>2231818</v>
      </c>
      <c r="U1524" s="1508">
        <v>431818</v>
      </c>
      <c r="V1524" s="1892"/>
      <c r="W1524" s="1229"/>
      <c r="X1524" s="2337"/>
      <c r="Y1524" s="1229"/>
      <c r="Z1524" s="2395"/>
      <c r="AA1524" s="1229"/>
      <c r="AB1524" s="1317"/>
      <c r="AC1524" s="1229"/>
      <c r="AD1524" s="1229"/>
      <c r="AE1524" s="1229"/>
      <c r="AF1524" s="1490">
        <f t="shared" si="694"/>
        <v>0</v>
      </c>
      <c r="AG1524" s="1316">
        <f t="shared" si="695"/>
        <v>11086362</v>
      </c>
      <c r="AH1524" s="1305"/>
      <c r="AI1524" s="1305"/>
      <c r="AJ1524" s="1267"/>
      <c r="AK1524" s="1317"/>
      <c r="AL1524" s="1317"/>
      <c r="AM1524" s="1305"/>
      <c r="AN1524" s="1305"/>
      <c r="AO1524" s="1266"/>
      <c r="AP1524" s="1491">
        <f t="shared" si="696"/>
        <v>0</v>
      </c>
      <c r="AQ1524" s="1268"/>
      <c r="AR1524" s="1492">
        <f t="shared" si="697"/>
        <v>0</v>
      </c>
      <c r="AS1524" s="1268"/>
      <c r="AT1524" s="1492">
        <f t="shared" si="698"/>
        <v>0</v>
      </c>
      <c r="AU1524" s="1268"/>
      <c r="AV1524" s="1492">
        <f t="shared" si="699"/>
        <v>0</v>
      </c>
      <c r="AW1524" s="1493">
        <f t="shared" si="700"/>
        <v>0</v>
      </c>
      <c r="AX1524" s="2153">
        <f t="shared" si="701"/>
        <v>0</v>
      </c>
      <c r="AY1524" s="1495">
        <f t="shared" si="702"/>
        <v>0</v>
      </c>
      <c r="AZ1524" s="1937"/>
      <c r="BA1524" s="1508">
        <v>1331818</v>
      </c>
      <c r="BB1524" s="1508">
        <v>1931818</v>
      </c>
      <c r="BC1524" s="1508">
        <v>2231818</v>
      </c>
      <c r="BD1524" s="1508">
        <v>431818</v>
      </c>
      <c r="BE1524" s="2174"/>
      <c r="BF1524" s="1229"/>
      <c r="BG1524" s="1317"/>
      <c r="BH1524" s="1229"/>
      <c r="BI1524" s="1317"/>
      <c r="BJ1524" s="1229"/>
      <c r="BK1524" s="1317"/>
      <c r="BL1524" s="1229"/>
      <c r="BM1524" s="1229"/>
      <c r="BN1524" s="1229"/>
      <c r="BO1524" s="1490">
        <f t="shared" si="703"/>
        <v>0</v>
      </c>
      <c r="BP1524" s="1496">
        <f t="shared" si="709"/>
        <v>0</v>
      </c>
      <c r="BQ1524" s="1305"/>
      <c r="BS1524" s="1298"/>
      <c r="BT1524" s="1298"/>
      <c r="BU1524" s="1298"/>
      <c r="BV1524" s="1298"/>
      <c r="BW1524" s="1298"/>
    </row>
    <row r="1525" spans="1:75" ht="15" x14ac:dyDescent="0.25">
      <c r="A1525" s="1315">
        <v>7</v>
      </c>
      <c r="B1525" s="2051">
        <v>43816</v>
      </c>
      <c r="C1525" s="1929">
        <f t="shared" si="712"/>
        <v>1501</v>
      </c>
      <c r="D1525" s="1305" t="s">
        <v>44</v>
      </c>
      <c r="E1525" s="1305" t="s">
        <v>273</v>
      </c>
      <c r="F1525" s="1266">
        <v>3</v>
      </c>
      <c r="G1525" s="1301">
        <f t="shared" si="711"/>
        <v>3995454</v>
      </c>
      <c r="H1525" s="1268"/>
      <c r="I1525" s="817">
        <f t="shared" si="705"/>
        <v>0</v>
      </c>
      <c r="J1525" s="1268"/>
      <c r="K1525" s="817">
        <f t="shared" si="704"/>
        <v>0</v>
      </c>
      <c r="L1525" s="1268"/>
      <c r="M1525" s="817">
        <f t="shared" si="706"/>
        <v>0</v>
      </c>
      <c r="N1525" s="1272">
        <f t="shared" si="713"/>
        <v>3</v>
      </c>
      <c r="O1525" s="1494">
        <f t="shared" si="713"/>
        <v>3995454</v>
      </c>
      <c r="P1525" s="1269">
        <f t="shared" si="693"/>
        <v>120000</v>
      </c>
      <c r="Q1525" s="1307"/>
      <c r="R1525" s="1508">
        <v>1331818</v>
      </c>
      <c r="S1525" s="1508">
        <v>1931818</v>
      </c>
      <c r="T1525" s="1508">
        <v>2231818</v>
      </c>
      <c r="U1525" s="1508">
        <v>431818</v>
      </c>
      <c r="V1525" s="1892"/>
      <c r="W1525" s="1229"/>
      <c r="X1525" s="2337"/>
      <c r="Y1525" s="1229"/>
      <c r="Z1525" s="2395"/>
      <c r="AA1525" s="1229"/>
      <c r="AB1525" s="1317"/>
      <c r="AC1525" s="1229"/>
      <c r="AD1525" s="1229"/>
      <c r="AE1525" s="1229"/>
      <c r="AF1525" s="1490">
        <f t="shared" si="694"/>
        <v>0</v>
      </c>
      <c r="AG1525" s="1316">
        <f t="shared" si="695"/>
        <v>3995454</v>
      </c>
      <c r="AH1525" s="1305"/>
      <c r="AI1525" s="1305"/>
      <c r="AJ1525" s="1267"/>
      <c r="AK1525" s="1317"/>
      <c r="AL1525" s="1317"/>
      <c r="AM1525" s="1305"/>
      <c r="AN1525" s="1305"/>
      <c r="AO1525" s="1266"/>
      <c r="AP1525" s="1491">
        <f t="shared" si="696"/>
        <v>0</v>
      </c>
      <c r="AQ1525" s="1268"/>
      <c r="AR1525" s="1492">
        <f t="shared" si="697"/>
        <v>0</v>
      </c>
      <c r="AS1525" s="1268"/>
      <c r="AT1525" s="1492">
        <f t="shared" si="698"/>
        <v>0</v>
      </c>
      <c r="AU1525" s="1268"/>
      <c r="AV1525" s="1492">
        <f t="shared" si="699"/>
        <v>0</v>
      </c>
      <c r="AW1525" s="1493">
        <f t="shared" si="700"/>
        <v>0</v>
      </c>
      <c r="AX1525" s="2153">
        <f t="shared" si="701"/>
        <v>0</v>
      </c>
      <c r="AY1525" s="1495">
        <f t="shared" si="702"/>
        <v>0</v>
      </c>
      <c r="AZ1525" s="1937"/>
      <c r="BA1525" s="1508">
        <v>1331818</v>
      </c>
      <c r="BB1525" s="1508">
        <v>1931818</v>
      </c>
      <c r="BC1525" s="1508">
        <v>2231818</v>
      </c>
      <c r="BD1525" s="1508">
        <v>431818</v>
      </c>
      <c r="BE1525" s="2174"/>
      <c r="BF1525" s="1229"/>
      <c r="BG1525" s="1317"/>
      <c r="BH1525" s="1229"/>
      <c r="BI1525" s="1317"/>
      <c r="BJ1525" s="1229"/>
      <c r="BK1525" s="1317"/>
      <c r="BL1525" s="1229"/>
      <c r="BM1525" s="1229"/>
      <c r="BN1525" s="1229"/>
      <c r="BO1525" s="1490">
        <f t="shared" si="703"/>
        <v>0</v>
      </c>
      <c r="BP1525" s="1496">
        <f t="shared" si="709"/>
        <v>0</v>
      </c>
      <c r="BQ1525" s="1305"/>
      <c r="BS1525" s="1298"/>
      <c r="BT1525" s="1298"/>
      <c r="BU1525" s="1298"/>
      <c r="BV1525" s="1298"/>
      <c r="BW1525" s="1298"/>
    </row>
    <row r="1526" spans="1:75" ht="15" x14ac:dyDescent="0.25">
      <c r="A1526" s="1315">
        <v>8</v>
      </c>
      <c r="B1526" s="2051">
        <v>43816</v>
      </c>
      <c r="C1526" s="1929">
        <f t="shared" si="712"/>
        <v>1502</v>
      </c>
      <c r="D1526" s="1305" t="s">
        <v>89</v>
      </c>
      <c r="E1526" s="1305" t="s">
        <v>31</v>
      </c>
      <c r="F1526" s="1266"/>
      <c r="G1526" s="1301">
        <f t="shared" si="711"/>
        <v>0</v>
      </c>
      <c r="H1526" s="1268"/>
      <c r="I1526" s="817">
        <f t="shared" si="705"/>
        <v>0</v>
      </c>
      <c r="J1526" s="1268">
        <v>2</v>
      </c>
      <c r="K1526" s="817">
        <f t="shared" si="704"/>
        <v>4463636</v>
      </c>
      <c r="L1526" s="1268">
        <v>5</v>
      </c>
      <c r="M1526" s="817">
        <f t="shared" si="706"/>
        <v>2159090</v>
      </c>
      <c r="N1526" s="1272">
        <f t="shared" si="713"/>
        <v>7</v>
      </c>
      <c r="O1526" s="1494">
        <f t="shared" si="713"/>
        <v>6622726</v>
      </c>
      <c r="P1526" s="1269">
        <f t="shared" si="693"/>
        <v>280000</v>
      </c>
      <c r="Q1526" s="1307"/>
      <c r="R1526" s="1508">
        <v>1331818</v>
      </c>
      <c r="S1526" s="1508">
        <v>1931818</v>
      </c>
      <c r="T1526" s="1508">
        <v>2231818</v>
      </c>
      <c r="U1526" s="1508">
        <v>431818</v>
      </c>
      <c r="V1526" s="1892"/>
      <c r="W1526" s="1229"/>
      <c r="X1526" s="2337"/>
      <c r="Y1526" s="1229"/>
      <c r="Z1526" s="2395"/>
      <c r="AA1526" s="1229"/>
      <c r="AB1526" s="1317"/>
      <c r="AC1526" s="1229"/>
      <c r="AD1526" s="1229"/>
      <c r="AE1526" s="1229"/>
      <c r="AF1526" s="1490">
        <f t="shared" si="694"/>
        <v>0</v>
      </c>
      <c r="AG1526" s="1316">
        <f t="shared" si="695"/>
        <v>6622726</v>
      </c>
      <c r="AH1526" s="1305"/>
      <c r="AI1526" s="1305"/>
      <c r="AJ1526" s="1267"/>
      <c r="AK1526" s="1317"/>
      <c r="AL1526" s="1317"/>
      <c r="AM1526" s="1305"/>
      <c r="AN1526" s="1305"/>
      <c r="AO1526" s="1266"/>
      <c r="AP1526" s="1491">
        <f t="shared" si="696"/>
        <v>0</v>
      </c>
      <c r="AQ1526" s="1268"/>
      <c r="AR1526" s="1492">
        <f t="shared" si="697"/>
        <v>0</v>
      </c>
      <c r="AS1526" s="1268"/>
      <c r="AT1526" s="1492">
        <f t="shared" si="698"/>
        <v>0</v>
      </c>
      <c r="AU1526" s="1268"/>
      <c r="AV1526" s="1492">
        <f t="shared" si="699"/>
        <v>0</v>
      </c>
      <c r="AW1526" s="1493">
        <f t="shared" si="700"/>
        <v>0</v>
      </c>
      <c r="AX1526" s="2153">
        <f t="shared" si="701"/>
        <v>0</v>
      </c>
      <c r="AY1526" s="1495">
        <f t="shared" si="702"/>
        <v>0</v>
      </c>
      <c r="AZ1526" s="1937"/>
      <c r="BA1526" s="1508">
        <v>1331818</v>
      </c>
      <c r="BB1526" s="1508">
        <v>1931818</v>
      </c>
      <c r="BC1526" s="1508">
        <v>2231818</v>
      </c>
      <c r="BD1526" s="1508">
        <v>431818</v>
      </c>
      <c r="BE1526" s="2174"/>
      <c r="BF1526" s="1229"/>
      <c r="BG1526" s="1317"/>
      <c r="BH1526" s="1229"/>
      <c r="BI1526" s="1317"/>
      <c r="BJ1526" s="1229"/>
      <c r="BK1526" s="1317"/>
      <c r="BL1526" s="1229"/>
      <c r="BM1526" s="1229"/>
      <c r="BN1526" s="1229"/>
      <c r="BO1526" s="1490">
        <f t="shared" si="703"/>
        <v>0</v>
      </c>
      <c r="BP1526" s="1496">
        <f t="shared" si="709"/>
        <v>0</v>
      </c>
      <c r="BQ1526" s="1305"/>
      <c r="BS1526" s="1298"/>
      <c r="BT1526" s="1298"/>
      <c r="BU1526" s="1298"/>
      <c r="BV1526" s="1298"/>
      <c r="BW1526" s="1298"/>
    </row>
    <row r="1527" spans="1:75" ht="15" x14ac:dyDescent="0.25">
      <c r="A1527" s="1315">
        <v>9</v>
      </c>
      <c r="B1527" s="2051">
        <v>43816</v>
      </c>
      <c r="C1527" s="1929">
        <f t="shared" si="712"/>
        <v>1503</v>
      </c>
      <c r="D1527" s="1305" t="s">
        <v>47</v>
      </c>
      <c r="E1527" s="1305" t="s">
        <v>273</v>
      </c>
      <c r="F1527" s="1266">
        <v>2</v>
      </c>
      <c r="G1527" s="1301">
        <f t="shared" si="711"/>
        <v>2663636</v>
      </c>
      <c r="H1527" s="1268"/>
      <c r="I1527" s="817">
        <f t="shared" si="705"/>
        <v>0</v>
      </c>
      <c r="J1527" s="1268">
        <v>2</v>
      </c>
      <c r="K1527" s="817">
        <f t="shared" si="704"/>
        <v>4463636</v>
      </c>
      <c r="L1527" s="1268"/>
      <c r="M1527" s="817">
        <f t="shared" si="706"/>
        <v>0</v>
      </c>
      <c r="N1527" s="1272">
        <f t="shared" si="713"/>
        <v>4</v>
      </c>
      <c r="O1527" s="1494">
        <f t="shared" si="713"/>
        <v>7127272</v>
      </c>
      <c r="P1527" s="1269">
        <f t="shared" si="693"/>
        <v>160000</v>
      </c>
      <c r="Q1527" s="1307"/>
      <c r="R1527" s="1508">
        <v>1331818</v>
      </c>
      <c r="S1527" s="1508">
        <v>1931818</v>
      </c>
      <c r="T1527" s="1508">
        <v>2231818</v>
      </c>
      <c r="U1527" s="1508">
        <v>431818</v>
      </c>
      <c r="V1527" s="1892"/>
      <c r="W1527" s="1229"/>
      <c r="X1527" s="2337"/>
      <c r="Y1527" s="1229"/>
      <c r="Z1527" s="2395"/>
      <c r="AA1527" s="1229"/>
      <c r="AB1527" s="1317"/>
      <c r="AC1527" s="1229"/>
      <c r="AD1527" s="1229"/>
      <c r="AE1527" s="1229"/>
      <c r="AF1527" s="1490">
        <f t="shared" si="694"/>
        <v>0</v>
      </c>
      <c r="AG1527" s="1316">
        <f t="shared" si="695"/>
        <v>7127272</v>
      </c>
      <c r="AH1527" s="1305"/>
      <c r="AI1527" s="1305"/>
      <c r="AJ1527" s="1267"/>
      <c r="AK1527" s="1317"/>
      <c r="AL1527" s="1317"/>
      <c r="AM1527" s="1305"/>
      <c r="AN1527" s="1305"/>
      <c r="AO1527" s="1266"/>
      <c r="AP1527" s="1491">
        <f t="shared" si="696"/>
        <v>0</v>
      </c>
      <c r="AQ1527" s="1268"/>
      <c r="AR1527" s="1492">
        <f t="shared" si="697"/>
        <v>0</v>
      </c>
      <c r="AS1527" s="1268"/>
      <c r="AT1527" s="1492">
        <f t="shared" si="698"/>
        <v>0</v>
      </c>
      <c r="AU1527" s="1268"/>
      <c r="AV1527" s="1492">
        <f t="shared" si="699"/>
        <v>0</v>
      </c>
      <c r="AW1527" s="1493">
        <f t="shared" si="700"/>
        <v>0</v>
      </c>
      <c r="AX1527" s="2153">
        <f t="shared" si="701"/>
        <v>0</v>
      </c>
      <c r="AY1527" s="1495">
        <f t="shared" si="702"/>
        <v>0</v>
      </c>
      <c r="AZ1527" s="1937"/>
      <c r="BA1527" s="1508">
        <v>1331818</v>
      </c>
      <c r="BB1527" s="1508">
        <v>1931818</v>
      </c>
      <c r="BC1527" s="1508">
        <v>2231818</v>
      </c>
      <c r="BD1527" s="1508">
        <v>431818</v>
      </c>
      <c r="BE1527" s="2174"/>
      <c r="BF1527" s="1229"/>
      <c r="BG1527" s="1317"/>
      <c r="BH1527" s="1229"/>
      <c r="BI1527" s="1317"/>
      <c r="BJ1527" s="1229"/>
      <c r="BK1527" s="1317"/>
      <c r="BL1527" s="1229"/>
      <c r="BM1527" s="1229"/>
      <c r="BN1527" s="1229"/>
      <c r="BO1527" s="1490">
        <f t="shared" si="703"/>
        <v>0</v>
      </c>
      <c r="BP1527" s="1496">
        <f t="shared" si="709"/>
        <v>0</v>
      </c>
      <c r="BQ1527" s="1305"/>
      <c r="BS1527" s="1298"/>
      <c r="BT1527" s="1298"/>
      <c r="BU1527" s="1298"/>
      <c r="BV1527" s="1298"/>
      <c r="BW1527" s="1298"/>
    </row>
    <row r="1528" spans="1:75" ht="15" x14ac:dyDescent="0.25">
      <c r="A1528" s="1315">
        <v>10</v>
      </c>
      <c r="B1528" s="2051">
        <v>43816</v>
      </c>
      <c r="C1528" s="1929">
        <f t="shared" si="712"/>
        <v>1504</v>
      </c>
      <c r="D1528" s="1305" t="s">
        <v>83</v>
      </c>
      <c r="E1528" s="1305" t="s">
        <v>273</v>
      </c>
      <c r="F1528" s="1266">
        <v>3</v>
      </c>
      <c r="G1528" s="1301">
        <f t="shared" si="711"/>
        <v>3995454</v>
      </c>
      <c r="H1528" s="1268"/>
      <c r="I1528" s="817">
        <f t="shared" si="705"/>
        <v>0</v>
      </c>
      <c r="J1528" s="1268">
        <v>2</v>
      </c>
      <c r="K1528" s="817">
        <f t="shared" si="704"/>
        <v>4463636</v>
      </c>
      <c r="L1528" s="1268">
        <v>2</v>
      </c>
      <c r="M1528" s="817">
        <f t="shared" si="706"/>
        <v>863636</v>
      </c>
      <c r="N1528" s="1272">
        <f t="shared" si="713"/>
        <v>7</v>
      </c>
      <c r="O1528" s="1494">
        <f t="shared" si="713"/>
        <v>9322726</v>
      </c>
      <c r="P1528" s="1269">
        <f t="shared" si="693"/>
        <v>280000</v>
      </c>
      <c r="Q1528" s="1307"/>
      <c r="R1528" s="1508">
        <v>1331818</v>
      </c>
      <c r="S1528" s="1508">
        <v>1931818</v>
      </c>
      <c r="T1528" s="1508">
        <v>2231818</v>
      </c>
      <c r="U1528" s="1508">
        <v>431818</v>
      </c>
      <c r="V1528" s="1892"/>
      <c r="W1528" s="1229"/>
      <c r="X1528" s="2337"/>
      <c r="Y1528" s="1229"/>
      <c r="Z1528" s="2395"/>
      <c r="AA1528" s="1229"/>
      <c r="AB1528" s="1317"/>
      <c r="AC1528" s="1229"/>
      <c r="AD1528" s="1229"/>
      <c r="AE1528" s="1229"/>
      <c r="AF1528" s="1490">
        <f t="shared" si="694"/>
        <v>0</v>
      </c>
      <c r="AG1528" s="1316">
        <f t="shared" si="695"/>
        <v>9322726</v>
      </c>
      <c r="AH1528" s="1305"/>
      <c r="AI1528" s="1305"/>
      <c r="AJ1528" s="1267"/>
      <c r="AK1528" s="1317"/>
      <c r="AL1528" s="1317"/>
      <c r="AM1528" s="1305"/>
      <c r="AN1528" s="1305"/>
      <c r="AO1528" s="1266"/>
      <c r="AP1528" s="1491">
        <f t="shared" si="696"/>
        <v>0</v>
      </c>
      <c r="AQ1528" s="1268"/>
      <c r="AR1528" s="1492">
        <f t="shared" si="697"/>
        <v>0</v>
      </c>
      <c r="AS1528" s="1268"/>
      <c r="AT1528" s="1492">
        <f t="shared" si="698"/>
        <v>0</v>
      </c>
      <c r="AU1528" s="1268"/>
      <c r="AV1528" s="1492">
        <f t="shared" si="699"/>
        <v>0</v>
      </c>
      <c r="AW1528" s="1493">
        <f t="shared" si="700"/>
        <v>0</v>
      </c>
      <c r="AX1528" s="2153">
        <f t="shared" si="701"/>
        <v>0</v>
      </c>
      <c r="AY1528" s="1495">
        <f t="shared" si="702"/>
        <v>0</v>
      </c>
      <c r="AZ1528" s="1937"/>
      <c r="BA1528" s="1508">
        <v>1331818</v>
      </c>
      <c r="BB1528" s="1508">
        <v>1931818</v>
      </c>
      <c r="BC1528" s="1508">
        <v>2231818</v>
      </c>
      <c r="BD1528" s="1508">
        <v>431818</v>
      </c>
      <c r="BE1528" s="2174"/>
      <c r="BF1528" s="1229"/>
      <c r="BG1528" s="1317"/>
      <c r="BH1528" s="1229"/>
      <c r="BI1528" s="1317"/>
      <c r="BJ1528" s="1229"/>
      <c r="BK1528" s="1317"/>
      <c r="BL1528" s="1229"/>
      <c r="BM1528" s="1229"/>
      <c r="BN1528" s="1229"/>
      <c r="BO1528" s="1490">
        <f t="shared" si="703"/>
        <v>0</v>
      </c>
      <c r="BP1528" s="1496">
        <f t="shared" si="709"/>
        <v>0</v>
      </c>
      <c r="BQ1528" s="1305"/>
      <c r="BS1528" s="1298"/>
      <c r="BT1528" s="1298"/>
      <c r="BU1528" s="1298"/>
      <c r="BV1528" s="1298"/>
      <c r="BW1528" s="1298"/>
    </row>
    <row r="1529" spans="1:75" ht="15" x14ac:dyDescent="0.25">
      <c r="A1529" s="1315">
        <v>1</v>
      </c>
      <c r="B1529" s="2051">
        <v>43817</v>
      </c>
      <c r="C1529" s="1929">
        <f t="shared" si="712"/>
        <v>1505</v>
      </c>
      <c r="D1529" s="1305" t="s">
        <v>44</v>
      </c>
      <c r="E1529" s="1305" t="s">
        <v>273</v>
      </c>
      <c r="F1529" s="1266"/>
      <c r="G1529" s="1301">
        <f t="shared" si="711"/>
        <v>0</v>
      </c>
      <c r="H1529" s="1268"/>
      <c r="I1529" s="817">
        <f t="shared" si="705"/>
        <v>0</v>
      </c>
      <c r="J1529" s="1268">
        <v>5</v>
      </c>
      <c r="K1529" s="817">
        <f t="shared" si="704"/>
        <v>11159090</v>
      </c>
      <c r="L1529" s="1268"/>
      <c r="M1529" s="817">
        <f t="shared" si="706"/>
        <v>0</v>
      </c>
      <c r="N1529" s="1272">
        <f t="shared" si="713"/>
        <v>5</v>
      </c>
      <c r="O1529" s="1494">
        <f t="shared" si="713"/>
        <v>11159090</v>
      </c>
      <c r="P1529" s="1269">
        <f t="shared" si="693"/>
        <v>200000</v>
      </c>
      <c r="Q1529" s="1307"/>
      <c r="R1529" s="1508">
        <v>1331818</v>
      </c>
      <c r="S1529" s="1508">
        <v>1931818</v>
      </c>
      <c r="T1529" s="1508">
        <v>2231818</v>
      </c>
      <c r="U1529" s="1508">
        <v>431818</v>
      </c>
      <c r="V1529" s="1892"/>
      <c r="W1529" s="1229"/>
      <c r="X1529" s="2337"/>
      <c r="Y1529" s="1229"/>
      <c r="Z1529" s="2395"/>
      <c r="AA1529" s="1229"/>
      <c r="AB1529" s="1317"/>
      <c r="AC1529" s="1229"/>
      <c r="AD1529" s="1229"/>
      <c r="AE1529" s="1229"/>
      <c r="AF1529" s="1490">
        <f t="shared" si="694"/>
        <v>0</v>
      </c>
      <c r="AG1529" s="1316">
        <f t="shared" si="695"/>
        <v>11159090</v>
      </c>
      <c r="AH1529" s="1305"/>
      <c r="AI1529" s="1305"/>
      <c r="AJ1529" s="1267"/>
      <c r="AK1529" s="1317"/>
      <c r="AL1529" s="1317"/>
      <c r="AM1529" s="1305"/>
      <c r="AN1529" s="1305"/>
      <c r="AO1529" s="1266"/>
      <c r="AP1529" s="1491">
        <f t="shared" si="696"/>
        <v>0</v>
      </c>
      <c r="AQ1529" s="1268"/>
      <c r="AR1529" s="1492">
        <f t="shared" si="697"/>
        <v>0</v>
      </c>
      <c r="AS1529" s="1268"/>
      <c r="AT1529" s="1492">
        <f t="shared" si="698"/>
        <v>0</v>
      </c>
      <c r="AU1529" s="1268"/>
      <c r="AV1529" s="1492">
        <f t="shared" si="699"/>
        <v>0</v>
      </c>
      <c r="AW1529" s="1493">
        <f t="shared" si="700"/>
        <v>0</v>
      </c>
      <c r="AX1529" s="2153">
        <f t="shared" si="701"/>
        <v>0</v>
      </c>
      <c r="AY1529" s="1495">
        <f t="shared" si="702"/>
        <v>0</v>
      </c>
      <c r="AZ1529" s="1937"/>
      <c r="BA1529" s="1508">
        <v>1331818</v>
      </c>
      <c r="BB1529" s="1508">
        <v>1931818</v>
      </c>
      <c r="BC1529" s="1508">
        <v>2231818</v>
      </c>
      <c r="BD1529" s="1508">
        <v>431818</v>
      </c>
      <c r="BE1529" s="2174"/>
      <c r="BF1529" s="1229"/>
      <c r="BG1529" s="1317"/>
      <c r="BH1529" s="1229"/>
      <c r="BI1529" s="1317"/>
      <c r="BJ1529" s="1229"/>
      <c r="BK1529" s="1317"/>
      <c r="BL1529" s="1229"/>
      <c r="BM1529" s="1229"/>
      <c r="BN1529" s="1229"/>
      <c r="BO1529" s="1490">
        <f t="shared" si="703"/>
        <v>0</v>
      </c>
      <c r="BP1529" s="1496">
        <f t="shared" si="709"/>
        <v>0</v>
      </c>
      <c r="BQ1529" s="1305"/>
      <c r="BS1529" s="1298"/>
      <c r="BT1529" s="1298"/>
      <c r="BU1529" s="1298"/>
      <c r="BV1529" s="1298"/>
      <c r="BW1529" s="1298"/>
    </row>
    <row r="1530" spans="1:75" ht="15" x14ac:dyDescent="0.25">
      <c r="A1530" s="1315">
        <v>2</v>
      </c>
      <c r="B1530" s="2051">
        <v>43817</v>
      </c>
      <c r="C1530" s="1929">
        <f t="shared" si="712"/>
        <v>1506</v>
      </c>
      <c r="D1530" s="1305" t="s">
        <v>42</v>
      </c>
      <c r="E1530" s="1305" t="s">
        <v>273</v>
      </c>
      <c r="F1530" s="1266"/>
      <c r="G1530" s="1301">
        <f t="shared" si="711"/>
        <v>0</v>
      </c>
      <c r="H1530" s="1268"/>
      <c r="I1530" s="817">
        <f t="shared" si="705"/>
        <v>0</v>
      </c>
      <c r="J1530" s="1268">
        <v>5</v>
      </c>
      <c r="K1530" s="817">
        <f t="shared" si="704"/>
        <v>11159090</v>
      </c>
      <c r="L1530" s="1268"/>
      <c r="M1530" s="817">
        <f t="shared" si="706"/>
        <v>0</v>
      </c>
      <c r="N1530" s="1272">
        <f t="shared" si="713"/>
        <v>5</v>
      </c>
      <c r="O1530" s="1494">
        <f t="shared" si="713"/>
        <v>11159090</v>
      </c>
      <c r="P1530" s="1269">
        <f t="shared" si="693"/>
        <v>200000</v>
      </c>
      <c r="Q1530" s="1307"/>
      <c r="R1530" s="1508">
        <v>1331818</v>
      </c>
      <c r="S1530" s="1508">
        <v>1931818</v>
      </c>
      <c r="T1530" s="1508">
        <v>2231818</v>
      </c>
      <c r="U1530" s="1508">
        <v>431818</v>
      </c>
      <c r="V1530" s="1892"/>
      <c r="W1530" s="1229"/>
      <c r="X1530" s="2337"/>
      <c r="Y1530" s="1229"/>
      <c r="Z1530" s="2395"/>
      <c r="AA1530" s="1229"/>
      <c r="AB1530" s="1317"/>
      <c r="AC1530" s="1229"/>
      <c r="AD1530" s="1229"/>
      <c r="AE1530" s="1229"/>
      <c r="AF1530" s="1490">
        <f t="shared" si="694"/>
        <v>0</v>
      </c>
      <c r="AG1530" s="1316">
        <f t="shared" si="695"/>
        <v>11159090</v>
      </c>
      <c r="AH1530" s="1305"/>
      <c r="AI1530" s="1305"/>
      <c r="AJ1530" s="1267"/>
      <c r="AK1530" s="1317"/>
      <c r="AL1530" s="1317"/>
      <c r="AM1530" s="1305"/>
      <c r="AN1530" s="1305"/>
      <c r="AO1530" s="1266"/>
      <c r="AP1530" s="1491">
        <f t="shared" si="696"/>
        <v>0</v>
      </c>
      <c r="AQ1530" s="1268"/>
      <c r="AR1530" s="1492">
        <f t="shared" si="697"/>
        <v>0</v>
      </c>
      <c r="AS1530" s="1268"/>
      <c r="AT1530" s="1492">
        <f t="shared" si="698"/>
        <v>0</v>
      </c>
      <c r="AU1530" s="1268"/>
      <c r="AV1530" s="1492">
        <f t="shared" si="699"/>
        <v>0</v>
      </c>
      <c r="AW1530" s="1493">
        <f t="shared" si="700"/>
        <v>0</v>
      </c>
      <c r="AX1530" s="2153">
        <f t="shared" si="701"/>
        <v>0</v>
      </c>
      <c r="AY1530" s="1495">
        <f t="shared" si="702"/>
        <v>0</v>
      </c>
      <c r="AZ1530" s="1937"/>
      <c r="BA1530" s="1508">
        <v>1331818</v>
      </c>
      <c r="BB1530" s="1508">
        <v>1931818</v>
      </c>
      <c r="BC1530" s="1508">
        <v>2231818</v>
      </c>
      <c r="BD1530" s="1508">
        <v>431818</v>
      </c>
      <c r="BE1530" s="2174"/>
      <c r="BF1530" s="1229"/>
      <c r="BG1530" s="1317"/>
      <c r="BH1530" s="1229"/>
      <c r="BI1530" s="1317"/>
      <c r="BJ1530" s="1229"/>
      <c r="BK1530" s="1317"/>
      <c r="BL1530" s="1229"/>
      <c r="BM1530" s="1229"/>
      <c r="BN1530" s="1229"/>
      <c r="BO1530" s="1490">
        <f t="shared" si="703"/>
        <v>0</v>
      </c>
      <c r="BP1530" s="1496">
        <f t="shared" si="709"/>
        <v>0</v>
      </c>
      <c r="BQ1530" s="1305"/>
      <c r="BS1530" s="1298"/>
      <c r="BT1530" s="1298"/>
      <c r="BU1530" s="1298"/>
      <c r="BV1530" s="1298"/>
      <c r="BW1530" s="1298"/>
    </row>
    <row r="1531" spans="1:75" ht="15" x14ac:dyDescent="0.25">
      <c r="A1531" s="1315">
        <v>3</v>
      </c>
      <c r="B1531" s="2051">
        <v>43817</v>
      </c>
      <c r="C1531" s="1929">
        <f t="shared" si="712"/>
        <v>1507</v>
      </c>
      <c r="D1531" s="1305" t="s">
        <v>238</v>
      </c>
      <c r="E1531" s="1305" t="s">
        <v>273</v>
      </c>
      <c r="F1531" s="1266">
        <v>3</v>
      </c>
      <c r="G1531" s="1301">
        <f t="shared" si="711"/>
        <v>3995454</v>
      </c>
      <c r="H1531" s="1268"/>
      <c r="I1531" s="817">
        <f t="shared" si="705"/>
        <v>0</v>
      </c>
      <c r="J1531" s="1268">
        <v>4</v>
      </c>
      <c r="K1531" s="817">
        <f t="shared" si="704"/>
        <v>8927272</v>
      </c>
      <c r="L1531" s="1268">
        <v>4</v>
      </c>
      <c r="M1531" s="817">
        <f t="shared" si="706"/>
        <v>1727272</v>
      </c>
      <c r="N1531" s="1272">
        <f t="shared" si="713"/>
        <v>11</v>
      </c>
      <c r="O1531" s="1494">
        <f t="shared" si="713"/>
        <v>14649998</v>
      </c>
      <c r="P1531" s="1269">
        <f t="shared" si="693"/>
        <v>440000</v>
      </c>
      <c r="Q1531" s="1307"/>
      <c r="R1531" s="1508">
        <v>1331818</v>
      </c>
      <c r="S1531" s="1508">
        <v>1931818</v>
      </c>
      <c r="T1531" s="1508">
        <v>2231818</v>
      </c>
      <c r="U1531" s="1508">
        <v>431818</v>
      </c>
      <c r="V1531" s="1892"/>
      <c r="W1531" s="1229"/>
      <c r="X1531" s="2337"/>
      <c r="Y1531" s="1229"/>
      <c r="Z1531" s="2395"/>
      <c r="AA1531" s="1229"/>
      <c r="AB1531" s="1317"/>
      <c r="AC1531" s="1229"/>
      <c r="AD1531" s="1229"/>
      <c r="AE1531" s="1229"/>
      <c r="AF1531" s="1490">
        <f t="shared" si="694"/>
        <v>0</v>
      </c>
      <c r="AG1531" s="1316">
        <f t="shared" si="695"/>
        <v>14649998</v>
      </c>
      <c r="AH1531" s="1305"/>
      <c r="AI1531" s="1305"/>
      <c r="AJ1531" s="1267"/>
      <c r="AK1531" s="1317"/>
      <c r="AL1531" s="1317"/>
      <c r="AM1531" s="1305"/>
      <c r="AN1531" s="1305"/>
      <c r="AO1531" s="1266"/>
      <c r="AP1531" s="1491">
        <f t="shared" si="696"/>
        <v>0</v>
      </c>
      <c r="AQ1531" s="1268"/>
      <c r="AR1531" s="1492">
        <f t="shared" si="697"/>
        <v>0</v>
      </c>
      <c r="AS1531" s="1268"/>
      <c r="AT1531" s="1492">
        <f t="shared" si="698"/>
        <v>0</v>
      </c>
      <c r="AU1531" s="1268"/>
      <c r="AV1531" s="1492">
        <f t="shared" si="699"/>
        <v>0</v>
      </c>
      <c r="AW1531" s="1493">
        <f t="shared" si="700"/>
        <v>0</v>
      </c>
      <c r="AX1531" s="2153">
        <f t="shared" si="701"/>
        <v>0</v>
      </c>
      <c r="AY1531" s="1495">
        <f t="shared" si="702"/>
        <v>0</v>
      </c>
      <c r="AZ1531" s="1937"/>
      <c r="BA1531" s="1508">
        <v>1331818</v>
      </c>
      <c r="BB1531" s="1508">
        <v>1931818</v>
      </c>
      <c r="BC1531" s="1508">
        <v>2231818</v>
      </c>
      <c r="BD1531" s="1508">
        <v>431818</v>
      </c>
      <c r="BE1531" s="2174"/>
      <c r="BF1531" s="1229"/>
      <c r="BG1531" s="1317"/>
      <c r="BH1531" s="1229"/>
      <c r="BI1531" s="1317"/>
      <c r="BJ1531" s="1229"/>
      <c r="BK1531" s="1317"/>
      <c r="BL1531" s="1229"/>
      <c r="BM1531" s="1229"/>
      <c r="BN1531" s="1229"/>
      <c r="BO1531" s="1490">
        <f t="shared" si="703"/>
        <v>0</v>
      </c>
      <c r="BP1531" s="1496">
        <f t="shared" si="709"/>
        <v>0</v>
      </c>
      <c r="BQ1531" s="1305"/>
      <c r="BS1531" s="1298"/>
      <c r="BT1531" s="1298"/>
      <c r="BU1531" s="1298"/>
      <c r="BV1531" s="1298"/>
      <c r="BW1531" s="1298"/>
    </row>
    <row r="1532" spans="1:75" ht="15" x14ac:dyDescent="0.25">
      <c r="A1532" s="1315">
        <v>4</v>
      </c>
      <c r="B1532" s="2051">
        <v>43817</v>
      </c>
      <c r="C1532" s="1929">
        <f t="shared" si="712"/>
        <v>1508</v>
      </c>
      <c r="D1532" s="1305" t="s">
        <v>47</v>
      </c>
      <c r="E1532" s="1305" t="s">
        <v>273</v>
      </c>
      <c r="F1532" s="1266">
        <v>3</v>
      </c>
      <c r="G1532" s="1301">
        <f t="shared" si="711"/>
        <v>3995454</v>
      </c>
      <c r="H1532" s="1268"/>
      <c r="I1532" s="817">
        <f t="shared" si="705"/>
        <v>0</v>
      </c>
      <c r="J1532" s="1268"/>
      <c r="K1532" s="817">
        <f t="shared" si="704"/>
        <v>0</v>
      </c>
      <c r="L1532" s="1268"/>
      <c r="M1532" s="817">
        <f t="shared" si="706"/>
        <v>0</v>
      </c>
      <c r="N1532" s="1272">
        <f t="shared" si="713"/>
        <v>3</v>
      </c>
      <c r="O1532" s="1494">
        <f t="shared" si="713"/>
        <v>3995454</v>
      </c>
      <c r="P1532" s="1269">
        <f t="shared" si="693"/>
        <v>120000</v>
      </c>
      <c r="Q1532" s="1307"/>
      <c r="R1532" s="1508">
        <v>1331818</v>
      </c>
      <c r="S1532" s="1508">
        <v>1931818</v>
      </c>
      <c r="T1532" s="1508">
        <v>2231818</v>
      </c>
      <c r="U1532" s="1508">
        <v>431818</v>
      </c>
      <c r="V1532" s="1892"/>
      <c r="W1532" s="1229"/>
      <c r="X1532" s="2337"/>
      <c r="Y1532" s="1229"/>
      <c r="Z1532" s="2395"/>
      <c r="AA1532" s="1229"/>
      <c r="AB1532" s="1317"/>
      <c r="AC1532" s="1229"/>
      <c r="AD1532" s="1229"/>
      <c r="AE1532" s="1229"/>
      <c r="AF1532" s="1490">
        <f t="shared" si="694"/>
        <v>0</v>
      </c>
      <c r="AG1532" s="1316">
        <f t="shared" si="695"/>
        <v>3995454</v>
      </c>
      <c r="AH1532" s="1305"/>
      <c r="AI1532" s="1305"/>
      <c r="AJ1532" s="1267"/>
      <c r="AK1532" s="1317"/>
      <c r="AL1532" s="1317"/>
      <c r="AM1532" s="1305"/>
      <c r="AN1532" s="1305"/>
      <c r="AO1532" s="1266"/>
      <c r="AP1532" s="1491">
        <f t="shared" si="696"/>
        <v>0</v>
      </c>
      <c r="AQ1532" s="1268"/>
      <c r="AR1532" s="1492">
        <f t="shared" si="697"/>
        <v>0</v>
      </c>
      <c r="AS1532" s="1268"/>
      <c r="AT1532" s="1492">
        <f t="shared" si="698"/>
        <v>0</v>
      </c>
      <c r="AU1532" s="1268"/>
      <c r="AV1532" s="1492">
        <f t="shared" si="699"/>
        <v>0</v>
      </c>
      <c r="AW1532" s="1493">
        <f t="shared" si="700"/>
        <v>0</v>
      </c>
      <c r="AX1532" s="2153">
        <f t="shared" si="701"/>
        <v>0</v>
      </c>
      <c r="AY1532" s="1495">
        <f t="shared" si="702"/>
        <v>0</v>
      </c>
      <c r="AZ1532" s="1937"/>
      <c r="BA1532" s="1508">
        <v>1331818</v>
      </c>
      <c r="BB1532" s="1508">
        <v>1931818</v>
      </c>
      <c r="BC1532" s="1508">
        <v>2231818</v>
      </c>
      <c r="BD1532" s="1508">
        <v>431818</v>
      </c>
      <c r="BE1532" s="2174"/>
      <c r="BF1532" s="1229"/>
      <c r="BG1532" s="1317"/>
      <c r="BH1532" s="1229"/>
      <c r="BI1532" s="1317"/>
      <c r="BJ1532" s="1229"/>
      <c r="BK1532" s="1317"/>
      <c r="BL1532" s="1229"/>
      <c r="BM1532" s="1229"/>
      <c r="BN1532" s="1229"/>
      <c r="BO1532" s="1490">
        <f t="shared" si="703"/>
        <v>0</v>
      </c>
      <c r="BP1532" s="1496">
        <f t="shared" si="709"/>
        <v>0</v>
      </c>
      <c r="BQ1532" s="1305"/>
      <c r="BS1532" s="1298"/>
      <c r="BT1532" s="1298"/>
      <c r="BU1532" s="1298"/>
      <c r="BV1532" s="1298"/>
      <c r="BW1532" s="1298"/>
    </row>
    <row r="1533" spans="1:75" ht="15" x14ac:dyDescent="0.25">
      <c r="A1533" s="1315">
        <v>5</v>
      </c>
      <c r="B1533" s="2051">
        <v>43817</v>
      </c>
      <c r="C1533" s="1929">
        <f t="shared" si="712"/>
        <v>1509</v>
      </c>
      <c r="D1533" s="1305" t="s">
        <v>36</v>
      </c>
      <c r="E1533" s="1305" t="s">
        <v>31</v>
      </c>
      <c r="F1533" s="1266"/>
      <c r="G1533" s="1301">
        <f t="shared" si="711"/>
        <v>0</v>
      </c>
      <c r="H1533" s="1268"/>
      <c r="I1533" s="817">
        <f t="shared" si="705"/>
        <v>0</v>
      </c>
      <c r="J1533" s="1268">
        <v>5</v>
      </c>
      <c r="K1533" s="817">
        <f t="shared" si="704"/>
        <v>11159090</v>
      </c>
      <c r="L1533" s="1268">
        <v>2</v>
      </c>
      <c r="M1533" s="817">
        <f t="shared" si="706"/>
        <v>863636</v>
      </c>
      <c r="N1533" s="1272">
        <f t="shared" si="713"/>
        <v>7</v>
      </c>
      <c r="O1533" s="1494">
        <f t="shared" si="713"/>
        <v>12022726</v>
      </c>
      <c r="P1533" s="1269">
        <f t="shared" si="693"/>
        <v>280000</v>
      </c>
      <c r="Q1533" s="1307"/>
      <c r="R1533" s="1508">
        <v>1331818</v>
      </c>
      <c r="S1533" s="1508">
        <v>1931818</v>
      </c>
      <c r="T1533" s="1508">
        <v>2231818</v>
      </c>
      <c r="U1533" s="1508">
        <v>431818</v>
      </c>
      <c r="V1533" s="1892"/>
      <c r="W1533" s="1229"/>
      <c r="X1533" s="2337"/>
      <c r="Y1533" s="1229"/>
      <c r="Z1533" s="2395"/>
      <c r="AA1533" s="1229"/>
      <c r="AB1533" s="1317"/>
      <c r="AC1533" s="1229"/>
      <c r="AD1533" s="1229"/>
      <c r="AE1533" s="1229"/>
      <c r="AF1533" s="1490">
        <f t="shared" si="694"/>
        <v>0</v>
      </c>
      <c r="AG1533" s="1316">
        <f t="shared" si="695"/>
        <v>12022726</v>
      </c>
      <c r="AH1533" s="1305"/>
      <c r="AI1533" s="1305"/>
      <c r="AJ1533" s="1267"/>
      <c r="AK1533" s="1317"/>
      <c r="AL1533" s="1317"/>
      <c r="AM1533" s="1305"/>
      <c r="AN1533" s="1305"/>
      <c r="AO1533" s="1266"/>
      <c r="AP1533" s="1491">
        <f t="shared" si="696"/>
        <v>0</v>
      </c>
      <c r="AQ1533" s="1268"/>
      <c r="AR1533" s="1492">
        <f t="shared" si="697"/>
        <v>0</v>
      </c>
      <c r="AS1533" s="1268"/>
      <c r="AT1533" s="1492">
        <f t="shared" si="698"/>
        <v>0</v>
      </c>
      <c r="AU1533" s="1268"/>
      <c r="AV1533" s="1492">
        <f t="shared" si="699"/>
        <v>0</v>
      </c>
      <c r="AW1533" s="1493">
        <f t="shared" si="700"/>
        <v>0</v>
      </c>
      <c r="AX1533" s="2153">
        <f t="shared" si="701"/>
        <v>0</v>
      </c>
      <c r="AY1533" s="1495">
        <f t="shared" si="702"/>
        <v>0</v>
      </c>
      <c r="AZ1533" s="1937"/>
      <c r="BA1533" s="1508">
        <v>1331818</v>
      </c>
      <c r="BB1533" s="1508">
        <v>1931818</v>
      </c>
      <c r="BC1533" s="1508">
        <v>2231818</v>
      </c>
      <c r="BD1533" s="1508">
        <v>431818</v>
      </c>
      <c r="BE1533" s="2174"/>
      <c r="BF1533" s="1229"/>
      <c r="BG1533" s="1317"/>
      <c r="BH1533" s="1229"/>
      <c r="BI1533" s="1317"/>
      <c r="BJ1533" s="1229"/>
      <c r="BK1533" s="1317"/>
      <c r="BL1533" s="1229"/>
      <c r="BM1533" s="1229"/>
      <c r="BN1533" s="1229"/>
      <c r="BO1533" s="1490">
        <f t="shared" si="703"/>
        <v>0</v>
      </c>
      <c r="BP1533" s="1496">
        <f t="shared" si="709"/>
        <v>0</v>
      </c>
      <c r="BQ1533" s="1305"/>
      <c r="BS1533" s="1298"/>
      <c r="BT1533" s="1298"/>
      <c r="BU1533" s="1298"/>
      <c r="BV1533" s="1298"/>
      <c r="BW1533" s="1298"/>
    </row>
    <row r="1534" spans="1:75" ht="15" x14ac:dyDescent="0.25">
      <c r="A1534" s="1315">
        <v>6</v>
      </c>
      <c r="B1534" s="2051">
        <v>43817</v>
      </c>
      <c r="C1534" s="1929">
        <f t="shared" si="712"/>
        <v>1510</v>
      </c>
      <c r="D1534" s="1305" t="s">
        <v>30</v>
      </c>
      <c r="E1534" s="1305" t="s">
        <v>31</v>
      </c>
      <c r="F1534" s="1266"/>
      <c r="G1534" s="1301">
        <f t="shared" si="711"/>
        <v>0</v>
      </c>
      <c r="H1534" s="1268"/>
      <c r="I1534" s="817">
        <f t="shared" si="705"/>
        <v>0</v>
      </c>
      <c r="J1534" s="1268">
        <v>10</v>
      </c>
      <c r="K1534" s="817">
        <f t="shared" si="704"/>
        <v>22318180</v>
      </c>
      <c r="L1534" s="1268"/>
      <c r="M1534" s="817">
        <f t="shared" si="706"/>
        <v>0</v>
      </c>
      <c r="N1534" s="1272">
        <f t="shared" si="713"/>
        <v>10</v>
      </c>
      <c r="O1534" s="1494">
        <f t="shared" si="713"/>
        <v>22318180</v>
      </c>
      <c r="P1534" s="1269">
        <f t="shared" si="693"/>
        <v>400000</v>
      </c>
      <c r="Q1534" s="1307"/>
      <c r="R1534" s="1508">
        <v>1331818</v>
      </c>
      <c r="S1534" s="1508">
        <v>1931818</v>
      </c>
      <c r="T1534" s="1508">
        <v>2231818</v>
      </c>
      <c r="U1534" s="1508">
        <v>431818</v>
      </c>
      <c r="V1534" s="1892"/>
      <c r="W1534" s="1229"/>
      <c r="X1534" s="2337"/>
      <c r="Y1534" s="1229"/>
      <c r="Z1534" s="2395"/>
      <c r="AA1534" s="1229"/>
      <c r="AB1534" s="1317"/>
      <c r="AC1534" s="1229"/>
      <c r="AD1534" s="1229"/>
      <c r="AE1534" s="1229"/>
      <c r="AF1534" s="1490">
        <f t="shared" si="694"/>
        <v>0</v>
      </c>
      <c r="AG1534" s="1316">
        <f t="shared" si="695"/>
        <v>22318180</v>
      </c>
      <c r="AH1534" s="1305"/>
      <c r="AI1534" s="1305"/>
      <c r="AJ1534" s="1267"/>
      <c r="AK1534" s="1317"/>
      <c r="AL1534" s="1317"/>
      <c r="AM1534" s="1305"/>
      <c r="AN1534" s="1305"/>
      <c r="AO1534" s="1266"/>
      <c r="AP1534" s="1491">
        <f t="shared" si="696"/>
        <v>0</v>
      </c>
      <c r="AQ1534" s="1268"/>
      <c r="AR1534" s="1492">
        <f t="shared" si="697"/>
        <v>0</v>
      </c>
      <c r="AS1534" s="1268"/>
      <c r="AT1534" s="1492">
        <f t="shared" si="698"/>
        <v>0</v>
      </c>
      <c r="AU1534" s="1268"/>
      <c r="AV1534" s="1492">
        <f t="shared" si="699"/>
        <v>0</v>
      </c>
      <c r="AW1534" s="1493">
        <f t="shared" si="700"/>
        <v>0</v>
      </c>
      <c r="AX1534" s="2153">
        <f t="shared" si="701"/>
        <v>0</v>
      </c>
      <c r="AY1534" s="1495">
        <f t="shared" si="702"/>
        <v>0</v>
      </c>
      <c r="AZ1534" s="1937"/>
      <c r="BA1534" s="1508">
        <v>1331818</v>
      </c>
      <c r="BB1534" s="1508">
        <v>1931818</v>
      </c>
      <c r="BC1534" s="1508">
        <v>2231818</v>
      </c>
      <c r="BD1534" s="1508">
        <v>431818</v>
      </c>
      <c r="BE1534" s="2174"/>
      <c r="BF1534" s="1229"/>
      <c r="BG1534" s="1317"/>
      <c r="BH1534" s="1229"/>
      <c r="BI1534" s="1317"/>
      <c r="BJ1534" s="1229"/>
      <c r="BK1534" s="1317"/>
      <c r="BL1534" s="1229"/>
      <c r="BM1534" s="1229"/>
      <c r="BN1534" s="1229"/>
      <c r="BO1534" s="1490">
        <f t="shared" si="703"/>
        <v>0</v>
      </c>
      <c r="BP1534" s="1496">
        <f t="shared" si="709"/>
        <v>0</v>
      </c>
      <c r="BQ1534" s="1305"/>
      <c r="BS1534" s="1298"/>
      <c r="BT1534" s="1298"/>
      <c r="BU1534" s="1298"/>
      <c r="BV1534" s="1298"/>
      <c r="BW1534" s="1298"/>
    </row>
    <row r="1535" spans="1:75" ht="15" x14ac:dyDescent="0.25">
      <c r="A1535" s="1315">
        <v>7</v>
      </c>
      <c r="B1535" s="2051">
        <v>43817</v>
      </c>
      <c r="C1535" s="1929">
        <f t="shared" si="712"/>
        <v>1511</v>
      </c>
      <c r="D1535" s="1305" t="s">
        <v>290</v>
      </c>
      <c r="E1535" s="1305" t="s">
        <v>273</v>
      </c>
      <c r="F1535" s="1266">
        <v>3</v>
      </c>
      <c r="G1535" s="1301">
        <f t="shared" si="711"/>
        <v>3995454</v>
      </c>
      <c r="H1535" s="1268"/>
      <c r="I1535" s="817">
        <f t="shared" si="705"/>
        <v>0</v>
      </c>
      <c r="J1535" s="1268"/>
      <c r="K1535" s="817">
        <f t="shared" si="704"/>
        <v>0</v>
      </c>
      <c r="L1535" s="1268"/>
      <c r="M1535" s="817">
        <f t="shared" si="706"/>
        <v>0</v>
      </c>
      <c r="N1535" s="1272">
        <f t="shared" ref="N1535:O1550" si="714">F1535+H1535+J1535+L1535</f>
        <v>3</v>
      </c>
      <c r="O1535" s="1494">
        <f t="shared" si="714"/>
        <v>3995454</v>
      </c>
      <c r="P1535" s="1269">
        <f t="shared" si="693"/>
        <v>120000</v>
      </c>
      <c r="Q1535" s="1307"/>
      <c r="R1535" s="1508">
        <v>1331818</v>
      </c>
      <c r="S1535" s="1508">
        <v>1931818</v>
      </c>
      <c r="T1535" s="1508">
        <v>2231818</v>
      </c>
      <c r="U1535" s="1508">
        <v>431818</v>
      </c>
      <c r="V1535" s="1892"/>
      <c r="W1535" s="1229"/>
      <c r="X1535" s="2337"/>
      <c r="Y1535" s="1229"/>
      <c r="Z1535" s="2395"/>
      <c r="AA1535" s="1229"/>
      <c r="AB1535" s="1317"/>
      <c r="AC1535" s="1229"/>
      <c r="AD1535" s="1229"/>
      <c r="AE1535" s="1229"/>
      <c r="AF1535" s="1490">
        <f t="shared" si="694"/>
        <v>0</v>
      </c>
      <c r="AG1535" s="1316">
        <f t="shared" si="695"/>
        <v>3995454</v>
      </c>
      <c r="AH1535" s="1305"/>
      <c r="AI1535" s="1305"/>
      <c r="AJ1535" s="1267"/>
      <c r="AK1535" s="1317"/>
      <c r="AL1535" s="1317"/>
      <c r="AM1535" s="1305"/>
      <c r="AN1535" s="1305"/>
      <c r="AO1535" s="1266"/>
      <c r="AP1535" s="1491">
        <f t="shared" si="696"/>
        <v>0</v>
      </c>
      <c r="AQ1535" s="1268"/>
      <c r="AR1535" s="1492">
        <f t="shared" si="697"/>
        <v>0</v>
      </c>
      <c r="AS1535" s="1268"/>
      <c r="AT1535" s="1492">
        <f t="shared" si="698"/>
        <v>0</v>
      </c>
      <c r="AU1535" s="1268"/>
      <c r="AV1535" s="1492">
        <f t="shared" si="699"/>
        <v>0</v>
      </c>
      <c r="AW1535" s="1493">
        <f t="shared" si="700"/>
        <v>0</v>
      </c>
      <c r="AX1535" s="2153">
        <f t="shared" si="701"/>
        <v>0</v>
      </c>
      <c r="AY1535" s="1495">
        <f t="shared" si="702"/>
        <v>0</v>
      </c>
      <c r="AZ1535" s="1937"/>
      <c r="BA1535" s="1508">
        <v>1331818</v>
      </c>
      <c r="BB1535" s="1508">
        <v>1931818</v>
      </c>
      <c r="BC1535" s="1508">
        <v>2231818</v>
      </c>
      <c r="BD1535" s="1508">
        <v>431818</v>
      </c>
      <c r="BE1535" s="2174"/>
      <c r="BF1535" s="1229"/>
      <c r="BG1535" s="1317"/>
      <c r="BH1535" s="1229"/>
      <c r="BI1535" s="1317"/>
      <c r="BJ1535" s="1229"/>
      <c r="BK1535" s="1317"/>
      <c r="BL1535" s="1229"/>
      <c r="BM1535" s="1229"/>
      <c r="BN1535" s="1229"/>
      <c r="BO1535" s="1490">
        <f t="shared" si="703"/>
        <v>0</v>
      </c>
      <c r="BP1535" s="1496">
        <f t="shared" si="709"/>
        <v>0</v>
      </c>
      <c r="BQ1535" s="1305"/>
      <c r="BS1535" s="1298"/>
      <c r="BT1535" s="1298"/>
      <c r="BU1535" s="1298"/>
      <c r="BV1535" s="1298"/>
      <c r="BW1535" s="1298"/>
    </row>
    <row r="1536" spans="1:75" ht="15" x14ac:dyDescent="0.25">
      <c r="A1536" s="1315">
        <v>8</v>
      </c>
      <c r="B1536" s="2051">
        <v>43817</v>
      </c>
      <c r="C1536" s="1929">
        <f t="shared" si="712"/>
        <v>1512</v>
      </c>
      <c r="D1536" s="1305" t="s">
        <v>55</v>
      </c>
      <c r="E1536" s="1305" t="s">
        <v>273</v>
      </c>
      <c r="F1536" s="1266"/>
      <c r="G1536" s="1301">
        <f t="shared" si="711"/>
        <v>0</v>
      </c>
      <c r="H1536" s="1268"/>
      <c r="I1536" s="817">
        <f t="shared" si="705"/>
        <v>0</v>
      </c>
      <c r="J1536" s="1268">
        <v>1</v>
      </c>
      <c r="K1536" s="817">
        <f t="shared" si="704"/>
        <v>2231818</v>
      </c>
      <c r="L1536" s="1268">
        <v>2</v>
      </c>
      <c r="M1536" s="817">
        <f t="shared" si="706"/>
        <v>863636</v>
      </c>
      <c r="N1536" s="1272">
        <f t="shared" si="714"/>
        <v>3</v>
      </c>
      <c r="O1536" s="1494">
        <f t="shared" si="714"/>
        <v>3095454</v>
      </c>
      <c r="P1536" s="1269">
        <f t="shared" si="693"/>
        <v>120000</v>
      </c>
      <c r="Q1536" s="1307"/>
      <c r="R1536" s="1508">
        <v>1331818</v>
      </c>
      <c r="S1536" s="1508">
        <v>1931818</v>
      </c>
      <c r="T1536" s="1508">
        <v>2231818</v>
      </c>
      <c r="U1536" s="1508">
        <v>431818</v>
      </c>
      <c r="V1536" s="1892"/>
      <c r="W1536" s="1229"/>
      <c r="X1536" s="2337"/>
      <c r="Y1536" s="1229"/>
      <c r="Z1536" s="2395"/>
      <c r="AA1536" s="1229"/>
      <c r="AB1536" s="1317"/>
      <c r="AC1536" s="1229"/>
      <c r="AD1536" s="1229"/>
      <c r="AE1536" s="1229"/>
      <c r="AF1536" s="1490">
        <f t="shared" si="694"/>
        <v>0</v>
      </c>
      <c r="AG1536" s="1316">
        <f t="shared" si="695"/>
        <v>3095454</v>
      </c>
      <c r="AH1536" s="1305"/>
      <c r="AI1536" s="1305"/>
      <c r="AJ1536" s="1267"/>
      <c r="AK1536" s="1317"/>
      <c r="AL1536" s="1317"/>
      <c r="AM1536" s="1305"/>
      <c r="AN1536" s="1305"/>
      <c r="AO1536" s="1266"/>
      <c r="AP1536" s="1491">
        <f t="shared" si="696"/>
        <v>0</v>
      </c>
      <c r="AQ1536" s="1268"/>
      <c r="AR1536" s="1492">
        <f t="shared" si="697"/>
        <v>0</v>
      </c>
      <c r="AS1536" s="1268"/>
      <c r="AT1536" s="1492">
        <f t="shared" si="698"/>
        <v>0</v>
      </c>
      <c r="AU1536" s="1268"/>
      <c r="AV1536" s="1492">
        <f t="shared" si="699"/>
        <v>0</v>
      </c>
      <c r="AW1536" s="1493">
        <f t="shared" si="700"/>
        <v>0</v>
      </c>
      <c r="AX1536" s="2153">
        <f t="shared" si="701"/>
        <v>0</v>
      </c>
      <c r="AY1536" s="1495">
        <f t="shared" si="702"/>
        <v>0</v>
      </c>
      <c r="AZ1536" s="1937"/>
      <c r="BA1536" s="1508">
        <v>1331818</v>
      </c>
      <c r="BB1536" s="1508">
        <v>1931818</v>
      </c>
      <c r="BC1536" s="1508">
        <v>2231818</v>
      </c>
      <c r="BD1536" s="1508">
        <v>431818</v>
      </c>
      <c r="BE1536" s="2174"/>
      <c r="BF1536" s="1229"/>
      <c r="BG1536" s="1317"/>
      <c r="BH1536" s="1229"/>
      <c r="BI1536" s="1317"/>
      <c r="BJ1536" s="1229"/>
      <c r="BK1536" s="1317"/>
      <c r="BL1536" s="1229"/>
      <c r="BM1536" s="1229"/>
      <c r="BN1536" s="1229"/>
      <c r="BO1536" s="1490">
        <f t="shared" si="703"/>
        <v>0</v>
      </c>
      <c r="BP1536" s="1496">
        <f t="shared" si="709"/>
        <v>0</v>
      </c>
      <c r="BQ1536" s="1305"/>
      <c r="BS1536" s="1298"/>
      <c r="BT1536" s="1298"/>
      <c r="BU1536" s="1298"/>
      <c r="BV1536" s="1298"/>
      <c r="BW1536" s="1298"/>
    </row>
    <row r="1537" spans="1:75" ht="15" x14ac:dyDescent="0.25">
      <c r="A1537" s="1315">
        <v>1</v>
      </c>
      <c r="B1537" s="2051">
        <v>43818</v>
      </c>
      <c r="C1537" s="1929">
        <f t="shared" si="712"/>
        <v>1513</v>
      </c>
      <c r="D1537" s="1305" t="s">
        <v>290</v>
      </c>
      <c r="E1537" s="1305" t="s">
        <v>273</v>
      </c>
      <c r="F1537" s="1266">
        <v>2</v>
      </c>
      <c r="G1537" s="1301">
        <f t="shared" si="711"/>
        <v>2663636</v>
      </c>
      <c r="H1537" s="1268"/>
      <c r="I1537" s="817">
        <f t="shared" si="705"/>
        <v>0</v>
      </c>
      <c r="J1537" s="1268">
        <v>3</v>
      </c>
      <c r="K1537" s="817">
        <f t="shared" si="704"/>
        <v>6695454</v>
      </c>
      <c r="L1537" s="1268"/>
      <c r="M1537" s="817">
        <f t="shared" si="706"/>
        <v>0</v>
      </c>
      <c r="N1537" s="1272">
        <f t="shared" si="714"/>
        <v>5</v>
      </c>
      <c r="O1537" s="1494">
        <f t="shared" si="714"/>
        <v>9359090</v>
      </c>
      <c r="P1537" s="1269">
        <f t="shared" si="693"/>
        <v>200000</v>
      </c>
      <c r="Q1537" s="1307"/>
      <c r="R1537" s="1508">
        <v>1331818</v>
      </c>
      <c r="S1537" s="1508">
        <v>1931818</v>
      </c>
      <c r="T1537" s="1508">
        <v>2231818</v>
      </c>
      <c r="U1537" s="1508">
        <v>431818</v>
      </c>
      <c r="V1537" s="1892"/>
      <c r="W1537" s="1229"/>
      <c r="X1537" s="2337"/>
      <c r="Y1537" s="1229"/>
      <c r="Z1537" s="2395"/>
      <c r="AA1537" s="1229"/>
      <c r="AB1537" s="1317"/>
      <c r="AC1537" s="1229"/>
      <c r="AD1537" s="1229"/>
      <c r="AE1537" s="1229"/>
      <c r="AF1537" s="1490">
        <f t="shared" si="694"/>
        <v>0</v>
      </c>
      <c r="AG1537" s="1316">
        <f t="shared" si="695"/>
        <v>9359090</v>
      </c>
      <c r="AH1537" s="1305"/>
      <c r="AI1537" s="1305"/>
      <c r="AJ1537" s="1267"/>
      <c r="AK1537" s="1317"/>
      <c r="AL1537" s="1317"/>
      <c r="AM1537" s="1305"/>
      <c r="AN1537" s="1305"/>
      <c r="AO1537" s="1266"/>
      <c r="AP1537" s="1491">
        <f t="shared" si="696"/>
        <v>0</v>
      </c>
      <c r="AQ1537" s="1268"/>
      <c r="AR1537" s="1492">
        <f t="shared" si="697"/>
        <v>0</v>
      </c>
      <c r="AS1537" s="1268"/>
      <c r="AT1537" s="1492">
        <f t="shared" si="698"/>
        <v>0</v>
      </c>
      <c r="AU1537" s="1268"/>
      <c r="AV1537" s="1492">
        <f t="shared" si="699"/>
        <v>0</v>
      </c>
      <c r="AW1537" s="1493">
        <f t="shared" si="700"/>
        <v>0</v>
      </c>
      <c r="AX1537" s="2153">
        <f t="shared" si="701"/>
        <v>0</v>
      </c>
      <c r="AY1537" s="1495">
        <f t="shared" si="702"/>
        <v>0</v>
      </c>
      <c r="AZ1537" s="1937"/>
      <c r="BA1537" s="1508">
        <v>1331818</v>
      </c>
      <c r="BB1537" s="1508">
        <v>1931818</v>
      </c>
      <c r="BC1537" s="1508">
        <v>2231818</v>
      </c>
      <c r="BD1537" s="1508">
        <v>431818</v>
      </c>
      <c r="BE1537" s="2174"/>
      <c r="BF1537" s="1229"/>
      <c r="BG1537" s="1317"/>
      <c r="BH1537" s="1229"/>
      <c r="BI1537" s="1317"/>
      <c r="BJ1537" s="1229"/>
      <c r="BK1537" s="1317"/>
      <c r="BL1537" s="1229"/>
      <c r="BM1537" s="1229"/>
      <c r="BN1537" s="1229"/>
      <c r="BO1537" s="1490">
        <f t="shared" si="703"/>
        <v>0</v>
      </c>
      <c r="BP1537" s="1496">
        <f t="shared" si="709"/>
        <v>0</v>
      </c>
      <c r="BQ1537" s="1305"/>
      <c r="BS1537" s="1298"/>
      <c r="BT1537" s="1298"/>
      <c r="BU1537" s="1298"/>
      <c r="BV1537" s="1298"/>
      <c r="BW1537" s="1298"/>
    </row>
    <row r="1538" spans="1:75" ht="15" x14ac:dyDescent="0.25">
      <c r="A1538" s="1315">
        <v>2</v>
      </c>
      <c r="B1538" s="2051">
        <v>43818</v>
      </c>
      <c r="C1538" s="1929">
        <f t="shared" si="712"/>
        <v>1514</v>
      </c>
      <c r="D1538" s="1305" t="s">
        <v>284</v>
      </c>
      <c r="E1538" s="1305" t="s">
        <v>273</v>
      </c>
      <c r="F1538" s="1266">
        <v>4</v>
      </c>
      <c r="G1538" s="1301">
        <f t="shared" si="711"/>
        <v>5327272</v>
      </c>
      <c r="H1538" s="1268"/>
      <c r="I1538" s="817">
        <f t="shared" si="705"/>
        <v>0</v>
      </c>
      <c r="J1538" s="1268"/>
      <c r="K1538" s="817">
        <f t="shared" si="704"/>
        <v>0</v>
      </c>
      <c r="L1538" s="1268"/>
      <c r="M1538" s="817">
        <f t="shared" si="706"/>
        <v>0</v>
      </c>
      <c r="N1538" s="1272">
        <f t="shared" si="714"/>
        <v>4</v>
      </c>
      <c r="O1538" s="1494">
        <f t="shared" si="714"/>
        <v>5327272</v>
      </c>
      <c r="P1538" s="1269">
        <f t="shared" si="693"/>
        <v>160000</v>
      </c>
      <c r="Q1538" s="1307"/>
      <c r="R1538" s="1508">
        <v>1331818</v>
      </c>
      <c r="S1538" s="1508">
        <v>1931818</v>
      </c>
      <c r="T1538" s="1508">
        <v>2231818</v>
      </c>
      <c r="U1538" s="1508">
        <v>431818</v>
      </c>
      <c r="V1538" s="1892"/>
      <c r="W1538" s="1229"/>
      <c r="X1538" s="2337"/>
      <c r="Y1538" s="1229"/>
      <c r="Z1538" s="2395"/>
      <c r="AA1538" s="1229"/>
      <c r="AB1538" s="1317"/>
      <c r="AC1538" s="1229"/>
      <c r="AD1538" s="1229"/>
      <c r="AE1538" s="1229"/>
      <c r="AF1538" s="1490">
        <f t="shared" si="694"/>
        <v>0</v>
      </c>
      <c r="AG1538" s="1316">
        <f t="shared" si="695"/>
        <v>5327272</v>
      </c>
      <c r="AH1538" s="1305"/>
      <c r="AI1538" s="1305"/>
      <c r="AJ1538" s="1267"/>
      <c r="AK1538" s="1317"/>
      <c r="AL1538" s="1317"/>
      <c r="AM1538" s="1305"/>
      <c r="AN1538" s="1305"/>
      <c r="AO1538" s="1266"/>
      <c r="AP1538" s="1491">
        <f t="shared" si="696"/>
        <v>0</v>
      </c>
      <c r="AQ1538" s="1268"/>
      <c r="AR1538" s="1492">
        <f t="shared" si="697"/>
        <v>0</v>
      </c>
      <c r="AS1538" s="1268"/>
      <c r="AT1538" s="1492">
        <f t="shared" si="698"/>
        <v>0</v>
      </c>
      <c r="AU1538" s="1268"/>
      <c r="AV1538" s="1492">
        <f t="shared" si="699"/>
        <v>0</v>
      </c>
      <c r="AW1538" s="1493">
        <f t="shared" si="700"/>
        <v>0</v>
      </c>
      <c r="AX1538" s="2153">
        <f t="shared" si="701"/>
        <v>0</v>
      </c>
      <c r="AY1538" s="1495">
        <f t="shared" si="702"/>
        <v>0</v>
      </c>
      <c r="AZ1538" s="1937"/>
      <c r="BA1538" s="1508">
        <v>1331818</v>
      </c>
      <c r="BB1538" s="1508">
        <v>1931818</v>
      </c>
      <c r="BC1538" s="1508">
        <v>2231818</v>
      </c>
      <c r="BD1538" s="1508">
        <v>431818</v>
      </c>
      <c r="BE1538" s="2174"/>
      <c r="BF1538" s="1229"/>
      <c r="BG1538" s="1317"/>
      <c r="BH1538" s="1229"/>
      <c r="BI1538" s="1317"/>
      <c r="BJ1538" s="1229"/>
      <c r="BK1538" s="1317"/>
      <c r="BL1538" s="1229"/>
      <c r="BM1538" s="1229"/>
      <c r="BN1538" s="1229"/>
      <c r="BO1538" s="1490">
        <f t="shared" si="703"/>
        <v>0</v>
      </c>
      <c r="BP1538" s="1496">
        <f t="shared" si="709"/>
        <v>0</v>
      </c>
      <c r="BQ1538" s="1305"/>
      <c r="BS1538" s="1298"/>
      <c r="BT1538" s="1298"/>
      <c r="BU1538" s="1298"/>
      <c r="BV1538" s="1298"/>
      <c r="BW1538" s="1298"/>
    </row>
    <row r="1539" spans="1:75" ht="15" x14ac:dyDescent="0.25">
      <c r="A1539" s="1315">
        <v>3</v>
      </c>
      <c r="B1539" s="2051">
        <v>43818</v>
      </c>
      <c r="C1539" s="1929">
        <f t="shared" si="712"/>
        <v>1515</v>
      </c>
      <c r="D1539" s="1305" t="s">
        <v>255</v>
      </c>
      <c r="E1539" s="1305" t="s">
        <v>273</v>
      </c>
      <c r="F1539" s="1266"/>
      <c r="G1539" s="1301">
        <f t="shared" si="711"/>
        <v>0</v>
      </c>
      <c r="H1539" s="1268"/>
      <c r="I1539" s="817">
        <f t="shared" si="705"/>
        <v>0</v>
      </c>
      <c r="J1539" s="1268">
        <v>4</v>
      </c>
      <c r="K1539" s="817">
        <f t="shared" si="704"/>
        <v>8927272</v>
      </c>
      <c r="L1539" s="1268">
        <v>2</v>
      </c>
      <c r="M1539" s="817">
        <f t="shared" si="706"/>
        <v>863636</v>
      </c>
      <c r="N1539" s="1272">
        <f t="shared" si="714"/>
        <v>6</v>
      </c>
      <c r="O1539" s="1494">
        <f t="shared" si="714"/>
        <v>9790908</v>
      </c>
      <c r="P1539" s="1269">
        <f t="shared" si="693"/>
        <v>240000</v>
      </c>
      <c r="Q1539" s="1307"/>
      <c r="R1539" s="1508">
        <v>1331818</v>
      </c>
      <c r="S1539" s="1508">
        <v>1931818</v>
      </c>
      <c r="T1539" s="1508">
        <v>2231818</v>
      </c>
      <c r="U1539" s="1508">
        <v>431818</v>
      </c>
      <c r="V1539" s="1892"/>
      <c r="W1539" s="1229"/>
      <c r="X1539" s="2337"/>
      <c r="Y1539" s="1229"/>
      <c r="Z1539" s="2395"/>
      <c r="AA1539" s="1229"/>
      <c r="AB1539" s="1317"/>
      <c r="AC1539" s="1229"/>
      <c r="AD1539" s="1229"/>
      <c r="AE1539" s="1229"/>
      <c r="AF1539" s="1490">
        <f t="shared" si="694"/>
        <v>0</v>
      </c>
      <c r="AG1539" s="1316">
        <f t="shared" si="695"/>
        <v>9790908</v>
      </c>
      <c r="AH1539" s="1305"/>
      <c r="AI1539" s="1305"/>
      <c r="AJ1539" s="1267"/>
      <c r="AK1539" s="1317"/>
      <c r="AL1539" s="1317"/>
      <c r="AM1539" s="1305"/>
      <c r="AN1539" s="1305"/>
      <c r="AO1539" s="1266"/>
      <c r="AP1539" s="1491">
        <f t="shared" si="696"/>
        <v>0</v>
      </c>
      <c r="AQ1539" s="1268"/>
      <c r="AR1539" s="1492">
        <f t="shared" si="697"/>
        <v>0</v>
      </c>
      <c r="AS1539" s="1268"/>
      <c r="AT1539" s="1492">
        <f t="shared" si="698"/>
        <v>0</v>
      </c>
      <c r="AU1539" s="1268"/>
      <c r="AV1539" s="1492">
        <f t="shared" si="699"/>
        <v>0</v>
      </c>
      <c r="AW1539" s="1493">
        <f t="shared" si="700"/>
        <v>0</v>
      </c>
      <c r="AX1539" s="2153">
        <f t="shared" si="701"/>
        <v>0</v>
      </c>
      <c r="AY1539" s="1495">
        <f t="shared" si="702"/>
        <v>0</v>
      </c>
      <c r="AZ1539" s="1937"/>
      <c r="BA1539" s="1508">
        <v>1331818</v>
      </c>
      <c r="BB1539" s="1508">
        <v>1931818</v>
      </c>
      <c r="BC1539" s="1508">
        <v>2231818</v>
      </c>
      <c r="BD1539" s="1508">
        <v>431818</v>
      </c>
      <c r="BE1539" s="2174"/>
      <c r="BF1539" s="1229"/>
      <c r="BG1539" s="1317"/>
      <c r="BH1539" s="1229"/>
      <c r="BI1539" s="1317"/>
      <c r="BJ1539" s="1229"/>
      <c r="BK1539" s="1317"/>
      <c r="BL1539" s="1229"/>
      <c r="BM1539" s="1229"/>
      <c r="BN1539" s="1229"/>
      <c r="BO1539" s="1490">
        <f t="shared" si="703"/>
        <v>0</v>
      </c>
      <c r="BP1539" s="1496">
        <f t="shared" si="709"/>
        <v>0</v>
      </c>
      <c r="BQ1539" s="1305"/>
      <c r="BS1539" s="1298"/>
      <c r="BT1539" s="1298"/>
      <c r="BU1539" s="1298"/>
      <c r="BV1539" s="1298"/>
      <c r="BW1539" s="1298"/>
    </row>
    <row r="1540" spans="1:75" ht="15" x14ac:dyDescent="0.25">
      <c r="A1540" s="1315">
        <v>4</v>
      </c>
      <c r="B1540" s="2051">
        <v>43818</v>
      </c>
      <c r="C1540" s="1929">
        <f t="shared" si="712"/>
        <v>1516</v>
      </c>
      <c r="D1540" s="1305" t="s">
        <v>71</v>
      </c>
      <c r="E1540" s="1305" t="s">
        <v>57</v>
      </c>
      <c r="F1540" s="1266">
        <v>2</v>
      </c>
      <c r="G1540" s="1301">
        <f t="shared" si="711"/>
        <v>2663636</v>
      </c>
      <c r="H1540" s="1268"/>
      <c r="I1540" s="817">
        <f t="shared" si="705"/>
        <v>0</v>
      </c>
      <c r="J1540" s="1268">
        <v>1</v>
      </c>
      <c r="K1540" s="817">
        <f t="shared" si="704"/>
        <v>2231818</v>
      </c>
      <c r="L1540" s="1268"/>
      <c r="M1540" s="817">
        <f t="shared" si="706"/>
        <v>0</v>
      </c>
      <c r="N1540" s="1272">
        <f t="shared" si="714"/>
        <v>3</v>
      </c>
      <c r="O1540" s="1494">
        <f t="shared" si="714"/>
        <v>4895454</v>
      </c>
      <c r="P1540" s="1269">
        <f t="shared" si="693"/>
        <v>120000</v>
      </c>
      <c r="Q1540" s="1307"/>
      <c r="R1540" s="1508">
        <v>1331818</v>
      </c>
      <c r="S1540" s="1508">
        <v>1931818</v>
      </c>
      <c r="T1540" s="1508">
        <v>2231818</v>
      </c>
      <c r="U1540" s="1508">
        <v>431818</v>
      </c>
      <c r="V1540" s="1892"/>
      <c r="W1540" s="1229"/>
      <c r="X1540" s="2337"/>
      <c r="Y1540" s="1229"/>
      <c r="Z1540" s="2395"/>
      <c r="AA1540" s="1229"/>
      <c r="AB1540" s="1317"/>
      <c r="AC1540" s="1229"/>
      <c r="AD1540" s="1229"/>
      <c r="AE1540" s="1229"/>
      <c r="AF1540" s="1490">
        <f t="shared" si="694"/>
        <v>0</v>
      </c>
      <c r="AG1540" s="1316">
        <f t="shared" si="695"/>
        <v>4895454</v>
      </c>
      <c r="AH1540" s="1305"/>
      <c r="AI1540" s="1305"/>
      <c r="AJ1540" s="1267"/>
      <c r="AK1540" s="1317"/>
      <c r="AL1540" s="1317"/>
      <c r="AM1540" s="1305"/>
      <c r="AN1540" s="1305"/>
      <c r="AO1540" s="1266"/>
      <c r="AP1540" s="1491">
        <f t="shared" si="696"/>
        <v>0</v>
      </c>
      <c r="AQ1540" s="1268"/>
      <c r="AR1540" s="1492">
        <f t="shared" si="697"/>
        <v>0</v>
      </c>
      <c r="AS1540" s="1268"/>
      <c r="AT1540" s="1492">
        <f t="shared" si="698"/>
        <v>0</v>
      </c>
      <c r="AU1540" s="1268"/>
      <c r="AV1540" s="1492">
        <f t="shared" si="699"/>
        <v>0</v>
      </c>
      <c r="AW1540" s="1493">
        <f t="shared" si="700"/>
        <v>0</v>
      </c>
      <c r="AX1540" s="2153">
        <f t="shared" si="701"/>
        <v>0</v>
      </c>
      <c r="AY1540" s="1495">
        <f t="shared" si="702"/>
        <v>0</v>
      </c>
      <c r="AZ1540" s="1937"/>
      <c r="BA1540" s="1508">
        <v>1331818</v>
      </c>
      <c r="BB1540" s="1508">
        <v>1931818</v>
      </c>
      <c r="BC1540" s="1508">
        <v>2231818</v>
      </c>
      <c r="BD1540" s="1508">
        <v>431818</v>
      </c>
      <c r="BE1540" s="2174"/>
      <c r="BF1540" s="1229"/>
      <c r="BG1540" s="1317"/>
      <c r="BH1540" s="1229"/>
      <c r="BI1540" s="1317"/>
      <c r="BJ1540" s="1229"/>
      <c r="BK1540" s="1317"/>
      <c r="BL1540" s="1229"/>
      <c r="BM1540" s="1229"/>
      <c r="BN1540" s="1229"/>
      <c r="BO1540" s="1490">
        <f t="shared" si="703"/>
        <v>0</v>
      </c>
      <c r="BP1540" s="1496">
        <f t="shared" si="709"/>
        <v>0</v>
      </c>
      <c r="BQ1540" s="1305"/>
      <c r="BS1540" s="1298"/>
      <c r="BT1540" s="1298"/>
      <c r="BU1540" s="1298"/>
      <c r="BV1540" s="1298"/>
      <c r="BW1540" s="1298"/>
    </row>
    <row r="1541" spans="1:75" ht="15" x14ac:dyDescent="0.25">
      <c r="A1541" s="1315">
        <v>5</v>
      </c>
      <c r="B1541" s="2051">
        <v>43818</v>
      </c>
      <c r="C1541" s="1929">
        <f t="shared" si="712"/>
        <v>1517</v>
      </c>
      <c r="D1541" s="1305" t="s">
        <v>75</v>
      </c>
      <c r="E1541" s="1305" t="s">
        <v>57</v>
      </c>
      <c r="F1541" s="1266">
        <v>3</v>
      </c>
      <c r="G1541" s="1301">
        <f t="shared" si="711"/>
        <v>3995454</v>
      </c>
      <c r="H1541" s="1268"/>
      <c r="I1541" s="817">
        <f t="shared" si="705"/>
        <v>0</v>
      </c>
      <c r="J1541" s="1268">
        <v>2</v>
      </c>
      <c r="K1541" s="817">
        <f t="shared" si="704"/>
        <v>4463636</v>
      </c>
      <c r="L1541" s="1268">
        <v>1</v>
      </c>
      <c r="M1541" s="817">
        <f t="shared" si="706"/>
        <v>431818</v>
      </c>
      <c r="N1541" s="1272">
        <f t="shared" si="714"/>
        <v>6</v>
      </c>
      <c r="O1541" s="1494">
        <f t="shared" si="714"/>
        <v>8890908</v>
      </c>
      <c r="P1541" s="1269">
        <f t="shared" si="693"/>
        <v>240000</v>
      </c>
      <c r="Q1541" s="1307"/>
      <c r="R1541" s="1508">
        <v>1331818</v>
      </c>
      <c r="S1541" s="1508">
        <v>1931818</v>
      </c>
      <c r="T1541" s="1508">
        <v>2231818</v>
      </c>
      <c r="U1541" s="1508">
        <v>431818</v>
      </c>
      <c r="V1541" s="1892"/>
      <c r="W1541" s="1229"/>
      <c r="X1541" s="2337"/>
      <c r="Y1541" s="1229"/>
      <c r="Z1541" s="2395"/>
      <c r="AA1541" s="1229"/>
      <c r="AB1541" s="1317"/>
      <c r="AC1541" s="1229"/>
      <c r="AD1541" s="1229"/>
      <c r="AE1541" s="1229"/>
      <c r="AF1541" s="1490">
        <f t="shared" si="694"/>
        <v>0</v>
      </c>
      <c r="AG1541" s="1316">
        <f t="shared" si="695"/>
        <v>8890908</v>
      </c>
      <c r="AH1541" s="1305"/>
      <c r="AI1541" s="1305"/>
      <c r="AJ1541" s="1267"/>
      <c r="AK1541" s="1317"/>
      <c r="AL1541" s="1317"/>
      <c r="AM1541" s="1305"/>
      <c r="AN1541" s="1305"/>
      <c r="AO1541" s="1266"/>
      <c r="AP1541" s="1491">
        <f t="shared" si="696"/>
        <v>0</v>
      </c>
      <c r="AQ1541" s="1268"/>
      <c r="AR1541" s="1492">
        <f t="shared" si="697"/>
        <v>0</v>
      </c>
      <c r="AS1541" s="1268"/>
      <c r="AT1541" s="1492">
        <f t="shared" si="698"/>
        <v>0</v>
      </c>
      <c r="AU1541" s="1268"/>
      <c r="AV1541" s="1492">
        <f t="shared" si="699"/>
        <v>0</v>
      </c>
      <c r="AW1541" s="1493">
        <f t="shared" si="700"/>
        <v>0</v>
      </c>
      <c r="AX1541" s="2153">
        <f t="shared" si="701"/>
        <v>0</v>
      </c>
      <c r="AY1541" s="1495">
        <f t="shared" si="702"/>
        <v>0</v>
      </c>
      <c r="AZ1541" s="1937"/>
      <c r="BA1541" s="1508">
        <v>1331818</v>
      </c>
      <c r="BB1541" s="1508">
        <v>1931818</v>
      </c>
      <c r="BC1541" s="1508">
        <v>2231818</v>
      </c>
      <c r="BD1541" s="1508">
        <v>431818</v>
      </c>
      <c r="BE1541" s="2174"/>
      <c r="BF1541" s="1229"/>
      <c r="BG1541" s="1317"/>
      <c r="BH1541" s="1229"/>
      <c r="BI1541" s="1317"/>
      <c r="BJ1541" s="1229"/>
      <c r="BK1541" s="1317"/>
      <c r="BL1541" s="1229"/>
      <c r="BM1541" s="1229"/>
      <c r="BN1541" s="1229"/>
      <c r="BO1541" s="1490">
        <f t="shared" si="703"/>
        <v>0</v>
      </c>
      <c r="BP1541" s="1496">
        <f t="shared" si="709"/>
        <v>0</v>
      </c>
      <c r="BQ1541" s="1305"/>
      <c r="BS1541" s="1298"/>
      <c r="BT1541" s="1298"/>
      <c r="BU1541" s="1298"/>
      <c r="BV1541" s="1298"/>
      <c r="BW1541" s="1298"/>
    </row>
    <row r="1542" spans="1:75" ht="15" x14ac:dyDescent="0.25">
      <c r="A1542" s="1315">
        <v>6</v>
      </c>
      <c r="B1542" s="2051">
        <v>43818</v>
      </c>
      <c r="C1542" s="1929">
        <f t="shared" si="712"/>
        <v>1518</v>
      </c>
      <c r="D1542" s="1305" t="s">
        <v>35</v>
      </c>
      <c r="E1542" s="1305" t="s">
        <v>57</v>
      </c>
      <c r="F1542" s="1266">
        <v>2</v>
      </c>
      <c r="G1542" s="1301">
        <f t="shared" si="711"/>
        <v>2663636</v>
      </c>
      <c r="H1542" s="1268"/>
      <c r="I1542" s="817">
        <f t="shared" si="705"/>
        <v>0</v>
      </c>
      <c r="J1542" s="1268">
        <v>5</v>
      </c>
      <c r="K1542" s="817">
        <f t="shared" si="704"/>
        <v>11159090</v>
      </c>
      <c r="L1542" s="1268"/>
      <c r="M1542" s="817">
        <f t="shared" si="706"/>
        <v>0</v>
      </c>
      <c r="N1542" s="1272">
        <f t="shared" si="714"/>
        <v>7</v>
      </c>
      <c r="O1542" s="1494">
        <f t="shared" si="714"/>
        <v>13822726</v>
      </c>
      <c r="P1542" s="1269">
        <f t="shared" ref="P1542:P1604" si="715">+N1542*40000</f>
        <v>280000</v>
      </c>
      <c r="Q1542" s="1307"/>
      <c r="R1542" s="1508">
        <v>1331818</v>
      </c>
      <c r="S1542" s="1508">
        <v>1931818</v>
      </c>
      <c r="T1542" s="1508">
        <v>2231818</v>
      </c>
      <c r="U1542" s="1508">
        <v>431818</v>
      </c>
      <c r="V1542" s="1892"/>
      <c r="W1542" s="1229"/>
      <c r="X1542" s="2337"/>
      <c r="Y1542" s="1229"/>
      <c r="Z1542" s="2395"/>
      <c r="AA1542" s="1229"/>
      <c r="AB1542" s="1317"/>
      <c r="AC1542" s="1229"/>
      <c r="AD1542" s="1229"/>
      <c r="AE1542" s="1229"/>
      <c r="AF1542" s="1490">
        <f t="shared" si="694"/>
        <v>0</v>
      </c>
      <c r="AG1542" s="1316">
        <f t="shared" si="695"/>
        <v>13822726</v>
      </c>
      <c r="AH1542" s="1305"/>
      <c r="AI1542" s="1305"/>
      <c r="AJ1542" s="1267"/>
      <c r="AK1542" s="1317"/>
      <c r="AL1542" s="1317"/>
      <c r="AM1542" s="1305"/>
      <c r="AN1542" s="1305"/>
      <c r="AO1542" s="1266"/>
      <c r="AP1542" s="1491">
        <f t="shared" si="696"/>
        <v>0</v>
      </c>
      <c r="AQ1542" s="1268"/>
      <c r="AR1542" s="1492">
        <f t="shared" si="697"/>
        <v>0</v>
      </c>
      <c r="AS1542" s="1268"/>
      <c r="AT1542" s="1492">
        <f t="shared" si="698"/>
        <v>0</v>
      </c>
      <c r="AU1542" s="1268"/>
      <c r="AV1542" s="1492">
        <f t="shared" si="699"/>
        <v>0</v>
      </c>
      <c r="AW1542" s="1493">
        <f t="shared" si="700"/>
        <v>0</v>
      </c>
      <c r="AX1542" s="2153">
        <f t="shared" si="701"/>
        <v>0</v>
      </c>
      <c r="AY1542" s="1495">
        <f t="shared" si="702"/>
        <v>0</v>
      </c>
      <c r="AZ1542" s="1937"/>
      <c r="BA1542" s="1508">
        <v>1331818</v>
      </c>
      <c r="BB1542" s="1508">
        <v>1931818</v>
      </c>
      <c r="BC1542" s="1508">
        <v>2231818</v>
      </c>
      <c r="BD1542" s="1508">
        <v>431818</v>
      </c>
      <c r="BE1542" s="2174"/>
      <c r="BF1542" s="1229"/>
      <c r="BG1542" s="1317"/>
      <c r="BH1542" s="1229"/>
      <c r="BI1542" s="1317"/>
      <c r="BJ1542" s="1229"/>
      <c r="BK1542" s="1317"/>
      <c r="BL1542" s="1229"/>
      <c r="BM1542" s="1229"/>
      <c r="BN1542" s="1229"/>
      <c r="BO1542" s="1490">
        <f t="shared" si="703"/>
        <v>0</v>
      </c>
      <c r="BP1542" s="1496">
        <f t="shared" si="709"/>
        <v>0</v>
      </c>
      <c r="BQ1542" s="1305"/>
      <c r="BS1542" s="1298"/>
      <c r="BT1542" s="1298"/>
      <c r="BU1542" s="1298"/>
      <c r="BV1542" s="1298"/>
      <c r="BW1542" s="1298"/>
    </row>
    <row r="1543" spans="1:75" ht="15" x14ac:dyDescent="0.25">
      <c r="A1543" s="1315">
        <v>7</v>
      </c>
      <c r="B1543" s="2051">
        <v>43818</v>
      </c>
      <c r="C1543" s="1929">
        <f t="shared" si="712"/>
        <v>1519</v>
      </c>
      <c r="D1543" s="1305" t="s">
        <v>174</v>
      </c>
      <c r="E1543" s="1305" t="s">
        <v>57</v>
      </c>
      <c r="F1543" s="1266">
        <v>3</v>
      </c>
      <c r="G1543" s="1301">
        <f t="shared" si="711"/>
        <v>3995454</v>
      </c>
      <c r="H1543" s="1268"/>
      <c r="I1543" s="817">
        <f t="shared" si="705"/>
        <v>0</v>
      </c>
      <c r="J1543" s="1268"/>
      <c r="K1543" s="817">
        <f t="shared" si="704"/>
        <v>0</v>
      </c>
      <c r="L1543" s="1268"/>
      <c r="M1543" s="817">
        <f t="shared" si="706"/>
        <v>0</v>
      </c>
      <c r="N1543" s="1272">
        <f t="shared" si="714"/>
        <v>3</v>
      </c>
      <c r="O1543" s="1494">
        <f t="shared" si="714"/>
        <v>3995454</v>
      </c>
      <c r="P1543" s="1269">
        <f t="shared" si="715"/>
        <v>120000</v>
      </c>
      <c r="Q1543" s="1307"/>
      <c r="R1543" s="1508">
        <v>1331818</v>
      </c>
      <c r="S1543" s="1508">
        <v>1931818</v>
      </c>
      <c r="T1543" s="1508">
        <v>2231818</v>
      </c>
      <c r="U1543" s="1508">
        <v>431818</v>
      </c>
      <c r="V1543" s="1892"/>
      <c r="W1543" s="1229"/>
      <c r="X1543" s="2337"/>
      <c r="Y1543" s="1229"/>
      <c r="Z1543" s="2395"/>
      <c r="AA1543" s="1229"/>
      <c r="AB1543" s="1317"/>
      <c r="AC1543" s="1229"/>
      <c r="AD1543" s="1229"/>
      <c r="AE1543" s="1229"/>
      <c r="AF1543" s="1490">
        <f t="shared" si="694"/>
        <v>0</v>
      </c>
      <c r="AG1543" s="1316">
        <f t="shared" si="695"/>
        <v>3995454</v>
      </c>
      <c r="AH1543" s="1305"/>
      <c r="AI1543" s="1305"/>
      <c r="AJ1543" s="1267"/>
      <c r="AK1543" s="1317"/>
      <c r="AL1543" s="1317"/>
      <c r="AM1543" s="1305"/>
      <c r="AN1543" s="1305"/>
      <c r="AO1543" s="1266"/>
      <c r="AP1543" s="1491">
        <f t="shared" si="696"/>
        <v>0</v>
      </c>
      <c r="AQ1543" s="1268"/>
      <c r="AR1543" s="1492">
        <f t="shared" si="697"/>
        <v>0</v>
      </c>
      <c r="AS1543" s="1268"/>
      <c r="AT1543" s="1492">
        <f t="shared" si="698"/>
        <v>0</v>
      </c>
      <c r="AU1543" s="1268"/>
      <c r="AV1543" s="1492">
        <f t="shared" si="699"/>
        <v>0</v>
      </c>
      <c r="AW1543" s="1493">
        <f t="shared" si="700"/>
        <v>0</v>
      </c>
      <c r="AX1543" s="2153">
        <f t="shared" si="701"/>
        <v>0</v>
      </c>
      <c r="AY1543" s="1495">
        <f t="shared" si="702"/>
        <v>0</v>
      </c>
      <c r="AZ1543" s="1937"/>
      <c r="BA1543" s="1508">
        <v>1331818</v>
      </c>
      <c r="BB1543" s="1508">
        <v>1931818</v>
      </c>
      <c r="BC1543" s="1508">
        <v>2231818</v>
      </c>
      <c r="BD1543" s="1508">
        <v>431818</v>
      </c>
      <c r="BE1543" s="2174"/>
      <c r="BF1543" s="1229"/>
      <c r="BG1543" s="1317"/>
      <c r="BH1543" s="1229"/>
      <c r="BI1543" s="1317"/>
      <c r="BJ1543" s="1229"/>
      <c r="BK1543" s="1317"/>
      <c r="BL1543" s="1229"/>
      <c r="BM1543" s="1229"/>
      <c r="BN1543" s="1229"/>
      <c r="BO1543" s="1490">
        <f t="shared" si="703"/>
        <v>0</v>
      </c>
      <c r="BP1543" s="1496">
        <f t="shared" si="709"/>
        <v>0</v>
      </c>
      <c r="BQ1543" s="1305"/>
      <c r="BS1543" s="1298"/>
      <c r="BT1543" s="1298"/>
      <c r="BU1543" s="1298"/>
      <c r="BV1543" s="1298"/>
      <c r="BW1543" s="1298"/>
    </row>
    <row r="1544" spans="1:75" ht="15" x14ac:dyDescent="0.25">
      <c r="A1544" s="1315">
        <v>8</v>
      </c>
      <c r="B1544" s="2051">
        <v>43818</v>
      </c>
      <c r="C1544" s="1929">
        <f t="shared" si="712"/>
        <v>1520</v>
      </c>
      <c r="D1544" s="1305" t="s">
        <v>56</v>
      </c>
      <c r="E1544" s="1305" t="s">
        <v>57</v>
      </c>
      <c r="F1544" s="1266">
        <v>3</v>
      </c>
      <c r="G1544" s="1301">
        <f t="shared" si="711"/>
        <v>3995454</v>
      </c>
      <c r="H1544" s="1268"/>
      <c r="I1544" s="817">
        <f t="shared" si="705"/>
        <v>0</v>
      </c>
      <c r="J1544" s="1268">
        <v>6</v>
      </c>
      <c r="K1544" s="817">
        <f t="shared" si="704"/>
        <v>13390908</v>
      </c>
      <c r="L1544" s="1268"/>
      <c r="M1544" s="817">
        <f t="shared" si="706"/>
        <v>0</v>
      </c>
      <c r="N1544" s="1272">
        <f t="shared" si="714"/>
        <v>9</v>
      </c>
      <c r="O1544" s="1494">
        <f t="shared" si="714"/>
        <v>17386362</v>
      </c>
      <c r="P1544" s="1269">
        <f t="shared" si="715"/>
        <v>360000</v>
      </c>
      <c r="Q1544" s="1307"/>
      <c r="R1544" s="1508">
        <v>1331818</v>
      </c>
      <c r="S1544" s="1508">
        <v>1931818</v>
      </c>
      <c r="T1544" s="1508">
        <v>2231818</v>
      </c>
      <c r="U1544" s="1508">
        <v>431818</v>
      </c>
      <c r="V1544" s="1892"/>
      <c r="W1544" s="1229"/>
      <c r="X1544" s="2337"/>
      <c r="Y1544" s="1229"/>
      <c r="Z1544" s="2395"/>
      <c r="AA1544" s="1229"/>
      <c r="AB1544" s="1317"/>
      <c r="AC1544" s="1229"/>
      <c r="AD1544" s="1229"/>
      <c r="AE1544" s="1229"/>
      <c r="AF1544" s="1490">
        <f t="shared" ref="AF1544:AF1607" si="716">W1544+Y1544+AA1544+AC1544</f>
        <v>0</v>
      </c>
      <c r="AG1544" s="1316">
        <f t="shared" ref="AG1544:AG1588" si="717">O1544-AF1544</f>
        <v>17386362</v>
      </c>
      <c r="AH1544" s="1305"/>
      <c r="AI1544" s="1305"/>
      <c r="AJ1544" s="1267"/>
      <c r="AK1544" s="1317"/>
      <c r="AL1544" s="1317"/>
      <c r="AM1544" s="1305"/>
      <c r="AN1544" s="1305"/>
      <c r="AO1544" s="1266"/>
      <c r="AP1544" s="1491">
        <f t="shared" ref="AP1544:AP1607" si="718">AO1544*BA1544</f>
        <v>0</v>
      </c>
      <c r="AQ1544" s="1268"/>
      <c r="AR1544" s="1492">
        <f t="shared" ref="AR1544:AR1607" si="719">AQ1544*BB1544</f>
        <v>0</v>
      </c>
      <c r="AS1544" s="1268"/>
      <c r="AT1544" s="1492">
        <f t="shared" ref="AT1544:AT1607" si="720">AS1544*BC1544</f>
        <v>0</v>
      </c>
      <c r="AU1544" s="1268"/>
      <c r="AV1544" s="1492">
        <f t="shared" ref="AV1544:AV1607" si="721">AU1544*BD1544</f>
        <v>0</v>
      </c>
      <c r="AW1544" s="1493">
        <f t="shared" ref="AW1544:AW1607" si="722">AO1544+AQ1544+AS1544+AU1544</f>
        <v>0</v>
      </c>
      <c r="AX1544" s="2153">
        <f t="shared" ref="AX1544:AX1607" si="723">AP1544+AR1544+AT1544+AV1544</f>
        <v>0</v>
      </c>
      <c r="AY1544" s="1495">
        <f t="shared" ref="AY1544:AY1607" si="724">AW1544*40000</f>
        <v>0</v>
      </c>
      <c r="AZ1544" s="1937"/>
      <c r="BA1544" s="1508">
        <v>1331818</v>
      </c>
      <c r="BB1544" s="1508">
        <v>1931818</v>
      </c>
      <c r="BC1544" s="1508">
        <v>2231818</v>
      </c>
      <c r="BD1544" s="1508">
        <v>431818</v>
      </c>
      <c r="BE1544" s="2174"/>
      <c r="BF1544" s="1229"/>
      <c r="BG1544" s="1317"/>
      <c r="BH1544" s="1229"/>
      <c r="BI1544" s="1317"/>
      <c r="BJ1544" s="1229"/>
      <c r="BK1544" s="1317"/>
      <c r="BL1544" s="1229"/>
      <c r="BM1544" s="1229"/>
      <c r="BN1544" s="1229"/>
      <c r="BO1544" s="1490">
        <f t="shared" si="703"/>
        <v>0</v>
      </c>
      <c r="BP1544" s="1496">
        <f t="shared" si="709"/>
        <v>0</v>
      </c>
      <c r="BQ1544" s="1305"/>
      <c r="BS1544" s="1298"/>
      <c r="BT1544" s="1298"/>
      <c r="BU1544" s="1298"/>
      <c r="BV1544" s="1298"/>
      <c r="BW1544" s="1298"/>
    </row>
    <row r="1545" spans="1:75" ht="15" x14ac:dyDescent="0.25">
      <c r="A1545" s="1315">
        <v>9</v>
      </c>
      <c r="B1545" s="2051">
        <v>43818</v>
      </c>
      <c r="C1545" s="1929">
        <f t="shared" si="712"/>
        <v>1521</v>
      </c>
      <c r="D1545" s="1305" t="s">
        <v>73</v>
      </c>
      <c r="E1545" s="1305" t="s">
        <v>57</v>
      </c>
      <c r="F1545" s="1266">
        <v>2</v>
      </c>
      <c r="G1545" s="1301">
        <f t="shared" si="711"/>
        <v>2663636</v>
      </c>
      <c r="H1545" s="1268"/>
      <c r="I1545" s="817">
        <f t="shared" si="705"/>
        <v>0</v>
      </c>
      <c r="J1545" s="1268">
        <v>1</v>
      </c>
      <c r="K1545" s="817">
        <f t="shared" si="704"/>
        <v>2231818</v>
      </c>
      <c r="L1545" s="1268"/>
      <c r="M1545" s="817">
        <f t="shared" si="706"/>
        <v>0</v>
      </c>
      <c r="N1545" s="1272">
        <f t="shared" si="714"/>
        <v>3</v>
      </c>
      <c r="O1545" s="1494">
        <f t="shared" si="714"/>
        <v>4895454</v>
      </c>
      <c r="P1545" s="1269">
        <f t="shared" si="715"/>
        <v>120000</v>
      </c>
      <c r="Q1545" s="1307"/>
      <c r="R1545" s="1508">
        <v>1331818</v>
      </c>
      <c r="S1545" s="1508">
        <v>1931818</v>
      </c>
      <c r="T1545" s="1508">
        <v>2231818</v>
      </c>
      <c r="U1545" s="1508">
        <v>431818</v>
      </c>
      <c r="V1545" s="1892"/>
      <c r="W1545" s="1229"/>
      <c r="X1545" s="2337"/>
      <c r="Y1545" s="1229"/>
      <c r="Z1545" s="2395"/>
      <c r="AA1545" s="1229"/>
      <c r="AB1545" s="1317"/>
      <c r="AC1545" s="1229"/>
      <c r="AD1545" s="1229"/>
      <c r="AE1545" s="1229"/>
      <c r="AF1545" s="1490">
        <f t="shared" si="716"/>
        <v>0</v>
      </c>
      <c r="AG1545" s="1316">
        <f t="shared" si="717"/>
        <v>4895454</v>
      </c>
      <c r="AH1545" s="1305"/>
      <c r="AI1545" s="1305"/>
      <c r="AJ1545" s="1267"/>
      <c r="AK1545" s="1317"/>
      <c r="AL1545" s="1317"/>
      <c r="AM1545" s="1305"/>
      <c r="AN1545" s="1305"/>
      <c r="AO1545" s="1266"/>
      <c r="AP1545" s="1491">
        <f t="shared" si="718"/>
        <v>0</v>
      </c>
      <c r="AQ1545" s="1268"/>
      <c r="AR1545" s="1492">
        <f t="shared" si="719"/>
        <v>0</v>
      </c>
      <c r="AS1545" s="1268"/>
      <c r="AT1545" s="1492">
        <f t="shared" si="720"/>
        <v>0</v>
      </c>
      <c r="AU1545" s="1268"/>
      <c r="AV1545" s="1492">
        <f t="shared" si="721"/>
        <v>0</v>
      </c>
      <c r="AW1545" s="1493">
        <f t="shared" si="722"/>
        <v>0</v>
      </c>
      <c r="AX1545" s="2153">
        <f t="shared" si="723"/>
        <v>0</v>
      </c>
      <c r="AY1545" s="1495">
        <f t="shared" si="724"/>
        <v>0</v>
      </c>
      <c r="AZ1545" s="1937"/>
      <c r="BA1545" s="1508">
        <v>1331818</v>
      </c>
      <c r="BB1545" s="1508">
        <v>1931818</v>
      </c>
      <c r="BC1545" s="1508">
        <v>2231818</v>
      </c>
      <c r="BD1545" s="1508">
        <v>431818</v>
      </c>
      <c r="BE1545" s="2174"/>
      <c r="BF1545" s="1229"/>
      <c r="BG1545" s="1317"/>
      <c r="BH1545" s="1229"/>
      <c r="BI1545" s="1317"/>
      <c r="BJ1545" s="1229"/>
      <c r="BK1545" s="1317"/>
      <c r="BL1545" s="1229"/>
      <c r="BM1545" s="1229"/>
      <c r="BN1545" s="1229"/>
      <c r="BO1545" s="1490">
        <f t="shared" ref="BO1545:BO1608" si="725">BF1545+BH1545+BJ1545+BL1545</f>
        <v>0</v>
      </c>
      <c r="BP1545" s="1496">
        <f t="shared" si="709"/>
        <v>0</v>
      </c>
      <c r="BQ1545" s="1305"/>
      <c r="BS1545" s="1298"/>
      <c r="BT1545" s="1298"/>
      <c r="BU1545" s="1298"/>
      <c r="BV1545" s="1298"/>
      <c r="BW1545" s="1298"/>
    </row>
    <row r="1546" spans="1:75" ht="15" x14ac:dyDescent="0.25">
      <c r="A1546" s="1315">
        <v>10</v>
      </c>
      <c r="B1546" s="2051">
        <v>43818</v>
      </c>
      <c r="C1546" s="1929">
        <f t="shared" si="712"/>
        <v>1522</v>
      </c>
      <c r="D1546" s="1305" t="s">
        <v>77</v>
      </c>
      <c r="E1546" s="1305" t="s">
        <v>57</v>
      </c>
      <c r="F1546" s="1266">
        <v>2</v>
      </c>
      <c r="G1546" s="1301">
        <f t="shared" si="711"/>
        <v>2663636</v>
      </c>
      <c r="H1546" s="1268"/>
      <c r="I1546" s="817">
        <f t="shared" si="705"/>
        <v>0</v>
      </c>
      <c r="J1546" s="1268">
        <v>3</v>
      </c>
      <c r="K1546" s="817">
        <f t="shared" ref="K1546:K1588" si="726">J1546*T1546</f>
        <v>6695454</v>
      </c>
      <c r="L1546" s="1268"/>
      <c r="M1546" s="817">
        <f t="shared" si="706"/>
        <v>0</v>
      </c>
      <c r="N1546" s="1272">
        <f t="shared" si="714"/>
        <v>5</v>
      </c>
      <c r="O1546" s="1494">
        <f t="shared" si="714"/>
        <v>9359090</v>
      </c>
      <c r="P1546" s="1269">
        <f t="shared" si="715"/>
        <v>200000</v>
      </c>
      <c r="Q1546" s="1307"/>
      <c r="R1546" s="1508">
        <v>1331818</v>
      </c>
      <c r="S1546" s="1508">
        <v>1931818</v>
      </c>
      <c r="T1546" s="1508">
        <v>2231818</v>
      </c>
      <c r="U1546" s="1508">
        <v>431818</v>
      </c>
      <c r="V1546" s="1892"/>
      <c r="W1546" s="1229"/>
      <c r="X1546" s="2337"/>
      <c r="Y1546" s="1229"/>
      <c r="Z1546" s="2395"/>
      <c r="AA1546" s="1229"/>
      <c r="AB1546" s="1317"/>
      <c r="AC1546" s="1229"/>
      <c r="AD1546" s="1229"/>
      <c r="AE1546" s="1229"/>
      <c r="AF1546" s="1490">
        <f t="shared" si="716"/>
        <v>0</v>
      </c>
      <c r="AG1546" s="1316">
        <f t="shared" si="717"/>
        <v>9359090</v>
      </c>
      <c r="AH1546" s="1305"/>
      <c r="AI1546" s="1305"/>
      <c r="AJ1546" s="1267"/>
      <c r="AK1546" s="1317"/>
      <c r="AL1546" s="1317"/>
      <c r="AM1546" s="1305"/>
      <c r="AN1546" s="1305"/>
      <c r="AO1546" s="1266"/>
      <c r="AP1546" s="1491">
        <f t="shared" si="718"/>
        <v>0</v>
      </c>
      <c r="AQ1546" s="1268"/>
      <c r="AR1546" s="1492">
        <f t="shared" si="719"/>
        <v>0</v>
      </c>
      <c r="AS1546" s="1268"/>
      <c r="AT1546" s="1492">
        <f t="shared" si="720"/>
        <v>0</v>
      </c>
      <c r="AU1546" s="1268"/>
      <c r="AV1546" s="1492">
        <f t="shared" si="721"/>
        <v>0</v>
      </c>
      <c r="AW1546" s="1493">
        <f t="shared" si="722"/>
        <v>0</v>
      </c>
      <c r="AX1546" s="2153">
        <f t="shared" si="723"/>
        <v>0</v>
      </c>
      <c r="AY1546" s="1495">
        <f t="shared" si="724"/>
        <v>0</v>
      </c>
      <c r="AZ1546" s="1937"/>
      <c r="BA1546" s="1508">
        <v>1331818</v>
      </c>
      <c r="BB1546" s="1508">
        <v>1931818</v>
      </c>
      <c r="BC1546" s="1508">
        <v>2231818</v>
      </c>
      <c r="BD1546" s="1508">
        <v>431818</v>
      </c>
      <c r="BE1546" s="2174"/>
      <c r="BF1546" s="1229"/>
      <c r="BG1546" s="1317"/>
      <c r="BH1546" s="1229"/>
      <c r="BI1546" s="1317"/>
      <c r="BJ1546" s="1229"/>
      <c r="BK1546" s="1317"/>
      <c r="BL1546" s="1229"/>
      <c r="BM1546" s="1229"/>
      <c r="BN1546" s="1229"/>
      <c r="BO1546" s="1490">
        <f t="shared" si="725"/>
        <v>0</v>
      </c>
      <c r="BP1546" s="1496">
        <f t="shared" si="709"/>
        <v>0</v>
      </c>
      <c r="BQ1546" s="1305"/>
      <c r="BS1546" s="1298"/>
      <c r="BT1546" s="1298"/>
      <c r="BU1546" s="1298"/>
      <c r="BV1546" s="1298"/>
      <c r="BW1546" s="1298"/>
    </row>
    <row r="1547" spans="1:75" ht="15" x14ac:dyDescent="0.25">
      <c r="A1547" s="1315">
        <v>1</v>
      </c>
      <c r="B1547" s="2051">
        <v>43819</v>
      </c>
      <c r="C1547" s="1929">
        <f t="shared" si="712"/>
        <v>1523</v>
      </c>
      <c r="D1547" s="1305" t="s">
        <v>103</v>
      </c>
      <c r="E1547" s="1305" t="s">
        <v>57</v>
      </c>
      <c r="F1547" s="1266"/>
      <c r="G1547" s="1301">
        <f t="shared" si="711"/>
        <v>0</v>
      </c>
      <c r="H1547" s="1268"/>
      <c r="I1547" s="817">
        <f t="shared" si="705"/>
        <v>0</v>
      </c>
      <c r="J1547" s="1268">
        <v>2</v>
      </c>
      <c r="K1547" s="817">
        <f t="shared" si="726"/>
        <v>4463636</v>
      </c>
      <c r="L1547" s="1268"/>
      <c r="M1547" s="817">
        <f t="shared" si="706"/>
        <v>0</v>
      </c>
      <c r="N1547" s="1272">
        <f t="shared" si="714"/>
        <v>2</v>
      </c>
      <c r="O1547" s="1494">
        <f t="shared" si="714"/>
        <v>4463636</v>
      </c>
      <c r="P1547" s="1269">
        <f t="shared" si="715"/>
        <v>80000</v>
      </c>
      <c r="Q1547" s="1307"/>
      <c r="R1547" s="1508">
        <v>1331818</v>
      </c>
      <c r="S1547" s="1508">
        <v>1931818</v>
      </c>
      <c r="T1547" s="1508">
        <v>2231818</v>
      </c>
      <c r="U1547" s="1508">
        <v>431818</v>
      </c>
      <c r="V1547" s="1892"/>
      <c r="W1547" s="1317"/>
      <c r="X1547" s="2337"/>
      <c r="Y1547" s="1229"/>
      <c r="Z1547" s="2395"/>
      <c r="AA1547" s="1229"/>
      <c r="AB1547" s="1317"/>
      <c r="AC1547" s="1229"/>
      <c r="AD1547" s="1229"/>
      <c r="AE1547" s="1229"/>
      <c r="AF1547" s="1490">
        <f t="shared" si="716"/>
        <v>0</v>
      </c>
      <c r="AG1547" s="1316">
        <f t="shared" si="717"/>
        <v>4463636</v>
      </c>
      <c r="AH1547" s="1305"/>
      <c r="AI1547" s="1305"/>
      <c r="AJ1547" s="1267"/>
      <c r="AK1547" s="1317"/>
      <c r="AL1547" s="1317"/>
      <c r="AM1547" s="1305"/>
      <c r="AN1547" s="1305"/>
      <c r="AO1547" s="1266"/>
      <c r="AP1547" s="1491">
        <f t="shared" si="718"/>
        <v>0</v>
      </c>
      <c r="AQ1547" s="1268"/>
      <c r="AR1547" s="1492">
        <f t="shared" si="719"/>
        <v>0</v>
      </c>
      <c r="AS1547" s="1268"/>
      <c r="AT1547" s="1492">
        <f t="shared" si="720"/>
        <v>0</v>
      </c>
      <c r="AU1547" s="1268"/>
      <c r="AV1547" s="1492">
        <f t="shared" si="721"/>
        <v>0</v>
      </c>
      <c r="AW1547" s="1493">
        <f t="shared" si="722"/>
        <v>0</v>
      </c>
      <c r="AX1547" s="2153">
        <f t="shared" si="723"/>
        <v>0</v>
      </c>
      <c r="AY1547" s="1495">
        <f t="shared" si="724"/>
        <v>0</v>
      </c>
      <c r="AZ1547" s="1937"/>
      <c r="BA1547" s="1508">
        <v>1331818</v>
      </c>
      <c r="BB1547" s="1508">
        <v>1931818</v>
      </c>
      <c r="BC1547" s="1508">
        <v>2231818</v>
      </c>
      <c r="BD1547" s="1508">
        <v>431818</v>
      </c>
      <c r="BE1547" s="2174"/>
      <c r="BF1547" s="1229"/>
      <c r="BG1547" s="1317"/>
      <c r="BH1547" s="1229"/>
      <c r="BI1547" s="1317"/>
      <c r="BJ1547" s="1229"/>
      <c r="BK1547" s="1317"/>
      <c r="BL1547" s="1229"/>
      <c r="BM1547" s="1229"/>
      <c r="BN1547" s="1229"/>
      <c r="BO1547" s="1490">
        <f t="shared" si="725"/>
        <v>0</v>
      </c>
      <c r="BP1547" s="1496">
        <f t="shared" si="709"/>
        <v>0</v>
      </c>
      <c r="BQ1547" s="1305"/>
      <c r="BS1547" s="1298"/>
      <c r="BT1547" s="1298"/>
      <c r="BU1547" s="1298"/>
      <c r="BV1547" s="1298"/>
      <c r="BW1547" s="1298"/>
    </row>
    <row r="1548" spans="1:75" ht="15" x14ac:dyDescent="0.25">
      <c r="A1548" s="1315">
        <v>2</v>
      </c>
      <c r="B1548" s="2051">
        <v>43819</v>
      </c>
      <c r="C1548" s="1929">
        <f t="shared" si="712"/>
        <v>1524</v>
      </c>
      <c r="D1548" s="1305" t="s">
        <v>238</v>
      </c>
      <c r="E1548" s="1305" t="s">
        <v>273</v>
      </c>
      <c r="F1548" s="1266">
        <v>2</v>
      </c>
      <c r="G1548" s="1301">
        <f t="shared" si="711"/>
        <v>2663636</v>
      </c>
      <c r="H1548" s="1268"/>
      <c r="I1548" s="817">
        <f t="shared" ref="I1548:I1588" si="727">H1548*S1548</f>
        <v>0</v>
      </c>
      <c r="J1548" s="1268"/>
      <c r="K1548" s="817">
        <f t="shared" si="726"/>
        <v>0</v>
      </c>
      <c r="L1548" s="1268"/>
      <c r="M1548" s="817">
        <f t="shared" ref="M1548:M1588" si="728">L1548*U1548</f>
        <v>0</v>
      </c>
      <c r="N1548" s="1272">
        <f t="shared" si="714"/>
        <v>2</v>
      </c>
      <c r="O1548" s="1494">
        <f t="shared" si="714"/>
        <v>2663636</v>
      </c>
      <c r="P1548" s="1269">
        <f t="shared" si="715"/>
        <v>80000</v>
      </c>
      <c r="Q1548" s="1307"/>
      <c r="R1548" s="1508">
        <v>1331818</v>
      </c>
      <c r="S1548" s="1508">
        <v>1931818</v>
      </c>
      <c r="T1548" s="1508">
        <v>2231818</v>
      </c>
      <c r="U1548" s="1508">
        <v>431818</v>
      </c>
      <c r="V1548" s="1892"/>
      <c r="W1548" s="1229"/>
      <c r="X1548" s="2337"/>
      <c r="Y1548" s="1229"/>
      <c r="Z1548" s="2395"/>
      <c r="AA1548" s="1229"/>
      <c r="AB1548" s="1317"/>
      <c r="AC1548" s="1229"/>
      <c r="AD1548" s="1229"/>
      <c r="AE1548" s="1229"/>
      <c r="AF1548" s="1490">
        <f t="shared" si="716"/>
        <v>0</v>
      </c>
      <c r="AG1548" s="1316">
        <f t="shared" si="717"/>
        <v>2663636</v>
      </c>
      <c r="AH1548" s="1305"/>
      <c r="AI1548" s="1305"/>
      <c r="AJ1548" s="1267"/>
      <c r="AK1548" s="1317"/>
      <c r="AL1548" s="1317"/>
      <c r="AM1548" s="1305"/>
      <c r="AN1548" s="1305"/>
      <c r="AO1548" s="1266"/>
      <c r="AP1548" s="1491">
        <f t="shared" si="718"/>
        <v>0</v>
      </c>
      <c r="AQ1548" s="1268"/>
      <c r="AR1548" s="1492">
        <f t="shared" si="719"/>
        <v>0</v>
      </c>
      <c r="AS1548" s="1268"/>
      <c r="AT1548" s="1492">
        <f t="shared" si="720"/>
        <v>0</v>
      </c>
      <c r="AU1548" s="1268"/>
      <c r="AV1548" s="1492">
        <f t="shared" si="721"/>
        <v>0</v>
      </c>
      <c r="AW1548" s="1493">
        <f t="shared" si="722"/>
        <v>0</v>
      </c>
      <c r="AX1548" s="2153">
        <f t="shared" si="723"/>
        <v>0</v>
      </c>
      <c r="AY1548" s="1495">
        <f t="shared" si="724"/>
        <v>0</v>
      </c>
      <c r="AZ1548" s="1937"/>
      <c r="BA1548" s="1508">
        <v>1331818</v>
      </c>
      <c r="BB1548" s="1508">
        <v>1931818</v>
      </c>
      <c r="BC1548" s="1508">
        <v>2231818</v>
      </c>
      <c r="BD1548" s="1508">
        <v>431818</v>
      </c>
      <c r="BE1548" s="2174"/>
      <c r="BF1548" s="1229"/>
      <c r="BG1548" s="1317"/>
      <c r="BH1548" s="1229"/>
      <c r="BI1548" s="1317"/>
      <c r="BJ1548" s="1229"/>
      <c r="BK1548" s="1317"/>
      <c r="BL1548" s="1229"/>
      <c r="BM1548" s="1229"/>
      <c r="BN1548" s="1229"/>
      <c r="BO1548" s="1490">
        <f t="shared" si="725"/>
        <v>0</v>
      </c>
      <c r="BP1548" s="1496">
        <f t="shared" si="709"/>
        <v>0</v>
      </c>
      <c r="BQ1548" s="1305"/>
      <c r="BS1548" s="1298"/>
      <c r="BT1548" s="1298"/>
      <c r="BU1548" s="1298"/>
      <c r="BV1548" s="1298"/>
      <c r="BW1548" s="1298"/>
    </row>
    <row r="1549" spans="1:75" ht="15" x14ac:dyDescent="0.25">
      <c r="A1549" s="1315">
        <v>3</v>
      </c>
      <c r="B1549" s="2051">
        <v>43819</v>
      </c>
      <c r="C1549" s="1929">
        <f t="shared" si="712"/>
        <v>1525</v>
      </c>
      <c r="D1549" s="1305" t="s">
        <v>39</v>
      </c>
      <c r="E1549" s="1305" t="s">
        <v>273</v>
      </c>
      <c r="F1549" s="1266"/>
      <c r="G1549" s="1301">
        <f t="shared" si="711"/>
        <v>0</v>
      </c>
      <c r="H1549" s="1268"/>
      <c r="I1549" s="817">
        <f t="shared" si="727"/>
        <v>0</v>
      </c>
      <c r="J1549" s="1268">
        <v>7</v>
      </c>
      <c r="K1549" s="817">
        <f t="shared" si="726"/>
        <v>15622726</v>
      </c>
      <c r="L1549" s="1268"/>
      <c r="M1549" s="817">
        <f t="shared" si="728"/>
        <v>0</v>
      </c>
      <c r="N1549" s="1272">
        <f t="shared" si="714"/>
        <v>7</v>
      </c>
      <c r="O1549" s="1494">
        <f t="shared" si="714"/>
        <v>15622726</v>
      </c>
      <c r="P1549" s="1269">
        <f t="shared" si="715"/>
        <v>280000</v>
      </c>
      <c r="Q1549" s="1307"/>
      <c r="R1549" s="1508">
        <v>1331818</v>
      </c>
      <c r="S1549" s="1508">
        <v>1931818</v>
      </c>
      <c r="T1549" s="1508">
        <v>2231818</v>
      </c>
      <c r="U1549" s="1508">
        <v>431818</v>
      </c>
      <c r="V1549" s="1892"/>
      <c r="W1549" s="1229"/>
      <c r="X1549" s="2337"/>
      <c r="Y1549" s="1229"/>
      <c r="Z1549" s="2395"/>
      <c r="AA1549" s="1229"/>
      <c r="AB1549" s="1317"/>
      <c r="AC1549" s="1229"/>
      <c r="AD1549" s="1229"/>
      <c r="AE1549" s="1229"/>
      <c r="AF1549" s="1490">
        <f t="shared" si="716"/>
        <v>0</v>
      </c>
      <c r="AG1549" s="1316">
        <f t="shared" si="717"/>
        <v>15622726</v>
      </c>
      <c r="AH1549" s="1305"/>
      <c r="AI1549" s="1305"/>
      <c r="AJ1549" s="1267"/>
      <c r="AK1549" s="1317"/>
      <c r="AL1549" s="1317"/>
      <c r="AM1549" s="1305"/>
      <c r="AN1549" s="1305"/>
      <c r="AO1549" s="1266"/>
      <c r="AP1549" s="1491">
        <f t="shared" si="718"/>
        <v>0</v>
      </c>
      <c r="AQ1549" s="1268"/>
      <c r="AR1549" s="1492">
        <f t="shared" si="719"/>
        <v>0</v>
      </c>
      <c r="AS1549" s="1268"/>
      <c r="AT1549" s="1492">
        <f t="shared" si="720"/>
        <v>0</v>
      </c>
      <c r="AU1549" s="1268"/>
      <c r="AV1549" s="1492">
        <f t="shared" si="721"/>
        <v>0</v>
      </c>
      <c r="AW1549" s="1493">
        <f t="shared" si="722"/>
        <v>0</v>
      </c>
      <c r="AX1549" s="2153">
        <f t="shared" si="723"/>
        <v>0</v>
      </c>
      <c r="AY1549" s="1495">
        <f t="shared" si="724"/>
        <v>0</v>
      </c>
      <c r="AZ1549" s="1937"/>
      <c r="BA1549" s="1508">
        <v>1331818</v>
      </c>
      <c r="BB1549" s="1508">
        <v>1931818</v>
      </c>
      <c r="BC1549" s="1508">
        <v>2231818</v>
      </c>
      <c r="BD1549" s="1508">
        <v>431818</v>
      </c>
      <c r="BE1549" s="2174"/>
      <c r="BF1549" s="1229"/>
      <c r="BG1549" s="1317"/>
      <c r="BH1549" s="1229"/>
      <c r="BI1549" s="1317"/>
      <c r="BJ1549" s="1229"/>
      <c r="BK1549" s="1317"/>
      <c r="BL1549" s="1229"/>
      <c r="BM1549" s="1229"/>
      <c r="BN1549" s="1229"/>
      <c r="BO1549" s="1490">
        <f t="shared" si="725"/>
        <v>0</v>
      </c>
      <c r="BP1549" s="1496">
        <f t="shared" si="709"/>
        <v>0</v>
      </c>
      <c r="BQ1549" s="1305"/>
      <c r="BS1549" s="1298"/>
      <c r="BT1549" s="1298"/>
      <c r="BU1549" s="1298"/>
      <c r="BV1549" s="1298"/>
      <c r="BW1549" s="1298"/>
    </row>
    <row r="1550" spans="1:75" ht="15" x14ac:dyDescent="0.25">
      <c r="A1550" s="1315">
        <v>4</v>
      </c>
      <c r="B1550" s="2051">
        <v>43819</v>
      </c>
      <c r="C1550" s="1929">
        <f t="shared" si="712"/>
        <v>1526</v>
      </c>
      <c r="D1550" s="1305" t="s">
        <v>58</v>
      </c>
      <c r="E1550" s="1305" t="s">
        <v>57</v>
      </c>
      <c r="F1550" s="1266">
        <v>1</v>
      </c>
      <c r="G1550" s="1301">
        <f t="shared" si="711"/>
        <v>1331818</v>
      </c>
      <c r="H1550" s="1268"/>
      <c r="I1550" s="817">
        <f t="shared" si="727"/>
        <v>0</v>
      </c>
      <c r="J1550" s="1268">
        <v>3</v>
      </c>
      <c r="K1550" s="817">
        <f t="shared" si="726"/>
        <v>6695454</v>
      </c>
      <c r="L1550" s="1268">
        <v>1</v>
      </c>
      <c r="M1550" s="817">
        <f t="shared" si="728"/>
        <v>431818</v>
      </c>
      <c r="N1550" s="1272">
        <f t="shared" si="714"/>
        <v>5</v>
      </c>
      <c r="O1550" s="1494">
        <f t="shared" si="714"/>
        <v>8459090</v>
      </c>
      <c r="P1550" s="1269">
        <f t="shared" si="715"/>
        <v>200000</v>
      </c>
      <c r="Q1550" s="1307"/>
      <c r="R1550" s="1508">
        <v>1331818</v>
      </c>
      <c r="S1550" s="1508">
        <v>1931818</v>
      </c>
      <c r="T1550" s="1508">
        <v>2231818</v>
      </c>
      <c r="U1550" s="1508">
        <v>431818</v>
      </c>
      <c r="V1550" s="1892"/>
      <c r="W1550" s="1229"/>
      <c r="X1550" s="2337"/>
      <c r="Y1550" s="1229"/>
      <c r="Z1550" s="2395"/>
      <c r="AA1550" s="1229"/>
      <c r="AB1550" s="1317"/>
      <c r="AC1550" s="1229"/>
      <c r="AD1550" s="1229"/>
      <c r="AE1550" s="1229"/>
      <c r="AF1550" s="1490">
        <f t="shared" si="716"/>
        <v>0</v>
      </c>
      <c r="AG1550" s="1316">
        <f t="shared" si="717"/>
        <v>8459090</v>
      </c>
      <c r="AH1550" s="1305"/>
      <c r="AI1550" s="1305"/>
      <c r="AJ1550" s="1267"/>
      <c r="AK1550" s="1317"/>
      <c r="AL1550" s="1317"/>
      <c r="AM1550" s="1305"/>
      <c r="AN1550" s="1305"/>
      <c r="AO1550" s="1266"/>
      <c r="AP1550" s="1491">
        <f t="shared" si="718"/>
        <v>0</v>
      </c>
      <c r="AQ1550" s="1268"/>
      <c r="AR1550" s="1492">
        <f t="shared" si="719"/>
        <v>0</v>
      </c>
      <c r="AS1550" s="1268"/>
      <c r="AT1550" s="1492">
        <f t="shared" si="720"/>
        <v>0</v>
      </c>
      <c r="AU1550" s="1268"/>
      <c r="AV1550" s="1492">
        <f t="shared" si="721"/>
        <v>0</v>
      </c>
      <c r="AW1550" s="1493">
        <f t="shared" si="722"/>
        <v>0</v>
      </c>
      <c r="AX1550" s="2153">
        <f t="shared" si="723"/>
        <v>0</v>
      </c>
      <c r="AY1550" s="1495">
        <f t="shared" si="724"/>
        <v>0</v>
      </c>
      <c r="AZ1550" s="1937"/>
      <c r="BA1550" s="1508">
        <v>1331818</v>
      </c>
      <c r="BB1550" s="1508">
        <v>1931818</v>
      </c>
      <c r="BC1550" s="1508">
        <v>2231818</v>
      </c>
      <c r="BD1550" s="1508">
        <v>431818</v>
      </c>
      <c r="BE1550" s="2174"/>
      <c r="BF1550" s="1229"/>
      <c r="BG1550" s="1317"/>
      <c r="BH1550" s="1229"/>
      <c r="BI1550" s="1317"/>
      <c r="BJ1550" s="1229"/>
      <c r="BK1550" s="1317"/>
      <c r="BL1550" s="1229"/>
      <c r="BM1550" s="1229"/>
      <c r="BN1550" s="1229"/>
      <c r="BO1550" s="1490">
        <f t="shared" si="725"/>
        <v>0</v>
      </c>
      <c r="BP1550" s="1496">
        <f t="shared" si="709"/>
        <v>0</v>
      </c>
      <c r="BQ1550" s="1305"/>
      <c r="BS1550" s="1298"/>
      <c r="BT1550" s="1298"/>
      <c r="BU1550" s="1298"/>
      <c r="BV1550" s="1298"/>
      <c r="BW1550" s="1298"/>
    </row>
    <row r="1551" spans="1:75" ht="15" x14ac:dyDescent="0.25">
      <c r="A1551" s="1315">
        <v>5</v>
      </c>
      <c r="B1551" s="2051">
        <v>43819</v>
      </c>
      <c r="C1551" s="1929">
        <f t="shared" si="712"/>
        <v>1527</v>
      </c>
      <c r="D1551" s="1305" t="s">
        <v>281</v>
      </c>
      <c r="E1551" s="1305" t="s">
        <v>57</v>
      </c>
      <c r="F1551" s="1266">
        <v>2</v>
      </c>
      <c r="G1551" s="1301">
        <f t="shared" si="711"/>
        <v>2663636</v>
      </c>
      <c r="H1551" s="1268"/>
      <c r="I1551" s="817">
        <f t="shared" si="727"/>
        <v>0</v>
      </c>
      <c r="J1551" s="1268">
        <v>2</v>
      </c>
      <c r="K1551" s="817">
        <f t="shared" si="726"/>
        <v>4463636</v>
      </c>
      <c r="L1551" s="1268"/>
      <c r="M1551" s="817">
        <f t="shared" si="728"/>
        <v>0</v>
      </c>
      <c r="N1551" s="1272">
        <f t="shared" ref="N1551:O1566" si="729">F1551+H1551+J1551+L1551</f>
        <v>4</v>
      </c>
      <c r="O1551" s="1494">
        <f t="shared" si="729"/>
        <v>7127272</v>
      </c>
      <c r="P1551" s="1269">
        <f t="shared" si="715"/>
        <v>160000</v>
      </c>
      <c r="Q1551" s="1307"/>
      <c r="R1551" s="1508">
        <v>1331818</v>
      </c>
      <c r="S1551" s="1508">
        <v>1931818</v>
      </c>
      <c r="T1551" s="1508">
        <v>2231818</v>
      </c>
      <c r="U1551" s="1508">
        <v>431818</v>
      </c>
      <c r="V1551" s="1892"/>
      <c r="W1551" s="1229"/>
      <c r="X1551" s="2337"/>
      <c r="Y1551" s="1229"/>
      <c r="Z1551" s="2395"/>
      <c r="AA1551" s="1229"/>
      <c r="AB1551" s="1317"/>
      <c r="AC1551" s="1229"/>
      <c r="AD1551" s="1229"/>
      <c r="AE1551" s="1229"/>
      <c r="AF1551" s="1490">
        <f t="shared" si="716"/>
        <v>0</v>
      </c>
      <c r="AG1551" s="1316">
        <f t="shared" si="717"/>
        <v>7127272</v>
      </c>
      <c r="AH1551" s="1305"/>
      <c r="AI1551" s="1305"/>
      <c r="AJ1551" s="1267"/>
      <c r="AK1551" s="1317"/>
      <c r="AL1551" s="1317"/>
      <c r="AM1551" s="1305"/>
      <c r="AN1551" s="1305"/>
      <c r="AO1551" s="1266"/>
      <c r="AP1551" s="1491">
        <f t="shared" si="718"/>
        <v>0</v>
      </c>
      <c r="AQ1551" s="1268"/>
      <c r="AR1551" s="1492">
        <f t="shared" si="719"/>
        <v>0</v>
      </c>
      <c r="AS1551" s="1268"/>
      <c r="AT1551" s="1492">
        <f t="shared" si="720"/>
        <v>0</v>
      </c>
      <c r="AU1551" s="1268"/>
      <c r="AV1551" s="1492">
        <f t="shared" si="721"/>
        <v>0</v>
      </c>
      <c r="AW1551" s="1493">
        <f t="shared" si="722"/>
        <v>0</v>
      </c>
      <c r="AX1551" s="2153">
        <f t="shared" si="723"/>
        <v>0</v>
      </c>
      <c r="AY1551" s="1495">
        <f t="shared" si="724"/>
        <v>0</v>
      </c>
      <c r="AZ1551" s="1937"/>
      <c r="BA1551" s="1508">
        <v>1331818</v>
      </c>
      <c r="BB1551" s="1508">
        <v>1931818</v>
      </c>
      <c r="BC1551" s="1508">
        <v>2231818</v>
      </c>
      <c r="BD1551" s="1508">
        <v>431818</v>
      </c>
      <c r="BE1551" s="2174"/>
      <c r="BF1551" s="1229"/>
      <c r="BG1551" s="1317"/>
      <c r="BH1551" s="1229"/>
      <c r="BI1551" s="1317"/>
      <c r="BJ1551" s="1229"/>
      <c r="BK1551" s="1317"/>
      <c r="BL1551" s="1229"/>
      <c r="BM1551" s="1229"/>
      <c r="BN1551" s="1229"/>
      <c r="BO1551" s="1490">
        <f t="shared" si="725"/>
        <v>0</v>
      </c>
      <c r="BP1551" s="1496">
        <f t="shared" si="709"/>
        <v>0</v>
      </c>
      <c r="BQ1551" s="1305"/>
      <c r="BS1551" s="1298"/>
      <c r="BT1551" s="1298"/>
      <c r="BU1551" s="1298"/>
      <c r="BV1551" s="1298"/>
      <c r="BW1551" s="1298"/>
    </row>
    <row r="1552" spans="1:75" ht="15" x14ac:dyDescent="0.25">
      <c r="A1552" s="1315">
        <v>6</v>
      </c>
      <c r="B1552" s="2051">
        <v>43819</v>
      </c>
      <c r="C1552" s="1929">
        <f t="shared" si="712"/>
        <v>1528</v>
      </c>
      <c r="D1552" s="1305" t="s">
        <v>283</v>
      </c>
      <c r="E1552" s="1305" t="s">
        <v>57</v>
      </c>
      <c r="F1552" s="1266">
        <v>2</v>
      </c>
      <c r="G1552" s="1301">
        <f t="shared" si="711"/>
        <v>2663636</v>
      </c>
      <c r="H1552" s="1268">
        <v>1</v>
      </c>
      <c r="I1552" s="817">
        <f t="shared" si="727"/>
        <v>1931818</v>
      </c>
      <c r="J1552" s="1268">
        <v>1</v>
      </c>
      <c r="K1552" s="817">
        <f t="shared" si="726"/>
        <v>2231818</v>
      </c>
      <c r="L1552" s="1268"/>
      <c r="M1552" s="817">
        <f t="shared" si="728"/>
        <v>0</v>
      </c>
      <c r="N1552" s="1272">
        <f t="shared" si="729"/>
        <v>4</v>
      </c>
      <c r="O1552" s="1494">
        <f t="shared" si="729"/>
        <v>6827272</v>
      </c>
      <c r="P1552" s="1269">
        <f t="shared" si="715"/>
        <v>160000</v>
      </c>
      <c r="Q1552" s="1307"/>
      <c r="R1552" s="1508">
        <v>1331818</v>
      </c>
      <c r="S1552" s="1508">
        <v>1931818</v>
      </c>
      <c r="T1552" s="1508">
        <v>2231818</v>
      </c>
      <c r="U1552" s="1508">
        <v>431818</v>
      </c>
      <c r="V1552" s="1892"/>
      <c r="W1552" s="1229"/>
      <c r="X1552" s="2337"/>
      <c r="Y1552" s="1229"/>
      <c r="Z1552" s="2395"/>
      <c r="AA1552" s="1229"/>
      <c r="AB1552" s="1317"/>
      <c r="AC1552" s="1229"/>
      <c r="AD1552" s="1229"/>
      <c r="AE1552" s="1229"/>
      <c r="AF1552" s="1490">
        <f t="shared" si="716"/>
        <v>0</v>
      </c>
      <c r="AG1552" s="1316">
        <f t="shared" si="717"/>
        <v>6827272</v>
      </c>
      <c r="AH1552" s="1305"/>
      <c r="AI1552" s="1305"/>
      <c r="AJ1552" s="1267"/>
      <c r="AK1552" s="1317"/>
      <c r="AL1552" s="1317"/>
      <c r="AM1552" s="1305"/>
      <c r="AN1552" s="1305"/>
      <c r="AO1552" s="1266"/>
      <c r="AP1552" s="1491">
        <f t="shared" si="718"/>
        <v>0</v>
      </c>
      <c r="AQ1552" s="1268"/>
      <c r="AR1552" s="1492">
        <f t="shared" si="719"/>
        <v>0</v>
      </c>
      <c r="AS1552" s="1268"/>
      <c r="AT1552" s="1492">
        <f t="shared" si="720"/>
        <v>0</v>
      </c>
      <c r="AU1552" s="1268"/>
      <c r="AV1552" s="1492">
        <f t="shared" si="721"/>
        <v>0</v>
      </c>
      <c r="AW1552" s="1493">
        <f t="shared" si="722"/>
        <v>0</v>
      </c>
      <c r="AX1552" s="2153">
        <f t="shared" si="723"/>
        <v>0</v>
      </c>
      <c r="AY1552" s="1495">
        <f t="shared" si="724"/>
        <v>0</v>
      </c>
      <c r="AZ1552" s="1937"/>
      <c r="BA1552" s="1508">
        <v>1331818</v>
      </c>
      <c r="BB1552" s="1508">
        <v>1931818</v>
      </c>
      <c r="BC1552" s="1508">
        <v>2231818</v>
      </c>
      <c r="BD1552" s="1508">
        <v>431818</v>
      </c>
      <c r="BE1552" s="2174"/>
      <c r="BF1552" s="1229"/>
      <c r="BG1552" s="1317"/>
      <c r="BH1552" s="1229"/>
      <c r="BI1552" s="1317"/>
      <c r="BJ1552" s="1229"/>
      <c r="BK1552" s="1317"/>
      <c r="BL1552" s="1229"/>
      <c r="BM1552" s="1229"/>
      <c r="BN1552" s="1229"/>
      <c r="BO1552" s="1490">
        <f t="shared" si="725"/>
        <v>0</v>
      </c>
      <c r="BP1552" s="1496">
        <f t="shared" si="709"/>
        <v>0</v>
      </c>
      <c r="BQ1552" s="1305"/>
      <c r="BS1552" s="1298"/>
      <c r="BT1552" s="1298"/>
      <c r="BU1552" s="1298"/>
      <c r="BV1552" s="1298"/>
      <c r="BW1552" s="1298"/>
    </row>
    <row r="1553" spans="1:75" ht="15" x14ac:dyDescent="0.25">
      <c r="A1553" s="1315">
        <v>7</v>
      </c>
      <c r="B1553" s="2051">
        <v>43819</v>
      </c>
      <c r="C1553" s="1929">
        <f t="shared" si="712"/>
        <v>1529</v>
      </c>
      <c r="D1553" s="1305" t="s">
        <v>69</v>
      </c>
      <c r="E1553" s="1305" t="s">
        <v>57</v>
      </c>
      <c r="F1553" s="1266"/>
      <c r="G1553" s="1301">
        <f t="shared" si="711"/>
        <v>0</v>
      </c>
      <c r="H1553" s="1268"/>
      <c r="I1553" s="817">
        <f t="shared" si="727"/>
        <v>0</v>
      </c>
      <c r="J1553" s="1268">
        <v>3</v>
      </c>
      <c r="K1553" s="817">
        <f t="shared" si="726"/>
        <v>6695454</v>
      </c>
      <c r="L1553" s="1268"/>
      <c r="M1553" s="817">
        <f t="shared" si="728"/>
        <v>0</v>
      </c>
      <c r="N1553" s="1272">
        <f t="shared" si="729"/>
        <v>3</v>
      </c>
      <c r="O1553" s="1494">
        <f t="shared" si="729"/>
        <v>6695454</v>
      </c>
      <c r="P1553" s="1269">
        <f t="shared" si="715"/>
        <v>120000</v>
      </c>
      <c r="Q1553" s="1307"/>
      <c r="R1553" s="1508">
        <v>1331818</v>
      </c>
      <c r="S1553" s="1508">
        <v>1931818</v>
      </c>
      <c r="T1553" s="1508">
        <v>2231818</v>
      </c>
      <c r="U1553" s="1508">
        <v>431818</v>
      </c>
      <c r="V1553" s="1892"/>
      <c r="W1553" s="1229"/>
      <c r="X1553" s="2337"/>
      <c r="Y1553" s="1229"/>
      <c r="Z1553" s="2395"/>
      <c r="AA1553" s="1229"/>
      <c r="AB1553" s="1317"/>
      <c r="AC1553" s="1229"/>
      <c r="AD1553" s="1229"/>
      <c r="AE1553" s="1229"/>
      <c r="AF1553" s="1490">
        <f t="shared" si="716"/>
        <v>0</v>
      </c>
      <c r="AG1553" s="1316">
        <f t="shared" si="717"/>
        <v>6695454</v>
      </c>
      <c r="AH1553" s="1305"/>
      <c r="AI1553" s="1305"/>
      <c r="AJ1553" s="1267"/>
      <c r="AK1553" s="1317"/>
      <c r="AL1553" s="1317"/>
      <c r="AM1553" s="1305"/>
      <c r="AN1553" s="1305"/>
      <c r="AO1553" s="1266"/>
      <c r="AP1553" s="1491">
        <f t="shared" si="718"/>
        <v>0</v>
      </c>
      <c r="AQ1553" s="1268"/>
      <c r="AR1553" s="1492">
        <f t="shared" si="719"/>
        <v>0</v>
      </c>
      <c r="AS1553" s="1268"/>
      <c r="AT1553" s="1492">
        <f t="shared" si="720"/>
        <v>0</v>
      </c>
      <c r="AU1553" s="1268"/>
      <c r="AV1553" s="1492">
        <f t="shared" si="721"/>
        <v>0</v>
      </c>
      <c r="AW1553" s="1493">
        <f t="shared" si="722"/>
        <v>0</v>
      </c>
      <c r="AX1553" s="2153">
        <f t="shared" si="723"/>
        <v>0</v>
      </c>
      <c r="AY1553" s="1495">
        <f t="shared" si="724"/>
        <v>0</v>
      </c>
      <c r="AZ1553" s="1937"/>
      <c r="BA1553" s="1508">
        <v>1331818</v>
      </c>
      <c r="BB1553" s="1508">
        <v>1931818</v>
      </c>
      <c r="BC1553" s="1508">
        <v>2231818</v>
      </c>
      <c r="BD1553" s="1508">
        <v>431818</v>
      </c>
      <c r="BE1553" s="2174"/>
      <c r="BF1553" s="1229"/>
      <c r="BG1553" s="1317"/>
      <c r="BH1553" s="1229"/>
      <c r="BI1553" s="1317"/>
      <c r="BJ1553" s="1229"/>
      <c r="BK1553" s="1317"/>
      <c r="BL1553" s="1229"/>
      <c r="BM1553" s="1229"/>
      <c r="BN1553" s="1229"/>
      <c r="BO1553" s="1490">
        <f t="shared" si="725"/>
        <v>0</v>
      </c>
      <c r="BP1553" s="1496">
        <f t="shared" si="709"/>
        <v>0</v>
      </c>
      <c r="BQ1553" s="1305"/>
      <c r="BS1553" s="1298"/>
      <c r="BT1553" s="1298"/>
      <c r="BU1553" s="1298"/>
      <c r="BV1553" s="1298"/>
      <c r="BW1553" s="1298"/>
    </row>
    <row r="1554" spans="1:75" ht="15" x14ac:dyDescent="0.25">
      <c r="A1554" s="1315">
        <v>8</v>
      </c>
      <c r="B1554" s="2051">
        <v>43819</v>
      </c>
      <c r="C1554" s="1929">
        <f t="shared" si="712"/>
        <v>1530</v>
      </c>
      <c r="D1554" s="1305" t="s">
        <v>39</v>
      </c>
      <c r="E1554" s="1305" t="s">
        <v>57</v>
      </c>
      <c r="F1554" s="1266"/>
      <c r="G1554" s="1301">
        <f t="shared" si="711"/>
        <v>0</v>
      </c>
      <c r="H1554" s="1268"/>
      <c r="I1554" s="817">
        <f t="shared" si="727"/>
        <v>0</v>
      </c>
      <c r="J1554" s="1268">
        <v>3</v>
      </c>
      <c r="K1554" s="817">
        <f t="shared" si="726"/>
        <v>6695454</v>
      </c>
      <c r="L1554" s="1268"/>
      <c r="M1554" s="817">
        <f t="shared" si="728"/>
        <v>0</v>
      </c>
      <c r="N1554" s="1272">
        <f t="shared" si="729"/>
        <v>3</v>
      </c>
      <c r="O1554" s="1494">
        <f t="shared" si="729"/>
        <v>6695454</v>
      </c>
      <c r="P1554" s="1269">
        <f t="shared" si="715"/>
        <v>120000</v>
      </c>
      <c r="Q1554" s="1307"/>
      <c r="R1554" s="1508">
        <v>1331818</v>
      </c>
      <c r="S1554" s="1508">
        <v>1931818</v>
      </c>
      <c r="T1554" s="1508">
        <v>2231818</v>
      </c>
      <c r="U1554" s="1508">
        <v>431818</v>
      </c>
      <c r="V1554" s="1892"/>
      <c r="W1554" s="1229"/>
      <c r="X1554" s="2337"/>
      <c r="Y1554" s="1229"/>
      <c r="Z1554" s="2395"/>
      <c r="AA1554" s="1229"/>
      <c r="AB1554" s="1317"/>
      <c r="AC1554" s="1229"/>
      <c r="AD1554" s="1229"/>
      <c r="AE1554" s="1229"/>
      <c r="AF1554" s="1490">
        <f t="shared" si="716"/>
        <v>0</v>
      </c>
      <c r="AG1554" s="1316">
        <f t="shared" si="717"/>
        <v>6695454</v>
      </c>
      <c r="AH1554" s="1305"/>
      <c r="AI1554" s="1305"/>
      <c r="AJ1554" s="1267"/>
      <c r="AK1554" s="1317"/>
      <c r="AL1554" s="1317"/>
      <c r="AM1554" s="1305"/>
      <c r="AN1554" s="1305"/>
      <c r="AO1554" s="1266"/>
      <c r="AP1554" s="1491">
        <f t="shared" si="718"/>
        <v>0</v>
      </c>
      <c r="AQ1554" s="1268"/>
      <c r="AR1554" s="1492">
        <f t="shared" si="719"/>
        <v>0</v>
      </c>
      <c r="AS1554" s="1268"/>
      <c r="AT1554" s="1492">
        <f t="shared" si="720"/>
        <v>0</v>
      </c>
      <c r="AU1554" s="1268"/>
      <c r="AV1554" s="1492">
        <f t="shared" si="721"/>
        <v>0</v>
      </c>
      <c r="AW1554" s="1493">
        <f t="shared" si="722"/>
        <v>0</v>
      </c>
      <c r="AX1554" s="2153">
        <f t="shared" si="723"/>
        <v>0</v>
      </c>
      <c r="AY1554" s="1495">
        <f t="shared" si="724"/>
        <v>0</v>
      </c>
      <c r="AZ1554" s="1937"/>
      <c r="BA1554" s="1508">
        <v>1331818</v>
      </c>
      <c r="BB1554" s="1508">
        <v>1931818</v>
      </c>
      <c r="BC1554" s="1508">
        <v>2231818</v>
      </c>
      <c r="BD1554" s="1508">
        <v>431818</v>
      </c>
      <c r="BE1554" s="2174"/>
      <c r="BF1554" s="1229"/>
      <c r="BG1554" s="1317"/>
      <c r="BH1554" s="1229"/>
      <c r="BI1554" s="1317"/>
      <c r="BJ1554" s="1229"/>
      <c r="BK1554" s="1317"/>
      <c r="BL1554" s="1229"/>
      <c r="BM1554" s="1229"/>
      <c r="BN1554" s="1229"/>
      <c r="BO1554" s="1490">
        <f t="shared" si="725"/>
        <v>0</v>
      </c>
      <c r="BP1554" s="1496">
        <f t="shared" si="709"/>
        <v>0</v>
      </c>
      <c r="BQ1554" s="1305"/>
      <c r="BS1554" s="1298"/>
      <c r="BT1554" s="1298"/>
      <c r="BU1554" s="1298"/>
      <c r="BV1554" s="1298"/>
      <c r="BW1554" s="1298"/>
    </row>
    <row r="1555" spans="1:75" ht="15" x14ac:dyDescent="0.25">
      <c r="A1555" s="1315">
        <v>9</v>
      </c>
      <c r="B1555" s="2051">
        <v>43819</v>
      </c>
      <c r="C1555" s="1929">
        <f t="shared" si="712"/>
        <v>1531</v>
      </c>
      <c r="D1555" s="1305" t="s">
        <v>217</v>
      </c>
      <c r="E1555" s="1305" t="s">
        <v>31</v>
      </c>
      <c r="F1555" s="1266"/>
      <c r="G1555" s="1301">
        <f t="shared" si="711"/>
        <v>0</v>
      </c>
      <c r="H1555" s="1268"/>
      <c r="I1555" s="817">
        <f t="shared" si="727"/>
        <v>0</v>
      </c>
      <c r="J1555" s="1268">
        <v>5</v>
      </c>
      <c r="K1555" s="817">
        <f t="shared" si="726"/>
        <v>11159090</v>
      </c>
      <c r="L1555" s="1268"/>
      <c r="M1555" s="817">
        <f t="shared" si="728"/>
        <v>0</v>
      </c>
      <c r="N1555" s="1272">
        <f t="shared" si="729"/>
        <v>5</v>
      </c>
      <c r="O1555" s="1494">
        <f t="shared" si="729"/>
        <v>11159090</v>
      </c>
      <c r="P1555" s="1269">
        <f t="shared" si="715"/>
        <v>200000</v>
      </c>
      <c r="Q1555" s="1307"/>
      <c r="R1555" s="1508">
        <v>1331818</v>
      </c>
      <c r="S1555" s="1508">
        <v>1931818</v>
      </c>
      <c r="T1555" s="1508">
        <v>2231818</v>
      </c>
      <c r="U1555" s="1508">
        <v>431818</v>
      </c>
      <c r="V1555" s="1892"/>
      <c r="W1555" s="1229"/>
      <c r="X1555" s="2337"/>
      <c r="Y1555" s="1229"/>
      <c r="Z1555" s="2395"/>
      <c r="AA1555" s="1229"/>
      <c r="AB1555" s="1317"/>
      <c r="AC1555" s="1229"/>
      <c r="AD1555" s="1229"/>
      <c r="AE1555" s="1229"/>
      <c r="AF1555" s="1490">
        <f t="shared" si="716"/>
        <v>0</v>
      </c>
      <c r="AG1555" s="1316">
        <f t="shared" si="717"/>
        <v>11159090</v>
      </c>
      <c r="AH1555" s="1305"/>
      <c r="AI1555" s="1305"/>
      <c r="AJ1555" s="1267"/>
      <c r="AK1555" s="1317"/>
      <c r="AL1555" s="1317"/>
      <c r="AM1555" s="1305"/>
      <c r="AN1555" s="1305"/>
      <c r="AO1555" s="1266"/>
      <c r="AP1555" s="1491">
        <f t="shared" si="718"/>
        <v>0</v>
      </c>
      <c r="AQ1555" s="1268"/>
      <c r="AR1555" s="1492">
        <f t="shared" si="719"/>
        <v>0</v>
      </c>
      <c r="AS1555" s="1268"/>
      <c r="AT1555" s="1492">
        <f t="shared" si="720"/>
        <v>0</v>
      </c>
      <c r="AU1555" s="1268"/>
      <c r="AV1555" s="1492">
        <f t="shared" si="721"/>
        <v>0</v>
      </c>
      <c r="AW1555" s="1493">
        <f t="shared" si="722"/>
        <v>0</v>
      </c>
      <c r="AX1555" s="2153">
        <f t="shared" si="723"/>
        <v>0</v>
      </c>
      <c r="AY1555" s="1495">
        <f t="shared" si="724"/>
        <v>0</v>
      </c>
      <c r="AZ1555" s="1937"/>
      <c r="BA1555" s="1508">
        <v>1331818</v>
      </c>
      <c r="BB1555" s="1508">
        <v>1931818</v>
      </c>
      <c r="BC1555" s="1508">
        <v>2231818</v>
      </c>
      <c r="BD1555" s="1508">
        <v>431818</v>
      </c>
      <c r="BE1555" s="2174"/>
      <c r="BF1555" s="1229"/>
      <c r="BG1555" s="1317"/>
      <c r="BH1555" s="1229"/>
      <c r="BI1555" s="1317"/>
      <c r="BJ1555" s="1229"/>
      <c r="BK1555" s="1317"/>
      <c r="BL1555" s="1229"/>
      <c r="BM1555" s="1229"/>
      <c r="BN1555" s="1229"/>
      <c r="BO1555" s="1490">
        <f t="shared" si="725"/>
        <v>0</v>
      </c>
      <c r="BP1555" s="1496">
        <f t="shared" si="709"/>
        <v>0</v>
      </c>
      <c r="BQ1555" s="1305"/>
      <c r="BS1555" s="1298"/>
      <c r="BT1555" s="1298"/>
      <c r="BU1555" s="1298"/>
      <c r="BV1555" s="1298"/>
      <c r="BW1555" s="1298"/>
    </row>
    <row r="1556" spans="1:75" ht="15" x14ac:dyDescent="0.25">
      <c r="A1556" s="1315">
        <v>10</v>
      </c>
      <c r="B1556" s="2051">
        <v>43819</v>
      </c>
      <c r="C1556" s="1929">
        <f t="shared" si="712"/>
        <v>1532</v>
      </c>
      <c r="D1556" s="1305" t="s">
        <v>32</v>
      </c>
      <c r="E1556" s="1305" t="s">
        <v>31</v>
      </c>
      <c r="F1556" s="1266"/>
      <c r="G1556" s="1301">
        <f t="shared" si="711"/>
        <v>0</v>
      </c>
      <c r="H1556" s="1268"/>
      <c r="I1556" s="817">
        <f t="shared" si="727"/>
        <v>0</v>
      </c>
      <c r="J1556" s="1268">
        <v>5</v>
      </c>
      <c r="K1556" s="817">
        <f t="shared" si="726"/>
        <v>11159090</v>
      </c>
      <c r="L1556" s="1268"/>
      <c r="M1556" s="817">
        <f t="shared" si="728"/>
        <v>0</v>
      </c>
      <c r="N1556" s="1272">
        <f t="shared" si="729"/>
        <v>5</v>
      </c>
      <c r="O1556" s="1494">
        <f t="shared" si="729"/>
        <v>11159090</v>
      </c>
      <c r="P1556" s="1269">
        <f t="shared" si="715"/>
        <v>200000</v>
      </c>
      <c r="Q1556" s="1307"/>
      <c r="R1556" s="1508">
        <v>1331818</v>
      </c>
      <c r="S1556" s="1508">
        <v>1931818</v>
      </c>
      <c r="T1556" s="1508">
        <v>2231818</v>
      </c>
      <c r="U1556" s="1508">
        <v>431818</v>
      </c>
      <c r="V1556" s="1892"/>
      <c r="W1556" s="1229"/>
      <c r="X1556" s="2337"/>
      <c r="Y1556" s="1229"/>
      <c r="Z1556" s="2395"/>
      <c r="AA1556" s="1229"/>
      <c r="AB1556" s="1317"/>
      <c r="AC1556" s="1229"/>
      <c r="AD1556" s="1229"/>
      <c r="AE1556" s="1229"/>
      <c r="AF1556" s="1490">
        <f t="shared" si="716"/>
        <v>0</v>
      </c>
      <c r="AG1556" s="1316">
        <f t="shared" si="717"/>
        <v>11159090</v>
      </c>
      <c r="AH1556" s="1305"/>
      <c r="AI1556" s="1305"/>
      <c r="AJ1556" s="1267"/>
      <c r="AK1556" s="1317"/>
      <c r="AL1556" s="1317"/>
      <c r="AM1556" s="1305"/>
      <c r="AN1556" s="1305"/>
      <c r="AO1556" s="1266"/>
      <c r="AP1556" s="1491">
        <f t="shared" si="718"/>
        <v>0</v>
      </c>
      <c r="AQ1556" s="1268"/>
      <c r="AR1556" s="1492">
        <f t="shared" si="719"/>
        <v>0</v>
      </c>
      <c r="AS1556" s="1268"/>
      <c r="AT1556" s="1492">
        <f t="shared" si="720"/>
        <v>0</v>
      </c>
      <c r="AU1556" s="1268"/>
      <c r="AV1556" s="1492">
        <f t="shared" si="721"/>
        <v>0</v>
      </c>
      <c r="AW1556" s="1493">
        <f t="shared" si="722"/>
        <v>0</v>
      </c>
      <c r="AX1556" s="2153">
        <f t="shared" si="723"/>
        <v>0</v>
      </c>
      <c r="AY1556" s="1495">
        <f t="shared" si="724"/>
        <v>0</v>
      </c>
      <c r="AZ1556" s="1937"/>
      <c r="BA1556" s="1508">
        <v>1331818</v>
      </c>
      <c r="BB1556" s="1508">
        <v>1931818</v>
      </c>
      <c r="BC1556" s="1508">
        <v>2231818</v>
      </c>
      <c r="BD1556" s="1508">
        <v>431818</v>
      </c>
      <c r="BE1556" s="2174"/>
      <c r="BF1556" s="1229"/>
      <c r="BG1556" s="1317"/>
      <c r="BH1556" s="1229"/>
      <c r="BI1556" s="1317"/>
      <c r="BJ1556" s="1229"/>
      <c r="BK1556" s="1317"/>
      <c r="BL1556" s="1229"/>
      <c r="BM1556" s="1229"/>
      <c r="BN1556" s="1229"/>
      <c r="BO1556" s="1490">
        <f t="shared" si="725"/>
        <v>0</v>
      </c>
      <c r="BP1556" s="1496">
        <f t="shared" si="709"/>
        <v>0</v>
      </c>
      <c r="BQ1556" s="1305"/>
      <c r="BS1556" s="1298"/>
      <c r="BT1556" s="1298"/>
      <c r="BU1556" s="1298"/>
      <c r="BV1556" s="1298"/>
      <c r="BW1556" s="1298"/>
    </row>
    <row r="1557" spans="1:75" ht="15" x14ac:dyDescent="0.25">
      <c r="A1557" s="1315">
        <v>1</v>
      </c>
      <c r="B1557" s="2051">
        <v>43822</v>
      </c>
      <c r="C1557" s="1929">
        <f t="shared" si="712"/>
        <v>1533</v>
      </c>
      <c r="D1557" s="1305" t="s">
        <v>47</v>
      </c>
      <c r="E1557" s="1305" t="s">
        <v>273</v>
      </c>
      <c r="F1557" s="1266"/>
      <c r="G1557" s="1301">
        <f t="shared" si="711"/>
        <v>0</v>
      </c>
      <c r="H1557" s="1268"/>
      <c r="I1557" s="817">
        <f t="shared" si="727"/>
        <v>0</v>
      </c>
      <c r="J1557" s="1268">
        <v>3</v>
      </c>
      <c r="K1557" s="817">
        <f t="shared" si="726"/>
        <v>6695454</v>
      </c>
      <c r="L1557" s="1268">
        <v>1</v>
      </c>
      <c r="M1557" s="817">
        <f t="shared" si="728"/>
        <v>431818</v>
      </c>
      <c r="N1557" s="1272">
        <f t="shared" si="729"/>
        <v>4</v>
      </c>
      <c r="O1557" s="1494">
        <f t="shared" si="729"/>
        <v>7127272</v>
      </c>
      <c r="P1557" s="1269">
        <f t="shared" si="715"/>
        <v>160000</v>
      </c>
      <c r="Q1557" s="1307"/>
      <c r="R1557" s="1508">
        <v>1331818</v>
      </c>
      <c r="S1557" s="1508">
        <v>1931818</v>
      </c>
      <c r="T1557" s="1508">
        <v>2231818</v>
      </c>
      <c r="U1557" s="1508">
        <v>431818</v>
      </c>
      <c r="V1557" s="1892"/>
      <c r="W1557" s="1229"/>
      <c r="X1557" s="2337"/>
      <c r="Y1557" s="1229"/>
      <c r="Z1557" s="2395"/>
      <c r="AA1557" s="1229"/>
      <c r="AB1557" s="1317"/>
      <c r="AC1557" s="1229"/>
      <c r="AD1557" s="1229"/>
      <c r="AE1557" s="1229"/>
      <c r="AF1557" s="1490">
        <f t="shared" si="716"/>
        <v>0</v>
      </c>
      <c r="AG1557" s="1316">
        <f t="shared" si="717"/>
        <v>7127272</v>
      </c>
      <c r="AH1557" s="1305"/>
      <c r="AI1557" s="1305"/>
      <c r="AJ1557" s="1267"/>
      <c r="AK1557" s="1317"/>
      <c r="AL1557" s="1317"/>
      <c r="AM1557" s="1305"/>
      <c r="AN1557" s="1305"/>
      <c r="AO1557" s="1266"/>
      <c r="AP1557" s="1491">
        <f t="shared" si="718"/>
        <v>0</v>
      </c>
      <c r="AQ1557" s="1268"/>
      <c r="AR1557" s="1492">
        <f t="shared" si="719"/>
        <v>0</v>
      </c>
      <c r="AS1557" s="1268"/>
      <c r="AT1557" s="1492">
        <f t="shared" si="720"/>
        <v>0</v>
      </c>
      <c r="AU1557" s="1268"/>
      <c r="AV1557" s="1492">
        <f t="shared" si="721"/>
        <v>0</v>
      </c>
      <c r="AW1557" s="1493">
        <f t="shared" si="722"/>
        <v>0</v>
      </c>
      <c r="AX1557" s="2153">
        <f t="shared" si="723"/>
        <v>0</v>
      </c>
      <c r="AY1557" s="1495">
        <f t="shared" si="724"/>
        <v>0</v>
      </c>
      <c r="AZ1557" s="1937"/>
      <c r="BA1557" s="1508">
        <v>1331818</v>
      </c>
      <c r="BB1557" s="1508">
        <v>1931818</v>
      </c>
      <c r="BC1557" s="1508">
        <v>2231818</v>
      </c>
      <c r="BD1557" s="1508">
        <v>431818</v>
      </c>
      <c r="BE1557" s="2174"/>
      <c r="BF1557" s="1229"/>
      <c r="BG1557" s="1317"/>
      <c r="BH1557" s="1229"/>
      <c r="BI1557" s="1317"/>
      <c r="BJ1557" s="1229"/>
      <c r="BK1557" s="1317"/>
      <c r="BL1557" s="1229"/>
      <c r="BM1557" s="1229"/>
      <c r="BN1557" s="1229"/>
      <c r="BO1557" s="1490">
        <f t="shared" si="725"/>
        <v>0</v>
      </c>
      <c r="BP1557" s="1496">
        <f t="shared" si="709"/>
        <v>0</v>
      </c>
      <c r="BQ1557" s="1305"/>
      <c r="BS1557" s="1298"/>
      <c r="BT1557" s="1298"/>
      <c r="BU1557" s="1298"/>
      <c r="BV1557" s="1298"/>
      <c r="BW1557" s="1298"/>
    </row>
    <row r="1558" spans="1:75" ht="15" x14ac:dyDescent="0.25">
      <c r="A1558" s="1315">
        <v>2</v>
      </c>
      <c r="B1558" s="2051">
        <v>43822</v>
      </c>
      <c r="C1558" s="1929">
        <f t="shared" si="712"/>
        <v>1534</v>
      </c>
      <c r="D1558" s="1305" t="s">
        <v>83</v>
      </c>
      <c r="E1558" s="1305" t="s">
        <v>273</v>
      </c>
      <c r="F1558" s="1266"/>
      <c r="G1558" s="1301">
        <f t="shared" si="711"/>
        <v>0</v>
      </c>
      <c r="H1558" s="1268"/>
      <c r="I1558" s="817">
        <f t="shared" si="727"/>
        <v>0</v>
      </c>
      <c r="J1558" s="1268">
        <v>2</v>
      </c>
      <c r="K1558" s="817">
        <f t="shared" si="726"/>
        <v>4463636</v>
      </c>
      <c r="L1558" s="1268">
        <v>1</v>
      </c>
      <c r="M1558" s="817">
        <f t="shared" si="728"/>
        <v>431818</v>
      </c>
      <c r="N1558" s="1272">
        <f t="shared" si="729"/>
        <v>3</v>
      </c>
      <c r="O1558" s="1494">
        <f t="shared" si="729"/>
        <v>4895454</v>
      </c>
      <c r="P1558" s="1269">
        <f t="shared" si="715"/>
        <v>120000</v>
      </c>
      <c r="Q1558" s="1307"/>
      <c r="R1558" s="1508">
        <v>1331818</v>
      </c>
      <c r="S1558" s="1508">
        <v>1931818</v>
      </c>
      <c r="T1558" s="1508">
        <v>2231818</v>
      </c>
      <c r="U1558" s="1508">
        <v>431818</v>
      </c>
      <c r="V1558" s="1892"/>
      <c r="W1558" s="1229"/>
      <c r="X1558" s="2337"/>
      <c r="Y1558" s="1229"/>
      <c r="Z1558" s="2395"/>
      <c r="AA1558" s="1229"/>
      <c r="AB1558" s="1317"/>
      <c r="AC1558" s="1229"/>
      <c r="AD1558" s="1229"/>
      <c r="AE1558" s="1229"/>
      <c r="AF1558" s="1490">
        <f t="shared" si="716"/>
        <v>0</v>
      </c>
      <c r="AG1558" s="1316">
        <f t="shared" si="717"/>
        <v>4895454</v>
      </c>
      <c r="AH1558" s="1305"/>
      <c r="AI1558" s="1305"/>
      <c r="AJ1558" s="1267"/>
      <c r="AK1558" s="1317"/>
      <c r="AL1558" s="1317"/>
      <c r="AM1558" s="1305"/>
      <c r="AN1558" s="1305"/>
      <c r="AO1558" s="1266"/>
      <c r="AP1558" s="1491">
        <f t="shared" si="718"/>
        <v>0</v>
      </c>
      <c r="AQ1558" s="1268"/>
      <c r="AR1558" s="1492">
        <f t="shared" si="719"/>
        <v>0</v>
      </c>
      <c r="AS1558" s="1268"/>
      <c r="AT1558" s="1492">
        <f t="shared" si="720"/>
        <v>0</v>
      </c>
      <c r="AU1558" s="1268"/>
      <c r="AV1558" s="1492">
        <f t="shared" si="721"/>
        <v>0</v>
      </c>
      <c r="AW1558" s="1493">
        <f t="shared" si="722"/>
        <v>0</v>
      </c>
      <c r="AX1558" s="2153">
        <f t="shared" si="723"/>
        <v>0</v>
      </c>
      <c r="AY1558" s="1495">
        <f t="shared" si="724"/>
        <v>0</v>
      </c>
      <c r="AZ1558" s="1937"/>
      <c r="BA1558" s="1508">
        <v>1331818</v>
      </c>
      <c r="BB1558" s="1508">
        <v>1931818</v>
      </c>
      <c r="BC1558" s="1508">
        <v>2231818</v>
      </c>
      <c r="BD1558" s="1508">
        <v>431818</v>
      </c>
      <c r="BE1558" s="2174"/>
      <c r="BF1558" s="1229"/>
      <c r="BG1558" s="1317"/>
      <c r="BH1558" s="1229"/>
      <c r="BI1558" s="1317"/>
      <c r="BJ1558" s="1229"/>
      <c r="BK1558" s="1317"/>
      <c r="BL1558" s="1229"/>
      <c r="BM1558" s="1229"/>
      <c r="BN1558" s="1229"/>
      <c r="BO1558" s="1490">
        <f t="shared" si="725"/>
        <v>0</v>
      </c>
      <c r="BP1558" s="1496">
        <f t="shared" si="709"/>
        <v>0</v>
      </c>
      <c r="BQ1558" s="1305"/>
      <c r="BS1558" s="1298"/>
      <c r="BT1558" s="1298"/>
      <c r="BU1558" s="1298"/>
      <c r="BV1558" s="1298"/>
      <c r="BW1558" s="1298"/>
    </row>
    <row r="1559" spans="1:75" ht="15" x14ac:dyDescent="0.25">
      <c r="A1559" s="1315">
        <v>3</v>
      </c>
      <c r="B1559" s="2051">
        <v>43822</v>
      </c>
      <c r="C1559" s="1929">
        <f t="shared" si="712"/>
        <v>1535</v>
      </c>
      <c r="D1559" s="1305" t="s">
        <v>284</v>
      </c>
      <c r="E1559" s="1305" t="s">
        <v>273</v>
      </c>
      <c r="F1559" s="1266"/>
      <c r="G1559" s="1301">
        <f t="shared" si="711"/>
        <v>0</v>
      </c>
      <c r="H1559" s="1268"/>
      <c r="I1559" s="817">
        <f t="shared" si="727"/>
        <v>0</v>
      </c>
      <c r="J1559" s="1268">
        <v>3</v>
      </c>
      <c r="K1559" s="817">
        <f t="shared" si="726"/>
        <v>6695454</v>
      </c>
      <c r="L1559" s="1268">
        <v>2</v>
      </c>
      <c r="M1559" s="817">
        <f t="shared" si="728"/>
        <v>863636</v>
      </c>
      <c r="N1559" s="1272">
        <f t="shared" si="729"/>
        <v>5</v>
      </c>
      <c r="O1559" s="1494">
        <f t="shared" si="729"/>
        <v>7559090</v>
      </c>
      <c r="P1559" s="1269">
        <f t="shared" si="715"/>
        <v>200000</v>
      </c>
      <c r="Q1559" s="1307"/>
      <c r="R1559" s="1508">
        <v>1331818</v>
      </c>
      <c r="S1559" s="1508">
        <v>1931818</v>
      </c>
      <c r="T1559" s="1508">
        <v>2231818</v>
      </c>
      <c r="U1559" s="1508">
        <v>431818</v>
      </c>
      <c r="V1559" s="1892"/>
      <c r="W1559" s="1229"/>
      <c r="X1559" s="2337"/>
      <c r="Y1559" s="1229"/>
      <c r="Z1559" s="2395"/>
      <c r="AA1559" s="1229"/>
      <c r="AB1559" s="1317"/>
      <c r="AC1559" s="1229"/>
      <c r="AD1559" s="1229"/>
      <c r="AE1559" s="1229"/>
      <c r="AF1559" s="1490">
        <f t="shared" si="716"/>
        <v>0</v>
      </c>
      <c r="AG1559" s="1316">
        <f t="shared" si="717"/>
        <v>7559090</v>
      </c>
      <c r="AH1559" s="1305"/>
      <c r="AI1559" s="1305"/>
      <c r="AJ1559" s="1267"/>
      <c r="AK1559" s="1317"/>
      <c r="AL1559" s="1317"/>
      <c r="AM1559" s="1305"/>
      <c r="AN1559" s="1305"/>
      <c r="AO1559" s="1266"/>
      <c r="AP1559" s="1491">
        <f t="shared" si="718"/>
        <v>0</v>
      </c>
      <c r="AQ1559" s="1268"/>
      <c r="AR1559" s="1492">
        <f t="shared" si="719"/>
        <v>0</v>
      </c>
      <c r="AS1559" s="1268"/>
      <c r="AT1559" s="1492">
        <f t="shared" si="720"/>
        <v>0</v>
      </c>
      <c r="AU1559" s="1268"/>
      <c r="AV1559" s="1492">
        <f t="shared" si="721"/>
        <v>0</v>
      </c>
      <c r="AW1559" s="1493">
        <f t="shared" si="722"/>
        <v>0</v>
      </c>
      <c r="AX1559" s="2153">
        <f t="shared" si="723"/>
        <v>0</v>
      </c>
      <c r="AY1559" s="1495">
        <f t="shared" si="724"/>
        <v>0</v>
      </c>
      <c r="AZ1559" s="1937"/>
      <c r="BA1559" s="1508">
        <v>1331818</v>
      </c>
      <c r="BB1559" s="1508">
        <v>1931818</v>
      </c>
      <c r="BC1559" s="1508">
        <v>2231818</v>
      </c>
      <c r="BD1559" s="1508">
        <v>431818</v>
      </c>
      <c r="BE1559" s="2174"/>
      <c r="BF1559" s="1229"/>
      <c r="BG1559" s="1317"/>
      <c r="BH1559" s="1229"/>
      <c r="BI1559" s="1317"/>
      <c r="BJ1559" s="1229"/>
      <c r="BK1559" s="1317"/>
      <c r="BL1559" s="1229"/>
      <c r="BM1559" s="1229"/>
      <c r="BN1559" s="1229"/>
      <c r="BO1559" s="1490">
        <f t="shared" si="725"/>
        <v>0</v>
      </c>
      <c r="BP1559" s="1496">
        <f t="shared" si="709"/>
        <v>0</v>
      </c>
      <c r="BQ1559" s="1305"/>
      <c r="BS1559" s="1298"/>
      <c r="BT1559" s="1298"/>
      <c r="BU1559" s="1298"/>
      <c r="BV1559" s="1298"/>
      <c r="BW1559" s="1298"/>
    </row>
    <row r="1560" spans="1:75" ht="15" x14ac:dyDescent="0.25">
      <c r="A1560" s="1315">
        <v>4</v>
      </c>
      <c r="B1560" s="2051">
        <v>43822</v>
      </c>
      <c r="C1560" s="1929">
        <f t="shared" si="712"/>
        <v>1536</v>
      </c>
      <c r="D1560" s="1305" t="s">
        <v>46</v>
      </c>
      <c r="E1560" s="1305" t="s">
        <v>273</v>
      </c>
      <c r="F1560" s="1266"/>
      <c r="G1560" s="1301">
        <f t="shared" si="711"/>
        <v>0</v>
      </c>
      <c r="H1560" s="1268"/>
      <c r="I1560" s="817">
        <f t="shared" si="727"/>
        <v>0</v>
      </c>
      <c r="J1560" s="1268">
        <v>2</v>
      </c>
      <c r="K1560" s="817">
        <f t="shared" si="726"/>
        <v>4463636</v>
      </c>
      <c r="L1560" s="1268">
        <v>2</v>
      </c>
      <c r="M1560" s="817">
        <f t="shared" si="728"/>
        <v>863636</v>
      </c>
      <c r="N1560" s="1272">
        <f t="shared" si="729"/>
        <v>4</v>
      </c>
      <c r="O1560" s="1494">
        <f t="shared" si="729"/>
        <v>5327272</v>
      </c>
      <c r="P1560" s="1269">
        <f t="shared" si="715"/>
        <v>160000</v>
      </c>
      <c r="Q1560" s="1307"/>
      <c r="R1560" s="1508">
        <v>1331818</v>
      </c>
      <c r="S1560" s="1508">
        <v>1931818</v>
      </c>
      <c r="T1560" s="1508">
        <v>2231818</v>
      </c>
      <c r="U1560" s="1508">
        <v>431818</v>
      </c>
      <c r="V1560" s="1892"/>
      <c r="W1560" s="1229"/>
      <c r="X1560" s="2337"/>
      <c r="Y1560" s="1229"/>
      <c r="Z1560" s="2395"/>
      <c r="AA1560" s="1229"/>
      <c r="AB1560" s="1317"/>
      <c r="AC1560" s="1229"/>
      <c r="AD1560" s="1229"/>
      <c r="AE1560" s="1229"/>
      <c r="AF1560" s="1490">
        <f t="shared" si="716"/>
        <v>0</v>
      </c>
      <c r="AG1560" s="1316">
        <f t="shared" si="717"/>
        <v>5327272</v>
      </c>
      <c r="AH1560" s="1305"/>
      <c r="AI1560" s="1305"/>
      <c r="AJ1560" s="1267"/>
      <c r="AK1560" s="1317"/>
      <c r="AL1560" s="1317"/>
      <c r="AM1560" s="1305"/>
      <c r="AN1560" s="1305"/>
      <c r="AO1560" s="1266"/>
      <c r="AP1560" s="1491">
        <f t="shared" si="718"/>
        <v>0</v>
      </c>
      <c r="AQ1560" s="1268"/>
      <c r="AR1560" s="1492">
        <f t="shared" si="719"/>
        <v>0</v>
      </c>
      <c r="AS1560" s="1268"/>
      <c r="AT1560" s="1492">
        <f t="shared" si="720"/>
        <v>0</v>
      </c>
      <c r="AU1560" s="1268"/>
      <c r="AV1560" s="1492">
        <f t="shared" si="721"/>
        <v>0</v>
      </c>
      <c r="AW1560" s="1493">
        <f t="shared" si="722"/>
        <v>0</v>
      </c>
      <c r="AX1560" s="2153">
        <f t="shared" si="723"/>
        <v>0</v>
      </c>
      <c r="AY1560" s="1495">
        <f t="shared" si="724"/>
        <v>0</v>
      </c>
      <c r="AZ1560" s="1937"/>
      <c r="BA1560" s="1508">
        <v>1331818</v>
      </c>
      <c r="BB1560" s="1508">
        <v>1931818</v>
      </c>
      <c r="BC1560" s="1508">
        <v>2231818</v>
      </c>
      <c r="BD1560" s="1508">
        <v>431818</v>
      </c>
      <c r="BE1560" s="2174"/>
      <c r="BF1560" s="1229"/>
      <c r="BG1560" s="1317"/>
      <c r="BH1560" s="1229"/>
      <c r="BI1560" s="1317"/>
      <c r="BJ1560" s="1229"/>
      <c r="BK1560" s="1317"/>
      <c r="BL1560" s="1229"/>
      <c r="BM1560" s="1229"/>
      <c r="BN1560" s="1229"/>
      <c r="BO1560" s="1490">
        <f t="shared" si="725"/>
        <v>0</v>
      </c>
      <c r="BP1560" s="1496">
        <f t="shared" si="709"/>
        <v>0</v>
      </c>
      <c r="BQ1560" s="1305"/>
      <c r="BS1560" s="1298"/>
      <c r="BT1560" s="1298"/>
      <c r="BU1560" s="1298"/>
      <c r="BV1560" s="1298"/>
      <c r="BW1560" s="1298"/>
    </row>
    <row r="1561" spans="1:75" ht="15" x14ac:dyDescent="0.25">
      <c r="A1561" s="1315">
        <v>5</v>
      </c>
      <c r="B1561" s="2051">
        <v>43822</v>
      </c>
      <c r="C1561" s="1929">
        <f t="shared" si="712"/>
        <v>1537</v>
      </c>
      <c r="D1561" s="1305" t="s">
        <v>53</v>
      </c>
      <c r="E1561" s="1305" t="s">
        <v>273</v>
      </c>
      <c r="F1561" s="1266"/>
      <c r="G1561" s="1301">
        <f t="shared" si="711"/>
        <v>0</v>
      </c>
      <c r="H1561" s="1268"/>
      <c r="I1561" s="817">
        <f t="shared" si="727"/>
        <v>0</v>
      </c>
      <c r="J1561" s="1268">
        <v>2</v>
      </c>
      <c r="K1561" s="817">
        <f t="shared" si="726"/>
        <v>4463636</v>
      </c>
      <c r="L1561" s="1268"/>
      <c r="M1561" s="817">
        <f t="shared" si="728"/>
        <v>0</v>
      </c>
      <c r="N1561" s="1272">
        <f t="shared" si="729"/>
        <v>2</v>
      </c>
      <c r="O1561" s="1494">
        <f t="shared" si="729"/>
        <v>4463636</v>
      </c>
      <c r="P1561" s="1269">
        <f t="shared" si="715"/>
        <v>80000</v>
      </c>
      <c r="Q1561" s="1307"/>
      <c r="R1561" s="1508">
        <v>1331818</v>
      </c>
      <c r="S1561" s="1508">
        <v>1931818</v>
      </c>
      <c r="T1561" s="1508">
        <v>2231818</v>
      </c>
      <c r="U1561" s="1508">
        <v>431818</v>
      </c>
      <c r="V1561" s="1892"/>
      <c r="W1561" s="1229"/>
      <c r="X1561" s="2337"/>
      <c r="Y1561" s="1229"/>
      <c r="Z1561" s="2395"/>
      <c r="AA1561" s="1229"/>
      <c r="AB1561" s="1317"/>
      <c r="AC1561" s="1229"/>
      <c r="AD1561" s="1229"/>
      <c r="AE1561" s="1229"/>
      <c r="AF1561" s="1490">
        <f t="shared" si="716"/>
        <v>0</v>
      </c>
      <c r="AG1561" s="1316">
        <f t="shared" si="717"/>
        <v>4463636</v>
      </c>
      <c r="AH1561" s="1305"/>
      <c r="AI1561" s="1305"/>
      <c r="AJ1561" s="1267"/>
      <c r="AK1561" s="1317"/>
      <c r="AL1561" s="1317"/>
      <c r="AM1561" s="1305"/>
      <c r="AN1561" s="1305"/>
      <c r="AO1561" s="1266"/>
      <c r="AP1561" s="1491">
        <f t="shared" si="718"/>
        <v>0</v>
      </c>
      <c r="AQ1561" s="1268"/>
      <c r="AR1561" s="1492">
        <f t="shared" si="719"/>
        <v>0</v>
      </c>
      <c r="AS1561" s="1268"/>
      <c r="AT1561" s="1492">
        <f t="shared" si="720"/>
        <v>0</v>
      </c>
      <c r="AU1561" s="1268"/>
      <c r="AV1561" s="1492">
        <f t="shared" si="721"/>
        <v>0</v>
      </c>
      <c r="AW1561" s="1493">
        <f t="shared" si="722"/>
        <v>0</v>
      </c>
      <c r="AX1561" s="2153">
        <f t="shared" si="723"/>
        <v>0</v>
      </c>
      <c r="AY1561" s="1495">
        <f t="shared" si="724"/>
        <v>0</v>
      </c>
      <c r="AZ1561" s="1937"/>
      <c r="BA1561" s="1508">
        <v>1331818</v>
      </c>
      <c r="BB1561" s="1508">
        <v>1931818</v>
      </c>
      <c r="BC1561" s="1508">
        <v>2231818</v>
      </c>
      <c r="BD1561" s="1508">
        <v>431818</v>
      </c>
      <c r="BE1561" s="2174"/>
      <c r="BF1561" s="1229"/>
      <c r="BG1561" s="1317"/>
      <c r="BH1561" s="1229"/>
      <c r="BI1561" s="1317"/>
      <c r="BJ1561" s="1229"/>
      <c r="BK1561" s="1317"/>
      <c r="BL1561" s="1229"/>
      <c r="BM1561" s="1229"/>
      <c r="BN1561" s="1229"/>
      <c r="BO1561" s="1490">
        <f t="shared" si="725"/>
        <v>0</v>
      </c>
      <c r="BP1561" s="1496">
        <f t="shared" si="709"/>
        <v>0</v>
      </c>
      <c r="BQ1561" s="1305"/>
      <c r="BS1561" s="1298"/>
      <c r="BT1561" s="1298"/>
      <c r="BU1561" s="1298"/>
      <c r="BV1561" s="1298"/>
      <c r="BW1561" s="1298"/>
    </row>
    <row r="1562" spans="1:75" ht="15" x14ac:dyDescent="0.25">
      <c r="A1562" s="1315">
        <v>6</v>
      </c>
      <c r="B1562" s="2051">
        <v>43822</v>
      </c>
      <c r="C1562" s="1929">
        <f t="shared" si="712"/>
        <v>1538</v>
      </c>
      <c r="D1562" s="1305" t="s">
        <v>345</v>
      </c>
      <c r="E1562" s="1305" t="s">
        <v>31</v>
      </c>
      <c r="F1562" s="1266"/>
      <c r="G1562" s="1301">
        <f t="shared" si="711"/>
        <v>0</v>
      </c>
      <c r="H1562" s="1268"/>
      <c r="I1562" s="817">
        <f t="shared" si="727"/>
        <v>0</v>
      </c>
      <c r="J1562" s="1268"/>
      <c r="K1562" s="817">
        <f t="shared" si="726"/>
        <v>0</v>
      </c>
      <c r="L1562" s="1268">
        <v>5</v>
      </c>
      <c r="M1562" s="817">
        <f t="shared" si="728"/>
        <v>2159090</v>
      </c>
      <c r="N1562" s="1272">
        <f t="shared" si="729"/>
        <v>5</v>
      </c>
      <c r="O1562" s="1494">
        <f t="shared" si="729"/>
        <v>2159090</v>
      </c>
      <c r="P1562" s="1269">
        <f t="shared" si="715"/>
        <v>200000</v>
      </c>
      <c r="Q1562" s="1307"/>
      <c r="R1562" s="1508">
        <v>1331818</v>
      </c>
      <c r="S1562" s="1508">
        <v>1931818</v>
      </c>
      <c r="T1562" s="1508">
        <v>2231818</v>
      </c>
      <c r="U1562" s="1508">
        <v>431818</v>
      </c>
      <c r="V1562" s="1892"/>
      <c r="W1562" s="1229"/>
      <c r="X1562" s="2337"/>
      <c r="Y1562" s="1229"/>
      <c r="Z1562" s="2395"/>
      <c r="AA1562" s="1229"/>
      <c r="AB1562" s="1317"/>
      <c r="AC1562" s="1229"/>
      <c r="AD1562" s="1229"/>
      <c r="AE1562" s="1229"/>
      <c r="AF1562" s="1490">
        <f t="shared" si="716"/>
        <v>0</v>
      </c>
      <c r="AG1562" s="1316">
        <f t="shared" si="717"/>
        <v>2159090</v>
      </c>
      <c r="AH1562" s="1305"/>
      <c r="AI1562" s="1305"/>
      <c r="AJ1562" s="1267"/>
      <c r="AK1562" s="1317"/>
      <c r="AL1562" s="1317"/>
      <c r="AM1562" s="1305"/>
      <c r="AN1562" s="1305"/>
      <c r="AO1562" s="1266"/>
      <c r="AP1562" s="1491">
        <f t="shared" si="718"/>
        <v>0</v>
      </c>
      <c r="AQ1562" s="1268"/>
      <c r="AR1562" s="1492">
        <f t="shared" si="719"/>
        <v>0</v>
      </c>
      <c r="AS1562" s="1268"/>
      <c r="AT1562" s="1492">
        <f t="shared" si="720"/>
        <v>0</v>
      </c>
      <c r="AU1562" s="1268"/>
      <c r="AV1562" s="1492">
        <f t="shared" si="721"/>
        <v>0</v>
      </c>
      <c r="AW1562" s="1493">
        <f t="shared" si="722"/>
        <v>0</v>
      </c>
      <c r="AX1562" s="2153">
        <f t="shared" si="723"/>
        <v>0</v>
      </c>
      <c r="AY1562" s="1495">
        <f t="shared" si="724"/>
        <v>0</v>
      </c>
      <c r="AZ1562" s="1937"/>
      <c r="BA1562" s="1508">
        <v>1331818</v>
      </c>
      <c r="BB1562" s="1508">
        <v>1931818</v>
      </c>
      <c r="BC1562" s="1508">
        <v>2231818</v>
      </c>
      <c r="BD1562" s="1508">
        <v>431818</v>
      </c>
      <c r="BE1562" s="2174"/>
      <c r="BF1562" s="1229"/>
      <c r="BG1562" s="1317"/>
      <c r="BH1562" s="1229"/>
      <c r="BI1562" s="1317"/>
      <c r="BJ1562" s="1229"/>
      <c r="BK1562" s="1317"/>
      <c r="BL1562" s="1229"/>
      <c r="BM1562" s="1229"/>
      <c r="BN1562" s="1229"/>
      <c r="BO1562" s="1490">
        <f t="shared" si="725"/>
        <v>0</v>
      </c>
      <c r="BP1562" s="1496">
        <f t="shared" si="709"/>
        <v>0</v>
      </c>
      <c r="BQ1562" s="1305"/>
      <c r="BS1562" s="1298"/>
      <c r="BT1562" s="1298"/>
      <c r="BU1562" s="1298"/>
      <c r="BV1562" s="1298"/>
      <c r="BW1562" s="1298"/>
    </row>
    <row r="1563" spans="1:75" ht="15" x14ac:dyDescent="0.25">
      <c r="A1563" s="1315">
        <v>7</v>
      </c>
      <c r="B1563" s="2051">
        <v>43822</v>
      </c>
      <c r="C1563" s="1929">
        <f t="shared" si="712"/>
        <v>1539</v>
      </c>
      <c r="D1563" s="1305" t="s">
        <v>32</v>
      </c>
      <c r="E1563" s="1305" t="s">
        <v>31</v>
      </c>
      <c r="F1563" s="1266"/>
      <c r="G1563" s="1301">
        <f t="shared" si="711"/>
        <v>0</v>
      </c>
      <c r="H1563" s="1268"/>
      <c r="I1563" s="817">
        <f t="shared" si="727"/>
        <v>0</v>
      </c>
      <c r="J1563" s="1268"/>
      <c r="K1563" s="817">
        <f t="shared" si="726"/>
        <v>0</v>
      </c>
      <c r="L1563" s="1268">
        <v>5</v>
      </c>
      <c r="M1563" s="817">
        <f t="shared" si="728"/>
        <v>2159090</v>
      </c>
      <c r="N1563" s="1272">
        <f t="shared" si="729"/>
        <v>5</v>
      </c>
      <c r="O1563" s="1494">
        <f t="shared" si="729"/>
        <v>2159090</v>
      </c>
      <c r="P1563" s="1269">
        <f t="shared" si="715"/>
        <v>200000</v>
      </c>
      <c r="Q1563" s="1307"/>
      <c r="R1563" s="1508">
        <v>1331818</v>
      </c>
      <c r="S1563" s="1508">
        <v>1931818</v>
      </c>
      <c r="T1563" s="1508">
        <v>2231818</v>
      </c>
      <c r="U1563" s="1508">
        <v>431818</v>
      </c>
      <c r="V1563" s="1892"/>
      <c r="W1563" s="1229"/>
      <c r="X1563" s="2337"/>
      <c r="Y1563" s="1229"/>
      <c r="Z1563" s="2395"/>
      <c r="AA1563" s="1229"/>
      <c r="AB1563" s="1317"/>
      <c r="AC1563" s="1229"/>
      <c r="AD1563" s="1229"/>
      <c r="AE1563" s="1229"/>
      <c r="AF1563" s="1490">
        <f t="shared" si="716"/>
        <v>0</v>
      </c>
      <c r="AG1563" s="1316">
        <f t="shared" si="717"/>
        <v>2159090</v>
      </c>
      <c r="AH1563" s="1305"/>
      <c r="AI1563" s="1305"/>
      <c r="AJ1563" s="1267"/>
      <c r="AK1563" s="1317"/>
      <c r="AL1563" s="1317"/>
      <c r="AM1563" s="1305"/>
      <c r="AN1563" s="1305"/>
      <c r="AO1563" s="1266"/>
      <c r="AP1563" s="1491">
        <f t="shared" si="718"/>
        <v>0</v>
      </c>
      <c r="AQ1563" s="1268"/>
      <c r="AR1563" s="1492">
        <f t="shared" si="719"/>
        <v>0</v>
      </c>
      <c r="AS1563" s="1268"/>
      <c r="AT1563" s="1492">
        <f t="shared" si="720"/>
        <v>0</v>
      </c>
      <c r="AU1563" s="1268"/>
      <c r="AV1563" s="1492">
        <f t="shared" si="721"/>
        <v>0</v>
      </c>
      <c r="AW1563" s="1493">
        <f t="shared" si="722"/>
        <v>0</v>
      </c>
      <c r="AX1563" s="2153">
        <f t="shared" si="723"/>
        <v>0</v>
      </c>
      <c r="AY1563" s="1495">
        <f t="shared" si="724"/>
        <v>0</v>
      </c>
      <c r="AZ1563" s="1937"/>
      <c r="BA1563" s="1508">
        <v>1331818</v>
      </c>
      <c r="BB1563" s="1508">
        <v>1931818</v>
      </c>
      <c r="BC1563" s="1508">
        <v>2231818</v>
      </c>
      <c r="BD1563" s="1508">
        <v>431818</v>
      </c>
      <c r="BE1563" s="2174"/>
      <c r="BF1563" s="1229"/>
      <c r="BG1563" s="1317"/>
      <c r="BH1563" s="1229"/>
      <c r="BI1563" s="1317"/>
      <c r="BJ1563" s="1229"/>
      <c r="BK1563" s="1317"/>
      <c r="BL1563" s="1229"/>
      <c r="BM1563" s="1229"/>
      <c r="BN1563" s="1229"/>
      <c r="BO1563" s="1490">
        <f t="shared" si="725"/>
        <v>0</v>
      </c>
      <c r="BP1563" s="1496">
        <f t="shared" si="709"/>
        <v>0</v>
      </c>
      <c r="BQ1563" s="1305"/>
      <c r="BS1563" s="1298"/>
      <c r="BT1563" s="1298"/>
      <c r="BU1563" s="1298"/>
      <c r="BV1563" s="1298"/>
      <c r="BW1563" s="1298"/>
    </row>
    <row r="1564" spans="1:75" ht="15" x14ac:dyDescent="0.25">
      <c r="A1564" s="1315">
        <v>8</v>
      </c>
      <c r="B1564" s="2051">
        <v>43822</v>
      </c>
      <c r="C1564" s="1929">
        <f t="shared" si="712"/>
        <v>1540</v>
      </c>
      <c r="D1564" s="1305" t="s">
        <v>71</v>
      </c>
      <c r="E1564" s="1305" t="s">
        <v>57</v>
      </c>
      <c r="F1564" s="1266"/>
      <c r="G1564" s="1301">
        <f t="shared" si="711"/>
        <v>0</v>
      </c>
      <c r="H1564" s="1268"/>
      <c r="I1564" s="817">
        <f t="shared" si="727"/>
        <v>0</v>
      </c>
      <c r="J1564" s="1268">
        <v>2</v>
      </c>
      <c r="K1564" s="817">
        <f t="shared" si="726"/>
        <v>4463636</v>
      </c>
      <c r="L1564" s="1268"/>
      <c r="M1564" s="817">
        <f t="shared" si="728"/>
        <v>0</v>
      </c>
      <c r="N1564" s="1272">
        <f t="shared" si="729"/>
        <v>2</v>
      </c>
      <c r="O1564" s="1494">
        <f t="shared" si="729"/>
        <v>4463636</v>
      </c>
      <c r="P1564" s="1269">
        <f t="shared" si="715"/>
        <v>80000</v>
      </c>
      <c r="Q1564" s="1307"/>
      <c r="R1564" s="1508">
        <v>1331818</v>
      </c>
      <c r="S1564" s="1508">
        <v>1931818</v>
      </c>
      <c r="T1564" s="1508">
        <v>2231818</v>
      </c>
      <c r="U1564" s="1508">
        <v>431818</v>
      </c>
      <c r="V1564" s="1892"/>
      <c r="W1564" s="1229"/>
      <c r="X1564" s="2337"/>
      <c r="Y1564" s="1229"/>
      <c r="Z1564" s="2395"/>
      <c r="AA1564" s="1229"/>
      <c r="AB1564" s="1317"/>
      <c r="AC1564" s="1229"/>
      <c r="AD1564" s="1229"/>
      <c r="AE1564" s="1229"/>
      <c r="AF1564" s="1490">
        <f t="shared" si="716"/>
        <v>0</v>
      </c>
      <c r="AG1564" s="1316">
        <f t="shared" si="717"/>
        <v>4463636</v>
      </c>
      <c r="AH1564" s="1305"/>
      <c r="AI1564" s="1305"/>
      <c r="AJ1564" s="1267"/>
      <c r="AK1564" s="1317"/>
      <c r="AL1564" s="1317"/>
      <c r="AM1564" s="1305"/>
      <c r="AN1564" s="1305"/>
      <c r="AO1564" s="1266"/>
      <c r="AP1564" s="1491">
        <f t="shared" si="718"/>
        <v>0</v>
      </c>
      <c r="AQ1564" s="1268"/>
      <c r="AR1564" s="1492">
        <f t="shared" si="719"/>
        <v>0</v>
      </c>
      <c r="AS1564" s="1268"/>
      <c r="AT1564" s="1492">
        <f t="shared" si="720"/>
        <v>0</v>
      </c>
      <c r="AU1564" s="1268"/>
      <c r="AV1564" s="1492">
        <f t="shared" si="721"/>
        <v>0</v>
      </c>
      <c r="AW1564" s="1493">
        <f t="shared" si="722"/>
        <v>0</v>
      </c>
      <c r="AX1564" s="2153">
        <f t="shared" si="723"/>
        <v>0</v>
      </c>
      <c r="AY1564" s="1495">
        <f t="shared" si="724"/>
        <v>0</v>
      </c>
      <c r="AZ1564" s="1937"/>
      <c r="BA1564" s="1508">
        <v>1331818</v>
      </c>
      <c r="BB1564" s="1508">
        <v>1931818</v>
      </c>
      <c r="BC1564" s="1508">
        <v>2231818</v>
      </c>
      <c r="BD1564" s="1508">
        <v>431818</v>
      </c>
      <c r="BE1564" s="2174"/>
      <c r="BF1564" s="1229"/>
      <c r="BG1564" s="1317"/>
      <c r="BH1564" s="1229"/>
      <c r="BI1564" s="1317"/>
      <c r="BJ1564" s="1229"/>
      <c r="BK1564" s="1317"/>
      <c r="BL1564" s="1229"/>
      <c r="BM1564" s="1229"/>
      <c r="BN1564" s="1229"/>
      <c r="BO1564" s="1490">
        <f t="shared" si="725"/>
        <v>0</v>
      </c>
      <c r="BP1564" s="1496">
        <f t="shared" si="709"/>
        <v>0</v>
      </c>
      <c r="BQ1564" s="1305"/>
      <c r="BS1564" s="1298"/>
      <c r="BT1564" s="1298"/>
      <c r="BU1564" s="1298"/>
      <c r="BV1564" s="1298"/>
      <c r="BW1564" s="1298"/>
    </row>
    <row r="1565" spans="1:75" ht="15" x14ac:dyDescent="0.25">
      <c r="A1565" s="1315">
        <v>9</v>
      </c>
      <c r="B1565" s="2051">
        <v>43822</v>
      </c>
      <c r="C1565" s="1929">
        <f t="shared" si="712"/>
        <v>1541</v>
      </c>
      <c r="D1565" s="1305" t="s">
        <v>42</v>
      </c>
      <c r="E1565" s="1305" t="s">
        <v>273</v>
      </c>
      <c r="F1565" s="1266"/>
      <c r="G1565" s="1301">
        <f t="shared" si="711"/>
        <v>0</v>
      </c>
      <c r="H1565" s="1268"/>
      <c r="I1565" s="817">
        <f t="shared" si="727"/>
        <v>0</v>
      </c>
      <c r="J1565" s="1268">
        <v>2</v>
      </c>
      <c r="K1565" s="817">
        <f t="shared" si="726"/>
        <v>4463636</v>
      </c>
      <c r="L1565" s="1268"/>
      <c r="M1565" s="817">
        <f t="shared" si="728"/>
        <v>0</v>
      </c>
      <c r="N1565" s="1272">
        <f t="shared" si="729"/>
        <v>2</v>
      </c>
      <c r="O1565" s="1494">
        <f t="shared" si="729"/>
        <v>4463636</v>
      </c>
      <c r="P1565" s="1269">
        <f t="shared" si="715"/>
        <v>80000</v>
      </c>
      <c r="Q1565" s="1307"/>
      <c r="R1565" s="1508">
        <v>1331818</v>
      </c>
      <c r="S1565" s="1508">
        <v>1931818</v>
      </c>
      <c r="T1565" s="1508">
        <v>2231818</v>
      </c>
      <c r="U1565" s="1508">
        <v>431818</v>
      </c>
      <c r="V1565" s="1892"/>
      <c r="W1565" s="1229"/>
      <c r="X1565" s="2337"/>
      <c r="Y1565" s="1229"/>
      <c r="Z1565" s="2395"/>
      <c r="AA1565" s="1229"/>
      <c r="AB1565" s="1317"/>
      <c r="AC1565" s="1229"/>
      <c r="AD1565" s="1229"/>
      <c r="AE1565" s="1229"/>
      <c r="AF1565" s="1490">
        <f t="shared" si="716"/>
        <v>0</v>
      </c>
      <c r="AG1565" s="1316">
        <f t="shared" si="717"/>
        <v>4463636</v>
      </c>
      <c r="AH1565" s="1305"/>
      <c r="AI1565" s="1305"/>
      <c r="AJ1565" s="1267"/>
      <c r="AK1565" s="1317"/>
      <c r="AL1565" s="1317"/>
      <c r="AM1565" s="1305"/>
      <c r="AN1565" s="1305"/>
      <c r="AO1565" s="1266"/>
      <c r="AP1565" s="1491">
        <f t="shared" si="718"/>
        <v>0</v>
      </c>
      <c r="AQ1565" s="1268"/>
      <c r="AR1565" s="1492">
        <f t="shared" si="719"/>
        <v>0</v>
      </c>
      <c r="AS1565" s="1268"/>
      <c r="AT1565" s="1492">
        <f t="shared" si="720"/>
        <v>0</v>
      </c>
      <c r="AU1565" s="1268"/>
      <c r="AV1565" s="1492">
        <f t="shared" si="721"/>
        <v>0</v>
      </c>
      <c r="AW1565" s="1493">
        <f t="shared" si="722"/>
        <v>0</v>
      </c>
      <c r="AX1565" s="2153">
        <f t="shared" si="723"/>
        <v>0</v>
      </c>
      <c r="AY1565" s="1495">
        <f t="shared" si="724"/>
        <v>0</v>
      </c>
      <c r="AZ1565" s="1937"/>
      <c r="BA1565" s="1508">
        <v>1331818</v>
      </c>
      <c r="BB1565" s="1508">
        <v>1931818</v>
      </c>
      <c r="BC1565" s="1508">
        <v>2231818</v>
      </c>
      <c r="BD1565" s="1508">
        <v>431818</v>
      </c>
      <c r="BE1565" s="2174"/>
      <c r="BF1565" s="1229"/>
      <c r="BG1565" s="1317"/>
      <c r="BH1565" s="1229"/>
      <c r="BI1565" s="1317"/>
      <c r="BJ1565" s="1229"/>
      <c r="BK1565" s="1317"/>
      <c r="BL1565" s="1229"/>
      <c r="BM1565" s="1229"/>
      <c r="BN1565" s="1229"/>
      <c r="BO1565" s="1490">
        <f t="shared" si="725"/>
        <v>0</v>
      </c>
      <c r="BP1565" s="1496">
        <f t="shared" si="709"/>
        <v>0</v>
      </c>
      <c r="BQ1565" s="1305"/>
      <c r="BS1565" s="1298"/>
      <c r="BT1565" s="1298"/>
      <c r="BU1565" s="1298"/>
      <c r="BV1565" s="1298"/>
      <c r="BW1565" s="1298"/>
    </row>
    <row r="1566" spans="1:75" ht="15" x14ac:dyDescent="0.25">
      <c r="A1566" s="1315">
        <v>1</v>
      </c>
      <c r="B1566" s="2051">
        <v>43823</v>
      </c>
      <c r="C1566" s="1929">
        <f t="shared" si="712"/>
        <v>1542</v>
      </c>
      <c r="D1566" s="1305" t="s">
        <v>94</v>
      </c>
      <c r="E1566" s="1305" t="s">
        <v>31</v>
      </c>
      <c r="F1566" s="1266"/>
      <c r="G1566" s="1301">
        <f t="shared" si="711"/>
        <v>0</v>
      </c>
      <c r="H1566" s="1268"/>
      <c r="I1566" s="817">
        <f t="shared" si="727"/>
        <v>0</v>
      </c>
      <c r="J1566" s="1268"/>
      <c r="K1566" s="817">
        <f t="shared" si="726"/>
        <v>0</v>
      </c>
      <c r="L1566" s="1268">
        <v>5</v>
      </c>
      <c r="M1566" s="817">
        <f t="shared" si="728"/>
        <v>2159090</v>
      </c>
      <c r="N1566" s="1272">
        <f t="shared" si="729"/>
        <v>5</v>
      </c>
      <c r="O1566" s="1494">
        <f t="shared" si="729"/>
        <v>2159090</v>
      </c>
      <c r="P1566" s="1269">
        <f t="shared" si="715"/>
        <v>200000</v>
      </c>
      <c r="Q1566" s="1307"/>
      <c r="R1566" s="1508">
        <v>1331818</v>
      </c>
      <c r="S1566" s="1508">
        <v>1931818</v>
      </c>
      <c r="T1566" s="1508">
        <v>2231818</v>
      </c>
      <c r="U1566" s="1508">
        <v>431818</v>
      </c>
      <c r="V1566" s="1892"/>
      <c r="W1566" s="1229"/>
      <c r="X1566" s="2337"/>
      <c r="Y1566" s="1229"/>
      <c r="Z1566" s="2395"/>
      <c r="AA1566" s="1229"/>
      <c r="AB1566" s="1317"/>
      <c r="AC1566" s="1229"/>
      <c r="AD1566" s="1229"/>
      <c r="AE1566" s="1229"/>
      <c r="AF1566" s="1490">
        <f t="shared" si="716"/>
        <v>0</v>
      </c>
      <c r="AG1566" s="1316">
        <f t="shared" si="717"/>
        <v>2159090</v>
      </c>
      <c r="AH1566" s="1305"/>
      <c r="AI1566" s="1305"/>
      <c r="AJ1566" s="1267"/>
      <c r="AK1566" s="1317"/>
      <c r="AL1566" s="1317"/>
      <c r="AM1566" s="1305"/>
      <c r="AN1566" s="1305"/>
      <c r="AO1566" s="1266"/>
      <c r="AP1566" s="1491">
        <f t="shared" si="718"/>
        <v>0</v>
      </c>
      <c r="AQ1566" s="1268"/>
      <c r="AR1566" s="1492">
        <f t="shared" si="719"/>
        <v>0</v>
      </c>
      <c r="AS1566" s="1268"/>
      <c r="AT1566" s="1492">
        <f t="shared" si="720"/>
        <v>0</v>
      </c>
      <c r="AU1566" s="1268"/>
      <c r="AV1566" s="1492">
        <f t="shared" si="721"/>
        <v>0</v>
      </c>
      <c r="AW1566" s="1493">
        <f t="shared" si="722"/>
        <v>0</v>
      </c>
      <c r="AX1566" s="2153">
        <f t="shared" si="723"/>
        <v>0</v>
      </c>
      <c r="AY1566" s="1495">
        <f t="shared" si="724"/>
        <v>0</v>
      </c>
      <c r="AZ1566" s="1937"/>
      <c r="BA1566" s="1508">
        <v>1331818</v>
      </c>
      <c r="BB1566" s="1508">
        <v>1931818</v>
      </c>
      <c r="BC1566" s="1508">
        <v>2231818</v>
      </c>
      <c r="BD1566" s="1508">
        <v>431818</v>
      </c>
      <c r="BE1566" s="2174"/>
      <c r="BF1566" s="1229"/>
      <c r="BG1566" s="1317"/>
      <c r="BH1566" s="1229"/>
      <c r="BI1566" s="1317"/>
      <c r="BJ1566" s="1229"/>
      <c r="BK1566" s="1317"/>
      <c r="BL1566" s="1229"/>
      <c r="BM1566" s="1229"/>
      <c r="BN1566" s="1229"/>
      <c r="BO1566" s="1490">
        <f t="shared" si="725"/>
        <v>0</v>
      </c>
      <c r="BP1566" s="1496">
        <f t="shared" si="709"/>
        <v>0</v>
      </c>
      <c r="BQ1566" s="1305"/>
      <c r="BS1566" s="1298"/>
      <c r="BT1566" s="1298"/>
      <c r="BU1566" s="1298"/>
      <c r="BV1566" s="1298"/>
      <c r="BW1566" s="1298"/>
    </row>
    <row r="1567" spans="1:75" ht="15" x14ac:dyDescent="0.25">
      <c r="A1567" s="1315">
        <v>2</v>
      </c>
      <c r="B1567" s="2051">
        <v>43823</v>
      </c>
      <c r="C1567" s="1929">
        <f t="shared" si="712"/>
        <v>1543</v>
      </c>
      <c r="D1567" s="1305" t="s">
        <v>37</v>
      </c>
      <c r="E1567" s="1305" t="s">
        <v>31</v>
      </c>
      <c r="F1567" s="1266"/>
      <c r="G1567" s="1301">
        <f t="shared" si="711"/>
        <v>0</v>
      </c>
      <c r="H1567" s="1268"/>
      <c r="I1567" s="817">
        <f t="shared" si="727"/>
        <v>0</v>
      </c>
      <c r="J1567" s="1268">
        <v>3</v>
      </c>
      <c r="K1567" s="817">
        <f t="shared" si="726"/>
        <v>6695454</v>
      </c>
      <c r="L1567" s="1268">
        <v>2</v>
      </c>
      <c r="M1567" s="817">
        <f t="shared" si="728"/>
        <v>863636</v>
      </c>
      <c r="N1567" s="1272">
        <f t="shared" ref="N1567:O1582" si="730">F1567+H1567+J1567+L1567</f>
        <v>5</v>
      </c>
      <c r="O1567" s="1494">
        <f t="shared" si="730"/>
        <v>7559090</v>
      </c>
      <c r="P1567" s="1269">
        <f t="shared" si="715"/>
        <v>200000</v>
      </c>
      <c r="Q1567" s="1307"/>
      <c r="R1567" s="1508">
        <v>1331818</v>
      </c>
      <c r="S1567" s="1508">
        <v>1931818</v>
      </c>
      <c r="T1567" s="1508">
        <v>2231818</v>
      </c>
      <c r="U1567" s="1508">
        <v>431818</v>
      </c>
      <c r="V1567" s="1892"/>
      <c r="W1567" s="1229"/>
      <c r="X1567" s="2337"/>
      <c r="Y1567" s="1229"/>
      <c r="Z1567" s="2395"/>
      <c r="AA1567" s="1229"/>
      <c r="AB1567" s="1317"/>
      <c r="AC1567" s="1229"/>
      <c r="AD1567" s="1229"/>
      <c r="AE1567" s="1229"/>
      <c r="AF1567" s="1490">
        <f t="shared" si="716"/>
        <v>0</v>
      </c>
      <c r="AG1567" s="1316">
        <f t="shared" si="717"/>
        <v>7559090</v>
      </c>
      <c r="AH1567" s="1305"/>
      <c r="AI1567" s="1305"/>
      <c r="AJ1567" s="1267"/>
      <c r="AK1567" s="1317"/>
      <c r="AL1567" s="1317"/>
      <c r="AM1567" s="1305"/>
      <c r="AN1567" s="1305"/>
      <c r="AO1567" s="1266"/>
      <c r="AP1567" s="1491">
        <f t="shared" si="718"/>
        <v>0</v>
      </c>
      <c r="AQ1567" s="1268"/>
      <c r="AR1567" s="1492">
        <f t="shared" si="719"/>
        <v>0</v>
      </c>
      <c r="AS1567" s="1268"/>
      <c r="AT1567" s="1492">
        <f t="shared" si="720"/>
        <v>0</v>
      </c>
      <c r="AU1567" s="1268"/>
      <c r="AV1567" s="1492">
        <f t="shared" si="721"/>
        <v>0</v>
      </c>
      <c r="AW1567" s="1493">
        <f t="shared" si="722"/>
        <v>0</v>
      </c>
      <c r="AX1567" s="2153">
        <f t="shared" si="723"/>
        <v>0</v>
      </c>
      <c r="AY1567" s="1495">
        <f t="shared" si="724"/>
        <v>0</v>
      </c>
      <c r="AZ1567" s="1937"/>
      <c r="BA1567" s="1508">
        <v>1331818</v>
      </c>
      <c r="BB1567" s="1508">
        <v>1931818</v>
      </c>
      <c r="BC1567" s="1508">
        <v>2231818</v>
      </c>
      <c r="BD1567" s="1508">
        <v>431818</v>
      </c>
      <c r="BE1567" s="2174"/>
      <c r="BF1567" s="1229"/>
      <c r="BG1567" s="1317"/>
      <c r="BH1567" s="1229"/>
      <c r="BI1567" s="1317"/>
      <c r="BJ1567" s="1229"/>
      <c r="BK1567" s="1317"/>
      <c r="BL1567" s="1229"/>
      <c r="BM1567" s="1229"/>
      <c r="BN1567" s="1229"/>
      <c r="BO1567" s="1490">
        <f t="shared" si="725"/>
        <v>0</v>
      </c>
      <c r="BP1567" s="1496">
        <f t="shared" ref="BP1567:BP1630" si="731">AX1567-BO1567</f>
        <v>0</v>
      </c>
      <c r="BQ1567" s="1305"/>
      <c r="BS1567" s="1298"/>
      <c r="BT1567" s="1298"/>
      <c r="BU1567" s="1298"/>
      <c r="BV1567" s="1298"/>
      <c r="BW1567" s="1298"/>
    </row>
    <row r="1568" spans="1:75" ht="15" x14ac:dyDescent="0.25">
      <c r="A1568" s="1315">
        <v>3</v>
      </c>
      <c r="B1568" s="2051">
        <v>43823</v>
      </c>
      <c r="C1568" s="1929">
        <f t="shared" si="712"/>
        <v>1544</v>
      </c>
      <c r="D1568" s="1305" t="s">
        <v>338</v>
      </c>
      <c r="E1568" s="1305" t="s">
        <v>31</v>
      </c>
      <c r="F1568" s="1266"/>
      <c r="G1568" s="1301">
        <f t="shared" si="711"/>
        <v>0</v>
      </c>
      <c r="H1568" s="1268"/>
      <c r="I1568" s="817">
        <f t="shared" si="727"/>
        <v>0</v>
      </c>
      <c r="J1568" s="1268">
        <v>2</v>
      </c>
      <c r="K1568" s="817">
        <f t="shared" si="726"/>
        <v>4463636</v>
      </c>
      <c r="L1568" s="1268"/>
      <c r="M1568" s="817">
        <f t="shared" si="728"/>
        <v>0</v>
      </c>
      <c r="N1568" s="1272">
        <f t="shared" si="730"/>
        <v>2</v>
      </c>
      <c r="O1568" s="1494">
        <f t="shared" si="730"/>
        <v>4463636</v>
      </c>
      <c r="P1568" s="1269">
        <f t="shared" si="715"/>
        <v>80000</v>
      </c>
      <c r="Q1568" s="1307"/>
      <c r="R1568" s="1508">
        <v>1331818</v>
      </c>
      <c r="S1568" s="1508">
        <v>1931818</v>
      </c>
      <c r="T1568" s="1508">
        <v>2231818</v>
      </c>
      <c r="U1568" s="1508">
        <v>431818</v>
      </c>
      <c r="V1568" s="1892"/>
      <c r="W1568" s="1229"/>
      <c r="X1568" s="2337"/>
      <c r="Y1568" s="1229"/>
      <c r="Z1568" s="2395"/>
      <c r="AA1568" s="1229"/>
      <c r="AB1568" s="1317"/>
      <c r="AC1568" s="1229"/>
      <c r="AD1568" s="1229"/>
      <c r="AE1568" s="1229"/>
      <c r="AF1568" s="1490">
        <f t="shared" si="716"/>
        <v>0</v>
      </c>
      <c r="AG1568" s="1316">
        <f t="shared" si="717"/>
        <v>4463636</v>
      </c>
      <c r="AH1568" s="1305"/>
      <c r="AI1568" s="1305"/>
      <c r="AJ1568" s="1267"/>
      <c r="AK1568" s="1317"/>
      <c r="AL1568" s="1317"/>
      <c r="AM1568" s="1305"/>
      <c r="AN1568" s="1305"/>
      <c r="AO1568" s="1266"/>
      <c r="AP1568" s="1491">
        <f t="shared" si="718"/>
        <v>0</v>
      </c>
      <c r="AQ1568" s="1268"/>
      <c r="AR1568" s="1492">
        <f t="shared" si="719"/>
        <v>0</v>
      </c>
      <c r="AS1568" s="1268"/>
      <c r="AT1568" s="1492">
        <f t="shared" si="720"/>
        <v>0</v>
      </c>
      <c r="AU1568" s="1268"/>
      <c r="AV1568" s="1492">
        <f t="shared" si="721"/>
        <v>0</v>
      </c>
      <c r="AW1568" s="1493">
        <f t="shared" si="722"/>
        <v>0</v>
      </c>
      <c r="AX1568" s="2153">
        <f t="shared" si="723"/>
        <v>0</v>
      </c>
      <c r="AY1568" s="1495">
        <f t="shared" si="724"/>
        <v>0</v>
      </c>
      <c r="AZ1568" s="1937"/>
      <c r="BA1568" s="1508">
        <v>1331818</v>
      </c>
      <c r="BB1568" s="1508">
        <v>1931818</v>
      </c>
      <c r="BC1568" s="1508">
        <v>2231818</v>
      </c>
      <c r="BD1568" s="1508">
        <v>431818</v>
      </c>
      <c r="BE1568" s="2174"/>
      <c r="BF1568" s="1229"/>
      <c r="BG1568" s="1317"/>
      <c r="BH1568" s="1229"/>
      <c r="BI1568" s="1317"/>
      <c r="BJ1568" s="1229"/>
      <c r="BK1568" s="1317"/>
      <c r="BL1568" s="1229"/>
      <c r="BM1568" s="1229"/>
      <c r="BN1568" s="1229"/>
      <c r="BO1568" s="1490">
        <f t="shared" si="725"/>
        <v>0</v>
      </c>
      <c r="BP1568" s="1496">
        <f t="shared" si="731"/>
        <v>0</v>
      </c>
      <c r="BQ1568" s="1305"/>
      <c r="BS1568" s="1298"/>
      <c r="BT1568" s="1298"/>
      <c r="BU1568" s="1298"/>
      <c r="BV1568" s="1298"/>
      <c r="BW1568" s="1298"/>
    </row>
    <row r="1569" spans="1:75" ht="15" x14ac:dyDescent="0.25">
      <c r="A1569" s="1315">
        <v>4</v>
      </c>
      <c r="B1569" s="2051">
        <v>43823</v>
      </c>
      <c r="C1569" s="1929">
        <f t="shared" si="712"/>
        <v>1545</v>
      </c>
      <c r="D1569" s="1305" t="s">
        <v>38</v>
      </c>
      <c r="E1569" s="1305" t="s">
        <v>31</v>
      </c>
      <c r="F1569" s="1266"/>
      <c r="G1569" s="1301">
        <f t="shared" si="711"/>
        <v>0</v>
      </c>
      <c r="H1569" s="1268"/>
      <c r="I1569" s="817">
        <f t="shared" si="727"/>
        <v>0</v>
      </c>
      <c r="J1569" s="1268">
        <v>2</v>
      </c>
      <c r="K1569" s="817">
        <f t="shared" si="726"/>
        <v>4463636</v>
      </c>
      <c r="L1569" s="1268"/>
      <c r="M1569" s="817">
        <f t="shared" si="728"/>
        <v>0</v>
      </c>
      <c r="N1569" s="1272">
        <f t="shared" si="730"/>
        <v>2</v>
      </c>
      <c r="O1569" s="1494">
        <f t="shared" si="730"/>
        <v>4463636</v>
      </c>
      <c r="P1569" s="1269">
        <f t="shared" si="715"/>
        <v>80000</v>
      </c>
      <c r="Q1569" s="1307"/>
      <c r="R1569" s="1508">
        <v>1331818</v>
      </c>
      <c r="S1569" s="1508">
        <v>1931818</v>
      </c>
      <c r="T1569" s="1508">
        <v>2231818</v>
      </c>
      <c r="U1569" s="1508">
        <v>431818</v>
      </c>
      <c r="V1569" s="1892"/>
      <c r="W1569" s="1229"/>
      <c r="X1569" s="2337"/>
      <c r="Y1569" s="1229"/>
      <c r="Z1569" s="2395"/>
      <c r="AA1569" s="1229"/>
      <c r="AB1569" s="1317"/>
      <c r="AC1569" s="1229"/>
      <c r="AD1569" s="1229"/>
      <c r="AE1569" s="1229"/>
      <c r="AF1569" s="1490">
        <f t="shared" si="716"/>
        <v>0</v>
      </c>
      <c r="AG1569" s="1316">
        <f t="shared" si="717"/>
        <v>4463636</v>
      </c>
      <c r="AH1569" s="1305"/>
      <c r="AI1569" s="1305"/>
      <c r="AJ1569" s="1267"/>
      <c r="AK1569" s="1317"/>
      <c r="AL1569" s="1317"/>
      <c r="AM1569" s="1305"/>
      <c r="AN1569" s="1305"/>
      <c r="AO1569" s="1266"/>
      <c r="AP1569" s="1491">
        <f t="shared" si="718"/>
        <v>0</v>
      </c>
      <c r="AQ1569" s="1268"/>
      <c r="AR1569" s="1492">
        <f t="shared" si="719"/>
        <v>0</v>
      </c>
      <c r="AS1569" s="1268"/>
      <c r="AT1569" s="1492">
        <f t="shared" si="720"/>
        <v>0</v>
      </c>
      <c r="AU1569" s="1268"/>
      <c r="AV1569" s="1492">
        <f t="shared" si="721"/>
        <v>0</v>
      </c>
      <c r="AW1569" s="1493">
        <f t="shared" si="722"/>
        <v>0</v>
      </c>
      <c r="AX1569" s="2153">
        <f t="shared" si="723"/>
        <v>0</v>
      </c>
      <c r="AY1569" s="1495">
        <f t="shared" si="724"/>
        <v>0</v>
      </c>
      <c r="AZ1569" s="1937"/>
      <c r="BA1569" s="1508">
        <v>1331818</v>
      </c>
      <c r="BB1569" s="1508">
        <v>1931818</v>
      </c>
      <c r="BC1569" s="1508">
        <v>2231818</v>
      </c>
      <c r="BD1569" s="1508">
        <v>431818</v>
      </c>
      <c r="BE1569" s="2174"/>
      <c r="BF1569" s="1229"/>
      <c r="BG1569" s="1317"/>
      <c r="BH1569" s="1229"/>
      <c r="BI1569" s="1317"/>
      <c r="BJ1569" s="1229"/>
      <c r="BK1569" s="1317"/>
      <c r="BL1569" s="1229"/>
      <c r="BM1569" s="1229"/>
      <c r="BN1569" s="1229"/>
      <c r="BO1569" s="1490">
        <f t="shared" si="725"/>
        <v>0</v>
      </c>
      <c r="BP1569" s="1496">
        <f t="shared" si="731"/>
        <v>0</v>
      </c>
      <c r="BQ1569" s="1305"/>
      <c r="BS1569" s="1298"/>
      <c r="BT1569" s="1298"/>
      <c r="BU1569" s="1298"/>
      <c r="BV1569" s="1298"/>
      <c r="BW1569" s="1298"/>
    </row>
    <row r="1570" spans="1:75" ht="15" x14ac:dyDescent="0.25">
      <c r="A1570" s="1315">
        <v>5</v>
      </c>
      <c r="B1570" s="2051">
        <v>43823</v>
      </c>
      <c r="C1570" s="1929">
        <f t="shared" si="712"/>
        <v>1546</v>
      </c>
      <c r="D1570" s="1305" t="s">
        <v>345</v>
      </c>
      <c r="E1570" s="1305" t="s">
        <v>31</v>
      </c>
      <c r="F1570" s="1266"/>
      <c r="G1570" s="1301">
        <f t="shared" si="711"/>
        <v>0</v>
      </c>
      <c r="H1570" s="1268"/>
      <c r="I1570" s="817">
        <f t="shared" si="727"/>
        <v>0</v>
      </c>
      <c r="J1570" s="1268">
        <v>2</v>
      </c>
      <c r="K1570" s="817">
        <f t="shared" si="726"/>
        <v>4463636</v>
      </c>
      <c r="L1570" s="1268"/>
      <c r="M1570" s="817">
        <f t="shared" si="728"/>
        <v>0</v>
      </c>
      <c r="N1570" s="1272">
        <f t="shared" si="730"/>
        <v>2</v>
      </c>
      <c r="O1570" s="1494">
        <f t="shared" si="730"/>
        <v>4463636</v>
      </c>
      <c r="P1570" s="1269">
        <f t="shared" si="715"/>
        <v>80000</v>
      </c>
      <c r="Q1570" s="1307"/>
      <c r="R1570" s="1508">
        <v>1331818</v>
      </c>
      <c r="S1570" s="1508">
        <v>1931818</v>
      </c>
      <c r="T1570" s="1508">
        <v>2231818</v>
      </c>
      <c r="U1570" s="1508">
        <v>431818</v>
      </c>
      <c r="V1570" s="1892"/>
      <c r="W1570" s="1229"/>
      <c r="X1570" s="2337"/>
      <c r="Y1570" s="1229"/>
      <c r="Z1570" s="2395"/>
      <c r="AA1570" s="1229"/>
      <c r="AB1570" s="1317"/>
      <c r="AC1570" s="1229"/>
      <c r="AD1570" s="1229"/>
      <c r="AE1570" s="1229"/>
      <c r="AF1570" s="1490">
        <f t="shared" si="716"/>
        <v>0</v>
      </c>
      <c r="AG1570" s="1316">
        <f t="shared" si="717"/>
        <v>4463636</v>
      </c>
      <c r="AH1570" s="1305"/>
      <c r="AI1570" s="1305"/>
      <c r="AJ1570" s="1267"/>
      <c r="AK1570" s="1317"/>
      <c r="AL1570" s="1317"/>
      <c r="AM1570" s="1305"/>
      <c r="AN1570" s="1305"/>
      <c r="AO1570" s="1266"/>
      <c r="AP1570" s="1491">
        <f t="shared" si="718"/>
        <v>0</v>
      </c>
      <c r="AQ1570" s="1268"/>
      <c r="AR1570" s="1492">
        <f t="shared" si="719"/>
        <v>0</v>
      </c>
      <c r="AS1570" s="1268"/>
      <c r="AT1570" s="1492">
        <f t="shared" si="720"/>
        <v>0</v>
      </c>
      <c r="AU1570" s="1268"/>
      <c r="AV1570" s="1492">
        <f t="shared" si="721"/>
        <v>0</v>
      </c>
      <c r="AW1570" s="1493">
        <f t="shared" si="722"/>
        <v>0</v>
      </c>
      <c r="AX1570" s="2153">
        <f t="shared" si="723"/>
        <v>0</v>
      </c>
      <c r="AY1570" s="1495">
        <f t="shared" si="724"/>
        <v>0</v>
      </c>
      <c r="AZ1570" s="1937"/>
      <c r="BA1570" s="1508">
        <v>1331818</v>
      </c>
      <c r="BB1570" s="1508">
        <v>1931818</v>
      </c>
      <c r="BC1570" s="1508">
        <v>2231818</v>
      </c>
      <c r="BD1570" s="1508">
        <v>431818</v>
      </c>
      <c r="BE1570" s="2174"/>
      <c r="BF1570" s="1229"/>
      <c r="BG1570" s="1317"/>
      <c r="BH1570" s="1229"/>
      <c r="BI1570" s="1317"/>
      <c r="BJ1570" s="1229"/>
      <c r="BK1570" s="1317"/>
      <c r="BL1570" s="1229"/>
      <c r="BM1570" s="1229"/>
      <c r="BN1570" s="1229"/>
      <c r="BO1570" s="1490">
        <f t="shared" si="725"/>
        <v>0</v>
      </c>
      <c r="BP1570" s="1496">
        <f t="shared" si="731"/>
        <v>0</v>
      </c>
      <c r="BQ1570" s="1305"/>
      <c r="BS1570" s="1298"/>
      <c r="BT1570" s="1298"/>
      <c r="BU1570" s="1298"/>
      <c r="BV1570" s="1298"/>
      <c r="BW1570" s="1298"/>
    </row>
    <row r="1571" spans="1:75" ht="15" x14ac:dyDescent="0.25">
      <c r="A1571" s="1315">
        <v>6</v>
      </c>
      <c r="B1571" s="2051">
        <v>43823</v>
      </c>
      <c r="C1571" s="1929">
        <f t="shared" si="712"/>
        <v>1547</v>
      </c>
      <c r="D1571" s="1305" t="s">
        <v>81</v>
      </c>
      <c r="E1571" s="1305" t="s">
        <v>31</v>
      </c>
      <c r="F1571" s="1266"/>
      <c r="G1571" s="1301">
        <f t="shared" ref="G1571:G1588" si="732">F1571*R1571</f>
        <v>0</v>
      </c>
      <c r="H1571" s="1268"/>
      <c r="I1571" s="817">
        <f t="shared" si="727"/>
        <v>0</v>
      </c>
      <c r="J1571" s="1268">
        <v>2</v>
      </c>
      <c r="K1571" s="817">
        <f t="shared" si="726"/>
        <v>4463636</v>
      </c>
      <c r="L1571" s="1268">
        <v>2</v>
      </c>
      <c r="M1571" s="817">
        <f t="shared" si="728"/>
        <v>863636</v>
      </c>
      <c r="N1571" s="1272">
        <f t="shared" si="730"/>
        <v>4</v>
      </c>
      <c r="O1571" s="1494">
        <f t="shared" si="730"/>
        <v>5327272</v>
      </c>
      <c r="P1571" s="1269">
        <f t="shared" si="715"/>
        <v>160000</v>
      </c>
      <c r="Q1571" s="1307"/>
      <c r="R1571" s="1508">
        <v>1331818</v>
      </c>
      <c r="S1571" s="1508">
        <v>1931818</v>
      </c>
      <c r="T1571" s="1508">
        <v>2231818</v>
      </c>
      <c r="U1571" s="1508">
        <v>431818</v>
      </c>
      <c r="V1571" s="1892"/>
      <c r="W1571" s="1229"/>
      <c r="X1571" s="2337"/>
      <c r="Y1571" s="1229"/>
      <c r="Z1571" s="2395"/>
      <c r="AA1571" s="1229"/>
      <c r="AB1571" s="1317"/>
      <c r="AC1571" s="1229"/>
      <c r="AD1571" s="1229"/>
      <c r="AE1571" s="1229"/>
      <c r="AF1571" s="1490">
        <f t="shared" si="716"/>
        <v>0</v>
      </c>
      <c r="AG1571" s="1316">
        <f t="shared" si="717"/>
        <v>5327272</v>
      </c>
      <c r="AH1571" s="1305"/>
      <c r="AI1571" s="1305"/>
      <c r="AJ1571" s="1267"/>
      <c r="AK1571" s="1317"/>
      <c r="AL1571" s="1317"/>
      <c r="AM1571" s="1305"/>
      <c r="AN1571" s="1305"/>
      <c r="AO1571" s="1266"/>
      <c r="AP1571" s="1491">
        <f t="shared" si="718"/>
        <v>0</v>
      </c>
      <c r="AQ1571" s="1268"/>
      <c r="AR1571" s="1492">
        <f t="shared" si="719"/>
        <v>0</v>
      </c>
      <c r="AS1571" s="1268"/>
      <c r="AT1571" s="1492">
        <f t="shared" si="720"/>
        <v>0</v>
      </c>
      <c r="AU1571" s="1268"/>
      <c r="AV1571" s="1492">
        <f t="shared" si="721"/>
        <v>0</v>
      </c>
      <c r="AW1571" s="1493">
        <f t="shared" si="722"/>
        <v>0</v>
      </c>
      <c r="AX1571" s="2153">
        <f t="shared" si="723"/>
        <v>0</v>
      </c>
      <c r="AY1571" s="1495">
        <f t="shared" si="724"/>
        <v>0</v>
      </c>
      <c r="AZ1571" s="1937"/>
      <c r="BA1571" s="1508">
        <v>1331818</v>
      </c>
      <c r="BB1571" s="1508">
        <v>1931818</v>
      </c>
      <c r="BC1571" s="1508">
        <v>2231818</v>
      </c>
      <c r="BD1571" s="1508">
        <v>431818</v>
      </c>
      <c r="BE1571" s="2174"/>
      <c r="BF1571" s="1229"/>
      <c r="BG1571" s="1317"/>
      <c r="BH1571" s="1229"/>
      <c r="BI1571" s="1317"/>
      <c r="BJ1571" s="1229"/>
      <c r="BK1571" s="1317"/>
      <c r="BL1571" s="1229"/>
      <c r="BM1571" s="1229"/>
      <c r="BN1571" s="1229"/>
      <c r="BO1571" s="1490">
        <f t="shared" si="725"/>
        <v>0</v>
      </c>
      <c r="BP1571" s="1496">
        <f t="shared" si="731"/>
        <v>0</v>
      </c>
      <c r="BQ1571" s="1305"/>
      <c r="BS1571" s="1298"/>
      <c r="BT1571" s="1298"/>
      <c r="BU1571" s="1298"/>
      <c r="BV1571" s="1298"/>
      <c r="BW1571" s="1298"/>
    </row>
    <row r="1572" spans="1:75" ht="15" x14ac:dyDescent="0.25">
      <c r="A1572" s="1315">
        <v>7</v>
      </c>
      <c r="B1572" s="2051">
        <v>43823</v>
      </c>
      <c r="C1572" s="1929">
        <f t="shared" si="712"/>
        <v>1548</v>
      </c>
      <c r="D1572" s="1305" t="s">
        <v>76</v>
      </c>
      <c r="E1572" s="1305" t="s">
        <v>57</v>
      </c>
      <c r="F1572" s="1266"/>
      <c r="G1572" s="1301">
        <f t="shared" si="732"/>
        <v>0</v>
      </c>
      <c r="H1572" s="1268"/>
      <c r="I1572" s="817">
        <f t="shared" si="727"/>
        <v>0</v>
      </c>
      <c r="J1572" s="1268">
        <v>2</v>
      </c>
      <c r="K1572" s="817">
        <f t="shared" si="726"/>
        <v>4463636</v>
      </c>
      <c r="L1572" s="1268"/>
      <c r="M1572" s="817">
        <f t="shared" si="728"/>
        <v>0</v>
      </c>
      <c r="N1572" s="1272">
        <f t="shared" si="730"/>
        <v>2</v>
      </c>
      <c r="O1572" s="1494">
        <f t="shared" si="730"/>
        <v>4463636</v>
      </c>
      <c r="P1572" s="1269">
        <f t="shared" si="715"/>
        <v>80000</v>
      </c>
      <c r="Q1572" s="1307"/>
      <c r="R1572" s="1508">
        <v>1331818</v>
      </c>
      <c r="S1572" s="1508">
        <v>1931818</v>
      </c>
      <c r="T1572" s="1508">
        <v>2231818</v>
      </c>
      <c r="U1572" s="1508">
        <v>431818</v>
      </c>
      <c r="V1572" s="1892"/>
      <c r="W1572" s="1229"/>
      <c r="X1572" s="2337"/>
      <c r="Y1572" s="1229"/>
      <c r="Z1572" s="2395"/>
      <c r="AA1572" s="1229"/>
      <c r="AB1572" s="1317"/>
      <c r="AC1572" s="1229"/>
      <c r="AD1572" s="1229"/>
      <c r="AE1572" s="1229"/>
      <c r="AF1572" s="1490">
        <f t="shared" si="716"/>
        <v>0</v>
      </c>
      <c r="AG1572" s="1316">
        <f t="shared" si="717"/>
        <v>4463636</v>
      </c>
      <c r="AH1572" s="1305"/>
      <c r="AI1572" s="1305"/>
      <c r="AJ1572" s="1267"/>
      <c r="AK1572" s="1317"/>
      <c r="AL1572" s="1317"/>
      <c r="AM1572" s="1305"/>
      <c r="AN1572" s="1305"/>
      <c r="AO1572" s="1266"/>
      <c r="AP1572" s="1491">
        <f t="shared" si="718"/>
        <v>0</v>
      </c>
      <c r="AQ1572" s="1268"/>
      <c r="AR1572" s="1492">
        <f t="shared" si="719"/>
        <v>0</v>
      </c>
      <c r="AS1572" s="1268"/>
      <c r="AT1572" s="1492">
        <f t="shared" si="720"/>
        <v>0</v>
      </c>
      <c r="AU1572" s="1268"/>
      <c r="AV1572" s="1492">
        <f t="shared" si="721"/>
        <v>0</v>
      </c>
      <c r="AW1572" s="1493">
        <f t="shared" si="722"/>
        <v>0</v>
      </c>
      <c r="AX1572" s="2153">
        <f t="shared" si="723"/>
        <v>0</v>
      </c>
      <c r="AY1572" s="1495">
        <f t="shared" si="724"/>
        <v>0</v>
      </c>
      <c r="AZ1572" s="1937"/>
      <c r="BA1572" s="1508">
        <v>1331818</v>
      </c>
      <c r="BB1572" s="1508">
        <v>1931818</v>
      </c>
      <c r="BC1572" s="1508">
        <v>2231818</v>
      </c>
      <c r="BD1572" s="1508">
        <v>431818</v>
      </c>
      <c r="BE1572" s="2174"/>
      <c r="BF1572" s="1229"/>
      <c r="BG1572" s="1317"/>
      <c r="BH1572" s="1229"/>
      <c r="BI1572" s="1317"/>
      <c r="BJ1572" s="1229"/>
      <c r="BK1572" s="1317"/>
      <c r="BL1572" s="1229"/>
      <c r="BM1572" s="1229"/>
      <c r="BN1572" s="1229"/>
      <c r="BO1572" s="1490">
        <f t="shared" si="725"/>
        <v>0</v>
      </c>
      <c r="BP1572" s="1496">
        <f t="shared" si="731"/>
        <v>0</v>
      </c>
      <c r="BQ1572" s="1305"/>
      <c r="BS1572" s="1298"/>
      <c r="BT1572" s="1298"/>
      <c r="BU1572" s="1298"/>
      <c r="BV1572" s="1298"/>
      <c r="BW1572" s="1298"/>
    </row>
    <row r="1573" spans="1:75" ht="15" x14ac:dyDescent="0.25">
      <c r="A1573" s="1315">
        <v>8</v>
      </c>
      <c r="B1573" s="2051">
        <v>43823</v>
      </c>
      <c r="C1573" s="1929">
        <f t="shared" si="712"/>
        <v>1549</v>
      </c>
      <c r="D1573" s="1305" t="s">
        <v>58</v>
      </c>
      <c r="E1573" s="1305" t="s">
        <v>57</v>
      </c>
      <c r="F1573" s="1266"/>
      <c r="G1573" s="1301">
        <f t="shared" si="732"/>
        <v>0</v>
      </c>
      <c r="H1573" s="1268"/>
      <c r="I1573" s="817">
        <f t="shared" si="727"/>
        <v>0</v>
      </c>
      <c r="J1573" s="1268">
        <v>2</v>
      </c>
      <c r="K1573" s="817">
        <f t="shared" si="726"/>
        <v>4463636</v>
      </c>
      <c r="L1573" s="1268"/>
      <c r="M1573" s="817">
        <f t="shared" si="728"/>
        <v>0</v>
      </c>
      <c r="N1573" s="1272">
        <f t="shared" si="730"/>
        <v>2</v>
      </c>
      <c r="O1573" s="1494">
        <f t="shared" si="730"/>
        <v>4463636</v>
      </c>
      <c r="P1573" s="1269">
        <f t="shared" si="715"/>
        <v>80000</v>
      </c>
      <c r="Q1573" s="1307"/>
      <c r="R1573" s="1508">
        <v>1331818</v>
      </c>
      <c r="S1573" s="1508">
        <v>1931818</v>
      </c>
      <c r="T1573" s="1508">
        <v>2231818</v>
      </c>
      <c r="U1573" s="1508">
        <v>431818</v>
      </c>
      <c r="V1573" s="1892"/>
      <c r="W1573" s="1229"/>
      <c r="X1573" s="2337"/>
      <c r="Y1573" s="1229"/>
      <c r="Z1573" s="2395"/>
      <c r="AA1573" s="1229"/>
      <c r="AB1573" s="1317"/>
      <c r="AC1573" s="1229"/>
      <c r="AD1573" s="1229"/>
      <c r="AE1573" s="1229"/>
      <c r="AF1573" s="1490">
        <f t="shared" si="716"/>
        <v>0</v>
      </c>
      <c r="AG1573" s="1316">
        <f t="shared" si="717"/>
        <v>4463636</v>
      </c>
      <c r="AH1573" s="1305"/>
      <c r="AI1573" s="1305"/>
      <c r="AJ1573" s="1267"/>
      <c r="AK1573" s="1317"/>
      <c r="AL1573" s="1317"/>
      <c r="AM1573" s="1305"/>
      <c r="AN1573" s="1305"/>
      <c r="AO1573" s="1266"/>
      <c r="AP1573" s="1491">
        <f t="shared" si="718"/>
        <v>0</v>
      </c>
      <c r="AQ1573" s="1268"/>
      <c r="AR1573" s="1492">
        <f t="shared" si="719"/>
        <v>0</v>
      </c>
      <c r="AS1573" s="1268"/>
      <c r="AT1573" s="1492">
        <f t="shared" si="720"/>
        <v>0</v>
      </c>
      <c r="AU1573" s="1268"/>
      <c r="AV1573" s="1492">
        <f t="shared" si="721"/>
        <v>0</v>
      </c>
      <c r="AW1573" s="1493">
        <f t="shared" si="722"/>
        <v>0</v>
      </c>
      <c r="AX1573" s="2153">
        <f t="shared" si="723"/>
        <v>0</v>
      </c>
      <c r="AY1573" s="1495">
        <f t="shared" si="724"/>
        <v>0</v>
      </c>
      <c r="AZ1573" s="1937"/>
      <c r="BA1573" s="1508">
        <v>1331818</v>
      </c>
      <c r="BB1573" s="1508">
        <v>1931818</v>
      </c>
      <c r="BC1573" s="1508">
        <v>2231818</v>
      </c>
      <c r="BD1573" s="1508">
        <v>431818</v>
      </c>
      <c r="BE1573" s="2174"/>
      <c r="BF1573" s="1229"/>
      <c r="BG1573" s="1317"/>
      <c r="BH1573" s="1229"/>
      <c r="BI1573" s="1317"/>
      <c r="BJ1573" s="1229"/>
      <c r="BK1573" s="1317"/>
      <c r="BL1573" s="1229"/>
      <c r="BM1573" s="1229"/>
      <c r="BN1573" s="1229"/>
      <c r="BO1573" s="1490">
        <f t="shared" si="725"/>
        <v>0</v>
      </c>
      <c r="BP1573" s="1496">
        <f t="shared" si="731"/>
        <v>0</v>
      </c>
      <c r="BQ1573" s="1305"/>
      <c r="BS1573" s="1298"/>
      <c r="BT1573" s="1298"/>
      <c r="BU1573" s="1298"/>
      <c r="BV1573" s="1298"/>
      <c r="BW1573" s="1298"/>
    </row>
    <row r="1574" spans="1:75" ht="15" x14ac:dyDescent="0.25">
      <c r="A1574" s="1315">
        <v>9</v>
      </c>
      <c r="B1574" s="2051">
        <v>43823</v>
      </c>
      <c r="C1574" s="1929">
        <f t="shared" ref="C1574:C1605" si="733">C1573+1</f>
        <v>1550</v>
      </c>
      <c r="D1574" s="1305" t="s">
        <v>350</v>
      </c>
      <c r="E1574" s="1305" t="s">
        <v>57</v>
      </c>
      <c r="F1574" s="1266"/>
      <c r="G1574" s="1301">
        <f t="shared" si="732"/>
        <v>0</v>
      </c>
      <c r="H1574" s="1268"/>
      <c r="I1574" s="817">
        <f t="shared" si="727"/>
        <v>0</v>
      </c>
      <c r="J1574" s="1268">
        <v>2</v>
      </c>
      <c r="K1574" s="817">
        <f t="shared" si="726"/>
        <v>4463636</v>
      </c>
      <c r="L1574" s="1268"/>
      <c r="M1574" s="817">
        <f t="shared" si="728"/>
        <v>0</v>
      </c>
      <c r="N1574" s="1272">
        <f t="shared" si="730"/>
        <v>2</v>
      </c>
      <c r="O1574" s="1494">
        <f t="shared" si="730"/>
        <v>4463636</v>
      </c>
      <c r="P1574" s="1269">
        <f t="shared" si="715"/>
        <v>80000</v>
      </c>
      <c r="Q1574" s="1307"/>
      <c r="R1574" s="1508">
        <v>1331818</v>
      </c>
      <c r="S1574" s="1508">
        <v>1931818</v>
      </c>
      <c r="T1574" s="1508">
        <v>2231818</v>
      </c>
      <c r="U1574" s="1508">
        <v>431818</v>
      </c>
      <c r="V1574" s="1892"/>
      <c r="W1574" s="1229"/>
      <c r="X1574" s="2337"/>
      <c r="Y1574" s="1229"/>
      <c r="Z1574" s="2395"/>
      <c r="AA1574" s="1229"/>
      <c r="AB1574" s="1317"/>
      <c r="AC1574" s="1229"/>
      <c r="AD1574" s="1229"/>
      <c r="AE1574" s="1229"/>
      <c r="AF1574" s="1490">
        <f t="shared" si="716"/>
        <v>0</v>
      </c>
      <c r="AG1574" s="1316">
        <f t="shared" si="717"/>
        <v>4463636</v>
      </c>
      <c r="AH1574" s="1305"/>
      <c r="AI1574" s="1305"/>
      <c r="AJ1574" s="1267"/>
      <c r="AK1574" s="1317"/>
      <c r="AL1574" s="1317"/>
      <c r="AM1574" s="1305"/>
      <c r="AN1574" s="1305"/>
      <c r="AO1574" s="1266"/>
      <c r="AP1574" s="1491">
        <f t="shared" si="718"/>
        <v>0</v>
      </c>
      <c r="AQ1574" s="1268"/>
      <c r="AR1574" s="1492">
        <f t="shared" si="719"/>
        <v>0</v>
      </c>
      <c r="AS1574" s="1268"/>
      <c r="AT1574" s="1492">
        <f t="shared" si="720"/>
        <v>0</v>
      </c>
      <c r="AU1574" s="1268"/>
      <c r="AV1574" s="1492">
        <f t="shared" si="721"/>
        <v>0</v>
      </c>
      <c r="AW1574" s="1493">
        <f t="shared" si="722"/>
        <v>0</v>
      </c>
      <c r="AX1574" s="2153">
        <f t="shared" si="723"/>
        <v>0</v>
      </c>
      <c r="AY1574" s="1495">
        <f t="shared" si="724"/>
        <v>0</v>
      </c>
      <c r="AZ1574" s="1937"/>
      <c r="BA1574" s="1508">
        <v>1331818</v>
      </c>
      <c r="BB1574" s="1508">
        <v>1931818</v>
      </c>
      <c r="BC1574" s="1508">
        <v>2231818</v>
      </c>
      <c r="BD1574" s="1508">
        <v>431818</v>
      </c>
      <c r="BE1574" s="2174"/>
      <c r="BF1574" s="1229"/>
      <c r="BG1574" s="1317"/>
      <c r="BH1574" s="1229"/>
      <c r="BI1574" s="1317"/>
      <c r="BJ1574" s="1229"/>
      <c r="BK1574" s="1317"/>
      <c r="BL1574" s="1229"/>
      <c r="BM1574" s="1229"/>
      <c r="BN1574" s="1229"/>
      <c r="BO1574" s="1490">
        <f t="shared" si="725"/>
        <v>0</v>
      </c>
      <c r="BP1574" s="1496">
        <f t="shared" si="731"/>
        <v>0</v>
      </c>
      <c r="BQ1574" s="1305"/>
      <c r="BS1574" s="1298"/>
      <c r="BT1574" s="1298"/>
      <c r="BU1574" s="1298"/>
      <c r="BV1574" s="1298"/>
      <c r="BW1574" s="1298"/>
    </row>
    <row r="1575" spans="1:75" ht="15" x14ac:dyDescent="0.25">
      <c r="A1575" s="1315">
        <v>1</v>
      </c>
      <c r="B1575" s="2051">
        <v>43826</v>
      </c>
      <c r="C1575" s="1929">
        <f t="shared" si="733"/>
        <v>1551</v>
      </c>
      <c r="D1575" s="1305" t="s">
        <v>89</v>
      </c>
      <c r="E1575" s="1305" t="s">
        <v>31</v>
      </c>
      <c r="F1575" s="1266">
        <v>2</v>
      </c>
      <c r="G1575" s="1301">
        <f t="shared" si="732"/>
        <v>2663636</v>
      </c>
      <c r="H1575" s="1268"/>
      <c r="I1575" s="817">
        <f t="shared" si="727"/>
        <v>0</v>
      </c>
      <c r="J1575" s="1268">
        <v>1</v>
      </c>
      <c r="K1575" s="817">
        <f t="shared" si="726"/>
        <v>2231818</v>
      </c>
      <c r="L1575" s="1268"/>
      <c r="M1575" s="817">
        <f t="shared" si="728"/>
        <v>0</v>
      </c>
      <c r="N1575" s="1272">
        <f t="shared" si="730"/>
        <v>3</v>
      </c>
      <c r="O1575" s="1494">
        <f t="shared" si="730"/>
        <v>4895454</v>
      </c>
      <c r="P1575" s="1269">
        <f t="shared" si="715"/>
        <v>120000</v>
      </c>
      <c r="Q1575" s="1307"/>
      <c r="R1575" s="1508">
        <v>1331818</v>
      </c>
      <c r="S1575" s="1508">
        <v>1931818</v>
      </c>
      <c r="T1575" s="1508">
        <v>2231818</v>
      </c>
      <c r="U1575" s="1508">
        <v>431818</v>
      </c>
      <c r="V1575" s="1892"/>
      <c r="W1575" s="1229"/>
      <c r="X1575" s="2337"/>
      <c r="Y1575" s="1229"/>
      <c r="Z1575" s="2395"/>
      <c r="AA1575" s="1229"/>
      <c r="AB1575" s="1317"/>
      <c r="AC1575" s="1229"/>
      <c r="AD1575" s="1229"/>
      <c r="AE1575" s="1229"/>
      <c r="AF1575" s="1490">
        <f t="shared" si="716"/>
        <v>0</v>
      </c>
      <c r="AG1575" s="1316">
        <f t="shared" si="717"/>
        <v>4895454</v>
      </c>
      <c r="AH1575" s="1305"/>
      <c r="AI1575" s="1305"/>
      <c r="AJ1575" s="1267"/>
      <c r="AK1575" s="1317"/>
      <c r="AL1575" s="1317"/>
      <c r="AM1575" s="1305"/>
      <c r="AN1575" s="1305"/>
      <c r="AO1575" s="1266"/>
      <c r="AP1575" s="1491">
        <f t="shared" si="718"/>
        <v>0</v>
      </c>
      <c r="AQ1575" s="1268"/>
      <c r="AR1575" s="1492">
        <f t="shared" si="719"/>
        <v>0</v>
      </c>
      <c r="AS1575" s="1268"/>
      <c r="AT1575" s="1492">
        <f t="shared" si="720"/>
        <v>0</v>
      </c>
      <c r="AU1575" s="1268"/>
      <c r="AV1575" s="1492">
        <f t="shared" si="721"/>
        <v>0</v>
      </c>
      <c r="AW1575" s="1493">
        <f t="shared" si="722"/>
        <v>0</v>
      </c>
      <c r="AX1575" s="2153">
        <f t="shared" si="723"/>
        <v>0</v>
      </c>
      <c r="AY1575" s="1495">
        <f t="shared" si="724"/>
        <v>0</v>
      </c>
      <c r="AZ1575" s="1937"/>
      <c r="BA1575" s="1508">
        <v>1331818</v>
      </c>
      <c r="BB1575" s="1508">
        <v>1931818</v>
      </c>
      <c r="BC1575" s="1508">
        <v>2231818</v>
      </c>
      <c r="BD1575" s="1508">
        <v>431818</v>
      </c>
      <c r="BE1575" s="2174"/>
      <c r="BF1575" s="1229"/>
      <c r="BG1575" s="1317"/>
      <c r="BH1575" s="1229"/>
      <c r="BI1575" s="1317"/>
      <c r="BJ1575" s="1229"/>
      <c r="BK1575" s="1317"/>
      <c r="BL1575" s="1229"/>
      <c r="BM1575" s="1229"/>
      <c r="BN1575" s="1229"/>
      <c r="BO1575" s="1490">
        <f t="shared" si="725"/>
        <v>0</v>
      </c>
      <c r="BP1575" s="1496">
        <f t="shared" si="731"/>
        <v>0</v>
      </c>
      <c r="BQ1575" s="1305"/>
      <c r="BS1575" s="1298"/>
      <c r="BT1575" s="1298"/>
      <c r="BU1575" s="1298"/>
      <c r="BV1575" s="1298"/>
      <c r="BW1575" s="1298"/>
    </row>
    <row r="1576" spans="1:75" ht="15" x14ac:dyDescent="0.25">
      <c r="A1576" s="1315">
        <v>2</v>
      </c>
      <c r="B1576" s="2051">
        <v>43826</v>
      </c>
      <c r="C1576" s="1929">
        <f t="shared" si="733"/>
        <v>1552</v>
      </c>
      <c r="D1576" s="1305" t="s">
        <v>89</v>
      </c>
      <c r="E1576" s="1305" t="s">
        <v>31</v>
      </c>
      <c r="F1576" s="1266">
        <v>2</v>
      </c>
      <c r="G1576" s="1301">
        <f t="shared" si="732"/>
        <v>2663636</v>
      </c>
      <c r="H1576" s="1268"/>
      <c r="I1576" s="817">
        <f t="shared" si="727"/>
        <v>0</v>
      </c>
      <c r="J1576" s="1268"/>
      <c r="K1576" s="817">
        <f t="shared" si="726"/>
        <v>0</v>
      </c>
      <c r="L1576" s="1268"/>
      <c r="M1576" s="817">
        <f t="shared" si="728"/>
        <v>0</v>
      </c>
      <c r="N1576" s="1272">
        <f t="shared" si="730"/>
        <v>2</v>
      </c>
      <c r="O1576" s="1494">
        <f t="shared" si="730"/>
        <v>2663636</v>
      </c>
      <c r="P1576" s="1269">
        <f t="shared" si="715"/>
        <v>80000</v>
      </c>
      <c r="Q1576" s="1307"/>
      <c r="R1576" s="1508">
        <v>1331818</v>
      </c>
      <c r="S1576" s="1508">
        <v>1931818</v>
      </c>
      <c r="T1576" s="1508">
        <v>2231818</v>
      </c>
      <c r="U1576" s="1508">
        <v>431818</v>
      </c>
      <c r="V1576" s="1892"/>
      <c r="W1576" s="1229"/>
      <c r="X1576" s="2337"/>
      <c r="Y1576" s="1229"/>
      <c r="Z1576" s="2395"/>
      <c r="AA1576" s="1229"/>
      <c r="AB1576" s="1317"/>
      <c r="AC1576" s="1229"/>
      <c r="AD1576" s="1229"/>
      <c r="AE1576" s="1229"/>
      <c r="AF1576" s="1490">
        <f t="shared" si="716"/>
        <v>0</v>
      </c>
      <c r="AG1576" s="1316">
        <f t="shared" si="717"/>
        <v>2663636</v>
      </c>
      <c r="AH1576" s="1305"/>
      <c r="AI1576" s="1305"/>
      <c r="AJ1576" s="1267"/>
      <c r="AK1576" s="1317"/>
      <c r="AL1576" s="1317"/>
      <c r="AM1576" s="1305"/>
      <c r="AN1576" s="1305"/>
      <c r="AO1576" s="1266"/>
      <c r="AP1576" s="1491">
        <f t="shared" si="718"/>
        <v>0</v>
      </c>
      <c r="AQ1576" s="1268"/>
      <c r="AR1576" s="1492">
        <f t="shared" si="719"/>
        <v>0</v>
      </c>
      <c r="AS1576" s="1268"/>
      <c r="AT1576" s="1492">
        <f t="shared" si="720"/>
        <v>0</v>
      </c>
      <c r="AU1576" s="1268"/>
      <c r="AV1576" s="1492">
        <f t="shared" si="721"/>
        <v>0</v>
      </c>
      <c r="AW1576" s="1493">
        <f t="shared" si="722"/>
        <v>0</v>
      </c>
      <c r="AX1576" s="2153">
        <f t="shared" si="723"/>
        <v>0</v>
      </c>
      <c r="AY1576" s="1495">
        <f t="shared" si="724"/>
        <v>0</v>
      </c>
      <c r="AZ1576" s="1937"/>
      <c r="BA1576" s="1508">
        <v>1331818</v>
      </c>
      <c r="BB1576" s="1508">
        <v>1931818</v>
      </c>
      <c r="BC1576" s="1508">
        <v>2231818</v>
      </c>
      <c r="BD1576" s="1508">
        <v>431818</v>
      </c>
      <c r="BE1576" s="2174"/>
      <c r="BF1576" s="1229"/>
      <c r="BG1576" s="1317"/>
      <c r="BH1576" s="1229"/>
      <c r="BI1576" s="1317"/>
      <c r="BJ1576" s="1229"/>
      <c r="BK1576" s="1317"/>
      <c r="BL1576" s="1229"/>
      <c r="BM1576" s="1229"/>
      <c r="BN1576" s="1229"/>
      <c r="BO1576" s="1490">
        <f t="shared" si="725"/>
        <v>0</v>
      </c>
      <c r="BP1576" s="1496">
        <f t="shared" si="731"/>
        <v>0</v>
      </c>
      <c r="BQ1576" s="1305"/>
      <c r="BS1576" s="1298"/>
      <c r="BT1576" s="1298"/>
      <c r="BU1576" s="1298"/>
      <c r="BV1576" s="1298"/>
      <c r="BW1576" s="1298"/>
    </row>
    <row r="1577" spans="1:75" ht="15" x14ac:dyDescent="0.25">
      <c r="A1577" s="1315">
        <v>3</v>
      </c>
      <c r="B1577" s="2051">
        <v>43826</v>
      </c>
      <c r="C1577" s="1929">
        <f t="shared" si="733"/>
        <v>1553</v>
      </c>
      <c r="D1577" s="1305" t="s">
        <v>32</v>
      </c>
      <c r="E1577" s="1305" t="s">
        <v>31</v>
      </c>
      <c r="F1577" s="1266">
        <v>3</v>
      </c>
      <c r="G1577" s="1301">
        <f t="shared" si="732"/>
        <v>3995454</v>
      </c>
      <c r="H1577" s="1268"/>
      <c r="I1577" s="817">
        <f t="shared" si="727"/>
        <v>0</v>
      </c>
      <c r="J1577" s="1268"/>
      <c r="K1577" s="817">
        <f t="shared" si="726"/>
        <v>0</v>
      </c>
      <c r="L1577" s="1268"/>
      <c r="M1577" s="817">
        <f t="shared" si="728"/>
        <v>0</v>
      </c>
      <c r="N1577" s="1272">
        <f t="shared" si="730"/>
        <v>3</v>
      </c>
      <c r="O1577" s="1494">
        <f t="shared" si="730"/>
        <v>3995454</v>
      </c>
      <c r="P1577" s="1269">
        <f t="shared" si="715"/>
        <v>120000</v>
      </c>
      <c r="Q1577" s="1307"/>
      <c r="R1577" s="1508">
        <v>1331818</v>
      </c>
      <c r="S1577" s="1508">
        <v>1931818</v>
      </c>
      <c r="T1577" s="1508">
        <v>2231818</v>
      </c>
      <c r="U1577" s="1508">
        <v>431818</v>
      </c>
      <c r="V1577" s="1892"/>
      <c r="W1577" s="1229"/>
      <c r="X1577" s="2337"/>
      <c r="Y1577" s="1229"/>
      <c r="Z1577" s="2395"/>
      <c r="AA1577" s="1229"/>
      <c r="AB1577" s="1317"/>
      <c r="AC1577" s="1229"/>
      <c r="AD1577" s="1229"/>
      <c r="AE1577" s="1229"/>
      <c r="AF1577" s="1490">
        <f t="shared" si="716"/>
        <v>0</v>
      </c>
      <c r="AG1577" s="1316">
        <f t="shared" si="717"/>
        <v>3995454</v>
      </c>
      <c r="AH1577" s="1305"/>
      <c r="AI1577" s="1305"/>
      <c r="AJ1577" s="1267"/>
      <c r="AK1577" s="1317"/>
      <c r="AL1577" s="1317"/>
      <c r="AM1577" s="1305"/>
      <c r="AN1577" s="1305"/>
      <c r="AO1577" s="1266"/>
      <c r="AP1577" s="1491">
        <f t="shared" si="718"/>
        <v>0</v>
      </c>
      <c r="AQ1577" s="1268"/>
      <c r="AR1577" s="1492">
        <f t="shared" si="719"/>
        <v>0</v>
      </c>
      <c r="AS1577" s="1268"/>
      <c r="AT1577" s="1492">
        <f t="shared" si="720"/>
        <v>0</v>
      </c>
      <c r="AU1577" s="1268"/>
      <c r="AV1577" s="1492">
        <f t="shared" si="721"/>
        <v>0</v>
      </c>
      <c r="AW1577" s="1493">
        <f t="shared" si="722"/>
        <v>0</v>
      </c>
      <c r="AX1577" s="2153">
        <f t="shared" si="723"/>
        <v>0</v>
      </c>
      <c r="AY1577" s="1495">
        <f t="shared" si="724"/>
        <v>0</v>
      </c>
      <c r="AZ1577" s="1937"/>
      <c r="BA1577" s="1508">
        <v>1331818</v>
      </c>
      <c r="BB1577" s="1508">
        <v>1931818</v>
      </c>
      <c r="BC1577" s="1508">
        <v>2231818</v>
      </c>
      <c r="BD1577" s="1508">
        <v>431818</v>
      </c>
      <c r="BE1577" s="2174"/>
      <c r="BF1577" s="1229"/>
      <c r="BG1577" s="1317"/>
      <c r="BH1577" s="1229"/>
      <c r="BI1577" s="1317"/>
      <c r="BJ1577" s="1229"/>
      <c r="BK1577" s="1317"/>
      <c r="BL1577" s="1229"/>
      <c r="BM1577" s="1229"/>
      <c r="BN1577" s="1229"/>
      <c r="BO1577" s="1490">
        <f t="shared" si="725"/>
        <v>0</v>
      </c>
      <c r="BP1577" s="1496">
        <f t="shared" si="731"/>
        <v>0</v>
      </c>
      <c r="BQ1577" s="1305"/>
      <c r="BS1577" s="1298"/>
      <c r="BT1577" s="1298"/>
      <c r="BU1577" s="1298"/>
      <c r="BV1577" s="1298"/>
      <c r="BW1577" s="1298"/>
    </row>
    <row r="1578" spans="1:75" ht="15" x14ac:dyDescent="0.25">
      <c r="A1578" s="1315">
        <v>4</v>
      </c>
      <c r="B1578" s="2051">
        <v>43826</v>
      </c>
      <c r="C1578" s="1929">
        <f t="shared" si="733"/>
        <v>1554</v>
      </c>
      <c r="D1578" s="1305" t="s">
        <v>89</v>
      </c>
      <c r="E1578" s="1305" t="s">
        <v>31</v>
      </c>
      <c r="F1578" s="1266">
        <v>2</v>
      </c>
      <c r="G1578" s="1301">
        <f t="shared" si="732"/>
        <v>2663636</v>
      </c>
      <c r="H1578" s="1268"/>
      <c r="I1578" s="817">
        <f t="shared" si="727"/>
        <v>0</v>
      </c>
      <c r="J1578" s="1268"/>
      <c r="K1578" s="817">
        <f t="shared" si="726"/>
        <v>0</v>
      </c>
      <c r="L1578" s="1268"/>
      <c r="M1578" s="817">
        <f t="shared" si="728"/>
        <v>0</v>
      </c>
      <c r="N1578" s="1272">
        <f t="shared" si="730"/>
        <v>2</v>
      </c>
      <c r="O1578" s="1494">
        <f t="shared" si="730"/>
        <v>2663636</v>
      </c>
      <c r="P1578" s="1269">
        <f t="shared" si="715"/>
        <v>80000</v>
      </c>
      <c r="Q1578" s="1307"/>
      <c r="R1578" s="1508">
        <v>1331818</v>
      </c>
      <c r="S1578" s="1508">
        <v>1931818</v>
      </c>
      <c r="T1578" s="1508">
        <v>2231818</v>
      </c>
      <c r="U1578" s="1508">
        <v>431818</v>
      </c>
      <c r="V1578" s="1892"/>
      <c r="W1578" s="1229"/>
      <c r="X1578" s="2337"/>
      <c r="Y1578" s="1229"/>
      <c r="Z1578" s="2395"/>
      <c r="AA1578" s="1229"/>
      <c r="AB1578" s="1317"/>
      <c r="AC1578" s="1229"/>
      <c r="AD1578" s="1229"/>
      <c r="AE1578" s="1229"/>
      <c r="AF1578" s="1490">
        <f t="shared" si="716"/>
        <v>0</v>
      </c>
      <c r="AG1578" s="1316">
        <f t="shared" si="717"/>
        <v>2663636</v>
      </c>
      <c r="AH1578" s="1305"/>
      <c r="AI1578" s="1305"/>
      <c r="AJ1578" s="1267"/>
      <c r="AK1578" s="1317"/>
      <c r="AL1578" s="1317"/>
      <c r="AM1578" s="1305"/>
      <c r="AN1578" s="1305"/>
      <c r="AO1578" s="1266"/>
      <c r="AP1578" s="1491">
        <f t="shared" si="718"/>
        <v>0</v>
      </c>
      <c r="AQ1578" s="1268"/>
      <c r="AR1578" s="1492">
        <f t="shared" si="719"/>
        <v>0</v>
      </c>
      <c r="AS1578" s="1268"/>
      <c r="AT1578" s="1492">
        <f t="shared" si="720"/>
        <v>0</v>
      </c>
      <c r="AU1578" s="1268"/>
      <c r="AV1578" s="1492">
        <f t="shared" si="721"/>
        <v>0</v>
      </c>
      <c r="AW1578" s="1493">
        <f t="shared" si="722"/>
        <v>0</v>
      </c>
      <c r="AX1578" s="2153">
        <f t="shared" si="723"/>
        <v>0</v>
      </c>
      <c r="AY1578" s="1495">
        <f t="shared" si="724"/>
        <v>0</v>
      </c>
      <c r="AZ1578" s="1937"/>
      <c r="BA1578" s="1508">
        <v>1331818</v>
      </c>
      <c r="BB1578" s="1508">
        <v>1931818</v>
      </c>
      <c r="BC1578" s="1508">
        <v>2231818</v>
      </c>
      <c r="BD1578" s="1508">
        <v>431818</v>
      </c>
      <c r="BE1578" s="2174"/>
      <c r="BF1578" s="1229"/>
      <c r="BG1578" s="1317"/>
      <c r="BH1578" s="1229"/>
      <c r="BI1578" s="1317"/>
      <c r="BJ1578" s="1229"/>
      <c r="BK1578" s="1317"/>
      <c r="BL1578" s="1229"/>
      <c r="BM1578" s="1229"/>
      <c r="BN1578" s="1229"/>
      <c r="BO1578" s="1490">
        <f t="shared" si="725"/>
        <v>0</v>
      </c>
      <c r="BP1578" s="1496">
        <f t="shared" si="731"/>
        <v>0</v>
      </c>
      <c r="BQ1578" s="1305"/>
      <c r="BS1578" s="1298"/>
      <c r="BT1578" s="1298"/>
      <c r="BU1578" s="1298"/>
      <c r="BV1578" s="1298"/>
      <c r="BW1578" s="1298"/>
    </row>
    <row r="1579" spans="1:75" ht="15" x14ac:dyDescent="0.25">
      <c r="A1579" s="1315">
        <v>5</v>
      </c>
      <c r="B1579" s="2051">
        <v>43826</v>
      </c>
      <c r="C1579" s="1929">
        <f t="shared" si="733"/>
        <v>1555</v>
      </c>
      <c r="D1579" s="1305" t="s">
        <v>289</v>
      </c>
      <c r="E1579" s="1305" t="s">
        <v>57</v>
      </c>
      <c r="F1579" s="1266">
        <v>2</v>
      </c>
      <c r="G1579" s="1301">
        <f t="shared" si="732"/>
        <v>2663636</v>
      </c>
      <c r="H1579" s="1268"/>
      <c r="I1579" s="817">
        <f t="shared" si="727"/>
        <v>0</v>
      </c>
      <c r="J1579" s="1268">
        <v>2</v>
      </c>
      <c r="K1579" s="817">
        <f t="shared" si="726"/>
        <v>4463636</v>
      </c>
      <c r="L1579" s="1268"/>
      <c r="M1579" s="817">
        <f t="shared" si="728"/>
        <v>0</v>
      </c>
      <c r="N1579" s="1272">
        <f t="shared" si="730"/>
        <v>4</v>
      </c>
      <c r="O1579" s="1494">
        <f t="shared" si="730"/>
        <v>7127272</v>
      </c>
      <c r="P1579" s="1269">
        <f t="shared" si="715"/>
        <v>160000</v>
      </c>
      <c r="Q1579" s="1307"/>
      <c r="R1579" s="1508">
        <v>1331818</v>
      </c>
      <c r="S1579" s="1508">
        <v>1931818</v>
      </c>
      <c r="T1579" s="1508">
        <v>2231818</v>
      </c>
      <c r="U1579" s="1508">
        <v>431818</v>
      </c>
      <c r="V1579" s="1892"/>
      <c r="W1579" s="1229"/>
      <c r="X1579" s="2337"/>
      <c r="Y1579" s="1229"/>
      <c r="Z1579" s="2395"/>
      <c r="AA1579" s="1229"/>
      <c r="AB1579" s="1317"/>
      <c r="AC1579" s="1229"/>
      <c r="AD1579" s="1229"/>
      <c r="AE1579" s="1229"/>
      <c r="AF1579" s="1490">
        <f t="shared" si="716"/>
        <v>0</v>
      </c>
      <c r="AG1579" s="1316">
        <f t="shared" si="717"/>
        <v>7127272</v>
      </c>
      <c r="AH1579" s="1305"/>
      <c r="AI1579" s="1305"/>
      <c r="AJ1579" s="1267"/>
      <c r="AK1579" s="1317"/>
      <c r="AL1579" s="1317"/>
      <c r="AM1579" s="1305"/>
      <c r="AN1579" s="1305"/>
      <c r="AO1579" s="1266"/>
      <c r="AP1579" s="1491">
        <f t="shared" si="718"/>
        <v>0</v>
      </c>
      <c r="AQ1579" s="1268"/>
      <c r="AR1579" s="1492">
        <f t="shared" si="719"/>
        <v>0</v>
      </c>
      <c r="AS1579" s="1268"/>
      <c r="AT1579" s="1492">
        <f t="shared" si="720"/>
        <v>0</v>
      </c>
      <c r="AU1579" s="1268"/>
      <c r="AV1579" s="1492">
        <f t="shared" si="721"/>
        <v>0</v>
      </c>
      <c r="AW1579" s="1493">
        <f t="shared" si="722"/>
        <v>0</v>
      </c>
      <c r="AX1579" s="2153">
        <f t="shared" si="723"/>
        <v>0</v>
      </c>
      <c r="AY1579" s="1495">
        <f t="shared" si="724"/>
        <v>0</v>
      </c>
      <c r="AZ1579" s="1937"/>
      <c r="BA1579" s="1508">
        <v>1331818</v>
      </c>
      <c r="BB1579" s="1508">
        <v>1931818</v>
      </c>
      <c r="BC1579" s="1508">
        <v>2231818</v>
      </c>
      <c r="BD1579" s="1508">
        <v>431818</v>
      </c>
      <c r="BE1579" s="2174"/>
      <c r="BF1579" s="1229"/>
      <c r="BG1579" s="1317"/>
      <c r="BH1579" s="1229"/>
      <c r="BI1579" s="1317"/>
      <c r="BJ1579" s="1229"/>
      <c r="BK1579" s="1317"/>
      <c r="BL1579" s="1229"/>
      <c r="BM1579" s="1229"/>
      <c r="BN1579" s="1229"/>
      <c r="BO1579" s="1490">
        <f t="shared" si="725"/>
        <v>0</v>
      </c>
      <c r="BP1579" s="1496">
        <f t="shared" si="731"/>
        <v>0</v>
      </c>
      <c r="BQ1579" s="1305"/>
      <c r="BS1579" s="1298"/>
      <c r="BT1579" s="1298"/>
      <c r="BU1579" s="1298"/>
      <c r="BV1579" s="1298"/>
      <c r="BW1579" s="1298"/>
    </row>
    <row r="1580" spans="1:75" ht="15" x14ac:dyDescent="0.25">
      <c r="A1580" s="1315">
        <v>6</v>
      </c>
      <c r="B1580" s="2051">
        <v>43826</v>
      </c>
      <c r="C1580" s="1929">
        <f t="shared" si="733"/>
        <v>1556</v>
      </c>
      <c r="D1580" s="1305" t="s">
        <v>71</v>
      </c>
      <c r="E1580" s="1305" t="s">
        <v>57</v>
      </c>
      <c r="F1580" s="1266">
        <v>2</v>
      </c>
      <c r="G1580" s="1301">
        <f t="shared" si="732"/>
        <v>2663636</v>
      </c>
      <c r="H1580" s="1268"/>
      <c r="I1580" s="817">
        <f t="shared" si="727"/>
        <v>0</v>
      </c>
      <c r="J1580" s="1268"/>
      <c r="K1580" s="817">
        <f t="shared" si="726"/>
        <v>0</v>
      </c>
      <c r="L1580" s="1268"/>
      <c r="M1580" s="817">
        <f t="shared" si="728"/>
        <v>0</v>
      </c>
      <c r="N1580" s="1272">
        <f t="shared" si="730"/>
        <v>2</v>
      </c>
      <c r="O1580" s="1494">
        <f t="shared" si="730"/>
        <v>2663636</v>
      </c>
      <c r="P1580" s="1269">
        <f t="shared" si="715"/>
        <v>80000</v>
      </c>
      <c r="Q1580" s="1307"/>
      <c r="R1580" s="1508">
        <v>1331818</v>
      </c>
      <c r="S1580" s="1508">
        <v>1931818</v>
      </c>
      <c r="T1580" s="1508">
        <v>2231818</v>
      </c>
      <c r="U1580" s="1508">
        <v>431818</v>
      </c>
      <c r="V1580" s="1892"/>
      <c r="W1580" s="1229"/>
      <c r="X1580" s="2337"/>
      <c r="Y1580" s="1229"/>
      <c r="Z1580" s="2395"/>
      <c r="AA1580" s="1229"/>
      <c r="AB1580" s="1317"/>
      <c r="AC1580" s="1229"/>
      <c r="AD1580" s="1229"/>
      <c r="AE1580" s="1229"/>
      <c r="AF1580" s="1490">
        <f t="shared" si="716"/>
        <v>0</v>
      </c>
      <c r="AG1580" s="1316">
        <f t="shared" si="717"/>
        <v>2663636</v>
      </c>
      <c r="AH1580" s="1305"/>
      <c r="AI1580" s="1305"/>
      <c r="AJ1580" s="1267"/>
      <c r="AK1580" s="1317"/>
      <c r="AL1580" s="1317"/>
      <c r="AM1580" s="1305"/>
      <c r="AN1580" s="1305"/>
      <c r="AO1580" s="1266"/>
      <c r="AP1580" s="1491">
        <f t="shared" si="718"/>
        <v>0</v>
      </c>
      <c r="AQ1580" s="1268"/>
      <c r="AR1580" s="1492">
        <f t="shared" si="719"/>
        <v>0</v>
      </c>
      <c r="AS1580" s="1268"/>
      <c r="AT1580" s="1492">
        <f t="shared" si="720"/>
        <v>0</v>
      </c>
      <c r="AU1580" s="1268"/>
      <c r="AV1580" s="1492">
        <f t="shared" si="721"/>
        <v>0</v>
      </c>
      <c r="AW1580" s="1493">
        <f t="shared" si="722"/>
        <v>0</v>
      </c>
      <c r="AX1580" s="2153">
        <f t="shared" si="723"/>
        <v>0</v>
      </c>
      <c r="AY1580" s="1495">
        <f t="shared" si="724"/>
        <v>0</v>
      </c>
      <c r="AZ1580" s="1937"/>
      <c r="BA1580" s="1508">
        <v>1331818</v>
      </c>
      <c r="BB1580" s="1508">
        <v>1931818</v>
      </c>
      <c r="BC1580" s="1508">
        <v>2231818</v>
      </c>
      <c r="BD1580" s="1508">
        <v>431818</v>
      </c>
      <c r="BE1580" s="2174"/>
      <c r="BF1580" s="1229"/>
      <c r="BG1580" s="1317"/>
      <c r="BH1580" s="1229"/>
      <c r="BI1580" s="1317"/>
      <c r="BJ1580" s="1229"/>
      <c r="BK1580" s="1317"/>
      <c r="BL1580" s="1229"/>
      <c r="BM1580" s="1229"/>
      <c r="BN1580" s="1229"/>
      <c r="BO1580" s="1490">
        <f t="shared" si="725"/>
        <v>0</v>
      </c>
      <c r="BP1580" s="1496">
        <f t="shared" si="731"/>
        <v>0</v>
      </c>
      <c r="BQ1580" s="1305"/>
      <c r="BS1580" s="1298"/>
      <c r="BT1580" s="1298"/>
      <c r="BU1580" s="1298"/>
      <c r="BV1580" s="1298"/>
      <c r="BW1580" s="1298"/>
    </row>
    <row r="1581" spans="1:75" ht="15" x14ac:dyDescent="0.25">
      <c r="A1581" s="1315">
        <v>7</v>
      </c>
      <c r="B1581" s="2051">
        <v>43826</v>
      </c>
      <c r="C1581" s="1929">
        <f t="shared" si="733"/>
        <v>1557</v>
      </c>
      <c r="D1581" s="1305" t="s">
        <v>58</v>
      </c>
      <c r="E1581" s="1305" t="s">
        <v>57</v>
      </c>
      <c r="F1581" s="1266">
        <v>2</v>
      </c>
      <c r="G1581" s="1301">
        <f t="shared" si="732"/>
        <v>2663636</v>
      </c>
      <c r="H1581" s="1268"/>
      <c r="I1581" s="817">
        <f t="shared" si="727"/>
        <v>0</v>
      </c>
      <c r="J1581" s="1268"/>
      <c r="K1581" s="817">
        <f t="shared" si="726"/>
        <v>0</v>
      </c>
      <c r="L1581" s="1268"/>
      <c r="M1581" s="817">
        <f t="shared" si="728"/>
        <v>0</v>
      </c>
      <c r="N1581" s="1272">
        <f t="shared" si="730"/>
        <v>2</v>
      </c>
      <c r="O1581" s="1494">
        <f t="shared" si="730"/>
        <v>2663636</v>
      </c>
      <c r="P1581" s="1269">
        <f t="shared" si="715"/>
        <v>80000</v>
      </c>
      <c r="Q1581" s="1307"/>
      <c r="R1581" s="1508">
        <v>1331818</v>
      </c>
      <c r="S1581" s="1508">
        <v>1931818</v>
      </c>
      <c r="T1581" s="1508">
        <v>2231818</v>
      </c>
      <c r="U1581" s="1508">
        <v>431818</v>
      </c>
      <c r="V1581" s="1892"/>
      <c r="W1581" s="1229"/>
      <c r="X1581" s="2337"/>
      <c r="Y1581" s="1229"/>
      <c r="Z1581" s="2395"/>
      <c r="AA1581" s="1229"/>
      <c r="AB1581" s="1317"/>
      <c r="AC1581" s="1229"/>
      <c r="AD1581" s="1229"/>
      <c r="AE1581" s="1229"/>
      <c r="AF1581" s="1490">
        <f t="shared" si="716"/>
        <v>0</v>
      </c>
      <c r="AG1581" s="1316">
        <f t="shared" si="717"/>
        <v>2663636</v>
      </c>
      <c r="AH1581" s="1305"/>
      <c r="AI1581" s="1305"/>
      <c r="AJ1581" s="1267"/>
      <c r="AK1581" s="1317"/>
      <c r="AL1581" s="1317"/>
      <c r="AM1581" s="1305"/>
      <c r="AN1581" s="1305"/>
      <c r="AO1581" s="1266"/>
      <c r="AP1581" s="1491">
        <f t="shared" si="718"/>
        <v>0</v>
      </c>
      <c r="AQ1581" s="1268"/>
      <c r="AR1581" s="1492">
        <f t="shared" si="719"/>
        <v>0</v>
      </c>
      <c r="AS1581" s="1268"/>
      <c r="AT1581" s="1492">
        <f t="shared" si="720"/>
        <v>0</v>
      </c>
      <c r="AU1581" s="1268"/>
      <c r="AV1581" s="1492">
        <f t="shared" si="721"/>
        <v>0</v>
      </c>
      <c r="AW1581" s="1493">
        <f t="shared" si="722"/>
        <v>0</v>
      </c>
      <c r="AX1581" s="2153">
        <f t="shared" si="723"/>
        <v>0</v>
      </c>
      <c r="AY1581" s="1495">
        <f t="shared" si="724"/>
        <v>0</v>
      </c>
      <c r="AZ1581" s="1937"/>
      <c r="BA1581" s="1508">
        <v>1331818</v>
      </c>
      <c r="BB1581" s="1508">
        <v>1931818</v>
      </c>
      <c r="BC1581" s="1508">
        <v>2231818</v>
      </c>
      <c r="BD1581" s="1508">
        <v>431818</v>
      </c>
      <c r="BE1581" s="2174"/>
      <c r="BF1581" s="1229"/>
      <c r="BG1581" s="1317"/>
      <c r="BH1581" s="1229"/>
      <c r="BI1581" s="1317"/>
      <c r="BJ1581" s="1229"/>
      <c r="BK1581" s="1317"/>
      <c r="BL1581" s="1229"/>
      <c r="BM1581" s="1229"/>
      <c r="BN1581" s="1229"/>
      <c r="BO1581" s="1490">
        <f t="shared" si="725"/>
        <v>0</v>
      </c>
      <c r="BP1581" s="1496">
        <f t="shared" si="731"/>
        <v>0</v>
      </c>
      <c r="BQ1581" s="1305"/>
      <c r="BS1581" s="1298"/>
      <c r="BT1581" s="1298"/>
      <c r="BU1581" s="1298"/>
      <c r="BV1581" s="1298"/>
      <c r="BW1581" s="1298"/>
    </row>
    <row r="1582" spans="1:75" ht="15" x14ac:dyDescent="0.25">
      <c r="A1582" s="1315">
        <v>8</v>
      </c>
      <c r="B1582" s="2051">
        <v>43826</v>
      </c>
      <c r="C1582" s="1929">
        <f t="shared" si="733"/>
        <v>1558</v>
      </c>
      <c r="D1582" s="1305" t="s">
        <v>73</v>
      </c>
      <c r="E1582" s="1305" t="s">
        <v>57</v>
      </c>
      <c r="F1582" s="1266">
        <v>3</v>
      </c>
      <c r="G1582" s="1301">
        <f t="shared" si="732"/>
        <v>3995454</v>
      </c>
      <c r="H1582" s="1268"/>
      <c r="I1582" s="817">
        <f t="shared" si="727"/>
        <v>0</v>
      </c>
      <c r="J1582" s="1268"/>
      <c r="K1582" s="817">
        <f t="shared" si="726"/>
        <v>0</v>
      </c>
      <c r="L1582" s="1268"/>
      <c r="M1582" s="817">
        <f t="shared" si="728"/>
        <v>0</v>
      </c>
      <c r="N1582" s="1272">
        <f t="shared" si="730"/>
        <v>3</v>
      </c>
      <c r="O1582" s="1494">
        <f t="shared" si="730"/>
        <v>3995454</v>
      </c>
      <c r="P1582" s="1269">
        <f t="shared" si="715"/>
        <v>120000</v>
      </c>
      <c r="Q1582" s="1307"/>
      <c r="R1582" s="1508">
        <v>1331818</v>
      </c>
      <c r="S1582" s="1508">
        <v>1931818</v>
      </c>
      <c r="T1582" s="1508">
        <v>2231818</v>
      </c>
      <c r="U1582" s="1508">
        <v>431818</v>
      </c>
      <c r="V1582" s="1892"/>
      <c r="W1582" s="1229"/>
      <c r="X1582" s="2337"/>
      <c r="Y1582" s="1229"/>
      <c r="Z1582" s="2395"/>
      <c r="AA1582" s="1229"/>
      <c r="AB1582" s="1317"/>
      <c r="AC1582" s="1229"/>
      <c r="AD1582" s="1229"/>
      <c r="AE1582" s="1229"/>
      <c r="AF1582" s="1490">
        <f t="shared" si="716"/>
        <v>0</v>
      </c>
      <c r="AG1582" s="1316">
        <f t="shared" si="717"/>
        <v>3995454</v>
      </c>
      <c r="AH1582" s="1305"/>
      <c r="AI1582" s="1305"/>
      <c r="AJ1582" s="1267"/>
      <c r="AK1582" s="1317"/>
      <c r="AL1582" s="1317"/>
      <c r="AM1582" s="1305"/>
      <c r="AN1582" s="1305"/>
      <c r="AO1582" s="1266"/>
      <c r="AP1582" s="1491">
        <f t="shared" si="718"/>
        <v>0</v>
      </c>
      <c r="AQ1582" s="1268"/>
      <c r="AR1582" s="1492">
        <f t="shared" si="719"/>
        <v>0</v>
      </c>
      <c r="AS1582" s="1268"/>
      <c r="AT1582" s="1492">
        <f t="shared" si="720"/>
        <v>0</v>
      </c>
      <c r="AU1582" s="1268"/>
      <c r="AV1582" s="1492">
        <f t="shared" si="721"/>
        <v>0</v>
      </c>
      <c r="AW1582" s="1493">
        <f t="shared" si="722"/>
        <v>0</v>
      </c>
      <c r="AX1582" s="2153">
        <f t="shared" si="723"/>
        <v>0</v>
      </c>
      <c r="AY1582" s="1495">
        <f t="shared" si="724"/>
        <v>0</v>
      </c>
      <c r="AZ1582" s="1937"/>
      <c r="BA1582" s="1508">
        <v>1331818</v>
      </c>
      <c r="BB1582" s="1508">
        <v>1931818</v>
      </c>
      <c r="BC1582" s="1508">
        <v>2231818</v>
      </c>
      <c r="BD1582" s="1508">
        <v>431818</v>
      </c>
      <c r="BE1582" s="2174"/>
      <c r="BF1582" s="1229"/>
      <c r="BG1582" s="1317"/>
      <c r="BH1582" s="1229"/>
      <c r="BI1582" s="1317"/>
      <c r="BJ1582" s="1229"/>
      <c r="BK1582" s="1317"/>
      <c r="BL1582" s="1229"/>
      <c r="BM1582" s="1229"/>
      <c r="BN1582" s="1229"/>
      <c r="BO1582" s="1490">
        <f t="shared" si="725"/>
        <v>0</v>
      </c>
      <c r="BP1582" s="1496">
        <f t="shared" si="731"/>
        <v>0</v>
      </c>
      <c r="BQ1582" s="1305"/>
      <c r="BS1582" s="1298"/>
      <c r="BT1582" s="1298"/>
      <c r="BU1582" s="1298"/>
      <c r="BV1582" s="1298"/>
      <c r="BW1582" s="1298"/>
    </row>
    <row r="1583" spans="1:75" ht="15" x14ac:dyDescent="0.25">
      <c r="A1583" s="1315">
        <v>9</v>
      </c>
      <c r="B1583" s="2051">
        <v>43826</v>
      </c>
      <c r="C1583" s="1929">
        <f t="shared" si="733"/>
        <v>1559</v>
      </c>
      <c r="D1583" s="1305" t="s">
        <v>51</v>
      </c>
      <c r="E1583" s="1305" t="s">
        <v>273</v>
      </c>
      <c r="F1583" s="1266">
        <v>2</v>
      </c>
      <c r="G1583" s="1301">
        <f t="shared" si="732"/>
        <v>2663636</v>
      </c>
      <c r="H1583" s="1268"/>
      <c r="I1583" s="817">
        <f t="shared" si="727"/>
        <v>0</v>
      </c>
      <c r="J1583" s="1268"/>
      <c r="K1583" s="817">
        <f t="shared" si="726"/>
        <v>0</v>
      </c>
      <c r="L1583" s="1268"/>
      <c r="M1583" s="817">
        <f t="shared" si="728"/>
        <v>0</v>
      </c>
      <c r="N1583" s="1272">
        <f t="shared" ref="N1583:O1597" si="734">F1583+H1583+J1583+L1583</f>
        <v>2</v>
      </c>
      <c r="O1583" s="1494">
        <f t="shared" si="734"/>
        <v>2663636</v>
      </c>
      <c r="P1583" s="1269">
        <f t="shared" si="715"/>
        <v>80000</v>
      </c>
      <c r="Q1583" s="1307"/>
      <c r="R1583" s="1508">
        <v>1331818</v>
      </c>
      <c r="S1583" s="1508">
        <v>1931818</v>
      </c>
      <c r="T1583" s="1508">
        <v>2231818</v>
      </c>
      <c r="U1583" s="1508">
        <v>431818</v>
      </c>
      <c r="V1583" s="1892"/>
      <c r="W1583" s="1229"/>
      <c r="X1583" s="2337"/>
      <c r="Y1583" s="1229"/>
      <c r="Z1583" s="2395"/>
      <c r="AA1583" s="1229"/>
      <c r="AB1583" s="1317"/>
      <c r="AC1583" s="1229"/>
      <c r="AD1583" s="1229"/>
      <c r="AE1583" s="1229"/>
      <c r="AF1583" s="1490">
        <f t="shared" si="716"/>
        <v>0</v>
      </c>
      <c r="AG1583" s="1316">
        <f t="shared" si="717"/>
        <v>2663636</v>
      </c>
      <c r="AH1583" s="1305"/>
      <c r="AI1583" s="1305"/>
      <c r="AJ1583" s="1267"/>
      <c r="AK1583" s="1317"/>
      <c r="AL1583" s="1317"/>
      <c r="AM1583" s="1305"/>
      <c r="AN1583" s="1305"/>
      <c r="AO1583" s="1266"/>
      <c r="AP1583" s="1491">
        <f t="shared" si="718"/>
        <v>0</v>
      </c>
      <c r="AQ1583" s="1268"/>
      <c r="AR1583" s="1492">
        <f t="shared" si="719"/>
        <v>0</v>
      </c>
      <c r="AS1583" s="1268"/>
      <c r="AT1583" s="1492">
        <f t="shared" si="720"/>
        <v>0</v>
      </c>
      <c r="AU1583" s="1268"/>
      <c r="AV1583" s="1492">
        <f t="shared" si="721"/>
        <v>0</v>
      </c>
      <c r="AW1583" s="1493">
        <f t="shared" si="722"/>
        <v>0</v>
      </c>
      <c r="AX1583" s="2153">
        <f t="shared" si="723"/>
        <v>0</v>
      </c>
      <c r="AY1583" s="1495">
        <f t="shared" si="724"/>
        <v>0</v>
      </c>
      <c r="AZ1583" s="1937"/>
      <c r="BA1583" s="1508">
        <v>1331818</v>
      </c>
      <c r="BB1583" s="1508">
        <v>1931818</v>
      </c>
      <c r="BC1583" s="1508">
        <v>2231818</v>
      </c>
      <c r="BD1583" s="1508">
        <v>431818</v>
      </c>
      <c r="BE1583" s="2174"/>
      <c r="BF1583" s="1229"/>
      <c r="BG1583" s="1317"/>
      <c r="BH1583" s="1229"/>
      <c r="BI1583" s="1317"/>
      <c r="BJ1583" s="1229"/>
      <c r="BK1583" s="1317"/>
      <c r="BL1583" s="1229"/>
      <c r="BM1583" s="1229"/>
      <c r="BN1583" s="1229"/>
      <c r="BO1583" s="1490">
        <f t="shared" si="725"/>
        <v>0</v>
      </c>
      <c r="BP1583" s="1496">
        <f t="shared" si="731"/>
        <v>0</v>
      </c>
      <c r="BQ1583" s="1305"/>
      <c r="BS1583" s="1298"/>
      <c r="BT1583" s="1298"/>
      <c r="BU1583" s="1298"/>
      <c r="BV1583" s="1298"/>
      <c r="BW1583" s="1298"/>
    </row>
    <row r="1584" spans="1:75" ht="15" x14ac:dyDescent="0.25">
      <c r="A1584" s="1315">
        <v>10</v>
      </c>
      <c r="B1584" s="2051">
        <v>43826</v>
      </c>
      <c r="C1584" s="1929">
        <f t="shared" si="733"/>
        <v>1560</v>
      </c>
      <c r="D1584" s="1305" t="s">
        <v>50</v>
      </c>
      <c r="E1584" s="1305" t="s">
        <v>273</v>
      </c>
      <c r="F1584" s="1266">
        <v>2</v>
      </c>
      <c r="G1584" s="1301">
        <f t="shared" si="732"/>
        <v>2663636</v>
      </c>
      <c r="H1584" s="1268"/>
      <c r="I1584" s="817">
        <f t="shared" si="727"/>
        <v>0</v>
      </c>
      <c r="J1584" s="1268"/>
      <c r="K1584" s="817">
        <f t="shared" si="726"/>
        <v>0</v>
      </c>
      <c r="L1584" s="1268"/>
      <c r="M1584" s="817">
        <f t="shared" si="728"/>
        <v>0</v>
      </c>
      <c r="N1584" s="1272">
        <f t="shared" si="734"/>
        <v>2</v>
      </c>
      <c r="O1584" s="1494">
        <f t="shared" si="734"/>
        <v>2663636</v>
      </c>
      <c r="P1584" s="1269">
        <f t="shared" si="715"/>
        <v>80000</v>
      </c>
      <c r="Q1584" s="1307"/>
      <c r="R1584" s="1508">
        <v>1331818</v>
      </c>
      <c r="S1584" s="1508">
        <v>1931818</v>
      </c>
      <c r="T1584" s="1508">
        <v>2231818</v>
      </c>
      <c r="U1584" s="1508">
        <v>431818</v>
      </c>
      <c r="V1584" s="1892"/>
      <c r="W1584" s="1229"/>
      <c r="X1584" s="2337"/>
      <c r="Y1584" s="1229"/>
      <c r="Z1584" s="2395"/>
      <c r="AA1584" s="1229"/>
      <c r="AB1584" s="1317"/>
      <c r="AC1584" s="1229"/>
      <c r="AD1584" s="1229"/>
      <c r="AE1584" s="1229"/>
      <c r="AF1584" s="1490">
        <f t="shared" si="716"/>
        <v>0</v>
      </c>
      <c r="AG1584" s="1316">
        <f t="shared" si="717"/>
        <v>2663636</v>
      </c>
      <c r="AH1584" s="1305"/>
      <c r="AI1584" s="1305"/>
      <c r="AJ1584" s="1267"/>
      <c r="AK1584" s="1317"/>
      <c r="AL1584" s="1317"/>
      <c r="AM1584" s="1305"/>
      <c r="AN1584" s="1305"/>
      <c r="AO1584" s="1266"/>
      <c r="AP1584" s="1491">
        <f t="shared" si="718"/>
        <v>0</v>
      </c>
      <c r="AQ1584" s="1268"/>
      <c r="AR1584" s="1492">
        <f t="shared" si="719"/>
        <v>0</v>
      </c>
      <c r="AS1584" s="1268"/>
      <c r="AT1584" s="1492">
        <f t="shared" si="720"/>
        <v>0</v>
      </c>
      <c r="AU1584" s="1268"/>
      <c r="AV1584" s="1492">
        <f t="shared" si="721"/>
        <v>0</v>
      </c>
      <c r="AW1584" s="1493">
        <f t="shared" si="722"/>
        <v>0</v>
      </c>
      <c r="AX1584" s="2153">
        <f t="shared" si="723"/>
        <v>0</v>
      </c>
      <c r="AY1584" s="1495">
        <f t="shared" si="724"/>
        <v>0</v>
      </c>
      <c r="AZ1584" s="1937"/>
      <c r="BA1584" s="1508">
        <v>1331818</v>
      </c>
      <c r="BB1584" s="1508">
        <v>1931818</v>
      </c>
      <c r="BC1584" s="1508">
        <v>2231818</v>
      </c>
      <c r="BD1584" s="1508">
        <v>431818</v>
      </c>
      <c r="BE1584" s="2174"/>
      <c r="BF1584" s="1229"/>
      <c r="BG1584" s="1317"/>
      <c r="BH1584" s="1229"/>
      <c r="BI1584" s="1317"/>
      <c r="BJ1584" s="1229"/>
      <c r="BK1584" s="1317"/>
      <c r="BL1584" s="1229"/>
      <c r="BM1584" s="1229"/>
      <c r="BN1584" s="1229"/>
      <c r="BO1584" s="1490">
        <f t="shared" si="725"/>
        <v>0</v>
      </c>
      <c r="BP1584" s="1496">
        <f t="shared" si="731"/>
        <v>0</v>
      </c>
      <c r="BQ1584" s="1305"/>
      <c r="BS1584" s="1298"/>
      <c r="BT1584" s="1298"/>
      <c r="BU1584" s="1298"/>
      <c r="BV1584" s="1298"/>
      <c r="BW1584" s="1298"/>
    </row>
    <row r="1585" spans="1:75" ht="15" x14ac:dyDescent="0.25">
      <c r="A1585" s="1315">
        <v>11</v>
      </c>
      <c r="B1585" s="2051">
        <v>43826</v>
      </c>
      <c r="C1585" s="1929">
        <f t="shared" si="733"/>
        <v>1561</v>
      </c>
      <c r="D1585" s="1305" t="s">
        <v>83</v>
      </c>
      <c r="E1585" s="1305" t="s">
        <v>273</v>
      </c>
      <c r="F1585" s="1266">
        <v>2</v>
      </c>
      <c r="G1585" s="1301">
        <f t="shared" si="732"/>
        <v>2663636</v>
      </c>
      <c r="H1585" s="1268"/>
      <c r="I1585" s="817">
        <f t="shared" si="727"/>
        <v>0</v>
      </c>
      <c r="J1585" s="1268"/>
      <c r="K1585" s="817">
        <f t="shared" si="726"/>
        <v>0</v>
      </c>
      <c r="L1585" s="1268"/>
      <c r="M1585" s="817">
        <f t="shared" si="728"/>
        <v>0</v>
      </c>
      <c r="N1585" s="1272">
        <f t="shared" si="734"/>
        <v>2</v>
      </c>
      <c r="O1585" s="1494">
        <f t="shared" si="734"/>
        <v>2663636</v>
      </c>
      <c r="P1585" s="1269">
        <f t="shared" si="715"/>
        <v>80000</v>
      </c>
      <c r="Q1585" s="1307"/>
      <c r="R1585" s="1508">
        <v>1331818</v>
      </c>
      <c r="S1585" s="1508">
        <v>1931818</v>
      </c>
      <c r="T1585" s="1508">
        <v>2231818</v>
      </c>
      <c r="U1585" s="1508">
        <v>431818</v>
      </c>
      <c r="V1585" s="1892"/>
      <c r="W1585" s="1229"/>
      <c r="X1585" s="2337"/>
      <c r="Y1585" s="1229"/>
      <c r="Z1585" s="2395"/>
      <c r="AA1585" s="1229"/>
      <c r="AB1585" s="1317"/>
      <c r="AC1585" s="1229"/>
      <c r="AD1585" s="1229"/>
      <c r="AE1585" s="1229"/>
      <c r="AF1585" s="1490">
        <f t="shared" si="716"/>
        <v>0</v>
      </c>
      <c r="AG1585" s="1316">
        <f t="shared" si="717"/>
        <v>2663636</v>
      </c>
      <c r="AH1585" s="1305"/>
      <c r="AI1585" s="1305"/>
      <c r="AJ1585" s="1267"/>
      <c r="AK1585" s="1317"/>
      <c r="AL1585" s="1317"/>
      <c r="AM1585" s="1305"/>
      <c r="AN1585" s="1305"/>
      <c r="AO1585" s="1266"/>
      <c r="AP1585" s="1491">
        <f t="shared" si="718"/>
        <v>0</v>
      </c>
      <c r="AQ1585" s="1268"/>
      <c r="AR1585" s="1492">
        <f t="shared" si="719"/>
        <v>0</v>
      </c>
      <c r="AS1585" s="1268"/>
      <c r="AT1585" s="1492">
        <f t="shared" si="720"/>
        <v>0</v>
      </c>
      <c r="AU1585" s="1268"/>
      <c r="AV1585" s="1492">
        <f t="shared" si="721"/>
        <v>0</v>
      </c>
      <c r="AW1585" s="1493">
        <f t="shared" si="722"/>
        <v>0</v>
      </c>
      <c r="AX1585" s="2153">
        <f t="shared" si="723"/>
        <v>0</v>
      </c>
      <c r="AY1585" s="1495">
        <f t="shared" si="724"/>
        <v>0</v>
      </c>
      <c r="AZ1585" s="1937"/>
      <c r="BA1585" s="1508">
        <v>1331818</v>
      </c>
      <c r="BB1585" s="1508">
        <v>1931818</v>
      </c>
      <c r="BC1585" s="1508">
        <v>2231818</v>
      </c>
      <c r="BD1585" s="1508">
        <v>431818</v>
      </c>
      <c r="BE1585" s="2174"/>
      <c r="BF1585" s="1229"/>
      <c r="BG1585" s="1317"/>
      <c r="BH1585" s="1229"/>
      <c r="BI1585" s="1317"/>
      <c r="BJ1585" s="1229"/>
      <c r="BK1585" s="1317"/>
      <c r="BL1585" s="1229"/>
      <c r="BM1585" s="1229"/>
      <c r="BN1585" s="1229"/>
      <c r="BO1585" s="1490">
        <f t="shared" si="725"/>
        <v>0</v>
      </c>
      <c r="BP1585" s="1496">
        <f t="shared" si="731"/>
        <v>0</v>
      </c>
      <c r="BQ1585" s="1305"/>
      <c r="BS1585" s="1298"/>
      <c r="BT1585" s="1298"/>
      <c r="BU1585" s="1298"/>
      <c r="BV1585" s="1298"/>
      <c r="BW1585" s="1298"/>
    </row>
    <row r="1586" spans="1:75" ht="15" x14ac:dyDescent="0.25">
      <c r="A1586" s="1315">
        <v>12</v>
      </c>
      <c r="B1586" s="2051">
        <v>43826</v>
      </c>
      <c r="C1586" s="1929">
        <f t="shared" si="733"/>
        <v>1562</v>
      </c>
      <c r="D1586" s="1305" t="s">
        <v>44</v>
      </c>
      <c r="E1586" s="1305" t="s">
        <v>273</v>
      </c>
      <c r="F1586" s="1266">
        <v>2</v>
      </c>
      <c r="G1586" s="1301">
        <f t="shared" si="732"/>
        <v>2663636</v>
      </c>
      <c r="H1586" s="1268"/>
      <c r="I1586" s="817">
        <f t="shared" si="727"/>
        <v>0</v>
      </c>
      <c r="J1586" s="1268"/>
      <c r="K1586" s="817">
        <f t="shared" si="726"/>
        <v>0</v>
      </c>
      <c r="L1586" s="1268"/>
      <c r="M1586" s="817">
        <f t="shared" si="728"/>
        <v>0</v>
      </c>
      <c r="N1586" s="1272">
        <f t="shared" si="734"/>
        <v>2</v>
      </c>
      <c r="O1586" s="1494">
        <f t="shared" si="734"/>
        <v>2663636</v>
      </c>
      <c r="P1586" s="1269">
        <f t="shared" si="715"/>
        <v>80000</v>
      </c>
      <c r="Q1586" s="1307"/>
      <c r="R1586" s="1508">
        <v>1331818</v>
      </c>
      <c r="S1586" s="1508">
        <v>1931818</v>
      </c>
      <c r="T1586" s="1508">
        <v>2231818</v>
      </c>
      <c r="U1586" s="1508">
        <v>431818</v>
      </c>
      <c r="V1586" s="1892"/>
      <c r="W1586" s="1229"/>
      <c r="X1586" s="2337"/>
      <c r="Y1586" s="1229"/>
      <c r="Z1586" s="2395"/>
      <c r="AA1586" s="1229"/>
      <c r="AB1586" s="1317"/>
      <c r="AC1586" s="1229"/>
      <c r="AD1586" s="1229"/>
      <c r="AE1586" s="1229"/>
      <c r="AF1586" s="1490">
        <f t="shared" si="716"/>
        <v>0</v>
      </c>
      <c r="AG1586" s="1316">
        <f t="shared" si="717"/>
        <v>2663636</v>
      </c>
      <c r="AH1586" s="1305"/>
      <c r="AI1586" s="1305"/>
      <c r="AJ1586" s="1267"/>
      <c r="AK1586" s="1317"/>
      <c r="AL1586" s="1317"/>
      <c r="AM1586" s="1305"/>
      <c r="AN1586" s="1305"/>
      <c r="AO1586" s="1266"/>
      <c r="AP1586" s="1491">
        <f t="shared" si="718"/>
        <v>0</v>
      </c>
      <c r="AQ1586" s="1268"/>
      <c r="AR1586" s="1492">
        <f t="shared" si="719"/>
        <v>0</v>
      </c>
      <c r="AS1586" s="1268"/>
      <c r="AT1586" s="1492">
        <f t="shared" si="720"/>
        <v>0</v>
      </c>
      <c r="AU1586" s="1268"/>
      <c r="AV1586" s="1492">
        <f t="shared" si="721"/>
        <v>0</v>
      </c>
      <c r="AW1586" s="1493">
        <f t="shared" si="722"/>
        <v>0</v>
      </c>
      <c r="AX1586" s="2153">
        <f t="shared" si="723"/>
        <v>0</v>
      </c>
      <c r="AY1586" s="1495">
        <f t="shared" si="724"/>
        <v>0</v>
      </c>
      <c r="AZ1586" s="1937"/>
      <c r="BA1586" s="1508">
        <v>1331818</v>
      </c>
      <c r="BB1586" s="1508">
        <v>1931818</v>
      </c>
      <c r="BC1586" s="1508">
        <v>2231818</v>
      </c>
      <c r="BD1586" s="1508">
        <v>431818</v>
      </c>
      <c r="BE1586" s="2174"/>
      <c r="BF1586" s="1229"/>
      <c r="BG1586" s="1317"/>
      <c r="BH1586" s="1229"/>
      <c r="BI1586" s="1317"/>
      <c r="BJ1586" s="1229"/>
      <c r="BK1586" s="1317"/>
      <c r="BL1586" s="1229"/>
      <c r="BM1586" s="1229"/>
      <c r="BN1586" s="1229"/>
      <c r="BO1586" s="1490">
        <f t="shared" si="725"/>
        <v>0</v>
      </c>
      <c r="BP1586" s="1496">
        <f t="shared" si="731"/>
        <v>0</v>
      </c>
      <c r="BQ1586" s="1305"/>
      <c r="BS1586" s="1298"/>
      <c r="BT1586" s="1298"/>
      <c r="BU1586" s="1298"/>
      <c r="BV1586" s="1298"/>
      <c r="BW1586" s="1298"/>
    </row>
    <row r="1587" spans="1:75" ht="15" x14ac:dyDescent="0.25">
      <c r="A1587" s="1315">
        <v>13</v>
      </c>
      <c r="B1587" s="2051">
        <v>43826</v>
      </c>
      <c r="C1587" s="1929">
        <f t="shared" si="733"/>
        <v>1563</v>
      </c>
      <c r="D1587" s="1305" t="s">
        <v>255</v>
      </c>
      <c r="E1587" s="1305" t="s">
        <v>273</v>
      </c>
      <c r="F1587" s="1266">
        <v>2</v>
      </c>
      <c r="G1587" s="1301">
        <f t="shared" si="732"/>
        <v>2663636</v>
      </c>
      <c r="H1587" s="1268"/>
      <c r="I1587" s="817">
        <f t="shared" si="727"/>
        <v>0</v>
      </c>
      <c r="J1587" s="1268"/>
      <c r="K1587" s="817">
        <f t="shared" si="726"/>
        <v>0</v>
      </c>
      <c r="L1587" s="1268"/>
      <c r="M1587" s="817">
        <f t="shared" si="728"/>
        <v>0</v>
      </c>
      <c r="N1587" s="1272">
        <f t="shared" si="734"/>
        <v>2</v>
      </c>
      <c r="O1587" s="1494">
        <f t="shared" si="734"/>
        <v>2663636</v>
      </c>
      <c r="P1587" s="1269">
        <f t="shared" si="715"/>
        <v>80000</v>
      </c>
      <c r="Q1587" s="1307"/>
      <c r="R1587" s="1508">
        <v>1331818</v>
      </c>
      <c r="S1587" s="1508">
        <v>1931818</v>
      </c>
      <c r="T1587" s="1508">
        <v>2231818</v>
      </c>
      <c r="U1587" s="1508">
        <v>431818</v>
      </c>
      <c r="V1587" s="1892"/>
      <c r="W1587" s="1229"/>
      <c r="X1587" s="2337"/>
      <c r="Y1587" s="1229"/>
      <c r="Z1587" s="2395"/>
      <c r="AA1587" s="1229"/>
      <c r="AB1587" s="1317"/>
      <c r="AC1587" s="1229"/>
      <c r="AD1587" s="1229"/>
      <c r="AE1587" s="1229"/>
      <c r="AF1587" s="1490">
        <f t="shared" si="716"/>
        <v>0</v>
      </c>
      <c r="AG1587" s="1316">
        <f t="shared" si="717"/>
        <v>2663636</v>
      </c>
      <c r="AH1587" s="1305"/>
      <c r="AI1587" s="1305"/>
      <c r="AJ1587" s="1267"/>
      <c r="AK1587" s="1317"/>
      <c r="AL1587" s="1317"/>
      <c r="AM1587" s="1305"/>
      <c r="AN1587" s="1305"/>
      <c r="AO1587" s="1266"/>
      <c r="AP1587" s="1491">
        <f t="shared" si="718"/>
        <v>0</v>
      </c>
      <c r="AQ1587" s="1268"/>
      <c r="AR1587" s="1492">
        <f t="shared" si="719"/>
        <v>0</v>
      </c>
      <c r="AS1587" s="1268"/>
      <c r="AT1587" s="1492">
        <f t="shared" si="720"/>
        <v>0</v>
      </c>
      <c r="AU1587" s="1268"/>
      <c r="AV1587" s="1492">
        <f t="shared" si="721"/>
        <v>0</v>
      </c>
      <c r="AW1587" s="1493">
        <f t="shared" si="722"/>
        <v>0</v>
      </c>
      <c r="AX1587" s="2153">
        <f t="shared" si="723"/>
        <v>0</v>
      </c>
      <c r="AY1587" s="1495">
        <f t="shared" si="724"/>
        <v>0</v>
      </c>
      <c r="AZ1587" s="1937"/>
      <c r="BA1587" s="1508">
        <v>1331818</v>
      </c>
      <c r="BB1587" s="1508">
        <v>1931818</v>
      </c>
      <c r="BC1587" s="1508">
        <v>2231818</v>
      </c>
      <c r="BD1587" s="1508">
        <v>431818</v>
      </c>
      <c r="BE1587" s="2174"/>
      <c r="BF1587" s="1229"/>
      <c r="BG1587" s="1317"/>
      <c r="BH1587" s="1229"/>
      <c r="BI1587" s="1317"/>
      <c r="BJ1587" s="1229"/>
      <c r="BK1587" s="1317"/>
      <c r="BL1587" s="1229"/>
      <c r="BM1587" s="1229"/>
      <c r="BN1587" s="1229"/>
      <c r="BO1587" s="1490">
        <f t="shared" si="725"/>
        <v>0</v>
      </c>
      <c r="BP1587" s="1496">
        <f t="shared" si="731"/>
        <v>0</v>
      </c>
      <c r="BQ1587" s="1305"/>
      <c r="BS1587" s="1298"/>
      <c r="BT1587" s="1298"/>
      <c r="BU1587" s="1298"/>
      <c r="BV1587" s="1298"/>
      <c r="BW1587" s="1298"/>
    </row>
    <row r="1588" spans="1:75" ht="15" x14ac:dyDescent="0.25">
      <c r="A1588" s="1315">
        <v>1</v>
      </c>
      <c r="B1588" s="2051">
        <v>43827</v>
      </c>
      <c r="C1588" s="1929">
        <f t="shared" si="733"/>
        <v>1564</v>
      </c>
      <c r="D1588" s="1305" t="s">
        <v>36</v>
      </c>
      <c r="E1588" s="1305" t="s">
        <v>31</v>
      </c>
      <c r="F1588" s="1266">
        <v>4</v>
      </c>
      <c r="G1588" s="1301">
        <f t="shared" si="732"/>
        <v>5327272</v>
      </c>
      <c r="H1588" s="1268">
        <v>2</v>
      </c>
      <c r="I1588" s="817">
        <f t="shared" si="727"/>
        <v>3863636</v>
      </c>
      <c r="J1588" s="1268"/>
      <c r="K1588" s="817">
        <f t="shared" si="726"/>
        <v>0</v>
      </c>
      <c r="L1588" s="1268"/>
      <c r="M1588" s="817">
        <f t="shared" si="728"/>
        <v>0</v>
      </c>
      <c r="N1588" s="1272">
        <f t="shared" si="734"/>
        <v>6</v>
      </c>
      <c r="O1588" s="1494">
        <f t="shared" si="734"/>
        <v>9190908</v>
      </c>
      <c r="P1588" s="1269">
        <f t="shared" si="715"/>
        <v>240000</v>
      </c>
      <c r="Q1588" s="1307"/>
      <c r="R1588" s="1508">
        <v>1331818</v>
      </c>
      <c r="S1588" s="1508">
        <v>1931818</v>
      </c>
      <c r="T1588" s="1508">
        <v>2231818</v>
      </c>
      <c r="U1588" s="1508">
        <v>431818</v>
      </c>
      <c r="V1588" s="1892"/>
      <c r="W1588" s="1229"/>
      <c r="X1588" s="2337"/>
      <c r="Y1588" s="1229"/>
      <c r="Z1588" s="2395"/>
      <c r="AA1588" s="1229"/>
      <c r="AB1588" s="1317"/>
      <c r="AC1588" s="1229"/>
      <c r="AD1588" s="1229"/>
      <c r="AE1588" s="1229"/>
      <c r="AF1588" s="1490">
        <f t="shared" si="716"/>
        <v>0</v>
      </c>
      <c r="AG1588" s="1316">
        <f t="shared" si="717"/>
        <v>9190908</v>
      </c>
      <c r="AH1588" s="1305"/>
      <c r="AI1588" s="1305"/>
      <c r="AJ1588" s="1267"/>
      <c r="AK1588" s="1317"/>
      <c r="AL1588" s="1317"/>
      <c r="AM1588" s="1305"/>
      <c r="AN1588" s="1305"/>
      <c r="AO1588" s="1266"/>
      <c r="AP1588" s="1491">
        <f t="shared" si="718"/>
        <v>0</v>
      </c>
      <c r="AQ1588" s="1268"/>
      <c r="AR1588" s="1492">
        <f t="shared" si="719"/>
        <v>0</v>
      </c>
      <c r="AS1588" s="1268"/>
      <c r="AT1588" s="1492">
        <f t="shared" si="720"/>
        <v>0</v>
      </c>
      <c r="AU1588" s="1268"/>
      <c r="AV1588" s="1492">
        <f t="shared" si="721"/>
        <v>0</v>
      </c>
      <c r="AW1588" s="1493">
        <f t="shared" si="722"/>
        <v>0</v>
      </c>
      <c r="AX1588" s="2153">
        <f t="shared" si="723"/>
        <v>0</v>
      </c>
      <c r="AY1588" s="1495">
        <f t="shared" si="724"/>
        <v>0</v>
      </c>
      <c r="AZ1588" s="1937"/>
      <c r="BA1588" s="1508">
        <v>1331818</v>
      </c>
      <c r="BB1588" s="1508">
        <v>1931818</v>
      </c>
      <c r="BC1588" s="1508">
        <v>2231818</v>
      </c>
      <c r="BD1588" s="1508">
        <v>431818</v>
      </c>
      <c r="BE1588" s="2174"/>
      <c r="BF1588" s="1229"/>
      <c r="BG1588" s="1317"/>
      <c r="BH1588" s="1229"/>
      <c r="BI1588" s="1317"/>
      <c r="BJ1588" s="1229"/>
      <c r="BK1588" s="1317"/>
      <c r="BL1588" s="1229"/>
      <c r="BM1588" s="1229"/>
      <c r="BN1588" s="1229"/>
      <c r="BO1588" s="1490">
        <f t="shared" si="725"/>
        <v>0</v>
      </c>
      <c r="BP1588" s="1496">
        <f t="shared" si="731"/>
        <v>0</v>
      </c>
      <c r="BQ1588" s="1305"/>
      <c r="BS1588" s="1298"/>
      <c r="BT1588" s="1298"/>
      <c r="BU1588" s="1298"/>
      <c r="BV1588" s="1298"/>
      <c r="BW1588" s="1298"/>
    </row>
    <row r="1589" spans="1:75" ht="15" x14ac:dyDescent="0.25">
      <c r="A1589" s="1315">
        <v>3</v>
      </c>
      <c r="B1589" s="2051">
        <v>43827</v>
      </c>
      <c r="C1589" s="1929">
        <v>1565</v>
      </c>
      <c r="D1589" s="1305" t="s">
        <v>36</v>
      </c>
      <c r="E1589" s="1305" t="s">
        <v>31</v>
      </c>
      <c r="F1589" s="1266"/>
      <c r="G1589" s="1301">
        <f t="shared" ref="G1589:G1620" si="735">F1589*R1590</f>
        <v>0</v>
      </c>
      <c r="H1589" s="1268"/>
      <c r="I1589" s="817">
        <f t="shared" ref="I1589:I1620" si="736">H1589*S1590</f>
        <v>0</v>
      </c>
      <c r="J1589" s="1268"/>
      <c r="K1589" s="817">
        <f t="shared" ref="K1589:K1620" si="737">J1589*T1590</f>
        <v>0</v>
      </c>
      <c r="L1589" s="1268">
        <v>5</v>
      </c>
      <c r="M1589" s="817">
        <f t="shared" ref="M1589:M1620" si="738">L1589*U1590</f>
        <v>2159090</v>
      </c>
      <c r="N1589" s="1272">
        <f t="shared" si="734"/>
        <v>5</v>
      </c>
      <c r="O1589" s="1494">
        <f t="shared" si="734"/>
        <v>2159090</v>
      </c>
      <c r="P1589" s="1269">
        <f t="shared" si="715"/>
        <v>200000</v>
      </c>
      <c r="Q1589" s="1307"/>
      <c r="R1589" s="1508">
        <v>1331818</v>
      </c>
      <c r="S1589" s="1508">
        <v>1931818</v>
      </c>
      <c r="T1589" s="1508">
        <v>2231818</v>
      </c>
      <c r="U1589" s="1508">
        <v>431818</v>
      </c>
      <c r="V1589" s="1892"/>
      <c r="W1589" s="1229"/>
      <c r="X1589" s="2337"/>
      <c r="Y1589" s="1229"/>
      <c r="Z1589" s="2395"/>
      <c r="AA1589" s="1229"/>
      <c r="AB1589" s="1317"/>
      <c r="AC1589" s="1229"/>
      <c r="AD1589" s="1229"/>
      <c r="AE1589" s="1229"/>
      <c r="AF1589" s="1490">
        <f t="shared" si="716"/>
        <v>0</v>
      </c>
      <c r="AG1589" s="1316" t="e">
        <f>#REF!-AF1589</f>
        <v>#REF!</v>
      </c>
      <c r="AH1589" s="1305"/>
      <c r="AI1589" s="1305"/>
      <c r="AJ1589" s="1267"/>
      <c r="AK1589" s="1317"/>
      <c r="AL1589" s="1317"/>
      <c r="AM1589" s="1305"/>
      <c r="AN1589" s="1305"/>
      <c r="AO1589" s="1266"/>
      <c r="AP1589" s="1491">
        <f t="shared" si="718"/>
        <v>0</v>
      </c>
      <c r="AQ1589" s="1268"/>
      <c r="AR1589" s="1492">
        <f t="shared" si="719"/>
        <v>0</v>
      </c>
      <c r="AS1589" s="1268"/>
      <c r="AT1589" s="1492">
        <f t="shared" si="720"/>
        <v>0</v>
      </c>
      <c r="AU1589" s="1268"/>
      <c r="AV1589" s="1492">
        <f t="shared" si="721"/>
        <v>0</v>
      </c>
      <c r="AW1589" s="1493">
        <f t="shared" si="722"/>
        <v>0</v>
      </c>
      <c r="AX1589" s="2153">
        <f t="shared" si="723"/>
        <v>0</v>
      </c>
      <c r="AY1589" s="1495">
        <f t="shared" si="724"/>
        <v>0</v>
      </c>
      <c r="AZ1589" s="1937"/>
      <c r="BA1589" s="1508">
        <v>1331818</v>
      </c>
      <c r="BB1589" s="1508">
        <v>1931818</v>
      </c>
      <c r="BC1589" s="1508">
        <v>2231818</v>
      </c>
      <c r="BD1589" s="1508">
        <v>431818</v>
      </c>
      <c r="BE1589" s="2174"/>
      <c r="BF1589" s="1229"/>
      <c r="BG1589" s="1317"/>
      <c r="BH1589" s="1229"/>
      <c r="BI1589" s="1317"/>
      <c r="BJ1589" s="1229"/>
      <c r="BK1589" s="1317"/>
      <c r="BL1589" s="1229"/>
      <c r="BM1589" s="1229"/>
      <c r="BN1589" s="1229"/>
      <c r="BO1589" s="1490">
        <f t="shared" si="725"/>
        <v>0</v>
      </c>
      <c r="BP1589" s="1496">
        <f t="shared" si="731"/>
        <v>0</v>
      </c>
      <c r="BQ1589" s="1305"/>
      <c r="BS1589" s="1298"/>
      <c r="BT1589" s="1298"/>
      <c r="BU1589" s="1298"/>
      <c r="BV1589" s="1298"/>
      <c r="BW1589" s="1298"/>
    </row>
    <row r="1590" spans="1:75" ht="15" x14ac:dyDescent="0.25">
      <c r="A1590" s="1315">
        <v>4</v>
      </c>
      <c r="B1590" s="2051">
        <v>43827</v>
      </c>
      <c r="C1590" s="1929">
        <f t="shared" si="733"/>
        <v>1566</v>
      </c>
      <c r="D1590" s="1305" t="s">
        <v>33</v>
      </c>
      <c r="E1590" s="1305" t="s">
        <v>31</v>
      </c>
      <c r="F1590" s="1266">
        <v>2</v>
      </c>
      <c r="G1590" s="1301">
        <f t="shared" si="735"/>
        <v>2663636</v>
      </c>
      <c r="H1590" s="1268"/>
      <c r="I1590" s="817">
        <f t="shared" si="736"/>
        <v>0</v>
      </c>
      <c r="J1590" s="1268"/>
      <c r="K1590" s="817">
        <f t="shared" si="737"/>
        <v>0</v>
      </c>
      <c r="L1590" s="1268"/>
      <c r="M1590" s="817">
        <f t="shared" si="738"/>
        <v>0</v>
      </c>
      <c r="N1590" s="1272">
        <f t="shared" si="734"/>
        <v>2</v>
      </c>
      <c r="O1590" s="1494">
        <f t="shared" si="734"/>
        <v>2663636</v>
      </c>
      <c r="P1590" s="1269">
        <f t="shared" si="715"/>
        <v>80000</v>
      </c>
      <c r="Q1590" s="1307"/>
      <c r="R1590" s="1508">
        <v>1331818</v>
      </c>
      <c r="S1590" s="1508">
        <v>1931818</v>
      </c>
      <c r="T1590" s="1508">
        <v>2231818</v>
      </c>
      <c r="U1590" s="1508">
        <v>431818</v>
      </c>
      <c r="V1590" s="1892"/>
      <c r="W1590" s="1229"/>
      <c r="X1590" s="2337"/>
      <c r="Y1590" s="1229"/>
      <c r="Z1590" s="2395"/>
      <c r="AA1590" s="1229"/>
      <c r="AB1590" s="1317"/>
      <c r="AC1590" s="1229"/>
      <c r="AD1590" s="1229"/>
      <c r="AE1590" s="1229"/>
      <c r="AF1590" s="1490">
        <f t="shared" si="716"/>
        <v>0</v>
      </c>
      <c r="AG1590" s="1316">
        <f t="shared" ref="AG1590:AG1621" si="739">O1589-AF1590</f>
        <v>2159090</v>
      </c>
      <c r="AH1590" s="1305"/>
      <c r="AI1590" s="1305"/>
      <c r="AJ1590" s="1267"/>
      <c r="AK1590" s="1317"/>
      <c r="AL1590" s="1317"/>
      <c r="AM1590" s="1305"/>
      <c r="AN1590" s="1305"/>
      <c r="AO1590" s="1266"/>
      <c r="AP1590" s="1491">
        <f t="shared" si="718"/>
        <v>0</v>
      </c>
      <c r="AQ1590" s="1268"/>
      <c r="AR1590" s="1492">
        <f t="shared" si="719"/>
        <v>0</v>
      </c>
      <c r="AS1590" s="1268"/>
      <c r="AT1590" s="1492">
        <f t="shared" si="720"/>
        <v>0</v>
      </c>
      <c r="AU1590" s="1268"/>
      <c r="AV1590" s="1492">
        <f t="shared" si="721"/>
        <v>0</v>
      </c>
      <c r="AW1590" s="1493">
        <f t="shared" si="722"/>
        <v>0</v>
      </c>
      <c r="AX1590" s="2153">
        <f t="shared" si="723"/>
        <v>0</v>
      </c>
      <c r="AY1590" s="1495">
        <f t="shared" si="724"/>
        <v>0</v>
      </c>
      <c r="AZ1590" s="1937"/>
      <c r="BA1590" s="1508">
        <v>1331818</v>
      </c>
      <c r="BB1590" s="1508">
        <v>1931818</v>
      </c>
      <c r="BC1590" s="1508">
        <v>2231818</v>
      </c>
      <c r="BD1590" s="1508">
        <v>431818</v>
      </c>
      <c r="BE1590" s="2174"/>
      <c r="BF1590" s="1229"/>
      <c r="BG1590" s="1317"/>
      <c r="BH1590" s="1229"/>
      <c r="BI1590" s="1317"/>
      <c r="BJ1590" s="1229"/>
      <c r="BK1590" s="1317"/>
      <c r="BL1590" s="1229"/>
      <c r="BM1590" s="1229"/>
      <c r="BN1590" s="1229"/>
      <c r="BO1590" s="1490">
        <f t="shared" si="725"/>
        <v>0</v>
      </c>
      <c r="BP1590" s="1496">
        <f t="shared" si="731"/>
        <v>0</v>
      </c>
      <c r="BQ1590" s="1958"/>
      <c r="BS1590" s="1298"/>
      <c r="BT1590" s="1298"/>
      <c r="BU1590" s="1298"/>
      <c r="BV1590" s="1298"/>
      <c r="BW1590" s="1298"/>
    </row>
    <row r="1591" spans="1:75" ht="15" x14ac:dyDescent="0.25">
      <c r="A1591" s="1315">
        <v>5</v>
      </c>
      <c r="B1591" s="2051">
        <v>43827</v>
      </c>
      <c r="C1591" s="1929" t="s">
        <v>374</v>
      </c>
      <c r="D1591" s="1305" t="s">
        <v>33</v>
      </c>
      <c r="E1591" s="1305" t="s">
        <v>31</v>
      </c>
      <c r="F1591" s="1266"/>
      <c r="G1591" s="1301">
        <f t="shared" si="735"/>
        <v>0</v>
      </c>
      <c r="H1591" s="1268">
        <v>3</v>
      </c>
      <c r="I1591" s="817">
        <f t="shared" si="736"/>
        <v>5795454</v>
      </c>
      <c r="J1591" s="1268"/>
      <c r="K1591" s="817">
        <f t="shared" si="737"/>
        <v>0</v>
      </c>
      <c r="L1591" s="1268"/>
      <c r="M1591" s="817">
        <f t="shared" si="738"/>
        <v>0</v>
      </c>
      <c r="N1591" s="1272">
        <f t="shared" si="734"/>
        <v>3</v>
      </c>
      <c r="O1591" s="1494">
        <f t="shared" si="734"/>
        <v>5795454</v>
      </c>
      <c r="P1591" s="1269">
        <f t="shared" si="715"/>
        <v>120000</v>
      </c>
      <c r="Q1591" s="1307"/>
      <c r="R1591" s="1508">
        <v>1331818</v>
      </c>
      <c r="S1591" s="1508">
        <v>1931818</v>
      </c>
      <c r="T1591" s="1508">
        <v>2231818</v>
      </c>
      <c r="U1591" s="1508">
        <v>431818</v>
      </c>
      <c r="V1591" s="1892"/>
      <c r="W1591" s="1229"/>
      <c r="X1591" s="2337"/>
      <c r="Y1591" s="1229"/>
      <c r="Z1591" s="2395"/>
      <c r="AA1591" s="1229"/>
      <c r="AB1591" s="1317"/>
      <c r="AC1591" s="1229"/>
      <c r="AD1591" s="1229"/>
      <c r="AE1591" s="1229"/>
      <c r="AF1591" s="1490">
        <f t="shared" si="716"/>
        <v>0</v>
      </c>
      <c r="AG1591" s="1316">
        <f t="shared" si="739"/>
        <v>2663636</v>
      </c>
      <c r="AH1591" s="1305"/>
      <c r="AI1591" s="1305"/>
      <c r="AJ1591" s="1267"/>
      <c r="AK1591" s="1317"/>
      <c r="AL1591" s="1317"/>
      <c r="AM1591" s="1305"/>
      <c r="AN1591" s="1305"/>
      <c r="AO1591" s="1266"/>
      <c r="AP1591" s="1491">
        <f t="shared" si="718"/>
        <v>0</v>
      </c>
      <c r="AQ1591" s="1268"/>
      <c r="AR1591" s="1492">
        <f t="shared" si="719"/>
        <v>0</v>
      </c>
      <c r="AS1591" s="1268"/>
      <c r="AT1591" s="1492">
        <f t="shared" si="720"/>
        <v>0</v>
      </c>
      <c r="AU1591" s="1268"/>
      <c r="AV1591" s="1492">
        <f t="shared" si="721"/>
        <v>0</v>
      </c>
      <c r="AW1591" s="1493">
        <f t="shared" si="722"/>
        <v>0</v>
      </c>
      <c r="AX1591" s="2153">
        <f t="shared" si="723"/>
        <v>0</v>
      </c>
      <c r="AY1591" s="1495">
        <f t="shared" si="724"/>
        <v>0</v>
      </c>
      <c r="AZ1591" s="1937"/>
      <c r="BA1591" s="1508">
        <v>1331818</v>
      </c>
      <c r="BB1591" s="1508">
        <v>1931818</v>
      </c>
      <c r="BC1591" s="1508">
        <v>2231818</v>
      </c>
      <c r="BD1591" s="1508">
        <v>431818</v>
      </c>
      <c r="BE1591" s="2174"/>
      <c r="BF1591" s="1229"/>
      <c r="BG1591" s="1317"/>
      <c r="BH1591" s="1229"/>
      <c r="BI1591" s="1317"/>
      <c r="BJ1591" s="1229"/>
      <c r="BK1591" s="1317"/>
      <c r="BL1591" s="1229"/>
      <c r="BM1591" s="1229"/>
      <c r="BN1591" s="1229"/>
      <c r="BO1591" s="1490">
        <f t="shared" si="725"/>
        <v>0</v>
      </c>
      <c r="BP1591" s="1496">
        <f t="shared" si="731"/>
        <v>0</v>
      </c>
      <c r="BQ1591" s="1305"/>
      <c r="BS1591" s="1298"/>
      <c r="BT1591" s="1298"/>
      <c r="BU1591" s="1298"/>
      <c r="BV1591" s="1298"/>
      <c r="BW1591" s="1298"/>
    </row>
    <row r="1592" spans="1:75" ht="15" x14ac:dyDescent="0.25">
      <c r="A1592" s="1315">
        <v>6</v>
      </c>
      <c r="B1592" s="2051">
        <v>43827</v>
      </c>
      <c r="C1592" s="1929">
        <v>1567</v>
      </c>
      <c r="D1592" s="1305" t="s">
        <v>33</v>
      </c>
      <c r="E1592" s="1305" t="s">
        <v>31</v>
      </c>
      <c r="F1592" s="1266"/>
      <c r="G1592" s="1301">
        <f t="shared" si="735"/>
        <v>0</v>
      </c>
      <c r="H1592" s="1268"/>
      <c r="I1592" s="817">
        <f t="shared" si="736"/>
        <v>0</v>
      </c>
      <c r="J1592" s="1268"/>
      <c r="K1592" s="817">
        <f t="shared" si="737"/>
        <v>0</v>
      </c>
      <c r="L1592" s="1268">
        <v>5</v>
      </c>
      <c r="M1592" s="817">
        <f t="shared" si="738"/>
        <v>2159090</v>
      </c>
      <c r="N1592" s="1272">
        <f t="shared" si="734"/>
        <v>5</v>
      </c>
      <c r="O1592" s="1494">
        <f t="shared" si="734"/>
        <v>2159090</v>
      </c>
      <c r="P1592" s="1269">
        <f t="shared" si="715"/>
        <v>200000</v>
      </c>
      <c r="Q1592" s="1307"/>
      <c r="R1592" s="1508">
        <v>1331818</v>
      </c>
      <c r="S1592" s="1508">
        <v>1931818</v>
      </c>
      <c r="T1592" s="1508">
        <v>2231818</v>
      </c>
      <c r="U1592" s="1508">
        <v>431818</v>
      </c>
      <c r="V1592" s="1892"/>
      <c r="W1592" s="1229"/>
      <c r="X1592" s="2337"/>
      <c r="Y1592" s="1229"/>
      <c r="Z1592" s="2395"/>
      <c r="AA1592" s="1229"/>
      <c r="AB1592" s="1317"/>
      <c r="AC1592" s="1229"/>
      <c r="AD1592" s="1229"/>
      <c r="AE1592" s="1229"/>
      <c r="AF1592" s="1490">
        <f t="shared" si="716"/>
        <v>0</v>
      </c>
      <c r="AG1592" s="1316">
        <f t="shared" si="739"/>
        <v>5795454</v>
      </c>
      <c r="AH1592" s="1305"/>
      <c r="AI1592" s="1305"/>
      <c r="AJ1592" s="1267"/>
      <c r="AK1592" s="1317"/>
      <c r="AL1592" s="1317"/>
      <c r="AM1592" s="1305"/>
      <c r="AN1592" s="1305"/>
      <c r="AO1592" s="1266"/>
      <c r="AP1592" s="1491">
        <f t="shared" si="718"/>
        <v>0</v>
      </c>
      <c r="AQ1592" s="1268"/>
      <c r="AR1592" s="1492">
        <f t="shared" si="719"/>
        <v>0</v>
      </c>
      <c r="AS1592" s="1268"/>
      <c r="AT1592" s="1492">
        <f t="shared" si="720"/>
        <v>0</v>
      </c>
      <c r="AU1592" s="1268"/>
      <c r="AV1592" s="1492">
        <f t="shared" si="721"/>
        <v>0</v>
      </c>
      <c r="AW1592" s="1493">
        <f t="shared" si="722"/>
        <v>0</v>
      </c>
      <c r="AX1592" s="2153">
        <f t="shared" si="723"/>
        <v>0</v>
      </c>
      <c r="AY1592" s="1495">
        <f t="shared" si="724"/>
        <v>0</v>
      </c>
      <c r="AZ1592" s="1937"/>
      <c r="BA1592" s="1508">
        <v>1331818</v>
      </c>
      <c r="BB1592" s="1508">
        <v>1931818</v>
      </c>
      <c r="BC1592" s="1508">
        <v>2231818</v>
      </c>
      <c r="BD1592" s="1508">
        <v>431818</v>
      </c>
      <c r="BE1592" s="2174"/>
      <c r="BF1592" s="1229"/>
      <c r="BG1592" s="1317"/>
      <c r="BH1592" s="1229"/>
      <c r="BI1592" s="1317"/>
      <c r="BJ1592" s="1229"/>
      <c r="BK1592" s="1317"/>
      <c r="BL1592" s="1229"/>
      <c r="BM1592" s="1229"/>
      <c r="BN1592" s="1229"/>
      <c r="BO1592" s="1490">
        <f t="shared" si="725"/>
        <v>0</v>
      </c>
      <c r="BP1592" s="1496">
        <f t="shared" si="731"/>
        <v>0</v>
      </c>
      <c r="BQ1592" s="1305"/>
      <c r="BS1592" s="1298"/>
      <c r="BT1592" s="1298"/>
      <c r="BU1592" s="1298"/>
      <c r="BV1592" s="1298"/>
      <c r="BW1592" s="1298"/>
    </row>
    <row r="1593" spans="1:75" ht="15" x14ac:dyDescent="0.25">
      <c r="A1593" s="1315">
        <v>7</v>
      </c>
      <c r="B1593" s="2051">
        <v>43827</v>
      </c>
      <c r="C1593" s="1929">
        <f t="shared" si="733"/>
        <v>1568</v>
      </c>
      <c r="D1593" s="1305" t="s">
        <v>34</v>
      </c>
      <c r="E1593" s="1305" t="s">
        <v>31</v>
      </c>
      <c r="F1593" s="1266">
        <v>2</v>
      </c>
      <c r="G1593" s="1301">
        <f t="shared" si="735"/>
        <v>2663636</v>
      </c>
      <c r="H1593" s="1268"/>
      <c r="I1593" s="817">
        <f t="shared" si="736"/>
        <v>0</v>
      </c>
      <c r="J1593" s="1268">
        <v>1</v>
      </c>
      <c r="K1593" s="817">
        <f t="shared" si="737"/>
        <v>2231818</v>
      </c>
      <c r="L1593" s="1268"/>
      <c r="M1593" s="817">
        <f t="shared" si="738"/>
        <v>0</v>
      </c>
      <c r="N1593" s="1272">
        <f t="shared" si="734"/>
        <v>3</v>
      </c>
      <c r="O1593" s="1494">
        <f t="shared" si="734"/>
        <v>4895454</v>
      </c>
      <c r="P1593" s="1269">
        <f t="shared" si="715"/>
        <v>120000</v>
      </c>
      <c r="Q1593" s="1307"/>
      <c r="R1593" s="1508">
        <v>1331818</v>
      </c>
      <c r="S1593" s="1508">
        <v>1931818</v>
      </c>
      <c r="T1593" s="1508">
        <v>2231818</v>
      </c>
      <c r="U1593" s="1508">
        <v>431818</v>
      </c>
      <c r="V1593" s="1892"/>
      <c r="W1593" s="1229"/>
      <c r="X1593" s="2337"/>
      <c r="Y1593" s="1229"/>
      <c r="Z1593" s="2395"/>
      <c r="AA1593" s="1229"/>
      <c r="AB1593" s="1317"/>
      <c r="AC1593" s="1229"/>
      <c r="AD1593" s="1229"/>
      <c r="AE1593" s="1229"/>
      <c r="AF1593" s="1490">
        <f t="shared" si="716"/>
        <v>0</v>
      </c>
      <c r="AG1593" s="1316">
        <f t="shared" si="739"/>
        <v>2159090</v>
      </c>
      <c r="AH1593" s="1305"/>
      <c r="AI1593" s="1305"/>
      <c r="AJ1593" s="1267"/>
      <c r="AK1593" s="1317"/>
      <c r="AL1593" s="1317"/>
      <c r="AM1593" s="1305"/>
      <c r="AN1593" s="1305"/>
      <c r="AO1593" s="1266"/>
      <c r="AP1593" s="1491">
        <f t="shared" si="718"/>
        <v>0</v>
      </c>
      <c r="AQ1593" s="1268"/>
      <c r="AR1593" s="1492">
        <f t="shared" si="719"/>
        <v>0</v>
      </c>
      <c r="AS1593" s="1268"/>
      <c r="AT1593" s="1492">
        <f t="shared" si="720"/>
        <v>0</v>
      </c>
      <c r="AU1593" s="1268"/>
      <c r="AV1593" s="1492">
        <f t="shared" si="721"/>
        <v>0</v>
      </c>
      <c r="AW1593" s="1493">
        <f t="shared" si="722"/>
        <v>0</v>
      </c>
      <c r="AX1593" s="2153">
        <f t="shared" si="723"/>
        <v>0</v>
      </c>
      <c r="AY1593" s="1495">
        <f t="shared" si="724"/>
        <v>0</v>
      </c>
      <c r="AZ1593" s="1937"/>
      <c r="BA1593" s="1508">
        <v>1331818</v>
      </c>
      <c r="BB1593" s="1508">
        <v>1931818</v>
      </c>
      <c r="BC1593" s="1508">
        <v>2231818</v>
      </c>
      <c r="BD1593" s="1508">
        <v>431818</v>
      </c>
      <c r="BE1593" s="2174"/>
      <c r="BF1593" s="1229"/>
      <c r="BG1593" s="1317"/>
      <c r="BH1593" s="1229"/>
      <c r="BI1593" s="1317"/>
      <c r="BJ1593" s="1229"/>
      <c r="BK1593" s="1317"/>
      <c r="BL1593" s="1229"/>
      <c r="BM1593" s="1229"/>
      <c r="BN1593" s="1229"/>
      <c r="BO1593" s="1490">
        <f t="shared" si="725"/>
        <v>0</v>
      </c>
      <c r="BP1593" s="1496">
        <f t="shared" si="731"/>
        <v>0</v>
      </c>
      <c r="BQ1593" s="1317"/>
      <c r="BS1593" s="1298"/>
      <c r="BT1593" s="1298"/>
      <c r="BU1593" s="1298"/>
      <c r="BV1593" s="1298"/>
      <c r="BW1593" s="1298"/>
    </row>
    <row r="1594" spans="1:75" ht="15" x14ac:dyDescent="0.25">
      <c r="A1594" s="1315">
        <v>8</v>
      </c>
      <c r="B1594" s="2051">
        <v>43827</v>
      </c>
      <c r="C1594" s="1929" t="s">
        <v>375</v>
      </c>
      <c r="D1594" s="1305" t="s">
        <v>34</v>
      </c>
      <c r="E1594" s="1305" t="s">
        <v>31</v>
      </c>
      <c r="F1594" s="1266"/>
      <c r="G1594" s="1301">
        <f t="shared" si="735"/>
        <v>0</v>
      </c>
      <c r="H1594" s="1268">
        <v>1</v>
      </c>
      <c r="I1594" s="817">
        <f t="shared" si="736"/>
        <v>1931818</v>
      </c>
      <c r="J1594" s="1268"/>
      <c r="K1594" s="817">
        <f t="shared" si="737"/>
        <v>0</v>
      </c>
      <c r="L1594" s="1268"/>
      <c r="M1594" s="817">
        <f t="shared" si="738"/>
        <v>0</v>
      </c>
      <c r="N1594" s="1272">
        <f t="shared" si="734"/>
        <v>1</v>
      </c>
      <c r="O1594" s="1494">
        <f t="shared" si="734"/>
        <v>1931818</v>
      </c>
      <c r="P1594" s="1269">
        <f t="shared" si="715"/>
        <v>40000</v>
      </c>
      <c r="Q1594" s="1307"/>
      <c r="R1594" s="1508">
        <v>1331818</v>
      </c>
      <c r="S1594" s="1508">
        <v>1931818</v>
      </c>
      <c r="T1594" s="1508">
        <v>2231818</v>
      </c>
      <c r="U1594" s="1508">
        <v>431818</v>
      </c>
      <c r="V1594" s="1892"/>
      <c r="W1594" s="1229"/>
      <c r="X1594" s="2337"/>
      <c r="Y1594" s="1229"/>
      <c r="Z1594" s="2395"/>
      <c r="AA1594" s="1229"/>
      <c r="AB1594" s="1317"/>
      <c r="AC1594" s="1229"/>
      <c r="AD1594" s="1229"/>
      <c r="AE1594" s="1229"/>
      <c r="AF1594" s="1490">
        <f t="shared" si="716"/>
        <v>0</v>
      </c>
      <c r="AG1594" s="1316">
        <f t="shared" si="739"/>
        <v>4895454</v>
      </c>
      <c r="AH1594" s="1305"/>
      <c r="AI1594" s="1305"/>
      <c r="AJ1594" s="1267"/>
      <c r="AK1594" s="1317"/>
      <c r="AL1594" s="1317"/>
      <c r="AM1594" s="1305"/>
      <c r="AN1594" s="1305"/>
      <c r="AO1594" s="1266"/>
      <c r="AP1594" s="1491">
        <f t="shared" si="718"/>
        <v>0</v>
      </c>
      <c r="AQ1594" s="1268"/>
      <c r="AR1594" s="1492">
        <f t="shared" si="719"/>
        <v>0</v>
      </c>
      <c r="AS1594" s="1268"/>
      <c r="AT1594" s="1492">
        <f t="shared" si="720"/>
        <v>0</v>
      </c>
      <c r="AU1594" s="1268"/>
      <c r="AV1594" s="1492">
        <f t="shared" si="721"/>
        <v>0</v>
      </c>
      <c r="AW1594" s="1493">
        <f t="shared" si="722"/>
        <v>0</v>
      </c>
      <c r="AX1594" s="2153">
        <f t="shared" si="723"/>
        <v>0</v>
      </c>
      <c r="AY1594" s="1495">
        <f t="shared" si="724"/>
        <v>0</v>
      </c>
      <c r="AZ1594" s="1937"/>
      <c r="BA1594" s="1508">
        <v>1331818</v>
      </c>
      <c r="BB1594" s="1508">
        <v>1931818</v>
      </c>
      <c r="BC1594" s="1508">
        <v>2231818</v>
      </c>
      <c r="BD1594" s="1508">
        <v>431818</v>
      </c>
      <c r="BE1594" s="2174"/>
      <c r="BF1594" s="1229"/>
      <c r="BG1594" s="1317"/>
      <c r="BH1594" s="1229"/>
      <c r="BI1594" s="1317"/>
      <c r="BJ1594" s="1229"/>
      <c r="BK1594" s="1317"/>
      <c r="BL1594" s="1229"/>
      <c r="BM1594" s="1229"/>
      <c r="BN1594" s="1229"/>
      <c r="BO1594" s="1490">
        <f t="shared" si="725"/>
        <v>0</v>
      </c>
      <c r="BP1594" s="1496">
        <f t="shared" si="731"/>
        <v>0</v>
      </c>
      <c r="BQ1594" s="1305"/>
      <c r="BS1594" s="1298"/>
      <c r="BT1594" s="1298"/>
      <c r="BU1594" s="1298"/>
      <c r="BV1594" s="1298"/>
      <c r="BW1594" s="1298"/>
    </row>
    <row r="1595" spans="1:75" ht="15" x14ac:dyDescent="0.25">
      <c r="A1595" s="1315">
        <v>9</v>
      </c>
      <c r="B1595" s="2051">
        <v>43827</v>
      </c>
      <c r="C1595" s="1929">
        <v>1569</v>
      </c>
      <c r="D1595" s="1305" t="s">
        <v>338</v>
      </c>
      <c r="E1595" s="1305" t="s">
        <v>31</v>
      </c>
      <c r="F1595" s="1266">
        <v>2</v>
      </c>
      <c r="G1595" s="1301">
        <f t="shared" si="735"/>
        <v>2663636</v>
      </c>
      <c r="H1595" s="1268"/>
      <c r="I1595" s="817">
        <f t="shared" si="736"/>
        <v>0</v>
      </c>
      <c r="J1595" s="1268"/>
      <c r="K1595" s="817">
        <f t="shared" si="737"/>
        <v>0</v>
      </c>
      <c r="L1595" s="1268"/>
      <c r="M1595" s="817">
        <f t="shared" si="738"/>
        <v>0</v>
      </c>
      <c r="N1595" s="1272">
        <f t="shared" si="734"/>
        <v>2</v>
      </c>
      <c r="O1595" s="1494">
        <f t="shared" si="734"/>
        <v>2663636</v>
      </c>
      <c r="P1595" s="1269">
        <f t="shared" si="715"/>
        <v>80000</v>
      </c>
      <c r="Q1595" s="1307"/>
      <c r="R1595" s="1508">
        <v>1331818</v>
      </c>
      <c r="S1595" s="1508">
        <v>1931818</v>
      </c>
      <c r="T1595" s="1508">
        <v>2231818</v>
      </c>
      <c r="U1595" s="1508">
        <v>431818</v>
      </c>
      <c r="V1595" s="1892"/>
      <c r="W1595" s="1229"/>
      <c r="X1595" s="2337"/>
      <c r="Y1595" s="1229"/>
      <c r="Z1595" s="2395"/>
      <c r="AA1595" s="1229"/>
      <c r="AB1595" s="1317"/>
      <c r="AC1595" s="1229"/>
      <c r="AD1595" s="1229"/>
      <c r="AE1595" s="1229"/>
      <c r="AF1595" s="1490">
        <f t="shared" si="716"/>
        <v>0</v>
      </c>
      <c r="AG1595" s="1316">
        <f t="shared" si="739"/>
        <v>1931818</v>
      </c>
      <c r="AH1595" s="1305"/>
      <c r="AI1595" s="1305"/>
      <c r="AJ1595" s="1267"/>
      <c r="AK1595" s="1317"/>
      <c r="AL1595" s="1317"/>
      <c r="AM1595" s="1305"/>
      <c r="AN1595" s="1305"/>
      <c r="AO1595" s="1266"/>
      <c r="AP1595" s="1491">
        <f t="shared" si="718"/>
        <v>0</v>
      </c>
      <c r="AQ1595" s="1268"/>
      <c r="AR1595" s="1492">
        <f t="shared" si="719"/>
        <v>0</v>
      </c>
      <c r="AS1595" s="1268"/>
      <c r="AT1595" s="1492">
        <f t="shared" si="720"/>
        <v>0</v>
      </c>
      <c r="AU1595" s="1268"/>
      <c r="AV1595" s="1492">
        <f t="shared" si="721"/>
        <v>0</v>
      </c>
      <c r="AW1595" s="1493">
        <f t="shared" si="722"/>
        <v>0</v>
      </c>
      <c r="AX1595" s="2153">
        <f t="shared" si="723"/>
        <v>0</v>
      </c>
      <c r="AY1595" s="1495">
        <f t="shared" si="724"/>
        <v>0</v>
      </c>
      <c r="AZ1595" s="1937"/>
      <c r="BA1595" s="1508">
        <v>1331818</v>
      </c>
      <c r="BB1595" s="1508">
        <v>1931818</v>
      </c>
      <c r="BC1595" s="1508">
        <v>2231818</v>
      </c>
      <c r="BD1595" s="1508">
        <v>431818</v>
      </c>
      <c r="BE1595" s="2174"/>
      <c r="BF1595" s="1229"/>
      <c r="BG1595" s="1317"/>
      <c r="BH1595" s="1229"/>
      <c r="BI1595" s="1317"/>
      <c r="BJ1595" s="1229"/>
      <c r="BK1595" s="1317"/>
      <c r="BL1595" s="1229"/>
      <c r="BM1595" s="1229"/>
      <c r="BN1595" s="1229"/>
      <c r="BO1595" s="1490">
        <f t="shared" si="725"/>
        <v>0</v>
      </c>
      <c r="BP1595" s="1496">
        <f t="shared" si="731"/>
        <v>0</v>
      </c>
      <c r="BQ1595" s="1958"/>
      <c r="BS1595" s="1298"/>
      <c r="BT1595" s="1298"/>
      <c r="BU1595" s="1298"/>
      <c r="BV1595" s="1298"/>
      <c r="BW1595" s="1298"/>
    </row>
    <row r="1596" spans="1:75" ht="15" x14ac:dyDescent="0.25">
      <c r="A1596" s="1315">
        <v>10</v>
      </c>
      <c r="B1596" s="2051">
        <v>43827</v>
      </c>
      <c r="C1596" s="1929" t="s">
        <v>376</v>
      </c>
      <c r="D1596" s="1305" t="s">
        <v>338</v>
      </c>
      <c r="E1596" s="1305" t="s">
        <v>31</v>
      </c>
      <c r="F1596" s="1266"/>
      <c r="G1596" s="1301">
        <f t="shared" si="735"/>
        <v>0</v>
      </c>
      <c r="H1596" s="1268">
        <v>1</v>
      </c>
      <c r="I1596" s="817">
        <f t="shared" si="736"/>
        <v>1931818</v>
      </c>
      <c r="J1596" s="1268"/>
      <c r="K1596" s="817">
        <f t="shared" si="737"/>
        <v>0</v>
      </c>
      <c r="L1596" s="1268"/>
      <c r="M1596" s="817">
        <f t="shared" si="738"/>
        <v>0</v>
      </c>
      <c r="N1596" s="1272">
        <f t="shared" si="734"/>
        <v>1</v>
      </c>
      <c r="O1596" s="1494">
        <f t="shared" si="734"/>
        <v>1931818</v>
      </c>
      <c r="P1596" s="1269">
        <f t="shared" si="715"/>
        <v>40000</v>
      </c>
      <c r="Q1596" s="1307"/>
      <c r="R1596" s="1508">
        <v>1331818</v>
      </c>
      <c r="S1596" s="1508">
        <v>1931818</v>
      </c>
      <c r="T1596" s="1508">
        <v>2231818</v>
      </c>
      <c r="U1596" s="1508">
        <v>431818</v>
      </c>
      <c r="V1596" s="1892"/>
      <c r="W1596" s="1229"/>
      <c r="X1596" s="2337"/>
      <c r="Y1596" s="1229"/>
      <c r="Z1596" s="2395"/>
      <c r="AA1596" s="1229"/>
      <c r="AB1596" s="1317"/>
      <c r="AC1596" s="1229"/>
      <c r="AD1596" s="1229"/>
      <c r="AE1596" s="1229"/>
      <c r="AF1596" s="1490">
        <f t="shared" si="716"/>
        <v>0</v>
      </c>
      <c r="AG1596" s="1316">
        <f t="shared" si="739"/>
        <v>2663636</v>
      </c>
      <c r="AH1596" s="1305"/>
      <c r="AI1596" s="1305"/>
      <c r="AJ1596" s="1267"/>
      <c r="AK1596" s="1317"/>
      <c r="AL1596" s="1317"/>
      <c r="AM1596" s="1305"/>
      <c r="AN1596" s="1305"/>
      <c r="AO1596" s="1266"/>
      <c r="AP1596" s="1491">
        <f t="shared" si="718"/>
        <v>0</v>
      </c>
      <c r="AQ1596" s="1268"/>
      <c r="AR1596" s="1492">
        <f t="shared" si="719"/>
        <v>0</v>
      </c>
      <c r="AS1596" s="1268"/>
      <c r="AT1596" s="1492">
        <f t="shared" si="720"/>
        <v>0</v>
      </c>
      <c r="AU1596" s="1268"/>
      <c r="AV1596" s="1492">
        <f t="shared" si="721"/>
        <v>0</v>
      </c>
      <c r="AW1596" s="1493">
        <f t="shared" si="722"/>
        <v>0</v>
      </c>
      <c r="AX1596" s="2153">
        <f t="shared" si="723"/>
        <v>0</v>
      </c>
      <c r="AY1596" s="1495">
        <f t="shared" si="724"/>
        <v>0</v>
      </c>
      <c r="AZ1596" s="1937"/>
      <c r="BA1596" s="1508">
        <v>1331818</v>
      </c>
      <c r="BB1596" s="1508">
        <v>1931818</v>
      </c>
      <c r="BC1596" s="1508">
        <v>2231818</v>
      </c>
      <c r="BD1596" s="1508">
        <v>431818</v>
      </c>
      <c r="BE1596" s="2174"/>
      <c r="BF1596" s="1229"/>
      <c r="BG1596" s="1317"/>
      <c r="BH1596" s="1229"/>
      <c r="BI1596" s="1317"/>
      <c r="BJ1596" s="1229"/>
      <c r="BK1596" s="1317"/>
      <c r="BL1596" s="1229"/>
      <c r="BM1596" s="1229"/>
      <c r="BN1596" s="1229"/>
      <c r="BO1596" s="1490">
        <f t="shared" si="725"/>
        <v>0</v>
      </c>
      <c r="BP1596" s="1496">
        <f t="shared" si="731"/>
        <v>0</v>
      </c>
      <c r="BQ1596" s="1305"/>
      <c r="BS1596" s="1298"/>
      <c r="BT1596" s="1298"/>
      <c r="BU1596" s="1298"/>
      <c r="BV1596" s="1298"/>
      <c r="BW1596" s="1298"/>
    </row>
    <row r="1597" spans="1:75" ht="15" x14ac:dyDescent="0.25">
      <c r="A1597" s="1315">
        <v>11</v>
      </c>
      <c r="B1597" s="2051">
        <v>43827</v>
      </c>
      <c r="C1597" s="1929">
        <v>1570</v>
      </c>
      <c r="D1597" s="1305" t="s">
        <v>41</v>
      </c>
      <c r="E1597" s="1305" t="s">
        <v>31</v>
      </c>
      <c r="F1597" s="1266"/>
      <c r="G1597" s="1301">
        <f t="shared" si="735"/>
        <v>0</v>
      </c>
      <c r="H1597" s="1268">
        <v>0</v>
      </c>
      <c r="I1597" s="817">
        <f t="shared" si="736"/>
        <v>0</v>
      </c>
      <c r="J1597" s="1268">
        <v>1</v>
      </c>
      <c r="K1597" s="817">
        <f t="shared" si="737"/>
        <v>2231818</v>
      </c>
      <c r="L1597" s="1268"/>
      <c r="M1597" s="817">
        <f t="shared" si="738"/>
        <v>0</v>
      </c>
      <c r="N1597" s="1272">
        <f t="shared" si="734"/>
        <v>1</v>
      </c>
      <c r="O1597" s="1494">
        <f t="shared" si="734"/>
        <v>2231818</v>
      </c>
      <c r="P1597" s="1269">
        <f t="shared" si="715"/>
        <v>40000</v>
      </c>
      <c r="Q1597" s="1307"/>
      <c r="R1597" s="1508">
        <v>1331818</v>
      </c>
      <c r="S1597" s="1508">
        <v>1931818</v>
      </c>
      <c r="T1597" s="1508">
        <v>2231818</v>
      </c>
      <c r="U1597" s="1508">
        <v>431818</v>
      </c>
      <c r="V1597" s="1892"/>
      <c r="W1597" s="1229"/>
      <c r="X1597" s="2337"/>
      <c r="Y1597" s="1229"/>
      <c r="Z1597" s="2395"/>
      <c r="AA1597" s="1229"/>
      <c r="AB1597" s="1317"/>
      <c r="AC1597" s="1229"/>
      <c r="AD1597" s="1229"/>
      <c r="AE1597" s="1229"/>
      <c r="AF1597" s="1490">
        <f t="shared" si="716"/>
        <v>0</v>
      </c>
      <c r="AG1597" s="1316">
        <f t="shared" si="739"/>
        <v>1931818</v>
      </c>
      <c r="AH1597" s="1305"/>
      <c r="AI1597" s="1305"/>
      <c r="AJ1597" s="1267"/>
      <c r="AK1597" s="1317"/>
      <c r="AL1597" s="1317"/>
      <c r="AM1597" s="1305"/>
      <c r="AN1597" s="1305"/>
      <c r="AO1597" s="1266"/>
      <c r="AP1597" s="1491">
        <f t="shared" si="718"/>
        <v>0</v>
      </c>
      <c r="AQ1597" s="1268"/>
      <c r="AR1597" s="1492">
        <f t="shared" si="719"/>
        <v>0</v>
      </c>
      <c r="AS1597" s="1268"/>
      <c r="AT1597" s="1492">
        <f t="shared" si="720"/>
        <v>0</v>
      </c>
      <c r="AU1597" s="1268"/>
      <c r="AV1597" s="1492">
        <f t="shared" si="721"/>
        <v>0</v>
      </c>
      <c r="AW1597" s="1493">
        <f t="shared" si="722"/>
        <v>0</v>
      </c>
      <c r="AX1597" s="2153">
        <f t="shared" si="723"/>
        <v>0</v>
      </c>
      <c r="AY1597" s="1495">
        <f t="shared" si="724"/>
        <v>0</v>
      </c>
      <c r="AZ1597" s="1937"/>
      <c r="BA1597" s="1508">
        <v>1331818</v>
      </c>
      <c r="BB1597" s="1508">
        <v>1931818</v>
      </c>
      <c r="BC1597" s="1508">
        <v>2231818</v>
      </c>
      <c r="BD1597" s="1508">
        <v>431818</v>
      </c>
      <c r="BE1597" s="2174"/>
      <c r="BF1597" s="1229"/>
      <c r="BG1597" s="1317"/>
      <c r="BH1597" s="1229"/>
      <c r="BI1597" s="1317"/>
      <c r="BJ1597" s="1229"/>
      <c r="BK1597" s="1317"/>
      <c r="BL1597" s="1229"/>
      <c r="BM1597" s="1229"/>
      <c r="BN1597" s="1229"/>
      <c r="BO1597" s="1490">
        <f t="shared" si="725"/>
        <v>0</v>
      </c>
      <c r="BP1597" s="1496">
        <f t="shared" si="731"/>
        <v>0</v>
      </c>
      <c r="BQ1597" s="1305"/>
      <c r="BS1597" s="1298"/>
      <c r="BT1597" s="1298"/>
      <c r="BU1597" s="1298"/>
      <c r="BV1597" s="1298"/>
      <c r="BW1597" s="1298"/>
    </row>
    <row r="1598" spans="1:75" ht="15" x14ac:dyDescent="0.25">
      <c r="A1598" s="1315">
        <v>12</v>
      </c>
      <c r="B1598" s="2051">
        <v>43827</v>
      </c>
      <c r="C1598" s="1929" t="s">
        <v>377</v>
      </c>
      <c r="D1598" s="1305" t="s">
        <v>41</v>
      </c>
      <c r="E1598" s="1305" t="s">
        <v>31</v>
      </c>
      <c r="F1598" s="1266"/>
      <c r="G1598" s="1301">
        <f t="shared" si="735"/>
        <v>0</v>
      </c>
      <c r="H1598" s="1268">
        <v>2</v>
      </c>
      <c r="I1598" s="817">
        <f t="shared" si="736"/>
        <v>3863636</v>
      </c>
      <c r="J1598" s="1268"/>
      <c r="K1598" s="817">
        <f t="shared" si="737"/>
        <v>0</v>
      </c>
      <c r="L1598" s="1268"/>
      <c r="M1598" s="817">
        <f t="shared" si="738"/>
        <v>0</v>
      </c>
      <c r="N1598" s="1272">
        <f t="shared" ref="N1598:O1605" si="740">F1598+H1598+J1598+L1598</f>
        <v>2</v>
      </c>
      <c r="O1598" s="1494">
        <f t="shared" si="740"/>
        <v>3863636</v>
      </c>
      <c r="P1598" s="1269">
        <f t="shared" si="715"/>
        <v>80000</v>
      </c>
      <c r="Q1598" s="1307"/>
      <c r="R1598" s="1508">
        <v>1331818</v>
      </c>
      <c r="S1598" s="1508">
        <v>1931818</v>
      </c>
      <c r="T1598" s="1508">
        <v>2231818</v>
      </c>
      <c r="U1598" s="1508">
        <v>431818</v>
      </c>
      <c r="V1598" s="1892"/>
      <c r="W1598" s="1229"/>
      <c r="X1598" s="2337"/>
      <c r="Y1598" s="1229"/>
      <c r="Z1598" s="2395"/>
      <c r="AA1598" s="1229"/>
      <c r="AB1598" s="1317"/>
      <c r="AC1598" s="1229"/>
      <c r="AD1598" s="1229"/>
      <c r="AE1598" s="1229"/>
      <c r="AF1598" s="1490">
        <f t="shared" si="716"/>
        <v>0</v>
      </c>
      <c r="AG1598" s="1316">
        <f t="shared" si="739"/>
        <v>2231818</v>
      </c>
      <c r="AH1598" s="1305"/>
      <c r="AI1598" s="1305"/>
      <c r="AJ1598" s="1267"/>
      <c r="AK1598" s="1317"/>
      <c r="AL1598" s="1317"/>
      <c r="AM1598" s="1305"/>
      <c r="AN1598" s="1305"/>
      <c r="AO1598" s="1266"/>
      <c r="AP1598" s="1491">
        <f t="shared" si="718"/>
        <v>0</v>
      </c>
      <c r="AQ1598" s="1268"/>
      <c r="AR1598" s="1492">
        <f t="shared" si="719"/>
        <v>0</v>
      </c>
      <c r="AS1598" s="1268"/>
      <c r="AT1598" s="1492">
        <f t="shared" si="720"/>
        <v>0</v>
      </c>
      <c r="AU1598" s="1268"/>
      <c r="AV1598" s="1492">
        <f t="shared" si="721"/>
        <v>0</v>
      </c>
      <c r="AW1598" s="1493">
        <f t="shared" si="722"/>
        <v>0</v>
      </c>
      <c r="AX1598" s="2153">
        <f t="shared" si="723"/>
        <v>0</v>
      </c>
      <c r="AY1598" s="1495">
        <f t="shared" si="724"/>
        <v>0</v>
      </c>
      <c r="AZ1598" s="1937"/>
      <c r="BA1598" s="1508">
        <v>1331818</v>
      </c>
      <c r="BB1598" s="1508">
        <v>1931818</v>
      </c>
      <c r="BC1598" s="1508">
        <v>2231818</v>
      </c>
      <c r="BD1598" s="1508">
        <v>431818</v>
      </c>
      <c r="BE1598" s="2174"/>
      <c r="BF1598" s="1229"/>
      <c r="BG1598" s="1317"/>
      <c r="BH1598" s="1229"/>
      <c r="BI1598" s="1317"/>
      <c r="BJ1598" s="1229"/>
      <c r="BK1598" s="1317"/>
      <c r="BL1598" s="1229"/>
      <c r="BM1598" s="1229"/>
      <c r="BN1598" s="1229"/>
      <c r="BO1598" s="1490">
        <f t="shared" si="725"/>
        <v>0</v>
      </c>
      <c r="BP1598" s="1496">
        <f t="shared" si="731"/>
        <v>0</v>
      </c>
      <c r="BQ1598" s="1958"/>
      <c r="BS1598" s="1298"/>
      <c r="BT1598" s="1298"/>
      <c r="BU1598" s="1298"/>
      <c r="BV1598" s="1298"/>
      <c r="BW1598" s="1298"/>
    </row>
    <row r="1599" spans="1:75" ht="15" x14ac:dyDescent="0.25">
      <c r="A1599" s="1315">
        <v>13</v>
      </c>
      <c r="B1599" s="2051">
        <v>43827</v>
      </c>
      <c r="C1599" s="1929">
        <v>1571</v>
      </c>
      <c r="D1599" s="1305" t="s">
        <v>34</v>
      </c>
      <c r="E1599" s="1305" t="s">
        <v>31</v>
      </c>
      <c r="F1599" s="1266"/>
      <c r="G1599" s="1301">
        <f t="shared" si="735"/>
        <v>0</v>
      </c>
      <c r="H1599" s="1268"/>
      <c r="I1599" s="817">
        <f t="shared" si="736"/>
        <v>0</v>
      </c>
      <c r="J1599" s="1268"/>
      <c r="K1599" s="817">
        <f t="shared" si="737"/>
        <v>0</v>
      </c>
      <c r="L1599" s="1268">
        <v>3</v>
      </c>
      <c r="M1599" s="817">
        <f t="shared" si="738"/>
        <v>1295454</v>
      </c>
      <c r="N1599" s="1272">
        <f t="shared" si="740"/>
        <v>3</v>
      </c>
      <c r="O1599" s="1494">
        <f t="shared" si="740"/>
        <v>1295454</v>
      </c>
      <c r="P1599" s="1269">
        <f t="shared" si="715"/>
        <v>120000</v>
      </c>
      <c r="Q1599" s="1307"/>
      <c r="R1599" s="1508">
        <v>1331818</v>
      </c>
      <c r="S1599" s="1508">
        <v>1931818</v>
      </c>
      <c r="T1599" s="1508">
        <v>2231818</v>
      </c>
      <c r="U1599" s="1508">
        <v>431818</v>
      </c>
      <c r="V1599" s="1892"/>
      <c r="W1599" s="1229"/>
      <c r="X1599" s="2337"/>
      <c r="Y1599" s="1229"/>
      <c r="Z1599" s="2395"/>
      <c r="AA1599" s="1229"/>
      <c r="AB1599" s="1317"/>
      <c r="AC1599" s="1229"/>
      <c r="AD1599" s="1229"/>
      <c r="AE1599" s="1229"/>
      <c r="AF1599" s="1490">
        <f t="shared" si="716"/>
        <v>0</v>
      </c>
      <c r="AG1599" s="1316">
        <f t="shared" si="739"/>
        <v>3863636</v>
      </c>
      <c r="AH1599" s="1305"/>
      <c r="AI1599" s="1305"/>
      <c r="AJ1599" s="1267"/>
      <c r="AK1599" s="1317"/>
      <c r="AL1599" s="1317"/>
      <c r="AM1599" s="1305"/>
      <c r="AN1599" s="1305"/>
      <c r="AO1599" s="1266"/>
      <c r="AP1599" s="1491">
        <f t="shared" si="718"/>
        <v>0</v>
      </c>
      <c r="AQ1599" s="1268"/>
      <c r="AR1599" s="1492">
        <f t="shared" si="719"/>
        <v>0</v>
      </c>
      <c r="AS1599" s="1268"/>
      <c r="AT1599" s="1492">
        <f t="shared" si="720"/>
        <v>0</v>
      </c>
      <c r="AU1599" s="1268"/>
      <c r="AV1599" s="1492">
        <f t="shared" si="721"/>
        <v>0</v>
      </c>
      <c r="AW1599" s="1493">
        <f t="shared" si="722"/>
        <v>0</v>
      </c>
      <c r="AX1599" s="2153">
        <f t="shared" si="723"/>
        <v>0</v>
      </c>
      <c r="AY1599" s="1495">
        <f t="shared" si="724"/>
        <v>0</v>
      </c>
      <c r="AZ1599" s="1937"/>
      <c r="BA1599" s="1508">
        <v>1331818</v>
      </c>
      <c r="BB1599" s="1508">
        <v>1931818</v>
      </c>
      <c r="BC1599" s="1508">
        <v>2231818</v>
      </c>
      <c r="BD1599" s="1508">
        <v>431818</v>
      </c>
      <c r="BE1599" s="2174"/>
      <c r="BF1599" s="1229"/>
      <c r="BG1599" s="1317"/>
      <c r="BH1599" s="1229"/>
      <c r="BI1599" s="1317"/>
      <c r="BJ1599" s="1229"/>
      <c r="BK1599" s="1317"/>
      <c r="BL1599" s="1229"/>
      <c r="BM1599" s="1229"/>
      <c r="BN1599" s="1229"/>
      <c r="BO1599" s="1490">
        <f t="shared" si="725"/>
        <v>0</v>
      </c>
      <c r="BP1599" s="1496">
        <f t="shared" si="731"/>
        <v>0</v>
      </c>
      <c r="BQ1599" s="1305"/>
      <c r="BS1599" s="1298"/>
      <c r="BT1599" s="1298"/>
      <c r="BU1599" s="1298"/>
      <c r="BV1599" s="1298"/>
      <c r="BW1599" s="1298"/>
    </row>
    <row r="1600" spans="1:75" ht="15" x14ac:dyDescent="0.25">
      <c r="A1600" s="1315">
        <v>14</v>
      </c>
      <c r="B1600" s="2051">
        <v>43827</v>
      </c>
      <c r="C1600" s="1929">
        <f t="shared" si="733"/>
        <v>1572</v>
      </c>
      <c r="D1600" s="1305" t="s">
        <v>338</v>
      </c>
      <c r="E1600" s="1305" t="s">
        <v>31</v>
      </c>
      <c r="F1600" s="1266"/>
      <c r="G1600" s="1301">
        <f t="shared" si="735"/>
        <v>0</v>
      </c>
      <c r="H1600" s="1268"/>
      <c r="I1600" s="817">
        <f t="shared" si="736"/>
        <v>0</v>
      </c>
      <c r="J1600" s="1268"/>
      <c r="K1600" s="817">
        <f t="shared" si="737"/>
        <v>0</v>
      </c>
      <c r="L1600" s="1268">
        <v>3</v>
      </c>
      <c r="M1600" s="817">
        <f t="shared" si="738"/>
        <v>1295454</v>
      </c>
      <c r="N1600" s="1272">
        <f t="shared" si="740"/>
        <v>3</v>
      </c>
      <c r="O1600" s="1494">
        <f t="shared" si="740"/>
        <v>1295454</v>
      </c>
      <c r="P1600" s="1269">
        <f t="shared" si="715"/>
        <v>120000</v>
      </c>
      <c r="Q1600" s="1307"/>
      <c r="R1600" s="1508">
        <v>1331818</v>
      </c>
      <c r="S1600" s="1508">
        <v>1931818</v>
      </c>
      <c r="T1600" s="1508">
        <v>2231818</v>
      </c>
      <c r="U1600" s="1508">
        <v>431818</v>
      </c>
      <c r="V1600" s="1892"/>
      <c r="W1600" s="1229"/>
      <c r="X1600" s="2337"/>
      <c r="Y1600" s="1229"/>
      <c r="Z1600" s="2395"/>
      <c r="AA1600" s="1229"/>
      <c r="AB1600" s="1317"/>
      <c r="AC1600" s="1229"/>
      <c r="AD1600" s="1229"/>
      <c r="AE1600" s="1229"/>
      <c r="AF1600" s="1490">
        <f t="shared" si="716"/>
        <v>0</v>
      </c>
      <c r="AG1600" s="1316">
        <f t="shared" si="739"/>
        <v>1295454</v>
      </c>
      <c r="AH1600" s="1305"/>
      <c r="AI1600" s="1305"/>
      <c r="AJ1600" s="1267"/>
      <c r="AK1600" s="1317"/>
      <c r="AL1600" s="1317"/>
      <c r="AM1600" s="1305"/>
      <c r="AN1600" s="1305"/>
      <c r="AO1600" s="1266"/>
      <c r="AP1600" s="1491">
        <f t="shared" si="718"/>
        <v>0</v>
      </c>
      <c r="AQ1600" s="1268"/>
      <c r="AR1600" s="1492">
        <f t="shared" si="719"/>
        <v>0</v>
      </c>
      <c r="AS1600" s="1268"/>
      <c r="AT1600" s="1492">
        <f t="shared" si="720"/>
        <v>0</v>
      </c>
      <c r="AU1600" s="1268"/>
      <c r="AV1600" s="1492">
        <f t="shared" si="721"/>
        <v>0</v>
      </c>
      <c r="AW1600" s="1493">
        <f t="shared" si="722"/>
        <v>0</v>
      </c>
      <c r="AX1600" s="2153">
        <f t="shared" si="723"/>
        <v>0</v>
      </c>
      <c r="AY1600" s="1495">
        <f t="shared" si="724"/>
        <v>0</v>
      </c>
      <c r="AZ1600" s="1937"/>
      <c r="BA1600" s="1508">
        <v>1331818</v>
      </c>
      <c r="BB1600" s="1508">
        <v>1931818</v>
      </c>
      <c r="BC1600" s="1508">
        <v>2231818</v>
      </c>
      <c r="BD1600" s="1508">
        <v>431818</v>
      </c>
      <c r="BE1600" s="2174"/>
      <c r="BF1600" s="1229"/>
      <c r="BG1600" s="1317"/>
      <c r="BH1600" s="1229"/>
      <c r="BI1600" s="1317"/>
      <c r="BJ1600" s="1229"/>
      <c r="BK1600" s="1317"/>
      <c r="BL1600" s="1229"/>
      <c r="BM1600" s="1229"/>
      <c r="BN1600" s="1229"/>
      <c r="BO1600" s="1490">
        <f t="shared" si="725"/>
        <v>0</v>
      </c>
      <c r="BP1600" s="1496">
        <f t="shared" si="731"/>
        <v>0</v>
      </c>
      <c r="BQ1600" s="1305"/>
      <c r="BS1600" s="1298"/>
      <c r="BT1600" s="1298"/>
      <c r="BU1600" s="1298"/>
      <c r="BV1600" s="1298"/>
      <c r="BW1600" s="1298"/>
    </row>
    <row r="1601" spans="1:75" ht="15" x14ac:dyDescent="0.25">
      <c r="A1601" s="1315">
        <v>15</v>
      </c>
      <c r="B1601" s="2051">
        <v>43827</v>
      </c>
      <c r="C1601" s="1929">
        <f t="shared" si="733"/>
        <v>1573</v>
      </c>
      <c r="D1601" s="1305" t="s">
        <v>217</v>
      </c>
      <c r="E1601" s="1305" t="s">
        <v>31</v>
      </c>
      <c r="F1601" s="1266"/>
      <c r="G1601" s="1301">
        <f t="shared" si="735"/>
        <v>0</v>
      </c>
      <c r="H1601" s="1268"/>
      <c r="I1601" s="817">
        <f t="shared" si="736"/>
        <v>0</v>
      </c>
      <c r="J1601" s="1268"/>
      <c r="K1601" s="817">
        <f t="shared" si="737"/>
        <v>0</v>
      </c>
      <c r="L1601" s="1268">
        <v>5</v>
      </c>
      <c r="M1601" s="817">
        <f t="shared" si="738"/>
        <v>2159090</v>
      </c>
      <c r="N1601" s="1272">
        <f t="shared" si="740"/>
        <v>5</v>
      </c>
      <c r="O1601" s="1494">
        <f t="shared" si="740"/>
        <v>2159090</v>
      </c>
      <c r="P1601" s="1269">
        <f t="shared" si="715"/>
        <v>200000</v>
      </c>
      <c r="Q1601" s="1307"/>
      <c r="R1601" s="1508">
        <v>1331818</v>
      </c>
      <c r="S1601" s="1508">
        <v>1931818</v>
      </c>
      <c r="T1601" s="1508">
        <v>2231818</v>
      </c>
      <c r="U1601" s="1508">
        <v>431818</v>
      </c>
      <c r="V1601" s="1892"/>
      <c r="W1601" s="1229"/>
      <c r="X1601" s="2337"/>
      <c r="Y1601" s="1229"/>
      <c r="Z1601" s="2395"/>
      <c r="AA1601" s="1229"/>
      <c r="AB1601" s="1317"/>
      <c r="AC1601" s="1229"/>
      <c r="AD1601" s="1229"/>
      <c r="AE1601" s="1229"/>
      <c r="AF1601" s="1490">
        <f t="shared" si="716"/>
        <v>0</v>
      </c>
      <c r="AG1601" s="1316">
        <f t="shared" si="739"/>
        <v>1295454</v>
      </c>
      <c r="AH1601" s="1305"/>
      <c r="AI1601" s="1305"/>
      <c r="AJ1601" s="1267"/>
      <c r="AK1601" s="1317"/>
      <c r="AL1601" s="1317"/>
      <c r="AM1601" s="1305"/>
      <c r="AN1601" s="1305"/>
      <c r="AO1601" s="1266"/>
      <c r="AP1601" s="1491">
        <f t="shared" si="718"/>
        <v>0</v>
      </c>
      <c r="AQ1601" s="1268"/>
      <c r="AR1601" s="1492">
        <f t="shared" si="719"/>
        <v>0</v>
      </c>
      <c r="AS1601" s="1268"/>
      <c r="AT1601" s="1492">
        <f t="shared" si="720"/>
        <v>0</v>
      </c>
      <c r="AU1601" s="1268"/>
      <c r="AV1601" s="1492">
        <f t="shared" si="721"/>
        <v>0</v>
      </c>
      <c r="AW1601" s="1493">
        <f t="shared" si="722"/>
        <v>0</v>
      </c>
      <c r="AX1601" s="2153">
        <f t="shared" si="723"/>
        <v>0</v>
      </c>
      <c r="AY1601" s="1495">
        <f t="shared" si="724"/>
        <v>0</v>
      </c>
      <c r="AZ1601" s="1937"/>
      <c r="BA1601" s="1508">
        <v>1331818</v>
      </c>
      <c r="BB1601" s="1508">
        <v>1931818</v>
      </c>
      <c r="BC1601" s="1508">
        <v>2231818</v>
      </c>
      <c r="BD1601" s="1508">
        <v>431818</v>
      </c>
      <c r="BE1601" s="2174"/>
      <c r="BF1601" s="1229"/>
      <c r="BG1601" s="1317"/>
      <c r="BH1601" s="1229"/>
      <c r="BI1601" s="1317"/>
      <c r="BJ1601" s="1229"/>
      <c r="BK1601" s="1317"/>
      <c r="BL1601" s="1229"/>
      <c r="BM1601" s="1229"/>
      <c r="BN1601" s="1229"/>
      <c r="BO1601" s="1490">
        <f t="shared" si="725"/>
        <v>0</v>
      </c>
      <c r="BP1601" s="1496">
        <f t="shared" si="731"/>
        <v>0</v>
      </c>
      <c r="BQ1601" s="1305"/>
      <c r="BS1601" s="1298"/>
      <c r="BT1601" s="1298"/>
      <c r="BU1601" s="1298"/>
      <c r="BV1601" s="1298"/>
      <c r="BW1601" s="1298"/>
    </row>
    <row r="1602" spans="1:75" ht="15" x14ac:dyDescent="0.25">
      <c r="A1602" s="1315">
        <v>16</v>
      </c>
      <c r="B1602" s="2051">
        <v>43827</v>
      </c>
      <c r="C1602" s="1929">
        <f t="shared" si="733"/>
        <v>1574</v>
      </c>
      <c r="D1602" s="1305" t="s">
        <v>30</v>
      </c>
      <c r="E1602" s="1305" t="s">
        <v>31</v>
      </c>
      <c r="F1602" s="1266"/>
      <c r="G1602" s="1301">
        <f t="shared" si="735"/>
        <v>0</v>
      </c>
      <c r="H1602" s="1268">
        <v>3</v>
      </c>
      <c r="I1602" s="817">
        <f t="shared" si="736"/>
        <v>5795454</v>
      </c>
      <c r="J1602" s="1268"/>
      <c r="K1602" s="817">
        <f t="shared" si="737"/>
        <v>0</v>
      </c>
      <c r="L1602" s="1268"/>
      <c r="M1602" s="817">
        <f t="shared" si="738"/>
        <v>0</v>
      </c>
      <c r="N1602" s="1272">
        <f t="shared" si="740"/>
        <v>3</v>
      </c>
      <c r="O1602" s="1494">
        <f t="shared" si="740"/>
        <v>5795454</v>
      </c>
      <c r="P1602" s="1269">
        <f t="shared" si="715"/>
        <v>120000</v>
      </c>
      <c r="Q1602" s="1307"/>
      <c r="R1602" s="1508">
        <v>1331818</v>
      </c>
      <c r="S1602" s="1508">
        <v>1931818</v>
      </c>
      <c r="T1602" s="1508">
        <v>2231818</v>
      </c>
      <c r="U1602" s="1508">
        <v>431818</v>
      </c>
      <c r="V1602" s="1892"/>
      <c r="W1602" s="1229"/>
      <c r="X1602" s="2337"/>
      <c r="Y1602" s="1229"/>
      <c r="Z1602" s="2395"/>
      <c r="AA1602" s="1229"/>
      <c r="AB1602" s="1317"/>
      <c r="AC1602" s="1229"/>
      <c r="AD1602" s="1229"/>
      <c r="AE1602" s="1229"/>
      <c r="AF1602" s="1490">
        <f t="shared" si="716"/>
        <v>0</v>
      </c>
      <c r="AG1602" s="1316">
        <f t="shared" si="739"/>
        <v>2159090</v>
      </c>
      <c r="AH1602" s="1305"/>
      <c r="AI1602" s="1305"/>
      <c r="AJ1602" s="1267"/>
      <c r="AK1602" s="1317"/>
      <c r="AL1602" s="1317"/>
      <c r="AM1602" s="1305"/>
      <c r="AN1602" s="1305"/>
      <c r="AO1602" s="1266"/>
      <c r="AP1602" s="1491">
        <f t="shared" si="718"/>
        <v>0</v>
      </c>
      <c r="AQ1602" s="1268"/>
      <c r="AR1602" s="1492">
        <f t="shared" si="719"/>
        <v>0</v>
      </c>
      <c r="AS1602" s="1268"/>
      <c r="AT1602" s="1492">
        <f t="shared" si="720"/>
        <v>0</v>
      </c>
      <c r="AU1602" s="1268"/>
      <c r="AV1602" s="1492">
        <f t="shared" si="721"/>
        <v>0</v>
      </c>
      <c r="AW1602" s="1493">
        <f t="shared" si="722"/>
        <v>0</v>
      </c>
      <c r="AX1602" s="2153">
        <f t="shared" si="723"/>
        <v>0</v>
      </c>
      <c r="AY1602" s="1495">
        <f t="shared" si="724"/>
        <v>0</v>
      </c>
      <c r="AZ1602" s="1937"/>
      <c r="BA1602" s="1508">
        <v>1331818</v>
      </c>
      <c r="BB1602" s="1508">
        <v>1931818</v>
      </c>
      <c r="BC1602" s="1508">
        <v>2231818</v>
      </c>
      <c r="BD1602" s="1508">
        <v>431818</v>
      </c>
      <c r="BE1602" s="2174"/>
      <c r="BF1602" s="1229"/>
      <c r="BG1602" s="1317"/>
      <c r="BH1602" s="1229"/>
      <c r="BI1602" s="1317"/>
      <c r="BJ1602" s="1229"/>
      <c r="BK1602" s="1317"/>
      <c r="BL1602" s="1229"/>
      <c r="BM1602" s="1229"/>
      <c r="BN1602" s="1229"/>
      <c r="BO1602" s="1490">
        <f t="shared" si="725"/>
        <v>0</v>
      </c>
      <c r="BP1602" s="1496">
        <f t="shared" si="731"/>
        <v>0</v>
      </c>
      <c r="BQ1602" s="1305"/>
      <c r="BS1602" s="1298"/>
      <c r="BT1602" s="1298"/>
      <c r="BU1602" s="1298"/>
      <c r="BV1602" s="1298"/>
      <c r="BW1602" s="1298"/>
    </row>
    <row r="1603" spans="1:75" ht="15" x14ac:dyDescent="0.25">
      <c r="A1603" s="1315">
        <v>17</v>
      </c>
      <c r="B1603" s="2051">
        <v>43827</v>
      </c>
      <c r="C1603" s="1929">
        <f t="shared" si="733"/>
        <v>1575</v>
      </c>
      <c r="D1603" s="1305" t="s">
        <v>37</v>
      </c>
      <c r="E1603" s="1305" t="s">
        <v>31</v>
      </c>
      <c r="F1603" s="1266"/>
      <c r="G1603" s="1301">
        <f t="shared" si="735"/>
        <v>0</v>
      </c>
      <c r="H1603" s="1268">
        <v>3</v>
      </c>
      <c r="I1603" s="817">
        <f t="shared" si="736"/>
        <v>5795454</v>
      </c>
      <c r="J1603" s="1268"/>
      <c r="K1603" s="817">
        <f t="shared" si="737"/>
        <v>0</v>
      </c>
      <c r="L1603" s="1268"/>
      <c r="M1603" s="817">
        <f t="shared" si="738"/>
        <v>0</v>
      </c>
      <c r="N1603" s="1272">
        <f t="shared" si="740"/>
        <v>3</v>
      </c>
      <c r="O1603" s="1494">
        <f t="shared" si="740"/>
        <v>5795454</v>
      </c>
      <c r="P1603" s="1269">
        <f t="shared" si="715"/>
        <v>120000</v>
      </c>
      <c r="Q1603" s="1307"/>
      <c r="R1603" s="1508">
        <v>1331818</v>
      </c>
      <c r="S1603" s="1508">
        <v>1931818</v>
      </c>
      <c r="T1603" s="1508">
        <v>2231818</v>
      </c>
      <c r="U1603" s="1508">
        <v>431818</v>
      </c>
      <c r="V1603" s="1892"/>
      <c r="W1603" s="1229"/>
      <c r="X1603" s="2337"/>
      <c r="Y1603" s="1229"/>
      <c r="Z1603" s="2395"/>
      <c r="AA1603" s="1229"/>
      <c r="AB1603" s="1317"/>
      <c r="AC1603" s="1229"/>
      <c r="AD1603" s="1229"/>
      <c r="AE1603" s="1229"/>
      <c r="AF1603" s="1490">
        <f t="shared" si="716"/>
        <v>0</v>
      </c>
      <c r="AG1603" s="1316">
        <f t="shared" si="739"/>
        <v>5795454</v>
      </c>
      <c r="AH1603" s="1305"/>
      <c r="AI1603" s="1305"/>
      <c r="AJ1603" s="1267"/>
      <c r="AK1603" s="1317"/>
      <c r="AL1603" s="1317"/>
      <c r="AM1603" s="1305"/>
      <c r="AN1603" s="1305"/>
      <c r="AO1603" s="1266"/>
      <c r="AP1603" s="1491">
        <f t="shared" si="718"/>
        <v>0</v>
      </c>
      <c r="AQ1603" s="1268"/>
      <c r="AR1603" s="1492">
        <f t="shared" si="719"/>
        <v>0</v>
      </c>
      <c r="AS1603" s="1268"/>
      <c r="AT1603" s="1492">
        <f t="shared" si="720"/>
        <v>0</v>
      </c>
      <c r="AU1603" s="1268"/>
      <c r="AV1603" s="1492">
        <f t="shared" si="721"/>
        <v>0</v>
      </c>
      <c r="AW1603" s="1493">
        <f t="shared" si="722"/>
        <v>0</v>
      </c>
      <c r="AX1603" s="2153">
        <f t="shared" si="723"/>
        <v>0</v>
      </c>
      <c r="AY1603" s="1495">
        <f t="shared" si="724"/>
        <v>0</v>
      </c>
      <c r="AZ1603" s="1937"/>
      <c r="BA1603" s="1508">
        <v>1331818</v>
      </c>
      <c r="BB1603" s="1508">
        <v>1931818</v>
      </c>
      <c r="BC1603" s="1508">
        <v>2231818</v>
      </c>
      <c r="BD1603" s="1508">
        <v>431818</v>
      </c>
      <c r="BE1603" s="2174"/>
      <c r="BF1603" s="1229"/>
      <c r="BG1603" s="1317"/>
      <c r="BH1603" s="1229"/>
      <c r="BI1603" s="1317"/>
      <c r="BJ1603" s="1229"/>
      <c r="BK1603" s="1317"/>
      <c r="BL1603" s="1229"/>
      <c r="BM1603" s="1229"/>
      <c r="BN1603" s="1229"/>
      <c r="BO1603" s="1490">
        <f t="shared" si="725"/>
        <v>0</v>
      </c>
      <c r="BP1603" s="1496">
        <f t="shared" si="731"/>
        <v>0</v>
      </c>
      <c r="BQ1603" s="1305"/>
      <c r="BS1603" s="1298"/>
      <c r="BT1603" s="1298"/>
      <c r="BU1603" s="1298"/>
      <c r="BV1603" s="1298"/>
      <c r="BW1603" s="1298"/>
    </row>
    <row r="1604" spans="1:75" ht="15" x14ac:dyDescent="0.25">
      <c r="A1604" s="1315">
        <v>18</v>
      </c>
      <c r="B1604" s="2051">
        <v>43827</v>
      </c>
      <c r="C1604" s="1929">
        <f t="shared" si="733"/>
        <v>1576</v>
      </c>
      <c r="D1604" s="1305" t="s">
        <v>79</v>
      </c>
      <c r="E1604" s="1305" t="s">
        <v>31</v>
      </c>
      <c r="F1604" s="1266"/>
      <c r="G1604" s="1301">
        <f t="shared" si="735"/>
        <v>0</v>
      </c>
      <c r="H1604" s="1268">
        <v>3</v>
      </c>
      <c r="I1604" s="817">
        <f t="shared" si="736"/>
        <v>5795454</v>
      </c>
      <c r="J1604" s="1268"/>
      <c r="K1604" s="817">
        <f t="shared" si="737"/>
        <v>0</v>
      </c>
      <c r="L1604" s="1268"/>
      <c r="M1604" s="817">
        <f t="shared" si="738"/>
        <v>0</v>
      </c>
      <c r="N1604" s="1272">
        <f t="shared" si="740"/>
        <v>3</v>
      </c>
      <c r="O1604" s="1494">
        <f t="shared" si="740"/>
        <v>5795454</v>
      </c>
      <c r="P1604" s="1269">
        <f t="shared" si="715"/>
        <v>120000</v>
      </c>
      <c r="Q1604" s="1307"/>
      <c r="R1604" s="1508">
        <v>1331818</v>
      </c>
      <c r="S1604" s="1508">
        <v>1931818</v>
      </c>
      <c r="T1604" s="1508">
        <v>2231818</v>
      </c>
      <c r="U1604" s="1508">
        <v>431818</v>
      </c>
      <c r="V1604" s="1892"/>
      <c r="W1604" s="1229"/>
      <c r="X1604" s="2337"/>
      <c r="Y1604" s="1229"/>
      <c r="Z1604" s="2395"/>
      <c r="AA1604" s="1229"/>
      <c r="AB1604" s="1317"/>
      <c r="AC1604" s="1229"/>
      <c r="AD1604" s="1229"/>
      <c r="AE1604" s="1229"/>
      <c r="AF1604" s="1490">
        <f t="shared" si="716"/>
        <v>0</v>
      </c>
      <c r="AG1604" s="1316">
        <f t="shared" si="739"/>
        <v>5795454</v>
      </c>
      <c r="AH1604" s="1305"/>
      <c r="AI1604" s="1305"/>
      <c r="AJ1604" s="1267"/>
      <c r="AK1604" s="1317"/>
      <c r="AL1604" s="1317"/>
      <c r="AM1604" s="1305"/>
      <c r="AN1604" s="1305"/>
      <c r="AO1604" s="1266"/>
      <c r="AP1604" s="1491">
        <f t="shared" si="718"/>
        <v>0</v>
      </c>
      <c r="AQ1604" s="1268"/>
      <c r="AR1604" s="1492">
        <f t="shared" si="719"/>
        <v>0</v>
      </c>
      <c r="AS1604" s="1268"/>
      <c r="AT1604" s="1492">
        <f t="shared" si="720"/>
        <v>0</v>
      </c>
      <c r="AU1604" s="1268"/>
      <c r="AV1604" s="1492">
        <f t="shared" si="721"/>
        <v>0</v>
      </c>
      <c r="AW1604" s="1493">
        <f t="shared" si="722"/>
        <v>0</v>
      </c>
      <c r="AX1604" s="2153">
        <f t="shared" si="723"/>
        <v>0</v>
      </c>
      <c r="AY1604" s="1495">
        <f t="shared" si="724"/>
        <v>0</v>
      </c>
      <c r="AZ1604" s="1937"/>
      <c r="BA1604" s="1508">
        <v>1331818</v>
      </c>
      <c r="BB1604" s="1508">
        <v>1931818</v>
      </c>
      <c r="BC1604" s="1508">
        <v>2231818</v>
      </c>
      <c r="BD1604" s="1508">
        <v>431818</v>
      </c>
      <c r="BE1604" s="2174"/>
      <c r="BF1604" s="1229"/>
      <c r="BG1604" s="1317"/>
      <c r="BH1604" s="1229"/>
      <c r="BI1604" s="1317"/>
      <c r="BJ1604" s="1229"/>
      <c r="BK1604" s="1317"/>
      <c r="BL1604" s="1229"/>
      <c r="BM1604" s="1229"/>
      <c r="BN1604" s="1229"/>
      <c r="BO1604" s="1490">
        <f t="shared" si="725"/>
        <v>0</v>
      </c>
      <c r="BP1604" s="1496">
        <f t="shared" si="731"/>
        <v>0</v>
      </c>
      <c r="BQ1604" s="1305"/>
      <c r="BS1604" s="1298"/>
      <c r="BT1604" s="1298"/>
      <c r="BU1604" s="1298"/>
      <c r="BV1604" s="1298"/>
      <c r="BW1604" s="1298"/>
    </row>
    <row r="1605" spans="1:75" ht="15" x14ac:dyDescent="0.25">
      <c r="A1605" s="1315">
        <v>19</v>
      </c>
      <c r="B1605" s="2051">
        <v>43827</v>
      </c>
      <c r="C1605" s="1929">
        <f t="shared" si="733"/>
        <v>1577</v>
      </c>
      <c r="D1605" s="1305" t="s">
        <v>82</v>
      </c>
      <c r="E1605" s="1305" t="s">
        <v>31</v>
      </c>
      <c r="F1605" s="1266"/>
      <c r="G1605" s="1301">
        <f t="shared" si="735"/>
        <v>0</v>
      </c>
      <c r="H1605" s="1268">
        <v>2</v>
      </c>
      <c r="I1605" s="817">
        <f t="shared" si="736"/>
        <v>3863636</v>
      </c>
      <c r="J1605" s="1268"/>
      <c r="K1605" s="817">
        <f t="shared" si="737"/>
        <v>0</v>
      </c>
      <c r="L1605" s="1268"/>
      <c r="M1605" s="817">
        <f t="shared" si="738"/>
        <v>0</v>
      </c>
      <c r="N1605" s="1272">
        <f t="shared" si="740"/>
        <v>2</v>
      </c>
      <c r="O1605" s="1494">
        <f t="shared" si="740"/>
        <v>3863636</v>
      </c>
      <c r="P1605" s="1269">
        <f t="shared" ref="P1605" si="741">+N1605*40000</f>
        <v>80000</v>
      </c>
      <c r="Q1605" s="1307"/>
      <c r="R1605" s="1508">
        <v>1331818</v>
      </c>
      <c r="S1605" s="1508">
        <v>1931818</v>
      </c>
      <c r="T1605" s="1508">
        <v>2231818</v>
      </c>
      <c r="U1605" s="1508">
        <v>431818</v>
      </c>
      <c r="V1605" s="1892"/>
      <c r="W1605" s="1229"/>
      <c r="X1605" s="2337"/>
      <c r="Y1605" s="1229"/>
      <c r="Z1605" s="2395"/>
      <c r="AA1605" s="1229"/>
      <c r="AB1605" s="1317"/>
      <c r="AC1605" s="1229"/>
      <c r="AD1605" s="1229"/>
      <c r="AE1605" s="1229"/>
      <c r="AF1605" s="1490">
        <f t="shared" si="716"/>
        <v>0</v>
      </c>
      <c r="AG1605" s="1316">
        <f t="shared" si="739"/>
        <v>5795454</v>
      </c>
      <c r="AH1605" s="1305"/>
      <c r="AI1605" s="1305"/>
      <c r="AJ1605" s="1267"/>
      <c r="AK1605" s="1317"/>
      <c r="AL1605" s="1317"/>
      <c r="AM1605" s="1305"/>
      <c r="AN1605" s="1305"/>
      <c r="AO1605" s="1266"/>
      <c r="AP1605" s="1491">
        <f t="shared" si="718"/>
        <v>0</v>
      </c>
      <c r="AQ1605" s="1268"/>
      <c r="AR1605" s="1492">
        <f t="shared" si="719"/>
        <v>0</v>
      </c>
      <c r="AS1605" s="1268"/>
      <c r="AT1605" s="1492">
        <f t="shared" si="720"/>
        <v>0</v>
      </c>
      <c r="AU1605" s="1268"/>
      <c r="AV1605" s="1492">
        <f t="shared" si="721"/>
        <v>0</v>
      </c>
      <c r="AW1605" s="1493">
        <f t="shared" si="722"/>
        <v>0</v>
      </c>
      <c r="AX1605" s="2153">
        <f t="shared" si="723"/>
        <v>0</v>
      </c>
      <c r="AY1605" s="1495">
        <f t="shared" si="724"/>
        <v>0</v>
      </c>
      <c r="AZ1605" s="1937"/>
      <c r="BA1605" s="1508">
        <v>1331818</v>
      </c>
      <c r="BB1605" s="1508">
        <v>1931818</v>
      </c>
      <c r="BC1605" s="1508">
        <v>2231818</v>
      </c>
      <c r="BD1605" s="1508">
        <v>431818</v>
      </c>
      <c r="BE1605" s="2174"/>
      <c r="BF1605" s="1229"/>
      <c r="BG1605" s="1317"/>
      <c r="BH1605" s="1229"/>
      <c r="BI1605" s="1317"/>
      <c r="BJ1605" s="1229"/>
      <c r="BK1605" s="1317"/>
      <c r="BL1605" s="1229"/>
      <c r="BM1605" s="1229"/>
      <c r="BN1605" s="1229"/>
      <c r="BO1605" s="1490">
        <f t="shared" si="725"/>
        <v>0</v>
      </c>
      <c r="BP1605" s="1496">
        <f t="shared" si="731"/>
        <v>0</v>
      </c>
      <c r="BQ1605" s="1305"/>
      <c r="BS1605" s="1298"/>
      <c r="BT1605" s="1298"/>
      <c r="BU1605" s="1298"/>
      <c r="BV1605" s="1298"/>
      <c r="BW1605" s="1298"/>
    </row>
    <row r="1606" spans="1:75" ht="15" x14ac:dyDescent="0.25">
      <c r="A1606" s="1315"/>
      <c r="B1606" s="2051"/>
      <c r="C1606" s="1929"/>
      <c r="D1606" s="1305"/>
      <c r="E1606" s="1305"/>
      <c r="F1606" s="1266"/>
      <c r="G1606" s="1491">
        <f t="shared" si="735"/>
        <v>0</v>
      </c>
      <c r="H1606" s="1268"/>
      <c r="I1606" s="1492">
        <f t="shared" si="736"/>
        <v>0</v>
      </c>
      <c r="J1606" s="1268"/>
      <c r="K1606" s="1492">
        <f t="shared" si="737"/>
        <v>0</v>
      </c>
      <c r="L1606" s="2772"/>
      <c r="M1606" s="1492">
        <f t="shared" si="738"/>
        <v>0</v>
      </c>
      <c r="N1606" s="1505">
        <f t="shared" ref="N1606:N1636" si="742">F1606+H1606+J1606+L1606</f>
        <v>0</v>
      </c>
      <c r="O1606" s="1494">
        <f t="shared" ref="O1606:O1609" si="743">G1606+I1606+K1606+M1606</f>
        <v>0</v>
      </c>
      <c r="P1606" s="1494">
        <f t="shared" ref="P1606" si="744">N1606*40000</f>
        <v>0</v>
      </c>
      <c r="Q1606" s="1307"/>
      <c r="R1606" s="1508">
        <v>1331818</v>
      </c>
      <c r="S1606" s="1508">
        <v>1931818</v>
      </c>
      <c r="T1606" s="1508">
        <v>2231818</v>
      </c>
      <c r="U1606" s="1508">
        <v>431818</v>
      </c>
      <c r="V1606" s="1892"/>
      <c r="W1606" s="1229"/>
      <c r="X1606" s="2337"/>
      <c r="Y1606" s="1229"/>
      <c r="Z1606" s="2395"/>
      <c r="AA1606" s="1229"/>
      <c r="AB1606" s="1317"/>
      <c r="AC1606" s="1229"/>
      <c r="AD1606" s="1229"/>
      <c r="AE1606" s="1229"/>
      <c r="AF1606" s="1490">
        <f t="shared" si="716"/>
        <v>0</v>
      </c>
      <c r="AG1606" s="1316">
        <f t="shared" si="739"/>
        <v>3863636</v>
      </c>
      <c r="AH1606" s="1305"/>
      <c r="AI1606" s="1305"/>
      <c r="AJ1606" s="1267"/>
      <c r="AK1606" s="1317"/>
      <c r="AL1606" s="1317"/>
      <c r="AM1606" s="1305"/>
      <c r="AN1606" s="1305"/>
      <c r="AO1606" s="1266"/>
      <c r="AP1606" s="1491">
        <f t="shared" si="718"/>
        <v>0</v>
      </c>
      <c r="AQ1606" s="1268"/>
      <c r="AR1606" s="1492">
        <f t="shared" si="719"/>
        <v>0</v>
      </c>
      <c r="AS1606" s="1268"/>
      <c r="AT1606" s="1492">
        <f t="shared" si="720"/>
        <v>0</v>
      </c>
      <c r="AU1606" s="1268"/>
      <c r="AV1606" s="1492">
        <f t="shared" si="721"/>
        <v>0</v>
      </c>
      <c r="AW1606" s="1493">
        <f t="shared" si="722"/>
        <v>0</v>
      </c>
      <c r="AX1606" s="2153">
        <f t="shared" si="723"/>
        <v>0</v>
      </c>
      <c r="AY1606" s="1495">
        <f t="shared" si="724"/>
        <v>0</v>
      </c>
      <c r="AZ1606" s="1937"/>
      <c r="BA1606" s="1508">
        <v>1331818</v>
      </c>
      <c r="BB1606" s="1508">
        <v>1931818</v>
      </c>
      <c r="BC1606" s="1508">
        <v>2231818</v>
      </c>
      <c r="BD1606" s="1508">
        <v>431818</v>
      </c>
      <c r="BE1606" s="2174"/>
      <c r="BF1606" s="1229"/>
      <c r="BG1606" s="1317"/>
      <c r="BH1606" s="1229"/>
      <c r="BI1606" s="1317"/>
      <c r="BJ1606" s="1229"/>
      <c r="BK1606" s="1317"/>
      <c r="BL1606" s="1229"/>
      <c r="BM1606" s="1229"/>
      <c r="BN1606" s="1229"/>
      <c r="BO1606" s="1490">
        <f t="shared" si="725"/>
        <v>0</v>
      </c>
      <c r="BP1606" s="1496">
        <f t="shared" si="731"/>
        <v>0</v>
      </c>
      <c r="BQ1606" s="1305"/>
      <c r="BS1606" s="1298"/>
      <c r="BT1606" s="1298"/>
      <c r="BU1606" s="1298"/>
      <c r="BV1606" s="1298"/>
      <c r="BW1606" s="1298"/>
    </row>
    <row r="1607" spans="1:75" ht="15" x14ac:dyDescent="0.25">
      <c r="A1607" s="1315"/>
      <c r="B1607" s="2051"/>
      <c r="C1607" s="1929"/>
      <c r="D1607" s="1305"/>
      <c r="E1607" s="1305"/>
      <c r="F1607" s="1266"/>
      <c r="G1607" s="1491">
        <f t="shared" si="735"/>
        <v>0</v>
      </c>
      <c r="H1607" s="1268"/>
      <c r="I1607" s="1492">
        <f t="shared" si="736"/>
        <v>0</v>
      </c>
      <c r="J1607" s="1268"/>
      <c r="K1607" s="1492">
        <f t="shared" si="737"/>
        <v>0</v>
      </c>
      <c r="L1607" s="2772"/>
      <c r="M1607" s="1492">
        <f t="shared" si="738"/>
        <v>0</v>
      </c>
      <c r="N1607" s="1505">
        <f t="shared" si="742"/>
        <v>0</v>
      </c>
      <c r="O1607" s="1494">
        <f t="shared" si="743"/>
        <v>0</v>
      </c>
      <c r="P1607" s="1494">
        <f t="shared" ref="P1607:P1670" si="745">N1607*40000</f>
        <v>0</v>
      </c>
      <c r="Q1607" s="1307"/>
      <c r="R1607" s="1508">
        <v>1331818</v>
      </c>
      <c r="S1607" s="1508">
        <v>1931818</v>
      </c>
      <c r="T1607" s="1508">
        <v>2231818</v>
      </c>
      <c r="U1607" s="1508">
        <v>431818</v>
      </c>
      <c r="V1607" s="1892"/>
      <c r="W1607" s="1229"/>
      <c r="X1607" s="2337"/>
      <c r="Y1607" s="1229"/>
      <c r="Z1607" s="2395"/>
      <c r="AA1607" s="1229"/>
      <c r="AB1607" s="1317"/>
      <c r="AC1607" s="1229"/>
      <c r="AD1607" s="1229"/>
      <c r="AE1607" s="1229"/>
      <c r="AF1607" s="1490">
        <f t="shared" si="716"/>
        <v>0</v>
      </c>
      <c r="AG1607" s="1316">
        <f t="shared" si="739"/>
        <v>0</v>
      </c>
      <c r="AH1607" s="1305"/>
      <c r="AI1607" s="1305"/>
      <c r="AJ1607" s="1267"/>
      <c r="AK1607" s="1317"/>
      <c r="AL1607" s="1317"/>
      <c r="AM1607" s="1305"/>
      <c r="AN1607" s="1305"/>
      <c r="AO1607" s="1266"/>
      <c r="AP1607" s="1491">
        <f t="shared" si="718"/>
        <v>0</v>
      </c>
      <c r="AQ1607" s="1268"/>
      <c r="AR1607" s="1492">
        <f t="shared" si="719"/>
        <v>0</v>
      </c>
      <c r="AS1607" s="1268"/>
      <c r="AT1607" s="1492">
        <f t="shared" si="720"/>
        <v>0</v>
      </c>
      <c r="AU1607" s="1268"/>
      <c r="AV1607" s="1492">
        <f t="shared" si="721"/>
        <v>0</v>
      </c>
      <c r="AW1607" s="1493">
        <f t="shared" si="722"/>
        <v>0</v>
      </c>
      <c r="AX1607" s="2153">
        <f t="shared" si="723"/>
        <v>0</v>
      </c>
      <c r="AY1607" s="1495">
        <f t="shared" si="724"/>
        <v>0</v>
      </c>
      <c r="AZ1607" s="1937"/>
      <c r="BA1607" s="1508">
        <v>1331818</v>
      </c>
      <c r="BB1607" s="1508">
        <v>1931818</v>
      </c>
      <c r="BC1607" s="1508">
        <v>2231818</v>
      </c>
      <c r="BD1607" s="1508">
        <v>431818</v>
      </c>
      <c r="BE1607" s="2174"/>
      <c r="BF1607" s="1229"/>
      <c r="BG1607" s="1317"/>
      <c r="BH1607" s="1229"/>
      <c r="BI1607" s="1317"/>
      <c r="BJ1607" s="1229"/>
      <c r="BK1607" s="1317"/>
      <c r="BL1607" s="1229"/>
      <c r="BM1607" s="1229"/>
      <c r="BN1607" s="1229"/>
      <c r="BO1607" s="1490">
        <f t="shared" si="725"/>
        <v>0</v>
      </c>
      <c r="BP1607" s="1496">
        <f t="shared" si="731"/>
        <v>0</v>
      </c>
      <c r="BQ1607" s="1305"/>
      <c r="BS1607" s="1298"/>
      <c r="BT1607" s="1298"/>
      <c r="BU1607" s="1298"/>
      <c r="BV1607" s="1298"/>
      <c r="BW1607" s="1298"/>
    </row>
    <row r="1608" spans="1:75" ht="15" x14ac:dyDescent="0.25">
      <c r="A1608" s="1315"/>
      <c r="B1608" s="2051"/>
      <c r="C1608" s="1929"/>
      <c r="D1608" s="1305"/>
      <c r="E1608" s="1305"/>
      <c r="F1608" s="1266"/>
      <c r="G1608" s="1491">
        <f t="shared" si="735"/>
        <v>0</v>
      </c>
      <c r="H1608" s="1268"/>
      <c r="I1608" s="1492">
        <f t="shared" si="736"/>
        <v>0</v>
      </c>
      <c r="J1608" s="1268"/>
      <c r="K1608" s="1492">
        <f t="shared" si="737"/>
        <v>0</v>
      </c>
      <c r="L1608" s="2772"/>
      <c r="M1608" s="1492">
        <f t="shared" si="738"/>
        <v>0</v>
      </c>
      <c r="N1608" s="1505">
        <f t="shared" si="742"/>
        <v>0</v>
      </c>
      <c r="O1608" s="1494">
        <f t="shared" si="743"/>
        <v>0</v>
      </c>
      <c r="P1608" s="1494">
        <f t="shared" si="745"/>
        <v>0</v>
      </c>
      <c r="Q1608" s="1307"/>
      <c r="R1608" s="1508">
        <v>1331818</v>
      </c>
      <c r="S1608" s="1508">
        <v>1931818</v>
      </c>
      <c r="T1608" s="1508">
        <v>2231818</v>
      </c>
      <c r="U1608" s="1508">
        <v>431818</v>
      </c>
      <c r="V1608" s="1892"/>
      <c r="W1608" s="1229"/>
      <c r="X1608" s="2337"/>
      <c r="Y1608" s="1229"/>
      <c r="Z1608" s="2395"/>
      <c r="AA1608" s="1229"/>
      <c r="AB1608" s="1317"/>
      <c r="AC1608" s="1229"/>
      <c r="AD1608" s="1229"/>
      <c r="AE1608" s="1229"/>
      <c r="AF1608" s="1490">
        <f t="shared" ref="AF1608:AF1671" si="746">W1608+Y1608+AA1608+AC1608</f>
        <v>0</v>
      </c>
      <c r="AG1608" s="1316">
        <f t="shared" si="739"/>
        <v>0</v>
      </c>
      <c r="AH1608" s="1305"/>
      <c r="AI1608" s="1305"/>
      <c r="AJ1608" s="1267"/>
      <c r="AK1608" s="1317"/>
      <c r="AL1608" s="1317"/>
      <c r="AM1608" s="1305"/>
      <c r="AN1608" s="1305"/>
      <c r="AO1608" s="1266"/>
      <c r="AP1608" s="1491">
        <f t="shared" ref="AP1608:AP1671" si="747">AO1608*BA1608</f>
        <v>0</v>
      </c>
      <c r="AQ1608" s="1268"/>
      <c r="AR1608" s="1492">
        <f t="shared" ref="AR1608:AR1671" si="748">AQ1608*BB1608</f>
        <v>0</v>
      </c>
      <c r="AS1608" s="1268"/>
      <c r="AT1608" s="1492">
        <f t="shared" ref="AT1608:AT1671" si="749">AS1608*BC1608</f>
        <v>0</v>
      </c>
      <c r="AU1608" s="1268"/>
      <c r="AV1608" s="1492">
        <f t="shared" ref="AV1608:AV1671" si="750">AU1608*BD1608</f>
        <v>0</v>
      </c>
      <c r="AW1608" s="1493">
        <f t="shared" ref="AW1608:AW1671" si="751">AO1608+AQ1608+AS1608+AU1608</f>
        <v>0</v>
      </c>
      <c r="AX1608" s="2153">
        <f t="shared" ref="AX1608:AX1671" si="752">AP1608+AR1608+AT1608+AV1608</f>
        <v>0</v>
      </c>
      <c r="AY1608" s="1495">
        <f t="shared" ref="AY1608:AY1671" si="753">AW1608*40000</f>
        <v>0</v>
      </c>
      <c r="AZ1608" s="1937"/>
      <c r="BA1608" s="1508">
        <v>1331818</v>
      </c>
      <c r="BB1608" s="1508">
        <v>1931818</v>
      </c>
      <c r="BC1608" s="1508">
        <v>2231818</v>
      </c>
      <c r="BD1608" s="1508">
        <v>431818</v>
      </c>
      <c r="BE1608" s="2174"/>
      <c r="BF1608" s="1229"/>
      <c r="BG1608" s="1317"/>
      <c r="BH1608" s="1229"/>
      <c r="BI1608" s="1317"/>
      <c r="BJ1608" s="1229"/>
      <c r="BK1608" s="1317"/>
      <c r="BL1608" s="1229"/>
      <c r="BM1608" s="1229"/>
      <c r="BN1608" s="1229"/>
      <c r="BO1608" s="1490">
        <f t="shared" si="725"/>
        <v>0</v>
      </c>
      <c r="BP1608" s="1496">
        <f t="shared" si="731"/>
        <v>0</v>
      </c>
      <c r="BQ1608" s="1305"/>
      <c r="BS1608" s="1298"/>
      <c r="BT1608" s="1298"/>
      <c r="BU1608" s="1298"/>
      <c r="BV1608" s="1298"/>
      <c r="BW1608" s="1298"/>
    </row>
    <row r="1609" spans="1:75" ht="15" x14ac:dyDescent="0.25">
      <c r="A1609" s="1315"/>
      <c r="B1609" s="2051"/>
      <c r="C1609" s="1929"/>
      <c r="D1609" s="1305"/>
      <c r="E1609" s="1305"/>
      <c r="F1609" s="1266"/>
      <c r="G1609" s="1491">
        <f t="shared" si="735"/>
        <v>0</v>
      </c>
      <c r="H1609" s="1268"/>
      <c r="I1609" s="1492">
        <f t="shared" si="736"/>
        <v>0</v>
      </c>
      <c r="J1609" s="1268"/>
      <c r="K1609" s="1492">
        <f t="shared" si="737"/>
        <v>0</v>
      </c>
      <c r="L1609" s="2772"/>
      <c r="M1609" s="1492">
        <f t="shared" si="738"/>
        <v>0</v>
      </c>
      <c r="N1609" s="1505">
        <f t="shared" si="742"/>
        <v>0</v>
      </c>
      <c r="O1609" s="1494">
        <f t="shared" si="743"/>
        <v>0</v>
      </c>
      <c r="P1609" s="1494">
        <f t="shared" si="745"/>
        <v>0</v>
      </c>
      <c r="Q1609" s="1307"/>
      <c r="R1609" s="1508">
        <v>1331818</v>
      </c>
      <c r="S1609" s="1508">
        <v>1931818</v>
      </c>
      <c r="T1609" s="1508">
        <v>2231818</v>
      </c>
      <c r="U1609" s="1508">
        <v>431818</v>
      </c>
      <c r="V1609" s="1892"/>
      <c r="W1609" s="1229"/>
      <c r="X1609" s="2337"/>
      <c r="Y1609" s="1229"/>
      <c r="Z1609" s="2395"/>
      <c r="AA1609" s="1229"/>
      <c r="AB1609" s="1317"/>
      <c r="AC1609" s="1229"/>
      <c r="AD1609" s="1229"/>
      <c r="AE1609" s="1229"/>
      <c r="AF1609" s="1490">
        <f t="shared" si="746"/>
        <v>0</v>
      </c>
      <c r="AG1609" s="1316">
        <f t="shared" si="739"/>
        <v>0</v>
      </c>
      <c r="AH1609" s="1305"/>
      <c r="AI1609" s="1305"/>
      <c r="AJ1609" s="1267"/>
      <c r="AK1609" s="1317"/>
      <c r="AL1609" s="1317"/>
      <c r="AM1609" s="1305"/>
      <c r="AN1609" s="1305"/>
      <c r="AO1609" s="1266"/>
      <c r="AP1609" s="1491">
        <f t="shared" si="747"/>
        <v>0</v>
      </c>
      <c r="AQ1609" s="1268"/>
      <c r="AR1609" s="1492">
        <f t="shared" si="748"/>
        <v>0</v>
      </c>
      <c r="AS1609" s="1268"/>
      <c r="AT1609" s="1492">
        <f t="shared" si="749"/>
        <v>0</v>
      </c>
      <c r="AU1609" s="1268"/>
      <c r="AV1609" s="1492">
        <f t="shared" si="750"/>
        <v>0</v>
      </c>
      <c r="AW1609" s="1493">
        <f t="shared" si="751"/>
        <v>0</v>
      </c>
      <c r="AX1609" s="2153">
        <f t="shared" si="752"/>
        <v>0</v>
      </c>
      <c r="AY1609" s="1495">
        <f t="shared" si="753"/>
        <v>0</v>
      </c>
      <c r="AZ1609" s="1937"/>
      <c r="BA1609" s="1508">
        <v>1331818</v>
      </c>
      <c r="BB1609" s="1508">
        <v>1931818</v>
      </c>
      <c r="BC1609" s="1508">
        <v>2231818</v>
      </c>
      <c r="BD1609" s="1508">
        <v>431818</v>
      </c>
      <c r="BE1609" s="2174"/>
      <c r="BF1609" s="1229"/>
      <c r="BG1609" s="1317"/>
      <c r="BH1609" s="1229"/>
      <c r="BI1609" s="1317"/>
      <c r="BJ1609" s="1229"/>
      <c r="BK1609" s="1317"/>
      <c r="BL1609" s="1229"/>
      <c r="BM1609" s="1229"/>
      <c r="BN1609" s="1229"/>
      <c r="BO1609" s="1490">
        <f t="shared" ref="BO1609:BO1672" si="754">BF1609+BH1609+BJ1609+BL1609</f>
        <v>0</v>
      </c>
      <c r="BP1609" s="1496">
        <f t="shared" si="731"/>
        <v>0</v>
      </c>
      <c r="BQ1609" s="1305"/>
      <c r="BS1609" s="1298"/>
      <c r="BT1609" s="1298"/>
      <c r="BU1609" s="1298"/>
      <c r="BV1609" s="1298"/>
      <c r="BW1609" s="1298"/>
    </row>
    <row r="1610" spans="1:75" ht="15" x14ac:dyDescent="0.25">
      <c r="A1610" s="1315"/>
      <c r="B1610" s="2051"/>
      <c r="C1610" s="1929"/>
      <c r="D1610" s="1305"/>
      <c r="E1610" s="1305"/>
      <c r="F1610" s="1266"/>
      <c r="G1610" s="1491">
        <f t="shared" si="735"/>
        <v>0</v>
      </c>
      <c r="H1610" s="1268"/>
      <c r="I1610" s="1492">
        <f t="shared" si="736"/>
        <v>0</v>
      </c>
      <c r="J1610" s="1268"/>
      <c r="K1610" s="1492">
        <f t="shared" si="737"/>
        <v>0</v>
      </c>
      <c r="L1610" s="2772"/>
      <c r="M1610" s="1492">
        <f t="shared" si="738"/>
        <v>0</v>
      </c>
      <c r="N1610" s="1505">
        <f t="shared" si="742"/>
        <v>0</v>
      </c>
      <c r="O1610" s="1494">
        <f t="shared" ref="O1610:O1673" si="755">G1610+I1610+K1610+M1610</f>
        <v>0</v>
      </c>
      <c r="P1610" s="1494">
        <f t="shared" si="745"/>
        <v>0</v>
      </c>
      <c r="Q1610" s="1307"/>
      <c r="R1610" s="1508">
        <v>1331818</v>
      </c>
      <c r="S1610" s="1508">
        <v>1931818</v>
      </c>
      <c r="T1610" s="1508">
        <v>2231818</v>
      </c>
      <c r="U1610" s="1508">
        <v>431818</v>
      </c>
      <c r="V1610" s="1892"/>
      <c r="W1610" s="1229"/>
      <c r="X1610" s="2337"/>
      <c r="Y1610" s="1229"/>
      <c r="Z1610" s="2395"/>
      <c r="AA1610" s="1229"/>
      <c r="AB1610" s="1317"/>
      <c r="AC1610" s="1229"/>
      <c r="AD1610" s="1229"/>
      <c r="AE1610" s="1229"/>
      <c r="AF1610" s="1490">
        <f t="shared" si="746"/>
        <v>0</v>
      </c>
      <c r="AG1610" s="1316">
        <f t="shared" si="739"/>
        <v>0</v>
      </c>
      <c r="AH1610" s="1305"/>
      <c r="AI1610" s="1305"/>
      <c r="AJ1610" s="1267"/>
      <c r="AK1610" s="1317"/>
      <c r="AL1610" s="1317"/>
      <c r="AM1610" s="1305"/>
      <c r="AN1610" s="1305"/>
      <c r="AO1610" s="1266"/>
      <c r="AP1610" s="1491">
        <f t="shared" si="747"/>
        <v>0</v>
      </c>
      <c r="AQ1610" s="1268"/>
      <c r="AR1610" s="1492">
        <f t="shared" si="748"/>
        <v>0</v>
      </c>
      <c r="AS1610" s="1268"/>
      <c r="AT1610" s="1492">
        <f t="shared" si="749"/>
        <v>0</v>
      </c>
      <c r="AU1610" s="1268"/>
      <c r="AV1610" s="1492">
        <f t="shared" si="750"/>
        <v>0</v>
      </c>
      <c r="AW1610" s="1493">
        <f t="shared" si="751"/>
        <v>0</v>
      </c>
      <c r="AX1610" s="2153">
        <f t="shared" si="752"/>
        <v>0</v>
      </c>
      <c r="AY1610" s="1495">
        <f t="shared" si="753"/>
        <v>0</v>
      </c>
      <c r="AZ1610" s="1937"/>
      <c r="BA1610" s="1508">
        <v>1331818</v>
      </c>
      <c r="BB1610" s="1508">
        <v>1931818</v>
      </c>
      <c r="BC1610" s="1508">
        <v>2231818</v>
      </c>
      <c r="BD1610" s="1508">
        <v>431818</v>
      </c>
      <c r="BE1610" s="2174"/>
      <c r="BF1610" s="1229"/>
      <c r="BG1610" s="1317"/>
      <c r="BH1610" s="1229"/>
      <c r="BI1610" s="1317"/>
      <c r="BJ1610" s="1229"/>
      <c r="BK1610" s="1317"/>
      <c r="BL1610" s="1229"/>
      <c r="BM1610" s="1229"/>
      <c r="BN1610" s="1229"/>
      <c r="BO1610" s="1490">
        <f t="shared" si="754"/>
        <v>0</v>
      </c>
      <c r="BP1610" s="1496">
        <f t="shared" si="731"/>
        <v>0</v>
      </c>
      <c r="BQ1610" s="1305"/>
      <c r="BS1610" s="1298"/>
      <c r="BT1610" s="1298"/>
      <c r="BU1610" s="1298"/>
      <c r="BV1610" s="1298"/>
      <c r="BW1610" s="1298"/>
    </row>
    <row r="1611" spans="1:75" ht="15" x14ac:dyDescent="0.25">
      <c r="A1611" s="1315"/>
      <c r="B1611" s="2051"/>
      <c r="C1611" s="1929"/>
      <c r="D1611" s="1305"/>
      <c r="E1611" s="1305"/>
      <c r="F1611" s="1266"/>
      <c r="G1611" s="1491">
        <f t="shared" si="735"/>
        <v>0</v>
      </c>
      <c r="H1611" s="1268"/>
      <c r="I1611" s="1492">
        <f t="shared" si="736"/>
        <v>0</v>
      </c>
      <c r="J1611" s="1268"/>
      <c r="K1611" s="1492">
        <f t="shared" si="737"/>
        <v>0</v>
      </c>
      <c r="L1611" s="2772"/>
      <c r="M1611" s="1492">
        <f t="shared" si="738"/>
        <v>0</v>
      </c>
      <c r="N1611" s="1505">
        <f t="shared" si="742"/>
        <v>0</v>
      </c>
      <c r="O1611" s="1494">
        <f t="shared" si="755"/>
        <v>0</v>
      </c>
      <c r="P1611" s="1494">
        <f t="shared" si="745"/>
        <v>0</v>
      </c>
      <c r="Q1611" s="1307"/>
      <c r="R1611" s="1508">
        <v>1331818</v>
      </c>
      <c r="S1611" s="1508">
        <v>1931818</v>
      </c>
      <c r="T1611" s="1508">
        <v>2231818</v>
      </c>
      <c r="U1611" s="1508">
        <v>431818</v>
      </c>
      <c r="V1611" s="1892"/>
      <c r="W1611" s="1229"/>
      <c r="X1611" s="2337"/>
      <c r="Y1611" s="1229"/>
      <c r="Z1611" s="2395"/>
      <c r="AA1611" s="1229"/>
      <c r="AB1611" s="1317"/>
      <c r="AC1611" s="1229"/>
      <c r="AD1611" s="1229"/>
      <c r="AE1611" s="1229"/>
      <c r="AF1611" s="1490">
        <f t="shared" si="746"/>
        <v>0</v>
      </c>
      <c r="AG1611" s="1316">
        <f t="shared" si="739"/>
        <v>0</v>
      </c>
      <c r="AH1611" s="1305"/>
      <c r="AI1611" s="1305"/>
      <c r="AJ1611" s="1267"/>
      <c r="AK1611" s="1317"/>
      <c r="AL1611" s="1317"/>
      <c r="AM1611" s="1305"/>
      <c r="AN1611" s="1305"/>
      <c r="AO1611" s="1266"/>
      <c r="AP1611" s="1491">
        <f t="shared" si="747"/>
        <v>0</v>
      </c>
      <c r="AQ1611" s="1268"/>
      <c r="AR1611" s="1492">
        <f t="shared" si="748"/>
        <v>0</v>
      </c>
      <c r="AS1611" s="1268"/>
      <c r="AT1611" s="1492">
        <f t="shared" si="749"/>
        <v>0</v>
      </c>
      <c r="AU1611" s="1268"/>
      <c r="AV1611" s="1492">
        <f t="shared" si="750"/>
        <v>0</v>
      </c>
      <c r="AW1611" s="1493">
        <f t="shared" si="751"/>
        <v>0</v>
      </c>
      <c r="AX1611" s="2153">
        <f t="shared" si="752"/>
        <v>0</v>
      </c>
      <c r="AY1611" s="1495">
        <f t="shared" si="753"/>
        <v>0</v>
      </c>
      <c r="AZ1611" s="1937"/>
      <c r="BA1611" s="1508">
        <v>1331818</v>
      </c>
      <c r="BB1611" s="1508">
        <v>1931818</v>
      </c>
      <c r="BC1611" s="1508">
        <v>2231818</v>
      </c>
      <c r="BD1611" s="1508">
        <v>431818</v>
      </c>
      <c r="BE1611" s="2174"/>
      <c r="BF1611" s="1229"/>
      <c r="BG1611" s="1317"/>
      <c r="BH1611" s="1229"/>
      <c r="BI1611" s="1317"/>
      <c r="BJ1611" s="1229"/>
      <c r="BK1611" s="1317"/>
      <c r="BL1611" s="1229"/>
      <c r="BM1611" s="1229"/>
      <c r="BN1611" s="1229"/>
      <c r="BO1611" s="1490">
        <f t="shared" si="754"/>
        <v>0</v>
      </c>
      <c r="BP1611" s="1496">
        <f t="shared" si="731"/>
        <v>0</v>
      </c>
      <c r="BQ1611" s="1305"/>
      <c r="BS1611" s="1298"/>
      <c r="BT1611" s="1298"/>
      <c r="BU1611" s="1298"/>
      <c r="BV1611" s="1298"/>
      <c r="BW1611" s="1298"/>
    </row>
    <row r="1612" spans="1:75" ht="15" x14ac:dyDescent="0.25">
      <c r="A1612" s="1315"/>
      <c r="B1612" s="2051"/>
      <c r="C1612" s="1929"/>
      <c r="D1612" s="1305"/>
      <c r="E1612" s="1305"/>
      <c r="F1612" s="1266"/>
      <c r="G1612" s="1491">
        <f t="shared" si="735"/>
        <v>0</v>
      </c>
      <c r="H1612" s="1268"/>
      <c r="I1612" s="1492">
        <f t="shared" si="736"/>
        <v>0</v>
      </c>
      <c r="J1612" s="1268"/>
      <c r="K1612" s="1492">
        <f t="shared" si="737"/>
        <v>0</v>
      </c>
      <c r="L1612" s="2772"/>
      <c r="M1612" s="1492">
        <f t="shared" si="738"/>
        <v>0</v>
      </c>
      <c r="N1612" s="1505">
        <f t="shared" si="742"/>
        <v>0</v>
      </c>
      <c r="O1612" s="1494">
        <f t="shared" si="755"/>
        <v>0</v>
      </c>
      <c r="P1612" s="1494">
        <f t="shared" si="745"/>
        <v>0</v>
      </c>
      <c r="Q1612" s="1307"/>
      <c r="R1612" s="1508">
        <v>1331818</v>
      </c>
      <c r="S1612" s="1508">
        <v>1931818</v>
      </c>
      <c r="T1612" s="1508">
        <v>2231818</v>
      </c>
      <c r="U1612" s="1508">
        <v>431818</v>
      </c>
      <c r="V1612" s="1892"/>
      <c r="W1612" s="1229"/>
      <c r="X1612" s="2337"/>
      <c r="Y1612" s="1229"/>
      <c r="Z1612" s="2395"/>
      <c r="AA1612" s="1229"/>
      <c r="AB1612" s="1317"/>
      <c r="AC1612" s="1229"/>
      <c r="AD1612" s="1229"/>
      <c r="AE1612" s="1229"/>
      <c r="AF1612" s="1490">
        <f t="shared" si="746"/>
        <v>0</v>
      </c>
      <c r="AG1612" s="1316">
        <f t="shared" si="739"/>
        <v>0</v>
      </c>
      <c r="AH1612" s="1305"/>
      <c r="AI1612" s="1305"/>
      <c r="AJ1612" s="1267"/>
      <c r="AK1612" s="1317"/>
      <c r="AL1612" s="1317"/>
      <c r="AM1612" s="1305"/>
      <c r="AN1612" s="1305"/>
      <c r="AO1612" s="1266"/>
      <c r="AP1612" s="1491">
        <f t="shared" si="747"/>
        <v>0</v>
      </c>
      <c r="AQ1612" s="1268"/>
      <c r="AR1612" s="1492">
        <f t="shared" si="748"/>
        <v>0</v>
      </c>
      <c r="AS1612" s="1268"/>
      <c r="AT1612" s="1492">
        <f t="shared" si="749"/>
        <v>0</v>
      </c>
      <c r="AU1612" s="1268"/>
      <c r="AV1612" s="1492">
        <f t="shared" si="750"/>
        <v>0</v>
      </c>
      <c r="AW1612" s="1493">
        <f t="shared" si="751"/>
        <v>0</v>
      </c>
      <c r="AX1612" s="2153">
        <f t="shared" si="752"/>
        <v>0</v>
      </c>
      <c r="AY1612" s="1495">
        <f t="shared" si="753"/>
        <v>0</v>
      </c>
      <c r="AZ1612" s="1937"/>
      <c r="BA1612" s="1508">
        <v>1331818</v>
      </c>
      <c r="BB1612" s="1508">
        <v>1931818</v>
      </c>
      <c r="BC1612" s="1508">
        <v>2231818</v>
      </c>
      <c r="BD1612" s="1508">
        <v>431818</v>
      </c>
      <c r="BE1612" s="2174"/>
      <c r="BF1612" s="1229"/>
      <c r="BG1612" s="1317"/>
      <c r="BH1612" s="1229"/>
      <c r="BI1612" s="1317"/>
      <c r="BJ1612" s="1229"/>
      <c r="BK1612" s="1317"/>
      <c r="BL1612" s="1229"/>
      <c r="BM1612" s="1229"/>
      <c r="BN1612" s="1229"/>
      <c r="BO1612" s="1490">
        <f t="shared" si="754"/>
        <v>0</v>
      </c>
      <c r="BP1612" s="1496">
        <f t="shared" si="731"/>
        <v>0</v>
      </c>
      <c r="BQ1612" s="1305"/>
      <c r="BS1612" s="1298"/>
      <c r="BT1612" s="1298"/>
      <c r="BU1612" s="1298"/>
      <c r="BV1612" s="1298"/>
      <c r="BW1612" s="1298"/>
    </row>
    <row r="1613" spans="1:75" ht="15" x14ac:dyDescent="0.25">
      <c r="A1613" s="1315"/>
      <c r="B1613" s="2051"/>
      <c r="C1613" s="1929"/>
      <c r="D1613" s="1305"/>
      <c r="E1613" s="1305"/>
      <c r="F1613" s="1266"/>
      <c r="G1613" s="1491">
        <f t="shared" si="735"/>
        <v>0</v>
      </c>
      <c r="H1613" s="1268"/>
      <c r="I1613" s="1492">
        <f t="shared" si="736"/>
        <v>0</v>
      </c>
      <c r="J1613" s="1268"/>
      <c r="K1613" s="1492">
        <f t="shared" si="737"/>
        <v>0</v>
      </c>
      <c r="L1613" s="2772"/>
      <c r="M1613" s="1492">
        <f t="shared" si="738"/>
        <v>0</v>
      </c>
      <c r="N1613" s="1505">
        <f t="shared" si="742"/>
        <v>0</v>
      </c>
      <c r="O1613" s="1494">
        <f t="shared" si="755"/>
        <v>0</v>
      </c>
      <c r="P1613" s="1494">
        <f t="shared" si="745"/>
        <v>0</v>
      </c>
      <c r="Q1613" s="1307"/>
      <c r="R1613" s="1508">
        <v>1331818</v>
      </c>
      <c r="S1613" s="1508">
        <v>1931818</v>
      </c>
      <c r="T1613" s="1508">
        <v>2231818</v>
      </c>
      <c r="U1613" s="1508">
        <v>431818</v>
      </c>
      <c r="V1613" s="1892"/>
      <c r="W1613" s="1229"/>
      <c r="X1613" s="2337"/>
      <c r="Y1613" s="1229"/>
      <c r="Z1613" s="2395"/>
      <c r="AA1613" s="1229"/>
      <c r="AB1613" s="1317"/>
      <c r="AC1613" s="1229"/>
      <c r="AD1613" s="1229"/>
      <c r="AE1613" s="1229"/>
      <c r="AF1613" s="1490">
        <f t="shared" si="746"/>
        <v>0</v>
      </c>
      <c r="AG1613" s="1316">
        <f t="shared" si="739"/>
        <v>0</v>
      </c>
      <c r="AH1613" s="1305"/>
      <c r="AI1613" s="1305"/>
      <c r="AJ1613" s="1267"/>
      <c r="AK1613" s="1317"/>
      <c r="AL1613" s="1317"/>
      <c r="AM1613" s="1305"/>
      <c r="AN1613" s="1305"/>
      <c r="AO1613" s="1266"/>
      <c r="AP1613" s="1491">
        <f t="shared" si="747"/>
        <v>0</v>
      </c>
      <c r="AQ1613" s="1268"/>
      <c r="AR1613" s="1492">
        <f t="shared" si="748"/>
        <v>0</v>
      </c>
      <c r="AS1613" s="1268"/>
      <c r="AT1613" s="1492">
        <f t="shared" si="749"/>
        <v>0</v>
      </c>
      <c r="AU1613" s="1268"/>
      <c r="AV1613" s="1492">
        <f t="shared" si="750"/>
        <v>0</v>
      </c>
      <c r="AW1613" s="1493">
        <f t="shared" si="751"/>
        <v>0</v>
      </c>
      <c r="AX1613" s="2153">
        <f t="shared" si="752"/>
        <v>0</v>
      </c>
      <c r="AY1613" s="1495">
        <f t="shared" si="753"/>
        <v>0</v>
      </c>
      <c r="AZ1613" s="1937"/>
      <c r="BA1613" s="1508">
        <v>1331818</v>
      </c>
      <c r="BB1613" s="1508">
        <v>1931818</v>
      </c>
      <c r="BC1613" s="1508">
        <v>2231818</v>
      </c>
      <c r="BD1613" s="1508">
        <v>431818</v>
      </c>
      <c r="BE1613" s="2174"/>
      <c r="BF1613" s="1229"/>
      <c r="BG1613" s="1317"/>
      <c r="BH1613" s="1229"/>
      <c r="BI1613" s="1317"/>
      <c r="BJ1613" s="1229"/>
      <c r="BK1613" s="1317"/>
      <c r="BL1613" s="1229"/>
      <c r="BM1613" s="1229"/>
      <c r="BN1613" s="1229"/>
      <c r="BO1613" s="1490">
        <f t="shared" si="754"/>
        <v>0</v>
      </c>
      <c r="BP1613" s="1496">
        <f t="shared" si="731"/>
        <v>0</v>
      </c>
      <c r="BQ1613" s="1305"/>
      <c r="BS1613" s="1298"/>
      <c r="BT1613" s="1298"/>
      <c r="BU1613" s="1298"/>
      <c r="BV1613" s="1298"/>
      <c r="BW1613" s="1298"/>
    </row>
    <row r="1614" spans="1:75" ht="15" x14ac:dyDescent="0.25">
      <c r="A1614" s="1315"/>
      <c r="B1614" s="2051"/>
      <c r="C1614" s="1929"/>
      <c r="D1614" s="1305"/>
      <c r="E1614" s="1305"/>
      <c r="F1614" s="1266"/>
      <c r="G1614" s="1491">
        <f t="shared" si="735"/>
        <v>0</v>
      </c>
      <c r="H1614" s="1268"/>
      <c r="I1614" s="1492">
        <f t="shared" si="736"/>
        <v>0</v>
      </c>
      <c r="J1614" s="1268"/>
      <c r="K1614" s="1492">
        <f t="shared" si="737"/>
        <v>0</v>
      </c>
      <c r="L1614" s="2772"/>
      <c r="M1614" s="1492">
        <f t="shared" si="738"/>
        <v>0</v>
      </c>
      <c r="N1614" s="1505">
        <f t="shared" si="742"/>
        <v>0</v>
      </c>
      <c r="O1614" s="1494">
        <f t="shared" si="755"/>
        <v>0</v>
      </c>
      <c r="P1614" s="1494">
        <f t="shared" si="745"/>
        <v>0</v>
      </c>
      <c r="Q1614" s="1307"/>
      <c r="R1614" s="1508">
        <v>1331818</v>
      </c>
      <c r="S1614" s="1508">
        <v>1931818</v>
      </c>
      <c r="T1614" s="1508">
        <v>2231818</v>
      </c>
      <c r="U1614" s="1508">
        <v>431818</v>
      </c>
      <c r="V1614" s="1892"/>
      <c r="W1614" s="1229"/>
      <c r="X1614" s="2337"/>
      <c r="Y1614" s="1229"/>
      <c r="Z1614" s="2395"/>
      <c r="AA1614" s="1229"/>
      <c r="AB1614" s="1317"/>
      <c r="AC1614" s="1229"/>
      <c r="AD1614" s="1229"/>
      <c r="AE1614" s="1229"/>
      <c r="AF1614" s="1490">
        <f t="shared" si="746"/>
        <v>0</v>
      </c>
      <c r="AG1614" s="1316">
        <f t="shared" si="739"/>
        <v>0</v>
      </c>
      <c r="AH1614" s="1305"/>
      <c r="AI1614" s="1305"/>
      <c r="AJ1614" s="1267"/>
      <c r="AK1614" s="1317"/>
      <c r="AL1614" s="1317"/>
      <c r="AM1614" s="1305"/>
      <c r="AN1614" s="1305"/>
      <c r="AO1614" s="1266"/>
      <c r="AP1614" s="1491">
        <f t="shared" si="747"/>
        <v>0</v>
      </c>
      <c r="AQ1614" s="1268"/>
      <c r="AR1614" s="1492">
        <f t="shared" si="748"/>
        <v>0</v>
      </c>
      <c r="AS1614" s="1268"/>
      <c r="AT1614" s="1492">
        <f t="shared" si="749"/>
        <v>0</v>
      </c>
      <c r="AU1614" s="1268"/>
      <c r="AV1614" s="1492">
        <f t="shared" si="750"/>
        <v>0</v>
      </c>
      <c r="AW1614" s="1493">
        <f t="shared" si="751"/>
        <v>0</v>
      </c>
      <c r="AX1614" s="2153">
        <f t="shared" si="752"/>
        <v>0</v>
      </c>
      <c r="AY1614" s="1495">
        <f t="shared" si="753"/>
        <v>0</v>
      </c>
      <c r="AZ1614" s="1937"/>
      <c r="BA1614" s="1508">
        <v>1331818</v>
      </c>
      <c r="BB1614" s="1508">
        <v>1931818</v>
      </c>
      <c r="BC1614" s="1508">
        <v>2231818</v>
      </c>
      <c r="BD1614" s="1508">
        <v>431818</v>
      </c>
      <c r="BE1614" s="2174"/>
      <c r="BF1614" s="1229"/>
      <c r="BG1614" s="1317"/>
      <c r="BH1614" s="1229"/>
      <c r="BI1614" s="1317"/>
      <c r="BJ1614" s="1229"/>
      <c r="BK1614" s="1317"/>
      <c r="BL1614" s="1229"/>
      <c r="BM1614" s="1229"/>
      <c r="BN1614" s="1229"/>
      <c r="BO1614" s="1490">
        <f t="shared" si="754"/>
        <v>0</v>
      </c>
      <c r="BP1614" s="1496">
        <f t="shared" si="731"/>
        <v>0</v>
      </c>
      <c r="BQ1614" s="1305"/>
      <c r="BS1614" s="1298"/>
      <c r="BT1614" s="1298"/>
      <c r="BU1614" s="1298"/>
      <c r="BV1614" s="1298"/>
      <c r="BW1614" s="1298"/>
    </row>
    <row r="1615" spans="1:75" ht="15" x14ac:dyDescent="0.25">
      <c r="A1615" s="1315"/>
      <c r="B1615" s="2051"/>
      <c r="C1615" s="1929"/>
      <c r="D1615" s="1305"/>
      <c r="E1615" s="1305"/>
      <c r="F1615" s="1266"/>
      <c r="G1615" s="1491">
        <f t="shared" si="735"/>
        <v>0</v>
      </c>
      <c r="H1615" s="1268"/>
      <c r="I1615" s="1492">
        <f t="shared" si="736"/>
        <v>0</v>
      </c>
      <c r="J1615" s="1268"/>
      <c r="K1615" s="1492">
        <f t="shared" si="737"/>
        <v>0</v>
      </c>
      <c r="L1615" s="2772"/>
      <c r="M1615" s="1492">
        <f t="shared" si="738"/>
        <v>0</v>
      </c>
      <c r="N1615" s="1505">
        <f t="shared" si="742"/>
        <v>0</v>
      </c>
      <c r="O1615" s="1494">
        <f t="shared" si="755"/>
        <v>0</v>
      </c>
      <c r="P1615" s="1494">
        <f t="shared" si="745"/>
        <v>0</v>
      </c>
      <c r="Q1615" s="1307"/>
      <c r="R1615" s="1508">
        <v>1331818</v>
      </c>
      <c r="S1615" s="1508">
        <v>1931818</v>
      </c>
      <c r="T1615" s="1508">
        <v>2231818</v>
      </c>
      <c r="U1615" s="1508">
        <v>431818</v>
      </c>
      <c r="V1615" s="1892"/>
      <c r="W1615" s="1229"/>
      <c r="X1615" s="2337"/>
      <c r="Y1615" s="1229"/>
      <c r="Z1615" s="2395"/>
      <c r="AA1615" s="1229"/>
      <c r="AB1615" s="1317"/>
      <c r="AC1615" s="1229"/>
      <c r="AD1615" s="1229"/>
      <c r="AE1615" s="1229"/>
      <c r="AF1615" s="1490">
        <f t="shared" si="746"/>
        <v>0</v>
      </c>
      <c r="AG1615" s="1316">
        <f t="shared" si="739"/>
        <v>0</v>
      </c>
      <c r="AH1615" s="1305"/>
      <c r="AI1615" s="1305"/>
      <c r="AJ1615" s="1267"/>
      <c r="AK1615" s="1317"/>
      <c r="AL1615" s="1317"/>
      <c r="AM1615" s="1305"/>
      <c r="AN1615" s="1305"/>
      <c r="AO1615" s="1266"/>
      <c r="AP1615" s="1491">
        <f t="shared" si="747"/>
        <v>0</v>
      </c>
      <c r="AQ1615" s="1268"/>
      <c r="AR1615" s="1492">
        <f t="shared" si="748"/>
        <v>0</v>
      </c>
      <c r="AS1615" s="1268"/>
      <c r="AT1615" s="1492">
        <f t="shared" si="749"/>
        <v>0</v>
      </c>
      <c r="AU1615" s="1268"/>
      <c r="AV1615" s="1492">
        <f t="shared" si="750"/>
        <v>0</v>
      </c>
      <c r="AW1615" s="1493">
        <f t="shared" si="751"/>
        <v>0</v>
      </c>
      <c r="AX1615" s="2153">
        <f t="shared" si="752"/>
        <v>0</v>
      </c>
      <c r="AY1615" s="1495">
        <f t="shared" si="753"/>
        <v>0</v>
      </c>
      <c r="AZ1615" s="1937"/>
      <c r="BA1615" s="1508">
        <v>1331818</v>
      </c>
      <c r="BB1615" s="1508">
        <v>1931818</v>
      </c>
      <c r="BC1615" s="1508">
        <v>2231818</v>
      </c>
      <c r="BD1615" s="1508">
        <v>431818</v>
      </c>
      <c r="BE1615" s="2174"/>
      <c r="BF1615" s="1229"/>
      <c r="BG1615" s="1317"/>
      <c r="BH1615" s="1229"/>
      <c r="BI1615" s="1317"/>
      <c r="BJ1615" s="1229"/>
      <c r="BK1615" s="1317"/>
      <c r="BL1615" s="1229"/>
      <c r="BM1615" s="1229"/>
      <c r="BN1615" s="1229"/>
      <c r="BO1615" s="1490">
        <f t="shared" si="754"/>
        <v>0</v>
      </c>
      <c r="BP1615" s="1496">
        <f t="shared" si="731"/>
        <v>0</v>
      </c>
      <c r="BQ1615" s="1305"/>
      <c r="BS1615" s="1298"/>
      <c r="BT1615" s="1298"/>
      <c r="BU1615" s="1298"/>
      <c r="BV1615" s="1298"/>
      <c r="BW1615" s="1298"/>
    </row>
    <row r="1616" spans="1:75" ht="15" x14ac:dyDescent="0.25">
      <c r="A1616" s="1315"/>
      <c r="B1616" s="2051"/>
      <c r="C1616" s="1929"/>
      <c r="D1616" s="1305"/>
      <c r="E1616" s="1305"/>
      <c r="F1616" s="1266"/>
      <c r="G1616" s="1491">
        <f t="shared" si="735"/>
        <v>0</v>
      </c>
      <c r="H1616" s="1268"/>
      <c r="I1616" s="1492">
        <f t="shared" si="736"/>
        <v>0</v>
      </c>
      <c r="J1616" s="1268"/>
      <c r="K1616" s="1492">
        <f t="shared" si="737"/>
        <v>0</v>
      </c>
      <c r="L1616" s="2772"/>
      <c r="M1616" s="1492">
        <f t="shared" si="738"/>
        <v>0</v>
      </c>
      <c r="N1616" s="1505">
        <f t="shared" si="742"/>
        <v>0</v>
      </c>
      <c r="O1616" s="1494">
        <f t="shared" si="755"/>
        <v>0</v>
      </c>
      <c r="P1616" s="1494">
        <f t="shared" si="745"/>
        <v>0</v>
      </c>
      <c r="Q1616" s="1307"/>
      <c r="R1616" s="1508">
        <v>1331818</v>
      </c>
      <c r="S1616" s="1508">
        <v>1931818</v>
      </c>
      <c r="T1616" s="1508">
        <v>2231818</v>
      </c>
      <c r="U1616" s="1508">
        <v>431818</v>
      </c>
      <c r="V1616" s="1892"/>
      <c r="W1616" s="1229"/>
      <c r="X1616" s="2337"/>
      <c r="Y1616" s="1229"/>
      <c r="Z1616" s="2395"/>
      <c r="AA1616" s="1229"/>
      <c r="AB1616" s="1317"/>
      <c r="AC1616" s="1229"/>
      <c r="AD1616" s="1229"/>
      <c r="AE1616" s="1229"/>
      <c r="AF1616" s="1490">
        <f t="shared" si="746"/>
        <v>0</v>
      </c>
      <c r="AG1616" s="1316">
        <f t="shared" si="739"/>
        <v>0</v>
      </c>
      <c r="AH1616" s="1305"/>
      <c r="AI1616" s="1305"/>
      <c r="AJ1616" s="1267"/>
      <c r="AK1616" s="1317"/>
      <c r="AL1616" s="1317"/>
      <c r="AM1616" s="1305"/>
      <c r="AN1616" s="1305"/>
      <c r="AO1616" s="1266"/>
      <c r="AP1616" s="1491">
        <f t="shared" si="747"/>
        <v>0</v>
      </c>
      <c r="AQ1616" s="1268"/>
      <c r="AR1616" s="1492">
        <f t="shared" si="748"/>
        <v>0</v>
      </c>
      <c r="AS1616" s="1268"/>
      <c r="AT1616" s="1492">
        <f t="shared" si="749"/>
        <v>0</v>
      </c>
      <c r="AU1616" s="1268"/>
      <c r="AV1616" s="1492">
        <f t="shared" si="750"/>
        <v>0</v>
      </c>
      <c r="AW1616" s="1493">
        <f t="shared" si="751"/>
        <v>0</v>
      </c>
      <c r="AX1616" s="2153">
        <f t="shared" si="752"/>
        <v>0</v>
      </c>
      <c r="AY1616" s="1495">
        <f t="shared" si="753"/>
        <v>0</v>
      </c>
      <c r="AZ1616" s="1937"/>
      <c r="BA1616" s="1508">
        <v>1331818</v>
      </c>
      <c r="BB1616" s="1508">
        <v>1931818</v>
      </c>
      <c r="BC1616" s="1508">
        <v>2231818</v>
      </c>
      <c r="BD1616" s="1508">
        <v>431818</v>
      </c>
      <c r="BE1616" s="2174"/>
      <c r="BF1616" s="1229"/>
      <c r="BG1616" s="1317"/>
      <c r="BH1616" s="1229"/>
      <c r="BI1616" s="1317"/>
      <c r="BJ1616" s="1229"/>
      <c r="BK1616" s="1317"/>
      <c r="BL1616" s="1229"/>
      <c r="BM1616" s="1229"/>
      <c r="BN1616" s="1229"/>
      <c r="BO1616" s="1490">
        <f t="shared" si="754"/>
        <v>0</v>
      </c>
      <c r="BP1616" s="1496">
        <f t="shared" si="731"/>
        <v>0</v>
      </c>
      <c r="BQ1616" s="1305"/>
      <c r="BS1616" s="1298"/>
      <c r="BT1616" s="1298"/>
      <c r="BU1616" s="1298"/>
      <c r="BV1616" s="1298"/>
      <c r="BW1616" s="1298"/>
    </row>
    <row r="1617" spans="1:75" ht="15" x14ac:dyDescent="0.25">
      <c r="A1617" s="1315"/>
      <c r="B1617" s="2051"/>
      <c r="C1617" s="1929"/>
      <c r="D1617" s="1305"/>
      <c r="E1617" s="1305"/>
      <c r="F1617" s="1266"/>
      <c r="G1617" s="1491">
        <f t="shared" si="735"/>
        <v>0</v>
      </c>
      <c r="H1617" s="1268"/>
      <c r="I1617" s="1492">
        <f t="shared" si="736"/>
        <v>0</v>
      </c>
      <c r="J1617" s="1268"/>
      <c r="K1617" s="1492">
        <f t="shared" si="737"/>
        <v>0</v>
      </c>
      <c r="L1617" s="2772"/>
      <c r="M1617" s="1492">
        <f t="shared" si="738"/>
        <v>0</v>
      </c>
      <c r="N1617" s="1505">
        <f t="shared" si="742"/>
        <v>0</v>
      </c>
      <c r="O1617" s="1494">
        <f t="shared" si="755"/>
        <v>0</v>
      </c>
      <c r="P1617" s="1494">
        <f t="shared" si="745"/>
        <v>0</v>
      </c>
      <c r="Q1617" s="1307"/>
      <c r="R1617" s="1508">
        <v>1331818</v>
      </c>
      <c r="S1617" s="1508">
        <v>1931818</v>
      </c>
      <c r="T1617" s="1508">
        <v>2231818</v>
      </c>
      <c r="U1617" s="1508">
        <v>431818</v>
      </c>
      <c r="V1617" s="1892"/>
      <c r="W1617" s="1229"/>
      <c r="X1617" s="2337"/>
      <c r="Y1617" s="1229"/>
      <c r="Z1617" s="2395"/>
      <c r="AA1617" s="1229"/>
      <c r="AB1617" s="1317"/>
      <c r="AC1617" s="1229"/>
      <c r="AD1617" s="1229"/>
      <c r="AE1617" s="1229"/>
      <c r="AF1617" s="1490">
        <f t="shared" si="746"/>
        <v>0</v>
      </c>
      <c r="AG1617" s="1316">
        <f t="shared" si="739"/>
        <v>0</v>
      </c>
      <c r="AH1617" s="1305"/>
      <c r="AI1617" s="1305"/>
      <c r="AJ1617" s="1267"/>
      <c r="AK1617" s="1317"/>
      <c r="AL1617" s="1317"/>
      <c r="AM1617" s="1305"/>
      <c r="AN1617" s="1305"/>
      <c r="AO1617" s="1266"/>
      <c r="AP1617" s="1491">
        <f t="shared" si="747"/>
        <v>0</v>
      </c>
      <c r="AQ1617" s="1268"/>
      <c r="AR1617" s="1492">
        <f t="shared" si="748"/>
        <v>0</v>
      </c>
      <c r="AS1617" s="1268"/>
      <c r="AT1617" s="1492">
        <f t="shared" si="749"/>
        <v>0</v>
      </c>
      <c r="AU1617" s="1268"/>
      <c r="AV1617" s="1492">
        <f t="shared" si="750"/>
        <v>0</v>
      </c>
      <c r="AW1617" s="1493">
        <f t="shared" si="751"/>
        <v>0</v>
      </c>
      <c r="AX1617" s="2153">
        <f t="shared" si="752"/>
        <v>0</v>
      </c>
      <c r="AY1617" s="1495">
        <f t="shared" si="753"/>
        <v>0</v>
      </c>
      <c r="AZ1617" s="1937"/>
      <c r="BA1617" s="1508">
        <v>1331818</v>
      </c>
      <c r="BB1617" s="1508">
        <v>1931818</v>
      </c>
      <c r="BC1617" s="1508">
        <v>2231818</v>
      </c>
      <c r="BD1617" s="1508">
        <v>431818</v>
      </c>
      <c r="BE1617" s="2174"/>
      <c r="BF1617" s="1229"/>
      <c r="BG1617" s="1317"/>
      <c r="BH1617" s="1229"/>
      <c r="BI1617" s="1317"/>
      <c r="BJ1617" s="1229"/>
      <c r="BK1617" s="1317"/>
      <c r="BL1617" s="1229"/>
      <c r="BM1617" s="1229"/>
      <c r="BN1617" s="1229"/>
      <c r="BO1617" s="1490">
        <f t="shared" si="754"/>
        <v>0</v>
      </c>
      <c r="BP1617" s="1496">
        <f t="shared" si="731"/>
        <v>0</v>
      </c>
      <c r="BQ1617" s="1305"/>
      <c r="BS1617" s="1298"/>
      <c r="BT1617" s="1298"/>
      <c r="BU1617" s="1298"/>
      <c r="BV1617" s="1298"/>
      <c r="BW1617" s="1298"/>
    </row>
    <row r="1618" spans="1:75" ht="15" x14ac:dyDescent="0.25">
      <c r="A1618" s="1315"/>
      <c r="B1618" s="2051"/>
      <c r="C1618" s="1929"/>
      <c r="D1618" s="1305"/>
      <c r="E1618" s="1305"/>
      <c r="F1618" s="1266"/>
      <c r="G1618" s="1491">
        <f t="shared" si="735"/>
        <v>0</v>
      </c>
      <c r="H1618" s="1268"/>
      <c r="I1618" s="1492">
        <f t="shared" si="736"/>
        <v>0</v>
      </c>
      <c r="J1618" s="1268"/>
      <c r="K1618" s="1492">
        <f t="shared" si="737"/>
        <v>0</v>
      </c>
      <c r="L1618" s="2772"/>
      <c r="M1618" s="1492">
        <f t="shared" si="738"/>
        <v>0</v>
      </c>
      <c r="N1618" s="1505">
        <f t="shared" si="742"/>
        <v>0</v>
      </c>
      <c r="O1618" s="1494">
        <f t="shared" si="755"/>
        <v>0</v>
      </c>
      <c r="P1618" s="1494">
        <f t="shared" si="745"/>
        <v>0</v>
      </c>
      <c r="Q1618" s="1307"/>
      <c r="R1618" s="1508">
        <v>1331818</v>
      </c>
      <c r="S1618" s="1508">
        <v>1931818</v>
      </c>
      <c r="T1618" s="1508">
        <v>2231818</v>
      </c>
      <c r="U1618" s="1508">
        <v>431818</v>
      </c>
      <c r="V1618" s="1892"/>
      <c r="W1618" s="1229"/>
      <c r="X1618" s="2337"/>
      <c r="Y1618" s="1229"/>
      <c r="Z1618" s="2395"/>
      <c r="AA1618" s="1229"/>
      <c r="AB1618" s="1317"/>
      <c r="AC1618" s="1229"/>
      <c r="AD1618" s="1229"/>
      <c r="AE1618" s="1229"/>
      <c r="AF1618" s="1490">
        <f t="shared" si="746"/>
        <v>0</v>
      </c>
      <c r="AG1618" s="1316">
        <f t="shared" si="739"/>
        <v>0</v>
      </c>
      <c r="AH1618" s="1305"/>
      <c r="AI1618" s="1305"/>
      <c r="AJ1618" s="1267"/>
      <c r="AK1618" s="1317"/>
      <c r="AL1618" s="1317"/>
      <c r="AM1618" s="1305"/>
      <c r="AN1618" s="1305"/>
      <c r="AO1618" s="1266"/>
      <c r="AP1618" s="1491">
        <f t="shared" si="747"/>
        <v>0</v>
      </c>
      <c r="AQ1618" s="1268"/>
      <c r="AR1618" s="1492">
        <f t="shared" si="748"/>
        <v>0</v>
      </c>
      <c r="AS1618" s="1268"/>
      <c r="AT1618" s="1492">
        <f t="shared" si="749"/>
        <v>0</v>
      </c>
      <c r="AU1618" s="1268"/>
      <c r="AV1618" s="1492">
        <f t="shared" si="750"/>
        <v>0</v>
      </c>
      <c r="AW1618" s="1493">
        <f t="shared" si="751"/>
        <v>0</v>
      </c>
      <c r="AX1618" s="2153">
        <f t="shared" si="752"/>
        <v>0</v>
      </c>
      <c r="AY1618" s="1495">
        <f t="shared" si="753"/>
        <v>0</v>
      </c>
      <c r="AZ1618" s="1937"/>
      <c r="BA1618" s="1508">
        <v>1331818</v>
      </c>
      <c r="BB1618" s="1508">
        <v>1931818</v>
      </c>
      <c r="BC1618" s="1508">
        <v>2231818</v>
      </c>
      <c r="BD1618" s="1508">
        <v>431818</v>
      </c>
      <c r="BE1618" s="2174"/>
      <c r="BF1618" s="1229"/>
      <c r="BG1618" s="1317"/>
      <c r="BH1618" s="1229"/>
      <c r="BI1618" s="1317"/>
      <c r="BJ1618" s="1229"/>
      <c r="BK1618" s="1317"/>
      <c r="BL1618" s="1229"/>
      <c r="BM1618" s="1229"/>
      <c r="BN1618" s="1229"/>
      <c r="BO1618" s="1490">
        <f t="shared" si="754"/>
        <v>0</v>
      </c>
      <c r="BP1618" s="1496">
        <f t="shared" si="731"/>
        <v>0</v>
      </c>
      <c r="BQ1618" s="1305"/>
      <c r="BS1618" s="1298"/>
      <c r="BT1618" s="1298"/>
      <c r="BU1618" s="1298"/>
      <c r="BV1618" s="1298"/>
      <c r="BW1618" s="1298"/>
    </row>
    <row r="1619" spans="1:75" ht="15" x14ac:dyDescent="0.25">
      <c r="A1619" s="1315"/>
      <c r="B1619" s="2051"/>
      <c r="C1619" s="1929"/>
      <c r="D1619" s="1305"/>
      <c r="E1619" s="1305"/>
      <c r="F1619" s="1266"/>
      <c r="G1619" s="1491">
        <f t="shared" si="735"/>
        <v>0</v>
      </c>
      <c r="H1619" s="1268"/>
      <c r="I1619" s="1492">
        <f t="shared" si="736"/>
        <v>0</v>
      </c>
      <c r="J1619" s="1268"/>
      <c r="K1619" s="1492">
        <f t="shared" si="737"/>
        <v>0</v>
      </c>
      <c r="L1619" s="2772"/>
      <c r="M1619" s="1492">
        <f t="shared" si="738"/>
        <v>0</v>
      </c>
      <c r="N1619" s="1505">
        <f t="shared" si="742"/>
        <v>0</v>
      </c>
      <c r="O1619" s="1494">
        <f t="shared" si="755"/>
        <v>0</v>
      </c>
      <c r="P1619" s="1494">
        <f t="shared" si="745"/>
        <v>0</v>
      </c>
      <c r="Q1619" s="1307"/>
      <c r="R1619" s="1508">
        <v>1331818</v>
      </c>
      <c r="S1619" s="1508">
        <v>1931818</v>
      </c>
      <c r="T1619" s="1508">
        <v>2231818</v>
      </c>
      <c r="U1619" s="1508">
        <v>431818</v>
      </c>
      <c r="V1619" s="1892"/>
      <c r="W1619" s="1229"/>
      <c r="X1619" s="2337"/>
      <c r="Y1619" s="1229"/>
      <c r="Z1619" s="2395"/>
      <c r="AA1619" s="1229"/>
      <c r="AB1619" s="1317"/>
      <c r="AC1619" s="1229"/>
      <c r="AD1619" s="1229"/>
      <c r="AE1619" s="1229"/>
      <c r="AF1619" s="1490">
        <f t="shared" si="746"/>
        <v>0</v>
      </c>
      <c r="AG1619" s="1316">
        <f t="shared" si="739"/>
        <v>0</v>
      </c>
      <c r="AH1619" s="1305"/>
      <c r="AI1619" s="1305"/>
      <c r="AJ1619" s="1267"/>
      <c r="AK1619" s="1317"/>
      <c r="AL1619" s="1317"/>
      <c r="AM1619" s="1305"/>
      <c r="AN1619" s="1305"/>
      <c r="AO1619" s="1266"/>
      <c r="AP1619" s="1491">
        <f t="shared" si="747"/>
        <v>0</v>
      </c>
      <c r="AQ1619" s="1268"/>
      <c r="AR1619" s="1492">
        <f t="shared" si="748"/>
        <v>0</v>
      </c>
      <c r="AS1619" s="1268"/>
      <c r="AT1619" s="1492">
        <f t="shared" si="749"/>
        <v>0</v>
      </c>
      <c r="AU1619" s="1268"/>
      <c r="AV1619" s="1492">
        <f t="shared" si="750"/>
        <v>0</v>
      </c>
      <c r="AW1619" s="1493">
        <f t="shared" si="751"/>
        <v>0</v>
      </c>
      <c r="AX1619" s="2153">
        <f t="shared" si="752"/>
        <v>0</v>
      </c>
      <c r="AY1619" s="1495">
        <f t="shared" si="753"/>
        <v>0</v>
      </c>
      <c r="AZ1619" s="1937"/>
      <c r="BA1619" s="1508">
        <v>1331818</v>
      </c>
      <c r="BB1619" s="1508">
        <v>1931818</v>
      </c>
      <c r="BC1619" s="1508">
        <v>2231818</v>
      </c>
      <c r="BD1619" s="1508">
        <v>431818</v>
      </c>
      <c r="BE1619" s="2174"/>
      <c r="BF1619" s="1229"/>
      <c r="BG1619" s="1317"/>
      <c r="BH1619" s="1229"/>
      <c r="BI1619" s="1317"/>
      <c r="BJ1619" s="1229"/>
      <c r="BK1619" s="1317"/>
      <c r="BL1619" s="1229"/>
      <c r="BM1619" s="1229"/>
      <c r="BN1619" s="1229"/>
      <c r="BO1619" s="1490">
        <f t="shared" si="754"/>
        <v>0</v>
      </c>
      <c r="BP1619" s="1496">
        <f t="shared" si="731"/>
        <v>0</v>
      </c>
      <c r="BQ1619" s="1305"/>
      <c r="BS1619" s="1298"/>
      <c r="BT1619" s="1298"/>
      <c r="BU1619" s="1298"/>
      <c r="BV1619" s="1298"/>
      <c r="BW1619" s="1298"/>
    </row>
    <row r="1620" spans="1:75" ht="15" x14ac:dyDescent="0.25">
      <c r="A1620" s="1315"/>
      <c r="B1620" s="2051"/>
      <c r="C1620" s="1929"/>
      <c r="D1620" s="1305"/>
      <c r="E1620" s="1305"/>
      <c r="F1620" s="1266"/>
      <c r="G1620" s="1491">
        <f t="shared" si="735"/>
        <v>0</v>
      </c>
      <c r="H1620" s="1268"/>
      <c r="I1620" s="1492">
        <f t="shared" si="736"/>
        <v>0</v>
      </c>
      <c r="J1620" s="1268"/>
      <c r="K1620" s="1492">
        <f t="shared" si="737"/>
        <v>0</v>
      </c>
      <c r="L1620" s="2772"/>
      <c r="M1620" s="1492">
        <f t="shared" si="738"/>
        <v>0</v>
      </c>
      <c r="N1620" s="1505">
        <f t="shared" si="742"/>
        <v>0</v>
      </c>
      <c r="O1620" s="1494">
        <f t="shared" si="755"/>
        <v>0</v>
      </c>
      <c r="P1620" s="1494">
        <f t="shared" si="745"/>
        <v>0</v>
      </c>
      <c r="Q1620" s="1307"/>
      <c r="R1620" s="1508">
        <v>1331818</v>
      </c>
      <c r="S1620" s="1508">
        <v>1931818</v>
      </c>
      <c r="T1620" s="1508">
        <v>2231818</v>
      </c>
      <c r="U1620" s="1508">
        <v>431818</v>
      </c>
      <c r="V1620" s="1892"/>
      <c r="W1620" s="1229"/>
      <c r="X1620" s="2337"/>
      <c r="Y1620" s="1229"/>
      <c r="Z1620" s="2395"/>
      <c r="AA1620" s="1229"/>
      <c r="AB1620" s="1317"/>
      <c r="AC1620" s="1229"/>
      <c r="AD1620" s="1229"/>
      <c r="AE1620" s="1229"/>
      <c r="AF1620" s="1490">
        <f t="shared" si="746"/>
        <v>0</v>
      </c>
      <c r="AG1620" s="1316">
        <f t="shared" si="739"/>
        <v>0</v>
      </c>
      <c r="AH1620" s="1305"/>
      <c r="AI1620" s="1305"/>
      <c r="AJ1620" s="1267"/>
      <c r="AK1620" s="1317"/>
      <c r="AL1620" s="1317"/>
      <c r="AM1620" s="1305"/>
      <c r="AN1620" s="1305"/>
      <c r="AO1620" s="1266"/>
      <c r="AP1620" s="1491">
        <f t="shared" si="747"/>
        <v>0</v>
      </c>
      <c r="AQ1620" s="1268"/>
      <c r="AR1620" s="1492">
        <f t="shared" si="748"/>
        <v>0</v>
      </c>
      <c r="AS1620" s="1268"/>
      <c r="AT1620" s="1492">
        <f t="shared" si="749"/>
        <v>0</v>
      </c>
      <c r="AU1620" s="1268"/>
      <c r="AV1620" s="1492">
        <f t="shared" si="750"/>
        <v>0</v>
      </c>
      <c r="AW1620" s="1493">
        <f t="shared" si="751"/>
        <v>0</v>
      </c>
      <c r="AX1620" s="2153">
        <f t="shared" si="752"/>
        <v>0</v>
      </c>
      <c r="AY1620" s="1495">
        <f t="shared" si="753"/>
        <v>0</v>
      </c>
      <c r="AZ1620" s="1937"/>
      <c r="BA1620" s="1508">
        <v>1331818</v>
      </c>
      <c r="BB1620" s="1508">
        <v>1931818</v>
      </c>
      <c r="BC1620" s="1508">
        <v>2231818</v>
      </c>
      <c r="BD1620" s="1508">
        <v>431818</v>
      </c>
      <c r="BE1620" s="2174"/>
      <c r="BF1620" s="1229"/>
      <c r="BG1620" s="1317"/>
      <c r="BH1620" s="1229"/>
      <c r="BI1620" s="1317"/>
      <c r="BJ1620" s="1229"/>
      <c r="BK1620" s="1317"/>
      <c r="BL1620" s="1229"/>
      <c r="BM1620" s="1229"/>
      <c r="BN1620" s="1229"/>
      <c r="BO1620" s="1490">
        <f t="shared" si="754"/>
        <v>0</v>
      </c>
      <c r="BP1620" s="1496">
        <f t="shared" si="731"/>
        <v>0</v>
      </c>
      <c r="BQ1620" s="1305"/>
      <c r="BS1620" s="1298"/>
      <c r="BT1620" s="1298"/>
      <c r="BU1620" s="1298"/>
      <c r="BV1620" s="1298"/>
      <c r="BW1620" s="1298"/>
    </row>
    <row r="1621" spans="1:75" ht="15" x14ac:dyDescent="0.25">
      <c r="A1621" s="1315"/>
      <c r="B1621" s="2051"/>
      <c r="C1621" s="1929"/>
      <c r="D1621" s="1305"/>
      <c r="E1621" s="1305"/>
      <c r="F1621" s="1266"/>
      <c r="G1621" s="1491">
        <f t="shared" ref="G1621:G1652" si="756">F1621*R1622</f>
        <v>0</v>
      </c>
      <c r="H1621" s="1268"/>
      <c r="I1621" s="1492">
        <f t="shared" ref="I1621:I1652" si="757">H1621*S1622</f>
        <v>0</v>
      </c>
      <c r="J1621" s="1268"/>
      <c r="K1621" s="1492">
        <f t="shared" ref="K1621:K1652" si="758">J1621*T1622</f>
        <v>0</v>
      </c>
      <c r="L1621" s="2772"/>
      <c r="M1621" s="1492">
        <f t="shared" ref="M1621:M1652" si="759">L1621*U1622</f>
        <v>0</v>
      </c>
      <c r="N1621" s="1505">
        <f t="shared" si="742"/>
        <v>0</v>
      </c>
      <c r="O1621" s="1494">
        <f t="shared" si="755"/>
        <v>0</v>
      </c>
      <c r="P1621" s="1494">
        <f t="shared" si="745"/>
        <v>0</v>
      </c>
      <c r="Q1621" s="1307"/>
      <c r="R1621" s="1508">
        <v>1331818</v>
      </c>
      <c r="S1621" s="1508">
        <v>1931818</v>
      </c>
      <c r="T1621" s="1508">
        <v>2231818</v>
      </c>
      <c r="U1621" s="1508">
        <v>431818</v>
      </c>
      <c r="V1621" s="1892"/>
      <c r="W1621" s="1229"/>
      <c r="X1621" s="2337"/>
      <c r="Y1621" s="1229"/>
      <c r="Z1621" s="2395"/>
      <c r="AA1621" s="1229"/>
      <c r="AB1621" s="1317"/>
      <c r="AC1621" s="1229"/>
      <c r="AD1621" s="1229"/>
      <c r="AE1621" s="1229"/>
      <c r="AF1621" s="1490">
        <f t="shared" si="746"/>
        <v>0</v>
      </c>
      <c r="AG1621" s="1316">
        <f t="shared" si="739"/>
        <v>0</v>
      </c>
      <c r="AH1621" s="1305"/>
      <c r="AI1621" s="1305"/>
      <c r="AJ1621" s="1267"/>
      <c r="AK1621" s="1317"/>
      <c r="AL1621" s="1317"/>
      <c r="AM1621" s="1305"/>
      <c r="AN1621" s="1305"/>
      <c r="AO1621" s="1266"/>
      <c r="AP1621" s="1491">
        <f t="shared" si="747"/>
        <v>0</v>
      </c>
      <c r="AQ1621" s="1268"/>
      <c r="AR1621" s="1492">
        <f t="shared" si="748"/>
        <v>0</v>
      </c>
      <c r="AS1621" s="1268"/>
      <c r="AT1621" s="1492">
        <f t="shared" si="749"/>
        <v>0</v>
      </c>
      <c r="AU1621" s="1268"/>
      <c r="AV1621" s="1492">
        <f t="shared" si="750"/>
        <v>0</v>
      </c>
      <c r="AW1621" s="1493">
        <f t="shared" si="751"/>
        <v>0</v>
      </c>
      <c r="AX1621" s="2153">
        <f t="shared" si="752"/>
        <v>0</v>
      </c>
      <c r="AY1621" s="1495">
        <f t="shared" si="753"/>
        <v>0</v>
      </c>
      <c r="AZ1621" s="1937"/>
      <c r="BA1621" s="1508">
        <v>1331818</v>
      </c>
      <c r="BB1621" s="1508">
        <v>1931818</v>
      </c>
      <c r="BC1621" s="1508">
        <v>2231818</v>
      </c>
      <c r="BD1621" s="1508">
        <v>431818</v>
      </c>
      <c r="BE1621" s="2174"/>
      <c r="BF1621" s="1229"/>
      <c r="BG1621" s="1317"/>
      <c r="BH1621" s="1229"/>
      <c r="BI1621" s="1317"/>
      <c r="BJ1621" s="1229"/>
      <c r="BK1621" s="1317"/>
      <c r="BL1621" s="1229"/>
      <c r="BM1621" s="1229"/>
      <c r="BN1621" s="1229"/>
      <c r="BO1621" s="1490">
        <f t="shared" si="754"/>
        <v>0</v>
      </c>
      <c r="BP1621" s="1496">
        <f t="shared" si="731"/>
        <v>0</v>
      </c>
      <c r="BQ1621" s="1305"/>
      <c r="BS1621" s="1298"/>
      <c r="BT1621" s="1298"/>
      <c r="BU1621" s="1298"/>
      <c r="BV1621" s="1298"/>
      <c r="BW1621" s="1298"/>
    </row>
    <row r="1622" spans="1:75" ht="15" x14ac:dyDescent="0.25">
      <c r="A1622" s="1315"/>
      <c r="B1622" s="2051"/>
      <c r="C1622" s="1929"/>
      <c r="D1622" s="1305"/>
      <c r="E1622" s="1305"/>
      <c r="F1622" s="1266"/>
      <c r="G1622" s="1491">
        <f t="shared" si="756"/>
        <v>0</v>
      </c>
      <c r="H1622" s="1268"/>
      <c r="I1622" s="1492">
        <f t="shared" si="757"/>
        <v>0</v>
      </c>
      <c r="J1622" s="1268"/>
      <c r="K1622" s="1492">
        <f t="shared" si="758"/>
        <v>0</v>
      </c>
      <c r="L1622" s="2772"/>
      <c r="M1622" s="1492">
        <f t="shared" si="759"/>
        <v>0</v>
      </c>
      <c r="N1622" s="1505">
        <f t="shared" si="742"/>
        <v>0</v>
      </c>
      <c r="O1622" s="1494">
        <f t="shared" si="755"/>
        <v>0</v>
      </c>
      <c r="P1622" s="1494">
        <f t="shared" si="745"/>
        <v>0</v>
      </c>
      <c r="Q1622" s="1307"/>
      <c r="R1622" s="1508">
        <v>1331818</v>
      </c>
      <c r="S1622" s="1508">
        <v>1931818</v>
      </c>
      <c r="T1622" s="1508">
        <v>2231818</v>
      </c>
      <c r="U1622" s="1508">
        <v>431818</v>
      </c>
      <c r="V1622" s="1892"/>
      <c r="W1622" s="1229"/>
      <c r="X1622" s="2337"/>
      <c r="Y1622" s="1229"/>
      <c r="Z1622" s="2395"/>
      <c r="AA1622" s="1229"/>
      <c r="AB1622" s="1317"/>
      <c r="AC1622" s="1229"/>
      <c r="AD1622" s="1229"/>
      <c r="AE1622" s="1229"/>
      <c r="AF1622" s="1490">
        <f t="shared" si="746"/>
        <v>0</v>
      </c>
      <c r="AG1622" s="1316">
        <f t="shared" ref="AG1622:AG1653" si="760">O1621-AF1622</f>
        <v>0</v>
      </c>
      <c r="AH1622" s="1305"/>
      <c r="AI1622" s="1305"/>
      <c r="AJ1622" s="1267"/>
      <c r="AK1622" s="1317"/>
      <c r="AL1622" s="1317"/>
      <c r="AM1622" s="1305"/>
      <c r="AN1622" s="1305"/>
      <c r="AO1622" s="1266"/>
      <c r="AP1622" s="1491">
        <f t="shared" si="747"/>
        <v>0</v>
      </c>
      <c r="AQ1622" s="1268"/>
      <c r="AR1622" s="1492">
        <f t="shared" si="748"/>
        <v>0</v>
      </c>
      <c r="AS1622" s="1268"/>
      <c r="AT1622" s="1492">
        <f t="shared" si="749"/>
        <v>0</v>
      </c>
      <c r="AU1622" s="1268"/>
      <c r="AV1622" s="1492">
        <f t="shared" si="750"/>
        <v>0</v>
      </c>
      <c r="AW1622" s="1493">
        <f t="shared" si="751"/>
        <v>0</v>
      </c>
      <c r="AX1622" s="2153">
        <f t="shared" si="752"/>
        <v>0</v>
      </c>
      <c r="AY1622" s="1495">
        <f t="shared" si="753"/>
        <v>0</v>
      </c>
      <c r="AZ1622" s="1937"/>
      <c r="BA1622" s="1508">
        <v>1331818</v>
      </c>
      <c r="BB1622" s="1508">
        <v>1931818</v>
      </c>
      <c r="BC1622" s="1508">
        <v>2231818</v>
      </c>
      <c r="BD1622" s="1508">
        <v>431818</v>
      </c>
      <c r="BE1622" s="2174"/>
      <c r="BF1622" s="1229"/>
      <c r="BG1622" s="1317"/>
      <c r="BH1622" s="1229"/>
      <c r="BI1622" s="1317"/>
      <c r="BJ1622" s="1229"/>
      <c r="BK1622" s="1317"/>
      <c r="BL1622" s="1229"/>
      <c r="BM1622" s="1229"/>
      <c r="BN1622" s="1229"/>
      <c r="BO1622" s="1490">
        <f t="shared" si="754"/>
        <v>0</v>
      </c>
      <c r="BP1622" s="1496">
        <f t="shared" si="731"/>
        <v>0</v>
      </c>
      <c r="BQ1622" s="1305"/>
      <c r="BS1622" s="1298"/>
      <c r="BT1622" s="1298"/>
      <c r="BU1622" s="1298"/>
      <c r="BV1622" s="1298"/>
      <c r="BW1622" s="1298"/>
    </row>
    <row r="1623" spans="1:75" ht="15" x14ac:dyDescent="0.25">
      <c r="A1623" s="1315"/>
      <c r="B1623" s="2051"/>
      <c r="C1623" s="1929"/>
      <c r="D1623" s="1305"/>
      <c r="E1623" s="1305"/>
      <c r="F1623" s="1266"/>
      <c r="G1623" s="1491">
        <f t="shared" si="756"/>
        <v>0</v>
      </c>
      <c r="H1623" s="1268"/>
      <c r="I1623" s="1492">
        <f t="shared" si="757"/>
        <v>0</v>
      </c>
      <c r="J1623" s="1268"/>
      <c r="K1623" s="1492">
        <f t="shared" si="758"/>
        <v>0</v>
      </c>
      <c r="L1623" s="2772"/>
      <c r="M1623" s="1492">
        <f t="shared" si="759"/>
        <v>0</v>
      </c>
      <c r="N1623" s="1505">
        <f t="shared" si="742"/>
        <v>0</v>
      </c>
      <c r="O1623" s="1494">
        <f t="shared" si="755"/>
        <v>0</v>
      </c>
      <c r="P1623" s="1494">
        <f t="shared" si="745"/>
        <v>0</v>
      </c>
      <c r="Q1623" s="1307"/>
      <c r="R1623" s="1508">
        <v>1331818</v>
      </c>
      <c r="S1623" s="1508">
        <v>1931818</v>
      </c>
      <c r="T1623" s="1508">
        <v>2231818</v>
      </c>
      <c r="U1623" s="1508">
        <v>431818</v>
      </c>
      <c r="V1623" s="1892"/>
      <c r="W1623" s="1229"/>
      <c r="X1623" s="2337"/>
      <c r="Y1623" s="1229"/>
      <c r="Z1623" s="2395"/>
      <c r="AA1623" s="1229"/>
      <c r="AB1623" s="1317"/>
      <c r="AC1623" s="1229"/>
      <c r="AD1623" s="1229"/>
      <c r="AE1623" s="1229"/>
      <c r="AF1623" s="1490">
        <f t="shared" si="746"/>
        <v>0</v>
      </c>
      <c r="AG1623" s="1316">
        <f t="shared" si="760"/>
        <v>0</v>
      </c>
      <c r="AH1623" s="1305"/>
      <c r="AI1623" s="1305"/>
      <c r="AJ1623" s="1267"/>
      <c r="AK1623" s="1317"/>
      <c r="AL1623" s="1317"/>
      <c r="AM1623" s="1305"/>
      <c r="AN1623" s="1305"/>
      <c r="AO1623" s="1266"/>
      <c r="AP1623" s="1491">
        <f t="shared" si="747"/>
        <v>0</v>
      </c>
      <c r="AQ1623" s="1268"/>
      <c r="AR1623" s="1492">
        <f t="shared" si="748"/>
        <v>0</v>
      </c>
      <c r="AS1623" s="1268"/>
      <c r="AT1623" s="1492">
        <f t="shared" si="749"/>
        <v>0</v>
      </c>
      <c r="AU1623" s="1268"/>
      <c r="AV1623" s="1492">
        <f t="shared" si="750"/>
        <v>0</v>
      </c>
      <c r="AW1623" s="1493">
        <f t="shared" si="751"/>
        <v>0</v>
      </c>
      <c r="AX1623" s="2153">
        <f t="shared" si="752"/>
        <v>0</v>
      </c>
      <c r="AY1623" s="1495">
        <f t="shared" si="753"/>
        <v>0</v>
      </c>
      <c r="AZ1623" s="1937"/>
      <c r="BA1623" s="1508">
        <v>1331818</v>
      </c>
      <c r="BB1623" s="1508">
        <v>1931818</v>
      </c>
      <c r="BC1623" s="1508">
        <v>2231818</v>
      </c>
      <c r="BD1623" s="1508">
        <v>431818</v>
      </c>
      <c r="BE1623" s="2174"/>
      <c r="BF1623" s="1229"/>
      <c r="BG1623" s="1317"/>
      <c r="BH1623" s="1229"/>
      <c r="BI1623" s="1317"/>
      <c r="BJ1623" s="1229"/>
      <c r="BK1623" s="1317"/>
      <c r="BL1623" s="1229"/>
      <c r="BM1623" s="1229"/>
      <c r="BN1623" s="1229"/>
      <c r="BO1623" s="1490">
        <f t="shared" si="754"/>
        <v>0</v>
      </c>
      <c r="BP1623" s="1496">
        <f t="shared" si="731"/>
        <v>0</v>
      </c>
      <c r="BQ1623" s="1305"/>
      <c r="BS1623" s="1298"/>
      <c r="BT1623" s="1298"/>
      <c r="BU1623" s="1298"/>
      <c r="BV1623" s="1298"/>
      <c r="BW1623" s="1298"/>
    </row>
    <row r="1624" spans="1:75" ht="15" x14ac:dyDescent="0.25">
      <c r="A1624" s="1315"/>
      <c r="B1624" s="2051"/>
      <c r="C1624" s="1929"/>
      <c r="D1624" s="1305"/>
      <c r="E1624" s="1305"/>
      <c r="F1624" s="1266"/>
      <c r="G1624" s="1491">
        <f t="shared" si="756"/>
        <v>0</v>
      </c>
      <c r="H1624" s="1268"/>
      <c r="I1624" s="1492">
        <f t="shared" si="757"/>
        <v>0</v>
      </c>
      <c r="J1624" s="1268"/>
      <c r="K1624" s="1492">
        <f t="shared" si="758"/>
        <v>0</v>
      </c>
      <c r="L1624" s="2772"/>
      <c r="M1624" s="1492">
        <f t="shared" si="759"/>
        <v>0</v>
      </c>
      <c r="N1624" s="1505">
        <f t="shared" si="742"/>
        <v>0</v>
      </c>
      <c r="O1624" s="1494">
        <f t="shared" si="755"/>
        <v>0</v>
      </c>
      <c r="P1624" s="1494">
        <f t="shared" si="745"/>
        <v>0</v>
      </c>
      <c r="Q1624" s="1307"/>
      <c r="R1624" s="1508">
        <v>1331818</v>
      </c>
      <c r="S1624" s="1508">
        <v>1931818</v>
      </c>
      <c r="T1624" s="1508">
        <v>2231818</v>
      </c>
      <c r="U1624" s="1508">
        <v>431818</v>
      </c>
      <c r="V1624" s="1892"/>
      <c r="W1624" s="1229"/>
      <c r="X1624" s="2337"/>
      <c r="Y1624" s="1229"/>
      <c r="Z1624" s="2395"/>
      <c r="AA1624" s="1229"/>
      <c r="AB1624" s="1317"/>
      <c r="AC1624" s="1229"/>
      <c r="AD1624" s="1229"/>
      <c r="AE1624" s="1229"/>
      <c r="AF1624" s="1490">
        <f t="shared" si="746"/>
        <v>0</v>
      </c>
      <c r="AG1624" s="1316">
        <f t="shared" si="760"/>
        <v>0</v>
      </c>
      <c r="AH1624" s="1305"/>
      <c r="AI1624" s="1305"/>
      <c r="AJ1624" s="1267"/>
      <c r="AK1624" s="1317"/>
      <c r="AL1624" s="1317"/>
      <c r="AM1624" s="1305"/>
      <c r="AN1624" s="1305"/>
      <c r="AO1624" s="1266"/>
      <c r="AP1624" s="1491">
        <f t="shared" si="747"/>
        <v>0</v>
      </c>
      <c r="AQ1624" s="1268"/>
      <c r="AR1624" s="1492">
        <f t="shared" si="748"/>
        <v>0</v>
      </c>
      <c r="AS1624" s="1268"/>
      <c r="AT1624" s="1492">
        <f t="shared" si="749"/>
        <v>0</v>
      </c>
      <c r="AU1624" s="1268"/>
      <c r="AV1624" s="1492">
        <f t="shared" si="750"/>
        <v>0</v>
      </c>
      <c r="AW1624" s="1493">
        <f t="shared" si="751"/>
        <v>0</v>
      </c>
      <c r="AX1624" s="2153">
        <f t="shared" si="752"/>
        <v>0</v>
      </c>
      <c r="AY1624" s="1495">
        <f t="shared" si="753"/>
        <v>0</v>
      </c>
      <c r="AZ1624" s="1937"/>
      <c r="BA1624" s="1508">
        <v>1331818</v>
      </c>
      <c r="BB1624" s="1508">
        <v>1931818</v>
      </c>
      <c r="BC1624" s="1508">
        <v>2231818</v>
      </c>
      <c r="BD1624" s="1508">
        <v>431818</v>
      </c>
      <c r="BE1624" s="2174"/>
      <c r="BF1624" s="1229"/>
      <c r="BG1624" s="1317"/>
      <c r="BH1624" s="1229"/>
      <c r="BI1624" s="1317"/>
      <c r="BJ1624" s="1229"/>
      <c r="BK1624" s="1317"/>
      <c r="BL1624" s="1229"/>
      <c r="BM1624" s="1229"/>
      <c r="BN1624" s="1229"/>
      <c r="BO1624" s="1490">
        <f t="shared" si="754"/>
        <v>0</v>
      </c>
      <c r="BP1624" s="1496">
        <f t="shared" si="731"/>
        <v>0</v>
      </c>
      <c r="BQ1624" s="1305"/>
      <c r="BS1624" s="1298"/>
      <c r="BT1624" s="1298"/>
      <c r="BU1624" s="1298"/>
      <c r="BV1624" s="1298"/>
      <c r="BW1624" s="1298"/>
    </row>
    <row r="1625" spans="1:75" ht="15" x14ac:dyDescent="0.25">
      <c r="A1625" s="1315"/>
      <c r="B1625" s="2051"/>
      <c r="C1625" s="1929"/>
      <c r="D1625" s="1305"/>
      <c r="E1625" s="1305"/>
      <c r="F1625" s="1266"/>
      <c r="G1625" s="1491">
        <f t="shared" si="756"/>
        <v>0</v>
      </c>
      <c r="H1625" s="1268"/>
      <c r="I1625" s="1492">
        <f t="shared" si="757"/>
        <v>0</v>
      </c>
      <c r="J1625" s="1268"/>
      <c r="K1625" s="1492">
        <f t="shared" si="758"/>
        <v>0</v>
      </c>
      <c r="L1625" s="2772"/>
      <c r="M1625" s="1492">
        <f t="shared" si="759"/>
        <v>0</v>
      </c>
      <c r="N1625" s="1505">
        <f t="shared" si="742"/>
        <v>0</v>
      </c>
      <c r="O1625" s="1494">
        <f t="shared" si="755"/>
        <v>0</v>
      </c>
      <c r="P1625" s="1494">
        <f t="shared" si="745"/>
        <v>0</v>
      </c>
      <c r="Q1625" s="1307"/>
      <c r="R1625" s="1508">
        <v>1331818</v>
      </c>
      <c r="S1625" s="1508">
        <v>1931818</v>
      </c>
      <c r="T1625" s="1508">
        <v>2231818</v>
      </c>
      <c r="U1625" s="1508">
        <v>431818</v>
      </c>
      <c r="V1625" s="1892"/>
      <c r="W1625" s="1229"/>
      <c r="X1625" s="2337"/>
      <c r="Y1625" s="1229"/>
      <c r="Z1625" s="2395"/>
      <c r="AA1625" s="1229"/>
      <c r="AB1625" s="1317"/>
      <c r="AC1625" s="1229"/>
      <c r="AD1625" s="1229"/>
      <c r="AE1625" s="1229"/>
      <c r="AF1625" s="1490">
        <f t="shared" si="746"/>
        <v>0</v>
      </c>
      <c r="AG1625" s="1316">
        <f t="shared" si="760"/>
        <v>0</v>
      </c>
      <c r="AH1625" s="1305"/>
      <c r="AI1625" s="1305"/>
      <c r="AJ1625" s="1267"/>
      <c r="AK1625" s="1317"/>
      <c r="AL1625" s="1317"/>
      <c r="AM1625" s="1305"/>
      <c r="AN1625" s="1305"/>
      <c r="AO1625" s="1266"/>
      <c r="AP1625" s="1491">
        <f t="shared" si="747"/>
        <v>0</v>
      </c>
      <c r="AQ1625" s="1268"/>
      <c r="AR1625" s="1492">
        <f t="shared" si="748"/>
        <v>0</v>
      </c>
      <c r="AS1625" s="1268"/>
      <c r="AT1625" s="1492">
        <f t="shared" si="749"/>
        <v>0</v>
      </c>
      <c r="AU1625" s="1268"/>
      <c r="AV1625" s="1492">
        <f t="shared" si="750"/>
        <v>0</v>
      </c>
      <c r="AW1625" s="1493">
        <f t="shared" si="751"/>
        <v>0</v>
      </c>
      <c r="AX1625" s="2153">
        <f t="shared" si="752"/>
        <v>0</v>
      </c>
      <c r="AY1625" s="1495">
        <f t="shared" si="753"/>
        <v>0</v>
      </c>
      <c r="AZ1625" s="1937"/>
      <c r="BA1625" s="1508">
        <v>1331818</v>
      </c>
      <c r="BB1625" s="1508">
        <v>1931818</v>
      </c>
      <c r="BC1625" s="1508">
        <v>2231818</v>
      </c>
      <c r="BD1625" s="1508">
        <v>431818</v>
      </c>
      <c r="BE1625" s="2174"/>
      <c r="BF1625" s="1229"/>
      <c r="BG1625" s="1317"/>
      <c r="BH1625" s="1229"/>
      <c r="BI1625" s="1317"/>
      <c r="BJ1625" s="1229"/>
      <c r="BK1625" s="1317"/>
      <c r="BL1625" s="1229"/>
      <c r="BM1625" s="1229"/>
      <c r="BN1625" s="1229"/>
      <c r="BO1625" s="1490">
        <f t="shared" si="754"/>
        <v>0</v>
      </c>
      <c r="BP1625" s="1496">
        <f t="shared" si="731"/>
        <v>0</v>
      </c>
      <c r="BQ1625" s="1305"/>
      <c r="BS1625" s="1298"/>
      <c r="BT1625" s="1298"/>
      <c r="BU1625" s="1298"/>
      <c r="BV1625" s="1298"/>
      <c r="BW1625" s="1298"/>
    </row>
    <row r="1626" spans="1:75" ht="15" x14ac:dyDescent="0.25">
      <c r="A1626" s="1315"/>
      <c r="B1626" s="2051"/>
      <c r="C1626" s="1929"/>
      <c r="D1626" s="1305"/>
      <c r="E1626" s="1305"/>
      <c r="F1626" s="1266"/>
      <c r="G1626" s="1491">
        <f t="shared" si="756"/>
        <v>0</v>
      </c>
      <c r="H1626" s="1268"/>
      <c r="I1626" s="1492">
        <f t="shared" si="757"/>
        <v>0</v>
      </c>
      <c r="J1626" s="1268"/>
      <c r="K1626" s="1492">
        <f t="shared" si="758"/>
        <v>0</v>
      </c>
      <c r="L1626" s="2772"/>
      <c r="M1626" s="1492">
        <f t="shared" si="759"/>
        <v>0</v>
      </c>
      <c r="N1626" s="1505">
        <f t="shared" si="742"/>
        <v>0</v>
      </c>
      <c r="O1626" s="1494">
        <f t="shared" si="755"/>
        <v>0</v>
      </c>
      <c r="P1626" s="1494">
        <f t="shared" si="745"/>
        <v>0</v>
      </c>
      <c r="Q1626" s="1307"/>
      <c r="R1626" s="1508">
        <v>1331818</v>
      </c>
      <c r="S1626" s="1508">
        <v>1931818</v>
      </c>
      <c r="T1626" s="1508">
        <v>2231818</v>
      </c>
      <c r="U1626" s="1508">
        <v>431818</v>
      </c>
      <c r="V1626" s="1892"/>
      <c r="W1626" s="1229"/>
      <c r="X1626" s="2337"/>
      <c r="Y1626" s="1229"/>
      <c r="Z1626" s="2395"/>
      <c r="AA1626" s="1229"/>
      <c r="AB1626" s="1317"/>
      <c r="AC1626" s="1229"/>
      <c r="AD1626" s="1229"/>
      <c r="AE1626" s="1229"/>
      <c r="AF1626" s="1490">
        <f t="shared" si="746"/>
        <v>0</v>
      </c>
      <c r="AG1626" s="1316">
        <f t="shared" si="760"/>
        <v>0</v>
      </c>
      <c r="AH1626" s="1305"/>
      <c r="AI1626" s="1305"/>
      <c r="AJ1626" s="1267"/>
      <c r="AK1626" s="1317"/>
      <c r="AL1626" s="1317"/>
      <c r="AM1626" s="1305"/>
      <c r="AN1626" s="1305"/>
      <c r="AO1626" s="1266"/>
      <c r="AP1626" s="1491">
        <f t="shared" si="747"/>
        <v>0</v>
      </c>
      <c r="AQ1626" s="1268"/>
      <c r="AR1626" s="1492">
        <f t="shared" si="748"/>
        <v>0</v>
      </c>
      <c r="AS1626" s="1268"/>
      <c r="AT1626" s="1492">
        <f t="shared" si="749"/>
        <v>0</v>
      </c>
      <c r="AU1626" s="1268"/>
      <c r="AV1626" s="1492">
        <f t="shared" si="750"/>
        <v>0</v>
      </c>
      <c r="AW1626" s="1493">
        <f t="shared" si="751"/>
        <v>0</v>
      </c>
      <c r="AX1626" s="2153">
        <f t="shared" si="752"/>
        <v>0</v>
      </c>
      <c r="AY1626" s="1495">
        <f t="shared" si="753"/>
        <v>0</v>
      </c>
      <c r="AZ1626" s="1937"/>
      <c r="BA1626" s="1508">
        <v>1331818</v>
      </c>
      <c r="BB1626" s="1508">
        <v>1931818</v>
      </c>
      <c r="BC1626" s="1508">
        <v>2231818</v>
      </c>
      <c r="BD1626" s="1508">
        <v>431818</v>
      </c>
      <c r="BE1626" s="2174"/>
      <c r="BF1626" s="1229"/>
      <c r="BG1626" s="1317"/>
      <c r="BH1626" s="1229"/>
      <c r="BI1626" s="1317"/>
      <c r="BJ1626" s="1229"/>
      <c r="BK1626" s="1317"/>
      <c r="BL1626" s="1229"/>
      <c r="BM1626" s="1229"/>
      <c r="BN1626" s="1229"/>
      <c r="BO1626" s="1490">
        <f t="shared" si="754"/>
        <v>0</v>
      </c>
      <c r="BP1626" s="1496">
        <f t="shared" si="731"/>
        <v>0</v>
      </c>
      <c r="BQ1626" s="1305"/>
      <c r="BS1626" s="1298"/>
      <c r="BT1626" s="1298"/>
      <c r="BU1626" s="1298"/>
      <c r="BV1626" s="1298"/>
      <c r="BW1626" s="1298"/>
    </row>
    <row r="1627" spans="1:75" ht="15" x14ac:dyDescent="0.25">
      <c r="A1627" s="1315"/>
      <c r="B1627" s="2051"/>
      <c r="C1627" s="1929"/>
      <c r="D1627" s="1305"/>
      <c r="E1627" s="1305"/>
      <c r="F1627" s="1266"/>
      <c r="G1627" s="1491">
        <f t="shared" si="756"/>
        <v>0</v>
      </c>
      <c r="H1627" s="1268"/>
      <c r="I1627" s="1492">
        <f t="shared" si="757"/>
        <v>0</v>
      </c>
      <c r="J1627" s="1268"/>
      <c r="K1627" s="1492">
        <f t="shared" si="758"/>
        <v>0</v>
      </c>
      <c r="L1627" s="2772"/>
      <c r="M1627" s="1492">
        <f t="shared" si="759"/>
        <v>0</v>
      </c>
      <c r="N1627" s="1505">
        <f t="shared" si="742"/>
        <v>0</v>
      </c>
      <c r="O1627" s="1494">
        <f t="shared" si="755"/>
        <v>0</v>
      </c>
      <c r="P1627" s="1494">
        <f t="shared" si="745"/>
        <v>0</v>
      </c>
      <c r="Q1627" s="1307"/>
      <c r="R1627" s="1508">
        <v>1331818</v>
      </c>
      <c r="S1627" s="1508">
        <v>1931818</v>
      </c>
      <c r="T1627" s="1508">
        <v>2231818</v>
      </c>
      <c r="U1627" s="1508">
        <v>431818</v>
      </c>
      <c r="V1627" s="1892"/>
      <c r="W1627" s="1229"/>
      <c r="X1627" s="2337"/>
      <c r="Y1627" s="1229"/>
      <c r="Z1627" s="2395"/>
      <c r="AA1627" s="1229"/>
      <c r="AB1627" s="1317"/>
      <c r="AC1627" s="1229"/>
      <c r="AD1627" s="1229"/>
      <c r="AE1627" s="1229"/>
      <c r="AF1627" s="1490">
        <f t="shared" si="746"/>
        <v>0</v>
      </c>
      <c r="AG1627" s="1316">
        <f t="shared" si="760"/>
        <v>0</v>
      </c>
      <c r="AH1627" s="1305"/>
      <c r="AI1627" s="1305"/>
      <c r="AJ1627" s="1267"/>
      <c r="AK1627" s="1317"/>
      <c r="AL1627" s="1317"/>
      <c r="AM1627" s="1305"/>
      <c r="AN1627" s="1305"/>
      <c r="AO1627" s="1266"/>
      <c r="AP1627" s="1491">
        <f t="shared" si="747"/>
        <v>0</v>
      </c>
      <c r="AQ1627" s="1268"/>
      <c r="AR1627" s="1492">
        <f t="shared" si="748"/>
        <v>0</v>
      </c>
      <c r="AS1627" s="1268"/>
      <c r="AT1627" s="1492">
        <f t="shared" si="749"/>
        <v>0</v>
      </c>
      <c r="AU1627" s="1268"/>
      <c r="AV1627" s="1492">
        <f t="shared" si="750"/>
        <v>0</v>
      </c>
      <c r="AW1627" s="1493">
        <f t="shared" si="751"/>
        <v>0</v>
      </c>
      <c r="AX1627" s="2153">
        <f t="shared" si="752"/>
        <v>0</v>
      </c>
      <c r="AY1627" s="1495">
        <f t="shared" si="753"/>
        <v>0</v>
      </c>
      <c r="AZ1627" s="1937"/>
      <c r="BA1627" s="1508">
        <v>1331818</v>
      </c>
      <c r="BB1627" s="1508">
        <v>1931818</v>
      </c>
      <c r="BC1627" s="1508">
        <v>2231818</v>
      </c>
      <c r="BD1627" s="1508">
        <v>431818</v>
      </c>
      <c r="BE1627" s="2174"/>
      <c r="BF1627" s="1229"/>
      <c r="BG1627" s="1317"/>
      <c r="BH1627" s="1229"/>
      <c r="BI1627" s="1317"/>
      <c r="BJ1627" s="1229"/>
      <c r="BK1627" s="1317"/>
      <c r="BL1627" s="1229"/>
      <c r="BM1627" s="1229"/>
      <c r="BN1627" s="1229"/>
      <c r="BO1627" s="1490">
        <f t="shared" si="754"/>
        <v>0</v>
      </c>
      <c r="BP1627" s="1496">
        <f t="shared" si="731"/>
        <v>0</v>
      </c>
      <c r="BQ1627" s="1305"/>
      <c r="BS1627" s="1298"/>
      <c r="BT1627" s="1298"/>
      <c r="BU1627" s="1298"/>
      <c r="BV1627" s="1298"/>
      <c r="BW1627" s="1298"/>
    </row>
    <row r="1628" spans="1:75" ht="15" x14ac:dyDescent="0.25">
      <c r="A1628" s="1315"/>
      <c r="B1628" s="2051"/>
      <c r="C1628" s="1929"/>
      <c r="D1628" s="1305"/>
      <c r="E1628" s="1305"/>
      <c r="F1628" s="1266"/>
      <c r="G1628" s="1491">
        <f t="shared" si="756"/>
        <v>0</v>
      </c>
      <c r="H1628" s="1268"/>
      <c r="I1628" s="1492">
        <f t="shared" si="757"/>
        <v>0</v>
      </c>
      <c r="J1628" s="1268"/>
      <c r="K1628" s="1492">
        <f t="shared" si="758"/>
        <v>0</v>
      </c>
      <c r="L1628" s="2772"/>
      <c r="M1628" s="1492">
        <f t="shared" si="759"/>
        <v>0</v>
      </c>
      <c r="N1628" s="1505">
        <f t="shared" si="742"/>
        <v>0</v>
      </c>
      <c r="O1628" s="1494">
        <f t="shared" si="755"/>
        <v>0</v>
      </c>
      <c r="P1628" s="1494">
        <f t="shared" si="745"/>
        <v>0</v>
      </c>
      <c r="Q1628" s="1307"/>
      <c r="R1628" s="1508">
        <v>1331818</v>
      </c>
      <c r="S1628" s="1508">
        <v>1931818</v>
      </c>
      <c r="T1628" s="1508">
        <v>2231818</v>
      </c>
      <c r="U1628" s="1508">
        <v>431818</v>
      </c>
      <c r="V1628" s="1892"/>
      <c r="W1628" s="1229"/>
      <c r="X1628" s="2337"/>
      <c r="Y1628" s="1229"/>
      <c r="Z1628" s="2395"/>
      <c r="AA1628" s="1229"/>
      <c r="AB1628" s="1317"/>
      <c r="AC1628" s="1229"/>
      <c r="AD1628" s="1229"/>
      <c r="AE1628" s="1229"/>
      <c r="AF1628" s="1490">
        <f t="shared" si="746"/>
        <v>0</v>
      </c>
      <c r="AG1628" s="1316">
        <f t="shared" si="760"/>
        <v>0</v>
      </c>
      <c r="AH1628" s="1305"/>
      <c r="AI1628" s="1305"/>
      <c r="AJ1628" s="1267"/>
      <c r="AK1628" s="1317"/>
      <c r="AL1628" s="1317"/>
      <c r="AM1628" s="1305"/>
      <c r="AN1628" s="1305"/>
      <c r="AO1628" s="1266"/>
      <c r="AP1628" s="1491">
        <f t="shared" si="747"/>
        <v>0</v>
      </c>
      <c r="AQ1628" s="1268"/>
      <c r="AR1628" s="1492">
        <f t="shared" si="748"/>
        <v>0</v>
      </c>
      <c r="AS1628" s="1268"/>
      <c r="AT1628" s="1492">
        <f t="shared" si="749"/>
        <v>0</v>
      </c>
      <c r="AU1628" s="1268"/>
      <c r="AV1628" s="1492">
        <f t="shared" si="750"/>
        <v>0</v>
      </c>
      <c r="AW1628" s="1493">
        <f t="shared" si="751"/>
        <v>0</v>
      </c>
      <c r="AX1628" s="2153">
        <f t="shared" si="752"/>
        <v>0</v>
      </c>
      <c r="AY1628" s="1495">
        <f t="shared" si="753"/>
        <v>0</v>
      </c>
      <c r="AZ1628" s="1937"/>
      <c r="BA1628" s="1508">
        <v>1331818</v>
      </c>
      <c r="BB1628" s="1508">
        <v>1931818</v>
      </c>
      <c r="BC1628" s="1508">
        <v>2231818</v>
      </c>
      <c r="BD1628" s="1508">
        <v>431818</v>
      </c>
      <c r="BE1628" s="2174"/>
      <c r="BF1628" s="1229"/>
      <c r="BG1628" s="1317"/>
      <c r="BH1628" s="1229"/>
      <c r="BI1628" s="1317"/>
      <c r="BJ1628" s="1229"/>
      <c r="BK1628" s="1317"/>
      <c r="BL1628" s="1229"/>
      <c r="BM1628" s="1229"/>
      <c r="BN1628" s="1229"/>
      <c r="BO1628" s="1490">
        <f t="shared" si="754"/>
        <v>0</v>
      </c>
      <c r="BP1628" s="1496">
        <f t="shared" si="731"/>
        <v>0</v>
      </c>
      <c r="BQ1628" s="1305"/>
      <c r="BS1628" s="1298"/>
      <c r="BT1628" s="1298"/>
      <c r="BU1628" s="1298"/>
      <c r="BV1628" s="1298"/>
      <c r="BW1628" s="1298"/>
    </row>
    <row r="1629" spans="1:75" ht="15" x14ac:dyDescent="0.25">
      <c r="A1629" s="1315"/>
      <c r="B1629" s="2051"/>
      <c r="C1629" s="1929"/>
      <c r="D1629" s="1305"/>
      <c r="E1629" s="1305"/>
      <c r="F1629" s="1266"/>
      <c r="G1629" s="1491">
        <f t="shared" si="756"/>
        <v>0</v>
      </c>
      <c r="H1629" s="1268"/>
      <c r="I1629" s="1492">
        <f t="shared" si="757"/>
        <v>0</v>
      </c>
      <c r="J1629" s="1268"/>
      <c r="K1629" s="1492">
        <f t="shared" si="758"/>
        <v>0</v>
      </c>
      <c r="L1629" s="2772"/>
      <c r="M1629" s="1492">
        <f t="shared" si="759"/>
        <v>0</v>
      </c>
      <c r="N1629" s="1505">
        <f t="shared" si="742"/>
        <v>0</v>
      </c>
      <c r="O1629" s="1494">
        <f t="shared" si="755"/>
        <v>0</v>
      </c>
      <c r="P1629" s="1494">
        <f t="shared" si="745"/>
        <v>0</v>
      </c>
      <c r="Q1629" s="1307"/>
      <c r="R1629" s="1508">
        <v>1331818</v>
      </c>
      <c r="S1629" s="1508">
        <v>1931818</v>
      </c>
      <c r="T1629" s="1508">
        <v>2231818</v>
      </c>
      <c r="U1629" s="1508">
        <v>431818</v>
      </c>
      <c r="V1629" s="1892"/>
      <c r="W1629" s="1229"/>
      <c r="X1629" s="2337"/>
      <c r="Y1629" s="1229"/>
      <c r="Z1629" s="2395"/>
      <c r="AA1629" s="1229"/>
      <c r="AB1629" s="1317"/>
      <c r="AC1629" s="1229"/>
      <c r="AD1629" s="1229"/>
      <c r="AE1629" s="1229"/>
      <c r="AF1629" s="1490">
        <f t="shared" si="746"/>
        <v>0</v>
      </c>
      <c r="AG1629" s="1316">
        <f t="shared" si="760"/>
        <v>0</v>
      </c>
      <c r="AH1629" s="1305"/>
      <c r="AI1629" s="1305"/>
      <c r="AJ1629" s="1267"/>
      <c r="AK1629" s="1317"/>
      <c r="AL1629" s="1317"/>
      <c r="AM1629" s="1305"/>
      <c r="AN1629" s="1305"/>
      <c r="AO1629" s="1266"/>
      <c r="AP1629" s="1491">
        <f t="shared" si="747"/>
        <v>0</v>
      </c>
      <c r="AQ1629" s="1268"/>
      <c r="AR1629" s="1492">
        <f t="shared" si="748"/>
        <v>0</v>
      </c>
      <c r="AS1629" s="1268"/>
      <c r="AT1629" s="1492">
        <f t="shared" si="749"/>
        <v>0</v>
      </c>
      <c r="AU1629" s="1268"/>
      <c r="AV1629" s="1492">
        <f t="shared" si="750"/>
        <v>0</v>
      </c>
      <c r="AW1629" s="1493">
        <f t="shared" si="751"/>
        <v>0</v>
      </c>
      <c r="AX1629" s="2153">
        <f t="shared" si="752"/>
        <v>0</v>
      </c>
      <c r="AY1629" s="1495">
        <f t="shared" si="753"/>
        <v>0</v>
      </c>
      <c r="AZ1629" s="1937"/>
      <c r="BA1629" s="1508">
        <v>1331818</v>
      </c>
      <c r="BB1629" s="1508">
        <v>1931818</v>
      </c>
      <c r="BC1629" s="1508">
        <v>2231818</v>
      </c>
      <c r="BD1629" s="1508">
        <v>431818</v>
      </c>
      <c r="BE1629" s="2174"/>
      <c r="BF1629" s="1229"/>
      <c r="BG1629" s="1317"/>
      <c r="BH1629" s="1229"/>
      <c r="BI1629" s="1317"/>
      <c r="BJ1629" s="1229"/>
      <c r="BK1629" s="1317"/>
      <c r="BL1629" s="1229"/>
      <c r="BM1629" s="1229"/>
      <c r="BN1629" s="1229"/>
      <c r="BO1629" s="1490">
        <f t="shared" si="754"/>
        <v>0</v>
      </c>
      <c r="BP1629" s="1496">
        <f t="shared" si="731"/>
        <v>0</v>
      </c>
      <c r="BQ1629" s="1305"/>
      <c r="BS1629" s="1298"/>
      <c r="BT1629" s="1298"/>
      <c r="BU1629" s="1298"/>
      <c r="BV1629" s="1298"/>
      <c r="BW1629" s="1298"/>
    </row>
    <row r="1630" spans="1:75" ht="15" x14ac:dyDescent="0.25">
      <c r="A1630" s="1315"/>
      <c r="B1630" s="2051"/>
      <c r="C1630" s="1929"/>
      <c r="D1630" s="1305"/>
      <c r="E1630" s="1305"/>
      <c r="F1630" s="1266"/>
      <c r="G1630" s="1491">
        <f t="shared" si="756"/>
        <v>0</v>
      </c>
      <c r="H1630" s="1268"/>
      <c r="I1630" s="1492">
        <f t="shared" si="757"/>
        <v>0</v>
      </c>
      <c r="J1630" s="1268"/>
      <c r="K1630" s="1492">
        <f t="shared" si="758"/>
        <v>0</v>
      </c>
      <c r="L1630" s="2772"/>
      <c r="M1630" s="1492">
        <f t="shared" si="759"/>
        <v>0</v>
      </c>
      <c r="N1630" s="1505">
        <f t="shared" si="742"/>
        <v>0</v>
      </c>
      <c r="O1630" s="1494">
        <f t="shared" si="755"/>
        <v>0</v>
      </c>
      <c r="P1630" s="1494">
        <f t="shared" si="745"/>
        <v>0</v>
      </c>
      <c r="Q1630" s="1307"/>
      <c r="R1630" s="1508">
        <v>1331818</v>
      </c>
      <c r="S1630" s="1508">
        <v>1931818</v>
      </c>
      <c r="T1630" s="1508">
        <v>2231818</v>
      </c>
      <c r="U1630" s="1508">
        <v>431818</v>
      </c>
      <c r="V1630" s="1892"/>
      <c r="W1630" s="1229"/>
      <c r="X1630" s="2337"/>
      <c r="Y1630" s="1229"/>
      <c r="Z1630" s="2395"/>
      <c r="AA1630" s="1229"/>
      <c r="AB1630" s="1317"/>
      <c r="AC1630" s="1229"/>
      <c r="AD1630" s="1229"/>
      <c r="AE1630" s="1229"/>
      <c r="AF1630" s="1490">
        <f t="shared" si="746"/>
        <v>0</v>
      </c>
      <c r="AG1630" s="1316">
        <f t="shared" si="760"/>
        <v>0</v>
      </c>
      <c r="AH1630" s="1305"/>
      <c r="AI1630" s="1305"/>
      <c r="AJ1630" s="1267"/>
      <c r="AK1630" s="1317"/>
      <c r="AL1630" s="1317"/>
      <c r="AM1630" s="1305"/>
      <c r="AN1630" s="1305"/>
      <c r="AO1630" s="1266"/>
      <c r="AP1630" s="1491">
        <f t="shared" si="747"/>
        <v>0</v>
      </c>
      <c r="AQ1630" s="1268"/>
      <c r="AR1630" s="1492">
        <f t="shared" si="748"/>
        <v>0</v>
      </c>
      <c r="AS1630" s="1268"/>
      <c r="AT1630" s="1492">
        <f t="shared" si="749"/>
        <v>0</v>
      </c>
      <c r="AU1630" s="1268"/>
      <c r="AV1630" s="1492">
        <f t="shared" si="750"/>
        <v>0</v>
      </c>
      <c r="AW1630" s="1493">
        <f t="shared" si="751"/>
        <v>0</v>
      </c>
      <c r="AX1630" s="2153">
        <f t="shared" si="752"/>
        <v>0</v>
      </c>
      <c r="AY1630" s="1495">
        <f t="shared" si="753"/>
        <v>0</v>
      </c>
      <c r="AZ1630" s="1937"/>
      <c r="BA1630" s="1508">
        <v>1331818</v>
      </c>
      <c r="BB1630" s="1508">
        <v>1931818</v>
      </c>
      <c r="BC1630" s="1508">
        <v>2231818</v>
      </c>
      <c r="BD1630" s="1508">
        <v>431818</v>
      </c>
      <c r="BE1630" s="2174"/>
      <c r="BF1630" s="1229"/>
      <c r="BG1630" s="1317"/>
      <c r="BH1630" s="1229"/>
      <c r="BI1630" s="1317"/>
      <c r="BJ1630" s="1229"/>
      <c r="BK1630" s="1317"/>
      <c r="BL1630" s="1229"/>
      <c r="BM1630" s="1229"/>
      <c r="BN1630" s="1229"/>
      <c r="BO1630" s="1490">
        <f t="shared" si="754"/>
        <v>0</v>
      </c>
      <c r="BP1630" s="1496">
        <f t="shared" si="731"/>
        <v>0</v>
      </c>
      <c r="BQ1630" s="1305"/>
      <c r="BS1630" s="1298"/>
      <c r="BT1630" s="1298"/>
      <c r="BU1630" s="1298"/>
      <c r="BV1630" s="1298"/>
      <c r="BW1630" s="1298"/>
    </row>
    <row r="1631" spans="1:75" ht="15" x14ac:dyDescent="0.25">
      <c r="A1631" s="1315"/>
      <c r="B1631" s="2051"/>
      <c r="C1631" s="1929"/>
      <c r="D1631" s="1305"/>
      <c r="E1631" s="1305"/>
      <c r="F1631" s="1266"/>
      <c r="G1631" s="1491">
        <f t="shared" si="756"/>
        <v>0</v>
      </c>
      <c r="H1631" s="1268"/>
      <c r="I1631" s="1492">
        <f t="shared" si="757"/>
        <v>0</v>
      </c>
      <c r="J1631" s="1268"/>
      <c r="K1631" s="1492">
        <f t="shared" si="758"/>
        <v>0</v>
      </c>
      <c r="L1631" s="2772"/>
      <c r="M1631" s="1492">
        <f t="shared" si="759"/>
        <v>0</v>
      </c>
      <c r="N1631" s="1505">
        <f t="shared" si="742"/>
        <v>0</v>
      </c>
      <c r="O1631" s="1494">
        <f t="shared" si="755"/>
        <v>0</v>
      </c>
      <c r="P1631" s="1494">
        <f t="shared" si="745"/>
        <v>0</v>
      </c>
      <c r="Q1631" s="1307"/>
      <c r="R1631" s="1508">
        <v>1331818</v>
      </c>
      <c r="S1631" s="1508">
        <v>1931818</v>
      </c>
      <c r="T1631" s="1508">
        <v>2231818</v>
      </c>
      <c r="U1631" s="1508">
        <v>431818</v>
      </c>
      <c r="V1631" s="1892"/>
      <c r="W1631" s="1229"/>
      <c r="X1631" s="2337"/>
      <c r="Y1631" s="1229"/>
      <c r="Z1631" s="2395"/>
      <c r="AA1631" s="1229"/>
      <c r="AB1631" s="1317"/>
      <c r="AC1631" s="1229"/>
      <c r="AD1631" s="1229"/>
      <c r="AE1631" s="1229"/>
      <c r="AF1631" s="1490">
        <f t="shared" si="746"/>
        <v>0</v>
      </c>
      <c r="AG1631" s="1316">
        <f t="shared" si="760"/>
        <v>0</v>
      </c>
      <c r="AH1631" s="1305"/>
      <c r="AI1631" s="1305"/>
      <c r="AJ1631" s="1267"/>
      <c r="AK1631" s="1317"/>
      <c r="AL1631" s="1317"/>
      <c r="AM1631" s="1305"/>
      <c r="AN1631" s="1305"/>
      <c r="AO1631" s="1266"/>
      <c r="AP1631" s="1491">
        <f t="shared" si="747"/>
        <v>0</v>
      </c>
      <c r="AQ1631" s="1268"/>
      <c r="AR1631" s="1492">
        <f t="shared" si="748"/>
        <v>0</v>
      </c>
      <c r="AS1631" s="1268"/>
      <c r="AT1631" s="1492">
        <f t="shared" si="749"/>
        <v>0</v>
      </c>
      <c r="AU1631" s="1268"/>
      <c r="AV1631" s="1492">
        <f t="shared" si="750"/>
        <v>0</v>
      </c>
      <c r="AW1631" s="1493">
        <f t="shared" si="751"/>
        <v>0</v>
      </c>
      <c r="AX1631" s="2153">
        <f t="shared" si="752"/>
        <v>0</v>
      </c>
      <c r="AY1631" s="1495">
        <f t="shared" si="753"/>
        <v>0</v>
      </c>
      <c r="AZ1631" s="1937"/>
      <c r="BA1631" s="1508">
        <v>1331818</v>
      </c>
      <c r="BB1631" s="1508">
        <v>1931818</v>
      </c>
      <c r="BC1631" s="1508">
        <v>2231818</v>
      </c>
      <c r="BD1631" s="1508">
        <v>431818</v>
      </c>
      <c r="BE1631" s="2174"/>
      <c r="BF1631" s="1229"/>
      <c r="BG1631" s="1317"/>
      <c r="BH1631" s="1229"/>
      <c r="BI1631" s="1317"/>
      <c r="BJ1631" s="1229"/>
      <c r="BK1631" s="1317"/>
      <c r="BL1631" s="1229"/>
      <c r="BM1631" s="1229"/>
      <c r="BN1631" s="1229"/>
      <c r="BO1631" s="1490">
        <f t="shared" si="754"/>
        <v>0</v>
      </c>
      <c r="BP1631" s="1496">
        <f t="shared" ref="BP1631:BP1658" si="761">AX1631-BO1631</f>
        <v>0</v>
      </c>
      <c r="BQ1631" s="1305"/>
      <c r="BS1631" s="1298"/>
      <c r="BT1631" s="1298"/>
      <c r="BU1631" s="1298"/>
      <c r="BV1631" s="1298"/>
      <c r="BW1631" s="1298"/>
    </row>
    <row r="1632" spans="1:75" ht="15" x14ac:dyDescent="0.25">
      <c r="A1632" s="1315"/>
      <c r="B1632" s="2051"/>
      <c r="C1632" s="1929"/>
      <c r="D1632" s="1305"/>
      <c r="E1632" s="1305"/>
      <c r="F1632" s="1266"/>
      <c r="G1632" s="1491">
        <f t="shared" si="756"/>
        <v>0</v>
      </c>
      <c r="H1632" s="1268"/>
      <c r="I1632" s="1492">
        <f t="shared" si="757"/>
        <v>0</v>
      </c>
      <c r="J1632" s="1268"/>
      <c r="K1632" s="1492">
        <f t="shared" si="758"/>
        <v>0</v>
      </c>
      <c r="L1632" s="2772"/>
      <c r="M1632" s="1492">
        <f t="shared" si="759"/>
        <v>0</v>
      </c>
      <c r="N1632" s="1505">
        <f t="shared" si="742"/>
        <v>0</v>
      </c>
      <c r="O1632" s="1494">
        <f t="shared" si="755"/>
        <v>0</v>
      </c>
      <c r="P1632" s="1494">
        <f t="shared" si="745"/>
        <v>0</v>
      </c>
      <c r="Q1632" s="1307"/>
      <c r="R1632" s="1508">
        <v>1331818</v>
      </c>
      <c r="S1632" s="1508">
        <v>1931818</v>
      </c>
      <c r="T1632" s="1508">
        <v>2231818</v>
      </c>
      <c r="U1632" s="1508">
        <v>431818</v>
      </c>
      <c r="V1632" s="1892"/>
      <c r="W1632" s="1229"/>
      <c r="X1632" s="2337"/>
      <c r="Y1632" s="1229"/>
      <c r="Z1632" s="2395"/>
      <c r="AA1632" s="1229"/>
      <c r="AB1632" s="1317"/>
      <c r="AC1632" s="1229"/>
      <c r="AD1632" s="1229"/>
      <c r="AE1632" s="1229"/>
      <c r="AF1632" s="1490">
        <f t="shared" si="746"/>
        <v>0</v>
      </c>
      <c r="AG1632" s="1316">
        <f t="shared" si="760"/>
        <v>0</v>
      </c>
      <c r="AH1632" s="1305"/>
      <c r="AI1632" s="1305"/>
      <c r="AJ1632" s="1267"/>
      <c r="AK1632" s="1317"/>
      <c r="AL1632" s="1317"/>
      <c r="AM1632" s="1305"/>
      <c r="AN1632" s="1305"/>
      <c r="AO1632" s="1266"/>
      <c r="AP1632" s="1491">
        <f t="shared" si="747"/>
        <v>0</v>
      </c>
      <c r="AQ1632" s="1268"/>
      <c r="AR1632" s="1492">
        <f t="shared" si="748"/>
        <v>0</v>
      </c>
      <c r="AS1632" s="1268"/>
      <c r="AT1632" s="1492">
        <f t="shared" si="749"/>
        <v>0</v>
      </c>
      <c r="AU1632" s="1268"/>
      <c r="AV1632" s="1492">
        <f t="shared" si="750"/>
        <v>0</v>
      </c>
      <c r="AW1632" s="1493">
        <f t="shared" si="751"/>
        <v>0</v>
      </c>
      <c r="AX1632" s="2153">
        <f t="shared" si="752"/>
        <v>0</v>
      </c>
      <c r="AY1632" s="1495">
        <f t="shared" si="753"/>
        <v>0</v>
      </c>
      <c r="AZ1632" s="1937"/>
      <c r="BA1632" s="1508">
        <v>1331818</v>
      </c>
      <c r="BB1632" s="1508">
        <v>1931818</v>
      </c>
      <c r="BC1632" s="1508">
        <v>2231818</v>
      </c>
      <c r="BD1632" s="1508">
        <v>431818</v>
      </c>
      <c r="BE1632" s="2174"/>
      <c r="BF1632" s="1229"/>
      <c r="BG1632" s="1317"/>
      <c r="BH1632" s="1229"/>
      <c r="BI1632" s="1317"/>
      <c r="BJ1632" s="1229"/>
      <c r="BK1632" s="1317"/>
      <c r="BL1632" s="1229"/>
      <c r="BM1632" s="1229"/>
      <c r="BN1632" s="1229"/>
      <c r="BO1632" s="1490">
        <f t="shared" si="754"/>
        <v>0</v>
      </c>
      <c r="BP1632" s="1496">
        <f t="shared" si="761"/>
        <v>0</v>
      </c>
      <c r="BQ1632" s="1305"/>
      <c r="BS1632" s="1298"/>
      <c r="BT1632" s="1298"/>
      <c r="BU1632" s="1298"/>
      <c r="BV1632" s="1298"/>
      <c r="BW1632" s="1298"/>
    </row>
    <row r="1633" spans="1:75" ht="15" x14ac:dyDescent="0.25">
      <c r="A1633" s="1315"/>
      <c r="B1633" s="2051"/>
      <c r="C1633" s="1929"/>
      <c r="D1633" s="1305"/>
      <c r="E1633" s="1305"/>
      <c r="F1633" s="1266"/>
      <c r="G1633" s="1491">
        <f t="shared" si="756"/>
        <v>0</v>
      </c>
      <c r="H1633" s="1268"/>
      <c r="I1633" s="1492">
        <f t="shared" si="757"/>
        <v>0</v>
      </c>
      <c r="J1633" s="1268"/>
      <c r="K1633" s="1492">
        <f t="shared" si="758"/>
        <v>0</v>
      </c>
      <c r="L1633" s="2772"/>
      <c r="M1633" s="1492">
        <f t="shared" si="759"/>
        <v>0</v>
      </c>
      <c r="N1633" s="1505">
        <f t="shared" si="742"/>
        <v>0</v>
      </c>
      <c r="O1633" s="1494">
        <f t="shared" si="755"/>
        <v>0</v>
      </c>
      <c r="P1633" s="1494">
        <f t="shared" si="745"/>
        <v>0</v>
      </c>
      <c r="Q1633" s="1307"/>
      <c r="R1633" s="1508">
        <v>1331818</v>
      </c>
      <c r="S1633" s="1508">
        <v>1931818</v>
      </c>
      <c r="T1633" s="1508">
        <v>2231818</v>
      </c>
      <c r="U1633" s="1508">
        <v>431818</v>
      </c>
      <c r="V1633" s="1892"/>
      <c r="W1633" s="1229"/>
      <c r="X1633" s="2337"/>
      <c r="Y1633" s="1229"/>
      <c r="Z1633" s="2395"/>
      <c r="AA1633" s="1229"/>
      <c r="AB1633" s="1317"/>
      <c r="AC1633" s="1229"/>
      <c r="AD1633" s="1229"/>
      <c r="AE1633" s="1229"/>
      <c r="AF1633" s="1490">
        <f t="shared" si="746"/>
        <v>0</v>
      </c>
      <c r="AG1633" s="1316">
        <f t="shared" si="760"/>
        <v>0</v>
      </c>
      <c r="AH1633" s="1305"/>
      <c r="AI1633" s="1305"/>
      <c r="AJ1633" s="1267"/>
      <c r="AK1633" s="1317"/>
      <c r="AL1633" s="1317"/>
      <c r="AM1633" s="1305"/>
      <c r="AN1633" s="1305"/>
      <c r="AO1633" s="1266"/>
      <c r="AP1633" s="1491">
        <f t="shared" si="747"/>
        <v>0</v>
      </c>
      <c r="AQ1633" s="1268"/>
      <c r="AR1633" s="1492">
        <f t="shared" si="748"/>
        <v>0</v>
      </c>
      <c r="AS1633" s="1268"/>
      <c r="AT1633" s="1492">
        <f t="shared" si="749"/>
        <v>0</v>
      </c>
      <c r="AU1633" s="1268"/>
      <c r="AV1633" s="1492">
        <f t="shared" si="750"/>
        <v>0</v>
      </c>
      <c r="AW1633" s="1493">
        <f t="shared" si="751"/>
        <v>0</v>
      </c>
      <c r="AX1633" s="2153">
        <f t="shared" si="752"/>
        <v>0</v>
      </c>
      <c r="AY1633" s="1495">
        <f t="shared" si="753"/>
        <v>0</v>
      </c>
      <c r="AZ1633" s="1937"/>
      <c r="BA1633" s="1508">
        <v>1331818</v>
      </c>
      <c r="BB1633" s="1508">
        <v>1931818</v>
      </c>
      <c r="BC1633" s="1508">
        <v>2231818</v>
      </c>
      <c r="BD1633" s="1508">
        <v>431818</v>
      </c>
      <c r="BE1633" s="2174"/>
      <c r="BF1633" s="1229"/>
      <c r="BG1633" s="1317"/>
      <c r="BH1633" s="1229"/>
      <c r="BI1633" s="1317"/>
      <c r="BJ1633" s="1229"/>
      <c r="BK1633" s="1317"/>
      <c r="BL1633" s="1229"/>
      <c r="BM1633" s="1229"/>
      <c r="BN1633" s="1229"/>
      <c r="BO1633" s="1490">
        <f t="shared" si="754"/>
        <v>0</v>
      </c>
      <c r="BP1633" s="1496">
        <f t="shared" si="761"/>
        <v>0</v>
      </c>
      <c r="BQ1633" s="1305"/>
      <c r="BS1633" s="1298"/>
      <c r="BT1633" s="1298"/>
      <c r="BU1633" s="1298"/>
      <c r="BV1633" s="1298"/>
      <c r="BW1633" s="1298"/>
    </row>
    <row r="1634" spans="1:75" ht="15" x14ac:dyDescent="0.25">
      <c r="A1634" s="1315"/>
      <c r="B1634" s="2051"/>
      <c r="C1634" s="1929"/>
      <c r="D1634" s="1305"/>
      <c r="E1634" s="1305"/>
      <c r="F1634" s="1266"/>
      <c r="G1634" s="1491">
        <f t="shared" si="756"/>
        <v>0</v>
      </c>
      <c r="H1634" s="1268"/>
      <c r="I1634" s="1492">
        <f t="shared" si="757"/>
        <v>0</v>
      </c>
      <c r="J1634" s="1268"/>
      <c r="K1634" s="1492">
        <f t="shared" si="758"/>
        <v>0</v>
      </c>
      <c r="L1634" s="2772"/>
      <c r="M1634" s="1492">
        <f t="shared" si="759"/>
        <v>0</v>
      </c>
      <c r="N1634" s="1505">
        <f t="shared" si="742"/>
        <v>0</v>
      </c>
      <c r="O1634" s="1494">
        <f t="shared" si="755"/>
        <v>0</v>
      </c>
      <c r="P1634" s="1494">
        <f t="shared" si="745"/>
        <v>0</v>
      </c>
      <c r="Q1634" s="1307"/>
      <c r="R1634" s="1508">
        <v>1331818</v>
      </c>
      <c r="S1634" s="1508">
        <v>1931818</v>
      </c>
      <c r="T1634" s="1508">
        <v>2231818</v>
      </c>
      <c r="U1634" s="1508">
        <v>431818</v>
      </c>
      <c r="V1634" s="1892"/>
      <c r="W1634" s="1229"/>
      <c r="X1634" s="2337"/>
      <c r="Y1634" s="1229"/>
      <c r="Z1634" s="2395"/>
      <c r="AA1634" s="1229"/>
      <c r="AB1634" s="1317"/>
      <c r="AC1634" s="1229"/>
      <c r="AD1634" s="1229"/>
      <c r="AE1634" s="1229"/>
      <c r="AF1634" s="1490">
        <f t="shared" si="746"/>
        <v>0</v>
      </c>
      <c r="AG1634" s="1316">
        <f t="shared" si="760"/>
        <v>0</v>
      </c>
      <c r="AH1634" s="1305"/>
      <c r="AI1634" s="1305"/>
      <c r="AJ1634" s="1267"/>
      <c r="AK1634" s="1317"/>
      <c r="AL1634" s="1317"/>
      <c r="AM1634" s="1305"/>
      <c r="AN1634" s="1305"/>
      <c r="AO1634" s="1266"/>
      <c r="AP1634" s="1491">
        <f t="shared" si="747"/>
        <v>0</v>
      </c>
      <c r="AQ1634" s="1268"/>
      <c r="AR1634" s="1492">
        <f t="shared" si="748"/>
        <v>0</v>
      </c>
      <c r="AS1634" s="1268"/>
      <c r="AT1634" s="1492">
        <f t="shared" si="749"/>
        <v>0</v>
      </c>
      <c r="AU1634" s="1268"/>
      <c r="AV1634" s="1492">
        <f t="shared" si="750"/>
        <v>0</v>
      </c>
      <c r="AW1634" s="1493">
        <f t="shared" si="751"/>
        <v>0</v>
      </c>
      <c r="AX1634" s="2153">
        <f t="shared" si="752"/>
        <v>0</v>
      </c>
      <c r="AY1634" s="1495">
        <f t="shared" si="753"/>
        <v>0</v>
      </c>
      <c r="AZ1634" s="1937"/>
      <c r="BA1634" s="1508">
        <v>1331818</v>
      </c>
      <c r="BB1634" s="1508">
        <v>1931818</v>
      </c>
      <c r="BC1634" s="1508">
        <v>2231818</v>
      </c>
      <c r="BD1634" s="1508">
        <v>431818</v>
      </c>
      <c r="BE1634" s="2174"/>
      <c r="BF1634" s="1229"/>
      <c r="BG1634" s="1317"/>
      <c r="BH1634" s="1229"/>
      <c r="BI1634" s="1317"/>
      <c r="BJ1634" s="1229"/>
      <c r="BK1634" s="1317"/>
      <c r="BL1634" s="1229"/>
      <c r="BM1634" s="1229"/>
      <c r="BN1634" s="1229"/>
      <c r="BO1634" s="1490">
        <f t="shared" si="754"/>
        <v>0</v>
      </c>
      <c r="BP1634" s="1496">
        <f t="shared" si="761"/>
        <v>0</v>
      </c>
      <c r="BQ1634" s="1305"/>
      <c r="BS1634" s="1298"/>
      <c r="BT1634" s="1298"/>
      <c r="BU1634" s="1298"/>
      <c r="BV1634" s="1298"/>
      <c r="BW1634" s="1298"/>
    </row>
    <row r="1635" spans="1:75" ht="15" x14ac:dyDescent="0.25">
      <c r="A1635" s="1315"/>
      <c r="B1635" s="2051"/>
      <c r="C1635" s="1929"/>
      <c r="D1635" s="1305"/>
      <c r="E1635" s="1305"/>
      <c r="F1635" s="1266"/>
      <c r="G1635" s="1491">
        <f t="shared" si="756"/>
        <v>0</v>
      </c>
      <c r="H1635" s="1268"/>
      <c r="I1635" s="1492">
        <f t="shared" si="757"/>
        <v>0</v>
      </c>
      <c r="J1635" s="1268"/>
      <c r="K1635" s="1492">
        <f t="shared" si="758"/>
        <v>0</v>
      </c>
      <c r="L1635" s="2772"/>
      <c r="M1635" s="1492">
        <f t="shared" si="759"/>
        <v>0</v>
      </c>
      <c r="N1635" s="1505">
        <f t="shared" si="742"/>
        <v>0</v>
      </c>
      <c r="O1635" s="1494">
        <f t="shared" si="755"/>
        <v>0</v>
      </c>
      <c r="P1635" s="1494">
        <f t="shared" si="745"/>
        <v>0</v>
      </c>
      <c r="Q1635" s="1307"/>
      <c r="R1635" s="1508">
        <v>1331818</v>
      </c>
      <c r="S1635" s="1508">
        <v>1931818</v>
      </c>
      <c r="T1635" s="1508">
        <v>2231818</v>
      </c>
      <c r="U1635" s="1508">
        <v>431818</v>
      </c>
      <c r="V1635" s="1892"/>
      <c r="W1635" s="1229"/>
      <c r="X1635" s="2337"/>
      <c r="Y1635" s="1229"/>
      <c r="Z1635" s="2395"/>
      <c r="AA1635" s="1229"/>
      <c r="AB1635" s="1317"/>
      <c r="AC1635" s="1229"/>
      <c r="AD1635" s="1229"/>
      <c r="AE1635" s="1229"/>
      <c r="AF1635" s="1490">
        <f t="shared" si="746"/>
        <v>0</v>
      </c>
      <c r="AG1635" s="1316">
        <f t="shared" si="760"/>
        <v>0</v>
      </c>
      <c r="AH1635" s="1305"/>
      <c r="AI1635" s="1305"/>
      <c r="AJ1635" s="1267"/>
      <c r="AK1635" s="1317"/>
      <c r="AL1635" s="1317"/>
      <c r="AM1635" s="1305"/>
      <c r="AN1635" s="1305"/>
      <c r="AO1635" s="1266"/>
      <c r="AP1635" s="1491">
        <f t="shared" si="747"/>
        <v>0</v>
      </c>
      <c r="AQ1635" s="1268"/>
      <c r="AR1635" s="1492">
        <f t="shared" si="748"/>
        <v>0</v>
      </c>
      <c r="AS1635" s="1268"/>
      <c r="AT1635" s="1492">
        <f t="shared" si="749"/>
        <v>0</v>
      </c>
      <c r="AU1635" s="1268"/>
      <c r="AV1635" s="1492">
        <f t="shared" si="750"/>
        <v>0</v>
      </c>
      <c r="AW1635" s="1493">
        <f t="shared" si="751"/>
        <v>0</v>
      </c>
      <c r="AX1635" s="2153">
        <f t="shared" si="752"/>
        <v>0</v>
      </c>
      <c r="AY1635" s="1495">
        <f t="shared" si="753"/>
        <v>0</v>
      </c>
      <c r="AZ1635" s="1937"/>
      <c r="BA1635" s="1508">
        <v>1331818</v>
      </c>
      <c r="BB1635" s="1508">
        <v>1931818</v>
      </c>
      <c r="BC1635" s="1508">
        <v>2231818</v>
      </c>
      <c r="BD1635" s="1508">
        <v>431818</v>
      </c>
      <c r="BE1635" s="2174"/>
      <c r="BF1635" s="1229"/>
      <c r="BG1635" s="1317"/>
      <c r="BH1635" s="1229"/>
      <c r="BI1635" s="1317"/>
      <c r="BJ1635" s="1229"/>
      <c r="BK1635" s="1317"/>
      <c r="BL1635" s="1229"/>
      <c r="BM1635" s="1229"/>
      <c r="BN1635" s="1229"/>
      <c r="BO1635" s="1490">
        <f t="shared" si="754"/>
        <v>0</v>
      </c>
      <c r="BP1635" s="1496">
        <f t="shared" si="761"/>
        <v>0</v>
      </c>
      <c r="BQ1635" s="1305"/>
      <c r="BS1635" s="1298"/>
      <c r="BT1635" s="1298"/>
      <c r="BU1635" s="1298"/>
      <c r="BV1635" s="1298"/>
      <c r="BW1635" s="1298"/>
    </row>
    <row r="1636" spans="1:75" ht="15" x14ac:dyDescent="0.25">
      <c r="A1636" s="1315"/>
      <c r="B1636" s="2051"/>
      <c r="C1636" s="1929"/>
      <c r="D1636" s="1305"/>
      <c r="E1636" s="1305"/>
      <c r="F1636" s="1266"/>
      <c r="G1636" s="1491">
        <f t="shared" si="756"/>
        <v>0</v>
      </c>
      <c r="H1636" s="1268"/>
      <c r="I1636" s="1492">
        <f t="shared" si="757"/>
        <v>0</v>
      </c>
      <c r="J1636" s="1268"/>
      <c r="K1636" s="1492">
        <f t="shared" si="758"/>
        <v>0</v>
      </c>
      <c r="L1636" s="2772"/>
      <c r="M1636" s="1492">
        <f t="shared" si="759"/>
        <v>0</v>
      </c>
      <c r="N1636" s="1505">
        <f t="shared" si="742"/>
        <v>0</v>
      </c>
      <c r="O1636" s="1494">
        <f t="shared" si="755"/>
        <v>0</v>
      </c>
      <c r="P1636" s="1494">
        <f t="shared" si="745"/>
        <v>0</v>
      </c>
      <c r="Q1636" s="1307"/>
      <c r="R1636" s="1508">
        <v>1331818</v>
      </c>
      <c r="S1636" s="1508">
        <v>1931818</v>
      </c>
      <c r="T1636" s="1508">
        <v>2231818</v>
      </c>
      <c r="U1636" s="1508">
        <v>431818</v>
      </c>
      <c r="V1636" s="1892"/>
      <c r="W1636" s="1229"/>
      <c r="X1636" s="2337"/>
      <c r="Y1636" s="1229"/>
      <c r="Z1636" s="2395"/>
      <c r="AA1636" s="1229"/>
      <c r="AB1636" s="1317"/>
      <c r="AC1636" s="1229"/>
      <c r="AD1636" s="1229"/>
      <c r="AE1636" s="1229"/>
      <c r="AF1636" s="1490">
        <f t="shared" si="746"/>
        <v>0</v>
      </c>
      <c r="AG1636" s="1316">
        <f t="shared" si="760"/>
        <v>0</v>
      </c>
      <c r="AH1636" s="1305"/>
      <c r="AI1636" s="1305"/>
      <c r="AJ1636" s="1267"/>
      <c r="AK1636" s="1317"/>
      <c r="AL1636" s="1317"/>
      <c r="AM1636" s="1305"/>
      <c r="AN1636" s="1305"/>
      <c r="AO1636" s="1266"/>
      <c r="AP1636" s="1491">
        <f t="shared" si="747"/>
        <v>0</v>
      </c>
      <c r="AQ1636" s="1268"/>
      <c r="AR1636" s="1492">
        <f t="shared" si="748"/>
        <v>0</v>
      </c>
      <c r="AS1636" s="1268"/>
      <c r="AT1636" s="1492">
        <f t="shared" si="749"/>
        <v>0</v>
      </c>
      <c r="AU1636" s="1268"/>
      <c r="AV1636" s="1492">
        <f t="shared" si="750"/>
        <v>0</v>
      </c>
      <c r="AW1636" s="1493">
        <f t="shared" si="751"/>
        <v>0</v>
      </c>
      <c r="AX1636" s="2153">
        <f t="shared" si="752"/>
        <v>0</v>
      </c>
      <c r="AY1636" s="1495">
        <f t="shared" si="753"/>
        <v>0</v>
      </c>
      <c r="AZ1636" s="1937"/>
      <c r="BA1636" s="1508">
        <v>1331818</v>
      </c>
      <c r="BB1636" s="1508">
        <v>1931818</v>
      </c>
      <c r="BC1636" s="1508">
        <v>2231818</v>
      </c>
      <c r="BD1636" s="1508">
        <v>431818</v>
      </c>
      <c r="BE1636" s="2174"/>
      <c r="BF1636" s="1229"/>
      <c r="BG1636" s="1317"/>
      <c r="BH1636" s="1229"/>
      <c r="BI1636" s="1317"/>
      <c r="BJ1636" s="1229"/>
      <c r="BK1636" s="1317"/>
      <c r="BL1636" s="1229"/>
      <c r="BM1636" s="1229"/>
      <c r="BN1636" s="1229"/>
      <c r="BO1636" s="1490">
        <f t="shared" si="754"/>
        <v>0</v>
      </c>
      <c r="BP1636" s="1496">
        <f t="shared" si="761"/>
        <v>0</v>
      </c>
      <c r="BQ1636" s="1305"/>
      <c r="BS1636" s="1298"/>
      <c r="BT1636" s="1298"/>
      <c r="BU1636" s="1298"/>
      <c r="BV1636" s="1298"/>
      <c r="BW1636" s="1298"/>
    </row>
    <row r="1637" spans="1:75" ht="15" x14ac:dyDescent="0.25">
      <c r="A1637" s="1315"/>
      <c r="B1637" s="2051"/>
      <c r="C1637" s="1929"/>
      <c r="D1637" s="1305"/>
      <c r="E1637" s="1305"/>
      <c r="F1637" s="1266"/>
      <c r="G1637" s="1491">
        <f t="shared" si="756"/>
        <v>0</v>
      </c>
      <c r="H1637" s="1268"/>
      <c r="I1637" s="1492">
        <f t="shared" si="757"/>
        <v>0</v>
      </c>
      <c r="J1637" s="1268"/>
      <c r="K1637" s="1492">
        <f t="shared" si="758"/>
        <v>0</v>
      </c>
      <c r="L1637" s="2772"/>
      <c r="M1637" s="1492">
        <f t="shared" si="759"/>
        <v>0</v>
      </c>
      <c r="N1637" s="1505">
        <f t="shared" ref="N1637:N1700" si="762">F1637+H1637+J1637+L1637</f>
        <v>0</v>
      </c>
      <c r="O1637" s="1494">
        <f t="shared" si="755"/>
        <v>0</v>
      </c>
      <c r="P1637" s="1494">
        <f t="shared" si="745"/>
        <v>0</v>
      </c>
      <c r="Q1637" s="1307"/>
      <c r="R1637" s="1508">
        <v>1331818</v>
      </c>
      <c r="S1637" s="1508">
        <v>1931818</v>
      </c>
      <c r="T1637" s="1508">
        <v>2231818</v>
      </c>
      <c r="U1637" s="1508">
        <v>431818</v>
      </c>
      <c r="V1637" s="1892"/>
      <c r="W1637" s="1229"/>
      <c r="X1637" s="2337"/>
      <c r="Y1637" s="1229"/>
      <c r="Z1637" s="2395"/>
      <c r="AA1637" s="1229"/>
      <c r="AB1637" s="1317"/>
      <c r="AC1637" s="1229"/>
      <c r="AD1637" s="1229"/>
      <c r="AE1637" s="1229"/>
      <c r="AF1637" s="1490">
        <f t="shared" si="746"/>
        <v>0</v>
      </c>
      <c r="AG1637" s="1316">
        <f t="shared" si="760"/>
        <v>0</v>
      </c>
      <c r="AH1637" s="1305"/>
      <c r="AI1637" s="1305"/>
      <c r="AJ1637" s="1267"/>
      <c r="AK1637" s="1317"/>
      <c r="AL1637" s="1317"/>
      <c r="AM1637" s="1305"/>
      <c r="AN1637" s="1305"/>
      <c r="AO1637" s="1266"/>
      <c r="AP1637" s="1491">
        <f t="shared" si="747"/>
        <v>0</v>
      </c>
      <c r="AQ1637" s="1268"/>
      <c r="AR1637" s="1492">
        <f t="shared" si="748"/>
        <v>0</v>
      </c>
      <c r="AS1637" s="1268"/>
      <c r="AT1637" s="1492">
        <f t="shared" si="749"/>
        <v>0</v>
      </c>
      <c r="AU1637" s="1268"/>
      <c r="AV1637" s="1492">
        <f t="shared" si="750"/>
        <v>0</v>
      </c>
      <c r="AW1637" s="1493">
        <f t="shared" si="751"/>
        <v>0</v>
      </c>
      <c r="AX1637" s="2153">
        <f t="shared" si="752"/>
        <v>0</v>
      </c>
      <c r="AY1637" s="1495">
        <f t="shared" si="753"/>
        <v>0</v>
      </c>
      <c r="AZ1637" s="1937"/>
      <c r="BA1637" s="1508">
        <v>1331818</v>
      </c>
      <c r="BB1637" s="1508">
        <v>1931818</v>
      </c>
      <c r="BC1637" s="1508">
        <v>2231818</v>
      </c>
      <c r="BD1637" s="1508">
        <v>431818</v>
      </c>
      <c r="BE1637" s="2174"/>
      <c r="BF1637" s="1229"/>
      <c r="BG1637" s="1317"/>
      <c r="BH1637" s="1229"/>
      <c r="BI1637" s="1317"/>
      <c r="BJ1637" s="1229"/>
      <c r="BK1637" s="1317"/>
      <c r="BL1637" s="1229"/>
      <c r="BM1637" s="1229"/>
      <c r="BN1637" s="1229"/>
      <c r="BO1637" s="1490">
        <f t="shared" si="754"/>
        <v>0</v>
      </c>
      <c r="BP1637" s="1496">
        <f t="shared" si="761"/>
        <v>0</v>
      </c>
      <c r="BQ1637" s="1305"/>
      <c r="BS1637" s="1298"/>
      <c r="BT1637" s="1298"/>
      <c r="BU1637" s="1298"/>
      <c r="BV1637" s="1298"/>
      <c r="BW1637" s="1298"/>
    </row>
    <row r="1638" spans="1:75" ht="15" x14ac:dyDescent="0.25">
      <c r="A1638" s="1315"/>
      <c r="B1638" s="2051"/>
      <c r="C1638" s="1929"/>
      <c r="D1638" s="1305"/>
      <c r="E1638" s="1305"/>
      <c r="F1638" s="1266"/>
      <c r="G1638" s="1491">
        <f t="shared" si="756"/>
        <v>0</v>
      </c>
      <c r="H1638" s="1268"/>
      <c r="I1638" s="1492">
        <f t="shared" si="757"/>
        <v>0</v>
      </c>
      <c r="J1638" s="1268"/>
      <c r="K1638" s="1492">
        <f t="shared" si="758"/>
        <v>0</v>
      </c>
      <c r="L1638" s="2772"/>
      <c r="M1638" s="1492">
        <f t="shared" si="759"/>
        <v>0</v>
      </c>
      <c r="N1638" s="1505">
        <f t="shared" si="762"/>
        <v>0</v>
      </c>
      <c r="O1638" s="1494">
        <f t="shared" si="755"/>
        <v>0</v>
      </c>
      <c r="P1638" s="1494">
        <f t="shared" si="745"/>
        <v>0</v>
      </c>
      <c r="Q1638" s="1307"/>
      <c r="R1638" s="1508">
        <v>1331818</v>
      </c>
      <c r="S1638" s="1508">
        <v>1931818</v>
      </c>
      <c r="T1638" s="1508">
        <v>2231818</v>
      </c>
      <c r="U1638" s="1508">
        <v>431818</v>
      </c>
      <c r="V1638" s="1892"/>
      <c r="W1638" s="1229"/>
      <c r="X1638" s="2337"/>
      <c r="Y1638" s="1229"/>
      <c r="Z1638" s="2395"/>
      <c r="AA1638" s="1229"/>
      <c r="AB1638" s="1317"/>
      <c r="AC1638" s="1229"/>
      <c r="AD1638" s="1229"/>
      <c r="AE1638" s="1229"/>
      <c r="AF1638" s="1490">
        <f t="shared" si="746"/>
        <v>0</v>
      </c>
      <c r="AG1638" s="1316">
        <f t="shared" si="760"/>
        <v>0</v>
      </c>
      <c r="AH1638" s="1305"/>
      <c r="AI1638" s="1305"/>
      <c r="AJ1638" s="1267"/>
      <c r="AK1638" s="1317"/>
      <c r="AL1638" s="1317"/>
      <c r="AM1638" s="1305"/>
      <c r="AN1638" s="1305"/>
      <c r="AO1638" s="1266"/>
      <c r="AP1638" s="1491">
        <f t="shared" si="747"/>
        <v>0</v>
      </c>
      <c r="AQ1638" s="1268"/>
      <c r="AR1638" s="1492">
        <f t="shared" si="748"/>
        <v>0</v>
      </c>
      <c r="AS1638" s="1268"/>
      <c r="AT1638" s="1492">
        <f t="shared" si="749"/>
        <v>0</v>
      </c>
      <c r="AU1638" s="1268"/>
      <c r="AV1638" s="1492">
        <f t="shared" si="750"/>
        <v>0</v>
      </c>
      <c r="AW1638" s="1493">
        <f t="shared" si="751"/>
        <v>0</v>
      </c>
      <c r="AX1638" s="2153">
        <f t="shared" si="752"/>
        <v>0</v>
      </c>
      <c r="AY1638" s="1495">
        <f t="shared" si="753"/>
        <v>0</v>
      </c>
      <c r="AZ1638" s="1937"/>
      <c r="BA1638" s="1508">
        <v>1331818</v>
      </c>
      <c r="BB1638" s="1508">
        <v>1931818</v>
      </c>
      <c r="BC1638" s="1508">
        <v>2231818</v>
      </c>
      <c r="BD1638" s="1508">
        <v>431818</v>
      </c>
      <c r="BE1638" s="2174"/>
      <c r="BF1638" s="1229"/>
      <c r="BG1638" s="1317"/>
      <c r="BH1638" s="1229"/>
      <c r="BI1638" s="1317"/>
      <c r="BJ1638" s="1229"/>
      <c r="BK1638" s="1317"/>
      <c r="BL1638" s="1229"/>
      <c r="BM1638" s="1229"/>
      <c r="BN1638" s="1229"/>
      <c r="BO1638" s="1490">
        <f t="shared" si="754"/>
        <v>0</v>
      </c>
      <c r="BP1638" s="1496">
        <f t="shared" si="761"/>
        <v>0</v>
      </c>
      <c r="BQ1638" s="1305"/>
      <c r="BS1638" s="1298"/>
      <c r="BT1638" s="1298"/>
      <c r="BU1638" s="1298"/>
      <c r="BV1638" s="1298"/>
      <c r="BW1638" s="1298"/>
    </row>
    <row r="1639" spans="1:75" ht="15" x14ac:dyDescent="0.25">
      <c r="A1639" s="1315"/>
      <c r="B1639" s="2051"/>
      <c r="C1639" s="1929"/>
      <c r="D1639" s="1305"/>
      <c r="E1639" s="1305"/>
      <c r="F1639" s="1266"/>
      <c r="G1639" s="1491">
        <f t="shared" si="756"/>
        <v>0</v>
      </c>
      <c r="H1639" s="1268"/>
      <c r="I1639" s="1492">
        <f t="shared" si="757"/>
        <v>0</v>
      </c>
      <c r="J1639" s="1268"/>
      <c r="K1639" s="1492">
        <f t="shared" si="758"/>
        <v>0</v>
      </c>
      <c r="L1639" s="2772"/>
      <c r="M1639" s="1492">
        <f t="shared" si="759"/>
        <v>0</v>
      </c>
      <c r="N1639" s="1505">
        <f t="shared" si="762"/>
        <v>0</v>
      </c>
      <c r="O1639" s="1494">
        <f t="shared" si="755"/>
        <v>0</v>
      </c>
      <c r="P1639" s="1494">
        <f t="shared" si="745"/>
        <v>0</v>
      </c>
      <c r="Q1639" s="1307"/>
      <c r="R1639" s="1508">
        <v>1331818</v>
      </c>
      <c r="S1639" s="1508">
        <v>1931818</v>
      </c>
      <c r="T1639" s="1508">
        <v>2231818</v>
      </c>
      <c r="U1639" s="1508">
        <v>431818</v>
      </c>
      <c r="V1639" s="1892"/>
      <c r="W1639" s="1229"/>
      <c r="X1639" s="2337"/>
      <c r="Y1639" s="1229"/>
      <c r="Z1639" s="2395"/>
      <c r="AA1639" s="1229"/>
      <c r="AB1639" s="1317"/>
      <c r="AC1639" s="1229"/>
      <c r="AD1639" s="1229"/>
      <c r="AE1639" s="1229"/>
      <c r="AF1639" s="1490">
        <f t="shared" si="746"/>
        <v>0</v>
      </c>
      <c r="AG1639" s="1316">
        <f t="shared" si="760"/>
        <v>0</v>
      </c>
      <c r="AH1639" s="1305"/>
      <c r="AI1639" s="1305"/>
      <c r="AJ1639" s="1267"/>
      <c r="AK1639" s="1317"/>
      <c r="AL1639" s="1317"/>
      <c r="AM1639" s="1305"/>
      <c r="AN1639" s="1305"/>
      <c r="AO1639" s="1266"/>
      <c r="AP1639" s="1491">
        <f t="shared" si="747"/>
        <v>0</v>
      </c>
      <c r="AQ1639" s="1268"/>
      <c r="AR1639" s="1492">
        <f t="shared" si="748"/>
        <v>0</v>
      </c>
      <c r="AS1639" s="1268"/>
      <c r="AT1639" s="1492">
        <f t="shared" si="749"/>
        <v>0</v>
      </c>
      <c r="AU1639" s="1268"/>
      <c r="AV1639" s="1492">
        <f t="shared" si="750"/>
        <v>0</v>
      </c>
      <c r="AW1639" s="1493">
        <f t="shared" si="751"/>
        <v>0</v>
      </c>
      <c r="AX1639" s="2153">
        <f t="shared" si="752"/>
        <v>0</v>
      </c>
      <c r="AY1639" s="1495">
        <f t="shared" si="753"/>
        <v>0</v>
      </c>
      <c r="AZ1639" s="1937"/>
      <c r="BA1639" s="1508">
        <v>1331818</v>
      </c>
      <c r="BB1639" s="1508">
        <v>1931818</v>
      </c>
      <c r="BC1639" s="1508">
        <v>2231818</v>
      </c>
      <c r="BD1639" s="1508">
        <v>431818</v>
      </c>
      <c r="BE1639" s="2174"/>
      <c r="BF1639" s="1229"/>
      <c r="BG1639" s="1317"/>
      <c r="BH1639" s="1229"/>
      <c r="BI1639" s="1317"/>
      <c r="BJ1639" s="1229"/>
      <c r="BK1639" s="1317"/>
      <c r="BL1639" s="1229"/>
      <c r="BM1639" s="1229"/>
      <c r="BN1639" s="1229"/>
      <c r="BO1639" s="1490">
        <f t="shared" si="754"/>
        <v>0</v>
      </c>
      <c r="BP1639" s="1496">
        <f t="shared" si="761"/>
        <v>0</v>
      </c>
      <c r="BQ1639" s="1305"/>
      <c r="BS1639" s="1298"/>
      <c r="BT1639" s="1298"/>
      <c r="BU1639" s="1298"/>
      <c r="BV1639" s="1298"/>
      <c r="BW1639" s="1298"/>
    </row>
    <row r="1640" spans="1:75" ht="15" x14ac:dyDescent="0.25">
      <c r="A1640" s="1315"/>
      <c r="B1640" s="2051"/>
      <c r="C1640" s="1929"/>
      <c r="D1640" s="1305"/>
      <c r="E1640" s="1305"/>
      <c r="F1640" s="1266"/>
      <c r="G1640" s="1491">
        <f t="shared" si="756"/>
        <v>0</v>
      </c>
      <c r="H1640" s="1268"/>
      <c r="I1640" s="1492">
        <f t="shared" si="757"/>
        <v>0</v>
      </c>
      <c r="J1640" s="1268"/>
      <c r="K1640" s="1492">
        <f t="shared" si="758"/>
        <v>0</v>
      </c>
      <c r="L1640" s="2772"/>
      <c r="M1640" s="1492">
        <f t="shared" si="759"/>
        <v>0</v>
      </c>
      <c r="N1640" s="1505">
        <f t="shared" si="762"/>
        <v>0</v>
      </c>
      <c r="O1640" s="1494">
        <f t="shared" si="755"/>
        <v>0</v>
      </c>
      <c r="P1640" s="1494">
        <f t="shared" si="745"/>
        <v>0</v>
      </c>
      <c r="Q1640" s="1307"/>
      <c r="R1640" s="1508">
        <v>1331818</v>
      </c>
      <c r="S1640" s="1508">
        <v>1931818</v>
      </c>
      <c r="T1640" s="1508">
        <v>2231818</v>
      </c>
      <c r="U1640" s="1508">
        <v>431818</v>
      </c>
      <c r="V1640" s="1892"/>
      <c r="W1640" s="1229"/>
      <c r="X1640" s="2337"/>
      <c r="Y1640" s="1229"/>
      <c r="Z1640" s="2395"/>
      <c r="AA1640" s="1229"/>
      <c r="AB1640" s="1317"/>
      <c r="AC1640" s="1229"/>
      <c r="AD1640" s="1229"/>
      <c r="AE1640" s="1229"/>
      <c r="AF1640" s="1490">
        <f t="shared" si="746"/>
        <v>0</v>
      </c>
      <c r="AG1640" s="1316">
        <f t="shared" si="760"/>
        <v>0</v>
      </c>
      <c r="AH1640" s="1305"/>
      <c r="AI1640" s="1305"/>
      <c r="AJ1640" s="1267"/>
      <c r="AK1640" s="1317"/>
      <c r="AL1640" s="1317"/>
      <c r="AM1640" s="1305"/>
      <c r="AN1640" s="1305"/>
      <c r="AO1640" s="1266"/>
      <c r="AP1640" s="1491">
        <f t="shared" si="747"/>
        <v>0</v>
      </c>
      <c r="AQ1640" s="1268"/>
      <c r="AR1640" s="1492">
        <f t="shared" si="748"/>
        <v>0</v>
      </c>
      <c r="AS1640" s="1268"/>
      <c r="AT1640" s="1492">
        <f t="shared" si="749"/>
        <v>0</v>
      </c>
      <c r="AU1640" s="1268"/>
      <c r="AV1640" s="1492">
        <f t="shared" si="750"/>
        <v>0</v>
      </c>
      <c r="AW1640" s="1493">
        <f t="shared" si="751"/>
        <v>0</v>
      </c>
      <c r="AX1640" s="2153">
        <f t="shared" si="752"/>
        <v>0</v>
      </c>
      <c r="AY1640" s="1495">
        <f t="shared" si="753"/>
        <v>0</v>
      </c>
      <c r="AZ1640" s="1937"/>
      <c r="BA1640" s="1508">
        <v>1331818</v>
      </c>
      <c r="BB1640" s="1508">
        <v>1931818</v>
      </c>
      <c r="BC1640" s="1508">
        <v>2231818</v>
      </c>
      <c r="BD1640" s="1508">
        <v>431818</v>
      </c>
      <c r="BE1640" s="2174"/>
      <c r="BF1640" s="1229"/>
      <c r="BG1640" s="1317"/>
      <c r="BH1640" s="1229"/>
      <c r="BI1640" s="1317"/>
      <c r="BJ1640" s="1229"/>
      <c r="BK1640" s="1317"/>
      <c r="BL1640" s="1229"/>
      <c r="BM1640" s="1229"/>
      <c r="BN1640" s="1229"/>
      <c r="BO1640" s="1490">
        <f t="shared" si="754"/>
        <v>0</v>
      </c>
      <c r="BP1640" s="1496">
        <f t="shared" si="761"/>
        <v>0</v>
      </c>
      <c r="BQ1640" s="1305"/>
      <c r="BS1640" s="1298"/>
      <c r="BT1640" s="1298"/>
      <c r="BU1640" s="1298"/>
      <c r="BV1640" s="1298"/>
      <c r="BW1640" s="1298"/>
    </row>
    <row r="1641" spans="1:75" ht="15" x14ac:dyDescent="0.25">
      <c r="A1641" s="1315"/>
      <c r="B1641" s="2051"/>
      <c r="C1641" s="1929"/>
      <c r="D1641" s="1305"/>
      <c r="E1641" s="1305"/>
      <c r="F1641" s="1266"/>
      <c r="G1641" s="1491">
        <f t="shared" si="756"/>
        <v>0</v>
      </c>
      <c r="H1641" s="1268"/>
      <c r="I1641" s="1492">
        <f t="shared" si="757"/>
        <v>0</v>
      </c>
      <c r="J1641" s="1268"/>
      <c r="K1641" s="1492">
        <f t="shared" si="758"/>
        <v>0</v>
      </c>
      <c r="L1641" s="2772"/>
      <c r="M1641" s="1492">
        <f t="shared" si="759"/>
        <v>0</v>
      </c>
      <c r="N1641" s="1505">
        <f t="shared" si="762"/>
        <v>0</v>
      </c>
      <c r="O1641" s="1494">
        <f t="shared" si="755"/>
        <v>0</v>
      </c>
      <c r="P1641" s="1494">
        <f t="shared" si="745"/>
        <v>0</v>
      </c>
      <c r="Q1641" s="1307"/>
      <c r="R1641" s="1508">
        <v>1331818</v>
      </c>
      <c r="S1641" s="1508">
        <v>1931818</v>
      </c>
      <c r="T1641" s="1508">
        <v>2231818</v>
      </c>
      <c r="U1641" s="1508">
        <v>431818</v>
      </c>
      <c r="V1641" s="1892"/>
      <c r="W1641" s="1229"/>
      <c r="X1641" s="2337"/>
      <c r="Y1641" s="1229"/>
      <c r="Z1641" s="2395"/>
      <c r="AA1641" s="1229"/>
      <c r="AB1641" s="1317"/>
      <c r="AC1641" s="1229"/>
      <c r="AD1641" s="1229"/>
      <c r="AE1641" s="1229"/>
      <c r="AF1641" s="1490">
        <f t="shared" si="746"/>
        <v>0</v>
      </c>
      <c r="AG1641" s="1316">
        <f t="shared" si="760"/>
        <v>0</v>
      </c>
      <c r="AH1641" s="1305"/>
      <c r="AI1641" s="1305"/>
      <c r="AJ1641" s="1267"/>
      <c r="AK1641" s="1317"/>
      <c r="AL1641" s="1317"/>
      <c r="AM1641" s="1305"/>
      <c r="AN1641" s="1305"/>
      <c r="AO1641" s="1266"/>
      <c r="AP1641" s="1491">
        <f t="shared" si="747"/>
        <v>0</v>
      </c>
      <c r="AQ1641" s="1268"/>
      <c r="AR1641" s="1492">
        <f t="shared" si="748"/>
        <v>0</v>
      </c>
      <c r="AS1641" s="1268"/>
      <c r="AT1641" s="1492">
        <f t="shared" si="749"/>
        <v>0</v>
      </c>
      <c r="AU1641" s="1268"/>
      <c r="AV1641" s="1492">
        <f t="shared" si="750"/>
        <v>0</v>
      </c>
      <c r="AW1641" s="1493">
        <f t="shared" si="751"/>
        <v>0</v>
      </c>
      <c r="AX1641" s="2153">
        <f t="shared" si="752"/>
        <v>0</v>
      </c>
      <c r="AY1641" s="1495">
        <f t="shared" si="753"/>
        <v>0</v>
      </c>
      <c r="AZ1641" s="1937"/>
      <c r="BA1641" s="1508">
        <v>1331818</v>
      </c>
      <c r="BB1641" s="1508">
        <v>1931818</v>
      </c>
      <c r="BC1641" s="1508">
        <v>2231818</v>
      </c>
      <c r="BD1641" s="1508">
        <v>431818</v>
      </c>
      <c r="BE1641" s="2174"/>
      <c r="BF1641" s="1229"/>
      <c r="BG1641" s="1317"/>
      <c r="BH1641" s="1229"/>
      <c r="BI1641" s="1317"/>
      <c r="BJ1641" s="1229"/>
      <c r="BK1641" s="1317"/>
      <c r="BL1641" s="1229"/>
      <c r="BM1641" s="1229"/>
      <c r="BN1641" s="1229"/>
      <c r="BO1641" s="1490">
        <f t="shared" si="754"/>
        <v>0</v>
      </c>
      <c r="BP1641" s="1496">
        <f t="shared" si="761"/>
        <v>0</v>
      </c>
      <c r="BQ1641" s="1305"/>
      <c r="BS1641" s="1298"/>
      <c r="BT1641" s="1298"/>
      <c r="BU1641" s="1298"/>
      <c r="BV1641" s="1298"/>
      <c r="BW1641" s="1298"/>
    </row>
    <row r="1642" spans="1:75" ht="15" x14ac:dyDescent="0.25">
      <c r="A1642" s="1315"/>
      <c r="B1642" s="2051"/>
      <c r="C1642" s="1929"/>
      <c r="D1642" s="1305"/>
      <c r="E1642" s="1305"/>
      <c r="F1642" s="1266"/>
      <c r="G1642" s="1491">
        <f t="shared" si="756"/>
        <v>0</v>
      </c>
      <c r="H1642" s="1268"/>
      <c r="I1642" s="1492">
        <f t="shared" si="757"/>
        <v>0</v>
      </c>
      <c r="J1642" s="1268"/>
      <c r="K1642" s="1492">
        <f t="shared" si="758"/>
        <v>0</v>
      </c>
      <c r="L1642" s="2772"/>
      <c r="M1642" s="1492">
        <f t="shared" si="759"/>
        <v>0</v>
      </c>
      <c r="N1642" s="1505">
        <f t="shared" si="762"/>
        <v>0</v>
      </c>
      <c r="O1642" s="1494">
        <f t="shared" si="755"/>
        <v>0</v>
      </c>
      <c r="P1642" s="1494">
        <f t="shared" si="745"/>
        <v>0</v>
      </c>
      <c r="Q1642" s="1307"/>
      <c r="R1642" s="1508">
        <v>1331818</v>
      </c>
      <c r="S1642" s="1508">
        <v>1931818</v>
      </c>
      <c r="T1642" s="1508">
        <v>2231818</v>
      </c>
      <c r="U1642" s="1508">
        <v>431818</v>
      </c>
      <c r="V1642" s="1892"/>
      <c r="W1642" s="1229"/>
      <c r="X1642" s="2337"/>
      <c r="Y1642" s="1229"/>
      <c r="Z1642" s="2395"/>
      <c r="AA1642" s="1229"/>
      <c r="AB1642" s="1317"/>
      <c r="AC1642" s="1229"/>
      <c r="AD1642" s="1229"/>
      <c r="AE1642" s="1229"/>
      <c r="AF1642" s="1490">
        <f t="shared" si="746"/>
        <v>0</v>
      </c>
      <c r="AG1642" s="1316">
        <f t="shared" si="760"/>
        <v>0</v>
      </c>
      <c r="AH1642" s="1305"/>
      <c r="AI1642" s="1305"/>
      <c r="AJ1642" s="1267"/>
      <c r="AK1642" s="1317"/>
      <c r="AL1642" s="1317"/>
      <c r="AM1642" s="1305"/>
      <c r="AN1642" s="1305"/>
      <c r="AO1642" s="1266"/>
      <c r="AP1642" s="1491">
        <f t="shared" si="747"/>
        <v>0</v>
      </c>
      <c r="AQ1642" s="1268"/>
      <c r="AR1642" s="1492">
        <f t="shared" si="748"/>
        <v>0</v>
      </c>
      <c r="AS1642" s="1268"/>
      <c r="AT1642" s="1492">
        <f t="shared" si="749"/>
        <v>0</v>
      </c>
      <c r="AU1642" s="1268"/>
      <c r="AV1642" s="1492">
        <f t="shared" si="750"/>
        <v>0</v>
      </c>
      <c r="AW1642" s="1493">
        <f t="shared" si="751"/>
        <v>0</v>
      </c>
      <c r="AX1642" s="2153">
        <f t="shared" si="752"/>
        <v>0</v>
      </c>
      <c r="AY1642" s="1495">
        <f t="shared" si="753"/>
        <v>0</v>
      </c>
      <c r="AZ1642" s="1937"/>
      <c r="BA1642" s="1508">
        <v>1331818</v>
      </c>
      <c r="BB1642" s="1508">
        <v>1931818</v>
      </c>
      <c r="BC1642" s="1508">
        <v>2231818</v>
      </c>
      <c r="BD1642" s="1508">
        <v>431818</v>
      </c>
      <c r="BE1642" s="2174"/>
      <c r="BF1642" s="1229"/>
      <c r="BG1642" s="1317"/>
      <c r="BH1642" s="1229"/>
      <c r="BI1642" s="1317"/>
      <c r="BJ1642" s="1229"/>
      <c r="BK1642" s="1317"/>
      <c r="BL1642" s="1229"/>
      <c r="BM1642" s="1229"/>
      <c r="BN1642" s="1229"/>
      <c r="BO1642" s="1490">
        <f t="shared" si="754"/>
        <v>0</v>
      </c>
      <c r="BP1642" s="1496">
        <f t="shared" si="761"/>
        <v>0</v>
      </c>
      <c r="BQ1642" s="1305"/>
      <c r="BS1642" s="1298"/>
      <c r="BT1642" s="1298"/>
      <c r="BU1642" s="1298"/>
      <c r="BV1642" s="1298"/>
      <c r="BW1642" s="1298"/>
    </row>
    <row r="1643" spans="1:75" ht="15" x14ac:dyDescent="0.25">
      <c r="A1643" s="1315"/>
      <c r="B1643" s="2051"/>
      <c r="C1643" s="1929"/>
      <c r="D1643" s="1305"/>
      <c r="E1643" s="1305"/>
      <c r="F1643" s="1266"/>
      <c r="G1643" s="1491">
        <f t="shared" si="756"/>
        <v>0</v>
      </c>
      <c r="H1643" s="1268"/>
      <c r="I1643" s="1492">
        <f t="shared" si="757"/>
        <v>0</v>
      </c>
      <c r="J1643" s="1268"/>
      <c r="K1643" s="1492">
        <f t="shared" si="758"/>
        <v>0</v>
      </c>
      <c r="L1643" s="2772"/>
      <c r="M1643" s="1492">
        <f t="shared" si="759"/>
        <v>0</v>
      </c>
      <c r="N1643" s="1505">
        <f t="shared" si="762"/>
        <v>0</v>
      </c>
      <c r="O1643" s="1494">
        <f t="shared" si="755"/>
        <v>0</v>
      </c>
      <c r="P1643" s="1494">
        <f t="shared" si="745"/>
        <v>0</v>
      </c>
      <c r="Q1643" s="1307"/>
      <c r="R1643" s="1508">
        <v>1331818</v>
      </c>
      <c r="S1643" s="1508">
        <v>1931818</v>
      </c>
      <c r="T1643" s="1508">
        <v>2231818</v>
      </c>
      <c r="U1643" s="1508">
        <v>431818</v>
      </c>
      <c r="V1643" s="1892"/>
      <c r="W1643" s="1229"/>
      <c r="X1643" s="2337"/>
      <c r="Y1643" s="1229"/>
      <c r="Z1643" s="2395"/>
      <c r="AA1643" s="1229"/>
      <c r="AB1643" s="1317"/>
      <c r="AC1643" s="1229"/>
      <c r="AD1643" s="1229"/>
      <c r="AE1643" s="1229"/>
      <c r="AF1643" s="1490">
        <f t="shared" si="746"/>
        <v>0</v>
      </c>
      <c r="AG1643" s="1316">
        <f t="shared" si="760"/>
        <v>0</v>
      </c>
      <c r="AH1643" s="1305"/>
      <c r="AI1643" s="1305"/>
      <c r="AJ1643" s="1267"/>
      <c r="AK1643" s="1317"/>
      <c r="AL1643" s="1317"/>
      <c r="AM1643" s="1305"/>
      <c r="AN1643" s="1305"/>
      <c r="AO1643" s="1266"/>
      <c r="AP1643" s="1491">
        <f t="shared" si="747"/>
        <v>0</v>
      </c>
      <c r="AQ1643" s="1268"/>
      <c r="AR1643" s="1492">
        <f t="shared" si="748"/>
        <v>0</v>
      </c>
      <c r="AS1643" s="1268"/>
      <c r="AT1643" s="1492">
        <f t="shared" si="749"/>
        <v>0</v>
      </c>
      <c r="AU1643" s="1268"/>
      <c r="AV1643" s="1492">
        <f t="shared" si="750"/>
        <v>0</v>
      </c>
      <c r="AW1643" s="1493">
        <f t="shared" si="751"/>
        <v>0</v>
      </c>
      <c r="AX1643" s="2153">
        <f t="shared" si="752"/>
        <v>0</v>
      </c>
      <c r="AY1643" s="1495">
        <f t="shared" si="753"/>
        <v>0</v>
      </c>
      <c r="AZ1643" s="1937"/>
      <c r="BA1643" s="1508">
        <v>1331818</v>
      </c>
      <c r="BB1643" s="1508">
        <v>1931818</v>
      </c>
      <c r="BC1643" s="1508">
        <v>2231818</v>
      </c>
      <c r="BD1643" s="1508">
        <v>431818</v>
      </c>
      <c r="BE1643" s="2174"/>
      <c r="BF1643" s="1229"/>
      <c r="BG1643" s="1317"/>
      <c r="BH1643" s="1229"/>
      <c r="BI1643" s="1317"/>
      <c r="BJ1643" s="1229"/>
      <c r="BK1643" s="1317"/>
      <c r="BL1643" s="1229"/>
      <c r="BM1643" s="1229"/>
      <c r="BN1643" s="1229"/>
      <c r="BO1643" s="1490">
        <f t="shared" si="754"/>
        <v>0</v>
      </c>
      <c r="BP1643" s="1496">
        <f t="shared" si="761"/>
        <v>0</v>
      </c>
      <c r="BQ1643" s="1305"/>
      <c r="BS1643" s="1298"/>
      <c r="BT1643" s="1298"/>
      <c r="BU1643" s="1298"/>
      <c r="BV1643" s="1298"/>
      <c r="BW1643" s="1298"/>
    </row>
    <row r="1644" spans="1:75" ht="15" x14ac:dyDescent="0.25">
      <c r="A1644" s="1315"/>
      <c r="B1644" s="2051"/>
      <c r="C1644" s="1929"/>
      <c r="D1644" s="1305"/>
      <c r="E1644" s="1305"/>
      <c r="F1644" s="1266"/>
      <c r="G1644" s="1491">
        <f t="shared" si="756"/>
        <v>0</v>
      </c>
      <c r="H1644" s="1268"/>
      <c r="I1644" s="1492">
        <f t="shared" si="757"/>
        <v>0</v>
      </c>
      <c r="J1644" s="1268"/>
      <c r="K1644" s="1492">
        <f t="shared" si="758"/>
        <v>0</v>
      </c>
      <c r="L1644" s="2772"/>
      <c r="M1644" s="1492">
        <f t="shared" si="759"/>
        <v>0</v>
      </c>
      <c r="N1644" s="1505">
        <f t="shared" si="762"/>
        <v>0</v>
      </c>
      <c r="O1644" s="1494">
        <f t="shared" si="755"/>
        <v>0</v>
      </c>
      <c r="P1644" s="1494">
        <f t="shared" si="745"/>
        <v>0</v>
      </c>
      <c r="Q1644" s="1307"/>
      <c r="R1644" s="1508">
        <v>1331818</v>
      </c>
      <c r="S1644" s="1508">
        <v>1931818</v>
      </c>
      <c r="T1644" s="1508">
        <v>2231818</v>
      </c>
      <c r="U1644" s="1508">
        <v>431818</v>
      </c>
      <c r="V1644" s="1892"/>
      <c r="W1644" s="1229"/>
      <c r="X1644" s="2337"/>
      <c r="Y1644" s="1229"/>
      <c r="Z1644" s="2395"/>
      <c r="AA1644" s="1229"/>
      <c r="AB1644" s="1317"/>
      <c r="AC1644" s="1229"/>
      <c r="AD1644" s="1229"/>
      <c r="AE1644" s="1229"/>
      <c r="AF1644" s="1490">
        <f t="shared" si="746"/>
        <v>0</v>
      </c>
      <c r="AG1644" s="1316">
        <f t="shared" si="760"/>
        <v>0</v>
      </c>
      <c r="AH1644" s="1305"/>
      <c r="AI1644" s="1305"/>
      <c r="AJ1644" s="1267"/>
      <c r="AK1644" s="1317"/>
      <c r="AL1644" s="1317"/>
      <c r="AM1644" s="1305"/>
      <c r="AN1644" s="1305"/>
      <c r="AO1644" s="1266"/>
      <c r="AP1644" s="1491">
        <f t="shared" si="747"/>
        <v>0</v>
      </c>
      <c r="AQ1644" s="1268"/>
      <c r="AR1644" s="1492">
        <f t="shared" si="748"/>
        <v>0</v>
      </c>
      <c r="AS1644" s="1268"/>
      <c r="AT1644" s="1492">
        <f t="shared" si="749"/>
        <v>0</v>
      </c>
      <c r="AU1644" s="1268"/>
      <c r="AV1644" s="1492">
        <f t="shared" si="750"/>
        <v>0</v>
      </c>
      <c r="AW1644" s="1493">
        <f t="shared" si="751"/>
        <v>0</v>
      </c>
      <c r="AX1644" s="2153">
        <f t="shared" si="752"/>
        <v>0</v>
      </c>
      <c r="AY1644" s="1495">
        <f t="shared" si="753"/>
        <v>0</v>
      </c>
      <c r="AZ1644" s="1937"/>
      <c r="BA1644" s="1508">
        <v>1331818</v>
      </c>
      <c r="BB1644" s="1508">
        <v>1931818</v>
      </c>
      <c r="BC1644" s="1508">
        <v>2231818</v>
      </c>
      <c r="BD1644" s="1508">
        <v>431818</v>
      </c>
      <c r="BE1644" s="2174"/>
      <c r="BF1644" s="1229"/>
      <c r="BG1644" s="1317"/>
      <c r="BH1644" s="1229"/>
      <c r="BI1644" s="1317"/>
      <c r="BJ1644" s="1229"/>
      <c r="BK1644" s="1317"/>
      <c r="BL1644" s="1229"/>
      <c r="BM1644" s="1229"/>
      <c r="BN1644" s="1229"/>
      <c r="BO1644" s="1490">
        <f t="shared" si="754"/>
        <v>0</v>
      </c>
      <c r="BP1644" s="1496">
        <f t="shared" si="761"/>
        <v>0</v>
      </c>
      <c r="BQ1644" s="1305"/>
      <c r="BS1644" s="1298"/>
      <c r="BT1644" s="1298"/>
      <c r="BU1644" s="1298"/>
      <c r="BV1644" s="1298"/>
      <c r="BW1644" s="1298"/>
    </row>
    <row r="1645" spans="1:75" ht="15" x14ac:dyDescent="0.25">
      <c r="A1645" s="1315"/>
      <c r="B1645" s="2051"/>
      <c r="C1645" s="1929"/>
      <c r="D1645" s="1305"/>
      <c r="E1645" s="1305"/>
      <c r="F1645" s="1266"/>
      <c r="G1645" s="1491">
        <f t="shared" si="756"/>
        <v>0</v>
      </c>
      <c r="H1645" s="1268"/>
      <c r="I1645" s="1492">
        <f t="shared" si="757"/>
        <v>0</v>
      </c>
      <c r="J1645" s="1268"/>
      <c r="K1645" s="1492">
        <f t="shared" si="758"/>
        <v>0</v>
      </c>
      <c r="L1645" s="2772"/>
      <c r="M1645" s="1492">
        <f t="shared" si="759"/>
        <v>0</v>
      </c>
      <c r="N1645" s="1505">
        <f t="shared" si="762"/>
        <v>0</v>
      </c>
      <c r="O1645" s="1494">
        <f t="shared" si="755"/>
        <v>0</v>
      </c>
      <c r="P1645" s="1494">
        <f t="shared" si="745"/>
        <v>0</v>
      </c>
      <c r="Q1645" s="1307"/>
      <c r="R1645" s="1508">
        <v>1331818</v>
      </c>
      <c r="S1645" s="1508">
        <v>1931818</v>
      </c>
      <c r="T1645" s="1508">
        <v>2231818</v>
      </c>
      <c r="U1645" s="1508">
        <v>431818</v>
      </c>
      <c r="V1645" s="1892"/>
      <c r="W1645" s="1229"/>
      <c r="X1645" s="2337"/>
      <c r="Y1645" s="1229"/>
      <c r="Z1645" s="2395"/>
      <c r="AA1645" s="1229"/>
      <c r="AB1645" s="1317"/>
      <c r="AC1645" s="1229"/>
      <c r="AD1645" s="1229"/>
      <c r="AE1645" s="1229"/>
      <c r="AF1645" s="1490">
        <f t="shared" si="746"/>
        <v>0</v>
      </c>
      <c r="AG1645" s="1316">
        <f t="shared" si="760"/>
        <v>0</v>
      </c>
      <c r="AH1645" s="1305"/>
      <c r="AI1645" s="1305"/>
      <c r="AJ1645" s="1267"/>
      <c r="AK1645" s="1317"/>
      <c r="AL1645" s="1317"/>
      <c r="AM1645" s="1305"/>
      <c r="AN1645" s="1305"/>
      <c r="AO1645" s="1266"/>
      <c r="AP1645" s="1491">
        <f t="shared" si="747"/>
        <v>0</v>
      </c>
      <c r="AQ1645" s="1268"/>
      <c r="AR1645" s="1492">
        <f t="shared" si="748"/>
        <v>0</v>
      </c>
      <c r="AS1645" s="1268"/>
      <c r="AT1645" s="1492">
        <f t="shared" si="749"/>
        <v>0</v>
      </c>
      <c r="AU1645" s="1268"/>
      <c r="AV1645" s="1492">
        <f t="shared" si="750"/>
        <v>0</v>
      </c>
      <c r="AW1645" s="1493">
        <f t="shared" si="751"/>
        <v>0</v>
      </c>
      <c r="AX1645" s="2153">
        <f t="shared" si="752"/>
        <v>0</v>
      </c>
      <c r="AY1645" s="1495">
        <f t="shared" si="753"/>
        <v>0</v>
      </c>
      <c r="AZ1645" s="1937"/>
      <c r="BA1645" s="1508">
        <v>1331818</v>
      </c>
      <c r="BB1645" s="1508">
        <v>1931818</v>
      </c>
      <c r="BC1645" s="1508">
        <v>2231818</v>
      </c>
      <c r="BD1645" s="1508">
        <v>431818</v>
      </c>
      <c r="BE1645" s="2174"/>
      <c r="BF1645" s="1229"/>
      <c r="BG1645" s="1317"/>
      <c r="BH1645" s="1229"/>
      <c r="BI1645" s="1317"/>
      <c r="BJ1645" s="1229"/>
      <c r="BK1645" s="1317"/>
      <c r="BL1645" s="1229"/>
      <c r="BM1645" s="1229"/>
      <c r="BN1645" s="1229"/>
      <c r="BO1645" s="1490">
        <f t="shared" si="754"/>
        <v>0</v>
      </c>
      <c r="BP1645" s="1496">
        <f t="shared" si="761"/>
        <v>0</v>
      </c>
      <c r="BQ1645" s="1305"/>
      <c r="BS1645" s="1298"/>
      <c r="BT1645" s="1298"/>
      <c r="BU1645" s="1298"/>
      <c r="BV1645" s="1298"/>
      <c r="BW1645" s="1298"/>
    </row>
    <row r="1646" spans="1:75" ht="15" x14ac:dyDescent="0.25">
      <c r="A1646" s="1315"/>
      <c r="B1646" s="2051"/>
      <c r="C1646" s="1929"/>
      <c r="D1646" s="1305"/>
      <c r="E1646" s="1305"/>
      <c r="F1646" s="1266"/>
      <c r="G1646" s="1491">
        <f t="shared" si="756"/>
        <v>0</v>
      </c>
      <c r="H1646" s="1268"/>
      <c r="I1646" s="1492">
        <f t="shared" si="757"/>
        <v>0</v>
      </c>
      <c r="J1646" s="1268"/>
      <c r="K1646" s="1492">
        <f t="shared" si="758"/>
        <v>0</v>
      </c>
      <c r="L1646" s="2772"/>
      <c r="M1646" s="1492">
        <f t="shared" si="759"/>
        <v>0</v>
      </c>
      <c r="N1646" s="1505">
        <f t="shared" si="762"/>
        <v>0</v>
      </c>
      <c r="O1646" s="1494">
        <f t="shared" si="755"/>
        <v>0</v>
      </c>
      <c r="P1646" s="1494">
        <f t="shared" si="745"/>
        <v>0</v>
      </c>
      <c r="Q1646" s="1307"/>
      <c r="R1646" s="1508">
        <v>1331818</v>
      </c>
      <c r="S1646" s="1508">
        <v>1931818</v>
      </c>
      <c r="T1646" s="1508">
        <v>2231818</v>
      </c>
      <c r="U1646" s="1508">
        <v>431818</v>
      </c>
      <c r="V1646" s="1892"/>
      <c r="W1646" s="1229"/>
      <c r="X1646" s="2337"/>
      <c r="Y1646" s="1229"/>
      <c r="Z1646" s="2395"/>
      <c r="AA1646" s="1229"/>
      <c r="AB1646" s="1317"/>
      <c r="AC1646" s="1229"/>
      <c r="AD1646" s="1229"/>
      <c r="AE1646" s="1229"/>
      <c r="AF1646" s="1490">
        <f t="shared" si="746"/>
        <v>0</v>
      </c>
      <c r="AG1646" s="1316">
        <f t="shared" si="760"/>
        <v>0</v>
      </c>
      <c r="AH1646" s="1305"/>
      <c r="AI1646" s="1305"/>
      <c r="AJ1646" s="1267"/>
      <c r="AK1646" s="1317"/>
      <c r="AL1646" s="1317"/>
      <c r="AM1646" s="1305"/>
      <c r="AN1646" s="1305"/>
      <c r="AO1646" s="1266"/>
      <c r="AP1646" s="1491">
        <f t="shared" si="747"/>
        <v>0</v>
      </c>
      <c r="AQ1646" s="1268"/>
      <c r="AR1646" s="1492">
        <f t="shared" si="748"/>
        <v>0</v>
      </c>
      <c r="AS1646" s="1268"/>
      <c r="AT1646" s="1492">
        <f t="shared" si="749"/>
        <v>0</v>
      </c>
      <c r="AU1646" s="1268"/>
      <c r="AV1646" s="1492">
        <f t="shared" si="750"/>
        <v>0</v>
      </c>
      <c r="AW1646" s="1493">
        <f t="shared" si="751"/>
        <v>0</v>
      </c>
      <c r="AX1646" s="2153">
        <f t="shared" si="752"/>
        <v>0</v>
      </c>
      <c r="AY1646" s="1495">
        <f t="shared" si="753"/>
        <v>0</v>
      </c>
      <c r="AZ1646" s="1937"/>
      <c r="BA1646" s="1508">
        <v>1331818</v>
      </c>
      <c r="BB1646" s="1508">
        <v>1931818</v>
      </c>
      <c r="BC1646" s="1508">
        <v>2231818</v>
      </c>
      <c r="BD1646" s="1508">
        <v>431818</v>
      </c>
      <c r="BE1646" s="2174"/>
      <c r="BF1646" s="1229"/>
      <c r="BG1646" s="1317"/>
      <c r="BH1646" s="1229"/>
      <c r="BI1646" s="1317"/>
      <c r="BJ1646" s="1229"/>
      <c r="BK1646" s="1317"/>
      <c r="BL1646" s="1229"/>
      <c r="BM1646" s="1229"/>
      <c r="BN1646" s="1229"/>
      <c r="BO1646" s="1490">
        <f t="shared" si="754"/>
        <v>0</v>
      </c>
      <c r="BP1646" s="1496">
        <f t="shared" si="761"/>
        <v>0</v>
      </c>
      <c r="BQ1646" s="1305"/>
      <c r="BS1646" s="1298"/>
      <c r="BT1646" s="1298"/>
      <c r="BU1646" s="1298"/>
      <c r="BV1646" s="1298"/>
      <c r="BW1646" s="1298"/>
    </row>
    <row r="1647" spans="1:75" ht="15" x14ac:dyDescent="0.25">
      <c r="A1647" s="1315"/>
      <c r="B1647" s="2051"/>
      <c r="C1647" s="1929"/>
      <c r="D1647" s="1305"/>
      <c r="E1647" s="1305"/>
      <c r="F1647" s="1266"/>
      <c r="G1647" s="1491">
        <f t="shared" si="756"/>
        <v>0</v>
      </c>
      <c r="H1647" s="1268"/>
      <c r="I1647" s="1492">
        <f t="shared" si="757"/>
        <v>0</v>
      </c>
      <c r="J1647" s="1268"/>
      <c r="K1647" s="1492">
        <f t="shared" si="758"/>
        <v>0</v>
      </c>
      <c r="L1647" s="2772"/>
      <c r="M1647" s="1492">
        <f t="shared" si="759"/>
        <v>0</v>
      </c>
      <c r="N1647" s="1505">
        <f t="shared" si="762"/>
        <v>0</v>
      </c>
      <c r="O1647" s="1494">
        <f t="shared" si="755"/>
        <v>0</v>
      </c>
      <c r="P1647" s="1494">
        <f t="shared" si="745"/>
        <v>0</v>
      </c>
      <c r="Q1647" s="1307"/>
      <c r="R1647" s="1508">
        <v>1331818</v>
      </c>
      <c r="S1647" s="1508">
        <v>1931818</v>
      </c>
      <c r="T1647" s="1508">
        <v>2231818</v>
      </c>
      <c r="U1647" s="1508">
        <v>431818</v>
      </c>
      <c r="V1647" s="1892"/>
      <c r="W1647" s="1229"/>
      <c r="X1647" s="2337"/>
      <c r="Y1647" s="1229"/>
      <c r="Z1647" s="2395"/>
      <c r="AA1647" s="1229"/>
      <c r="AB1647" s="1317"/>
      <c r="AC1647" s="1229"/>
      <c r="AD1647" s="1229"/>
      <c r="AE1647" s="1229"/>
      <c r="AF1647" s="1490">
        <f t="shared" si="746"/>
        <v>0</v>
      </c>
      <c r="AG1647" s="1316">
        <f t="shared" si="760"/>
        <v>0</v>
      </c>
      <c r="AH1647" s="1305"/>
      <c r="AI1647" s="1305"/>
      <c r="AJ1647" s="1267"/>
      <c r="AK1647" s="1317"/>
      <c r="AL1647" s="1317"/>
      <c r="AM1647" s="1305"/>
      <c r="AN1647" s="1305"/>
      <c r="AO1647" s="1266"/>
      <c r="AP1647" s="1491">
        <f t="shared" si="747"/>
        <v>0</v>
      </c>
      <c r="AQ1647" s="1268"/>
      <c r="AR1647" s="1492">
        <f t="shared" si="748"/>
        <v>0</v>
      </c>
      <c r="AS1647" s="1268"/>
      <c r="AT1647" s="1492">
        <f t="shared" si="749"/>
        <v>0</v>
      </c>
      <c r="AU1647" s="1268"/>
      <c r="AV1647" s="1492">
        <f t="shared" si="750"/>
        <v>0</v>
      </c>
      <c r="AW1647" s="1493">
        <f t="shared" si="751"/>
        <v>0</v>
      </c>
      <c r="AX1647" s="2153">
        <f t="shared" si="752"/>
        <v>0</v>
      </c>
      <c r="AY1647" s="1495">
        <f t="shared" si="753"/>
        <v>0</v>
      </c>
      <c r="AZ1647" s="1937"/>
      <c r="BA1647" s="1508">
        <v>1331818</v>
      </c>
      <c r="BB1647" s="1508">
        <v>1931818</v>
      </c>
      <c r="BC1647" s="1508">
        <v>2231818</v>
      </c>
      <c r="BD1647" s="1508">
        <v>431818</v>
      </c>
      <c r="BE1647" s="2174"/>
      <c r="BF1647" s="1229"/>
      <c r="BG1647" s="1317"/>
      <c r="BH1647" s="1229"/>
      <c r="BI1647" s="1317"/>
      <c r="BJ1647" s="1229"/>
      <c r="BK1647" s="1317"/>
      <c r="BL1647" s="1229"/>
      <c r="BM1647" s="1229"/>
      <c r="BN1647" s="1229"/>
      <c r="BO1647" s="1490">
        <f t="shared" si="754"/>
        <v>0</v>
      </c>
      <c r="BP1647" s="1496">
        <f t="shared" si="761"/>
        <v>0</v>
      </c>
      <c r="BQ1647" s="1305"/>
      <c r="BS1647" s="1298"/>
      <c r="BT1647" s="1298"/>
      <c r="BU1647" s="1298"/>
      <c r="BV1647" s="1298"/>
      <c r="BW1647" s="1298"/>
    </row>
    <row r="1648" spans="1:75" ht="15" x14ac:dyDescent="0.25">
      <c r="A1648" s="1315"/>
      <c r="B1648" s="2051"/>
      <c r="C1648" s="1929"/>
      <c r="D1648" s="1305"/>
      <c r="E1648" s="1305"/>
      <c r="F1648" s="1266"/>
      <c r="G1648" s="1491">
        <f t="shared" si="756"/>
        <v>0</v>
      </c>
      <c r="H1648" s="1268"/>
      <c r="I1648" s="1492">
        <f t="shared" si="757"/>
        <v>0</v>
      </c>
      <c r="J1648" s="1268"/>
      <c r="K1648" s="1492">
        <f t="shared" si="758"/>
        <v>0</v>
      </c>
      <c r="L1648" s="2772"/>
      <c r="M1648" s="1492">
        <f t="shared" si="759"/>
        <v>0</v>
      </c>
      <c r="N1648" s="1505">
        <f t="shared" si="762"/>
        <v>0</v>
      </c>
      <c r="O1648" s="1494">
        <f t="shared" si="755"/>
        <v>0</v>
      </c>
      <c r="P1648" s="1494">
        <f t="shared" si="745"/>
        <v>0</v>
      </c>
      <c r="Q1648" s="1307"/>
      <c r="R1648" s="1508">
        <v>1331818</v>
      </c>
      <c r="S1648" s="1508">
        <v>1931818</v>
      </c>
      <c r="T1648" s="1508">
        <v>2231818</v>
      </c>
      <c r="U1648" s="1508">
        <v>431818</v>
      </c>
      <c r="V1648" s="1892"/>
      <c r="W1648" s="1229"/>
      <c r="X1648" s="2337"/>
      <c r="Y1648" s="1229"/>
      <c r="Z1648" s="2395"/>
      <c r="AA1648" s="1229"/>
      <c r="AB1648" s="1317"/>
      <c r="AC1648" s="1229"/>
      <c r="AD1648" s="1229"/>
      <c r="AE1648" s="1229"/>
      <c r="AF1648" s="1490">
        <f t="shared" si="746"/>
        <v>0</v>
      </c>
      <c r="AG1648" s="1316">
        <f t="shared" si="760"/>
        <v>0</v>
      </c>
      <c r="AH1648" s="1305"/>
      <c r="AI1648" s="1305"/>
      <c r="AJ1648" s="1267"/>
      <c r="AK1648" s="1317"/>
      <c r="AL1648" s="1317"/>
      <c r="AM1648" s="1305"/>
      <c r="AN1648" s="1305"/>
      <c r="AO1648" s="1266"/>
      <c r="AP1648" s="1491">
        <f t="shared" si="747"/>
        <v>0</v>
      </c>
      <c r="AQ1648" s="1268"/>
      <c r="AR1648" s="1492">
        <f t="shared" si="748"/>
        <v>0</v>
      </c>
      <c r="AS1648" s="1268"/>
      <c r="AT1648" s="1492">
        <f t="shared" si="749"/>
        <v>0</v>
      </c>
      <c r="AU1648" s="1268"/>
      <c r="AV1648" s="1492">
        <f t="shared" si="750"/>
        <v>0</v>
      </c>
      <c r="AW1648" s="1493">
        <f t="shared" si="751"/>
        <v>0</v>
      </c>
      <c r="AX1648" s="2153">
        <f t="shared" si="752"/>
        <v>0</v>
      </c>
      <c r="AY1648" s="1495">
        <f t="shared" si="753"/>
        <v>0</v>
      </c>
      <c r="AZ1648" s="1937"/>
      <c r="BA1648" s="1508">
        <v>1331818</v>
      </c>
      <c r="BB1648" s="1508">
        <v>1931818</v>
      </c>
      <c r="BC1648" s="1508">
        <v>2231818</v>
      </c>
      <c r="BD1648" s="1508">
        <v>431818</v>
      </c>
      <c r="BE1648" s="2174"/>
      <c r="BF1648" s="1229"/>
      <c r="BG1648" s="1317"/>
      <c r="BH1648" s="1229"/>
      <c r="BI1648" s="1317"/>
      <c r="BJ1648" s="1229"/>
      <c r="BK1648" s="1317"/>
      <c r="BL1648" s="1229"/>
      <c r="BM1648" s="1229"/>
      <c r="BN1648" s="1229"/>
      <c r="BO1648" s="1490">
        <f t="shared" si="754"/>
        <v>0</v>
      </c>
      <c r="BP1648" s="1496">
        <f t="shared" si="761"/>
        <v>0</v>
      </c>
      <c r="BQ1648" s="1305"/>
      <c r="BS1648" s="1298"/>
      <c r="BT1648" s="1298"/>
      <c r="BU1648" s="1298"/>
      <c r="BV1648" s="1298"/>
      <c r="BW1648" s="1298"/>
    </row>
    <row r="1649" spans="1:75" ht="15" x14ac:dyDescent="0.25">
      <c r="A1649" s="1315"/>
      <c r="B1649" s="2051"/>
      <c r="C1649" s="1929"/>
      <c r="D1649" s="1305"/>
      <c r="E1649" s="1305"/>
      <c r="F1649" s="1266"/>
      <c r="G1649" s="1491">
        <f t="shared" si="756"/>
        <v>0</v>
      </c>
      <c r="H1649" s="1268"/>
      <c r="I1649" s="1492">
        <f t="shared" si="757"/>
        <v>0</v>
      </c>
      <c r="J1649" s="1268"/>
      <c r="K1649" s="1492">
        <f t="shared" si="758"/>
        <v>0</v>
      </c>
      <c r="L1649" s="2772"/>
      <c r="M1649" s="1492">
        <f t="shared" si="759"/>
        <v>0</v>
      </c>
      <c r="N1649" s="1505">
        <f t="shared" si="762"/>
        <v>0</v>
      </c>
      <c r="O1649" s="1494">
        <f t="shared" si="755"/>
        <v>0</v>
      </c>
      <c r="P1649" s="1494">
        <f t="shared" si="745"/>
        <v>0</v>
      </c>
      <c r="Q1649" s="1307"/>
      <c r="R1649" s="1508">
        <v>1331818</v>
      </c>
      <c r="S1649" s="1508">
        <v>1931818</v>
      </c>
      <c r="T1649" s="1508">
        <v>2231818</v>
      </c>
      <c r="U1649" s="1508">
        <v>431818</v>
      </c>
      <c r="V1649" s="1892"/>
      <c r="W1649" s="1229"/>
      <c r="X1649" s="2337"/>
      <c r="Y1649" s="1229"/>
      <c r="Z1649" s="2395"/>
      <c r="AA1649" s="1229"/>
      <c r="AB1649" s="1317"/>
      <c r="AC1649" s="1229"/>
      <c r="AD1649" s="1229"/>
      <c r="AE1649" s="1229"/>
      <c r="AF1649" s="1490">
        <f t="shared" si="746"/>
        <v>0</v>
      </c>
      <c r="AG1649" s="1316">
        <f t="shared" si="760"/>
        <v>0</v>
      </c>
      <c r="AH1649" s="1305"/>
      <c r="AI1649" s="1305"/>
      <c r="AJ1649" s="1267"/>
      <c r="AK1649" s="1317"/>
      <c r="AL1649" s="1317"/>
      <c r="AM1649" s="1305"/>
      <c r="AN1649" s="1305"/>
      <c r="AO1649" s="1266"/>
      <c r="AP1649" s="1491">
        <f t="shared" si="747"/>
        <v>0</v>
      </c>
      <c r="AQ1649" s="1268"/>
      <c r="AR1649" s="1492">
        <f t="shared" si="748"/>
        <v>0</v>
      </c>
      <c r="AS1649" s="1268"/>
      <c r="AT1649" s="1492">
        <f t="shared" si="749"/>
        <v>0</v>
      </c>
      <c r="AU1649" s="1268"/>
      <c r="AV1649" s="1492">
        <f t="shared" si="750"/>
        <v>0</v>
      </c>
      <c r="AW1649" s="1493">
        <f t="shared" si="751"/>
        <v>0</v>
      </c>
      <c r="AX1649" s="2153">
        <f t="shared" si="752"/>
        <v>0</v>
      </c>
      <c r="AY1649" s="1495">
        <f t="shared" si="753"/>
        <v>0</v>
      </c>
      <c r="AZ1649" s="1937"/>
      <c r="BA1649" s="1508">
        <v>1331818</v>
      </c>
      <c r="BB1649" s="1508">
        <v>1931818</v>
      </c>
      <c r="BC1649" s="1508">
        <v>2231818</v>
      </c>
      <c r="BD1649" s="1508">
        <v>431818</v>
      </c>
      <c r="BE1649" s="2174"/>
      <c r="BF1649" s="1229"/>
      <c r="BG1649" s="1317"/>
      <c r="BH1649" s="1229"/>
      <c r="BI1649" s="1317"/>
      <c r="BJ1649" s="1229"/>
      <c r="BK1649" s="1317"/>
      <c r="BL1649" s="1229"/>
      <c r="BM1649" s="1229"/>
      <c r="BN1649" s="1229"/>
      <c r="BO1649" s="1490">
        <f t="shared" si="754"/>
        <v>0</v>
      </c>
      <c r="BP1649" s="1496">
        <f t="shared" si="761"/>
        <v>0</v>
      </c>
      <c r="BQ1649" s="1305"/>
      <c r="BS1649" s="1298"/>
      <c r="BT1649" s="1298"/>
      <c r="BU1649" s="1298"/>
      <c r="BV1649" s="1298"/>
      <c r="BW1649" s="1298"/>
    </row>
    <row r="1650" spans="1:75" ht="15" x14ac:dyDescent="0.25">
      <c r="A1650" s="1315"/>
      <c r="B1650" s="2051"/>
      <c r="C1650" s="1929"/>
      <c r="D1650" s="1305"/>
      <c r="E1650" s="1305"/>
      <c r="F1650" s="1266"/>
      <c r="G1650" s="1491">
        <f t="shared" si="756"/>
        <v>0</v>
      </c>
      <c r="H1650" s="1268"/>
      <c r="I1650" s="1492">
        <f t="shared" si="757"/>
        <v>0</v>
      </c>
      <c r="J1650" s="1268"/>
      <c r="K1650" s="1492">
        <f t="shared" si="758"/>
        <v>0</v>
      </c>
      <c r="L1650" s="2772"/>
      <c r="M1650" s="1492">
        <f t="shared" si="759"/>
        <v>0</v>
      </c>
      <c r="N1650" s="1505">
        <f t="shared" si="762"/>
        <v>0</v>
      </c>
      <c r="O1650" s="1494">
        <f t="shared" si="755"/>
        <v>0</v>
      </c>
      <c r="P1650" s="1494">
        <f t="shared" si="745"/>
        <v>0</v>
      </c>
      <c r="Q1650" s="1307"/>
      <c r="R1650" s="1508">
        <v>1331818</v>
      </c>
      <c r="S1650" s="1508">
        <v>1931818</v>
      </c>
      <c r="T1650" s="1508">
        <v>2231818</v>
      </c>
      <c r="U1650" s="1508">
        <v>431818</v>
      </c>
      <c r="V1650" s="1892"/>
      <c r="W1650" s="1229"/>
      <c r="X1650" s="2337"/>
      <c r="Y1650" s="1229"/>
      <c r="Z1650" s="2395"/>
      <c r="AA1650" s="1229"/>
      <c r="AB1650" s="1317"/>
      <c r="AC1650" s="1229"/>
      <c r="AD1650" s="1229"/>
      <c r="AE1650" s="1229"/>
      <c r="AF1650" s="1490">
        <f t="shared" si="746"/>
        <v>0</v>
      </c>
      <c r="AG1650" s="1316">
        <f t="shared" si="760"/>
        <v>0</v>
      </c>
      <c r="AH1650" s="1305"/>
      <c r="AI1650" s="1305"/>
      <c r="AJ1650" s="1267"/>
      <c r="AK1650" s="1317"/>
      <c r="AL1650" s="1317"/>
      <c r="AM1650" s="1305"/>
      <c r="AN1650" s="1305"/>
      <c r="AO1650" s="1266"/>
      <c r="AP1650" s="1491">
        <f t="shared" si="747"/>
        <v>0</v>
      </c>
      <c r="AQ1650" s="1268"/>
      <c r="AR1650" s="1492">
        <f t="shared" si="748"/>
        <v>0</v>
      </c>
      <c r="AS1650" s="1268"/>
      <c r="AT1650" s="1492">
        <f t="shared" si="749"/>
        <v>0</v>
      </c>
      <c r="AU1650" s="1268"/>
      <c r="AV1650" s="1492">
        <f t="shared" si="750"/>
        <v>0</v>
      </c>
      <c r="AW1650" s="1493">
        <f t="shared" si="751"/>
        <v>0</v>
      </c>
      <c r="AX1650" s="2153">
        <f t="shared" si="752"/>
        <v>0</v>
      </c>
      <c r="AY1650" s="1495">
        <f t="shared" si="753"/>
        <v>0</v>
      </c>
      <c r="AZ1650" s="1937"/>
      <c r="BA1650" s="1508">
        <v>1331818</v>
      </c>
      <c r="BB1650" s="1508">
        <v>1931818</v>
      </c>
      <c r="BC1650" s="1508">
        <v>2231818</v>
      </c>
      <c r="BD1650" s="1508">
        <v>431818</v>
      </c>
      <c r="BE1650" s="2174"/>
      <c r="BF1650" s="1229"/>
      <c r="BG1650" s="1317"/>
      <c r="BH1650" s="1229"/>
      <c r="BI1650" s="1317"/>
      <c r="BJ1650" s="1229"/>
      <c r="BK1650" s="1317"/>
      <c r="BL1650" s="1229"/>
      <c r="BM1650" s="1229"/>
      <c r="BN1650" s="1229"/>
      <c r="BO1650" s="1490">
        <f t="shared" si="754"/>
        <v>0</v>
      </c>
      <c r="BP1650" s="1496">
        <f t="shared" si="761"/>
        <v>0</v>
      </c>
      <c r="BQ1650" s="1305"/>
      <c r="BS1650" s="1298"/>
      <c r="BT1650" s="1298"/>
      <c r="BU1650" s="1298"/>
      <c r="BV1650" s="1298"/>
      <c r="BW1650" s="1298"/>
    </row>
    <row r="1651" spans="1:75" ht="15" x14ac:dyDescent="0.25">
      <c r="A1651" s="1315"/>
      <c r="B1651" s="2051"/>
      <c r="C1651" s="1929"/>
      <c r="D1651" s="1305"/>
      <c r="E1651" s="1305"/>
      <c r="F1651" s="1266"/>
      <c r="G1651" s="1491">
        <f t="shared" si="756"/>
        <v>0</v>
      </c>
      <c r="H1651" s="1268"/>
      <c r="I1651" s="1492">
        <f t="shared" si="757"/>
        <v>0</v>
      </c>
      <c r="J1651" s="1268"/>
      <c r="K1651" s="1492">
        <f t="shared" si="758"/>
        <v>0</v>
      </c>
      <c r="L1651" s="2772"/>
      <c r="M1651" s="1492">
        <f t="shared" si="759"/>
        <v>0</v>
      </c>
      <c r="N1651" s="1505">
        <f t="shared" si="762"/>
        <v>0</v>
      </c>
      <c r="O1651" s="1494">
        <f t="shared" si="755"/>
        <v>0</v>
      </c>
      <c r="P1651" s="1494">
        <f t="shared" si="745"/>
        <v>0</v>
      </c>
      <c r="Q1651" s="1307"/>
      <c r="R1651" s="1508">
        <v>1331818</v>
      </c>
      <c r="S1651" s="1508">
        <v>1931818</v>
      </c>
      <c r="T1651" s="1508">
        <v>2231818</v>
      </c>
      <c r="U1651" s="1508">
        <v>431818</v>
      </c>
      <c r="V1651" s="1892"/>
      <c r="W1651" s="1229"/>
      <c r="X1651" s="2337"/>
      <c r="Y1651" s="1229"/>
      <c r="Z1651" s="2395"/>
      <c r="AA1651" s="1229"/>
      <c r="AB1651" s="1317"/>
      <c r="AC1651" s="1229"/>
      <c r="AD1651" s="1229"/>
      <c r="AE1651" s="1229"/>
      <c r="AF1651" s="1490">
        <f t="shared" si="746"/>
        <v>0</v>
      </c>
      <c r="AG1651" s="1316">
        <f t="shared" si="760"/>
        <v>0</v>
      </c>
      <c r="AH1651" s="1305"/>
      <c r="AI1651" s="1305"/>
      <c r="AJ1651" s="1267"/>
      <c r="AK1651" s="1317"/>
      <c r="AL1651" s="1317"/>
      <c r="AM1651" s="1305"/>
      <c r="AN1651" s="1305"/>
      <c r="AO1651" s="1266"/>
      <c r="AP1651" s="1491">
        <f t="shared" si="747"/>
        <v>0</v>
      </c>
      <c r="AQ1651" s="1268"/>
      <c r="AR1651" s="1492">
        <f t="shared" si="748"/>
        <v>0</v>
      </c>
      <c r="AS1651" s="1268"/>
      <c r="AT1651" s="1492">
        <f t="shared" si="749"/>
        <v>0</v>
      </c>
      <c r="AU1651" s="1268"/>
      <c r="AV1651" s="1492">
        <f t="shared" si="750"/>
        <v>0</v>
      </c>
      <c r="AW1651" s="1493">
        <f t="shared" si="751"/>
        <v>0</v>
      </c>
      <c r="AX1651" s="2153">
        <f t="shared" si="752"/>
        <v>0</v>
      </c>
      <c r="AY1651" s="1495">
        <f t="shared" si="753"/>
        <v>0</v>
      </c>
      <c r="AZ1651" s="1937"/>
      <c r="BA1651" s="1508">
        <v>1331818</v>
      </c>
      <c r="BB1651" s="1508">
        <v>1931818</v>
      </c>
      <c r="BC1651" s="1508">
        <v>2231818</v>
      </c>
      <c r="BD1651" s="1508">
        <v>431818</v>
      </c>
      <c r="BE1651" s="2174"/>
      <c r="BF1651" s="1229"/>
      <c r="BG1651" s="1317"/>
      <c r="BH1651" s="1229"/>
      <c r="BI1651" s="1317"/>
      <c r="BJ1651" s="1229"/>
      <c r="BK1651" s="1317"/>
      <c r="BL1651" s="1229"/>
      <c r="BM1651" s="1229"/>
      <c r="BN1651" s="1229"/>
      <c r="BO1651" s="1490">
        <f t="shared" si="754"/>
        <v>0</v>
      </c>
      <c r="BP1651" s="1496">
        <f t="shared" si="761"/>
        <v>0</v>
      </c>
      <c r="BQ1651" s="1305"/>
      <c r="BS1651" s="1298"/>
      <c r="BT1651" s="1298"/>
      <c r="BU1651" s="1298"/>
      <c r="BV1651" s="1298"/>
      <c r="BW1651" s="1298"/>
    </row>
    <row r="1652" spans="1:75" ht="15" x14ac:dyDescent="0.25">
      <c r="A1652" s="1315"/>
      <c r="B1652" s="2051"/>
      <c r="C1652" s="1929"/>
      <c r="D1652" s="1305"/>
      <c r="E1652" s="1305"/>
      <c r="F1652" s="1266"/>
      <c r="G1652" s="1491">
        <f t="shared" si="756"/>
        <v>0</v>
      </c>
      <c r="H1652" s="1268"/>
      <c r="I1652" s="1492">
        <f t="shared" si="757"/>
        <v>0</v>
      </c>
      <c r="J1652" s="1268"/>
      <c r="K1652" s="1492">
        <f t="shared" si="758"/>
        <v>0</v>
      </c>
      <c r="L1652" s="2772"/>
      <c r="M1652" s="1492">
        <f t="shared" si="759"/>
        <v>0</v>
      </c>
      <c r="N1652" s="1505">
        <f t="shared" si="762"/>
        <v>0</v>
      </c>
      <c r="O1652" s="1494">
        <f t="shared" si="755"/>
        <v>0</v>
      </c>
      <c r="P1652" s="1494">
        <f t="shared" si="745"/>
        <v>0</v>
      </c>
      <c r="Q1652" s="1307"/>
      <c r="R1652" s="1508">
        <v>1331818</v>
      </c>
      <c r="S1652" s="1508">
        <v>1931818</v>
      </c>
      <c r="T1652" s="1508">
        <v>2231818</v>
      </c>
      <c r="U1652" s="1508">
        <v>431818</v>
      </c>
      <c r="V1652" s="1892"/>
      <c r="W1652" s="1229"/>
      <c r="X1652" s="2337"/>
      <c r="Y1652" s="1229"/>
      <c r="Z1652" s="2395"/>
      <c r="AA1652" s="1229"/>
      <c r="AB1652" s="1317"/>
      <c r="AC1652" s="1229"/>
      <c r="AD1652" s="1229"/>
      <c r="AE1652" s="1229"/>
      <c r="AF1652" s="1490">
        <f t="shared" si="746"/>
        <v>0</v>
      </c>
      <c r="AG1652" s="1316">
        <f t="shared" si="760"/>
        <v>0</v>
      </c>
      <c r="AH1652" s="1305"/>
      <c r="AI1652" s="1305"/>
      <c r="AJ1652" s="1267"/>
      <c r="AK1652" s="1317"/>
      <c r="AL1652" s="1317"/>
      <c r="AM1652" s="1305"/>
      <c r="AN1652" s="1305"/>
      <c r="AO1652" s="1266"/>
      <c r="AP1652" s="1491">
        <f t="shared" si="747"/>
        <v>0</v>
      </c>
      <c r="AQ1652" s="1268"/>
      <c r="AR1652" s="1492">
        <f t="shared" si="748"/>
        <v>0</v>
      </c>
      <c r="AS1652" s="1268"/>
      <c r="AT1652" s="1492">
        <f t="shared" si="749"/>
        <v>0</v>
      </c>
      <c r="AU1652" s="1268"/>
      <c r="AV1652" s="1492">
        <f t="shared" si="750"/>
        <v>0</v>
      </c>
      <c r="AW1652" s="1493">
        <f t="shared" si="751"/>
        <v>0</v>
      </c>
      <c r="AX1652" s="2153">
        <f t="shared" si="752"/>
        <v>0</v>
      </c>
      <c r="AY1652" s="1495">
        <f t="shared" si="753"/>
        <v>0</v>
      </c>
      <c r="AZ1652" s="1937"/>
      <c r="BA1652" s="1508">
        <v>1331818</v>
      </c>
      <c r="BB1652" s="1508">
        <v>1931818</v>
      </c>
      <c r="BC1652" s="1508">
        <v>2231818</v>
      </c>
      <c r="BD1652" s="1508">
        <v>431818</v>
      </c>
      <c r="BE1652" s="2174"/>
      <c r="BF1652" s="1229"/>
      <c r="BG1652" s="1317"/>
      <c r="BH1652" s="1229"/>
      <c r="BI1652" s="1317"/>
      <c r="BJ1652" s="1229"/>
      <c r="BK1652" s="1317"/>
      <c r="BL1652" s="1229"/>
      <c r="BM1652" s="1229"/>
      <c r="BN1652" s="1229"/>
      <c r="BO1652" s="1490">
        <f t="shared" si="754"/>
        <v>0</v>
      </c>
      <c r="BP1652" s="1496">
        <f t="shared" si="761"/>
        <v>0</v>
      </c>
      <c r="BQ1652" s="1305"/>
      <c r="BS1652" s="1298"/>
      <c r="BT1652" s="1298"/>
      <c r="BU1652" s="1298"/>
      <c r="BV1652" s="1298"/>
      <c r="BW1652" s="1298"/>
    </row>
    <row r="1653" spans="1:75" ht="15" x14ac:dyDescent="0.25">
      <c r="A1653" s="1315"/>
      <c r="B1653" s="2051"/>
      <c r="C1653" s="1929"/>
      <c r="D1653" s="1305"/>
      <c r="E1653" s="1305"/>
      <c r="F1653" s="1266"/>
      <c r="G1653" s="1491">
        <f t="shared" ref="G1653:G1684" si="763">F1653*R1654</f>
        <v>0</v>
      </c>
      <c r="H1653" s="1268"/>
      <c r="I1653" s="1492">
        <f t="shared" ref="I1653:I1684" si="764">H1653*S1654</f>
        <v>0</v>
      </c>
      <c r="J1653" s="1268"/>
      <c r="K1653" s="1492">
        <f t="shared" ref="K1653:K1684" si="765">J1653*T1654</f>
        <v>0</v>
      </c>
      <c r="L1653" s="2772"/>
      <c r="M1653" s="1492">
        <f t="shared" ref="M1653:M1684" si="766">L1653*U1654</f>
        <v>0</v>
      </c>
      <c r="N1653" s="1505">
        <f t="shared" si="762"/>
        <v>0</v>
      </c>
      <c r="O1653" s="1494">
        <f t="shared" si="755"/>
        <v>0</v>
      </c>
      <c r="P1653" s="1494">
        <f t="shared" si="745"/>
        <v>0</v>
      </c>
      <c r="Q1653" s="1307"/>
      <c r="R1653" s="1508">
        <v>1331818</v>
      </c>
      <c r="S1653" s="1508">
        <v>1931818</v>
      </c>
      <c r="T1653" s="1508">
        <v>2231818</v>
      </c>
      <c r="U1653" s="1508">
        <v>431818</v>
      </c>
      <c r="V1653" s="1892"/>
      <c r="W1653" s="1229"/>
      <c r="X1653" s="2337"/>
      <c r="Y1653" s="1229"/>
      <c r="Z1653" s="2395"/>
      <c r="AA1653" s="1229"/>
      <c r="AB1653" s="1317"/>
      <c r="AC1653" s="1229"/>
      <c r="AD1653" s="1229"/>
      <c r="AE1653" s="1229"/>
      <c r="AF1653" s="1490">
        <f t="shared" si="746"/>
        <v>0</v>
      </c>
      <c r="AG1653" s="1316">
        <f t="shared" si="760"/>
        <v>0</v>
      </c>
      <c r="AH1653" s="1305"/>
      <c r="AI1653" s="1305"/>
      <c r="AJ1653" s="1267"/>
      <c r="AK1653" s="1317"/>
      <c r="AL1653" s="1317"/>
      <c r="AM1653" s="1305"/>
      <c r="AN1653" s="1305"/>
      <c r="AO1653" s="1266"/>
      <c r="AP1653" s="1491">
        <f t="shared" si="747"/>
        <v>0</v>
      </c>
      <c r="AQ1653" s="1268"/>
      <c r="AR1653" s="1492">
        <f t="shared" si="748"/>
        <v>0</v>
      </c>
      <c r="AS1653" s="1268"/>
      <c r="AT1653" s="1492">
        <f t="shared" si="749"/>
        <v>0</v>
      </c>
      <c r="AU1653" s="1268"/>
      <c r="AV1653" s="1492">
        <f t="shared" si="750"/>
        <v>0</v>
      </c>
      <c r="AW1653" s="1493">
        <f t="shared" si="751"/>
        <v>0</v>
      </c>
      <c r="AX1653" s="2153">
        <f t="shared" si="752"/>
        <v>0</v>
      </c>
      <c r="AY1653" s="1495">
        <f t="shared" si="753"/>
        <v>0</v>
      </c>
      <c r="AZ1653" s="1937"/>
      <c r="BA1653" s="1508">
        <v>1331818</v>
      </c>
      <c r="BB1653" s="1508">
        <v>1931818</v>
      </c>
      <c r="BC1653" s="1508">
        <v>2231818</v>
      </c>
      <c r="BD1653" s="1508">
        <v>431818</v>
      </c>
      <c r="BE1653" s="2174"/>
      <c r="BF1653" s="1229"/>
      <c r="BG1653" s="1317"/>
      <c r="BH1653" s="1229"/>
      <c r="BI1653" s="1317"/>
      <c r="BJ1653" s="1229"/>
      <c r="BK1653" s="1317"/>
      <c r="BL1653" s="1229"/>
      <c r="BM1653" s="1229"/>
      <c r="BN1653" s="1229"/>
      <c r="BO1653" s="1490">
        <f t="shared" si="754"/>
        <v>0</v>
      </c>
      <c r="BP1653" s="1496">
        <f t="shared" si="761"/>
        <v>0</v>
      </c>
      <c r="BQ1653" s="1305"/>
      <c r="BS1653" s="1298"/>
      <c r="BT1653" s="1298"/>
      <c r="BU1653" s="1298"/>
      <c r="BV1653" s="1298"/>
      <c r="BW1653" s="1298"/>
    </row>
    <row r="1654" spans="1:75" ht="15" x14ac:dyDescent="0.25">
      <c r="A1654" s="1315"/>
      <c r="B1654" s="2051"/>
      <c r="C1654" s="1929"/>
      <c r="D1654" s="1305"/>
      <c r="E1654" s="1305"/>
      <c r="F1654" s="1266"/>
      <c r="G1654" s="1491">
        <f t="shared" si="763"/>
        <v>0</v>
      </c>
      <c r="H1654" s="1268"/>
      <c r="I1654" s="1492">
        <f t="shared" si="764"/>
        <v>0</v>
      </c>
      <c r="J1654" s="1268"/>
      <c r="K1654" s="1492">
        <f t="shared" si="765"/>
        <v>0</v>
      </c>
      <c r="L1654" s="2772"/>
      <c r="M1654" s="1492">
        <f t="shared" si="766"/>
        <v>0</v>
      </c>
      <c r="N1654" s="1505">
        <f t="shared" si="762"/>
        <v>0</v>
      </c>
      <c r="O1654" s="1494">
        <f t="shared" si="755"/>
        <v>0</v>
      </c>
      <c r="P1654" s="1494">
        <f t="shared" si="745"/>
        <v>0</v>
      </c>
      <c r="Q1654" s="1307"/>
      <c r="R1654" s="1508">
        <v>1331818</v>
      </c>
      <c r="S1654" s="1508">
        <v>1931818</v>
      </c>
      <c r="T1654" s="1508">
        <v>2231818</v>
      </c>
      <c r="U1654" s="1508">
        <v>431818</v>
      </c>
      <c r="V1654" s="1892"/>
      <c r="W1654" s="1229"/>
      <c r="X1654" s="2337"/>
      <c r="Y1654" s="1229"/>
      <c r="Z1654" s="2395"/>
      <c r="AA1654" s="1229"/>
      <c r="AB1654" s="1317"/>
      <c r="AC1654" s="1229"/>
      <c r="AD1654" s="1229"/>
      <c r="AE1654" s="1229"/>
      <c r="AF1654" s="1490">
        <f t="shared" si="746"/>
        <v>0</v>
      </c>
      <c r="AG1654" s="1316">
        <f t="shared" ref="AG1654:AG1685" si="767">O1653-AF1654</f>
        <v>0</v>
      </c>
      <c r="AH1654" s="1305"/>
      <c r="AI1654" s="1305"/>
      <c r="AJ1654" s="1267"/>
      <c r="AK1654" s="1317"/>
      <c r="AL1654" s="1317"/>
      <c r="AM1654" s="1305"/>
      <c r="AN1654" s="1305"/>
      <c r="AO1654" s="1266"/>
      <c r="AP1654" s="1491">
        <f t="shared" si="747"/>
        <v>0</v>
      </c>
      <c r="AQ1654" s="1268"/>
      <c r="AR1654" s="1492">
        <f t="shared" si="748"/>
        <v>0</v>
      </c>
      <c r="AS1654" s="1268"/>
      <c r="AT1654" s="1492">
        <f t="shared" si="749"/>
        <v>0</v>
      </c>
      <c r="AU1654" s="1268"/>
      <c r="AV1654" s="1492">
        <f t="shared" si="750"/>
        <v>0</v>
      </c>
      <c r="AW1654" s="1493">
        <f t="shared" si="751"/>
        <v>0</v>
      </c>
      <c r="AX1654" s="2153">
        <f t="shared" si="752"/>
        <v>0</v>
      </c>
      <c r="AY1654" s="1495">
        <f t="shared" si="753"/>
        <v>0</v>
      </c>
      <c r="AZ1654" s="1937"/>
      <c r="BA1654" s="1508">
        <v>1331818</v>
      </c>
      <c r="BB1654" s="1508">
        <v>1931818</v>
      </c>
      <c r="BC1654" s="1508">
        <v>2231818</v>
      </c>
      <c r="BD1654" s="1508">
        <v>431818</v>
      </c>
      <c r="BE1654" s="2174"/>
      <c r="BF1654" s="1229"/>
      <c r="BG1654" s="1317"/>
      <c r="BH1654" s="1229"/>
      <c r="BI1654" s="1317"/>
      <c r="BJ1654" s="1229"/>
      <c r="BK1654" s="1317"/>
      <c r="BL1654" s="1229"/>
      <c r="BM1654" s="1229"/>
      <c r="BN1654" s="1229"/>
      <c r="BO1654" s="1490">
        <f t="shared" si="754"/>
        <v>0</v>
      </c>
      <c r="BP1654" s="1496">
        <f t="shared" si="761"/>
        <v>0</v>
      </c>
      <c r="BQ1654" s="1305"/>
      <c r="BS1654" s="1298"/>
      <c r="BT1654" s="1298"/>
      <c r="BU1654" s="1298"/>
      <c r="BV1654" s="1298"/>
      <c r="BW1654" s="1298"/>
    </row>
    <row r="1655" spans="1:75" ht="15" x14ac:dyDescent="0.25">
      <c r="A1655" s="1315"/>
      <c r="B1655" s="2051"/>
      <c r="C1655" s="1929"/>
      <c r="D1655" s="1305"/>
      <c r="E1655" s="1305"/>
      <c r="F1655" s="1266"/>
      <c r="G1655" s="1491">
        <f t="shared" si="763"/>
        <v>0</v>
      </c>
      <c r="H1655" s="1268"/>
      <c r="I1655" s="1492">
        <f t="shared" si="764"/>
        <v>0</v>
      </c>
      <c r="J1655" s="1268"/>
      <c r="K1655" s="1492">
        <f t="shared" si="765"/>
        <v>0</v>
      </c>
      <c r="L1655" s="2772"/>
      <c r="M1655" s="1492">
        <f t="shared" si="766"/>
        <v>0</v>
      </c>
      <c r="N1655" s="1505">
        <f t="shared" si="762"/>
        <v>0</v>
      </c>
      <c r="O1655" s="1494">
        <f t="shared" si="755"/>
        <v>0</v>
      </c>
      <c r="P1655" s="1494">
        <f t="shared" si="745"/>
        <v>0</v>
      </c>
      <c r="Q1655" s="1307"/>
      <c r="R1655" s="1508">
        <v>1331818</v>
      </c>
      <c r="S1655" s="1508">
        <v>1931818</v>
      </c>
      <c r="T1655" s="1508">
        <v>2231818</v>
      </c>
      <c r="U1655" s="1508">
        <v>431818</v>
      </c>
      <c r="V1655" s="1892"/>
      <c r="W1655" s="1229"/>
      <c r="X1655" s="2337"/>
      <c r="Y1655" s="1229"/>
      <c r="Z1655" s="2395"/>
      <c r="AA1655" s="1229"/>
      <c r="AB1655" s="1317"/>
      <c r="AC1655" s="1229"/>
      <c r="AD1655" s="1229"/>
      <c r="AE1655" s="1229"/>
      <c r="AF1655" s="1490">
        <f t="shared" si="746"/>
        <v>0</v>
      </c>
      <c r="AG1655" s="1316">
        <f t="shared" si="767"/>
        <v>0</v>
      </c>
      <c r="AH1655" s="1305"/>
      <c r="AI1655" s="1305"/>
      <c r="AJ1655" s="1267"/>
      <c r="AK1655" s="1317"/>
      <c r="AL1655" s="1317"/>
      <c r="AM1655" s="1305"/>
      <c r="AN1655" s="1305"/>
      <c r="AO1655" s="1266"/>
      <c r="AP1655" s="1491">
        <f t="shared" si="747"/>
        <v>0</v>
      </c>
      <c r="AQ1655" s="1268"/>
      <c r="AR1655" s="1492">
        <f t="shared" si="748"/>
        <v>0</v>
      </c>
      <c r="AS1655" s="1268"/>
      <c r="AT1655" s="1492">
        <f t="shared" si="749"/>
        <v>0</v>
      </c>
      <c r="AU1655" s="1268"/>
      <c r="AV1655" s="1492">
        <f t="shared" si="750"/>
        <v>0</v>
      </c>
      <c r="AW1655" s="1493">
        <f t="shared" si="751"/>
        <v>0</v>
      </c>
      <c r="AX1655" s="2153">
        <f t="shared" si="752"/>
        <v>0</v>
      </c>
      <c r="AY1655" s="1495">
        <f t="shared" si="753"/>
        <v>0</v>
      </c>
      <c r="AZ1655" s="1937"/>
      <c r="BA1655" s="1508">
        <v>1331818</v>
      </c>
      <c r="BB1655" s="1508">
        <v>1931818</v>
      </c>
      <c r="BC1655" s="1508">
        <v>2231818</v>
      </c>
      <c r="BD1655" s="1508">
        <v>431818</v>
      </c>
      <c r="BE1655" s="2174"/>
      <c r="BF1655" s="1229"/>
      <c r="BG1655" s="1317"/>
      <c r="BH1655" s="1229"/>
      <c r="BI1655" s="1317"/>
      <c r="BJ1655" s="1229"/>
      <c r="BK1655" s="1317"/>
      <c r="BL1655" s="1229"/>
      <c r="BM1655" s="1229"/>
      <c r="BN1655" s="1229"/>
      <c r="BO1655" s="1490">
        <f t="shared" si="754"/>
        <v>0</v>
      </c>
      <c r="BP1655" s="1496">
        <f t="shared" si="761"/>
        <v>0</v>
      </c>
      <c r="BQ1655" s="1305"/>
      <c r="BS1655" s="1298"/>
      <c r="BT1655" s="1298"/>
      <c r="BU1655" s="1298"/>
      <c r="BV1655" s="1298"/>
      <c r="BW1655" s="1298"/>
    </row>
    <row r="1656" spans="1:75" ht="15" x14ac:dyDescent="0.25">
      <c r="A1656" s="1315"/>
      <c r="B1656" s="2051"/>
      <c r="C1656" s="1929"/>
      <c r="D1656" s="1305"/>
      <c r="E1656" s="1305"/>
      <c r="F1656" s="1266"/>
      <c r="G1656" s="1491">
        <f t="shared" si="763"/>
        <v>0</v>
      </c>
      <c r="H1656" s="1268"/>
      <c r="I1656" s="1492">
        <f t="shared" si="764"/>
        <v>0</v>
      </c>
      <c r="J1656" s="1268"/>
      <c r="K1656" s="1492">
        <f t="shared" si="765"/>
        <v>0</v>
      </c>
      <c r="L1656" s="2772"/>
      <c r="M1656" s="1492">
        <f t="shared" si="766"/>
        <v>0</v>
      </c>
      <c r="N1656" s="1505">
        <f t="shared" si="762"/>
        <v>0</v>
      </c>
      <c r="O1656" s="1494">
        <f t="shared" si="755"/>
        <v>0</v>
      </c>
      <c r="P1656" s="1494">
        <f t="shared" si="745"/>
        <v>0</v>
      </c>
      <c r="Q1656" s="1307"/>
      <c r="R1656" s="1508">
        <v>1331818</v>
      </c>
      <c r="S1656" s="1508">
        <v>1931818</v>
      </c>
      <c r="T1656" s="1508">
        <v>2231818</v>
      </c>
      <c r="U1656" s="1508">
        <v>431818</v>
      </c>
      <c r="V1656" s="1892"/>
      <c r="W1656" s="1229"/>
      <c r="X1656" s="2337"/>
      <c r="Y1656" s="1229"/>
      <c r="Z1656" s="2395"/>
      <c r="AA1656" s="1229"/>
      <c r="AB1656" s="1317"/>
      <c r="AC1656" s="1229"/>
      <c r="AD1656" s="1229"/>
      <c r="AE1656" s="1229"/>
      <c r="AF1656" s="1490">
        <f t="shared" si="746"/>
        <v>0</v>
      </c>
      <c r="AG1656" s="1316">
        <f t="shared" si="767"/>
        <v>0</v>
      </c>
      <c r="AH1656" s="1305"/>
      <c r="AI1656" s="1305"/>
      <c r="AJ1656" s="1267"/>
      <c r="AK1656" s="1317"/>
      <c r="AL1656" s="1317"/>
      <c r="AM1656" s="1305"/>
      <c r="AN1656" s="1305"/>
      <c r="AO1656" s="1266"/>
      <c r="AP1656" s="1491">
        <f t="shared" si="747"/>
        <v>0</v>
      </c>
      <c r="AQ1656" s="1268"/>
      <c r="AR1656" s="1492">
        <f t="shared" si="748"/>
        <v>0</v>
      </c>
      <c r="AS1656" s="1268"/>
      <c r="AT1656" s="1492">
        <f t="shared" si="749"/>
        <v>0</v>
      </c>
      <c r="AU1656" s="1268"/>
      <c r="AV1656" s="1492">
        <f t="shared" si="750"/>
        <v>0</v>
      </c>
      <c r="AW1656" s="1493">
        <f t="shared" si="751"/>
        <v>0</v>
      </c>
      <c r="AX1656" s="2153">
        <f t="shared" si="752"/>
        <v>0</v>
      </c>
      <c r="AY1656" s="1495">
        <f t="shared" si="753"/>
        <v>0</v>
      </c>
      <c r="AZ1656" s="1937"/>
      <c r="BA1656" s="1508">
        <v>1331818</v>
      </c>
      <c r="BB1656" s="1508">
        <v>1931818</v>
      </c>
      <c r="BC1656" s="1508">
        <v>2231818</v>
      </c>
      <c r="BD1656" s="1508">
        <v>431818</v>
      </c>
      <c r="BE1656" s="2174"/>
      <c r="BF1656" s="1229"/>
      <c r="BG1656" s="1317"/>
      <c r="BH1656" s="1229"/>
      <c r="BI1656" s="1317"/>
      <c r="BJ1656" s="1229"/>
      <c r="BK1656" s="1317"/>
      <c r="BL1656" s="1229"/>
      <c r="BM1656" s="1229"/>
      <c r="BN1656" s="1229"/>
      <c r="BO1656" s="1490">
        <f t="shared" si="754"/>
        <v>0</v>
      </c>
      <c r="BP1656" s="1496">
        <f t="shared" si="761"/>
        <v>0</v>
      </c>
      <c r="BQ1656" s="1305"/>
      <c r="BS1656" s="1298"/>
      <c r="BT1656" s="1298"/>
      <c r="BU1656" s="1298"/>
      <c r="BV1656" s="1298"/>
      <c r="BW1656" s="1298"/>
    </row>
    <row r="1657" spans="1:75" ht="15" x14ac:dyDescent="0.25">
      <c r="A1657" s="1315"/>
      <c r="B1657" s="2051"/>
      <c r="C1657" s="1929"/>
      <c r="D1657" s="1305"/>
      <c r="E1657" s="1305"/>
      <c r="F1657" s="1266"/>
      <c r="G1657" s="1491">
        <f t="shared" si="763"/>
        <v>0</v>
      </c>
      <c r="H1657" s="1268"/>
      <c r="I1657" s="1492">
        <f t="shared" si="764"/>
        <v>0</v>
      </c>
      <c r="J1657" s="1268"/>
      <c r="K1657" s="1492">
        <f t="shared" si="765"/>
        <v>0</v>
      </c>
      <c r="L1657" s="2772"/>
      <c r="M1657" s="1492">
        <f t="shared" si="766"/>
        <v>0</v>
      </c>
      <c r="N1657" s="1505">
        <f t="shared" si="762"/>
        <v>0</v>
      </c>
      <c r="O1657" s="1494">
        <f t="shared" si="755"/>
        <v>0</v>
      </c>
      <c r="P1657" s="1494">
        <f t="shared" si="745"/>
        <v>0</v>
      </c>
      <c r="Q1657" s="1307"/>
      <c r="R1657" s="1508">
        <v>1331818</v>
      </c>
      <c r="S1657" s="1508">
        <v>1931818</v>
      </c>
      <c r="T1657" s="1508">
        <v>2231818</v>
      </c>
      <c r="U1657" s="1508">
        <v>431818</v>
      </c>
      <c r="V1657" s="1892"/>
      <c r="W1657" s="1229"/>
      <c r="X1657" s="2337"/>
      <c r="Y1657" s="1229"/>
      <c r="Z1657" s="2395"/>
      <c r="AA1657" s="1229"/>
      <c r="AB1657" s="1317"/>
      <c r="AC1657" s="1229"/>
      <c r="AD1657" s="1229"/>
      <c r="AE1657" s="1229"/>
      <c r="AF1657" s="1490">
        <f t="shared" si="746"/>
        <v>0</v>
      </c>
      <c r="AG1657" s="1316">
        <f t="shared" si="767"/>
        <v>0</v>
      </c>
      <c r="AH1657" s="1305"/>
      <c r="AI1657" s="1305"/>
      <c r="AJ1657" s="1267"/>
      <c r="AK1657" s="1317"/>
      <c r="AL1657" s="1317"/>
      <c r="AM1657" s="1305"/>
      <c r="AN1657" s="1305"/>
      <c r="AO1657" s="1266"/>
      <c r="AP1657" s="1491">
        <f t="shared" si="747"/>
        <v>0</v>
      </c>
      <c r="AQ1657" s="1268"/>
      <c r="AR1657" s="1492">
        <f t="shared" si="748"/>
        <v>0</v>
      </c>
      <c r="AS1657" s="1268"/>
      <c r="AT1657" s="1492">
        <f t="shared" si="749"/>
        <v>0</v>
      </c>
      <c r="AU1657" s="1268"/>
      <c r="AV1657" s="1492">
        <f t="shared" si="750"/>
        <v>0</v>
      </c>
      <c r="AW1657" s="1493">
        <f t="shared" si="751"/>
        <v>0</v>
      </c>
      <c r="AX1657" s="2153">
        <f t="shared" si="752"/>
        <v>0</v>
      </c>
      <c r="AY1657" s="1495">
        <f t="shared" si="753"/>
        <v>0</v>
      </c>
      <c r="AZ1657" s="1937"/>
      <c r="BA1657" s="1508">
        <v>1331818</v>
      </c>
      <c r="BB1657" s="1508">
        <v>1931818</v>
      </c>
      <c r="BC1657" s="1508">
        <v>2231818</v>
      </c>
      <c r="BD1657" s="1508">
        <v>431818</v>
      </c>
      <c r="BE1657" s="2174"/>
      <c r="BF1657" s="1229"/>
      <c r="BG1657" s="1317"/>
      <c r="BH1657" s="1229"/>
      <c r="BI1657" s="1317"/>
      <c r="BJ1657" s="1229"/>
      <c r="BK1657" s="1317"/>
      <c r="BL1657" s="1229"/>
      <c r="BM1657" s="1229"/>
      <c r="BN1657" s="1229"/>
      <c r="BO1657" s="1490">
        <f t="shared" si="754"/>
        <v>0</v>
      </c>
      <c r="BP1657" s="1496">
        <f t="shared" si="761"/>
        <v>0</v>
      </c>
      <c r="BQ1657" s="1305"/>
      <c r="BS1657" s="1298"/>
      <c r="BT1657" s="1298"/>
      <c r="BU1657" s="1298"/>
      <c r="BV1657" s="1298"/>
      <c r="BW1657" s="1298"/>
    </row>
    <row r="1658" spans="1:75" ht="15" x14ac:dyDescent="0.25">
      <c r="A1658" s="1315"/>
      <c r="B1658" s="2051"/>
      <c r="C1658" s="1929"/>
      <c r="D1658" s="1305"/>
      <c r="E1658" s="1305"/>
      <c r="F1658" s="1266"/>
      <c r="G1658" s="1491">
        <f t="shared" si="763"/>
        <v>0</v>
      </c>
      <c r="H1658" s="1268"/>
      <c r="I1658" s="1492">
        <f t="shared" si="764"/>
        <v>0</v>
      </c>
      <c r="J1658" s="1268"/>
      <c r="K1658" s="1492">
        <f t="shared" si="765"/>
        <v>0</v>
      </c>
      <c r="L1658" s="2772"/>
      <c r="M1658" s="1492">
        <f t="shared" si="766"/>
        <v>0</v>
      </c>
      <c r="N1658" s="1505">
        <f t="shared" si="762"/>
        <v>0</v>
      </c>
      <c r="O1658" s="1494">
        <f t="shared" si="755"/>
        <v>0</v>
      </c>
      <c r="P1658" s="1494">
        <f t="shared" si="745"/>
        <v>0</v>
      </c>
      <c r="Q1658" s="1307"/>
      <c r="R1658" s="1508">
        <v>1331818</v>
      </c>
      <c r="S1658" s="1508">
        <v>1931818</v>
      </c>
      <c r="T1658" s="1508">
        <v>2231818</v>
      </c>
      <c r="U1658" s="1508">
        <v>431818</v>
      </c>
      <c r="V1658" s="1892"/>
      <c r="W1658" s="1229"/>
      <c r="X1658" s="2337"/>
      <c r="Y1658" s="1229"/>
      <c r="Z1658" s="2395"/>
      <c r="AA1658" s="1229"/>
      <c r="AB1658" s="1317"/>
      <c r="AC1658" s="1229"/>
      <c r="AD1658" s="1229"/>
      <c r="AE1658" s="1229"/>
      <c r="AF1658" s="1490">
        <f t="shared" si="746"/>
        <v>0</v>
      </c>
      <c r="AG1658" s="1316">
        <f t="shared" si="767"/>
        <v>0</v>
      </c>
      <c r="AH1658" s="1305"/>
      <c r="AI1658" s="1305"/>
      <c r="AJ1658" s="1267"/>
      <c r="AK1658" s="1317"/>
      <c r="AL1658" s="1317"/>
      <c r="AM1658" s="1305"/>
      <c r="AN1658" s="1305"/>
      <c r="AO1658" s="1266"/>
      <c r="AP1658" s="1491">
        <f t="shared" si="747"/>
        <v>0</v>
      </c>
      <c r="AQ1658" s="1268"/>
      <c r="AR1658" s="1492">
        <f t="shared" si="748"/>
        <v>0</v>
      </c>
      <c r="AS1658" s="1268"/>
      <c r="AT1658" s="1492">
        <f t="shared" si="749"/>
        <v>0</v>
      </c>
      <c r="AU1658" s="1268"/>
      <c r="AV1658" s="1492">
        <f t="shared" si="750"/>
        <v>0</v>
      </c>
      <c r="AW1658" s="1493">
        <f t="shared" si="751"/>
        <v>0</v>
      </c>
      <c r="AX1658" s="2153">
        <f t="shared" si="752"/>
        <v>0</v>
      </c>
      <c r="AY1658" s="1495">
        <f t="shared" si="753"/>
        <v>0</v>
      </c>
      <c r="AZ1658" s="1937"/>
      <c r="BA1658" s="1508">
        <v>1331818</v>
      </c>
      <c r="BB1658" s="1508">
        <v>1931818</v>
      </c>
      <c r="BC1658" s="1508">
        <v>2231818</v>
      </c>
      <c r="BD1658" s="1508">
        <v>431818</v>
      </c>
      <c r="BE1658" s="2174"/>
      <c r="BF1658" s="1229"/>
      <c r="BG1658" s="1317"/>
      <c r="BH1658" s="1229"/>
      <c r="BI1658" s="1317"/>
      <c r="BJ1658" s="1229"/>
      <c r="BK1658" s="1317"/>
      <c r="BL1658" s="1229"/>
      <c r="BM1658" s="1229"/>
      <c r="BN1658" s="1229"/>
      <c r="BO1658" s="1490">
        <f t="shared" si="754"/>
        <v>0</v>
      </c>
      <c r="BP1658" s="1496">
        <f t="shared" si="761"/>
        <v>0</v>
      </c>
      <c r="BQ1658" s="1305"/>
      <c r="BS1658" s="1298"/>
      <c r="BT1658" s="1298"/>
      <c r="BU1658" s="1298"/>
      <c r="BV1658" s="1298"/>
      <c r="BW1658" s="1298"/>
    </row>
    <row r="1659" spans="1:75" ht="15" x14ac:dyDescent="0.25">
      <c r="A1659" s="1315"/>
      <c r="B1659" s="2051"/>
      <c r="C1659" s="1929"/>
      <c r="D1659" s="1305"/>
      <c r="E1659" s="1305"/>
      <c r="F1659" s="1266"/>
      <c r="G1659" s="1491">
        <f t="shared" si="763"/>
        <v>0</v>
      </c>
      <c r="H1659" s="1268"/>
      <c r="I1659" s="1492">
        <f t="shared" si="764"/>
        <v>0</v>
      </c>
      <c r="J1659" s="1268"/>
      <c r="K1659" s="1492">
        <f t="shared" si="765"/>
        <v>0</v>
      </c>
      <c r="L1659" s="2772"/>
      <c r="M1659" s="1492">
        <f t="shared" si="766"/>
        <v>0</v>
      </c>
      <c r="N1659" s="1505">
        <f t="shared" si="762"/>
        <v>0</v>
      </c>
      <c r="O1659" s="1494">
        <f t="shared" si="755"/>
        <v>0</v>
      </c>
      <c r="P1659" s="1494">
        <f t="shared" si="745"/>
        <v>0</v>
      </c>
      <c r="Q1659" s="1307"/>
      <c r="R1659" s="1508">
        <v>1331818</v>
      </c>
      <c r="S1659" s="1508">
        <v>1931818</v>
      </c>
      <c r="T1659" s="1508">
        <v>2231818</v>
      </c>
      <c r="U1659" s="1508">
        <v>431818</v>
      </c>
      <c r="V1659" s="1892"/>
      <c r="W1659" s="1229"/>
      <c r="X1659" s="2337"/>
      <c r="Y1659" s="1229"/>
      <c r="Z1659" s="2395"/>
      <c r="AA1659" s="1229"/>
      <c r="AB1659" s="1317"/>
      <c r="AC1659" s="1229"/>
      <c r="AD1659" s="1229"/>
      <c r="AE1659" s="1229"/>
      <c r="AF1659" s="1490">
        <f t="shared" si="746"/>
        <v>0</v>
      </c>
      <c r="AG1659" s="1316">
        <f t="shared" si="767"/>
        <v>0</v>
      </c>
      <c r="AH1659" s="1305"/>
      <c r="AI1659" s="1305"/>
      <c r="AJ1659" s="1267"/>
      <c r="AK1659" s="1317"/>
      <c r="AL1659" s="1317"/>
      <c r="AM1659" s="1305"/>
      <c r="AN1659" s="1305"/>
      <c r="AO1659" s="1266"/>
      <c r="AP1659" s="1491">
        <f t="shared" si="747"/>
        <v>0</v>
      </c>
      <c r="AQ1659" s="1268"/>
      <c r="AR1659" s="1492">
        <f t="shared" si="748"/>
        <v>0</v>
      </c>
      <c r="AS1659" s="1268"/>
      <c r="AT1659" s="1492">
        <f t="shared" si="749"/>
        <v>0</v>
      </c>
      <c r="AU1659" s="1268"/>
      <c r="AV1659" s="1492">
        <f t="shared" si="750"/>
        <v>0</v>
      </c>
      <c r="AW1659" s="1493">
        <f t="shared" si="751"/>
        <v>0</v>
      </c>
      <c r="AX1659" s="2153">
        <f t="shared" si="752"/>
        <v>0</v>
      </c>
      <c r="AY1659" s="1495">
        <f t="shared" si="753"/>
        <v>0</v>
      </c>
      <c r="AZ1659" s="1937"/>
      <c r="BA1659" s="1508">
        <v>1331818</v>
      </c>
      <c r="BB1659" s="1508">
        <v>1931818</v>
      </c>
      <c r="BC1659" s="1508">
        <v>2231818</v>
      </c>
      <c r="BD1659" s="1508">
        <v>431818</v>
      </c>
      <c r="BE1659" s="2174"/>
      <c r="BF1659" s="1229"/>
      <c r="BG1659" s="1317"/>
      <c r="BH1659" s="1229"/>
      <c r="BI1659" s="1317"/>
      <c r="BJ1659" s="1229"/>
      <c r="BK1659" s="1317"/>
      <c r="BL1659" s="1229"/>
      <c r="BM1659" s="1229"/>
      <c r="BN1659" s="1229"/>
      <c r="BO1659" s="1490">
        <f t="shared" si="754"/>
        <v>0</v>
      </c>
      <c r="BP1659" s="1496">
        <f t="shared" si="645"/>
        <v>0</v>
      </c>
      <c r="BQ1659" s="1305"/>
      <c r="BS1659" s="1298"/>
      <c r="BT1659" s="1298"/>
      <c r="BU1659" s="1298"/>
      <c r="BV1659" s="1298"/>
      <c r="BW1659" s="1298"/>
    </row>
    <row r="1660" spans="1:75" ht="15" x14ac:dyDescent="0.25">
      <c r="A1660" s="1315"/>
      <c r="B1660" s="2051"/>
      <c r="C1660" s="1929"/>
      <c r="D1660" s="1305"/>
      <c r="E1660" s="1305"/>
      <c r="F1660" s="1266"/>
      <c r="G1660" s="1491">
        <f t="shared" si="763"/>
        <v>0</v>
      </c>
      <c r="H1660" s="1268"/>
      <c r="I1660" s="1492">
        <f t="shared" si="764"/>
        <v>0</v>
      </c>
      <c r="J1660" s="1268"/>
      <c r="K1660" s="1492">
        <f t="shared" si="765"/>
        <v>0</v>
      </c>
      <c r="L1660" s="2772"/>
      <c r="M1660" s="1492">
        <f t="shared" si="766"/>
        <v>0</v>
      </c>
      <c r="N1660" s="1505">
        <f t="shared" si="762"/>
        <v>0</v>
      </c>
      <c r="O1660" s="1494">
        <f t="shared" si="755"/>
        <v>0</v>
      </c>
      <c r="P1660" s="1494">
        <f t="shared" si="745"/>
        <v>0</v>
      </c>
      <c r="Q1660" s="1307"/>
      <c r="R1660" s="1508">
        <v>1331818</v>
      </c>
      <c r="S1660" s="1508">
        <v>1931818</v>
      </c>
      <c r="T1660" s="1508">
        <v>2231818</v>
      </c>
      <c r="U1660" s="1508">
        <v>431818</v>
      </c>
      <c r="V1660" s="1892"/>
      <c r="W1660" s="1229"/>
      <c r="X1660" s="2337"/>
      <c r="Y1660" s="1229"/>
      <c r="Z1660" s="2395"/>
      <c r="AA1660" s="1229"/>
      <c r="AB1660" s="1317"/>
      <c r="AC1660" s="1229"/>
      <c r="AD1660" s="1229"/>
      <c r="AE1660" s="1229"/>
      <c r="AF1660" s="1490">
        <f t="shared" si="746"/>
        <v>0</v>
      </c>
      <c r="AG1660" s="1316">
        <f t="shared" si="767"/>
        <v>0</v>
      </c>
      <c r="AH1660" s="1305"/>
      <c r="AI1660" s="1305"/>
      <c r="AJ1660" s="1267"/>
      <c r="AK1660" s="1317"/>
      <c r="AL1660" s="1317"/>
      <c r="AM1660" s="1305"/>
      <c r="AN1660" s="1305"/>
      <c r="AO1660" s="1266"/>
      <c r="AP1660" s="1491">
        <f t="shared" si="747"/>
        <v>0</v>
      </c>
      <c r="AQ1660" s="1268"/>
      <c r="AR1660" s="1492">
        <f t="shared" si="748"/>
        <v>0</v>
      </c>
      <c r="AS1660" s="1268"/>
      <c r="AT1660" s="1492">
        <f t="shared" si="749"/>
        <v>0</v>
      </c>
      <c r="AU1660" s="1268"/>
      <c r="AV1660" s="1492">
        <f t="shared" si="750"/>
        <v>0</v>
      </c>
      <c r="AW1660" s="1493">
        <f t="shared" si="751"/>
        <v>0</v>
      </c>
      <c r="AX1660" s="2153">
        <f t="shared" si="752"/>
        <v>0</v>
      </c>
      <c r="AY1660" s="1495">
        <f t="shared" si="753"/>
        <v>0</v>
      </c>
      <c r="AZ1660" s="1937"/>
      <c r="BA1660" s="1508">
        <v>1331818</v>
      </c>
      <c r="BB1660" s="1508">
        <v>1931818</v>
      </c>
      <c r="BC1660" s="1508">
        <v>2231818</v>
      </c>
      <c r="BD1660" s="1508">
        <v>431818</v>
      </c>
      <c r="BE1660" s="2174"/>
      <c r="BF1660" s="1229"/>
      <c r="BG1660" s="1317"/>
      <c r="BH1660" s="1229"/>
      <c r="BI1660" s="1317"/>
      <c r="BJ1660" s="1229"/>
      <c r="BK1660" s="1317"/>
      <c r="BL1660" s="1229"/>
      <c r="BM1660" s="1229"/>
      <c r="BN1660" s="1229"/>
      <c r="BO1660" s="1490">
        <f t="shared" si="754"/>
        <v>0</v>
      </c>
      <c r="BP1660" s="1496">
        <f t="shared" si="645"/>
        <v>0</v>
      </c>
      <c r="BQ1660" s="1305"/>
      <c r="BS1660" s="1298"/>
      <c r="BT1660" s="1298"/>
      <c r="BU1660" s="1298"/>
      <c r="BV1660" s="1298"/>
      <c r="BW1660" s="1298"/>
    </row>
    <row r="1661" spans="1:75" ht="15" x14ac:dyDescent="0.25">
      <c r="A1661" s="1315"/>
      <c r="B1661" s="2051"/>
      <c r="C1661" s="1929"/>
      <c r="D1661" s="1305"/>
      <c r="E1661" s="1305"/>
      <c r="F1661" s="1266"/>
      <c r="G1661" s="1491">
        <f t="shared" si="763"/>
        <v>0</v>
      </c>
      <c r="H1661" s="1268"/>
      <c r="I1661" s="1492">
        <f t="shared" si="764"/>
        <v>0</v>
      </c>
      <c r="J1661" s="1268"/>
      <c r="K1661" s="1492">
        <f t="shared" si="765"/>
        <v>0</v>
      </c>
      <c r="L1661" s="2772"/>
      <c r="M1661" s="1492">
        <f t="shared" si="766"/>
        <v>0</v>
      </c>
      <c r="N1661" s="1505">
        <f t="shared" si="762"/>
        <v>0</v>
      </c>
      <c r="O1661" s="1494">
        <f t="shared" si="755"/>
        <v>0</v>
      </c>
      <c r="P1661" s="1494">
        <f t="shared" si="745"/>
        <v>0</v>
      </c>
      <c r="Q1661" s="1307"/>
      <c r="R1661" s="1508">
        <v>1331818</v>
      </c>
      <c r="S1661" s="1508">
        <v>1931818</v>
      </c>
      <c r="T1661" s="1508">
        <v>2231818</v>
      </c>
      <c r="U1661" s="1508">
        <v>431818</v>
      </c>
      <c r="V1661" s="1892"/>
      <c r="W1661" s="1229"/>
      <c r="X1661" s="2337"/>
      <c r="Y1661" s="1229"/>
      <c r="Z1661" s="2395"/>
      <c r="AA1661" s="1229"/>
      <c r="AB1661" s="1317"/>
      <c r="AC1661" s="1229"/>
      <c r="AD1661" s="1229"/>
      <c r="AE1661" s="1229"/>
      <c r="AF1661" s="1490">
        <f t="shared" si="746"/>
        <v>0</v>
      </c>
      <c r="AG1661" s="1316">
        <f t="shared" si="767"/>
        <v>0</v>
      </c>
      <c r="AH1661" s="1305"/>
      <c r="AI1661" s="1305"/>
      <c r="AJ1661" s="1267"/>
      <c r="AK1661" s="1317"/>
      <c r="AL1661" s="1317"/>
      <c r="AM1661" s="1305"/>
      <c r="AN1661" s="1305"/>
      <c r="AO1661" s="1266"/>
      <c r="AP1661" s="1491">
        <f t="shared" si="747"/>
        <v>0</v>
      </c>
      <c r="AQ1661" s="1268"/>
      <c r="AR1661" s="1492">
        <f t="shared" si="748"/>
        <v>0</v>
      </c>
      <c r="AS1661" s="1268"/>
      <c r="AT1661" s="1492">
        <f t="shared" si="749"/>
        <v>0</v>
      </c>
      <c r="AU1661" s="1268"/>
      <c r="AV1661" s="1492">
        <f t="shared" si="750"/>
        <v>0</v>
      </c>
      <c r="AW1661" s="1493">
        <f t="shared" si="751"/>
        <v>0</v>
      </c>
      <c r="AX1661" s="2153">
        <f t="shared" si="752"/>
        <v>0</v>
      </c>
      <c r="AY1661" s="1495">
        <f t="shared" si="753"/>
        <v>0</v>
      </c>
      <c r="AZ1661" s="1937"/>
      <c r="BA1661" s="1508">
        <v>1331818</v>
      </c>
      <c r="BB1661" s="1508">
        <v>1931818</v>
      </c>
      <c r="BC1661" s="1508">
        <v>2231818</v>
      </c>
      <c r="BD1661" s="1508">
        <v>431818</v>
      </c>
      <c r="BE1661" s="2174"/>
      <c r="BF1661" s="1229"/>
      <c r="BG1661" s="1317"/>
      <c r="BH1661" s="1229"/>
      <c r="BI1661" s="1317"/>
      <c r="BJ1661" s="1229"/>
      <c r="BK1661" s="1317"/>
      <c r="BL1661" s="1229"/>
      <c r="BM1661" s="1229"/>
      <c r="BN1661" s="1229"/>
      <c r="BO1661" s="1490">
        <f t="shared" si="754"/>
        <v>0</v>
      </c>
      <c r="BP1661" s="1496">
        <f t="shared" si="645"/>
        <v>0</v>
      </c>
      <c r="BQ1661" s="1305"/>
      <c r="BS1661" s="1298"/>
      <c r="BT1661" s="1298"/>
      <c r="BU1661" s="1298"/>
      <c r="BV1661" s="1298"/>
      <c r="BW1661" s="1298"/>
    </row>
    <row r="1662" spans="1:75" ht="15" x14ac:dyDescent="0.25">
      <c r="A1662" s="1315"/>
      <c r="B1662" s="2051"/>
      <c r="C1662" s="1929"/>
      <c r="D1662" s="1305"/>
      <c r="E1662" s="1305"/>
      <c r="F1662" s="1266"/>
      <c r="G1662" s="1491">
        <f t="shared" si="763"/>
        <v>0</v>
      </c>
      <c r="H1662" s="1268"/>
      <c r="I1662" s="1492">
        <f t="shared" si="764"/>
        <v>0</v>
      </c>
      <c r="J1662" s="1268"/>
      <c r="K1662" s="1492">
        <f t="shared" si="765"/>
        <v>0</v>
      </c>
      <c r="L1662" s="2772"/>
      <c r="M1662" s="1492">
        <f t="shared" si="766"/>
        <v>0</v>
      </c>
      <c r="N1662" s="1505">
        <f t="shared" si="762"/>
        <v>0</v>
      </c>
      <c r="O1662" s="1494">
        <f t="shared" si="755"/>
        <v>0</v>
      </c>
      <c r="P1662" s="1494">
        <f t="shared" si="745"/>
        <v>0</v>
      </c>
      <c r="Q1662" s="1307"/>
      <c r="R1662" s="1508">
        <v>1331818</v>
      </c>
      <c r="S1662" s="1508">
        <v>1931818</v>
      </c>
      <c r="T1662" s="1508">
        <v>2231818</v>
      </c>
      <c r="U1662" s="1508">
        <v>431818</v>
      </c>
      <c r="V1662" s="1892"/>
      <c r="W1662" s="1229"/>
      <c r="X1662" s="2337"/>
      <c r="Y1662" s="1229"/>
      <c r="Z1662" s="2395"/>
      <c r="AA1662" s="1229"/>
      <c r="AB1662" s="1317"/>
      <c r="AC1662" s="1229"/>
      <c r="AD1662" s="1229"/>
      <c r="AE1662" s="1229"/>
      <c r="AF1662" s="1490">
        <f t="shared" si="746"/>
        <v>0</v>
      </c>
      <c r="AG1662" s="1316">
        <f t="shared" si="767"/>
        <v>0</v>
      </c>
      <c r="AH1662" s="1305"/>
      <c r="AI1662" s="1305"/>
      <c r="AJ1662" s="1267"/>
      <c r="AK1662" s="1317"/>
      <c r="AL1662" s="1317"/>
      <c r="AM1662" s="1305"/>
      <c r="AN1662" s="1305"/>
      <c r="AO1662" s="1266"/>
      <c r="AP1662" s="1491">
        <f t="shared" si="747"/>
        <v>0</v>
      </c>
      <c r="AQ1662" s="1268"/>
      <c r="AR1662" s="1492">
        <f t="shared" si="748"/>
        <v>0</v>
      </c>
      <c r="AS1662" s="1268"/>
      <c r="AT1662" s="1492">
        <f t="shared" si="749"/>
        <v>0</v>
      </c>
      <c r="AU1662" s="1268"/>
      <c r="AV1662" s="1492">
        <f t="shared" si="750"/>
        <v>0</v>
      </c>
      <c r="AW1662" s="1493">
        <f t="shared" si="751"/>
        <v>0</v>
      </c>
      <c r="AX1662" s="2153">
        <f t="shared" si="752"/>
        <v>0</v>
      </c>
      <c r="AY1662" s="1495">
        <f t="shared" si="753"/>
        <v>0</v>
      </c>
      <c r="AZ1662" s="1937"/>
      <c r="BA1662" s="1508">
        <v>1331818</v>
      </c>
      <c r="BB1662" s="1508">
        <v>1931818</v>
      </c>
      <c r="BC1662" s="1508">
        <v>2231818</v>
      </c>
      <c r="BD1662" s="1508">
        <v>431818</v>
      </c>
      <c r="BE1662" s="2174"/>
      <c r="BF1662" s="1229"/>
      <c r="BG1662" s="1317"/>
      <c r="BH1662" s="1229"/>
      <c r="BI1662" s="1317"/>
      <c r="BJ1662" s="1229"/>
      <c r="BK1662" s="1317"/>
      <c r="BL1662" s="1229"/>
      <c r="BM1662" s="1229"/>
      <c r="BN1662" s="1229"/>
      <c r="BO1662" s="1490">
        <f t="shared" si="754"/>
        <v>0</v>
      </c>
      <c r="BP1662" s="1496">
        <f t="shared" si="645"/>
        <v>0</v>
      </c>
      <c r="BQ1662" s="1305"/>
      <c r="BS1662" s="1298"/>
      <c r="BT1662" s="1298"/>
      <c r="BU1662" s="1298"/>
      <c r="BV1662" s="1298"/>
      <c r="BW1662" s="1298"/>
    </row>
    <row r="1663" spans="1:75" ht="15" x14ac:dyDescent="0.25">
      <c r="A1663" s="1315"/>
      <c r="B1663" s="2051"/>
      <c r="C1663" s="1929"/>
      <c r="D1663" s="1305"/>
      <c r="E1663" s="1305"/>
      <c r="F1663" s="1266"/>
      <c r="G1663" s="1491">
        <f t="shared" si="763"/>
        <v>0</v>
      </c>
      <c r="H1663" s="1268"/>
      <c r="I1663" s="1492">
        <f t="shared" si="764"/>
        <v>0</v>
      </c>
      <c r="J1663" s="1268"/>
      <c r="K1663" s="1492">
        <f t="shared" si="765"/>
        <v>0</v>
      </c>
      <c r="L1663" s="2772"/>
      <c r="M1663" s="1492">
        <f t="shared" si="766"/>
        <v>0</v>
      </c>
      <c r="N1663" s="1505">
        <f t="shared" si="762"/>
        <v>0</v>
      </c>
      <c r="O1663" s="1494">
        <f t="shared" si="755"/>
        <v>0</v>
      </c>
      <c r="P1663" s="1494">
        <f t="shared" si="745"/>
        <v>0</v>
      </c>
      <c r="Q1663" s="1307"/>
      <c r="R1663" s="1508">
        <v>1331818</v>
      </c>
      <c r="S1663" s="1508">
        <v>1931818</v>
      </c>
      <c r="T1663" s="1508">
        <v>2231818</v>
      </c>
      <c r="U1663" s="1508">
        <v>431818</v>
      </c>
      <c r="V1663" s="1892"/>
      <c r="W1663" s="1229"/>
      <c r="X1663" s="2337"/>
      <c r="Y1663" s="1229"/>
      <c r="Z1663" s="2395"/>
      <c r="AA1663" s="1229"/>
      <c r="AB1663" s="1317"/>
      <c r="AC1663" s="1229"/>
      <c r="AD1663" s="1229"/>
      <c r="AE1663" s="1229"/>
      <c r="AF1663" s="1490">
        <f t="shared" si="746"/>
        <v>0</v>
      </c>
      <c r="AG1663" s="1316">
        <f t="shared" si="767"/>
        <v>0</v>
      </c>
      <c r="AH1663" s="1305"/>
      <c r="AI1663" s="1305"/>
      <c r="AJ1663" s="1267"/>
      <c r="AK1663" s="1317"/>
      <c r="AL1663" s="1317"/>
      <c r="AM1663" s="1305"/>
      <c r="AN1663" s="1305"/>
      <c r="AO1663" s="1266"/>
      <c r="AP1663" s="1491">
        <f t="shared" si="747"/>
        <v>0</v>
      </c>
      <c r="AQ1663" s="1268"/>
      <c r="AR1663" s="1492">
        <f t="shared" si="748"/>
        <v>0</v>
      </c>
      <c r="AS1663" s="1268"/>
      <c r="AT1663" s="1492">
        <f t="shared" si="749"/>
        <v>0</v>
      </c>
      <c r="AU1663" s="1268"/>
      <c r="AV1663" s="1492">
        <f t="shared" si="750"/>
        <v>0</v>
      </c>
      <c r="AW1663" s="1493">
        <f t="shared" si="751"/>
        <v>0</v>
      </c>
      <c r="AX1663" s="2153">
        <f t="shared" si="752"/>
        <v>0</v>
      </c>
      <c r="AY1663" s="1495">
        <f t="shared" si="753"/>
        <v>0</v>
      </c>
      <c r="AZ1663" s="1937"/>
      <c r="BA1663" s="1508">
        <v>1331818</v>
      </c>
      <c r="BB1663" s="1508">
        <v>1931818</v>
      </c>
      <c r="BC1663" s="1508">
        <v>2231818</v>
      </c>
      <c r="BD1663" s="1508">
        <v>431818</v>
      </c>
      <c r="BE1663" s="2174"/>
      <c r="BF1663" s="1229"/>
      <c r="BG1663" s="1317"/>
      <c r="BH1663" s="1229"/>
      <c r="BI1663" s="1317"/>
      <c r="BJ1663" s="1229"/>
      <c r="BK1663" s="1317"/>
      <c r="BL1663" s="1229"/>
      <c r="BM1663" s="1229"/>
      <c r="BN1663" s="1229"/>
      <c r="BO1663" s="1490">
        <f t="shared" si="754"/>
        <v>0</v>
      </c>
      <c r="BP1663" s="1496">
        <f t="shared" si="645"/>
        <v>0</v>
      </c>
      <c r="BQ1663" s="1305"/>
      <c r="BS1663" s="1298"/>
      <c r="BT1663" s="1298"/>
      <c r="BU1663" s="1298"/>
      <c r="BV1663" s="1298"/>
      <c r="BW1663" s="1298"/>
    </row>
    <row r="1664" spans="1:75" ht="15" x14ac:dyDescent="0.25">
      <c r="A1664" s="1315"/>
      <c r="B1664" s="2051"/>
      <c r="C1664" s="1929"/>
      <c r="D1664" s="1305"/>
      <c r="E1664" s="1305"/>
      <c r="F1664" s="1266"/>
      <c r="G1664" s="1491">
        <f t="shared" si="763"/>
        <v>0</v>
      </c>
      <c r="H1664" s="1268"/>
      <c r="I1664" s="1492">
        <f t="shared" si="764"/>
        <v>0</v>
      </c>
      <c r="J1664" s="1268"/>
      <c r="K1664" s="1492">
        <f t="shared" si="765"/>
        <v>0</v>
      </c>
      <c r="L1664" s="2772"/>
      <c r="M1664" s="1492">
        <f t="shared" si="766"/>
        <v>0</v>
      </c>
      <c r="N1664" s="1505">
        <f t="shared" si="762"/>
        <v>0</v>
      </c>
      <c r="O1664" s="1494">
        <f t="shared" si="755"/>
        <v>0</v>
      </c>
      <c r="P1664" s="1494">
        <f t="shared" si="745"/>
        <v>0</v>
      </c>
      <c r="Q1664" s="1307"/>
      <c r="R1664" s="1508">
        <v>1331818</v>
      </c>
      <c r="S1664" s="1508">
        <v>1931818</v>
      </c>
      <c r="T1664" s="1508">
        <v>2231818</v>
      </c>
      <c r="U1664" s="1508">
        <v>431818</v>
      </c>
      <c r="V1664" s="1892"/>
      <c r="W1664" s="1229"/>
      <c r="X1664" s="2337"/>
      <c r="Y1664" s="1229"/>
      <c r="Z1664" s="2395"/>
      <c r="AA1664" s="1229"/>
      <c r="AB1664" s="1317"/>
      <c r="AC1664" s="1229"/>
      <c r="AD1664" s="1229"/>
      <c r="AE1664" s="1229"/>
      <c r="AF1664" s="1490">
        <f t="shared" si="746"/>
        <v>0</v>
      </c>
      <c r="AG1664" s="1316">
        <f t="shared" si="767"/>
        <v>0</v>
      </c>
      <c r="AH1664" s="1305"/>
      <c r="AI1664" s="1305"/>
      <c r="AJ1664" s="1267"/>
      <c r="AK1664" s="1317"/>
      <c r="AL1664" s="1317"/>
      <c r="AM1664" s="1305"/>
      <c r="AN1664" s="1305"/>
      <c r="AO1664" s="1266"/>
      <c r="AP1664" s="1491">
        <f t="shared" si="747"/>
        <v>0</v>
      </c>
      <c r="AQ1664" s="1268"/>
      <c r="AR1664" s="1492">
        <f t="shared" si="748"/>
        <v>0</v>
      </c>
      <c r="AS1664" s="1268"/>
      <c r="AT1664" s="1492">
        <f t="shared" si="749"/>
        <v>0</v>
      </c>
      <c r="AU1664" s="1268"/>
      <c r="AV1664" s="1492">
        <f t="shared" si="750"/>
        <v>0</v>
      </c>
      <c r="AW1664" s="1493">
        <f t="shared" si="751"/>
        <v>0</v>
      </c>
      <c r="AX1664" s="2153">
        <f t="shared" si="752"/>
        <v>0</v>
      </c>
      <c r="AY1664" s="1495">
        <f t="shared" si="753"/>
        <v>0</v>
      </c>
      <c r="AZ1664" s="1937"/>
      <c r="BA1664" s="1508">
        <v>1331818</v>
      </c>
      <c r="BB1664" s="1508">
        <v>1931818</v>
      </c>
      <c r="BC1664" s="1508">
        <v>2231818</v>
      </c>
      <c r="BD1664" s="1508">
        <v>431818</v>
      </c>
      <c r="BE1664" s="2174"/>
      <c r="BF1664" s="1229"/>
      <c r="BG1664" s="1317"/>
      <c r="BH1664" s="1229"/>
      <c r="BI1664" s="1317"/>
      <c r="BJ1664" s="1229"/>
      <c r="BK1664" s="1317"/>
      <c r="BL1664" s="1229"/>
      <c r="BM1664" s="1229"/>
      <c r="BN1664" s="1229"/>
      <c r="BO1664" s="1490">
        <f t="shared" si="754"/>
        <v>0</v>
      </c>
      <c r="BP1664" s="1496">
        <f t="shared" si="645"/>
        <v>0</v>
      </c>
      <c r="BQ1664" s="1305"/>
      <c r="BS1664" s="1298"/>
      <c r="BT1664" s="1298"/>
      <c r="BU1664" s="1298"/>
      <c r="BV1664" s="1298"/>
      <c r="BW1664" s="1298"/>
    </row>
    <row r="1665" spans="1:75" ht="15" x14ac:dyDescent="0.25">
      <c r="A1665" s="1315"/>
      <c r="B1665" s="2051"/>
      <c r="C1665" s="1929"/>
      <c r="D1665" s="1305"/>
      <c r="E1665" s="1305"/>
      <c r="F1665" s="1266"/>
      <c r="G1665" s="1491">
        <f t="shared" si="763"/>
        <v>0</v>
      </c>
      <c r="H1665" s="1268"/>
      <c r="I1665" s="1492">
        <f t="shared" si="764"/>
        <v>0</v>
      </c>
      <c r="J1665" s="1268"/>
      <c r="K1665" s="1492">
        <f t="shared" si="765"/>
        <v>0</v>
      </c>
      <c r="L1665" s="2772"/>
      <c r="M1665" s="1492">
        <f t="shared" si="766"/>
        <v>0</v>
      </c>
      <c r="N1665" s="1505">
        <f t="shared" si="762"/>
        <v>0</v>
      </c>
      <c r="O1665" s="1494">
        <f t="shared" si="755"/>
        <v>0</v>
      </c>
      <c r="P1665" s="1494">
        <f t="shared" si="745"/>
        <v>0</v>
      </c>
      <c r="Q1665" s="1307"/>
      <c r="R1665" s="1508">
        <v>1331818</v>
      </c>
      <c r="S1665" s="1508">
        <v>1931818</v>
      </c>
      <c r="T1665" s="1508">
        <v>2231818</v>
      </c>
      <c r="U1665" s="1508">
        <v>431818</v>
      </c>
      <c r="V1665" s="1892"/>
      <c r="W1665" s="1229"/>
      <c r="X1665" s="2337"/>
      <c r="Y1665" s="1229"/>
      <c r="Z1665" s="2395"/>
      <c r="AA1665" s="1229"/>
      <c r="AB1665" s="1317"/>
      <c r="AC1665" s="1229"/>
      <c r="AD1665" s="1229"/>
      <c r="AE1665" s="1229"/>
      <c r="AF1665" s="1490">
        <f t="shared" si="746"/>
        <v>0</v>
      </c>
      <c r="AG1665" s="1316">
        <f t="shared" si="767"/>
        <v>0</v>
      </c>
      <c r="AH1665" s="1305"/>
      <c r="AI1665" s="1305"/>
      <c r="AJ1665" s="1267"/>
      <c r="AK1665" s="1317"/>
      <c r="AL1665" s="1317"/>
      <c r="AM1665" s="1305"/>
      <c r="AN1665" s="1305"/>
      <c r="AO1665" s="1266"/>
      <c r="AP1665" s="1491">
        <f t="shared" si="747"/>
        <v>0</v>
      </c>
      <c r="AQ1665" s="1268"/>
      <c r="AR1665" s="1492">
        <f t="shared" si="748"/>
        <v>0</v>
      </c>
      <c r="AS1665" s="1268"/>
      <c r="AT1665" s="1492">
        <f t="shared" si="749"/>
        <v>0</v>
      </c>
      <c r="AU1665" s="1268"/>
      <c r="AV1665" s="1492">
        <f t="shared" si="750"/>
        <v>0</v>
      </c>
      <c r="AW1665" s="1493">
        <f t="shared" si="751"/>
        <v>0</v>
      </c>
      <c r="AX1665" s="2153">
        <f t="shared" si="752"/>
        <v>0</v>
      </c>
      <c r="AY1665" s="1495">
        <f t="shared" si="753"/>
        <v>0</v>
      </c>
      <c r="AZ1665" s="1937"/>
      <c r="BA1665" s="1508">
        <v>1331818</v>
      </c>
      <c r="BB1665" s="1508">
        <v>1931818</v>
      </c>
      <c r="BC1665" s="1508">
        <v>2231818</v>
      </c>
      <c r="BD1665" s="1508">
        <v>431818</v>
      </c>
      <c r="BE1665" s="2174"/>
      <c r="BF1665" s="1229"/>
      <c r="BG1665" s="1317"/>
      <c r="BH1665" s="1229"/>
      <c r="BI1665" s="1317"/>
      <c r="BJ1665" s="1229"/>
      <c r="BK1665" s="1317"/>
      <c r="BL1665" s="1229"/>
      <c r="BM1665" s="1229"/>
      <c r="BN1665" s="1229"/>
      <c r="BO1665" s="1490">
        <f t="shared" si="754"/>
        <v>0</v>
      </c>
      <c r="BP1665" s="1496">
        <f t="shared" si="645"/>
        <v>0</v>
      </c>
      <c r="BQ1665" s="1305"/>
      <c r="BS1665" s="1298"/>
      <c r="BT1665" s="1298"/>
      <c r="BU1665" s="1298"/>
      <c r="BV1665" s="1298"/>
      <c r="BW1665" s="1298"/>
    </row>
    <row r="1666" spans="1:75" ht="15" x14ac:dyDescent="0.25">
      <c r="A1666" s="1315"/>
      <c r="B1666" s="2051"/>
      <c r="C1666" s="1929"/>
      <c r="D1666" s="1305"/>
      <c r="E1666" s="1305"/>
      <c r="F1666" s="1266"/>
      <c r="G1666" s="1491">
        <f t="shared" si="763"/>
        <v>0</v>
      </c>
      <c r="H1666" s="1268"/>
      <c r="I1666" s="1492">
        <f t="shared" si="764"/>
        <v>0</v>
      </c>
      <c r="J1666" s="1268"/>
      <c r="K1666" s="1492">
        <f t="shared" si="765"/>
        <v>0</v>
      </c>
      <c r="L1666" s="2772"/>
      <c r="M1666" s="1492">
        <f t="shared" si="766"/>
        <v>0</v>
      </c>
      <c r="N1666" s="1505">
        <f t="shared" si="762"/>
        <v>0</v>
      </c>
      <c r="O1666" s="1494">
        <f t="shared" si="755"/>
        <v>0</v>
      </c>
      <c r="P1666" s="1494">
        <f t="shared" si="745"/>
        <v>0</v>
      </c>
      <c r="Q1666" s="1307"/>
      <c r="R1666" s="1508">
        <v>1331818</v>
      </c>
      <c r="S1666" s="1508">
        <v>1931818</v>
      </c>
      <c r="T1666" s="1508">
        <v>2231818</v>
      </c>
      <c r="U1666" s="1508">
        <v>431818</v>
      </c>
      <c r="V1666" s="1892"/>
      <c r="W1666" s="1229"/>
      <c r="X1666" s="2337"/>
      <c r="Y1666" s="1229"/>
      <c r="Z1666" s="2395"/>
      <c r="AA1666" s="1229"/>
      <c r="AB1666" s="1317"/>
      <c r="AC1666" s="1229"/>
      <c r="AD1666" s="1229"/>
      <c r="AE1666" s="1229"/>
      <c r="AF1666" s="1490">
        <f t="shared" si="746"/>
        <v>0</v>
      </c>
      <c r="AG1666" s="1316">
        <f t="shared" si="767"/>
        <v>0</v>
      </c>
      <c r="AH1666" s="1305"/>
      <c r="AI1666" s="1305"/>
      <c r="AJ1666" s="1267"/>
      <c r="AK1666" s="1317"/>
      <c r="AL1666" s="1317"/>
      <c r="AM1666" s="1305"/>
      <c r="AN1666" s="1305"/>
      <c r="AO1666" s="1266"/>
      <c r="AP1666" s="1491">
        <f t="shared" si="747"/>
        <v>0</v>
      </c>
      <c r="AQ1666" s="1268"/>
      <c r="AR1666" s="1492">
        <f t="shared" si="748"/>
        <v>0</v>
      </c>
      <c r="AS1666" s="1268"/>
      <c r="AT1666" s="1492">
        <f t="shared" si="749"/>
        <v>0</v>
      </c>
      <c r="AU1666" s="1268"/>
      <c r="AV1666" s="1492">
        <f t="shared" si="750"/>
        <v>0</v>
      </c>
      <c r="AW1666" s="1493">
        <f t="shared" si="751"/>
        <v>0</v>
      </c>
      <c r="AX1666" s="2153">
        <f t="shared" si="752"/>
        <v>0</v>
      </c>
      <c r="AY1666" s="1495">
        <f t="shared" si="753"/>
        <v>0</v>
      </c>
      <c r="AZ1666" s="1937"/>
      <c r="BA1666" s="1508">
        <v>1331818</v>
      </c>
      <c r="BB1666" s="1508">
        <v>1931818</v>
      </c>
      <c r="BC1666" s="1508">
        <v>2231818</v>
      </c>
      <c r="BD1666" s="1508">
        <v>431818</v>
      </c>
      <c r="BE1666" s="2174"/>
      <c r="BF1666" s="1229"/>
      <c r="BG1666" s="1317"/>
      <c r="BH1666" s="1229"/>
      <c r="BI1666" s="1317"/>
      <c r="BJ1666" s="1229"/>
      <c r="BK1666" s="1317"/>
      <c r="BL1666" s="1229"/>
      <c r="BM1666" s="1229"/>
      <c r="BN1666" s="1229"/>
      <c r="BO1666" s="1490">
        <f t="shared" si="754"/>
        <v>0</v>
      </c>
      <c r="BP1666" s="1496">
        <f t="shared" ref="BP1666" si="768">AX1666-BO1666</f>
        <v>0</v>
      </c>
      <c r="BQ1666" s="1305"/>
      <c r="BS1666" s="1298"/>
      <c r="BT1666" s="1298"/>
      <c r="BU1666" s="1298"/>
      <c r="BV1666" s="1298"/>
      <c r="BW1666" s="1298"/>
    </row>
    <row r="1667" spans="1:75" ht="15" x14ac:dyDescent="0.25">
      <c r="A1667" s="1315"/>
      <c r="B1667" s="2051"/>
      <c r="C1667" s="1929"/>
      <c r="D1667" s="1305"/>
      <c r="E1667" s="1305"/>
      <c r="F1667" s="1266"/>
      <c r="G1667" s="1491">
        <f t="shared" si="763"/>
        <v>0</v>
      </c>
      <c r="H1667" s="1268"/>
      <c r="I1667" s="1492">
        <f t="shared" si="764"/>
        <v>0</v>
      </c>
      <c r="J1667" s="1268"/>
      <c r="K1667" s="1492">
        <f t="shared" si="765"/>
        <v>0</v>
      </c>
      <c r="L1667" s="2772"/>
      <c r="M1667" s="1492">
        <f t="shared" si="766"/>
        <v>0</v>
      </c>
      <c r="N1667" s="1505">
        <f t="shared" si="762"/>
        <v>0</v>
      </c>
      <c r="O1667" s="1494">
        <f t="shared" si="755"/>
        <v>0</v>
      </c>
      <c r="P1667" s="1494">
        <f t="shared" si="745"/>
        <v>0</v>
      </c>
      <c r="Q1667" s="1307"/>
      <c r="R1667" s="1508">
        <v>1331818</v>
      </c>
      <c r="S1667" s="1508">
        <v>1931818</v>
      </c>
      <c r="T1667" s="1508">
        <v>2231818</v>
      </c>
      <c r="U1667" s="1508">
        <v>431818</v>
      </c>
      <c r="V1667" s="1892"/>
      <c r="W1667" s="1229"/>
      <c r="X1667" s="2337"/>
      <c r="Y1667" s="1229"/>
      <c r="Z1667" s="2395"/>
      <c r="AA1667" s="1229"/>
      <c r="AB1667" s="1317"/>
      <c r="AC1667" s="1229"/>
      <c r="AD1667" s="1229"/>
      <c r="AE1667" s="1229"/>
      <c r="AF1667" s="1490">
        <f t="shared" si="746"/>
        <v>0</v>
      </c>
      <c r="AG1667" s="1316">
        <f t="shared" si="767"/>
        <v>0</v>
      </c>
      <c r="AH1667" s="1305"/>
      <c r="AI1667" s="1305"/>
      <c r="AJ1667" s="1267"/>
      <c r="AK1667" s="1317"/>
      <c r="AL1667" s="1317"/>
      <c r="AM1667" s="1305"/>
      <c r="AN1667" s="1305"/>
      <c r="AO1667" s="1266"/>
      <c r="AP1667" s="1491">
        <f t="shared" si="747"/>
        <v>0</v>
      </c>
      <c r="AQ1667" s="1268"/>
      <c r="AR1667" s="1492">
        <f t="shared" si="748"/>
        <v>0</v>
      </c>
      <c r="AS1667" s="1268"/>
      <c r="AT1667" s="1492">
        <f t="shared" si="749"/>
        <v>0</v>
      </c>
      <c r="AU1667" s="1268"/>
      <c r="AV1667" s="1492">
        <f t="shared" si="750"/>
        <v>0</v>
      </c>
      <c r="AW1667" s="1493">
        <f t="shared" si="751"/>
        <v>0</v>
      </c>
      <c r="AX1667" s="2153">
        <f t="shared" si="752"/>
        <v>0</v>
      </c>
      <c r="AY1667" s="1495">
        <f t="shared" si="753"/>
        <v>0</v>
      </c>
      <c r="AZ1667" s="1937"/>
      <c r="BA1667" s="1508">
        <v>1331818</v>
      </c>
      <c r="BB1667" s="1508">
        <v>1931818</v>
      </c>
      <c r="BC1667" s="1508">
        <v>2231818</v>
      </c>
      <c r="BD1667" s="1508">
        <v>431818</v>
      </c>
      <c r="BE1667" s="2174"/>
      <c r="BF1667" s="1229"/>
      <c r="BG1667" s="1317"/>
      <c r="BH1667" s="1229"/>
      <c r="BI1667" s="1317"/>
      <c r="BJ1667" s="1229"/>
      <c r="BK1667" s="1317"/>
      <c r="BL1667" s="1229"/>
      <c r="BM1667" s="1229"/>
      <c r="BN1667" s="1229"/>
      <c r="BO1667" s="1490">
        <f t="shared" si="754"/>
        <v>0</v>
      </c>
      <c r="BP1667" s="1496">
        <f t="shared" si="616"/>
        <v>0</v>
      </c>
      <c r="BQ1667" s="1305"/>
      <c r="BS1667" s="1298"/>
      <c r="BT1667" s="1298"/>
      <c r="BU1667" s="1298"/>
      <c r="BV1667" s="1298"/>
      <c r="BW1667" s="1298"/>
    </row>
    <row r="1668" spans="1:75" ht="15" x14ac:dyDescent="0.25">
      <c r="A1668" s="1315"/>
      <c r="B1668" s="2051"/>
      <c r="C1668" s="1929"/>
      <c r="D1668" s="1305"/>
      <c r="E1668" s="1305"/>
      <c r="F1668" s="1266"/>
      <c r="G1668" s="1491">
        <f t="shared" si="763"/>
        <v>0</v>
      </c>
      <c r="H1668" s="1268"/>
      <c r="I1668" s="1492">
        <f t="shared" si="764"/>
        <v>0</v>
      </c>
      <c r="J1668" s="1268"/>
      <c r="K1668" s="1492">
        <f t="shared" si="765"/>
        <v>0</v>
      </c>
      <c r="L1668" s="2772"/>
      <c r="M1668" s="1492">
        <f t="shared" si="766"/>
        <v>0</v>
      </c>
      <c r="N1668" s="1505">
        <f t="shared" si="762"/>
        <v>0</v>
      </c>
      <c r="O1668" s="1494">
        <f t="shared" si="755"/>
        <v>0</v>
      </c>
      <c r="P1668" s="1494">
        <f t="shared" si="745"/>
        <v>0</v>
      </c>
      <c r="Q1668" s="1307"/>
      <c r="R1668" s="1508">
        <v>1331818</v>
      </c>
      <c r="S1668" s="1508">
        <v>1931818</v>
      </c>
      <c r="T1668" s="1508">
        <v>2231818</v>
      </c>
      <c r="U1668" s="1508">
        <v>431818</v>
      </c>
      <c r="V1668" s="1892"/>
      <c r="W1668" s="1229"/>
      <c r="X1668" s="2337"/>
      <c r="Y1668" s="1229"/>
      <c r="Z1668" s="2395"/>
      <c r="AA1668" s="1229"/>
      <c r="AB1668" s="1317"/>
      <c r="AC1668" s="1229"/>
      <c r="AD1668" s="1229"/>
      <c r="AE1668" s="1229"/>
      <c r="AF1668" s="1490">
        <f t="shared" si="746"/>
        <v>0</v>
      </c>
      <c r="AG1668" s="1316">
        <f t="shared" si="767"/>
        <v>0</v>
      </c>
      <c r="AH1668" s="1305"/>
      <c r="AI1668" s="1305"/>
      <c r="AJ1668" s="1267"/>
      <c r="AK1668" s="1317"/>
      <c r="AL1668" s="1317"/>
      <c r="AM1668" s="1305"/>
      <c r="AN1668" s="1305"/>
      <c r="AO1668" s="1266"/>
      <c r="AP1668" s="1491">
        <f t="shared" si="747"/>
        <v>0</v>
      </c>
      <c r="AQ1668" s="1268"/>
      <c r="AR1668" s="1492">
        <f t="shared" si="748"/>
        <v>0</v>
      </c>
      <c r="AS1668" s="1268"/>
      <c r="AT1668" s="1492">
        <f t="shared" si="749"/>
        <v>0</v>
      </c>
      <c r="AU1668" s="1268"/>
      <c r="AV1668" s="1492">
        <f t="shared" si="750"/>
        <v>0</v>
      </c>
      <c r="AW1668" s="1493">
        <f t="shared" si="751"/>
        <v>0</v>
      </c>
      <c r="AX1668" s="2153">
        <f t="shared" si="752"/>
        <v>0</v>
      </c>
      <c r="AY1668" s="1495">
        <f t="shared" si="753"/>
        <v>0</v>
      </c>
      <c r="AZ1668" s="1937"/>
      <c r="BA1668" s="1508">
        <v>1331818</v>
      </c>
      <c r="BB1668" s="1508">
        <v>1931818</v>
      </c>
      <c r="BC1668" s="1508">
        <v>2231818</v>
      </c>
      <c r="BD1668" s="1508">
        <v>431818</v>
      </c>
      <c r="BE1668" s="2174"/>
      <c r="BF1668" s="1229"/>
      <c r="BG1668" s="1317"/>
      <c r="BH1668" s="1229"/>
      <c r="BI1668" s="1317"/>
      <c r="BJ1668" s="1229"/>
      <c r="BK1668" s="1317"/>
      <c r="BL1668" s="1229"/>
      <c r="BM1668" s="1229"/>
      <c r="BN1668" s="1229"/>
      <c r="BO1668" s="1490">
        <f t="shared" si="754"/>
        <v>0</v>
      </c>
      <c r="BP1668" s="1496">
        <f t="shared" si="616"/>
        <v>0</v>
      </c>
      <c r="BQ1668" s="1305"/>
      <c r="BS1668" s="1298"/>
      <c r="BT1668" s="1298"/>
      <c r="BU1668" s="1298"/>
      <c r="BV1668" s="1298"/>
      <c r="BW1668" s="1298"/>
    </row>
    <row r="1669" spans="1:75" ht="15" x14ac:dyDescent="0.25">
      <c r="A1669" s="1315"/>
      <c r="B1669" s="2051"/>
      <c r="C1669" s="1929"/>
      <c r="D1669" s="1305"/>
      <c r="E1669" s="1305"/>
      <c r="F1669" s="1266"/>
      <c r="G1669" s="1491">
        <f t="shared" si="763"/>
        <v>0</v>
      </c>
      <c r="H1669" s="1268"/>
      <c r="I1669" s="1492">
        <f t="shared" si="764"/>
        <v>0</v>
      </c>
      <c r="J1669" s="1268"/>
      <c r="K1669" s="1492">
        <f t="shared" si="765"/>
        <v>0</v>
      </c>
      <c r="L1669" s="2772"/>
      <c r="M1669" s="1492">
        <f t="shared" si="766"/>
        <v>0</v>
      </c>
      <c r="N1669" s="1505">
        <f t="shared" si="762"/>
        <v>0</v>
      </c>
      <c r="O1669" s="1494">
        <f t="shared" si="755"/>
        <v>0</v>
      </c>
      <c r="P1669" s="1494">
        <f t="shared" si="745"/>
        <v>0</v>
      </c>
      <c r="Q1669" s="1307"/>
      <c r="R1669" s="1508">
        <v>1331818</v>
      </c>
      <c r="S1669" s="1508">
        <v>1931818</v>
      </c>
      <c r="T1669" s="1508">
        <v>2231818</v>
      </c>
      <c r="U1669" s="1508">
        <v>431818</v>
      </c>
      <c r="V1669" s="1892"/>
      <c r="W1669" s="1229"/>
      <c r="X1669" s="2337"/>
      <c r="Y1669" s="1229"/>
      <c r="Z1669" s="2395"/>
      <c r="AA1669" s="1229"/>
      <c r="AB1669" s="1317"/>
      <c r="AC1669" s="1229"/>
      <c r="AD1669" s="1229"/>
      <c r="AE1669" s="1229"/>
      <c r="AF1669" s="1490">
        <f t="shared" si="746"/>
        <v>0</v>
      </c>
      <c r="AG1669" s="1316">
        <f t="shared" si="767"/>
        <v>0</v>
      </c>
      <c r="AH1669" s="1305"/>
      <c r="AI1669" s="1305"/>
      <c r="AJ1669" s="1267"/>
      <c r="AK1669" s="1317"/>
      <c r="AL1669" s="1317"/>
      <c r="AM1669" s="1305"/>
      <c r="AN1669" s="1305"/>
      <c r="AO1669" s="1266"/>
      <c r="AP1669" s="1491">
        <f t="shared" si="747"/>
        <v>0</v>
      </c>
      <c r="AQ1669" s="1268"/>
      <c r="AR1669" s="1492">
        <f t="shared" si="748"/>
        <v>0</v>
      </c>
      <c r="AS1669" s="1268"/>
      <c r="AT1669" s="1492">
        <f t="shared" si="749"/>
        <v>0</v>
      </c>
      <c r="AU1669" s="1268"/>
      <c r="AV1669" s="1492">
        <f t="shared" si="750"/>
        <v>0</v>
      </c>
      <c r="AW1669" s="1493">
        <f t="shared" si="751"/>
        <v>0</v>
      </c>
      <c r="AX1669" s="2153">
        <f t="shared" si="752"/>
        <v>0</v>
      </c>
      <c r="AY1669" s="1495">
        <f t="shared" si="753"/>
        <v>0</v>
      </c>
      <c r="AZ1669" s="1937"/>
      <c r="BA1669" s="1508">
        <v>1331818</v>
      </c>
      <c r="BB1669" s="1508">
        <v>1931818</v>
      </c>
      <c r="BC1669" s="1508">
        <v>2231818</v>
      </c>
      <c r="BD1669" s="1508">
        <v>431818</v>
      </c>
      <c r="BE1669" s="2174"/>
      <c r="BF1669" s="1229"/>
      <c r="BG1669" s="1317"/>
      <c r="BH1669" s="1229"/>
      <c r="BI1669" s="1317"/>
      <c r="BJ1669" s="1229"/>
      <c r="BK1669" s="1317"/>
      <c r="BL1669" s="1229"/>
      <c r="BM1669" s="1229"/>
      <c r="BN1669" s="1229"/>
      <c r="BO1669" s="1490">
        <f t="shared" si="754"/>
        <v>0</v>
      </c>
      <c r="BP1669" s="1496">
        <f t="shared" si="616"/>
        <v>0</v>
      </c>
      <c r="BQ1669" s="1305"/>
      <c r="BS1669" s="1298"/>
      <c r="BT1669" s="1298"/>
      <c r="BU1669" s="1298"/>
      <c r="BV1669" s="1298"/>
      <c r="BW1669" s="1298"/>
    </row>
    <row r="1670" spans="1:75" ht="15" x14ac:dyDescent="0.25">
      <c r="A1670" s="1315"/>
      <c r="B1670" s="2051"/>
      <c r="C1670" s="1929"/>
      <c r="D1670" s="1305"/>
      <c r="E1670" s="1305"/>
      <c r="F1670" s="1266"/>
      <c r="G1670" s="1491">
        <f t="shared" si="763"/>
        <v>0</v>
      </c>
      <c r="H1670" s="1268"/>
      <c r="I1670" s="1492">
        <f t="shared" si="764"/>
        <v>0</v>
      </c>
      <c r="J1670" s="1268"/>
      <c r="K1670" s="1492">
        <f t="shared" si="765"/>
        <v>0</v>
      </c>
      <c r="L1670" s="2772"/>
      <c r="M1670" s="1492">
        <f t="shared" si="766"/>
        <v>0</v>
      </c>
      <c r="N1670" s="1505">
        <f t="shared" si="762"/>
        <v>0</v>
      </c>
      <c r="O1670" s="1494">
        <f t="shared" si="755"/>
        <v>0</v>
      </c>
      <c r="P1670" s="1494">
        <f t="shared" si="745"/>
        <v>0</v>
      </c>
      <c r="Q1670" s="1307"/>
      <c r="R1670" s="1508">
        <v>1331818</v>
      </c>
      <c r="S1670" s="1508">
        <v>1931818</v>
      </c>
      <c r="T1670" s="1508">
        <v>2231818</v>
      </c>
      <c r="U1670" s="1508">
        <v>431818</v>
      </c>
      <c r="V1670" s="1892"/>
      <c r="W1670" s="1229"/>
      <c r="X1670" s="2337"/>
      <c r="Y1670" s="1229"/>
      <c r="Z1670" s="2395"/>
      <c r="AA1670" s="1229"/>
      <c r="AB1670" s="1317"/>
      <c r="AC1670" s="1229"/>
      <c r="AD1670" s="1229"/>
      <c r="AE1670" s="1229"/>
      <c r="AF1670" s="1490">
        <f t="shared" si="746"/>
        <v>0</v>
      </c>
      <c r="AG1670" s="1316">
        <f t="shared" si="767"/>
        <v>0</v>
      </c>
      <c r="AH1670" s="1305"/>
      <c r="AI1670" s="1305"/>
      <c r="AJ1670" s="1267"/>
      <c r="AK1670" s="1317"/>
      <c r="AL1670" s="1317"/>
      <c r="AM1670" s="1305"/>
      <c r="AN1670" s="1305"/>
      <c r="AO1670" s="1266"/>
      <c r="AP1670" s="1491">
        <f t="shared" si="747"/>
        <v>0</v>
      </c>
      <c r="AQ1670" s="1268"/>
      <c r="AR1670" s="1492">
        <f t="shared" si="748"/>
        <v>0</v>
      </c>
      <c r="AS1670" s="1268"/>
      <c r="AT1670" s="1492">
        <f t="shared" si="749"/>
        <v>0</v>
      </c>
      <c r="AU1670" s="1268"/>
      <c r="AV1670" s="1492">
        <f t="shared" si="750"/>
        <v>0</v>
      </c>
      <c r="AW1670" s="1493">
        <f t="shared" si="751"/>
        <v>0</v>
      </c>
      <c r="AX1670" s="2153">
        <f t="shared" si="752"/>
        <v>0</v>
      </c>
      <c r="AY1670" s="1495">
        <f t="shared" si="753"/>
        <v>0</v>
      </c>
      <c r="AZ1670" s="1937"/>
      <c r="BA1670" s="1508">
        <v>1331818</v>
      </c>
      <c r="BB1670" s="1508">
        <v>1931818</v>
      </c>
      <c r="BC1670" s="1508">
        <v>2231818</v>
      </c>
      <c r="BD1670" s="1508">
        <v>431818</v>
      </c>
      <c r="BE1670" s="2174"/>
      <c r="BF1670" s="1229"/>
      <c r="BG1670" s="1317"/>
      <c r="BH1670" s="1229"/>
      <c r="BI1670" s="1317"/>
      <c r="BJ1670" s="1229"/>
      <c r="BK1670" s="1317"/>
      <c r="BL1670" s="1229"/>
      <c r="BM1670" s="1229"/>
      <c r="BN1670" s="1229"/>
      <c r="BO1670" s="1490">
        <f t="shared" si="754"/>
        <v>0</v>
      </c>
      <c r="BP1670" s="1496">
        <f t="shared" si="616"/>
        <v>0</v>
      </c>
      <c r="BQ1670" s="1305"/>
      <c r="BS1670" s="1298"/>
      <c r="BT1670" s="1298"/>
      <c r="BU1670" s="1298"/>
      <c r="BV1670" s="1298"/>
      <c r="BW1670" s="1298"/>
    </row>
    <row r="1671" spans="1:75" ht="15" x14ac:dyDescent="0.25">
      <c r="A1671" s="1315"/>
      <c r="B1671" s="2051"/>
      <c r="C1671" s="1929"/>
      <c r="D1671" s="1305"/>
      <c r="E1671" s="1305"/>
      <c r="F1671" s="1266"/>
      <c r="G1671" s="1491">
        <f t="shared" si="763"/>
        <v>0</v>
      </c>
      <c r="H1671" s="1268"/>
      <c r="I1671" s="1492">
        <f t="shared" si="764"/>
        <v>0</v>
      </c>
      <c r="J1671" s="1268"/>
      <c r="K1671" s="1492">
        <f t="shared" si="765"/>
        <v>0</v>
      </c>
      <c r="L1671" s="2772"/>
      <c r="M1671" s="1492">
        <f t="shared" si="766"/>
        <v>0</v>
      </c>
      <c r="N1671" s="1505">
        <f t="shared" si="762"/>
        <v>0</v>
      </c>
      <c r="O1671" s="1494">
        <f t="shared" si="755"/>
        <v>0</v>
      </c>
      <c r="P1671" s="1494">
        <f t="shared" ref="P1671:P1713" si="769">N1671*40000</f>
        <v>0</v>
      </c>
      <c r="Q1671" s="1307"/>
      <c r="R1671" s="1508">
        <v>1331818</v>
      </c>
      <c r="S1671" s="1508">
        <v>1931818</v>
      </c>
      <c r="T1671" s="1508">
        <v>2231818</v>
      </c>
      <c r="U1671" s="1508">
        <v>431818</v>
      </c>
      <c r="V1671" s="1892"/>
      <c r="W1671" s="1229"/>
      <c r="X1671" s="2337"/>
      <c r="Y1671" s="1229"/>
      <c r="Z1671" s="2395"/>
      <c r="AA1671" s="1229"/>
      <c r="AB1671" s="1317"/>
      <c r="AC1671" s="1229"/>
      <c r="AD1671" s="1229"/>
      <c r="AE1671" s="1229"/>
      <c r="AF1671" s="1490">
        <f t="shared" si="746"/>
        <v>0</v>
      </c>
      <c r="AG1671" s="1316">
        <f t="shared" si="767"/>
        <v>0</v>
      </c>
      <c r="AH1671" s="1305"/>
      <c r="AI1671" s="1305"/>
      <c r="AJ1671" s="1267"/>
      <c r="AK1671" s="1317"/>
      <c r="AL1671" s="1317"/>
      <c r="AM1671" s="1305"/>
      <c r="AN1671" s="1305"/>
      <c r="AO1671" s="1266"/>
      <c r="AP1671" s="1491">
        <f t="shared" si="747"/>
        <v>0</v>
      </c>
      <c r="AQ1671" s="1268"/>
      <c r="AR1671" s="1492">
        <f t="shared" si="748"/>
        <v>0</v>
      </c>
      <c r="AS1671" s="1268"/>
      <c r="AT1671" s="1492">
        <f t="shared" si="749"/>
        <v>0</v>
      </c>
      <c r="AU1671" s="1268"/>
      <c r="AV1671" s="1492">
        <f t="shared" si="750"/>
        <v>0</v>
      </c>
      <c r="AW1671" s="1493">
        <f t="shared" si="751"/>
        <v>0</v>
      </c>
      <c r="AX1671" s="2153">
        <f t="shared" si="752"/>
        <v>0</v>
      </c>
      <c r="AY1671" s="1495">
        <f t="shared" si="753"/>
        <v>0</v>
      </c>
      <c r="AZ1671" s="1937"/>
      <c r="BA1671" s="1508">
        <v>1331818</v>
      </c>
      <c r="BB1671" s="1508">
        <v>1931818</v>
      </c>
      <c r="BC1671" s="1508">
        <v>2231818</v>
      </c>
      <c r="BD1671" s="1508">
        <v>431818</v>
      </c>
      <c r="BE1671" s="2174"/>
      <c r="BF1671" s="1229"/>
      <c r="BG1671" s="1317"/>
      <c r="BH1671" s="1229"/>
      <c r="BI1671" s="1317"/>
      <c r="BJ1671" s="1229"/>
      <c r="BK1671" s="1317"/>
      <c r="BL1671" s="1229"/>
      <c r="BM1671" s="1229"/>
      <c r="BN1671" s="1229"/>
      <c r="BO1671" s="1490">
        <f t="shared" si="754"/>
        <v>0</v>
      </c>
      <c r="BP1671" s="1496">
        <f t="shared" si="616"/>
        <v>0</v>
      </c>
      <c r="BQ1671" s="1305"/>
      <c r="BS1671" s="1298"/>
      <c r="BT1671" s="1298"/>
      <c r="BU1671" s="1298"/>
      <c r="BV1671" s="1298"/>
      <c r="BW1671" s="1298"/>
    </row>
    <row r="1672" spans="1:75" ht="15" x14ac:dyDescent="0.25">
      <c r="A1672" s="1315"/>
      <c r="B1672" s="2051"/>
      <c r="C1672" s="1929"/>
      <c r="D1672" s="1305"/>
      <c r="E1672" s="1305"/>
      <c r="F1672" s="1266"/>
      <c r="G1672" s="1491">
        <f t="shared" si="763"/>
        <v>0</v>
      </c>
      <c r="H1672" s="1268"/>
      <c r="I1672" s="1492">
        <f t="shared" si="764"/>
        <v>0</v>
      </c>
      <c r="J1672" s="1268"/>
      <c r="K1672" s="1492">
        <f t="shared" si="765"/>
        <v>0</v>
      </c>
      <c r="L1672" s="2772"/>
      <c r="M1672" s="1492">
        <f t="shared" si="766"/>
        <v>0</v>
      </c>
      <c r="N1672" s="1505">
        <f t="shared" si="762"/>
        <v>0</v>
      </c>
      <c r="O1672" s="1494">
        <f t="shared" si="755"/>
        <v>0</v>
      </c>
      <c r="P1672" s="1494">
        <f t="shared" si="769"/>
        <v>0</v>
      </c>
      <c r="Q1672" s="1307"/>
      <c r="R1672" s="1508">
        <v>1331818</v>
      </c>
      <c r="S1672" s="1508">
        <v>1931818</v>
      </c>
      <c r="T1672" s="1508">
        <v>2231818</v>
      </c>
      <c r="U1672" s="1508">
        <v>431818</v>
      </c>
      <c r="V1672" s="1892"/>
      <c r="W1672" s="1229"/>
      <c r="X1672" s="2337"/>
      <c r="Y1672" s="1229"/>
      <c r="Z1672" s="2395"/>
      <c r="AA1672" s="1229"/>
      <c r="AB1672" s="1317"/>
      <c r="AC1672" s="1229"/>
      <c r="AD1672" s="1229"/>
      <c r="AE1672" s="1229"/>
      <c r="AF1672" s="1490">
        <f t="shared" ref="AF1672:AF1714" si="770">W1672+Y1672+AA1672+AC1672</f>
        <v>0</v>
      </c>
      <c r="AG1672" s="1316">
        <f t="shared" si="767"/>
        <v>0</v>
      </c>
      <c r="AH1672" s="1305"/>
      <c r="AI1672" s="1305"/>
      <c r="AJ1672" s="1267"/>
      <c r="AK1672" s="1317"/>
      <c r="AL1672" s="1317"/>
      <c r="AM1672" s="1305"/>
      <c r="AN1672" s="1305"/>
      <c r="AO1672" s="1266"/>
      <c r="AP1672" s="1491">
        <f t="shared" ref="AP1672:AP1714" si="771">AO1672*BA1672</f>
        <v>0</v>
      </c>
      <c r="AQ1672" s="1268"/>
      <c r="AR1672" s="1492">
        <f t="shared" ref="AR1672:AR1714" si="772">AQ1672*BB1672</f>
        <v>0</v>
      </c>
      <c r="AS1672" s="1268"/>
      <c r="AT1672" s="1492">
        <f t="shared" ref="AT1672:AT1714" si="773">AS1672*BC1672</f>
        <v>0</v>
      </c>
      <c r="AU1672" s="1268"/>
      <c r="AV1672" s="1492">
        <f t="shared" ref="AV1672:AV1714" si="774">AU1672*BD1672</f>
        <v>0</v>
      </c>
      <c r="AW1672" s="1493">
        <f t="shared" ref="AW1672:AW1714" si="775">AO1672+AQ1672+AS1672+AU1672</f>
        <v>0</v>
      </c>
      <c r="AX1672" s="2153">
        <f t="shared" ref="AX1672:AX1714" si="776">AP1672+AR1672+AT1672+AV1672</f>
        <v>0</v>
      </c>
      <c r="AY1672" s="1495">
        <f t="shared" ref="AY1672:AY1714" si="777">AW1672*40000</f>
        <v>0</v>
      </c>
      <c r="AZ1672" s="1937"/>
      <c r="BA1672" s="1508">
        <v>1331818</v>
      </c>
      <c r="BB1672" s="1508">
        <v>1931818</v>
      </c>
      <c r="BC1672" s="1508">
        <v>2231818</v>
      </c>
      <c r="BD1672" s="1508">
        <v>431818</v>
      </c>
      <c r="BE1672" s="2174"/>
      <c r="BF1672" s="1229"/>
      <c r="BG1672" s="1317"/>
      <c r="BH1672" s="1229"/>
      <c r="BI1672" s="1317"/>
      <c r="BJ1672" s="1229"/>
      <c r="BK1672" s="1317"/>
      <c r="BL1672" s="1229"/>
      <c r="BM1672" s="1229"/>
      <c r="BN1672" s="1229"/>
      <c r="BO1672" s="1490">
        <f t="shared" si="754"/>
        <v>0</v>
      </c>
      <c r="BP1672" s="1496">
        <f t="shared" si="616"/>
        <v>0</v>
      </c>
      <c r="BQ1672" s="1305"/>
      <c r="BS1672" s="1298"/>
      <c r="BT1672" s="1298"/>
      <c r="BU1672" s="1298"/>
      <c r="BV1672" s="1298"/>
      <c r="BW1672" s="1298"/>
    </row>
    <row r="1673" spans="1:75" ht="15" x14ac:dyDescent="0.25">
      <c r="A1673" s="1315"/>
      <c r="B1673" s="2051"/>
      <c r="C1673" s="1929"/>
      <c r="D1673" s="1305"/>
      <c r="E1673" s="1305"/>
      <c r="F1673" s="1266"/>
      <c r="G1673" s="1491">
        <f t="shared" si="763"/>
        <v>0</v>
      </c>
      <c r="H1673" s="1268"/>
      <c r="I1673" s="1492">
        <f t="shared" si="764"/>
        <v>0</v>
      </c>
      <c r="J1673" s="1268"/>
      <c r="K1673" s="1492">
        <f t="shared" si="765"/>
        <v>0</v>
      </c>
      <c r="L1673" s="2772"/>
      <c r="M1673" s="1492">
        <f t="shared" si="766"/>
        <v>0</v>
      </c>
      <c r="N1673" s="1505">
        <f t="shared" si="762"/>
        <v>0</v>
      </c>
      <c r="O1673" s="1494">
        <f t="shared" si="755"/>
        <v>0</v>
      </c>
      <c r="P1673" s="1494">
        <f t="shared" si="769"/>
        <v>0</v>
      </c>
      <c r="Q1673" s="1307"/>
      <c r="R1673" s="1508">
        <v>1331818</v>
      </c>
      <c r="S1673" s="1508">
        <v>1931818</v>
      </c>
      <c r="T1673" s="1508">
        <v>2231818</v>
      </c>
      <c r="U1673" s="1508">
        <v>431818</v>
      </c>
      <c r="V1673" s="1892"/>
      <c r="W1673" s="1229"/>
      <c r="X1673" s="2337"/>
      <c r="Y1673" s="1229"/>
      <c r="Z1673" s="2395"/>
      <c r="AA1673" s="1229"/>
      <c r="AB1673" s="1317"/>
      <c r="AC1673" s="1229"/>
      <c r="AD1673" s="1229"/>
      <c r="AE1673" s="1229"/>
      <c r="AF1673" s="1490">
        <f t="shared" si="770"/>
        <v>0</v>
      </c>
      <c r="AG1673" s="1316">
        <f t="shared" si="767"/>
        <v>0</v>
      </c>
      <c r="AH1673" s="1305"/>
      <c r="AI1673" s="1305"/>
      <c r="AJ1673" s="1267"/>
      <c r="AK1673" s="1317"/>
      <c r="AL1673" s="1317"/>
      <c r="AM1673" s="1305"/>
      <c r="AN1673" s="1305"/>
      <c r="AO1673" s="1266"/>
      <c r="AP1673" s="1491">
        <f t="shared" si="771"/>
        <v>0</v>
      </c>
      <c r="AQ1673" s="1268"/>
      <c r="AR1673" s="1492">
        <f t="shared" si="772"/>
        <v>0</v>
      </c>
      <c r="AS1673" s="1268"/>
      <c r="AT1673" s="1492">
        <f t="shared" si="773"/>
        <v>0</v>
      </c>
      <c r="AU1673" s="1268"/>
      <c r="AV1673" s="1492">
        <f t="shared" si="774"/>
        <v>0</v>
      </c>
      <c r="AW1673" s="1493">
        <f t="shared" si="775"/>
        <v>0</v>
      </c>
      <c r="AX1673" s="2153">
        <f t="shared" si="776"/>
        <v>0</v>
      </c>
      <c r="AY1673" s="1495">
        <f t="shared" si="777"/>
        <v>0</v>
      </c>
      <c r="AZ1673" s="1937"/>
      <c r="BA1673" s="1508">
        <v>1331818</v>
      </c>
      <c r="BB1673" s="1508">
        <v>1931818</v>
      </c>
      <c r="BC1673" s="1508">
        <v>2231818</v>
      </c>
      <c r="BD1673" s="1508">
        <v>431818</v>
      </c>
      <c r="BE1673" s="2174"/>
      <c r="BF1673" s="1229"/>
      <c r="BG1673" s="1317"/>
      <c r="BH1673" s="1229"/>
      <c r="BI1673" s="1317"/>
      <c r="BJ1673" s="1229"/>
      <c r="BK1673" s="1317"/>
      <c r="BL1673" s="1229"/>
      <c r="BM1673" s="1229"/>
      <c r="BN1673" s="1229"/>
      <c r="BO1673" s="1490">
        <f t="shared" ref="BO1673:BO1714" si="778">BF1673+BH1673+BJ1673+BL1673</f>
        <v>0</v>
      </c>
      <c r="BP1673" s="1496">
        <f t="shared" si="616"/>
        <v>0</v>
      </c>
      <c r="BQ1673" s="1305"/>
      <c r="BS1673" s="1298"/>
      <c r="BT1673" s="1298"/>
      <c r="BU1673" s="1298"/>
      <c r="BV1673" s="1298"/>
      <c r="BW1673" s="1298"/>
    </row>
    <row r="1674" spans="1:75" ht="15" x14ac:dyDescent="0.25">
      <c r="A1674" s="1315"/>
      <c r="B1674" s="2051"/>
      <c r="C1674" s="1929"/>
      <c r="D1674" s="1305"/>
      <c r="E1674" s="1305"/>
      <c r="F1674" s="1266"/>
      <c r="G1674" s="1491">
        <f t="shared" si="763"/>
        <v>0</v>
      </c>
      <c r="H1674" s="1268"/>
      <c r="I1674" s="1492">
        <f t="shared" si="764"/>
        <v>0</v>
      </c>
      <c r="J1674" s="1268"/>
      <c r="K1674" s="1492">
        <f t="shared" si="765"/>
        <v>0</v>
      </c>
      <c r="L1674" s="2772"/>
      <c r="M1674" s="1492">
        <f t="shared" si="766"/>
        <v>0</v>
      </c>
      <c r="N1674" s="1505">
        <f t="shared" si="762"/>
        <v>0</v>
      </c>
      <c r="O1674" s="1494">
        <f t="shared" ref="O1674:O1713" si="779">G1674+I1674+K1674+M1674</f>
        <v>0</v>
      </c>
      <c r="P1674" s="1494">
        <f t="shared" si="769"/>
        <v>0</v>
      </c>
      <c r="Q1674" s="1307"/>
      <c r="R1674" s="1508">
        <v>1331818</v>
      </c>
      <c r="S1674" s="1508">
        <v>1931818</v>
      </c>
      <c r="T1674" s="1508">
        <v>2231818</v>
      </c>
      <c r="U1674" s="1508">
        <v>431818</v>
      </c>
      <c r="V1674" s="1892"/>
      <c r="W1674" s="1229"/>
      <c r="X1674" s="2337"/>
      <c r="Y1674" s="1229"/>
      <c r="Z1674" s="2395"/>
      <c r="AA1674" s="1229"/>
      <c r="AB1674" s="1317"/>
      <c r="AC1674" s="1229"/>
      <c r="AD1674" s="1229"/>
      <c r="AE1674" s="1229"/>
      <c r="AF1674" s="1490">
        <f t="shared" si="770"/>
        <v>0</v>
      </c>
      <c r="AG1674" s="1316">
        <f t="shared" si="767"/>
        <v>0</v>
      </c>
      <c r="AH1674" s="1305"/>
      <c r="AI1674" s="1305"/>
      <c r="AJ1674" s="1267"/>
      <c r="AK1674" s="1317"/>
      <c r="AL1674" s="1317"/>
      <c r="AM1674" s="1305"/>
      <c r="AN1674" s="1305"/>
      <c r="AO1674" s="1266"/>
      <c r="AP1674" s="1491">
        <f t="shared" si="771"/>
        <v>0</v>
      </c>
      <c r="AQ1674" s="1268"/>
      <c r="AR1674" s="1492">
        <f t="shared" si="772"/>
        <v>0</v>
      </c>
      <c r="AS1674" s="1268"/>
      <c r="AT1674" s="1492">
        <f t="shared" si="773"/>
        <v>0</v>
      </c>
      <c r="AU1674" s="1268"/>
      <c r="AV1674" s="1492">
        <f t="shared" si="774"/>
        <v>0</v>
      </c>
      <c r="AW1674" s="1493">
        <f t="shared" si="775"/>
        <v>0</v>
      </c>
      <c r="AX1674" s="2153">
        <f t="shared" si="776"/>
        <v>0</v>
      </c>
      <c r="AY1674" s="1495">
        <f t="shared" si="777"/>
        <v>0</v>
      </c>
      <c r="AZ1674" s="1937"/>
      <c r="BA1674" s="1508">
        <v>1331818</v>
      </c>
      <c r="BB1674" s="1508">
        <v>1931818</v>
      </c>
      <c r="BC1674" s="1508">
        <v>2231818</v>
      </c>
      <c r="BD1674" s="1508">
        <v>431818</v>
      </c>
      <c r="BE1674" s="2174"/>
      <c r="BF1674" s="1229"/>
      <c r="BG1674" s="1317"/>
      <c r="BH1674" s="1229"/>
      <c r="BI1674" s="1317"/>
      <c r="BJ1674" s="1229"/>
      <c r="BK1674" s="1317"/>
      <c r="BL1674" s="1229"/>
      <c r="BM1674" s="1229"/>
      <c r="BN1674" s="1229"/>
      <c r="BO1674" s="1490">
        <f t="shared" si="778"/>
        <v>0</v>
      </c>
      <c r="BP1674" s="1496">
        <f t="shared" si="616"/>
        <v>0</v>
      </c>
      <c r="BQ1674" s="1305"/>
      <c r="BS1674" s="1298"/>
      <c r="BT1674" s="1298"/>
      <c r="BU1674" s="1298"/>
      <c r="BV1674" s="1298"/>
      <c r="BW1674" s="1298"/>
    </row>
    <row r="1675" spans="1:75" ht="15" x14ac:dyDescent="0.25">
      <c r="A1675" s="1315"/>
      <c r="B1675" s="2051"/>
      <c r="C1675" s="1929"/>
      <c r="D1675" s="1305"/>
      <c r="E1675" s="1305"/>
      <c r="F1675" s="1266"/>
      <c r="G1675" s="1491">
        <f t="shared" si="763"/>
        <v>0</v>
      </c>
      <c r="H1675" s="1268"/>
      <c r="I1675" s="1492">
        <f t="shared" si="764"/>
        <v>0</v>
      </c>
      <c r="J1675" s="1268"/>
      <c r="K1675" s="1492">
        <f t="shared" si="765"/>
        <v>0</v>
      </c>
      <c r="L1675" s="2772"/>
      <c r="M1675" s="1492">
        <f t="shared" si="766"/>
        <v>0</v>
      </c>
      <c r="N1675" s="1505">
        <f t="shared" si="762"/>
        <v>0</v>
      </c>
      <c r="O1675" s="1494">
        <f t="shared" si="779"/>
        <v>0</v>
      </c>
      <c r="P1675" s="1494">
        <f t="shared" si="769"/>
        <v>0</v>
      </c>
      <c r="Q1675" s="1307"/>
      <c r="R1675" s="1508">
        <v>1331818</v>
      </c>
      <c r="S1675" s="1508">
        <v>1931818</v>
      </c>
      <c r="T1675" s="1508">
        <v>2231818</v>
      </c>
      <c r="U1675" s="1508">
        <v>431818</v>
      </c>
      <c r="V1675" s="1892"/>
      <c r="W1675" s="1229"/>
      <c r="X1675" s="2337"/>
      <c r="Y1675" s="1229"/>
      <c r="Z1675" s="2395"/>
      <c r="AA1675" s="1229"/>
      <c r="AB1675" s="1317"/>
      <c r="AC1675" s="1229"/>
      <c r="AD1675" s="1229"/>
      <c r="AE1675" s="1229"/>
      <c r="AF1675" s="1490">
        <f t="shared" si="770"/>
        <v>0</v>
      </c>
      <c r="AG1675" s="1316">
        <f t="shared" si="767"/>
        <v>0</v>
      </c>
      <c r="AH1675" s="1305"/>
      <c r="AI1675" s="1305"/>
      <c r="AJ1675" s="1267"/>
      <c r="AK1675" s="1317"/>
      <c r="AL1675" s="1317"/>
      <c r="AM1675" s="1305"/>
      <c r="AN1675" s="1305"/>
      <c r="AO1675" s="1266"/>
      <c r="AP1675" s="1491">
        <f t="shared" si="771"/>
        <v>0</v>
      </c>
      <c r="AQ1675" s="1268"/>
      <c r="AR1675" s="1492">
        <f t="shared" si="772"/>
        <v>0</v>
      </c>
      <c r="AS1675" s="1268"/>
      <c r="AT1675" s="1492">
        <f t="shared" si="773"/>
        <v>0</v>
      </c>
      <c r="AU1675" s="1268"/>
      <c r="AV1675" s="1492">
        <f t="shared" si="774"/>
        <v>0</v>
      </c>
      <c r="AW1675" s="1493">
        <f t="shared" si="775"/>
        <v>0</v>
      </c>
      <c r="AX1675" s="2153">
        <f t="shared" si="776"/>
        <v>0</v>
      </c>
      <c r="AY1675" s="1495">
        <f t="shared" si="777"/>
        <v>0</v>
      </c>
      <c r="AZ1675" s="1937"/>
      <c r="BA1675" s="1508">
        <v>1331818</v>
      </c>
      <c r="BB1675" s="1508">
        <v>1931818</v>
      </c>
      <c r="BC1675" s="1508">
        <v>2231818</v>
      </c>
      <c r="BD1675" s="1508">
        <v>431818</v>
      </c>
      <c r="BE1675" s="2174"/>
      <c r="BF1675" s="1229"/>
      <c r="BG1675" s="1317"/>
      <c r="BH1675" s="1229"/>
      <c r="BI1675" s="1317"/>
      <c r="BJ1675" s="1229"/>
      <c r="BK1675" s="1317"/>
      <c r="BL1675" s="1229"/>
      <c r="BM1675" s="1229"/>
      <c r="BN1675" s="1229"/>
      <c r="BO1675" s="1490">
        <f t="shared" si="778"/>
        <v>0</v>
      </c>
      <c r="BP1675" s="1496">
        <f t="shared" si="616"/>
        <v>0</v>
      </c>
      <c r="BQ1675" s="1305"/>
      <c r="BS1675" s="1298"/>
      <c r="BT1675" s="1298"/>
      <c r="BU1675" s="1298"/>
      <c r="BV1675" s="1298"/>
      <c r="BW1675" s="1298"/>
    </row>
    <row r="1676" spans="1:75" ht="15" x14ac:dyDescent="0.25">
      <c r="A1676" s="1315"/>
      <c r="B1676" s="2051"/>
      <c r="C1676" s="1929"/>
      <c r="D1676" s="1305"/>
      <c r="E1676" s="1305"/>
      <c r="F1676" s="1266"/>
      <c r="G1676" s="1491">
        <f t="shared" si="763"/>
        <v>0</v>
      </c>
      <c r="H1676" s="1268"/>
      <c r="I1676" s="1492">
        <f t="shared" si="764"/>
        <v>0</v>
      </c>
      <c r="J1676" s="1268"/>
      <c r="K1676" s="1492">
        <f t="shared" si="765"/>
        <v>0</v>
      </c>
      <c r="L1676" s="2772"/>
      <c r="M1676" s="1492">
        <f t="shared" si="766"/>
        <v>0</v>
      </c>
      <c r="N1676" s="1505">
        <f t="shared" si="762"/>
        <v>0</v>
      </c>
      <c r="O1676" s="1494">
        <f t="shared" si="779"/>
        <v>0</v>
      </c>
      <c r="P1676" s="1494">
        <f t="shared" si="769"/>
        <v>0</v>
      </c>
      <c r="Q1676" s="1307"/>
      <c r="R1676" s="1508">
        <v>1331818</v>
      </c>
      <c r="S1676" s="1508">
        <v>1931818</v>
      </c>
      <c r="T1676" s="1508">
        <v>2231818</v>
      </c>
      <c r="U1676" s="1508">
        <v>431818</v>
      </c>
      <c r="V1676" s="1892"/>
      <c r="W1676" s="1229"/>
      <c r="X1676" s="2337"/>
      <c r="Y1676" s="1229"/>
      <c r="Z1676" s="2395"/>
      <c r="AA1676" s="1229"/>
      <c r="AB1676" s="1317"/>
      <c r="AC1676" s="1229"/>
      <c r="AD1676" s="1229"/>
      <c r="AE1676" s="1229"/>
      <c r="AF1676" s="1490">
        <f t="shared" si="770"/>
        <v>0</v>
      </c>
      <c r="AG1676" s="1316">
        <f t="shared" si="767"/>
        <v>0</v>
      </c>
      <c r="AH1676" s="1305"/>
      <c r="AI1676" s="1305"/>
      <c r="AJ1676" s="1267"/>
      <c r="AK1676" s="1317"/>
      <c r="AL1676" s="1317"/>
      <c r="AM1676" s="1305"/>
      <c r="AN1676" s="1305"/>
      <c r="AO1676" s="1266"/>
      <c r="AP1676" s="1491">
        <f t="shared" si="771"/>
        <v>0</v>
      </c>
      <c r="AQ1676" s="1268"/>
      <c r="AR1676" s="1492">
        <f t="shared" si="772"/>
        <v>0</v>
      </c>
      <c r="AS1676" s="1268"/>
      <c r="AT1676" s="1492">
        <f t="shared" si="773"/>
        <v>0</v>
      </c>
      <c r="AU1676" s="1268"/>
      <c r="AV1676" s="1492">
        <f t="shared" si="774"/>
        <v>0</v>
      </c>
      <c r="AW1676" s="1493">
        <f t="shared" si="775"/>
        <v>0</v>
      </c>
      <c r="AX1676" s="2153">
        <f t="shared" si="776"/>
        <v>0</v>
      </c>
      <c r="AY1676" s="1495">
        <f t="shared" si="777"/>
        <v>0</v>
      </c>
      <c r="AZ1676" s="1937"/>
      <c r="BA1676" s="1508">
        <v>1331818</v>
      </c>
      <c r="BB1676" s="1508">
        <v>1931818</v>
      </c>
      <c r="BC1676" s="1508">
        <v>2231818</v>
      </c>
      <c r="BD1676" s="1508">
        <v>431818</v>
      </c>
      <c r="BE1676" s="2174"/>
      <c r="BF1676" s="1229"/>
      <c r="BG1676" s="1317"/>
      <c r="BH1676" s="1229"/>
      <c r="BI1676" s="1317"/>
      <c r="BJ1676" s="1229"/>
      <c r="BK1676" s="1317"/>
      <c r="BL1676" s="1229"/>
      <c r="BM1676" s="1229"/>
      <c r="BN1676" s="1229"/>
      <c r="BO1676" s="1490">
        <f t="shared" si="778"/>
        <v>0</v>
      </c>
      <c r="BP1676" s="1496">
        <f t="shared" si="616"/>
        <v>0</v>
      </c>
      <c r="BQ1676" s="1305"/>
      <c r="BS1676" s="1298"/>
      <c r="BT1676" s="1298"/>
      <c r="BU1676" s="1298"/>
      <c r="BV1676" s="1298"/>
      <c r="BW1676" s="1298"/>
    </row>
    <row r="1677" spans="1:75" ht="15" x14ac:dyDescent="0.25">
      <c r="A1677" s="1315"/>
      <c r="B1677" s="2051"/>
      <c r="C1677" s="1929"/>
      <c r="D1677" s="1305"/>
      <c r="E1677" s="1305"/>
      <c r="F1677" s="1266"/>
      <c r="G1677" s="1491">
        <f t="shared" si="763"/>
        <v>0</v>
      </c>
      <c r="H1677" s="1268"/>
      <c r="I1677" s="1492">
        <f t="shared" si="764"/>
        <v>0</v>
      </c>
      <c r="J1677" s="1268"/>
      <c r="K1677" s="1492">
        <f t="shared" si="765"/>
        <v>0</v>
      </c>
      <c r="L1677" s="2772"/>
      <c r="M1677" s="1492">
        <f t="shared" si="766"/>
        <v>0</v>
      </c>
      <c r="N1677" s="1505">
        <f t="shared" si="762"/>
        <v>0</v>
      </c>
      <c r="O1677" s="1494">
        <f t="shared" si="779"/>
        <v>0</v>
      </c>
      <c r="P1677" s="1494">
        <f t="shared" si="769"/>
        <v>0</v>
      </c>
      <c r="Q1677" s="1307"/>
      <c r="R1677" s="1508">
        <v>1331818</v>
      </c>
      <c r="S1677" s="1508">
        <v>1931818</v>
      </c>
      <c r="T1677" s="1508">
        <v>2231818</v>
      </c>
      <c r="U1677" s="1508">
        <v>431818</v>
      </c>
      <c r="V1677" s="1892"/>
      <c r="W1677" s="1229"/>
      <c r="X1677" s="2337"/>
      <c r="Y1677" s="1229"/>
      <c r="Z1677" s="2395"/>
      <c r="AA1677" s="1229"/>
      <c r="AB1677" s="1317"/>
      <c r="AC1677" s="1229"/>
      <c r="AD1677" s="1229"/>
      <c r="AE1677" s="1229"/>
      <c r="AF1677" s="1490">
        <f t="shared" si="770"/>
        <v>0</v>
      </c>
      <c r="AG1677" s="1316">
        <f t="shared" si="767"/>
        <v>0</v>
      </c>
      <c r="AH1677" s="1305"/>
      <c r="AI1677" s="1305"/>
      <c r="AJ1677" s="1267"/>
      <c r="AK1677" s="1317"/>
      <c r="AL1677" s="1317"/>
      <c r="AM1677" s="1305"/>
      <c r="AN1677" s="1305"/>
      <c r="AO1677" s="1266"/>
      <c r="AP1677" s="1491">
        <f t="shared" si="771"/>
        <v>0</v>
      </c>
      <c r="AQ1677" s="1268"/>
      <c r="AR1677" s="1492">
        <f t="shared" si="772"/>
        <v>0</v>
      </c>
      <c r="AS1677" s="1268"/>
      <c r="AT1677" s="1492">
        <f t="shared" si="773"/>
        <v>0</v>
      </c>
      <c r="AU1677" s="1268"/>
      <c r="AV1677" s="1492">
        <f t="shared" si="774"/>
        <v>0</v>
      </c>
      <c r="AW1677" s="1493">
        <f t="shared" si="775"/>
        <v>0</v>
      </c>
      <c r="AX1677" s="2153">
        <f t="shared" si="776"/>
        <v>0</v>
      </c>
      <c r="AY1677" s="1495">
        <f t="shared" si="777"/>
        <v>0</v>
      </c>
      <c r="AZ1677" s="1937"/>
      <c r="BA1677" s="1508">
        <v>1331818</v>
      </c>
      <c r="BB1677" s="1508">
        <v>1931818</v>
      </c>
      <c r="BC1677" s="1508">
        <v>2231818</v>
      </c>
      <c r="BD1677" s="1508">
        <v>431818</v>
      </c>
      <c r="BE1677" s="2174"/>
      <c r="BF1677" s="1229"/>
      <c r="BG1677" s="1317"/>
      <c r="BH1677" s="1229"/>
      <c r="BI1677" s="1317"/>
      <c r="BJ1677" s="1229"/>
      <c r="BK1677" s="1317"/>
      <c r="BL1677" s="1229"/>
      <c r="BM1677" s="1229"/>
      <c r="BN1677" s="1229"/>
      <c r="BO1677" s="1490">
        <f t="shared" si="778"/>
        <v>0</v>
      </c>
      <c r="BP1677" s="1496">
        <f t="shared" si="616"/>
        <v>0</v>
      </c>
      <c r="BQ1677" s="1305"/>
      <c r="BS1677" s="1298"/>
      <c r="BT1677" s="1298"/>
      <c r="BU1677" s="1298"/>
      <c r="BV1677" s="1298"/>
      <c r="BW1677" s="1298"/>
    </row>
    <row r="1678" spans="1:75" ht="15" x14ac:dyDescent="0.25">
      <c r="A1678" s="1315"/>
      <c r="B1678" s="2051"/>
      <c r="C1678" s="1929"/>
      <c r="D1678" s="1305"/>
      <c r="E1678" s="1305"/>
      <c r="F1678" s="1266"/>
      <c r="G1678" s="1491">
        <f t="shared" si="763"/>
        <v>0</v>
      </c>
      <c r="H1678" s="1268"/>
      <c r="I1678" s="1492">
        <f t="shared" si="764"/>
        <v>0</v>
      </c>
      <c r="J1678" s="1268"/>
      <c r="K1678" s="1492">
        <f t="shared" si="765"/>
        <v>0</v>
      </c>
      <c r="L1678" s="2772"/>
      <c r="M1678" s="1492">
        <f t="shared" si="766"/>
        <v>0</v>
      </c>
      <c r="N1678" s="1505">
        <f t="shared" si="762"/>
        <v>0</v>
      </c>
      <c r="O1678" s="1494">
        <f t="shared" si="779"/>
        <v>0</v>
      </c>
      <c r="P1678" s="1494">
        <f t="shared" si="769"/>
        <v>0</v>
      </c>
      <c r="Q1678" s="1307"/>
      <c r="R1678" s="1508">
        <v>1331818</v>
      </c>
      <c r="S1678" s="1508">
        <v>1931818</v>
      </c>
      <c r="T1678" s="1508">
        <v>2231818</v>
      </c>
      <c r="U1678" s="1508">
        <v>431818</v>
      </c>
      <c r="V1678" s="1892"/>
      <c r="W1678" s="1229"/>
      <c r="X1678" s="2337"/>
      <c r="Y1678" s="1229"/>
      <c r="Z1678" s="2395"/>
      <c r="AA1678" s="1229"/>
      <c r="AB1678" s="1317"/>
      <c r="AC1678" s="1229"/>
      <c r="AD1678" s="1229"/>
      <c r="AE1678" s="1229"/>
      <c r="AF1678" s="1490">
        <f t="shared" si="770"/>
        <v>0</v>
      </c>
      <c r="AG1678" s="1316">
        <f t="shared" si="767"/>
        <v>0</v>
      </c>
      <c r="AH1678" s="1305"/>
      <c r="AI1678" s="1305"/>
      <c r="AJ1678" s="1267"/>
      <c r="AK1678" s="1317"/>
      <c r="AL1678" s="1317"/>
      <c r="AM1678" s="1305"/>
      <c r="AN1678" s="1305"/>
      <c r="AO1678" s="1266"/>
      <c r="AP1678" s="1491">
        <f t="shared" si="771"/>
        <v>0</v>
      </c>
      <c r="AQ1678" s="1268"/>
      <c r="AR1678" s="1492">
        <f t="shared" si="772"/>
        <v>0</v>
      </c>
      <c r="AS1678" s="1268"/>
      <c r="AT1678" s="1492">
        <f t="shared" si="773"/>
        <v>0</v>
      </c>
      <c r="AU1678" s="1268"/>
      <c r="AV1678" s="1492">
        <f t="shared" si="774"/>
        <v>0</v>
      </c>
      <c r="AW1678" s="1493">
        <f t="shared" si="775"/>
        <v>0</v>
      </c>
      <c r="AX1678" s="2153">
        <f t="shared" si="776"/>
        <v>0</v>
      </c>
      <c r="AY1678" s="1495">
        <f t="shared" si="777"/>
        <v>0</v>
      </c>
      <c r="AZ1678" s="1937"/>
      <c r="BA1678" s="1508">
        <v>1331818</v>
      </c>
      <c r="BB1678" s="1508">
        <v>1931818</v>
      </c>
      <c r="BC1678" s="1508">
        <v>2231818</v>
      </c>
      <c r="BD1678" s="1508">
        <v>431818</v>
      </c>
      <c r="BE1678" s="2174"/>
      <c r="BF1678" s="1229"/>
      <c r="BG1678" s="1317"/>
      <c r="BH1678" s="1229"/>
      <c r="BI1678" s="1317"/>
      <c r="BJ1678" s="1229"/>
      <c r="BK1678" s="1317"/>
      <c r="BL1678" s="1229"/>
      <c r="BM1678" s="1229"/>
      <c r="BN1678" s="1229"/>
      <c r="BO1678" s="1490">
        <f t="shared" si="778"/>
        <v>0</v>
      </c>
      <c r="BP1678" s="1496">
        <f t="shared" si="616"/>
        <v>0</v>
      </c>
      <c r="BQ1678" s="1305"/>
      <c r="BS1678" s="1298"/>
      <c r="BT1678" s="1298"/>
      <c r="BU1678" s="1298"/>
      <c r="BV1678" s="1298"/>
      <c r="BW1678" s="1298"/>
    </row>
    <row r="1679" spans="1:75" ht="15" x14ac:dyDescent="0.25">
      <c r="A1679" s="1315"/>
      <c r="B1679" s="2051"/>
      <c r="C1679" s="1929"/>
      <c r="D1679" s="1305"/>
      <c r="E1679" s="1305"/>
      <c r="F1679" s="1266"/>
      <c r="G1679" s="1491">
        <f t="shared" si="763"/>
        <v>0</v>
      </c>
      <c r="H1679" s="1268"/>
      <c r="I1679" s="1492">
        <f t="shared" si="764"/>
        <v>0</v>
      </c>
      <c r="J1679" s="1268"/>
      <c r="K1679" s="1492">
        <f t="shared" si="765"/>
        <v>0</v>
      </c>
      <c r="L1679" s="2772"/>
      <c r="M1679" s="1492">
        <f t="shared" si="766"/>
        <v>0</v>
      </c>
      <c r="N1679" s="1505">
        <f t="shared" si="762"/>
        <v>0</v>
      </c>
      <c r="O1679" s="1494">
        <f t="shared" si="779"/>
        <v>0</v>
      </c>
      <c r="P1679" s="1494">
        <f t="shared" si="769"/>
        <v>0</v>
      </c>
      <c r="Q1679" s="1307"/>
      <c r="R1679" s="1508">
        <v>1331818</v>
      </c>
      <c r="S1679" s="1508">
        <v>1931818</v>
      </c>
      <c r="T1679" s="1508">
        <v>2231818</v>
      </c>
      <c r="U1679" s="1508">
        <v>431818</v>
      </c>
      <c r="V1679" s="1892"/>
      <c r="W1679" s="1229"/>
      <c r="X1679" s="2337"/>
      <c r="Y1679" s="1229"/>
      <c r="Z1679" s="2395"/>
      <c r="AA1679" s="1229"/>
      <c r="AB1679" s="1317"/>
      <c r="AC1679" s="1229"/>
      <c r="AD1679" s="1229"/>
      <c r="AE1679" s="1229"/>
      <c r="AF1679" s="1490">
        <f t="shared" si="770"/>
        <v>0</v>
      </c>
      <c r="AG1679" s="1316">
        <f t="shared" si="767"/>
        <v>0</v>
      </c>
      <c r="AH1679" s="1305"/>
      <c r="AI1679" s="1305"/>
      <c r="AJ1679" s="1267"/>
      <c r="AK1679" s="1317"/>
      <c r="AL1679" s="1317"/>
      <c r="AM1679" s="1305"/>
      <c r="AN1679" s="1305"/>
      <c r="AO1679" s="1266"/>
      <c r="AP1679" s="1491">
        <f t="shared" si="771"/>
        <v>0</v>
      </c>
      <c r="AQ1679" s="1268"/>
      <c r="AR1679" s="1492">
        <f t="shared" si="772"/>
        <v>0</v>
      </c>
      <c r="AS1679" s="1268"/>
      <c r="AT1679" s="1492">
        <f t="shared" si="773"/>
        <v>0</v>
      </c>
      <c r="AU1679" s="1268"/>
      <c r="AV1679" s="1492">
        <f t="shared" si="774"/>
        <v>0</v>
      </c>
      <c r="AW1679" s="1493">
        <f t="shared" si="775"/>
        <v>0</v>
      </c>
      <c r="AX1679" s="2153">
        <f t="shared" si="776"/>
        <v>0</v>
      </c>
      <c r="AY1679" s="1495">
        <f t="shared" si="777"/>
        <v>0</v>
      </c>
      <c r="AZ1679" s="1937"/>
      <c r="BA1679" s="1508">
        <v>1331818</v>
      </c>
      <c r="BB1679" s="1508">
        <v>1931818</v>
      </c>
      <c r="BC1679" s="1508">
        <v>2231818</v>
      </c>
      <c r="BD1679" s="1508">
        <v>431818</v>
      </c>
      <c r="BE1679" s="2174"/>
      <c r="BF1679" s="1229"/>
      <c r="BG1679" s="1317"/>
      <c r="BH1679" s="1229"/>
      <c r="BI1679" s="1317"/>
      <c r="BJ1679" s="1229"/>
      <c r="BK1679" s="1317"/>
      <c r="BL1679" s="1229"/>
      <c r="BM1679" s="1229"/>
      <c r="BN1679" s="1229"/>
      <c r="BO1679" s="1490">
        <f t="shared" si="778"/>
        <v>0</v>
      </c>
      <c r="BP1679" s="1496">
        <f t="shared" si="616"/>
        <v>0</v>
      </c>
      <c r="BQ1679" s="1305"/>
      <c r="BS1679" s="1298"/>
      <c r="BT1679" s="1298"/>
      <c r="BU1679" s="1298"/>
      <c r="BV1679" s="1298"/>
      <c r="BW1679" s="1298"/>
    </row>
    <row r="1680" spans="1:75" ht="15" x14ac:dyDescent="0.25">
      <c r="A1680" s="1315"/>
      <c r="B1680" s="2051"/>
      <c r="C1680" s="1929"/>
      <c r="D1680" s="1305"/>
      <c r="E1680" s="1305"/>
      <c r="F1680" s="1266"/>
      <c r="G1680" s="1491">
        <f t="shared" si="763"/>
        <v>0</v>
      </c>
      <c r="H1680" s="1268"/>
      <c r="I1680" s="1492">
        <f t="shared" si="764"/>
        <v>0</v>
      </c>
      <c r="J1680" s="1268"/>
      <c r="K1680" s="1492">
        <f t="shared" si="765"/>
        <v>0</v>
      </c>
      <c r="L1680" s="2772"/>
      <c r="M1680" s="1492">
        <f t="shared" si="766"/>
        <v>0</v>
      </c>
      <c r="N1680" s="1505">
        <f t="shared" si="762"/>
        <v>0</v>
      </c>
      <c r="O1680" s="1494">
        <f t="shared" si="779"/>
        <v>0</v>
      </c>
      <c r="P1680" s="1494">
        <f t="shared" si="769"/>
        <v>0</v>
      </c>
      <c r="Q1680" s="1307"/>
      <c r="R1680" s="1508">
        <v>1331818</v>
      </c>
      <c r="S1680" s="1508">
        <v>1931818</v>
      </c>
      <c r="T1680" s="1508">
        <v>2231818</v>
      </c>
      <c r="U1680" s="1508">
        <v>431818</v>
      </c>
      <c r="V1680" s="1892"/>
      <c r="W1680" s="1229"/>
      <c r="X1680" s="2337"/>
      <c r="Y1680" s="1229"/>
      <c r="Z1680" s="2395"/>
      <c r="AA1680" s="1229"/>
      <c r="AB1680" s="1317"/>
      <c r="AC1680" s="1229"/>
      <c r="AD1680" s="1229"/>
      <c r="AE1680" s="1229"/>
      <c r="AF1680" s="1490">
        <f t="shared" si="770"/>
        <v>0</v>
      </c>
      <c r="AG1680" s="1316">
        <f t="shared" si="767"/>
        <v>0</v>
      </c>
      <c r="AH1680" s="1305"/>
      <c r="AI1680" s="1305"/>
      <c r="AJ1680" s="1267"/>
      <c r="AK1680" s="1317"/>
      <c r="AL1680" s="1317"/>
      <c r="AM1680" s="1305"/>
      <c r="AN1680" s="1305"/>
      <c r="AO1680" s="1266"/>
      <c r="AP1680" s="1491">
        <f t="shared" si="771"/>
        <v>0</v>
      </c>
      <c r="AQ1680" s="1268"/>
      <c r="AR1680" s="1492">
        <f t="shared" si="772"/>
        <v>0</v>
      </c>
      <c r="AS1680" s="1268"/>
      <c r="AT1680" s="1492">
        <f t="shared" si="773"/>
        <v>0</v>
      </c>
      <c r="AU1680" s="1268"/>
      <c r="AV1680" s="1492">
        <f t="shared" si="774"/>
        <v>0</v>
      </c>
      <c r="AW1680" s="1493">
        <f t="shared" si="775"/>
        <v>0</v>
      </c>
      <c r="AX1680" s="2153">
        <f t="shared" si="776"/>
        <v>0</v>
      </c>
      <c r="AY1680" s="1495">
        <f t="shared" si="777"/>
        <v>0</v>
      </c>
      <c r="AZ1680" s="1937"/>
      <c r="BA1680" s="1508">
        <v>1331818</v>
      </c>
      <c r="BB1680" s="1508">
        <v>1931818</v>
      </c>
      <c r="BC1680" s="1508">
        <v>2231818</v>
      </c>
      <c r="BD1680" s="1508">
        <v>431818</v>
      </c>
      <c r="BE1680" s="2174"/>
      <c r="BF1680" s="1229"/>
      <c r="BG1680" s="1317"/>
      <c r="BH1680" s="1229"/>
      <c r="BI1680" s="1317"/>
      <c r="BJ1680" s="1229"/>
      <c r="BK1680" s="1317"/>
      <c r="BL1680" s="1229"/>
      <c r="BM1680" s="1229"/>
      <c r="BN1680" s="1229"/>
      <c r="BO1680" s="1490">
        <f t="shared" si="778"/>
        <v>0</v>
      </c>
      <c r="BP1680" s="1496">
        <f t="shared" si="616"/>
        <v>0</v>
      </c>
      <c r="BQ1680" s="1305"/>
      <c r="BS1680" s="1298"/>
      <c r="BT1680" s="1298"/>
      <c r="BU1680" s="1298"/>
      <c r="BV1680" s="1298"/>
      <c r="BW1680" s="1298"/>
    </row>
    <row r="1681" spans="1:75" ht="15" x14ac:dyDescent="0.25">
      <c r="A1681" s="1315"/>
      <c r="B1681" s="2051"/>
      <c r="C1681" s="1929"/>
      <c r="D1681" s="1305"/>
      <c r="E1681" s="1305"/>
      <c r="F1681" s="1266"/>
      <c r="G1681" s="1491">
        <f t="shared" si="763"/>
        <v>0</v>
      </c>
      <c r="H1681" s="1268"/>
      <c r="I1681" s="1492">
        <f t="shared" si="764"/>
        <v>0</v>
      </c>
      <c r="J1681" s="1268"/>
      <c r="K1681" s="1492">
        <f t="shared" si="765"/>
        <v>0</v>
      </c>
      <c r="L1681" s="2772"/>
      <c r="M1681" s="1492">
        <f t="shared" si="766"/>
        <v>0</v>
      </c>
      <c r="N1681" s="1505">
        <f t="shared" si="762"/>
        <v>0</v>
      </c>
      <c r="O1681" s="1494">
        <f t="shared" si="779"/>
        <v>0</v>
      </c>
      <c r="P1681" s="1494">
        <f t="shared" si="769"/>
        <v>0</v>
      </c>
      <c r="Q1681" s="1307"/>
      <c r="R1681" s="1508">
        <v>1331818</v>
      </c>
      <c r="S1681" s="1508">
        <v>1931818</v>
      </c>
      <c r="T1681" s="1508">
        <v>2231818</v>
      </c>
      <c r="U1681" s="1508">
        <v>431818</v>
      </c>
      <c r="V1681" s="1892"/>
      <c r="W1681" s="1229"/>
      <c r="X1681" s="2337"/>
      <c r="Y1681" s="1229"/>
      <c r="Z1681" s="2395"/>
      <c r="AA1681" s="1229"/>
      <c r="AB1681" s="1317"/>
      <c r="AC1681" s="1229"/>
      <c r="AD1681" s="1229"/>
      <c r="AE1681" s="1229"/>
      <c r="AF1681" s="1490">
        <f t="shared" si="770"/>
        <v>0</v>
      </c>
      <c r="AG1681" s="1316">
        <f t="shared" si="767"/>
        <v>0</v>
      </c>
      <c r="AH1681" s="1305"/>
      <c r="AI1681" s="1305"/>
      <c r="AJ1681" s="1267"/>
      <c r="AK1681" s="1317"/>
      <c r="AL1681" s="1317"/>
      <c r="AM1681" s="1305"/>
      <c r="AN1681" s="1305"/>
      <c r="AO1681" s="1266"/>
      <c r="AP1681" s="1491">
        <f t="shared" si="771"/>
        <v>0</v>
      </c>
      <c r="AQ1681" s="1268"/>
      <c r="AR1681" s="1492">
        <f t="shared" si="772"/>
        <v>0</v>
      </c>
      <c r="AS1681" s="1268"/>
      <c r="AT1681" s="1492">
        <f t="shared" si="773"/>
        <v>0</v>
      </c>
      <c r="AU1681" s="1268"/>
      <c r="AV1681" s="1492">
        <f t="shared" si="774"/>
        <v>0</v>
      </c>
      <c r="AW1681" s="1493">
        <f t="shared" si="775"/>
        <v>0</v>
      </c>
      <c r="AX1681" s="2153">
        <f t="shared" si="776"/>
        <v>0</v>
      </c>
      <c r="AY1681" s="1495">
        <f t="shared" si="777"/>
        <v>0</v>
      </c>
      <c r="AZ1681" s="1937"/>
      <c r="BA1681" s="1508">
        <v>1331818</v>
      </c>
      <c r="BB1681" s="1508">
        <v>1931818</v>
      </c>
      <c r="BC1681" s="1508">
        <v>2231818</v>
      </c>
      <c r="BD1681" s="1508">
        <v>431818</v>
      </c>
      <c r="BE1681" s="2174"/>
      <c r="BF1681" s="1229"/>
      <c r="BG1681" s="1317"/>
      <c r="BH1681" s="1229"/>
      <c r="BI1681" s="1317"/>
      <c r="BJ1681" s="1229"/>
      <c r="BK1681" s="1317"/>
      <c r="BL1681" s="1229"/>
      <c r="BM1681" s="1229"/>
      <c r="BN1681" s="1229"/>
      <c r="BO1681" s="1490">
        <f t="shared" si="778"/>
        <v>0</v>
      </c>
      <c r="BP1681" s="1496">
        <f t="shared" si="616"/>
        <v>0</v>
      </c>
      <c r="BQ1681" s="1305"/>
      <c r="BS1681" s="1298"/>
      <c r="BT1681" s="1298"/>
      <c r="BU1681" s="1298"/>
      <c r="BV1681" s="1298"/>
      <c r="BW1681" s="1298"/>
    </row>
    <row r="1682" spans="1:75" ht="15" x14ac:dyDescent="0.25">
      <c r="A1682" s="1315"/>
      <c r="B1682" s="2051"/>
      <c r="C1682" s="1929"/>
      <c r="D1682" s="1305"/>
      <c r="E1682" s="1305"/>
      <c r="F1682" s="1266"/>
      <c r="G1682" s="1491">
        <f t="shared" si="763"/>
        <v>0</v>
      </c>
      <c r="H1682" s="1268"/>
      <c r="I1682" s="1492">
        <f t="shared" si="764"/>
        <v>0</v>
      </c>
      <c r="J1682" s="1268"/>
      <c r="K1682" s="1492">
        <f t="shared" si="765"/>
        <v>0</v>
      </c>
      <c r="L1682" s="2772"/>
      <c r="M1682" s="1492">
        <f t="shared" si="766"/>
        <v>0</v>
      </c>
      <c r="N1682" s="1505">
        <f t="shared" si="762"/>
        <v>0</v>
      </c>
      <c r="O1682" s="1494">
        <f t="shared" si="779"/>
        <v>0</v>
      </c>
      <c r="P1682" s="1494">
        <f t="shared" si="769"/>
        <v>0</v>
      </c>
      <c r="Q1682" s="1307"/>
      <c r="R1682" s="1508">
        <v>1331818</v>
      </c>
      <c r="S1682" s="1508">
        <v>1931818</v>
      </c>
      <c r="T1682" s="1508">
        <v>2231818</v>
      </c>
      <c r="U1682" s="1508">
        <v>431818</v>
      </c>
      <c r="V1682" s="1892"/>
      <c r="W1682" s="1229"/>
      <c r="X1682" s="2337"/>
      <c r="Y1682" s="1229"/>
      <c r="Z1682" s="2395"/>
      <c r="AA1682" s="1229"/>
      <c r="AB1682" s="1317"/>
      <c r="AC1682" s="1229"/>
      <c r="AD1682" s="1229"/>
      <c r="AE1682" s="1229"/>
      <c r="AF1682" s="1490">
        <f t="shared" si="770"/>
        <v>0</v>
      </c>
      <c r="AG1682" s="1316">
        <f t="shared" si="767"/>
        <v>0</v>
      </c>
      <c r="AH1682" s="1305"/>
      <c r="AI1682" s="1305"/>
      <c r="AJ1682" s="1267"/>
      <c r="AK1682" s="1317"/>
      <c r="AL1682" s="1317"/>
      <c r="AM1682" s="1305"/>
      <c r="AN1682" s="1305"/>
      <c r="AO1682" s="1266"/>
      <c r="AP1682" s="1491">
        <f t="shared" si="771"/>
        <v>0</v>
      </c>
      <c r="AQ1682" s="1268"/>
      <c r="AR1682" s="1492">
        <f t="shared" si="772"/>
        <v>0</v>
      </c>
      <c r="AS1682" s="1268"/>
      <c r="AT1682" s="1492">
        <f t="shared" si="773"/>
        <v>0</v>
      </c>
      <c r="AU1682" s="1268"/>
      <c r="AV1682" s="1492">
        <f t="shared" si="774"/>
        <v>0</v>
      </c>
      <c r="AW1682" s="1493">
        <f t="shared" si="775"/>
        <v>0</v>
      </c>
      <c r="AX1682" s="2153">
        <f t="shared" si="776"/>
        <v>0</v>
      </c>
      <c r="AY1682" s="1495">
        <f t="shared" si="777"/>
        <v>0</v>
      </c>
      <c r="AZ1682" s="1937"/>
      <c r="BA1682" s="1508">
        <v>1331818</v>
      </c>
      <c r="BB1682" s="1508">
        <v>1931818</v>
      </c>
      <c r="BC1682" s="1508">
        <v>2231818</v>
      </c>
      <c r="BD1682" s="1508">
        <v>431818</v>
      </c>
      <c r="BE1682" s="2174"/>
      <c r="BF1682" s="1229"/>
      <c r="BG1682" s="1317"/>
      <c r="BH1682" s="1229"/>
      <c r="BI1682" s="1317"/>
      <c r="BJ1682" s="1229"/>
      <c r="BK1682" s="1317"/>
      <c r="BL1682" s="1229"/>
      <c r="BM1682" s="1229"/>
      <c r="BN1682" s="1229"/>
      <c r="BO1682" s="1490">
        <f t="shared" si="778"/>
        <v>0</v>
      </c>
      <c r="BP1682" s="1496">
        <f t="shared" si="616"/>
        <v>0</v>
      </c>
      <c r="BQ1682" s="1305"/>
      <c r="BS1682" s="1298"/>
      <c r="BT1682" s="1298"/>
      <c r="BU1682" s="1298"/>
      <c r="BV1682" s="1298"/>
      <c r="BW1682" s="1298"/>
    </row>
    <row r="1683" spans="1:75" ht="15" x14ac:dyDescent="0.25">
      <c r="A1683" s="1315"/>
      <c r="B1683" s="2051"/>
      <c r="C1683" s="1929"/>
      <c r="D1683" s="1305"/>
      <c r="E1683" s="1305"/>
      <c r="F1683" s="1266"/>
      <c r="G1683" s="1491">
        <f t="shared" si="763"/>
        <v>0</v>
      </c>
      <c r="H1683" s="1268"/>
      <c r="I1683" s="1492">
        <f t="shared" si="764"/>
        <v>0</v>
      </c>
      <c r="J1683" s="1268"/>
      <c r="K1683" s="1492">
        <f t="shared" si="765"/>
        <v>0</v>
      </c>
      <c r="L1683" s="2772"/>
      <c r="M1683" s="1492">
        <f t="shared" si="766"/>
        <v>0</v>
      </c>
      <c r="N1683" s="1505">
        <f t="shared" si="762"/>
        <v>0</v>
      </c>
      <c r="O1683" s="1494">
        <f t="shared" si="779"/>
        <v>0</v>
      </c>
      <c r="P1683" s="1494">
        <f t="shared" si="769"/>
        <v>0</v>
      </c>
      <c r="Q1683" s="1307"/>
      <c r="R1683" s="1508">
        <v>1331818</v>
      </c>
      <c r="S1683" s="1508">
        <v>1931818</v>
      </c>
      <c r="T1683" s="1508">
        <v>2231818</v>
      </c>
      <c r="U1683" s="1508">
        <v>431818</v>
      </c>
      <c r="V1683" s="1892"/>
      <c r="W1683" s="1229"/>
      <c r="X1683" s="2337"/>
      <c r="Y1683" s="1229"/>
      <c r="Z1683" s="2395"/>
      <c r="AA1683" s="1229"/>
      <c r="AB1683" s="1317"/>
      <c r="AC1683" s="1229"/>
      <c r="AD1683" s="1229"/>
      <c r="AE1683" s="1229"/>
      <c r="AF1683" s="1490">
        <f t="shared" si="770"/>
        <v>0</v>
      </c>
      <c r="AG1683" s="1316">
        <f t="shared" si="767"/>
        <v>0</v>
      </c>
      <c r="AH1683" s="1305"/>
      <c r="AI1683" s="1305"/>
      <c r="AJ1683" s="1267"/>
      <c r="AK1683" s="1317"/>
      <c r="AL1683" s="1317"/>
      <c r="AM1683" s="1305"/>
      <c r="AN1683" s="1305"/>
      <c r="AO1683" s="1266"/>
      <c r="AP1683" s="1491">
        <f t="shared" si="771"/>
        <v>0</v>
      </c>
      <c r="AQ1683" s="1268"/>
      <c r="AR1683" s="1492">
        <f t="shared" si="772"/>
        <v>0</v>
      </c>
      <c r="AS1683" s="1268"/>
      <c r="AT1683" s="1492">
        <f t="shared" si="773"/>
        <v>0</v>
      </c>
      <c r="AU1683" s="1268"/>
      <c r="AV1683" s="1492">
        <f t="shared" si="774"/>
        <v>0</v>
      </c>
      <c r="AW1683" s="1493">
        <f t="shared" si="775"/>
        <v>0</v>
      </c>
      <c r="AX1683" s="2153">
        <f t="shared" si="776"/>
        <v>0</v>
      </c>
      <c r="AY1683" s="1495">
        <f t="shared" si="777"/>
        <v>0</v>
      </c>
      <c r="AZ1683" s="1937"/>
      <c r="BA1683" s="1508">
        <v>1331818</v>
      </c>
      <c r="BB1683" s="1508">
        <v>1931818</v>
      </c>
      <c r="BC1683" s="1508">
        <v>2231818</v>
      </c>
      <c r="BD1683" s="1508">
        <v>431818</v>
      </c>
      <c r="BE1683" s="2174"/>
      <c r="BF1683" s="1229"/>
      <c r="BG1683" s="1317"/>
      <c r="BH1683" s="1229"/>
      <c r="BI1683" s="1317"/>
      <c r="BJ1683" s="1229"/>
      <c r="BK1683" s="1317"/>
      <c r="BL1683" s="1229"/>
      <c r="BM1683" s="1229"/>
      <c r="BN1683" s="1229"/>
      <c r="BO1683" s="1490">
        <f t="shared" si="778"/>
        <v>0</v>
      </c>
      <c r="BP1683" s="1496">
        <f t="shared" si="616"/>
        <v>0</v>
      </c>
      <c r="BQ1683" s="1305"/>
      <c r="BS1683" s="1298"/>
      <c r="BT1683" s="1298"/>
      <c r="BU1683" s="1298"/>
      <c r="BV1683" s="1298"/>
      <c r="BW1683" s="1298"/>
    </row>
    <row r="1684" spans="1:75" ht="15" x14ac:dyDescent="0.25">
      <c r="A1684" s="1315"/>
      <c r="B1684" s="2051"/>
      <c r="C1684" s="1929"/>
      <c r="D1684" s="1305"/>
      <c r="E1684" s="1305"/>
      <c r="F1684" s="1266"/>
      <c r="G1684" s="1491">
        <f t="shared" si="763"/>
        <v>0</v>
      </c>
      <c r="H1684" s="1268"/>
      <c r="I1684" s="1492">
        <f t="shared" si="764"/>
        <v>0</v>
      </c>
      <c r="J1684" s="1268"/>
      <c r="K1684" s="1492">
        <f t="shared" si="765"/>
        <v>0</v>
      </c>
      <c r="L1684" s="2772"/>
      <c r="M1684" s="1492">
        <f t="shared" si="766"/>
        <v>0</v>
      </c>
      <c r="N1684" s="1505">
        <f t="shared" si="762"/>
        <v>0</v>
      </c>
      <c r="O1684" s="1494">
        <f t="shared" si="779"/>
        <v>0</v>
      </c>
      <c r="P1684" s="1494">
        <f t="shared" si="769"/>
        <v>0</v>
      </c>
      <c r="Q1684" s="1307"/>
      <c r="R1684" s="1508">
        <v>1331818</v>
      </c>
      <c r="S1684" s="1508">
        <v>1931818</v>
      </c>
      <c r="T1684" s="1508">
        <v>2231818</v>
      </c>
      <c r="U1684" s="1508">
        <v>431818</v>
      </c>
      <c r="V1684" s="1892"/>
      <c r="W1684" s="1229"/>
      <c r="X1684" s="2337"/>
      <c r="Y1684" s="1229"/>
      <c r="Z1684" s="2395"/>
      <c r="AA1684" s="1229"/>
      <c r="AB1684" s="1317"/>
      <c r="AC1684" s="1229"/>
      <c r="AD1684" s="1229"/>
      <c r="AE1684" s="1229"/>
      <c r="AF1684" s="1490">
        <f t="shared" si="770"/>
        <v>0</v>
      </c>
      <c r="AG1684" s="1316">
        <f t="shared" si="767"/>
        <v>0</v>
      </c>
      <c r="AH1684" s="1305"/>
      <c r="AI1684" s="1305"/>
      <c r="AJ1684" s="1267"/>
      <c r="AK1684" s="1317"/>
      <c r="AL1684" s="1317"/>
      <c r="AM1684" s="1305"/>
      <c r="AN1684" s="1305"/>
      <c r="AO1684" s="1266"/>
      <c r="AP1684" s="1491">
        <f t="shared" si="771"/>
        <v>0</v>
      </c>
      <c r="AQ1684" s="1268"/>
      <c r="AR1684" s="1492">
        <f t="shared" si="772"/>
        <v>0</v>
      </c>
      <c r="AS1684" s="1268"/>
      <c r="AT1684" s="1492">
        <f t="shared" si="773"/>
        <v>0</v>
      </c>
      <c r="AU1684" s="1268"/>
      <c r="AV1684" s="1492">
        <f t="shared" si="774"/>
        <v>0</v>
      </c>
      <c r="AW1684" s="1493">
        <f t="shared" si="775"/>
        <v>0</v>
      </c>
      <c r="AX1684" s="2153">
        <f t="shared" si="776"/>
        <v>0</v>
      </c>
      <c r="AY1684" s="1495">
        <f t="shared" si="777"/>
        <v>0</v>
      </c>
      <c r="AZ1684" s="1937"/>
      <c r="BA1684" s="1508">
        <v>1331818</v>
      </c>
      <c r="BB1684" s="1508">
        <v>1931818</v>
      </c>
      <c r="BC1684" s="1508">
        <v>2231818</v>
      </c>
      <c r="BD1684" s="1508">
        <v>431818</v>
      </c>
      <c r="BE1684" s="2174"/>
      <c r="BF1684" s="1229"/>
      <c r="BG1684" s="1317"/>
      <c r="BH1684" s="1229"/>
      <c r="BI1684" s="1317"/>
      <c r="BJ1684" s="1229"/>
      <c r="BK1684" s="1317"/>
      <c r="BL1684" s="1229"/>
      <c r="BM1684" s="1229"/>
      <c r="BN1684" s="1229"/>
      <c r="BO1684" s="1490">
        <f t="shared" si="778"/>
        <v>0</v>
      </c>
      <c r="BP1684" s="1496">
        <f t="shared" si="616"/>
        <v>0</v>
      </c>
      <c r="BQ1684" s="1305"/>
      <c r="BS1684" s="1298"/>
      <c r="BT1684" s="1298"/>
      <c r="BU1684" s="1298"/>
      <c r="BV1684" s="1298"/>
      <c r="BW1684" s="1298"/>
    </row>
    <row r="1685" spans="1:75" ht="15" x14ac:dyDescent="0.25">
      <c r="A1685" s="1315"/>
      <c r="B1685" s="2051"/>
      <c r="C1685" s="1929"/>
      <c r="D1685" s="1305"/>
      <c r="E1685" s="1305"/>
      <c r="F1685" s="1266"/>
      <c r="G1685" s="1491">
        <f t="shared" ref="G1685:G1716" si="780">F1685*R1686</f>
        <v>0</v>
      </c>
      <c r="H1685" s="1268"/>
      <c r="I1685" s="1492">
        <f t="shared" ref="I1685:I1716" si="781">H1685*S1686</f>
        <v>0</v>
      </c>
      <c r="J1685" s="1268"/>
      <c r="K1685" s="1492">
        <f t="shared" ref="K1685:K1716" si="782">J1685*T1686</f>
        <v>0</v>
      </c>
      <c r="L1685" s="2772"/>
      <c r="M1685" s="1492">
        <f t="shared" ref="M1685:M1716" si="783">L1685*U1686</f>
        <v>0</v>
      </c>
      <c r="N1685" s="1505">
        <f t="shared" si="762"/>
        <v>0</v>
      </c>
      <c r="O1685" s="1494">
        <f t="shared" si="779"/>
        <v>0</v>
      </c>
      <c r="P1685" s="1494">
        <f t="shared" si="769"/>
        <v>0</v>
      </c>
      <c r="Q1685" s="1307"/>
      <c r="R1685" s="1508">
        <v>1331818</v>
      </c>
      <c r="S1685" s="1508">
        <v>1931818</v>
      </c>
      <c r="T1685" s="1508">
        <v>2231818</v>
      </c>
      <c r="U1685" s="1508">
        <v>431818</v>
      </c>
      <c r="V1685" s="1892"/>
      <c r="W1685" s="1229"/>
      <c r="X1685" s="2337"/>
      <c r="Y1685" s="1229"/>
      <c r="Z1685" s="2395"/>
      <c r="AA1685" s="1229"/>
      <c r="AB1685" s="1317"/>
      <c r="AC1685" s="1229"/>
      <c r="AD1685" s="1229"/>
      <c r="AE1685" s="1229"/>
      <c r="AF1685" s="1490">
        <f t="shared" si="770"/>
        <v>0</v>
      </c>
      <c r="AG1685" s="1316">
        <f t="shared" si="767"/>
        <v>0</v>
      </c>
      <c r="AH1685" s="1305"/>
      <c r="AI1685" s="1305"/>
      <c r="AJ1685" s="1267"/>
      <c r="AK1685" s="1317"/>
      <c r="AL1685" s="1317"/>
      <c r="AM1685" s="1305"/>
      <c r="AN1685" s="1305"/>
      <c r="AO1685" s="1266"/>
      <c r="AP1685" s="1491">
        <f t="shared" si="771"/>
        <v>0</v>
      </c>
      <c r="AQ1685" s="1268"/>
      <c r="AR1685" s="1492">
        <f t="shared" si="772"/>
        <v>0</v>
      </c>
      <c r="AS1685" s="1268"/>
      <c r="AT1685" s="1492">
        <f t="shared" si="773"/>
        <v>0</v>
      </c>
      <c r="AU1685" s="1268"/>
      <c r="AV1685" s="1492">
        <f t="shared" si="774"/>
        <v>0</v>
      </c>
      <c r="AW1685" s="1493">
        <f t="shared" si="775"/>
        <v>0</v>
      </c>
      <c r="AX1685" s="2153">
        <f t="shared" si="776"/>
        <v>0</v>
      </c>
      <c r="AY1685" s="1495">
        <f t="shared" si="777"/>
        <v>0</v>
      </c>
      <c r="AZ1685" s="1937"/>
      <c r="BA1685" s="1508">
        <v>1331818</v>
      </c>
      <c r="BB1685" s="1508">
        <v>1931818</v>
      </c>
      <c r="BC1685" s="1508">
        <v>2231818</v>
      </c>
      <c r="BD1685" s="1508">
        <v>431818</v>
      </c>
      <c r="BE1685" s="2174"/>
      <c r="BF1685" s="1229"/>
      <c r="BG1685" s="1317"/>
      <c r="BH1685" s="1229"/>
      <c r="BI1685" s="1317"/>
      <c r="BJ1685" s="1229"/>
      <c r="BK1685" s="1317"/>
      <c r="BL1685" s="1229"/>
      <c r="BM1685" s="1229"/>
      <c r="BN1685" s="1229"/>
      <c r="BO1685" s="1490">
        <f t="shared" si="778"/>
        <v>0</v>
      </c>
      <c r="BP1685" s="1496">
        <f t="shared" si="616"/>
        <v>0</v>
      </c>
      <c r="BQ1685" s="1305"/>
      <c r="BS1685" s="1298"/>
      <c r="BT1685" s="1298"/>
      <c r="BU1685" s="1298"/>
      <c r="BV1685" s="1298"/>
      <c r="BW1685" s="1298"/>
    </row>
    <row r="1686" spans="1:75" ht="15" x14ac:dyDescent="0.25">
      <c r="A1686" s="1315"/>
      <c r="B1686" s="2051"/>
      <c r="C1686" s="1929"/>
      <c r="D1686" s="1305"/>
      <c r="E1686" s="1305"/>
      <c r="F1686" s="1266"/>
      <c r="G1686" s="1491">
        <f t="shared" si="780"/>
        <v>0</v>
      </c>
      <c r="H1686" s="1268"/>
      <c r="I1686" s="1492">
        <f t="shared" si="781"/>
        <v>0</v>
      </c>
      <c r="J1686" s="1268"/>
      <c r="K1686" s="1492">
        <f t="shared" si="782"/>
        <v>0</v>
      </c>
      <c r="L1686" s="2772"/>
      <c r="M1686" s="1492">
        <f t="shared" si="783"/>
        <v>0</v>
      </c>
      <c r="N1686" s="1505">
        <f t="shared" si="762"/>
        <v>0</v>
      </c>
      <c r="O1686" s="1494">
        <f t="shared" si="779"/>
        <v>0</v>
      </c>
      <c r="P1686" s="1494">
        <f t="shared" si="769"/>
        <v>0</v>
      </c>
      <c r="Q1686" s="1307"/>
      <c r="R1686" s="1508">
        <v>1331818</v>
      </c>
      <c r="S1686" s="1508">
        <v>1931818</v>
      </c>
      <c r="T1686" s="1508">
        <v>2231818</v>
      </c>
      <c r="U1686" s="1508">
        <v>431818</v>
      </c>
      <c r="V1686" s="1892"/>
      <c r="W1686" s="1229"/>
      <c r="X1686" s="2337"/>
      <c r="Y1686" s="1229"/>
      <c r="Z1686" s="2395"/>
      <c r="AA1686" s="1229"/>
      <c r="AB1686" s="1317"/>
      <c r="AC1686" s="1229"/>
      <c r="AD1686" s="1229"/>
      <c r="AE1686" s="1229"/>
      <c r="AF1686" s="1490">
        <f t="shared" si="770"/>
        <v>0</v>
      </c>
      <c r="AG1686" s="1316">
        <f t="shared" ref="AG1686:AG1717" si="784">O1685-AF1686</f>
        <v>0</v>
      </c>
      <c r="AH1686" s="1305"/>
      <c r="AI1686" s="1305"/>
      <c r="AJ1686" s="1267"/>
      <c r="AK1686" s="1317"/>
      <c r="AL1686" s="1317"/>
      <c r="AM1686" s="1305"/>
      <c r="AN1686" s="1305"/>
      <c r="AO1686" s="1266"/>
      <c r="AP1686" s="1491">
        <f t="shared" si="771"/>
        <v>0</v>
      </c>
      <c r="AQ1686" s="1268"/>
      <c r="AR1686" s="1492">
        <f t="shared" si="772"/>
        <v>0</v>
      </c>
      <c r="AS1686" s="1268"/>
      <c r="AT1686" s="1492">
        <f t="shared" si="773"/>
        <v>0</v>
      </c>
      <c r="AU1686" s="1268"/>
      <c r="AV1686" s="1492">
        <f t="shared" si="774"/>
        <v>0</v>
      </c>
      <c r="AW1686" s="1493">
        <f t="shared" si="775"/>
        <v>0</v>
      </c>
      <c r="AX1686" s="2153">
        <f t="shared" si="776"/>
        <v>0</v>
      </c>
      <c r="AY1686" s="1495">
        <f t="shared" si="777"/>
        <v>0</v>
      </c>
      <c r="AZ1686" s="1937"/>
      <c r="BA1686" s="1508">
        <v>1331818</v>
      </c>
      <c r="BB1686" s="1508">
        <v>1931818</v>
      </c>
      <c r="BC1686" s="1508">
        <v>2231818</v>
      </c>
      <c r="BD1686" s="1508">
        <v>431818</v>
      </c>
      <c r="BE1686" s="2174"/>
      <c r="BF1686" s="1229"/>
      <c r="BG1686" s="1317"/>
      <c r="BH1686" s="1229"/>
      <c r="BI1686" s="1317"/>
      <c r="BJ1686" s="1229"/>
      <c r="BK1686" s="1317"/>
      <c r="BL1686" s="1229"/>
      <c r="BM1686" s="1229"/>
      <c r="BN1686" s="1229"/>
      <c r="BO1686" s="1490">
        <f t="shared" si="778"/>
        <v>0</v>
      </c>
      <c r="BP1686" s="1496">
        <f t="shared" si="616"/>
        <v>0</v>
      </c>
      <c r="BQ1686" s="1305"/>
      <c r="BS1686" s="1298"/>
      <c r="BT1686" s="1298"/>
      <c r="BU1686" s="1298"/>
      <c r="BV1686" s="1298"/>
      <c r="BW1686" s="1298"/>
    </row>
    <row r="1687" spans="1:75" ht="15" x14ac:dyDescent="0.25">
      <c r="A1687" s="1315"/>
      <c r="B1687" s="2051"/>
      <c r="C1687" s="1929"/>
      <c r="D1687" s="1305"/>
      <c r="E1687" s="1305"/>
      <c r="F1687" s="1266"/>
      <c r="G1687" s="1491">
        <f t="shared" si="780"/>
        <v>0</v>
      </c>
      <c r="H1687" s="1268"/>
      <c r="I1687" s="1492">
        <f t="shared" si="781"/>
        <v>0</v>
      </c>
      <c r="J1687" s="1268"/>
      <c r="K1687" s="1492">
        <f t="shared" si="782"/>
        <v>0</v>
      </c>
      <c r="L1687" s="2772"/>
      <c r="M1687" s="1492">
        <f t="shared" si="783"/>
        <v>0</v>
      </c>
      <c r="N1687" s="1505">
        <f t="shared" si="762"/>
        <v>0</v>
      </c>
      <c r="O1687" s="1494">
        <f t="shared" si="779"/>
        <v>0</v>
      </c>
      <c r="P1687" s="1494">
        <f t="shared" si="769"/>
        <v>0</v>
      </c>
      <c r="Q1687" s="1307"/>
      <c r="R1687" s="1508">
        <v>1331818</v>
      </c>
      <c r="S1687" s="1508">
        <v>1931818</v>
      </c>
      <c r="T1687" s="1508">
        <v>2231818</v>
      </c>
      <c r="U1687" s="1508">
        <v>431818</v>
      </c>
      <c r="V1687" s="1892"/>
      <c r="W1687" s="1229"/>
      <c r="X1687" s="2337"/>
      <c r="Y1687" s="1229"/>
      <c r="Z1687" s="2395"/>
      <c r="AA1687" s="1229"/>
      <c r="AB1687" s="1317"/>
      <c r="AC1687" s="1229"/>
      <c r="AD1687" s="1229"/>
      <c r="AE1687" s="1229"/>
      <c r="AF1687" s="1490">
        <f t="shared" si="770"/>
        <v>0</v>
      </c>
      <c r="AG1687" s="1316">
        <f t="shared" si="784"/>
        <v>0</v>
      </c>
      <c r="AH1687" s="1305"/>
      <c r="AI1687" s="1305"/>
      <c r="AJ1687" s="1267"/>
      <c r="AK1687" s="1317"/>
      <c r="AL1687" s="1317"/>
      <c r="AM1687" s="1305"/>
      <c r="AN1687" s="1305"/>
      <c r="AO1687" s="1266"/>
      <c r="AP1687" s="1491">
        <f t="shared" si="771"/>
        <v>0</v>
      </c>
      <c r="AQ1687" s="1268"/>
      <c r="AR1687" s="1492">
        <f t="shared" si="772"/>
        <v>0</v>
      </c>
      <c r="AS1687" s="1268"/>
      <c r="AT1687" s="1492">
        <f t="shared" si="773"/>
        <v>0</v>
      </c>
      <c r="AU1687" s="1268"/>
      <c r="AV1687" s="1492">
        <f t="shared" si="774"/>
        <v>0</v>
      </c>
      <c r="AW1687" s="1493">
        <f t="shared" si="775"/>
        <v>0</v>
      </c>
      <c r="AX1687" s="2153">
        <f t="shared" si="776"/>
        <v>0</v>
      </c>
      <c r="AY1687" s="1495">
        <f t="shared" si="777"/>
        <v>0</v>
      </c>
      <c r="AZ1687" s="1937"/>
      <c r="BA1687" s="1508">
        <v>1331818</v>
      </c>
      <c r="BB1687" s="1508">
        <v>1931818</v>
      </c>
      <c r="BC1687" s="1508">
        <v>2231818</v>
      </c>
      <c r="BD1687" s="1508">
        <v>431818</v>
      </c>
      <c r="BE1687" s="2174"/>
      <c r="BF1687" s="1229"/>
      <c r="BG1687" s="1317"/>
      <c r="BH1687" s="1229"/>
      <c r="BI1687" s="1317"/>
      <c r="BJ1687" s="1229"/>
      <c r="BK1687" s="1317"/>
      <c r="BL1687" s="1229"/>
      <c r="BM1687" s="1229"/>
      <c r="BN1687" s="1229"/>
      <c r="BO1687" s="1490">
        <f t="shared" si="778"/>
        <v>0</v>
      </c>
      <c r="BP1687" s="1496">
        <f t="shared" si="616"/>
        <v>0</v>
      </c>
      <c r="BQ1687" s="1305"/>
      <c r="BS1687" s="1298"/>
      <c r="BT1687" s="1298"/>
      <c r="BU1687" s="1298"/>
      <c r="BV1687" s="1298"/>
      <c r="BW1687" s="1298"/>
    </row>
    <row r="1688" spans="1:75" ht="15" x14ac:dyDescent="0.25">
      <c r="A1688" s="1315"/>
      <c r="B1688" s="2051"/>
      <c r="C1688" s="1929"/>
      <c r="D1688" s="1305"/>
      <c r="E1688" s="1305"/>
      <c r="F1688" s="1266"/>
      <c r="G1688" s="1491">
        <f t="shared" si="780"/>
        <v>0</v>
      </c>
      <c r="H1688" s="1268"/>
      <c r="I1688" s="1492">
        <f t="shared" si="781"/>
        <v>0</v>
      </c>
      <c r="J1688" s="1268"/>
      <c r="K1688" s="1492">
        <f t="shared" si="782"/>
        <v>0</v>
      </c>
      <c r="L1688" s="2772"/>
      <c r="M1688" s="1492">
        <f t="shared" si="783"/>
        <v>0</v>
      </c>
      <c r="N1688" s="1505">
        <f t="shared" si="762"/>
        <v>0</v>
      </c>
      <c r="O1688" s="1494">
        <f t="shared" si="779"/>
        <v>0</v>
      </c>
      <c r="P1688" s="1494">
        <f t="shared" si="769"/>
        <v>0</v>
      </c>
      <c r="Q1688" s="1307"/>
      <c r="R1688" s="1508">
        <v>1331818</v>
      </c>
      <c r="S1688" s="1508">
        <v>1931818</v>
      </c>
      <c r="T1688" s="1508">
        <v>2231818</v>
      </c>
      <c r="U1688" s="1508">
        <v>431818</v>
      </c>
      <c r="V1688" s="1892"/>
      <c r="W1688" s="1229"/>
      <c r="X1688" s="2337"/>
      <c r="Y1688" s="1229"/>
      <c r="Z1688" s="2395"/>
      <c r="AA1688" s="1229"/>
      <c r="AB1688" s="1317"/>
      <c r="AC1688" s="1229"/>
      <c r="AD1688" s="1229"/>
      <c r="AE1688" s="1229"/>
      <c r="AF1688" s="1490">
        <f t="shared" si="770"/>
        <v>0</v>
      </c>
      <c r="AG1688" s="1316">
        <f t="shared" si="784"/>
        <v>0</v>
      </c>
      <c r="AH1688" s="1305"/>
      <c r="AI1688" s="1305"/>
      <c r="AJ1688" s="1267"/>
      <c r="AK1688" s="1317"/>
      <c r="AL1688" s="1317"/>
      <c r="AM1688" s="1305"/>
      <c r="AN1688" s="1305"/>
      <c r="AO1688" s="1266"/>
      <c r="AP1688" s="1491">
        <f t="shared" si="771"/>
        <v>0</v>
      </c>
      <c r="AQ1688" s="1268"/>
      <c r="AR1688" s="1492">
        <f t="shared" si="772"/>
        <v>0</v>
      </c>
      <c r="AS1688" s="1268"/>
      <c r="AT1688" s="1492">
        <f t="shared" si="773"/>
        <v>0</v>
      </c>
      <c r="AU1688" s="1268"/>
      <c r="AV1688" s="1492">
        <f t="shared" si="774"/>
        <v>0</v>
      </c>
      <c r="AW1688" s="1493">
        <f t="shared" si="775"/>
        <v>0</v>
      </c>
      <c r="AX1688" s="2153">
        <f t="shared" si="776"/>
        <v>0</v>
      </c>
      <c r="AY1688" s="1495">
        <f t="shared" si="777"/>
        <v>0</v>
      </c>
      <c r="AZ1688" s="1937"/>
      <c r="BA1688" s="1508">
        <v>1331818</v>
      </c>
      <c r="BB1688" s="1508">
        <v>1931818</v>
      </c>
      <c r="BC1688" s="1508">
        <v>2231818</v>
      </c>
      <c r="BD1688" s="1508">
        <v>431818</v>
      </c>
      <c r="BE1688" s="2174"/>
      <c r="BF1688" s="1229"/>
      <c r="BG1688" s="1317"/>
      <c r="BH1688" s="1229"/>
      <c r="BI1688" s="1317"/>
      <c r="BJ1688" s="1229"/>
      <c r="BK1688" s="1317"/>
      <c r="BL1688" s="1229"/>
      <c r="BM1688" s="1229"/>
      <c r="BN1688" s="1229"/>
      <c r="BO1688" s="1490">
        <f t="shared" si="778"/>
        <v>0</v>
      </c>
      <c r="BP1688" s="1496">
        <f t="shared" si="616"/>
        <v>0</v>
      </c>
      <c r="BQ1688" s="1305"/>
      <c r="BS1688" s="1298"/>
      <c r="BT1688" s="1298"/>
      <c r="BU1688" s="1298"/>
      <c r="BV1688" s="1298"/>
      <c r="BW1688" s="1298"/>
    </row>
    <row r="1689" spans="1:75" ht="15" x14ac:dyDescent="0.25">
      <c r="A1689" s="1315"/>
      <c r="B1689" s="2051"/>
      <c r="C1689" s="1929"/>
      <c r="D1689" s="1305"/>
      <c r="E1689" s="1305"/>
      <c r="F1689" s="1266"/>
      <c r="G1689" s="1491">
        <f t="shared" si="780"/>
        <v>0</v>
      </c>
      <c r="H1689" s="1268"/>
      <c r="I1689" s="1492">
        <f t="shared" si="781"/>
        <v>0</v>
      </c>
      <c r="J1689" s="1268"/>
      <c r="K1689" s="1492">
        <f t="shared" si="782"/>
        <v>0</v>
      </c>
      <c r="L1689" s="2772"/>
      <c r="M1689" s="1492">
        <f t="shared" si="783"/>
        <v>0</v>
      </c>
      <c r="N1689" s="1505">
        <f t="shared" si="762"/>
        <v>0</v>
      </c>
      <c r="O1689" s="1494">
        <f t="shared" si="779"/>
        <v>0</v>
      </c>
      <c r="P1689" s="1494">
        <f t="shared" si="769"/>
        <v>0</v>
      </c>
      <c r="Q1689" s="1307"/>
      <c r="R1689" s="1508">
        <v>1331818</v>
      </c>
      <c r="S1689" s="1508">
        <v>1931818</v>
      </c>
      <c r="T1689" s="1508">
        <v>2231818</v>
      </c>
      <c r="U1689" s="1508">
        <v>431818</v>
      </c>
      <c r="V1689" s="1892"/>
      <c r="W1689" s="1229"/>
      <c r="X1689" s="2337"/>
      <c r="Y1689" s="1229"/>
      <c r="Z1689" s="2395"/>
      <c r="AA1689" s="1229"/>
      <c r="AB1689" s="1317"/>
      <c r="AC1689" s="1229"/>
      <c r="AD1689" s="1229"/>
      <c r="AE1689" s="1229"/>
      <c r="AF1689" s="1490">
        <f t="shared" si="770"/>
        <v>0</v>
      </c>
      <c r="AG1689" s="1316">
        <f t="shared" si="784"/>
        <v>0</v>
      </c>
      <c r="AH1689" s="1305"/>
      <c r="AI1689" s="1305"/>
      <c r="AJ1689" s="1267"/>
      <c r="AK1689" s="1317"/>
      <c r="AL1689" s="1317"/>
      <c r="AM1689" s="1305"/>
      <c r="AN1689" s="1305"/>
      <c r="AO1689" s="1266"/>
      <c r="AP1689" s="1491">
        <f t="shared" si="771"/>
        <v>0</v>
      </c>
      <c r="AQ1689" s="1268"/>
      <c r="AR1689" s="1492">
        <f t="shared" si="772"/>
        <v>0</v>
      </c>
      <c r="AS1689" s="1268"/>
      <c r="AT1689" s="1492">
        <f t="shared" si="773"/>
        <v>0</v>
      </c>
      <c r="AU1689" s="1268"/>
      <c r="AV1689" s="1492">
        <f t="shared" si="774"/>
        <v>0</v>
      </c>
      <c r="AW1689" s="1493">
        <f t="shared" si="775"/>
        <v>0</v>
      </c>
      <c r="AX1689" s="2153">
        <f t="shared" si="776"/>
        <v>0</v>
      </c>
      <c r="AY1689" s="1495">
        <f t="shared" si="777"/>
        <v>0</v>
      </c>
      <c r="AZ1689" s="1937"/>
      <c r="BA1689" s="1508">
        <v>1331818</v>
      </c>
      <c r="BB1689" s="1508">
        <v>1931818</v>
      </c>
      <c r="BC1689" s="1508">
        <v>2231818</v>
      </c>
      <c r="BD1689" s="1508">
        <v>431818</v>
      </c>
      <c r="BE1689" s="2174"/>
      <c r="BF1689" s="1229"/>
      <c r="BG1689" s="1317"/>
      <c r="BH1689" s="1229"/>
      <c r="BI1689" s="1317"/>
      <c r="BJ1689" s="1229"/>
      <c r="BK1689" s="1317"/>
      <c r="BL1689" s="1229"/>
      <c r="BM1689" s="1229"/>
      <c r="BN1689" s="1229"/>
      <c r="BO1689" s="1490">
        <f t="shared" si="778"/>
        <v>0</v>
      </c>
      <c r="BP1689" s="1496">
        <f t="shared" si="616"/>
        <v>0</v>
      </c>
      <c r="BQ1689" s="1305"/>
      <c r="BS1689" s="1298"/>
      <c r="BT1689" s="1298"/>
      <c r="BU1689" s="1298"/>
      <c r="BV1689" s="1298"/>
      <c r="BW1689" s="1298"/>
    </row>
    <row r="1690" spans="1:75" ht="15" x14ac:dyDescent="0.25">
      <c r="A1690" s="1315"/>
      <c r="B1690" s="2051"/>
      <c r="C1690" s="1929"/>
      <c r="D1690" s="1305"/>
      <c r="E1690" s="1305"/>
      <c r="F1690" s="1266"/>
      <c r="G1690" s="1491">
        <f t="shared" si="780"/>
        <v>0</v>
      </c>
      <c r="H1690" s="1268"/>
      <c r="I1690" s="1492">
        <f t="shared" si="781"/>
        <v>0</v>
      </c>
      <c r="J1690" s="1268"/>
      <c r="K1690" s="1492">
        <f t="shared" si="782"/>
        <v>0</v>
      </c>
      <c r="L1690" s="2772"/>
      <c r="M1690" s="1492">
        <f t="shared" si="783"/>
        <v>0</v>
      </c>
      <c r="N1690" s="1505">
        <f t="shared" si="762"/>
        <v>0</v>
      </c>
      <c r="O1690" s="1494">
        <f t="shared" si="779"/>
        <v>0</v>
      </c>
      <c r="P1690" s="1494">
        <f t="shared" si="769"/>
        <v>0</v>
      </c>
      <c r="Q1690" s="1307"/>
      <c r="R1690" s="1508">
        <v>1331818</v>
      </c>
      <c r="S1690" s="1508">
        <v>1931818</v>
      </c>
      <c r="T1690" s="1508">
        <v>2231818</v>
      </c>
      <c r="U1690" s="1508">
        <v>431818</v>
      </c>
      <c r="V1690" s="1892"/>
      <c r="W1690" s="1229"/>
      <c r="X1690" s="2337"/>
      <c r="Y1690" s="1229"/>
      <c r="Z1690" s="2395"/>
      <c r="AA1690" s="1229"/>
      <c r="AB1690" s="1317"/>
      <c r="AC1690" s="1229"/>
      <c r="AD1690" s="1229"/>
      <c r="AE1690" s="1229"/>
      <c r="AF1690" s="1490">
        <f t="shared" si="770"/>
        <v>0</v>
      </c>
      <c r="AG1690" s="1316">
        <f t="shared" si="784"/>
        <v>0</v>
      </c>
      <c r="AH1690" s="1305"/>
      <c r="AI1690" s="1305"/>
      <c r="AJ1690" s="1267"/>
      <c r="AK1690" s="1317"/>
      <c r="AL1690" s="1317"/>
      <c r="AM1690" s="1305"/>
      <c r="AN1690" s="1305"/>
      <c r="AO1690" s="1266"/>
      <c r="AP1690" s="1491">
        <f t="shared" si="771"/>
        <v>0</v>
      </c>
      <c r="AQ1690" s="1268"/>
      <c r="AR1690" s="1492">
        <f t="shared" si="772"/>
        <v>0</v>
      </c>
      <c r="AS1690" s="1268"/>
      <c r="AT1690" s="1492">
        <f t="shared" si="773"/>
        <v>0</v>
      </c>
      <c r="AU1690" s="1268"/>
      <c r="AV1690" s="1492">
        <f t="shared" si="774"/>
        <v>0</v>
      </c>
      <c r="AW1690" s="1493">
        <f t="shared" si="775"/>
        <v>0</v>
      </c>
      <c r="AX1690" s="2153">
        <f t="shared" si="776"/>
        <v>0</v>
      </c>
      <c r="AY1690" s="1495">
        <f t="shared" si="777"/>
        <v>0</v>
      </c>
      <c r="AZ1690" s="1937"/>
      <c r="BA1690" s="1508">
        <v>1331818</v>
      </c>
      <c r="BB1690" s="1508">
        <v>1931818</v>
      </c>
      <c r="BC1690" s="1508">
        <v>2231818</v>
      </c>
      <c r="BD1690" s="1508">
        <v>431818</v>
      </c>
      <c r="BE1690" s="2174"/>
      <c r="BF1690" s="1229"/>
      <c r="BG1690" s="1317"/>
      <c r="BH1690" s="1229"/>
      <c r="BI1690" s="1317"/>
      <c r="BJ1690" s="1229"/>
      <c r="BK1690" s="1317"/>
      <c r="BL1690" s="1229"/>
      <c r="BM1690" s="1229"/>
      <c r="BN1690" s="1229"/>
      <c r="BO1690" s="1490">
        <f t="shared" si="778"/>
        <v>0</v>
      </c>
      <c r="BP1690" s="1496">
        <f t="shared" si="616"/>
        <v>0</v>
      </c>
      <c r="BQ1690" s="1305"/>
      <c r="BS1690" s="1298"/>
      <c r="BT1690" s="1298"/>
      <c r="BU1690" s="1298"/>
      <c r="BV1690" s="1298"/>
      <c r="BW1690" s="1298"/>
    </row>
    <row r="1691" spans="1:75" ht="15" x14ac:dyDescent="0.25">
      <c r="A1691" s="1315"/>
      <c r="B1691" s="2051"/>
      <c r="C1691" s="1929"/>
      <c r="D1691" s="1305"/>
      <c r="E1691" s="1305"/>
      <c r="F1691" s="1266"/>
      <c r="G1691" s="1491">
        <f t="shared" si="780"/>
        <v>0</v>
      </c>
      <c r="H1691" s="1268"/>
      <c r="I1691" s="1492">
        <f t="shared" si="781"/>
        <v>0</v>
      </c>
      <c r="J1691" s="1268"/>
      <c r="K1691" s="1492">
        <f t="shared" si="782"/>
        <v>0</v>
      </c>
      <c r="L1691" s="2772"/>
      <c r="M1691" s="1492">
        <f t="shared" si="783"/>
        <v>0</v>
      </c>
      <c r="N1691" s="1505">
        <f t="shared" si="762"/>
        <v>0</v>
      </c>
      <c r="O1691" s="1494">
        <f t="shared" si="779"/>
        <v>0</v>
      </c>
      <c r="P1691" s="1494">
        <f t="shared" si="769"/>
        <v>0</v>
      </c>
      <c r="Q1691" s="1307"/>
      <c r="R1691" s="1508">
        <v>1331818</v>
      </c>
      <c r="S1691" s="1508">
        <v>1931818</v>
      </c>
      <c r="T1691" s="1508">
        <v>2231818</v>
      </c>
      <c r="U1691" s="1508">
        <v>431818</v>
      </c>
      <c r="V1691" s="1892"/>
      <c r="W1691" s="1229"/>
      <c r="X1691" s="2337"/>
      <c r="Y1691" s="1229"/>
      <c r="Z1691" s="2395"/>
      <c r="AA1691" s="1229"/>
      <c r="AB1691" s="1317"/>
      <c r="AC1691" s="1229"/>
      <c r="AD1691" s="1229"/>
      <c r="AE1691" s="1229"/>
      <c r="AF1691" s="1490">
        <f t="shared" si="770"/>
        <v>0</v>
      </c>
      <c r="AG1691" s="1316">
        <f t="shared" si="784"/>
        <v>0</v>
      </c>
      <c r="AH1691" s="1305"/>
      <c r="AI1691" s="1305"/>
      <c r="AJ1691" s="1267"/>
      <c r="AK1691" s="1317"/>
      <c r="AL1691" s="1317"/>
      <c r="AM1691" s="1305"/>
      <c r="AN1691" s="1305"/>
      <c r="AO1691" s="1266"/>
      <c r="AP1691" s="1491">
        <f t="shared" si="771"/>
        <v>0</v>
      </c>
      <c r="AQ1691" s="1268"/>
      <c r="AR1691" s="1492">
        <f t="shared" si="772"/>
        <v>0</v>
      </c>
      <c r="AS1691" s="1268"/>
      <c r="AT1691" s="1492">
        <f t="shared" si="773"/>
        <v>0</v>
      </c>
      <c r="AU1691" s="1268"/>
      <c r="AV1691" s="1492">
        <f t="shared" si="774"/>
        <v>0</v>
      </c>
      <c r="AW1691" s="1493">
        <f t="shared" si="775"/>
        <v>0</v>
      </c>
      <c r="AX1691" s="2153">
        <f t="shared" si="776"/>
        <v>0</v>
      </c>
      <c r="AY1691" s="1495">
        <f t="shared" si="777"/>
        <v>0</v>
      </c>
      <c r="AZ1691" s="1937"/>
      <c r="BA1691" s="1508">
        <v>1331818</v>
      </c>
      <c r="BB1691" s="1508">
        <v>1931818</v>
      </c>
      <c r="BC1691" s="1508">
        <v>2231818</v>
      </c>
      <c r="BD1691" s="1508">
        <v>431818</v>
      </c>
      <c r="BE1691" s="2174"/>
      <c r="BF1691" s="1229"/>
      <c r="BG1691" s="1317"/>
      <c r="BH1691" s="1229"/>
      <c r="BI1691" s="1317"/>
      <c r="BJ1691" s="1229"/>
      <c r="BK1691" s="1317"/>
      <c r="BL1691" s="1229"/>
      <c r="BM1691" s="1229"/>
      <c r="BN1691" s="1229"/>
      <c r="BO1691" s="1490">
        <f t="shared" si="778"/>
        <v>0</v>
      </c>
      <c r="BP1691" s="1496">
        <f t="shared" si="616"/>
        <v>0</v>
      </c>
      <c r="BQ1691" s="1305"/>
      <c r="BS1691" s="1298"/>
      <c r="BT1691" s="1298"/>
      <c r="BU1691" s="1298"/>
      <c r="BV1691" s="1298"/>
      <c r="BW1691" s="1298"/>
    </row>
    <row r="1692" spans="1:75" ht="15" x14ac:dyDescent="0.25">
      <c r="A1692" s="1315"/>
      <c r="B1692" s="2051"/>
      <c r="C1692" s="1929"/>
      <c r="D1692" s="1305"/>
      <c r="E1692" s="1305"/>
      <c r="F1692" s="1266"/>
      <c r="G1692" s="1491">
        <f t="shared" si="780"/>
        <v>0</v>
      </c>
      <c r="H1692" s="1268"/>
      <c r="I1692" s="1492">
        <f t="shared" si="781"/>
        <v>0</v>
      </c>
      <c r="J1692" s="1268"/>
      <c r="K1692" s="1492">
        <f t="shared" si="782"/>
        <v>0</v>
      </c>
      <c r="L1692" s="2772"/>
      <c r="M1692" s="1492">
        <f t="shared" si="783"/>
        <v>0</v>
      </c>
      <c r="N1692" s="1505">
        <f t="shared" si="762"/>
        <v>0</v>
      </c>
      <c r="O1692" s="1494">
        <f t="shared" si="779"/>
        <v>0</v>
      </c>
      <c r="P1692" s="1494">
        <f t="shared" si="769"/>
        <v>0</v>
      </c>
      <c r="Q1692" s="1307"/>
      <c r="R1692" s="1508">
        <v>1331818</v>
      </c>
      <c r="S1692" s="1508">
        <v>1931818</v>
      </c>
      <c r="T1692" s="1508">
        <v>2231818</v>
      </c>
      <c r="U1692" s="1508">
        <v>431818</v>
      </c>
      <c r="V1692" s="1892"/>
      <c r="W1692" s="1229"/>
      <c r="X1692" s="2337"/>
      <c r="Y1692" s="1229"/>
      <c r="Z1692" s="2395"/>
      <c r="AA1692" s="1229"/>
      <c r="AB1692" s="1317"/>
      <c r="AC1692" s="1229"/>
      <c r="AD1692" s="1229"/>
      <c r="AE1692" s="1229"/>
      <c r="AF1692" s="1490">
        <f t="shared" si="770"/>
        <v>0</v>
      </c>
      <c r="AG1692" s="1316">
        <f t="shared" si="784"/>
        <v>0</v>
      </c>
      <c r="AH1692" s="1305"/>
      <c r="AI1692" s="1305"/>
      <c r="AJ1692" s="1267"/>
      <c r="AK1692" s="1317"/>
      <c r="AL1692" s="1317"/>
      <c r="AM1692" s="1305"/>
      <c r="AN1692" s="1305"/>
      <c r="AO1692" s="1266"/>
      <c r="AP1692" s="1491">
        <f t="shared" si="771"/>
        <v>0</v>
      </c>
      <c r="AQ1692" s="1268"/>
      <c r="AR1692" s="1492">
        <f t="shared" si="772"/>
        <v>0</v>
      </c>
      <c r="AS1692" s="1268"/>
      <c r="AT1692" s="1492">
        <f t="shared" si="773"/>
        <v>0</v>
      </c>
      <c r="AU1692" s="1268"/>
      <c r="AV1692" s="1492">
        <f t="shared" si="774"/>
        <v>0</v>
      </c>
      <c r="AW1692" s="1493">
        <f t="shared" si="775"/>
        <v>0</v>
      </c>
      <c r="AX1692" s="2153">
        <f t="shared" si="776"/>
        <v>0</v>
      </c>
      <c r="AY1692" s="1495">
        <f t="shared" si="777"/>
        <v>0</v>
      </c>
      <c r="AZ1692" s="1937"/>
      <c r="BA1692" s="1508">
        <v>1331818</v>
      </c>
      <c r="BB1692" s="1508">
        <v>1931818</v>
      </c>
      <c r="BC1692" s="1508">
        <v>2231818</v>
      </c>
      <c r="BD1692" s="1508">
        <v>431818</v>
      </c>
      <c r="BE1692" s="2174"/>
      <c r="BF1692" s="1229"/>
      <c r="BG1692" s="1317"/>
      <c r="BH1692" s="1229"/>
      <c r="BI1692" s="1317"/>
      <c r="BJ1692" s="1229"/>
      <c r="BK1692" s="1317"/>
      <c r="BL1692" s="1229"/>
      <c r="BM1692" s="1229"/>
      <c r="BN1692" s="1229"/>
      <c r="BO1692" s="1490">
        <f t="shared" si="778"/>
        <v>0</v>
      </c>
      <c r="BP1692" s="1496">
        <f t="shared" si="616"/>
        <v>0</v>
      </c>
      <c r="BQ1692" s="1305"/>
      <c r="BS1692" s="1298"/>
      <c r="BT1692" s="1298"/>
      <c r="BU1692" s="1298"/>
      <c r="BV1692" s="1298"/>
      <c r="BW1692" s="1298"/>
    </row>
    <row r="1693" spans="1:75" ht="15" x14ac:dyDescent="0.25">
      <c r="A1693" s="1315"/>
      <c r="B1693" s="2051"/>
      <c r="C1693" s="1929"/>
      <c r="D1693" s="1305"/>
      <c r="E1693" s="1305"/>
      <c r="F1693" s="1266"/>
      <c r="G1693" s="1491">
        <f t="shared" si="780"/>
        <v>0</v>
      </c>
      <c r="H1693" s="1268"/>
      <c r="I1693" s="1492">
        <f t="shared" si="781"/>
        <v>0</v>
      </c>
      <c r="J1693" s="1268"/>
      <c r="K1693" s="1492">
        <f t="shared" si="782"/>
        <v>0</v>
      </c>
      <c r="L1693" s="2772"/>
      <c r="M1693" s="1492">
        <f t="shared" si="783"/>
        <v>0</v>
      </c>
      <c r="N1693" s="1505">
        <f t="shared" si="762"/>
        <v>0</v>
      </c>
      <c r="O1693" s="1494">
        <f t="shared" si="779"/>
        <v>0</v>
      </c>
      <c r="P1693" s="1494">
        <f t="shared" si="769"/>
        <v>0</v>
      </c>
      <c r="Q1693" s="1307"/>
      <c r="R1693" s="1508">
        <v>1331818</v>
      </c>
      <c r="S1693" s="1508">
        <v>1931818</v>
      </c>
      <c r="T1693" s="1508">
        <v>2231818</v>
      </c>
      <c r="U1693" s="1508">
        <v>431818</v>
      </c>
      <c r="V1693" s="1892"/>
      <c r="W1693" s="1229"/>
      <c r="X1693" s="2337"/>
      <c r="Y1693" s="1229"/>
      <c r="Z1693" s="2395"/>
      <c r="AA1693" s="1229"/>
      <c r="AB1693" s="1317"/>
      <c r="AC1693" s="1229"/>
      <c r="AD1693" s="1229"/>
      <c r="AE1693" s="1229"/>
      <c r="AF1693" s="1490">
        <f t="shared" si="770"/>
        <v>0</v>
      </c>
      <c r="AG1693" s="1316">
        <f t="shared" si="784"/>
        <v>0</v>
      </c>
      <c r="AH1693" s="1305"/>
      <c r="AI1693" s="1305"/>
      <c r="AJ1693" s="1267"/>
      <c r="AK1693" s="1317"/>
      <c r="AL1693" s="1317"/>
      <c r="AM1693" s="1305"/>
      <c r="AN1693" s="1305"/>
      <c r="AO1693" s="1266"/>
      <c r="AP1693" s="1491">
        <f t="shared" si="771"/>
        <v>0</v>
      </c>
      <c r="AQ1693" s="1268"/>
      <c r="AR1693" s="1492">
        <f t="shared" si="772"/>
        <v>0</v>
      </c>
      <c r="AS1693" s="1268"/>
      <c r="AT1693" s="1492">
        <f t="shared" si="773"/>
        <v>0</v>
      </c>
      <c r="AU1693" s="1268"/>
      <c r="AV1693" s="1492">
        <f t="shared" si="774"/>
        <v>0</v>
      </c>
      <c r="AW1693" s="1493">
        <f t="shared" si="775"/>
        <v>0</v>
      </c>
      <c r="AX1693" s="2153">
        <f t="shared" si="776"/>
        <v>0</v>
      </c>
      <c r="AY1693" s="1495">
        <f t="shared" si="777"/>
        <v>0</v>
      </c>
      <c r="AZ1693" s="1937"/>
      <c r="BA1693" s="1508">
        <v>1331818</v>
      </c>
      <c r="BB1693" s="1508">
        <v>1931818</v>
      </c>
      <c r="BC1693" s="1508">
        <v>2231818</v>
      </c>
      <c r="BD1693" s="1508">
        <v>431818</v>
      </c>
      <c r="BE1693" s="2174"/>
      <c r="BF1693" s="1229"/>
      <c r="BG1693" s="1317"/>
      <c r="BH1693" s="1229"/>
      <c r="BI1693" s="1317"/>
      <c r="BJ1693" s="1229"/>
      <c r="BK1693" s="1317"/>
      <c r="BL1693" s="1229"/>
      <c r="BM1693" s="1229"/>
      <c r="BN1693" s="1229"/>
      <c r="BO1693" s="1490">
        <f t="shared" si="778"/>
        <v>0</v>
      </c>
      <c r="BP1693" s="1496">
        <f t="shared" si="616"/>
        <v>0</v>
      </c>
      <c r="BQ1693" s="1305"/>
      <c r="BS1693" s="1298"/>
      <c r="BT1693" s="1298"/>
      <c r="BU1693" s="1298"/>
      <c r="BV1693" s="1298"/>
      <c r="BW1693" s="1298"/>
    </row>
    <row r="1694" spans="1:75" ht="15" x14ac:dyDescent="0.25">
      <c r="A1694" s="1315"/>
      <c r="B1694" s="2051"/>
      <c r="C1694" s="1929"/>
      <c r="D1694" s="1305"/>
      <c r="E1694" s="1305"/>
      <c r="F1694" s="1266"/>
      <c r="G1694" s="1491">
        <f t="shared" si="780"/>
        <v>0</v>
      </c>
      <c r="H1694" s="1268"/>
      <c r="I1694" s="1492">
        <f t="shared" si="781"/>
        <v>0</v>
      </c>
      <c r="J1694" s="1268"/>
      <c r="K1694" s="1492">
        <f t="shared" si="782"/>
        <v>0</v>
      </c>
      <c r="L1694" s="2772"/>
      <c r="M1694" s="1492">
        <f t="shared" si="783"/>
        <v>0</v>
      </c>
      <c r="N1694" s="1505">
        <f t="shared" si="762"/>
        <v>0</v>
      </c>
      <c r="O1694" s="1494">
        <f t="shared" si="779"/>
        <v>0</v>
      </c>
      <c r="P1694" s="1494">
        <f t="shared" si="769"/>
        <v>0</v>
      </c>
      <c r="Q1694" s="1307"/>
      <c r="R1694" s="1508">
        <v>1331818</v>
      </c>
      <c r="S1694" s="1508">
        <v>1931818</v>
      </c>
      <c r="T1694" s="1508">
        <v>2231818</v>
      </c>
      <c r="U1694" s="1508">
        <v>431818</v>
      </c>
      <c r="V1694" s="1892"/>
      <c r="W1694" s="1229"/>
      <c r="X1694" s="2337"/>
      <c r="Y1694" s="1229"/>
      <c r="Z1694" s="2395"/>
      <c r="AA1694" s="1229"/>
      <c r="AB1694" s="1317"/>
      <c r="AC1694" s="1229"/>
      <c r="AD1694" s="1229"/>
      <c r="AE1694" s="1229"/>
      <c r="AF1694" s="1490">
        <f t="shared" si="770"/>
        <v>0</v>
      </c>
      <c r="AG1694" s="1316">
        <f t="shared" si="784"/>
        <v>0</v>
      </c>
      <c r="AH1694" s="1305"/>
      <c r="AI1694" s="1305"/>
      <c r="AJ1694" s="1267"/>
      <c r="AK1694" s="1317"/>
      <c r="AL1694" s="1317"/>
      <c r="AM1694" s="1305"/>
      <c r="AN1694" s="1305"/>
      <c r="AO1694" s="1266"/>
      <c r="AP1694" s="1491">
        <f t="shared" si="771"/>
        <v>0</v>
      </c>
      <c r="AQ1694" s="1268"/>
      <c r="AR1694" s="1492">
        <f t="shared" si="772"/>
        <v>0</v>
      </c>
      <c r="AS1694" s="1268"/>
      <c r="AT1694" s="1492">
        <f t="shared" si="773"/>
        <v>0</v>
      </c>
      <c r="AU1694" s="1268"/>
      <c r="AV1694" s="1492">
        <f t="shared" si="774"/>
        <v>0</v>
      </c>
      <c r="AW1694" s="1493">
        <f t="shared" si="775"/>
        <v>0</v>
      </c>
      <c r="AX1694" s="2153">
        <f t="shared" si="776"/>
        <v>0</v>
      </c>
      <c r="AY1694" s="1495">
        <f t="shared" si="777"/>
        <v>0</v>
      </c>
      <c r="AZ1694" s="1937"/>
      <c r="BA1694" s="1508">
        <v>1331818</v>
      </c>
      <c r="BB1694" s="1508">
        <v>1931818</v>
      </c>
      <c r="BC1694" s="1508">
        <v>2231818</v>
      </c>
      <c r="BD1694" s="1508">
        <v>431818</v>
      </c>
      <c r="BE1694" s="2174"/>
      <c r="BF1694" s="1229"/>
      <c r="BG1694" s="1317"/>
      <c r="BH1694" s="1229"/>
      <c r="BI1694" s="1317"/>
      <c r="BJ1694" s="1229"/>
      <c r="BK1694" s="1317"/>
      <c r="BL1694" s="1229"/>
      <c r="BM1694" s="1229"/>
      <c r="BN1694" s="1229"/>
      <c r="BO1694" s="1490">
        <f t="shared" si="778"/>
        <v>0</v>
      </c>
      <c r="BP1694" s="1496">
        <f t="shared" si="616"/>
        <v>0</v>
      </c>
      <c r="BQ1694" s="1305"/>
      <c r="BS1694" s="1298"/>
      <c r="BT1694" s="1298"/>
      <c r="BU1694" s="1298"/>
      <c r="BV1694" s="1298"/>
      <c r="BW1694" s="1298"/>
    </row>
    <row r="1695" spans="1:75" ht="15" x14ac:dyDescent="0.25">
      <c r="A1695" s="1315"/>
      <c r="B1695" s="2051"/>
      <c r="C1695" s="1929"/>
      <c r="D1695" s="1305"/>
      <c r="E1695" s="1305"/>
      <c r="F1695" s="1266"/>
      <c r="G1695" s="1491">
        <f t="shared" si="780"/>
        <v>0</v>
      </c>
      <c r="H1695" s="1268"/>
      <c r="I1695" s="1492">
        <f t="shared" si="781"/>
        <v>0</v>
      </c>
      <c r="J1695" s="1268"/>
      <c r="K1695" s="1492">
        <f t="shared" si="782"/>
        <v>0</v>
      </c>
      <c r="L1695" s="2772"/>
      <c r="M1695" s="1492">
        <f t="shared" si="783"/>
        <v>0</v>
      </c>
      <c r="N1695" s="1505">
        <f t="shared" si="762"/>
        <v>0</v>
      </c>
      <c r="O1695" s="1494">
        <f t="shared" si="779"/>
        <v>0</v>
      </c>
      <c r="P1695" s="1494">
        <f t="shared" si="769"/>
        <v>0</v>
      </c>
      <c r="Q1695" s="1307"/>
      <c r="R1695" s="1508">
        <v>1331818</v>
      </c>
      <c r="S1695" s="1508">
        <v>1931818</v>
      </c>
      <c r="T1695" s="1508">
        <v>2231818</v>
      </c>
      <c r="U1695" s="1508">
        <v>431818</v>
      </c>
      <c r="V1695" s="1892"/>
      <c r="W1695" s="1229"/>
      <c r="X1695" s="2337"/>
      <c r="Y1695" s="1229"/>
      <c r="Z1695" s="2395"/>
      <c r="AA1695" s="1229"/>
      <c r="AB1695" s="1317"/>
      <c r="AC1695" s="1229"/>
      <c r="AD1695" s="1229"/>
      <c r="AE1695" s="1229"/>
      <c r="AF1695" s="1490">
        <f t="shared" si="770"/>
        <v>0</v>
      </c>
      <c r="AG1695" s="1316">
        <f t="shared" si="784"/>
        <v>0</v>
      </c>
      <c r="AH1695" s="1305"/>
      <c r="AI1695" s="1305"/>
      <c r="AJ1695" s="1267"/>
      <c r="AK1695" s="1317"/>
      <c r="AL1695" s="1317"/>
      <c r="AM1695" s="1305"/>
      <c r="AN1695" s="1305"/>
      <c r="AO1695" s="1266"/>
      <c r="AP1695" s="1491">
        <f t="shared" si="771"/>
        <v>0</v>
      </c>
      <c r="AQ1695" s="1268"/>
      <c r="AR1695" s="1492">
        <f t="shared" si="772"/>
        <v>0</v>
      </c>
      <c r="AS1695" s="1268"/>
      <c r="AT1695" s="1492">
        <f t="shared" si="773"/>
        <v>0</v>
      </c>
      <c r="AU1695" s="1268"/>
      <c r="AV1695" s="1492">
        <f t="shared" si="774"/>
        <v>0</v>
      </c>
      <c r="AW1695" s="1493">
        <f t="shared" si="775"/>
        <v>0</v>
      </c>
      <c r="AX1695" s="2153">
        <f t="shared" si="776"/>
        <v>0</v>
      </c>
      <c r="AY1695" s="1495">
        <f t="shared" si="777"/>
        <v>0</v>
      </c>
      <c r="AZ1695" s="1937"/>
      <c r="BA1695" s="1508">
        <v>1331818</v>
      </c>
      <c r="BB1695" s="1508">
        <v>1931818</v>
      </c>
      <c r="BC1695" s="1508">
        <v>2231818</v>
      </c>
      <c r="BD1695" s="1508">
        <v>431818</v>
      </c>
      <c r="BE1695" s="2174"/>
      <c r="BF1695" s="1229"/>
      <c r="BG1695" s="1317"/>
      <c r="BH1695" s="1229"/>
      <c r="BI1695" s="1317"/>
      <c r="BJ1695" s="1229"/>
      <c r="BK1695" s="1317"/>
      <c r="BL1695" s="1229"/>
      <c r="BM1695" s="1229"/>
      <c r="BN1695" s="1229"/>
      <c r="BO1695" s="1490">
        <f t="shared" si="778"/>
        <v>0</v>
      </c>
      <c r="BP1695" s="1496">
        <f t="shared" si="616"/>
        <v>0</v>
      </c>
      <c r="BQ1695" s="1305"/>
      <c r="BS1695" s="1298"/>
      <c r="BT1695" s="1298"/>
      <c r="BU1695" s="1298"/>
      <c r="BV1695" s="1298"/>
      <c r="BW1695" s="1298"/>
    </row>
    <row r="1696" spans="1:75" ht="15" x14ac:dyDescent="0.25">
      <c r="A1696" s="1315"/>
      <c r="B1696" s="2051"/>
      <c r="C1696" s="1929"/>
      <c r="D1696" s="1305"/>
      <c r="E1696" s="1305"/>
      <c r="F1696" s="1266"/>
      <c r="G1696" s="1491">
        <f t="shared" si="780"/>
        <v>0</v>
      </c>
      <c r="H1696" s="1268"/>
      <c r="I1696" s="1492">
        <f t="shared" si="781"/>
        <v>0</v>
      </c>
      <c r="J1696" s="1268"/>
      <c r="K1696" s="1492">
        <f t="shared" si="782"/>
        <v>0</v>
      </c>
      <c r="L1696" s="2772"/>
      <c r="M1696" s="1492">
        <f t="shared" si="783"/>
        <v>0</v>
      </c>
      <c r="N1696" s="1505">
        <f t="shared" si="762"/>
        <v>0</v>
      </c>
      <c r="O1696" s="1494">
        <f t="shared" si="779"/>
        <v>0</v>
      </c>
      <c r="P1696" s="1494">
        <f t="shared" si="769"/>
        <v>0</v>
      </c>
      <c r="Q1696" s="1307"/>
      <c r="R1696" s="1508">
        <v>1331818</v>
      </c>
      <c r="S1696" s="1508">
        <v>1931818</v>
      </c>
      <c r="T1696" s="1508">
        <v>2231818</v>
      </c>
      <c r="U1696" s="1508">
        <v>431818</v>
      </c>
      <c r="V1696" s="1892"/>
      <c r="W1696" s="1229"/>
      <c r="X1696" s="2337"/>
      <c r="Y1696" s="1229"/>
      <c r="Z1696" s="2395"/>
      <c r="AA1696" s="1229"/>
      <c r="AB1696" s="1317"/>
      <c r="AC1696" s="1229"/>
      <c r="AD1696" s="1229"/>
      <c r="AE1696" s="1229"/>
      <c r="AF1696" s="1490">
        <f t="shared" si="770"/>
        <v>0</v>
      </c>
      <c r="AG1696" s="1316">
        <f t="shared" si="784"/>
        <v>0</v>
      </c>
      <c r="AH1696" s="1305"/>
      <c r="AI1696" s="1305"/>
      <c r="AJ1696" s="1267"/>
      <c r="AK1696" s="1317"/>
      <c r="AL1696" s="1317"/>
      <c r="AM1696" s="1305"/>
      <c r="AN1696" s="1305"/>
      <c r="AO1696" s="1266"/>
      <c r="AP1696" s="1491">
        <f t="shared" si="771"/>
        <v>0</v>
      </c>
      <c r="AQ1696" s="1268"/>
      <c r="AR1696" s="1492">
        <f t="shared" si="772"/>
        <v>0</v>
      </c>
      <c r="AS1696" s="1268"/>
      <c r="AT1696" s="1492">
        <f t="shared" si="773"/>
        <v>0</v>
      </c>
      <c r="AU1696" s="1268"/>
      <c r="AV1696" s="1492">
        <f t="shared" si="774"/>
        <v>0</v>
      </c>
      <c r="AW1696" s="1493">
        <f t="shared" si="775"/>
        <v>0</v>
      </c>
      <c r="AX1696" s="2153">
        <f t="shared" si="776"/>
        <v>0</v>
      </c>
      <c r="AY1696" s="1495">
        <f t="shared" si="777"/>
        <v>0</v>
      </c>
      <c r="AZ1696" s="1937"/>
      <c r="BA1696" s="1508">
        <v>1331818</v>
      </c>
      <c r="BB1696" s="1508">
        <v>1931818</v>
      </c>
      <c r="BC1696" s="1508">
        <v>2231818</v>
      </c>
      <c r="BD1696" s="1508">
        <v>431818</v>
      </c>
      <c r="BE1696" s="2174"/>
      <c r="BF1696" s="1229"/>
      <c r="BG1696" s="1317"/>
      <c r="BH1696" s="1229"/>
      <c r="BI1696" s="1317"/>
      <c r="BJ1696" s="1229"/>
      <c r="BK1696" s="1317"/>
      <c r="BL1696" s="1229"/>
      <c r="BM1696" s="1229"/>
      <c r="BN1696" s="1229"/>
      <c r="BO1696" s="1490">
        <f t="shared" si="778"/>
        <v>0</v>
      </c>
      <c r="BP1696" s="1496">
        <f t="shared" si="616"/>
        <v>0</v>
      </c>
      <c r="BQ1696" s="1305"/>
      <c r="BS1696" s="1298"/>
      <c r="BT1696" s="1298"/>
      <c r="BU1696" s="1298"/>
      <c r="BV1696" s="1298"/>
      <c r="BW1696" s="1298"/>
    </row>
    <row r="1697" spans="1:75" ht="15" x14ac:dyDescent="0.25">
      <c r="A1697" s="1315"/>
      <c r="B1697" s="2051"/>
      <c r="C1697" s="1929"/>
      <c r="D1697" s="1305"/>
      <c r="E1697" s="1305"/>
      <c r="F1697" s="1266"/>
      <c r="G1697" s="1491">
        <f t="shared" si="780"/>
        <v>0</v>
      </c>
      <c r="H1697" s="1268"/>
      <c r="I1697" s="1492">
        <f t="shared" si="781"/>
        <v>0</v>
      </c>
      <c r="J1697" s="1268"/>
      <c r="K1697" s="1492">
        <f t="shared" si="782"/>
        <v>0</v>
      </c>
      <c r="L1697" s="2772"/>
      <c r="M1697" s="1492">
        <f t="shared" si="783"/>
        <v>0</v>
      </c>
      <c r="N1697" s="1505">
        <f t="shared" si="762"/>
        <v>0</v>
      </c>
      <c r="O1697" s="1494">
        <f t="shared" si="779"/>
        <v>0</v>
      </c>
      <c r="P1697" s="1494">
        <f t="shared" si="769"/>
        <v>0</v>
      </c>
      <c r="Q1697" s="1307"/>
      <c r="R1697" s="1508">
        <v>1331818</v>
      </c>
      <c r="S1697" s="1508">
        <v>1931818</v>
      </c>
      <c r="T1697" s="1508">
        <v>2231818</v>
      </c>
      <c r="U1697" s="1508">
        <v>431818</v>
      </c>
      <c r="V1697" s="1892"/>
      <c r="W1697" s="1229"/>
      <c r="X1697" s="2337"/>
      <c r="Y1697" s="1229"/>
      <c r="Z1697" s="2395"/>
      <c r="AA1697" s="1229"/>
      <c r="AB1697" s="1317"/>
      <c r="AC1697" s="1229"/>
      <c r="AD1697" s="1229"/>
      <c r="AE1697" s="1229"/>
      <c r="AF1697" s="1490">
        <f t="shared" si="770"/>
        <v>0</v>
      </c>
      <c r="AG1697" s="1316">
        <f t="shared" si="784"/>
        <v>0</v>
      </c>
      <c r="AH1697" s="1305"/>
      <c r="AI1697" s="1305"/>
      <c r="AJ1697" s="1267"/>
      <c r="AK1697" s="1317"/>
      <c r="AL1697" s="1317"/>
      <c r="AM1697" s="1305"/>
      <c r="AN1697" s="1305"/>
      <c r="AO1697" s="1266"/>
      <c r="AP1697" s="1491">
        <f t="shared" si="771"/>
        <v>0</v>
      </c>
      <c r="AQ1697" s="1268"/>
      <c r="AR1697" s="1492">
        <f t="shared" si="772"/>
        <v>0</v>
      </c>
      <c r="AS1697" s="1268"/>
      <c r="AT1697" s="1492">
        <f t="shared" si="773"/>
        <v>0</v>
      </c>
      <c r="AU1697" s="1268"/>
      <c r="AV1697" s="1492">
        <f t="shared" si="774"/>
        <v>0</v>
      </c>
      <c r="AW1697" s="1493">
        <f t="shared" si="775"/>
        <v>0</v>
      </c>
      <c r="AX1697" s="2153">
        <f t="shared" si="776"/>
        <v>0</v>
      </c>
      <c r="AY1697" s="1495">
        <f t="shared" si="777"/>
        <v>0</v>
      </c>
      <c r="AZ1697" s="1937"/>
      <c r="BA1697" s="1508">
        <v>1331818</v>
      </c>
      <c r="BB1697" s="1508">
        <v>1931818</v>
      </c>
      <c r="BC1697" s="1508">
        <v>2231818</v>
      </c>
      <c r="BD1697" s="1508">
        <v>431818</v>
      </c>
      <c r="BE1697" s="2174"/>
      <c r="BF1697" s="1229"/>
      <c r="BG1697" s="1317"/>
      <c r="BH1697" s="1229"/>
      <c r="BI1697" s="1317"/>
      <c r="BJ1697" s="1229"/>
      <c r="BK1697" s="1317"/>
      <c r="BL1697" s="1229"/>
      <c r="BM1697" s="1229"/>
      <c r="BN1697" s="1229"/>
      <c r="BO1697" s="1490">
        <f t="shared" si="778"/>
        <v>0</v>
      </c>
      <c r="BP1697" s="1496">
        <f t="shared" si="616"/>
        <v>0</v>
      </c>
      <c r="BQ1697" s="1305"/>
      <c r="BS1697" s="1298"/>
      <c r="BT1697" s="1298"/>
      <c r="BU1697" s="1298"/>
      <c r="BV1697" s="1298"/>
      <c r="BW1697" s="1298"/>
    </row>
    <row r="1698" spans="1:75" ht="15" x14ac:dyDescent="0.25">
      <c r="A1698" s="1315"/>
      <c r="B1698" s="2051"/>
      <c r="C1698" s="1929"/>
      <c r="D1698" s="1305"/>
      <c r="E1698" s="1305"/>
      <c r="F1698" s="1266"/>
      <c r="G1698" s="1491">
        <f t="shared" si="780"/>
        <v>0</v>
      </c>
      <c r="H1698" s="1268"/>
      <c r="I1698" s="1492">
        <f t="shared" si="781"/>
        <v>0</v>
      </c>
      <c r="J1698" s="1268"/>
      <c r="K1698" s="1492">
        <f t="shared" si="782"/>
        <v>0</v>
      </c>
      <c r="L1698" s="2772"/>
      <c r="M1698" s="1492">
        <f t="shared" si="783"/>
        <v>0</v>
      </c>
      <c r="N1698" s="1505">
        <f t="shared" si="762"/>
        <v>0</v>
      </c>
      <c r="O1698" s="1494">
        <f t="shared" si="779"/>
        <v>0</v>
      </c>
      <c r="P1698" s="1494">
        <f t="shared" si="769"/>
        <v>0</v>
      </c>
      <c r="Q1698" s="1307"/>
      <c r="R1698" s="1508">
        <v>1331818</v>
      </c>
      <c r="S1698" s="1508">
        <v>1931818</v>
      </c>
      <c r="T1698" s="1508">
        <v>2231818</v>
      </c>
      <c r="U1698" s="1508">
        <v>431818</v>
      </c>
      <c r="V1698" s="1892"/>
      <c r="W1698" s="1229"/>
      <c r="X1698" s="2337"/>
      <c r="Y1698" s="1229"/>
      <c r="Z1698" s="2395"/>
      <c r="AA1698" s="1229"/>
      <c r="AB1698" s="1317"/>
      <c r="AC1698" s="1229"/>
      <c r="AD1698" s="1229"/>
      <c r="AE1698" s="1229"/>
      <c r="AF1698" s="1490">
        <f t="shared" si="770"/>
        <v>0</v>
      </c>
      <c r="AG1698" s="1316">
        <f t="shared" si="784"/>
        <v>0</v>
      </c>
      <c r="AH1698" s="1305"/>
      <c r="AI1698" s="1305"/>
      <c r="AJ1698" s="1267"/>
      <c r="AK1698" s="1317"/>
      <c r="AL1698" s="1317"/>
      <c r="AM1698" s="1305"/>
      <c r="AN1698" s="1305"/>
      <c r="AO1698" s="1266"/>
      <c r="AP1698" s="1491">
        <f t="shared" si="771"/>
        <v>0</v>
      </c>
      <c r="AQ1698" s="1268"/>
      <c r="AR1698" s="1492">
        <f t="shared" si="772"/>
        <v>0</v>
      </c>
      <c r="AS1698" s="1268"/>
      <c r="AT1698" s="1492">
        <f t="shared" si="773"/>
        <v>0</v>
      </c>
      <c r="AU1698" s="1268"/>
      <c r="AV1698" s="1492">
        <f t="shared" si="774"/>
        <v>0</v>
      </c>
      <c r="AW1698" s="1493">
        <f t="shared" si="775"/>
        <v>0</v>
      </c>
      <c r="AX1698" s="2153">
        <f t="shared" si="776"/>
        <v>0</v>
      </c>
      <c r="AY1698" s="1495">
        <f t="shared" si="777"/>
        <v>0</v>
      </c>
      <c r="AZ1698" s="1937"/>
      <c r="BA1698" s="1508">
        <v>1331818</v>
      </c>
      <c r="BB1698" s="1508">
        <v>1931818</v>
      </c>
      <c r="BC1698" s="1508">
        <v>2231818</v>
      </c>
      <c r="BD1698" s="1508">
        <v>431818</v>
      </c>
      <c r="BE1698" s="2174"/>
      <c r="BF1698" s="1229"/>
      <c r="BG1698" s="1317"/>
      <c r="BH1698" s="1229"/>
      <c r="BI1698" s="1317"/>
      <c r="BJ1698" s="1229"/>
      <c r="BK1698" s="1317"/>
      <c r="BL1698" s="1229"/>
      <c r="BM1698" s="1229"/>
      <c r="BN1698" s="1229"/>
      <c r="BO1698" s="1490">
        <f t="shared" si="778"/>
        <v>0</v>
      </c>
      <c r="BP1698" s="1496">
        <f t="shared" si="616"/>
        <v>0</v>
      </c>
      <c r="BQ1698" s="1305"/>
      <c r="BS1698" s="1298"/>
      <c r="BT1698" s="1298"/>
      <c r="BU1698" s="1298"/>
      <c r="BV1698" s="1298"/>
      <c r="BW1698" s="1298"/>
    </row>
    <row r="1699" spans="1:75" ht="15" x14ac:dyDescent="0.25">
      <c r="A1699" s="1315"/>
      <c r="B1699" s="2051"/>
      <c r="C1699" s="1929"/>
      <c r="D1699" s="1305"/>
      <c r="E1699" s="1305"/>
      <c r="F1699" s="1266"/>
      <c r="G1699" s="1491">
        <f t="shared" si="780"/>
        <v>0</v>
      </c>
      <c r="H1699" s="1268"/>
      <c r="I1699" s="1492">
        <f t="shared" si="781"/>
        <v>0</v>
      </c>
      <c r="J1699" s="1268"/>
      <c r="K1699" s="1492">
        <f t="shared" si="782"/>
        <v>0</v>
      </c>
      <c r="L1699" s="2772"/>
      <c r="M1699" s="1492">
        <f t="shared" si="783"/>
        <v>0</v>
      </c>
      <c r="N1699" s="1505">
        <f t="shared" si="762"/>
        <v>0</v>
      </c>
      <c r="O1699" s="1494">
        <f t="shared" si="779"/>
        <v>0</v>
      </c>
      <c r="P1699" s="1494">
        <f t="shared" si="769"/>
        <v>0</v>
      </c>
      <c r="Q1699" s="1307"/>
      <c r="R1699" s="1508">
        <v>1331818</v>
      </c>
      <c r="S1699" s="1508">
        <v>1931818</v>
      </c>
      <c r="T1699" s="1508">
        <v>2231818</v>
      </c>
      <c r="U1699" s="1508">
        <v>431818</v>
      </c>
      <c r="V1699" s="1892"/>
      <c r="W1699" s="1229"/>
      <c r="X1699" s="2337"/>
      <c r="Y1699" s="1229"/>
      <c r="Z1699" s="2395"/>
      <c r="AA1699" s="1229"/>
      <c r="AB1699" s="1317"/>
      <c r="AC1699" s="1229"/>
      <c r="AD1699" s="1229"/>
      <c r="AE1699" s="1229"/>
      <c r="AF1699" s="1490">
        <f t="shared" si="770"/>
        <v>0</v>
      </c>
      <c r="AG1699" s="1316">
        <f t="shared" si="784"/>
        <v>0</v>
      </c>
      <c r="AH1699" s="1305"/>
      <c r="AI1699" s="1305"/>
      <c r="AJ1699" s="1267"/>
      <c r="AK1699" s="1305"/>
      <c r="AL1699" s="1305"/>
      <c r="AM1699" s="1305"/>
      <c r="AN1699" s="1305"/>
      <c r="AO1699" s="1266"/>
      <c r="AP1699" s="1491">
        <f t="shared" si="771"/>
        <v>0</v>
      </c>
      <c r="AQ1699" s="1268"/>
      <c r="AR1699" s="1492">
        <f t="shared" si="772"/>
        <v>0</v>
      </c>
      <c r="AS1699" s="1268"/>
      <c r="AT1699" s="1492">
        <f t="shared" si="773"/>
        <v>0</v>
      </c>
      <c r="AU1699" s="1268"/>
      <c r="AV1699" s="1492">
        <f t="shared" si="774"/>
        <v>0</v>
      </c>
      <c r="AW1699" s="1493">
        <f t="shared" si="775"/>
        <v>0</v>
      </c>
      <c r="AX1699" s="2153">
        <f t="shared" si="776"/>
        <v>0</v>
      </c>
      <c r="AY1699" s="1495">
        <f t="shared" si="777"/>
        <v>0</v>
      </c>
      <c r="AZ1699" s="1937"/>
      <c r="BA1699" s="1508">
        <v>1331818</v>
      </c>
      <c r="BB1699" s="1508">
        <v>1931818</v>
      </c>
      <c r="BC1699" s="1508">
        <v>2231818</v>
      </c>
      <c r="BD1699" s="1508">
        <v>431818</v>
      </c>
      <c r="BE1699" s="2174"/>
      <c r="BF1699" s="1229"/>
      <c r="BG1699" s="1317"/>
      <c r="BH1699" s="1229"/>
      <c r="BI1699" s="1317"/>
      <c r="BJ1699" s="1229"/>
      <c r="BK1699" s="1317"/>
      <c r="BL1699" s="1229"/>
      <c r="BM1699" s="1229"/>
      <c r="BN1699" s="1229"/>
      <c r="BO1699" s="1490">
        <f t="shared" si="778"/>
        <v>0</v>
      </c>
      <c r="BP1699" s="1496">
        <f t="shared" si="616"/>
        <v>0</v>
      </c>
      <c r="BQ1699" s="1305"/>
      <c r="BS1699" s="1298"/>
      <c r="BT1699" s="1298"/>
      <c r="BU1699" s="1298"/>
      <c r="BV1699" s="1298"/>
      <c r="BW1699" s="1298"/>
    </row>
    <row r="1700" spans="1:75" ht="15" x14ac:dyDescent="0.25">
      <c r="A1700" s="1315"/>
      <c r="B1700" s="2051"/>
      <c r="C1700" s="1929"/>
      <c r="D1700" s="1305"/>
      <c r="E1700" s="1305"/>
      <c r="F1700" s="1266"/>
      <c r="G1700" s="1491">
        <f t="shared" si="780"/>
        <v>0</v>
      </c>
      <c r="H1700" s="1268"/>
      <c r="I1700" s="1492">
        <f t="shared" si="781"/>
        <v>0</v>
      </c>
      <c r="J1700" s="1268"/>
      <c r="K1700" s="1492">
        <f t="shared" si="782"/>
        <v>0</v>
      </c>
      <c r="L1700" s="2772"/>
      <c r="M1700" s="1492">
        <f t="shared" si="783"/>
        <v>0</v>
      </c>
      <c r="N1700" s="1505">
        <f t="shared" si="762"/>
        <v>0</v>
      </c>
      <c r="O1700" s="1494">
        <f t="shared" si="779"/>
        <v>0</v>
      </c>
      <c r="P1700" s="1494">
        <f t="shared" si="769"/>
        <v>0</v>
      </c>
      <c r="Q1700" s="1307"/>
      <c r="R1700" s="1508">
        <v>1331818</v>
      </c>
      <c r="S1700" s="1508">
        <v>1931818</v>
      </c>
      <c r="T1700" s="1508">
        <v>2231818</v>
      </c>
      <c r="U1700" s="1508">
        <v>431818</v>
      </c>
      <c r="V1700" s="1892"/>
      <c r="W1700" s="1229"/>
      <c r="X1700" s="2337"/>
      <c r="Y1700" s="1229"/>
      <c r="Z1700" s="2395"/>
      <c r="AA1700" s="1229"/>
      <c r="AB1700" s="1317"/>
      <c r="AC1700" s="1229"/>
      <c r="AD1700" s="1229"/>
      <c r="AE1700" s="1229"/>
      <c r="AF1700" s="1490">
        <f t="shared" si="770"/>
        <v>0</v>
      </c>
      <c r="AG1700" s="1316">
        <f t="shared" si="784"/>
        <v>0</v>
      </c>
      <c r="AH1700" s="1305"/>
      <c r="AI1700" s="1305"/>
      <c r="AJ1700" s="1267"/>
      <c r="AK1700" s="1305"/>
      <c r="AL1700" s="1305"/>
      <c r="AM1700" s="1305"/>
      <c r="AN1700" s="1305"/>
      <c r="AO1700" s="1266"/>
      <c r="AP1700" s="1491">
        <f t="shared" si="771"/>
        <v>0</v>
      </c>
      <c r="AQ1700" s="1268"/>
      <c r="AR1700" s="1492">
        <f t="shared" si="772"/>
        <v>0</v>
      </c>
      <c r="AS1700" s="1268"/>
      <c r="AT1700" s="1492">
        <f t="shared" si="773"/>
        <v>0</v>
      </c>
      <c r="AU1700" s="1268"/>
      <c r="AV1700" s="1492">
        <f t="shared" si="774"/>
        <v>0</v>
      </c>
      <c r="AW1700" s="1493">
        <f t="shared" si="775"/>
        <v>0</v>
      </c>
      <c r="AX1700" s="2153">
        <f t="shared" si="776"/>
        <v>0</v>
      </c>
      <c r="AY1700" s="1495">
        <f t="shared" si="777"/>
        <v>0</v>
      </c>
      <c r="AZ1700" s="1937"/>
      <c r="BA1700" s="1508">
        <v>1331818</v>
      </c>
      <c r="BB1700" s="1508">
        <v>1931818</v>
      </c>
      <c r="BC1700" s="1508">
        <v>2231818</v>
      </c>
      <c r="BD1700" s="1508">
        <v>431818</v>
      </c>
      <c r="BE1700" s="2174"/>
      <c r="BF1700" s="1229"/>
      <c r="BG1700" s="1317"/>
      <c r="BH1700" s="1229"/>
      <c r="BI1700" s="1317"/>
      <c r="BJ1700" s="1229"/>
      <c r="BK1700" s="1317"/>
      <c r="BL1700" s="1229"/>
      <c r="BM1700" s="1229"/>
      <c r="BN1700" s="1229"/>
      <c r="BO1700" s="1490">
        <f t="shared" si="778"/>
        <v>0</v>
      </c>
      <c r="BP1700" s="1496">
        <f t="shared" si="616"/>
        <v>0</v>
      </c>
      <c r="BQ1700" s="1305"/>
      <c r="BS1700" s="1298"/>
      <c r="BT1700" s="1298"/>
      <c r="BU1700" s="1298"/>
      <c r="BV1700" s="1298"/>
      <c r="BW1700" s="1298"/>
    </row>
    <row r="1701" spans="1:75" ht="15" x14ac:dyDescent="0.25">
      <c r="A1701" s="1315"/>
      <c r="B1701" s="2051"/>
      <c r="C1701" s="1929"/>
      <c r="D1701" s="1305"/>
      <c r="E1701" s="1305"/>
      <c r="F1701" s="1266"/>
      <c r="G1701" s="1491">
        <f t="shared" si="780"/>
        <v>0</v>
      </c>
      <c r="H1701" s="1268"/>
      <c r="I1701" s="1492">
        <f t="shared" si="781"/>
        <v>0</v>
      </c>
      <c r="J1701" s="1268"/>
      <c r="K1701" s="1492">
        <f t="shared" si="782"/>
        <v>0</v>
      </c>
      <c r="L1701" s="2772"/>
      <c r="M1701" s="1492">
        <f t="shared" si="783"/>
        <v>0</v>
      </c>
      <c r="N1701" s="1505">
        <f t="shared" ref="N1701:N1713" si="785">F1701+H1701+J1701+L1701</f>
        <v>0</v>
      </c>
      <c r="O1701" s="1494">
        <f t="shared" si="779"/>
        <v>0</v>
      </c>
      <c r="P1701" s="1494">
        <f t="shared" si="769"/>
        <v>0</v>
      </c>
      <c r="Q1701" s="1307"/>
      <c r="R1701" s="1508">
        <v>1331818</v>
      </c>
      <c r="S1701" s="1508">
        <v>1931818</v>
      </c>
      <c r="T1701" s="1508">
        <v>2231818</v>
      </c>
      <c r="U1701" s="1508">
        <v>431818</v>
      </c>
      <c r="V1701" s="1892"/>
      <c r="W1701" s="1229"/>
      <c r="X1701" s="2337"/>
      <c r="Y1701" s="1229"/>
      <c r="Z1701" s="2395"/>
      <c r="AA1701" s="1229"/>
      <c r="AB1701" s="1317"/>
      <c r="AC1701" s="1229"/>
      <c r="AD1701" s="1229"/>
      <c r="AE1701" s="1229"/>
      <c r="AF1701" s="1490">
        <f t="shared" si="770"/>
        <v>0</v>
      </c>
      <c r="AG1701" s="1316">
        <f t="shared" si="784"/>
        <v>0</v>
      </c>
      <c r="AH1701" s="1305"/>
      <c r="AI1701" s="1305"/>
      <c r="AJ1701" s="1267"/>
      <c r="AK1701" s="1305"/>
      <c r="AL1701" s="1305"/>
      <c r="AM1701" s="1305"/>
      <c r="AN1701" s="1305"/>
      <c r="AO1701" s="1266"/>
      <c r="AP1701" s="1491">
        <f t="shared" si="771"/>
        <v>0</v>
      </c>
      <c r="AQ1701" s="1268"/>
      <c r="AR1701" s="1492">
        <f t="shared" si="772"/>
        <v>0</v>
      </c>
      <c r="AS1701" s="1268"/>
      <c r="AT1701" s="1492">
        <f t="shared" si="773"/>
        <v>0</v>
      </c>
      <c r="AU1701" s="1268"/>
      <c r="AV1701" s="1492">
        <f t="shared" si="774"/>
        <v>0</v>
      </c>
      <c r="AW1701" s="1493">
        <f t="shared" si="775"/>
        <v>0</v>
      </c>
      <c r="AX1701" s="2153">
        <f t="shared" si="776"/>
        <v>0</v>
      </c>
      <c r="AY1701" s="1495">
        <f t="shared" si="777"/>
        <v>0</v>
      </c>
      <c r="AZ1701" s="1937"/>
      <c r="BA1701" s="1508">
        <v>1331818</v>
      </c>
      <c r="BB1701" s="1508">
        <v>1931818</v>
      </c>
      <c r="BC1701" s="1508">
        <v>2231818</v>
      </c>
      <c r="BD1701" s="1508">
        <v>431818</v>
      </c>
      <c r="BE1701" s="2174"/>
      <c r="BF1701" s="1229"/>
      <c r="BG1701" s="1317"/>
      <c r="BH1701" s="1229"/>
      <c r="BI1701" s="1317"/>
      <c r="BJ1701" s="1229"/>
      <c r="BK1701" s="1317"/>
      <c r="BL1701" s="1229"/>
      <c r="BM1701" s="1229"/>
      <c r="BN1701" s="1229"/>
      <c r="BO1701" s="1490">
        <f t="shared" si="778"/>
        <v>0</v>
      </c>
      <c r="BP1701" s="1496">
        <f t="shared" si="616"/>
        <v>0</v>
      </c>
      <c r="BQ1701" s="1305"/>
      <c r="BS1701" s="1298"/>
      <c r="BT1701" s="1298"/>
      <c r="BU1701" s="1298"/>
      <c r="BV1701" s="1298"/>
      <c r="BW1701" s="1298"/>
    </row>
    <row r="1702" spans="1:75" ht="15" x14ac:dyDescent="0.25">
      <c r="A1702" s="1315"/>
      <c r="B1702" s="2051"/>
      <c r="C1702" s="1929"/>
      <c r="D1702" s="1305"/>
      <c r="E1702" s="1305"/>
      <c r="F1702" s="1266"/>
      <c r="G1702" s="1491">
        <f t="shared" si="780"/>
        <v>0</v>
      </c>
      <c r="H1702" s="1268"/>
      <c r="I1702" s="1492">
        <f t="shared" si="781"/>
        <v>0</v>
      </c>
      <c r="J1702" s="1268"/>
      <c r="K1702" s="1492">
        <f t="shared" si="782"/>
        <v>0</v>
      </c>
      <c r="L1702" s="2772"/>
      <c r="M1702" s="1492">
        <f t="shared" si="783"/>
        <v>0</v>
      </c>
      <c r="N1702" s="1505">
        <f t="shared" si="785"/>
        <v>0</v>
      </c>
      <c r="O1702" s="1494">
        <f t="shared" si="779"/>
        <v>0</v>
      </c>
      <c r="P1702" s="1494">
        <f t="shared" si="769"/>
        <v>0</v>
      </c>
      <c r="Q1702" s="1307"/>
      <c r="R1702" s="1508">
        <v>1331818</v>
      </c>
      <c r="S1702" s="1508">
        <v>1931818</v>
      </c>
      <c r="T1702" s="1508">
        <v>2231818</v>
      </c>
      <c r="U1702" s="1508">
        <v>431818</v>
      </c>
      <c r="V1702" s="1892"/>
      <c r="W1702" s="1229"/>
      <c r="X1702" s="2337"/>
      <c r="Y1702" s="1229"/>
      <c r="Z1702" s="2395"/>
      <c r="AA1702" s="1229"/>
      <c r="AB1702" s="1317"/>
      <c r="AC1702" s="1229"/>
      <c r="AD1702" s="1229"/>
      <c r="AE1702" s="1229"/>
      <c r="AF1702" s="1490">
        <f t="shared" si="770"/>
        <v>0</v>
      </c>
      <c r="AG1702" s="1316">
        <f t="shared" si="784"/>
        <v>0</v>
      </c>
      <c r="AH1702" s="1305"/>
      <c r="AI1702" s="1305"/>
      <c r="AJ1702" s="1267"/>
      <c r="AK1702" s="1305"/>
      <c r="AL1702" s="1305"/>
      <c r="AM1702" s="1305"/>
      <c r="AN1702" s="1305"/>
      <c r="AO1702" s="1266"/>
      <c r="AP1702" s="1491">
        <f t="shared" si="771"/>
        <v>0</v>
      </c>
      <c r="AQ1702" s="1268"/>
      <c r="AR1702" s="1492">
        <f t="shared" si="772"/>
        <v>0</v>
      </c>
      <c r="AS1702" s="1268"/>
      <c r="AT1702" s="1492">
        <f t="shared" si="773"/>
        <v>0</v>
      </c>
      <c r="AU1702" s="1268"/>
      <c r="AV1702" s="1492">
        <f t="shared" si="774"/>
        <v>0</v>
      </c>
      <c r="AW1702" s="1493">
        <f t="shared" si="775"/>
        <v>0</v>
      </c>
      <c r="AX1702" s="2153">
        <f t="shared" si="776"/>
        <v>0</v>
      </c>
      <c r="AY1702" s="1495">
        <f t="shared" si="777"/>
        <v>0</v>
      </c>
      <c r="AZ1702" s="1937"/>
      <c r="BA1702" s="1508">
        <v>1331818</v>
      </c>
      <c r="BB1702" s="1508">
        <v>1931818</v>
      </c>
      <c r="BC1702" s="1508">
        <v>2231818</v>
      </c>
      <c r="BD1702" s="1508">
        <v>431818</v>
      </c>
      <c r="BE1702" s="2174"/>
      <c r="BF1702" s="1229"/>
      <c r="BG1702" s="1317"/>
      <c r="BH1702" s="1229"/>
      <c r="BI1702" s="1317"/>
      <c r="BJ1702" s="1229"/>
      <c r="BK1702" s="1317"/>
      <c r="BL1702" s="1229"/>
      <c r="BM1702" s="1229"/>
      <c r="BN1702" s="1229"/>
      <c r="BO1702" s="1490">
        <f t="shared" si="778"/>
        <v>0</v>
      </c>
      <c r="BP1702" s="1496">
        <f t="shared" si="616"/>
        <v>0</v>
      </c>
      <c r="BQ1702" s="1305"/>
      <c r="BS1702" s="1298"/>
      <c r="BT1702" s="1298"/>
      <c r="BU1702" s="1298"/>
      <c r="BV1702" s="1298"/>
      <c r="BW1702" s="1298"/>
    </row>
    <row r="1703" spans="1:75" ht="15" x14ac:dyDescent="0.25">
      <c r="A1703" s="1315"/>
      <c r="B1703" s="2051"/>
      <c r="C1703" s="1929"/>
      <c r="D1703" s="1305"/>
      <c r="E1703" s="1305"/>
      <c r="F1703" s="1266"/>
      <c r="G1703" s="1491">
        <f t="shared" si="780"/>
        <v>0</v>
      </c>
      <c r="H1703" s="1268"/>
      <c r="I1703" s="1492">
        <f t="shared" si="781"/>
        <v>0</v>
      </c>
      <c r="J1703" s="1268"/>
      <c r="K1703" s="1492">
        <f t="shared" si="782"/>
        <v>0</v>
      </c>
      <c r="L1703" s="2772"/>
      <c r="M1703" s="1492">
        <f t="shared" si="783"/>
        <v>0</v>
      </c>
      <c r="N1703" s="1505">
        <f t="shared" si="785"/>
        <v>0</v>
      </c>
      <c r="O1703" s="1494">
        <f t="shared" si="779"/>
        <v>0</v>
      </c>
      <c r="P1703" s="1494">
        <f t="shared" si="769"/>
        <v>0</v>
      </c>
      <c r="Q1703" s="1307"/>
      <c r="R1703" s="1508">
        <v>1331818</v>
      </c>
      <c r="S1703" s="1508">
        <v>1931818</v>
      </c>
      <c r="T1703" s="1508">
        <v>2231818</v>
      </c>
      <c r="U1703" s="1508">
        <v>431818</v>
      </c>
      <c r="V1703" s="1892"/>
      <c r="W1703" s="1229"/>
      <c r="X1703" s="2337"/>
      <c r="Y1703" s="1229"/>
      <c r="Z1703" s="2395"/>
      <c r="AA1703" s="1229"/>
      <c r="AB1703" s="1317"/>
      <c r="AC1703" s="1229"/>
      <c r="AD1703" s="1229"/>
      <c r="AE1703" s="1229"/>
      <c r="AF1703" s="1490">
        <f t="shared" si="770"/>
        <v>0</v>
      </c>
      <c r="AG1703" s="1316">
        <f t="shared" si="784"/>
        <v>0</v>
      </c>
      <c r="AH1703" s="1305"/>
      <c r="AI1703" s="1305"/>
      <c r="AJ1703" s="1267"/>
      <c r="AK1703" s="1305"/>
      <c r="AL1703" s="1305"/>
      <c r="AM1703" s="1305"/>
      <c r="AN1703" s="1305"/>
      <c r="AO1703" s="1266"/>
      <c r="AP1703" s="1491">
        <f t="shared" si="771"/>
        <v>0</v>
      </c>
      <c r="AQ1703" s="1268"/>
      <c r="AR1703" s="1492">
        <f t="shared" si="772"/>
        <v>0</v>
      </c>
      <c r="AS1703" s="1268"/>
      <c r="AT1703" s="1492">
        <f t="shared" si="773"/>
        <v>0</v>
      </c>
      <c r="AU1703" s="1268"/>
      <c r="AV1703" s="1492">
        <f t="shared" si="774"/>
        <v>0</v>
      </c>
      <c r="AW1703" s="1493">
        <f t="shared" si="775"/>
        <v>0</v>
      </c>
      <c r="AX1703" s="2153">
        <f t="shared" si="776"/>
        <v>0</v>
      </c>
      <c r="AY1703" s="1495">
        <f t="shared" si="777"/>
        <v>0</v>
      </c>
      <c r="AZ1703" s="1937"/>
      <c r="BA1703" s="1508">
        <v>1331818</v>
      </c>
      <c r="BB1703" s="1508">
        <v>1931818</v>
      </c>
      <c r="BC1703" s="1508">
        <v>2231818</v>
      </c>
      <c r="BD1703" s="1508">
        <v>431818</v>
      </c>
      <c r="BE1703" s="2174"/>
      <c r="BF1703" s="1229"/>
      <c r="BG1703" s="1317"/>
      <c r="BH1703" s="1229"/>
      <c r="BI1703" s="1317"/>
      <c r="BJ1703" s="1229"/>
      <c r="BK1703" s="1317"/>
      <c r="BL1703" s="1229"/>
      <c r="BM1703" s="1229"/>
      <c r="BN1703" s="1229"/>
      <c r="BO1703" s="1490">
        <f t="shared" si="778"/>
        <v>0</v>
      </c>
      <c r="BP1703" s="1496">
        <f t="shared" si="616"/>
        <v>0</v>
      </c>
      <c r="BQ1703" s="1305"/>
      <c r="BS1703" s="1298"/>
      <c r="BT1703" s="1298"/>
      <c r="BU1703" s="1298"/>
      <c r="BV1703" s="1298"/>
      <c r="BW1703" s="1298"/>
    </row>
    <row r="1704" spans="1:75" ht="15" x14ac:dyDescent="0.25">
      <c r="A1704" s="1315"/>
      <c r="B1704" s="2051"/>
      <c r="C1704" s="1929"/>
      <c r="D1704" s="1305"/>
      <c r="E1704" s="1305"/>
      <c r="F1704" s="1266"/>
      <c r="G1704" s="1491">
        <f t="shared" si="780"/>
        <v>0</v>
      </c>
      <c r="H1704" s="1268"/>
      <c r="I1704" s="1492">
        <f t="shared" si="781"/>
        <v>0</v>
      </c>
      <c r="J1704" s="1268"/>
      <c r="K1704" s="1492">
        <f t="shared" si="782"/>
        <v>0</v>
      </c>
      <c r="L1704" s="2772"/>
      <c r="M1704" s="1492">
        <f t="shared" si="783"/>
        <v>0</v>
      </c>
      <c r="N1704" s="1505">
        <f t="shared" si="785"/>
        <v>0</v>
      </c>
      <c r="O1704" s="1494">
        <f t="shared" si="779"/>
        <v>0</v>
      </c>
      <c r="P1704" s="1494">
        <f t="shared" si="769"/>
        <v>0</v>
      </c>
      <c r="Q1704" s="1307"/>
      <c r="R1704" s="1508">
        <v>1331818</v>
      </c>
      <c r="S1704" s="1508">
        <v>1931818</v>
      </c>
      <c r="T1704" s="1508">
        <v>2231818</v>
      </c>
      <c r="U1704" s="1508">
        <v>431818</v>
      </c>
      <c r="V1704" s="1892"/>
      <c r="W1704" s="1229"/>
      <c r="X1704" s="2337"/>
      <c r="Y1704" s="1229"/>
      <c r="Z1704" s="2395"/>
      <c r="AA1704" s="1229"/>
      <c r="AB1704" s="1317"/>
      <c r="AC1704" s="1229"/>
      <c r="AD1704" s="1229"/>
      <c r="AE1704" s="1229"/>
      <c r="AF1704" s="1490">
        <f t="shared" si="770"/>
        <v>0</v>
      </c>
      <c r="AG1704" s="1316">
        <f t="shared" si="784"/>
        <v>0</v>
      </c>
      <c r="AH1704" s="1305"/>
      <c r="AI1704" s="1305"/>
      <c r="AJ1704" s="1267"/>
      <c r="AK1704" s="1305"/>
      <c r="AL1704" s="1305"/>
      <c r="AM1704" s="1305"/>
      <c r="AN1704" s="1305"/>
      <c r="AO1704" s="1266"/>
      <c r="AP1704" s="1491">
        <f t="shared" si="771"/>
        <v>0</v>
      </c>
      <c r="AQ1704" s="1268"/>
      <c r="AR1704" s="1492">
        <f t="shared" si="772"/>
        <v>0</v>
      </c>
      <c r="AS1704" s="1268"/>
      <c r="AT1704" s="1492">
        <f t="shared" si="773"/>
        <v>0</v>
      </c>
      <c r="AU1704" s="1268"/>
      <c r="AV1704" s="1492">
        <f t="shared" si="774"/>
        <v>0</v>
      </c>
      <c r="AW1704" s="1493">
        <f t="shared" si="775"/>
        <v>0</v>
      </c>
      <c r="AX1704" s="2153">
        <f t="shared" si="776"/>
        <v>0</v>
      </c>
      <c r="AY1704" s="1495">
        <f t="shared" si="777"/>
        <v>0</v>
      </c>
      <c r="AZ1704" s="1937"/>
      <c r="BA1704" s="1508">
        <v>1331818</v>
      </c>
      <c r="BB1704" s="1508">
        <v>1931818</v>
      </c>
      <c r="BC1704" s="1508">
        <v>2231818</v>
      </c>
      <c r="BD1704" s="1508">
        <v>431818</v>
      </c>
      <c r="BE1704" s="2174"/>
      <c r="BF1704" s="1229"/>
      <c r="BG1704" s="1317"/>
      <c r="BH1704" s="1229"/>
      <c r="BI1704" s="1317"/>
      <c r="BJ1704" s="1229"/>
      <c r="BK1704" s="1317"/>
      <c r="BL1704" s="1229"/>
      <c r="BM1704" s="1229"/>
      <c r="BN1704" s="1229"/>
      <c r="BO1704" s="1490">
        <f t="shared" si="778"/>
        <v>0</v>
      </c>
      <c r="BP1704" s="1496">
        <f t="shared" si="616"/>
        <v>0</v>
      </c>
      <c r="BQ1704" s="1305"/>
      <c r="BS1704" s="1298"/>
      <c r="BT1704" s="1298"/>
      <c r="BU1704" s="1298"/>
      <c r="BV1704" s="1298"/>
      <c r="BW1704" s="1298"/>
    </row>
    <row r="1705" spans="1:75" ht="15" x14ac:dyDescent="0.25">
      <c r="A1705" s="1315"/>
      <c r="B1705" s="2051"/>
      <c r="C1705" s="1929"/>
      <c r="D1705" s="1305"/>
      <c r="E1705" s="1305"/>
      <c r="F1705" s="1266"/>
      <c r="G1705" s="1491">
        <f t="shared" si="780"/>
        <v>0</v>
      </c>
      <c r="H1705" s="1268"/>
      <c r="I1705" s="1492">
        <f t="shared" si="781"/>
        <v>0</v>
      </c>
      <c r="J1705" s="1268"/>
      <c r="K1705" s="1492">
        <f t="shared" si="782"/>
        <v>0</v>
      </c>
      <c r="L1705" s="2772"/>
      <c r="M1705" s="1492">
        <f t="shared" si="783"/>
        <v>0</v>
      </c>
      <c r="N1705" s="1505">
        <f t="shared" si="785"/>
        <v>0</v>
      </c>
      <c r="O1705" s="1494">
        <f t="shared" si="779"/>
        <v>0</v>
      </c>
      <c r="P1705" s="1494">
        <f t="shared" si="769"/>
        <v>0</v>
      </c>
      <c r="Q1705" s="1307"/>
      <c r="R1705" s="1508">
        <v>1331818</v>
      </c>
      <c r="S1705" s="1508">
        <v>1931818</v>
      </c>
      <c r="T1705" s="1508">
        <v>2231818</v>
      </c>
      <c r="U1705" s="1508">
        <v>431818</v>
      </c>
      <c r="V1705" s="1892"/>
      <c r="W1705" s="1229"/>
      <c r="X1705" s="2337"/>
      <c r="Y1705" s="1229"/>
      <c r="Z1705" s="2395"/>
      <c r="AA1705" s="1229"/>
      <c r="AB1705" s="1317"/>
      <c r="AC1705" s="1229"/>
      <c r="AD1705" s="1229"/>
      <c r="AE1705" s="1229"/>
      <c r="AF1705" s="1490">
        <f t="shared" si="770"/>
        <v>0</v>
      </c>
      <c r="AG1705" s="1316">
        <f t="shared" si="784"/>
        <v>0</v>
      </c>
      <c r="AH1705" s="1305"/>
      <c r="AI1705" s="1305"/>
      <c r="AJ1705" s="1267"/>
      <c r="AK1705" s="1305"/>
      <c r="AL1705" s="1305"/>
      <c r="AM1705" s="1305"/>
      <c r="AN1705" s="1305"/>
      <c r="AO1705" s="1266"/>
      <c r="AP1705" s="1491">
        <f t="shared" si="771"/>
        <v>0</v>
      </c>
      <c r="AQ1705" s="1268"/>
      <c r="AR1705" s="1492">
        <f t="shared" si="772"/>
        <v>0</v>
      </c>
      <c r="AS1705" s="1268"/>
      <c r="AT1705" s="1492">
        <f t="shared" si="773"/>
        <v>0</v>
      </c>
      <c r="AU1705" s="1268"/>
      <c r="AV1705" s="1492">
        <f t="shared" si="774"/>
        <v>0</v>
      </c>
      <c r="AW1705" s="1493">
        <f t="shared" si="775"/>
        <v>0</v>
      </c>
      <c r="AX1705" s="2153">
        <f t="shared" si="776"/>
        <v>0</v>
      </c>
      <c r="AY1705" s="1495">
        <f t="shared" si="777"/>
        <v>0</v>
      </c>
      <c r="AZ1705" s="1937"/>
      <c r="BA1705" s="1508">
        <v>1331818</v>
      </c>
      <c r="BB1705" s="1508">
        <v>1931818</v>
      </c>
      <c r="BC1705" s="1508">
        <v>2231818</v>
      </c>
      <c r="BD1705" s="1508">
        <v>431818</v>
      </c>
      <c r="BE1705" s="2174"/>
      <c r="BF1705" s="1229"/>
      <c r="BG1705" s="1317"/>
      <c r="BH1705" s="1229"/>
      <c r="BI1705" s="1317"/>
      <c r="BJ1705" s="1229"/>
      <c r="BK1705" s="1317"/>
      <c r="BL1705" s="1229"/>
      <c r="BM1705" s="1229"/>
      <c r="BN1705" s="1229"/>
      <c r="BO1705" s="1490">
        <f t="shared" si="778"/>
        <v>0</v>
      </c>
      <c r="BP1705" s="1496">
        <f t="shared" si="616"/>
        <v>0</v>
      </c>
      <c r="BQ1705" s="1305"/>
      <c r="BS1705" s="1298"/>
      <c r="BT1705" s="1298"/>
      <c r="BU1705" s="1298"/>
      <c r="BV1705" s="1298"/>
      <c r="BW1705" s="1298"/>
    </row>
    <row r="1706" spans="1:75" ht="15" x14ac:dyDescent="0.25">
      <c r="A1706" s="1315"/>
      <c r="B1706" s="2051"/>
      <c r="C1706" s="1929"/>
      <c r="D1706" s="1305"/>
      <c r="E1706" s="1305"/>
      <c r="F1706" s="1266"/>
      <c r="G1706" s="1491">
        <f t="shared" si="780"/>
        <v>0</v>
      </c>
      <c r="H1706" s="1268"/>
      <c r="I1706" s="1492">
        <f t="shared" si="781"/>
        <v>0</v>
      </c>
      <c r="J1706" s="1268"/>
      <c r="K1706" s="1492">
        <f t="shared" si="782"/>
        <v>0</v>
      </c>
      <c r="L1706" s="2772"/>
      <c r="M1706" s="1492">
        <f t="shared" si="783"/>
        <v>0</v>
      </c>
      <c r="N1706" s="1505">
        <f t="shared" si="785"/>
        <v>0</v>
      </c>
      <c r="O1706" s="1494">
        <f t="shared" si="779"/>
        <v>0</v>
      </c>
      <c r="P1706" s="1494">
        <f t="shared" si="769"/>
        <v>0</v>
      </c>
      <c r="Q1706" s="1307"/>
      <c r="R1706" s="1508">
        <v>1331818</v>
      </c>
      <c r="S1706" s="1508">
        <v>1931818</v>
      </c>
      <c r="T1706" s="1508">
        <v>2231818</v>
      </c>
      <c r="U1706" s="1508">
        <v>431818</v>
      </c>
      <c r="V1706" s="1892"/>
      <c r="W1706" s="1229"/>
      <c r="X1706" s="2337"/>
      <c r="Y1706" s="1229"/>
      <c r="Z1706" s="2395"/>
      <c r="AA1706" s="1229"/>
      <c r="AB1706" s="1317"/>
      <c r="AC1706" s="1229"/>
      <c r="AD1706" s="1229"/>
      <c r="AE1706" s="1229"/>
      <c r="AF1706" s="1490">
        <f t="shared" si="770"/>
        <v>0</v>
      </c>
      <c r="AG1706" s="1316">
        <f t="shared" si="784"/>
        <v>0</v>
      </c>
      <c r="AH1706" s="1305"/>
      <c r="AI1706" s="1305"/>
      <c r="AJ1706" s="1267"/>
      <c r="AK1706" s="1305"/>
      <c r="AL1706" s="1305"/>
      <c r="AM1706" s="1305"/>
      <c r="AN1706" s="1305"/>
      <c r="AO1706" s="1266"/>
      <c r="AP1706" s="1491">
        <f t="shared" si="771"/>
        <v>0</v>
      </c>
      <c r="AQ1706" s="1268"/>
      <c r="AR1706" s="1492">
        <f t="shared" si="772"/>
        <v>0</v>
      </c>
      <c r="AS1706" s="1268"/>
      <c r="AT1706" s="1492">
        <f t="shared" si="773"/>
        <v>0</v>
      </c>
      <c r="AU1706" s="1268"/>
      <c r="AV1706" s="1492">
        <f t="shared" si="774"/>
        <v>0</v>
      </c>
      <c r="AW1706" s="1493">
        <f t="shared" si="775"/>
        <v>0</v>
      </c>
      <c r="AX1706" s="2153">
        <f t="shared" si="776"/>
        <v>0</v>
      </c>
      <c r="AY1706" s="1495">
        <f t="shared" si="777"/>
        <v>0</v>
      </c>
      <c r="AZ1706" s="1937"/>
      <c r="BA1706" s="1508">
        <v>1331818</v>
      </c>
      <c r="BB1706" s="1508">
        <v>1931818</v>
      </c>
      <c r="BC1706" s="1508">
        <v>2231818</v>
      </c>
      <c r="BD1706" s="1508">
        <v>431818</v>
      </c>
      <c r="BE1706" s="2174"/>
      <c r="BF1706" s="1229"/>
      <c r="BG1706" s="1317"/>
      <c r="BH1706" s="1229"/>
      <c r="BI1706" s="1317"/>
      <c r="BJ1706" s="1229"/>
      <c r="BK1706" s="1317"/>
      <c r="BL1706" s="1229"/>
      <c r="BM1706" s="1229"/>
      <c r="BN1706" s="1229"/>
      <c r="BO1706" s="1490">
        <f t="shared" si="778"/>
        <v>0</v>
      </c>
      <c r="BP1706" s="1496">
        <f t="shared" si="616"/>
        <v>0</v>
      </c>
      <c r="BQ1706" s="1305"/>
      <c r="BS1706" s="1298"/>
      <c r="BT1706" s="1298"/>
      <c r="BU1706" s="1298"/>
      <c r="BV1706" s="1298"/>
      <c r="BW1706" s="1298"/>
    </row>
    <row r="1707" spans="1:75" ht="15" x14ac:dyDescent="0.25">
      <c r="A1707" s="1315"/>
      <c r="B1707" s="2051"/>
      <c r="C1707" s="1929"/>
      <c r="D1707" s="1305"/>
      <c r="E1707" s="1305"/>
      <c r="F1707" s="1266"/>
      <c r="G1707" s="1491">
        <f t="shared" si="780"/>
        <v>0</v>
      </c>
      <c r="H1707" s="1268"/>
      <c r="I1707" s="1492">
        <f t="shared" si="781"/>
        <v>0</v>
      </c>
      <c r="J1707" s="1268"/>
      <c r="K1707" s="1492">
        <f t="shared" si="782"/>
        <v>0</v>
      </c>
      <c r="L1707" s="2772"/>
      <c r="M1707" s="1492">
        <f t="shared" si="783"/>
        <v>0</v>
      </c>
      <c r="N1707" s="1505">
        <f t="shared" si="785"/>
        <v>0</v>
      </c>
      <c r="O1707" s="1494">
        <f t="shared" si="779"/>
        <v>0</v>
      </c>
      <c r="P1707" s="1494">
        <f t="shared" si="769"/>
        <v>0</v>
      </c>
      <c r="Q1707" s="1307"/>
      <c r="R1707" s="1508">
        <v>1331818</v>
      </c>
      <c r="S1707" s="1508">
        <v>1931818</v>
      </c>
      <c r="T1707" s="1508">
        <v>2231818</v>
      </c>
      <c r="U1707" s="1508">
        <v>431818</v>
      </c>
      <c r="V1707" s="1892"/>
      <c r="W1707" s="1229"/>
      <c r="X1707" s="2337"/>
      <c r="Y1707" s="1229"/>
      <c r="Z1707" s="2395"/>
      <c r="AA1707" s="1229"/>
      <c r="AB1707" s="1317"/>
      <c r="AC1707" s="1229"/>
      <c r="AD1707" s="1229"/>
      <c r="AE1707" s="1229"/>
      <c r="AF1707" s="1490">
        <f t="shared" si="770"/>
        <v>0</v>
      </c>
      <c r="AG1707" s="1316">
        <f t="shared" si="784"/>
        <v>0</v>
      </c>
      <c r="AH1707" s="1305"/>
      <c r="AI1707" s="1305"/>
      <c r="AJ1707" s="1267"/>
      <c r="AK1707" s="1305"/>
      <c r="AL1707" s="1305"/>
      <c r="AM1707" s="1305"/>
      <c r="AN1707" s="1305"/>
      <c r="AO1707" s="1266"/>
      <c r="AP1707" s="1491">
        <f t="shared" si="771"/>
        <v>0</v>
      </c>
      <c r="AQ1707" s="1268"/>
      <c r="AR1707" s="1492">
        <f t="shared" si="772"/>
        <v>0</v>
      </c>
      <c r="AS1707" s="1268"/>
      <c r="AT1707" s="1492">
        <f t="shared" si="773"/>
        <v>0</v>
      </c>
      <c r="AU1707" s="1268"/>
      <c r="AV1707" s="1492">
        <f t="shared" si="774"/>
        <v>0</v>
      </c>
      <c r="AW1707" s="1493">
        <f t="shared" si="775"/>
        <v>0</v>
      </c>
      <c r="AX1707" s="2153">
        <f t="shared" si="776"/>
        <v>0</v>
      </c>
      <c r="AY1707" s="1495">
        <f t="shared" si="777"/>
        <v>0</v>
      </c>
      <c r="AZ1707" s="1937"/>
      <c r="BA1707" s="1508">
        <v>1331818</v>
      </c>
      <c r="BB1707" s="1508">
        <v>1931818</v>
      </c>
      <c r="BC1707" s="1508">
        <v>2231818</v>
      </c>
      <c r="BD1707" s="1508">
        <v>431818</v>
      </c>
      <c r="BE1707" s="2174"/>
      <c r="BF1707" s="1229"/>
      <c r="BG1707" s="1317"/>
      <c r="BH1707" s="1229"/>
      <c r="BI1707" s="1317"/>
      <c r="BJ1707" s="1229"/>
      <c r="BK1707" s="1317"/>
      <c r="BL1707" s="1229"/>
      <c r="BM1707" s="1229"/>
      <c r="BN1707" s="1229"/>
      <c r="BO1707" s="1490">
        <f t="shared" si="778"/>
        <v>0</v>
      </c>
      <c r="BP1707" s="1496">
        <f t="shared" si="616"/>
        <v>0</v>
      </c>
      <c r="BQ1707" s="1305"/>
      <c r="BS1707" s="1298"/>
      <c r="BT1707" s="1298"/>
      <c r="BU1707" s="1298"/>
      <c r="BV1707" s="1298"/>
      <c r="BW1707" s="1298"/>
    </row>
    <row r="1708" spans="1:75" ht="15" x14ac:dyDescent="0.25">
      <c r="A1708" s="1315"/>
      <c r="B1708" s="2051"/>
      <c r="C1708" s="1929"/>
      <c r="D1708" s="1305"/>
      <c r="E1708" s="1305"/>
      <c r="F1708" s="1266"/>
      <c r="G1708" s="1491">
        <f t="shared" si="780"/>
        <v>0</v>
      </c>
      <c r="H1708" s="1268"/>
      <c r="I1708" s="1492">
        <f t="shared" si="781"/>
        <v>0</v>
      </c>
      <c r="J1708" s="1268"/>
      <c r="K1708" s="1492">
        <f t="shared" si="782"/>
        <v>0</v>
      </c>
      <c r="L1708" s="2772"/>
      <c r="M1708" s="1492">
        <f t="shared" si="783"/>
        <v>0</v>
      </c>
      <c r="N1708" s="1505">
        <f t="shared" si="785"/>
        <v>0</v>
      </c>
      <c r="O1708" s="1494">
        <f t="shared" si="779"/>
        <v>0</v>
      </c>
      <c r="P1708" s="1494">
        <f t="shared" si="769"/>
        <v>0</v>
      </c>
      <c r="Q1708" s="1307"/>
      <c r="R1708" s="1508">
        <v>1331818</v>
      </c>
      <c r="S1708" s="1508">
        <v>1931818</v>
      </c>
      <c r="T1708" s="1508">
        <v>2231818</v>
      </c>
      <c r="U1708" s="1508">
        <v>431818</v>
      </c>
      <c r="V1708" s="1892"/>
      <c r="W1708" s="1229"/>
      <c r="X1708" s="2337"/>
      <c r="Y1708" s="1229"/>
      <c r="Z1708" s="2395"/>
      <c r="AA1708" s="1229"/>
      <c r="AB1708" s="1317"/>
      <c r="AC1708" s="1229"/>
      <c r="AD1708" s="1229"/>
      <c r="AE1708" s="1229"/>
      <c r="AF1708" s="1490">
        <f t="shared" si="770"/>
        <v>0</v>
      </c>
      <c r="AG1708" s="1316">
        <f t="shared" si="784"/>
        <v>0</v>
      </c>
      <c r="AH1708" s="1305"/>
      <c r="AI1708" s="1305"/>
      <c r="AJ1708" s="1267"/>
      <c r="AK1708" s="1305"/>
      <c r="AL1708" s="1305"/>
      <c r="AM1708" s="1305"/>
      <c r="AN1708" s="1305"/>
      <c r="AO1708" s="1266"/>
      <c r="AP1708" s="1491">
        <f t="shared" si="771"/>
        <v>0</v>
      </c>
      <c r="AQ1708" s="1268"/>
      <c r="AR1708" s="1492">
        <f t="shared" si="772"/>
        <v>0</v>
      </c>
      <c r="AS1708" s="1268"/>
      <c r="AT1708" s="1492">
        <f t="shared" si="773"/>
        <v>0</v>
      </c>
      <c r="AU1708" s="1268"/>
      <c r="AV1708" s="1492">
        <f t="shared" si="774"/>
        <v>0</v>
      </c>
      <c r="AW1708" s="1493">
        <f t="shared" si="775"/>
        <v>0</v>
      </c>
      <c r="AX1708" s="2153">
        <f t="shared" si="776"/>
        <v>0</v>
      </c>
      <c r="AY1708" s="1495">
        <f t="shared" si="777"/>
        <v>0</v>
      </c>
      <c r="AZ1708" s="1937"/>
      <c r="BA1708" s="1508">
        <v>1331818</v>
      </c>
      <c r="BB1708" s="1508">
        <v>1931818</v>
      </c>
      <c r="BC1708" s="1508">
        <v>2231818</v>
      </c>
      <c r="BD1708" s="1508">
        <v>431818</v>
      </c>
      <c r="BE1708" s="2174"/>
      <c r="BF1708" s="1229"/>
      <c r="BG1708" s="1317"/>
      <c r="BH1708" s="1229"/>
      <c r="BI1708" s="1317"/>
      <c r="BJ1708" s="1229"/>
      <c r="BK1708" s="1317"/>
      <c r="BL1708" s="1229"/>
      <c r="BM1708" s="1229"/>
      <c r="BN1708" s="1229"/>
      <c r="BO1708" s="1490">
        <f t="shared" si="778"/>
        <v>0</v>
      </c>
      <c r="BP1708" s="1496">
        <f t="shared" si="616"/>
        <v>0</v>
      </c>
      <c r="BQ1708" s="1305"/>
      <c r="BS1708" s="1298"/>
      <c r="BT1708" s="1298"/>
      <c r="BU1708" s="1298"/>
      <c r="BV1708" s="1298"/>
      <c r="BW1708" s="1298"/>
    </row>
    <row r="1709" spans="1:75" ht="15" x14ac:dyDescent="0.25">
      <c r="A1709" s="1315"/>
      <c r="B1709" s="2051"/>
      <c r="C1709" s="1929"/>
      <c r="D1709" s="1305"/>
      <c r="E1709" s="1305"/>
      <c r="F1709" s="1266"/>
      <c r="G1709" s="1491">
        <f t="shared" si="780"/>
        <v>0</v>
      </c>
      <c r="H1709" s="1268"/>
      <c r="I1709" s="1492">
        <f t="shared" si="781"/>
        <v>0</v>
      </c>
      <c r="J1709" s="1268"/>
      <c r="K1709" s="1492">
        <f t="shared" si="782"/>
        <v>0</v>
      </c>
      <c r="L1709" s="2772"/>
      <c r="M1709" s="1492">
        <f t="shared" si="783"/>
        <v>0</v>
      </c>
      <c r="N1709" s="1505">
        <f t="shared" si="785"/>
        <v>0</v>
      </c>
      <c r="O1709" s="1494">
        <f t="shared" si="779"/>
        <v>0</v>
      </c>
      <c r="P1709" s="1494">
        <f t="shared" si="769"/>
        <v>0</v>
      </c>
      <c r="Q1709" s="1307"/>
      <c r="R1709" s="1508">
        <v>1331818</v>
      </c>
      <c r="S1709" s="1508">
        <v>1931818</v>
      </c>
      <c r="T1709" s="1508">
        <v>2231818</v>
      </c>
      <c r="U1709" s="1508">
        <v>431818</v>
      </c>
      <c r="V1709" s="1892"/>
      <c r="W1709" s="1229"/>
      <c r="X1709" s="2337"/>
      <c r="Y1709" s="1229"/>
      <c r="Z1709" s="2395"/>
      <c r="AA1709" s="1229"/>
      <c r="AB1709" s="1317"/>
      <c r="AC1709" s="1229"/>
      <c r="AD1709" s="1229"/>
      <c r="AE1709" s="1229"/>
      <c r="AF1709" s="1490">
        <f t="shared" si="770"/>
        <v>0</v>
      </c>
      <c r="AG1709" s="1316">
        <f t="shared" si="784"/>
        <v>0</v>
      </c>
      <c r="AH1709" s="1305"/>
      <c r="AI1709" s="1305"/>
      <c r="AJ1709" s="1267"/>
      <c r="AK1709" s="1305"/>
      <c r="AL1709" s="1305"/>
      <c r="AM1709" s="1305"/>
      <c r="AN1709" s="1305"/>
      <c r="AO1709" s="1266"/>
      <c r="AP1709" s="1491">
        <f t="shared" si="771"/>
        <v>0</v>
      </c>
      <c r="AQ1709" s="1268"/>
      <c r="AR1709" s="1492">
        <f t="shared" si="772"/>
        <v>0</v>
      </c>
      <c r="AS1709" s="1268"/>
      <c r="AT1709" s="1492">
        <f t="shared" si="773"/>
        <v>0</v>
      </c>
      <c r="AU1709" s="1268"/>
      <c r="AV1709" s="1492">
        <f t="shared" si="774"/>
        <v>0</v>
      </c>
      <c r="AW1709" s="1493">
        <f t="shared" si="775"/>
        <v>0</v>
      </c>
      <c r="AX1709" s="2153">
        <f t="shared" si="776"/>
        <v>0</v>
      </c>
      <c r="AY1709" s="1495">
        <f t="shared" si="777"/>
        <v>0</v>
      </c>
      <c r="AZ1709" s="1937"/>
      <c r="BA1709" s="1508">
        <v>1331818</v>
      </c>
      <c r="BB1709" s="1508">
        <v>1931818</v>
      </c>
      <c r="BC1709" s="1508">
        <v>2231818</v>
      </c>
      <c r="BD1709" s="1508">
        <v>431818</v>
      </c>
      <c r="BE1709" s="2174"/>
      <c r="BF1709" s="1229"/>
      <c r="BG1709" s="1317"/>
      <c r="BH1709" s="1229"/>
      <c r="BI1709" s="1317"/>
      <c r="BJ1709" s="1229"/>
      <c r="BK1709" s="1317"/>
      <c r="BL1709" s="1229"/>
      <c r="BM1709" s="1229"/>
      <c r="BN1709" s="1229"/>
      <c r="BO1709" s="1490">
        <f t="shared" si="778"/>
        <v>0</v>
      </c>
      <c r="BP1709" s="1496">
        <f t="shared" si="616"/>
        <v>0</v>
      </c>
      <c r="BQ1709" s="1305"/>
      <c r="BS1709" s="1298"/>
      <c r="BT1709" s="1298"/>
      <c r="BU1709" s="1298"/>
      <c r="BV1709" s="1298"/>
      <c r="BW1709" s="1298"/>
    </row>
    <row r="1710" spans="1:75" ht="15" x14ac:dyDescent="0.25">
      <c r="A1710" s="1315"/>
      <c r="B1710" s="2051"/>
      <c r="C1710" s="1929"/>
      <c r="D1710" s="1305"/>
      <c r="E1710" s="1305"/>
      <c r="F1710" s="1266"/>
      <c r="G1710" s="1491">
        <f t="shared" si="780"/>
        <v>0</v>
      </c>
      <c r="H1710" s="1268"/>
      <c r="I1710" s="1492">
        <f t="shared" si="781"/>
        <v>0</v>
      </c>
      <c r="J1710" s="1268"/>
      <c r="K1710" s="1492">
        <f t="shared" si="782"/>
        <v>0</v>
      </c>
      <c r="L1710" s="2772"/>
      <c r="M1710" s="1492">
        <f t="shared" si="783"/>
        <v>0</v>
      </c>
      <c r="N1710" s="1505">
        <f t="shared" si="785"/>
        <v>0</v>
      </c>
      <c r="O1710" s="1494">
        <f t="shared" si="779"/>
        <v>0</v>
      </c>
      <c r="P1710" s="1494">
        <f t="shared" si="769"/>
        <v>0</v>
      </c>
      <c r="Q1710" s="1307"/>
      <c r="R1710" s="1508">
        <v>1331818</v>
      </c>
      <c r="S1710" s="1508">
        <v>1931818</v>
      </c>
      <c r="T1710" s="1508">
        <v>2231818</v>
      </c>
      <c r="U1710" s="1508">
        <v>431818</v>
      </c>
      <c r="V1710" s="1892"/>
      <c r="W1710" s="1229"/>
      <c r="X1710" s="2337"/>
      <c r="Y1710" s="1229"/>
      <c r="Z1710" s="2395"/>
      <c r="AA1710" s="1229"/>
      <c r="AB1710" s="1317"/>
      <c r="AC1710" s="1229"/>
      <c r="AD1710" s="1229"/>
      <c r="AE1710" s="1229"/>
      <c r="AF1710" s="1490">
        <f t="shared" si="770"/>
        <v>0</v>
      </c>
      <c r="AG1710" s="1316">
        <f t="shared" si="784"/>
        <v>0</v>
      </c>
      <c r="AH1710" s="1305"/>
      <c r="AI1710" s="1305"/>
      <c r="AJ1710" s="1267"/>
      <c r="AK1710" s="1305"/>
      <c r="AL1710" s="1305"/>
      <c r="AM1710" s="1305"/>
      <c r="AN1710" s="1305"/>
      <c r="AO1710" s="1266"/>
      <c r="AP1710" s="1491">
        <f t="shared" si="771"/>
        <v>0</v>
      </c>
      <c r="AQ1710" s="1268"/>
      <c r="AR1710" s="1492">
        <f t="shared" si="772"/>
        <v>0</v>
      </c>
      <c r="AS1710" s="1268"/>
      <c r="AT1710" s="1492">
        <f t="shared" si="773"/>
        <v>0</v>
      </c>
      <c r="AU1710" s="1268"/>
      <c r="AV1710" s="1492">
        <f t="shared" si="774"/>
        <v>0</v>
      </c>
      <c r="AW1710" s="1493">
        <f t="shared" si="775"/>
        <v>0</v>
      </c>
      <c r="AX1710" s="2153">
        <f t="shared" si="776"/>
        <v>0</v>
      </c>
      <c r="AY1710" s="1495">
        <f t="shared" si="777"/>
        <v>0</v>
      </c>
      <c r="AZ1710" s="1937"/>
      <c r="BA1710" s="1508">
        <v>1331818</v>
      </c>
      <c r="BB1710" s="1508">
        <v>1931818</v>
      </c>
      <c r="BC1710" s="1508">
        <v>2231818</v>
      </c>
      <c r="BD1710" s="1508">
        <v>431818</v>
      </c>
      <c r="BE1710" s="2174"/>
      <c r="BF1710" s="1229"/>
      <c r="BG1710" s="1317"/>
      <c r="BH1710" s="1229"/>
      <c r="BI1710" s="1317"/>
      <c r="BJ1710" s="1229"/>
      <c r="BK1710" s="1317"/>
      <c r="BL1710" s="1229"/>
      <c r="BM1710" s="1229"/>
      <c r="BN1710" s="1229"/>
      <c r="BO1710" s="1490">
        <f t="shared" si="778"/>
        <v>0</v>
      </c>
      <c r="BP1710" s="1496">
        <f t="shared" si="616"/>
        <v>0</v>
      </c>
      <c r="BQ1710" s="1305"/>
      <c r="BS1710" s="1298">
        <f>F1709-AO1710</f>
        <v>0</v>
      </c>
      <c r="BT1710" s="1298">
        <f>H1709-AQ1710</f>
        <v>0</v>
      </c>
      <c r="BU1710" s="1298">
        <f>J1709-AS1710</f>
        <v>0</v>
      </c>
      <c r="BV1710" s="1298">
        <f>L1709-AU1710</f>
        <v>0</v>
      </c>
      <c r="BW1710" s="1298">
        <f>O1709-AX1710</f>
        <v>0</v>
      </c>
    </row>
    <row r="1711" spans="1:75" ht="15" x14ac:dyDescent="0.25">
      <c r="A1711" s="1315"/>
      <c r="B1711" s="2051"/>
      <c r="C1711" s="1929"/>
      <c r="D1711" s="1305"/>
      <c r="E1711" s="1305"/>
      <c r="F1711" s="1266"/>
      <c r="G1711" s="1491">
        <f t="shared" si="780"/>
        <v>0</v>
      </c>
      <c r="H1711" s="1268"/>
      <c r="I1711" s="1492">
        <f t="shared" si="781"/>
        <v>0</v>
      </c>
      <c r="J1711" s="1268"/>
      <c r="K1711" s="1492">
        <f t="shared" si="782"/>
        <v>0</v>
      </c>
      <c r="L1711" s="2772"/>
      <c r="M1711" s="1492">
        <f t="shared" si="783"/>
        <v>0</v>
      </c>
      <c r="N1711" s="1505">
        <f t="shared" si="785"/>
        <v>0</v>
      </c>
      <c r="O1711" s="1494">
        <f t="shared" si="779"/>
        <v>0</v>
      </c>
      <c r="P1711" s="1494">
        <f t="shared" si="769"/>
        <v>0</v>
      </c>
      <c r="Q1711" s="1307"/>
      <c r="R1711" s="1508">
        <v>1331818</v>
      </c>
      <c r="S1711" s="1508">
        <v>1931818</v>
      </c>
      <c r="T1711" s="1508">
        <v>2231818</v>
      </c>
      <c r="U1711" s="1508">
        <v>431818</v>
      </c>
      <c r="V1711" s="1892"/>
      <c r="W1711" s="1229"/>
      <c r="X1711" s="2337"/>
      <c r="Y1711" s="1229"/>
      <c r="Z1711" s="2395"/>
      <c r="AA1711" s="1229"/>
      <c r="AB1711" s="1317"/>
      <c r="AC1711" s="1229"/>
      <c r="AD1711" s="1229"/>
      <c r="AE1711" s="1229"/>
      <c r="AF1711" s="1490">
        <f t="shared" si="770"/>
        <v>0</v>
      </c>
      <c r="AG1711" s="1316">
        <f t="shared" si="784"/>
        <v>0</v>
      </c>
      <c r="AH1711" s="1305"/>
      <c r="AI1711" s="1305"/>
      <c r="AJ1711" s="1267"/>
      <c r="AK1711" s="1305"/>
      <c r="AL1711" s="1305"/>
      <c r="AM1711" s="1305"/>
      <c r="AN1711" s="1305"/>
      <c r="AO1711" s="1266"/>
      <c r="AP1711" s="1491">
        <f t="shared" si="771"/>
        <v>0</v>
      </c>
      <c r="AQ1711" s="1268"/>
      <c r="AR1711" s="1492">
        <f t="shared" si="772"/>
        <v>0</v>
      </c>
      <c r="AS1711" s="1268"/>
      <c r="AT1711" s="1492">
        <f t="shared" si="773"/>
        <v>0</v>
      </c>
      <c r="AU1711" s="1268"/>
      <c r="AV1711" s="1492">
        <f t="shared" si="774"/>
        <v>0</v>
      </c>
      <c r="AW1711" s="1493">
        <f t="shared" si="775"/>
        <v>0</v>
      </c>
      <c r="AX1711" s="2153">
        <f t="shared" si="776"/>
        <v>0</v>
      </c>
      <c r="AY1711" s="1495">
        <f t="shared" si="777"/>
        <v>0</v>
      </c>
      <c r="AZ1711" s="1937"/>
      <c r="BA1711" s="1508">
        <v>1331818</v>
      </c>
      <c r="BB1711" s="1508">
        <v>1931818</v>
      </c>
      <c r="BC1711" s="1508">
        <v>2231818</v>
      </c>
      <c r="BD1711" s="1508">
        <v>431818</v>
      </c>
      <c r="BE1711" s="2174"/>
      <c r="BF1711" s="1229"/>
      <c r="BG1711" s="1317"/>
      <c r="BH1711" s="1229"/>
      <c r="BI1711" s="1317"/>
      <c r="BJ1711" s="1229"/>
      <c r="BK1711" s="1317"/>
      <c r="BL1711" s="1229"/>
      <c r="BM1711" s="1229"/>
      <c r="BN1711" s="1229"/>
      <c r="BO1711" s="1490">
        <f t="shared" si="778"/>
        <v>0</v>
      </c>
      <c r="BP1711" s="1496">
        <f t="shared" si="616"/>
        <v>0</v>
      </c>
      <c r="BQ1711" s="1305"/>
      <c r="BS1711" s="1298">
        <f>F1710-AO1711</f>
        <v>0</v>
      </c>
      <c r="BT1711" s="1298">
        <f>H1710-AQ1711</f>
        <v>0</v>
      </c>
      <c r="BU1711" s="1298">
        <f>J1710-AS1711</f>
        <v>0</v>
      </c>
      <c r="BV1711" s="1298">
        <f>L1710-AU1711</f>
        <v>0</v>
      </c>
      <c r="BW1711" s="1298">
        <f>O1710-AX1711</f>
        <v>0</v>
      </c>
    </row>
    <row r="1712" spans="1:75" ht="15" x14ac:dyDescent="0.25">
      <c r="A1712" s="1315"/>
      <c r="B1712" s="2051"/>
      <c r="C1712" s="1929"/>
      <c r="D1712" s="1305"/>
      <c r="E1712" s="1305"/>
      <c r="F1712" s="1266"/>
      <c r="G1712" s="1491">
        <f t="shared" si="780"/>
        <v>0</v>
      </c>
      <c r="H1712" s="1268"/>
      <c r="I1712" s="1492">
        <f t="shared" si="781"/>
        <v>0</v>
      </c>
      <c r="J1712" s="1268"/>
      <c r="K1712" s="1492">
        <f t="shared" si="782"/>
        <v>0</v>
      </c>
      <c r="L1712" s="2772"/>
      <c r="M1712" s="1492">
        <f t="shared" si="783"/>
        <v>0</v>
      </c>
      <c r="N1712" s="1505">
        <f t="shared" si="785"/>
        <v>0</v>
      </c>
      <c r="O1712" s="1494">
        <f t="shared" si="779"/>
        <v>0</v>
      </c>
      <c r="P1712" s="1494">
        <f t="shared" si="769"/>
        <v>0</v>
      </c>
      <c r="Q1712" s="1307"/>
      <c r="R1712" s="1508">
        <v>1331818</v>
      </c>
      <c r="S1712" s="1508">
        <v>1931818</v>
      </c>
      <c r="T1712" s="1508">
        <v>2231818</v>
      </c>
      <c r="U1712" s="1508">
        <v>431818</v>
      </c>
      <c r="V1712" s="1892"/>
      <c r="W1712" s="1229"/>
      <c r="X1712" s="2337"/>
      <c r="Y1712" s="1229"/>
      <c r="Z1712" s="2395"/>
      <c r="AA1712" s="1229"/>
      <c r="AB1712" s="1317"/>
      <c r="AC1712" s="1229"/>
      <c r="AD1712" s="1229"/>
      <c r="AE1712" s="1229"/>
      <c r="AF1712" s="1490">
        <f t="shared" si="770"/>
        <v>0</v>
      </c>
      <c r="AG1712" s="1316">
        <f t="shared" si="784"/>
        <v>0</v>
      </c>
      <c r="AH1712" s="1305"/>
      <c r="AI1712" s="1305"/>
      <c r="AJ1712" s="1305"/>
      <c r="AK1712" s="1305"/>
      <c r="AL1712" s="1305"/>
      <c r="AM1712" s="1305"/>
      <c r="AN1712" s="1305"/>
      <c r="AO1712" s="1266"/>
      <c r="AP1712" s="1491">
        <f t="shared" si="771"/>
        <v>0</v>
      </c>
      <c r="AQ1712" s="1268"/>
      <c r="AR1712" s="1492">
        <f t="shared" si="772"/>
        <v>0</v>
      </c>
      <c r="AS1712" s="1268"/>
      <c r="AT1712" s="1492">
        <f t="shared" si="773"/>
        <v>0</v>
      </c>
      <c r="AU1712" s="1268"/>
      <c r="AV1712" s="1492">
        <f t="shared" si="774"/>
        <v>0</v>
      </c>
      <c r="AW1712" s="1493">
        <f t="shared" si="775"/>
        <v>0</v>
      </c>
      <c r="AX1712" s="2153">
        <f t="shared" si="776"/>
        <v>0</v>
      </c>
      <c r="AY1712" s="1495">
        <f t="shared" si="777"/>
        <v>0</v>
      </c>
      <c r="AZ1712" s="1937"/>
      <c r="BA1712" s="1508">
        <v>1331818</v>
      </c>
      <c r="BB1712" s="1508">
        <v>1931818</v>
      </c>
      <c r="BC1712" s="1508">
        <v>2231818</v>
      </c>
      <c r="BD1712" s="1508">
        <v>431818</v>
      </c>
      <c r="BE1712" s="2174"/>
      <c r="BF1712" s="1229"/>
      <c r="BG1712" s="1317"/>
      <c r="BH1712" s="1229"/>
      <c r="BI1712" s="1317"/>
      <c r="BJ1712" s="1229"/>
      <c r="BK1712" s="1317"/>
      <c r="BL1712" s="1229"/>
      <c r="BM1712" s="1229"/>
      <c r="BN1712" s="1229"/>
      <c r="BO1712" s="1490">
        <f t="shared" si="778"/>
        <v>0</v>
      </c>
      <c r="BP1712" s="1496">
        <f t="shared" si="616"/>
        <v>0</v>
      </c>
      <c r="BQ1712" s="1305"/>
      <c r="BS1712" s="1298">
        <f>F1711-AO1712</f>
        <v>0</v>
      </c>
      <c r="BT1712" s="1298">
        <f>H1711-AQ1712</f>
        <v>0</v>
      </c>
      <c r="BU1712" s="1298">
        <f>J1711-AS1712</f>
        <v>0</v>
      </c>
      <c r="BV1712" s="1298">
        <f>L1711-AU1712</f>
        <v>0</v>
      </c>
      <c r="BW1712" s="1298">
        <f>O1711-AX1712</f>
        <v>0</v>
      </c>
    </row>
    <row r="1713" spans="1:75" ht="15" x14ac:dyDescent="0.25">
      <c r="A1713" s="1315"/>
      <c r="B1713" s="2051"/>
      <c r="C1713" s="1929"/>
      <c r="D1713" s="1305"/>
      <c r="E1713" s="1305"/>
      <c r="F1713" s="1266"/>
      <c r="G1713" s="1491">
        <f t="shared" si="780"/>
        <v>0</v>
      </c>
      <c r="H1713" s="1268"/>
      <c r="I1713" s="1492">
        <f t="shared" si="781"/>
        <v>0</v>
      </c>
      <c r="J1713" s="1268"/>
      <c r="K1713" s="1492">
        <f t="shared" si="782"/>
        <v>0</v>
      </c>
      <c r="L1713" s="2772"/>
      <c r="M1713" s="1492">
        <f t="shared" si="783"/>
        <v>0</v>
      </c>
      <c r="N1713" s="1505">
        <f t="shared" si="785"/>
        <v>0</v>
      </c>
      <c r="O1713" s="1494">
        <f t="shared" si="779"/>
        <v>0</v>
      </c>
      <c r="P1713" s="1494">
        <f t="shared" si="769"/>
        <v>0</v>
      </c>
      <c r="Q1713" s="1307"/>
      <c r="R1713" s="1508">
        <v>1331818</v>
      </c>
      <c r="S1713" s="1508">
        <v>1931818</v>
      </c>
      <c r="T1713" s="1508">
        <v>2231818</v>
      </c>
      <c r="U1713" s="1508">
        <v>431818</v>
      </c>
      <c r="V1713" s="1892"/>
      <c r="W1713" s="1229"/>
      <c r="X1713" s="2337"/>
      <c r="Y1713" s="1229"/>
      <c r="Z1713" s="2395"/>
      <c r="AA1713" s="1229"/>
      <c r="AB1713" s="1317"/>
      <c r="AC1713" s="1229"/>
      <c r="AD1713" s="1229"/>
      <c r="AE1713" s="1229"/>
      <c r="AF1713" s="1490">
        <f t="shared" si="770"/>
        <v>0</v>
      </c>
      <c r="AG1713" s="1316">
        <f t="shared" si="784"/>
        <v>0</v>
      </c>
      <c r="AH1713" s="1305"/>
      <c r="AI1713" s="1305"/>
      <c r="AJ1713" s="1305"/>
      <c r="AK1713" s="1305"/>
      <c r="AL1713" s="1305"/>
      <c r="AM1713" s="1305"/>
      <c r="AN1713" s="1305"/>
      <c r="AO1713" s="1266"/>
      <c r="AP1713" s="1491">
        <f t="shared" si="771"/>
        <v>0</v>
      </c>
      <c r="AQ1713" s="1268"/>
      <c r="AR1713" s="1492">
        <f t="shared" si="772"/>
        <v>0</v>
      </c>
      <c r="AS1713" s="1268"/>
      <c r="AT1713" s="1492">
        <f t="shared" si="773"/>
        <v>0</v>
      </c>
      <c r="AU1713" s="1268"/>
      <c r="AV1713" s="1492">
        <f t="shared" si="774"/>
        <v>0</v>
      </c>
      <c r="AW1713" s="1493">
        <f t="shared" si="775"/>
        <v>0</v>
      </c>
      <c r="AX1713" s="2153">
        <f t="shared" si="776"/>
        <v>0</v>
      </c>
      <c r="AY1713" s="1495">
        <f t="shared" si="777"/>
        <v>0</v>
      </c>
      <c r="AZ1713" s="1937"/>
      <c r="BA1713" s="1508">
        <v>1331818</v>
      </c>
      <c r="BB1713" s="1508">
        <v>1931818</v>
      </c>
      <c r="BC1713" s="1508">
        <v>2231818</v>
      </c>
      <c r="BD1713" s="1508">
        <v>431818</v>
      </c>
      <c r="BE1713" s="2174"/>
      <c r="BF1713" s="1229"/>
      <c r="BG1713" s="1317"/>
      <c r="BH1713" s="1229"/>
      <c r="BI1713" s="1317"/>
      <c r="BJ1713" s="1229"/>
      <c r="BK1713" s="1317"/>
      <c r="BL1713" s="1229"/>
      <c r="BM1713" s="1229"/>
      <c r="BN1713" s="1229"/>
      <c r="BO1713" s="1490">
        <f t="shared" si="778"/>
        <v>0</v>
      </c>
      <c r="BP1713" s="1496">
        <f t="shared" si="616"/>
        <v>0</v>
      </c>
      <c r="BQ1713" s="1305"/>
      <c r="BS1713" s="1298">
        <f>F1712-AO1713</f>
        <v>0</v>
      </c>
      <c r="BT1713" s="1298">
        <f>H1712-AQ1713</f>
        <v>0</v>
      </c>
      <c r="BU1713" s="1298">
        <f>J1712-AS1713</f>
        <v>0</v>
      </c>
      <c r="BV1713" s="1298">
        <f>L1712-AU1713</f>
        <v>0</v>
      </c>
      <c r="BW1713" s="1298">
        <f>O1712-AX1713</f>
        <v>0</v>
      </c>
    </row>
    <row r="1714" spans="1:75" ht="15" x14ac:dyDescent="0.25">
      <c r="A1714" s="1305"/>
      <c r="B1714" s="2050"/>
      <c r="C1714" s="2054"/>
      <c r="D1714" s="1307"/>
      <c r="E1714" s="1307"/>
      <c r="F1714" s="2055"/>
      <c r="G1714" s="1307"/>
      <c r="H1714" s="1889"/>
      <c r="I1714" s="1307"/>
      <c r="J1714" s="1889"/>
      <c r="K1714" s="1307"/>
      <c r="L1714" s="2777"/>
      <c r="M1714" s="1307"/>
      <c r="N1714" s="1889"/>
      <c r="O1714" s="1307"/>
      <c r="P1714" s="1307"/>
      <c r="Q1714" s="1307"/>
      <c r="R1714" s="1508">
        <v>1331818</v>
      </c>
      <c r="S1714" s="1508">
        <v>1931818</v>
      </c>
      <c r="T1714" s="1508">
        <v>2231818</v>
      </c>
      <c r="U1714" s="1508">
        <v>431818</v>
      </c>
      <c r="V1714" s="1892"/>
      <c r="W1714" s="1229"/>
      <c r="X1714" s="2337"/>
      <c r="Y1714" s="1229"/>
      <c r="Z1714" s="2395"/>
      <c r="AA1714" s="1229"/>
      <c r="AB1714" s="1317"/>
      <c r="AC1714" s="1229"/>
      <c r="AD1714" s="1229"/>
      <c r="AE1714" s="1229"/>
      <c r="AF1714" s="1490">
        <f t="shared" si="770"/>
        <v>0</v>
      </c>
      <c r="AG1714" s="1316">
        <f t="shared" si="784"/>
        <v>0</v>
      </c>
      <c r="AH1714" s="1305"/>
      <c r="AI1714" s="1305"/>
      <c r="AJ1714" s="1305"/>
      <c r="AK1714" s="1305"/>
      <c r="AL1714" s="1305"/>
      <c r="AM1714" s="1305"/>
      <c r="AN1714" s="1305"/>
      <c r="AO1714" s="1266"/>
      <c r="AP1714" s="1491">
        <f t="shared" si="771"/>
        <v>0</v>
      </c>
      <c r="AQ1714" s="1268"/>
      <c r="AR1714" s="1492">
        <f t="shared" si="772"/>
        <v>0</v>
      </c>
      <c r="AS1714" s="1268"/>
      <c r="AT1714" s="1492">
        <f t="shared" si="773"/>
        <v>0</v>
      </c>
      <c r="AU1714" s="1268"/>
      <c r="AV1714" s="1492">
        <f t="shared" si="774"/>
        <v>0</v>
      </c>
      <c r="AW1714" s="1493">
        <f t="shared" si="775"/>
        <v>0</v>
      </c>
      <c r="AX1714" s="2153">
        <f t="shared" si="776"/>
        <v>0</v>
      </c>
      <c r="AY1714" s="1495">
        <f t="shared" si="777"/>
        <v>0</v>
      </c>
      <c r="AZ1714" s="1937"/>
      <c r="BA1714" s="1508">
        <v>1331818</v>
      </c>
      <c r="BB1714" s="1508">
        <v>1931818</v>
      </c>
      <c r="BC1714" s="1508">
        <v>2231818</v>
      </c>
      <c r="BD1714" s="1508">
        <v>431818</v>
      </c>
      <c r="BE1714" s="2174"/>
      <c r="BF1714" s="1229"/>
      <c r="BG1714" s="1317"/>
      <c r="BH1714" s="1229"/>
      <c r="BI1714" s="1317"/>
      <c r="BJ1714" s="1229"/>
      <c r="BK1714" s="1317"/>
      <c r="BL1714" s="1229"/>
      <c r="BM1714" s="1229"/>
      <c r="BN1714" s="1229"/>
      <c r="BO1714" s="1490">
        <f t="shared" si="778"/>
        <v>0</v>
      </c>
      <c r="BP1714" s="1496">
        <f t="shared" si="616"/>
        <v>0</v>
      </c>
      <c r="BQ1714" s="1305"/>
      <c r="BS1714" s="1298">
        <f>F1713-AO1714</f>
        <v>0</v>
      </c>
      <c r="BT1714" s="1298">
        <f>H1713-AQ1714</f>
        <v>0</v>
      </c>
      <c r="BU1714" s="1298">
        <f>J1713-AS1714</f>
        <v>0</v>
      </c>
      <c r="BV1714" s="1298">
        <f>L1713-AU1714</f>
        <v>0</v>
      </c>
      <c r="BW1714" s="1298">
        <f>O1713-AX1714</f>
        <v>0</v>
      </c>
    </row>
    <row r="1715" spans="1:75" ht="15" x14ac:dyDescent="0.25">
      <c r="A1715" s="1305"/>
      <c r="B1715" s="2050"/>
      <c r="C1715" s="2054"/>
      <c r="D1715" s="1307"/>
      <c r="E1715" s="1307"/>
      <c r="F1715" s="2055"/>
      <c r="G1715" s="2058">
        <f>SUM(G8:G1713)</f>
        <v>8576907920</v>
      </c>
      <c r="H1715" s="1889"/>
      <c r="I1715" s="2058">
        <f>SUM(I8:I1713)</f>
        <v>822954468</v>
      </c>
      <c r="J1715" s="1889"/>
      <c r="K1715" s="2058">
        <f>SUM(K8:K1713)</f>
        <v>8742031106</v>
      </c>
      <c r="L1715" s="2777"/>
      <c r="M1715" s="2058">
        <f>SUM(M8:M1713)</f>
        <v>566113398</v>
      </c>
      <c r="N1715" s="1889"/>
      <c r="O1715" s="2058">
        <f>SUM(O8:O1713)</f>
        <v>18708006892</v>
      </c>
      <c r="P1715" s="1307"/>
      <c r="Q1715" s="1307"/>
      <c r="R1715" s="1271"/>
      <c r="S1715" s="1271"/>
      <c r="T1715" s="1271"/>
      <c r="U1715" s="1271"/>
      <c r="V1715" s="2471"/>
      <c r="W1715" s="2057"/>
      <c r="X1715" s="2392"/>
      <c r="Y1715" s="2057"/>
      <c r="Z1715" s="2464"/>
      <c r="AA1715" s="2057"/>
      <c r="AB1715" s="2056"/>
      <c r="AC1715" s="2057"/>
      <c r="AD1715" s="2057"/>
      <c r="AE1715" s="2057"/>
      <c r="AF1715" s="1307"/>
      <c r="AG1715" s="1307"/>
      <c r="AH1715" s="1307"/>
      <c r="AI1715" s="1307"/>
      <c r="AJ1715" s="1307"/>
      <c r="AK1715" s="1307"/>
      <c r="AL1715" s="1307"/>
      <c r="AM1715" s="1313"/>
      <c r="AN1715" s="1905"/>
      <c r="AO1715" s="1345"/>
      <c r="AP1715" s="1913"/>
      <c r="AQ1715" s="1345"/>
      <c r="AR1715" s="1914"/>
      <c r="AS1715" s="1345"/>
      <c r="AT1715" s="1492"/>
      <c r="AU1715" s="1345"/>
      <c r="AV1715" s="1914"/>
      <c r="AW1715" s="1313"/>
      <c r="AX1715" s="1313"/>
      <c r="AY1715" s="1305"/>
      <c r="AZ1715" s="1313"/>
      <c r="BA1715" s="1313"/>
      <c r="BB1715" s="1313"/>
      <c r="BC1715" s="1313"/>
      <c r="BD1715" s="1313"/>
      <c r="BE1715" s="1903"/>
      <c r="BF1715" s="1904"/>
      <c r="BG1715" s="1903"/>
      <c r="BH1715" s="1904"/>
      <c r="BI1715" s="1903"/>
      <c r="BJ1715" s="1904"/>
      <c r="BK1715" s="1313"/>
      <c r="BL1715" s="1904"/>
      <c r="BM1715" s="1904"/>
      <c r="BN1715" s="1904"/>
      <c r="BO1715" s="1313"/>
      <c r="BP1715" s="2060"/>
      <c r="BQ1715" s="2061"/>
    </row>
    <row r="1716" spans="1:75" ht="15" x14ac:dyDescent="0.25">
      <c r="A1716" s="1305"/>
      <c r="B1716" s="2050"/>
      <c r="C1716" s="1928"/>
      <c r="D1716" s="1313"/>
      <c r="E1716" s="1313"/>
      <c r="F1716" s="1931"/>
      <c r="G1716" s="1313"/>
      <c r="H1716" s="1345"/>
      <c r="I1716" s="1313"/>
      <c r="J1716" s="1345"/>
      <c r="K1716" s="1313"/>
      <c r="L1716" s="2773"/>
      <c r="M1716" s="1313"/>
      <c r="N1716" s="1345"/>
      <c r="O1716" s="1915"/>
      <c r="P1716" s="1313"/>
      <c r="Q1716" s="1307"/>
      <c r="R1716" s="1271"/>
      <c r="S1716" s="1271"/>
      <c r="T1716" s="1271"/>
      <c r="U1716" s="1271"/>
      <c r="V1716" s="2471"/>
      <c r="W1716" s="2057"/>
      <c r="X1716" s="2392"/>
      <c r="Y1716" s="2057"/>
      <c r="Z1716" s="2464"/>
      <c r="AA1716" s="2057"/>
      <c r="AB1716" s="2056"/>
      <c r="AC1716" s="2057"/>
      <c r="AD1716" s="2057"/>
      <c r="AE1716" s="2057"/>
      <c r="AF1716" s="2058">
        <f>SUM(AF8:AF969)</f>
        <v>1924754320</v>
      </c>
      <c r="AG1716" s="2059" t="e">
        <f>SUM(AG8:AG1714)</f>
        <v>#REF!</v>
      </c>
      <c r="AH1716" s="2058" t="e">
        <f>AF1716+AG1716</f>
        <v>#REF!</v>
      </c>
      <c r="AI1716" s="1307"/>
      <c r="AJ1716" s="1307"/>
      <c r="AK1716" s="1307"/>
      <c r="AL1716" s="1307"/>
      <c r="AM1716" s="1915"/>
      <c r="AN1716" s="1905"/>
      <c r="AO1716" s="1915"/>
      <c r="AP1716" s="1915">
        <f>SUM(AP8:AP969)</f>
        <v>0</v>
      </c>
      <c r="AQ1716" s="1345"/>
      <c r="AR1716" s="1915">
        <f>SUM(AR8:AR969)</f>
        <v>59886358</v>
      </c>
      <c r="AS1716" s="1345"/>
      <c r="AT1716" s="1915">
        <f>SUM(AT8:AT969)</f>
        <v>241036344</v>
      </c>
      <c r="AU1716" s="1345"/>
      <c r="AV1716" s="1915">
        <f>SUM(AV8:AV969)</f>
        <v>15977266</v>
      </c>
      <c r="AW1716" s="1313"/>
      <c r="AX1716" s="1915">
        <f>SUM(AX8:AX1714)</f>
        <v>316899968</v>
      </c>
      <c r="AY1716" s="1305"/>
      <c r="AZ1716" s="1916" t="e">
        <f>AX1716-AH1716</f>
        <v>#REF!</v>
      </c>
      <c r="BA1716" s="1313"/>
      <c r="BB1716" s="1313"/>
      <c r="BC1716" s="1313"/>
      <c r="BD1716" s="1313"/>
      <c r="BE1716" s="1903"/>
      <c r="BF1716" s="1904"/>
      <c r="BG1716" s="1903"/>
      <c r="BH1716" s="1904"/>
      <c r="BI1716" s="1903"/>
      <c r="BJ1716" s="1904"/>
      <c r="BK1716" s="1313"/>
      <c r="BL1716" s="1904"/>
      <c r="BM1716" s="1904"/>
      <c r="BN1716" s="1904"/>
      <c r="BO1716" s="1915">
        <f>SUM(BO8:BO969)</f>
        <v>11290908</v>
      </c>
      <c r="BP1716" s="1915">
        <f>SUM(BP8:BP969)</f>
        <v>11803303198</v>
      </c>
      <c r="BQ1716" s="1307"/>
    </row>
    <row r="1717" spans="1:75" ht="15" x14ac:dyDescent="0.25">
      <c r="A1717" s="1305"/>
      <c r="B1717" s="2050"/>
      <c r="C1717" s="1928"/>
      <c r="D1717" s="1313"/>
      <c r="E1717" s="1313"/>
      <c r="F1717" s="1931" t="s">
        <v>20</v>
      </c>
      <c r="G1717" s="1918"/>
      <c r="H1717" s="1345" t="s">
        <v>27</v>
      </c>
      <c r="I1717" s="1919"/>
      <c r="J1717" s="1345" t="s">
        <v>28</v>
      </c>
      <c r="K1717" s="1919"/>
      <c r="L1717" s="2773" t="s">
        <v>29</v>
      </c>
      <c r="M1717" s="1313"/>
      <c r="N1717" s="1345"/>
      <c r="P1717" s="1313"/>
      <c r="Q1717" s="1307"/>
      <c r="R1717" s="1271"/>
      <c r="S1717" s="1271"/>
      <c r="T1717" s="1271"/>
      <c r="U1717" s="1271"/>
      <c r="V1717" s="2466"/>
      <c r="W1717" s="1904"/>
      <c r="X1717" s="2336"/>
      <c r="Y1717" s="1904"/>
      <c r="Z1717" s="2394"/>
      <c r="AA1717" s="1904"/>
      <c r="AB1717" s="1903"/>
      <c r="AC1717" s="1904"/>
      <c r="AD1717" s="1904"/>
      <c r="AE1717" s="1904"/>
      <c r="AF1717" s="1915"/>
      <c r="AG1717" s="1915"/>
      <c r="AH1717" s="2053" t="e">
        <f>O1715-AH1716</f>
        <v>#REF!</v>
      </c>
      <c r="AI1717" s="1313"/>
      <c r="AJ1717" s="1313"/>
      <c r="AK1717" s="1313"/>
      <c r="AL1717" s="1313"/>
      <c r="AM1717" s="1915"/>
      <c r="AN1717" s="1905"/>
      <c r="AO1717" s="1345"/>
      <c r="AP1717" s="1301"/>
      <c r="AQ1717" s="1345"/>
      <c r="AR1717" s="817"/>
      <c r="AS1717" s="1345"/>
      <c r="AT1717" s="817"/>
      <c r="AU1717" s="1345"/>
      <c r="AV1717" s="817"/>
      <c r="AW1717" s="1313"/>
      <c r="AX1717" s="1915"/>
      <c r="AY1717" s="1305"/>
      <c r="AZ1717" s="1313"/>
      <c r="BA1717" s="1313"/>
      <c r="BB1717" s="1313"/>
      <c r="BC1717" s="1313"/>
      <c r="BD1717" s="1313"/>
      <c r="BE1717" s="1903"/>
      <c r="BF1717" s="1904"/>
      <c r="BG1717" s="1903"/>
      <c r="BH1717" s="1904"/>
      <c r="BI1717" s="1903"/>
      <c r="BJ1717" s="1904"/>
      <c r="BK1717" s="1313"/>
      <c r="BL1717" s="1904"/>
      <c r="BM1717" s="1904"/>
      <c r="BN1717" s="1904"/>
      <c r="BO1717" s="1915"/>
      <c r="BP1717" s="1915"/>
      <c r="BQ1717" s="1307"/>
    </row>
    <row r="1718" spans="1:75" ht="15" x14ac:dyDescent="0.25">
      <c r="A1718" s="1305"/>
      <c r="B1718" s="2050"/>
      <c r="C1718" s="1928"/>
      <c r="D1718" s="1313" t="s">
        <v>179</v>
      </c>
      <c r="E1718" s="1313"/>
      <c r="F1718" s="1932">
        <f>SUM(F8:F1713)</f>
        <v>6440</v>
      </c>
      <c r="G1718" s="1913">
        <f>F1718*R1719</f>
        <v>8576907920</v>
      </c>
      <c r="H1718" s="1920">
        <f>SUM(H8:H1713)</f>
        <v>426</v>
      </c>
      <c r="I1718" s="1914">
        <f>H1718*S1719</f>
        <v>822954468</v>
      </c>
      <c r="J1718" s="1920">
        <f>SUM(J8:J1713)</f>
        <v>3917</v>
      </c>
      <c r="K1718" s="1914">
        <f>J1718*T1719</f>
        <v>8742031106</v>
      </c>
      <c r="L1718" s="2773">
        <f>SUM(L8:L1713)</f>
        <v>1311</v>
      </c>
      <c r="M1718" s="817">
        <f>L1718*U1719</f>
        <v>566113398</v>
      </c>
      <c r="N1718" s="1915">
        <f>SUM(N8:N1713)</f>
        <v>12064</v>
      </c>
      <c r="O1718" s="1269">
        <f>+M1718+K1718+I1718+G1718</f>
        <v>18708006892</v>
      </c>
      <c r="P1718" s="1313"/>
      <c r="Q1718" s="1307"/>
      <c r="R1718" s="1271"/>
      <c r="S1718" s="1271"/>
      <c r="T1718" s="1271"/>
      <c r="U1718" s="1271"/>
      <c r="V1718" s="2466"/>
      <c r="W1718" s="1904"/>
      <c r="X1718" s="2336"/>
      <c r="Y1718" s="1904"/>
      <c r="Z1718" s="2394"/>
      <c r="AA1718" s="1904"/>
      <c r="AB1718" s="1903"/>
      <c r="AC1718" s="1904"/>
      <c r="AD1718" s="1904"/>
      <c r="AE1718" s="1904"/>
      <c r="AF1718" s="1313"/>
      <c r="AG1718" s="1313"/>
      <c r="AH1718" s="1305"/>
      <c r="AI1718" s="1313"/>
      <c r="AJ1718" s="1313"/>
      <c r="AK1718" s="1313"/>
      <c r="AL1718" s="1313"/>
      <c r="AM1718" s="1313"/>
      <c r="AN1718" s="1905"/>
      <c r="AO1718" s="1345" t="s">
        <v>20</v>
      </c>
      <c r="AP1718" s="1301"/>
      <c r="AQ1718" s="1345" t="s">
        <v>27</v>
      </c>
      <c r="AR1718" s="817"/>
      <c r="AS1718" s="1345" t="s">
        <v>28</v>
      </c>
      <c r="AT1718" s="817"/>
      <c r="AU1718" s="1345" t="s">
        <v>29</v>
      </c>
      <c r="AV1718" s="817"/>
      <c r="AW1718" s="1313"/>
      <c r="AX1718" s="1313"/>
      <c r="AY1718" s="1305"/>
      <c r="AZ1718" s="1313"/>
      <c r="BA1718" s="1313"/>
      <c r="BB1718" s="1313"/>
      <c r="BC1718" s="1313"/>
      <c r="BD1718" s="1313"/>
      <c r="BE1718" s="1903"/>
      <c r="BF1718" s="1904"/>
      <c r="BG1718" s="1903"/>
      <c r="BH1718" s="1904"/>
      <c r="BI1718" s="1903"/>
      <c r="BJ1718" s="1904"/>
      <c r="BK1718" s="1313"/>
      <c r="BL1718" s="1904"/>
      <c r="BM1718" s="1904"/>
      <c r="BN1718" s="1904"/>
      <c r="BO1718" s="1313"/>
      <c r="BP1718" s="1316"/>
      <c r="BQ1718" s="1307"/>
    </row>
    <row r="1719" spans="1:75" ht="15" x14ac:dyDescent="0.25">
      <c r="A1719" s="1305"/>
      <c r="B1719" s="2050"/>
      <c r="C1719" s="1928"/>
      <c r="D1719" s="1313" t="s">
        <v>305</v>
      </c>
      <c r="E1719" s="1313"/>
      <c r="F1719" s="1931">
        <v>4050</v>
      </c>
      <c r="G1719" s="1301">
        <f>F1719*R1720</f>
        <v>5393862900</v>
      </c>
      <c r="H1719" s="1345">
        <v>350</v>
      </c>
      <c r="I1719" s="817">
        <f>H1719*S1720</f>
        <v>676136300</v>
      </c>
      <c r="J1719" s="1345">
        <v>2700</v>
      </c>
      <c r="K1719" s="817">
        <f>J1719*T1720</f>
        <v>6025908600</v>
      </c>
      <c r="L1719" s="2773">
        <v>675</v>
      </c>
      <c r="M1719" s="817">
        <f>L1719*U1720</f>
        <v>291477150</v>
      </c>
      <c r="N1719" s="1915">
        <f>F1719+H1719+J1719+L1719</f>
        <v>7775</v>
      </c>
      <c r="O1719" s="1269">
        <f>+M1719+K1719+I1719+G1719</f>
        <v>12387384950</v>
      </c>
      <c r="P1719" s="1313"/>
      <c r="Q1719" s="1307"/>
      <c r="R1719" s="1271">
        <f t="shared" ref="R1719:R1721" si="786">1331818</f>
        <v>1331818</v>
      </c>
      <c r="S1719" s="1271">
        <f t="shared" ref="S1719:S1721" si="787">1931818</f>
        <v>1931818</v>
      </c>
      <c r="T1719" s="1271">
        <f t="shared" ref="T1719:T1721" si="788">2231818</f>
        <v>2231818</v>
      </c>
      <c r="U1719" s="1271">
        <f t="shared" ref="U1719:U1721" si="789">431818</f>
        <v>431818</v>
      </c>
      <c r="V1719" s="2466"/>
      <c r="W1719" s="1904"/>
      <c r="X1719" s="2336"/>
      <c r="Y1719" s="1904"/>
      <c r="Z1719" s="2394"/>
      <c r="AA1719" s="1904"/>
      <c r="AB1719" s="1903"/>
      <c r="AC1719" s="1904"/>
      <c r="AD1719" s="1904"/>
      <c r="AE1719" s="1904"/>
      <c r="AH1719" s="1917"/>
      <c r="AI1719" s="1313"/>
      <c r="AJ1719" s="1313"/>
      <c r="AK1719" s="1313"/>
      <c r="AL1719" s="1313"/>
      <c r="AM1719" s="1313" t="s">
        <v>179</v>
      </c>
      <c r="AN1719" s="1905"/>
      <c r="AO1719" s="1920">
        <f>SUM(AO8:AO969)</f>
        <v>0</v>
      </c>
      <c r="AP1719" s="1301">
        <f t="shared" ref="AP1719:AP1721" si="790">AO1719*BA1719</f>
        <v>0</v>
      </c>
      <c r="AQ1719" s="1920">
        <f>SUM(AQ8:AQ969)</f>
        <v>31</v>
      </c>
      <c r="AR1719" s="817">
        <f t="shared" ref="AR1719:AR1721" si="791">AQ1719*BB1719</f>
        <v>59886358</v>
      </c>
      <c r="AS1719" s="1920">
        <f>SUM(AS8:AS969)</f>
        <v>108</v>
      </c>
      <c r="AT1719" s="817">
        <f t="shared" ref="AT1719:AT1721" si="792">AS1719*BC1719</f>
        <v>241036344</v>
      </c>
      <c r="AU1719" s="1920">
        <f>SUM(AU8:AU969)</f>
        <v>37</v>
      </c>
      <c r="AV1719" s="817">
        <f t="shared" ref="AV1719:AV1721" si="793">AU1719*BD1719</f>
        <v>15977266</v>
      </c>
      <c r="AW1719" s="1920">
        <f>SUM(AW8:AW969)</f>
        <v>176</v>
      </c>
      <c r="AX1719" s="1504">
        <f>+AV1719+AT1719+AR1719+AP1719</f>
        <v>316899968</v>
      </c>
      <c r="AY1719" s="1917"/>
      <c r="AZ1719" s="1313"/>
      <c r="BA1719" s="1271">
        <f t="shared" ref="BA1719:BA1721" si="794">1331818</f>
        <v>1331818</v>
      </c>
      <c r="BB1719" s="1271">
        <f t="shared" ref="BB1719:BB1721" si="795">1931818</f>
        <v>1931818</v>
      </c>
      <c r="BC1719" s="1271">
        <f t="shared" ref="BC1719:BC1721" si="796">2231818</f>
        <v>2231818</v>
      </c>
      <c r="BD1719" s="1271">
        <f t="shared" ref="BD1719:BD1721" si="797">431818</f>
        <v>431818</v>
      </c>
      <c r="BE1719" s="1903"/>
      <c r="BF1719" s="1904"/>
      <c r="BG1719" s="1903"/>
      <c r="BH1719" s="1904"/>
      <c r="BI1719" s="1903"/>
      <c r="BJ1719" s="1904"/>
      <c r="BK1719" s="1313"/>
      <c r="BL1719" s="1904"/>
      <c r="BM1719" s="1904"/>
      <c r="BN1719" s="1904"/>
      <c r="BO1719" s="1915"/>
      <c r="BP1719" s="1316"/>
      <c r="BQ1719" s="1307"/>
    </row>
    <row r="1720" spans="1:75" ht="15" x14ac:dyDescent="0.25">
      <c r="A1720" s="1305"/>
      <c r="B1720" s="2050"/>
      <c r="C1720" s="1928"/>
      <c r="D1720" s="1313" t="s">
        <v>310</v>
      </c>
      <c r="E1720" s="1313"/>
      <c r="F1720" s="1933">
        <f>F1719-F1718</f>
        <v>-2390</v>
      </c>
      <c r="G1720" s="1301">
        <f>F1720*R1721</f>
        <v>-3183045020</v>
      </c>
      <c r="H1720" s="1921">
        <f>H1719-H1718</f>
        <v>-76</v>
      </c>
      <c r="I1720" s="817">
        <f>H1720*S1721</f>
        <v>-146818168</v>
      </c>
      <c r="J1720" s="1921">
        <f>J1719-J1718</f>
        <v>-1217</v>
      </c>
      <c r="K1720" s="817">
        <f>J1720*T1721</f>
        <v>-2716122506</v>
      </c>
      <c r="L1720" s="2773">
        <f>L1719-L1718</f>
        <v>-636</v>
      </c>
      <c r="M1720" s="817">
        <f>L1720*U1721</f>
        <v>-274636248</v>
      </c>
      <c r="N1720" s="1915"/>
      <c r="O1720" s="1269">
        <f>+M1720+K1720+I1720+G1720</f>
        <v>-6320621942</v>
      </c>
      <c r="P1720" s="1313"/>
      <c r="Q1720" s="1307"/>
      <c r="R1720" s="1271">
        <f t="shared" si="786"/>
        <v>1331818</v>
      </c>
      <c r="S1720" s="1271">
        <f t="shared" si="787"/>
        <v>1931818</v>
      </c>
      <c r="T1720" s="1271">
        <f t="shared" si="788"/>
        <v>2231818</v>
      </c>
      <c r="U1720" s="1271">
        <f t="shared" si="789"/>
        <v>431818</v>
      </c>
      <c r="V1720" s="2466"/>
      <c r="W1720" s="1904"/>
      <c r="X1720" s="2336"/>
      <c r="Y1720" s="1904"/>
      <c r="Z1720" s="2394"/>
      <c r="AA1720" s="1904"/>
      <c r="AB1720" s="1903"/>
      <c r="AC1720" s="1904"/>
      <c r="AD1720" s="1904"/>
      <c r="AE1720" s="1904"/>
      <c r="AF1720" s="1313"/>
      <c r="AG1720" s="1313"/>
      <c r="AH1720" s="1305"/>
      <c r="AI1720" s="1313"/>
      <c r="AJ1720" s="1313"/>
      <c r="AK1720" s="1313"/>
      <c r="AL1720" s="1313"/>
      <c r="AM1720" s="1313" t="s">
        <v>306</v>
      </c>
      <c r="AN1720" s="1905"/>
      <c r="AO1720" s="1345">
        <v>4050</v>
      </c>
      <c r="AP1720" s="1301">
        <f t="shared" si="790"/>
        <v>5393862900</v>
      </c>
      <c r="AQ1720" s="1345">
        <v>350</v>
      </c>
      <c r="AR1720" s="817">
        <f t="shared" si="791"/>
        <v>676136300</v>
      </c>
      <c r="AS1720" s="1345">
        <v>2700</v>
      </c>
      <c r="AT1720" s="817">
        <f t="shared" si="792"/>
        <v>6025908600</v>
      </c>
      <c r="AU1720" s="1345">
        <v>675</v>
      </c>
      <c r="AV1720" s="817">
        <f t="shared" si="793"/>
        <v>291477150</v>
      </c>
      <c r="AW1720" s="1915">
        <f>AO1720+AQ1720+AS1720+AU1720</f>
        <v>7775</v>
      </c>
      <c r="AX1720" s="1504">
        <f>+AV1720+AT1720+AR1720+AP1720</f>
        <v>12387384950</v>
      </c>
      <c r="AY1720" s="1305"/>
      <c r="AZ1720" s="1313"/>
      <c r="BA1720" s="1271">
        <f t="shared" si="794"/>
        <v>1331818</v>
      </c>
      <c r="BB1720" s="1271">
        <f t="shared" si="795"/>
        <v>1931818</v>
      </c>
      <c r="BC1720" s="1271">
        <f t="shared" si="796"/>
        <v>2231818</v>
      </c>
      <c r="BD1720" s="1271">
        <f t="shared" si="797"/>
        <v>431818</v>
      </c>
      <c r="BE1720" s="1903"/>
      <c r="BF1720" s="1904"/>
      <c r="BG1720" s="1903"/>
      <c r="BH1720" s="1904"/>
      <c r="BI1720" s="1903"/>
      <c r="BJ1720" s="1904"/>
      <c r="BK1720" s="1313"/>
      <c r="BL1720" s="1904"/>
      <c r="BM1720" s="1904"/>
      <c r="BN1720" s="1904"/>
      <c r="BO1720" s="1313"/>
      <c r="BP1720" s="1316"/>
      <c r="BQ1720" s="1307"/>
    </row>
    <row r="1721" spans="1:75" ht="15" x14ac:dyDescent="0.25">
      <c r="A1721" s="1305"/>
      <c r="B1721" s="2050"/>
      <c r="C1721" s="1928"/>
      <c r="D1721" s="1313"/>
      <c r="E1721" s="1313"/>
      <c r="F1721" s="1931"/>
      <c r="G1721" s="1313"/>
      <c r="H1721" s="1345"/>
      <c r="I1721" s="1313"/>
      <c r="J1721" s="1345"/>
      <c r="K1721" s="1313"/>
      <c r="L1721" s="2773"/>
      <c r="M1721" s="1313"/>
      <c r="N1721" s="1345"/>
      <c r="O1721" s="1313"/>
      <c r="P1721" s="1313"/>
      <c r="Q1721" s="1307"/>
      <c r="R1721" s="1271">
        <f t="shared" si="786"/>
        <v>1331818</v>
      </c>
      <c r="S1721" s="1271">
        <f t="shared" si="787"/>
        <v>1931818</v>
      </c>
      <c r="T1721" s="1271">
        <f t="shared" si="788"/>
        <v>2231818</v>
      </c>
      <c r="U1721" s="1271">
        <f t="shared" si="789"/>
        <v>431818</v>
      </c>
      <c r="V1721" s="2466"/>
      <c r="W1721" s="1904"/>
      <c r="X1721" s="2336"/>
      <c r="Y1721" s="1904"/>
      <c r="Z1721" s="2394"/>
      <c r="AA1721" s="1904"/>
      <c r="AB1721" s="1903"/>
      <c r="AC1721" s="1904"/>
      <c r="AD1721" s="1904"/>
      <c r="AE1721" s="1904"/>
      <c r="AF1721" s="1313"/>
      <c r="AG1721" s="1313"/>
      <c r="AH1721" s="1305"/>
      <c r="AI1721" s="1313"/>
      <c r="AJ1721" s="1313"/>
      <c r="AK1721" s="1313"/>
      <c r="AL1721" s="1313"/>
      <c r="AM1721" s="1313" t="s">
        <v>310</v>
      </c>
      <c r="AN1721" s="1905"/>
      <c r="AO1721" s="1921">
        <f>AO1720-AO1719</f>
        <v>4050</v>
      </c>
      <c r="AP1721" s="1301">
        <f t="shared" si="790"/>
        <v>5393862900</v>
      </c>
      <c r="AQ1721" s="1921">
        <f>AQ1720-AQ1719</f>
        <v>319</v>
      </c>
      <c r="AR1721" s="817">
        <f t="shared" si="791"/>
        <v>616249942</v>
      </c>
      <c r="AS1721" s="1921">
        <f>AS1720-AS1719</f>
        <v>2592</v>
      </c>
      <c r="AT1721" s="817">
        <f t="shared" si="792"/>
        <v>5784872256</v>
      </c>
      <c r="AU1721" s="1921">
        <f>AU1720-AU1719</f>
        <v>638</v>
      </c>
      <c r="AV1721" s="817">
        <f t="shared" si="793"/>
        <v>275499884</v>
      </c>
      <c r="AW1721" s="1313"/>
      <c r="AX1721" s="1504">
        <f t="shared" ref="AX1721" si="798">+AV1721+AT1721+AR1721+AP1721</f>
        <v>12070484982</v>
      </c>
      <c r="AY1721" s="1305"/>
      <c r="AZ1721" s="1313"/>
      <c r="BA1721" s="1271">
        <f t="shared" si="794"/>
        <v>1331818</v>
      </c>
      <c r="BB1721" s="1271">
        <f t="shared" si="795"/>
        <v>1931818</v>
      </c>
      <c r="BC1721" s="1271">
        <f t="shared" si="796"/>
        <v>2231818</v>
      </c>
      <c r="BD1721" s="1271">
        <f t="shared" si="797"/>
        <v>431818</v>
      </c>
      <c r="BE1721" s="1903"/>
      <c r="BF1721" s="1904"/>
      <c r="BG1721" s="1903"/>
      <c r="BH1721" s="1904"/>
      <c r="BI1721" s="1903"/>
      <c r="BJ1721" s="1904"/>
      <c r="BK1721" s="1313"/>
      <c r="BL1721" s="1904"/>
      <c r="BM1721" s="1904"/>
      <c r="BN1721" s="1904"/>
      <c r="BO1721" s="1313"/>
      <c r="BP1721" s="1316"/>
      <c r="BQ1721" s="1307"/>
    </row>
    <row r="1722" spans="1:75" ht="15" x14ac:dyDescent="0.25">
      <c r="A1722" s="1305"/>
      <c r="B1722" s="2050"/>
      <c r="C1722" s="1928"/>
      <c r="D1722" s="1313"/>
      <c r="E1722" s="1313"/>
      <c r="F1722" s="1931"/>
      <c r="G1722" s="1313"/>
      <c r="H1722" s="1345"/>
      <c r="I1722" s="1313"/>
      <c r="J1722" s="1345"/>
      <c r="K1722" s="1313"/>
      <c r="L1722" s="2773"/>
      <c r="M1722" s="1313"/>
      <c r="N1722" s="1345"/>
      <c r="O1722" s="1922">
        <f>O1718+O1720</f>
        <v>12387384950</v>
      </c>
      <c r="P1722" s="1313"/>
      <c r="Q1722" s="1307"/>
      <c r="R1722" s="1313"/>
      <c r="S1722" s="1313"/>
      <c r="T1722" s="1313"/>
      <c r="U1722" s="1313"/>
      <c r="V1722" s="2466"/>
      <c r="W1722" s="1904"/>
      <c r="X1722" s="2336"/>
      <c r="Y1722" s="1904"/>
      <c r="Z1722" s="2394"/>
      <c r="AA1722" s="1904"/>
      <c r="AB1722" s="1903"/>
      <c r="AC1722" s="1904"/>
      <c r="AD1722" s="1904"/>
      <c r="AE1722" s="1904"/>
      <c r="AF1722" s="1313"/>
      <c r="AG1722" s="1313"/>
      <c r="AH1722" s="1305"/>
      <c r="AI1722" s="1313"/>
      <c r="AJ1722" s="1313"/>
      <c r="AK1722" s="1313"/>
      <c r="AL1722" s="1313"/>
      <c r="AM1722" s="1313"/>
      <c r="AN1722" s="1905"/>
      <c r="AO1722" s="1345"/>
      <c r="AP1722" s="1301">
        <f t="shared" ref="AP1722:AP1733" si="799">AO1722*BA1722</f>
        <v>0</v>
      </c>
      <c r="AQ1722" s="1345"/>
      <c r="AR1722" s="817">
        <f t="shared" ref="AR1722:AR1733" si="800">AQ1722*BB1722</f>
        <v>0</v>
      </c>
      <c r="AS1722" s="1345"/>
      <c r="AT1722" s="817">
        <f t="shared" ref="AT1722:AT1733" si="801">AS1722*BC1722</f>
        <v>0</v>
      </c>
      <c r="AU1722" s="1345"/>
      <c r="AV1722" s="817">
        <f t="shared" ref="AV1722:AV1733" si="802">AU1722*BD1722</f>
        <v>0</v>
      </c>
      <c r="AW1722" s="1313"/>
      <c r="AX1722" s="1313"/>
      <c r="AY1722" s="1305"/>
      <c r="AZ1722" s="1313"/>
      <c r="BA1722" s="1313"/>
      <c r="BB1722" s="1313"/>
      <c r="BC1722" s="1313"/>
      <c r="BD1722" s="1313"/>
      <c r="BE1722" s="1903"/>
      <c r="BF1722" s="1904"/>
      <c r="BG1722" s="1903"/>
      <c r="BH1722" s="1904"/>
      <c r="BI1722" s="1903"/>
      <c r="BJ1722" s="1904"/>
      <c r="BK1722" s="1313"/>
      <c r="BL1722" s="1904"/>
      <c r="BM1722" s="1904"/>
      <c r="BN1722" s="1904"/>
      <c r="BO1722" s="1313"/>
      <c r="BP1722" s="1316"/>
      <c r="BQ1722" s="1307"/>
    </row>
    <row r="1723" spans="1:75" ht="15" x14ac:dyDescent="0.25">
      <c r="A1723" s="1305"/>
      <c r="B1723" s="2050"/>
      <c r="C1723" s="1928"/>
      <c r="D1723" s="1313" t="s">
        <v>311</v>
      </c>
      <c r="E1723" s="1313"/>
      <c r="F1723" s="1931"/>
      <c r="G1723" s="1313"/>
      <c r="H1723" s="1345"/>
      <c r="I1723" s="1313"/>
      <c r="J1723" s="1345"/>
      <c r="K1723" s="1313"/>
      <c r="L1723" s="2773"/>
      <c r="M1723" s="1313"/>
      <c r="N1723" s="1345"/>
      <c r="O1723" s="1922">
        <f>O1715+O1720</f>
        <v>12387384950</v>
      </c>
      <c r="P1723" s="1313"/>
      <c r="Q1723" s="1307"/>
      <c r="R1723" s="1313"/>
      <c r="S1723" s="1313"/>
      <c r="T1723" s="1313"/>
      <c r="U1723" s="1313"/>
      <c r="V1723" s="2466"/>
      <c r="W1723" s="1904"/>
      <c r="X1723" s="2336"/>
      <c r="Y1723" s="1904"/>
      <c r="Z1723" s="2394"/>
      <c r="AA1723" s="1904"/>
      <c r="AB1723" s="1903"/>
      <c r="AC1723" s="1904"/>
      <c r="AD1723" s="1904"/>
      <c r="AE1723" s="1904"/>
      <c r="AF1723" s="1313"/>
      <c r="AG1723" s="1313"/>
      <c r="AH1723" s="1305"/>
      <c r="AI1723" s="1313"/>
      <c r="AJ1723" s="1313"/>
      <c r="AK1723" s="1313"/>
      <c r="AL1723" s="1313"/>
      <c r="AM1723" s="1313"/>
      <c r="AN1723" s="1905"/>
      <c r="AO1723" s="1920"/>
      <c r="AP1723" s="1301">
        <f t="shared" si="799"/>
        <v>0</v>
      </c>
      <c r="AQ1723" s="1345"/>
      <c r="AR1723" s="817">
        <f t="shared" si="800"/>
        <v>0</v>
      </c>
      <c r="AS1723" s="1345"/>
      <c r="AT1723" s="817">
        <f t="shared" si="801"/>
        <v>0</v>
      </c>
      <c r="AU1723" s="1345"/>
      <c r="AV1723" s="817">
        <f t="shared" si="802"/>
        <v>0</v>
      </c>
      <c r="AW1723" s="1313"/>
      <c r="AX1723" s="1922">
        <f>AX1719+AX1721</f>
        <v>12387384950</v>
      </c>
      <c r="AY1723" s="1305"/>
      <c r="AZ1723" s="1313"/>
      <c r="BA1723" s="1313"/>
      <c r="BB1723" s="1313"/>
      <c r="BC1723" s="1313"/>
      <c r="BD1723" s="1313"/>
      <c r="BE1723" s="1903"/>
      <c r="BF1723" s="1904"/>
      <c r="BG1723" s="1903"/>
      <c r="BH1723" s="1904"/>
      <c r="BI1723" s="1903"/>
      <c r="BJ1723" s="1904"/>
      <c r="BK1723" s="1313"/>
      <c r="BL1723" s="1904"/>
      <c r="BM1723" s="1904"/>
      <c r="BN1723" s="1904"/>
      <c r="BO1723" s="1313"/>
      <c r="BP1723" s="1316"/>
      <c r="BQ1723" s="1307"/>
    </row>
    <row r="1724" spans="1:75" ht="15" x14ac:dyDescent="0.25">
      <c r="A1724" s="1305"/>
      <c r="B1724" s="2050"/>
      <c r="C1724" s="1928"/>
      <c r="D1724" s="1313"/>
      <c r="E1724" s="1313"/>
      <c r="F1724" s="1931"/>
      <c r="G1724" s="1313"/>
      <c r="H1724" s="1345"/>
      <c r="I1724" s="1313"/>
      <c r="J1724" s="1345"/>
      <c r="K1724" s="1313"/>
      <c r="L1724" s="2773"/>
      <c r="M1724" s="1313"/>
      <c r="N1724" s="1345"/>
      <c r="O1724" s="1313"/>
      <c r="P1724" s="1313"/>
      <c r="Q1724" s="1307"/>
      <c r="R1724" s="1313"/>
      <c r="S1724" s="1313"/>
      <c r="T1724" s="1313"/>
      <c r="U1724" s="1313"/>
      <c r="V1724" s="2466"/>
      <c r="W1724" s="1904"/>
      <c r="X1724" s="2336"/>
      <c r="Y1724" s="1904"/>
      <c r="Z1724" s="2394"/>
      <c r="AA1724" s="1904"/>
      <c r="AB1724" s="1903"/>
      <c r="AC1724" s="1904"/>
      <c r="AD1724" s="1904"/>
      <c r="AE1724" s="1904"/>
      <c r="AF1724" s="1313"/>
      <c r="AG1724" s="1313"/>
      <c r="AH1724" s="1305"/>
      <c r="AI1724" s="1313"/>
      <c r="AJ1724" s="1313"/>
      <c r="AK1724" s="1313"/>
      <c r="AL1724" s="1313"/>
      <c r="AM1724" s="1313"/>
      <c r="AN1724" s="1905"/>
      <c r="AO1724" s="1345"/>
      <c r="AP1724" s="1301">
        <f t="shared" si="799"/>
        <v>0</v>
      </c>
      <c r="AQ1724" s="1345"/>
      <c r="AR1724" s="817">
        <f t="shared" si="800"/>
        <v>0</v>
      </c>
      <c r="AS1724" s="1345"/>
      <c r="AT1724" s="817">
        <f t="shared" si="801"/>
        <v>0</v>
      </c>
      <c r="AU1724" s="1345"/>
      <c r="AV1724" s="817">
        <f t="shared" si="802"/>
        <v>0</v>
      </c>
      <c r="AW1724" s="1313"/>
      <c r="AX1724" s="1922">
        <f>AX1716+AX1721</f>
        <v>12387384950</v>
      </c>
      <c r="AY1724" s="1305"/>
      <c r="AZ1724" s="1313"/>
      <c r="BA1724" s="1313"/>
      <c r="BB1724" s="1313"/>
      <c r="BC1724" s="1313"/>
      <c r="BD1724" s="1313"/>
      <c r="BE1724" s="1903"/>
      <c r="BF1724" s="1904"/>
      <c r="BG1724" s="1903"/>
      <c r="BH1724" s="1904"/>
      <c r="BI1724" s="1903"/>
      <c r="BJ1724" s="1904"/>
      <c r="BK1724" s="1313"/>
      <c r="BL1724" s="1904"/>
      <c r="BM1724" s="1904"/>
      <c r="BN1724" s="1904"/>
      <c r="BO1724" s="1313"/>
      <c r="BP1724" s="1316"/>
      <c r="BQ1724" s="1307"/>
    </row>
    <row r="1725" spans="1:75" ht="15" x14ac:dyDescent="0.25">
      <c r="A1725" s="1305"/>
      <c r="B1725" s="2050"/>
      <c r="C1725" s="1928"/>
      <c r="D1725" s="1313"/>
      <c r="E1725" s="1313"/>
      <c r="F1725" s="1931"/>
      <c r="G1725" s="1313"/>
      <c r="H1725" s="1345"/>
      <c r="I1725" s="1313"/>
      <c r="J1725" s="1345"/>
      <c r="K1725" s="1313"/>
      <c r="L1725" s="2773"/>
      <c r="M1725" s="1313"/>
      <c r="N1725" s="1345"/>
      <c r="O1725" s="1313"/>
      <c r="P1725" s="1313"/>
      <c r="Q1725" s="1307"/>
      <c r="R1725" s="1313"/>
      <c r="S1725" s="1313"/>
      <c r="T1725" s="1313"/>
      <c r="U1725" s="1313"/>
      <c r="V1725" s="2466"/>
      <c r="W1725" s="1904"/>
      <c r="X1725" s="2336"/>
      <c r="Y1725" s="1904"/>
      <c r="Z1725" s="2394"/>
      <c r="AA1725" s="1904"/>
      <c r="AB1725" s="1903"/>
      <c r="AC1725" s="1904"/>
      <c r="AD1725" s="1904"/>
      <c r="AE1725" s="1904"/>
      <c r="AF1725" s="1313"/>
      <c r="AG1725" s="1313"/>
      <c r="AH1725" s="1305"/>
      <c r="AI1725" s="1313"/>
      <c r="AJ1725" s="1313"/>
      <c r="AK1725" s="1313"/>
      <c r="AL1725" s="1313"/>
      <c r="AM1725" s="1313"/>
      <c r="AN1725" s="1905"/>
      <c r="AO1725" s="1345"/>
      <c r="AP1725" s="1301">
        <f t="shared" si="799"/>
        <v>0</v>
      </c>
      <c r="AQ1725" s="1345"/>
      <c r="AR1725" s="817">
        <f t="shared" si="800"/>
        <v>0</v>
      </c>
      <c r="AS1725" s="1345"/>
      <c r="AT1725" s="817">
        <f t="shared" si="801"/>
        <v>0</v>
      </c>
      <c r="AU1725" s="1345"/>
      <c r="AV1725" s="817">
        <f t="shared" si="802"/>
        <v>0</v>
      </c>
      <c r="AW1725" s="1313"/>
      <c r="AX1725" s="1313"/>
      <c r="AY1725" s="1305"/>
      <c r="AZ1725" s="1313"/>
      <c r="BA1725" s="1313"/>
      <c r="BB1725" s="1313"/>
      <c r="BC1725" s="1313"/>
      <c r="BD1725" s="1313"/>
      <c r="BE1725" s="1903"/>
      <c r="BF1725" s="1904"/>
      <c r="BG1725" s="1903"/>
      <c r="BH1725" s="1904"/>
      <c r="BI1725" s="1903"/>
      <c r="BJ1725" s="1904"/>
      <c r="BK1725" s="1313"/>
      <c r="BL1725" s="1904"/>
      <c r="BM1725" s="1904"/>
      <c r="BN1725" s="1904"/>
      <c r="BO1725" s="1313"/>
      <c r="BP1725" s="1316">
        <f t="shared" ref="BP1725:BP1732" si="803">O1724-BO1725</f>
        <v>0</v>
      </c>
      <c r="BQ1725" s="1307"/>
    </row>
    <row r="1726" spans="1:75" ht="15" x14ac:dyDescent="0.25">
      <c r="A1726" s="1305"/>
      <c r="B1726" s="2050"/>
      <c r="C1726" s="1928"/>
      <c r="D1726" s="1313"/>
      <c r="E1726" s="1313"/>
      <c r="F1726" s="1931"/>
      <c r="G1726" s="1313"/>
      <c r="H1726" s="1345"/>
      <c r="I1726" s="1313"/>
      <c r="J1726" s="1345"/>
      <c r="K1726" s="1313"/>
      <c r="L1726" s="2773"/>
      <c r="M1726" s="1313"/>
      <c r="N1726" s="1345"/>
      <c r="O1726" s="1313"/>
      <c r="P1726" s="1313"/>
      <c r="Q1726" s="1307"/>
      <c r="R1726" s="1313"/>
      <c r="S1726" s="1313"/>
      <c r="T1726" s="1313"/>
      <c r="U1726" s="1313"/>
      <c r="V1726" s="2466"/>
      <c r="W1726" s="1904"/>
      <c r="X1726" s="2336"/>
      <c r="Y1726" s="1904"/>
      <c r="Z1726" s="2394"/>
      <c r="AA1726" s="1904"/>
      <c r="AB1726" s="1903"/>
      <c r="AC1726" s="1904"/>
      <c r="AD1726" s="1904"/>
      <c r="AE1726" s="1904"/>
      <c r="AF1726" s="1313"/>
      <c r="AG1726" s="1313"/>
      <c r="AH1726" s="1305"/>
      <c r="AI1726" s="1313"/>
      <c r="AJ1726" s="1313"/>
      <c r="AK1726" s="1313"/>
      <c r="AL1726" s="1313"/>
      <c r="AM1726" s="1313"/>
      <c r="AN1726" s="1905"/>
      <c r="AO1726" s="1345"/>
      <c r="AP1726" s="1301">
        <f t="shared" si="799"/>
        <v>0</v>
      </c>
      <c r="AQ1726" s="1345"/>
      <c r="AR1726" s="817">
        <f t="shared" si="800"/>
        <v>0</v>
      </c>
      <c r="AS1726" s="1345"/>
      <c r="AT1726" s="817">
        <f t="shared" si="801"/>
        <v>0</v>
      </c>
      <c r="AU1726" s="1345"/>
      <c r="AV1726" s="817">
        <f t="shared" si="802"/>
        <v>0</v>
      </c>
      <c r="AW1726" s="1313"/>
      <c r="AX1726" s="1313"/>
      <c r="AY1726" s="1305"/>
      <c r="AZ1726" s="1313"/>
      <c r="BA1726" s="1313"/>
      <c r="BB1726" s="1313"/>
      <c r="BC1726" s="1313"/>
      <c r="BD1726" s="1313"/>
      <c r="BE1726" s="1903"/>
      <c r="BF1726" s="1904"/>
      <c r="BG1726" s="1903"/>
      <c r="BH1726" s="1904"/>
      <c r="BI1726" s="1903"/>
      <c r="BJ1726" s="1904"/>
      <c r="BK1726" s="1313"/>
      <c r="BL1726" s="1904"/>
      <c r="BM1726" s="1904"/>
      <c r="BN1726" s="1904"/>
      <c r="BO1726" s="1313"/>
      <c r="BP1726" s="1316">
        <f t="shared" si="803"/>
        <v>0</v>
      </c>
      <c r="BQ1726" s="1307"/>
    </row>
    <row r="1727" spans="1:75" ht="15" x14ac:dyDescent="0.25">
      <c r="A1727" s="1305"/>
      <c r="B1727" s="2050"/>
      <c r="C1727" s="1928"/>
      <c r="D1727" s="1313"/>
      <c r="E1727" s="1313"/>
      <c r="F1727" s="1931"/>
      <c r="G1727" s="1313"/>
      <c r="H1727" s="1345"/>
      <c r="I1727" s="1313"/>
      <c r="J1727" s="1345"/>
      <c r="K1727" s="1313"/>
      <c r="L1727" s="2773"/>
      <c r="M1727" s="1313"/>
      <c r="N1727" s="1345"/>
      <c r="O1727" s="1313"/>
      <c r="P1727" s="1313"/>
      <c r="Q1727" s="1307"/>
      <c r="R1727" s="1313"/>
      <c r="S1727" s="1313"/>
      <c r="T1727" s="1313"/>
      <c r="U1727" s="1313"/>
      <c r="V1727" s="2466"/>
      <c r="W1727" s="1904"/>
      <c r="X1727" s="2336"/>
      <c r="Y1727" s="1904"/>
      <c r="Z1727" s="2394"/>
      <c r="AA1727" s="1904"/>
      <c r="AB1727" s="1903"/>
      <c r="AC1727" s="1904"/>
      <c r="AD1727" s="1904"/>
      <c r="AE1727" s="1904"/>
      <c r="AF1727" s="1313"/>
      <c r="AG1727" s="1313"/>
      <c r="AH1727" s="1305"/>
      <c r="AI1727" s="1313"/>
      <c r="AJ1727" s="1313"/>
      <c r="AK1727" s="1313"/>
      <c r="AL1727" s="1313"/>
      <c r="AM1727" s="1313"/>
      <c r="AN1727" s="1905"/>
      <c r="AO1727" s="1345"/>
      <c r="AP1727" s="1301">
        <f t="shared" si="799"/>
        <v>0</v>
      </c>
      <c r="AQ1727" s="1345"/>
      <c r="AR1727" s="817">
        <f t="shared" si="800"/>
        <v>0</v>
      </c>
      <c r="AS1727" s="1345"/>
      <c r="AT1727" s="817">
        <f t="shared" si="801"/>
        <v>0</v>
      </c>
      <c r="AU1727" s="1345"/>
      <c r="AV1727" s="817">
        <f t="shared" si="802"/>
        <v>0</v>
      </c>
      <c r="AW1727" s="1313"/>
      <c r="AX1727" s="1313"/>
      <c r="AY1727" s="1305"/>
      <c r="AZ1727" s="1313"/>
      <c r="BA1727" s="1313"/>
      <c r="BB1727" s="1313"/>
      <c r="BC1727" s="1313"/>
      <c r="BD1727" s="1313"/>
      <c r="BE1727" s="1903"/>
      <c r="BF1727" s="1904"/>
      <c r="BG1727" s="1903"/>
      <c r="BH1727" s="1904"/>
      <c r="BI1727" s="1903"/>
      <c r="BJ1727" s="1904"/>
      <c r="BK1727" s="1313"/>
      <c r="BL1727" s="1904"/>
      <c r="BM1727" s="1904"/>
      <c r="BN1727" s="1904"/>
      <c r="BO1727" s="1313"/>
      <c r="BP1727" s="1316">
        <f t="shared" si="803"/>
        <v>0</v>
      </c>
      <c r="BQ1727" s="1307"/>
    </row>
    <row r="1728" spans="1:75" ht="15" x14ac:dyDescent="0.25">
      <c r="A1728" s="1305"/>
      <c r="B1728" s="2050"/>
      <c r="C1728" s="1928"/>
      <c r="D1728" s="1313"/>
      <c r="E1728" s="1313"/>
      <c r="F1728" s="1931"/>
      <c r="G1728" s="1313"/>
      <c r="H1728" s="1345"/>
      <c r="I1728" s="1313"/>
      <c r="J1728" s="1345"/>
      <c r="K1728" s="1313"/>
      <c r="L1728" s="2773"/>
      <c r="M1728" s="1313"/>
      <c r="N1728" s="1345"/>
      <c r="O1728" s="1313"/>
      <c r="P1728" s="1313"/>
      <c r="Q1728" s="1307"/>
      <c r="R1728" s="1313"/>
      <c r="S1728" s="1313"/>
      <c r="T1728" s="1313"/>
      <c r="U1728" s="1313"/>
      <c r="V1728" s="2466"/>
      <c r="W1728" s="1904"/>
      <c r="X1728" s="2336"/>
      <c r="Y1728" s="1904"/>
      <c r="Z1728" s="2394"/>
      <c r="AA1728" s="1904"/>
      <c r="AB1728" s="1903"/>
      <c r="AC1728" s="1904"/>
      <c r="AD1728" s="1904"/>
      <c r="AE1728" s="1904"/>
      <c r="AF1728" s="1313"/>
      <c r="AG1728" s="1313"/>
      <c r="AH1728" s="1305"/>
      <c r="AI1728" s="1313"/>
      <c r="AJ1728" s="1313"/>
      <c r="AK1728" s="1313"/>
      <c r="AL1728" s="1313"/>
      <c r="AM1728" s="1313"/>
      <c r="AN1728" s="1905"/>
      <c r="AO1728" s="1345"/>
      <c r="AP1728" s="1301">
        <f t="shared" si="799"/>
        <v>0</v>
      </c>
      <c r="AQ1728" s="1345"/>
      <c r="AR1728" s="817">
        <f t="shared" si="800"/>
        <v>0</v>
      </c>
      <c r="AS1728" s="1345"/>
      <c r="AT1728" s="817">
        <f t="shared" si="801"/>
        <v>0</v>
      </c>
      <c r="AU1728" s="1345"/>
      <c r="AV1728" s="817">
        <f t="shared" si="802"/>
        <v>0</v>
      </c>
      <c r="AW1728" s="1313"/>
      <c r="AX1728" s="1313"/>
      <c r="AY1728" s="1305"/>
      <c r="AZ1728" s="1313"/>
      <c r="BA1728" s="1313"/>
      <c r="BB1728" s="1313"/>
      <c r="BC1728" s="1313"/>
      <c r="BD1728" s="1313"/>
      <c r="BE1728" s="1903"/>
      <c r="BF1728" s="1904"/>
      <c r="BG1728" s="1903"/>
      <c r="BH1728" s="1904"/>
      <c r="BI1728" s="1903"/>
      <c r="BJ1728" s="1904"/>
      <c r="BK1728" s="1313"/>
      <c r="BL1728" s="1904"/>
      <c r="BM1728" s="1904"/>
      <c r="BN1728" s="1904"/>
      <c r="BO1728" s="1313"/>
      <c r="BP1728" s="1316">
        <f t="shared" si="803"/>
        <v>0</v>
      </c>
      <c r="BQ1728" s="1307"/>
    </row>
    <row r="1729" spans="1:69" ht="15" x14ac:dyDescent="0.25">
      <c r="A1729" s="1305"/>
      <c r="B1729" s="2050"/>
      <c r="C1729" s="1928"/>
      <c r="D1729" s="1313"/>
      <c r="E1729" s="1313"/>
      <c r="F1729" s="1931"/>
      <c r="G1729" s="1313"/>
      <c r="H1729" s="1345"/>
      <c r="I1729" s="1313"/>
      <c r="J1729" s="1345"/>
      <c r="K1729" s="1313"/>
      <c r="L1729" s="2773"/>
      <c r="M1729" s="1313"/>
      <c r="N1729" s="1345"/>
      <c r="O1729" s="1313"/>
      <c r="P1729" s="1313"/>
      <c r="Q1729" s="1307"/>
      <c r="R1729" s="1313"/>
      <c r="S1729" s="1313"/>
      <c r="T1729" s="1313"/>
      <c r="U1729" s="1313"/>
      <c r="V1729" s="2466"/>
      <c r="W1729" s="1904"/>
      <c r="X1729" s="2336"/>
      <c r="Y1729" s="1904"/>
      <c r="Z1729" s="2394"/>
      <c r="AA1729" s="1904"/>
      <c r="AB1729" s="1903"/>
      <c r="AC1729" s="1904"/>
      <c r="AD1729" s="1904"/>
      <c r="AE1729" s="1904"/>
      <c r="AF1729" s="1313"/>
      <c r="AG1729" s="1313"/>
      <c r="AH1729" s="1305"/>
      <c r="AI1729" s="1313"/>
      <c r="AJ1729" s="1313"/>
      <c r="AK1729" s="1313"/>
      <c r="AL1729" s="1313"/>
      <c r="AM1729" s="1313"/>
      <c r="AN1729" s="1905"/>
      <c r="AO1729" s="1345"/>
      <c r="AP1729" s="1301">
        <f t="shared" si="799"/>
        <v>0</v>
      </c>
      <c r="AQ1729" s="1345"/>
      <c r="AR1729" s="817">
        <f t="shared" si="800"/>
        <v>0</v>
      </c>
      <c r="AS1729" s="1345"/>
      <c r="AT1729" s="817">
        <f t="shared" si="801"/>
        <v>0</v>
      </c>
      <c r="AU1729" s="1345"/>
      <c r="AV1729" s="817">
        <f t="shared" si="802"/>
        <v>0</v>
      </c>
      <c r="AW1729" s="1313"/>
      <c r="AX1729" s="1313"/>
      <c r="AY1729" s="1305"/>
      <c r="AZ1729" s="1313"/>
      <c r="BA1729" s="1313"/>
      <c r="BB1729" s="1313"/>
      <c r="BC1729" s="1313"/>
      <c r="BD1729" s="1313"/>
      <c r="BE1729" s="1903"/>
      <c r="BF1729" s="1904"/>
      <c r="BG1729" s="1903"/>
      <c r="BH1729" s="1904"/>
      <c r="BI1729" s="1903"/>
      <c r="BJ1729" s="1904"/>
      <c r="BK1729" s="1313"/>
      <c r="BL1729" s="1904"/>
      <c r="BM1729" s="1904"/>
      <c r="BN1729" s="1904"/>
      <c r="BO1729" s="1313"/>
      <c r="BP1729" s="1316">
        <f t="shared" si="803"/>
        <v>0</v>
      </c>
      <c r="BQ1729" s="1307"/>
    </row>
    <row r="1730" spans="1:69" ht="15" x14ac:dyDescent="0.25">
      <c r="A1730" s="1305"/>
      <c r="B1730" s="2050"/>
      <c r="C1730" s="1928"/>
      <c r="D1730" s="1313"/>
      <c r="E1730" s="1313"/>
      <c r="F1730" s="1931"/>
      <c r="G1730" s="1313"/>
      <c r="H1730" s="1345"/>
      <c r="I1730" s="1313"/>
      <c r="J1730" s="1345"/>
      <c r="K1730" s="1313"/>
      <c r="L1730" s="2773"/>
      <c r="M1730" s="1313"/>
      <c r="N1730" s="1345"/>
      <c r="O1730" s="1313"/>
      <c r="P1730" s="1313"/>
      <c r="Q1730" s="1307"/>
      <c r="R1730" s="1313"/>
      <c r="S1730" s="1313"/>
      <c r="T1730" s="1313"/>
      <c r="U1730" s="1313"/>
      <c r="V1730" s="2466"/>
      <c r="W1730" s="1904"/>
      <c r="X1730" s="2336"/>
      <c r="Y1730" s="1904"/>
      <c r="Z1730" s="2394"/>
      <c r="AA1730" s="1904"/>
      <c r="AB1730" s="1903"/>
      <c r="AC1730" s="1904"/>
      <c r="AD1730" s="1904"/>
      <c r="AE1730" s="1904"/>
      <c r="AF1730" s="1313"/>
      <c r="AG1730" s="1313"/>
      <c r="AH1730" s="1305"/>
      <c r="AI1730" s="1313"/>
      <c r="AJ1730" s="1313"/>
      <c r="AK1730" s="1313"/>
      <c r="AL1730" s="1313"/>
      <c r="AM1730" s="1313"/>
      <c r="AN1730" s="1905"/>
      <c r="AO1730" s="1345"/>
      <c r="AP1730" s="1301">
        <f t="shared" si="799"/>
        <v>0</v>
      </c>
      <c r="AQ1730" s="1345"/>
      <c r="AR1730" s="817">
        <f t="shared" si="800"/>
        <v>0</v>
      </c>
      <c r="AS1730" s="1345"/>
      <c r="AT1730" s="817">
        <f t="shared" si="801"/>
        <v>0</v>
      </c>
      <c r="AU1730" s="1345"/>
      <c r="AV1730" s="817">
        <f t="shared" si="802"/>
        <v>0</v>
      </c>
      <c r="AW1730" s="1313"/>
      <c r="AX1730" s="1313"/>
      <c r="AY1730" s="1305"/>
      <c r="AZ1730" s="1313"/>
      <c r="BA1730" s="1313"/>
      <c r="BB1730" s="1313"/>
      <c r="BC1730" s="1313"/>
      <c r="BD1730" s="1313"/>
      <c r="BE1730" s="1903"/>
      <c r="BF1730" s="1904"/>
      <c r="BG1730" s="1903"/>
      <c r="BH1730" s="1904"/>
      <c r="BI1730" s="1903"/>
      <c r="BJ1730" s="1904"/>
      <c r="BK1730" s="1313"/>
      <c r="BL1730" s="1904"/>
      <c r="BM1730" s="1904"/>
      <c r="BN1730" s="1904"/>
      <c r="BO1730" s="1313"/>
      <c r="BP1730" s="1316">
        <f t="shared" si="803"/>
        <v>0</v>
      </c>
      <c r="BQ1730" s="1307"/>
    </row>
    <row r="1731" spans="1:69" ht="15" x14ac:dyDescent="0.25">
      <c r="A1731" s="1305"/>
      <c r="B1731" s="2050"/>
      <c r="C1731" s="1928"/>
      <c r="D1731" s="1313"/>
      <c r="E1731" s="1313"/>
      <c r="F1731" s="1931"/>
      <c r="G1731" s="1313"/>
      <c r="H1731" s="1345"/>
      <c r="I1731" s="1313"/>
      <c r="J1731" s="1345"/>
      <c r="K1731" s="1313"/>
      <c r="L1731" s="2773"/>
      <c r="M1731" s="1313"/>
      <c r="N1731" s="1345"/>
      <c r="O1731" s="1313"/>
      <c r="P1731" s="1313"/>
      <c r="Q1731" s="1307"/>
      <c r="R1731" s="1313"/>
      <c r="S1731" s="1313"/>
      <c r="T1731" s="1313"/>
      <c r="U1731" s="1313"/>
      <c r="V1731" s="2466"/>
      <c r="W1731" s="1904"/>
      <c r="X1731" s="2336"/>
      <c r="Y1731" s="1904"/>
      <c r="Z1731" s="2394"/>
      <c r="AA1731" s="1904"/>
      <c r="AB1731" s="1903"/>
      <c r="AC1731" s="1904"/>
      <c r="AD1731" s="1904"/>
      <c r="AE1731" s="1904"/>
      <c r="AF1731" s="1313"/>
      <c r="AG1731" s="1313"/>
      <c r="AH1731" s="1305"/>
      <c r="AI1731" s="1313"/>
      <c r="AJ1731" s="1313"/>
      <c r="AK1731" s="1313"/>
      <c r="AL1731" s="1313"/>
      <c r="AM1731" s="1313"/>
      <c r="AN1731" s="1905"/>
      <c r="AO1731" s="1345"/>
      <c r="AP1731" s="1301">
        <f t="shared" si="799"/>
        <v>0</v>
      </c>
      <c r="AQ1731" s="1345"/>
      <c r="AR1731" s="817">
        <f t="shared" si="800"/>
        <v>0</v>
      </c>
      <c r="AS1731" s="1345"/>
      <c r="AT1731" s="817">
        <f t="shared" si="801"/>
        <v>0</v>
      </c>
      <c r="AU1731" s="1345"/>
      <c r="AV1731" s="817">
        <f t="shared" si="802"/>
        <v>0</v>
      </c>
      <c r="AW1731" s="1313"/>
      <c r="AX1731" s="1313"/>
      <c r="AY1731" s="1305"/>
      <c r="AZ1731" s="1313"/>
      <c r="BA1731" s="1313"/>
      <c r="BB1731" s="1313"/>
      <c r="BC1731" s="1313"/>
      <c r="BD1731" s="1313"/>
      <c r="BE1731" s="1903"/>
      <c r="BF1731" s="1904"/>
      <c r="BG1731" s="1903"/>
      <c r="BH1731" s="1904"/>
      <c r="BI1731" s="1903"/>
      <c r="BJ1731" s="1904"/>
      <c r="BK1731" s="1313"/>
      <c r="BL1731" s="1904"/>
      <c r="BM1731" s="1904"/>
      <c r="BN1731" s="1904"/>
      <c r="BO1731" s="1313"/>
      <c r="BP1731" s="1316">
        <f t="shared" si="803"/>
        <v>0</v>
      </c>
      <c r="BQ1731" s="1307"/>
    </row>
    <row r="1732" spans="1:69" ht="15" x14ac:dyDescent="0.25">
      <c r="A1732" s="1305"/>
      <c r="B1732" s="2050"/>
      <c r="C1732" s="1928"/>
      <c r="D1732" s="1313"/>
      <c r="E1732" s="1313"/>
      <c r="F1732" s="1931"/>
      <c r="G1732" s="1313"/>
      <c r="H1732" s="1345"/>
      <c r="I1732" s="1313"/>
      <c r="J1732" s="1345"/>
      <c r="K1732" s="1313"/>
      <c r="L1732" s="2773"/>
      <c r="M1732" s="1313"/>
      <c r="N1732" s="1345"/>
      <c r="O1732" s="1313"/>
      <c r="P1732" s="1313"/>
      <c r="Q1732" s="1307"/>
      <c r="R1732" s="1313"/>
      <c r="S1732" s="1313"/>
      <c r="T1732" s="1313"/>
      <c r="U1732" s="1313"/>
      <c r="V1732" s="2466"/>
      <c r="W1732" s="1904"/>
      <c r="X1732" s="2336"/>
      <c r="Y1732" s="1904"/>
      <c r="Z1732" s="2394"/>
      <c r="AA1732" s="1904"/>
      <c r="AB1732" s="1903"/>
      <c r="AC1732" s="1904"/>
      <c r="AD1732" s="1904"/>
      <c r="AE1732" s="1904"/>
      <c r="AF1732" s="1313"/>
      <c r="AG1732" s="1313"/>
      <c r="AH1732" s="1305"/>
      <c r="AI1732" s="1313"/>
      <c r="AJ1732" s="1313"/>
      <c r="AK1732" s="1313"/>
      <c r="AL1732" s="1313"/>
      <c r="AM1732" s="1313"/>
      <c r="AN1732" s="1905"/>
      <c r="AO1732" s="1345"/>
      <c r="AP1732" s="1301">
        <f t="shared" si="799"/>
        <v>0</v>
      </c>
      <c r="AQ1732" s="1345"/>
      <c r="AR1732" s="817">
        <f t="shared" si="800"/>
        <v>0</v>
      </c>
      <c r="AS1732" s="1345"/>
      <c r="AT1732" s="817">
        <f t="shared" si="801"/>
        <v>0</v>
      </c>
      <c r="AU1732" s="1345"/>
      <c r="AV1732" s="817">
        <f t="shared" si="802"/>
        <v>0</v>
      </c>
      <c r="AW1732" s="1313"/>
      <c r="AX1732" s="1313"/>
      <c r="AY1732" s="1305"/>
      <c r="AZ1732" s="1313"/>
      <c r="BA1732" s="1313"/>
      <c r="BB1732" s="1313"/>
      <c r="BC1732" s="1313"/>
      <c r="BD1732" s="1313"/>
      <c r="BE1732" s="1903"/>
      <c r="BF1732" s="1904"/>
      <c r="BG1732" s="1903"/>
      <c r="BH1732" s="1904"/>
      <c r="BI1732" s="1903"/>
      <c r="BJ1732" s="1904"/>
      <c r="BK1732" s="1313"/>
      <c r="BL1732" s="1904"/>
      <c r="BM1732" s="1904"/>
      <c r="BN1732" s="1904"/>
      <c r="BO1732" s="1313"/>
      <c r="BP1732" s="1316">
        <f t="shared" si="803"/>
        <v>0</v>
      </c>
      <c r="BQ1732" s="1307"/>
    </row>
    <row r="1733" spans="1:69" ht="15" x14ac:dyDescent="0.25">
      <c r="A1733" s="1305"/>
      <c r="B1733" s="2050"/>
      <c r="C1733" s="1928"/>
      <c r="D1733" s="1313"/>
      <c r="E1733" s="1313"/>
      <c r="F1733" s="1931"/>
      <c r="G1733" s="1313"/>
      <c r="H1733" s="1345"/>
      <c r="I1733" s="1313"/>
      <c r="J1733" s="1345"/>
      <c r="K1733" s="1313"/>
      <c r="L1733" s="2773"/>
      <c r="M1733" s="1313"/>
      <c r="N1733" s="1345"/>
      <c r="O1733" s="1313"/>
      <c r="P1733" s="1313"/>
      <c r="Q1733" s="1307"/>
      <c r="R1733" s="1313"/>
      <c r="S1733" s="1313"/>
      <c r="T1733" s="1313"/>
      <c r="U1733" s="1313"/>
      <c r="V1733" s="2466"/>
      <c r="W1733" s="1904"/>
      <c r="X1733" s="2336"/>
      <c r="Y1733" s="1904"/>
      <c r="Z1733" s="2394"/>
      <c r="AA1733" s="1904"/>
      <c r="AB1733" s="1903"/>
      <c r="AC1733" s="1904"/>
      <c r="AD1733" s="1904"/>
      <c r="AE1733" s="1904"/>
      <c r="AF1733" s="1313"/>
      <c r="AG1733" s="1313"/>
      <c r="AH1733" s="1305"/>
      <c r="AI1733" s="1313"/>
      <c r="AJ1733" s="1313"/>
      <c r="AK1733" s="1313"/>
      <c r="AL1733" s="1313"/>
      <c r="AM1733" s="1313"/>
      <c r="AN1733" s="1905"/>
      <c r="AO1733" s="1345"/>
      <c r="AP1733" s="1301">
        <f t="shared" si="799"/>
        <v>0</v>
      </c>
      <c r="AQ1733" s="1345"/>
      <c r="AR1733" s="817">
        <f t="shared" si="800"/>
        <v>0</v>
      </c>
      <c r="AS1733" s="1345"/>
      <c r="AT1733" s="817">
        <f t="shared" si="801"/>
        <v>0</v>
      </c>
      <c r="AU1733" s="1345"/>
      <c r="AV1733" s="817">
        <f t="shared" si="802"/>
        <v>0</v>
      </c>
      <c r="AW1733" s="1313"/>
      <c r="AX1733" s="1313"/>
      <c r="AY1733" s="1305"/>
      <c r="AZ1733" s="1313"/>
      <c r="BA1733" s="1313"/>
      <c r="BB1733" s="1313"/>
      <c r="BC1733" s="1313"/>
      <c r="BD1733" s="1313"/>
      <c r="BE1733" s="1903"/>
      <c r="BF1733" s="1904"/>
      <c r="BG1733" s="1903"/>
      <c r="BH1733" s="1904"/>
      <c r="BI1733" s="1903"/>
      <c r="BJ1733" s="1904"/>
      <c r="BK1733" s="1313"/>
      <c r="BL1733" s="1904"/>
      <c r="BM1733" s="1904"/>
      <c r="BN1733" s="1904"/>
      <c r="BO1733" s="1313"/>
      <c r="BP1733" s="1316"/>
      <c r="BQ1733" s="1497"/>
    </row>
    <row r="1734" spans="1:69" ht="15" x14ac:dyDescent="0.25">
      <c r="A1734" s="1305"/>
      <c r="B1734" s="2050"/>
      <c r="C1734" s="1928"/>
      <c r="D1734" s="1313"/>
      <c r="E1734" s="1313"/>
      <c r="F1734" s="1931"/>
      <c r="G1734" s="1313"/>
      <c r="H1734" s="1345"/>
      <c r="I1734" s="1313"/>
      <c r="J1734" s="1345"/>
      <c r="K1734" s="1313"/>
      <c r="L1734" s="2773"/>
      <c r="M1734" s="1313"/>
      <c r="N1734" s="1345"/>
      <c r="O1734" s="1313"/>
      <c r="P1734" s="1313"/>
      <c r="Q1734" s="1307"/>
      <c r="R1734" s="1313"/>
      <c r="S1734" s="1313"/>
      <c r="T1734" s="1313"/>
      <c r="U1734" s="1313"/>
      <c r="V1734" s="2466"/>
      <c r="W1734" s="1904"/>
      <c r="X1734" s="2336"/>
      <c r="Y1734" s="1904"/>
      <c r="Z1734" s="2394"/>
      <c r="AA1734" s="1904"/>
      <c r="AB1734" s="1903"/>
      <c r="AC1734" s="1904"/>
      <c r="AD1734" s="1904"/>
      <c r="AE1734" s="1904"/>
      <c r="AF1734" s="1313"/>
      <c r="AG1734" s="1313"/>
      <c r="AH1734" s="1305"/>
      <c r="AI1734" s="1313"/>
      <c r="AJ1734" s="1313"/>
      <c r="AK1734" s="1313"/>
      <c r="AL1734" s="1313"/>
      <c r="AM1734" s="1313"/>
      <c r="AN1734" s="1905"/>
      <c r="AO1734" s="1345"/>
      <c r="AP1734" s="1313"/>
      <c r="AQ1734" s="1345"/>
      <c r="AR1734" s="1313"/>
      <c r="AS1734" s="1345"/>
      <c r="AT1734" s="1313"/>
      <c r="AU1734" s="1345"/>
      <c r="AV1734" s="1313"/>
      <c r="AW1734" s="1313"/>
      <c r="AX1734" s="1313"/>
      <c r="AY1734" s="1305"/>
      <c r="AZ1734" s="1313"/>
      <c r="BA1734" s="1313"/>
      <c r="BB1734" s="1313"/>
      <c r="BC1734" s="1313"/>
      <c r="BD1734" s="1313"/>
      <c r="BE1734" s="1903"/>
      <c r="BF1734" s="1904"/>
      <c r="BG1734" s="1903"/>
      <c r="BH1734" s="1904"/>
      <c r="BI1734" s="1903"/>
      <c r="BJ1734" s="1904"/>
      <c r="BK1734" s="1313"/>
      <c r="BL1734" s="1904"/>
      <c r="BM1734" s="1904"/>
      <c r="BN1734" s="1904"/>
      <c r="BO1734" s="1313"/>
      <c r="BP1734" s="1316">
        <f t="shared" ref="BP1734:BP1797" si="804">O1733-BO1734</f>
        <v>0</v>
      </c>
      <c r="BQ1734" s="1305"/>
    </row>
    <row r="1735" spans="1:69" ht="15" x14ac:dyDescent="0.25">
      <c r="A1735" s="1305"/>
      <c r="B1735" s="2050"/>
      <c r="C1735" s="1928"/>
      <c r="D1735" s="1313"/>
      <c r="E1735" s="1313"/>
      <c r="F1735" s="1931"/>
      <c r="G1735" s="1313"/>
      <c r="H1735" s="1345"/>
      <c r="I1735" s="1313"/>
      <c r="J1735" s="1345"/>
      <c r="K1735" s="1313"/>
      <c r="L1735" s="2773"/>
      <c r="M1735" s="1313"/>
      <c r="N1735" s="1345"/>
      <c r="O1735" s="1313"/>
      <c r="P1735" s="1313"/>
      <c r="Q1735" s="1307"/>
      <c r="R1735" s="1313"/>
      <c r="S1735" s="1313"/>
      <c r="T1735" s="1313"/>
      <c r="U1735" s="1313"/>
      <c r="V1735" s="2466"/>
      <c r="W1735" s="1904"/>
      <c r="X1735" s="2336"/>
      <c r="Y1735" s="1904"/>
      <c r="Z1735" s="2394"/>
      <c r="AA1735" s="1904"/>
      <c r="AB1735" s="1903"/>
      <c r="AC1735" s="1904"/>
      <c r="AD1735" s="1904"/>
      <c r="AE1735" s="1904"/>
      <c r="AF1735" s="1313"/>
      <c r="AG1735" s="1313"/>
      <c r="AH1735" s="1305"/>
      <c r="AI1735" s="1313"/>
      <c r="AJ1735" s="1313"/>
      <c r="AK1735" s="1313"/>
      <c r="AL1735" s="1313"/>
      <c r="AM1735" s="1313"/>
      <c r="AN1735" s="1905"/>
      <c r="AO1735" s="1345"/>
      <c r="AP1735" s="1313"/>
      <c r="AQ1735" s="1345"/>
      <c r="AR1735" s="1313"/>
      <c r="AS1735" s="1345"/>
      <c r="AT1735" s="1313"/>
      <c r="AU1735" s="1345"/>
      <c r="AV1735" s="1313"/>
      <c r="AW1735" s="1313"/>
      <c r="AX1735" s="1313"/>
      <c r="AY1735" s="1305"/>
      <c r="AZ1735" s="1313"/>
      <c r="BA1735" s="1313"/>
      <c r="BB1735" s="1313"/>
      <c r="BC1735" s="1313"/>
      <c r="BD1735" s="1313"/>
      <c r="BE1735" s="1903"/>
      <c r="BF1735" s="1904"/>
      <c r="BG1735" s="1903"/>
      <c r="BH1735" s="1904"/>
      <c r="BI1735" s="1903"/>
      <c r="BJ1735" s="1904"/>
      <c r="BK1735" s="1313"/>
      <c r="BL1735" s="1904"/>
      <c r="BM1735" s="1904"/>
      <c r="BN1735" s="1904"/>
      <c r="BO1735" s="1313"/>
      <c r="BP1735" s="1316">
        <f t="shared" si="804"/>
        <v>0</v>
      </c>
      <c r="BQ1735" s="1305"/>
    </row>
    <row r="1736" spans="1:69" ht="15" x14ac:dyDescent="0.25">
      <c r="A1736" s="1305"/>
      <c r="B1736" s="2050"/>
      <c r="C1736" s="1928"/>
      <c r="D1736" s="1313"/>
      <c r="E1736" s="1313"/>
      <c r="F1736" s="1931"/>
      <c r="G1736" s="1313"/>
      <c r="H1736" s="1345"/>
      <c r="I1736" s="1313"/>
      <c r="J1736" s="1345"/>
      <c r="K1736" s="1313"/>
      <c r="L1736" s="2773"/>
      <c r="M1736" s="1313"/>
      <c r="N1736" s="1345"/>
      <c r="O1736" s="1313"/>
      <c r="P1736" s="1313"/>
      <c r="Q1736" s="1307"/>
      <c r="R1736" s="1313"/>
      <c r="S1736" s="1313"/>
      <c r="T1736" s="1313"/>
      <c r="U1736" s="1313"/>
      <c r="V1736" s="2466"/>
      <c r="W1736" s="1904"/>
      <c r="X1736" s="2336"/>
      <c r="Y1736" s="1904"/>
      <c r="Z1736" s="2394"/>
      <c r="AA1736" s="1904"/>
      <c r="AB1736" s="1903"/>
      <c r="AC1736" s="1904"/>
      <c r="AD1736" s="1904"/>
      <c r="AE1736" s="1904"/>
      <c r="AF1736" s="1313"/>
      <c r="AG1736" s="1313"/>
      <c r="AH1736" s="1305"/>
      <c r="AI1736" s="1313"/>
      <c r="AJ1736" s="1313"/>
      <c r="AK1736" s="1313"/>
      <c r="AL1736" s="1313"/>
      <c r="AM1736" s="1313"/>
      <c r="AN1736" s="1905"/>
      <c r="AO1736" s="1345"/>
      <c r="AP1736" s="1313"/>
      <c r="AQ1736" s="1345"/>
      <c r="AR1736" s="1313"/>
      <c r="AS1736" s="1345"/>
      <c r="AT1736" s="1313"/>
      <c r="AU1736" s="1345"/>
      <c r="AV1736" s="1313"/>
      <c r="AW1736" s="1313"/>
      <c r="AX1736" s="1313"/>
      <c r="AY1736" s="1305"/>
      <c r="AZ1736" s="1313"/>
      <c r="BA1736" s="1313"/>
      <c r="BB1736" s="1313"/>
      <c r="BC1736" s="1313"/>
      <c r="BD1736" s="1313"/>
      <c r="BE1736" s="1903"/>
      <c r="BF1736" s="1904"/>
      <c r="BG1736" s="1903"/>
      <c r="BH1736" s="1904"/>
      <c r="BI1736" s="1903"/>
      <c r="BJ1736" s="1904"/>
      <c r="BK1736" s="1313"/>
      <c r="BL1736" s="1904"/>
      <c r="BM1736" s="1904"/>
      <c r="BN1736" s="1904"/>
      <c r="BO1736" s="1313"/>
      <c r="BP1736" s="1316">
        <f t="shared" si="804"/>
        <v>0</v>
      </c>
      <c r="BQ1736" s="1305"/>
    </row>
    <row r="1737" spans="1:69" ht="15" x14ac:dyDescent="0.25">
      <c r="A1737" s="1305"/>
      <c r="B1737" s="2050"/>
      <c r="C1737" s="1928"/>
      <c r="D1737" s="1313"/>
      <c r="E1737" s="1313"/>
      <c r="F1737" s="1931"/>
      <c r="G1737" s="1313"/>
      <c r="H1737" s="1345"/>
      <c r="I1737" s="1313"/>
      <c r="J1737" s="1345"/>
      <c r="K1737" s="1313"/>
      <c r="L1737" s="2773"/>
      <c r="M1737" s="1313"/>
      <c r="N1737" s="1345"/>
      <c r="O1737" s="1313"/>
      <c r="P1737" s="1313"/>
      <c r="Q1737" s="1307"/>
      <c r="R1737" s="1313"/>
      <c r="S1737" s="1313"/>
      <c r="T1737" s="1313"/>
      <c r="U1737" s="1313"/>
      <c r="V1737" s="2466"/>
      <c r="W1737" s="1904"/>
      <c r="X1737" s="2336"/>
      <c r="Y1737" s="1904"/>
      <c r="Z1737" s="2394"/>
      <c r="AA1737" s="1904"/>
      <c r="AB1737" s="1903"/>
      <c r="AC1737" s="1904"/>
      <c r="AD1737" s="1904"/>
      <c r="AE1737" s="1904"/>
      <c r="AF1737" s="1313"/>
      <c r="AG1737" s="1313"/>
      <c r="AH1737" s="1305"/>
      <c r="AI1737" s="1313"/>
      <c r="AJ1737" s="1313"/>
      <c r="AK1737" s="1313"/>
      <c r="AL1737" s="1313"/>
      <c r="AM1737" s="1313"/>
      <c r="AN1737" s="1905"/>
      <c r="AO1737" s="1345"/>
      <c r="AP1737" s="1313"/>
      <c r="AQ1737" s="1345"/>
      <c r="AR1737" s="1313"/>
      <c r="AS1737" s="1345"/>
      <c r="AT1737" s="1313"/>
      <c r="AU1737" s="1345"/>
      <c r="AV1737" s="1313"/>
      <c r="AW1737" s="1313"/>
      <c r="AX1737" s="1313"/>
      <c r="AY1737" s="1305"/>
      <c r="AZ1737" s="1313"/>
      <c r="BA1737" s="1313"/>
      <c r="BB1737" s="1313"/>
      <c r="BC1737" s="1313"/>
      <c r="BD1737" s="1313"/>
      <c r="BE1737" s="1903"/>
      <c r="BF1737" s="1904"/>
      <c r="BG1737" s="1903"/>
      <c r="BH1737" s="1904"/>
      <c r="BI1737" s="1903"/>
      <c r="BJ1737" s="1904"/>
      <c r="BK1737" s="1313"/>
      <c r="BL1737" s="1904"/>
      <c r="BM1737" s="1904"/>
      <c r="BN1737" s="1904"/>
      <c r="BO1737" s="1313"/>
      <c r="BP1737" s="1316">
        <f t="shared" si="804"/>
        <v>0</v>
      </c>
      <c r="BQ1737" s="1305"/>
    </row>
    <row r="1738" spans="1:69" ht="15" x14ac:dyDescent="0.25">
      <c r="A1738" s="1305"/>
      <c r="B1738" s="2050"/>
      <c r="C1738" s="1928"/>
      <c r="D1738" s="1313"/>
      <c r="E1738" s="1313"/>
      <c r="F1738" s="1931"/>
      <c r="G1738" s="1313"/>
      <c r="H1738" s="1345"/>
      <c r="I1738" s="1313"/>
      <c r="J1738" s="1345"/>
      <c r="K1738" s="1313"/>
      <c r="L1738" s="2773"/>
      <c r="M1738" s="1313"/>
      <c r="N1738" s="1345"/>
      <c r="O1738" s="1313"/>
      <c r="P1738" s="1313"/>
      <c r="Q1738" s="1307"/>
      <c r="R1738" s="1313"/>
      <c r="S1738" s="1313"/>
      <c r="T1738" s="1313"/>
      <c r="U1738" s="1313"/>
      <c r="V1738" s="2466"/>
      <c r="W1738" s="1904"/>
      <c r="X1738" s="2336"/>
      <c r="Y1738" s="1904"/>
      <c r="Z1738" s="2394"/>
      <c r="AA1738" s="1904"/>
      <c r="AB1738" s="1903"/>
      <c r="AC1738" s="1904"/>
      <c r="AD1738" s="1904"/>
      <c r="AE1738" s="1904"/>
      <c r="AF1738" s="1313"/>
      <c r="AG1738" s="1313"/>
      <c r="AH1738" s="1305"/>
      <c r="AI1738" s="1313"/>
      <c r="AJ1738" s="1313"/>
      <c r="AK1738" s="1313"/>
      <c r="AL1738" s="1313"/>
      <c r="AM1738" s="1313"/>
      <c r="AN1738" s="1905"/>
      <c r="AO1738" s="1345"/>
      <c r="AP1738" s="1313"/>
      <c r="AQ1738" s="1345"/>
      <c r="AR1738" s="1313"/>
      <c r="AS1738" s="1345"/>
      <c r="AT1738" s="1313"/>
      <c r="AU1738" s="1345"/>
      <c r="AV1738" s="1313"/>
      <c r="AW1738" s="1313"/>
      <c r="AX1738" s="1313"/>
      <c r="AY1738" s="1305"/>
      <c r="AZ1738" s="1313"/>
      <c r="BA1738" s="1313"/>
      <c r="BB1738" s="1313"/>
      <c r="BC1738" s="1313"/>
      <c r="BD1738" s="1313"/>
      <c r="BE1738" s="1903"/>
      <c r="BF1738" s="1904"/>
      <c r="BG1738" s="1903"/>
      <c r="BH1738" s="1904"/>
      <c r="BI1738" s="1903"/>
      <c r="BJ1738" s="1904"/>
      <c r="BK1738" s="1313"/>
      <c r="BL1738" s="1904"/>
      <c r="BM1738" s="1904"/>
      <c r="BN1738" s="1904"/>
      <c r="BO1738" s="1313"/>
      <c r="BP1738" s="1316">
        <f t="shared" si="804"/>
        <v>0</v>
      </c>
      <c r="BQ1738" s="1305"/>
    </row>
    <row r="1739" spans="1:69" ht="15" x14ac:dyDescent="0.25">
      <c r="A1739" s="1305"/>
      <c r="B1739" s="2050"/>
      <c r="C1739" s="1928"/>
      <c r="D1739" s="1313"/>
      <c r="E1739" s="1313"/>
      <c r="F1739" s="1931"/>
      <c r="G1739" s="1313"/>
      <c r="H1739" s="1345"/>
      <c r="I1739" s="1313"/>
      <c r="J1739" s="1345"/>
      <c r="K1739" s="1313"/>
      <c r="L1739" s="2773"/>
      <c r="M1739" s="1313"/>
      <c r="N1739" s="1345"/>
      <c r="O1739" s="1313"/>
      <c r="P1739" s="1313"/>
      <c r="Q1739" s="1307"/>
      <c r="R1739" s="1313"/>
      <c r="S1739" s="1313"/>
      <c r="T1739" s="1313"/>
      <c r="U1739" s="1313"/>
      <c r="V1739" s="2466"/>
      <c r="W1739" s="1904"/>
      <c r="X1739" s="2336"/>
      <c r="Y1739" s="1904"/>
      <c r="Z1739" s="2394"/>
      <c r="AA1739" s="1904"/>
      <c r="AB1739" s="1903"/>
      <c r="AC1739" s="1904"/>
      <c r="AD1739" s="1904"/>
      <c r="AE1739" s="1904"/>
      <c r="AF1739" s="1313"/>
      <c r="AG1739" s="1313"/>
      <c r="AH1739" s="1305"/>
      <c r="AI1739" s="1313"/>
      <c r="AJ1739" s="1313"/>
      <c r="AK1739" s="1313"/>
      <c r="AL1739" s="1313"/>
      <c r="AM1739" s="1313"/>
      <c r="AN1739" s="1905"/>
      <c r="AO1739" s="1345"/>
      <c r="AP1739" s="1313"/>
      <c r="AQ1739" s="1345"/>
      <c r="AR1739" s="1313"/>
      <c r="AS1739" s="1345"/>
      <c r="AT1739" s="1313"/>
      <c r="AU1739" s="1345"/>
      <c r="AV1739" s="1313"/>
      <c r="AW1739" s="1313"/>
      <c r="AX1739" s="1313"/>
      <c r="AY1739" s="1305"/>
      <c r="AZ1739" s="1313"/>
      <c r="BA1739" s="1313"/>
      <c r="BB1739" s="1313"/>
      <c r="BC1739" s="1313"/>
      <c r="BD1739" s="1313"/>
      <c r="BE1739" s="1903"/>
      <c r="BF1739" s="1904"/>
      <c r="BG1739" s="1903"/>
      <c r="BH1739" s="1904"/>
      <c r="BI1739" s="1903"/>
      <c r="BJ1739" s="1904"/>
      <c r="BK1739" s="1313"/>
      <c r="BL1739" s="1904"/>
      <c r="BM1739" s="1904"/>
      <c r="BN1739" s="1904"/>
      <c r="BO1739" s="1313"/>
      <c r="BP1739" s="1316">
        <f t="shared" si="804"/>
        <v>0</v>
      </c>
      <c r="BQ1739" s="1305"/>
    </row>
    <row r="1740" spans="1:69" ht="15" x14ac:dyDescent="0.25">
      <c r="A1740" s="1305"/>
      <c r="B1740" s="2050"/>
      <c r="C1740" s="1928"/>
      <c r="D1740" s="1313"/>
      <c r="E1740" s="1313"/>
      <c r="F1740" s="1931"/>
      <c r="G1740" s="1313"/>
      <c r="H1740" s="1345"/>
      <c r="I1740" s="1313"/>
      <c r="J1740" s="1345"/>
      <c r="K1740" s="1313"/>
      <c r="L1740" s="2773"/>
      <c r="M1740" s="1313"/>
      <c r="N1740" s="1345"/>
      <c r="O1740" s="1313"/>
      <c r="P1740" s="1313"/>
      <c r="Q1740" s="1307"/>
      <c r="R1740" s="1313"/>
      <c r="S1740" s="1313"/>
      <c r="T1740" s="1313"/>
      <c r="U1740" s="1313"/>
      <c r="V1740" s="2466"/>
      <c r="W1740" s="1904"/>
      <c r="X1740" s="2336"/>
      <c r="Y1740" s="1904"/>
      <c r="Z1740" s="2394"/>
      <c r="AA1740" s="1904"/>
      <c r="AB1740" s="1903"/>
      <c r="AC1740" s="1904"/>
      <c r="AD1740" s="1904"/>
      <c r="AE1740" s="1904"/>
      <c r="AF1740" s="1313"/>
      <c r="AG1740" s="1313"/>
      <c r="AH1740" s="1305"/>
      <c r="AI1740" s="1313"/>
      <c r="AJ1740" s="1313"/>
      <c r="AK1740" s="1313"/>
      <c r="AL1740" s="1313"/>
      <c r="AM1740" s="1313"/>
      <c r="AN1740" s="1905"/>
      <c r="AO1740" s="1345"/>
      <c r="AP1740" s="1313"/>
      <c r="AQ1740" s="1345"/>
      <c r="AR1740" s="1313"/>
      <c r="AS1740" s="1345"/>
      <c r="AT1740" s="1313"/>
      <c r="AU1740" s="1345"/>
      <c r="AV1740" s="1313"/>
      <c r="AW1740" s="1313"/>
      <c r="AX1740" s="1313"/>
      <c r="AY1740" s="1305"/>
      <c r="AZ1740" s="1313"/>
      <c r="BA1740" s="1313"/>
      <c r="BB1740" s="1313"/>
      <c r="BC1740" s="1313"/>
      <c r="BD1740" s="1313"/>
      <c r="BE1740" s="1903"/>
      <c r="BF1740" s="1904"/>
      <c r="BG1740" s="1903"/>
      <c r="BH1740" s="1904"/>
      <c r="BI1740" s="1903"/>
      <c r="BJ1740" s="1904"/>
      <c r="BK1740" s="1313"/>
      <c r="BL1740" s="1904"/>
      <c r="BM1740" s="1904"/>
      <c r="BN1740" s="1904"/>
      <c r="BO1740" s="1313"/>
      <c r="BP1740" s="1316">
        <f t="shared" si="804"/>
        <v>0</v>
      </c>
      <c r="BQ1740" s="1305"/>
    </row>
    <row r="1741" spans="1:69" ht="15" x14ac:dyDescent="0.25">
      <c r="A1741" s="1305"/>
      <c r="B1741" s="2050"/>
      <c r="C1741" s="1928"/>
      <c r="D1741" s="1313"/>
      <c r="E1741" s="1313"/>
      <c r="F1741" s="1931"/>
      <c r="G1741" s="1313"/>
      <c r="H1741" s="1345"/>
      <c r="I1741" s="1313"/>
      <c r="J1741" s="1345"/>
      <c r="K1741" s="1313"/>
      <c r="L1741" s="2773"/>
      <c r="M1741" s="1313"/>
      <c r="N1741" s="1345"/>
      <c r="O1741" s="1313"/>
      <c r="P1741" s="1313"/>
      <c r="Q1741" s="1307"/>
      <c r="R1741" s="1313"/>
      <c r="S1741" s="1313"/>
      <c r="T1741" s="1313"/>
      <c r="U1741" s="1313"/>
      <c r="V1741" s="2466"/>
      <c r="W1741" s="1904"/>
      <c r="X1741" s="2336"/>
      <c r="Y1741" s="1904"/>
      <c r="Z1741" s="2394"/>
      <c r="AA1741" s="1904"/>
      <c r="AB1741" s="1903"/>
      <c r="AC1741" s="1904"/>
      <c r="AD1741" s="1904"/>
      <c r="AE1741" s="1904"/>
      <c r="AF1741" s="1313"/>
      <c r="AG1741" s="1313"/>
      <c r="AH1741" s="1305"/>
      <c r="AI1741" s="1313"/>
      <c r="AJ1741" s="1313"/>
      <c r="AK1741" s="1313"/>
      <c r="AL1741" s="1313"/>
      <c r="AM1741" s="1313"/>
      <c r="AN1741" s="1905"/>
      <c r="AO1741" s="1345"/>
      <c r="AP1741" s="1313"/>
      <c r="AQ1741" s="1345"/>
      <c r="AR1741" s="1313"/>
      <c r="AS1741" s="1345"/>
      <c r="AT1741" s="1313"/>
      <c r="AU1741" s="1345"/>
      <c r="AV1741" s="1313"/>
      <c r="AW1741" s="1313"/>
      <c r="AX1741" s="1313"/>
      <c r="AY1741" s="1305"/>
      <c r="AZ1741" s="1313"/>
      <c r="BA1741" s="1313"/>
      <c r="BB1741" s="1313"/>
      <c r="BC1741" s="1313"/>
      <c r="BD1741" s="1313"/>
      <c r="BE1741" s="1903"/>
      <c r="BF1741" s="1904"/>
      <c r="BG1741" s="1903"/>
      <c r="BH1741" s="1904"/>
      <c r="BI1741" s="1903"/>
      <c r="BJ1741" s="1904"/>
      <c r="BK1741" s="1313"/>
      <c r="BL1741" s="1904"/>
      <c r="BM1741" s="1904"/>
      <c r="BN1741" s="1904"/>
      <c r="BO1741" s="1313"/>
      <c r="BP1741" s="1316">
        <f t="shared" si="804"/>
        <v>0</v>
      </c>
      <c r="BQ1741" s="1305"/>
    </row>
    <row r="1742" spans="1:69" ht="15" x14ac:dyDescent="0.25">
      <c r="A1742" s="1305"/>
      <c r="B1742" s="2050"/>
      <c r="C1742" s="1928"/>
      <c r="D1742" s="1313"/>
      <c r="E1742" s="1313"/>
      <c r="F1742" s="1931"/>
      <c r="G1742" s="1313"/>
      <c r="H1742" s="1345"/>
      <c r="I1742" s="1313"/>
      <c r="J1742" s="1345"/>
      <c r="K1742" s="1313"/>
      <c r="L1742" s="2773"/>
      <c r="M1742" s="1313"/>
      <c r="N1742" s="1345"/>
      <c r="O1742" s="1313"/>
      <c r="P1742" s="1313"/>
      <c r="Q1742" s="1307"/>
      <c r="R1742" s="1313"/>
      <c r="S1742" s="1313"/>
      <c r="T1742" s="1313"/>
      <c r="U1742" s="1313"/>
      <c r="V1742" s="2466"/>
      <c r="W1742" s="1904"/>
      <c r="X1742" s="2336"/>
      <c r="Y1742" s="1904"/>
      <c r="Z1742" s="2394"/>
      <c r="AA1742" s="1904"/>
      <c r="AB1742" s="1903"/>
      <c r="AC1742" s="1904"/>
      <c r="AD1742" s="1904"/>
      <c r="AE1742" s="1904"/>
      <c r="AF1742" s="1313"/>
      <c r="AG1742" s="1313"/>
      <c r="AH1742" s="1305"/>
      <c r="AI1742" s="1313"/>
      <c r="AJ1742" s="1313"/>
      <c r="AK1742" s="1313"/>
      <c r="AL1742" s="1313"/>
      <c r="AM1742" s="1313"/>
      <c r="AN1742" s="1905"/>
      <c r="AO1742" s="1345"/>
      <c r="AP1742" s="1313"/>
      <c r="AQ1742" s="1345"/>
      <c r="AR1742" s="1313"/>
      <c r="AS1742" s="1345"/>
      <c r="AT1742" s="1313"/>
      <c r="AU1742" s="1345"/>
      <c r="AV1742" s="1313"/>
      <c r="AW1742" s="1313"/>
      <c r="AX1742" s="1313"/>
      <c r="AY1742" s="1305"/>
      <c r="AZ1742" s="1313"/>
      <c r="BA1742" s="1313"/>
      <c r="BB1742" s="1313"/>
      <c r="BC1742" s="1313"/>
      <c r="BD1742" s="1313"/>
      <c r="BE1742" s="1903"/>
      <c r="BF1742" s="1904"/>
      <c r="BG1742" s="1903"/>
      <c r="BH1742" s="1904"/>
      <c r="BI1742" s="1903"/>
      <c r="BJ1742" s="1904"/>
      <c r="BK1742" s="1313"/>
      <c r="BL1742" s="1904"/>
      <c r="BM1742" s="1904"/>
      <c r="BN1742" s="1904"/>
      <c r="BO1742" s="1313"/>
      <c r="BP1742" s="1316">
        <f t="shared" si="804"/>
        <v>0</v>
      </c>
      <c r="BQ1742" s="1305"/>
    </row>
    <row r="1743" spans="1:69" ht="15" x14ac:dyDescent="0.25">
      <c r="A1743" s="1305"/>
      <c r="B1743" s="2050"/>
      <c r="C1743" s="1928"/>
      <c r="D1743" s="1313"/>
      <c r="E1743" s="1313"/>
      <c r="F1743" s="1931"/>
      <c r="G1743" s="1313"/>
      <c r="H1743" s="1345"/>
      <c r="I1743" s="1313"/>
      <c r="J1743" s="1345"/>
      <c r="K1743" s="1313"/>
      <c r="L1743" s="2773"/>
      <c r="M1743" s="1313"/>
      <c r="N1743" s="1345"/>
      <c r="O1743" s="1313"/>
      <c r="P1743" s="1313"/>
      <c r="Q1743" s="1307"/>
      <c r="R1743" s="1313"/>
      <c r="S1743" s="1313"/>
      <c r="T1743" s="1313"/>
      <c r="U1743" s="1313"/>
      <c r="V1743" s="2466"/>
      <c r="W1743" s="1904"/>
      <c r="X1743" s="2336"/>
      <c r="Y1743" s="1904"/>
      <c r="Z1743" s="2394"/>
      <c r="AA1743" s="1904"/>
      <c r="AB1743" s="1903"/>
      <c r="AC1743" s="1904"/>
      <c r="AD1743" s="1904"/>
      <c r="AE1743" s="1904"/>
      <c r="AF1743" s="1313"/>
      <c r="AG1743" s="1313"/>
      <c r="AH1743" s="1305"/>
      <c r="AI1743" s="1313"/>
      <c r="AJ1743" s="1313"/>
      <c r="AK1743" s="1313"/>
      <c r="AL1743" s="1313"/>
      <c r="AM1743" s="1313"/>
      <c r="AN1743" s="1905"/>
      <c r="AO1743" s="1345"/>
      <c r="AP1743" s="1313"/>
      <c r="AQ1743" s="1345"/>
      <c r="AR1743" s="1313"/>
      <c r="AS1743" s="1345"/>
      <c r="AT1743" s="1313"/>
      <c r="AU1743" s="1345"/>
      <c r="AV1743" s="1313"/>
      <c r="AW1743" s="1313"/>
      <c r="AX1743" s="1313"/>
      <c r="AY1743" s="1305"/>
      <c r="AZ1743" s="1313"/>
      <c r="BA1743" s="1313"/>
      <c r="BB1743" s="1313"/>
      <c r="BC1743" s="1313"/>
      <c r="BD1743" s="1313"/>
      <c r="BE1743" s="1903"/>
      <c r="BF1743" s="1904"/>
      <c r="BG1743" s="1903"/>
      <c r="BH1743" s="1904"/>
      <c r="BI1743" s="1903"/>
      <c r="BJ1743" s="1904"/>
      <c r="BK1743" s="1313"/>
      <c r="BL1743" s="1904"/>
      <c r="BM1743" s="1904"/>
      <c r="BN1743" s="1904"/>
      <c r="BO1743" s="1313"/>
      <c r="BP1743" s="1316">
        <f t="shared" si="804"/>
        <v>0</v>
      </c>
      <c r="BQ1743" s="1305"/>
    </row>
    <row r="1744" spans="1:69" ht="15" x14ac:dyDescent="0.25">
      <c r="A1744" s="1305"/>
      <c r="B1744" s="2050"/>
      <c r="C1744" s="1928"/>
      <c r="D1744" s="1313"/>
      <c r="E1744" s="1313"/>
      <c r="F1744" s="1931"/>
      <c r="G1744" s="1313"/>
      <c r="H1744" s="1345"/>
      <c r="I1744" s="1313"/>
      <c r="J1744" s="1345"/>
      <c r="K1744" s="1313"/>
      <c r="L1744" s="2773"/>
      <c r="M1744" s="1313"/>
      <c r="N1744" s="1345"/>
      <c r="O1744" s="1313"/>
      <c r="P1744" s="1313"/>
      <c r="Q1744" s="1307"/>
      <c r="R1744" s="1313"/>
      <c r="S1744" s="1313"/>
      <c r="T1744" s="1313"/>
      <c r="U1744" s="1313"/>
      <c r="V1744" s="2466"/>
      <c r="W1744" s="1904"/>
      <c r="X1744" s="2336"/>
      <c r="Y1744" s="1904"/>
      <c r="Z1744" s="2394"/>
      <c r="AA1744" s="1904"/>
      <c r="AB1744" s="1903"/>
      <c r="AC1744" s="1904"/>
      <c r="AD1744" s="1904"/>
      <c r="AE1744" s="1904"/>
      <c r="AF1744" s="1313"/>
      <c r="AG1744" s="1313"/>
      <c r="AH1744" s="1305"/>
      <c r="AI1744" s="1313"/>
      <c r="AJ1744" s="1313"/>
      <c r="AK1744" s="1313"/>
      <c r="AL1744" s="1313"/>
      <c r="AM1744" s="1313"/>
      <c r="AN1744" s="1905"/>
      <c r="AO1744" s="1345"/>
      <c r="AP1744" s="1313"/>
      <c r="AQ1744" s="1345"/>
      <c r="AR1744" s="1313"/>
      <c r="AS1744" s="1345"/>
      <c r="AT1744" s="1313"/>
      <c r="AU1744" s="1345"/>
      <c r="AV1744" s="1313"/>
      <c r="AW1744" s="1313"/>
      <c r="AX1744" s="1313"/>
      <c r="AY1744" s="1305"/>
      <c r="AZ1744" s="1313"/>
      <c r="BA1744" s="1313"/>
      <c r="BB1744" s="1313"/>
      <c r="BC1744" s="1313"/>
      <c r="BD1744" s="1313"/>
      <c r="BE1744" s="1903"/>
      <c r="BF1744" s="1904"/>
      <c r="BG1744" s="1903"/>
      <c r="BH1744" s="1904"/>
      <c r="BI1744" s="1903"/>
      <c r="BJ1744" s="1904"/>
      <c r="BK1744" s="1313"/>
      <c r="BL1744" s="1904"/>
      <c r="BM1744" s="1904"/>
      <c r="BN1744" s="1904"/>
      <c r="BO1744" s="1313"/>
      <c r="BP1744" s="1316">
        <f t="shared" si="804"/>
        <v>0</v>
      </c>
      <c r="BQ1744" s="1305"/>
    </row>
    <row r="1745" spans="1:69" ht="15" x14ac:dyDescent="0.25">
      <c r="A1745" s="1305"/>
      <c r="B1745" s="2050"/>
      <c r="C1745" s="1928"/>
      <c r="D1745" s="1313"/>
      <c r="E1745" s="1313"/>
      <c r="F1745" s="1931"/>
      <c r="G1745" s="1313"/>
      <c r="H1745" s="1345"/>
      <c r="I1745" s="1313"/>
      <c r="J1745" s="1345"/>
      <c r="K1745" s="1313"/>
      <c r="L1745" s="2773"/>
      <c r="M1745" s="1313"/>
      <c r="N1745" s="1345"/>
      <c r="O1745" s="1313"/>
      <c r="P1745" s="1313"/>
      <c r="Q1745" s="1307"/>
      <c r="R1745" s="1313"/>
      <c r="S1745" s="1313"/>
      <c r="T1745" s="1313"/>
      <c r="U1745" s="1313"/>
      <c r="V1745" s="2466"/>
      <c r="W1745" s="1904"/>
      <c r="X1745" s="2336"/>
      <c r="Y1745" s="1904"/>
      <c r="Z1745" s="2394"/>
      <c r="AA1745" s="1904"/>
      <c r="AB1745" s="1903"/>
      <c r="AC1745" s="1904"/>
      <c r="AD1745" s="1904"/>
      <c r="AE1745" s="1904"/>
      <c r="AF1745" s="1313"/>
      <c r="AG1745" s="1313"/>
      <c r="AH1745" s="1305"/>
      <c r="AI1745" s="1313"/>
      <c r="AJ1745" s="1313"/>
      <c r="AK1745" s="1313"/>
      <c r="AL1745" s="1313"/>
      <c r="AM1745" s="1313"/>
      <c r="AN1745" s="1905"/>
      <c r="AO1745" s="1345"/>
      <c r="AP1745" s="1313"/>
      <c r="AQ1745" s="1345"/>
      <c r="AR1745" s="1313"/>
      <c r="AS1745" s="1345"/>
      <c r="AT1745" s="1313"/>
      <c r="AU1745" s="1345"/>
      <c r="AV1745" s="1313"/>
      <c r="AW1745" s="1313"/>
      <c r="AX1745" s="1313"/>
      <c r="AY1745" s="1305"/>
      <c r="AZ1745" s="1313"/>
      <c r="BA1745" s="1313"/>
      <c r="BB1745" s="1313"/>
      <c r="BC1745" s="1313"/>
      <c r="BD1745" s="1313"/>
      <c r="BE1745" s="1903"/>
      <c r="BF1745" s="1904"/>
      <c r="BG1745" s="1903"/>
      <c r="BH1745" s="1904"/>
      <c r="BI1745" s="1903"/>
      <c r="BJ1745" s="1904"/>
      <c r="BK1745" s="1313"/>
      <c r="BL1745" s="1904"/>
      <c r="BM1745" s="1904"/>
      <c r="BN1745" s="1904"/>
      <c r="BO1745" s="1313"/>
      <c r="BP1745" s="1316">
        <f t="shared" si="804"/>
        <v>0</v>
      </c>
      <c r="BQ1745" s="1305"/>
    </row>
    <row r="1746" spans="1:69" ht="15" x14ac:dyDescent="0.25">
      <c r="A1746" s="1305"/>
      <c r="B1746" s="2050"/>
      <c r="C1746" s="1928"/>
      <c r="D1746" s="1313"/>
      <c r="E1746" s="1313"/>
      <c r="F1746" s="1931"/>
      <c r="G1746" s="1313"/>
      <c r="H1746" s="1345"/>
      <c r="I1746" s="1313"/>
      <c r="J1746" s="1345"/>
      <c r="K1746" s="1313"/>
      <c r="L1746" s="2773"/>
      <c r="M1746" s="1313"/>
      <c r="N1746" s="1345"/>
      <c r="O1746" s="1313"/>
      <c r="P1746" s="1313"/>
      <c r="Q1746" s="1307"/>
      <c r="R1746" s="1313"/>
      <c r="S1746" s="1313"/>
      <c r="T1746" s="1313"/>
      <c r="U1746" s="1313"/>
      <c r="V1746" s="2466"/>
      <c r="W1746" s="1904"/>
      <c r="X1746" s="2336"/>
      <c r="Y1746" s="1904"/>
      <c r="Z1746" s="2394"/>
      <c r="AA1746" s="1904"/>
      <c r="AB1746" s="1903"/>
      <c r="AC1746" s="1904"/>
      <c r="AD1746" s="1904"/>
      <c r="AE1746" s="1904"/>
      <c r="AF1746" s="1313"/>
      <c r="AG1746" s="1313"/>
      <c r="AH1746" s="1305"/>
      <c r="AI1746" s="1313"/>
      <c r="AJ1746" s="1313"/>
      <c r="AK1746" s="1313"/>
      <c r="AL1746" s="1313"/>
      <c r="AM1746" s="1313"/>
      <c r="AN1746" s="1905"/>
      <c r="AO1746" s="1345"/>
      <c r="AP1746" s="1313"/>
      <c r="AQ1746" s="1345"/>
      <c r="AR1746" s="1313"/>
      <c r="AS1746" s="1345"/>
      <c r="AT1746" s="1313"/>
      <c r="AU1746" s="1345"/>
      <c r="AV1746" s="1313"/>
      <c r="AW1746" s="1313"/>
      <c r="AX1746" s="1313"/>
      <c r="AY1746" s="1305"/>
      <c r="AZ1746" s="1313"/>
      <c r="BA1746" s="1313"/>
      <c r="BB1746" s="1313"/>
      <c r="BC1746" s="1313"/>
      <c r="BD1746" s="1313"/>
      <c r="BE1746" s="1903"/>
      <c r="BF1746" s="1904"/>
      <c r="BG1746" s="1903"/>
      <c r="BH1746" s="1904"/>
      <c r="BI1746" s="1903"/>
      <c r="BJ1746" s="1904"/>
      <c r="BK1746" s="1313"/>
      <c r="BL1746" s="1904"/>
      <c r="BM1746" s="1904"/>
      <c r="BN1746" s="1904"/>
      <c r="BO1746" s="1313"/>
      <c r="BP1746" s="1316">
        <f t="shared" si="804"/>
        <v>0</v>
      </c>
      <c r="BQ1746" s="1305"/>
    </row>
    <row r="1747" spans="1:69" ht="15" x14ac:dyDescent="0.25">
      <c r="A1747" s="1305"/>
      <c r="B1747" s="2050"/>
      <c r="C1747" s="1928"/>
      <c r="D1747" s="1313"/>
      <c r="E1747" s="1313"/>
      <c r="F1747" s="1931"/>
      <c r="G1747" s="1313"/>
      <c r="H1747" s="1345"/>
      <c r="I1747" s="1313"/>
      <c r="J1747" s="1345"/>
      <c r="K1747" s="1313"/>
      <c r="L1747" s="2773"/>
      <c r="M1747" s="1313"/>
      <c r="N1747" s="1345"/>
      <c r="O1747" s="1313"/>
      <c r="P1747" s="1313"/>
      <c r="Q1747" s="1307"/>
      <c r="R1747" s="1313"/>
      <c r="S1747" s="1313"/>
      <c r="T1747" s="1313"/>
      <c r="U1747" s="1313"/>
      <c r="V1747" s="2466"/>
      <c r="W1747" s="1904"/>
      <c r="X1747" s="2336"/>
      <c r="Y1747" s="1904"/>
      <c r="Z1747" s="2394"/>
      <c r="AA1747" s="1904"/>
      <c r="AB1747" s="1903"/>
      <c r="AC1747" s="1904"/>
      <c r="AD1747" s="1904"/>
      <c r="AE1747" s="1904"/>
      <c r="AF1747" s="1313"/>
      <c r="AG1747" s="1313"/>
      <c r="AH1747" s="1305"/>
      <c r="AI1747" s="1313"/>
      <c r="AJ1747" s="1313"/>
      <c r="AK1747" s="1313"/>
      <c r="AL1747" s="1313"/>
      <c r="AM1747" s="1313"/>
      <c r="AN1747" s="1905"/>
      <c r="AO1747" s="1345"/>
      <c r="AP1747" s="1313"/>
      <c r="AQ1747" s="1345"/>
      <c r="AR1747" s="1313"/>
      <c r="AS1747" s="1345"/>
      <c r="AT1747" s="1313"/>
      <c r="AU1747" s="1345"/>
      <c r="AV1747" s="1313"/>
      <c r="AW1747" s="1313"/>
      <c r="AX1747" s="1313"/>
      <c r="AY1747" s="1305"/>
      <c r="AZ1747" s="1313"/>
      <c r="BA1747" s="1313"/>
      <c r="BB1747" s="1313"/>
      <c r="BC1747" s="1313"/>
      <c r="BD1747" s="1313"/>
      <c r="BE1747" s="1903"/>
      <c r="BF1747" s="1904"/>
      <c r="BG1747" s="1903"/>
      <c r="BH1747" s="1904"/>
      <c r="BI1747" s="1903"/>
      <c r="BJ1747" s="1904"/>
      <c r="BK1747" s="1313"/>
      <c r="BL1747" s="1904"/>
      <c r="BM1747" s="1904"/>
      <c r="BN1747" s="1904"/>
      <c r="BO1747" s="1313"/>
      <c r="BP1747" s="1316">
        <f t="shared" si="804"/>
        <v>0</v>
      </c>
      <c r="BQ1747" s="1305"/>
    </row>
    <row r="1748" spans="1:69" ht="15" x14ac:dyDescent="0.25">
      <c r="A1748" s="1305"/>
      <c r="B1748" s="2050"/>
      <c r="C1748" s="1928"/>
      <c r="D1748" s="1313"/>
      <c r="E1748" s="1313"/>
      <c r="F1748" s="1931"/>
      <c r="G1748" s="1313"/>
      <c r="H1748" s="1345"/>
      <c r="I1748" s="1313"/>
      <c r="J1748" s="1345"/>
      <c r="K1748" s="1313"/>
      <c r="L1748" s="2773"/>
      <c r="M1748" s="1313"/>
      <c r="N1748" s="1345"/>
      <c r="O1748" s="1313"/>
      <c r="P1748" s="1313"/>
      <c r="Q1748" s="1307"/>
      <c r="R1748" s="1313"/>
      <c r="S1748" s="1313"/>
      <c r="T1748" s="1313"/>
      <c r="U1748" s="1313"/>
      <c r="V1748" s="2466"/>
      <c r="W1748" s="1904"/>
      <c r="X1748" s="2336"/>
      <c r="Y1748" s="1904"/>
      <c r="Z1748" s="2394"/>
      <c r="AA1748" s="1904"/>
      <c r="AB1748" s="1903"/>
      <c r="AC1748" s="1904"/>
      <c r="AD1748" s="1904"/>
      <c r="AE1748" s="1904"/>
      <c r="AF1748" s="1313"/>
      <c r="AG1748" s="1313"/>
      <c r="AH1748" s="1305"/>
      <c r="AI1748" s="1313"/>
      <c r="AJ1748" s="1313"/>
      <c r="AK1748" s="1313"/>
      <c r="AL1748" s="1313"/>
      <c r="AM1748" s="1313"/>
      <c r="AN1748" s="1905"/>
      <c r="AO1748" s="1345"/>
      <c r="AP1748" s="1313"/>
      <c r="AQ1748" s="1345"/>
      <c r="AR1748" s="1313"/>
      <c r="AS1748" s="1345"/>
      <c r="AT1748" s="1313"/>
      <c r="AU1748" s="1345"/>
      <c r="AV1748" s="1313"/>
      <c r="AW1748" s="1313"/>
      <c r="AX1748" s="1313"/>
      <c r="AY1748" s="1305"/>
      <c r="AZ1748" s="1313"/>
      <c r="BA1748" s="1313"/>
      <c r="BB1748" s="1313"/>
      <c r="BC1748" s="1313"/>
      <c r="BD1748" s="1313"/>
      <c r="BE1748" s="1903"/>
      <c r="BF1748" s="1904"/>
      <c r="BG1748" s="1903"/>
      <c r="BH1748" s="1904"/>
      <c r="BI1748" s="1903"/>
      <c r="BJ1748" s="1904"/>
      <c r="BK1748" s="1313"/>
      <c r="BL1748" s="1904"/>
      <c r="BM1748" s="1904"/>
      <c r="BN1748" s="1904"/>
      <c r="BO1748" s="1313"/>
      <c r="BP1748" s="1316">
        <f t="shared" si="804"/>
        <v>0</v>
      </c>
      <c r="BQ1748" s="1305"/>
    </row>
    <row r="1749" spans="1:69" ht="15" x14ac:dyDescent="0.25">
      <c r="A1749" s="1305"/>
      <c r="B1749" s="2050"/>
      <c r="C1749" s="1928"/>
      <c r="D1749" s="1313"/>
      <c r="E1749" s="1313"/>
      <c r="F1749" s="1931"/>
      <c r="G1749" s="1313"/>
      <c r="H1749" s="1345"/>
      <c r="I1749" s="1313"/>
      <c r="J1749" s="1345"/>
      <c r="K1749" s="1313"/>
      <c r="L1749" s="2773"/>
      <c r="M1749" s="1313"/>
      <c r="N1749" s="1345"/>
      <c r="O1749" s="1313"/>
      <c r="P1749" s="1313"/>
      <c r="Q1749" s="1307"/>
      <c r="R1749" s="1313"/>
      <c r="S1749" s="1313"/>
      <c r="T1749" s="1313"/>
      <c r="U1749" s="1313"/>
      <c r="V1749" s="2466"/>
      <c r="W1749" s="1904"/>
      <c r="X1749" s="2336"/>
      <c r="Y1749" s="1904"/>
      <c r="Z1749" s="2394"/>
      <c r="AA1749" s="1904"/>
      <c r="AB1749" s="1903"/>
      <c r="AC1749" s="1904"/>
      <c r="AD1749" s="1904"/>
      <c r="AE1749" s="1904"/>
      <c r="AF1749" s="1313"/>
      <c r="AG1749" s="1313"/>
      <c r="AH1749" s="1305"/>
      <c r="AI1749" s="1313"/>
      <c r="AJ1749" s="1313"/>
      <c r="AK1749" s="1313"/>
      <c r="AL1749" s="1313"/>
      <c r="AM1749" s="1313"/>
      <c r="AN1749" s="1905"/>
      <c r="AO1749" s="1345"/>
      <c r="AP1749" s="1313"/>
      <c r="AQ1749" s="1345"/>
      <c r="AR1749" s="1313"/>
      <c r="AS1749" s="1345"/>
      <c r="AT1749" s="1313"/>
      <c r="AU1749" s="1345"/>
      <c r="AV1749" s="1313"/>
      <c r="AW1749" s="1313"/>
      <c r="AX1749" s="1313"/>
      <c r="AY1749" s="1305"/>
      <c r="AZ1749" s="1313"/>
      <c r="BA1749" s="1313"/>
      <c r="BB1749" s="1313"/>
      <c r="BC1749" s="1313"/>
      <c r="BD1749" s="1313"/>
      <c r="BE1749" s="1903"/>
      <c r="BF1749" s="1904"/>
      <c r="BG1749" s="1903"/>
      <c r="BH1749" s="1904"/>
      <c r="BI1749" s="1903"/>
      <c r="BJ1749" s="1904"/>
      <c r="BK1749" s="1313"/>
      <c r="BL1749" s="1904"/>
      <c r="BM1749" s="1904"/>
      <c r="BN1749" s="1904"/>
      <c r="BO1749" s="1313"/>
      <c r="BP1749" s="1316">
        <f t="shared" si="804"/>
        <v>0</v>
      </c>
      <c r="BQ1749" s="1305"/>
    </row>
    <row r="1750" spans="1:69" ht="15" x14ac:dyDescent="0.25">
      <c r="A1750" s="1305"/>
      <c r="B1750" s="2050"/>
      <c r="C1750" s="1928"/>
      <c r="D1750" s="1313"/>
      <c r="E1750" s="1313"/>
      <c r="F1750" s="1931"/>
      <c r="G1750" s="1313"/>
      <c r="H1750" s="1345"/>
      <c r="I1750" s="1313"/>
      <c r="J1750" s="1345"/>
      <c r="K1750" s="1313"/>
      <c r="L1750" s="2773"/>
      <c r="M1750" s="1313"/>
      <c r="N1750" s="1345"/>
      <c r="O1750" s="1313"/>
      <c r="P1750" s="1313"/>
      <c r="Q1750" s="1307"/>
      <c r="R1750" s="1313"/>
      <c r="S1750" s="1313"/>
      <c r="T1750" s="1313"/>
      <c r="U1750" s="1313"/>
      <c r="V1750" s="2466"/>
      <c r="W1750" s="1904"/>
      <c r="X1750" s="2336"/>
      <c r="Y1750" s="1904"/>
      <c r="Z1750" s="2394"/>
      <c r="AA1750" s="1904"/>
      <c r="AB1750" s="1903"/>
      <c r="AC1750" s="1904"/>
      <c r="AD1750" s="1904"/>
      <c r="AE1750" s="1904"/>
      <c r="AF1750" s="1313"/>
      <c r="AG1750" s="1313"/>
      <c r="AH1750" s="1305"/>
      <c r="AI1750" s="1313"/>
      <c r="AJ1750" s="1313"/>
      <c r="AK1750" s="1313"/>
      <c r="AL1750" s="1313"/>
      <c r="AM1750" s="1313"/>
      <c r="AN1750" s="1905"/>
      <c r="AO1750" s="1345"/>
      <c r="AP1750" s="1313"/>
      <c r="AQ1750" s="1345"/>
      <c r="AR1750" s="1313"/>
      <c r="AS1750" s="1345"/>
      <c r="AT1750" s="1313"/>
      <c r="AU1750" s="1345"/>
      <c r="AV1750" s="1313"/>
      <c r="AW1750" s="1313"/>
      <c r="AX1750" s="1313"/>
      <c r="AY1750" s="1305"/>
      <c r="AZ1750" s="1313"/>
      <c r="BA1750" s="1313"/>
      <c r="BB1750" s="1313"/>
      <c r="BC1750" s="1313"/>
      <c r="BD1750" s="1313"/>
      <c r="BE1750" s="1903"/>
      <c r="BF1750" s="1904"/>
      <c r="BG1750" s="1903"/>
      <c r="BH1750" s="1904"/>
      <c r="BI1750" s="1903"/>
      <c r="BJ1750" s="1904"/>
      <c r="BK1750" s="1313"/>
      <c r="BL1750" s="1904"/>
      <c r="BM1750" s="1904"/>
      <c r="BN1750" s="1904"/>
      <c r="BO1750" s="1313"/>
      <c r="BP1750" s="1316">
        <f t="shared" si="804"/>
        <v>0</v>
      </c>
      <c r="BQ1750" s="1305"/>
    </row>
    <row r="1751" spans="1:69" ht="15" x14ac:dyDescent="0.25">
      <c r="A1751" s="1305"/>
      <c r="B1751" s="2050"/>
      <c r="C1751" s="1928"/>
      <c r="D1751" s="1313"/>
      <c r="E1751" s="1313"/>
      <c r="F1751" s="1931"/>
      <c r="G1751" s="1313"/>
      <c r="H1751" s="1345"/>
      <c r="I1751" s="1313"/>
      <c r="J1751" s="1345"/>
      <c r="K1751" s="1313"/>
      <c r="L1751" s="2773"/>
      <c r="M1751" s="1313"/>
      <c r="N1751" s="1345"/>
      <c r="O1751" s="1313"/>
      <c r="P1751" s="1313"/>
      <c r="Q1751" s="1307"/>
      <c r="R1751" s="1313"/>
      <c r="S1751" s="1313"/>
      <c r="T1751" s="1313"/>
      <c r="U1751" s="1313"/>
      <c r="V1751" s="2466"/>
      <c r="W1751" s="1904"/>
      <c r="X1751" s="2336"/>
      <c r="Y1751" s="1904"/>
      <c r="Z1751" s="2394"/>
      <c r="AA1751" s="1904"/>
      <c r="AB1751" s="1903"/>
      <c r="AC1751" s="1904"/>
      <c r="AD1751" s="1904"/>
      <c r="AE1751" s="1904"/>
      <c r="AF1751" s="1313"/>
      <c r="AG1751" s="1313"/>
      <c r="AH1751" s="1305"/>
      <c r="AI1751" s="1313"/>
      <c r="AJ1751" s="1313"/>
      <c r="AK1751" s="1313"/>
      <c r="AL1751" s="1313"/>
      <c r="AM1751" s="1313"/>
      <c r="AN1751" s="1905"/>
      <c r="AO1751" s="1345"/>
      <c r="AP1751" s="1313"/>
      <c r="AQ1751" s="1345"/>
      <c r="AR1751" s="1313"/>
      <c r="AS1751" s="1345"/>
      <c r="AT1751" s="1313"/>
      <c r="AU1751" s="1345"/>
      <c r="AV1751" s="1313"/>
      <c r="AW1751" s="1313"/>
      <c r="AX1751" s="1313"/>
      <c r="AY1751" s="1305"/>
      <c r="AZ1751" s="1313"/>
      <c r="BA1751" s="1313"/>
      <c r="BB1751" s="1313"/>
      <c r="BC1751" s="1313"/>
      <c r="BD1751" s="1313"/>
      <c r="BE1751" s="1903"/>
      <c r="BF1751" s="1904"/>
      <c r="BG1751" s="1903"/>
      <c r="BH1751" s="1904"/>
      <c r="BI1751" s="1903"/>
      <c r="BJ1751" s="1904"/>
      <c r="BK1751" s="1313"/>
      <c r="BL1751" s="1904"/>
      <c r="BM1751" s="1904"/>
      <c r="BN1751" s="1904"/>
      <c r="BO1751" s="1313"/>
      <c r="BP1751" s="1316">
        <f t="shared" si="804"/>
        <v>0</v>
      </c>
      <c r="BQ1751" s="1305"/>
    </row>
    <row r="1752" spans="1:69" ht="15" x14ac:dyDescent="0.25">
      <c r="A1752" s="1305"/>
      <c r="B1752" s="2050"/>
      <c r="C1752" s="1928"/>
      <c r="D1752" s="1313"/>
      <c r="E1752" s="1313"/>
      <c r="F1752" s="1931"/>
      <c r="G1752" s="1313"/>
      <c r="H1752" s="1345"/>
      <c r="I1752" s="1313"/>
      <c r="J1752" s="1345"/>
      <c r="K1752" s="1313"/>
      <c r="L1752" s="2773"/>
      <c r="M1752" s="1313"/>
      <c r="N1752" s="1345"/>
      <c r="O1752" s="1313"/>
      <c r="P1752" s="1313"/>
      <c r="Q1752" s="1307"/>
      <c r="R1752" s="1313"/>
      <c r="S1752" s="1313"/>
      <c r="T1752" s="1313"/>
      <c r="U1752" s="1313"/>
      <c r="V1752" s="2466"/>
      <c r="W1752" s="1904"/>
      <c r="X1752" s="2336"/>
      <c r="Y1752" s="1904"/>
      <c r="Z1752" s="2394"/>
      <c r="AA1752" s="1904"/>
      <c r="AB1752" s="1903"/>
      <c r="AC1752" s="1904"/>
      <c r="AD1752" s="1904"/>
      <c r="AE1752" s="1904"/>
      <c r="AF1752" s="1313"/>
      <c r="AG1752" s="1313"/>
      <c r="AH1752" s="1305"/>
      <c r="AI1752" s="1313"/>
      <c r="AJ1752" s="1313"/>
      <c r="AK1752" s="1313"/>
      <c r="AL1752" s="1313"/>
      <c r="AM1752" s="1313"/>
      <c r="AN1752" s="1905"/>
      <c r="AO1752" s="1345"/>
      <c r="AP1752" s="1313"/>
      <c r="AQ1752" s="1345"/>
      <c r="AR1752" s="1313"/>
      <c r="AS1752" s="1345"/>
      <c r="AT1752" s="1313"/>
      <c r="AU1752" s="1345"/>
      <c r="AV1752" s="1313"/>
      <c r="AW1752" s="1313"/>
      <c r="AX1752" s="1313"/>
      <c r="AY1752" s="1305"/>
      <c r="AZ1752" s="1313"/>
      <c r="BA1752" s="1313"/>
      <c r="BB1752" s="1313"/>
      <c r="BC1752" s="1313"/>
      <c r="BD1752" s="1313"/>
      <c r="BE1752" s="1903"/>
      <c r="BF1752" s="1904"/>
      <c r="BG1752" s="1903"/>
      <c r="BH1752" s="1904"/>
      <c r="BI1752" s="1903"/>
      <c r="BJ1752" s="1904"/>
      <c r="BK1752" s="1313"/>
      <c r="BL1752" s="1904"/>
      <c r="BM1752" s="1904"/>
      <c r="BN1752" s="1904"/>
      <c r="BO1752" s="1313"/>
      <c r="BP1752" s="1316">
        <f t="shared" si="804"/>
        <v>0</v>
      </c>
      <c r="BQ1752" s="1305"/>
    </row>
    <row r="1753" spans="1:69" ht="15" x14ac:dyDescent="0.25">
      <c r="A1753" s="1305"/>
      <c r="B1753" s="2050"/>
      <c r="C1753" s="1928"/>
      <c r="D1753" s="1313"/>
      <c r="E1753" s="1313"/>
      <c r="F1753" s="1931"/>
      <c r="G1753" s="1313"/>
      <c r="H1753" s="1345"/>
      <c r="I1753" s="1313"/>
      <c r="J1753" s="1345"/>
      <c r="K1753" s="1313"/>
      <c r="L1753" s="2773"/>
      <c r="M1753" s="1313"/>
      <c r="N1753" s="1345"/>
      <c r="O1753" s="1313"/>
      <c r="P1753" s="1313"/>
      <c r="Q1753" s="1307"/>
      <c r="R1753" s="1313"/>
      <c r="S1753" s="1313"/>
      <c r="T1753" s="1313"/>
      <c r="U1753" s="1313"/>
      <c r="V1753" s="2466"/>
      <c r="W1753" s="1904"/>
      <c r="X1753" s="2336"/>
      <c r="Y1753" s="1904"/>
      <c r="Z1753" s="2394"/>
      <c r="AA1753" s="1904"/>
      <c r="AB1753" s="1903"/>
      <c r="AC1753" s="1904"/>
      <c r="AD1753" s="1904"/>
      <c r="AE1753" s="1904"/>
      <c r="AF1753" s="1313"/>
      <c r="AG1753" s="1313"/>
      <c r="AH1753" s="1305"/>
      <c r="AI1753" s="1313"/>
      <c r="AJ1753" s="1313"/>
      <c r="AK1753" s="1313"/>
      <c r="AL1753" s="1313"/>
      <c r="AM1753" s="1313"/>
      <c r="AN1753" s="1905"/>
      <c r="AO1753" s="1345"/>
      <c r="AP1753" s="1313"/>
      <c r="AQ1753" s="1345"/>
      <c r="AR1753" s="1313"/>
      <c r="AS1753" s="1345"/>
      <c r="AT1753" s="1313"/>
      <c r="AU1753" s="1345"/>
      <c r="AV1753" s="1313"/>
      <c r="AW1753" s="1313"/>
      <c r="AX1753" s="1313"/>
      <c r="AY1753" s="1305"/>
      <c r="AZ1753" s="1313"/>
      <c r="BA1753" s="1313"/>
      <c r="BB1753" s="1313"/>
      <c r="BC1753" s="1313"/>
      <c r="BD1753" s="1313"/>
      <c r="BE1753" s="1903"/>
      <c r="BF1753" s="1904"/>
      <c r="BG1753" s="1903"/>
      <c r="BH1753" s="1904"/>
      <c r="BI1753" s="1903"/>
      <c r="BJ1753" s="1904"/>
      <c r="BK1753" s="1313"/>
      <c r="BL1753" s="1904"/>
      <c r="BM1753" s="1904"/>
      <c r="BN1753" s="1904"/>
      <c r="BO1753" s="1313"/>
      <c r="BP1753" s="1316">
        <f t="shared" si="804"/>
        <v>0</v>
      </c>
      <c r="BQ1753" s="1305"/>
    </row>
    <row r="1754" spans="1:69" ht="15" x14ac:dyDescent="0.25">
      <c r="A1754" s="1305"/>
      <c r="B1754" s="2050"/>
      <c r="C1754" s="1928"/>
      <c r="D1754" s="1313"/>
      <c r="E1754" s="1313"/>
      <c r="F1754" s="1931"/>
      <c r="G1754" s="1313"/>
      <c r="H1754" s="1345"/>
      <c r="I1754" s="1313"/>
      <c r="J1754" s="1345"/>
      <c r="K1754" s="1313"/>
      <c r="L1754" s="2773"/>
      <c r="M1754" s="1313"/>
      <c r="N1754" s="1345"/>
      <c r="O1754" s="1313"/>
      <c r="P1754" s="1313"/>
      <c r="Q1754" s="1307"/>
      <c r="R1754" s="1313"/>
      <c r="S1754" s="1313"/>
      <c r="T1754" s="1313"/>
      <c r="U1754" s="1313"/>
      <c r="V1754" s="2466"/>
      <c r="W1754" s="1904"/>
      <c r="X1754" s="2336"/>
      <c r="Y1754" s="1904"/>
      <c r="Z1754" s="2394"/>
      <c r="AA1754" s="1904"/>
      <c r="AB1754" s="1903"/>
      <c r="AC1754" s="1904"/>
      <c r="AD1754" s="1904"/>
      <c r="AE1754" s="1904"/>
      <c r="AF1754" s="1313"/>
      <c r="AG1754" s="1313"/>
      <c r="AH1754" s="1305"/>
      <c r="AI1754" s="1313"/>
      <c r="AJ1754" s="1313"/>
      <c r="AK1754" s="1313"/>
      <c r="AL1754" s="1313"/>
      <c r="AM1754" s="1313"/>
      <c r="AN1754" s="1905"/>
      <c r="AO1754" s="1345"/>
      <c r="AP1754" s="1313"/>
      <c r="AQ1754" s="1345"/>
      <c r="AR1754" s="1313"/>
      <c r="AS1754" s="1345"/>
      <c r="AT1754" s="1313"/>
      <c r="AU1754" s="1345"/>
      <c r="AV1754" s="1313"/>
      <c r="AW1754" s="1313"/>
      <c r="AX1754" s="1313"/>
      <c r="AY1754" s="1305"/>
      <c r="AZ1754" s="1313"/>
      <c r="BA1754" s="1313"/>
      <c r="BB1754" s="1313"/>
      <c r="BC1754" s="1313"/>
      <c r="BD1754" s="1313"/>
      <c r="BE1754" s="1903"/>
      <c r="BF1754" s="1904"/>
      <c r="BG1754" s="1903"/>
      <c r="BH1754" s="1904"/>
      <c r="BI1754" s="1903"/>
      <c r="BJ1754" s="1904"/>
      <c r="BK1754" s="1313"/>
      <c r="BL1754" s="1904"/>
      <c r="BM1754" s="1904"/>
      <c r="BN1754" s="1904"/>
      <c r="BO1754" s="1313"/>
      <c r="BP1754" s="1316">
        <f t="shared" si="804"/>
        <v>0</v>
      </c>
      <c r="BQ1754" s="1305"/>
    </row>
    <row r="1755" spans="1:69" ht="15" x14ac:dyDescent="0.25">
      <c r="A1755" s="1305"/>
      <c r="B1755" s="2050"/>
      <c r="C1755" s="1928"/>
      <c r="D1755" s="1313"/>
      <c r="E1755" s="1313"/>
      <c r="F1755" s="1931"/>
      <c r="G1755" s="1313"/>
      <c r="H1755" s="1345"/>
      <c r="I1755" s="1313"/>
      <c r="J1755" s="1345"/>
      <c r="K1755" s="1313"/>
      <c r="L1755" s="2773"/>
      <c r="M1755" s="1313"/>
      <c r="N1755" s="1345"/>
      <c r="O1755" s="1313"/>
      <c r="P1755" s="1313"/>
      <c r="Q1755" s="1307"/>
      <c r="R1755" s="1313"/>
      <c r="S1755" s="1313"/>
      <c r="T1755" s="1313"/>
      <c r="U1755" s="1313"/>
      <c r="V1755" s="2466"/>
      <c r="W1755" s="1904"/>
      <c r="X1755" s="2336"/>
      <c r="Y1755" s="1904"/>
      <c r="Z1755" s="2394"/>
      <c r="AA1755" s="1904"/>
      <c r="AB1755" s="1903"/>
      <c r="AC1755" s="1904"/>
      <c r="AD1755" s="1904"/>
      <c r="AE1755" s="1904"/>
      <c r="AF1755" s="1313"/>
      <c r="AG1755" s="1313"/>
      <c r="AH1755" s="1305"/>
      <c r="AI1755" s="1313"/>
      <c r="AJ1755" s="1313"/>
      <c r="AK1755" s="1313"/>
      <c r="AL1755" s="1313"/>
      <c r="AM1755" s="1313"/>
      <c r="AN1755" s="1905"/>
      <c r="AO1755" s="1345"/>
      <c r="AP1755" s="1313"/>
      <c r="AQ1755" s="1345"/>
      <c r="AR1755" s="1313"/>
      <c r="AS1755" s="1345"/>
      <c r="AT1755" s="1313"/>
      <c r="AU1755" s="1345"/>
      <c r="AV1755" s="1313"/>
      <c r="AW1755" s="1313"/>
      <c r="AX1755" s="1313"/>
      <c r="AY1755" s="1305"/>
      <c r="AZ1755" s="1313"/>
      <c r="BA1755" s="1313"/>
      <c r="BB1755" s="1313"/>
      <c r="BC1755" s="1313"/>
      <c r="BD1755" s="1313"/>
      <c r="BE1755" s="1903"/>
      <c r="BF1755" s="1904"/>
      <c r="BG1755" s="1903"/>
      <c r="BH1755" s="1904"/>
      <c r="BI1755" s="1903"/>
      <c r="BJ1755" s="1904"/>
      <c r="BK1755" s="1313"/>
      <c r="BL1755" s="1904"/>
      <c r="BM1755" s="1904"/>
      <c r="BN1755" s="1904"/>
      <c r="BO1755" s="1313"/>
      <c r="BP1755" s="1316">
        <f t="shared" si="804"/>
        <v>0</v>
      </c>
      <c r="BQ1755" s="1305"/>
    </row>
    <row r="1756" spans="1:69" ht="15" x14ac:dyDescent="0.25">
      <c r="A1756" s="1305"/>
      <c r="B1756" s="2050"/>
      <c r="C1756" s="1928"/>
      <c r="D1756" s="1313"/>
      <c r="E1756" s="1313"/>
      <c r="F1756" s="1931"/>
      <c r="G1756" s="1313"/>
      <c r="H1756" s="1345"/>
      <c r="I1756" s="1313"/>
      <c r="J1756" s="1345"/>
      <c r="K1756" s="1313"/>
      <c r="L1756" s="2773"/>
      <c r="M1756" s="1313"/>
      <c r="N1756" s="1345"/>
      <c r="O1756" s="1313"/>
      <c r="P1756" s="1313"/>
      <c r="Q1756" s="1307"/>
      <c r="R1756" s="1313"/>
      <c r="S1756" s="1313"/>
      <c r="T1756" s="1313"/>
      <c r="U1756" s="1313"/>
      <c r="V1756" s="2466"/>
      <c r="W1756" s="1904"/>
      <c r="X1756" s="2336"/>
      <c r="Y1756" s="1904"/>
      <c r="Z1756" s="2394"/>
      <c r="AA1756" s="1904"/>
      <c r="AB1756" s="1903"/>
      <c r="AC1756" s="1904"/>
      <c r="AD1756" s="1904"/>
      <c r="AE1756" s="1904"/>
      <c r="AF1756" s="1313"/>
      <c r="AG1756" s="1313"/>
      <c r="AH1756" s="1305"/>
      <c r="AI1756" s="1313"/>
      <c r="AJ1756" s="1313"/>
      <c r="AK1756" s="1313"/>
      <c r="AL1756" s="1313"/>
      <c r="AM1756" s="1313"/>
      <c r="AN1756" s="1905"/>
      <c r="AO1756" s="1345"/>
      <c r="AP1756" s="1313"/>
      <c r="AQ1756" s="1345"/>
      <c r="AR1756" s="1313"/>
      <c r="AS1756" s="1345"/>
      <c r="AT1756" s="1313"/>
      <c r="AU1756" s="1345"/>
      <c r="AV1756" s="1313"/>
      <c r="AW1756" s="1313"/>
      <c r="AX1756" s="1313"/>
      <c r="AY1756" s="1305"/>
      <c r="AZ1756" s="1313"/>
      <c r="BA1756" s="1313"/>
      <c r="BB1756" s="1313"/>
      <c r="BC1756" s="1313"/>
      <c r="BD1756" s="1313"/>
      <c r="BE1756" s="1903"/>
      <c r="BF1756" s="1904"/>
      <c r="BG1756" s="1903"/>
      <c r="BH1756" s="1904"/>
      <c r="BI1756" s="1903"/>
      <c r="BJ1756" s="1904"/>
      <c r="BK1756" s="1313"/>
      <c r="BL1756" s="1904"/>
      <c r="BM1756" s="1904"/>
      <c r="BN1756" s="1904"/>
      <c r="BO1756" s="1313"/>
      <c r="BP1756" s="1316">
        <f t="shared" si="804"/>
        <v>0</v>
      </c>
      <c r="BQ1756" s="1305"/>
    </row>
    <row r="1757" spans="1:69" ht="15" x14ac:dyDescent="0.25">
      <c r="A1757" s="1305"/>
      <c r="B1757" s="2050"/>
      <c r="C1757" s="1928"/>
      <c r="D1757" s="1313"/>
      <c r="E1757" s="1313"/>
      <c r="F1757" s="1931"/>
      <c r="G1757" s="1313"/>
      <c r="H1757" s="1345"/>
      <c r="I1757" s="1313"/>
      <c r="J1757" s="1345"/>
      <c r="K1757" s="1313"/>
      <c r="L1757" s="2773"/>
      <c r="M1757" s="1313"/>
      <c r="N1757" s="1345"/>
      <c r="O1757" s="1313"/>
      <c r="P1757" s="1313"/>
      <c r="Q1757" s="1307"/>
      <c r="R1757" s="1313"/>
      <c r="S1757" s="1313"/>
      <c r="T1757" s="1313"/>
      <c r="U1757" s="1313"/>
      <c r="V1757" s="2466"/>
      <c r="W1757" s="1904"/>
      <c r="X1757" s="2336"/>
      <c r="Y1757" s="1904"/>
      <c r="Z1757" s="2394"/>
      <c r="AA1757" s="1904"/>
      <c r="AB1757" s="1903"/>
      <c r="AC1757" s="1904"/>
      <c r="AD1757" s="1904"/>
      <c r="AE1757" s="1904"/>
      <c r="AF1757" s="1313"/>
      <c r="AG1757" s="1313"/>
      <c r="AH1757" s="1305"/>
      <c r="AI1757" s="1313"/>
      <c r="AJ1757" s="1313"/>
      <c r="AK1757" s="1313"/>
      <c r="AL1757" s="1313"/>
      <c r="AM1757" s="1313"/>
      <c r="AN1757" s="1905"/>
      <c r="AO1757" s="1345"/>
      <c r="AP1757" s="1313"/>
      <c r="AQ1757" s="1345"/>
      <c r="AR1757" s="1313"/>
      <c r="AS1757" s="1345"/>
      <c r="AT1757" s="1313"/>
      <c r="AU1757" s="1345"/>
      <c r="AV1757" s="1313"/>
      <c r="AW1757" s="1313"/>
      <c r="AX1757" s="1313"/>
      <c r="AY1757" s="1305"/>
      <c r="AZ1757" s="1313"/>
      <c r="BA1757" s="1313"/>
      <c r="BB1757" s="1313"/>
      <c r="BC1757" s="1313"/>
      <c r="BD1757" s="1313"/>
      <c r="BE1757" s="1903"/>
      <c r="BF1757" s="1904"/>
      <c r="BG1757" s="1903"/>
      <c r="BH1757" s="1904"/>
      <c r="BI1757" s="1903"/>
      <c r="BJ1757" s="1904"/>
      <c r="BK1757" s="1313"/>
      <c r="BL1757" s="1904"/>
      <c r="BM1757" s="1904"/>
      <c r="BN1757" s="1904"/>
      <c r="BO1757" s="1313"/>
      <c r="BP1757" s="1316">
        <f t="shared" si="804"/>
        <v>0</v>
      </c>
      <c r="BQ1757" s="1305"/>
    </row>
    <row r="1758" spans="1:69" ht="15" x14ac:dyDescent="0.25">
      <c r="A1758" s="1305"/>
      <c r="B1758" s="2050"/>
      <c r="C1758" s="1928"/>
      <c r="D1758" s="1313"/>
      <c r="E1758" s="1313"/>
      <c r="F1758" s="1931"/>
      <c r="G1758" s="1313"/>
      <c r="H1758" s="1345"/>
      <c r="I1758" s="1313"/>
      <c r="J1758" s="1345"/>
      <c r="K1758" s="1313"/>
      <c r="L1758" s="2773"/>
      <c r="M1758" s="1313"/>
      <c r="N1758" s="1345"/>
      <c r="O1758" s="1313"/>
      <c r="P1758" s="1313"/>
      <c r="Q1758" s="1307"/>
      <c r="R1758" s="1313"/>
      <c r="S1758" s="1313"/>
      <c r="T1758" s="1313"/>
      <c r="U1758" s="1313"/>
      <c r="V1758" s="2466"/>
      <c r="W1758" s="1904"/>
      <c r="X1758" s="2336"/>
      <c r="Y1758" s="1904"/>
      <c r="Z1758" s="2394"/>
      <c r="AA1758" s="1904"/>
      <c r="AB1758" s="1903"/>
      <c r="AC1758" s="1904"/>
      <c r="AD1758" s="1904"/>
      <c r="AE1758" s="1904"/>
      <c r="AF1758" s="1313"/>
      <c r="AG1758" s="1313"/>
      <c r="AH1758" s="1305"/>
      <c r="AI1758" s="1313"/>
      <c r="AJ1758" s="1313"/>
      <c r="AK1758" s="1313"/>
      <c r="AL1758" s="1313"/>
      <c r="AM1758" s="1313"/>
      <c r="AN1758" s="1905"/>
      <c r="AO1758" s="1345"/>
      <c r="AP1758" s="1313"/>
      <c r="AQ1758" s="1345"/>
      <c r="AR1758" s="1313"/>
      <c r="AS1758" s="1345"/>
      <c r="AT1758" s="1313"/>
      <c r="AU1758" s="1345"/>
      <c r="AV1758" s="1313"/>
      <c r="AW1758" s="1313"/>
      <c r="AX1758" s="1313"/>
      <c r="AY1758" s="1305"/>
      <c r="AZ1758" s="1313"/>
      <c r="BA1758" s="1313"/>
      <c r="BB1758" s="1313"/>
      <c r="BC1758" s="1313"/>
      <c r="BD1758" s="1313"/>
      <c r="BE1758" s="1903"/>
      <c r="BF1758" s="1904"/>
      <c r="BG1758" s="1903"/>
      <c r="BH1758" s="1904"/>
      <c r="BI1758" s="1903"/>
      <c r="BJ1758" s="1904"/>
      <c r="BK1758" s="1313"/>
      <c r="BL1758" s="1904"/>
      <c r="BM1758" s="1904"/>
      <c r="BN1758" s="1904"/>
      <c r="BO1758" s="1313"/>
      <c r="BP1758" s="1316">
        <f t="shared" si="804"/>
        <v>0</v>
      </c>
      <c r="BQ1758" s="1305"/>
    </row>
    <row r="1759" spans="1:69" ht="15" x14ac:dyDescent="0.25">
      <c r="A1759" s="1305"/>
      <c r="B1759" s="2050"/>
      <c r="C1759" s="1928"/>
      <c r="D1759" s="1313"/>
      <c r="E1759" s="1313"/>
      <c r="F1759" s="1931"/>
      <c r="G1759" s="1313"/>
      <c r="H1759" s="1345"/>
      <c r="I1759" s="1313"/>
      <c r="J1759" s="1345"/>
      <c r="K1759" s="1313"/>
      <c r="L1759" s="2773"/>
      <c r="M1759" s="1313"/>
      <c r="N1759" s="1345"/>
      <c r="O1759" s="1313"/>
      <c r="P1759" s="1313"/>
      <c r="Q1759" s="1307"/>
      <c r="R1759" s="1313"/>
      <c r="S1759" s="1313"/>
      <c r="T1759" s="1313"/>
      <c r="U1759" s="1313"/>
      <c r="V1759" s="2466"/>
      <c r="W1759" s="1904"/>
      <c r="X1759" s="2336"/>
      <c r="Y1759" s="1904"/>
      <c r="Z1759" s="2394"/>
      <c r="AA1759" s="1904"/>
      <c r="AB1759" s="1903"/>
      <c r="AC1759" s="1904"/>
      <c r="AD1759" s="1904"/>
      <c r="AE1759" s="1904"/>
      <c r="AF1759" s="1313"/>
      <c r="AG1759" s="1313"/>
      <c r="AH1759" s="1305"/>
      <c r="AI1759" s="1313"/>
      <c r="AJ1759" s="1313"/>
      <c r="AK1759" s="1313"/>
      <c r="AL1759" s="1313"/>
      <c r="AM1759" s="1313"/>
      <c r="AN1759" s="1905"/>
      <c r="AO1759" s="1345"/>
      <c r="AP1759" s="1313"/>
      <c r="AQ1759" s="1345"/>
      <c r="AR1759" s="1313"/>
      <c r="AS1759" s="1345"/>
      <c r="AT1759" s="1313"/>
      <c r="AU1759" s="1345"/>
      <c r="AV1759" s="1313"/>
      <c r="AW1759" s="1313"/>
      <c r="AX1759" s="1313"/>
      <c r="AY1759" s="1305"/>
      <c r="AZ1759" s="1313"/>
      <c r="BA1759" s="1313"/>
      <c r="BB1759" s="1313"/>
      <c r="BC1759" s="1313"/>
      <c r="BD1759" s="1313"/>
      <c r="BE1759" s="1903"/>
      <c r="BF1759" s="1904"/>
      <c r="BG1759" s="1903"/>
      <c r="BH1759" s="1904"/>
      <c r="BI1759" s="1903"/>
      <c r="BJ1759" s="1904"/>
      <c r="BK1759" s="1313"/>
      <c r="BL1759" s="1904"/>
      <c r="BM1759" s="1904"/>
      <c r="BN1759" s="1904"/>
      <c r="BO1759" s="1313"/>
      <c r="BP1759" s="1316">
        <f t="shared" si="804"/>
        <v>0</v>
      </c>
      <c r="BQ1759" s="1305"/>
    </row>
    <row r="1760" spans="1:69" ht="15" x14ac:dyDescent="0.25">
      <c r="A1760" s="1305"/>
      <c r="B1760" s="2050"/>
      <c r="C1760" s="1928"/>
      <c r="D1760" s="1313"/>
      <c r="E1760" s="1313"/>
      <c r="F1760" s="1931"/>
      <c r="G1760" s="1313"/>
      <c r="H1760" s="1345"/>
      <c r="I1760" s="1313"/>
      <c r="J1760" s="1345"/>
      <c r="K1760" s="1313"/>
      <c r="L1760" s="2773"/>
      <c r="M1760" s="1313"/>
      <c r="N1760" s="1345"/>
      <c r="O1760" s="1313"/>
      <c r="P1760" s="1313"/>
      <c r="Q1760" s="1307"/>
      <c r="R1760" s="1313"/>
      <c r="S1760" s="1313"/>
      <c r="T1760" s="1313"/>
      <c r="U1760" s="1313"/>
      <c r="V1760" s="2466"/>
      <c r="W1760" s="1904"/>
      <c r="X1760" s="2336"/>
      <c r="Y1760" s="1904"/>
      <c r="Z1760" s="2394"/>
      <c r="AA1760" s="1904"/>
      <c r="AB1760" s="1903"/>
      <c r="AC1760" s="1904"/>
      <c r="AD1760" s="1904"/>
      <c r="AE1760" s="1904"/>
      <c r="AF1760" s="1313"/>
      <c r="AG1760" s="1313"/>
      <c r="AH1760" s="1305"/>
      <c r="AI1760" s="1313"/>
      <c r="AJ1760" s="1313"/>
      <c r="AK1760" s="1313"/>
      <c r="AL1760" s="1313"/>
      <c r="AM1760" s="1313"/>
      <c r="AN1760" s="1905"/>
      <c r="AO1760" s="1345"/>
      <c r="AP1760" s="1313"/>
      <c r="AQ1760" s="1345"/>
      <c r="AR1760" s="1313"/>
      <c r="AS1760" s="1345"/>
      <c r="AT1760" s="1313"/>
      <c r="AU1760" s="1345"/>
      <c r="AV1760" s="1313"/>
      <c r="AW1760" s="1313"/>
      <c r="AX1760" s="1313"/>
      <c r="AY1760" s="1305"/>
      <c r="AZ1760" s="1313"/>
      <c r="BA1760" s="1313"/>
      <c r="BB1760" s="1313"/>
      <c r="BC1760" s="1313"/>
      <c r="BD1760" s="1313"/>
      <c r="BE1760" s="1903"/>
      <c r="BF1760" s="1904"/>
      <c r="BG1760" s="1903"/>
      <c r="BH1760" s="1904"/>
      <c r="BI1760" s="1903"/>
      <c r="BJ1760" s="1904"/>
      <c r="BK1760" s="1313"/>
      <c r="BL1760" s="1904"/>
      <c r="BM1760" s="1904"/>
      <c r="BN1760" s="1904"/>
      <c r="BO1760" s="1313"/>
      <c r="BP1760" s="1316">
        <f t="shared" si="804"/>
        <v>0</v>
      </c>
      <c r="BQ1760" s="1305"/>
    </row>
    <row r="1761" spans="1:69" ht="15" x14ac:dyDescent="0.25">
      <c r="A1761" s="1305"/>
      <c r="B1761" s="2050"/>
      <c r="C1761" s="1928"/>
      <c r="D1761" s="1313"/>
      <c r="E1761" s="1313"/>
      <c r="F1761" s="1931"/>
      <c r="G1761" s="1313"/>
      <c r="H1761" s="1345"/>
      <c r="I1761" s="1313"/>
      <c r="J1761" s="1345"/>
      <c r="K1761" s="1313"/>
      <c r="L1761" s="2773"/>
      <c r="M1761" s="1313"/>
      <c r="N1761" s="1345"/>
      <c r="O1761" s="1313"/>
      <c r="P1761" s="1313"/>
      <c r="Q1761" s="1307"/>
      <c r="R1761" s="1313"/>
      <c r="S1761" s="1313"/>
      <c r="T1761" s="1313"/>
      <c r="U1761" s="1313"/>
      <c r="V1761" s="2466"/>
      <c r="W1761" s="1904"/>
      <c r="X1761" s="2336"/>
      <c r="Y1761" s="1904"/>
      <c r="Z1761" s="2394"/>
      <c r="AA1761" s="1904"/>
      <c r="AB1761" s="1903"/>
      <c r="AC1761" s="1904"/>
      <c r="AD1761" s="1904"/>
      <c r="AE1761" s="1904"/>
      <c r="AF1761" s="1313"/>
      <c r="AG1761" s="1313"/>
      <c r="AH1761" s="1305"/>
      <c r="AI1761" s="1313"/>
      <c r="AJ1761" s="1313"/>
      <c r="AK1761" s="1313"/>
      <c r="AL1761" s="1313"/>
      <c r="AM1761" s="1313"/>
      <c r="AN1761" s="1905"/>
      <c r="AO1761" s="1345"/>
      <c r="AP1761" s="1313"/>
      <c r="AQ1761" s="1345"/>
      <c r="AR1761" s="1313"/>
      <c r="AS1761" s="1345"/>
      <c r="AT1761" s="1313"/>
      <c r="AU1761" s="1345"/>
      <c r="AV1761" s="1313"/>
      <c r="AW1761" s="1313"/>
      <c r="AX1761" s="1313"/>
      <c r="AY1761" s="1305"/>
      <c r="AZ1761" s="1313"/>
      <c r="BA1761" s="1313"/>
      <c r="BB1761" s="1313"/>
      <c r="BC1761" s="1313"/>
      <c r="BD1761" s="1313"/>
      <c r="BE1761" s="1903"/>
      <c r="BF1761" s="1904"/>
      <c r="BG1761" s="1903"/>
      <c r="BH1761" s="1904"/>
      <c r="BI1761" s="1903"/>
      <c r="BJ1761" s="1904"/>
      <c r="BK1761" s="1313"/>
      <c r="BL1761" s="1904"/>
      <c r="BM1761" s="1904"/>
      <c r="BN1761" s="1904"/>
      <c r="BO1761" s="1313"/>
      <c r="BP1761" s="1316">
        <f t="shared" si="804"/>
        <v>0</v>
      </c>
      <c r="BQ1761" s="1305"/>
    </row>
    <row r="1762" spans="1:69" ht="15" x14ac:dyDescent="0.25">
      <c r="A1762" s="1305"/>
      <c r="B1762" s="2050"/>
      <c r="C1762" s="1928"/>
      <c r="D1762" s="1313"/>
      <c r="E1762" s="1313"/>
      <c r="F1762" s="1931"/>
      <c r="G1762" s="1313"/>
      <c r="H1762" s="1345"/>
      <c r="I1762" s="1313"/>
      <c r="J1762" s="1345"/>
      <c r="K1762" s="1313"/>
      <c r="L1762" s="2773"/>
      <c r="M1762" s="1313"/>
      <c r="N1762" s="1345"/>
      <c r="O1762" s="1313"/>
      <c r="P1762" s="1313"/>
      <c r="Q1762" s="1307"/>
      <c r="R1762" s="1313"/>
      <c r="S1762" s="1313"/>
      <c r="T1762" s="1313"/>
      <c r="U1762" s="1313"/>
      <c r="V1762" s="2466"/>
      <c r="W1762" s="1904"/>
      <c r="X1762" s="2336"/>
      <c r="Y1762" s="1904"/>
      <c r="Z1762" s="2394"/>
      <c r="AA1762" s="1904"/>
      <c r="AB1762" s="1903"/>
      <c r="AC1762" s="1904"/>
      <c r="AD1762" s="1904"/>
      <c r="AE1762" s="1904"/>
      <c r="AF1762" s="1313"/>
      <c r="AG1762" s="1313"/>
      <c r="AH1762" s="1305"/>
      <c r="AI1762" s="1313"/>
      <c r="AJ1762" s="1313"/>
      <c r="AK1762" s="1313"/>
      <c r="AL1762" s="1313"/>
      <c r="AM1762" s="1313"/>
      <c r="AN1762" s="1905"/>
      <c r="AO1762" s="1345"/>
      <c r="AP1762" s="1313"/>
      <c r="AQ1762" s="1345"/>
      <c r="AR1762" s="1313"/>
      <c r="AS1762" s="1345"/>
      <c r="AT1762" s="1313"/>
      <c r="AU1762" s="1345"/>
      <c r="AV1762" s="1313"/>
      <c r="AW1762" s="1313"/>
      <c r="AX1762" s="1313"/>
      <c r="AY1762" s="1305"/>
      <c r="AZ1762" s="1313"/>
      <c r="BA1762" s="1313"/>
      <c r="BB1762" s="1313"/>
      <c r="BC1762" s="1313"/>
      <c r="BD1762" s="1313"/>
      <c r="BE1762" s="1903"/>
      <c r="BF1762" s="1904"/>
      <c r="BG1762" s="1903"/>
      <c r="BH1762" s="1904"/>
      <c r="BI1762" s="1903"/>
      <c r="BJ1762" s="1904"/>
      <c r="BK1762" s="1313"/>
      <c r="BL1762" s="1904"/>
      <c r="BM1762" s="1904"/>
      <c r="BN1762" s="1904"/>
      <c r="BO1762" s="1313"/>
      <c r="BP1762" s="1316">
        <f t="shared" si="804"/>
        <v>0</v>
      </c>
      <c r="BQ1762" s="1305"/>
    </row>
    <row r="1763" spans="1:69" ht="15" x14ac:dyDescent="0.25">
      <c r="A1763" s="1305"/>
      <c r="B1763" s="2050"/>
      <c r="C1763" s="1928"/>
      <c r="D1763" s="1313"/>
      <c r="E1763" s="1313"/>
      <c r="F1763" s="1931"/>
      <c r="G1763" s="1313"/>
      <c r="H1763" s="1345"/>
      <c r="I1763" s="1313"/>
      <c r="J1763" s="1345"/>
      <c r="K1763" s="1313"/>
      <c r="L1763" s="2773"/>
      <c r="M1763" s="1313"/>
      <c r="N1763" s="1345"/>
      <c r="O1763" s="1313"/>
      <c r="P1763" s="1313"/>
      <c r="Q1763" s="1307"/>
      <c r="R1763" s="1313"/>
      <c r="S1763" s="1313"/>
      <c r="T1763" s="1313"/>
      <c r="U1763" s="1313"/>
      <c r="V1763" s="2466"/>
      <c r="W1763" s="1904"/>
      <c r="X1763" s="2336"/>
      <c r="Y1763" s="1904"/>
      <c r="Z1763" s="2394"/>
      <c r="AA1763" s="1904"/>
      <c r="AB1763" s="1903"/>
      <c r="AC1763" s="1904"/>
      <c r="AD1763" s="1904"/>
      <c r="AE1763" s="1904"/>
      <c r="AF1763" s="1313"/>
      <c r="AG1763" s="1313"/>
      <c r="AH1763" s="1305"/>
      <c r="AI1763" s="1313"/>
      <c r="AJ1763" s="1313"/>
      <c r="AK1763" s="1313"/>
      <c r="AL1763" s="1313"/>
      <c r="AM1763" s="1313"/>
      <c r="AN1763" s="1905"/>
      <c r="AO1763" s="1345"/>
      <c r="AP1763" s="1313"/>
      <c r="AQ1763" s="1345"/>
      <c r="AR1763" s="1313"/>
      <c r="AS1763" s="1345"/>
      <c r="AT1763" s="1313"/>
      <c r="AU1763" s="1345"/>
      <c r="AV1763" s="1313"/>
      <c r="AW1763" s="1313"/>
      <c r="AX1763" s="1313"/>
      <c r="AY1763" s="1305"/>
      <c r="AZ1763" s="1313"/>
      <c r="BA1763" s="1313"/>
      <c r="BB1763" s="1313"/>
      <c r="BC1763" s="1313"/>
      <c r="BD1763" s="1313"/>
      <c r="BE1763" s="1903"/>
      <c r="BF1763" s="1904"/>
      <c r="BG1763" s="1903"/>
      <c r="BH1763" s="1904"/>
      <c r="BI1763" s="1903"/>
      <c r="BJ1763" s="1904"/>
      <c r="BK1763" s="1313"/>
      <c r="BL1763" s="1904"/>
      <c r="BM1763" s="1904"/>
      <c r="BN1763" s="1904"/>
      <c r="BO1763" s="1313"/>
      <c r="BP1763" s="1316">
        <f t="shared" si="804"/>
        <v>0</v>
      </c>
      <c r="BQ1763" s="1305"/>
    </row>
    <row r="1764" spans="1:69" ht="15" x14ac:dyDescent="0.25">
      <c r="A1764" s="1305"/>
      <c r="B1764" s="2050"/>
      <c r="C1764" s="1928"/>
      <c r="D1764" s="1313"/>
      <c r="E1764" s="1313"/>
      <c r="F1764" s="1931"/>
      <c r="G1764" s="1313"/>
      <c r="H1764" s="1345"/>
      <c r="I1764" s="1313"/>
      <c r="J1764" s="1345"/>
      <c r="K1764" s="1313"/>
      <c r="L1764" s="2773"/>
      <c r="M1764" s="1313"/>
      <c r="N1764" s="1345"/>
      <c r="O1764" s="1313"/>
      <c r="P1764" s="1313"/>
      <c r="Q1764" s="1307"/>
      <c r="R1764" s="1313"/>
      <c r="S1764" s="1313"/>
      <c r="T1764" s="1313"/>
      <c r="U1764" s="1313"/>
      <c r="V1764" s="2466"/>
      <c r="W1764" s="1904"/>
      <c r="X1764" s="2336"/>
      <c r="Y1764" s="1904"/>
      <c r="Z1764" s="2394"/>
      <c r="AA1764" s="1904"/>
      <c r="AB1764" s="1903"/>
      <c r="AC1764" s="1904"/>
      <c r="AD1764" s="1904"/>
      <c r="AE1764" s="1904"/>
      <c r="AF1764" s="1313"/>
      <c r="AG1764" s="1313"/>
      <c r="AH1764" s="1305"/>
      <c r="AI1764" s="1313"/>
      <c r="AJ1764" s="1313"/>
      <c r="AK1764" s="1313"/>
      <c r="AL1764" s="1313"/>
      <c r="AM1764" s="1313"/>
      <c r="AN1764" s="1905"/>
      <c r="AO1764" s="1345"/>
      <c r="AP1764" s="1313"/>
      <c r="AQ1764" s="1345"/>
      <c r="AR1764" s="1313"/>
      <c r="AS1764" s="1345"/>
      <c r="AT1764" s="1313"/>
      <c r="AU1764" s="1345"/>
      <c r="AV1764" s="1313"/>
      <c r="AW1764" s="1313"/>
      <c r="AX1764" s="1313"/>
      <c r="AY1764" s="1305"/>
      <c r="AZ1764" s="1313"/>
      <c r="BA1764" s="1313"/>
      <c r="BB1764" s="1313"/>
      <c r="BC1764" s="1313"/>
      <c r="BD1764" s="1313"/>
      <c r="BE1764" s="1903"/>
      <c r="BF1764" s="1904"/>
      <c r="BG1764" s="1903"/>
      <c r="BH1764" s="1904"/>
      <c r="BI1764" s="1903"/>
      <c r="BJ1764" s="1904"/>
      <c r="BK1764" s="1313"/>
      <c r="BL1764" s="1904"/>
      <c r="BM1764" s="1904"/>
      <c r="BN1764" s="1904"/>
      <c r="BO1764" s="1313"/>
      <c r="BP1764" s="1316">
        <f t="shared" si="804"/>
        <v>0</v>
      </c>
      <c r="BQ1764" s="1305"/>
    </row>
    <row r="1765" spans="1:69" ht="15" x14ac:dyDescent="0.25">
      <c r="A1765" s="1305"/>
      <c r="B1765" s="2050"/>
      <c r="C1765" s="1928"/>
      <c r="D1765" s="1313"/>
      <c r="E1765" s="1313"/>
      <c r="F1765" s="1931"/>
      <c r="G1765" s="1313"/>
      <c r="H1765" s="1345"/>
      <c r="I1765" s="1313"/>
      <c r="J1765" s="1345"/>
      <c r="K1765" s="1313"/>
      <c r="L1765" s="2773"/>
      <c r="M1765" s="1313"/>
      <c r="N1765" s="1345"/>
      <c r="O1765" s="1313"/>
      <c r="P1765" s="1313"/>
      <c r="Q1765" s="1307"/>
      <c r="R1765" s="1313"/>
      <c r="S1765" s="1313"/>
      <c r="T1765" s="1313"/>
      <c r="U1765" s="1313"/>
      <c r="V1765" s="2466"/>
      <c r="W1765" s="1904"/>
      <c r="X1765" s="2336"/>
      <c r="Y1765" s="1904"/>
      <c r="Z1765" s="2394"/>
      <c r="AA1765" s="1904"/>
      <c r="AB1765" s="1903"/>
      <c r="AC1765" s="1904"/>
      <c r="AD1765" s="1904"/>
      <c r="AE1765" s="1904"/>
      <c r="AF1765" s="1313"/>
      <c r="AG1765" s="1313"/>
      <c r="AH1765" s="1305"/>
      <c r="AI1765" s="1313"/>
      <c r="AJ1765" s="1313"/>
      <c r="AK1765" s="1313"/>
      <c r="AL1765" s="1313"/>
      <c r="AM1765" s="1313"/>
      <c r="AN1765" s="1905"/>
      <c r="AO1765" s="1345"/>
      <c r="AP1765" s="1313"/>
      <c r="AQ1765" s="1345"/>
      <c r="AR1765" s="1313"/>
      <c r="AS1765" s="1345"/>
      <c r="AT1765" s="1313"/>
      <c r="AU1765" s="1345"/>
      <c r="AV1765" s="1313"/>
      <c r="AW1765" s="1313"/>
      <c r="AX1765" s="1313"/>
      <c r="AY1765" s="1305"/>
      <c r="AZ1765" s="1313"/>
      <c r="BA1765" s="1313"/>
      <c r="BB1765" s="1313"/>
      <c r="BC1765" s="1313"/>
      <c r="BD1765" s="1313"/>
      <c r="BE1765" s="1903"/>
      <c r="BF1765" s="1904"/>
      <c r="BG1765" s="1903"/>
      <c r="BH1765" s="1904"/>
      <c r="BI1765" s="1903"/>
      <c r="BJ1765" s="1904"/>
      <c r="BK1765" s="1313"/>
      <c r="BL1765" s="1904"/>
      <c r="BM1765" s="1904"/>
      <c r="BN1765" s="1904"/>
      <c r="BO1765" s="1313"/>
      <c r="BP1765" s="1316">
        <f t="shared" si="804"/>
        <v>0</v>
      </c>
      <c r="BQ1765" s="1305"/>
    </row>
    <row r="1766" spans="1:69" ht="15" x14ac:dyDescent="0.25">
      <c r="A1766" s="1305"/>
      <c r="B1766" s="2050"/>
      <c r="C1766" s="1928"/>
      <c r="D1766" s="1313"/>
      <c r="E1766" s="1313"/>
      <c r="F1766" s="1931"/>
      <c r="G1766" s="1313"/>
      <c r="H1766" s="1345"/>
      <c r="I1766" s="1313"/>
      <c r="J1766" s="1345"/>
      <c r="K1766" s="1313"/>
      <c r="L1766" s="2773"/>
      <c r="M1766" s="1313"/>
      <c r="N1766" s="1345"/>
      <c r="O1766" s="1313"/>
      <c r="P1766" s="1313"/>
      <c r="Q1766" s="1307"/>
      <c r="R1766" s="1313"/>
      <c r="S1766" s="1313"/>
      <c r="T1766" s="1313"/>
      <c r="U1766" s="1313"/>
      <c r="V1766" s="2466"/>
      <c r="W1766" s="1904"/>
      <c r="X1766" s="2336"/>
      <c r="Y1766" s="1904"/>
      <c r="Z1766" s="2394"/>
      <c r="AA1766" s="1904"/>
      <c r="AB1766" s="1903"/>
      <c r="AC1766" s="1904"/>
      <c r="AD1766" s="1904"/>
      <c r="AE1766" s="1904"/>
      <c r="AF1766" s="1313"/>
      <c r="AG1766" s="1313"/>
      <c r="AH1766" s="1305"/>
      <c r="AI1766" s="1313"/>
      <c r="AJ1766" s="1313"/>
      <c r="AK1766" s="1313"/>
      <c r="AL1766" s="1313"/>
      <c r="AM1766" s="1313"/>
      <c r="AN1766" s="1905"/>
      <c r="AO1766" s="1345"/>
      <c r="AP1766" s="1313"/>
      <c r="AQ1766" s="1345"/>
      <c r="AR1766" s="1313"/>
      <c r="AS1766" s="1345"/>
      <c r="AT1766" s="1313"/>
      <c r="AU1766" s="1345"/>
      <c r="AV1766" s="1313"/>
      <c r="AW1766" s="1313"/>
      <c r="AX1766" s="1313"/>
      <c r="AY1766" s="1305"/>
      <c r="AZ1766" s="1313"/>
      <c r="BA1766" s="1313"/>
      <c r="BB1766" s="1313"/>
      <c r="BC1766" s="1313"/>
      <c r="BD1766" s="1313"/>
      <c r="BE1766" s="1903"/>
      <c r="BF1766" s="1904"/>
      <c r="BG1766" s="1903"/>
      <c r="BH1766" s="1904"/>
      <c r="BI1766" s="1903"/>
      <c r="BJ1766" s="1904"/>
      <c r="BK1766" s="1313"/>
      <c r="BL1766" s="1904"/>
      <c r="BM1766" s="1904"/>
      <c r="BN1766" s="1904"/>
      <c r="BO1766" s="1313"/>
      <c r="BP1766" s="1316">
        <f t="shared" si="804"/>
        <v>0</v>
      </c>
      <c r="BQ1766" s="1305"/>
    </row>
    <row r="1767" spans="1:69" ht="15" x14ac:dyDescent="0.25">
      <c r="A1767" s="1305"/>
      <c r="B1767" s="2050"/>
      <c r="C1767" s="1928"/>
      <c r="D1767" s="1313"/>
      <c r="E1767" s="1313"/>
      <c r="F1767" s="1931"/>
      <c r="G1767" s="1313"/>
      <c r="H1767" s="1345"/>
      <c r="I1767" s="1313"/>
      <c r="J1767" s="1345"/>
      <c r="K1767" s="1313"/>
      <c r="L1767" s="2773"/>
      <c r="M1767" s="1313"/>
      <c r="N1767" s="1345"/>
      <c r="O1767" s="1313"/>
      <c r="P1767" s="1313"/>
      <c r="Q1767" s="1307"/>
      <c r="R1767" s="1313"/>
      <c r="S1767" s="1313"/>
      <c r="T1767" s="1313"/>
      <c r="U1767" s="1313"/>
      <c r="V1767" s="2466"/>
      <c r="W1767" s="1904"/>
      <c r="X1767" s="2336"/>
      <c r="Y1767" s="1904"/>
      <c r="Z1767" s="2394"/>
      <c r="AA1767" s="1904"/>
      <c r="AB1767" s="1903"/>
      <c r="AC1767" s="1904"/>
      <c r="AD1767" s="1904"/>
      <c r="AE1767" s="1904"/>
      <c r="AF1767" s="1313"/>
      <c r="AG1767" s="1313"/>
      <c r="AH1767" s="1305"/>
      <c r="AI1767" s="1313"/>
      <c r="AJ1767" s="1313"/>
      <c r="AK1767" s="1313"/>
      <c r="AL1767" s="1313"/>
      <c r="AM1767" s="1313"/>
      <c r="AN1767" s="1905"/>
      <c r="AO1767" s="1345"/>
      <c r="AP1767" s="1313"/>
      <c r="AQ1767" s="1345"/>
      <c r="AR1767" s="1313"/>
      <c r="AS1767" s="1345"/>
      <c r="AT1767" s="1313"/>
      <c r="AU1767" s="1345"/>
      <c r="AV1767" s="1313"/>
      <c r="AW1767" s="1313"/>
      <c r="AX1767" s="1313"/>
      <c r="AY1767" s="1305"/>
      <c r="AZ1767" s="1313"/>
      <c r="BA1767" s="1313"/>
      <c r="BB1767" s="1313"/>
      <c r="BC1767" s="1313"/>
      <c r="BD1767" s="1313"/>
      <c r="BE1767" s="1903"/>
      <c r="BF1767" s="1904"/>
      <c r="BG1767" s="1903"/>
      <c r="BH1767" s="1904"/>
      <c r="BI1767" s="1903"/>
      <c r="BJ1767" s="1904"/>
      <c r="BK1767" s="1313"/>
      <c r="BL1767" s="1904"/>
      <c r="BM1767" s="1904"/>
      <c r="BN1767" s="1904"/>
      <c r="BO1767" s="1313"/>
      <c r="BP1767" s="1316">
        <f t="shared" si="804"/>
        <v>0</v>
      </c>
      <c r="BQ1767" s="1305"/>
    </row>
    <row r="1768" spans="1:69" ht="15" x14ac:dyDescent="0.25">
      <c r="A1768" s="1305"/>
      <c r="B1768" s="2050"/>
      <c r="C1768" s="1928"/>
      <c r="D1768" s="1313"/>
      <c r="E1768" s="1313"/>
      <c r="F1768" s="1931"/>
      <c r="G1768" s="1313"/>
      <c r="H1768" s="1345"/>
      <c r="I1768" s="1313"/>
      <c r="J1768" s="1345"/>
      <c r="K1768" s="1313"/>
      <c r="L1768" s="2773"/>
      <c r="M1768" s="1313"/>
      <c r="N1768" s="1345"/>
      <c r="O1768" s="1313"/>
      <c r="P1768" s="1313"/>
      <c r="Q1768" s="1307"/>
      <c r="R1768" s="1313"/>
      <c r="S1768" s="1313"/>
      <c r="T1768" s="1313"/>
      <c r="U1768" s="1313"/>
      <c r="V1768" s="2466"/>
      <c r="W1768" s="1904"/>
      <c r="X1768" s="2336"/>
      <c r="Y1768" s="1904"/>
      <c r="Z1768" s="2394"/>
      <c r="AA1768" s="1904"/>
      <c r="AB1768" s="1903"/>
      <c r="AC1768" s="1904"/>
      <c r="AD1768" s="1904"/>
      <c r="AE1768" s="1904"/>
      <c r="AF1768" s="1313"/>
      <c r="AG1768" s="1313"/>
      <c r="AH1768" s="1305"/>
      <c r="AI1768" s="1313"/>
      <c r="AJ1768" s="1313"/>
      <c r="AK1768" s="1313"/>
      <c r="AL1768" s="1313"/>
      <c r="AM1768" s="1313"/>
      <c r="AN1768" s="1905"/>
      <c r="AO1768" s="1345"/>
      <c r="AP1768" s="1313"/>
      <c r="AQ1768" s="1345"/>
      <c r="AR1768" s="1313"/>
      <c r="AS1768" s="1345"/>
      <c r="AT1768" s="1313"/>
      <c r="AU1768" s="1345"/>
      <c r="AV1768" s="1313"/>
      <c r="AW1768" s="1313"/>
      <c r="AX1768" s="1313"/>
      <c r="AY1768" s="1305"/>
      <c r="AZ1768" s="1313"/>
      <c r="BA1768" s="1313"/>
      <c r="BB1768" s="1313"/>
      <c r="BC1768" s="1313"/>
      <c r="BD1768" s="1313"/>
      <c r="BE1768" s="1903"/>
      <c r="BF1768" s="1904"/>
      <c r="BG1768" s="1903"/>
      <c r="BH1768" s="1904"/>
      <c r="BI1768" s="1903"/>
      <c r="BJ1768" s="1904"/>
      <c r="BK1768" s="1313"/>
      <c r="BL1768" s="1904"/>
      <c r="BM1768" s="1904"/>
      <c r="BN1768" s="1904"/>
      <c r="BO1768" s="1313"/>
      <c r="BP1768" s="1316">
        <f t="shared" si="804"/>
        <v>0</v>
      </c>
      <c r="BQ1768" s="1305"/>
    </row>
    <row r="1769" spans="1:69" ht="15" x14ac:dyDescent="0.25">
      <c r="A1769" s="1305"/>
      <c r="B1769" s="2050"/>
      <c r="C1769" s="1928"/>
      <c r="D1769" s="1313"/>
      <c r="E1769" s="1313"/>
      <c r="F1769" s="1931"/>
      <c r="G1769" s="1313"/>
      <c r="H1769" s="1345"/>
      <c r="I1769" s="1313"/>
      <c r="J1769" s="1345"/>
      <c r="K1769" s="1313"/>
      <c r="L1769" s="2773"/>
      <c r="M1769" s="1313"/>
      <c r="N1769" s="1345"/>
      <c r="O1769" s="1313"/>
      <c r="P1769" s="1313"/>
      <c r="Q1769" s="1307"/>
      <c r="R1769" s="1313"/>
      <c r="S1769" s="1313"/>
      <c r="T1769" s="1313"/>
      <c r="U1769" s="1313"/>
      <c r="V1769" s="2466"/>
      <c r="W1769" s="1904"/>
      <c r="X1769" s="2336"/>
      <c r="Y1769" s="1904"/>
      <c r="Z1769" s="2394"/>
      <c r="AA1769" s="1904"/>
      <c r="AB1769" s="1903"/>
      <c r="AC1769" s="1904"/>
      <c r="AD1769" s="1904"/>
      <c r="AE1769" s="1904"/>
      <c r="AF1769" s="1313"/>
      <c r="AG1769" s="1313"/>
      <c r="AH1769" s="1305"/>
      <c r="AI1769" s="1313"/>
      <c r="AJ1769" s="1313"/>
      <c r="AK1769" s="1313"/>
      <c r="AL1769" s="1313"/>
      <c r="AM1769" s="1313"/>
      <c r="AN1769" s="1905"/>
      <c r="AO1769" s="1345"/>
      <c r="AP1769" s="1313"/>
      <c r="AQ1769" s="1345"/>
      <c r="AR1769" s="1313"/>
      <c r="AS1769" s="1345"/>
      <c r="AT1769" s="1313"/>
      <c r="AU1769" s="1345"/>
      <c r="AV1769" s="1313"/>
      <c r="AW1769" s="1313"/>
      <c r="AX1769" s="1313"/>
      <c r="AY1769" s="1305"/>
      <c r="AZ1769" s="1313"/>
      <c r="BA1769" s="1313"/>
      <c r="BB1769" s="1313"/>
      <c r="BC1769" s="1313"/>
      <c r="BD1769" s="1313"/>
      <c r="BE1769" s="1903"/>
      <c r="BF1769" s="1904"/>
      <c r="BG1769" s="1903"/>
      <c r="BH1769" s="1904"/>
      <c r="BI1769" s="1903"/>
      <c r="BJ1769" s="1904"/>
      <c r="BK1769" s="1313"/>
      <c r="BL1769" s="1904"/>
      <c r="BM1769" s="1904"/>
      <c r="BN1769" s="1904"/>
      <c r="BO1769" s="1313"/>
      <c r="BP1769" s="1316">
        <f t="shared" si="804"/>
        <v>0</v>
      </c>
      <c r="BQ1769" s="1305"/>
    </row>
    <row r="1770" spans="1:69" ht="15" x14ac:dyDescent="0.25">
      <c r="A1770" s="1305"/>
      <c r="B1770" s="2050"/>
      <c r="C1770" s="1928"/>
      <c r="D1770" s="1313"/>
      <c r="E1770" s="1313"/>
      <c r="F1770" s="1931"/>
      <c r="G1770" s="1313"/>
      <c r="H1770" s="1345"/>
      <c r="I1770" s="1313"/>
      <c r="J1770" s="1345"/>
      <c r="K1770" s="1313"/>
      <c r="L1770" s="2773"/>
      <c r="M1770" s="1313"/>
      <c r="N1770" s="1345"/>
      <c r="O1770" s="1313"/>
      <c r="P1770" s="1313"/>
      <c r="Q1770" s="1307"/>
      <c r="R1770" s="1313"/>
      <c r="S1770" s="1313"/>
      <c r="T1770" s="1313"/>
      <c r="U1770" s="1313"/>
      <c r="V1770" s="2466"/>
      <c r="W1770" s="1904"/>
      <c r="X1770" s="2336"/>
      <c r="Y1770" s="1904"/>
      <c r="Z1770" s="2394"/>
      <c r="AA1770" s="1904"/>
      <c r="AB1770" s="1903"/>
      <c r="AC1770" s="1904"/>
      <c r="AD1770" s="1904"/>
      <c r="AE1770" s="1904"/>
      <c r="AF1770" s="1313"/>
      <c r="AG1770" s="1313"/>
      <c r="AH1770" s="1305"/>
      <c r="AI1770" s="1313"/>
      <c r="AJ1770" s="1313"/>
      <c r="AK1770" s="1313"/>
      <c r="AL1770" s="1313"/>
      <c r="AM1770" s="1313"/>
      <c r="AN1770" s="1905"/>
      <c r="AO1770" s="1345"/>
      <c r="AP1770" s="1313"/>
      <c r="AQ1770" s="1345"/>
      <c r="AR1770" s="1313"/>
      <c r="AS1770" s="1345"/>
      <c r="AT1770" s="1313"/>
      <c r="AU1770" s="1345"/>
      <c r="AV1770" s="1313"/>
      <c r="AW1770" s="1313"/>
      <c r="AX1770" s="1313"/>
      <c r="AY1770" s="1305"/>
      <c r="AZ1770" s="1313"/>
      <c r="BA1770" s="1313"/>
      <c r="BB1770" s="1313"/>
      <c r="BC1770" s="1313"/>
      <c r="BD1770" s="1313"/>
      <c r="BE1770" s="1903"/>
      <c r="BF1770" s="1904"/>
      <c r="BG1770" s="1903"/>
      <c r="BH1770" s="1904"/>
      <c r="BI1770" s="1903"/>
      <c r="BJ1770" s="1904"/>
      <c r="BK1770" s="1313"/>
      <c r="BL1770" s="1904"/>
      <c r="BM1770" s="1904"/>
      <c r="BN1770" s="1904"/>
      <c r="BO1770" s="1313"/>
      <c r="BP1770" s="1316">
        <f t="shared" si="804"/>
        <v>0</v>
      </c>
      <c r="BQ1770" s="1305"/>
    </row>
    <row r="1771" spans="1:69" ht="15" x14ac:dyDescent="0.25">
      <c r="A1771" s="1305"/>
      <c r="B1771" s="2050"/>
      <c r="C1771" s="1928"/>
      <c r="D1771" s="1313"/>
      <c r="E1771" s="1313"/>
      <c r="F1771" s="1931"/>
      <c r="G1771" s="1313"/>
      <c r="H1771" s="1345"/>
      <c r="I1771" s="1313"/>
      <c r="J1771" s="1345"/>
      <c r="K1771" s="1313"/>
      <c r="L1771" s="2773"/>
      <c r="M1771" s="1313"/>
      <c r="N1771" s="1345"/>
      <c r="O1771" s="1313"/>
      <c r="P1771" s="1313"/>
      <c r="Q1771" s="1307"/>
      <c r="R1771" s="1313"/>
      <c r="S1771" s="1313"/>
      <c r="T1771" s="1313"/>
      <c r="U1771" s="1313"/>
      <c r="V1771" s="2466"/>
      <c r="W1771" s="1904"/>
      <c r="X1771" s="2336"/>
      <c r="Y1771" s="1904"/>
      <c r="Z1771" s="2394"/>
      <c r="AA1771" s="1904"/>
      <c r="AB1771" s="1903"/>
      <c r="AC1771" s="1904"/>
      <c r="AD1771" s="1904"/>
      <c r="AE1771" s="1904"/>
      <c r="AF1771" s="1313"/>
      <c r="AG1771" s="1313"/>
      <c r="AH1771" s="1305"/>
      <c r="AI1771" s="1313"/>
      <c r="AJ1771" s="1313"/>
      <c r="AK1771" s="1313"/>
      <c r="AL1771" s="1313"/>
      <c r="AM1771" s="1313"/>
      <c r="AN1771" s="1905"/>
      <c r="AO1771" s="1345"/>
      <c r="AP1771" s="1313"/>
      <c r="AQ1771" s="1345"/>
      <c r="AR1771" s="1313"/>
      <c r="AS1771" s="1345"/>
      <c r="AT1771" s="1313"/>
      <c r="AU1771" s="1345"/>
      <c r="AV1771" s="1313"/>
      <c r="AW1771" s="1313"/>
      <c r="AX1771" s="1313"/>
      <c r="AY1771" s="1305"/>
      <c r="AZ1771" s="1313"/>
      <c r="BA1771" s="1313"/>
      <c r="BB1771" s="1313"/>
      <c r="BC1771" s="1313"/>
      <c r="BD1771" s="1313"/>
      <c r="BE1771" s="1903"/>
      <c r="BF1771" s="1904"/>
      <c r="BG1771" s="1903"/>
      <c r="BH1771" s="1904"/>
      <c r="BI1771" s="1903"/>
      <c r="BJ1771" s="1904"/>
      <c r="BK1771" s="1313"/>
      <c r="BL1771" s="1904"/>
      <c r="BM1771" s="1904"/>
      <c r="BN1771" s="1904"/>
      <c r="BO1771" s="1313"/>
      <c r="BP1771" s="1316">
        <f t="shared" si="804"/>
        <v>0</v>
      </c>
      <c r="BQ1771" s="1305"/>
    </row>
    <row r="1772" spans="1:69" ht="15" x14ac:dyDescent="0.25">
      <c r="A1772" s="1305"/>
      <c r="B1772" s="2050"/>
      <c r="C1772" s="1928"/>
      <c r="D1772" s="1313"/>
      <c r="E1772" s="1313"/>
      <c r="F1772" s="1931"/>
      <c r="G1772" s="1313"/>
      <c r="H1772" s="1345"/>
      <c r="I1772" s="1313"/>
      <c r="J1772" s="1345"/>
      <c r="K1772" s="1313"/>
      <c r="L1772" s="2773"/>
      <c r="M1772" s="1313"/>
      <c r="N1772" s="1345"/>
      <c r="O1772" s="1313"/>
      <c r="P1772" s="1313"/>
      <c r="Q1772" s="1307"/>
      <c r="R1772" s="1313"/>
      <c r="S1772" s="1313"/>
      <c r="T1772" s="1313"/>
      <c r="U1772" s="1313"/>
      <c r="V1772" s="2466"/>
      <c r="W1772" s="1904"/>
      <c r="X1772" s="2336"/>
      <c r="Y1772" s="1904"/>
      <c r="Z1772" s="2394"/>
      <c r="AA1772" s="1904"/>
      <c r="AB1772" s="1903"/>
      <c r="AC1772" s="1904"/>
      <c r="AD1772" s="1904"/>
      <c r="AE1772" s="1904"/>
      <c r="AF1772" s="1313"/>
      <c r="AG1772" s="1313"/>
      <c r="AH1772" s="1305"/>
      <c r="AI1772" s="1313"/>
      <c r="AJ1772" s="1313"/>
      <c r="AK1772" s="1313"/>
      <c r="AL1772" s="1313"/>
      <c r="AM1772" s="1313"/>
      <c r="AN1772" s="1905"/>
      <c r="AO1772" s="1345"/>
      <c r="AP1772" s="1313"/>
      <c r="AQ1772" s="1345"/>
      <c r="AR1772" s="1313"/>
      <c r="AS1772" s="1345"/>
      <c r="AT1772" s="1313"/>
      <c r="AU1772" s="1345"/>
      <c r="AV1772" s="1313"/>
      <c r="AW1772" s="1313"/>
      <c r="AX1772" s="1313"/>
      <c r="AY1772" s="1305"/>
      <c r="AZ1772" s="1313"/>
      <c r="BA1772" s="1313"/>
      <c r="BB1772" s="1313"/>
      <c r="BC1772" s="1313"/>
      <c r="BD1772" s="1313"/>
      <c r="BE1772" s="1903"/>
      <c r="BF1772" s="1904"/>
      <c r="BG1772" s="1903"/>
      <c r="BH1772" s="1904"/>
      <c r="BI1772" s="1903"/>
      <c r="BJ1772" s="1904"/>
      <c r="BK1772" s="1313"/>
      <c r="BL1772" s="1904"/>
      <c r="BM1772" s="1904"/>
      <c r="BN1772" s="1904"/>
      <c r="BO1772" s="1313"/>
      <c r="BP1772" s="1316">
        <f t="shared" si="804"/>
        <v>0</v>
      </c>
      <c r="BQ1772" s="1305"/>
    </row>
    <row r="1773" spans="1:69" ht="15" x14ac:dyDescent="0.25">
      <c r="A1773" s="1305"/>
      <c r="B1773" s="2050"/>
      <c r="C1773" s="1928"/>
      <c r="D1773" s="1313"/>
      <c r="E1773" s="1313"/>
      <c r="F1773" s="1931"/>
      <c r="G1773" s="1313"/>
      <c r="H1773" s="1345"/>
      <c r="I1773" s="1313"/>
      <c r="J1773" s="1345"/>
      <c r="K1773" s="1313"/>
      <c r="L1773" s="2773"/>
      <c r="M1773" s="1313"/>
      <c r="N1773" s="1345"/>
      <c r="O1773" s="1313"/>
      <c r="P1773" s="1313"/>
      <c r="Q1773" s="1307"/>
      <c r="R1773" s="1313"/>
      <c r="S1773" s="1313"/>
      <c r="T1773" s="1313"/>
      <c r="U1773" s="1313"/>
      <c r="V1773" s="2466"/>
      <c r="W1773" s="1904"/>
      <c r="X1773" s="2336"/>
      <c r="Y1773" s="1904"/>
      <c r="Z1773" s="2394"/>
      <c r="AA1773" s="1904"/>
      <c r="AB1773" s="1903"/>
      <c r="AC1773" s="1904"/>
      <c r="AD1773" s="1904"/>
      <c r="AE1773" s="1904"/>
      <c r="AF1773" s="1313"/>
      <c r="AG1773" s="1313"/>
      <c r="AH1773" s="1305"/>
      <c r="AI1773" s="1313"/>
      <c r="AJ1773" s="1313"/>
      <c r="AK1773" s="1313"/>
      <c r="AL1773" s="1313"/>
      <c r="AM1773" s="1313"/>
      <c r="AN1773" s="1905"/>
      <c r="AO1773" s="1345"/>
      <c r="AP1773" s="1313"/>
      <c r="AQ1773" s="1345"/>
      <c r="AR1773" s="1313"/>
      <c r="AS1773" s="1345"/>
      <c r="AT1773" s="1313"/>
      <c r="AU1773" s="1345"/>
      <c r="AV1773" s="1313"/>
      <c r="AW1773" s="1313"/>
      <c r="AX1773" s="1313"/>
      <c r="AY1773" s="1305"/>
      <c r="AZ1773" s="1313"/>
      <c r="BA1773" s="1313"/>
      <c r="BB1773" s="1313"/>
      <c r="BC1773" s="1313"/>
      <c r="BD1773" s="1313"/>
      <c r="BE1773" s="1903"/>
      <c r="BF1773" s="1904"/>
      <c r="BG1773" s="1903"/>
      <c r="BH1773" s="1904"/>
      <c r="BI1773" s="1903"/>
      <c r="BJ1773" s="1904"/>
      <c r="BK1773" s="1313"/>
      <c r="BL1773" s="1904"/>
      <c r="BM1773" s="1904"/>
      <c r="BN1773" s="1904"/>
      <c r="BO1773" s="1313"/>
      <c r="BP1773" s="1316">
        <f t="shared" si="804"/>
        <v>0</v>
      </c>
      <c r="BQ1773" s="1305"/>
    </row>
    <row r="1774" spans="1:69" ht="15" x14ac:dyDescent="0.25">
      <c r="A1774" s="1305"/>
      <c r="B1774" s="2050"/>
      <c r="C1774" s="1928"/>
      <c r="D1774" s="1313"/>
      <c r="E1774" s="1313"/>
      <c r="F1774" s="1931"/>
      <c r="G1774" s="1313"/>
      <c r="H1774" s="1345"/>
      <c r="I1774" s="1313"/>
      <c r="J1774" s="1345"/>
      <c r="K1774" s="1313"/>
      <c r="L1774" s="2773"/>
      <c r="M1774" s="1313"/>
      <c r="N1774" s="1345"/>
      <c r="O1774" s="1313"/>
      <c r="P1774" s="1313"/>
      <c r="Q1774" s="1307"/>
      <c r="R1774" s="1313"/>
      <c r="S1774" s="1313"/>
      <c r="T1774" s="1313"/>
      <c r="U1774" s="1313"/>
      <c r="V1774" s="2466"/>
      <c r="W1774" s="1904"/>
      <c r="X1774" s="2336"/>
      <c r="Y1774" s="1904"/>
      <c r="Z1774" s="2394"/>
      <c r="AA1774" s="1904"/>
      <c r="AB1774" s="1903"/>
      <c r="AC1774" s="1904"/>
      <c r="AD1774" s="1904"/>
      <c r="AE1774" s="1904"/>
      <c r="AF1774" s="1313"/>
      <c r="AG1774" s="1313"/>
      <c r="AH1774" s="1305"/>
      <c r="AI1774" s="1313"/>
      <c r="AJ1774" s="1313"/>
      <c r="AK1774" s="1313"/>
      <c r="AL1774" s="1313"/>
      <c r="AM1774" s="1313"/>
      <c r="AN1774" s="1905"/>
      <c r="AO1774" s="1345"/>
      <c r="AP1774" s="1313"/>
      <c r="AQ1774" s="1345"/>
      <c r="AR1774" s="1313"/>
      <c r="AS1774" s="1345"/>
      <c r="AT1774" s="1313"/>
      <c r="AU1774" s="1345"/>
      <c r="AV1774" s="1313"/>
      <c r="AW1774" s="1313"/>
      <c r="AX1774" s="1313"/>
      <c r="AY1774" s="1305"/>
      <c r="AZ1774" s="1313"/>
      <c r="BA1774" s="1313"/>
      <c r="BB1774" s="1313"/>
      <c r="BC1774" s="1313"/>
      <c r="BD1774" s="1313"/>
      <c r="BE1774" s="1903"/>
      <c r="BF1774" s="1904"/>
      <c r="BG1774" s="1903"/>
      <c r="BH1774" s="1904"/>
      <c r="BI1774" s="1903"/>
      <c r="BJ1774" s="1904"/>
      <c r="BK1774" s="1313"/>
      <c r="BL1774" s="1904"/>
      <c r="BM1774" s="1904"/>
      <c r="BN1774" s="1904"/>
      <c r="BO1774" s="1313"/>
      <c r="BP1774" s="1316">
        <f t="shared" si="804"/>
        <v>0</v>
      </c>
      <c r="BQ1774" s="1305"/>
    </row>
    <row r="1775" spans="1:69" ht="15" x14ac:dyDescent="0.25">
      <c r="A1775" s="1305"/>
      <c r="B1775" s="2050"/>
      <c r="C1775" s="1928"/>
      <c r="D1775" s="1313"/>
      <c r="E1775" s="1313"/>
      <c r="F1775" s="1931"/>
      <c r="G1775" s="1313"/>
      <c r="H1775" s="1345"/>
      <c r="I1775" s="1313"/>
      <c r="J1775" s="1345"/>
      <c r="K1775" s="1313"/>
      <c r="L1775" s="2773"/>
      <c r="M1775" s="1313"/>
      <c r="N1775" s="1345"/>
      <c r="O1775" s="1313"/>
      <c r="P1775" s="1313"/>
      <c r="Q1775" s="1307"/>
      <c r="R1775" s="1313"/>
      <c r="S1775" s="1313"/>
      <c r="T1775" s="1313"/>
      <c r="U1775" s="1313"/>
      <c r="V1775" s="2466"/>
      <c r="W1775" s="1904"/>
      <c r="X1775" s="2336"/>
      <c r="Y1775" s="1904"/>
      <c r="Z1775" s="2394"/>
      <c r="AA1775" s="1904"/>
      <c r="AB1775" s="1903"/>
      <c r="AC1775" s="1904"/>
      <c r="AD1775" s="1904"/>
      <c r="AE1775" s="1904"/>
      <c r="AF1775" s="1313"/>
      <c r="AG1775" s="1313"/>
      <c r="AH1775" s="1305"/>
      <c r="AI1775" s="1313"/>
      <c r="AJ1775" s="1313"/>
      <c r="AK1775" s="1313"/>
      <c r="AL1775" s="1313"/>
      <c r="AM1775" s="1313"/>
      <c r="AN1775" s="1905"/>
      <c r="AO1775" s="1345"/>
      <c r="AP1775" s="1313"/>
      <c r="AQ1775" s="1345"/>
      <c r="AR1775" s="1313"/>
      <c r="AS1775" s="1345"/>
      <c r="AT1775" s="1313"/>
      <c r="AU1775" s="1345"/>
      <c r="AV1775" s="1313"/>
      <c r="AW1775" s="1313"/>
      <c r="AX1775" s="1313"/>
      <c r="AY1775" s="1305"/>
      <c r="AZ1775" s="1313"/>
      <c r="BA1775" s="1313"/>
      <c r="BB1775" s="1313"/>
      <c r="BC1775" s="1313"/>
      <c r="BD1775" s="1313"/>
      <c r="BE1775" s="1903"/>
      <c r="BF1775" s="1904"/>
      <c r="BG1775" s="1903"/>
      <c r="BH1775" s="1904"/>
      <c r="BI1775" s="1903"/>
      <c r="BJ1775" s="1904"/>
      <c r="BK1775" s="1313"/>
      <c r="BL1775" s="1904"/>
      <c r="BM1775" s="1904"/>
      <c r="BN1775" s="1904"/>
      <c r="BO1775" s="1313"/>
      <c r="BP1775" s="1316">
        <f t="shared" si="804"/>
        <v>0</v>
      </c>
      <c r="BQ1775" s="1305"/>
    </row>
    <row r="1776" spans="1:69" ht="15" x14ac:dyDescent="0.25">
      <c r="A1776" s="1305"/>
      <c r="B1776" s="2050"/>
      <c r="C1776" s="1928"/>
      <c r="D1776" s="1313"/>
      <c r="E1776" s="1313"/>
      <c r="F1776" s="1931"/>
      <c r="G1776" s="1313"/>
      <c r="H1776" s="1345"/>
      <c r="I1776" s="1313"/>
      <c r="J1776" s="1345"/>
      <c r="K1776" s="1313"/>
      <c r="L1776" s="2773"/>
      <c r="M1776" s="1313"/>
      <c r="N1776" s="1345"/>
      <c r="O1776" s="1313"/>
      <c r="P1776" s="1313"/>
      <c r="Q1776" s="1307"/>
      <c r="R1776" s="1313"/>
      <c r="S1776" s="1313"/>
      <c r="T1776" s="1313"/>
      <c r="U1776" s="1313"/>
      <c r="V1776" s="2466"/>
      <c r="W1776" s="1904"/>
      <c r="X1776" s="2336"/>
      <c r="Y1776" s="1904"/>
      <c r="Z1776" s="2394"/>
      <c r="AA1776" s="1904"/>
      <c r="AB1776" s="1903"/>
      <c r="AC1776" s="1904"/>
      <c r="AD1776" s="1904"/>
      <c r="AE1776" s="1904"/>
      <c r="AF1776" s="1313"/>
      <c r="AG1776" s="1313"/>
      <c r="AH1776" s="1305"/>
      <c r="AI1776" s="1313"/>
      <c r="AJ1776" s="1313"/>
      <c r="AK1776" s="1313"/>
      <c r="AL1776" s="1313"/>
      <c r="AM1776" s="1313"/>
      <c r="AN1776" s="1905"/>
      <c r="AO1776" s="1345"/>
      <c r="AP1776" s="1313"/>
      <c r="AQ1776" s="1345"/>
      <c r="AR1776" s="1313"/>
      <c r="AS1776" s="1345"/>
      <c r="AT1776" s="1313"/>
      <c r="AU1776" s="1345"/>
      <c r="AV1776" s="1313"/>
      <c r="AW1776" s="1313"/>
      <c r="AX1776" s="1313"/>
      <c r="AY1776" s="1305"/>
      <c r="AZ1776" s="1313"/>
      <c r="BA1776" s="1313"/>
      <c r="BB1776" s="1313"/>
      <c r="BC1776" s="1313"/>
      <c r="BD1776" s="1313"/>
      <c r="BE1776" s="1903"/>
      <c r="BF1776" s="1904"/>
      <c r="BG1776" s="1903"/>
      <c r="BH1776" s="1904"/>
      <c r="BI1776" s="1903"/>
      <c r="BJ1776" s="1904"/>
      <c r="BK1776" s="1313"/>
      <c r="BL1776" s="1904"/>
      <c r="BM1776" s="1904"/>
      <c r="BN1776" s="1904"/>
      <c r="BO1776" s="1313"/>
      <c r="BP1776" s="1316">
        <f t="shared" si="804"/>
        <v>0</v>
      </c>
      <c r="BQ1776" s="1305"/>
    </row>
    <row r="1777" spans="1:69" ht="15" x14ac:dyDescent="0.25">
      <c r="A1777" s="1305"/>
      <c r="B1777" s="2050"/>
      <c r="C1777" s="1928"/>
      <c r="D1777" s="1313"/>
      <c r="E1777" s="1313"/>
      <c r="F1777" s="1931"/>
      <c r="G1777" s="1313"/>
      <c r="H1777" s="1345"/>
      <c r="I1777" s="1313"/>
      <c r="J1777" s="1345"/>
      <c r="K1777" s="1313"/>
      <c r="L1777" s="2773"/>
      <c r="M1777" s="1313"/>
      <c r="N1777" s="1345"/>
      <c r="O1777" s="1313"/>
      <c r="P1777" s="1313"/>
      <c r="Q1777" s="1307"/>
      <c r="R1777" s="1313"/>
      <c r="S1777" s="1313"/>
      <c r="T1777" s="1313"/>
      <c r="U1777" s="1313"/>
      <c r="V1777" s="2466"/>
      <c r="W1777" s="1904"/>
      <c r="X1777" s="2336"/>
      <c r="Y1777" s="1904"/>
      <c r="Z1777" s="2394"/>
      <c r="AA1777" s="1904"/>
      <c r="AB1777" s="1903"/>
      <c r="AC1777" s="1904"/>
      <c r="AD1777" s="1904"/>
      <c r="AE1777" s="1904"/>
      <c r="AF1777" s="1313"/>
      <c r="AG1777" s="1313"/>
      <c r="AH1777" s="1305"/>
      <c r="AI1777" s="1313"/>
      <c r="AJ1777" s="1313"/>
      <c r="AK1777" s="1313"/>
      <c r="AL1777" s="1313"/>
      <c r="AM1777" s="1313"/>
      <c r="AN1777" s="1905"/>
      <c r="AO1777" s="1345"/>
      <c r="AP1777" s="1313"/>
      <c r="AQ1777" s="1345"/>
      <c r="AR1777" s="1313"/>
      <c r="AS1777" s="1345"/>
      <c r="AT1777" s="1313"/>
      <c r="AU1777" s="1345"/>
      <c r="AV1777" s="1313"/>
      <c r="AW1777" s="1313"/>
      <c r="AX1777" s="1313"/>
      <c r="AY1777" s="1305"/>
      <c r="AZ1777" s="1313"/>
      <c r="BA1777" s="1313"/>
      <c r="BB1777" s="1313"/>
      <c r="BC1777" s="1313"/>
      <c r="BD1777" s="1313"/>
      <c r="BE1777" s="1903"/>
      <c r="BF1777" s="1904"/>
      <c r="BG1777" s="1903"/>
      <c r="BH1777" s="1904"/>
      <c r="BI1777" s="1903"/>
      <c r="BJ1777" s="1904"/>
      <c r="BK1777" s="1313"/>
      <c r="BL1777" s="1904"/>
      <c r="BM1777" s="1904"/>
      <c r="BN1777" s="1904"/>
      <c r="BO1777" s="1313"/>
      <c r="BP1777" s="1316">
        <f t="shared" si="804"/>
        <v>0</v>
      </c>
      <c r="BQ1777" s="1305"/>
    </row>
    <row r="1778" spans="1:69" ht="15" x14ac:dyDescent="0.25">
      <c r="A1778" s="1305"/>
      <c r="B1778" s="2050"/>
      <c r="C1778" s="1928"/>
      <c r="D1778" s="1313"/>
      <c r="E1778" s="1313"/>
      <c r="F1778" s="1931"/>
      <c r="G1778" s="1313"/>
      <c r="H1778" s="1345"/>
      <c r="I1778" s="1313"/>
      <c r="J1778" s="1345"/>
      <c r="K1778" s="1313"/>
      <c r="L1778" s="2773"/>
      <c r="M1778" s="1313"/>
      <c r="N1778" s="1345"/>
      <c r="O1778" s="1313"/>
      <c r="P1778" s="1313"/>
      <c r="Q1778" s="1307"/>
      <c r="R1778" s="1313"/>
      <c r="S1778" s="1313"/>
      <c r="T1778" s="1313"/>
      <c r="U1778" s="1313"/>
      <c r="V1778" s="2466"/>
      <c r="W1778" s="1904"/>
      <c r="X1778" s="2336"/>
      <c r="Y1778" s="1904"/>
      <c r="Z1778" s="2394"/>
      <c r="AA1778" s="1904"/>
      <c r="AB1778" s="1903"/>
      <c r="AC1778" s="1904"/>
      <c r="AD1778" s="1904"/>
      <c r="AE1778" s="1904"/>
      <c r="AF1778" s="1313"/>
      <c r="AG1778" s="1313"/>
      <c r="AH1778" s="1305"/>
      <c r="AI1778" s="1313"/>
      <c r="AJ1778" s="1313"/>
      <c r="AK1778" s="1313"/>
      <c r="AL1778" s="1313"/>
      <c r="AM1778" s="1313"/>
      <c r="AN1778" s="1905"/>
      <c r="AO1778" s="1345"/>
      <c r="AP1778" s="1313"/>
      <c r="AQ1778" s="1345"/>
      <c r="AR1778" s="1313"/>
      <c r="AS1778" s="1345"/>
      <c r="AT1778" s="1313"/>
      <c r="AU1778" s="1345"/>
      <c r="AV1778" s="1313"/>
      <c r="AW1778" s="1313"/>
      <c r="AX1778" s="1313"/>
      <c r="AY1778" s="1305"/>
      <c r="AZ1778" s="1313"/>
      <c r="BA1778" s="1313"/>
      <c r="BB1778" s="1313"/>
      <c r="BC1778" s="1313"/>
      <c r="BD1778" s="1313"/>
      <c r="BE1778" s="1903"/>
      <c r="BF1778" s="1904"/>
      <c r="BG1778" s="1903"/>
      <c r="BH1778" s="1904"/>
      <c r="BI1778" s="1903"/>
      <c r="BJ1778" s="1904"/>
      <c r="BK1778" s="1313"/>
      <c r="BL1778" s="1904"/>
      <c r="BM1778" s="1904"/>
      <c r="BN1778" s="1904"/>
      <c r="BO1778" s="1313"/>
      <c r="BP1778" s="1316">
        <f t="shared" si="804"/>
        <v>0</v>
      </c>
      <c r="BQ1778" s="1305"/>
    </row>
    <row r="1779" spans="1:69" ht="15" x14ac:dyDescent="0.25">
      <c r="A1779" s="1305"/>
      <c r="B1779" s="2050"/>
      <c r="C1779" s="1928"/>
      <c r="D1779" s="1313"/>
      <c r="E1779" s="1313"/>
      <c r="F1779" s="1931"/>
      <c r="G1779" s="1313"/>
      <c r="H1779" s="1345"/>
      <c r="I1779" s="1313"/>
      <c r="J1779" s="1345"/>
      <c r="K1779" s="1313"/>
      <c r="L1779" s="2773"/>
      <c r="M1779" s="1313"/>
      <c r="N1779" s="1345"/>
      <c r="O1779" s="1313"/>
      <c r="P1779" s="1313"/>
      <c r="Q1779" s="1307"/>
      <c r="R1779" s="1313"/>
      <c r="S1779" s="1313"/>
      <c r="T1779" s="1313"/>
      <c r="U1779" s="1313"/>
      <c r="V1779" s="2466"/>
      <c r="W1779" s="1904"/>
      <c r="X1779" s="2336"/>
      <c r="Y1779" s="1904"/>
      <c r="Z1779" s="2394"/>
      <c r="AA1779" s="1904"/>
      <c r="AB1779" s="1903"/>
      <c r="AC1779" s="1904"/>
      <c r="AD1779" s="1904"/>
      <c r="AE1779" s="1904"/>
      <c r="AF1779" s="1313"/>
      <c r="AG1779" s="1313"/>
      <c r="AH1779" s="1305"/>
      <c r="AI1779" s="1313"/>
      <c r="AJ1779" s="1313"/>
      <c r="AK1779" s="1313"/>
      <c r="AL1779" s="1313"/>
      <c r="AM1779" s="1313"/>
      <c r="AN1779" s="1905"/>
      <c r="AO1779" s="1345"/>
      <c r="AP1779" s="1313"/>
      <c r="AQ1779" s="1345"/>
      <c r="AR1779" s="1313"/>
      <c r="AS1779" s="1345"/>
      <c r="AT1779" s="1313"/>
      <c r="AU1779" s="1345"/>
      <c r="AV1779" s="1313"/>
      <c r="AW1779" s="1313"/>
      <c r="AX1779" s="1313"/>
      <c r="AY1779" s="1305"/>
      <c r="AZ1779" s="1313"/>
      <c r="BA1779" s="1313"/>
      <c r="BB1779" s="1313"/>
      <c r="BC1779" s="1313"/>
      <c r="BD1779" s="1313"/>
      <c r="BE1779" s="1903"/>
      <c r="BF1779" s="1904"/>
      <c r="BG1779" s="1903"/>
      <c r="BH1779" s="1904"/>
      <c r="BI1779" s="1903"/>
      <c r="BJ1779" s="1904"/>
      <c r="BK1779" s="1313"/>
      <c r="BL1779" s="1904"/>
      <c r="BM1779" s="1904"/>
      <c r="BN1779" s="1904"/>
      <c r="BO1779" s="1313"/>
      <c r="BP1779" s="1316">
        <f t="shared" si="804"/>
        <v>0</v>
      </c>
      <c r="BQ1779" s="1305"/>
    </row>
    <row r="1780" spans="1:69" ht="15" x14ac:dyDescent="0.25">
      <c r="A1780" s="1305"/>
      <c r="B1780" s="2050"/>
      <c r="C1780" s="1928"/>
      <c r="D1780" s="1313"/>
      <c r="E1780" s="1313"/>
      <c r="F1780" s="1931"/>
      <c r="G1780" s="1313"/>
      <c r="H1780" s="1345"/>
      <c r="I1780" s="1313"/>
      <c r="J1780" s="1345"/>
      <c r="K1780" s="1313"/>
      <c r="L1780" s="2773"/>
      <c r="M1780" s="1313"/>
      <c r="N1780" s="1345"/>
      <c r="O1780" s="1313"/>
      <c r="P1780" s="1313"/>
      <c r="Q1780" s="1307"/>
      <c r="R1780" s="1313"/>
      <c r="S1780" s="1313"/>
      <c r="T1780" s="1313"/>
      <c r="U1780" s="1313"/>
      <c r="V1780" s="2466"/>
      <c r="W1780" s="1904"/>
      <c r="X1780" s="2336"/>
      <c r="Y1780" s="1904"/>
      <c r="Z1780" s="2394"/>
      <c r="AA1780" s="1904"/>
      <c r="AB1780" s="1903"/>
      <c r="AC1780" s="1904"/>
      <c r="AD1780" s="1904"/>
      <c r="AE1780" s="1904"/>
      <c r="AF1780" s="1313"/>
      <c r="AG1780" s="1313"/>
      <c r="AH1780" s="1305"/>
      <c r="AI1780" s="1313"/>
      <c r="AJ1780" s="1313"/>
      <c r="AK1780" s="1313"/>
      <c r="AL1780" s="1313"/>
      <c r="AM1780" s="1313"/>
      <c r="AN1780" s="1905"/>
      <c r="AO1780" s="1345"/>
      <c r="AP1780" s="1313"/>
      <c r="AQ1780" s="1345"/>
      <c r="AR1780" s="1313"/>
      <c r="AS1780" s="1345"/>
      <c r="AT1780" s="1313"/>
      <c r="AU1780" s="1345"/>
      <c r="AV1780" s="1313"/>
      <c r="AW1780" s="1313"/>
      <c r="AX1780" s="1313"/>
      <c r="AY1780" s="1305"/>
      <c r="AZ1780" s="1313"/>
      <c r="BA1780" s="1313"/>
      <c r="BB1780" s="1313"/>
      <c r="BC1780" s="1313"/>
      <c r="BD1780" s="1313"/>
      <c r="BE1780" s="1903"/>
      <c r="BF1780" s="1904"/>
      <c r="BG1780" s="1903"/>
      <c r="BH1780" s="1904"/>
      <c r="BI1780" s="1903"/>
      <c r="BJ1780" s="1904"/>
      <c r="BK1780" s="1313"/>
      <c r="BL1780" s="1904"/>
      <c r="BM1780" s="1904"/>
      <c r="BN1780" s="1904"/>
      <c r="BO1780" s="1313"/>
      <c r="BP1780" s="1316">
        <f t="shared" si="804"/>
        <v>0</v>
      </c>
      <c r="BQ1780" s="1305"/>
    </row>
    <row r="1781" spans="1:69" ht="15" x14ac:dyDescent="0.25">
      <c r="A1781" s="1305"/>
      <c r="B1781" s="2050"/>
      <c r="C1781" s="1928"/>
      <c r="D1781" s="1313"/>
      <c r="E1781" s="1313"/>
      <c r="F1781" s="1931"/>
      <c r="G1781" s="1313"/>
      <c r="H1781" s="1345"/>
      <c r="I1781" s="1313"/>
      <c r="J1781" s="1345"/>
      <c r="K1781" s="1313"/>
      <c r="L1781" s="2773"/>
      <c r="M1781" s="1313"/>
      <c r="N1781" s="1345"/>
      <c r="O1781" s="1313"/>
      <c r="P1781" s="1313"/>
      <c r="Q1781" s="1307"/>
      <c r="R1781" s="1313"/>
      <c r="S1781" s="1313"/>
      <c r="T1781" s="1313"/>
      <c r="U1781" s="1313"/>
      <c r="V1781" s="2466"/>
      <c r="W1781" s="1904"/>
      <c r="X1781" s="2336"/>
      <c r="Y1781" s="1904"/>
      <c r="Z1781" s="2394"/>
      <c r="AA1781" s="1904"/>
      <c r="AB1781" s="1903"/>
      <c r="AC1781" s="1904"/>
      <c r="AD1781" s="1904"/>
      <c r="AE1781" s="1904"/>
      <c r="AF1781" s="1313"/>
      <c r="AG1781" s="1313"/>
      <c r="AH1781" s="1305"/>
      <c r="AI1781" s="1313"/>
      <c r="AJ1781" s="1313"/>
      <c r="AK1781" s="1313"/>
      <c r="AL1781" s="1313"/>
      <c r="AM1781" s="1313"/>
      <c r="AN1781" s="1905"/>
      <c r="AO1781" s="1345"/>
      <c r="AP1781" s="1313"/>
      <c r="AQ1781" s="1345"/>
      <c r="AR1781" s="1313"/>
      <c r="AS1781" s="1345"/>
      <c r="AT1781" s="1313"/>
      <c r="AU1781" s="1345"/>
      <c r="AV1781" s="1313"/>
      <c r="AW1781" s="1313"/>
      <c r="AX1781" s="1313"/>
      <c r="AY1781" s="1305"/>
      <c r="AZ1781" s="1313"/>
      <c r="BA1781" s="1313"/>
      <c r="BB1781" s="1313"/>
      <c r="BC1781" s="1313"/>
      <c r="BD1781" s="1313"/>
      <c r="BE1781" s="1903"/>
      <c r="BF1781" s="1904"/>
      <c r="BG1781" s="1903"/>
      <c r="BH1781" s="1904"/>
      <c r="BI1781" s="1903"/>
      <c r="BJ1781" s="1904"/>
      <c r="BK1781" s="1313"/>
      <c r="BL1781" s="1904"/>
      <c r="BM1781" s="1904"/>
      <c r="BN1781" s="1904"/>
      <c r="BO1781" s="1313"/>
      <c r="BP1781" s="1316">
        <f t="shared" si="804"/>
        <v>0</v>
      </c>
      <c r="BQ1781" s="1305"/>
    </row>
    <row r="1782" spans="1:69" ht="15" x14ac:dyDescent="0.25">
      <c r="A1782" s="1305"/>
      <c r="B1782" s="2050"/>
      <c r="C1782" s="1928"/>
      <c r="D1782" s="1313"/>
      <c r="E1782" s="1313"/>
      <c r="F1782" s="1931"/>
      <c r="G1782" s="1313"/>
      <c r="H1782" s="1345"/>
      <c r="I1782" s="1313"/>
      <c r="J1782" s="1345"/>
      <c r="K1782" s="1313"/>
      <c r="L1782" s="2773"/>
      <c r="M1782" s="1313"/>
      <c r="N1782" s="1345"/>
      <c r="O1782" s="1313"/>
      <c r="P1782" s="1313"/>
      <c r="Q1782" s="1307"/>
      <c r="R1782" s="1313"/>
      <c r="S1782" s="1313"/>
      <c r="T1782" s="1313"/>
      <c r="U1782" s="1313"/>
      <c r="V1782" s="2466"/>
      <c r="W1782" s="1904"/>
      <c r="X1782" s="2336"/>
      <c r="Y1782" s="1904"/>
      <c r="Z1782" s="2394"/>
      <c r="AA1782" s="1904"/>
      <c r="AB1782" s="1903"/>
      <c r="AC1782" s="1904"/>
      <c r="AD1782" s="1904"/>
      <c r="AE1782" s="1904"/>
      <c r="AF1782" s="1313"/>
      <c r="AG1782" s="1313"/>
      <c r="AH1782" s="1305"/>
      <c r="AI1782" s="1313"/>
      <c r="AJ1782" s="1313"/>
      <c r="AK1782" s="1313"/>
      <c r="AL1782" s="1313"/>
      <c r="AM1782" s="1313"/>
      <c r="AN1782" s="1905"/>
      <c r="AO1782" s="1345"/>
      <c r="AP1782" s="1313"/>
      <c r="AQ1782" s="1345"/>
      <c r="AR1782" s="1313"/>
      <c r="AS1782" s="1345"/>
      <c r="AT1782" s="1313"/>
      <c r="AU1782" s="1345"/>
      <c r="AV1782" s="1313"/>
      <c r="AW1782" s="1313"/>
      <c r="AX1782" s="1313"/>
      <c r="AY1782" s="1305"/>
      <c r="AZ1782" s="1313"/>
      <c r="BA1782" s="1313"/>
      <c r="BB1782" s="1313"/>
      <c r="BC1782" s="1313"/>
      <c r="BD1782" s="1313"/>
      <c r="BE1782" s="1903"/>
      <c r="BF1782" s="1904"/>
      <c r="BG1782" s="1903"/>
      <c r="BH1782" s="1904"/>
      <c r="BI1782" s="1903"/>
      <c r="BJ1782" s="1904"/>
      <c r="BK1782" s="1313"/>
      <c r="BL1782" s="1904"/>
      <c r="BM1782" s="1904"/>
      <c r="BN1782" s="1904"/>
      <c r="BO1782" s="1313"/>
      <c r="BP1782" s="1316">
        <f t="shared" si="804"/>
        <v>0</v>
      </c>
      <c r="BQ1782" s="1305"/>
    </row>
    <row r="1783" spans="1:69" ht="15" x14ac:dyDescent="0.25">
      <c r="A1783" s="1305"/>
      <c r="B1783" s="2050"/>
      <c r="C1783" s="1928"/>
      <c r="D1783" s="1313"/>
      <c r="E1783" s="1313"/>
      <c r="F1783" s="1931"/>
      <c r="G1783" s="1313"/>
      <c r="H1783" s="1345"/>
      <c r="I1783" s="1313"/>
      <c r="J1783" s="1345"/>
      <c r="K1783" s="1313"/>
      <c r="L1783" s="2773"/>
      <c r="M1783" s="1313"/>
      <c r="N1783" s="1345"/>
      <c r="O1783" s="1313"/>
      <c r="P1783" s="1313"/>
      <c r="Q1783" s="1307"/>
      <c r="R1783" s="1313"/>
      <c r="S1783" s="1313"/>
      <c r="T1783" s="1313"/>
      <c r="U1783" s="1313"/>
      <c r="V1783" s="2466"/>
      <c r="W1783" s="1904"/>
      <c r="X1783" s="2336"/>
      <c r="Y1783" s="1904"/>
      <c r="Z1783" s="2394"/>
      <c r="AA1783" s="1904"/>
      <c r="AB1783" s="1903"/>
      <c r="AC1783" s="1904"/>
      <c r="AD1783" s="1904"/>
      <c r="AE1783" s="1904"/>
      <c r="AF1783" s="1313"/>
      <c r="AG1783" s="1313"/>
      <c r="AH1783" s="1305"/>
      <c r="AI1783" s="1313"/>
      <c r="AJ1783" s="1313"/>
      <c r="AK1783" s="1313"/>
      <c r="AL1783" s="1313"/>
      <c r="AM1783" s="1313"/>
      <c r="AN1783" s="1905"/>
      <c r="AO1783" s="1345"/>
      <c r="AP1783" s="1313"/>
      <c r="AQ1783" s="1345"/>
      <c r="AR1783" s="1313"/>
      <c r="AS1783" s="1345"/>
      <c r="AT1783" s="1313"/>
      <c r="AU1783" s="1345"/>
      <c r="AV1783" s="1313"/>
      <c r="AW1783" s="1313"/>
      <c r="AX1783" s="1313"/>
      <c r="AY1783" s="1305"/>
      <c r="AZ1783" s="1313"/>
      <c r="BA1783" s="1313"/>
      <c r="BB1783" s="1313"/>
      <c r="BC1783" s="1313"/>
      <c r="BD1783" s="1313"/>
      <c r="BE1783" s="1903"/>
      <c r="BF1783" s="1904"/>
      <c r="BG1783" s="1903"/>
      <c r="BH1783" s="1904"/>
      <c r="BI1783" s="1903"/>
      <c r="BJ1783" s="1904"/>
      <c r="BK1783" s="1313"/>
      <c r="BL1783" s="1904"/>
      <c r="BM1783" s="1904"/>
      <c r="BN1783" s="1904"/>
      <c r="BO1783" s="1313"/>
      <c r="BP1783" s="1316">
        <f t="shared" si="804"/>
        <v>0</v>
      </c>
      <c r="BQ1783" s="1305"/>
    </row>
    <row r="1784" spans="1:69" ht="15" x14ac:dyDescent="0.25">
      <c r="A1784" s="1305"/>
      <c r="B1784" s="2050"/>
      <c r="C1784" s="1928"/>
      <c r="D1784" s="1313"/>
      <c r="E1784" s="1313"/>
      <c r="F1784" s="1931"/>
      <c r="G1784" s="1313"/>
      <c r="H1784" s="1345"/>
      <c r="I1784" s="1313"/>
      <c r="J1784" s="1345"/>
      <c r="K1784" s="1313"/>
      <c r="L1784" s="2773"/>
      <c r="M1784" s="1313"/>
      <c r="N1784" s="1345"/>
      <c r="O1784" s="1313"/>
      <c r="P1784" s="1313"/>
      <c r="Q1784" s="1307"/>
      <c r="R1784" s="1313"/>
      <c r="S1784" s="1313"/>
      <c r="T1784" s="1313"/>
      <c r="U1784" s="1313"/>
      <c r="V1784" s="2466"/>
      <c r="W1784" s="1904"/>
      <c r="X1784" s="2336"/>
      <c r="Y1784" s="1904"/>
      <c r="Z1784" s="2394"/>
      <c r="AA1784" s="1904"/>
      <c r="AB1784" s="1903"/>
      <c r="AC1784" s="1904"/>
      <c r="AD1784" s="1904"/>
      <c r="AE1784" s="1904"/>
      <c r="AF1784" s="1313"/>
      <c r="AG1784" s="1313"/>
      <c r="AH1784" s="1305"/>
      <c r="AI1784" s="1313"/>
      <c r="AJ1784" s="1313"/>
      <c r="AK1784" s="1313"/>
      <c r="AL1784" s="1313"/>
      <c r="AM1784" s="1313"/>
      <c r="AN1784" s="1905"/>
      <c r="AO1784" s="1345"/>
      <c r="AP1784" s="1313"/>
      <c r="AQ1784" s="1345"/>
      <c r="AR1784" s="1313"/>
      <c r="AS1784" s="1345"/>
      <c r="AT1784" s="1313"/>
      <c r="AU1784" s="1345"/>
      <c r="AV1784" s="1313"/>
      <c r="AW1784" s="1313"/>
      <c r="AX1784" s="1313"/>
      <c r="AY1784" s="1305"/>
      <c r="AZ1784" s="1313"/>
      <c r="BA1784" s="1313"/>
      <c r="BB1784" s="1313"/>
      <c r="BC1784" s="1313"/>
      <c r="BD1784" s="1313"/>
      <c r="BE1784" s="1903"/>
      <c r="BF1784" s="1904"/>
      <c r="BG1784" s="1903"/>
      <c r="BH1784" s="1904"/>
      <c r="BI1784" s="1903"/>
      <c r="BJ1784" s="1904"/>
      <c r="BK1784" s="1313"/>
      <c r="BL1784" s="1904"/>
      <c r="BM1784" s="1904"/>
      <c r="BN1784" s="1904"/>
      <c r="BO1784" s="1313"/>
      <c r="BP1784" s="1316">
        <f t="shared" si="804"/>
        <v>0</v>
      </c>
      <c r="BQ1784" s="1305"/>
    </row>
    <row r="1785" spans="1:69" ht="15" x14ac:dyDescent="0.25">
      <c r="A1785" s="1305"/>
      <c r="B1785" s="2050"/>
      <c r="C1785" s="1928"/>
      <c r="D1785" s="1313"/>
      <c r="E1785" s="1313"/>
      <c r="F1785" s="1931"/>
      <c r="G1785" s="1313"/>
      <c r="H1785" s="1345"/>
      <c r="I1785" s="1313"/>
      <c r="J1785" s="1345"/>
      <c r="K1785" s="1313"/>
      <c r="L1785" s="2773"/>
      <c r="M1785" s="1313"/>
      <c r="N1785" s="1345"/>
      <c r="O1785" s="1313"/>
      <c r="P1785" s="1313"/>
      <c r="Q1785" s="1307"/>
      <c r="R1785" s="1313"/>
      <c r="S1785" s="1313"/>
      <c r="T1785" s="1313"/>
      <c r="U1785" s="1313"/>
      <c r="V1785" s="2466"/>
      <c r="W1785" s="1904"/>
      <c r="X1785" s="2336"/>
      <c r="Y1785" s="1904"/>
      <c r="Z1785" s="2394"/>
      <c r="AA1785" s="1904"/>
      <c r="AB1785" s="1903"/>
      <c r="AC1785" s="1904"/>
      <c r="AD1785" s="1904"/>
      <c r="AE1785" s="1904"/>
      <c r="AF1785" s="1313"/>
      <c r="AG1785" s="1313"/>
      <c r="AH1785" s="1305"/>
      <c r="AI1785" s="1313"/>
      <c r="AJ1785" s="1313"/>
      <c r="AK1785" s="1313"/>
      <c r="AL1785" s="1313"/>
      <c r="AM1785" s="1313"/>
      <c r="AN1785" s="1905"/>
      <c r="AO1785" s="1345"/>
      <c r="AP1785" s="1313"/>
      <c r="AQ1785" s="1345"/>
      <c r="AR1785" s="1313"/>
      <c r="AS1785" s="1345"/>
      <c r="AT1785" s="1313"/>
      <c r="AU1785" s="1345"/>
      <c r="AV1785" s="1313"/>
      <c r="AW1785" s="1313"/>
      <c r="AX1785" s="1313"/>
      <c r="AY1785" s="1305"/>
      <c r="AZ1785" s="1313"/>
      <c r="BA1785" s="1313"/>
      <c r="BB1785" s="1313"/>
      <c r="BC1785" s="1313"/>
      <c r="BD1785" s="1313"/>
      <c r="BE1785" s="1903"/>
      <c r="BF1785" s="1904"/>
      <c r="BG1785" s="1903"/>
      <c r="BH1785" s="1904"/>
      <c r="BI1785" s="1903"/>
      <c r="BJ1785" s="1904"/>
      <c r="BK1785" s="1313"/>
      <c r="BL1785" s="1904"/>
      <c r="BM1785" s="1904"/>
      <c r="BN1785" s="1904"/>
      <c r="BO1785" s="1313"/>
      <c r="BP1785" s="1316">
        <f t="shared" si="804"/>
        <v>0</v>
      </c>
      <c r="BQ1785" s="1305"/>
    </row>
    <row r="1786" spans="1:69" ht="15" x14ac:dyDescent="0.25">
      <c r="A1786" s="1305"/>
      <c r="B1786" s="2050"/>
      <c r="C1786" s="1928"/>
      <c r="D1786" s="1313"/>
      <c r="E1786" s="1313"/>
      <c r="F1786" s="1931"/>
      <c r="G1786" s="1313"/>
      <c r="H1786" s="1345"/>
      <c r="I1786" s="1313"/>
      <c r="J1786" s="1345"/>
      <c r="K1786" s="1313"/>
      <c r="L1786" s="2773"/>
      <c r="M1786" s="1313"/>
      <c r="N1786" s="1345"/>
      <c r="O1786" s="1313"/>
      <c r="P1786" s="1313"/>
      <c r="Q1786" s="1307"/>
      <c r="R1786" s="1313"/>
      <c r="S1786" s="1313"/>
      <c r="T1786" s="1313"/>
      <c r="U1786" s="1313"/>
      <c r="V1786" s="2466"/>
      <c r="W1786" s="1904"/>
      <c r="X1786" s="2336"/>
      <c r="Y1786" s="1904"/>
      <c r="Z1786" s="2394"/>
      <c r="AA1786" s="1904"/>
      <c r="AB1786" s="1903"/>
      <c r="AC1786" s="1904"/>
      <c r="AD1786" s="1904"/>
      <c r="AE1786" s="1904"/>
      <c r="AF1786" s="1313"/>
      <c r="AG1786" s="1313"/>
      <c r="AH1786" s="1305"/>
      <c r="AI1786" s="1313"/>
      <c r="AJ1786" s="1313"/>
      <c r="AK1786" s="1313"/>
      <c r="AL1786" s="1313"/>
      <c r="AM1786" s="1313"/>
      <c r="AN1786" s="1905"/>
      <c r="AO1786" s="1345"/>
      <c r="AP1786" s="1313"/>
      <c r="AQ1786" s="1345"/>
      <c r="AR1786" s="1313"/>
      <c r="AS1786" s="1345"/>
      <c r="AT1786" s="1313"/>
      <c r="AU1786" s="1345"/>
      <c r="AV1786" s="1313"/>
      <c r="AW1786" s="1313"/>
      <c r="AX1786" s="1313"/>
      <c r="AY1786" s="1305"/>
      <c r="AZ1786" s="1313"/>
      <c r="BA1786" s="1313"/>
      <c r="BB1786" s="1313"/>
      <c r="BC1786" s="1313"/>
      <c r="BD1786" s="1313"/>
      <c r="BE1786" s="1903"/>
      <c r="BF1786" s="1904"/>
      <c r="BG1786" s="1903"/>
      <c r="BH1786" s="1904"/>
      <c r="BI1786" s="1903"/>
      <c r="BJ1786" s="1904"/>
      <c r="BK1786" s="1313"/>
      <c r="BL1786" s="1904"/>
      <c r="BM1786" s="1904"/>
      <c r="BN1786" s="1904"/>
      <c r="BO1786" s="1313"/>
      <c r="BP1786" s="1316">
        <f t="shared" si="804"/>
        <v>0</v>
      </c>
      <c r="BQ1786" s="1305"/>
    </row>
    <row r="1787" spans="1:69" ht="15" x14ac:dyDescent="0.25">
      <c r="A1787" s="1305"/>
      <c r="B1787" s="2050"/>
      <c r="C1787" s="1928"/>
      <c r="D1787" s="1313"/>
      <c r="E1787" s="1313"/>
      <c r="F1787" s="1931"/>
      <c r="G1787" s="1313"/>
      <c r="H1787" s="1345"/>
      <c r="I1787" s="1313"/>
      <c r="J1787" s="1345"/>
      <c r="K1787" s="1313"/>
      <c r="L1787" s="2773"/>
      <c r="M1787" s="1313"/>
      <c r="N1787" s="1345"/>
      <c r="O1787" s="1313"/>
      <c r="P1787" s="1313"/>
      <c r="Q1787" s="1307"/>
      <c r="R1787" s="1313"/>
      <c r="S1787" s="1313"/>
      <c r="T1787" s="1313"/>
      <c r="U1787" s="1313"/>
      <c r="V1787" s="2466"/>
      <c r="W1787" s="1904"/>
      <c r="X1787" s="2336"/>
      <c r="Y1787" s="1904"/>
      <c r="Z1787" s="2394"/>
      <c r="AA1787" s="1904"/>
      <c r="AB1787" s="1903"/>
      <c r="AC1787" s="1904"/>
      <c r="AD1787" s="1904"/>
      <c r="AE1787" s="1904"/>
      <c r="AF1787" s="1313"/>
      <c r="AG1787" s="1313"/>
      <c r="AH1787" s="1305"/>
      <c r="AI1787" s="1313"/>
      <c r="AJ1787" s="1313"/>
      <c r="AK1787" s="1313"/>
      <c r="AL1787" s="1313"/>
      <c r="AM1787" s="1313"/>
      <c r="AN1787" s="1905"/>
      <c r="AO1787" s="1345"/>
      <c r="AP1787" s="1313"/>
      <c r="AQ1787" s="1345"/>
      <c r="AR1787" s="1313"/>
      <c r="AS1787" s="1345"/>
      <c r="AT1787" s="1313"/>
      <c r="AU1787" s="1345"/>
      <c r="AV1787" s="1313"/>
      <c r="AW1787" s="1313"/>
      <c r="AX1787" s="1313"/>
      <c r="AY1787" s="1305"/>
      <c r="AZ1787" s="1313"/>
      <c r="BA1787" s="1313"/>
      <c r="BB1787" s="1313"/>
      <c r="BC1787" s="1313"/>
      <c r="BD1787" s="1313"/>
      <c r="BE1787" s="1903"/>
      <c r="BF1787" s="1904"/>
      <c r="BG1787" s="1903"/>
      <c r="BH1787" s="1904"/>
      <c r="BI1787" s="1903"/>
      <c r="BJ1787" s="1904"/>
      <c r="BK1787" s="1313"/>
      <c r="BL1787" s="1904"/>
      <c r="BM1787" s="1904"/>
      <c r="BN1787" s="1904"/>
      <c r="BO1787" s="1313"/>
      <c r="BP1787" s="1316">
        <f t="shared" si="804"/>
        <v>0</v>
      </c>
      <c r="BQ1787" s="1305"/>
    </row>
    <row r="1788" spans="1:69" ht="15" x14ac:dyDescent="0.25">
      <c r="A1788" s="1305"/>
      <c r="B1788" s="2050"/>
      <c r="C1788" s="1928"/>
      <c r="D1788" s="1313"/>
      <c r="E1788" s="1313"/>
      <c r="F1788" s="1931"/>
      <c r="G1788" s="1313"/>
      <c r="H1788" s="1345"/>
      <c r="I1788" s="1313"/>
      <c r="J1788" s="1345"/>
      <c r="K1788" s="1313"/>
      <c r="L1788" s="2773"/>
      <c r="M1788" s="1313"/>
      <c r="N1788" s="1345"/>
      <c r="O1788" s="1313"/>
      <c r="P1788" s="1313"/>
      <c r="Q1788" s="1307"/>
      <c r="R1788" s="1313"/>
      <c r="S1788" s="1313"/>
      <c r="T1788" s="1313"/>
      <c r="U1788" s="1313"/>
      <c r="V1788" s="2466"/>
      <c r="W1788" s="1904"/>
      <c r="X1788" s="2336"/>
      <c r="Y1788" s="1904"/>
      <c r="Z1788" s="2394"/>
      <c r="AA1788" s="1904"/>
      <c r="AB1788" s="1903"/>
      <c r="AC1788" s="1904"/>
      <c r="AD1788" s="1904"/>
      <c r="AE1788" s="1904"/>
      <c r="AF1788" s="1313"/>
      <c r="AG1788" s="1313"/>
      <c r="AH1788" s="1305"/>
      <c r="AI1788" s="1313"/>
      <c r="AJ1788" s="1313"/>
      <c r="AK1788" s="1313"/>
      <c r="AL1788" s="1313"/>
      <c r="AM1788" s="1313"/>
      <c r="AN1788" s="1905"/>
      <c r="AO1788" s="1345"/>
      <c r="AP1788" s="1313"/>
      <c r="AQ1788" s="1345"/>
      <c r="AR1788" s="1313"/>
      <c r="AS1788" s="1345"/>
      <c r="AT1788" s="1313"/>
      <c r="AU1788" s="1345"/>
      <c r="AV1788" s="1313"/>
      <c r="AW1788" s="1313"/>
      <c r="AX1788" s="1313"/>
      <c r="AY1788" s="1305"/>
      <c r="AZ1788" s="1313"/>
      <c r="BA1788" s="1313"/>
      <c r="BB1788" s="1313"/>
      <c r="BC1788" s="1313"/>
      <c r="BD1788" s="1313"/>
      <c r="BE1788" s="1903"/>
      <c r="BF1788" s="1904"/>
      <c r="BG1788" s="1903"/>
      <c r="BH1788" s="1904"/>
      <c r="BI1788" s="1903"/>
      <c r="BJ1788" s="1904"/>
      <c r="BK1788" s="1313"/>
      <c r="BL1788" s="1904"/>
      <c r="BM1788" s="1904"/>
      <c r="BN1788" s="1904"/>
      <c r="BO1788" s="1313"/>
      <c r="BP1788" s="1316">
        <f t="shared" si="804"/>
        <v>0</v>
      </c>
      <c r="BQ1788" s="1305"/>
    </row>
    <row r="1789" spans="1:69" ht="15" x14ac:dyDescent="0.25">
      <c r="A1789" s="1305"/>
      <c r="B1789" s="2050"/>
      <c r="C1789" s="1928"/>
      <c r="D1789" s="1313"/>
      <c r="E1789" s="1313"/>
      <c r="F1789" s="1931"/>
      <c r="G1789" s="1313"/>
      <c r="H1789" s="1345"/>
      <c r="I1789" s="1313"/>
      <c r="J1789" s="1345"/>
      <c r="K1789" s="1313"/>
      <c r="L1789" s="2773"/>
      <c r="M1789" s="1313"/>
      <c r="N1789" s="1345"/>
      <c r="O1789" s="1313"/>
      <c r="P1789" s="1313"/>
      <c r="Q1789" s="1307"/>
      <c r="R1789" s="1313"/>
      <c r="S1789" s="1313"/>
      <c r="T1789" s="1313"/>
      <c r="U1789" s="1313"/>
      <c r="V1789" s="2466"/>
      <c r="W1789" s="1904"/>
      <c r="X1789" s="2336"/>
      <c r="Y1789" s="1904"/>
      <c r="Z1789" s="2394"/>
      <c r="AA1789" s="1904"/>
      <c r="AB1789" s="1903"/>
      <c r="AC1789" s="1904"/>
      <c r="AD1789" s="1904"/>
      <c r="AE1789" s="1904"/>
      <c r="AF1789" s="1313"/>
      <c r="AG1789" s="1313"/>
      <c r="AH1789" s="1305"/>
      <c r="AI1789" s="1313"/>
      <c r="AJ1789" s="1313"/>
      <c r="AK1789" s="1313"/>
      <c r="AL1789" s="1313"/>
      <c r="AM1789" s="1313"/>
      <c r="AN1789" s="1905"/>
      <c r="AO1789" s="1345"/>
      <c r="AP1789" s="1313"/>
      <c r="AQ1789" s="1345"/>
      <c r="AR1789" s="1313"/>
      <c r="AS1789" s="1345"/>
      <c r="AT1789" s="1313"/>
      <c r="AU1789" s="1345"/>
      <c r="AV1789" s="1313"/>
      <c r="AW1789" s="1313"/>
      <c r="AX1789" s="1313"/>
      <c r="AY1789" s="1305"/>
      <c r="AZ1789" s="1313"/>
      <c r="BA1789" s="1313"/>
      <c r="BB1789" s="1313"/>
      <c r="BC1789" s="1313"/>
      <c r="BD1789" s="1313"/>
      <c r="BE1789" s="1903"/>
      <c r="BF1789" s="1904"/>
      <c r="BG1789" s="1903"/>
      <c r="BH1789" s="1904"/>
      <c r="BI1789" s="1903"/>
      <c r="BJ1789" s="1904"/>
      <c r="BK1789" s="1313"/>
      <c r="BL1789" s="1904"/>
      <c r="BM1789" s="1904"/>
      <c r="BN1789" s="1904"/>
      <c r="BO1789" s="1313"/>
      <c r="BP1789" s="1316">
        <f t="shared" si="804"/>
        <v>0</v>
      </c>
      <c r="BQ1789" s="1305"/>
    </row>
    <row r="1790" spans="1:69" ht="15" x14ac:dyDescent="0.25">
      <c r="A1790" s="1305"/>
      <c r="B1790" s="2050"/>
      <c r="C1790" s="1928"/>
      <c r="D1790" s="1313"/>
      <c r="E1790" s="1313"/>
      <c r="F1790" s="1931"/>
      <c r="G1790" s="1313"/>
      <c r="H1790" s="1345"/>
      <c r="I1790" s="1313"/>
      <c r="J1790" s="1345"/>
      <c r="K1790" s="1313"/>
      <c r="L1790" s="2773"/>
      <c r="M1790" s="1313"/>
      <c r="N1790" s="1345"/>
      <c r="O1790" s="1313"/>
      <c r="P1790" s="1313"/>
      <c r="Q1790" s="1307"/>
      <c r="R1790" s="1313"/>
      <c r="S1790" s="1313"/>
      <c r="T1790" s="1313"/>
      <c r="U1790" s="1313"/>
      <c r="V1790" s="2466"/>
      <c r="W1790" s="1904"/>
      <c r="X1790" s="2336"/>
      <c r="Y1790" s="1904"/>
      <c r="Z1790" s="2394"/>
      <c r="AA1790" s="1904"/>
      <c r="AB1790" s="1903"/>
      <c r="AC1790" s="1904"/>
      <c r="AD1790" s="1904"/>
      <c r="AE1790" s="1904"/>
      <c r="AF1790" s="1313"/>
      <c r="AG1790" s="1313"/>
      <c r="AH1790" s="1305"/>
      <c r="AI1790" s="1313"/>
      <c r="AJ1790" s="1313"/>
      <c r="AK1790" s="1313"/>
      <c r="AL1790" s="1313"/>
      <c r="AM1790" s="1313"/>
      <c r="AN1790" s="1905"/>
      <c r="AO1790" s="1345"/>
      <c r="AP1790" s="1313"/>
      <c r="AQ1790" s="1345"/>
      <c r="AR1790" s="1313"/>
      <c r="AS1790" s="1345"/>
      <c r="AT1790" s="1313"/>
      <c r="AU1790" s="1345"/>
      <c r="AV1790" s="1313"/>
      <c r="AW1790" s="1313"/>
      <c r="AX1790" s="1313"/>
      <c r="AY1790" s="1305"/>
      <c r="AZ1790" s="1313"/>
      <c r="BA1790" s="1313"/>
      <c r="BB1790" s="1313"/>
      <c r="BC1790" s="1313"/>
      <c r="BD1790" s="1313"/>
      <c r="BE1790" s="1903"/>
      <c r="BF1790" s="1904"/>
      <c r="BG1790" s="1903"/>
      <c r="BH1790" s="1904"/>
      <c r="BI1790" s="1903"/>
      <c r="BJ1790" s="1904"/>
      <c r="BK1790" s="1313"/>
      <c r="BL1790" s="1904"/>
      <c r="BM1790" s="1904"/>
      <c r="BN1790" s="1904"/>
      <c r="BO1790" s="1313"/>
      <c r="BP1790" s="1316">
        <f t="shared" si="804"/>
        <v>0</v>
      </c>
      <c r="BQ1790" s="1305"/>
    </row>
    <row r="1791" spans="1:69" ht="15" x14ac:dyDescent="0.25">
      <c r="A1791" s="1305"/>
      <c r="B1791" s="2050"/>
      <c r="C1791" s="1928"/>
      <c r="D1791" s="1313"/>
      <c r="E1791" s="1313"/>
      <c r="F1791" s="1931"/>
      <c r="G1791" s="1313"/>
      <c r="H1791" s="1345"/>
      <c r="I1791" s="1313"/>
      <c r="J1791" s="1345"/>
      <c r="K1791" s="1313"/>
      <c r="L1791" s="2773"/>
      <c r="M1791" s="1313"/>
      <c r="N1791" s="1345"/>
      <c r="O1791" s="1313"/>
      <c r="P1791" s="1313"/>
      <c r="Q1791" s="1307"/>
      <c r="R1791" s="1313"/>
      <c r="S1791" s="1313"/>
      <c r="T1791" s="1313"/>
      <c r="U1791" s="1313"/>
      <c r="V1791" s="2466"/>
      <c r="W1791" s="1904"/>
      <c r="X1791" s="2336"/>
      <c r="Y1791" s="1904"/>
      <c r="Z1791" s="2394"/>
      <c r="AA1791" s="1904"/>
      <c r="AB1791" s="1903"/>
      <c r="AC1791" s="1904"/>
      <c r="AD1791" s="1904"/>
      <c r="AE1791" s="1904"/>
      <c r="AF1791" s="1313"/>
      <c r="AG1791" s="1313"/>
      <c r="AH1791" s="1305"/>
      <c r="AI1791" s="1313"/>
      <c r="AJ1791" s="1313"/>
      <c r="AK1791" s="1313"/>
      <c r="AL1791" s="1313"/>
      <c r="AM1791" s="1313"/>
      <c r="AN1791" s="1905"/>
      <c r="AO1791" s="1345"/>
      <c r="AP1791" s="1313"/>
      <c r="AQ1791" s="1345"/>
      <c r="AR1791" s="1313"/>
      <c r="AS1791" s="1345"/>
      <c r="AT1791" s="1313"/>
      <c r="AU1791" s="1345"/>
      <c r="AV1791" s="1313"/>
      <c r="AW1791" s="1313"/>
      <c r="AX1791" s="1313"/>
      <c r="AY1791" s="1305"/>
      <c r="AZ1791" s="1313"/>
      <c r="BA1791" s="1313"/>
      <c r="BB1791" s="1313"/>
      <c r="BC1791" s="1313"/>
      <c r="BD1791" s="1313"/>
      <c r="BE1791" s="1903"/>
      <c r="BF1791" s="1904"/>
      <c r="BG1791" s="1903"/>
      <c r="BH1791" s="1904"/>
      <c r="BI1791" s="1903"/>
      <c r="BJ1791" s="1904"/>
      <c r="BK1791" s="1313"/>
      <c r="BL1791" s="1904"/>
      <c r="BM1791" s="1904"/>
      <c r="BN1791" s="1904"/>
      <c r="BO1791" s="1313"/>
      <c r="BP1791" s="1316">
        <f t="shared" si="804"/>
        <v>0</v>
      </c>
      <c r="BQ1791" s="1305"/>
    </row>
    <row r="1792" spans="1:69" ht="15" x14ac:dyDescent="0.25">
      <c r="A1792" s="1305"/>
      <c r="B1792" s="2050"/>
      <c r="C1792" s="1928"/>
      <c r="D1792" s="1313"/>
      <c r="E1792" s="1313"/>
      <c r="F1792" s="1931"/>
      <c r="G1792" s="1313"/>
      <c r="H1792" s="1345"/>
      <c r="I1792" s="1313"/>
      <c r="J1792" s="1345"/>
      <c r="K1792" s="1313"/>
      <c r="L1792" s="2773"/>
      <c r="M1792" s="1313"/>
      <c r="N1792" s="1345"/>
      <c r="O1792" s="1313"/>
      <c r="P1792" s="1313"/>
      <c r="Q1792" s="1307"/>
      <c r="R1792" s="1313"/>
      <c r="S1792" s="1313"/>
      <c r="T1792" s="1313"/>
      <c r="U1792" s="1313"/>
      <c r="V1792" s="2466"/>
      <c r="W1792" s="1904"/>
      <c r="X1792" s="2336"/>
      <c r="Y1792" s="1904"/>
      <c r="Z1792" s="2394"/>
      <c r="AA1792" s="1904"/>
      <c r="AB1792" s="1903"/>
      <c r="AC1792" s="1904"/>
      <c r="AD1792" s="1904"/>
      <c r="AE1792" s="1904"/>
      <c r="AF1792" s="1313"/>
      <c r="AG1792" s="1313"/>
      <c r="AH1792" s="1305"/>
      <c r="AI1792" s="1313"/>
      <c r="AJ1792" s="1313"/>
      <c r="AK1792" s="1313"/>
      <c r="AL1792" s="1313"/>
      <c r="AM1792" s="1313"/>
      <c r="AN1792" s="1905"/>
      <c r="AO1792" s="1345"/>
      <c r="AP1792" s="1313"/>
      <c r="AQ1792" s="1345"/>
      <c r="AR1792" s="1313"/>
      <c r="AS1792" s="1345"/>
      <c r="AT1792" s="1313"/>
      <c r="AU1792" s="1345"/>
      <c r="AV1792" s="1313"/>
      <c r="AW1792" s="1313"/>
      <c r="AX1792" s="1313"/>
      <c r="AY1792" s="1305"/>
      <c r="AZ1792" s="1313"/>
      <c r="BA1792" s="1313"/>
      <c r="BB1792" s="1313"/>
      <c r="BC1792" s="1313"/>
      <c r="BD1792" s="1313"/>
      <c r="BE1792" s="1903"/>
      <c r="BF1792" s="1904"/>
      <c r="BG1792" s="1903"/>
      <c r="BH1792" s="1904"/>
      <c r="BI1792" s="1903"/>
      <c r="BJ1792" s="1904"/>
      <c r="BK1792" s="1313"/>
      <c r="BL1792" s="1904"/>
      <c r="BM1792" s="1904"/>
      <c r="BN1792" s="1904"/>
      <c r="BO1792" s="1313"/>
      <c r="BP1792" s="1316">
        <f t="shared" si="804"/>
        <v>0</v>
      </c>
      <c r="BQ1792" s="1305"/>
    </row>
    <row r="1793" spans="1:69" ht="15" x14ac:dyDescent="0.25">
      <c r="A1793" s="1305"/>
      <c r="B1793" s="2050"/>
      <c r="C1793" s="1928"/>
      <c r="D1793" s="1313"/>
      <c r="E1793" s="1313"/>
      <c r="F1793" s="1931"/>
      <c r="G1793" s="1313"/>
      <c r="H1793" s="1345"/>
      <c r="I1793" s="1313"/>
      <c r="J1793" s="1345"/>
      <c r="K1793" s="1313"/>
      <c r="L1793" s="2773"/>
      <c r="M1793" s="1313"/>
      <c r="N1793" s="1345"/>
      <c r="O1793" s="1313"/>
      <c r="P1793" s="1313"/>
      <c r="Q1793" s="1307"/>
      <c r="R1793" s="1313"/>
      <c r="S1793" s="1313"/>
      <c r="T1793" s="1313"/>
      <c r="U1793" s="1313"/>
      <c r="V1793" s="2466"/>
      <c r="W1793" s="1904"/>
      <c r="X1793" s="2336"/>
      <c r="Y1793" s="1904"/>
      <c r="Z1793" s="2394"/>
      <c r="AA1793" s="1904"/>
      <c r="AB1793" s="1903"/>
      <c r="AC1793" s="1904"/>
      <c r="AD1793" s="1904"/>
      <c r="AE1793" s="1904"/>
      <c r="AF1793" s="1313"/>
      <c r="AG1793" s="1313"/>
      <c r="AH1793" s="1305"/>
      <c r="AI1793" s="1313"/>
      <c r="AJ1793" s="1313"/>
      <c r="AK1793" s="1313"/>
      <c r="AL1793" s="1313"/>
      <c r="AM1793" s="1313"/>
      <c r="AN1793" s="1905"/>
      <c r="AO1793" s="1345"/>
      <c r="AP1793" s="1313"/>
      <c r="AQ1793" s="1345"/>
      <c r="AR1793" s="1313"/>
      <c r="AS1793" s="1345"/>
      <c r="AT1793" s="1313"/>
      <c r="AU1793" s="1345"/>
      <c r="AV1793" s="1313"/>
      <c r="AW1793" s="1313"/>
      <c r="AX1793" s="1313"/>
      <c r="AY1793" s="1305"/>
      <c r="AZ1793" s="1313"/>
      <c r="BA1793" s="1313"/>
      <c r="BB1793" s="1313"/>
      <c r="BC1793" s="1313"/>
      <c r="BD1793" s="1313"/>
      <c r="BE1793" s="1903"/>
      <c r="BF1793" s="1904"/>
      <c r="BG1793" s="1903"/>
      <c r="BH1793" s="1904"/>
      <c r="BI1793" s="1903"/>
      <c r="BJ1793" s="1904"/>
      <c r="BK1793" s="1313"/>
      <c r="BL1793" s="1904"/>
      <c r="BM1793" s="1904"/>
      <c r="BN1793" s="1904"/>
      <c r="BO1793" s="1313"/>
      <c r="BP1793" s="1316">
        <f t="shared" si="804"/>
        <v>0</v>
      </c>
      <c r="BQ1793" s="1305"/>
    </row>
    <row r="1794" spans="1:69" ht="15" x14ac:dyDescent="0.25">
      <c r="A1794" s="1305"/>
      <c r="B1794" s="2050"/>
      <c r="C1794" s="1928"/>
      <c r="D1794" s="1313"/>
      <c r="E1794" s="1313"/>
      <c r="F1794" s="1931"/>
      <c r="G1794" s="1313"/>
      <c r="H1794" s="1345"/>
      <c r="I1794" s="1313"/>
      <c r="J1794" s="1345"/>
      <c r="K1794" s="1313"/>
      <c r="L1794" s="2773"/>
      <c r="M1794" s="1313"/>
      <c r="N1794" s="1345"/>
      <c r="O1794" s="1313"/>
      <c r="P1794" s="1313"/>
      <c r="Q1794" s="1307"/>
      <c r="R1794" s="1313"/>
      <c r="S1794" s="1313"/>
      <c r="T1794" s="1313"/>
      <c r="U1794" s="1313"/>
      <c r="V1794" s="2466"/>
      <c r="W1794" s="1904"/>
      <c r="X1794" s="2336"/>
      <c r="Y1794" s="1904"/>
      <c r="Z1794" s="2394"/>
      <c r="AA1794" s="1904"/>
      <c r="AB1794" s="1903"/>
      <c r="AC1794" s="1904"/>
      <c r="AD1794" s="1904"/>
      <c r="AE1794" s="1904"/>
      <c r="AF1794" s="1313"/>
      <c r="AG1794" s="1313"/>
      <c r="AH1794" s="1305"/>
      <c r="AI1794" s="1313"/>
      <c r="AJ1794" s="1313"/>
      <c r="AK1794" s="1313"/>
      <c r="AL1794" s="1313"/>
      <c r="AM1794" s="1313"/>
      <c r="AN1794" s="1905"/>
      <c r="AO1794" s="1345"/>
      <c r="AP1794" s="1313"/>
      <c r="AQ1794" s="1345"/>
      <c r="AR1794" s="1313"/>
      <c r="AS1794" s="1345"/>
      <c r="AT1794" s="1313"/>
      <c r="AU1794" s="1345"/>
      <c r="AV1794" s="1313"/>
      <c r="AW1794" s="1313"/>
      <c r="AX1794" s="1313"/>
      <c r="AY1794" s="1305"/>
      <c r="AZ1794" s="1313"/>
      <c r="BA1794" s="1313"/>
      <c r="BB1794" s="1313"/>
      <c r="BC1794" s="1313"/>
      <c r="BD1794" s="1313"/>
      <c r="BE1794" s="1903"/>
      <c r="BF1794" s="1904"/>
      <c r="BG1794" s="1903"/>
      <c r="BH1794" s="1904"/>
      <c r="BI1794" s="1903"/>
      <c r="BJ1794" s="1904"/>
      <c r="BK1794" s="1313"/>
      <c r="BL1794" s="1904"/>
      <c r="BM1794" s="1904"/>
      <c r="BN1794" s="1904"/>
      <c r="BO1794" s="1313"/>
      <c r="BP1794" s="1316">
        <f t="shared" si="804"/>
        <v>0</v>
      </c>
      <c r="BQ1794" s="1305"/>
    </row>
    <row r="1795" spans="1:69" ht="15" x14ac:dyDescent="0.25">
      <c r="A1795" s="1305"/>
      <c r="B1795" s="2050"/>
      <c r="C1795" s="1928"/>
      <c r="D1795" s="1313"/>
      <c r="E1795" s="1313"/>
      <c r="F1795" s="1931"/>
      <c r="G1795" s="1313"/>
      <c r="H1795" s="1345"/>
      <c r="I1795" s="1313"/>
      <c r="J1795" s="1345"/>
      <c r="K1795" s="1313"/>
      <c r="L1795" s="2773"/>
      <c r="M1795" s="1313"/>
      <c r="N1795" s="1345"/>
      <c r="O1795" s="1313"/>
      <c r="P1795" s="1313"/>
      <c r="Q1795" s="1307"/>
      <c r="R1795" s="1313"/>
      <c r="S1795" s="1313"/>
      <c r="T1795" s="1313"/>
      <c r="U1795" s="1313"/>
      <c r="V1795" s="2466"/>
      <c r="W1795" s="1904"/>
      <c r="X1795" s="2336"/>
      <c r="Y1795" s="1904"/>
      <c r="Z1795" s="2394"/>
      <c r="AA1795" s="1904"/>
      <c r="AB1795" s="1903"/>
      <c r="AC1795" s="1904"/>
      <c r="AD1795" s="1904"/>
      <c r="AE1795" s="1904"/>
      <c r="AF1795" s="1313"/>
      <c r="AG1795" s="1313"/>
      <c r="AH1795" s="1305"/>
      <c r="AI1795" s="1313"/>
      <c r="AJ1795" s="1313"/>
      <c r="AK1795" s="1313"/>
      <c r="AL1795" s="1313"/>
      <c r="AM1795" s="1313"/>
      <c r="AN1795" s="1905"/>
      <c r="AO1795" s="1345"/>
      <c r="AP1795" s="1313"/>
      <c r="AQ1795" s="1345"/>
      <c r="AR1795" s="1313"/>
      <c r="AS1795" s="1345"/>
      <c r="AT1795" s="1313"/>
      <c r="AU1795" s="1345"/>
      <c r="AV1795" s="1313"/>
      <c r="AW1795" s="1313"/>
      <c r="AX1795" s="1313"/>
      <c r="AY1795" s="1305"/>
      <c r="AZ1795" s="1313"/>
      <c r="BA1795" s="1313"/>
      <c r="BB1795" s="1313"/>
      <c r="BC1795" s="1313"/>
      <c r="BD1795" s="1313"/>
      <c r="BE1795" s="1903"/>
      <c r="BF1795" s="1904"/>
      <c r="BG1795" s="1903"/>
      <c r="BH1795" s="1904"/>
      <c r="BI1795" s="1903"/>
      <c r="BJ1795" s="1904"/>
      <c r="BK1795" s="1313"/>
      <c r="BL1795" s="1904"/>
      <c r="BM1795" s="1904"/>
      <c r="BN1795" s="1904"/>
      <c r="BO1795" s="1313"/>
      <c r="BP1795" s="1316">
        <f t="shared" si="804"/>
        <v>0</v>
      </c>
      <c r="BQ1795" s="1305"/>
    </row>
    <row r="1796" spans="1:69" ht="15" x14ac:dyDescent="0.25">
      <c r="A1796" s="1305"/>
      <c r="B1796" s="2050"/>
      <c r="C1796" s="1928"/>
      <c r="D1796" s="1313"/>
      <c r="E1796" s="1313"/>
      <c r="F1796" s="1931"/>
      <c r="G1796" s="1313"/>
      <c r="H1796" s="1345"/>
      <c r="I1796" s="1313"/>
      <c r="J1796" s="1345"/>
      <c r="K1796" s="1313"/>
      <c r="L1796" s="2773"/>
      <c r="M1796" s="1313"/>
      <c r="N1796" s="1345"/>
      <c r="O1796" s="1313"/>
      <c r="P1796" s="1313"/>
      <c r="Q1796" s="1307"/>
      <c r="R1796" s="1313"/>
      <c r="S1796" s="1313"/>
      <c r="T1796" s="1313"/>
      <c r="U1796" s="1313"/>
      <c r="V1796" s="2466"/>
      <c r="W1796" s="1904"/>
      <c r="X1796" s="2336"/>
      <c r="Y1796" s="1904"/>
      <c r="Z1796" s="2394"/>
      <c r="AA1796" s="1904"/>
      <c r="AB1796" s="1903"/>
      <c r="AC1796" s="1904"/>
      <c r="AD1796" s="1904"/>
      <c r="AE1796" s="1904"/>
      <c r="AF1796" s="1313"/>
      <c r="AG1796" s="1313"/>
      <c r="AH1796" s="1305"/>
      <c r="AI1796" s="1313"/>
      <c r="AJ1796" s="1313"/>
      <c r="AK1796" s="1313"/>
      <c r="AL1796" s="1313"/>
      <c r="AM1796" s="1313"/>
      <c r="AN1796" s="1905"/>
      <c r="AO1796" s="1345"/>
      <c r="AP1796" s="1313"/>
      <c r="AQ1796" s="1345"/>
      <c r="AR1796" s="1313"/>
      <c r="AS1796" s="1345"/>
      <c r="AT1796" s="1313"/>
      <c r="AU1796" s="1345"/>
      <c r="AV1796" s="1313"/>
      <c r="AW1796" s="1313"/>
      <c r="AX1796" s="1313"/>
      <c r="AY1796" s="1305"/>
      <c r="AZ1796" s="1313"/>
      <c r="BA1796" s="1313"/>
      <c r="BB1796" s="1313"/>
      <c r="BC1796" s="1313"/>
      <c r="BD1796" s="1313"/>
      <c r="BE1796" s="1903"/>
      <c r="BF1796" s="1904"/>
      <c r="BG1796" s="1903"/>
      <c r="BH1796" s="1904"/>
      <c r="BI1796" s="1903"/>
      <c r="BJ1796" s="1904"/>
      <c r="BK1796" s="1313"/>
      <c r="BL1796" s="1904"/>
      <c r="BM1796" s="1904"/>
      <c r="BN1796" s="1904"/>
      <c r="BO1796" s="1313"/>
      <c r="BP1796" s="1316">
        <f t="shared" si="804"/>
        <v>0</v>
      </c>
      <c r="BQ1796" s="1305"/>
    </row>
    <row r="1797" spans="1:69" ht="15" x14ac:dyDescent="0.25">
      <c r="A1797" s="1305"/>
      <c r="B1797" s="2050"/>
      <c r="C1797" s="1928"/>
      <c r="D1797" s="1313"/>
      <c r="E1797" s="1313"/>
      <c r="F1797" s="1931"/>
      <c r="G1797" s="1313"/>
      <c r="H1797" s="1345"/>
      <c r="I1797" s="1313"/>
      <c r="J1797" s="1345"/>
      <c r="K1797" s="1313"/>
      <c r="L1797" s="2773"/>
      <c r="M1797" s="1313"/>
      <c r="N1797" s="1345"/>
      <c r="O1797" s="1313"/>
      <c r="P1797" s="1313"/>
      <c r="Q1797" s="1307"/>
      <c r="R1797" s="1313"/>
      <c r="S1797" s="1313"/>
      <c r="T1797" s="1313"/>
      <c r="U1797" s="1313"/>
      <c r="V1797" s="2466"/>
      <c r="W1797" s="1904"/>
      <c r="X1797" s="2336"/>
      <c r="Y1797" s="1904"/>
      <c r="Z1797" s="2394"/>
      <c r="AA1797" s="1904"/>
      <c r="AB1797" s="1903"/>
      <c r="AC1797" s="1904"/>
      <c r="AD1797" s="1904"/>
      <c r="AE1797" s="1904"/>
      <c r="AF1797" s="1313"/>
      <c r="AG1797" s="1313"/>
      <c r="AH1797" s="1305"/>
      <c r="AI1797" s="1313"/>
      <c r="AJ1797" s="1313"/>
      <c r="AK1797" s="1313"/>
      <c r="AL1797" s="1313"/>
      <c r="AM1797" s="1313"/>
      <c r="AN1797" s="1905"/>
      <c r="AO1797" s="1345"/>
      <c r="AP1797" s="1313"/>
      <c r="AQ1797" s="1345"/>
      <c r="AR1797" s="1313"/>
      <c r="AS1797" s="1345"/>
      <c r="AT1797" s="1313"/>
      <c r="AU1797" s="1345"/>
      <c r="AV1797" s="1313"/>
      <c r="AW1797" s="1313"/>
      <c r="AX1797" s="1313"/>
      <c r="AY1797" s="1305"/>
      <c r="AZ1797" s="1313"/>
      <c r="BA1797" s="1313"/>
      <c r="BB1797" s="1313"/>
      <c r="BC1797" s="1313"/>
      <c r="BD1797" s="1313"/>
      <c r="BE1797" s="1903"/>
      <c r="BF1797" s="1904"/>
      <c r="BG1797" s="1903"/>
      <c r="BH1797" s="1904"/>
      <c r="BI1797" s="1903"/>
      <c r="BJ1797" s="1904"/>
      <c r="BK1797" s="1313"/>
      <c r="BL1797" s="1904"/>
      <c r="BM1797" s="1904"/>
      <c r="BN1797" s="1904"/>
      <c r="BO1797" s="1313"/>
      <c r="BP1797" s="1316">
        <f t="shared" si="804"/>
        <v>0</v>
      </c>
      <c r="BQ1797" s="1305"/>
    </row>
    <row r="1798" spans="1:69" ht="15" x14ac:dyDescent="0.25">
      <c r="A1798" s="1305"/>
      <c r="B1798" s="2050"/>
      <c r="C1798" s="1928"/>
      <c r="D1798" s="1313"/>
      <c r="E1798" s="1313"/>
      <c r="F1798" s="1931"/>
      <c r="G1798" s="1313"/>
      <c r="H1798" s="1345"/>
      <c r="I1798" s="1313"/>
      <c r="J1798" s="1345"/>
      <c r="K1798" s="1313"/>
      <c r="L1798" s="2773"/>
      <c r="M1798" s="1313"/>
      <c r="N1798" s="1345"/>
      <c r="O1798" s="1313"/>
      <c r="P1798" s="1313"/>
      <c r="Q1798" s="1307"/>
      <c r="R1798" s="1313"/>
      <c r="S1798" s="1313"/>
      <c r="T1798" s="1313"/>
      <c r="U1798" s="1313"/>
      <c r="V1798" s="2466"/>
      <c r="W1798" s="1904"/>
      <c r="X1798" s="2336"/>
      <c r="Y1798" s="1904"/>
      <c r="Z1798" s="2394"/>
      <c r="AA1798" s="1904"/>
      <c r="AB1798" s="1903"/>
      <c r="AC1798" s="1904"/>
      <c r="AD1798" s="1904"/>
      <c r="AE1798" s="1904"/>
      <c r="AF1798" s="1313"/>
      <c r="AG1798" s="1313"/>
      <c r="AH1798" s="1305"/>
      <c r="AI1798" s="1313"/>
      <c r="AJ1798" s="1313"/>
      <c r="AK1798" s="1313"/>
      <c r="AL1798" s="1313"/>
      <c r="AM1798" s="1313"/>
      <c r="AN1798" s="1905"/>
      <c r="AO1798" s="1345"/>
      <c r="AP1798" s="1313"/>
      <c r="AQ1798" s="1345"/>
      <c r="AR1798" s="1313"/>
      <c r="AS1798" s="1345"/>
      <c r="AT1798" s="1313"/>
      <c r="AU1798" s="1345"/>
      <c r="AV1798" s="1313"/>
      <c r="AW1798" s="1313"/>
      <c r="AX1798" s="1313"/>
      <c r="AY1798" s="1305"/>
      <c r="AZ1798" s="1313"/>
      <c r="BA1798" s="1313"/>
      <c r="BB1798" s="1313"/>
      <c r="BC1798" s="1313"/>
      <c r="BD1798" s="1313"/>
      <c r="BE1798" s="1903"/>
      <c r="BF1798" s="1904"/>
      <c r="BG1798" s="1903"/>
      <c r="BH1798" s="1904"/>
      <c r="BI1798" s="1903"/>
      <c r="BJ1798" s="1904"/>
      <c r="BK1798" s="1313"/>
      <c r="BL1798" s="1904"/>
      <c r="BM1798" s="1904"/>
      <c r="BN1798" s="1904"/>
      <c r="BO1798" s="1313"/>
      <c r="BP1798" s="1316">
        <f t="shared" ref="BP1798:BP1861" si="805">O1797-BO1798</f>
        <v>0</v>
      </c>
      <c r="BQ1798" s="1305"/>
    </row>
    <row r="1799" spans="1:69" ht="15" x14ac:dyDescent="0.25">
      <c r="A1799" s="1305"/>
      <c r="B1799" s="2050"/>
      <c r="C1799" s="1928"/>
      <c r="D1799" s="1313"/>
      <c r="E1799" s="1313"/>
      <c r="F1799" s="1931"/>
      <c r="G1799" s="1313"/>
      <c r="H1799" s="1345"/>
      <c r="I1799" s="1313"/>
      <c r="J1799" s="1345"/>
      <c r="K1799" s="1313"/>
      <c r="L1799" s="2773"/>
      <c r="M1799" s="1313"/>
      <c r="N1799" s="1345"/>
      <c r="O1799" s="1313"/>
      <c r="P1799" s="1313"/>
      <c r="Q1799" s="1307"/>
      <c r="R1799" s="1313"/>
      <c r="S1799" s="1313"/>
      <c r="T1799" s="1313"/>
      <c r="U1799" s="1313"/>
      <c r="V1799" s="2466"/>
      <c r="W1799" s="1904"/>
      <c r="X1799" s="2336"/>
      <c r="Y1799" s="1904"/>
      <c r="Z1799" s="2394"/>
      <c r="AA1799" s="1904"/>
      <c r="AB1799" s="1903"/>
      <c r="AC1799" s="1904"/>
      <c r="AD1799" s="1904"/>
      <c r="AE1799" s="1904"/>
      <c r="AF1799" s="1313"/>
      <c r="AG1799" s="1313"/>
      <c r="AH1799" s="1305"/>
      <c r="AI1799" s="1313"/>
      <c r="AJ1799" s="1313"/>
      <c r="AK1799" s="1313"/>
      <c r="AL1799" s="1313"/>
      <c r="AM1799" s="1313"/>
      <c r="AN1799" s="1905"/>
      <c r="AO1799" s="1345"/>
      <c r="AP1799" s="1313"/>
      <c r="AQ1799" s="1345"/>
      <c r="AR1799" s="1313"/>
      <c r="AS1799" s="1345"/>
      <c r="AT1799" s="1313"/>
      <c r="AU1799" s="1345"/>
      <c r="AV1799" s="1313"/>
      <c r="AW1799" s="1313"/>
      <c r="AX1799" s="1313"/>
      <c r="AY1799" s="1305"/>
      <c r="AZ1799" s="1313"/>
      <c r="BA1799" s="1313"/>
      <c r="BB1799" s="1313"/>
      <c r="BC1799" s="1313"/>
      <c r="BD1799" s="1313"/>
      <c r="BE1799" s="1903"/>
      <c r="BF1799" s="1904"/>
      <c r="BG1799" s="1903"/>
      <c r="BH1799" s="1904"/>
      <c r="BI1799" s="1903"/>
      <c r="BJ1799" s="1904"/>
      <c r="BK1799" s="1313"/>
      <c r="BL1799" s="1904"/>
      <c r="BM1799" s="1904"/>
      <c r="BN1799" s="1904"/>
      <c r="BO1799" s="1313"/>
      <c r="BP1799" s="1316">
        <f t="shared" si="805"/>
        <v>0</v>
      </c>
      <c r="BQ1799" s="1305"/>
    </row>
    <row r="1800" spans="1:69" ht="15" x14ac:dyDescent="0.25">
      <c r="A1800" s="1305"/>
      <c r="B1800" s="2050"/>
      <c r="C1800" s="1928"/>
      <c r="D1800" s="1313"/>
      <c r="E1800" s="1313"/>
      <c r="F1800" s="1931"/>
      <c r="G1800" s="1313"/>
      <c r="H1800" s="1345"/>
      <c r="I1800" s="1313"/>
      <c r="J1800" s="1345"/>
      <c r="K1800" s="1313"/>
      <c r="L1800" s="2773"/>
      <c r="M1800" s="1313"/>
      <c r="N1800" s="1345"/>
      <c r="O1800" s="1313"/>
      <c r="P1800" s="1313"/>
      <c r="Q1800" s="1307"/>
      <c r="R1800" s="1313"/>
      <c r="S1800" s="1313"/>
      <c r="T1800" s="1313"/>
      <c r="U1800" s="1313"/>
      <c r="V1800" s="2466"/>
      <c r="W1800" s="1904"/>
      <c r="X1800" s="2336"/>
      <c r="Y1800" s="1904"/>
      <c r="Z1800" s="2394"/>
      <c r="AA1800" s="1904"/>
      <c r="AB1800" s="1903"/>
      <c r="AC1800" s="1904"/>
      <c r="AD1800" s="1904"/>
      <c r="AE1800" s="1904"/>
      <c r="AF1800" s="1313"/>
      <c r="AG1800" s="1313"/>
      <c r="AH1800" s="1305"/>
      <c r="AI1800" s="1313"/>
      <c r="AJ1800" s="1313"/>
      <c r="AK1800" s="1313"/>
      <c r="AL1800" s="1313"/>
      <c r="AM1800" s="1313"/>
      <c r="AN1800" s="1905"/>
      <c r="AO1800" s="1345"/>
      <c r="AP1800" s="1313"/>
      <c r="AQ1800" s="1345"/>
      <c r="AR1800" s="1313"/>
      <c r="AS1800" s="1345"/>
      <c r="AT1800" s="1313"/>
      <c r="AU1800" s="1345"/>
      <c r="AV1800" s="1313"/>
      <c r="AW1800" s="1313"/>
      <c r="AX1800" s="1313"/>
      <c r="AY1800" s="1305"/>
      <c r="AZ1800" s="1313"/>
      <c r="BA1800" s="1313"/>
      <c r="BB1800" s="1313"/>
      <c r="BC1800" s="1313"/>
      <c r="BD1800" s="1313"/>
      <c r="BE1800" s="1903"/>
      <c r="BF1800" s="1904"/>
      <c r="BG1800" s="1903"/>
      <c r="BH1800" s="1904"/>
      <c r="BI1800" s="1903"/>
      <c r="BJ1800" s="1904"/>
      <c r="BK1800" s="1313"/>
      <c r="BL1800" s="1904"/>
      <c r="BM1800" s="1904"/>
      <c r="BN1800" s="1904"/>
      <c r="BO1800" s="1313"/>
      <c r="BP1800" s="1316">
        <f t="shared" si="805"/>
        <v>0</v>
      </c>
      <c r="BQ1800" s="1305"/>
    </row>
    <row r="1801" spans="1:69" ht="15" x14ac:dyDescent="0.25">
      <c r="A1801" s="1305"/>
      <c r="B1801" s="2050"/>
      <c r="C1801" s="1928"/>
      <c r="D1801" s="1313"/>
      <c r="E1801" s="1313"/>
      <c r="F1801" s="1931"/>
      <c r="G1801" s="1313"/>
      <c r="H1801" s="1345"/>
      <c r="I1801" s="1313"/>
      <c r="J1801" s="1345"/>
      <c r="K1801" s="1313"/>
      <c r="L1801" s="2773"/>
      <c r="M1801" s="1313"/>
      <c r="N1801" s="1345"/>
      <c r="O1801" s="1313"/>
      <c r="P1801" s="1313"/>
      <c r="Q1801" s="1307"/>
      <c r="R1801" s="1313"/>
      <c r="S1801" s="1313"/>
      <c r="T1801" s="1313"/>
      <c r="U1801" s="1313"/>
      <c r="V1801" s="2466"/>
      <c r="W1801" s="1904"/>
      <c r="X1801" s="2336"/>
      <c r="Y1801" s="1904"/>
      <c r="Z1801" s="2394"/>
      <c r="AA1801" s="1904"/>
      <c r="AB1801" s="1903"/>
      <c r="AC1801" s="1904"/>
      <c r="AD1801" s="1904"/>
      <c r="AE1801" s="1904"/>
      <c r="AF1801" s="1313"/>
      <c r="AG1801" s="1313"/>
      <c r="AH1801" s="1305"/>
      <c r="AI1801" s="1313"/>
      <c r="AJ1801" s="1313"/>
      <c r="AK1801" s="1313"/>
      <c r="AL1801" s="1313"/>
      <c r="AM1801" s="1313"/>
      <c r="AN1801" s="1905"/>
      <c r="AO1801" s="1345"/>
      <c r="AP1801" s="1313"/>
      <c r="AQ1801" s="1345"/>
      <c r="AR1801" s="1313"/>
      <c r="AS1801" s="1345"/>
      <c r="AT1801" s="1313"/>
      <c r="AU1801" s="1345"/>
      <c r="AV1801" s="1313"/>
      <c r="AW1801" s="1313"/>
      <c r="AX1801" s="1313"/>
      <c r="AY1801" s="1305"/>
      <c r="AZ1801" s="1313"/>
      <c r="BA1801" s="1313"/>
      <c r="BB1801" s="1313"/>
      <c r="BC1801" s="1313"/>
      <c r="BD1801" s="1313"/>
      <c r="BE1801" s="1903"/>
      <c r="BF1801" s="1904"/>
      <c r="BG1801" s="1903"/>
      <c r="BH1801" s="1904"/>
      <c r="BI1801" s="1903"/>
      <c r="BJ1801" s="1904"/>
      <c r="BK1801" s="1313"/>
      <c r="BL1801" s="1904"/>
      <c r="BM1801" s="1904"/>
      <c r="BN1801" s="1904"/>
      <c r="BO1801" s="1313"/>
      <c r="BP1801" s="1316">
        <f t="shared" si="805"/>
        <v>0</v>
      </c>
      <c r="BQ1801" s="1305"/>
    </row>
    <row r="1802" spans="1:69" ht="15" x14ac:dyDescent="0.25">
      <c r="A1802" s="1305"/>
      <c r="B1802" s="2050"/>
      <c r="C1802" s="1928"/>
      <c r="D1802" s="1313"/>
      <c r="E1802" s="1313"/>
      <c r="F1802" s="1931"/>
      <c r="G1802" s="1313"/>
      <c r="H1802" s="1345"/>
      <c r="I1802" s="1313"/>
      <c r="J1802" s="1345"/>
      <c r="K1802" s="1313"/>
      <c r="L1802" s="2773"/>
      <c r="M1802" s="1313"/>
      <c r="N1802" s="1345"/>
      <c r="O1802" s="1313"/>
      <c r="P1802" s="1313"/>
      <c r="Q1802" s="1307"/>
      <c r="R1802" s="1313"/>
      <c r="S1802" s="1313"/>
      <c r="T1802" s="1313"/>
      <c r="U1802" s="1313"/>
      <c r="V1802" s="2466"/>
      <c r="W1802" s="1904"/>
      <c r="X1802" s="2336"/>
      <c r="Y1802" s="1904"/>
      <c r="Z1802" s="2394"/>
      <c r="AA1802" s="1904"/>
      <c r="AB1802" s="1903"/>
      <c r="AC1802" s="1904"/>
      <c r="AD1802" s="1904"/>
      <c r="AE1802" s="1904"/>
      <c r="AF1802" s="1313"/>
      <c r="AG1802" s="1313"/>
      <c r="AH1802" s="1305"/>
      <c r="AI1802" s="1313"/>
      <c r="AJ1802" s="1313"/>
      <c r="AK1802" s="1313"/>
      <c r="AL1802" s="1313"/>
      <c r="AM1802" s="1313"/>
      <c r="AN1802" s="1905"/>
      <c r="AO1802" s="1345"/>
      <c r="AP1802" s="1313"/>
      <c r="AQ1802" s="1345"/>
      <c r="AR1802" s="1313"/>
      <c r="AS1802" s="1345"/>
      <c r="AT1802" s="1313"/>
      <c r="AU1802" s="1345"/>
      <c r="AV1802" s="1313"/>
      <c r="AW1802" s="1313"/>
      <c r="AX1802" s="1313"/>
      <c r="AY1802" s="1305"/>
      <c r="AZ1802" s="1313"/>
      <c r="BA1802" s="1313"/>
      <c r="BB1802" s="1313"/>
      <c r="BC1802" s="1313"/>
      <c r="BD1802" s="1313"/>
      <c r="BE1802" s="1903"/>
      <c r="BF1802" s="1904"/>
      <c r="BG1802" s="1903"/>
      <c r="BH1802" s="1904"/>
      <c r="BI1802" s="1903"/>
      <c r="BJ1802" s="1904"/>
      <c r="BK1802" s="1313"/>
      <c r="BL1802" s="1904"/>
      <c r="BM1802" s="1904"/>
      <c r="BN1802" s="1904"/>
      <c r="BO1802" s="1313"/>
      <c r="BP1802" s="1316">
        <f t="shared" si="805"/>
        <v>0</v>
      </c>
      <c r="BQ1802" s="1305"/>
    </row>
    <row r="1803" spans="1:69" ht="15" x14ac:dyDescent="0.25">
      <c r="A1803" s="1305"/>
      <c r="B1803" s="2050"/>
      <c r="C1803" s="1928"/>
      <c r="D1803" s="1313"/>
      <c r="E1803" s="1313"/>
      <c r="F1803" s="1931"/>
      <c r="G1803" s="1313"/>
      <c r="H1803" s="1345"/>
      <c r="I1803" s="1313"/>
      <c r="J1803" s="1345"/>
      <c r="K1803" s="1313"/>
      <c r="L1803" s="2773"/>
      <c r="M1803" s="1313"/>
      <c r="N1803" s="1345"/>
      <c r="O1803" s="1313"/>
      <c r="P1803" s="1313"/>
      <c r="Q1803" s="1307"/>
      <c r="R1803" s="1313"/>
      <c r="S1803" s="1313"/>
      <c r="T1803" s="1313"/>
      <c r="U1803" s="1313"/>
      <c r="V1803" s="2466"/>
      <c r="W1803" s="1904"/>
      <c r="X1803" s="2336"/>
      <c r="Y1803" s="1904"/>
      <c r="Z1803" s="2394"/>
      <c r="AA1803" s="1904"/>
      <c r="AB1803" s="1903"/>
      <c r="AC1803" s="1904"/>
      <c r="AD1803" s="1904"/>
      <c r="AE1803" s="1904"/>
      <c r="AF1803" s="1313"/>
      <c r="AG1803" s="1313"/>
      <c r="AH1803" s="1305"/>
      <c r="AI1803" s="1313"/>
      <c r="AJ1803" s="1313"/>
      <c r="AK1803" s="1313"/>
      <c r="AL1803" s="1313"/>
      <c r="AM1803" s="1313"/>
      <c r="AN1803" s="1905"/>
      <c r="AO1803" s="1345"/>
      <c r="AP1803" s="1313"/>
      <c r="AQ1803" s="1345"/>
      <c r="AR1803" s="1313"/>
      <c r="AS1803" s="1345"/>
      <c r="AT1803" s="1313"/>
      <c r="AU1803" s="1345"/>
      <c r="AV1803" s="1313"/>
      <c r="AW1803" s="1313"/>
      <c r="AX1803" s="1313"/>
      <c r="AY1803" s="1305"/>
      <c r="AZ1803" s="1313"/>
      <c r="BA1803" s="1313"/>
      <c r="BB1803" s="1313"/>
      <c r="BC1803" s="1313"/>
      <c r="BD1803" s="1313"/>
      <c r="BE1803" s="1903"/>
      <c r="BF1803" s="1904"/>
      <c r="BG1803" s="1903"/>
      <c r="BH1803" s="1904"/>
      <c r="BI1803" s="1903"/>
      <c r="BJ1803" s="1904"/>
      <c r="BK1803" s="1313"/>
      <c r="BL1803" s="1904"/>
      <c r="BM1803" s="1904"/>
      <c r="BN1803" s="1904"/>
      <c r="BO1803" s="1313"/>
      <c r="BP1803" s="1316">
        <f t="shared" si="805"/>
        <v>0</v>
      </c>
      <c r="BQ1803" s="1305"/>
    </row>
    <row r="1804" spans="1:69" ht="15" x14ac:dyDescent="0.25">
      <c r="A1804" s="1305"/>
      <c r="B1804" s="2050"/>
      <c r="C1804" s="1928"/>
      <c r="D1804" s="1313"/>
      <c r="E1804" s="1313"/>
      <c r="F1804" s="1931"/>
      <c r="G1804" s="1313"/>
      <c r="H1804" s="1345"/>
      <c r="I1804" s="1313"/>
      <c r="J1804" s="1345"/>
      <c r="K1804" s="1313"/>
      <c r="L1804" s="2773"/>
      <c r="M1804" s="1313"/>
      <c r="N1804" s="1345"/>
      <c r="O1804" s="1313"/>
      <c r="P1804" s="1313"/>
      <c r="Q1804" s="1307"/>
      <c r="R1804" s="1313"/>
      <c r="S1804" s="1313"/>
      <c r="T1804" s="1313"/>
      <c r="U1804" s="1313"/>
      <c r="V1804" s="2466"/>
      <c r="W1804" s="1904"/>
      <c r="X1804" s="2336"/>
      <c r="Y1804" s="1904"/>
      <c r="Z1804" s="2394"/>
      <c r="AA1804" s="1904"/>
      <c r="AB1804" s="1903"/>
      <c r="AC1804" s="1904"/>
      <c r="AD1804" s="1904"/>
      <c r="AE1804" s="1904"/>
      <c r="AF1804" s="1313"/>
      <c r="AG1804" s="1313"/>
      <c r="AH1804" s="1305"/>
      <c r="AI1804" s="1313"/>
      <c r="AJ1804" s="1313"/>
      <c r="AK1804" s="1313"/>
      <c r="AL1804" s="1313"/>
      <c r="AM1804" s="1313"/>
      <c r="AN1804" s="1905"/>
      <c r="AO1804" s="1345"/>
      <c r="AP1804" s="1313"/>
      <c r="AQ1804" s="1345"/>
      <c r="AR1804" s="1313"/>
      <c r="AS1804" s="1345"/>
      <c r="AT1804" s="1313"/>
      <c r="AU1804" s="1345"/>
      <c r="AV1804" s="1313"/>
      <c r="AW1804" s="1313"/>
      <c r="AX1804" s="1313"/>
      <c r="AY1804" s="1305"/>
      <c r="AZ1804" s="1313"/>
      <c r="BA1804" s="1313"/>
      <c r="BB1804" s="1313"/>
      <c r="BC1804" s="1313"/>
      <c r="BD1804" s="1313"/>
      <c r="BE1804" s="1903"/>
      <c r="BF1804" s="1904"/>
      <c r="BG1804" s="1903"/>
      <c r="BH1804" s="1904"/>
      <c r="BI1804" s="1903"/>
      <c r="BJ1804" s="1904"/>
      <c r="BK1804" s="1313"/>
      <c r="BL1804" s="1904"/>
      <c r="BM1804" s="1904"/>
      <c r="BN1804" s="1904"/>
      <c r="BO1804" s="1313"/>
      <c r="BP1804" s="1316">
        <f t="shared" si="805"/>
        <v>0</v>
      </c>
      <c r="BQ1804" s="1305"/>
    </row>
    <row r="1805" spans="1:69" ht="15" x14ac:dyDescent="0.25">
      <c r="A1805" s="1305"/>
      <c r="B1805" s="2050"/>
      <c r="C1805" s="1928"/>
      <c r="D1805" s="1313"/>
      <c r="E1805" s="1313"/>
      <c r="F1805" s="1931"/>
      <c r="G1805" s="1313"/>
      <c r="H1805" s="1345"/>
      <c r="I1805" s="1313"/>
      <c r="J1805" s="1345"/>
      <c r="K1805" s="1313"/>
      <c r="L1805" s="2773"/>
      <c r="M1805" s="1313"/>
      <c r="N1805" s="1345"/>
      <c r="O1805" s="1313"/>
      <c r="P1805" s="1313"/>
      <c r="Q1805" s="1307"/>
      <c r="R1805" s="1313"/>
      <c r="S1805" s="1313"/>
      <c r="T1805" s="1313"/>
      <c r="U1805" s="1313"/>
      <c r="V1805" s="2466"/>
      <c r="W1805" s="1904"/>
      <c r="X1805" s="2336"/>
      <c r="Y1805" s="1904"/>
      <c r="Z1805" s="2394"/>
      <c r="AA1805" s="1904"/>
      <c r="AB1805" s="1903"/>
      <c r="AC1805" s="1904"/>
      <c r="AD1805" s="1904"/>
      <c r="AE1805" s="1904"/>
      <c r="AF1805" s="1313"/>
      <c r="AG1805" s="1313"/>
      <c r="AH1805" s="1305"/>
      <c r="AI1805" s="1313"/>
      <c r="AJ1805" s="1313"/>
      <c r="AK1805" s="1313"/>
      <c r="AL1805" s="1313"/>
      <c r="AM1805" s="1313"/>
      <c r="AN1805" s="1905"/>
      <c r="AO1805" s="1345"/>
      <c r="AP1805" s="1313"/>
      <c r="AQ1805" s="1345"/>
      <c r="AR1805" s="1313"/>
      <c r="AS1805" s="1345"/>
      <c r="AT1805" s="1313"/>
      <c r="AU1805" s="1345"/>
      <c r="AV1805" s="1313"/>
      <c r="AW1805" s="1313"/>
      <c r="AX1805" s="1313"/>
      <c r="AY1805" s="1305"/>
      <c r="AZ1805" s="1313"/>
      <c r="BA1805" s="1313"/>
      <c r="BB1805" s="1313"/>
      <c r="BC1805" s="1313"/>
      <c r="BD1805" s="1313"/>
      <c r="BE1805" s="1903"/>
      <c r="BF1805" s="1904"/>
      <c r="BG1805" s="1903"/>
      <c r="BH1805" s="1904"/>
      <c r="BI1805" s="1903"/>
      <c r="BJ1805" s="1904"/>
      <c r="BK1805" s="1313"/>
      <c r="BL1805" s="1904"/>
      <c r="BM1805" s="1904"/>
      <c r="BN1805" s="1904"/>
      <c r="BO1805" s="1313"/>
      <c r="BP1805" s="1316">
        <f t="shared" si="805"/>
        <v>0</v>
      </c>
      <c r="BQ1805" s="1305"/>
    </row>
    <row r="1806" spans="1:69" ht="15" x14ac:dyDescent="0.25">
      <c r="A1806" s="1305"/>
      <c r="B1806" s="2050"/>
      <c r="C1806" s="1928"/>
      <c r="D1806" s="1313"/>
      <c r="E1806" s="1313"/>
      <c r="F1806" s="1931"/>
      <c r="G1806" s="1313"/>
      <c r="H1806" s="1345"/>
      <c r="I1806" s="1313"/>
      <c r="J1806" s="1345"/>
      <c r="K1806" s="1313"/>
      <c r="L1806" s="2773"/>
      <c r="M1806" s="1313"/>
      <c r="N1806" s="1345"/>
      <c r="O1806" s="1313"/>
      <c r="P1806" s="1313"/>
      <c r="Q1806" s="1307"/>
      <c r="R1806" s="1313"/>
      <c r="S1806" s="1313"/>
      <c r="T1806" s="1313"/>
      <c r="U1806" s="1313"/>
      <c r="V1806" s="2466"/>
      <c r="W1806" s="1904"/>
      <c r="X1806" s="2336"/>
      <c r="Y1806" s="1904"/>
      <c r="Z1806" s="2394"/>
      <c r="AA1806" s="1904"/>
      <c r="AB1806" s="1903"/>
      <c r="AC1806" s="1904"/>
      <c r="AD1806" s="1904"/>
      <c r="AE1806" s="1904"/>
      <c r="AF1806" s="1313"/>
      <c r="AG1806" s="1313"/>
      <c r="AH1806" s="1305"/>
      <c r="AI1806" s="1313"/>
      <c r="AJ1806" s="1313"/>
      <c r="AK1806" s="1313"/>
      <c r="AL1806" s="1313"/>
      <c r="AM1806" s="1313"/>
      <c r="AN1806" s="1905"/>
      <c r="AO1806" s="1345"/>
      <c r="AP1806" s="1313"/>
      <c r="AQ1806" s="1345"/>
      <c r="AR1806" s="1313"/>
      <c r="AS1806" s="1345"/>
      <c r="AT1806" s="1313"/>
      <c r="AU1806" s="1345"/>
      <c r="AV1806" s="1313"/>
      <c r="AW1806" s="1313"/>
      <c r="AX1806" s="1313"/>
      <c r="AY1806" s="1305"/>
      <c r="AZ1806" s="1313"/>
      <c r="BA1806" s="1313"/>
      <c r="BB1806" s="1313"/>
      <c r="BC1806" s="1313"/>
      <c r="BD1806" s="1313"/>
      <c r="BE1806" s="1903"/>
      <c r="BF1806" s="1904"/>
      <c r="BG1806" s="1903"/>
      <c r="BH1806" s="1904"/>
      <c r="BI1806" s="1903"/>
      <c r="BJ1806" s="1904"/>
      <c r="BK1806" s="1313"/>
      <c r="BL1806" s="1904"/>
      <c r="BM1806" s="1904"/>
      <c r="BN1806" s="1904"/>
      <c r="BO1806" s="1313"/>
      <c r="BP1806" s="1316">
        <f t="shared" si="805"/>
        <v>0</v>
      </c>
      <c r="BQ1806" s="1305"/>
    </row>
    <row r="1807" spans="1:69" ht="15" x14ac:dyDescent="0.25">
      <c r="A1807" s="1305"/>
      <c r="B1807" s="2050"/>
      <c r="C1807" s="1928"/>
      <c r="D1807" s="1313"/>
      <c r="E1807" s="1313"/>
      <c r="F1807" s="1931"/>
      <c r="G1807" s="1313"/>
      <c r="H1807" s="1345"/>
      <c r="I1807" s="1313"/>
      <c r="J1807" s="1345"/>
      <c r="K1807" s="1313"/>
      <c r="L1807" s="2773"/>
      <c r="M1807" s="1313"/>
      <c r="N1807" s="1345"/>
      <c r="O1807" s="1313"/>
      <c r="P1807" s="1313"/>
      <c r="Q1807" s="1307"/>
      <c r="R1807" s="1313"/>
      <c r="S1807" s="1313"/>
      <c r="T1807" s="1313"/>
      <c r="U1807" s="1313"/>
      <c r="V1807" s="2466"/>
      <c r="W1807" s="1904"/>
      <c r="X1807" s="2336"/>
      <c r="Y1807" s="1904"/>
      <c r="Z1807" s="2394"/>
      <c r="AA1807" s="1904"/>
      <c r="AB1807" s="1903"/>
      <c r="AC1807" s="1904"/>
      <c r="AD1807" s="1904"/>
      <c r="AE1807" s="1904"/>
      <c r="AF1807" s="1313"/>
      <c r="AG1807" s="1313"/>
      <c r="AH1807" s="1305"/>
      <c r="AI1807" s="1313"/>
      <c r="AJ1807" s="1313"/>
      <c r="AK1807" s="1313"/>
      <c r="AL1807" s="1313"/>
      <c r="AM1807" s="1313"/>
      <c r="AN1807" s="1905"/>
      <c r="AO1807" s="1345"/>
      <c r="AP1807" s="1313"/>
      <c r="AQ1807" s="1345"/>
      <c r="AR1807" s="1313"/>
      <c r="AS1807" s="1345"/>
      <c r="AT1807" s="1313"/>
      <c r="AU1807" s="1345"/>
      <c r="AV1807" s="1313"/>
      <c r="AW1807" s="1313"/>
      <c r="AX1807" s="1313"/>
      <c r="AY1807" s="1305"/>
      <c r="AZ1807" s="1313"/>
      <c r="BA1807" s="1313"/>
      <c r="BB1807" s="1313"/>
      <c r="BC1807" s="1313"/>
      <c r="BD1807" s="1313"/>
      <c r="BE1807" s="1903"/>
      <c r="BF1807" s="1904"/>
      <c r="BG1807" s="1903"/>
      <c r="BH1807" s="1904"/>
      <c r="BI1807" s="1903"/>
      <c r="BJ1807" s="1904"/>
      <c r="BK1807" s="1313"/>
      <c r="BL1807" s="1904"/>
      <c r="BM1807" s="1904"/>
      <c r="BN1807" s="1904"/>
      <c r="BO1807" s="1313"/>
      <c r="BP1807" s="1316">
        <f t="shared" si="805"/>
        <v>0</v>
      </c>
      <c r="BQ1807" s="1305"/>
    </row>
    <row r="1808" spans="1:69" ht="15" x14ac:dyDescent="0.25">
      <c r="A1808" s="1305"/>
      <c r="B1808" s="2050"/>
      <c r="C1808" s="1928"/>
      <c r="D1808" s="1313"/>
      <c r="E1808" s="1313"/>
      <c r="F1808" s="1931"/>
      <c r="G1808" s="1313"/>
      <c r="H1808" s="1345"/>
      <c r="I1808" s="1313"/>
      <c r="J1808" s="1345"/>
      <c r="K1808" s="1313"/>
      <c r="L1808" s="2773"/>
      <c r="M1808" s="1313"/>
      <c r="N1808" s="1345"/>
      <c r="O1808" s="1313"/>
      <c r="P1808" s="1313"/>
      <c r="Q1808" s="1307"/>
      <c r="R1808" s="1313"/>
      <c r="S1808" s="1313"/>
      <c r="T1808" s="1313"/>
      <c r="U1808" s="1313"/>
      <c r="V1808" s="2466"/>
      <c r="W1808" s="1904"/>
      <c r="X1808" s="2336"/>
      <c r="Y1808" s="1904"/>
      <c r="Z1808" s="2394"/>
      <c r="AA1808" s="1904"/>
      <c r="AB1808" s="1903"/>
      <c r="AC1808" s="1904"/>
      <c r="AD1808" s="1904"/>
      <c r="AE1808" s="1904"/>
      <c r="AF1808" s="1313"/>
      <c r="AG1808" s="1313"/>
      <c r="AH1808" s="1305"/>
      <c r="AI1808" s="1313"/>
      <c r="AJ1808" s="1313"/>
      <c r="AK1808" s="1313"/>
      <c r="AL1808" s="1313"/>
      <c r="AM1808" s="1313"/>
      <c r="AN1808" s="1905"/>
      <c r="AO1808" s="1345"/>
      <c r="AP1808" s="1313"/>
      <c r="AQ1808" s="1345"/>
      <c r="AR1808" s="1313"/>
      <c r="AS1808" s="1345"/>
      <c r="AT1808" s="1313"/>
      <c r="AU1808" s="1345"/>
      <c r="AV1808" s="1313"/>
      <c r="AW1808" s="1313"/>
      <c r="AX1808" s="1313"/>
      <c r="AY1808" s="1305"/>
      <c r="AZ1808" s="1313"/>
      <c r="BA1808" s="1313"/>
      <c r="BB1808" s="1313"/>
      <c r="BC1808" s="1313"/>
      <c r="BD1808" s="1313"/>
      <c r="BE1808" s="1903"/>
      <c r="BF1808" s="1904"/>
      <c r="BG1808" s="1903"/>
      <c r="BH1808" s="1904"/>
      <c r="BI1808" s="1903"/>
      <c r="BJ1808" s="1904"/>
      <c r="BK1808" s="1313"/>
      <c r="BL1808" s="1904"/>
      <c r="BM1808" s="1904"/>
      <c r="BN1808" s="1904"/>
      <c r="BO1808" s="1313"/>
      <c r="BP1808" s="1316">
        <f t="shared" si="805"/>
        <v>0</v>
      </c>
      <c r="BQ1808" s="1305"/>
    </row>
    <row r="1809" spans="1:69" ht="15" x14ac:dyDescent="0.25">
      <c r="A1809" s="1305"/>
      <c r="B1809" s="2050"/>
      <c r="C1809" s="1928"/>
      <c r="D1809" s="1313"/>
      <c r="E1809" s="1313"/>
      <c r="F1809" s="1931"/>
      <c r="G1809" s="1313"/>
      <c r="H1809" s="1345"/>
      <c r="I1809" s="1313"/>
      <c r="J1809" s="1345"/>
      <c r="K1809" s="1313"/>
      <c r="L1809" s="2773"/>
      <c r="M1809" s="1313"/>
      <c r="N1809" s="1345"/>
      <c r="O1809" s="1313"/>
      <c r="P1809" s="1313"/>
      <c r="Q1809" s="1307"/>
      <c r="R1809" s="1313"/>
      <c r="S1809" s="1313"/>
      <c r="T1809" s="1313"/>
      <c r="U1809" s="1313"/>
      <c r="V1809" s="2466"/>
      <c r="W1809" s="1904"/>
      <c r="X1809" s="2336"/>
      <c r="Y1809" s="1904"/>
      <c r="Z1809" s="2394"/>
      <c r="AA1809" s="1904"/>
      <c r="AB1809" s="1903"/>
      <c r="AC1809" s="1904"/>
      <c r="AD1809" s="1904"/>
      <c r="AE1809" s="1904"/>
      <c r="AF1809" s="1313"/>
      <c r="AG1809" s="1313"/>
      <c r="AH1809" s="1305"/>
      <c r="AI1809" s="1313"/>
      <c r="AJ1809" s="1313"/>
      <c r="AK1809" s="1313"/>
      <c r="AL1809" s="1313"/>
      <c r="AM1809" s="1313"/>
      <c r="AN1809" s="1905"/>
      <c r="AO1809" s="1345"/>
      <c r="AP1809" s="1313"/>
      <c r="AQ1809" s="1345"/>
      <c r="AR1809" s="1313"/>
      <c r="AS1809" s="1345"/>
      <c r="AT1809" s="1313"/>
      <c r="AU1809" s="1345"/>
      <c r="AV1809" s="1313"/>
      <c r="AW1809" s="1313"/>
      <c r="AX1809" s="1313"/>
      <c r="AY1809" s="1305"/>
      <c r="AZ1809" s="1313"/>
      <c r="BA1809" s="1313"/>
      <c r="BB1809" s="1313"/>
      <c r="BC1809" s="1313"/>
      <c r="BD1809" s="1313"/>
      <c r="BE1809" s="1903"/>
      <c r="BF1809" s="1904"/>
      <c r="BG1809" s="1903"/>
      <c r="BH1809" s="1904"/>
      <c r="BI1809" s="1903"/>
      <c r="BJ1809" s="1904"/>
      <c r="BK1809" s="1313"/>
      <c r="BL1809" s="1904"/>
      <c r="BM1809" s="1904"/>
      <c r="BN1809" s="1904"/>
      <c r="BO1809" s="1313"/>
      <c r="BP1809" s="1316">
        <f t="shared" si="805"/>
        <v>0</v>
      </c>
      <c r="BQ1809" s="1305"/>
    </row>
    <row r="1810" spans="1:69" ht="15" x14ac:dyDescent="0.25">
      <c r="A1810" s="1305"/>
      <c r="B1810" s="2050"/>
      <c r="C1810" s="1928"/>
      <c r="D1810" s="1313"/>
      <c r="E1810" s="1313"/>
      <c r="F1810" s="1931"/>
      <c r="G1810" s="1313"/>
      <c r="H1810" s="1345"/>
      <c r="I1810" s="1313"/>
      <c r="J1810" s="1345"/>
      <c r="K1810" s="1313"/>
      <c r="L1810" s="2773"/>
      <c r="M1810" s="1313"/>
      <c r="N1810" s="1345"/>
      <c r="O1810" s="1313"/>
      <c r="P1810" s="1313"/>
      <c r="Q1810" s="1307"/>
      <c r="R1810" s="1313"/>
      <c r="S1810" s="1313"/>
      <c r="T1810" s="1313"/>
      <c r="U1810" s="1313"/>
      <c r="V1810" s="2466"/>
      <c r="W1810" s="1904"/>
      <c r="X1810" s="2336"/>
      <c r="Y1810" s="1904"/>
      <c r="Z1810" s="2394"/>
      <c r="AA1810" s="1904"/>
      <c r="AB1810" s="1903"/>
      <c r="AC1810" s="1904"/>
      <c r="AD1810" s="1904"/>
      <c r="AE1810" s="1904"/>
      <c r="AF1810" s="1313"/>
      <c r="AG1810" s="1313"/>
      <c r="AH1810" s="1305"/>
      <c r="AI1810" s="1313"/>
      <c r="AJ1810" s="1313"/>
      <c r="AK1810" s="1313"/>
      <c r="AL1810" s="1313"/>
      <c r="AM1810" s="1313"/>
      <c r="AN1810" s="1905"/>
      <c r="AO1810" s="1345"/>
      <c r="AP1810" s="1313"/>
      <c r="AQ1810" s="1345"/>
      <c r="AR1810" s="1313"/>
      <c r="AS1810" s="1345"/>
      <c r="AT1810" s="1313"/>
      <c r="AU1810" s="1345"/>
      <c r="AV1810" s="1313"/>
      <c r="AW1810" s="1313"/>
      <c r="AX1810" s="1313"/>
      <c r="AY1810" s="1305"/>
      <c r="AZ1810" s="1313"/>
      <c r="BA1810" s="1313"/>
      <c r="BB1810" s="1313"/>
      <c r="BC1810" s="1313"/>
      <c r="BD1810" s="1313"/>
      <c r="BE1810" s="1903"/>
      <c r="BF1810" s="1904"/>
      <c r="BG1810" s="1903"/>
      <c r="BH1810" s="1904"/>
      <c r="BI1810" s="1903"/>
      <c r="BJ1810" s="1904"/>
      <c r="BK1810" s="1313"/>
      <c r="BL1810" s="1904"/>
      <c r="BM1810" s="1904"/>
      <c r="BN1810" s="1904"/>
      <c r="BO1810" s="1313"/>
      <c r="BP1810" s="1316">
        <f t="shared" si="805"/>
        <v>0</v>
      </c>
      <c r="BQ1810" s="1305"/>
    </row>
    <row r="1811" spans="1:69" ht="15" x14ac:dyDescent="0.25">
      <c r="A1811" s="1305"/>
      <c r="B1811" s="2050"/>
      <c r="C1811" s="1928"/>
      <c r="D1811" s="1313"/>
      <c r="E1811" s="1313"/>
      <c r="F1811" s="1931"/>
      <c r="G1811" s="1313"/>
      <c r="H1811" s="1345"/>
      <c r="I1811" s="1313"/>
      <c r="J1811" s="1345"/>
      <c r="K1811" s="1313"/>
      <c r="L1811" s="2773"/>
      <c r="M1811" s="1313"/>
      <c r="N1811" s="1345"/>
      <c r="O1811" s="1313"/>
      <c r="P1811" s="1313"/>
      <c r="Q1811" s="1307"/>
      <c r="R1811" s="1313"/>
      <c r="S1811" s="1313"/>
      <c r="T1811" s="1313"/>
      <c r="U1811" s="1313"/>
      <c r="V1811" s="2466"/>
      <c r="W1811" s="1904"/>
      <c r="X1811" s="2336"/>
      <c r="Y1811" s="1904"/>
      <c r="Z1811" s="2394"/>
      <c r="AA1811" s="1904"/>
      <c r="AB1811" s="1903"/>
      <c r="AC1811" s="1904"/>
      <c r="AD1811" s="1904"/>
      <c r="AE1811" s="1904"/>
      <c r="AF1811" s="1313"/>
      <c r="AG1811" s="1313"/>
      <c r="AH1811" s="1305"/>
      <c r="AI1811" s="1313"/>
      <c r="AJ1811" s="1313"/>
      <c r="AK1811" s="1313"/>
      <c r="AL1811" s="1313"/>
      <c r="AM1811" s="1313"/>
      <c r="AN1811" s="1905"/>
      <c r="AO1811" s="1345"/>
      <c r="AP1811" s="1313"/>
      <c r="AQ1811" s="1345"/>
      <c r="AR1811" s="1313"/>
      <c r="AS1811" s="1345"/>
      <c r="AT1811" s="1313"/>
      <c r="AU1811" s="1345"/>
      <c r="AV1811" s="1313"/>
      <c r="AW1811" s="1313"/>
      <c r="AX1811" s="1313"/>
      <c r="AY1811" s="1305"/>
      <c r="AZ1811" s="1313"/>
      <c r="BA1811" s="1313"/>
      <c r="BB1811" s="1313"/>
      <c r="BC1811" s="1313"/>
      <c r="BD1811" s="1313"/>
      <c r="BE1811" s="1903"/>
      <c r="BF1811" s="1904"/>
      <c r="BG1811" s="1903"/>
      <c r="BH1811" s="1904"/>
      <c r="BI1811" s="1903"/>
      <c r="BJ1811" s="1904"/>
      <c r="BK1811" s="1313"/>
      <c r="BL1811" s="1904"/>
      <c r="BM1811" s="1904"/>
      <c r="BN1811" s="1904"/>
      <c r="BO1811" s="1313"/>
      <c r="BP1811" s="1316">
        <f t="shared" si="805"/>
        <v>0</v>
      </c>
      <c r="BQ1811" s="1305"/>
    </row>
    <row r="1812" spans="1:69" ht="15" x14ac:dyDescent="0.25">
      <c r="A1812" s="1305"/>
      <c r="B1812" s="2050"/>
      <c r="C1812" s="1928"/>
      <c r="D1812" s="1313"/>
      <c r="E1812" s="1313"/>
      <c r="F1812" s="1931"/>
      <c r="G1812" s="1313"/>
      <c r="H1812" s="1345"/>
      <c r="I1812" s="1313"/>
      <c r="J1812" s="1345"/>
      <c r="K1812" s="1313"/>
      <c r="L1812" s="2773"/>
      <c r="M1812" s="1313"/>
      <c r="N1812" s="1345"/>
      <c r="O1812" s="1313"/>
      <c r="P1812" s="1313"/>
      <c r="Q1812" s="1307"/>
      <c r="R1812" s="1313"/>
      <c r="S1812" s="1313"/>
      <c r="T1812" s="1313"/>
      <c r="U1812" s="1313"/>
      <c r="V1812" s="2466"/>
      <c r="W1812" s="1904"/>
      <c r="X1812" s="2336"/>
      <c r="Y1812" s="1904"/>
      <c r="Z1812" s="2394"/>
      <c r="AA1812" s="1904"/>
      <c r="AB1812" s="1903"/>
      <c r="AC1812" s="1904"/>
      <c r="AD1812" s="1904"/>
      <c r="AE1812" s="1904"/>
      <c r="AF1812" s="1313"/>
      <c r="AG1812" s="1313"/>
      <c r="AH1812" s="1305"/>
      <c r="AI1812" s="1313"/>
      <c r="AJ1812" s="1313"/>
      <c r="AK1812" s="1313"/>
      <c r="AL1812" s="1313"/>
      <c r="AM1812" s="1313"/>
      <c r="AN1812" s="1905"/>
      <c r="AO1812" s="1345"/>
      <c r="AP1812" s="1313"/>
      <c r="AQ1812" s="1345"/>
      <c r="AR1812" s="1313"/>
      <c r="AS1812" s="1345"/>
      <c r="AT1812" s="1313"/>
      <c r="AU1812" s="1345"/>
      <c r="AV1812" s="1313"/>
      <c r="AW1812" s="1313"/>
      <c r="AX1812" s="1313"/>
      <c r="AY1812" s="1305"/>
      <c r="AZ1812" s="1313"/>
      <c r="BA1812" s="1313"/>
      <c r="BB1812" s="1313"/>
      <c r="BC1812" s="1313"/>
      <c r="BD1812" s="1313"/>
      <c r="BE1812" s="1903"/>
      <c r="BF1812" s="1904"/>
      <c r="BG1812" s="1903"/>
      <c r="BH1812" s="1904"/>
      <c r="BI1812" s="1903"/>
      <c r="BJ1812" s="1904"/>
      <c r="BK1812" s="1313"/>
      <c r="BL1812" s="1904"/>
      <c r="BM1812" s="1904"/>
      <c r="BN1812" s="1904"/>
      <c r="BO1812" s="1313"/>
      <c r="BP1812" s="1316">
        <f t="shared" si="805"/>
        <v>0</v>
      </c>
      <c r="BQ1812" s="1305"/>
    </row>
    <row r="1813" spans="1:69" ht="15" x14ac:dyDescent="0.25">
      <c r="A1813" s="1305"/>
      <c r="B1813" s="2050"/>
      <c r="C1813" s="1928"/>
      <c r="D1813" s="1313"/>
      <c r="E1813" s="1313"/>
      <c r="F1813" s="1931"/>
      <c r="G1813" s="1313"/>
      <c r="H1813" s="1345"/>
      <c r="I1813" s="1313"/>
      <c r="J1813" s="1345"/>
      <c r="K1813" s="1313"/>
      <c r="L1813" s="2773"/>
      <c r="M1813" s="1313"/>
      <c r="N1813" s="1345"/>
      <c r="O1813" s="1313"/>
      <c r="P1813" s="1313"/>
      <c r="Q1813" s="1307"/>
      <c r="R1813" s="1313"/>
      <c r="S1813" s="1313"/>
      <c r="T1813" s="1313"/>
      <c r="U1813" s="1313"/>
      <c r="V1813" s="2466"/>
      <c r="W1813" s="1904"/>
      <c r="X1813" s="2336"/>
      <c r="Y1813" s="1904"/>
      <c r="Z1813" s="2394"/>
      <c r="AA1813" s="1904"/>
      <c r="AB1813" s="1903"/>
      <c r="AC1813" s="1904"/>
      <c r="AD1813" s="1904"/>
      <c r="AE1813" s="1904"/>
      <c r="AF1813" s="1313"/>
      <c r="AG1813" s="1313"/>
      <c r="AH1813" s="1305"/>
      <c r="AI1813" s="1313"/>
      <c r="AJ1813" s="1313"/>
      <c r="AK1813" s="1313"/>
      <c r="AL1813" s="1313"/>
      <c r="AM1813" s="1313"/>
      <c r="AN1813" s="1905"/>
      <c r="AO1813" s="1345"/>
      <c r="AP1813" s="1313"/>
      <c r="AQ1813" s="1345"/>
      <c r="AR1813" s="1313"/>
      <c r="AS1813" s="1345"/>
      <c r="AT1813" s="1313"/>
      <c r="AU1813" s="1345"/>
      <c r="AV1813" s="1313"/>
      <c r="AW1813" s="1313"/>
      <c r="AX1813" s="1313"/>
      <c r="AY1813" s="1305"/>
      <c r="AZ1813" s="1313"/>
      <c r="BA1813" s="1313"/>
      <c r="BB1813" s="1313"/>
      <c r="BC1813" s="1313"/>
      <c r="BD1813" s="1313"/>
      <c r="BE1813" s="1903"/>
      <c r="BF1813" s="1904"/>
      <c r="BG1813" s="1903"/>
      <c r="BH1813" s="1904"/>
      <c r="BI1813" s="1903"/>
      <c r="BJ1813" s="1904"/>
      <c r="BK1813" s="1313"/>
      <c r="BL1813" s="1904"/>
      <c r="BM1813" s="1904"/>
      <c r="BN1813" s="1904"/>
      <c r="BO1813" s="1313"/>
      <c r="BP1813" s="1316">
        <f t="shared" si="805"/>
        <v>0</v>
      </c>
      <c r="BQ1813" s="1305"/>
    </row>
    <row r="1814" spans="1:69" ht="15" x14ac:dyDescent="0.25">
      <c r="A1814" s="1305"/>
      <c r="B1814" s="2050"/>
      <c r="C1814" s="1928"/>
      <c r="D1814" s="1313"/>
      <c r="E1814" s="1313"/>
      <c r="F1814" s="1931"/>
      <c r="G1814" s="1313"/>
      <c r="H1814" s="1345"/>
      <c r="I1814" s="1313"/>
      <c r="J1814" s="1345"/>
      <c r="K1814" s="1313"/>
      <c r="L1814" s="2773"/>
      <c r="M1814" s="1313"/>
      <c r="N1814" s="1345"/>
      <c r="O1814" s="1313"/>
      <c r="P1814" s="1313"/>
      <c r="Q1814" s="1307"/>
      <c r="R1814" s="1313"/>
      <c r="S1814" s="1313"/>
      <c r="T1814" s="1313"/>
      <c r="U1814" s="1313"/>
      <c r="V1814" s="2466"/>
      <c r="W1814" s="1904"/>
      <c r="X1814" s="2336"/>
      <c r="Y1814" s="1904"/>
      <c r="Z1814" s="2394"/>
      <c r="AA1814" s="1904"/>
      <c r="AB1814" s="1903"/>
      <c r="AC1814" s="1904"/>
      <c r="AD1814" s="1904"/>
      <c r="AE1814" s="1904"/>
      <c r="AF1814" s="1313"/>
      <c r="AG1814" s="1313"/>
      <c r="AH1814" s="1305"/>
      <c r="AI1814" s="1313"/>
      <c r="AJ1814" s="1313"/>
      <c r="AK1814" s="1313"/>
      <c r="AL1814" s="1313"/>
      <c r="AM1814" s="1313"/>
      <c r="AN1814" s="1905"/>
      <c r="AO1814" s="1345"/>
      <c r="AP1814" s="1313"/>
      <c r="AQ1814" s="1345"/>
      <c r="AR1814" s="1313"/>
      <c r="AS1814" s="1345"/>
      <c r="AT1814" s="1313"/>
      <c r="AU1814" s="1345"/>
      <c r="AV1814" s="1313"/>
      <c r="AW1814" s="1313"/>
      <c r="AX1814" s="1313"/>
      <c r="AY1814" s="1305"/>
      <c r="AZ1814" s="1313"/>
      <c r="BA1814" s="1313"/>
      <c r="BB1814" s="1313"/>
      <c r="BC1814" s="1313"/>
      <c r="BD1814" s="1313"/>
      <c r="BE1814" s="1903"/>
      <c r="BF1814" s="1904"/>
      <c r="BG1814" s="1903"/>
      <c r="BH1814" s="1904"/>
      <c r="BI1814" s="1903"/>
      <c r="BJ1814" s="1904"/>
      <c r="BK1814" s="1313"/>
      <c r="BL1814" s="1904"/>
      <c r="BM1814" s="1904"/>
      <c r="BN1814" s="1904"/>
      <c r="BO1814" s="1313"/>
      <c r="BP1814" s="1316">
        <f t="shared" si="805"/>
        <v>0</v>
      </c>
      <c r="BQ1814" s="1305"/>
    </row>
    <row r="1815" spans="1:69" ht="15" x14ac:dyDescent="0.25">
      <c r="A1815" s="1305"/>
      <c r="B1815" s="2050"/>
      <c r="C1815" s="1928"/>
      <c r="D1815" s="1313"/>
      <c r="E1815" s="1313"/>
      <c r="F1815" s="1931"/>
      <c r="G1815" s="1313"/>
      <c r="H1815" s="1345"/>
      <c r="I1815" s="1313"/>
      <c r="J1815" s="1345"/>
      <c r="K1815" s="1313"/>
      <c r="L1815" s="2773"/>
      <c r="M1815" s="1313"/>
      <c r="N1815" s="1345"/>
      <c r="O1815" s="1313"/>
      <c r="P1815" s="1313"/>
      <c r="Q1815" s="1307"/>
      <c r="R1815" s="1313"/>
      <c r="S1815" s="1313"/>
      <c r="T1815" s="1313"/>
      <c r="U1815" s="1313"/>
      <c r="V1815" s="2466"/>
      <c r="W1815" s="1904"/>
      <c r="X1815" s="2336"/>
      <c r="Y1815" s="1904"/>
      <c r="Z1815" s="2394"/>
      <c r="AA1815" s="1904"/>
      <c r="AB1815" s="1903"/>
      <c r="AC1815" s="1904"/>
      <c r="AD1815" s="1904"/>
      <c r="AE1815" s="1904"/>
      <c r="AF1815" s="1313"/>
      <c r="AG1815" s="1313"/>
      <c r="AH1815" s="1305"/>
      <c r="AI1815" s="1313"/>
      <c r="AJ1815" s="1313"/>
      <c r="AK1815" s="1313"/>
      <c r="AL1815" s="1313"/>
      <c r="AM1815" s="1313"/>
      <c r="AN1815" s="1905"/>
      <c r="AO1815" s="1345"/>
      <c r="AP1815" s="1313"/>
      <c r="AQ1815" s="1345"/>
      <c r="AR1815" s="1313"/>
      <c r="AS1815" s="1345"/>
      <c r="AT1815" s="1313"/>
      <c r="AU1815" s="1345"/>
      <c r="AV1815" s="1313"/>
      <c r="AW1815" s="1313"/>
      <c r="AX1815" s="1313"/>
      <c r="AY1815" s="1305"/>
      <c r="AZ1815" s="1313"/>
      <c r="BA1815" s="1313"/>
      <c r="BB1815" s="1313"/>
      <c r="BC1815" s="1313"/>
      <c r="BD1815" s="1313"/>
      <c r="BE1815" s="1903"/>
      <c r="BF1815" s="1904"/>
      <c r="BG1815" s="1903"/>
      <c r="BH1815" s="1904"/>
      <c r="BI1815" s="1903"/>
      <c r="BJ1815" s="1904"/>
      <c r="BK1815" s="1313"/>
      <c r="BL1815" s="1904"/>
      <c r="BM1815" s="1904"/>
      <c r="BN1815" s="1904"/>
      <c r="BO1815" s="1313"/>
      <c r="BP1815" s="1316">
        <f t="shared" si="805"/>
        <v>0</v>
      </c>
      <c r="BQ1815" s="1305"/>
    </row>
    <row r="1816" spans="1:69" ht="15" x14ac:dyDescent="0.25">
      <c r="A1816" s="1305"/>
      <c r="B1816" s="2050"/>
      <c r="C1816" s="1928"/>
      <c r="D1816" s="1313"/>
      <c r="E1816" s="1313"/>
      <c r="F1816" s="1931"/>
      <c r="G1816" s="1313"/>
      <c r="H1816" s="1345"/>
      <c r="I1816" s="1313"/>
      <c r="J1816" s="1345"/>
      <c r="K1816" s="1313"/>
      <c r="L1816" s="2773"/>
      <c r="M1816" s="1313"/>
      <c r="N1816" s="1345"/>
      <c r="O1816" s="1313"/>
      <c r="P1816" s="1313"/>
      <c r="Q1816" s="1307"/>
      <c r="R1816" s="1313"/>
      <c r="S1816" s="1313"/>
      <c r="T1816" s="1313"/>
      <c r="U1816" s="1313"/>
      <c r="V1816" s="2466"/>
      <c r="W1816" s="1904"/>
      <c r="X1816" s="2336"/>
      <c r="Y1816" s="1904"/>
      <c r="Z1816" s="2394"/>
      <c r="AA1816" s="1904"/>
      <c r="AB1816" s="1903"/>
      <c r="AC1816" s="1904"/>
      <c r="AD1816" s="1904"/>
      <c r="AE1816" s="1904"/>
      <c r="AF1816" s="1313"/>
      <c r="AG1816" s="1313"/>
      <c r="AH1816" s="1305"/>
      <c r="AI1816" s="1313"/>
      <c r="AJ1816" s="1313"/>
      <c r="AK1816" s="1313"/>
      <c r="AL1816" s="1313"/>
      <c r="AM1816" s="1313"/>
      <c r="AN1816" s="1905"/>
      <c r="AO1816" s="1345"/>
      <c r="AP1816" s="1313"/>
      <c r="AQ1816" s="1345"/>
      <c r="AR1816" s="1313"/>
      <c r="AS1816" s="1345"/>
      <c r="AT1816" s="1313"/>
      <c r="AU1816" s="1345"/>
      <c r="AV1816" s="1313"/>
      <c r="AW1816" s="1313"/>
      <c r="AX1816" s="1313"/>
      <c r="AY1816" s="1305"/>
      <c r="AZ1816" s="1313"/>
      <c r="BA1816" s="1313"/>
      <c r="BB1816" s="1313"/>
      <c r="BC1816" s="1313"/>
      <c r="BD1816" s="1313"/>
      <c r="BE1816" s="1903"/>
      <c r="BF1816" s="1904"/>
      <c r="BG1816" s="1903"/>
      <c r="BH1816" s="1904"/>
      <c r="BI1816" s="1903"/>
      <c r="BJ1816" s="1904"/>
      <c r="BK1816" s="1313"/>
      <c r="BL1816" s="1904"/>
      <c r="BM1816" s="1904"/>
      <c r="BN1816" s="1904"/>
      <c r="BO1816" s="1313"/>
      <c r="BP1816" s="1316">
        <f t="shared" si="805"/>
        <v>0</v>
      </c>
      <c r="BQ1816" s="1305"/>
    </row>
    <row r="1817" spans="1:69" ht="15" x14ac:dyDescent="0.25">
      <c r="A1817" s="1305"/>
      <c r="B1817" s="2050"/>
      <c r="C1817" s="1928"/>
      <c r="D1817" s="1313"/>
      <c r="E1817" s="1313"/>
      <c r="F1817" s="1931"/>
      <c r="G1817" s="1313"/>
      <c r="H1817" s="1345"/>
      <c r="I1817" s="1313"/>
      <c r="J1817" s="1345"/>
      <c r="K1817" s="1313"/>
      <c r="L1817" s="2773"/>
      <c r="M1817" s="1313"/>
      <c r="N1817" s="1345"/>
      <c r="O1817" s="1313"/>
      <c r="P1817" s="1313"/>
      <c r="Q1817" s="1307"/>
      <c r="R1817" s="1313"/>
      <c r="S1817" s="1313"/>
      <c r="T1817" s="1313"/>
      <c r="U1817" s="1313"/>
      <c r="V1817" s="2466"/>
      <c r="W1817" s="1904"/>
      <c r="X1817" s="2336"/>
      <c r="Y1817" s="1904"/>
      <c r="Z1817" s="2394"/>
      <c r="AA1817" s="1904"/>
      <c r="AB1817" s="1903"/>
      <c r="AC1817" s="1904"/>
      <c r="AD1817" s="1904"/>
      <c r="AE1817" s="1904"/>
      <c r="AF1817" s="1313"/>
      <c r="AG1817" s="1313"/>
      <c r="AH1817" s="1305"/>
      <c r="AI1817" s="1313"/>
      <c r="AJ1817" s="1313"/>
      <c r="AK1817" s="1313"/>
      <c r="AL1817" s="1313"/>
      <c r="AM1817" s="1313"/>
      <c r="AN1817" s="1905"/>
      <c r="AO1817" s="1345"/>
      <c r="AP1817" s="1313"/>
      <c r="AQ1817" s="1345"/>
      <c r="AR1817" s="1313"/>
      <c r="AS1817" s="1345"/>
      <c r="AT1817" s="1313"/>
      <c r="AU1817" s="1345"/>
      <c r="AV1817" s="1313"/>
      <c r="AW1817" s="1313"/>
      <c r="AX1817" s="1313"/>
      <c r="AY1817" s="1305"/>
      <c r="AZ1817" s="1313"/>
      <c r="BA1817" s="1313"/>
      <c r="BB1817" s="1313"/>
      <c r="BC1817" s="1313"/>
      <c r="BD1817" s="1313"/>
      <c r="BE1817" s="1903"/>
      <c r="BF1817" s="1904"/>
      <c r="BG1817" s="1903"/>
      <c r="BH1817" s="1904"/>
      <c r="BI1817" s="1903"/>
      <c r="BJ1817" s="1904"/>
      <c r="BK1817" s="1313"/>
      <c r="BL1817" s="1904"/>
      <c r="BM1817" s="1904"/>
      <c r="BN1817" s="1904"/>
      <c r="BO1817" s="1313"/>
      <c r="BP1817" s="1316">
        <f t="shared" si="805"/>
        <v>0</v>
      </c>
      <c r="BQ1817" s="1305"/>
    </row>
    <row r="1818" spans="1:69" ht="15" x14ac:dyDescent="0.25">
      <c r="A1818" s="1305"/>
      <c r="B1818" s="2050"/>
      <c r="C1818" s="1928"/>
      <c r="D1818" s="1313"/>
      <c r="E1818" s="1313"/>
      <c r="F1818" s="1931"/>
      <c r="G1818" s="1313"/>
      <c r="H1818" s="1345"/>
      <c r="I1818" s="1313"/>
      <c r="J1818" s="1345"/>
      <c r="K1818" s="1313"/>
      <c r="L1818" s="2773"/>
      <c r="M1818" s="1313"/>
      <c r="N1818" s="1345"/>
      <c r="O1818" s="1313"/>
      <c r="P1818" s="1313"/>
      <c r="Q1818" s="1307"/>
      <c r="R1818" s="1313"/>
      <c r="S1818" s="1313"/>
      <c r="T1818" s="1313"/>
      <c r="U1818" s="1313"/>
      <c r="V1818" s="2466"/>
      <c r="W1818" s="1904"/>
      <c r="X1818" s="2336"/>
      <c r="Y1818" s="1904"/>
      <c r="Z1818" s="2394"/>
      <c r="AA1818" s="1904"/>
      <c r="AB1818" s="1903"/>
      <c r="AC1818" s="1904"/>
      <c r="AD1818" s="1904"/>
      <c r="AE1818" s="1904"/>
      <c r="AF1818" s="1313"/>
      <c r="AG1818" s="1313"/>
      <c r="AH1818" s="1305"/>
      <c r="AI1818" s="1313"/>
      <c r="AJ1818" s="1313"/>
      <c r="AK1818" s="1313"/>
      <c r="AL1818" s="1313"/>
      <c r="AM1818" s="1313"/>
      <c r="AN1818" s="1905"/>
      <c r="AO1818" s="1345"/>
      <c r="AP1818" s="1313"/>
      <c r="AQ1818" s="1345"/>
      <c r="AR1818" s="1313"/>
      <c r="AS1818" s="1345"/>
      <c r="AT1818" s="1313"/>
      <c r="AU1818" s="1345"/>
      <c r="AV1818" s="1313"/>
      <c r="AW1818" s="1313"/>
      <c r="AX1818" s="1313"/>
      <c r="AY1818" s="1305"/>
      <c r="AZ1818" s="1313"/>
      <c r="BA1818" s="1313"/>
      <c r="BB1818" s="1313"/>
      <c r="BC1818" s="1313"/>
      <c r="BD1818" s="1313"/>
      <c r="BE1818" s="1903"/>
      <c r="BF1818" s="1904"/>
      <c r="BG1818" s="1903"/>
      <c r="BH1818" s="1904"/>
      <c r="BI1818" s="1903"/>
      <c r="BJ1818" s="1904"/>
      <c r="BK1818" s="1313"/>
      <c r="BL1818" s="1904"/>
      <c r="BM1818" s="1904"/>
      <c r="BN1818" s="1904"/>
      <c r="BO1818" s="1313"/>
      <c r="BP1818" s="1316">
        <f t="shared" si="805"/>
        <v>0</v>
      </c>
      <c r="BQ1818" s="1305"/>
    </row>
    <row r="1819" spans="1:69" ht="15" x14ac:dyDescent="0.25">
      <c r="A1819" s="1305"/>
      <c r="B1819" s="2050"/>
      <c r="C1819" s="1928"/>
      <c r="D1819" s="1313"/>
      <c r="E1819" s="1313"/>
      <c r="F1819" s="1931"/>
      <c r="G1819" s="1313"/>
      <c r="H1819" s="1345"/>
      <c r="I1819" s="1313"/>
      <c r="J1819" s="1345"/>
      <c r="K1819" s="1313"/>
      <c r="L1819" s="2773"/>
      <c r="M1819" s="1313"/>
      <c r="N1819" s="1345"/>
      <c r="O1819" s="1313"/>
      <c r="P1819" s="1313"/>
      <c r="Q1819" s="1307"/>
      <c r="R1819" s="1313"/>
      <c r="S1819" s="1313"/>
      <c r="T1819" s="1313"/>
      <c r="U1819" s="1313"/>
      <c r="V1819" s="2466"/>
      <c r="W1819" s="1904"/>
      <c r="X1819" s="2336"/>
      <c r="Y1819" s="1904"/>
      <c r="Z1819" s="2394"/>
      <c r="AA1819" s="1904"/>
      <c r="AB1819" s="1903"/>
      <c r="AC1819" s="1904"/>
      <c r="AD1819" s="1904"/>
      <c r="AE1819" s="1904"/>
      <c r="AF1819" s="1313"/>
      <c r="AG1819" s="1313"/>
      <c r="AH1819" s="1305"/>
      <c r="AI1819" s="1313"/>
      <c r="AJ1819" s="1313"/>
      <c r="AK1819" s="1313"/>
      <c r="AL1819" s="1313"/>
      <c r="AM1819" s="1313"/>
      <c r="AN1819" s="1905"/>
      <c r="AO1819" s="1345"/>
      <c r="AP1819" s="1313"/>
      <c r="AQ1819" s="1345"/>
      <c r="AR1819" s="1313"/>
      <c r="AS1819" s="1345"/>
      <c r="AT1819" s="1313"/>
      <c r="AU1819" s="1345"/>
      <c r="AV1819" s="1313"/>
      <c r="AW1819" s="1313"/>
      <c r="AX1819" s="1313"/>
      <c r="AY1819" s="1305"/>
      <c r="AZ1819" s="1313"/>
      <c r="BA1819" s="1313"/>
      <c r="BB1819" s="1313"/>
      <c r="BC1819" s="1313"/>
      <c r="BD1819" s="1313"/>
      <c r="BE1819" s="1903"/>
      <c r="BF1819" s="1904"/>
      <c r="BG1819" s="1903"/>
      <c r="BH1819" s="1904"/>
      <c r="BI1819" s="1903"/>
      <c r="BJ1819" s="1904"/>
      <c r="BK1819" s="1313"/>
      <c r="BL1819" s="1904"/>
      <c r="BM1819" s="1904"/>
      <c r="BN1819" s="1904"/>
      <c r="BO1819" s="1313"/>
      <c r="BP1819" s="1316">
        <f t="shared" si="805"/>
        <v>0</v>
      </c>
      <c r="BQ1819" s="1305"/>
    </row>
    <row r="1820" spans="1:69" ht="15" x14ac:dyDescent="0.25">
      <c r="A1820" s="1305"/>
      <c r="B1820" s="2050"/>
      <c r="C1820" s="1928"/>
      <c r="D1820" s="1313"/>
      <c r="E1820" s="1313"/>
      <c r="F1820" s="1931"/>
      <c r="G1820" s="1313"/>
      <c r="H1820" s="1345"/>
      <c r="I1820" s="1313"/>
      <c r="J1820" s="1345"/>
      <c r="K1820" s="1313"/>
      <c r="L1820" s="2773"/>
      <c r="M1820" s="1313"/>
      <c r="N1820" s="1345"/>
      <c r="O1820" s="1313"/>
      <c r="P1820" s="1313"/>
      <c r="Q1820" s="1307"/>
      <c r="R1820" s="1313"/>
      <c r="S1820" s="1313"/>
      <c r="T1820" s="1313"/>
      <c r="U1820" s="1313"/>
      <c r="V1820" s="2466"/>
      <c r="W1820" s="1904"/>
      <c r="X1820" s="2336"/>
      <c r="Y1820" s="1904"/>
      <c r="Z1820" s="2394"/>
      <c r="AA1820" s="1904"/>
      <c r="AB1820" s="1903"/>
      <c r="AC1820" s="1904"/>
      <c r="AD1820" s="1904"/>
      <c r="AE1820" s="1904"/>
      <c r="AF1820" s="1313"/>
      <c r="AG1820" s="1313"/>
      <c r="AH1820" s="1305"/>
      <c r="AI1820" s="1313"/>
      <c r="AJ1820" s="1313"/>
      <c r="AK1820" s="1313"/>
      <c r="AL1820" s="1313"/>
      <c r="AM1820" s="1313"/>
      <c r="AN1820" s="1905"/>
      <c r="AO1820" s="1345"/>
      <c r="AP1820" s="1313"/>
      <c r="AQ1820" s="1345"/>
      <c r="AR1820" s="1313"/>
      <c r="AS1820" s="1345"/>
      <c r="AT1820" s="1313"/>
      <c r="AU1820" s="1345"/>
      <c r="AV1820" s="1313"/>
      <c r="AW1820" s="1313"/>
      <c r="AX1820" s="1313"/>
      <c r="AY1820" s="1305"/>
      <c r="AZ1820" s="1313"/>
      <c r="BA1820" s="1313"/>
      <c r="BB1820" s="1313"/>
      <c r="BC1820" s="1313"/>
      <c r="BD1820" s="1313"/>
      <c r="BE1820" s="1903"/>
      <c r="BF1820" s="1904"/>
      <c r="BG1820" s="1903"/>
      <c r="BH1820" s="1904"/>
      <c r="BI1820" s="1903"/>
      <c r="BJ1820" s="1904"/>
      <c r="BK1820" s="1313"/>
      <c r="BL1820" s="1904"/>
      <c r="BM1820" s="1904"/>
      <c r="BN1820" s="1904"/>
      <c r="BO1820" s="1313"/>
      <c r="BP1820" s="1316">
        <f t="shared" si="805"/>
        <v>0</v>
      </c>
      <c r="BQ1820" s="1305"/>
    </row>
    <row r="1821" spans="1:69" ht="15" x14ac:dyDescent="0.25">
      <c r="A1821" s="1305"/>
      <c r="B1821" s="2050"/>
      <c r="C1821" s="1928"/>
      <c r="D1821" s="1313"/>
      <c r="E1821" s="1313"/>
      <c r="F1821" s="1931"/>
      <c r="G1821" s="1313"/>
      <c r="H1821" s="1345"/>
      <c r="I1821" s="1313"/>
      <c r="J1821" s="1345"/>
      <c r="K1821" s="1313"/>
      <c r="L1821" s="2773"/>
      <c r="M1821" s="1313"/>
      <c r="N1821" s="1345"/>
      <c r="O1821" s="1313"/>
      <c r="P1821" s="1313"/>
      <c r="Q1821" s="1307"/>
      <c r="R1821" s="1313"/>
      <c r="S1821" s="1313"/>
      <c r="T1821" s="1313"/>
      <c r="U1821" s="1313"/>
      <c r="V1821" s="2466"/>
      <c r="W1821" s="1904"/>
      <c r="X1821" s="2336"/>
      <c r="Y1821" s="1904"/>
      <c r="Z1821" s="2394"/>
      <c r="AA1821" s="1904"/>
      <c r="AB1821" s="1903"/>
      <c r="AC1821" s="1904"/>
      <c r="AD1821" s="1904"/>
      <c r="AE1821" s="1904"/>
      <c r="AF1821" s="1313"/>
      <c r="AG1821" s="1313"/>
      <c r="AH1821" s="1305"/>
      <c r="AI1821" s="1313"/>
      <c r="AJ1821" s="1313"/>
      <c r="AK1821" s="1313"/>
      <c r="AL1821" s="1313"/>
      <c r="AM1821" s="1313"/>
      <c r="AN1821" s="1905"/>
      <c r="AO1821" s="1345"/>
      <c r="AP1821" s="1313"/>
      <c r="AQ1821" s="1345"/>
      <c r="AR1821" s="1313"/>
      <c r="AS1821" s="1345"/>
      <c r="AT1821" s="1313"/>
      <c r="AU1821" s="1345"/>
      <c r="AV1821" s="1313"/>
      <c r="AW1821" s="1313"/>
      <c r="AX1821" s="1313"/>
      <c r="AY1821" s="1305"/>
      <c r="AZ1821" s="1313"/>
      <c r="BA1821" s="1313"/>
      <c r="BB1821" s="1313"/>
      <c r="BC1821" s="1313"/>
      <c r="BD1821" s="1313"/>
      <c r="BE1821" s="1903"/>
      <c r="BF1821" s="1904"/>
      <c r="BG1821" s="1903"/>
      <c r="BH1821" s="1904"/>
      <c r="BI1821" s="1903"/>
      <c r="BJ1821" s="1904"/>
      <c r="BK1821" s="1313"/>
      <c r="BL1821" s="1904"/>
      <c r="BM1821" s="1904"/>
      <c r="BN1821" s="1904"/>
      <c r="BO1821" s="1313"/>
      <c r="BP1821" s="1316">
        <f t="shared" si="805"/>
        <v>0</v>
      </c>
      <c r="BQ1821" s="1305"/>
    </row>
    <row r="1822" spans="1:69" ht="15" x14ac:dyDescent="0.25">
      <c r="A1822" s="1305"/>
      <c r="B1822" s="2050"/>
      <c r="C1822" s="1928"/>
      <c r="D1822" s="1313"/>
      <c r="E1822" s="1313"/>
      <c r="F1822" s="1931"/>
      <c r="G1822" s="1313"/>
      <c r="H1822" s="1345"/>
      <c r="I1822" s="1313"/>
      <c r="J1822" s="1345"/>
      <c r="K1822" s="1313"/>
      <c r="L1822" s="2773"/>
      <c r="M1822" s="1313"/>
      <c r="N1822" s="1345"/>
      <c r="O1822" s="1313"/>
      <c r="P1822" s="1313"/>
      <c r="Q1822" s="1307"/>
      <c r="R1822" s="1313"/>
      <c r="S1822" s="1313"/>
      <c r="T1822" s="1313"/>
      <c r="U1822" s="1313"/>
      <c r="V1822" s="2466"/>
      <c r="W1822" s="1904"/>
      <c r="X1822" s="2336"/>
      <c r="Y1822" s="1904"/>
      <c r="Z1822" s="2394"/>
      <c r="AA1822" s="1904"/>
      <c r="AB1822" s="1903"/>
      <c r="AC1822" s="1904"/>
      <c r="AD1822" s="1904"/>
      <c r="AE1822" s="1904"/>
      <c r="AF1822" s="1313"/>
      <c r="AG1822" s="1313"/>
      <c r="AH1822" s="1305"/>
      <c r="AI1822" s="1313"/>
      <c r="AJ1822" s="1313"/>
      <c r="AK1822" s="1313"/>
      <c r="AL1822" s="1313"/>
      <c r="AM1822" s="1313"/>
      <c r="AN1822" s="1905"/>
      <c r="AO1822" s="1345"/>
      <c r="AP1822" s="1313"/>
      <c r="AQ1822" s="1345"/>
      <c r="AR1822" s="1313"/>
      <c r="AS1822" s="1345"/>
      <c r="AT1822" s="1313"/>
      <c r="AU1822" s="1345"/>
      <c r="AV1822" s="1313"/>
      <c r="AW1822" s="1313"/>
      <c r="AX1822" s="1313"/>
      <c r="AY1822" s="1305"/>
      <c r="AZ1822" s="1313"/>
      <c r="BA1822" s="1313"/>
      <c r="BB1822" s="1313"/>
      <c r="BC1822" s="1313"/>
      <c r="BD1822" s="1313"/>
      <c r="BE1822" s="1903"/>
      <c r="BF1822" s="1904"/>
      <c r="BG1822" s="1903"/>
      <c r="BH1822" s="1904"/>
      <c r="BI1822" s="1903"/>
      <c r="BJ1822" s="1904"/>
      <c r="BK1822" s="1313"/>
      <c r="BL1822" s="1904"/>
      <c r="BM1822" s="1904"/>
      <c r="BN1822" s="1904"/>
      <c r="BO1822" s="1313"/>
      <c r="BP1822" s="1316">
        <f t="shared" si="805"/>
        <v>0</v>
      </c>
      <c r="BQ1822" s="1305"/>
    </row>
    <row r="1823" spans="1:69" ht="15" x14ac:dyDescent="0.25">
      <c r="A1823" s="1305"/>
      <c r="B1823" s="2050"/>
      <c r="C1823" s="1928"/>
      <c r="D1823" s="1313"/>
      <c r="E1823" s="1313"/>
      <c r="F1823" s="1931"/>
      <c r="G1823" s="1313"/>
      <c r="H1823" s="1345"/>
      <c r="I1823" s="1313"/>
      <c r="J1823" s="1345"/>
      <c r="K1823" s="1313"/>
      <c r="L1823" s="2773"/>
      <c r="M1823" s="1313"/>
      <c r="N1823" s="1345"/>
      <c r="O1823" s="1313"/>
      <c r="P1823" s="1313"/>
      <c r="Q1823" s="1307"/>
      <c r="R1823" s="1313"/>
      <c r="S1823" s="1313"/>
      <c r="T1823" s="1313"/>
      <c r="U1823" s="1313"/>
      <c r="V1823" s="2466"/>
      <c r="W1823" s="1904"/>
      <c r="X1823" s="2336"/>
      <c r="Y1823" s="1904"/>
      <c r="Z1823" s="2394"/>
      <c r="AA1823" s="1904"/>
      <c r="AB1823" s="1903"/>
      <c r="AC1823" s="1904"/>
      <c r="AD1823" s="1904"/>
      <c r="AE1823" s="1904"/>
      <c r="AF1823" s="1313"/>
      <c r="AG1823" s="1313"/>
      <c r="AH1823" s="1305"/>
      <c r="AI1823" s="1313"/>
      <c r="AJ1823" s="1313"/>
      <c r="AK1823" s="1313"/>
      <c r="AL1823" s="1313"/>
      <c r="AM1823" s="1313"/>
      <c r="AN1823" s="1905"/>
      <c r="AO1823" s="1345"/>
      <c r="AP1823" s="1313"/>
      <c r="AQ1823" s="1345"/>
      <c r="AR1823" s="1313"/>
      <c r="AS1823" s="1345"/>
      <c r="AT1823" s="1313"/>
      <c r="AU1823" s="1345"/>
      <c r="AV1823" s="1313"/>
      <c r="AW1823" s="1313"/>
      <c r="AX1823" s="1313"/>
      <c r="AY1823" s="1305"/>
      <c r="AZ1823" s="1313"/>
      <c r="BA1823" s="1313"/>
      <c r="BB1823" s="1313"/>
      <c r="BC1823" s="1313"/>
      <c r="BD1823" s="1313"/>
      <c r="BE1823" s="1903"/>
      <c r="BF1823" s="1904"/>
      <c r="BG1823" s="1903"/>
      <c r="BH1823" s="1904"/>
      <c r="BI1823" s="1903"/>
      <c r="BJ1823" s="1904"/>
      <c r="BK1823" s="1313"/>
      <c r="BL1823" s="1904"/>
      <c r="BM1823" s="1904"/>
      <c r="BN1823" s="1904"/>
      <c r="BO1823" s="1313"/>
      <c r="BP1823" s="1316">
        <f t="shared" si="805"/>
        <v>0</v>
      </c>
      <c r="BQ1823" s="1305"/>
    </row>
    <row r="1824" spans="1:69" ht="15" x14ac:dyDescent="0.25">
      <c r="A1824" s="1305"/>
      <c r="B1824" s="2050"/>
      <c r="C1824" s="1928"/>
      <c r="D1824" s="1313"/>
      <c r="E1824" s="1313"/>
      <c r="F1824" s="1931"/>
      <c r="G1824" s="1313"/>
      <c r="H1824" s="1345"/>
      <c r="I1824" s="1313"/>
      <c r="J1824" s="1345"/>
      <c r="K1824" s="1313"/>
      <c r="L1824" s="2773"/>
      <c r="M1824" s="1313"/>
      <c r="N1824" s="1345"/>
      <c r="O1824" s="1313"/>
      <c r="P1824" s="1313"/>
      <c r="Q1824" s="1307"/>
      <c r="R1824" s="1313"/>
      <c r="S1824" s="1313"/>
      <c r="T1824" s="1313"/>
      <c r="U1824" s="1313"/>
      <c r="V1824" s="2466"/>
      <c r="W1824" s="1904"/>
      <c r="X1824" s="2336"/>
      <c r="Y1824" s="1904"/>
      <c r="Z1824" s="2394"/>
      <c r="AA1824" s="1904"/>
      <c r="AB1824" s="1903"/>
      <c r="AC1824" s="1904"/>
      <c r="AD1824" s="1904"/>
      <c r="AE1824" s="1904"/>
      <c r="AF1824" s="1313"/>
      <c r="AG1824" s="1313"/>
      <c r="AH1824" s="1305"/>
      <c r="AI1824" s="1313"/>
      <c r="AJ1824" s="1313"/>
      <c r="AK1824" s="1313"/>
      <c r="AL1824" s="1313"/>
      <c r="AM1824" s="1313"/>
      <c r="AN1824" s="1905"/>
      <c r="AO1824" s="1345"/>
      <c r="AP1824" s="1313"/>
      <c r="AQ1824" s="1345"/>
      <c r="AR1824" s="1313"/>
      <c r="AS1824" s="1345"/>
      <c r="AT1824" s="1313"/>
      <c r="AU1824" s="1345"/>
      <c r="AV1824" s="1313"/>
      <c r="AW1824" s="1313"/>
      <c r="AX1824" s="1313"/>
      <c r="AY1824" s="1305"/>
      <c r="AZ1824" s="1313"/>
      <c r="BA1824" s="1313"/>
      <c r="BB1824" s="1313"/>
      <c r="BC1824" s="1313"/>
      <c r="BD1824" s="1313"/>
      <c r="BE1824" s="1903"/>
      <c r="BF1824" s="1904"/>
      <c r="BG1824" s="1903"/>
      <c r="BH1824" s="1904"/>
      <c r="BI1824" s="1903"/>
      <c r="BJ1824" s="1904"/>
      <c r="BK1824" s="1313"/>
      <c r="BL1824" s="1904"/>
      <c r="BM1824" s="1904"/>
      <c r="BN1824" s="1904"/>
      <c r="BO1824" s="1313"/>
      <c r="BP1824" s="1316">
        <f t="shared" si="805"/>
        <v>0</v>
      </c>
      <c r="BQ1824" s="1305"/>
    </row>
    <row r="1825" spans="1:69" ht="15" x14ac:dyDescent="0.25">
      <c r="A1825" s="1305"/>
      <c r="B1825" s="2050"/>
      <c r="C1825" s="1928"/>
      <c r="D1825" s="1313"/>
      <c r="E1825" s="1313"/>
      <c r="F1825" s="1931"/>
      <c r="G1825" s="1313"/>
      <c r="H1825" s="1345"/>
      <c r="I1825" s="1313"/>
      <c r="J1825" s="1345"/>
      <c r="K1825" s="1313"/>
      <c r="L1825" s="2773"/>
      <c r="M1825" s="1313"/>
      <c r="N1825" s="1345"/>
      <c r="O1825" s="1313"/>
      <c r="P1825" s="1313"/>
      <c r="Q1825" s="1307"/>
      <c r="R1825" s="1313"/>
      <c r="S1825" s="1313"/>
      <c r="T1825" s="1313"/>
      <c r="U1825" s="1313"/>
      <c r="V1825" s="2466"/>
      <c r="W1825" s="1904"/>
      <c r="X1825" s="2336"/>
      <c r="Y1825" s="1904"/>
      <c r="Z1825" s="2394"/>
      <c r="AA1825" s="1904"/>
      <c r="AB1825" s="1903"/>
      <c r="AC1825" s="1904"/>
      <c r="AD1825" s="1904"/>
      <c r="AE1825" s="1904"/>
      <c r="AF1825" s="1313"/>
      <c r="AG1825" s="1313"/>
      <c r="AH1825" s="1305"/>
      <c r="AI1825" s="1313"/>
      <c r="AJ1825" s="1313"/>
      <c r="AK1825" s="1313"/>
      <c r="AL1825" s="1313"/>
      <c r="AM1825" s="1313"/>
      <c r="AN1825" s="1905"/>
      <c r="AO1825" s="1345"/>
      <c r="AP1825" s="1313"/>
      <c r="AQ1825" s="1345"/>
      <c r="AR1825" s="1313"/>
      <c r="AS1825" s="1345"/>
      <c r="AT1825" s="1313"/>
      <c r="AU1825" s="1345"/>
      <c r="AV1825" s="1313"/>
      <c r="AW1825" s="1313"/>
      <c r="AX1825" s="1313"/>
      <c r="AY1825" s="1305"/>
      <c r="AZ1825" s="1313"/>
      <c r="BA1825" s="1313"/>
      <c r="BB1825" s="1313"/>
      <c r="BC1825" s="1313"/>
      <c r="BD1825" s="1313"/>
      <c r="BE1825" s="1903"/>
      <c r="BF1825" s="1904"/>
      <c r="BG1825" s="1903"/>
      <c r="BH1825" s="1904"/>
      <c r="BI1825" s="1903"/>
      <c r="BJ1825" s="1904"/>
      <c r="BK1825" s="1313"/>
      <c r="BL1825" s="1904"/>
      <c r="BM1825" s="1904"/>
      <c r="BN1825" s="1904"/>
      <c r="BO1825" s="1313"/>
      <c r="BP1825" s="1316">
        <f t="shared" si="805"/>
        <v>0</v>
      </c>
      <c r="BQ1825" s="1305"/>
    </row>
    <row r="1826" spans="1:69" ht="15" x14ac:dyDescent="0.25">
      <c r="A1826" s="1305"/>
      <c r="B1826" s="2050"/>
      <c r="C1826" s="1928"/>
      <c r="D1826" s="1313"/>
      <c r="E1826" s="1313"/>
      <c r="F1826" s="1931"/>
      <c r="G1826" s="1313"/>
      <c r="H1826" s="1345"/>
      <c r="I1826" s="1313"/>
      <c r="J1826" s="1345"/>
      <c r="K1826" s="1313"/>
      <c r="L1826" s="2773"/>
      <c r="M1826" s="1313"/>
      <c r="N1826" s="1345"/>
      <c r="O1826" s="1313"/>
      <c r="P1826" s="1313"/>
      <c r="Q1826" s="1307"/>
      <c r="R1826" s="1313"/>
      <c r="S1826" s="1313"/>
      <c r="T1826" s="1313"/>
      <c r="U1826" s="1313"/>
      <c r="V1826" s="2466"/>
      <c r="W1826" s="1904"/>
      <c r="X1826" s="2336"/>
      <c r="Y1826" s="1904"/>
      <c r="Z1826" s="2394"/>
      <c r="AA1826" s="1904"/>
      <c r="AB1826" s="1903"/>
      <c r="AC1826" s="1904"/>
      <c r="AD1826" s="1904"/>
      <c r="AE1826" s="1904"/>
      <c r="AF1826" s="1313"/>
      <c r="AG1826" s="1313"/>
      <c r="AH1826" s="1305"/>
      <c r="AI1826" s="1313"/>
      <c r="AJ1826" s="1313"/>
      <c r="AK1826" s="1313"/>
      <c r="AL1826" s="1313"/>
      <c r="AM1826" s="1313"/>
      <c r="AN1826" s="1905"/>
      <c r="AO1826" s="1345"/>
      <c r="AP1826" s="1313"/>
      <c r="AQ1826" s="1345"/>
      <c r="AR1826" s="1313"/>
      <c r="AS1826" s="1345"/>
      <c r="AT1826" s="1313"/>
      <c r="AU1826" s="1345"/>
      <c r="AV1826" s="1313"/>
      <c r="AW1826" s="1313"/>
      <c r="AX1826" s="1313"/>
      <c r="AY1826" s="1305"/>
      <c r="AZ1826" s="1313"/>
      <c r="BA1826" s="1313"/>
      <c r="BB1826" s="1313"/>
      <c r="BC1826" s="1313"/>
      <c r="BD1826" s="1313"/>
      <c r="BE1826" s="1903"/>
      <c r="BF1826" s="1904"/>
      <c r="BG1826" s="1903"/>
      <c r="BH1826" s="1904"/>
      <c r="BI1826" s="1903"/>
      <c r="BJ1826" s="1904"/>
      <c r="BK1826" s="1313"/>
      <c r="BL1826" s="1904"/>
      <c r="BM1826" s="1904"/>
      <c r="BN1826" s="1904"/>
      <c r="BO1826" s="1313"/>
      <c r="BP1826" s="1316">
        <f t="shared" si="805"/>
        <v>0</v>
      </c>
      <c r="BQ1826" s="1305"/>
    </row>
    <row r="1827" spans="1:69" ht="15" x14ac:dyDescent="0.25">
      <c r="A1827" s="1305"/>
      <c r="B1827" s="2050"/>
      <c r="C1827" s="1928"/>
      <c r="D1827" s="1313"/>
      <c r="E1827" s="1313"/>
      <c r="F1827" s="1931"/>
      <c r="G1827" s="1313"/>
      <c r="H1827" s="1345"/>
      <c r="I1827" s="1313"/>
      <c r="J1827" s="1345"/>
      <c r="K1827" s="1313"/>
      <c r="L1827" s="2773"/>
      <c r="M1827" s="1313"/>
      <c r="N1827" s="1345"/>
      <c r="O1827" s="1313"/>
      <c r="P1827" s="1313"/>
      <c r="Q1827" s="1307"/>
      <c r="R1827" s="1313"/>
      <c r="S1827" s="1313"/>
      <c r="T1827" s="1313"/>
      <c r="U1827" s="1313"/>
      <c r="V1827" s="2466"/>
      <c r="W1827" s="1904"/>
      <c r="X1827" s="2336"/>
      <c r="Y1827" s="1904"/>
      <c r="Z1827" s="2394"/>
      <c r="AA1827" s="1904"/>
      <c r="AB1827" s="1903"/>
      <c r="AC1827" s="1904"/>
      <c r="AD1827" s="1904"/>
      <c r="AE1827" s="1904"/>
      <c r="AF1827" s="1313"/>
      <c r="AG1827" s="1313"/>
      <c r="AH1827" s="1305"/>
      <c r="AI1827" s="1313"/>
      <c r="AJ1827" s="1313"/>
      <c r="AK1827" s="1313"/>
      <c r="AL1827" s="1313"/>
      <c r="AM1827" s="1313"/>
      <c r="AN1827" s="1905"/>
      <c r="AO1827" s="1345"/>
      <c r="AP1827" s="1313"/>
      <c r="AQ1827" s="1345"/>
      <c r="AR1827" s="1313"/>
      <c r="AS1827" s="1345"/>
      <c r="AT1827" s="1313"/>
      <c r="AU1827" s="1345"/>
      <c r="AV1827" s="1313"/>
      <c r="AW1827" s="1313"/>
      <c r="AX1827" s="1313"/>
      <c r="AY1827" s="1305"/>
      <c r="AZ1827" s="1313"/>
      <c r="BA1827" s="1313"/>
      <c r="BB1827" s="1313"/>
      <c r="BC1827" s="1313"/>
      <c r="BD1827" s="1313"/>
      <c r="BE1827" s="1903"/>
      <c r="BF1827" s="1904"/>
      <c r="BG1827" s="1903"/>
      <c r="BH1827" s="1904"/>
      <c r="BI1827" s="1903"/>
      <c r="BJ1827" s="1904"/>
      <c r="BK1827" s="1313"/>
      <c r="BL1827" s="1904"/>
      <c r="BM1827" s="1904"/>
      <c r="BN1827" s="1904"/>
      <c r="BO1827" s="1313"/>
      <c r="BP1827" s="1316">
        <f t="shared" si="805"/>
        <v>0</v>
      </c>
      <c r="BQ1827" s="1305"/>
    </row>
    <row r="1828" spans="1:69" ht="15" x14ac:dyDescent="0.25">
      <c r="A1828" s="1305"/>
      <c r="B1828" s="2050"/>
      <c r="C1828" s="1928"/>
      <c r="D1828" s="1313"/>
      <c r="E1828" s="1313"/>
      <c r="F1828" s="1931"/>
      <c r="G1828" s="1313"/>
      <c r="H1828" s="1345"/>
      <c r="I1828" s="1313"/>
      <c r="J1828" s="1345"/>
      <c r="K1828" s="1313"/>
      <c r="L1828" s="2773"/>
      <c r="M1828" s="1313"/>
      <c r="N1828" s="1345"/>
      <c r="O1828" s="1313"/>
      <c r="P1828" s="1313"/>
      <c r="Q1828" s="1307"/>
      <c r="R1828" s="1313"/>
      <c r="S1828" s="1313"/>
      <c r="T1828" s="1313"/>
      <c r="U1828" s="1313"/>
      <c r="V1828" s="2466"/>
      <c r="W1828" s="1904"/>
      <c r="X1828" s="2336"/>
      <c r="Y1828" s="1904"/>
      <c r="Z1828" s="2394"/>
      <c r="AA1828" s="1904"/>
      <c r="AB1828" s="1903"/>
      <c r="AC1828" s="1904"/>
      <c r="AD1828" s="1904"/>
      <c r="AE1828" s="1904"/>
      <c r="AF1828" s="1313"/>
      <c r="AG1828" s="1313"/>
      <c r="AH1828" s="1305"/>
      <c r="AI1828" s="1313"/>
      <c r="AJ1828" s="1313"/>
      <c r="AK1828" s="1313"/>
      <c r="AL1828" s="1313"/>
      <c r="AM1828" s="1313"/>
      <c r="AN1828" s="1905"/>
      <c r="AO1828" s="1345"/>
      <c r="AP1828" s="1313"/>
      <c r="AQ1828" s="1345"/>
      <c r="AR1828" s="1313"/>
      <c r="AS1828" s="1345"/>
      <c r="AT1828" s="1313"/>
      <c r="AU1828" s="1345"/>
      <c r="AV1828" s="1313"/>
      <c r="AW1828" s="1313"/>
      <c r="AX1828" s="1313"/>
      <c r="AY1828" s="1305"/>
      <c r="AZ1828" s="1313"/>
      <c r="BA1828" s="1313"/>
      <c r="BB1828" s="1313"/>
      <c r="BC1828" s="1313"/>
      <c r="BD1828" s="1313"/>
      <c r="BE1828" s="1903"/>
      <c r="BF1828" s="1904"/>
      <c r="BG1828" s="1903"/>
      <c r="BH1828" s="1904"/>
      <c r="BI1828" s="1903"/>
      <c r="BJ1828" s="1904"/>
      <c r="BK1828" s="1313"/>
      <c r="BL1828" s="1904"/>
      <c r="BM1828" s="1904"/>
      <c r="BN1828" s="1904"/>
      <c r="BO1828" s="1313"/>
      <c r="BP1828" s="1316">
        <f t="shared" si="805"/>
        <v>0</v>
      </c>
      <c r="BQ1828" s="1305"/>
    </row>
    <row r="1829" spans="1:69" ht="15" x14ac:dyDescent="0.25">
      <c r="A1829" s="1305"/>
      <c r="B1829" s="2050"/>
      <c r="C1829" s="1928"/>
      <c r="D1829" s="1313"/>
      <c r="E1829" s="1313"/>
      <c r="F1829" s="1931"/>
      <c r="G1829" s="1313"/>
      <c r="H1829" s="1345"/>
      <c r="I1829" s="1313"/>
      <c r="J1829" s="1345"/>
      <c r="K1829" s="1313"/>
      <c r="L1829" s="2773"/>
      <c r="M1829" s="1313"/>
      <c r="N1829" s="1345"/>
      <c r="O1829" s="1313"/>
      <c r="P1829" s="1313"/>
      <c r="Q1829" s="1307"/>
      <c r="R1829" s="1313"/>
      <c r="S1829" s="1313"/>
      <c r="T1829" s="1313"/>
      <c r="U1829" s="1313"/>
      <c r="V1829" s="2466"/>
      <c r="W1829" s="1904"/>
      <c r="X1829" s="2336"/>
      <c r="Y1829" s="1904"/>
      <c r="Z1829" s="2394"/>
      <c r="AA1829" s="1904"/>
      <c r="AB1829" s="1903"/>
      <c r="AC1829" s="1904"/>
      <c r="AD1829" s="1904"/>
      <c r="AE1829" s="1904"/>
      <c r="AF1829" s="1313"/>
      <c r="AG1829" s="1313"/>
      <c r="AH1829" s="1305"/>
      <c r="AI1829" s="1313"/>
      <c r="AJ1829" s="1313"/>
      <c r="AK1829" s="1313"/>
      <c r="AL1829" s="1313"/>
      <c r="AM1829" s="1313"/>
      <c r="AN1829" s="1905"/>
      <c r="AO1829" s="1345"/>
      <c r="AP1829" s="1313"/>
      <c r="AQ1829" s="1345"/>
      <c r="AR1829" s="1313"/>
      <c r="AS1829" s="1345"/>
      <c r="AT1829" s="1313"/>
      <c r="AU1829" s="1345"/>
      <c r="AV1829" s="1313"/>
      <c r="AW1829" s="1313"/>
      <c r="AX1829" s="1313"/>
      <c r="AY1829" s="1305"/>
      <c r="AZ1829" s="1313"/>
      <c r="BA1829" s="1313"/>
      <c r="BB1829" s="1313"/>
      <c r="BC1829" s="1313"/>
      <c r="BD1829" s="1313"/>
      <c r="BE1829" s="1903"/>
      <c r="BF1829" s="1904"/>
      <c r="BG1829" s="1903"/>
      <c r="BH1829" s="1904"/>
      <c r="BI1829" s="1903"/>
      <c r="BJ1829" s="1904"/>
      <c r="BK1829" s="1313"/>
      <c r="BL1829" s="1904"/>
      <c r="BM1829" s="1904"/>
      <c r="BN1829" s="1904"/>
      <c r="BO1829" s="1313"/>
      <c r="BP1829" s="1316">
        <f t="shared" si="805"/>
        <v>0</v>
      </c>
      <c r="BQ1829" s="1305"/>
    </row>
    <row r="1830" spans="1:69" ht="15" x14ac:dyDescent="0.25">
      <c r="A1830" s="1305"/>
      <c r="B1830" s="2050"/>
      <c r="C1830" s="1928"/>
      <c r="D1830" s="1313"/>
      <c r="E1830" s="1313"/>
      <c r="F1830" s="1931"/>
      <c r="G1830" s="1313"/>
      <c r="H1830" s="1345"/>
      <c r="I1830" s="1313"/>
      <c r="J1830" s="1345"/>
      <c r="K1830" s="1313"/>
      <c r="L1830" s="2773"/>
      <c r="M1830" s="1313"/>
      <c r="N1830" s="1345"/>
      <c r="O1830" s="1313"/>
      <c r="P1830" s="1313"/>
      <c r="Q1830" s="1307"/>
      <c r="R1830" s="1313"/>
      <c r="S1830" s="1313"/>
      <c r="T1830" s="1313"/>
      <c r="U1830" s="1313"/>
      <c r="V1830" s="2466"/>
      <c r="W1830" s="1904"/>
      <c r="X1830" s="2336"/>
      <c r="Y1830" s="1904"/>
      <c r="Z1830" s="2394"/>
      <c r="AA1830" s="1904"/>
      <c r="AB1830" s="1903"/>
      <c r="AC1830" s="1904"/>
      <c r="AD1830" s="1904"/>
      <c r="AE1830" s="1904"/>
      <c r="AF1830" s="1313"/>
      <c r="AG1830" s="1313"/>
      <c r="AH1830" s="1305"/>
      <c r="AI1830" s="1313"/>
      <c r="AJ1830" s="1313"/>
      <c r="AK1830" s="1313"/>
      <c r="AL1830" s="1313"/>
      <c r="AM1830" s="1313"/>
      <c r="AN1830" s="1905"/>
      <c r="AO1830" s="1345"/>
      <c r="AP1830" s="1313"/>
      <c r="AQ1830" s="1345"/>
      <c r="AR1830" s="1313"/>
      <c r="AS1830" s="1345"/>
      <c r="AT1830" s="1313"/>
      <c r="AU1830" s="1345"/>
      <c r="AV1830" s="1313"/>
      <c r="AW1830" s="1313"/>
      <c r="AX1830" s="1313"/>
      <c r="AY1830" s="1305"/>
      <c r="AZ1830" s="1313"/>
      <c r="BA1830" s="1313"/>
      <c r="BB1830" s="1313"/>
      <c r="BC1830" s="1313"/>
      <c r="BD1830" s="1313"/>
      <c r="BE1830" s="1903"/>
      <c r="BF1830" s="1904"/>
      <c r="BG1830" s="1903"/>
      <c r="BH1830" s="1904"/>
      <c r="BI1830" s="1903"/>
      <c r="BJ1830" s="1904"/>
      <c r="BK1830" s="1313"/>
      <c r="BL1830" s="1904"/>
      <c r="BM1830" s="1904"/>
      <c r="BN1830" s="1904"/>
      <c r="BO1830" s="1313"/>
      <c r="BP1830" s="1316">
        <f t="shared" si="805"/>
        <v>0</v>
      </c>
      <c r="BQ1830" s="1305"/>
    </row>
    <row r="1831" spans="1:69" ht="15" x14ac:dyDescent="0.25">
      <c r="A1831" s="1305"/>
      <c r="B1831" s="2050"/>
      <c r="C1831" s="1928"/>
      <c r="D1831" s="1313"/>
      <c r="E1831" s="1313"/>
      <c r="F1831" s="1931"/>
      <c r="G1831" s="1313"/>
      <c r="H1831" s="1345"/>
      <c r="I1831" s="1313"/>
      <c r="J1831" s="1345"/>
      <c r="K1831" s="1313"/>
      <c r="L1831" s="2773"/>
      <c r="M1831" s="1313"/>
      <c r="N1831" s="1345"/>
      <c r="O1831" s="1313"/>
      <c r="P1831" s="1313"/>
      <c r="Q1831" s="1307"/>
      <c r="R1831" s="1313"/>
      <c r="S1831" s="1313"/>
      <c r="T1831" s="1313"/>
      <c r="U1831" s="1313"/>
      <c r="V1831" s="2466"/>
      <c r="W1831" s="1904"/>
      <c r="X1831" s="2336"/>
      <c r="Y1831" s="1904"/>
      <c r="Z1831" s="2394"/>
      <c r="AA1831" s="1904"/>
      <c r="AB1831" s="1903"/>
      <c r="AC1831" s="1904"/>
      <c r="AD1831" s="1904"/>
      <c r="AE1831" s="1904"/>
      <c r="AF1831" s="1313"/>
      <c r="AG1831" s="1313"/>
      <c r="AH1831" s="1305"/>
      <c r="AI1831" s="1313"/>
      <c r="AJ1831" s="1313"/>
      <c r="AK1831" s="1313"/>
      <c r="AL1831" s="1313"/>
      <c r="AM1831" s="1313"/>
      <c r="AN1831" s="1905"/>
      <c r="AO1831" s="1345"/>
      <c r="AP1831" s="1313"/>
      <c r="AQ1831" s="1345"/>
      <c r="AR1831" s="1313"/>
      <c r="AS1831" s="1345"/>
      <c r="AT1831" s="1313"/>
      <c r="AU1831" s="1345"/>
      <c r="AV1831" s="1313"/>
      <c r="AW1831" s="1313"/>
      <c r="AX1831" s="1313"/>
      <c r="AY1831" s="1305"/>
      <c r="AZ1831" s="1313"/>
      <c r="BA1831" s="1313"/>
      <c r="BB1831" s="1313"/>
      <c r="BC1831" s="1313"/>
      <c r="BD1831" s="1313"/>
      <c r="BE1831" s="1903"/>
      <c r="BF1831" s="1904"/>
      <c r="BG1831" s="1903"/>
      <c r="BH1831" s="1904"/>
      <c r="BI1831" s="1903"/>
      <c r="BJ1831" s="1904"/>
      <c r="BK1831" s="1313"/>
      <c r="BL1831" s="1904"/>
      <c r="BM1831" s="1904"/>
      <c r="BN1831" s="1904"/>
      <c r="BO1831" s="1313"/>
      <c r="BP1831" s="1316">
        <f t="shared" si="805"/>
        <v>0</v>
      </c>
      <c r="BQ1831" s="1305"/>
    </row>
    <row r="1832" spans="1:69" ht="15" x14ac:dyDescent="0.25">
      <c r="A1832" s="1305"/>
      <c r="B1832" s="2050"/>
      <c r="C1832" s="1928"/>
      <c r="D1832" s="1313"/>
      <c r="E1832" s="1313"/>
      <c r="F1832" s="1931"/>
      <c r="G1832" s="1313"/>
      <c r="H1832" s="1345"/>
      <c r="I1832" s="1313"/>
      <c r="J1832" s="1345"/>
      <c r="K1832" s="1313"/>
      <c r="L1832" s="2773"/>
      <c r="M1832" s="1313"/>
      <c r="N1832" s="1345"/>
      <c r="O1832" s="1313"/>
      <c r="P1832" s="1313"/>
      <c r="Q1832" s="1307"/>
      <c r="R1832" s="1313"/>
      <c r="S1832" s="1313"/>
      <c r="T1832" s="1313"/>
      <c r="U1832" s="1313"/>
      <c r="V1832" s="2466"/>
      <c r="W1832" s="1904"/>
      <c r="X1832" s="2336"/>
      <c r="Y1832" s="1904"/>
      <c r="Z1832" s="2394"/>
      <c r="AA1832" s="1904"/>
      <c r="AB1832" s="1903"/>
      <c r="AC1832" s="1904"/>
      <c r="AD1832" s="1904"/>
      <c r="AE1832" s="1904"/>
      <c r="AF1832" s="1313"/>
      <c r="AG1832" s="1313"/>
      <c r="AH1832" s="1305"/>
      <c r="AI1832" s="1313"/>
      <c r="AJ1832" s="1313"/>
      <c r="AK1832" s="1313"/>
      <c r="AL1832" s="1313"/>
      <c r="AM1832" s="1313"/>
      <c r="AN1832" s="1905"/>
      <c r="AO1832" s="1345"/>
      <c r="AP1832" s="1313"/>
      <c r="AQ1832" s="1345"/>
      <c r="AR1832" s="1313"/>
      <c r="AS1832" s="1345"/>
      <c r="AT1832" s="1313"/>
      <c r="AU1832" s="1345"/>
      <c r="AV1832" s="1313"/>
      <c r="AW1832" s="1313"/>
      <c r="AX1832" s="1313"/>
      <c r="AY1832" s="1305"/>
      <c r="AZ1832" s="1313"/>
      <c r="BA1832" s="1313"/>
      <c r="BB1832" s="1313"/>
      <c r="BC1832" s="1313"/>
      <c r="BD1832" s="1313"/>
      <c r="BE1832" s="1903"/>
      <c r="BF1832" s="1904"/>
      <c r="BG1832" s="1903"/>
      <c r="BH1832" s="1904"/>
      <c r="BI1832" s="1903"/>
      <c r="BJ1832" s="1904"/>
      <c r="BK1832" s="1313"/>
      <c r="BL1832" s="1904"/>
      <c r="BM1832" s="1904"/>
      <c r="BN1832" s="1904"/>
      <c r="BO1832" s="1313"/>
      <c r="BP1832" s="1316">
        <f t="shared" si="805"/>
        <v>0</v>
      </c>
      <c r="BQ1832" s="1305"/>
    </row>
    <row r="1833" spans="1:69" ht="15" x14ac:dyDescent="0.25">
      <c r="A1833" s="1305"/>
      <c r="B1833" s="2050"/>
      <c r="C1833" s="1928"/>
      <c r="D1833" s="1313"/>
      <c r="E1833" s="1313"/>
      <c r="F1833" s="1931"/>
      <c r="G1833" s="1313"/>
      <c r="H1833" s="1345"/>
      <c r="I1833" s="1313"/>
      <c r="J1833" s="1345"/>
      <c r="K1833" s="1313"/>
      <c r="L1833" s="2773"/>
      <c r="M1833" s="1313"/>
      <c r="N1833" s="1345"/>
      <c r="O1833" s="1313"/>
      <c r="P1833" s="1313"/>
      <c r="Q1833" s="1307"/>
      <c r="R1833" s="1313"/>
      <c r="S1833" s="1313"/>
      <c r="T1833" s="1313"/>
      <c r="U1833" s="1313"/>
      <c r="V1833" s="2466"/>
      <c r="W1833" s="1904"/>
      <c r="X1833" s="2336"/>
      <c r="Y1833" s="1904"/>
      <c r="Z1833" s="2394"/>
      <c r="AA1833" s="1904"/>
      <c r="AB1833" s="1903"/>
      <c r="AC1833" s="1904"/>
      <c r="AD1833" s="1904"/>
      <c r="AE1833" s="1904"/>
      <c r="AF1833" s="1313"/>
      <c r="AG1833" s="1313"/>
      <c r="AH1833" s="1305"/>
      <c r="AI1833" s="1313"/>
      <c r="AJ1833" s="1313"/>
      <c r="AK1833" s="1313"/>
      <c r="AL1833" s="1313"/>
      <c r="AM1833" s="1313"/>
      <c r="AN1833" s="1905"/>
      <c r="AO1833" s="1345"/>
      <c r="AP1833" s="1313"/>
      <c r="AQ1833" s="1345"/>
      <c r="AR1833" s="1313"/>
      <c r="AS1833" s="1345"/>
      <c r="AT1833" s="1313"/>
      <c r="AU1833" s="1345"/>
      <c r="AV1833" s="1313"/>
      <c r="AW1833" s="1313"/>
      <c r="AX1833" s="1313"/>
      <c r="AY1833" s="1305"/>
      <c r="AZ1833" s="1313"/>
      <c r="BA1833" s="1313"/>
      <c r="BB1833" s="1313"/>
      <c r="BC1833" s="1313"/>
      <c r="BD1833" s="1313"/>
      <c r="BE1833" s="1903"/>
      <c r="BF1833" s="1904"/>
      <c r="BG1833" s="1903"/>
      <c r="BH1833" s="1904"/>
      <c r="BI1833" s="1903"/>
      <c r="BJ1833" s="1904"/>
      <c r="BK1833" s="1313"/>
      <c r="BL1833" s="1904"/>
      <c r="BM1833" s="1904"/>
      <c r="BN1833" s="1904"/>
      <c r="BO1833" s="1313"/>
      <c r="BP1833" s="1316">
        <f t="shared" si="805"/>
        <v>0</v>
      </c>
      <c r="BQ1833" s="1305"/>
    </row>
    <row r="1834" spans="1:69" ht="15" x14ac:dyDescent="0.25">
      <c r="A1834" s="1305"/>
      <c r="B1834" s="2050"/>
      <c r="C1834" s="1928"/>
      <c r="D1834" s="1313"/>
      <c r="E1834" s="1313"/>
      <c r="F1834" s="1931"/>
      <c r="G1834" s="1313"/>
      <c r="H1834" s="1345"/>
      <c r="I1834" s="1313"/>
      <c r="J1834" s="1345"/>
      <c r="K1834" s="1313"/>
      <c r="L1834" s="2773"/>
      <c r="M1834" s="1313"/>
      <c r="N1834" s="1345"/>
      <c r="O1834" s="1313"/>
      <c r="P1834" s="1313"/>
      <c r="Q1834" s="1307"/>
      <c r="R1834" s="1313"/>
      <c r="S1834" s="1313"/>
      <c r="T1834" s="1313"/>
      <c r="U1834" s="1313"/>
      <c r="V1834" s="2466"/>
      <c r="W1834" s="1904"/>
      <c r="X1834" s="2336"/>
      <c r="Y1834" s="1904"/>
      <c r="Z1834" s="2394"/>
      <c r="AA1834" s="1904"/>
      <c r="AB1834" s="1903"/>
      <c r="AC1834" s="1904"/>
      <c r="AD1834" s="1904"/>
      <c r="AE1834" s="1904"/>
      <c r="AF1834" s="1313"/>
      <c r="AG1834" s="1313"/>
      <c r="AH1834" s="1305"/>
      <c r="AI1834" s="1313"/>
      <c r="AJ1834" s="1313"/>
      <c r="AK1834" s="1313"/>
      <c r="AL1834" s="1313"/>
      <c r="AM1834" s="1313"/>
      <c r="AN1834" s="1905"/>
      <c r="AO1834" s="1345"/>
      <c r="AP1834" s="1313"/>
      <c r="AQ1834" s="1345"/>
      <c r="AR1834" s="1313"/>
      <c r="AS1834" s="1345"/>
      <c r="AT1834" s="1313"/>
      <c r="AU1834" s="1345"/>
      <c r="AV1834" s="1313"/>
      <c r="AW1834" s="1313"/>
      <c r="AX1834" s="1313"/>
      <c r="AY1834" s="1305"/>
      <c r="AZ1834" s="1313"/>
      <c r="BA1834" s="1313"/>
      <c r="BB1834" s="1313"/>
      <c r="BC1834" s="1313"/>
      <c r="BD1834" s="1313"/>
      <c r="BE1834" s="1903"/>
      <c r="BF1834" s="1904"/>
      <c r="BG1834" s="1903"/>
      <c r="BH1834" s="1904"/>
      <c r="BI1834" s="1903"/>
      <c r="BJ1834" s="1904"/>
      <c r="BK1834" s="1313"/>
      <c r="BL1834" s="1904"/>
      <c r="BM1834" s="1904"/>
      <c r="BN1834" s="1904"/>
      <c r="BO1834" s="1313"/>
      <c r="BP1834" s="1316">
        <f t="shared" si="805"/>
        <v>0</v>
      </c>
      <c r="BQ1834" s="1305"/>
    </row>
    <row r="1835" spans="1:69" ht="15" x14ac:dyDescent="0.25">
      <c r="A1835" s="1305"/>
      <c r="B1835" s="2050"/>
      <c r="C1835" s="1928"/>
      <c r="D1835" s="1313"/>
      <c r="E1835" s="1313"/>
      <c r="F1835" s="1931"/>
      <c r="G1835" s="1313"/>
      <c r="H1835" s="1345"/>
      <c r="I1835" s="1313"/>
      <c r="J1835" s="1345"/>
      <c r="K1835" s="1313"/>
      <c r="L1835" s="2773"/>
      <c r="M1835" s="1313"/>
      <c r="N1835" s="1345"/>
      <c r="O1835" s="1313"/>
      <c r="P1835" s="1313"/>
      <c r="Q1835" s="1307"/>
      <c r="R1835" s="1313"/>
      <c r="S1835" s="1313"/>
      <c r="T1835" s="1313"/>
      <c r="U1835" s="1313"/>
      <c r="V1835" s="2466"/>
      <c r="W1835" s="1904"/>
      <c r="X1835" s="2336"/>
      <c r="Y1835" s="1904"/>
      <c r="Z1835" s="2394"/>
      <c r="AA1835" s="1904"/>
      <c r="AB1835" s="1903"/>
      <c r="AC1835" s="1904"/>
      <c r="AD1835" s="1904"/>
      <c r="AE1835" s="1904"/>
      <c r="AF1835" s="1313"/>
      <c r="AG1835" s="1313"/>
      <c r="AH1835" s="1305"/>
      <c r="AI1835" s="1313"/>
      <c r="AJ1835" s="1313"/>
      <c r="AK1835" s="1313"/>
      <c r="AL1835" s="1313"/>
      <c r="AM1835" s="1313"/>
      <c r="AN1835" s="1905"/>
      <c r="AO1835" s="1345"/>
      <c r="AP1835" s="1313"/>
      <c r="AQ1835" s="1345"/>
      <c r="AR1835" s="1313"/>
      <c r="AS1835" s="1345"/>
      <c r="AT1835" s="1313"/>
      <c r="AU1835" s="1345"/>
      <c r="AV1835" s="1313"/>
      <c r="AW1835" s="1313"/>
      <c r="AX1835" s="1313"/>
      <c r="AY1835" s="1305"/>
      <c r="AZ1835" s="1313"/>
      <c r="BA1835" s="1313"/>
      <c r="BB1835" s="1313"/>
      <c r="BC1835" s="1313"/>
      <c r="BD1835" s="1313"/>
      <c r="BE1835" s="1903"/>
      <c r="BF1835" s="1904"/>
      <c r="BG1835" s="1903"/>
      <c r="BH1835" s="1904"/>
      <c r="BI1835" s="1903"/>
      <c r="BJ1835" s="1904"/>
      <c r="BK1835" s="1313"/>
      <c r="BL1835" s="1904"/>
      <c r="BM1835" s="1904"/>
      <c r="BN1835" s="1904"/>
      <c r="BO1835" s="1313"/>
      <c r="BP1835" s="1316">
        <f t="shared" si="805"/>
        <v>0</v>
      </c>
      <c r="BQ1835" s="1305"/>
    </row>
    <row r="1836" spans="1:69" ht="15" x14ac:dyDescent="0.25">
      <c r="A1836" s="1305"/>
      <c r="B1836" s="2050"/>
      <c r="C1836" s="1928"/>
      <c r="D1836" s="1313"/>
      <c r="E1836" s="1313"/>
      <c r="F1836" s="1931"/>
      <c r="G1836" s="1313"/>
      <c r="H1836" s="1345"/>
      <c r="I1836" s="1313"/>
      <c r="J1836" s="1345"/>
      <c r="K1836" s="1313"/>
      <c r="L1836" s="2773"/>
      <c r="M1836" s="1313"/>
      <c r="N1836" s="1345"/>
      <c r="O1836" s="1313"/>
      <c r="P1836" s="1313"/>
      <c r="Q1836" s="1307"/>
      <c r="R1836" s="1313"/>
      <c r="S1836" s="1313"/>
      <c r="T1836" s="1313"/>
      <c r="U1836" s="1313"/>
      <c r="V1836" s="2466"/>
      <c r="W1836" s="1904"/>
      <c r="X1836" s="2336"/>
      <c r="Y1836" s="1904"/>
      <c r="Z1836" s="2394"/>
      <c r="AA1836" s="1904"/>
      <c r="AB1836" s="1903"/>
      <c r="AC1836" s="1904"/>
      <c r="AD1836" s="1904"/>
      <c r="AE1836" s="1904"/>
      <c r="AF1836" s="1313"/>
      <c r="AG1836" s="1313"/>
      <c r="AH1836" s="1305"/>
      <c r="AI1836" s="1313"/>
      <c r="AJ1836" s="1313"/>
      <c r="AK1836" s="1313"/>
      <c r="AL1836" s="1313"/>
      <c r="AM1836" s="1313"/>
      <c r="AN1836" s="1905"/>
      <c r="AO1836" s="1345"/>
      <c r="AP1836" s="1313"/>
      <c r="AQ1836" s="1345"/>
      <c r="AR1836" s="1313"/>
      <c r="AS1836" s="1345"/>
      <c r="AT1836" s="1313"/>
      <c r="AU1836" s="1345"/>
      <c r="AV1836" s="1313"/>
      <c r="AW1836" s="1313"/>
      <c r="AX1836" s="1313"/>
      <c r="AY1836" s="1305"/>
      <c r="AZ1836" s="1313"/>
      <c r="BA1836" s="1313"/>
      <c r="BB1836" s="1313"/>
      <c r="BC1836" s="1313"/>
      <c r="BD1836" s="1313"/>
      <c r="BE1836" s="1903"/>
      <c r="BF1836" s="1904"/>
      <c r="BG1836" s="1903"/>
      <c r="BH1836" s="1904"/>
      <c r="BI1836" s="1903"/>
      <c r="BJ1836" s="1904"/>
      <c r="BK1836" s="1313"/>
      <c r="BL1836" s="1904"/>
      <c r="BM1836" s="1904"/>
      <c r="BN1836" s="1904"/>
      <c r="BO1836" s="1313"/>
      <c r="BP1836" s="1316">
        <f t="shared" si="805"/>
        <v>0</v>
      </c>
      <c r="BQ1836" s="1305"/>
    </row>
    <row r="1837" spans="1:69" ht="15" x14ac:dyDescent="0.25">
      <c r="A1837" s="1305"/>
      <c r="B1837" s="2050"/>
      <c r="C1837" s="1928"/>
      <c r="D1837" s="1313"/>
      <c r="E1837" s="1313"/>
      <c r="F1837" s="1931"/>
      <c r="G1837" s="1313"/>
      <c r="H1837" s="1345"/>
      <c r="I1837" s="1313"/>
      <c r="J1837" s="1345"/>
      <c r="K1837" s="1313"/>
      <c r="L1837" s="2773"/>
      <c r="M1837" s="1313"/>
      <c r="N1837" s="1345"/>
      <c r="O1837" s="1313"/>
      <c r="P1837" s="1313"/>
      <c r="Q1837" s="1307"/>
      <c r="R1837" s="1313"/>
      <c r="S1837" s="1313"/>
      <c r="T1837" s="1313"/>
      <c r="U1837" s="1313"/>
      <c r="V1837" s="2466"/>
      <c r="W1837" s="1904"/>
      <c r="X1837" s="2336"/>
      <c r="Y1837" s="1904"/>
      <c r="Z1837" s="2394"/>
      <c r="AA1837" s="1904"/>
      <c r="AB1837" s="1903"/>
      <c r="AC1837" s="1904"/>
      <c r="AD1837" s="1904"/>
      <c r="AE1837" s="1904"/>
      <c r="AF1837" s="1313"/>
      <c r="AG1837" s="1313"/>
      <c r="AH1837" s="1305"/>
      <c r="AI1837" s="1313"/>
      <c r="AJ1837" s="1313"/>
      <c r="AK1837" s="1313"/>
      <c r="AL1837" s="1313"/>
      <c r="AM1837" s="1313"/>
      <c r="AN1837" s="1905"/>
      <c r="AO1837" s="1345"/>
      <c r="AP1837" s="1313"/>
      <c r="AQ1837" s="1345"/>
      <c r="AR1837" s="1313"/>
      <c r="AS1837" s="1345"/>
      <c r="AT1837" s="1313"/>
      <c r="AU1837" s="1345"/>
      <c r="AV1837" s="1313"/>
      <c r="AW1837" s="1313"/>
      <c r="AX1837" s="1313"/>
      <c r="AY1837" s="1305"/>
      <c r="AZ1837" s="1313"/>
      <c r="BA1837" s="1313"/>
      <c r="BB1837" s="1313"/>
      <c r="BC1837" s="1313"/>
      <c r="BD1837" s="1313"/>
      <c r="BE1837" s="1903"/>
      <c r="BF1837" s="1904"/>
      <c r="BG1837" s="1903"/>
      <c r="BH1837" s="1904"/>
      <c r="BI1837" s="1903"/>
      <c r="BJ1837" s="1904"/>
      <c r="BK1837" s="1313"/>
      <c r="BL1837" s="1904"/>
      <c r="BM1837" s="1904"/>
      <c r="BN1837" s="1904"/>
      <c r="BO1837" s="1313"/>
      <c r="BP1837" s="1316">
        <f t="shared" si="805"/>
        <v>0</v>
      </c>
      <c r="BQ1837" s="1305"/>
    </row>
    <row r="1838" spans="1:69" ht="15" x14ac:dyDescent="0.25">
      <c r="A1838" s="1305"/>
      <c r="B1838" s="2050"/>
      <c r="C1838" s="1928"/>
      <c r="D1838" s="1313"/>
      <c r="E1838" s="1313"/>
      <c r="F1838" s="1931"/>
      <c r="G1838" s="1313"/>
      <c r="H1838" s="1345"/>
      <c r="I1838" s="1313"/>
      <c r="J1838" s="1345"/>
      <c r="K1838" s="1313"/>
      <c r="L1838" s="2773"/>
      <c r="M1838" s="1313"/>
      <c r="N1838" s="1345"/>
      <c r="O1838" s="1313"/>
      <c r="P1838" s="1313"/>
      <c r="Q1838" s="1307"/>
      <c r="R1838" s="1313"/>
      <c r="S1838" s="1313"/>
      <c r="T1838" s="1313"/>
      <c r="U1838" s="1313"/>
      <c r="V1838" s="2466"/>
      <c r="W1838" s="1904"/>
      <c r="X1838" s="2336"/>
      <c r="Y1838" s="1904"/>
      <c r="Z1838" s="2394"/>
      <c r="AA1838" s="1904"/>
      <c r="AB1838" s="1903"/>
      <c r="AC1838" s="1904"/>
      <c r="AD1838" s="1904"/>
      <c r="AE1838" s="1904"/>
      <c r="AF1838" s="1313"/>
      <c r="AG1838" s="1313"/>
      <c r="AH1838" s="1305"/>
      <c r="AI1838" s="1313"/>
      <c r="AJ1838" s="1313"/>
      <c r="AK1838" s="1313"/>
      <c r="AL1838" s="1313"/>
      <c r="AM1838" s="1313"/>
      <c r="AN1838" s="1905"/>
      <c r="AO1838" s="1345"/>
      <c r="AP1838" s="1313"/>
      <c r="AQ1838" s="1345"/>
      <c r="AR1838" s="1313"/>
      <c r="AS1838" s="1345"/>
      <c r="AT1838" s="1313"/>
      <c r="AU1838" s="1345"/>
      <c r="AV1838" s="1313"/>
      <c r="AW1838" s="1313"/>
      <c r="AX1838" s="1313"/>
      <c r="AY1838" s="1305"/>
      <c r="AZ1838" s="1313"/>
      <c r="BA1838" s="1313"/>
      <c r="BB1838" s="1313"/>
      <c r="BC1838" s="1313"/>
      <c r="BD1838" s="1313"/>
      <c r="BE1838" s="1903"/>
      <c r="BF1838" s="1904"/>
      <c r="BG1838" s="1903"/>
      <c r="BH1838" s="1904"/>
      <c r="BI1838" s="1903"/>
      <c r="BJ1838" s="1904"/>
      <c r="BK1838" s="1313"/>
      <c r="BL1838" s="1904"/>
      <c r="BM1838" s="1904"/>
      <c r="BN1838" s="1904"/>
      <c r="BO1838" s="1313"/>
      <c r="BP1838" s="1316">
        <f t="shared" si="805"/>
        <v>0</v>
      </c>
      <c r="BQ1838" s="1305"/>
    </row>
    <row r="1839" spans="1:69" ht="15" x14ac:dyDescent="0.25">
      <c r="A1839" s="1305"/>
      <c r="B1839" s="2050"/>
      <c r="C1839" s="1928"/>
      <c r="D1839" s="1313"/>
      <c r="E1839" s="1313"/>
      <c r="F1839" s="1931"/>
      <c r="G1839" s="1313"/>
      <c r="H1839" s="1345"/>
      <c r="I1839" s="1313"/>
      <c r="J1839" s="1345"/>
      <c r="K1839" s="1313"/>
      <c r="L1839" s="2773"/>
      <c r="M1839" s="1313"/>
      <c r="N1839" s="1345"/>
      <c r="O1839" s="1313"/>
      <c r="P1839" s="1313"/>
      <c r="Q1839" s="1307"/>
      <c r="R1839" s="1313"/>
      <c r="S1839" s="1313"/>
      <c r="T1839" s="1313"/>
      <c r="U1839" s="1313"/>
      <c r="V1839" s="2466"/>
      <c r="W1839" s="1904"/>
      <c r="X1839" s="2336"/>
      <c r="Y1839" s="1904"/>
      <c r="Z1839" s="2394"/>
      <c r="AA1839" s="1904"/>
      <c r="AB1839" s="1903"/>
      <c r="AC1839" s="1904"/>
      <c r="AD1839" s="1904"/>
      <c r="AE1839" s="1904"/>
      <c r="AF1839" s="1313"/>
      <c r="AG1839" s="1313"/>
      <c r="AH1839" s="1305"/>
      <c r="AI1839" s="1313"/>
      <c r="AJ1839" s="1313"/>
      <c r="AK1839" s="1313"/>
      <c r="AL1839" s="1313"/>
      <c r="AM1839" s="1313"/>
      <c r="AN1839" s="1905"/>
      <c r="AO1839" s="1345"/>
      <c r="AP1839" s="1313"/>
      <c r="AQ1839" s="1345"/>
      <c r="AR1839" s="1313"/>
      <c r="AS1839" s="1345"/>
      <c r="AT1839" s="1313"/>
      <c r="AU1839" s="1345"/>
      <c r="AV1839" s="1313"/>
      <c r="AW1839" s="1313"/>
      <c r="AX1839" s="1313"/>
      <c r="AY1839" s="1305"/>
      <c r="AZ1839" s="1313"/>
      <c r="BA1839" s="1313"/>
      <c r="BB1839" s="1313"/>
      <c r="BC1839" s="1313"/>
      <c r="BD1839" s="1313"/>
      <c r="BE1839" s="1903"/>
      <c r="BF1839" s="1904"/>
      <c r="BG1839" s="1903"/>
      <c r="BH1839" s="1904"/>
      <c r="BI1839" s="1903"/>
      <c r="BJ1839" s="1904"/>
      <c r="BK1839" s="1313"/>
      <c r="BL1839" s="1904"/>
      <c r="BM1839" s="1904"/>
      <c r="BN1839" s="1904"/>
      <c r="BO1839" s="1313"/>
      <c r="BP1839" s="1316">
        <f t="shared" si="805"/>
        <v>0</v>
      </c>
      <c r="BQ1839" s="1305"/>
    </row>
    <row r="1840" spans="1:69" ht="15" x14ac:dyDescent="0.25">
      <c r="A1840" s="1305"/>
      <c r="B1840" s="2050"/>
      <c r="C1840" s="1928"/>
      <c r="D1840" s="1313"/>
      <c r="E1840" s="1313"/>
      <c r="F1840" s="1931"/>
      <c r="G1840" s="1313"/>
      <c r="H1840" s="1345"/>
      <c r="I1840" s="1313"/>
      <c r="J1840" s="1345"/>
      <c r="K1840" s="1313"/>
      <c r="L1840" s="2773"/>
      <c r="M1840" s="1313"/>
      <c r="N1840" s="1345"/>
      <c r="O1840" s="1313"/>
      <c r="P1840" s="1313"/>
      <c r="Q1840" s="1307"/>
      <c r="R1840" s="1313"/>
      <c r="S1840" s="1313"/>
      <c r="T1840" s="1313"/>
      <c r="U1840" s="1313"/>
      <c r="V1840" s="2466"/>
      <c r="W1840" s="1904"/>
      <c r="X1840" s="2336"/>
      <c r="Y1840" s="1904"/>
      <c r="Z1840" s="2394"/>
      <c r="AA1840" s="1904"/>
      <c r="AB1840" s="1903"/>
      <c r="AC1840" s="1904"/>
      <c r="AD1840" s="1904"/>
      <c r="AE1840" s="1904"/>
      <c r="AF1840" s="1313"/>
      <c r="AG1840" s="1313"/>
      <c r="AH1840" s="1305"/>
      <c r="AI1840" s="1313"/>
      <c r="AJ1840" s="1313"/>
      <c r="AK1840" s="1313"/>
      <c r="AL1840" s="1313"/>
      <c r="AM1840" s="1313"/>
      <c r="AN1840" s="1905"/>
      <c r="AO1840" s="1345"/>
      <c r="AP1840" s="1313"/>
      <c r="AQ1840" s="1345"/>
      <c r="AR1840" s="1313"/>
      <c r="AS1840" s="1345"/>
      <c r="AT1840" s="1313"/>
      <c r="AU1840" s="1345"/>
      <c r="AV1840" s="1313"/>
      <c r="AW1840" s="1313"/>
      <c r="AX1840" s="1313"/>
      <c r="AY1840" s="1305"/>
      <c r="AZ1840" s="1313"/>
      <c r="BA1840" s="1313"/>
      <c r="BB1840" s="1313"/>
      <c r="BC1840" s="1313"/>
      <c r="BD1840" s="1313"/>
      <c r="BE1840" s="1903"/>
      <c r="BF1840" s="1904"/>
      <c r="BG1840" s="1903"/>
      <c r="BH1840" s="1904"/>
      <c r="BI1840" s="1903"/>
      <c r="BJ1840" s="1904"/>
      <c r="BK1840" s="1313"/>
      <c r="BL1840" s="1904"/>
      <c r="BM1840" s="1904"/>
      <c r="BN1840" s="1904"/>
      <c r="BO1840" s="1313"/>
      <c r="BP1840" s="1316">
        <f t="shared" si="805"/>
        <v>0</v>
      </c>
      <c r="BQ1840" s="1305"/>
    </row>
    <row r="1841" spans="1:69" ht="15" x14ac:dyDescent="0.25">
      <c r="A1841" s="1305"/>
      <c r="B1841" s="2050"/>
      <c r="C1841" s="1928"/>
      <c r="D1841" s="1313"/>
      <c r="E1841" s="1313"/>
      <c r="F1841" s="1931"/>
      <c r="G1841" s="1313"/>
      <c r="H1841" s="1345"/>
      <c r="I1841" s="1313"/>
      <c r="J1841" s="1345"/>
      <c r="K1841" s="1313"/>
      <c r="L1841" s="2773"/>
      <c r="M1841" s="1313"/>
      <c r="N1841" s="1345"/>
      <c r="O1841" s="1313"/>
      <c r="P1841" s="1313"/>
      <c r="Q1841" s="1307"/>
      <c r="R1841" s="1313"/>
      <c r="S1841" s="1313"/>
      <c r="T1841" s="1313"/>
      <c r="U1841" s="1313"/>
      <c r="V1841" s="2466"/>
      <c r="W1841" s="1904"/>
      <c r="X1841" s="2336"/>
      <c r="Y1841" s="1904"/>
      <c r="Z1841" s="2394"/>
      <c r="AA1841" s="1904"/>
      <c r="AB1841" s="1903"/>
      <c r="AC1841" s="1904"/>
      <c r="AD1841" s="1904"/>
      <c r="AE1841" s="1904"/>
      <c r="AF1841" s="1313"/>
      <c r="AG1841" s="1313"/>
      <c r="AH1841" s="1305"/>
      <c r="AI1841" s="1313"/>
      <c r="AJ1841" s="1313"/>
      <c r="AK1841" s="1313"/>
      <c r="AL1841" s="1313"/>
      <c r="AM1841" s="1313"/>
      <c r="AN1841" s="1905"/>
      <c r="AO1841" s="1345"/>
      <c r="AP1841" s="1313"/>
      <c r="AQ1841" s="1345"/>
      <c r="AR1841" s="1313"/>
      <c r="AS1841" s="1345"/>
      <c r="AT1841" s="1313"/>
      <c r="AU1841" s="1345"/>
      <c r="AV1841" s="1313"/>
      <c r="AW1841" s="1313"/>
      <c r="AX1841" s="1313"/>
      <c r="AY1841" s="1305"/>
      <c r="AZ1841" s="1313"/>
      <c r="BA1841" s="1313"/>
      <c r="BB1841" s="1313"/>
      <c r="BC1841" s="1313"/>
      <c r="BD1841" s="1313"/>
      <c r="BE1841" s="1903"/>
      <c r="BF1841" s="1904"/>
      <c r="BG1841" s="1903"/>
      <c r="BH1841" s="1904"/>
      <c r="BI1841" s="1903"/>
      <c r="BJ1841" s="1904"/>
      <c r="BK1841" s="1313"/>
      <c r="BL1841" s="1904"/>
      <c r="BM1841" s="1904"/>
      <c r="BN1841" s="1904"/>
      <c r="BO1841" s="1313"/>
      <c r="BP1841" s="1316">
        <f t="shared" si="805"/>
        <v>0</v>
      </c>
      <c r="BQ1841" s="1305"/>
    </row>
    <row r="1842" spans="1:69" ht="15" x14ac:dyDescent="0.25">
      <c r="A1842" s="1305"/>
      <c r="B1842" s="2050"/>
      <c r="C1842" s="1928"/>
      <c r="D1842" s="1313"/>
      <c r="E1842" s="1313"/>
      <c r="F1842" s="1931"/>
      <c r="G1842" s="1313"/>
      <c r="H1842" s="1345"/>
      <c r="I1842" s="1313"/>
      <c r="J1842" s="1345"/>
      <c r="K1842" s="1313"/>
      <c r="L1842" s="2773"/>
      <c r="M1842" s="1313"/>
      <c r="N1842" s="1345"/>
      <c r="O1842" s="1313"/>
      <c r="P1842" s="1313"/>
      <c r="Q1842" s="1307"/>
      <c r="R1842" s="1313"/>
      <c r="S1842" s="1313"/>
      <c r="T1842" s="1313"/>
      <c r="U1842" s="1313"/>
      <c r="V1842" s="2466"/>
      <c r="W1842" s="1904"/>
      <c r="X1842" s="2336"/>
      <c r="Y1842" s="1904"/>
      <c r="Z1842" s="2394"/>
      <c r="AA1842" s="1904"/>
      <c r="AB1842" s="1903"/>
      <c r="AC1842" s="1904"/>
      <c r="AD1842" s="1904"/>
      <c r="AE1842" s="1904"/>
      <c r="AF1842" s="1313"/>
      <c r="AG1842" s="1313"/>
      <c r="AH1842" s="1305"/>
      <c r="AI1842" s="1313"/>
      <c r="AJ1842" s="1313"/>
      <c r="AK1842" s="1313"/>
      <c r="AL1842" s="1313"/>
      <c r="AM1842" s="1313"/>
      <c r="AN1842" s="1905"/>
      <c r="AO1842" s="1345"/>
      <c r="AP1842" s="1313"/>
      <c r="AQ1842" s="1345"/>
      <c r="AR1842" s="1313"/>
      <c r="AS1842" s="1345"/>
      <c r="AT1842" s="1313"/>
      <c r="AU1842" s="1345"/>
      <c r="AV1842" s="1313"/>
      <c r="AW1842" s="1313"/>
      <c r="AX1842" s="1313"/>
      <c r="AY1842" s="1305"/>
      <c r="AZ1842" s="1313"/>
      <c r="BA1842" s="1313"/>
      <c r="BB1842" s="1313"/>
      <c r="BC1842" s="1313"/>
      <c r="BD1842" s="1313"/>
      <c r="BE1842" s="1903"/>
      <c r="BF1842" s="1904"/>
      <c r="BG1842" s="1903"/>
      <c r="BH1842" s="1904"/>
      <c r="BI1842" s="1903"/>
      <c r="BJ1842" s="1904"/>
      <c r="BK1842" s="1313"/>
      <c r="BL1842" s="1904"/>
      <c r="BM1842" s="1904"/>
      <c r="BN1842" s="1904"/>
      <c r="BO1842" s="1313"/>
      <c r="BP1842" s="1316">
        <f t="shared" si="805"/>
        <v>0</v>
      </c>
      <c r="BQ1842" s="1305"/>
    </row>
    <row r="1843" spans="1:69" ht="15" x14ac:dyDescent="0.25">
      <c r="A1843" s="1305"/>
      <c r="B1843" s="2050"/>
      <c r="C1843" s="1928"/>
      <c r="D1843" s="1313"/>
      <c r="E1843" s="1313"/>
      <c r="F1843" s="1931"/>
      <c r="G1843" s="1313"/>
      <c r="H1843" s="1345"/>
      <c r="I1843" s="1313"/>
      <c r="J1843" s="1345"/>
      <c r="K1843" s="1313"/>
      <c r="L1843" s="2773"/>
      <c r="M1843" s="1313"/>
      <c r="N1843" s="1345"/>
      <c r="O1843" s="1313"/>
      <c r="P1843" s="1313"/>
      <c r="Q1843" s="1307"/>
      <c r="R1843" s="1313"/>
      <c r="S1843" s="1313"/>
      <c r="T1843" s="1313"/>
      <c r="U1843" s="1313"/>
      <c r="V1843" s="2466"/>
      <c r="W1843" s="1904"/>
      <c r="X1843" s="2336"/>
      <c r="Y1843" s="1904"/>
      <c r="Z1843" s="2394"/>
      <c r="AA1843" s="1904"/>
      <c r="AB1843" s="1903"/>
      <c r="AC1843" s="1904"/>
      <c r="AD1843" s="1904"/>
      <c r="AE1843" s="1904"/>
      <c r="AF1843" s="1313"/>
      <c r="AG1843" s="1313"/>
      <c r="AH1843" s="1305"/>
      <c r="AI1843" s="1313"/>
      <c r="AJ1843" s="1313"/>
      <c r="AK1843" s="1313"/>
      <c r="AL1843" s="1313"/>
      <c r="AM1843" s="1313"/>
      <c r="AN1843" s="1905"/>
      <c r="AO1843" s="1345"/>
      <c r="AP1843" s="1313"/>
      <c r="AQ1843" s="1345"/>
      <c r="AR1843" s="1313"/>
      <c r="AS1843" s="1345"/>
      <c r="AT1843" s="1313"/>
      <c r="AU1843" s="1345"/>
      <c r="AV1843" s="1313"/>
      <c r="AW1843" s="1313"/>
      <c r="AX1843" s="1313"/>
      <c r="AY1843" s="1305"/>
      <c r="AZ1843" s="1313"/>
      <c r="BA1843" s="1313"/>
      <c r="BB1843" s="1313"/>
      <c r="BC1843" s="1313"/>
      <c r="BD1843" s="1313"/>
      <c r="BE1843" s="1903"/>
      <c r="BF1843" s="1904"/>
      <c r="BG1843" s="1903"/>
      <c r="BH1843" s="1904"/>
      <c r="BI1843" s="1903"/>
      <c r="BJ1843" s="1904"/>
      <c r="BK1843" s="1313"/>
      <c r="BL1843" s="1904"/>
      <c r="BM1843" s="1904"/>
      <c r="BN1843" s="1904"/>
      <c r="BO1843" s="1313"/>
      <c r="BP1843" s="1316">
        <f t="shared" si="805"/>
        <v>0</v>
      </c>
      <c r="BQ1843" s="1305"/>
    </row>
    <row r="1844" spans="1:69" ht="15" x14ac:dyDescent="0.25">
      <c r="A1844" s="1305"/>
      <c r="B1844" s="2050"/>
      <c r="C1844" s="1928"/>
      <c r="D1844" s="1313"/>
      <c r="E1844" s="1313"/>
      <c r="F1844" s="1931"/>
      <c r="G1844" s="1313"/>
      <c r="H1844" s="1345"/>
      <c r="I1844" s="1313"/>
      <c r="J1844" s="1345"/>
      <c r="K1844" s="1313"/>
      <c r="L1844" s="2773"/>
      <c r="M1844" s="1313"/>
      <c r="N1844" s="1345"/>
      <c r="O1844" s="1313"/>
      <c r="P1844" s="1313"/>
      <c r="Q1844" s="1307"/>
      <c r="R1844" s="1313"/>
      <c r="S1844" s="1313"/>
      <c r="T1844" s="1313"/>
      <c r="U1844" s="1313"/>
      <c r="V1844" s="2466"/>
      <c r="W1844" s="1904"/>
      <c r="X1844" s="2336"/>
      <c r="Y1844" s="1904"/>
      <c r="Z1844" s="2394"/>
      <c r="AA1844" s="1904"/>
      <c r="AB1844" s="1903"/>
      <c r="AC1844" s="1904"/>
      <c r="AD1844" s="1904"/>
      <c r="AE1844" s="1904"/>
      <c r="AF1844" s="1313"/>
      <c r="AG1844" s="1313"/>
      <c r="AH1844" s="1305"/>
      <c r="AI1844" s="1313"/>
      <c r="AJ1844" s="1313"/>
      <c r="AK1844" s="1313"/>
      <c r="AL1844" s="1313"/>
      <c r="AM1844" s="1313"/>
      <c r="AN1844" s="1905"/>
      <c r="AO1844" s="1345"/>
      <c r="AP1844" s="1313"/>
      <c r="AQ1844" s="1345"/>
      <c r="AR1844" s="1313"/>
      <c r="AS1844" s="1345"/>
      <c r="AT1844" s="1313"/>
      <c r="AU1844" s="1345"/>
      <c r="AV1844" s="1313"/>
      <c r="AW1844" s="1313"/>
      <c r="AX1844" s="1313"/>
      <c r="AY1844" s="1305"/>
      <c r="AZ1844" s="1313"/>
      <c r="BA1844" s="1313"/>
      <c r="BB1844" s="1313"/>
      <c r="BC1844" s="1313"/>
      <c r="BD1844" s="1313"/>
      <c r="BE1844" s="1903"/>
      <c r="BF1844" s="1904"/>
      <c r="BG1844" s="1903"/>
      <c r="BH1844" s="1904"/>
      <c r="BI1844" s="1903"/>
      <c r="BJ1844" s="1904"/>
      <c r="BK1844" s="1313"/>
      <c r="BL1844" s="1904"/>
      <c r="BM1844" s="1904"/>
      <c r="BN1844" s="1904"/>
      <c r="BO1844" s="1313"/>
      <c r="BP1844" s="1316">
        <f t="shared" si="805"/>
        <v>0</v>
      </c>
      <c r="BQ1844" s="1305"/>
    </row>
    <row r="1845" spans="1:69" ht="15" x14ac:dyDescent="0.25">
      <c r="A1845" s="1305"/>
      <c r="B1845" s="2050"/>
      <c r="C1845" s="1928"/>
      <c r="D1845" s="1313"/>
      <c r="E1845" s="1313"/>
      <c r="F1845" s="1931"/>
      <c r="G1845" s="1313"/>
      <c r="H1845" s="1345"/>
      <c r="I1845" s="1313"/>
      <c r="J1845" s="1345"/>
      <c r="K1845" s="1313"/>
      <c r="L1845" s="2773"/>
      <c r="M1845" s="1313"/>
      <c r="N1845" s="1345"/>
      <c r="O1845" s="1313"/>
      <c r="P1845" s="1313"/>
      <c r="Q1845" s="1307"/>
      <c r="R1845" s="1313"/>
      <c r="S1845" s="1313"/>
      <c r="T1845" s="1313"/>
      <c r="U1845" s="1313"/>
      <c r="V1845" s="2466"/>
      <c r="W1845" s="1904"/>
      <c r="X1845" s="2336"/>
      <c r="Y1845" s="1904"/>
      <c r="Z1845" s="2394"/>
      <c r="AA1845" s="1904"/>
      <c r="AB1845" s="1903"/>
      <c r="AC1845" s="1904"/>
      <c r="AD1845" s="1904"/>
      <c r="AE1845" s="1904"/>
      <c r="AF1845" s="1313"/>
      <c r="AG1845" s="1313"/>
      <c r="AH1845" s="1305"/>
      <c r="AI1845" s="1313"/>
      <c r="AJ1845" s="1313"/>
      <c r="AK1845" s="1313"/>
      <c r="AL1845" s="1313"/>
      <c r="AM1845" s="1313"/>
      <c r="AN1845" s="1905"/>
      <c r="AO1845" s="1345"/>
      <c r="AP1845" s="1313"/>
      <c r="AQ1845" s="1345"/>
      <c r="AR1845" s="1313"/>
      <c r="AS1845" s="1345"/>
      <c r="AT1845" s="1313"/>
      <c r="AU1845" s="1345"/>
      <c r="AV1845" s="1313"/>
      <c r="AW1845" s="1313"/>
      <c r="AX1845" s="1313"/>
      <c r="AY1845" s="1305"/>
      <c r="AZ1845" s="1313"/>
      <c r="BA1845" s="1313"/>
      <c r="BB1845" s="1313"/>
      <c r="BC1845" s="1313"/>
      <c r="BD1845" s="1313"/>
      <c r="BE1845" s="1903"/>
      <c r="BF1845" s="1904"/>
      <c r="BG1845" s="1903"/>
      <c r="BH1845" s="1904"/>
      <c r="BI1845" s="1903"/>
      <c r="BJ1845" s="1904"/>
      <c r="BK1845" s="1313"/>
      <c r="BL1845" s="1904"/>
      <c r="BM1845" s="1904"/>
      <c r="BN1845" s="1904"/>
      <c r="BO1845" s="1313"/>
      <c r="BP1845" s="1316">
        <f t="shared" si="805"/>
        <v>0</v>
      </c>
      <c r="BQ1845" s="1305"/>
    </row>
    <row r="1846" spans="1:69" ht="15" x14ac:dyDescent="0.25">
      <c r="A1846" s="1305"/>
      <c r="B1846" s="2050"/>
      <c r="C1846" s="1928"/>
      <c r="D1846" s="1313"/>
      <c r="E1846" s="1313"/>
      <c r="F1846" s="1931"/>
      <c r="G1846" s="1313"/>
      <c r="H1846" s="1345"/>
      <c r="I1846" s="1313"/>
      <c r="J1846" s="1345"/>
      <c r="K1846" s="1313"/>
      <c r="L1846" s="2773"/>
      <c r="M1846" s="1313"/>
      <c r="N1846" s="1345"/>
      <c r="O1846" s="1313"/>
      <c r="P1846" s="1313"/>
      <c r="Q1846" s="1307"/>
      <c r="R1846" s="1313"/>
      <c r="S1846" s="1313"/>
      <c r="T1846" s="1313"/>
      <c r="U1846" s="1313"/>
      <c r="V1846" s="2466"/>
      <c r="W1846" s="1904"/>
      <c r="X1846" s="2336"/>
      <c r="Y1846" s="1904"/>
      <c r="Z1846" s="2394"/>
      <c r="AA1846" s="1904"/>
      <c r="AB1846" s="1903"/>
      <c r="AC1846" s="1904"/>
      <c r="AD1846" s="1904"/>
      <c r="AE1846" s="1904"/>
      <c r="AF1846" s="1313"/>
      <c r="AG1846" s="1313"/>
      <c r="AH1846" s="1305"/>
      <c r="AI1846" s="1313"/>
      <c r="AJ1846" s="1313"/>
      <c r="AK1846" s="1313"/>
      <c r="AL1846" s="1313"/>
      <c r="AM1846" s="1313"/>
      <c r="AN1846" s="1905"/>
      <c r="AO1846" s="1345"/>
      <c r="AP1846" s="1313"/>
      <c r="AQ1846" s="1345"/>
      <c r="AR1846" s="1313"/>
      <c r="AS1846" s="1345"/>
      <c r="AT1846" s="1313"/>
      <c r="AU1846" s="1345"/>
      <c r="AV1846" s="1313"/>
      <c r="AW1846" s="1313"/>
      <c r="AX1846" s="1313"/>
      <c r="AY1846" s="1305"/>
      <c r="AZ1846" s="1313"/>
      <c r="BA1846" s="1313"/>
      <c r="BB1846" s="1313"/>
      <c r="BC1846" s="1313"/>
      <c r="BD1846" s="1313"/>
      <c r="BE1846" s="1903"/>
      <c r="BF1846" s="1904"/>
      <c r="BG1846" s="1903"/>
      <c r="BH1846" s="1904"/>
      <c r="BI1846" s="1903"/>
      <c r="BJ1846" s="1904"/>
      <c r="BK1846" s="1313"/>
      <c r="BL1846" s="1904"/>
      <c r="BM1846" s="1904"/>
      <c r="BN1846" s="1904"/>
      <c r="BO1846" s="1313"/>
      <c r="BP1846" s="1316">
        <f t="shared" si="805"/>
        <v>0</v>
      </c>
      <c r="BQ1846" s="1305"/>
    </row>
    <row r="1847" spans="1:69" ht="15" x14ac:dyDescent="0.25">
      <c r="A1847" s="1305"/>
      <c r="B1847" s="2050"/>
      <c r="C1847" s="1928"/>
      <c r="D1847" s="1313"/>
      <c r="E1847" s="1313"/>
      <c r="F1847" s="1931"/>
      <c r="G1847" s="1313"/>
      <c r="H1847" s="1345"/>
      <c r="I1847" s="1313"/>
      <c r="J1847" s="1345"/>
      <c r="K1847" s="1313"/>
      <c r="L1847" s="2773"/>
      <c r="M1847" s="1313"/>
      <c r="N1847" s="1345"/>
      <c r="O1847" s="1313"/>
      <c r="P1847" s="1313"/>
      <c r="Q1847" s="1307"/>
      <c r="R1847" s="1313"/>
      <c r="S1847" s="1313"/>
      <c r="T1847" s="1313"/>
      <c r="U1847" s="1313"/>
      <c r="V1847" s="2466"/>
      <c r="W1847" s="1904"/>
      <c r="X1847" s="2336"/>
      <c r="Y1847" s="1904"/>
      <c r="Z1847" s="2394"/>
      <c r="AA1847" s="1904"/>
      <c r="AB1847" s="1903"/>
      <c r="AC1847" s="1904"/>
      <c r="AD1847" s="1904"/>
      <c r="AE1847" s="1904"/>
      <c r="AF1847" s="1313"/>
      <c r="AG1847" s="1313"/>
      <c r="AH1847" s="1305"/>
      <c r="AI1847" s="1313"/>
      <c r="AJ1847" s="1313"/>
      <c r="AK1847" s="1313"/>
      <c r="AL1847" s="1313"/>
      <c r="AM1847" s="1313"/>
      <c r="AN1847" s="1905"/>
      <c r="AO1847" s="1345"/>
      <c r="AP1847" s="1313"/>
      <c r="AQ1847" s="1345"/>
      <c r="AR1847" s="1313"/>
      <c r="AS1847" s="1345"/>
      <c r="AT1847" s="1313"/>
      <c r="AU1847" s="1345"/>
      <c r="AV1847" s="1313"/>
      <c r="AW1847" s="1313"/>
      <c r="AX1847" s="1313"/>
      <c r="AY1847" s="1305"/>
      <c r="AZ1847" s="1313"/>
      <c r="BA1847" s="1313"/>
      <c r="BB1847" s="1313"/>
      <c r="BC1847" s="1313"/>
      <c r="BD1847" s="1313"/>
      <c r="BE1847" s="1903"/>
      <c r="BF1847" s="1904"/>
      <c r="BG1847" s="1903"/>
      <c r="BH1847" s="1904"/>
      <c r="BI1847" s="1903"/>
      <c r="BJ1847" s="1904"/>
      <c r="BK1847" s="1313"/>
      <c r="BL1847" s="1904"/>
      <c r="BM1847" s="1904"/>
      <c r="BN1847" s="1904"/>
      <c r="BO1847" s="1313"/>
      <c r="BP1847" s="1316">
        <f t="shared" si="805"/>
        <v>0</v>
      </c>
      <c r="BQ1847" s="1305"/>
    </row>
    <row r="1848" spans="1:69" ht="15" x14ac:dyDescent="0.25">
      <c r="A1848" s="1305"/>
      <c r="B1848" s="2050"/>
      <c r="C1848" s="1928"/>
      <c r="D1848" s="1313"/>
      <c r="E1848" s="1313"/>
      <c r="F1848" s="1931"/>
      <c r="G1848" s="1313"/>
      <c r="H1848" s="1345"/>
      <c r="I1848" s="1313"/>
      <c r="J1848" s="1345"/>
      <c r="K1848" s="1313"/>
      <c r="L1848" s="2773"/>
      <c r="M1848" s="1313"/>
      <c r="N1848" s="1345"/>
      <c r="O1848" s="1313"/>
      <c r="P1848" s="1313"/>
      <c r="Q1848" s="1307"/>
      <c r="R1848" s="1313"/>
      <c r="S1848" s="1313"/>
      <c r="T1848" s="1313"/>
      <c r="U1848" s="1313"/>
      <c r="V1848" s="2466"/>
      <c r="W1848" s="1904"/>
      <c r="X1848" s="2336"/>
      <c r="Y1848" s="1904"/>
      <c r="Z1848" s="2394"/>
      <c r="AA1848" s="1904"/>
      <c r="AB1848" s="1903"/>
      <c r="AC1848" s="1904"/>
      <c r="AD1848" s="1904"/>
      <c r="AE1848" s="1904"/>
      <c r="AF1848" s="1313"/>
      <c r="AG1848" s="1313"/>
      <c r="AH1848" s="1305"/>
      <c r="AI1848" s="1313"/>
      <c r="AJ1848" s="1313"/>
      <c r="AK1848" s="1313"/>
      <c r="AL1848" s="1313"/>
      <c r="AM1848" s="1313"/>
      <c r="AN1848" s="1905"/>
      <c r="AO1848" s="1345"/>
      <c r="AP1848" s="1313"/>
      <c r="AQ1848" s="1345"/>
      <c r="AR1848" s="1313"/>
      <c r="AS1848" s="1345"/>
      <c r="AT1848" s="1313"/>
      <c r="AU1848" s="1345"/>
      <c r="AV1848" s="1313"/>
      <c r="AW1848" s="1313"/>
      <c r="AX1848" s="1313"/>
      <c r="AY1848" s="1305"/>
      <c r="AZ1848" s="1313"/>
      <c r="BA1848" s="1313"/>
      <c r="BB1848" s="1313"/>
      <c r="BC1848" s="1313"/>
      <c r="BD1848" s="1313"/>
      <c r="BE1848" s="1903"/>
      <c r="BF1848" s="1904"/>
      <c r="BG1848" s="1903"/>
      <c r="BH1848" s="1904"/>
      <c r="BI1848" s="1903"/>
      <c r="BJ1848" s="1904"/>
      <c r="BK1848" s="1313"/>
      <c r="BL1848" s="1904"/>
      <c r="BM1848" s="1904"/>
      <c r="BN1848" s="1904"/>
      <c r="BO1848" s="1313"/>
      <c r="BP1848" s="1316">
        <f t="shared" si="805"/>
        <v>0</v>
      </c>
      <c r="BQ1848" s="1305"/>
    </row>
    <row r="1849" spans="1:69" ht="15" x14ac:dyDescent="0.25">
      <c r="A1849" s="1305"/>
      <c r="B1849" s="2050"/>
      <c r="C1849" s="1928"/>
      <c r="D1849" s="1313"/>
      <c r="E1849" s="1313"/>
      <c r="F1849" s="1931"/>
      <c r="G1849" s="1313"/>
      <c r="H1849" s="1345"/>
      <c r="I1849" s="1313"/>
      <c r="J1849" s="1345"/>
      <c r="K1849" s="1313"/>
      <c r="L1849" s="2773"/>
      <c r="M1849" s="1313"/>
      <c r="N1849" s="1345"/>
      <c r="O1849" s="1313"/>
      <c r="P1849" s="1313"/>
      <c r="Q1849" s="1307"/>
      <c r="R1849" s="1313"/>
      <c r="S1849" s="1313"/>
      <c r="T1849" s="1313"/>
      <c r="U1849" s="1313"/>
      <c r="V1849" s="2466"/>
      <c r="W1849" s="1904"/>
      <c r="X1849" s="2336"/>
      <c r="Y1849" s="1904"/>
      <c r="Z1849" s="2394"/>
      <c r="AA1849" s="1904"/>
      <c r="AB1849" s="1903"/>
      <c r="AC1849" s="1904"/>
      <c r="AD1849" s="1904"/>
      <c r="AE1849" s="1904"/>
      <c r="AF1849" s="1313"/>
      <c r="AG1849" s="1313"/>
      <c r="AH1849" s="1305"/>
      <c r="AI1849" s="1313"/>
      <c r="AJ1849" s="1313"/>
      <c r="AK1849" s="1313"/>
      <c r="AL1849" s="1313"/>
      <c r="AM1849" s="1313"/>
      <c r="AN1849" s="1905"/>
      <c r="AO1849" s="1345"/>
      <c r="AP1849" s="1313"/>
      <c r="AQ1849" s="1345"/>
      <c r="AR1849" s="1313"/>
      <c r="AS1849" s="1345"/>
      <c r="AT1849" s="1313"/>
      <c r="AU1849" s="1345"/>
      <c r="AV1849" s="1313"/>
      <c r="AW1849" s="1313"/>
      <c r="AX1849" s="1313"/>
      <c r="AY1849" s="1305"/>
      <c r="AZ1849" s="1313"/>
      <c r="BA1849" s="1313"/>
      <c r="BB1849" s="1313"/>
      <c r="BC1849" s="1313"/>
      <c r="BD1849" s="1313"/>
      <c r="BE1849" s="1903"/>
      <c r="BF1849" s="1904"/>
      <c r="BG1849" s="1903"/>
      <c r="BH1849" s="1904"/>
      <c r="BI1849" s="1903"/>
      <c r="BJ1849" s="1904"/>
      <c r="BK1849" s="1313"/>
      <c r="BL1849" s="1904"/>
      <c r="BM1849" s="1904"/>
      <c r="BN1849" s="1904"/>
      <c r="BO1849" s="1313"/>
      <c r="BP1849" s="1316">
        <f t="shared" si="805"/>
        <v>0</v>
      </c>
      <c r="BQ1849" s="1305"/>
    </row>
    <row r="1850" spans="1:69" ht="15" x14ac:dyDescent="0.25">
      <c r="A1850" s="1305"/>
      <c r="B1850" s="2050"/>
      <c r="C1850" s="1928"/>
      <c r="D1850" s="1313"/>
      <c r="E1850" s="1313"/>
      <c r="F1850" s="1931"/>
      <c r="G1850" s="1313"/>
      <c r="H1850" s="1345"/>
      <c r="I1850" s="1313"/>
      <c r="J1850" s="1345"/>
      <c r="K1850" s="1313"/>
      <c r="L1850" s="2773"/>
      <c r="M1850" s="1313"/>
      <c r="N1850" s="1345"/>
      <c r="O1850" s="1313"/>
      <c r="P1850" s="1313"/>
      <c r="Q1850" s="1307"/>
      <c r="R1850" s="1313"/>
      <c r="S1850" s="1313"/>
      <c r="T1850" s="1313"/>
      <c r="U1850" s="1313"/>
      <c r="V1850" s="2466"/>
      <c r="W1850" s="1904"/>
      <c r="X1850" s="2336"/>
      <c r="Y1850" s="1904"/>
      <c r="Z1850" s="2394"/>
      <c r="AA1850" s="1904"/>
      <c r="AB1850" s="1903"/>
      <c r="AC1850" s="1904"/>
      <c r="AD1850" s="1904"/>
      <c r="AE1850" s="1904"/>
      <c r="AF1850" s="1313"/>
      <c r="AG1850" s="1313"/>
      <c r="AH1850" s="1305"/>
      <c r="AI1850" s="1313"/>
      <c r="AJ1850" s="1313"/>
      <c r="AK1850" s="1313"/>
      <c r="AL1850" s="1313"/>
      <c r="AM1850" s="1313"/>
      <c r="AN1850" s="1905"/>
      <c r="AO1850" s="1345"/>
      <c r="AP1850" s="1313"/>
      <c r="AQ1850" s="1345"/>
      <c r="AR1850" s="1313"/>
      <c r="AS1850" s="1345"/>
      <c r="AT1850" s="1313"/>
      <c r="AU1850" s="1345"/>
      <c r="AV1850" s="1313"/>
      <c r="AW1850" s="1313"/>
      <c r="AX1850" s="1313"/>
      <c r="AY1850" s="1305"/>
      <c r="AZ1850" s="1313"/>
      <c r="BA1850" s="1313"/>
      <c r="BB1850" s="1313"/>
      <c r="BC1850" s="1313"/>
      <c r="BD1850" s="1313"/>
      <c r="BE1850" s="1903"/>
      <c r="BF1850" s="1904"/>
      <c r="BG1850" s="1903"/>
      <c r="BH1850" s="1904"/>
      <c r="BI1850" s="1903"/>
      <c r="BJ1850" s="1904"/>
      <c r="BK1850" s="1313"/>
      <c r="BL1850" s="1904"/>
      <c r="BM1850" s="1904"/>
      <c r="BN1850" s="1904"/>
      <c r="BO1850" s="1313"/>
      <c r="BP1850" s="1316">
        <f t="shared" si="805"/>
        <v>0</v>
      </c>
      <c r="BQ1850" s="1305"/>
    </row>
    <row r="1851" spans="1:69" ht="15" x14ac:dyDescent="0.25">
      <c r="A1851" s="1305"/>
      <c r="B1851" s="2050"/>
      <c r="C1851" s="1928"/>
      <c r="D1851" s="1313"/>
      <c r="E1851" s="1313"/>
      <c r="F1851" s="1931"/>
      <c r="G1851" s="1313"/>
      <c r="H1851" s="1345"/>
      <c r="I1851" s="1313"/>
      <c r="J1851" s="1345"/>
      <c r="K1851" s="1313"/>
      <c r="L1851" s="2773"/>
      <c r="M1851" s="1313"/>
      <c r="N1851" s="1345"/>
      <c r="O1851" s="1313"/>
      <c r="P1851" s="1313"/>
      <c r="Q1851" s="1307"/>
      <c r="R1851" s="1313"/>
      <c r="S1851" s="1313"/>
      <c r="T1851" s="1313"/>
      <c r="U1851" s="1313"/>
      <c r="V1851" s="2466"/>
      <c r="W1851" s="1904"/>
      <c r="X1851" s="2336"/>
      <c r="Y1851" s="1904"/>
      <c r="Z1851" s="2394"/>
      <c r="AA1851" s="1904"/>
      <c r="AB1851" s="1903"/>
      <c r="AC1851" s="1904"/>
      <c r="AD1851" s="1904"/>
      <c r="AE1851" s="1904"/>
      <c r="AF1851" s="1313"/>
      <c r="AG1851" s="1313"/>
      <c r="AH1851" s="1305"/>
      <c r="AI1851" s="1313"/>
      <c r="AJ1851" s="1313"/>
      <c r="AK1851" s="1313"/>
      <c r="AL1851" s="1313"/>
      <c r="AM1851" s="1313"/>
      <c r="AN1851" s="1905"/>
      <c r="AO1851" s="1345"/>
      <c r="AP1851" s="1313"/>
      <c r="AQ1851" s="1345"/>
      <c r="AR1851" s="1313"/>
      <c r="AS1851" s="1345"/>
      <c r="AT1851" s="1313"/>
      <c r="AU1851" s="1345"/>
      <c r="AV1851" s="1313"/>
      <c r="AW1851" s="1313"/>
      <c r="AX1851" s="1313"/>
      <c r="AY1851" s="1305"/>
      <c r="AZ1851" s="1313"/>
      <c r="BA1851" s="1313"/>
      <c r="BB1851" s="1313"/>
      <c r="BC1851" s="1313"/>
      <c r="BD1851" s="1313"/>
      <c r="BE1851" s="1903"/>
      <c r="BF1851" s="1904"/>
      <c r="BG1851" s="1903"/>
      <c r="BH1851" s="1904"/>
      <c r="BI1851" s="1903"/>
      <c r="BJ1851" s="1904"/>
      <c r="BK1851" s="1313"/>
      <c r="BL1851" s="1904"/>
      <c r="BM1851" s="1904"/>
      <c r="BN1851" s="1904"/>
      <c r="BO1851" s="1313"/>
      <c r="BP1851" s="1316">
        <f t="shared" si="805"/>
        <v>0</v>
      </c>
      <c r="BQ1851" s="1305"/>
    </row>
    <row r="1852" spans="1:69" ht="15" x14ac:dyDescent="0.25">
      <c r="A1852" s="1305"/>
      <c r="B1852" s="2050"/>
      <c r="C1852" s="1928"/>
      <c r="D1852" s="1313"/>
      <c r="E1852" s="1313"/>
      <c r="F1852" s="1931"/>
      <c r="G1852" s="1313"/>
      <c r="H1852" s="1345"/>
      <c r="I1852" s="1313"/>
      <c r="J1852" s="1345"/>
      <c r="K1852" s="1313"/>
      <c r="L1852" s="2773"/>
      <c r="M1852" s="1313"/>
      <c r="N1852" s="1345"/>
      <c r="O1852" s="1313"/>
      <c r="P1852" s="1313"/>
      <c r="Q1852" s="1307"/>
      <c r="R1852" s="1313"/>
      <c r="S1852" s="1313"/>
      <c r="T1852" s="1313"/>
      <c r="U1852" s="1313"/>
      <c r="V1852" s="2466"/>
      <c r="W1852" s="1904"/>
      <c r="X1852" s="2336"/>
      <c r="Y1852" s="1904"/>
      <c r="Z1852" s="2394"/>
      <c r="AA1852" s="1904"/>
      <c r="AB1852" s="1903"/>
      <c r="AC1852" s="1904"/>
      <c r="AD1852" s="1904"/>
      <c r="AE1852" s="1904"/>
      <c r="AF1852" s="1313"/>
      <c r="AG1852" s="1313"/>
      <c r="AH1852" s="1305"/>
      <c r="AI1852" s="1313"/>
      <c r="AJ1852" s="1313"/>
      <c r="AK1852" s="1313"/>
      <c r="AL1852" s="1313"/>
      <c r="AM1852" s="1313"/>
      <c r="AN1852" s="1905"/>
      <c r="AO1852" s="1345"/>
      <c r="AP1852" s="1313"/>
      <c r="AQ1852" s="1345"/>
      <c r="AR1852" s="1313"/>
      <c r="AS1852" s="1345"/>
      <c r="AT1852" s="1313"/>
      <c r="AU1852" s="1345"/>
      <c r="AV1852" s="1313"/>
      <c r="AW1852" s="1313"/>
      <c r="AX1852" s="1313"/>
      <c r="AY1852" s="1305"/>
      <c r="AZ1852" s="1313"/>
      <c r="BA1852" s="1313"/>
      <c r="BB1852" s="1313"/>
      <c r="BC1852" s="1313"/>
      <c r="BD1852" s="1313"/>
      <c r="BE1852" s="1903"/>
      <c r="BF1852" s="1904"/>
      <c r="BG1852" s="1903"/>
      <c r="BH1852" s="1904"/>
      <c r="BI1852" s="1903"/>
      <c r="BJ1852" s="1904"/>
      <c r="BK1852" s="1313"/>
      <c r="BL1852" s="1904"/>
      <c r="BM1852" s="1904"/>
      <c r="BN1852" s="1904"/>
      <c r="BO1852" s="1313"/>
      <c r="BP1852" s="1316">
        <f t="shared" si="805"/>
        <v>0</v>
      </c>
      <c r="BQ1852" s="1305"/>
    </row>
    <row r="1853" spans="1:69" ht="15" x14ac:dyDescent="0.25">
      <c r="A1853" s="1305"/>
      <c r="B1853" s="2050"/>
      <c r="C1853" s="1928"/>
      <c r="D1853" s="1313"/>
      <c r="E1853" s="1313"/>
      <c r="F1853" s="1931"/>
      <c r="G1853" s="1313"/>
      <c r="H1853" s="1345"/>
      <c r="I1853" s="1313"/>
      <c r="J1853" s="1345"/>
      <c r="K1853" s="1313"/>
      <c r="L1853" s="2773"/>
      <c r="M1853" s="1313"/>
      <c r="N1853" s="1345"/>
      <c r="O1853" s="1313"/>
      <c r="P1853" s="1313"/>
      <c r="Q1853" s="1307"/>
      <c r="R1853" s="1313"/>
      <c r="S1853" s="1313"/>
      <c r="T1853" s="1313"/>
      <c r="U1853" s="1313"/>
      <c r="V1853" s="2466"/>
      <c r="W1853" s="1904"/>
      <c r="X1853" s="2336"/>
      <c r="Y1853" s="1904"/>
      <c r="Z1853" s="2394"/>
      <c r="AA1853" s="1904"/>
      <c r="AB1853" s="1903"/>
      <c r="AC1853" s="1904"/>
      <c r="AD1853" s="1904"/>
      <c r="AE1853" s="1904"/>
      <c r="AF1853" s="1313"/>
      <c r="AG1853" s="1313"/>
      <c r="AH1853" s="1305"/>
      <c r="AI1853" s="1313"/>
      <c r="AJ1853" s="1313"/>
      <c r="AK1853" s="1313"/>
      <c r="AL1853" s="1313"/>
      <c r="AM1853" s="1313"/>
      <c r="AN1853" s="1905"/>
      <c r="AO1853" s="1345"/>
      <c r="AP1853" s="1313"/>
      <c r="AQ1853" s="1345"/>
      <c r="AR1853" s="1313"/>
      <c r="AS1853" s="1345"/>
      <c r="AT1853" s="1313"/>
      <c r="AU1853" s="1345"/>
      <c r="AV1853" s="1313"/>
      <c r="AW1853" s="1313"/>
      <c r="AX1853" s="1313"/>
      <c r="AY1853" s="1305"/>
      <c r="AZ1853" s="1313"/>
      <c r="BA1853" s="1313"/>
      <c r="BB1853" s="1313"/>
      <c r="BC1853" s="1313"/>
      <c r="BD1853" s="1313"/>
      <c r="BE1853" s="1903"/>
      <c r="BF1853" s="1904"/>
      <c r="BG1853" s="1903"/>
      <c r="BH1853" s="1904"/>
      <c r="BI1853" s="1903"/>
      <c r="BJ1853" s="1904"/>
      <c r="BK1853" s="1313"/>
      <c r="BL1853" s="1904"/>
      <c r="BM1853" s="1904"/>
      <c r="BN1853" s="1904"/>
      <c r="BO1853" s="1313"/>
      <c r="BP1853" s="1316">
        <f t="shared" si="805"/>
        <v>0</v>
      </c>
      <c r="BQ1853" s="1305"/>
    </row>
    <row r="1854" spans="1:69" ht="15" x14ac:dyDescent="0.25">
      <c r="A1854" s="1305"/>
      <c r="B1854" s="2050"/>
      <c r="C1854" s="1928"/>
      <c r="D1854" s="1313"/>
      <c r="E1854" s="1313"/>
      <c r="F1854" s="1931"/>
      <c r="G1854" s="1313"/>
      <c r="H1854" s="1345"/>
      <c r="I1854" s="1313"/>
      <c r="J1854" s="1345"/>
      <c r="K1854" s="1313"/>
      <c r="L1854" s="2773"/>
      <c r="M1854" s="1313"/>
      <c r="N1854" s="1345"/>
      <c r="O1854" s="1313"/>
      <c r="P1854" s="1313"/>
      <c r="Q1854" s="1307"/>
      <c r="R1854" s="1313"/>
      <c r="S1854" s="1313"/>
      <c r="T1854" s="1313"/>
      <c r="U1854" s="1313"/>
      <c r="V1854" s="2466"/>
      <c r="W1854" s="1904"/>
      <c r="X1854" s="2336"/>
      <c r="Y1854" s="1904"/>
      <c r="Z1854" s="2394"/>
      <c r="AA1854" s="1904"/>
      <c r="AB1854" s="1903"/>
      <c r="AC1854" s="1904"/>
      <c r="AD1854" s="1904"/>
      <c r="AE1854" s="1904"/>
      <c r="AF1854" s="1313"/>
      <c r="AG1854" s="1313"/>
      <c r="AH1854" s="1305"/>
      <c r="AI1854" s="1313"/>
      <c r="AJ1854" s="1313"/>
      <c r="AK1854" s="1313"/>
      <c r="AL1854" s="1313"/>
      <c r="AM1854" s="1313"/>
      <c r="AN1854" s="1905"/>
      <c r="AO1854" s="1345"/>
      <c r="AP1854" s="1313"/>
      <c r="AQ1854" s="1345"/>
      <c r="AR1854" s="1313"/>
      <c r="AS1854" s="1345"/>
      <c r="AT1854" s="1313"/>
      <c r="AU1854" s="1345"/>
      <c r="AV1854" s="1313"/>
      <c r="AW1854" s="1313"/>
      <c r="AX1854" s="1313"/>
      <c r="AY1854" s="1305"/>
      <c r="AZ1854" s="1313"/>
      <c r="BA1854" s="1313"/>
      <c r="BB1854" s="1313"/>
      <c r="BC1854" s="1313"/>
      <c r="BD1854" s="1313"/>
      <c r="BE1854" s="1903"/>
      <c r="BF1854" s="1904"/>
      <c r="BG1854" s="1903"/>
      <c r="BH1854" s="1904"/>
      <c r="BI1854" s="1903"/>
      <c r="BJ1854" s="1904"/>
      <c r="BK1854" s="1313"/>
      <c r="BL1854" s="1904"/>
      <c r="BM1854" s="1904"/>
      <c r="BN1854" s="1904"/>
      <c r="BO1854" s="1313"/>
      <c r="BP1854" s="1316">
        <f t="shared" si="805"/>
        <v>0</v>
      </c>
      <c r="BQ1854" s="1305"/>
    </row>
    <row r="1855" spans="1:69" ht="15" x14ac:dyDescent="0.25">
      <c r="A1855" s="1305"/>
      <c r="B1855" s="2050"/>
      <c r="C1855" s="1928"/>
      <c r="D1855" s="1313"/>
      <c r="E1855" s="1313"/>
      <c r="F1855" s="1931"/>
      <c r="G1855" s="1313"/>
      <c r="H1855" s="1345"/>
      <c r="I1855" s="1313"/>
      <c r="J1855" s="1345"/>
      <c r="K1855" s="1313"/>
      <c r="L1855" s="2773"/>
      <c r="M1855" s="1313"/>
      <c r="N1855" s="1345"/>
      <c r="O1855" s="1313"/>
      <c r="P1855" s="1313"/>
      <c r="Q1855" s="1307"/>
      <c r="R1855" s="1313"/>
      <c r="S1855" s="1313"/>
      <c r="T1855" s="1313"/>
      <c r="U1855" s="1313"/>
      <c r="V1855" s="2466"/>
      <c r="W1855" s="1904"/>
      <c r="X1855" s="2336"/>
      <c r="Y1855" s="1904"/>
      <c r="Z1855" s="2394"/>
      <c r="AA1855" s="1904"/>
      <c r="AB1855" s="1903"/>
      <c r="AC1855" s="1904"/>
      <c r="AD1855" s="1904"/>
      <c r="AE1855" s="1904"/>
      <c r="AF1855" s="1313"/>
      <c r="AG1855" s="1313"/>
      <c r="AH1855" s="1305"/>
      <c r="AI1855" s="1313"/>
      <c r="AJ1855" s="1313"/>
      <c r="AK1855" s="1313"/>
      <c r="AL1855" s="1313"/>
      <c r="AM1855" s="1313"/>
      <c r="AN1855" s="1905"/>
      <c r="AO1855" s="1345"/>
      <c r="AP1855" s="1313"/>
      <c r="AQ1855" s="1345"/>
      <c r="AR1855" s="1313"/>
      <c r="AS1855" s="1345"/>
      <c r="AT1855" s="1313"/>
      <c r="AU1855" s="1345"/>
      <c r="AV1855" s="1313"/>
      <c r="AW1855" s="1313"/>
      <c r="AX1855" s="1313"/>
      <c r="AY1855" s="1305"/>
      <c r="AZ1855" s="1313"/>
      <c r="BA1855" s="1313"/>
      <c r="BB1855" s="1313"/>
      <c r="BC1855" s="1313"/>
      <c r="BD1855" s="1313"/>
      <c r="BE1855" s="1903"/>
      <c r="BF1855" s="1904"/>
      <c r="BG1855" s="1903"/>
      <c r="BH1855" s="1904"/>
      <c r="BI1855" s="1903"/>
      <c r="BJ1855" s="1904"/>
      <c r="BK1855" s="1313"/>
      <c r="BL1855" s="1904"/>
      <c r="BM1855" s="1904"/>
      <c r="BN1855" s="1904"/>
      <c r="BO1855" s="1313"/>
      <c r="BP1855" s="1316">
        <f t="shared" si="805"/>
        <v>0</v>
      </c>
      <c r="BQ1855" s="1305"/>
    </row>
    <row r="1856" spans="1:69" ht="15" x14ac:dyDescent="0.25">
      <c r="A1856" s="1305"/>
      <c r="B1856" s="2050"/>
      <c r="C1856" s="1928"/>
      <c r="D1856" s="1313"/>
      <c r="E1856" s="1313"/>
      <c r="F1856" s="1931"/>
      <c r="G1856" s="1313"/>
      <c r="H1856" s="1345"/>
      <c r="I1856" s="1313"/>
      <c r="J1856" s="1345"/>
      <c r="K1856" s="1313"/>
      <c r="L1856" s="2773"/>
      <c r="M1856" s="1313"/>
      <c r="N1856" s="1345"/>
      <c r="O1856" s="1313"/>
      <c r="P1856" s="1313"/>
      <c r="Q1856" s="1307"/>
      <c r="R1856" s="1313"/>
      <c r="S1856" s="1313"/>
      <c r="T1856" s="1313"/>
      <c r="U1856" s="1313"/>
      <c r="V1856" s="2466"/>
      <c r="W1856" s="1904"/>
      <c r="X1856" s="2336"/>
      <c r="Y1856" s="1904"/>
      <c r="Z1856" s="2394"/>
      <c r="AA1856" s="1904"/>
      <c r="AB1856" s="1903"/>
      <c r="AC1856" s="1904"/>
      <c r="AD1856" s="1904"/>
      <c r="AE1856" s="1904"/>
      <c r="AF1856" s="1313"/>
      <c r="AG1856" s="1313"/>
      <c r="AH1856" s="1305"/>
      <c r="AI1856" s="1313"/>
      <c r="AJ1856" s="1313"/>
      <c r="AK1856" s="1313"/>
      <c r="AL1856" s="1313"/>
      <c r="AM1856" s="1313"/>
      <c r="AN1856" s="1905"/>
      <c r="AO1856" s="1345"/>
      <c r="AP1856" s="1313"/>
      <c r="AQ1856" s="1345"/>
      <c r="AR1856" s="1313"/>
      <c r="AS1856" s="1345"/>
      <c r="AT1856" s="1313"/>
      <c r="AU1856" s="1345"/>
      <c r="AV1856" s="1313"/>
      <c r="AW1856" s="1313"/>
      <c r="AX1856" s="1313"/>
      <c r="AY1856" s="1305"/>
      <c r="AZ1856" s="1313"/>
      <c r="BA1856" s="1313"/>
      <c r="BB1856" s="1313"/>
      <c r="BC1856" s="1313"/>
      <c r="BD1856" s="1313"/>
      <c r="BE1856" s="1903"/>
      <c r="BF1856" s="1904"/>
      <c r="BG1856" s="1903"/>
      <c r="BH1856" s="1904"/>
      <c r="BI1856" s="1903"/>
      <c r="BJ1856" s="1904"/>
      <c r="BK1856" s="1313"/>
      <c r="BL1856" s="1904"/>
      <c r="BM1856" s="1904"/>
      <c r="BN1856" s="1904"/>
      <c r="BO1856" s="1313"/>
      <c r="BP1856" s="1316">
        <f t="shared" si="805"/>
        <v>0</v>
      </c>
      <c r="BQ1856" s="1305"/>
    </row>
    <row r="1857" spans="1:69" ht="15" x14ac:dyDescent="0.25">
      <c r="A1857" s="1305"/>
      <c r="B1857" s="2050"/>
      <c r="C1857" s="1928"/>
      <c r="D1857" s="1313"/>
      <c r="E1857" s="1313"/>
      <c r="F1857" s="1931"/>
      <c r="G1857" s="1313"/>
      <c r="H1857" s="1345"/>
      <c r="I1857" s="1313"/>
      <c r="J1857" s="1345"/>
      <c r="K1857" s="1313"/>
      <c r="L1857" s="2773"/>
      <c r="M1857" s="1313"/>
      <c r="N1857" s="1345"/>
      <c r="O1857" s="1313"/>
      <c r="P1857" s="1313"/>
      <c r="Q1857" s="1307"/>
      <c r="R1857" s="1313"/>
      <c r="S1857" s="1313"/>
      <c r="T1857" s="1313"/>
      <c r="U1857" s="1313"/>
      <c r="V1857" s="2466"/>
      <c r="W1857" s="1904"/>
      <c r="X1857" s="2336"/>
      <c r="Y1857" s="1904"/>
      <c r="Z1857" s="2394"/>
      <c r="AA1857" s="1904"/>
      <c r="AB1857" s="1903"/>
      <c r="AC1857" s="1904"/>
      <c r="AD1857" s="1904"/>
      <c r="AE1857" s="1904"/>
      <c r="AF1857" s="1313"/>
      <c r="AG1857" s="1313"/>
      <c r="AH1857" s="1305"/>
      <c r="AI1857" s="1313"/>
      <c r="AJ1857" s="1313"/>
      <c r="AK1857" s="1313"/>
      <c r="AL1857" s="1313"/>
      <c r="AM1857" s="1313"/>
      <c r="AN1857" s="1905"/>
      <c r="AO1857" s="1345"/>
      <c r="AP1857" s="1313"/>
      <c r="AQ1857" s="1345"/>
      <c r="AR1857" s="1313"/>
      <c r="AS1857" s="1345"/>
      <c r="AT1857" s="1313"/>
      <c r="AU1857" s="1345"/>
      <c r="AV1857" s="1313"/>
      <c r="AW1857" s="1313"/>
      <c r="AX1857" s="1313"/>
      <c r="AY1857" s="1305"/>
      <c r="AZ1857" s="1313"/>
      <c r="BA1857" s="1313"/>
      <c r="BB1857" s="1313"/>
      <c r="BC1857" s="1313"/>
      <c r="BD1857" s="1313"/>
      <c r="BE1857" s="1903"/>
      <c r="BF1857" s="1904"/>
      <c r="BG1857" s="1903"/>
      <c r="BH1857" s="1904"/>
      <c r="BI1857" s="1903"/>
      <c r="BJ1857" s="1904"/>
      <c r="BK1857" s="1313"/>
      <c r="BL1857" s="1904"/>
      <c r="BM1857" s="1904"/>
      <c r="BN1857" s="1904"/>
      <c r="BO1857" s="1313"/>
      <c r="BP1857" s="1316">
        <f t="shared" si="805"/>
        <v>0</v>
      </c>
      <c r="BQ1857" s="1305"/>
    </row>
    <row r="1858" spans="1:69" ht="15" x14ac:dyDescent="0.25">
      <c r="A1858" s="1305"/>
      <c r="B1858" s="2050"/>
      <c r="C1858" s="1928"/>
      <c r="D1858" s="1313"/>
      <c r="E1858" s="1313"/>
      <c r="F1858" s="1931"/>
      <c r="G1858" s="1313"/>
      <c r="H1858" s="1345"/>
      <c r="I1858" s="1313"/>
      <c r="J1858" s="1345"/>
      <c r="K1858" s="1313"/>
      <c r="L1858" s="2773"/>
      <c r="M1858" s="1313"/>
      <c r="N1858" s="1345"/>
      <c r="O1858" s="1313"/>
      <c r="P1858" s="1313"/>
      <c r="Q1858" s="1307"/>
      <c r="R1858" s="1313"/>
      <c r="S1858" s="1313"/>
      <c r="T1858" s="1313"/>
      <c r="U1858" s="1313"/>
      <c r="V1858" s="2466"/>
      <c r="W1858" s="1904"/>
      <c r="X1858" s="2336"/>
      <c r="Y1858" s="1904"/>
      <c r="Z1858" s="2394"/>
      <c r="AA1858" s="1904"/>
      <c r="AB1858" s="1903"/>
      <c r="AC1858" s="1904"/>
      <c r="AD1858" s="1904"/>
      <c r="AE1858" s="1904"/>
      <c r="AF1858" s="1313"/>
      <c r="AG1858" s="1313"/>
      <c r="AH1858" s="1305"/>
      <c r="AI1858" s="1313"/>
      <c r="AJ1858" s="1313"/>
      <c r="AK1858" s="1313"/>
      <c r="AL1858" s="1313"/>
      <c r="AM1858" s="1313"/>
      <c r="AN1858" s="1905"/>
      <c r="AO1858" s="1345"/>
      <c r="AP1858" s="1313"/>
      <c r="AQ1858" s="1345"/>
      <c r="AR1858" s="1313"/>
      <c r="AS1858" s="1345"/>
      <c r="AT1858" s="1313"/>
      <c r="AU1858" s="1345"/>
      <c r="AV1858" s="1313"/>
      <c r="AW1858" s="1313"/>
      <c r="AX1858" s="1313"/>
      <c r="AY1858" s="1305"/>
      <c r="AZ1858" s="1313"/>
      <c r="BA1858" s="1313"/>
      <c r="BB1858" s="1313"/>
      <c r="BC1858" s="1313"/>
      <c r="BD1858" s="1313"/>
      <c r="BE1858" s="1903"/>
      <c r="BF1858" s="1904"/>
      <c r="BG1858" s="1903"/>
      <c r="BH1858" s="1904"/>
      <c r="BI1858" s="1903"/>
      <c r="BJ1858" s="1904"/>
      <c r="BK1858" s="1313"/>
      <c r="BL1858" s="1904"/>
      <c r="BM1858" s="1904"/>
      <c r="BN1858" s="1904"/>
      <c r="BO1858" s="1313"/>
      <c r="BP1858" s="1316">
        <f t="shared" si="805"/>
        <v>0</v>
      </c>
      <c r="BQ1858" s="1305"/>
    </row>
    <row r="1859" spans="1:69" ht="15" x14ac:dyDescent="0.25">
      <c r="A1859" s="1305"/>
      <c r="B1859" s="2050"/>
      <c r="C1859" s="1928"/>
      <c r="D1859" s="1313"/>
      <c r="E1859" s="1313"/>
      <c r="F1859" s="1931"/>
      <c r="G1859" s="1313"/>
      <c r="H1859" s="1345"/>
      <c r="I1859" s="1313"/>
      <c r="J1859" s="1345"/>
      <c r="K1859" s="1313"/>
      <c r="L1859" s="2773"/>
      <c r="M1859" s="1313"/>
      <c r="N1859" s="1345"/>
      <c r="O1859" s="1313"/>
      <c r="P1859" s="1313"/>
      <c r="Q1859" s="1307"/>
      <c r="R1859" s="1313"/>
      <c r="S1859" s="1313"/>
      <c r="T1859" s="1313"/>
      <c r="U1859" s="1313"/>
      <c r="V1859" s="2466"/>
      <c r="W1859" s="1904"/>
      <c r="X1859" s="2336"/>
      <c r="Y1859" s="1904"/>
      <c r="Z1859" s="2394"/>
      <c r="AA1859" s="1904"/>
      <c r="AB1859" s="1903"/>
      <c r="AC1859" s="1904"/>
      <c r="AD1859" s="1904"/>
      <c r="AE1859" s="1904"/>
      <c r="AF1859" s="1313"/>
      <c r="AG1859" s="1313"/>
      <c r="AH1859" s="1305"/>
      <c r="AI1859" s="1313"/>
      <c r="AJ1859" s="1313"/>
      <c r="AK1859" s="1313"/>
      <c r="AL1859" s="1313"/>
      <c r="AM1859" s="1313"/>
      <c r="AN1859" s="1905"/>
      <c r="AO1859" s="1345"/>
      <c r="AP1859" s="1313"/>
      <c r="AQ1859" s="1345"/>
      <c r="AR1859" s="1313"/>
      <c r="AS1859" s="1345"/>
      <c r="AT1859" s="1313"/>
      <c r="AU1859" s="1345"/>
      <c r="AV1859" s="1313"/>
      <c r="AW1859" s="1313"/>
      <c r="AX1859" s="1313"/>
      <c r="AY1859" s="1305"/>
      <c r="AZ1859" s="1313"/>
      <c r="BA1859" s="1313"/>
      <c r="BB1859" s="1313"/>
      <c r="BC1859" s="1313"/>
      <c r="BD1859" s="1313"/>
      <c r="BE1859" s="1903"/>
      <c r="BF1859" s="1904"/>
      <c r="BG1859" s="1903"/>
      <c r="BH1859" s="1904"/>
      <c r="BI1859" s="1903"/>
      <c r="BJ1859" s="1904"/>
      <c r="BK1859" s="1313"/>
      <c r="BL1859" s="1904"/>
      <c r="BM1859" s="1904"/>
      <c r="BN1859" s="1904"/>
      <c r="BO1859" s="1313"/>
      <c r="BP1859" s="1316">
        <f t="shared" si="805"/>
        <v>0</v>
      </c>
      <c r="BQ1859" s="1305"/>
    </row>
    <row r="1860" spans="1:69" ht="15" x14ac:dyDescent="0.25">
      <c r="A1860" s="1305"/>
      <c r="B1860" s="2050"/>
      <c r="C1860" s="1928"/>
      <c r="D1860" s="1313"/>
      <c r="E1860" s="1313"/>
      <c r="F1860" s="1931"/>
      <c r="G1860" s="1313"/>
      <c r="H1860" s="1345"/>
      <c r="I1860" s="1313"/>
      <c r="J1860" s="1345"/>
      <c r="K1860" s="1313"/>
      <c r="L1860" s="2773"/>
      <c r="M1860" s="1313"/>
      <c r="N1860" s="1345"/>
      <c r="O1860" s="1313"/>
      <c r="P1860" s="1313"/>
      <c r="Q1860" s="1307"/>
      <c r="R1860" s="1313"/>
      <c r="S1860" s="1313"/>
      <c r="T1860" s="1313"/>
      <c r="U1860" s="1313"/>
      <c r="V1860" s="2466"/>
      <c r="W1860" s="1904"/>
      <c r="X1860" s="2336"/>
      <c r="Y1860" s="1904"/>
      <c r="Z1860" s="2394"/>
      <c r="AA1860" s="1904"/>
      <c r="AB1860" s="1903"/>
      <c r="AC1860" s="1904"/>
      <c r="AD1860" s="1904"/>
      <c r="AE1860" s="1904"/>
      <c r="AF1860" s="1313"/>
      <c r="AG1860" s="1313"/>
      <c r="AH1860" s="1305"/>
      <c r="AI1860" s="1313"/>
      <c r="AJ1860" s="1313"/>
      <c r="AK1860" s="1313"/>
      <c r="AL1860" s="1313"/>
      <c r="AM1860" s="1313"/>
      <c r="AN1860" s="1905"/>
      <c r="AO1860" s="1345"/>
      <c r="AP1860" s="1313"/>
      <c r="AQ1860" s="1345"/>
      <c r="AR1860" s="1313"/>
      <c r="AS1860" s="1345"/>
      <c r="AT1860" s="1313"/>
      <c r="AU1860" s="1345"/>
      <c r="AV1860" s="1313"/>
      <c r="AW1860" s="1313"/>
      <c r="AX1860" s="1313"/>
      <c r="AY1860" s="1305"/>
      <c r="AZ1860" s="1313"/>
      <c r="BA1860" s="1313"/>
      <c r="BB1860" s="1313"/>
      <c r="BC1860" s="1313"/>
      <c r="BD1860" s="1313"/>
      <c r="BE1860" s="1903"/>
      <c r="BF1860" s="1904"/>
      <c r="BG1860" s="1903"/>
      <c r="BH1860" s="1904"/>
      <c r="BI1860" s="1903"/>
      <c r="BJ1860" s="1904"/>
      <c r="BK1860" s="1313"/>
      <c r="BL1860" s="1904"/>
      <c r="BM1860" s="1904"/>
      <c r="BN1860" s="1904"/>
      <c r="BO1860" s="1313"/>
      <c r="BP1860" s="1316">
        <f t="shared" si="805"/>
        <v>0</v>
      </c>
      <c r="BQ1860" s="1305"/>
    </row>
    <row r="1861" spans="1:69" ht="15" x14ac:dyDescent="0.25">
      <c r="A1861" s="1305"/>
      <c r="B1861" s="2050"/>
      <c r="C1861" s="1928"/>
      <c r="D1861" s="1313"/>
      <c r="E1861" s="1313"/>
      <c r="F1861" s="1931"/>
      <c r="G1861" s="1313"/>
      <c r="H1861" s="1345"/>
      <c r="I1861" s="1313"/>
      <c r="J1861" s="1345"/>
      <c r="K1861" s="1313"/>
      <c r="L1861" s="2773"/>
      <c r="M1861" s="1313"/>
      <c r="N1861" s="1345"/>
      <c r="O1861" s="1313"/>
      <c r="P1861" s="1313"/>
      <c r="Q1861" s="1307"/>
      <c r="R1861" s="1313"/>
      <c r="S1861" s="1313"/>
      <c r="T1861" s="1313"/>
      <c r="U1861" s="1313"/>
      <c r="V1861" s="2466"/>
      <c r="W1861" s="1904"/>
      <c r="X1861" s="2336"/>
      <c r="Y1861" s="1904"/>
      <c r="Z1861" s="2394"/>
      <c r="AA1861" s="1904"/>
      <c r="AB1861" s="1903"/>
      <c r="AC1861" s="1904"/>
      <c r="AD1861" s="1904"/>
      <c r="AE1861" s="1904"/>
      <c r="AF1861" s="1313"/>
      <c r="AG1861" s="1313"/>
      <c r="AH1861" s="1305"/>
      <c r="AI1861" s="1313"/>
      <c r="AJ1861" s="1313"/>
      <c r="AK1861" s="1313"/>
      <c r="AL1861" s="1313"/>
      <c r="AM1861" s="1313"/>
      <c r="AN1861" s="1905"/>
      <c r="AO1861" s="1345"/>
      <c r="AP1861" s="1313"/>
      <c r="AQ1861" s="1345"/>
      <c r="AR1861" s="1313"/>
      <c r="AS1861" s="1345"/>
      <c r="AT1861" s="1313"/>
      <c r="AU1861" s="1345"/>
      <c r="AV1861" s="1313"/>
      <c r="AW1861" s="1313"/>
      <c r="AX1861" s="1313"/>
      <c r="AY1861" s="1305"/>
      <c r="AZ1861" s="1313"/>
      <c r="BA1861" s="1313"/>
      <c r="BB1861" s="1313"/>
      <c r="BC1861" s="1313"/>
      <c r="BD1861" s="1313"/>
      <c r="BE1861" s="1903"/>
      <c r="BF1861" s="1904"/>
      <c r="BG1861" s="1903"/>
      <c r="BH1861" s="1904"/>
      <c r="BI1861" s="1903"/>
      <c r="BJ1861" s="1904"/>
      <c r="BK1861" s="1313"/>
      <c r="BL1861" s="1904"/>
      <c r="BM1861" s="1904"/>
      <c r="BN1861" s="1904"/>
      <c r="BO1861" s="1313"/>
      <c r="BP1861" s="1316">
        <f t="shared" si="805"/>
        <v>0</v>
      </c>
      <c r="BQ1861" s="1305"/>
    </row>
    <row r="1862" spans="1:69" ht="15" x14ac:dyDescent="0.25">
      <c r="A1862" s="1305"/>
      <c r="B1862" s="2050"/>
      <c r="C1862" s="1928"/>
      <c r="D1862" s="1313"/>
      <c r="E1862" s="1313"/>
      <c r="F1862" s="1931"/>
      <c r="G1862" s="1313"/>
      <c r="H1862" s="1345"/>
      <c r="I1862" s="1313"/>
      <c r="J1862" s="1345"/>
      <c r="K1862" s="1313"/>
      <c r="L1862" s="2773"/>
      <c r="M1862" s="1313"/>
      <c r="N1862" s="1345"/>
      <c r="O1862" s="1313"/>
      <c r="P1862" s="1313"/>
      <c r="Q1862" s="1307"/>
      <c r="R1862" s="1313"/>
      <c r="S1862" s="1313"/>
      <c r="T1862" s="1313"/>
      <c r="U1862" s="1313"/>
      <c r="V1862" s="2466"/>
      <c r="W1862" s="1904"/>
      <c r="X1862" s="2336"/>
      <c r="Y1862" s="1904"/>
      <c r="Z1862" s="2394"/>
      <c r="AA1862" s="1904"/>
      <c r="AB1862" s="1903"/>
      <c r="AC1862" s="1904"/>
      <c r="AD1862" s="1904"/>
      <c r="AE1862" s="1904"/>
      <c r="AF1862" s="1313"/>
      <c r="AG1862" s="1313"/>
      <c r="AH1862" s="1305"/>
      <c r="AI1862" s="1313"/>
      <c r="AJ1862" s="1313"/>
      <c r="AK1862" s="1313"/>
      <c r="AL1862" s="1313"/>
      <c r="AM1862" s="1313"/>
      <c r="AN1862" s="1905"/>
      <c r="AO1862" s="1345"/>
      <c r="AP1862" s="1313"/>
      <c r="AQ1862" s="1345"/>
      <c r="AR1862" s="1313"/>
      <c r="AS1862" s="1345"/>
      <c r="AT1862" s="1313"/>
      <c r="AU1862" s="1345"/>
      <c r="AV1862" s="1313"/>
      <c r="AW1862" s="1313"/>
      <c r="AX1862" s="1313"/>
      <c r="AY1862" s="1305"/>
      <c r="AZ1862" s="1313"/>
      <c r="BA1862" s="1313"/>
      <c r="BB1862" s="1313"/>
      <c r="BC1862" s="1313"/>
      <c r="BD1862" s="1313"/>
      <c r="BE1862" s="1903"/>
      <c r="BF1862" s="1904"/>
      <c r="BG1862" s="1903"/>
      <c r="BH1862" s="1904"/>
      <c r="BI1862" s="1903"/>
      <c r="BJ1862" s="1904"/>
      <c r="BK1862" s="1313"/>
      <c r="BL1862" s="1904"/>
      <c r="BM1862" s="1904"/>
      <c r="BN1862" s="1904"/>
      <c r="BO1862" s="1313"/>
      <c r="BP1862" s="1316">
        <f t="shared" ref="BP1862:BP1925" si="806">O1861-BO1862</f>
        <v>0</v>
      </c>
      <c r="BQ1862" s="1305"/>
    </row>
    <row r="1863" spans="1:69" ht="15" x14ac:dyDescent="0.25">
      <c r="A1863" s="1305"/>
      <c r="B1863" s="2050"/>
      <c r="C1863" s="1928"/>
      <c r="D1863" s="1313"/>
      <c r="E1863" s="1313"/>
      <c r="F1863" s="1931"/>
      <c r="G1863" s="1313"/>
      <c r="H1863" s="1345"/>
      <c r="I1863" s="1313"/>
      <c r="J1863" s="1345"/>
      <c r="K1863" s="1313"/>
      <c r="L1863" s="2773"/>
      <c r="M1863" s="1313"/>
      <c r="N1863" s="1345"/>
      <c r="O1863" s="1313"/>
      <c r="P1863" s="1313"/>
      <c r="Q1863" s="1307"/>
      <c r="R1863" s="1313"/>
      <c r="S1863" s="1313"/>
      <c r="T1863" s="1313"/>
      <c r="U1863" s="1313"/>
      <c r="V1863" s="2466"/>
      <c r="W1863" s="1904"/>
      <c r="X1863" s="2336"/>
      <c r="Y1863" s="1904"/>
      <c r="Z1863" s="2394"/>
      <c r="AA1863" s="1904"/>
      <c r="AB1863" s="1903"/>
      <c r="AC1863" s="1904"/>
      <c r="AD1863" s="1904"/>
      <c r="AE1863" s="1904"/>
      <c r="AF1863" s="1313"/>
      <c r="AG1863" s="1313"/>
      <c r="AH1863" s="1305"/>
      <c r="AI1863" s="1313"/>
      <c r="AJ1863" s="1313"/>
      <c r="AK1863" s="1313"/>
      <c r="AL1863" s="1313"/>
      <c r="AM1863" s="1313"/>
      <c r="AN1863" s="1905"/>
      <c r="AO1863" s="1345"/>
      <c r="AP1863" s="1313"/>
      <c r="AQ1863" s="1345"/>
      <c r="AR1863" s="1313"/>
      <c r="AS1863" s="1345"/>
      <c r="AT1863" s="1313"/>
      <c r="AU1863" s="1345"/>
      <c r="AV1863" s="1313"/>
      <c r="AW1863" s="1313"/>
      <c r="AX1863" s="1313"/>
      <c r="AY1863" s="1305"/>
      <c r="AZ1863" s="1313"/>
      <c r="BA1863" s="1313"/>
      <c r="BB1863" s="1313"/>
      <c r="BC1863" s="1313"/>
      <c r="BD1863" s="1313"/>
      <c r="BE1863" s="1903"/>
      <c r="BF1863" s="1904"/>
      <c r="BG1863" s="1903"/>
      <c r="BH1863" s="1904"/>
      <c r="BI1863" s="1903"/>
      <c r="BJ1863" s="1904"/>
      <c r="BK1863" s="1313"/>
      <c r="BL1863" s="1904"/>
      <c r="BM1863" s="1904"/>
      <c r="BN1863" s="1904"/>
      <c r="BO1863" s="1313"/>
      <c r="BP1863" s="1316">
        <f t="shared" si="806"/>
        <v>0</v>
      </c>
      <c r="BQ1863" s="1305"/>
    </row>
    <row r="1864" spans="1:69" ht="15" x14ac:dyDescent="0.25">
      <c r="A1864" s="1305"/>
      <c r="B1864" s="2050"/>
      <c r="C1864" s="1928"/>
      <c r="D1864" s="1313"/>
      <c r="E1864" s="1313"/>
      <c r="F1864" s="1931"/>
      <c r="G1864" s="1313"/>
      <c r="H1864" s="1345"/>
      <c r="I1864" s="1313"/>
      <c r="J1864" s="1345"/>
      <c r="K1864" s="1313"/>
      <c r="L1864" s="2773"/>
      <c r="M1864" s="1313"/>
      <c r="N1864" s="1345"/>
      <c r="O1864" s="1313"/>
      <c r="P1864" s="1313"/>
      <c r="Q1864" s="1307"/>
      <c r="R1864" s="1313"/>
      <c r="S1864" s="1313"/>
      <c r="T1864" s="1313"/>
      <c r="U1864" s="1313"/>
      <c r="V1864" s="2466"/>
      <c r="W1864" s="1904"/>
      <c r="X1864" s="2336"/>
      <c r="Y1864" s="1904"/>
      <c r="Z1864" s="2394"/>
      <c r="AA1864" s="1904"/>
      <c r="AB1864" s="1903"/>
      <c r="AC1864" s="1904"/>
      <c r="AD1864" s="1904"/>
      <c r="AE1864" s="1904"/>
      <c r="AF1864" s="1313"/>
      <c r="AG1864" s="1313"/>
      <c r="AH1864" s="1305"/>
      <c r="AI1864" s="1313"/>
      <c r="AJ1864" s="1313"/>
      <c r="AK1864" s="1313"/>
      <c r="AL1864" s="1313"/>
      <c r="AM1864" s="1313"/>
      <c r="AN1864" s="1905"/>
      <c r="AO1864" s="1345"/>
      <c r="AP1864" s="1313"/>
      <c r="AQ1864" s="1345"/>
      <c r="AR1864" s="1313"/>
      <c r="AS1864" s="1345"/>
      <c r="AT1864" s="1313"/>
      <c r="AU1864" s="1345"/>
      <c r="AV1864" s="1313"/>
      <c r="AW1864" s="1313"/>
      <c r="AX1864" s="1313"/>
      <c r="AY1864" s="1305"/>
      <c r="AZ1864" s="1313"/>
      <c r="BA1864" s="1313"/>
      <c r="BB1864" s="1313"/>
      <c r="BC1864" s="1313"/>
      <c r="BD1864" s="1313"/>
      <c r="BE1864" s="1903"/>
      <c r="BF1864" s="1904"/>
      <c r="BG1864" s="1903"/>
      <c r="BH1864" s="1904"/>
      <c r="BI1864" s="1903"/>
      <c r="BJ1864" s="1904"/>
      <c r="BK1864" s="1313"/>
      <c r="BL1864" s="1904"/>
      <c r="BM1864" s="1904"/>
      <c r="BN1864" s="1904"/>
      <c r="BO1864" s="1313"/>
      <c r="BP1864" s="1316">
        <f t="shared" si="806"/>
        <v>0</v>
      </c>
      <c r="BQ1864" s="1305"/>
    </row>
    <row r="1865" spans="1:69" ht="15" x14ac:dyDescent="0.25">
      <c r="A1865" s="1305"/>
      <c r="B1865" s="2050"/>
      <c r="C1865" s="1928"/>
      <c r="D1865" s="1313"/>
      <c r="E1865" s="1313"/>
      <c r="F1865" s="1931"/>
      <c r="G1865" s="1313"/>
      <c r="H1865" s="1345"/>
      <c r="I1865" s="1313"/>
      <c r="J1865" s="1345"/>
      <c r="K1865" s="1313"/>
      <c r="L1865" s="2773"/>
      <c r="M1865" s="1313"/>
      <c r="N1865" s="1345"/>
      <c r="O1865" s="1313"/>
      <c r="P1865" s="1313"/>
      <c r="Q1865" s="1307"/>
      <c r="R1865" s="1313"/>
      <c r="S1865" s="1313"/>
      <c r="T1865" s="1313"/>
      <c r="U1865" s="1313"/>
      <c r="V1865" s="2466"/>
      <c r="W1865" s="1904"/>
      <c r="X1865" s="2336"/>
      <c r="Y1865" s="1904"/>
      <c r="Z1865" s="2394"/>
      <c r="AA1865" s="1904"/>
      <c r="AB1865" s="1903"/>
      <c r="AC1865" s="1904"/>
      <c r="AD1865" s="1904"/>
      <c r="AE1865" s="1904"/>
      <c r="AF1865" s="1313"/>
      <c r="AG1865" s="1313"/>
      <c r="AH1865" s="1305"/>
      <c r="AI1865" s="1313"/>
      <c r="AJ1865" s="1313"/>
      <c r="AK1865" s="1313"/>
      <c r="AL1865" s="1313"/>
      <c r="AM1865" s="1313"/>
      <c r="AN1865" s="1905"/>
      <c r="AO1865" s="1345"/>
      <c r="AP1865" s="1313"/>
      <c r="AQ1865" s="1345"/>
      <c r="AR1865" s="1313"/>
      <c r="AS1865" s="1345"/>
      <c r="AT1865" s="1313"/>
      <c r="AU1865" s="1345"/>
      <c r="AV1865" s="1313"/>
      <c r="AW1865" s="1313"/>
      <c r="AX1865" s="1313"/>
      <c r="AY1865" s="1305"/>
      <c r="AZ1865" s="1313"/>
      <c r="BA1865" s="1313"/>
      <c r="BB1865" s="1313"/>
      <c r="BC1865" s="1313"/>
      <c r="BD1865" s="1313"/>
      <c r="BE1865" s="1903"/>
      <c r="BF1865" s="1904"/>
      <c r="BG1865" s="1903"/>
      <c r="BH1865" s="1904"/>
      <c r="BI1865" s="1903"/>
      <c r="BJ1865" s="1904"/>
      <c r="BK1865" s="1313"/>
      <c r="BL1865" s="1904"/>
      <c r="BM1865" s="1904"/>
      <c r="BN1865" s="1904"/>
      <c r="BO1865" s="1313"/>
      <c r="BP1865" s="1316">
        <f t="shared" si="806"/>
        <v>0</v>
      </c>
      <c r="BQ1865" s="1305"/>
    </row>
    <row r="1866" spans="1:69" ht="15" x14ac:dyDescent="0.25">
      <c r="A1866" s="1305"/>
      <c r="B1866" s="2050"/>
      <c r="C1866" s="1928"/>
      <c r="D1866" s="1313"/>
      <c r="E1866" s="1313"/>
      <c r="F1866" s="1931"/>
      <c r="G1866" s="1313"/>
      <c r="H1866" s="1345"/>
      <c r="I1866" s="1313"/>
      <c r="J1866" s="1345"/>
      <c r="K1866" s="1313"/>
      <c r="L1866" s="2773"/>
      <c r="M1866" s="1313"/>
      <c r="N1866" s="1345"/>
      <c r="O1866" s="1313"/>
      <c r="P1866" s="1313"/>
      <c r="Q1866" s="1307"/>
      <c r="R1866" s="1313"/>
      <c r="S1866" s="1313"/>
      <c r="T1866" s="1313"/>
      <c r="U1866" s="1313"/>
      <c r="V1866" s="2466"/>
      <c r="W1866" s="1904"/>
      <c r="X1866" s="2336"/>
      <c r="Y1866" s="1904"/>
      <c r="Z1866" s="2394"/>
      <c r="AA1866" s="1904"/>
      <c r="AB1866" s="1903"/>
      <c r="AC1866" s="1904"/>
      <c r="AD1866" s="1904"/>
      <c r="AE1866" s="1904"/>
      <c r="AF1866" s="1313"/>
      <c r="AG1866" s="1313"/>
      <c r="AH1866" s="1305"/>
      <c r="AI1866" s="1313"/>
      <c r="AJ1866" s="1313"/>
      <c r="AK1866" s="1313"/>
      <c r="AL1866" s="1313"/>
      <c r="AM1866" s="1313"/>
      <c r="AN1866" s="1905"/>
      <c r="AO1866" s="1345"/>
      <c r="AP1866" s="1313"/>
      <c r="AQ1866" s="1345"/>
      <c r="AR1866" s="1313"/>
      <c r="AS1866" s="1345"/>
      <c r="AT1866" s="1313"/>
      <c r="AU1866" s="1345"/>
      <c r="AV1866" s="1313"/>
      <c r="AW1866" s="1313"/>
      <c r="AX1866" s="1313"/>
      <c r="AY1866" s="1305"/>
      <c r="AZ1866" s="1313"/>
      <c r="BA1866" s="1313"/>
      <c r="BB1866" s="1313"/>
      <c r="BC1866" s="1313"/>
      <c r="BD1866" s="1313"/>
      <c r="BE1866" s="1903"/>
      <c r="BF1866" s="1904"/>
      <c r="BG1866" s="1903"/>
      <c r="BH1866" s="1904"/>
      <c r="BI1866" s="1903"/>
      <c r="BJ1866" s="1904"/>
      <c r="BK1866" s="1313"/>
      <c r="BL1866" s="1904"/>
      <c r="BM1866" s="1904"/>
      <c r="BN1866" s="1904"/>
      <c r="BO1866" s="1313"/>
      <c r="BP1866" s="1316">
        <f t="shared" si="806"/>
        <v>0</v>
      </c>
      <c r="BQ1866" s="1305"/>
    </row>
    <row r="1867" spans="1:69" ht="15" x14ac:dyDescent="0.25">
      <c r="A1867" s="1305"/>
      <c r="B1867" s="2050"/>
      <c r="C1867" s="1928"/>
      <c r="D1867" s="1313"/>
      <c r="E1867" s="1313"/>
      <c r="F1867" s="1931"/>
      <c r="G1867" s="1313"/>
      <c r="H1867" s="1345"/>
      <c r="I1867" s="1313"/>
      <c r="J1867" s="1345"/>
      <c r="K1867" s="1313"/>
      <c r="L1867" s="2773"/>
      <c r="M1867" s="1313"/>
      <c r="N1867" s="1345"/>
      <c r="O1867" s="1313"/>
      <c r="P1867" s="1313"/>
      <c r="Q1867" s="1307"/>
      <c r="R1867" s="1313"/>
      <c r="S1867" s="1313"/>
      <c r="T1867" s="1313"/>
      <c r="U1867" s="1313"/>
      <c r="V1867" s="2466"/>
      <c r="W1867" s="1904"/>
      <c r="X1867" s="2336"/>
      <c r="Y1867" s="1904"/>
      <c r="Z1867" s="2394"/>
      <c r="AA1867" s="1904"/>
      <c r="AB1867" s="1903"/>
      <c r="AC1867" s="1904"/>
      <c r="AD1867" s="1904"/>
      <c r="AE1867" s="1904"/>
      <c r="AF1867" s="1313"/>
      <c r="AG1867" s="1313"/>
      <c r="AH1867" s="1305"/>
      <c r="AI1867" s="1313"/>
      <c r="AJ1867" s="1313"/>
      <c r="AK1867" s="1313"/>
      <c r="AL1867" s="1313"/>
      <c r="AM1867" s="1313"/>
      <c r="AN1867" s="1905"/>
      <c r="AO1867" s="1345"/>
      <c r="AP1867" s="1313"/>
      <c r="AQ1867" s="1345"/>
      <c r="AR1867" s="1313"/>
      <c r="AS1867" s="1345"/>
      <c r="AT1867" s="1313"/>
      <c r="AU1867" s="1345"/>
      <c r="AV1867" s="1313"/>
      <c r="AW1867" s="1313"/>
      <c r="AX1867" s="1313"/>
      <c r="AY1867" s="1305"/>
      <c r="AZ1867" s="1313"/>
      <c r="BA1867" s="1313"/>
      <c r="BB1867" s="1313"/>
      <c r="BC1867" s="1313"/>
      <c r="BD1867" s="1313"/>
      <c r="BE1867" s="1903"/>
      <c r="BF1867" s="1904"/>
      <c r="BG1867" s="1903"/>
      <c r="BH1867" s="1904"/>
      <c r="BI1867" s="1903"/>
      <c r="BJ1867" s="1904"/>
      <c r="BK1867" s="1313"/>
      <c r="BL1867" s="1904"/>
      <c r="BM1867" s="1904"/>
      <c r="BN1867" s="1904"/>
      <c r="BO1867" s="1313"/>
      <c r="BP1867" s="1316">
        <f t="shared" si="806"/>
        <v>0</v>
      </c>
      <c r="BQ1867" s="1305"/>
    </row>
    <row r="1868" spans="1:69" ht="15" x14ac:dyDescent="0.25">
      <c r="A1868" s="1305"/>
      <c r="B1868" s="2050"/>
      <c r="C1868" s="1928"/>
      <c r="D1868" s="1313"/>
      <c r="E1868" s="1313"/>
      <c r="F1868" s="1931"/>
      <c r="G1868" s="1313"/>
      <c r="H1868" s="1345"/>
      <c r="I1868" s="1313"/>
      <c r="J1868" s="1345"/>
      <c r="K1868" s="1313"/>
      <c r="L1868" s="2773"/>
      <c r="M1868" s="1313"/>
      <c r="N1868" s="1345"/>
      <c r="O1868" s="1313"/>
      <c r="P1868" s="1313"/>
      <c r="Q1868" s="1307"/>
      <c r="R1868" s="1313"/>
      <c r="S1868" s="1313"/>
      <c r="T1868" s="1313"/>
      <c r="U1868" s="1313"/>
      <c r="V1868" s="2466"/>
      <c r="W1868" s="1904"/>
      <c r="X1868" s="2336"/>
      <c r="Y1868" s="1904"/>
      <c r="Z1868" s="2394"/>
      <c r="AA1868" s="1904"/>
      <c r="AB1868" s="1903"/>
      <c r="AC1868" s="1904"/>
      <c r="AD1868" s="1904"/>
      <c r="AE1868" s="1904"/>
      <c r="AF1868" s="1313"/>
      <c r="AG1868" s="1313"/>
      <c r="AH1868" s="1305"/>
      <c r="AI1868" s="1313"/>
      <c r="AJ1868" s="1313"/>
      <c r="AK1868" s="1313"/>
      <c r="AL1868" s="1313"/>
      <c r="AM1868" s="1313"/>
      <c r="AN1868" s="1905"/>
      <c r="AO1868" s="1345"/>
      <c r="AP1868" s="1313"/>
      <c r="AQ1868" s="1345"/>
      <c r="AR1868" s="1313"/>
      <c r="AS1868" s="1345"/>
      <c r="AT1868" s="1313"/>
      <c r="AU1868" s="1345"/>
      <c r="AV1868" s="1313"/>
      <c r="AW1868" s="1313"/>
      <c r="AX1868" s="1313"/>
      <c r="AY1868" s="1305"/>
      <c r="AZ1868" s="1313"/>
      <c r="BA1868" s="1313"/>
      <c r="BB1868" s="1313"/>
      <c r="BC1868" s="1313"/>
      <c r="BD1868" s="1313"/>
      <c r="BE1868" s="1903"/>
      <c r="BF1868" s="1904"/>
      <c r="BG1868" s="1903"/>
      <c r="BH1868" s="1904"/>
      <c r="BI1868" s="1903"/>
      <c r="BJ1868" s="1904"/>
      <c r="BK1868" s="1313"/>
      <c r="BL1868" s="1904"/>
      <c r="BM1868" s="1904"/>
      <c r="BN1868" s="1904"/>
      <c r="BO1868" s="1313"/>
      <c r="BP1868" s="1316">
        <f t="shared" si="806"/>
        <v>0</v>
      </c>
      <c r="BQ1868" s="1305"/>
    </row>
    <row r="1869" spans="1:69" ht="15" x14ac:dyDescent="0.25">
      <c r="A1869" s="1305"/>
      <c r="B1869" s="2050"/>
      <c r="C1869" s="1928"/>
      <c r="D1869" s="1313"/>
      <c r="E1869" s="1313"/>
      <c r="F1869" s="1931"/>
      <c r="G1869" s="1313"/>
      <c r="H1869" s="1345"/>
      <c r="I1869" s="1313"/>
      <c r="J1869" s="1345"/>
      <c r="K1869" s="1313"/>
      <c r="L1869" s="2773"/>
      <c r="M1869" s="1313"/>
      <c r="N1869" s="1345"/>
      <c r="O1869" s="1313"/>
      <c r="P1869" s="1313"/>
      <c r="Q1869" s="1307"/>
      <c r="R1869" s="1313"/>
      <c r="S1869" s="1313"/>
      <c r="T1869" s="1313"/>
      <c r="U1869" s="1313"/>
      <c r="V1869" s="2466"/>
      <c r="W1869" s="1904"/>
      <c r="X1869" s="2336"/>
      <c r="Y1869" s="1904"/>
      <c r="Z1869" s="2394"/>
      <c r="AA1869" s="1904"/>
      <c r="AB1869" s="1903"/>
      <c r="AC1869" s="1904"/>
      <c r="AD1869" s="1904"/>
      <c r="AE1869" s="1904"/>
      <c r="AF1869" s="1313"/>
      <c r="AG1869" s="1313"/>
      <c r="AH1869" s="1305"/>
      <c r="AI1869" s="1313"/>
      <c r="AJ1869" s="1313"/>
      <c r="AK1869" s="1313"/>
      <c r="AL1869" s="1313"/>
      <c r="AM1869" s="1313"/>
      <c r="AN1869" s="1905"/>
      <c r="AO1869" s="1345"/>
      <c r="AP1869" s="1313"/>
      <c r="AQ1869" s="1345"/>
      <c r="AR1869" s="1313"/>
      <c r="AS1869" s="1345"/>
      <c r="AT1869" s="1313"/>
      <c r="AU1869" s="1345"/>
      <c r="AV1869" s="1313"/>
      <c r="AW1869" s="1313"/>
      <c r="AX1869" s="1313"/>
      <c r="AY1869" s="1305"/>
      <c r="AZ1869" s="1313"/>
      <c r="BA1869" s="1313"/>
      <c r="BB1869" s="1313"/>
      <c r="BC1869" s="1313"/>
      <c r="BD1869" s="1313"/>
      <c r="BE1869" s="1903"/>
      <c r="BF1869" s="1904"/>
      <c r="BG1869" s="1903"/>
      <c r="BH1869" s="1904"/>
      <c r="BI1869" s="1903"/>
      <c r="BJ1869" s="1904"/>
      <c r="BK1869" s="1313"/>
      <c r="BL1869" s="1904"/>
      <c r="BM1869" s="1904"/>
      <c r="BN1869" s="1904"/>
      <c r="BO1869" s="1313"/>
      <c r="BP1869" s="1316">
        <f t="shared" si="806"/>
        <v>0</v>
      </c>
      <c r="BQ1869" s="1305"/>
    </row>
    <row r="1870" spans="1:69" ht="15" x14ac:dyDescent="0.25">
      <c r="A1870" s="1305"/>
      <c r="B1870" s="2050"/>
      <c r="C1870" s="1928"/>
      <c r="D1870" s="1313"/>
      <c r="E1870" s="1313"/>
      <c r="F1870" s="1931"/>
      <c r="G1870" s="1313"/>
      <c r="H1870" s="1345"/>
      <c r="I1870" s="1313"/>
      <c r="J1870" s="1345"/>
      <c r="K1870" s="1313"/>
      <c r="L1870" s="2773"/>
      <c r="M1870" s="1313"/>
      <c r="N1870" s="1345"/>
      <c r="O1870" s="1313"/>
      <c r="P1870" s="1313"/>
      <c r="Q1870" s="1307"/>
      <c r="R1870" s="1313"/>
      <c r="S1870" s="1313"/>
      <c r="T1870" s="1313"/>
      <c r="U1870" s="1313"/>
      <c r="V1870" s="2466"/>
      <c r="W1870" s="1904"/>
      <c r="X1870" s="2336"/>
      <c r="Y1870" s="1904"/>
      <c r="Z1870" s="2394"/>
      <c r="AA1870" s="1904"/>
      <c r="AB1870" s="1903"/>
      <c r="AC1870" s="1904"/>
      <c r="AD1870" s="1904"/>
      <c r="AE1870" s="1904"/>
      <c r="AF1870" s="1313"/>
      <c r="AG1870" s="1313"/>
      <c r="AH1870" s="1305"/>
      <c r="AI1870" s="1313"/>
      <c r="AJ1870" s="1313"/>
      <c r="AK1870" s="1313"/>
      <c r="AL1870" s="1313"/>
      <c r="AM1870" s="1313"/>
      <c r="AN1870" s="1905"/>
      <c r="AO1870" s="1345"/>
      <c r="AP1870" s="1313"/>
      <c r="AQ1870" s="1345"/>
      <c r="AR1870" s="1313"/>
      <c r="AS1870" s="1345"/>
      <c r="AT1870" s="1313"/>
      <c r="AU1870" s="1345"/>
      <c r="AV1870" s="1313"/>
      <c r="AW1870" s="1313"/>
      <c r="AX1870" s="1313"/>
      <c r="AY1870" s="1305"/>
      <c r="AZ1870" s="1313"/>
      <c r="BA1870" s="1313"/>
      <c r="BB1870" s="1313"/>
      <c r="BC1870" s="1313"/>
      <c r="BD1870" s="1313"/>
      <c r="BE1870" s="1903"/>
      <c r="BF1870" s="1904"/>
      <c r="BG1870" s="1903"/>
      <c r="BH1870" s="1904"/>
      <c r="BI1870" s="1903"/>
      <c r="BJ1870" s="1904"/>
      <c r="BK1870" s="1313"/>
      <c r="BL1870" s="1904"/>
      <c r="BM1870" s="1904"/>
      <c r="BN1870" s="1904"/>
      <c r="BO1870" s="1313"/>
      <c r="BP1870" s="1316">
        <f t="shared" si="806"/>
        <v>0</v>
      </c>
      <c r="BQ1870" s="1305"/>
    </row>
    <row r="1871" spans="1:69" ht="15" x14ac:dyDescent="0.25">
      <c r="A1871" s="1305"/>
      <c r="B1871" s="2050"/>
      <c r="C1871" s="1928"/>
      <c r="D1871" s="1313"/>
      <c r="E1871" s="1313"/>
      <c r="F1871" s="1931"/>
      <c r="G1871" s="1313"/>
      <c r="H1871" s="1345"/>
      <c r="I1871" s="1313"/>
      <c r="J1871" s="1345"/>
      <c r="K1871" s="1313"/>
      <c r="L1871" s="2773"/>
      <c r="M1871" s="1313"/>
      <c r="N1871" s="1345"/>
      <c r="O1871" s="1313"/>
      <c r="P1871" s="1313"/>
      <c r="Q1871" s="1307"/>
      <c r="R1871" s="1313"/>
      <c r="S1871" s="1313"/>
      <c r="T1871" s="1313"/>
      <c r="U1871" s="1313"/>
      <c r="V1871" s="2466"/>
      <c r="W1871" s="1904"/>
      <c r="X1871" s="2336"/>
      <c r="Y1871" s="1904"/>
      <c r="Z1871" s="2394"/>
      <c r="AA1871" s="1904"/>
      <c r="AB1871" s="1903"/>
      <c r="AC1871" s="1904"/>
      <c r="AD1871" s="1904"/>
      <c r="AE1871" s="1904"/>
      <c r="AF1871" s="1313"/>
      <c r="AG1871" s="1313"/>
      <c r="AH1871" s="1305"/>
      <c r="AI1871" s="1313"/>
      <c r="AJ1871" s="1313"/>
      <c r="AK1871" s="1313"/>
      <c r="AL1871" s="1313"/>
      <c r="AM1871" s="1313"/>
      <c r="AN1871" s="1905"/>
      <c r="AO1871" s="1345"/>
      <c r="AP1871" s="1313"/>
      <c r="AQ1871" s="1345"/>
      <c r="AR1871" s="1313"/>
      <c r="AS1871" s="1345"/>
      <c r="AT1871" s="1313"/>
      <c r="AU1871" s="1345"/>
      <c r="AV1871" s="1313"/>
      <c r="AW1871" s="1313"/>
      <c r="AX1871" s="1313"/>
      <c r="AY1871" s="1305"/>
      <c r="AZ1871" s="1313"/>
      <c r="BA1871" s="1313"/>
      <c r="BB1871" s="1313"/>
      <c r="BC1871" s="1313"/>
      <c r="BD1871" s="1313"/>
      <c r="BE1871" s="1903"/>
      <c r="BF1871" s="1904"/>
      <c r="BG1871" s="1903"/>
      <c r="BH1871" s="1904"/>
      <c r="BI1871" s="1903"/>
      <c r="BJ1871" s="1904"/>
      <c r="BK1871" s="1313"/>
      <c r="BL1871" s="1904"/>
      <c r="BM1871" s="1904"/>
      <c r="BN1871" s="1904"/>
      <c r="BO1871" s="1313"/>
      <c r="BP1871" s="1316">
        <f t="shared" si="806"/>
        <v>0</v>
      </c>
      <c r="BQ1871" s="1305"/>
    </row>
    <row r="1872" spans="1:69" ht="15" x14ac:dyDescent="0.25">
      <c r="A1872" s="1305"/>
      <c r="B1872" s="2050"/>
      <c r="C1872" s="1928"/>
      <c r="D1872" s="1313"/>
      <c r="E1872" s="1313"/>
      <c r="F1872" s="1931"/>
      <c r="G1872" s="1313"/>
      <c r="H1872" s="1345"/>
      <c r="I1872" s="1313"/>
      <c r="J1872" s="1345"/>
      <c r="K1872" s="1313"/>
      <c r="L1872" s="2773"/>
      <c r="M1872" s="1313"/>
      <c r="N1872" s="1345"/>
      <c r="O1872" s="1313"/>
      <c r="P1872" s="1313"/>
      <c r="Q1872" s="1307"/>
      <c r="R1872" s="1313"/>
      <c r="S1872" s="1313"/>
      <c r="T1872" s="1313"/>
      <c r="U1872" s="1313"/>
      <c r="V1872" s="2466"/>
      <c r="W1872" s="1904"/>
      <c r="X1872" s="2336"/>
      <c r="Y1872" s="1904"/>
      <c r="Z1872" s="2394"/>
      <c r="AA1872" s="1904"/>
      <c r="AB1872" s="1903"/>
      <c r="AC1872" s="1904"/>
      <c r="AD1872" s="1904"/>
      <c r="AE1872" s="1904"/>
      <c r="AF1872" s="1313"/>
      <c r="AG1872" s="1313"/>
      <c r="AH1872" s="1305"/>
      <c r="AI1872" s="1313"/>
      <c r="AJ1872" s="1313"/>
      <c r="AK1872" s="1313"/>
      <c r="AL1872" s="1313"/>
      <c r="AM1872" s="1313"/>
      <c r="AN1872" s="1905"/>
      <c r="AO1872" s="1345"/>
      <c r="AP1872" s="1313"/>
      <c r="AQ1872" s="1345"/>
      <c r="AR1872" s="1313"/>
      <c r="AS1872" s="1345"/>
      <c r="AT1872" s="1313"/>
      <c r="AU1872" s="1345"/>
      <c r="AV1872" s="1313"/>
      <c r="AW1872" s="1313"/>
      <c r="AX1872" s="1313"/>
      <c r="AY1872" s="1305"/>
      <c r="AZ1872" s="1313"/>
      <c r="BA1872" s="1313"/>
      <c r="BB1872" s="1313"/>
      <c r="BC1872" s="1313"/>
      <c r="BD1872" s="1313"/>
      <c r="BE1872" s="1903"/>
      <c r="BF1872" s="1904"/>
      <c r="BG1872" s="1903"/>
      <c r="BH1872" s="1904"/>
      <c r="BI1872" s="1903"/>
      <c r="BJ1872" s="1904"/>
      <c r="BK1872" s="1313"/>
      <c r="BL1872" s="1904"/>
      <c r="BM1872" s="1904"/>
      <c r="BN1872" s="1904"/>
      <c r="BO1872" s="1313"/>
      <c r="BP1872" s="1316">
        <f t="shared" si="806"/>
        <v>0</v>
      </c>
      <c r="BQ1872" s="1305"/>
    </row>
    <row r="1873" spans="1:69" ht="15" x14ac:dyDescent="0.25">
      <c r="A1873" s="1305"/>
      <c r="B1873" s="2050"/>
      <c r="C1873" s="1928"/>
      <c r="D1873" s="1313"/>
      <c r="E1873" s="1313"/>
      <c r="F1873" s="1931"/>
      <c r="G1873" s="1313"/>
      <c r="H1873" s="1345"/>
      <c r="I1873" s="1313"/>
      <c r="J1873" s="1345"/>
      <c r="K1873" s="1313"/>
      <c r="L1873" s="2773"/>
      <c r="M1873" s="1313"/>
      <c r="N1873" s="1345"/>
      <c r="O1873" s="1313"/>
      <c r="P1873" s="1313"/>
      <c r="Q1873" s="1307"/>
      <c r="R1873" s="1313"/>
      <c r="S1873" s="1313"/>
      <c r="T1873" s="1313"/>
      <c r="U1873" s="1313"/>
      <c r="V1873" s="2466"/>
      <c r="W1873" s="1904"/>
      <c r="X1873" s="2336"/>
      <c r="Y1873" s="1904"/>
      <c r="Z1873" s="2394"/>
      <c r="AA1873" s="1904"/>
      <c r="AB1873" s="1903"/>
      <c r="AC1873" s="1904"/>
      <c r="AD1873" s="1904"/>
      <c r="AE1873" s="1904"/>
      <c r="AF1873" s="1313"/>
      <c r="AG1873" s="1313"/>
      <c r="AH1873" s="1305"/>
      <c r="AI1873" s="1313"/>
      <c r="AJ1873" s="1313"/>
      <c r="AK1873" s="1313"/>
      <c r="AL1873" s="1313"/>
      <c r="AM1873" s="1313"/>
      <c r="AN1873" s="1905"/>
      <c r="AO1873" s="1345"/>
      <c r="AP1873" s="1313"/>
      <c r="AQ1873" s="1345"/>
      <c r="AR1873" s="1313"/>
      <c r="AS1873" s="1345"/>
      <c r="AT1873" s="1313"/>
      <c r="AU1873" s="1345"/>
      <c r="AV1873" s="1313"/>
      <c r="AW1873" s="1313"/>
      <c r="AX1873" s="1313"/>
      <c r="AY1873" s="1305"/>
      <c r="AZ1873" s="1313"/>
      <c r="BA1873" s="1313"/>
      <c r="BB1873" s="1313"/>
      <c r="BC1873" s="1313"/>
      <c r="BD1873" s="1313"/>
      <c r="BE1873" s="1903"/>
      <c r="BF1873" s="1904"/>
      <c r="BG1873" s="1903"/>
      <c r="BH1873" s="1904"/>
      <c r="BI1873" s="1903"/>
      <c r="BJ1873" s="1904"/>
      <c r="BK1873" s="1313"/>
      <c r="BL1873" s="1904"/>
      <c r="BM1873" s="1904"/>
      <c r="BN1873" s="1904"/>
      <c r="BO1873" s="1313"/>
      <c r="BP1873" s="1316">
        <f t="shared" si="806"/>
        <v>0</v>
      </c>
      <c r="BQ1873" s="1305"/>
    </row>
    <row r="1874" spans="1:69" ht="15" x14ac:dyDescent="0.25">
      <c r="A1874" s="1305"/>
      <c r="B1874" s="2050"/>
      <c r="C1874" s="1928"/>
      <c r="D1874" s="1313"/>
      <c r="E1874" s="1313"/>
      <c r="F1874" s="1931"/>
      <c r="G1874" s="1313"/>
      <c r="H1874" s="1345"/>
      <c r="I1874" s="1313"/>
      <c r="J1874" s="1345"/>
      <c r="K1874" s="1313"/>
      <c r="L1874" s="2773"/>
      <c r="M1874" s="1313"/>
      <c r="N1874" s="1345"/>
      <c r="O1874" s="1313"/>
      <c r="P1874" s="1313"/>
      <c r="Q1874" s="1307"/>
      <c r="R1874" s="1313"/>
      <c r="S1874" s="1313"/>
      <c r="T1874" s="1313"/>
      <c r="U1874" s="1313"/>
      <c r="V1874" s="2466"/>
      <c r="W1874" s="1904"/>
      <c r="X1874" s="2336"/>
      <c r="Y1874" s="1904"/>
      <c r="Z1874" s="2394"/>
      <c r="AA1874" s="1904"/>
      <c r="AB1874" s="1903"/>
      <c r="AC1874" s="1904"/>
      <c r="AD1874" s="1904"/>
      <c r="AE1874" s="1904"/>
      <c r="AF1874" s="1313"/>
      <c r="AG1874" s="1313"/>
      <c r="AH1874" s="1305"/>
      <c r="AI1874" s="1313"/>
      <c r="AJ1874" s="1313"/>
      <c r="AK1874" s="1313"/>
      <c r="AL1874" s="1313"/>
      <c r="AM1874" s="1313"/>
      <c r="AN1874" s="1905"/>
      <c r="AO1874" s="1345"/>
      <c r="AP1874" s="1313"/>
      <c r="AQ1874" s="1345"/>
      <c r="AR1874" s="1313"/>
      <c r="AS1874" s="1345"/>
      <c r="AT1874" s="1313"/>
      <c r="AU1874" s="1345"/>
      <c r="AV1874" s="1313"/>
      <c r="AW1874" s="1313"/>
      <c r="AX1874" s="1313"/>
      <c r="AY1874" s="1305"/>
      <c r="AZ1874" s="1313"/>
      <c r="BA1874" s="1313"/>
      <c r="BB1874" s="1313"/>
      <c r="BC1874" s="1313"/>
      <c r="BD1874" s="1313"/>
      <c r="BE1874" s="1903"/>
      <c r="BF1874" s="1904"/>
      <c r="BG1874" s="1903"/>
      <c r="BH1874" s="1904"/>
      <c r="BI1874" s="1903"/>
      <c r="BJ1874" s="1904"/>
      <c r="BK1874" s="1313"/>
      <c r="BL1874" s="1904"/>
      <c r="BM1874" s="1904"/>
      <c r="BN1874" s="1904"/>
      <c r="BO1874" s="1313"/>
      <c r="BP1874" s="1316">
        <f t="shared" si="806"/>
        <v>0</v>
      </c>
      <c r="BQ1874" s="1305"/>
    </row>
    <row r="1875" spans="1:69" ht="15" x14ac:dyDescent="0.25">
      <c r="A1875" s="1305"/>
      <c r="B1875" s="2050"/>
      <c r="C1875" s="1928"/>
      <c r="D1875" s="1313"/>
      <c r="E1875" s="1313"/>
      <c r="F1875" s="1931"/>
      <c r="G1875" s="1313"/>
      <c r="H1875" s="1345"/>
      <c r="I1875" s="1313"/>
      <c r="J1875" s="1345"/>
      <c r="K1875" s="1313"/>
      <c r="L1875" s="2773"/>
      <c r="M1875" s="1313"/>
      <c r="N1875" s="1345"/>
      <c r="O1875" s="1313"/>
      <c r="P1875" s="1313"/>
      <c r="Q1875" s="1307"/>
      <c r="R1875" s="1313"/>
      <c r="S1875" s="1313"/>
      <c r="T1875" s="1313"/>
      <c r="U1875" s="1313"/>
      <c r="V1875" s="2466"/>
      <c r="W1875" s="1904"/>
      <c r="X1875" s="2336"/>
      <c r="Y1875" s="1904"/>
      <c r="Z1875" s="2394"/>
      <c r="AA1875" s="1904"/>
      <c r="AB1875" s="1903"/>
      <c r="AC1875" s="1904"/>
      <c r="AD1875" s="1904"/>
      <c r="AE1875" s="1904"/>
      <c r="AF1875" s="1313"/>
      <c r="AG1875" s="1313"/>
      <c r="AH1875" s="1305"/>
      <c r="AI1875" s="1313"/>
      <c r="AJ1875" s="1313"/>
      <c r="AK1875" s="1313"/>
      <c r="AL1875" s="1313"/>
      <c r="AM1875" s="1313"/>
      <c r="AN1875" s="1905"/>
      <c r="AO1875" s="1345"/>
      <c r="AP1875" s="1313"/>
      <c r="AQ1875" s="1345"/>
      <c r="AR1875" s="1313"/>
      <c r="AS1875" s="1345"/>
      <c r="AT1875" s="1313"/>
      <c r="AU1875" s="1345"/>
      <c r="AV1875" s="1313"/>
      <c r="AW1875" s="1313"/>
      <c r="AX1875" s="1313"/>
      <c r="AY1875" s="1305"/>
      <c r="AZ1875" s="1313"/>
      <c r="BA1875" s="1313"/>
      <c r="BB1875" s="1313"/>
      <c r="BC1875" s="1313"/>
      <c r="BD1875" s="1313"/>
      <c r="BE1875" s="1903"/>
      <c r="BF1875" s="1904"/>
      <c r="BG1875" s="1903"/>
      <c r="BH1875" s="1904"/>
      <c r="BI1875" s="1903"/>
      <c r="BJ1875" s="1904"/>
      <c r="BK1875" s="1313"/>
      <c r="BL1875" s="1904"/>
      <c r="BM1875" s="1904"/>
      <c r="BN1875" s="1904"/>
      <c r="BO1875" s="1313"/>
      <c r="BP1875" s="1316">
        <f t="shared" si="806"/>
        <v>0</v>
      </c>
      <c r="BQ1875" s="1305"/>
    </row>
    <row r="1876" spans="1:69" ht="15" x14ac:dyDescent="0.25">
      <c r="A1876" s="1305"/>
      <c r="B1876" s="2050"/>
      <c r="C1876" s="1928"/>
      <c r="D1876" s="1313"/>
      <c r="E1876" s="1313"/>
      <c r="F1876" s="1931"/>
      <c r="G1876" s="1313"/>
      <c r="H1876" s="1345"/>
      <c r="I1876" s="1313"/>
      <c r="J1876" s="1345"/>
      <c r="K1876" s="1313"/>
      <c r="L1876" s="2773"/>
      <c r="M1876" s="1313"/>
      <c r="N1876" s="1345"/>
      <c r="O1876" s="1313"/>
      <c r="P1876" s="1313"/>
      <c r="Q1876" s="1307"/>
      <c r="R1876" s="1313"/>
      <c r="S1876" s="1313"/>
      <c r="T1876" s="1313"/>
      <c r="U1876" s="1313"/>
      <c r="V1876" s="2466"/>
      <c r="W1876" s="1904"/>
      <c r="X1876" s="2336"/>
      <c r="Y1876" s="1904"/>
      <c r="Z1876" s="2394"/>
      <c r="AA1876" s="1904"/>
      <c r="AB1876" s="1903"/>
      <c r="AC1876" s="1904"/>
      <c r="AD1876" s="1904"/>
      <c r="AE1876" s="1904"/>
      <c r="AF1876" s="1313"/>
      <c r="AG1876" s="1313"/>
      <c r="AH1876" s="1305"/>
      <c r="AI1876" s="1313"/>
      <c r="AJ1876" s="1313"/>
      <c r="AK1876" s="1313"/>
      <c r="AL1876" s="1313"/>
      <c r="AM1876" s="1313"/>
      <c r="AN1876" s="1905"/>
      <c r="AO1876" s="1345"/>
      <c r="AP1876" s="1313"/>
      <c r="AQ1876" s="1345"/>
      <c r="AR1876" s="1313"/>
      <c r="AS1876" s="1345"/>
      <c r="AT1876" s="1313"/>
      <c r="AU1876" s="1345"/>
      <c r="AV1876" s="1313"/>
      <c r="AW1876" s="1313"/>
      <c r="AX1876" s="1313"/>
      <c r="AY1876" s="1305"/>
      <c r="AZ1876" s="1313"/>
      <c r="BA1876" s="1313"/>
      <c r="BB1876" s="1313"/>
      <c r="BC1876" s="1313"/>
      <c r="BD1876" s="1313"/>
      <c r="BE1876" s="1903"/>
      <c r="BF1876" s="1904"/>
      <c r="BG1876" s="1903"/>
      <c r="BH1876" s="1904"/>
      <c r="BI1876" s="1903"/>
      <c r="BJ1876" s="1904"/>
      <c r="BK1876" s="1313"/>
      <c r="BL1876" s="1904"/>
      <c r="BM1876" s="1904"/>
      <c r="BN1876" s="1904"/>
      <c r="BO1876" s="1313"/>
      <c r="BP1876" s="1316">
        <f t="shared" si="806"/>
        <v>0</v>
      </c>
      <c r="BQ1876" s="1305"/>
    </row>
    <row r="1877" spans="1:69" ht="15" x14ac:dyDescent="0.25">
      <c r="A1877" s="1305"/>
      <c r="B1877" s="2050"/>
      <c r="C1877" s="1928"/>
      <c r="D1877" s="1313"/>
      <c r="E1877" s="1313"/>
      <c r="F1877" s="1931"/>
      <c r="G1877" s="1313"/>
      <c r="H1877" s="1345"/>
      <c r="I1877" s="1313"/>
      <c r="J1877" s="1345"/>
      <c r="K1877" s="1313"/>
      <c r="L1877" s="2773"/>
      <c r="M1877" s="1313"/>
      <c r="N1877" s="1345"/>
      <c r="O1877" s="1313"/>
      <c r="P1877" s="1313"/>
      <c r="Q1877" s="1307"/>
      <c r="R1877" s="1313"/>
      <c r="S1877" s="1313"/>
      <c r="T1877" s="1313"/>
      <c r="U1877" s="1313"/>
      <c r="V1877" s="2466"/>
      <c r="W1877" s="1904"/>
      <c r="X1877" s="2336"/>
      <c r="Y1877" s="1904"/>
      <c r="Z1877" s="2394"/>
      <c r="AA1877" s="1904"/>
      <c r="AB1877" s="1903"/>
      <c r="AC1877" s="1904"/>
      <c r="AD1877" s="1904"/>
      <c r="AE1877" s="1904"/>
      <c r="AF1877" s="1313"/>
      <c r="AG1877" s="1313"/>
      <c r="AH1877" s="1305"/>
      <c r="AI1877" s="1313"/>
      <c r="AJ1877" s="1313"/>
      <c r="AK1877" s="1313"/>
      <c r="AL1877" s="1313"/>
      <c r="AM1877" s="1313"/>
      <c r="AN1877" s="1905"/>
      <c r="AO1877" s="1345"/>
      <c r="AP1877" s="1313"/>
      <c r="AQ1877" s="1345"/>
      <c r="AR1877" s="1313"/>
      <c r="AS1877" s="1345"/>
      <c r="AT1877" s="1313"/>
      <c r="AU1877" s="1345"/>
      <c r="AV1877" s="1313"/>
      <c r="AW1877" s="1313"/>
      <c r="AX1877" s="1313"/>
      <c r="AY1877" s="1305"/>
      <c r="AZ1877" s="1313"/>
      <c r="BA1877" s="1313"/>
      <c r="BB1877" s="1313"/>
      <c r="BC1877" s="1313"/>
      <c r="BD1877" s="1313"/>
      <c r="BE1877" s="1903"/>
      <c r="BF1877" s="1904"/>
      <c r="BG1877" s="1903"/>
      <c r="BH1877" s="1904"/>
      <c r="BI1877" s="1903"/>
      <c r="BJ1877" s="1904"/>
      <c r="BK1877" s="1313"/>
      <c r="BL1877" s="1904"/>
      <c r="BM1877" s="1904"/>
      <c r="BN1877" s="1904"/>
      <c r="BO1877" s="1313"/>
      <c r="BP1877" s="1316">
        <f t="shared" si="806"/>
        <v>0</v>
      </c>
      <c r="BQ1877" s="1305"/>
    </row>
    <row r="1878" spans="1:69" ht="15" x14ac:dyDescent="0.25">
      <c r="A1878" s="1305"/>
      <c r="B1878" s="2050"/>
      <c r="C1878" s="1928"/>
      <c r="D1878" s="1313"/>
      <c r="E1878" s="1313"/>
      <c r="F1878" s="1931"/>
      <c r="G1878" s="1313"/>
      <c r="H1878" s="1345"/>
      <c r="I1878" s="1313"/>
      <c r="J1878" s="1345"/>
      <c r="K1878" s="1313"/>
      <c r="L1878" s="2773"/>
      <c r="M1878" s="1313"/>
      <c r="N1878" s="1345"/>
      <c r="O1878" s="1313"/>
      <c r="P1878" s="1313"/>
      <c r="Q1878" s="1307"/>
      <c r="R1878" s="1313"/>
      <c r="S1878" s="1313"/>
      <c r="T1878" s="1313"/>
      <c r="U1878" s="1313"/>
      <c r="V1878" s="2466"/>
      <c r="W1878" s="1904"/>
      <c r="X1878" s="2336"/>
      <c r="Y1878" s="1904"/>
      <c r="Z1878" s="2394"/>
      <c r="AA1878" s="1904"/>
      <c r="AB1878" s="1903"/>
      <c r="AC1878" s="1904"/>
      <c r="AD1878" s="1904"/>
      <c r="AE1878" s="1904"/>
      <c r="AF1878" s="1313"/>
      <c r="AG1878" s="1313"/>
      <c r="AH1878" s="1305"/>
      <c r="AI1878" s="1313"/>
      <c r="AJ1878" s="1313"/>
      <c r="AK1878" s="1313"/>
      <c r="AL1878" s="1313"/>
      <c r="AM1878" s="1313"/>
      <c r="AN1878" s="1905"/>
      <c r="AO1878" s="1345"/>
      <c r="AP1878" s="1313"/>
      <c r="AQ1878" s="1345"/>
      <c r="AR1878" s="1313"/>
      <c r="AS1878" s="1345"/>
      <c r="AT1878" s="1313"/>
      <c r="AU1878" s="1345"/>
      <c r="AV1878" s="1313"/>
      <c r="AW1878" s="1313"/>
      <c r="AX1878" s="1313"/>
      <c r="AY1878" s="1305"/>
      <c r="AZ1878" s="1313"/>
      <c r="BA1878" s="1313"/>
      <c r="BB1878" s="1313"/>
      <c r="BC1878" s="1313"/>
      <c r="BD1878" s="1313"/>
      <c r="BE1878" s="1903"/>
      <c r="BF1878" s="1904"/>
      <c r="BG1878" s="1903"/>
      <c r="BH1878" s="1904"/>
      <c r="BI1878" s="1903"/>
      <c r="BJ1878" s="1904"/>
      <c r="BK1878" s="1313"/>
      <c r="BL1878" s="1904"/>
      <c r="BM1878" s="1904"/>
      <c r="BN1878" s="1904"/>
      <c r="BO1878" s="1313"/>
      <c r="BP1878" s="1316">
        <f t="shared" si="806"/>
        <v>0</v>
      </c>
      <c r="BQ1878" s="1305"/>
    </row>
    <row r="1879" spans="1:69" ht="15" x14ac:dyDescent="0.25">
      <c r="A1879" s="1305"/>
      <c r="B1879" s="2050"/>
      <c r="C1879" s="1928"/>
      <c r="D1879" s="1313"/>
      <c r="E1879" s="1313"/>
      <c r="F1879" s="1931"/>
      <c r="G1879" s="1313"/>
      <c r="H1879" s="1345"/>
      <c r="I1879" s="1313"/>
      <c r="J1879" s="1345"/>
      <c r="K1879" s="1313"/>
      <c r="L1879" s="2773"/>
      <c r="M1879" s="1313"/>
      <c r="N1879" s="1345"/>
      <c r="O1879" s="1313"/>
      <c r="P1879" s="1313"/>
      <c r="Q1879" s="1307"/>
      <c r="R1879" s="1313"/>
      <c r="S1879" s="1313"/>
      <c r="T1879" s="1313"/>
      <c r="U1879" s="1313"/>
      <c r="V1879" s="2466"/>
      <c r="W1879" s="1904"/>
      <c r="X1879" s="2336"/>
      <c r="Y1879" s="1904"/>
      <c r="Z1879" s="2394"/>
      <c r="AA1879" s="1904"/>
      <c r="AB1879" s="1903"/>
      <c r="AC1879" s="1904"/>
      <c r="AD1879" s="1904"/>
      <c r="AE1879" s="1904"/>
      <c r="AF1879" s="1313"/>
      <c r="AG1879" s="1313"/>
      <c r="AH1879" s="1305"/>
      <c r="AI1879" s="1313"/>
      <c r="AJ1879" s="1313"/>
      <c r="AK1879" s="1313"/>
      <c r="AL1879" s="1313"/>
      <c r="AM1879" s="1313"/>
      <c r="AN1879" s="1905"/>
      <c r="AO1879" s="1345"/>
      <c r="AP1879" s="1313"/>
      <c r="AQ1879" s="1345"/>
      <c r="AR1879" s="1313"/>
      <c r="AS1879" s="1345"/>
      <c r="AT1879" s="1313"/>
      <c r="AU1879" s="1345"/>
      <c r="AV1879" s="1313"/>
      <c r="AW1879" s="1313"/>
      <c r="AX1879" s="1313"/>
      <c r="AY1879" s="1305"/>
      <c r="AZ1879" s="1313"/>
      <c r="BA1879" s="1313"/>
      <c r="BB1879" s="1313"/>
      <c r="BC1879" s="1313"/>
      <c r="BD1879" s="1313"/>
      <c r="BE1879" s="1903"/>
      <c r="BF1879" s="1904"/>
      <c r="BG1879" s="1903"/>
      <c r="BH1879" s="1904"/>
      <c r="BI1879" s="1903"/>
      <c r="BJ1879" s="1904"/>
      <c r="BK1879" s="1313"/>
      <c r="BL1879" s="1904"/>
      <c r="BM1879" s="1904"/>
      <c r="BN1879" s="1904"/>
      <c r="BO1879" s="1313"/>
      <c r="BP1879" s="1316">
        <f t="shared" si="806"/>
        <v>0</v>
      </c>
      <c r="BQ1879" s="1305"/>
    </row>
    <row r="1880" spans="1:69" ht="15" x14ac:dyDescent="0.25">
      <c r="A1880" s="1305"/>
      <c r="B1880" s="2050"/>
      <c r="C1880" s="1928"/>
      <c r="D1880" s="1313"/>
      <c r="E1880" s="1313"/>
      <c r="F1880" s="1931"/>
      <c r="G1880" s="1313"/>
      <c r="H1880" s="1345"/>
      <c r="I1880" s="1313"/>
      <c r="J1880" s="1345"/>
      <c r="K1880" s="1313"/>
      <c r="L1880" s="2773"/>
      <c r="M1880" s="1313"/>
      <c r="N1880" s="1345"/>
      <c r="O1880" s="1313"/>
      <c r="P1880" s="1313"/>
      <c r="Q1880" s="1307"/>
      <c r="R1880" s="1313"/>
      <c r="S1880" s="1313"/>
      <c r="T1880" s="1313"/>
      <c r="U1880" s="1313"/>
      <c r="V1880" s="2466"/>
      <c r="W1880" s="1904"/>
      <c r="X1880" s="2336"/>
      <c r="Y1880" s="1904"/>
      <c r="Z1880" s="2394"/>
      <c r="AA1880" s="1904"/>
      <c r="AB1880" s="1903"/>
      <c r="AC1880" s="1904"/>
      <c r="AD1880" s="1904"/>
      <c r="AE1880" s="1904"/>
      <c r="AF1880" s="1313"/>
      <c r="AG1880" s="1313"/>
      <c r="AH1880" s="1305"/>
      <c r="AI1880" s="1313"/>
      <c r="AJ1880" s="1313"/>
      <c r="AK1880" s="1313"/>
      <c r="AL1880" s="1313"/>
      <c r="AM1880" s="1313"/>
      <c r="AN1880" s="1905"/>
      <c r="AO1880" s="1345"/>
      <c r="AP1880" s="1313"/>
      <c r="AQ1880" s="1345"/>
      <c r="AR1880" s="1313"/>
      <c r="AS1880" s="1345"/>
      <c r="AT1880" s="1313"/>
      <c r="AU1880" s="1345"/>
      <c r="AV1880" s="1313"/>
      <c r="AW1880" s="1313"/>
      <c r="AX1880" s="1313"/>
      <c r="AY1880" s="1305"/>
      <c r="AZ1880" s="1313"/>
      <c r="BA1880" s="1313"/>
      <c r="BB1880" s="1313"/>
      <c r="BC1880" s="1313"/>
      <c r="BD1880" s="1313"/>
      <c r="BE1880" s="1903"/>
      <c r="BF1880" s="1904"/>
      <c r="BG1880" s="1903"/>
      <c r="BH1880" s="1904"/>
      <c r="BI1880" s="1903"/>
      <c r="BJ1880" s="1904"/>
      <c r="BK1880" s="1313"/>
      <c r="BL1880" s="1904"/>
      <c r="BM1880" s="1904"/>
      <c r="BN1880" s="1904"/>
      <c r="BO1880" s="1313"/>
      <c r="BP1880" s="1316">
        <f t="shared" si="806"/>
        <v>0</v>
      </c>
      <c r="BQ1880" s="1305"/>
    </row>
    <row r="1881" spans="1:69" ht="15" x14ac:dyDescent="0.25">
      <c r="A1881" s="1305"/>
      <c r="B1881" s="2050"/>
      <c r="C1881" s="1928"/>
      <c r="D1881" s="1313"/>
      <c r="E1881" s="1313"/>
      <c r="F1881" s="1931"/>
      <c r="G1881" s="1313"/>
      <c r="H1881" s="1345"/>
      <c r="I1881" s="1313"/>
      <c r="J1881" s="1345"/>
      <c r="K1881" s="1313"/>
      <c r="L1881" s="2773"/>
      <c r="M1881" s="1313"/>
      <c r="N1881" s="1345"/>
      <c r="O1881" s="1313"/>
      <c r="P1881" s="1313"/>
      <c r="Q1881" s="1307"/>
      <c r="R1881" s="1313"/>
      <c r="S1881" s="1313"/>
      <c r="T1881" s="1313"/>
      <c r="U1881" s="1313"/>
      <c r="V1881" s="2466"/>
      <c r="W1881" s="1904"/>
      <c r="X1881" s="2336"/>
      <c r="Y1881" s="1904"/>
      <c r="Z1881" s="2394"/>
      <c r="AA1881" s="1904"/>
      <c r="AB1881" s="1903"/>
      <c r="AC1881" s="1904"/>
      <c r="AD1881" s="1904"/>
      <c r="AE1881" s="1904"/>
      <c r="AF1881" s="1313"/>
      <c r="AG1881" s="1313"/>
      <c r="AH1881" s="1305"/>
      <c r="AI1881" s="1313"/>
      <c r="AJ1881" s="1313"/>
      <c r="AK1881" s="1313"/>
      <c r="AL1881" s="1313"/>
      <c r="AM1881" s="1313"/>
      <c r="AN1881" s="1905"/>
      <c r="AO1881" s="1345"/>
      <c r="AP1881" s="1313"/>
      <c r="AQ1881" s="1345"/>
      <c r="AR1881" s="1313"/>
      <c r="AS1881" s="1345"/>
      <c r="AT1881" s="1313"/>
      <c r="AU1881" s="1345"/>
      <c r="AV1881" s="1313"/>
      <c r="AW1881" s="1313"/>
      <c r="AX1881" s="1313"/>
      <c r="AY1881" s="1305"/>
      <c r="AZ1881" s="1313"/>
      <c r="BA1881" s="1313"/>
      <c r="BB1881" s="1313"/>
      <c r="BC1881" s="1313"/>
      <c r="BD1881" s="1313"/>
      <c r="BE1881" s="1903"/>
      <c r="BF1881" s="1904"/>
      <c r="BG1881" s="1903"/>
      <c r="BH1881" s="1904"/>
      <c r="BI1881" s="1903"/>
      <c r="BJ1881" s="1904"/>
      <c r="BK1881" s="1313"/>
      <c r="BL1881" s="1904"/>
      <c r="BM1881" s="1904"/>
      <c r="BN1881" s="1904"/>
      <c r="BO1881" s="1313"/>
      <c r="BP1881" s="1316">
        <f t="shared" si="806"/>
        <v>0</v>
      </c>
      <c r="BQ1881" s="1305"/>
    </row>
    <row r="1882" spans="1:69" ht="15" x14ac:dyDescent="0.25">
      <c r="A1882" s="1305"/>
      <c r="B1882" s="2050"/>
      <c r="C1882" s="1928"/>
      <c r="D1882" s="1313"/>
      <c r="E1882" s="1313"/>
      <c r="F1882" s="1931"/>
      <c r="G1882" s="1313"/>
      <c r="H1882" s="1345"/>
      <c r="I1882" s="1313"/>
      <c r="J1882" s="1345"/>
      <c r="K1882" s="1313"/>
      <c r="L1882" s="2773"/>
      <c r="M1882" s="1313"/>
      <c r="N1882" s="1345"/>
      <c r="O1882" s="1313"/>
      <c r="P1882" s="1313"/>
      <c r="Q1882" s="1307"/>
      <c r="R1882" s="1313"/>
      <c r="S1882" s="1313"/>
      <c r="T1882" s="1313"/>
      <c r="U1882" s="1313"/>
      <c r="V1882" s="2466"/>
      <c r="W1882" s="1904"/>
      <c r="X1882" s="2336"/>
      <c r="Y1882" s="1904"/>
      <c r="Z1882" s="2394"/>
      <c r="AA1882" s="1904"/>
      <c r="AB1882" s="1903"/>
      <c r="AC1882" s="1904"/>
      <c r="AD1882" s="1904"/>
      <c r="AE1882" s="1904"/>
      <c r="AF1882" s="1313"/>
      <c r="AG1882" s="1313"/>
      <c r="AH1882" s="1305"/>
      <c r="AI1882" s="1313"/>
      <c r="AJ1882" s="1313"/>
      <c r="AK1882" s="1313"/>
      <c r="AL1882" s="1313"/>
      <c r="AM1882" s="1313"/>
      <c r="AN1882" s="1905"/>
      <c r="AO1882" s="1345"/>
      <c r="AP1882" s="1313"/>
      <c r="AQ1882" s="1345"/>
      <c r="AR1882" s="1313"/>
      <c r="AS1882" s="1345"/>
      <c r="AT1882" s="1313"/>
      <c r="AU1882" s="1345"/>
      <c r="AV1882" s="1313"/>
      <c r="AW1882" s="1313"/>
      <c r="AX1882" s="1313"/>
      <c r="AY1882" s="1305"/>
      <c r="AZ1882" s="1313"/>
      <c r="BA1882" s="1313"/>
      <c r="BB1882" s="1313"/>
      <c r="BC1882" s="1313"/>
      <c r="BD1882" s="1313"/>
      <c r="BE1882" s="1903"/>
      <c r="BF1882" s="1904"/>
      <c r="BG1882" s="1903"/>
      <c r="BH1882" s="1904"/>
      <c r="BI1882" s="1903"/>
      <c r="BJ1882" s="1904"/>
      <c r="BK1882" s="1313"/>
      <c r="BL1882" s="1904"/>
      <c r="BM1882" s="1904"/>
      <c r="BN1882" s="1904"/>
      <c r="BO1882" s="1313"/>
      <c r="BP1882" s="1316">
        <f t="shared" si="806"/>
        <v>0</v>
      </c>
      <c r="BQ1882" s="1305"/>
    </row>
    <row r="1883" spans="1:69" ht="15" x14ac:dyDescent="0.25">
      <c r="A1883" s="1305"/>
      <c r="B1883" s="2050"/>
      <c r="C1883" s="1928"/>
      <c r="D1883" s="1313"/>
      <c r="E1883" s="1313"/>
      <c r="F1883" s="1931"/>
      <c r="G1883" s="1313"/>
      <c r="H1883" s="1345"/>
      <c r="I1883" s="1313"/>
      <c r="J1883" s="1345"/>
      <c r="K1883" s="1313"/>
      <c r="L1883" s="2773"/>
      <c r="M1883" s="1313"/>
      <c r="N1883" s="1345"/>
      <c r="O1883" s="1313"/>
      <c r="P1883" s="1313"/>
      <c r="Q1883" s="1307"/>
      <c r="R1883" s="1313"/>
      <c r="S1883" s="1313"/>
      <c r="T1883" s="1313"/>
      <c r="U1883" s="1313"/>
      <c r="V1883" s="2466"/>
      <c r="W1883" s="1904"/>
      <c r="X1883" s="2336"/>
      <c r="Y1883" s="1904"/>
      <c r="Z1883" s="2394"/>
      <c r="AA1883" s="1904"/>
      <c r="AB1883" s="1903"/>
      <c r="AC1883" s="1904"/>
      <c r="AD1883" s="1904"/>
      <c r="AE1883" s="1904"/>
      <c r="AF1883" s="1313"/>
      <c r="AG1883" s="1313"/>
      <c r="AH1883" s="1305"/>
      <c r="AI1883" s="1313"/>
      <c r="AJ1883" s="1313"/>
      <c r="AK1883" s="1313"/>
      <c r="AL1883" s="1313"/>
      <c r="AM1883" s="1313"/>
      <c r="AN1883" s="1905"/>
      <c r="AO1883" s="1345"/>
      <c r="AP1883" s="1313"/>
      <c r="AQ1883" s="1345"/>
      <c r="AR1883" s="1313"/>
      <c r="AS1883" s="1345"/>
      <c r="AT1883" s="1313"/>
      <c r="AU1883" s="1345"/>
      <c r="AV1883" s="1313"/>
      <c r="AW1883" s="1313"/>
      <c r="AX1883" s="1313"/>
      <c r="AY1883" s="1305"/>
      <c r="AZ1883" s="1313"/>
      <c r="BA1883" s="1313"/>
      <c r="BB1883" s="1313"/>
      <c r="BC1883" s="1313"/>
      <c r="BD1883" s="1313"/>
      <c r="BE1883" s="1903"/>
      <c r="BF1883" s="1904"/>
      <c r="BG1883" s="1903"/>
      <c r="BH1883" s="1904"/>
      <c r="BI1883" s="1903"/>
      <c r="BJ1883" s="1904"/>
      <c r="BK1883" s="1313"/>
      <c r="BL1883" s="1904"/>
      <c r="BM1883" s="1904"/>
      <c r="BN1883" s="1904"/>
      <c r="BO1883" s="1313"/>
      <c r="BP1883" s="1316">
        <f t="shared" si="806"/>
        <v>0</v>
      </c>
      <c r="BQ1883" s="1305"/>
    </row>
    <row r="1884" spans="1:69" ht="15" x14ac:dyDescent="0.25">
      <c r="A1884" s="1305"/>
      <c r="B1884" s="2050"/>
      <c r="C1884" s="1928"/>
      <c r="D1884" s="1313"/>
      <c r="E1884" s="1313"/>
      <c r="F1884" s="1931"/>
      <c r="G1884" s="1313"/>
      <c r="H1884" s="1345"/>
      <c r="I1884" s="1313"/>
      <c r="J1884" s="1345"/>
      <c r="K1884" s="1313"/>
      <c r="L1884" s="2773"/>
      <c r="M1884" s="1313"/>
      <c r="N1884" s="1345"/>
      <c r="O1884" s="1313"/>
      <c r="P1884" s="1313"/>
      <c r="Q1884" s="1307"/>
      <c r="R1884" s="1313"/>
      <c r="S1884" s="1313"/>
      <c r="T1884" s="1313"/>
      <c r="U1884" s="1313"/>
      <c r="V1884" s="2466"/>
      <c r="W1884" s="1904"/>
      <c r="X1884" s="2336"/>
      <c r="Y1884" s="1904"/>
      <c r="Z1884" s="2394"/>
      <c r="AA1884" s="1904"/>
      <c r="AB1884" s="1903"/>
      <c r="AC1884" s="1904"/>
      <c r="AD1884" s="1904"/>
      <c r="AE1884" s="1904"/>
      <c r="AF1884" s="1313"/>
      <c r="AG1884" s="1313"/>
      <c r="AH1884" s="1305"/>
      <c r="AI1884" s="1313"/>
      <c r="AJ1884" s="1313"/>
      <c r="AK1884" s="1313"/>
      <c r="AL1884" s="1313"/>
      <c r="AM1884" s="1313"/>
      <c r="AN1884" s="1905"/>
      <c r="AO1884" s="1345"/>
      <c r="AP1884" s="1313"/>
      <c r="AQ1884" s="1345"/>
      <c r="AR1884" s="1313"/>
      <c r="AS1884" s="1345"/>
      <c r="AT1884" s="1313"/>
      <c r="AU1884" s="1345"/>
      <c r="AV1884" s="1313"/>
      <c r="AW1884" s="1313"/>
      <c r="AX1884" s="1313"/>
      <c r="AY1884" s="1305"/>
      <c r="AZ1884" s="1313"/>
      <c r="BA1884" s="1313"/>
      <c r="BB1884" s="1313"/>
      <c r="BC1884" s="1313"/>
      <c r="BD1884" s="1313"/>
      <c r="BE1884" s="1903"/>
      <c r="BF1884" s="1904"/>
      <c r="BG1884" s="1903"/>
      <c r="BH1884" s="1904"/>
      <c r="BI1884" s="1903"/>
      <c r="BJ1884" s="1904"/>
      <c r="BK1884" s="1313"/>
      <c r="BL1884" s="1904"/>
      <c r="BM1884" s="1904"/>
      <c r="BN1884" s="1904"/>
      <c r="BO1884" s="1313"/>
      <c r="BP1884" s="1316">
        <f t="shared" si="806"/>
        <v>0</v>
      </c>
      <c r="BQ1884" s="1305"/>
    </row>
    <row r="1885" spans="1:69" ht="15" x14ac:dyDescent="0.25">
      <c r="A1885" s="1305"/>
      <c r="B1885" s="2050"/>
      <c r="C1885" s="1928"/>
      <c r="D1885" s="1313"/>
      <c r="E1885" s="1313"/>
      <c r="F1885" s="1931"/>
      <c r="G1885" s="1313"/>
      <c r="H1885" s="1345"/>
      <c r="I1885" s="1313"/>
      <c r="J1885" s="1345"/>
      <c r="K1885" s="1313"/>
      <c r="L1885" s="2773"/>
      <c r="M1885" s="1313"/>
      <c r="N1885" s="1345"/>
      <c r="O1885" s="1313"/>
      <c r="P1885" s="1313"/>
      <c r="Q1885" s="1307"/>
      <c r="R1885" s="1313"/>
      <c r="S1885" s="1313"/>
      <c r="T1885" s="1313"/>
      <c r="U1885" s="1313"/>
      <c r="V1885" s="2466"/>
      <c r="W1885" s="1904"/>
      <c r="X1885" s="2336"/>
      <c r="Y1885" s="1904"/>
      <c r="Z1885" s="2394"/>
      <c r="AA1885" s="1904"/>
      <c r="AB1885" s="1903"/>
      <c r="AC1885" s="1904"/>
      <c r="AD1885" s="1904"/>
      <c r="AE1885" s="1904"/>
      <c r="AF1885" s="1313"/>
      <c r="AG1885" s="1313"/>
      <c r="AH1885" s="1305"/>
      <c r="AI1885" s="1313"/>
      <c r="AJ1885" s="1313"/>
      <c r="AK1885" s="1313"/>
      <c r="AL1885" s="1313"/>
      <c r="AM1885" s="1313"/>
      <c r="AN1885" s="1905"/>
      <c r="AO1885" s="1345"/>
      <c r="AP1885" s="1313"/>
      <c r="AQ1885" s="1345"/>
      <c r="AR1885" s="1313"/>
      <c r="AS1885" s="1345"/>
      <c r="AT1885" s="1313"/>
      <c r="AU1885" s="1345"/>
      <c r="AV1885" s="1313"/>
      <c r="AW1885" s="1313"/>
      <c r="AX1885" s="1313"/>
      <c r="AY1885" s="1305"/>
      <c r="AZ1885" s="1313"/>
      <c r="BA1885" s="1313"/>
      <c r="BB1885" s="1313"/>
      <c r="BC1885" s="1313"/>
      <c r="BD1885" s="1313"/>
      <c r="BE1885" s="1903"/>
      <c r="BF1885" s="1904"/>
      <c r="BG1885" s="1903"/>
      <c r="BH1885" s="1904"/>
      <c r="BI1885" s="1903"/>
      <c r="BJ1885" s="1904"/>
      <c r="BK1885" s="1313"/>
      <c r="BL1885" s="1904"/>
      <c r="BM1885" s="1904"/>
      <c r="BN1885" s="1904"/>
      <c r="BO1885" s="1313"/>
      <c r="BP1885" s="1316">
        <f t="shared" si="806"/>
        <v>0</v>
      </c>
      <c r="BQ1885" s="1305"/>
    </row>
    <row r="1886" spans="1:69" ht="15" x14ac:dyDescent="0.25">
      <c r="A1886" s="1305"/>
      <c r="B1886" s="2050"/>
      <c r="C1886" s="1928"/>
      <c r="D1886" s="1313"/>
      <c r="E1886" s="1313"/>
      <c r="F1886" s="1931"/>
      <c r="G1886" s="1313"/>
      <c r="H1886" s="1345"/>
      <c r="I1886" s="1313"/>
      <c r="J1886" s="1345"/>
      <c r="K1886" s="1313"/>
      <c r="L1886" s="2773"/>
      <c r="M1886" s="1313"/>
      <c r="N1886" s="1345"/>
      <c r="O1886" s="1313"/>
      <c r="P1886" s="1313"/>
      <c r="Q1886" s="1307"/>
      <c r="R1886" s="1313"/>
      <c r="S1886" s="1313"/>
      <c r="T1886" s="1313"/>
      <c r="U1886" s="1313"/>
      <c r="V1886" s="2466"/>
      <c r="W1886" s="1904"/>
      <c r="X1886" s="2336"/>
      <c r="Y1886" s="1904"/>
      <c r="Z1886" s="2394"/>
      <c r="AA1886" s="1904"/>
      <c r="AB1886" s="1903"/>
      <c r="AC1886" s="1904"/>
      <c r="AD1886" s="1904"/>
      <c r="AE1886" s="1904"/>
      <c r="AF1886" s="1313"/>
      <c r="AG1886" s="1313"/>
      <c r="AH1886" s="1305"/>
      <c r="AI1886" s="1313"/>
      <c r="AJ1886" s="1313"/>
      <c r="AK1886" s="1313"/>
      <c r="AL1886" s="1313"/>
      <c r="AM1886" s="1313"/>
      <c r="AN1886" s="1905"/>
      <c r="AO1886" s="1345"/>
      <c r="AP1886" s="1313"/>
      <c r="AQ1886" s="1345"/>
      <c r="AR1886" s="1313"/>
      <c r="AS1886" s="1345"/>
      <c r="AT1886" s="1313"/>
      <c r="AU1886" s="1345"/>
      <c r="AV1886" s="1313"/>
      <c r="AW1886" s="1313"/>
      <c r="AX1886" s="1313"/>
      <c r="AY1886" s="1305"/>
      <c r="AZ1886" s="1313"/>
      <c r="BA1886" s="1313"/>
      <c r="BB1886" s="1313"/>
      <c r="BC1886" s="1313"/>
      <c r="BD1886" s="1313"/>
      <c r="BE1886" s="1903"/>
      <c r="BF1886" s="1904"/>
      <c r="BG1886" s="1903"/>
      <c r="BH1886" s="1904"/>
      <c r="BI1886" s="1903"/>
      <c r="BJ1886" s="1904"/>
      <c r="BK1886" s="1313"/>
      <c r="BL1886" s="1904"/>
      <c r="BM1886" s="1904"/>
      <c r="BN1886" s="1904"/>
      <c r="BO1886" s="1313"/>
      <c r="BP1886" s="1316">
        <f t="shared" si="806"/>
        <v>0</v>
      </c>
      <c r="BQ1886" s="1305"/>
    </row>
    <row r="1887" spans="1:69" ht="15" x14ac:dyDescent="0.25">
      <c r="A1887" s="1305"/>
      <c r="B1887" s="2050"/>
      <c r="C1887" s="1928"/>
      <c r="D1887" s="1313"/>
      <c r="E1887" s="1313"/>
      <c r="F1887" s="1931"/>
      <c r="G1887" s="1313"/>
      <c r="H1887" s="1345"/>
      <c r="I1887" s="1313"/>
      <c r="J1887" s="1345"/>
      <c r="K1887" s="1313"/>
      <c r="L1887" s="2773"/>
      <c r="M1887" s="1313"/>
      <c r="N1887" s="1345"/>
      <c r="O1887" s="1313"/>
      <c r="P1887" s="1313"/>
      <c r="Q1887" s="1307"/>
      <c r="R1887" s="1313"/>
      <c r="S1887" s="1313"/>
      <c r="T1887" s="1313"/>
      <c r="U1887" s="1313"/>
      <c r="V1887" s="2466"/>
      <c r="W1887" s="1904"/>
      <c r="X1887" s="2336"/>
      <c r="Y1887" s="1904"/>
      <c r="Z1887" s="2394"/>
      <c r="AA1887" s="1904"/>
      <c r="AB1887" s="1903"/>
      <c r="AC1887" s="1904"/>
      <c r="AD1887" s="1904"/>
      <c r="AE1887" s="1904"/>
      <c r="AF1887" s="1313"/>
      <c r="AG1887" s="1313"/>
      <c r="AH1887" s="1305"/>
      <c r="AI1887" s="1313"/>
      <c r="AJ1887" s="1313"/>
      <c r="AK1887" s="1313"/>
      <c r="AL1887" s="1313"/>
      <c r="AM1887" s="1313"/>
      <c r="AN1887" s="1905"/>
      <c r="AO1887" s="1345"/>
      <c r="AP1887" s="1313"/>
      <c r="AQ1887" s="1345"/>
      <c r="AR1887" s="1313"/>
      <c r="AS1887" s="1345"/>
      <c r="AT1887" s="1313"/>
      <c r="AU1887" s="1345"/>
      <c r="AV1887" s="1313"/>
      <c r="AW1887" s="1313"/>
      <c r="AX1887" s="1313"/>
      <c r="AY1887" s="1305"/>
      <c r="AZ1887" s="1313"/>
      <c r="BA1887" s="1313"/>
      <c r="BB1887" s="1313"/>
      <c r="BC1887" s="1313"/>
      <c r="BD1887" s="1313"/>
      <c r="BE1887" s="1903"/>
      <c r="BF1887" s="1904"/>
      <c r="BG1887" s="1903"/>
      <c r="BH1887" s="1904"/>
      <c r="BI1887" s="1903"/>
      <c r="BJ1887" s="1904"/>
      <c r="BK1887" s="1313"/>
      <c r="BL1887" s="1904"/>
      <c r="BM1887" s="1904"/>
      <c r="BN1887" s="1904"/>
      <c r="BO1887" s="1313"/>
      <c r="BP1887" s="1316">
        <f t="shared" si="806"/>
        <v>0</v>
      </c>
      <c r="BQ1887" s="1305"/>
    </row>
    <row r="1888" spans="1:69" ht="15" x14ac:dyDescent="0.25">
      <c r="A1888" s="1305"/>
      <c r="B1888" s="2050"/>
      <c r="C1888" s="1928"/>
      <c r="D1888" s="1313"/>
      <c r="E1888" s="1313"/>
      <c r="F1888" s="1931"/>
      <c r="G1888" s="1313"/>
      <c r="H1888" s="1345"/>
      <c r="I1888" s="1313"/>
      <c r="J1888" s="1345"/>
      <c r="K1888" s="1313"/>
      <c r="L1888" s="2773"/>
      <c r="M1888" s="1313"/>
      <c r="N1888" s="1345"/>
      <c r="O1888" s="1313"/>
      <c r="P1888" s="1313"/>
      <c r="Q1888" s="1307"/>
      <c r="R1888" s="1313"/>
      <c r="S1888" s="1313"/>
      <c r="T1888" s="1313"/>
      <c r="U1888" s="1313"/>
      <c r="V1888" s="2466"/>
      <c r="W1888" s="1904"/>
      <c r="X1888" s="2336"/>
      <c r="Y1888" s="1904"/>
      <c r="Z1888" s="2394"/>
      <c r="AA1888" s="1904"/>
      <c r="AB1888" s="1903"/>
      <c r="AC1888" s="1904"/>
      <c r="AD1888" s="1904"/>
      <c r="AE1888" s="1904"/>
      <c r="AF1888" s="1313"/>
      <c r="AG1888" s="1313"/>
      <c r="AH1888" s="1305"/>
      <c r="AI1888" s="1313"/>
      <c r="AJ1888" s="1313"/>
      <c r="AK1888" s="1313"/>
      <c r="AL1888" s="1313"/>
      <c r="AM1888" s="1313"/>
      <c r="AN1888" s="1905"/>
      <c r="AO1888" s="1345"/>
      <c r="AP1888" s="1313"/>
      <c r="AQ1888" s="1345"/>
      <c r="AR1888" s="1313"/>
      <c r="AS1888" s="1345"/>
      <c r="AT1888" s="1313"/>
      <c r="AU1888" s="1345"/>
      <c r="AV1888" s="1313"/>
      <c r="AW1888" s="1313"/>
      <c r="AX1888" s="1313"/>
      <c r="AY1888" s="1305"/>
      <c r="AZ1888" s="1313"/>
      <c r="BA1888" s="1313"/>
      <c r="BB1888" s="1313"/>
      <c r="BC1888" s="1313"/>
      <c r="BD1888" s="1313"/>
      <c r="BE1888" s="1903"/>
      <c r="BF1888" s="1904"/>
      <c r="BG1888" s="1903"/>
      <c r="BH1888" s="1904"/>
      <c r="BI1888" s="1903"/>
      <c r="BJ1888" s="1904"/>
      <c r="BK1888" s="1313"/>
      <c r="BL1888" s="1904"/>
      <c r="BM1888" s="1904"/>
      <c r="BN1888" s="1904"/>
      <c r="BO1888" s="1313"/>
      <c r="BP1888" s="1316">
        <f t="shared" si="806"/>
        <v>0</v>
      </c>
      <c r="BQ1888" s="1305"/>
    </row>
    <row r="1889" spans="1:69" ht="15" x14ac:dyDescent="0.25">
      <c r="A1889" s="1305"/>
      <c r="B1889" s="2050"/>
      <c r="C1889" s="1928"/>
      <c r="D1889" s="1313"/>
      <c r="E1889" s="1313"/>
      <c r="F1889" s="1931"/>
      <c r="G1889" s="1313"/>
      <c r="H1889" s="1345"/>
      <c r="I1889" s="1313"/>
      <c r="J1889" s="1345"/>
      <c r="K1889" s="1313"/>
      <c r="L1889" s="2773"/>
      <c r="M1889" s="1313"/>
      <c r="N1889" s="1345"/>
      <c r="O1889" s="1313"/>
      <c r="P1889" s="1313"/>
      <c r="Q1889" s="1307"/>
      <c r="R1889" s="1313"/>
      <c r="S1889" s="1313"/>
      <c r="T1889" s="1313"/>
      <c r="U1889" s="1313"/>
      <c r="V1889" s="2466"/>
      <c r="W1889" s="1904"/>
      <c r="X1889" s="2336"/>
      <c r="Y1889" s="1904"/>
      <c r="Z1889" s="2394"/>
      <c r="AA1889" s="1904"/>
      <c r="AB1889" s="1903"/>
      <c r="AC1889" s="1904"/>
      <c r="AD1889" s="1904"/>
      <c r="AE1889" s="1904"/>
      <c r="AF1889" s="1313"/>
      <c r="AG1889" s="1313"/>
      <c r="AH1889" s="1305"/>
      <c r="AI1889" s="1313"/>
      <c r="AJ1889" s="1313"/>
      <c r="AK1889" s="1313"/>
      <c r="AL1889" s="1313"/>
      <c r="AM1889" s="1313"/>
      <c r="AN1889" s="1905"/>
      <c r="AO1889" s="1345"/>
      <c r="AP1889" s="1313"/>
      <c r="AQ1889" s="1345"/>
      <c r="AR1889" s="1313"/>
      <c r="AS1889" s="1345"/>
      <c r="AT1889" s="1313"/>
      <c r="AU1889" s="1345"/>
      <c r="AV1889" s="1313"/>
      <c r="AW1889" s="1313"/>
      <c r="AX1889" s="1313"/>
      <c r="AY1889" s="1305"/>
      <c r="AZ1889" s="1313"/>
      <c r="BA1889" s="1313"/>
      <c r="BB1889" s="1313"/>
      <c r="BC1889" s="1313"/>
      <c r="BD1889" s="1313"/>
      <c r="BE1889" s="1903"/>
      <c r="BF1889" s="1904"/>
      <c r="BG1889" s="1903"/>
      <c r="BH1889" s="1904"/>
      <c r="BI1889" s="1903"/>
      <c r="BJ1889" s="1904"/>
      <c r="BK1889" s="1313"/>
      <c r="BL1889" s="1904"/>
      <c r="BM1889" s="1904"/>
      <c r="BN1889" s="1904"/>
      <c r="BO1889" s="1313"/>
      <c r="BP1889" s="1316">
        <f t="shared" si="806"/>
        <v>0</v>
      </c>
      <c r="BQ1889" s="1305"/>
    </row>
    <row r="1890" spans="1:69" ht="15" x14ac:dyDescent="0.25">
      <c r="A1890" s="1305"/>
      <c r="B1890" s="2050"/>
      <c r="C1890" s="1928"/>
      <c r="D1890" s="1313"/>
      <c r="E1890" s="1313"/>
      <c r="F1890" s="1931"/>
      <c r="G1890" s="1313"/>
      <c r="H1890" s="1345"/>
      <c r="I1890" s="1313"/>
      <c r="J1890" s="1345"/>
      <c r="K1890" s="1313"/>
      <c r="L1890" s="2773"/>
      <c r="M1890" s="1313"/>
      <c r="N1890" s="1345"/>
      <c r="O1890" s="1313"/>
      <c r="P1890" s="1313"/>
      <c r="Q1890" s="1307"/>
      <c r="R1890" s="1313"/>
      <c r="S1890" s="1313"/>
      <c r="T1890" s="1313"/>
      <c r="U1890" s="1313"/>
      <c r="V1890" s="2466"/>
      <c r="W1890" s="1904"/>
      <c r="X1890" s="2336"/>
      <c r="Y1890" s="1904"/>
      <c r="Z1890" s="2394"/>
      <c r="AA1890" s="1904"/>
      <c r="AB1890" s="1903"/>
      <c r="AC1890" s="1904"/>
      <c r="AD1890" s="1904"/>
      <c r="AE1890" s="1904"/>
      <c r="AF1890" s="1313"/>
      <c r="AG1890" s="1313"/>
      <c r="AH1890" s="1305"/>
      <c r="AI1890" s="1313"/>
      <c r="AJ1890" s="1313"/>
      <c r="AK1890" s="1313"/>
      <c r="AL1890" s="1313"/>
      <c r="AM1890" s="1313"/>
      <c r="AN1890" s="1905"/>
      <c r="AO1890" s="1345"/>
      <c r="AP1890" s="1313"/>
      <c r="AQ1890" s="1345"/>
      <c r="AR1890" s="1313"/>
      <c r="AS1890" s="1345"/>
      <c r="AT1890" s="1313"/>
      <c r="AU1890" s="1345"/>
      <c r="AV1890" s="1313"/>
      <c r="AW1890" s="1313"/>
      <c r="AX1890" s="1313"/>
      <c r="AY1890" s="1305"/>
      <c r="AZ1890" s="1313"/>
      <c r="BA1890" s="1313"/>
      <c r="BB1890" s="1313"/>
      <c r="BC1890" s="1313"/>
      <c r="BD1890" s="1313"/>
      <c r="BE1890" s="1903"/>
      <c r="BF1890" s="1904"/>
      <c r="BG1890" s="1903"/>
      <c r="BH1890" s="1904"/>
      <c r="BI1890" s="1903"/>
      <c r="BJ1890" s="1904"/>
      <c r="BK1890" s="1313"/>
      <c r="BL1890" s="1904"/>
      <c r="BM1890" s="1904"/>
      <c r="BN1890" s="1904"/>
      <c r="BO1890" s="1313"/>
      <c r="BP1890" s="1316">
        <f t="shared" si="806"/>
        <v>0</v>
      </c>
      <c r="BQ1890" s="1305"/>
    </row>
    <row r="1891" spans="1:69" ht="15" x14ac:dyDescent="0.25">
      <c r="A1891" s="1305"/>
      <c r="B1891" s="2050"/>
      <c r="C1891" s="1928"/>
      <c r="D1891" s="1313"/>
      <c r="E1891" s="1313"/>
      <c r="F1891" s="1931"/>
      <c r="G1891" s="1313"/>
      <c r="H1891" s="1345"/>
      <c r="I1891" s="1313"/>
      <c r="J1891" s="1345"/>
      <c r="K1891" s="1313"/>
      <c r="L1891" s="2773"/>
      <c r="M1891" s="1313"/>
      <c r="N1891" s="1345"/>
      <c r="O1891" s="1313"/>
      <c r="P1891" s="1313"/>
      <c r="Q1891" s="1307"/>
      <c r="R1891" s="1313"/>
      <c r="S1891" s="1313"/>
      <c r="T1891" s="1313"/>
      <c r="U1891" s="1313"/>
      <c r="V1891" s="2466"/>
      <c r="W1891" s="1904"/>
      <c r="X1891" s="2336"/>
      <c r="Y1891" s="1904"/>
      <c r="Z1891" s="2394"/>
      <c r="AA1891" s="1904"/>
      <c r="AB1891" s="1903"/>
      <c r="AC1891" s="1904"/>
      <c r="AD1891" s="1904"/>
      <c r="AE1891" s="1904"/>
      <c r="AF1891" s="1313"/>
      <c r="AG1891" s="1313"/>
      <c r="AH1891" s="1305"/>
      <c r="AI1891" s="1313"/>
      <c r="AJ1891" s="1313"/>
      <c r="AK1891" s="1313"/>
      <c r="AL1891" s="1313"/>
      <c r="AM1891" s="1313"/>
      <c r="AN1891" s="1905"/>
      <c r="AO1891" s="1345"/>
      <c r="AP1891" s="1313"/>
      <c r="AQ1891" s="1345"/>
      <c r="AR1891" s="1313"/>
      <c r="AS1891" s="1345"/>
      <c r="AT1891" s="1313"/>
      <c r="AU1891" s="1345"/>
      <c r="AV1891" s="1313"/>
      <c r="AW1891" s="1313"/>
      <c r="AX1891" s="1313"/>
      <c r="AY1891" s="1305"/>
      <c r="AZ1891" s="1313"/>
      <c r="BA1891" s="1313"/>
      <c r="BB1891" s="1313"/>
      <c r="BC1891" s="1313"/>
      <c r="BD1891" s="1313"/>
      <c r="BE1891" s="1903"/>
      <c r="BF1891" s="1904"/>
      <c r="BG1891" s="1903"/>
      <c r="BH1891" s="1904"/>
      <c r="BI1891" s="1903"/>
      <c r="BJ1891" s="1904"/>
      <c r="BK1891" s="1313"/>
      <c r="BL1891" s="1904"/>
      <c r="BM1891" s="1904"/>
      <c r="BN1891" s="1904"/>
      <c r="BO1891" s="1313"/>
      <c r="BP1891" s="1316">
        <f t="shared" si="806"/>
        <v>0</v>
      </c>
      <c r="BQ1891" s="1305"/>
    </row>
    <row r="1892" spans="1:69" ht="15" x14ac:dyDescent="0.25">
      <c r="A1892" s="1305"/>
      <c r="B1892" s="2050"/>
      <c r="C1892" s="1928"/>
      <c r="D1892" s="1313"/>
      <c r="E1892" s="1313"/>
      <c r="F1892" s="1931"/>
      <c r="G1892" s="1313"/>
      <c r="H1892" s="1345"/>
      <c r="I1892" s="1313"/>
      <c r="J1892" s="1345"/>
      <c r="K1892" s="1313"/>
      <c r="L1892" s="2773"/>
      <c r="M1892" s="1313"/>
      <c r="N1892" s="1345"/>
      <c r="O1892" s="1313"/>
      <c r="P1892" s="1313"/>
      <c r="Q1892" s="1307"/>
      <c r="R1892" s="1313"/>
      <c r="S1892" s="1313"/>
      <c r="T1892" s="1313"/>
      <c r="U1892" s="1313"/>
      <c r="V1892" s="2466"/>
      <c r="W1892" s="1904"/>
      <c r="X1892" s="2336"/>
      <c r="Y1892" s="1904"/>
      <c r="Z1892" s="2394"/>
      <c r="AA1892" s="1904"/>
      <c r="AB1892" s="1903"/>
      <c r="AC1892" s="1904"/>
      <c r="AD1892" s="1904"/>
      <c r="AE1892" s="1904"/>
      <c r="AF1892" s="1313"/>
      <c r="AG1892" s="1313"/>
      <c r="AH1892" s="1305"/>
      <c r="AI1892" s="1313"/>
      <c r="AJ1892" s="1313"/>
      <c r="AK1892" s="1313"/>
      <c r="AL1892" s="1313"/>
      <c r="AM1892" s="1313"/>
      <c r="AN1892" s="1905"/>
      <c r="AO1892" s="1345"/>
      <c r="AP1892" s="1313"/>
      <c r="AQ1892" s="1345"/>
      <c r="AR1892" s="1313"/>
      <c r="AS1892" s="1345"/>
      <c r="AT1892" s="1313"/>
      <c r="AU1892" s="1345"/>
      <c r="AV1892" s="1313"/>
      <c r="AW1892" s="1313"/>
      <c r="AX1892" s="1313"/>
      <c r="AY1892" s="1305"/>
      <c r="AZ1892" s="1313"/>
      <c r="BA1892" s="1313"/>
      <c r="BB1892" s="1313"/>
      <c r="BC1892" s="1313"/>
      <c r="BD1892" s="1313"/>
      <c r="BE1892" s="1903"/>
      <c r="BF1892" s="1904"/>
      <c r="BG1892" s="1903"/>
      <c r="BH1892" s="1904"/>
      <c r="BI1892" s="1903"/>
      <c r="BJ1892" s="1904"/>
      <c r="BK1892" s="1313"/>
      <c r="BL1892" s="1904"/>
      <c r="BM1892" s="1904"/>
      <c r="BN1892" s="1904"/>
      <c r="BO1892" s="1313"/>
      <c r="BP1892" s="1316">
        <f t="shared" si="806"/>
        <v>0</v>
      </c>
      <c r="BQ1892" s="1305"/>
    </row>
    <row r="1893" spans="1:69" ht="15" x14ac:dyDescent="0.25">
      <c r="A1893" s="1305"/>
      <c r="B1893" s="2050"/>
      <c r="C1893" s="1928"/>
      <c r="D1893" s="1313"/>
      <c r="E1893" s="1313"/>
      <c r="F1893" s="1931"/>
      <c r="G1893" s="1313"/>
      <c r="H1893" s="1345"/>
      <c r="I1893" s="1313"/>
      <c r="J1893" s="1345"/>
      <c r="K1893" s="1313"/>
      <c r="L1893" s="2773"/>
      <c r="M1893" s="1313"/>
      <c r="N1893" s="1345"/>
      <c r="O1893" s="1313"/>
      <c r="P1893" s="1313"/>
      <c r="Q1893" s="1307"/>
      <c r="R1893" s="1313"/>
      <c r="S1893" s="1313"/>
      <c r="T1893" s="1313"/>
      <c r="U1893" s="1313"/>
      <c r="V1893" s="2466"/>
      <c r="W1893" s="1904"/>
      <c r="X1893" s="2336"/>
      <c r="Y1893" s="1904"/>
      <c r="Z1893" s="2394"/>
      <c r="AA1893" s="1904"/>
      <c r="AB1893" s="1903"/>
      <c r="AC1893" s="1904"/>
      <c r="AD1893" s="1904"/>
      <c r="AE1893" s="1904"/>
      <c r="AF1893" s="1313"/>
      <c r="AG1893" s="1313"/>
      <c r="AH1893" s="1305"/>
      <c r="AI1893" s="1313"/>
      <c r="AJ1893" s="1313"/>
      <c r="AK1893" s="1313"/>
      <c r="AL1893" s="1313"/>
      <c r="AM1893" s="1313"/>
      <c r="AN1893" s="1905"/>
      <c r="AO1893" s="1345"/>
      <c r="AP1893" s="1313"/>
      <c r="AQ1893" s="1345"/>
      <c r="AR1893" s="1313"/>
      <c r="AS1893" s="1345"/>
      <c r="AT1893" s="1313"/>
      <c r="AU1893" s="1345"/>
      <c r="AV1893" s="1313"/>
      <c r="AW1893" s="1313"/>
      <c r="AX1893" s="1313"/>
      <c r="AY1893" s="1305"/>
      <c r="AZ1893" s="1313"/>
      <c r="BA1893" s="1313"/>
      <c r="BB1893" s="1313"/>
      <c r="BC1893" s="1313"/>
      <c r="BD1893" s="1313"/>
      <c r="BE1893" s="1903"/>
      <c r="BF1893" s="1904"/>
      <c r="BG1893" s="1903"/>
      <c r="BH1893" s="1904"/>
      <c r="BI1893" s="1903"/>
      <c r="BJ1893" s="1904"/>
      <c r="BK1893" s="1313"/>
      <c r="BL1893" s="1904"/>
      <c r="BM1893" s="1904"/>
      <c r="BN1893" s="1904"/>
      <c r="BO1893" s="1313"/>
      <c r="BP1893" s="1316">
        <f t="shared" si="806"/>
        <v>0</v>
      </c>
      <c r="BQ1893" s="1305"/>
    </row>
    <row r="1894" spans="1:69" ht="15" x14ac:dyDescent="0.25">
      <c r="A1894" s="1305"/>
      <c r="B1894" s="2050"/>
      <c r="C1894" s="1928"/>
      <c r="D1894" s="1313"/>
      <c r="E1894" s="1313"/>
      <c r="F1894" s="1931"/>
      <c r="G1894" s="1313"/>
      <c r="H1894" s="1345"/>
      <c r="I1894" s="1313"/>
      <c r="J1894" s="1345"/>
      <c r="K1894" s="1313"/>
      <c r="L1894" s="2773"/>
      <c r="M1894" s="1313"/>
      <c r="N1894" s="1345"/>
      <c r="O1894" s="1313"/>
      <c r="P1894" s="1313"/>
      <c r="Q1894" s="1307"/>
      <c r="R1894" s="1313"/>
      <c r="S1894" s="1313"/>
      <c r="T1894" s="1313"/>
      <c r="U1894" s="1313"/>
      <c r="V1894" s="2466"/>
      <c r="W1894" s="1904"/>
      <c r="X1894" s="2336"/>
      <c r="Y1894" s="1904"/>
      <c r="Z1894" s="2394"/>
      <c r="AA1894" s="1904"/>
      <c r="AB1894" s="1903"/>
      <c r="AC1894" s="1904"/>
      <c r="AD1894" s="1904"/>
      <c r="AE1894" s="1904"/>
      <c r="AF1894" s="1313"/>
      <c r="AG1894" s="1313"/>
      <c r="AH1894" s="1305"/>
      <c r="AI1894" s="1313"/>
      <c r="AJ1894" s="1313"/>
      <c r="AK1894" s="1313"/>
      <c r="AL1894" s="1313"/>
      <c r="AM1894" s="1313"/>
      <c r="AN1894" s="1905"/>
      <c r="AO1894" s="1345"/>
      <c r="AP1894" s="1313"/>
      <c r="AQ1894" s="1345"/>
      <c r="AR1894" s="1313"/>
      <c r="AS1894" s="1345"/>
      <c r="AT1894" s="1313"/>
      <c r="AU1894" s="1345"/>
      <c r="AV1894" s="1313"/>
      <c r="AW1894" s="1313"/>
      <c r="AX1894" s="1313"/>
      <c r="AY1894" s="1305"/>
      <c r="AZ1894" s="1313"/>
      <c r="BA1894" s="1313"/>
      <c r="BB1894" s="1313"/>
      <c r="BC1894" s="1313"/>
      <c r="BD1894" s="1313"/>
      <c r="BE1894" s="1903"/>
      <c r="BF1894" s="1904"/>
      <c r="BG1894" s="1903"/>
      <c r="BH1894" s="1904"/>
      <c r="BI1894" s="1903"/>
      <c r="BJ1894" s="1904"/>
      <c r="BK1894" s="1313"/>
      <c r="BL1894" s="1904"/>
      <c r="BM1894" s="1904"/>
      <c r="BN1894" s="1904"/>
      <c r="BO1894" s="1313"/>
      <c r="BP1894" s="1316">
        <f t="shared" si="806"/>
        <v>0</v>
      </c>
      <c r="BQ1894" s="1305"/>
    </row>
    <row r="1895" spans="1:69" ht="15" x14ac:dyDescent="0.25">
      <c r="A1895" s="1305"/>
      <c r="B1895" s="2050"/>
      <c r="C1895" s="1928"/>
      <c r="D1895" s="1313"/>
      <c r="E1895" s="1313"/>
      <c r="F1895" s="1931"/>
      <c r="G1895" s="1313"/>
      <c r="H1895" s="1345"/>
      <c r="I1895" s="1313"/>
      <c r="J1895" s="1345"/>
      <c r="K1895" s="1313"/>
      <c r="L1895" s="2773"/>
      <c r="M1895" s="1313"/>
      <c r="N1895" s="1345"/>
      <c r="O1895" s="1313"/>
      <c r="P1895" s="1313"/>
      <c r="Q1895" s="1307"/>
      <c r="R1895" s="1313"/>
      <c r="S1895" s="1313"/>
      <c r="T1895" s="1313"/>
      <c r="U1895" s="1313"/>
      <c r="V1895" s="2466"/>
      <c r="W1895" s="1904"/>
      <c r="X1895" s="2336"/>
      <c r="Y1895" s="1904"/>
      <c r="Z1895" s="2394"/>
      <c r="AA1895" s="1904"/>
      <c r="AB1895" s="1903"/>
      <c r="AC1895" s="1904"/>
      <c r="AD1895" s="1904"/>
      <c r="AE1895" s="1904"/>
      <c r="AF1895" s="1313"/>
      <c r="AG1895" s="1313"/>
      <c r="AH1895" s="1305"/>
      <c r="AI1895" s="1313"/>
      <c r="AJ1895" s="1313"/>
      <c r="AK1895" s="1313"/>
      <c r="AL1895" s="1313"/>
      <c r="AM1895" s="1313"/>
      <c r="AN1895" s="1905"/>
      <c r="AO1895" s="1345"/>
      <c r="AP1895" s="1313"/>
      <c r="AQ1895" s="1345"/>
      <c r="AR1895" s="1313"/>
      <c r="AS1895" s="1345"/>
      <c r="AT1895" s="1313"/>
      <c r="AU1895" s="1345"/>
      <c r="AV1895" s="1313"/>
      <c r="AW1895" s="1313"/>
      <c r="AX1895" s="1313"/>
      <c r="AY1895" s="1305"/>
      <c r="AZ1895" s="1313"/>
      <c r="BA1895" s="1313"/>
      <c r="BB1895" s="1313"/>
      <c r="BC1895" s="1313"/>
      <c r="BD1895" s="1313"/>
      <c r="BE1895" s="1903"/>
      <c r="BF1895" s="1904"/>
      <c r="BG1895" s="1903"/>
      <c r="BH1895" s="1904"/>
      <c r="BI1895" s="1903"/>
      <c r="BJ1895" s="1904"/>
      <c r="BK1895" s="1313"/>
      <c r="BL1895" s="1904"/>
      <c r="BM1895" s="1904"/>
      <c r="BN1895" s="1904"/>
      <c r="BO1895" s="1313"/>
      <c r="BP1895" s="1316">
        <f t="shared" si="806"/>
        <v>0</v>
      </c>
      <c r="BQ1895" s="1305"/>
    </row>
    <row r="1896" spans="1:69" ht="15" x14ac:dyDescent="0.25">
      <c r="A1896" s="1305"/>
      <c r="B1896" s="2050"/>
      <c r="C1896" s="1928"/>
      <c r="D1896" s="1313"/>
      <c r="E1896" s="1313"/>
      <c r="F1896" s="1931"/>
      <c r="G1896" s="1313"/>
      <c r="H1896" s="1345"/>
      <c r="I1896" s="1313"/>
      <c r="J1896" s="1345"/>
      <c r="K1896" s="1313"/>
      <c r="L1896" s="2773"/>
      <c r="M1896" s="1313"/>
      <c r="N1896" s="1345"/>
      <c r="O1896" s="1313"/>
      <c r="P1896" s="1313"/>
      <c r="Q1896" s="1307"/>
      <c r="R1896" s="1313"/>
      <c r="S1896" s="1313"/>
      <c r="T1896" s="1313"/>
      <c r="U1896" s="1313"/>
      <c r="V1896" s="2466"/>
      <c r="W1896" s="1904"/>
      <c r="X1896" s="2336"/>
      <c r="Y1896" s="1904"/>
      <c r="Z1896" s="2394"/>
      <c r="AA1896" s="1904"/>
      <c r="AB1896" s="1903"/>
      <c r="AC1896" s="1904"/>
      <c r="AD1896" s="1904"/>
      <c r="AE1896" s="1904"/>
      <c r="AF1896" s="1313"/>
      <c r="AG1896" s="1313"/>
      <c r="AH1896" s="1305"/>
      <c r="AI1896" s="1313"/>
      <c r="AJ1896" s="1313"/>
      <c r="AK1896" s="1313"/>
      <c r="AL1896" s="1313"/>
      <c r="AM1896" s="1313"/>
      <c r="AN1896" s="1905"/>
      <c r="AO1896" s="1345"/>
      <c r="AP1896" s="1313"/>
      <c r="AQ1896" s="1345"/>
      <c r="AR1896" s="1313"/>
      <c r="AS1896" s="1345"/>
      <c r="AT1896" s="1313"/>
      <c r="AU1896" s="1345"/>
      <c r="AV1896" s="1313"/>
      <c r="AW1896" s="1313"/>
      <c r="AX1896" s="1313"/>
      <c r="AY1896" s="1305"/>
      <c r="AZ1896" s="1313"/>
      <c r="BA1896" s="1313"/>
      <c r="BB1896" s="1313"/>
      <c r="BC1896" s="1313"/>
      <c r="BD1896" s="1313"/>
      <c r="BE1896" s="1903"/>
      <c r="BF1896" s="1904"/>
      <c r="BG1896" s="1903"/>
      <c r="BH1896" s="1904"/>
      <c r="BI1896" s="1903"/>
      <c r="BJ1896" s="1904"/>
      <c r="BK1896" s="1313"/>
      <c r="BL1896" s="1904"/>
      <c r="BM1896" s="1904"/>
      <c r="BN1896" s="1904"/>
      <c r="BO1896" s="1313"/>
      <c r="BP1896" s="1316">
        <f t="shared" si="806"/>
        <v>0</v>
      </c>
      <c r="BQ1896" s="1305"/>
    </row>
    <row r="1897" spans="1:69" ht="15" x14ac:dyDescent="0.25">
      <c r="A1897" s="1305"/>
      <c r="B1897" s="2050"/>
      <c r="C1897" s="1928"/>
      <c r="D1897" s="1313"/>
      <c r="E1897" s="1313"/>
      <c r="F1897" s="1931"/>
      <c r="G1897" s="1313"/>
      <c r="H1897" s="1345"/>
      <c r="I1897" s="1313"/>
      <c r="J1897" s="1345"/>
      <c r="K1897" s="1313"/>
      <c r="L1897" s="2773"/>
      <c r="M1897" s="1313"/>
      <c r="N1897" s="1345"/>
      <c r="O1897" s="1313"/>
      <c r="P1897" s="1313"/>
      <c r="Q1897" s="1307"/>
      <c r="R1897" s="1313"/>
      <c r="S1897" s="1313"/>
      <c r="T1897" s="1313"/>
      <c r="U1897" s="1313"/>
      <c r="V1897" s="2466"/>
      <c r="W1897" s="1904"/>
      <c r="X1897" s="2336"/>
      <c r="Y1897" s="1904"/>
      <c r="Z1897" s="2394"/>
      <c r="AA1897" s="1904"/>
      <c r="AB1897" s="1903"/>
      <c r="AC1897" s="1904"/>
      <c r="AD1897" s="1904"/>
      <c r="AE1897" s="1904"/>
      <c r="AF1897" s="1313"/>
      <c r="AG1897" s="1313"/>
      <c r="AH1897" s="1305"/>
      <c r="AI1897" s="1313"/>
      <c r="AJ1897" s="1313"/>
      <c r="AK1897" s="1313"/>
      <c r="AL1897" s="1313"/>
      <c r="AM1897" s="1313"/>
      <c r="AN1897" s="1905"/>
      <c r="AO1897" s="1345"/>
      <c r="AP1897" s="1313"/>
      <c r="AQ1897" s="1345"/>
      <c r="AR1897" s="1313"/>
      <c r="AS1897" s="1345"/>
      <c r="AT1897" s="1313"/>
      <c r="AU1897" s="1345"/>
      <c r="AV1897" s="1313"/>
      <c r="AW1897" s="1313"/>
      <c r="AX1897" s="1313"/>
      <c r="AY1897" s="1305"/>
      <c r="AZ1897" s="1313"/>
      <c r="BA1897" s="1313"/>
      <c r="BB1897" s="1313"/>
      <c r="BC1897" s="1313"/>
      <c r="BD1897" s="1313"/>
      <c r="BE1897" s="1903"/>
      <c r="BF1897" s="1904"/>
      <c r="BG1897" s="1903"/>
      <c r="BH1897" s="1904"/>
      <c r="BI1897" s="1903"/>
      <c r="BJ1897" s="1904"/>
      <c r="BK1897" s="1313"/>
      <c r="BL1897" s="1904"/>
      <c r="BM1897" s="1904"/>
      <c r="BN1897" s="1904"/>
      <c r="BO1897" s="1313"/>
      <c r="BP1897" s="1316">
        <f t="shared" si="806"/>
        <v>0</v>
      </c>
      <c r="BQ1897" s="1305"/>
    </row>
    <row r="1898" spans="1:69" ht="15" x14ac:dyDescent="0.25">
      <c r="A1898" s="1305"/>
      <c r="B1898" s="2050"/>
      <c r="C1898" s="1928"/>
      <c r="D1898" s="1313"/>
      <c r="E1898" s="1313"/>
      <c r="F1898" s="1931"/>
      <c r="G1898" s="1313"/>
      <c r="H1898" s="1345"/>
      <c r="I1898" s="1313"/>
      <c r="J1898" s="1345"/>
      <c r="K1898" s="1313"/>
      <c r="L1898" s="2773"/>
      <c r="M1898" s="1313"/>
      <c r="N1898" s="1345"/>
      <c r="O1898" s="1313"/>
      <c r="P1898" s="1313"/>
      <c r="Q1898" s="1307"/>
      <c r="R1898" s="1313"/>
      <c r="S1898" s="1313"/>
      <c r="T1898" s="1313"/>
      <c r="U1898" s="1313"/>
      <c r="V1898" s="2466"/>
      <c r="W1898" s="1904"/>
      <c r="X1898" s="2336"/>
      <c r="Y1898" s="1904"/>
      <c r="Z1898" s="2394"/>
      <c r="AA1898" s="1904"/>
      <c r="AB1898" s="1903"/>
      <c r="AC1898" s="1904"/>
      <c r="AD1898" s="1904"/>
      <c r="AE1898" s="1904"/>
      <c r="AF1898" s="1313"/>
      <c r="AG1898" s="1313"/>
      <c r="AH1898" s="1305"/>
      <c r="AI1898" s="1313"/>
      <c r="AJ1898" s="1313"/>
      <c r="AK1898" s="1313"/>
      <c r="AL1898" s="1313"/>
      <c r="AM1898" s="1313"/>
      <c r="AN1898" s="1905"/>
      <c r="AO1898" s="1345"/>
      <c r="AP1898" s="1313"/>
      <c r="AQ1898" s="1345"/>
      <c r="AR1898" s="1313"/>
      <c r="AS1898" s="1345"/>
      <c r="AT1898" s="1313"/>
      <c r="AU1898" s="1345"/>
      <c r="AV1898" s="1313"/>
      <c r="AW1898" s="1313"/>
      <c r="AX1898" s="1313"/>
      <c r="AY1898" s="1305"/>
      <c r="AZ1898" s="1313"/>
      <c r="BA1898" s="1313"/>
      <c r="BB1898" s="1313"/>
      <c r="BC1898" s="1313"/>
      <c r="BD1898" s="1313"/>
      <c r="BE1898" s="1903"/>
      <c r="BF1898" s="1904"/>
      <c r="BG1898" s="1903"/>
      <c r="BH1898" s="1904"/>
      <c r="BI1898" s="1903"/>
      <c r="BJ1898" s="1904"/>
      <c r="BK1898" s="1313"/>
      <c r="BL1898" s="1904"/>
      <c r="BM1898" s="1904"/>
      <c r="BN1898" s="1904"/>
      <c r="BO1898" s="1313"/>
      <c r="BP1898" s="1316">
        <f t="shared" si="806"/>
        <v>0</v>
      </c>
      <c r="BQ1898" s="1305"/>
    </row>
    <row r="1899" spans="1:69" ht="15" x14ac:dyDescent="0.25">
      <c r="A1899" s="1305"/>
      <c r="B1899" s="2050"/>
      <c r="C1899" s="1928"/>
      <c r="D1899" s="1313"/>
      <c r="E1899" s="1313"/>
      <c r="F1899" s="1931"/>
      <c r="G1899" s="1313"/>
      <c r="H1899" s="1345"/>
      <c r="I1899" s="1313"/>
      <c r="J1899" s="1345"/>
      <c r="K1899" s="1313"/>
      <c r="L1899" s="2773"/>
      <c r="M1899" s="1313"/>
      <c r="N1899" s="1345"/>
      <c r="O1899" s="1313"/>
      <c r="P1899" s="1313"/>
      <c r="Q1899" s="1307"/>
      <c r="R1899" s="1313"/>
      <c r="S1899" s="1313"/>
      <c r="T1899" s="1313"/>
      <c r="U1899" s="1313"/>
      <c r="V1899" s="2466"/>
      <c r="W1899" s="1904"/>
      <c r="X1899" s="2336"/>
      <c r="Y1899" s="1904"/>
      <c r="Z1899" s="2394"/>
      <c r="AA1899" s="1904"/>
      <c r="AB1899" s="1903"/>
      <c r="AC1899" s="1904"/>
      <c r="AD1899" s="1904"/>
      <c r="AE1899" s="1904"/>
      <c r="AF1899" s="1313"/>
      <c r="AG1899" s="1313"/>
      <c r="AH1899" s="1305"/>
      <c r="AI1899" s="1313"/>
      <c r="AJ1899" s="1313"/>
      <c r="AK1899" s="1313"/>
      <c r="AL1899" s="1313"/>
      <c r="AM1899" s="1313"/>
      <c r="AN1899" s="1905"/>
      <c r="AO1899" s="1345"/>
      <c r="AP1899" s="1313"/>
      <c r="AQ1899" s="1345"/>
      <c r="AR1899" s="1313"/>
      <c r="AS1899" s="1345"/>
      <c r="AT1899" s="1313"/>
      <c r="AU1899" s="1345"/>
      <c r="AV1899" s="1313"/>
      <c r="AW1899" s="1313"/>
      <c r="AX1899" s="1313"/>
      <c r="AY1899" s="1305"/>
      <c r="AZ1899" s="1313"/>
      <c r="BA1899" s="1313"/>
      <c r="BB1899" s="1313"/>
      <c r="BC1899" s="1313"/>
      <c r="BD1899" s="1313"/>
      <c r="BE1899" s="1903"/>
      <c r="BF1899" s="1904"/>
      <c r="BG1899" s="1903"/>
      <c r="BH1899" s="1904"/>
      <c r="BI1899" s="1903"/>
      <c r="BJ1899" s="1904"/>
      <c r="BK1899" s="1313"/>
      <c r="BL1899" s="1904"/>
      <c r="BM1899" s="1904"/>
      <c r="BN1899" s="1904"/>
      <c r="BO1899" s="1313"/>
      <c r="BP1899" s="1316">
        <f t="shared" si="806"/>
        <v>0</v>
      </c>
      <c r="BQ1899" s="1305"/>
    </row>
    <row r="1900" spans="1:69" ht="15" x14ac:dyDescent="0.25">
      <c r="A1900" s="1305"/>
      <c r="B1900" s="2050"/>
      <c r="C1900" s="1928"/>
      <c r="D1900" s="1313"/>
      <c r="E1900" s="1313"/>
      <c r="F1900" s="1931"/>
      <c r="G1900" s="1313"/>
      <c r="H1900" s="1345"/>
      <c r="I1900" s="1313"/>
      <c r="J1900" s="1345"/>
      <c r="K1900" s="1313"/>
      <c r="L1900" s="2773"/>
      <c r="M1900" s="1313"/>
      <c r="N1900" s="1345"/>
      <c r="O1900" s="1313"/>
      <c r="P1900" s="1313"/>
      <c r="Q1900" s="1307"/>
      <c r="R1900" s="1313"/>
      <c r="S1900" s="1313"/>
      <c r="T1900" s="1313"/>
      <c r="U1900" s="1313"/>
      <c r="V1900" s="2466"/>
      <c r="W1900" s="1904"/>
      <c r="X1900" s="2336"/>
      <c r="Y1900" s="1904"/>
      <c r="Z1900" s="2394"/>
      <c r="AA1900" s="1904"/>
      <c r="AB1900" s="1903"/>
      <c r="AC1900" s="1904"/>
      <c r="AD1900" s="1904"/>
      <c r="AE1900" s="1904"/>
      <c r="AF1900" s="1313"/>
      <c r="AG1900" s="1313"/>
      <c r="AH1900" s="1305"/>
      <c r="AI1900" s="1313"/>
      <c r="AJ1900" s="1313"/>
      <c r="AK1900" s="1313"/>
      <c r="AL1900" s="1313"/>
      <c r="AM1900" s="1313"/>
      <c r="AN1900" s="1905"/>
      <c r="AO1900" s="1345"/>
      <c r="AP1900" s="1313"/>
      <c r="AQ1900" s="1345"/>
      <c r="AR1900" s="1313"/>
      <c r="AS1900" s="1345"/>
      <c r="AT1900" s="1313"/>
      <c r="AU1900" s="1345"/>
      <c r="AV1900" s="1313"/>
      <c r="AW1900" s="1313"/>
      <c r="AX1900" s="1313"/>
      <c r="AY1900" s="1305"/>
      <c r="AZ1900" s="1313"/>
      <c r="BA1900" s="1313"/>
      <c r="BB1900" s="1313"/>
      <c r="BC1900" s="1313"/>
      <c r="BD1900" s="1313"/>
      <c r="BE1900" s="1903"/>
      <c r="BF1900" s="1904"/>
      <c r="BG1900" s="1903"/>
      <c r="BH1900" s="1904"/>
      <c r="BI1900" s="1903"/>
      <c r="BJ1900" s="1904"/>
      <c r="BK1900" s="1313"/>
      <c r="BL1900" s="1904"/>
      <c r="BM1900" s="1904"/>
      <c r="BN1900" s="1904"/>
      <c r="BO1900" s="1313"/>
      <c r="BP1900" s="1316">
        <f t="shared" si="806"/>
        <v>0</v>
      </c>
      <c r="BQ1900" s="1305"/>
    </row>
    <row r="1901" spans="1:69" ht="15" x14ac:dyDescent="0.25">
      <c r="A1901" s="1305"/>
      <c r="B1901" s="2050"/>
      <c r="C1901" s="1928"/>
      <c r="D1901" s="1313"/>
      <c r="E1901" s="1313"/>
      <c r="F1901" s="1931"/>
      <c r="G1901" s="1313"/>
      <c r="H1901" s="1345"/>
      <c r="I1901" s="1313"/>
      <c r="J1901" s="1345"/>
      <c r="K1901" s="1313"/>
      <c r="L1901" s="2773"/>
      <c r="M1901" s="1313"/>
      <c r="N1901" s="1345"/>
      <c r="O1901" s="1313"/>
      <c r="P1901" s="1313"/>
      <c r="Q1901" s="1307"/>
      <c r="R1901" s="1313"/>
      <c r="S1901" s="1313"/>
      <c r="T1901" s="1313"/>
      <c r="U1901" s="1313"/>
      <c r="V1901" s="2466"/>
      <c r="W1901" s="1904"/>
      <c r="X1901" s="2336"/>
      <c r="Y1901" s="1904"/>
      <c r="Z1901" s="2394"/>
      <c r="AA1901" s="1904"/>
      <c r="AB1901" s="1903"/>
      <c r="AC1901" s="1904"/>
      <c r="AD1901" s="1904"/>
      <c r="AE1901" s="1904"/>
      <c r="AF1901" s="1313"/>
      <c r="AG1901" s="1313"/>
      <c r="AH1901" s="1305"/>
      <c r="AI1901" s="1313"/>
      <c r="AJ1901" s="1313"/>
      <c r="AK1901" s="1313"/>
      <c r="AL1901" s="1313"/>
      <c r="AM1901" s="1313"/>
      <c r="AN1901" s="1905"/>
      <c r="AO1901" s="1345"/>
      <c r="AP1901" s="1313"/>
      <c r="AQ1901" s="1345"/>
      <c r="AR1901" s="1313"/>
      <c r="AS1901" s="1345"/>
      <c r="AT1901" s="1313"/>
      <c r="AU1901" s="1345"/>
      <c r="AV1901" s="1313"/>
      <c r="AW1901" s="1313"/>
      <c r="AX1901" s="1313"/>
      <c r="AY1901" s="1305"/>
      <c r="AZ1901" s="1313"/>
      <c r="BA1901" s="1313"/>
      <c r="BB1901" s="1313"/>
      <c r="BC1901" s="1313"/>
      <c r="BD1901" s="1313"/>
      <c r="BE1901" s="1903"/>
      <c r="BF1901" s="1904"/>
      <c r="BG1901" s="1903"/>
      <c r="BH1901" s="1904"/>
      <c r="BI1901" s="1903"/>
      <c r="BJ1901" s="1904"/>
      <c r="BK1901" s="1313"/>
      <c r="BL1901" s="1904"/>
      <c r="BM1901" s="1904"/>
      <c r="BN1901" s="1904"/>
      <c r="BO1901" s="1313"/>
      <c r="BP1901" s="1316">
        <f t="shared" si="806"/>
        <v>0</v>
      </c>
      <c r="BQ1901" s="1305"/>
    </row>
    <row r="1902" spans="1:69" ht="15" x14ac:dyDescent="0.25">
      <c r="A1902" s="1305"/>
      <c r="B1902" s="2050"/>
      <c r="C1902" s="1928"/>
      <c r="D1902" s="1313"/>
      <c r="E1902" s="1313"/>
      <c r="F1902" s="1931"/>
      <c r="G1902" s="1313"/>
      <c r="H1902" s="1345"/>
      <c r="I1902" s="1313"/>
      <c r="J1902" s="1345"/>
      <c r="K1902" s="1313"/>
      <c r="L1902" s="2773"/>
      <c r="M1902" s="1313"/>
      <c r="N1902" s="1345"/>
      <c r="O1902" s="1313"/>
      <c r="P1902" s="1313"/>
      <c r="Q1902" s="1307"/>
      <c r="R1902" s="1313"/>
      <c r="S1902" s="1313"/>
      <c r="T1902" s="1313"/>
      <c r="U1902" s="1313"/>
      <c r="V1902" s="2466"/>
      <c r="W1902" s="1904"/>
      <c r="X1902" s="2336"/>
      <c r="Y1902" s="1904"/>
      <c r="Z1902" s="2394"/>
      <c r="AA1902" s="1904"/>
      <c r="AB1902" s="1903"/>
      <c r="AC1902" s="1904"/>
      <c r="AD1902" s="1904"/>
      <c r="AE1902" s="1904"/>
      <c r="AF1902" s="1313"/>
      <c r="AG1902" s="1313"/>
      <c r="AH1902" s="1305"/>
      <c r="AI1902" s="1313"/>
      <c r="AJ1902" s="1313"/>
      <c r="AK1902" s="1313"/>
      <c r="AL1902" s="1313"/>
      <c r="AM1902" s="1313"/>
      <c r="AN1902" s="1905"/>
      <c r="AO1902" s="1345"/>
      <c r="AP1902" s="1313"/>
      <c r="AQ1902" s="1345"/>
      <c r="AR1902" s="1313"/>
      <c r="AS1902" s="1345"/>
      <c r="AT1902" s="1313"/>
      <c r="AU1902" s="1345"/>
      <c r="AV1902" s="1313"/>
      <c r="AW1902" s="1313"/>
      <c r="AX1902" s="1313"/>
      <c r="AY1902" s="1305"/>
      <c r="AZ1902" s="1313"/>
      <c r="BA1902" s="1313"/>
      <c r="BB1902" s="1313"/>
      <c r="BC1902" s="1313"/>
      <c r="BD1902" s="1313"/>
      <c r="BE1902" s="1903"/>
      <c r="BF1902" s="1904"/>
      <c r="BG1902" s="1903"/>
      <c r="BH1902" s="1904"/>
      <c r="BI1902" s="1903"/>
      <c r="BJ1902" s="1904"/>
      <c r="BK1902" s="1313"/>
      <c r="BL1902" s="1904"/>
      <c r="BM1902" s="1904"/>
      <c r="BN1902" s="1904"/>
      <c r="BO1902" s="1313"/>
      <c r="BP1902" s="1316">
        <f t="shared" si="806"/>
        <v>0</v>
      </c>
      <c r="BQ1902" s="1305"/>
    </row>
    <row r="1903" spans="1:69" ht="15" x14ac:dyDescent="0.25">
      <c r="A1903" s="1305"/>
      <c r="B1903" s="2050"/>
      <c r="C1903" s="1928"/>
      <c r="D1903" s="1313"/>
      <c r="E1903" s="1313"/>
      <c r="F1903" s="1931"/>
      <c r="G1903" s="1313"/>
      <c r="H1903" s="1345"/>
      <c r="I1903" s="1313"/>
      <c r="J1903" s="1345"/>
      <c r="K1903" s="1313"/>
      <c r="L1903" s="2773"/>
      <c r="M1903" s="1313"/>
      <c r="N1903" s="1345"/>
      <c r="O1903" s="1313"/>
      <c r="P1903" s="1313"/>
      <c r="Q1903" s="1307"/>
      <c r="R1903" s="1313"/>
      <c r="S1903" s="1313"/>
      <c r="T1903" s="1313"/>
      <c r="U1903" s="1313"/>
      <c r="V1903" s="2466"/>
      <c r="W1903" s="1904"/>
      <c r="X1903" s="2336"/>
      <c r="Y1903" s="1904"/>
      <c r="Z1903" s="2394"/>
      <c r="AA1903" s="1904"/>
      <c r="AB1903" s="1903"/>
      <c r="AC1903" s="1904"/>
      <c r="AD1903" s="1904"/>
      <c r="AE1903" s="1904"/>
      <c r="AF1903" s="1313"/>
      <c r="AG1903" s="1313"/>
      <c r="AH1903" s="1305"/>
      <c r="AI1903" s="1313"/>
      <c r="AJ1903" s="1313"/>
      <c r="AK1903" s="1313"/>
      <c r="AL1903" s="1313"/>
      <c r="AM1903" s="1313"/>
      <c r="AN1903" s="1905"/>
      <c r="AO1903" s="1345"/>
      <c r="AP1903" s="1313"/>
      <c r="AQ1903" s="1345"/>
      <c r="AR1903" s="1313"/>
      <c r="AS1903" s="1345"/>
      <c r="AT1903" s="1313"/>
      <c r="AU1903" s="1345"/>
      <c r="AV1903" s="1313"/>
      <c r="AW1903" s="1313"/>
      <c r="AX1903" s="1313"/>
      <c r="AY1903" s="1305"/>
      <c r="AZ1903" s="1313"/>
      <c r="BA1903" s="1313"/>
      <c r="BB1903" s="1313"/>
      <c r="BC1903" s="1313"/>
      <c r="BD1903" s="1313"/>
      <c r="BE1903" s="1903"/>
      <c r="BF1903" s="1904"/>
      <c r="BG1903" s="1903"/>
      <c r="BH1903" s="1904"/>
      <c r="BI1903" s="1903"/>
      <c r="BJ1903" s="1904"/>
      <c r="BK1903" s="1313"/>
      <c r="BL1903" s="1904"/>
      <c r="BM1903" s="1904"/>
      <c r="BN1903" s="1904"/>
      <c r="BO1903" s="1313"/>
      <c r="BP1903" s="1316">
        <f t="shared" si="806"/>
        <v>0</v>
      </c>
      <c r="BQ1903" s="1305"/>
    </row>
    <row r="1904" spans="1:69" ht="15" x14ac:dyDescent="0.25">
      <c r="A1904" s="1305"/>
      <c r="B1904" s="2050"/>
      <c r="C1904" s="1928"/>
      <c r="D1904" s="1313"/>
      <c r="E1904" s="1313"/>
      <c r="F1904" s="1931"/>
      <c r="G1904" s="1313"/>
      <c r="H1904" s="1345"/>
      <c r="I1904" s="1313"/>
      <c r="J1904" s="1345"/>
      <c r="K1904" s="1313"/>
      <c r="L1904" s="2773"/>
      <c r="M1904" s="1313"/>
      <c r="N1904" s="1345"/>
      <c r="O1904" s="1313"/>
      <c r="P1904" s="1313"/>
      <c r="Q1904" s="1307"/>
      <c r="R1904" s="1313"/>
      <c r="S1904" s="1313"/>
      <c r="T1904" s="1313"/>
      <c r="U1904" s="1313"/>
      <c r="V1904" s="2466"/>
      <c r="W1904" s="1904"/>
      <c r="X1904" s="2336"/>
      <c r="Y1904" s="1904"/>
      <c r="Z1904" s="2394"/>
      <c r="AA1904" s="1904"/>
      <c r="AB1904" s="1903"/>
      <c r="AC1904" s="1904"/>
      <c r="AD1904" s="1904"/>
      <c r="AE1904" s="1904"/>
      <c r="AF1904" s="1313"/>
      <c r="AG1904" s="1313"/>
      <c r="AH1904" s="1305"/>
      <c r="AI1904" s="1313"/>
      <c r="AJ1904" s="1313"/>
      <c r="AK1904" s="1313"/>
      <c r="AL1904" s="1313"/>
      <c r="AM1904" s="1313"/>
      <c r="AN1904" s="1905"/>
      <c r="AO1904" s="1345"/>
      <c r="AP1904" s="1313"/>
      <c r="AQ1904" s="1345"/>
      <c r="AR1904" s="1313"/>
      <c r="AS1904" s="1345"/>
      <c r="AT1904" s="1313"/>
      <c r="AU1904" s="1345"/>
      <c r="AV1904" s="1313"/>
      <c r="AW1904" s="1313"/>
      <c r="AX1904" s="1313"/>
      <c r="AY1904" s="1305"/>
      <c r="AZ1904" s="1313"/>
      <c r="BA1904" s="1313"/>
      <c r="BB1904" s="1313"/>
      <c r="BC1904" s="1313"/>
      <c r="BD1904" s="1313"/>
      <c r="BE1904" s="1903"/>
      <c r="BF1904" s="1904"/>
      <c r="BG1904" s="1903"/>
      <c r="BH1904" s="1904"/>
      <c r="BI1904" s="1903"/>
      <c r="BJ1904" s="1904"/>
      <c r="BK1904" s="1313"/>
      <c r="BL1904" s="1904"/>
      <c r="BM1904" s="1904"/>
      <c r="BN1904" s="1904"/>
      <c r="BO1904" s="1313"/>
      <c r="BP1904" s="1316">
        <f t="shared" si="806"/>
        <v>0</v>
      </c>
      <c r="BQ1904" s="1305"/>
    </row>
    <row r="1905" spans="1:69" ht="15" x14ac:dyDescent="0.25">
      <c r="A1905" s="1305"/>
      <c r="B1905" s="2050"/>
      <c r="C1905" s="1928"/>
      <c r="D1905" s="1313"/>
      <c r="E1905" s="1313"/>
      <c r="F1905" s="1931"/>
      <c r="G1905" s="1313"/>
      <c r="H1905" s="1345"/>
      <c r="I1905" s="1313"/>
      <c r="J1905" s="1345"/>
      <c r="K1905" s="1313"/>
      <c r="L1905" s="2773"/>
      <c r="M1905" s="1313"/>
      <c r="N1905" s="1345"/>
      <c r="O1905" s="1313"/>
      <c r="P1905" s="1313"/>
      <c r="Q1905" s="1307"/>
      <c r="R1905" s="1313"/>
      <c r="S1905" s="1313"/>
      <c r="T1905" s="1313"/>
      <c r="U1905" s="1313"/>
      <c r="V1905" s="2466"/>
      <c r="W1905" s="1904"/>
      <c r="X1905" s="2336"/>
      <c r="Y1905" s="1904"/>
      <c r="Z1905" s="2394"/>
      <c r="AA1905" s="1904"/>
      <c r="AB1905" s="1903"/>
      <c r="AC1905" s="1904"/>
      <c r="AD1905" s="1904"/>
      <c r="AE1905" s="1904"/>
      <c r="AF1905" s="1313"/>
      <c r="AG1905" s="1313"/>
      <c r="AH1905" s="1305"/>
      <c r="AI1905" s="1313"/>
      <c r="AJ1905" s="1313"/>
      <c r="AK1905" s="1313"/>
      <c r="AL1905" s="1313"/>
      <c r="AM1905" s="1313"/>
      <c r="AN1905" s="1905"/>
      <c r="AO1905" s="1345"/>
      <c r="AP1905" s="1313"/>
      <c r="AQ1905" s="1345"/>
      <c r="AR1905" s="1313"/>
      <c r="AS1905" s="1345"/>
      <c r="AT1905" s="1313"/>
      <c r="AU1905" s="1345"/>
      <c r="AV1905" s="1313"/>
      <c r="AW1905" s="1313"/>
      <c r="AX1905" s="1313"/>
      <c r="AY1905" s="1305"/>
      <c r="AZ1905" s="1313"/>
      <c r="BA1905" s="1313"/>
      <c r="BB1905" s="1313"/>
      <c r="BC1905" s="1313"/>
      <c r="BD1905" s="1313"/>
      <c r="BE1905" s="1903"/>
      <c r="BF1905" s="1904"/>
      <c r="BG1905" s="1903"/>
      <c r="BH1905" s="1904"/>
      <c r="BI1905" s="1903"/>
      <c r="BJ1905" s="1904"/>
      <c r="BK1905" s="1313"/>
      <c r="BL1905" s="1904"/>
      <c r="BM1905" s="1904"/>
      <c r="BN1905" s="1904"/>
      <c r="BO1905" s="1313"/>
      <c r="BP1905" s="1316">
        <f t="shared" si="806"/>
        <v>0</v>
      </c>
      <c r="BQ1905" s="1305"/>
    </row>
    <row r="1906" spans="1:69" ht="15" x14ac:dyDescent="0.25">
      <c r="A1906" s="1305"/>
      <c r="B1906" s="2050"/>
      <c r="C1906" s="1928"/>
      <c r="D1906" s="1313"/>
      <c r="E1906" s="1313"/>
      <c r="F1906" s="1931"/>
      <c r="G1906" s="1313"/>
      <c r="H1906" s="1345"/>
      <c r="I1906" s="1313"/>
      <c r="J1906" s="1345"/>
      <c r="K1906" s="1313"/>
      <c r="L1906" s="2773"/>
      <c r="M1906" s="1313"/>
      <c r="N1906" s="1345"/>
      <c r="O1906" s="1313"/>
      <c r="P1906" s="1313"/>
      <c r="Q1906" s="1307"/>
      <c r="R1906" s="1313"/>
      <c r="S1906" s="1313"/>
      <c r="T1906" s="1313"/>
      <c r="U1906" s="1313"/>
      <c r="V1906" s="2466"/>
      <c r="W1906" s="1904"/>
      <c r="X1906" s="2336"/>
      <c r="Y1906" s="1904"/>
      <c r="Z1906" s="2394"/>
      <c r="AA1906" s="1904"/>
      <c r="AB1906" s="1903"/>
      <c r="AC1906" s="1904"/>
      <c r="AD1906" s="1904"/>
      <c r="AE1906" s="1904"/>
      <c r="AF1906" s="1313"/>
      <c r="AG1906" s="1313"/>
      <c r="AH1906" s="1305"/>
      <c r="AI1906" s="1313"/>
      <c r="AJ1906" s="1313"/>
      <c r="AK1906" s="1313"/>
      <c r="AL1906" s="1313"/>
      <c r="AM1906" s="1313"/>
      <c r="AN1906" s="1905"/>
      <c r="AO1906" s="1345"/>
      <c r="AP1906" s="1313"/>
      <c r="AQ1906" s="1345"/>
      <c r="AR1906" s="1313"/>
      <c r="AS1906" s="1345"/>
      <c r="AT1906" s="1313"/>
      <c r="AU1906" s="1345"/>
      <c r="AV1906" s="1313"/>
      <c r="AW1906" s="1313"/>
      <c r="AX1906" s="1313"/>
      <c r="AY1906" s="1305"/>
      <c r="AZ1906" s="1313"/>
      <c r="BA1906" s="1313"/>
      <c r="BB1906" s="1313"/>
      <c r="BC1906" s="1313"/>
      <c r="BD1906" s="1313"/>
      <c r="BE1906" s="1903"/>
      <c r="BF1906" s="1904"/>
      <c r="BG1906" s="1903"/>
      <c r="BH1906" s="1904"/>
      <c r="BI1906" s="1903"/>
      <c r="BJ1906" s="1904"/>
      <c r="BK1906" s="1313"/>
      <c r="BL1906" s="1904"/>
      <c r="BM1906" s="1904"/>
      <c r="BN1906" s="1904"/>
      <c r="BO1906" s="1313"/>
      <c r="BP1906" s="1316">
        <f t="shared" si="806"/>
        <v>0</v>
      </c>
      <c r="BQ1906" s="1305"/>
    </row>
    <row r="1907" spans="1:69" ht="15" x14ac:dyDescent="0.25">
      <c r="A1907" s="1305"/>
      <c r="B1907" s="2050"/>
      <c r="C1907" s="1928"/>
      <c r="D1907" s="1313"/>
      <c r="E1907" s="1313"/>
      <c r="F1907" s="1931"/>
      <c r="G1907" s="1313"/>
      <c r="H1907" s="1345"/>
      <c r="I1907" s="1313"/>
      <c r="J1907" s="1345"/>
      <c r="K1907" s="1313"/>
      <c r="L1907" s="2773"/>
      <c r="M1907" s="1313"/>
      <c r="N1907" s="1345"/>
      <c r="O1907" s="1313"/>
      <c r="P1907" s="1313"/>
      <c r="Q1907" s="1307"/>
      <c r="R1907" s="1313"/>
      <c r="S1907" s="1313"/>
      <c r="T1907" s="1313"/>
      <c r="U1907" s="1313"/>
      <c r="V1907" s="2466"/>
      <c r="W1907" s="1904"/>
      <c r="X1907" s="2336"/>
      <c r="Y1907" s="1904"/>
      <c r="Z1907" s="2394"/>
      <c r="AA1907" s="1904"/>
      <c r="AB1907" s="1903"/>
      <c r="AC1907" s="1904"/>
      <c r="AD1907" s="1904"/>
      <c r="AE1907" s="1904"/>
      <c r="AF1907" s="1313"/>
      <c r="AG1907" s="1313"/>
      <c r="AH1907" s="1305"/>
      <c r="AI1907" s="1313"/>
      <c r="AJ1907" s="1313"/>
      <c r="AK1907" s="1313"/>
      <c r="AL1907" s="1313"/>
      <c r="AM1907" s="1313"/>
      <c r="AN1907" s="1905"/>
      <c r="AO1907" s="1345"/>
      <c r="AP1907" s="1313"/>
      <c r="AQ1907" s="1345"/>
      <c r="AR1907" s="1313"/>
      <c r="AS1907" s="1345"/>
      <c r="AT1907" s="1313"/>
      <c r="AU1907" s="1345"/>
      <c r="AV1907" s="1313"/>
      <c r="AW1907" s="1313"/>
      <c r="AX1907" s="1313"/>
      <c r="AY1907" s="1305"/>
      <c r="AZ1907" s="1313"/>
      <c r="BA1907" s="1313"/>
      <c r="BB1907" s="1313"/>
      <c r="BC1907" s="1313"/>
      <c r="BD1907" s="1313"/>
      <c r="BE1907" s="1903"/>
      <c r="BF1907" s="1904"/>
      <c r="BG1907" s="1903"/>
      <c r="BH1907" s="1904"/>
      <c r="BI1907" s="1903"/>
      <c r="BJ1907" s="1904"/>
      <c r="BK1907" s="1313"/>
      <c r="BL1907" s="1904"/>
      <c r="BM1907" s="1904"/>
      <c r="BN1907" s="1904"/>
      <c r="BO1907" s="1313"/>
      <c r="BP1907" s="1316">
        <f t="shared" si="806"/>
        <v>0</v>
      </c>
      <c r="BQ1907" s="1305"/>
    </row>
    <row r="1908" spans="1:69" ht="15" x14ac:dyDescent="0.25">
      <c r="A1908" s="1305"/>
      <c r="B1908" s="2050"/>
      <c r="C1908" s="1928"/>
      <c r="D1908" s="1313"/>
      <c r="E1908" s="1313"/>
      <c r="F1908" s="1931"/>
      <c r="G1908" s="1313"/>
      <c r="H1908" s="1345"/>
      <c r="I1908" s="1313"/>
      <c r="J1908" s="1345"/>
      <c r="K1908" s="1313"/>
      <c r="L1908" s="2773"/>
      <c r="M1908" s="1313"/>
      <c r="N1908" s="1345"/>
      <c r="O1908" s="1313"/>
      <c r="P1908" s="1313"/>
      <c r="Q1908" s="1307"/>
      <c r="R1908" s="1313"/>
      <c r="S1908" s="1313"/>
      <c r="T1908" s="1313"/>
      <c r="U1908" s="1313"/>
      <c r="V1908" s="2466"/>
      <c r="W1908" s="1904"/>
      <c r="X1908" s="2336"/>
      <c r="Y1908" s="1904"/>
      <c r="Z1908" s="2394"/>
      <c r="AA1908" s="1904"/>
      <c r="AB1908" s="1903"/>
      <c r="AC1908" s="1904"/>
      <c r="AD1908" s="1904"/>
      <c r="AE1908" s="1904"/>
      <c r="AF1908" s="1313"/>
      <c r="AG1908" s="1313"/>
      <c r="AH1908" s="1305"/>
      <c r="AI1908" s="1313"/>
      <c r="AJ1908" s="1313"/>
      <c r="AK1908" s="1313"/>
      <c r="AL1908" s="1313"/>
      <c r="AM1908" s="1313"/>
      <c r="AN1908" s="1905"/>
      <c r="AO1908" s="1345"/>
      <c r="AP1908" s="1313"/>
      <c r="AQ1908" s="1345"/>
      <c r="AR1908" s="1313"/>
      <c r="AS1908" s="1345"/>
      <c r="AT1908" s="1313"/>
      <c r="AU1908" s="1345"/>
      <c r="AV1908" s="1313"/>
      <c r="AW1908" s="1313"/>
      <c r="AX1908" s="1313"/>
      <c r="AY1908" s="1305"/>
      <c r="AZ1908" s="1313"/>
      <c r="BA1908" s="1313"/>
      <c r="BB1908" s="1313"/>
      <c r="BC1908" s="1313"/>
      <c r="BD1908" s="1313"/>
      <c r="BE1908" s="1903"/>
      <c r="BF1908" s="1904"/>
      <c r="BG1908" s="1903"/>
      <c r="BH1908" s="1904"/>
      <c r="BI1908" s="1903"/>
      <c r="BJ1908" s="1904"/>
      <c r="BK1908" s="1313"/>
      <c r="BL1908" s="1904"/>
      <c r="BM1908" s="1904"/>
      <c r="BN1908" s="1904"/>
      <c r="BO1908" s="1313"/>
      <c r="BP1908" s="1316">
        <f t="shared" si="806"/>
        <v>0</v>
      </c>
      <c r="BQ1908" s="1305"/>
    </row>
    <row r="1909" spans="1:69" ht="15" x14ac:dyDescent="0.25">
      <c r="A1909" s="1305"/>
      <c r="B1909" s="2050"/>
      <c r="C1909" s="1928"/>
      <c r="D1909" s="1313"/>
      <c r="E1909" s="1313"/>
      <c r="F1909" s="1931"/>
      <c r="G1909" s="1313"/>
      <c r="H1909" s="1345"/>
      <c r="I1909" s="1313"/>
      <c r="J1909" s="1345"/>
      <c r="K1909" s="1313"/>
      <c r="L1909" s="2773"/>
      <c r="M1909" s="1313"/>
      <c r="N1909" s="1345"/>
      <c r="O1909" s="1313"/>
      <c r="P1909" s="1313"/>
      <c r="Q1909" s="1307"/>
      <c r="R1909" s="1313"/>
      <c r="S1909" s="1313"/>
      <c r="T1909" s="1313"/>
      <c r="U1909" s="1313"/>
      <c r="V1909" s="2466"/>
      <c r="W1909" s="1904"/>
      <c r="X1909" s="2336"/>
      <c r="Y1909" s="1904"/>
      <c r="Z1909" s="2394"/>
      <c r="AA1909" s="1904"/>
      <c r="AB1909" s="1903"/>
      <c r="AC1909" s="1904"/>
      <c r="AD1909" s="1904"/>
      <c r="AE1909" s="1904"/>
      <c r="AF1909" s="1313"/>
      <c r="AG1909" s="1313"/>
      <c r="AH1909" s="1305"/>
      <c r="AI1909" s="1313"/>
      <c r="AJ1909" s="1313"/>
      <c r="AK1909" s="1313"/>
      <c r="AL1909" s="1313"/>
      <c r="AM1909" s="1313"/>
      <c r="AN1909" s="1905"/>
      <c r="AO1909" s="1345"/>
      <c r="AP1909" s="1313"/>
      <c r="AQ1909" s="1345"/>
      <c r="AR1909" s="1313"/>
      <c r="AS1909" s="1345"/>
      <c r="AT1909" s="1313"/>
      <c r="AU1909" s="1345"/>
      <c r="AV1909" s="1313"/>
      <c r="AW1909" s="1313"/>
      <c r="AX1909" s="1313"/>
      <c r="AY1909" s="1305"/>
      <c r="AZ1909" s="1313"/>
      <c r="BA1909" s="1313"/>
      <c r="BB1909" s="1313"/>
      <c r="BC1909" s="1313"/>
      <c r="BD1909" s="1313"/>
      <c r="BE1909" s="1903"/>
      <c r="BF1909" s="1904"/>
      <c r="BG1909" s="1903"/>
      <c r="BH1909" s="1904"/>
      <c r="BI1909" s="1903"/>
      <c r="BJ1909" s="1904"/>
      <c r="BK1909" s="1313"/>
      <c r="BL1909" s="1904"/>
      <c r="BM1909" s="1904"/>
      <c r="BN1909" s="1904"/>
      <c r="BO1909" s="1313"/>
      <c r="BP1909" s="1316">
        <f t="shared" si="806"/>
        <v>0</v>
      </c>
      <c r="BQ1909" s="1305"/>
    </row>
    <row r="1910" spans="1:69" ht="15" x14ac:dyDescent="0.25">
      <c r="A1910" s="1305"/>
      <c r="B1910" s="2050"/>
      <c r="C1910" s="1928"/>
      <c r="D1910" s="1313"/>
      <c r="E1910" s="1313"/>
      <c r="F1910" s="1931"/>
      <c r="G1910" s="1313"/>
      <c r="H1910" s="1345"/>
      <c r="I1910" s="1313"/>
      <c r="J1910" s="1345"/>
      <c r="K1910" s="1313"/>
      <c r="L1910" s="2773"/>
      <c r="M1910" s="1313"/>
      <c r="N1910" s="1345"/>
      <c r="O1910" s="1313"/>
      <c r="P1910" s="1313"/>
      <c r="Q1910" s="1307"/>
      <c r="R1910" s="1313"/>
      <c r="S1910" s="1313"/>
      <c r="T1910" s="1313"/>
      <c r="U1910" s="1313"/>
      <c r="V1910" s="2466"/>
      <c r="W1910" s="1904"/>
      <c r="X1910" s="2336"/>
      <c r="Y1910" s="1904"/>
      <c r="Z1910" s="2394"/>
      <c r="AA1910" s="1904"/>
      <c r="AB1910" s="1903"/>
      <c r="AC1910" s="1904"/>
      <c r="AD1910" s="1904"/>
      <c r="AE1910" s="1904"/>
      <c r="AF1910" s="1313"/>
      <c r="AG1910" s="1313"/>
      <c r="AH1910" s="1305"/>
      <c r="AI1910" s="1313"/>
      <c r="AJ1910" s="1313"/>
      <c r="AK1910" s="1313"/>
      <c r="AL1910" s="1313"/>
      <c r="AM1910" s="1313"/>
      <c r="AN1910" s="1905"/>
      <c r="AO1910" s="1345"/>
      <c r="AP1910" s="1313"/>
      <c r="AQ1910" s="1345"/>
      <c r="AR1910" s="1313"/>
      <c r="AS1910" s="1345"/>
      <c r="AT1910" s="1313"/>
      <c r="AU1910" s="1345"/>
      <c r="AV1910" s="1313"/>
      <c r="AW1910" s="1313"/>
      <c r="AX1910" s="1313"/>
      <c r="AY1910" s="1305"/>
      <c r="AZ1910" s="1313"/>
      <c r="BA1910" s="1313"/>
      <c r="BB1910" s="1313"/>
      <c r="BC1910" s="1313"/>
      <c r="BD1910" s="1313"/>
      <c r="BE1910" s="1903"/>
      <c r="BF1910" s="1904"/>
      <c r="BG1910" s="1903"/>
      <c r="BH1910" s="1904"/>
      <c r="BI1910" s="1903"/>
      <c r="BJ1910" s="1904"/>
      <c r="BK1910" s="1313"/>
      <c r="BL1910" s="1904"/>
      <c r="BM1910" s="1904"/>
      <c r="BN1910" s="1904"/>
      <c r="BO1910" s="1313"/>
      <c r="BP1910" s="1316">
        <f t="shared" si="806"/>
        <v>0</v>
      </c>
      <c r="BQ1910" s="1305"/>
    </row>
    <row r="1911" spans="1:69" ht="15" x14ac:dyDescent="0.25">
      <c r="A1911" s="1305"/>
      <c r="B1911" s="2050"/>
      <c r="C1911" s="1928"/>
      <c r="D1911" s="1313"/>
      <c r="E1911" s="1313"/>
      <c r="F1911" s="1931"/>
      <c r="G1911" s="1313"/>
      <c r="H1911" s="1345"/>
      <c r="I1911" s="1313"/>
      <c r="J1911" s="1345"/>
      <c r="K1911" s="1313"/>
      <c r="L1911" s="2773"/>
      <c r="M1911" s="1313"/>
      <c r="N1911" s="1345"/>
      <c r="O1911" s="1313"/>
      <c r="P1911" s="1313"/>
      <c r="Q1911" s="1307"/>
      <c r="R1911" s="1313"/>
      <c r="S1911" s="1313"/>
      <c r="T1911" s="1313"/>
      <c r="U1911" s="1313"/>
      <c r="V1911" s="2466"/>
      <c r="W1911" s="1904"/>
      <c r="X1911" s="2336"/>
      <c r="Y1911" s="1904"/>
      <c r="Z1911" s="2394"/>
      <c r="AA1911" s="1904"/>
      <c r="AB1911" s="1903"/>
      <c r="AC1911" s="1904"/>
      <c r="AD1911" s="1904"/>
      <c r="AE1911" s="1904"/>
      <c r="AF1911" s="1313"/>
      <c r="AG1911" s="1313"/>
      <c r="AH1911" s="1305"/>
      <c r="AI1911" s="1313"/>
      <c r="AJ1911" s="1313"/>
      <c r="AK1911" s="1313"/>
      <c r="AL1911" s="1313"/>
      <c r="AM1911" s="1313"/>
      <c r="AN1911" s="1905"/>
      <c r="AO1911" s="1345"/>
      <c r="AP1911" s="1313"/>
      <c r="AQ1911" s="1345"/>
      <c r="AR1911" s="1313"/>
      <c r="AS1911" s="1345"/>
      <c r="AT1911" s="1313"/>
      <c r="AU1911" s="1345"/>
      <c r="AV1911" s="1313"/>
      <c r="AW1911" s="1313"/>
      <c r="AX1911" s="1313"/>
      <c r="AY1911" s="1305"/>
      <c r="AZ1911" s="1313"/>
      <c r="BA1911" s="1313"/>
      <c r="BB1911" s="1313"/>
      <c r="BC1911" s="1313"/>
      <c r="BD1911" s="1313"/>
      <c r="BE1911" s="1903"/>
      <c r="BF1911" s="1904"/>
      <c r="BG1911" s="1903"/>
      <c r="BH1911" s="1904"/>
      <c r="BI1911" s="1903"/>
      <c r="BJ1911" s="1904"/>
      <c r="BK1911" s="1313"/>
      <c r="BL1911" s="1904"/>
      <c r="BM1911" s="1904"/>
      <c r="BN1911" s="1904"/>
      <c r="BO1911" s="1313"/>
      <c r="BP1911" s="1316">
        <f t="shared" si="806"/>
        <v>0</v>
      </c>
      <c r="BQ1911" s="1305"/>
    </row>
    <row r="1912" spans="1:69" ht="15" x14ac:dyDescent="0.25">
      <c r="A1912" s="1305"/>
      <c r="B1912" s="2050"/>
      <c r="C1912" s="1928"/>
      <c r="D1912" s="1313"/>
      <c r="E1912" s="1313"/>
      <c r="F1912" s="1931"/>
      <c r="G1912" s="1313"/>
      <c r="H1912" s="1345"/>
      <c r="I1912" s="1313"/>
      <c r="J1912" s="1345"/>
      <c r="K1912" s="1313"/>
      <c r="L1912" s="2773"/>
      <c r="M1912" s="1313"/>
      <c r="N1912" s="1345"/>
      <c r="O1912" s="1313"/>
      <c r="P1912" s="1313"/>
      <c r="Q1912" s="1307"/>
      <c r="R1912" s="1313"/>
      <c r="S1912" s="1313"/>
      <c r="T1912" s="1313"/>
      <c r="U1912" s="1313"/>
      <c r="V1912" s="2466"/>
      <c r="W1912" s="1904"/>
      <c r="X1912" s="2336"/>
      <c r="Y1912" s="1904"/>
      <c r="Z1912" s="2394"/>
      <c r="AA1912" s="1904"/>
      <c r="AB1912" s="1903"/>
      <c r="AC1912" s="1904"/>
      <c r="AD1912" s="1904"/>
      <c r="AE1912" s="1904"/>
      <c r="AF1912" s="1313"/>
      <c r="AG1912" s="1313"/>
      <c r="AH1912" s="1305"/>
      <c r="AI1912" s="1313"/>
      <c r="AJ1912" s="1313"/>
      <c r="AK1912" s="1313"/>
      <c r="AL1912" s="1313"/>
      <c r="AM1912" s="1313"/>
      <c r="AN1912" s="1905"/>
      <c r="AO1912" s="1345"/>
      <c r="AP1912" s="1313"/>
      <c r="AQ1912" s="1345"/>
      <c r="AR1912" s="1313"/>
      <c r="AS1912" s="1345"/>
      <c r="AT1912" s="1313"/>
      <c r="AU1912" s="1345"/>
      <c r="AV1912" s="1313"/>
      <c r="AW1912" s="1313"/>
      <c r="AX1912" s="1313"/>
      <c r="AY1912" s="1305"/>
      <c r="AZ1912" s="1313"/>
      <c r="BA1912" s="1313"/>
      <c r="BB1912" s="1313"/>
      <c r="BC1912" s="1313"/>
      <c r="BD1912" s="1313"/>
      <c r="BE1912" s="1903"/>
      <c r="BF1912" s="1904"/>
      <c r="BG1912" s="1903"/>
      <c r="BH1912" s="1904"/>
      <c r="BI1912" s="1903"/>
      <c r="BJ1912" s="1904"/>
      <c r="BK1912" s="1313"/>
      <c r="BL1912" s="1904"/>
      <c r="BM1912" s="1904"/>
      <c r="BN1912" s="1904"/>
      <c r="BO1912" s="1313"/>
      <c r="BP1912" s="1316">
        <f t="shared" si="806"/>
        <v>0</v>
      </c>
      <c r="BQ1912" s="1305"/>
    </row>
    <row r="1913" spans="1:69" ht="15" x14ac:dyDescent="0.25">
      <c r="A1913" s="1305"/>
      <c r="B1913" s="2050"/>
      <c r="C1913" s="1928"/>
      <c r="D1913" s="1313"/>
      <c r="E1913" s="1313"/>
      <c r="F1913" s="1931"/>
      <c r="G1913" s="1313"/>
      <c r="H1913" s="1345"/>
      <c r="I1913" s="1313"/>
      <c r="J1913" s="1345"/>
      <c r="K1913" s="1313"/>
      <c r="L1913" s="2773"/>
      <c r="M1913" s="1313"/>
      <c r="N1913" s="1345"/>
      <c r="O1913" s="1313"/>
      <c r="P1913" s="1313"/>
      <c r="Q1913" s="1307"/>
      <c r="R1913" s="1313"/>
      <c r="S1913" s="1313"/>
      <c r="T1913" s="1313"/>
      <c r="U1913" s="1313"/>
      <c r="V1913" s="2466"/>
      <c r="W1913" s="1904"/>
      <c r="X1913" s="2336"/>
      <c r="Y1913" s="1904"/>
      <c r="Z1913" s="2394"/>
      <c r="AA1913" s="1904"/>
      <c r="AB1913" s="1903"/>
      <c r="AC1913" s="1904"/>
      <c r="AD1913" s="1904"/>
      <c r="AE1913" s="1904"/>
      <c r="AF1913" s="1313"/>
      <c r="AG1913" s="1313"/>
      <c r="AH1913" s="1305"/>
      <c r="AI1913" s="1313"/>
      <c r="AJ1913" s="1313"/>
      <c r="AK1913" s="1313"/>
      <c r="AL1913" s="1313"/>
      <c r="AM1913" s="1313"/>
      <c r="AN1913" s="1905"/>
      <c r="AO1913" s="1345"/>
      <c r="AP1913" s="1313"/>
      <c r="AQ1913" s="1345"/>
      <c r="AR1913" s="1313"/>
      <c r="AS1913" s="1345"/>
      <c r="AT1913" s="1313"/>
      <c r="AU1913" s="1345"/>
      <c r="AV1913" s="1313"/>
      <c r="AW1913" s="1313"/>
      <c r="AX1913" s="1313"/>
      <c r="AY1913" s="1305"/>
      <c r="AZ1913" s="1313"/>
      <c r="BA1913" s="1313"/>
      <c r="BB1913" s="1313"/>
      <c r="BC1913" s="1313"/>
      <c r="BD1913" s="1313"/>
      <c r="BE1913" s="1903"/>
      <c r="BF1913" s="1904"/>
      <c r="BG1913" s="1903"/>
      <c r="BH1913" s="1904"/>
      <c r="BI1913" s="1903"/>
      <c r="BJ1913" s="1904"/>
      <c r="BK1913" s="1313"/>
      <c r="BL1913" s="1904"/>
      <c r="BM1913" s="1904"/>
      <c r="BN1913" s="1904"/>
      <c r="BO1913" s="1313"/>
      <c r="BP1913" s="1316">
        <f t="shared" si="806"/>
        <v>0</v>
      </c>
      <c r="BQ1913" s="1305"/>
    </row>
    <row r="1914" spans="1:69" ht="15" x14ac:dyDescent="0.25">
      <c r="A1914" s="1305"/>
      <c r="B1914" s="2050"/>
      <c r="C1914" s="1928"/>
      <c r="D1914" s="1313"/>
      <c r="E1914" s="1313"/>
      <c r="F1914" s="1931"/>
      <c r="G1914" s="1313"/>
      <c r="H1914" s="1345"/>
      <c r="I1914" s="1313"/>
      <c r="J1914" s="1345"/>
      <c r="K1914" s="1313"/>
      <c r="L1914" s="2773"/>
      <c r="M1914" s="1313"/>
      <c r="N1914" s="1345"/>
      <c r="O1914" s="1313"/>
      <c r="P1914" s="1313"/>
      <c r="Q1914" s="1307"/>
      <c r="R1914" s="1313"/>
      <c r="S1914" s="1313"/>
      <c r="T1914" s="1313"/>
      <c r="U1914" s="1313"/>
      <c r="V1914" s="2466"/>
      <c r="W1914" s="1904"/>
      <c r="X1914" s="2336"/>
      <c r="Y1914" s="1904"/>
      <c r="Z1914" s="2394"/>
      <c r="AA1914" s="1904"/>
      <c r="AB1914" s="1903"/>
      <c r="AC1914" s="1904"/>
      <c r="AD1914" s="1904"/>
      <c r="AE1914" s="1904"/>
      <c r="AF1914" s="1313"/>
      <c r="AG1914" s="1313"/>
      <c r="AH1914" s="1305"/>
      <c r="AI1914" s="1313"/>
      <c r="AJ1914" s="1313"/>
      <c r="AK1914" s="1313"/>
      <c r="AL1914" s="1313"/>
      <c r="AM1914" s="1313"/>
      <c r="AN1914" s="1905"/>
      <c r="AO1914" s="1345"/>
      <c r="AP1914" s="1313"/>
      <c r="AQ1914" s="1345"/>
      <c r="AR1914" s="1313"/>
      <c r="AS1914" s="1345"/>
      <c r="AT1914" s="1313"/>
      <c r="AU1914" s="1345"/>
      <c r="AV1914" s="1313"/>
      <c r="AW1914" s="1313"/>
      <c r="AX1914" s="1313"/>
      <c r="AY1914" s="1305"/>
      <c r="AZ1914" s="1313"/>
      <c r="BA1914" s="1313"/>
      <c r="BB1914" s="1313"/>
      <c r="BC1914" s="1313"/>
      <c r="BD1914" s="1313"/>
      <c r="BE1914" s="1903"/>
      <c r="BF1914" s="1904"/>
      <c r="BG1914" s="1903"/>
      <c r="BH1914" s="1904"/>
      <c r="BI1914" s="1903"/>
      <c r="BJ1914" s="1904"/>
      <c r="BK1914" s="1313"/>
      <c r="BL1914" s="1904"/>
      <c r="BM1914" s="1904"/>
      <c r="BN1914" s="1904"/>
      <c r="BO1914" s="1313"/>
      <c r="BP1914" s="1316">
        <f t="shared" si="806"/>
        <v>0</v>
      </c>
      <c r="BQ1914" s="1305"/>
    </row>
    <row r="1915" spans="1:69" ht="15" x14ac:dyDescent="0.25">
      <c r="A1915" s="1305"/>
      <c r="B1915" s="2050"/>
      <c r="C1915" s="1928"/>
      <c r="D1915" s="1313"/>
      <c r="E1915" s="1313"/>
      <c r="F1915" s="1931"/>
      <c r="G1915" s="1313"/>
      <c r="H1915" s="1345"/>
      <c r="I1915" s="1313"/>
      <c r="J1915" s="1345"/>
      <c r="K1915" s="1313"/>
      <c r="L1915" s="2773"/>
      <c r="M1915" s="1313"/>
      <c r="N1915" s="1345"/>
      <c r="O1915" s="1313"/>
      <c r="P1915" s="1313"/>
      <c r="Q1915" s="1307"/>
      <c r="R1915" s="1313"/>
      <c r="S1915" s="1313"/>
      <c r="T1915" s="1313"/>
      <c r="U1915" s="1313"/>
      <c r="V1915" s="2466"/>
      <c r="W1915" s="1904"/>
      <c r="X1915" s="2336"/>
      <c r="Y1915" s="1904"/>
      <c r="Z1915" s="2394"/>
      <c r="AA1915" s="1904"/>
      <c r="AB1915" s="1903"/>
      <c r="AC1915" s="1904"/>
      <c r="AD1915" s="1904"/>
      <c r="AE1915" s="1904"/>
      <c r="AF1915" s="1313"/>
      <c r="AG1915" s="1313"/>
      <c r="AH1915" s="1305"/>
      <c r="AI1915" s="1313"/>
      <c r="AJ1915" s="1313"/>
      <c r="AK1915" s="1313"/>
      <c r="AL1915" s="1313"/>
      <c r="AM1915" s="1313"/>
      <c r="AN1915" s="1905"/>
      <c r="AO1915" s="1345"/>
      <c r="AP1915" s="1313"/>
      <c r="AQ1915" s="1345"/>
      <c r="AR1915" s="1313"/>
      <c r="AS1915" s="1345"/>
      <c r="AT1915" s="1313"/>
      <c r="AU1915" s="1345"/>
      <c r="AV1915" s="1313"/>
      <c r="AW1915" s="1313"/>
      <c r="AX1915" s="1313"/>
      <c r="AY1915" s="1305"/>
      <c r="AZ1915" s="1313"/>
      <c r="BA1915" s="1313"/>
      <c r="BB1915" s="1313"/>
      <c r="BC1915" s="1313"/>
      <c r="BD1915" s="1313"/>
      <c r="BE1915" s="1903"/>
      <c r="BF1915" s="1904"/>
      <c r="BG1915" s="1903"/>
      <c r="BH1915" s="1904"/>
      <c r="BI1915" s="1903"/>
      <c r="BJ1915" s="1904"/>
      <c r="BK1915" s="1313"/>
      <c r="BL1915" s="1904"/>
      <c r="BM1915" s="1904"/>
      <c r="BN1915" s="1904"/>
      <c r="BO1915" s="1313"/>
      <c r="BP1915" s="1316">
        <f t="shared" si="806"/>
        <v>0</v>
      </c>
      <c r="BQ1915" s="1305"/>
    </row>
    <row r="1916" spans="1:69" ht="15" x14ac:dyDescent="0.25">
      <c r="A1916" s="1305"/>
      <c r="B1916" s="2050"/>
      <c r="C1916" s="1928"/>
      <c r="D1916" s="1313"/>
      <c r="E1916" s="1313"/>
      <c r="F1916" s="1931"/>
      <c r="G1916" s="1313"/>
      <c r="H1916" s="1345"/>
      <c r="I1916" s="1313"/>
      <c r="J1916" s="1345"/>
      <c r="K1916" s="1313"/>
      <c r="L1916" s="2773"/>
      <c r="M1916" s="1313"/>
      <c r="N1916" s="1345"/>
      <c r="O1916" s="1313"/>
      <c r="P1916" s="1313"/>
      <c r="Q1916" s="1307"/>
      <c r="R1916" s="1313"/>
      <c r="S1916" s="1313"/>
      <c r="T1916" s="1313"/>
      <c r="U1916" s="1313"/>
      <c r="V1916" s="2466"/>
      <c r="W1916" s="1904"/>
      <c r="X1916" s="2336"/>
      <c r="Y1916" s="1904"/>
      <c r="Z1916" s="2394"/>
      <c r="AA1916" s="1904"/>
      <c r="AB1916" s="1903"/>
      <c r="AC1916" s="1904"/>
      <c r="AD1916" s="1904"/>
      <c r="AE1916" s="1904"/>
      <c r="AF1916" s="1313"/>
      <c r="AG1916" s="1313"/>
      <c r="AH1916" s="1305"/>
      <c r="AI1916" s="1313"/>
      <c r="AJ1916" s="1313"/>
      <c r="AK1916" s="1313"/>
      <c r="AL1916" s="1313"/>
      <c r="AM1916" s="1313"/>
      <c r="AN1916" s="1905"/>
      <c r="AO1916" s="1345"/>
      <c r="AP1916" s="1313"/>
      <c r="AQ1916" s="1345"/>
      <c r="AR1916" s="1313"/>
      <c r="AS1916" s="1345"/>
      <c r="AT1916" s="1313"/>
      <c r="AU1916" s="1345"/>
      <c r="AV1916" s="1313"/>
      <c r="AW1916" s="1313"/>
      <c r="AX1916" s="1313"/>
      <c r="AY1916" s="1305"/>
      <c r="AZ1916" s="1313"/>
      <c r="BA1916" s="1313"/>
      <c r="BB1916" s="1313"/>
      <c r="BC1916" s="1313"/>
      <c r="BD1916" s="1313"/>
      <c r="BE1916" s="1903"/>
      <c r="BF1916" s="1904"/>
      <c r="BG1916" s="1903"/>
      <c r="BH1916" s="1904"/>
      <c r="BI1916" s="1903"/>
      <c r="BJ1916" s="1904"/>
      <c r="BK1916" s="1313"/>
      <c r="BL1916" s="1904"/>
      <c r="BM1916" s="1904"/>
      <c r="BN1916" s="1904"/>
      <c r="BO1916" s="1313"/>
      <c r="BP1916" s="1316">
        <f t="shared" si="806"/>
        <v>0</v>
      </c>
      <c r="BQ1916" s="1305"/>
    </row>
    <row r="1917" spans="1:69" ht="15" x14ac:dyDescent="0.25">
      <c r="A1917" s="1305"/>
      <c r="B1917" s="2050"/>
      <c r="C1917" s="1928"/>
      <c r="D1917" s="1313"/>
      <c r="E1917" s="1313"/>
      <c r="F1917" s="1931"/>
      <c r="G1917" s="1313"/>
      <c r="H1917" s="1345"/>
      <c r="I1917" s="1313"/>
      <c r="J1917" s="1345"/>
      <c r="K1917" s="1313"/>
      <c r="L1917" s="2773"/>
      <c r="M1917" s="1313"/>
      <c r="N1917" s="1345"/>
      <c r="O1917" s="1313"/>
      <c r="P1917" s="1313"/>
      <c r="Q1917" s="1307"/>
      <c r="R1917" s="1313"/>
      <c r="S1917" s="1313"/>
      <c r="T1917" s="1313"/>
      <c r="U1917" s="1313"/>
      <c r="V1917" s="2466"/>
      <c r="W1917" s="1904"/>
      <c r="X1917" s="2336"/>
      <c r="Y1917" s="1904"/>
      <c r="Z1917" s="2394"/>
      <c r="AA1917" s="1904"/>
      <c r="AB1917" s="1903"/>
      <c r="AC1917" s="1904"/>
      <c r="AD1917" s="1904"/>
      <c r="AE1917" s="1904"/>
      <c r="AF1917" s="1313"/>
      <c r="AG1917" s="1313"/>
      <c r="AH1917" s="1305"/>
      <c r="AI1917" s="1313"/>
      <c r="AJ1917" s="1313"/>
      <c r="AK1917" s="1313"/>
      <c r="AL1917" s="1313"/>
      <c r="AM1917" s="1313"/>
      <c r="AN1917" s="1905"/>
      <c r="AO1917" s="1345"/>
      <c r="AP1917" s="1313"/>
      <c r="AQ1917" s="1345"/>
      <c r="AR1917" s="1313"/>
      <c r="AS1917" s="1345"/>
      <c r="AT1917" s="1313"/>
      <c r="AU1917" s="1345"/>
      <c r="AV1917" s="1313"/>
      <c r="AW1917" s="1313"/>
      <c r="AX1917" s="1313"/>
      <c r="AY1917" s="1305"/>
      <c r="AZ1917" s="1313"/>
      <c r="BA1917" s="1313"/>
      <c r="BB1917" s="1313"/>
      <c r="BC1917" s="1313"/>
      <c r="BD1917" s="1313"/>
      <c r="BE1917" s="1903"/>
      <c r="BF1917" s="1904"/>
      <c r="BG1917" s="1903"/>
      <c r="BH1917" s="1904"/>
      <c r="BI1917" s="1903"/>
      <c r="BJ1917" s="1904"/>
      <c r="BK1917" s="1313"/>
      <c r="BL1917" s="1904"/>
      <c r="BM1917" s="1904"/>
      <c r="BN1917" s="1904"/>
      <c r="BO1917" s="1313"/>
      <c r="BP1917" s="1316">
        <f t="shared" si="806"/>
        <v>0</v>
      </c>
      <c r="BQ1917" s="1305"/>
    </row>
    <row r="1918" spans="1:69" ht="15" x14ac:dyDescent="0.25">
      <c r="A1918" s="1305"/>
      <c r="B1918" s="2050"/>
      <c r="C1918" s="1928"/>
      <c r="D1918" s="1313"/>
      <c r="E1918" s="1313"/>
      <c r="F1918" s="1931"/>
      <c r="G1918" s="1313"/>
      <c r="H1918" s="1345"/>
      <c r="I1918" s="1313"/>
      <c r="J1918" s="1345"/>
      <c r="K1918" s="1313"/>
      <c r="L1918" s="2773"/>
      <c r="M1918" s="1313"/>
      <c r="N1918" s="1345"/>
      <c r="O1918" s="1313"/>
      <c r="P1918" s="1313"/>
      <c r="Q1918" s="1307"/>
      <c r="R1918" s="1313"/>
      <c r="S1918" s="1313"/>
      <c r="T1918" s="1313"/>
      <c r="U1918" s="1313"/>
      <c r="V1918" s="2466"/>
      <c r="W1918" s="1904"/>
      <c r="X1918" s="2336"/>
      <c r="Y1918" s="1904"/>
      <c r="Z1918" s="2394"/>
      <c r="AA1918" s="1904"/>
      <c r="AB1918" s="1903"/>
      <c r="AC1918" s="1904"/>
      <c r="AD1918" s="1904"/>
      <c r="AE1918" s="1904"/>
      <c r="AF1918" s="1313"/>
      <c r="AG1918" s="1313"/>
      <c r="AH1918" s="1305"/>
      <c r="AI1918" s="1313"/>
      <c r="AJ1918" s="1313"/>
      <c r="AK1918" s="1313"/>
      <c r="AL1918" s="1313"/>
      <c r="AM1918" s="1313"/>
      <c r="AN1918" s="1905"/>
      <c r="AO1918" s="1345"/>
      <c r="AP1918" s="1313"/>
      <c r="AQ1918" s="1345"/>
      <c r="AR1918" s="1313"/>
      <c r="AS1918" s="1345"/>
      <c r="AT1918" s="1313"/>
      <c r="AU1918" s="1345"/>
      <c r="AV1918" s="1313"/>
      <c r="AW1918" s="1313"/>
      <c r="AX1918" s="1313"/>
      <c r="AY1918" s="1305"/>
      <c r="AZ1918" s="1313"/>
      <c r="BA1918" s="1313"/>
      <c r="BB1918" s="1313"/>
      <c r="BC1918" s="1313"/>
      <c r="BD1918" s="1313"/>
      <c r="BE1918" s="1903"/>
      <c r="BF1918" s="1904"/>
      <c r="BG1918" s="1903"/>
      <c r="BH1918" s="1904"/>
      <c r="BI1918" s="1903"/>
      <c r="BJ1918" s="1904"/>
      <c r="BK1918" s="1313"/>
      <c r="BL1918" s="1904"/>
      <c r="BM1918" s="1904"/>
      <c r="BN1918" s="1904"/>
      <c r="BO1918" s="1313"/>
      <c r="BP1918" s="1316">
        <f t="shared" si="806"/>
        <v>0</v>
      </c>
      <c r="BQ1918" s="1305"/>
    </row>
    <row r="1919" spans="1:69" ht="15" x14ac:dyDescent="0.25">
      <c r="A1919" s="1305"/>
      <c r="B1919" s="2050"/>
      <c r="C1919" s="1928"/>
      <c r="D1919" s="1313"/>
      <c r="E1919" s="1313"/>
      <c r="F1919" s="1931"/>
      <c r="G1919" s="1313"/>
      <c r="H1919" s="1345"/>
      <c r="I1919" s="1313"/>
      <c r="J1919" s="1345"/>
      <c r="K1919" s="1313"/>
      <c r="L1919" s="2773"/>
      <c r="M1919" s="1313"/>
      <c r="N1919" s="1345"/>
      <c r="O1919" s="1313"/>
      <c r="P1919" s="1313"/>
      <c r="Q1919" s="1307"/>
      <c r="R1919" s="1313"/>
      <c r="S1919" s="1313"/>
      <c r="T1919" s="1313"/>
      <c r="U1919" s="1313"/>
      <c r="V1919" s="2466"/>
      <c r="W1919" s="1904"/>
      <c r="X1919" s="2336"/>
      <c r="Y1919" s="1904"/>
      <c r="Z1919" s="2394"/>
      <c r="AA1919" s="1904"/>
      <c r="AB1919" s="1903"/>
      <c r="AC1919" s="1904"/>
      <c r="AD1919" s="1904"/>
      <c r="AE1919" s="1904"/>
      <c r="AF1919" s="1313"/>
      <c r="AG1919" s="1313"/>
      <c r="AH1919" s="1305"/>
      <c r="AI1919" s="1313"/>
      <c r="AJ1919" s="1313"/>
      <c r="AK1919" s="1313"/>
      <c r="AL1919" s="1313"/>
      <c r="AM1919" s="1313"/>
      <c r="AN1919" s="1905"/>
      <c r="AO1919" s="1345"/>
      <c r="AP1919" s="1313"/>
      <c r="AQ1919" s="1345"/>
      <c r="AR1919" s="1313"/>
      <c r="AS1919" s="1345"/>
      <c r="AT1919" s="1313"/>
      <c r="AU1919" s="1345"/>
      <c r="AV1919" s="1313"/>
      <c r="AW1919" s="1313"/>
      <c r="AX1919" s="1313"/>
      <c r="AY1919" s="1305"/>
      <c r="AZ1919" s="1313"/>
      <c r="BA1919" s="1313"/>
      <c r="BB1919" s="1313"/>
      <c r="BC1919" s="1313"/>
      <c r="BD1919" s="1313"/>
      <c r="BE1919" s="1903"/>
      <c r="BF1919" s="1904"/>
      <c r="BG1919" s="1903"/>
      <c r="BH1919" s="1904"/>
      <c r="BI1919" s="1903"/>
      <c r="BJ1919" s="1904"/>
      <c r="BK1919" s="1313"/>
      <c r="BL1919" s="1904"/>
      <c r="BM1919" s="1904"/>
      <c r="BN1919" s="1904"/>
      <c r="BO1919" s="1313"/>
      <c r="BP1919" s="1316">
        <f t="shared" si="806"/>
        <v>0</v>
      </c>
      <c r="BQ1919" s="1305"/>
    </row>
    <row r="1920" spans="1:69" ht="15" x14ac:dyDescent="0.25">
      <c r="A1920" s="1305"/>
      <c r="B1920" s="2050"/>
      <c r="C1920" s="1928"/>
      <c r="D1920" s="1313"/>
      <c r="E1920" s="1313"/>
      <c r="F1920" s="1931"/>
      <c r="G1920" s="1313"/>
      <c r="H1920" s="1345"/>
      <c r="I1920" s="1313"/>
      <c r="J1920" s="1345"/>
      <c r="K1920" s="1313"/>
      <c r="L1920" s="2773"/>
      <c r="M1920" s="1313"/>
      <c r="N1920" s="1345"/>
      <c r="O1920" s="1313"/>
      <c r="P1920" s="1313"/>
      <c r="Q1920" s="1307"/>
      <c r="R1920" s="1313"/>
      <c r="S1920" s="1313"/>
      <c r="T1920" s="1313"/>
      <c r="U1920" s="1313"/>
      <c r="V1920" s="2466"/>
      <c r="W1920" s="1904"/>
      <c r="X1920" s="2336"/>
      <c r="Y1920" s="1904"/>
      <c r="Z1920" s="2394"/>
      <c r="AA1920" s="1904"/>
      <c r="AB1920" s="1903"/>
      <c r="AC1920" s="1904"/>
      <c r="AD1920" s="1904"/>
      <c r="AE1920" s="1904"/>
      <c r="AF1920" s="1313"/>
      <c r="AG1920" s="1313"/>
      <c r="AH1920" s="1305"/>
      <c r="AI1920" s="1313"/>
      <c r="AJ1920" s="1313"/>
      <c r="AK1920" s="1313"/>
      <c r="AL1920" s="1313"/>
      <c r="AM1920" s="1313"/>
      <c r="AN1920" s="1905"/>
      <c r="AO1920" s="1345"/>
      <c r="AP1920" s="1313"/>
      <c r="AQ1920" s="1345"/>
      <c r="AR1920" s="1313"/>
      <c r="AS1920" s="1345"/>
      <c r="AT1920" s="1313"/>
      <c r="AU1920" s="1345"/>
      <c r="AV1920" s="1313"/>
      <c r="AW1920" s="1313"/>
      <c r="AX1920" s="1313"/>
      <c r="AY1920" s="1305"/>
      <c r="AZ1920" s="1313"/>
      <c r="BA1920" s="1313"/>
      <c r="BB1920" s="1313"/>
      <c r="BC1920" s="1313"/>
      <c r="BD1920" s="1313"/>
      <c r="BE1920" s="1903"/>
      <c r="BF1920" s="1904"/>
      <c r="BG1920" s="1903"/>
      <c r="BH1920" s="1904"/>
      <c r="BI1920" s="1903"/>
      <c r="BJ1920" s="1904"/>
      <c r="BK1920" s="1313"/>
      <c r="BL1920" s="1904"/>
      <c r="BM1920" s="1904"/>
      <c r="BN1920" s="1904"/>
      <c r="BO1920" s="1313"/>
      <c r="BP1920" s="1316">
        <f t="shared" si="806"/>
        <v>0</v>
      </c>
      <c r="BQ1920" s="1305"/>
    </row>
    <row r="1921" spans="1:69" ht="15" x14ac:dyDescent="0.25">
      <c r="A1921" s="1305"/>
      <c r="B1921" s="2050"/>
      <c r="C1921" s="1928"/>
      <c r="D1921" s="1313"/>
      <c r="E1921" s="1313"/>
      <c r="F1921" s="1931"/>
      <c r="G1921" s="1313"/>
      <c r="H1921" s="1345"/>
      <c r="I1921" s="1313"/>
      <c r="J1921" s="1345"/>
      <c r="K1921" s="1313"/>
      <c r="L1921" s="2773"/>
      <c r="M1921" s="1313"/>
      <c r="N1921" s="1345"/>
      <c r="O1921" s="1313"/>
      <c r="P1921" s="1313"/>
      <c r="Q1921" s="1307"/>
      <c r="R1921" s="1313"/>
      <c r="S1921" s="1313"/>
      <c r="T1921" s="1313"/>
      <c r="U1921" s="1313"/>
      <c r="V1921" s="2466"/>
      <c r="W1921" s="1904"/>
      <c r="X1921" s="2336"/>
      <c r="Y1921" s="1904"/>
      <c r="Z1921" s="2394"/>
      <c r="AA1921" s="1904"/>
      <c r="AB1921" s="1903"/>
      <c r="AC1921" s="1904"/>
      <c r="AD1921" s="1904"/>
      <c r="AE1921" s="1904"/>
      <c r="AF1921" s="1313"/>
      <c r="AG1921" s="1313"/>
      <c r="AH1921" s="1305"/>
      <c r="AI1921" s="1313"/>
      <c r="AJ1921" s="1313"/>
      <c r="AK1921" s="1313"/>
      <c r="AL1921" s="1313"/>
      <c r="AM1921" s="1313"/>
      <c r="AN1921" s="1905"/>
      <c r="AO1921" s="1345"/>
      <c r="AP1921" s="1313"/>
      <c r="AQ1921" s="1345"/>
      <c r="AR1921" s="1313"/>
      <c r="AS1921" s="1345"/>
      <c r="AT1921" s="1313"/>
      <c r="AU1921" s="1345"/>
      <c r="AV1921" s="1313"/>
      <c r="AW1921" s="1313"/>
      <c r="AX1921" s="1313"/>
      <c r="AY1921" s="1305"/>
      <c r="AZ1921" s="1313"/>
      <c r="BA1921" s="1313"/>
      <c r="BB1921" s="1313"/>
      <c r="BC1921" s="1313"/>
      <c r="BD1921" s="1313"/>
      <c r="BE1921" s="1903"/>
      <c r="BF1921" s="1904"/>
      <c r="BG1921" s="1903"/>
      <c r="BH1921" s="1904"/>
      <c r="BI1921" s="1903"/>
      <c r="BJ1921" s="1904"/>
      <c r="BK1921" s="1313"/>
      <c r="BL1921" s="1904"/>
      <c r="BM1921" s="1904"/>
      <c r="BN1921" s="1904"/>
      <c r="BO1921" s="1313"/>
      <c r="BP1921" s="1316">
        <f t="shared" si="806"/>
        <v>0</v>
      </c>
      <c r="BQ1921" s="1305"/>
    </row>
    <row r="1922" spans="1:69" ht="15" x14ac:dyDescent="0.25">
      <c r="A1922" s="1305"/>
      <c r="B1922" s="2050"/>
      <c r="C1922" s="1928"/>
      <c r="D1922" s="1313"/>
      <c r="E1922" s="1313"/>
      <c r="F1922" s="1931"/>
      <c r="G1922" s="1313"/>
      <c r="H1922" s="1345"/>
      <c r="I1922" s="1313"/>
      <c r="J1922" s="1345"/>
      <c r="K1922" s="1313"/>
      <c r="L1922" s="2773"/>
      <c r="M1922" s="1313"/>
      <c r="N1922" s="1345"/>
      <c r="O1922" s="1313"/>
      <c r="P1922" s="1313"/>
      <c r="Q1922" s="1307"/>
      <c r="R1922" s="1313"/>
      <c r="S1922" s="1313"/>
      <c r="T1922" s="1313"/>
      <c r="U1922" s="1313"/>
      <c r="V1922" s="2466"/>
      <c r="W1922" s="1904"/>
      <c r="X1922" s="2336"/>
      <c r="Y1922" s="1904"/>
      <c r="Z1922" s="2394"/>
      <c r="AA1922" s="1904"/>
      <c r="AB1922" s="1903"/>
      <c r="AC1922" s="1904"/>
      <c r="AD1922" s="1904"/>
      <c r="AE1922" s="1904"/>
      <c r="AF1922" s="1313"/>
      <c r="AG1922" s="1313"/>
      <c r="AH1922" s="1305"/>
      <c r="AI1922" s="1313"/>
      <c r="AJ1922" s="1313"/>
      <c r="AK1922" s="1313"/>
      <c r="AL1922" s="1313"/>
      <c r="AM1922" s="1313"/>
      <c r="AN1922" s="1905"/>
      <c r="AO1922" s="1345"/>
      <c r="AP1922" s="1313"/>
      <c r="AQ1922" s="1345"/>
      <c r="AR1922" s="1313"/>
      <c r="AS1922" s="1345"/>
      <c r="AT1922" s="1313"/>
      <c r="AU1922" s="1345"/>
      <c r="AV1922" s="1313"/>
      <c r="AW1922" s="1313"/>
      <c r="AX1922" s="1313"/>
      <c r="AY1922" s="1305"/>
      <c r="AZ1922" s="1313"/>
      <c r="BA1922" s="1313"/>
      <c r="BB1922" s="1313"/>
      <c r="BC1922" s="1313"/>
      <c r="BD1922" s="1313"/>
      <c r="BE1922" s="1903"/>
      <c r="BF1922" s="1904"/>
      <c r="BG1922" s="1903"/>
      <c r="BH1922" s="1904"/>
      <c r="BI1922" s="1903"/>
      <c r="BJ1922" s="1904"/>
      <c r="BK1922" s="1313"/>
      <c r="BL1922" s="1904"/>
      <c r="BM1922" s="1904"/>
      <c r="BN1922" s="1904"/>
      <c r="BO1922" s="1313"/>
      <c r="BP1922" s="1316">
        <f t="shared" si="806"/>
        <v>0</v>
      </c>
      <c r="BQ1922" s="1305"/>
    </row>
    <row r="1923" spans="1:69" ht="15" x14ac:dyDescent="0.25">
      <c r="A1923" s="1305"/>
      <c r="B1923" s="2050"/>
      <c r="C1923" s="1928"/>
      <c r="D1923" s="1313"/>
      <c r="E1923" s="1313"/>
      <c r="F1923" s="1931"/>
      <c r="G1923" s="1313"/>
      <c r="H1923" s="1345"/>
      <c r="I1923" s="1313"/>
      <c r="J1923" s="1345"/>
      <c r="K1923" s="1313"/>
      <c r="L1923" s="2773"/>
      <c r="M1923" s="1313"/>
      <c r="N1923" s="1345"/>
      <c r="O1923" s="1313"/>
      <c r="P1923" s="1313"/>
      <c r="Q1923" s="1307"/>
      <c r="R1923" s="1313"/>
      <c r="S1923" s="1313"/>
      <c r="T1923" s="1313"/>
      <c r="U1923" s="1313"/>
      <c r="V1923" s="2466"/>
      <c r="W1923" s="1904"/>
      <c r="X1923" s="2336"/>
      <c r="Y1923" s="1904"/>
      <c r="Z1923" s="2394"/>
      <c r="AA1923" s="1904"/>
      <c r="AB1923" s="1903"/>
      <c r="AC1923" s="1904"/>
      <c r="AD1923" s="1904"/>
      <c r="AE1923" s="1904"/>
      <c r="AF1923" s="1313"/>
      <c r="AG1923" s="1313"/>
      <c r="AH1923" s="1305"/>
      <c r="AI1923" s="1313"/>
      <c r="AJ1923" s="1313"/>
      <c r="AK1923" s="1313"/>
      <c r="AL1923" s="1313"/>
      <c r="AM1923" s="1313"/>
      <c r="AN1923" s="1905"/>
      <c r="AO1923" s="1345"/>
      <c r="AP1923" s="1313"/>
      <c r="AQ1923" s="1345"/>
      <c r="AR1923" s="1313"/>
      <c r="AS1923" s="1345"/>
      <c r="AT1923" s="1313"/>
      <c r="AU1923" s="1345"/>
      <c r="AV1923" s="1313"/>
      <c r="AW1923" s="1313"/>
      <c r="AX1923" s="1313"/>
      <c r="AY1923" s="1305"/>
      <c r="AZ1923" s="1313"/>
      <c r="BA1923" s="1313"/>
      <c r="BB1923" s="1313"/>
      <c r="BC1923" s="1313"/>
      <c r="BD1923" s="1313"/>
      <c r="BE1923" s="1903"/>
      <c r="BF1923" s="1904"/>
      <c r="BG1923" s="1903"/>
      <c r="BH1923" s="1904"/>
      <c r="BI1923" s="1903"/>
      <c r="BJ1923" s="1904"/>
      <c r="BK1923" s="1313"/>
      <c r="BL1923" s="1904"/>
      <c r="BM1923" s="1904"/>
      <c r="BN1923" s="1904"/>
      <c r="BO1923" s="1313"/>
      <c r="BP1923" s="1316">
        <f t="shared" si="806"/>
        <v>0</v>
      </c>
      <c r="BQ1923" s="1305"/>
    </row>
    <row r="1924" spans="1:69" ht="15" x14ac:dyDescent="0.25">
      <c r="A1924" s="1305"/>
      <c r="B1924" s="2050"/>
      <c r="C1924" s="1928"/>
      <c r="D1924" s="1313"/>
      <c r="E1924" s="1313"/>
      <c r="F1924" s="1931"/>
      <c r="G1924" s="1313"/>
      <c r="H1924" s="1345"/>
      <c r="I1924" s="1313"/>
      <c r="J1924" s="1345"/>
      <c r="K1924" s="1313"/>
      <c r="L1924" s="2773"/>
      <c r="M1924" s="1313"/>
      <c r="N1924" s="1345"/>
      <c r="O1924" s="1313"/>
      <c r="P1924" s="1313"/>
      <c r="Q1924" s="1307"/>
      <c r="R1924" s="1313"/>
      <c r="S1924" s="1313"/>
      <c r="T1924" s="1313"/>
      <c r="U1924" s="1313"/>
      <c r="V1924" s="2466"/>
      <c r="W1924" s="1904"/>
      <c r="X1924" s="2336"/>
      <c r="Y1924" s="1904"/>
      <c r="Z1924" s="2394"/>
      <c r="AA1924" s="1904"/>
      <c r="AB1924" s="1903"/>
      <c r="AC1924" s="1904"/>
      <c r="AD1924" s="1904"/>
      <c r="AE1924" s="1904"/>
      <c r="AF1924" s="1313"/>
      <c r="AG1924" s="1313"/>
      <c r="AH1924" s="1305"/>
      <c r="AI1924" s="1313"/>
      <c r="AJ1924" s="1313"/>
      <c r="AK1924" s="1313"/>
      <c r="AL1924" s="1313"/>
      <c r="AM1924" s="1313"/>
      <c r="AN1924" s="1905"/>
      <c r="AO1924" s="1345"/>
      <c r="AP1924" s="1313"/>
      <c r="AQ1924" s="1345"/>
      <c r="AR1924" s="1313"/>
      <c r="AS1924" s="1345"/>
      <c r="AT1924" s="1313"/>
      <c r="AU1924" s="1345"/>
      <c r="AV1924" s="1313"/>
      <c r="AW1924" s="1313"/>
      <c r="AX1924" s="1313"/>
      <c r="AY1924" s="1305"/>
      <c r="AZ1924" s="1313"/>
      <c r="BA1924" s="1313"/>
      <c r="BB1924" s="1313"/>
      <c r="BC1924" s="1313"/>
      <c r="BD1924" s="1313"/>
      <c r="BE1924" s="1903"/>
      <c r="BF1924" s="1904"/>
      <c r="BG1924" s="1903"/>
      <c r="BH1924" s="1904"/>
      <c r="BI1924" s="1903"/>
      <c r="BJ1924" s="1904"/>
      <c r="BK1924" s="1313"/>
      <c r="BL1924" s="1904"/>
      <c r="BM1924" s="1904"/>
      <c r="BN1924" s="1904"/>
      <c r="BO1924" s="1313"/>
      <c r="BP1924" s="1316">
        <f t="shared" si="806"/>
        <v>0</v>
      </c>
      <c r="BQ1924" s="1305"/>
    </row>
    <row r="1925" spans="1:69" ht="15" x14ac:dyDescent="0.25">
      <c r="A1925" s="1305"/>
      <c r="B1925" s="2050"/>
      <c r="C1925" s="1928"/>
      <c r="D1925" s="1313"/>
      <c r="E1925" s="1313"/>
      <c r="F1925" s="1931"/>
      <c r="G1925" s="1313"/>
      <c r="H1925" s="1345"/>
      <c r="I1925" s="1313"/>
      <c r="J1925" s="1345"/>
      <c r="K1925" s="1313"/>
      <c r="L1925" s="2773"/>
      <c r="M1925" s="1313"/>
      <c r="N1925" s="1345"/>
      <c r="O1925" s="1313"/>
      <c r="P1925" s="1313"/>
      <c r="Q1925" s="1307"/>
      <c r="R1925" s="1313"/>
      <c r="S1925" s="1313"/>
      <c r="T1925" s="1313"/>
      <c r="U1925" s="1313"/>
      <c r="V1925" s="2466"/>
      <c r="W1925" s="1904"/>
      <c r="X1925" s="2336"/>
      <c r="Y1925" s="1904"/>
      <c r="Z1925" s="2394"/>
      <c r="AA1925" s="1904"/>
      <c r="AB1925" s="1903"/>
      <c r="AC1925" s="1904"/>
      <c r="AD1925" s="1904"/>
      <c r="AE1925" s="1904"/>
      <c r="AF1925" s="1313"/>
      <c r="AG1925" s="1313"/>
      <c r="AH1925" s="1305"/>
      <c r="AI1925" s="1313"/>
      <c r="AJ1925" s="1313"/>
      <c r="AK1925" s="1313"/>
      <c r="AL1925" s="1313"/>
      <c r="AM1925" s="1313"/>
      <c r="AN1925" s="1905"/>
      <c r="AO1925" s="1345"/>
      <c r="AP1925" s="1313"/>
      <c r="AQ1925" s="1345"/>
      <c r="AR1925" s="1313"/>
      <c r="AS1925" s="1345"/>
      <c r="AT1925" s="1313"/>
      <c r="AU1925" s="1345"/>
      <c r="AV1925" s="1313"/>
      <c r="AW1925" s="1313"/>
      <c r="AX1925" s="1313"/>
      <c r="AY1925" s="1305"/>
      <c r="AZ1925" s="1313"/>
      <c r="BA1925" s="1313"/>
      <c r="BB1925" s="1313"/>
      <c r="BC1925" s="1313"/>
      <c r="BD1925" s="1313"/>
      <c r="BE1925" s="1903"/>
      <c r="BF1925" s="1904"/>
      <c r="BG1925" s="1903"/>
      <c r="BH1925" s="1904"/>
      <c r="BI1925" s="1903"/>
      <c r="BJ1925" s="1904"/>
      <c r="BK1925" s="1313"/>
      <c r="BL1925" s="1904"/>
      <c r="BM1925" s="1904"/>
      <c r="BN1925" s="1904"/>
      <c r="BO1925" s="1313"/>
      <c r="BP1925" s="1316">
        <f t="shared" si="806"/>
        <v>0</v>
      </c>
      <c r="BQ1925" s="1305"/>
    </row>
    <row r="1926" spans="1:69" ht="15" x14ac:dyDescent="0.25">
      <c r="A1926" s="1305"/>
      <c r="B1926" s="2050"/>
      <c r="C1926" s="1928"/>
      <c r="D1926" s="1313"/>
      <c r="E1926" s="1313"/>
      <c r="F1926" s="1931"/>
      <c r="G1926" s="1313"/>
      <c r="H1926" s="1345"/>
      <c r="I1926" s="1313"/>
      <c r="J1926" s="1345"/>
      <c r="K1926" s="1313"/>
      <c r="L1926" s="2773"/>
      <c r="M1926" s="1313"/>
      <c r="N1926" s="1345"/>
      <c r="O1926" s="1313"/>
      <c r="P1926" s="1313"/>
      <c r="Q1926" s="1307"/>
      <c r="R1926" s="1313"/>
      <c r="S1926" s="1313"/>
      <c r="T1926" s="1313"/>
      <c r="U1926" s="1313"/>
      <c r="V1926" s="2466"/>
      <c r="W1926" s="1904"/>
      <c r="X1926" s="2336"/>
      <c r="Y1926" s="1904"/>
      <c r="Z1926" s="2394"/>
      <c r="AA1926" s="1904"/>
      <c r="AB1926" s="1903"/>
      <c r="AC1926" s="1904"/>
      <c r="AD1926" s="1904"/>
      <c r="AE1926" s="1904"/>
      <c r="AF1926" s="1313"/>
      <c r="AG1926" s="1313"/>
      <c r="AH1926" s="1305"/>
      <c r="AI1926" s="1313"/>
      <c r="AJ1926" s="1313"/>
      <c r="AK1926" s="1313"/>
      <c r="AL1926" s="1313"/>
      <c r="AM1926" s="1313"/>
      <c r="AN1926" s="1905"/>
      <c r="AO1926" s="1345"/>
      <c r="AP1926" s="1313"/>
      <c r="AQ1926" s="1345"/>
      <c r="AR1926" s="1313"/>
      <c r="AS1926" s="1345"/>
      <c r="AT1926" s="1313"/>
      <c r="AU1926" s="1345"/>
      <c r="AV1926" s="1313"/>
      <c r="AW1926" s="1313"/>
      <c r="AX1926" s="1313"/>
      <c r="AY1926" s="1305"/>
      <c r="AZ1926" s="1313"/>
      <c r="BA1926" s="1313"/>
      <c r="BB1926" s="1313"/>
      <c r="BC1926" s="1313"/>
      <c r="BD1926" s="1313"/>
      <c r="BE1926" s="1903"/>
      <c r="BF1926" s="1904"/>
      <c r="BG1926" s="1903"/>
      <c r="BH1926" s="1904"/>
      <c r="BI1926" s="1903"/>
      <c r="BJ1926" s="1904"/>
      <c r="BK1926" s="1313"/>
      <c r="BL1926" s="1904"/>
      <c r="BM1926" s="1904"/>
      <c r="BN1926" s="1904"/>
      <c r="BO1926" s="1313"/>
      <c r="BP1926" s="1316">
        <f t="shared" ref="BP1926:BP1989" si="807">O1925-BO1926</f>
        <v>0</v>
      </c>
      <c r="BQ1926" s="1305"/>
    </row>
    <row r="1927" spans="1:69" ht="15" x14ac:dyDescent="0.25">
      <c r="A1927" s="1305"/>
      <c r="B1927" s="2050"/>
      <c r="C1927" s="1928"/>
      <c r="D1927" s="1313"/>
      <c r="E1927" s="1313"/>
      <c r="F1927" s="1931"/>
      <c r="G1927" s="1313"/>
      <c r="H1927" s="1345"/>
      <c r="I1927" s="1313"/>
      <c r="J1927" s="1345"/>
      <c r="K1927" s="1313"/>
      <c r="L1927" s="2773"/>
      <c r="M1927" s="1313"/>
      <c r="N1927" s="1345"/>
      <c r="O1927" s="1313"/>
      <c r="P1927" s="1313"/>
      <c r="Q1927" s="1307"/>
      <c r="R1927" s="1313"/>
      <c r="S1927" s="1313"/>
      <c r="T1927" s="1313"/>
      <c r="U1927" s="1313"/>
      <c r="V1927" s="2466"/>
      <c r="W1927" s="1904"/>
      <c r="X1927" s="2336"/>
      <c r="Y1927" s="1904"/>
      <c r="Z1927" s="2394"/>
      <c r="AA1927" s="1904"/>
      <c r="AB1927" s="1903"/>
      <c r="AC1927" s="1904"/>
      <c r="AD1927" s="1904"/>
      <c r="AE1927" s="1904"/>
      <c r="AF1927" s="1313"/>
      <c r="AG1927" s="1313"/>
      <c r="AH1927" s="1305"/>
      <c r="AI1927" s="1313"/>
      <c r="AJ1927" s="1313"/>
      <c r="AK1927" s="1313"/>
      <c r="AL1927" s="1313"/>
      <c r="AM1927" s="1313"/>
      <c r="AN1927" s="1905"/>
      <c r="AO1927" s="1345"/>
      <c r="AP1927" s="1313"/>
      <c r="AQ1927" s="1345"/>
      <c r="AR1927" s="1313"/>
      <c r="AS1927" s="1345"/>
      <c r="AT1927" s="1313"/>
      <c r="AU1927" s="1345"/>
      <c r="AV1927" s="1313"/>
      <c r="AW1927" s="1313"/>
      <c r="AX1927" s="1313"/>
      <c r="AY1927" s="1305"/>
      <c r="AZ1927" s="1313"/>
      <c r="BA1927" s="1313"/>
      <c r="BB1927" s="1313"/>
      <c r="BC1927" s="1313"/>
      <c r="BD1927" s="1313"/>
      <c r="BE1927" s="1903"/>
      <c r="BF1927" s="1904"/>
      <c r="BG1927" s="1903"/>
      <c r="BH1927" s="1904"/>
      <c r="BI1927" s="1903"/>
      <c r="BJ1927" s="1904"/>
      <c r="BK1927" s="1313"/>
      <c r="BL1927" s="1904"/>
      <c r="BM1927" s="1904"/>
      <c r="BN1927" s="1904"/>
      <c r="BO1927" s="1313"/>
      <c r="BP1927" s="1316">
        <f t="shared" si="807"/>
        <v>0</v>
      </c>
      <c r="BQ1927" s="1305"/>
    </row>
    <row r="1928" spans="1:69" ht="15" x14ac:dyDescent="0.25">
      <c r="A1928" s="1305"/>
      <c r="B1928" s="2050"/>
      <c r="C1928" s="1928"/>
      <c r="D1928" s="1313"/>
      <c r="E1928" s="1313"/>
      <c r="F1928" s="1931"/>
      <c r="G1928" s="1313"/>
      <c r="H1928" s="1345"/>
      <c r="I1928" s="1313"/>
      <c r="J1928" s="1345"/>
      <c r="K1928" s="1313"/>
      <c r="L1928" s="2773"/>
      <c r="M1928" s="1313"/>
      <c r="N1928" s="1345"/>
      <c r="O1928" s="1313"/>
      <c r="P1928" s="1313"/>
      <c r="Q1928" s="1307"/>
      <c r="R1928" s="1313"/>
      <c r="S1928" s="1313"/>
      <c r="T1928" s="1313"/>
      <c r="U1928" s="1313"/>
      <c r="V1928" s="2466"/>
      <c r="W1928" s="1904"/>
      <c r="X1928" s="2336"/>
      <c r="Y1928" s="1904"/>
      <c r="Z1928" s="2394"/>
      <c r="AA1928" s="1904"/>
      <c r="AB1928" s="1903"/>
      <c r="AC1928" s="1904"/>
      <c r="AD1928" s="1904"/>
      <c r="AE1928" s="1904"/>
      <c r="AF1928" s="1313"/>
      <c r="AG1928" s="1313"/>
      <c r="AH1928" s="1305"/>
      <c r="AI1928" s="1313"/>
      <c r="AJ1928" s="1313"/>
      <c r="AK1928" s="1313"/>
      <c r="AL1928" s="1313"/>
      <c r="AM1928" s="1313"/>
      <c r="AN1928" s="1905"/>
      <c r="AO1928" s="1345"/>
      <c r="AP1928" s="1313"/>
      <c r="AQ1928" s="1345"/>
      <c r="AR1928" s="1313"/>
      <c r="AS1928" s="1345"/>
      <c r="AT1928" s="1313"/>
      <c r="AU1928" s="1345"/>
      <c r="AV1928" s="1313"/>
      <c r="AW1928" s="1313"/>
      <c r="AX1928" s="1313"/>
      <c r="AY1928" s="1305"/>
      <c r="AZ1928" s="1313"/>
      <c r="BA1928" s="1313"/>
      <c r="BB1928" s="1313"/>
      <c r="BC1928" s="1313"/>
      <c r="BD1928" s="1313"/>
      <c r="BE1928" s="1903"/>
      <c r="BF1928" s="1904"/>
      <c r="BG1928" s="1903"/>
      <c r="BH1928" s="1904"/>
      <c r="BI1928" s="1903"/>
      <c r="BJ1928" s="1904"/>
      <c r="BK1928" s="1313"/>
      <c r="BL1928" s="1904"/>
      <c r="BM1928" s="1904"/>
      <c r="BN1928" s="1904"/>
      <c r="BO1928" s="1313"/>
      <c r="BP1928" s="1316">
        <f t="shared" si="807"/>
        <v>0</v>
      </c>
      <c r="BQ1928" s="1305"/>
    </row>
    <row r="1929" spans="1:69" ht="15" x14ac:dyDescent="0.25">
      <c r="A1929" s="1305"/>
      <c r="B1929" s="2050"/>
      <c r="C1929" s="1928"/>
      <c r="D1929" s="1313"/>
      <c r="E1929" s="1313"/>
      <c r="F1929" s="1931"/>
      <c r="G1929" s="1313"/>
      <c r="H1929" s="1345"/>
      <c r="I1929" s="1313"/>
      <c r="J1929" s="1345"/>
      <c r="K1929" s="1313"/>
      <c r="L1929" s="2773"/>
      <c r="M1929" s="1313"/>
      <c r="N1929" s="1345"/>
      <c r="O1929" s="1313"/>
      <c r="P1929" s="1313"/>
      <c r="Q1929" s="1307"/>
      <c r="R1929" s="1313"/>
      <c r="S1929" s="1313"/>
      <c r="T1929" s="1313"/>
      <c r="U1929" s="1313"/>
      <c r="V1929" s="2466"/>
      <c r="W1929" s="1904"/>
      <c r="X1929" s="2336"/>
      <c r="Y1929" s="1904"/>
      <c r="Z1929" s="2394"/>
      <c r="AA1929" s="1904"/>
      <c r="AB1929" s="1903"/>
      <c r="AC1929" s="1904"/>
      <c r="AD1929" s="1904"/>
      <c r="AE1929" s="1904"/>
      <c r="AF1929" s="1313"/>
      <c r="AG1929" s="1313"/>
      <c r="AH1929" s="1305"/>
      <c r="AI1929" s="1313"/>
      <c r="AJ1929" s="1313"/>
      <c r="AK1929" s="1313"/>
      <c r="AL1929" s="1313"/>
      <c r="AM1929" s="1313"/>
      <c r="AN1929" s="1905"/>
      <c r="AO1929" s="1345"/>
      <c r="AP1929" s="1313"/>
      <c r="AQ1929" s="1345"/>
      <c r="AR1929" s="1313"/>
      <c r="AS1929" s="1345"/>
      <c r="AT1929" s="1313"/>
      <c r="AU1929" s="1345"/>
      <c r="AV1929" s="1313"/>
      <c r="AW1929" s="1313"/>
      <c r="AX1929" s="1313"/>
      <c r="AY1929" s="1305"/>
      <c r="AZ1929" s="1313"/>
      <c r="BA1929" s="1313"/>
      <c r="BB1929" s="1313"/>
      <c r="BC1929" s="1313"/>
      <c r="BD1929" s="1313"/>
      <c r="BE1929" s="1903"/>
      <c r="BF1929" s="1904"/>
      <c r="BG1929" s="1903"/>
      <c r="BH1929" s="1904"/>
      <c r="BI1929" s="1903"/>
      <c r="BJ1929" s="1904"/>
      <c r="BK1929" s="1313"/>
      <c r="BL1929" s="1904"/>
      <c r="BM1929" s="1904"/>
      <c r="BN1929" s="1904"/>
      <c r="BO1929" s="1313"/>
      <c r="BP1929" s="1316">
        <f t="shared" si="807"/>
        <v>0</v>
      </c>
      <c r="BQ1929" s="1305"/>
    </row>
    <row r="1930" spans="1:69" ht="15" x14ac:dyDescent="0.25">
      <c r="A1930" s="1305"/>
      <c r="B1930" s="2050"/>
      <c r="C1930" s="1928"/>
      <c r="D1930" s="1313"/>
      <c r="E1930" s="1313"/>
      <c r="F1930" s="1931"/>
      <c r="G1930" s="1313"/>
      <c r="H1930" s="1345"/>
      <c r="I1930" s="1313"/>
      <c r="J1930" s="1345"/>
      <c r="K1930" s="1313"/>
      <c r="L1930" s="2773"/>
      <c r="M1930" s="1313"/>
      <c r="N1930" s="1345"/>
      <c r="O1930" s="1313"/>
      <c r="P1930" s="1313"/>
      <c r="Q1930" s="1307"/>
      <c r="R1930" s="1313"/>
      <c r="S1930" s="1313"/>
      <c r="T1930" s="1313"/>
      <c r="U1930" s="1313"/>
      <c r="V1930" s="2466"/>
      <c r="W1930" s="1904"/>
      <c r="X1930" s="2336"/>
      <c r="Y1930" s="1904"/>
      <c r="Z1930" s="2394"/>
      <c r="AA1930" s="1904"/>
      <c r="AB1930" s="1903"/>
      <c r="AC1930" s="1904"/>
      <c r="AD1930" s="1904"/>
      <c r="AE1930" s="1904"/>
      <c r="AF1930" s="1313"/>
      <c r="AG1930" s="1313"/>
      <c r="AH1930" s="1305"/>
      <c r="AI1930" s="1313"/>
      <c r="AJ1930" s="1313"/>
      <c r="AK1930" s="1313"/>
      <c r="AL1930" s="1313"/>
      <c r="AM1930" s="1313"/>
      <c r="AN1930" s="1905"/>
      <c r="AO1930" s="1345"/>
      <c r="AP1930" s="1313"/>
      <c r="AQ1930" s="1345"/>
      <c r="AR1930" s="1313"/>
      <c r="AS1930" s="1345"/>
      <c r="AT1930" s="1313"/>
      <c r="AU1930" s="1345"/>
      <c r="AV1930" s="1313"/>
      <c r="AW1930" s="1313"/>
      <c r="AX1930" s="1313"/>
      <c r="AY1930" s="1305"/>
      <c r="AZ1930" s="1313"/>
      <c r="BA1930" s="1313"/>
      <c r="BB1930" s="1313"/>
      <c r="BC1930" s="1313"/>
      <c r="BD1930" s="1313"/>
      <c r="BE1930" s="1903"/>
      <c r="BF1930" s="1904"/>
      <c r="BG1930" s="1903"/>
      <c r="BH1930" s="1904"/>
      <c r="BI1930" s="1903"/>
      <c r="BJ1930" s="1904"/>
      <c r="BK1930" s="1313"/>
      <c r="BL1930" s="1904"/>
      <c r="BM1930" s="1904"/>
      <c r="BN1930" s="1904"/>
      <c r="BO1930" s="1313"/>
      <c r="BP1930" s="1316">
        <f t="shared" si="807"/>
        <v>0</v>
      </c>
      <c r="BQ1930" s="1305"/>
    </row>
    <row r="1931" spans="1:69" ht="15" x14ac:dyDescent="0.25">
      <c r="A1931" s="1305"/>
      <c r="B1931" s="2050"/>
      <c r="C1931" s="1928"/>
      <c r="D1931" s="1313"/>
      <c r="E1931" s="1313"/>
      <c r="F1931" s="1931"/>
      <c r="G1931" s="1313"/>
      <c r="H1931" s="1345"/>
      <c r="I1931" s="1313"/>
      <c r="J1931" s="1345"/>
      <c r="K1931" s="1313"/>
      <c r="L1931" s="2773"/>
      <c r="M1931" s="1313"/>
      <c r="N1931" s="1345"/>
      <c r="O1931" s="1313"/>
      <c r="P1931" s="1313"/>
      <c r="Q1931" s="1307"/>
      <c r="R1931" s="1313"/>
      <c r="S1931" s="1313"/>
      <c r="T1931" s="1313"/>
      <c r="U1931" s="1313"/>
      <c r="V1931" s="2466"/>
      <c r="W1931" s="1904"/>
      <c r="X1931" s="2336"/>
      <c r="Y1931" s="1904"/>
      <c r="Z1931" s="2394"/>
      <c r="AA1931" s="1904"/>
      <c r="AB1931" s="1903"/>
      <c r="AC1931" s="1904"/>
      <c r="AD1931" s="1904"/>
      <c r="AE1931" s="1904"/>
      <c r="AF1931" s="1313"/>
      <c r="AG1931" s="1313"/>
      <c r="AH1931" s="1305"/>
      <c r="AI1931" s="1313"/>
      <c r="AJ1931" s="1313"/>
      <c r="AK1931" s="1313"/>
      <c r="AL1931" s="1313"/>
      <c r="AM1931" s="1313"/>
      <c r="AN1931" s="1905"/>
      <c r="AO1931" s="1345"/>
      <c r="AP1931" s="1313"/>
      <c r="AQ1931" s="1345"/>
      <c r="AR1931" s="1313"/>
      <c r="AS1931" s="1345"/>
      <c r="AT1931" s="1313"/>
      <c r="AU1931" s="1345"/>
      <c r="AV1931" s="1313"/>
      <c r="AW1931" s="1313"/>
      <c r="AX1931" s="1313"/>
      <c r="AY1931" s="1305"/>
      <c r="AZ1931" s="1313"/>
      <c r="BA1931" s="1313"/>
      <c r="BB1931" s="1313"/>
      <c r="BC1931" s="1313"/>
      <c r="BD1931" s="1313"/>
      <c r="BE1931" s="1903"/>
      <c r="BF1931" s="1904"/>
      <c r="BG1931" s="1903"/>
      <c r="BH1931" s="1904"/>
      <c r="BI1931" s="1903"/>
      <c r="BJ1931" s="1904"/>
      <c r="BK1931" s="1313"/>
      <c r="BL1931" s="1904"/>
      <c r="BM1931" s="1904"/>
      <c r="BN1931" s="1904"/>
      <c r="BO1931" s="1313"/>
      <c r="BP1931" s="1316">
        <f t="shared" si="807"/>
        <v>0</v>
      </c>
      <c r="BQ1931" s="1305"/>
    </row>
    <row r="1932" spans="1:69" ht="15" x14ac:dyDescent="0.25">
      <c r="A1932" s="1305"/>
      <c r="B1932" s="2050"/>
      <c r="C1932" s="1928"/>
      <c r="D1932" s="1313"/>
      <c r="E1932" s="1313"/>
      <c r="F1932" s="1931"/>
      <c r="G1932" s="1313"/>
      <c r="H1932" s="1345"/>
      <c r="I1932" s="1313"/>
      <c r="J1932" s="1345"/>
      <c r="K1932" s="1313"/>
      <c r="L1932" s="2773"/>
      <c r="M1932" s="1313"/>
      <c r="N1932" s="1345"/>
      <c r="O1932" s="1313"/>
      <c r="P1932" s="1313"/>
      <c r="Q1932" s="1307"/>
      <c r="R1932" s="1313"/>
      <c r="S1932" s="1313"/>
      <c r="T1932" s="1313"/>
      <c r="U1932" s="1313"/>
      <c r="V1932" s="2466"/>
      <c r="W1932" s="1904"/>
      <c r="X1932" s="2336"/>
      <c r="Y1932" s="1904"/>
      <c r="Z1932" s="2394"/>
      <c r="AA1932" s="1904"/>
      <c r="AB1932" s="1903"/>
      <c r="AC1932" s="1904"/>
      <c r="AD1932" s="1904"/>
      <c r="AE1932" s="1904"/>
      <c r="AF1932" s="1313"/>
      <c r="AG1932" s="1313"/>
      <c r="AH1932" s="1305"/>
      <c r="AI1932" s="1313"/>
      <c r="AJ1932" s="1313"/>
      <c r="AK1932" s="1313"/>
      <c r="AL1932" s="1313"/>
      <c r="AM1932" s="1313"/>
      <c r="AN1932" s="1905"/>
      <c r="AO1932" s="1345"/>
      <c r="AP1932" s="1313"/>
      <c r="AQ1932" s="1345"/>
      <c r="AR1932" s="1313"/>
      <c r="AS1932" s="1345"/>
      <c r="AT1932" s="1313"/>
      <c r="AU1932" s="1345"/>
      <c r="AV1932" s="1313"/>
      <c r="AW1932" s="1313"/>
      <c r="AX1932" s="1313"/>
      <c r="AY1932" s="1305"/>
      <c r="AZ1932" s="1313"/>
      <c r="BA1932" s="1313"/>
      <c r="BB1932" s="1313"/>
      <c r="BC1932" s="1313"/>
      <c r="BD1932" s="1313"/>
      <c r="BE1932" s="1903"/>
      <c r="BF1932" s="1904"/>
      <c r="BG1932" s="1903"/>
      <c r="BH1932" s="1904"/>
      <c r="BI1932" s="1903"/>
      <c r="BJ1932" s="1904"/>
      <c r="BK1932" s="1313"/>
      <c r="BL1932" s="1904"/>
      <c r="BM1932" s="1904"/>
      <c r="BN1932" s="1904"/>
      <c r="BO1932" s="1313"/>
      <c r="BP1932" s="1316">
        <f t="shared" si="807"/>
        <v>0</v>
      </c>
      <c r="BQ1932" s="1305"/>
    </row>
    <row r="1933" spans="1:69" ht="15" x14ac:dyDescent="0.25">
      <c r="A1933" s="1305"/>
      <c r="B1933" s="2050"/>
      <c r="C1933" s="1928"/>
      <c r="D1933" s="1313"/>
      <c r="E1933" s="1313"/>
      <c r="F1933" s="1931"/>
      <c r="G1933" s="1313"/>
      <c r="H1933" s="1345"/>
      <c r="I1933" s="1313"/>
      <c r="J1933" s="1345"/>
      <c r="K1933" s="1313"/>
      <c r="L1933" s="2773"/>
      <c r="M1933" s="1313"/>
      <c r="N1933" s="1345"/>
      <c r="O1933" s="1313"/>
      <c r="P1933" s="1313"/>
      <c r="Q1933" s="1307"/>
      <c r="R1933" s="1313"/>
      <c r="S1933" s="1313"/>
      <c r="T1933" s="1313"/>
      <c r="U1933" s="1313"/>
      <c r="V1933" s="2466"/>
      <c r="W1933" s="1904"/>
      <c r="X1933" s="2336"/>
      <c r="Y1933" s="1904"/>
      <c r="Z1933" s="2394"/>
      <c r="AA1933" s="1904"/>
      <c r="AB1933" s="1903"/>
      <c r="AC1933" s="1904"/>
      <c r="AD1933" s="1904"/>
      <c r="AE1933" s="1904"/>
      <c r="AF1933" s="1313"/>
      <c r="AG1933" s="1313"/>
      <c r="AH1933" s="1305"/>
      <c r="AI1933" s="1313"/>
      <c r="AJ1933" s="1313"/>
      <c r="AK1933" s="1313"/>
      <c r="AL1933" s="1313"/>
      <c r="AM1933" s="1313"/>
      <c r="AN1933" s="1905"/>
      <c r="AO1933" s="1345"/>
      <c r="AP1933" s="1313"/>
      <c r="AQ1933" s="1345"/>
      <c r="AR1933" s="1313"/>
      <c r="AS1933" s="1345"/>
      <c r="AT1933" s="1313"/>
      <c r="AU1933" s="1345"/>
      <c r="AV1933" s="1313"/>
      <c r="AW1933" s="1313"/>
      <c r="AX1933" s="1313"/>
      <c r="AY1933" s="1305"/>
      <c r="AZ1933" s="1313"/>
      <c r="BA1933" s="1313"/>
      <c r="BB1933" s="1313"/>
      <c r="BC1933" s="1313"/>
      <c r="BD1933" s="1313"/>
      <c r="BE1933" s="1903"/>
      <c r="BF1933" s="1904"/>
      <c r="BG1933" s="1903"/>
      <c r="BH1933" s="1904"/>
      <c r="BI1933" s="1903"/>
      <c r="BJ1933" s="1904"/>
      <c r="BK1933" s="1313"/>
      <c r="BL1933" s="1904"/>
      <c r="BM1933" s="1904"/>
      <c r="BN1933" s="1904"/>
      <c r="BO1933" s="1313"/>
      <c r="BP1933" s="1316">
        <f t="shared" si="807"/>
        <v>0</v>
      </c>
      <c r="BQ1933" s="1305"/>
    </row>
    <row r="1934" spans="1:69" ht="15" x14ac:dyDescent="0.25">
      <c r="A1934" s="1305"/>
      <c r="B1934" s="2050"/>
      <c r="C1934" s="1928"/>
      <c r="D1934" s="1313"/>
      <c r="E1934" s="1313"/>
      <c r="F1934" s="1931"/>
      <c r="G1934" s="1313"/>
      <c r="H1934" s="1345"/>
      <c r="I1934" s="1313"/>
      <c r="J1934" s="1345"/>
      <c r="K1934" s="1313"/>
      <c r="L1934" s="2773"/>
      <c r="M1934" s="1313"/>
      <c r="N1934" s="1345"/>
      <c r="O1934" s="1313"/>
      <c r="P1934" s="1313"/>
      <c r="Q1934" s="1307"/>
      <c r="R1934" s="1313"/>
      <c r="S1934" s="1313"/>
      <c r="T1934" s="1313"/>
      <c r="U1934" s="1313"/>
      <c r="V1934" s="2466"/>
      <c r="W1934" s="1904"/>
      <c r="X1934" s="2336"/>
      <c r="Y1934" s="1904"/>
      <c r="Z1934" s="2394"/>
      <c r="AA1934" s="1904"/>
      <c r="AB1934" s="1903"/>
      <c r="AC1934" s="1904"/>
      <c r="AD1934" s="1904"/>
      <c r="AE1934" s="1904"/>
      <c r="AF1934" s="1313"/>
      <c r="AG1934" s="1313"/>
      <c r="AH1934" s="1305"/>
      <c r="AI1934" s="1313"/>
      <c r="AJ1934" s="1313"/>
      <c r="AK1934" s="1313"/>
      <c r="AL1934" s="1313"/>
      <c r="AM1934" s="1313"/>
      <c r="AN1934" s="1905"/>
      <c r="AO1934" s="1345"/>
      <c r="AP1934" s="1313"/>
      <c r="AQ1934" s="1345"/>
      <c r="AR1934" s="1313"/>
      <c r="AS1934" s="1345"/>
      <c r="AT1934" s="1313"/>
      <c r="AU1934" s="1345"/>
      <c r="AV1934" s="1313"/>
      <c r="AW1934" s="1313"/>
      <c r="AX1934" s="1313"/>
      <c r="AY1934" s="1305"/>
      <c r="AZ1934" s="1313"/>
      <c r="BA1934" s="1313"/>
      <c r="BB1934" s="1313"/>
      <c r="BC1934" s="1313"/>
      <c r="BD1934" s="1313"/>
      <c r="BE1934" s="1903"/>
      <c r="BF1934" s="1904"/>
      <c r="BG1934" s="1903"/>
      <c r="BH1934" s="1904"/>
      <c r="BI1934" s="1903"/>
      <c r="BJ1934" s="1904"/>
      <c r="BK1934" s="1313"/>
      <c r="BL1934" s="1904"/>
      <c r="BM1934" s="1904"/>
      <c r="BN1934" s="1904"/>
      <c r="BO1934" s="1313"/>
      <c r="BP1934" s="1316">
        <f t="shared" si="807"/>
        <v>0</v>
      </c>
      <c r="BQ1934" s="1305"/>
    </row>
    <row r="1935" spans="1:69" ht="15" x14ac:dyDescent="0.25">
      <c r="A1935" s="1305"/>
      <c r="B1935" s="2050"/>
      <c r="C1935" s="1928"/>
      <c r="D1935" s="1313"/>
      <c r="E1935" s="1313"/>
      <c r="F1935" s="1931"/>
      <c r="G1935" s="1313"/>
      <c r="H1935" s="1345"/>
      <c r="I1935" s="1313"/>
      <c r="J1935" s="1345"/>
      <c r="K1935" s="1313"/>
      <c r="L1935" s="2773"/>
      <c r="M1935" s="1313"/>
      <c r="N1935" s="1345"/>
      <c r="O1935" s="1313"/>
      <c r="P1935" s="1313"/>
      <c r="Q1935" s="1307"/>
      <c r="R1935" s="1313"/>
      <c r="S1935" s="1313"/>
      <c r="T1935" s="1313"/>
      <c r="U1935" s="1313"/>
      <c r="V1935" s="2466"/>
      <c r="W1935" s="1904"/>
      <c r="X1935" s="2336"/>
      <c r="Y1935" s="1904"/>
      <c r="Z1935" s="2394"/>
      <c r="AA1935" s="1904"/>
      <c r="AB1935" s="1903"/>
      <c r="AC1935" s="1904"/>
      <c r="AD1935" s="1904"/>
      <c r="AE1935" s="1904"/>
      <c r="AF1935" s="1313"/>
      <c r="AG1935" s="1313"/>
      <c r="AH1935" s="1305"/>
      <c r="AI1935" s="1313"/>
      <c r="AJ1935" s="1313"/>
      <c r="AK1935" s="1313"/>
      <c r="AL1935" s="1313"/>
      <c r="AM1935" s="1313"/>
      <c r="AN1935" s="1905"/>
      <c r="AO1935" s="1345"/>
      <c r="AP1935" s="1313"/>
      <c r="AQ1935" s="1345"/>
      <c r="AR1935" s="1313"/>
      <c r="AS1935" s="1345"/>
      <c r="AT1935" s="1313"/>
      <c r="AU1935" s="1345"/>
      <c r="AV1935" s="1313"/>
      <c r="AW1935" s="1313"/>
      <c r="AX1935" s="1313"/>
      <c r="AY1935" s="1305"/>
      <c r="AZ1935" s="1313"/>
      <c r="BA1935" s="1313"/>
      <c r="BB1935" s="1313"/>
      <c r="BC1935" s="1313"/>
      <c r="BD1935" s="1313"/>
      <c r="BE1935" s="1903"/>
      <c r="BF1935" s="1904"/>
      <c r="BG1935" s="1903"/>
      <c r="BH1935" s="1904"/>
      <c r="BI1935" s="1903"/>
      <c r="BJ1935" s="1904"/>
      <c r="BK1935" s="1313"/>
      <c r="BL1935" s="1904"/>
      <c r="BM1935" s="1904"/>
      <c r="BN1935" s="1904"/>
      <c r="BO1935" s="1313"/>
      <c r="BP1935" s="1316">
        <f t="shared" si="807"/>
        <v>0</v>
      </c>
      <c r="BQ1935" s="1305"/>
    </row>
    <row r="1936" spans="1:69" ht="15" x14ac:dyDescent="0.25">
      <c r="A1936" s="1305"/>
      <c r="B1936" s="2050"/>
      <c r="C1936" s="1928"/>
      <c r="D1936" s="1313"/>
      <c r="E1936" s="1313"/>
      <c r="F1936" s="1931"/>
      <c r="G1936" s="1313"/>
      <c r="H1936" s="1345"/>
      <c r="I1936" s="1313"/>
      <c r="J1936" s="1345"/>
      <c r="K1936" s="1313"/>
      <c r="L1936" s="2773"/>
      <c r="M1936" s="1313"/>
      <c r="N1936" s="1345"/>
      <c r="O1936" s="1313"/>
      <c r="P1936" s="1313"/>
      <c r="Q1936" s="1307"/>
      <c r="R1936" s="1313"/>
      <c r="S1936" s="1313"/>
      <c r="T1936" s="1313"/>
      <c r="U1936" s="1313"/>
      <c r="V1936" s="2466"/>
      <c r="W1936" s="1904"/>
      <c r="X1936" s="2336"/>
      <c r="Y1936" s="1904"/>
      <c r="Z1936" s="2394"/>
      <c r="AA1936" s="1904"/>
      <c r="AB1936" s="1903"/>
      <c r="AC1936" s="1904"/>
      <c r="AD1936" s="1904"/>
      <c r="AE1936" s="1904"/>
      <c r="AF1936" s="1313"/>
      <c r="AG1936" s="1313"/>
      <c r="AH1936" s="1305"/>
      <c r="AI1936" s="1313"/>
      <c r="AJ1936" s="1313"/>
      <c r="AK1936" s="1313"/>
      <c r="AL1936" s="1313"/>
      <c r="AM1936" s="1313"/>
      <c r="AN1936" s="1905"/>
      <c r="AO1936" s="1345"/>
      <c r="AP1936" s="1313"/>
      <c r="AQ1936" s="1345"/>
      <c r="AR1936" s="1313"/>
      <c r="AS1936" s="1345"/>
      <c r="AT1936" s="1313"/>
      <c r="AU1936" s="1345"/>
      <c r="AV1936" s="1313"/>
      <c r="AW1936" s="1313"/>
      <c r="AX1936" s="1313"/>
      <c r="AY1936" s="1305"/>
      <c r="AZ1936" s="1313"/>
      <c r="BA1936" s="1313"/>
      <c r="BB1936" s="1313"/>
      <c r="BC1936" s="1313"/>
      <c r="BD1936" s="1313"/>
      <c r="BE1936" s="1903"/>
      <c r="BF1936" s="1904"/>
      <c r="BG1936" s="1903"/>
      <c r="BH1936" s="1904"/>
      <c r="BI1936" s="1903"/>
      <c r="BJ1936" s="1904"/>
      <c r="BK1936" s="1313"/>
      <c r="BL1936" s="1904"/>
      <c r="BM1936" s="1904"/>
      <c r="BN1936" s="1904"/>
      <c r="BO1936" s="1313"/>
      <c r="BP1936" s="1316">
        <f t="shared" si="807"/>
        <v>0</v>
      </c>
      <c r="BQ1936" s="1305"/>
    </row>
    <row r="1937" spans="1:69" ht="15" x14ac:dyDescent="0.25">
      <c r="A1937" s="1305"/>
      <c r="B1937" s="2050"/>
      <c r="C1937" s="1928"/>
      <c r="D1937" s="1313"/>
      <c r="E1937" s="1313"/>
      <c r="F1937" s="1931"/>
      <c r="G1937" s="1313"/>
      <c r="H1937" s="1345"/>
      <c r="I1937" s="1313"/>
      <c r="J1937" s="1345"/>
      <c r="K1937" s="1313"/>
      <c r="L1937" s="2773"/>
      <c r="M1937" s="1313"/>
      <c r="N1937" s="1345"/>
      <c r="O1937" s="1313"/>
      <c r="P1937" s="1313"/>
      <c r="Q1937" s="1307"/>
      <c r="R1937" s="1313"/>
      <c r="S1937" s="1313"/>
      <c r="T1937" s="1313"/>
      <c r="U1937" s="1313"/>
      <c r="V1937" s="2466"/>
      <c r="W1937" s="1904"/>
      <c r="X1937" s="2336"/>
      <c r="Y1937" s="1904"/>
      <c r="Z1937" s="2394"/>
      <c r="AA1937" s="1904"/>
      <c r="AB1937" s="1903"/>
      <c r="AC1937" s="1904"/>
      <c r="AD1937" s="1904"/>
      <c r="AE1937" s="1904"/>
      <c r="AF1937" s="1313"/>
      <c r="AG1937" s="1313"/>
      <c r="AH1937" s="1305"/>
      <c r="AI1937" s="1313"/>
      <c r="AJ1937" s="1313"/>
      <c r="AK1937" s="1313"/>
      <c r="AL1937" s="1313"/>
      <c r="AM1937" s="1313"/>
      <c r="AN1937" s="1905"/>
      <c r="AO1937" s="1345"/>
      <c r="AP1937" s="1313"/>
      <c r="AQ1937" s="1345"/>
      <c r="AR1937" s="1313"/>
      <c r="AS1937" s="1345"/>
      <c r="AT1937" s="1313"/>
      <c r="AU1937" s="1345"/>
      <c r="AV1937" s="1313"/>
      <c r="AW1937" s="1313"/>
      <c r="AX1937" s="1313"/>
      <c r="AY1937" s="1305"/>
      <c r="AZ1937" s="1313"/>
      <c r="BA1937" s="1313"/>
      <c r="BB1937" s="1313"/>
      <c r="BC1937" s="1313"/>
      <c r="BD1937" s="1313"/>
      <c r="BE1937" s="1903"/>
      <c r="BF1937" s="1904"/>
      <c r="BG1937" s="1903"/>
      <c r="BH1937" s="1904"/>
      <c r="BI1937" s="1903"/>
      <c r="BJ1937" s="1904"/>
      <c r="BK1937" s="1313"/>
      <c r="BL1937" s="1904"/>
      <c r="BM1937" s="1904"/>
      <c r="BN1937" s="1904"/>
      <c r="BO1937" s="1313"/>
      <c r="BP1937" s="1316">
        <f t="shared" si="807"/>
        <v>0</v>
      </c>
      <c r="BQ1937" s="1305"/>
    </row>
    <row r="1938" spans="1:69" ht="15" x14ac:dyDescent="0.25">
      <c r="A1938" s="1305"/>
      <c r="B1938" s="2050"/>
      <c r="C1938" s="1928"/>
      <c r="D1938" s="1313"/>
      <c r="E1938" s="1313"/>
      <c r="F1938" s="1931"/>
      <c r="G1938" s="1313"/>
      <c r="H1938" s="1345"/>
      <c r="I1938" s="1313"/>
      <c r="J1938" s="1345"/>
      <c r="K1938" s="1313"/>
      <c r="L1938" s="2773"/>
      <c r="M1938" s="1313"/>
      <c r="N1938" s="1345"/>
      <c r="O1938" s="1313"/>
      <c r="P1938" s="1313"/>
      <c r="Q1938" s="1307"/>
      <c r="R1938" s="1313"/>
      <c r="S1938" s="1313"/>
      <c r="T1938" s="1313"/>
      <c r="U1938" s="1313"/>
      <c r="V1938" s="2466"/>
      <c r="W1938" s="1904"/>
      <c r="X1938" s="2336"/>
      <c r="Y1938" s="1904"/>
      <c r="Z1938" s="2394"/>
      <c r="AA1938" s="1904"/>
      <c r="AB1938" s="1903"/>
      <c r="AC1938" s="1904"/>
      <c r="AD1938" s="1904"/>
      <c r="AE1938" s="1904"/>
      <c r="AF1938" s="1313"/>
      <c r="AG1938" s="1313"/>
      <c r="AH1938" s="1305"/>
      <c r="AI1938" s="1313"/>
      <c r="AJ1938" s="1313"/>
      <c r="AK1938" s="1313"/>
      <c r="AL1938" s="1313"/>
      <c r="AM1938" s="1313"/>
      <c r="AN1938" s="1905"/>
      <c r="AO1938" s="1345"/>
      <c r="AP1938" s="1313"/>
      <c r="AQ1938" s="1345"/>
      <c r="AR1938" s="1313"/>
      <c r="AS1938" s="1345"/>
      <c r="AT1938" s="1313"/>
      <c r="AU1938" s="1345"/>
      <c r="AV1938" s="1313"/>
      <c r="AW1938" s="1313"/>
      <c r="AX1938" s="1313"/>
      <c r="AY1938" s="1305"/>
      <c r="AZ1938" s="1313"/>
      <c r="BA1938" s="1313"/>
      <c r="BB1938" s="1313"/>
      <c r="BC1938" s="1313"/>
      <c r="BD1938" s="1313"/>
      <c r="BE1938" s="1903"/>
      <c r="BF1938" s="1904"/>
      <c r="BG1938" s="1903"/>
      <c r="BH1938" s="1904"/>
      <c r="BI1938" s="1903"/>
      <c r="BJ1938" s="1904"/>
      <c r="BK1938" s="1313"/>
      <c r="BL1938" s="1904"/>
      <c r="BM1938" s="1904"/>
      <c r="BN1938" s="1904"/>
      <c r="BO1938" s="1313"/>
      <c r="BP1938" s="1316">
        <f t="shared" si="807"/>
        <v>0</v>
      </c>
      <c r="BQ1938" s="1305"/>
    </row>
    <row r="1939" spans="1:69" ht="15" x14ac:dyDescent="0.25">
      <c r="A1939" s="1305"/>
      <c r="B1939" s="2050"/>
      <c r="C1939" s="1928"/>
      <c r="D1939" s="1313"/>
      <c r="E1939" s="1313"/>
      <c r="F1939" s="1931"/>
      <c r="G1939" s="1313"/>
      <c r="H1939" s="1345"/>
      <c r="I1939" s="1313"/>
      <c r="J1939" s="1345"/>
      <c r="K1939" s="1313"/>
      <c r="L1939" s="2773"/>
      <c r="M1939" s="1313"/>
      <c r="N1939" s="1345"/>
      <c r="O1939" s="1313"/>
      <c r="P1939" s="1313"/>
      <c r="Q1939" s="1307"/>
      <c r="R1939" s="1313"/>
      <c r="S1939" s="1313"/>
      <c r="T1939" s="1313"/>
      <c r="U1939" s="1313"/>
      <c r="V1939" s="2466"/>
      <c r="W1939" s="1904"/>
      <c r="X1939" s="2336"/>
      <c r="Y1939" s="1904"/>
      <c r="Z1939" s="2394"/>
      <c r="AA1939" s="1904"/>
      <c r="AB1939" s="1903"/>
      <c r="AC1939" s="1904"/>
      <c r="AD1939" s="1904"/>
      <c r="AE1939" s="1904"/>
      <c r="AF1939" s="1313"/>
      <c r="AG1939" s="1313"/>
      <c r="AH1939" s="1305"/>
      <c r="AI1939" s="1313"/>
      <c r="AJ1939" s="1313"/>
      <c r="AK1939" s="1313"/>
      <c r="AL1939" s="1313"/>
      <c r="AM1939" s="1313"/>
      <c r="AN1939" s="1905"/>
      <c r="AO1939" s="1345"/>
      <c r="AP1939" s="1313"/>
      <c r="AQ1939" s="1345"/>
      <c r="AR1939" s="1313"/>
      <c r="AS1939" s="1345"/>
      <c r="AT1939" s="1313"/>
      <c r="AU1939" s="1345"/>
      <c r="AV1939" s="1313"/>
      <c r="AW1939" s="1313"/>
      <c r="AX1939" s="1313"/>
      <c r="AY1939" s="1305"/>
      <c r="AZ1939" s="1313"/>
      <c r="BA1939" s="1313"/>
      <c r="BB1939" s="1313"/>
      <c r="BC1939" s="1313"/>
      <c r="BD1939" s="1313"/>
      <c r="BE1939" s="1903"/>
      <c r="BF1939" s="1904"/>
      <c r="BG1939" s="1903"/>
      <c r="BH1939" s="1904"/>
      <c r="BI1939" s="1903"/>
      <c r="BJ1939" s="1904"/>
      <c r="BK1939" s="1313"/>
      <c r="BL1939" s="1904"/>
      <c r="BM1939" s="1904"/>
      <c r="BN1939" s="1904"/>
      <c r="BO1939" s="1313"/>
      <c r="BP1939" s="1316">
        <f t="shared" si="807"/>
        <v>0</v>
      </c>
      <c r="BQ1939" s="1305"/>
    </row>
    <row r="1940" spans="1:69" ht="15" x14ac:dyDescent="0.25">
      <c r="A1940" s="1305"/>
      <c r="B1940" s="2050"/>
      <c r="C1940" s="1928"/>
      <c r="D1940" s="1313"/>
      <c r="E1940" s="1313"/>
      <c r="F1940" s="1931"/>
      <c r="G1940" s="1313"/>
      <c r="H1940" s="1345"/>
      <c r="I1940" s="1313"/>
      <c r="J1940" s="1345"/>
      <c r="K1940" s="1313"/>
      <c r="L1940" s="2773"/>
      <c r="M1940" s="1313"/>
      <c r="N1940" s="1345"/>
      <c r="O1940" s="1313"/>
      <c r="P1940" s="1313"/>
      <c r="Q1940" s="1307"/>
      <c r="R1940" s="1313"/>
      <c r="S1940" s="1313"/>
      <c r="T1940" s="1313"/>
      <c r="U1940" s="1313"/>
      <c r="V1940" s="2466"/>
      <c r="W1940" s="1904"/>
      <c r="X1940" s="2336"/>
      <c r="Y1940" s="1904"/>
      <c r="Z1940" s="2394"/>
      <c r="AA1940" s="1904"/>
      <c r="AB1940" s="1903"/>
      <c r="AC1940" s="1904"/>
      <c r="AD1940" s="1904"/>
      <c r="AE1940" s="1904"/>
      <c r="AF1940" s="1313"/>
      <c r="AG1940" s="1313"/>
      <c r="AH1940" s="1305"/>
      <c r="AI1940" s="1313"/>
      <c r="AJ1940" s="1313"/>
      <c r="AK1940" s="1313"/>
      <c r="AL1940" s="1313"/>
      <c r="AM1940" s="1313"/>
      <c r="AN1940" s="1905"/>
      <c r="AO1940" s="1345"/>
      <c r="AP1940" s="1313"/>
      <c r="AQ1940" s="1345"/>
      <c r="AR1940" s="1313"/>
      <c r="AS1940" s="1345"/>
      <c r="AT1940" s="1313"/>
      <c r="AU1940" s="1345"/>
      <c r="AV1940" s="1313"/>
      <c r="AW1940" s="1313"/>
      <c r="AX1940" s="1313"/>
      <c r="AY1940" s="1305"/>
      <c r="AZ1940" s="1313"/>
      <c r="BA1940" s="1313"/>
      <c r="BB1940" s="1313"/>
      <c r="BC1940" s="1313"/>
      <c r="BD1940" s="1313"/>
      <c r="BE1940" s="1903"/>
      <c r="BF1940" s="1904"/>
      <c r="BG1940" s="1903"/>
      <c r="BH1940" s="1904"/>
      <c r="BI1940" s="1903"/>
      <c r="BJ1940" s="1904"/>
      <c r="BK1940" s="1313"/>
      <c r="BL1940" s="1904"/>
      <c r="BM1940" s="1904"/>
      <c r="BN1940" s="1904"/>
      <c r="BO1940" s="1313"/>
      <c r="BP1940" s="1316">
        <f t="shared" si="807"/>
        <v>0</v>
      </c>
      <c r="BQ1940" s="1305"/>
    </row>
    <row r="1941" spans="1:69" ht="15" x14ac:dyDescent="0.25">
      <c r="A1941" s="1305"/>
      <c r="B1941" s="2050"/>
      <c r="C1941" s="1928"/>
      <c r="D1941" s="1313"/>
      <c r="E1941" s="1313"/>
      <c r="F1941" s="1931"/>
      <c r="G1941" s="1313"/>
      <c r="H1941" s="1345"/>
      <c r="I1941" s="1313"/>
      <c r="J1941" s="1345"/>
      <c r="K1941" s="1313"/>
      <c r="L1941" s="2773"/>
      <c r="M1941" s="1313"/>
      <c r="N1941" s="1345"/>
      <c r="O1941" s="1313"/>
      <c r="P1941" s="1313"/>
      <c r="Q1941" s="1307"/>
      <c r="R1941" s="1313"/>
      <c r="S1941" s="1313"/>
      <c r="T1941" s="1313"/>
      <c r="U1941" s="1313"/>
      <c r="V1941" s="2466"/>
      <c r="W1941" s="1904"/>
      <c r="X1941" s="2336"/>
      <c r="Y1941" s="1904"/>
      <c r="Z1941" s="2394"/>
      <c r="AA1941" s="1904"/>
      <c r="AB1941" s="1903"/>
      <c r="AC1941" s="1904"/>
      <c r="AD1941" s="1904"/>
      <c r="AE1941" s="1904"/>
      <c r="AF1941" s="1313"/>
      <c r="AG1941" s="1313"/>
      <c r="AH1941" s="1305"/>
      <c r="AI1941" s="1313"/>
      <c r="AJ1941" s="1313"/>
      <c r="AK1941" s="1313"/>
      <c r="AL1941" s="1313"/>
      <c r="AM1941" s="1313"/>
      <c r="AN1941" s="1905"/>
      <c r="AO1941" s="1345"/>
      <c r="AP1941" s="1313"/>
      <c r="AQ1941" s="1345"/>
      <c r="AR1941" s="1313"/>
      <c r="AS1941" s="1345"/>
      <c r="AT1941" s="1313"/>
      <c r="AU1941" s="1345"/>
      <c r="AV1941" s="1313"/>
      <c r="AW1941" s="1313"/>
      <c r="AX1941" s="1313"/>
      <c r="AY1941" s="1305"/>
      <c r="AZ1941" s="1313"/>
      <c r="BA1941" s="1313"/>
      <c r="BB1941" s="1313"/>
      <c r="BC1941" s="1313"/>
      <c r="BD1941" s="1313"/>
      <c r="BE1941" s="1903"/>
      <c r="BF1941" s="1904"/>
      <c r="BG1941" s="1903"/>
      <c r="BH1941" s="1904"/>
      <c r="BI1941" s="1903"/>
      <c r="BJ1941" s="1904"/>
      <c r="BK1941" s="1313"/>
      <c r="BL1941" s="1904"/>
      <c r="BM1941" s="1904"/>
      <c r="BN1941" s="1904"/>
      <c r="BO1941" s="1313"/>
      <c r="BP1941" s="1316">
        <f t="shared" si="807"/>
        <v>0</v>
      </c>
      <c r="BQ1941" s="1305"/>
    </row>
    <row r="1942" spans="1:69" ht="15" x14ac:dyDescent="0.25">
      <c r="A1942" s="1305"/>
      <c r="B1942" s="2050"/>
      <c r="C1942" s="1928"/>
      <c r="D1942" s="1313"/>
      <c r="E1942" s="1313"/>
      <c r="F1942" s="1931"/>
      <c r="G1942" s="1313"/>
      <c r="H1942" s="1345"/>
      <c r="I1942" s="1313"/>
      <c r="J1942" s="1345"/>
      <c r="K1942" s="1313"/>
      <c r="L1942" s="2773"/>
      <c r="M1942" s="1313"/>
      <c r="N1942" s="1345"/>
      <c r="O1942" s="1313"/>
      <c r="P1942" s="1313"/>
      <c r="Q1942" s="1307"/>
      <c r="R1942" s="1313"/>
      <c r="S1942" s="1313"/>
      <c r="T1942" s="1313"/>
      <c r="U1942" s="1313"/>
      <c r="V1942" s="2466"/>
      <c r="W1942" s="1904"/>
      <c r="X1942" s="2336"/>
      <c r="Y1942" s="1904"/>
      <c r="Z1942" s="2394"/>
      <c r="AA1942" s="1904"/>
      <c r="AB1942" s="1903"/>
      <c r="AC1942" s="1904"/>
      <c r="AD1942" s="1904"/>
      <c r="AE1942" s="1904"/>
      <c r="AF1942" s="1313"/>
      <c r="AG1942" s="1313"/>
      <c r="AH1942" s="1305"/>
      <c r="AI1942" s="1313"/>
      <c r="AJ1942" s="1313"/>
      <c r="AK1942" s="1313"/>
      <c r="AL1942" s="1313"/>
      <c r="AM1942" s="1313"/>
      <c r="AN1942" s="1905"/>
      <c r="AO1942" s="1345"/>
      <c r="AP1942" s="1313"/>
      <c r="AQ1942" s="1345"/>
      <c r="AR1942" s="1313"/>
      <c r="AS1942" s="1345"/>
      <c r="AT1942" s="1313"/>
      <c r="AU1942" s="1345"/>
      <c r="AV1942" s="1313"/>
      <c r="AW1942" s="1313"/>
      <c r="AX1942" s="1313"/>
      <c r="AY1942" s="1305"/>
      <c r="AZ1942" s="1313"/>
      <c r="BA1942" s="1313"/>
      <c r="BB1942" s="1313"/>
      <c r="BC1942" s="1313"/>
      <c r="BD1942" s="1313"/>
      <c r="BE1942" s="1903"/>
      <c r="BF1942" s="1904"/>
      <c r="BG1942" s="1903"/>
      <c r="BH1942" s="1904"/>
      <c r="BI1942" s="1903"/>
      <c r="BJ1942" s="1904"/>
      <c r="BK1942" s="1313"/>
      <c r="BL1942" s="1904"/>
      <c r="BM1942" s="1904"/>
      <c r="BN1942" s="1904"/>
      <c r="BO1942" s="1313"/>
      <c r="BP1942" s="1316">
        <f t="shared" si="807"/>
        <v>0</v>
      </c>
      <c r="BQ1942" s="1305"/>
    </row>
    <row r="1943" spans="1:69" ht="15" x14ac:dyDescent="0.25">
      <c r="A1943" s="1305"/>
      <c r="B1943" s="2050"/>
      <c r="C1943" s="1928"/>
      <c r="D1943" s="1313"/>
      <c r="E1943" s="1313"/>
      <c r="F1943" s="1931"/>
      <c r="G1943" s="1313"/>
      <c r="H1943" s="1345"/>
      <c r="I1943" s="1313"/>
      <c r="J1943" s="1345"/>
      <c r="K1943" s="1313"/>
      <c r="L1943" s="2773"/>
      <c r="M1943" s="1313"/>
      <c r="N1943" s="1345"/>
      <c r="O1943" s="1313"/>
      <c r="P1943" s="1313"/>
      <c r="Q1943" s="1307"/>
      <c r="R1943" s="1313"/>
      <c r="S1943" s="1313"/>
      <c r="T1943" s="1313"/>
      <c r="U1943" s="1313"/>
      <c r="V1943" s="2466"/>
      <c r="W1943" s="1904"/>
      <c r="X1943" s="2336"/>
      <c r="Y1943" s="1904"/>
      <c r="Z1943" s="2394"/>
      <c r="AA1943" s="1904"/>
      <c r="AB1943" s="1903"/>
      <c r="AC1943" s="1904"/>
      <c r="AD1943" s="1904"/>
      <c r="AE1943" s="1904"/>
      <c r="AF1943" s="1313"/>
      <c r="AG1943" s="1313"/>
      <c r="AH1943" s="1305"/>
      <c r="AI1943" s="1313"/>
      <c r="AJ1943" s="1313"/>
      <c r="AK1943" s="1313"/>
      <c r="AL1943" s="1313"/>
      <c r="AM1943" s="1313"/>
      <c r="AN1943" s="1905"/>
      <c r="AO1943" s="1345"/>
      <c r="AP1943" s="1313"/>
      <c r="AQ1943" s="1345"/>
      <c r="AR1943" s="1313"/>
      <c r="AS1943" s="1345"/>
      <c r="AT1943" s="1313"/>
      <c r="AU1943" s="1345"/>
      <c r="AV1943" s="1313"/>
      <c r="AW1943" s="1313"/>
      <c r="AX1943" s="1313"/>
      <c r="AY1943" s="1305"/>
      <c r="AZ1943" s="1313"/>
      <c r="BA1943" s="1313"/>
      <c r="BB1943" s="1313"/>
      <c r="BC1943" s="1313"/>
      <c r="BD1943" s="1313"/>
      <c r="BE1943" s="1903"/>
      <c r="BF1943" s="1904"/>
      <c r="BG1943" s="1903"/>
      <c r="BH1943" s="1904"/>
      <c r="BI1943" s="1903"/>
      <c r="BJ1943" s="1904"/>
      <c r="BK1943" s="1313"/>
      <c r="BL1943" s="1904"/>
      <c r="BM1943" s="1904"/>
      <c r="BN1943" s="1904"/>
      <c r="BO1943" s="1313"/>
      <c r="BP1943" s="1316">
        <f t="shared" si="807"/>
        <v>0</v>
      </c>
      <c r="BQ1943" s="1305"/>
    </row>
    <row r="1944" spans="1:69" ht="15" x14ac:dyDescent="0.25">
      <c r="A1944" s="1305"/>
      <c r="B1944" s="2050"/>
      <c r="C1944" s="1928"/>
      <c r="D1944" s="1313"/>
      <c r="E1944" s="1313"/>
      <c r="F1944" s="1931"/>
      <c r="G1944" s="1313"/>
      <c r="H1944" s="1345"/>
      <c r="I1944" s="1313"/>
      <c r="J1944" s="1345"/>
      <c r="K1944" s="1313"/>
      <c r="L1944" s="2773"/>
      <c r="M1944" s="1313"/>
      <c r="N1944" s="1345"/>
      <c r="O1944" s="1313"/>
      <c r="P1944" s="1313"/>
      <c r="Q1944" s="1307"/>
      <c r="R1944" s="1313"/>
      <c r="S1944" s="1313"/>
      <c r="T1944" s="1313"/>
      <c r="U1944" s="1313"/>
      <c r="V1944" s="2466"/>
      <c r="W1944" s="1904"/>
      <c r="X1944" s="2336"/>
      <c r="Y1944" s="1904"/>
      <c r="Z1944" s="2394"/>
      <c r="AA1944" s="1904"/>
      <c r="AB1944" s="1903"/>
      <c r="AC1944" s="1904"/>
      <c r="AD1944" s="1904"/>
      <c r="AE1944" s="1904"/>
      <c r="AF1944" s="1313"/>
      <c r="AG1944" s="1313"/>
      <c r="AH1944" s="1305"/>
      <c r="AI1944" s="1313"/>
      <c r="AJ1944" s="1313"/>
      <c r="AK1944" s="1313"/>
      <c r="AL1944" s="1313"/>
      <c r="AM1944" s="1313"/>
      <c r="AN1944" s="1905"/>
      <c r="AO1944" s="1345"/>
      <c r="AP1944" s="1313"/>
      <c r="AQ1944" s="1345"/>
      <c r="AR1944" s="1313"/>
      <c r="AS1944" s="1345"/>
      <c r="AT1944" s="1313"/>
      <c r="AU1944" s="1345"/>
      <c r="AV1944" s="1313"/>
      <c r="AW1944" s="1313"/>
      <c r="AX1944" s="1313"/>
      <c r="AY1944" s="1305"/>
      <c r="AZ1944" s="1313"/>
      <c r="BA1944" s="1313"/>
      <c r="BB1944" s="1313"/>
      <c r="BC1944" s="1313"/>
      <c r="BD1944" s="1313"/>
      <c r="BE1944" s="1903"/>
      <c r="BF1944" s="1904"/>
      <c r="BG1944" s="1903"/>
      <c r="BH1944" s="1904"/>
      <c r="BI1944" s="1903"/>
      <c r="BJ1944" s="1904"/>
      <c r="BK1944" s="1313"/>
      <c r="BL1944" s="1904"/>
      <c r="BM1944" s="1904"/>
      <c r="BN1944" s="1904"/>
      <c r="BO1944" s="1313"/>
      <c r="BP1944" s="1316">
        <f t="shared" si="807"/>
        <v>0</v>
      </c>
      <c r="BQ1944" s="1305"/>
    </row>
    <row r="1945" spans="1:69" ht="15" x14ac:dyDescent="0.25">
      <c r="A1945" s="1305"/>
      <c r="B1945" s="2050"/>
      <c r="C1945" s="1928"/>
      <c r="D1945" s="1313"/>
      <c r="E1945" s="1313"/>
      <c r="F1945" s="1931"/>
      <c r="G1945" s="1313"/>
      <c r="H1945" s="1345"/>
      <c r="I1945" s="1313"/>
      <c r="J1945" s="1345"/>
      <c r="K1945" s="1313"/>
      <c r="L1945" s="2773"/>
      <c r="M1945" s="1313"/>
      <c r="N1945" s="1345"/>
      <c r="O1945" s="1313"/>
      <c r="P1945" s="1313"/>
      <c r="Q1945" s="1307"/>
      <c r="R1945" s="1313"/>
      <c r="S1945" s="1313"/>
      <c r="T1945" s="1313"/>
      <c r="U1945" s="1313"/>
      <c r="V1945" s="2466"/>
      <c r="W1945" s="1904"/>
      <c r="X1945" s="2336"/>
      <c r="Y1945" s="1904"/>
      <c r="Z1945" s="2394"/>
      <c r="AA1945" s="1904"/>
      <c r="AB1945" s="1903"/>
      <c r="AC1945" s="1904"/>
      <c r="AD1945" s="1904"/>
      <c r="AE1945" s="1904"/>
      <c r="AF1945" s="1313"/>
      <c r="AG1945" s="1313"/>
      <c r="AH1945" s="1305"/>
      <c r="AI1945" s="1313"/>
      <c r="AJ1945" s="1313"/>
      <c r="AK1945" s="1313"/>
      <c r="AL1945" s="1313"/>
      <c r="AM1945" s="1313"/>
      <c r="AN1945" s="1905"/>
      <c r="AO1945" s="1345"/>
      <c r="AP1945" s="1313"/>
      <c r="AQ1945" s="1345"/>
      <c r="AR1945" s="1313"/>
      <c r="AS1945" s="1345"/>
      <c r="AT1945" s="1313"/>
      <c r="AU1945" s="1345"/>
      <c r="AV1945" s="1313"/>
      <c r="AW1945" s="1313"/>
      <c r="AX1945" s="1313"/>
      <c r="AY1945" s="1305"/>
      <c r="AZ1945" s="1313"/>
      <c r="BA1945" s="1313"/>
      <c r="BB1945" s="1313"/>
      <c r="BC1945" s="1313"/>
      <c r="BD1945" s="1313"/>
      <c r="BE1945" s="1903"/>
      <c r="BF1945" s="1904"/>
      <c r="BG1945" s="1903"/>
      <c r="BH1945" s="1904"/>
      <c r="BI1945" s="1903"/>
      <c r="BJ1945" s="1904"/>
      <c r="BK1945" s="1313"/>
      <c r="BL1945" s="1904"/>
      <c r="BM1945" s="1904"/>
      <c r="BN1945" s="1904"/>
      <c r="BO1945" s="1313"/>
      <c r="BP1945" s="1316">
        <f t="shared" si="807"/>
        <v>0</v>
      </c>
      <c r="BQ1945" s="1305"/>
    </row>
    <row r="1946" spans="1:69" ht="15" x14ac:dyDescent="0.25">
      <c r="A1946" s="1305"/>
      <c r="B1946" s="2050"/>
      <c r="C1946" s="1928"/>
      <c r="D1946" s="1313"/>
      <c r="E1946" s="1313"/>
      <c r="F1946" s="1931"/>
      <c r="G1946" s="1313"/>
      <c r="H1946" s="1345"/>
      <c r="I1946" s="1313"/>
      <c r="J1946" s="1345"/>
      <c r="K1946" s="1313"/>
      <c r="L1946" s="2773"/>
      <c r="M1946" s="1313"/>
      <c r="N1946" s="1345"/>
      <c r="O1946" s="1313"/>
      <c r="P1946" s="1313"/>
      <c r="Q1946" s="1307"/>
      <c r="R1946" s="1313"/>
      <c r="S1946" s="1313"/>
      <c r="T1946" s="1313"/>
      <c r="U1946" s="1313"/>
      <c r="V1946" s="2466"/>
      <c r="W1946" s="1904"/>
      <c r="X1946" s="2336"/>
      <c r="Y1946" s="1904"/>
      <c r="Z1946" s="2394"/>
      <c r="AA1946" s="1904"/>
      <c r="AB1946" s="1903"/>
      <c r="AC1946" s="1904"/>
      <c r="AD1946" s="1904"/>
      <c r="AE1946" s="1904"/>
      <c r="AF1946" s="1313"/>
      <c r="AG1946" s="1313"/>
      <c r="AH1946" s="1305"/>
      <c r="AI1946" s="1313"/>
      <c r="AJ1946" s="1313"/>
      <c r="AK1946" s="1313"/>
      <c r="AL1946" s="1313"/>
      <c r="AM1946" s="1313"/>
      <c r="AN1946" s="1905"/>
      <c r="AO1946" s="1345"/>
      <c r="AP1946" s="1313"/>
      <c r="AQ1946" s="1345"/>
      <c r="AR1946" s="1313"/>
      <c r="AS1946" s="1345"/>
      <c r="AT1946" s="1313"/>
      <c r="AU1946" s="1345"/>
      <c r="AV1946" s="1313"/>
      <c r="AW1946" s="1313"/>
      <c r="AX1946" s="1313"/>
      <c r="AY1946" s="1305"/>
      <c r="AZ1946" s="1313"/>
      <c r="BA1946" s="1313"/>
      <c r="BB1946" s="1313"/>
      <c r="BC1946" s="1313"/>
      <c r="BD1946" s="1313"/>
      <c r="BE1946" s="1903"/>
      <c r="BF1946" s="1904"/>
      <c r="BG1946" s="1903"/>
      <c r="BH1946" s="1904"/>
      <c r="BI1946" s="1903"/>
      <c r="BJ1946" s="1904"/>
      <c r="BK1946" s="1313"/>
      <c r="BL1946" s="1904"/>
      <c r="BM1946" s="1904"/>
      <c r="BN1946" s="1904"/>
      <c r="BO1946" s="1313"/>
      <c r="BP1946" s="1316">
        <f t="shared" si="807"/>
        <v>0</v>
      </c>
      <c r="BQ1946" s="1305"/>
    </row>
    <row r="1947" spans="1:69" ht="15" x14ac:dyDescent="0.25">
      <c r="A1947" s="1305"/>
      <c r="B1947" s="2050"/>
      <c r="C1947" s="1928"/>
      <c r="D1947" s="1313"/>
      <c r="E1947" s="1313"/>
      <c r="F1947" s="1931"/>
      <c r="G1947" s="1313"/>
      <c r="H1947" s="1345"/>
      <c r="I1947" s="1313"/>
      <c r="J1947" s="1345"/>
      <c r="K1947" s="1313"/>
      <c r="L1947" s="2773"/>
      <c r="M1947" s="1313"/>
      <c r="N1947" s="1345"/>
      <c r="O1947" s="1313"/>
      <c r="P1947" s="1313"/>
      <c r="Q1947" s="1307"/>
      <c r="R1947" s="1313"/>
      <c r="S1947" s="1313"/>
      <c r="T1947" s="1313"/>
      <c r="U1947" s="1313"/>
      <c r="V1947" s="2466"/>
      <c r="W1947" s="1904"/>
      <c r="X1947" s="2336"/>
      <c r="Y1947" s="1904"/>
      <c r="Z1947" s="2394"/>
      <c r="AA1947" s="1904"/>
      <c r="AB1947" s="1903"/>
      <c r="AC1947" s="1904"/>
      <c r="AD1947" s="1904"/>
      <c r="AE1947" s="1904"/>
      <c r="AF1947" s="1313"/>
      <c r="AG1947" s="1313"/>
      <c r="AH1947" s="1305"/>
      <c r="AI1947" s="1313"/>
      <c r="AJ1947" s="1313"/>
      <c r="AK1947" s="1313"/>
      <c r="AL1947" s="1313"/>
      <c r="AM1947" s="1313"/>
      <c r="AN1947" s="1905"/>
      <c r="AO1947" s="1345"/>
      <c r="AP1947" s="1313"/>
      <c r="AQ1947" s="1345"/>
      <c r="AR1947" s="1313"/>
      <c r="AS1947" s="1345"/>
      <c r="AT1947" s="1313"/>
      <c r="AU1947" s="1345"/>
      <c r="AV1947" s="1313"/>
      <c r="AW1947" s="1313"/>
      <c r="AX1947" s="1313"/>
      <c r="AY1947" s="1305"/>
      <c r="AZ1947" s="1313"/>
      <c r="BA1947" s="1313"/>
      <c r="BB1947" s="1313"/>
      <c r="BC1947" s="1313"/>
      <c r="BD1947" s="1313"/>
      <c r="BE1947" s="1903"/>
      <c r="BF1947" s="1904"/>
      <c r="BG1947" s="1903"/>
      <c r="BH1947" s="1904"/>
      <c r="BI1947" s="1903"/>
      <c r="BJ1947" s="1904"/>
      <c r="BK1947" s="1313"/>
      <c r="BL1947" s="1904"/>
      <c r="BM1947" s="1904"/>
      <c r="BN1947" s="1904"/>
      <c r="BO1947" s="1313"/>
      <c r="BP1947" s="1316">
        <f t="shared" si="807"/>
        <v>0</v>
      </c>
      <c r="BQ1947" s="1305"/>
    </row>
    <row r="1948" spans="1:69" ht="15" x14ac:dyDescent="0.25">
      <c r="A1948" s="1305"/>
      <c r="B1948" s="2050"/>
      <c r="C1948" s="1928"/>
      <c r="D1948" s="1313"/>
      <c r="E1948" s="1313"/>
      <c r="F1948" s="1931"/>
      <c r="G1948" s="1313"/>
      <c r="H1948" s="1345"/>
      <c r="I1948" s="1313"/>
      <c r="J1948" s="1345"/>
      <c r="K1948" s="1313"/>
      <c r="L1948" s="2773"/>
      <c r="M1948" s="1313"/>
      <c r="N1948" s="1345"/>
      <c r="O1948" s="1313"/>
      <c r="P1948" s="1313"/>
      <c r="Q1948" s="1307"/>
      <c r="R1948" s="1313"/>
      <c r="S1948" s="1313"/>
      <c r="T1948" s="1313"/>
      <c r="U1948" s="1313"/>
      <c r="V1948" s="2466"/>
      <c r="W1948" s="1904"/>
      <c r="X1948" s="2336"/>
      <c r="Y1948" s="1904"/>
      <c r="Z1948" s="2394"/>
      <c r="AA1948" s="1904"/>
      <c r="AB1948" s="1903"/>
      <c r="AC1948" s="1904"/>
      <c r="AD1948" s="1904"/>
      <c r="AE1948" s="1904"/>
      <c r="AF1948" s="1313"/>
      <c r="AG1948" s="1313"/>
      <c r="AH1948" s="1305"/>
      <c r="AI1948" s="1313"/>
      <c r="AJ1948" s="1313"/>
      <c r="AK1948" s="1313"/>
      <c r="AL1948" s="1313"/>
      <c r="AM1948" s="1313"/>
      <c r="AN1948" s="1905"/>
      <c r="AO1948" s="1345"/>
      <c r="AP1948" s="1313"/>
      <c r="AQ1948" s="1345"/>
      <c r="AR1948" s="1313"/>
      <c r="AS1948" s="1345"/>
      <c r="AT1948" s="1313"/>
      <c r="AU1948" s="1345"/>
      <c r="AV1948" s="1313"/>
      <c r="AW1948" s="1313"/>
      <c r="AX1948" s="1313"/>
      <c r="AY1948" s="1305"/>
      <c r="AZ1948" s="1313"/>
      <c r="BA1948" s="1313"/>
      <c r="BB1948" s="1313"/>
      <c r="BC1948" s="1313"/>
      <c r="BD1948" s="1313"/>
      <c r="BE1948" s="1903"/>
      <c r="BF1948" s="1904"/>
      <c r="BG1948" s="1903"/>
      <c r="BH1948" s="1904"/>
      <c r="BI1948" s="1903"/>
      <c r="BJ1948" s="1904"/>
      <c r="BK1948" s="1313"/>
      <c r="BL1948" s="1904"/>
      <c r="BM1948" s="1904"/>
      <c r="BN1948" s="1904"/>
      <c r="BO1948" s="1313"/>
      <c r="BP1948" s="1316">
        <f t="shared" si="807"/>
        <v>0</v>
      </c>
      <c r="BQ1948" s="1305"/>
    </row>
    <row r="1949" spans="1:69" ht="15" x14ac:dyDescent="0.25">
      <c r="A1949" s="1305"/>
      <c r="B1949" s="2050"/>
      <c r="C1949" s="1928"/>
      <c r="D1949" s="1313"/>
      <c r="E1949" s="1313"/>
      <c r="F1949" s="1931"/>
      <c r="G1949" s="1313"/>
      <c r="H1949" s="1345"/>
      <c r="I1949" s="1313"/>
      <c r="J1949" s="1345"/>
      <c r="K1949" s="1313"/>
      <c r="L1949" s="2773"/>
      <c r="M1949" s="1313"/>
      <c r="N1949" s="1345"/>
      <c r="O1949" s="1313"/>
      <c r="P1949" s="1313"/>
      <c r="Q1949" s="1307"/>
      <c r="R1949" s="1313"/>
      <c r="S1949" s="1313"/>
      <c r="T1949" s="1313"/>
      <c r="U1949" s="1313"/>
      <c r="V1949" s="2466"/>
      <c r="W1949" s="1904"/>
      <c r="X1949" s="2336"/>
      <c r="Y1949" s="1904"/>
      <c r="Z1949" s="2394"/>
      <c r="AA1949" s="1904"/>
      <c r="AB1949" s="1903"/>
      <c r="AC1949" s="1904"/>
      <c r="AD1949" s="1904"/>
      <c r="AE1949" s="1904"/>
      <c r="AF1949" s="1313"/>
      <c r="AG1949" s="1313"/>
      <c r="AH1949" s="1305"/>
      <c r="AI1949" s="1313"/>
      <c r="AJ1949" s="1313"/>
      <c r="AK1949" s="1313"/>
      <c r="AL1949" s="1313"/>
      <c r="AM1949" s="1313"/>
      <c r="AN1949" s="1905"/>
      <c r="AO1949" s="1345"/>
      <c r="AP1949" s="1313"/>
      <c r="AQ1949" s="1345"/>
      <c r="AR1949" s="1313"/>
      <c r="AS1949" s="1345"/>
      <c r="AT1949" s="1313"/>
      <c r="AU1949" s="1345"/>
      <c r="AV1949" s="1313"/>
      <c r="AW1949" s="1313"/>
      <c r="AX1949" s="1313"/>
      <c r="AY1949" s="1305"/>
      <c r="AZ1949" s="1313"/>
      <c r="BA1949" s="1313"/>
      <c r="BB1949" s="1313"/>
      <c r="BC1949" s="1313"/>
      <c r="BD1949" s="1313"/>
      <c r="BE1949" s="1903"/>
      <c r="BF1949" s="1904"/>
      <c r="BG1949" s="1903"/>
      <c r="BH1949" s="1904"/>
      <c r="BI1949" s="1903"/>
      <c r="BJ1949" s="1904"/>
      <c r="BK1949" s="1313"/>
      <c r="BL1949" s="1904"/>
      <c r="BM1949" s="1904"/>
      <c r="BN1949" s="1904"/>
      <c r="BO1949" s="1313"/>
      <c r="BP1949" s="1316">
        <f t="shared" si="807"/>
        <v>0</v>
      </c>
      <c r="BQ1949" s="1305"/>
    </row>
    <row r="1950" spans="1:69" ht="15" x14ac:dyDescent="0.25">
      <c r="A1950" s="1305"/>
      <c r="B1950" s="2050"/>
      <c r="C1950" s="1928"/>
      <c r="D1950" s="1313"/>
      <c r="E1950" s="1313"/>
      <c r="F1950" s="1931"/>
      <c r="G1950" s="1313"/>
      <c r="H1950" s="1345"/>
      <c r="I1950" s="1313"/>
      <c r="J1950" s="1345"/>
      <c r="K1950" s="1313"/>
      <c r="L1950" s="2773"/>
      <c r="M1950" s="1313"/>
      <c r="N1950" s="1345"/>
      <c r="O1950" s="1313"/>
      <c r="P1950" s="1313"/>
      <c r="Q1950" s="1307"/>
      <c r="R1950" s="1313"/>
      <c r="S1950" s="1313"/>
      <c r="T1950" s="1313"/>
      <c r="U1950" s="1313"/>
      <c r="V1950" s="2466"/>
      <c r="W1950" s="1904"/>
      <c r="X1950" s="2336"/>
      <c r="Y1950" s="1904"/>
      <c r="Z1950" s="2394"/>
      <c r="AA1950" s="1904"/>
      <c r="AB1950" s="1903"/>
      <c r="AC1950" s="1904"/>
      <c r="AD1950" s="1904"/>
      <c r="AE1950" s="1904"/>
      <c r="AF1950" s="1313"/>
      <c r="AG1950" s="1313"/>
      <c r="AH1950" s="1305"/>
      <c r="AI1950" s="1313"/>
      <c r="AJ1950" s="1313"/>
      <c r="AK1950" s="1313"/>
      <c r="AL1950" s="1313"/>
      <c r="AM1950" s="1313"/>
      <c r="AN1950" s="1905"/>
      <c r="AO1950" s="1345"/>
      <c r="AP1950" s="1313"/>
      <c r="AQ1950" s="1345"/>
      <c r="AR1950" s="1313"/>
      <c r="AS1950" s="1345"/>
      <c r="AT1950" s="1313"/>
      <c r="AU1950" s="1345"/>
      <c r="AV1950" s="1313"/>
      <c r="AW1950" s="1313"/>
      <c r="AX1950" s="1313"/>
      <c r="AY1950" s="1305"/>
      <c r="AZ1950" s="1313"/>
      <c r="BA1950" s="1313"/>
      <c r="BB1950" s="1313"/>
      <c r="BC1950" s="1313"/>
      <c r="BD1950" s="1313"/>
      <c r="BE1950" s="1903"/>
      <c r="BF1950" s="1904"/>
      <c r="BG1950" s="1903"/>
      <c r="BH1950" s="1904"/>
      <c r="BI1950" s="1903"/>
      <c r="BJ1950" s="1904"/>
      <c r="BK1950" s="1313"/>
      <c r="BL1950" s="1904"/>
      <c r="BM1950" s="1904"/>
      <c r="BN1950" s="1904"/>
      <c r="BO1950" s="1313"/>
      <c r="BP1950" s="1316">
        <f t="shared" si="807"/>
        <v>0</v>
      </c>
      <c r="BQ1950" s="1305"/>
    </row>
    <row r="1951" spans="1:69" ht="15" x14ac:dyDescent="0.25">
      <c r="A1951" s="1305"/>
      <c r="B1951" s="2050"/>
      <c r="C1951" s="1928"/>
      <c r="D1951" s="1313"/>
      <c r="E1951" s="1313"/>
      <c r="F1951" s="1931"/>
      <c r="G1951" s="1313"/>
      <c r="H1951" s="1345"/>
      <c r="I1951" s="1313"/>
      <c r="J1951" s="1345"/>
      <c r="K1951" s="1313"/>
      <c r="L1951" s="2773"/>
      <c r="M1951" s="1313"/>
      <c r="N1951" s="1345"/>
      <c r="O1951" s="1313"/>
      <c r="P1951" s="1313"/>
      <c r="Q1951" s="1307"/>
      <c r="R1951" s="1313"/>
      <c r="S1951" s="1313"/>
      <c r="T1951" s="1313"/>
      <c r="U1951" s="1313"/>
      <c r="V1951" s="2466"/>
      <c r="W1951" s="1904"/>
      <c r="X1951" s="2336"/>
      <c r="Y1951" s="1904"/>
      <c r="Z1951" s="2394"/>
      <c r="AA1951" s="1904"/>
      <c r="AB1951" s="1903"/>
      <c r="AC1951" s="1904"/>
      <c r="AD1951" s="1904"/>
      <c r="AE1951" s="1904"/>
      <c r="AF1951" s="1313"/>
      <c r="AG1951" s="1313"/>
      <c r="AH1951" s="1305"/>
      <c r="AI1951" s="1313"/>
      <c r="AJ1951" s="1313"/>
      <c r="AK1951" s="1313"/>
      <c r="AL1951" s="1313"/>
      <c r="AM1951" s="1313"/>
      <c r="AN1951" s="1905"/>
      <c r="AO1951" s="1345"/>
      <c r="AP1951" s="1313"/>
      <c r="AQ1951" s="1345"/>
      <c r="AR1951" s="1313"/>
      <c r="AS1951" s="1345"/>
      <c r="AT1951" s="1313"/>
      <c r="AU1951" s="1345"/>
      <c r="AV1951" s="1313"/>
      <c r="AW1951" s="1313"/>
      <c r="AX1951" s="1313"/>
      <c r="AY1951" s="1305"/>
      <c r="AZ1951" s="1313"/>
      <c r="BA1951" s="1313"/>
      <c r="BB1951" s="1313"/>
      <c r="BC1951" s="1313"/>
      <c r="BD1951" s="1313"/>
      <c r="BE1951" s="1903"/>
      <c r="BF1951" s="1904"/>
      <c r="BG1951" s="1903"/>
      <c r="BH1951" s="1904"/>
      <c r="BI1951" s="1903"/>
      <c r="BJ1951" s="1904"/>
      <c r="BK1951" s="1313"/>
      <c r="BL1951" s="1904"/>
      <c r="BM1951" s="1904"/>
      <c r="BN1951" s="1904"/>
      <c r="BO1951" s="1313"/>
      <c r="BP1951" s="1316">
        <f t="shared" si="807"/>
        <v>0</v>
      </c>
      <c r="BQ1951" s="1305"/>
    </row>
    <row r="1952" spans="1:69" ht="15" x14ac:dyDescent="0.25">
      <c r="A1952" s="1305"/>
      <c r="B1952" s="2050"/>
      <c r="C1952" s="1928"/>
      <c r="D1952" s="1313"/>
      <c r="E1952" s="1313"/>
      <c r="F1952" s="1931"/>
      <c r="G1952" s="1313"/>
      <c r="H1952" s="1345"/>
      <c r="I1952" s="1313"/>
      <c r="J1952" s="1345"/>
      <c r="K1952" s="1313"/>
      <c r="L1952" s="2773"/>
      <c r="M1952" s="1313"/>
      <c r="N1952" s="1345"/>
      <c r="O1952" s="1313"/>
      <c r="P1952" s="1313"/>
      <c r="Q1952" s="1307"/>
      <c r="R1952" s="1313"/>
      <c r="S1952" s="1313"/>
      <c r="T1952" s="1313"/>
      <c r="U1952" s="1313"/>
      <c r="V1952" s="2466"/>
      <c r="W1952" s="1904"/>
      <c r="X1952" s="2336"/>
      <c r="Y1952" s="1904"/>
      <c r="Z1952" s="2394"/>
      <c r="AA1952" s="1904"/>
      <c r="AB1952" s="1903"/>
      <c r="AC1952" s="1904"/>
      <c r="AD1952" s="1904"/>
      <c r="AE1952" s="1904"/>
      <c r="AF1952" s="1313"/>
      <c r="AG1952" s="1313"/>
      <c r="AH1952" s="1305"/>
      <c r="AI1952" s="1313"/>
      <c r="AJ1952" s="1313"/>
      <c r="AK1952" s="1313"/>
      <c r="AL1952" s="1313"/>
      <c r="AM1952" s="1313"/>
      <c r="AN1952" s="1905"/>
      <c r="AO1952" s="1345"/>
      <c r="AP1952" s="1313"/>
      <c r="AQ1952" s="1345"/>
      <c r="AR1952" s="1313"/>
      <c r="AS1952" s="1345"/>
      <c r="AT1952" s="1313"/>
      <c r="AU1952" s="1345"/>
      <c r="AV1952" s="1313"/>
      <c r="AW1952" s="1313"/>
      <c r="AX1952" s="1313"/>
      <c r="AY1952" s="1305"/>
      <c r="AZ1952" s="1313"/>
      <c r="BA1952" s="1313"/>
      <c r="BB1952" s="1313"/>
      <c r="BC1952" s="1313"/>
      <c r="BD1952" s="1313"/>
      <c r="BE1952" s="1903"/>
      <c r="BF1952" s="1904"/>
      <c r="BG1952" s="1903"/>
      <c r="BH1952" s="1904"/>
      <c r="BI1952" s="1903"/>
      <c r="BJ1952" s="1904"/>
      <c r="BK1952" s="1313"/>
      <c r="BL1952" s="1904"/>
      <c r="BM1952" s="1904"/>
      <c r="BN1952" s="1904"/>
      <c r="BO1952" s="1313"/>
      <c r="BP1952" s="1316">
        <f t="shared" si="807"/>
        <v>0</v>
      </c>
      <c r="BQ1952" s="1305"/>
    </row>
    <row r="1953" spans="1:69" ht="15" x14ac:dyDescent="0.25">
      <c r="A1953" s="1305"/>
      <c r="B1953" s="2050"/>
      <c r="C1953" s="1928"/>
      <c r="D1953" s="1313"/>
      <c r="E1953" s="1313"/>
      <c r="F1953" s="1931"/>
      <c r="G1953" s="1313"/>
      <c r="H1953" s="1345"/>
      <c r="I1953" s="1313"/>
      <c r="J1953" s="1345"/>
      <c r="K1953" s="1313"/>
      <c r="L1953" s="2773"/>
      <c r="M1953" s="1313"/>
      <c r="N1953" s="1345"/>
      <c r="O1953" s="1313"/>
      <c r="P1953" s="1313"/>
      <c r="Q1953" s="1307"/>
      <c r="R1953" s="1313"/>
      <c r="S1953" s="1313"/>
      <c r="T1953" s="1313"/>
      <c r="U1953" s="1313"/>
      <c r="V1953" s="2466"/>
      <c r="W1953" s="1904"/>
      <c r="X1953" s="2336"/>
      <c r="Y1953" s="1904"/>
      <c r="Z1953" s="2394"/>
      <c r="AA1953" s="1904"/>
      <c r="AB1953" s="1903"/>
      <c r="AC1953" s="1904"/>
      <c r="AD1953" s="1904"/>
      <c r="AE1953" s="1904"/>
      <c r="AF1953" s="1313"/>
      <c r="AG1953" s="1313"/>
      <c r="AH1953" s="1305"/>
      <c r="AI1953" s="1313"/>
      <c r="AJ1953" s="1313"/>
      <c r="AK1953" s="1313"/>
      <c r="AL1953" s="1313"/>
      <c r="AM1953" s="1313"/>
      <c r="AN1953" s="1905"/>
      <c r="AO1953" s="1345"/>
      <c r="AP1953" s="1313"/>
      <c r="AQ1953" s="1345"/>
      <c r="AR1953" s="1313"/>
      <c r="AS1953" s="1345"/>
      <c r="AT1953" s="1313"/>
      <c r="AU1953" s="1345"/>
      <c r="AV1953" s="1313"/>
      <c r="AW1953" s="1313"/>
      <c r="AX1953" s="1313"/>
      <c r="AY1953" s="1305"/>
      <c r="AZ1953" s="1313"/>
      <c r="BA1953" s="1313"/>
      <c r="BB1953" s="1313"/>
      <c r="BC1953" s="1313"/>
      <c r="BD1953" s="1313"/>
      <c r="BE1953" s="1903"/>
      <c r="BF1953" s="1904"/>
      <c r="BG1953" s="1903"/>
      <c r="BH1953" s="1904"/>
      <c r="BI1953" s="1903"/>
      <c r="BJ1953" s="1904"/>
      <c r="BK1953" s="1313"/>
      <c r="BL1953" s="1904"/>
      <c r="BM1953" s="1904"/>
      <c r="BN1953" s="1904"/>
      <c r="BO1953" s="1313"/>
      <c r="BP1953" s="1316">
        <f t="shared" si="807"/>
        <v>0</v>
      </c>
      <c r="BQ1953" s="1305"/>
    </row>
    <row r="1954" spans="1:69" ht="15" x14ac:dyDescent="0.25">
      <c r="A1954" s="1305"/>
      <c r="B1954" s="2050"/>
      <c r="C1954" s="1928"/>
      <c r="D1954" s="1313"/>
      <c r="E1954" s="1313"/>
      <c r="F1954" s="1931"/>
      <c r="G1954" s="1313"/>
      <c r="H1954" s="1345"/>
      <c r="I1954" s="1313"/>
      <c r="J1954" s="1345"/>
      <c r="K1954" s="1313"/>
      <c r="L1954" s="2773"/>
      <c r="M1954" s="1313"/>
      <c r="N1954" s="1345"/>
      <c r="O1954" s="1313"/>
      <c r="P1954" s="1313"/>
      <c r="Q1954" s="1307"/>
      <c r="R1954" s="1313"/>
      <c r="S1954" s="1313"/>
      <c r="T1954" s="1313"/>
      <c r="U1954" s="1313"/>
      <c r="V1954" s="2466"/>
      <c r="W1954" s="1904"/>
      <c r="X1954" s="2336"/>
      <c r="Y1954" s="1904"/>
      <c r="Z1954" s="2394"/>
      <c r="AA1954" s="1904"/>
      <c r="AB1954" s="1903"/>
      <c r="AC1954" s="1904"/>
      <c r="AD1954" s="1904"/>
      <c r="AE1954" s="1904"/>
      <c r="AF1954" s="1313"/>
      <c r="AG1954" s="1313"/>
      <c r="AH1954" s="1305"/>
      <c r="AI1954" s="1313"/>
      <c r="AJ1954" s="1313"/>
      <c r="AK1954" s="1313"/>
      <c r="AL1954" s="1313"/>
      <c r="AM1954" s="1313"/>
      <c r="AN1954" s="1905"/>
      <c r="AO1954" s="1345"/>
      <c r="AP1954" s="1313"/>
      <c r="AQ1954" s="1345"/>
      <c r="AR1954" s="1313"/>
      <c r="AS1954" s="1345"/>
      <c r="AT1954" s="1313"/>
      <c r="AU1954" s="1345"/>
      <c r="AV1954" s="1313"/>
      <c r="AW1954" s="1313"/>
      <c r="AX1954" s="1313"/>
      <c r="AY1954" s="1305"/>
      <c r="AZ1954" s="1313"/>
      <c r="BA1954" s="1313"/>
      <c r="BB1954" s="1313"/>
      <c r="BC1954" s="1313"/>
      <c r="BD1954" s="1313"/>
      <c r="BE1954" s="1903"/>
      <c r="BF1954" s="1904"/>
      <c r="BG1954" s="1903"/>
      <c r="BH1954" s="1904"/>
      <c r="BI1954" s="1903"/>
      <c r="BJ1954" s="1904"/>
      <c r="BK1954" s="1313"/>
      <c r="BL1954" s="1904"/>
      <c r="BM1954" s="1904"/>
      <c r="BN1954" s="1904"/>
      <c r="BO1954" s="1313"/>
      <c r="BP1954" s="1316">
        <f t="shared" si="807"/>
        <v>0</v>
      </c>
      <c r="BQ1954" s="1305"/>
    </row>
    <row r="1955" spans="1:69" ht="15" x14ac:dyDescent="0.25">
      <c r="A1955" s="1305"/>
      <c r="B1955" s="2050"/>
      <c r="C1955" s="1928"/>
      <c r="D1955" s="1313"/>
      <c r="E1955" s="1313"/>
      <c r="F1955" s="1931"/>
      <c r="G1955" s="1313"/>
      <c r="H1955" s="1345"/>
      <c r="I1955" s="1313"/>
      <c r="J1955" s="1345"/>
      <c r="K1955" s="1313"/>
      <c r="L1955" s="2773"/>
      <c r="M1955" s="1313"/>
      <c r="N1955" s="1345"/>
      <c r="O1955" s="1313"/>
      <c r="P1955" s="1313"/>
      <c r="Q1955" s="1307"/>
      <c r="R1955" s="1313"/>
      <c r="S1955" s="1313"/>
      <c r="T1955" s="1313"/>
      <c r="U1955" s="1313"/>
      <c r="V1955" s="2466"/>
      <c r="W1955" s="1904"/>
      <c r="X1955" s="2336"/>
      <c r="Y1955" s="1904"/>
      <c r="Z1955" s="2394"/>
      <c r="AA1955" s="1904"/>
      <c r="AB1955" s="1903"/>
      <c r="AC1955" s="1904"/>
      <c r="AD1955" s="1904"/>
      <c r="AE1955" s="1904"/>
      <c r="AF1955" s="1313"/>
      <c r="AG1955" s="1313"/>
      <c r="AH1955" s="1305"/>
      <c r="AI1955" s="1313"/>
      <c r="AJ1955" s="1313"/>
      <c r="AK1955" s="1313"/>
      <c r="AL1955" s="1313"/>
      <c r="AM1955" s="1313"/>
      <c r="AN1955" s="1905"/>
      <c r="AO1955" s="1345"/>
      <c r="AP1955" s="1313"/>
      <c r="AQ1955" s="1345"/>
      <c r="AR1955" s="1313"/>
      <c r="AS1955" s="1345"/>
      <c r="AT1955" s="1313"/>
      <c r="AU1955" s="1345"/>
      <c r="AV1955" s="1313"/>
      <c r="AW1955" s="1313"/>
      <c r="AX1955" s="1313"/>
      <c r="AY1955" s="1305"/>
      <c r="AZ1955" s="1313"/>
      <c r="BA1955" s="1313"/>
      <c r="BB1955" s="1313"/>
      <c r="BC1955" s="1313"/>
      <c r="BD1955" s="1313"/>
      <c r="BE1955" s="1903"/>
      <c r="BF1955" s="1904"/>
      <c r="BG1955" s="1903"/>
      <c r="BH1955" s="1904"/>
      <c r="BI1955" s="1903"/>
      <c r="BJ1955" s="1904"/>
      <c r="BK1955" s="1313"/>
      <c r="BL1955" s="1904"/>
      <c r="BM1955" s="1904"/>
      <c r="BN1955" s="1904"/>
      <c r="BO1955" s="1313"/>
      <c r="BP1955" s="1316">
        <f t="shared" si="807"/>
        <v>0</v>
      </c>
      <c r="BQ1955" s="1305"/>
    </row>
    <row r="1956" spans="1:69" ht="15" x14ac:dyDescent="0.25">
      <c r="A1956" s="1305"/>
      <c r="B1956" s="2050"/>
      <c r="C1956" s="1928"/>
      <c r="D1956" s="1313"/>
      <c r="E1956" s="1313"/>
      <c r="F1956" s="1931"/>
      <c r="G1956" s="1313"/>
      <c r="H1956" s="1345"/>
      <c r="I1956" s="1313"/>
      <c r="J1956" s="1345"/>
      <c r="K1956" s="1313"/>
      <c r="L1956" s="2773"/>
      <c r="M1956" s="1313"/>
      <c r="N1956" s="1345"/>
      <c r="O1956" s="1313"/>
      <c r="P1956" s="1313"/>
      <c r="Q1956" s="1307"/>
      <c r="R1956" s="1313"/>
      <c r="S1956" s="1313"/>
      <c r="T1956" s="1313"/>
      <c r="U1956" s="1313"/>
      <c r="V1956" s="2466"/>
      <c r="W1956" s="1904"/>
      <c r="X1956" s="2336"/>
      <c r="Y1956" s="1904"/>
      <c r="Z1956" s="2394"/>
      <c r="AA1956" s="1904"/>
      <c r="AB1956" s="1903"/>
      <c r="AC1956" s="1904"/>
      <c r="AD1956" s="1904"/>
      <c r="AE1956" s="1904"/>
      <c r="AF1956" s="1313"/>
      <c r="AG1956" s="1313"/>
      <c r="AH1956" s="1305"/>
      <c r="AI1956" s="1313"/>
      <c r="AJ1956" s="1313"/>
      <c r="AK1956" s="1313"/>
      <c r="AL1956" s="1313"/>
      <c r="AM1956" s="1313"/>
      <c r="AN1956" s="1905"/>
      <c r="AO1956" s="1345"/>
      <c r="AP1956" s="1313"/>
      <c r="AQ1956" s="1345"/>
      <c r="AR1956" s="1313"/>
      <c r="AS1956" s="1345"/>
      <c r="AT1956" s="1313"/>
      <c r="AU1956" s="1345"/>
      <c r="AV1956" s="1313"/>
      <c r="AW1956" s="1313"/>
      <c r="AX1956" s="1313"/>
      <c r="AY1956" s="1305"/>
      <c r="AZ1956" s="1313"/>
      <c r="BA1956" s="1313"/>
      <c r="BB1956" s="1313"/>
      <c r="BC1956" s="1313"/>
      <c r="BD1956" s="1313"/>
      <c r="BE1956" s="1903"/>
      <c r="BF1956" s="1904"/>
      <c r="BG1956" s="1903"/>
      <c r="BH1956" s="1904"/>
      <c r="BI1956" s="1903"/>
      <c r="BJ1956" s="1904"/>
      <c r="BK1956" s="1313"/>
      <c r="BL1956" s="1904"/>
      <c r="BM1956" s="1904"/>
      <c r="BN1956" s="1904"/>
      <c r="BO1956" s="1313"/>
      <c r="BP1956" s="1316">
        <f t="shared" si="807"/>
        <v>0</v>
      </c>
      <c r="BQ1956" s="1305"/>
    </row>
    <row r="1957" spans="1:69" ht="15" x14ac:dyDescent="0.25">
      <c r="A1957" s="1305"/>
      <c r="B1957" s="2050"/>
      <c r="C1957" s="1928"/>
      <c r="D1957" s="1313"/>
      <c r="E1957" s="1313"/>
      <c r="F1957" s="1931"/>
      <c r="G1957" s="1313"/>
      <c r="H1957" s="1345"/>
      <c r="I1957" s="1313"/>
      <c r="J1957" s="1345"/>
      <c r="K1957" s="1313"/>
      <c r="L1957" s="2773"/>
      <c r="M1957" s="1313"/>
      <c r="N1957" s="1345"/>
      <c r="O1957" s="1313"/>
      <c r="P1957" s="1313"/>
      <c r="Q1957" s="1307"/>
      <c r="R1957" s="1313"/>
      <c r="S1957" s="1313"/>
      <c r="T1957" s="1313"/>
      <c r="U1957" s="1313"/>
      <c r="V1957" s="2466"/>
      <c r="W1957" s="1904"/>
      <c r="X1957" s="2336"/>
      <c r="Y1957" s="1904"/>
      <c r="Z1957" s="2394"/>
      <c r="AA1957" s="1904"/>
      <c r="AB1957" s="1903"/>
      <c r="AC1957" s="1904"/>
      <c r="AD1957" s="1904"/>
      <c r="AE1957" s="1904"/>
      <c r="AF1957" s="1313"/>
      <c r="AG1957" s="1313"/>
      <c r="AH1957" s="1305"/>
      <c r="AI1957" s="1313"/>
      <c r="AJ1957" s="1313"/>
      <c r="AK1957" s="1313"/>
      <c r="AL1957" s="1313"/>
      <c r="AM1957" s="1313"/>
      <c r="AN1957" s="1905"/>
      <c r="AO1957" s="1345"/>
      <c r="AP1957" s="1313"/>
      <c r="AQ1957" s="1345"/>
      <c r="AR1957" s="1313"/>
      <c r="AS1957" s="1345"/>
      <c r="AT1957" s="1313"/>
      <c r="AU1957" s="1345"/>
      <c r="AV1957" s="1313"/>
      <c r="AW1957" s="1313"/>
      <c r="AX1957" s="1313"/>
      <c r="AY1957" s="1305"/>
      <c r="AZ1957" s="1313"/>
      <c r="BA1957" s="1313"/>
      <c r="BB1957" s="1313"/>
      <c r="BC1957" s="1313"/>
      <c r="BD1957" s="1313"/>
      <c r="BE1957" s="1903"/>
      <c r="BF1957" s="1904"/>
      <c r="BG1957" s="1903"/>
      <c r="BH1957" s="1904"/>
      <c r="BI1957" s="1903"/>
      <c r="BJ1957" s="1904"/>
      <c r="BK1957" s="1313"/>
      <c r="BL1957" s="1904"/>
      <c r="BM1957" s="1904"/>
      <c r="BN1957" s="1904"/>
      <c r="BO1957" s="1313"/>
      <c r="BP1957" s="1316">
        <f t="shared" si="807"/>
        <v>0</v>
      </c>
      <c r="BQ1957" s="1305"/>
    </row>
    <row r="1958" spans="1:69" ht="15" x14ac:dyDescent="0.25">
      <c r="A1958" s="1305"/>
      <c r="B1958" s="2050"/>
      <c r="C1958" s="1928"/>
      <c r="D1958" s="1313"/>
      <c r="E1958" s="1313"/>
      <c r="F1958" s="1931"/>
      <c r="G1958" s="1313"/>
      <c r="H1958" s="1345"/>
      <c r="I1958" s="1313"/>
      <c r="J1958" s="1345"/>
      <c r="K1958" s="1313"/>
      <c r="L1958" s="2773"/>
      <c r="M1958" s="1313"/>
      <c r="N1958" s="1345"/>
      <c r="O1958" s="1313"/>
      <c r="P1958" s="1313"/>
      <c r="Q1958" s="1307"/>
      <c r="R1958" s="1313"/>
      <c r="S1958" s="1313"/>
      <c r="T1958" s="1313"/>
      <c r="U1958" s="1313"/>
      <c r="V1958" s="2466"/>
      <c r="W1958" s="1904"/>
      <c r="X1958" s="2336"/>
      <c r="Y1958" s="1904"/>
      <c r="Z1958" s="2394"/>
      <c r="AA1958" s="1904"/>
      <c r="AB1958" s="1903"/>
      <c r="AC1958" s="1904"/>
      <c r="AD1958" s="1904"/>
      <c r="AE1958" s="1904"/>
      <c r="AF1958" s="1313"/>
      <c r="AG1958" s="1313"/>
      <c r="AH1958" s="1305"/>
      <c r="AI1958" s="1313"/>
      <c r="AJ1958" s="1313"/>
      <c r="AK1958" s="1313"/>
      <c r="AL1958" s="1313"/>
      <c r="AM1958" s="1313"/>
      <c r="AN1958" s="1905"/>
      <c r="AO1958" s="1345"/>
      <c r="AP1958" s="1313"/>
      <c r="AQ1958" s="1345"/>
      <c r="AR1958" s="1313"/>
      <c r="AS1958" s="1345"/>
      <c r="AT1958" s="1313"/>
      <c r="AU1958" s="1345"/>
      <c r="AV1958" s="1313"/>
      <c r="AW1958" s="1313"/>
      <c r="AX1958" s="1313"/>
      <c r="AY1958" s="1305"/>
      <c r="AZ1958" s="1313"/>
      <c r="BA1958" s="1313"/>
      <c r="BB1958" s="1313"/>
      <c r="BC1958" s="1313"/>
      <c r="BD1958" s="1313"/>
      <c r="BE1958" s="1903"/>
      <c r="BF1958" s="1904"/>
      <c r="BG1958" s="1903"/>
      <c r="BH1958" s="1904"/>
      <c r="BI1958" s="1903"/>
      <c r="BJ1958" s="1904"/>
      <c r="BK1958" s="1313"/>
      <c r="BL1958" s="1904"/>
      <c r="BM1958" s="1904"/>
      <c r="BN1958" s="1904"/>
      <c r="BO1958" s="1313"/>
      <c r="BP1958" s="1316">
        <f t="shared" si="807"/>
        <v>0</v>
      </c>
      <c r="BQ1958" s="1305"/>
    </row>
    <row r="1959" spans="1:69" ht="15" x14ac:dyDescent="0.25">
      <c r="A1959" s="1305"/>
      <c r="B1959" s="2050"/>
      <c r="C1959" s="1928"/>
      <c r="D1959" s="1313"/>
      <c r="E1959" s="1313"/>
      <c r="F1959" s="1931"/>
      <c r="G1959" s="1313"/>
      <c r="H1959" s="1345"/>
      <c r="I1959" s="1313"/>
      <c r="J1959" s="1345"/>
      <c r="K1959" s="1313"/>
      <c r="L1959" s="2773"/>
      <c r="M1959" s="1313"/>
      <c r="N1959" s="1345"/>
      <c r="O1959" s="1313"/>
      <c r="P1959" s="1313"/>
      <c r="Q1959" s="1307"/>
      <c r="R1959" s="1313"/>
      <c r="S1959" s="1313"/>
      <c r="T1959" s="1313"/>
      <c r="U1959" s="1313"/>
      <c r="V1959" s="2466"/>
      <c r="W1959" s="1904"/>
      <c r="X1959" s="2336"/>
      <c r="Y1959" s="1904"/>
      <c r="Z1959" s="2394"/>
      <c r="AA1959" s="1904"/>
      <c r="AB1959" s="1903"/>
      <c r="AC1959" s="1904"/>
      <c r="AD1959" s="1904"/>
      <c r="AE1959" s="1904"/>
      <c r="AF1959" s="1313"/>
      <c r="AG1959" s="1313"/>
      <c r="AH1959" s="1305"/>
      <c r="AI1959" s="1313"/>
      <c r="AJ1959" s="1313"/>
      <c r="AK1959" s="1313"/>
      <c r="AL1959" s="1313"/>
      <c r="AM1959" s="1313"/>
      <c r="AN1959" s="1905"/>
      <c r="AO1959" s="1345"/>
      <c r="AP1959" s="1313"/>
      <c r="AQ1959" s="1345"/>
      <c r="AR1959" s="1313"/>
      <c r="AS1959" s="1345"/>
      <c r="AT1959" s="1313"/>
      <c r="AU1959" s="1345"/>
      <c r="AV1959" s="1313"/>
      <c r="AW1959" s="1313"/>
      <c r="AX1959" s="1313"/>
      <c r="AY1959" s="1305"/>
      <c r="AZ1959" s="1313"/>
      <c r="BA1959" s="1313"/>
      <c r="BB1959" s="1313"/>
      <c r="BC1959" s="1313"/>
      <c r="BD1959" s="1313"/>
      <c r="BE1959" s="1903"/>
      <c r="BF1959" s="1904"/>
      <c r="BG1959" s="1903"/>
      <c r="BH1959" s="1904"/>
      <c r="BI1959" s="1903"/>
      <c r="BJ1959" s="1904"/>
      <c r="BK1959" s="1313"/>
      <c r="BL1959" s="1904"/>
      <c r="BM1959" s="1904"/>
      <c r="BN1959" s="1904"/>
      <c r="BO1959" s="1313"/>
      <c r="BP1959" s="1316">
        <f t="shared" si="807"/>
        <v>0</v>
      </c>
      <c r="BQ1959" s="1305"/>
    </row>
    <row r="1960" spans="1:69" ht="15" x14ac:dyDescent="0.25">
      <c r="A1960" s="1305"/>
      <c r="B1960" s="2050"/>
      <c r="C1960" s="1928"/>
      <c r="D1960" s="1313"/>
      <c r="E1960" s="1313"/>
      <c r="F1960" s="1931"/>
      <c r="G1960" s="1313"/>
      <c r="H1960" s="1345"/>
      <c r="I1960" s="1313"/>
      <c r="J1960" s="1345"/>
      <c r="K1960" s="1313"/>
      <c r="L1960" s="2773"/>
      <c r="M1960" s="1313"/>
      <c r="N1960" s="1345"/>
      <c r="O1960" s="1313"/>
      <c r="P1960" s="1313"/>
      <c r="Q1960" s="1307"/>
      <c r="R1960" s="1313"/>
      <c r="S1960" s="1313"/>
      <c r="T1960" s="1313"/>
      <c r="U1960" s="1313"/>
      <c r="V1960" s="2466"/>
      <c r="W1960" s="1904"/>
      <c r="X1960" s="2336"/>
      <c r="Y1960" s="1904"/>
      <c r="Z1960" s="2394"/>
      <c r="AA1960" s="1904"/>
      <c r="AB1960" s="1903"/>
      <c r="AC1960" s="1904"/>
      <c r="AD1960" s="1904"/>
      <c r="AE1960" s="1904"/>
      <c r="AF1960" s="1313"/>
      <c r="AG1960" s="1313"/>
      <c r="AH1960" s="1305"/>
      <c r="AI1960" s="1313"/>
      <c r="AJ1960" s="1313"/>
      <c r="AK1960" s="1313"/>
      <c r="AL1960" s="1313"/>
      <c r="AM1960" s="1313"/>
      <c r="AN1960" s="1905"/>
      <c r="AO1960" s="1345"/>
      <c r="AP1960" s="1313"/>
      <c r="AQ1960" s="1345"/>
      <c r="AR1960" s="1313"/>
      <c r="AS1960" s="1345"/>
      <c r="AT1960" s="1313"/>
      <c r="AU1960" s="1345"/>
      <c r="AV1960" s="1313"/>
      <c r="AW1960" s="1313"/>
      <c r="AX1960" s="1313"/>
      <c r="AY1960" s="1305"/>
      <c r="AZ1960" s="1313"/>
      <c r="BA1960" s="1313"/>
      <c r="BB1960" s="1313"/>
      <c r="BC1960" s="1313"/>
      <c r="BD1960" s="1313"/>
      <c r="BE1960" s="1903"/>
      <c r="BF1960" s="1904"/>
      <c r="BG1960" s="1903"/>
      <c r="BH1960" s="1904"/>
      <c r="BI1960" s="1903"/>
      <c r="BJ1960" s="1904"/>
      <c r="BK1960" s="1313"/>
      <c r="BL1960" s="1904"/>
      <c r="BM1960" s="1904"/>
      <c r="BN1960" s="1904"/>
      <c r="BO1960" s="1313"/>
      <c r="BP1960" s="1316">
        <f t="shared" si="807"/>
        <v>0</v>
      </c>
      <c r="BQ1960" s="1305"/>
    </row>
    <row r="1961" spans="1:69" ht="15" x14ac:dyDescent="0.25">
      <c r="A1961" s="1305"/>
      <c r="B1961" s="2050"/>
      <c r="C1961" s="1928"/>
      <c r="D1961" s="1313"/>
      <c r="E1961" s="1313"/>
      <c r="F1961" s="1931"/>
      <c r="G1961" s="1313"/>
      <c r="H1961" s="1345"/>
      <c r="I1961" s="1313"/>
      <c r="J1961" s="1345"/>
      <c r="K1961" s="1313"/>
      <c r="L1961" s="2773"/>
      <c r="M1961" s="1313"/>
      <c r="N1961" s="1345"/>
      <c r="O1961" s="1313"/>
      <c r="P1961" s="1313"/>
      <c r="Q1961" s="1307"/>
      <c r="R1961" s="1313"/>
      <c r="S1961" s="1313"/>
      <c r="T1961" s="1313"/>
      <c r="U1961" s="1313"/>
      <c r="V1961" s="2466"/>
      <c r="W1961" s="1904"/>
      <c r="X1961" s="2336"/>
      <c r="Y1961" s="1904"/>
      <c r="Z1961" s="2394"/>
      <c r="AA1961" s="1904"/>
      <c r="AB1961" s="1903"/>
      <c r="AC1961" s="1904"/>
      <c r="AD1961" s="1904"/>
      <c r="AE1961" s="1904"/>
      <c r="AF1961" s="1313"/>
      <c r="AG1961" s="1313"/>
      <c r="AH1961" s="1305"/>
      <c r="AI1961" s="1313"/>
      <c r="AJ1961" s="1313"/>
      <c r="AK1961" s="1313"/>
      <c r="AL1961" s="1313"/>
      <c r="AM1961" s="1313"/>
      <c r="AN1961" s="1905"/>
      <c r="AO1961" s="1345"/>
      <c r="AP1961" s="1313"/>
      <c r="AQ1961" s="1345"/>
      <c r="AR1961" s="1313"/>
      <c r="AS1961" s="1345"/>
      <c r="AT1961" s="1313"/>
      <c r="AU1961" s="1345"/>
      <c r="AV1961" s="1313"/>
      <c r="AW1961" s="1313"/>
      <c r="AX1961" s="1313"/>
      <c r="AY1961" s="1305"/>
      <c r="AZ1961" s="1313"/>
      <c r="BA1961" s="1313"/>
      <c r="BB1961" s="1313"/>
      <c r="BC1961" s="1313"/>
      <c r="BD1961" s="1313"/>
      <c r="BE1961" s="1903"/>
      <c r="BF1961" s="1904"/>
      <c r="BG1961" s="1903"/>
      <c r="BH1961" s="1904"/>
      <c r="BI1961" s="1903"/>
      <c r="BJ1961" s="1904"/>
      <c r="BK1961" s="1313"/>
      <c r="BL1961" s="1904"/>
      <c r="BM1961" s="1904"/>
      <c r="BN1961" s="1904"/>
      <c r="BO1961" s="1313"/>
      <c r="BP1961" s="1316">
        <f t="shared" si="807"/>
        <v>0</v>
      </c>
      <c r="BQ1961" s="1305"/>
    </row>
    <row r="1962" spans="1:69" ht="15" x14ac:dyDescent="0.25">
      <c r="A1962" s="1305"/>
      <c r="B1962" s="2050"/>
      <c r="C1962" s="1928"/>
      <c r="D1962" s="1313"/>
      <c r="E1962" s="1313"/>
      <c r="F1962" s="1931"/>
      <c r="G1962" s="1313"/>
      <c r="H1962" s="1345"/>
      <c r="I1962" s="1313"/>
      <c r="J1962" s="1345"/>
      <c r="K1962" s="1313"/>
      <c r="L1962" s="2773"/>
      <c r="M1962" s="1313"/>
      <c r="N1962" s="1345"/>
      <c r="O1962" s="1313"/>
      <c r="P1962" s="1313"/>
      <c r="Q1962" s="1307"/>
      <c r="R1962" s="1313"/>
      <c r="S1962" s="1313"/>
      <c r="T1962" s="1313"/>
      <c r="U1962" s="1313"/>
      <c r="V1962" s="2466"/>
      <c r="W1962" s="1904"/>
      <c r="X1962" s="2336"/>
      <c r="Y1962" s="1904"/>
      <c r="Z1962" s="2394"/>
      <c r="AA1962" s="1904"/>
      <c r="AB1962" s="1903"/>
      <c r="AC1962" s="1904"/>
      <c r="AD1962" s="1904"/>
      <c r="AE1962" s="1904"/>
      <c r="AF1962" s="1313"/>
      <c r="AG1962" s="1313"/>
      <c r="AH1962" s="1305"/>
      <c r="AI1962" s="1313"/>
      <c r="AJ1962" s="1313"/>
      <c r="AK1962" s="1313"/>
      <c r="AL1962" s="1313"/>
      <c r="AM1962" s="1313"/>
      <c r="AN1962" s="1905"/>
      <c r="AO1962" s="1345"/>
      <c r="AP1962" s="1313"/>
      <c r="AQ1962" s="1345"/>
      <c r="AR1962" s="1313"/>
      <c r="AS1962" s="1345"/>
      <c r="AT1962" s="1313"/>
      <c r="AU1962" s="1345"/>
      <c r="AV1962" s="1313"/>
      <c r="AW1962" s="1313"/>
      <c r="AX1962" s="1313"/>
      <c r="AY1962" s="1305"/>
      <c r="AZ1962" s="1313"/>
      <c r="BA1962" s="1313"/>
      <c r="BB1962" s="1313"/>
      <c r="BC1962" s="1313"/>
      <c r="BD1962" s="1313"/>
      <c r="BE1962" s="1903"/>
      <c r="BF1962" s="1904"/>
      <c r="BG1962" s="1903"/>
      <c r="BH1962" s="1904"/>
      <c r="BI1962" s="1903"/>
      <c r="BJ1962" s="1904"/>
      <c r="BK1962" s="1313"/>
      <c r="BL1962" s="1904"/>
      <c r="BM1962" s="1904"/>
      <c r="BN1962" s="1904"/>
      <c r="BO1962" s="1313"/>
      <c r="BP1962" s="1316">
        <f t="shared" si="807"/>
        <v>0</v>
      </c>
      <c r="BQ1962" s="1305"/>
    </row>
    <row r="1963" spans="1:69" ht="15" x14ac:dyDescent="0.25">
      <c r="A1963" s="1305"/>
      <c r="B1963" s="2050"/>
      <c r="C1963" s="1928"/>
      <c r="D1963" s="1313"/>
      <c r="E1963" s="1313"/>
      <c r="F1963" s="1931"/>
      <c r="G1963" s="1313"/>
      <c r="H1963" s="1345"/>
      <c r="I1963" s="1313"/>
      <c r="J1963" s="1345"/>
      <c r="K1963" s="1313"/>
      <c r="L1963" s="2773"/>
      <c r="M1963" s="1313"/>
      <c r="N1963" s="1345"/>
      <c r="O1963" s="1313"/>
      <c r="P1963" s="1313"/>
      <c r="Q1963" s="1307"/>
      <c r="R1963" s="1313"/>
      <c r="S1963" s="1313"/>
      <c r="T1963" s="1313"/>
      <c r="U1963" s="1313"/>
      <c r="V1963" s="2466"/>
      <c r="W1963" s="1904"/>
      <c r="X1963" s="2336"/>
      <c r="Y1963" s="1904"/>
      <c r="Z1963" s="2394"/>
      <c r="AA1963" s="1904"/>
      <c r="AB1963" s="1903"/>
      <c r="AC1963" s="1904"/>
      <c r="AD1963" s="1904"/>
      <c r="AE1963" s="1904"/>
      <c r="AF1963" s="1313"/>
      <c r="AG1963" s="1313"/>
      <c r="AH1963" s="1305"/>
      <c r="AI1963" s="1313"/>
      <c r="AJ1963" s="1313"/>
      <c r="AK1963" s="1313"/>
      <c r="AL1963" s="1313"/>
      <c r="AM1963" s="1313"/>
      <c r="AN1963" s="1905"/>
      <c r="AO1963" s="1345"/>
      <c r="AP1963" s="1313"/>
      <c r="AQ1963" s="1345"/>
      <c r="AR1963" s="1313"/>
      <c r="AS1963" s="1345"/>
      <c r="AT1963" s="1313"/>
      <c r="AU1963" s="1345"/>
      <c r="AV1963" s="1313"/>
      <c r="AW1963" s="1313"/>
      <c r="AX1963" s="1313"/>
      <c r="AY1963" s="1305"/>
      <c r="AZ1963" s="1313"/>
      <c r="BA1963" s="1313"/>
      <c r="BB1963" s="1313"/>
      <c r="BC1963" s="1313"/>
      <c r="BD1963" s="1313"/>
      <c r="BE1963" s="1903"/>
      <c r="BF1963" s="1904"/>
      <c r="BG1963" s="1903"/>
      <c r="BH1963" s="1904"/>
      <c r="BI1963" s="1903"/>
      <c r="BJ1963" s="1904"/>
      <c r="BK1963" s="1313"/>
      <c r="BL1963" s="1904"/>
      <c r="BM1963" s="1904"/>
      <c r="BN1963" s="1904"/>
      <c r="BO1963" s="1313"/>
      <c r="BP1963" s="1316">
        <f t="shared" si="807"/>
        <v>0</v>
      </c>
      <c r="BQ1963" s="1305"/>
    </row>
    <row r="1964" spans="1:69" ht="15" x14ac:dyDescent="0.25">
      <c r="A1964" s="1305"/>
      <c r="B1964" s="2050"/>
      <c r="C1964" s="1928"/>
      <c r="D1964" s="1313"/>
      <c r="E1964" s="1313"/>
      <c r="F1964" s="1931"/>
      <c r="G1964" s="1313"/>
      <c r="H1964" s="1345"/>
      <c r="I1964" s="1313"/>
      <c r="J1964" s="1345"/>
      <c r="K1964" s="1313"/>
      <c r="L1964" s="2773"/>
      <c r="M1964" s="1313"/>
      <c r="N1964" s="1345"/>
      <c r="O1964" s="1313"/>
      <c r="P1964" s="1313"/>
      <c r="Q1964" s="1307"/>
      <c r="R1964" s="1313"/>
      <c r="S1964" s="1313"/>
      <c r="T1964" s="1313"/>
      <c r="U1964" s="1313"/>
      <c r="V1964" s="2466"/>
      <c r="W1964" s="1904"/>
      <c r="X1964" s="2336"/>
      <c r="Y1964" s="1904"/>
      <c r="Z1964" s="2394"/>
      <c r="AA1964" s="1904"/>
      <c r="AB1964" s="1903"/>
      <c r="AC1964" s="1904"/>
      <c r="AD1964" s="1904"/>
      <c r="AE1964" s="1904"/>
      <c r="AF1964" s="1313"/>
      <c r="AG1964" s="1313"/>
      <c r="AH1964" s="1305"/>
      <c r="AI1964" s="1313"/>
      <c r="AJ1964" s="1313"/>
      <c r="AK1964" s="1313"/>
      <c r="AL1964" s="1313"/>
      <c r="AM1964" s="1313"/>
      <c r="AN1964" s="1905"/>
      <c r="AO1964" s="1345"/>
      <c r="AP1964" s="1313"/>
      <c r="AQ1964" s="1345"/>
      <c r="AR1964" s="1313"/>
      <c r="AS1964" s="1345"/>
      <c r="AT1964" s="1313"/>
      <c r="AU1964" s="1345"/>
      <c r="AV1964" s="1313"/>
      <c r="AW1964" s="1313"/>
      <c r="AX1964" s="1313"/>
      <c r="AY1964" s="1305"/>
      <c r="AZ1964" s="1313"/>
      <c r="BA1964" s="1313"/>
      <c r="BB1964" s="1313"/>
      <c r="BC1964" s="1313"/>
      <c r="BD1964" s="1313"/>
      <c r="BE1964" s="1903"/>
      <c r="BF1964" s="1904"/>
      <c r="BG1964" s="1903"/>
      <c r="BH1964" s="1904"/>
      <c r="BI1964" s="1903"/>
      <c r="BJ1964" s="1904"/>
      <c r="BK1964" s="1313"/>
      <c r="BL1964" s="1904"/>
      <c r="BM1964" s="1904"/>
      <c r="BN1964" s="1904"/>
      <c r="BO1964" s="1313"/>
      <c r="BP1964" s="1316">
        <f t="shared" si="807"/>
        <v>0</v>
      </c>
      <c r="BQ1964" s="1305"/>
    </row>
    <row r="1965" spans="1:69" ht="15" x14ac:dyDescent="0.25">
      <c r="A1965" s="1305"/>
      <c r="B1965" s="2050"/>
      <c r="C1965" s="1928"/>
      <c r="D1965" s="1313"/>
      <c r="E1965" s="1313"/>
      <c r="F1965" s="1931"/>
      <c r="G1965" s="1313"/>
      <c r="H1965" s="1345"/>
      <c r="I1965" s="1313"/>
      <c r="J1965" s="1345"/>
      <c r="K1965" s="1313"/>
      <c r="L1965" s="2773"/>
      <c r="M1965" s="1313"/>
      <c r="N1965" s="1345"/>
      <c r="O1965" s="1313"/>
      <c r="P1965" s="1313"/>
      <c r="Q1965" s="1307"/>
      <c r="R1965" s="1313"/>
      <c r="S1965" s="1313"/>
      <c r="T1965" s="1313"/>
      <c r="U1965" s="1313"/>
      <c r="V1965" s="2466"/>
      <c r="W1965" s="1904"/>
      <c r="X1965" s="2336"/>
      <c r="Y1965" s="1904"/>
      <c r="Z1965" s="2394"/>
      <c r="AA1965" s="1904"/>
      <c r="AB1965" s="1903"/>
      <c r="AC1965" s="1904"/>
      <c r="AD1965" s="1904"/>
      <c r="AE1965" s="1904"/>
      <c r="AF1965" s="1313"/>
      <c r="AG1965" s="1313"/>
      <c r="AH1965" s="1305"/>
      <c r="AI1965" s="1313"/>
      <c r="AJ1965" s="1313"/>
      <c r="AK1965" s="1313"/>
      <c r="AL1965" s="1313"/>
      <c r="AM1965" s="1313"/>
      <c r="AN1965" s="1905"/>
      <c r="AO1965" s="1345"/>
      <c r="AP1965" s="1313"/>
      <c r="AQ1965" s="1345"/>
      <c r="AR1965" s="1313"/>
      <c r="AS1965" s="1345"/>
      <c r="AT1965" s="1313"/>
      <c r="AU1965" s="1345"/>
      <c r="AV1965" s="1313"/>
      <c r="AW1965" s="1313"/>
      <c r="AX1965" s="1313"/>
      <c r="AY1965" s="1305"/>
      <c r="AZ1965" s="1313"/>
      <c r="BA1965" s="1313"/>
      <c r="BB1965" s="1313"/>
      <c r="BC1965" s="1313"/>
      <c r="BD1965" s="1313"/>
      <c r="BE1965" s="1903"/>
      <c r="BF1965" s="1904"/>
      <c r="BG1965" s="1903"/>
      <c r="BH1965" s="1904"/>
      <c r="BI1965" s="1903"/>
      <c r="BJ1965" s="1904"/>
      <c r="BK1965" s="1313"/>
      <c r="BL1965" s="1904"/>
      <c r="BM1965" s="1904"/>
      <c r="BN1965" s="1904"/>
      <c r="BO1965" s="1313"/>
      <c r="BP1965" s="1316">
        <f t="shared" si="807"/>
        <v>0</v>
      </c>
      <c r="BQ1965" s="1305"/>
    </row>
    <row r="1966" spans="1:69" ht="15" x14ac:dyDescent="0.25">
      <c r="A1966" s="1305"/>
      <c r="B1966" s="2050"/>
      <c r="C1966" s="1928"/>
      <c r="D1966" s="1313"/>
      <c r="E1966" s="1313"/>
      <c r="F1966" s="1931"/>
      <c r="G1966" s="1313"/>
      <c r="H1966" s="1345"/>
      <c r="I1966" s="1313"/>
      <c r="J1966" s="1345"/>
      <c r="K1966" s="1313"/>
      <c r="L1966" s="2773"/>
      <c r="M1966" s="1313"/>
      <c r="N1966" s="1345"/>
      <c r="O1966" s="1313"/>
      <c r="P1966" s="1313"/>
      <c r="Q1966" s="1307"/>
      <c r="R1966" s="1313"/>
      <c r="S1966" s="1313"/>
      <c r="T1966" s="1313"/>
      <c r="U1966" s="1313"/>
      <c r="V1966" s="2466"/>
      <c r="W1966" s="1904"/>
      <c r="X1966" s="2336"/>
      <c r="Y1966" s="1904"/>
      <c r="Z1966" s="2394"/>
      <c r="AA1966" s="1904"/>
      <c r="AB1966" s="1903"/>
      <c r="AC1966" s="1904"/>
      <c r="AD1966" s="1904"/>
      <c r="AE1966" s="1904"/>
      <c r="AF1966" s="1313"/>
      <c r="AG1966" s="1313"/>
      <c r="AH1966" s="1305"/>
      <c r="AI1966" s="1313"/>
      <c r="AJ1966" s="1313"/>
      <c r="AK1966" s="1313"/>
      <c r="AL1966" s="1313"/>
      <c r="AM1966" s="1313"/>
      <c r="AN1966" s="1905"/>
      <c r="AO1966" s="1345"/>
      <c r="AP1966" s="1313"/>
      <c r="AQ1966" s="1345"/>
      <c r="AR1966" s="1313"/>
      <c r="AS1966" s="1345"/>
      <c r="AT1966" s="1313"/>
      <c r="AU1966" s="1345"/>
      <c r="AV1966" s="1313"/>
      <c r="AW1966" s="1313"/>
      <c r="AX1966" s="1313"/>
      <c r="AY1966" s="1305"/>
      <c r="AZ1966" s="1313"/>
      <c r="BA1966" s="1313"/>
      <c r="BB1966" s="1313"/>
      <c r="BC1966" s="1313"/>
      <c r="BD1966" s="1313"/>
      <c r="BE1966" s="1903"/>
      <c r="BF1966" s="1904"/>
      <c r="BG1966" s="1903"/>
      <c r="BH1966" s="1904"/>
      <c r="BI1966" s="1903"/>
      <c r="BJ1966" s="1904"/>
      <c r="BK1966" s="1313"/>
      <c r="BL1966" s="1904"/>
      <c r="BM1966" s="1904"/>
      <c r="BN1966" s="1904"/>
      <c r="BO1966" s="1313"/>
      <c r="BP1966" s="1316">
        <f t="shared" si="807"/>
        <v>0</v>
      </c>
      <c r="BQ1966" s="1305"/>
    </row>
    <row r="1967" spans="1:69" ht="15" x14ac:dyDescent="0.25">
      <c r="A1967" s="1305"/>
      <c r="B1967" s="2050"/>
      <c r="C1967" s="1928"/>
      <c r="D1967" s="1313"/>
      <c r="E1967" s="1313"/>
      <c r="F1967" s="1931"/>
      <c r="G1967" s="1313"/>
      <c r="H1967" s="1345"/>
      <c r="I1967" s="1313"/>
      <c r="J1967" s="1345"/>
      <c r="K1967" s="1313"/>
      <c r="L1967" s="2773"/>
      <c r="M1967" s="1313"/>
      <c r="N1967" s="1345"/>
      <c r="O1967" s="1313"/>
      <c r="P1967" s="1313"/>
      <c r="Q1967" s="1307"/>
      <c r="R1967" s="1313"/>
      <c r="S1967" s="1313"/>
      <c r="T1967" s="1313"/>
      <c r="U1967" s="1313"/>
      <c r="V1967" s="2466"/>
      <c r="W1967" s="1904"/>
      <c r="X1967" s="2336"/>
      <c r="Y1967" s="1904"/>
      <c r="Z1967" s="2394"/>
      <c r="AA1967" s="1904"/>
      <c r="AB1967" s="1903"/>
      <c r="AC1967" s="1904"/>
      <c r="AD1967" s="1904"/>
      <c r="AE1967" s="1904"/>
      <c r="AF1967" s="1313"/>
      <c r="AG1967" s="1313"/>
      <c r="AH1967" s="1305"/>
      <c r="AI1967" s="1313"/>
      <c r="AJ1967" s="1313"/>
      <c r="AK1967" s="1313"/>
      <c r="AL1967" s="1313"/>
      <c r="AM1967" s="1313"/>
      <c r="AN1967" s="1905"/>
      <c r="AO1967" s="1345"/>
      <c r="AP1967" s="1313"/>
      <c r="AQ1967" s="1345"/>
      <c r="AR1967" s="1313"/>
      <c r="AS1967" s="1345"/>
      <c r="AT1967" s="1313"/>
      <c r="AU1967" s="1345"/>
      <c r="AV1967" s="1313"/>
      <c r="AW1967" s="1313"/>
      <c r="AX1967" s="1313"/>
      <c r="AY1967" s="1305"/>
      <c r="AZ1967" s="1313"/>
      <c r="BA1967" s="1313"/>
      <c r="BB1967" s="1313"/>
      <c r="BC1967" s="1313"/>
      <c r="BD1967" s="1313"/>
      <c r="BE1967" s="1903"/>
      <c r="BF1967" s="1904"/>
      <c r="BG1967" s="1903"/>
      <c r="BH1967" s="1904"/>
      <c r="BI1967" s="1903"/>
      <c r="BJ1967" s="1904"/>
      <c r="BK1967" s="1313"/>
      <c r="BL1967" s="1904"/>
      <c r="BM1967" s="1904"/>
      <c r="BN1967" s="1904"/>
      <c r="BO1967" s="1313"/>
      <c r="BP1967" s="1316">
        <f t="shared" si="807"/>
        <v>0</v>
      </c>
      <c r="BQ1967" s="1305"/>
    </row>
    <row r="1968" spans="1:69" ht="15" x14ac:dyDescent="0.25">
      <c r="A1968" s="1305"/>
      <c r="B1968" s="2050"/>
      <c r="C1968" s="1928"/>
      <c r="D1968" s="1313"/>
      <c r="E1968" s="1313"/>
      <c r="F1968" s="1931"/>
      <c r="G1968" s="1313"/>
      <c r="H1968" s="1345"/>
      <c r="I1968" s="1313"/>
      <c r="J1968" s="1345"/>
      <c r="K1968" s="1313"/>
      <c r="L1968" s="2773"/>
      <c r="M1968" s="1313"/>
      <c r="N1968" s="1345"/>
      <c r="O1968" s="1313"/>
      <c r="P1968" s="1313"/>
      <c r="Q1968" s="1307"/>
      <c r="R1968" s="1313"/>
      <c r="S1968" s="1313"/>
      <c r="T1968" s="1313"/>
      <c r="U1968" s="1313"/>
      <c r="V1968" s="2466"/>
      <c r="W1968" s="1904"/>
      <c r="X1968" s="2336"/>
      <c r="Y1968" s="1904"/>
      <c r="Z1968" s="2394"/>
      <c r="AA1968" s="1904"/>
      <c r="AB1968" s="1903"/>
      <c r="AC1968" s="1904"/>
      <c r="AD1968" s="1904"/>
      <c r="AE1968" s="1904"/>
      <c r="AF1968" s="1313"/>
      <c r="AG1968" s="1313"/>
      <c r="AH1968" s="1305"/>
      <c r="AI1968" s="1313"/>
      <c r="AJ1968" s="1313"/>
      <c r="AK1968" s="1313"/>
      <c r="AL1968" s="1313"/>
      <c r="AM1968" s="1313"/>
      <c r="AN1968" s="1905"/>
      <c r="AO1968" s="1345"/>
      <c r="AP1968" s="1313"/>
      <c r="AQ1968" s="1345"/>
      <c r="AR1968" s="1313"/>
      <c r="AS1968" s="1345"/>
      <c r="AT1968" s="1313"/>
      <c r="AU1968" s="1345"/>
      <c r="AV1968" s="1313"/>
      <c r="AW1968" s="1313"/>
      <c r="AX1968" s="1313"/>
      <c r="AY1968" s="1305"/>
      <c r="AZ1968" s="1313"/>
      <c r="BA1968" s="1313"/>
      <c r="BB1968" s="1313"/>
      <c r="BC1968" s="1313"/>
      <c r="BD1968" s="1313"/>
      <c r="BE1968" s="1903"/>
      <c r="BF1968" s="1904"/>
      <c r="BG1968" s="1903"/>
      <c r="BH1968" s="1904"/>
      <c r="BI1968" s="1903"/>
      <c r="BJ1968" s="1904"/>
      <c r="BK1968" s="1313"/>
      <c r="BL1968" s="1904"/>
      <c r="BM1968" s="1904"/>
      <c r="BN1968" s="1904"/>
      <c r="BO1968" s="1313"/>
      <c r="BP1968" s="1316">
        <f t="shared" si="807"/>
        <v>0</v>
      </c>
      <c r="BQ1968" s="1305"/>
    </row>
    <row r="1969" spans="1:69" ht="15" x14ac:dyDescent="0.25">
      <c r="A1969" s="1305"/>
      <c r="B1969" s="2050"/>
      <c r="C1969" s="1928"/>
      <c r="D1969" s="1313"/>
      <c r="E1969" s="1313"/>
      <c r="F1969" s="1931"/>
      <c r="G1969" s="1313"/>
      <c r="H1969" s="1345"/>
      <c r="I1969" s="1313"/>
      <c r="J1969" s="1345"/>
      <c r="K1969" s="1313"/>
      <c r="L1969" s="2773"/>
      <c r="M1969" s="1313"/>
      <c r="N1969" s="1345"/>
      <c r="O1969" s="1313"/>
      <c r="P1969" s="1313"/>
      <c r="Q1969" s="1307"/>
      <c r="R1969" s="1313"/>
      <c r="S1969" s="1313"/>
      <c r="T1969" s="1313"/>
      <c r="U1969" s="1313"/>
      <c r="V1969" s="2466"/>
      <c r="W1969" s="1904"/>
      <c r="X1969" s="2336"/>
      <c r="Y1969" s="1904"/>
      <c r="Z1969" s="2394"/>
      <c r="AA1969" s="1904"/>
      <c r="AB1969" s="1903"/>
      <c r="AC1969" s="1904"/>
      <c r="AD1969" s="1904"/>
      <c r="AE1969" s="1904"/>
      <c r="AF1969" s="1313"/>
      <c r="AG1969" s="1313"/>
      <c r="AH1969" s="1305"/>
      <c r="AI1969" s="1313"/>
      <c r="AJ1969" s="1313"/>
      <c r="AK1969" s="1313"/>
      <c r="AL1969" s="1313"/>
      <c r="AM1969" s="1313"/>
      <c r="AN1969" s="1905"/>
      <c r="AO1969" s="1345"/>
      <c r="AP1969" s="1313"/>
      <c r="AQ1969" s="1345"/>
      <c r="AR1969" s="1313"/>
      <c r="AS1969" s="1345"/>
      <c r="AT1969" s="1313"/>
      <c r="AU1969" s="1345"/>
      <c r="AV1969" s="1313"/>
      <c r="AW1969" s="1313"/>
      <c r="AX1969" s="1313"/>
      <c r="AY1969" s="1305"/>
      <c r="AZ1969" s="1313"/>
      <c r="BA1969" s="1313"/>
      <c r="BB1969" s="1313"/>
      <c r="BC1969" s="1313"/>
      <c r="BD1969" s="1313"/>
      <c r="BE1969" s="1903"/>
      <c r="BF1969" s="1904"/>
      <c r="BG1969" s="1903"/>
      <c r="BH1969" s="1904"/>
      <c r="BI1969" s="1903"/>
      <c r="BJ1969" s="1904"/>
      <c r="BK1969" s="1313"/>
      <c r="BL1969" s="1904"/>
      <c r="BM1969" s="1904"/>
      <c r="BN1969" s="1904"/>
      <c r="BO1969" s="1313"/>
      <c r="BP1969" s="1316">
        <f t="shared" si="807"/>
        <v>0</v>
      </c>
      <c r="BQ1969" s="1305"/>
    </row>
    <row r="1970" spans="1:69" ht="15" x14ac:dyDescent="0.25">
      <c r="A1970" s="1305"/>
      <c r="B1970" s="2050"/>
      <c r="C1970" s="1928"/>
      <c r="D1970" s="1313"/>
      <c r="E1970" s="1313"/>
      <c r="F1970" s="1931"/>
      <c r="G1970" s="1313"/>
      <c r="H1970" s="1345"/>
      <c r="I1970" s="1313"/>
      <c r="J1970" s="1345"/>
      <c r="K1970" s="1313"/>
      <c r="L1970" s="2773"/>
      <c r="M1970" s="1313"/>
      <c r="N1970" s="1345"/>
      <c r="O1970" s="1313"/>
      <c r="P1970" s="1313"/>
      <c r="Q1970" s="1307"/>
      <c r="R1970" s="1313"/>
      <c r="S1970" s="1313"/>
      <c r="T1970" s="1313"/>
      <c r="U1970" s="1313"/>
      <c r="V1970" s="2466"/>
      <c r="W1970" s="1904"/>
      <c r="X1970" s="2336"/>
      <c r="Y1970" s="1904"/>
      <c r="Z1970" s="2394"/>
      <c r="AA1970" s="1904"/>
      <c r="AB1970" s="1903"/>
      <c r="AC1970" s="1904"/>
      <c r="AD1970" s="1904"/>
      <c r="AE1970" s="1904"/>
      <c r="AF1970" s="1313"/>
      <c r="AG1970" s="1313"/>
      <c r="AH1970" s="1305"/>
      <c r="AI1970" s="1313"/>
      <c r="AJ1970" s="1313"/>
      <c r="AK1970" s="1313"/>
      <c r="AL1970" s="1313"/>
      <c r="AM1970" s="1313"/>
      <c r="AN1970" s="1905"/>
      <c r="AO1970" s="1345"/>
      <c r="AP1970" s="1313"/>
      <c r="AQ1970" s="1345"/>
      <c r="AR1970" s="1313"/>
      <c r="AS1970" s="1345"/>
      <c r="AT1970" s="1313"/>
      <c r="AU1970" s="1345"/>
      <c r="AV1970" s="1313"/>
      <c r="AW1970" s="1313"/>
      <c r="AX1970" s="1313"/>
      <c r="AY1970" s="1305"/>
      <c r="AZ1970" s="1313"/>
      <c r="BA1970" s="1313"/>
      <c r="BB1970" s="1313"/>
      <c r="BC1970" s="1313"/>
      <c r="BD1970" s="1313"/>
      <c r="BE1970" s="1903"/>
      <c r="BF1970" s="1904"/>
      <c r="BG1970" s="1903"/>
      <c r="BH1970" s="1904"/>
      <c r="BI1970" s="1903"/>
      <c r="BJ1970" s="1904"/>
      <c r="BK1970" s="1313"/>
      <c r="BL1970" s="1904"/>
      <c r="BM1970" s="1904"/>
      <c r="BN1970" s="1904"/>
      <c r="BO1970" s="1313"/>
      <c r="BP1970" s="1316">
        <f t="shared" si="807"/>
        <v>0</v>
      </c>
      <c r="BQ1970" s="1305"/>
    </row>
    <row r="1971" spans="1:69" ht="15" x14ac:dyDescent="0.25">
      <c r="A1971" s="1305"/>
      <c r="B1971" s="2050"/>
      <c r="C1971" s="1928"/>
      <c r="D1971" s="1313"/>
      <c r="E1971" s="1313"/>
      <c r="F1971" s="1931"/>
      <c r="G1971" s="1313"/>
      <c r="H1971" s="1345"/>
      <c r="I1971" s="1313"/>
      <c r="J1971" s="1345"/>
      <c r="K1971" s="1313"/>
      <c r="L1971" s="2773"/>
      <c r="M1971" s="1313"/>
      <c r="N1971" s="1345"/>
      <c r="O1971" s="1313"/>
      <c r="P1971" s="1313"/>
      <c r="Q1971" s="1307"/>
      <c r="R1971" s="1313"/>
      <c r="S1971" s="1313"/>
      <c r="T1971" s="1313"/>
      <c r="U1971" s="1313"/>
      <c r="V1971" s="2466"/>
      <c r="W1971" s="1904"/>
      <c r="X1971" s="2336"/>
      <c r="Y1971" s="1904"/>
      <c r="Z1971" s="2394"/>
      <c r="AA1971" s="1904"/>
      <c r="AB1971" s="1903"/>
      <c r="AC1971" s="1904"/>
      <c r="AD1971" s="1904"/>
      <c r="AE1971" s="1904"/>
      <c r="AF1971" s="1313"/>
      <c r="AG1971" s="1313"/>
      <c r="AH1971" s="1305"/>
      <c r="AI1971" s="1313"/>
      <c r="AJ1971" s="1313"/>
      <c r="AK1971" s="1313"/>
      <c r="AL1971" s="1313"/>
      <c r="AM1971" s="1313"/>
      <c r="AN1971" s="1905"/>
      <c r="AO1971" s="1345"/>
      <c r="AP1971" s="1313"/>
      <c r="AQ1971" s="1345"/>
      <c r="AR1971" s="1313"/>
      <c r="AS1971" s="1345"/>
      <c r="AT1971" s="1313"/>
      <c r="AU1971" s="1345"/>
      <c r="AV1971" s="1313"/>
      <c r="AW1971" s="1313"/>
      <c r="AX1971" s="1313"/>
      <c r="AY1971" s="1305"/>
      <c r="AZ1971" s="1313"/>
      <c r="BA1971" s="1313"/>
      <c r="BB1971" s="1313"/>
      <c r="BC1971" s="1313"/>
      <c r="BD1971" s="1313"/>
      <c r="BE1971" s="1903"/>
      <c r="BF1971" s="1904"/>
      <c r="BG1971" s="1903"/>
      <c r="BH1971" s="1904"/>
      <c r="BI1971" s="1903"/>
      <c r="BJ1971" s="1904"/>
      <c r="BK1971" s="1313"/>
      <c r="BL1971" s="1904"/>
      <c r="BM1971" s="1904"/>
      <c r="BN1971" s="1904"/>
      <c r="BO1971" s="1313"/>
      <c r="BP1971" s="1316">
        <f t="shared" si="807"/>
        <v>0</v>
      </c>
      <c r="BQ1971" s="1305"/>
    </row>
    <row r="1972" spans="1:69" ht="15" x14ac:dyDescent="0.25">
      <c r="A1972" s="1305"/>
      <c r="B1972" s="2050"/>
      <c r="C1972" s="1928"/>
      <c r="D1972" s="1313"/>
      <c r="E1972" s="1313"/>
      <c r="F1972" s="1931"/>
      <c r="G1972" s="1313"/>
      <c r="H1972" s="1345"/>
      <c r="I1972" s="1313"/>
      <c r="J1972" s="1345"/>
      <c r="K1972" s="1313"/>
      <c r="L1972" s="2773"/>
      <c r="M1972" s="1313"/>
      <c r="N1972" s="1345"/>
      <c r="O1972" s="1313"/>
      <c r="P1972" s="1313"/>
      <c r="Q1972" s="1307"/>
      <c r="R1972" s="1313"/>
      <c r="S1972" s="1313"/>
      <c r="T1972" s="1313"/>
      <c r="U1972" s="1313"/>
      <c r="V1972" s="2466"/>
      <c r="W1972" s="1904"/>
      <c r="X1972" s="2336"/>
      <c r="Y1972" s="1904"/>
      <c r="Z1972" s="2394"/>
      <c r="AA1972" s="1904"/>
      <c r="AB1972" s="1903"/>
      <c r="AC1972" s="1904"/>
      <c r="AD1972" s="1904"/>
      <c r="AE1972" s="1904"/>
      <c r="AF1972" s="1313"/>
      <c r="AG1972" s="1313"/>
      <c r="AH1972" s="1305"/>
      <c r="AI1972" s="1313"/>
      <c r="AJ1972" s="1313"/>
      <c r="AK1972" s="1313"/>
      <c r="AL1972" s="1313"/>
      <c r="AM1972" s="1313"/>
      <c r="AN1972" s="1905"/>
      <c r="AO1972" s="1345"/>
      <c r="AP1972" s="1313"/>
      <c r="AQ1972" s="1345"/>
      <c r="AR1972" s="1313"/>
      <c r="AS1972" s="1345"/>
      <c r="AT1972" s="1313"/>
      <c r="AU1972" s="1345"/>
      <c r="AV1972" s="1313"/>
      <c r="AW1972" s="1313"/>
      <c r="AX1972" s="1313"/>
      <c r="AY1972" s="1305"/>
      <c r="AZ1972" s="1313"/>
      <c r="BA1972" s="1313"/>
      <c r="BB1972" s="1313"/>
      <c r="BC1972" s="1313"/>
      <c r="BD1972" s="1313"/>
      <c r="BE1972" s="1903"/>
      <c r="BF1972" s="1904"/>
      <c r="BG1972" s="1903"/>
      <c r="BH1972" s="1904"/>
      <c r="BI1972" s="1903"/>
      <c r="BJ1972" s="1904"/>
      <c r="BK1972" s="1313"/>
      <c r="BL1972" s="1904"/>
      <c r="BM1972" s="1904"/>
      <c r="BN1972" s="1904"/>
      <c r="BO1972" s="1313"/>
      <c r="BP1972" s="1316">
        <f t="shared" si="807"/>
        <v>0</v>
      </c>
      <c r="BQ1972" s="1305"/>
    </row>
    <row r="1973" spans="1:69" ht="15" x14ac:dyDescent="0.25">
      <c r="A1973" s="1305"/>
      <c r="B1973" s="2050"/>
      <c r="C1973" s="1928"/>
      <c r="D1973" s="1313"/>
      <c r="E1973" s="1313"/>
      <c r="F1973" s="1931"/>
      <c r="G1973" s="1313"/>
      <c r="H1973" s="1345"/>
      <c r="I1973" s="1313"/>
      <c r="J1973" s="1345"/>
      <c r="K1973" s="1313"/>
      <c r="L1973" s="2773"/>
      <c r="M1973" s="1313"/>
      <c r="N1973" s="1345"/>
      <c r="O1973" s="1313"/>
      <c r="P1973" s="1313"/>
      <c r="Q1973" s="1307"/>
      <c r="R1973" s="1313"/>
      <c r="S1973" s="1313"/>
      <c r="T1973" s="1313"/>
      <c r="U1973" s="1313"/>
      <c r="V1973" s="2466"/>
      <c r="W1973" s="1904"/>
      <c r="X1973" s="2336"/>
      <c r="Y1973" s="1904"/>
      <c r="Z1973" s="2394"/>
      <c r="AA1973" s="1904"/>
      <c r="AB1973" s="1903"/>
      <c r="AC1973" s="1904"/>
      <c r="AD1973" s="1904"/>
      <c r="AE1973" s="1904"/>
      <c r="AF1973" s="1313"/>
      <c r="AG1973" s="1313"/>
      <c r="AH1973" s="1305"/>
      <c r="AI1973" s="1313"/>
      <c r="AJ1973" s="1313"/>
      <c r="AK1973" s="1313"/>
      <c r="AL1973" s="1313"/>
      <c r="AM1973" s="1313"/>
      <c r="AN1973" s="1905"/>
      <c r="AO1973" s="1345"/>
      <c r="AP1973" s="1313"/>
      <c r="AQ1973" s="1345"/>
      <c r="AR1973" s="1313"/>
      <c r="AS1973" s="1345"/>
      <c r="AT1973" s="1313"/>
      <c r="AU1973" s="1345"/>
      <c r="AV1973" s="1313"/>
      <c r="AW1973" s="1313"/>
      <c r="AX1973" s="1313"/>
      <c r="AY1973" s="1305"/>
      <c r="AZ1973" s="1313"/>
      <c r="BA1973" s="1313"/>
      <c r="BB1973" s="1313"/>
      <c r="BC1973" s="1313"/>
      <c r="BD1973" s="1313"/>
      <c r="BE1973" s="1903"/>
      <c r="BF1973" s="1904"/>
      <c r="BG1973" s="1903"/>
      <c r="BH1973" s="1904"/>
      <c r="BI1973" s="1903"/>
      <c r="BJ1973" s="1904"/>
      <c r="BK1973" s="1313"/>
      <c r="BL1973" s="1904"/>
      <c r="BM1973" s="1904"/>
      <c r="BN1973" s="1904"/>
      <c r="BO1973" s="1313"/>
      <c r="BP1973" s="1316">
        <f t="shared" si="807"/>
        <v>0</v>
      </c>
      <c r="BQ1973" s="1305"/>
    </row>
    <row r="1974" spans="1:69" ht="15" x14ac:dyDescent="0.25">
      <c r="A1974" s="1305"/>
      <c r="B1974" s="2050"/>
      <c r="C1974" s="1928"/>
      <c r="D1974" s="1313"/>
      <c r="E1974" s="1313"/>
      <c r="F1974" s="1931"/>
      <c r="G1974" s="1313"/>
      <c r="H1974" s="1345"/>
      <c r="I1974" s="1313"/>
      <c r="J1974" s="1345"/>
      <c r="K1974" s="1313"/>
      <c r="L1974" s="2773"/>
      <c r="M1974" s="1313"/>
      <c r="N1974" s="1345"/>
      <c r="O1974" s="1313"/>
      <c r="P1974" s="1313"/>
      <c r="Q1974" s="1307"/>
      <c r="R1974" s="1313"/>
      <c r="S1974" s="1313"/>
      <c r="T1974" s="1313"/>
      <c r="U1974" s="1313"/>
      <c r="V1974" s="2466"/>
      <c r="W1974" s="1904"/>
      <c r="X1974" s="2336"/>
      <c r="Y1974" s="1904"/>
      <c r="Z1974" s="2394"/>
      <c r="AA1974" s="1904"/>
      <c r="AB1974" s="1903"/>
      <c r="AC1974" s="1904"/>
      <c r="AD1974" s="1904"/>
      <c r="AE1974" s="1904"/>
      <c r="AF1974" s="1313"/>
      <c r="AG1974" s="1313"/>
      <c r="AH1974" s="1305"/>
      <c r="AI1974" s="1313"/>
      <c r="AJ1974" s="1313"/>
      <c r="AK1974" s="1313"/>
      <c r="AL1974" s="1313"/>
      <c r="AM1974" s="1313"/>
      <c r="AN1974" s="1905"/>
      <c r="AO1974" s="1345"/>
      <c r="AP1974" s="1313"/>
      <c r="AQ1974" s="1345"/>
      <c r="AR1974" s="1313"/>
      <c r="AS1974" s="1345"/>
      <c r="AT1974" s="1313"/>
      <c r="AU1974" s="1345"/>
      <c r="AV1974" s="1313"/>
      <c r="AW1974" s="1313"/>
      <c r="AX1974" s="1313"/>
      <c r="AY1974" s="1305"/>
      <c r="AZ1974" s="1313"/>
      <c r="BA1974" s="1313"/>
      <c r="BB1974" s="1313"/>
      <c r="BC1974" s="1313"/>
      <c r="BD1974" s="1313"/>
      <c r="BE1974" s="1903"/>
      <c r="BF1974" s="1904"/>
      <c r="BG1974" s="1903"/>
      <c r="BH1974" s="1904"/>
      <c r="BI1974" s="1903"/>
      <c r="BJ1974" s="1904"/>
      <c r="BK1974" s="1313"/>
      <c r="BL1974" s="1904"/>
      <c r="BM1974" s="1904"/>
      <c r="BN1974" s="1904"/>
      <c r="BO1974" s="1313"/>
      <c r="BP1974" s="1316">
        <f t="shared" si="807"/>
        <v>0</v>
      </c>
      <c r="BQ1974" s="1305"/>
    </row>
    <row r="1975" spans="1:69" ht="15" x14ac:dyDescent="0.25">
      <c r="A1975" s="1305"/>
      <c r="B1975" s="2050"/>
      <c r="C1975" s="1928"/>
      <c r="D1975" s="1313"/>
      <c r="E1975" s="1313"/>
      <c r="F1975" s="1931"/>
      <c r="G1975" s="1313"/>
      <c r="H1975" s="1345"/>
      <c r="I1975" s="1313"/>
      <c r="J1975" s="1345"/>
      <c r="K1975" s="1313"/>
      <c r="L1975" s="2773"/>
      <c r="M1975" s="1313"/>
      <c r="N1975" s="1345"/>
      <c r="O1975" s="1313"/>
      <c r="P1975" s="1313"/>
      <c r="Q1975" s="1307"/>
      <c r="R1975" s="1313"/>
      <c r="S1975" s="1313"/>
      <c r="T1975" s="1313"/>
      <c r="U1975" s="1313"/>
      <c r="V1975" s="2466"/>
      <c r="W1975" s="1904"/>
      <c r="X1975" s="2336"/>
      <c r="Y1975" s="1904"/>
      <c r="Z1975" s="2394"/>
      <c r="AA1975" s="1904"/>
      <c r="AB1975" s="1903"/>
      <c r="AC1975" s="1904"/>
      <c r="AD1975" s="1904"/>
      <c r="AE1975" s="1904"/>
      <c r="AF1975" s="1313"/>
      <c r="AG1975" s="1313"/>
      <c r="AH1975" s="1305"/>
      <c r="AI1975" s="1313"/>
      <c r="AJ1975" s="1313"/>
      <c r="AK1975" s="1313"/>
      <c r="AL1975" s="1313"/>
      <c r="AM1975" s="1313"/>
      <c r="AN1975" s="1905"/>
      <c r="AO1975" s="1345"/>
      <c r="AP1975" s="1313"/>
      <c r="AQ1975" s="1345"/>
      <c r="AR1975" s="1313"/>
      <c r="AS1975" s="1345"/>
      <c r="AT1975" s="1313"/>
      <c r="AU1975" s="1345"/>
      <c r="AV1975" s="1313"/>
      <c r="AW1975" s="1313"/>
      <c r="AX1975" s="1313"/>
      <c r="AY1975" s="1305"/>
      <c r="AZ1975" s="1313"/>
      <c r="BA1975" s="1313"/>
      <c r="BB1975" s="1313"/>
      <c r="BC1975" s="1313"/>
      <c r="BD1975" s="1313"/>
      <c r="BE1975" s="1903"/>
      <c r="BF1975" s="1904"/>
      <c r="BG1975" s="1903"/>
      <c r="BH1975" s="1904"/>
      <c r="BI1975" s="1903"/>
      <c r="BJ1975" s="1904"/>
      <c r="BK1975" s="1313"/>
      <c r="BL1975" s="1904"/>
      <c r="BM1975" s="1904"/>
      <c r="BN1975" s="1904"/>
      <c r="BO1975" s="1313"/>
      <c r="BP1975" s="1316">
        <f t="shared" si="807"/>
        <v>0</v>
      </c>
      <c r="BQ1975" s="1305"/>
    </row>
    <row r="1976" spans="1:69" ht="15" x14ac:dyDescent="0.25">
      <c r="A1976" s="1305"/>
      <c r="B1976" s="2050"/>
      <c r="C1976" s="1928"/>
      <c r="D1976" s="1313"/>
      <c r="E1976" s="1313"/>
      <c r="F1976" s="1931"/>
      <c r="G1976" s="1313"/>
      <c r="H1976" s="1345"/>
      <c r="I1976" s="1313"/>
      <c r="J1976" s="1345"/>
      <c r="K1976" s="1313"/>
      <c r="L1976" s="2773"/>
      <c r="M1976" s="1313"/>
      <c r="N1976" s="1345"/>
      <c r="O1976" s="1313"/>
      <c r="P1976" s="1313"/>
      <c r="Q1976" s="1307"/>
      <c r="R1976" s="1313"/>
      <c r="S1976" s="1313"/>
      <c r="T1976" s="1313"/>
      <c r="U1976" s="1313"/>
      <c r="V1976" s="2466"/>
      <c r="W1976" s="1904"/>
      <c r="X1976" s="2336"/>
      <c r="Y1976" s="1904"/>
      <c r="Z1976" s="2394"/>
      <c r="AA1976" s="1904"/>
      <c r="AB1976" s="1903"/>
      <c r="AC1976" s="1904"/>
      <c r="AD1976" s="1904"/>
      <c r="AE1976" s="1904"/>
      <c r="AF1976" s="1313"/>
      <c r="AG1976" s="1313"/>
      <c r="AH1976" s="1305"/>
      <c r="AI1976" s="1313"/>
      <c r="AJ1976" s="1313"/>
      <c r="AK1976" s="1313"/>
      <c r="AL1976" s="1313"/>
      <c r="AM1976" s="1313"/>
      <c r="AN1976" s="1905"/>
      <c r="AO1976" s="1345"/>
      <c r="AP1976" s="1313"/>
      <c r="AQ1976" s="1345"/>
      <c r="AR1976" s="1313"/>
      <c r="AS1976" s="1345"/>
      <c r="AT1976" s="1313"/>
      <c r="AU1976" s="1345"/>
      <c r="AV1976" s="1313"/>
      <c r="AW1976" s="1313"/>
      <c r="AX1976" s="1313"/>
      <c r="AY1976" s="1305"/>
      <c r="AZ1976" s="1313"/>
      <c r="BA1976" s="1313"/>
      <c r="BB1976" s="1313"/>
      <c r="BC1976" s="1313"/>
      <c r="BD1976" s="1313"/>
      <c r="BE1976" s="1903"/>
      <c r="BF1976" s="1904"/>
      <c r="BG1976" s="1903"/>
      <c r="BH1976" s="1904"/>
      <c r="BI1976" s="1903"/>
      <c r="BJ1976" s="1904"/>
      <c r="BK1976" s="1313"/>
      <c r="BL1976" s="1904"/>
      <c r="BM1976" s="1904"/>
      <c r="BN1976" s="1904"/>
      <c r="BO1976" s="1313"/>
      <c r="BP1976" s="1316">
        <f t="shared" si="807"/>
        <v>0</v>
      </c>
      <c r="BQ1976" s="1305"/>
    </row>
    <row r="1977" spans="1:69" ht="15" x14ac:dyDescent="0.25">
      <c r="A1977" s="1305"/>
      <c r="B1977" s="2050"/>
      <c r="C1977" s="1928"/>
      <c r="D1977" s="1313"/>
      <c r="E1977" s="1313"/>
      <c r="F1977" s="1931"/>
      <c r="G1977" s="1313"/>
      <c r="H1977" s="1345"/>
      <c r="I1977" s="1313"/>
      <c r="J1977" s="1345"/>
      <c r="K1977" s="1313"/>
      <c r="L1977" s="2773"/>
      <c r="M1977" s="1313"/>
      <c r="N1977" s="1345"/>
      <c r="O1977" s="1313"/>
      <c r="P1977" s="1313"/>
      <c r="Q1977" s="1307"/>
      <c r="R1977" s="1313"/>
      <c r="S1977" s="1313"/>
      <c r="T1977" s="1313"/>
      <c r="U1977" s="1313"/>
      <c r="V1977" s="2466"/>
      <c r="W1977" s="1904"/>
      <c r="X1977" s="2336"/>
      <c r="Y1977" s="1904"/>
      <c r="Z1977" s="2394"/>
      <c r="AA1977" s="1904"/>
      <c r="AB1977" s="1903"/>
      <c r="AC1977" s="1904"/>
      <c r="AD1977" s="1904"/>
      <c r="AE1977" s="1904"/>
      <c r="AF1977" s="1313"/>
      <c r="AG1977" s="1313"/>
      <c r="AH1977" s="1305"/>
      <c r="AI1977" s="1313"/>
      <c r="AJ1977" s="1313"/>
      <c r="AK1977" s="1313"/>
      <c r="AL1977" s="1313"/>
      <c r="AM1977" s="1313"/>
      <c r="AN1977" s="1905"/>
      <c r="AO1977" s="1345"/>
      <c r="AP1977" s="1313"/>
      <c r="AQ1977" s="1345"/>
      <c r="AR1977" s="1313"/>
      <c r="AS1977" s="1345"/>
      <c r="AT1977" s="1313"/>
      <c r="AU1977" s="1345"/>
      <c r="AV1977" s="1313"/>
      <c r="AW1977" s="1313"/>
      <c r="AX1977" s="1313"/>
      <c r="AY1977" s="1305"/>
      <c r="AZ1977" s="1313"/>
      <c r="BA1977" s="1313"/>
      <c r="BB1977" s="1313"/>
      <c r="BC1977" s="1313"/>
      <c r="BD1977" s="1313"/>
      <c r="BE1977" s="1903"/>
      <c r="BF1977" s="1904"/>
      <c r="BG1977" s="1903"/>
      <c r="BH1977" s="1904"/>
      <c r="BI1977" s="1903"/>
      <c r="BJ1977" s="1904"/>
      <c r="BK1977" s="1313"/>
      <c r="BL1977" s="1904"/>
      <c r="BM1977" s="1904"/>
      <c r="BN1977" s="1904"/>
      <c r="BO1977" s="1313"/>
      <c r="BP1977" s="1316">
        <f t="shared" si="807"/>
        <v>0</v>
      </c>
      <c r="BQ1977" s="1305"/>
    </row>
    <row r="1978" spans="1:69" ht="15" x14ac:dyDescent="0.25">
      <c r="A1978" s="1305"/>
      <c r="B1978" s="2050"/>
      <c r="C1978" s="1928"/>
      <c r="D1978" s="1313"/>
      <c r="E1978" s="1313"/>
      <c r="F1978" s="1931"/>
      <c r="G1978" s="1313"/>
      <c r="H1978" s="1345"/>
      <c r="I1978" s="1313"/>
      <c r="J1978" s="1345"/>
      <c r="K1978" s="1313"/>
      <c r="L1978" s="2773"/>
      <c r="M1978" s="1313"/>
      <c r="N1978" s="1345"/>
      <c r="O1978" s="1313"/>
      <c r="P1978" s="1313"/>
      <c r="Q1978" s="1307"/>
      <c r="R1978" s="1313"/>
      <c r="S1978" s="1313"/>
      <c r="T1978" s="1313"/>
      <c r="U1978" s="1313"/>
      <c r="V1978" s="2466"/>
      <c r="W1978" s="1904"/>
      <c r="X1978" s="2336"/>
      <c r="Y1978" s="1904"/>
      <c r="Z1978" s="2394"/>
      <c r="AA1978" s="1904"/>
      <c r="AB1978" s="1903"/>
      <c r="AC1978" s="1904"/>
      <c r="AD1978" s="1904"/>
      <c r="AE1978" s="1904"/>
      <c r="AF1978" s="1313"/>
      <c r="AG1978" s="1313"/>
      <c r="AH1978" s="1305"/>
      <c r="AI1978" s="1313"/>
      <c r="AJ1978" s="1313"/>
      <c r="AK1978" s="1313"/>
      <c r="AL1978" s="1313"/>
      <c r="AM1978" s="1313"/>
      <c r="AN1978" s="1905"/>
      <c r="AO1978" s="1345"/>
      <c r="AP1978" s="1313"/>
      <c r="AQ1978" s="1345"/>
      <c r="AR1978" s="1313"/>
      <c r="AS1978" s="1345"/>
      <c r="AT1978" s="1313"/>
      <c r="AU1978" s="1345"/>
      <c r="AV1978" s="1313"/>
      <c r="AW1978" s="1313"/>
      <c r="AX1978" s="1313"/>
      <c r="AY1978" s="1305"/>
      <c r="AZ1978" s="1313"/>
      <c r="BA1978" s="1313"/>
      <c r="BB1978" s="1313"/>
      <c r="BC1978" s="1313"/>
      <c r="BD1978" s="1313"/>
      <c r="BE1978" s="1903"/>
      <c r="BF1978" s="1904"/>
      <c r="BG1978" s="1903"/>
      <c r="BH1978" s="1904"/>
      <c r="BI1978" s="1903"/>
      <c r="BJ1978" s="1904"/>
      <c r="BK1978" s="1313"/>
      <c r="BL1978" s="1904"/>
      <c r="BM1978" s="1904"/>
      <c r="BN1978" s="1904"/>
      <c r="BO1978" s="1313"/>
      <c r="BP1978" s="1316">
        <f t="shared" si="807"/>
        <v>0</v>
      </c>
      <c r="BQ1978" s="1305"/>
    </row>
    <row r="1979" spans="1:69" ht="15" x14ac:dyDescent="0.25">
      <c r="A1979" s="1305"/>
      <c r="B1979" s="2050"/>
      <c r="C1979" s="1928"/>
      <c r="D1979" s="1313"/>
      <c r="E1979" s="1313"/>
      <c r="F1979" s="1931"/>
      <c r="G1979" s="1313"/>
      <c r="H1979" s="1345"/>
      <c r="I1979" s="1313"/>
      <c r="J1979" s="1345"/>
      <c r="K1979" s="1313"/>
      <c r="L1979" s="2773"/>
      <c r="M1979" s="1313"/>
      <c r="N1979" s="1345"/>
      <c r="O1979" s="1313"/>
      <c r="P1979" s="1313"/>
      <c r="Q1979" s="1307"/>
      <c r="R1979" s="1313"/>
      <c r="S1979" s="1313"/>
      <c r="T1979" s="1313"/>
      <c r="U1979" s="1313"/>
      <c r="V1979" s="2466"/>
      <c r="W1979" s="1904"/>
      <c r="X1979" s="2336"/>
      <c r="Y1979" s="1904"/>
      <c r="Z1979" s="2394"/>
      <c r="AA1979" s="1904"/>
      <c r="AB1979" s="1903"/>
      <c r="AC1979" s="1904"/>
      <c r="AD1979" s="1904"/>
      <c r="AE1979" s="1904"/>
      <c r="AF1979" s="1313"/>
      <c r="AG1979" s="1313"/>
      <c r="AH1979" s="1305"/>
      <c r="AI1979" s="1313"/>
      <c r="AJ1979" s="1313"/>
      <c r="AK1979" s="1313"/>
      <c r="AL1979" s="1313"/>
      <c r="AM1979" s="1313"/>
      <c r="AN1979" s="1905"/>
      <c r="AO1979" s="1345"/>
      <c r="AP1979" s="1313"/>
      <c r="AQ1979" s="1345"/>
      <c r="AR1979" s="1313"/>
      <c r="AS1979" s="1345"/>
      <c r="AT1979" s="1313"/>
      <c r="AU1979" s="1345"/>
      <c r="AV1979" s="1313"/>
      <c r="AW1979" s="1313"/>
      <c r="AX1979" s="1313"/>
      <c r="AY1979" s="1305"/>
      <c r="AZ1979" s="1313"/>
      <c r="BA1979" s="1313"/>
      <c r="BB1979" s="1313"/>
      <c r="BC1979" s="1313"/>
      <c r="BD1979" s="1313"/>
      <c r="BE1979" s="1903"/>
      <c r="BF1979" s="1904"/>
      <c r="BG1979" s="1903"/>
      <c r="BH1979" s="1904"/>
      <c r="BI1979" s="1903"/>
      <c r="BJ1979" s="1904"/>
      <c r="BK1979" s="1313"/>
      <c r="BL1979" s="1904"/>
      <c r="BM1979" s="1904"/>
      <c r="BN1979" s="1904"/>
      <c r="BO1979" s="1313"/>
      <c r="BP1979" s="1316">
        <f t="shared" si="807"/>
        <v>0</v>
      </c>
      <c r="BQ1979" s="1305"/>
    </row>
    <row r="1980" spans="1:69" ht="15" x14ac:dyDescent="0.25">
      <c r="A1980" s="1305"/>
      <c r="B1980" s="2050"/>
      <c r="C1980" s="1928"/>
      <c r="D1980" s="1313"/>
      <c r="E1980" s="1313"/>
      <c r="F1980" s="1931"/>
      <c r="G1980" s="1313"/>
      <c r="H1980" s="1345"/>
      <c r="I1980" s="1313"/>
      <c r="J1980" s="1345"/>
      <c r="K1980" s="1313"/>
      <c r="L1980" s="2773"/>
      <c r="M1980" s="1313"/>
      <c r="N1980" s="1345"/>
      <c r="O1980" s="1313"/>
      <c r="P1980" s="1313"/>
      <c r="Q1980" s="1307"/>
      <c r="R1980" s="1313"/>
      <c r="S1980" s="1313"/>
      <c r="T1980" s="1313"/>
      <c r="U1980" s="1313"/>
      <c r="V1980" s="2466"/>
      <c r="W1980" s="1904"/>
      <c r="X1980" s="2336"/>
      <c r="Y1980" s="1904"/>
      <c r="Z1980" s="2394"/>
      <c r="AA1980" s="1904"/>
      <c r="AB1980" s="1903"/>
      <c r="AC1980" s="1904"/>
      <c r="AD1980" s="1904"/>
      <c r="AE1980" s="1904"/>
      <c r="AF1980" s="1313"/>
      <c r="AG1980" s="1313"/>
      <c r="AH1980" s="1305"/>
      <c r="AI1980" s="1313"/>
      <c r="AJ1980" s="1313"/>
      <c r="AK1980" s="1313"/>
      <c r="AL1980" s="1313"/>
      <c r="AM1980" s="1313"/>
      <c r="AN1980" s="1905"/>
      <c r="AO1980" s="1345"/>
      <c r="AP1980" s="1313"/>
      <c r="AQ1980" s="1345"/>
      <c r="AR1980" s="1313"/>
      <c r="AS1980" s="1345"/>
      <c r="AT1980" s="1313"/>
      <c r="AU1980" s="1345"/>
      <c r="AV1980" s="1313"/>
      <c r="AW1980" s="1313"/>
      <c r="AX1980" s="1313"/>
      <c r="AY1980" s="1305"/>
      <c r="AZ1980" s="1313"/>
      <c r="BA1980" s="1313"/>
      <c r="BB1980" s="1313"/>
      <c r="BC1980" s="1313"/>
      <c r="BD1980" s="1313"/>
      <c r="BE1980" s="1903"/>
      <c r="BF1980" s="1904"/>
      <c r="BG1980" s="1903"/>
      <c r="BH1980" s="1904"/>
      <c r="BI1980" s="1903"/>
      <c r="BJ1980" s="1904"/>
      <c r="BK1980" s="1313"/>
      <c r="BL1980" s="1904"/>
      <c r="BM1980" s="1904"/>
      <c r="BN1980" s="1904"/>
      <c r="BO1980" s="1313"/>
      <c r="BP1980" s="1316">
        <f t="shared" si="807"/>
        <v>0</v>
      </c>
      <c r="BQ1980" s="1305"/>
    </row>
    <row r="1981" spans="1:69" ht="15" x14ac:dyDescent="0.25">
      <c r="A1981" s="1305"/>
      <c r="B1981" s="2050"/>
      <c r="C1981" s="1928"/>
      <c r="D1981" s="1313"/>
      <c r="E1981" s="1313"/>
      <c r="F1981" s="1931"/>
      <c r="G1981" s="1313"/>
      <c r="H1981" s="1345"/>
      <c r="I1981" s="1313"/>
      <c r="J1981" s="1345"/>
      <c r="K1981" s="1313"/>
      <c r="L1981" s="2773"/>
      <c r="M1981" s="1313"/>
      <c r="N1981" s="1345"/>
      <c r="O1981" s="1313"/>
      <c r="P1981" s="1313"/>
      <c r="Q1981" s="1307"/>
      <c r="R1981" s="1313"/>
      <c r="S1981" s="1313"/>
      <c r="T1981" s="1313"/>
      <c r="U1981" s="1313"/>
      <c r="V1981" s="2466"/>
      <c r="W1981" s="1904"/>
      <c r="X1981" s="2336"/>
      <c r="Y1981" s="1904"/>
      <c r="Z1981" s="2394"/>
      <c r="AA1981" s="1904"/>
      <c r="AB1981" s="1903"/>
      <c r="AC1981" s="1904"/>
      <c r="AD1981" s="1904"/>
      <c r="AE1981" s="1904"/>
      <c r="AF1981" s="1313"/>
      <c r="AG1981" s="1313"/>
      <c r="AH1981" s="1305"/>
      <c r="AI1981" s="1313"/>
      <c r="AJ1981" s="1313"/>
      <c r="AK1981" s="1313"/>
      <c r="AL1981" s="1313"/>
      <c r="AM1981" s="1313"/>
      <c r="AN1981" s="1905"/>
      <c r="AO1981" s="1345"/>
      <c r="AP1981" s="1313"/>
      <c r="AQ1981" s="1345"/>
      <c r="AR1981" s="1313"/>
      <c r="AS1981" s="1345"/>
      <c r="AT1981" s="1313"/>
      <c r="AU1981" s="1345"/>
      <c r="AV1981" s="1313"/>
      <c r="AW1981" s="1313"/>
      <c r="AX1981" s="1313"/>
      <c r="AY1981" s="1305"/>
      <c r="AZ1981" s="1313"/>
      <c r="BA1981" s="1313"/>
      <c r="BB1981" s="1313"/>
      <c r="BC1981" s="1313"/>
      <c r="BD1981" s="1313"/>
      <c r="BE1981" s="1903"/>
      <c r="BF1981" s="1904"/>
      <c r="BG1981" s="1903"/>
      <c r="BH1981" s="1904"/>
      <c r="BI1981" s="1903"/>
      <c r="BJ1981" s="1904"/>
      <c r="BK1981" s="1313"/>
      <c r="BL1981" s="1904"/>
      <c r="BM1981" s="1904"/>
      <c r="BN1981" s="1904"/>
      <c r="BO1981" s="1313"/>
      <c r="BP1981" s="1316">
        <f t="shared" si="807"/>
        <v>0</v>
      </c>
      <c r="BQ1981" s="1305"/>
    </row>
    <row r="1982" spans="1:69" ht="15" x14ac:dyDescent="0.25">
      <c r="A1982" s="1305"/>
      <c r="B1982" s="2050"/>
      <c r="C1982" s="1928"/>
      <c r="D1982" s="1313"/>
      <c r="E1982" s="1313"/>
      <c r="F1982" s="1931"/>
      <c r="G1982" s="1313"/>
      <c r="H1982" s="1345"/>
      <c r="I1982" s="1313"/>
      <c r="J1982" s="1345"/>
      <c r="K1982" s="1313"/>
      <c r="L1982" s="2773"/>
      <c r="M1982" s="1313"/>
      <c r="N1982" s="1345"/>
      <c r="O1982" s="1313"/>
      <c r="P1982" s="1313"/>
      <c r="Q1982" s="1307"/>
      <c r="R1982" s="1313"/>
      <c r="S1982" s="1313"/>
      <c r="T1982" s="1313"/>
      <c r="U1982" s="1313"/>
      <c r="V1982" s="2466"/>
      <c r="W1982" s="1904"/>
      <c r="X1982" s="2336"/>
      <c r="Y1982" s="1904"/>
      <c r="Z1982" s="2394"/>
      <c r="AA1982" s="1904"/>
      <c r="AB1982" s="1903"/>
      <c r="AC1982" s="1904"/>
      <c r="AD1982" s="1904"/>
      <c r="AE1982" s="1904"/>
      <c r="AF1982" s="1313"/>
      <c r="AG1982" s="1313"/>
      <c r="AH1982" s="1305"/>
      <c r="AI1982" s="1313"/>
      <c r="AJ1982" s="1313"/>
      <c r="AK1982" s="1313"/>
      <c r="AL1982" s="1313"/>
      <c r="AM1982" s="1313"/>
      <c r="AN1982" s="1905"/>
      <c r="AO1982" s="1345"/>
      <c r="AP1982" s="1313"/>
      <c r="AQ1982" s="1345"/>
      <c r="AR1982" s="1313"/>
      <c r="AS1982" s="1345"/>
      <c r="AT1982" s="1313"/>
      <c r="AU1982" s="1345"/>
      <c r="AV1982" s="1313"/>
      <c r="AW1982" s="1313"/>
      <c r="AX1982" s="1313"/>
      <c r="AY1982" s="1305"/>
      <c r="AZ1982" s="1313"/>
      <c r="BA1982" s="1313"/>
      <c r="BB1982" s="1313"/>
      <c r="BC1982" s="1313"/>
      <c r="BD1982" s="1313"/>
      <c r="BE1982" s="1903"/>
      <c r="BF1982" s="1904"/>
      <c r="BG1982" s="1903"/>
      <c r="BH1982" s="1904"/>
      <c r="BI1982" s="1903"/>
      <c r="BJ1982" s="1904"/>
      <c r="BK1982" s="1313"/>
      <c r="BL1982" s="1904"/>
      <c r="BM1982" s="1904"/>
      <c r="BN1982" s="1904"/>
      <c r="BO1982" s="1313"/>
      <c r="BP1982" s="1316">
        <f t="shared" si="807"/>
        <v>0</v>
      </c>
      <c r="BQ1982" s="1305"/>
    </row>
    <row r="1983" spans="1:69" ht="15" x14ac:dyDescent="0.25">
      <c r="A1983" s="1305"/>
      <c r="B1983" s="2050"/>
      <c r="C1983" s="1928"/>
      <c r="D1983" s="1313"/>
      <c r="E1983" s="1313"/>
      <c r="F1983" s="1931"/>
      <c r="G1983" s="1313"/>
      <c r="H1983" s="1345"/>
      <c r="I1983" s="1313"/>
      <c r="J1983" s="1345"/>
      <c r="K1983" s="1313"/>
      <c r="L1983" s="2773"/>
      <c r="M1983" s="1313"/>
      <c r="N1983" s="1345"/>
      <c r="O1983" s="1313"/>
      <c r="P1983" s="1313"/>
      <c r="Q1983" s="1307"/>
      <c r="R1983" s="1313"/>
      <c r="S1983" s="1313"/>
      <c r="T1983" s="1313"/>
      <c r="U1983" s="1313"/>
      <c r="V1983" s="2466"/>
      <c r="W1983" s="1904"/>
      <c r="X1983" s="2336"/>
      <c r="Y1983" s="1904"/>
      <c r="Z1983" s="2394"/>
      <c r="AA1983" s="1904"/>
      <c r="AB1983" s="1903"/>
      <c r="AC1983" s="1904"/>
      <c r="AD1983" s="1904"/>
      <c r="AE1983" s="1904"/>
      <c r="AF1983" s="1313"/>
      <c r="AG1983" s="1313"/>
      <c r="AH1983" s="1305"/>
      <c r="AI1983" s="1313"/>
      <c r="AJ1983" s="1313"/>
      <c r="AK1983" s="1313"/>
      <c r="AL1983" s="1313"/>
      <c r="AM1983" s="1313"/>
      <c r="AN1983" s="1905"/>
      <c r="AO1983" s="1345"/>
      <c r="AP1983" s="1313"/>
      <c r="AQ1983" s="1345"/>
      <c r="AR1983" s="1313"/>
      <c r="AS1983" s="1345"/>
      <c r="AT1983" s="1313"/>
      <c r="AU1983" s="1345"/>
      <c r="AV1983" s="1313"/>
      <c r="AW1983" s="1313"/>
      <c r="AX1983" s="1313"/>
      <c r="AY1983" s="1305"/>
      <c r="AZ1983" s="1313"/>
      <c r="BA1983" s="1313"/>
      <c r="BB1983" s="1313"/>
      <c r="BC1983" s="1313"/>
      <c r="BD1983" s="1313"/>
      <c r="BE1983" s="1903"/>
      <c r="BF1983" s="1904"/>
      <c r="BG1983" s="1903"/>
      <c r="BH1983" s="1904"/>
      <c r="BI1983" s="1903"/>
      <c r="BJ1983" s="1904"/>
      <c r="BK1983" s="1313"/>
      <c r="BL1983" s="1904"/>
      <c r="BM1983" s="1904"/>
      <c r="BN1983" s="1904"/>
      <c r="BO1983" s="1313"/>
      <c r="BP1983" s="1316">
        <f t="shared" si="807"/>
        <v>0</v>
      </c>
      <c r="BQ1983" s="1305"/>
    </row>
    <row r="1984" spans="1:69" ht="15" x14ac:dyDescent="0.25">
      <c r="A1984" s="1305"/>
      <c r="B1984" s="2050"/>
      <c r="C1984" s="1928"/>
      <c r="D1984" s="1313"/>
      <c r="E1984" s="1313"/>
      <c r="F1984" s="1931"/>
      <c r="G1984" s="1313"/>
      <c r="H1984" s="1345"/>
      <c r="I1984" s="1313"/>
      <c r="J1984" s="1345"/>
      <c r="K1984" s="1313"/>
      <c r="L1984" s="2773"/>
      <c r="M1984" s="1313"/>
      <c r="N1984" s="1345"/>
      <c r="O1984" s="1313"/>
      <c r="P1984" s="1313"/>
      <c r="Q1984" s="1307"/>
      <c r="R1984" s="1313"/>
      <c r="S1984" s="1313"/>
      <c r="T1984" s="1313"/>
      <c r="U1984" s="1313"/>
      <c r="V1984" s="2466"/>
      <c r="W1984" s="1904"/>
      <c r="X1984" s="2336"/>
      <c r="Y1984" s="1904"/>
      <c r="Z1984" s="2394"/>
      <c r="AA1984" s="1904"/>
      <c r="AB1984" s="1903"/>
      <c r="AC1984" s="1904"/>
      <c r="AD1984" s="1904"/>
      <c r="AE1984" s="1904"/>
      <c r="AF1984" s="1313"/>
      <c r="AG1984" s="1313"/>
      <c r="AH1984" s="1305"/>
      <c r="AI1984" s="1313"/>
      <c r="AJ1984" s="1313"/>
      <c r="AK1984" s="1313"/>
      <c r="AL1984" s="1313"/>
      <c r="AM1984" s="1313"/>
      <c r="AN1984" s="1905"/>
      <c r="AO1984" s="1345"/>
      <c r="AP1984" s="1313"/>
      <c r="AQ1984" s="1345"/>
      <c r="AR1984" s="1313"/>
      <c r="AS1984" s="1345"/>
      <c r="AT1984" s="1313"/>
      <c r="AU1984" s="1345"/>
      <c r="AV1984" s="1313"/>
      <c r="AW1984" s="1313"/>
      <c r="AX1984" s="1313"/>
      <c r="AY1984" s="1305"/>
      <c r="AZ1984" s="1313"/>
      <c r="BA1984" s="1313"/>
      <c r="BB1984" s="1313"/>
      <c r="BC1984" s="1313"/>
      <c r="BD1984" s="1313"/>
      <c r="BE1984" s="1903"/>
      <c r="BF1984" s="1904"/>
      <c r="BG1984" s="1903"/>
      <c r="BH1984" s="1904"/>
      <c r="BI1984" s="1903"/>
      <c r="BJ1984" s="1904"/>
      <c r="BK1984" s="1313"/>
      <c r="BL1984" s="1904"/>
      <c r="BM1984" s="1904"/>
      <c r="BN1984" s="1904"/>
      <c r="BO1984" s="1313"/>
      <c r="BP1984" s="1316">
        <f t="shared" si="807"/>
        <v>0</v>
      </c>
      <c r="BQ1984" s="1305"/>
    </row>
    <row r="1985" spans="1:69" ht="15" x14ac:dyDescent="0.25">
      <c r="A1985" s="1305"/>
      <c r="B1985" s="2050"/>
      <c r="C1985" s="1928"/>
      <c r="D1985" s="1313"/>
      <c r="E1985" s="1313"/>
      <c r="F1985" s="1931"/>
      <c r="G1985" s="1313"/>
      <c r="H1985" s="1345"/>
      <c r="I1985" s="1313"/>
      <c r="J1985" s="1345"/>
      <c r="K1985" s="1313"/>
      <c r="L1985" s="2773"/>
      <c r="M1985" s="1313"/>
      <c r="N1985" s="1345"/>
      <c r="O1985" s="1313"/>
      <c r="P1985" s="1313"/>
      <c r="Q1985" s="1307"/>
      <c r="R1985" s="1313"/>
      <c r="S1985" s="1313"/>
      <c r="T1985" s="1313"/>
      <c r="U1985" s="1313"/>
      <c r="V1985" s="2466"/>
      <c r="W1985" s="1904"/>
      <c r="X1985" s="2336"/>
      <c r="Y1985" s="1904"/>
      <c r="Z1985" s="2394"/>
      <c r="AA1985" s="1904"/>
      <c r="AB1985" s="1903"/>
      <c r="AC1985" s="1904"/>
      <c r="AD1985" s="1904"/>
      <c r="AE1985" s="1904"/>
      <c r="AF1985" s="1313"/>
      <c r="AG1985" s="1313"/>
      <c r="AH1985" s="1305"/>
      <c r="AI1985" s="1313"/>
      <c r="AJ1985" s="1313"/>
      <c r="AK1985" s="1313"/>
      <c r="AL1985" s="1313"/>
      <c r="AM1985" s="1313"/>
      <c r="AN1985" s="1905"/>
      <c r="AO1985" s="1345"/>
      <c r="AP1985" s="1313"/>
      <c r="AQ1985" s="1345"/>
      <c r="AR1985" s="1313"/>
      <c r="AS1985" s="1345"/>
      <c r="AT1985" s="1313"/>
      <c r="AU1985" s="1345"/>
      <c r="AV1985" s="1313"/>
      <c r="AW1985" s="1313"/>
      <c r="AX1985" s="1313"/>
      <c r="AY1985" s="1305"/>
      <c r="AZ1985" s="1313"/>
      <c r="BA1985" s="1313"/>
      <c r="BB1985" s="1313"/>
      <c r="BC1985" s="1313"/>
      <c r="BD1985" s="1313"/>
      <c r="BE1985" s="1903"/>
      <c r="BF1985" s="1904"/>
      <c r="BG1985" s="1903"/>
      <c r="BH1985" s="1904"/>
      <c r="BI1985" s="1903"/>
      <c r="BJ1985" s="1904"/>
      <c r="BK1985" s="1313"/>
      <c r="BL1985" s="1904"/>
      <c r="BM1985" s="1904"/>
      <c r="BN1985" s="1904"/>
      <c r="BO1985" s="1313"/>
      <c r="BP1985" s="1316">
        <f t="shared" si="807"/>
        <v>0</v>
      </c>
      <c r="BQ1985" s="1305"/>
    </row>
    <row r="1986" spans="1:69" ht="15" x14ac:dyDescent="0.25">
      <c r="A1986" s="1305"/>
      <c r="B1986" s="2050"/>
      <c r="C1986" s="1928"/>
      <c r="D1986" s="1313"/>
      <c r="E1986" s="1313"/>
      <c r="F1986" s="1931"/>
      <c r="G1986" s="1313"/>
      <c r="H1986" s="1345"/>
      <c r="I1986" s="1313"/>
      <c r="J1986" s="1345"/>
      <c r="K1986" s="1313"/>
      <c r="L1986" s="2773"/>
      <c r="M1986" s="1313"/>
      <c r="N1986" s="1345"/>
      <c r="O1986" s="1313"/>
      <c r="P1986" s="1313"/>
      <c r="Q1986" s="1307"/>
      <c r="R1986" s="1313"/>
      <c r="S1986" s="1313"/>
      <c r="T1986" s="1313"/>
      <c r="U1986" s="1313"/>
      <c r="V1986" s="2466"/>
      <c r="W1986" s="1904"/>
      <c r="X1986" s="2336"/>
      <c r="Y1986" s="1904"/>
      <c r="Z1986" s="2394"/>
      <c r="AA1986" s="1904"/>
      <c r="AB1986" s="1903"/>
      <c r="AC1986" s="1904"/>
      <c r="AD1986" s="1904"/>
      <c r="AE1986" s="1904"/>
      <c r="AF1986" s="1313"/>
      <c r="AG1986" s="1313"/>
      <c r="AH1986" s="1305"/>
      <c r="AI1986" s="1313"/>
      <c r="AJ1986" s="1313"/>
      <c r="AK1986" s="1313"/>
      <c r="AL1986" s="1313"/>
      <c r="AM1986" s="1313"/>
      <c r="AN1986" s="1905"/>
      <c r="AO1986" s="1345"/>
      <c r="AP1986" s="1313"/>
      <c r="AQ1986" s="1345"/>
      <c r="AR1986" s="1313"/>
      <c r="AS1986" s="1345"/>
      <c r="AT1986" s="1313"/>
      <c r="AU1986" s="1345"/>
      <c r="AV1986" s="1313"/>
      <c r="AW1986" s="1313"/>
      <c r="AX1986" s="1313"/>
      <c r="AY1986" s="1305"/>
      <c r="AZ1986" s="1313"/>
      <c r="BA1986" s="1313"/>
      <c r="BB1986" s="1313"/>
      <c r="BC1986" s="1313"/>
      <c r="BD1986" s="1313"/>
      <c r="BE1986" s="1903"/>
      <c r="BF1986" s="1904"/>
      <c r="BG1986" s="1903"/>
      <c r="BH1986" s="1904"/>
      <c r="BI1986" s="1903"/>
      <c r="BJ1986" s="1904"/>
      <c r="BK1986" s="1313"/>
      <c r="BL1986" s="1904"/>
      <c r="BM1986" s="1904"/>
      <c r="BN1986" s="1904"/>
      <c r="BO1986" s="1313"/>
      <c r="BP1986" s="1316">
        <f t="shared" si="807"/>
        <v>0</v>
      </c>
      <c r="BQ1986" s="1305"/>
    </row>
    <row r="1987" spans="1:69" ht="15" x14ac:dyDescent="0.25">
      <c r="A1987" s="1305"/>
      <c r="B1987" s="2050"/>
      <c r="C1987" s="1928"/>
      <c r="D1987" s="1313"/>
      <c r="E1987" s="1313"/>
      <c r="F1987" s="1931"/>
      <c r="G1987" s="1313"/>
      <c r="H1987" s="1345"/>
      <c r="I1987" s="1313"/>
      <c r="J1987" s="1345"/>
      <c r="K1987" s="1313"/>
      <c r="L1987" s="2773"/>
      <c r="M1987" s="1313"/>
      <c r="N1987" s="1345"/>
      <c r="O1987" s="1313"/>
      <c r="P1987" s="1313"/>
      <c r="Q1987" s="1307"/>
      <c r="R1987" s="1313"/>
      <c r="S1987" s="1313"/>
      <c r="T1987" s="1313"/>
      <c r="U1987" s="1313"/>
      <c r="V1987" s="2466"/>
      <c r="W1987" s="1904"/>
      <c r="X1987" s="2336"/>
      <c r="Y1987" s="1904"/>
      <c r="Z1987" s="2394"/>
      <c r="AA1987" s="1904"/>
      <c r="AB1987" s="1903"/>
      <c r="AC1987" s="1904"/>
      <c r="AD1987" s="1904"/>
      <c r="AE1987" s="1904"/>
      <c r="AF1987" s="1313"/>
      <c r="AG1987" s="1313"/>
      <c r="AH1987" s="1305"/>
      <c r="AI1987" s="1313"/>
      <c r="AJ1987" s="1313"/>
      <c r="AK1987" s="1313"/>
      <c r="AL1987" s="1313"/>
      <c r="AM1987" s="1313"/>
      <c r="AN1987" s="1905"/>
      <c r="AO1987" s="1345"/>
      <c r="AP1987" s="1313"/>
      <c r="AQ1987" s="1345"/>
      <c r="AR1987" s="1313"/>
      <c r="AS1987" s="1345"/>
      <c r="AT1987" s="1313"/>
      <c r="AU1987" s="1345"/>
      <c r="AV1987" s="1313"/>
      <c r="AW1987" s="1313"/>
      <c r="AX1987" s="1313"/>
      <c r="AY1987" s="1305"/>
      <c r="AZ1987" s="1313"/>
      <c r="BA1987" s="1313"/>
      <c r="BB1987" s="1313"/>
      <c r="BC1987" s="1313"/>
      <c r="BD1987" s="1313"/>
      <c r="BE1987" s="1903"/>
      <c r="BF1987" s="1904"/>
      <c r="BG1987" s="1903"/>
      <c r="BH1987" s="1904"/>
      <c r="BI1987" s="1903"/>
      <c r="BJ1987" s="1904"/>
      <c r="BK1987" s="1313"/>
      <c r="BL1987" s="1904"/>
      <c r="BM1987" s="1904"/>
      <c r="BN1987" s="1904"/>
      <c r="BO1987" s="1313"/>
      <c r="BP1987" s="1316">
        <f t="shared" si="807"/>
        <v>0</v>
      </c>
      <c r="BQ1987" s="1305"/>
    </row>
    <row r="1988" spans="1:69" ht="15" x14ac:dyDescent="0.25">
      <c r="A1988" s="1305"/>
      <c r="B1988" s="2050"/>
      <c r="C1988" s="1928"/>
      <c r="D1988" s="1313"/>
      <c r="E1988" s="1313"/>
      <c r="F1988" s="1931"/>
      <c r="G1988" s="1313"/>
      <c r="H1988" s="1345"/>
      <c r="I1988" s="1313"/>
      <c r="J1988" s="1345"/>
      <c r="K1988" s="1313"/>
      <c r="L1988" s="2773"/>
      <c r="M1988" s="1313"/>
      <c r="N1988" s="1345"/>
      <c r="O1988" s="1313"/>
      <c r="P1988" s="1313"/>
      <c r="Q1988" s="1307"/>
      <c r="R1988" s="1313"/>
      <c r="S1988" s="1313"/>
      <c r="T1988" s="1313"/>
      <c r="U1988" s="1313"/>
      <c r="V1988" s="2466"/>
      <c r="W1988" s="1904"/>
      <c r="X1988" s="2336"/>
      <c r="Y1988" s="1904"/>
      <c r="Z1988" s="2394"/>
      <c r="AA1988" s="1904"/>
      <c r="AB1988" s="1903"/>
      <c r="AC1988" s="1904"/>
      <c r="AD1988" s="1904"/>
      <c r="AE1988" s="1904"/>
      <c r="AF1988" s="1313"/>
      <c r="AG1988" s="1313"/>
      <c r="AH1988" s="1305"/>
      <c r="AI1988" s="1313"/>
      <c r="AJ1988" s="1313"/>
      <c r="AK1988" s="1313"/>
      <c r="AL1988" s="1313"/>
      <c r="AM1988" s="1313"/>
      <c r="AN1988" s="1905"/>
      <c r="AO1988" s="1345"/>
      <c r="AP1988" s="1313"/>
      <c r="AQ1988" s="1345"/>
      <c r="AR1988" s="1313"/>
      <c r="AS1988" s="1345"/>
      <c r="AT1988" s="1313"/>
      <c r="AU1988" s="1345"/>
      <c r="AV1988" s="1313"/>
      <c r="AW1988" s="1313"/>
      <c r="AX1988" s="1313"/>
      <c r="AY1988" s="1305"/>
      <c r="AZ1988" s="1313"/>
      <c r="BA1988" s="1313"/>
      <c r="BB1988" s="1313"/>
      <c r="BC1988" s="1313"/>
      <c r="BD1988" s="1313"/>
      <c r="BE1988" s="1903"/>
      <c r="BF1988" s="1904"/>
      <c r="BG1988" s="1903"/>
      <c r="BH1988" s="1904"/>
      <c r="BI1988" s="1903"/>
      <c r="BJ1988" s="1904"/>
      <c r="BK1988" s="1313"/>
      <c r="BL1988" s="1904"/>
      <c r="BM1988" s="1904"/>
      <c r="BN1988" s="1904"/>
      <c r="BO1988" s="1313"/>
      <c r="BP1988" s="1316">
        <f t="shared" si="807"/>
        <v>0</v>
      </c>
      <c r="BQ1988" s="1305"/>
    </row>
    <row r="1989" spans="1:69" ht="15" x14ac:dyDescent="0.25">
      <c r="A1989" s="1305"/>
      <c r="B1989" s="2050"/>
      <c r="C1989" s="1928"/>
      <c r="D1989" s="1313"/>
      <c r="E1989" s="1313"/>
      <c r="F1989" s="1931"/>
      <c r="G1989" s="1313"/>
      <c r="H1989" s="1345"/>
      <c r="I1989" s="1313"/>
      <c r="J1989" s="1345"/>
      <c r="K1989" s="1313"/>
      <c r="L1989" s="2773"/>
      <c r="M1989" s="1313"/>
      <c r="N1989" s="1345"/>
      <c r="O1989" s="1313"/>
      <c r="P1989" s="1313"/>
      <c r="Q1989" s="1307"/>
      <c r="R1989" s="1313"/>
      <c r="S1989" s="1313"/>
      <c r="T1989" s="1313"/>
      <c r="U1989" s="1313"/>
      <c r="V1989" s="2466"/>
      <c r="W1989" s="1904"/>
      <c r="X1989" s="2336"/>
      <c r="Y1989" s="1904"/>
      <c r="Z1989" s="2394"/>
      <c r="AA1989" s="1904"/>
      <c r="AB1989" s="1903"/>
      <c r="AC1989" s="1904"/>
      <c r="AD1989" s="1904"/>
      <c r="AE1989" s="1904"/>
      <c r="AF1989" s="1313"/>
      <c r="AG1989" s="1313"/>
      <c r="AH1989" s="1305"/>
      <c r="AI1989" s="1313"/>
      <c r="AJ1989" s="1313"/>
      <c r="AK1989" s="1313"/>
      <c r="AL1989" s="1313"/>
      <c r="AM1989" s="1313"/>
      <c r="AN1989" s="1905"/>
      <c r="AO1989" s="1345"/>
      <c r="AP1989" s="1313"/>
      <c r="AQ1989" s="1345"/>
      <c r="AR1989" s="1313"/>
      <c r="AS1989" s="1345"/>
      <c r="AT1989" s="1313"/>
      <c r="AU1989" s="1345"/>
      <c r="AV1989" s="1313"/>
      <c r="AW1989" s="1313"/>
      <c r="AX1989" s="1313"/>
      <c r="AY1989" s="1305"/>
      <c r="AZ1989" s="1313"/>
      <c r="BA1989" s="1313"/>
      <c r="BB1989" s="1313"/>
      <c r="BC1989" s="1313"/>
      <c r="BD1989" s="1313"/>
      <c r="BE1989" s="1903"/>
      <c r="BF1989" s="1904"/>
      <c r="BG1989" s="1903"/>
      <c r="BH1989" s="1904"/>
      <c r="BI1989" s="1903"/>
      <c r="BJ1989" s="1904"/>
      <c r="BK1989" s="1313"/>
      <c r="BL1989" s="1904"/>
      <c r="BM1989" s="1904"/>
      <c r="BN1989" s="1904"/>
      <c r="BO1989" s="1313"/>
      <c r="BP1989" s="1316">
        <f t="shared" si="807"/>
        <v>0</v>
      </c>
      <c r="BQ1989" s="1305"/>
    </row>
    <row r="1990" spans="1:69" ht="15" x14ac:dyDescent="0.25">
      <c r="A1990" s="1305"/>
      <c r="B1990" s="2050"/>
      <c r="C1990" s="1928"/>
      <c r="D1990" s="1313"/>
      <c r="E1990" s="1313"/>
      <c r="F1990" s="1931"/>
      <c r="G1990" s="1313"/>
      <c r="H1990" s="1345"/>
      <c r="I1990" s="1313"/>
      <c r="J1990" s="1345"/>
      <c r="K1990" s="1313"/>
      <c r="L1990" s="2773"/>
      <c r="M1990" s="1313"/>
      <c r="N1990" s="1345"/>
      <c r="O1990" s="1313"/>
      <c r="P1990" s="1313"/>
      <c r="Q1990" s="1307"/>
      <c r="R1990" s="1313"/>
      <c r="S1990" s="1313"/>
      <c r="T1990" s="1313"/>
      <c r="U1990" s="1313"/>
      <c r="V1990" s="2466"/>
      <c r="W1990" s="1904"/>
      <c r="X1990" s="2336"/>
      <c r="Y1990" s="1904"/>
      <c r="Z1990" s="2394"/>
      <c r="AA1990" s="1904"/>
      <c r="AB1990" s="1903"/>
      <c r="AC1990" s="1904"/>
      <c r="AD1990" s="1904"/>
      <c r="AE1990" s="1904"/>
      <c r="AF1990" s="1313"/>
      <c r="AG1990" s="1313"/>
      <c r="AH1990" s="1305"/>
      <c r="AI1990" s="1313"/>
      <c r="AJ1990" s="1313"/>
      <c r="AK1990" s="1313"/>
      <c r="AL1990" s="1313"/>
      <c r="AM1990" s="1313"/>
      <c r="AN1990" s="1905"/>
      <c r="AO1990" s="1345"/>
      <c r="AP1990" s="1313"/>
      <c r="AQ1990" s="1345"/>
      <c r="AR1990" s="1313"/>
      <c r="AS1990" s="1345"/>
      <c r="AT1990" s="1313"/>
      <c r="AU1990" s="1345"/>
      <c r="AV1990" s="1313"/>
      <c r="AW1990" s="1313"/>
      <c r="AX1990" s="1313"/>
      <c r="AY1990" s="1305"/>
      <c r="AZ1990" s="1313"/>
      <c r="BA1990" s="1313"/>
      <c r="BB1990" s="1313"/>
      <c r="BC1990" s="1313"/>
      <c r="BD1990" s="1313"/>
      <c r="BE1990" s="1903"/>
      <c r="BF1990" s="1904"/>
      <c r="BG1990" s="1903"/>
      <c r="BH1990" s="1904"/>
      <c r="BI1990" s="1903"/>
      <c r="BJ1990" s="1904"/>
      <c r="BK1990" s="1313"/>
      <c r="BL1990" s="1904"/>
      <c r="BM1990" s="1904"/>
      <c r="BN1990" s="1904"/>
      <c r="BO1990" s="1313"/>
      <c r="BP1990" s="1316">
        <f t="shared" ref="BP1990:BP2053" si="808">O1989-BO1990</f>
        <v>0</v>
      </c>
      <c r="BQ1990" s="1305"/>
    </row>
    <row r="1991" spans="1:69" ht="15" x14ac:dyDescent="0.25">
      <c r="A1991" s="1305"/>
      <c r="B1991" s="2050"/>
      <c r="C1991" s="1928"/>
      <c r="D1991" s="1313"/>
      <c r="E1991" s="1313"/>
      <c r="F1991" s="1931"/>
      <c r="G1991" s="1313"/>
      <c r="H1991" s="1345"/>
      <c r="I1991" s="1313"/>
      <c r="J1991" s="1345"/>
      <c r="K1991" s="1313"/>
      <c r="L1991" s="2773"/>
      <c r="M1991" s="1313"/>
      <c r="N1991" s="1345"/>
      <c r="O1991" s="1313"/>
      <c r="P1991" s="1313"/>
      <c r="Q1991" s="1307"/>
      <c r="R1991" s="1313"/>
      <c r="S1991" s="1313"/>
      <c r="T1991" s="1313"/>
      <c r="U1991" s="1313"/>
      <c r="V1991" s="2466"/>
      <c r="W1991" s="1904"/>
      <c r="X1991" s="2336"/>
      <c r="Y1991" s="1904"/>
      <c r="Z1991" s="2394"/>
      <c r="AA1991" s="1904"/>
      <c r="AB1991" s="1903"/>
      <c r="AC1991" s="1904"/>
      <c r="AD1991" s="1904"/>
      <c r="AE1991" s="1904"/>
      <c r="AF1991" s="1313"/>
      <c r="AG1991" s="1313"/>
      <c r="AH1991" s="1305"/>
      <c r="AI1991" s="1313"/>
      <c r="AJ1991" s="1313"/>
      <c r="AK1991" s="1313"/>
      <c r="AL1991" s="1313"/>
      <c r="AM1991" s="1313"/>
      <c r="AN1991" s="1905"/>
      <c r="AO1991" s="1345"/>
      <c r="AP1991" s="1313"/>
      <c r="AQ1991" s="1345"/>
      <c r="AR1991" s="1313"/>
      <c r="AS1991" s="1345"/>
      <c r="AT1991" s="1313"/>
      <c r="AU1991" s="1345"/>
      <c r="AV1991" s="1313"/>
      <c r="AW1991" s="1313"/>
      <c r="AX1991" s="1313"/>
      <c r="AY1991" s="1305"/>
      <c r="AZ1991" s="1313"/>
      <c r="BA1991" s="1313"/>
      <c r="BB1991" s="1313"/>
      <c r="BC1991" s="1313"/>
      <c r="BD1991" s="1313"/>
      <c r="BE1991" s="1903"/>
      <c r="BF1991" s="1904"/>
      <c r="BG1991" s="1903"/>
      <c r="BH1991" s="1904"/>
      <c r="BI1991" s="1903"/>
      <c r="BJ1991" s="1904"/>
      <c r="BK1991" s="1313"/>
      <c r="BL1991" s="1904"/>
      <c r="BM1991" s="1904"/>
      <c r="BN1991" s="1904"/>
      <c r="BO1991" s="1313"/>
      <c r="BP1991" s="1316">
        <f t="shared" si="808"/>
        <v>0</v>
      </c>
      <c r="BQ1991" s="1305"/>
    </row>
    <row r="1992" spans="1:69" ht="15" x14ac:dyDescent="0.25">
      <c r="A1992" s="1305"/>
      <c r="B1992" s="2050"/>
      <c r="C1992" s="1928"/>
      <c r="D1992" s="1313"/>
      <c r="E1992" s="1313"/>
      <c r="F1992" s="1931"/>
      <c r="G1992" s="1313"/>
      <c r="H1992" s="1345"/>
      <c r="I1992" s="1313"/>
      <c r="J1992" s="1345"/>
      <c r="K1992" s="1313"/>
      <c r="L1992" s="2773"/>
      <c r="M1992" s="1313"/>
      <c r="N1992" s="1345"/>
      <c r="O1992" s="1313"/>
      <c r="P1992" s="1313"/>
      <c r="Q1992" s="1307"/>
      <c r="R1992" s="1313"/>
      <c r="S1992" s="1313"/>
      <c r="T1992" s="1313"/>
      <c r="U1992" s="1313"/>
      <c r="V1992" s="2466"/>
      <c r="W1992" s="1904"/>
      <c r="X1992" s="2336"/>
      <c r="Y1992" s="1904"/>
      <c r="Z1992" s="2394"/>
      <c r="AA1992" s="1904"/>
      <c r="AB1992" s="1903"/>
      <c r="AC1992" s="1904"/>
      <c r="AD1992" s="1904"/>
      <c r="AE1992" s="1904"/>
      <c r="AF1992" s="1313"/>
      <c r="AG1992" s="1313"/>
      <c r="AH1992" s="1305"/>
      <c r="AI1992" s="1313"/>
      <c r="AJ1992" s="1313"/>
      <c r="AK1992" s="1313"/>
      <c r="AL1992" s="1313"/>
      <c r="AM1992" s="1313"/>
      <c r="AN1992" s="1905"/>
      <c r="AO1992" s="1345"/>
      <c r="AP1992" s="1313"/>
      <c r="AQ1992" s="1345"/>
      <c r="AR1992" s="1313"/>
      <c r="AS1992" s="1345"/>
      <c r="AT1992" s="1313"/>
      <c r="AU1992" s="1345"/>
      <c r="AV1992" s="1313"/>
      <c r="AW1992" s="1313"/>
      <c r="AX1992" s="1313"/>
      <c r="AY1992" s="1305"/>
      <c r="AZ1992" s="1313"/>
      <c r="BA1992" s="1313"/>
      <c r="BB1992" s="1313"/>
      <c r="BC1992" s="1313"/>
      <c r="BD1992" s="1313"/>
      <c r="BE1992" s="1903"/>
      <c r="BF1992" s="1904"/>
      <c r="BG1992" s="1903"/>
      <c r="BH1992" s="1904"/>
      <c r="BI1992" s="1903"/>
      <c r="BJ1992" s="1904"/>
      <c r="BK1992" s="1313"/>
      <c r="BL1992" s="1904"/>
      <c r="BM1992" s="1904"/>
      <c r="BN1992" s="1904"/>
      <c r="BO1992" s="1313"/>
      <c r="BP1992" s="1316">
        <f t="shared" si="808"/>
        <v>0</v>
      </c>
      <c r="BQ1992" s="1305"/>
    </row>
    <row r="1993" spans="1:69" ht="15" x14ac:dyDescent="0.25">
      <c r="A1993" s="1305"/>
      <c r="B1993" s="2050"/>
      <c r="C1993" s="1928"/>
      <c r="D1993" s="1313"/>
      <c r="E1993" s="1313"/>
      <c r="F1993" s="1931"/>
      <c r="G1993" s="1313"/>
      <c r="H1993" s="1345"/>
      <c r="I1993" s="1313"/>
      <c r="J1993" s="1345"/>
      <c r="K1993" s="1313"/>
      <c r="L1993" s="2773"/>
      <c r="M1993" s="1313"/>
      <c r="N1993" s="1345"/>
      <c r="O1993" s="1313"/>
      <c r="P1993" s="1313"/>
      <c r="Q1993" s="1307"/>
      <c r="R1993" s="1313"/>
      <c r="S1993" s="1313"/>
      <c r="T1993" s="1313"/>
      <c r="U1993" s="1313"/>
      <c r="V1993" s="2466"/>
      <c r="W1993" s="1904"/>
      <c r="X1993" s="2336"/>
      <c r="Y1993" s="1904"/>
      <c r="Z1993" s="2394"/>
      <c r="AA1993" s="1904"/>
      <c r="AB1993" s="1903"/>
      <c r="AC1993" s="1904"/>
      <c r="AD1993" s="1904"/>
      <c r="AE1993" s="1904"/>
      <c r="AF1993" s="1313"/>
      <c r="AG1993" s="1313"/>
      <c r="AH1993" s="1305"/>
      <c r="AI1993" s="1313"/>
      <c r="AJ1993" s="1313"/>
      <c r="AK1993" s="1313"/>
      <c r="AL1993" s="1313"/>
      <c r="AM1993" s="1313"/>
      <c r="AN1993" s="1905"/>
      <c r="AO1993" s="1345"/>
      <c r="AP1993" s="1313"/>
      <c r="AQ1993" s="1345"/>
      <c r="AR1993" s="1313"/>
      <c r="AS1993" s="1345"/>
      <c r="AT1993" s="1313"/>
      <c r="AU1993" s="1345"/>
      <c r="AV1993" s="1313"/>
      <c r="AW1993" s="1313"/>
      <c r="AX1993" s="1313"/>
      <c r="AY1993" s="1305"/>
      <c r="AZ1993" s="1313"/>
      <c r="BA1993" s="1313"/>
      <c r="BB1993" s="1313"/>
      <c r="BC1993" s="1313"/>
      <c r="BD1993" s="1313"/>
      <c r="BE1993" s="1903"/>
      <c r="BF1993" s="1904"/>
      <c r="BG1993" s="1903"/>
      <c r="BH1993" s="1904"/>
      <c r="BI1993" s="1903"/>
      <c r="BJ1993" s="1904"/>
      <c r="BK1993" s="1313"/>
      <c r="BL1993" s="1904"/>
      <c r="BM1993" s="1904"/>
      <c r="BN1993" s="1904"/>
      <c r="BO1993" s="1313"/>
      <c r="BP1993" s="1316">
        <f t="shared" si="808"/>
        <v>0</v>
      </c>
      <c r="BQ1993" s="1305"/>
    </row>
    <row r="1994" spans="1:69" ht="15" x14ac:dyDescent="0.25">
      <c r="A1994" s="1305"/>
      <c r="B1994" s="2050"/>
      <c r="C1994" s="1928"/>
      <c r="D1994" s="1313"/>
      <c r="E1994" s="1313"/>
      <c r="F1994" s="1931"/>
      <c r="G1994" s="1313"/>
      <c r="H1994" s="1345"/>
      <c r="I1994" s="1313"/>
      <c r="J1994" s="1345"/>
      <c r="K1994" s="1313"/>
      <c r="L1994" s="2773"/>
      <c r="M1994" s="1313"/>
      <c r="N1994" s="1345"/>
      <c r="O1994" s="1313"/>
      <c r="P1994" s="1313"/>
      <c r="Q1994" s="1307"/>
      <c r="R1994" s="1313"/>
      <c r="S1994" s="1313"/>
      <c r="T1994" s="1313"/>
      <c r="U1994" s="1313"/>
      <c r="V1994" s="2466"/>
      <c r="W1994" s="1904"/>
      <c r="X1994" s="2336"/>
      <c r="Y1994" s="1904"/>
      <c r="Z1994" s="2394"/>
      <c r="AA1994" s="1904"/>
      <c r="AB1994" s="1903"/>
      <c r="AC1994" s="1904"/>
      <c r="AD1994" s="1904"/>
      <c r="AE1994" s="1904"/>
      <c r="AF1994" s="1313"/>
      <c r="AG1994" s="1313"/>
      <c r="AH1994" s="1305"/>
      <c r="AI1994" s="1313"/>
      <c r="AJ1994" s="1313"/>
      <c r="AK1994" s="1313"/>
      <c r="AL1994" s="1313"/>
      <c r="AM1994" s="1313"/>
      <c r="AN1994" s="1905"/>
      <c r="AO1994" s="1345"/>
      <c r="AP1994" s="1313"/>
      <c r="AQ1994" s="1345"/>
      <c r="AR1994" s="1313"/>
      <c r="AS1994" s="1345"/>
      <c r="AT1994" s="1313"/>
      <c r="AU1994" s="1345"/>
      <c r="AV1994" s="1313"/>
      <c r="AW1994" s="1313"/>
      <c r="AX1994" s="1313"/>
      <c r="AY1994" s="1305"/>
      <c r="AZ1994" s="1313"/>
      <c r="BA1994" s="1313"/>
      <c r="BB1994" s="1313"/>
      <c r="BC1994" s="1313"/>
      <c r="BD1994" s="1313"/>
      <c r="BE1994" s="1903"/>
      <c r="BF1994" s="1904"/>
      <c r="BG1994" s="1903"/>
      <c r="BH1994" s="1904"/>
      <c r="BI1994" s="1903"/>
      <c r="BJ1994" s="1904"/>
      <c r="BK1994" s="1313"/>
      <c r="BL1994" s="1904"/>
      <c r="BM1994" s="1904"/>
      <c r="BN1994" s="1904"/>
      <c r="BO1994" s="1313"/>
      <c r="BP1994" s="1316">
        <f t="shared" si="808"/>
        <v>0</v>
      </c>
      <c r="BQ1994" s="1305"/>
    </row>
    <row r="1995" spans="1:69" ht="15" x14ac:dyDescent="0.25">
      <c r="A1995" s="1305"/>
      <c r="B1995" s="2050"/>
      <c r="C1995" s="1928"/>
      <c r="D1995" s="1313"/>
      <c r="E1995" s="1313"/>
      <c r="F1995" s="1931"/>
      <c r="G1995" s="1313"/>
      <c r="H1995" s="1345"/>
      <c r="I1995" s="1313"/>
      <c r="J1995" s="1345"/>
      <c r="K1995" s="1313"/>
      <c r="L1995" s="2773"/>
      <c r="M1995" s="1313"/>
      <c r="N1995" s="1345"/>
      <c r="O1995" s="1313"/>
      <c r="P1995" s="1313"/>
      <c r="Q1995" s="1307"/>
      <c r="R1995" s="1313"/>
      <c r="S1995" s="1313"/>
      <c r="T1995" s="1313"/>
      <c r="U1995" s="1313"/>
      <c r="V1995" s="2466"/>
      <c r="W1995" s="1904"/>
      <c r="X1995" s="2336"/>
      <c r="Y1995" s="1904"/>
      <c r="Z1995" s="2394"/>
      <c r="AA1995" s="1904"/>
      <c r="AB1995" s="1903"/>
      <c r="AC1995" s="1904"/>
      <c r="AD1995" s="1904"/>
      <c r="AE1995" s="1904"/>
      <c r="AF1995" s="1313"/>
      <c r="AG1995" s="1313"/>
      <c r="AH1995" s="1305"/>
      <c r="AI1995" s="1313"/>
      <c r="AJ1995" s="1313"/>
      <c r="AK1995" s="1313"/>
      <c r="AL1995" s="1313"/>
      <c r="AM1995" s="1313"/>
      <c r="AN1995" s="1905"/>
      <c r="AO1995" s="1345"/>
      <c r="AP1995" s="1313"/>
      <c r="AQ1995" s="1345"/>
      <c r="AR1995" s="1313"/>
      <c r="AS1995" s="1345"/>
      <c r="AT1995" s="1313"/>
      <c r="AU1995" s="1345"/>
      <c r="AV1995" s="1313"/>
      <c r="AW1995" s="1313"/>
      <c r="AX1995" s="1313"/>
      <c r="AY1995" s="1305"/>
      <c r="AZ1995" s="1313"/>
      <c r="BA1995" s="1313"/>
      <c r="BB1995" s="1313"/>
      <c r="BC1995" s="1313"/>
      <c r="BD1995" s="1313"/>
      <c r="BE1995" s="1903"/>
      <c r="BF1995" s="1904"/>
      <c r="BG1995" s="1903"/>
      <c r="BH1995" s="1904"/>
      <c r="BI1995" s="1903"/>
      <c r="BJ1995" s="1904"/>
      <c r="BK1995" s="1313"/>
      <c r="BL1995" s="1904"/>
      <c r="BM1995" s="1904"/>
      <c r="BN1995" s="1904"/>
      <c r="BO1995" s="1313"/>
      <c r="BP1995" s="1316">
        <f t="shared" si="808"/>
        <v>0</v>
      </c>
      <c r="BQ1995" s="1305"/>
    </row>
    <row r="1996" spans="1:69" ht="15" x14ac:dyDescent="0.25">
      <c r="A1996" s="1305"/>
      <c r="B1996" s="2050"/>
      <c r="C1996" s="1928"/>
      <c r="D1996" s="1313"/>
      <c r="E1996" s="1313"/>
      <c r="F1996" s="1931"/>
      <c r="G1996" s="1313"/>
      <c r="H1996" s="1345"/>
      <c r="I1996" s="1313"/>
      <c r="J1996" s="1345"/>
      <c r="K1996" s="1313"/>
      <c r="L1996" s="2773"/>
      <c r="M1996" s="1313"/>
      <c r="N1996" s="1345"/>
      <c r="O1996" s="1313"/>
      <c r="P1996" s="1313"/>
      <c r="Q1996" s="1307"/>
      <c r="R1996" s="1313"/>
      <c r="S1996" s="1313"/>
      <c r="T1996" s="1313"/>
      <c r="U1996" s="1313"/>
      <c r="V1996" s="2466"/>
      <c r="W1996" s="1904"/>
      <c r="X1996" s="2336"/>
      <c r="Y1996" s="1904"/>
      <c r="Z1996" s="2394"/>
      <c r="AA1996" s="1904"/>
      <c r="AB1996" s="1903"/>
      <c r="AC1996" s="1904"/>
      <c r="AD1996" s="1904"/>
      <c r="AE1996" s="1904"/>
      <c r="AF1996" s="1313"/>
      <c r="AG1996" s="1313"/>
      <c r="AH1996" s="1305"/>
      <c r="AI1996" s="1313"/>
      <c r="AJ1996" s="1313"/>
      <c r="AK1996" s="1313"/>
      <c r="AL1996" s="1313"/>
      <c r="AM1996" s="1313"/>
      <c r="AN1996" s="1905"/>
      <c r="AO1996" s="1345"/>
      <c r="AP1996" s="1313"/>
      <c r="AQ1996" s="1345"/>
      <c r="AR1996" s="1313"/>
      <c r="AS1996" s="1345"/>
      <c r="AT1996" s="1313"/>
      <c r="AU1996" s="1345"/>
      <c r="AV1996" s="1313"/>
      <c r="AW1996" s="1313"/>
      <c r="AX1996" s="1313"/>
      <c r="AY1996" s="1305"/>
      <c r="AZ1996" s="1313"/>
      <c r="BA1996" s="1313"/>
      <c r="BB1996" s="1313"/>
      <c r="BC1996" s="1313"/>
      <c r="BD1996" s="1313"/>
      <c r="BE1996" s="1903"/>
      <c r="BF1996" s="1904"/>
      <c r="BG1996" s="1903"/>
      <c r="BH1996" s="1904"/>
      <c r="BI1996" s="1903"/>
      <c r="BJ1996" s="1904"/>
      <c r="BK1996" s="1313"/>
      <c r="BL1996" s="1904"/>
      <c r="BM1996" s="1904"/>
      <c r="BN1996" s="1904"/>
      <c r="BO1996" s="1313"/>
      <c r="BP1996" s="1316">
        <f t="shared" si="808"/>
        <v>0</v>
      </c>
      <c r="BQ1996" s="1305"/>
    </row>
    <row r="1997" spans="1:69" ht="15" x14ac:dyDescent="0.25">
      <c r="A1997" s="1305"/>
      <c r="B1997" s="2050"/>
      <c r="C1997" s="1928"/>
      <c r="D1997" s="1313"/>
      <c r="E1997" s="1313"/>
      <c r="F1997" s="1931"/>
      <c r="G1997" s="1313"/>
      <c r="H1997" s="1345"/>
      <c r="I1997" s="1313"/>
      <c r="J1997" s="1345"/>
      <c r="K1997" s="1313"/>
      <c r="L1997" s="2773"/>
      <c r="M1997" s="1313"/>
      <c r="N1997" s="1345"/>
      <c r="O1997" s="1313"/>
      <c r="P1997" s="1313"/>
      <c r="Q1997" s="1307"/>
      <c r="R1997" s="1313"/>
      <c r="S1997" s="1313"/>
      <c r="T1997" s="1313"/>
      <c r="U1997" s="1313"/>
      <c r="V1997" s="2466"/>
      <c r="W1997" s="1904"/>
      <c r="X1997" s="2336"/>
      <c r="Y1997" s="1904"/>
      <c r="Z1997" s="2394"/>
      <c r="AA1997" s="1904"/>
      <c r="AB1997" s="1903"/>
      <c r="AC1997" s="1904"/>
      <c r="AD1997" s="1904"/>
      <c r="AE1997" s="1904"/>
      <c r="AF1997" s="1313"/>
      <c r="AG1997" s="1313"/>
      <c r="AH1997" s="1305"/>
      <c r="AI1997" s="1313"/>
      <c r="AJ1997" s="1313"/>
      <c r="AK1997" s="1313"/>
      <c r="AL1997" s="1313"/>
      <c r="AM1997" s="1313"/>
      <c r="AN1997" s="1905"/>
      <c r="AO1997" s="1345"/>
      <c r="AP1997" s="1313"/>
      <c r="AQ1997" s="1345"/>
      <c r="AR1997" s="1313"/>
      <c r="AS1997" s="1345"/>
      <c r="AT1997" s="1313"/>
      <c r="AU1997" s="1345"/>
      <c r="AV1997" s="1313"/>
      <c r="AW1997" s="1313"/>
      <c r="AX1997" s="1313"/>
      <c r="AY1997" s="1305"/>
      <c r="AZ1997" s="1313"/>
      <c r="BA1997" s="1313"/>
      <c r="BB1997" s="1313"/>
      <c r="BC1997" s="1313"/>
      <c r="BD1997" s="1313"/>
      <c r="BE1997" s="1903"/>
      <c r="BF1997" s="1904"/>
      <c r="BG1997" s="1903"/>
      <c r="BH1997" s="1904"/>
      <c r="BI1997" s="1903"/>
      <c r="BJ1997" s="1904"/>
      <c r="BK1997" s="1313"/>
      <c r="BL1997" s="1904"/>
      <c r="BM1997" s="1904"/>
      <c r="BN1997" s="1904"/>
      <c r="BO1997" s="1313"/>
      <c r="BP1997" s="1316">
        <f t="shared" si="808"/>
        <v>0</v>
      </c>
      <c r="BQ1997" s="1305"/>
    </row>
    <row r="1998" spans="1:69" ht="15" x14ac:dyDescent="0.25">
      <c r="A1998" s="1305"/>
      <c r="B1998" s="2050"/>
      <c r="C1998" s="1928"/>
      <c r="D1998" s="1313"/>
      <c r="E1998" s="1313"/>
      <c r="F1998" s="1931"/>
      <c r="G1998" s="1313"/>
      <c r="H1998" s="1345"/>
      <c r="I1998" s="1313"/>
      <c r="J1998" s="1345"/>
      <c r="K1998" s="1313"/>
      <c r="L1998" s="2773"/>
      <c r="M1998" s="1313"/>
      <c r="N1998" s="1345"/>
      <c r="O1998" s="1313"/>
      <c r="P1998" s="1313"/>
      <c r="Q1998" s="1307"/>
      <c r="R1998" s="1313"/>
      <c r="S1998" s="1313"/>
      <c r="T1998" s="1313"/>
      <c r="U1998" s="1313"/>
      <c r="V1998" s="2466"/>
      <c r="W1998" s="1904"/>
      <c r="X1998" s="2336"/>
      <c r="Y1998" s="1904"/>
      <c r="Z1998" s="2394"/>
      <c r="AA1998" s="1904"/>
      <c r="AB1998" s="1903"/>
      <c r="AC1998" s="1904"/>
      <c r="AD1998" s="1904"/>
      <c r="AE1998" s="1904"/>
      <c r="AF1998" s="1313"/>
      <c r="AG1998" s="1313"/>
      <c r="AH1998" s="1305"/>
      <c r="AI1998" s="1313"/>
      <c r="AJ1998" s="1313"/>
      <c r="AK1998" s="1313"/>
      <c r="AL1998" s="1313"/>
      <c r="AM1998" s="1313"/>
      <c r="AN1998" s="1905"/>
      <c r="AO1998" s="1345"/>
      <c r="AP1998" s="1313"/>
      <c r="AQ1998" s="1345"/>
      <c r="AR1998" s="1313"/>
      <c r="AS1998" s="1345"/>
      <c r="AT1998" s="1313"/>
      <c r="AU1998" s="1345"/>
      <c r="AV1998" s="1313"/>
      <c r="AW1998" s="1313"/>
      <c r="AX1998" s="1313"/>
      <c r="AY1998" s="1305"/>
      <c r="AZ1998" s="1313"/>
      <c r="BA1998" s="1313"/>
      <c r="BB1998" s="1313"/>
      <c r="BC1998" s="1313"/>
      <c r="BD1998" s="1313"/>
      <c r="BE1998" s="1903"/>
      <c r="BF1998" s="1904"/>
      <c r="BG1998" s="1903"/>
      <c r="BH1998" s="1904"/>
      <c r="BI1998" s="1903"/>
      <c r="BJ1998" s="1904"/>
      <c r="BK1998" s="1313"/>
      <c r="BL1998" s="1904"/>
      <c r="BM1998" s="1904"/>
      <c r="BN1998" s="1904"/>
      <c r="BO1998" s="1313"/>
      <c r="BP1998" s="1316">
        <f t="shared" si="808"/>
        <v>0</v>
      </c>
      <c r="BQ1998" s="1305"/>
    </row>
    <row r="1999" spans="1:69" ht="15" x14ac:dyDescent="0.25">
      <c r="A1999" s="1305"/>
      <c r="B1999" s="2050"/>
      <c r="C1999" s="1928"/>
      <c r="D1999" s="1313"/>
      <c r="E1999" s="1313"/>
      <c r="F1999" s="1931"/>
      <c r="G1999" s="1313"/>
      <c r="H1999" s="1345"/>
      <c r="I1999" s="1313"/>
      <c r="J1999" s="1345"/>
      <c r="K1999" s="1313"/>
      <c r="L1999" s="2773"/>
      <c r="M1999" s="1313"/>
      <c r="N1999" s="1345"/>
      <c r="O1999" s="1313"/>
      <c r="P1999" s="1313"/>
      <c r="Q1999" s="1307"/>
      <c r="R1999" s="1313"/>
      <c r="S1999" s="1313"/>
      <c r="T1999" s="1313"/>
      <c r="U1999" s="1313"/>
      <c r="V1999" s="2466"/>
      <c r="W1999" s="1904"/>
      <c r="X1999" s="2336"/>
      <c r="Y1999" s="1904"/>
      <c r="Z1999" s="2394"/>
      <c r="AA1999" s="1904"/>
      <c r="AB1999" s="1903"/>
      <c r="AC1999" s="1904"/>
      <c r="AD1999" s="1904"/>
      <c r="AE1999" s="1904"/>
      <c r="AF1999" s="1313"/>
      <c r="AG1999" s="1313"/>
      <c r="AH1999" s="1305"/>
      <c r="AI1999" s="1313"/>
      <c r="AJ1999" s="1313"/>
      <c r="AK1999" s="1313"/>
      <c r="AL1999" s="1313"/>
      <c r="AM1999" s="1313"/>
      <c r="AN1999" s="1905"/>
      <c r="AO1999" s="1345"/>
      <c r="AP1999" s="1313"/>
      <c r="AQ1999" s="1345"/>
      <c r="AR1999" s="1313"/>
      <c r="AS1999" s="1345"/>
      <c r="AT1999" s="1313"/>
      <c r="AU1999" s="1345"/>
      <c r="AV1999" s="1313"/>
      <c r="AW1999" s="1313"/>
      <c r="AX1999" s="1313"/>
      <c r="AY1999" s="1305"/>
      <c r="AZ1999" s="1313"/>
      <c r="BA1999" s="1313"/>
      <c r="BB1999" s="1313"/>
      <c r="BC1999" s="1313"/>
      <c r="BD1999" s="1313"/>
      <c r="BE1999" s="1903"/>
      <c r="BF1999" s="1904"/>
      <c r="BG1999" s="1903"/>
      <c r="BH1999" s="1904"/>
      <c r="BI1999" s="1903"/>
      <c r="BJ1999" s="1904"/>
      <c r="BK1999" s="1313"/>
      <c r="BL1999" s="1904"/>
      <c r="BM1999" s="1904"/>
      <c r="BN1999" s="1904"/>
      <c r="BO1999" s="1313"/>
      <c r="BP1999" s="1316">
        <f t="shared" si="808"/>
        <v>0</v>
      </c>
      <c r="BQ1999" s="1305"/>
    </row>
    <row r="2000" spans="1:69" ht="15" x14ac:dyDescent="0.25">
      <c r="A2000" s="1305"/>
      <c r="B2000" s="2050"/>
      <c r="C2000" s="1928"/>
      <c r="D2000" s="1313"/>
      <c r="E2000" s="1313"/>
      <c r="F2000" s="1931"/>
      <c r="G2000" s="1313"/>
      <c r="H2000" s="1345"/>
      <c r="I2000" s="1313"/>
      <c r="J2000" s="1345"/>
      <c r="K2000" s="1313"/>
      <c r="L2000" s="2773"/>
      <c r="M2000" s="1313"/>
      <c r="N2000" s="1345"/>
      <c r="O2000" s="1313"/>
      <c r="P2000" s="1313"/>
      <c r="Q2000" s="1307"/>
      <c r="R2000" s="1313"/>
      <c r="S2000" s="1313"/>
      <c r="T2000" s="1313"/>
      <c r="U2000" s="1313"/>
      <c r="V2000" s="2466"/>
      <c r="W2000" s="1904"/>
      <c r="X2000" s="2336"/>
      <c r="Y2000" s="1904"/>
      <c r="Z2000" s="2394"/>
      <c r="AA2000" s="1904"/>
      <c r="AB2000" s="1903"/>
      <c r="AC2000" s="1904"/>
      <c r="AD2000" s="1904"/>
      <c r="AE2000" s="1904"/>
      <c r="AF2000" s="1313"/>
      <c r="AG2000" s="1313"/>
      <c r="AH2000" s="1305"/>
      <c r="AI2000" s="1313"/>
      <c r="AJ2000" s="1313"/>
      <c r="AK2000" s="1313"/>
      <c r="AL2000" s="1313"/>
      <c r="AM2000" s="1313"/>
      <c r="AN2000" s="1905"/>
      <c r="AO2000" s="1345"/>
      <c r="AP2000" s="1313"/>
      <c r="AQ2000" s="1345"/>
      <c r="AR2000" s="1313"/>
      <c r="AS2000" s="1345"/>
      <c r="AT2000" s="1313"/>
      <c r="AU2000" s="1345"/>
      <c r="AV2000" s="1313"/>
      <c r="AW2000" s="1313"/>
      <c r="AX2000" s="1313"/>
      <c r="AY2000" s="1305"/>
      <c r="AZ2000" s="1313"/>
      <c r="BA2000" s="1313"/>
      <c r="BB2000" s="1313"/>
      <c r="BC2000" s="1313"/>
      <c r="BD2000" s="1313"/>
      <c r="BE2000" s="1903"/>
      <c r="BF2000" s="1904"/>
      <c r="BG2000" s="1903"/>
      <c r="BH2000" s="1904"/>
      <c r="BI2000" s="1903"/>
      <c r="BJ2000" s="1904"/>
      <c r="BK2000" s="1313"/>
      <c r="BL2000" s="1904"/>
      <c r="BM2000" s="1904"/>
      <c r="BN2000" s="1904"/>
      <c r="BO2000" s="1313"/>
      <c r="BP2000" s="1316">
        <f t="shared" si="808"/>
        <v>0</v>
      </c>
      <c r="BQ2000" s="1305"/>
    </row>
    <row r="2001" spans="1:69" ht="15" x14ac:dyDescent="0.25">
      <c r="A2001" s="1305"/>
      <c r="B2001" s="2050"/>
      <c r="C2001" s="1928"/>
      <c r="D2001" s="1313"/>
      <c r="E2001" s="1313"/>
      <c r="F2001" s="1931"/>
      <c r="G2001" s="1313"/>
      <c r="H2001" s="1345"/>
      <c r="I2001" s="1313"/>
      <c r="J2001" s="1345"/>
      <c r="K2001" s="1313"/>
      <c r="L2001" s="2773"/>
      <c r="M2001" s="1313"/>
      <c r="N2001" s="1345"/>
      <c r="O2001" s="1313"/>
      <c r="P2001" s="1313"/>
      <c r="Q2001" s="1307"/>
      <c r="R2001" s="1313"/>
      <c r="S2001" s="1313"/>
      <c r="T2001" s="1313"/>
      <c r="U2001" s="1313"/>
      <c r="V2001" s="2466"/>
      <c r="W2001" s="1904"/>
      <c r="X2001" s="2336"/>
      <c r="Y2001" s="1904"/>
      <c r="Z2001" s="2394"/>
      <c r="AA2001" s="1904"/>
      <c r="AB2001" s="1903"/>
      <c r="AC2001" s="1904"/>
      <c r="AD2001" s="1904"/>
      <c r="AE2001" s="1904"/>
      <c r="AF2001" s="1313"/>
      <c r="AG2001" s="1313"/>
      <c r="AH2001" s="1305"/>
      <c r="AI2001" s="1313"/>
      <c r="AJ2001" s="1313"/>
      <c r="AK2001" s="1313"/>
      <c r="AL2001" s="1313"/>
      <c r="AM2001" s="1313"/>
      <c r="AN2001" s="1905"/>
      <c r="AO2001" s="1345"/>
      <c r="AP2001" s="1313"/>
      <c r="AQ2001" s="1345"/>
      <c r="AR2001" s="1313"/>
      <c r="AS2001" s="1345"/>
      <c r="AT2001" s="1313"/>
      <c r="AU2001" s="1345"/>
      <c r="AV2001" s="1313"/>
      <c r="AW2001" s="1313"/>
      <c r="AX2001" s="1313"/>
      <c r="AY2001" s="1305"/>
      <c r="AZ2001" s="1313"/>
      <c r="BA2001" s="1313"/>
      <c r="BB2001" s="1313"/>
      <c r="BC2001" s="1313"/>
      <c r="BD2001" s="1313"/>
      <c r="BE2001" s="1903"/>
      <c r="BF2001" s="1904"/>
      <c r="BG2001" s="1903"/>
      <c r="BH2001" s="1904"/>
      <c r="BI2001" s="1903"/>
      <c r="BJ2001" s="1904"/>
      <c r="BK2001" s="1313"/>
      <c r="BL2001" s="1904"/>
      <c r="BM2001" s="1904"/>
      <c r="BN2001" s="1904"/>
      <c r="BO2001" s="1313"/>
      <c r="BP2001" s="1316">
        <f t="shared" si="808"/>
        <v>0</v>
      </c>
      <c r="BQ2001" s="1305"/>
    </row>
    <row r="2002" spans="1:69" ht="15" x14ac:dyDescent="0.25">
      <c r="A2002" s="1305"/>
      <c r="B2002" s="2050"/>
      <c r="C2002" s="1928"/>
      <c r="D2002" s="1313"/>
      <c r="E2002" s="1313"/>
      <c r="F2002" s="1931"/>
      <c r="G2002" s="1313"/>
      <c r="H2002" s="1345"/>
      <c r="I2002" s="1313"/>
      <c r="J2002" s="1345"/>
      <c r="K2002" s="1313"/>
      <c r="L2002" s="2773"/>
      <c r="M2002" s="1313"/>
      <c r="N2002" s="1345"/>
      <c r="O2002" s="1313"/>
      <c r="P2002" s="1313"/>
      <c r="Q2002" s="1307"/>
      <c r="R2002" s="1313"/>
      <c r="S2002" s="1313"/>
      <c r="T2002" s="1313"/>
      <c r="U2002" s="1313"/>
      <c r="V2002" s="2466"/>
      <c r="W2002" s="1904"/>
      <c r="X2002" s="2336"/>
      <c r="Y2002" s="1904"/>
      <c r="Z2002" s="2394"/>
      <c r="AA2002" s="1904"/>
      <c r="AB2002" s="1903"/>
      <c r="AC2002" s="1904"/>
      <c r="AD2002" s="1904"/>
      <c r="AE2002" s="1904"/>
      <c r="AF2002" s="1313"/>
      <c r="AG2002" s="1313"/>
      <c r="AH2002" s="1305"/>
      <c r="AI2002" s="1313"/>
      <c r="AJ2002" s="1313"/>
      <c r="AK2002" s="1313"/>
      <c r="AL2002" s="1313"/>
      <c r="AM2002" s="1313"/>
      <c r="AN2002" s="1905"/>
      <c r="AO2002" s="1345"/>
      <c r="AP2002" s="1313"/>
      <c r="AQ2002" s="1345"/>
      <c r="AR2002" s="1313"/>
      <c r="AS2002" s="1345"/>
      <c r="AT2002" s="1313"/>
      <c r="AU2002" s="1345"/>
      <c r="AV2002" s="1313"/>
      <c r="AW2002" s="1313"/>
      <c r="AX2002" s="1313"/>
      <c r="AY2002" s="1305"/>
      <c r="AZ2002" s="1313"/>
      <c r="BA2002" s="1313"/>
      <c r="BB2002" s="1313"/>
      <c r="BC2002" s="1313"/>
      <c r="BD2002" s="1313"/>
      <c r="BE2002" s="1903"/>
      <c r="BF2002" s="1904"/>
      <c r="BG2002" s="1903"/>
      <c r="BH2002" s="1904"/>
      <c r="BI2002" s="1903"/>
      <c r="BJ2002" s="1904"/>
      <c r="BK2002" s="1313"/>
      <c r="BL2002" s="1904"/>
      <c r="BM2002" s="1904"/>
      <c r="BN2002" s="1904"/>
      <c r="BO2002" s="1313"/>
      <c r="BP2002" s="1316">
        <f t="shared" si="808"/>
        <v>0</v>
      </c>
      <c r="BQ2002" s="1305"/>
    </row>
    <row r="2003" spans="1:69" ht="15" x14ac:dyDescent="0.25">
      <c r="A2003" s="1305"/>
      <c r="B2003" s="2050"/>
      <c r="C2003" s="1928"/>
      <c r="D2003" s="1313"/>
      <c r="E2003" s="1313"/>
      <c r="F2003" s="1931"/>
      <c r="G2003" s="1313"/>
      <c r="H2003" s="1345"/>
      <c r="I2003" s="1313"/>
      <c r="J2003" s="1345"/>
      <c r="K2003" s="1313"/>
      <c r="L2003" s="2773"/>
      <c r="M2003" s="1313"/>
      <c r="N2003" s="1345"/>
      <c r="O2003" s="1313"/>
      <c r="P2003" s="1313"/>
      <c r="Q2003" s="1307"/>
      <c r="R2003" s="1313"/>
      <c r="S2003" s="1313"/>
      <c r="T2003" s="1313"/>
      <c r="U2003" s="1313"/>
      <c r="V2003" s="2466"/>
      <c r="W2003" s="1904"/>
      <c r="X2003" s="2336"/>
      <c r="Y2003" s="1904"/>
      <c r="Z2003" s="2394"/>
      <c r="AA2003" s="1904"/>
      <c r="AB2003" s="1903"/>
      <c r="AC2003" s="1904"/>
      <c r="AD2003" s="1904"/>
      <c r="AE2003" s="1904"/>
      <c r="AF2003" s="1313"/>
      <c r="AG2003" s="1313"/>
      <c r="AH2003" s="1305"/>
      <c r="AI2003" s="1313"/>
      <c r="AJ2003" s="1313"/>
      <c r="AK2003" s="1313"/>
      <c r="AL2003" s="1313"/>
      <c r="AM2003" s="1313"/>
      <c r="AN2003" s="1905"/>
      <c r="AO2003" s="1345"/>
      <c r="AP2003" s="1313"/>
      <c r="AQ2003" s="1345"/>
      <c r="AR2003" s="1313"/>
      <c r="AS2003" s="1345"/>
      <c r="AT2003" s="1313"/>
      <c r="AU2003" s="1345"/>
      <c r="AV2003" s="1313"/>
      <c r="AW2003" s="1313"/>
      <c r="AX2003" s="1313"/>
      <c r="AY2003" s="1305"/>
      <c r="AZ2003" s="1313"/>
      <c r="BA2003" s="1313"/>
      <c r="BB2003" s="1313"/>
      <c r="BC2003" s="1313"/>
      <c r="BD2003" s="1313"/>
      <c r="BE2003" s="1903"/>
      <c r="BF2003" s="1904"/>
      <c r="BG2003" s="1903"/>
      <c r="BH2003" s="1904"/>
      <c r="BI2003" s="1903"/>
      <c r="BJ2003" s="1904"/>
      <c r="BK2003" s="1313"/>
      <c r="BL2003" s="1904"/>
      <c r="BM2003" s="1904"/>
      <c r="BN2003" s="1904"/>
      <c r="BO2003" s="1313"/>
      <c r="BP2003" s="1316">
        <f t="shared" si="808"/>
        <v>0</v>
      </c>
      <c r="BQ2003" s="1305"/>
    </row>
    <row r="2004" spans="1:69" ht="15" x14ac:dyDescent="0.25">
      <c r="A2004" s="1305"/>
      <c r="B2004" s="2050"/>
      <c r="C2004" s="1928"/>
      <c r="D2004" s="1313"/>
      <c r="E2004" s="1313"/>
      <c r="F2004" s="1931"/>
      <c r="G2004" s="1313"/>
      <c r="H2004" s="1345"/>
      <c r="I2004" s="1313"/>
      <c r="J2004" s="1345"/>
      <c r="K2004" s="1313"/>
      <c r="L2004" s="2773"/>
      <c r="M2004" s="1313"/>
      <c r="N2004" s="1345"/>
      <c r="O2004" s="1313"/>
      <c r="P2004" s="1313"/>
      <c r="Q2004" s="1307"/>
      <c r="R2004" s="1313"/>
      <c r="S2004" s="1313"/>
      <c r="T2004" s="1313"/>
      <c r="U2004" s="1313"/>
      <c r="V2004" s="2466"/>
      <c r="W2004" s="1904"/>
      <c r="X2004" s="2336"/>
      <c r="Y2004" s="1904"/>
      <c r="Z2004" s="2394"/>
      <c r="AA2004" s="1904"/>
      <c r="AB2004" s="1903"/>
      <c r="AC2004" s="1904"/>
      <c r="AD2004" s="1904"/>
      <c r="AE2004" s="1904"/>
      <c r="AF2004" s="1313"/>
      <c r="AG2004" s="1313"/>
      <c r="AH2004" s="1305"/>
      <c r="AI2004" s="1313"/>
      <c r="AJ2004" s="1313"/>
      <c r="AK2004" s="1313"/>
      <c r="AL2004" s="1313"/>
      <c r="AM2004" s="1313"/>
      <c r="AN2004" s="1905"/>
      <c r="AO2004" s="1345"/>
      <c r="AP2004" s="1313"/>
      <c r="AQ2004" s="1345"/>
      <c r="AR2004" s="1313"/>
      <c r="AS2004" s="1345"/>
      <c r="AT2004" s="1313"/>
      <c r="AU2004" s="1345"/>
      <c r="AV2004" s="1313"/>
      <c r="AW2004" s="1313"/>
      <c r="AX2004" s="1313"/>
      <c r="AY2004" s="1305"/>
      <c r="AZ2004" s="1313"/>
      <c r="BA2004" s="1313"/>
      <c r="BB2004" s="1313"/>
      <c r="BC2004" s="1313"/>
      <c r="BD2004" s="1313"/>
      <c r="BE2004" s="1903"/>
      <c r="BF2004" s="1904"/>
      <c r="BG2004" s="1903"/>
      <c r="BH2004" s="1904"/>
      <c r="BI2004" s="1903"/>
      <c r="BJ2004" s="1904"/>
      <c r="BK2004" s="1313"/>
      <c r="BL2004" s="1904"/>
      <c r="BM2004" s="1904"/>
      <c r="BN2004" s="1904"/>
      <c r="BO2004" s="1313"/>
      <c r="BP2004" s="1316">
        <f t="shared" si="808"/>
        <v>0</v>
      </c>
      <c r="BQ2004" s="1305"/>
    </row>
    <row r="2005" spans="1:69" ht="15" x14ac:dyDescent="0.25">
      <c r="A2005" s="1305"/>
      <c r="B2005" s="2050"/>
      <c r="C2005" s="1928"/>
      <c r="D2005" s="1313"/>
      <c r="E2005" s="1313"/>
      <c r="F2005" s="1931"/>
      <c r="G2005" s="1313"/>
      <c r="H2005" s="1345"/>
      <c r="I2005" s="1313"/>
      <c r="J2005" s="1345"/>
      <c r="K2005" s="1313"/>
      <c r="L2005" s="2773"/>
      <c r="M2005" s="1313"/>
      <c r="N2005" s="1345"/>
      <c r="O2005" s="1313"/>
      <c r="P2005" s="1313"/>
      <c r="Q2005" s="1307"/>
      <c r="R2005" s="1313"/>
      <c r="S2005" s="1313"/>
      <c r="T2005" s="1313"/>
      <c r="U2005" s="1313"/>
      <c r="V2005" s="2466"/>
      <c r="W2005" s="1904"/>
      <c r="X2005" s="2336"/>
      <c r="Y2005" s="1904"/>
      <c r="Z2005" s="2394"/>
      <c r="AA2005" s="1904"/>
      <c r="AB2005" s="1903"/>
      <c r="AC2005" s="1904"/>
      <c r="AD2005" s="1904"/>
      <c r="AE2005" s="1904"/>
      <c r="AF2005" s="1313"/>
      <c r="AG2005" s="1313"/>
      <c r="AH2005" s="1305"/>
      <c r="AI2005" s="1313"/>
      <c r="AJ2005" s="1313"/>
      <c r="AK2005" s="1313"/>
      <c r="AL2005" s="1313"/>
      <c r="AM2005" s="1313"/>
      <c r="AN2005" s="1905"/>
      <c r="AO2005" s="1345"/>
      <c r="AP2005" s="1313"/>
      <c r="AQ2005" s="1345"/>
      <c r="AR2005" s="1313"/>
      <c r="AS2005" s="1345"/>
      <c r="AT2005" s="1313"/>
      <c r="AU2005" s="1345"/>
      <c r="AV2005" s="1313"/>
      <c r="AW2005" s="1313"/>
      <c r="AX2005" s="1313"/>
      <c r="AY2005" s="1305"/>
      <c r="AZ2005" s="1313"/>
      <c r="BA2005" s="1313"/>
      <c r="BB2005" s="1313"/>
      <c r="BC2005" s="1313"/>
      <c r="BD2005" s="1313"/>
      <c r="BE2005" s="1903"/>
      <c r="BF2005" s="1904"/>
      <c r="BG2005" s="1903"/>
      <c r="BH2005" s="1904"/>
      <c r="BI2005" s="1903"/>
      <c r="BJ2005" s="1904"/>
      <c r="BK2005" s="1313"/>
      <c r="BL2005" s="1904"/>
      <c r="BM2005" s="1904"/>
      <c r="BN2005" s="1904"/>
      <c r="BO2005" s="1313"/>
      <c r="BP2005" s="1316">
        <f t="shared" si="808"/>
        <v>0</v>
      </c>
      <c r="BQ2005" s="1305"/>
    </row>
    <row r="2006" spans="1:69" ht="15" x14ac:dyDescent="0.25">
      <c r="A2006" s="1305"/>
      <c r="B2006" s="2050"/>
      <c r="C2006" s="1928"/>
      <c r="D2006" s="1313"/>
      <c r="E2006" s="1313"/>
      <c r="F2006" s="1931"/>
      <c r="G2006" s="1313"/>
      <c r="H2006" s="1345"/>
      <c r="I2006" s="1313"/>
      <c r="J2006" s="1345"/>
      <c r="K2006" s="1313"/>
      <c r="L2006" s="2773"/>
      <c r="M2006" s="1313"/>
      <c r="N2006" s="1345"/>
      <c r="O2006" s="1313"/>
      <c r="P2006" s="1313"/>
      <c r="Q2006" s="1307"/>
      <c r="R2006" s="1313"/>
      <c r="S2006" s="1313"/>
      <c r="T2006" s="1313"/>
      <c r="U2006" s="1313"/>
      <c r="V2006" s="2466"/>
      <c r="W2006" s="1904"/>
      <c r="X2006" s="2336"/>
      <c r="Y2006" s="1904"/>
      <c r="Z2006" s="2394"/>
      <c r="AA2006" s="1904"/>
      <c r="AB2006" s="1903"/>
      <c r="AC2006" s="1904"/>
      <c r="AD2006" s="1904"/>
      <c r="AE2006" s="1904"/>
      <c r="AF2006" s="1313"/>
      <c r="AG2006" s="1313"/>
      <c r="AH2006" s="1305"/>
      <c r="AI2006" s="1313"/>
      <c r="AJ2006" s="1313"/>
      <c r="AK2006" s="1313"/>
      <c r="AL2006" s="1313"/>
      <c r="AM2006" s="1313"/>
      <c r="AN2006" s="1905"/>
      <c r="AO2006" s="1345"/>
      <c r="AP2006" s="1313"/>
      <c r="AQ2006" s="1345"/>
      <c r="AR2006" s="1313"/>
      <c r="AS2006" s="1345"/>
      <c r="AT2006" s="1313"/>
      <c r="AU2006" s="1345"/>
      <c r="AV2006" s="1313"/>
      <c r="AW2006" s="1313"/>
      <c r="AX2006" s="1313"/>
      <c r="AY2006" s="1305"/>
      <c r="AZ2006" s="1313"/>
      <c r="BA2006" s="1313"/>
      <c r="BB2006" s="1313"/>
      <c r="BC2006" s="1313"/>
      <c r="BD2006" s="1313"/>
      <c r="BE2006" s="1903"/>
      <c r="BF2006" s="1904"/>
      <c r="BG2006" s="1903"/>
      <c r="BH2006" s="1904"/>
      <c r="BI2006" s="1903"/>
      <c r="BJ2006" s="1904"/>
      <c r="BK2006" s="1313"/>
      <c r="BL2006" s="1904"/>
      <c r="BM2006" s="1904"/>
      <c r="BN2006" s="1904"/>
      <c r="BO2006" s="1313"/>
      <c r="BP2006" s="1316">
        <f t="shared" si="808"/>
        <v>0</v>
      </c>
      <c r="BQ2006" s="1305"/>
    </row>
    <row r="2007" spans="1:69" ht="15" x14ac:dyDescent="0.25">
      <c r="A2007" s="1305"/>
      <c r="B2007" s="2050"/>
      <c r="C2007" s="1928"/>
      <c r="D2007" s="1313"/>
      <c r="E2007" s="1313"/>
      <c r="F2007" s="1931"/>
      <c r="G2007" s="1313"/>
      <c r="H2007" s="1345"/>
      <c r="I2007" s="1313"/>
      <c r="J2007" s="1345"/>
      <c r="K2007" s="1313"/>
      <c r="L2007" s="2773"/>
      <c r="M2007" s="1313"/>
      <c r="N2007" s="1345"/>
      <c r="O2007" s="1313"/>
      <c r="P2007" s="1313"/>
      <c r="Q2007" s="1307"/>
      <c r="R2007" s="1313"/>
      <c r="S2007" s="1313"/>
      <c r="T2007" s="1313"/>
      <c r="U2007" s="1313"/>
      <c r="V2007" s="2466"/>
      <c r="W2007" s="1904"/>
      <c r="X2007" s="2336"/>
      <c r="Y2007" s="1904"/>
      <c r="Z2007" s="2394"/>
      <c r="AA2007" s="1904"/>
      <c r="AB2007" s="1903"/>
      <c r="AC2007" s="1904"/>
      <c r="AD2007" s="1904"/>
      <c r="AE2007" s="1904"/>
      <c r="AF2007" s="1313"/>
      <c r="AG2007" s="1313"/>
      <c r="AH2007" s="1305"/>
      <c r="AI2007" s="1313"/>
      <c r="AJ2007" s="1313"/>
      <c r="AK2007" s="1313"/>
      <c r="AL2007" s="1313"/>
      <c r="AM2007" s="1313"/>
      <c r="AN2007" s="1905"/>
      <c r="AO2007" s="1345"/>
      <c r="AP2007" s="1313"/>
      <c r="AQ2007" s="1345"/>
      <c r="AR2007" s="1313"/>
      <c r="AS2007" s="1345"/>
      <c r="AT2007" s="1313"/>
      <c r="AU2007" s="1345"/>
      <c r="AV2007" s="1313"/>
      <c r="AW2007" s="1313"/>
      <c r="AX2007" s="1313"/>
      <c r="AY2007" s="1305"/>
      <c r="AZ2007" s="1313"/>
      <c r="BA2007" s="1313"/>
      <c r="BB2007" s="1313"/>
      <c r="BC2007" s="1313"/>
      <c r="BD2007" s="1313"/>
      <c r="BE2007" s="1903"/>
      <c r="BF2007" s="1904"/>
      <c r="BG2007" s="1903"/>
      <c r="BH2007" s="1904"/>
      <c r="BI2007" s="1903"/>
      <c r="BJ2007" s="1904"/>
      <c r="BK2007" s="1313"/>
      <c r="BL2007" s="1904"/>
      <c r="BM2007" s="1904"/>
      <c r="BN2007" s="1904"/>
      <c r="BO2007" s="1313"/>
      <c r="BP2007" s="1316">
        <f t="shared" si="808"/>
        <v>0</v>
      </c>
      <c r="BQ2007" s="1305"/>
    </row>
    <row r="2008" spans="1:69" ht="15" x14ac:dyDescent="0.25">
      <c r="A2008" s="1305"/>
      <c r="B2008" s="2050"/>
      <c r="C2008" s="1928"/>
      <c r="D2008" s="1313"/>
      <c r="E2008" s="1313"/>
      <c r="F2008" s="1931"/>
      <c r="G2008" s="1313"/>
      <c r="H2008" s="1345"/>
      <c r="I2008" s="1313"/>
      <c r="J2008" s="1345"/>
      <c r="K2008" s="1313"/>
      <c r="L2008" s="2773"/>
      <c r="M2008" s="1313"/>
      <c r="N2008" s="1345"/>
      <c r="O2008" s="1313"/>
      <c r="P2008" s="1313"/>
      <c r="Q2008" s="1307"/>
      <c r="R2008" s="1313"/>
      <c r="S2008" s="1313"/>
      <c r="T2008" s="1313"/>
      <c r="U2008" s="1313"/>
      <c r="V2008" s="2466"/>
      <c r="W2008" s="1904"/>
      <c r="X2008" s="2336"/>
      <c r="Y2008" s="1904"/>
      <c r="Z2008" s="2394"/>
      <c r="AA2008" s="1904"/>
      <c r="AB2008" s="1903"/>
      <c r="AC2008" s="1904"/>
      <c r="AD2008" s="1904"/>
      <c r="AE2008" s="1904"/>
      <c r="AF2008" s="1313"/>
      <c r="AG2008" s="1313"/>
      <c r="AH2008" s="1305"/>
      <c r="AI2008" s="1313"/>
      <c r="AJ2008" s="1313"/>
      <c r="AK2008" s="1313"/>
      <c r="AL2008" s="1313"/>
      <c r="AM2008" s="1313"/>
      <c r="AN2008" s="1905"/>
      <c r="AO2008" s="1345"/>
      <c r="AP2008" s="1313"/>
      <c r="AQ2008" s="1345"/>
      <c r="AR2008" s="1313"/>
      <c r="AS2008" s="1345"/>
      <c r="AT2008" s="1313"/>
      <c r="AU2008" s="1345"/>
      <c r="AV2008" s="1313"/>
      <c r="AW2008" s="1313"/>
      <c r="AX2008" s="1313"/>
      <c r="AY2008" s="1305"/>
      <c r="AZ2008" s="1313"/>
      <c r="BA2008" s="1313"/>
      <c r="BB2008" s="1313"/>
      <c r="BC2008" s="1313"/>
      <c r="BD2008" s="1313"/>
      <c r="BE2008" s="1903"/>
      <c r="BF2008" s="1904"/>
      <c r="BG2008" s="1903"/>
      <c r="BH2008" s="1904"/>
      <c r="BI2008" s="1903"/>
      <c r="BJ2008" s="1904"/>
      <c r="BK2008" s="1313"/>
      <c r="BL2008" s="1904"/>
      <c r="BM2008" s="1904"/>
      <c r="BN2008" s="1904"/>
      <c r="BO2008" s="1313"/>
      <c r="BP2008" s="1316">
        <f t="shared" si="808"/>
        <v>0</v>
      </c>
      <c r="BQ2008" s="1305"/>
    </row>
    <row r="2009" spans="1:69" ht="15" x14ac:dyDescent="0.25">
      <c r="A2009" s="1305"/>
      <c r="B2009" s="2050"/>
      <c r="C2009" s="1928"/>
      <c r="D2009" s="1313"/>
      <c r="E2009" s="1313"/>
      <c r="F2009" s="1931"/>
      <c r="G2009" s="1313"/>
      <c r="H2009" s="1345"/>
      <c r="I2009" s="1313"/>
      <c r="J2009" s="1345"/>
      <c r="K2009" s="1313"/>
      <c r="L2009" s="2773"/>
      <c r="M2009" s="1313"/>
      <c r="N2009" s="1345"/>
      <c r="O2009" s="1313"/>
      <c r="P2009" s="1313"/>
      <c r="Q2009" s="1307"/>
      <c r="R2009" s="1313"/>
      <c r="S2009" s="1313"/>
      <c r="T2009" s="1313"/>
      <c r="U2009" s="1313"/>
      <c r="V2009" s="2466"/>
      <c r="W2009" s="1904"/>
      <c r="X2009" s="2336"/>
      <c r="Y2009" s="1904"/>
      <c r="Z2009" s="2394"/>
      <c r="AA2009" s="1904"/>
      <c r="AB2009" s="1903"/>
      <c r="AC2009" s="1904"/>
      <c r="AD2009" s="1904"/>
      <c r="AE2009" s="1904"/>
      <c r="AF2009" s="1313"/>
      <c r="AG2009" s="1313"/>
      <c r="AH2009" s="1305"/>
      <c r="AI2009" s="1313"/>
      <c r="AJ2009" s="1313"/>
      <c r="AK2009" s="1313"/>
      <c r="AL2009" s="1313"/>
      <c r="AM2009" s="1313"/>
      <c r="AN2009" s="1905"/>
      <c r="AO2009" s="1345"/>
      <c r="AP2009" s="1313"/>
      <c r="AQ2009" s="1345"/>
      <c r="AR2009" s="1313"/>
      <c r="AS2009" s="1345"/>
      <c r="AT2009" s="1313"/>
      <c r="AU2009" s="1345"/>
      <c r="AV2009" s="1313"/>
      <c r="AW2009" s="1313"/>
      <c r="AX2009" s="1313"/>
      <c r="AY2009" s="1305"/>
      <c r="AZ2009" s="1313"/>
      <c r="BA2009" s="1313"/>
      <c r="BB2009" s="1313"/>
      <c r="BC2009" s="1313"/>
      <c r="BD2009" s="1313"/>
      <c r="BE2009" s="1903"/>
      <c r="BF2009" s="1904"/>
      <c r="BG2009" s="1903"/>
      <c r="BH2009" s="1904"/>
      <c r="BI2009" s="1903"/>
      <c r="BJ2009" s="1904"/>
      <c r="BK2009" s="1313"/>
      <c r="BL2009" s="1904"/>
      <c r="BM2009" s="1904"/>
      <c r="BN2009" s="1904"/>
      <c r="BO2009" s="1313"/>
      <c r="BP2009" s="1316">
        <f t="shared" si="808"/>
        <v>0</v>
      </c>
      <c r="BQ2009" s="1305"/>
    </row>
    <row r="2010" spans="1:69" ht="15" x14ac:dyDescent="0.25">
      <c r="A2010" s="1305"/>
      <c r="B2010" s="2050"/>
      <c r="C2010" s="1928"/>
      <c r="D2010" s="1313"/>
      <c r="E2010" s="1313"/>
      <c r="F2010" s="1931"/>
      <c r="G2010" s="1313"/>
      <c r="H2010" s="1345"/>
      <c r="I2010" s="1313"/>
      <c r="J2010" s="1345"/>
      <c r="K2010" s="1313"/>
      <c r="L2010" s="2773"/>
      <c r="M2010" s="1313"/>
      <c r="N2010" s="1345"/>
      <c r="O2010" s="1313"/>
      <c r="P2010" s="1313"/>
      <c r="Q2010" s="1307"/>
      <c r="R2010" s="1313"/>
      <c r="S2010" s="1313"/>
      <c r="T2010" s="1313"/>
      <c r="U2010" s="1313"/>
      <c r="V2010" s="2466"/>
      <c r="W2010" s="1904"/>
      <c r="X2010" s="2336"/>
      <c r="Y2010" s="1904"/>
      <c r="Z2010" s="2394"/>
      <c r="AA2010" s="1904"/>
      <c r="AB2010" s="1903"/>
      <c r="AC2010" s="1904"/>
      <c r="AD2010" s="1904"/>
      <c r="AE2010" s="1904"/>
      <c r="AF2010" s="1313"/>
      <c r="AG2010" s="1313"/>
      <c r="AH2010" s="1305"/>
      <c r="AI2010" s="1313"/>
      <c r="AJ2010" s="1313"/>
      <c r="AK2010" s="1313"/>
      <c r="AL2010" s="1313"/>
      <c r="AM2010" s="1313"/>
      <c r="AN2010" s="1905"/>
      <c r="AO2010" s="1345"/>
      <c r="AP2010" s="1313"/>
      <c r="AQ2010" s="1345"/>
      <c r="AR2010" s="1313"/>
      <c r="AS2010" s="1345"/>
      <c r="AT2010" s="1313"/>
      <c r="AU2010" s="1345"/>
      <c r="AV2010" s="1313"/>
      <c r="AW2010" s="1313"/>
      <c r="AX2010" s="1313"/>
      <c r="AY2010" s="1305"/>
      <c r="AZ2010" s="1313"/>
      <c r="BA2010" s="1313"/>
      <c r="BB2010" s="1313"/>
      <c r="BC2010" s="1313"/>
      <c r="BD2010" s="1313"/>
      <c r="BE2010" s="1903"/>
      <c r="BF2010" s="1904"/>
      <c r="BG2010" s="1903"/>
      <c r="BH2010" s="1904"/>
      <c r="BI2010" s="1903"/>
      <c r="BJ2010" s="1904"/>
      <c r="BK2010" s="1313"/>
      <c r="BL2010" s="1904"/>
      <c r="BM2010" s="1904"/>
      <c r="BN2010" s="1904"/>
      <c r="BO2010" s="1313"/>
      <c r="BP2010" s="1316">
        <f t="shared" si="808"/>
        <v>0</v>
      </c>
      <c r="BQ2010" s="1305"/>
    </row>
    <row r="2011" spans="1:69" ht="15" x14ac:dyDescent="0.25">
      <c r="A2011" s="1305"/>
      <c r="B2011" s="2050"/>
      <c r="C2011" s="1928"/>
      <c r="D2011" s="1313"/>
      <c r="E2011" s="1313"/>
      <c r="F2011" s="1931"/>
      <c r="G2011" s="1313"/>
      <c r="H2011" s="1345"/>
      <c r="I2011" s="1313"/>
      <c r="J2011" s="1345"/>
      <c r="K2011" s="1313"/>
      <c r="L2011" s="2773"/>
      <c r="M2011" s="1313"/>
      <c r="N2011" s="1345"/>
      <c r="O2011" s="1313"/>
      <c r="P2011" s="1313"/>
      <c r="Q2011" s="1307"/>
      <c r="R2011" s="1313"/>
      <c r="S2011" s="1313"/>
      <c r="T2011" s="1313"/>
      <c r="U2011" s="1313"/>
      <c r="V2011" s="2466"/>
      <c r="W2011" s="1904"/>
      <c r="X2011" s="2336"/>
      <c r="Y2011" s="1904"/>
      <c r="Z2011" s="2394"/>
      <c r="AA2011" s="1904"/>
      <c r="AB2011" s="1903"/>
      <c r="AC2011" s="1904"/>
      <c r="AD2011" s="1904"/>
      <c r="AE2011" s="1904"/>
      <c r="AF2011" s="1313"/>
      <c r="AG2011" s="1313"/>
      <c r="AH2011" s="1305"/>
      <c r="AI2011" s="1313"/>
      <c r="AJ2011" s="1313"/>
      <c r="AK2011" s="1313"/>
      <c r="AL2011" s="1313"/>
      <c r="AM2011" s="1313"/>
      <c r="AN2011" s="1905"/>
      <c r="AO2011" s="1345"/>
      <c r="AP2011" s="1313"/>
      <c r="AQ2011" s="1345"/>
      <c r="AR2011" s="1313"/>
      <c r="AS2011" s="1345"/>
      <c r="AT2011" s="1313"/>
      <c r="AU2011" s="1345"/>
      <c r="AV2011" s="1313"/>
      <c r="AW2011" s="1313"/>
      <c r="AX2011" s="1313"/>
      <c r="AY2011" s="1305"/>
      <c r="AZ2011" s="1313"/>
      <c r="BA2011" s="1313"/>
      <c r="BB2011" s="1313"/>
      <c r="BC2011" s="1313"/>
      <c r="BD2011" s="1313"/>
      <c r="BE2011" s="1903"/>
      <c r="BF2011" s="1904"/>
      <c r="BG2011" s="1903"/>
      <c r="BH2011" s="1904"/>
      <c r="BI2011" s="1903"/>
      <c r="BJ2011" s="1904"/>
      <c r="BK2011" s="1313"/>
      <c r="BL2011" s="1904"/>
      <c r="BM2011" s="1904"/>
      <c r="BN2011" s="1904"/>
      <c r="BO2011" s="1313"/>
      <c r="BP2011" s="1316">
        <f t="shared" si="808"/>
        <v>0</v>
      </c>
      <c r="BQ2011" s="1305"/>
    </row>
    <row r="2012" spans="1:69" ht="15" x14ac:dyDescent="0.25">
      <c r="A2012" s="1305"/>
      <c r="B2012" s="2050"/>
      <c r="C2012" s="1928"/>
      <c r="D2012" s="1313"/>
      <c r="E2012" s="1313"/>
      <c r="F2012" s="1931"/>
      <c r="G2012" s="1313"/>
      <c r="H2012" s="1345"/>
      <c r="I2012" s="1313"/>
      <c r="J2012" s="1345"/>
      <c r="K2012" s="1313"/>
      <c r="L2012" s="2773"/>
      <c r="M2012" s="1313"/>
      <c r="N2012" s="1345"/>
      <c r="O2012" s="1313"/>
      <c r="P2012" s="1313"/>
      <c r="Q2012" s="1307"/>
      <c r="R2012" s="1313"/>
      <c r="S2012" s="1313"/>
      <c r="T2012" s="1313"/>
      <c r="U2012" s="1313"/>
      <c r="V2012" s="2466"/>
      <c r="W2012" s="1904"/>
      <c r="X2012" s="2336"/>
      <c r="Y2012" s="1904"/>
      <c r="Z2012" s="2394"/>
      <c r="AA2012" s="1904"/>
      <c r="AB2012" s="1903"/>
      <c r="AC2012" s="1904"/>
      <c r="AD2012" s="1904"/>
      <c r="AE2012" s="1904"/>
      <c r="AF2012" s="1313"/>
      <c r="AG2012" s="1313"/>
      <c r="AH2012" s="1305"/>
      <c r="AI2012" s="1313"/>
      <c r="AJ2012" s="1313"/>
      <c r="AK2012" s="1313"/>
      <c r="AL2012" s="1313"/>
      <c r="AM2012" s="1313"/>
      <c r="AN2012" s="1905"/>
      <c r="AO2012" s="1345"/>
      <c r="AP2012" s="1313"/>
      <c r="AQ2012" s="1345"/>
      <c r="AR2012" s="1313"/>
      <c r="AS2012" s="1345"/>
      <c r="AT2012" s="1313"/>
      <c r="AU2012" s="1345"/>
      <c r="AV2012" s="1313"/>
      <c r="AW2012" s="1313"/>
      <c r="AX2012" s="1313"/>
      <c r="AY2012" s="1305"/>
      <c r="AZ2012" s="1313"/>
      <c r="BA2012" s="1313"/>
      <c r="BB2012" s="1313"/>
      <c r="BC2012" s="1313"/>
      <c r="BD2012" s="1313"/>
      <c r="BE2012" s="1903"/>
      <c r="BF2012" s="1904"/>
      <c r="BG2012" s="1903"/>
      <c r="BH2012" s="1904"/>
      <c r="BI2012" s="1903"/>
      <c r="BJ2012" s="1904"/>
      <c r="BK2012" s="1313"/>
      <c r="BL2012" s="1904"/>
      <c r="BM2012" s="1904"/>
      <c r="BN2012" s="1904"/>
      <c r="BO2012" s="1313"/>
      <c r="BP2012" s="1316">
        <f t="shared" si="808"/>
        <v>0</v>
      </c>
      <c r="BQ2012" s="1305"/>
    </row>
    <row r="2013" spans="1:69" ht="15" x14ac:dyDescent="0.25">
      <c r="A2013" s="1305"/>
      <c r="B2013" s="2050"/>
      <c r="C2013" s="1928"/>
      <c r="D2013" s="1313"/>
      <c r="E2013" s="1313"/>
      <c r="F2013" s="1931"/>
      <c r="G2013" s="1313"/>
      <c r="H2013" s="1345"/>
      <c r="I2013" s="1313"/>
      <c r="J2013" s="1345"/>
      <c r="K2013" s="1313"/>
      <c r="L2013" s="2773"/>
      <c r="M2013" s="1313"/>
      <c r="N2013" s="1345"/>
      <c r="O2013" s="1313"/>
      <c r="P2013" s="1313"/>
      <c r="Q2013" s="1307"/>
      <c r="R2013" s="1313"/>
      <c r="S2013" s="1313"/>
      <c r="T2013" s="1313"/>
      <c r="U2013" s="1313"/>
      <c r="V2013" s="2466"/>
      <c r="W2013" s="1904"/>
      <c r="X2013" s="2336"/>
      <c r="Y2013" s="1904"/>
      <c r="Z2013" s="2394"/>
      <c r="AA2013" s="1904"/>
      <c r="AB2013" s="1903"/>
      <c r="AC2013" s="1904"/>
      <c r="AD2013" s="1904"/>
      <c r="AE2013" s="1904"/>
      <c r="AF2013" s="1313"/>
      <c r="AG2013" s="1313"/>
      <c r="AH2013" s="1305"/>
      <c r="AI2013" s="1313"/>
      <c r="AJ2013" s="1313"/>
      <c r="AK2013" s="1313"/>
      <c r="AL2013" s="1313"/>
      <c r="AM2013" s="1313"/>
      <c r="AN2013" s="1905"/>
      <c r="AO2013" s="1345"/>
      <c r="AP2013" s="1313"/>
      <c r="AQ2013" s="1345"/>
      <c r="AR2013" s="1313"/>
      <c r="AS2013" s="1345"/>
      <c r="AT2013" s="1313"/>
      <c r="AU2013" s="1345"/>
      <c r="AV2013" s="1313"/>
      <c r="AW2013" s="1313"/>
      <c r="AX2013" s="1313"/>
      <c r="AY2013" s="1305"/>
      <c r="AZ2013" s="1313"/>
      <c r="BA2013" s="1313"/>
      <c r="BB2013" s="1313"/>
      <c r="BC2013" s="1313"/>
      <c r="BD2013" s="1313"/>
      <c r="BE2013" s="1903"/>
      <c r="BF2013" s="1904"/>
      <c r="BG2013" s="1903"/>
      <c r="BH2013" s="1904"/>
      <c r="BI2013" s="1903"/>
      <c r="BJ2013" s="1904"/>
      <c r="BK2013" s="1313"/>
      <c r="BL2013" s="1904"/>
      <c r="BM2013" s="1904"/>
      <c r="BN2013" s="1904"/>
      <c r="BO2013" s="1313"/>
      <c r="BP2013" s="1316">
        <f t="shared" si="808"/>
        <v>0</v>
      </c>
      <c r="BQ2013" s="1305"/>
    </row>
    <row r="2014" spans="1:69" ht="15" x14ac:dyDescent="0.25">
      <c r="A2014" s="1305"/>
      <c r="B2014" s="2050"/>
      <c r="C2014" s="1928"/>
      <c r="D2014" s="1313"/>
      <c r="E2014" s="1313"/>
      <c r="F2014" s="1931"/>
      <c r="G2014" s="1313"/>
      <c r="H2014" s="1345"/>
      <c r="I2014" s="1313"/>
      <c r="J2014" s="1345"/>
      <c r="K2014" s="1313"/>
      <c r="L2014" s="2773"/>
      <c r="M2014" s="1313"/>
      <c r="N2014" s="1345"/>
      <c r="O2014" s="1313"/>
      <c r="P2014" s="1313"/>
      <c r="Q2014" s="1307"/>
      <c r="R2014" s="1313"/>
      <c r="S2014" s="1313"/>
      <c r="T2014" s="1313"/>
      <c r="U2014" s="1313"/>
      <c r="V2014" s="2466"/>
      <c r="W2014" s="1904"/>
      <c r="X2014" s="2336"/>
      <c r="Y2014" s="1904"/>
      <c r="Z2014" s="2394"/>
      <c r="AA2014" s="1904"/>
      <c r="AB2014" s="1903"/>
      <c r="AC2014" s="1904"/>
      <c r="AD2014" s="1904"/>
      <c r="AE2014" s="1904"/>
      <c r="AF2014" s="1313"/>
      <c r="AG2014" s="1313"/>
      <c r="AH2014" s="1305"/>
      <c r="AI2014" s="1313"/>
      <c r="AJ2014" s="1313"/>
      <c r="AK2014" s="1313"/>
      <c r="AL2014" s="1313"/>
      <c r="AM2014" s="1313"/>
      <c r="AN2014" s="1905"/>
      <c r="AO2014" s="1345"/>
      <c r="AP2014" s="1313"/>
      <c r="AQ2014" s="1345"/>
      <c r="AR2014" s="1313"/>
      <c r="AS2014" s="1345"/>
      <c r="AT2014" s="1313"/>
      <c r="AU2014" s="1345"/>
      <c r="AV2014" s="1313"/>
      <c r="AW2014" s="1313"/>
      <c r="AX2014" s="1313"/>
      <c r="AY2014" s="1305"/>
      <c r="AZ2014" s="1313"/>
      <c r="BA2014" s="1313"/>
      <c r="BB2014" s="1313"/>
      <c r="BC2014" s="1313"/>
      <c r="BD2014" s="1313"/>
      <c r="BE2014" s="1903"/>
      <c r="BF2014" s="1904"/>
      <c r="BG2014" s="1903"/>
      <c r="BH2014" s="1904"/>
      <c r="BI2014" s="1903"/>
      <c r="BJ2014" s="1904"/>
      <c r="BK2014" s="1313"/>
      <c r="BL2014" s="1904"/>
      <c r="BM2014" s="1904"/>
      <c r="BN2014" s="1904"/>
      <c r="BO2014" s="1313"/>
      <c r="BP2014" s="1316">
        <f t="shared" si="808"/>
        <v>0</v>
      </c>
      <c r="BQ2014" s="1305"/>
    </row>
    <row r="2015" spans="1:69" ht="15" x14ac:dyDescent="0.25">
      <c r="A2015" s="1305"/>
      <c r="B2015" s="2050"/>
      <c r="C2015" s="1928"/>
      <c r="D2015" s="1313"/>
      <c r="E2015" s="1313"/>
      <c r="F2015" s="1931"/>
      <c r="G2015" s="1313"/>
      <c r="H2015" s="1345"/>
      <c r="I2015" s="1313"/>
      <c r="J2015" s="1345"/>
      <c r="K2015" s="1313"/>
      <c r="L2015" s="2773"/>
      <c r="M2015" s="1313"/>
      <c r="N2015" s="1345"/>
      <c r="O2015" s="1313"/>
      <c r="P2015" s="1313"/>
      <c r="Q2015" s="1307"/>
      <c r="R2015" s="1313"/>
      <c r="S2015" s="1313"/>
      <c r="T2015" s="1313"/>
      <c r="U2015" s="1313"/>
      <c r="V2015" s="2466"/>
      <c r="W2015" s="1904"/>
      <c r="X2015" s="2336"/>
      <c r="Y2015" s="1904"/>
      <c r="Z2015" s="2394"/>
      <c r="AA2015" s="1904"/>
      <c r="AB2015" s="1903"/>
      <c r="AC2015" s="1904"/>
      <c r="AD2015" s="1904"/>
      <c r="AE2015" s="1904"/>
      <c r="AF2015" s="1313"/>
      <c r="AG2015" s="1313"/>
      <c r="AH2015" s="1305"/>
      <c r="AI2015" s="1313"/>
      <c r="AJ2015" s="1313"/>
      <c r="AK2015" s="1313"/>
      <c r="AL2015" s="1313"/>
      <c r="AM2015" s="1313"/>
      <c r="AN2015" s="1905"/>
      <c r="AO2015" s="1345"/>
      <c r="AP2015" s="1313"/>
      <c r="AQ2015" s="1345"/>
      <c r="AR2015" s="1313"/>
      <c r="AS2015" s="1345"/>
      <c r="AT2015" s="1313"/>
      <c r="AU2015" s="1345"/>
      <c r="AV2015" s="1313"/>
      <c r="AW2015" s="1313"/>
      <c r="AX2015" s="1313"/>
      <c r="AY2015" s="1305"/>
      <c r="AZ2015" s="1313"/>
      <c r="BA2015" s="1313"/>
      <c r="BB2015" s="1313"/>
      <c r="BC2015" s="1313"/>
      <c r="BD2015" s="1313"/>
      <c r="BE2015" s="1903"/>
      <c r="BF2015" s="1904"/>
      <c r="BG2015" s="1903"/>
      <c r="BH2015" s="1904"/>
      <c r="BI2015" s="1903"/>
      <c r="BJ2015" s="1904"/>
      <c r="BK2015" s="1313"/>
      <c r="BL2015" s="1904"/>
      <c r="BM2015" s="1904"/>
      <c r="BN2015" s="1904"/>
      <c r="BO2015" s="1313"/>
      <c r="BP2015" s="1316">
        <f t="shared" si="808"/>
        <v>0</v>
      </c>
      <c r="BQ2015" s="1305"/>
    </row>
    <row r="2016" spans="1:69" ht="15" x14ac:dyDescent="0.25">
      <c r="A2016" s="1305"/>
      <c r="B2016" s="2050"/>
      <c r="C2016" s="1928"/>
      <c r="D2016" s="1313"/>
      <c r="E2016" s="1313"/>
      <c r="F2016" s="1931"/>
      <c r="G2016" s="1313"/>
      <c r="H2016" s="1345"/>
      <c r="I2016" s="1313"/>
      <c r="J2016" s="1345"/>
      <c r="K2016" s="1313"/>
      <c r="L2016" s="2773"/>
      <c r="M2016" s="1313"/>
      <c r="N2016" s="1345"/>
      <c r="O2016" s="1313"/>
      <c r="P2016" s="1313"/>
      <c r="Q2016" s="1307"/>
      <c r="R2016" s="1313"/>
      <c r="S2016" s="1313"/>
      <c r="T2016" s="1313"/>
      <c r="U2016" s="1313"/>
      <c r="V2016" s="2466"/>
      <c r="W2016" s="1904"/>
      <c r="X2016" s="2336"/>
      <c r="Y2016" s="1904"/>
      <c r="Z2016" s="2394"/>
      <c r="AA2016" s="1904"/>
      <c r="AB2016" s="1903"/>
      <c r="AC2016" s="1904"/>
      <c r="AD2016" s="1904"/>
      <c r="AE2016" s="1904"/>
      <c r="AF2016" s="1313"/>
      <c r="AG2016" s="1313"/>
      <c r="AH2016" s="1305"/>
      <c r="AI2016" s="1313"/>
      <c r="AJ2016" s="1313"/>
      <c r="AK2016" s="1313"/>
      <c r="AL2016" s="1313"/>
      <c r="AM2016" s="1313"/>
      <c r="AN2016" s="1905"/>
      <c r="AO2016" s="1345"/>
      <c r="AP2016" s="1313"/>
      <c r="AQ2016" s="1345"/>
      <c r="AR2016" s="1313"/>
      <c r="AS2016" s="1345"/>
      <c r="AT2016" s="1313"/>
      <c r="AU2016" s="1345"/>
      <c r="AV2016" s="1313"/>
      <c r="AW2016" s="1313"/>
      <c r="AX2016" s="1313"/>
      <c r="AY2016" s="1305"/>
      <c r="AZ2016" s="1313"/>
      <c r="BA2016" s="1313"/>
      <c r="BB2016" s="1313"/>
      <c r="BC2016" s="1313"/>
      <c r="BD2016" s="1313"/>
      <c r="BE2016" s="1903"/>
      <c r="BF2016" s="1904"/>
      <c r="BG2016" s="1903"/>
      <c r="BH2016" s="1904"/>
      <c r="BI2016" s="1903"/>
      <c r="BJ2016" s="1904"/>
      <c r="BK2016" s="1313"/>
      <c r="BL2016" s="1904"/>
      <c r="BM2016" s="1904"/>
      <c r="BN2016" s="1904"/>
      <c r="BO2016" s="1313"/>
      <c r="BP2016" s="1316">
        <f t="shared" si="808"/>
        <v>0</v>
      </c>
      <c r="BQ2016" s="1305"/>
    </row>
    <row r="2017" spans="1:69" ht="15" x14ac:dyDescent="0.25">
      <c r="A2017" s="1305"/>
      <c r="B2017" s="2050"/>
      <c r="C2017" s="1928"/>
      <c r="D2017" s="1313"/>
      <c r="E2017" s="1313"/>
      <c r="F2017" s="1931"/>
      <c r="G2017" s="1313"/>
      <c r="H2017" s="1345"/>
      <c r="I2017" s="1313"/>
      <c r="J2017" s="1345"/>
      <c r="K2017" s="1313"/>
      <c r="L2017" s="2773"/>
      <c r="M2017" s="1313"/>
      <c r="N2017" s="1345"/>
      <c r="O2017" s="1313"/>
      <c r="P2017" s="1313"/>
      <c r="Q2017" s="1307"/>
      <c r="R2017" s="1313"/>
      <c r="S2017" s="1313"/>
      <c r="T2017" s="1313"/>
      <c r="U2017" s="1313"/>
      <c r="V2017" s="2466"/>
      <c r="W2017" s="1904"/>
      <c r="X2017" s="2336"/>
      <c r="Y2017" s="1904"/>
      <c r="Z2017" s="2394"/>
      <c r="AA2017" s="1904"/>
      <c r="AB2017" s="1903"/>
      <c r="AC2017" s="1904"/>
      <c r="AD2017" s="1904"/>
      <c r="AE2017" s="1904"/>
      <c r="AF2017" s="1313"/>
      <c r="AG2017" s="1313"/>
      <c r="AH2017" s="1305"/>
      <c r="AI2017" s="1313"/>
      <c r="AJ2017" s="1313"/>
      <c r="AK2017" s="1313"/>
      <c r="AL2017" s="1313"/>
      <c r="AM2017" s="1313"/>
      <c r="AN2017" s="1905"/>
      <c r="AO2017" s="1345"/>
      <c r="AP2017" s="1313"/>
      <c r="AQ2017" s="1345"/>
      <c r="AR2017" s="1313"/>
      <c r="AS2017" s="1345"/>
      <c r="AT2017" s="1313"/>
      <c r="AU2017" s="1345"/>
      <c r="AV2017" s="1313"/>
      <c r="AW2017" s="1313"/>
      <c r="AX2017" s="1313"/>
      <c r="AY2017" s="1305"/>
      <c r="AZ2017" s="1313"/>
      <c r="BA2017" s="1313"/>
      <c r="BB2017" s="1313"/>
      <c r="BC2017" s="1313"/>
      <c r="BD2017" s="1313"/>
      <c r="BE2017" s="1903"/>
      <c r="BF2017" s="1904"/>
      <c r="BG2017" s="1903"/>
      <c r="BH2017" s="1904"/>
      <c r="BI2017" s="1903"/>
      <c r="BJ2017" s="1904"/>
      <c r="BK2017" s="1313"/>
      <c r="BL2017" s="1904"/>
      <c r="BM2017" s="1904"/>
      <c r="BN2017" s="1904"/>
      <c r="BO2017" s="1313"/>
      <c r="BP2017" s="1316">
        <f t="shared" si="808"/>
        <v>0</v>
      </c>
      <c r="BQ2017" s="1305"/>
    </row>
    <row r="2018" spans="1:69" ht="15" x14ac:dyDescent="0.25">
      <c r="A2018" s="1305"/>
      <c r="B2018" s="2050"/>
      <c r="C2018" s="1928"/>
      <c r="D2018" s="1313"/>
      <c r="E2018" s="1313"/>
      <c r="F2018" s="1931"/>
      <c r="G2018" s="1313"/>
      <c r="H2018" s="1345"/>
      <c r="I2018" s="1313"/>
      <c r="J2018" s="1345"/>
      <c r="K2018" s="1313"/>
      <c r="L2018" s="2773"/>
      <c r="M2018" s="1313"/>
      <c r="N2018" s="1345"/>
      <c r="O2018" s="1313"/>
      <c r="P2018" s="1313"/>
      <c r="Q2018" s="1307"/>
      <c r="R2018" s="1313"/>
      <c r="S2018" s="1313"/>
      <c r="T2018" s="1313"/>
      <c r="U2018" s="1313"/>
      <c r="V2018" s="2466"/>
      <c r="W2018" s="1904"/>
      <c r="X2018" s="2336"/>
      <c r="Y2018" s="1904"/>
      <c r="Z2018" s="2394"/>
      <c r="AA2018" s="1904"/>
      <c r="AB2018" s="1903"/>
      <c r="AC2018" s="1904"/>
      <c r="AD2018" s="1904"/>
      <c r="AE2018" s="1904"/>
      <c r="AF2018" s="1313"/>
      <c r="AG2018" s="1313"/>
      <c r="AH2018" s="1305"/>
      <c r="AI2018" s="1313"/>
      <c r="AJ2018" s="1313"/>
      <c r="AK2018" s="1313"/>
      <c r="AL2018" s="1313"/>
      <c r="AM2018" s="1313"/>
      <c r="AN2018" s="1905"/>
      <c r="AO2018" s="1345"/>
      <c r="AP2018" s="1313"/>
      <c r="AQ2018" s="1345"/>
      <c r="AR2018" s="1313"/>
      <c r="AS2018" s="1345"/>
      <c r="AT2018" s="1313"/>
      <c r="AU2018" s="1345"/>
      <c r="AV2018" s="1313"/>
      <c r="AW2018" s="1313"/>
      <c r="AX2018" s="1313"/>
      <c r="AY2018" s="1305"/>
      <c r="AZ2018" s="1313"/>
      <c r="BA2018" s="1313"/>
      <c r="BB2018" s="1313"/>
      <c r="BC2018" s="1313"/>
      <c r="BD2018" s="1313"/>
      <c r="BE2018" s="1903"/>
      <c r="BF2018" s="1904"/>
      <c r="BG2018" s="1903"/>
      <c r="BH2018" s="1904"/>
      <c r="BI2018" s="1903"/>
      <c r="BJ2018" s="1904"/>
      <c r="BK2018" s="1313"/>
      <c r="BL2018" s="1904"/>
      <c r="BM2018" s="1904"/>
      <c r="BN2018" s="1904"/>
      <c r="BO2018" s="1313"/>
      <c r="BP2018" s="1316">
        <f t="shared" si="808"/>
        <v>0</v>
      </c>
      <c r="BQ2018" s="1305"/>
    </row>
    <row r="2019" spans="1:69" ht="15" x14ac:dyDescent="0.25">
      <c r="A2019" s="1305"/>
      <c r="B2019" s="2050"/>
      <c r="C2019" s="1928"/>
      <c r="D2019" s="1313"/>
      <c r="E2019" s="1313"/>
      <c r="F2019" s="1931"/>
      <c r="G2019" s="1313"/>
      <c r="H2019" s="1345"/>
      <c r="I2019" s="1313"/>
      <c r="J2019" s="1345"/>
      <c r="K2019" s="1313"/>
      <c r="L2019" s="2773"/>
      <c r="M2019" s="1313"/>
      <c r="N2019" s="1345"/>
      <c r="O2019" s="1313"/>
      <c r="P2019" s="1313"/>
      <c r="Q2019" s="1307"/>
      <c r="R2019" s="1313"/>
      <c r="S2019" s="1313"/>
      <c r="T2019" s="1313"/>
      <c r="U2019" s="1313"/>
      <c r="V2019" s="2466"/>
      <c r="W2019" s="1904"/>
      <c r="X2019" s="2336"/>
      <c r="Y2019" s="1904"/>
      <c r="Z2019" s="2394"/>
      <c r="AA2019" s="1904"/>
      <c r="AB2019" s="1903"/>
      <c r="AC2019" s="1904"/>
      <c r="AD2019" s="1904"/>
      <c r="AE2019" s="1904"/>
      <c r="AF2019" s="1313"/>
      <c r="AG2019" s="1313"/>
      <c r="AH2019" s="1305"/>
      <c r="AI2019" s="1313"/>
      <c r="AJ2019" s="1313"/>
      <c r="AK2019" s="1313"/>
      <c r="AL2019" s="1313"/>
      <c r="AM2019" s="1313"/>
      <c r="AN2019" s="1905"/>
      <c r="AO2019" s="1345"/>
      <c r="AP2019" s="1313"/>
      <c r="AQ2019" s="1345"/>
      <c r="AR2019" s="1313"/>
      <c r="AS2019" s="1345"/>
      <c r="AT2019" s="1313"/>
      <c r="AU2019" s="1345"/>
      <c r="AV2019" s="1313"/>
      <c r="AW2019" s="1313"/>
      <c r="AX2019" s="1313"/>
      <c r="AY2019" s="1305"/>
      <c r="AZ2019" s="1313"/>
      <c r="BA2019" s="1313"/>
      <c r="BB2019" s="1313"/>
      <c r="BC2019" s="1313"/>
      <c r="BD2019" s="1313"/>
      <c r="BE2019" s="1903"/>
      <c r="BF2019" s="1904"/>
      <c r="BG2019" s="1903"/>
      <c r="BH2019" s="1904"/>
      <c r="BI2019" s="1903"/>
      <c r="BJ2019" s="1904"/>
      <c r="BK2019" s="1313"/>
      <c r="BL2019" s="1904"/>
      <c r="BM2019" s="1904"/>
      <c r="BN2019" s="1904"/>
      <c r="BO2019" s="1313"/>
      <c r="BP2019" s="1316">
        <f t="shared" si="808"/>
        <v>0</v>
      </c>
      <c r="BQ2019" s="1305"/>
    </row>
    <row r="2020" spans="1:69" ht="15" x14ac:dyDescent="0.25">
      <c r="A2020" s="1305"/>
      <c r="B2020" s="2050"/>
      <c r="C2020" s="1928"/>
      <c r="D2020" s="1313"/>
      <c r="E2020" s="1313"/>
      <c r="F2020" s="1931"/>
      <c r="G2020" s="1313"/>
      <c r="H2020" s="1345"/>
      <c r="I2020" s="1313"/>
      <c r="J2020" s="1345"/>
      <c r="K2020" s="1313"/>
      <c r="L2020" s="2773"/>
      <c r="M2020" s="1313"/>
      <c r="N2020" s="1345"/>
      <c r="O2020" s="1313"/>
      <c r="P2020" s="1313"/>
      <c r="Q2020" s="1307"/>
      <c r="R2020" s="1313"/>
      <c r="S2020" s="1313"/>
      <c r="T2020" s="1313"/>
      <c r="U2020" s="1313"/>
      <c r="V2020" s="2466"/>
      <c r="W2020" s="1904"/>
      <c r="X2020" s="2336"/>
      <c r="Y2020" s="1904"/>
      <c r="Z2020" s="2394"/>
      <c r="AA2020" s="1904"/>
      <c r="AB2020" s="1903"/>
      <c r="AC2020" s="1904"/>
      <c r="AD2020" s="1904"/>
      <c r="AE2020" s="1904"/>
      <c r="AF2020" s="1313"/>
      <c r="AG2020" s="1313"/>
      <c r="AH2020" s="1305"/>
      <c r="AI2020" s="1313"/>
      <c r="AJ2020" s="1313"/>
      <c r="AK2020" s="1313"/>
      <c r="AL2020" s="1313"/>
      <c r="AM2020" s="1313"/>
      <c r="AN2020" s="1905"/>
      <c r="AO2020" s="1345"/>
      <c r="AP2020" s="1313"/>
      <c r="AQ2020" s="1345"/>
      <c r="AR2020" s="1313"/>
      <c r="AS2020" s="1345"/>
      <c r="AT2020" s="1313"/>
      <c r="AU2020" s="1345"/>
      <c r="AV2020" s="1313"/>
      <c r="AW2020" s="1313"/>
      <c r="AX2020" s="1313"/>
      <c r="AY2020" s="1305"/>
      <c r="AZ2020" s="1313"/>
      <c r="BA2020" s="1313"/>
      <c r="BB2020" s="1313"/>
      <c r="BC2020" s="1313"/>
      <c r="BD2020" s="1313"/>
      <c r="BE2020" s="1903"/>
      <c r="BF2020" s="1904"/>
      <c r="BG2020" s="1903"/>
      <c r="BH2020" s="1904"/>
      <c r="BI2020" s="1903"/>
      <c r="BJ2020" s="1904"/>
      <c r="BK2020" s="1313"/>
      <c r="BL2020" s="1904"/>
      <c r="BM2020" s="1904"/>
      <c r="BN2020" s="1904"/>
      <c r="BO2020" s="1313"/>
      <c r="BP2020" s="1316">
        <f t="shared" si="808"/>
        <v>0</v>
      </c>
      <c r="BQ2020" s="1305"/>
    </row>
    <row r="2021" spans="1:69" ht="15" x14ac:dyDescent="0.25">
      <c r="A2021" s="1305"/>
      <c r="B2021" s="2050"/>
      <c r="C2021" s="1928"/>
      <c r="D2021" s="1313"/>
      <c r="E2021" s="1313"/>
      <c r="F2021" s="1931"/>
      <c r="G2021" s="1313"/>
      <c r="H2021" s="1345"/>
      <c r="I2021" s="1313"/>
      <c r="J2021" s="1345"/>
      <c r="K2021" s="1313"/>
      <c r="L2021" s="2773"/>
      <c r="M2021" s="1313"/>
      <c r="N2021" s="1345"/>
      <c r="O2021" s="1313"/>
      <c r="P2021" s="1313"/>
      <c r="Q2021" s="1307"/>
      <c r="R2021" s="1313"/>
      <c r="S2021" s="1313"/>
      <c r="T2021" s="1313"/>
      <c r="U2021" s="1313"/>
      <c r="V2021" s="2466"/>
      <c r="W2021" s="1904"/>
      <c r="X2021" s="2336"/>
      <c r="Y2021" s="1904"/>
      <c r="Z2021" s="2394"/>
      <c r="AA2021" s="1904"/>
      <c r="AB2021" s="1903"/>
      <c r="AC2021" s="1904"/>
      <c r="AD2021" s="1904"/>
      <c r="AE2021" s="1904"/>
      <c r="AF2021" s="1313"/>
      <c r="AG2021" s="1313"/>
      <c r="AH2021" s="1305"/>
      <c r="AI2021" s="1313"/>
      <c r="AJ2021" s="1313"/>
      <c r="AK2021" s="1313"/>
      <c r="AL2021" s="1313"/>
      <c r="AM2021" s="1313"/>
      <c r="AN2021" s="1905"/>
      <c r="AO2021" s="1345"/>
      <c r="AP2021" s="1313"/>
      <c r="AQ2021" s="1345"/>
      <c r="AR2021" s="1313"/>
      <c r="AS2021" s="1345"/>
      <c r="AT2021" s="1313"/>
      <c r="AU2021" s="1345"/>
      <c r="AV2021" s="1313"/>
      <c r="AW2021" s="1313"/>
      <c r="AX2021" s="1313"/>
      <c r="AY2021" s="1305"/>
      <c r="AZ2021" s="1313"/>
      <c r="BA2021" s="1313"/>
      <c r="BB2021" s="1313"/>
      <c r="BC2021" s="1313"/>
      <c r="BD2021" s="1313"/>
      <c r="BE2021" s="1903"/>
      <c r="BF2021" s="1904"/>
      <c r="BG2021" s="1903"/>
      <c r="BH2021" s="1904"/>
      <c r="BI2021" s="1903"/>
      <c r="BJ2021" s="1904"/>
      <c r="BK2021" s="1313"/>
      <c r="BL2021" s="1904"/>
      <c r="BM2021" s="1904"/>
      <c r="BN2021" s="1904"/>
      <c r="BO2021" s="1313"/>
      <c r="BP2021" s="1316">
        <f t="shared" si="808"/>
        <v>0</v>
      </c>
      <c r="BQ2021" s="1305"/>
    </row>
    <row r="2022" spans="1:69" ht="15" x14ac:dyDescent="0.25">
      <c r="A2022" s="1305"/>
      <c r="B2022" s="2050"/>
      <c r="C2022" s="1928"/>
      <c r="D2022" s="1313"/>
      <c r="E2022" s="1313"/>
      <c r="F2022" s="1931"/>
      <c r="G2022" s="1313"/>
      <c r="H2022" s="1345"/>
      <c r="I2022" s="1313"/>
      <c r="J2022" s="1345"/>
      <c r="K2022" s="1313"/>
      <c r="L2022" s="2773"/>
      <c r="M2022" s="1313"/>
      <c r="N2022" s="1345"/>
      <c r="O2022" s="1313"/>
      <c r="P2022" s="1313"/>
      <c r="Q2022" s="1307"/>
      <c r="R2022" s="1313"/>
      <c r="S2022" s="1313"/>
      <c r="T2022" s="1313"/>
      <c r="U2022" s="1313"/>
      <c r="V2022" s="2466"/>
      <c r="W2022" s="1904"/>
      <c r="X2022" s="2336"/>
      <c r="Y2022" s="1904"/>
      <c r="Z2022" s="2394"/>
      <c r="AA2022" s="1904"/>
      <c r="AB2022" s="1903"/>
      <c r="AC2022" s="1904"/>
      <c r="AD2022" s="1904"/>
      <c r="AE2022" s="1904"/>
      <c r="AF2022" s="1313"/>
      <c r="AG2022" s="1313"/>
      <c r="AH2022" s="1305"/>
      <c r="AI2022" s="1313"/>
      <c r="AJ2022" s="1313"/>
      <c r="AK2022" s="1313"/>
      <c r="AL2022" s="1313"/>
      <c r="AM2022" s="1313"/>
      <c r="AN2022" s="1905"/>
      <c r="AO2022" s="1345"/>
      <c r="AP2022" s="1313"/>
      <c r="AQ2022" s="1345"/>
      <c r="AR2022" s="1313"/>
      <c r="AS2022" s="1345"/>
      <c r="AT2022" s="1313"/>
      <c r="AU2022" s="1345"/>
      <c r="AV2022" s="1313"/>
      <c r="AW2022" s="1313"/>
      <c r="AX2022" s="1313"/>
      <c r="AY2022" s="1305"/>
      <c r="AZ2022" s="1313"/>
      <c r="BA2022" s="1313"/>
      <c r="BB2022" s="1313"/>
      <c r="BC2022" s="1313"/>
      <c r="BD2022" s="1313"/>
      <c r="BE2022" s="1903"/>
      <c r="BF2022" s="1904"/>
      <c r="BG2022" s="1903"/>
      <c r="BH2022" s="1904"/>
      <c r="BI2022" s="1903"/>
      <c r="BJ2022" s="1904"/>
      <c r="BK2022" s="1313"/>
      <c r="BL2022" s="1904"/>
      <c r="BM2022" s="1904"/>
      <c r="BN2022" s="1904"/>
      <c r="BO2022" s="1313"/>
      <c r="BP2022" s="1316">
        <f t="shared" si="808"/>
        <v>0</v>
      </c>
      <c r="BQ2022" s="1305"/>
    </row>
    <row r="2023" spans="1:69" ht="15" x14ac:dyDescent="0.25">
      <c r="A2023" s="1305"/>
      <c r="B2023" s="2050"/>
      <c r="C2023" s="1928"/>
      <c r="D2023" s="1313"/>
      <c r="E2023" s="1313"/>
      <c r="F2023" s="1931"/>
      <c r="G2023" s="1313"/>
      <c r="H2023" s="1345"/>
      <c r="I2023" s="1313"/>
      <c r="J2023" s="1345"/>
      <c r="K2023" s="1313"/>
      <c r="L2023" s="2773"/>
      <c r="M2023" s="1313"/>
      <c r="N2023" s="1345"/>
      <c r="O2023" s="1313"/>
      <c r="P2023" s="1313"/>
      <c r="Q2023" s="1307"/>
      <c r="R2023" s="1313"/>
      <c r="S2023" s="1313"/>
      <c r="T2023" s="1313"/>
      <c r="U2023" s="1313"/>
      <c r="V2023" s="2466"/>
      <c r="W2023" s="1904"/>
      <c r="X2023" s="2336"/>
      <c r="Y2023" s="1904"/>
      <c r="Z2023" s="2394"/>
      <c r="AA2023" s="1904"/>
      <c r="AB2023" s="1903"/>
      <c r="AC2023" s="1904"/>
      <c r="AD2023" s="1904"/>
      <c r="AE2023" s="1904"/>
      <c r="AF2023" s="1313"/>
      <c r="AG2023" s="1313"/>
      <c r="AH2023" s="1305"/>
      <c r="AI2023" s="1313"/>
      <c r="AJ2023" s="1313"/>
      <c r="AK2023" s="1313"/>
      <c r="AL2023" s="1313"/>
      <c r="AM2023" s="1313"/>
      <c r="AN2023" s="1905"/>
      <c r="AO2023" s="1345"/>
      <c r="AP2023" s="1313"/>
      <c r="AQ2023" s="1345"/>
      <c r="AR2023" s="1313"/>
      <c r="AS2023" s="1345"/>
      <c r="AT2023" s="1313"/>
      <c r="AU2023" s="1345"/>
      <c r="AV2023" s="1313"/>
      <c r="AW2023" s="1313"/>
      <c r="AX2023" s="1313"/>
      <c r="AY2023" s="1305"/>
      <c r="AZ2023" s="1313"/>
      <c r="BA2023" s="1313"/>
      <c r="BB2023" s="1313"/>
      <c r="BC2023" s="1313"/>
      <c r="BD2023" s="1313"/>
      <c r="BE2023" s="1903"/>
      <c r="BF2023" s="1904"/>
      <c r="BG2023" s="1903"/>
      <c r="BH2023" s="1904"/>
      <c r="BI2023" s="1903"/>
      <c r="BJ2023" s="1904"/>
      <c r="BK2023" s="1313"/>
      <c r="BL2023" s="1904"/>
      <c r="BM2023" s="1904"/>
      <c r="BN2023" s="1904"/>
      <c r="BO2023" s="1313"/>
      <c r="BP2023" s="1316">
        <f t="shared" si="808"/>
        <v>0</v>
      </c>
      <c r="BQ2023" s="1305"/>
    </row>
    <row r="2024" spans="1:69" ht="15" x14ac:dyDescent="0.25">
      <c r="A2024" s="1305"/>
      <c r="B2024" s="2050"/>
      <c r="C2024" s="1928"/>
      <c r="D2024" s="1313"/>
      <c r="E2024" s="1313"/>
      <c r="F2024" s="1931"/>
      <c r="G2024" s="1313"/>
      <c r="H2024" s="1345"/>
      <c r="I2024" s="1313"/>
      <c r="J2024" s="1345"/>
      <c r="K2024" s="1313"/>
      <c r="L2024" s="2773"/>
      <c r="M2024" s="1313"/>
      <c r="N2024" s="1345"/>
      <c r="O2024" s="1313"/>
      <c r="P2024" s="1313"/>
      <c r="Q2024" s="1307"/>
      <c r="R2024" s="1313"/>
      <c r="S2024" s="1313"/>
      <c r="T2024" s="1313"/>
      <c r="U2024" s="1313"/>
      <c r="V2024" s="2466"/>
      <c r="W2024" s="1904"/>
      <c r="X2024" s="2336"/>
      <c r="Y2024" s="1904"/>
      <c r="Z2024" s="2394"/>
      <c r="AA2024" s="1904"/>
      <c r="AB2024" s="1903"/>
      <c r="AC2024" s="1904"/>
      <c r="AD2024" s="1904"/>
      <c r="AE2024" s="1904"/>
      <c r="AF2024" s="1313"/>
      <c r="AG2024" s="1313"/>
      <c r="AH2024" s="1305"/>
      <c r="AI2024" s="1313"/>
      <c r="AJ2024" s="1313"/>
      <c r="AK2024" s="1313"/>
      <c r="AL2024" s="1313"/>
      <c r="AM2024" s="1313"/>
      <c r="AN2024" s="1905"/>
      <c r="AO2024" s="1345"/>
      <c r="AP2024" s="1313"/>
      <c r="AQ2024" s="1345"/>
      <c r="AR2024" s="1313"/>
      <c r="AS2024" s="1345"/>
      <c r="AT2024" s="1313"/>
      <c r="AU2024" s="1345"/>
      <c r="AV2024" s="1313"/>
      <c r="AW2024" s="1313"/>
      <c r="AX2024" s="1313"/>
      <c r="AY2024" s="1305"/>
      <c r="AZ2024" s="1313"/>
      <c r="BA2024" s="1313"/>
      <c r="BB2024" s="1313"/>
      <c r="BC2024" s="1313"/>
      <c r="BD2024" s="1313"/>
      <c r="BE2024" s="1903"/>
      <c r="BF2024" s="1904"/>
      <c r="BG2024" s="1903"/>
      <c r="BH2024" s="1904"/>
      <c r="BI2024" s="1903"/>
      <c r="BJ2024" s="1904"/>
      <c r="BK2024" s="1313"/>
      <c r="BL2024" s="1904"/>
      <c r="BM2024" s="1904"/>
      <c r="BN2024" s="1904"/>
      <c r="BO2024" s="1313"/>
      <c r="BP2024" s="1316">
        <f t="shared" si="808"/>
        <v>0</v>
      </c>
      <c r="BQ2024" s="1305"/>
    </row>
    <row r="2025" spans="1:69" ht="15" x14ac:dyDescent="0.25">
      <c r="A2025" s="1305"/>
      <c r="B2025" s="2050"/>
      <c r="C2025" s="1928"/>
      <c r="D2025" s="1313"/>
      <c r="E2025" s="1313"/>
      <c r="F2025" s="1931"/>
      <c r="G2025" s="1313"/>
      <c r="H2025" s="1345"/>
      <c r="I2025" s="1313"/>
      <c r="J2025" s="1345"/>
      <c r="K2025" s="1313"/>
      <c r="L2025" s="2773"/>
      <c r="M2025" s="1313"/>
      <c r="N2025" s="1345"/>
      <c r="O2025" s="1313"/>
      <c r="P2025" s="1313"/>
      <c r="Q2025" s="1307"/>
      <c r="R2025" s="1313"/>
      <c r="S2025" s="1313"/>
      <c r="T2025" s="1313"/>
      <c r="U2025" s="1313"/>
      <c r="V2025" s="2466"/>
      <c r="W2025" s="1904"/>
      <c r="X2025" s="2336"/>
      <c r="Y2025" s="1904"/>
      <c r="Z2025" s="2394"/>
      <c r="AA2025" s="1904"/>
      <c r="AB2025" s="1903"/>
      <c r="AC2025" s="1904"/>
      <c r="AD2025" s="1904"/>
      <c r="AE2025" s="1904"/>
      <c r="AF2025" s="1313"/>
      <c r="AG2025" s="1313"/>
      <c r="AH2025" s="1305"/>
      <c r="AI2025" s="1313"/>
      <c r="AJ2025" s="1313"/>
      <c r="AK2025" s="1313"/>
      <c r="AL2025" s="1313"/>
      <c r="AM2025" s="1313"/>
      <c r="AN2025" s="1905"/>
      <c r="AO2025" s="1345"/>
      <c r="AP2025" s="1313"/>
      <c r="AQ2025" s="1345"/>
      <c r="AR2025" s="1313"/>
      <c r="AS2025" s="1345"/>
      <c r="AT2025" s="1313"/>
      <c r="AU2025" s="1345"/>
      <c r="AV2025" s="1313"/>
      <c r="AW2025" s="1313"/>
      <c r="AX2025" s="1313"/>
      <c r="AY2025" s="1305"/>
      <c r="AZ2025" s="1313"/>
      <c r="BA2025" s="1313"/>
      <c r="BB2025" s="1313"/>
      <c r="BC2025" s="1313"/>
      <c r="BD2025" s="1313"/>
      <c r="BE2025" s="1903"/>
      <c r="BF2025" s="1904"/>
      <c r="BG2025" s="1903"/>
      <c r="BH2025" s="1904"/>
      <c r="BI2025" s="1903"/>
      <c r="BJ2025" s="1904"/>
      <c r="BK2025" s="1313"/>
      <c r="BL2025" s="1904"/>
      <c r="BM2025" s="1904"/>
      <c r="BN2025" s="1904"/>
      <c r="BO2025" s="1313"/>
      <c r="BP2025" s="1316">
        <f t="shared" si="808"/>
        <v>0</v>
      </c>
      <c r="BQ2025" s="1305"/>
    </row>
    <row r="2026" spans="1:69" ht="15" x14ac:dyDescent="0.25">
      <c r="A2026" s="1305"/>
      <c r="B2026" s="2050"/>
      <c r="C2026" s="1928"/>
      <c r="D2026" s="1313"/>
      <c r="E2026" s="1313"/>
      <c r="F2026" s="1931"/>
      <c r="G2026" s="1313"/>
      <c r="H2026" s="1345"/>
      <c r="I2026" s="1313"/>
      <c r="J2026" s="1345"/>
      <c r="K2026" s="1313"/>
      <c r="L2026" s="2773"/>
      <c r="M2026" s="1313"/>
      <c r="N2026" s="1345"/>
      <c r="O2026" s="1313"/>
      <c r="P2026" s="1313"/>
      <c r="Q2026" s="1307"/>
      <c r="R2026" s="1313"/>
      <c r="S2026" s="1313"/>
      <c r="T2026" s="1313"/>
      <c r="U2026" s="1313"/>
      <c r="V2026" s="2466"/>
      <c r="W2026" s="1904"/>
      <c r="X2026" s="2336"/>
      <c r="Y2026" s="1904"/>
      <c r="Z2026" s="2394"/>
      <c r="AA2026" s="1904"/>
      <c r="AB2026" s="1903"/>
      <c r="AC2026" s="1904"/>
      <c r="AD2026" s="1904"/>
      <c r="AE2026" s="1904"/>
      <c r="AF2026" s="1313"/>
      <c r="AG2026" s="1313"/>
      <c r="AH2026" s="1305"/>
      <c r="AI2026" s="1313"/>
      <c r="AJ2026" s="1313"/>
      <c r="AK2026" s="1313"/>
      <c r="AL2026" s="1313"/>
      <c r="AM2026" s="1313"/>
      <c r="AN2026" s="1905"/>
      <c r="AO2026" s="1345"/>
      <c r="AP2026" s="1313"/>
      <c r="AQ2026" s="1345"/>
      <c r="AR2026" s="1313"/>
      <c r="AS2026" s="1345"/>
      <c r="AT2026" s="1313"/>
      <c r="AU2026" s="1345"/>
      <c r="AV2026" s="1313"/>
      <c r="AW2026" s="1313"/>
      <c r="AX2026" s="1313"/>
      <c r="AY2026" s="1305"/>
      <c r="AZ2026" s="1313"/>
      <c r="BA2026" s="1313"/>
      <c r="BB2026" s="1313"/>
      <c r="BC2026" s="1313"/>
      <c r="BD2026" s="1313"/>
      <c r="BE2026" s="1903"/>
      <c r="BF2026" s="1904"/>
      <c r="BG2026" s="1903"/>
      <c r="BH2026" s="1904"/>
      <c r="BI2026" s="1903"/>
      <c r="BJ2026" s="1904"/>
      <c r="BK2026" s="1313"/>
      <c r="BL2026" s="1904"/>
      <c r="BM2026" s="1904"/>
      <c r="BN2026" s="1904"/>
      <c r="BO2026" s="1313"/>
      <c r="BP2026" s="1316">
        <f t="shared" si="808"/>
        <v>0</v>
      </c>
      <c r="BQ2026" s="1305"/>
    </row>
    <row r="2027" spans="1:69" ht="15" x14ac:dyDescent="0.25">
      <c r="A2027" s="1305"/>
      <c r="B2027" s="2050"/>
      <c r="C2027" s="1928"/>
      <c r="D2027" s="1313"/>
      <c r="E2027" s="1313"/>
      <c r="F2027" s="1931"/>
      <c r="G2027" s="1313"/>
      <c r="H2027" s="1345"/>
      <c r="I2027" s="1313"/>
      <c r="J2027" s="1345"/>
      <c r="K2027" s="1313"/>
      <c r="L2027" s="2773"/>
      <c r="M2027" s="1313"/>
      <c r="N2027" s="1345"/>
      <c r="O2027" s="1313"/>
      <c r="P2027" s="1313"/>
      <c r="Q2027" s="1307"/>
      <c r="R2027" s="1313"/>
      <c r="S2027" s="1313"/>
      <c r="T2027" s="1313"/>
      <c r="U2027" s="1313"/>
      <c r="V2027" s="2466"/>
      <c r="W2027" s="1904"/>
      <c r="X2027" s="2336"/>
      <c r="Y2027" s="1904"/>
      <c r="Z2027" s="2394"/>
      <c r="AA2027" s="1904"/>
      <c r="AB2027" s="1903"/>
      <c r="AC2027" s="1904"/>
      <c r="AD2027" s="1904"/>
      <c r="AE2027" s="1904"/>
      <c r="AF2027" s="1313"/>
      <c r="AG2027" s="1313"/>
      <c r="AH2027" s="1305"/>
      <c r="AI2027" s="1313"/>
      <c r="AJ2027" s="1313"/>
      <c r="AK2027" s="1313"/>
      <c r="AL2027" s="1313"/>
      <c r="AM2027" s="1313"/>
      <c r="AN2027" s="1905"/>
      <c r="AO2027" s="1345"/>
      <c r="AP2027" s="1313"/>
      <c r="AQ2027" s="1345"/>
      <c r="AR2027" s="1313"/>
      <c r="AS2027" s="1345"/>
      <c r="AT2027" s="1313"/>
      <c r="AU2027" s="1345"/>
      <c r="AV2027" s="1313"/>
      <c r="AW2027" s="1313"/>
      <c r="AX2027" s="1313"/>
      <c r="AY2027" s="1305"/>
      <c r="AZ2027" s="1313"/>
      <c r="BA2027" s="1313"/>
      <c r="BB2027" s="1313"/>
      <c r="BC2027" s="1313"/>
      <c r="BD2027" s="1313"/>
      <c r="BE2027" s="1903"/>
      <c r="BF2027" s="1904"/>
      <c r="BG2027" s="1903"/>
      <c r="BH2027" s="1904"/>
      <c r="BI2027" s="1903"/>
      <c r="BJ2027" s="1904"/>
      <c r="BK2027" s="1313"/>
      <c r="BL2027" s="1904"/>
      <c r="BM2027" s="1904"/>
      <c r="BN2027" s="1904"/>
      <c r="BO2027" s="1313"/>
      <c r="BP2027" s="1316">
        <f t="shared" si="808"/>
        <v>0</v>
      </c>
      <c r="BQ2027" s="1305"/>
    </row>
    <row r="2028" spans="1:69" ht="15" x14ac:dyDescent="0.25">
      <c r="A2028" s="1305"/>
      <c r="B2028" s="2050"/>
      <c r="C2028" s="1928"/>
      <c r="D2028" s="1313"/>
      <c r="E2028" s="1313"/>
      <c r="F2028" s="1931"/>
      <c r="G2028" s="1313"/>
      <c r="H2028" s="1345"/>
      <c r="I2028" s="1313"/>
      <c r="J2028" s="1345"/>
      <c r="K2028" s="1313"/>
      <c r="L2028" s="2773"/>
      <c r="M2028" s="1313"/>
      <c r="N2028" s="1345"/>
      <c r="O2028" s="1313"/>
      <c r="P2028" s="1313"/>
      <c r="Q2028" s="1307"/>
      <c r="R2028" s="1313"/>
      <c r="S2028" s="1313"/>
      <c r="T2028" s="1313"/>
      <c r="U2028" s="1313"/>
      <c r="V2028" s="2466"/>
      <c r="W2028" s="1904"/>
      <c r="X2028" s="2336"/>
      <c r="Y2028" s="1904"/>
      <c r="Z2028" s="2394"/>
      <c r="AA2028" s="1904"/>
      <c r="AB2028" s="1903"/>
      <c r="AC2028" s="1904"/>
      <c r="AD2028" s="1904"/>
      <c r="AE2028" s="1904"/>
      <c r="AF2028" s="1313"/>
      <c r="AG2028" s="1313"/>
      <c r="AH2028" s="1305"/>
      <c r="AI2028" s="1313"/>
      <c r="AJ2028" s="1313"/>
      <c r="AK2028" s="1313"/>
      <c r="AL2028" s="1313"/>
      <c r="AM2028" s="1313"/>
      <c r="AN2028" s="1905"/>
      <c r="AO2028" s="1345"/>
      <c r="AP2028" s="1313"/>
      <c r="AQ2028" s="1345"/>
      <c r="AR2028" s="1313"/>
      <c r="AS2028" s="1345"/>
      <c r="AT2028" s="1313"/>
      <c r="AU2028" s="1345"/>
      <c r="AV2028" s="1313"/>
      <c r="AW2028" s="1313"/>
      <c r="AX2028" s="1313"/>
      <c r="AY2028" s="1305"/>
      <c r="AZ2028" s="1313"/>
      <c r="BA2028" s="1313"/>
      <c r="BB2028" s="1313"/>
      <c r="BC2028" s="1313"/>
      <c r="BD2028" s="1313"/>
      <c r="BE2028" s="1903"/>
      <c r="BF2028" s="1904"/>
      <c r="BG2028" s="1903"/>
      <c r="BH2028" s="1904"/>
      <c r="BI2028" s="1903"/>
      <c r="BJ2028" s="1904"/>
      <c r="BK2028" s="1313"/>
      <c r="BL2028" s="1904"/>
      <c r="BM2028" s="1904"/>
      <c r="BN2028" s="1904"/>
      <c r="BO2028" s="1313"/>
      <c r="BP2028" s="1316">
        <f t="shared" si="808"/>
        <v>0</v>
      </c>
      <c r="BQ2028" s="1305"/>
    </row>
    <row r="2029" spans="1:69" ht="15" x14ac:dyDescent="0.25">
      <c r="A2029" s="1305"/>
      <c r="B2029" s="2050"/>
      <c r="C2029" s="1928"/>
      <c r="D2029" s="1313"/>
      <c r="E2029" s="1313"/>
      <c r="F2029" s="1931"/>
      <c r="G2029" s="1313"/>
      <c r="H2029" s="1345"/>
      <c r="I2029" s="1313"/>
      <c r="J2029" s="1345"/>
      <c r="K2029" s="1313"/>
      <c r="L2029" s="2773"/>
      <c r="M2029" s="1313"/>
      <c r="N2029" s="1345"/>
      <c r="O2029" s="1313"/>
      <c r="P2029" s="1313"/>
      <c r="Q2029" s="1307"/>
      <c r="R2029" s="1313"/>
      <c r="S2029" s="1313"/>
      <c r="T2029" s="1313"/>
      <c r="U2029" s="1313"/>
      <c r="V2029" s="2466"/>
      <c r="W2029" s="1904"/>
      <c r="X2029" s="2336"/>
      <c r="Y2029" s="1904"/>
      <c r="Z2029" s="2394"/>
      <c r="AA2029" s="1904"/>
      <c r="AB2029" s="1903"/>
      <c r="AC2029" s="1904"/>
      <c r="AD2029" s="1904"/>
      <c r="AE2029" s="1904"/>
      <c r="AF2029" s="1313"/>
      <c r="AG2029" s="1313"/>
      <c r="AH2029" s="1305"/>
      <c r="AI2029" s="1313"/>
      <c r="AJ2029" s="1313"/>
      <c r="AK2029" s="1313"/>
      <c r="AL2029" s="1313"/>
      <c r="AM2029" s="1313"/>
      <c r="AN2029" s="1905"/>
      <c r="AO2029" s="1345"/>
      <c r="AP2029" s="1313"/>
      <c r="AQ2029" s="1345"/>
      <c r="AR2029" s="1313"/>
      <c r="AS2029" s="1345"/>
      <c r="AT2029" s="1313"/>
      <c r="AU2029" s="1345"/>
      <c r="AV2029" s="1313"/>
      <c r="AW2029" s="1313"/>
      <c r="AX2029" s="1313"/>
      <c r="AY2029" s="1305"/>
      <c r="AZ2029" s="1313"/>
      <c r="BA2029" s="1313"/>
      <c r="BB2029" s="1313"/>
      <c r="BC2029" s="1313"/>
      <c r="BD2029" s="1313"/>
      <c r="BE2029" s="1903"/>
      <c r="BF2029" s="1904"/>
      <c r="BG2029" s="1903"/>
      <c r="BH2029" s="1904"/>
      <c r="BI2029" s="1903"/>
      <c r="BJ2029" s="1904"/>
      <c r="BK2029" s="1313"/>
      <c r="BL2029" s="1904"/>
      <c r="BM2029" s="1904"/>
      <c r="BN2029" s="1904"/>
      <c r="BO2029" s="1313"/>
      <c r="BP2029" s="1316">
        <f t="shared" si="808"/>
        <v>0</v>
      </c>
      <c r="BQ2029" s="1305"/>
    </row>
    <row r="2030" spans="1:69" ht="15" x14ac:dyDescent="0.25">
      <c r="A2030" s="1305"/>
      <c r="B2030" s="2050"/>
      <c r="C2030" s="1928"/>
      <c r="D2030" s="1313"/>
      <c r="E2030" s="1313"/>
      <c r="F2030" s="1931"/>
      <c r="G2030" s="1313"/>
      <c r="H2030" s="1345"/>
      <c r="I2030" s="1313"/>
      <c r="J2030" s="1345"/>
      <c r="K2030" s="1313"/>
      <c r="L2030" s="2773"/>
      <c r="M2030" s="1313"/>
      <c r="N2030" s="1345"/>
      <c r="O2030" s="1313"/>
      <c r="P2030" s="1313"/>
      <c r="Q2030" s="1307"/>
      <c r="R2030" s="1313"/>
      <c r="S2030" s="1313"/>
      <c r="T2030" s="1313"/>
      <c r="U2030" s="1313"/>
      <c r="V2030" s="2466"/>
      <c r="W2030" s="1904"/>
      <c r="X2030" s="2336"/>
      <c r="Y2030" s="1904"/>
      <c r="Z2030" s="2394"/>
      <c r="AA2030" s="1904"/>
      <c r="AB2030" s="1903"/>
      <c r="AC2030" s="1904"/>
      <c r="AD2030" s="1904"/>
      <c r="AE2030" s="1904"/>
      <c r="AF2030" s="1313"/>
      <c r="AG2030" s="1313"/>
      <c r="AH2030" s="1305"/>
      <c r="AI2030" s="1313"/>
      <c r="AJ2030" s="1313"/>
      <c r="AK2030" s="1313"/>
      <c r="AL2030" s="1313"/>
      <c r="AM2030" s="1313"/>
      <c r="AN2030" s="1905"/>
      <c r="AO2030" s="1345"/>
      <c r="AP2030" s="1313"/>
      <c r="AQ2030" s="1345"/>
      <c r="AR2030" s="1313"/>
      <c r="AS2030" s="1345"/>
      <c r="AT2030" s="1313"/>
      <c r="AU2030" s="1345"/>
      <c r="AV2030" s="1313"/>
      <c r="AW2030" s="1313"/>
      <c r="AX2030" s="1313"/>
      <c r="AY2030" s="1305"/>
      <c r="AZ2030" s="1313"/>
      <c r="BA2030" s="1313"/>
      <c r="BB2030" s="1313"/>
      <c r="BC2030" s="1313"/>
      <c r="BD2030" s="1313"/>
      <c r="BE2030" s="1903"/>
      <c r="BF2030" s="1904"/>
      <c r="BG2030" s="1903"/>
      <c r="BH2030" s="1904"/>
      <c r="BI2030" s="1903"/>
      <c r="BJ2030" s="1904"/>
      <c r="BK2030" s="1313"/>
      <c r="BL2030" s="1904"/>
      <c r="BM2030" s="1904"/>
      <c r="BN2030" s="1904"/>
      <c r="BO2030" s="1313"/>
      <c r="BP2030" s="1316">
        <f t="shared" si="808"/>
        <v>0</v>
      </c>
      <c r="BQ2030" s="1305"/>
    </row>
    <row r="2031" spans="1:69" ht="15" x14ac:dyDescent="0.25">
      <c r="A2031" s="1305"/>
      <c r="B2031" s="2050"/>
      <c r="C2031" s="1928"/>
      <c r="D2031" s="1313"/>
      <c r="E2031" s="1313"/>
      <c r="F2031" s="1931"/>
      <c r="G2031" s="1313"/>
      <c r="H2031" s="1345"/>
      <c r="I2031" s="1313"/>
      <c r="J2031" s="1345"/>
      <c r="K2031" s="1313"/>
      <c r="L2031" s="2773"/>
      <c r="M2031" s="1313"/>
      <c r="N2031" s="1345"/>
      <c r="O2031" s="1313"/>
      <c r="P2031" s="1313"/>
      <c r="Q2031" s="1307"/>
      <c r="R2031" s="1313"/>
      <c r="S2031" s="1313"/>
      <c r="T2031" s="1313"/>
      <c r="U2031" s="1313"/>
      <c r="V2031" s="2466"/>
      <c r="W2031" s="1904"/>
      <c r="X2031" s="2336"/>
      <c r="Y2031" s="1904"/>
      <c r="Z2031" s="2394"/>
      <c r="AA2031" s="1904"/>
      <c r="AB2031" s="1903"/>
      <c r="AC2031" s="1904"/>
      <c r="AD2031" s="1904"/>
      <c r="AE2031" s="1904"/>
      <c r="AF2031" s="1313"/>
      <c r="AG2031" s="1313"/>
      <c r="AH2031" s="1305"/>
      <c r="AI2031" s="1313"/>
      <c r="AJ2031" s="1313"/>
      <c r="AK2031" s="1313"/>
      <c r="AL2031" s="1313"/>
      <c r="AM2031" s="1313"/>
      <c r="AN2031" s="1905"/>
      <c r="AO2031" s="1345"/>
      <c r="AP2031" s="1313"/>
      <c r="AQ2031" s="1345"/>
      <c r="AR2031" s="1313"/>
      <c r="AS2031" s="1345"/>
      <c r="AT2031" s="1313"/>
      <c r="AU2031" s="1345"/>
      <c r="AV2031" s="1313"/>
      <c r="AW2031" s="1313"/>
      <c r="AX2031" s="1313"/>
      <c r="AY2031" s="1305"/>
      <c r="AZ2031" s="1313"/>
      <c r="BA2031" s="1313"/>
      <c r="BB2031" s="1313"/>
      <c r="BC2031" s="1313"/>
      <c r="BD2031" s="1313"/>
      <c r="BE2031" s="1903"/>
      <c r="BF2031" s="1904"/>
      <c r="BG2031" s="1903"/>
      <c r="BH2031" s="1904"/>
      <c r="BI2031" s="1903"/>
      <c r="BJ2031" s="1904"/>
      <c r="BK2031" s="1313"/>
      <c r="BL2031" s="1904"/>
      <c r="BM2031" s="1904"/>
      <c r="BN2031" s="1904"/>
      <c r="BO2031" s="1313"/>
      <c r="BP2031" s="1316">
        <f t="shared" si="808"/>
        <v>0</v>
      </c>
      <c r="BQ2031" s="1305"/>
    </row>
    <row r="2032" spans="1:69" ht="15" x14ac:dyDescent="0.25">
      <c r="A2032" s="1305"/>
      <c r="B2032" s="2050"/>
      <c r="C2032" s="1928"/>
      <c r="D2032" s="1313"/>
      <c r="E2032" s="1313"/>
      <c r="F2032" s="1931"/>
      <c r="G2032" s="1313"/>
      <c r="H2032" s="1345"/>
      <c r="I2032" s="1313"/>
      <c r="J2032" s="1345"/>
      <c r="K2032" s="1313"/>
      <c r="L2032" s="2773"/>
      <c r="M2032" s="1313"/>
      <c r="N2032" s="1345"/>
      <c r="O2032" s="1313"/>
      <c r="P2032" s="1313"/>
      <c r="Q2032" s="1307"/>
      <c r="R2032" s="1313"/>
      <c r="S2032" s="1313"/>
      <c r="T2032" s="1313"/>
      <c r="U2032" s="1313"/>
      <c r="V2032" s="2466"/>
      <c r="W2032" s="1904"/>
      <c r="X2032" s="2336"/>
      <c r="Y2032" s="1904"/>
      <c r="Z2032" s="2394"/>
      <c r="AA2032" s="1904"/>
      <c r="AB2032" s="1903"/>
      <c r="AC2032" s="1904"/>
      <c r="AD2032" s="1904"/>
      <c r="AE2032" s="1904"/>
      <c r="AF2032" s="1313"/>
      <c r="AG2032" s="1313"/>
      <c r="AH2032" s="1305"/>
      <c r="AI2032" s="1313"/>
      <c r="AJ2032" s="1313"/>
      <c r="AK2032" s="1313"/>
      <c r="AL2032" s="1313"/>
      <c r="AM2032" s="1313"/>
      <c r="AN2032" s="1905"/>
      <c r="AO2032" s="1345"/>
      <c r="AP2032" s="1313"/>
      <c r="AQ2032" s="1345"/>
      <c r="AR2032" s="1313"/>
      <c r="AS2032" s="1345"/>
      <c r="AT2032" s="1313"/>
      <c r="AU2032" s="1345"/>
      <c r="AV2032" s="1313"/>
      <c r="AW2032" s="1313"/>
      <c r="AX2032" s="1313"/>
      <c r="AY2032" s="1305"/>
      <c r="AZ2032" s="1313"/>
      <c r="BA2032" s="1313"/>
      <c r="BB2032" s="1313"/>
      <c r="BC2032" s="1313"/>
      <c r="BD2032" s="1313"/>
      <c r="BE2032" s="1903"/>
      <c r="BF2032" s="1904"/>
      <c r="BG2032" s="1903"/>
      <c r="BH2032" s="1904"/>
      <c r="BI2032" s="1903"/>
      <c r="BJ2032" s="1904"/>
      <c r="BK2032" s="1313"/>
      <c r="BL2032" s="1904"/>
      <c r="BM2032" s="1904"/>
      <c r="BN2032" s="1904"/>
      <c r="BO2032" s="1313"/>
      <c r="BP2032" s="1316">
        <f t="shared" si="808"/>
        <v>0</v>
      </c>
      <c r="BQ2032" s="1305"/>
    </row>
    <row r="2033" spans="1:69" ht="15" x14ac:dyDescent="0.25">
      <c r="A2033" s="1305"/>
      <c r="B2033" s="2050"/>
      <c r="C2033" s="1928"/>
      <c r="D2033" s="1313"/>
      <c r="E2033" s="1313"/>
      <c r="F2033" s="1931"/>
      <c r="G2033" s="1313"/>
      <c r="H2033" s="1345"/>
      <c r="I2033" s="1313"/>
      <c r="J2033" s="1345"/>
      <c r="K2033" s="1313"/>
      <c r="L2033" s="2773"/>
      <c r="M2033" s="1313"/>
      <c r="N2033" s="1345"/>
      <c r="O2033" s="1313"/>
      <c r="P2033" s="1313"/>
      <c r="Q2033" s="1307"/>
      <c r="R2033" s="1313"/>
      <c r="S2033" s="1313"/>
      <c r="T2033" s="1313"/>
      <c r="U2033" s="1313"/>
      <c r="V2033" s="2466"/>
      <c r="W2033" s="1904"/>
      <c r="X2033" s="2336"/>
      <c r="Y2033" s="1904"/>
      <c r="Z2033" s="2394"/>
      <c r="AA2033" s="1904"/>
      <c r="AB2033" s="1903"/>
      <c r="AC2033" s="1904"/>
      <c r="AD2033" s="1904"/>
      <c r="AE2033" s="1904"/>
      <c r="AF2033" s="1313"/>
      <c r="AG2033" s="1313"/>
      <c r="AH2033" s="1305"/>
      <c r="AI2033" s="1313"/>
      <c r="AJ2033" s="1313"/>
      <c r="AK2033" s="1313"/>
      <c r="AL2033" s="1313"/>
      <c r="AM2033" s="1313"/>
      <c r="AN2033" s="1905"/>
      <c r="AO2033" s="1345"/>
      <c r="AP2033" s="1313"/>
      <c r="AQ2033" s="1345"/>
      <c r="AR2033" s="1313"/>
      <c r="AS2033" s="1345"/>
      <c r="AT2033" s="1313"/>
      <c r="AU2033" s="1345"/>
      <c r="AV2033" s="1313"/>
      <c r="AW2033" s="1313"/>
      <c r="AX2033" s="1313"/>
      <c r="AY2033" s="1305"/>
      <c r="AZ2033" s="1313"/>
      <c r="BA2033" s="1313"/>
      <c r="BB2033" s="1313"/>
      <c r="BC2033" s="1313"/>
      <c r="BD2033" s="1313"/>
      <c r="BE2033" s="1903"/>
      <c r="BF2033" s="1904"/>
      <c r="BG2033" s="1903"/>
      <c r="BH2033" s="1904"/>
      <c r="BI2033" s="1903"/>
      <c r="BJ2033" s="1904"/>
      <c r="BK2033" s="1313"/>
      <c r="BL2033" s="1904"/>
      <c r="BM2033" s="1904"/>
      <c r="BN2033" s="1904"/>
      <c r="BO2033" s="1313"/>
      <c r="BP2033" s="1316">
        <f t="shared" si="808"/>
        <v>0</v>
      </c>
      <c r="BQ2033" s="1305"/>
    </row>
    <row r="2034" spans="1:69" ht="15" x14ac:dyDescent="0.25">
      <c r="A2034" s="1305"/>
      <c r="B2034" s="2050"/>
      <c r="C2034" s="1928"/>
      <c r="D2034" s="1313"/>
      <c r="E2034" s="1313"/>
      <c r="F2034" s="1931"/>
      <c r="G2034" s="1313"/>
      <c r="H2034" s="1345"/>
      <c r="I2034" s="1313"/>
      <c r="J2034" s="1345"/>
      <c r="K2034" s="1313"/>
      <c r="L2034" s="2773"/>
      <c r="M2034" s="1313"/>
      <c r="N2034" s="1345"/>
      <c r="O2034" s="1313"/>
      <c r="P2034" s="1313"/>
      <c r="Q2034" s="1307"/>
      <c r="R2034" s="1313"/>
      <c r="S2034" s="1313"/>
      <c r="T2034" s="1313"/>
      <c r="U2034" s="1313"/>
      <c r="V2034" s="2466"/>
      <c r="W2034" s="1904"/>
      <c r="X2034" s="2336"/>
      <c r="Y2034" s="1904"/>
      <c r="Z2034" s="2394"/>
      <c r="AA2034" s="1904"/>
      <c r="AB2034" s="1903"/>
      <c r="AC2034" s="1904"/>
      <c r="AD2034" s="1904"/>
      <c r="AE2034" s="1904"/>
      <c r="AF2034" s="1313"/>
      <c r="AG2034" s="1313"/>
      <c r="AH2034" s="1305"/>
      <c r="AI2034" s="1313"/>
      <c r="AJ2034" s="1313"/>
      <c r="AK2034" s="1313"/>
      <c r="AL2034" s="1313"/>
      <c r="AM2034" s="1313"/>
      <c r="AN2034" s="1905"/>
      <c r="AO2034" s="1345"/>
      <c r="AP2034" s="1313"/>
      <c r="AQ2034" s="1345"/>
      <c r="AR2034" s="1313"/>
      <c r="AS2034" s="1345"/>
      <c r="AT2034" s="1313"/>
      <c r="AU2034" s="1345"/>
      <c r="AV2034" s="1313"/>
      <c r="AW2034" s="1313"/>
      <c r="AX2034" s="1313"/>
      <c r="AY2034" s="1305"/>
      <c r="AZ2034" s="1313"/>
      <c r="BA2034" s="1313"/>
      <c r="BB2034" s="1313"/>
      <c r="BC2034" s="1313"/>
      <c r="BD2034" s="1313"/>
      <c r="BE2034" s="1903"/>
      <c r="BF2034" s="1904"/>
      <c r="BG2034" s="1903"/>
      <c r="BH2034" s="1904"/>
      <c r="BI2034" s="1903"/>
      <c r="BJ2034" s="1904"/>
      <c r="BK2034" s="1313"/>
      <c r="BL2034" s="1904"/>
      <c r="BM2034" s="1904"/>
      <c r="BN2034" s="1904"/>
      <c r="BO2034" s="1313"/>
      <c r="BP2034" s="1316">
        <f t="shared" si="808"/>
        <v>0</v>
      </c>
      <c r="BQ2034" s="1305"/>
    </row>
    <row r="2035" spans="1:69" ht="15" x14ac:dyDescent="0.25">
      <c r="A2035" s="1305"/>
      <c r="B2035" s="2050"/>
      <c r="C2035" s="1928"/>
      <c r="D2035" s="1313"/>
      <c r="E2035" s="1313"/>
      <c r="F2035" s="1931"/>
      <c r="G2035" s="1313"/>
      <c r="H2035" s="1345"/>
      <c r="I2035" s="1313"/>
      <c r="J2035" s="1345"/>
      <c r="K2035" s="1313"/>
      <c r="L2035" s="2773"/>
      <c r="M2035" s="1313"/>
      <c r="N2035" s="1345"/>
      <c r="O2035" s="1313"/>
      <c r="P2035" s="1313"/>
      <c r="Q2035" s="1307"/>
      <c r="R2035" s="1313"/>
      <c r="S2035" s="1313"/>
      <c r="T2035" s="1313"/>
      <c r="U2035" s="1313"/>
      <c r="V2035" s="2466"/>
      <c r="W2035" s="1904"/>
      <c r="X2035" s="2336"/>
      <c r="Y2035" s="1904"/>
      <c r="Z2035" s="2394"/>
      <c r="AA2035" s="1904"/>
      <c r="AB2035" s="1903"/>
      <c r="AC2035" s="1904"/>
      <c r="AD2035" s="1904"/>
      <c r="AE2035" s="1904"/>
      <c r="AF2035" s="1313"/>
      <c r="AG2035" s="1313"/>
      <c r="AH2035" s="1305"/>
      <c r="AI2035" s="1313"/>
      <c r="AJ2035" s="1313"/>
      <c r="AK2035" s="1313"/>
      <c r="AL2035" s="1313"/>
      <c r="AM2035" s="1313"/>
      <c r="AN2035" s="1905"/>
      <c r="AO2035" s="1345"/>
      <c r="AP2035" s="1313"/>
      <c r="AQ2035" s="1345"/>
      <c r="AR2035" s="1313"/>
      <c r="AS2035" s="1345"/>
      <c r="AT2035" s="1313"/>
      <c r="AU2035" s="1345"/>
      <c r="AV2035" s="1313"/>
      <c r="AW2035" s="1313"/>
      <c r="AX2035" s="1313"/>
      <c r="AY2035" s="1305"/>
      <c r="AZ2035" s="1313"/>
      <c r="BA2035" s="1313"/>
      <c r="BB2035" s="1313"/>
      <c r="BC2035" s="1313"/>
      <c r="BD2035" s="1313"/>
      <c r="BE2035" s="1903"/>
      <c r="BF2035" s="1904"/>
      <c r="BG2035" s="1903"/>
      <c r="BH2035" s="1904"/>
      <c r="BI2035" s="1903"/>
      <c r="BJ2035" s="1904"/>
      <c r="BK2035" s="1313"/>
      <c r="BL2035" s="1904"/>
      <c r="BM2035" s="1904"/>
      <c r="BN2035" s="1904"/>
      <c r="BO2035" s="1313"/>
      <c r="BP2035" s="1316">
        <f t="shared" si="808"/>
        <v>0</v>
      </c>
      <c r="BQ2035" s="1305"/>
    </row>
    <row r="2036" spans="1:69" ht="15" x14ac:dyDescent="0.25">
      <c r="A2036" s="1305"/>
      <c r="B2036" s="2050"/>
      <c r="C2036" s="1928"/>
      <c r="D2036" s="1313"/>
      <c r="E2036" s="1313"/>
      <c r="F2036" s="1931"/>
      <c r="G2036" s="1313"/>
      <c r="H2036" s="1345"/>
      <c r="I2036" s="1313"/>
      <c r="J2036" s="1345"/>
      <c r="K2036" s="1313"/>
      <c r="L2036" s="2773"/>
      <c r="M2036" s="1313"/>
      <c r="N2036" s="1345"/>
      <c r="O2036" s="1313"/>
      <c r="P2036" s="1313"/>
      <c r="Q2036" s="1307"/>
      <c r="R2036" s="1313"/>
      <c r="S2036" s="1313"/>
      <c r="T2036" s="1313"/>
      <c r="U2036" s="1313"/>
      <c r="V2036" s="2466"/>
      <c r="W2036" s="1904"/>
      <c r="X2036" s="2336"/>
      <c r="Y2036" s="1904"/>
      <c r="Z2036" s="2394"/>
      <c r="AA2036" s="1904"/>
      <c r="AB2036" s="1903"/>
      <c r="AC2036" s="1904"/>
      <c r="AD2036" s="1904"/>
      <c r="AE2036" s="1904"/>
      <c r="AF2036" s="1313"/>
      <c r="AG2036" s="1313"/>
      <c r="AH2036" s="1305"/>
      <c r="AI2036" s="1313"/>
      <c r="AJ2036" s="1313"/>
      <c r="AK2036" s="1313"/>
      <c r="AL2036" s="1313"/>
      <c r="AM2036" s="1313"/>
      <c r="AN2036" s="1905"/>
      <c r="AO2036" s="1345"/>
      <c r="AP2036" s="1313"/>
      <c r="AQ2036" s="1345"/>
      <c r="AR2036" s="1313"/>
      <c r="AS2036" s="1345"/>
      <c r="AT2036" s="1313"/>
      <c r="AU2036" s="1345"/>
      <c r="AV2036" s="1313"/>
      <c r="AW2036" s="1313"/>
      <c r="AX2036" s="1313"/>
      <c r="AY2036" s="1305"/>
      <c r="AZ2036" s="1313"/>
      <c r="BA2036" s="1313"/>
      <c r="BB2036" s="1313"/>
      <c r="BC2036" s="1313"/>
      <c r="BD2036" s="1313"/>
      <c r="BE2036" s="1903"/>
      <c r="BF2036" s="1904"/>
      <c r="BG2036" s="1903"/>
      <c r="BH2036" s="1904"/>
      <c r="BI2036" s="1903"/>
      <c r="BJ2036" s="1904"/>
      <c r="BK2036" s="1313"/>
      <c r="BL2036" s="1904"/>
      <c r="BM2036" s="1904"/>
      <c r="BN2036" s="1904"/>
      <c r="BO2036" s="1313"/>
      <c r="BP2036" s="1316">
        <f t="shared" si="808"/>
        <v>0</v>
      </c>
      <c r="BQ2036" s="1305"/>
    </row>
    <row r="2037" spans="1:69" ht="15" x14ac:dyDescent="0.25">
      <c r="A2037" s="1305"/>
      <c r="B2037" s="2050"/>
      <c r="C2037" s="1928"/>
      <c r="D2037" s="1313"/>
      <c r="E2037" s="1313"/>
      <c r="F2037" s="1931"/>
      <c r="G2037" s="1313"/>
      <c r="H2037" s="1345"/>
      <c r="I2037" s="1313"/>
      <c r="J2037" s="1345"/>
      <c r="K2037" s="1313"/>
      <c r="L2037" s="2773"/>
      <c r="M2037" s="1313"/>
      <c r="N2037" s="1345"/>
      <c r="O2037" s="1313"/>
      <c r="P2037" s="1313"/>
      <c r="Q2037" s="1307"/>
      <c r="R2037" s="1313"/>
      <c r="S2037" s="1313"/>
      <c r="T2037" s="1313"/>
      <c r="U2037" s="1313"/>
      <c r="V2037" s="2466"/>
      <c r="W2037" s="1904"/>
      <c r="X2037" s="2336"/>
      <c r="Y2037" s="1904"/>
      <c r="Z2037" s="2394"/>
      <c r="AA2037" s="1904"/>
      <c r="AB2037" s="1903"/>
      <c r="AC2037" s="1904"/>
      <c r="AD2037" s="1904"/>
      <c r="AE2037" s="1904"/>
      <c r="AF2037" s="1313"/>
      <c r="AG2037" s="1313"/>
      <c r="AH2037" s="1305"/>
      <c r="AI2037" s="1313"/>
      <c r="AJ2037" s="1313"/>
      <c r="AK2037" s="1313"/>
      <c r="AL2037" s="1313"/>
      <c r="AM2037" s="1313"/>
      <c r="AN2037" s="1905"/>
      <c r="AO2037" s="1345"/>
      <c r="AP2037" s="1313"/>
      <c r="AQ2037" s="1345"/>
      <c r="AR2037" s="1313"/>
      <c r="AS2037" s="1345"/>
      <c r="AT2037" s="1313"/>
      <c r="AU2037" s="1345"/>
      <c r="AV2037" s="1313"/>
      <c r="AW2037" s="1313"/>
      <c r="AX2037" s="1313"/>
      <c r="AY2037" s="1305"/>
      <c r="AZ2037" s="1313"/>
      <c r="BA2037" s="1313"/>
      <c r="BB2037" s="1313"/>
      <c r="BC2037" s="1313"/>
      <c r="BD2037" s="1313"/>
      <c r="BE2037" s="1903"/>
      <c r="BF2037" s="1904"/>
      <c r="BG2037" s="1903"/>
      <c r="BH2037" s="1904"/>
      <c r="BI2037" s="1903"/>
      <c r="BJ2037" s="1904"/>
      <c r="BK2037" s="1313"/>
      <c r="BL2037" s="1904"/>
      <c r="BM2037" s="1904"/>
      <c r="BN2037" s="1904"/>
      <c r="BO2037" s="1313"/>
      <c r="BP2037" s="1316">
        <f t="shared" si="808"/>
        <v>0</v>
      </c>
      <c r="BQ2037" s="1305"/>
    </row>
    <row r="2038" spans="1:69" ht="15" x14ac:dyDescent="0.25">
      <c r="A2038" s="1305"/>
      <c r="B2038" s="2050"/>
      <c r="C2038" s="1928"/>
      <c r="D2038" s="1313"/>
      <c r="E2038" s="1313"/>
      <c r="F2038" s="1931"/>
      <c r="G2038" s="1313"/>
      <c r="H2038" s="1345"/>
      <c r="I2038" s="1313"/>
      <c r="J2038" s="1345"/>
      <c r="K2038" s="1313"/>
      <c r="L2038" s="2773"/>
      <c r="M2038" s="1313"/>
      <c r="N2038" s="1345"/>
      <c r="O2038" s="1313"/>
      <c r="P2038" s="1313"/>
      <c r="Q2038" s="1307"/>
      <c r="R2038" s="1313"/>
      <c r="S2038" s="1313"/>
      <c r="T2038" s="1313"/>
      <c r="U2038" s="1313"/>
      <c r="V2038" s="2466"/>
      <c r="W2038" s="1904"/>
      <c r="X2038" s="2336"/>
      <c r="Y2038" s="1904"/>
      <c r="Z2038" s="2394"/>
      <c r="AA2038" s="1904"/>
      <c r="AB2038" s="1903"/>
      <c r="AC2038" s="1904"/>
      <c r="AD2038" s="1904"/>
      <c r="AE2038" s="1904"/>
      <c r="AF2038" s="1313"/>
      <c r="AG2038" s="1313"/>
      <c r="AH2038" s="1305"/>
      <c r="AI2038" s="1313"/>
      <c r="AJ2038" s="1313"/>
      <c r="AK2038" s="1313"/>
      <c r="AL2038" s="1313"/>
      <c r="AM2038" s="1313"/>
      <c r="AN2038" s="1905"/>
      <c r="AO2038" s="1345"/>
      <c r="AP2038" s="1313"/>
      <c r="AQ2038" s="1345"/>
      <c r="AR2038" s="1313"/>
      <c r="AS2038" s="1345"/>
      <c r="AT2038" s="1313"/>
      <c r="AU2038" s="1345"/>
      <c r="AV2038" s="1313"/>
      <c r="AW2038" s="1313"/>
      <c r="AX2038" s="1313"/>
      <c r="AY2038" s="1305"/>
      <c r="AZ2038" s="1313"/>
      <c r="BA2038" s="1313"/>
      <c r="BB2038" s="1313"/>
      <c r="BC2038" s="1313"/>
      <c r="BD2038" s="1313"/>
      <c r="BE2038" s="1903"/>
      <c r="BF2038" s="1904"/>
      <c r="BG2038" s="1903"/>
      <c r="BH2038" s="1904"/>
      <c r="BI2038" s="1903"/>
      <c r="BJ2038" s="1904"/>
      <c r="BK2038" s="1313"/>
      <c r="BL2038" s="1904"/>
      <c r="BM2038" s="1904"/>
      <c r="BN2038" s="1904"/>
      <c r="BO2038" s="1313"/>
      <c r="BP2038" s="1316">
        <f t="shared" si="808"/>
        <v>0</v>
      </c>
      <c r="BQ2038" s="1305"/>
    </row>
    <row r="2039" spans="1:69" ht="15" x14ac:dyDescent="0.25">
      <c r="A2039" s="1305"/>
      <c r="B2039" s="2050"/>
      <c r="C2039" s="1928"/>
      <c r="D2039" s="1313"/>
      <c r="E2039" s="1313"/>
      <c r="F2039" s="1931"/>
      <c r="G2039" s="1313"/>
      <c r="H2039" s="1345"/>
      <c r="I2039" s="1313"/>
      <c r="J2039" s="1345"/>
      <c r="K2039" s="1313"/>
      <c r="L2039" s="2773"/>
      <c r="M2039" s="1313"/>
      <c r="N2039" s="1345"/>
      <c r="O2039" s="1313"/>
      <c r="P2039" s="1313"/>
      <c r="Q2039" s="1307"/>
      <c r="R2039" s="1313"/>
      <c r="S2039" s="1313"/>
      <c r="T2039" s="1313"/>
      <c r="U2039" s="1313"/>
      <c r="V2039" s="2466"/>
      <c r="W2039" s="1904"/>
      <c r="X2039" s="2336"/>
      <c r="Y2039" s="1904"/>
      <c r="Z2039" s="2394"/>
      <c r="AA2039" s="1904"/>
      <c r="AB2039" s="1903"/>
      <c r="AC2039" s="1904"/>
      <c r="AD2039" s="1904"/>
      <c r="AE2039" s="1904"/>
      <c r="AF2039" s="1313"/>
      <c r="AG2039" s="1313"/>
      <c r="AH2039" s="1305"/>
      <c r="AI2039" s="1313"/>
      <c r="AJ2039" s="1313"/>
      <c r="AK2039" s="1313"/>
      <c r="AL2039" s="1313"/>
      <c r="AM2039" s="1313"/>
      <c r="AN2039" s="1905"/>
      <c r="AO2039" s="1345"/>
      <c r="AP2039" s="1313"/>
      <c r="AQ2039" s="1345"/>
      <c r="AR2039" s="1313"/>
      <c r="AS2039" s="1345"/>
      <c r="AT2039" s="1313"/>
      <c r="AU2039" s="1345"/>
      <c r="AV2039" s="1313"/>
      <c r="AW2039" s="1313"/>
      <c r="AX2039" s="1313"/>
      <c r="AY2039" s="1305"/>
      <c r="AZ2039" s="1313"/>
      <c r="BA2039" s="1313"/>
      <c r="BB2039" s="1313"/>
      <c r="BC2039" s="1313"/>
      <c r="BD2039" s="1313"/>
      <c r="BE2039" s="1903"/>
      <c r="BF2039" s="1904"/>
      <c r="BG2039" s="1903"/>
      <c r="BH2039" s="1904"/>
      <c r="BI2039" s="1903"/>
      <c r="BJ2039" s="1904"/>
      <c r="BK2039" s="1313"/>
      <c r="BL2039" s="1904"/>
      <c r="BM2039" s="1904"/>
      <c r="BN2039" s="1904"/>
      <c r="BO2039" s="1313"/>
      <c r="BP2039" s="1316">
        <f t="shared" si="808"/>
        <v>0</v>
      </c>
      <c r="BQ2039" s="1305"/>
    </row>
    <row r="2040" spans="1:69" ht="15" x14ac:dyDescent="0.25">
      <c r="A2040" s="1305"/>
      <c r="B2040" s="2050"/>
      <c r="C2040" s="1928"/>
      <c r="D2040" s="1313"/>
      <c r="E2040" s="1313"/>
      <c r="F2040" s="1931"/>
      <c r="G2040" s="1313"/>
      <c r="H2040" s="1345"/>
      <c r="I2040" s="1313"/>
      <c r="J2040" s="1345"/>
      <c r="K2040" s="1313"/>
      <c r="L2040" s="2773"/>
      <c r="M2040" s="1313"/>
      <c r="N2040" s="1345"/>
      <c r="O2040" s="1313"/>
      <c r="P2040" s="1313"/>
      <c r="Q2040" s="1307"/>
      <c r="R2040" s="1313"/>
      <c r="S2040" s="1313"/>
      <c r="T2040" s="1313"/>
      <c r="U2040" s="1313"/>
      <c r="V2040" s="2466"/>
      <c r="W2040" s="1904"/>
      <c r="X2040" s="2336"/>
      <c r="Y2040" s="1904"/>
      <c r="Z2040" s="2394"/>
      <c r="AA2040" s="1904"/>
      <c r="AB2040" s="1903"/>
      <c r="AC2040" s="1904"/>
      <c r="AD2040" s="1904"/>
      <c r="AE2040" s="1904"/>
      <c r="AF2040" s="1313"/>
      <c r="AG2040" s="1313"/>
      <c r="AH2040" s="1305"/>
      <c r="AI2040" s="1313"/>
      <c r="AJ2040" s="1313"/>
      <c r="AK2040" s="1313"/>
      <c r="AL2040" s="1313"/>
      <c r="AM2040" s="1313"/>
      <c r="AN2040" s="1905"/>
      <c r="AO2040" s="1345"/>
      <c r="AP2040" s="1313"/>
      <c r="AQ2040" s="1345"/>
      <c r="AR2040" s="1313"/>
      <c r="AS2040" s="1345"/>
      <c r="AT2040" s="1313"/>
      <c r="AU2040" s="1345"/>
      <c r="AV2040" s="1313"/>
      <c r="AW2040" s="1313"/>
      <c r="AX2040" s="1313"/>
      <c r="AY2040" s="1305"/>
      <c r="AZ2040" s="1313"/>
      <c r="BA2040" s="1313"/>
      <c r="BB2040" s="1313"/>
      <c r="BC2040" s="1313"/>
      <c r="BD2040" s="1313"/>
      <c r="BE2040" s="1903"/>
      <c r="BF2040" s="1904"/>
      <c r="BG2040" s="1903"/>
      <c r="BH2040" s="1904"/>
      <c r="BI2040" s="1903"/>
      <c r="BJ2040" s="1904"/>
      <c r="BK2040" s="1313"/>
      <c r="BL2040" s="1904"/>
      <c r="BM2040" s="1904"/>
      <c r="BN2040" s="1904"/>
      <c r="BO2040" s="1313"/>
      <c r="BP2040" s="1316">
        <f t="shared" si="808"/>
        <v>0</v>
      </c>
      <c r="BQ2040" s="1305"/>
    </row>
    <row r="2041" spans="1:69" ht="15" x14ac:dyDescent="0.25">
      <c r="A2041" s="1305"/>
      <c r="B2041" s="2050"/>
      <c r="C2041" s="1928"/>
      <c r="D2041" s="1313"/>
      <c r="E2041" s="1313"/>
      <c r="F2041" s="1931"/>
      <c r="G2041" s="1313"/>
      <c r="H2041" s="1345"/>
      <c r="I2041" s="1313"/>
      <c r="J2041" s="1345"/>
      <c r="K2041" s="1313"/>
      <c r="L2041" s="2773"/>
      <c r="M2041" s="1313"/>
      <c r="N2041" s="1345"/>
      <c r="O2041" s="1313"/>
      <c r="P2041" s="1313"/>
      <c r="Q2041" s="1307"/>
      <c r="R2041" s="1313"/>
      <c r="S2041" s="1313"/>
      <c r="T2041" s="1313"/>
      <c r="U2041" s="1313"/>
      <c r="V2041" s="2466"/>
      <c r="W2041" s="1904"/>
      <c r="X2041" s="2336"/>
      <c r="Y2041" s="1904"/>
      <c r="Z2041" s="2394"/>
      <c r="AA2041" s="1904"/>
      <c r="AB2041" s="1903"/>
      <c r="AC2041" s="1904"/>
      <c r="AD2041" s="1904"/>
      <c r="AE2041" s="1904"/>
      <c r="AF2041" s="1313"/>
      <c r="AG2041" s="1313"/>
      <c r="AH2041" s="1305"/>
      <c r="AI2041" s="1313"/>
      <c r="AJ2041" s="1313"/>
      <c r="AK2041" s="1313"/>
      <c r="AL2041" s="1313"/>
      <c r="AM2041" s="1313"/>
      <c r="AN2041" s="1905"/>
      <c r="AO2041" s="1345"/>
      <c r="AP2041" s="1313"/>
      <c r="AQ2041" s="1345"/>
      <c r="AR2041" s="1313"/>
      <c r="AS2041" s="1345"/>
      <c r="AT2041" s="1313"/>
      <c r="AU2041" s="1345"/>
      <c r="AV2041" s="1313"/>
      <c r="AW2041" s="1313"/>
      <c r="AX2041" s="1313"/>
      <c r="AY2041" s="1305"/>
      <c r="AZ2041" s="1313"/>
      <c r="BA2041" s="1313"/>
      <c r="BB2041" s="1313"/>
      <c r="BC2041" s="1313"/>
      <c r="BD2041" s="1313"/>
      <c r="BE2041" s="1903"/>
      <c r="BF2041" s="1904"/>
      <c r="BG2041" s="1903"/>
      <c r="BH2041" s="1904"/>
      <c r="BI2041" s="1903"/>
      <c r="BJ2041" s="1904"/>
      <c r="BK2041" s="1313"/>
      <c r="BL2041" s="1904"/>
      <c r="BM2041" s="1904"/>
      <c r="BN2041" s="1904"/>
      <c r="BO2041" s="1313"/>
      <c r="BP2041" s="1316">
        <f t="shared" si="808"/>
        <v>0</v>
      </c>
      <c r="BQ2041" s="1305"/>
    </row>
    <row r="2042" spans="1:69" ht="15" x14ac:dyDescent="0.25">
      <c r="A2042" s="1305"/>
      <c r="B2042" s="2050"/>
      <c r="C2042" s="1928"/>
      <c r="D2042" s="1313"/>
      <c r="E2042" s="1313"/>
      <c r="F2042" s="1931"/>
      <c r="G2042" s="1313"/>
      <c r="H2042" s="1345"/>
      <c r="I2042" s="1313"/>
      <c r="J2042" s="1345"/>
      <c r="K2042" s="1313"/>
      <c r="L2042" s="2773"/>
      <c r="M2042" s="1313"/>
      <c r="N2042" s="1345"/>
      <c r="O2042" s="1313"/>
      <c r="P2042" s="1313"/>
      <c r="Q2042" s="1307"/>
      <c r="R2042" s="1313"/>
      <c r="S2042" s="1313"/>
      <c r="T2042" s="1313"/>
      <c r="U2042" s="1313"/>
      <c r="V2042" s="2466"/>
      <c r="W2042" s="1904"/>
      <c r="X2042" s="2336"/>
      <c r="Y2042" s="1904"/>
      <c r="Z2042" s="2394"/>
      <c r="AA2042" s="1904"/>
      <c r="AB2042" s="1903"/>
      <c r="AC2042" s="1904"/>
      <c r="AD2042" s="1904"/>
      <c r="AE2042" s="1904"/>
      <c r="AF2042" s="1313"/>
      <c r="AG2042" s="1313"/>
      <c r="AH2042" s="1305"/>
      <c r="AI2042" s="1313"/>
      <c r="AJ2042" s="1313"/>
      <c r="AK2042" s="1313"/>
      <c r="AL2042" s="1313"/>
      <c r="AM2042" s="1313"/>
      <c r="AN2042" s="1905"/>
      <c r="AO2042" s="1345"/>
      <c r="AP2042" s="1313"/>
      <c r="AQ2042" s="1345"/>
      <c r="AR2042" s="1313"/>
      <c r="AS2042" s="1345"/>
      <c r="AT2042" s="1313"/>
      <c r="AU2042" s="1345"/>
      <c r="AV2042" s="1313"/>
      <c r="AW2042" s="1313"/>
      <c r="AX2042" s="1313"/>
      <c r="AY2042" s="1305"/>
      <c r="AZ2042" s="1313"/>
      <c r="BA2042" s="1313"/>
      <c r="BB2042" s="1313"/>
      <c r="BC2042" s="1313"/>
      <c r="BD2042" s="1313"/>
      <c r="BE2042" s="1903"/>
      <c r="BF2042" s="1904"/>
      <c r="BG2042" s="1903"/>
      <c r="BH2042" s="1904"/>
      <c r="BI2042" s="1903"/>
      <c r="BJ2042" s="1904"/>
      <c r="BK2042" s="1313"/>
      <c r="BL2042" s="1904"/>
      <c r="BM2042" s="1904"/>
      <c r="BN2042" s="1904"/>
      <c r="BO2042" s="1313"/>
      <c r="BP2042" s="1316">
        <f t="shared" si="808"/>
        <v>0</v>
      </c>
      <c r="BQ2042" s="1305"/>
    </row>
    <row r="2043" spans="1:69" ht="15" x14ac:dyDescent="0.25">
      <c r="A2043" s="1305"/>
      <c r="B2043" s="2050"/>
      <c r="C2043" s="1928"/>
      <c r="D2043" s="1313"/>
      <c r="E2043" s="1313"/>
      <c r="F2043" s="1931"/>
      <c r="G2043" s="1313"/>
      <c r="H2043" s="1345"/>
      <c r="I2043" s="1313"/>
      <c r="J2043" s="1345"/>
      <c r="K2043" s="1313"/>
      <c r="L2043" s="2773"/>
      <c r="M2043" s="1313"/>
      <c r="N2043" s="1345"/>
      <c r="O2043" s="1313"/>
      <c r="P2043" s="1313"/>
      <c r="Q2043" s="1307"/>
      <c r="R2043" s="1313"/>
      <c r="S2043" s="1313"/>
      <c r="T2043" s="1313"/>
      <c r="U2043" s="1313"/>
      <c r="V2043" s="2466"/>
      <c r="W2043" s="1904"/>
      <c r="X2043" s="2336"/>
      <c r="Y2043" s="1904"/>
      <c r="Z2043" s="2394"/>
      <c r="AA2043" s="1904"/>
      <c r="AB2043" s="1903"/>
      <c r="AC2043" s="1904"/>
      <c r="AD2043" s="1904"/>
      <c r="AE2043" s="1904"/>
      <c r="AF2043" s="1313"/>
      <c r="AG2043" s="1313"/>
      <c r="AH2043" s="1305"/>
      <c r="AI2043" s="1313"/>
      <c r="AJ2043" s="1313"/>
      <c r="AK2043" s="1313"/>
      <c r="AL2043" s="1313"/>
      <c r="AM2043" s="1313"/>
      <c r="AN2043" s="1905"/>
      <c r="AO2043" s="1345"/>
      <c r="AP2043" s="1313"/>
      <c r="AQ2043" s="1345"/>
      <c r="AR2043" s="1313"/>
      <c r="AS2043" s="1345"/>
      <c r="AT2043" s="1313"/>
      <c r="AU2043" s="1345"/>
      <c r="AV2043" s="1313"/>
      <c r="AW2043" s="1313"/>
      <c r="AX2043" s="1313"/>
      <c r="AY2043" s="1305"/>
      <c r="AZ2043" s="1313"/>
      <c r="BA2043" s="1313"/>
      <c r="BB2043" s="1313"/>
      <c r="BC2043" s="1313"/>
      <c r="BD2043" s="1313"/>
      <c r="BE2043" s="1903"/>
      <c r="BF2043" s="1904"/>
      <c r="BG2043" s="1903"/>
      <c r="BH2043" s="1904"/>
      <c r="BI2043" s="1903"/>
      <c r="BJ2043" s="1904"/>
      <c r="BK2043" s="1313"/>
      <c r="BL2043" s="1904"/>
      <c r="BM2043" s="1904"/>
      <c r="BN2043" s="1904"/>
      <c r="BO2043" s="1313"/>
      <c r="BP2043" s="1316">
        <f t="shared" si="808"/>
        <v>0</v>
      </c>
      <c r="BQ2043" s="1305"/>
    </row>
    <row r="2044" spans="1:69" ht="15" x14ac:dyDescent="0.25">
      <c r="A2044" s="1305"/>
      <c r="B2044" s="2050"/>
      <c r="C2044" s="1928"/>
      <c r="D2044" s="1313"/>
      <c r="E2044" s="1313"/>
      <c r="F2044" s="1931"/>
      <c r="G2044" s="1313"/>
      <c r="H2044" s="1345"/>
      <c r="I2044" s="1313"/>
      <c r="J2044" s="1345"/>
      <c r="K2044" s="1313"/>
      <c r="L2044" s="2773"/>
      <c r="M2044" s="1313"/>
      <c r="N2044" s="1345"/>
      <c r="O2044" s="1313"/>
      <c r="P2044" s="1313"/>
      <c r="Q2044" s="1307"/>
      <c r="R2044" s="1313"/>
      <c r="S2044" s="1313"/>
      <c r="T2044" s="1313"/>
      <c r="U2044" s="1313"/>
      <c r="V2044" s="2466"/>
      <c r="W2044" s="1904"/>
      <c r="X2044" s="2336"/>
      <c r="Y2044" s="1904"/>
      <c r="Z2044" s="2394"/>
      <c r="AA2044" s="1904"/>
      <c r="AB2044" s="1903"/>
      <c r="AC2044" s="1904"/>
      <c r="AD2044" s="1904"/>
      <c r="AE2044" s="1904"/>
      <c r="AF2044" s="1313"/>
      <c r="AG2044" s="1313"/>
      <c r="AH2044" s="1305"/>
      <c r="AI2044" s="1313"/>
      <c r="AJ2044" s="1313"/>
      <c r="AK2044" s="1313"/>
      <c r="AL2044" s="1313"/>
      <c r="AM2044" s="1313"/>
      <c r="AN2044" s="1905"/>
      <c r="AO2044" s="1345"/>
      <c r="AP2044" s="1313"/>
      <c r="AQ2044" s="1345"/>
      <c r="AR2044" s="1313"/>
      <c r="AS2044" s="1345"/>
      <c r="AT2044" s="1313"/>
      <c r="AU2044" s="1345"/>
      <c r="AV2044" s="1313"/>
      <c r="AW2044" s="1313"/>
      <c r="AX2044" s="1313"/>
      <c r="AY2044" s="1305"/>
      <c r="AZ2044" s="1313"/>
      <c r="BA2044" s="1313"/>
      <c r="BB2044" s="1313"/>
      <c r="BC2044" s="1313"/>
      <c r="BD2044" s="1313"/>
      <c r="BE2044" s="1903"/>
      <c r="BF2044" s="1904"/>
      <c r="BG2044" s="1903"/>
      <c r="BH2044" s="1904"/>
      <c r="BI2044" s="1903"/>
      <c r="BJ2044" s="1904"/>
      <c r="BK2044" s="1313"/>
      <c r="BL2044" s="1904"/>
      <c r="BM2044" s="1904"/>
      <c r="BN2044" s="1904"/>
      <c r="BO2044" s="1313"/>
      <c r="BP2044" s="1316">
        <f t="shared" si="808"/>
        <v>0</v>
      </c>
      <c r="BQ2044" s="1305"/>
    </row>
    <row r="2045" spans="1:69" ht="15" x14ac:dyDescent="0.25">
      <c r="A2045" s="1305"/>
      <c r="B2045" s="2050"/>
      <c r="C2045" s="1928"/>
      <c r="D2045" s="1313"/>
      <c r="E2045" s="1313"/>
      <c r="F2045" s="1931"/>
      <c r="G2045" s="1313"/>
      <c r="H2045" s="1345"/>
      <c r="I2045" s="1313"/>
      <c r="J2045" s="1345"/>
      <c r="K2045" s="1313"/>
      <c r="L2045" s="2773"/>
      <c r="M2045" s="1313"/>
      <c r="N2045" s="1345"/>
      <c r="O2045" s="1313"/>
      <c r="P2045" s="1313"/>
      <c r="Q2045" s="1307"/>
      <c r="R2045" s="1313"/>
      <c r="S2045" s="1313"/>
      <c r="T2045" s="1313"/>
      <c r="U2045" s="1313"/>
      <c r="V2045" s="2466"/>
      <c r="W2045" s="1904"/>
      <c r="X2045" s="2336"/>
      <c r="Y2045" s="1904"/>
      <c r="Z2045" s="2394"/>
      <c r="AA2045" s="1904"/>
      <c r="AB2045" s="1903"/>
      <c r="AC2045" s="1904"/>
      <c r="AD2045" s="1904"/>
      <c r="AE2045" s="1904"/>
      <c r="AF2045" s="1313"/>
      <c r="AG2045" s="1313"/>
      <c r="AH2045" s="1305"/>
      <c r="AI2045" s="1313"/>
      <c r="AJ2045" s="1313"/>
      <c r="AK2045" s="1313"/>
      <c r="AL2045" s="1313"/>
      <c r="AM2045" s="1313"/>
      <c r="AN2045" s="1905"/>
      <c r="AO2045" s="1345"/>
      <c r="AP2045" s="1313"/>
      <c r="AQ2045" s="1345"/>
      <c r="AR2045" s="1313"/>
      <c r="AS2045" s="1345"/>
      <c r="AT2045" s="1313"/>
      <c r="AU2045" s="1345"/>
      <c r="AV2045" s="1313"/>
      <c r="AW2045" s="1313"/>
      <c r="AX2045" s="1313"/>
      <c r="AY2045" s="1305"/>
      <c r="AZ2045" s="1313"/>
      <c r="BA2045" s="1313"/>
      <c r="BB2045" s="1313"/>
      <c r="BC2045" s="1313"/>
      <c r="BD2045" s="1313"/>
      <c r="BE2045" s="1903"/>
      <c r="BF2045" s="1904"/>
      <c r="BG2045" s="1903"/>
      <c r="BH2045" s="1904"/>
      <c r="BI2045" s="1903"/>
      <c r="BJ2045" s="1904"/>
      <c r="BK2045" s="1313"/>
      <c r="BL2045" s="1904"/>
      <c r="BM2045" s="1904"/>
      <c r="BN2045" s="1904"/>
      <c r="BO2045" s="1313"/>
      <c r="BP2045" s="1316">
        <f t="shared" si="808"/>
        <v>0</v>
      </c>
      <c r="BQ2045" s="1305"/>
    </row>
    <row r="2046" spans="1:69" ht="15" x14ac:dyDescent="0.25">
      <c r="A2046" s="1305"/>
      <c r="B2046" s="2050"/>
      <c r="C2046" s="1928"/>
      <c r="D2046" s="1313"/>
      <c r="E2046" s="1313"/>
      <c r="F2046" s="1931"/>
      <c r="G2046" s="1313"/>
      <c r="H2046" s="1345"/>
      <c r="I2046" s="1313"/>
      <c r="J2046" s="1345"/>
      <c r="K2046" s="1313"/>
      <c r="L2046" s="2773"/>
      <c r="M2046" s="1313"/>
      <c r="N2046" s="1345"/>
      <c r="O2046" s="1313"/>
      <c r="P2046" s="1313"/>
      <c r="Q2046" s="1307"/>
      <c r="R2046" s="1313"/>
      <c r="S2046" s="1313"/>
      <c r="T2046" s="1313"/>
      <c r="U2046" s="1313"/>
      <c r="V2046" s="2466"/>
      <c r="W2046" s="1904"/>
      <c r="X2046" s="2336"/>
      <c r="Y2046" s="1904"/>
      <c r="Z2046" s="2394"/>
      <c r="AA2046" s="1904"/>
      <c r="AB2046" s="1903"/>
      <c r="AC2046" s="1904"/>
      <c r="AD2046" s="1904"/>
      <c r="AE2046" s="1904"/>
      <c r="AF2046" s="1313"/>
      <c r="AG2046" s="1313"/>
      <c r="AH2046" s="1305"/>
      <c r="AI2046" s="1313"/>
      <c r="AJ2046" s="1313"/>
      <c r="AK2046" s="1313"/>
      <c r="AL2046" s="1313"/>
      <c r="AM2046" s="1313"/>
      <c r="AN2046" s="1905"/>
      <c r="AO2046" s="1345"/>
      <c r="AP2046" s="1313"/>
      <c r="AQ2046" s="1345"/>
      <c r="AR2046" s="1313"/>
      <c r="AS2046" s="1345"/>
      <c r="AT2046" s="1313"/>
      <c r="AU2046" s="1345"/>
      <c r="AV2046" s="1313"/>
      <c r="AW2046" s="1313"/>
      <c r="AX2046" s="1313"/>
      <c r="AY2046" s="1305"/>
      <c r="AZ2046" s="1313"/>
      <c r="BA2046" s="1313"/>
      <c r="BB2046" s="1313"/>
      <c r="BC2046" s="1313"/>
      <c r="BD2046" s="1313"/>
      <c r="BE2046" s="1903"/>
      <c r="BF2046" s="1904"/>
      <c r="BG2046" s="1903"/>
      <c r="BH2046" s="1904"/>
      <c r="BI2046" s="1903"/>
      <c r="BJ2046" s="1904"/>
      <c r="BK2046" s="1313"/>
      <c r="BL2046" s="1904"/>
      <c r="BM2046" s="1904"/>
      <c r="BN2046" s="1904"/>
      <c r="BO2046" s="1313"/>
      <c r="BP2046" s="1316">
        <f t="shared" si="808"/>
        <v>0</v>
      </c>
      <c r="BQ2046" s="1305"/>
    </row>
    <row r="2047" spans="1:69" ht="15" x14ac:dyDescent="0.25">
      <c r="A2047" s="1305"/>
      <c r="B2047" s="2050"/>
      <c r="C2047" s="1928"/>
      <c r="D2047" s="1313"/>
      <c r="E2047" s="1313"/>
      <c r="F2047" s="1931"/>
      <c r="G2047" s="1313"/>
      <c r="H2047" s="1345"/>
      <c r="I2047" s="1313"/>
      <c r="J2047" s="1345"/>
      <c r="K2047" s="1313"/>
      <c r="L2047" s="2773"/>
      <c r="M2047" s="1313"/>
      <c r="N2047" s="1345"/>
      <c r="O2047" s="1313"/>
      <c r="P2047" s="1313"/>
      <c r="Q2047" s="1307"/>
      <c r="R2047" s="1313"/>
      <c r="S2047" s="1313"/>
      <c r="T2047" s="1313"/>
      <c r="U2047" s="1313"/>
      <c r="V2047" s="2466"/>
      <c r="W2047" s="1904"/>
      <c r="X2047" s="2336"/>
      <c r="Y2047" s="1904"/>
      <c r="Z2047" s="2394"/>
      <c r="AA2047" s="1904"/>
      <c r="AB2047" s="1903"/>
      <c r="AC2047" s="1904"/>
      <c r="AD2047" s="1904"/>
      <c r="AE2047" s="1904"/>
      <c r="AF2047" s="1313"/>
      <c r="AG2047" s="1313"/>
      <c r="AH2047" s="1305"/>
      <c r="AI2047" s="1313"/>
      <c r="AJ2047" s="1313"/>
      <c r="AK2047" s="1313"/>
      <c r="AL2047" s="1313"/>
      <c r="AM2047" s="1313"/>
      <c r="AN2047" s="1905"/>
      <c r="AO2047" s="1345"/>
      <c r="AP2047" s="1313"/>
      <c r="AQ2047" s="1345"/>
      <c r="AR2047" s="1313"/>
      <c r="AS2047" s="1345"/>
      <c r="AT2047" s="1313"/>
      <c r="AU2047" s="1345"/>
      <c r="AV2047" s="1313"/>
      <c r="AW2047" s="1313"/>
      <c r="AX2047" s="1313"/>
      <c r="AY2047" s="1305"/>
      <c r="AZ2047" s="1313"/>
      <c r="BA2047" s="1313"/>
      <c r="BB2047" s="1313"/>
      <c r="BC2047" s="1313"/>
      <c r="BD2047" s="1313"/>
      <c r="BE2047" s="1903"/>
      <c r="BF2047" s="1904"/>
      <c r="BG2047" s="1903"/>
      <c r="BH2047" s="1904"/>
      <c r="BI2047" s="1903"/>
      <c r="BJ2047" s="1904"/>
      <c r="BK2047" s="1313"/>
      <c r="BL2047" s="1904"/>
      <c r="BM2047" s="1904"/>
      <c r="BN2047" s="1904"/>
      <c r="BO2047" s="1313"/>
      <c r="BP2047" s="1316">
        <f t="shared" si="808"/>
        <v>0</v>
      </c>
      <c r="BQ2047" s="1305"/>
    </row>
    <row r="2048" spans="1:69" ht="15" x14ac:dyDescent="0.25">
      <c r="A2048" s="1305"/>
      <c r="B2048" s="2050"/>
      <c r="C2048" s="1928"/>
      <c r="D2048" s="1313"/>
      <c r="E2048" s="1313"/>
      <c r="F2048" s="1931"/>
      <c r="G2048" s="1313"/>
      <c r="H2048" s="1345"/>
      <c r="I2048" s="1313"/>
      <c r="J2048" s="1345"/>
      <c r="K2048" s="1313"/>
      <c r="L2048" s="2773"/>
      <c r="M2048" s="1313"/>
      <c r="N2048" s="1345"/>
      <c r="O2048" s="1313"/>
      <c r="P2048" s="1313"/>
      <c r="Q2048" s="1307"/>
      <c r="R2048" s="1313"/>
      <c r="S2048" s="1313"/>
      <c r="T2048" s="1313"/>
      <c r="U2048" s="1313"/>
      <c r="V2048" s="2466"/>
      <c r="W2048" s="1904"/>
      <c r="X2048" s="2336"/>
      <c r="Y2048" s="1904"/>
      <c r="Z2048" s="2394"/>
      <c r="AA2048" s="1904"/>
      <c r="AB2048" s="1903"/>
      <c r="AC2048" s="1904"/>
      <c r="AD2048" s="1904"/>
      <c r="AE2048" s="1904"/>
      <c r="AF2048" s="1313"/>
      <c r="AG2048" s="1313"/>
      <c r="AH2048" s="1305"/>
      <c r="AI2048" s="1313"/>
      <c r="AJ2048" s="1313"/>
      <c r="AK2048" s="1313"/>
      <c r="AL2048" s="1313"/>
      <c r="AM2048" s="1313"/>
      <c r="AN2048" s="1905"/>
      <c r="AO2048" s="1345"/>
      <c r="AP2048" s="1313"/>
      <c r="AQ2048" s="1345"/>
      <c r="AR2048" s="1313"/>
      <c r="AS2048" s="1345"/>
      <c r="AT2048" s="1313"/>
      <c r="AU2048" s="1345"/>
      <c r="AV2048" s="1313"/>
      <c r="AW2048" s="1313"/>
      <c r="AX2048" s="1313"/>
      <c r="AY2048" s="1305"/>
      <c r="AZ2048" s="1313"/>
      <c r="BA2048" s="1313"/>
      <c r="BB2048" s="1313"/>
      <c r="BC2048" s="1313"/>
      <c r="BD2048" s="1313"/>
      <c r="BE2048" s="1903"/>
      <c r="BF2048" s="1904"/>
      <c r="BG2048" s="1903"/>
      <c r="BH2048" s="1904"/>
      <c r="BI2048" s="1903"/>
      <c r="BJ2048" s="1904"/>
      <c r="BK2048" s="1313"/>
      <c r="BL2048" s="1904"/>
      <c r="BM2048" s="1904"/>
      <c r="BN2048" s="1904"/>
      <c r="BO2048" s="1313"/>
      <c r="BP2048" s="1316">
        <f t="shared" si="808"/>
        <v>0</v>
      </c>
      <c r="BQ2048" s="1305"/>
    </row>
    <row r="2049" spans="1:69" ht="15" x14ac:dyDescent="0.25">
      <c r="A2049" s="1305"/>
      <c r="B2049" s="2050"/>
      <c r="C2049" s="1928"/>
      <c r="D2049" s="1313"/>
      <c r="E2049" s="1313"/>
      <c r="F2049" s="1931"/>
      <c r="G2049" s="1313"/>
      <c r="H2049" s="1345"/>
      <c r="I2049" s="1313"/>
      <c r="J2049" s="1345"/>
      <c r="K2049" s="1313"/>
      <c r="L2049" s="2773"/>
      <c r="M2049" s="1313"/>
      <c r="N2049" s="1345"/>
      <c r="O2049" s="1313"/>
      <c r="P2049" s="1313"/>
      <c r="Q2049" s="1307"/>
      <c r="R2049" s="1313"/>
      <c r="S2049" s="1313"/>
      <c r="T2049" s="1313"/>
      <c r="U2049" s="1313"/>
      <c r="V2049" s="2466"/>
      <c r="W2049" s="1904"/>
      <c r="X2049" s="2336"/>
      <c r="Y2049" s="1904"/>
      <c r="Z2049" s="2394"/>
      <c r="AA2049" s="1904"/>
      <c r="AB2049" s="1903"/>
      <c r="AC2049" s="1904"/>
      <c r="AD2049" s="1904"/>
      <c r="AE2049" s="1904"/>
      <c r="AF2049" s="1313"/>
      <c r="AG2049" s="1313"/>
      <c r="AH2049" s="1305"/>
      <c r="AI2049" s="1313"/>
      <c r="AJ2049" s="1313"/>
      <c r="AK2049" s="1313"/>
      <c r="AL2049" s="1313"/>
      <c r="AM2049" s="1313"/>
      <c r="AN2049" s="1905"/>
      <c r="AO2049" s="1345"/>
      <c r="AP2049" s="1313"/>
      <c r="AQ2049" s="1345"/>
      <c r="AR2049" s="1313"/>
      <c r="AS2049" s="1345"/>
      <c r="AT2049" s="1313"/>
      <c r="AU2049" s="1345"/>
      <c r="AV2049" s="1313"/>
      <c r="AW2049" s="1313"/>
      <c r="AX2049" s="1313"/>
      <c r="AY2049" s="1305"/>
      <c r="AZ2049" s="1313"/>
      <c r="BA2049" s="1313"/>
      <c r="BB2049" s="1313"/>
      <c r="BC2049" s="1313"/>
      <c r="BD2049" s="1313"/>
      <c r="BE2049" s="1903"/>
      <c r="BF2049" s="1904"/>
      <c r="BG2049" s="1903"/>
      <c r="BH2049" s="1904"/>
      <c r="BI2049" s="1903"/>
      <c r="BJ2049" s="1904"/>
      <c r="BK2049" s="1313"/>
      <c r="BL2049" s="1904"/>
      <c r="BM2049" s="1904"/>
      <c r="BN2049" s="1904"/>
      <c r="BO2049" s="1313"/>
      <c r="BP2049" s="1316">
        <f t="shared" si="808"/>
        <v>0</v>
      </c>
      <c r="BQ2049" s="1305"/>
    </row>
    <row r="2050" spans="1:69" ht="15" x14ac:dyDescent="0.25">
      <c r="A2050" s="1305"/>
      <c r="B2050" s="2050"/>
      <c r="C2050" s="1928"/>
      <c r="D2050" s="1313"/>
      <c r="E2050" s="1313"/>
      <c r="F2050" s="1931"/>
      <c r="G2050" s="1313"/>
      <c r="H2050" s="1345"/>
      <c r="I2050" s="1313"/>
      <c r="J2050" s="1345"/>
      <c r="K2050" s="1313"/>
      <c r="L2050" s="2773"/>
      <c r="M2050" s="1313"/>
      <c r="N2050" s="1345"/>
      <c r="O2050" s="1313"/>
      <c r="P2050" s="1313"/>
      <c r="Q2050" s="1307"/>
      <c r="R2050" s="1313"/>
      <c r="S2050" s="1313"/>
      <c r="T2050" s="1313"/>
      <c r="U2050" s="1313"/>
      <c r="V2050" s="2466"/>
      <c r="W2050" s="1904"/>
      <c r="X2050" s="2336"/>
      <c r="Y2050" s="1904"/>
      <c r="Z2050" s="2394"/>
      <c r="AA2050" s="1904"/>
      <c r="AB2050" s="1903"/>
      <c r="AC2050" s="1904"/>
      <c r="AD2050" s="1904"/>
      <c r="AE2050" s="1904"/>
      <c r="AF2050" s="1313"/>
      <c r="AG2050" s="1313"/>
      <c r="AH2050" s="1305"/>
      <c r="AI2050" s="1313"/>
      <c r="AJ2050" s="1313"/>
      <c r="AK2050" s="1313"/>
      <c r="AL2050" s="1313"/>
      <c r="AM2050" s="1313"/>
      <c r="AN2050" s="1905"/>
      <c r="AO2050" s="1345"/>
      <c r="AP2050" s="1313"/>
      <c r="AQ2050" s="1345"/>
      <c r="AR2050" s="1313"/>
      <c r="AS2050" s="1345"/>
      <c r="AT2050" s="1313"/>
      <c r="AU2050" s="1345"/>
      <c r="AV2050" s="1313"/>
      <c r="AW2050" s="1313"/>
      <c r="AX2050" s="1313"/>
      <c r="AY2050" s="1305"/>
      <c r="AZ2050" s="1313"/>
      <c r="BA2050" s="1313"/>
      <c r="BB2050" s="1313"/>
      <c r="BC2050" s="1313"/>
      <c r="BD2050" s="1313"/>
      <c r="BE2050" s="1903"/>
      <c r="BF2050" s="1904"/>
      <c r="BG2050" s="1903"/>
      <c r="BH2050" s="1904"/>
      <c r="BI2050" s="1903"/>
      <c r="BJ2050" s="1904"/>
      <c r="BK2050" s="1313"/>
      <c r="BL2050" s="1904"/>
      <c r="BM2050" s="1904"/>
      <c r="BN2050" s="1904"/>
      <c r="BO2050" s="1313"/>
      <c r="BP2050" s="1316">
        <f t="shared" si="808"/>
        <v>0</v>
      </c>
      <c r="BQ2050" s="1305"/>
    </row>
    <row r="2051" spans="1:69" ht="15" x14ac:dyDescent="0.25">
      <c r="A2051" s="1305"/>
      <c r="B2051" s="2050"/>
      <c r="C2051" s="1928"/>
      <c r="D2051" s="1313"/>
      <c r="E2051" s="1313"/>
      <c r="F2051" s="1931"/>
      <c r="G2051" s="1313"/>
      <c r="H2051" s="1345"/>
      <c r="I2051" s="1313"/>
      <c r="J2051" s="1345"/>
      <c r="K2051" s="1313"/>
      <c r="L2051" s="2773"/>
      <c r="M2051" s="1313"/>
      <c r="N2051" s="1345"/>
      <c r="O2051" s="1313"/>
      <c r="P2051" s="1313"/>
      <c r="Q2051" s="1307"/>
      <c r="R2051" s="1313"/>
      <c r="S2051" s="1313"/>
      <c r="T2051" s="1313"/>
      <c r="U2051" s="1313"/>
      <c r="V2051" s="2466"/>
      <c r="W2051" s="1904"/>
      <c r="X2051" s="2336"/>
      <c r="Y2051" s="1904"/>
      <c r="Z2051" s="2394"/>
      <c r="AA2051" s="1904"/>
      <c r="AB2051" s="1903"/>
      <c r="AC2051" s="1904"/>
      <c r="AD2051" s="1904"/>
      <c r="AE2051" s="1904"/>
      <c r="AF2051" s="1313"/>
      <c r="AG2051" s="1313"/>
      <c r="AH2051" s="1305"/>
      <c r="AI2051" s="1313"/>
      <c r="AJ2051" s="1313"/>
      <c r="AK2051" s="1313"/>
      <c r="AL2051" s="1313"/>
      <c r="AM2051" s="1313"/>
      <c r="AN2051" s="1905"/>
      <c r="AO2051" s="1345"/>
      <c r="AP2051" s="1313"/>
      <c r="AQ2051" s="1345"/>
      <c r="AR2051" s="1313"/>
      <c r="AS2051" s="1345"/>
      <c r="AT2051" s="1313"/>
      <c r="AU2051" s="1345"/>
      <c r="AV2051" s="1313"/>
      <c r="AW2051" s="1313"/>
      <c r="AX2051" s="1313"/>
      <c r="AY2051" s="1305"/>
      <c r="AZ2051" s="1313"/>
      <c r="BA2051" s="1313"/>
      <c r="BB2051" s="1313"/>
      <c r="BC2051" s="1313"/>
      <c r="BD2051" s="1313"/>
      <c r="BE2051" s="1903"/>
      <c r="BF2051" s="1904"/>
      <c r="BG2051" s="1903"/>
      <c r="BH2051" s="1904"/>
      <c r="BI2051" s="1903"/>
      <c r="BJ2051" s="1904"/>
      <c r="BK2051" s="1313"/>
      <c r="BL2051" s="1904"/>
      <c r="BM2051" s="1904"/>
      <c r="BN2051" s="1904"/>
      <c r="BO2051" s="1313"/>
      <c r="BP2051" s="1316">
        <f t="shared" si="808"/>
        <v>0</v>
      </c>
      <c r="BQ2051" s="1305"/>
    </row>
    <row r="2052" spans="1:69" ht="15" x14ac:dyDescent="0.25">
      <c r="A2052" s="1305"/>
      <c r="B2052" s="2050"/>
      <c r="C2052" s="1928"/>
      <c r="D2052" s="1313"/>
      <c r="E2052" s="1313"/>
      <c r="F2052" s="1931"/>
      <c r="G2052" s="1313"/>
      <c r="H2052" s="1345"/>
      <c r="I2052" s="1313"/>
      <c r="J2052" s="1345"/>
      <c r="K2052" s="1313"/>
      <c r="L2052" s="2773"/>
      <c r="M2052" s="1313"/>
      <c r="N2052" s="1345"/>
      <c r="O2052" s="1313"/>
      <c r="P2052" s="1313"/>
      <c r="Q2052" s="1307"/>
      <c r="R2052" s="1313"/>
      <c r="S2052" s="1313"/>
      <c r="T2052" s="1313"/>
      <c r="U2052" s="1313"/>
      <c r="V2052" s="2466"/>
      <c r="W2052" s="1904"/>
      <c r="X2052" s="2336"/>
      <c r="Y2052" s="1904"/>
      <c r="Z2052" s="2394"/>
      <c r="AA2052" s="1904"/>
      <c r="AB2052" s="1903"/>
      <c r="AC2052" s="1904"/>
      <c r="AD2052" s="1904"/>
      <c r="AE2052" s="1904"/>
      <c r="AF2052" s="1313"/>
      <c r="AG2052" s="1313"/>
      <c r="AH2052" s="1305"/>
      <c r="AI2052" s="1313"/>
      <c r="AJ2052" s="1313"/>
      <c r="AK2052" s="1313"/>
      <c r="AL2052" s="1313"/>
      <c r="AM2052" s="1313"/>
      <c r="AN2052" s="1905"/>
      <c r="AO2052" s="1345"/>
      <c r="AP2052" s="1313"/>
      <c r="AQ2052" s="1345"/>
      <c r="AR2052" s="1313"/>
      <c r="AS2052" s="1345"/>
      <c r="AT2052" s="1313"/>
      <c r="AU2052" s="1345"/>
      <c r="AV2052" s="1313"/>
      <c r="AW2052" s="1313"/>
      <c r="AX2052" s="1313"/>
      <c r="AY2052" s="1305"/>
      <c r="AZ2052" s="1313"/>
      <c r="BA2052" s="1313"/>
      <c r="BB2052" s="1313"/>
      <c r="BC2052" s="1313"/>
      <c r="BD2052" s="1313"/>
      <c r="BE2052" s="1903"/>
      <c r="BF2052" s="1904"/>
      <c r="BG2052" s="1903"/>
      <c r="BH2052" s="1904"/>
      <c r="BI2052" s="1903"/>
      <c r="BJ2052" s="1904"/>
      <c r="BK2052" s="1313"/>
      <c r="BL2052" s="1904"/>
      <c r="BM2052" s="1904"/>
      <c r="BN2052" s="1904"/>
      <c r="BO2052" s="1313"/>
      <c r="BP2052" s="1316">
        <f t="shared" si="808"/>
        <v>0</v>
      </c>
      <c r="BQ2052" s="1305"/>
    </row>
    <row r="2053" spans="1:69" ht="15" x14ac:dyDescent="0.25">
      <c r="A2053" s="1305"/>
      <c r="B2053" s="2050"/>
      <c r="C2053" s="1928"/>
      <c r="D2053" s="1313"/>
      <c r="E2053" s="1313"/>
      <c r="F2053" s="1931"/>
      <c r="G2053" s="1313"/>
      <c r="H2053" s="1345"/>
      <c r="I2053" s="1313"/>
      <c r="J2053" s="1345"/>
      <c r="K2053" s="1313"/>
      <c r="L2053" s="2773"/>
      <c r="M2053" s="1313"/>
      <c r="N2053" s="1345"/>
      <c r="O2053" s="1313"/>
      <c r="P2053" s="1313"/>
      <c r="Q2053" s="1307"/>
      <c r="R2053" s="1313"/>
      <c r="S2053" s="1313"/>
      <c r="T2053" s="1313"/>
      <c r="U2053" s="1313"/>
      <c r="V2053" s="2466"/>
      <c r="W2053" s="1904"/>
      <c r="X2053" s="2336"/>
      <c r="Y2053" s="1904"/>
      <c r="Z2053" s="2394"/>
      <c r="AA2053" s="1904"/>
      <c r="AB2053" s="1903"/>
      <c r="AC2053" s="1904"/>
      <c r="AD2053" s="1904"/>
      <c r="AE2053" s="1904"/>
      <c r="AF2053" s="1313"/>
      <c r="AG2053" s="1313"/>
      <c r="AH2053" s="1305"/>
      <c r="AI2053" s="1313"/>
      <c r="AJ2053" s="1313"/>
      <c r="AK2053" s="1313"/>
      <c r="AL2053" s="1313"/>
      <c r="AM2053" s="1313"/>
      <c r="AN2053" s="1905"/>
      <c r="AO2053" s="1345"/>
      <c r="AP2053" s="1313"/>
      <c r="AQ2053" s="1345"/>
      <c r="AR2053" s="1313"/>
      <c r="AS2053" s="1345"/>
      <c r="AT2053" s="1313"/>
      <c r="AU2053" s="1345"/>
      <c r="AV2053" s="1313"/>
      <c r="AW2053" s="1313"/>
      <c r="AX2053" s="1313"/>
      <c r="AY2053" s="1305"/>
      <c r="AZ2053" s="1313"/>
      <c r="BA2053" s="1313"/>
      <c r="BB2053" s="1313"/>
      <c r="BC2053" s="1313"/>
      <c r="BD2053" s="1313"/>
      <c r="BE2053" s="1903"/>
      <c r="BF2053" s="1904"/>
      <c r="BG2053" s="1903"/>
      <c r="BH2053" s="1904"/>
      <c r="BI2053" s="1903"/>
      <c r="BJ2053" s="1904"/>
      <c r="BK2053" s="1313"/>
      <c r="BL2053" s="1904"/>
      <c r="BM2053" s="1904"/>
      <c r="BN2053" s="1904"/>
      <c r="BO2053" s="1313"/>
      <c r="BP2053" s="1316">
        <f t="shared" si="808"/>
        <v>0</v>
      </c>
      <c r="BQ2053" s="1305"/>
    </row>
    <row r="2054" spans="1:69" ht="15" x14ac:dyDescent="0.25">
      <c r="A2054" s="1305"/>
      <c r="B2054" s="2050"/>
      <c r="C2054" s="1928"/>
      <c r="D2054" s="1313"/>
      <c r="E2054" s="1313"/>
      <c r="F2054" s="1931"/>
      <c r="G2054" s="1313"/>
      <c r="H2054" s="1345"/>
      <c r="I2054" s="1313"/>
      <c r="J2054" s="1345"/>
      <c r="K2054" s="1313"/>
      <c r="L2054" s="2773"/>
      <c r="M2054" s="1313"/>
      <c r="N2054" s="1345"/>
      <c r="O2054" s="1313"/>
      <c r="P2054" s="1313"/>
      <c r="Q2054" s="1307"/>
      <c r="R2054" s="1313"/>
      <c r="S2054" s="1313"/>
      <c r="T2054" s="1313"/>
      <c r="U2054" s="1313"/>
      <c r="V2054" s="2466"/>
      <c r="W2054" s="1904"/>
      <c r="X2054" s="2336"/>
      <c r="Y2054" s="1904"/>
      <c r="Z2054" s="2394"/>
      <c r="AA2054" s="1904"/>
      <c r="AB2054" s="1903"/>
      <c r="AC2054" s="1904"/>
      <c r="AD2054" s="1904"/>
      <c r="AE2054" s="1904"/>
      <c r="AF2054" s="1313"/>
      <c r="AG2054" s="1313"/>
      <c r="AH2054" s="1305"/>
      <c r="AI2054" s="1313"/>
      <c r="AJ2054" s="1313"/>
      <c r="AK2054" s="1313"/>
      <c r="AL2054" s="1313"/>
      <c r="AM2054" s="1313"/>
      <c r="AN2054" s="1905"/>
      <c r="AO2054" s="1345"/>
      <c r="AP2054" s="1313"/>
      <c r="AQ2054" s="1345"/>
      <c r="AR2054" s="1313"/>
      <c r="AS2054" s="1345"/>
      <c r="AT2054" s="1313"/>
      <c r="AU2054" s="1345"/>
      <c r="AV2054" s="1313"/>
      <c r="AW2054" s="1313"/>
      <c r="AX2054" s="1313"/>
      <c r="AY2054" s="1305"/>
      <c r="AZ2054" s="1313"/>
      <c r="BA2054" s="1313"/>
      <c r="BB2054" s="1313"/>
      <c r="BC2054" s="1313"/>
      <c r="BD2054" s="1313"/>
      <c r="BE2054" s="1903"/>
      <c r="BF2054" s="1904"/>
      <c r="BG2054" s="1903"/>
      <c r="BH2054" s="1904"/>
      <c r="BI2054" s="1903"/>
      <c r="BJ2054" s="1904"/>
      <c r="BK2054" s="1313"/>
      <c r="BL2054" s="1904"/>
      <c r="BM2054" s="1904"/>
      <c r="BN2054" s="1904"/>
      <c r="BO2054" s="1313"/>
      <c r="BP2054" s="1316">
        <f t="shared" ref="BP2054:BP2117" si="809">O2053-BO2054</f>
        <v>0</v>
      </c>
      <c r="BQ2054" s="1305"/>
    </row>
    <row r="2055" spans="1:69" ht="15" x14ac:dyDescent="0.25">
      <c r="A2055" s="1305"/>
      <c r="B2055" s="2050"/>
      <c r="C2055" s="1928"/>
      <c r="D2055" s="1313"/>
      <c r="E2055" s="1313"/>
      <c r="F2055" s="1931"/>
      <c r="G2055" s="1313"/>
      <c r="H2055" s="1345"/>
      <c r="I2055" s="1313"/>
      <c r="J2055" s="1345"/>
      <c r="K2055" s="1313"/>
      <c r="L2055" s="2773"/>
      <c r="M2055" s="1313"/>
      <c r="N2055" s="1345"/>
      <c r="O2055" s="1313"/>
      <c r="P2055" s="1313"/>
      <c r="Q2055" s="1307"/>
      <c r="R2055" s="1313"/>
      <c r="S2055" s="1313"/>
      <c r="T2055" s="1313"/>
      <c r="U2055" s="1313"/>
      <c r="V2055" s="2466"/>
      <c r="W2055" s="1904"/>
      <c r="X2055" s="2336"/>
      <c r="Y2055" s="1904"/>
      <c r="Z2055" s="2394"/>
      <c r="AA2055" s="1904"/>
      <c r="AB2055" s="1903"/>
      <c r="AC2055" s="1904"/>
      <c r="AD2055" s="1904"/>
      <c r="AE2055" s="1904"/>
      <c r="AF2055" s="1313"/>
      <c r="AG2055" s="1313"/>
      <c r="AH2055" s="1305"/>
      <c r="AI2055" s="1313"/>
      <c r="AJ2055" s="1313"/>
      <c r="AK2055" s="1313"/>
      <c r="AL2055" s="1313"/>
      <c r="AM2055" s="1313"/>
      <c r="AN2055" s="1905"/>
      <c r="AO2055" s="1345"/>
      <c r="AP2055" s="1313"/>
      <c r="AQ2055" s="1345"/>
      <c r="AR2055" s="1313"/>
      <c r="AS2055" s="1345"/>
      <c r="AT2055" s="1313"/>
      <c r="AU2055" s="1345"/>
      <c r="AV2055" s="1313"/>
      <c r="AW2055" s="1313"/>
      <c r="AX2055" s="1313"/>
      <c r="AY2055" s="1305"/>
      <c r="AZ2055" s="1313"/>
      <c r="BA2055" s="1313"/>
      <c r="BB2055" s="1313"/>
      <c r="BC2055" s="1313"/>
      <c r="BD2055" s="1313"/>
      <c r="BE2055" s="1903"/>
      <c r="BF2055" s="1904"/>
      <c r="BG2055" s="1903"/>
      <c r="BH2055" s="1904"/>
      <c r="BI2055" s="1903"/>
      <c r="BJ2055" s="1904"/>
      <c r="BK2055" s="1313"/>
      <c r="BL2055" s="1904"/>
      <c r="BM2055" s="1904"/>
      <c r="BN2055" s="1904"/>
      <c r="BO2055" s="1313"/>
      <c r="BP2055" s="1316">
        <f t="shared" si="809"/>
        <v>0</v>
      </c>
      <c r="BQ2055" s="1305"/>
    </row>
    <row r="2056" spans="1:69" ht="15" x14ac:dyDescent="0.25">
      <c r="A2056" s="1305"/>
      <c r="B2056" s="2050"/>
      <c r="C2056" s="1928"/>
      <c r="D2056" s="1313"/>
      <c r="E2056" s="1313"/>
      <c r="F2056" s="1931"/>
      <c r="G2056" s="1313"/>
      <c r="H2056" s="1345"/>
      <c r="I2056" s="1313"/>
      <c r="J2056" s="1345"/>
      <c r="K2056" s="1313"/>
      <c r="L2056" s="2773"/>
      <c r="M2056" s="1313"/>
      <c r="N2056" s="1345"/>
      <c r="O2056" s="1313"/>
      <c r="P2056" s="1313"/>
      <c r="Q2056" s="1307"/>
      <c r="R2056" s="1313"/>
      <c r="S2056" s="1313"/>
      <c r="T2056" s="1313"/>
      <c r="U2056" s="1313"/>
      <c r="V2056" s="2466"/>
      <c r="W2056" s="1904"/>
      <c r="X2056" s="2336"/>
      <c r="Y2056" s="1904"/>
      <c r="Z2056" s="2394"/>
      <c r="AA2056" s="1904"/>
      <c r="AB2056" s="1903"/>
      <c r="AC2056" s="1904"/>
      <c r="AD2056" s="1904"/>
      <c r="AE2056" s="1904"/>
      <c r="AF2056" s="1313"/>
      <c r="AG2056" s="1313"/>
      <c r="AH2056" s="1305"/>
      <c r="AI2056" s="1313"/>
      <c r="AJ2056" s="1313"/>
      <c r="AK2056" s="1313"/>
      <c r="AL2056" s="1313"/>
      <c r="AM2056" s="1313"/>
      <c r="AN2056" s="1905"/>
      <c r="AO2056" s="1345"/>
      <c r="AP2056" s="1313"/>
      <c r="AQ2056" s="1345"/>
      <c r="AR2056" s="1313"/>
      <c r="AS2056" s="1345"/>
      <c r="AT2056" s="1313"/>
      <c r="AU2056" s="1345"/>
      <c r="AV2056" s="1313"/>
      <c r="AW2056" s="1313"/>
      <c r="AX2056" s="1313"/>
      <c r="AY2056" s="1305"/>
      <c r="AZ2056" s="1313"/>
      <c r="BA2056" s="1313"/>
      <c r="BB2056" s="1313"/>
      <c r="BC2056" s="1313"/>
      <c r="BD2056" s="1313"/>
      <c r="BE2056" s="1903"/>
      <c r="BF2056" s="1904"/>
      <c r="BG2056" s="1903"/>
      <c r="BH2056" s="1904"/>
      <c r="BI2056" s="1903"/>
      <c r="BJ2056" s="1904"/>
      <c r="BK2056" s="1313"/>
      <c r="BL2056" s="1904"/>
      <c r="BM2056" s="1904"/>
      <c r="BN2056" s="1904"/>
      <c r="BO2056" s="1313"/>
      <c r="BP2056" s="1316">
        <f t="shared" si="809"/>
        <v>0</v>
      </c>
      <c r="BQ2056" s="1305"/>
    </row>
    <row r="2057" spans="1:69" ht="15" x14ac:dyDescent="0.25">
      <c r="A2057" s="1305"/>
      <c r="B2057" s="2050"/>
      <c r="C2057" s="1928"/>
      <c r="D2057" s="1313"/>
      <c r="E2057" s="1313"/>
      <c r="F2057" s="1931"/>
      <c r="G2057" s="1313"/>
      <c r="H2057" s="1345"/>
      <c r="I2057" s="1313"/>
      <c r="J2057" s="1345"/>
      <c r="K2057" s="1313"/>
      <c r="L2057" s="2773"/>
      <c r="M2057" s="1313"/>
      <c r="N2057" s="1345"/>
      <c r="O2057" s="1313"/>
      <c r="P2057" s="1313"/>
      <c r="Q2057" s="1307"/>
      <c r="R2057" s="1313"/>
      <c r="S2057" s="1313"/>
      <c r="T2057" s="1313"/>
      <c r="U2057" s="1313"/>
      <c r="V2057" s="2466"/>
      <c r="W2057" s="1904"/>
      <c r="X2057" s="2336"/>
      <c r="Y2057" s="1904"/>
      <c r="Z2057" s="2394"/>
      <c r="AA2057" s="1904"/>
      <c r="AB2057" s="1903"/>
      <c r="AC2057" s="1904"/>
      <c r="AD2057" s="1904"/>
      <c r="AE2057" s="1904"/>
      <c r="AF2057" s="1313"/>
      <c r="AG2057" s="1313"/>
      <c r="AH2057" s="1305"/>
      <c r="AI2057" s="1313"/>
      <c r="AJ2057" s="1313"/>
      <c r="AK2057" s="1313"/>
      <c r="AL2057" s="1313"/>
      <c r="AM2057" s="1313"/>
      <c r="AN2057" s="1905"/>
      <c r="AO2057" s="1345"/>
      <c r="AP2057" s="1313"/>
      <c r="AQ2057" s="1345"/>
      <c r="AR2057" s="1313"/>
      <c r="AS2057" s="1345"/>
      <c r="AT2057" s="1313"/>
      <c r="AU2057" s="1345"/>
      <c r="AV2057" s="1313"/>
      <c r="AW2057" s="1313"/>
      <c r="AX2057" s="1313"/>
      <c r="AY2057" s="1305"/>
      <c r="AZ2057" s="1313"/>
      <c r="BA2057" s="1313"/>
      <c r="BB2057" s="1313"/>
      <c r="BC2057" s="1313"/>
      <c r="BD2057" s="1313"/>
      <c r="BE2057" s="1903"/>
      <c r="BF2057" s="1904"/>
      <c r="BG2057" s="1903"/>
      <c r="BH2057" s="1904"/>
      <c r="BI2057" s="1903"/>
      <c r="BJ2057" s="1904"/>
      <c r="BK2057" s="1313"/>
      <c r="BL2057" s="1904"/>
      <c r="BM2057" s="1904"/>
      <c r="BN2057" s="1904"/>
      <c r="BO2057" s="1313"/>
      <c r="BP2057" s="1316">
        <f t="shared" si="809"/>
        <v>0</v>
      </c>
      <c r="BQ2057" s="1305"/>
    </row>
    <row r="2058" spans="1:69" ht="15" x14ac:dyDescent="0.25">
      <c r="A2058" s="1305"/>
      <c r="B2058" s="2050"/>
      <c r="C2058" s="1928"/>
      <c r="D2058" s="1313"/>
      <c r="E2058" s="1313"/>
      <c r="F2058" s="1931"/>
      <c r="G2058" s="1313"/>
      <c r="H2058" s="1345"/>
      <c r="I2058" s="1313"/>
      <c r="J2058" s="1345"/>
      <c r="K2058" s="1313"/>
      <c r="L2058" s="2773"/>
      <c r="M2058" s="1313"/>
      <c r="N2058" s="1345"/>
      <c r="O2058" s="1313"/>
      <c r="P2058" s="1313"/>
      <c r="Q2058" s="1307"/>
      <c r="R2058" s="1313"/>
      <c r="S2058" s="1313"/>
      <c r="T2058" s="1313"/>
      <c r="U2058" s="1313"/>
      <c r="V2058" s="2466"/>
      <c r="W2058" s="1904"/>
      <c r="X2058" s="2336"/>
      <c r="Y2058" s="1904"/>
      <c r="Z2058" s="2394"/>
      <c r="AA2058" s="1904"/>
      <c r="AB2058" s="1903"/>
      <c r="AC2058" s="1904"/>
      <c r="AD2058" s="1904"/>
      <c r="AE2058" s="1904"/>
      <c r="AF2058" s="1313"/>
      <c r="AG2058" s="1313"/>
      <c r="AH2058" s="1305"/>
      <c r="AI2058" s="1313"/>
      <c r="AJ2058" s="1313"/>
      <c r="AK2058" s="1313"/>
      <c r="AL2058" s="1313"/>
      <c r="AM2058" s="1313"/>
      <c r="AN2058" s="1905"/>
      <c r="AO2058" s="1345"/>
      <c r="AP2058" s="1313"/>
      <c r="AQ2058" s="1345"/>
      <c r="AR2058" s="1313"/>
      <c r="AS2058" s="1345"/>
      <c r="AT2058" s="1313"/>
      <c r="AU2058" s="1345"/>
      <c r="AV2058" s="1313"/>
      <c r="AW2058" s="1313"/>
      <c r="AX2058" s="1313"/>
      <c r="AY2058" s="1305"/>
      <c r="AZ2058" s="1313"/>
      <c r="BA2058" s="1313"/>
      <c r="BB2058" s="1313"/>
      <c r="BC2058" s="1313"/>
      <c r="BD2058" s="1313"/>
      <c r="BE2058" s="1903"/>
      <c r="BF2058" s="1904"/>
      <c r="BG2058" s="1903"/>
      <c r="BH2058" s="1904"/>
      <c r="BI2058" s="1903"/>
      <c r="BJ2058" s="1904"/>
      <c r="BK2058" s="1313"/>
      <c r="BL2058" s="1904"/>
      <c r="BM2058" s="1904"/>
      <c r="BN2058" s="1904"/>
      <c r="BO2058" s="1313"/>
      <c r="BP2058" s="1316">
        <f t="shared" si="809"/>
        <v>0</v>
      </c>
      <c r="BQ2058" s="1305"/>
    </row>
    <row r="2059" spans="1:69" ht="15" x14ac:dyDescent="0.25">
      <c r="A2059" s="1305"/>
      <c r="B2059" s="2050"/>
      <c r="C2059" s="1928"/>
      <c r="D2059" s="1313"/>
      <c r="E2059" s="1313"/>
      <c r="F2059" s="1931"/>
      <c r="G2059" s="1313"/>
      <c r="H2059" s="1345"/>
      <c r="I2059" s="1313"/>
      <c r="J2059" s="1345"/>
      <c r="K2059" s="1313"/>
      <c r="L2059" s="2773"/>
      <c r="M2059" s="1313"/>
      <c r="N2059" s="1345"/>
      <c r="O2059" s="1313"/>
      <c r="P2059" s="1313"/>
      <c r="Q2059" s="1307"/>
      <c r="R2059" s="1313"/>
      <c r="S2059" s="1313"/>
      <c r="T2059" s="1313"/>
      <c r="U2059" s="1313"/>
      <c r="V2059" s="2466"/>
      <c r="W2059" s="1904"/>
      <c r="X2059" s="2336"/>
      <c r="Y2059" s="1904"/>
      <c r="Z2059" s="2394"/>
      <c r="AA2059" s="1904"/>
      <c r="AB2059" s="1903"/>
      <c r="AC2059" s="1904"/>
      <c r="AD2059" s="1904"/>
      <c r="AE2059" s="1904"/>
      <c r="AF2059" s="1313"/>
      <c r="AG2059" s="1313"/>
      <c r="AH2059" s="1305"/>
      <c r="AI2059" s="1313"/>
      <c r="AJ2059" s="1313"/>
      <c r="AK2059" s="1313"/>
      <c r="AL2059" s="1313"/>
      <c r="AM2059" s="1313"/>
      <c r="AN2059" s="1905"/>
      <c r="AO2059" s="1345"/>
      <c r="AP2059" s="1313"/>
      <c r="AQ2059" s="1345"/>
      <c r="AR2059" s="1313"/>
      <c r="AS2059" s="1345"/>
      <c r="AT2059" s="1313"/>
      <c r="AU2059" s="1345"/>
      <c r="AV2059" s="1313"/>
      <c r="AW2059" s="1313"/>
      <c r="AX2059" s="1313"/>
      <c r="AY2059" s="1305"/>
      <c r="AZ2059" s="1313"/>
      <c r="BA2059" s="1313"/>
      <c r="BB2059" s="1313"/>
      <c r="BC2059" s="1313"/>
      <c r="BD2059" s="1313"/>
      <c r="BE2059" s="1903"/>
      <c r="BF2059" s="1904"/>
      <c r="BG2059" s="1903"/>
      <c r="BH2059" s="1904"/>
      <c r="BI2059" s="1903"/>
      <c r="BJ2059" s="1904"/>
      <c r="BK2059" s="1313"/>
      <c r="BL2059" s="1904"/>
      <c r="BM2059" s="1904"/>
      <c r="BN2059" s="1904"/>
      <c r="BO2059" s="1313"/>
      <c r="BP2059" s="1316">
        <f t="shared" si="809"/>
        <v>0</v>
      </c>
      <c r="BQ2059" s="1305"/>
    </row>
    <row r="2060" spans="1:69" ht="15" x14ac:dyDescent="0.25">
      <c r="A2060" s="1305"/>
      <c r="B2060" s="2050"/>
      <c r="C2060" s="1928"/>
      <c r="D2060" s="1313"/>
      <c r="E2060" s="1313"/>
      <c r="F2060" s="1931"/>
      <c r="G2060" s="1313"/>
      <c r="H2060" s="1345"/>
      <c r="I2060" s="1313"/>
      <c r="J2060" s="1345"/>
      <c r="K2060" s="1313"/>
      <c r="L2060" s="2773"/>
      <c r="M2060" s="1313"/>
      <c r="N2060" s="1345"/>
      <c r="O2060" s="1313"/>
      <c r="P2060" s="1313"/>
      <c r="Q2060" s="1307"/>
      <c r="R2060" s="1313"/>
      <c r="S2060" s="1313"/>
      <c r="T2060" s="1313"/>
      <c r="U2060" s="1313"/>
      <c r="V2060" s="2466"/>
      <c r="W2060" s="1904"/>
      <c r="X2060" s="2336"/>
      <c r="Y2060" s="1904"/>
      <c r="Z2060" s="2394"/>
      <c r="AA2060" s="1904"/>
      <c r="AB2060" s="1903"/>
      <c r="AC2060" s="1904"/>
      <c r="AD2060" s="1904"/>
      <c r="AE2060" s="1904"/>
      <c r="AF2060" s="1313"/>
      <c r="AG2060" s="1313"/>
      <c r="AH2060" s="1305"/>
      <c r="AI2060" s="1313"/>
      <c r="AJ2060" s="1313"/>
      <c r="AK2060" s="1313"/>
      <c r="AL2060" s="1313"/>
      <c r="AM2060" s="1313"/>
      <c r="AN2060" s="1905"/>
      <c r="AO2060" s="1345"/>
      <c r="AP2060" s="1313"/>
      <c r="AQ2060" s="1345"/>
      <c r="AR2060" s="1313"/>
      <c r="AS2060" s="1345"/>
      <c r="AT2060" s="1313"/>
      <c r="AU2060" s="1345"/>
      <c r="AV2060" s="1313"/>
      <c r="AW2060" s="1313"/>
      <c r="AX2060" s="1313"/>
      <c r="AY2060" s="1305"/>
      <c r="AZ2060" s="1313"/>
      <c r="BA2060" s="1313"/>
      <c r="BB2060" s="1313"/>
      <c r="BC2060" s="1313"/>
      <c r="BD2060" s="1313"/>
      <c r="BE2060" s="1903"/>
      <c r="BF2060" s="1904"/>
      <c r="BG2060" s="1903"/>
      <c r="BH2060" s="1904"/>
      <c r="BI2060" s="1903"/>
      <c r="BJ2060" s="1904"/>
      <c r="BK2060" s="1313"/>
      <c r="BL2060" s="1904"/>
      <c r="BM2060" s="1904"/>
      <c r="BN2060" s="1904"/>
      <c r="BO2060" s="1313"/>
      <c r="BP2060" s="1316">
        <f t="shared" si="809"/>
        <v>0</v>
      </c>
      <c r="BQ2060" s="1305"/>
    </row>
    <row r="2061" spans="1:69" ht="15" x14ac:dyDescent="0.25">
      <c r="A2061" s="1305"/>
      <c r="B2061" s="2050"/>
      <c r="C2061" s="1928"/>
      <c r="D2061" s="1313"/>
      <c r="E2061" s="1313"/>
      <c r="F2061" s="1931"/>
      <c r="G2061" s="1313"/>
      <c r="H2061" s="1345"/>
      <c r="I2061" s="1313"/>
      <c r="J2061" s="1345"/>
      <c r="K2061" s="1313"/>
      <c r="L2061" s="2773"/>
      <c r="M2061" s="1313"/>
      <c r="N2061" s="1345"/>
      <c r="O2061" s="1313"/>
      <c r="P2061" s="1313"/>
      <c r="Q2061" s="1307"/>
      <c r="R2061" s="1313"/>
      <c r="S2061" s="1313"/>
      <c r="T2061" s="1313"/>
      <c r="U2061" s="1313"/>
      <c r="V2061" s="2466"/>
      <c r="W2061" s="1904"/>
      <c r="X2061" s="2336"/>
      <c r="Y2061" s="1904"/>
      <c r="Z2061" s="2394"/>
      <c r="AA2061" s="1904"/>
      <c r="AB2061" s="1903"/>
      <c r="AC2061" s="1904"/>
      <c r="AD2061" s="1904"/>
      <c r="AE2061" s="1904"/>
      <c r="AF2061" s="1313"/>
      <c r="AG2061" s="1313"/>
      <c r="AH2061" s="1305"/>
      <c r="AI2061" s="1313"/>
      <c r="AJ2061" s="1313"/>
      <c r="AK2061" s="1313"/>
      <c r="AL2061" s="1313"/>
      <c r="AM2061" s="1313"/>
      <c r="AN2061" s="1905"/>
      <c r="AO2061" s="1345"/>
      <c r="AP2061" s="1313"/>
      <c r="AQ2061" s="1345"/>
      <c r="AR2061" s="1313"/>
      <c r="AS2061" s="1345"/>
      <c r="AT2061" s="1313"/>
      <c r="AU2061" s="1345"/>
      <c r="AV2061" s="1313"/>
      <c r="AW2061" s="1313"/>
      <c r="AX2061" s="1313"/>
      <c r="AY2061" s="1305"/>
      <c r="AZ2061" s="1313"/>
      <c r="BA2061" s="1313"/>
      <c r="BB2061" s="1313"/>
      <c r="BC2061" s="1313"/>
      <c r="BD2061" s="1313"/>
      <c r="BE2061" s="1903"/>
      <c r="BF2061" s="1904"/>
      <c r="BG2061" s="1903"/>
      <c r="BH2061" s="1904"/>
      <c r="BI2061" s="1903"/>
      <c r="BJ2061" s="1904"/>
      <c r="BK2061" s="1313"/>
      <c r="BL2061" s="1904"/>
      <c r="BM2061" s="1904"/>
      <c r="BN2061" s="1904"/>
      <c r="BO2061" s="1313"/>
      <c r="BP2061" s="1316">
        <f t="shared" si="809"/>
        <v>0</v>
      </c>
      <c r="BQ2061" s="1305"/>
    </row>
    <row r="2062" spans="1:69" ht="15" x14ac:dyDescent="0.25">
      <c r="A2062" s="1305"/>
      <c r="B2062" s="2050"/>
      <c r="C2062" s="1928"/>
      <c r="D2062" s="1313"/>
      <c r="E2062" s="1313"/>
      <c r="F2062" s="1931"/>
      <c r="G2062" s="1313"/>
      <c r="H2062" s="1345"/>
      <c r="I2062" s="1313"/>
      <c r="J2062" s="1345"/>
      <c r="K2062" s="1313"/>
      <c r="L2062" s="2773"/>
      <c r="M2062" s="1313"/>
      <c r="N2062" s="1345"/>
      <c r="O2062" s="1313"/>
      <c r="P2062" s="1313"/>
      <c r="Q2062" s="1307"/>
      <c r="R2062" s="1313"/>
      <c r="S2062" s="1313"/>
      <c r="T2062" s="1313"/>
      <c r="U2062" s="1313"/>
      <c r="V2062" s="2466"/>
      <c r="W2062" s="1904"/>
      <c r="X2062" s="2336"/>
      <c r="Y2062" s="1904"/>
      <c r="Z2062" s="2394"/>
      <c r="AA2062" s="1904"/>
      <c r="AB2062" s="1903"/>
      <c r="AC2062" s="1904"/>
      <c r="AD2062" s="1904"/>
      <c r="AE2062" s="1904"/>
      <c r="AF2062" s="1313"/>
      <c r="AG2062" s="1313"/>
      <c r="AH2062" s="1305"/>
      <c r="AI2062" s="1313"/>
      <c r="AJ2062" s="1313"/>
      <c r="AK2062" s="1313"/>
      <c r="AL2062" s="1313"/>
      <c r="AM2062" s="1313"/>
      <c r="AN2062" s="1905"/>
      <c r="AO2062" s="1345"/>
      <c r="AP2062" s="1313"/>
      <c r="AQ2062" s="1345"/>
      <c r="AR2062" s="1313"/>
      <c r="AS2062" s="1345"/>
      <c r="AT2062" s="1313"/>
      <c r="AU2062" s="1345"/>
      <c r="AV2062" s="1313"/>
      <c r="AW2062" s="1313"/>
      <c r="AX2062" s="1313"/>
      <c r="AY2062" s="1305"/>
      <c r="AZ2062" s="1313"/>
      <c r="BA2062" s="1313"/>
      <c r="BB2062" s="1313"/>
      <c r="BC2062" s="1313"/>
      <c r="BD2062" s="1313"/>
      <c r="BE2062" s="1903"/>
      <c r="BF2062" s="1904"/>
      <c r="BG2062" s="1903"/>
      <c r="BH2062" s="1904"/>
      <c r="BI2062" s="1903"/>
      <c r="BJ2062" s="1904"/>
      <c r="BK2062" s="1313"/>
      <c r="BL2062" s="1904"/>
      <c r="BM2062" s="1904"/>
      <c r="BN2062" s="1904"/>
      <c r="BO2062" s="1313"/>
      <c r="BP2062" s="1316">
        <f t="shared" si="809"/>
        <v>0</v>
      </c>
      <c r="BQ2062" s="1305"/>
    </row>
    <row r="2063" spans="1:69" ht="15" x14ac:dyDescent="0.25">
      <c r="A2063" s="1305"/>
      <c r="B2063" s="2050"/>
      <c r="C2063" s="1928"/>
      <c r="D2063" s="1313"/>
      <c r="E2063" s="1313"/>
      <c r="F2063" s="1931"/>
      <c r="G2063" s="1313"/>
      <c r="H2063" s="1345"/>
      <c r="I2063" s="1313"/>
      <c r="J2063" s="1345"/>
      <c r="K2063" s="1313"/>
      <c r="L2063" s="2773"/>
      <c r="M2063" s="1313"/>
      <c r="N2063" s="1345"/>
      <c r="O2063" s="1313"/>
      <c r="P2063" s="1313"/>
      <c r="Q2063" s="1307"/>
      <c r="R2063" s="1313"/>
      <c r="S2063" s="1313"/>
      <c r="T2063" s="1313"/>
      <c r="U2063" s="1313"/>
      <c r="V2063" s="2466"/>
      <c r="W2063" s="1904"/>
      <c r="X2063" s="2336"/>
      <c r="Y2063" s="1904"/>
      <c r="Z2063" s="2394"/>
      <c r="AA2063" s="1904"/>
      <c r="AB2063" s="1903"/>
      <c r="AC2063" s="1904"/>
      <c r="AD2063" s="1904"/>
      <c r="AE2063" s="1904"/>
      <c r="AF2063" s="1313"/>
      <c r="AG2063" s="1313"/>
      <c r="AH2063" s="1305"/>
      <c r="AI2063" s="1313"/>
      <c r="AJ2063" s="1313"/>
      <c r="AK2063" s="1313"/>
      <c r="AL2063" s="1313"/>
      <c r="AM2063" s="1313"/>
      <c r="AN2063" s="1905"/>
      <c r="AO2063" s="1345"/>
      <c r="AP2063" s="1313"/>
      <c r="AQ2063" s="1345"/>
      <c r="AR2063" s="1313"/>
      <c r="AS2063" s="1345"/>
      <c r="AT2063" s="1313"/>
      <c r="AU2063" s="1345"/>
      <c r="AV2063" s="1313"/>
      <c r="AW2063" s="1313"/>
      <c r="AX2063" s="1313"/>
      <c r="AY2063" s="1305"/>
      <c r="AZ2063" s="1313"/>
      <c r="BA2063" s="1313"/>
      <c r="BB2063" s="1313"/>
      <c r="BC2063" s="1313"/>
      <c r="BD2063" s="1313"/>
      <c r="BE2063" s="1903"/>
      <c r="BF2063" s="1904"/>
      <c r="BG2063" s="1903"/>
      <c r="BH2063" s="1904"/>
      <c r="BI2063" s="1903"/>
      <c r="BJ2063" s="1904"/>
      <c r="BK2063" s="1313"/>
      <c r="BL2063" s="1904"/>
      <c r="BM2063" s="1904"/>
      <c r="BN2063" s="1904"/>
      <c r="BO2063" s="1313"/>
      <c r="BP2063" s="1316">
        <f t="shared" si="809"/>
        <v>0</v>
      </c>
      <c r="BQ2063" s="1305"/>
    </row>
    <row r="2064" spans="1:69" ht="15" x14ac:dyDescent="0.25">
      <c r="A2064" s="1305"/>
      <c r="B2064" s="2050"/>
      <c r="C2064" s="1928"/>
      <c r="D2064" s="1313"/>
      <c r="E2064" s="1313"/>
      <c r="F2064" s="1931"/>
      <c r="G2064" s="1313"/>
      <c r="H2064" s="1345"/>
      <c r="I2064" s="1313"/>
      <c r="J2064" s="1345"/>
      <c r="K2064" s="1313"/>
      <c r="L2064" s="2773"/>
      <c r="M2064" s="1313"/>
      <c r="N2064" s="1345"/>
      <c r="O2064" s="1313"/>
      <c r="P2064" s="1313"/>
      <c r="Q2064" s="1307"/>
      <c r="R2064" s="1313"/>
      <c r="S2064" s="1313"/>
      <c r="T2064" s="1313"/>
      <c r="U2064" s="1313"/>
      <c r="V2064" s="2466"/>
      <c r="W2064" s="1904"/>
      <c r="X2064" s="2336"/>
      <c r="Y2064" s="1904"/>
      <c r="Z2064" s="2394"/>
      <c r="AA2064" s="1904"/>
      <c r="AB2064" s="1903"/>
      <c r="AC2064" s="1904"/>
      <c r="AD2064" s="1904"/>
      <c r="AE2064" s="1904"/>
      <c r="AF2064" s="1313"/>
      <c r="AG2064" s="1313"/>
      <c r="AH2064" s="1305"/>
      <c r="AI2064" s="1313"/>
      <c r="AJ2064" s="1313"/>
      <c r="AK2064" s="1313"/>
      <c r="AL2064" s="1313"/>
      <c r="AM2064" s="1313"/>
      <c r="AN2064" s="1905"/>
      <c r="AO2064" s="1345"/>
      <c r="AP2064" s="1313"/>
      <c r="AQ2064" s="1345"/>
      <c r="AR2064" s="1313"/>
      <c r="AS2064" s="1345"/>
      <c r="AT2064" s="1313"/>
      <c r="AU2064" s="1345"/>
      <c r="AV2064" s="1313"/>
      <c r="AW2064" s="1313"/>
      <c r="AX2064" s="1313"/>
      <c r="AY2064" s="1305"/>
      <c r="AZ2064" s="1313"/>
      <c r="BA2064" s="1313"/>
      <c r="BB2064" s="1313"/>
      <c r="BC2064" s="1313"/>
      <c r="BD2064" s="1313"/>
      <c r="BE2064" s="1903"/>
      <c r="BF2064" s="1904"/>
      <c r="BG2064" s="1903"/>
      <c r="BH2064" s="1904"/>
      <c r="BI2064" s="1903"/>
      <c r="BJ2064" s="1904"/>
      <c r="BK2064" s="1313"/>
      <c r="BL2064" s="1904"/>
      <c r="BM2064" s="1904"/>
      <c r="BN2064" s="1904"/>
      <c r="BO2064" s="1313"/>
      <c r="BP2064" s="1316">
        <f t="shared" si="809"/>
        <v>0</v>
      </c>
      <c r="BQ2064" s="1305"/>
    </row>
    <row r="2065" spans="1:69" ht="15" x14ac:dyDescent="0.25">
      <c r="A2065" s="1305"/>
      <c r="B2065" s="2050"/>
      <c r="C2065" s="1928"/>
      <c r="D2065" s="1313"/>
      <c r="E2065" s="1313"/>
      <c r="F2065" s="1931"/>
      <c r="G2065" s="1313"/>
      <c r="H2065" s="1345"/>
      <c r="I2065" s="1313"/>
      <c r="J2065" s="1345"/>
      <c r="K2065" s="1313"/>
      <c r="L2065" s="2773"/>
      <c r="M2065" s="1313"/>
      <c r="N2065" s="1345"/>
      <c r="O2065" s="1313"/>
      <c r="P2065" s="1313"/>
      <c r="Q2065" s="1307"/>
      <c r="R2065" s="1313"/>
      <c r="S2065" s="1313"/>
      <c r="T2065" s="1313"/>
      <c r="U2065" s="1313"/>
      <c r="V2065" s="2466"/>
      <c r="W2065" s="1904"/>
      <c r="X2065" s="2336"/>
      <c r="Y2065" s="1904"/>
      <c r="Z2065" s="2394"/>
      <c r="AA2065" s="1904"/>
      <c r="AB2065" s="1903"/>
      <c r="AC2065" s="1904"/>
      <c r="AD2065" s="1904"/>
      <c r="AE2065" s="1904"/>
      <c r="AF2065" s="1313"/>
      <c r="AG2065" s="1313"/>
      <c r="AH2065" s="1305"/>
      <c r="AI2065" s="1313"/>
      <c r="AJ2065" s="1313"/>
      <c r="AK2065" s="1313"/>
      <c r="AL2065" s="1313"/>
      <c r="AM2065" s="1313"/>
      <c r="AN2065" s="1905"/>
      <c r="AO2065" s="1345"/>
      <c r="AP2065" s="1313"/>
      <c r="AQ2065" s="1345"/>
      <c r="AR2065" s="1313"/>
      <c r="AS2065" s="1345"/>
      <c r="AT2065" s="1313"/>
      <c r="AU2065" s="1345"/>
      <c r="AV2065" s="1313"/>
      <c r="AW2065" s="1313"/>
      <c r="AX2065" s="1313"/>
      <c r="AY2065" s="1305"/>
      <c r="AZ2065" s="1313"/>
      <c r="BA2065" s="1313"/>
      <c r="BB2065" s="1313"/>
      <c r="BC2065" s="1313"/>
      <c r="BD2065" s="1313"/>
      <c r="BE2065" s="1903"/>
      <c r="BF2065" s="1904"/>
      <c r="BG2065" s="1903"/>
      <c r="BH2065" s="1904"/>
      <c r="BI2065" s="1903"/>
      <c r="BJ2065" s="1904"/>
      <c r="BK2065" s="1313"/>
      <c r="BL2065" s="1904"/>
      <c r="BM2065" s="1904"/>
      <c r="BN2065" s="1904"/>
      <c r="BO2065" s="1313"/>
      <c r="BP2065" s="1316">
        <f t="shared" si="809"/>
        <v>0</v>
      </c>
      <c r="BQ2065" s="1305"/>
    </row>
    <row r="2066" spans="1:69" ht="15" x14ac:dyDescent="0.25">
      <c r="A2066" s="1305"/>
      <c r="B2066" s="2050"/>
      <c r="C2066" s="1928"/>
      <c r="D2066" s="1313"/>
      <c r="E2066" s="1313"/>
      <c r="F2066" s="1931"/>
      <c r="G2066" s="1313"/>
      <c r="H2066" s="1345"/>
      <c r="I2066" s="1313"/>
      <c r="J2066" s="1345"/>
      <c r="K2066" s="1313"/>
      <c r="L2066" s="2773"/>
      <c r="M2066" s="1313"/>
      <c r="N2066" s="1345"/>
      <c r="O2066" s="1313"/>
      <c r="P2066" s="1313"/>
      <c r="Q2066" s="1307"/>
      <c r="R2066" s="1313"/>
      <c r="S2066" s="1313"/>
      <c r="T2066" s="1313"/>
      <c r="U2066" s="1313"/>
      <c r="V2066" s="2466"/>
      <c r="W2066" s="1904"/>
      <c r="X2066" s="2336"/>
      <c r="Y2066" s="1904"/>
      <c r="Z2066" s="2394"/>
      <c r="AA2066" s="1904"/>
      <c r="AB2066" s="1903"/>
      <c r="AC2066" s="1904"/>
      <c r="AD2066" s="1904"/>
      <c r="AE2066" s="1904"/>
      <c r="AF2066" s="1313"/>
      <c r="AG2066" s="1313"/>
      <c r="AH2066" s="1305"/>
      <c r="AI2066" s="1313"/>
      <c r="AJ2066" s="1313"/>
      <c r="AK2066" s="1313"/>
      <c r="AL2066" s="1313"/>
      <c r="AM2066" s="1313"/>
      <c r="AN2066" s="1905"/>
      <c r="AO2066" s="1345"/>
      <c r="AP2066" s="1313"/>
      <c r="AQ2066" s="1345"/>
      <c r="AR2066" s="1313"/>
      <c r="AS2066" s="1345"/>
      <c r="AT2066" s="1313"/>
      <c r="AU2066" s="1345"/>
      <c r="AV2066" s="1313"/>
      <c r="AW2066" s="1313"/>
      <c r="AX2066" s="1313"/>
      <c r="AY2066" s="1305"/>
      <c r="AZ2066" s="1313"/>
      <c r="BA2066" s="1313"/>
      <c r="BB2066" s="1313"/>
      <c r="BC2066" s="1313"/>
      <c r="BD2066" s="1313"/>
      <c r="BE2066" s="1903"/>
      <c r="BF2066" s="1904"/>
      <c r="BG2066" s="1903"/>
      <c r="BH2066" s="1904"/>
      <c r="BI2066" s="1903"/>
      <c r="BJ2066" s="1904"/>
      <c r="BK2066" s="1313"/>
      <c r="BL2066" s="1904"/>
      <c r="BM2066" s="1904"/>
      <c r="BN2066" s="1904"/>
      <c r="BO2066" s="1313"/>
      <c r="BP2066" s="1316">
        <f t="shared" si="809"/>
        <v>0</v>
      </c>
      <c r="BQ2066" s="1305"/>
    </row>
    <row r="2067" spans="1:69" ht="15" x14ac:dyDescent="0.25">
      <c r="A2067" s="1305"/>
      <c r="B2067" s="2050"/>
      <c r="C2067" s="1928"/>
      <c r="D2067" s="1313"/>
      <c r="E2067" s="1313"/>
      <c r="F2067" s="1931"/>
      <c r="G2067" s="1313"/>
      <c r="H2067" s="1345"/>
      <c r="I2067" s="1313"/>
      <c r="J2067" s="1345"/>
      <c r="K2067" s="1313"/>
      <c r="L2067" s="2773"/>
      <c r="M2067" s="1313"/>
      <c r="N2067" s="1345"/>
      <c r="O2067" s="1313"/>
      <c r="P2067" s="1313"/>
      <c r="Q2067" s="1307"/>
      <c r="R2067" s="1313"/>
      <c r="S2067" s="1313"/>
      <c r="T2067" s="1313"/>
      <c r="U2067" s="1313"/>
      <c r="V2067" s="2466"/>
      <c r="W2067" s="1904"/>
      <c r="X2067" s="2336"/>
      <c r="Y2067" s="1904"/>
      <c r="Z2067" s="2394"/>
      <c r="AA2067" s="1904"/>
      <c r="AB2067" s="1903"/>
      <c r="AC2067" s="1904"/>
      <c r="AD2067" s="1904"/>
      <c r="AE2067" s="1904"/>
      <c r="AF2067" s="1313"/>
      <c r="AG2067" s="1313"/>
      <c r="AH2067" s="1305"/>
      <c r="AI2067" s="1313"/>
      <c r="AJ2067" s="1313"/>
      <c r="AK2067" s="1313"/>
      <c r="AL2067" s="1313"/>
      <c r="AM2067" s="1313"/>
      <c r="AN2067" s="1905"/>
      <c r="AO2067" s="1345"/>
      <c r="AP2067" s="1313"/>
      <c r="AQ2067" s="1345"/>
      <c r="AR2067" s="1313"/>
      <c r="AS2067" s="1345"/>
      <c r="AT2067" s="1313"/>
      <c r="AU2067" s="1345"/>
      <c r="AV2067" s="1313"/>
      <c r="AW2067" s="1313"/>
      <c r="AX2067" s="1313"/>
      <c r="AY2067" s="1305"/>
      <c r="AZ2067" s="1313"/>
      <c r="BA2067" s="1313"/>
      <c r="BB2067" s="1313"/>
      <c r="BC2067" s="1313"/>
      <c r="BD2067" s="1313"/>
      <c r="BE2067" s="1903"/>
      <c r="BF2067" s="1904"/>
      <c r="BG2067" s="1903"/>
      <c r="BH2067" s="1904"/>
      <c r="BI2067" s="1903"/>
      <c r="BJ2067" s="1904"/>
      <c r="BK2067" s="1313"/>
      <c r="BL2067" s="1904"/>
      <c r="BM2067" s="1904"/>
      <c r="BN2067" s="1904"/>
      <c r="BO2067" s="1313"/>
      <c r="BP2067" s="1316">
        <f t="shared" si="809"/>
        <v>0</v>
      </c>
      <c r="BQ2067" s="1305"/>
    </row>
    <row r="2068" spans="1:69" ht="15" x14ac:dyDescent="0.25">
      <c r="A2068" s="1305"/>
      <c r="B2068" s="2050"/>
      <c r="C2068" s="1928"/>
      <c r="D2068" s="1313"/>
      <c r="E2068" s="1313"/>
      <c r="F2068" s="1931"/>
      <c r="G2068" s="1313"/>
      <c r="H2068" s="1345"/>
      <c r="I2068" s="1313"/>
      <c r="J2068" s="1345"/>
      <c r="K2068" s="1313"/>
      <c r="L2068" s="2773"/>
      <c r="M2068" s="1313"/>
      <c r="N2068" s="1345"/>
      <c r="O2068" s="1313"/>
      <c r="P2068" s="1313"/>
      <c r="Q2068" s="1307"/>
      <c r="R2068" s="1313"/>
      <c r="S2068" s="1313"/>
      <c r="T2068" s="1313"/>
      <c r="U2068" s="1313"/>
      <c r="V2068" s="2466"/>
      <c r="W2068" s="1904"/>
      <c r="X2068" s="2336"/>
      <c r="Y2068" s="1904"/>
      <c r="Z2068" s="2394"/>
      <c r="AA2068" s="1904"/>
      <c r="AB2068" s="1903"/>
      <c r="AC2068" s="1904"/>
      <c r="AD2068" s="1904"/>
      <c r="AE2068" s="1904"/>
      <c r="AF2068" s="1313"/>
      <c r="AG2068" s="1313"/>
      <c r="AH2068" s="1305"/>
      <c r="AI2068" s="1313"/>
      <c r="AJ2068" s="1313"/>
      <c r="AK2068" s="1313"/>
      <c r="AL2068" s="1313"/>
      <c r="AM2068" s="1313"/>
      <c r="AN2068" s="1905"/>
      <c r="AO2068" s="1345"/>
      <c r="AP2068" s="1313"/>
      <c r="AQ2068" s="1345"/>
      <c r="AR2068" s="1313"/>
      <c r="AS2068" s="1345"/>
      <c r="AT2068" s="1313"/>
      <c r="AU2068" s="1345"/>
      <c r="AV2068" s="1313"/>
      <c r="AW2068" s="1313"/>
      <c r="AX2068" s="1313"/>
      <c r="AY2068" s="1305"/>
      <c r="AZ2068" s="1313"/>
      <c r="BA2068" s="1313"/>
      <c r="BB2068" s="1313"/>
      <c r="BC2068" s="1313"/>
      <c r="BD2068" s="1313"/>
      <c r="BE2068" s="1903"/>
      <c r="BF2068" s="1904"/>
      <c r="BG2068" s="1903"/>
      <c r="BH2068" s="1904"/>
      <c r="BI2068" s="1903"/>
      <c r="BJ2068" s="1904"/>
      <c r="BK2068" s="1313"/>
      <c r="BL2068" s="1904"/>
      <c r="BM2068" s="1904"/>
      <c r="BN2068" s="1904"/>
      <c r="BO2068" s="1313"/>
      <c r="BP2068" s="1316">
        <f t="shared" si="809"/>
        <v>0</v>
      </c>
      <c r="BQ2068" s="1305"/>
    </row>
    <row r="2069" spans="1:69" ht="15" x14ac:dyDescent="0.25">
      <c r="A2069" s="1305"/>
      <c r="B2069" s="2050"/>
      <c r="C2069" s="1928"/>
      <c r="D2069" s="1313"/>
      <c r="E2069" s="1313"/>
      <c r="F2069" s="1931"/>
      <c r="G2069" s="1313"/>
      <c r="H2069" s="1345"/>
      <c r="I2069" s="1313"/>
      <c r="J2069" s="1345"/>
      <c r="K2069" s="1313"/>
      <c r="L2069" s="2773"/>
      <c r="M2069" s="1313"/>
      <c r="N2069" s="1345"/>
      <c r="O2069" s="1313"/>
      <c r="P2069" s="1313"/>
      <c r="Q2069" s="1307"/>
      <c r="R2069" s="1313"/>
      <c r="S2069" s="1313"/>
      <c r="T2069" s="1313"/>
      <c r="U2069" s="1313"/>
      <c r="V2069" s="2466"/>
      <c r="W2069" s="1904"/>
      <c r="X2069" s="2336"/>
      <c r="Y2069" s="1904"/>
      <c r="Z2069" s="2394"/>
      <c r="AA2069" s="1904"/>
      <c r="AB2069" s="1903"/>
      <c r="AC2069" s="1904"/>
      <c r="AD2069" s="1904"/>
      <c r="AE2069" s="1904"/>
      <c r="AF2069" s="1313"/>
      <c r="AG2069" s="1313"/>
      <c r="AH2069" s="1305"/>
      <c r="AI2069" s="1313"/>
      <c r="AJ2069" s="1313"/>
      <c r="AK2069" s="1313"/>
      <c r="AL2069" s="1313"/>
      <c r="AM2069" s="1313"/>
      <c r="AN2069" s="1905"/>
      <c r="AO2069" s="1345"/>
      <c r="AP2069" s="1313"/>
      <c r="AQ2069" s="1345"/>
      <c r="AR2069" s="1313"/>
      <c r="AS2069" s="1345"/>
      <c r="AT2069" s="1313"/>
      <c r="AU2069" s="1345"/>
      <c r="AV2069" s="1313"/>
      <c r="AW2069" s="1313"/>
      <c r="AX2069" s="1313"/>
      <c r="AY2069" s="1305"/>
      <c r="AZ2069" s="1313"/>
      <c r="BA2069" s="1313"/>
      <c r="BB2069" s="1313"/>
      <c r="BC2069" s="1313"/>
      <c r="BD2069" s="1313"/>
      <c r="BE2069" s="1903"/>
      <c r="BF2069" s="1904"/>
      <c r="BG2069" s="1903"/>
      <c r="BH2069" s="1904"/>
      <c r="BI2069" s="1903"/>
      <c r="BJ2069" s="1904"/>
      <c r="BK2069" s="1313"/>
      <c r="BL2069" s="1904"/>
      <c r="BM2069" s="1904"/>
      <c r="BN2069" s="1904"/>
      <c r="BO2069" s="1313"/>
      <c r="BP2069" s="1316">
        <f t="shared" si="809"/>
        <v>0</v>
      </c>
      <c r="BQ2069" s="1305"/>
    </row>
    <row r="2070" spans="1:69" ht="15" x14ac:dyDescent="0.25">
      <c r="A2070" s="1305"/>
      <c r="B2070" s="2050"/>
      <c r="C2070" s="1928"/>
      <c r="D2070" s="1313"/>
      <c r="E2070" s="1313"/>
      <c r="F2070" s="1931"/>
      <c r="G2070" s="1313"/>
      <c r="H2070" s="1345"/>
      <c r="I2070" s="1313"/>
      <c r="J2070" s="1345"/>
      <c r="K2070" s="1313"/>
      <c r="L2070" s="2773"/>
      <c r="M2070" s="1313"/>
      <c r="N2070" s="1345"/>
      <c r="O2070" s="1313"/>
      <c r="P2070" s="1313"/>
      <c r="Q2070" s="1307"/>
      <c r="R2070" s="1313"/>
      <c r="S2070" s="1313"/>
      <c r="T2070" s="1313"/>
      <c r="U2070" s="1313"/>
      <c r="V2070" s="2466"/>
      <c r="W2070" s="1904"/>
      <c r="X2070" s="2336"/>
      <c r="Y2070" s="1904"/>
      <c r="Z2070" s="2394"/>
      <c r="AA2070" s="1904"/>
      <c r="AB2070" s="1903"/>
      <c r="AC2070" s="1904"/>
      <c r="AD2070" s="1904"/>
      <c r="AE2070" s="1904"/>
      <c r="AF2070" s="1313"/>
      <c r="AG2070" s="1313"/>
      <c r="AH2070" s="1305"/>
      <c r="AI2070" s="1313"/>
      <c r="AJ2070" s="1313"/>
      <c r="AK2070" s="1313"/>
      <c r="AL2070" s="1313"/>
      <c r="AM2070" s="1313"/>
      <c r="AN2070" s="1905"/>
      <c r="AO2070" s="1345"/>
      <c r="AP2070" s="1313"/>
      <c r="AQ2070" s="1345"/>
      <c r="AR2070" s="1313"/>
      <c r="AS2070" s="1345"/>
      <c r="AT2070" s="1313"/>
      <c r="AU2070" s="1345"/>
      <c r="AV2070" s="1313"/>
      <c r="AW2070" s="1313"/>
      <c r="AX2070" s="1313"/>
      <c r="AY2070" s="1305"/>
      <c r="AZ2070" s="1313"/>
      <c r="BA2070" s="1313"/>
      <c r="BB2070" s="1313"/>
      <c r="BC2070" s="1313"/>
      <c r="BD2070" s="1313"/>
      <c r="BE2070" s="1903"/>
      <c r="BF2070" s="1904"/>
      <c r="BG2070" s="1903"/>
      <c r="BH2070" s="1904"/>
      <c r="BI2070" s="1903"/>
      <c r="BJ2070" s="1904"/>
      <c r="BK2070" s="1313"/>
      <c r="BL2070" s="1904"/>
      <c r="BM2070" s="1904"/>
      <c r="BN2070" s="1904"/>
      <c r="BO2070" s="1313"/>
      <c r="BP2070" s="1316">
        <f t="shared" si="809"/>
        <v>0</v>
      </c>
      <c r="BQ2070" s="1305"/>
    </row>
    <row r="2071" spans="1:69" ht="15" x14ac:dyDescent="0.25">
      <c r="A2071" s="1305"/>
      <c r="B2071" s="2050"/>
      <c r="C2071" s="1928"/>
      <c r="D2071" s="1313"/>
      <c r="E2071" s="1313"/>
      <c r="F2071" s="1931"/>
      <c r="G2071" s="1313"/>
      <c r="H2071" s="1345"/>
      <c r="I2071" s="1313"/>
      <c r="J2071" s="1345"/>
      <c r="K2071" s="1313"/>
      <c r="L2071" s="2773"/>
      <c r="M2071" s="1313"/>
      <c r="N2071" s="1345"/>
      <c r="O2071" s="1313"/>
      <c r="P2071" s="1313"/>
      <c r="Q2071" s="1307"/>
      <c r="R2071" s="1313"/>
      <c r="S2071" s="1313"/>
      <c r="T2071" s="1313"/>
      <c r="U2071" s="1313"/>
      <c r="V2071" s="2466"/>
      <c r="W2071" s="1904"/>
      <c r="X2071" s="2336"/>
      <c r="Y2071" s="1904"/>
      <c r="Z2071" s="2394"/>
      <c r="AA2071" s="1904"/>
      <c r="AB2071" s="1903"/>
      <c r="AC2071" s="1904"/>
      <c r="AD2071" s="1904"/>
      <c r="AE2071" s="1904"/>
      <c r="AF2071" s="1313"/>
      <c r="AG2071" s="1313"/>
      <c r="AH2071" s="1305"/>
      <c r="AI2071" s="1313"/>
      <c r="AJ2071" s="1313"/>
      <c r="AK2071" s="1313"/>
      <c r="AL2071" s="1313"/>
      <c r="AM2071" s="1313"/>
      <c r="AN2071" s="1905"/>
      <c r="AO2071" s="1345"/>
      <c r="AP2071" s="1313"/>
      <c r="AQ2071" s="1345"/>
      <c r="AR2071" s="1313"/>
      <c r="AS2071" s="1345"/>
      <c r="AT2071" s="1313"/>
      <c r="AU2071" s="1345"/>
      <c r="AV2071" s="1313"/>
      <c r="AW2071" s="1313"/>
      <c r="AX2071" s="1313"/>
      <c r="AY2071" s="1305"/>
      <c r="AZ2071" s="1313"/>
      <c r="BA2071" s="1313"/>
      <c r="BB2071" s="1313"/>
      <c r="BC2071" s="1313"/>
      <c r="BD2071" s="1313"/>
      <c r="BE2071" s="1903"/>
      <c r="BF2071" s="1904"/>
      <c r="BG2071" s="1903"/>
      <c r="BH2071" s="1904"/>
      <c r="BI2071" s="1903"/>
      <c r="BJ2071" s="1904"/>
      <c r="BK2071" s="1313"/>
      <c r="BL2071" s="1904"/>
      <c r="BM2071" s="1904"/>
      <c r="BN2071" s="1904"/>
      <c r="BO2071" s="1313"/>
      <c r="BP2071" s="1316">
        <f t="shared" si="809"/>
        <v>0</v>
      </c>
      <c r="BQ2071" s="1305"/>
    </row>
    <row r="2072" spans="1:69" ht="15" x14ac:dyDescent="0.25">
      <c r="A2072" s="1305"/>
      <c r="B2072" s="2050"/>
      <c r="C2072" s="1928"/>
      <c r="D2072" s="1313"/>
      <c r="E2072" s="1313"/>
      <c r="F2072" s="1931"/>
      <c r="G2072" s="1313"/>
      <c r="H2072" s="1345"/>
      <c r="I2072" s="1313"/>
      <c r="J2072" s="1345"/>
      <c r="K2072" s="1313"/>
      <c r="L2072" s="2773"/>
      <c r="M2072" s="1313"/>
      <c r="N2072" s="1345"/>
      <c r="O2072" s="1313"/>
      <c r="P2072" s="1313"/>
      <c r="Q2072" s="1307"/>
      <c r="R2072" s="1313"/>
      <c r="S2072" s="1313"/>
      <c r="T2072" s="1313"/>
      <c r="U2072" s="1313"/>
      <c r="V2072" s="2466"/>
      <c r="W2072" s="1904"/>
      <c r="X2072" s="2336"/>
      <c r="Y2072" s="1904"/>
      <c r="Z2072" s="2394"/>
      <c r="AA2072" s="1904"/>
      <c r="AB2072" s="1903"/>
      <c r="AC2072" s="1904"/>
      <c r="AD2072" s="1904"/>
      <c r="AE2072" s="1904"/>
      <c r="AF2072" s="1313"/>
      <c r="AG2072" s="1313"/>
      <c r="AH2072" s="1305"/>
      <c r="AI2072" s="1313"/>
      <c r="AJ2072" s="1313"/>
      <c r="AK2072" s="1313"/>
      <c r="AL2072" s="1313"/>
      <c r="AM2072" s="1313"/>
      <c r="AN2072" s="1905"/>
      <c r="AO2072" s="1345"/>
      <c r="AP2072" s="1313"/>
      <c r="AQ2072" s="1345"/>
      <c r="AR2072" s="1313"/>
      <c r="AS2072" s="1345"/>
      <c r="AT2072" s="1313"/>
      <c r="AU2072" s="1345"/>
      <c r="AV2072" s="1313"/>
      <c r="AW2072" s="1313"/>
      <c r="AX2072" s="1313"/>
      <c r="AY2072" s="1305"/>
      <c r="AZ2072" s="1313"/>
      <c r="BA2072" s="1313"/>
      <c r="BB2072" s="1313"/>
      <c r="BC2072" s="1313"/>
      <c r="BD2072" s="1313"/>
      <c r="BE2072" s="1903"/>
      <c r="BF2072" s="1904"/>
      <c r="BG2072" s="1903"/>
      <c r="BH2072" s="1904"/>
      <c r="BI2072" s="1903"/>
      <c r="BJ2072" s="1904"/>
      <c r="BK2072" s="1313"/>
      <c r="BL2072" s="1904"/>
      <c r="BM2072" s="1904"/>
      <c r="BN2072" s="1904"/>
      <c r="BO2072" s="1313"/>
      <c r="BP2072" s="1316">
        <f t="shared" si="809"/>
        <v>0</v>
      </c>
      <c r="BQ2072" s="1305"/>
    </row>
    <row r="2073" spans="1:69" ht="15" x14ac:dyDescent="0.25">
      <c r="A2073" s="1305"/>
      <c r="B2073" s="2050"/>
      <c r="C2073" s="1928"/>
      <c r="D2073" s="1313"/>
      <c r="E2073" s="1313"/>
      <c r="F2073" s="1931"/>
      <c r="G2073" s="1313"/>
      <c r="H2073" s="1345"/>
      <c r="I2073" s="1313"/>
      <c r="J2073" s="1345"/>
      <c r="K2073" s="1313"/>
      <c r="L2073" s="2773"/>
      <c r="M2073" s="1313"/>
      <c r="N2073" s="1345"/>
      <c r="O2073" s="1313"/>
      <c r="P2073" s="1313"/>
      <c r="Q2073" s="1307"/>
      <c r="R2073" s="1313"/>
      <c r="S2073" s="1313"/>
      <c r="T2073" s="1313"/>
      <c r="U2073" s="1313"/>
      <c r="V2073" s="2466"/>
      <c r="W2073" s="1904"/>
      <c r="X2073" s="2336"/>
      <c r="Y2073" s="1904"/>
      <c r="Z2073" s="2394"/>
      <c r="AA2073" s="1904"/>
      <c r="AB2073" s="1903"/>
      <c r="AC2073" s="1904"/>
      <c r="AD2073" s="1904"/>
      <c r="AE2073" s="1904"/>
      <c r="AF2073" s="1313"/>
      <c r="AG2073" s="1313"/>
      <c r="AH2073" s="1305"/>
      <c r="AI2073" s="1313"/>
      <c r="AJ2073" s="1313"/>
      <c r="AK2073" s="1313"/>
      <c r="AL2073" s="1313"/>
      <c r="AM2073" s="1313"/>
      <c r="AN2073" s="1905"/>
      <c r="AO2073" s="1345"/>
      <c r="AP2073" s="1313"/>
      <c r="AQ2073" s="1345"/>
      <c r="AR2073" s="1313"/>
      <c r="AS2073" s="1345"/>
      <c r="AT2073" s="1313"/>
      <c r="AU2073" s="1345"/>
      <c r="AV2073" s="1313"/>
      <c r="AW2073" s="1313"/>
      <c r="AX2073" s="1313"/>
      <c r="AY2073" s="1305"/>
      <c r="AZ2073" s="1313"/>
      <c r="BA2073" s="1313"/>
      <c r="BB2073" s="1313"/>
      <c r="BC2073" s="1313"/>
      <c r="BD2073" s="1313"/>
      <c r="BE2073" s="1903"/>
      <c r="BF2073" s="1904"/>
      <c r="BG2073" s="1903"/>
      <c r="BH2073" s="1904"/>
      <c r="BI2073" s="1903"/>
      <c r="BJ2073" s="1904"/>
      <c r="BK2073" s="1313"/>
      <c r="BL2073" s="1904"/>
      <c r="BM2073" s="1904"/>
      <c r="BN2073" s="1904"/>
      <c r="BO2073" s="1313"/>
      <c r="BP2073" s="1316">
        <f t="shared" si="809"/>
        <v>0</v>
      </c>
      <c r="BQ2073" s="1305"/>
    </row>
    <row r="2074" spans="1:69" ht="15" x14ac:dyDescent="0.25">
      <c r="A2074" s="1305"/>
      <c r="B2074" s="2050"/>
      <c r="C2074" s="1928"/>
      <c r="D2074" s="1313"/>
      <c r="E2074" s="1313"/>
      <c r="F2074" s="1931"/>
      <c r="G2074" s="1313"/>
      <c r="H2074" s="1345"/>
      <c r="I2074" s="1313"/>
      <c r="J2074" s="1345"/>
      <c r="K2074" s="1313"/>
      <c r="L2074" s="2773"/>
      <c r="M2074" s="1313"/>
      <c r="N2074" s="1345"/>
      <c r="O2074" s="1313"/>
      <c r="P2074" s="1313"/>
      <c r="Q2074" s="1307"/>
      <c r="R2074" s="1313"/>
      <c r="S2074" s="1313"/>
      <c r="T2074" s="1313"/>
      <c r="U2074" s="1313"/>
      <c r="V2074" s="2466"/>
      <c r="W2074" s="1904"/>
      <c r="X2074" s="2336"/>
      <c r="Y2074" s="1904"/>
      <c r="Z2074" s="2394"/>
      <c r="AA2074" s="1904"/>
      <c r="AB2074" s="1903"/>
      <c r="AC2074" s="1904"/>
      <c r="AD2074" s="1904"/>
      <c r="AE2074" s="1904"/>
      <c r="AF2074" s="1313"/>
      <c r="AG2074" s="1313"/>
      <c r="AH2074" s="1305"/>
      <c r="AI2074" s="1313"/>
      <c r="AJ2074" s="1313"/>
      <c r="AK2074" s="1313"/>
      <c r="AL2074" s="1313"/>
      <c r="AM2074" s="1313"/>
      <c r="AN2074" s="1905"/>
      <c r="AO2074" s="1345"/>
      <c r="AP2074" s="1313"/>
      <c r="AQ2074" s="1345"/>
      <c r="AR2074" s="1313"/>
      <c r="AS2074" s="1345"/>
      <c r="AT2074" s="1313"/>
      <c r="AU2074" s="1345"/>
      <c r="AV2074" s="1313"/>
      <c r="AW2074" s="1313"/>
      <c r="AX2074" s="1313"/>
      <c r="AY2074" s="1305"/>
      <c r="AZ2074" s="1313"/>
      <c r="BA2074" s="1313"/>
      <c r="BB2074" s="1313"/>
      <c r="BC2074" s="1313"/>
      <c r="BD2074" s="1313"/>
      <c r="BE2074" s="1903"/>
      <c r="BF2074" s="1904"/>
      <c r="BG2074" s="1903"/>
      <c r="BH2074" s="1904"/>
      <c r="BI2074" s="1903"/>
      <c r="BJ2074" s="1904"/>
      <c r="BK2074" s="1313"/>
      <c r="BL2074" s="1904"/>
      <c r="BM2074" s="1904"/>
      <c r="BN2074" s="1904"/>
      <c r="BO2074" s="1313"/>
      <c r="BP2074" s="1316">
        <f t="shared" si="809"/>
        <v>0</v>
      </c>
      <c r="BQ2074" s="1305"/>
    </row>
    <row r="2075" spans="1:69" ht="15" x14ac:dyDescent="0.25">
      <c r="A2075" s="1305"/>
      <c r="B2075" s="2050"/>
      <c r="C2075" s="1928"/>
      <c r="D2075" s="1313"/>
      <c r="E2075" s="1313"/>
      <c r="F2075" s="1931"/>
      <c r="G2075" s="1313"/>
      <c r="H2075" s="1345"/>
      <c r="I2075" s="1313"/>
      <c r="J2075" s="1345"/>
      <c r="K2075" s="1313"/>
      <c r="L2075" s="2773"/>
      <c r="M2075" s="1313"/>
      <c r="N2075" s="1345"/>
      <c r="O2075" s="1313"/>
      <c r="P2075" s="1313"/>
      <c r="Q2075" s="1307"/>
      <c r="R2075" s="1313"/>
      <c r="S2075" s="1313"/>
      <c r="T2075" s="1313"/>
      <c r="U2075" s="1313"/>
      <c r="V2075" s="2466"/>
      <c r="W2075" s="1904"/>
      <c r="X2075" s="2336"/>
      <c r="Y2075" s="1904"/>
      <c r="Z2075" s="2394"/>
      <c r="AA2075" s="1904"/>
      <c r="AB2075" s="1903"/>
      <c r="AC2075" s="1904"/>
      <c r="AD2075" s="1904"/>
      <c r="AE2075" s="1904"/>
      <c r="AF2075" s="1313"/>
      <c r="AG2075" s="1313"/>
      <c r="AH2075" s="1305"/>
      <c r="AI2075" s="1313"/>
      <c r="AJ2075" s="1313"/>
      <c r="AK2075" s="1313"/>
      <c r="AL2075" s="1313"/>
      <c r="AM2075" s="1313"/>
      <c r="AN2075" s="1905"/>
      <c r="AO2075" s="1345"/>
      <c r="AP2075" s="1313"/>
      <c r="AQ2075" s="1345"/>
      <c r="AR2075" s="1313"/>
      <c r="AS2075" s="1345"/>
      <c r="AT2075" s="1313"/>
      <c r="AU2075" s="1345"/>
      <c r="AV2075" s="1313"/>
      <c r="AW2075" s="1313"/>
      <c r="AX2075" s="1313"/>
      <c r="AY2075" s="1305"/>
      <c r="AZ2075" s="1313"/>
      <c r="BA2075" s="1313"/>
      <c r="BB2075" s="1313"/>
      <c r="BC2075" s="1313"/>
      <c r="BD2075" s="1313"/>
      <c r="BE2075" s="1903"/>
      <c r="BF2075" s="1904"/>
      <c r="BG2075" s="1903"/>
      <c r="BH2075" s="1904"/>
      <c r="BI2075" s="1903"/>
      <c r="BJ2075" s="1904"/>
      <c r="BK2075" s="1313"/>
      <c r="BL2075" s="1904"/>
      <c r="BM2075" s="1904"/>
      <c r="BN2075" s="1904"/>
      <c r="BO2075" s="1313"/>
      <c r="BP2075" s="1316">
        <f t="shared" si="809"/>
        <v>0</v>
      </c>
      <c r="BQ2075" s="1305"/>
    </row>
    <row r="2076" spans="1:69" ht="15" x14ac:dyDescent="0.25">
      <c r="A2076" s="1305"/>
      <c r="B2076" s="2050"/>
      <c r="C2076" s="1928"/>
      <c r="D2076" s="1313"/>
      <c r="E2076" s="1313"/>
      <c r="F2076" s="1931"/>
      <c r="G2076" s="1313"/>
      <c r="H2076" s="1345"/>
      <c r="I2076" s="1313"/>
      <c r="J2076" s="1345"/>
      <c r="K2076" s="1313"/>
      <c r="L2076" s="2773"/>
      <c r="M2076" s="1313"/>
      <c r="N2076" s="1345"/>
      <c r="O2076" s="1313"/>
      <c r="P2076" s="1313"/>
      <c r="Q2076" s="1307"/>
      <c r="R2076" s="1313"/>
      <c r="S2076" s="1313"/>
      <c r="T2076" s="1313"/>
      <c r="U2076" s="1313"/>
      <c r="V2076" s="2466"/>
      <c r="W2076" s="1904"/>
      <c r="X2076" s="2336"/>
      <c r="Y2076" s="1904"/>
      <c r="Z2076" s="2394"/>
      <c r="AA2076" s="1904"/>
      <c r="AB2076" s="1903"/>
      <c r="AC2076" s="1904"/>
      <c r="AD2076" s="1904"/>
      <c r="AE2076" s="1904"/>
      <c r="AF2076" s="1313"/>
      <c r="AG2076" s="1313"/>
      <c r="AH2076" s="1305"/>
      <c r="AI2076" s="1313"/>
      <c r="AJ2076" s="1313"/>
      <c r="AK2076" s="1313"/>
      <c r="AL2076" s="1313"/>
      <c r="AM2076" s="1313"/>
      <c r="AN2076" s="1905"/>
      <c r="AO2076" s="1345"/>
      <c r="AP2076" s="1313"/>
      <c r="AQ2076" s="1345"/>
      <c r="AR2076" s="1313"/>
      <c r="AS2076" s="1345"/>
      <c r="AT2076" s="1313"/>
      <c r="AU2076" s="1345"/>
      <c r="AV2076" s="1313"/>
      <c r="AW2076" s="1313"/>
      <c r="AX2076" s="1313"/>
      <c r="AY2076" s="1305"/>
      <c r="AZ2076" s="1313"/>
      <c r="BA2076" s="1313"/>
      <c r="BB2076" s="1313"/>
      <c r="BC2076" s="1313"/>
      <c r="BD2076" s="1313"/>
      <c r="BE2076" s="1903"/>
      <c r="BF2076" s="1904"/>
      <c r="BG2076" s="1903"/>
      <c r="BH2076" s="1904"/>
      <c r="BI2076" s="1903"/>
      <c r="BJ2076" s="1904"/>
      <c r="BK2076" s="1313"/>
      <c r="BL2076" s="1904"/>
      <c r="BM2076" s="1904"/>
      <c r="BN2076" s="1904"/>
      <c r="BO2076" s="1313"/>
      <c r="BP2076" s="1316">
        <f t="shared" si="809"/>
        <v>0</v>
      </c>
      <c r="BQ2076" s="1305"/>
    </row>
    <row r="2077" spans="1:69" ht="15" x14ac:dyDescent="0.25">
      <c r="A2077" s="1305"/>
      <c r="B2077" s="2050"/>
      <c r="C2077" s="1928"/>
      <c r="D2077" s="1313"/>
      <c r="E2077" s="1313"/>
      <c r="F2077" s="1931"/>
      <c r="G2077" s="1313"/>
      <c r="H2077" s="1345"/>
      <c r="I2077" s="1313"/>
      <c r="J2077" s="1345"/>
      <c r="K2077" s="1313"/>
      <c r="L2077" s="2773"/>
      <c r="M2077" s="1313"/>
      <c r="N2077" s="1345"/>
      <c r="O2077" s="1313"/>
      <c r="P2077" s="1313"/>
      <c r="Q2077" s="1307"/>
      <c r="R2077" s="1313"/>
      <c r="S2077" s="1313"/>
      <c r="T2077" s="1313"/>
      <c r="U2077" s="1313"/>
      <c r="V2077" s="2466"/>
      <c r="W2077" s="1904"/>
      <c r="X2077" s="2336"/>
      <c r="Y2077" s="1904"/>
      <c r="Z2077" s="2394"/>
      <c r="AA2077" s="1904"/>
      <c r="AB2077" s="1903"/>
      <c r="AC2077" s="1904"/>
      <c r="AD2077" s="1904"/>
      <c r="AE2077" s="1904"/>
      <c r="AF2077" s="1313"/>
      <c r="AG2077" s="1313"/>
      <c r="AH2077" s="1305"/>
      <c r="AI2077" s="1313"/>
      <c r="AJ2077" s="1313"/>
      <c r="AK2077" s="1313"/>
      <c r="AL2077" s="1313"/>
      <c r="AM2077" s="1313"/>
      <c r="AN2077" s="1905"/>
      <c r="AO2077" s="1345"/>
      <c r="AP2077" s="1313"/>
      <c r="AQ2077" s="1345"/>
      <c r="AR2077" s="1313"/>
      <c r="AS2077" s="1345"/>
      <c r="AT2077" s="1313"/>
      <c r="AU2077" s="1345"/>
      <c r="AV2077" s="1313"/>
      <c r="AW2077" s="1313"/>
      <c r="AX2077" s="1313"/>
      <c r="AY2077" s="1305"/>
      <c r="AZ2077" s="1313"/>
      <c r="BA2077" s="1313"/>
      <c r="BB2077" s="1313"/>
      <c r="BC2077" s="1313"/>
      <c r="BD2077" s="1313"/>
      <c r="BE2077" s="1903"/>
      <c r="BF2077" s="1904"/>
      <c r="BG2077" s="1903"/>
      <c r="BH2077" s="1904"/>
      <c r="BI2077" s="1903"/>
      <c r="BJ2077" s="1904"/>
      <c r="BK2077" s="1313"/>
      <c r="BL2077" s="1904"/>
      <c r="BM2077" s="1904"/>
      <c r="BN2077" s="1904"/>
      <c r="BO2077" s="1313"/>
      <c r="BP2077" s="1316">
        <f t="shared" si="809"/>
        <v>0</v>
      </c>
      <c r="BQ2077" s="1305"/>
    </row>
    <row r="2078" spans="1:69" ht="15" x14ac:dyDescent="0.25">
      <c r="A2078" s="1305"/>
      <c r="B2078" s="2050"/>
      <c r="C2078" s="1928"/>
      <c r="D2078" s="1313"/>
      <c r="E2078" s="1313"/>
      <c r="F2078" s="1931"/>
      <c r="G2078" s="1313"/>
      <c r="H2078" s="1345"/>
      <c r="I2078" s="1313"/>
      <c r="J2078" s="1345"/>
      <c r="K2078" s="1313"/>
      <c r="L2078" s="2773"/>
      <c r="M2078" s="1313"/>
      <c r="N2078" s="1345"/>
      <c r="O2078" s="1313"/>
      <c r="P2078" s="1313"/>
      <c r="Q2078" s="1307"/>
      <c r="R2078" s="1313"/>
      <c r="S2078" s="1313"/>
      <c r="T2078" s="1313"/>
      <c r="U2078" s="1313"/>
      <c r="V2078" s="2466"/>
      <c r="W2078" s="1904"/>
      <c r="X2078" s="2336"/>
      <c r="Y2078" s="1904"/>
      <c r="Z2078" s="2394"/>
      <c r="AA2078" s="1904"/>
      <c r="AB2078" s="1903"/>
      <c r="AC2078" s="1904"/>
      <c r="AD2078" s="1904"/>
      <c r="AE2078" s="1904"/>
      <c r="AF2078" s="1313"/>
      <c r="AG2078" s="1313"/>
      <c r="AH2078" s="1305"/>
      <c r="AI2078" s="1313"/>
      <c r="AJ2078" s="1313"/>
      <c r="AK2078" s="1313"/>
      <c r="AL2078" s="1313"/>
      <c r="AM2078" s="1313"/>
      <c r="AN2078" s="1905"/>
      <c r="AO2078" s="1345"/>
      <c r="AP2078" s="1313"/>
      <c r="AQ2078" s="1345"/>
      <c r="AR2078" s="1313"/>
      <c r="AS2078" s="1345"/>
      <c r="AT2078" s="1313"/>
      <c r="AU2078" s="1345"/>
      <c r="AV2078" s="1313"/>
      <c r="AW2078" s="1313"/>
      <c r="AX2078" s="1313"/>
      <c r="AY2078" s="1305"/>
      <c r="AZ2078" s="1313"/>
      <c r="BA2078" s="1313"/>
      <c r="BB2078" s="1313"/>
      <c r="BC2078" s="1313"/>
      <c r="BD2078" s="1313"/>
      <c r="BE2078" s="1903"/>
      <c r="BF2078" s="1904"/>
      <c r="BG2078" s="1903"/>
      <c r="BH2078" s="1904"/>
      <c r="BI2078" s="1903"/>
      <c r="BJ2078" s="1904"/>
      <c r="BK2078" s="1313"/>
      <c r="BL2078" s="1904"/>
      <c r="BM2078" s="1904"/>
      <c r="BN2078" s="1904"/>
      <c r="BO2078" s="1313"/>
      <c r="BP2078" s="1316">
        <f t="shared" si="809"/>
        <v>0</v>
      </c>
      <c r="BQ2078" s="1305"/>
    </row>
    <row r="2079" spans="1:69" ht="15" x14ac:dyDescent="0.25">
      <c r="A2079" s="1305"/>
      <c r="B2079" s="2050"/>
      <c r="C2079" s="1928"/>
      <c r="D2079" s="1313"/>
      <c r="E2079" s="1313"/>
      <c r="F2079" s="1931"/>
      <c r="G2079" s="1313"/>
      <c r="H2079" s="1345"/>
      <c r="I2079" s="1313"/>
      <c r="J2079" s="1345"/>
      <c r="K2079" s="1313"/>
      <c r="L2079" s="2773"/>
      <c r="M2079" s="1313"/>
      <c r="N2079" s="1345"/>
      <c r="O2079" s="1313"/>
      <c r="P2079" s="1313"/>
      <c r="Q2079" s="1307"/>
      <c r="R2079" s="1313"/>
      <c r="S2079" s="1313"/>
      <c r="T2079" s="1313"/>
      <c r="U2079" s="1313"/>
      <c r="V2079" s="2466"/>
      <c r="W2079" s="1904"/>
      <c r="X2079" s="2336"/>
      <c r="Y2079" s="1904"/>
      <c r="Z2079" s="2394"/>
      <c r="AA2079" s="1904"/>
      <c r="AB2079" s="1903"/>
      <c r="AC2079" s="1904"/>
      <c r="AD2079" s="1904"/>
      <c r="AE2079" s="1904"/>
      <c r="AF2079" s="1313"/>
      <c r="AG2079" s="1313"/>
      <c r="AH2079" s="1305"/>
      <c r="AI2079" s="1313"/>
      <c r="AJ2079" s="1313"/>
      <c r="AK2079" s="1313"/>
      <c r="AL2079" s="1313"/>
      <c r="AM2079" s="1313"/>
      <c r="AN2079" s="1905"/>
      <c r="AO2079" s="1345"/>
      <c r="AP2079" s="1313"/>
      <c r="AQ2079" s="1345"/>
      <c r="AR2079" s="1313"/>
      <c r="AS2079" s="1345"/>
      <c r="AT2079" s="1313"/>
      <c r="AU2079" s="1345"/>
      <c r="AV2079" s="1313"/>
      <c r="AW2079" s="1313"/>
      <c r="AX2079" s="1313"/>
      <c r="AY2079" s="1305"/>
      <c r="AZ2079" s="1313"/>
      <c r="BA2079" s="1313"/>
      <c r="BB2079" s="1313"/>
      <c r="BC2079" s="1313"/>
      <c r="BD2079" s="1313"/>
      <c r="BE2079" s="1903"/>
      <c r="BF2079" s="1904"/>
      <c r="BG2079" s="1903"/>
      <c r="BH2079" s="1904"/>
      <c r="BI2079" s="1903"/>
      <c r="BJ2079" s="1904"/>
      <c r="BK2079" s="1313"/>
      <c r="BL2079" s="1904"/>
      <c r="BM2079" s="1904"/>
      <c r="BN2079" s="1904"/>
      <c r="BO2079" s="1313"/>
      <c r="BP2079" s="1316">
        <f t="shared" si="809"/>
        <v>0</v>
      </c>
      <c r="BQ2079" s="1305"/>
    </row>
    <row r="2080" spans="1:69" ht="15" x14ac:dyDescent="0.25">
      <c r="A2080" s="1305"/>
      <c r="B2080" s="2050"/>
      <c r="C2080" s="1928"/>
      <c r="D2080" s="1313"/>
      <c r="E2080" s="1313"/>
      <c r="F2080" s="1931"/>
      <c r="G2080" s="1313"/>
      <c r="H2080" s="1345"/>
      <c r="I2080" s="1313"/>
      <c r="J2080" s="1345"/>
      <c r="K2080" s="1313"/>
      <c r="L2080" s="2773"/>
      <c r="M2080" s="1313"/>
      <c r="N2080" s="1345"/>
      <c r="O2080" s="1313"/>
      <c r="P2080" s="1313"/>
      <c r="Q2080" s="1307"/>
      <c r="R2080" s="1313"/>
      <c r="S2080" s="1313"/>
      <c r="T2080" s="1313"/>
      <c r="U2080" s="1313"/>
      <c r="V2080" s="2466"/>
      <c r="W2080" s="1904"/>
      <c r="X2080" s="2336"/>
      <c r="Y2080" s="1904"/>
      <c r="Z2080" s="2394"/>
      <c r="AA2080" s="1904"/>
      <c r="AB2080" s="1903"/>
      <c r="AC2080" s="1904"/>
      <c r="AD2080" s="1904"/>
      <c r="AE2080" s="1904"/>
      <c r="AF2080" s="1313"/>
      <c r="AG2080" s="1313"/>
      <c r="AH2080" s="1305"/>
      <c r="AI2080" s="1313"/>
      <c r="AJ2080" s="1313"/>
      <c r="AK2080" s="1313"/>
      <c r="AL2080" s="1313"/>
      <c r="AM2080" s="1313"/>
      <c r="AN2080" s="1905"/>
      <c r="AO2080" s="1345"/>
      <c r="AP2080" s="1313"/>
      <c r="AQ2080" s="1345"/>
      <c r="AR2080" s="1313"/>
      <c r="AS2080" s="1345"/>
      <c r="AT2080" s="1313"/>
      <c r="AU2080" s="1345"/>
      <c r="AV2080" s="1313"/>
      <c r="AW2080" s="1313"/>
      <c r="AX2080" s="1313"/>
      <c r="AY2080" s="1305"/>
      <c r="AZ2080" s="1313"/>
      <c r="BA2080" s="1313"/>
      <c r="BB2080" s="1313"/>
      <c r="BC2080" s="1313"/>
      <c r="BD2080" s="1313"/>
      <c r="BE2080" s="1903"/>
      <c r="BF2080" s="1904"/>
      <c r="BG2080" s="1903"/>
      <c r="BH2080" s="1904"/>
      <c r="BI2080" s="1903"/>
      <c r="BJ2080" s="1904"/>
      <c r="BK2080" s="1313"/>
      <c r="BL2080" s="1904"/>
      <c r="BM2080" s="1904"/>
      <c r="BN2080" s="1904"/>
      <c r="BO2080" s="1313"/>
      <c r="BP2080" s="1316">
        <f t="shared" si="809"/>
        <v>0</v>
      </c>
      <c r="BQ2080" s="1305"/>
    </row>
    <row r="2081" spans="1:69" ht="15" x14ac:dyDescent="0.25">
      <c r="A2081" s="1305"/>
      <c r="B2081" s="2050"/>
      <c r="C2081" s="1928"/>
      <c r="D2081" s="1313"/>
      <c r="E2081" s="1313"/>
      <c r="F2081" s="1931"/>
      <c r="G2081" s="1313"/>
      <c r="H2081" s="1345"/>
      <c r="I2081" s="1313"/>
      <c r="J2081" s="1345"/>
      <c r="K2081" s="1313"/>
      <c r="L2081" s="2773"/>
      <c r="M2081" s="1313"/>
      <c r="N2081" s="1345"/>
      <c r="O2081" s="1313"/>
      <c r="P2081" s="1313"/>
      <c r="Q2081" s="1307"/>
      <c r="R2081" s="1313"/>
      <c r="S2081" s="1313"/>
      <c r="T2081" s="1313"/>
      <c r="U2081" s="1313"/>
      <c r="V2081" s="2466"/>
      <c r="W2081" s="1904"/>
      <c r="X2081" s="2336"/>
      <c r="Y2081" s="1904"/>
      <c r="Z2081" s="2394"/>
      <c r="AA2081" s="1904"/>
      <c r="AB2081" s="1903"/>
      <c r="AC2081" s="1904"/>
      <c r="AD2081" s="1904"/>
      <c r="AE2081" s="1904"/>
      <c r="AF2081" s="1313"/>
      <c r="AG2081" s="1313"/>
      <c r="AH2081" s="1305"/>
      <c r="AI2081" s="1313"/>
      <c r="AJ2081" s="1313"/>
      <c r="AK2081" s="1313"/>
      <c r="AL2081" s="1313"/>
      <c r="AM2081" s="1313"/>
      <c r="AN2081" s="1905"/>
      <c r="AO2081" s="1345"/>
      <c r="AP2081" s="1313"/>
      <c r="AQ2081" s="1345"/>
      <c r="AR2081" s="1313"/>
      <c r="AS2081" s="1345"/>
      <c r="AT2081" s="1313"/>
      <c r="AU2081" s="1345"/>
      <c r="AV2081" s="1313"/>
      <c r="AW2081" s="1313"/>
      <c r="AX2081" s="1313"/>
      <c r="AY2081" s="1305"/>
      <c r="AZ2081" s="1313"/>
      <c r="BA2081" s="1313"/>
      <c r="BB2081" s="1313"/>
      <c r="BC2081" s="1313"/>
      <c r="BD2081" s="1313"/>
      <c r="BE2081" s="1903"/>
      <c r="BF2081" s="1904"/>
      <c r="BG2081" s="1903"/>
      <c r="BH2081" s="1904"/>
      <c r="BI2081" s="1903"/>
      <c r="BJ2081" s="1904"/>
      <c r="BK2081" s="1313"/>
      <c r="BL2081" s="1904"/>
      <c r="BM2081" s="1904"/>
      <c r="BN2081" s="1904"/>
      <c r="BO2081" s="1313"/>
      <c r="BP2081" s="1316">
        <f t="shared" si="809"/>
        <v>0</v>
      </c>
      <c r="BQ2081" s="1305"/>
    </row>
    <row r="2082" spans="1:69" ht="15" x14ac:dyDescent="0.25">
      <c r="A2082" s="1305"/>
      <c r="B2082" s="2050"/>
      <c r="C2082" s="1928"/>
      <c r="D2082" s="1313"/>
      <c r="E2082" s="1313"/>
      <c r="F2082" s="1931"/>
      <c r="G2082" s="1313"/>
      <c r="H2082" s="1345"/>
      <c r="I2082" s="1313"/>
      <c r="J2082" s="1345"/>
      <c r="K2082" s="1313"/>
      <c r="L2082" s="2773"/>
      <c r="M2082" s="1313"/>
      <c r="N2082" s="1345"/>
      <c r="O2082" s="1313"/>
      <c r="P2082" s="1313"/>
      <c r="Q2082" s="1307"/>
      <c r="R2082" s="1313"/>
      <c r="S2082" s="1313"/>
      <c r="T2082" s="1313"/>
      <c r="U2082" s="1313"/>
      <c r="V2082" s="2466"/>
      <c r="W2082" s="1904"/>
      <c r="X2082" s="2336"/>
      <c r="Y2082" s="1904"/>
      <c r="Z2082" s="2394"/>
      <c r="AA2082" s="1904"/>
      <c r="AB2082" s="1903"/>
      <c r="AC2082" s="1904"/>
      <c r="AD2082" s="1904"/>
      <c r="AE2082" s="1904"/>
      <c r="AF2082" s="1313"/>
      <c r="AG2082" s="1313"/>
      <c r="AH2082" s="1305"/>
      <c r="AI2082" s="1313"/>
      <c r="AJ2082" s="1313"/>
      <c r="AK2082" s="1313"/>
      <c r="AL2082" s="1313"/>
      <c r="AM2082" s="1313"/>
      <c r="AN2082" s="1905"/>
      <c r="AO2082" s="1345"/>
      <c r="AP2082" s="1313"/>
      <c r="AQ2082" s="1345"/>
      <c r="AR2082" s="1313"/>
      <c r="AS2082" s="1345"/>
      <c r="AT2082" s="1313"/>
      <c r="AU2082" s="1345"/>
      <c r="AV2082" s="1313"/>
      <c r="AW2082" s="1313"/>
      <c r="AX2082" s="1313"/>
      <c r="AY2082" s="1305"/>
      <c r="AZ2082" s="1313"/>
      <c r="BA2082" s="1313"/>
      <c r="BB2082" s="1313"/>
      <c r="BC2082" s="1313"/>
      <c r="BD2082" s="1313"/>
      <c r="BE2082" s="1903"/>
      <c r="BF2082" s="1904"/>
      <c r="BG2082" s="1903"/>
      <c r="BH2082" s="1904"/>
      <c r="BI2082" s="1903"/>
      <c r="BJ2082" s="1904"/>
      <c r="BK2082" s="1313"/>
      <c r="BL2082" s="1904"/>
      <c r="BM2082" s="1904"/>
      <c r="BN2082" s="1904"/>
      <c r="BO2082" s="1313"/>
      <c r="BP2082" s="1316">
        <f t="shared" si="809"/>
        <v>0</v>
      </c>
      <c r="BQ2082" s="1305"/>
    </row>
    <row r="2083" spans="1:69" ht="15" x14ac:dyDescent="0.25">
      <c r="A2083" s="1305"/>
      <c r="B2083" s="2050"/>
      <c r="C2083" s="1928"/>
      <c r="D2083" s="1313"/>
      <c r="E2083" s="1313"/>
      <c r="F2083" s="1931"/>
      <c r="G2083" s="1313"/>
      <c r="H2083" s="1345"/>
      <c r="I2083" s="1313"/>
      <c r="J2083" s="1345"/>
      <c r="K2083" s="1313"/>
      <c r="L2083" s="2773"/>
      <c r="M2083" s="1313"/>
      <c r="N2083" s="1345"/>
      <c r="O2083" s="1313"/>
      <c r="P2083" s="1313"/>
      <c r="Q2083" s="1307"/>
      <c r="R2083" s="1313"/>
      <c r="S2083" s="1313"/>
      <c r="T2083" s="1313"/>
      <c r="U2083" s="1313"/>
      <c r="V2083" s="2466"/>
      <c r="W2083" s="1904"/>
      <c r="X2083" s="2336"/>
      <c r="Y2083" s="1904"/>
      <c r="Z2083" s="2394"/>
      <c r="AA2083" s="1904"/>
      <c r="AB2083" s="1903"/>
      <c r="AC2083" s="1904"/>
      <c r="AD2083" s="1904"/>
      <c r="AE2083" s="1904"/>
      <c r="AF2083" s="1313"/>
      <c r="AG2083" s="1313"/>
      <c r="AH2083" s="1305"/>
      <c r="AI2083" s="1313"/>
      <c r="AJ2083" s="1313"/>
      <c r="AK2083" s="1313"/>
      <c r="AL2083" s="1313"/>
      <c r="AM2083" s="1313"/>
      <c r="AN2083" s="1905"/>
      <c r="AO2083" s="1345"/>
      <c r="AP2083" s="1313"/>
      <c r="AQ2083" s="1345"/>
      <c r="AR2083" s="1313"/>
      <c r="AS2083" s="1345"/>
      <c r="AT2083" s="1313"/>
      <c r="AU2083" s="1345"/>
      <c r="AV2083" s="1313"/>
      <c r="AW2083" s="1313"/>
      <c r="AX2083" s="1313"/>
      <c r="AY2083" s="1305"/>
      <c r="AZ2083" s="1313"/>
      <c r="BA2083" s="1313"/>
      <c r="BB2083" s="1313"/>
      <c r="BC2083" s="1313"/>
      <c r="BD2083" s="1313"/>
      <c r="BE2083" s="1903"/>
      <c r="BF2083" s="1904"/>
      <c r="BG2083" s="1903"/>
      <c r="BH2083" s="1904"/>
      <c r="BI2083" s="1903"/>
      <c r="BJ2083" s="1904"/>
      <c r="BK2083" s="1313"/>
      <c r="BL2083" s="1904"/>
      <c r="BM2083" s="1904"/>
      <c r="BN2083" s="1904"/>
      <c r="BO2083" s="1313"/>
      <c r="BP2083" s="1316">
        <f t="shared" si="809"/>
        <v>0</v>
      </c>
      <c r="BQ2083" s="1305"/>
    </row>
    <row r="2084" spans="1:69" ht="15" x14ac:dyDescent="0.25">
      <c r="A2084" s="1305"/>
      <c r="B2084" s="2050"/>
      <c r="C2084" s="1928"/>
      <c r="D2084" s="1313"/>
      <c r="E2084" s="1313"/>
      <c r="F2084" s="1931"/>
      <c r="G2084" s="1313"/>
      <c r="H2084" s="1345"/>
      <c r="I2084" s="1313"/>
      <c r="J2084" s="1345"/>
      <c r="K2084" s="1313"/>
      <c r="L2084" s="2773"/>
      <c r="M2084" s="1313"/>
      <c r="N2084" s="1345"/>
      <c r="O2084" s="1313"/>
      <c r="P2084" s="1313"/>
      <c r="Q2084" s="1307"/>
      <c r="R2084" s="1313"/>
      <c r="S2084" s="1313"/>
      <c r="T2084" s="1313"/>
      <c r="U2084" s="1313"/>
      <c r="V2084" s="2466"/>
      <c r="W2084" s="1904"/>
      <c r="X2084" s="2336"/>
      <c r="Y2084" s="1904"/>
      <c r="Z2084" s="2394"/>
      <c r="AA2084" s="1904"/>
      <c r="AB2084" s="1903"/>
      <c r="AC2084" s="1904"/>
      <c r="AD2084" s="1904"/>
      <c r="AE2084" s="1904"/>
      <c r="AF2084" s="1313"/>
      <c r="AG2084" s="1313"/>
      <c r="AH2084" s="1305"/>
      <c r="AI2084" s="1313"/>
      <c r="AJ2084" s="1313"/>
      <c r="AK2084" s="1313"/>
      <c r="AL2084" s="1313"/>
      <c r="AM2084" s="1313"/>
      <c r="AN2084" s="1905"/>
      <c r="AO2084" s="1345"/>
      <c r="AP2084" s="1313"/>
      <c r="AQ2084" s="1345"/>
      <c r="AR2084" s="1313"/>
      <c r="AS2084" s="1345"/>
      <c r="AT2084" s="1313"/>
      <c r="AU2084" s="1345"/>
      <c r="AV2084" s="1313"/>
      <c r="AW2084" s="1313"/>
      <c r="AX2084" s="1313"/>
      <c r="AY2084" s="1305"/>
      <c r="AZ2084" s="1313"/>
      <c r="BA2084" s="1313"/>
      <c r="BB2084" s="1313"/>
      <c r="BC2084" s="1313"/>
      <c r="BD2084" s="1313"/>
      <c r="BE2084" s="1903"/>
      <c r="BF2084" s="1904"/>
      <c r="BG2084" s="1903"/>
      <c r="BH2084" s="1904"/>
      <c r="BI2084" s="1903"/>
      <c r="BJ2084" s="1904"/>
      <c r="BK2084" s="1313"/>
      <c r="BL2084" s="1904"/>
      <c r="BM2084" s="1904"/>
      <c r="BN2084" s="1904"/>
      <c r="BO2084" s="1313"/>
      <c r="BP2084" s="1316">
        <f t="shared" si="809"/>
        <v>0</v>
      </c>
      <c r="BQ2084" s="1305"/>
    </row>
    <row r="2085" spans="1:69" ht="15" x14ac:dyDescent="0.25">
      <c r="A2085" s="1305"/>
      <c r="B2085" s="2050"/>
      <c r="C2085" s="1928"/>
      <c r="D2085" s="1313"/>
      <c r="E2085" s="1313"/>
      <c r="F2085" s="1931"/>
      <c r="G2085" s="1313"/>
      <c r="H2085" s="1345"/>
      <c r="I2085" s="1313"/>
      <c r="J2085" s="1345"/>
      <c r="K2085" s="1313"/>
      <c r="L2085" s="2773"/>
      <c r="M2085" s="1313"/>
      <c r="N2085" s="1345"/>
      <c r="O2085" s="1313"/>
      <c r="P2085" s="1313"/>
      <c r="Q2085" s="1307"/>
      <c r="R2085" s="1313"/>
      <c r="S2085" s="1313"/>
      <c r="T2085" s="1313"/>
      <c r="U2085" s="1313"/>
      <c r="V2085" s="2466"/>
      <c r="W2085" s="1904"/>
      <c r="X2085" s="2336"/>
      <c r="Y2085" s="1904"/>
      <c r="Z2085" s="2394"/>
      <c r="AA2085" s="1904"/>
      <c r="AB2085" s="1903"/>
      <c r="AC2085" s="1904"/>
      <c r="AD2085" s="1904"/>
      <c r="AE2085" s="1904"/>
      <c r="AF2085" s="1313"/>
      <c r="AG2085" s="1313"/>
      <c r="AH2085" s="1305"/>
      <c r="AI2085" s="1313"/>
      <c r="AJ2085" s="1313"/>
      <c r="AK2085" s="1313"/>
      <c r="AL2085" s="1313"/>
      <c r="AM2085" s="1313"/>
      <c r="AN2085" s="1905"/>
      <c r="AO2085" s="1345"/>
      <c r="AP2085" s="1313"/>
      <c r="AQ2085" s="1345"/>
      <c r="AR2085" s="1313"/>
      <c r="AS2085" s="1345"/>
      <c r="AT2085" s="1313"/>
      <c r="AU2085" s="1345"/>
      <c r="AV2085" s="1313"/>
      <c r="AW2085" s="1313"/>
      <c r="AX2085" s="1313"/>
      <c r="AY2085" s="1305"/>
      <c r="AZ2085" s="1313"/>
      <c r="BA2085" s="1313"/>
      <c r="BB2085" s="1313"/>
      <c r="BC2085" s="1313"/>
      <c r="BD2085" s="1313"/>
      <c r="BE2085" s="1903"/>
      <c r="BF2085" s="1904"/>
      <c r="BG2085" s="1903"/>
      <c r="BH2085" s="1904"/>
      <c r="BI2085" s="1903"/>
      <c r="BJ2085" s="1904"/>
      <c r="BK2085" s="1313"/>
      <c r="BL2085" s="1904"/>
      <c r="BM2085" s="1904"/>
      <c r="BN2085" s="1904"/>
      <c r="BO2085" s="1313"/>
      <c r="BP2085" s="1316">
        <f t="shared" si="809"/>
        <v>0</v>
      </c>
      <c r="BQ2085" s="1305"/>
    </row>
    <row r="2086" spans="1:69" ht="15" x14ac:dyDescent="0.25">
      <c r="A2086" s="1305"/>
      <c r="B2086" s="2050"/>
      <c r="C2086" s="1928"/>
      <c r="D2086" s="1313"/>
      <c r="E2086" s="1313"/>
      <c r="F2086" s="1931"/>
      <c r="G2086" s="1313"/>
      <c r="H2086" s="1345"/>
      <c r="I2086" s="1313"/>
      <c r="J2086" s="1345"/>
      <c r="K2086" s="1313"/>
      <c r="L2086" s="2773"/>
      <c r="M2086" s="1313"/>
      <c r="N2086" s="1345"/>
      <c r="O2086" s="1313"/>
      <c r="P2086" s="1313"/>
      <c r="Q2086" s="1307"/>
      <c r="R2086" s="1313"/>
      <c r="S2086" s="1313"/>
      <c r="T2086" s="1313"/>
      <c r="U2086" s="1313"/>
      <c r="V2086" s="2466"/>
      <c r="W2086" s="1904"/>
      <c r="X2086" s="2336"/>
      <c r="Y2086" s="1904"/>
      <c r="Z2086" s="2394"/>
      <c r="AA2086" s="1904"/>
      <c r="AB2086" s="1903"/>
      <c r="AC2086" s="1904"/>
      <c r="AD2086" s="1904"/>
      <c r="AE2086" s="1904"/>
      <c r="AF2086" s="1313"/>
      <c r="AG2086" s="1313"/>
      <c r="AH2086" s="1305"/>
      <c r="AI2086" s="1313"/>
      <c r="AJ2086" s="1313"/>
      <c r="AK2086" s="1313"/>
      <c r="AL2086" s="1313"/>
      <c r="AM2086" s="1313"/>
      <c r="AN2086" s="1905"/>
      <c r="AO2086" s="1345"/>
      <c r="AP2086" s="1313"/>
      <c r="AQ2086" s="1345"/>
      <c r="AR2086" s="1313"/>
      <c r="AS2086" s="1345"/>
      <c r="AT2086" s="1313"/>
      <c r="AU2086" s="1345"/>
      <c r="AV2086" s="1313"/>
      <c r="AW2086" s="1313"/>
      <c r="AX2086" s="1313"/>
      <c r="AY2086" s="1305"/>
      <c r="AZ2086" s="1313"/>
      <c r="BA2086" s="1313"/>
      <c r="BB2086" s="1313"/>
      <c r="BC2086" s="1313"/>
      <c r="BD2086" s="1313"/>
      <c r="BE2086" s="1903"/>
      <c r="BF2086" s="1904"/>
      <c r="BG2086" s="1903"/>
      <c r="BH2086" s="1904"/>
      <c r="BI2086" s="1903"/>
      <c r="BJ2086" s="1904"/>
      <c r="BK2086" s="1313"/>
      <c r="BL2086" s="1904"/>
      <c r="BM2086" s="1904"/>
      <c r="BN2086" s="1904"/>
      <c r="BO2086" s="1313"/>
      <c r="BP2086" s="1316">
        <f t="shared" si="809"/>
        <v>0</v>
      </c>
      <c r="BQ2086" s="1305"/>
    </row>
    <row r="2087" spans="1:69" ht="15" x14ac:dyDescent="0.25">
      <c r="A2087" s="1305"/>
      <c r="B2087" s="2050"/>
      <c r="C2087" s="1928"/>
      <c r="D2087" s="1313"/>
      <c r="E2087" s="1313"/>
      <c r="F2087" s="1931"/>
      <c r="G2087" s="1313"/>
      <c r="H2087" s="1345"/>
      <c r="I2087" s="1313"/>
      <c r="J2087" s="1345"/>
      <c r="K2087" s="1313"/>
      <c r="L2087" s="2773"/>
      <c r="M2087" s="1313"/>
      <c r="N2087" s="1345"/>
      <c r="O2087" s="1313"/>
      <c r="P2087" s="1313"/>
      <c r="Q2087" s="1307"/>
      <c r="R2087" s="1313"/>
      <c r="S2087" s="1313"/>
      <c r="T2087" s="1313"/>
      <c r="U2087" s="1313"/>
      <c r="V2087" s="2466"/>
      <c r="W2087" s="1904"/>
      <c r="X2087" s="2336"/>
      <c r="Y2087" s="1904"/>
      <c r="Z2087" s="2394"/>
      <c r="AA2087" s="1904"/>
      <c r="AB2087" s="1903"/>
      <c r="AC2087" s="1904"/>
      <c r="AD2087" s="1904"/>
      <c r="AE2087" s="1904"/>
      <c r="AF2087" s="1313"/>
      <c r="AG2087" s="1313"/>
      <c r="AH2087" s="1305"/>
      <c r="AI2087" s="1313"/>
      <c r="AJ2087" s="1313"/>
      <c r="AK2087" s="1313"/>
      <c r="AL2087" s="1313"/>
      <c r="AM2087" s="1313"/>
      <c r="AN2087" s="1905"/>
      <c r="AO2087" s="1345"/>
      <c r="AP2087" s="1313"/>
      <c r="AQ2087" s="1345"/>
      <c r="AR2087" s="1313"/>
      <c r="AS2087" s="1345"/>
      <c r="AT2087" s="1313"/>
      <c r="AU2087" s="1345"/>
      <c r="AV2087" s="1313"/>
      <c r="AW2087" s="1313"/>
      <c r="AX2087" s="1313"/>
      <c r="AY2087" s="1305"/>
      <c r="AZ2087" s="1313"/>
      <c r="BA2087" s="1313"/>
      <c r="BB2087" s="1313"/>
      <c r="BC2087" s="1313"/>
      <c r="BD2087" s="1313"/>
      <c r="BE2087" s="1903"/>
      <c r="BF2087" s="1904"/>
      <c r="BG2087" s="1903"/>
      <c r="BH2087" s="1904"/>
      <c r="BI2087" s="1903"/>
      <c r="BJ2087" s="1904"/>
      <c r="BK2087" s="1313"/>
      <c r="BL2087" s="1904"/>
      <c r="BM2087" s="1904"/>
      <c r="BN2087" s="1904"/>
      <c r="BO2087" s="1313"/>
      <c r="BP2087" s="1316">
        <f t="shared" si="809"/>
        <v>0</v>
      </c>
      <c r="BQ2087" s="1305"/>
    </row>
    <row r="2088" spans="1:69" ht="15" x14ac:dyDescent="0.25">
      <c r="A2088" s="1305"/>
      <c r="B2088" s="2050"/>
      <c r="C2088" s="1928"/>
      <c r="D2088" s="1313"/>
      <c r="E2088" s="1313"/>
      <c r="F2088" s="1931"/>
      <c r="G2088" s="1313"/>
      <c r="H2088" s="1345"/>
      <c r="I2088" s="1313"/>
      <c r="J2088" s="1345"/>
      <c r="K2088" s="1313"/>
      <c r="L2088" s="2773"/>
      <c r="M2088" s="1313"/>
      <c r="N2088" s="1345"/>
      <c r="O2088" s="1313"/>
      <c r="P2088" s="1313"/>
      <c r="Q2088" s="1307"/>
      <c r="R2088" s="1313"/>
      <c r="S2088" s="1313"/>
      <c r="T2088" s="1313"/>
      <c r="U2088" s="1313"/>
      <c r="V2088" s="2466"/>
      <c r="W2088" s="1904"/>
      <c r="X2088" s="2336"/>
      <c r="Y2088" s="1904"/>
      <c r="Z2088" s="2394"/>
      <c r="AA2088" s="1904"/>
      <c r="AB2088" s="1903"/>
      <c r="AC2088" s="1904"/>
      <c r="AD2088" s="1904"/>
      <c r="AE2088" s="1904"/>
      <c r="AF2088" s="1313"/>
      <c r="AG2088" s="1313"/>
      <c r="AH2088" s="1305"/>
      <c r="AI2088" s="1313"/>
      <c r="AJ2088" s="1313"/>
      <c r="AK2088" s="1313"/>
      <c r="AL2088" s="1313"/>
      <c r="AM2088" s="1313"/>
      <c r="AN2088" s="1905"/>
      <c r="AO2088" s="1345"/>
      <c r="AP2088" s="1313"/>
      <c r="AQ2088" s="1345"/>
      <c r="AR2088" s="1313"/>
      <c r="AS2088" s="1345"/>
      <c r="AT2088" s="1313"/>
      <c r="AU2088" s="1345"/>
      <c r="AV2088" s="1313"/>
      <c r="AW2088" s="1313"/>
      <c r="AX2088" s="1313"/>
      <c r="AY2088" s="1305"/>
      <c r="AZ2088" s="1313"/>
      <c r="BA2088" s="1313"/>
      <c r="BB2088" s="1313"/>
      <c r="BC2088" s="1313"/>
      <c r="BD2088" s="1313"/>
      <c r="BE2088" s="1903"/>
      <c r="BF2088" s="1904"/>
      <c r="BG2088" s="1903"/>
      <c r="BH2088" s="1904"/>
      <c r="BI2088" s="1903"/>
      <c r="BJ2088" s="1904"/>
      <c r="BK2088" s="1313"/>
      <c r="BL2088" s="1904"/>
      <c r="BM2088" s="1904"/>
      <c r="BN2088" s="1904"/>
      <c r="BO2088" s="1313"/>
      <c r="BP2088" s="1316">
        <f t="shared" si="809"/>
        <v>0</v>
      </c>
      <c r="BQ2088" s="1305"/>
    </row>
    <row r="2089" spans="1:69" ht="15" x14ac:dyDescent="0.25">
      <c r="A2089" s="1305"/>
      <c r="B2089" s="2050"/>
      <c r="C2089" s="1928"/>
      <c r="D2089" s="1313"/>
      <c r="E2089" s="1313"/>
      <c r="F2089" s="1931"/>
      <c r="G2089" s="1313"/>
      <c r="H2089" s="1345"/>
      <c r="I2089" s="1313"/>
      <c r="J2089" s="1345"/>
      <c r="K2089" s="1313"/>
      <c r="L2089" s="2773"/>
      <c r="M2089" s="1313"/>
      <c r="N2089" s="1345"/>
      <c r="O2089" s="1313"/>
      <c r="P2089" s="1313"/>
      <c r="Q2089" s="1307"/>
      <c r="R2089" s="1313"/>
      <c r="S2089" s="1313"/>
      <c r="T2089" s="1313"/>
      <c r="U2089" s="1313"/>
      <c r="V2089" s="2466"/>
      <c r="W2089" s="1904"/>
      <c r="X2089" s="2336"/>
      <c r="Y2089" s="1904"/>
      <c r="Z2089" s="2394"/>
      <c r="AA2089" s="1904"/>
      <c r="AB2089" s="1903"/>
      <c r="AC2089" s="1904"/>
      <c r="AD2089" s="1904"/>
      <c r="AE2089" s="1904"/>
      <c r="AF2089" s="1313"/>
      <c r="AG2089" s="1313"/>
      <c r="AH2089" s="1305"/>
      <c r="AI2089" s="1313"/>
      <c r="AJ2089" s="1313"/>
      <c r="AK2089" s="1313"/>
      <c r="AL2089" s="1313"/>
      <c r="AM2089" s="1313"/>
      <c r="AN2089" s="1905"/>
      <c r="AO2089" s="1345"/>
      <c r="AP2089" s="1313"/>
      <c r="AQ2089" s="1345"/>
      <c r="AR2089" s="1313"/>
      <c r="AS2089" s="1345"/>
      <c r="AT2089" s="1313"/>
      <c r="AU2089" s="1345"/>
      <c r="AV2089" s="1313"/>
      <c r="AW2089" s="1313"/>
      <c r="AX2089" s="1313"/>
      <c r="AY2089" s="1305"/>
      <c r="AZ2089" s="1313"/>
      <c r="BA2089" s="1313"/>
      <c r="BB2089" s="1313"/>
      <c r="BC2089" s="1313"/>
      <c r="BD2089" s="1313"/>
      <c r="BE2089" s="1903"/>
      <c r="BF2089" s="1904"/>
      <c r="BG2089" s="1903"/>
      <c r="BH2089" s="1904"/>
      <c r="BI2089" s="1903"/>
      <c r="BJ2089" s="1904"/>
      <c r="BK2089" s="1313"/>
      <c r="BL2089" s="1904"/>
      <c r="BM2089" s="1904"/>
      <c r="BN2089" s="1904"/>
      <c r="BO2089" s="1313"/>
      <c r="BP2089" s="1316">
        <f t="shared" si="809"/>
        <v>0</v>
      </c>
      <c r="BQ2089" s="1305"/>
    </row>
    <row r="2090" spans="1:69" ht="15" x14ac:dyDescent="0.25">
      <c r="A2090" s="1305"/>
      <c r="B2090" s="2050"/>
      <c r="C2090" s="1928"/>
      <c r="D2090" s="1313"/>
      <c r="E2090" s="1313"/>
      <c r="F2090" s="1931"/>
      <c r="G2090" s="1313"/>
      <c r="H2090" s="1345"/>
      <c r="I2090" s="1313"/>
      <c r="J2090" s="1345"/>
      <c r="K2090" s="1313"/>
      <c r="L2090" s="2773"/>
      <c r="M2090" s="1313"/>
      <c r="N2090" s="1345"/>
      <c r="O2090" s="1313"/>
      <c r="P2090" s="1313"/>
      <c r="Q2090" s="1307"/>
      <c r="R2090" s="1313"/>
      <c r="S2090" s="1313"/>
      <c r="T2090" s="1313"/>
      <c r="U2090" s="1313"/>
      <c r="V2090" s="2466"/>
      <c r="W2090" s="1904"/>
      <c r="X2090" s="2336"/>
      <c r="Y2090" s="1904"/>
      <c r="Z2090" s="2394"/>
      <c r="AA2090" s="1904"/>
      <c r="AB2090" s="1903"/>
      <c r="AC2090" s="1904"/>
      <c r="AD2090" s="1904"/>
      <c r="AE2090" s="1904"/>
      <c r="AF2090" s="1313"/>
      <c r="AG2090" s="1313"/>
      <c r="AH2090" s="1305"/>
      <c r="AI2090" s="1313"/>
      <c r="AJ2090" s="1313"/>
      <c r="AK2090" s="1313"/>
      <c r="AL2090" s="1313"/>
      <c r="AM2090" s="1313"/>
      <c r="AN2090" s="1905"/>
      <c r="AO2090" s="1345"/>
      <c r="AP2090" s="1313"/>
      <c r="AQ2090" s="1345"/>
      <c r="AR2090" s="1313"/>
      <c r="AS2090" s="1345"/>
      <c r="AT2090" s="1313"/>
      <c r="AU2090" s="1345"/>
      <c r="AV2090" s="1313"/>
      <c r="AW2090" s="1313"/>
      <c r="AX2090" s="1313"/>
      <c r="AY2090" s="1305"/>
      <c r="AZ2090" s="1313"/>
      <c r="BA2090" s="1313"/>
      <c r="BB2090" s="1313"/>
      <c r="BC2090" s="1313"/>
      <c r="BD2090" s="1313"/>
      <c r="BE2090" s="1903"/>
      <c r="BF2090" s="1904"/>
      <c r="BG2090" s="1903"/>
      <c r="BH2090" s="1904"/>
      <c r="BI2090" s="1903"/>
      <c r="BJ2090" s="1904"/>
      <c r="BK2090" s="1313"/>
      <c r="BL2090" s="1904"/>
      <c r="BM2090" s="1904"/>
      <c r="BN2090" s="1904"/>
      <c r="BO2090" s="1313"/>
      <c r="BP2090" s="1316">
        <f t="shared" si="809"/>
        <v>0</v>
      </c>
      <c r="BQ2090" s="1305"/>
    </row>
    <row r="2091" spans="1:69" ht="15" x14ac:dyDescent="0.25">
      <c r="A2091" s="1305"/>
      <c r="B2091" s="2050"/>
      <c r="C2091" s="1928"/>
      <c r="D2091" s="1313"/>
      <c r="E2091" s="1313"/>
      <c r="F2091" s="1931"/>
      <c r="G2091" s="1313"/>
      <c r="H2091" s="1345"/>
      <c r="I2091" s="1313"/>
      <c r="J2091" s="1345"/>
      <c r="K2091" s="1313"/>
      <c r="L2091" s="2773"/>
      <c r="M2091" s="1313"/>
      <c r="N2091" s="1345"/>
      <c r="O2091" s="1313"/>
      <c r="P2091" s="1313"/>
      <c r="Q2091" s="1307"/>
      <c r="R2091" s="1313"/>
      <c r="S2091" s="1313"/>
      <c r="T2091" s="1313"/>
      <c r="U2091" s="1313"/>
      <c r="V2091" s="2466"/>
      <c r="W2091" s="1904"/>
      <c r="X2091" s="2336"/>
      <c r="Y2091" s="1904"/>
      <c r="Z2091" s="2394"/>
      <c r="AA2091" s="1904"/>
      <c r="AB2091" s="1903"/>
      <c r="AC2091" s="1904"/>
      <c r="AD2091" s="1904"/>
      <c r="AE2091" s="1904"/>
      <c r="AF2091" s="1313"/>
      <c r="AG2091" s="1313"/>
      <c r="AH2091" s="1305"/>
      <c r="AI2091" s="1313"/>
      <c r="AJ2091" s="1313"/>
      <c r="AK2091" s="1313"/>
      <c r="AL2091" s="1313"/>
      <c r="AM2091" s="1313"/>
      <c r="AN2091" s="1905"/>
      <c r="AO2091" s="1345"/>
      <c r="AP2091" s="1313"/>
      <c r="AQ2091" s="1345"/>
      <c r="AR2091" s="1313"/>
      <c r="AS2091" s="1345"/>
      <c r="AT2091" s="1313"/>
      <c r="AU2091" s="1345"/>
      <c r="AV2091" s="1313"/>
      <c r="AW2091" s="1313"/>
      <c r="AX2091" s="1313"/>
      <c r="AY2091" s="1305"/>
      <c r="AZ2091" s="1313"/>
      <c r="BA2091" s="1313"/>
      <c r="BB2091" s="1313"/>
      <c r="BC2091" s="1313"/>
      <c r="BD2091" s="1313"/>
      <c r="BE2091" s="1903"/>
      <c r="BF2091" s="1904"/>
      <c r="BG2091" s="1903"/>
      <c r="BH2091" s="1904"/>
      <c r="BI2091" s="1903"/>
      <c r="BJ2091" s="1904"/>
      <c r="BK2091" s="1313"/>
      <c r="BL2091" s="1904"/>
      <c r="BM2091" s="1904"/>
      <c r="BN2091" s="1904"/>
      <c r="BO2091" s="1313"/>
      <c r="BP2091" s="1316">
        <f t="shared" si="809"/>
        <v>0</v>
      </c>
      <c r="BQ2091" s="1305"/>
    </row>
    <row r="2092" spans="1:69" ht="15" x14ac:dyDescent="0.25">
      <c r="A2092" s="1305"/>
      <c r="B2092" s="2050"/>
      <c r="C2092" s="1928"/>
      <c r="D2092" s="1313"/>
      <c r="E2092" s="1313"/>
      <c r="F2092" s="1931"/>
      <c r="G2092" s="1313"/>
      <c r="H2092" s="1345"/>
      <c r="I2092" s="1313"/>
      <c r="J2092" s="1345"/>
      <c r="K2092" s="1313"/>
      <c r="L2092" s="2773"/>
      <c r="M2092" s="1313"/>
      <c r="N2092" s="1345"/>
      <c r="O2092" s="1313"/>
      <c r="P2092" s="1313"/>
      <c r="Q2092" s="1307"/>
      <c r="R2092" s="1313"/>
      <c r="S2092" s="1313"/>
      <c r="T2092" s="1313"/>
      <c r="U2092" s="1313"/>
      <c r="V2092" s="2466"/>
      <c r="W2092" s="1904"/>
      <c r="X2092" s="2336"/>
      <c r="Y2092" s="1904"/>
      <c r="Z2092" s="2394"/>
      <c r="AA2092" s="1904"/>
      <c r="AB2092" s="1903"/>
      <c r="AC2092" s="1904"/>
      <c r="AD2092" s="1904"/>
      <c r="AE2092" s="1904"/>
      <c r="AF2092" s="1313"/>
      <c r="AG2092" s="1313"/>
      <c r="AH2092" s="1305"/>
      <c r="AI2092" s="1313"/>
      <c r="AJ2092" s="1313"/>
      <c r="AK2092" s="1313"/>
      <c r="AL2092" s="1313"/>
      <c r="AM2092" s="1313"/>
      <c r="AN2092" s="1905"/>
      <c r="AO2092" s="1345"/>
      <c r="AP2092" s="1313"/>
      <c r="AQ2092" s="1345"/>
      <c r="AR2092" s="1313"/>
      <c r="AS2092" s="1345"/>
      <c r="AT2092" s="1313"/>
      <c r="AU2092" s="1345"/>
      <c r="AV2092" s="1313"/>
      <c r="AW2092" s="1313"/>
      <c r="AX2092" s="1313"/>
      <c r="AY2092" s="1305"/>
      <c r="AZ2092" s="1313"/>
      <c r="BA2092" s="1313"/>
      <c r="BB2092" s="1313"/>
      <c r="BC2092" s="1313"/>
      <c r="BD2092" s="1313"/>
      <c r="BE2092" s="1903"/>
      <c r="BF2092" s="1904"/>
      <c r="BG2092" s="1903"/>
      <c r="BH2092" s="1904"/>
      <c r="BI2092" s="1903"/>
      <c r="BJ2092" s="1904"/>
      <c r="BK2092" s="1313"/>
      <c r="BL2092" s="1904"/>
      <c r="BM2092" s="1904"/>
      <c r="BN2092" s="1904"/>
      <c r="BO2092" s="1313"/>
      <c r="BP2092" s="1316">
        <f t="shared" si="809"/>
        <v>0</v>
      </c>
      <c r="BQ2092" s="1305"/>
    </row>
    <row r="2093" spans="1:69" ht="15" x14ac:dyDescent="0.25">
      <c r="A2093" s="1305"/>
      <c r="B2093" s="2050"/>
      <c r="C2093" s="1928"/>
      <c r="D2093" s="1313"/>
      <c r="E2093" s="1313"/>
      <c r="F2093" s="1931"/>
      <c r="G2093" s="1313"/>
      <c r="H2093" s="1345"/>
      <c r="I2093" s="1313"/>
      <c r="J2093" s="1345"/>
      <c r="K2093" s="1313"/>
      <c r="L2093" s="2773"/>
      <c r="M2093" s="1313"/>
      <c r="N2093" s="1345"/>
      <c r="O2093" s="1313"/>
      <c r="P2093" s="1313"/>
      <c r="Q2093" s="1307"/>
      <c r="R2093" s="1313"/>
      <c r="S2093" s="1313"/>
      <c r="T2093" s="1313"/>
      <c r="U2093" s="1313"/>
      <c r="V2093" s="2466"/>
      <c r="W2093" s="1904"/>
      <c r="X2093" s="2336"/>
      <c r="Y2093" s="1904"/>
      <c r="Z2093" s="2394"/>
      <c r="AA2093" s="1904"/>
      <c r="AB2093" s="1903"/>
      <c r="AC2093" s="1904"/>
      <c r="AD2093" s="1904"/>
      <c r="AE2093" s="1904"/>
      <c r="AF2093" s="1313"/>
      <c r="AG2093" s="1313"/>
      <c r="AH2093" s="1305"/>
      <c r="AI2093" s="1313"/>
      <c r="AJ2093" s="1313"/>
      <c r="AK2093" s="1313"/>
      <c r="AL2093" s="1313"/>
      <c r="AM2093" s="1313"/>
      <c r="AN2093" s="1905"/>
      <c r="AO2093" s="1345"/>
      <c r="AP2093" s="1313"/>
      <c r="AQ2093" s="1345"/>
      <c r="AR2093" s="1313"/>
      <c r="AS2093" s="1345"/>
      <c r="AT2093" s="1313"/>
      <c r="AU2093" s="1345"/>
      <c r="AV2093" s="1313"/>
      <c r="AW2093" s="1313"/>
      <c r="AX2093" s="1313"/>
      <c r="AY2093" s="1305"/>
      <c r="AZ2093" s="1313"/>
      <c r="BA2093" s="1313"/>
      <c r="BB2093" s="1313"/>
      <c r="BC2093" s="1313"/>
      <c r="BD2093" s="1313"/>
      <c r="BE2093" s="1903"/>
      <c r="BF2093" s="1904"/>
      <c r="BG2093" s="1903"/>
      <c r="BH2093" s="1904"/>
      <c r="BI2093" s="1903"/>
      <c r="BJ2093" s="1904"/>
      <c r="BK2093" s="1313"/>
      <c r="BL2093" s="1904"/>
      <c r="BM2093" s="1904"/>
      <c r="BN2093" s="1904"/>
      <c r="BO2093" s="1313"/>
      <c r="BP2093" s="1316">
        <f t="shared" si="809"/>
        <v>0</v>
      </c>
      <c r="BQ2093" s="1305"/>
    </row>
    <row r="2094" spans="1:69" ht="15" x14ac:dyDescent="0.25">
      <c r="A2094" s="1305"/>
      <c r="B2094" s="2050"/>
      <c r="C2094" s="1928"/>
      <c r="D2094" s="1313"/>
      <c r="E2094" s="1313"/>
      <c r="F2094" s="1931"/>
      <c r="G2094" s="1313"/>
      <c r="H2094" s="1345"/>
      <c r="I2094" s="1313"/>
      <c r="J2094" s="1345"/>
      <c r="K2094" s="1313"/>
      <c r="L2094" s="2773"/>
      <c r="M2094" s="1313"/>
      <c r="N2094" s="1345"/>
      <c r="O2094" s="1313"/>
      <c r="P2094" s="1313"/>
      <c r="Q2094" s="1307"/>
      <c r="R2094" s="1313"/>
      <c r="S2094" s="1313"/>
      <c r="T2094" s="1313"/>
      <c r="U2094" s="1313"/>
      <c r="V2094" s="2466"/>
      <c r="W2094" s="1904"/>
      <c r="X2094" s="2336"/>
      <c r="Y2094" s="1904"/>
      <c r="Z2094" s="2394"/>
      <c r="AA2094" s="1904"/>
      <c r="AB2094" s="1903"/>
      <c r="AC2094" s="1904"/>
      <c r="AD2094" s="1904"/>
      <c r="AE2094" s="1904"/>
      <c r="AF2094" s="1313"/>
      <c r="AG2094" s="1313"/>
      <c r="AH2094" s="1305"/>
      <c r="AI2094" s="1313"/>
      <c r="AJ2094" s="1313"/>
      <c r="AK2094" s="1313"/>
      <c r="AL2094" s="1313"/>
      <c r="AM2094" s="1313"/>
      <c r="AN2094" s="1905"/>
      <c r="AO2094" s="1345"/>
      <c r="AP2094" s="1313"/>
      <c r="AQ2094" s="1345"/>
      <c r="AR2094" s="1313"/>
      <c r="AS2094" s="1345"/>
      <c r="AT2094" s="1313"/>
      <c r="AU2094" s="1345"/>
      <c r="AV2094" s="1313"/>
      <c r="AW2094" s="1313"/>
      <c r="AX2094" s="1313"/>
      <c r="AY2094" s="1305"/>
      <c r="AZ2094" s="1313"/>
      <c r="BA2094" s="1313"/>
      <c r="BB2094" s="1313"/>
      <c r="BC2094" s="1313"/>
      <c r="BD2094" s="1313"/>
      <c r="BE2094" s="1903"/>
      <c r="BF2094" s="1904"/>
      <c r="BG2094" s="1903"/>
      <c r="BH2094" s="1904"/>
      <c r="BI2094" s="1903"/>
      <c r="BJ2094" s="1904"/>
      <c r="BK2094" s="1313"/>
      <c r="BL2094" s="1904"/>
      <c r="BM2094" s="1904"/>
      <c r="BN2094" s="1904"/>
      <c r="BO2094" s="1313"/>
      <c r="BP2094" s="1316">
        <f t="shared" si="809"/>
        <v>0</v>
      </c>
      <c r="BQ2094" s="1305"/>
    </row>
    <row r="2095" spans="1:69" ht="15" x14ac:dyDescent="0.25">
      <c r="A2095" s="1305"/>
      <c r="B2095" s="2050"/>
      <c r="C2095" s="1928"/>
      <c r="D2095" s="1313"/>
      <c r="E2095" s="1313"/>
      <c r="F2095" s="1931"/>
      <c r="G2095" s="1313"/>
      <c r="H2095" s="1345"/>
      <c r="I2095" s="1313"/>
      <c r="J2095" s="1345"/>
      <c r="K2095" s="1313"/>
      <c r="L2095" s="2773"/>
      <c r="M2095" s="1313"/>
      <c r="N2095" s="1345"/>
      <c r="O2095" s="1313"/>
      <c r="P2095" s="1313"/>
      <c r="Q2095" s="1307"/>
      <c r="R2095" s="1313"/>
      <c r="S2095" s="1313"/>
      <c r="T2095" s="1313"/>
      <c r="U2095" s="1313"/>
      <c r="V2095" s="2466"/>
      <c r="W2095" s="1904"/>
      <c r="X2095" s="2336"/>
      <c r="Y2095" s="1904"/>
      <c r="Z2095" s="2394"/>
      <c r="AA2095" s="1904"/>
      <c r="AB2095" s="1903"/>
      <c r="AC2095" s="1904"/>
      <c r="AD2095" s="1904"/>
      <c r="AE2095" s="1904"/>
      <c r="AF2095" s="1313"/>
      <c r="AG2095" s="1313"/>
      <c r="AH2095" s="1305"/>
      <c r="AI2095" s="1313"/>
      <c r="AJ2095" s="1313"/>
      <c r="AK2095" s="1313"/>
      <c r="AL2095" s="1313"/>
      <c r="AM2095" s="1313"/>
      <c r="AN2095" s="1905"/>
      <c r="AO2095" s="1345"/>
      <c r="AP2095" s="1313"/>
      <c r="AQ2095" s="1345"/>
      <c r="AR2095" s="1313"/>
      <c r="AS2095" s="1345"/>
      <c r="AT2095" s="1313"/>
      <c r="AU2095" s="1345"/>
      <c r="AV2095" s="1313"/>
      <c r="AW2095" s="1313"/>
      <c r="AX2095" s="1313"/>
      <c r="AY2095" s="1305"/>
      <c r="AZ2095" s="1313"/>
      <c r="BA2095" s="1313"/>
      <c r="BB2095" s="1313"/>
      <c r="BC2095" s="1313"/>
      <c r="BD2095" s="1313"/>
      <c r="BE2095" s="1903"/>
      <c r="BF2095" s="1904"/>
      <c r="BG2095" s="1903"/>
      <c r="BH2095" s="1904"/>
      <c r="BI2095" s="1903"/>
      <c r="BJ2095" s="1904"/>
      <c r="BK2095" s="1313"/>
      <c r="BL2095" s="1904"/>
      <c r="BM2095" s="1904"/>
      <c r="BN2095" s="1904"/>
      <c r="BO2095" s="1313"/>
      <c r="BP2095" s="1316">
        <f t="shared" si="809"/>
        <v>0</v>
      </c>
      <c r="BQ2095" s="1305"/>
    </row>
    <row r="2096" spans="1:69" ht="15" x14ac:dyDescent="0.25">
      <c r="A2096" s="1305"/>
      <c r="B2096" s="2050"/>
      <c r="C2096" s="1928"/>
      <c r="D2096" s="1313"/>
      <c r="E2096" s="1313"/>
      <c r="F2096" s="1931"/>
      <c r="G2096" s="1313"/>
      <c r="H2096" s="1345"/>
      <c r="I2096" s="1313"/>
      <c r="J2096" s="1345"/>
      <c r="K2096" s="1313"/>
      <c r="L2096" s="2773"/>
      <c r="M2096" s="1313"/>
      <c r="N2096" s="1345"/>
      <c r="O2096" s="1313"/>
      <c r="P2096" s="1313"/>
      <c r="Q2096" s="1307"/>
      <c r="R2096" s="1313"/>
      <c r="S2096" s="1313"/>
      <c r="T2096" s="1313"/>
      <c r="U2096" s="1313"/>
      <c r="V2096" s="2466"/>
      <c r="W2096" s="1904"/>
      <c r="X2096" s="2336"/>
      <c r="Y2096" s="1904"/>
      <c r="Z2096" s="2394"/>
      <c r="AA2096" s="1904"/>
      <c r="AB2096" s="1903"/>
      <c r="AC2096" s="1904"/>
      <c r="AD2096" s="1904"/>
      <c r="AE2096" s="1904"/>
      <c r="AF2096" s="1313"/>
      <c r="AG2096" s="1313"/>
      <c r="AH2096" s="1305"/>
      <c r="AI2096" s="1313"/>
      <c r="AJ2096" s="1313"/>
      <c r="AK2096" s="1313"/>
      <c r="AL2096" s="1313"/>
      <c r="AM2096" s="1313"/>
      <c r="AN2096" s="1905"/>
      <c r="AO2096" s="1345"/>
      <c r="AP2096" s="1313"/>
      <c r="AQ2096" s="1345"/>
      <c r="AR2096" s="1313"/>
      <c r="AS2096" s="1345"/>
      <c r="AT2096" s="1313"/>
      <c r="AU2096" s="1345"/>
      <c r="AV2096" s="1313"/>
      <c r="AW2096" s="1313"/>
      <c r="AX2096" s="1313"/>
      <c r="AY2096" s="1305"/>
      <c r="AZ2096" s="1313"/>
      <c r="BA2096" s="1313"/>
      <c r="BB2096" s="1313"/>
      <c r="BC2096" s="1313"/>
      <c r="BD2096" s="1313"/>
      <c r="BE2096" s="1903"/>
      <c r="BF2096" s="1904"/>
      <c r="BG2096" s="1903"/>
      <c r="BH2096" s="1904"/>
      <c r="BI2096" s="1903"/>
      <c r="BJ2096" s="1904"/>
      <c r="BK2096" s="1313"/>
      <c r="BL2096" s="1904"/>
      <c r="BM2096" s="1904"/>
      <c r="BN2096" s="1904"/>
      <c r="BO2096" s="1313"/>
      <c r="BP2096" s="1316">
        <f t="shared" si="809"/>
        <v>0</v>
      </c>
      <c r="BQ2096" s="1305"/>
    </row>
    <row r="2097" spans="1:69" ht="15" x14ac:dyDescent="0.25">
      <c r="A2097" s="1305"/>
      <c r="B2097" s="2050"/>
      <c r="C2097" s="1928"/>
      <c r="D2097" s="1313"/>
      <c r="E2097" s="1313"/>
      <c r="F2097" s="1931"/>
      <c r="G2097" s="1313"/>
      <c r="H2097" s="1345"/>
      <c r="I2097" s="1313"/>
      <c r="J2097" s="1345"/>
      <c r="K2097" s="1313"/>
      <c r="L2097" s="2773"/>
      <c r="M2097" s="1313"/>
      <c r="N2097" s="1345"/>
      <c r="O2097" s="1313"/>
      <c r="P2097" s="1313"/>
      <c r="Q2097" s="1307"/>
      <c r="R2097" s="1313"/>
      <c r="S2097" s="1313"/>
      <c r="T2097" s="1313"/>
      <c r="U2097" s="1313"/>
      <c r="V2097" s="2466"/>
      <c r="W2097" s="1904"/>
      <c r="X2097" s="2336"/>
      <c r="Y2097" s="1904"/>
      <c r="Z2097" s="2394"/>
      <c r="AA2097" s="1904"/>
      <c r="AB2097" s="1903"/>
      <c r="AC2097" s="1904"/>
      <c r="AD2097" s="1904"/>
      <c r="AE2097" s="1904"/>
      <c r="AF2097" s="1313"/>
      <c r="AG2097" s="1313"/>
      <c r="AH2097" s="1305"/>
      <c r="AI2097" s="1313"/>
      <c r="AJ2097" s="1313"/>
      <c r="AK2097" s="1313"/>
      <c r="AL2097" s="1313"/>
      <c r="AM2097" s="1313"/>
      <c r="AN2097" s="1905"/>
      <c r="AO2097" s="1345"/>
      <c r="AP2097" s="1313"/>
      <c r="AQ2097" s="1345"/>
      <c r="AR2097" s="1313"/>
      <c r="AS2097" s="1345"/>
      <c r="AT2097" s="1313"/>
      <c r="AU2097" s="1345"/>
      <c r="AV2097" s="1313"/>
      <c r="AW2097" s="1313"/>
      <c r="AX2097" s="1313"/>
      <c r="AY2097" s="1305"/>
      <c r="AZ2097" s="1313"/>
      <c r="BA2097" s="1313"/>
      <c r="BB2097" s="1313"/>
      <c r="BC2097" s="1313"/>
      <c r="BD2097" s="1313"/>
      <c r="BE2097" s="1903"/>
      <c r="BF2097" s="1904"/>
      <c r="BG2097" s="1903"/>
      <c r="BH2097" s="1904"/>
      <c r="BI2097" s="1903"/>
      <c r="BJ2097" s="1904"/>
      <c r="BK2097" s="1313"/>
      <c r="BL2097" s="1904"/>
      <c r="BM2097" s="1904"/>
      <c r="BN2097" s="1904"/>
      <c r="BO2097" s="1313"/>
      <c r="BP2097" s="1316">
        <f t="shared" si="809"/>
        <v>0</v>
      </c>
      <c r="BQ2097" s="1305"/>
    </row>
    <row r="2098" spans="1:69" ht="15" x14ac:dyDescent="0.25">
      <c r="A2098" s="1305"/>
      <c r="B2098" s="2050"/>
      <c r="C2098" s="1928"/>
      <c r="D2098" s="1313"/>
      <c r="E2098" s="1313"/>
      <c r="F2098" s="1931"/>
      <c r="G2098" s="1313"/>
      <c r="H2098" s="1345"/>
      <c r="I2098" s="1313"/>
      <c r="J2098" s="1345"/>
      <c r="K2098" s="1313"/>
      <c r="L2098" s="2773"/>
      <c r="M2098" s="1313"/>
      <c r="N2098" s="1345"/>
      <c r="O2098" s="1313"/>
      <c r="P2098" s="1313"/>
      <c r="Q2098" s="1307"/>
      <c r="R2098" s="1313"/>
      <c r="S2098" s="1313"/>
      <c r="T2098" s="1313"/>
      <c r="U2098" s="1313"/>
      <c r="V2098" s="2466"/>
      <c r="W2098" s="1904"/>
      <c r="X2098" s="2336"/>
      <c r="Y2098" s="1904"/>
      <c r="Z2098" s="2394"/>
      <c r="AA2098" s="1904"/>
      <c r="AB2098" s="1903"/>
      <c r="AC2098" s="1904"/>
      <c r="AD2098" s="1904"/>
      <c r="AE2098" s="1904"/>
      <c r="AF2098" s="1313"/>
      <c r="AG2098" s="1313"/>
      <c r="AH2098" s="1305"/>
      <c r="AI2098" s="1313"/>
      <c r="AJ2098" s="1313"/>
      <c r="AK2098" s="1313"/>
      <c r="AL2098" s="1313"/>
      <c r="AM2098" s="1313"/>
      <c r="AN2098" s="1905"/>
      <c r="AO2098" s="1345"/>
      <c r="AP2098" s="1313"/>
      <c r="AQ2098" s="1345"/>
      <c r="AR2098" s="1313"/>
      <c r="AS2098" s="1345"/>
      <c r="AT2098" s="1313"/>
      <c r="AU2098" s="1345"/>
      <c r="AV2098" s="1313"/>
      <c r="AW2098" s="1313"/>
      <c r="AX2098" s="1313"/>
      <c r="AY2098" s="1305"/>
      <c r="AZ2098" s="1313"/>
      <c r="BA2098" s="1313"/>
      <c r="BB2098" s="1313"/>
      <c r="BC2098" s="1313"/>
      <c r="BD2098" s="1313"/>
      <c r="BE2098" s="1903"/>
      <c r="BF2098" s="1904"/>
      <c r="BG2098" s="1903"/>
      <c r="BH2098" s="1904"/>
      <c r="BI2098" s="1903"/>
      <c r="BJ2098" s="1904"/>
      <c r="BK2098" s="1313"/>
      <c r="BL2098" s="1904"/>
      <c r="BM2098" s="1904"/>
      <c r="BN2098" s="1904"/>
      <c r="BO2098" s="1313"/>
      <c r="BP2098" s="1316">
        <f t="shared" si="809"/>
        <v>0</v>
      </c>
      <c r="BQ2098" s="1305"/>
    </row>
    <row r="2099" spans="1:69" ht="15" x14ac:dyDescent="0.25">
      <c r="A2099" s="1305"/>
      <c r="B2099" s="2050"/>
      <c r="C2099" s="1928"/>
      <c r="D2099" s="1313"/>
      <c r="E2099" s="1313"/>
      <c r="F2099" s="1931"/>
      <c r="G2099" s="1313"/>
      <c r="H2099" s="1345"/>
      <c r="I2099" s="1313"/>
      <c r="J2099" s="1345"/>
      <c r="K2099" s="1313"/>
      <c r="L2099" s="2773"/>
      <c r="M2099" s="1313"/>
      <c r="N2099" s="1345"/>
      <c r="O2099" s="1313"/>
      <c r="P2099" s="1313"/>
      <c r="Q2099" s="1307"/>
      <c r="R2099" s="1313"/>
      <c r="S2099" s="1313"/>
      <c r="T2099" s="1313"/>
      <c r="U2099" s="1313"/>
      <c r="V2099" s="2466"/>
      <c r="W2099" s="1904"/>
      <c r="X2099" s="2336"/>
      <c r="Y2099" s="1904"/>
      <c r="Z2099" s="2394"/>
      <c r="AA2099" s="1904"/>
      <c r="AB2099" s="1903"/>
      <c r="AC2099" s="1904"/>
      <c r="AD2099" s="1904"/>
      <c r="AE2099" s="1904"/>
      <c r="AF2099" s="1313"/>
      <c r="AG2099" s="1313"/>
      <c r="AH2099" s="1305"/>
      <c r="AI2099" s="1313"/>
      <c r="AJ2099" s="1313"/>
      <c r="AK2099" s="1313"/>
      <c r="AL2099" s="1313"/>
      <c r="AM2099" s="1313"/>
      <c r="AN2099" s="1905"/>
      <c r="AO2099" s="1345"/>
      <c r="AP2099" s="1313"/>
      <c r="AQ2099" s="1345"/>
      <c r="AR2099" s="1313"/>
      <c r="AS2099" s="1345"/>
      <c r="AT2099" s="1313"/>
      <c r="AU2099" s="1345"/>
      <c r="AV2099" s="1313"/>
      <c r="AW2099" s="1313"/>
      <c r="AX2099" s="1313"/>
      <c r="AY2099" s="1305"/>
      <c r="AZ2099" s="1313"/>
      <c r="BA2099" s="1313"/>
      <c r="BB2099" s="1313"/>
      <c r="BC2099" s="1313"/>
      <c r="BD2099" s="1313"/>
      <c r="BE2099" s="1903"/>
      <c r="BF2099" s="1904"/>
      <c r="BG2099" s="1903"/>
      <c r="BH2099" s="1904"/>
      <c r="BI2099" s="1903"/>
      <c r="BJ2099" s="1904"/>
      <c r="BK2099" s="1313"/>
      <c r="BL2099" s="1904"/>
      <c r="BM2099" s="1904"/>
      <c r="BN2099" s="1904"/>
      <c r="BO2099" s="1313"/>
      <c r="BP2099" s="1316">
        <f t="shared" si="809"/>
        <v>0</v>
      </c>
      <c r="BQ2099" s="1305"/>
    </row>
    <row r="2100" spans="1:69" ht="15" x14ac:dyDescent="0.25">
      <c r="A2100" s="1305"/>
      <c r="B2100" s="2050"/>
      <c r="C2100" s="1928"/>
      <c r="D2100" s="1313"/>
      <c r="E2100" s="1313"/>
      <c r="F2100" s="1931"/>
      <c r="G2100" s="1313"/>
      <c r="H2100" s="1345"/>
      <c r="I2100" s="1313"/>
      <c r="J2100" s="1345"/>
      <c r="K2100" s="1313"/>
      <c r="L2100" s="2773"/>
      <c r="M2100" s="1313"/>
      <c r="N2100" s="1345"/>
      <c r="O2100" s="1313"/>
      <c r="P2100" s="1313"/>
      <c r="Q2100" s="1307"/>
      <c r="R2100" s="1313"/>
      <c r="S2100" s="1313"/>
      <c r="T2100" s="1313"/>
      <c r="U2100" s="1313"/>
      <c r="V2100" s="2466"/>
      <c r="W2100" s="1904"/>
      <c r="X2100" s="2336"/>
      <c r="Y2100" s="1904"/>
      <c r="Z2100" s="2394"/>
      <c r="AA2100" s="1904"/>
      <c r="AB2100" s="1903"/>
      <c r="AC2100" s="1904"/>
      <c r="AD2100" s="1904"/>
      <c r="AE2100" s="1904"/>
      <c r="AF2100" s="1313"/>
      <c r="AG2100" s="1313"/>
      <c r="AH2100" s="1305"/>
      <c r="AI2100" s="1313"/>
      <c r="AJ2100" s="1313"/>
      <c r="AK2100" s="1313"/>
      <c r="AL2100" s="1313"/>
      <c r="AM2100" s="1313"/>
      <c r="AN2100" s="1905"/>
      <c r="AO2100" s="1345"/>
      <c r="AP2100" s="1313"/>
      <c r="AQ2100" s="1345"/>
      <c r="AR2100" s="1313"/>
      <c r="AS2100" s="1345"/>
      <c r="AT2100" s="1313"/>
      <c r="AU2100" s="1345"/>
      <c r="AV2100" s="1313"/>
      <c r="AW2100" s="1313"/>
      <c r="AX2100" s="1313"/>
      <c r="AY2100" s="1305"/>
      <c r="AZ2100" s="1313"/>
      <c r="BA2100" s="1313"/>
      <c r="BB2100" s="1313"/>
      <c r="BC2100" s="1313"/>
      <c r="BD2100" s="1313"/>
      <c r="BE2100" s="1903"/>
      <c r="BF2100" s="1904"/>
      <c r="BG2100" s="1903"/>
      <c r="BH2100" s="1904"/>
      <c r="BI2100" s="1903"/>
      <c r="BJ2100" s="1904"/>
      <c r="BK2100" s="1313"/>
      <c r="BL2100" s="1904"/>
      <c r="BM2100" s="1904"/>
      <c r="BN2100" s="1904"/>
      <c r="BO2100" s="1313"/>
      <c r="BP2100" s="1316">
        <f t="shared" si="809"/>
        <v>0</v>
      </c>
      <c r="BQ2100" s="1305"/>
    </row>
    <row r="2101" spans="1:69" ht="15" x14ac:dyDescent="0.25">
      <c r="A2101" s="1305"/>
      <c r="B2101" s="2050"/>
      <c r="C2101" s="1928"/>
      <c r="D2101" s="1313"/>
      <c r="E2101" s="1313"/>
      <c r="F2101" s="1931"/>
      <c r="G2101" s="1313"/>
      <c r="H2101" s="1345"/>
      <c r="I2101" s="1313"/>
      <c r="J2101" s="1345"/>
      <c r="K2101" s="1313"/>
      <c r="L2101" s="2773"/>
      <c r="M2101" s="1313"/>
      <c r="N2101" s="1345"/>
      <c r="O2101" s="1313"/>
      <c r="P2101" s="1313"/>
      <c r="Q2101" s="1307"/>
      <c r="R2101" s="1313"/>
      <c r="S2101" s="1313"/>
      <c r="T2101" s="1313"/>
      <c r="U2101" s="1313"/>
      <c r="V2101" s="2466"/>
      <c r="W2101" s="1904"/>
      <c r="X2101" s="2336"/>
      <c r="Y2101" s="1904"/>
      <c r="Z2101" s="2394"/>
      <c r="AA2101" s="1904"/>
      <c r="AB2101" s="1903"/>
      <c r="AC2101" s="1904"/>
      <c r="AD2101" s="1904"/>
      <c r="AE2101" s="1904"/>
      <c r="AF2101" s="1313"/>
      <c r="AG2101" s="1313"/>
      <c r="AH2101" s="1305"/>
      <c r="AI2101" s="1313"/>
      <c r="AJ2101" s="1313"/>
      <c r="AK2101" s="1313"/>
      <c r="AL2101" s="1313"/>
      <c r="AM2101" s="1313"/>
      <c r="AN2101" s="1905"/>
      <c r="AO2101" s="1345"/>
      <c r="AP2101" s="1313"/>
      <c r="AQ2101" s="1345"/>
      <c r="AR2101" s="1313"/>
      <c r="AS2101" s="1345"/>
      <c r="AT2101" s="1313"/>
      <c r="AU2101" s="1345"/>
      <c r="AV2101" s="1313"/>
      <c r="AW2101" s="1313"/>
      <c r="AX2101" s="1313"/>
      <c r="AY2101" s="1305"/>
      <c r="AZ2101" s="1313"/>
      <c r="BA2101" s="1313"/>
      <c r="BB2101" s="1313"/>
      <c r="BC2101" s="1313"/>
      <c r="BD2101" s="1313"/>
      <c r="BE2101" s="1903"/>
      <c r="BF2101" s="1904"/>
      <c r="BG2101" s="1903"/>
      <c r="BH2101" s="1904"/>
      <c r="BI2101" s="1903"/>
      <c r="BJ2101" s="1904"/>
      <c r="BK2101" s="1313"/>
      <c r="BL2101" s="1904"/>
      <c r="BM2101" s="1904"/>
      <c r="BN2101" s="1904"/>
      <c r="BO2101" s="1313"/>
      <c r="BP2101" s="1316">
        <f t="shared" si="809"/>
        <v>0</v>
      </c>
      <c r="BQ2101" s="1305"/>
    </row>
    <row r="2102" spans="1:69" ht="15" x14ac:dyDescent="0.25">
      <c r="A2102" s="1305"/>
      <c r="B2102" s="2050"/>
      <c r="C2102" s="1928"/>
      <c r="D2102" s="1313"/>
      <c r="E2102" s="1313"/>
      <c r="F2102" s="1931"/>
      <c r="G2102" s="1313"/>
      <c r="H2102" s="1345"/>
      <c r="I2102" s="1313"/>
      <c r="J2102" s="1345"/>
      <c r="K2102" s="1313"/>
      <c r="L2102" s="2773"/>
      <c r="M2102" s="1313"/>
      <c r="N2102" s="1345"/>
      <c r="O2102" s="1313"/>
      <c r="P2102" s="1313"/>
      <c r="Q2102" s="1307"/>
      <c r="R2102" s="1313"/>
      <c r="S2102" s="1313"/>
      <c r="T2102" s="1313"/>
      <c r="U2102" s="1313"/>
      <c r="V2102" s="2466"/>
      <c r="W2102" s="1904"/>
      <c r="X2102" s="2336"/>
      <c r="Y2102" s="1904"/>
      <c r="Z2102" s="2394"/>
      <c r="AA2102" s="1904"/>
      <c r="AB2102" s="1903"/>
      <c r="AC2102" s="1904"/>
      <c r="AD2102" s="1904"/>
      <c r="AE2102" s="1904"/>
      <c r="AF2102" s="1313"/>
      <c r="AG2102" s="1313"/>
      <c r="AH2102" s="1305"/>
      <c r="AI2102" s="1313"/>
      <c r="AJ2102" s="1313"/>
      <c r="AK2102" s="1313"/>
      <c r="AL2102" s="1313"/>
      <c r="AM2102" s="1313"/>
      <c r="AN2102" s="1905"/>
      <c r="AO2102" s="1345"/>
      <c r="AP2102" s="1313"/>
      <c r="AQ2102" s="1345"/>
      <c r="AR2102" s="1313"/>
      <c r="AS2102" s="1345"/>
      <c r="AT2102" s="1313"/>
      <c r="AU2102" s="1345"/>
      <c r="AV2102" s="1313"/>
      <c r="AW2102" s="1313"/>
      <c r="AX2102" s="1313"/>
      <c r="AY2102" s="1305"/>
      <c r="AZ2102" s="1313"/>
      <c r="BA2102" s="1313"/>
      <c r="BB2102" s="1313"/>
      <c r="BC2102" s="1313"/>
      <c r="BD2102" s="1313"/>
      <c r="BE2102" s="1903"/>
      <c r="BF2102" s="1904"/>
      <c r="BG2102" s="1903"/>
      <c r="BH2102" s="1904"/>
      <c r="BI2102" s="1903"/>
      <c r="BJ2102" s="1904"/>
      <c r="BK2102" s="1313"/>
      <c r="BL2102" s="1904"/>
      <c r="BM2102" s="1904"/>
      <c r="BN2102" s="1904"/>
      <c r="BO2102" s="1313"/>
      <c r="BP2102" s="1316">
        <f t="shared" si="809"/>
        <v>0</v>
      </c>
      <c r="BQ2102" s="1305"/>
    </row>
    <row r="2103" spans="1:69" ht="15" x14ac:dyDescent="0.25">
      <c r="A2103" s="1305"/>
      <c r="B2103" s="2050"/>
      <c r="C2103" s="1928"/>
      <c r="D2103" s="1313"/>
      <c r="E2103" s="1313"/>
      <c r="F2103" s="1931"/>
      <c r="G2103" s="1313"/>
      <c r="H2103" s="1345"/>
      <c r="I2103" s="1313"/>
      <c r="J2103" s="1345"/>
      <c r="K2103" s="1313"/>
      <c r="L2103" s="2773"/>
      <c r="M2103" s="1313"/>
      <c r="N2103" s="1345"/>
      <c r="O2103" s="1313"/>
      <c r="P2103" s="1313"/>
      <c r="Q2103" s="1307"/>
      <c r="R2103" s="1313"/>
      <c r="S2103" s="1313"/>
      <c r="T2103" s="1313"/>
      <c r="U2103" s="1313"/>
      <c r="V2103" s="2466"/>
      <c r="W2103" s="1904"/>
      <c r="X2103" s="2336"/>
      <c r="Y2103" s="1904"/>
      <c r="Z2103" s="2394"/>
      <c r="AA2103" s="1904"/>
      <c r="AB2103" s="1903"/>
      <c r="AC2103" s="1904"/>
      <c r="AD2103" s="1904"/>
      <c r="AE2103" s="1904"/>
      <c r="AF2103" s="1313"/>
      <c r="AG2103" s="1313"/>
      <c r="AH2103" s="1305"/>
      <c r="AI2103" s="1313"/>
      <c r="AJ2103" s="1313"/>
      <c r="AK2103" s="1313"/>
      <c r="AL2103" s="1313"/>
      <c r="AM2103" s="1313"/>
      <c r="AN2103" s="1905"/>
      <c r="AO2103" s="1345"/>
      <c r="AP2103" s="1313"/>
      <c r="AQ2103" s="1345"/>
      <c r="AR2103" s="1313"/>
      <c r="AS2103" s="1345"/>
      <c r="AT2103" s="1313"/>
      <c r="AU2103" s="1345"/>
      <c r="AV2103" s="1313"/>
      <c r="AW2103" s="1313"/>
      <c r="AX2103" s="1313"/>
      <c r="AY2103" s="1305"/>
      <c r="AZ2103" s="1313"/>
      <c r="BA2103" s="1313"/>
      <c r="BB2103" s="1313"/>
      <c r="BC2103" s="1313"/>
      <c r="BD2103" s="1313"/>
      <c r="BE2103" s="1903"/>
      <c r="BF2103" s="1904"/>
      <c r="BG2103" s="1903"/>
      <c r="BH2103" s="1904"/>
      <c r="BI2103" s="1903"/>
      <c r="BJ2103" s="1904"/>
      <c r="BK2103" s="1313"/>
      <c r="BL2103" s="1904"/>
      <c r="BM2103" s="1904"/>
      <c r="BN2103" s="1904"/>
      <c r="BO2103" s="1313"/>
      <c r="BP2103" s="1316">
        <f t="shared" si="809"/>
        <v>0</v>
      </c>
      <c r="BQ2103" s="1305"/>
    </row>
    <row r="2104" spans="1:69" ht="15" x14ac:dyDescent="0.25">
      <c r="A2104" s="1305"/>
      <c r="B2104" s="2050"/>
      <c r="C2104" s="1928"/>
      <c r="D2104" s="1313"/>
      <c r="E2104" s="1313"/>
      <c r="F2104" s="1931"/>
      <c r="G2104" s="1313"/>
      <c r="H2104" s="1345"/>
      <c r="I2104" s="1313"/>
      <c r="J2104" s="1345"/>
      <c r="K2104" s="1313"/>
      <c r="L2104" s="2773"/>
      <c r="M2104" s="1313"/>
      <c r="N2104" s="1345"/>
      <c r="O2104" s="1313"/>
      <c r="P2104" s="1313"/>
      <c r="Q2104" s="1307"/>
      <c r="R2104" s="1313"/>
      <c r="S2104" s="1313"/>
      <c r="T2104" s="1313"/>
      <c r="U2104" s="1313"/>
      <c r="V2104" s="2466"/>
      <c r="W2104" s="1904"/>
      <c r="X2104" s="2336"/>
      <c r="Y2104" s="1904"/>
      <c r="Z2104" s="2394"/>
      <c r="AA2104" s="1904"/>
      <c r="AB2104" s="1903"/>
      <c r="AC2104" s="1904"/>
      <c r="AD2104" s="1904"/>
      <c r="AE2104" s="1904"/>
      <c r="AF2104" s="1313"/>
      <c r="AG2104" s="1313"/>
      <c r="AH2104" s="1305"/>
      <c r="AI2104" s="1313"/>
      <c r="AJ2104" s="1313"/>
      <c r="AK2104" s="1313"/>
      <c r="AL2104" s="1313"/>
      <c r="AM2104" s="1313"/>
      <c r="AN2104" s="1905"/>
      <c r="AO2104" s="1345"/>
      <c r="AP2104" s="1313"/>
      <c r="AQ2104" s="1345"/>
      <c r="AR2104" s="1313"/>
      <c r="AS2104" s="1345"/>
      <c r="AT2104" s="1313"/>
      <c r="AU2104" s="1345"/>
      <c r="AV2104" s="1313"/>
      <c r="AW2104" s="1313"/>
      <c r="AX2104" s="1313"/>
      <c r="AY2104" s="1305"/>
      <c r="AZ2104" s="1313"/>
      <c r="BA2104" s="1313"/>
      <c r="BB2104" s="1313"/>
      <c r="BC2104" s="1313"/>
      <c r="BD2104" s="1313"/>
      <c r="BE2104" s="1903"/>
      <c r="BF2104" s="1904"/>
      <c r="BG2104" s="1903"/>
      <c r="BH2104" s="1904"/>
      <c r="BI2104" s="1903"/>
      <c r="BJ2104" s="1904"/>
      <c r="BK2104" s="1313"/>
      <c r="BL2104" s="1904"/>
      <c r="BM2104" s="1904"/>
      <c r="BN2104" s="1904"/>
      <c r="BO2104" s="1313"/>
      <c r="BP2104" s="1316">
        <f t="shared" si="809"/>
        <v>0</v>
      </c>
      <c r="BQ2104" s="1305"/>
    </row>
    <row r="2105" spans="1:69" ht="15" x14ac:dyDescent="0.25">
      <c r="A2105" s="1305"/>
      <c r="B2105" s="2050"/>
      <c r="C2105" s="1928"/>
      <c r="D2105" s="1313"/>
      <c r="E2105" s="1313"/>
      <c r="F2105" s="1931"/>
      <c r="G2105" s="1313"/>
      <c r="H2105" s="1345"/>
      <c r="I2105" s="1313"/>
      <c r="J2105" s="1345"/>
      <c r="K2105" s="1313"/>
      <c r="L2105" s="2773"/>
      <c r="M2105" s="1313"/>
      <c r="N2105" s="1345"/>
      <c r="O2105" s="1313"/>
      <c r="P2105" s="1313"/>
      <c r="Q2105" s="1307"/>
      <c r="R2105" s="1313"/>
      <c r="S2105" s="1313"/>
      <c r="T2105" s="1313"/>
      <c r="U2105" s="1313"/>
      <c r="V2105" s="2466"/>
      <c r="W2105" s="1904"/>
      <c r="X2105" s="2336"/>
      <c r="Y2105" s="1904"/>
      <c r="Z2105" s="2394"/>
      <c r="AA2105" s="1904"/>
      <c r="AB2105" s="1903"/>
      <c r="AC2105" s="1904"/>
      <c r="AD2105" s="1904"/>
      <c r="AE2105" s="1904"/>
      <c r="AF2105" s="1313"/>
      <c r="AG2105" s="1313"/>
      <c r="AH2105" s="1305"/>
      <c r="AI2105" s="1313"/>
      <c r="AJ2105" s="1313"/>
      <c r="AK2105" s="1313"/>
      <c r="AL2105" s="1313"/>
      <c r="AM2105" s="1313"/>
      <c r="AN2105" s="1905"/>
      <c r="AO2105" s="1345"/>
      <c r="AP2105" s="1313"/>
      <c r="AQ2105" s="1345"/>
      <c r="AR2105" s="1313"/>
      <c r="AS2105" s="1345"/>
      <c r="AT2105" s="1313"/>
      <c r="AU2105" s="1345"/>
      <c r="AV2105" s="1313"/>
      <c r="AW2105" s="1313"/>
      <c r="AX2105" s="1313"/>
      <c r="AY2105" s="1305"/>
      <c r="AZ2105" s="1313"/>
      <c r="BA2105" s="1313"/>
      <c r="BB2105" s="1313"/>
      <c r="BC2105" s="1313"/>
      <c r="BD2105" s="1313"/>
      <c r="BE2105" s="1903"/>
      <c r="BF2105" s="1904"/>
      <c r="BG2105" s="1903"/>
      <c r="BH2105" s="1904"/>
      <c r="BI2105" s="1903"/>
      <c r="BJ2105" s="1904"/>
      <c r="BK2105" s="1313"/>
      <c r="BL2105" s="1904"/>
      <c r="BM2105" s="1904"/>
      <c r="BN2105" s="1904"/>
      <c r="BO2105" s="1313"/>
      <c r="BP2105" s="1316">
        <f t="shared" si="809"/>
        <v>0</v>
      </c>
      <c r="BQ2105" s="1305"/>
    </row>
    <row r="2106" spans="1:69" ht="15" x14ac:dyDescent="0.25">
      <c r="A2106" s="1305"/>
      <c r="B2106" s="2050"/>
      <c r="C2106" s="1928"/>
      <c r="D2106" s="1313"/>
      <c r="E2106" s="1313"/>
      <c r="F2106" s="1931"/>
      <c r="G2106" s="1313"/>
      <c r="H2106" s="1345"/>
      <c r="I2106" s="1313"/>
      <c r="J2106" s="1345"/>
      <c r="K2106" s="1313"/>
      <c r="L2106" s="2773"/>
      <c r="M2106" s="1313"/>
      <c r="N2106" s="1345"/>
      <c r="O2106" s="1313"/>
      <c r="P2106" s="1313"/>
      <c r="Q2106" s="1307"/>
      <c r="R2106" s="1313"/>
      <c r="S2106" s="1313"/>
      <c r="T2106" s="1313"/>
      <c r="U2106" s="1313"/>
      <c r="V2106" s="2466"/>
      <c r="W2106" s="1904"/>
      <c r="X2106" s="2336"/>
      <c r="Y2106" s="1904"/>
      <c r="Z2106" s="2394"/>
      <c r="AA2106" s="1904"/>
      <c r="AB2106" s="1903"/>
      <c r="AC2106" s="1904"/>
      <c r="AD2106" s="1904"/>
      <c r="AE2106" s="1904"/>
      <c r="AF2106" s="1313"/>
      <c r="AG2106" s="1313"/>
      <c r="AH2106" s="1305"/>
      <c r="AI2106" s="1313"/>
      <c r="AJ2106" s="1313"/>
      <c r="AK2106" s="1313"/>
      <c r="AL2106" s="1313"/>
      <c r="AM2106" s="1313"/>
      <c r="AN2106" s="1905"/>
      <c r="AO2106" s="1345"/>
      <c r="AP2106" s="1313"/>
      <c r="AQ2106" s="1345"/>
      <c r="AR2106" s="1313"/>
      <c r="AS2106" s="1345"/>
      <c r="AT2106" s="1313"/>
      <c r="AU2106" s="1345"/>
      <c r="AV2106" s="1313"/>
      <c r="AW2106" s="1313"/>
      <c r="AX2106" s="1313"/>
      <c r="AY2106" s="1305"/>
      <c r="AZ2106" s="1313"/>
      <c r="BA2106" s="1313"/>
      <c r="BB2106" s="1313"/>
      <c r="BC2106" s="1313"/>
      <c r="BD2106" s="1313"/>
      <c r="BE2106" s="1903"/>
      <c r="BF2106" s="1904"/>
      <c r="BG2106" s="1903"/>
      <c r="BH2106" s="1904"/>
      <c r="BI2106" s="1903"/>
      <c r="BJ2106" s="1904"/>
      <c r="BK2106" s="1313"/>
      <c r="BL2106" s="1904"/>
      <c r="BM2106" s="1904"/>
      <c r="BN2106" s="1904"/>
      <c r="BO2106" s="1313"/>
      <c r="BP2106" s="1316">
        <f t="shared" si="809"/>
        <v>0</v>
      </c>
      <c r="BQ2106" s="1305"/>
    </row>
    <row r="2107" spans="1:69" ht="15" x14ac:dyDescent="0.25">
      <c r="A2107" s="1305"/>
      <c r="B2107" s="2050"/>
      <c r="C2107" s="1928"/>
      <c r="D2107" s="1313"/>
      <c r="E2107" s="1313"/>
      <c r="F2107" s="1931"/>
      <c r="G2107" s="1313"/>
      <c r="H2107" s="1345"/>
      <c r="I2107" s="1313"/>
      <c r="J2107" s="1345"/>
      <c r="K2107" s="1313"/>
      <c r="L2107" s="2773"/>
      <c r="M2107" s="1313"/>
      <c r="N2107" s="1345"/>
      <c r="O2107" s="1313"/>
      <c r="P2107" s="1313"/>
      <c r="Q2107" s="1307"/>
      <c r="R2107" s="1313"/>
      <c r="S2107" s="1313"/>
      <c r="T2107" s="1313"/>
      <c r="U2107" s="1313"/>
      <c r="V2107" s="2466"/>
      <c r="W2107" s="1904"/>
      <c r="X2107" s="2336"/>
      <c r="Y2107" s="1904"/>
      <c r="Z2107" s="2394"/>
      <c r="AA2107" s="1904"/>
      <c r="AB2107" s="1903"/>
      <c r="AC2107" s="1904"/>
      <c r="AD2107" s="1904"/>
      <c r="AE2107" s="1904"/>
      <c r="AF2107" s="1313"/>
      <c r="AG2107" s="1313"/>
      <c r="AH2107" s="1305"/>
      <c r="AI2107" s="1313"/>
      <c r="AJ2107" s="1313"/>
      <c r="AK2107" s="1313"/>
      <c r="AL2107" s="1313"/>
      <c r="AM2107" s="1313"/>
      <c r="AN2107" s="1905"/>
      <c r="AO2107" s="1345"/>
      <c r="AP2107" s="1313"/>
      <c r="AQ2107" s="1345"/>
      <c r="AR2107" s="1313"/>
      <c r="AS2107" s="1345"/>
      <c r="AT2107" s="1313"/>
      <c r="AU2107" s="1345"/>
      <c r="AV2107" s="1313"/>
      <c r="AW2107" s="1313"/>
      <c r="AX2107" s="1313"/>
      <c r="AY2107" s="1305"/>
      <c r="AZ2107" s="1313"/>
      <c r="BA2107" s="1313"/>
      <c r="BB2107" s="1313"/>
      <c r="BC2107" s="1313"/>
      <c r="BD2107" s="1313"/>
      <c r="BE2107" s="1903"/>
      <c r="BF2107" s="1904"/>
      <c r="BG2107" s="1903"/>
      <c r="BH2107" s="1904"/>
      <c r="BI2107" s="1903"/>
      <c r="BJ2107" s="1904"/>
      <c r="BK2107" s="1313"/>
      <c r="BL2107" s="1904"/>
      <c r="BM2107" s="1904"/>
      <c r="BN2107" s="1904"/>
      <c r="BO2107" s="1313"/>
      <c r="BP2107" s="1316">
        <f t="shared" si="809"/>
        <v>0</v>
      </c>
      <c r="BQ2107" s="1305"/>
    </row>
    <row r="2108" spans="1:69" ht="15" x14ac:dyDescent="0.25">
      <c r="A2108" s="1305"/>
      <c r="B2108" s="2050"/>
      <c r="C2108" s="1928"/>
      <c r="D2108" s="1313"/>
      <c r="E2108" s="1313"/>
      <c r="F2108" s="1931"/>
      <c r="G2108" s="1313"/>
      <c r="H2108" s="1345"/>
      <c r="I2108" s="1313"/>
      <c r="J2108" s="1345"/>
      <c r="K2108" s="1313"/>
      <c r="L2108" s="2773"/>
      <c r="M2108" s="1313"/>
      <c r="N2108" s="1345"/>
      <c r="O2108" s="1313"/>
      <c r="P2108" s="1313"/>
      <c r="Q2108" s="1307"/>
      <c r="R2108" s="1313"/>
      <c r="S2108" s="1313"/>
      <c r="T2108" s="1313"/>
      <c r="U2108" s="1313"/>
      <c r="V2108" s="2466"/>
      <c r="W2108" s="1904"/>
      <c r="X2108" s="2336"/>
      <c r="Y2108" s="1904"/>
      <c r="Z2108" s="2394"/>
      <c r="AA2108" s="1904"/>
      <c r="AB2108" s="1903"/>
      <c r="AC2108" s="1904"/>
      <c r="AD2108" s="1904"/>
      <c r="AE2108" s="1904"/>
      <c r="AF2108" s="1313"/>
      <c r="AG2108" s="1313"/>
      <c r="AH2108" s="1305"/>
      <c r="AI2108" s="1313"/>
      <c r="AJ2108" s="1313"/>
      <c r="AK2108" s="1313"/>
      <c r="AL2108" s="1313"/>
      <c r="AM2108" s="1313"/>
      <c r="AN2108" s="1905"/>
      <c r="AO2108" s="1345"/>
      <c r="AP2108" s="1313"/>
      <c r="AQ2108" s="1345"/>
      <c r="AR2108" s="1313"/>
      <c r="AS2108" s="1345"/>
      <c r="AT2108" s="1313"/>
      <c r="AU2108" s="1345"/>
      <c r="AV2108" s="1313"/>
      <c r="AW2108" s="1313"/>
      <c r="AX2108" s="1313"/>
      <c r="AY2108" s="1305"/>
      <c r="AZ2108" s="1313"/>
      <c r="BA2108" s="1313"/>
      <c r="BB2108" s="1313"/>
      <c r="BC2108" s="1313"/>
      <c r="BD2108" s="1313"/>
      <c r="BE2108" s="1903"/>
      <c r="BF2108" s="1904"/>
      <c r="BG2108" s="1903"/>
      <c r="BH2108" s="1904"/>
      <c r="BI2108" s="1903"/>
      <c r="BJ2108" s="1904"/>
      <c r="BK2108" s="1313"/>
      <c r="BL2108" s="1904"/>
      <c r="BM2108" s="1904"/>
      <c r="BN2108" s="1904"/>
      <c r="BO2108" s="1313"/>
      <c r="BP2108" s="1316">
        <f t="shared" si="809"/>
        <v>0</v>
      </c>
      <c r="BQ2108" s="1305"/>
    </row>
    <row r="2109" spans="1:69" ht="15" x14ac:dyDescent="0.25">
      <c r="A2109" s="1305"/>
      <c r="B2109" s="2050"/>
      <c r="C2109" s="1928"/>
      <c r="D2109" s="1313"/>
      <c r="E2109" s="1313"/>
      <c r="F2109" s="1931"/>
      <c r="G2109" s="1313"/>
      <c r="H2109" s="1345"/>
      <c r="I2109" s="1313"/>
      <c r="J2109" s="1345"/>
      <c r="K2109" s="1313"/>
      <c r="L2109" s="2773"/>
      <c r="M2109" s="1313"/>
      <c r="N2109" s="1345"/>
      <c r="O2109" s="1313"/>
      <c r="P2109" s="1313"/>
      <c r="Q2109" s="1307"/>
      <c r="R2109" s="1313"/>
      <c r="S2109" s="1313"/>
      <c r="T2109" s="1313"/>
      <c r="U2109" s="1313"/>
      <c r="V2109" s="2466"/>
      <c r="W2109" s="1904"/>
      <c r="X2109" s="2336"/>
      <c r="Y2109" s="1904"/>
      <c r="Z2109" s="2394"/>
      <c r="AA2109" s="1904"/>
      <c r="AB2109" s="1903"/>
      <c r="AC2109" s="1904"/>
      <c r="AD2109" s="1904"/>
      <c r="AE2109" s="1904"/>
      <c r="AF2109" s="1313"/>
      <c r="AG2109" s="1313"/>
      <c r="AH2109" s="1305"/>
      <c r="AI2109" s="1313"/>
      <c r="AJ2109" s="1313"/>
      <c r="AK2109" s="1313"/>
      <c r="AL2109" s="1313"/>
      <c r="AM2109" s="1313"/>
      <c r="AN2109" s="1905"/>
      <c r="AO2109" s="1345"/>
      <c r="AP2109" s="1313"/>
      <c r="AQ2109" s="1345"/>
      <c r="AR2109" s="1313"/>
      <c r="AS2109" s="1345"/>
      <c r="AT2109" s="1313"/>
      <c r="AU2109" s="1345"/>
      <c r="AV2109" s="1313"/>
      <c r="AW2109" s="1313"/>
      <c r="AX2109" s="1313"/>
      <c r="AY2109" s="1305"/>
      <c r="AZ2109" s="1313"/>
      <c r="BA2109" s="1313"/>
      <c r="BB2109" s="1313"/>
      <c r="BC2109" s="1313"/>
      <c r="BD2109" s="1313"/>
      <c r="BE2109" s="1903"/>
      <c r="BF2109" s="1904"/>
      <c r="BG2109" s="1903"/>
      <c r="BH2109" s="1904"/>
      <c r="BI2109" s="1903"/>
      <c r="BJ2109" s="1904"/>
      <c r="BK2109" s="1313"/>
      <c r="BL2109" s="1904"/>
      <c r="BM2109" s="1904"/>
      <c r="BN2109" s="1904"/>
      <c r="BO2109" s="1313"/>
      <c r="BP2109" s="1316">
        <f t="shared" si="809"/>
        <v>0</v>
      </c>
      <c r="BQ2109" s="1305"/>
    </row>
    <row r="2110" spans="1:69" ht="15" x14ac:dyDescent="0.25">
      <c r="A2110" s="1305"/>
      <c r="B2110" s="2050"/>
      <c r="C2110" s="1928"/>
      <c r="D2110" s="1313"/>
      <c r="E2110" s="1313"/>
      <c r="F2110" s="1931"/>
      <c r="G2110" s="1313"/>
      <c r="H2110" s="1345"/>
      <c r="I2110" s="1313"/>
      <c r="J2110" s="1345"/>
      <c r="K2110" s="1313"/>
      <c r="L2110" s="2773"/>
      <c r="M2110" s="1313"/>
      <c r="N2110" s="1345"/>
      <c r="O2110" s="1313"/>
      <c r="P2110" s="1313"/>
      <c r="Q2110" s="1307"/>
      <c r="R2110" s="1313"/>
      <c r="S2110" s="1313"/>
      <c r="T2110" s="1313"/>
      <c r="U2110" s="1313"/>
      <c r="V2110" s="2466"/>
      <c r="W2110" s="1904"/>
      <c r="X2110" s="2336"/>
      <c r="Y2110" s="1904"/>
      <c r="Z2110" s="2394"/>
      <c r="AA2110" s="1904"/>
      <c r="AB2110" s="1903"/>
      <c r="AC2110" s="1904"/>
      <c r="AD2110" s="1904"/>
      <c r="AE2110" s="1904"/>
      <c r="AF2110" s="1313"/>
      <c r="AG2110" s="1313"/>
      <c r="AH2110" s="1305"/>
      <c r="AI2110" s="1313"/>
      <c r="AJ2110" s="1313"/>
      <c r="AK2110" s="1313"/>
      <c r="AL2110" s="1313"/>
      <c r="AM2110" s="1313"/>
      <c r="AN2110" s="1905"/>
      <c r="AO2110" s="1345"/>
      <c r="AP2110" s="1313"/>
      <c r="AQ2110" s="1345"/>
      <c r="AR2110" s="1313"/>
      <c r="AS2110" s="1345"/>
      <c r="AT2110" s="1313"/>
      <c r="AU2110" s="1345"/>
      <c r="AV2110" s="1313"/>
      <c r="AW2110" s="1313"/>
      <c r="AX2110" s="1313"/>
      <c r="AY2110" s="1305"/>
      <c r="AZ2110" s="1313"/>
      <c r="BA2110" s="1313"/>
      <c r="BB2110" s="1313"/>
      <c r="BC2110" s="1313"/>
      <c r="BD2110" s="1313"/>
      <c r="BE2110" s="1903"/>
      <c r="BF2110" s="1904"/>
      <c r="BG2110" s="1903"/>
      <c r="BH2110" s="1904"/>
      <c r="BI2110" s="1903"/>
      <c r="BJ2110" s="1904"/>
      <c r="BK2110" s="1313"/>
      <c r="BL2110" s="1904"/>
      <c r="BM2110" s="1904"/>
      <c r="BN2110" s="1904"/>
      <c r="BO2110" s="1313"/>
      <c r="BP2110" s="1316">
        <f t="shared" si="809"/>
        <v>0</v>
      </c>
      <c r="BQ2110" s="1305"/>
    </row>
    <row r="2111" spans="1:69" ht="15" x14ac:dyDescent="0.25">
      <c r="A2111" s="1305"/>
      <c r="B2111" s="2050"/>
      <c r="C2111" s="1928"/>
      <c r="D2111" s="1313"/>
      <c r="E2111" s="1313"/>
      <c r="F2111" s="1931"/>
      <c r="G2111" s="1313"/>
      <c r="H2111" s="1345"/>
      <c r="I2111" s="1313"/>
      <c r="J2111" s="1345"/>
      <c r="K2111" s="1313"/>
      <c r="L2111" s="2773"/>
      <c r="M2111" s="1313"/>
      <c r="N2111" s="1345"/>
      <c r="O2111" s="1313"/>
      <c r="P2111" s="1313"/>
      <c r="Q2111" s="1307"/>
      <c r="R2111" s="1313"/>
      <c r="S2111" s="1313"/>
      <c r="T2111" s="1313"/>
      <c r="U2111" s="1313"/>
      <c r="V2111" s="2466"/>
      <c r="W2111" s="1904"/>
      <c r="X2111" s="2336"/>
      <c r="Y2111" s="1904"/>
      <c r="Z2111" s="2394"/>
      <c r="AA2111" s="1904"/>
      <c r="AB2111" s="1903"/>
      <c r="AC2111" s="1904"/>
      <c r="AD2111" s="1904"/>
      <c r="AE2111" s="1904"/>
      <c r="AF2111" s="1313"/>
      <c r="AG2111" s="1313"/>
      <c r="AH2111" s="1305"/>
      <c r="AI2111" s="1313"/>
      <c r="AJ2111" s="1313"/>
      <c r="AK2111" s="1313"/>
      <c r="AL2111" s="1313"/>
      <c r="AM2111" s="1313"/>
      <c r="AN2111" s="1905"/>
      <c r="AO2111" s="1345"/>
      <c r="AP2111" s="1313"/>
      <c r="AQ2111" s="1345"/>
      <c r="AR2111" s="1313"/>
      <c r="AS2111" s="1345"/>
      <c r="AT2111" s="1313"/>
      <c r="AU2111" s="1345"/>
      <c r="AV2111" s="1313"/>
      <c r="AW2111" s="1313"/>
      <c r="AX2111" s="1313"/>
      <c r="AY2111" s="1305"/>
      <c r="AZ2111" s="1313"/>
      <c r="BA2111" s="1313"/>
      <c r="BB2111" s="1313"/>
      <c r="BC2111" s="1313"/>
      <c r="BD2111" s="1313"/>
      <c r="BE2111" s="1903"/>
      <c r="BF2111" s="1904"/>
      <c r="BG2111" s="1903"/>
      <c r="BH2111" s="1904"/>
      <c r="BI2111" s="1903"/>
      <c r="BJ2111" s="1904"/>
      <c r="BK2111" s="1313"/>
      <c r="BL2111" s="1904"/>
      <c r="BM2111" s="1904"/>
      <c r="BN2111" s="1904"/>
      <c r="BO2111" s="1313"/>
      <c r="BP2111" s="1316">
        <f t="shared" si="809"/>
        <v>0</v>
      </c>
      <c r="BQ2111" s="1305"/>
    </row>
    <row r="2112" spans="1:69" ht="15" x14ac:dyDescent="0.25">
      <c r="A2112" s="1305"/>
      <c r="B2112" s="2050"/>
      <c r="C2112" s="1928"/>
      <c r="D2112" s="1313"/>
      <c r="E2112" s="1313"/>
      <c r="F2112" s="1931"/>
      <c r="G2112" s="1313"/>
      <c r="H2112" s="1345"/>
      <c r="I2112" s="1313"/>
      <c r="J2112" s="1345"/>
      <c r="K2112" s="1313"/>
      <c r="L2112" s="2773"/>
      <c r="M2112" s="1313"/>
      <c r="N2112" s="1345"/>
      <c r="O2112" s="1313"/>
      <c r="P2112" s="1313"/>
      <c r="Q2112" s="1307"/>
      <c r="R2112" s="1313"/>
      <c r="S2112" s="1313"/>
      <c r="T2112" s="1313"/>
      <c r="U2112" s="1313"/>
      <c r="V2112" s="2466"/>
      <c r="W2112" s="1904"/>
      <c r="X2112" s="2336"/>
      <c r="Y2112" s="1904"/>
      <c r="Z2112" s="2394"/>
      <c r="AA2112" s="1904"/>
      <c r="AB2112" s="1903"/>
      <c r="AC2112" s="1904"/>
      <c r="AD2112" s="1904"/>
      <c r="AE2112" s="1904"/>
      <c r="AF2112" s="1313"/>
      <c r="AG2112" s="1313"/>
      <c r="AH2112" s="1305"/>
      <c r="AI2112" s="1313"/>
      <c r="AJ2112" s="1313"/>
      <c r="AK2112" s="1313"/>
      <c r="AL2112" s="1313"/>
      <c r="AM2112" s="1313"/>
      <c r="AN2112" s="1905"/>
      <c r="AO2112" s="1345"/>
      <c r="AP2112" s="1313"/>
      <c r="AQ2112" s="1345"/>
      <c r="AR2112" s="1313"/>
      <c r="AS2112" s="1345"/>
      <c r="AT2112" s="1313"/>
      <c r="AU2112" s="1345"/>
      <c r="AV2112" s="1313"/>
      <c r="AW2112" s="1313"/>
      <c r="AX2112" s="1313"/>
      <c r="AY2112" s="1305"/>
      <c r="AZ2112" s="1313"/>
      <c r="BA2112" s="1313"/>
      <c r="BB2112" s="1313"/>
      <c r="BC2112" s="1313"/>
      <c r="BD2112" s="1313"/>
      <c r="BE2112" s="1903"/>
      <c r="BF2112" s="1904"/>
      <c r="BG2112" s="1903"/>
      <c r="BH2112" s="1904"/>
      <c r="BI2112" s="1903"/>
      <c r="BJ2112" s="1904"/>
      <c r="BK2112" s="1313"/>
      <c r="BL2112" s="1904"/>
      <c r="BM2112" s="1904"/>
      <c r="BN2112" s="1904"/>
      <c r="BO2112" s="1313"/>
      <c r="BP2112" s="1316">
        <f t="shared" si="809"/>
        <v>0</v>
      </c>
      <c r="BQ2112" s="1305"/>
    </row>
    <row r="2113" spans="1:69" ht="15" x14ac:dyDescent="0.25">
      <c r="A2113" s="1305"/>
      <c r="B2113" s="2050"/>
      <c r="C2113" s="1928"/>
      <c r="D2113" s="1313"/>
      <c r="E2113" s="1313"/>
      <c r="F2113" s="1931"/>
      <c r="G2113" s="1313"/>
      <c r="H2113" s="1345"/>
      <c r="I2113" s="1313"/>
      <c r="J2113" s="1345"/>
      <c r="K2113" s="1313"/>
      <c r="L2113" s="2773"/>
      <c r="M2113" s="1313"/>
      <c r="N2113" s="1345"/>
      <c r="O2113" s="1313"/>
      <c r="P2113" s="1313"/>
      <c r="Q2113" s="1307"/>
      <c r="R2113" s="1313"/>
      <c r="S2113" s="1313"/>
      <c r="T2113" s="1313"/>
      <c r="U2113" s="1313"/>
      <c r="V2113" s="2466"/>
      <c r="W2113" s="1904"/>
      <c r="X2113" s="2336"/>
      <c r="Y2113" s="1904"/>
      <c r="Z2113" s="2394"/>
      <c r="AA2113" s="1904"/>
      <c r="AB2113" s="1903"/>
      <c r="AC2113" s="1904"/>
      <c r="AD2113" s="1904"/>
      <c r="AE2113" s="1904"/>
      <c r="AF2113" s="1313"/>
      <c r="AG2113" s="1313"/>
      <c r="AH2113" s="1305"/>
      <c r="AI2113" s="1313"/>
      <c r="AJ2113" s="1313"/>
      <c r="AK2113" s="1313"/>
      <c r="AL2113" s="1313"/>
      <c r="AM2113" s="1313"/>
      <c r="AN2113" s="1905"/>
      <c r="AO2113" s="1345"/>
      <c r="AP2113" s="1313"/>
      <c r="AQ2113" s="1345"/>
      <c r="AR2113" s="1313"/>
      <c r="AS2113" s="1345"/>
      <c r="AT2113" s="1313"/>
      <c r="AU2113" s="1345"/>
      <c r="AV2113" s="1313"/>
      <c r="AW2113" s="1313"/>
      <c r="AX2113" s="1313"/>
      <c r="AY2113" s="1305"/>
      <c r="AZ2113" s="1313"/>
      <c r="BA2113" s="1313"/>
      <c r="BB2113" s="1313"/>
      <c r="BC2113" s="1313"/>
      <c r="BD2113" s="1313"/>
      <c r="BE2113" s="1903"/>
      <c r="BF2113" s="1904"/>
      <c r="BG2113" s="1903"/>
      <c r="BH2113" s="1904"/>
      <c r="BI2113" s="1903"/>
      <c r="BJ2113" s="1904"/>
      <c r="BK2113" s="1313"/>
      <c r="BL2113" s="1904"/>
      <c r="BM2113" s="1904"/>
      <c r="BN2113" s="1904"/>
      <c r="BO2113" s="1313"/>
      <c r="BP2113" s="1316">
        <f t="shared" si="809"/>
        <v>0</v>
      </c>
      <c r="BQ2113" s="1305"/>
    </row>
    <row r="2114" spans="1:69" ht="15" x14ac:dyDescent="0.25">
      <c r="A2114" s="1305"/>
      <c r="B2114" s="2050"/>
      <c r="C2114" s="1928"/>
      <c r="D2114" s="1313"/>
      <c r="E2114" s="1313"/>
      <c r="F2114" s="1931"/>
      <c r="G2114" s="1313"/>
      <c r="H2114" s="1345"/>
      <c r="I2114" s="1313"/>
      <c r="J2114" s="1345"/>
      <c r="K2114" s="1313"/>
      <c r="L2114" s="2773"/>
      <c r="M2114" s="1313"/>
      <c r="N2114" s="1345"/>
      <c r="O2114" s="1313"/>
      <c r="P2114" s="1313"/>
      <c r="Q2114" s="1307"/>
      <c r="R2114" s="1313"/>
      <c r="S2114" s="1313"/>
      <c r="T2114" s="1313"/>
      <c r="U2114" s="1313"/>
      <c r="V2114" s="2466"/>
      <c r="W2114" s="1904"/>
      <c r="X2114" s="2336"/>
      <c r="Y2114" s="1904"/>
      <c r="Z2114" s="2394"/>
      <c r="AA2114" s="1904"/>
      <c r="AB2114" s="1903"/>
      <c r="AC2114" s="1904"/>
      <c r="AD2114" s="1904"/>
      <c r="AE2114" s="1904"/>
      <c r="AF2114" s="1313"/>
      <c r="AG2114" s="1313"/>
      <c r="AH2114" s="1305"/>
      <c r="AI2114" s="1313"/>
      <c r="AJ2114" s="1313"/>
      <c r="AK2114" s="1313"/>
      <c r="AL2114" s="1313"/>
      <c r="AM2114" s="1313"/>
      <c r="AN2114" s="1905"/>
      <c r="AO2114" s="1345"/>
      <c r="AP2114" s="1313"/>
      <c r="AQ2114" s="1345"/>
      <c r="AR2114" s="1313"/>
      <c r="AS2114" s="1345"/>
      <c r="AT2114" s="1313"/>
      <c r="AU2114" s="1345"/>
      <c r="AV2114" s="1313"/>
      <c r="AW2114" s="1313"/>
      <c r="AX2114" s="1313"/>
      <c r="AY2114" s="1305"/>
      <c r="AZ2114" s="1313"/>
      <c r="BA2114" s="1313"/>
      <c r="BB2114" s="1313"/>
      <c r="BC2114" s="1313"/>
      <c r="BD2114" s="1313"/>
      <c r="BE2114" s="1903"/>
      <c r="BF2114" s="1904"/>
      <c r="BG2114" s="1903"/>
      <c r="BH2114" s="1904"/>
      <c r="BI2114" s="1903"/>
      <c r="BJ2114" s="1904"/>
      <c r="BK2114" s="1313"/>
      <c r="BL2114" s="1904"/>
      <c r="BM2114" s="1904"/>
      <c r="BN2114" s="1904"/>
      <c r="BO2114" s="1313"/>
      <c r="BP2114" s="1316">
        <f t="shared" si="809"/>
        <v>0</v>
      </c>
      <c r="BQ2114" s="1305"/>
    </row>
    <row r="2115" spans="1:69" ht="15" x14ac:dyDescent="0.25">
      <c r="A2115" s="1305"/>
      <c r="B2115" s="2050"/>
      <c r="C2115" s="1928"/>
      <c r="D2115" s="1313"/>
      <c r="E2115" s="1313"/>
      <c r="F2115" s="1931"/>
      <c r="G2115" s="1313"/>
      <c r="H2115" s="1345"/>
      <c r="I2115" s="1313"/>
      <c r="J2115" s="1345"/>
      <c r="K2115" s="1313"/>
      <c r="L2115" s="2773"/>
      <c r="M2115" s="1313"/>
      <c r="N2115" s="1345"/>
      <c r="O2115" s="1313"/>
      <c r="P2115" s="1313"/>
      <c r="Q2115" s="1307"/>
      <c r="R2115" s="1313"/>
      <c r="S2115" s="1313"/>
      <c r="T2115" s="1313"/>
      <c r="U2115" s="1313"/>
      <c r="V2115" s="2466"/>
      <c r="W2115" s="1904"/>
      <c r="X2115" s="2336"/>
      <c r="Y2115" s="1904"/>
      <c r="Z2115" s="2394"/>
      <c r="AA2115" s="1904"/>
      <c r="AB2115" s="1903"/>
      <c r="AC2115" s="1904"/>
      <c r="AD2115" s="1904"/>
      <c r="AE2115" s="1904"/>
      <c r="AF2115" s="1313"/>
      <c r="AG2115" s="1313"/>
      <c r="AH2115" s="1305"/>
      <c r="AI2115" s="1313"/>
      <c r="AJ2115" s="1313"/>
      <c r="AK2115" s="1313"/>
      <c r="AL2115" s="1313"/>
      <c r="AM2115" s="1313"/>
      <c r="AN2115" s="1905"/>
      <c r="AO2115" s="1345"/>
      <c r="AP2115" s="1313"/>
      <c r="AQ2115" s="1345"/>
      <c r="AR2115" s="1313"/>
      <c r="AS2115" s="1345"/>
      <c r="AT2115" s="1313"/>
      <c r="AU2115" s="1345"/>
      <c r="AV2115" s="1313"/>
      <c r="AW2115" s="1313"/>
      <c r="AX2115" s="1313"/>
      <c r="AY2115" s="1305"/>
      <c r="AZ2115" s="1313"/>
      <c r="BA2115" s="1313"/>
      <c r="BB2115" s="1313"/>
      <c r="BC2115" s="1313"/>
      <c r="BD2115" s="1313"/>
      <c r="BE2115" s="1903"/>
      <c r="BF2115" s="1904"/>
      <c r="BG2115" s="1903"/>
      <c r="BH2115" s="1904"/>
      <c r="BI2115" s="1903"/>
      <c r="BJ2115" s="1904"/>
      <c r="BK2115" s="1313"/>
      <c r="BL2115" s="1904"/>
      <c r="BM2115" s="1904"/>
      <c r="BN2115" s="1904"/>
      <c r="BO2115" s="1313"/>
      <c r="BP2115" s="1316">
        <f t="shared" si="809"/>
        <v>0</v>
      </c>
      <c r="BQ2115" s="1305"/>
    </row>
    <row r="2116" spans="1:69" ht="15" x14ac:dyDescent="0.25">
      <c r="A2116" s="1305"/>
      <c r="B2116" s="2050"/>
      <c r="C2116" s="1928"/>
      <c r="D2116" s="1313"/>
      <c r="E2116" s="1313"/>
      <c r="F2116" s="1931"/>
      <c r="G2116" s="1313"/>
      <c r="H2116" s="1345"/>
      <c r="I2116" s="1313"/>
      <c r="J2116" s="1345"/>
      <c r="K2116" s="1313"/>
      <c r="L2116" s="2773"/>
      <c r="M2116" s="1313"/>
      <c r="N2116" s="1345"/>
      <c r="O2116" s="1313"/>
      <c r="P2116" s="1313"/>
      <c r="Q2116" s="1307"/>
      <c r="R2116" s="1313"/>
      <c r="S2116" s="1313"/>
      <c r="T2116" s="1313"/>
      <c r="U2116" s="1313"/>
      <c r="V2116" s="2466"/>
      <c r="W2116" s="1904"/>
      <c r="X2116" s="2336"/>
      <c r="Y2116" s="1904"/>
      <c r="Z2116" s="2394"/>
      <c r="AA2116" s="1904"/>
      <c r="AB2116" s="1903"/>
      <c r="AC2116" s="1904"/>
      <c r="AD2116" s="1904"/>
      <c r="AE2116" s="1904"/>
      <c r="AF2116" s="1313"/>
      <c r="AG2116" s="1313"/>
      <c r="AH2116" s="1305"/>
      <c r="AI2116" s="1313"/>
      <c r="AJ2116" s="1313"/>
      <c r="AK2116" s="1313"/>
      <c r="AL2116" s="1313"/>
      <c r="AM2116" s="1313"/>
      <c r="AN2116" s="1905"/>
      <c r="AO2116" s="1345"/>
      <c r="AP2116" s="1313"/>
      <c r="AQ2116" s="1345"/>
      <c r="AR2116" s="1313"/>
      <c r="AS2116" s="1345"/>
      <c r="AT2116" s="1313"/>
      <c r="AU2116" s="1345"/>
      <c r="AV2116" s="1313"/>
      <c r="AW2116" s="1313"/>
      <c r="AX2116" s="1313"/>
      <c r="AY2116" s="1305"/>
      <c r="AZ2116" s="1313"/>
      <c r="BA2116" s="1313"/>
      <c r="BB2116" s="1313"/>
      <c r="BC2116" s="1313"/>
      <c r="BD2116" s="1313"/>
      <c r="BE2116" s="1903"/>
      <c r="BF2116" s="1904"/>
      <c r="BG2116" s="1903"/>
      <c r="BH2116" s="1904"/>
      <c r="BI2116" s="1903"/>
      <c r="BJ2116" s="1904"/>
      <c r="BK2116" s="1313"/>
      <c r="BL2116" s="1904"/>
      <c r="BM2116" s="1904"/>
      <c r="BN2116" s="1904"/>
      <c r="BO2116" s="1313"/>
      <c r="BP2116" s="1316">
        <f t="shared" si="809"/>
        <v>0</v>
      </c>
      <c r="BQ2116" s="1305"/>
    </row>
    <row r="2117" spans="1:69" ht="15" x14ac:dyDescent="0.25">
      <c r="A2117" s="1305"/>
      <c r="B2117" s="2050"/>
      <c r="C2117" s="1928"/>
      <c r="D2117" s="1313"/>
      <c r="E2117" s="1313"/>
      <c r="F2117" s="1931"/>
      <c r="G2117" s="1313"/>
      <c r="H2117" s="1345"/>
      <c r="I2117" s="1313"/>
      <c r="J2117" s="1345"/>
      <c r="K2117" s="1313"/>
      <c r="L2117" s="2773"/>
      <c r="M2117" s="1313"/>
      <c r="N2117" s="1345"/>
      <c r="O2117" s="1313"/>
      <c r="P2117" s="1313"/>
      <c r="Q2117" s="1307"/>
      <c r="R2117" s="1313"/>
      <c r="S2117" s="1313"/>
      <c r="T2117" s="1313"/>
      <c r="U2117" s="1313"/>
      <c r="V2117" s="2466"/>
      <c r="W2117" s="1904"/>
      <c r="X2117" s="2336"/>
      <c r="Y2117" s="1904"/>
      <c r="Z2117" s="2394"/>
      <c r="AA2117" s="1904"/>
      <c r="AB2117" s="1903"/>
      <c r="AC2117" s="1904"/>
      <c r="AD2117" s="1904"/>
      <c r="AE2117" s="1904"/>
      <c r="AF2117" s="1313"/>
      <c r="AG2117" s="1313"/>
      <c r="AH2117" s="1305"/>
      <c r="AI2117" s="1313"/>
      <c r="AJ2117" s="1313"/>
      <c r="AK2117" s="1313"/>
      <c r="AL2117" s="1313"/>
      <c r="AM2117" s="1313"/>
      <c r="AN2117" s="1905"/>
      <c r="AO2117" s="1345"/>
      <c r="AP2117" s="1313"/>
      <c r="AQ2117" s="1345"/>
      <c r="AR2117" s="1313"/>
      <c r="AS2117" s="1345"/>
      <c r="AT2117" s="1313"/>
      <c r="AU2117" s="1345"/>
      <c r="AV2117" s="1313"/>
      <c r="AW2117" s="1313"/>
      <c r="AX2117" s="1313"/>
      <c r="AY2117" s="1305"/>
      <c r="AZ2117" s="1313"/>
      <c r="BA2117" s="1313"/>
      <c r="BB2117" s="1313"/>
      <c r="BC2117" s="1313"/>
      <c r="BD2117" s="1313"/>
      <c r="BE2117" s="1903"/>
      <c r="BF2117" s="1904"/>
      <c r="BG2117" s="1903"/>
      <c r="BH2117" s="1904"/>
      <c r="BI2117" s="1903"/>
      <c r="BJ2117" s="1904"/>
      <c r="BK2117" s="1313"/>
      <c r="BL2117" s="1904"/>
      <c r="BM2117" s="1904"/>
      <c r="BN2117" s="1904"/>
      <c r="BO2117" s="1313"/>
      <c r="BP2117" s="1316">
        <f t="shared" si="809"/>
        <v>0</v>
      </c>
      <c r="BQ2117" s="1305"/>
    </row>
    <row r="2118" spans="1:69" ht="15" x14ac:dyDescent="0.25">
      <c r="A2118" s="1305"/>
      <c r="B2118" s="2050"/>
      <c r="C2118" s="1928"/>
      <c r="D2118" s="1313"/>
      <c r="E2118" s="1313"/>
      <c r="F2118" s="1931"/>
      <c r="G2118" s="1313"/>
      <c r="H2118" s="1345"/>
      <c r="I2118" s="1313"/>
      <c r="J2118" s="1345"/>
      <c r="K2118" s="1313"/>
      <c r="L2118" s="2773"/>
      <c r="M2118" s="1313"/>
      <c r="N2118" s="1345"/>
      <c r="O2118" s="1313"/>
      <c r="P2118" s="1313"/>
      <c r="Q2118" s="1307"/>
      <c r="R2118" s="1313"/>
      <c r="S2118" s="1313"/>
      <c r="T2118" s="1313"/>
      <c r="U2118" s="1313"/>
      <c r="V2118" s="2466"/>
      <c r="W2118" s="1904"/>
      <c r="X2118" s="2336"/>
      <c r="Y2118" s="1904"/>
      <c r="Z2118" s="2394"/>
      <c r="AA2118" s="1904"/>
      <c r="AB2118" s="1903"/>
      <c r="AC2118" s="1904"/>
      <c r="AD2118" s="1904"/>
      <c r="AE2118" s="1904"/>
      <c r="AF2118" s="1313"/>
      <c r="AG2118" s="1313"/>
      <c r="AH2118" s="1305"/>
      <c r="AI2118" s="1313"/>
      <c r="AJ2118" s="1313"/>
      <c r="AK2118" s="1313"/>
      <c r="AL2118" s="1313"/>
      <c r="AM2118" s="1313"/>
      <c r="AN2118" s="1905"/>
      <c r="AO2118" s="1345"/>
      <c r="AP2118" s="1313"/>
      <c r="AQ2118" s="1345"/>
      <c r="AR2118" s="1313"/>
      <c r="AS2118" s="1345"/>
      <c r="AT2118" s="1313"/>
      <c r="AU2118" s="1345"/>
      <c r="AV2118" s="1313"/>
      <c r="AW2118" s="1313"/>
      <c r="AX2118" s="1313"/>
      <c r="AY2118" s="1305"/>
      <c r="AZ2118" s="1313"/>
      <c r="BA2118" s="1313"/>
      <c r="BB2118" s="1313"/>
      <c r="BC2118" s="1313"/>
      <c r="BD2118" s="1313"/>
      <c r="BE2118" s="1903"/>
      <c r="BF2118" s="1904"/>
      <c r="BG2118" s="1903"/>
      <c r="BH2118" s="1904"/>
      <c r="BI2118" s="1903"/>
      <c r="BJ2118" s="1904"/>
      <c r="BK2118" s="1313"/>
      <c r="BL2118" s="1904"/>
      <c r="BM2118" s="1904"/>
      <c r="BN2118" s="1904"/>
      <c r="BO2118" s="1313"/>
      <c r="BP2118" s="1316">
        <f t="shared" ref="BP2118:BP2181" si="810">O2117-BO2118</f>
        <v>0</v>
      </c>
      <c r="BQ2118" s="1305"/>
    </row>
    <row r="2119" spans="1:69" ht="15" x14ac:dyDescent="0.25">
      <c r="A2119" s="1305"/>
      <c r="B2119" s="2050"/>
      <c r="C2119" s="1928"/>
      <c r="D2119" s="1313"/>
      <c r="E2119" s="1313"/>
      <c r="F2119" s="1931"/>
      <c r="G2119" s="1313"/>
      <c r="H2119" s="1345"/>
      <c r="I2119" s="1313"/>
      <c r="J2119" s="1345"/>
      <c r="K2119" s="1313"/>
      <c r="L2119" s="2773"/>
      <c r="M2119" s="1313"/>
      <c r="N2119" s="1345"/>
      <c r="O2119" s="1313"/>
      <c r="P2119" s="1313"/>
      <c r="Q2119" s="1307"/>
      <c r="R2119" s="1313"/>
      <c r="S2119" s="1313"/>
      <c r="T2119" s="1313"/>
      <c r="U2119" s="1313"/>
      <c r="V2119" s="2466"/>
      <c r="W2119" s="1904"/>
      <c r="X2119" s="2336"/>
      <c r="Y2119" s="1904"/>
      <c r="Z2119" s="2394"/>
      <c r="AA2119" s="1904"/>
      <c r="AB2119" s="1903"/>
      <c r="AC2119" s="1904"/>
      <c r="AD2119" s="1904"/>
      <c r="AE2119" s="1904"/>
      <c r="AF2119" s="1313"/>
      <c r="AG2119" s="1313"/>
      <c r="AH2119" s="1305"/>
      <c r="AI2119" s="1313"/>
      <c r="AJ2119" s="1313"/>
      <c r="AK2119" s="1313"/>
      <c r="AL2119" s="1313"/>
      <c r="AM2119" s="1313"/>
      <c r="AN2119" s="1905"/>
      <c r="AO2119" s="1345"/>
      <c r="AP2119" s="1313"/>
      <c r="AQ2119" s="1345"/>
      <c r="AR2119" s="1313"/>
      <c r="AS2119" s="1345"/>
      <c r="AT2119" s="1313"/>
      <c r="AU2119" s="1345"/>
      <c r="AV2119" s="1313"/>
      <c r="AW2119" s="1313"/>
      <c r="AX2119" s="1313"/>
      <c r="AY2119" s="1305"/>
      <c r="AZ2119" s="1313"/>
      <c r="BA2119" s="1313"/>
      <c r="BB2119" s="1313"/>
      <c r="BC2119" s="1313"/>
      <c r="BD2119" s="1313"/>
      <c r="BE2119" s="1903"/>
      <c r="BF2119" s="1904"/>
      <c r="BG2119" s="1903"/>
      <c r="BH2119" s="1904"/>
      <c r="BI2119" s="1903"/>
      <c r="BJ2119" s="1904"/>
      <c r="BK2119" s="1313"/>
      <c r="BL2119" s="1904"/>
      <c r="BM2119" s="1904"/>
      <c r="BN2119" s="1904"/>
      <c r="BO2119" s="1313"/>
      <c r="BP2119" s="1316">
        <f t="shared" si="810"/>
        <v>0</v>
      </c>
      <c r="BQ2119" s="1305"/>
    </row>
    <row r="2120" spans="1:69" ht="15" x14ac:dyDescent="0.25">
      <c r="A2120" s="1305"/>
      <c r="B2120" s="2050"/>
      <c r="C2120" s="1928"/>
      <c r="D2120" s="1313"/>
      <c r="E2120" s="1313"/>
      <c r="F2120" s="1931"/>
      <c r="G2120" s="1313"/>
      <c r="H2120" s="1345"/>
      <c r="I2120" s="1313"/>
      <c r="J2120" s="1345"/>
      <c r="K2120" s="1313"/>
      <c r="L2120" s="2773"/>
      <c r="M2120" s="1313"/>
      <c r="N2120" s="1345"/>
      <c r="O2120" s="1313"/>
      <c r="P2120" s="1313"/>
      <c r="Q2120" s="1307"/>
      <c r="R2120" s="1313"/>
      <c r="S2120" s="1313"/>
      <c r="T2120" s="1313"/>
      <c r="U2120" s="1313"/>
      <c r="V2120" s="2466"/>
      <c r="W2120" s="1904"/>
      <c r="X2120" s="2336"/>
      <c r="Y2120" s="1904"/>
      <c r="Z2120" s="2394"/>
      <c r="AA2120" s="1904"/>
      <c r="AB2120" s="1903"/>
      <c r="AC2120" s="1904"/>
      <c r="AD2120" s="1904"/>
      <c r="AE2120" s="1904"/>
      <c r="AF2120" s="1313"/>
      <c r="AG2120" s="1313"/>
      <c r="AH2120" s="1305"/>
      <c r="AI2120" s="1313"/>
      <c r="AJ2120" s="1313"/>
      <c r="AK2120" s="1313"/>
      <c r="AL2120" s="1313"/>
      <c r="AM2120" s="1313"/>
      <c r="AN2120" s="1905"/>
      <c r="AO2120" s="1345"/>
      <c r="AP2120" s="1313"/>
      <c r="AQ2120" s="1345"/>
      <c r="AR2120" s="1313"/>
      <c r="AS2120" s="1345"/>
      <c r="AT2120" s="1313"/>
      <c r="AU2120" s="1345"/>
      <c r="AV2120" s="1313"/>
      <c r="AW2120" s="1313"/>
      <c r="AX2120" s="1313"/>
      <c r="AY2120" s="1305"/>
      <c r="AZ2120" s="1313"/>
      <c r="BA2120" s="1313"/>
      <c r="BB2120" s="1313"/>
      <c r="BC2120" s="1313"/>
      <c r="BD2120" s="1313"/>
      <c r="BE2120" s="1903"/>
      <c r="BF2120" s="1904"/>
      <c r="BG2120" s="1903"/>
      <c r="BH2120" s="1904"/>
      <c r="BI2120" s="1903"/>
      <c r="BJ2120" s="1904"/>
      <c r="BK2120" s="1313"/>
      <c r="BL2120" s="1904"/>
      <c r="BM2120" s="1904"/>
      <c r="BN2120" s="1904"/>
      <c r="BO2120" s="1313"/>
      <c r="BP2120" s="1316">
        <f t="shared" si="810"/>
        <v>0</v>
      </c>
      <c r="BQ2120" s="1305"/>
    </row>
    <row r="2121" spans="1:69" ht="15" x14ac:dyDescent="0.25">
      <c r="A2121" s="1305"/>
      <c r="B2121" s="2050"/>
      <c r="C2121" s="1928"/>
      <c r="D2121" s="1313"/>
      <c r="E2121" s="1313"/>
      <c r="F2121" s="1931"/>
      <c r="G2121" s="1313"/>
      <c r="H2121" s="1345"/>
      <c r="I2121" s="1313"/>
      <c r="J2121" s="1345"/>
      <c r="K2121" s="1313"/>
      <c r="L2121" s="2773"/>
      <c r="M2121" s="1313"/>
      <c r="N2121" s="1345"/>
      <c r="O2121" s="1313"/>
      <c r="P2121" s="1313"/>
      <c r="Q2121" s="1307"/>
      <c r="R2121" s="1313"/>
      <c r="S2121" s="1313"/>
      <c r="T2121" s="1313"/>
      <c r="U2121" s="1313"/>
      <c r="V2121" s="2466"/>
      <c r="W2121" s="1904"/>
      <c r="X2121" s="2336"/>
      <c r="Y2121" s="1904"/>
      <c r="Z2121" s="2394"/>
      <c r="AA2121" s="1904"/>
      <c r="AB2121" s="1903"/>
      <c r="AC2121" s="1904"/>
      <c r="AD2121" s="1904"/>
      <c r="AE2121" s="1904"/>
      <c r="AF2121" s="1313"/>
      <c r="AG2121" s="1313"/>
      <c r="AH2121" s="1305"/>
      <c r="AI2121" s="1313"/>
      <c r="AJ2121" s="1313"/>
      <c r="AK2121" s="1313"/>
      <c r="AL2121" s="1313"/>
      <c r="AM2121" s="1313"/>
      <c r="AN2121" s="1905"/>
      <c r="AO2121" s="1345"/>
      <c r="AP2121" s="1313"/>
      <c r="AQ2121" s="1345"/>
      <c r="AR2121" s="1313"/>
      <c r="AS2121" s="1345"/>
      <c r="AT2121" s="1313"/>
      <c r="AU2121" s="1345"/>
      <c r="AV2121" s="1313"/>
      <c r="AW2121" s="1313"/>
      <c r="AX2121" s="1313"/>
      <c r="AY2121" s="1305"/>
      <c r="AZ2121" s="1313"/>
      <c r="BA2121" s="1313"/>
      <c r="BB2121" s="1313"/>
      <c r="BC2121" s="1313"/>
      <c r="BD2121" s="1313"/>
      <c r="BE2121" s="1903"/>
      <c r="BF2121" s="1904"/>
      <c r="BG2121" s="1903"/>
      <c r="BH2121" s="1904"/>
      <c r="BI2121" s="1903"/>
      <c r="BJ2121" s="1904"/>
      <c r="BK2121" s="1313"/>
      <c r="BL2121" s="1904"/>
      <c r="BM2121" s="1904"/>
      <c r="BN2121" s="1904"/>
      <c r="BO2121" s="1313"/>
      <c r="BP2121" s="1316">
        <f t="shared" si="810"/>
        <v>0</v>
      </c>
      <c r="BQ2121" s="1305"/>
    </row>
    <row r="2122" spans="1:69" ht="15" x14ac:dyDescent="0.25">
      <c r="A2122" s="1305"/>
      <c r="B2122" s="2050"/>
      <c r="C2122" s="1928"/>
      <c r="D2122" s="1313"/>
      <c r="E2122" s="1313"/>
      <c r="F2122" s="1931"/>
      <c r="G2122" s="1313"/>
      <c r="H2122" s="1345"/>
      <c r="I2122" s="1313"/>
      <c r="J2122" s="1345"/>
      <c r="K2122" s="1313"/>
      <c r="L2122" s="2773"/>
      <c r="M2122" s="1313"/>
      <c r="N2122" s="1345"/>
      <c r="O2122" s="1313"/>
      <c r="P2122" s="1313"/>
      <c r="Q2122" s="1307"/>
      <c r="R2122" s="1313"/>
      <c r="S2122" s="1313"/>
      <c r="T2122" s="1313"/>
      <c r="U2122" s="1313"/>
      <c r="V2122" s="2466"/>
      <c r="W2122" s="1904"/>
      <c r="X2122" s="2336"/>
      <c r="Y2122" s="1904"/>
      <c r="Z2122" s="2394"/>
      <c r="AA2122" s="1904"/>
      <c r="AB2122" s="1903"/>
      <c r="AC2122" s="1904"/>
      <c r="AD2122" s="1904"/>
      <c r="AE2122" s="1904"/>
      <c r="AF2122" s="1313"/>
      <c r="AG2122" s="1313"/>
      <c r="AH2122" s="1305"/>
      <c r="AI2122" s="1313"/>
      <c r="AJ2122" s="1313"/>
      <c r="AK2122" s="1313"/>
      <c r="AL2122" s="1313"/>
      <c r="AM2122" s="1313"/>
      <c r="AN2122" s="1905"/>
      <c r="AO2122" s="1345"/>
      <c r="AP2122" s="1313"/>
      <c r="AQ2122" s="1345"/>
      <c r="AR2122" s="1313"/>
      <c r="AS2122" s="1345"/>
      <c r="AT2122" s="1313"/>
      <c r="AU2122" s="1345"/>
      <c r="AV2122" s="1313"/>
      <c r="AW2122" s="1313"/>
      <c r="AX2122" s="1313"/>
      <c r="AY2122" s="1305"/>
      <c r="AZ2122" s="1313"/>
      <c r="BA2122" s="1313"/>
      <c r="BB2122" s="1313"/>
      <c r="BC2122" s="1313"/>
      <c r="BD2122" s="1313"/>
      <c r="BE2122" s="1903"/>
      <c r="BF2122" s="1904"/>
      <c r="BG2122" s="1903"/>
      <c r="BH2122" s="1904"/>
      <c r="BI2122" s="1903"/>
      <c r="BJ2122" s="1904"/>
      <c r="BK2122" s="1313"/>
      <c r="BL2122" s="1904"/>
      <c r="BM2122" s="1904"/>
      <c r="BN2122" s="1904"/>
      <c r="BO2122" s="1313"/>
      <c r="BP2122" s="1316">
        <f t="shared" si="810"/>
        <v>0</v>
      </c>
      <c r="BQ2122" s="1305"/>
    </row>
    <row r="2123" spans="1:69" ht="15" x14ac:dyDescent="0.25">
      <c r="A2123" s="1305"/>
      <c r="B2123" s="2050"/>
      <c r="C2123" s="1928"/>
      <c r="D2123" s="1313"/>
      <c r="E2123" s="1313"/>
      <c r="F2123" s="1931"/>
      <c r="G2123" s="1313"/>
      <c r="H2123" s="1345"/>
      <c r="I2123" s="1313"/>
      <c r="J2123" s="1345"/>
      <c r="K2123" s="1313"/>
      <c r="L2123" s="2773"/>
      <c r="M2123" s="1313"/>
      <c r="N2123" s="1345"/>
      <c r="O2123" s="1313"/>
      <c r="P2123" s="1313"/>
      <c r="Q2123" s="1307"/>
      <c r="R2123" s="1313"/>
      <c r="S2123" s="1313"/>
      <c r="T2123" s="1313"/>
      <c r="U2123" s="1313"/>
      <c r="V2123" s="2466"/>
      <c r="W2123" s="1904"/>
      <c r="X2123" s="2336"/>
      <c r="Y2123" s="1904"/>
      <c r="Z2123" s="2394"/>
      <c r="AA2123" s="1904"/>
      <c r="AB2123" s="1903"/>
      <c r="AC2123" s="1904"/>
      <c r="AD2123" s="1904"/>
      <c r="AE2123" s="1904"/>
      <c r="AF2123" s="1313"/>
      <c r="AG2123" s="1313"/>
      <c r="AH2123" s="1305"/>
      <c r="AI2123" s="1313"/>
      <c r="AJ2123" s="1313"/>
      <c r="AK2123" s="1313"/>
      <c r="AL2123" s="1313"/>
      <c r="AM2123" s="1313"/>
      <c r="AN2123" s="1905"/>
      <c r="AO2123" s="1345"/>
      <c r="AP2123" s="1313"/>
      <c r="AQ2123" s="1345"/>
      <c r="AR2123" s="1313"/>
      <c r="AS2123" s="1345"/>
      <c r="AT2123" s="1313"/>
      <c r="AU2123" s="1345"/>
      <c r="AV2123" s="1313"/>
      <c r="AW2123" s="1313"/>
      <c r="AX2123" s="1313"/>
      <c r="AY2123" s="1305"/>
      <c r="AZ2123" s="1313"/>
      <c r="BA2123" s="1313"/>
      <c r="BB2123" s="1313"/>
      <c r="BC2123" s="1313"/>
      <c r="BD2123" s="1313"/>
      <c r="BE2123" s="1903"/>
      <c r="BF2123" s="1904"/>
      <c r="BG2123" s="1903"/>
      <c r="BH2123" s="1904"/>
      <c r="BI2123" s="1903"/>
      <c r="BJ2123" s="1904"/>
      <c r="BK2123" s="1313"/>
      <c r="BL2123" s="1904"/>
      <c r="BM2123" s="1904"/>
      <c r="BN2123" s="1904"/>
      <c r="BO2123" s="1313"/>
      <c r="BP2123" s="1316">
        <f t="shared" si="810"/>
        <v>0</v>
      </c>
      <c r="BQ2123" s="1305"/>
    </row>
    <row r="2124" spans="1:69" ht="15" x14ac:dyDescent="0.25">
      <c r="A2124" s="1305"/>
      <c r="B2124" s="2050"/>
      <c r="C2124" s="1928"/>
      <c r="D2124" s="1313"/>
      <c r="E2124" s="1313"/>
      <c r="F2124" s="1931"/>
      <c r="G2124" s="1313"/>
      <c r="H2124" s="1345"/>
      <c r="I2124" s="1313"/>
      <c r="J2124" s="1345"/>
      <c r="K2124" s="1313"/>
      <c r="L2124" s="2773"/>
      <c r="M2124" s="1313"/>
      <c r="N2124" s="1345"/>
      <c r="O2124" s="1313"/>
      <c r="P2124" s="1313"/>
      <c r="Q2124" s="1307"/>
      <c r="R2124" s="1313"/>
      <c r="S2124" s="1313"/>
      <c r="T2124" s="1313"/>
      <c r="U2124" s="1313"/>
      <c r="V2124" s="2466"/>
      <c r="W2124" s="1904"/>
      <c r="X2124" s="2336"/>
      <c r="Y2124" s="1904"/>
      <c r="Z2124" s="2394"/>
      <c r="AA2124" s="1904"/>
      <c r="AB2124" s="1903"/>
      <c r="AC2124" s="1904"/>
      <c r="AD2124" s="1904"/>
      <c r="AE2124" s="1904"/>
      <c r="AF2124" s="1313"/>
      <c r="AG2124" s="1313"/>
      <c r="AH2124" s="1305"/>
      <c r="AI2124" s="1313"/>
      <c r="AJ2124" s="1313"/>
      <c r="AK2124" s="1313"/>
      <c r="AL2124" s="1313"/>
      <c r="AM2124" s="1313"/>
      <c r="AN2124" s="1905"/>
      <c r="AO2124" s="1345"/>
      <c r="AP2124" s="1313"/>
      <c r="AQ2124" s="1345"/>
      <c r="AR2124" s="1313"/>
      <c r="AS2124" s="1345"/>
      <c r="AT2124" s="1313"/>
      <c r="AU2124" s="1345"/>
      <c r="AV2124" s="1313"/>
      <c r="AW2124" s="1313"/>
      <c r="AX2124" s="1313"/>
      <c r="AY2124" s="1305"/>
      <c r="AZ2124" s="1313"/>
      <c r="BA2124" s="1313"/>
      <c r="BB2124" s="1313"/>
      <c r="BC2124" s="1313"/>
      <c r="BD2124" s="1313"/>
      <c r="BE2124" s="1903"/>
      <c r="BF2124" s="1904"/>
      <c r="BG2124" s="1903"/>
      <c r="BH2124" s="1904"/>
      <c r="BI2124" s="1903"/>
      <c r="BJ2124" s="1904"/>
      <c r="BK2124" s="1313"/>
      <c r="BL2124" s="1904"/>
      <c r="BM2124" s="1904"/>
      <c r="BN2124" s="1904"/>
      <c r="BO2124" s="1313"/>
      <c r="BP2124" s="1316">
        <f t="shared" si="810"/>
        <v>0</v>
      </c>
      <c r="BQ2124" s="1305"/>
    </row>
    <row r="2125" spans="1:69" ht="15" x14ac:dyDescent="0.25">
      <c r="A2125" s="1305"/>
      <c r="B2125" s="2050"/>
      <c r="C2125" s="1928"/>
      <c r="D2125" s="1313"/>
      <c r="E2125" s="1313"/>
      <c r="F2125" s="1931"/>
      <c r="G2125" s="1313"/>
      <c r="H2125" s="1345"/>
      <c r="I2125" s="1313"/>
      <c r="J2125" s="1345"/>
      <c r="K2125" s="1313"/>
      <c r="L2125" s="2773"/>
      <c r="M2125" s="1313"/>
      <c r="N2125" s="1345"/>
      <c r="O2125" s="1313"/>
      <c r="P2125" s="1313"/>
      <c r="Q2125" s="1307"/>
      <c r="R2125" s="1313"/>
      <c r="S2125" s="1313"/>
      <c r="T2125" s="1313"/>
      <c r="U2125" s="1313"/>
      <c r="V2125" s="2466"/>
      <c r="W2125" s="1904"/>
      <c r="X2125" s="2336"/>
      <c r="Y2125" s="1904"/>
      <c r="Z2125" s="2394"/>
      <c r="AA2125" s="1904"/>
      <c r="AB2125" s="1903"/>
      <c r="AC2125" s="1904"/>
      <c r="AD2125" s="1904"/>
      <c r="AE2125" s="1904"/>
      <c r="AF2125" s="1313"/>
      <c r="AG2125" s="1313"/>
      <c r="AH2125" s="1305"/>
      <c r="AI2125" s="1313"/>
      <c r="AJ2125" s="1313"/>
      <c r="AK2125" s="1313"/>
      <c r="AL2125" s="1313"/>
      <c r="AM2125" s="1313"/>
      <c r="AN2125" s="1905"/>
      <c r="AO2125" s="1345"/>
      <c r="AP2125" s="1313"/>
      <c r="AQ2125" s="1345"/>
      <c r="AR2125" s="1313"/>
      <c r="AS2125" s="1345"/>
      <c r="AT2125" s="1313"/>
      <c r="AU2125" s="1345"/>
      <c r="AV2125" s="1313"/>
      <c r="AW2125" s="1313"/>
      <c r="AX2125" s="1313"/>
      <c r="AY2125" s="1305"/>
      <c r="AZ2125" s="1313"/>
      <c r="BA2125" s="1313"/>
      <c r="BB2125" s="1313"/>
      <c r="BC2125" s="1313"/>
      <c r="BD2125" s="1313"/>
      <c r="BE2125" s="1903"/>
      <c r="BF2125" s="1904"/>
      <c r="BG2125" s="1903"/>
      <c r="BH2125" s="1904"/>
      <c r="BI2125" s="1903"/>
      <c r="BJ2125" s="1904"/>
      <c r="BK2125" s="1313"/>
      <c r="BL2125" s="1904"/>
      <c r="BM2125" s="1904"/>
      <c r="BN2125" s="1904"/>
      <c r="BO2125" s="1313"/>
      <c r="BP2125" s="1316">
        <f t="shared" si="810"/>
        <v>0</v>
      </c>
      <c r="BQ2125" s="1305"/>
    </row>
    <row r="2126" spans="1:69" ht="15" x14ac:dyDescent="0.25">
      <c r="A2126" s="1305"/>
      <c r="B2126" s="2050"/>
      <c r="C2126" s="1928"/>
      <c r="D2126" s="1313"/>
      <c r="E2126" s="1313"/>
      <c r="F2126" s="1931"/>
      <c r="G2126" s="1313"/>
      <c r="H2126" s="1345"/>
      <c r="I2126" s="1313"/>
      <c r="J2126" s="1345"/>
      <c r="K2126" s="1313"/>
      <c r="L2126" s="2773"/>
      <c r="M2126" s="1313"/>
      <c r="N2126" s="1345"/>
      <c r="O2126" s="1313"/>
      <c r="P2126" s="1313"/>
      <c r="Q2126" s="1307"/>
      <c r="R2126" s="1313"/>
      <c r="S2126" s="1313"/>
      <c r="T2126" s="1313"/>
      <c r="U2126" s="1313"/>
      <c r="V2126" s="2466"/>
      <c r="W2126" s="1904"/>
      <c r="X2126" s="2336"/>
      <c r="Y2126" s="1904"/>
      <c r="Z2126" s="2394"/>
      <c r="AA2126" s="1904"/>
      <c r="AB2126" s="1903"/>
      <c r="AC2126" s="1904"/>
      <c r="AD2126" s="1904"/>
      <c r="AE2126" s="1904"/>
      <c r="AF2126" s="1313"/>
      <c r="AG2126" s="1313"/>
      <c r="AH2126" s="1305"/>
      <c r="AI2126" s="1313"/>
      <c r="AJ2126" s="1313"/>
      <c r="AK2126" s="1313"/>
      <c r="AL2126" s="1313"/>
      <c r="AM2126" s="1313"/>
      <c r="AN2126" s="1905"/>
      <c r="AO2126" s="1345"/>
      <c r="AP2126" s="1313"/>
      <c r="AQ2126" s="1345"/>
      <c r="AR2126" s="1313"/>
      <c r="AS2126" s="1345"/>
      <c r="AT2126" s="1313"/>
      <c r="AU2126" s="1345"/>
      <c r="AV2126" s="1313"/>
      <c r="AW2126" s="1313"/>
      <c r="AX2126" s="1313"/>
      <c r="AY2126" s="1305"/>
      <c r="AZ2126" s="1313"/>
      <c r="BA2126" s="1313"/>
      <c r="BB2126" s="1313"/>
      <c r="BC2126" s="1313"/>
      <c r="BD2126" s="1313"/>
      <c r="BE2126" s="1903"/>
      <c r="BF2126" s="1904"/>
      <c r="BG2126" s="1903"/>
      <c r="BH2126" s="1904"/>
      <c r="BI2126" s="1903"/>
      <c r="BJ2126" s="1904"/>
      <c r="BK2126" s="1313"/>
      <c r="BL2126" s="1904"/>
      <c r="BM2126" s="1904"/>
      <c r="BN2126" s="1904"/>
      <c r="BO2126" s="1313"/>
      <c r="BP2126" s="1316">
        <f t="shared" si="810"/>
        <v>0</v>
      </c>
      <c r="BQ2126" s="1305"/>
    </row>
    <row r="2127" spans="1:69" ht="15" x14ac:dyDescent="0.25">
      <c r="A2127" s="1305"/>
      <c r="B2127" s="2050"/>
      <c r="C2127" s="1928"/>
      <c r="D2127" s="1313"/>
      <c r="E2127" s="1313"/>
      <c r="F2127" s="1931"/>
      <c r="G2127" s="1313"/>
      <c r="H2127" s="1345"/>
      <c r="I2127" s="1313"/>
      <c r="J2127" s="1345"/>
      <c r="K2127" s="1313"/>
      <c r="L2127" s="2773"/>
      <c r="M2127" s="1313"/>
      <c r="N2127" s="1345"/>
      <c r="O2127" s="1313"/>
      <c r="P2127" s="1313"/>
      <c r="Q2127" s="1307"/>
      <c r="R2127" s="1313"/>
      <c r="S2127" s="1313"/>
      <c r="T2127" s="1313"/>
      <c r="U2127" s="1313"/>
      <c r="V2127" s="2466"/>
      <c r="W2127" s="1904"/>
      <c r="X2127" s="2336"/>
      <c r="Y2127" s="1904"/>
      <c r="Z2127" s="2394"/>
      <c r="AA2127" s="1904"/>
      <c r="AB2127" s="1903"/>
      <c r="AC2127" s="1904"/>
      <c r="AD2127" s="1904"/>
      <c r="AE2127" s="1904"/>
      <c r="AF2127" s="1313"/>
      <c r="AG2127" s="1313"/>
      <c r="AH2127" s="1305"/>
      <c r="AI2127" s="1313"/>
      <c r="AJ2127" s="1313"/>
      <c r="AK2127" s="1313"/>
      <c r="AL2127" s="1313"/>
      <c r="AM2127" s="1313"/>
      <c r="AN2127" s="1905"/>
      <c r="AO2127" s="1345"/>
      <c r="AP2127" s="1313"/>
      <c r="AQ2127" s="1345"/>
      <c r="AR2127" s="1313"/>
      <c r="AS2127" s="1345"/>
      <c r="AT2127" s="1313"/>
      <c r="AU2127" s="1345"/>
      <c r="AV2127" s="1313"/>
      <c r="AW2127" s="1313"/>
      <c r="AX2127" s="1313"/>
      <c r="AY2127" s="1305"/>
      <c r="AZ2127" s="1313"/>
      <c r="BA2127" s="1313"/>
      <c r="BB2127" s="1313"/>
      <c r="BC2127" s="1313"/>
      <c r="BD2127" s="1313"/>
      <c r="BE2127" s="1903"/>
      <c r="BF2127" s="1904"/>
      <c r="BG2127" s="1903"/>
      <c r="BH2127" s="1904"/>
      <c r="BI2127" s="1903"/>
      <c r="BJ2127" s="1904"/>
      <c r="BK2127" s="1313"/>
      <c r="BL2127" s="1904"/>
      <c r="BM2127" s="1904"/>
      <c r="BN2127" s="1904"/>
      <c r="BO2127" s="1313"/>
      <c r="BP2127" s="1316">
        <f t="shared" si="810"/>
        <v>0</v>
      </c>
      <c r="BQ2127" s="1305"/>
    </row>
    <row r="2128" spans="1:69" ht="15" x14ac:dyDescent="0.25">
      <c r="A2128" s="1305"/>
      <c r="B2128" s="2050"/>
      <c r="C2128" s="1928"/>
      <c r="D2128" s="1313"/>
      <c r="E2128" s="1313"/>
      <c r="F2128" s="1931"/>
      <c r="G2128" s="1313"/>
      <c r="H2128" s="1345"/>
      <c r="I2128" s="1313"/>
      <c r="J2128" s="1345"/>
      <c r="K2128" s="1313"/>
      <c r="L2128" s="2773"/>
      <c r="M2128" s="1313"/>
      <c r="N2128" s="1345"/>
      <c r="O2128" s="1313"/>
      <c r="P2128" s="1313"/>
      <c r="Q2128" s="1307"/>
      <c r="R2128" s="1313"/>
      <c r="S2128" s="1313"/>
      <c r="T2128" s="1313"/>
      <c r="U2128" s="1313"/>
      <c r="V2128" s="2466"/>
      <c r="W2128" s="1904"/>
      <c r="X2128" s="2336"/>
      <c r="Y2128" s="1904"/>
      <c r="Z2128" s="2394"/>
      <c r="AA2128" s="1904"/>
      <c r="AB2128" s="1903"/>
      <c r="AC2128" s="1904"/>
      <c r="AD2128" s="1904"/>
      <c r="AE2128" s="1904"/>
      <c r="AF2128" s="1313"/>
      <c r="AG2128" s="1313"/>
      <c r="AH2128" s="1305"/>
      <c r="AI2128" s="1313"/>
      <c r="AJ2128" s="1313"/>
      <c r="AK2128" s="1313"/>
      <c r="AL2128" s="1313"/>
      <c r="AM2128" s="1313"/>
      <c r="AN2128" s="1905"/>
      <c r="AO2128" s="1345"/>
      <c r="AP2128" s="1313"/>
      <c r="AQ2128" s="1345"/>
      <c r="AR2128" s="1313"/>
      <c r="AS2128" s="1345"/>
      <c r="AT2128" s="1313"/>
      <c r="AU2128" s="1345"/>
      <c r="AV2128" s="1313"/>
      <c r="AW2128" s="1313"/>
      <c r="AX2128" s="1313"/>
      <c r="AY2128" s="1305"/>
      <c r="AZ2128" s="1313"/>
      <c r="BA2128" s="1313"/>
      <c r="BB2128" s="1313"/>
      <c r="BC2128" s="1313"/>
      <c r="BD2128" s="1313"/>
      <c r="BE2128" s="1903"/>
      <c r="BF2128" s="1904"/>
      <c r="BG2128" s="1903"/>
      <c r="BH2128" s="1904"/>
      <c r="BI2128" s="1903"/>
      <c r="BJ2128" s="1904"/>
      <c r="BK2128" s="1313"/>
      <c r="BL2128" s="1904"/>
      <c r="BM2128" s="1904"/>
      <c r="BN2128" s="1904"/>
      <c r="BO2128" s="1313"/>
      <c r="BP2128" s="1316">
        <f t="shared" si="810"/>
        <v>0</v>
      </c>
      <c r="BQ2128" s="1305"/>
    </row>
    <row r="2129" spans="1:69" ht="15" x14ac:dyDescent="0.25">
      <c r="A2129" s="1305"/>
      <c r="B2129" s="2050"/>
      <c r="C2129" s="1928"/>
      <c r="D2129" s="1313"/>
      <c r="E2129" s="1313"/>
      <c r="F2129" s="1931"/>
      <c r="G2129" s="1313"/>
      <c r="H2129" s="1345"/>
      <c r="I2129" s="1313"/>
      <c r="J2129" s="1345"/>
      <c r="K2129" s="1313"/>
      <c r="L2129" s="2773"/>
      <c r="M2129" s="1313"/>
      <c r="N2129" s="1345"/>
      <c r="O2129" s="1313"/>
      <c r="P2129" s="1313"/>
      <c r="Q2129" s="1307"/>
      <c r="R2129" s="1313"/>
      <c r="S2129" s="1313"/>
      <c r="T2129" s="1313"/>
      <c r="U2129" s="1313"/>
      <c r="V2129" s="2466"/>
      <c r="W2129" s="1904"/>
      <c r="X2129" s="2336"/>
      <c r="Y2129" s="1904"/>
      <c r="Z2129" s="2394"/>
      <c r="AA2129" s="1904"/>
      <c r="AB2129" s="1903"/>
      <c r="AC2129" s="1904"/>
      <c r="AD2129" s="1904"/>
      <c r="AE2129" s="1904"/>
      <c r="AF2129" s="1313"/>
      <c r="AG2129" s="1313"/>
      <c r="AH2129" s="1305"/>
      <c r="AI2129" s="1313"/>
      <c r="AJ2129" s="1313"/>
      <c r="AK2129" s="1313"/>
      <c r="AL2129" s="1313"/>
      <c r="AM2129" s="1313"/>
      <c r="AN2129" s="1905"/>
      <c r="AO2129" s="1345"/>
      <c r="AP2129" s="1313"/>
      <c r="AQ2129" s="1345"/>
      <c r="AR2129" s="1313"/>
      <c r="AS2129" s="1345"/>
      <c r="AT2129" s="1313"/>
      <c r="AU2129" s="1345"/>
      <c r="AV2129" s="1313"/>
      <c r="AW2129" s="1313"/>
      <c r="AX2129" s="1313"/>
      <c r="AY2129" s="1305"/>
      <c r="AZ2129" s="1313"/>
      <c r="BA2129" s="1313"/>
      <c r="BB2129" s="1313"/>
      <c r="BC2129" s="1313"/>
      <c r="BD2129" s="1313"/>
      <c r="BE2129" s="1903"/>
      <c r="BF2129" s="1904"/>
      <c r="BG2129" s="1903"/>
      <c r="BH2129" s="1904"/>
      <c r="BI2129" s="1903"/>
      <c r="BJ2129" s="1904"/>
      <c r="BK2129" s="1313"/>
      <c r="BL2129" s="1904"/>
      <c r="BM2129" s="1904"/>
      <c r="BN2129" s="1904"/>
      <c r="BO2129" s="1313"/>
      <c r="BP2129" s="1316">
        <f t="shared" si="810"/>
        <v>0</v>
      </c>
      <c r="BQ2129" s="1305"/>
    </row>
    <row r="2130" spans="1:69" ht="15" x14ac:dyDescent="0.25">
      <c r="A2130" s="1305"/>
      <c r="B2130" s="2050"/>
      <c r="C2130" s="1928"/>
      <c r="D2130" s="1313"/>
      <c r="E2130" s="1313"/>
      <c r="F2130" s="1931"/>
      <c r="G2130" s="1313"/>
      <c r="H2130" s="1345"/>
      <c r="I2130" s="1313"/>
      <c r="J2130" s="1345"/>
      <c r="K2130" s="1313"/>
      <c r="L2130" s="2773"/>
      <c r="M2130" s="1313"/>
      <c r="N2130" s="1345"/>
      <c r="O2130" s="1313"/>
      <c r="P2130" s="1313"/>
      <c r="Q2130" s="1307"/>
      <c r="R2130" s="1313"/>
      <c r="S2130" s="1313"/>
      <c r="T2130" s="1313"/>
      <c r="U2130" s="1313"/>
      <c r="V2130" s="2466"/>
      <c r="W2130" s="1904"/>
      <c r="X2130" s="2336"/>
      <c r="Y2130" s="1904"/>
      <c r="Z2130" s="2394"/>
      <c r="AA2130" s="1904"/>
      <c r="AB2130" s="1903"/>
      <c r="AC2130" s="1904"/>
      <c r="AD2130" s="1904"/>
      <c r="AE2130" s="1904"/>
      <c r="AF2130" s="1313"/>
      <c r="AG2130" s="1313"/>
      <c r="AH2130" s="1305"/>
      <c r="AI2130" s="1313"/>
      <c r="AJ2130" s="1313"/>
      <c r="AK2130" s="1313"/>
      <c r="AL2130" s="1313"/>
      <c r="AM2130" s="1313"/>
      <c r="AN2130" s="1905"/>
      <c r="AO2130" s="1345"/>
      <c r="AP2130" s="1313"/>
      <c r="AQ2130" s="1345"/>
      <c r="AR2130" s="1313"/>
      <c r="AS2130" s="1345"/>
      <c r="AT2130" s="1313"/>
      <c r="AU2130" s="1345"/>
      <c r="AV2130" s="1313"/>
      <c r="AW2130" s="1313"/>
      <c r="AX2130" s="1313"/>
      <c r="AY2130" s="1305"/>
      <c r="AZ2130" s="1313"/>
      <c r="BA2130" s="1313"/>
      <c r="BB2130" s="1313"/>
      <c r="BC2130" s="1313"/>
      <c r="BD2130" s="1313"/>
      <c r="BE2130" s="1903"/>
      <c r="BF2130" s="1904"/>
      <c r="BG2130" s="1903"/>
      <c r="BH2130" s="1904"/>
      <c r="BI2130" s="1903"/>
      <c r="BJ2130" s="1904"/>
      <c r="BK2130" s="1313"/>
      <c r="BL2130" s="1904"/>
      <c r="BM2130" s="1904"/>
      <c r="BN2130" s="1904"/>
      <c r="BO2130" s="1313"/>
      <c r="BP2130" s="1316">
        <f t="shared" si="810"/>
        <v>0</v>
      </c>
      <c r="BQ2130" s="1305"/>
    </row>
    <row r="2131" spans="1:69" ht="15" x14ac:dyDescent="0.25">
      <c r="A2131" s="1305"/>
      <c r="B2131" s="2050"/>
      <c r="C2131" s="1928"/>
      <c r="D2131" s="1313"/>
      <c r="E2131" s="1313"/>
      <c r="F2131" s="1931"/>
      <c r="G2131" s="1313"/>
      <c r="H2131" s="1345"/>
      <c r="I2131" s="1313"/>
      <c r="J2131" s="1345"/>
      <c r="K2131" s="1313"/>
      <c r="L2131" s="2773"/>
      <c r="M2131" s="1313"/>
      <c r="N2131" s="1345"/>
      <c r="O2131" s="1313"/>
      <c r="P2131" s="1313"/>
      <c r="Q2131" s="1307"/>
      <c r="R2131" s="1313"/>
      <c r="S2131" s="1313"/>
      <c r="T2131" s="1313"/>
      <c r="U2131" s="1313"/>
      <c r="V2131" s="2466"/>
      <c r="W2131" s="1904"/>
      <c r="X2131" s="2336"/>
      <c r="Y2131" s="1904"/>
      <c r="Z2131" s="2394"/>
      <c r="AA2131" s="1904"/>
      <c r="AB2131" s="1903"/>
      <c r="AC2131" s="1904"/>
      <c r="AD2131" s="1904"/>
      <c r="AE2131" s="1904"/>
      <c r="AF2131" s="1313"/>
      <c r="AG2131" s="1313"/>
      <c r="AH2131" s="1305"/>
      <c r="AI2131" s="1313"/>
      <c r="AJ2131" s="1313"/>
      <c r="AK2131" s="1313"/>
      <c r="AL2131" s="1313"/>
      <c r="AM2131" s="1313"/>
      <c r="AN2131" s="1905"/>
      <c r="AO2131" s="1345"/>
      <c r="AP2131" s="1313"/>
      <c r="AQ2131" s="1345"/>
      <c r="AR2131" s="1313"/>
      <c r="AS2131" s="1345"/>
      <c r="AT2131" s="1313"/>
      <c r="AU2131" s="1345"/>
      <c r="AV2131" s="1313"/>
      <c r="AW2131" s="1313"/>
      <c r="AX2131" s="1313"/>
      <c r="AY2131" s="1305"/>
      <c r="AZ2131" s="1313"/>
      <c r="BA2131" s="1313"/>
      <c r="BB2131" s="1313"/>
      <c r="BC2131" s="1313"/>
      <c r="BD2131" s="1313"/>
      <c r="BE2131" s="1903"/>
      <c r="BF2131" s="1904"/>
      <c r="BG2131" s="1903"/>
      <c r="BH2131" s="1904"/>
      <c r="BI2131" s="1903"/>
      <c r="BJ2131" s="1904"/>
      <c r="BK2131" s="1313"/>
      <c r="BL2131" s="1904"/>
      <c r="BM2131" s="1904"/>
      <c r="BN2131" s="1904"/>
      <c r="BO2131" s="1313"/>
      <c r="BP2131" s="1316">
        <f t="shared" si="810"/>
        <v>0</v>
      </c>
      <c r="BQ2131" s="1305"/>
    </row>
    <row r="2132" spans="1:69" ht="15" x14ac:dyDescent="0.25">
      <c r="A2132" s="1305"/>
      <c r="B2132" s="2050"/>
      <c r="C2132" s="1928"/>
      <c r="D2132" s="1313"/>
      <c r="E2132" s="1313"/>
      <c r="F2132" s="1931"/>
      <c r="G2132" s="1313"/>
      <c r="H2132" s="1345"/>
      <c r="I2132" s="1313"/>
      <c r="J2132" s="1345"/>
      <c r="K2132" s="1313"/>
      <c r="L2132" s="2773"/>
      <c r="M2132" s="1313"/>
      <c r="N2132" s="1345"/>
      <c r="O2132" s="1313"/>
      <c r="P2132" s="1313"/>
      <c r="Q2132" s="1307"/>
      <c r="R2132" s="1313"/>
      <c r="S2132" s="1313"/>
      <c r="T2132" s="1313"/>
      <c r="U2132" s="1313"/>
      <c r="V2132" s="2466"/>
      <c r="W2132" s="1904"/>
      <c r="X2132" s="2336"/>
      <c r="Y2132" s="1904"/>
      <c r="Z2132" s="2394"/>
      <c r="AA2132" s="1904"/>
      <c r="AB2132" s="1903"/>
      <c r="AC2132" s="1904"/>
      <c r="AD2132" s="1904"/>
      <c r="AE2132" s="1904"/>
      <c r="AF2132" s="1313"/>
      <c r="AG2132" s="1313"/>
      <c r="AH2132" s="1305"/>
      <c r="AI2132" s="1313"/>
      <c r="AJ2132" s="1313"/>
      <c r="AK2132" s="1313"/>
      <c r="AL2132" s="1313"/>
      <c r="AM2132" s="1313"/>
      <c r="AN2132" s="1905"/>
      <c r="AO2132" s="1345"/>
      <c r="AP2132" s="1313"/>
      <c r="AQ2132" s="1345"/>
      <c r="AR2132" s="1313"/>
      <c r="AS2132" s="1345"/>
      <c r="AT2132" s="1313"/>
      <c r="AU2132" s="1345"/>
      <c r="AV2132" s="1313"/>
      <c r="AW2132" s="1313"/>
      <c r="AX2132" s="1313"/>
      <c r="AY2132" s="1305"/>
      <c r="AZ2132" s="1313"/>
      <c r="BA2132" s="1313"/>
      <c r="BB2132" s="1313"/>
      <c r="BC2132" s="1313"/>
      <c r="BD2132" s="1313"/>
      <c r="BE2132" s="1903"/>
      <c r="BF2132" s="1904"/>
      <c r="BG2132" s="1903"/>
      <c r="BH2132" s="1904"/>
      <c r="BI2132" s="1903"/>
      <c r="BJ2132" s="1904"/>
      <c r="BK2132" s="1313"/>
      <c r="BL2132" s="1904"/>
      <c r="BM2132" s="1904"/>
      <c r="BN2132" s="1904"/>
      <c r="BO2132" s="1313"/>
      <c r="BP2132" s="1316">
        <f t="shared" si="810"/>
        <v>0</v>
      </c>
      <c r="BQ2132" s="1305"/>
    </row>
    <row r="2133" spans="1:69" ht="15" x14ac:dyDescent="0.25">
      <c r="A2133" s="1305"/>
      <c r="B2133" s="2050"/>
      <c r="C2133" s="1928"/>
      <c r="D2133" s="1313"/>
      <c r="E2133" s="1313"/>
      <c r="F2133" s="1931"/>
      <c r="G2133" s="1313"/>
      <c r="H2133" s="1345"/>
      <c r="I2133" s="1313"/>
      <c r="J2133" s="1345"/>
      <c r="K2133" s="1313"/>
      <c r="L2133" s="2773"/>
      <c r="M2133" s="1313"/>
      <c r="N2133" s="1345"/>
      <c r="O2133" s="1313"/>
      <c r="P2133" s="1313"/>
      <c r="Q2133" s="1307"/>
      <c r="R2133" s="1313"/>
      <c r="S2133" s="1313"/>
      <c r="T2133" s="1313"/>
      <c r="U2133" s="1313"/>
      <c r="V2133" s="2466"/>
      <c r="W2133" s="1904"/>
      <c r="X2133" s="2336"/>
      <c r="Y2133" s="1904"/>
      <c r="Z2133" s="2394"/>
      <c r="AA2133" s="1904"/>
      <c r="AB2133" s="1903"/>
      <c r="AC2133" s="1904"/>
      <c r="AD2133" s="1904"/>
      <c r="AE2133" s="1904"/>
      <c r="AF2133" s="1313"/>
      <c r="AG2133" s="1313"/>
      <c r="AH2133" s="1305"/>
      <c r="AI2133" s="1313"/>
      <c r="AJ2133" s="1313"/>
      <c r="AK2133" s="1313"/>
      <c r="AL2133" s="1313"/>
      <c r="AM2133" s="1313"/>
      <c r="AN2133" s="1905"/>
      <c r="AO2133" s="1345"/>
      <c r="AP2133" s="1313"/>
      <c r="AQ2133" s="1345"/>
      <c r="AR2133" s="1313"/>
      <c r="AS2133" s="1345"/>
      <c r="AT2133" s="1313"/>
      <c r="AU2133" s="1345"/>
      <c r="AV2133" s="1313"/>
      <c r="AW2133" s="1313"/>
      <c r="AX2133" s="1313"/>
      <c r="AY2133" s="1305"/>
      <c r="AZ2133" s="1313"/>
      <c r="BA2133" s="1313"/>
      <c r="BB2133" s="1313"/>
      <c r="BC2133" s="1313"/>
      <c r="BD2133" s="1313"/>
      <c r="BE2133" s="1903"/>
      <c r="BF2133" s="1904"/>
      <c r="BG2133" s="1903"/>
      <c r="BH2133" s="1904"/>
      <c r="BI2133" s="1903"/>
      <c r="BJ2133" s="1904"/>
      <c r="BK2133" s="1313"/>
      <c r="BL2133" s="1904"/>
      <c r="BM2133" s="1904"/>
      <c r="BN2133" s="1904"/>
      <c r="BO2133" s="1313"/>
      <c r="BP2133" s="1316">
        <f t="shared" si="810"/>
        <v>0</v>
      </c>
      <c r="BQ2133" s="1305"/>
    </row>
    <row r="2134" spans="1:69" ht="15" x14ac:dyDescent="0.25">
      <c r="A2134" s="1305"/>
      <c r="B2134" s="2050"/>
      <c r="C2134" s="1928"/>
      <c r="D2134" s="1313"/>
      <c r="E2134" s="1313"/>
      <c r="F2134" s="1931"/>
      <c r="G2134" s="1313"/>
      <c r="H2134" s="1345"/>
      <c r="I2134" s="1313"/>
      <c r="J2134" s="1345"/>
      <c r="K2134" s="1313"/>
      <c r="L2134" s="2773"/>
      <c r="M2134" s="1313"/>
      <c r="N2134" s="1345"/>
      <c r="O2134" s="1313"/>
      <c r="P2134" s="1313"/>
      <c r="Q2134" s="1307"/>
      <c r="R2134" s="1313"/>
      <c r="S2134" s="1313"/>
      <c r="T2134" s="1313"/>
      <c r="U2134" s="1313"/>
      <c r="V2134" s="2466"/>
      <c r="W2134" s="1904"/>
      <c r="X2134" s="2336"/>
      <c r="Y2134" s="1904"/>
      <c r="Z2134" s="2394"/>
      <c r="AA2134" s="1904"/>
      <c r="AB2134" s="1903"/>
      <c r="AC2134" s="1904"/>
      <c r="AD2134" s="1904"/>
      <c r="AE2134" s="1904"/>
      <c r="AF2134" s="1313"/>
      <c r="AG2134" s="1313"/>
      <c r="AH2134" s="1305"/>
      <c r="AI2134" s="1313"/>
      <c r="AJ2134" s="1313"/>
      <c r="AK2134" s="1313"/>
      <c r="AL2134" s="1313"/>
      <c r="AM2134" s="1313"/>
      <c r="AN2134" s="1905"/>
      <c r="AO2134" s="1345"/>
      <c r="AP2134" s="1313"/>
      <c r="AQ2134" s="1345"/>
      <c r="AR2134" s="1313"/>
      <c r="AS2134" s="1345"/>
      <c r="AT2134" s="1313"/>
      <c r="AU2134" s="1345"/>
      <c r="AV2134" s="1313"/>
      <c r="AW2134" s="1313"/>
      <c r="AX2134" s="1313"/>
      <c r="AY2134" s="1305"/>
      <c r="AZ2134" s="1313"/>
      <c r="BA2134" s="1313"/>
      <c r="BB2134" s="1313"/>
      <c r="BC2134" s="1313"/>
      <c r="BD2134" s="1313"/>
      <c r="BE2134" s="1903"/>
      <c r="BF2134" s="1904"/>
      <c r="BG2134" s="1903"/>
      <c r="BH2134" s="1904"/>
      <c r="BI2134" s="1903"/>
      <c r="BJ2134" s="1904"/>
      <c r="BK2134" s="1313"/>
      <c r="BL2134" s="1904"/>
      <c r="BM2134" s="1904"/>
      <c r="BN2134" s="1904"/>
      <c r="BO2134" s="1313"/>
      <c r="BP2134" s="1316">
        <f t="shared" si="810"/>
        <v>0</v>
      </c>
      <c r="BQ2134" s="1305"/>
    </row>
    <row r="2135" spans="1:69" ht="15" x14ac:dyDescent="0.25">
      <c r="A2135" s="1305"/>
      <c r="B2135" s="2050"/>
      <c r="C2135" s="1928"/>
      <c r="D2135" s="1313"/>
      <c r="E2135" s="1313"/>
      <c r="F2135" s="1931"/>
      <c r="G2135" s="1313"/>
      <c r="H2135" s="1345"/>
      <c r="I2135" s="1313"/>
      <c r="J2135" s="1345"/>
      <c r="K2135" s="1313"/>
      <c r="L2135" s="2773"/>
      <c r="M2135" s="1313"/>
      <c r="N2135" s="1345"/>
      <c r="O2135" s="1313"/>
      <c r="P2135" s="1313"/>
      <c r="Q2135" s="1307"/>
      <c r="R2135" s="1313"/>
      <c r="S2135" s="1313"/>
      <c r="T2135" s="1313"/>
      <c r="U2135" s="1313"/>
      <c r="V2135" s="2466"/>
      <c r="W2135" s="1904"/>
      <c r="X2135" s="2336"/>
      <c r="Y2135" s="1904"/>
      <c r="Z2135" s="2394"/>
      <c r="AA2135" s="1904"/>
      <c r="AB2135" s="1903"/>
      <c r="AC2135" s="1904"/>
      <c r="AD2135" s="1904"/>
      <c r="AE2135" s="1904"/>
      <c r="AF2135" s="1313"/>
      <c r="AG2135" s="1313"/>
      <c r="AH2135" s="1305"/>
      <c r="AI2135" s="1313"/>
      <c r="AJ2135" s="1313"/>
      <c r="AK2135" s="1313"/>
      <c r="AL2135" s="1313"/>
      <c r="AM2135" s="1313"/>
      <c r="AN2135" s="1905"/>
      <c r="AO2135" s="1345"/>
      <c r="AP2135" s="1313"/>
      <c r="AQ2135" s="1345"/>
      <c r="AR2135" s="1313"/>
      <c r="AS2135" s="1345"/>
      <c r="AT2135" s="1313"/>
      <c r="AU2135" s="1345"/>
      <c r="AV2135" s="1313"/>
      <c r="AW2135" s="1313"/>
      <c r="AX2135" s="1313"/>
      <c r="AY2135" s="1305"/>
      <c r="AZ2135" s="1313"/>
      <c r="BA2135" s="1313"/>
      <c r="BB2135" s="1313"/>
      <c r="BC2135" s="1313"/>
      <c r="BD2135" s="1313"/>
      <c r="BE2135" s="1903"/>
      <c r="BF2135" s="1904"/>
      <c r="BG2135" s="1903"/>
      <c r="BH2135" s="1904"/>
      <c r="BI2135" s="1903"/>
      <c r="BJ2135" s="1904"/>
      <c r="BK2135" s="1313"/>
      <c r="BL2135" s="1904"/>
      <c r="BM2135" s="1904"/>
      <c r="BN2135" s="1904"/>
      <c r="BO2135" s="1313"/>
      <c r="BP2135" s="1316">
        <f t="shared" si="810"/>
        <v>0</v>
      </c>
      <c r="BQ2135" s="1305"/>
    </row>
    <row r="2136" spans="1:69" ht="15" x14ac:dyDescent="0.25">
      <c r="A2136" s="1305"/>
      <c r="B2136" s="2050"/>
      <c r="C2136" s="1928"/>
      <c r="D2136" s="1313"/>
      <c r="E2136" s="1313"/>
      <c r="F2136" s="1931"/>
      <c r="G2136" s="1313"/>
      <c r="H2136" s="1345"/>
      <c r="I2136" s="1313"/>
      <c r="J2136" s="1345"/>
      <c r="K2136" s="1313"/>
      <c r="L2136" s="2773"/>
      <c r="M2136" s="1313"/>
      <c r="N2136" s="1345"/>
      <c r="O2136" s="1313"/>
      <c r="P2136" s="1313"/>
      <c r="Q2136" s="1307"/>
      <c r="R2136" s="1313"/>
      <c r="S2136" s="1313"/>
      <c r="T2136" s="1313"/>
      <c r="U2136" s="1313"/>
      <c r="V2136" s="2466"/>
      <c r="W2136" s="1904"/>
      <c r="X2136" s="2336"/>
      <c r="Y2136" s="1904"/>
      <c r="Z2136" s="2394"/>
      <c r="AA2136" s="1904"/>
      <c r="AB2136" s="1903"/>
      <c r="AC2136" s="1904"/>
      <c r="AD2136" s="1904"/>
      <c r="AE2136" s="1904"/>
      <c r="AF2136" s="1313"/>
      <c r="AG2136" s="1313"/>
      <c r="AH2136" s="1305"/>
      <c r="AI2136" s="1313"/>
      <c r="AJ2136" s="1313"/>
      <c r="AK2136" s="1313"/>
      <c r="AL2136" s="1313"/>
      <c r="AM2136" s="1313"/>
      <c r="AN2136" s="1905"/>
      <c r="AO2136" s="1345"/>
      <c r="AP2136" s="1313"/>
      <c r="AQ2136" s="1345"/>
      <c r="AR2136" s="1313"/>
      <c r="AS2136" s="1345"/>
      <c r="AT2136" s="1313"/>
      <c r="AU2136" s="1345"/>
      <c r="AV2136" s="1313"/>
      <c r="AW2136" s="1313"/>
      <c r="AX2136" s="1313"/>
      <c r="AY2136" s="1305"/>
      <c r="AZ2136" s="1313"/>
      <c r="BA2136" s="1313"/>
      <c r="BB2136" s="1313"/>
      <c r="BC2136" s="1313"/>
      <c r="BD2136" s="1313"/>
      <c r="BE2136" s="1903"/>
      <c r="BF2136" s="1904"/>
      <c r="BG2136" s="1903"/>
      <c r="BH2136" s="1904"/>
      <c r="BI2136" s="1903"/>
      <c r="BJ2136" s="1904"/>
      <c r="BK2136" s="1313"/>
      <c r="BL2136" s="1904"/>
      <c r="BM2136" s="1904"/>
      <c r="BN2136" s="1904"/>
      <c r="BO2136" s="1313"/>
      <c r="BP2136" s="1316">
        <f t="shared" si="810"/>
        <v>0</v>
      </c>
      <c r="BQ2136" s="1305"/>
    </row>
    <row r="2137" spans="1:69" ht="15" x14ac:dyDescent="0.25">
      <c r="A2137" s="1305"/>
      <c r="B2137" s="2050"/>
      <c r="C2137" s="1928"/>
      <c r="D2137" s="1313"/>
      <c r="E2137" s="1313"/>
      <c r="F2137" s="1931"/>
      <c r="G2137" s="1313"/>
      <c r="H2137" s="1345"/>
      <c r="I2137" s="1313"/>
      <c r="J2137" s="1345"/>
      <c r="K2137" s="1313"/>
      <c r="L2137" s="2773"/>
      <c r="M2137" s="1313"/>
      <c r="N2137" s="1345"/>
      <c r="O2137" s="1313"/>
      <c r="P2137" s="1313"/>
      <c r="Q2137" s="1307"/>
      <c r="R2137" s="1313"/>
      <c r="S2137" s="1313"/>
      <c r="T2137" s="1313"/>
      <c r="U2137" s="1313"/>
      <c r="V2137" s="2466"/>
      <c r="W2137" s="1904"/>
      <c r="X2137" s="2336"/>
      <c r="Y2137" s="1904"/>
      <c r="Z2137" s="2394"/>
      <c r="AA2137" s="1904"/>
      <c r="AB2137" s="1903"/>
      <c r="AC2137" s="1904"/>
      <c r="AD2137" s="1904"/>
      <c r="AE2137" s="1904"/>
      <c r="AF2137" s="1313"/>
      <c r="AG2137" s="1313"/>
      <c r="AH2137" s="1305"/>
      <c r="AI2137" s="1313"/>
      <c r="AJ2137" s="1313"/>
      <c r="AK2137" s="1313"/>
      <c r="AL2137" s="1313"/>
      <c r="AM2137" s="1313"/>
      <c r="AN2137" s="1905"/>
      <c r="AO2137" s="1345"/>
      <c r="AP2137" s="1313"/>
      <c r="AQ2137" s="1345"/>
      <c r="AR2137" s="1313"/>
      <c r="AS2137" s="1345"/>
      <c r="AT2137" s="1313"/>
      <c r="AU2137" s="1345"/>
      <c r="AV2137" s="1313"/>
      <c r="AW2137" s="1313"/>
      <c r="AX2137" s="1313"/>
      <c r="AY2137" s="1305"/>
      <c r="AZ2137" s="1313"/>
      <c r="BA2137" s="1313"/>
      <c r="BB2137" s="1313"/>
      <c r="BC2137" s="1313"/>
      <c r="BD2137" s="1313"/>
      <c r="BE2137" s="1903"/>
      <c r="BF2137" s="1904"/>
      <c r="BG2137" s="1903"/>
      <c r="BH2137" s="1904"/>
      <c r="BI2137" s="1903"/>
      <c r="BJ2137" s="1904"/>
      <c r="BK2137" s="1313"/>
      <c r="BL2137" s="1904"/>
      <c r="BM2137" s="1904"/>
      <c r="BN2137" s="1904"/>
      <c r="BO2137" s="1313"/>
      <c r="BP2137" s="1316">
        <f t="shared" si="810"/>
        <v>0</v>
      </c>
      <c r="BQ2137" s="1305"/>
    </row>
    <row r="2138" spans="1:69" ht="15" x14ac:dyDescent="0.25">
      <c r="A2138" s="1305"/>
      <c r="B2138" s="2050"/>
      <c r="C2138" s="1928"/>
      <c r="D2138" s="1313"/>
      <c r="E2138" s="1313"/>
      <c r="F2138" s="1931"/>
      <c r="G2138" s="1313"/>
      <c r="H2138" s="1345"/>
      <c r="I2138" s="1313"/>
      <c r="J2138" s="1345"/>
      <c r="K2138" s="1313"/>
      <c r="L2138" s="2773"/>
      <c r="M2138" s="1313"/>
      <c r="N2138" s="1345"/>
      <c r="O2138" s="1313"/>
      <c r="P2138" s="1313"/>
      <c r="Q2138" s="1307"/>
      <c r="R2138" s="1313"/>
      <c r="S2138" s="1313"/>
      <c r="T2138" s="1313"/>
      <c r="U2138" s="1313"/>
      <c r="V2138" s="2466"/>
      <c r="W2138" s="1904"/>
      <c r="X2138" s="2336"/>
      <c r="Y2138" s="1904"/>
      <c r="Z2138" s="2394"/>
      <c r="AA2138" s="1904"/>
      <c r="AB2138" s="1903"/>
      <c r="AC2138" s="1904"/>
      <c r="AD2138" s="1904"/>
      <c r="AE2138" s="1904"/>
      <c r="AF2138" s="1313"/>
      <c r="AG2138" s="1313"/>
      <c r="AH2138" s="1305"/>
      <c r="AI2138" s="1313"/>
      <c r="AJ2138" s="1313"/>
      <c r="AK2138" s="1313"/>
      <c r="AL2138" s="1313"/>
      <c r="AM2138" s="1313"/>
      <c r="AN2138" s="1905"/>
      <c r="AO2138" s="1345"/>
      <c r="AP2138" s="1313"/>
      <c r="AQ2138" s="1345"/>
      <c r="AR2138" s="1313"/>
      <c r="AS2138" s="1345"/>
      <c r="AT2138" s="1313"/>
      <c r="AU2138" s="1345"/>
      <c r="AV2138" s="1313"/>
      <c r="AW2138" s="1313"/>
      <c r="AX2138" s="1313"/>
      <c r="AY2138" s="1305"/>
      <c r="AZ2138" s="1313"/>
      <c r="BA2138" s="1313"/>
      <c r="BB2138" s="1313"/>
      <c r="BC2138" s="1313"/>
      <c r="BD2138" s="1313"/>
      <c r="BE2138" s="1903"/>
      <c r="BF2138" s="1904"/>
      <c r="BG2138" s="1903"/>
      <c r="BH2138" s="1904"/>
      <c r="BI2138" s="1903"/>
      <c r="BJ2138" s="1904"/>
      <c r="BK2138" s="1313"/>
      <c r="BL2138" s="1904"/>
      <c r="BM2138" s="1904"/>
      <c r="BN2138" s="1904"/>
      <c r="BO2138" s="1313"/>
      <c r="BP2138" s="1316">
        <f t="shared" si="810"/>
        <v>0</v>
      </c>
      <c r="BQ2138" s="1305"/>
    </row>
    <row r="2139" spans="1:69" ht="15" x14ac:dyDescent="0.25">
      <c r="A2139" s="1305"/>
      <c r="B2139" s="2050"/>
      <c r="C2139" s="1928"/>
      <c r="D2139" s="1313"/>
      <c r="E2139" s="1313"/>
      <c r="F2139" s="1931"/>
      <c r="G2139" s="1313"/>
      <c r="H2139" s="1345"/>
      <c r="I2139" s="1313"/>
      <c r="J2139" s="1345"/>
      <c r="K2139" s="1313"/>
      <c r="L2139" s="2773"/>
      <c r="M2139" s="1313"/>
      <c r="N2139" s="1345"/>
      <c r="O2139" s="1313"/>
      <c r="P2139" s="1313"/>
      <c r="Q2139" s="1307"/>
      <c r="R2139" s="1313"/>
      <c r="S2139" s="1313"/>
      <c r="T2139" s="1313"/>
      <c r="U2139" s="1313"/>
      <c r="V2139" s="2466"/>
      <c r="W2139" s="1904"/>
      <c r="X2139" s="2336"/>
      <c r="Y2139" s="1904"/>
      <c r="Z2139" s="2394"/>
      <c r="AA2139" s="1904"/>
      <c r="AB2139" s="1903"/>
      <c r="AC2139" s="1904"/>
      <c r="AD2139" s="1904"/>
      <c r="AE2139" s="1904"/>
      <c r="AF2139" s="1313"/>
      <c r="AG2139" s="1313"/>
      <c r="AH2139" s="1305"/>
      <c r="AI2139" s="1313"/>
      <c r="AJ2139" s="1313"/>
      <c r="AK2139" s="1313"/>
      <c r="AL2139" s="1313"/>
      <c r="AM2139" s="1313"/>
      <c r="AN2139" s="1905"/>
      <c r="AO2139" s="1345"/>
      <c r="AP2139" s="1313"/>
      <c r="AQ2139" s="1345"/>
      <c r="AR2139" s="1313"/>
      <c r="AS2139" s="1345"/>
      <c r="AT2139" s="1313"/>
      <c r="AU2139" s="1345"/>
      <c r="AV2139" s="1313"/>
      <c r="AW2139" s="1313"/>
      <c r="AX2139" s="1313"/>
      <c r="AY2139" s="1305"/>
      <c r="AZ2139" s="1313"/>
      <c r="BA2139" s="1313"/>
      <c r="BB2139" s="1313"/>
      <c r="BC2139" s="1313"/>
      <c r="BD2139" s="1313"/>
      <c r="BE2139" s="1903"/>
      <c r="BF2139" s="1904"/>
      <c r="BG2139" s="1903"/>
      <c r="BH2139" s="1904"/>
      <c r="BI2139" s="1903"/>
      <c r="BJ2139" s="1904"/>
      <c r="BK2139" s="1313"/>
      <c r="BL2139" s="1904"/>
      <c r="BM2139" s="1904"/>
      <c r="BN2139" s="1904"/>
      <c r="BO2139" s="1313"/>
      <c r="BP2139" s="1316">
        <f t="shared" si="810"/>
        <v>0</v>
      </c>
      <c r="BQ2139" s="1305"/>
    </row>
    <row r="2140" spans="1:69" ht="15" x14ac:dyDescent="0.25">
      <c r="A2140" s="1305"/>
      <c r="B2140" s="2050"/>
      <c r="C2140" s="1928"/>
      <c r="D2140" s="1313"/>
      <c r="E2140" s="1313"/>
      <c r="F2140" s="1931"/>
      <c r="G2140" s="1313"/>
      <c r="H2140" s="1345"/>
      <c r="I2140" s="1313"/>
      <c r="J2140" s="1345"/>
      <c r="K2140" s="1313"/>
      <c r="L2140" s="2773"/>
      <c r="M2140" s="1313"/>
      <c r="N2140" s="1345"/>
      <c r="O2140" s="1313"/>
      <c r="P2140" s="1313"/>
      <c r="Q2140" s="1307"/>
      <c r="R2140" s="1313"/>
      <c r="S2140" s="1313"/>
      <c r="T2140" s="1313"/>
      <c r="U2140" s="1313"/>
      <c r="V2140" s="2466"/>
      <c r="W2140" s="1904"/>
      <c r="X2140" s="2336"/>
      <c r="Y2140" s="1904"/>
      <c r="Z2140" s="2394"/>
      <c r="AA2140" s="1904"/>
      <c r="AB2140" s="1903"/>
      <c r="AC2140" s="1904"/>
      <c r="AD2140" s="1904"/>
      <c r="AE2140" s="1904"/>
      <c r="AF2140" s="1313"/>
      <c r="AG2140" s="1313"/>
      <c r="AH2140" s="1305"/>
      <c r="AI2140" s="1313"/>
      <c r="AJ2140" s="1313"/>
      <c r="AK2140" s="1313"/>
      <c r="AL2140" s="1313"/>
      <c r="AM2140" s="1313"/>
      <c r="AN2140" s="1905"/>
      <c r="AO2140" s="1345"/>
      <c r="AP2140" s="1313"/>
      <c r="AQ2140" s="1345"/>
      <c r="AR2140" s="1313"/>
      <c r="AS2140" s="1345"/>
      <c r="AT2140" s="1313"/>
      <c r="AU2140" s="1345"/>
      <c r="AV2140" s="1313"/>
      <c r="AW2140" s="1313"/>
      <c r="AX2140" s="1313"/>
      <c r="AY2140" s="1305"/>
      <c r="AZ2140" s="1313"/>
      <c r="BA2140" s="1313"/>
      <c r="BB2140" s="1313"/>
      <c r="BC2140" s="1313"/>
      <c r="BD2140" s="1313"/>
      <c r="BE2140" s="1903"/>
      <c r="BF2140" s="1904"/>
      <c r="BG2140" s="1903"/>
      <c r="BH2140" s="1904"/>
      <c r="BI2140" s="1903"/>
      <c r="BJ2140" s="1904"/>
      <c r="BK2140" s="1313"/>
      <c r="BL2140" s="1904"/>
      <c r="BM2140" s="1904"/>
      <c r="BN2140" s="1904"/>
      <c r="BO2140" s="1313"/>
      <c r="BP2140" s="1316">
        <f t="shared" si="810"/>
        <v>0</v>
      </c>
      <c r="BQ2140" s="1305"/>
    </row>
    <row r="2141" spans="1:69" ht="15" x14ac:dyDescent="0.25">
      <c r="A2141" s="1305"/>
      <c r="B2141" s="2050"/>
      <c r="C2141" s="1928"/>
      <c r="D2141" s="1313"/>
      <c r="E2141" s="1313"/>
      <c r="F2141" s="1931"/>
      <c r="G2141" s="1313"/>
      <c r="H2141" s="1345"/>
      <c r="I2141" s="1313"/>
      <c r="J2141" s="1345"/>
      <c r="K2141" s="1313"/>
      <c r="L2141" s="2773"/>
      <c r="M2141" s="1313"/>
      <c r="N2141" s="1345"/>
      <c r="O2141" s="1313"/>
      <c r="P2141" s="1313"/>
      <c r="Q2141" s="1307"/>
      <c r="R2141" s="1313"/>
      <c r="S2141" s="1313"/>
      <c r="T2141" s="1313"/>
      <c r="U2141" s="1313"/>
      <c r="V2141" s="2466"/>
      <c r="W2141" s="1904"/>
      <c r="X2141" s="2336"/>
      <c r="Y2141" s="1904"/>
      <c r="Z2141" s="2394"/>
      <c r="AA2141" s="1904"/>
      <c r="AB2141" s="1903"/>
      <c r="AC2141" s="1904"/>
      <c r="AD2141" s="1904"/>
      <c r="AE2141" s="1904"/>
      <c r="AF2141" s="1313"/>
      <c r="AG2141" s="1313"/>
      <c r="AH2141" s="1305"/>
      <c r="AI2141" s="1313"/>
      <c r="AJ2141" s="1313"/>
      <c r="AK2141" s="1313"/>
      <c r="AL2141" s="1313"/>
      <c r="AM2141" s="1313"/>
      <c r="AN2141" s="1905"/>
      <c r="AO2141" s="1345"/>
      <c r="AP2141" s="1313"/>
      <c r="AQ2141" s="1345"/>
      <c r="AR2141" s="1313"/>
      <c r="AS2141" s="1345"/>
      <c r="AT2141" s="1313"/>
      <c r="AU2141" s="1345"/>
      <c r="AV2141" s="1313"/>
      <c r="AW2141" s="1313"/>
      <c r="AX2141" s="1313"/>
      <c r="AY2141" s="1305"/>
      <c r="AZ2141" s="1313"/>
      <c r="BA2141" s="1313"/>
      <c r="BB2141" s="1313"/>
      <c r="BC2141" s="1313"/>
      <c r="BD2141" s="1313"/>
      <c r="BE2141" s="1903"/>
      <c r="BF2141" s="1904"/>
      <c r="BG2141" s="1903"/>
      <c r="BH2141" s="1904"/>
      <c r="BI2141" s="1903"/>
      <c r="BJ2141" s="1904"/>
      <c r="BK2141" s="1313"/>
      <c r="BL2141" s="1904"/>
      <c r="BM2141" s="1904"/>
      <c r="BN2141" s="1904"/>
      <c r="BO2141" s="1313"/>
      <c r="BP2141" s="1316">
        <f t="shared" si="810"/>
        <v>0</v>
      </c>
      <c r="BQ2141" s="1305"/>
    </row>
    <row r="2142" spans="1:69" ht="15" x14ac:dyDescent="0.25">
      <c r="A2142" s="1305"/>
      <c r="B2142" s="2050"/>
      <c r="C2142" s="1928"/>
      <c r="D2142" s="1313"/>
      <c r="E2142" s="1313"/>
      <c r="F2142" s="1931"/>
      <c r="G2142" s="1313"/>
      <c r="H2142" s="1345"/>
      <c r="I2142" s="1313"/>
      <c r="J2142" s="1345"/>
      <c r="K2142" s="1313"/>
      <c r="L2142" s="2773"/>
      <c r="M2142" s="1313"/>
      <c r="N2142" s="1345"/>
      <c r="O2142" s="1313"/>
      <c r="P2142" s="1313"/>
      <c r="Q2142" s="1307"/>
      <c r="R2142" s="1313"/>
      <c r="S2142" s="1313"/>
      <c r="T2142" s="1313"/>
      <c r="U2142" s="1313"/>
      <c r="V2142" s="2466"/>
      <c r="W2142" s="1904"/>
      <c r="X2142" s="2336"/>
      <c r="Y2142" s="1904"/>
      <c r="Z2142" s="2394"/>
      <c r="AA2142" s="1904"/>
      <c r="AB2142" s="1903"/>
      <c r="AC2142" s="1904"/>
      <c r="AD2142" s="1904"/>
      <c r="AE2142" s="1904"/>
      <c r="AF2142" s="1313"/>
      <c r="AG2142" s="1313"/>
      <c r="AH2142" s="1305"/>
      <c r="AI2142" s="1313"/>
      <c r="AJ2142" s="1313"/>
      <c r="AK2142" s="1313"/>
      <c r="AL2142" s="1313"/>
      <c r="AM2142" s="1313"/>
      <c r="AN2142" s="1905"/>
      <c r="AO2142" s="1345"/>
      <c r="AP2142" s="1313"/>
      <c r="AQ2142" s="1345"/>
      <c r="AR2142" s="1313"/>
      <c r="AS2142" s="1345"/>
      <c r="AT2142" s="1313"/>
      <c r="AU2142" s="1345"/>
      <c r="AV2142" s="1313"/>
      <c r="AW2142" s="1313"/>
      <c r="AX2142" s="1313"/>
      <c r="AY2142" s="1305"/>
      <c r="AZ2142" s="1313"/>
      <c r="BA2142" s="1313"/>
      <c r="BB2142" s="1313"/>
      <c r="BC2142" s="1313"/>
      <c r="BD2142" s="1313"/>
      <c r="BE2142" s="1903"/>
      <c r="BF2142" s="1904"/>
      <c r="BG2142" s="1903"/>
      <c r="BH2142" s="1904"/>
      <c r="BI2142" s="1903"/>
      <c r="BJ2142" s="1904"/>
      <c r="BK2142" s="1313"/>
      <c r="BL2142" s="1904"/>
      <c r="BM2142" s="1904"/>
      <c r="BN2142" s="1904"/>
      <c r="BO2142" s="1313"/>
      <c r="BP2142" s="1316">
        <f t="shared" si="810"/>
        <v>0</v>
      </c>
      <c r="BQ2142" s="1305"/>
    </row>
    <row r="2143" spans="1:69" ht="15" x14ac:dyDescent="0.25">
      <c r="A2143" s="1305"/>
      <c r="B2143" s="2050"/>
      <c r="C2143" s="1928"/>
      <c r="D2143" s="1313"/>
      <c r="E2143" s="1313"/>
      <c r="F2143" s="1931"/>
      <c r="G2143" s="1313"/>
      <c r="H2143" s="1345"/>
      <c r="I2143" s="1313"/>
      <c r="J2143" s="1345"/>
      <c r="K2143" s="1313"/>
      <c r="L2143" s="2773"/>
      <c r="M2143" s="1313"/>
      <c r="N2143" s="1345"/>
      <c r="O2143" s="1313"/>
      <c r="P2143" s="1313"/>
      <c r="Q2143" s="1307"/>
      <c r="R2143" s="1313"/>
      <c r="S2143" s="1313"/>
      <c r="T2143" s="1313"/>
      <c r="U2143" s="1313"/>
      <c r="V2143" s="2466"/>
      <c r="W2143" s="1904"/>
      <c r="X2143" s="2336"/>
      <c r="Y2143" s="1904"/>
      <c r="Z2143" s="2394"/>
      <c r="AA2143" s="1904"/>
      <c r="AB2143" s="1903"/>
      <c r="AC2143" s="1904"/>
      <c r="AD2143" s="1904"/>
      <c r="AE2143" s="1904"/>
      <c r="AF2143" s="1313"/>
      <c r="AG2143" s="1313"/>
      <c r="AH2143" s="1305"/>
      <c r="AI2143" s="1313"/>
      <c r="AJ2143" s="1313"/>
      <c r="AK2143" s="1313"/>
      <c r="AL2143" s="1313"/>
      <c r="AM2143" s="1313"/>
      <c r="AN2143" s="1905"/>
      <c r="AO2143" s="1345"/>
      <c r="AP2143" s="1313"/>
      <c r="AQ2143" s="1345"/>
      <c r="AR2143" s="1313"/>
      <c r="AS2143" s="1345"/>
      <c r="AT2143" s="1313"/>
      <c r="AU2143" s="1345"/>
      <c r="AV2143" s="1313"/>
      <c r="AW2143" s="1313"/>
      <c r="AX2143" s="1313"/>
      <c r="AY2143" s="1305"/>
      <c r="AZ2143" s="1313"/>
      <c r="BA2143" s="1313"/>
      <c r="BB2143" s="1313"/>
      <c r="BC2143" s="1313"/>
      <c r="BD2143" s="1313"/>
      <c r="BE2143" s="1903"/>
      <c r="BF2143" s="1904"/>
      <c r="BG2143" s="1903"/>
      <c r="BH2143" s="1904"/>
      <c r="BI2143" s="1903"/>
      <c r="BJ2143" s="1904"/>
      <c r="BK2143" s="1313"/>
      <c r="BL2143" s="1904"/>
      <c r="BM2143" s="1904"/>
      <c r="BN2143" s="1904"/>
      <c r="BO2143" s="1313"/>
      <c r="BP2143" s="1316">
        <f t="shared" si="810"/>
        <v>0</v>
      </c>
      <c r="BQ2143" s="1305"/>
    </row>
    <row r="2144" spans="1:69" ht="15" x14ac:dyDescent="0.25">
      <c r="A2144" s="1305"/>
      <c r="B2144" s="2050"/>
      <c r="C2144" s="1928"/>
      <c r="D2144" s="1313"/>
      <c r="E2144" s="1313"/>
      <c r="F2144" s="1931"/>
      <c r="G2144" s="1313"/>
      <c r="H2144" s="1345"/>
      <c r="I2144" s="1313"/>
      <c r="J2144" s="1345"/>
      <c r="K2144" s="1313"/>
      <c r="L2144" s="2773"/>
      <c r="M2144" s="1313"/>
      <c r="N2144" s="1345"/>
      <c r="O2144" s="1313"/>
      <c r="P2144" s="1313"/>
      <c r="Q2144" s="1307"/>
      <c r="R2144" s="1313"/>
      <c r="S2144" s="1313"/>
      <c r="T2144" s="1313"/>
      <c r="U2144" s="1313"/>
      <c r="V2144" s="2466"/>
      <c r="W2144" s="1904"/>
      <c r="X2144" s="2336"/>
      <c r="Y2144" s="1904"/>
      <c r="Z2144" s="2394"/>
      <c r="AA2144" s="1904"/>
      <c r="AB2144" s="1903"/>
      <c r="AC2144" s="1904"/>
      <c r="AD2144" s="1904"/>
      <c r="AE2144" s="1904"/>
      <c r="AF2144" s="1313"/>
      <c r="AG2144" s="1313"/>
      <c r="AH2144" s="1305"/>
      <c r="AI2144" s="1313"/>
      <c r="AJ2144" s="1313"/>
      <c r="AK2144" s="1313"/>
      <c r="AL2144" s="1313"/>
      <c r="AM2144" s="1313"/>
      <c r="AN2144" s="1905"/>
      <c r="AO2144" s="1345"/>
      <c r="AP2144" s="1313"/>
      <c r="AQ2144" s="1345"/>
      <c r="AR2144" s="1313"/>
      <c r="AS2144" s="1345"/>
      <c r="AT2144" s="1313"/>
      <c r="AU2144" s="1345"/>
      <c r="AV2144" s="1313"/>
      <c r="AW2144" s="1313"/>
      <c r="AX2144" s="1313"/>
      <c r="AY2144" s="1305"/>
      <c r="AZ2144" s="1313"/>
      <c r="BA2144" s="1313"/>
      <c r="BB2144" s="1313"/>
      <c r="BC2144" s="1313"/>
      <c r="BD2144" s="1313"/>
      <c r="BE2144" s="1903"/>
      <c r="BF2144" s="1904"/>
      <c r="BG2144" s="1903"/>
      <c r="BH2144" s="1904"/>
      <c r="BI2144" s="1903"/>
      <c r="BJ2144" s="1904"/>
      <c r="BK2144" s="1313"/>
      <c r="BL2144" s="1904"/>
      <c r="BM2144" s="1904"/>
      <c r="BN2144" s="1904"/>
      <c r="BO2144" s="1313"/>
      <c r="BP2144" s="1316">
        <f t="shared" si="810"/>
        <v>0</v>
      </c>
      <c r="BQ2144" s="1305"/>
    </row>
    <row r="2145" spans="1:69" ht="15" x14ac:dyDescent="0.25">
      <c r="A2145" s="1305"/>
      <c r="B2145" s="2050"/>
      <c r="C2145" s="1928"/>
      <c r="D2145" s="1313"/>
      <c r="E2145" s="1313"/>
      <c r="F2145" s="1931"/>
      <c r="G2145" s="1313"/>
      <c r="H2145" s="1345"/>
      <c r="I2145" s="1313"/>
      <c r="J2145" s="1345"/>
      <c r="K2145" s="1313"/>
      <c r="L2145" s="2773"/>
      <c r="M2145" s="1313"/>
      <c r="N2145" s="1345"/>
      <c r="O2145" s="1313"/>
      <c r="P2145" s="1313"/>
      <c r="Q2145" s="1307"/>
      <c r="R2145" s="1313"/>
      <c r="S2145" s="1313"/>
      <c r="T2145" s="1313"/>
      <c r="U2145" s="1313"/>
      <c r="V2145" s="2466"/>
      <c r="W2145" s="1904"/>
      <c r="X2145" s="2336"/>
      <c r="Y2145" s="1904"/>
      <c r="Z2145" s="2394"/>
      <c r="AA2145" s="1904"/>
      <c r="AB2145" s="1903"/>
      <c r="AC2145" s="1904"/>
      <c r="AD2145" s="1904"/>
      <c r="AE2145" s="1904"/>
      <c r="AF2145" s="1313"/>
      <c r="AG2145" s="1313"/>
      <c r="AH2145" s="1305"/>
      <c r="AI2145" s="1313"/>
      <c r="AJ2145" s="1313"/>
      <c r="AK2145" s="1313"/>
      <c r="AL2145" s="1313"/>
      <c r="AM2145" s="1313"/>
      <c r="AN2145" s="1905"/>
      <c r="AO2145" s="1345"/>
      <c r="AP2145" s="1313"/>
      <c r="AQ2145" s="1345"/>
      <c r="AR2145" s="1313"/>
      <c r="AS2145" s="1345"/>
      <c r="AT2145" s="1313"/>
      <c r="AU2145" s="1345"/>
      <c r="AV2145" s="1313"/>
      <c r="AW2145" s="1313"/>
      <c r="AX2145" s="1313"/>
      <c r="AY2145" s="1305"/>
      <c r="AZ2145" s="1313"/>
      <c r="BA2145" s="1313"/>
      <c r="BB2145" s="1313"/>
      <c r="BC2145" s="1313"/>
      <c r="BD2145" s="1313"/>
      <c r="BE2145" s="1903"/>
      <c r="BF2145" s="1904"/>
      <c r="BG2145" s="1903"/>
      <c r="BH2145" s="1904"/>
      <c r="BI2145" s="1903"/>
      <c r="BJ2145" s="1904"/>
      <c r="BK2145" s="1313"/>
      <c r="BL2145" s="1904"/>
      <c r="BM2145" s="1904"/>
      <c r="BN2145" s="1904"/>
      <c r="BO2145" s="1313"/>
      <c r="BP2145" s="1316">
        <f t="shared" si="810"/>
        <v>0</v>
      </c>
      <c r="BQ2145" s="1305"/>
    </row>
    <row r="2146" spans="1:69" ht="15" x14ac:dyDescent="0.25">
      <c r="A2146" s="1305"/>
      <c r="B2146" s="2050"/>
      <c r="C2146" s="1928"/>
      <c r="D2146" s="1313"/>
      <c r="E2146" s="1313"/>
      <c r="F2146" s="1931"/>
      <c r="G2146" s="1313"/>
      <c r="H2146" s="1345"/>
      <c r="I2146" s="1313"/>
      <c r="J2146" s="1345"/>
      <c r="K2146" s="1313"/>
      <c r="L2146" s="2773"/>
      <c r="M2146" s="1313"/>
      <c r="N2146" s="1345"/>
      <c r="O2146" s="1313"/>
      <c r="P2146" s="1313"/>
      <c r="Q2146" s="1307"/>
      <c r="R2146" s="1313"/>
      <c r="S2146" s="1313"/>
      <c r="T2146" s="1313"/>
      <c r="U2146" s="1313"/>
      <c r="V2146" s="2466"/>
      <c r="W2146" s="1904"/>
      <c r="X2146" s="2336"/>
      <c r="Y2146" s="1904"/>
      <c r="Z2146" s="2394"/>
      <c r="AA2146" s="1904"/>
      <c r="AB2146" s="1903"/>
      <c r="AC2146" s="1904"/>
      <c r="AD2146" s="1904"/>
      <c r="AE2146" s="1904"/>
      <c r="AF2146" s="1313"/>
      <c r="AG2146" s="1313"/>
      <c r="AH2146" s="1305"/>
      <c r="AI2146" s="1313"/>
      <c r="AJ2146" s="1313"/>
      <c r="AK2146" s="1313"/>
      <c r="AL2146" s="1313"/>
      <c r="AM2146" s="1313"/>
      <c r="AN2146" s="1905"/>
      <c r="AO2146" s="1345"/>
      <c r="AP2146" s="1313"/>
      <c r="AQ2146" s="1345"/>
      <c r="AR2146" s="1313"/>
      <c r="AS2146" s="1345"/>
      <c r="AT2146" s="1313"/>
      <c r="AU2146" s="1345"/>
      <c r="AV2146" s="1313"/>
      <c r="AW2146" s="1313"/>
      <c r="AX2146" s="1313"/>
      <c r="AY2146" s="1305"/>
      <c r="AZ2146" s="1313"/>
      <c r="BA2146" s="1313"/>
      <c r="BB2146" s="1313"/>
      <c r="BC2146" s="1313"/>
      <c r="BD2146" s="1313"/>
      <c r="BE2146" s="1903"/>
      <c r="BF2146" s="1904"/>
      <c r="BG2146" s="1903"/>
      <c r="BH2146" s="1904"/>
      <c r="BI2146" s="1903"/>
      <c r="BJ2146" s="1904"/>
      <c r="BK2146" s="1313"/>
      <c r="BL2146" s="1904"/>
      <c r="BM2146" s="1904"/>
      <c r="BN2146" s="1904"/>
      <c r="BO2146" s="1313"/>
      <c r="BP2146" s="1316">
        <f t="shared" si="810"/>
        <v>0</v>
      </c>
      <c r="BQ2146" s="1305"/>
    </row>
    <row r="2147" spans="1:69" ht="15" x14ac:dyDescent="0.25">
      <c r="A2147" s="1305"/>
      <c r="B2147" s="2050"/>
      <c r="C2147" s="1928"/>
      <c r="D2147" s="1313"/>
      <c r="E2147" s="1313"/>
      <c r="F2147" s="1931"/>
      <c r="G2147" s="1313"/>
      <c r="H2147" s="1345"/>
      <c r="I2147" s="1313"/>
      <c r="J2147" s="1345"/>
      <c r="K2147" s="1313"/>
      <c r="L2147" s="2773"/>
      <c r="M2147" s="1313"/>
      <c r="N2147" s="1345"/>
      <c r="O2147" s="1313"/>
      <c r="P2147" s="1313"/>
      <c r="Q2147" s="1307"/>
      <c r="R2147" s="1313"/>
      <c r="S2147" s="1313"/>
      <c r="T2147" s="1313"/>
      <c r="U2147" s="1313"/>
      <c r="V2147" s="2466"/>
      <c r="W2147" s="1904"/>
      <c r="X2147" s="2336"/>
      <c r="Y2147" s="1904"/>
      <c r="Z2147" s="2394"/>
      <c r="AA2147" s="1904"/>
      <c r="AB2147" s="1903"/>
      <c r="AC2147" s="1904"/>
      <c r="AD2147" s="1904"/>
      <c r="AE2147" s="1904"/>
      <c r="AF2147" s="1313"/>
      <c r="AG2147" s="1313"/>
      <c r="AH2147" s="1305"/>
      <c r="AI2147" s="1313"/>
      <c r="AJ2147" s="1313"/>
      <c r="AK2147" s="1313"/>
      <c r="AL2147" s="1313"/>
      <c r="AM2147" s="1313"/>
      <c r="AN2147" s="1905"/>
      <c r="AO2147" s="1345"/>
      <c r="AP2147" s="1313"/>
      <c r="AQ2147" s="1345"/>
      <c r="AR2147" s="1313"/>
      <c r="AS2147" s="1345"/>
      <c r="AT2147" s="1313"/>
      <c r="AU2147" s="1345"/>
      <c r="AV2147" s="1313"/>
      <c r="AW2147" s="1313"/>
      <c r="AX2147" s="1313"/>
      <c r="AY2147" s="1305"/>
      <c r="AZ2147" s="1313"/>
      <c r="BA2147" s="1313"/>
      <c r="BB2147" s="1313"/>
      <c r="BC2147" s="1313"/>
      <c r="BD2147" s="1313"/>
      <c r="BE2147" s="1903"/>
      <c r="BF2147" s="1904"/>
      <c r="BG2147" s="1903"/>
      <c r="BH2147" s="1904"/>
      <c r="BI2147" s="1903"/>
      <c r="BJ2147" s="1904"/>
      <c r="BK2147" s="1313"/>
      <c r="BL2147" s="1904"/>
      <c r="BM2147" s="1904"/>
      <c r="BN2147" s="1904"/>
      <c r="BO2147" s="1313"/>
      <c r="BP2147" s="1316">
        <f t="shared" si="810"/>
        <v>0</v>
      </c>
      <c r="BQ2147" s="1305"/>
    </row>
    <row r="2148" spans="1:69" ht="15" x14ac:dyDescent="0.25">
      <c r="A2148" s="1305"/>
      <c r="B2148" s="2050"/>
      <c r="C2148" s="1928"/>
      <c r="D2148" s="1313"/>
      <c r="E2148" s="1313"/>
      <c r="F2148" s="1931"/>
      <c r="G2148" s="1313"/>
      <c r="H2148" s="1345"/>
      <c r="I2148" s="1313"/>
      <c r="J2148" s="1345"/>
      <c r="K2148" s="1313"/>
      <c r="L2148" s="2773"/>
      <c r="M2148" s="1313"/>
      <c r="N2148" s="1345"/>
      <c r="O2148" s="1313"/>
      <c r="P2148" s="1313"/>
      <c r="Q2148" s="1307"/>
      <c r="R2148" s="1313"/>
      <c r="S2148" s="1313"/>
      <c r="T2148" s="1313"/>
      <c r="U2148" s="1313"/>
      <c r="V2148" s="2466"/>
      <c r="W2148" s="1904"/>
      <c r="X2148" s="2336"/>
      <c r="Y2148" s="1904"/>
      <c r="Z2148" s="2394"/>
      <c r="AA2148" s="1904"/>
      <c r="AB2148" s="1903"/>
      <c r="AC2148" s="1904"/>
      <c r="AD2148" s="1904"/>
      <c r="AE2148" s="1904"/>
      <c r="AF2148" s="1313"/>
      <c r="AG2148" s="1313"/>
      <c r="AH2148" s="1305"/>
      <c r="AI2148" s="1313"/>
      <c r="AJ2148" s="1313"/>
      <c r="AK2148" s="1313"/>
      <c r="AL2148" s="1313"/>
      <c r="AM2148" s="1313"/>
      <c r="AN2148" s="1905"/>
      <c r="AO2148" s="1345"/>
      <c r="AP2148" s="1313"/>
      <c r="AQ2148" s="1345"/>
      <c r="AR2148" s="1313"/>
      <c r="AS2148" s="1345"/>
      <c r="AT2148" s="1313"/>
      <c r="AU2148" s="1345"/>
      <c r="AV2148" s="1313"/>
      <c r="AW2148" s="1313"/>
      <c r="AX2148" s="1313"/>
      <c r="AY2148" s="1305"/>
      <c r="AZ2148" s="1313"/>
      <c r="BA2148" s="1313"/>
      <c r="BB2148" s="1313"/>
      <c r="BC2148" s="1313"/>
      <c r="BD2148" s="1313"/>
      <c r="BE2148" s="1903"/>
      <c r="BF2148" s="1904"/>
      <c r="BG2148" s="1903"/>
      <c r="BH2148" s="1904"/>
      <c r="BI2148" s="1903"/>
      <c r="BJ2148" s="1904"/>
      <c r="BK2148" s="1313"/>
      <c r="BL2148" s="1904"/>
      <c r="BM2148" s="1904"/>
      <c r="BN2148" s="1904"/>
      <c r="BO2148" s="1313"/>
      <c r="BP2148" s="1316">
        <f t="shared" si="810"/>
        <v>0</v>
      </c>
      <c r="BQ2148" s="1305"/>
    </row>
    <row r="2149" spans="1:69" ht="15" x14ac:dyDescent="0.25">
      <c r="A2149" s="1305"/>
      <c r="B2149" s="2050"/>
      <c r="C2149" s="1928"/>
      <c r="D2149" s="1313"/>
      <c r="E2149" s="1313"/>
      <c r="F2149" s="1931"/>
      <c r="G2149" s="1313"/>
      <c r="H2149" s="1345"/>
      <c r="I2149" s="1313"/>
      <c r="J2149" s="1345"/>
      <c r="K2149" s="1313"/>
      <c r="L2149" s="2773"/>
      <c r="M2149" s="1313"/>
      <c r="N2149" s="1345"/>
      <c r="O2149" s="1313"/>
      <c r="P2149" s="1313"/>
      <c r="Q2149" s="1307"/>
      <c r="R2149" s="1313"/>
      <c r="S2149" s="1313"/>
      <c r="T2149" s="1313"/>
      <c r="U2149" s="1313"/>
      <c r="V2149" s="2466"/>
      <c r="W2149" s="1904"/>
      <c r="X2149" s="2336"/>
      <c r="Y2149" s="1904"/>
      <c r="Z2149" s="2394"/>
      <c r="AA2149" s="1904"/>
      <c r="AB2149" s="1903"/>
      <c r="AC2149" s="1904"/>
      <c r="AD2149" s="1904"/>
      <c r="AE2149" s="1904"/>
      <c r="AF2149" s="1313"/>
      <c r="AG2149" s="1313"/>
      <c r="AH2149" s="1305"/>
      <c r="AI2149" s="1313"/>
      <c r="AJ2149" s="1313"/>
      <c r="AK2149" s="1313"/>
      <c r="AL2149" s="1313"/>
      <c r="AM2149" s="1313"/>
      <c r="AN2149" s="1905"/>
      <c r="AO2149" s="1345"/>
      <c r="AP2149" s="1313"/>
      <c r="AQ2149" s="1345"/>
      <c r="AR2149" s="1313"/>
      <c r="AS2149" s="1345"/>
      <c r="AT2149" s="1313"/>
      <c r="AU2149" s="1345"/>
      <c r="AV2149" s="1313"/>
      <c r="AW2149" s="1313"/>
      <c r="AX2149" s="1313"/>
      <c r="AY2149" s="1305"/>
      <c r="AZ2149" s="1313"/>
      <c r="BA2149" s="1313"/>
      <c r="BB2149" s="1313"/>
      <c r="BC2149" s="1313"/>
      <c r="BD2149" s="1313"/>
      <c r="BE2149" s="1903"/>
      <c r="BF2149" s="1904"/>
      <c r="BG2149" s="1903"/>
      <c r="BH2149" s="1904"/>
      <c r="BI2149" s="1903"/>
      <c r="BJ2149" s="1904"/>
      <c r="BK2149" s="1313"/>
      <c r="BL2149" s="1904"/>
      <c r="BM2149" s="1904"/>
      <c r="BN2149" s="1904"/>
      <c r="BO2149" s="1313"/>
      <c r="BP2149" s="1316">
        <f t="shared" si="810"/>
        <v>0</v>
      </c>
      <c r="BQ2149" s="1305"/>
    </row>
    <row r="2150" spans="1:69" ht="15" x14ac:dyDescent="0.25">
      <c r="A2150" s="1305"/>
      <c r="B2150" s="2050"/>
      <c r="C2150" s="1928"/>
      <c r="D2150" s="1313"/>
      <c r="E2150" s="1313"/>
      <c r="F2150" s="1931"/>
      <c r="G2150" s="1313"/>
      <c r="H2150" s="1345"/>
      <c r="I2150" s="1313"/>
      <c r="J2150" s="1345"/>
      <c r="K2150" s="1313"/>
      <c r="L2150" s="2773"/>
      <c r="M2150" s="1313"/>
      <c r="N2150" s="1345"/>
      <c r="O2150" s="1313"/>
      <c r="P2150" s="1313"/>
      <c r="Q2150" s="1307"/>
      <c r="R2150" s="1313"/>
      <c r="S2150" s="1313"/>
      <c r="T2150" s="1313"/>
      <c r="U2150" s="1313"/>
      <c r="V2150" s="2466"/>
      <c r="W2150" s="1904"/>
      <c r="X2150" s="2336"/>
      <c r="Y2150" s="1904"/>
      <c r="Z2150" s="2394"/>
      <c r="AA2150" s="1904"/>
      <c r="AB2150" s="1903"/>
      <c r="AC2150" s="1904"/>
      <c r="AD2150" s="1904"/>
      <c r="AE2150" s="1904"/>
      <c r="AF2150" s="1313"/>
      <c r="AG2150" s="1313"/>
      <c r="AH2150" s="1305"/>
      <c r="AI2150" s="1313"/>
      <c r="AJ2150" s="1313"/>
      <c r="AK2150" s="1313"/>
      <c r="AL2150" s="1313"/>
      <c r="AM2150" s="1313"/>
      <c r="AN2150" s="1905"/>
      <c r="AO2150" s="1345"/>
      <c r="AP2150" s="1313"/>
      <c r="AQ2150" s="1345"/>
      <c r="AR2150" s="1313"/>
      <c r="AS2150" s="1345"/>
      <c r="AT2150" s="1313"/>
      <c r="AU2150" s="1345"/>
      <c r="AV2150" s="1313"/>
      <c r="AW2150" s="1313"/>
      <c r="AX2150" s="1313"/>
      <c r="AY2150" s="1305"/>
      <c r="AZ2150" s="1313"/>
      <c r="BA2150" s="1313"/>
      <c r="BB2150" s="1313"/>
      <c r="BC2150" s="1313"/>
      <c r="BD2150" s="1313"/>
      <c r="BE2150" s="1903"/>
      <c r="BF2150" s="1904"/>
      <c r="BG2150" s="1903"/>
      <c r="BH2150" s="1904"/>
      <c r="BI2150" s="1903"/>
      <c r="BJ2150" s="1904"/>
      <c r="BK2150" s="1313"/>
      <c r="BL2150" s="1904"/>
      <c r="BM2150" s="1904"/>
      <c r="BN2150" s="1904"/>
      <c r="BO2150" s="1313"/>
      <c r="BP2150" s="1316">
        <f t="shared" si="810"/>
        <v>0</v>
      </c>
      <c r="BQ2150" s="1305"/>
    </row>
    <row r="2151" spans="1:69" ht="15" x14ac:dyDescent="0.25">
      <c r="A2151" s="1305"/>
      <c r="B2151" s="2050"/>
      <c r="C2151" s="1928"/>
      <c r="D2151" s="1313"/>
      <c r="E2151" s="1313"/>
      <c r="F2151" s="1931"/>
      <c r="G2151" s="1313"/>
      <c r="H2151" s="1345"/>
      <c r="I2151" s="1313"/>
      <c r="J2151" s="1345"/>
      <c r="K2151" s="1313"/>
      <c r="L2151" s="2773"/>
      <c r="M2151" s="1313"/>
      <c r="N2151" s="1345"/>
      <c r="O2151" s="1313"/>
      <c r="P2151" s="1313"/>
      <c r="Q2151" s="1307"/>
      <c r="R2151" s="1313"/>
      <c r="S2151" s="1313"/>
      <c r="T2151" s="1313"/>
      <c r="U2151" s="1313"/>
      <c r="V2151" s="2466"/>
      <c r="W2151" s="1904"/>
      <c r="X2151" s="2336"/>
      <c r="Y2151" s="1904"/>
      <c r="Z2151" s="2394"/>
      <c r="AA2151" s="1904"/>
      <c r="AB2151" s="1903"/>
      <c r="AC2151" s="1904"/>
      <c r="AD2151" s="1904"/>
      <c r="AE2151" s="1904"/>
      <c r="AF2151" s="1313"/>
      <c r="AG2151" s="1313"/>
      <c r="AH2151" s="1305"/>
      <c r="AI2151" s="1313"/>
      <c r="AJ2151" s="1313"/>
      <c r="AK2151" s="1313"/>
      <c r="AL2151" s="1313"/>
      <c r="AM2151" s="1313"/>
      <c r="AN2151" s="1905"/>
      <c r="AO2151" s="1345"/>
      <c r="AP2151" s="1313"/>
      <c r="AQ2151" s="1345"/>
      <c r="AR2151" s="1313"/>
      <c r="AS2151" s="1345"/>
      <c r="AT2151" s="1313"/>
      <c r="AU2151" s="1345"/>
      <c r="AV2151" s="1313"/>
      <c r="AW2151" s="1313"/>
      <c r="AX2151" s="1313"/>
      <c r="AY2151" s="1305"/>
      <c r="AZ2151" s="1313"/>
      <c r="BA2151" s="1313"/>
      <c r="BB2151" s="1313"/>
      <c r="BC2151" s="1313"/>
      <c r="BD2151" s="1313"/>
      <c r="BE2151" s="1903"/>
      <c r="BF2151" s="1904"/>
      <c r="BG2151" s="1903"/>
      <c r="BH2151" s="1904"/>
      <c r="BI2151" s="1903"/>
      <c r="BJ2151" s="1904"/>
      <c r="BK2151" s="1313"/>
      <c r="BL2151" s="1904"/>
      <c r="BM2151" s="1904"/>
      <c r="BN2151" s="1904"/>
      <c r="BO2151" s="1313"/>
      <c r="BP2151" s="1316">
        <f t="shared" si="810"/>
        <v>0</v>
      </c>
      <c r="BQ2151" s="1305"/>
    </row>
    <row r="2152" spans="1:69" ht="15" x14ac:dyDescent="0.25">
      <c r="A2152" s="1305"/>
      <c r="B2152" s="2050"/>
      <c r="C2152" s="1928"/>
      <c r="D2152" s="1313"/>
      <c r="E2152" s="1313"/>
      <c r="F2152" s="1931"/>
      <c r="G2152" s="1313"/>
      <c r="H2152" s="1345"/>
      <c r="I2152" s="1313"/>
      <c r="J2152" s="1345"/>
      <c r="K2152" s="1313"/>
      <c r="L2152" s="2773"/>
      <c r="M2152" s="1313"/>
      <c r="N2152" s="1345"/>
      <c r="O2152" s="1313"/>
      <c r="P2152" s="1313"/>
      <c r="Q2152" s="1307"/>
      <c r="R2152" s="1313"/>
      <c r="S2152" s="1313"/>
      <c r="T2152" s="1313"/>
      <c r="U2152" s="1313"/>
      <c r="V2152" s="2466"/>
      <c r="W2152" s="1904"/>
      <c r="X2152" s="2336"/>
      <c r="Y2152" s="1904"/>
      <c r="Z2152" s="2394"/>
      <c r="AA2152" s="1904"/>
      <c r="AB2152" s="1903"/>
      <c r="AC2152" s="1904"/>
      <c r="AD2152" s="1904"/>
      <c r="AE2152" s="1904"/>
      <c r="AF2152" s="1313"/>
      <c r="AG2152" s="1313"/>
      <c r="AH2152" s="1305"/>
      <c r="AI2152" s="1313"/>
      <c r="AJ2152" s="1313"/>
      <c r="AK2152" s="1313"/>
      <c r="AL2152" s="1313"/>
      <c r="AM2152" s="1313"/>
      <c r="AN2152" s="1905"/>
      <c r="AO2152" s="1345"/>
      <c r="AP2152" s="1313"/>
      <c r="AQ2152" s="1345"/>
      <c r="AR2152" s="1313"/>
      <c r="AS2152" s="1345"/>
      <c r="AT2152" s="1313"/>
      <c r="AU2152" s="1345"/>
      <c r="AV2152" s="1313"/>
      <c r="AW2152" s="1313"/>
      <c r="AX2152" s="1313"/>
      <c r="AY2152" s="1305"/>
      <c r="AZ2152" s="1313"/>
      <c r="BA2152" s="1313"/>
      <c r="BB2152" s="1313"/>
      <c r="BC2152" s="1313"/>
      <c r="BD2152" s="1313"/>
      <c r="BE2152" s="1903"/>
      <c r="BF2152" s="1904"/>
      <c r="BG2152" s="1903"/>
      <c r="BH2152" s="1904"/>
      <c r="BI2152" s="1903"/>
      <c r="BJ2152" s="1904"/>
      <c r="BK2152" s="1313"/>
      <c r="BL2152" s="1904"/>
      <c r="BM2152" s="1904"/>
      <c r="BN2152" s="1904"/>
      <c r="BO2152" s="1313"/>
      <c r="BP2152" s="1316">
        <f t="shared" si="810"/>
        <v>0</v>
      </c>
      <c r="BQ2152" s="1305"/>
    </row>
    <row r="2153" spans="1:69" ht="15" x14ac:dyDescent="0.25">
      <c r="A2153" s="1305"/>
      <c r="B2153" s="2050"/>
      <c r="C2153" s="1928"/>
      <c r="D2153" s="1313"/>
      <c r="E2153" s="1313"/>
      <c r="F2153" s="1931"/>
      <c r="G2153" s="1313"/>
      <c r="H2153" s="1345"/>
      <c r="I2153" s="1313"/>
      <c r="J2153" s="1345"/>
      <c r="K2153" s="1313"/>
      <c r="L2153" s="2773"/>
      <c r="M2153" s="1313"/>
      <c r="N2153" s="1345"/>
      <c r="O2153" s="1313"/>
      <c r="P2153" s="1313"/>
      <c r="Q2153" s="1307"/>
      <c r="R2153" s="1313"/>
      <c r="S2153" s="1313"/>
      <c r="T2153" s="1313"/>
      <c r="U2153" s="1313"/>
      <c r="V2153" s="2466"/>
      <c r="W2153" s="1904"/>
      <c r="X2153" s="2336"/>
      <c r="Y2153" s="1904"/>
      <c r="Z2153" s="2394"/>
      <c r="AA2153" s="1904"/>
      <c r="AB2153" s="1903"/>
      <c r="AC2153" s="1904"/>
      <c r="AD2153" s="1904"/>
      <c r="AE2153" s="1904"/>
      <c r="AF2153" s="1313"/>
      <c r="AG2153" s="1313"/>
      <c r="AH2153" s="1305"/>
      <c r="AI2153" s="1313"/>
      <c r="AJ2153" s="1313"/>
      <c r="AK2153" s="1313"/>
      <c r="AL2153" s="1313"/>
      <c r="AM2153" s="1313"/>
      <c r="AN2153" s="1905"/>
      <c r="AO2153" s="1345"/>
      <c r="AP2153" s="1313"/>
      <c r="AQ2153" s="1345"/>
      <c r="AR2153" s="1313"/>
      <c r="AS2153" s="1345"/>
      <c r="AT2153" s="1313"/>
      <c r="AU2153" s="1345"/>
      <c r="AV2153" s="1313"/>
      <c r="AW2153" s="1313"/>
      <c r="AX2153" s="1313"/>
      <c r="AY2153" s="1305"/>
      <c r="AZ2153" s="1313"/>
      <c r="BA2153" s="1313"/>
      <c r="BB2153" s="1313"/>
      <c r="BC2153" s="1313"/>
      <c r="BD2153" s="1313"/>
      <c r="BE2153" s="1903"/>
      <c r="BF2153" s="1904"/>
      <c r="BG2153" s="1903"/>
      <c r="BH2153" s="1904"/>
      <c r="BI2153" s="1903"/>
      <c r="BJ2153" s="1904"/>
      <c r="BK2153" s="1313"/>
      <c r="BL2153" s="1904"/>
      <c r="BM2153" s="1904"/>
      <c r="BN2153" s="1904"/>
      <c r="BO2153" s="1313"/>
      <c r="BP2153" s="1316">
        <f t="shared" si="810"/>
        <v>0</v>
      </c>
      <c r="BQ2153" s="1305"/>
    </row>
    <row r="2154" spans="1:69" ht="15" x14ac:dyDescent="0.25">
      <c r="A2154" s="1305"/>
      <c r="B2154" s="2050"/>
      <c r="C2154" s="1928"/>
      <c r="D2154" s="1313"/>
      <c r="E2154" s="1313"/>
      <c r="F2154" s="1931"/>
      <c r="G2154" s="1313"/>
      <c r="H2154" s="1345"/>
      <c r="I2154" s="1313"/>
      <c r="J2154" s="1345"/>
      <c r="K2154" s="1313"/>
      <c r="L2154" s="2773"/>
      <c r="M2154" s="1313"/>
      <c r="N2154" s="1345"/>
      <c r="O2154" s="1313"/>
      <c r="P2154" s="1313"/>
      <c r="Q2154" s="1307"/>
      <c r="R2154" s="1313"/>
      <c r="S2154" s="1313"/>
      <c r="T2154" s="1313"/>
      <c r="U2154" s="1313"/>
      <c r="V2154" s="2466"/>
      <c r="W2154" s="1904"/>
      <c r="X2154" s="2336"/>
      <c r="Y2154" s="1904"/>
      <c r="Z2154" s="2394"/>
      <c r="AA2154" s="1904"/>
      <c r="AB2154" s="1903"/>
      <c r="AC2154" s="1904"/>
      <c r="AD2154" s="1904"/>
      <c r="AE2154" s="1904"/>
      <c r="AF2154" s="1313"/>
      <c r="AG2154" s="1313"/>
      <c r="AH2154" s="1305"/>
      <c r="AI2154" s="1313"/>
      <c r="AJ2154" s="1313"/>
      <c r="AK2154" s="1313"/>
      <c r="AL2154" s="1313"/>
      <c r="AM2154" s="1313"/>
      <c r="AN2154" s="1905"/>
      <c r="AO2154" s="1345"/>
      <c r="AP2154" s="1313"/>
      <c r="AQ2154" s="1345"/>
      <c r="AR2154" s="1313"/>
      <c r="AS2154" s="1345"/>
      <c r="AT2154" s="1313"/>
      <c r="AU2154" s="1345"/>
      <c r="AV2154" s="1313"/>
      <c r="AW2154" s="1313"/>
      <c r="AX2154" s="1313"/>
      <c r="AY2154" s="1305"/>
      <c r="AZ2154" s="1313"/>
      <c r="BA2154" s="1313"/>
      <c r="BB2154" s="1313"/>
      <c r="BC2154" s="1313"/>
      <c r="BD2154" s="1313"/>
      <c r="BE2154" s="1903"/>
      <c r="BF2154" s="1904"/>
      <c r="BG2154" s="1903"/>
      <c r="BH2154" s="1904"/>
      <c r="BI2154" s="1903"/>
      <c r="BJ2154" s="1904"/>
      <c r="BK2154" s="1313"/>
      <c r="BL2154" s="1904"/>
      <c r="BM2154" s="1904"/>
      <c r="BN2154" s="1904"/>
      <c r="BO2154" s="1313"/>
      <c r="BP2154" s="1316">
        <f t="shared" si="810"/>
        <v>0</v>
      </c>
      <c r="BQ2154" s="1305"/>
    </row>
    <row r="2155" spans="1:69" ht="15" x14ac:dyDescent="0.25">
      <c r="A2155" s="1305"/>
      <c r="B2155" s="2050"/>
      <c r="C2155" s="1928"/>
      <c r="D2155" s="1313"/>
      <c r="E2155" s="1313"/>
      <c r="F2155" s="1931"/>
      <c r="G2155" s="1313"/>
      <c r="H2155" s="1345"/>
      <c r="I2155" s="1313"/>
      <c r="J2155" s="1345"/>
      <c r="K2155" s="1313"/>
      <c r="L2155" s="2773"/>
      <c r="M2155" s="1313"/>
      <c r="N2155" s="1345"/>
      <c r="O2155" s="1313"/>
      <c r="P2155" s="1313"/>
      <c r="Q2155" s="1307"/>
      <c r="R2155" s="1313"/>
      <c r="S2155" s="1313"/>
      <c r="T2155" s="1313"/>
      <c r="U2155" s="1313"/>
      <c r="V2155" s="2466"/>
      <c r="W2155" s="1904"/>
      <c r="X2155" s="2336"/>
      <c r="Y2155" s="1904"/>
      <c r="Z2155" s="2394"/>
      <c r="AA2155" s="1904"/>
      <c r="AB2155" s="1903"/>
      <c r="AC2155" s="1904"/>
      <c r="AD2155" s="1904"/>
      <c r="AE2155" s="1904"/>
      <c r="AF2155" s="1313"/>
      <c r="AG2155" s="1313"/>
      <c r="AH2155" s="1305"/>
      <c r="AI2155" s="1313"/>
      <c r="AJ2155" s="1313"/>
      <c r="AK2155" s="1313"/>
      <c r="AL2155" s="1313"/>
      <c r="AM2155" s="1313"/>
      <c r="AN2155" s="1905"/>
      <c r="AO2155" s="1345"/>
      <c r="AP2155" s="1313"/>
      <c r="AQ2155" s="1345"/>
      <c r="AR2155" s="1313"/>
      <c r="AS2155" s="1345"/>
      <c r="AT2155" s="1313"/>
      <c r="AU2155" s="1345"/>
      <c r="AV2155" s="1313"/>
      <c r="AW2155" s="1313"/>
      <c r="AX2155" s="1313"/>
      <c r="AY2155" s="1305"/>
      <c r="AZ2155" s="1313"/>
      <c r="BA2155" s="1313"/>
      <c r="BB2155" s="1313"/>
      <c r="BC2155" s="1313"/>
      <c r="BD2155" s="1313"/>
      <c r="BE2155" s="1903"/>
      <c r="BF2155" s="1904"/>
      <c r="BG2155" s="1903"/>
      <c r="BH2155" s="1904"/>
      <c r="BI2155" s="1903"/>
      <c r="BJ2155" s="1904"/>
      <c r="BK2155" s="1313"/>
      <c r="BL2155" s="1904"/>
      <c r="BM2155" s="1904"/>
      <c r="BN2155" s="1904"/>
      <c r="BO2155" s="1313"/>
      <c r="BP2155" s="1316">
        <f t="shared" si="810"/>
        <v>0</v>
      </c>
      <c r="BQ2155" s="1305"/>
    </row>
    <row r="2156" spans="1:69" ht="15" x14ac:dyDescent="0.25">
      <c r="A2156" s="1305"/>
      <c r="B2156" s="2050"/>
      <c r="C2156" s="1928"/>
      <c r="D2156" s="1313"/>
      <c r="E2156" s="1313"/>
      <c r="F2156" s="1931"/>
      <c r="G2156" s="1313"/>
      <c r="H2156" s="1345"/>
      <c r="I2156" s="1313"/>
      <c r="J2156" s="1345"/>
      <c r="K2156" s="1313"/>
      <c r="L2156" s="2773"/>
      <c r="M2156" s="1313"/>
      <c r="N2156" s="1345"/>
      <c r="O2156" s="1313"/>
      <c r="P2156" s="1313"/>
      <c r="Q2156" s="1307"/>
      <c r="R2156" s="1313"/>
      <c r="S2156" s="1313"/>
      <c r="T2156" s="1313"/>
      <c r="U2156" s="1313"/>
      <c r="V2156" s="2466"/>
      <c r="W2156" s="1904"/>
      <c r="X2156" s="2336"/>
      <c r="Y2156" s="1904"/>
      <c r="Z2156" s="2394"/>
      <c r="AA2156" s="1904"/>
      <c r="AB2156" s="1903"/>
      <c r="AC2156" s="1904"/>
      <c r="AD2156" s="1904"/>
      <c r="AE2156" s="1904"/>
      <c r="AF2156" s="1313"/>
      <c r="AG2156" s="1313"/>
      <c r="AH2156" s="1305"/>
      <c r="AI2156" s="1313"/>
      <c r="AJ2156" s="1313"/>
      <c r="AK2156" s="1313"/>
      <c r="AL2156" s="1313"/>
      <c r="AM2156" s="1313"/>
      <c r="AN2156" s="1905"/>
      <c r="AO2156" s="1345"/>
      <c r="AP2156" s="1313"/>
      <c r="AQ2156" s="1345"/>
      <c r="AR2156" s="1313"/>
      <c r="AS2156" s="1345"/>
      <c r="AT2156" s="1313"/>
      <c r="AU2156" s="1345"/>
      <c r="AV2156" s="1313"/>
      <c r="AW2156" s="1313"/>
      <c r="AX2156" s="1313"/>
      <c r="AY2156" s="1305"/>
      <c r="AZ2156" s="1313"/>
      <c r="BA2156" s="1313"/>
      <c r="BB2156" s="1313"/>
      <c r="BC2156" s="1313"/>
      <c r="BD2156" s="1313"/>
      <c r="BE2156" s="1903"/>
      <c r="BF2156" s="1904"/>
      <c r="BG2156" s="1903"/>
      <c r="BH2156" s="1904"/>
      <c r="BI2156" s="1903"/>
      <c r="BJ2156" s="1904"/>
      <c r="BK2156" s="1313"/>
      <c r="BL2156" s="1904"/>
      <c r="BM2156" s="1904"/>
      <c r="BN2156" s="1904"/>
      <c r="BO2156" s="1313"/>
      <c r="BP2156" s="1316">
        <f t="shared" si="810"/>
        <v>0</v>
      </c>
      <c r="BQ2156" s="1305"/>
    </row>
    <row r="2157" spans="1:69" ht="15" x14ac:dyDescent="0.25">
      <c r="A2157" s="1305"/>
      <c r="B2157" s="2050"/>
      <c r="C2157" s="1928"/>
      <c r="D2157" s="1313"/>
      <c r="E2157" s="1313"/>
      <c r="F2157" s="1931"/>
      <c r="G2157" s="1313"/>
      <c r="H2157" s="1345"/>
      <c r="I2157" s="1313"/>
      <c r="J2157" s="1345"/>
      <c r="K2157" s="1313"/>
      <c r="L2157" s="2773"/>
      <c r="M2157" s="1313"/>
      <c r="N2157" s="1345"/>
      <c r="O2157" s="1313"/>
      <c r="P2157" s="1313"/>
      <c r="Q2157" s="1307"/>
      <c r="R2157" s="1313"/>
      <c r="S2157" s="1313"/>
      <c r="T2157" s="1313"/>
      <c r="U2157" s="1313"/>
      <c r="V2157" s="2466"/>
      <c r="W2157" s="1904"/>
      <c r="X2157" s="2336"/>
      <c r="Y2157" s="1904"/>
      <c r="Z2157" s="2394"/>
      <c r="AA2157" s="1904"/>
      <c r="AB2157" s="1903"/>
      <c r="AC2157" s="1904"/>
      <c r="AD2157" s="1904"/>
      <c r="AE2157" s="1904"/>
      <c r="AF2157" s="1313"/>
      <c r="AG2157" s="1313"/>
      <c r="AH2157" s="1305"/>
      <c r="AI2157" s="1313"/>
      <c r="AJ2157" s="1313"/>
      <c r="AK2157" s="1313"/>
      <c r="AL2157" s="1313"/>
      <c r="AM2157" s="1313"/>
      <c r="AN2157" s="1905"/>
      <c r="AO2157" s="1345"/>
      <c r="AP2157" s="1313"/>
      <c r="AQ2157" s="1345"/>
      <c r="AR2157" s="1313"/>
      <c r="AS2157" s="1345"/>
      <c r="AT2157" s="1313"/>
      <c r="AU2157" s="1345"/>
      <c r="AV2157" s="1313"/>
      <c r="AW2157" s="1313"/>
      <c r="AX2157" s="1313"/>
      <c r="AY2157" s="1305"/>
      <c r="AZ2157" s="1313"/>
      <c r="BA2157" s="1313"/>
      <c r="BB2157" s="1313"/>
      <c r="BC2157" s="1313"/>
      <c r="BD2157" s="1313"/>
      <c r="BE2157" s="1903"/>
      <c r="BF2157" s="1904"/>
      <c r="BG2157" s="1903"/>
      <c r="BH2157" s="1904"/>
      <c r="BI2157" s="1903"/>
      <c r="BJ2157" s="1904"/>
      <c r="BK2157" s="1313"/>
      <c r="BL2157" s="1904"/>
      <c r="BM2157" s="1904"/>
      <c r="BN2157" s="1904"/>
      <c r="BO2157" s="1313"/>
      <c r="BP2157" s="1316">
        <f t="shared" si="810"/>
        <v>0</v>
      </c>
      <c r="BQ2157" s="1305"/>
    </row>
    <row r="2158" spans="1:69" ht="15" x14ac:dyDescent="0.25">
      <c r="A2158" s="1305"/>
      <c r="B2158" s="2050"/>
      <c r="C2158" s="1928"/>
      <c r="D2158" s="1313"/>
      <c r="E2158" s="1313"/>
      <c r="F2158" s="1931"/>
      <c r="G2158" s="1313"/>
      <c r="H2158" s="1345"/>
      <c r="I2158" s="1313"/>
      <c r="J2158" s="1345"/>
      <c r="K2158" s="1313"/>
      <c r="L2158" s="2773"/>
      <c r="M2158" s="1313"/>
      <c r="N2158" s="1345"/>
      <c r="O2158" s="1313"/>
      <c r="P2158" s="1313"/>
      <c r="Q2158" s="1307"/>
      <c r="R2158" s="1313"/>
      <c r="S2158" s="1313"/>
      <c r="T2158" s="1313"/>
      <c r="U2158" s="1313"/>
      <c r="V2158" s="2466"/>
      <c r="W2158" s="1904"/>
      <c r="X2158" s="2336"/>
      <c r="Y2158" s="1904"/>
      <c r="Z2158" s="2394"/>
      <c r="AA2158" s="1904"/>
      <c r="AB2158" s="1903"/>
      <c r="AC2158" s="1904"/>
      <c r="AD2158" s="1904"/>
      <c r="AE2158" s="1904"/>
      <c r="AF2158" s="1313"/>
      <c r="AG2158" s="1313"/>
      <c r="AH2158" s="1305"/>
      <c r="AI2158" s="1313"/>
      <c r="AJ2158" s="1313"/>
      <c r="AK2158" s="1313"/>
      <c r="AL2158" s="1313"/>
      <c r="AM2158" s="1313"/>
      <c r="AN2158" s="1905"/>
      <c r="AO2158" s="1345"/>
      <c r="AP2158" s="1313"/>
      <c r="AQ2158" s="1345"/>
      <c r="AR2158" s="1313"/>
      <c r="AS2158" s="1345"/>
      <c r="AT2158" s="1313"/>
      <c r="AU2158" s="1345"/>
      <c r="AV2158" s="1313"/>
      <c r="AW2158" s="1313"/>
      <c r="AX2158" s="1313"/>
      <c r="AY2158" s="1305"/>
      <c r="AZ2158" s="1313"/>
      <c r="BA2158" s="1313"/>
      <c r="BB2158" s="1313"/>
      <c r="BC2158" s="1313"/>
      <c r="BD2158" s="1313"/>
      <c r="BE2158" s="1903"/>
      <c r="BF2158" s="1904"/>
      <c r="BG2158" s="1903"/>
      <c r="BH2158" s="1904"/>
      <c r="BI2158" s="1903"/>
      <c r="BJ2158" s="1904"/>
      <c r="BK2158" s="1313"/>
      <c r="BL2158" s="1904"/>
      <c r="BM2158" s="1904"/>
      <c r="BN2158" s="1904"/>
      <c r="BO2158" s="1313"/>
      <c r="BP2158" s="1316">
        <f t="shared" si="810"/>
        <v>0</v>
      </c>
      <c r="BQ2158" s="1305"/>
    </row>
    <row r="2159" spans="1:69" ht="15" x14ac:dyDescent="0.25">
      <c r="A2159" s="1305"/>
      <c r="B2159" s="2050"/>
      <c r="C2159" s="1928"/>
      <c r="D2159" s="1313"/>
      <c r="E2159" s="1313"/>
      <c r="F2159" s="1931"/>
      <c r="G2159" s="1313"/>
      <c r="H2159" s="1345"/>
      <c r="I2159" s="1313"/>
      <c r="J2159" s="1345"/>
      <c r="K2159" s="1313"/>
      <c r="L2159" s="2773"/>
      <c r="M2159" s="1313"/>
      <c r="N2159" s="1345"/>
      <c r="O2159" s="1313"/>
      <c r="P2159" s="1313"/>
      <c r="Q2159" s="1307"/>
      <c r="R2159" s="1313"/>
      <c r="S2159" s="1313"/>
      <c r="T2159" s="1313"/>
      <c r="U2159" s="1313"/>
      <c r="V2159" s="2466"/>
      <c r="W2159" s="1904"/>
      <c r="X2159" s="2336"/>
      <c r="Y2159" s="1904"/>
      <c r="Z2159" s="2394"/>
      <c r="AA2159" s="1904"/>
      <c r="AB2159" s="1903"/>
      <c r="AC2159" s="1904"/>
      <c r="AD2159" s="1904"/>
      <c r="AE2159" s="1904"/>
      <c r="AF2159" s="1313"/>
      <c r="AG2159" s="1313"/>
      <c r="AH2159" s="1305"/>
      <c r="AI2159" s="1313"/>
      <c r="AJ2159" s="1313"/>
      <c r="AK2159" s="1313"/>
      <c r="AL2159" s="1313"/>
      <c r="AM2159" s="1313"/>
      <c r="AN2159" s="1905"/>
      <c r="AO2159" s="1345"/>
      <c r="AP2159" s="1313"/>
      <c r="AQ2159" s="1345"/>
      <c r="AR2159" s="1313"/>
      <c r="AS2159" s="1345"/>
      <c r="AT2159" s="1313"/>
      <c r="AU2159" s="1345"/>
      <c r="AV2159" s="1313"/>
      <c r="AW2159" s="1313"/>
      <c r="AX2159" s="1313"/>
      <c r="AY2159" s="1305"/>
      <c r="AZ2159" s="1313"/>
      <c r="BA2159" s="1313"/>
      <c r="BB2159" s="1313"/>
      <c r="BC2159" s="1313"/>
      <c r="BD2159" s="1313"/>
      <c r="BE2159" s="1903"/>
      <c r="BF2159" s="1904"/>
      <c r="BG2159" s="1903"/>
      <c r="BH2159" s="1904"/>
      <c r="BI2159" s="1903"/>
      <c r="BJ2159" s="1904"/>
      <c r="BK2159" s="1313"/>
      <c r="BL2159" s="1904"/>
      <c r="BM2159" s="1904"/>
      <c r="BN2159" s="1904"/>
      <c r="BO2159" s="1313"/>
      <c r="BP2159" s="1316">
        <f t="shared" si="810"/>
        <v>0</v>
      </c>
      <c r="BQ2159" s="1305"/>
    </row>
    <row r="2160" spans="1:69" ht="15" x14ac:dyDescent="0.25">
      <c r="A2160" s="1305"/>
      <c r="B2160" s="2050"/>
      <c r="C2160" s="1928"/>
      <c r="D2160" s="1313"/>
      <c r="E2160" s="1313"/>
      <c r="F2160" s="1931"/>
      <c r="G2160" s="1313"/>
      <c r="H2160" s="1345"/>
      <c r="I2160" s="1313"/>
      <c r="J2160" s="1345"/>
      <c r="K2160" s="1313"/>
      <c r="L2160" s="2773"/>
      <c r="M2160" s="1313"/>
      <c r="N2160" s="1345"/>
      <c r="O2160" s="1313"/>
      <c r="P2160" s="1313"/>
      <c r="Q2160" s="1307"/>
      <c r="R2160" s="1313"/>
      <c r="S2160" s="1313"/>
      <c r="T2160" s="1313"/>
      <c r="U2160" s="1313"/>
      <c r="V2160" s="2466"/>
      <c r="W2160" s="1904"/>
      <c r="X2160" s="2336"/>
      <c r="Y2160" s="1904"/>
      <c r="Z2160" s="2394"/>
      <c r="AA2160" s="1904"/>
      <c r="AB2160" s="1903"/>
      <c r="AC2160" s="1904"/>
      <c r="AD2160" s="1904"/>
      <c r="AE2160" s="1904"/>
      <c r="AF2160" s="1313"/>
      <c r="AG2160" s="1313"/>
      <c r="AH2160" s="1305"/>
      <c r="AI2160" s="1313"/>
      <c r="AJ2160" s="1313"/>
      <c r="AK2160" s="1313"/>
      <c r="AL2160" s="1313"/>
      <c r="AM2160" s="1313"/>
      <c r="AN2160" s="1905"/>
      <c r="AO2160" s="1345"/>
      <c r="AP2160" s="1313"/>
      <c r="AQ2160" s="1345"/>
      <c r="AR2160" s="1313"/>
      <c r="AS2160" s="1345"/>
      <c r="AT2160" s="1313"/>
      <c r="AU2160" s="1345"/>
      <c r="AV2160" s="1313"/>
      <c r="AW2160" s="1313"/>
      <c r="AX2160" s="1313"/>
      <c r="AY2160" s="1305"/>
      <c r="AZ2160" s="1313"/>
      <c r="BA2160" s="1313"/>
      <c r="BB2160" s="1313"/>
      <c r="BC2160" s="1313"/>
      <c r="BD2160" s="1313"/>
      <c r="BE2160" s="1903"/>
      <c r="BF2160" s="1904"/>
      <c r="BG2160" s="1903"/>
      <c r="BH2160" s="1904"/>
      <c r="BI2160" s="1903"/>
      <c r="BJ2160" s="1904"/>
      <c r="BK2160" s="1313"/>
      <c r="BL2160" s="1904"/>
      <c r="BM2160" s="1904"/>
      <c r="BN2160" s="1904"/>
      <c r="BO2160" s="1313"/>
      <c r="BP2160" s="1316">
        <f t="shared" si="810"/>
        <v>0</v>
      </c>
      <c r="BQ2160" s="1305"/>
    </row>
    <row r="2161" spans="1:69" ht="15" x14ac:dyDescent="0.25">
      <c r="A2161" s="1305"/>
      <c r="B2161" s="2050"/>
      <c r="C2161" s="1928"/>
      <c r="D2161" s="1313"/>
      <c r="E2161" s="1313"/>
      <c r="F2161" s="1931"/>
      <c r="G2161" s="1313"/>
      <c r="H2161" s="1345"/>
      <c r="I2161" s="1313"/>
      <c r="J2161" s="1345"/>
      <c r="K2161" s="1313"/>
      <c r="L2161" s="2773"/>
      <c r="M2161" s="1313"/>
      <c r="N2161" s="1345"/>
      <c r="O2161" s="1313"/>
      <c r="P2161" s="1313"/>
      <c r="Q2161" s="1307"/>
      <c r="R2161" s="1313"/>
      <c r="S2161" s="1313"/>
      <c r="T2161" s="1313"/>
      <c r="U2161" s="1313"/>
      <c r="V2161" s="2466"/>
      <c r="W2161" s="1904"/>
      <c r="X2161" s="2336"/>
      <c r="Y2161" s="1904"/>
      <c r="Z2161" s="2394"/>
      <c r="AA2161" s="1904"/>
      <c r="AB2161" s="1903"/>
      <c r="AC2161" s="1904"/>
      <c r="AD2161" s="1904"/>
      <c r="AE2161" s="1904"/>
      <c r="AF2161" s="1313"/>
      <c r="AG2161" s="1313"/>
      <c r="AH2161" s="1305"/>
      <c r="AI2161" s="1313"/>
      <c r="AJ2161" s="1313"/>
      <c r="AK2161" s="1313"/>
      <c r="AL2161" s="1313"/>
      <c r="AM2161" s="1313"/>
      <c r="AN2161" s="1905"/>
      <c r="AO2161" s="1345"/>
      <c r="AP2161" s="1313"/>
      <c r="AQ2161" s="1345"/>
      <c r="AR2161" s="1313"/>
      <c r="AS2161" s="1345"/>
      <c r="AT2161" s="1313"/>
      <c r="AU2161" s="1345"/>
      <c r="AV2161" s="1313"/>
      <c r="AW2161" s="1313"/>
      <c r="AX2161" s="1313"/>
      <c r="AY2161" s="1305"/>
      <c r="AZ2161" s="1313"/>
      <c r="BA2161" s="1313"/>
      <c r="BB2161" s="1313"/>
      <c r="BC2161" s="1313"/>
      <c r="BD2161" s="1313"/>
      <c r="BE2161" s="1903"/>
      <c r="BF2161" s="1904"/>
      <c r="BG2161" s="1903"/>
      <c r="BH2161" s="1904"/>
      <c r="BI2161" s="1903"/>
      <c r="BJ2161" s="1904"/>
      <c r="BK2161" s="1313"/>
      <c r="BL2161" s="1904"/>
      <c r="BM2161" s="1904"/>
      <c r="BN2161" s="1904"/>
      <c r="BO2161" s="1313"/>
      <c r="BP2161" s="1316">
        <f t="shared" si="810"/>
        <v>0</v>
      </c>
      <c r="BQ2161" s="1305"/>
    </row>
    <row r="2162" spans="1:69" ht="15" x14ac:dyDescent="0.25">
      <c r="A2162" s="1305"/>
      <c r="B2162" s="2050"/>
      <c r="C2162" s="1928"/>
      <c r="D2162" s="1313"/>
      <c r="E2162" s="1313"/>
      <c r="F2162" s="1931"/>
      <c r="G2162" s="1313"/>
      <c r="H2162" s="1345"/>
      <c r="I2162" s="1313"/>
      <c r="J2162" s="1345"/>
      <c r="K2162" s="1313"/>
      <c r="L2162" s="2773"/>
      <c r="M2162" s="1313"/>
      <c r="N2162" s="1345"/>
      <c r="O2162" s="1313"/>
      <c r="P2162" s="1313"/>
      <c r="Q2162" s="1307"/>
      <c r="R2162" s="1313"/>
      <c r="S2162" s="1313"/>
      <c r="T2162" s="1313"/>
      <c r="U2162" s="1313"/>
      <c r="V2162" s="2466"/>
      <c r="W2162" s="1904"/>
      <c r="X2162" s="2336"/>
      <c r="Y2162" s="1904"/>
      <c r="Z2162" s="2394"/>
      <c r="AA2162" s="1904"/>
      <c r="AB2162" s="1903"/>
      <c r="AC2162" s="1904"/>
      <c r="AD2162" s="1904"/>
      <c r="AE2162" s="1904"/>
      <c r="AF2162" s="1313"/>
      <c r="AG2162" s="1313"/>
      <c r="AH2162" s="1305"/>
      <c r="AI2162" s="1313"/>
      <c r="AJ2162" s="1313"/>
      <c r="AK2162" s="1313"/>
      <c r="AL2162" s="1313"/>
      <c r="AM2162" s="1313"/>
      <c r="AN2162" s="1905"/>
      <c r="AO2162" s="1345"/>
      <c r="AP2162" s="1313"/>
      <c r="AQ2162" s="1345"/>
      <c r="AR2162" s="1313"/>
      <c r="AS2162" s="1345"/>
      <c r="AT2162" s="1313"/>
      <c r="AU2162" s="1345"/>
      <c r="AV2162" s="1313"/>
      <c r="AW2162" s="1313"/>
      <c r="AX2162" s="1313"/>
      <c r="AY2162" s="1305"/>
      <c r="AZ2162" s="1313"/>
      <c r="BA2162" s="1313"/>
      <c r="BB2162" s="1313"/>
      <c r="BC2162" s="1313"/>
      <c r="BD2162" s="1313"/>
      <c r="BE2162" s="1903"/>
      <c r="BF2162" s="1904"/>
      <c r="BG2162" s="1903"/>
      <c r="BH2162" s="1904"/>
      <c r="BI2162" s="1903"/>
      <c r="BJ2162" s="1904"/>
      <c r="BK2162" s="1313"/>
      <c r="BL2162" s="1904"/>
      <c r="BM2162" s="1904"/>
      <c r="BN2162" s="1904"/>
      <c r="BO2162" s="1313"/>
      <c r="BP2162" s="1316">
        <f t="shared" si="810"/>
        <v>0</v>
      </c>
      <c r="BQ2162" s="1305"/>
    </row>
    <row r="2163" spans="1:69" ht="15" x14ac:dyDescent="0.25">
      <c r="A2163" s="1305"/>
      <c r="B2163" s="2050"/>
      <c r="C2163" s="1928"/>
      <c r="D2163" s="1313"/>
      <c r="E2163" s="1313"/>
      <c r="F2163" s="1931"/>
      <c r="G2163" s="1313"/>
      <c r="H2163" s="1345"/>
      <c r="I2163" s="1313"/>
      <c r="J2163" s="1345"/>
      <c r="K2163" s="1313"/>
      <c r="L2163" s="2773"/>
      <c r="M2163" s="1313"/>
      <c r="N2163" s="1345"/>
      <c r="O2163" s="1313"/>
      <c r="P2163" s="1313"/>
      <c r="Q2163" s="1307"/>
      <c r="R2163" s="1313"/>
      <c r="S2163" s="1313"/>
      <c r="T2163" s="1313"/>
      <c r="U2163" s="1313"/>
      <c r="V2163" s="2466"/>
      <c r="W2163" s="1904"/>
      <c r="X2163" s="2336"/>
      <c r="Y2163" s="1904"/>
      <c r="Z2163" s="2394"/>
      <c r="AA2163" s="1904"/>
      <c r="AB2163" s="1903"/>
      <c r="AC2163" s="1904"/>
      <c r="AD2163" s="1904"/>
      <c r="AE2163" s="1904"/>
      <c r="AF2163" s="1313"/>
      <c r="AG2163" s="1313"/>
      <c r="AH2163" s="1305"/>
      <c r="AI2163" s="1313"/>
      <c r="AJ2163" s="1313"/>
      <c r="AK2163" s="1313"/>
      <c r="AL2163" s="1313"/>
      <c r="AM2163" s="1313"/>
      <c r="AN2163" s="1905"/>
      <c r="AO2163" s="1345"/>
      <c r="AP2163" s="1313"/>
      <c r="AQ2163" s="1345"/>
      <c r="AR2163" s="1313"/>
      <c r="AS2163" s="1345"/>
      <c r="AT2163" s="1313"/>
      <c r="AU2163" s="1345"/>
      <c r="AV2163" s="1313"/>
      <c r="AW2163" s="1313"/>
      <c r="AX2163" s="1313"/>
      <c r="AY2163" s="1305"/>
      <c r="AZ2163" s="1313"/>
      <c r="BA2163" s="1313"/>
      <c r="BB2163" s="1313"/>
      <c r="BC2163" s="1313"/>
      <c r="BD2163" s="1313"/>
      <c r="BE2163" s="1903"/>
      <c r="BF2163" s="1904"/>
      <c r="BG2163" s="1903"/>
      <c r="BH2163" s="1904"/>
      <c r="BI2163" s="1903"/>
      <c r="BJ2163" s="1904"/>
      <c r="BK2163" s="1313"/>
      <c r="BL2163" s="1904"/>
      <c r="BM2163" s="1904"/>
      <c r="BN2163" s="1904"/>
      <c r="BO2163" s="1313"/>
      <c r="BP2163" s="1316">
        <f t="shared" si="810"/>
        <v>0</v>
      </c>
      <c r="BQ2163" s="1305"/>
    </row>
    <row r="2164" spans="1:69" ht="15" x14ac:dyDescent="0.25">
      <c r="A2164" s="1305"/>
      <c r="B2164" s="2050"/>
      <c r="C2164" s="1928"/>
      <c r="D2164" s="1313"/>
      <c r="E2164" s="1313"/>
      <c r="F2164" s="1931"/>
      <c r="G2164" s="1313"/>
      <c r="H2164" s="1345"/>
      <c r="I2164" s="1313"/>
      <c r="J2164" s="1345"/>
      <c r="K2164" s="1313"/>
      <c r="L2164" s="2773"/>
      <c r="M2164" s="1313"/>
      <c r="N2164" s="1345"/>
      <c r="O2164" s="1313"/>
      <c r="P2164" s="1313"/>
      <c r="Q2164" s="1307"/>
      <c r="R2164" s="1313"/>
      <c r="S2164" s="1313"/>
      <c r="T2164" s="1313"/>
      <c r="U2164" s="1313"/>
      <c r="V2164" s="2466"/>
      <c r="W2164" s="1904"/>
      <c r="X2164" s="2336"/>
      <c r="Y2164" s="1904"/>
      <c r="Z2164" s="2394"/>
      <c r="AA2164" s="1904"/>
      <c r="AB2164" s="1903"/>
      <c r="AC2164" s="1904"/>
      <c r="AD2164" s="1904"/>
      <c r="AE2164" s="1904"/>
      <c r="AF2164" s="1313"/>
      <c r="AG2164" s="1313"/>
      <c r="AH2164" s="1305"/>
      <c r="AI2164" s="1313"/>
      <c r="AJ2164" s="1313"/>
      <c r="AK2164" s="1313"/>
      <c r="AL2164" s="1313"/>
      <c r="AM2164" s="1313"/>
      <c r="AN2164" s="1905"/>
      <c r="AO2164" s="1345"/>
      <c r="AP2164" s="1313"/>
      <c r="AQ2164" s="1345"/>
      <c r="AR2164" s="1313"/>
      <c r="AS2164" s="1345"/>
      <c r="AT2164" s="1313"/>
      <c r="AU2164" s="1345"/>
      <c r="AV2164" s="1313"/>
      <c r="AW2164" s="1313"/>
      <c r="AX2164" s="1313"/>
      <c r="AY2164" s="1305"/>
      <c r="AZ2164" s="1313"/>
      <c r="BA2164" s="1313"/>
      <c r="BB2164" s="1313"/>
      <c r="BC2164" s="1313"/>
      <c r="BD2164" s="1313"/>
      <c r="BE2164" s="1903"/>
      <c r="BF2164" s="1904"/>
      <c r="BG2164" s="1903"/>
      <c r="BH2164" s="1904"/>
      <c r="BI2164" s="1903"/>
      <c r="BJ2164" s="1904"/>
      <c r="BK2164" s="1313"/>
      <c r="BL2164" s="1904"/>
      <c r="BM2164" s="1904"/>
      <c r="BN2164" s="1904"/>
      <c r="BO2164" s="1313"/>
      <c r="BP2164" s="1316">
        <f t="shared" si="810"/>
        <v>0</v>
      </c>
      <c r="BQ2164" s="1305"/>
    </row>
    <row r="2165" spans="1:69" ht="15" x14ac:dyDescent="0.25">
      <c r="A2165" s="1305"/>
      <c r="B2165" s="2050"/>
      <c r="C2165" s="1928"/>
      <c r="D2165" s="1313"/>
      <c r="E2165" s="1313"/>
      <c r="F2165" s="1931"/>
      <c r="G2165" s="1313"/>
      <c r="H2165" s="1345"/>
      <c r="I2165" s="1313"/>
      <c r="J2165" s="1345"/>
      <c r="K2165" s="1313"/>
      <c r="L2165" s="2773"/>
      <c r="M2165" s="1313"/>
      <c r="N2165" s="1345"/>
      <c r="O2165" s="1313"/>
      <c r="P2165" s="1313"/>
      <c r="Q2165" s="1307"/>
      <c r="R2165" s="1313"/>
      <c r="S2165" s="1313"/>
      <c r="T2165" s="1313"/>
      <c r="U2165" s="1313"/>
      <c r="V2165" s="2466"/>
      <c r="W2165" s="1904"/>
      <c r="X2165" s="2336"/>
      <c r="Y2165" s="1904"/>
      <c r="Z2165" s="2394"/>
      <c r="AA2165" s="1904"/>
      <c r="AB2165" s="1903"/>
      <c r="AC2165" s="1904"/>
      <c r="AD2165" s="1904"/>
      <c r="AE2165" s="1904"/>
      <c r="AF2165" s="1313"/>
      <c r="AG2165" s="1313"/>
      <c r="AH2165" s="1305"/>
      <c r="AI2165" s="1313"/>
      <c r="AJ2165" s="1313"/>
      <c r="AK2165" s="1313"/>
      <c r="AL2165" s="1313"/>
      <c r="AM2165" s="1313"/>
      <c r="AN2165" s="1905"/>
      <c r="AO2165" s="1345"/>
      <c r="AP2165" s="1313"/>
      <c r="AQ2165" s="1345"/>
      <c r="AR2165" s="1313"/>
      <c r="AS2165" s="1345"/>
      <c r="AT2165" s="1313"/>
      <c r="AU2165" s="1345"/>
      <c r="AV2165" s="1313"/>
      <c r="AW2165" s="1313"/>
      <c r="AX2165" s="1313"/>
      <c r="AY2165" s="1305"/>
      <c r="AZ2165" s="1313"/>
      <c r="BA2165" s="1313"/>
      <c r="BB2165" s="1313"/>
      <c r="BC2165" s="1313"/>
      <c r="BD2165" s="1313"/>
      <c r="BE2165" s="1903"/>
      <c r="BF2165" s="1904"/>
      <c r="BG2165" s="1903"/>
      <c r="BH2165" s="1904"/>
      <c r="BI2165" s="1903"/>
      <c r="BJ2165" s="1904"/>
      <c r="BK2165" s="1313"/>
      <c r="BL2165" s="1904"/>
      <c r="BM2165" s="1904"/>
      <c r="BN2165" s="1904"/>
      <c r="BO2165" s="1313"/>
      <c r="BP2165" s="1316">
        <f t="shared" si="810"/>
        <v>0</v>
      </c>
      <c r="BQ2165" s="1305"/>
    </row>
    <row r="2166" spans="1:69" ht="15" x14ac:dyDescent="0.25">
      <c r="A2166" s="1305"/>
      <c r="B2166" s="2050"/>
      <c r="C2166" s="1928"/>
      <c r="D2166" s="1313"/>
      <c r="E2166" s="1313"/>
      <c r="F2166" s="1931"/>
      <c r="G2166" s="1313"/>
      <c r="H2166" s="1345"/>
      <c r="I2166" s="1313"/>
      <c r="J2166" s="1345"/>
      <c r="K2166" s="1313"/>
      <c r="L2166" s="2773"/>
      <c r="M2166" s="1313"/>
      <c r="N2166" s="1345"/>
      <c r="O2166" s="1313"/>
      <c r="P2166" s="1313"/>
      <c r="Q2166" s="1307"/>
      <c r="R2166" s="1313"/>
      <c r="S2166" s="1313"/>
      <c r="T2166" s="1313"/>
      <c r="U2166" s="1313"/>
      <c r="V2166" s="2466"/>
      <c r="W2166" s="1904"/>
      <c r="X2166" s="2336"/>
      <c r="Y2166" s="1904"/>
      <c r="Z2166" s="2394"/>
      <c r="AA2166" s="1904"/>
      <c r="AB2166" s="1903"/>
      <c r="AC2166" s="1904"/>
      <c r="AD2166" s="1904"/>
      <c r="AE2166" s="1904"/>
      <c r="AF2166" s="1313"/>
      <c r="AG2166" s="1313"/>
      <c r="AH2166" s="1305"/>
      <c r="AI2166" s="1313"/>
      <c r="AJ2166" s="1313"/>
      <c r="AK2166" s="1313"/>
      <c r="AL2166" s="1313"/>
      <c r="AM2166" s="1313"/>
      <c r="AN2166" s="1905"/>
      <c r="AO2166" s="1345"/>
      <c r="AP2166" s="1313"/>
      <c r="AQ2166" s="1345"/>
      <c r="AR2166" s="1313"/>
      <c r="AS2166" s="1345"/>
      <c r="AT2166" s="1313"/>
      <c r="AU2166" s="1345"/>
      <c r="AV2166" s="1313"/>
      <c r="AW2166" s="1313"/>
      <c r="AX2166" s="1313"/>
      <c r="AY2166" s="1305"/>
      <c r="AZ2166" s="1313"/>
      <c r="BA2166" s="1313"/>
      <c r="BB2166" s="1313"/>
      <c r="BC2166" s="1313"/>
      <c r="BD2166" s="1313"/>
      <c r="BE2166" s="1903"/>
      <c r="BF2166" s="1904"/>
      <c r="BG2166" s="1903"/>
      <c r="BH2166" s="1904"/>
      <c r="BI2166" s="1903"/>
      <c r="BJ2166" s="1904"/>
      <c r="BK2166" s="1313"/>
      <c r="BL2166" s="1904"/>
      <c r="BM2166" s="1904"/>
      <c r="BN2166" s="1904"/>
      <c r="BO2166" s="1313"/>
      <c r="BP2166" s="1316">
        <f t="shared" si="810"/>
        <v>0</v>
      </c>
      <c r="BQ2166" s="1305"/>
    </row>
    <row r="2167" spans="1:69" ht="15" x14ac:dyDescent="0.25">
      <c r="A2167" s="1305"/>
      <c r="B2167" s="2050"/>
      <c r="C2167" s="1928"/>
      <c r="D2167" s="1313"/>
      <c r="E2167" s="1313"/>
      <c r="F2167" s="1931"/>
      <c r="G2167" s="1313"/>
      <c r="H2167" s="1345"/>
      <c r="I2167" s="1313"/>
      <c r="J2167" s="1345"/>
      <c r="K2167" s="1313"/>
      <c r="L2167" s="2773"/>
      <c r="M2167" s="1313"/>
      <c r="N2167" s="1345"/>
      <c r="O2167" s="1313"/>
      <c r="P2167" s="1313"/>
      <c r="Q2167" s="1307"/>
      <c r="R2167" s="1313"/>
      <c r="S2167" s="1313"/>
      <c r="T2167" s="1313"/>
      <c r="U2167" s="1313"/>
      <c r="V2167" s="2466"/>
      <c r="W2167" s="1904"/>
      <c r="X2167" s="2336"/>
      <c r="Y2167" s="1904"/>
      <c r="Z2167" s="2394"/>
      <c r="AA2167" s="1904"/>
      <c r="AB2167" s="1903"/>
      <c r="AC2167" s="1904"/>
      <c r="AD2167" s="1904"/>
      <c r="AE2167" s="1904"/>
      <c r="AF2167" s="1313"/>
      <c r="AG2167" s="1313"/>
      <c r="AH2167" s="1305"/>
      <c r="AI2167" s="1313"/>
      <c r="AJ2167" s="1313"/>
      <c r="AK2167" s="1313"/>
      <c r="AL2167" s="1313"/>
      <c r="AM2167" s="1313"/>
      <c r="AN2167" s="1905"/>
      <c r="AO2167" s="1345"/>
      <c r="AP2167" s="1313"/>
      <c r="AQ2167" s="1345"/>
      <c r="AR2167" s="1313"/>
      <c r="AS2167" s="1345"/>
      <c r="AT2167" s="1313"/>
      <c r="AU2167" s="1345"/>
      <c r="AV2167" s="1313"/>
      <c r="AW2167" s="1313"/>
      <c r="AX2167" s="1313"/>
      <c r="AY2167" s="1305"/>
      <c r="AZ2167" s="1313"/>
      <c r="BA2167" s="1313"/>
      <c r="BB2167" s="1313"/>
      <c r="BC2167" s="1313"/>
      <c r="BD2167" s="1313"/>
      <c r="BE2167" s="1903"/>
      <c r="BF2167" s="1904"/>
      <c r="BG2167" s="1903"/>
      <c r="BH2167" s="1904"/>
      <c r="BI2167" s="1903"/>
      <c r="BJ2167" s="1904"/>
      <c r="BK2167" s="1313"/>
      <c r="BL2167" s="1904"/>
      <c r="BM2167" s="1904"/>
      <c r="BN2167" s="1904"/>
      <c r="BO2167" s="1313"/>
      <c r="BP2167" s="1316">
        <f t="shared" si="810"/>
        <v>0</v>
      </c>
      <c r="BQ2167" s="1305"/>
    </row>
    <row r="2168" spans="1:69" ht="15" x14ac:dyDescent="0.25">
      <c r="A2168" s="1305"/>
      <c r="B2168" s="2050"/>
      <c r="C2168" s="1928"/>
      <c r="D2168" s="1313"/>
      <c r="E2168" s="1313"/>
      <c r="F2168" s="1931"/>
      <c r="G2168" s="1313"/>
      <c r="H2168" s="1345"/>
      <c r="I2168" s="1313"/>
      <c r="J2168" s="1345"/>
      <c r="K2168" s="1313"/>
      <c r="L2168" s="2773"/>
      <c r="M2168" s="1313"/>
      <c r="N2168" s="1345"/>
      <c r="O2168" s="1313"/>
      <c r="P2168" s="1313"/>
      <c r="Q2168" s="1307"/>
      <c r="R2168" s="1313"/>
      <c r="S2168" s="1313"/>
      <c r="T2168" s="1313"/>
      <c r="U2168" s="1313"/>
      <c r="V2168" s="2466"/>
      <c r="W2168" s="1904"/>
      <c r="X2168" s="2336"/>
      <c r="Y2168" s="1904"/>
      <c r="Z2168" s="2394"/>
      <c r="AA2168" s="1904"/>
      <c r="AB2168" s="1903"/>
      <c r="AC2168" s="1904"/>
      <c r="AD2168" s="1904"/>
      <c r="AE2168" s="1904"/>
      <c r="AF2168" s="1313"/>
      <c r="AG2168" s="1313"/>
      <c r="AH2168" s="1305"/>
      <c r="AI2168" s="1313"/>
      <c r="AJ2168" s="1313"/>
      <c r="AK2168" s="1313"/>
      <c r="AL2168" s="1313"/>
      <c r="AM2168" s="1313"/>
      <c r="AN2168" s="1905"/>
      <c r="AO2168" s="1345"/>
      <c r="AP2168" s="1313"/>
      <c r="AQ2168" s="1345"/>
      <c r="AR2168" s="1313"/>
      <c r="AS2168" s="1345"/>
      <c r="AT2168" s="1313"/>
      <c r="AU2168" s="1345"/>
      <c r="AV2168" s="1313"/>
      <c r="AW2168" s="1313"/>
      <c r="AX2168" s="1313"/>
      <c r="AY2168" s="1305"/>
      <c r="AZ2168" s="1313"/>
      <c r="BA2168" s="1313"/>
      <c r="BB2168" s="1313"/>
      <c r="BC2168" s="1313"/>
      <c r="BD2168" s="1313"/>
      <c r="BE2168" s="1903"/>
      <c r="BF2168" s="1904"/>
      <c r="BG2168" s="1903"/>
      <c r="BH2168" s="1904"/>
      <c r="BI2168" s="1903"/>
      <c r="BJ2168" s="1904"/>
      <c r="BK2168" s="1313"/>
      <c r="BL2168" s="1904"/>
      <c r="BM2168" s="1904"/>
      <c r="BN2168" s="1904"/>
      <c r="BO2168" s="1313"/>
      <c r="BP2168" s="1316">
        <f t="shared" si="810"/>
        <v>0</v>
      </c>
      <c r="BQ2168" s="1305"/>
    </row>
    <row r="2169" spans="1:69" ht="15" x14ac:dyDescent="0.25">
      <c r="A2169" s="1305"/>
      <c r="B2169" s="2050"/>
      <c r="C2169" s="1928"/>
      <c r="D2169" s="1313"/>
      <c r="E2169" s="1313"/>
      <c r="F2169" s="1931"/>
      <c r="G2169" s="1313"/>
      <c r="H2169" s="1345"/>
      <c r="I2169" s="1313"/>
      <c r="J2169" s="1345"/>
      <c r="K2169" s="1313"/>
      <c r="L2169" s="2773"/>
      <c r="M2169" s="1313"/>
      <c r="N2169" s="1345"/>
      <c r="O2169" s="1313"/>
      <c r="P2169" s="1313"/>
      <c r="Q2169" s="1307"/>
      <c r="R2169" s="1313"/>
      <c r="S2169" s="1313"/>
      <c r="T2169" s="1313"/>
      <c r="U2169" s="1313"/>
      <c r="V2169" s="2466"/>
      <c r="W2169" s="1904"/>
      <c r="X2169" s="2336"/>
      <c r="Y2169" s="1904"/>
      <c r="Z2169" s="2394"/>
      <c r="AA2169" s="1904"/>
      <c r="AB2169" s="1903"/>
      <c r="AC2169" s="1904"/>
      <c r="AD2169" s="1904"/>
      <c r="AE2169" s="1904"/>
      <c r="AF2169" s="1313"/>
      <c r="AG2169" s="1313"/>
      <c r="AH2169" s="1305"/>
      <c r="AI2169" s="1313"/>
      <c r="AJ2169" s="1313"/>
      <c r="AK2169" s="1313"/>
      <c r="AL2169" s="1313"/>
      <c r="AM2169" s="1313"/>
      <c r="AN2169" s="1905"/>
      <c r="AO2169" s="1345"/>
      <c r="AP2169" s="1313"/>
      <c r="AQ2169" s="1345"/>
      <c r="AR2169" s="1313"/>
      <c r="AS2169" s="1345"/>
      <c r="AT2169" s="1313"/>
      <c r="AU2169" s="1345"/>
      <c r="AV2169" s="1313"/>
      <c r="AW2169" s="1313"/>
      <c r="AX2169" s="1313"/>
      <c r="AY2169" s="1305"/>
      <c r="AZ2169" s="1313"/>
      <c r="BA2169" s="1313"/>
      <c r="BB2169" s="1313"/>
      <c r="BC2169" s="1313"/>
      <c r="BD2169" s="1313"/>
      <c r="BE2169" s="1903"/>
      <c r="BF2169" s="1904"/>
      <c r="BG2169" s="1903"/>
      <c r="BH2169" s="1904"/>
      <c r="BI2169" s="1903"/>
      <c r="BJ2169" s="1904"/>
      <c r="BK2169" s="1313"/>
      <c r="BL2169" s="1904"/>
      <c r="BM2169" s="1904"/>
      <c r="BN2169" s="1904"/>
      <c r="BO2169" s="1313"/>
      <c r="BP2169" s="1316">
        <f t="shared" si="810"/>
        <v>0</v>
      </c>
      <c r="BQ2169" s="1305"/>
    </row>
    <row r="2170" spans="1:69" ht="15" x14ac:dyDescent="0.25">
      <c r="A2170" s="1305"/>
      <c r="B2170" s="2050"/>
      <c r="C2170" s="1928"/>
      <c r="D2170" s="1313"/>
      <c r="E2170" s="1313"/>
      <c r="F2170" s="1931"/>
      <c r="G2170" s="1313"/>
      <c r="H2170" s="1345"/>
      <c r="I2170" s="1313"/>
      <c r="J2170" s="1345"/>
      <c r="K2170" s="1313"/>
      <c r="L2170" s="2773"/>
      <c r="M2170" s="1313"/>
      <c r="N2170" s="1345"/>
      <c r="O2170" s="1313"/>
      <c r="P2170" s="1313"/>
      <c r="Q2170" s="1307"/>
      <c r="R2170" s="1313"/>
      <c r="S2170" s="1313"/>
      <c r="T2170" s="1313"/>
      <c r="U2170" s="1313"/>
      <c r="V2170" s="2466"/>
      <c r="W2170" s="1904"/>
      <c r="X2170" s="2336"/>
      <c r="Y2170" s="1904"/>
      <c r="Z2170" s="2394"/>
      <c r="AA2170" s="1904"/>
      <c r="AB2170" s="1903"/>
      <c r="AC2170" s="1904"/>
      <c r="AD2170" s="1904"/>
      <c r="AE2170" s="1904"/>
      <c r="AF2170" s="1313"/>
      <c r="AG2170" s="1313"/>
      <c r="AH2170" s="1305"/>
      <c r="AI2170" s="1313"/>
      <c r="AJ2170" s="1313"/>
      <c r="AK2170" s="1313"/>
      <c r="AL2170" s="1313"/>
      <c r="AM2170" s="1313"/>
      <c r="AN2170" s="1905"/>
      <c r="AO2170" s="1345"/>
      <c r="AP2170" s="1313"/>
      <c r="AQ2170" s="1345"/>
      <c r="AR2170" s="1313"/>
      <c r="AS2170" s="1345"/>
      <c r="AT2170" s="1313"/>
      <c r="AU2170" s="1345"/>
      <c r="AV2170" s="1313"/>
      <c r="AW2170" s="1313"/>
      <c r="AX2170" s="1313"/>
      <c r="AY2170" s="1305"/>
      <c r="AZ2170" s="1313"/>
      <c r="BA2170" s="1313"/>
      <c r="BB2170" s="1313"/>
      <c r="BC2170" s="1313"/>
      <c r="BD2170" s="1313"/>
      <c r="BE2170" s="1903"/>
      <c r="BF2170" s="1904"/>
      <c r="BG2170" s="1903"/>
      <c r="BH2170" s="1904"/>
      <c r="BI2170" s="1903"/>
      <c r="BJ2170" s="1904"/>
      <c r="BK2170" s="1313"/>
      <c r="BL2170" s="1904"/>
      <c r="BM2170" s="1904"/>
      <c r="BN2170" s="1904"/>
      <c r="BO2170" s="1313"/>
      <c r="BP2170" s="1316">
        <f t="shared" si="810"/>
        <v>0</v>
      </c>
      <c r="BQ2170" s="1305"/>
    </row>
    <row r="2171" spans="1:69" ht="15" x14ac:dyDescent="0.25">
      <c r="A2171" s="1305"/>
      <c r="B2171" s="2050"/>
      <c r="C2171" s="1928"/>
      <c r="D2171" s="1313"/>
      <c r="E2171" s="1313"/>
      <c r="F2171" s="1931"/>
      <c r="G2171" s="1313"/>
      <c r="H2171" s="1345"/>
      <c r="I2171" s="1313"/>
      <c r="J2171" s="1345"/>
      <c r="K2171" s="1313"/>
      <c r="L2171" s="2773"/>
      <c r="M2171" s="1313"/>
      <c r="N2171" s="1345"/>
      <c r="O2171" s="1313"/>
      <c r="P2171" s="1313"/>
      <c r="Q2171" s="1307"/>
      <c r="R2171" s="1313"/>
      <c r="S2171" s="1313"/>
      <c r="T2171" s="1313"/>
      <c r="U2171" s="1313"/>
      <c r="V2171" s="2466"/>
      <c r="W2171" s="1904"/>
      <c r="X2171" s="2336"/>
      <c r="Y2171" s="1904"/>
      <c r="Z2171" s="2394"/>
      <c r="AA2171" s="1904"/>
      <c r="AB2171" s="1903"/>
      <c r="AC2171" s="1904"/>
      <c r="AD2171" s="1904"/>
      <c r="AE2171" s="1904"/>
      <c r="AF2171" s="1313"/>
      <c r="AG2171" s="1313"/>
      <c r="AH2171" s="1305"/>
      <c r="AI2171" s="1313"/>
      <c r="AJ2171" s="1313"/>
      <c r="AK2171" s="1313"/>
      <c r="AL2171" s="1313"/>
      <c r="AM2171" s="1313"/>
      <c r="AN2171" s="1905"/>
      <c r="AO2171" s="1345"/>
      <c r="AP2171" s="1313"/>
      <c r="AQ2171" s="1345"/>
      <c r="AR2171" s="1313"/>
      <c r="AS2171" s="1345"/>
      <c r="AT2171" s="1313"/>
      <c r="AU2171" s="1345"/>
      <c r="AV2171" s="1313"/>
      <c r="AW2171" s="1313"/>
      <c r="AX2171" s="1313"/>
      <c r="AY2171" s="1305"/>
      <c r="AZ2171" s="1313"/>
      <c r="BA2171" s="1313"/>
      <c r="BB2171" s="1313"/>
      <c r="BC2171" s="1313"/>
      <c r="BD2171" s="1313"/>
      <c r="BE2171" s="1903"/>
      <c r="BF2171" s="1904"/>
      <c r="BG2171" s="1903"/>
      <c r="BH2171" s="1904"/>
      <c r="BI2171" s="1903"/>
      <c r="BJ2171" s="1904"/>
      <c r="BK2171" s="1313"/>
      <c r="BL2171" s="1904"/>
      <c r="BM2171" s="1904"/>
      <c r="BN2171" s="1904"/>
      <c r="BO2171" s="1313"/>
      <c r="BP2171" s="1316">
        <f t="shared" si="810"/>
        <v>0</v>
      </c>
      <c r="BQ2171" s="1305"/>
    </row>
    <row r="2172" spans="1:69" ht="15" x14ac:dyDescent="0.25">
      <c r="A2172" s="1305"/>
      <c r="B2172" s="2050"/>
      <c r="C2172" s="1928"/>
      <c r="D2172" s="1313"/>
      <c r="E2172" s="1313"/>
      <c r="F2172" s="1931"/>
      <c r="G2172" s="1313"/>
      <c r="H2172" s="1345"/>
      <c r="I2172" s="1313"/>
      <c r="J2172" s="1345"/>
      <c r="K2172" s="1313"/>
      <c r="L2172" s="2773"/>
      <c r="M2172" s="1313"/>
      <c r="N2172" s="1345"/>
      <c r="O2172" s="1313"/>
      <c r="P2172" s="1313"/>
      <c r="Q2172" s="1307"/>
      <c r="R2172" s="1313"/>
      <c r="S2172" s="1313"/>
      <c r="T2172" s="1313"/>
      <c r="U2172" s="1313"/>
      <c r="V2172" s="2466"/>
      <c r="W2172" s="1904"/>
      <c r="X2172" s="2336"/>
      <c r="Y2172" s="1904"/>
      <c r="Z2172" s="2394"/>
      <c r="AA2172" s="1904"/>
      <c r="AB2172" s="1903"/>
      <c r="AC2172" s="1904"/>
      <c r="AD2172" s="1904"/>
      <c r="AE2172" s="1904"/>
      <c r="AF2172" s="1313"/>
      <c r="AG2172" s="1313"/>
      <c r="AH2172" s="1305"/>
      <c r="AI2172" s="1313"/>
      <c r="AJ2172" s="1313"/>
      <c r="AK2172" s="1313"/>
      <c r="AL2172" s="1313"/>
      <c r="AM2172" s="1313"/>
      <c r="AN2172" s="1905"/>
      <c r="AO2172" s="1345"/>
      <c r="AP2172" s="1313"/>
      <c r="AQ2172" s="1345"/>
      <c r="AR2172" s="1313"/>
      <c r="AS2172" s="1345"/>
      <c r="AT2172" s="1313"/>
      <c r="AU2172" s="1345"/>
      <c r="AV2172" s="1313"/>
      <c r="AW2172" s="1313"/>
      <c r="AX2172" s="1313"/>
      <c r="AY2172" s="1305"/>
      <c r="AZ2172" s="1313"/>
      <c r="BA2172" s="1313"/>
      <c r="BB2172" s="1313"/>
      <c r="BC2172" s="1313"/>
      <c r="BD2172" s="1313"/>
      <c r="BE2172" s="1903"/>
      <c r="BF2172" s="1904"/>
      <c r="BG2172" s="1903"/>
      <c r="BH2172" s="1904"/>
      <c r="BI2172" s="1903"/>
      <c r="BJ2172" s="1904"/>
      <c r="BK2172" s="1313"/>
      <c r="BL2172" s="1904"/>
      <c r="BM2172" s="1904"/>
      <c r="BN2172" s="1904"/>
      <c r="BO2172" s="1313"/>
      <c r="BP2172" s="1316">
        <f t="shared" si="810"/>
        <v>0</v>
      </c>
      <c r="BQ2172" s="1305"/>
    </row>
    <row r="2173" spans="1:69" ht="15" x14ac:dyDescent="0.25">
      <c r="A2173" s="1305"/>
      <c r="B2173" s="2050"/>
      <c r="C2173" s="1928"/>
      <c r="D2173" s="1313"/>
      <c r="E2173" s="1313"/>
      <c r="F2173" s="1931"/>
      <c r="G2173" s="1313"/>
      <c r="H2173" s="1345"/>
      <c r="I2173" s="1313"/>
      <c r="J2173" s="1345"/>
      <c r="K2173" s="1313"/>
      <c r="L2173" s="2773"/>
      <c r="M2173" s="1313"/>
      <c r="N2173" s="1345"/>
      <c r="O2173" s="1313"/>
      <c r="P2173" s="1313"/>
      <c r="Q2173" s="1307"/>
      <c r="R2173" s="1313"/>
      <c r="S2173" s="1313"/>
      <c r="T2173" s="1313"/>
      <c r="U2173" s="1313"/>
      <c r="V2173" s="2466"/>
      <c r="W2173" s="1904"/>
      <c r="X2173" s="2336"/>
      <c r="Y2173" s="1904"/>
      <c r="Z2173" s="2394"/>
      <c r="AA2173" s="1904"/>
      <c r="AB2173" s="1903"/>
      <c r="AC2173" s="1904"/>
      <c r="AD2173" s="1904"/>
      <c r="AE2173" s="1904"/>
      <c r="AF2173" s="1313"/>
      <c r="AG2173" s="1313"/>
      <c r="AH2173" s="1305"/>
      <c r="AI2173" s="1313"/>
      <c r="AJ2173" s="1313"/>
      <c r="AK2173" s="1313"/>
      <c r="AL2173" s="1313"/>
      <c r="AM2173" s="1313"/>
      <c r="AN2173" s="1905"/>
      <c r="AO2173" s="1345"/>
      <c r="AP2173" s="1313"/>
      <c r="AQ2173" s="1345"/>
      <c r="AR2173" s="1313"/>
      <c r="AS2173" s="1345"/>
      <c r="AT2173" s="1313"/>
      <c r="AU2173" s="1345"/>
      <c r="AV2173" s="1313"/>
      <c r="AW2173" s="1313"/>
      <c r="AX2173" s="1313"/>
      <c r="AY2173" s="1305"/>
      <c r="AZ2173" s="1313"/>
      <c r="BA2173" s="1313"/>
      <c r="BB2173" s="1313"/>
      <c r="BC2173" s="1313"/>
      <c r="BD2173" s="1313"/>
      <c r="BE2173" s="1903"/>
      <c r="BF2173" s="1904"/>
      <c r="BG2173" s="1903"/>
      <c r="BH2173" s="1904"/>
      <c r="BI2173" s="1903"/>
      <c r="BJ2173" s="1904"/>
      <c r="BK2173" s="1313"/>
      <c r="BL2173" s="1904"/>
      <c r="BM2173" s="1904"/>
      <c r="BN2173" s="1904"/>
      <c r="BO2173" s="1313"/>
      <c r="BP2173" s="1316">
        <f t="shared" si="810"/>
        <v>0</v>
      </c>
      <c r="BQ2173" s="1305"/>
    </row>
    <row r="2174" spans="1:69" ht="15" x14ac:dyDescent="0.25">
      <c r="A2174" s="1305"/>
      <c r="B2174" s="2050"/>
      <c r="C2174" s="1928"/>
      <c r="D2174" s="1313"/>
      <c r="E2174" s="1313"/>
      <c r="F2174" s="1931"/>
      <c r="G2174" s="1313"/>
      <c r="H2174" s="1345"/>
      <c r="I2174" s="1313"/>
      <c r="J2174" s="1345"/>
      <c r="K2174" s="1313"/>
      <c r="L2174" s="2773"/>
      <c r="M2174" s="1313"/>
      <c r="N2174" s="1345"/>
      <c r="O2174" s="1313"/>
      <c r="P2174" s="1313"/>
      <c r="Q2174" s="1307"/>
      <c r="R2174" s="1313"/>
      <c r="S2174" s="1313"/>
      <c r="T2174" s="1313"/>
      <c r="U2174" s="1313"/>
      <c r="V2174" s="2466"/>
      <c r="W2174" s="1904"/>
      <c r="X2174" s="2336"/>
      <c r="Y2174" s="1904"/>
      <c r="Z2174" s="2394"/>
      <c r="AA2174" s="1904"/>
      <c r="AB2174" s="1903"/>
      <c r="AC2174" s="1904"/>
      <c r="AD2174" s="1904"/>
      <c r="AE2174" s="1904"/>
      <c r="AF2174" s="1313"/>
      <c r="AG2174" s="1313"/>
      <c r="AH2174" s="1305"/>
      <c r="AI2174" s="1313"/>
      <c r="AJ2174" s="1313"/>
      <c r="AK2174" s="1313"/>
      <c r="AL2174" s="1313"/>
      <c r="AM2174" s="1313"/>
      <c r="AN2174" s="1905"/>
      <c r="AO2174" s="1345"/>
      <c r="AP2174" s="1313"/>
      <c r="AQ2174" s="1345"/>
      <c r="AR2174" s="1313"/>
      <c r="AS2174" s="1345"/>
      <c r="AT2174" s="1313"/>
      <c r="AU2174" s="1345"/>
      <c r="AV2174" s="1313"/>
      <c r="AW2174" s="1313"/>
      <c r="AX2174" s="1313"/>
      <c r="AY2174" s="1305"/>
      <c r="AZ2174" s="1313"/>
      <c r="BA2174" s="1313"/>
      <c r="BB2174" s="1313"/>
      <c r="BC2174" s="1313"/>
      <c r="BD2174" s="1313"/>
      <c r="BE2174" s="1903"/>
      <c r="BF2174" s="1904"/>
      <c r="BG2174" s="1903"/>
      <c r="BH2174" s="1904"/>
      <c r="BI2174" s="1903"/>
      <c r="BJ2174" s="1904"/>
      <c r="BK2174" s="1313"/>
      <c r="BL2174" s="1904"/>
      <c r="BM2174" s="1904"/>
      <c r="BN2174" s="1904"/>
      <c r="BO2174" s="1313"/>
      <c r="BP2174" s="1316">
        <f t="shared" si="810"/>
        <v>0</v>
      </c>
      <c r="BQ2174" s="1305"/>
    </row>
    <row r="2175" spans="1:69" ht="15" x14ac:dyDescent="0.25">
      <c r="A2175" s="1305"/>
      <c r="B2175" s="2050"/>
      <c r="C2175" s="1928"/>
      <c r="D2175" s="1313"/>
      <c r="E2175" s="1313"/>
      <c r="F2175" s="1931"/>
      <c r="G2175" s="1313"/>
      <c r="H2175" s="1345"/>
      <c r="I2175" s="1313"/>
      <c r="J2175" s="1345"/>
      <c r="K2175" s="1313"/>
      <c r="L2175" s="2773"/>
      <c r="M2175" s="1313"/>
      <c r="N2175" s="1345"/>
      <c r="O2175" s="1313"/>
      <c r="P2175" s="1313"/>
      <c r="Q2175" s="1307"/>
      <c r="R2175" s="1313"/>
      <c r="S2175" s="1313"/>
      <c r="T2175" s="1313"/>
      <c r="U2175" s="1313"/>
      <c r="V2175" s="2466"/>
      <c r="W2175" s="1904"/>
      <c r="X2175" s="2336"/>
      <c r="Y2175" s="1904"/>
      <c r="Z2175" s="2394"/>
      <c r="AA2175" s="1904"/>
      <c r="AB2175" s="1903"/>
      <c r="AC2175" s="1904"/>
      <c r="AD2175" s="1904"/>
      <c r="AE2175" s="1904"/>
      <c r="AF2175" s="1313"/>
      <c r="AG2175" s="1313"/>
      <c r="AH2175" s="1305"/>
      <c r="AI2175" s="1313"/>
      <c r="AJ2175" s="1313"/>
      <c r="AK2175" s="1313"/>
      <c r="AL2175" s="1313"/>
      <c r="AM2175" s="1313"/>
      <c r="AN2175" s="1905"/>
      <c r="AO2175" s="1345"/>
      <c r="AP2175" s="1313"/>
      <c r="AQ2175" s="1345"/>
      <c r="AR2175" s="1313"/>
      <c r="AS2175" s="1345"/>
      <c r="AT2175" s="1313"/>
      <c r="AU2175" s="1345"/>
      <c r="AV2175" s="1313"/>
      <c r="AW2175" s="1313"/>
      <c r="AX2175" s="1313"/>
      <c r="AY2175" s="1305"/>
      <c r="AZ2175" s="1313"/>
      <c r="BA2175" s="1313"/>
      <c r="BB2175" s="1313"/>
      <c r="BC2175" s="1313"/>
      <c r="BD2175" s="1313"/>
      <c r="BE2175" s="1903"/>
      <c r="BF2175" s="1904"/>
      <c r="BG2175" s="1903"/>
      <c r="BH2175" s="1904"/>
      <c r="BI2175" s="1903"/>
      <c r="BJ2175" s="1904"/>
      <c r="BK2175" s="1313"/>
      <c r="BL2175" s="1904"/>
      <c r="BM2175" s="1904"/>
      <c r="BN2175" s="1904"/>
      <c r="BO2175" s="1313"/>
      <c r="BP2175" s="1316">
        <f t="shared" si="810"/>
        <v>0</v>
      </c>
      <c r="BQ2175" s="1305"/>
    </row>
    <row r="2176" spans="1:69" ht="15" x14ac:dyDescent="0.25">
      <c r="A2176" s="1305"/>
      <c r="B2176" s="2050"/>
      <c r="C2176" s="1928"/>
      <c r="D2176" s="1313"/>
      <c r="E2176" s="1313"/>
      <c r="F2176" s="1931"/>
      <c r="G2176" s="1313"/>
      <c r="H2176" s="1345"/>
      <c r="I2176" s="1313"/>
      <c r="J2176" s="1345"/>
      <c r="K2176" s="1313"/>
      <c r="L2176" s="2773"/>
      <c r="M2176" s="1313"/>
      <c r="N2176" s="1345"/>
      <c r="O2176" s="1313"/>
      <c r="P2176" s="1313"/>
      <c r="Q2176" s="1307"/>
      <c r="R2176" s="1313"/>
      <c r="S2176" s="1313"/>
      <c r="T2176" s="1313"/>
      <c r="U2176" s="1313"/>
      <c r="V2176" s="2466"/>
      <c r="W2176" s="1904"/>
      <c r="X2176" s="2336"/>
      <c r="Y2176" s="1904"/>
      <c r="Z2176" s="2394"/>
      <c r="AA2176" s="1904"/>
      <c r="AB2176" s="1903"/>
      <c r="AC2176" s="1904"/>
      <c r="AD2176" s="1904"/>
      <c r="AE2176" s="1904"/>
      <c r="AF2176" s="1313"/>
      <c r="AG2176" s="1313"/>
      <c r="AH2176" s="1305"/>
      <c r="AI2176" s="1313"/>
      <c r="AJ2176" s="1313"/>
      <c r="AK2176" s="1313"/>
      <c r="AL2176" s="1313"/>
      <c r="AM2176" s="1313"/>
      <c r="AN2176" s="1905"/>
      <c r="AO2176" s="1345"/>
      <c r="AP2176" s="1313"/>
      <c r="AQ2176" s="1345"/>
      <c r="AR2176" s="1313"/>
      <c r="AS2176" s="1345"/>
      <c r="AT2176" s="1313"/>
      <c r="AU2176" s="1345"/>
      <c r="AV2176" s="1313"/>
      <c r="AW2176" s="1313"/>
      <c r="AX2176" s="1313"/>
      <c r="AY2176" s="1305"/>
      <c r="AZ2176" s="1313"/>
      <c r="BA2176" s="1313"/>
      <c r="BB2176" s="1313"/>
      <c r="BC2176" s="1313"/>
      <c r="BD2176" s="1313"/>
      <c r="BE2176" s="1903"/>
      <c r="BF2176" s="1904"/>
      <c r="BG2176" s="1903"/>
      <c r="BH2176" s="1904"/>
      <c r="BI2176" s="1903"/>
      <c r="BJ2176" s="1904"/>
      <c r="BK2176" s="1313"/>
      <c r="BL2176" s="1904"/>
      <c r="BM2176" s="1904"/>
      <c r="BN2176" s="1904"/>
      <c r="BO2176" s="1313"/>
      <c r="BP2176" s="1316">
        <f t="shared" si="810"/>
        <v>0</v>
      </c>
      <c r="BQ2176" s="1305"/>
    </row>
    <row r="2177" spans="1:69" ht="15" x14ac:dyDescent="0.25">
      <c r="A2177" s="1305"/>
      <c r="B2177" s="2050"/>
      <c r="C2177" s="1928"/>
      <c r="D2177" s="1313"/>
      <c r="E2177" s="1313"/>
      <c r="F2177" s="1931"/>
      <c r="G2177" s="1313"/>
      <c r="H2177" s="1345"/>
      <c r="I2177" s="1313"/>
      <c r="J2177" s="1345"/>
      <c r="K2177" s="1313"/>
      <c r="L2177" s="2773"/>
      <c r="M2177" s="1313"/>
      <c r="N2177" s="1345"/>
      <c r="O2177" s="1313"/>
      <c r="P2177" s="1313"/>
      <c r="Q2177" s="1307"/>
      <c r="R2177" s="1313"/>
      <c r="S2177" s="1313"/>
      <c r="T2177" s="1313"/>
      <c r="U2177" s="1313"/>
      <c r="V2177" s="2466"/>
      <c r="W2177" s="1904"/>
      <c r="X2177" s="2336"/>
      <c r="Y2177" s="1904"/>
      <c r="Z2177" s="2394"/>
      <c r="AA2177" s="1904"/>
      <c r="AB2177" s="1903"/>
      <c r="AC2177" s="1904"/>
      <c r="AD2177" s="1904"/>
      <c r="AE2177" s="1904"/>
      <c r="AF2177" s="1313"/>
      <c r="AG2177" s="1313"/>
      <c r="AH2177" s="1305"/>
      <c r="AI2177" s="1313"/>
      <c r="AJ2177" s="1313"/>
      <c r="AK2177" s="1313"/>
      <c r="AL2177" s="1313"/>
      <c r="AM2177" s="1313"/>
      <c r="AN2177" s="1905"/>
      <c r="AO2177" s="1345"/>
      <c r="AP2177" s="1313"/>
      <c r="AQ2177" s="1345"/>
      <c r="AR2177" s="1313"/>
      <c r="AS2177" s="1345"/>
      <c r="AT2177" s="1313"/>
      <c r="AU2177" s="1345"/>
      <c r="AV2177" s="1313"/>
      <c r="AW2177" s="1313"/>
      <c r="AX2177" s="1313"/>
      <c r="AY2177" s="1305"/>
      <c r="AZ2177" s="1313"/>
      <c r="BA2177" s="1313"/>
      <c r="BB2177" s="1313"/>
      <c r="BC2177" s="1313"/>
      <c r="BD2177" s="1313"/>
      <c r="BE2177" s="1903"/>
      <c r="BF2177" s="1904"/>
      <c r="BG2177" s="1903"/>
      <c r="BH2177" s="1904"/>
      <c r="BI2177" s="1903"/>
      <c r="BJ2177" s="1904"/>
      <c r="BK2177" s="1313"/>
      <c r="BL2177" s="1904"/>
      <c r="BM2177" s="1904"/>
      <c r="BN2177" s="1904"/>
      <c r="BO2177" s="1313"/>
      <c r="BP2177" s="1316">
        <f t="shared" si="810"/>
        <v>0</v>
      </c>
      <c r="BQ2177" s="1305"/>
    </row>
    <row r="2178" spans="1:69" ht="15" x14ac:dyDescent="0.25">
      <c r="A2178" s="1305"/>
      <c r="B2178" s="2050"/>
      <c r="C2178" s="1928"/>
      <c r="D2178" s="1313"/>
      <c r="E2178" s="1313"/>
      <c r="F2178" s="1931"/>
      <c r="G2178" s="1313"/>
      <c r="H2178" s="1345"/>
      <c r="I2178" s="1313"/>
      <c r="J2178" s="1345"/>
      <c r="K2178" s="1313"/>
      <c r="L2178" s="2773"/>
      <c r="M2178" s="1313"/>
      <c r="N2178" s="1345"/>
      <c r="O2178" s="1313"/>
      <c r="P2178" s="1313"/>
      <c r="Q2178" s="1307"/>
      <c r="R2178" s="1313"/>
      <c r="S2178" s="1313"/>
      <c r="T2178" s="1313"/>
      <c r="U2178" s="1313"/>
      <c r="V2178" s="2466"/>
      <c r="W2178" s="1904"/>
      <c r="X2178" s="2336"/>
      <c r="Y2178" s="1904"/>
      <c r="Z2178" s="2394"/>
      <c r="AA2178" s="1904"/>
      <c r="AB2178" s="1903"/>
      <c r="AC2178" s="1904"/>
      <c r="AD2178" s="1904"/>
      <c r="AE2178" s="1904"/>
      <c r="AF2178" s="1313"/>
      <c r="AG2178" s="1313"/>
      <c r="AH2178" s="1305"/>
      <c r="AI2178" s="1313"/>
      <c r="AJ2178" s="1313"/>
      <c r="AK2178" s="1313"/>
      <c r="AL2178" s="1313"/>
      <c r="AM2178" s="1313"/>
      <c r="AN2178" s="1905"/>
      <c r="AO2178" s="1345"/>
      <c r="AP2178" s="1313"/>
      <c r="AQ2178" s="1345"/>
      <c r="AR2178" s="1313"/>
      <c r="AS2178" s="1345"/>
      <c r="AT2178" s="1313"/>
      <c r="AU2178" s="1345"/>
      <c r="AV2178" s="1313"/>
      <c r="AW2178" s="1313"/>
      <c r="AX2178" s="1313"/>
      <c r="AY2178" s="1305"/>
      <c r="AZ2178" s="1313"/>
      <c r="BA2178" s="1313"/>
      <c r="BB2178" s="1313"/>
      <c r="BC2178" s="1313"/>
      <c r="BD2178" s="1313"/>
      <c r="BE2178" s="1903"/>
      <c r="BF2178" s="1904"/>
      <c r="BG2178" s="1903"/>
      <c r="BH2178" s="1904"/>
      <c r="BI2178" s="1903"/>
      <c r="BJ2178" s="1904"/>
      <c r="BK2178" s="1313"/>
      <c r="BL2178" s="1904"/>
      <c r="BM2178" s="1904"/>
      <c r="BN2178" s="1904"/>
      <c r="BO2178" s="1313"/>
      <c r="BP2178" s="1316">
        <f t="shared" si="810"/>
        <v>0</v>
      </c>
      <c r="BQ2178" s="1305"/>
    </row>
    <row r="2179" spans="1:69" ht="15" x14ac:dyDescent="0.25">
      <c r="A2179" s="1305"/>
      <c r="B2179" s="2050"/>
      <c r="C2179" s="1928"/>
      <c r="D2179" s="1313"/>
      <c r="E2179" s="1313"/>
      <c r="F2179" s="1931"/>
      <c r="G2179" s="1313"/>
      <c r="H2179" s="1345"/>
      <c r="I2179" s="1313"/>
      <c r="J2179" s="1345"/>
      <c r="K2179" s="1313"/>
      <c r="L2179" s="2773"/>
      <c r="M2179" s="1313"/>
      <c r="N2179" s="1345"/>
      <c r="O2179" s="1313"/>
      <c r="P2179" s="1313"/>
      <c r="Q2179" s="1307"/>
      <c r="R2179" s="1313"/>
      <c r="S2179" s="1313"/>
      <c r="T2179" s="1313"/>
      <c r="U2179" s="1313"/>
      <c r="V2179" s="2466"/>
      <c r="W2179" s="1904"/>
      <c r="X2179" s="2336"/>
      <c r="Y2179" s="1904"/>
      <c r="Z2179" s="2394"/>
      <c r="AA2179" s="1904"/>
      <c r="AB2179" s="1903"/>
      <c r="AC2179" s="1904"/>
      <c r="AD2179" s="1904"/>
      <c r="AE2179" s="1904"/>
      <c r="AF2179" s="1313"/>
      <c r="AG2179" s="1313"/>
      <c r="AH2179" s="1305"/>
      <c r="AI2179" s="1313"/>
      <c r="AJ2179" s="1313"/>
      <c r="AK2179" s="1313"/>
      <c r="AL2179" s="1313"/>
      <c r="AM2179" s="1313"/>
      <c r="AN2179" s="1905"/>
      <c r="AO2179" s="1345"/>
      <c r="AP2179" s="1313"/>
      <c r="AQ2179" s="1345"/>
      <c r="AR2179" s="1313"/>
      <c r="AS2179" s="1345"/>
      <c r="AT2179" s="1313"/>
      <c r="AU2179" s="1345"/>
      <c r="AV2179" s="1313"/>
      <c r="AW2179" s="1313"/>
      <c r="AX2179" s="1313"/>
      <c r="AY2179" s="1305"/>
      <c r="AZ2179" s="1313"/>
      <c r="BA2179" s="1313"/>
      <c r="BB2179" s="1313"/>
      <c r="BC2179" s="1313"/>
      <c r="BD2179" s="1313"/>
      <c r="BE2179" s="1903"/>
      <c r="BF2179" s="1904"/>
      <c r="BG2179" s="1903"/>
      <c r="BH2179" s="1904"/>
      <c r="BI2179" s="1903"/>
      <c r="BJ2179" s="1904"/>
      <c r="BK2179" s="1313"/>
      <c r="BL2179" s="1904"/>
      <c r="BM2179" s="1904"/>
      <c r="BN2179" s="1904"/>
      <c r="BO2179" s="1313"/>
      <c r="BP2179" s="1316">
        <f t="shared" si="810"/>
        <v>0</v>
      </c>
      <c r="BQ2179" s="1305"/>
    </row>
    <row r="2180" spans="1:69" ht="15" x14ac:dyDescent="0.25">
      <c r="A2180" s="1305"/>
      <c r="B2180" s="2050"/>
      <c r="C2180" s="1928"/>
      <c r="D2180" s="1313"/>
      <c r="E2180" s="1313"/>
      <c r="F2180" s="1931"/>
      <c r="G2180" s="1313"/>
      <c r="H2180" s="1345"/>
      <c r="I2180" s="1313"/>
      <c r="J2180" s="1345"/>
      <c r="K2180" s="1313"/>
      <c r="L2180" s="2773"/>
      <c r="M2180" s="1313"/>
      <c r="N2180" s="1345"/>
      <c r="O2180" s="1313"/>
      <c r="P2180" s="1313"/>
      <c r="Q2180" s="1307"/>
      <c r="R2180" s="1313"/>
      <c r="S2180" s="1313"/>
      <c r="T2180" s="1313"/>
      <c r="U2180" s="1313"/>
      <c r="V2180" s="2466"/>
      <c r="W2180" s="1904"/>
      <c r="X2180" s="2336"/>
      <c r="Y2180" s="1904"/>
      <c r="Z2180" s="2394"/>
      <c r="AA2180" s="1904"/>
      <c r="AB2180" s="1903"/>
      <c r="AC2180" s="1904"/>
      <c r="AD2180" s="1904"/>
      <c r="AE2180" s="1904"/>
      <c r="AF2180" s="1313"/>
      <c r="AG2180" s="1313"/>
      <c r="AH2180" s="1305"/>
      <c r="AI2180" s="1313"/>
      <c r="AJ2180" s="1313"/>
      <c r="AK2180" s="1313"/>
      <c r="AL2180" s="1313"/>
      <c r="AM2180" s="1313"/>
      <c r="AN2180" s="1905"/>
      <c r="AO2180" s="1345"/>
      <c r="AP2180" s="1313"/>
      <c r="AQ2180" s="1345"/>
      <c r="AR2180" s="1313"/>
      <c r="AS2180" s="1345"/>
      <c r="AT2180" s="1313"/>
      <c r="AU2180" s="1345"/>
      <c r="AV2180" s="1313"/>
      <c r="AW2180" s="1313"/>
      <c r="AX2180" s="1313"/>
      <c r="AY2180" s="1305"/>
      <c r="AZ2180" s="1313"/>
      <c r="BA2180" s="1313"/>
      <c r="BB2180" s="1313"/>
      <c r="BC2180" s="1313"/>
      <c r="BD2180" s="1313"/>
      <c r="BE2180" s="1903"/>
      <c r="BF2180" s="1904"/>
      <c r="BG2180" s="1903"/>
      <c r="BH2180" s="1904"/>
      <c r="BI2180" s="1903"/>
      <c r="BJ2180" s="1904"/>
      <c r="BK2180" s="1313"/>
      <c r="BL2180" s="1904"/>
      <c r="BM2180" s="1904"/>
      <c r="BN2180" s="1904"/>
      <c r="BO2180" s="1313"/>
      <c r="BP2180" s="1316">
        <f t="shared" si="810"/>
        <v>0</v>
      </c>
      <c r="BQ2180" s="1305"/>
    </row>
    <row r="2181" spans="1:69" ht="15" x14ac:dyDescent="0.25">
      <c r="A2181" s="1305"/>
      <c r="B2181" s="2050"/>
      <c r="C2181" s="1928"/>
      <c r="D2181" s="1313"/>
      <c r="E2181" s="1313"/>
      <c r="F2181" s="1931"/>
      <c r="G2181" s="1313"/>
      <c r="H2181" s="1345"/>
      <c r="I2181" s="1313"/>
      <c r="J2181" s="1345"/>
      <c r="K2181" s="1313"/>
      <c r="L2181" s="2773"/>
      <c r="M2181" s="1313"/>
      <c r="N2181" s="1345"/>
      <c r="O2181" s="1313"/>
      <c r="P2181" s="1313"/>
      <c r="Q2181" s="1307"/>
      <c r="R2181" s="1313"/>
      <c r="S2181" s="1313"/>
      <c r="T2181" s="1313"/>
      <c r="U2181" s="1313"/>
      <c r="V2181" s="2466"/>
      <c r="W2181" s="1904"/>
      <c r="X2181" s="2336"/>
      <c r="Y2181" s="1904"/>
      <c r="Z2181" s="2394"/>
      <c r="AA2181" s="1904"/>
      <c r="AB2181" s="1903"/>
      <c r="AC2181" s="1904"/>
      <c r="AD2181" s="1904"/>
      <c r="AE2181" s="1904"/>
      <c r="AF2181" s="1313"/>
      <c r="AG2181" s="1313"/>
      <c r="AH2181" s="1305"/>
      <c r="AI2181" s="1313"/>
      <c r="AJ2181" s="1313"/>
      <c r="AK2181" s="1313"/>
      <c r="AL2181" s="1313"/>
      <c r="AM2181" s="1313"/>
      <c r="AN2181" s="1905"/>
      <c r="AO2181" s="1345"/>
      <c r="AP2181" s="1313"/>
      <c r="AQ2181" s="1345"/>
      <c r="AR2181" s="1313"/>
      <c r="AS2181" s="1345"/>
      <c r="AT2181" s="1313"/>
      <c r="AU2181" s="1345"/>
      <c r="AV2181" s="1313"/>
      <c r="AW2181" s="1313"/>
      <c r="AX2181" s="1313"/>
      <c r="AY2181" s="1305"/>
      <c r="AZ2181" s="1313"/>
      <c r="BA2181" s="1313"/>
      <c r="BB2181" s="1313"/>
      <c r="BC2181" s="1313"/>
      <c r="BD2181" s="1313"/>
      <c r="BE2181" s="1903"/>
      <c r="BF2181" s="1904"/>
      <c r="BG2181" s="1903"/>
      <c r="BH2181" s="1904"/>
      <c r="BI2181" s="1903"/>
      <c r="BJ2181" s="1904"/>
      <c r="BK2181" s="1313"/>
      <c r="BL2181" s="1904"/>
      <c r="BM2181" s="1904"/>
      <c r="BN2181" s="1904"/>
      <c r="BO2181" s="1313"/>
      <c r="BP2181" s="1316">
        <f t="shared" si="810"/>
        <v>0</v>
      </c>
      <c r="BQ2181" s="1305"/>
    </row>
    <row r="2182" spans="1:69" ht="15" x14ac:dyDescent="0.25">
      <c r="A2182" s="1305"/>
      <c r="B2182" s="2050"/>
      <c r="C2182" s="1928"/>
      <c r="D2182" s="1313"/>
      <c r="E2182" s="1313"/>
      <c r="F2182" s="1931"/>
      <c r="G2182" s="1313"/>
      <c r="H2182" s="1345"/>
      <c r="I2182" s="1313"/>
      <c r="J2182" s="1345"/>
      <c r="K2182" s="1313"/>
      <c r="L2182" s="2773"/>
      <c r="M2182" s="1313"/>
      <c r="N2182" s="1345"/>
      <c r="O2182" s="1313"/>
      <c r="P2182" s="1313"/>
      <c r="Q2182" s="1307"/>
      <c r="R2182" s="1313"/>
      <c r="S2182" s="1313"/>
      <c r="T2182" s="1313"/>
      <c r="U2182" s="1313"/>
      <c r="V2182" s="2466"/>
      <c r="W2182" s="1904"/>
      <c r="X2182" s="2336"/>
      <c r="Y2182" s="1904"/>
      <c r="Z2182" s="2394"/>
      <c r="AA2182" s="1904"/>
      <c r="AB2182" s="1903"/>
      <c r="AC2182" s="1904"/>
      <c r="AD2182" s="1904"/>
      <c r="AE2182" s="1904"/>
      <c r="AF2182" s="1313"/>
      <c r="AG2182" s="1313"/>
      <c r="AH2182" s="1305"/>
      <c r="AI2182" s="1313"/>
      <c r="AJ2182" s="1313"/>
      <c r="AK2182" s="1313"/>
      <c r="AL2182" s="1313"/>
      <c r="AM2182" s="1313"/>
      <c r="AN2182" s="1905"/>
      <c r="AO2182" s="1345"/>
      <c r="AP2182" s="1313"/>
      <c r="AQ2182" s="1345"/>
      <c r="AR2182" s="1313"/>
      <c r="AS2182" s="1345"/>
      <c r="AT2182" s="1313"/>
      <c r="AU2182" s="1345"/>
      <c r="AV2182" s="1313"/>
      <c r="AW2182" s="1313"/>
      <c r="AX2182" s="1313"/>
      <c r="AY2182" s="1305"/>
      <c r="AZ2182" s="1313"/>
      <c r="BA2182" s="1313"/>
      <c r="BB2182" s="1313"/>
      <c r="BC2182" s="1313"/>
      <c r="BD2182" s="1313"/>
      <c r="BE2182" s="1903"/>
      <c r="BF2182" s="1904"/>
      <c r="BG2182" s="1903"/>
      <c r="BH2182" s="1904"/>
      <c r="BI2182" s="1903"/>
      <c r="BJ2182" s="1904"/>
      <c r="BK2182" s="1313"/>
      <c r="BL2182" s="1904"/>
      <c r="BM2182" s="1904"/>
      <c r="BN2182" s="1904"/>
      <c r="BO2182" s="1313"/>
      <c r="BP2182" s="1316">
        <f t="shared" ref="BP2182:BP2245" si="811">O2181-BO2182</f>
        <v>0</v>
      </c>
      <c r="BQ2182" s="1305"/>
    </row>
    <row r="2183" spans="1:69" ht="15" x14ac:dyDescent="0.25">
      <c r="A2183" s="1305"/>
      <c r="B2183" s="2050"/>
      <c r="C2183" s="1928"/>
      <c r="D2183" s="1313"/>
      <c r="E2183" s="1313"/>
      <c r="F2183" s="1931"/>
      <c r="G2183" s="1313"/>
      <c r="H2183" s="1345"/>
      <c r="I2183" s="1313"/>
      <c r="J2183" s="1345"/>
      <c r="K2183" s="1313"/>
      <c r="L2183" s="2773"/>
      <c r="M2183" s="1313"/>
      <c r="N2183" s="1345"/>
      <c r="O2183" s="1313"/>
      <c r="P2183" s="1313"/>
      <c r="Q2183" s="1307"/>
      <c r="R2183" s="1313"/>
      <c r="S2183" s="1313"/>
      <c r="T2183" s="1313"/>
      <c r="U2183" s="1313"/>
      <c r="V2183" s="2466"/>
      <c r="W2183" s="1904"/>
      <c r="X2183" s="2336"/>
      <c r="Y2183" s="1904"/>
      <c r="Z2183" s="2394"/>
      <c r="AA2183" s="1904"/>
      <c r="AB2183" s="1903"/>
      <c r="AC2183" s="1904"/>
      <c r="AD2183" s="1904"/>
      <c r="AE2183" s="1904"/>
      <c r="AF2183" s="1313"/>
      <c r="AG2183" s="1313"/>
      <c r="AH2183" s="1305"/>
      <c r="AI2183" s="1313"/>
      <c r="AJ2183" s="1313"/>
      <c r="AK2183" s="1313"/>
      <c r="AL2183" s="1313"/>
      <c r="AM2183" s="1313"/>
      <c r="AN2183" s="1905"/>
      <c r="AO2183" s="1345"/>
      <c r="AP2183" s="1313"/>
      <c r="AQ2183" s="1345"/>
      <c r="AR2183" s="1313"/>
      <c r="AS2183" s="1345"/>
      <c r="AT2183" s="1313"/>
      <c r="AU2183" s="1345"/>
      <c r="AV2183" s="1313"/>
      <c r="AW2183" s="1313"/>
      <c r="AX2183" s="1313"/>
      <c r="AY2183" s="1305"/>
      <c r="AZ2183" s="1313"/>
      <c r="BA2183" s="1313"/>
      <c r="BB2183" s="1313"/>
      <c r="BC2183" s="1313"/>
      <c r="BD2183" s="1313"/>
      <c r="BE2183" s="1903"/>
      <c r="BF2183" s="1904"/>
      <c r="BG2183" s="1903"/>
      <c r="BH2183" s="1904"/>
      <c r="BI2183" s="1903"/>
      <c r="BJ2183" s="1904"/>
      <c r="BK2183" s="1313"/>
      <c r="BL2183" s="1904"/>
      <c r="BM2183" s="1904"/>
      <c r="BN2183" s="1904"/>
      <c r="BO2183" s="1313"/>
      <c r="BP2183" s="1316">
        <f t="shared" si="811"/>
        <v>0</v>
      </c>
      <c r="BQ2183" s="1305"/>
    </row>
    <row r="2184" spans="1:69" ht="15" x14ac:dyDescent="0.25">
      <c r="A2184" s="1305"/>
      <c r="B2184" s="2050"/>
      <c r="C2184" s="1928"/>
      <c r="D2184" s="1313"/>
      <c r="E2184" s="1313"/>
      <c r="F2184" s="1931"/>
      <c r="G2184" s="1313"/>
      <c r="H2184" s="1345"/>
      <c r="I2184" s="1313"/>
      <c r="J2184" s="1345"/>
      <c r="K2184" s="1313"/>
      <c r="L2184" s="2773"/>
      <c r="M2184" s="1313"/>
      <c r="N2184" s="1345"/>
      <c r="O2184" s="1313"/>
      <c r="P2184" s="1313"/>
      <c r="Q2184" s="1307"/>
      <c r="R2184" s="1313"/>
      <c r="S2184" s="1313"/>
      <c r="T2184" s="1313"/>
      <c r="U2184" s="1313"/>
      <c r="V2184" s="2466"/>
      <c r="W2184" s="1904"/>
      <c r="X2184" s="2336"/>
      <c r="Y2184" s="1904"/>
      <c r="Z2184" s="2394"/>
      <c r="AA2184" s="1904"/>
      <c r="AB2184" s="1903"/>
      <c r="AC2184" s="1904"/>
      <c r="AD2184" s="1904"/>
      <c r="AE2184" s="1904"/>
      <c r="AF2184" s="1313"/>
      <c r="AG2184" s="1313"/>
      <c r="AH2184" s="1305"/>
      <c r="AI2184" s="1313"/>
      <c r="AJ2184" s="1313"/>
      <c r="AK2184" s="1313"/>
      <c r="AL2184" s="1313"/>
      <c r="AM2184" s="1313"/>
      <c r="AN2184" s="1905"/>
      <c r="AO2184" s="1345"/>
      <c r="AP2184" s="1313"/>
      <c r="AQ2184" s="1345"/>
      <c r="AR2184" s="1313"/>
      <c r="AS2184" s="1345"/>
      <c r="AT2184" s="1313"/>
      <c r="AU2184" s="1345"/>
      <c r="AV2184" s="1313"/>
      <c r="AW2184" s="1313"/>
      <c r="AX2184" s="1313"/>
      <c r="AY2184" s="1305"/>
      <c r="AZ2184" s="1313"/>
      <c r="BA2184" s="1313"/>
      <c r="BB2184" s="1313"/>
      <c r="BC2184" s="1313"/>
      <c r="BD2184" s="1313"/>
      <c r="BE2184" s="1903"/>
      <c r="BF2184" s="1904"/>
      <c r="BG2184" s="1903"/>
      <c r="BH2184" s="1904"/>
      <c r="BI2184" s="1903"/>
      <c r="BJ2184" s="1904"/>
      <c r="BK2184" s="1313"/>
      <c r="BL2184" s="1904"/>
      <c r="BM2184" s="1904"/>
      <c r="BN2184" s="1904"/>
      <c r="BO2184" s="1313"/>
      <c r="BP2184" s="1316">
        <f t="shared" si="811"/>
        <v>0</v>
      </c>
      <c r="BQ2184" s="1305"/>
    </row>
    <row r="2185" spans="1:69" ht="15" x14ac:dyDescent="0.25">
      <c r="A2185" s="1305"/>
      <c r="B2185" s="2050"/>
      <c r="C2185" s="1928"/>
      <c r="D2185" s="1313"/>
      <c r="E2185" s="1313"/>
      <c r="F2185" s="1931"/>
      <c r="G2185" s="1313"/>
      <c r="H2185" s="1345"/>
      <c r="I2185" s="1313"/>
      <c r="J2185" s="1345"/>
      <c r="K2185" s="1313"/>
      <c r="L2185" s="2773"/>
      <c r="M2185" s="1313"/>
      <c r="N2185" s="1345"/>
      <c r="O2185" s="1313"/>
      <c r="P2185" s="1313"/>
      <c r="Q2185" s="1307"/>
      <c r="R2185" s="1313"/>
      <c r="S2185" s="1313"/>
      <c r="T2185" s="1313"/>
      <c r="U2185" s="1313"/>
      <c r="V2185" s="2466"/>
      <c r="W2185" s="1904"/>
      <c r="X2185" s="2336"/>
      <c r="Y2185" s="1904"/>
      <c r="Z2185" s="2394"/>
      <c r="AA2185" s="1904"/>
      <c r="AB2185" s="1903"/>
      <c r="AC2185" s="1904"/>
      <c r="AD2185" s="1904"/>
      <c r="AE2185" s="1904"/>
      <c r="AF2185" s="1313"/>
      <c r="AG2185" s="1313"/>
      <c r="AH2185" s="1305"/>
      <c r="AI2185" s="1313"/>
      <c r="AJ2185" s="1313"/>
      <c r="AK2185" s="1313"/>
      <c r="AL2185" s="1313"/>
      <c r="AM2185" s="1313"/>
      <c r="AN2185" s="1905"/>
      <c r="AO2185" s="1345"/>
      <c r="AP2185" s="1313"/>
      <c r="AQ2185" s="1345"/>
      <c r="AR2185" s="1313"/>
      <c r="AS2185" s="1345"/>
      <c r="AT2185" s="1313"/>
      <c r="AU2185" s="1345"/>
      <c r="AV2185" s="1313"/>
      <c r="AW2185" s="1313"/>
      <c r="AX2185" s="1313"/>
      <c r="AY2185" s="1305"/>
      <c r="AZ2185" s="1313"/>
      <c r="BA2185" s="1313"/>
      <c r="BB2185" s="1313"/>
      <c r="BC2185" s="1313"/>
      <c r="BD2185" s="1313"/>
      <c r="BE2185" s="1903"/>
      <c r="BF2185" s="1904"/>
      <c r="BG2185" s="1903"/>
      <c r="BH2185" s="1904"/>
      <c r="BI2185" s="1903"/>
      <c r="BJ2185" s="1904"/>
      <c r="BK2185" s="1313"/>
      <c r="BL2185" s="1904"/>
      <c r="BM2185" s="1904"/>
      <c r="BN2185" s="1904"/>
      <c r="BO2185" s="1313"/>
      <c r="BP2185" s="1316">
        <f t="shared" si="811"/>
        <v>0</v>
      </c>
      <c r="BQ2185" s="1305"/>
    </row>
    <row r="2186" spans="1:69" ht="15" x14ac:dyDescent="0.25">
      <c r="A2186" s="1305"/>
      <c r="B2186" s="2050"/>
      <c r="C2186" s="1928"/>
      <c r="D2186" s="1313"/>
      <c r="E2186" s="1313"/>
      <c r="F2186" s="1931"/>
      <c r="G2186" s="1313"/>
      <c r="H2186" s="1345"/>
      <c r="I2186" s="1313"/>
      <c r="J2186" s="1345"/>
      <c r="K2186" s="1313"/>
      <c r="L2186" s="2773"/>
      <c r="M2186" s="1313"/>
      <c r="N2186" s="1345"/>
      <c r="O2186" s="1313"/>
      <c r="P2186" s="1313"/>
      <c r="Q2186" s="1307"/>
      <c r="R2186" s="1313"/>
      <c r="S2186" s="1313"/>
      <c r="T2186" s="1313"/>
      <c r="U2186" s="1313"/>
      <c r="V2186" s="2466"/>
      <c r="W2186" s="1904"/>
      <c r="X2186" s="2336"/>
      <c r="Y2186" s="1904"/>
      <c r="Z2186" s="2394"/>
      <c r="AA2186" s="1904"/>
      <c r="AB2186" s="1903"/>
      <c r="AC2186" s="1904"/>
      <c r="AD2186" s="1904"/>
      <c r="AE2186" s="1904"/>
      <c r="AF2186" s="1313"/>
      <c r="AG2186" s="1313"/>
      <c r="AH2186" s="1305"/>
      <c r="AI2186" s="1313"/>
      <c r="AJ2186" s="1313"/>
      <c r="AK2186" s="1313"/>
      <c r="AL2186" s="1313"/>
      <c r="AM2186" s="1313"/>
      <c r="AN2186" s="1905"/>
      <c r="AO2186" s="1345"/>
      <c r="AP2186" s="1313"/>
      <c r="AQ2186" s="1345"/>
      <c r="AR2186" s="1313"/>
      <c r="AS2186" s="1345"/>
      <c r="AT2186" s="1313"/>
      <c r="AU2186" s="1345"/>
      <c r="AV2186" s="1313"/>
      <c r="AW2186" s="1313"/>
      <c r="AX2186" s="1313"/>
      <c r="AY2186" s="1305"/>
      <c r="AZ2186" s="1313"/>
      <c r="BA2186" s="1313"/>
      <c r="BB2186" s="1313"/>
      <c r="BC2186" s="1313"/>
      <c r="BD2186" s="1313"/>
      <c r="BE2186" s="1903"/>
      <c r="BF2186" s="1904"/>
      <c r="BG2186" s="1903"/>
      <c r="BH2186" s="1904"/>
      <c r="BI2186" s="1903"/>
      <c r="BJ2186" s="1904"/>
      <c r="BK2186" s="1313"/>
      <c r="BL2186" s="1904"/>
      <c r="BM2186" s="1904"/>
      <c r="BN2186" s="1904"/>
      <c r="BO2186" s="1313"/>
      <c r="BP2186" s="1316">
        <f t="shared" si="811"/>
        <v>0</v>
      </c>
      <c r="BQ2186" s="1305"/>
    </row>
    <row r="2187" spans="1:69" ht="15" x14ac:dyDescent="0.25">
      <c r="A2187" s="1305"/>
      <c r="B2187" s="2050"/>
      <c r="C2187" s="1928"/>
      <c r="D2187" s="1313"/>
      <c r="E2187" s="1313"/>
      <c r="F2187" s="1931"/>
      <c r="G2187" s="1313"/>
      <c r="H2187" s="1345"/>
      <c r="I2187" s="1313"/>
      <c r="J2187" s="1345"/>
      <c r="K2187" s="1313"/>
      <c r="L2187" s="2773"/>
      <c r="M2187" s="1313"/>
      <c r="N2187" s="1345"/>
      <c r="O2187" s="1313"/>
      <c r="P2187" s="1313"/>
      <c r="Q2187" s="1307"/>
      <c r="R2187" s="1313"/>
      <c r="S2187" s="1313"/>
      <c r="T2187" s="1313"/>
      <c r="U2187" s="1313"/>
      <c r="V2187" s="2466"/>
      <c r="W2187" s="1904"/>
      <c r="X2187" s="2336"/>
      <c r="Y2187" s="1904"/>
      <c r="Z2187" s="2394"/>
      <c r="AA2187" s="1904"/>
      <c r="AB2187" s="1903"/>
      <c r="AC2187" s="1904"/>
      <c r="AD2187" s="1904"/>
      <c r="AE2187" s="1904"/>
      <c r="AF2187" s="1313"/>
      <c r="AG2187" s="1313"/>
      <c r="AH2187" s="1305"/>
      <c r="AI2187" s="1313"/>
      <c r="AJ2187" s="1313"/>
      <c r="AK2187" s="1313"/>
      <c r="AL2187" s="1313"/>
      <c r="AM2187" s="1313"/>
      <c r="AN2187" s="1905"/>
      <c r="AO2187" s="1345"/>
      <c r="AP2187" s="1313"/>
      <c r="AQ2187" s="1345"/>
      <c r="AR2187" s="1313"/>
      <c r="AS2187" s="1345"/>
      <c r="AT2187" s="1313"/>
      <c r="AU2187" s="1345"/>
      <c r="AV2187" s="1313"/>
      <c r="AW2187" s="1313"/>
      <c r="AX2187" s="1313"/>
      <c r="AY2187" s="1305"/>
      <c r="AZ2187" s="1313"/>
      <c r="BA2187" s="1313"/>
      <c r="BB2187" s="1313"/>
      <c r="BC2187" s="1313"/>
      <c r="BD2187" s="1313"/>
      <c r="BE2187" s="1903"/>
      <c r="BF2187" s="1904"/>
      <c r="BG2187" s="1903"/>
      <c r="BH2187" s="1904"/>
      <c r="BI2187" s="1903"/>
      <c r="BJ2187" s="1904"/>
      <c r="BK2187" s="1313"/>
      <c r="BL2187" s="1904"/>
      <c r="BM2187" s="1904"/>
      <c r="BN2187" s="1904"/>
      <c r="BO2187" s="1313"/>
      <c r="BP2187" s="1316">
        <f t="shared" si="811"/>
        <v>0</v>
      </c>
      <c r="BQ2187" s="1305"/>
    </row>
    <row r="2188" spans="1:69" ht="15" x14ac:dyDescent="0.25">
      <c r="A2188" s="1305"/>
      <c r="B2188" s="2050"/>
      <c r="C2188" s="1928"/>
      <c r="D2188" s="1313"/>
      <c r="E2188" s="1313"/>
      <c r="F2188" s="1931"/>
      <c r="G2188" s="1313"/>
      <c r="H2188" s="1345"/>
      <c r="I2188" s="1313"/>
      <c r="J2188" s="1345"/>
      <c r="K2188" s="1313"/>
      <c r="L2188" s="2773"/>
      <c r="M2188" s="1313"/>
      <c r="N2188" s="1345"/>
      <c r="O2188" s="1313"/>
      <c r="P2188" s="1313"/>
      <c r="Q2188" s="1307"/>
      <c r="R2188" s="1313"/>
      <c r="S2188" s="1313"/>
      <c r="T2188" s="1313"/>
      <c r="U2188" s="1313"/>
      <c r="V2188" s="2466"/>
      <c r="W2188" s="1904"/>
      <c r="X2188" s="2336"/>
      <c r="Y2188" s="1904"/>
      <c r="Z2188" s="2394"/>
      <c r="AA2188" s="1904"/>
      <c r="AB2188" s="1903"/>
      <c r="AC2188" s="1904"/>
      <c r="AD2188" s="1904"/>
      <c r="AE2188" s="1904"/>
      <c r="AF2188" s="1313"/>
      <c r="AG2188" s="1313"/>
      <c r="AH2188" s="1305"/>
      <c r="AI2188" s="1313"/>
      <c r="AJ2188" s="1313"/>
      <c r="AK2188" s="1313"/>
      <c r="AL2188" s="1313"/>
      <c r="AM2188" s="1313"/>
      <c r="AN2188" s="1905"/>
      <c r="AO2188" s="1345"/>
      <c r="AP2188" s="1313"/>
      <c r="AQ2188" s="1345"/>
      <c r="AR2188" s="1313"/>
      <c r="AS2188" s="1345"/>
      <c r="AT2188" s="1313"/>
      <c r="AU2188" s="1345"/>
      <c r="AV2188" s="1313"/>
      <c r="AW2188" s="1313"/>
      <c r="AX2188" s="1313"/>
      <c r="AY2188" s="1305"/>
      <c r="AZ2188" s="1313"/>
      <c r="BA2188" s="1313"/>
      <c r="BB2188" s="1313"/>
      <c r="BC2188" s="1313"/>
      <c r="BD2188" s="1313"/>
      <c r="BE2188" s="1903"/>
      <c r="BF2188" s="1904"/>
      <c r="BG2188" s="1903"/>
      <c r="BH2188" s="1904"/>
      <c r="BI2188" s="1903"/>
      <c r="BJ2188" s="1904"/>
      <c r="BK2188" s="1313"/>
      <c r="BL2188" s="1904"/>
      <c r="BM2188" s="1904"/>
      <c r="BN2188" s="1904"/>
      <c r="BO2188" s="1313"/>
      <c r="BP2188" s="1316">
        <f t="shared" si="811"/>
        <v>0</v>
      </c>
      <c r="BQ2188" s="1305"/>
    </row>
    <row r="2189" spans="1:69" ht="15" x14ac:dyDescent="0.25">
      <c r="A2189" s="1305"/>
      <c r="B2189" s="2050"/>
      <c r="C2189" s="1928"/>
      <c r="D2189" s="1313"/>
      <c r="E2189" s="1313"/>
      <c r="F2189" s="1931"/>
      <c r="G2189" s="1313"/>
      <c r="H2189" s="1345"/>
      <c r="I2189" s="1313"/>
      <c r="J2189" s="1345"/>
      <c r="K2189" s="1313"/>
      <c r="L2189" s="2773"/>
      <c r="M2189" s="1313"/>
      <c r="N2189" s="1345"/>
      <c r="O2189" s="1313"/>
      <c r="P2189" s="1313"/>
      <c r="Q2189" s="1307"/>
      <c r="R2189" s="1313"/>
      <c r="S2189" s="1313"/>
      <c r="T2189" s="1313"/>
      <c r="U2189" s="1313"/>
      <c r="V2189" s="2466"/>
      <c r="W2189" s="1904"/>
      <c r="X2189" s="2336"/>
      <c r="Y2189" s="1904"/>
      <c r="Z2189" s="2394"/>
      <c r="AA2189" s="1904"/>
      <c r="AB2189" s="1903"/>
      <c r="AC2189" s="1904"/>
      <c r="AD2189" s="1904"/>
      <c r="AE2189" s="1904"/>
      <c r="AF2189" s="1313"/>
      <c r="AG2189" s="1313"/>
      <c r="AH2189" s="1305"/>
      <c r="AI2189" s="1313"/>
      <c r="AJ2189" s="1313"/>
      <c r="AK2189" s="1313"/>
      <c r="AL2189" s="1313"/>
      <c r="AM2189" s="1313"/>
      <c r="AN2189" s="1905"/>
      <c r="AO2189" s="1345"/>
      <c r="AP2189" s="1313"/>
      <c r="AQ2189" s="1345"/>
      <c r="AR2189" s="1313"/>
      <c r="AS2189" s="1345"/>
      <c r="AT2189" s="1313"/>
      <c r="AU2189" s="1345"/>
      <c r="AV2189" s="1313"/>
      <c r="AW2189" s="1313"/>
      <c r="AX2189" s="1313"/>
      <c r="AY2189" s="1305"/>
      <c r="AZ2189" s="1313"/>
      <c r="BA2189" s="1313"/>
      <c r="BB2189" s="1313"/>
      <c r="BC2189" s="1313"/>
      <c r="BD2189" s="1313"/>
      <c r="BE2189" s="1903"/>
      <c r="BF2189" s="1904"/>
      <c r="BG2189" s="1903"/>
      <c r="BH2189" s="1904"/>
      <c r="BI2189" s="1903"/>
      <c r="BJ2189" s="1904"/>
      <c r="BK2189" s="1313"/>
      <c r="BL2189" s="1904"/>
      <c r="BM2189" s="1904"/>
      <c r="BN2189" s="1904"/>
      <c r="BO2189" s="1313"/>
      <c r="BP2189" s="1316">
        <f t="shared" si="811"/>
        <v>0</v>
      </c>
      <c r="BQ2189" s="1305"/>
    </row>
    <row r="2190" spans="1:69" ht="15" x14ac:dyDescent="0.25">
      <c r="A2190" s="1305"/>
      <c r="B2190" s="2050"/>
      <c r="C2190" s="1928"/>
      <c r="D2190" s="1313"/>
      <c r="E2190" s="1313"/>
      <c r="F2190" s="1931"/>
      <c r="G2190" s="1313"/>
      <c r="H2190" s="1345"/>
      <c r="I2190" s="1313"/>
      <c r="J2190" s="1345"/>
      <c r="K2190" s="1313"/>
      <c r="L2190" s="2773"/>
      <c r="M2190" s="1313"/>
      <c r="N2190" s="1345"/>
      <c r="O2190" s="1313"/>
      <c r="P2190" s="1313"/>
      <c r="Q2190" s="1307"/>
      <c r="R2190" s="1313"/>
      <c r="S2190" s="1313"/>
      <c r="T2190" s="1313"/>
      <c r="U2190" s="1313"/>
      <c r="V2190" s="2466"/>
      <c r="W2190" s="1904"/>
      <c r="X2190" s="2336"/>
      <c r="Y2190" s="1904"/>
      <c r="Z2190" s="2394"/>
      <c r="AA2190" s="1904"/>
      <c r="AB2190" s="1903"/>
      <c r="AC2190" s="1904"/>
      <c r="AD2190" s="1904"/>
      <c r="AE2190" s="1904"/>
      <c r="AF2190" s="1313"/>
      <c r="AG2190" s="1313"/>
      <c r="AH2190" s="1305"/>
      <c r="AI2190" s="1313"/>
      <c r="AJ2190" s="1313"/>
      <c r="AK2190" s="1313"/>
      <c r="AL2190" s="1313"/>
      <c r="AM2190" s="1313"/>
      <c r="AN2190" s="1905"/>
      <c r="AO2190" s="1345"/>
      <c r="AP2190" s="1313"/>
      <c r="AQ2190" s="1345"/>
      <c r="AR2190" s="1313"/>
      <c r="AS2190" s="1345"/>
      <c r="AT2190" s="1313"/>
      <c r="AU2190" s="1345"/>
      <c r="AV2190" s="1313"/>
      <c r="AW2190" s="1313"/>
      <c r="AX2190" s="1313"/>
      <c r="AY2190" s="1305"/>
      <c r="AZ2190" s="1313"/>
      <c r="BA2190" s="1313"/>
      <c r="BB2190" s="1313"/>
      <c r="BC2190" s="1313"/>
      <c r="BD2190" s="1313"/>
      <c r="BE2190" s="1903"/>
      <c r="BF2190" s="1904"/>
      <c r="BG2190" s="1903"/>
      <c r="BH2190" s="1904"/>
      <c r="BI2190" s="1903"/>
      <c r="BJ2190" s="1904"/>
      <c r="BK2190" s="1313"/>
      <c r="BL2190" s="1904"/>
      <c r="BM2190" s="1904"/>
      <c r="BN2190" s="1904"/>
      <c r="BO2190" s="1313"/>
      <c r="BP2190" s="1316">
        <f t="shared" si="811"/>
        <v>0</v>
      </c>
      <c r="BQ2190" s="1305"/>
    </row>
    <row r="2191" spans="1:69" ht="15" x14ac:dyDescent="0.25">
      <c r="A2191" s="1305"/>
      <c r="B2191" s="2050"/>
      <c r="C2191" s="1928"/>
      <c r="D2191" s="1313"/>
      <c r="E2191" s="1313"/>
      <c r="F2191" s="1931"/>
      <c r="G2191" s="1313"/>
      <c r="H2191" s="1345"/>
      <c r="I2191" s="1313"/>
      <c r="J2191" s="1345"/>
      <c r="K2191" s="1313"/>
      <c r="L2191" s="2773"/>
      <c r="M2191" s="1313"/>
      <c r="N2191" s="1345"/>
      <c r="O2191" s="1313"/>
      <c r="P2191" s="1313"/>
      <c r="Q2191" s="1307"/>
      <c r="R2191" s="1313"/>
      <c r="S2191" s="1313"/>
      <c r="T2191" s="1313"/>
      <c r="U2191" s="1313"/>
      <c r="V2191" s="2466"/>
      <c r="W2191" s="1904"/>
      <c r="X2191" s="2336"/>
      <c r="Y2191" s="1904"/>
      <c r="Z2191" s="2394"/>
      <c r="AA2191" s="1904"/>
      <c r="AB2191" s="1903"/>
      <c r="AC2191" s="1904"/>
      <c r="AD2191" s="1904"/>
      <c r="AE2191" s="1904"/>
      <c r="AF2191" s="1313"/>
      <c r="AG2191" s="1313"/>
      <c r="AH2191" s="1305"/>
      <c r="AI2191" s="1313"/>
      <c r="AJ2191" s="1313"/>
      <c r="AK2191" s="1313"/>
      <c r="AL2191" s="1313"/>
      <c r="AM2191" s="1313"/>
      <c r="AN2191" s="1905"/>
      <c r="AO2191" s="1345"/>
      <c r="AP2191" s="1313"/>
      <c r="AQ2191" s="1345"/>
      <c r="AR2191" s="1313"/>
      <c r="AS2191" s="1345"/>
      <c r="AT2191" s="1313"/>
      <c r="AU2191" s="1345"/>
      <c r="AV2191" s="1313"/>
      <c r="AW2191" s="1313"/>
      <c r="AX2191" s="1313"/>
      <c r="AY2191" s="1305"/>
      <c r="AZ2191" s="1313"/>
      <c r="BA2191" s="1313"/>
      <c r="BB2191" s="1313"/>
      <c r="BC2191" s="1313"/>
      <c r="BD2191" s="1313"/>
      <c r="BE2191" s="1903"/>
      <c r="BF2191" s="1904"/>
      <c r="BG2191" s="1903"/>
      <c r="BH2191" s="1904"/>
      <c r="BI2191" s="1903"/>
      <c r="BJ2191" s="1904"/>
      <c r="BK2191" s="1313"/>
      <c r="BL2191" s="1904"/>
      <c r="BM2191" s="1904"/>
      <c r="BN2191" s="1904"/>
      <c r="BO2191" s="1313"/>
      <c r="BP2191" s="1316">
        <f t="shared" si="811"/>
        <v>0</v>
      </c>
      <c r="BQ2191" s="1305"/>
    </row>
    <row r="2192" spans="1:69" ht="15" x14ac:dyDescent="0.25">
      <c r="A2192" s="1305"/>
      <c r="B2192" s="2050"/>
      <c r="C2192" s="1928"/>
      <c r="D2192" s="1313"/>
      <c r="E2192" s="1313"/>
      <c r="F2192" s="1931"/>
      <c r="G2192" s="1313"/>
      <c r="H2192" s="1345"/>
      <c r="I2192" s="1313"/>
      <c r="J2192" s="1345"/>
      <c r="K2192" s="1313"/>
      <c r="L2192" s="2773"/>
      <c r="M2192" s="1313"/>
      <c r="N2192" s="1345"/>
      <c r="O2192" s="1313"/>
      <c r="P2192" s="1313"/>
      <c r="Q2192" s="1307"/>
      <c r="R2192" s="1313"/>
      <c r="S2192" s="1313"/>
      <c r="T2192" s="1313"/>
      <c r="U2192" s="1313"/>
      <c r="V2192" s="2466"/>
      <c r="W2192" s="1904"/>
      <c r="X2192" s="2336"/>
      <c r="Y2192" s="1904"/>
      <c r="Z2192" s="2394"/>
      <c r="AA2192" s="1904"/>
      <c r="AB2192" s="1903"/>
      <c r="AC2192" s="1904"/>
      <c r="AD2192" s="1904"/>
      <c r="AE2192" s="1904"/>
      <c r="AF2192" s="1313"/>
      <c r="AG2192" s="1313"/>
      <c r="AH2192" s="1305"/>
      <c r="AI2192" s="1313"/>
      <c r="AJ2192" s="1313"/>
      <c r="AK2192" s="1313"/>
      <c r="AL2192" s="1313"/>
      <c r="AM2192" s="1313"/>
      <c r="AN2192" s="1905"/>
      <c r="AO2192" s="1345"/>
      <c r="AP2192" s="1313"/>
      <c r="AQ2192" s="1345"/>
      <c r="AR2192" s="1313"/>
      <c r="AS2192" s="1345"/>
      <c r="AT2192" s="1313"/>
      <c r="AU2192" s="1345"/>
      <c r="AV2192" s="1313"/>
      <c r="AW2192" s="1313"/>
      <c r="AX2192" s="1313"/>
      <c r="AY2192" s="1305"/>
      <c r="AZ2192" s="1313"/>
      <c r="BA2192" s="1313"/>
      <c r="BB2192" s="1313"/>
      <c r="BC2192" s="1313"/>
      <c r="BD2192" s="1313"/>
      <c r="BE2192" s="1903"/>
      <c r="BF2192" s="1904"/>
      <c r="BG2192" s="1903"/>
      <c r="BH2192" s="1904"/>
      <c r="BI2192" s="1903"/>
      <c r="BJ2192" s="1904"/>
      <c r="BK2192" s="1313"/>
      <c r="BL2192" s="1904"/>
      <c r="BM2192" s="1904"/>
      <c r="BN2192" s="1904"/>
      <c r="BO2192" s="1313"/>
      <c r="BP2192" s="1316">
        <f t="shared" si="811"/>
        <v>0</v>
      </c>
      <c r="BQ2192" s="1305"/>
    </row>
    <row r="2193" spans="1:69" ht="15" x14ac:dyDescent="0.25">
      <c r="A2193" s="1305"/>
      <c r="B2193" s="2050"/>
      <c r="C2193" s="1928"/>
      <c r="D2193" s="1313"/>
      <c r="E2193" s="1313"/>
      <c r="F2193" s="1931"/>
      <c r="G2193" s="1313"/>
      <c r="H2193" s="1345"/>
      <c r="I2193" s="1313"/>
      <c r="J2193" s="1345"/>
      <c r="K2193" s="1313"/>
      <c r="L2193" s="2773"/>
      <c r="M2193" s="1313"/>
      <c r="N2193" s="1345"/>
      <c r="O2193" s="1313"/>
      <c r="P2193" s="1313"/>
      <c r="Q2193" s="1307"/>
      <c r="R2193" s="1313"/>
      <c r="S2193" s="1313"/>
      <c r="T2193" s="1313"/>
      <c r="U2193" s="1313"/>
      <c r="V2193" s="2466"/>
      <c r="W2193" s="1904"/>
      <c r="X2193" s="2336"/>
      <c r="Y2193" s="1904"/>
      <c r="Z2193" s="2394"/>
      <c r="AA2193" s="1904"/>
      <c r="AB2193" s="1903"/>
      <c r="AC2193" s="1904"/>
      <c r="AD2193" s="1904"/>
      <c r="AE2193" s="1904"/>
      <c r="AF2193" s="1313"/>
      <c r="AG2193" s="1313"/>
      <c r="AH2193" s="1305"/>
      <c r="AI2193" s="1313"/>
      <c r="AJ2193" s="1313"/>
      <c r="AK2193" s="1313"/>
      <c r="AL2193" s="1313"/>
      <c r="AM2193" s="1313"/>
      <c r="AN2193" s="1905"/>
      <c r="AO2193" s="1345"/>
      <c r="AP2193" s="1313"/>
      <c r="AQ2193" s="1345"/>
      <c r="AR2193" s="1313"/>
      <c r="AS2193" s="1345"/>
      <c r="AT2193" s="1313"/>
      <c r="AU2193" s="1345"/>
      <c r="AV2193" s="1313"/>
      <c r="AW2193" s="1313"/>
      <c r="AX2193" s="1313"/>
      <c r="AY2193" s="1305"/>
      <c r="AZ2193" s="1313"/>
      <c r="BA2193" s="1313"/>
      <c r="BB2193" s="1313"/>
      <c r="BC2193" s="1313"/>
      <c r="BD2193" s="1313"/>
      <c r="BE2193" s="1903"/>
      <c r="BF2193" s="1904"/>
      <c r="BG2193" s="1903"/>
      <c r="BH2193" s="1904"/>
      <c r="BI2193" s="1903"/>
      <c r="BJ2193" s="1904"/>
      <c r="BK2193" s="1313"/>
      <c r="BL2193" s="1904"/>
      <c r="BM2193" s="1904"/>
      <c r="BN2193" s="1904"/>
      <c r="BO2193" s="1313"/>
      <c r="BP2193" s="1316">
        <f t="shared" si="811"/>
        <v>0</v>
      </c>
      <c r="BQ2193" s="1305"/>
    </row>
    <row r="2194" spans="1:69" ht="15" x14ac:dyDescent="0.25">
      <c r="A2194" s="1305"/>
      <c r="B2194" s="2050"/>
      <c r="C2194" s="1928"/>
      <c r="D2194" s="1313"/>
      <c r="E2194" s="1313"/>
      <c r="F2194" s="1931"/>
      <c r="G2194" s="1313"/>
      <c r="H2194" s="1345"/>
      <c r="I2194" s="1313"/>
      <c r="J2194" s="1345"/>
      <c r="K2194" s="1313"/>
      <c r="L2194" s="2773"/>
      <c r="M2194" s="1313"/>
      <c r="N2194" s="1345"/>
      <c r="O2194" s="1313"/>
      <c r="P2194" s="1313"/>
      <c r="Q2194" s="1307"/>
      <c r="R2194" s="1313"/>
      <c r="S2194" s="1313"/>
      <c r="T2194" s="1313"/>
      <c r="U2194" s="1313"/>
      <c r="V2194" s="2466"/>
      <c r="W2194" s="1904"/>
      <c r="X2194" s="2336"/>
      <c r="Y2194" s="1904"/>
      <c r="Z2194" s="2394"/>
      <c r="AA2194" s="1904"/>
      <c r="AB2194" s="1903"/>
      <c r="AC2194" s="1904"/>
      <c r="AD2194" s="1904"/>
      <c r="AE2194" s="1904"/>
      <c r="AF2194" s="1313"/>
      <c r="AG2194" s="1313"/>
      <c r="AH2194" s="1305"/>
      <c r="AI2194" s="1313"/>
      <c r="AJ2194" s="1313"/>
      <c r="AK2194" s="1313"/>
      <c r="AL2194" s="1313"/>
      <c r="AM2194" s="1313"/>
      <c r="AN2194" s="1905"/>
      <c r="AO2194" s="1345"/>
      <c r="AP2194" s="1313"/>
      <c r="AQ2194" s="1345"/>
      <c r="AR2194" s="1313"/>
      <c r="AS2194" s="1345"/>
      <c r="AT2194" s="1313"/>
      <c r="AU2194" s="1345"/>
      <c r="AV2194" s="1313"/>
      <c r="AW2194" s="1313"/>
      <c r="AX2194" s="1313"/>
      <c r="AY2194" s="1305"/>
      <c r="AZ2194" s="1313"/>
      <c r="BA2194" s="1313"/>
      <c r="BB2194" s="1313"/>
      <c r="BC2194" s="1313"/>
      <c r="BD2194" s="1313"/>
      <c r="BE2194" s="1903"/>
      <c r="BF2194" s="1904"/>
      <c r="BG2194" s="1903"/>
      <c r="BH2194" s="1904"/>
      <c r="BI2194" s="1903"/>
      <c r="BJ2194" s="1904"/>
      <c r="BK2194" s="1313"/>
      <c r="BL2194" s="1904"/>
      <c r="BM2194" s="1904"/>
      <c r="BN2194" s="1904"/>
      <c r="BO2194" s="1313"/>
      <c r="BP2194" s="1316">
        <f t="shared" si="811"/>
        <v>0</v>
      </c>
      <c r="BQ2194" s="1305"/>
    </row>
    <row r="2195" spans="1:69" ht="15" x14ac:dyDescent="0.25">
      <c r="A2195" s="1305"/>
      <c r="B2195" s="2050"/>
      <c r="C2195" s="1928"/>
      <c r="D2195" s="1313"/>
      <c r="E2195" s="1313"/>
      <c r="F2195" s="1931"/>
      <c r="G2195" s="1313"/>
      <c r="H2195" s="1345"/>
      <c r="I2195" s="1313"/>
      <c r="J2195" s="1345"/>
      <c r="K2195" s="1313"/>
      <c r="L2195" s="2773"/>
      <c r="M2195" s="1313"/>
      <c r="N2195" s="1345"/>
      <c r="O2195" s="1313"/>
      <c r="P2195" s="1313"/>
      <c r="Q2195" s="1307"/>
      <c r="R2195" s="1313"/>
      <c r="S2195" s="1313"/>
      <c r="T2195" s="1313"/>
      <c r="U2195" s="1313"/>
      <c r="V2195" s="2466"/>
      <c r="W2195" s="1904"/>
      <c r="X2195" s="2336"/>
      <c r="Y2195" s="1904"/>
      <c r="Z2195" s="2394"/>
      <c r="AA2195" s="1904"/>
      <c r="AB2195" s="1903"/>
      <c r="AC2195" s="1904"/>
      <c r="AD2195" s="1904"/>
      <c r="AE2195" s="1904"/>
      <c r="AF2195" s="1313"/>
      <c r="AG2195" s="1313"/>
      <c r="AH2195" s="1305"/>
      <c r="AI2195" s="1313"/>
      <c r="AJ2195" s="1313"/>
      <c r="AK2195" s="1313"/>
      <c r="AL2195" s="1313"/>
      <c r="AM2195" s="1313"/>
      <c r="AN2195" s="1905"/>
      <c r="AO2195" s="1345"/>
      <c r="AP2195" s="1313"/>
      <c r="AQ2195" s="1345"/>
      <c r="AR2195" s="1313"/>
      <c r="AS2195" s="1345"/>
      <c r="AT2195" s="1313"/>
      <c r="AU2195" s="1345"/>
      <c r="AV2195" s="1313"/>
      <c r="AW2195" s="1313"/>
      <c r="AX2195" s="1313"/>
      <c r="AY2195" s="1305"/>
      <c r="AZ2195" s="1313"/>
      <c r="BA2195" s="1313"/>
      <c r="BB2195" s="1313"/>
      <c r="BC2195" s="1313"/>
      <c r="BD2195" s="1313"/>
      <c r="BE2195" s="1903"/>
      <c r="BF2195" s="1904"/>
      <c r="BG2195" s="1903"/>
      <c r="BH2195" s="1904"/>
      <c r="BI2195" s="1903"/>
      <c r="BJ2195" s="1904"/>
      <c r="BK2195" s="1313"/>
      <c r="BL2195" s="1904"/>
      <c r="BM2195" s="1904"/>
      <c r="BN2195" s="1904"/>
      <c r="BO2195" s="1313"/>
      <c r="BP2195" s="1316">
        <f t="shared" si="811"/>
        <v>0</v>
      </c>
      <c r="BQ2195" s="1305"/>
    </row>
    <row r="2196" spans="1:69" ht="15" x14ac:dyDescent="0.25">
      <c r="A2196" s="1305"/>
      <c r="B2196" s="2050"/>
      <c r="C2196" s="1928"/>
      <c r="D2196" s="1313"/>
      <c r="E2196" s="1313"/>
      <c r="F2196" s="1931"/>
      <c r="G2196" s="1313"/>
      <c r="H2196" s="1345"/>
      <c r="I2196" s="1313"/>
      <c r="J2196" s="1345"/>
      <c r="K2196" s="1313"/>
      <c r="L2196" s="2773"/>
      <c r="M2196" s="1313"/>
      <c r="N2196" s="1345"/>
      <c r="O2196" s="1313"/>
      <c r="P2196" s="1313"/>
      <c r="Q2196" s="1307"/>
      <c r="R2196" s="1313"/>
      <c r="S2196" s="1313"/>
      <c r="T2196" s="1313"/>
      <c r="U2196" s="1313"/>
      <c r="V2196" s="2466"/>
      <c r="W2196" s="1904"/>
      <c r="X2196" s="2336"/>
      <c r="Y2196" s="1904"/>
      <c r="Z2196" s="2394"/>
      <c r="AA2196" s="1904"/>
      <c r="AB2196" s="1903"/>
      <c r="AC2196" s="1904"/>
      <c r="AD2196" s="1904"/>
      <c r="AE2196" s="1904"/>
      <c r="AF2196" s="1313"/>
      <c r="AG2196" s="1313"/>
      <c r="AH2196" s="1305"/>
      <c r="AI2196" s="1313"/>
      <c r="AJ2196" s="1313"/>
      <c r="AK2196" s="1313"/>
      <c r="AL2196" s="1313"/>
      <c r="AM2196" s="1313"/>
      <c r="AN2196" s="1905"/>
      <c r="AO2196" s="1345"/>
      <c r="AP2196" s="1313"/>
      <c r="AQ2196" s="1345"/>
      <c r="AR2196" s="1313"/>
      <c r="AS2196" s="1345"/>
      <c r="AT2196" s="1313"/>
      <c r="AU2196" s="1345"/>
      <c r="AV2196" s="1313"/>
      <c r="AW2196" s="1313"/>
      <c r="AX2196" s="1313"/>
      <c r="AY2196" s="1305"/>
      <c r="AZ2196" s="1313"/>
      <c r="BA2196" s="1313"/>
      <c r="BB2196" s="1313"/>
      <c r="BC2196" s="1313"/>
      <c r="BD2196" s="1313"/>
      <c r="BE2196" s="1903"/>
      <c r="BF2196" s="1904"/>
      <c r="BG2196" s="1903"/>
      <c r="BH2196" s="1904"/>
      <c r="BI2196" s="1903"/>
      <c r="BJ2196" s="1904"/>
      <c r="BK2196" s="1313"/>
      <c r="BL2196" s="1904"/>
      <c r="BM2196" s="1904"/>
      <c r="BN2196" s="1904"/>
      <c r="BO2196" s="1313"/>
      <c r="BP2196" s="1316">
        <f t="shared" si="811"/>
        <v>0</v>
      </c>
      <c r="BQ2196" s="1305"/>
    </row>
    <row r="2197" spans="1:69" ht="15" x14ac:dyDescent="0.25">
      <c r="A2197" s="1305"/>
      <c r="B2197" s="2050"/>
      <c r="C2197" s="1928"/>
      <c r="D2197" s="1313"/>
      <c r="E2197" s="1313"/>
      <c r="F2197" s="1931"/>
      <c r="G2197" s="1313"/>
      <c r="H2197" s="1345"/>
      <c r="I2197" s="1313"/>
      <c r="J2197" s="1345"/>
      <c r="K2197" s="1313"/>
      <c r="L2197" s="2773"/>
      <c r="M2197" s="1313"/>
      <c r="N2197" s="1345"/>
      <c r="O2197" s="1313"/>
      <c r="P2197" s="1313"/>
      <c r="Q2197" s="1307"/>
      <c r="R2197" s="1313"/>
      <c r="S2197" s="1313"/>
      <c r="T2197" s="1313"/>
      <c r="U2197" s="1313"/>
      <c r="V2197" s="2466"/>
      <c r="W2197" s="1904"/>
      <c r="X2197" s="2336"/>
      <c r="Y2197" s="1904"/>
      <c r="Z2197" s="2394"/>
      <c r="AA2197" s="1904"/>
      <c r="AB2197" s="1903"/>
      <c r="AC2197" s="1904"/>
      <c r="AD2197" s="1904"/>
      <c r="AE2197" s="1904"/>
      <c r="AF2197" s="1313"/>
      <c r="AG2197" s="1313"/>
      <c r="AH2197" s="1305"/>
      <c r="AI2197" s="1313"/>
      <c r="AJ2197" s="1313"/>
      <c r="AK2197" s="1313"/>
      <c r="AL2197" s="1313"/>
      <c r="AM2197" s="1313"/>
      <c r="AN2197" s="1905"/>
      <c r="AO2197" s="1345"/>
      <c r="AP2197" s="1313"/>
      <c r="AQ2197" s="1345"/>
      <c r="AR2197" s="1313"/>
      <c r="AS2197" s="1345"/>
      <c r="AT2197" s="1313"/>
      <c r="AU2197" s="1345"/>
      <c r="AV2197" s="1313"/>
      <c r="AW2197" s="1313"/>
      <c r="AX2197" s="1313"/>
      <c r="AY2197" s="1305"/>
      <c r="AZ2197" s="1313"/>
      <c r="BA2197" s="1313"/>
      <c r="BB2197" s="1313"/>
      <c r="BC2197" s="1313"/>
      <c r="BD2197" s="1313"/>
      <c r="BE2197" s="1903"/>
      <c r="BF2197" s="1904"/>
      <c r="BG2197" s="1903"/>
      <c r="BH2197" s="1904"/>
      <c r="BI2197" s="1903"/>
      <c r="BJ2197" s="1904"/>
      <c r="BK2197" s="1313"/>
      <c r="BL2197" s="1904"/>
      <c r="BM2197" s="1904"/>
      <c r="BN2197" s="1904"/>
      <c r="BO2197" s="1313"/>
      <c r="BP2197" s="1316">
        <f t="shared" si="811"/>
        <v>0</v>
      </c>
      <c r="BQ2197" s="1305"/>
    </row>
    <row r="2198" spans="1:69" ht="15" x14ac:dyDescent="0.25">
      <c r="A2198" s="1305"/>
      <c r="B2198" s="2050"/>
      <c r="C2198" s="1928"/>
      <c r="D2198" s="1313"/>
      <c r="E2198" s="1313"/>
      <c r="F2198" s="1931"/>
      <c r="G2198" s="1313"/>
      <c r="H2198" s="1345"/>
      <c r="I2198" s="1313"/>
      <c r="J2198" s="1345"/>
      <c r="K2198" s="1313"/>
      <c r="L2198" s="2773"/>
      <c r="M2198" s="1313"/>
      <c r="N2198" s="1345"/>
      <c r="O2198" s="1313"/>
      <c r="P2198" s="1313"/>
      <c r="Q2198" s="1307"/>
      <c r="R2198" s="1313"/>
      <c r="S2198" s="1313"/>
      <c r="T2198" s="1313"/>
      <c r="U2198" s="1313"/>
      <c r="V2198" s="2466"/>
      <c r="W2198" s="1904"/>
      <c r="X2198" s="2336"/>
      <c r="Y2198" s="1904"/>
      <c r="Z2198" s="2394"/>
      <c r="AA2198" s="1904"/>
      <c r="AB2198" s="1903"/>
      <c r="AC2198" s="1904"/>
      <c r="AD2198" s="1904"/>
      <c r="AE2198" s="1904"/>
      <c r="AF2198" s="1313"/>
      <c r="AG2198" s="1313"/>
      <c r="AH2198" s="1305"/>
      <c r="AI2198" s="1313"/>
      <c r="AJ2198" s="1313"/>
      <c r="AK2198" s="1313"/>
      <c r="AL2198" s="1313"/>
      <c r="AM2198" s="1313"/>
      <c r="AN2198" s="1905"/>
      <c r="AO2198" s="1345"/>
      <c r="AP2198" s="1313"/>
      <c r="AQ2198" s="1345"/>
      <c r="AR2198" s="1313"/>
      <c r="AS2198" s="1345"/>
      <c r="AT2198" s="1313"/>
      <c r="AU2198" s="1345"/>
      <c r="AV2198" s="1313"/>
      <c r="AW2198" s="1313"/>
      <c r="AX2198" s="1313"/>
      <c r="AY2198" s="1305"/>
      <c r="AZ2198" s="1313"/>
      <c r="BA2198" s="1313"/>
      <c r="BB2198" s="1313"/>
      <c r="BC2198" s="1313"/>
      <c r="BD2198" s="1313"/>
      <c r="BE2198" s="1903"/>
      <c r="BF2198" s="1904"/>
      <c r="BG2198" s="1903"/>
      <c r="BH2198" s="1904"/>
      <c r="BI2198" s="1903"/>
      <c r="BJ2198" s="1904"/>
      <c r="BK2198" s="1313"/>
      <c r="BL2198" s="1904"/>
      <c r="BM2198" s="1904"/>
      <c r="BN2198" s="1904"/>
      <c r="BO2198" s="1313"/>
      <c r="BP2198" s="1316">
        <f t="shared" si="811"/>
        <v>0</v>
      </c>
      <c r="BQ2198" s="1305"/>
    </row>
    <row r="2199" spans="1:69" ht="15" x14ac:dyDescent="0.25">
      <c r="A2199" s="1305"/>
      <c r="B2199" s="2050"/>
      <c r="C2199" s="1928"/>
      <c r="D2199" s="1313"/>
      <c r="E2199" s="1313"/>
      <c r="F2199" s="1931"/>
      <c r="G2199" s="1313"/>
      <c r="H2199" s="1345"/>
      <c r="I2199" s="1313"/>
      <c r="J2199" s="1345"/>
      <c r="K2199" s="1313"/>
      <c r="L2199" s="2773"/>
      <c r="M2199" s="1313"/>
      <c r="N2199" s="1345"/>
      <c r="O2199" s="1313"/>
      <c r="P2199" s="1313"/>
      <c r="Q2199" s="1307"/>
      <c r="R2199" s="1313"/>
      <c r="S2199" s="1313"/>
      <c r="T2199" s="1313"/>
      <c r="U2199" s="1313"/>
      <c r="V2199" s="2466"/>
      <c r="W2199" s="1904"/>
      <c r="X2199" s="2336"/>
      <c r="Y2199" s="1904"/>
      <c r="Z2199" s="2394"/>
      <c r="AA2199" s="1904"/>
      <c r="AB2199" s="1903"/>
      <c r="AC2199" s="1904"/>
      <c r="AD2199" s="1904"/>
      <c r="AE2199" s="1904"/>
      <c r="AF2199" s="1313"/>
      <c r="AG2199" s="1313"/>
      <c r="AH2199" s="1305"/>
      <c r="AI2199" s="1313"/>
      <c r="AJ2199" s="1313"/>
      <c r="AK2199" s="1313"/>
      <c r="AL2199" s="1313"/>
      <c r="AM2199" s="1313"/>
      <c r="AN2199" s="1905"/>
      <c r="AO2199" s="1345"/>
      <c r="AP2199" s="1313"/>
      <c r="AQ2199" s="1345"/>
      <c r="AR2199" s="1313"/>
      <c r="AS2199" s="1345"/>
      <c r="AT2199" s="1313"/>
      <c r="AU2199" s="1345"/>
      <c r="AV2199" s="1313"/>
      <c r="AW2199" s="1313"/>
      <c r="AX2199" s="1313"/>
      <c r="AY2199" s="1305"/>
      <c r="AZ2199" s="1313"/>
      <c r="BA2199" s="1313"/>
      <c r="BB2199" s="1313"/>
      <c r="BC2199" s="1313"/>
      <c r="BD2199" s="1313"/>
      <c r="BE2199" s="1903"/>
      <c r="BF2199" s="1904"/>
      <c r="BG2199" s="1903"/>
      <c r="BH2199" s="1904"/>
      <c r="BI2199" s="1903"/>
      <c r="BJ2199" s="1904"/>
      <c r="BK2199" s="1313"/>
      <c r="BL2199" s="1904"/>
      <c r="BM2199" s="1904"/>
      <c r="BN2199" s="1904"/>
      <c r="BO2199" s="1313"/>
      <c r="BP2199" s="1316">
        <f t="shared" si="811"/>
        <v>0</v>
      </c>
      <c r="BQ2199" s="1305"/>
    </row>
    <row r="2200" spans="1:69" ht="15" x14ac:dyDescent="0.25">
      <c r="A2200" s="1305"/>
      <c r="B2200" s="2050"/>
      <c r="C2200" s="1928"/>
      <c r="D2200" s="1313"/>
      <c r="E2200" s="1313"/>
      <c r="F2200" s="1931"/>
      <c r="G2200" s="1313"/>
      <c r="H2200" s="1345"/>
      <c r="I2200" s="1313"/>
      <c r="J2200" s="1345"/>
      <c r="K2200" s="1313"/>
      <c r="L2200" s="2773"/>
      <c r="M2200" s="1313"/>
      <c r="N2200" s="1345"/>
      <c r="O2200" s="1313"/>
      <c r="P2200" s="1313"/>
      <c r="Q2200" s="1307"/>
      <c r="R2200" s="1313"/>
      <c r="S2200" s="1313"/>
      <c r="T2200" s="1313"/>
      <c r="U2200" s="1313"/>
      <c r="V2200" s="2466"/>
      <c r="W2200" s="1904"/>
      <c r="X2200" s="2336"/>
      <c r="Y2200" s="1904"/>
      <c r="Z2200" s="2394"/>
      <c r="AA2200" s="1904"/>
      <c r="AB2200" s="1903"/>
      <c r="AC2200" s="1904"/>
      <c r="AD2200" s="1904"/>
      <c r="AE2200" s="1904"/>
      <c r="AF2200" s="1313"/>
      <c r="AG2200" s="1313"/>
      <c r="AH2200" s="1305"/>
      <c r="AI2200" s="1313"/>
      <c r="AJ2200" s="1313"/>
      <c r="AK2200" s="1313"/>
      <c r="AL2200" s="1313"/>
      <c r="AM2200" s="1313"/>
      <c r="AN2200" s="1905"/>
      <c r="AO2200" s="1345"/>
      <c r="AP2200" s="1313"/>
      <c r="AQ2200" s="1345"/>
      <c r="AR2200" s="1313"/>
      <c r="AS2200" s="1345"/>
      <c r="AT2200" s="1313"/>
      <c r="AU2200" s="1345"/>
      <c r="AV2200" s="1313"/>
      <c r="AW2200" s="1313"/>
      <c r="AX2200" s="1313"/>
      <c r="AY2200" s="1305"/>
      <c r="AZ2200" s="1313"/>
      <c r="BA2200" s="1313"/>
      <c r="BB2200" s="1313"/>
      <c r="BC2200" s="1313"/>
      <c r="BD2200" s="1313"/>
      <c r="BE2200" s="1903"/>
      <c r="BF2200" s="1904"/>
      <c r="BG2200" s="1903"/>
      <c r="BH2200" s="1904"/>
      <c r="BI2200" s="1903"/>
      <c r="BJ2200" s="1904"/>
      <c r="BK2200" s="1313"/>
      <c r="BL2200" s="1904"/>
      <c r="BM2200" s="1904"/>
      <c r="BN2200" s="1904"/>
      <c r="BO2200" s="1313"/>
      <c r="BP2200" s="1316">
        <f t="shared" si="811"/>
        <v>0</v>
      </c>
      <c r="BQ2200" s="1305"/>
    </row>
    <row r="2201" spans="1:69" ht="15" x14ac:dyDescent="0.25">
      <c r="A2201" s="1305"/>
      <c r="B2201" s="2050"/>
      <c r="C2201" s="1928"/>
      <c r="D2201" s="1313"/>
      <c r="E2201" s="1313"/>
      <c r="F2201" s="1931"/>
      <c r="G2201" s="1313"/>
      <c r="H2201" s="1345"/>
      <c r="I2201" s="1313"/>
      <c r="J2201" s="1345"/>
      <c r="K2201" s="1313"/>
      <c r="L2201" s="2773"/>
      <c r="M2201" s="1313"/>
      <c r="N2201" s="1345"/>
      <c r="O2201" s="1313"/>
      <c r="P2201" s="1313"/>
      <c r="Q2201" s="1307"/>
      <c r="R2201" s="1313"/>
      <c r="S2201" s="1313"/>
      <c r="T2201" s="1313"/>
      <c r="U2201" s="1313"/>
      <c r="V2201" s="2466"/>
      <c r="W2201" s="1904"/>
      <c r="X2201" s="2336"/>
      <c r="Y2201" s="1904"/>
      <c r="Z2201" s="2394"/>
      <c r="AA2201" s="1904"/>
      <c r="AB2201" s="1903"/>
      <c r="AC2201" s="1904"/>
      <c r="AD2201" s="1904"/>
      <c r="AE2201" s="1904"/>
      <c r="AF2201" s="1313"/>
      <c r="AG2201" s="1313"/>
      <c r="AH2201" s="1305"/>
      <c r="AI2201" s="1313"/>
      <c r="AJ2201" s="1313"/>
      <c r="AK2201" s="1313"/>
      <c r="AL2201" s="1313"/>
      <c r="AM2201" s="1313"/>
      <c r="AN2201" s="1905"/>
      <c r="AO2201" s="1345"/>
      <c r="AP2201" s="1313"/>
      <c r="AQ2201" s="1345"/>
      <c r="AR2201" s="1313"/>
      <c r="AS2201" s="1345"/>
      <c r="AT2201" s="1313"/>
      <c r="AU2201" s="1345"/>
      <c r="AV2201" s="1313"/>
      <c r="AW2201" s="1313"/>
      <c r="AX2201" s="1313"/>
      <c r="AY2201" s="1305"/>
      <c r="AZ2201" s="1313"/>
      <c r="BA2201" s="1313"/>
      <c r="BB2201" s="1313"/>
      <c r="BC2201" s="1313"/>
      <c r="BD2201" s="1313"/>
      <c r="BE2201" s="1903"/>
      <c r="BF2201" s="1904"/>
      <c r="BG2201" s="1903"/>
      <c r="BH2201" s="1904"/>
      <c r="BI2201" s="1903"/>
      <c r="BJ2201" s="1904"/>
      <c r="BK2201" s="1313"/>
      <c r="BL2201" s="1904"/>
      <c r="BM2201" s="1904"/>
      <c r="BN2201" s="1904"/>
      <c r="BO2201" s="1313"/>
      <c r="BP2201" s="1316">
        <f t="shared" si="811"/>
        <v>0</v>
      </c>
      <c r="BQ2201" s="1305"/>
    </row>
    <row r="2202" spans="1:69" ht="15" x14ac:dyDescent="0.25">
      <c r="A2202" s="1305"/>
      <c r="B2202" s="2050"/>
      <c r="C2202" s="1928"/>
      <c r="D2202" s="1313"/>
      <c r="E2202" s="1313"/>
      <c r="F2202" s="1931"/>
      <c r="G2202" s="1313"/>
      <c r="H2202" s="1345"/>
      <c r="I2202" s="1313"/>
      <c r="J2202" s="1345"/>
      <c r="K2202" s="1313"/>
      <c r="L2202" s="2773"/>
      <c r="M2202" s="1313"/>
      <c r="N2202" s="1345"/>
      <c r="O2202" s="1313"/>
      <c r="P2202" s="1313"/>
      <c r="Q2202" s="1307"/>
      <c r="R2202" s="1313"/>
      <c r="S2202" s="1313"/>
      <c r="T2202" s="1313"/>
      <c r="U2202" s="1313"/>
      <c r="V2202" s="2466"/>
      <c r="W2202" s="1904"/>
      <c r="X2202" s="2336"/>
      <c r="Y2202" s="1904"/>
      <c r="Z2202" s="2394"/>
      <c r="AA2202" s="1904"/>
      <c r="AB2202" s="1903"/>
      <c r="AC2202" s="1904"/>
      <c r="AD2202" s="1904"/>
      <c r="AE2202" s="1904"/>
      <c r="AF2202" s="1313"/>
      <c r="AG2202" s="1313"/>
      <c r="AH2202" s="1305"/>
      <c r="AI2202" s="1313"/>
      <c r="AJ2202" s="1313"/>
      <c r="AK2202" s="1313"/>
      <c r="AL2202" s="1313"/>
      <c r="AM2202" s="1313"/>
      <c r="AN2202" s="1905"/>
      <c r="AO2202" s="1345"/>
      <c r="AP2202" s="1313"/>
      <c r="AQ2202" s="1345"/>
      <c r="AR2202" s="1313"/>
      <c r="AS2202" s="1345"/>
      <c r="AT2202" s="1313"/>
      <c r="AU2202" s="1345"/>
      <c r="AV2202" s="1313"/>
      <c r="AW2202" s="1313"/>
      <c r="AX2202" s="1313"/>
      <c r="AY2202" s="1305"/>
      <c r="AZ2202" s="1313"/>
      <c r="BA2202" s="1313"/>
      <c r="BB2202" s="1313"/>
      <c r="BC2202" s="1313"/>
      <c r="BD2202" s="1313"/>
      <c r="BE2202" s="1903"/>
      <c r="BF2202" s="1904"/>
      <c r="BG2202" s="1903"/>
      <c r="BH2202" s="1904"/>
      <c r="BI2202" s="1903"/>
      <c r="BJ2202" s="1904"/>
      <c r="BK2202" s="1313"/>
      <c r="BL2202" s="1904"/>
      <c r="BM2202" s="1904"/>
      <c r="BN2202" s="1904"/>
      <c r="BO2202" s="1313"/>
      <c r="BP2202" s="1316">
        <f t="shared" si="811"/>
        <v>0</v>
      </c>
      <c r="BQ2202" s="1305"/>
    </row>
    <row r="2203" spans="1:69" ht="15" x14ac:dyDescent="0.25">
      <c r="A2203" s="1305"/>
      <c r="B2203" s="2050"/>
      <c r="C2203" s="1928"/>
      <c r="D2203" s="1313"/>
      <c r="E2203" s="1313"/>
      <c r="F2203" s="1931"/>
      <c r="G2203" s="1313"/>
      <c r="H2203" s="1345"/>
      <c r="I2203" s="1313"/>
      <c r="J2203" s="1345"/>
      <c r="K2203" s="1313"/>
      <c r="L2203" s="2773"/>
      <c r="M2203" s="1313"/>
      <c r="N2203" s="1345"/>
      <c r="O2203" s="1313"/>
      <c r="P2203" s="1313"/>
      <c r="Q2203" s="1307"/>
      <c r="R2203" s="1313"/>
      <c r="S2203" s="1313"/>
      <c r="T2203" s="1313"/>
      <c r="U2203" s="1313"/>
      <c r="V2203" s="2466"/>
      <c r="W2203" s="1904"/>
      <c r="X2203" s="2336"/>
      <c r="Y2203" s="1904"/>
      <c r="Z2203" s="2394"/>
      <c r="AA2203" s="1904"/>
      <c r="AB2203" s="1903"/>
      <c r="AC2203" s="1904"/>
      <c r="AD2203" s="1904"/>
      <c r="AE2203" s="1904"/>
      <c r="AF2203" s="1313"/>
      <c r="AG2203" s="1313"/>
      <c r="AH2203" s="1305"/>
      <c r="AI2203" s="1313"/>
      <c r="AJ2203" s="1313"/>
      <c r="AK2203" s="1313"/>
      <c r="AL2203" s="1313"/>
      <c r="AM2203" s="1313"/>
      <c r="AN2203" s="1905"/>
      <c r="AO2203" s="1345"/>
      <c r="AP2203" s="1313"/>
      <c r="AQ2203" s="1345"/>
      <c r="AR2203" s="1313"/>
      <c r="AS2203" s="1345"/>
      <c r="AT2203" s="1313"/>
      <c r="AU2203" s="1345"/>
      <c r="AV2203" s="1313"/>
      <c r="AW2203" s="1313"/>
      <c r="AX2203" s="1313"/>
      <c r="AY2203" s="1305"/>
      <c r="AZ2203" s="1313"/>
      <c r="BA2203" s="1313"/>
      <c r="BB2203" s="1313"/>
      <c r="BC2203" s="1313"/>
      <c r="BD2203" s="1313"/>
      <c r="BE2203" s="1903"/>
      <c r="BF2203" s="1904"/>
      <c r="BG2203" s="1903"/>
      <c r="BH2203" s="1904"/>
      <c r="BI2203" s="1903"/>
      <c r="BJ2203" s="1904"/>
      <c r="BK2203" s="1313"/>
      <c r="BL2203" s="1904"/>
      <c r="BM2203" s="1904"/>
      <c r="BN2203" s="1904"/>
      <c r="BO2203" s="1313"/>
      <c r="BP2203" s="1316">
        <f t="shared" si="811"/>
        <v>0</v>
      </c>
      <c r="BQ2203" s="1305"/>
    </row>
    <row r="2204" spans="1:69" ht="15" x14ac:dyDescent="0.25">
      <c r="A2204" s="1305"/>
      <c r="B2204" s="2050"/>
      <c r="C2204" s="1928"/>
      <c r="D2204" s="1313"/>
      <c r="E2204" s="1313"/>
      <c r="F2204" s="1931"/>
      <c r="G2204" s="1313"/>
      <c r="H2204" s="1345"/>
      <c r="I2204" s="1313"/>
      <c r="J2204" s="1345"/>
      <c r="K2204" s="1313"/>
      <c r="L2204" s="2773"/>
      <c r="M2204" s="1313"/>
      <c r="N2204" s="1345"/>
      <c r="O2204" s="1313"/>
      <c r="P2204" s="1313"/>
      <c r="Q2204" s="1307"/>
      <c r="R2204" s="1313"/>
      <c r="S2204" s="1313"/>
      <c r="T2204" s="1313"/>
      <c r="U2204" s="1313"/>
      <c r="V2204" s="2466"/>
      <c r="W2204" s="1904"/>
      <c r="X2204" s="2336"/>
      <c r="Y2204" s="1904"/>
      <c r="Z2204" s="2394"/>
      <c r="AA2204" s="1904"/>
      <c r="AB2204" s="1903"/>
      <c r="AC2204" s="1904"/>
      <c r="AD2204" s="1904"/>
      <c r="AE2204" s="1904"/>
      <c r="AF2204" s="1313"/>
      <c r="AG2204" s="1313"/>
      <c r="AH2204" s="1305"/>
      <c r="AI2204" s="1313"/>
      <c r="AJ2204" s="1313"/>
      <c r="AK2204" s="1313"/>
      <c r="AL2204" s="1313"/>
      <c r="AM2204" s="1313"/>
      <c r="AN2204" s="1905"/>
      <c r="AO2204" s="1345"/>
      <c r="AP2204" s="1313"/>
      <c r="AQ2204" s="1345"/>
      <c r="AR2204" s="1313"/>
      <c r="AS2204" s="1345"/>
      <c r="AT2204" s="1313"/>
      <c r="AU2204" s="1345"/>
      <c r="AV2204" s="1313"/>
      <c r="AW2204" s="1313"/>
      <c r="AX2204" s="1313"/>
      <c r="AY2204" s="1305"/>
      <c r="AZ2204" s="1313"/>
      <c r="BA2204" s="1313"/>
      <c r="BB2204" s="1313"/>
      <c r="BC2204" s="1313"/>
      <c r="BD2204" s="1313"/>
      <c r="BE2204" s="1903"/>
      <c r="BF2204" s="1904"/>
      <c r="BG2204" s="1903"/>
      <c r="BH2204" s="1904"/>
      <c r="BI2204" s="1903"/>
      <c r="BJ2204" s="1904"/>
      <c r="BK2204" s="1313"/>
      <c r="BL2204" s="1904"/>
      <c r="BM2204" s="1904"/>
      <c r="BN2204" s="1904"/>
      <c r="BO2204" s="1313"/>
      <c r="BP2204" s="1316">
        <f t="shared" si="811"/>
        <v>0</v>
      </c>
      <c r="BQ2204" s="1305"/>
    </row>
    <row r="2205" spans="1:69" ht="15" x14ac:dyDescent="0.25">
      <c r="A2205" s="1305"/>
      <c r="B2205" s="2050"/>
      <c r="C2205" s="1928"/>
      <c r="D2205" s="1313"/>
      <c r="E2205" s="1313"/>
      <c r="F2205" s="1931"/>
      <c r="G2205" s="1313"/>
      <c r="H2205" s="1345"/>
      <c r="I2205" s="1313"/>
      <c r="J2205" s="1345"/>
      <c r="K2205" s="1313"/>
      <c r="L2205" s="2773"/>
      <c r="M2205" s="1313"/>
      <c r="N2205" s="1345"/>
      <c r="O2205" s="1313"/>
      <c r="P2205" s="1313"/>
      <c r="Q2205" s="1307"/>
      <c r="R2205" s="1313"/>
      <c r="S2205" s="1313"/>
      <c r="T2205" s="1313"/>
      <c r="U2205" s="1313"/>
      <c r="V2205" s="2466"/>
      <c r="W2205" s="1904"/>
      <c r="X2205" s="2336"/>
      <c r="Y2205" s="1904"/>
      <c r="Z2205" s="2394"/>
      <c r="AA2205" s="1904"/>
      <c r="AB2205" s="1903"/>
      <c r="AC2205" s="1904"/>
      <c r="AD2205" s="1904"/>
      <c r="AE2205" s="1904"/>
      <c r="AF2205" s="1313"/>
      <c r="AG2205" s="1313"/>
      <c r="AH2205" s="1305"/>
      <c r="AI2205" s="1313"/>
      <c r="AJ2205" s="1313"/>
      <c r="AK2205" s="1313"/>
      <c r="AL2205" s="1313"/>
      <c r="AM2205" s="1313"/>
      <c r="AN2205" s="1905"/>
      <c r="AO2205" s="1345"/>
      <c r="AP2205" s="1313"/>
      <c r="AQ2205" s="1345"/>
      <c r="AR2205" s="1313"/>
      <c r="AS2205" s="1345"/>
      <c r="AT2205" s="1313"/>
      <c r="AU2205" s="1345"/>
      <c r="AV2205" s="1313"/>
      <c r="AW2205" s="1313"/>
      <c r="AX2205" s="1313"/>
      <c r="AY2205" s="1305"/>
      <c r="AZ2205" s="1313"/>
      <c r="BA2205" s="1313"/>
      <c r="BB2205" s="1313"/>
      <c r="BC2205" s="1313"/>
      <c r="BD2205" s="1313"/>
      <c r="BE2205" s="1903"/>
      <c r="BF2205" s="1904"/>
      <c r="BG2205" s="1903"/>
      <c r="BH2205" s="1904"/>
      <c r="BI2205" s="1903"/>
      <c r="BJ2205" s="1904"/>
      <c r="BK2205" s="1313"/>
      <c r="BL2205" s="1904"/>
      <c r="BM2205" s="1904"/>
      <c r="BN2205" s="1904"/>
      <c r="BO2205" s="1313"/>
      <c r="BP2205" s="1316">
        <f t="shared" si="811"/>
        <v>0</v>
      </c>
      <c r="BQ2205" s="1305"/>
    </row>
    <row r="2206" spans="1:69" ht="15" x14ac:dyDescent="0.25">
      <c r="A2206" s="1305"/>
      <c r="B2206" s="2050"/>
      <c r="C2206" s="1928"/>
      <c r="D2206" s="1313"/>
      <c r="E2206" s="1313"/>
      <c r="F2206" s="1931"/>
      <c r="G2206" s="1313"/>
      <c r="H2206" s="1345"/>
      <c r="I2206" s="1313"/>
      <c r="J2206" s="1345"/>
      <c r="K2206" s="1313"/>
      <c r="L2206" s="2773"/>
      <c r="M2206" s="1313"/>
      <c r="N2206" s="1345"/>
      <c r="O2206" s="1313"/>
      <c r="P2206" s="1313"/>
      <c r="Q2206" s="1307"/>
      <c r="R2206" s="1313"/>
      <c r="S2206" s="1313"/>
      <c r="T2206" s="1313"/>
      <c r="U2206" s="1313"/>
      <c r="V2206" s="2466"/>
      <c r="W2206" s="1904"/>
      <c r="X2206" s="2336"/>
      <c r="Y2206" s="1904"/>
      <c r="Z2206" s="2394"/>
      <c r="AA2206" s="1904"/>
      <c r="AB2206" s="1903"/>
      <c r="AC2206" s="1904"/>
      <c r="AD2206" s="1904"/>
      <c r="AE2206" s="1904"/>
      <c r="AF2206" s="1313"/>
      <c r="AG2206" s="1313"/>
      <c r="AH2206" s="1305"/>
      <c r="AI2206" s="1313"/>
      <c r="AJ2206" s="1313"/>
      <c r="AK2206" s="1313"/>
      <c r="AL2206" s="1313"/>
      <c r="AM2206" s="1313"/>
      <c r="AN2206" s="1905"/>
      <c r="AO2206" s="1345"/>
      <c r="AP2206" s="1313"/>
      <c r="AQ2206" s="1345"/>
      <c r="AR2206" s="1313"/>
      <c r="AS2206" s="1345"/>
      <c r="AT2206" s="1313"/>
      <c r="AU2206" s="1345"/>
      <c r="AV2206" s="1313"/>
      <c r="AW2206" s="1313"/>
      <c r="AX2206" s="1313"/>
      <c r="AY2206" s="1305"/>
      <c r="AZ2206" s="1313"/>
      <c r="BA2206" s="1313"/>
      <c r="BB2206" s="1313"/>
      <c r="BC2206" s="1313"/>
      <c r="BD2206" s="1313"/>
      <c r="BE2206" s="1903"/>
      <c r="BF2206" s="1904"/>
      <c r="BG2206" s="1903"/>
      <c r="BH2206" s="1904"/>
      <c r="BI2206" s="1903"/>
      <c r="BJ2206" s="1904"/>
      <c r="BK2206" s="1313"/>
      <c r="BL2206" s="1904"/>
      <c r="BM2206" s="1904"/>
      <c r="BN2206" s="1904"/>
      <c r="BO2206" s="1313"/>
      <c r="BP2206" s="1316">
        <f t="shared" si="811"/>
        <v>0</v>
      </c>
      <c r="BQ2206" s="1305"/>
    </row>
    <row r="2207" spans="1:69" ht="15" x14ac:dyDescent="0.25">
      <c r="A2207" s="1305"/>
      <c r="B2207" s="2050"/>
      <c r="C2207" s="1928"/>
      <c r="D2207" s="1313"/>
      <c r="E2207" s="1313"/>
      <c r="F2207" s="1931"/>
      <c r="G2207" s="1313"/>
      <c r="H2207" s="1345"/>
      <c r="I2207" s="1313"/>
      <c r="J2207" s="1345"/>
      <c r="K2207" s="1313"/>
      <c r="L2207" s="2773"/>
      <c r="M2207" s="1313"/>
      <c r="N2207" s="1345"/>
      <c r="O2207" s="1313"/>
      <c r="P2207" s="1313"/>
      <c r="Q2207" s="1307"/>
      <c r="R2207" s="1313"/>
      <c r="S2207" s="1313"/>
      <c r="T2207" s="1313"/>
      <c r="U2207" s="1313"/>
      <c r="V2207" s="2466"/>
      <c r="W2207" s="1904"/>
      <c r="X2207" s="2336"/>
      <c r="Y2207" s="1904"/>
      <c r="Z2207" s="2394"/>
      <c r="AA2207" s="1904"/>
      <c r="AB2207" s="1903"/>
      <c r="AC2207" s="1904"/>
      <c r="AD2207" s="1904"/>
      <c r="AE2207" s="1904"/>
      <c r="AF2207" s="1313"/>
      <c r="AG2207" s="1313"/>
      <c r="AH2207" s="1305"/>
      <c r="AI2207" s="1313"/>
      <c r="AJ2207" s="1313"/>
      <c r="AK2207" s="1313"/>
      <c r="AL2207" s="1313"/>
      <c r="AM2207" s="1313"/>
      <c r="AN2207" s="1905"/>
      <c r="AO2207" s="1345"/>
      <c r="AP2207" s="1313"/>
      <c r="AQ2207" s="1345"/>
      <c r="AR2207" s="1313"/>
      <c r="AS2207" s="1345"/>
      <c r="AT2207" s="1313"/>
      <c r="AU2207" s="1345"/>
      <c r="AV2207" s="1313"/>
      <c r="AW2207" s="1313"/>
      <c r="AX2207" s="1313"/>
      <c r="AY2207" s="1305"/>
      <c r="AZ2207" s="1313"/>
      <c r="BA2207" s="1313"/>
      <c r="BB2207" s="1313"/>
      <c r="BC2207" s="1313"/>
      <c r="BD2207" s="1313"/>
      <c r="BE2207" s="1903"/>
      <c r="BF2207" s="1904"/>
      <c r="BG2207" s="1903"/>
      <c r="BH2207" s="1904"/>
      <c r="BI2207" s="1903"/>
      <c r="BJ2207" s="1904"/>
      <c r="BK2207" s="1313"/>
      <c r="BL2207" s="1904"/>
      <c r="BM2207" s="1904"/>
      <c r="BN2207" s="1904"/>
      <c r="BO2207" s="1313"/>
      <c r="BP2207" s="1316">
        <f t="shared" si="811"/>
        <v>0</v>
      </c>
      <c r="BQ2207" s="1305"/>
    </row>
    <row r="2208" spans="1:69" ht="15" x14ac:dyDescent="0.25">
      <c r="A2208" s="1305"/>
      <c r="B2208" s="2050"/>
      <c r="C2208" s="1928"/>
      <c r="D2208" s="1313"/>
      <c r="E2208" s="1313"/>
      <c r="F2208" s="1931"/>
      <c r="G2208" s="1313"/>
      <c r="H2208" s="1345"/>
      <c r="I2208" s="1313"/>
      <c r="J2208" s="1345"/>
      <c r="K2208" s="1313"/>
      <c r="L2208" s="2773"/>
      <c r="M2208" s="1313"/>
      <c r="N2208" s="1345"/>
      <c r="O2208" s="1313"/>
      <c r="P2208" s="1313"/>
      <c r="Q2208" s="1307"/>
      <c r="R2208" s="1313"/>
      <c r="S2208" s="1313"/>
      <c r="T2208" s="1313"/>
      <c r="U2208" s="1313"/>
      <c r="V2208" s="2466"/>
      <c r="W2208" s="1904"/>
      <c r="X2208" s="2336"/>
      <c r="Y2208" s="1904"/>
      <c r="Z2208" s="2394"/>
      <c r="AA2208" s="1904"/>
      <c r="AB2208" s="1903"/>
      <c r="AC2208" s="1904"/>
      <c r="AD2208" s="1904"/>
      <c r="AE2208" s="1904"/>
      <c r="AF2208" s="1313"/>
      <c r="AG2208" s="1313"/>
      <c r="AH2208" s="1305"/>
      <c r="AI2208" s="1313"/>
      <c r="AJ2208" s="1313"/>
      <c r="AK2208" s="1313"/>
      <c r="AL2208" s="1313"/>
      <c r="AM2208" s="1313"/>
      <c r="AN2208" s="1905"/>
      <c r="AO2208" s="1345"/>
      <c r="AP2208" s="1313"/>
      <c r="AQ2208" s="1345"/>
      <c r="AR2208" s="1313"/>
      <c r="AS2208" s="1345"/>
      <c r="AT2208" s="1313"/>
      <c r="AU2208" s="1345"/>
      <c r="AV2208" s="1313"/>
      <c r="AW2208" s="1313"/>
      <c r="AX2208" s="1313"/>
      <c r="AY2208" s="1305"/>
      <c r="AZ2208" s="1313"/>
      <c r="BA2208" s="1313"/>
      <c r="BB2208" s="1313"/>
      <c r="BC2208" s="1313"/>
      <c r="BD2208" s="1313"/>
      <c r="BE2208" s="1903"/>
      <c r="BF2208" s="1904"/>
      <c r="BG2208" s="1903"/>
      <c r="BH2208" s="1904"/>
      <c r="BI2208" s="1903"/>
      <c r="BJ2208" s="1904"/>
      <c r="BK2208" s="1313"/>
      <c r="BL2208" s="1904"/>
      <c r="BM2208" s="1904"/>
      <c r="BN2208" s="1904"/>
      <c r="BO2208" s="1313"/>
      <c r="BP2208" s="1316">
        <f t="shared" si="811"/>
        <v>0</v>
      </c>
      <c r="BQ2208" s="1305"/>
    </row>
    <row r="2209" spans="1:69" ht="15" x14ac:dyDescent="0.25">
      <c r="A2209" s="1305"/>
      <c r="B2209" s="2050"/>
      <c r="C2209" s="1928"/>
      <c r="D2209" s="1313"/>
      <c r="E2209" s="1313"/>
      <c r="F2209" s="1931"/>
      <c r="G2209" s="1313"/>
      <c r="H2209" s="1345"/>
      <c r="I2209" s="1313"/>
      <c r="J2209" s="1345"/>
      <c r="K2209" s="1313"/>
      <c r="L2209" s="2773"/>
      <c r="M2209" s="1313"/>
      <c r="N2209" s="1345"/>
      <c r="O2209" s="1313"/>
      <c r="P2209" s="1313"/>
      <c r="Q2209" s="1307"/>
      <c r="R2209" s="1313"/>
      <c r="S2209" s="1313"/>
      <c r="T2209" s="1313"/>
      <c r="U2209" s="1313"/>
      <c r="V2209" s="2466"/>
      <c r="W2209" s="1904"/>
      <c r="X2209" s="2336"/>
      <c r="Y2209" s="1904"/>
      <c r="Z2209" s="2394"/>
      <c r="AA2209" s="1904"/>
      <c r="AB2209" s="1903"/>
      <c r="AC2209" s="1904"/>
      <c r="AD2209" s="1904"/>
      <c r="AE2209" s="1904"/>
      <c r="AF2209" s="1313"/>
      <c r="AG2209" s="1313"/>
      <c r="AH2209" s="1305"/>
      <c r="AI2209" s="1313"/>
      <c r="AJ2209" s="1313"/>
      <c r="AK2209" s="1313"/>
      <c r="AL2209" s="1313"/>
      <c r="AM2209" s="1313"/>
      <c r="AN2209" s="1905"/>
      <c r="AO2209" s="1345"/>
      <c r="AP2209" s="1313"/>
      <c r="AQ2209" s="1345"/>
      <c r="AR2209" s="1313"/>
      <c r="AS2209" s="1345"/>
      <c r="AT2209" s="1313"/>
      <c r="AU2209" s="1345"/>
      <c r="AV2209" s="1313"/>
      <c r="AW2209" s="1313"/>
      <c r="AX2209" s="1313"/>
      <c r="AY2209" s="1305"/>
      <c r="AZ2209" s="1313"/>
      <c r="BA2209" s="1313"/>
      <c r="BB2209" s="1313"/>
      <c r="BC2209" s="1313"/>
      <c r="BD2209" s="1313"/>
      <c r="BE2209" s="1903"/>
      <c r="BF2209" s="1904"/>
      <c r="BG2209" s="1903"/>
      <c r="BH2209" s="1904"/>
      <c r="BI2209" s="1903"/>
      <c r="BJ2209" s="1904"/>
      <c r="BK2209" s="1313"/>
      <c r="BL2209" s="1904"/>
      <c r="BM2209" s="1904"/>
      <c r="BN2209" s="1904"/>
      <c r="BO2209" s="1313"/>
      <c r="BP2209" s="1316">
        <f t="shared" si="811"/>
        <v>0</v>
      </c>
      <c r="BQ2209" s="1305"/>
    </row>
    <row r="2210" spans="1:69" ht="15" x14ac:dyDescent="0.25">
      <c r="A2210" s="1305"/>
      <c r="B2210" s="2050"/>
      <c r="C2210" s="1928"/>
      <c r="D2210" s="1313"/>
      <c r="E2210" s="1313"/>
      <c r="F2210" s="1931"/>
      <c r="G2210" s="1313"/>
      <c r="H2210" s="1345"/>
      <c r="I2210" s="1313"/>
      <c r="J2210" s="1345"/>
      <c r="K2210" s="1313"/>
      <c r="L2210" s="2773"/>
      <c r="M2210" s="1313"/>
      <c r="N2210" s="1345"/>
      <c r="O2210" s="1313"/>
      <c r="P2210" s="1313"/>
      <c r="Q2210" s="1307"/>
      <c r="R2210" s="1313"/>
      <c r="S2210" s="1313"/>
      <c r="T2210" s="1313"/>
      <c r="U2210" s="1313"/>
      <c r="V2210" s="2466"/>
      <c r="W2210" s="1904"/>
      <c r="X2210" s="2336"/>
      <c r="Y2210" s="1904"/>
      <c r="Z2210" s="2394"/>
      <c r="AA2210" s="1904"/>
      <c r="AB2210" s="1903"/>
      <c r="AC2210" s="1904"/>
      <c r="AD2210" s="1904"/>
      <c r="AE2210" s="1904"/>
      <c r="AF2210" s="1313"/>
      <c r="AG2210" s="1313"/>
      <c r="AH2210" s="1305"/>
      <c r="AI2210" s="1313"/>
      <c r="AJ2210" s="1313"/>
      <c r="AK2210" s="1313"/>
      <c r="AL2210" s="1313"/>
      <c r="AM2210" s="1313"/>
      <c r="AN2210" s="1905"/>
      <c r="AO2210" s="1345"/>
      <c r="AP2210" s="1313"/>
      <c r="AQ2210" s="1345"/>
      <c r="AR2210" s="1313"/>
      <c r="AS2210" s="1345"/>
      <c r="AT2210" s="1313"/>
      <c r="AU2210" s="1345"/>
      <c r="AV2210" s="1313"/>
      <c r="AW2210" s="1313"/>
      <c r="AX2210" s="1313"/>
      <c r="AY2210" s="1305"/>
      <c r="AZ2210" s="1313"/>
      <c r="BA2210" s="1313"/>
      <c r="BB2210" s="1313"/>
      <c r="BC2210" s="1313"/>
      <c r="BD2210" s="1313"/>
      <c r="BE2210" s="1903"/>
      <c r="BF2210" s="1904"/>
      <c r="BG2210" s="1903"/>
      <c r="BH2210" s="1904"/>
      <c r="BI2210" s="1903"/>
      <c r="BJ2210" s="1904"/>
      <c r="BK2210" s="1313"/>
      <c r="BL2210" s="1904"/>
      <c r="BM2210" s="1904"/>
      <c r="BN2210" s="1904"/>
      <c r="BO2210" s="1313"/>
      <c r="BP2210" s="1316">
        <f t="shared" si="811"/>
        <v>0</v>
      </c>
      <c r="BQ2210" s="1305"/>
    </row>
    <row r="2211" spans="1:69" ht="15" x14ac:dyDescent="0.25">
      <c r="A2211" s="1305"/>
      <c r="B2211" s="2050"/>
      <c r="C2211" s="1928"/>
      <c r="D2211" s="1313"/>
      <c r="E2211" s="1313"/>
      <c r="F2211" s="1931"/>
      <c r="G2211" s="1313"/>
      <c r="H2211" s="1345"/>
      <c r="I2211" s="1313"/>
      <c r="J2211" s="1345"/>
      <c r="K2211" s="1313"/>
      <c r="L2211" s="2773"/>
      <c r="M2211" s="1313"/>
      <c r="N2211" s="1345"/>
      <c r="O2211" s="1313"/>
      <c r="P2211" s="1313"/>
      <c r="Q2211" s="1307"/>
      <c r="R2211" s="1313"/>
      <c r="S2211" s="1313"/>
      <c r="T2211" s="1313"/>
      <c r="U2211" s="1313"/>
      <c r="V2211" s="2466"/>
      <c r="W2211" s="1904"/>
      <c r="X2211" s="2336"/>
      <c r="Y2211" s="1904"/>
      <c r="Z2211" s="2394"/>
      <c r="AA2211" s="1904"/>
      <c r="AB2211" s="1903"/>
      <c r="AC2211" s="1904"/>
      <c r="AD2211" s="1904"/>
      <c r="AE2211" s="1904"/>
      <c r="AF2211" s="1313"/>
      <c r="AG2211" s="1313"/>
      <c r="AH2211" s="1305"/>
      <c r="AI2211" s="1313"/>
      <c r="AJ2211" s="1313"/>
      <c r="AK2211" s="1313"/>
      <c r="AL2211" s="1313"/>
      <c r="AM2211" s="1313"/>
      <c r="AN2211" s="1905"/>
      <c r="AO2211" s="1345"/>
      <c r="AP2211" s="1313"/>
      <c r="AQ2211" s="1345"/>
      <c r="AR2211" s="1313"/>
      <c r="AS2211" s="1345"/>
      <c r="AT2211" s="1313"/>
      <c r="AU2211" s="1345"/>
      <c r="AV2211" s="1313"/>
      <c r="AW2211" s="1313"/>
      <c r="AX2211" s="1313"/>
      <c r="AY2211" s="1305"/>
      <c r="AZ2211" s="1313"/>
      <c r="BA2211" s="1313"/>
      <c r="BB2211" s="1313"/>
      <c r="BC2211" s="1313"/>
      <c r="BD2211" s="1313"/>
      <c r="BE2211" s="1903"/>
      <c r="BF2211" s="1904"/>
      <c r="BG2211" s="1903"/>
      <c r="BH2211" s="1904"/>
      <c r="BI2211" s="1903"/>
      <c r="BJ2211" s="1904"/>
      <c r="BK2211" s="1313"/>
      <c r="BL2211" s="1904"/>
      <c r="BM2211" s="1904"/>
      <c r="BN2211" s="1904"/>
      <c r="BO2211" s="1313"/>
      <c r="BP2211" s="1316">
        <f t="shared" si="811"/>
        <v>0</v>
      </c>
      <c r="BQ2211" s="1305"/>
    </row>
    <row r="2212" spans="1:69" ht="15" x14ac:dyDescent="0.25">
      <c r="A2212" s="1305"/>
      <c r="B2212" s="2050"/>
      <c r="C2212" s="1928"/>
      <c r="D2212" s="1313"/>
      <c r="E2212" s="1313"/>
      <c r="F2212" s="1931"/>
      <c r="G2212" s="1313"/>
      <c r="H2212" s="1345"/>
      <c r="I2212" s="1313"/>
      <c r="J2212" s="1345"/>
      <c r="K2212" s="1313"/>
      <c r="L2212" s="2773"/>
      <c r="M2212" s="1313"/>
      <c r="N2212" s="1345"/>
      <c r="O2212" s="1313"/>
      <c r="P2212" s="1313"/>
      <c r="Q2212" s="1307"/>
      <c r="R2212" s="1313"/>
      <c r="S2212" s="1313"/>
      <c r="T2212" s="1313"/>
      <c r="U2212" s="1313"/>
      <c r="V2212" s="2466"/>
      <c r="W2212" s="1904"/>
      <c r="X2212" s="2336"/>
      <c r="Y2212" s="1904"/>
      <c r="Z2212" s="2394"/>
      <c r="AA2212" s="1904"/>
      <c r="AB2212" s="1903"/>
      <c r="AC2212" s="1904"/>
      <c r="AD2212" s="1904"/>
      <c r="AE2212" s="1904"/>
      <c r="AF2212" s="1313"/>
      <c r="AG2212" s="1313"/>
      <c r="AH2212" s="1305"/>
      <c r="AI2212" s="1313"/>
      <c r="AJ2212" s="1313"/>
      <c r="AK2212" s="1313"/>
      <c r="AL2212" s="1313"/>
      <c r="AM2212" s="1313"/>
      <c r="AN2212" s="1905"/>
      <c r="AO2212" s="1345"/>
      <c r="AP2212" s="1313"/>
      <c r="AQ2212" s="1345"/>
      <c r="AR2212" s="1313"/>
      <c r="AS2212" s="1345"/>
      <c r="AT2212" s="1313"/>
      <c r="AU2212" s="1345"/>
      <c r="AV2212" s="1313"/>
      <c r="AW2212" s="1313"/>
      <c r="AX2212" s="1313"/>
      <c r="AY2212" s="1305"/>
      <c r="AZ2212" s="1313"/>
      <c r="BA2212" s="1313"/>
      <c r="BB2212" s="1313"/>
      <c r="BC2212" s="1313"/>
      <c r="BD2212" s="1313"/>
      <c r="BE2212" s="1903"/>
      <c r="BF2212" s="1904"/>
      <c r="BG2212" s="1903"/>
      <c r="BH2212" s="1904"/>
      <c r="BI2212" s="1903"/>
      <c r="BJ2212" s="1904"/>
      <c r="BK2212" s="1313"/>
      <c r="BL2212" s="1904"/>
      <c r="BM2212" s="1904"/>
      <c r="BN2212" s="1904"/>
      <c r="BO2212" s="1313"/>
      <c r="BP2212" s="1316">
        <f t="shared" si="811"/>
        <v>0</v>
      </c>
      <c r="BQ2212" s="1305"/>
    </row>
    <row r="2213" spans="1:69" ht="15" x14ac:dyDescent="0.25">
      <c r="A2213" s="1305"/>
      <c r="B2213" s="2050"/>
      <c r="C2213" s="1928"/>
      <c r="D2213" s="1313"/>
      <c r="E2213" s="1313"/>
      <c r="F2213" s="1931"/>
      <c r="G2213" s="1313"/>
      <c r="H2213" s="1345"/>
      <c r="I2213" s="1313"/>
      <c r="J2213" s="1345"/>
      <c r="K2213" s="1313"/>
      <c r="L2213" s="2773"/>
      <c r="M2213" s="1313"/>
      <c r="N2213" s="1345"/>
      <c r="O2213" s="1313"/>
      <c r="P2213" s="1313"/>
      <c r="Q2213" s="1307"/>
      <c r="R2213" s="1313"/>
      <c r="S2213" s="1313"/>
      <c r="T2213" s="1313"/>
      <c r="U2213" s="1313"/>
      <c r="V2213" s="2466"/>
      <c r="W2213" s="1904"/>
      <c r="X2213" s="2336"/>
      <c r="Y2213" s="1904"/>
      <c r="Z2213" s="2394"/>
      <c r="AA2213" s="1904"/>
      <c r="AB2213" s="1903"/>
      <c r="AC2213" s="1904"/>
      <c r="AD2213" s="1904"/>
      <c r="AE2213" s="1904"/>
      <c r="AF2213" s="1313"/>
      <c r="AG2213" s="1313"/>
      <c r="AH2213" s="1305"/>
      <c r="AI2213" s="1313"/>
      <c r="AJ2213" s="1313"/>
      <c r="AK2213" s="1313"/>
      <c r="AL2213" s="1313"/>
      <c r="AM2213" s="1313"/>
      <c r="AN2213" s="1905"/>
      <c r="AO2213" s="1345"/>
      <c r="AP2213" s="1313"/>
      <c r="AQ2213" s="1345"/>
      <c r="AR2213" s="1313"/>
      <c r="AS2213" s="1345"/>
      <c r="AT2213" s="1313"/>
      <c r="AU2213" s="1345"/>
      <c r="AV2213" s="1313"/>
      <c r="AW2213" s="1313"/>
      <c r="AX2213" s="1313"/>
      <c r="AY2213" s="1305"/>
      <c r="AZ2213" s="1313"/>
      <c r="BA2213" s="1313"/>
      <c r="BB2213" s="1313"/>
      <c r="BC2213" s="1313"/>
      <c r="BD2213" s="1313"/>
      <c r="BE2213" s="1903"/>
      <c r="BF2213" s="1904"/>
      <c r="BG2213" s="1903"/>
      <c r="BH2213" s="1904"/>
      <c r="BI2213" s="1903"/>
      <c r="BJ2213" s="1904"/>
      <c r="BK2213" s="1313"/>
      <c r="BL2213" s="1904"/>
      <c r="BM2213" s="1904"/>
      <c r="BN2213" s="1904"/>
      <c r="BO2213" s="1313"/>
      <c r="BP2213" s="1316">
        <f t="shared" si="811"/>
        <v>0</v>
      </c>
      <c r="BQ2213" s="1305"/>
    </row>
    <row r="2214" spans="1:69" ht="15" x14ac:dyDescent="0.25">
      <c r="A2214" s="1305"/>
      <c r="B2214" s="2050"/>
      <c r="C2214" s="1928"/>
      <c r="D2214" s="1313"/>
      <c r="E2214" s="1313"/>
      <c r="F2214" s="1931"/>
      <c r="G2214" s="1313"/>
      <c r="H2214" s="1345"/>
      <c r="I2214" s="1313"/>
      <c r="J2214" s="1345"/>
      <c r="K2214" s="1313"/>
      <c r="L2214" s="2773"/>
      <c r="M2214" s="1313"/>
      <c r="N2214" s="1345"/>
      <c r="O2214" s="1313"/>
      <c r="P2214" s="1313"/>
      <c r="Q2214" s="1307"/>
      <c r="R2214" s="1313"/>
      <c r="S2214" s="1313"/>
      <c r="T2214" s="1313"/>
      <c r="U2214" s="1313"/>
      <c r="V2214" s="2466"/>
      <c r="W2214" s="1904"/>
      <c r="X2214" s="2336"/>
      <c r="Y2214" s="1904"/>
      <c r="Z2214" s="2394"/>
      <c r="AA2214" s="1904"/>
      <c r="AB2214" s="1903"/>
      <c r="AC2214" s="1904"/>
      <c r="AD2214" s="1904"/>
      <c r="AE2214" s="1904"/>
      <c r="AF2214" s="1313"/>
      <c r="AG2214" s="1313"/>
      <c r="AH2214" s="1305"/>
      <c r="AI2214" s="1313"/>
      <c r="AJ2214" s="1313"/>
      <c r="AK2214" s="1313"/>
      <c r="AL2214" s="1313"/>
      <c r="AM2214" s="1313"/>
      <c r="AN2214" s="1905"/>
      <c r="AO2214" s="1345"/>
      <c r="AP2214" s="1313"/>
      <c r="AQ2214" s="1345"/>
      <c r="AR2214" s="1313"/>
      <c r="AS2214" s="1345"/>
      <c r="AT2214" s="1313"/>
      <c r="AU2214" s="1345"/>
      <c r="AV2214" s="1313"/>
      <c r="AW2214" s="1313"/>
      <c r="AX2214" s="1313"/>
      <c r="AY2214" s="1305"/>
      <c r="AZ2214" s="1313"/>
      <c r="BA2214" s="1313"/>
      <c r="BB2214" s="1313"/>
      <c r="BC2214" s="1313"/>
      <c r="BD2214" s="1313"/>
      <c r="BE2214" s="1903"/>
      <c r="BF2214" s="1904"/>
      <c r="BG2214" s="1903"/>
      <c r="BH2214" s="1904"/>
      <c r="BI2214" s="1903"/>
      <c r="BJ2214" s="1904"/>
      <c r="BK2214" s="1313"/>
      <c r="BL2214" s="1904"/>
      <c r="BM2214" s="1904"/>
      <c r="BN2214" s="1904"/>
      <c r="BO2214" s="1313"/>
      <c r="BP2214" s="1316">
        <f t="shared" si="811"/>
        <v>0</v>
      </c>
      <c r="BQ2214" s="1305"/>
    </row>
    <row r="2215" spans="1:69" ht="15" x14ac:dyDescent="0.25">
      <c r="A2215" s="1305"/>
      <c r="B2215" s="2050"/>
      <c r="C2215" s="1928"/>
      <c r="D2215" s="1313"/>
      <c r="E2215" s="1313"/>
      <c r="F2215" s="1931"/>
      <c r="G2215" s="1313"/>
      <c r="H2215" s="1345"/>
      <c r="I2215" s="1313"/>
      <c r="J2215" s="1345"/>
      <c r="K2215" s="1313"/>
      <c r="L2215" s="2773"/>
      <c r="M2215" s="1313"/>
      <c r="N2215" s="1345"/>
      <c r="O2215" s="1313"/>
      <c r="P2215" s="1313"/>
      <c r="Q2215" s="1307"/>
      <c r="R2215" s="1313"/>
      <c r="S2215" s="1313"/>
      <c r="T2215" s="1313"/>
      <c r="U2215" s="1313"/>
      <c r="V2215" s="2466"/>
      <c r="W2215" s="1904"/>
      <c r="X2215" s="2336"/>
      <c r="Y2215" s="1904"/>
      <c r="Z2215" s="2394"/>
      <c r="AA2215" s="1904"/>
      <c r="AB2215" s="1903"/>
      <c r="AC2215" s="1904"/>
      <c r="AD2215" s="1904"/>
      <c r="AE2215" s="1904"/>
      <c r="AF2215" s="1313"/>
      <c r="AG2215" s="1313"/>
      <c r="AH2215" s="1305"/>
      <c r="AI2215" s="1313"/>
      <c r="AJ2215" s="1313"/>
      <c r="AK2215" s="1313"/>
      <c r="AL2215" s="1313"/>
      <c r="AM2215" s="1313"/>
      <c r="AN2215" s="1905"/>
      <c r="AO2215" s="1345"/>
      <c r="AP2215" s="1313"/>
      <c r="AQ2215" s="1345"/>
      <c r="AR2215" s="1313"/>
      <c r="AS2215" s="1345"/>
      <c r="AT2215" s="1313"/>
      <c r="AU2215" s="1345"/>
      <c r="AV2215" s="1313"/>
      <c r="AW2215" s="1313"/>
      <c r="AX2215" s="1313"/>
      <c r="AY2215" s="1305"/>
      <c r="AZ2215" s="1313"/>
      <c r="BA2215" s="1313"/>
      <c r="BB2215" s="1313"/>
      <c r="BC2215" s="1313"/>
      <c r="BD2215" s="1313"/>
      <c r="BE2215" s="1903"/>
      <c r="BF2215" s="1904"/>
      <c r="BG2215" s="1903"/>
      <c r="BH2215" s="1904"/>
      <c r="BI2215" s="1903"/>
      <c r="BJ2215" s="1904"/>
      <c r="BK2215" s="1313"/>
      <c r="BL2215" s="1904"/>
      <c r="BM2215" s="1904"/>
      <c r="BN2215" s="1904"/>
      <c r="BO2215" s="1313"/>
      <c r="BP2215" s="1316">
        <f t="shared" si="811"/>
        <v>0</v>
      </c>
      <c r="BQ2215" s="1305"/>
    </row>
    <row r="2216" spans="1:69" ht="15" x14ac:dyDescent="0.25">
      <c r="A2216" s="1305"/>
      <c r="B2216" s="2050"/>
      <c r="C2216" s="1928"/>
      <c r="D2216" s="1313"/>
      <c r="E2216" s="1313"/>
      <c r="F2216" s="1931"/>
      <c r="G2216" s="1313"/>
      <c r="H2216" s="1345"/>
      <c r="I2216" s="1313"/>
      <c r="J2216" s="1345"/>
      <c r="K2216" s="1313"/>
      <c r="L2216" s="2773"/>
      <c r="M2216" s="1313"/>
      <c r="N2216" s="1345"/>
      <c r="O2216" s="1313"/>
      <c r="P2216" s="1313"/>
      <c r="Q2216" s="1307"/>
      <c r="R2216" s="1313"/>
      <c r="S2216" s="1313"/>
      <c r="T2216" s="1313"/>
      <c r="U2216" s="1313"/>
      <c r="V2216" s="2466"/>
      <c r="W2216" s="1904"/>
      <c r="X2216" s="2336"/>
      <c r="Y2216" s="1904"/>
      <c r="Z2216" s="2394"/>
      <c r="AA2216" s="1904"/>
      <c r="AB2216" s="1903"/>
      <c r="AC2216" s="1904"/>
      <c r="AD2216" s="1904"/>
      <c r="AE2216" s="1904"/>
      <c r="AF2216" s="1313"/>
      <c r="AG2216" s="1313"/>
      <c r="AH2216" s="1305"/>
      <c r="AI2216" s="1313"/>
      <c r="AJ2216" s="1313"/>
      <c r="AK2216" s="1313"/>
      <c r="AL2216" s="1313"/>
      <c r="AM2216" s="1313"/>
      <c r="AN2216" s="1905"/>
      <c r="AO2216" s="1345"/>
      <c r="AP2216" s="1313"/>
      <c r="AQ2216" s="1345"/>
      <c r="AR2216" s="1313"/>
      <c r="AS2216" s="1345"/>
      <c r="AT2216" s="1313"/>
      <c r="AU2216" s="1345"/>
      <c r="AV2216" s="1313"/>
      <c r="AW2216" s="1313"/>
      <c r="AX2216" s="1313"/>
      <c r="AY2216" s="1305"/>
      <c r="AZ2216" s="1313"/>
      <c r="BA2216" s="1313"/>
      <c r="BB2216" s="1313"/>
      <c r="BC2216" s="1313"/>
      <c r="BD2216" s="1313"/>
      <c r="BE2216" s="1903"/>
      <c r="BF2216" s="1904"/>
      <c r="BG2216" s="1903"/>
      <c r="BH2216" s="1904"/>
      <c r="BI2216" s="1903"/>
      <c r="BJ2216" s="1904"/>
      <c r="BK2216" s="1313"/>
      <c r="BL2216" s="1904"/>
      <c r="BM2216" s="1904"/>
      <c r="BN2216" s="1904"/>
      <c r="BO2216" s="1313"/>
      <c r="BP2216" s="1316">
        <f t="shared" si="811"/>
        <v>0</v>
      </c>
      <c r="BQ2216" s="1305"/>
    </row>
    <row r="2217" spans="1:69" ht="15" x14ac:dyDescent="0.25">
      <c r="A2217" s="1305"/>
      <c r="B2217" s="2050"/>
      <c r="C2217" s="1928"/>
      <c r="D2217" s="1313"/>
      <c r="E2217" s="1313"/>
      <c r="F2217" s="1931"/>
      <c r="G2217" s="1313"/>
      <c r="H2217" s="1345"/>
      <c r="I2217" s="1313"/>
      <c r="J2217" s="1345"/>
      <c r="K2217" s="1313"/>
      <c r="L2217" s="2773"/>
      <c r="M2217" s="1313"/>
      <c r="N2217" s="1345"/>
      <c r="O2217" s="1313"/>
      <c r="P2217" s="1313"/>
      <c r="Q2217" s="1307"/>
      <c r="R2217" s="1313"/>
      <c r="S2217" s="1313"/>
      <c r="T2217" s="1313"/>
      <c r="U2217" s="1313"/>
      <c r="V2217" s="2466"/>
      <c r="W2217" s="1904"/>
      <c r="X2217" s="2336"/>
      <c r="Y2217" s="1904"/>
      <c r="Z2217" s="2394"/>
      <c r="AA2217" s="1904"/>
      <c r="AB2217" s="1903"/>
      <c r="AC2217" s="1904"/>
      <c r="AD2217" s="1904"/>
      <c r="AE2217" s="1904"/>
      <c r="AF2217" s="1313"/>
      <c r="AG2217" s="1313"/>
      <c r="AH2217" s="1305"/>
      <c r="AI2217" s="1313"/>
      <c r="AJ2217" s="1313"/>
      <c r="AK2217" s="1313"/>
      <c r="AL2217" s="1313"/>
      <c r="AM2217" s="1313"/>
      <c r="AN2217" s="1905"/>
      <c r="AO2217" s="1345"/>
      <c r="AP2217" s="1313"/>
      <c r="AQ2217" s="1345"/>
      <c r="AR2217" s="1313"/>
      <c r="AS2217" s="1345"/>
      <c r="AT2217" s="1313"/>
      <c r="AU2217" s="1345"/>
      <c r="AV2217" s="1313"/>
      <c r="AW2217" s="1313"/>
      <c r="AX2217" s="1313"/>
      <c r="AY2217" s="1305"/>
      <c r="AZ2217" s="1313"/>
      <c r="BA2217" s="1313"/>
      <c r="BB2217" s="1313"/>
      <c r="BC2217" s="1313"/>
      <c r="BD2217" s="1313"/>
      <c r="BE2217" s="1903"/>
      <c r="BF2217" s="1904"/>
      <c r="BG2217" s="1903"/>
      <c r="BH2217" s="1904"/>
      <c r="BI2217" s="1903"/>
      <c r="BJ2217" s="1904"/>
      <c r="BK2217" s="1313"/>
      <c r="BL2217" s="1904"/>
      <c r="BM2217" s="1904"/>
      <c r="BN2217" s="1904"/>
      <c r="BO2217" s="1313"/>
      <c r="BP2217" s="1316">
        <f t="shared" si="811"/>
        <v>0</v>
      </c>
      <c r="BQ2217" s="1305"/>
    </row>
    <row r="2218" spans="1:69" ht="15" x14ac:dyDescent="0.25">
      <c r="A2218" s="1305"/>
      <c r="B2218" s="2050"/>
      <c r="C2218" s="1928"/>
      <c r="D2218" s="1313"/>
      <c r="E2218" s="1313"/>
      <c r="F2218" s="1931"/>
      <c r="G2218" s="1313"/>
      <c r="H2218" s="1345"/>
      <c r="I2218" s="1313"/>
      <c r="J2218" s="1345"/>
      <c r="K2218" s="1313"/>
      <c r="L2218" s="2773"/>
      <c r="M2218" s="1313"/>
      <c r="N2218" s="1345"/>
      <c r="O2218" s="1313"/>
      <c r="P2218" s="1313"/>
      <c r="Q2218" s="1307"/>
      <c r="R2218" s="1313"/>
      <c r="S2218" s="1313"/>
      <c r="T2218" s="1313"/>
      <c r="U2218" s="1313"/>
      <c r="V2218" s="2466"/>
      <c r="W2218" s="1904"/>
      <c r="X2218" s="2336"/>
      <c r="Y2218" s="1904"/>
      <c r="Z2218" s="2394"/>
      <c r="AA2218" s="1904"/>
      <c r="AB2218" s="1903"/>
      <c r="AC2218" s="1904"/>
      <c r="AD2218" s="1904"/>
      <c r="AE2218" s="1904"/>
      <c r="AF2218" s="1313"/>
      <c r="AG2218" s="1313"/>
      <c r="AH2218" s="1305"/>
      <c r="AI2218" s="1313"/>
      <c r="AJ2218" s="1313"/>
      <c r="AK2218" s="1313"/>
      <c r="AL2218" s="1313"/>
      <c r="AM2218" s="1313"/>
      <c r="AN2218" s="1905"/>
      <c r="AO2218" s="1345"/>
      <c r="AP2218" s="1313"/>
      <c r="AQ2218" s="1345"/>
      <c r="AR2218" s="1313"/>
      <c r="AS2218" s="1345"/>
      <c r="AT2218" s="1313"/>
      <c r="AU2218" s="1345"/>
      <c r="AV2218" s="1313"/>
      <c r="AW2218" s="1313"/>
      <c r="AX2218" s="1313"/>
      <c r="AY2218" s="1305"/>
      <c r="AZ2218" s="1313"/>
      <c r="BA2218" s="1313"/>
      <c r="BB2218" s="1313"/>
      <c r="BC2218" s="1313"/>
      <c r="BD2218" s="1313"/>
      <c r="BE2218" s="1903"/>
      <c r="BF2218" s="1904"/>
      <c r="BG2218" s="1903"/>
      <c r="BH2218" s="1904"/>
      <c r="BI2218" s="1903"/>
      <c r="BJ2218" s="1904"/>
      <c r="BK2218" s="1313"/>
      <c r="BL2218" s="1904"/>
      <c r="BM2218" s="1904"/>
      <c r="BN2218" s="1904"/>
      <c r="BO2218" s="1313"/>
      <c r="BP2218" s="1316">
        <f t="shared" si="811"/>
        <v>0</v>
      </c>
      <c r="BQ2218" s="1305"/>
    </row>
    <row r="2219" spans="1:69" ht="15" x14ac:dyDescent="0.25">
      <c r="A2219" s="1305"/>
      <c r="B2219" s="2050"/>
      <c r="C2219" s="1928"/>
      <c r="D2219" s="1313"/>
      <c r="E2219" s="1313"/>
      <c r="F2219" s="1931"/>
      <c r="G2219" s="1313"/>
      <c r="H2219" s="1345"/>
      <c r="I2219" s="1313"/>
      <c r="J2219" s="1345"/>
      <c r="K2219" s="1313"/>
      <c r="L2219" s="2773"/>
      <c r="M2219" s="1313"/>
      <c r="N2219" s="1345"/>
      <c r="O2219" s="1313"/>
      <c r="P2219" s="1313"/>
      <c r="Q2219" s="1307"/>
      <c r="R2219" s="1313"/>
      <c r="S2219" s="1313"/>
      <c r="T2219" s="1313"/>
      <c r="U2219" s="1313"/>
      <c r="V2219" s="2466"/>
      <c r="W2219" s="1904"/>
      <c r="X2219" s="2336"/>
      <c r="Y2219" s="1904"/>
      <c r="Z2219" s="2394"/>
      <c r="AA2219" s="1904"/>
      <c r="AB2219" s="1903"/>
      <c r="AC2219" s="1904"/>
      <c r="AD2219" s="1904"/>
      <c r="AE2219" s="1904"/>
      <c r="AF2219" s="1313"/>
      <c r="AG2219" s="1313"/>
      <c r="AH2219" s="1305"/>
      <c r="AI2219" s="1313"/>
      <c r="AJ2219" s="1313"/>
      <c r="AK2219" s="1313"/>
      <c r="AL2219" s="1313"/>
      <c r="AM2219" s="1313"/>
      <c r="AN2219" s="1905"/>
      <c r="AO2219" s="1345"/>
      <c r="AP2219" s="1313"/>
      <c r="AQ2219" s="1345"/>
      <c r="AR2219" s="1313"/>
      <c r="AS2219" s="1345"/>
      <c r="AT2219" s="1313"/>
      <c r="AU2219" s="1345"/>
      <c r="AV2219" s="1313"/>
      <c r="AW2219" s="1313"/>
      <c r="AX2219" s="1313"/>
      <c r="AY2219" s="1305"/>
      <c r="AZ2219" s="1313"/>
      <c r="BA2219" s="1313"/>
      <c r="BB2219" s="1313"/>
      <c r="BC2219" s="1313"/>
      <c r="BD2219" s="1313"/>
      <c r="BE2219" s="1903"/>
      <c r="BF2219" s="1904"/>
      <c r="BG2219" s="1903"/>
      <c r="BH2219" s="1904"/>
      <c r="BI2219" s="1903"/>
      <c r="BJ2219" s="1904"/>
      <c r="BK2219" s="1313"/>
      <c r="BL2219" s="1904"/>
      <c r="BM2219" s="1904"/>
      <c r="BN2219" s="1904"/>
      <c r="BO2219" s="1313"/>
      <c r="BP2219" s="1316">
        <f t="shared" si="811"/>
        <v>0</v>
      </c>
      <c r="BQ2219" s="1305"/>
    </row>
    <row r="2220" spans="1:69" ht="15" x14ac:dyDescent="0.25">
      <c r="A2220" s="1305"/>
      <c r="B2220" s="2050"/>
      <c r="C2220" s="1928"/>
      <c r="D2220" s="1313"/>
      <c r="E2220" s="1313"/>
      <c r="F2220" s="1931"/>
      <c r="G2220" s="1313"/>
      <c r="H2220" s="1345"/>
      <c r="I2220" s="1313"/>
      <c r="J2220" s="1345"/>
      <c r="K2220" s="1313"/>
      <c r="L2220" s="2773"/>
      <c r="M2220" s="1313"/>
      <c r="N2220" s="1345"/>
      <c r="O2220" s="1313"/>
      <c r="P2220" s="1313"/>
      <c r="Q2220" s="1307"/>
      <c r="R2220" s="1313"/>
      <c r="S2220" s="1313"/>
      <c r="T2220" s="1313"/>
      <c r="U2220" s="1313"/>
      <c r="V2220" s="2466"/>
      <c r="W2220" s="1904"/>
      <c r="X2220" s="2336"/>
      <c r="Y2220" s="1904"/>
      <c r="Z2220" s="2394"/>
      <c r="AA2220" s="1904"/>
      <c r="AB2220" s="1903"/>
      <c r="AC2220" s="1904"/>
      <c r="AD2220" s="1904"/>
      <c r="AE2220" s="1904"/>
      <c r="AF2220" s="1313"/>
      <c r="AG2220" s="1313"/>
      <c r="AH2220" s="1305"/>
      <c r="AI2220" s="1313"/>
      <c r="AJ2220" s="1313"/>
      <c r="AK2220" s="1313"/>
      <c r="AL2220" s="1313"/>
      <c r="AM2220" s="1313"/>
      <c r="AN2220" s="1905"/>
      <c r="AO2220" s="1345"/>
      <c r="AP2220" s="1313"/>
      <c r="AQ2220" s="1345"/>
      <c r="AR2220" s="1313"/>
      <c r="AS2220" s="1345"/>
      <c r="AT2220" s="1313"/>
      <c r="AU2220" s="1345"/>
      <c r="AV2220" s="1313"/>
      <c r="AW2220" s="1313"/>
      <c r="AX2220" s="1313"/>
      <c r="AY2220" s="1305"/>
      <c r="AZ2220" s="1313"/>
      <c r="BA2220" s="1313"/>
      <c r="BB2220" s="1313"/>
      <c r="BC2220" s="1313"/>
      <c r="BD2220" s="1313"/>
      <c r="BE2220" s="1903"/>
      <c r="BF2220" s="1904"/>
      <c r="BG2220" s="1903"/>
      <c r="BH2220" s="1904"/>
      <c r="BI2220" s="1903"/>
      <c r="BJ2220" s="1904"/>
      <c r="BK2220" s="1313"/>
      <c r="BL2220" s="1904"/>
      <c r="BM2220" s="1904"/>
      <c r="BN2220" s="1904"/>
      <c r="BO2220" s="1313"/>
      <c r="BP2220" s="1316">
        <f t="shared" si="811"/>
        <v>0</v>
      </c>
      <c r="BQ2220" s="1305"/>
    </row>
    <row r="2221" spans="1:69" ht="15" x14ac:dyDescent="0.25">
      <c r="A2221" s="1305"/>
      <c r="B2221" s="2050"/>
      <c r="C2221" s="1928"/>
      <c r="D2221" s="1313"/>
      <c r="E2221" s="1313"/>
      <c r="F2221" s="1931"/>
      <c r="G2221" s="1313"/>
      <c r="H2221" s="1345"/>
      <c r="I2221" s="1313"/>
      <c r="J2221" s="1345"/>
      <c r="K2221" s="1313"/>
      <c r="L2221" s="2773"/>
      <c r="M2221" s="1313"/>
      <c r="N2221" s="1345"/>
      <c r="O2221" s="1313"/>
      <c r="P2221" s="1313"/>
      <c r="Q2221" s="1307"/>
      <c r="R2221" s="1313"/>
      <c r="S2221" s="1313"/>
      <c r="T2221" s="1313"/>
      <c r="U2221" s="1313"/>
      <c r="V2221" s="2466"/>
      <c r="W2221" s="1904"/>
      <c r="X2221" s="2336"/>
      <c r="Y2221" s="1904"/>
      <c r="Z2221" s="2394"/>
      <c r="AA2221" s="1904"/>
      <c r="AB2221" s="1903"/>
      <c r="AC2221" s="1904"/>
      <c r="AD2221" s="1904"/>
      <c r="AE2221" s="1904"/>
      <c r="AF2221" s="1313"/>
      <c r="AG2221" s="1313"/>
      <c r="AH2221" s="1305"/>
      <c r="AI2221" s="1313"/>
      <c r="AJ2221" s="1313"/>
      <c r="AK2221" s="1313"/>
      <c r="AL2221" s="1313"/>
      <c r="AM2221" s="1313"/>
      <c r="AN2221" s="1905"/>
      <c r="AO2221" s="1345"/>
      <c r="AP2221" s="1313"/>
      <c r="AQ2221" s="1345"/>
      <c r="AR2221" s="1313"/>
      <c r="AS2221" s="1345"/>
      <c r="AT2221" s="1313"/>
      <c r="AU2221" s="1345"/>
      <c r="AV2221" s="1313"/>
      <c r="AW2221" s="1313"/>
      <c r="AX2221" s="1313"/>
      <c r="AY2221" s="1305"/>
      <c r="AZ2221" s="1313"/>
      <c r="BA2221" s="1313"/>
      <c r="BB2221" s="1313"/>
      <c r="BC2221" s="1313"/>
      <c r="BD2221" s="1313"/>
      <c r="BE2221" s="1903"/>
      <c r="BF2221" s="1904"/>
      <c r="BG2221" s="1903"/>
      <c r="BH2221" s="1904"/>
      <c r="BI2221" s="1903"/>
      <c r="BJ2221" s="1904"/>
      <c r="BK2221" s="1313"/>
      <c r="BL2221" s="1904"/>
      <c r="BM2221" s="1904"/>
      <c r="BN2221" s="1904"/>
      <c r="BO2221" s="1313"/>
      <c r="BP2221" s="1316">
        <f t="shared" si="811"/>
        <v>0</v>
      </c>
      <c r="BQ2221" s="1305"/>
    </row>
    <row r="2222" spans="1:69" ht="15" x14ac:dyDescent="0.25">
      <c r="A2222" s="1305"/>
      <c r="B2222" s="2050"/>
      <c r="C2222" s="1928"/>
      <c r="D2222" s="1313"/>
      <c r="E2222" s="1313"/>
      <c r="F2222" s="1931"/>
      <c r="G2222" s="1313"/>
      <c r="H2222" s="1345"/>
      <c r="I2222" s="1313"/>
      <c r="J2222" s="1345"/>
      <c r="K2222" s="1313"/>
      <c r="L2222" s="2773"/>
      <c r="M2222" s="1313"/>
      <c r="N2222" s="1345"/>
      <c r="O2222" s="1313"/>
      <c r="P2222" s="1313"/>
      <c r="Q2222" s="1307"/>
      <c r="R2222" s="1313"/>
      <c r="S2222" s="1313"/>
      <c r="T2222" s="1313"/>
      <c r="U2222" s="1313"/>
      <c r="V2222" s="2466"/>
      <c r="W2222" s="1904"/>
      <c r="X2222" s="2336"/>
      <c r="Y2222" s="1904"/>
      <c r="Z2222" s="2394"/>
      <c r="AA2222" s="1904"/>
      <c r="AB2222" s="1903"/>
      <c r="AC2222" s="1904"/>
      <c r="AD2222" s="1904"/>
      <c r="AE2222" s="1904"/>
      <c r="AF2222" s="1313"/>
      <c r="AG2222" s="1313"/>
      <c r="AH2222" s="1305"/>
      <c r="AI2222" s="1313"/>
      <c r="AJ2222" s="1313"/>
      <c r="AK2222" s="1313"/>
      <c r="AL2222" s="1313"/>
      <c r="AM2222" s="1313"/>
      <c r="AN2222" s="1905"/>
      <c r="AO2222" s="1345"/>
      <c r="AP2222" s="1313"/>
      <c r="AQ2222" s="1345"/>
      <c r="AR2222" s="1313"/>
      <c r="AS2222" s="1345"/>
      <c r="AT2222" s="1313"/>
      <c r="AU2222" s="1345"/>
      <c r="AV2222" s="1313"/>
      <c r="AW2222" s="1313"/>
      <c r="AX2222" s="1313"/>
      <c r="AY2222" s="1305"/>
      <c r="AZ2222" s="1313"/>
      <c r="BA2222" s="1313"/>
      <c r="BB2222" s="1313"/>
      <c r="BC2222" s="1313"/>
      <c r="BD2222" s="1313"/>
      <c r="BE2222" s="1903"/>
      <c r="BF2222" s="1904"/>
      <c r="BG2222" s="1903"/>
      <c r="BH2222" s="1904"/>
      <c r="BI2222" s="1903"/>
      <c r="BJ2222" s="1904"/>
      <c r="BK2222" s="1313"/>
      <c r="BL2222" s="1904"/>
      <c r="BM2222" s="1904"/>
      <c r="BN2222" s="1904"/>
      <c r="BO2222" s="1313"/>
      <c r="BP2222" s="1316">
        <f t="shared" si="811"/>
        <v>0</v>
      </c>
      <c r="BQ2222" s="1305"/>
    </row>
    <row r="2223" spans="1:69" ht="15" x14ac:dyDescent="0.25">
      <c r="A2223" s="1305"/>
      <c r="B2223" s="2050"/>
      <c r="C2223" s="1928"/>
      <c r="D2223" s="1313"/>
      <c r="E2223" s="1313"/>
      <c r="F2223" s="1931"/>
      <c r="G2223" s="1313"/>
      <c r="H2223" s="1345"/>
      <c r="I2223" s="1313"/>
      <c r="J2223" s="1345"/>
      <c r="K2223" s="1313"/>
      <c r="L2223" s="2773"/>
      <c r="M2223" s="1313"/>
      <c r="N2223" s="1345"/>
      <c r="O2223" s="1313"/>
      <c r="P2223" s="1313"/>
      <c r="Q2223" s="1307"/>
      <c r="R2223" s="1313"/>
      <c r="S2223" s="1313"/>
      <c r="T2223" s="1313"/>
      <c r="U2223" s="1313"/>
      <c r="V2223" s="2466"/>
      <c r="W2223" s="1904"/>
      <c r="X2223" s="2336"/>
      <c r="Y2223" s="1904"/>
      <c r="Z2223" s="2394"/>
      <c r="AA2223" s="1904"/>
      <c r="AB2223" s="1903"/>
      <c r="AC2223" s="1904"/>
      <c r="AD2223" s="1904"/>
      <c r="AE2223" s="1904"/>
      <c r="AF2223" s="1313"/>
      <c r="AG2223" s="1313"/>
      <c r="AH2223" s="1305"/>
      <c r="AI2223" s="1313"/>
      <c r="AJ2223" s="1313"/>
      <c r="AK2223" s="1313"/>
      <c r="AL2223" s="1313"/>
      <c r="AM2223" s="1313"/>
      <c r="AN2223" s="1905"/>
      <c r="AO2223" s="1345"/>
      <c r="AP2223" s="1313"/>
      <c r="AQ2223" s="1345"/>
      <c r="AR2223" s="1313"/>
      <c r="AS2223" s="1345"/>
      <c r="AT2223" s="1313"/>
      <c r="AU2223" s="1345"/>
      <c r="AV2223" s="1313"/>
      <c r="AW2223" s="1313"/>
      <c r="AX2223" s="1313"/>
      <c r="AY2223" s="1305"/>
      <c r="AZ2223" s="1313"/>
      <c r="BA2223" s="1313"/>
      <c r="BB2223" s="1313"/>
      <c r="BC2223" s="1313"/>
      <c r="BD2223" s="1313"/>
      <c r="BE2223" s="1903"/>
      <c r="BF2223" s="1904"/>
      <c r="BG2223" s="1903"/>
      <c r="BH2223" s="1904"/>
      <c r="BI2223" s="1903"/>
      <c r="BJ2223" s="1904"/>
      <c r="BK2223" s="1313"/>
      <c r="BL2223" s="1904"/>
      <c r="BM2223" s="1904"/>
      <c r="BN2223" s="1904"/>
      <c r="BO2223" s="1313"/>
      <c r="BP2223" s="1316">
        <f t="shared" si="811"/>
        <v>0</v>
      </c>
      <c r="BQ2223" s="1305"/>
    </row>
    <row r="2224" spans="1:69" ht="15" x14ac:dyDescent="0.25">
      <c r="A2224" s="1305"/>
      <c r="B2224" s="2050"/>
      <c r="C2224" s="1928"/>
      <c r="D2224" s="1313"/>
      <c r="E2224" s="1313"/>
      <c r="F2224" s="1931"/>
      <c r="G2224" s="1313"/>
      <c r="H2224" s="1345"/>
      <c r="I2224" s="1313"/>
      <c r="J2224" s="1345"/>
      <c r="K2224" s="1313"/>
      <c r="L2224" s="2773"/>
      <c r="M2224" s="1313"/>
      <c r="N2224" s="1345"/>
      <c r="O2224" s="1313"/>
      <c r="P2224" s="1313"/>
      <c r="Q2224" s="1307"/>
      <c r="R2224" s="1313"/>
      <c r="S2224" s="1313"/>
      <c r="T2224" s="1313"/>
      <c r="U2224" s="1313"/>
      <c r="V2224" s="2466"/>
      <c r="W2224" s="1904"/>
      <c r="X2224" s="2336"/>
      <c r="Y2224" s="1904"/>
      <c r="Z2224" s="2394"/>
      <c r="AA2224" s="1904"/>
      <c r="AB2224" s="1903"/>
      <c r="AC2224" s="1904"/>
      <c r="AD2224" s="1904"/>
      <c r="AE2224" s="1904"/>
      <c r="AF2224" s="1313"/>
      <c r="AG2224" s="1313"/>
      <c r="AH2224" s="1305"/>
      <c r="AI2224" s="1313"/>
      <c r="AJ2224" s="1313"/>
      <c r="AK2224" s="1313"/>
      <c r="AL2224" s="1313"/>
      <c r="AM2224" s="1313"/>
      <c r="AN2224" s="1905"/>
      <c r="AO2224" s="1345"/>
      <c r="AP2224" s="1313"/>
      <c r="AQ2224" s="1345"/>
      <c r="AR2224" s="1313"/>
      <c r="AS2224" s="1345"/>
      <c r="AT2224" s="1313"/>
      <c r="AU2224" s="1345"/>
      <c r="AV2224" s="1313"/>
      <c r="AW2224" s="1313"/>
      <c r="AX2224" s="1313"/>
      <c r="AY2224" s="1305"/>
      <c r="AZ2224" s="1313"/>
      <c r="BA2224" s="1313"/>
      <c r="BB2224" s="1313"/>
      <c r="BC2224" s="1313"/>
      <c r="BD2224" s="1313"/>
      <c r="BE2224" s="1903"/>
      <c r="BF2224" s="1904"/>
      <c r="BG2224" s="1903"/>
      <c r="BH2224" s="1904"/>
      <c r="BI2224" s="1903"/>
      <c r="BJ2224" s="1904"/>
      <c r="BK2224" s="1313"/>
      <c r="BL2224" s="1904"/>
      <c r="BM2224" s="1904"/>
      <c r="BN2224" s="1904"/>
      <c r="BO2224" s="1313"/>
      <c r="BP2224" s="1316">
        <f t="shared" si="811"/>
        <v>0</v>
      </c>
      <c r="BQ2224" s="1305"/>
    </row>
    <row r="2225" spans="1:69" ht="15" x14ac:dyDescent="0.25">
      <c r="A2225" s="1305"/>
      <c r="B2225" s="2050"/>
      <c r="C2225" s="1928"/>
      <c r="D2225" s="1313"/>
      <c r="E2225" s="1313"/>
      <c r="F2225" s="1931"/>
      <c r="G2225" s="1313"/>
      <c r="H2225" s="1345"/>
      <c r="I2225" s="1313"/>
      <c r="J2225" s="1345"/>
      <c r="K2225" s="1313"/>
      <c r="L2225" s="2773"/>
      <c r="M2225" s="1313"/>
      <c r="N2225" s="1345"/>
      <c r="O2225" s="1313"/>
      <c r="P2225" s="1313"/>
      <c r="Q2225" s="1307"/>
      <c r="R2225" s="1313"/>
      <c r="S2225" s="1313"/>
      <c r="T2225" s="1313"/>
      <c r="U2225" s="1313"/>
      <c r="V2225" s="2466"/>
      <c r="W2225" s="1904"/>
      <c r="X2225" s="2336"/>
      <c r="Y2225" s="1904"/>
      <c r="Z2225" s="2394"/>
      <c r="AA2225" s="1904"/>
      <c r="AB2225" s="1903"/>
      <c r="AC2225" s="1904"/>
      <c r="AD2225" s="1904"/>
      <c r="AE2225" s="1904"/>
      <c r="AF2225" s="1313"/>
      <c r="AG2225" s="1313"/>
      <c r="AH2225" s="1305"/>
      <c r="AI2225" s="1313"/>
      <c r="AJ2225" s="1313"/>
      <c r="AK2225" s="1313"/>
      <c r="AL2225" s="1313"/>
      <c r="AM2225" s="1313"/>
      <c r="AN2225" s="1905"/>
      <c r="AO2225" s="1345"/>
      <c r="AP2225" s="1313"/>
      <c r="AQ2225" s="1345"/>
      <c r="AR2225" s="1313"/>
      <c r="AS2225" s="1345"/>
      <c r="AT2225" s="1313"/>
      <c r="AU2225" s="1345"/>
      <c r="AV2225" s="1313"/>
      <c r="AW2225" s="1313"/>
      <c r="AX2225" s="1313"/>
      <c r="AY2225" s="1305"/>
      <c r="AZ2225" s="1313"/>
      <c r="BA2225" s="1313"/>
      <c r="BB2225" s="1313"/>
      <c r="BC2225" s="1313"/>
      <c r="BD2225" s="1313"/>
      <c r="BE2225" s="1903"/>
      <c r="BF2225" s="1904"/>
      <c r="BG2225" s="1903"/>
      <c r="BH2225" s="1904"/>
      <c r="BI2225" s="1903"/>
      <c r="BJ2225" s="1904"/>
      <c r="BK2225" s="1313"/>
      <c r="BL2225" s="1904"/>
      <c r="BM2225" s="1904"/>
      <c r="BN2225" s="1904"/>
      <c r="BO2225" s="1313"/>
      <c r="BP2225" s="1316">
        <f t="shared" si="811"/>
        <v>0</v>
      </c>
      <c r="BQ2225" s="1305"/>
    </row>
    <row r="2226" spans="1:69" ht="15" x14ac:dyDescent="0.25">
      <c r="A2226" s="1305"/>
      <c r="B2226" s="2050"/>
      <c r="C2226" s="1928"/>
      <c r="D2226" s="1313"/>
      <c r="E2226" s="1313"/>
      <c r="F2226" s="1931"/>
      <c r="G2226" s="1313"/>
      <c r="H2226" s="1345"/>
      <c r="I2226" s="1313"/>
      <c r="J2226" s="1345"/>
      <c r="K2226" s="1313"/>
      <c r="L2226" s="2773"/>
      <c r="M2226" s="1313"/>
      <c r="N2226" s="1345"/>
      <c r="O2226" s="1313"/>
      <c r="P2226" s="1313"/>
      <c r="Q2226" s="1307"/>
      <c r="R2226" s="1313"/>
      <c r="S2226" s="1313"/>
      <c r="T2226" s="1313"/>
      <c r="U2226" s="1313"/>
      <c r="V2226" s="2466"/>
      <c r="W2226" s="1904"/>
      <c r="X2226" s="2336"/>
      <c r="Y2226" s="1904"/>
      <c r="Z2226" s="2394"/>
      <c r="AA2226" s="1904"/>
      <c r="AB2226" s="1903"/>
      <c r="AC2226" s="1904"/>
      <c r="AD2226" s="1904"/>
      <c r="AE2226" s="1904"/>
      <c r="AF2226" s="1313"/>
      <c r="AG2226" s="1313"/>
      <c r="AH2226" s="1305"/>
      <c r="AI2226" s="1313"/>
      <c r="AJ2226" s="1313"/>
      <c r="AK2226" s="1313"/>
      <c r="AL2226" s="1313"/>
      <c r="AM2226" s="1313"/>
      <c r="AN2226" s="1905"/>
      <c r="AO2226" s="1345"/>
      <c r="AP2226" s="1313"/>
      <c r="AQ2226" s="1345"/>
      <c r="AR2226" s="1313"/>
      <c r="AS2226" s="1345"/>
      <c r="AT2226" s="1313"/>
      <c r="AU2226" s="1345"/>
      <c r="AV2226" s="1313"/>
      <c r="AW2226" s="1313"/>
      <c r="AX2226" s="1313"/>
      <c r="AY2226" s="1305"/>
      <c r="AZ2226" s="1313"/>
      <c r="BA2226" s="1313"/>
      <c r="BB2226" s="1313"/>
      <c r="BC2226" s="1313"/>
      <c r="BD2226" s="1313"/>
      <c r="BE2226" s="1903"/>
      <c r="BF2226" s="1904"/>
      <c r="BG2226" s="1903"/>
      <c r="BH2226" s="1904"/>
      <c r="BI2226" s="1903"/>
      <c r="BJ2226" s="1904"/>
      <c r="BK2226" s="1313"/>
      <c r="BL2226" s="1904"/>
      <c r="BM2226" s="1904"/>
      <c r="BN2226" s="1904"/>
      <c r="BO2226" s="1313"/>
      <c r="BP2226" s="1316">
        <f t="shared" si="811"/>
        <v>0</v>
      </c>
      <c r="BQ2226" s="1305"/>
    </row>
    <row r="2227" spans="1:69" ht="15" x14ac:dyDescent="0.25">
      <c r="A2227" s="1305"/>
      <c r="B2227" s="2050"/>
      <c r="C2227" s="1928"/>
      <c r="D2227" s="1313"/>
      <c r="E2227" s="1313"/>
      <c r="F2227" s="1931"/>
      <c r="G2227" s="1313"/>
      <c r="H2227" s="1345"/>
      <c r="I2227" s="1313"/>
      <c r="J2227" s="1345"/>
      <c r="K2227" s="1313"/>
      <c r="L2227" s="2773"/>
      <c r="M2227" s="1313"/>
      <c r="N2227" s="1345"/>
      <c r="O2227" s="1313"/>
      <c r="P2227" s="1313"/>
      <c r="Q2227" s="1307"/>
      <c r="R2227" s="1313"/>
      <c r="S2227" s="1313"/>
      <c r="T2227" s="1313"/>
      <c r="U2227" s="1313"/>
      <c r="V2227" s="2466"/>
      <c r="W2227" s="1904"/>
      <c r="X2227" s="2336"/>
      <c r="Y2227" s="1904"/>
      <c r="Z2227" s="2394"/>
      <c r="AA2227" s="1904"/>
      <c r="AB2227" s="1903"/>
      <c r="AC2227" s="1904"/>
      <c r="AD2227" s="1904"/>
      <c r="AE2227" s="1904"/>
      <c r="AF2227" s="1313"/>
      <c r="AG2227" s="1313"/>
      <c r="AH2227" s="1305"/>
      <c r="AI2227" s="1313"/>
      <c r="AJ2227" s="1313"/>
      <c r="AK2227" s="1313"/>
      <c r="AL2227" s="1313"/>
      <c r="AM2227" s="1313"/>
      <c r="AN2227" s="1905"/>
      <c r="AO2227" s="1345"/>
      <c r="AP2227" s="1313"/>
      <c r="AQ2227" s="1345"/>
      <c r="AR2227" s="1313"/>
      <c r="AS2227" s="1345"/>
      <c r="AT2227" s="1313"/>
      <c r="AU2227" s="1345"/>
      <c r="AV2227" s="1313"/>
      <c r="AW2227" s="1313"/>
      <c r="AX2227" s="1313"/>
      <c r="AY2227" s="1305"/>
      <c r="AZ2227" s="1313"/>
      <c r="BA2227" s="1313"/>
      <c r="BB2227" s="1313"/>
      <c r="BC2227" s="1313"/>
      <c r="BD2227" s="1313"/>
      <c r="BE2227" s="1903"/>
      <c r="BF2227" s="1904"/>
      <c r="BG2227" s="1903"/>
      <c r="BH2227" s="1904"/>
      <c r="BI2227" s="1903"/>
      <c r="BJ2227" s="1904"/>
      <c r="BK2227" s="1313"/>
      <c r="BL2227" s="1904"/>
      <c r="BM2227" s="1904"/>
      <c r="BN2227" s="1904"/>
      <c r="BO2227" s="1313"/>
      <c r="BP2227" s="1316">
        <f t="shared" si="811"/>
        <v>0</v>
      </c>
      <c r="BQ2227" s="1305"/>
    </row>
    <row r="2228" spans="1:69" ht="15" x14ac:dyDescent="0.25">
      <c r="A2228" s="1305"/>
      <c r="B2228" s="2050"/>
      <c r="C2228" s="1928"/>
      <c r="D2228" s="1313"/>
      <c r="E2228" s="1313"/>
      <c r="F2228" s="1931"/>
      <c r="G2228" s="1313"/>
      <c r="H2228" s="1345"/>
      <c r="I2228" s="1313"/>
      <c r="J2228" s="1345"/>
      <c r="K2228" s="1313"/>
      <c r="L2228" s="2773"/>
      <c r="M2228" s="1313"/>
      <c r="N2228" s="1345"/>
      <c r="O2228" s="1313"/>
      <c r="P2228" s="1313"/>
      <c r="Q2228" s="1307"/>
      <c r="R2228" s="1313"/>
      <c r="S2228" s="1313"/>
      <c r="T2228" s="1313"/>
      <c r="U2228" s="1313"/>
      <c r="V2228" s="2466"/>
      <c r="W2228" s="1904"/>
      <c r="X2228" s="2336"/>
      <c r="Y2228" s="1904"/>
      <c r="Z2228" s="2394"/>
      <c r="AA2228" s="1904"/>
      <c r="AB2228" s="1903"/>
      <c r="AC2228" s="1904"/>
      <c r="AD2228" s="1904"/>
      <c r="AE2228" s="1904"/>
      <c r="AF2228" s="1313"/>
      <c r="AG2228" s="1313"/>
      <c r="AH2228" s="1305"/>
      <c r="AI2228" s="1313"/>
      <c r="AJ2228" s="1313"/>
      <c r="AK2228" s="1313"/>
      <c r="AL2228" s="1313"/>
      <c r="AM2228" s="1313"/>
      <c r="AN2228" s="1905"/>
      <c r="AO2228" s="1345"/>
      <c r="AP2228" s="1313"/>
      <c r="AQ2228" s="1345"/>
      <c r="AR2228" s="1313"/>
      <c r="AS2228" s="1345"/>
      <c r="AT2228" s="1313"/>
      <c r="AU2228" s="1345"/>
      <c r="AV2228" s="1313"/>
      <c r="AW2228" s="1313"/>
      <c r="AX2228" s="1313"/>
      <c r="AY2228" s="1305"/>
      <c r="AZ2228" s="1313"/>
      <c r="BA2228" s="1313"/>
      <c r="BB2228" s="1313"/>
      <c r="BC2228" s="1313"/>
      <c r="BD2228" s="1313"/>
      <c r="BE2228" s="1903"/>
      <c r="BF2228" s="1904"/>
      <c r="BG2228" s="1903"/>
      <c r="BH2228" s="1904"/>
      <c r="BI2228" s="1903"/>
      <c r="BJ2228" s="1904"/>
      <c r="BK2228" s="1313"/>
      <c r="BL2228" s="1904"/>
      <c r="BM2228" s="1904"/>
      <c r="BN2228" s="1904"/>
      <c r="BO2228" s="1313"/>
      <c r="BP2228" s="1316">
        <f t="shared" si="811"/>
        <v>0</v>
      </c>
      <c r="BQ2228" s="1305"/>
    </row>
    <row r="2229" spans="1:69" ht="15" x14ac:dyDescent="0.25">
      <c r="A2229" s="1305"/>
      <c r="B2229" s="2050"/>
      <c r="C2229" s="1928"/>
      <c r="D2229" s="1313"/>
      <c r="E2229" s="1313"/>
      <c r="F2229" s="1931"/>
      <c r="G2229" s="1313"/>
      <c r="H2229" s="1345"/>
      <c r="I2229" s="1313"/>
      <c r="J2229" s="1345"/>
      <c r="K2229" s="1313"/>
      <c r="L2229" s="2773"/>
      <c r="M2229" s="1313"/>
      <c r="N2229" s="1345"/>
      <c r="O2229" s="1313"/>
      <c r="P2229" s="1313"/>
      <c r="Q2229" s="1307"/>
      <c r="R2229" s="1313"/>
      <c r="S2229" s="1313"/>
      <c r="T2229" s="1313"/>
      <c r="U2229" s="1313"/>
      <c r="V2229" s="2466"/>
      <c r="W2229" s="1904"/>
      <c r="X2229" s="2336"/>
      <c r="Y2229" s="1904"/>
      <c r="Z2229" s="2394"/>
      <c r="AA2229" s="1904"/>
      <c r="AB2229" s="1903"/>
      <c r="AC2229" s="1904"/>
      <c r="AD2229" s="1904"/>
      <c r="AE2229" s="1904"/>
      <c r="AF2229" s="1313"/>
      <c r="AG2229" s="1313"/>
      <c r="AH2229" s="1305"/>
      <c r="AI2229" s="1313"/>
      <c r="AJ2229" s="1313"/>
      <c r="AK2229" s="1313"/>
      <c r="AL2229" s="1313"/>
      <c r="AM2229" s="1313"/>
      <c r="AN2229" s="1905"/>
      <c r="AO2229" s="1345"/>
      <c r="AP2229" s="1313"/>
      <c r="AQ2229" s="1345"/>
      <c r="AR2229" s="1313"/>
      <c r="AS2229" s="1345"/>
      <c r="AT2229" s="1313"/>
      <c r="AU2229" s="1345"/>
      <c r="AV2229" s="1313"/>
      <c r="AW2229" s="1313"/>
      <c r="AX2229" s="1313"/>
      <c r="AY2229" s="1305"/>
      <c r="AZ2229" s="1313"/>
      <c r="BA2229" s="1313"/>
      <c r="BB2229" s="1313"/>
      <c r="BC2229" s="1313"/>
      <c r="BD2229" s="1313"/>
      <c r="BE2229" s="1903"/>
      <c r="BF2229" s="1904"/>
      <c r="BG2229" s="1903"/>
      <c r="BH2229" s="1904"/>
      <c r="BI2229" s="1903"/>
      <c r="BJ2229" s="1904"/>
      <c r="BK2229" s="1313"/>
      <c r="BL2229" s="1904"/>
      <c r="BM2229" s="1904"/>
      <c r="BN2229" s="1904"/>
      <c r="BO2229" s="1313"/>
      <c r="BP2229" s="1316">
        <f t="shared" si="811"/>
        <v>0</v>
      </c>
      <c r="BQ2229" s="1305"/>
    </row>
    <row r="2230" spans="1:69" ht="15" x14ac:dyDescent="0.25">
      <c r="A2230" s="1305"/>
      <c r="B2230" s="2050"/>
      <c r="C2230" s="1928"/>
      <c r="D2230" s="1313"/>
      <c r="E2230" s="1313"/>
      <c r="F2230" s="1931"/>
      <c r="G2230" s="1313"/>
      <c r="H2230" s="1345"/>
      <c r="I2230" s="1313"/>
      <c r="J2230" s="1345"/>
      <c r="K2230" s="1313"/>
      <c r="L2230" s="2773"/>
      <c r="M2230" s="1313"/>
      <c r="N2230" s="1345"/>
      <c r="O2230" s="1313"/>
      <c r="P2230" s="1313"/>
      <c r="Q2230" s="1307"/>
      <c r="R2230" s="1313"/>
      <c r="S2230" s="1313"/>
      <c r="T2230" s="1313"/>
      <c r="U2230" s="1313"/>
      <c r="V2230" s="2466"/>
      <c r="W2230" s="1904"/>
      <c r="X2230" s="2336"/>
      <c r="Y2230" s="1904"/>
      <c r="Z2230" s="2394"/>
      <c r="AA2230" s="1904"/>
      <c r="AB2230" s="1903"/>
      <c r="AC2230" s="1904"/>
      <c r="AD2230" s="1904"/>
      <c r="AE2230" s="1904"/>
      <c r="AF2230" s="1313"/>
      <c r="AG2230" s="1313"/>
      <c r="AH2230" s="1305"/>
      <c r="AI2230" s="1313"/>
      <c r="AJ2230" s="1313"/>
      <c r="AK2230" s="1313"/>
      <c r="AL2230" s="1313"/>
      <c r="AM2230" s="1313"/>
      <c r="AN2230" s="1905"/>
      <c r="AO2230" s="1345"/>
      <c r="AP2230" s="1313"/>
      <c r="AQ2230" s="1345"/>
      <c r="AR2230" s="1313"/>
      <c r="AS2230" s="1345"/>
      <c r="AT2230" s="1313"/>
      <c r="AU2230" s="1345"/>
      <c r="AV2230" s="1313"/>
      <c r="AW2230" s="1313"/>
      <c r="AX2230" s="1313"/>
      <c r="AY2230" s="1305"/>
      <c r="AZ2230" s="1313"/>
      <c r="BA2230" s="1313"/>
      <c r="BB2230" s="1313"/>
      <c r="BC2230" s="1313"/>
      <c r="BD2230" s="1313"/>
      <c r="BE2230" s="1903"/>
      <c r="BF2230" s="1904"/>
      <c r="BG2230" s="1903"/>
      <c r="BH2230" s="1904"/>
      <c r="BI2230" s="1903"/>
      <c r="BJ2230" s="1904"/>
      <c r="BK2230" s="1313"/>
      <c r="BL2230" s="1904"/>
      <c r="BM2230" s="1904"/>
      <c r="BN2230" s="1904"/>
      <c r="BO2230" s="1313"/>
      <c r="BP2230" s="1316">
        <f t="shared" si="811"/>
        <v>0</v>
      </c>
      <c r="BQ2230" s="1305"/>
    </row>
    <row r="2231" spans="1:69" ht="15" x14ac:dyDescent="0.25">
      <c r="A2231" s="1305"/>
      <c r="B2231" s="2050"/>
      <c r="C2231" s="1928"/>
      <c r="D2231" s="1313"/>
      <c r="E2231" s="1313"/>
      <c r="F2231" s="1931"/>
      <c r="G2231" s="1313"/>
      <c r="H2231" s="1345"/>
      <c r="I2231" s="1313"/>
      <c r="J2231" s="1345"/>
      <c r="K2231" s="1313"/>
      <c r="L2231" s="2773"/>
      <c r="M2231" s="1313"/>
      <c r="N2231" s="1345"/>
      <c r="O2231" s="1313"/>
      <c r="P2231" s="1313"/>
      <c r="Q2231" s="1307"/>
      <c r="R2231" s="1313"/>
      <c r="S2231" s="1313"/>
      <c r="T2231" s="1313"/>
      <c r="U2231" s="1313"/>
      <c r="V2231" s="2466"/>
      <c r="W2231" s="1904"/>
      <c r="X2231" s="2336"/>
      <c r="Y2231" s="1904"/>
      <c r="Z2231" s="2394"/>
      <c r="AA2231" s="1904"/>
      <c r="AB2231" s="1903"/>
      <c r="AC2231" s="1904"/>
      <c r="AD2231" s="1904"/>
      <c r="AE2231" s="1904"/>
      <c r="AF2231" s="1313"/>
      <c r="AG2231" s="1313"/>
      <c r="AH2231" s="1305"/>
      <c r="AI2231" s="1313"/>
      <c r="AJ2231" s="1313"/>
      <c r="AK2231" s="1313"/>
      <c r="AL2231" s="1313"/>
      <c r="AM2231" s="1313"/>
      <c r="AN2231" s="1905"/>
      <c r="AO2231" s="1345"/>
      <c r="AP2231" s="1313"/>
      <c r="AQ2231" s="1345"/>
      <c r="AR2231" s="1313"/>
      <c r="AS2231" s="1345"/>
      <c r="AT2231" s="1313"/>
      <c r="AU2231" s="1345"/>
      <c r="AV2231" s="1313"/>
      <c r="AW2231" s="1313"/>
      <c r="AX2231" s="1313"/>
      <c r="AY2231" s="1305"/>
      <c r="AZ2231" s="1313"/>
      <c r="BA2231" s="1313"/>
      <c r="BB2231" s="1313"/>
      <c r="BC2231" s="1313"/>
      <c r="BD2231" s="1313"/>
      <c r="BE2231" s="1903"/>
      <c r="BF2231" s="1904"/>
      <c r="BG2231" s="1903"/>
      <c r="BH2231" s="1904"/>
      <c r="BI2231" s="1903"/>
      <c r="BJ2231" s="1904"/>
      <c r="BK2231" s="1313"/>
      <c r="BL2231" s="1904"/>
      <c r="BM2231" s="1904"/>
      <c r="BN2231" s="1904"/>
      <c r="BO2231" s="1313"/>
      <c r="BP2231" s="1316">
        <f t="shared" si="811"/>
        <v>0</v>
      </c>
      <c r="BQ2231" s="1305"/>
    </row>
    <row r="2232" spans="1:69" ht="15" x14ac:dyDescent="0.25">
      <c r="A2232" s="1305"/>
      <c r="B2232" s="2050"/>
      <c r="C2232" s="1928"/>
      <c r="D2232" s="1313"/>
      <c r="E2232" s="1313"/>
      <c r="F2232" s="1931"/>
      <c r="G2232" s="1313"/>
      <c r="H2232" s="1345"/>
      <c r="I2232" s="1313"/>
      <c r="J2232" s="1345"/>
      <c r="K2232" s="1313"/>
      <c r="L2232" s="2773"/>
      <c r="M2232" s="1313"/>
      <c r="N2232" s="1345"/>
      <c r="O2232" s="1313"/>
      <c r="P2232" s="1313"/>
      <c r="Q2232" s="1307"/>
      <c r="R2232" s="1313"/>
      <c r="S2232" s="1313"/>
      <c r="T2232" s="1313"/>
      <c r="U2232" s="1313"/>
      <c r="V2232" s="2466"/>
      <c r="W2232" s="1904"/>
      <c r="X2232" s="2336"/>
      <c r="Y2232" s="1904"/>
      <c r="Z2232" s="2394"/>
      <c r="AA2232" s="1904"/>
      <c r="AB2232" s="1903"/>
      <c r="AC2232" s="1904"/>
      <c r="AD2232" s="1904"/>
      <c r="AE2232" s="1904"/>
      <c r="AF2232" s="1313"/>
      <c r="AG2232" s="1313"/>
      <c r="AH2232" s="1305"/>
      <c r="AI2232" s="1313"/>
      <c r="AJ2232" s="1313"/>
      <c r="AK2232" s="1313"/>
      <c r="AL2232" s="1313"/>
      <c r="AM2232" s="1313"/>
      <c r="AN2232" s="1905"/>
      <c r="AO2232" s="1345"/>
      <c r="AP2232" s="1313"/>
      <c r="AQ2232" s="1345"/>
      <c r="AR2232" s="1313"/>
      <c r="AS2232" s="1345"/>
      <c r="AT2232" s="1313"/>
      <c r="AU2232" s="1345"/>
      <c r="AV2232" s="1313"/>
      <c r="AW2232" s="1313"/>
      <c r="AX2232" s="1313"/>
      <c r="AY2232" s="1305"/>
      <c r="AZ2232" s="1313"/>
      <c r="BA2232" s="1313"/>
      <c r="BB2232" s="1313"/>
      <c r="BC2232" s="1313"/>
      <c r="BD2232" s="1313"/>
      <c r="BE2232" s="1903"/>
      <c r="BF2232" s="1904"/>
      <c r="BG2232" s="1903"/>
      <c r="BH2232" s="1904"/>
      <c r="BI2232" s="1903"/>
      <c r="BJ2232" s="1904"/>
      <c r="BK2232" s="1313"/>
      <c r="BL2232" s="1904"/>
      <c r="BM2232" s="1904"/>
      <c r="BN2232" s="1904"/>
      <c r="BO2232" s="1313"/>
      <c r="BP2232" s="1316">
        <f t="shared" si="811"/>
        <v>0</v>
      </c>
      <c r="BQ2232" s="1305"/>
    </row>
    <row r="2233" spans="1:69" ht="15" x14ac:dyDescent="0.25">
      <c r="A2233" s="1305"/>
      <c r="B2233" s="2050"/>
      <c r="C2233" s="1928"/>
      <c r="D2233" s="1313"/>
      <c r="E2233" s="1313"/>
      <c r="F2233" s="1931"/>
      <c r="G2233" s="1313"/>
      <c r="H2233" s="1345"/>
      <c r="I2233" s="1313"/>
      <c r="J2233" s="1345"/>
      <c r="K2233" s="1313"/>
      <c r="L2233" s="2773"/>
      <c r="M2233" s="1313"/>
      <c r="N2233" s="1345"/>
      <c r="O2233" s="1313"/>
      <c r="P2233" s="1313"/>
      <c r="Q2233" s="1307"/>
      <c r="R2233" s="1313"/>
      <c r="S2233" s="1313"/>
      <c r="T2233" s="1313"/>
      <c r="U2233" s="1313"/>
      <c r="V2233" s="2466"/>
      <c r="W2233" s="1904"/>
      <c r="X2233" s="2336"/>
      <c r="Y2233" s="1904"/>
      <c r="Z2233" s="2394"/>
      <c r="AA2233" s="1904"/>
      <c r="AB2233" s="1903"/>
      <c r="AC2233" s="1904"/>
      <c r="AD2233" s="1904"/>
      <c r="AE2233" s="1904"/>
      <c r="AF2233" s="1313"/>
      <c r="AG2233" s="1313"/>
      <c r="AH2233" s="1305"/>
      <c r="AI2233" s="1313"/>
      <c r="AJ2233" s="1313"/>
      <c r="AK2233" s="1313"/>
      <c r="AL2233" s="1313"/>
      <c r="AM2233" s="1313"/>
      <c r="AN2233" s="1905"/>
      <c r="AO2233" s="1345"/>
      <c r="AP2233" s="1313"/>
      <c r="AQ2233" s="1345"/>
      <c r="AR2233" s="1313"/>
      <c r="AS2233" s="1345"/>
      <c r="AT2233" s="1313"/>
      <c r="AU2233" s="1345"/>
      <c r="AV2233" s="1313"/>
      <c r="AW2233" s="1313"/>
      <c r="AX2233" s="1313"/>
      <c r="AY2233" s="1305"/>
      <c r="AZ2233" s="1313"/>
      <c r="BA2233" s="1313"/>
      <c r="BB2233" s="1313"/>
      <c r="BC2233" s="1313"/>
      <c r="BD2233" s="1313"/>
      <c r="BE2233" s="1903"/>
      <c r="BF2233" s="1904"/>
      <c r="BG2233" s="1903"/>
      <c r="BH2233" s="1904"/>
      <c r="BI2233" s="1903"/>
      <c r="BJ2233" s="1904"/>
      <c r="BK2233" s="1313"/>
      <c r="BL2233" s="1904"/>
      <c r="BM2233" s="1904"/>
      <c r="BN2233" s="1904"/>
      <c r="BO2233" s="1313"/>
      <c r="BP2233" s="1316">
        <f t="shared" si="811"/>
        <v>0</v>
      </c>
      <c r="BQ2233" s="1305"/>
    </row>
    <row r="2234" spans="1:69" ht="15" x14ac:dyDescent="0.25">
      <c r="A2234" s="1305"/>
      <c r="B2234" s="2050"/>
      <c r="C2234" s="1928"/>
      <c r="D2234" s="1313"/>
      <c r="E2234" s="1313"/>
      <c r="F2234" s="1931"/>
      <c r="G2234" s="1313"/>
      <c r="H2234" s="1345"/>
      <c r="I2234" s="1313"/>
      <c r="J2234" s="1345"/>
      <c r="K2234" s="1313"/>
      <c r="L2234" s="2773"/>
      <c r="M2234" s="1313"/>
      <c r="N2234" s="1345"/>
      <c r="O2234" s="1313"/>
      <c r="P2234" s="1313"/>
      <c r="Q2234" s="1307"/>
      <c r="R2234" s="1313"/>
      <c r="S2234" s="1313"/>
      <c r="T2234" s="1313"/>
      <c r="U2234" s="1313"/>
      <c r="V2234" s="2466"/>
      <c r="W2234" s="1904"/>
      <c r="X2234" s="2336"/>
      <c r="Y2234" s="1904"/>
      <c r="Z2234" s="2394"/>
      <c r="AA2234" s="1904"/>
      <c r="AB2234" s="1903"/>
      <c r="AC2234" s="1904"/>
      <c r="AD2234" s="1904"/>
      <c r="AE2234" s="1904"/>
      <c r="AF2234" s="1313"/>
      <c r="AG2234" s="1313"/>
      <c r="AH2234" s="1305"/>
      <c r="AI2234" s="1313"/>
      <c r="AJ2234" s="1313"/>
      <c r="AK2234" s="1313"/>
      <c r="AL2234" s="1313"/>
      <c r="AM2234" s="1313"/>
      <c r="AN2234" s="1905"/>
      <c r="AO2234" s="1345"/>
      <c r="AP2234" s="1313"/>
      <c r="AQ2234" s="1345"/>
      <c r="AR2234" s="1313"/>
      <c r="AS2234" s="1345"/>
      <c r="AT2234" s="1313"/>
      <c r="AU2234" s="1345"/>
      <c r="AV2234" s="1313"/>
      <c r="AW2234" s="1313"/>
      <c r="AX2234" s="1313"/>
      <c r="AY2234" s="1305"/>
      <c r="AZ2234" s="1313"/>
      <c r="BA2234" s="1313"/>
      <c r="BB2234" s="1313"/>
      <c r="BC2234" s="1313"/>
      <c r="BD2234" s="1313"/>
      <c r="BE2234" s="1903"/>
      <c r="BF2234" s="1904"/>
      <c r="BG2234" s="1903"/>
      <c r="BH2234" s="1904"/>
      <c r="BI2234" s="1903"/>
      <c r="BJ2234" s="1904"/>
      <c r="BK2234" s="1313"/>
      <c r="BL2234" s="1904"/>
      <c r="BM2234" s="1904"/>
      <c r="BN2234" s="1904"/>
      <c r="BO2234" s="1313"/>
      <c r="BP2234" s="1316">
        <f t="shared" si="811"/>
        <v>0</v>
      </c>
      <c r="BQ2234" s="1305"/>
    </row>
    <row r="2235" spans="1:69" ht="15" x14ac:dyDescent="0.25">
      <c r="A2235" s="1305"/>
      <c r="B2235" s="2050"/>
      <c r="C2235" s="1928"/>
      <c r="D2235" s="1313"/>
      <c r="E2235" s="1313"/>
      <c r="F2235" s="1931"/>
      <c r="G2235" s="1313"/>
      <c r="H2235" s="1345"/>
      <c r="I2235" s="1313"/>
      <c r="J2235" s="1345"/>
      <c r="K2235" s="1313"/>
      <c r="L2235" s="2773"/>
      <c r="M2235" s="1313"/>
      <c r="N2235" s="1345"/>
      <c r="O2235" s="1313"/>
      <c r="P2235" s="1313"/>
      <c r="Q2235" s="1307"/>
      <c r="R2235" s="1313"/>
      <c r="S2235" s="1313"/>
      <c r="T2235" s="1313"/>
      <c r="U2235" s="1313"/>
      <c r="V2235" s="2466"/>
      <c r="W2235" s="1904"/>
      <c r="X2235" s="2336"/>
      <c r="Y2235" s="1904"/>
      <c r="Z2235" s="2394"/>
      <c r="AA2235" s="1904"/>
      <c r="AB2235" s="1903"/>
      <c r="AC2235" s="1904"/>
      <c r="AD2235" s="1904"/>
      <c r="AE2235" s="1904"/>
      <c r="AF2235" s="1313"/>
      <c r="AG2235" s="1313"/>
      <c r="AH2235" s="1305"/>
      <c r="AI2235" s="1313"/>
      <c r="AJ2235" s="1313"/>
      <c r="AK2235" s="1313"/>
      <c r="AL2235" s="1313"/>
      <c r="AM2235" s="1313"/>
      <c r="AN2235" s="1905"/>
      <c r="AO2235" s="1345"/>
      <c r="AP2235" s="1313"/>
      <c r="AQ2235" s="1345"/>
      <c r="AR2235" s="1313"/>
      <c r="AS2235" s="1345"/>
      <c r="AT2235" s="1313"/>
      <c r="AU2235" s="1345"/>
      <c r="AV2235" s="1313"/>
      <c r="AW2235" s="1313"/>
      <c r="AX2235" s="1313"/>
      <c r="AY2235" s="1305"/>
      <c r="AZ2235" s="1313"/>
      <c r="BA2235" s="1313"/>
      <c r="BB2235" s="1313"/>
      <c r="BC2235" s="1313"/>
      <c r="BD2235" s="1313"/>
      <c r="BE2235" s="1903"/>
      <c r="BF2235" s="1904"/>
      <c r="BG2235" s="1903"/>
      <c r="BH2235" s="1904"/>
      <c r="BI2235" s="1903"/>
      <c r="BJ2235" s="1904"/>
      <c r="BK2235" s="1313"/>
      <c r="BL2235" s="1904"/>
      <c r="BM2235" s="1904"/>
      <c r="BN2235" s="1904"/>
      <c r="BO2235" s="1313"/>
      <c r="BP2235" s="1316">
        <f t="shared" si="811"/>
        <v>0</v>
      </c>
      <c r="BQ2235" s="1305"/>
    </row>
    <row r="2236" spans="1:69" ht="15" x14ac:dyDescent="0.25">
      <c r="A2236" s="1305"/>
      <c r="B2236" s="2050"/>
      <c r="C2236" s="1928"/>
      <c r="D2236" s="1313"/>
      <c r="E2236" s="1313"/>
      <c r="F2236" s="1931"/>
      <c r="G2236" s="1313"/>
      <c r="H2236" s="1345"/>
      <c r="I2236" s="1313"/>
      <c r="J2236" s="1345"/>
      <c r="K2236" s="1313"/>
      <c r="L2236" s="2773"/>
      <c r="M2236" s="1313"/>
      <c r="N2236" s="1345"/>
      <c r="O2236" s="1313"/>
      <c r="P2236" s="1313"/>
      <c r="Q2236" s="1307"/>
      <c r="R2236" s="1313"/>
      <c r="S2236" s="1313"/>
      <c r="T2236" s="1313"/>
      <c r="U2236" s="1313"/>
      <c r="V2236" s="2466"/>
      <c r="W2236" s="1904"/>
      <c r="X2236" s="2336"/>
      <c r="Y2236" s="1904"/>
      <c r="Z2236" s="2394"/>
      <c r="AA2236" s="1904"/>
      <c r="AB2236" s="1903"/>
      <c r="AC2236" s="1904"/>
      <c r="AD2236" s="1904"/>
      <c r="AE2236" s="1904"/>
      <c r="AF2236" s="1313"/>
      <c r="AG2236" s="1313"/>
      <c r="AH2236" s="1305"/>
      <c r="AI2236" s="1313"/>
      <c r="AJ2236" s="1313"/>
      <c r="AK2236" s="1313"/>
      <c r="AL2236" s="1313"/>
      <c r="AM2236" s="1313"/>
      <c r="AN2236" s="1905"/>
      <c r="AO2236" s="1345"/>
      <c r="AP2236" s="1313"/>
      <c r="AQ2236" s="1345"/>
      <c r="AR2236" s="1313"/>
      <c r="AS2236" s="1345"/>
      <c r="AT2236" s="1313"/>
      <c r="AU2236" s="1345"/>
      <c r="AV2236" s="1313"/>
      <c r="AW2236" s="1313"/>
      <c r="AX2236" s="1313"/>
      <c r="AY2236" s="1305"/>
      <c r="AZ2236" s="1313"/>
      <c r="BA2236" s="1313"/>
      <c r="BB2236" s="1313"/>
      <c r="BC2236" s="1313"/>
      <c r="BD2236" s="1313"/>
      <c r="BE2236" s="1903"/>
      <c r="BF2236" s="1904"/>
      <c r="BG2236" s="1903"/>
      <c r="BH2236" s="1904"/>
      <c r="BI2236" s="1903"/>
      <c r="BJ2236" s="1904"/>
      <c r="BK2236" s="1313"/>
      <c r="BL2236" s="1904"/>
      <c r="BM2236" s="1904"/>
      <c r="BN2236" s="1904"/>
      <c r="BO2236" s="1313"/>
      <c r="BP2236" s="1316">
        <f t="shared" si="811"/>
        <v>0</v>
      </c>
      <c r="BQ2236" s="1305"/>
    </row>
    <row r="2237" spans="1:69" ht="15" x14ac:dyDescent="0.25">
      <c r="A2237" s="1305"/>
      <c r="B2237" s="2050"/>
      <c r="C2237" s="1928"/>
      <c r="D2237" s="1313"/>
      <c r="E2237" s="1313"/>
      <c r="F2237" s="1931"/>
      <c r="G2237" s="1313"/>
      <c r="H2237" s="1345"/>
      <c r="I2237" s="1313"/>
      <c r="J2237" s="1345"/>
      <c r="K2237" s="1313"/>
      <c r="L2237" s="2773"/>
      <c r="M2237" s="1313"/>
      <c r="N2237" s="1345"/>
      <c r="O2237" s="1313"/>
      <c r="P2237" s="1313"/>
      <c r="Q2237" s="1307"/>
      <c r="R2237" s="1313"/>
      <c r="S2237" s="1313"/>
      <c r="T2237" s="1313"/>
      <c r="U2237" s="1313"/>
      <c r="V2237" s="2466"/>
      <c r="W2237" s="1904"/>
      <c r="X2237" s="2336"/>
      <c r="Y2237" s="1904"/>
      <c r="Z2237" s="2394"/>
      <c r="AA2237" s="1904"/>
      <c r="AB2237" s="1903"/>
      <c r="AC2237" s="1904"/>
      <c r="AD2237" s="1904"/>
      <c r="AE2237" s="1904"/>
      <c r="AF2237" s="1313"/>
      <c r="AG2237" s="1313"/>
      <c r="AH2237" s="1305"/>
      <c r="AI2237" s="1313"/>
      <c r="AJ2237" s="1313"/>
      <c r="AK2237" s="1313"/>
      <c r="AL2237" s="1313"/>
      <c r="AM2237" s="1313"/>
      <c r="AN2237" s="1905"/>
      <c r="AO2237" s="1345"/>
      <c r="AP2237" s="1313"/>
      <c r="AQ2237" s="1345"/>
      <c r="AR2237" s="1313"/>
      <c r="AS2237" s="1345"/>
      <c r="AT2237" s="1313"/>
      <c r="AU2237" s="1345"/>
      <c r="AV2237" s="1313"/>
      <c r="AW2237" s="1313"/>
      <c r="AX2237" s="1313"/>
      <c r="AY2237" s="1305"/>
      <c r="AZ2237" s="1313"/>
      <c r="BA2237" s="1313"/>
      <c r="BB2237" s="1313"/>
      <c r="BC2237" s="1313"/>
      <c r="BD2237" s="1313"/>
      <c r="BE2237" s="1903"/>
      <c r="BF2237" s="1904"/>
      <c r="BG2237" s="1903"/>
      <c r="BH2237" s="1904"/>
      <c r="BI2237" s="1903"/>
      <c r="BJ2237" s="1904"/>
      <c r="BK2237" s="1313"/>
      <c r="BL2237" s="1904"/>
      <c r="BM2237" s="1904"/>
      <c r="BN2237" s="1904"/>
      <c r="BO2237" s="1313"/>
      <c r="BP2237" s="1316">
        <f t="shared" si="811"/>
        <v>0</v>
      </c>
      <c r="BQ2237" s="1305"/>
    </row>
    <row r="2238" spans="1:69" ht="15" x14ac:dyDescent="0.25">
      <c r="A2238" s="1305"/>
      <c r="B2238" s="2050"/>
      <c r="C2238" s="1928"/>
      <c r="D2238" s="1313"/>
      <c r="E2238" s="1313"/>
      <c r="F2238" s="1931"/>
      <c r="G2238" s="1313"/>
      <c r="H2238" s="1345"/>
      <c r="I2238" s="1313"/>
      <c r="J2238" s="1345"/>
      <c r="K2238" s="1313"/>
      <c r="L2238" s="2773"/>
      <c r="M2238" s="1313"/>
      <c r="N2238" s="1345"/>
      <c r="O2238" s="1313"/>
      <c r="P2238" s="1313"/>
      <c r="Q2238" s="1307"/>
      <c r="R2238" s="1313"/>
      <c r="S2238" s="1313"/>
      <c r="T2238" s="1313"/>
      <c r="U2238" s="1313"/>
      <c r="V2238" s="2466"/>
      <c r="W2238" s="1904"/>
      <c r="X2238" s="2336"/>
      <c r="Y2238" s="1904"/>
      <c r="Z2238" s="2394"/>
      <c r="AA2238" s="1904"/>
      <c r="AB2238" s="1903"/>
      <c r="AC2238" s="1904"/>
      <c r="AD2238" s="1904"/>
      <c r="AE2238" s="1904"/>
      <c r="AF2238" s="1313"/>
      <c r="AG2238" s="1313"/>
      <c r="AH2238" s="1305"/>
      <c r="AI2238" s="1313"/>
      <c r="AJ2238" s="1313"/>
      <c r="AK2238" s="1313"/>
      <c r="AL2238" s="1313"/>
      <c r="AM2238" s="1313"/>
      <c r="AN2238" s="1905"/>
      <c r="AO2238" s="1345"/>
      <c r="AP2238" s="1313"/>
      <c r="AQ2238" s="1345"/>
      <c r="AR2238" s="1313"/>
      <c r="AS2238" s="1345"/>
      <c r="AT2238" s="1313"/>
      <c r="AU2238" s="1345"/>
      <c r="AV2238" s="1313"/>
      <c r="AW2238" s="1313"/>
      <c r="AX2238" s="1313"/>
      <c r="AY2238" s="1305"/>
      <c r="AZ2238" s="1313"/>
      <c r="BA2238" s="1313"/>
      <c r="BB2238" s="1313"/>
      <c r="BC2238" s="1313"/>
      <c r="BD2238" s="1313"/>
      <c r="BE2238" s="1903"/>
      <c r="BF2238" s="1904"/>
      <c r="BG2238" s="1903"/>
      <c r="BH2238" s="1904"/>
      <c r="BI2238" s="1903"/>
      <c r="BJ2238" s="1904"/>
      <c r="BK2238" s="1313"/>
      <c r="BL2238" s="1904"/>
      <c r="BM2238" s="1904"/>
      <c r="BN2238" s="1904"/>
      <c r="BO2238" s="1313"/>
      <c r="BP2238" s="1316">
        <f t="shared" si="811"/>
        <v>0</v>
      </c>
      <c r="BQ2238" s="1305"/>
    </row>
    <row r="2239" spans="1:69" ht="15" x14ac:dyDescent="0.25">
      <c r="A2239" s="1305"/>
      <c r="B2239" s="2050"/>
      <c r="C2239" s="1928"/>
      <c r="D2239" s="1313"/>
      <c r="E2239" s="1313"/>
      <c r="F2239" s="1931"/>
      <c r="G2239" s="1313"/>
      <c r="H2239" s="1345"/>
      <c r="I2239" s="1313"/>
      <c r="J2239" s="1345"/>
      <c r="K2239" s="1313"/>
      <c r="L2239" s="2773"/>
      <c r="M2239" s="1313"/>
      <c r="N2239" s="1345"/>
      <c r="O2239" s="1313"/>
      <c r="P2239" s="1313"/>
      <c r="Q2239" s="1307"/>
      <c r="R2239" s="1313"/>
      <c r="S2239" s="1313"/>
      <c r="T2239" s="1313"/>
      <c r="U2239" s="1313"/>
      <c r="V2239" s="2466"/>
      <c r="W2239" s="1904"/>
      <c r="X2239" s="2336"/>
      <c r="Y2239" s="1904"/>
      <c r="Z2239" s="2394"/>
      <c r="AA2239" s="1904"/>
      <c r="AB2239" s="1903"/>
      <c r="AC2239" s="1904"/>
      <c r="AD2239" s="1904"/>
      <c r="AE2239" s="1904"/>
      <c r="AF2239" s="1313"/>
      <c r="AG2239" s="1313"/>
      <c r="AH2239" s="1305"/>
      <c r="AI2239" s="1313"/>
      <c r="AJ2239" s="1313"/>
      <c r="AK2239" s="1313"/>
      <c r="AL2239" s="1313"/>
      <c r="AM2239" s="1313"/>
      <c r="AN2239" s="1905"/>
      <c r="AO2239" s="1345"/>
      <c r="AP2239" s="1313"/>
      <c r="AQ2239" s="1345"/>
      <c r="AR2239" s="1313"/>
      <c r="AS2239" s="1345"/>
      <c r="AT2239" s="1313"/>
      <c r="AU2239" s="1345"/>
      <c r="AV2239" s="1313"/>
      <c r="AW2239" s="1313"/>
      <c r="AX2239" s="1313"/>
      <c r="AY2239" s="1305"/>
      <c r="AZ2239" s="1313"/>
      <c r="BA2239" s="1313"/>
      <c r="BB2239" s="1313"/>
      <c r="BC2239" s="1313"/>
      <c r="BD2239" s="1313"/>
      <c r="BE2239" s="1903"/>
      <c r="BF2239" s="1904"/>
      <c r="BG2239" s="1903"/>
      <c r="BH2239" s="1904"/>
      <c r="BI2239" s="1903"/>
      <c r="BJ2239" s="1904"/>
      <c r="BK2239" s="1313"/>
      <c r="BL2239" s="1904"/>
      <c r="BM2239" s="1904"/>
      <c r="BN2239" s="1904"/>
      <c r="BO2239" s="1313"/>
      <c r="BP2239" s="1316">
        <f t="shared" si="811"/>
        <v>0</v>
      </c>
      <c r="BQ2239" s="1305"/>
    </row>
    <row r="2240" spans="1:69" ht="15" x14ac:dyDescent="0.25">
      <c r="A2240" s="1305"/>
      <c r="B2240" s="2050"/>
      <c r="C2240" s="1928"/>
      <c r="D2240" s="1313"/>
      <c r="E2240" s="1313"/>
      <c r="F2240" s="1931"/>
      <c r="G2240" s="1313"/>
      <c r="H2240" s="1345"/>
      <c r="I2240" s="1313"/>
      <c r="J2240" s="1345"/>
      <c r="K2240" s="1313"/>
      <c r="L2240" s="2773"/>
      <c r="M2240" s="1313"/>
      <c r="N2240" s="1345"/>
      <c r="O2240" s="1313"/>
      <c r="P2240" s="1313"/>
      <c r="Q2240" s="1307"/>
      <c r="R2240" s="1313"/>
      <c r="S2240" s="1313"/>
      <c r="T2240" s="1313"/>
      <c r="U2240" s="1313"/>
      <c r="V2240" s="2466"/>
      <c r="W2240" s="1904"/>
      <c r="X2240" s="2336"/>
      <c r="Y2240" s="1904"/>
      <c r="Z2240" s="2394"/>
      <c r="AA2240" s="1904"/>
      <c r="AB2240" s="1903"/>
      <c r="AC2240" s="1904"/>
      <c r="AD2240" s="1904"/>
      <c r="AE2240" s="1904"/>
      <c r="AF2240" s="1313"/>
      <c r="AG2240" s="1313"/>
      <c r="AH2240" s="1305"/>
      <c r="AI2240" s="1313"/>
      <c r="AJ2240" s="1313"/>
      <c r="AK2240" s="1313"/>
      <c r="AL2240" s="1313"/>
      <c r="AM2240" s="1313"/>
      <c r="AN2240" s="1905"/>
      <c r="AO2240" s="1345"/>
      <c r="AP2240" s="1313"/>
      <c r="AQ2240" s="1345"/>
      <c r="AR2240" s="1313"/>
      <c r="AS2240" s="1345"/>
      <c r="AT2240" s="1313"/>
      <c r="AU2240" s="1345"/>
      <c r="AV2240" s="1313"/>
      <c r="AW2240" s="1313"/>
      <c r="AX2240" s="1313"/>
      <c r="AY2240" s="1305"/>
      <c r="AZ2240" s="1313"/>
      <c r="BA2240" s="1313"/>
      <c r="BB2240" s="1313"/>
      <c r="BC2240" s="1313"/>
      <c r="BD2240" s="1313"/>
      <c r="BE2240" s="1903"/>
      <c r="BF2240" s="1904"/>
      <c r="BG2240" s="1903"/>
      <c r="BH2240" s="1904"/>
      <c r="BI2240" s="1903"/>
      <c r="BJ2240" s="1904"/>
      <c r="BK2240" s="1313"/>
      <c r="BL2240" s="1904"/>
      <c r="BM2240" s="1904"/>
      <c r="BN2240" s="1904"/>
      <c r="BO2240" s="1313"/>
      <c r="BP2240" s="1316">
        <f t="shared" si="811"/>
        <v>0</v>
      </c>
      <c r="BQ2240" s="1305"/>
    </row>
    <row r="2241" spans="1:69" ht="15" x14ac:dyDescent="0.25">
      <c r="A2241" s="1305"/>
      <c r="B2241" s="2050"/>
      <c r="C2241" s="1928"/>
      <c r="D2241" s="1313"/>
      <c r="E2241" s="1313"/>
      <c r="F2241" s="1931"/>
      <c r="G2241" s="1313"/>
      <c r="H2241" s="1345"/>
      <c r="I2241" s="1313"/>
      <c r="J2241" s="1345"/>
      <c r="K2241" s="1313"/>
      <c r="L2241" s="2773"/>
      <c r="M2241" s="1313"/>
      <c r="N2241" s="1345"/>
      <c r="O2241" s="1313"/>
      <c r="P2241" s="1313"/>
      <c r="Q2241" s="1307"/>
      <c r="R2241" s="1313"/>
      <c r="S2241" s="1313"/>
      <c r="T2241" s="1313"/>
      <c r="U2241" s="1313"/>
      <c r="V2241" s="2466"/>
      <c r="W2241" s="1904"/>
      <c r="X2241" s="2336"/>
      <c r="Y2241" s="1904"/>
      <c r="Z2241" s="2394"/>
      <c r="AA2241" s="1904"/>
      <c r="AB2241" s="1903"/>
      <c r="AC2241" s="1904"/>
      <c r="AD2241" s="1904"/>
      <c r="AE2241" s="1904"/>
      <c r="AF2241" s="1313"/>
      <c r="AG2241" s="1313"/>
      <c r="AH2241" s="1305"/>
      <c r="AI2241" s="1313"/>
      <c r="AJ2241" s="1313"/>
      <c r="AK2241" s="1313"/>
      <c r="AL2241" s="1313"/>
      <c r="AM2241" s="1313"/>
      <c r="AN2241" s="1905"/>
      <c r="AO2241" s="1345"/>
      <c r="AP2241" s="1313"/>
      <c r="AQ2241" s="1345"/>
      <c r="AR2241" s="1313"/>
      <c r="AS2241" s="1345"/>
      <c r="AT2241" s="1313"/>
      <c r="AU2241" s="1345"/>
      <c r="AV2241" s="1313"/>
      <c r="AW2241" s="1313"/>
      <c r="AX2241" s="1313"/>
      <c r="AY2241" s="1305"/>
      <c r="AZ2241" s="1313"/>
      <c r="BA2241" s="1313"/>
      <c r="BB2241" s="1313"/>
      <c r="BC2241" s="1313"/>
      <c r="BD2241" s="1313"/>
      <c r="BE2241" s="1903"/>
      <c r="BF2241" s="1904"/>
      <c r="BG2241" s="1903"/>
      <c r="BH2241" s="1904"/>
      <c r="BI2241" s="1903"/>
      <c r="BJ2241" s="1904"/>
      <c r="BK2241" s="1313"/>
      <c r="BL2241" s="1904"/>
      <c r="BM2241" s="1904"/>
      <c r="BN2241" s="1904"/>
      <c r="BO2241" s="1313"/>
      <c r="BP2241" s="1316">
        <f t="shared" si="811"/>
        <v>0</v>
      </c>
      <c r="BQ2241" s="1305"/>
    </row>
    <row r="2242" spans="1:69" ht="15" x14ac:dyDescent="0.25">
      <c r="A2242" s="1305"/>
      <c r="B2242" s="2050"/>
      <c r="C2242" s="1928"/>
      <c r="D2242" s="1313"/>
      <c r="E2242" s="1313"/>
      <c r="F2242" s="1931"/>
      <c r="G2242" s="1313"/>
      <c r="H2242" s="1345"/>
      <c r="I2242" s="1313"/>
      <c r="J2242" s="1345"/>
      <c r="K2242" s="1313"/>
      <c r="L2242" s="2773"/>
      <c r="M2242" s="1313"/>
      <c r="N2242" s="1345"/>
      <c r="O2242" s="1313"/>
      <c r="P2242" s="1313"/>
      <c r="Q2242" s="1307"/>
      <c r="R2242" s="1313"/>
      <c r="S2242" s="1313"/>
      <c r="T2242" s="1313"/>
      <c r="U2242" s="1313"/>
      <c r="V2242" s="2466"/>
      <c r="W2242" s="1904"/>
      <c r="X2242" s="2336"/>
      <c r="Y2242" s="1904"/>
      <c r="Z2242" s="2394"/>
      <c r="AA2242" s="1904"/>
      <c r="AB2242" s="1903"/>
      <c r="AC2242" s="1904"/>
      <c r="AD2242" s="1904"/>
      <c r="AE2242" s="1904"/>
      <c r="AF2242" s="1313"/>
      <c r="AG2242" s="1313"/>
      <c r="AH2242" s="1305"/>
      <c r="AI2242" s="1313"/>
      <c r="AJ2242" s="1313"/>
      <c r="AK2242" s="1313"/>
      <c r="AL2242" s="1313"/>
      <c r="AM2242" s="1313"/>
      <c r="AN2242" s="1905"/>
      <c r="AO2242" s="1345"/>
      <c r="AP2242" s="1313"/>
      <c r="AQ2242" s="1345"/>
      <c r="AR2242" s="1313"/>
      <c r="AS2242" s="1345"/>
      <c r="AT2242" s="1313"/>
      <c r="AU2242" s="1345"/>
      <c r="AV2242" s="1313"/>
      <c r="AW2242" s="1313"/>
      <c r="AX2242" s="1313"/>
      <c r="AY2242" s="1305"/>
      <c r="AZ2242" s="1313"/>
      <c r="BA2242" s="1313"/>
      <c r="BB2242" s="1313"/>
      <c r="BC2242" s="1313"/>
      <c r="BD2242" s="1313"/>
      <c r="BE2242" s="1903"/>
      <c r="BF2242" s="1904"/>
      <c r="BG2242" s="1903"/>
      <c r="BH2242" s="1904"/>
      <c r="BI2242" s="1903"/>
      <c r="BJ2242" s="1904"/>
      <c r="BK2242" s="1313"/>
      <c r="BL2242" s="1904"/>
      <c r="BM2242" s="1904"/>
      <c r="BN2242" s="1904"/>
      <c r="BO2242" s="1313"/>
      <c r="BP2242" s="1316">
        <f t="shared" si="811"/>
        <v>0</v>
      </c>
      <c r="BQ2242" s="1305"/>
    </row>
    <row r="2243" spans="1:69" ht="15" x14ac:dyDescent="0.25">
      <c r="A2243" s="1305"/>
      <c r="B2243" s="2050"/>
      <c r="C2243" s="1928"/>
      <c r="D2243" s="1313"/>
      <c r="E2243" s="1313"/>
      <c r="F2243" s="1931"/>
      <c r="G2243" s="1313"/>
      <c r="H2243" s="1345"/>
      <c r="I2243" s="1313"/>
      <c r="J2243" s="1345"/>
      <c r="K2243" s="1313"/>
      <c r="L2243" s="2773"/>
      <c r="M2243" s="1313"/>
      <c r="N2243" s="1345"/>
      <c r="O2243" s="1313"/>
      <c r="P2243" s="1313"/>
      <c r="Q2243" s="1307"/>
      <c r="R2243" s="1313"/>
      <c r="S2243" s="1313"/>
      <c r="T2243" s="1313"/>
      <c r="U2243" s="1313"/>
      <c r="V2243" s="2466"/>
      <c r="W2243" s="1904"/>
      <c r="X2243" s="2336"/>
      <c r="Y2243" s="1904"/>
      <c r="Z2243" s="2394"/>
      <c r="AA2243" s="1904"/>
      <c r="AB2243" s="1903"/>
      <c r="AC2243" s="1904"/>
      <c r="AD2243" s="1904"/>
      <c r="AE2243" s="1904"/>
      <c r="AF2243" s="1313"/>
      <c r="AG2243" s="1313"/>
      <c r="AH2243" s="1305"/>
      <c r="AI2243" s="1313"/>
      <c r="AJ2243" s="1313"/>
      <c r="AK2243" s="1313"/>
      <c r="AL2243" s="1313"/>
      <c r="AM2243" s="1313"/>
      <c r="AN2243" s="1905"/>
      <c r="AO2243" s="1345"/>
      <c r="AP2243" s="1313"/>
      <c r="AQ2243" s="1345"/>
      <c r="AR2243" s="1313"/>
      <c r="AS2243" s="1345"/>
      <c r="AT2243" s="1313"/>
      <c r="AU2243" s="1345"/>
      <c r="AV2243" s="1313"/>
      <c r="AW2243" s="1313"/>
      <c r="AX2243" s="1313"/>
      <c r="AY2243" s="1305"/>
      <c r="AZ2243" s="1313"/>
      <c r="BA2243" s="1313"/>
      <c r="BB2243" s="1313"/>
      <c r="BC2243" s="1313"/>
      <c r="BD2243" s="1313"/>
      <c r="BE2243" s="1903"/>
      <c r="BF2243" s="1904"/>
      <c r="BG2243" s="1903"/>
      <c r="BH2243" s="1904"/>
      <c r="BI2243" s="1903"/>
      <c r="BJ2243" s="1904"/>
      <c r="BK2243" s="1313"/>
      <c r="BL2243" s="1904"/>
      <c r="BM2243" s="1904"/>
      <c r="BN2243" s="1904"/>
      <c r="BO2243" s="1313"/>
      <c r="BP2243" s="1316">
        <f t="shared" si="811"/>
        <v>0</v>
      </c>
      <c r="BQ2243" s="1305"/>
    </row>
    <row r="2244" spans="1:69" ht="15" x14ac:dyDescent="0.25">
      <c r="A2244" s="1305"/>
      <c r="B2244" s="2050"/>
      <c r="C2244" s="1928"/>
      <c r="D2244" s="1313"/>
      <c r="E2244" s="1313"/>
      <c r="F2244" s="1931"/>
      <c r="G2244" s="1313"/>
      <c r="H2244" s="1345"/>
      <c r="I2244" s="1313"/>
      <c r="J2244" s="1345"/>
      <c r="K2244" s="1313"/>
      <c r="L2244" s="2773"/>
      <c r="M2244" s="1313"/>
      <c r="N2244" s="1345"/>
      <c r="O2244" s="1313"/>
      <c r="P2244" s="1313"/>
      <c r="Q2244" s="1307"/>
      <c r="R2244" s="1313"/>
      <c r="S2244" s="1313"/>
      <c r="T2244" s="1313"/>
      <c r="U2244" s="1313"/>
      <c r="V2244" s="2466"/>
      <c r="W2244" s="1904"/>
      <c r="X2244" s="2336"/>
      <c r="Y2244" s="1904"/>
      <c r="Z2244" s="2394"/>
      <c r="AA2244" s="1904"/>
      <c r="AB2244" s="1903"/>
      <c r="AC2244" s="1904"/>
      <c r="AD2244" s="1904"/>
      <c r="AE2244" s="1904"/>
      <c r="AF2244" s="1313"/>
      <c r="AG2244" s="1313"/>
      <c r="AH2244" s="1305"/>
      <c r="AI2244" s="1313"/>
      <c r="AJ2244" s="1313"/>
      <c r="AK2244" s="1313"/>
      <c r="AL2244" s="1313"/>
      <c r="AM2244" s="1313"/>
      <c r="AN2244" s="1905"/>
      <c r="AO2244" s="1345"/>
      <c r="AP2244" s="1313"/>
      <c r="AQ2244" s="1345"/>
      <c r="AR2244" s="1313"/>
      <c r="AS2244" s="1345"/>
      <c r="AT2244" s="1313"/>
      <c r="AU2244" s="1345"/>
      <c r="AV2244" s="1313"/>
      <c r="AW2244" s="1313"/>
      <c r="AX2244" s="1313"/>
      <c r="AY2244" s="1305"/>
      <c r="AZ2244" s="1313"/>
      <c r="BA2244" s="1313"/>
      <c r="BB2244" s="1313"/>
      <c r="BC2244" s="1313"/>
      <c r="BD2244" s="1313"/>
      <c r="BE2244" s="1903"/>
      <c r="BF2244" s="1904"/>
      <c r="BG2244" s="1903"/>
      <c r="BH2244" s="1904"/>
      <c r="BI2244" s="1903"/>
      <c r="BJ2244" s="1904"/>
      <c r="BK2244" s="1313"/>
      <c r="BL2244" s="1904"/>
      <c r="BM2244" s="1904"/>
      <c r="BN2244" s="1904"/>
      <c r="BO2244" s="1313"/>
      <c r="BP2244" s="1316">
        <f t="shared" si="811"/>
        <v>0</v>
      </c>
      <c r="BQ2244" s="1305"/>
    </row>
    <row r="2245" spans="1:69" ht="15" x14ac:dyDescent="0.25">
      <c r="A2245" s="1305"/>
      <c r="B2245" s="2050"/>
      <c r="C2245" s="1928"/>
      <c r="D2245" s="1313"/>
      <c r="E2245" s="1313"/>
      <c r="F2245" s="1931"/>
      <c r="G2245" s="1313"/>
      <c r="H2245" s="1345"/>
      <c r="I2245" s="1313"/>
      <c r="J2245" s="1345"/>
      <c r="K2245" s="1313"/>
      <c r="L2245" s="2773"/>
      <c r="M2245" s="1313"/>
      <c r="N2245" s="1345"/>
      <c r="O2245" s="1313"/>
      <c r="P2245" s="1313"/>
      <c r="Q2245" s="1307"/>
      <c r="R2245" s="1313"/>
      <c r="S2245" s="1313"/>
      <c r="T2245" s="1313"/>
      <c r="U2245" s="1313"/>
      <c r="V2245" s="2466"/>
      <c r="W2245" s="1904"/>
      <c r="X2245" s="2336"/>
      <c r="Y2245" s="1904"/>
      <c r="Z2245" s="2394"/>
      <c r="AA2245" s="1904"/>
      <c r="AB2245" s="1903"/>
      <c r="AC2245" s="1904"/>
      <c r="AD2245" s="1904"/>
      <c r="AE2245" s="1904"/>
      <c r="AF2245" s="1313"/>
      <c r="AG2245" s="1313"/>
      <c r="AH2245" s="1305"/>
      <c r="AI2245" s="1313"/>
      <c r="AJ2245" s="1313"/>
      <c r="AK2245" s="1313"/>
      <c r="AL2245" s="1313"/>
      <c r="AM2245" s="1313"/>
      <c r="AN2245" s="1905"/>
      <c r="AO2245" s="1345"/>
      <c r="AP2245" s="1313"/>
      <c r="AQ2245" s="1345"/>
      <c r="AR2245" s="1313"/>
      <c r="AS2245" s="1345"/>
      <c r="AT2245" s="1313"/>
      <c r="AU2245" s="1345"/>
      <c r="AV2245" s="1313"/>
      <c r="AW2245" s="1313"/>
      <c r="AX2245" s="1313"/>
      <c r="AY2245" s="1305"/>
      <c r="AZ2245" s="1313"/>
      <c r="BA2245" s="1313"/>
      <c r="BB2245" s="1313"/>
      <c r="BC2245" s="1313"/>
      <c r="BD2245" s="1313"/>
      <c r="BE2245" s="1903"/>
      <c r="BF2245" s="1904"/>
      <c r="BG2245" s="1903"/>
      <c r="BH2245" s="1904"/>
      <c r="BI2245" s="1903"/>
      <c r="BJ2245" s="1904"/>
      <c r="BK2245" s="1313"/>
      <c r="BL2245" s="1904"/>
      <c r="BM2245" s="1904"/>
      <c r="BN2245" s="1904"/>
      <c r="BO2245" s="1313"/>
      <c r="BP2245" s="1316">
        <f t="shared" si="811"/>
        <v>0</v>
      </c>
      <c r="BQ2245" s="1305"/>
    </row>
    <row r="2246" spans="1:69" ht="15" x14ac:dyDescent="0.25">
      <c r="A2246" s="1305"/>
      <c r="B2246" s="2050"/>
      <c r="C2246" s="1928"/>
      <c r="D2246" s="1313"/>
      <c r="E2246" s="1313"/>
      <c r="F2246" s="1931"/>
      <c r="G2246" s="1313"/>
      <c r="H2246" s="1345"/>
      <c r="I2246" s="1313"/>
      <c r="J2246" s="1345"/>
      <c r="K2246" s="1313"/>
      <c r="L2246" s="2773"/>
      <c r="M2246" s="1313"/>
      <c r="N2246" s="1345"/>
      <c r="O2246" s="1313"/>
      <c r="P2246" s="1313"/>
      <c r="Q2246" s="1307"/>
      <c r="R2246" s="1313"/>
      <c r="S2246" s="1313"/>
      <c r="T2246" s="1313"/>
      <c r="U2246" s="1313"/>
      <c r="V2246" s="2466"/>
      <c r="W2246" s="1904"/>
      <c r="X2246" s="2336"/>
      <c r="Y2246" s="1904"/>
      <c r="Z2246" s="2394"/>
      <c r="AA2246" s="1904"/>
      <c r="AB2246" s="1903"/>
      <c r="AC2246" s="1904"/>
      <c r="AD2246" s="1904"/>
      <c r="AE2246" s="1904"/>
      <c r="AF2246" s="1313"/>
      <c r="AG2246" s="1313"/>
      <c r="AH2246" s="1305"/>
      <c r="AI2246" s="1313"/>
      <c r="AJ2246" s="1313"/>
      <c r="AK2246" s="1313"/>
      <c r="AL2246" s="1313"/>
      <c r="AM2246" s="1313"/>
      <c r="AN2246" s="1905"/>
      <c r="AO2246" s="1345"/>
      <c r="AP2246" s="1313"/>
      <c r="AQ2246" s="1345"/>
      <c r="AR2246" s="1313"/>
      <c r="AS2246" s="1345"/>
      <c r="AT2246" s="1313"/>
      <c r="AU2246" s="1345"/>
      <c r="AV2246" s="1313"/>
      <c r="AW2246" s="1313"/>
      <c r="AX2246" s="1313"/>
      <c r="AY2246" s="1305"/>
      <c r="AZ2246" s="1313"/>
      <c r="BA2246" s="1313"/>
      <c r="BB2246" s="1313"/>
      <c r="BC2246" s="1313"/>
      <c r="BD2246" s="1313"/>
      <c r="BE2246" s="1903"/>
      <c r="BF2246" s="1904"/>
      <c r="BG2246" s="1903"/>
      <c r="BH2246" s="1904"/>
      <c r="BI2246" s="1903"/>
      <c r="BJ2246" s="1904"/>
      <c r="BK2246" s="1313"/>
      <c r="BL2246" s="1904"/>
      <c r="BM2246" s="1904"/>
      <c r="BN2246" s="1904"/>
      <c r="BO2246" s="1313"/>
      <c r="BP2246" s="1316">
        <f t="shared" ref="BP2246:BP2309" si="812">O2245-BO2246</f>
        <v>0</v>
      </c>
      <c r="BQ2246" s="1305"/>
    </row>
    <row r="2247" spans="1:69" ht="15" x14ac:dyDescent="0.25">
      <c r="A2247" s="1305"/>
      <c r="B2247" s="2050"/>
      <c r="C2247" s="1928"/>
      <c r="D2247" s="1313"/>
      <c r="E2247" s="1313"/>
      <c r="F2247" s="1931"/>
      <c r="G2247" s="1313"/>
      <c r="H2247" s="1345"/>
      <c r="I2247" s="1313"/>
      <c r="J2247" s="1345"/>
      <c r="K2247" s="1313"/>
      <c r="L2247" s="2773"/>
      <c r="M2247" s="1313"/>
      <c r="N2247" s="1345"/>
      <c r="O2247" s="1313"/>
      <c r="P2247" s="1313"/>
      <c r="Q2247" s="1307"/>
      <c r="R2247" s="1313"/>
      <c r="S2247" s="1313"/>
      <c r="T2247" s="1313"/>
      <c r="U2247" s="1313"/>
      <c r="V2247" s="2466"/>
      <c r="W2247" s="1904"/>
      <c r="X2247" s="2336"/>
      <c r="Y2247" s="1904"/>
      <c r="Z2247" s="2394"/>
      <c r="AA2247" s="1904"/>
      <c r="AB2247" s="1903"/>
      <c r="AC2247" s="1904"/>
      <c r="AD2247" s="1904"/>
      <c r="AE2247" s="1904"/>
      <c r="AF2247" s="1313"/>
      <c r="AG2247" s="1313"/>
      <c r="AH2247" s="1305"/>
      <c r="AI2247" s="1313"/>
      <c r="AJ2247" s="1313"/>
      <c r="AK2247" s="1313"/>
      <c r="AL2247" s="1313"/>
      <c r="AM2247" s="1313"/>
      <c r="AN2247" s="1905"/>
      <c r="AO2247" s="1345"/>
      <c r="AP2247" s="1313"/>
      <c r="AQ2247" s="1345"/>
      <c r="AR2247" s="1313"/>
      <c r="AS2247" s="1345"/>
      <c r="AT2247" s="1313"/>
      <c r="AU2247" s="1345"/>
      <c r="AV2247" s="1313"/>
      <c r="AW2247" s="1313"/>
      <c r="AX2247" s="1313"/>
      <c r="AY2247" s="1305"/>
      <c r="AZ2247" s="1313"/>
      <c r="BA2247" s="1313"/>
      <c r="BB2247" s="1313"/>
      <c r="BC2247" s="1313"/>
      <c r="BD2247" s="1313"/>
      <c r="BE2247" s="1903"/>
      <c r="BF2247" s="1904"/>
      <c r="BG2247" s="1903"/>
      <c r="BH2247" s="1904"/>
      <c r="BI2247" s="1903"/>
      <c r="BJ2247" s="1904"/>
      <c r="BK2247" s="1313"/>
      <c r="BL2247" s="1904"/>
      <c r="BM2247" s="1904"/>
      <c r="BN2247" s="1904"/>
      <c r="BO2247" s="1313"/>
      <c r="BP2247" s="1316">
        <f t="shared" si="812"/>
        <v>0</v>
      </c>
      <c r="BQ2247" s="1305"/>
    </row>
    <row r="2248" spans="1:69" ht="15" x14ac:dyDescent="0.25">
      <c r="A2248" s="1305"/>
      <c r="B2248" s="2050"/>
      <c r="C2248" s="1928"/>
      <c r="D2248" s="1313"/>
      <c r="E2248" s="1313"/>
      <c r="F2248" s="1931"/>
      <c r="G2248" s="1313"/>
      <c r="H2248" s="1345"/>
      <c r="I2248" s="1313"/>
      <c r="J2248" s="1345"/>
      <c r="K2248" s="1313"/>
      <c r="L2248" s="2773"/>
      <c r="M2248" s="1313"/>
      <c r="N2248" s="1345"/>
      <c r="O2248" s="1313"/>
      <c r="P2248" s="1313"/>
      <c r="Q2248" s="1307"/>
      <c r="R2248" s="1313"/>
      <c r="S2248" s="1313"/>
      <c r="T2248" s="1313"/>
      <c r="U2248" s="1313"/>
      <c r="V2248" s="2466"/>
      <c r="W2248" s="1904"/>
      <c r="X2248" s="2336"/>
      <c r="Y2248" s="1904"/>
      <c r="Z2248" s="2394"/>
      <c r="AA2248" s="1904"/>
      <c r="AB2248" s="1903"/>
      <c r="AC2248" s="1904"/>
      <c r="AD2248" s="1904"/>
      <c r="AE2248" s="1904"/>
      <c r="AF2248" s="1313"/>
      <c r="AG2248" s="1313"/>
      <c r="AH2248" s="1305"/>
      <c r="AI2248" s="1313"/>
      <c r="AJ2248" s="1313"/>
      <c r="AK2248" s="1313"/>
      <c r="AL2248" s="1313"/>
      <c r="AM2248" s="1313"/>
      <c r="AN2248" s="1905"/>
      <c r="AO2248" s="1345"/>
      <c r="AP2248" s="1313"/>
      <c r="AQ2248" s="1345"/>
      <c r="AR2248" s="1313"/>
      <c r="AS2248" s="1345"/>
      <c r="AT2248" s="1313"/>
      <c r="AU2248" s="1345"/>
      <c r="AV2248" s="1313"/>
      <c r="AW2248" s="1313"/>
      <c r="AX2248" s="1313"/>
      <c r="AY2248" s="1305"/>
      <c r="AZ2248" s="1313"/>
      <c r="BA2248" s="1313"/>
      <c r="BB2248" s="1313"/>
      <c r="BC2248" s="1313"/>
      <c r="BD2248" s="1313"/>
      <c r="BE2248" s="1903"/>
      <c r="BF2248" s="1904"/>
      <c r="BG2248" s="1903"/>
      <c r="BH2248" s="1904"/>
      <c r="BI2248" s="1903"/>
      <c r="BJ2248" s="1904"/>
      <c r="BK2248" s="1313"/>
      <c r="BL2248" s="1904"/>
      <c r="BM2248" s="1904"/>
      <c r="BN2248" s="1904"/>
      <c r="BO2248" s="1313"/>
      <c r="BP2248" s="1316">
        <f t="shared" si="812"/>
        <v>0</v>
      </c>
      <c r="BQ2248" s="1305"/>
    </row>
    <row r="2249" spans="1:69" ht="15" x14ac:dyDescent="0.25">
      <c r="A2249" s="1305"/>
      <c r="B2249" s="2050"/>
      <c r="C2249" s="1928"/>
      <c r="D2249" s="1313"/>
      <c r="E2249" s="1313"/>
      <c r="F2249" s="1931"/>
      <c r="G2249" s="1313"/>
      <c r="H2249" s="1345"/>
      <c r="I2249" s="1313"/>
      <c r="J2249" s="1345"/>
      <c r="K2249" s="1313"/>
      <c r="L2249" s="2773"/>
      <c r="M2249" s="1313"/>
      <c r="N2249" s="1345"/>
      <c r="O2249" s="1313"/>
      <c r="P2249" s="1313"/>
      <c r="Q2249" s="1307"/>
      <c r="R2249" s="1313"/>
      <c r="S2249" s="1313"/>
      <c r="T2249" s="1313"/>
      <c r="U2249" s="1313"/>
      <c r="V2249" s="2466"/>
      <c r="W2249" s="1904"/>
      <c r="X2249" s="2336"/>
      <c r="Y2249" s="1904"/>
      <c r="Z2249" s="2394"/>
      <c r="AA2249" s="1904"/>
      <c r="AB2249" s="1903"/>
      <c r="AC2249" s="1904"/>
      <c r="AD2249" s="1904"/>
      <c r="AE2249" s="1904"/>
      <c r="AF2249" s="1313"/>
      <c r="AG2249" s="1313"/>
      <c r="AH2249" s="1305"/>
      <c r="AI2249" s="1313"/>
      <c r="AJ2249" s="1313"/>
      <c r="AK2249" s="1313"/>
      <c r="AL2249" s="1313"/>
      <c r="AM2249" s="1313"/>
      <c r="AN2249" s="1905"/>
      <c r="AO2249" s="1345"/>
      <c r="AP2249" s="1313"/>
      <c r="AQ2249" s="1345"/>
      <c r="AR2249" s="1313"/>
      <c r="AS2249" s="1345"/>
      <c r="AT2249" s="1313"/>
      <c r="AU2249" s="1345"/>
      <c r="AV2249" s="1313"/>
      <c r="AW2249" s="1313"/>
      <c r="AX2249" s="1313"/>
      <c r="AY2249" s="1305"/>
      <c r="AZ2249" s="1313"/>
      <c r="BA2249" s="1313"/>
      <c r="BB2249" s="1313"/>
      <c r="BC2249" s="1313"/>
      <c r="BD2249" s="1313"/>
      <c r="BE2249" s="1903"/>
      <c r="BF2249" s="1904"/>
      <c r="BG2249" s="1903"/>
      <c r="BH2249" s="1904"/>
      <c r="BI2249" s="1903"/>
      <c r="BJ2249" s="1904"/>
      <c r="BK2249" s="1313"/>
      <c r="BL2249" s="1904"/>
      <c r="BM2249" s="1904"/>
      <c r="BN2249" s="1904"/>
      <c r="BO2249" s="1313"/>
      <c r="BP2249" s="1316">
        <f t="shared" si="812"/>
        <v>0</v>
      </c>
      <c r="BQ2249" s="1305"/>
    </row>
    <row r="2250" spans="1:69" ht="15" x14ac:dyDescent="0.25">
      <c r="A2250" s="1305"/>
      <c r="B2250" s="2050"/>
      <c r="C2250" s="1928"/>
      <c r="D2250" s="1313"/>
      <c r="E2250" s="1313"/>
      <c r="F2250" s="1931"/>
      <c r="G2250" s="1313"/>
      <c r="H2250" s="1345"/>
      <c r="I2250" s="1313"/>
      <c r="J2250" s="1345"/>
      <c r="K2250" s="1313"/>
      <c r="L2250" s="2773"/>
      <c r="M2250" s="1313"/>
      <c r="N2250" s="1345"/>
      <c r="O2250" s="1313"/>
      <c r="P2250" s="1313"/>
      <c r="Q2250" s="1307"/>
      <c r="R2250" s="1313"/>
      <c r="S2250" s="1313"/>
      <c r="T2250" s="1313"/>
      <c r="U2250" s="1313"/>
      <c r="V2250" s="2466"/>
      <c r="W2250" s="1904"/>
      <c r="X2250" s="2336"/>
      <c r="Y2250" s="1904"/>
      <c r="Z2250" s="2394"/>
      <c r="AA2250" s="1904"/>
      <c r="AB2250" s="1903"/>
      <c r="AC2250" s="1904"/>
      <c r="AD2250" s="1904"/>
      <c r="AE2250" s="1904"/>
      <c r="AF2250" s="1313"/>
      <c r="AG2250" s="1313"/>
      <c r="AH2250" s="1305"/>
      <c r="AI2250" s="1313"/>
      <c r="AJ2250" s="1313"/>
      <c r="AK2250" s="1313"/>
      <c r="AL2250" s="1313"/>
      <c r="AM2250" s="1313"/>
      <c r="AN2250" s="1905"/>
      <c r="AO2250" s="1345"/>
      <c r="AP2250" s="1313"/>
      <c r="AQ2250" s="1345"/>
      <c r="AR2250" s="1313"/>
      <c r="AS2250" s="1345"/>
      <c r="AT2250" s="1313"/>
      <c r="AU2250" s="1345"/>
      <c r="AV2250" s="1313"/>
      <c r="AW2250" s="1313"/>
      <c r="AX2250" s="1313"/>
      <c r="AY2250" s="1305"/>
      <c r="AZ2250" s="1313"/>
      <c r="BA2250" s="1313"/>
      <c r="BB2250" s="1313"/>
      <c r="BC2250" s="1313"/>
      <c r="BD2250" s="1313"/>
      <c r="BE2250" s="1903"/>
      <c r="BF2250" s="1904"/>
      <c r="BG2250" s="1903"/>
      <c r="BH2250" s="1904"/>
      <c r="BI2250" s="1903"/>
      <c r="BJ2250" s="1904"/>
      <c r="BK2250" s="1313"/>
      <c r="BL2250" s="1904"/>
      <c r="BM2250" s="1904"/>
      <c r="BN2250" s="1904"/>
      <c r="BO2250" s="1313"/>
      <c r="BP2250" s="1316">
        <f t="shared" si="812"/>
        <v>0</v>
      </c>
      <c r="BQ2250" s="1305"/>
    </row>
    <row r="2251" spans="1:69" ht="15" x14ac:dyDescent="0.25">
      <c r="A2251" s="1305"/>
      <c r="B2251" s="2050"/>
      <c r="C2251" s="1928"/>
      <c r="D2251" s="1313"/>
      <c r="E2251" s="1313"/>
      <c r="F2251" s="1931"/>
      <c r="G2251" s="1313"/>
      <c r="H2251" s="1345"/>
      <c r="I2251" s="1313"/>
      <c r="J2251" s="1345"/>
      <c r="K2251" s="1313"/>
      <c r="L2251" s="2773"/>
      <c r="M2251" s="1313"/>
      <c r="N2251" s="1345"/>
      <c r="O2251" s="1313"/>
      <c r="P2251" s="1313"/>
      <c r="Q2251" s="1307"/>
      <c r="R2251" s="1313"/>
      <c r="S2251" s="1313"/>
      <c r="T2251" s="1313"/>
      <c r="U2251" s="1313"/>
      <c r="V2251" s="2466"/>
      <c r="W2251" s="1904"/>
      <c r="X2251" s="2336"/>
      <c r="Y2251" s="1904"/>
      <c r="Z2251" s="2394"/>
      <c r="AA2251" s="1904"/>
      <c r="AB2251" s="1903"/>
      <c r="AC2251" s="1904"/>
      <c r="AD2251" s="1904"/>
      <c r="AE2251" s="1904"/>
      <c r="AF2251" s="1313"/>
      <c r="AG2251" s="1313"/>
      <c r="AH2251" s="1305"/>
      <c r="AI2251" s="1313"/>
      <c r="AJ2251" s="1313"/>
      <c r="AK2251" s="1313"/>
      <c r="AL2251" s="1313"/>
      <c r="AM2251" s="1313"/>
      <c r="AN2251" s="1905"/>
      <c r="AO2251" s="1345"/>
      <c r="AP2251" s="1313"/>
      <c r="AQ2251" s="1345"/>
      <c r="AR2251" s="1313"/>
      <c r="AS2251" s="1345"/>
      <c r="AT2251" s="1313"/>
      <c r="AU2251" s="1345"/>
      <c r="AV2251" s="1313"/>
      <c r="AW2251" s="1313"/>
      <c r="AX2251" s="1313"/>
      <c r="AY2251" s="1305"/>
      <c r="AZ2251" s="1313"/>
      <c r="BA2251" s="1313"/>
      <c r="BB2251" s="1313"/>
      <c r="BC2251" s="1313"/>
      <c r="BD2251" s="1313"/>
      <c r="BE2251" s="1903"/>
      <c r="BF2251" s="1904"/>
      <c r="BG2251" s="1903"/>
      <c r="BH2251" s="1904"/>
      <c r="BI2251" s="1903"/>
      <c r="BJ2251" s="1904"/>
      <c r="BK2251" s="1313"/>
      <c r="BL2251" s="1904"/>
      <c r="BM2251" s="1904"/>
      <c r="BN2251" s="1904"/>
      <c r="BO2251" s="1313"/>
      <c r="BP2251" s="1316">
        <f t="shared" si="812"/>
        <v>0</v>
      </c>
      <c r="BQ2251" s="1305"/>
    </row>
    <row r="2252" spans="1:69" ht="15" x14ac:dyDescent="0.25">
      <c r="A2252" s="1305"/>
      <c r="B2252" s="2050"/>
      <c r="C2252" s="1928"/>
      <c r="D2252" s="1313"/>
      <c r="E2252" s="1313"/>
      <c r="F2252" s="1931"/>
      <c r="G2252" s="1313"/>
      <c r="H2252" s="1345"/>
      <c r="I2252" s="1313"/>
      <c r="J2252" s="1345"/>
      <c r="K2252" s="1313"/>
      <c r="L2252" s="2773"/>
      <c r="M2252" s="1313"/>
      <c r="N2252" s="1345"/>
      <c r="O2252" s="1313"/>
      <c r="P2252" s="1313"/>
      <c r="Q2252" s="1307"/>
      <c r="R2252" s="1313"/>
      <c r="S2252" s="1313"/>
      <c r="T2252" s="1313"/>
      <c r="U2252" s="1313"/>
      <c r="V2252" s="2466"/>
      <c r="W2252" s="1904"/>
      <c r="X2252" s="2336"/>
      <c r="Y2252" s="1904"/>
      <c r="Z2252" s="2394"/>
      <c r="AA2252" s="1904"/>
      <c r="AB2252" s="1903"/>
      <c r="AC2252" s="1904"/>
      <c r="AD2252" s="1904"/>
      <c r="AE2252" s="1904"/>
      <c r="AF2252" s="1313"/>
      <c r="AG2252" s="1313"/>
      <c r="AH2252" s="1305"/>
      <c r="AI2252" s="1313"/>
      <c r="AJ2252" s="1313"/>
      <c r="AK2252" s="1313"/>
      <c r="AL2252" s="1313"/>
      <c r="AM2252" s="1313"/>
      <c r="AN2252" s="1905"/>
      <c r="AO2252" s="1345"/>
      <c r="AP2252" s="1313"/>
      <c r="AQ2252" s="1345"/>
      <c r="AR2252" s="1313"/>
      <c r="AS2252" s="1345"/>
      <c r="AT2252" s="1313"/>
      <c r="AU2252" s="1345"/>
      <c r="AV2252" s="1313"/>
      <c r="AW2252" s="1313"/>
      <c r="AX2252" s="1313"/>
      <c r="AY2252" s="1305"/>
      <c r="AZ2252" s="1313"/>
      <c r="BA2252" s="1313"/>
      <c r="BB2252" s="1313"/>
      <c r="BC2252" s="1313"/>
      <c r="BD2252" s="1313"/>
      <c r="BE2252" s="1903"/>
      <c r="BF2252" s="1904"/>
      <c r="BG2252" s="1903"/>
      <c r="BH2252" s="1904"/>
      <c r="BI2252" s="1903"/>
      <c r="BJ2252" s="1904"/>
      <c r="BK2252" s="1313"/>
      <c r="BL2252" s="1904"/>
      <c r="BM2252" s="1904"/>
      <c r="BN2252" s="1904"/>
      <c r="BO2252" s="1313"/>
      <c r="BP2252" s="1316">
        <f t="shared" si="812"/>
        <v>0</v>
      </c>
      <c r="BQ2252" s="1305"/>
    </row>
    <row r="2253" spans="1:69" ht="15" x14ac:dyDescent="0.25">
      <c r="A2253" s="1305"/>
      <c r="B2253" s="2050"/>
      <c r="C2253" s="1928"/>
      <c r="D2253" s="1313"/>
      <c r="E2253" s="1313"/>
      <c r="F2253" s="1931"/>
      <c r="G2253" s="1313"/>
      <c r="H2253" s="1345"/>
      <c r="I2253" s="1313"/>
      <c r="J2253" s="1345"/>
      <c r="K2253" s="1313"/>
      <c r="L2253" s="2773"/>
      <c r="M2253" s="1313"/>
      <c r="N2253" s="1345"/>
      <c r="O2253" s="1313"/>
      <c r="P2253" s="1313"/>
      <c r="Q2253" s="1307"/>
      <c r="R2253" s="1313"/>
      <c r="S2253" s="1313"/>
      <c r="T2253" s="1313"/>
      <c r="U2253" s="1313"/>
      <c r="V2253" s="2466"/>
      <c r="W2253" s="1904"/>
      <c r="X2253" s="2336"/>
      <c r="Y2253" s="1904"/>
      <c r="Z2253" s="2394"/>
      <c r="AA2253" s="1904"/>
      <c r="AB2253" s="1903"/>
      <c r="AC2253" s="1904"/>
      <c r="AD2253" s="1904"/>
      <c r="AE2253" s="1904"/>
      <c r="AF2253" s="1313"/>
      <c r="AG2253" s="1313"/>
      <c r="AH2253" s="1305"/>
      <c r="AI2253" s="1313"/>
      <c r="AJ2253" s="1313"/>
      <c r="AK2253" s="1313"/>
      <c r="AL2253" s="1313"/>
      <c r="AM2253" s="1313"/>
      <c r="AN2253" s="1905"/>
      <c r="AO2253" s="1345"/>
      <c r="AP2253" s="1313"/>
      <c r="AQ2253" s="1345"/>
      <c r="AR2253" s="1313"/>
      <c r="AS2253" s="1345"/>
      <c r="AT2253" s="1313"/>
      <c r="AU2253" s="1345"/>
      <c r="AV2253" s="1313"/>
      <c r="AW2253" s="1313"/>
      <c r="AX2253" s="1313"/>
      <c r="AY2253" s="1305"/>
      <c r="AZ2253" s="1313"/>
      <c r="BA2253" s="1313"/>
      <c r="BB2253" s="1313"/>
      <c r="BC2253" s="1313"/>
      <c r="BD2253" s="1313"/>
      <c r="BE2253" s="1903"/>
      <c r="BF2253" s="1904"/>
      <c r="BG2253" s="1903"/>
      <c r="BH2253" s="1904"/>
      <c r="BI2253" s="1903"/>
      <c r="BJ2253" s="1904"/>
      <c r="BK2253" s="1313"/>
      <c r="BL2253" s="1904"/>
      <c r="BM2253" s="1904"/>
      <c r="BN2253" s="1904"/>
      <c r="BO2253" s="1313"/>
      <c r="BP2253" s="1316">
        <f t="shared" si="812"/>
        <v>0</v>
      </c>
      <c r="BQ2253" s="1305"/>
    </row>
    <row r="2254" spans="1:69" ht="15" x14ac:dyDescent="0.25">
      <c r="A2254" s="1305"/>
      <c r="B2254" s="2050"/>
      <c r="C2254" s="1928"/>
      <c r="D2254" s="1313"/>
      <c r="E2254" s="1313"/>
      <c r="F2254" s="1931"/>
      <c r="G2254" s="1313"/>
      <c r="H2254" s="1345"/>
      <c r="I2254" s="1313"/>
      <c r="J2254" s="1345"/>
      <c r="K2254" s="1313"/>
      <c r="L2254" s="2773"/>
      <c r="M2254" s="1313"/>
      <c r="N2254" s="1345"/>
      <c r="O2254" s="1313"/>
      <c r="P2254" s="1313"/>
      <c r="Q2254" s="1307"/>
      <c r="R2254" s="1313"/>
      <c r="S2254" s="1313"/>
      <c r="T2254" s="1313"/>
      <c r="U2254" s="1313"/>
      <c r="V2254" s="2466"/>
      <c r="W2254" s="1904"/>
      <c r="X2254" s="2336"/>
      <c r="Y2254" s="1904"/>
      <c r="Z2254" s="2394"/>
      <c r="AA2254" s="1904"/>
      <c r="AB2254" s="1903"/>
      <c r="AC2254" s="1904"/>
      <c r="AD2254" s="1904"/>
      <c r="AE2254" s="1904"/>
      <c r="AF2254" s="1313"/>
      <c r="AG2254" s="1313"/>
      <c r="AH2254" s="1305"/>
      <c r="AI2254" s="1313"/>
      <c r="AJ2254" s="1313"/>
      <c r="AK2254" s="1313"/>
      <c r="AL2254" s="1313"/>
      <c r="AM2254" s="1313"/>
      <c r="AN2254" s="1905"/>
      <c r="AO2254" s="1345"/>
      <c r="AP2254" s="1313"/>
      <c r="AQ2254" s="1345"/>
      <c r="AR2254" s="1313"/>
      <c r="AS2254" s="1345"/>
      <c r="AT2254" s="1313"/>
      <c r="AU2254" s="1345"/>
      <c r="AV2254" s="1313"/>
      <c r="AW2254" s="1313"/>
      <c r="AX2254" s="1313"/>
      <c r="AY2254" s="1305"/>
      <c r="AZ2254" s="1313"/>
      <c r="BA2254" s="1313"/>
      <c r="BB2254" s="1313"/>
      <c r="BC2254" s="1313"/>
      <c r="BD2254" s="1313"/>
      <c r="BE2254" s="1903"/>
      <c r="BF2254" s="1904"/>
      <c r="BG2254" s="1903"/>
      <c r="BH2254" s="1904"/>
      <c r="BI2254" s="1903"/>
      <c r="BJ2254" s="1904"/>
      <c r="BK2254" s="1313"/>
      <c r="BL2254" s="1904"/>
      <c r="BM2254" s="1904"/>
      <c r="BN2254" s="1904"/>
      <c r="BO2254" s="1313"/>
      <c r="BP2254" s="1316">
        <f t="shared" si="812"/>
        <v>0</v>
      </c>
      <c r="BQ2254" s="1305"/>
    </row>
    <row r="2255" spans="1:69" ht="15" x14ac:dyDescent="0.25">
      <c r="A2255" s="1305"/>
      <c r="B2255" s="2050"/>
      <c r="C2255" s="1928"/>
      <c r="D2255" s="1313"/>
      <c r="E2255" s="1313"/>
      <c r="F2255" s="1931"/>
      <c r="G2255" s="1313"/>
      <c r="H2255" s="1345"/>
      <c r="I2255" s="1313"/>
      <c r="J2255" s="1345"/>
      <c r="K2255" s="1313"/>
      <c r="L2255" s="2773"/>
      <c r="M2255" s="1313"/>
      <c r="N2255" s="1345"/>
      <c r="O2255" s="1313"/>
      <c r="P2255" s="1313"/>
      <c r="Q2255" s="1307"/>
      <c r="R2255" s="1313"/>
      <c r="S2255" s="1313"/>
      <c r="T2255" s="1313"/>
      <c r="U2255" s="1313"/>
      <c r="V2255" s="2466"/>
      <c r="W2255" s="1904"/>
      <c r="X2255" s="2336"/>
      <c r="Y2255" s="1904"/>
      <c r="Z2255" s="2394"/>
      <c r="AA2255" s="1904"/>
      <c r="AB2255" s="1903"/>
      <c r="AC2255" s="1904"/>
      <c r="AD2255" s="1904"/>
      <c r="AE2255" s="1904"/>
      <c r="AF2255" s="1313"/>
      <c r="AG2255" s="1313"/>
      <c r="AH2255" s="1305"/>
      <c r="AI2255" s="1313"/>
      <c r="AJ2255" s="1313"/>
      <c r="AK2255" s="1313"/>
      <c r="AL2255" s="1313"/>
      <c r="AM2255" s="1313"/>
      <c r="AN2255" s="1905"/>
      <c r="AO2255" s="1345"/>
      <c r="AP2255" s="1313"/>
      <c r="AQ2255" s="1345"/>
      <c r="AR2255" s="1313"/>
      <c r="AS2255" s="1345"/>
      <c r="AT2255" s="1313"/>
      <c r="AU2255" s="1345"/>
      <c r="AV2255" s="1313"/>
      <c r="AW2255" s="1313"/>
      <c r="AX2255" s="1313"/>
      <c r="AY2255" s="1305"/>
      <c r="AZ2255" s="1313"/>
      <c r="BA2255" s="1313"/>
      <c r="BB2255" s="1313"/>
      <c r="BC2255" s="1313"/>
      <c r="BD2255" s="1313"/>
      <c r="BE2255" s="1903"/>
      <c r="BF2255" s="1904"/>
      <c r="BG2255" s="1903"/>
      <c r="BH2255" s="1904"/>
      <c r="BI2255" s="1903"/>
      <c r="BJ2255" s="1904"/>
      <c r="BK2255" s="1313"/>
      <c r="BL2255" s="1904"/>
      <c r="BM2255" s="1904"/>
      <c r="BN2255" s="1904"/>
      <c r="BO2255" s="1313"/>
      <c r="BP2255" s="1316">
        <f t="shared" si="812"/>
        <v>0</v>
      </c>
      <c r="BQ2255" s="1305"/>
    </row>
    <row r="2256" spans="1:69" ht="15" x14ac:dyDescent="0.25">
      <c r="A2256" s="1305"/>
      <c r="B2256" s="2050"/>
      <c r="C2256" s="1928"/>
      <c r="D2256" s="1313"/>
      <c r="E2256" s="1313"/>
      <c r="F2256" s="1931"/>
      <c r="G2256" s="1313"/>
      <c r="H2256" s="1345"/>
      <c r="I2256" s="1313"/>
      <c r="J2256" s="1345"/>
      <c r="K2256" s="1313"/>
      <c r="L2256" s="2773"/>
      <c r="M2256" s="1313"/>
      <c r="N2256" s="1345"/>
      <c r="O2256" s="1313"/>
      <c r="P2256" s="1313"/>
      <c r="Q2256" s="1307"/>
      <c r="R2256" s="1313"/>
      <c r="S2256" s="1313"/>
      <c r="T2256" s="1313"/>
      <c r="U2256" s="1313"/>
      <c r="V2256" s="2466"/>
      <c r="W2256" s="1904"/>
      <c r="X2256" s="2336"/>
      <c r="Y2256" s="1904"/>
      <c r="Z2256" s="2394"/>
      <c r="AA2256" s="1904"/>
      <c r="AB2256" s="1903"/>
      <c r="AC2256" s="1904"/>
      <c r="AD2256" s="1904"/>
      <c r="AE2256" s="1904"/>
      <c r="AF2256" s="1313"/>
      <c r="AG2256" s="1313"/>
      <c r="AH2256" s="1305"/>
      <c r="AI2256" s="1313"/>
      <c r="AJ2256" s="1313"/>
      <c r="AK2256" s="1313"/>
      <c r="AL2256" s="1313"/>
      <c r="AM2256" s="1313"/>
      <c r="AN2256" s="1905"/>
      <c r="AO2256" s="1345"/>
      <c r="AP2256" s="1313"/>
      <c r="AQ2256" s="1345"/>
      <c r="AR2256" s="1313"/>
      <c r="AS2256" s="1345"/>
      <c r="AT2256" s="1313"/>
      <c r="AU2256" s="1345"/>
      <c r="AV2256" s="1313"/>
      <c r="AW2256" s="1313"/>
      <c r="AX2256" s="1313"/>
      <c r="AY2256" s="1305"/>
      <c r="AZ2256" s="1313"/>
      <c r="BA2256" s="1313"/>
      <c r="BB2256" s="1313"/>
      <c r="BC2256" s="1313"/>
      <c r="BD2256" s="1313"/>
      <c r="BE2256" s="1903"/>
      <c r="BF2256" s="1904"/>
      <c r="BG2256" s="1903"/>
      <c r="BH2256" s="1904"/>
      <c r="BI2256" s="1903"/>
      <c r="BJ2256" s="1904"/>
      <c r="BK2256" s="1313"/>
      <c r="BL2256" s="1904"/>
      <c r="BM2256" s="1904"/>
      <c r="BN2256" s="1904"/>
      <c r="BO2256" s="1313"/>
      <c r="BP2256" s="1316">
        <f t="shared" si="812"/>
        <v>0</v>
      </c>
      <c r="BQ2256" s="1305"/>
    </row>
    <row r="2257" spans="1:69" ht="15" x14ac:dyDescent="0.25">
      <c r="A2257" s="1305"/>
      <c r="B2257" s="2050"/>
      <c r="C2257" s="1928"/>
      <c r="D2257" s="1313"/>
      <c r="E2257" s="1313"/>
      <c r="F2257" s="1931"/>
      <c r="G2257" s="1313"/>
      <c r="H2257" s="1345"/>
      <c r="I2257" s="1313"/>
      <c r="J2257" s="1345"/>
      <c r="K2257" s="1313"/>
      <c r="L2257" s="2773"/>
      <c r="M2257" s="1313"/>
      <c r="N2257" s="1345"/>
      <c r="O2257" s="1313"/>
      <c r="P2257" s="1313"/>
      <c r="Q2257" s="1307"/>
      <c r="R2257" s="1313"/>
      <c r="S2257" s="1313"/>
      <c r="T2257" s="1313"/>
      <c r="U2257" s="1313"/>
      <c r="V2257" s="2466"/>
      <c r="W2257" s="1904"/>
      <c r="X2257" s="2336"/>
      <c r="Y2257" s="1904"/>
      <c r="Z2257" s="2394"/>
      <c r="AA2257" s="1904"/>
      <c r="AB2257" s="1903"/>
      <c r="AC2257" s="1904"/>
      <c r="AD2257" s="1904"/>
      <c r="AE2257" s="1904"/>
      <c r="AF2257" s="1313"/>
      <c r="AG2257" s="1313"/>
      <c r="AH2257" s="1305"/>
      <c r="AI2257" s="1313"/>
      <c r="AJ2257" s="1313"/>
      <c r="AK2257" s="1313"/>
      <c r="AL2257" s="1313"/>
      <c r="AM2257" s="1313"/>
      <c r="AN2257" s="1905"/>
      <c r="AO2257" s="1345"/>
      <c r="AP2257" s="1313"/>
      <c r="AQ2257" s="1345"/>
      <c r="AR2257" s="1313"/>
      <c r="AS2257" s="1345"/>
      <c r="AT2257" s="1313"/>
      <c r="AU2257" s="1345"/>
      <c r="AV2257" s="1313"/>
      <c r="AW2257" s="1313"/>
      <c r="AX2257" s="1313"/>
      <c r="AY2257" s="1305"/>
      <c r="AZ2257" s="1313"/>
      <c r="BA2257" s="1313"/>
      <c r="BB2257" s="1313"/>
      <c r="BC2257" s="1313"/>
      <c r="BD2257" s="1313"/>
      <c r="BE2257" s="1903"/>
      <c r="BF2257" s="1904"/>
      <c r="BG2257" s="1903"/>
      <c r="BH2257" s="1904"/>
      <c r="BI2257" s="1903"/>
      <c r="BJ2257" s="1904"/>
      <c r="BK2257" s="1313"/>
      <c r="BL2257" s="1904"/>
      <c r="BM2257" s="1904"/>
      <c r="BN2257" s="1904"/>
      <c r="BO2257" s="1313"/>
      <c r="BP2257" s="1316">
        <f t="shared" si="812"/>
        <v>0</v>
      </c>
      <c r="BQ2257" s="1305"/>
    </row>
    <row r="2258" spans="1:69" ht="15" x14ac:dyDescent="0.25">
      <c r="A2258" s="1305"/>
      <c r="B2258" s="2050"/>
      <c r="C2258" s="1928"/>
      <c r="D2258" s="1313"/>
      <c r="E2258" s="1313"/>
      <c r="F2258" s="1931"/>
      <c r="G2258" s="1313"/>
      <c r="H2258" s="1345"/>
      <c r="I2258" s="1313"/>
      <c r="J2258" s="1345"/>
      <c r="K2258" s="1313"/>
      <c r="L2258" s="2773"/>
      <c r="M2258" s="1313"/>
      <c r="N2258" s="1345"/>
      <c r="O2258" s="1313"/>
      <c r="P2258" s="1313"/>
      <c r="Q2258" s="1307"/>
      <c r="R2258" s="1313"/>
      <c r="S2258" s="1313"/>
      <c r="T2258" s="1313"/>
      <c r="U2258" s="1313"/>
      <c r="V2258" s="2466"/>
      <c r="W2258" s="1904"/>
      <c r="X2258" s="2336"/>
      <c r="Y2258" s="1904"/>
      <c r="Z2258" s="2394"/>
      <c r="AA2258" s="1904"/>
      <c r="AB2258" s="1903"/>
      <c r="AC2258" s="1904"/>
      <c r="AD2258" s="1904"/>
      <c r="AE2258" s="1904"/>
      <c r="AF2258" s="1313"/>
      <c r="AG2258" s="1313"/>
      <c r="AH2258" s="1305"/>
      <c r="AI2258" s="1313"/>
      <c r="AJ2258" s="1313"/>
      <c r="AK2258" s="1313"/>
      <c r="AL2258" s="1313"/>
      <c r="AM2258" s="1313"/>
      <c r="AN2258" s="1905"/>
      <c r="AO2258" s="1345"/>
      <c r="AP2258" s="1313"/>
      <c r="AQ2258" s="1345"/>
      <c r="AR2258" s="1313"/>
      <c r="AS2258" s="1345"/>
      <c r="AT2258" s="1313"/>
      <c r="AU2258" s="1345"/>
      <c r="AV2258" s="1313"/>
      <c r="AW2258" s="1313"/>
      <c r="AX2258" s="1313"/>
      <c r="AY2258" s="1305"/>
      <c r="AZ2258" s="1313"/>
      <c r="BA2258" s="1313"/>
      <c r="BB2258" s="1313"/>
      <c r="BC2258" s="1313"/>
      <c r="BD2258" s="1313"/>
      <c r="BE2258" s="1903"/>
      <c r="BF2258" s="1904"/>
      <c r="BG2258" s="1903"/>
      <c r="BH2258" s="1904"/>
      <c r="BI2258" s="1903"/>
      <c r="BJ2258" s="1904"/>
      <c r="BK2258" s="1313"/>
      <c r="BL2258" s="1904"/>
      <c r="BM2258" s="1904"/>
      <c r="BN2258" s="1904"/>
      <c r="BO2258" s="1313"/>
      <c r="BP2258" s="1316">
        <f t="shared" si="812"/>
        <v>0</v>
      </c>
      <c r="BQ2258" s="1305"/>
    </row>
    <row r="2259" spans="1:69" ht="15" x14ac:dyDescent="0.25">
      <c r="A2259" s="1305"/>
      <c r="B2259" s="2050"/>
      <c r="C2259" s="1928"/>
      <c r="D2259" s="1313"/>
      <c r="E2259" s="1313"/>
      <c r="F2259" s="1931"/>
      <c r="G2259" s="1313"/>
      <c r="H2259" s="1345"/>
      <c r="I2259" s="1313"/>
      <c r="J2259" s="1345"/>
      <c r="K2259" s="1313"/>
      <c r="L2259" s="2773"/>
      <c r="M2259" s="1313"/>
      <c r="N2259" s="1345"/>
      <c r="O2259" s="1313"/>
      <c r="P2259" s="1313"/>
      <c r="Q2259" s="1307"/>
      <c r="R2259" s="1313"/>
      <c r="S2259" s="1313"/>
      <c r="T2259" s="1313"/>
      <c r="U2259" s="1313"/>
      <c r="V2259" s="2466"/>
      <c r="W2259" s="1904"/>
      <c r="X2259" s="2336"/>
      <c r="Y2259" s="1904"/>
      <c r="Z2259" s="2394"/>
      <c r="AA2259" s="1904"/>
      <c r="AB2259" s="1903"/>
      <c r="AC2259" s="1904"/>
      <c r="AD2259" s="1904"/>
      <c r="AE2259" s="1904"/>
      <c r="AF2259" s="1313"/>
      <c r="AG2259" s="1313"/>
      <c r="AH2259" s="1305"/>
      <c r="AI2259" s="1313"/>
      <c r="AJ2259" s="1313"/>
      <c r="AK2259" s="1313"/>
      <c r="AL2259" s="1313"/>
      <c r="AM2259" s="1313"/>
      <c r="AN2259" s="1905"/>
      <c r="AO2259" s="1345"/>
      <c r="AP2259" s="1313"/>
      <c r="AQ2259" s="1345"/>
      <c r="AR2259" s="1313"/>
      <c r="AS2259" s="1345"/>
      <c r="AT2259" s="1313"/>
      <c r="AU2259" s="1345"/>
      <c r="AV2259" s="1313"/>
      <c r="AW2259" s="1313"/>
      <c r="AX2259" s="1313"/>
      <c r="AY2259" s="1305"/>
      <c r="AZ2259" s="1313"/>
      <c r="BA2259" s="1313"/>
      <c r="BB2259" s="1313"/>
      <c r="BC2259" s="1313"/>
      <c r="BD2259" s="1313"/>
      <c r="BE2259" s="1903"/>
      <c r="BF2259" s="1904"/>
      <c r="BG2259" s="1903"/>
      <c r="BH2259" s="1904"/>
      <c r="BI2259" s="1903"/>
      <c r="BJ2259" s="1904"/>
      <c r="BK2259" s="1313"/>
      <c r="BL2259" s="1904"/>
      <c r="BM2259" s="1904"/>
      <c r="BN2259" s="1904"/>
      <c r="BO2259" s="1313"/>
      <c r="BP2259" s="1316">
        <f t="shared" si="812"/>
        <v>0</v>
      </c>
      <c r="BQ2259" s="1305"/>
    </row>
    <row r="2260" spans="1:69" ht="15" x14ac:dyDescent="0.25">
      <c r="A2260" s="1305"/>
      <c r="B2260" s="2050"/>
      <c r="C2260" s="1928"/>
      <c r="D2260" s="1313"/>
      <c r="E2260" s="1313"/>
      <c r="F2260" s="1931"/>
      <c r="G2260" s="1313"/>
      <c r="H2260" s="1345"/>
      <c r="I2260" s="1313"/>
      <c r="J2260" s="1345"/>
      <c r="K2260" s="1313"/>
      <c r="L2260" s="2773"/>
      <c r="M2260" s="1313"/>
      <c r="N2260" s="1345"/>
      <c r="O2260" s="1313"/>
      <c r="P2260" s="1313"/>
      <c r="Q2260" s="1307"/>
      <c r="R2260" s="1313"/>
      <c r="S2260" s="1313"/>
      <c r="T2260" s="1313"/>
      <c r="U2260" s="1313"/>
      <c r="V2260" s="2466"/>
      <c r="W2260" s="1904"/>
      <c r="X2260" s="2336"/>
      <c r="Y2260" s="1904"/>
      <c r="Z2260" s="2394"/>
      <c r="AA2260" s="1904"/>
      <c r="AB2260" s="1903"/>
      <c r="AC2260" s="1904"/>
      <c r="AD2260" s="1904"/>
      <c r="AE2260" s="1904"/>
      <c r="AF2260" s="1313"/>
      <c r="AG2260" s="1313"/>
      <c r="AH2260" s="1305"/>
      <c r="AI2260" s="1313"/>
      <c r="AJ2260" s="1313"/>
      <c r="AK2260" s="1313"/>
      <c r="AL2260" s="1313"/>
      <c r="AM2260" s="1313"/>
      <c r="AN2260" s="1905"/>
      <c r="AO2260" s="1345"/>
      <c r="AP2260" s="1313"/>
      <c r="AQ2260" s="1345"/>
      <c r="AR2260" s="1313"/>
      <c r="AS2260" s="1345"/>
      <c r="AT2260" s="1313"/>
      <c r="AU2260" s="1345"/>
      <c r="AV2260" s="1313"/>
      <c r="AW2260" s="1313"/>
      <c r="AX2260" s="1313"/>
      <c r="AY2260" s="1305"/>
      <c r="AZ2260" s="1313"/>
      <c r="BA2260" s="1313"/>
      <c r="BB2260" s="1313"/>
      <c r="BC2260" s="1313"/>
      <c r="BD2260" s="1313"/>
      <c r="BE2260" s="1903"/>
      <c r="BF2260" s="1904"/>
      <c r="BG2260" s="1903"/>
      <c r="BH2260" s="1904"/>
      <c r="BI2260" s="1903"/>
      <c r="BJ2260" s="1904"/>
      <c r="BK2260" s="1313"/>
      <c r="BL2260" s="1904"/>
      <c r="BM2260" s="1904"/>
      <c r="BN2260" s="1904"/>
      <c r="BO2260" s="1313"/>
      <c r="BP2260" s="1316">
        <f t="shared" si="812"/>
        <v>0</v>
      </c>
      <c r="BQ2260" s="1305"/>
    </row>
    <row r="2261" spans="1:69" ht="15" x14ac:dyDescent="0.25">
      <c r="A2261" s="1305"/>
      <c r="B2261" s="2050"/>
      <c r="C2261" s="1928"/>
      <c r="D2261" s="1313"/>
      <c r="E2261" s="1313"/>
      <c r="F2261" s="1931"/>
      <c r="G2261" s="1313"/>
      <c r="H2261" s="1345"/>
      <c r="I2261" s="1313"/>
      <c r="J2261" s="1345"/>
      <c r="K2261" s="1313"/>
      <c r="L2261" s="2773"/>
      <c r="M2261" s="1313"/>
      <c r="N2261" s="1345"/>
      <c r="O2261" s="1313"/>
      <c r="P2261" s="1313"/>
      <c r="Q2261" s="1307"/>
      <c r="R2261" s="1313"/>
      <c r="S2261" s="1313"/>
      <c r="T2261" s="1313"/>
      <c r="U2261" s="1313"/>
      <c r="V2261" s="2466"/>
      <c r="W2261" s="1904"/>
      <c r="X2261" s="2336"/>
      <c r="Y2261" s="1904"/>
      <c r="Z2261" s="2394"/>
      <c r="AA2261" s="1904"/>
      <c r="AB2261" s="1903"/>
      <c r="AC2261" s="1904"/>
      <c r="AD2261" s="1904"/>
      <c r="AE2261" s="1904"/>
      <c r="AF2261" s="1313"/>
      <c r="AG2261" s="1313"/>
      <c r="AH2261" s="1305"/>
      <c r="AI2261" s="1313"/>
      <c r="AJ2261" s="1313"/>
      <c r="AK2261" s="1313"/>
      <c r="AL2261" s="1313"/>
      <c r="AM2261" s="1313"/>
      <c r="AN2261" s="1905"/>
      <c r="AO2261" s="1345"/>
      <c r="AP2261" s="1313"/>
      <c r="AQ2261" s="1345"/>
      <c r="AR2261" s="1313"/>
      <c r="AS2261" s="1345"/>
      <c r="AT2261" s="1313"/>
      <c r="AU2261" s="1345"/>
      <c r="AV2261" s="1313"/>
      <c r="AW2261" s="1313"/>
      <c r="AX2261" s="1313"/>
      <c r="AY2261" s="1305"/>
      <c r="AZ2261" s="1313"/>
      <c r="BA2261" s="1313"/>
      <c r="BB2261" s="1313"/>
      <c r="BC2261" s="1313"/>
      <c r="BD2261" s="1313"/>
      <c r="BE2261" s="1903"/>
      <c r="BF2261" s="1904"/>
      <c r="BG2261" s="1903"/>
      <c r="BH2261" s="1904"/>
      <c r="BI2261" s="1903"/>
      <c r="BJ2261" s="1904"/>
      <c r="BK2261" s="1313"/>
      <c r="BL2261" s="1904"/>
      <c r="BM2261" s="1904"/>
      <c r="BN2261" s="1904"/>
      <c r="BO2261" s="1313"/>
      <c r="BP2261" s="1316">
        <f t="shared" si="812"/>
        <v>0</v>
      </c>
      <c r="BQ2261" s="1305"/>
    </row>
    <row r="2262" spans="1:69" ht="15" x14ac:dyDescent="0.25">
      <c r="A2262" s="1305"/>
      <c r="B2262" s="2050"/>
      <c r="C2262" s="1928"/>
      <c r="D2262" s="1313"/>
      <c r="E2262" s="1313"/>
      <c r="F2262" s="1931"/>
      <c r="G2262" s="1313"/>
      <c r="H2262" s="1345"/>
      <c r="I2262" s="1313"/>
      <c r="J2262" s="1345"/>
      <c r="K2262" s="1313"/>
      <c r="L2262" s="2773"/>
      <c r="M2262" s="1313"/>
      <c r="N2262" s="1345"/>
      <c r="O2262" s="1313"/>
      <c r="P2262" s="1313"/>
      <c r="Q2262" s="1307"/>
      <c r="R2262" s="1313"/>
      <c r="S2262" s="1313"/>
      <c r="T2262" s="1313"/>
      <c r="U2262" s="1313"/>
      <c r="V2262" s="2466"/>
      <c r="W2262" s="1904"/>
      <c r="X2262" s="2336"/>
      <c r="Y2262" s="1904"/>
      <c r="Z2262" s="2394"/>
      <c r="AA2262" s="1904"/>
      <c r="AB2262" s="1903"/>
      <c r="AC2262" s="1904"/>
      <c r="AD2262" s="1904"/>
      <c r="AE2262" s="1904"/>
      <c r="AF2262" s="1313"/>
      <c r="AG2262" s="1313"/>
      <c r="AH2262" s="1305"/>
      <c r="AI2262" s="1313"/>
      <c r="AJ2262" s="1313"/>
      <c r="AK2262" s="1313"/>
      <c r="AL2262" s="1313"/>
      <c r="AM2262" s="1313"/>
      <c r="AN2262" s="1905"/>
      <c r="AO2262" s="1345"/>
      <c r="AP2262" s="1313"/>
      <c r="AQ2262" s="1345"/>
      <c r="AR2262" s="1313"/>
      <c r="AS2262" s="1345"/>
      <c r="AT2262" s="1313"/>
      <c r="AU2262" s="1345"/>
      <c r="AV2262" s="1313"/>
      <c r="AW2262" s="1313"/>
      <c r="AX2262" s="1313"/>
      <c r="AY2262" s="1305"/>
      <c r="AZ2262" s="1313"/>
      <c r="BA2262" s="1313"/>
      <c r="BB2262" s="1313"/>
      <c r="BC2262" s="1313"/>
      <c r="BD2262" s="1313"/>
      <c r="BE2262" s="1903"/>
      <c r="BF2262" s="1904"/>
      <c r="BG2262" s="1903"/>
      <c r="BH2262" s="1904"/>
      <c r="BI2262" s="1903"/>
      <c r="BJ2262" s="1904"/>
      <c r="BK2262" s="1313"/>
      <c r="BL2262" s="1904"/>
      <c r="BM2262" s="1904"/>
      <c r="BN2262" s="1904"/>
      <c r="BO2262" s="1313"/>
      <c r="BP2262" s="1316">
        <f t="shared" si="812"/>
        <v>0</v>
      </c>
      <c r="BQ2262" s="1305"/>
    </row>
    <row r="2263" spans="1:69" ht="15" x14ac:dyDescent="0.25">
      <c r="A2263" s="1305"/>
      <c r="B2263" s="2050"/>
      <c r="C2263" s="1928"/>
      <c r="D2263" s="1313"/>
      <c r="E2263" s="1313"/>
      <c r="F2263" s="1931"/>
      <c r="G2263" s="1313"/>
      <c r="H2263" s="1345"/>
      <c r="I2263" s="1313"/>
      <c r="J2263" s="1345"/>
      <c r="K2263" s="1313"/>
      <c r="L2263" s="2773"/>
      <c r="M2263" s="1313"/>
      <c r="N2263" s="1345"/>
      <c r="O2263" s="1313"/>
      <c r="P2263" s="1313"/>
      <c r="Q2263" s="1307"/>
      <c r="R2263" s="1313"/>
      <c r="S2263" s="1313"/>
      <c r="T2263" s="1313"/>
      <c r="U2263" s="1313"/>
      <c r="V2263" s="2466"/>
      <c r="W2263" s="1904"/>
      <c r="X2263" s="2336"/>
      <c r="Y2263" s="1904"/>
      <c r="Z2263" s="2394"/>
      <c r="AA2263" s="1904"/>
      <c r="AB2263" s="1903"/>
      <c r="AC2263" s="1904"/>
      <c r="AD2263" s="1904"/>
      <c r="AE2263" s="1904"/>
      <c r="AF2263" s="1313"/>
      <c r="AG2263" s="1313"/>
      <c r="AH2263" s="1305"/>
      <c r="AI2263" s="1313"/>
      <c r="AJ2263" s="1313"/>
      <c r="AK2263" s="1313"/>
      <c r="AL2263" s="1313"/>
      <c r="AM2263" s="1313"/>
      <c r="AN2263" s="1905"/>
      <c r="AO2263" s="1345"/>
      <c r="AP2263" s="1313"/>
      <c r="AQ2263" s="1345"/>
      <c r="AR2263" s="1313"/>
      <c r="AS2263" s="1345"/>
      <c r="AT2263" s="1313"/>
      <c r="AU2263" s="1345"/>
      <c r="AV2263" s="1313"/>
      <c r="AW2263" s="1313"/>
      <c r="AX2263" s="1313"/>
      <c r="AY2263" s="1305"/>
      <c r="AZ2263" s="1313"/>
      <c r="BA2263" s="1313"/>
      <c r="BB2263" s="1313"/>
      <c r="BC2263" s="1313"/>
      <c r="BD2263" s="1313"/>
      <c r="BE2263" s="1903"/>
      <c r="BF2263" s="1904"/>
      <c r="BG2263" s="1903"/>
      <c r="BH2263" s="1904"/>
      <c r="BI2263" s="1903"/>
      <c r="BJ2263" s="1904"/>
      <c r="BK2263" s="1313"/>
      <c r="BL2263" s="1904"/>
      <c r="BM2263" s="1904"/>
      <c r="BN2263" s="1904"/>
      <c r="BO2263" s="1313"/>
      <c r="BP2263" s="1316">
        <f t="shared" si="812"/>
        <v>0</v>
      </c>
      <c r="BQ2263" s="1305"/>
    </row>
    <row r="2264" spans="1:69" ht="15" x14ac:dyDescent="0.25">
      <c r="A2264" s="1305"/>
      <c r="B2264" s="2050"/>
      <c r="C2264" s="1928"/>
      <c r="D2264" s="1313"/>
      <c r="E2264" s="1313"/>
      <c r="F2264" s="1931"/>
      <c r="G2264" s="1313"/>
      <c r="H2264" s="1345"/>
      <c r="I2264" s="1313"/>
      <c r="J2264" s="1345"/>
      <c r="K2264" s="1313"/>
      <c r="L2264" s="2773"/>
      <c r="M2264" s="1313"/>
      <c r="N2264" s="1345"/>
      <c r="O2264" s="1313"/>
      <c r="P2264" s="1313"/>
      <c r="Q2264" s="1307"/>
      <c r="R2264" s="1313"/>
      <c r="S2264" s="1313"/>
      <c r="T2264" s="1313"/>
      <c r="U2264" s="1313"/>
      <c r="V2264" s="2466"/>
      <c r="W2264" s="1904"/>
      <c r="X2264" s="2336"/>
      <c r="Y2264" s="1904"/>
      <c r="Z2264" s="2394"/>
      <c r="AA2264" s="1904"/>
      <c r="AB2264" s="1903"/>
      <c r="AC2264" s="1904"/>
      <c r="AD2264" s="1904"/>
      <c r="AE2264" s="1904"/>
      <c r="AF2264" s="1313"/>
      <c r="AG2264" s="1313"/>
      <c r="AH2264" s="1305"/>
      <c r="AI2264" s="1313"/>
      <c r="AJ2264" s="1313"/>
      <c r="AK2264" s="1313"/>
      <c r="AL2264" s="1313"/>
      <c r="AM2264" s="1313"/>
      <c r="AN2264" s="1905"/>
      <c r="AO2264" s="1345"/>
      <c r="AP2264" s="1313"/>
      <c r="AQ2264" s="1345"/>
      <c r="AR2264" s="1313"/>
      <c r="AS2264" s="1345"/>
      <c r="AT2264" s="1313"/>
      <c r="AU2264" s="1345"/>
      <c r="AV2264" s="1313"/>
      <c r="AW2264" s="1313"/>
      <c r="AX2264" s="1313"/>
      <c r="AY2264" s="1305"/>
      <c r="AZ2264" s="1313"/>
      <c r="BA2264" s="1313"/>
      <c r="BB2264" s="1313"/>
      <c r="BC2264" s="1313"/>
      <c r="BD2264" s="1313"/>
      <c r="BE2264" s="1903"/>
      <c r="BF2264" s="1904"/>
      <c r="BG2264" s="1903"/>
      <c r="BH2264" s="1904"/>
      <c r="BI2264" s="1903"/>
      <c r="BJ2264" s="1904"/>
      <c r="BK2264" s="1313"/>
      <c r="BL2264" s="1904"/>
      <c r="BM2264" s="1904"/>
      <c r="BN2264" s="1904"/>
      <c r="BO2264" s="1313"/>
      <c r="BP2264" s="1316">
        <f t="shared" si="812"/>
        <v>0</v>
      </c>
      <c r="BQ2264" s="1305"/>
    </row>
    <row r="2265" spans="1:69" ht="15" x14ac:dyDescent="0.25">
      <c r="A2265" s="1305"/>
      <c r="B2265" s="2050"/>
      <c r="C2265" s="1928"/>
      <c r="D2265" s="1313"/>
      <c r="E2265" s="1313"/>
      <c r="F2265" s="1931"/>
      <c r="G2265" s="1313"/>
      <c r="H2265" s="1345"/>
      <c r="I2265" s="1313"/>
      <c r="J2265" s="1345"/>
      <c r="K2265" s="1313"/>
      <c r="L2265" s="2773"/>
      <c r="M2265" s="1313"/>
      <c r="N2265" s="1345"/>
      <c r="O2265" s="1313"/>
      <c r="P2265" s="1313"/>
      <c r="Q2265" s="1307"/>
      <c r="R2265" s="1313"/>
      <c r="S2265" s="1313"/>
      <c r="T2265" s="1313"/>
      <c r="U2265" s="1313"/>
      <c r="V2265" s="2466"/>
      <c r="W2265" s="1904"/>
      <c r="X2265" s="2336"/>
      <c r="Y2265" s="1904"/>
      <c r="Z2265" s="2394"/>
      <c r="AA2265" s="1904"/>
      <c r="AB2265" s="1903"/>
      <c r="AC2265" s="1904"/>
      <c r="AD2265" s="1904"/>
      <c r="AE2265" s="1904"/>
      <c r="AF2265" s="1313"/>
      <c r="AG2265" s="1313"/>
      <c r="AH2265" s="1305"/>
      <c r="AI2265" s="1313"/>
      <c r="AJ2265" s="1313"/>
      <c r="AK2265" s="1313"/>
      <c r="AL2265" s="1313"/>
      <c r="AM2265" s="1313"/>
      <c r="AN2265" s="1905"/>
      <c r="AO2265" s="1345"/>
      <c r="AP2265" s="1313"/>
      <c r="AQ2265" s="1345"/>
      <c r="AR2265" s="1313"/>
      <c r="AS2265" s="1345"/>
      <c r="AT2265" s="1313"/>
      <c r="AU2265" s="1345"/>
      <c r="AV2265" s="1313"/>
      <c r="AW2265" s="1313"/>
      <c r="AX2265" s="1313"/>
      <c r="AY2265" s="1305"/>
      <c r="AZ2265" s="1313"/>
      <c r="BA2265" s="1313"/>
      <c r="BB2265" s="1313"/>
      <c r="BC2265" s="1313"/>
      <c r="BD2265" s="1313"/>
      <c r="BE2265" s="1903"/>
      <c r="BF2265" s="1904"/>
      <c r="BG2265" s="1903"/>
      <c r="BH2265" s="1904"/>
      <c r="BI2265" s="1903"/>
      <c r="BJ2265" s="1904"/>
      <c r="BK2265" s="1313"/>
      <c r="BL2265" s="1904"/>
      <c r="BM2265" s="1904"/>
      <c r="BN2265" s="1904"/>
      <c r="BO2265" s="1313"/>
      <c r="BP2265" s="1316">
        <f t="shared" si="812"/>
        <v>0</v>
      </c>
      <c r="BQ2265" s="1305"/>
    </row>
    <row r="2266" spans="1:69" ht="15" x14ac:dyDescent="0.25">
      <c r="A2266" s="1305"/>
      <c r="B2266" s="2050"/>
      <c r="C2266" s="1928"/>
      <c r="D2266" s="1313"/>
      <c r="E2266" s="1313"/>
      <c r="F2266" s="1931"/>
      <c r="G2266" s="1313"/>
      <c r="H2266" s="1345"/>
      <c r="I2266" s="1313"/>
      <c r="J2266" s="1345"/>
      <c r="K2266" s="1313"/>
      <c r="L2266" s="2773"/>
      <c r="M2266" s="1313"/>
      <c r="N2266" s="1345"/>
      <c r="O2266" s="1313"/>
      <c r="P2266" s="1313"/>
      <c r="Q2266" s="1307"/>
      <c r="R2266" s="1313"/>
      <c r="S2266" s="1313"/>
      <c r="T2266" s="1313"/>
      <c r="U2266" s="1313"/>
      <c r="V2266" s="2466"/>
      <c r="W2266" s="1904"/>
      <c r="X2266" s="2336"/>
      <c r="Y2266" s="1904"/>
      <c r="Z2266" s="2394"/>
      <c r="AA2266" s="1904"/>
      <c r="AB2266" s="1903"/>
      <c r="AC2266" s="1904"/>
      <c r="AD2266" s="1904"/>
      <c r="AE2266" s="1904"/>
      <c r="AF2266" s="1313"/>
      <c r="AG2266" s="1313"/>
      <c r="AH2266" s="1305"/>
      <c r="AI2266" s="1313"/>
      <c r="AJ2266" s="1313"/>
      <c r="AK2266" s="1313"/>
      <c r="AL2266" s="1313"/>
      <c r="AM2266" s="1313"/>
      <c r="AN2266" s="1905"/>
      <c r="AO2266" s="1345"/>
      <c r="AP2266" s="1313"/>
      <c r="AQ2266" s="1345"/>
      <c r="AR2266" s="1313"/>
      <c r="AS2266" s="1345"/>
      <c r="AT2266" s="1313"/>
      <c r="AU2266" s="1345"/>
      <c r="AV2266" s="1313"/>
      <c r="AW2266" s="1313"/>
      <c r="AX2266" s="1313"/>
      <c r="AY2266" s="1305"/>
      <c r="AZ2266" s="1313"/>
      <c r="BA2266" s="1313"/>
      <c r="BB2266" s="1313"/>
      <c r="BC2266" s="1313"/>
      <c r="BD2266" s="1313"/>
      <c r="BE2266" s="1903"/>
      <c r="BF2266" s="1904"/>
      <c r="BG2266" s="1903"/>
      <c r="BH2266" s="1904"/>
      <c r="BI2266" s="1903"/>
      <c r="BJ2266" s="1904"/>
      <c r="BK2266" s="1313"/>
      <c r="BL2266" s="1904"/>
      <c r="BM2266" s="1904"/>
      <c r="BN2266" s="1904"/>
      <c r="BO2266" s="1313"/>
      <c r="BP2266" s="1316">
        <f t="shared" si="812"/>
        <v>0</v>
      </c>
      <c r="BQ2266" s="1305"/>
    </row>
    <row r="2267" spans="1:69" ht="15" x14ac:dyDescent="0.25">
      <c r="A2267" s="1305"/>
      <c r="B2267" s="2050"/>
      <c r="C2267" s="1928"/>
      <c r="D2267" s="1313"/>
      <c r="E2267" s="1313"/>
      <c r="F2267" s="1931"/>
      <c r="G2267" s="1313"/>
      <c r="H2267" s="1345"/>
      <c r="I2267" s="1313"/>
      <c r="J2267" s="1345"/>
      <c r="K2267" s="1313"/>
      <c r="L2267" s="2773"/>
      <c r="M2267" s="1313"/>
      <c r="N2267" s="1345"/>
      <c r="O2267" s="1313"/>
      <c r="P2267" s="1313"/>
      <c r="Q2267" s="1307"/>
      <c r="R2267" s="1313"/>
      <c r="S2267" s="1313"/>
      <c r="T2267" s="1313"/>
      <c r="U2267" s="1313"/>
      <c r="V2267" s="2466"/>
      <c r="W2267" s="1904"/>
      <c r="X2267" s="2336"/>
      <c r="Y2267" s="1904"/>
      <c r="Z2267" s="2394"/>
      <c r="AA2267" s="1904"/>
      <c r="AB2267" s="1903"/>
      <c r="AC2267" s="1904"/>
      <c r="AD2267" s="1904"/>
      <c r="AE2267" s="1904"/>
      <c r="AF2267" s="1313"/>
      <c r="AG2267" s="1313"/>
      <c r="AH2267" s="1305"/>
      <c r="AI2267" s="1313"/>
      <c r="AJ2267" s="1313"/>
      <c r="AK2267" s="1313"/>
      <c r="AL2267" s="1313"/>
      <c r="AM2267" s="1313"/>
      <c r="AN2267" s="1905"/>
      <c r="AO2267" s="1345"/>
      <c r="AP2267" s="1313"/>
      <c r="AQ2267" s="1345"/>
      <c r="AR2267" s="1313"/>
      <c r="AS2267" s="1345"/>
      <c r="AT2267" s="1313"/>
      <c r="AU2267" s="1345"/>
      <c r="AV2267" s="1313"/>
      <c r="AW2267" s="1313"/>
      <c r="AX2267" s="1313"/>
      <c r="AY2267" s="1305"/>
      <c r="AZ2267" s="1313"/>
      <c r="BA2267" s="1313"/>
      <c r="BB2267" s="1313"/>
      <c r="BC2267" s="1313"/>
      <c r="BD2267" s="1313"/>
      <c r="BE2267" s="1903"/>
      <c r="BF2267" s="1904"/>
      <c r="BG2267" s="1903"/>
      <c r="BH2267" s="1904"/>
      <c r="BI2267" s="1903"/>
      <c r="BJ2267" s="1904"/>
      <c r="BK2267" s="1313"/>
      <c r="BL2267" s="1904"/>
      <c r="BM2267" s="1904"/>
      <c r="BN2267" s="1904"/>
      <c r="BO2267" s="1313"/>
      <c r="BP2267" s="1316">
        <f t="shared" si="812"/>
        <v>0</v>
      </c>
      <c r="BQ2267" s="1305"/>
    </row>
    <row r="2268" spans="1:69" ht="15" x14ac:dyDescent="0.25">
      <c r="A2268" s="1305"/>
      <c r="B2268" s="2050"/>
      <c r="C2268" s="1928"/>
      <c r="D2268" s="1313"/>
      <c r="E2268" s="1313"/>
      <c r="F2268" s="1931"/>
      <c r="G2268" s="1313"/>
      <c r="H2268" s="1345"/>
      <c r="I2268" s="1313"/>
      <c r="J2268" s="1345"/>
      <c r="K2268" s="1313"/>
      <c r="L2268" s="2773"/>
      <c r="M2268" s="1313"/>
      <c r="N2268" s="1345"/>
      <c r="O2268" s="1313"/>
      <c r="P2268" s="1313"/>
      <c r="Q2268" s="1307"/>
      <c r="R2268" s="1313"/>
      <c r="S2268" s="1313"/>
      <c r="T2268" s="1313"/>
      <c r="U2268" s="1313"/>
      <c r="V2268" s="2466"/>
      <c r="W2268" s="1904"/>
      <c r="X2268" s="2336"/>
      <c r="Y2268" s="1904"/>
      <c r="Z2268" s="2394"/>
      <c r="AA2268" s="1904"/>
      <c r="AB2268" s="1903"/>
      <c r="AC2268" s="1904"/>
      <c r="AD2268" s="1904"/>
      <c r="AE2268" s="1904"/>
      <c r="AF2268" s="1313"/>
      <c r="AG2268" s="1313"/>
      <c r="AH2268" s="1305"/>
      <c r="AI2268" s="1313"/>
      <c r="AJ2268" s="1313"/>
      <c r="AK2268" s="1313"/>
      <c r="AL2268" s="1313"/>
      <c r="AM2268" s="1313"/>
      <c r="AN2268" s="1905"/>
      <c r="AO2268" s="1345"/>
      <c r="AP2268" s="1313"/>
      <c r="AQ2268" s="1345"/>
      <c r="AR2268" s="1313"/>
      <c r="AS2268" s="1345"/>
      <c r="AT2268" s="1313"/>
      <c r="AU2268" s="1345"/>
      <c r="AV2268" s="1313"/>
      <c r="AW2268" s="1313"/>
      <c r="AX2268" s="1313"/>
      <c r="AY2268" s="1305"/>
      <c r="AZ2268" s="1313"/>
      <c r="BA2268" s="1313"/>
      <c r="BB2268" s="1313"/>
      <c r="BC2268" s="1313"/>
      <c r="BD2268" s="1313"/>
      <c r="BE2268" s="1903"/>
      <c r="BF2268" s="1904"/>
      <c r="BG2268" s="1903"/>
      <c r="BH2268" s="1904"/>
      <c r="BI2268" s="1903"/>
      <c r="BJ2268" s="1904"/>
      <c r="BK2268" s="1313"/>
      <c r="BL2268" s="1904"/>
      <c r="BM2268" s="1904"/>
      <c r="BN2268" s="1904"/>
      <c r="BO2268" s="1313"/>
      <c r="BP2268" s="1316">
        <f t="shared" si="812"/>
        <v>0</v>
      </c>
      <c r="BQ2268" s="1305"/>
    </row>
    <row r="2269" spans="1:69" ht="15" x14ac:dyDescent="0.25">
      <c r="A2269" s="1305"/>
      <c r="B2269" s="2050"/>
      <c r="C2269" s="1928"/>
      <c r="D2269" s="1313"/>
      <c r="E2269" s="1313"/>
      <c r="F2269" s="1931"/>
      <c r="G2269" s="1313"/>
      <c r="H2269" s="1345"/>
      <c r="I2269" s="1313"/>
      <c r="J2269" s="1345"/>
      <c r="K2269" s="1313"/>
      <c r="L2269" s="2773"/>
      <c r="M2269" s="1313"/>
      <c r="N2269" s="1345"/>
      <c r="O2269" s="1313"/>
      <c r="P2269" s="1313"/>
      <c r="Q2269" s="1307"/>
      <c r="R2269" s="1313"/>
      <c r="S2269" s="1313"/>
      <c r="T2269" s="1313"/>
      <c r="U2269" s="1313"/>
      <c r="V2269" s="2466"/>
      <c r="W2269" s="1904"/>
      <c r="X2269" s="2336"/>
      <c r="Y2269" s="1904"/>
      <c r="Z2269" s="2394"/>
      <c r="AA2269" s="1904"/>
      <c r="AB2269" s="1903"/>
      <c r="AC2269" s="1904"/>
      <c r="AD2269" s="1904"/>
      <c r="AE2269" s="1904"/>
      <c r="AF2269" s="1313"/>
      <c r="AG2269" s="1313"/>
      <c r="AH2269" s="1305"/>
      <c r="AI2269" s="1313"/>
      <c r="AJ2269" s="1313"/>
      <c r="AK2269" s="1313"/>
      <c r="AL2269" s="1313"/>
      <c r="AM2269" s="1313"/>
      <c r="AN2269" s="1905"/>
      <c r="AO2269" s="1345"/>
      <c r="AP2269" s="1313"/>
      <c r="AQ2269" s="1345"/>
      <c r="AR2269" s="1313"/>
      <c r="AS2269" s="1345"/>
      <c r="AT2269" s="1313"/>
      <c r="AU2269" s="1345"/>
      <c r="AV2269" s="1313"/>
      <c r="AW2269" s="1313"/>
      <c r="AX2269" s="1313"/>
      <c r="AY2269" s="1305"/>
      <c r="AZ2269" s="1313"/>
      <c r="BA2269" s="1313"/>
      <c r="BB2269" s="1313"/>
      <c r="BC2269" s="1313"/>
      <c r="BD2269" s="1313"/>
      <c r="BE2269" s="1903"/>
      <c r="BF2269" s="1904"/>
      <c r="BG2269" s="1903"/>
      <c r="BH2269" s="1904"/>
      <c r="BI2269" s="1903"/>
      <c r="BJ2269" s="1904"/>
      <c r="BK2269" s="1313"/>
      <c r="BL2269" s="1904"/>
      <c r="BM2269" s="1904"/>
      <c r="BN2269" s="1904"/>
      <c r="BO2269" s="1313"/>
      <c r="BP2269" s="1316">
        <f t="shared" si="812"/>
        <v>0</v>
      </c>
      <c r="BQ2269" s="1305"/>
    </row>
    <row r="2270" spans="1:69" ht="15" x14ac:dyDescent="0.25">
      <c r="A2270" s="1305"/>
      <c r="B2270" s="2050"/>
      <c r="C2270" s="1928"/>
      <c r="D2270" s="1313"/>
      <c r="E2270" s="1313"/>
      <c r="F2270" s="1931"/>
      <c r="G2270" s="1313"/>
      <c r="H2270" s="1345"/>
      <c r="I2270" s="1313"/>
      <c r="J2270" s="1345"/>
      <c r="K2270" s="1313"/>
      <c r="L2270" s="2773"/>
      <c r="M2270" s="1313"/>
      <c r="N2270" s="1345"/>
      <c r="O2270" s="1313"/>
      <c r="P2270" s="1313"/>
      <c r="Q2270" s="1307"/>
      <c r="R2270" s="1313"/>
      <c r="S2270" s="1313"/>
      <c r="T2270" s="1313"/>
      <c r="U2270" s="1313"/>
      <c r="V2270" s="2466"/>
      <c r="W2270" s="1904"/>
      <c r="X2270" s="2336"/>
      <c r="Y2270" s="1904"/>
      <c r="Z2270" s="2394"/>
      <c r="AA2270" s="1904"/>
      <c r="AB2270" s="1903"/>
      <c r="AC2270" s="1904"/>
      <c r="AD2270" s="1904"/>
      <c r="AE2270" s="1904"/>
      <c r="AF2270" s="1313"/>
      <c r="AG2270" s="1313"/>
      <c r="AH2270" s="1305"/>
      <c r="AI2270" s="1313"/>
      <c r="AJ2270" s="1313"/>
      <c r="AK2270" s="1313"/>
      <c r="AL2270" s="1313"/>
      <c r="AM2270" s="1313"/>
      <c r="AN2270" s="1905"/>
      <c r="AO2270" s="1345"/>
      <c r="AP2270" s="1313"/>
      <c r="AQ2270" s="1345"/>
      <c r="AR2270" s="1313"/>
      <c r="AS2270" s="1345"/>
      <c r="AT2270" s="1313"/>
      <c r="AU2270" s="1345"/>
      <c r="AV2270" s="1313"/>
      <c r="AW2270" s="1313"/>
      <c r="AX2270" s="1313"/>
      <c r="AY2270" s="1305"/>
      <c r="AZ2270" s="1313"/>
      <c r="BA2270" s="1313"/>
      <c r="BB2270" s="1313"/>
      <c r="BC2270" s="1313"/>
      <c r="BD2270" s="1313"/>
      <c r="BE2270" s="1903"/>
      <c r="BF2270" s="1904"/>
      <c r="BG2270" s="1903"/>
      <c r="BH2270" s="1904"/>
      <c r="BI2270" s="1903"/>
      <c r="BJ2270" s="1904"/>
      <c r="BK2270" s="1313"/>
      <c r="BL2270" s="1904"/>
      <c r="BM2270" s="1904"/>
      <c r="BN2270" s="1904"/>
      <c r="BO2270" s="1313"/>
      <c r="BP2270" s="1316">
        <f t="shared" si="812"/>
        <v>0</v>
      </c>
      <c r="BQ2270" s="1305"/>
    </row>
    <row r="2271" spans="1:69" ht="15" x14ac:dyDescent="0.25">
      <c r="A2271" s="1305"/>
      <c r="B2271" s="2050"/>
      <c r="C2271" s="1928"/>
      <c r="D2271" s="1313"/>
      <c r="E2271" s="1313"/>
      <c r="F2271" s="1931"/>
      <c r="G2271" s="1313"/>
      <c r="H2271" s="1345"/>
      <c r="I2271" s="1313"/>
      <c r="J2271" s="1345"/>
      <c r="K2271" s="1313"/>
      <c r="L2271" s="2773"/>
      <c r="M2271" s="1313"/>
      <c r="N2271" s="1345"/>
      <c r="O2271" s="1313"/>
      <c r="P2271" s="1313"/>
      <c r="Q2271" s="1307"/>
      <c r="R2271" s="1313"/>
      <c r="S2271" s="1313"/>
      <c r="T2271" s="1313"/>
      <c r="U2271" s="1313"/>
      <c r="V2271" s="2466"/>
      <c r="W2271" s="1904"/>
      <c r="X2271" s="2336"/>
      <c r="Y2271" s="1904"/>
      <c r="Z2271" s="2394"/>
      <c r="AA2271" s="1904"/>
      <c r="AB2271" s="1903"/>
      <c r="AC2271" s="1904"/>
      <c r="AD2271" s="1904"/>
      <c r="AE2271" s="1904"/>
      <c r="AF2271" s="1313"/>
      <c r="AG2271" s="1313"/>
      <c r="AH2271" s="1305"/>
      <c r="AI2271" s="1313"/>
      <c r="AJ2271" s="1313"/>
      <c r="AK2271" s="1313"/>
      <c r="AL2271" s="1313"/>
      <c r="AM2271" s="1313"/>
      <c r="AN2271" s="1905"/>
      <c r="AO2271" s="1345"/>
      <c r="AP2271" s="1313"/>
      <c r="AQ2271" s="1345"/>
      <c r="AR2271" s="1313"/>
      <c r="AS2271" s="1345"/>
      <c r="AT2271" s="1313"/>
      <c r="AU2271" s="1345"/>
      <c r="AV2271" s="1313"/>
      <c r="AW2271" s="1313"/>
      <c r="AX2271" s="1313"/>
      <c r="AY2271" s="1305"/>
      <c r="AZ2271" s="1313"/>
      <c r="BA2271" s="1313"/>
      <c r="BB2271" s="1313"/>
      <c r="BC2271" s="1313"/>
      <c r="BD2271" s="1313"/>
      <c r="BE2271" s="1903"/>
      <c r="BF2271" s="1904"/>
      <c r="BG2271" s="1903"/>
      <c r="BH2271" s="1904"/>
      <c r="BI2271" s="1903"/>
      <c r="BJ2271" s="1904"/>
      <c r="BK2271" s="1313"/>
      <c r="BL2271" s="1904"/>
      <c r="BM2271" s="1904"/>
      <c r="BN2271" s="1904"/>
      <c r="BO2271" s="1313"/>
      <c r="BP2271" s="1316">
        <f t="shared" si="812"/>
        <v>0</v>
      </c>
      <c r="BQ2271" s="1305"/>
    </row>
    <row r="2272" spans="1:69" ht="15" x14ac:dyDescent="0.25">
      <c r="A2272" s="1305"/>
      <c r="B2272" s="2050"/>
      <c r="C2272" s="1928"/>
      <c r="D2272" s="1313"/>
      <c r="E2272" s="1313"/>
      <c r="F2272" s="1931"/>
      <c r="G2272" s="1313"/>
      <c r="H2272" s="1345"/>
      <c r="I2272" s="1313"/>
      <c r="J2272" s="1345"/>
      <c r="K2272" s="1313"/>
      <c r="L2272" s="2773"/>
      <c r="M2272" s="1313"/>
      <c r="N2272" s="1345"/>
      <c r="O2272" s="1313"/>
      <c r="P2272" s="1313"/>
      <c r="Q2272" s="1307"/>
      <c r="R2272" s="1313"/>
      <c r="S2272" s="1313"/>
      <c r="T2272" s="1313"/>
      <c r="U2272" s="1313"/>
      <c r="V2272" s="2466"/>
      <c r="W2272" s="1904"/>
      <c r="X2272" s="2336"/>
      <c r="Y2272" s="1904"/>
      <c r="Z2272" s="2394"/>
      <c r="AA2272" s="1904"/>
      <c r="AB2272" s="1903"/>
      <c r="AC2272" s="1904"/>
      <c r="AD2272" s="1904"/>
      <c r="AE2272" s="1904"/>
      <c r="AF2272" s="1313"/>
      <c r="AG2272" s="1313"/>
      <c r="AH2272" s="1305"/>
      <c r="AI2272" s="1313"/>
      <c r="AJ2272" s="1313"/>
      <c r="AK2272" s="1313"/>
      <c r="AL2272" s="1313"/>
      <c r="AM2272" s="1313"/>
      <c r="AN2272" s="1905"/>
      <c r="AO2272" s="1345"/>
      <c r="AP2272" s="1313"/>
      <c r="AQ2272" s="1345"/>
      <c r="AR2272" s="1313"/>
      <c r="AS2272" s="1345"/>
      <c r="AT2272" s="1313"/>
      <c r="AU2272" s="1345"/>
      <c r="AV2272" s="1313"/>
      <c r="AW2272" s="1313"/>
      <c r="AX2272" s="1313"/>
      <c r="AY2272" s="1305"/>
      <c r="AZ2272" s="1313"/>
      <c r="BA2272" s="1313"/>
      <c r="BB2272" s="1313"/>
      <c r="BC2272" s="1313"/>
      <c r="BD2272" s="1313"/>
      <c r="BE2272" s="1903"/>
      <c r="BF2272" s="1904"/>
      <c r="BG2272" s="1903"/>
      <c r="BH2272" s="1904"/>
      <c r="BI2272" s="1903"/>
      <c r="BJ2272" s="1904"/>
      <c r="BK2272" s="1313"/>
      <c r="BL2272" s="1904"/>
      <c r="BM2272" s="1904"/>
      <c r="BN2272" s="1904"/>
      <c r="BO2272" s="1313"/>
      <c r="BP2272" s="1316">
        <f t="shared" si="812"/>
        <v>0</v>
      </c>
      <c r="BQ2272" s="1305"/>
    </row>
    <row r="2273" spans="1:69" ht="15" x14ac:dyDescent="0.25">
      <c r="A2273" s="1305"/>
      <c r="B2273" s="2050"/>
      <c r="C2273" s="1928"/>
      <c r="D2273" s="1313"/>
      <c r="E2273" s="1313"/>
      <c r="F2273" s="1931"/>
      <c r="G2273" s="1313"/>
      <c r="H2273" s="1345"/>
      <c r="I2273" s="1313"/>
      <c r="J2273" s="1345"/>
      <c r="K2273" s="1313"/>
      <c r="L2273" s="2773"/>
      <c r="M2273" s="1313"/>
      <c r="N2273" s="1345"/>
      <c r="O2273" s="1313"/>
      <c r="P2273" s="1313"/>
      <c r="Q2273" s="1307"/>
      <c r="R2273" s="1313"/>
      <c r="S2273" s="1313"/>
      <c r="T2273" s="1313"/>
      <c r="U2273" s="1313"/>
      <c r="V2273" s="2466"/>
      <c r="W2273" s="1904"/>
      <c r="X2273" s="2336"/>
      <c r="Y2273" s="1904"/>
      <c r="Z2273" s="2394"/>
      <c r="AA2273" s="1904"/>
      <c r="AB2273" s="1903"/>
      <c r="AC2273" s="1904"/>
      <c r="AD2273" s="1904"/>
      <c r="AE2273" s="1904"/>
      <c r="AF2273" s="1313"/>
      <c r="AG2273" s="1313"/>
      <c r="AH2273" s="1305"/>
      <c r="AI2273" s="1313"/>
      <c r="AJ2273" s="1313"/>
      <c r="AK2273" s="1313"/>
      <c r="AL2273" s="1313"/>
      <c r="AM2273" s="1313"/>
      <c r="AN2273" s="1905"/>
      <c r="AO2273" s="1345"/>
      <c r="AP2273" s="1313"/>
      <c r="AQ2273" s="1345"/>
      <c r="AR2273" s="1313"/>
      <c r="AS2273" s="1345"/>
      <c r="AT2273" s="1313"/>
      <c r="AU2273" s="1345"/>
      <c r="AV2273" s="1313"/>
      <c r="AW2273" s="1313"/>
      <c r="AX2273" s="1313"/>
      <c r="AY2273" s="1305"/>
      <c r="AZ2273" s="1313"/>
      <c r="BA2273" s="1313"/>
      <c r="BB2273" s="1313"/>
      <c r="BC2273" s="1313"/>
      <c r="BD2273" s="1313"/>
      <c r="BE2273" s="1903"/>
      <c r="BF2273" s="1904"/>
      <c r="BG2273" s="1903"/>
      <c r="BH2273" s="1904"/>
      <c r="BI2273" s="1903"/>
      <c r="BJ2273" s="1904"/>
      <c r="BK2273" s="1313"/>
      <c r="BL2273" s="1904"/>
      <c r="BM2273" s="1904"/>
      <c r="BN2273" s="1904"/>
      <c r="BO2273" s="1313"/>
      <c r="BP2273" s="1316">
        <f t="shared" si="812"/>
        <v>0</v>
      </c>
      <c r="BQ2273" s="1305"/>
    </row>
    <row r="2274" spans="1:69" ht="15" x14ac:dyDescent="0.25">
      <c r="A2274" s="1305"/>
      <c r="B2274" s="2050"/>
      <c r="C2274" s="1928"/>
      <c r="D2274" s="1313"/>
      <c r="E2274" s="1313"/>
      <c r="F2274" s="1931"/>
      <c r="G2274" s="1313"/>
      <c r="H2274" s="1345"/>
      <c r="I2274" s="1313"/>
      <c r="J2274" s="1345"/>
      <c r="K2274" s="1313"/>
      <c r="L2274" s="2773"/>
      <c r="M2274" s="1313"/>
      <c r="N2274" s="1345"/>
      <c r="O2274" s="1313"/>
      <c r="P2274" s="1313"/>
      <c r="Q2274" s="1307"/>
      <c r="R2274" s="1313"/>
      <c r="S2274" s="1313"/>
      <c r="T2274" s="1313"/>
      <c r="U2274" s="1313"/>
      <c r="V2274" s="2466"/>
      <c r="W2274" s="1904"/>
      <c r="X2274" s="2336"/>
      <c r="Y2274" s="1904"/>
      <c r="Z2274" s="2394"/>
      <c r="AA2274" s="1904"/>
      <c r="AB2274" s="1903"/>
      <c r="AC2274" s="1904"/>
      <c r="AD2274" s="1904"/>
      <c r="AE2274" s="1904"/>
      <c r="AF2274" s="1313"/>
      <c r="AG2274" s="1313"/>
      <c r="AH2274" s="1305"/>
      <c r="AI2274" s="1313"/>
      <c r="AJ2274" s="1313"/>
      <c r="AK2274" s="1313"/>
      <c r="AL2274" s="1313"/>
      <c r="AM2274" s="1313"/>
      <c r="AN2274" s="1905"/>
      <c r="AO2274" s="1345"/>
      <c r="AP2274" s="1313"/>
      <c r="AQ2274" s="1345"/>
      <c r="AR2274" s="1313"/>
      <c r="AS2274" s="1345"/>
      <c r="AT2274" s="1313"/>
      <c r="AU2274" s="1345"/>
      <c r="AV2274" s="1313"/>
      <c r="AW2274" s="1313"/>
      <c r="AX2274" s="1313"/>
      <c r="AY2274" s="1305"/>
      <c r="AZ2274" s="1313"/>
      <c r="BA2274" s="1313"/>
      <c r="BB2274" s="1313"/>
      <c r="BC2274" s="1313"/>
      <c r="BD2274" s="1313"/>
      <c r="BE2274" s="1903"/>
      <c r="BF2274" s="1904"/>
      <c r="BG2274" s="1903"/>
      <c r="BH2274" s="1904"/>
      <c r="BI2274" s="1903"/>
      <c r="BJ2274" s="1904"/>
      <c r="BK2274" s="1313"/>
      <c r="BL2274" s="1904"/>
      <c r="BM2274" s="1904"/>
      <c r="BN2274" s="1904"/>
      <c r="BO2274" s="1313"/>
      <c r="BP2274" s="1316">
        <f t="shared" si="812"/>
        <v>0</v>
      </c>
      <c r="BQ2274" s="1305"/>
    </row>
    <row r="2275" spans="1:69" ht="15" x14ac:dyDescent="0.25">
      <c r="A2275" s="1305"/>
      <c r="B2275" s="2050"/>
      <c r="C2275" s="1928"/>
      <c r="D2275" s="1313"/>
      <c r="E2275" s="1313"/>
      <c r="F2275" s="1931"/>
      <c r="G2275" s="1313"/>
      <c r="H2275" s="1345"/>
      <c r="I2275" s="1313"/>
      <c r="J2275" s="1345"/>
      <c r="K2275" s="1313"/>
      <c r="L2275" s="2773"/>
      <c r="M2275" s="1313"/>
      <c r="N2275" s="1345"/>
      <c r="O2275" s="1313"/>
      <c r="P2275" s="1313"/>
      <c r="Q2275" s="1307"/>
      <c r="R2275" s="1313"/>
      <c r="S2275" s="1313"/>
      <c r="T2275" s="1313"/>
      <c r="U2275" s="1313"/>
      <c r="V2275" s="2466"/>
      <c r="W2275" s="1904"/>
      <c r="X2275" s="2336"/>
      <c r="Y2275" s="1904"/>
      <c r="Z2275" s="2394"/>
      <c r="AA2275" s="1904"/>
      <c r="AB2275" s="1903"/>
      <c r="AC2275" s="1904"/>
      <c r="AD2275" s="1904"/>
      <c r="AE2275" s="1904"/>
      <c r="AF2275" s="1313"/>
      <c r="AG2275" s="1313"/>
      <c r="AH2275" s="1305"/>
      <c r="AI2275" s="1313"/>
      <c r="AJ2275" s="1313"/>
      <c r="AK2275" s="1313"/>
      <c r="AL2275" s="1313"/>
      <c r="AM2275" s="1313"/>
      <c r="AN2275" s="1905"/>
      <c r="AO2275" s="1345"/>
      <c r="AP2275" s="1313"/>
      <c r="AQ2275" s="1345"/>
      <c r="AR2275" s="1313"/>
      <c r="AS2275" s="1345"/>
      <c r="AT2275" s="1313"/>
      <c r="AU2275" s="1345"/>
      <c r="AV2275" s="1313"/>
      <c r="AW2275" s="1313"/>
      <c r="AX2275" s="1313"/>
      <c r="AY2275" s="1305"/>
      <c r="AZ2275" s="1313"/>
      <c r="BA2275" s="1313"/>
      <c r="BB2275" s="1313"/>
      <c r="BC2275" s="1313"/>
      <c r="BD2275" s="1313"/>
      <c r="BE2275" s="1903"/>
      <c r="BF2275" s="1904"/>
      <c r="BG2275" s="1903"/>
      <c r="BH2275" s="1904"/>
      <c r="BI2275" s="1903"/>
      <c r="BJ2275" s="1904"/>
      <c r="BK2275" s="1313"/>
      <c r="BL2275" s="1904"/>
      <c r="BM2275" s="1904"/>
      <c r="BN2275" s="1904"/>
      <c r="BO2275" s="1313"/>
      <c r="BP2275" s="1316">
        <f t="shared" si="812"/>
        <v>0</v>
      </c>
      <c r="BQ2275" s="1305"/>
    </row>
    <row r="2276" spans="1:69" ht="15" x14ac:dyDescent="0.25">
      <c r="A2276" s="1305"/>
      <c r="B2276" s="2050"/>
      <c r="C2276" s="1928"/>
      <c r="D2276" s="1313"/>
      <c r="E2276" s="1313"/>
      <c r="F2276" s="1931"/>
      <c r="G2276" s="1313"/>
      <c r="H2276" s="1345"/>
      <c r="I2276" s="1313"/>
      <c r="J2276" s="1345"/>
      <c r="K2276" s="1313"/>
      <c r="L2276" s="2773"/>
      <c r="M2276" s="1313"/>
      <c r="N2276" s="1345"/>
      <c r="O2276" s="1313"/>
      <c r="P2276" s="1313"/>
      <c r="Q2276" s="1307"/>
      <c r="R2276" s="1313"/>
      <c r="S2276" s="1313"/>
      <c r="T2276" s="1313"/>
      <c r="U2276" s="1313"/>
      <c r="V2276" s="2466"/>
      <c r="W2276" s="1904"/>
      <c r="X2276" s="2336"/>
      <c r="Y2276" s="1904"/>
      <c r="Z2276" s="2394"/>
      <c r="AA2276" s="1904"/>
      <c r="AB2276" s="1903"/>
      <c r="AC2276" s="1904"/>
      <c r="AD2276" s="1904"/>
      <c r="AE2276" s="1904"/>
      <c r="AF2276" s="1313"/>
      <c r="AG2276" s="1313"/>
      <c r="AH2276" s="1305"/>
      <c r="AI2276" s="1313"/>
      <c r="AJ2276" s="1313"/>
      <c r="AK2276" s="1313"/>
      <c r="AL2276" s="1313"/>
      <c r="AM2276" s="1313"/>
      <c r="AN2276" s="1905"/>
      <c r="AO2276" s="1345"/>
      <c r="AP2276" s="1313"/>
      <c r="AQ2276" s="1345"/>
      <c r="AR2276" s="1313"/>
      <c r="AS2276" s="1345"/>
      <c r="AT2276" s="1313"/>
      <c r="AU2276" s="1345"/>
      <c r="AV2276" s="1313"/>
      <c r="AW2276" s="1313"/>
      <c r="AX2276" s="1313"/>
      <c r="AY2276" s="1305"/>
      <c r="AZ2276" s="1313"/>
      <c r="BA2276" s="1313"/>
      <c r="BB2276" s="1313"/>
      <c r="BC2276" s="1313"/>
      <c r="BD2276" s="1313"/>
      <c r="BE2276" s="1903"/>
      <c r="BF2276" s="1904"/>
      <c r="BG2276" s="1903"/>
      <c r="BH2276" s="1904"/>
      <c r="BI2276" s="1903"/>
      <c r="BJ2276" s="1904"/>
      <c r="BK2276" s="1313"/>
      <c r="BL2276" s="1904"/>
      <c r="BM2276" s="1904"/>
      <c r="BN2276" s="1904"/>
      <c r="BO2276" s="1313"/>
      <c r="BP2276" s="1316">
        <f t="shared" si="812"/>
        <v>0</v>
      </c>
      <c r="BQ2276" s="1305"/>
    </row>
    <row r="2277" spans="1:69" ht="15" x14ac:dyDescent="0.25">
      <c r="A2277" s="1305"/>
      <c r="B2277" s="2050"/>
      <c r="C2277" s="1928"/>
      <c r="D2277" s="1313"/>
      <c r="E2277" s="1313"/>
      <c r="F2277" s="1931"/>
      <c r="G2277" s="1313"/>
      <c r="H2277" s="1345"/>
      <c r="I2277" s="1313"/>
      <c r="J2277" s="1345"/>
      <c r="K2277" s="1313"/>
      <c r="L2277" s="2773"/>
      <c r="M2277" s="1313"/>
      <c r="N2277" s="1345"/>
      <c r="O2277" s="1313"/>
      <c r="P2277" s="1313"/>
      <c r="Q2277" s="1307"/>
      <c r="R2277" s="1313"/>
      <c r="S2277" s="1313"/>
      <c r="T2277" s="1313"/>
      <c r="U2277" s="1313"/>
      <c r="V2277" s="2466"/>
      <c r="W2277" s="1904"/>
      <c r="X2277" s="2336"/>
      <c r="Y2277" s="1904"/>
      <c r="Z2277" s="2394"/>
      <c r="AA2277" s="1904"/>
      <c r="AB2277" s="1903"/>
      <c r="AC2277" s="1904"/>
      <c r="AD2277" s="1904"/>
      <c r="AE2277" s="1904"/>
      <c r="AF2277" s="1313"/>
      <c r="AG2277" s="1313"/>
      <c r="AH2277" s="1305"/>
      <c r="AI2277" s="1313"/>
      <c r="AJ2277" s="1313"/>
      <c r="AK2277" s="1313"/>
      <c r="AL2277" s="1313"/>
      <c r="AM2277" s="1313"/>
      <c r="AN2277" s="1905"/>
      <c r="AO2277" s="1345"/>
      <c r="AP2277" s="1313"/>
      <c r="AQ2277" s="1345"/>
      <c r="AR2277" s="1313"/>
      <c r="AS2277" s="1345"/>
      <c r="AT2277" s="1313"/>
      <c r="AU2277" s="1345"/>
      <c r="AV2277" s="1313"/>
      <c r="AW2277" s="1313"/>
      <c r="AX2277" s="1313"/>
      <c r="AY2277" s="1305"/>
      <c r="AZ2277" s="1313"/>
      <c r="BA2277" s="1313"/>
      <c r="BB2277" s="1313"/>
      <c r="BC2277" s="1313"/>
      <c r="BD2277" s="1313"/>
      <c r="BE2277" s="1903"/>
      <c r="BF2277" s="1904"/>
      <c r="BG2277" s="1903"/>
      <c r="BH2277" s="1904"/>
      <c r="BI2277" s="1903"/>
      <c r="BJ2277" s="1904"/>
      <c r="BK2277" s="1313"/>
      <c r="BL2277" s="1904"/>
      <c r="BM2277" s="1904"/>
      <c r="BN2277" s="1904"/>
      <c r="BO2277" s="1313"/>
      <c r="BP2277" s="1316">
        <f t="shared" si="812"/>
        <v>0</v>
      </c>
      <c r="BQ2277" s="1305"/>
    </row>
    <row r="2278" spans="1:69" ht="15" x14ac:dyDescent="0.25">
      <c r="A2278" s="1305"/>
      <c r="B2278" s="2050"/>
      <c r="C2278" s="1928"/>
      <c r="D2278" s="1313"/>
      <c r="E2278" s="1313"/>
      <c r="F2278" s="1931"/>
      <c r="G2278" s="1313"/>
      <c r="H2278" s="1345"/>
      <c r="I2278" s="1313"/>
      <c r="J2278" s="1345"/>
      <c r="K2278" s="1313"/>
      <c r="L2278" s="2773"/>
      <c r="M2278" s="1313"/>
      <c r="N2278" s="1345"/>
      <c r="O2278" s="1313"/>
      <c r="P2278" s="1313"/>
      <c r="Q2278" s="1307"/>
      <c r="R2278" s="1313"/>
      <c r="S2278" s="1313"/>
      <c r="T2278" s="1313"/>
      <c r="U2278" s="1313"/>
      <c r="V2278" s="2466"/>
      <c r="W2278" s="1904"/>
      <c r="X2278" s="2336"/>
      <c r="Y2278" s="1904"/>
      <c r="Z2278" s="2394"/>
      <c r="AA2278" s="1904"/>
      <c r="AB2278" s="1903"/>
      <c r="AC2278" s="1904"/>
      <c r="AD2278" s="1904"/>
      <c r="AE2278" s="1904"/>
      <c r="AF2278" s="1313"/>
      <c r="AG2278" s="1313"/>
      <c r="AH2278" s="1305"/>
      <c r="AI2278" s="1313"/>
      <c r="AJ2278" s="1313"/>
      <c r="AK2278" s="1313"/>
      <c r="AL2278" s="1313"/>
      <c r="AM2278" s="1313"/>
      <c r="AN2278" s="1905"/>
      <c r="AO2278" s="1345"/>
      <c r="AP2278" s="1313"/>
      <c r="AQ2278" s="1345"/>
      <c r="AR2278" s="1313"/>
      <c r="AS2278" s="1345"/>
      <c r="AT2278" s="1313"/>
      <c r="AU2278" s="1345"/>
      <c r="AV2278" s="1313"/>
      <c r="AW2278" s="1313"/>
      <c r="AX2278" s="1313"/>
      <c r="AY2278" s="1305"/>
      <c r="AZ2278" s="1313"/>
      <c r="BA2278" s="1313"/>
      <c r="BB2278" s="1313"/>
      <c r="BC2278" s="1313"/>
      <c r="BD2278" s="1313"/>
      <c r="BE2278" s="1903"/>
      <c r="BF2278" s="1904"/>
      <c r="BG2278" s="1903"/>
      <c r="BH2278" s="1904"/>
      <c r="BI2278" s="1903"/>
      <c r="BJ2278" s="1904"/>
      <c r="BK2278" s="1313"/>
      <c r="BL2278" s="1904"/>
      <c r="BM2278" s="1904"/>
      <c r="BN2278" s="1904"/>
      <c r="BO2278" s="1313"/>
      <c r="BP2278" s="1316">
        <f t="shared" si="812"/>
        <v>0</v>
      </c>
      <c r="BQ2278" s="1305"/>
    </row>
    <row r="2279" spans="1:69" ht="15" x14ac:dyDescent="0.25">
      <c r="A2279" s="1305"/>
      <c r="B2279" s="2050"/>
      <c r="C2279" s="1928"/>
      <c r="D2279" s="1313"/>
      <c r="E2279" s="1313"/>
      <c r="F2279" s="1931"/>
      <c r="G2279" s="1313"/>
      <c r="H2279" s="1345"/>
      <c r="I2279" s="1313"/>
      <c r="J2279" s="1345"/>
      <c r="K2279" s="1313"/>
      <c r="L2279" s="2773"/>
      <c r="M2279" s="1313"/>
      <c r="N2279" s="1345"/>
      <c r="O2279" s="1313"/>
      <c r="P2279" s="1313"/>
      <c r="Q2279" s="1307"/>
      <c r="R2279" s="1313"/>
      <c r="S2279" s="1313"/>
      <c r="T2279" s="1313"/>
      <c r="U2279" s="1313"/>
      <c r="V2279" s="2466"/>
      <c r="W2279" s="1904"/>
      <c r="X2279" s="2336"/>
      <c r="Y2279" s="1904"/>
      <c r="Z2279" s="2394"/>
      <c r="AA2279" s="1904"/>
      <c r="AB2279" s="1903"/>
      <c r="AC2279" s="1904"/>
      <c r="AD2279" s="1904"/>
      <c r="AE2279" s="1904"/>
      <c r="AF2279" s="1313"/>
      <c r="AG2279" s="1313"/>
      <c r="AH2279" s="1305"/>
      <c r="AI2279" s="1313"/>
      <c r="AJ2279" s="1313"/>
      <c r="AK2279" s="1313"/>
      <c r="AL2279" s="1313"/>
      <c r="AM2279" s="1313"/>
      <c r="AN2279" s="1905"/>
      <c r="AO2279" s="1345"/>
      <c r="AP2279" s="1313"/>
      <c r="AQ2279" s="1345"/>
      <c r="AR2279" s="1313"/>
      <c r="AS2279" s="1345"/>
      <c r="AT2279" s="1313"/>
      <c r="AU2279" s="1345"/>
      <c r="AV2279" s="1313"/>
      <c r="AW2279" s="1313"/>
      <c r="AX2279" s="1313"/>
      <c r="AY2279" s="1305"/>
      <c r="AZ2279" s="1313"/>
      <c r="BA2279" s="1313"/>
      <c r="BB2279" s="1313"/>
      <c r="BC2279" s="1313"/>
      <c r="BD2279" s="1313"/>
      <c r="BE2279" s="1903"/>
      <c r="BF2279" s="1904"/>
      <c r="BG2279" s="1903"/>
      <c r="BH2279" s="1904"/>
      <c r="BI2279" s="1903"/>
      <c r="BJ2279" s="1904"/>
      <c r="BK2279" s="1313"/>
      <c r="BL2279" s="1904"/>
      <c r="BM2279" s="1904"/>
      <c r="BN2279" s="1904"/>
      <c r="BO2279" s="1313"/>
      <c r="BP2279" s="1316">
        <f t="shared" si="812"/>
        <v>0</v>
      </c>
      <c r="BQ2279" s="1305"/>
    </row>
    <row r="2280" spans="1:69" ht="15" x14ac:dyDescent="0.25">
      <c r="A2280" s="1305"/>
      <c r="B2280" s="2050"/>
      <c r="C2280" s="1928"/>
      <c r="D2280" s="1313"/>
      <c r="E2280" s="1313"/>
      <c r="F2280" s="1931"/>
      <c r="G2280" s="1313"/>
      <c r="H2280" s="1345"/>
      <c r="I2280" s="1313"/>
      <c r="J2280" s="1345"/>
      <c r="K2280" s="1313"/>
      <c r="L2280" s="2773"/>
      <c r="M2280" s="1313"/>
      <c r="N2280" s="1345"/>
      <c r="O2280" s="1313"/>
      <c r="P2280" s="1313"/>
      <c r="Q2280" s="1307"/>
      <c r="R2280" s="1313"/>
      <c r="S2280" s="1313"/>
      <c r="T2280" s="1313"/>
      <c r="U2280" s="1313"/>
      <c r="V2280" s="2466"/>
      <c r="W2280" s="1904"/>
      <c r="X2280" s="2336"/>
      <c r="Y2280" s="1904"/>
      <c r="Z2280" s="2394"/>
      <c r="AA2280" s="1904"/>
      <c r="AB2280" s="1903"/>
      <c r="AC2280" s="1904"/>
      <c r="AD2280" s="1904"/>
      <c r="AE2280" s="1904"/>
      <c r="AF2280" s="1313"/>
      <c r="AG2280" s="1313"/>
      <c r="AH2280" s="1305"/>
      <c r="AI2280" s="1313"/>
      <c r="AJ2280" s="1313"/>
      <c r="AK2280" s="1313"/>
      <c r="AL2280" s="1313"/>
      <c r="AM2280" s="1313"/>
      <c r="AN2280" s="1905"/>
      <c r="AO2280" s="1345"/>
      <c r="AP2280" s="1313"/>
      <c r="AQ2280" s="1345"/>
      <c r="AR2280" s="1313"/>
      <c r="AS2280" s="1345"/>
      <c r="AT2280" s="1313"/>
      <c r="AU2280" s="1345"/>
      <c r="AV2280" s="1313"/>
      <c r="AW2280" s="1313"/>
      <c r="AX2280" s="1313"/>
      <c r="AY2280" s="1305"/>
      <c r="AZ2280" s="1313"/>
      <c r="BA2280" s="1313"/>
      <c r="BB2280" s="1313"/>
      <c r="BC2280" s="1313"/>
      <c r="BD2280" s="1313"/>
      <c r="BE2280" s="1903"/>
      <c r="BF2280" s="1904"/>
      <c r="BG2280" s="1903"/>
      <c r="BH2280" s="1904"/>
      <c r="BI2280" s="1903"/>
      <c r="BJ2280" s="1904"/>
      <c r="BK2280" s="1313"/>
      <c r="BL2280" s="1904"/>
      <c r="BM2280" s="1904"/>
      <c r="BN2280" s="1904"/>
      <c r="BO2280" s="1313"/>
      <c r="BP2280" s="1316">
        <f t="shared" si="812"/>
        <v>0</v>
      </c>
      <c r="BQ2280" s="1305"/>
    </row>
    <row r="2281" spans="1:69" ht="15" x14ac:dyDescent="0.25">
      <c r="A2281" s="1305"/>
      <c r="B2281" s="2050"/>
      <c r="C2281" s="1928"/>
      <c r="D2281" s="1313"/>
      <c r="E2281" s="1313"/>
      <c r="F2281" s="1931"/>
      <c r="G2281" s="1313"/>
      <c r="H2281" s="1345"/>
      <c r="I2281" s="1313"/>
      <c r="J2281" s="1345"/>
      <c r="K2281" s="1313"/>
      <c r="L2281" s="2773"/>
      <c r="M2281" s="1313"/>
      <c r="N2281" s="1345"/>
      <c r="O2281" s="1313"/>
      <c r="P2281" s="1313"/>
      <c r="Q2281" s="1307"/>
      <c r="R2281" s="1313"/>
      <c r="S2281" s="1313"/>
      <c r="T2281" s="1313"/>
      <c r="U2281" s="1313"/>
      <c r="V2281" s="2466"/>
      <c r="W2281" s="1904"/>
      <c r="X2281" s="2336"/>
      <c r="Y2281" s="1904"/>
      <c r="Z2281" s="2394"/>
      <c r="AA2281" s="1904"/>
      <c r="AB2281" s="1903"/>
      <c r="AC2281" s="1904"/>
      <c r="AD2281" s="1904"/>
      <c r="AE2281" s="1904"/>
      <c r="AF2281" s="1313"/>
      <c r="AG2281" s="1313"/>
      <c r="AH2281" s="1305"/>
      <c r="AI2281" s="1313"/>
      <c r="AJ2281" s="1313"/>
      <c r="AK2281" s="1313"/>
      <c r="AL2281" s="1313"/>
      <c r="AM2281" s="1313"/>
      <c r="AN2281" s="1905"/>
      <c r="AO2281" s="1345"/>
      <c r="AP2281" s="1313"/>
      <c r="AQ2281" s="1345"/>
      <c r="AR2281" s="1313"/>
      <c r="AS2281" s="1345"/>
      <c r="AT2281" s="1313"/>
      <c r="AU2281" s="1345"/>
      <c r="AV2281" s="1313"/>
      <c r="AW2281" s="1313"/>
      <c r="AX2281" s="1313"/>
      <c r="AY2281" s="1305"/>
      <c r="AZ2281" s="1313"/>
      <c r="BA2281" s="1313"/>
      <c r="BB2281" s="1313"/>
      <c r="BC2281" s="1313"/>
      <c r="BD2281" s="1313"/>
      <c r="BE2281" s="1903"/>
      <c r="BF2281" s="1904"/>
      <c r="BG2281" s="1903"/>
      <c r="BH2281" s="1904"/>
      <c r="BI2281" s="1903"/>
      <c r="BJ2281" s="1904"/>
      <c r="BK2281" s="1313"/>
      <c r="BL2281" s="1904"/>
      <c r="BM2281" s="1904"/>
      <c r="BN2281" s="1904"/>
      <c r="BO2281" s="1313"/>
      <c r="BP2281" s="1316">
        <f t="shared" si="812"/>
        <v>0</v>
      </c>
      <c r="BQ2281" s="1305"/>
    </row>
    <row r="2282" spans="1:69" ht="15" x14ac:dyDescent="0.25">
      <c r="A2282" s="1305"/>
      <c r="B2282" s="2050"/>
      <c r="C2282" s="1928"/>
      <c r="D2282" s="1313"/>
      <c r="E2282" s="1313"/>
      <c r="F2282" s="1931"/>
      <c r="G2282" s="1313"/>
      <c r="H2282" s="1345"/>
      <c r="I2282" s="1313"/>
      <c r="J2282" s="1345"/>
      <c r="K2282" s="1313"/>
      <c r="L2282" s="2773"/>
      <c r="M2282" s="1313"/>
      <c r="N2282" s="1345"/>
      <c r="O2282" s="1313"/>
      <c r="P2282" s="1313"/>
      <c r="Q2282" s="1307"/>
      <c r="R2282" s="1313"/>
      <c r="S2282" s="1313"/>
      <c r="T2282" s="1313"/>
      <c r="U2282" s="1313"/>
      <c r="V2282" s="2466"/>
      <c r="W2282" s="1904"/>
      <c r="X2282" s="2336"/>
      <c r="Y2282" s="1904"/>
      <c r="Z2282" s="2394"/>
      <c r="AA2282" s="1904"/>
      <c r="AB2282" s="1903"/>
      <c r="AC2282" s="1904"/>
      <c r="AD2282" s="1904"/>
      <c r="AE2282" s="1904"/>
      <c r="AF2282" s="1313"/>
      <c r="AG2282" s="1313"/>
      <c r="AH2282" s="1305"/>
      <c r="AI2282" s="1313"/>
      <c r="AJ2282" s="1313"/>
      <c r="AK2282" s="1313"/>
      <c r="AL2282" s="1313"/>
      <c r="AM2282" s="1313"/>
      <c r="AN2282" s="1905"/>
      <c r="AO2282" s="1345"/>
      <c r="AP2282" s="1313"/>
      <c r="AQ2282" s="1345"/>
      <c r="AR2282" s="1313"/>
      <c r="AS2282" s="1345"/>
      <c r="AT2282" s="1313"/>
      <c r="AU2282" s="1345"/>
      <c r="AV2282" s="1313"/>
      <c r="AW2282" s="1313"/>
      <c r="AX2282" s="1313"/>
      <c r="AY2282" s="1305"/>
      <c r="AZ2282" s="1313"/>
      <c r="BA2282" s="1313"/>
      <c r="BB2282" s="1313"/>
      <c r="BC2282" s="1313"/>
      <c r="BD2282" s="1313"/>
      <c r="BE2282" s="1903"/>
      <c r="BF2282" s="1904"/>
      <c r="BG2282" s="1903"/>
      <c r="BH2282" s="1904"/>
      <c r="BI2282" s="1903"/>
      <c r="BJ2282" s="1904"/>
      <c r="BK2282" s="1313"/>
      <c r="BL2282" s="1904"/>
      <c r="BM2282" s="1904"/>
      <c r="BN2282" s="1904"/>
      <c r="BO2282" s="1313"/>
      <c r="BP2282" s="1316">
        <f t="shared" si="812"/>
        <v>0</v>
      </c>
      <c r="BQ2282" s="1305"/>
    </row>
    <row r="2283" spans="1:69" ht="15" x14ac:dyDescent="0.25">
      <c r="A2283" s="1305"/>
      <c r="B2283" s="2050"/>
      <c r="C2283" s="1928"/>
      <c r="D2283" s="1313"/>
      <c r="E2283" s="1313"/>
      <c r="F2283" s="1931"/>
      <c r="G2283" s="1313"/>
      <c r="H2283" s="1345"/>
      <c r="I2283" s="1313"/>
      <c r="J2283" s="1345"/>
      <c r="K2283" s="1313"/>
      <c r="L2283" s="2773"/>
      <c r="M2283" s="1313"/>
      <c r="N2283" s="1345"/>
      <c r="O2283" s="1313"/>
      <c r="P2283" s="1313"/>
      <c r="Q2283" s="1307"/>
      <c r="R2283" s="1313"/>
      <c r="S2283" s="1313"/>
      <c r="T2283" s="1313"/>
      <c r="U2283" s="1313"/>
      <c r="V2283" s="2466"/>
      <c r="W2283" s="1904"/>
      <c r="X2283" s="2336"/>
      <c r="Y2283" s="1904"/>
      <c r="Z2283" s="2394"/>
      <c r="AA2283" s="1904"/>
      <c r="AB2283" s="1903"/>
      <c r="AC2283" s="1904"/>
      <c r="AD2283" s="1904"/>
      <c r="AE2283" s="1904"/>
      <c r="AF2283" s="1313"/>
      <c r="AG2283" s="1313"/>
      <c r="AH2283" s="1305"/>
      <c r="AI2283" s="1313"/>
      <c r="AJ2283" s="1313"/>
      <c r="AK2283" s="1313"/>
      <c r="AL2283" s="1313"/>
      <c r="AM2283" s="1313"/>
      <c r="AN2283" s="1905"/>
      <c r="AO2283" s="1345"/>
      <c r="AP2283" s="1313"/>
      <c r="AQ2283" s="1345"/>
      <c r="AR2283" s="1313"/>
      <c r="AS2283" s="1345"/>
      <c r="AT2283" s="1313"/>
      <c r="AU2283" s="1345"/>
      <c r="AV2283" s="1313"/>
      <c r="AW2283" s="1313"/>
      <c r="AX2283" s="1313"/>
      <c r="AY2283" s="1305"/>
      <c r="AZ2283" s="1313"/>
      <c r="BA2283" s="1313"/>
      <c r="BB2283" s="1313"/>
      <c r="BC2283" s="1313"/>
      <c r="BD2283" s="1313"/>
      <c r="BE2283" s="1903"/>
      <c r="BF2283" s="1904"/>
      <c r="BG2283" s="1903"/>
      <c r="BH2283" s="1904"/>
      <c r="BI2283" s="1903"/>
      <c r="BJ2283" s="1904"/>
      <c r="BK2283" s="1313"/>
      <c r="BL2283" s="1904"/>
      <c r="BM2283" s="1904"/>
      <c r="BN2283" s="1904"/>
      <c r="BO2283" s="1313"/>
      <c r="BP2283" s="1316">
        <f t="shared" si="812"/>
        <v>0</v>
      </c>
      <c r="BQ2283" s="1305"/>
    </row>
    <row r="2284" spans="1:69" ht="15" x14ac:dyDescent="0.25">
      <c r="A2284" s="1305"/>
      <c r="B2284" s="2050"/>
      <c r="C2284" s="1928"/>
      <c r="D2284" s="1313"/>
      <c r="E2284" s="1313"/>
      <c r="F2284" s="1931"/>
      <c r="G2284" s="1313"/>
      <c r="H2284" s="1345"/>
      <c r="I2284" s="1313"/>
      <c r="J2284" s="1345"/>
      <c r="K2284" s="1313"/>
      <c r="L2284" s="2773"/>
      <c r="M2284" s="1313"/>
      <c r="N2284" s="1345"/>
      <c r="O2284" s="1313"/>
      <c r="P2284" s="1313"/>
      <c r="Q2284" s="1307"/>
      <c r="R2284" s="1313"/>
      <c r="S2284" s="1313"/>
      <c r="T2284" s="1313"/>
      <c r="U2284" s="1313"/>
      <c r="V2284" s="2466"/>
      <c r="W2284" s="1904"/>
      <c r="X2284" s="2336"/>
      <c r="Y2284" s="1904"/>
      <c r="Z2284" s="2394"/>
      <c r="AA2284" s="1904"/>
      <c r="AB2284" s="1903"/>
      <c r="AC2284" s="1904"/>
      <c r="AD2284" s="1904"/>
      <c r="AE2284" s="1904"/>
      <c r="AF2284" s="1313"/>
      <c r="AG2284" s="1313"/>
      <c r="AH2284" s="1305"/>
      <c r="AI2284" s="1313"/>
      <c r="AJ2284" s="1313"/>
      <c r="AK2284" s="1313"/>
      <c r="AL2284" s="1313"/>
      <c r="AM2284" s="1313"/>
      <c r="AN2284" s="1905"/>
      <c r="AO2284" s="1345"/>
      <c r="AP2284" s="1313"/>
      <c r="AQ2284" s="1345"/>
      <c r="AR2284" s="1313"/>
      <c r="AS2284" s="1345"/>
      <c r="AT2284" s="1313"/>
      <c r="AU2284" s="1345"/>
      <c r="AV2284" s="1313"/>
      <c r="AW2284" s="1313"/>
      <c r="AX2284" s="1313"/>
      <c r="AY2284" s="1305"/>
      <c r="AZ2284" s="1313"/>
      <c r="BA2284" s="1313"/>
      <c r="BB2284" s="1313"/>
      <c r="BC2284" s="1313"/>
      <c r="BD2284" s="1313"/>
      <c r="BE2284" s="1903"/>
      <c r="BF2284" s="1904"/>
      <c r="BG2284" s="1903"/>
      <c r="BH2284" s="1904"/>
      <c r="BI2284" s="1903"/>
      <c r="BJ2284" s="1904"/>
      <c r="BK2284" s="1313"/>
      <c r="BL2284" s="1904"/>
      <c r="BM2284" s="1904"/>
      <c r="BN2284" s="1904"/>
      <c r="BO2284" s="1313"/>
      <c r="BP2284" s="1316">
        <f t="shared" si="812"/>
        <v>0</v>
      </c>
      <c r="BQ2284" s="1305"/>
    </row>
    <row r="2285" spans="1:69" ht="15" x14ac:dyDescent="0.25">
      <c r="A2285" s="1305"/>
      <c r="B2285" s="2050"/>
      <c r="C2285" s="1928"/>
      <c r="D2285" s="1313"/>
      <c r="E2285" s="1313"/>
      <c r="F2285" s="1931"/>
      <c r="G2285" s="1313"/>
      <c r="H2285" s="1345"/>
      <c r="I2285" s="1313"/>
      <c r="J2285" s="1345"/>
      <c r="K2285" s="1313"/>
      <c r="L2285" s="2773"/>
      <c r="M2285" s="1313"/>
      <c r="N2285" s="1345"/>
      <c r="O2285" s="1313"/>
      <c r="P2285" s="1313"/>
      <c r="Q2285" s="1307"/>
      <c r="R2285" s="1313"/>
      <c r="S2285" s="1313"/>
      <c r="T2285" s="1313"/>
      <c r="U2285" s="1313"/>
      <c r="V2285" s="2466"/>
      <c r="W2285" s="1904"/>
      <c r="X2285" s="2336"/>
      <c r="Y2285" s="1904"/>
      <c r="Z2285" s="2394"/>
      <c r="AA2285" s="1904"/>
      <c r="AB2285" s="1903"/>
      <c r="AC2285" s="1904"/>
      <c r="AD2285" s="1904"/>
      <c r="AE2285" s="1904"/>
      <c r="AF2285" s="1313"/>
      <c r="AG2285" s="1313"/>
      <c r="AH2285" s="1305"/>
      <c r="AI2285" s="1313"/>
      <c r="AJ2285" s="1313"/>
      <c r="AK2285" s="1313"/>
      <c r="AL2285" s="1313"/>
      <c r="AM2285" s="1313"/>
      <c r="AN2285" s="1905"/>
      <c r="AO2285" s="1345"/>
      <c r="AP2285" s="1313"/>
      <c r="AQ2285" s="1345"/>
      <c r="AR2285" s="1313"/>
      <c r="AS2285" s="1345"/>
      <c r="AT2285" s="1313"/>
      <c r="AU2285" s="1345"/>
      <c r="AV2285" s="1313"/>
      <c r="AW2285" s="1313"/>
      <c r="AX2285" s="1313"/>
      <c r="AY2285" s="1305"/>
      <c r="AZ2285" s="1313"/>
      <c r="BA2285" s="1313"/>
      <c r="BB2285" s="1313"/>
      <c r="BC2285" s="1313"/>
      <c r="BD2285" s="1313"/>
      <c r="BE2285" s="1903"/>
      <c r="BF2285" s="1904"/>
      <c r="BG2285" s="1903"/>
      <c r="BH2285" s="1904"/>
      <c r="BI2285" s="1903"/>
      <c r="BJ2285" s="1904"/>
      <c r="BK2285" s="1313"/>
      <c r="BL2285" s="1904"/>
      <c r="BM2285" s="1904"/>
      <c r="BN2285" s="1904"/>
      <c r="BO2285" s="1313"/>
      <c r="BP2285" s="1316">
        <f t="shared" si="812"/>
        <v>0</v>
      </c>
      <c r="BQ2285" s="1305"/>
    </row>
    <row r="2286" spans="1:69" ht="15" x14ac:dyDescent="0.25">
      <c r="A2286" s="1305"/>
      <c r="B2286" s="2050"/>
      <c r="C2286" s="1928"/>
      <c r="D2286" s="1313"/>
      <c r="E2286" s="1313"/>
      <c r="F2286" s="1931"/>
      <c r="G2286" s="1313"/>
      <c r="H2286" s="1345"/>
      <c r="I2286" s="1313"/>
      <c r="J2286" s="1345"/>
      <c r="K2286" s="1313"/>
      <c r="L2286" s="2773"/>
      <c r="M2286" s="1313"/>
      <c r="N2286" s="1345"/>
      <c r="O2286" s="1313"/>
      <c r="P2286" s="1313"/>
      <c r="Q2286" s="1307"/>
      <c r="R2286" s="1313"/>
      <c r="S2286" s="1313"/>
      <c r="T2286" s="1313"/>
      <c r="U2286" s="1313"/>
      <c r="V2286" s="2466"/>
      <c r="W2286" s="1904"/>
      <c r="X2286" s="2336"/>
      <c r="Y2286" s="1904"/>
      <c r="Z2286" s="2394"/>
      <c r="AA2286" s="1904"/>
      <c r="AB2286" s="1903"/>
      <c r="AC2286" s="1904"/>
      <c r="AD2286" s="1904"/>
      <c r="AE2286" s="1904"/>
      <c r="AF2286" s="1313"/>
      <c r="AG2286" s="1313"/>
      <c r="AH2286" s="1305"/>
      <c r="AI2286" s="1313"/>
      <c r="AJ2286" s="1313"/>
      <c r="AK2286" s="1313"/>
      <c r="AL2286" s="1313"/>
      <c r="AM2286" s="1313"/>
      <c r="AN2286" s="1905"/>
      <c r="AO2286" s="1345"/>
      <c r="AP2286" s="1313"/>
      <c r="AQ2286" s="1345"/>
      <c r="AR2286" s="1313"/>
      <c r="AS2286" s="1345"/>
      <c r="AT2286" s="1313"/>
      <c r="AU2286" s="1345"/>
      <c r="AV2286" s="1313"/>
      <c r="AW2286" s="1313"/>
      <c r="AX2286" s="1313"/>
      <c r="AY2286" s="1305"/>
      <c r="AZ2286" s="1313"/>
      <c r="BA2286" s="1313"/>
      <c r="BB2286" s="1313"/>
      <c r="BC2286" s="1313"/>
      <c r="BD2286" s="1313"/>
      <c r="BE2286" s="1903"/>
      <c r="BF2286" s="1904"/>
      <c r="BG2286" s="1903"/>
      <c r="BH2286" s="1904"/>
      <c r="BI2286" s="1903"/>
      <c r="BJ2286" s="1904"/>
      <c r="BK2286" s="1313"/>
      <c r="BL2286" s="1904"/>
      <c r="BM2286" s="1904"/>
      <c r="BN2286" s="1904"/>
      <c r="BO2286" s="1313"/>
      <c r="BP2286" s="1316">
        <f t="shared" si="812"/>
        <v>0</v>
      </c>
      <c r="BQ2286" s="1305"/>
    </row>
    <row r="2287" spans="1:69" ht="15" x14ac:dyDescent="0.25">
      <c r="A2287" s="1305"/>
      <c r="B2287" s="2050"/>
      <c r="C2287" s="1928"/>
      <c r="D2287" s="1313"/>
      <c r="E2287" s="1313"/>
      <c r="F2287" s="1931"/>
      <c r="G2287" s="1313"/>
      <c r="H2287" s="1345"/>
      <c r="I2287" s="1313"/>
      <c r="J2287" s="1345"/>
      <c r="K2287" s="1313"/>
      <c r="L2287" s="2773"/>
      <c r="M2287" s="1313"/>
      <c r="N2287" s="1345"/>
      <c r="O2287" s="1313"/>
      <c r="P2287" s="1313"/>
      <c r="Q2287" s="1307"/>
      <c r="R2287" s="1313"/>
      <c r="S2287" s="1313"/>
      <c r="T2287" s="1313"/>
      <c r="U2287" s="1313"/>
      <c r="V2287" s="2466"/>
      <c r="W2287" s="1904"/>
      <c r="X2287" s="2336"/>
      <c r="Y2287" s="1904"/>
      <c r="Z2287" s="2394"/>
      <c r="AA2287" s="1904"/>
      <c r="AB2287" s="1903"/>
      <c r="AC2287" s="1904"/>
      <c r="AD2287" s="1904"/>
      <c r="AE2287" s="1904"/>
      <c r="AF2287" s="1313"/>
      <c r="AG2287" s="1313"/>
      <c r="AH2287" s="1305"/>
      <c r="AI2287" s="1313"/>
      <c r="AJ2287" s="1313"/>
      <c r="AK2287" s="1313"/>
      <c r="AL2287" s="1313"/>
      <c r="AM2287" s="1313"/>
      <c r="AN2287" s="1905"/>
      <c r="AO2287" s="1345"/>
      <c r="AP2287" s="1313"/>
      <c r="AQ2287" s="1345"/>
      <c r="AR2287" s="1313"/>
      <c r="AS2287" s="1345"/>
      <c r="AT2287" s="1313"/>
      <c r="AU2287" s="1345"/>
      <c r="AV2287" s="1313"/>
      <c r="AW2287" s="1313"/>
      <c r="AX2287" s="1313"/>
      <c r="AY2287" s="1305"/>
      <c r="AZ2287" s="1313"/>
      <c r="BA2287" s="1313"/>
      <c r="BB2287" s="1313"/>
      <c r="BC2287" s="1313"/>
      <c r="BD2287" s="1313"/>
      <c r="BE2287" s="1903"/>
      <c r="BF2287" s="1904"/>
      <c r="BG2287" s="1903"/>
      <c r="BH2287" s="1904"/>
      <c r="BI2287" s="1903"/>
      <c r="BJ2287" s="1904"/>
      <c r="BK2287" s="1313"/>
      <c r="BL2287" s="1904"/>
      <c r="BM2287" s="1904"/>
      <c r="BN2287" s="1904"/>
      <c r="BO2287" s="1313"/>
      <c r="BP2287" s="1316">
        <f t="shared" si="812"/>
        <v>0</v>
      </c>
      <c r="BQ2287" s="1305"/>
    </row>
    <row r="2288" spans="1:69" ht="15" x14ac:dyDescent="0.25">
      <c r="A2288" s="1305"/>
      <c r="B2288" s="2050"/>
      <c r="C2288" s="1928"/>
      <c r="D2288" s="1313"/>
      <c r="E2288" s="1313"/>
      <c r="F2288" s="1931"/>
      <c r="G2288" s="1313"/>
      <c r="H2288" s="1345"/>
      <c r="I2288" s="1313"/>
      <c r="J2288" s="1345"/>
      <c r="K2288" s="1313"/>
      <c r="L2288" s="2773"/>
      <c r="M2288" s="1313"/>
      <c r="N2288" s="1345"/>
      <c r="O2288" s="1313"/>
      <c r="P2288" s="1313"/>
      <c r="Q2288" s="1307"/>
      <c r="R2288" s="1313"/>
      <c r="S2288" s="1313"/>
      <c r="T2288" s="1313"/>
      <c r="U2288" s="1313"/>
      <c r="V2288" s="2466"/>
      <c r="W2288" s="1904"/>
      <c r="X2288" s="2336"/>
      <c r="Y2288" s="1904"/>
      <c r="Z2288" s="2394"/>
      <c r="AA2288" s="1904"/>
      <c r="AB2288" s="1903"/>
      <c r="AC2288" s="1904"/>
      <c r="AD2288" s="1904"/>
      <c r="AE2288" s="1904"/>
      <c r="AF2288" s="1313"/>
      <c r="AG2288" s="1313"/>
      <c r="AH2288" s="1305"/>
      <c r="AI2288" s="1313"/>
      <c r="AJ2288" s="1313"/>
      <c r="AK2288" s="1313"/>
      <c r="AL2288" s="1313"/>
      <c r="AM2288" s="1313"/>
      <c r="AN2288" s="1905"/>
      <c r="AO2288" s="1345"/>
      <c r="AP2288" s="1313"/>
      <c r="AQ2288" s="1345"/>
      <c r="AR2288" s="1313"/>
      <c r="AS2288" s="1345"/>
      <c r="AT2288" s="1313"/>
      <c r="AU2288" s="1345"/>
      <c r="AV2288" s="1313"/>
      <c r="AW2288" s="1313"/>
      <c r="AX2288" s="1313"/>
      <c r="AY2288" s="1305"/>
      <c r="AZ2288" s="1313"/>
      <c r="BA2288" s="1313"/>
      <c r="BB2288" s="1313"/>
      <c r="BC2288" s="1313"/>
      <c r="BD2288" s="1313"/>
      <c r="BE2288" s="1903"/>
      <c r="BF2288" s="1904"/>
      <c r="BG2288" s="1903"/>
      <c r="BH2288" s="1904"/>
      <c r="BI2288" s="1903"/>
      <c r="BJ2288" s="1904"/>
      <c r="BK2288" s="1313"/>
      <c r="BL2288" s="1904"/>
      <c r="BM2288" s="1904"/>
      <c r="BN2288" s="1904"/>
      <c r="BO2288" s="1313"/>
      <c r="BP2288" s="1316">
        <f t="shared" si="812"/>
        <v>0</v>
      </c>
      <c r="BQ2288" s="1305"/>
    </row>
    <row r="2289" spans="1:69" ht="15" x14ac:dyDescent="0.25">
      <c r="A2289" s="1305"/>
      <c r="B2289" s="2050"/>
      <c r="C2289" s="1928"/>
      <c r="D2289" s="1313"/>
      <c r="E2289" s="1313"/>
      <c r="F2289" s="1931"/>
      <c r="G2289" s="1313"/>
      <c r="H2289" s="1345"/>
      <c r="I2289" s="1313"/>
      <c r="J2289" s="1345"/>
      <c r="K2289" s="1313"/>
      <c r="L2289" s="2773"/>
      <c r="M2289" s="1313"/>
      <c r="N2289" s="1345"/>
      <c r="O2289" s="1313"/>
      <c r="P2289" s="1313"/>
      <c r="Q2289" s="1307"/>
      <c r="R2289" s="1313"/>
      <c r="S2289" s="1313"/>
      <c r="T2289" s="1313"/>
      <c r="U2289" s="1313"/>
      <c r="V2289" s="2466"/>
      <c r="W2289" s="1904"/>
      <c r="X2289" s="2336"/>
      <c r="Y2289" s="1904"/>
      <c r="Z2289" s="2394"/>
      <c r="AA2289" s="1904"/>
      <c r="AB2289" s="1903"/>
      <c r="AC2289" s="1904"/>
      <c r="AD2289" s="1904"/>
      <c r="AE2289" s="1904"/>
      <c r="AF2289" s="1313"/>
      <c r="AG2289" s="1313"/>
      <c r="AH2289" s="1305"/>
      <c r="AI2289" s="1313"/>
      <c r="AJ2289" s="1313"/>
      <c r="AK2289" s="1313"/>
      <c r="AL2289" s="1313"/>
      <c r="AM2289" s="1313"/>
      <c r="AN2289" s="1905"/>
      <c r="AO2289" s="1345"/>
      <c r="AP2289" s="1313"/>
      <c r="AQ2289" s="1345"/>
      <c r="AR2289" s="1313"/>
      <c r="AS2289" s="1345"/>
      <c r="AT2289" s="1313"/>
      <c r="AU2289" s="1345"/>
      <c r="AV2289" s="1313"/>
      <c r="AW2289" s="1313"/>
      <c r="AX2289" s="1313"/>
      <c r="AY2289" s="1305"/>
      <c r="AZ2289" s="1313"/>
      <c r="BA2289" s="1313"/>
      <c r="BB2289" s="1313"/>
      <c r="BC2289" s="1313"/>
      <c r="BD2289" s="1313"/>
      <c r="BE2289" s="1903"/>
      <c r="BF2289" s="1904"/>
      <c r="BG2289" s="1903"/>
      <c r="BH2289" s="1904"/>
      <c r="BI2289" s="1903"/>
      <c r="BJ2289" s="1904"/>
      <c r="BK2289" s="1313"/>
      <c r="BL2289" s="1904"/>
      <c r="BM2289" s="1904"/>
      <c r="BN2289" s="1904"/>
      <c r="BO2289" s="1313"/>
      <c r="BP2289" s="1316">
        <f t="shared" si="812"/>
        <v>0</v>
      </c>
      <c r="BQ2289" s="1305"/>
    </row>
    <row r="2290" spans="1:69" ht="15" x14ac:dyDescent="0.25">
      <c r="A2290" s="1305"/>
      <c r="B2290" s="2050"/>
      <c r="C2290" s="1928"/>
      <c r="D2290" s="1313"/>
      <c r="E2290" s="1313"/>
      <c r="F2290" s="1931"/>
      <c r="G2290" s="1313"/>
      <c r="H2290" s="1345"/>
      <c r="I2290" s="1313"/>
      <c r="J2290" s="1345"/>
      <c r="K2290" s="1313"/>
      <c r="L2290" s="2773"/>
      <c r="M2290" s="1313"/>
      <c r="N2290" s="1345"/>
      <c r="O2290" s="1313"/>
      <c r="P2290" s="1313"/>
      <c r="Q2290" s="1307"/>
      <c r="R2290" s="1313"/>
      <c r="S2290" s="1313"/>
      <c r="T2290" s="1313"/>
      <c r="U2290" s="1313"/>
      <c r="V2290" s="2466"/>
      <c r="W2290" s="1904"/>
      <c r="X2290" s="2336"/>
      <c r="Y2290" s="1904"/>
      <c r="Z2290" s="2394"/>
      <c r="AA2290" s="1904"/>
      <c r="AB2290" s="1903"/>
      <c r="AC2290" s="1904"/>
      <c r="AD2290" s="1904"/>
      <c r="AE2290" s="1904"/>
      <c r="AF2290" s="1313"/>
      <c r="AG2290" s="1313"/>
      <c r="AH2290" s="1305"/>
      <c r="AI2290" s="1313"/>
      <c r="AJ2290" s="1313"/>
      <c r="AK2290" s="1313"/>
      <c r="AL2290" s="1313"/>
      <c r="AM2290" s="1313"/>
      <c r="AN2290" s="1905"/>
      <c r="AO2290" s="1345"/>
      <c r="AP2290" s="1313"/>
      <c r="AQ2290" s="1345"/>
      <c r="AR2290" s="1313"/>
      <c r="AS2290" s="1345"/>
      <c r="AT2290" s="1313"/>
      <c r="AU2290" s="1345"/>
      <c r="AV2290" s="1313"/>
      <c r="AW2290" s="1313"/>
      <c r="AX2290" s="1313"/>
      <c r="AY2290" s="1305"/>
      <c r="AZ2290" s="1313"/>
      <c r="BA2290" s="1313"/>
      <c r="BB2290" s="1313"/>
      <c r="BC2290" s="1313"/>
      <c r="BD2290" s="1313"/>
      <c r="BE2290" s="1903"/>
      <c r="BF2290" s="1904"/>
      <c r="BG2290" s="1903"/>
      <c r="BH2290" s="1904"/>
      <c r="BI2290" s="1903"/>
      <c r="BJ2290" s="1904"/>
      <c r="BK2290" s="1313"/>
      <c r="BL2290" s="1904"/>
      <c r="BM2290" s="1904"/>
      <c r="BN2290" s="1904"/>
      <c r="BO2290" s="1313"/>
      <c r="BP2290" s="1316">
        <f t="shared" si="812"/>
        <v>0</v>
      </c>
      <c r="BQ2290" s="1305"/>
    </row>
    <row r="2291" spans="1:69" ht="15" x14ac:dyDescent="0.25">
      <c r="A2291" s="1305"/>
      <c r="B2291" s="2050"/>
      <c r="C2291" s="1928"/>
      <c r="D2291" s="1313"/>
      <c r="E2291" s="1313"/>
      <c r="F2291" s="1931"/>
      <c r="G2291" s="1313"/>
      <c r="H2291" s="1345"/>
      <c r="I2291" s="1313"/>
      <c r="J2291" s="1345"/>
      <c r="K2291" s="1313"/>
      <c r="L2291" s="2773"/>
      <c r="M2291" s="1313"/>
      <c r="N2291" s="1345"/>
      <c r="O2291" s="1313"/>
      <c r="P2291" s="1313"/>
      <c r="Q2291" s="1307"/>
      <c r="R2291" s="1313"/>
      <c r="S2291" s="1313"/>
      <c r="T2291" s="1313"/>
      <c r="U2291" s="1313"/>
      <c r="V2291" s="2466"/>
      <c r="W2291" s="1904"/>
      <c r="X2291" s="2336"/>
      <c r="Y2291" s="1904"/>
      <c r="Z2291" s="2394"/>
      <c r="AA2291" s="1904"/>
      <c r="AB2291" s="1903"/>
      <c r="AC2291" s="1904"/>
      <c r="AD2291" s="1904"/>
      <c r="AE2291" s="1904"/>
      <c r="AF2291" s="1313"/>
      <c r="AG2291" s="1313"/>
      <c r="AH2291" s="1305"/>
      <c r="AI2291" s="1313"/>
      <c r="AJ2291" s="1313"/>
      <c r="AK2291" s="1313"/>
      <c r="AL2291" s="1313"/>
      <c r="AM2291" s="1313"/>
      <c r="AN2291" s="1905"/>
      <c r="AO2291" s="1345"/>
      <c r="AP2291" s="1313"/>
      <c r="AQ2291" s="1345"/>
      <c r="AR2291" s="1313"/>
      <c r="AS2291" s="1345"/>
      <c r="AT2291" s="1313"/>
      <c r="AU2291" s="1345"/>
      <c r="AV2291" s="1313"/>
      <c r="AW2291" s="1313"/>
      <c r="AX2291" s="1313"/>
      <c r="AY2291" s="1305"/>
      <c r="AZ2291" s="1313"/>
      <c r="BA2291" s="1313"/>
      <c r="BB2291" s="1313"/>
      <c r="BC2291" s="1313"/>
      <c r="BD2291" s="1313"/>
      <c r="BE2291" s="1903"/>
      <c r="BF2291" s="1904"/>
      <c r="BG2291" s="1903"/>
      <c r="BH2291" s="1904"/>
      <c r="BI2291" s="1903"/>
      <c r="BJ2291" s="1904"/>
      <c r="BK2291" s="1313"/>
      <c r="BL2291" s="1904"/>
      <c r="BM2291" s="1904"/>
      <c r="BN2291" s="1904"/>
      <c r="BO2291" s="1313"/>
      <c r="BP2291" s="1316">
        <f t="shared" si="812"/>
        <v>0</v>
      </c>
      <c r="BQ2291" s="1305"/>
    </row>
    <row r="2292" spans="1:69" ht="15" x14ac:dyDescent="0.25">
      <c r="A2292" s="1305"/>
      <c r="B2292" s="2050"/>
      <c r="C2292" s="1928"/>
      <c r="D2292" s="1313"/>
      <c r="E2292" s="1313"/>
      <c r="F2292" s="1931"/>
      <c r="G2292" s="1313"/>
      <c r="H2292" s="1345"/>
      <c r="I2292" s="1313"/>
      <c r="J2292" s="1345"/>
      <c r="K2292" s="1313"/>
      <c r="L2292" s="2773"/>
      <c r="M2292" s="1313"/>
      <c r="N2292" s="1345"/>
      <c r="O2292" s="1313"/>
      <c r="P2292" s="1313"/>
      <c r="Q2292" s="1307"/>
      <c r="R2292" s="1313"/>
      <c r="S2292" s="1313"/>
      <c r="T2292" s="1313"/>
      <c r="U2292" s="1313"/>
      <c r="V2292" s="2466"/>
      <c r="W2292" s="1904"/>
      <c r="X2292" s="2336"/>
      <c r="Y2292" s="1904"/>
      <c r="Z2292" s="2394"/>
      <c r="AA2292" s="1904"/>
      <c r="AB2292" s="1903"/>
      <c r="AC2292" s="1904"/>
      <c r="AD2292" s="1904"/>
      <c r="AE2292" s="1904"/>
      <c r="AF2292" s="1313"/>
      <c r="AG2292" s="1313"/>
      <c r="AH2292" s="1305"/>
      <c r="AI2292" s="1313"/>
      <c r="AJ2292" s="1313"/>
      <c r="AK2292" s="1313"/>
      <c r="AL2292" s="1313"/>
      <c r="AM2292" s="1313"/>
      <c r="AN2292" s="1905"/>
      <c r="AO2292" s="1345"/>
      <c r="AP2292" s="1313"/>
      <c r="AQ2292" s="1345"/>
      <c r="AR2292" s="1313"/>
      <c r="AS2292" s="1345"/>
      <c r="AT2292" s="1313"/>
      <c r="AU2292" s="1345"/>
      <c r="AV2292" s="1313"/>
      <c r="AW2292" s="1313"/>
      <c r="AX2292" s="1313"/>
      <c r="AY2292" s="1305"/>
      <c r="AZ2292" s="1313"/>
      <c r="BA2292" s="1313"/>
      <c r="BB2292" s="1313"/>
      <c r="BC2292" s="1313"/>
      <c r="BD2292" s="1313"/>
      <c r="BE2292" s="1903"/>
      <c r="BF2292" s="1904"/>
      <c r="BG2292" s="1903"/>
      <c r="BH2292" s="1904"/>
      <c r="BI2292" s="1903"/>
      <c r="BJ2292" s="1904"/>
      <c r="BK2292" s="1313"/>
      <c r="BL2292" s="1904"/>
      <c r="BM2292" s="1904"/>
      <c r="BN2292" s="1904"/>
      <c r="BO2292" s="1313"/>
      <c r="BP2292" s="1316">
        <f t="shared" si="812"/>
        <v>0</v>
      </c>
      <c r="BQ2292" s="1305"/>
    </row>
    <row r="2293" spans="1:69" ht="15" x14ac:dyDescent="0.25">
      <c r="A2293" s="1305"/>
      <c r="B2293" s="2050"/>
      <c r="C2293" s="1928"/>
      <c r="D2293" s="1313"/>
      <c r="E2293" s="1313"/>
      <c r="F2293" s="1931"/>
      <c r="G2293" s="1313"/>
      <c r="H2293" s="1345"/>
      <c r="I2293" s="1313"/>
      <c r="J2293" s="1345"/>
      <c r="K2293" s="1313"/>
      <c r="L2293" s="2773"/>
      <c r="M2293" s="1313"/>
      <c r="N2293" s="1345"/>
      <c r="O2293" s="1313"/>
      <c r="P2293" s="1313"/>
      <c r="Q2293" s="1307"/>
      <c r="R2293" s="1313"/>
      <c r="S2293" s="1313"/>
      <c r="T2293" s="1313"/>
      <c r="U2293" s="1313"/>
      <c r="V2293" s="2466"/>
      <c r="W2293" s="1904"/>
      <c r="X2293" s="2336"/>
      <c r="Y2293" s="1904"/>
      <c r="Z2293" s="2394"/>
      <c r="AA2293" s="1904"/>
      <c r="AB2293" s="1903"/>
      <c r="AC2293" s="1904"/>
      <c r="AD2293" s="1904"/>
      <c r="AE2293" s="1904"/>
      <c r="AF2293" s="1313"/>
      <c r="AG2293" s="1313"/>
      <c r="AH2293" s="1305"/>
      <c r="AI2293" s="1313"/>
      <c r="AJ2293" s="1313"/>
      <c r="AK2293" s="1313"/>
      <c r="AL2293" s="1313"/>
      <c r="AM2293" s="1313"/>
      <c r="AN2293" s="1905"/>
      <c r="AO2293" s="1345"/>
      <c r="AP2293" s="1313"/>
      <c r="AQ2293" s="1345"/>
      <c r="AR2293" s="1313"/>
      <c r="AS2293" s="1345"/>
      <c r="AT2293" s="1313"/>
      <c r="AU2293" s="1345"/>
      <c r="AV2293" s="1313"/>
      <c r="AW2293" s="1313"/>
      <c r="AX2293" s="1313"/>
      <c r="AY2293" s="1305"/>
      <c r="AZ2293" s="1313"/>
      <c r="BA2293" s="1313"/>
      <c r="BB2293" s="1313"/>
      <c r="BC2293" s="1313"/>
      <c r="BD2293" s="1313"/>
      <c r="BE2293" s="1903"/>
      <c r="BF2293" s="1904"/>
      <c r="BG2293" s="1903"/>
      <c r="BH2293" s="1904"/>
      <c r="BI2293" s="1903"/>
      <c r="BJ2293" s="1904"/>
      <c r="BK2293" s="1313"/>
      <c r="BL2293" s="1904"/>
      <c r="BM2293" s="1904"/>
      <c r="BN2293" s="1904"/>
      <c r="BO2293" s="1313"/>
      <c r="BP2293" s="1316">
        <f t="shared" si="812"/>
        <v>0</v>
      </c>
      <c r="BQ2293" s="1305"/>
    </row>
    <row r="2294" spans="1:69" ht="15" x14ac:dyDescent="0.25">
      <c r="A2294" s="1305"/>
      <c r="B2294" s="2050"/>
      <c r="C2294" s="1928"/>
      <c r="D2294" s="1313"/>
      <c r="E2294" s="1313"/>
      <c r="F2294" s="1931"/>
      <c r="G2294" s="1313"/>
      <c r="H2294" s="1345"/>
      <c r="I2294" s="1313"/>
      <c r="J2294" s="1345"/>
      <c r="K2294" s="1313"/>
      <c r="L2294" s="2773"/>
      <c r="M2294" s="1313"/>
      <c r="N2294" s="1345"/>
      <c r="O2294" s="1313"/>
      <c r="P2294" s="1313"/>
      <c r="Q2294" s="1307"/>
      <c r="R2294" s="1313"/>
      <c r="S2294" s="1313"/>
      <c r="T2294" s="1313"/>
      <c r="U2294" s="1313"/>
      <c r="V2294" s="2466"/>
      <c r="W2294" s="1904"/>
      <c r="X2294" s="2336"/>
      <c r="Y2294" s="1904"/>
      <c r="Z2294" s="2394"/>
      <c r="AA2294" s="1904"/>
      <c r="AB2294" s="1903"/>
      <c r="AC2294" s="1904"/>
      <c r="AD2294" s="1904"/>
      <c r="AE2294" s="1904"/>
      <c r="AF2294" s="1313"/>
      <c r="AG2294" s="1313"/>
      <c r="AH2294" s="1305"/>
      <c r="AI2294" s="1313"/>
      <c r="AJ2294" s="1313"/>
      <c r="AK2294" s="1313"/>
      <c r="AL2294" s="1313"/>
      <c r="AM2294" s="1313"/>
      <c r="AN2294" s="1905"/>
      <c r="AO2294" s="1345"/>
      <c r="AP2294" s="1313"/>
      <c r="AQ2294" s="1345"/>
      <c r="AR2294" s="1313"/>
      <c r="AS2294" s="1345"/>
      <c r="AT2294" s="1313"/>
      <c r="AU2294" s="1345"/>
      <c r="AV2294" s="1313"/>
      <c r="AW2294" s="1313"/>
      <c r="AX2294" s="1313"/>
      <c r="AY2294" s="1305"/>
      <c r="AZ2294" s="1313"/>
      <c r="BA2294" s="1313"/>
      <c r="BB2294" s="1313"/>
      <c r="BC2294" s="1313"/>
      <c r="BD2294" s="1313"/>
      <c r="BE2294" s="1903"/>
      <c r="BF2294" s="1904"/>
      <c r="BG2294" s="1903"/>
      <c r="BH2294" s="1904"/>
      <c r="BI2294" s="1903"/>
      <c r="BJ2294" s="1904"/>
      <c r="BK2294" s="1313"/>
      <c r="BL2294" s="1904"/>
      <c r="BM2294" s="1904"/>
      <c r="BN2294" s="1904"/>
      <c r="BO2294" s="1313"/>
      <c r="BP2294" s="1316">
        <f t="shared" si="812"/>
        <v>0</v>
      </c>
      <c r="BQ2294" s="1305"/>
    </row>
    <row r="2295" spans="1:69" ht="15" x14ac:dyDescent="0.25">
      <c r="A2295" s="1305"/>
      <c r="B2295" s="2050"/>
      <c r="C2295" s="1928"/>
      <c r="D2295" s="1313"/>
      <c r="E2295" s="1313"/>
      <c r="F2295" s="1931"/>
      <c r="G2295" s="1313"/>
      <c r="H2295" s="1345"/>
      <c r="I2295" s="1313"/>
      <c r="J2295" s="1345"/>
      <c r="K2295" s="1313"/>
      <c r="L2295" s="2773"/>
      <c r="M2295" s="1313"/>
      <c r="N2295" s="1345"/>
      <c r="O2295" s="1313"/>
      <c r="P2295" s="1313"/>
      <c r="Q2295" s="1307"/>
      <c r="R2295" s="1313"/>
      <c r="S2295" s="1313"/>
      <c r="T2295" s="1313"/>
      <c r="U2295" s="1313"/>
      <c r="V2295" s="2466"/>
      <c r="W2295" s="1904"/>
      <c r="X2295" s="2336"/>
      <c r="Y2295" s="1904"/>
      <c r="Z2295" s="2394"/>
      <c r="AA2295" s="1904"/>
      <c r="AB2295" s="1903"/>
      <c r="AC2295" s="1904"/>
      <c r="AD2295" s="1904"/>
      <c r="AE2295" s="1904"/>
      <c r="AF2295" s="1313"/>
      <c r="AG2295" s="1313"/>
      <c r="AH2295" s="1305"/>
      <c r="AI2295" s="1313"/>
      <c r="AJ2295" s="1313"/>
      <c r="AK2295" s="1313"/>
      <c r="AL2295" s="1313"/>
      <c r="AM2295" s="1313"/>
      <c r="AN2295" s="1905"/>
      <c r="AO2295" s="1345"/>
      <c r="AP2295" s="1313"/>
      <c r="AQ2295" s="1345"/>
      <c r="AR2295" s="1313"/>
      <c r="AS2295" s="1345"/>
      <c r="AT2295" s="1313"/>
      <c r="AU2295" s="1345"/>
      <c r="AV2295" s="1313"/>
      <c r="AW2295" s="1313"/>
      <c r="AX2295" s="1313"/>
      <c r="AY2295" s="1305"/>
      <c r="AZ2295" s="1313"/>
      <c r="BA2295" s="1313"/>
      <c r="BB2295" s="1313"/>
      <c r="BC2295" s="1313"/>
      <c r="BD2295" s="1313"/>
      <c r="BE2295" s="1903"/>
      <c r="BF2295" s="1904"/>
      <c r="BG2295" s="1903"/>
      <c r="BH2295" s="1904"/>
      <c r="BI2295" s="1903"/>
      <c r="BJ2295" s="1904"/>
      <c r="BK2295" s="1313"/>
      <c r="BL2295" s="1904"/>
      <c r="BM2295" s="1904"/>
      <c r="BN2295" s="1904"/>
      <c r="BO2295" s="1313"/>
      <c r="BP2295" s="1316">
        <f t="shared" si="812"/>
        <v>0</v>
      </c>
      <c r="BQ2295" s="1305"/>
    </row>
    <row r="2296" spans="1:69" ht="15" x14ac:dyDescent="0.25">
      <c r="A2296" s="1305"/>
      <c r="B2296" s="2050"/>
      <c r="C2296" s="1928"/>
      <c r="D2296" s="1313"/>
      <c r="E2296" s="1313"/>
      <c r="F2296" s="1931"/>
      <c r="G2296" s="1313"/>
      <c r="H2296" s="1345"/>
      <c r="I2296" s="1313"/>
      <c r="J2296" s="1345"/>
      <c r="K2296" s="1313"/>
      <c r="L2296" s="2773"/>
      <c r="M2296" s="1313"/>
      <c r="N2296" s="1345"/>
      <c r="O2296" s="1313"/>
      <c r="P2296" s="1313"/>
      <c r="Q2296" s="1307"/>
      <c r="R2296" s="1313"/>
      <c r="S2296" s="1313"/>
      <c r="T2296" s="1313"/>
      <c r="U2296" s="1313"/>
      <c r="V2296" s="2466"/>
      <c r="W2296" s="1904"/>
      <c r="X2296" s="2336"/>
      <c r="Y2296" s="1904"/>
      <c r="Z2296" s="2394"/>
      <c r="AA2296" s="1904"/>
      <c r="AB2296" s="1903"/>
      <c r="AC2296" s="1904"/>
      <c r="AD2296" s="1904"/>
      <c r="AE2296" s="1904"/>
      <c r="AF2296" s="1313"/>
      <c r="AG2296" s="1313"/>
      <c r="AH2296" s="1305"/>
      <c r="AI2296" s="1313"/>
      <c r="AJ2296" s="1313"/>
      <c r="AK2296" s="1313"/>
      <c r="AL2296" s="1313"/>
      <c r="AM2296" s="1313"/>
      <c r="AN2296" s="1905"/>
      <c r="AO2296" s="1345"/>
      <c r="AP2296" s="1313"/>
      <c r="AQ2296" s="1345"/>
      <c r="AR2296" s="1313"/>
      <c r="AS2296" s="1345"/>
      <c r="AT2296" s="1313"/>
      <c r="AU2296" s="1345"/>
      <c r="AV2296" s="1313"/>
      <c r="AW2296" s="1313"/>
      <c r="AX2296" s="1313"/>
      <c r="AY2296" s="1305"/>
      <c r="AZ2296" s="1313"/>
      <c r="BA2296" s="1313"/>
      <c r="BB2296" s="1313"/>
      <c r="BC2296" s="1313"/>
      <c r="BD2296" s="1313"/>
      <c r="BE2296" s="1903"/>
      <c r="BF2296" s="1904"/>
      <c r="BG2296" s="1903"/>
      <c r="BH2296" s="1904"/>
      <c r="BI2296" s="1903"/>
      <c r="BJ2296" s="1904"/>
      <c r="BK2296" s="1313"/>
      <c r="BL2296" s="1904"/>
      <c r="BM2296" s="1904"/>
      <c r="BN2296" s="1904"/>
      <c r="BO2296" s="1313"/>
      <c r="BP2296" s="1316">
        <f t="shared" si="812"/>
        <v>0</v>
      </c>
      <c r="BQ2296" s="1305"/>
    </row>
    <row r="2297" spans="1:69" ht="15" x14ac:dyDescent="0.25">
      <c r="A2297" s="1305"/>
      <c r="B2297" s="2050"/>
      <c r="C2297" s="1928"/>
      <c r="D2297" s="1313"/>
      <c r="E2297" s="1313"/>
      <c r="F2297" s="1931"/>
      <c r="G2297" s="1313"/>
      <c r="H2297" s="1345"/>
      <c r="I2297" s="1313"/>
      <c r="J2297" s="1345"/>
      <c r="K2297" s="1313"/>
      <c r="L2297" s="2773"/>
      <c r="M2297" s="1313"/>
      <c r="N2297" s="1345"/>
      <c r="O2297" s="1313"/>
      <c r="P2297" s="1313"/>
      <c r="Q2297" s="1307"/>
      <c r="R2297" s="1313"/>
      <c r="S2297" s="1313"/>
      <c r="T2297" s="1313"/>
      <c r="U2297" s="1313"/>
      <c r="V2297" s="2466"/>
      <c r="W2297" s="1904"/>
      <c r="X2297" s="2336"/>
      <c r="Y2297" s="1904"/>
      <c r="Z2297" s="2394"/>
      <c r="AA2297" s="1904"/>
      <c r="AB2297" s="1903"/>
      <c r="AC2297" s="1904"/>
      <c r="AD2297" s="1904"/>
      <c r="AE2297" s="1904"/>
      <c r="AF2297" s="1313"/>
      <c r="AG2297" s="1313"/>
      <c r="AH2297" s="1305"/>
      <c r="AI2297" s="1313"/>
      <c r="AJ2297" s="1313"/>
      <c r="AK2297" s="1313"/>
      <c r="AL2297" s="1313"/>
      <c r="AM2297" s="1313"/>
      <c r="AN2297" s="1905"/>
      <c r="AO2297" s="1345"/>
      <c r="AP2297" s="1313"/>
      <c r="AQ2297" s="1345"/>
      <c r="AR2297" s="1313"/>
      <c r="AS2297" s="1345"/>
      <c r="AT2297" s="1313"/>
      <c r="AU2297" s="1345"/>
      <c r="AV2297" s="1313"/>
      <c r="AW2297" s="1313"/>
      <c r="AX2297" s="1313"/>
      <c r="AY2297" s="1305"/>
      <c r="AZ2297" s="1313"/>
      <c r="BA2297" s="1313"/>
      <c r="BB2297" s="1313"/>
      <c r="BC2297" s="1313"/>
      <c r="BD2297" s="1313"/>
      <c r="BE2297" s="1903"/>
      <c r="BF2297" s="1904"/>
      <c r="BG2297" s="1903"/>
      <c r="BH2297" s="1904"/>
      <c r="BI2297" s="1903"/>
      <c r="BJ2297" s="1904"/>
      <c r="BK2297" s="1313"/>
      <c r="BL2297" s="1904"/>
      <c r="BM2297" s="1904"/>
      <c r="BN2297" s="1904"/>
      <c r="BO2297" s="1313"/>
      <c r="BP2297" s="1316">
        <f t="shared" si="812"/>
        <v>0</v>
      </c>
      <c r="BQ2297" s="1305"/>
    </row>
    <row r="2298" spans="1:69" ht="15" x14ac:dyDescent="0.25">
      <c r="A2298" s="1305"/>
      <c r="B2298" s="2050"/>
      <c r="C2298" s="1928"/>
      <c r="D2298" s="1313"/>
      <c r="E2298" s="1313"/>
      <c r="F2298" s="1931"/>
      <c r="G2298" s="1313"/>
      <c r="H2298" s="1345"/>
      <c r="I2298" s="1313"/>
      <c r="J2298" s="1345"/>
      <c r="K2298" s="1313"/>
      <c r="L2298" s="2773"/>
      <c r="M2298" s="1313"/>
      <c r="N2298" s="1345"/>
      <c r="O2298" s="1313"/>
      <c r="P2298" s="1313"/>
      <c r="Q2298" s="1307"/>
      <c r="R2298" s="1313"/>
      <c r="S2298" s="1313"/>
      <c r="T2298" s="1313"/>
      <c r="U2298" s="1313"/>
      <c r="V2298" s="2466"/>
      <c r="W2298" s="1904"/>
      <c r="X2298" s="2336"/>
      <c r="Y2298" s="1904"/>
      <c r="Z2298" s="2394"/>
      <c r="AA2298" s="1904"/>
      <c r="AB2298" s="1903"/>
      <c r="AC2298" s="1904"/>
      <c r="AD2298" s="1904"/>
      <c r="AE2298" s="1904"/>
      <c r="AF2298" s="1313"/>
      <c r="AG2298" s="1313"/>
      <c r="AH2298" s="1305"/>
      <c r="AI2298" s="1313"/>
      <c r="AJ2298" s="1313"/>
      <c r="AK2298" s="1313"/>
      <c r="AL2298" s="1313"/>
      <c r="AM2298" s="1313"/>
      <c r="AN2298" s="1905"/>
      <c r="AO2298" s="1345"/>
      <c r="AP2298" s="1313"/>
      <c r="AQ2298" s="1345"/>
      <c r="AR2298" s="1313"/>
      <c r="AS2298" s="1345"/>
      <c r="AT2298" s="1313"/>
      <c r="AU2298" s="1345"/>
      <c r="AV2298" s="1313"/>
      <c r="AW2298" s="1313"/>
      <c r="AX2298" s="1313"/>
      <c r="AY2298" s="1305"/>
      <c r="AZ2298" s="1313"/>
      <c r="BA2298" s="1313"/>
      <c r="BB2298" s="1313"/>
      <c r="BC2298" s="1313"/>
      <c r="BD2298" s="1313"/>
      <c r="BE2298" s="1903"/>
      <c r="BF2298" s="1904"/>
      <c r="BG2298" s="1903"/>
      <c r="BH2298" s="1904"/>
      <c r="BI2298" s="1903"/>
      <c r="BJ2298" s="1904"/>
      <c r="BK2298" s="1313"/>
      <c r="BL2298" s="1904"/>
      <c r="BM2298" s="1904"/>
      <c r="BN2298" s="1904"/>
      <c r="BO2298" s="1313"/>
      <c r="BP2298" s="1316">
        <f t="shared" si="812"/>
        <v>0</v>
      </c>
      <c r="BQ2298" s="1305"/>
    </row>
    <row r="2299" spans="1:69" ht="15" x14ac:dyDescent="0.25">
      <c r="A2299" s="1305"/>
      <c r="B2299" s="2050"/>
      <c r="C2299" s="1928"/>
      <c r="D2299" s="1313"/>
      <c r="E2299" s="1313"/>
      <c r="F2299" s="1931"/>
      <c r="G2299" s="1313"/>
      <c r="H2299" s="1345"/>
      <c r="I2299" s="1313"/>
      <c r="J2299" s="1345"/>
      <c r="K2299" s="1313"/>
      <c r="L2299" s="2773"/>
      <c r="M2299" s="1313"/>
      <c r="N2299" s="1345"/>
      <c r="O2299" s="1313"/>
      <c r="P2299" s="1313"/>
      <c r="Q2299" s="1307"/>
      <c r="R2299" s="1313"/>
      <c r="S2299" s="1313"/>
      <c r="T2299" s="1313"/>
      <c r="U2299" s="1313"/>
      <c r="V2299" s="2466"/>
      <c r="W2299" s="1904"/>
      <c r="X2299" s="2336"/>
      <c r="Y2299" s="1904"/>
      <c r="Z2299" s="2394"/>
      <c r="AA2299" s="1904"/>
      <c r="AB2299" s="1903"/>
      <c r="AC2299" s="1904"/>
      <c r="AD2299" s="1904"/>
      <c r="AE2299" s="1904"/>
      <c r="AF2299" s="1313"/>
      <c r="AG2299" s="1313"/>
      <c r="AH2299" s="1305"/>
      <c r="AI2299" s="1313"/>
      <c r="AJ2299" s="1313"/>
      <c r="AK2299" s="1313"/>
      <c r="AL2299" s="1313"/>
      <c r="AM2299" s="1313"/>
      <c r="AN2299" s="1905"/>
      <c r="AO2299" s="1345"/>
      <c r="AP2299" s="1313"/>
      <c r="AQ2299" s="1345"/>
      <c r="AR2299" s="1313"/>
      <c r="AS2299" s="1345"/>
      <c r="AT2299" s="1313"/>
      <c r="AU2299" s="1345"/>
      <c r="AV2299" s="1313"/>
      <c r="AW2299" s="1313"/>
      <c r="AX2299" s="1313"/>
      <c r="AY2299" s="1305"/>
      <c r="AZ2299" s="1313"/>
      <c r="BA2299" s="1313"/>
      <c r="BB2299" s="1313"/>
      <c r="BC2299" s="1313"/>
      <c r="BD2299" s="1313"/>
      <c r="BE2299" s="1903"/>
      <c r="BF2299" s="1904"/>
      <c r="BG2299" s="1903"/>
      <c r="BH2299" s="1904"/>
      <c r="BI2299" s="1903"/>
      <c r="BJ2299" s="1904"/>
      <c r="BK2299" s="1313"/>
      <c r="BL2299" s="1904"/>
      <c r="BM2299" s="1904"/>
      <c r="BN2299" s="1904"/>
      <c r="BO2299" s="1313"/>
      <c r="BP2299" s="1316">
        <f t="shared" si="812"/>
        <v>0</v>
      </c>
      <c r="BQ2299" s="1305"/>
    </row>
    <row r="2300" spans="1:69" ht="15" x14ac:dyDescent="0.25">
      <c r="A2300" s="1305"/>
      <c r="B2300" s="2050"/>
      <c r="C2300" s="1928"/>
      <c r="D2300" s="1313"/>
      <c r="E2300" s="1313"/>
      <c r="F2300" s="1931"/>
      <c r="G2300" s="1313"/>
      <c r="H2300" s="1345"/>
      <c r="I2300" s="1313"/>
      <c r="J2300" s="1345"/>
      <c r="K2300" s="1313"/>
      <c r="L2300" s="2773"/>
      <c r="M2300" s="1313"/>
      <c r="N2300" s="1345"/>
      <c r="O2300" s="1313"/>
      <c r="P2300" s="1313"/>
      <c r="Q2300" s="1307"/>
      <c r="R2300" s="1313"/>
      <c r="S2300" s="1313"/>
      <c r="T2300" s="1313"/>
      <c r="U2300" s="1313"/>
      <c r="V2300" s="2466"/>
      <c r="W2300" s="1904"/>
      <c r="X2300" s="2336"/>
      <c r="Y2300" s="1904"/>
      <c r="Z2300" s="2394"/>
      <c r="AA2300" s="1904"/>
      <c r="AB2300" s="1903"/>
      <c r="AC2300" s="1904"/>
      <c r="AD2300" s="1904"/>
      <c r="AE2300" s="1904"/>
      <c r="AF2300" s="1313"/>
      <c r="AG2300" s="1313"/>
      <c r="AH2300" s="1305"/>
      <c r="AI2300" s="1313"/>
      <c r="AJ2300" s="1313"/>
      <c r="AK2300" s="1313"/>
      <c r="AL2300" s="1313"/>
      <c r="AM2300" s="1313"/>
      <c r="AN2300" s="1905"/>
      <c r="AO2300" s="1345"/>
      <c r="AP2300" s="1313"/>
      <c r="AQ2300" s="1345"/>
      <c r="AR2300" s="1313"/>
      <c r="AS2300" s="1345"/>
      <c r="AT2300" s="1313"/>
      <c r="AU2300" s="1345"/>
      <c r="AV2300" s="1313"/>
      <c r="AW2300" s="1313"/>
      <c r="AX2300" s="1313"/>
      <c r="AY2300" s="1305"/>
      <c r="AZ2300" s="1313"/>
      <c r="BA2300" s="1313"/>
      <c r="BB2300" s="1313"/>
      <c r="BC2300" s="1313"/>
      <c r="BD2300" s="1313"/>
      <c r="BE2300" s="1903"/>
      <c r="BF2300" s="1904"/>
      <c r="BG2300" s="1903"/>
      <c r="BH2300" s="1904"/>
      <c r="BI2300" s="1903"/>
      <c r="BJ2300" s="1904"/>
      <c r="BK2300" s="1313"/>
      <c r="BL2300" s="1904"/>
      <c r="BM2300" s="1904"/>
      <c r="BN2300" s="1904"/>
      <c r="BO2300" s="1313"/>
      <c r="BP2300" s="1316">
        <f t="shared" si="812"/>
        <v>0</v>
      </c>
      <c r="BQ2300" s="1305"/>
    </row>
    <row r="2301" spans="1:69" ht="15" x14ac:dyDescent="0.25">
      <c r="A2301" s="1305"/>
      <c r="B2301" s="2050"/>
      <c r="C2301" s="1928"/>
      <c r="D2301" s="1313"/>
      <c r="E2301" s="1313"/>
      <c r="F2301" s="1931"/>
      <c r="G2301" s="1313"/>
      <c r="H2301" s="1345"/>
      <c r="I2301" s="1313"/>
      <c r="J2301" s="1345"/>
      <c r="K2301" s="1313"/>
      <c r="L2301" s="2773"/>
      <c r="M2301" s="1313"/>
      <c r="N2301" s="1345"/>
      <c r="O2301" s="1313"/>
      <c r="P2301" s="1313"/>
      <c r="Q2301" s="1307"/>
      <c r="R2301" s="1313"/>
      <c r="S2301" s="1313"/>
      <c r="T2301" s="1313"/>
      <c r="U2301" s="1313"/>
      <c r="V2301" s="2466"/>
      <c r="W2301" s="1904"/>
      <c r="X2301" s="2336"/>
      <c r="Y2301" s="1904"/>
      <c r="Z2301" s="2394"/>
      <c r="AA2301" s="1904"/>
      <c r="AB2301" s="1903"/>
      <c r="AC2301" s="1904"/>
      <c r="AD2301" s="1904"/>
      <c r="AE2301" s="1904"/>
      <c r="AF2301" s="1313"/>
      <c r="AG2301" s="1313"/>
      <c r="AH2301" s="1305"/>
      <c r="AI2301" s="1313"/>
      <c r="AJ2301" s="1313"/>
      <c r="AK2301" s="1313"/>
      <c r="AL2301" s="1313"/>
      <c r="AM2301" s="1313"/>
      <c r="AN2301" s="1905"/>
      <c r="AO2301" s="1345"/>
      <c r="AP2301" s="1313"/>
      <c r="AQ2301" s="1345"/>
      <c r="AR2301" s="1313"/>
      <c r="AS2301" s="1345"/>
      <c r="AT2301" s="1313"/>
      <c r="AU2301" s="1345"/>
      <c r="AV2301" s="1313"/>
      <c r="AW2301" s="1313"/>
      <c r="AX2301" s="1313"/>
      <c r="AY2301" s="1305"/>
      <c r="AZ2301" s="1313"/>
      <c r="BA2301" s="1313"/>
      <c r="BB2301" s="1313"/>
      <c r="BC2301" s="1313"/>
      <c r="BD2301" s="1313"/>
      <c r="BE2301" s="1903"/>
      <c r="BF2301" s="1904"/>
      <c r="BG2301" s="1903"/>
      <c r="BH2301" s="1904"/>
      <c r="BI2301" s="1903"/>
      <c r="BJ2301" s="1904"/>
      <c r="BK2301" s="1313"/>
      <c r="BL2301" s="1904"/>
      <c r="BM2301" s="1904"/>
      <c r="BN2301" s="1904"/>
      <c r="BO2301" s="1313"/>
      <c r="BP2301" s="1316">
        <f t="shared" si="812"/>
        <v>0</v>
      </c>
      <c r="BQ2301" s="1305"/>
    </row>
    <row r="2302" spans="1:69" ht="15" x14ac:dyDescent="0.25">
      <c r="A2302" s="1305"/>
      <c r="B2302" s="2050"/>
      <c r="C2302" s="1928"/>
      <c r="D2302" s="1313"/>
      <c r="E2302" s="1313"/>
      <c r="F2302" s="1931"/>
      <c r="G2302" s="1313"/>
      <c r="H2302" s="1345"/>
      <c r="I2302" s="1313"/>
      <c r="J2302" s="1345"/>
      <c r="K2302" s="1313"/>
      <c r="L2302" s="2773"/>
      <c r="M2302" s="1313"/>
      <c r="N2302" s="1345"/>
      <c r="O2302" s="1313"/>
      <c r="P2302" s="1313"/>
      <c r="Q2302" s="1307"/>
      <c r="R2302" s="1313"/>
      <c r="S2302" s="1313"/>
      <c r="T2302" s="1313"/>
      <c r="U2302" s="1313"/>
      <c r="V2302" s="2466"/>
      <c r="W2302" s="1904"/>
      <c r="X2302" s="2336"/>
      <c r="Y2302" s="1904"/>
      <c r="Z2302" s="2394"/>
      <c r="AA2302" s="1904"/>
      <c r="AB2302" s="1903"/>
      <c r="AC2302" s="1904"/>
      <c r="AD2302" s="1904"/>
      <c r="AE2302" s="1904"/>
      <c r="AF2302" s="1313"/>
      <c r="AG2302" s="1313"/>
      <c r="AH2302" s="1305"/>
      <c r="AI2302" s="1313"/>
      <c r="AJ2302" s="1313"/>
      <c r="AK2302" s="1313"/>
      <c r="AL2302" s="1313"/>
      <c r="AM2302" s="1313"/>
      <c r="AN2302" s="1905"/>
      <c r="AO2302" s="1345"/>
      <c r="AP2302" s="1313"/>
      <c r="AQ2302" s="1345"/>
      <c r="AR2302" s="1313"/>
      <c r="AS2302" s="1345"/>
      <c r="AT2302" s="1313"/>
      <c r="AU2302" s="1345"/>
      <c r="AV2302" s="1313"/>
      <c r="AW2302" s="1313"/>
      <c r="AX2302" s="1313"/>
      <c r="AY2302" s="1305"/>
      <c r="AZ2302" s="1313"/>
      <c r="BA2302" s="1313"/>
      <c r="BB2302" s="1313"/>
      <c r="BC2302" s="1313"/>
      <c r="BD2302" s="1313"/>
      <c r="BE2302" s="1903"/>
      <c r="BF2302" s="1904"/>
      <c r="BG2302" s="1903"/>
      <c r="BH2302" s="1904"/>
      <c r="BI2302" s="1903"/>
      <c r="BJ2302" s="1904"/>
      <c r="BK2302" s="1313"/>
      <c r="BL2302" s="1904"/>
      <c r="BM2302" s="1904"/>
      <c r="BN2302" s="1904"/>
      <c r="BO2302" s="1313"/>
      <c r="BP2302" s="1316">
        <f t="shared" si="812"/>
        <v>0</v>
      </c>
      <c r="BQ2302" s="1305"/>
    </row>
    <row r="2303" spans="1:69" ht="15" x14ac:dyDescent="0.25">
      <c r="A2303" s="1305"/>
      <c r="B2303" s="2050"/>
      <c r="C2303" s="1928"/>
      <c r="D2303" s="1313"/>
      <c r="E2303" s="1313"/>
      <c r="F2303" s="1931"/>
      <c r="G2303" s="1313"/>
      <c r="H2303" s="1345"/>
      <c r="I2303" s="1313"/>
      <c r="J2303" s="1345"/>
      <c r="K2303" s="1313"/>
      <c r="L2303" s="2773"/>
      <c r="M2303" s="1313"/>
      <c r="N2303" s="1345"/>
      <c r="O2303" s="1313"/>
      <c r="P2303" s="1313"/>
      <c r="Q2303" s="1307"/>
      <c r="R2303" s="1313"/>
      <c r="S2303" s="1313"/>
      <c r="T2303" s="1313"/>
      <c r="U2303" s="1313"/>
      <c r="V2303" s="2466"/>
      <c r="W2303" s="1904"/>
      <c r="X2303" s="2336"/>
      <c r="Y2303" s="1904"/>
      <c r="Z2303" s="2394"/>
      <c r="AA2303" s="1904"/>
      <c r="AB2303" s="1903"/>
      <c r="AC2303" s="1904"/>
      <c r="AD2303" s="1904"/>
      <c r="AE2303" s="1904"/>
      <c r="AF2303" s="1313"/>
      <c r="AG2303" s="1313"/>
      <c r="AH2303" s="1305"/>
      <c r="AI2303" s="1313"/>
      <c r="AJ2303" s="1313"/>
      <c r="AK2303" s="1313"/>
      <c r="AL2303" s="1313"/>
      <c r="AM2303" s="1313"/>
      <c r="AN2303" s="1905"/>
      <c r="AO2303" s="1345"/>
      <c r="AP2303" s="1313"/>
      <c r="AQ2303" s="1345"/>
      <c r="AR2303" s="1313"/>
      <c r="AS2303" s="1345"/>
      <c r="AT2303" s="1313"/>
      <c r="AU2303" s="1345"/>
      <c r="AV2303" s="1313"/>
      <c r="AW2303" s="1313"/>
      <c r="AX2303" s="1313"/>
      <c r="AY2303" s="1305"/>
      <c r="AZ2303" s="1313"/>
      <c r="BA2303" s="1313"/>
      <c r="BB2303" s="1313"/>
      <c r="BC2303" s="1313"/>
      <c r="BD2303" s="1313"/>
      <c r="BE2303" s="1903"/>
      <c r="BF2303" s="1904"/>
      <c r="BG2303" s="1903"/>
      <c r="BH2303" s="1904"/>
      <c r="BI2303" s="1903"/>
      <c r="BJ2303" s="1904"/>
      <c r="BK2303" s="1313"/>
      <c r="BL2303" s="1904"/>
      <c r="BM2303" s="1904"/>
      <c r="BN2303" s="1904"/>
      <c r="BO2303" s="1313"/>
      <c r="BP2303" s="1316">
        <f t="shared" si="812"/>
        <v>0</v>
      </c>
      <c r="BQ2303" s="1305"/>
    </row>
    <row r="2304" spans="1:69" ht="15" x14ac:dyDescent="0.25">
      <c r="A2304" s="1305"/>
      <c r="B2304" s="2050"/>
      <c r="C2304" s="1928"/>
      <c r="D2304" s="1313"/>
      <c r="E2304" s="1313"/>
      <c r="F2304" s="1931"/>
      <c r="G2304" s="1313"/>
      <c r="H2304" s="1345"/>
      <c r="I2304" s="1313"/>
      <c r="J2304" s="1345"/>
      <c r="K2304" s="1313"/>
      <c r="L2304" s="2773"/>
      <c r="M2304" s="1313"/>
      <c r="N2304" s="1345"/>
      <c r="O2304" s="1313"/>
      <c r="P2304" s="1313"/>
      <c r="Q2304" s="1307"/>
      <c r="R2304" s="1313"/>
      <c r="S2304" s="1313"/>
      <c r="T2304" s="1313"/>
      <c r="U2304" s="1313"/>
      <c r="V2304" s="2466"/>
      <c r="W2304" s="1904"/>
      <c r="X2304" s="2336"/>
      <c r="Y2304" s="1904"/>
      <c r="Z2304" s="2394"/>
      <c r="AA2304" s="1904"/>
      <c r="AB2304" s="1903"/>
      <c r="AC2304" s="1904"/>
      <c r="AD2304" s="1904"/>
      <c r="AE2304" s="1904"/>
      <c r="AF2304" s="1313"/>
      <c r="AG2304" s="1313"/>
      <c r="AH2304" s="1305"/>
      <c r="AI2304" s="1313"/>
      <c r="AJ2304" s="1313"/>
      <c r="AK2304" s="1313"/>
      <c r="AL2304" s="1313"/>
      <c r="AM2304" s="1313"/>
      <c r="AN2304" s="1905"/>
      <c r="AO2304" s="1345"/>
      <c r="AP2304" s="1313"/>
      <c r="AQ2304" s="1345"/>
      <c r="AR2304" s="1313"/>
      <c r="AS2304" s="1345"/>
      <c r="AT2304" s="1313"/>
      <c r="AU2304" s="1345"/>
      <c r="AV2304" s="1313"/>
      <c r="AW2304" s="1313"/>
      <c r="AX2304" s="1313"/>
      <c r="AY2304" s="1305"/>
      <c r="AZ2304" s="1313"/>
      <c r="BA2304" s="1313"/>
      <c r="BB2304" s="1313"/>
      <c r="BC2304" s="1313"/>
      <c r="BD2304" s="1313"/>
      <c r="BE2304" s="1903"/>
      <c r="BF2304" s="1904"/>
      <c r="BG2304" s="1903"/>
      <c r="BH2304" s="1904"/>
      <c r="BI2304" s="1903"/>
      <c r="BJ2304" s="1904"/>
      <c r="BK2304" s="1313"/>
      <c r="BL2304" s="1904"/>
      <c r="BM2304" s="1904"/>
      <c r="BN2304" s="1904"/>
      <c r="BO2304" s="1313"/>
      <c r="BP2304" s="1316">
        <f t="shared" si="812"/>
        <v>0</v>
      </c>
      <c r="BQ2304" s="1305"/>
    </row>
    <row r="2305" spans="1:69" ht="15" x14ac:dyDescent="0.25">
      <c r="A2305" s="1305"/>
      <c r="B2305" s="2050"/>
      <c r="C2305" s="1928"/>
      <c r="D2305" s="1313"/>
      <c r="E2305" s="1313"/>
      <c r="F2305" s="1931"/>
      <c r="G2305" s="1313"/>
      <c r="H2305" s="1345"/>
      <c r="I2305" s="1313"/>
      <c r="J2305" s="1345"/>
      <c r="K2305" s="1313"/>
      <c r="L2305" s="2773"/>
      <c r="M2305" s="1313"/>
      <c r="N2305" s="1345"/>
      <c r="O2305" s="1313"/>
      <c r="P2305" s="1313"/>
      <c r="Q2305" s="1307"/>
      <c r="R2305" s="1313"/>
      <c r="S2305" s="1313"/>
      <c r="T2305" s="1313"/>
      <c r="U2305" s="1313"/>
      <c r="V2305" s="2466"/>
      <c r="W2305" s="1904"/>
      <c r="X2305" s="2336"/>
      <c r="Y2305" s="1904"/>
      <c r="Z2305" s="2394"/>
      <c r="AA2305" s="1904"/>
      <c r="AB2305" s="1903"/>
      <c r="AC2305" s="1904"/>
      <c r="AD2305" s="1904"/>
      <c r="AE2305" s="1904"/>
      <c r="AF2305" s="1313"/>
      <c r="AG2305" s="1313"/>
      <c r="AH2305" s="1305"/>
      <c r="AI2305" s="1313"/>
      <c r="AJ2305" s="1313"/>
      <c r="AK2305" s="1313"/>
      <c r="AL2305" s="1313"/>
      <c r="AM2305" s="1313"/>
      <c r="AN2305" s="1905"/>
      <c r="AO2305" s="1345"/>
      <c r="AP2305" s="1313"/>
      <c r="AQ2305" s="1345"/>
      <c r="AR2305" s="1313"/>
      <c r="AS2305" s="1345"/>
      <c r="AT2305" s="1313"/>
      <c r="AU2305" s="1345"/>
      <c r="AV2305" s="1313"/>
      <c r="AW2305" s="1313"/>
      <c r="AX2305" s="1313"/>
      <c r="AY2305" s="1305"/>
      <c r="AZ2305" s="1313"/>
      <c r="BA2305" s="1313"/>
      <c r="BB2305" s="1313"/>
      <c r="BC2305" s="1313"/>
      <c r="BD2305" s="1313"/>
      <c r="BE2305" s="1903"/>
      <c r="BF2305" s="1904"/>
      <c r="BG2305" s="1903"/>
      <c r="BH2305" s="1904"/>
      <c r="BI2305" s="1903"/>
      <c r="BJ2305" s="1904"/>
      <c r="BK2305" s="1313"/>
      <c r="BL2305" s="1904"/>
      <c r="BM2305" s="1904"/>
      <c r="BN2305" s="1904"/>
      <c r="BO2305" s="1313"/>
      <c r="BP2305" s="1316">
        <f t="shared" si="812"/>
        <v>0</v>
      </c>
      <c r="BQ2305" s="1305"/>
    </row>
    <row r="2306" spans="1:69" ht="15" x14ac:dyDescent="0.25">
      <c r="A2306" s="1305"/>
      <c r="B2306" s="2050"/>
      <c r="C2306" s="1928"/>
      <c r="D2306" s="1313"/>
      <c r="E2306" s="1313"/>
      <c r="F2306" s="1931"/>
      <c r="G2306" s="1313"/>
      <c r="H2306" s="1345"/>
      <c r="I2306" s="1313"/>
      <c r="J2306" s="1345"/>
      <c r="K2306" s="1313"/>
      <c r="L2306" s="2773"/>
      <c r="M2306" s="1313"/>
      <c r="N2306" s="1345"/>
      <c r="O2306" s="1313"/>
      <c r="P2306" s="1313"/>
      <c r="Q2306" s="1307"/>
      <c r="R2306" s="1313"/>
      <c r="S2306" s="1313"/>
      <c r="T2306" s="1313"/>
      <c r="U2306" s="1313"/>
      <c r="V2306" s="2466"/>
      <c r="W2306" s="1904"/>
      <c r="X2306" s="2336"/>
      <c r="Y2306" s="1904"/>
      <c r="Z2306" s="2394"/>
      <c r="AA2306" s="1904"/>
      <c r="AB2306" s="1903"/>
      <c r="AC2306" s="1904"/>
      <c r="AD2306" s="1904"/>
      <c r="AE2306" s="1904"/>
      <c r="AF2306" s="1313"/>
      <c r="AG2306" s="1313"/>
      <c r="AH2306" s="1305"/>
      <c r="AI2306" s="1313"/>
      <c r="AJ2306" s="1313"/>
      <c r="AK2306" s="1313"/>
      <c r="AL2306" s="1313"/>
      <c r="AM2306" s="1313"/>
      <c r="AN2306" s="1905"/>
      <c r="AO2306" s="1345"/>
      <c r="AP2306" s="1313"/>
      <c r="AQ2306" s="1345"/>
      <c r="AR2306" s="1313"/>
      <c r="AS2306" s="1345"/>
      <c r="AT2306" s="1313"/>
      <c r="AU2306" s="1345"/>
      <c r="AV2306" s="1313"/>
      <c r="AW2306" s="1313"/>
      <c r="AX2306" s="1313"/>
      <c r="AY2306" s="1305"/>
      <c r="AZ2306" s="1313"/>
      <c r="BA2306" s="1313"/>
      <c r="BB2306" s="1313"/>
      <c r="BC2306" s="1313"/>
      <c r="BD2306" s="1313"/>
      <c r="BE2306" s="1903"/>
      <c r="BF2306" s="1904"/>
      <c r="BG2306" s="1903"/>
      <c r="BH2306" s="1904"/>
      <c r="BI2306" s="1903"/>
      <c r="BJ2306" s="1904"/>
      <c r="BK2306" s="1313"/>
      <c r="BL2306" s="1904"/>
      <c r="BM2306" s="1904"/>
      <c r="BN2306" s="1904"/>
      <c r="BO2306" s="1313"/>
      <c r="BP2306" s="1316">
        <f t="shared" si="812"/>
        <v>0</v>
      </c>
      <c r="BQ2306" s="1305"/>
    </row>
    <row r="2307" spans="1:69" ht="15" x14ac:dyDescent="0.25">
      <c r="A2307" s="1305"/>
      <c r="B2307" s="2050"/>
      <c r="C2307" s="1928"/>
      <c r="D2307" s="1313"/>
      <c r="E2307" s="1313"/>
      <c r="F2307" s="1931"/>
      <c r="G2307" s="1313"/>
      <c r="H2307" s="1345"/>
      <c r="I2307" s="1313"/>
      <c r="J2307" s="1345"/>
      <c r="K2307" s="1313"/>
      <c r="L2307" s="2773"/>
      <c r="M2307" s="1313"/>
      <c r="N2307" s="1345"/>
      <c r="O2307" s="1313"/>
      <c r="P2307" s="1313"/>
      <c r="Q2307" s="1307"/>
      <c r="R2307" s="1313"/>
      <c r="S2307" s="1313"/>
      <c r="T2307" s="1313"/>
      <c r="U2307" s="1313"/>
      <c r="V2307" s="2466"/>
      <c r="W2307" s="1904"/>
      <c r="X2307" s="2336"/>
      <c r="Y2307" s="1904"/>
      <c r="Z2307" s="2394"/>
      <c r="AA2307" s="1904"/>
      <c r="AB2307" s="1903"/>
      <c r="AC2307" s="1904"/>
      <c r="AD2307" s="1904"/>
      <c r="AE2307" s="1904"/>
      <c r="AF2307" s="1313"/>
      <c r="AG2307" s="1313"/>
      <c r="AH2307" s="1305"/>
      <c r="AI2307" s="1313"/>
      <c r="AJ2307" s="1313"/>
      <c r="AK2307" s="1313"/>
      <c r="AL2307" s="1313"/>
      <c r="AM2307" s="1313"/>
      <c r="AN2307" s="1905"/>
      <c r="AO2307" s="1345"/>
      <c r="AP2307" s="1313"/>
      <c r="AQ2307" s="1345"/>
      <c r="AR2307" s="1313"/>
      <c r="AS2307" s="1345"/>
      <c r="AT2307" s="1313"/>
      <c r="AU2307" s="1345"/>
      <c r="AV2307" s="1313"/>
      <c r="AW2307" s="1313"/>
      <c r="AX2307" s="1313"/>
      <c r="AY2307" s="1305"/>
      <c r="AZ2307" s="1313"/>
      <c r="BA2307" s="1313"/>
      <c r="BB2307" s="1313"/>
      <c r="BC2307" s="1313"/>
      <c r="BD2307" s="1313"/>
      <c r="BE2307" s="1903"/>
      <c r="BF2307" s="1904"/>
      <c r="BG2307" s="1903"/>
      <c r="BH2307" s="1904"/>
      <c r="BI2307" s="1903"/>
      <c r="BJ2307" s="1904"/>
      <c r="BK2307" s="1313"/>
      <c r="BL2307" s="1904"/>
      <c r="BM2307" s="1904"/>
      <c r="BN2307" s="1904"/>
      <c r="BO2307" s="1313"/>
      <c r="BP2307" s="1316">
        <f t="shared" si="812"/>
        <v>0</v>
      </c>
      <c r="BQ2307" s="1305"/>
    </row>
    <row r="2308" spans="1:69" ht="15" x14ac:dyDescent="0.25">
      <c r="A2308" s="1305"/>
      <c r="B2308" s="2050"/>
      <c r="C2308" s="1928"/>
      <c r="D2308" s="1313"/>
      <c r="E2308" s="1313"/>
      <c r="F2308" s="1931"/>
      <c r="G2308" s="1313"/>
      <c r="H2308" s="1345"/>
      <c r="I2308" s="1313"/>
      <c r="J2308" s="1345"/>
      <c r="K2308" s="1313"/>
      <c r="L2308" s="2773"/>
      <c r="M2308" s="1313"/>
      <c r="N2308" s="1345"/>
      <c r="O2308" s="1313"/>
      <c r="P2308" s="1313"/>
      <c r="Q2308" s="1307"/>
      <c r="R2308" s="1313"/>
      <c r="S2308" s="1313"/>
      <c r="T2308" s="1313"/>
      <c r="U2308" s="1313"/>
      <c r="V2308" s="2466"/>
      <c r="W2308" s="1904"/>
      <c r="X2308" s="2336"/>
      <c r="Y2308" s="1904"/>
      <c r="Z2308" s="2394"/>
      <c r="AA2308" s="1904"/>
      <c r="AB2308" s="1903"/>
      <c r="AC2308" s="1904"/>
      <c r="AD2308" s="1904"/>
      <c r="AE2308" s="1904"/>
      <c r="AF2308" s="1313"/>
      <c r="AG2308" s="1313"/>
      <c r="AH2308" s="1305"/>
      <c r="AI2308" s="1313"/>
      <c r="AJ2308" s="1313"/>
      <c r="AK2308" s="1313"/>
      <c r="AL2308" s="1313"/>
      <c r="AM2308" s="1313"/>
      <c r="AN2308" s="1905"/>
      <c r="AO2308" s="1345"/>
      <c r="AP2308" s="1313"/>
      <c r="AQ2308" s="1345"/>
      <c r="AR2308" s="1313"/>
      <c r="AS2308" s="1345"/>
      <c r="AT2308" s="1313"/>
      <c r="AU2308" s="1345"/>
      <c r="AV2308" s="1313"/>
      <c r="AW2308" s="1313"/>
      <c r="AX2308" s="1313"/>
      <c r="AY2308" s="1305"/>
      <c r="AZ2308" s="1313"/>
      <c r="BA2308" s="1313"/>
      <c r="BB2308" s="1313"/>
      <c r="BC2308" s="1313"/>
      <c r="BD2308" s="1313"/>
      <c r="BE2308" s="1903"/>
      <c r="BF2308" s="1904"/>
      <c r="BG2308" s="1903"/>
      <c r="BH2308" s="1904"/>
      <c r="BI2308" s="1903"/>
      <c r="BJ2308" s="1904"/>
      <c r="BK2308" s="1313"/>
      <c r="BL2308" s="1904"/>
      <c r="BM2308" s="1904"/>
      <c r="BN2308" s="1904"/>
      <c r="BO2308" s="1313"/>
      <c r="BP2308" s="1316">
        <f t="shared" si="812"/>
        <v>0</v>
      </c>
      <c r="BQ2308" s="1305"/>
    </row>
    <row r="2309" spans="1:69" ht="15" x14ac:dyDescent="0.25">
      <c r="A2309" s="1305"/>
      <c r="B2309" s="2050"/>
      <c r="C2309" s="1928"/>
      <c r="D2309" s="1313"/>
      <c r="E2309" s="1313"/>
      <c r="F2309" s="1931"/>
      <c r="G2309" s="1313"/>
      <c r="H2309" s="1345"/>
      <c r="I2309" s="1313"/>
      <c r="J2309" s="1345"/>
      <c r="K2309" s="1313"/>
      <c r="L2309" s="2773"/>
      <c r="M2309" s="1313"/>
      <c r="N2309" s="1345"/>
      <c r="O2309" s="1313"/>
      <c r="P2309" s="1313"/>
      <c r="Q2309" s="1307"/>
      <c r="R2309" s="1313"/>
      <c r="S2309" s="1313"/>
      <c r="T2309" s="1313"/>
      <c r="U2309" s="1313"/>
      <c r="V2309" s="2466"/>
      <c r="W2309" s="1904"/>
      <c r="X2309" s="2336"/>
      <c r="Y2309" s="1904"/>
      <c r="Z2309" s="2394"/>
      <c r="AA2309" s="1904"/>
      <c r="AB2309" s="1903"/>
      <c r="AC2309" s="1904"/>
      <c r="AD2309" s="1904"/>
      <c r="AE2309" s="1904"/>
      <c r="AF2309" s="1313"/>
      <c r="AG2309" s="1313"/>
      <c r="AH2309" s="1305"/>
      <c r="AI2309" s="1313"/>
      <c r="AJ2309" s="1313"/>
      <c r="AK2309" s="1313"/>
      <c r="AL2309" s="1313"/>
      <c r="AM2309" s="1313"/>
      <c r="AN2309" s="1905"/>
      <c r="AO2309" s="1345"/>
      <c r="AP2309" s="1313"/>
      <c r="AQ2309" s="1345"/>
      <c r="AR2309" s="1313"/>
      <c r="AS2309" s="1345"/>
      <c r="AT2309" s="1313"/>
      <c r="AU2309" s="1345"/>
      <c r="AV2309" s="1313"/>
      <c r="AW2309" s="1313"/>
      <c r="AX2309" s="1313"/>
      <c r="AY2309" s="1305"/>
      <c r="AZ2309" s="1313"/>
      <c r="BA2309" s="1313"/>
      <c r="BB2309" s="1313"/>
      <c r="BC2309" s="1313"/>
      <c r="BD2309" s="1313"/>
      <c r="BE2309" s="1903"/>
      <c r="BF2309" s="1904"/>
      <c r="BG2309" s="1903"/>
      <c r="BH2309" s="1904"/>
      <c r="BI2309" s="1903"/>
      <c r="BJ2309" s="1904"/>
      <c r="BK2309" s="1313"/>
      <c r="BL2309" s="1904"/>
      <c r="BM2309" s="1904"/>
      <c r="BN2309" s="1904"/>
      <c r="BO2309" s="1313"/>
      <c r="BP2309" s="1316">
        <f t="shared" si="812"/>
        <v>0</v>
      </c>
      <c r="BQ2309" s="1305"/>
    </row>
    <row r="2310" spans="1:69" ht="15" x14ac:dyDescent="0.25">
      <c r="A2310" s="1305"/>
      <c r="B2310" s="2050"/>
      <c r="C2310" s="1928"/>
      <c r="D2310" s="1313"/>
      <c r="E2310" s="1313"/>
      <c r="F2310" s="1931"/>
      <c r="G2310" s="1313"/>
      <c r="H2310" s="1345"/>
      <c r="I2310" s="1313"/>
      <c r="J2310" s="1345"/>
      <c r="K2310" s="1313"/>
      <c r="L2310" s="2773"/>
      <c r="M2310" s="1313"/>
      <c r="N2310" s="1345"/>
      <c r="O2310" s="1313"/>
      <c r="P2310" s="1313"/>
      <c r="Q2310" s="1307"/>
      <c r="R2310" s="1313"/>
      <c r="S2310" s="1313"/>
      <c r="T2310" s="1313"/>
      <c r="U2310" s="1313"/>
      <c r="V2310" s="2466"/>
      <c r="W2310" s="1904"/>
      <c r="X2310" s="2336"/>
      <c r="Y2310" s="1904"/>
      <c r="Z2310" s="2394"/>
      <c r="AA2310" s="1904"/>
      <c r="AB2310" s="1903"/>
      <c r="AC2310" s="1904"/>
      <c r="AD2310" s="1904"/>
      <c r="AE2310" s="1904"/>
      <c r="AF2310" s="1313"/>
      <c r="AG2310" s="1313"/>
      <c r="AH2310" s="1305"/>
      <c r="AI2310" s="1313"/>
      <c r="AJ2310" s="1313"/>
      <c r="AK2310" s="1313"/>
      <c r="AL2310" s="1313"/>
      <c r="AM2310" s="1313"/>
      <c r="AN2310" s="1905"/>
      <c r="AO2310" s="1345"/>
      <c r="AP2310" s="1313"/>
      <c r="AQ2310" s="1345"/>
      <c r="AR2310" s="1313"/>
      <c r="AS2310" s="1345"/>
      <c r="AT2310" s="1313"/>
      <c r="AU2310" s="1345"/>
      <c r="AV2310" s="1313"/>
      <c r="AW2310" s="1313"/>
      <c r="AX2310" s="1313"/>
      <c r="AY2310" s="1305"/>
      <c r="AZ2310" s="1313"/>
      <c r="BA2310" s="1313"/>
      <c r="BB2310" s="1313"/>
      <c r="BC2310" s="1313"/>
      <c r="BD2310" s="1313"/>
      <c r="BE2310" s="1903"/>
      <c r="BF2310" s="1904"/>
      <c r="BG2310" s="1903"/>
      <c r="BH2310" s="1904"/>
      <c r="BI2310" s="1903"/>
      <c r="BJ2310" s="1904"/>
      <c r="BK2310" s="1313"/>
      <c r="BL2310" s="1904"/>
      <c r="BM2310" s="1904"/>
      <c r="BN2310" s="1904"/>
      <c r="BO2310" s="1313"/>
      <c r="BP2310" s="1316">
        <f t="shared" ref="BP2310:BP2373" si="813">O2309-BO2310</f>
        <v>0</v>
      </c>
      <c r="BQ2310" s="1305"/>
    </row>
    <row r="2311" spans="1:69" ht="15" x14ac:dyDescent="0.25">
      <c r="A2311" s="1305"/>
      <c r="B2311" s="2050"/>
      <c r="C2311" s="1928"/>
      <c r="D2311" s="1313"/>
      <c r="E2311" s="1313"/>
      <c r="F2311" s="1931"/>
      <c r="G2311" s="1313"/>
      <c r="H2311" s="1345"/>
      <c r="I2311" s="1313"/>
      <c r="J2311" s="1345"/>
      <c r="K2311" s="1313"/>
      <c r="L2311" s="2773"/>
      <c r="M2311" s="1313"/>
      <c r="N2311" s="1345"/>
      <c r="O2311" s="1313"/>
      <c r="P2311" s="1313"/>
      <c r="Q2311" s="1307"/>
      <c r="R2311" s="1313"/>
      <c r="S2311" s="1313"/>
      <c r="T2311" s="1313"/>
      <c r="U2311" s="1313"/>
      <c r="V2311" s="2466"/>
      <c r="W2311" s="1904"/>
      <c r="X2311" s="2336"/>
      <c r="Y2311" s="1904"/>
      <c r="Z2311" s="2394"/>
      <c r="AA2311" s="1904"/>
      <c r="AB2311" s="1903"/>
      <c r="AC2311" s="1904"/>
      <c r="AD2311" s="1904"/>
      <c r="AE2311" s="1904"/>
      <c r="AF2311" s="1313"/>
      <c r="AG2311" s="1313"/>
      <c r="AH2311" s="1305"/>
      <c r="AI2311" s="1313"/>
      <c r="AJ2311" s="1313"/>
      <c r="AK2311" s="1313"/>
      <c r="AL2311" s="1313"/>
      <c r="AM2311" s="1313"/>
      <c r="AN2311" s="1905"/>
      <c r="AO2311" s="1345"/>
      <c r="AP2311" s="1313"/>
      <c r="AQ2311" s="1345"/>
      <c r="AR2311" s="1313"/>
      <c r="AS2311" s="1345"/>
      <c r="AT2311" s="1313"/>
      <c r="AU2311" s="1345"/>
      <c r="AV2311" s="1313"/>
      <c r="AW2311" s="1313"/>
      <c r="AX2311" s="1313"/>
      <c r="AY2311" s="1305"/>
      <c r="AZ2311" s="1313"/>
      <c r="BA2311" s="1313"/>
      <c r="BB2311" s="1313"/>
      <c r="BC2311" s="1313"/>
      <c r="BD2311" s="1313"/>
      <c r="BE2311" s="1903"/>
      <c r="BF2311" s="1904"/>
      <c r="BG2311" s="1903"/>
      <c r="BH2311" s="1904"/>
      <c r="BI2311" s="1903"/>
      <c r="BJ2311" s="1904"/>
      <c r="BK2311" s="1313"/>
      <c r="BL2311" s="1904"/>
      <c r="BM2311" s="1904"/>
      <c r="BN2311" s="1904"/>
      <c r="BO2311" s="1313"/>
      <c r="BP2311" s="1316">
        <f t="shared" si="813"/>
        <v>0</v>
      </c>
      <c r="BQ2311" s="1305"/>
    </row>
    <row r="2312" spans="1:69" ht="15" x14ac:dyDescent="0.25">
      <c r="A2312" s="1305"/>
      <c r="B2312" s="2050"/>
      <c r="C2312" s="1928"/>
      <c r="D2312" s="1313"/>
      <c r="E2312" s="1313"/>
      <c r="F2312" s="1931"/>
      <c r="G2312" s="1313"/>
      <c r="H2312" s="1345"/>
      <c r="I2312" s="1313"/>
      <c r="J2312" s="1345"/>
      <c r="K2312" s="1313"/>
      <c r="L2312" s="2773"/>
      <c r="M2312" s="1313"/>
      <c r="N2312" s="1345"/>
      <c r="O2312" s="1313"/>
      <c r="P2312" s="1313"/>
      <c r="Q2312" s="1307"/>
      <c r="R2312" s="1313"/>
      <c r="S2312" s="1313"/>
      <c r="T2312" s="1313"/>
      <c r="U2312" s="1313"/>
      <c r="V2312" s="2466"/>
      <c r="W2312" s="1904"/>
      <c r="X2312" s="2336"/>
      <c r="Y2312" s="1904"/>
      <c r="Z2312" s="2394"/>
      <c r="AA2312" s="1904"/>
      <c r="AB2312" s="1903"/>
      <c r="AC2312" s="1904"/>
      <c r="AD2312" s="1904"/>
      <c r="AE2312" s="1904"/>
      <c r="AF2312" s="1313"/>
      <c r="AG2312" s="1313"/>
      <c r="AH2312" s="1305"/>
      <c r="AI2312" s="1313"/>
      <c r="AJ2312" s="1313"/>
      <c r="AK2312" s="1313"/>
      <c r="AL2312" s="1313"/>
      <c r="AM2312" s="1313"/>
      <c r="AN2312" s="1905"/>
      <c r="AO2312" s="1345"/>
      <c r="AP2312" s="1313"/>
      <c r="AQ2312" s="1345"/>
      <c r="AR2312" s="1313"/>
      <c r="AS2312" s="1345"/>
      <c r="AT2312" s="1313"/>
      <c r="AU2312" s="1345"/>
      <c r="AV2312" s="1313"/>
      <c r="AW2312" s="1313"/>
      <c r="AX2312" s="1313"/>
      <c r="AY2312" s="1305"/>
      <c r="AZ2312" s="1313"/>
      <c r="BA2312" s="1313"/>
      <c r="BB2312" s="1313"/>
      <c r="BC2312" s="1313"/>
      <c r="BD2312" s="1313"/>
      <c r="BE2312" s="1903"/>
      <c r="BF2312" s="1904"/>
      <c r="BG2312" s="1903"/>
      <c r="BH2312" s="1904"/>
      <c r="BI2312" s="1903"/>
      <c r="BJ2312" s="1904"/>
      <c r="BK2312" s="1313"/>
      <c r="BL2312" s="1904"/>
      <c r="BM2312" s="1904"/>
      <c r="BN2312" s="1904"/>
      <c r="BO2312" s="1313"/>
      <c r="BP2312" s="1316">
        <f t="shared" si="813"/>
        <v>0</v>
      </c>
      <c r="BQ2312" s="1305"/>
    </row>
    <row r="2313" spans="1:69" ht="15" x14ac:dyDescent="0.25">
      <c r="A2313" s="1305"/>
      <c r="B2313" s="2050"/>
      <c r="C2313" s="1928"/>
      <c r="D2313" s="1313"/>
      <c r="E2313" s="1313"/>
      <c r="F2313" s="1931"/>
      <c r="G2313" s="1313"/>
      <c r="H2313" s="1345"/>
      <c r="I2313" s="1313"/>
      <c r="J2313" s="1345"/>
      <c r="K2313" s="1313"/>
      <c r="L2313" s="2773"/>
      <c r="M2313" s="1313"/>
      <c r="N2313" s="1345"/>
      <c r="O2313" s="1313"/>
      <c r="P2313" s="1313"/>
      <c r="Q2313" s="1307"/>
      <c r="R2313" s="1313"/>
      <c r="S2313" s="1313"/>
      <c r="T2313" s="1313"/>
      <c r="U2313" s="1313"/>
      <c r="V2313" s="2466"/>
      <c r="W2313" s="1904"/>
      <c r="X2313" s="2336"/>
      <c r="Y2313" s="1904"/>
      <c r="Z2313" s="2394"/>
      <c r="AA2313" s="1904"/>
      <c r="AB2313" s="1903"/>
      <c r="AC2313" s="1904"/>
      <c r="AD2313" s="1904"/>
      <c r="AE2313" s="1904"/>
      <c r="AF2313" s="1313"/>
      <c r="AG2313" s="1313"/>
      <c r="AH2313" s="1305"/>
      <c r="AI2313" s="1313"/>
      <c r="AJ2313" s="1313"/>
      <c r="AK2313" s="1313"/>
      <c r="AL2313" s="1313"/>
      <c r="AM2313" s="1313"/>
      <c r="AN2313" s="1905"/>
      <c r="AO2313" s="1345"/>
      <c r="AP2313" s="1313"/>
      <c r="AQ2313" s="1345"/>
      <c r="AR2313" s="1313"/>
      <c r="AS2313" s="1345"/>
      <c r="AT2313" s="1313"/>
      <c r="AU2313" s="1345"/>
      <c r="AV2313" s="1313"/>
      <c r="AW2313" s="1313"/>
      <c r="AX2313" s="1313"/>
      <c r="AY2313" s="1305"/>
      <c r="AZ2313" s="1313"/>
      <c r="BA2313" s="1313"/>
      <c r="BB2313" s="1313"/>
      <c r="BC2313" s="1313"/>
      <c r="BD2313" s="1313"/>
      <c r="BE2313" s="1903"/>
      <c r="BF2313" s="1904"/>
      <c r="BG2313" s="1903"/>
      <c r="BH2313" s="1904"/>
      <c r="BI2313" s="1903"/>
      <c r="BJ2313" s="1904"/>
      <c r="BK2313" s="1313"/>
      <c r="BL2313" s="1904"/>
      <c r="BM2313" s="1904"/>
      <c r="BN2313" s="1904"/>
      <c r="BO2313" s="1313"/>
      <c r="BP2313" s="1316">
        <f t="shared" si="813"/>
        <v>0</v>
      </c>
      <c r="BQ2313" s="1305"/>
    </row>
    <row r="2314" spans="1:69" ht="15" x14ac:dyDescent="0.25">
      <c r="A2314" s="1305"/>
      <c r="B2314" s="2050"/>
      <c r="C2314" s="1928"/>
      <c r="D2314" s="1313"/>
      <c r="E2314" s="1313"/>
      <c r="F2314" s="1931"/>
      <c r="G2314" s="1313"/>
      <c r="H2314" s="1345"/>
      <c r="I2314" s="1313"/>
      <c r="J2314" s="1345"/>
      <c r="K2314" s="1313"/>
      <c r="L2314" s="2773"/>
      <c r="M2314" s="1313"/>
      <c r="N2314" s="1345"/>
      <c r="O2314" s="1313"/>
      <c r="P2314" s="1313"/>
      <c r="Q2314" s="1307"/>
      <c r="R2314" s="1313"/>
      <c r="S2314" s="1313"/>
      <c r="T2314" s="1313"/>
      <c r="U2314" s="1313"/>
      <c r="V2314" s="2466"/>
      <c r="W2314" s="1904"/>
      <c r="X2314" s="2336"/>
      <c r="Y2314" s="1904"/>
      <c r="Z2314" s="2394"/>
      <c r="AA2314" s="1904"/>
      <c r="AB2314" s="1903"/>
      <c r="AC2314" s="1904"/>
      <c r="AD2314" s="1904"/>
      <c r="AE2314" s="1904"/>
      <c r="AF2314" s="1313"/>
      <c r="AG2314" s="1313"/>
      <c r="AH2314" s="1305"/>
      <c r="AI2314" s="1313"/>
      <c r="AJ2314" s="1313"/>
      <c r="AK2314" s="1313"/>
      <c r="AL2314" s="1313"/>
      <c r="AM2314" s="1313"/>
      <c r="AN2314" s="1905"/>
      <c r="AO2314" s="1345"/>
      <c r="AP2314" s="1313"/>
      <c r="AQ2314" s="1345"/>
      <c r="AR2314" s="1313"/>
      <c r="AS2314" s="1345"/>
      <c r="AT2314" s="1313"/>
      <c r="AU2314" s="1345"/>
      <c r="AV2314" s="1313"/>
      <c r="AW2314" s="1313"/>
      <c r="AX2314" s="1313"/>
      <c r="AY2314" s="1305"/>
      <c r="AZ2314" s="1313"/>
      <c r="BA2314" s="1313"/>
      <c r="BB2314" s="1313"/>
      <c r="BC2314" s="1313"/>
      <c r="BD2314" s="1313"/>
      <c r="BE2314" s="1903"/>
      <c r="BF2314" s="1904"/>
      <c r="BG2314" s="1903"/>
      <c r="BH2314" s="1904"/>
      <c r="BI2314" s="1903"/>
      <c r="BJ2314" s="1904"/>
      <c r="BK2314" s="1313"/>
      <c r="BL2314" s="1904"/>
      <c r="BM2314" s="1904"/>
      <c r="BN2314" s="1904"/>
      <c r="BO2314" s="1313"/>
      <c r="BP2314" s="1316">
        <f t="shared" si="813"/>
        <v>0</v>
      </c>
      <c r="BQ2314" s="1305"/>
    </row>
    <row r="2315" spans="1:69" ht="15" x14ac:dyDescent="0.25">
      <c r="A2315" s="1305"/>
      <c r="B2315" s="2050"/>
      <c r="C2315" s="1928"/>
      <c r="D2315" s="1313"/>
      <c r="E2315" s="1313"/>
      <c r="F2315" s="1931"/>
      <c r="G2315" s="1313"/>
      <c r="H2315" s="1345"/>
      <c r="I2315" s="1313"/>
      <c r="J2315" s="1345"/>
      <c r="K2315" s="1313"/>
      <c r="L2315" s="2773"/>
      <c r="M2315" s="1313"/>
      <c r="N2315" s="1345"/>
      <c r="O2315" s="1313"/>
      <c r="P2315" s="1313"/>
      <c r="Q2315" s="1307"/>
      <c r="R2315" s="1313"/>
      <c r="S2315" s="1313"/>
      <c r="T2315" s="1313"/>
      <c r="U2315" s="1313"/>
      <c r="V2315" s="2466"/>
      <c r="W2315" s="1904"/>
      <c r="X2315" s="2336"/>
      <c r="Y2315" s="1904"/>
      <c r="Z2315" s="2394"/>
      <c r="AA2315" s="1904"/>
      <c r="AB2315" s="1903"/>
      <c r="AC2315" s="1904"/>
      <c r="AD2315" s="1904"/>
      <c r="AE2315" s="1904"/>
      <c r="AF2315" s="1313"/>
      <c r="AG2315" s="1313"/>
      <c r="AH2315" s="1305"/>
      <c r="AI2315" s="1313"/>
      <c r="AJ2315" s="1313"/>
      <c r="AK2315" s="1313"/>
      <c r="AL2315" s="1313"/>
      <c r="AM2315" s="1313"/>
      <c r="AN2315" s="1905"/>
      <c r="AO2315" s="1345"/>
      <c r="AP2315" s="1313"/>
      <c r="AQ2315" s="1345"/>
      <c r="AR2315" s="1313"/>
      <c r="AS2315" s="1345"/>
      <c r="AT2315" s="1313"/>
      <c r="AU2315" s="1345"/>
      <c r="AV2315" s="1313"/>
      <c r="AW2315" s="1313"/>
      <c r="AX2315" s="1313"/>
      <c r="AY2315" s="1305"/>
      <c r="AZ2315" s="1313"/>
      <c r="BA2315" s="1313"/>
      <c r="BB2315" s="1313"/>
      <c r="BC2315" s="1313"/>
      <c r="BD2315" s="1313"/>
      <c r="BE2315" s="1903"/>
      <c r="BF2315" s="1904"/>
      <c r="BG2315" s="1903"/>
      <c r="BH2315" s="1904"/>
      <c r="BI2315" s="1903"/>
      <c r="BJ2315" s="1904"/>
      <c r="BK2315" s="1313"/>
      <c r="BL2315" s="1904"/>
      <c r="BM2315" s="1904"/>
      <c r="BN2315" s="1904"/>
      <c r="BO2315" s="1313"/>
      <c r="BP2315" s="1316">
        <f t="shared" si="813"/>
        <v>0</v>
      </c>
      <c r="BQ2315" s="1305"/>
    </row>
    <row r="2316" spans="1:69" ht="15" x14ac:dyDescent="0.25">
      <c r="A2316" s="1305"/>
      <c r="B2316" s="2050"/>
      <c r="C2316" s="1928"/>
      <c r="D2316" s="1313"/>
      <c r="E2316" s="1313"/>
      <c r="F2316" s="1931"/>
      <c r="G2316" s="1313"/>
      <c r="H2316" s="1345"/>
      <c r="I2316" s="1313"/>
      <c r="J2316" s="1345"/>
      <c r="K2316" s="1313"/>
      <c r="L2316" s="2773"/>
      <c r="M2316" s="1313"/>
      <c r="N2316" s="1345"/>
      <c r="O2316" s="1313"/>
      <c r="P2316" s="1313"/>
      <c r="Q2316" s="1307"/>
      <c r="R2316" s="1313"/>
      <c r="S2316" s="1313"/>
      <c r="T2316" s="1313"/>
      <c r="U2316" s="1313"/>
      <c r="V2316" s="2466"/>
      <c r="W2316" s="1904"/>
      <c r="X2316" s="2336"/>
      <c r="Y2316" s="1904"/>
      <c r="Z2316" s="2394"/>
      <c r="AA2316" s="1904"/>
      <c r="AB2316" s="1903"/>
      <c r="AC2316" s="1904"/>
      <c r="AD2316" s="1904"/>
      <c r="AE2316" s="1904"/>
      <c r="AF2316" s="1313"/>
      <c r="AG2316" s="1313"/>
      <c r="AH2316" s="1305"/>
      <c r="AI2316" s="1313"/>
      <c r="AJ2316" s="1313"/>
      <c r="AK2316" s="1313"/>
      <c r="AL2316" s="1313"/>
      <c r="AM2316" s="1313"/>
      <c r="AN2316" s="1905"/>
      <c r="AO2316" s="1345"/>
      <c r="AP2316" s="1313"/>
      <c r="AQ2316" s="1345"/>
      <c r="AR2316" s="1313"/>
      <c r="AS2316" s="1345"/>
      <c r="AT2316" s="1313"/>
      <c r="AU2316" s="1345"/>
      <c r="AV2316" s="1313"/>
      <c r="AW2316" s="1313"/>
      <c r="AX2316" s="1313"/>
      <c r="AY2316" s="1305"/>
      <c r="AZ2316" s="1313"/>
      <c r="BA2316" s="1313"/>
      <c r="BB2316" s="1313"/>
      <c r="BC2316" s="1313"/>
      <c r="BD2316" s="1313"/>
      <c r="BE2316" s="1903"/>
      <c r="BF2316" s="1904"/>
      <c r="BG2316" s="1903"/>
      <c r="BH2316" s="1904"/>
      <c r="BI2316" s="1903"/>
      <c r="BJ2316" s="1904"/>
      <c r="BK2316" s="1313"/>
      <c r="BL2316" s="1904"/>
      <c r="BM2316" s="1904"/>
      <c r="BN2316" s="1904"/>
      <c r="BO2316" s="1313"/>
      <c r="BP2316" s="1316">
        <f t="shared" si="813"/>
        <v>0</v>
      </c>
      <c r="BQ2316" s="1305"/>
    </row>
    <row r="2317" spans="1:69" ht="15" x14ac:dyDescent="0.25">
      <c r="A2317" s="1305"/>
      <c r="B2317" s="2050"/>
      <c r="C2317" s="1928"/>
      <c r="D2317" s="1313"/>
      <c r="E2317" s="1313"/>
      <c r="F2317" s="1931"/>
      <c r="G2317" s="1313"/>
      <c r="H2317" s="1345"/>
      <c r="I2317" s="1313"/>
      <c r="J2317" s="1345"/>
      <c r="K2317" s="1313"/>
      <c r="L2317" s="2773"/>
      <c r="M2317" s="1313"/>
      <c r="N2317" s="1345"/>
      <c r="O2317" s="1313"/>
      <c r="P2317" s="1313"/>
      <c r="Q2317" s="1307"/>
      <c r="R2317" s="1313"/>
      <c r="S2317" s="1313"/>
      <c r="T2317" s="1313"/>
      <c r="U2317" s="1313"/>
      <c r="V2317" s="2466"/>
      <c r="W2317" s="1904"/>
      <c r="X2317" s="2336"/>
      <c r="Y2317" s="1904"/>
      <c r="Z2317" s="2394"/>
      <c r="AA2317" s="1904"/>
      <c r="AB2317" s="1903"/>
      <c r="AC2317" s="1904"/>
      <c r="AD2317" s="1904"/>
      <c r="AE2317" s="1904"/>
      <c r="AF2317" s="1313"/>
      <c r="AG2317" s="1313"/>
      <c r="AH2317" s="1305"/>
      <c r="AI2317" s="1313"/>
      <c r="AJ2317" s="1313"/>
      <c r="AK2317" s="1313"/>
      <c r="AL2317" s="1313"/>
      <c r="AM2317" s="1313"/>
      <c r="AN2317" s="1905"/>
      <c r="AO2317" s="1345"/>
      <c r="AP2317" s="1313"/>
      <c r="AQ2317" s="1345"/>
      <c r="AR2317" s="1313"/>
      <c r="AS2317" s="1345"/>
      <c r="AT2317" s="1313"/>
      <c r="AU2317" s="1345"/>
      <c r="AV2317" s="1313"/>
      <c r="AW2317" s="1313"/>
      <c r="AX2317" s="1313"/>
      <c r="AY2317" s="1305"/>
      <c r="AZ2317" s="1313"/>
      <c r="BA2317" s="1313"/>
      <c r="BB2317" s="1313"/>
      <c r="BC2317" s="1313"/>
      <c r="BD2317" s="1313"/>
      <c r="BE2317" s="1903"/>
      <c r="BF2317" s="1904"/>
      <c r="BG2317" s="1903"/>
      <c r="BH2317" s="1904"/>
      <c r="BI2317" s="1903"/>
      <c r="BJ2317" s="1904"/>
      <c r="BK2317" s="1313"/>
      <c r="BL2317" s="1904"/>
      <c r="BM2317" s="1904"/>
      <c r="BN2317" s="1904"/>
      <c r="BO2317" s="1313"/>
      <c r="BP2317" s="1316">
        <f t="shared" si="813"/>
        <v>0</v>
      </c>
      <c r="BQ2317" s="1305"/>
    </row>
    <row r="2318" spans="1:69" ht="15" x14ac:dyDescent="0.25">
      <c r="A2318" s="1305"/>
      <c r="B2318" s="2050"/>
      <c r="C2318" s="1928"/>
      <c r="D2318" s="1313"/>
      <c r="E2318" s="1313"/>
      <c r="F2318" s="1931"/>
      <c r="G2318" s="1313"/>
      <c r="H2318" s="1345"/>
      <c r="I2318" s="1313"/>
      <c r="J2318" s="1345"/>
      <c r="K2318" s="1313"/>
      <c r="L2318" s="2773"/>
      <c r="M2318" s="1313"/>
      <c r="N2318" s="1345"/>
      <c r="O2318" s="1313"/>
      <c r="P2318" s="1313"/>
      <c r="Q2318" s="1307"/>
      <c r="R2318" s="1313"/>
      <c r="S2318" s="1313"/>
      <c r="T2318" s="1313"/>
      <c r="U2318" s="1313"/>
      <c r="V2318" s="2466"/>
      <c r="W2318" s="1904"/>
      <c r="X2318" s="2336"/>
      <c r="Y2318" s="1904"/>
      <c r="Z2318" s="2394"/>
      <c r="AA2318" s="1904"/>
      <c r="AB2318" s="1903"/>
      <c r="AC2318" s="1904"/>
      <c r="AD2318" s="1904"/>
      <c r="AE2318" s="1904"/>
      <c r="AF2318" s="1313"/>
      <c r="AG2318" s="1313"/>
      <c r="AH2318" s="1305"/>
      <c r="AI2318" s="1313"/>
      <c r="AJ2318" s="1313"/>
      <c r="AK2318" s="1313"/>
      <c r="AL2318" s="1313"/>
      <c r="AM2318" s="1313"/>
      <c r="AN2318" s="1905"/>
      <c r="AO2318" s="1345"/>
      <c r="AP2318" s="1313"/>
      <c r="AQ2318" s="1345"/>
      <c r="AR2318" s="1313"/>
      <c r="AS2318" s="1345"/>
      <c r="AT2318" s="1313"/>
      <c r="AU2318" s="1345"/>
      <c r="AV2318" s="1313"/>
      <c r="AW2318" s="1313"/>
      <c r="AX2318" s="1313"/>
      <c r="AY2318" s="1305"/>
      <c r="AZ2318" s="1313"/>
      <c r="BA2318" s="1313"/>
      <c r="BB2318" s="1313"/>
      <c r="BC2318" s="1313"/>
      <c r="BD2318" s="1313"/>
      <c r="BE2318" s="1903"/>
      <c r="BF2318" s="1904"/>
      <c r="BG2318" s="1903"/>
      <c r="BH2318" s="1904"/>
      <c r="BI2318" s="1903"/>
      <c r="BJ2318" s="1904"/>
      <c r="BK2318" s="1313"/>
      <c r="BL2318" s="1904"/>
      <c r="BM2318" s="1904"/>
      <c r="BN2318" s="1904"/>
      <c r="BO2318" s="1313"/>
      <c r="BP2318" s="1316">
        <f t="shared" si="813"/>
        <v>0</v>
      </c>
      <c r="BQ2318" s="1305"/>
    </row>
    <row r="2319" spans="1:69" ht="15" x14ac:dyDescent="0.25">
      <c r="A2319" s="1305"/>
      <c r="B2319" s="2050"/>
      <c r="C2319" s="1928"/>
      <c r="D2319" s="1313"/>
      <c r="E2319" s="1313"/>
      <c r="F2319" s="1931"/>
      <c r="G2319" s="1313"/>
      <c r="H2319" s="1345"/>
      <c r="I2319" s="1313"/>
      <c r="J2319" s="1345"/>
      <c r="K2319" s="1313"/>
      <c r="L2319" s="2773"/>
      <c r="M2319" s="1313"/>
      <c r="N2319" s="1345"/>
      <c r="O2319" s="1313"/>
      <c r="P2319" s="1313"/>
      <c r="Q2319" s="1307"/>
      <c r="R2319" s="1313"/>
      <c r="S2319" s="1313"/>
      <c r="T2319" s="1313"/>
      <c r="U2319" s="1313"/>
      <c r="V2319" s="2466"/>
      <c r="W2319" s="1904"/>
      <c r="X2319" s="2336"/>
      <c r="Y2319" s="1904"/>
      <c r="Z2319" s="2394"/>
      <c r="AA2319" s="1904"/>
      <c r="AB2319" s="1903"/>
      <c r="AC2319" s="1904"/>
      <c r="AD2319" s="1904"/>
      <c r="AE2319" s="1904"/>
      <c r="AF2319" s="1313"/>
      <c r="AG2319" s="1313"/>
      <c r="AH2319" s="1305"/>
      <c r="AI2319" s="1313"/>
      <c r="AJ2319" s="1313"/>
      <c r="AK2319" s="1313"/>
      <c r="AL2319" s="1313"/>
      <c r="AM2319" s="1313"/>
      <c r="AN2319" s="1905"/>
      <c r="AO2319" s="1345"/>
      <c r="AP2319" s="1313"/>
      <c r="AQ2319" s="1345"/>
      <c r="AR2319" s="1313"/>
      <c r="AS2319" s="1345"/>
      <c r="AT2319" s="1313"/>
      <c r="AU2319" s="1345"/>
      <c r="AV2319" s="1313"/>
      <c r="AW2319" s="1313"/>
      <c r="AX2319" s="1313"/>
      <c r="AY2319" s="1305"/>
      <c r="AZ2319" s="1313"/>
      <c r="BA2319" s="1313"/>
      <c r="BB2319" s="1313"/>
      <c r="BC2319" s="1313"/>
      <c r="BD2319" s="1313"/>
      <c r="BE2319" s="1903"/>
      <c r="BF2319" s="1904"/>
      <c r="BG2319" s="1903"/>
      <c r="BH2319" s="1904"/>
      <c r="BI2319" s="1903"/>
      <c r="BJ2319" s="1904"/>
      <c r="BK2319" s="1313"/>
      <c r="BL2319" s="1904"/>
      <c r="BM2319" s="1904"/>
      <c r="BN2319" s="1904"/>
      <c r="BO2319" s="1313"/>
      <c r="BP2319" s="1316">
        <f t="shared" si="813"/>
        <v>0</v>
      </c>
      <c r="BQ2319" s="1305"/>
    </row>
    <row r="2320" spans="1:69" ht="15" x14ac:dyDescent="0.25">
      <c r="A2320" s="1305"/>
      <c r="B2320" s="2050"/>
      <c r="C2320" s="1928"/>
      <c r="D2320" s="1313"/>
      <c r="E2320" s="1313"/>
      <c r="F2320" s="1931"/>
      <c r="G2320" s="1313"/>
      <c r="H2320" s="1345"/>
      <c r="I2320" s="1313"/>
      <c r="J2320" s="1345"/>
      <c r="K2320" s="1313"/>
      <c r="L2320" s="2773"/>
      <c r="M2320" s="1313"/>
      <c r="N2320" s="1345"/>
      <c r="O2320" s="1313"/>
      <c r="P2320" s="1313"/>
      <c r="Q2320" s="1307"/>
      <c r="R2320" s="1313"/>
      <c r="S2320" s="1313"/>
      <c r="T2320" s="1313"/>
      <c r="U2320" s="1313"/>
      <c r="V2320" s="2466"/>
      <c r="W2320" s="1904"/>
      <c r="X2320" s="2336"/>
      <c r="Y2320" s="1904"/>
      <c r="Z2320" s="2394"/>
      <c r="AA2320" s="1904"/>
      <c r="AB2320" s="1903"/>
      <c r="AC2320" s="1904"/>
      <c r="AD2320" s="1904"/>
      <c r="AE2320" s="1904"/>
      <c r="AF2320" s="1313"/>
      <c r="AG2320" s="1313"/>
      <c r="AH2320" s="1305"/>
      <c r="AI2320" s="1313"/>
      <c r="AJ2320" s="1313"/>
      <c r="AK2320" s="1313"/>
      <c r="AL2320" s="1313"/>
      <c r="AM2320" s="1313"/>
      <c r="AN2320" s="1905"/>
      <c r="AO2320" s="1345"/>
      <c r="AP2320" s="1313"/>
      <c r="AQ2320" s="1345"/>
      <c r="AR2320" s="1313"/>
      <c r="AS2320" s="1345"/>
      <c r="AT2320" s="1313"/>
      <c r="AU2320" s="1345"/>
      <c r="AV2320" s="1313"/>
      <c r="AW2320" s="1313"/>
      <c r="AX2320" s="1313"/>
      <c r="AY2320" s="1305"/>
      <c r="AZ2320" s="1313"/>
      <c r="BA2320" s="1313"/>
      <c r="BB2320" s="1313"/>
      <c r="BC2320" s="1313"/>
      <c r="BD2320" s="1313"/>
      <c r="BE2320" s="1903"/>
      <c r="BF2320" s="1904"/>
      <c r="BG2320" s="1903"/>
      <c r="BH2320" s="1904"/>
      <c r="BI2320" s="1903"/>
      <c r="BJ2320" s="1904"/>
      <c r="BK2320" s="1313"/>
      <c r="BL2320" s="1904"/>
      <c r="BM2320" s="1904"/>
      <c r="BN2320" s="1904"/>
      <c r="BO2320" s="1313"/>
      <c r="BP2320" s="1316">
        <f t="shared" si="813"/>
        <v>0</v>
      </c>
      <c r="BQ2320" s="1305"/>
    </row>
    <row r="2321" spans="1:69" ht="15" x14ac:dyDescent="0.25">
      <c r="A2321" s="1305"/>
      <c r="B2321" s="2050"/>
      <c r="C2321" s="1928"/>
      <c r="D2321" s="1313"/>
      <c r="E2321" s="1313"/>
      <c r="F2321" s="1931"/>
      <c r="G2321" s="1313"/>
      <c r="H2321" s="1345"/>
      <c r="I2321" s="1313"/>
      <c r="J2321" s="1345"/>
      <c r="K2321" s="1313"/>
      <c r="L2321" s="2773"/>
      <c r="M2321" s="1313"/>
      <c r="N2321" s="1345"/>
      <c r="O2321" s="1313"/>
      <c r="P2321" s="1313"/>
      <c r="Q2321" s="1307"/>
      <c r="R2321" s="1313"/>
      <c r="S2321" s="1313"/>
      <c r="T2321" s="1313"/>
      <c r="U2321" s="1313"/>
      <c r="V2321" s="2466"/>
      <c r="W2321" s="1904"/>
      <c r="X2321" s="2336"/>
      <c r="Y2321" s="1904"/>
      <c r="Z2321" s="2394"/>
      <c r="AA2321" s="1904"/>
      <c r="AB2321" s="1903"/>
      <c r="AC2321" s="1904"/>
      <c r="AD2321" s="1904"/>
      <c r="AE2321" s="1904"/>
      <c r="AF2321" s="1313"/>
      <c r="AG2321" s="1313"/>
      <c r="AH2321" s="1305"/>
      <c r="AI2321" s="1313"/>
      <c r="AJ2321" s="1313"/>
      <c r="AK2321" s="1313"/>
      <c r="AL2321" s="1313"/>
      <c r="AM2321" s="1313"/>
      <c r="AN2321" s="1905"/>
      <c r="AO2321" s="1345"/>
      <c r="AP2321" s="1313"/>
      <c r="AQ2321" s="1345"/>
      <c r="AR2321" s="1313"/>
      <c r="AS2321" s="1345"/>
      <c r="AT2321" s="1313"/>
      <c r="AU2321" s="1345"/>
      <c r="AV2321" s="1313"/>
      <c r="AW2321" s="1313"/>
      <c r="AX2321" s="1313"/>
      <c r="AY2321" s="1305"/>
      <c r="AZ2321" s="1313"/>
      <c r="BA2321" s="1313"/>
      <c r="BB2321" s="1313"/>
      <c r="BC2321" s="1313"/>
      <c r="BD2321" s="1313"/>
      <c r="BE2321" s="1903"/>
      <c r="BF2321" s="1904"/>
      <c r="BG2321" s="1903"/>
      <c r="BH2321" s="1904"/>
      <c r="BI2321" s="1903"/>
      <c r="BJ2321" s="1904"/>
      <c r="BK2321" s="1313"/>
      <c r="BL2321" s="1904"/>
      <c r="BM2321" s="1904"/>
      <c r="BN2321" s="1904"/>
      <c r="BO2321" s="1313"/>
      <c r="BP2321" s="1316">
        <f t="shared" si="813"/>
        <v>0</v>
      </c>
      <c r="BQ2321" s="1305"/>
    </row>
    <row r="2322" spans="1:69" ht="15" x14ac:dyDescent="0.25">
      <c r="A2322" s="1305"/>
      <c r="B2322" s="2050"/>
      <c r="C2322" s="1928"/>
      <c r="D2322" s="1313"/>
      <c r="E2322" s="1313"/>
      <c r="F2322" s="1931"/>
      <c r="G2322" s="1313"/>
      <c r="H2322" s="1345"/>
      <c r="I2322" s="1313"/>
      <c r="J2322" s="1345"/>
      <c r="K2322" s="1313"/>
      <c r="L2322" s="2773"/>
      <c r="M2322" s="1313"/>
      <c r="N2322" s="1345"/>
      <c r="O2322" s="1313"/>
      <c r="P2322" s="1313"/>
      <c r="Q2322" s="1307"/>
      <c r="R2322" s="1313"/>
      <c r="S2322" s="1313"/>
      <c r="T2322" s="1313"/>
      <c r="U2322" s="1313"/>
      <c r="V2322" s="2466"/>
      <c r="W2322" s="1904"/>
      <c r="X2322" s="2336"/>
      <c r="Y2322" s="1904"/>
      <c r="Z2322" s="2394"/>
      <c r="AA2322" s="1904"/>
      <c r="AB2322" s="1903"/>
      <c r="AC2322" s="1904"/>
      <c r="AD2322" s="1904"/>
      <c r="AE2322" s="1904"/>
      <c r="AF2322" s="1313"/>
      <c r="AG2322" s="1313"/>
      <c r="AH2322" s="1305"/>
      <c r="AI2322" s="1313"/>
      <c r="AJ2322" s="1313"/>
      <c r="AK2322" s="1313"/>
      <c r="AL2322" s="1313"/>
      <c r="AM2322" s="1313"/>
      <c r="AN2322" s="1905"/>
      <c r="AO2322" s="1345"/>
      <c r="AP2322" s="1313"/>
      <c r="AQ2322" s="1345"/>
      <c r="AR2322" s="1313"/>
      <c r="AS2322" s="1345"/>
      <c r="AT2322" s="1313"/>
      <c r="AU2322" s="1345"/>
      <c r="AV2322" s="1313"/>
      <c r="AW2322" s="1313"/>
      <c r="AX2322" s="1313"/>
      <c r="AY2322" s="1305"/>
      <c r="AZ2322" s="1313"/>
      <c r="BA2322" s="1313"/>
      <c r="BB2322" s="1313"/>
      <c r="BC2322" s="1313"/>
      <c r="BD2322" s="1313"/>
      <c r="BE2322" s="1903"/>
      <c r="BF2322" s="1904"/>
      <c r="BG2322" s="1903"/>
      <c r="BH2322" s="1904"/>
      <c r="BI2322" s="1903"/>
      <c r="BJ2322" s="1904"/>
      <c r="BK2322" s="1313"/>
      <c r="BL2322" s="1904"/>
      <c r="BM2322" s="1904"/>
      <c r="BN2322" s="1904"/>
      <c r="BO2322" s="1313"/>
      <c r="BP2322" s="1316">
        <f t="shared" si="813"/>
        <v>0</v>
      </c>
      <c r="BQ2322" s="1305"/>
    </row>
    <row r="2323" spans="1:69" ht="15" x14ac:dyDescent="0.25">
      <c r="A2323" s="1305"/>
      <c r="B2323" s="2050"/>
      <c r="C2323" s="1928"/>
      <c r="D2323" s="1313"/>
      <c r="E2323" s="1313"/>
      <c r="F2323" s="1931"/>
      <c r="G2323" s="1313"/>
      <c r="H2323" s="1345"/>
      <c r="I2323" s="1313"/>
      <c r="J2323" s="1345"/>
      <c r="K2323" s="1313"/>
      <c r="L2323" s="2773"/>
      <c r="M2323" s="1313"/>
      <c r="N2323" s="1345"/>
      <c r="O2323" s="1313"/>
      <c r="P2323" s="1313"/>
      <c r="Q2323" s="1307"/>
      <c r="R2323" s="1313"/>
      <c r="S2323" s="1313"/>
      <c r="T2323" s="1313"/>
      <c r="U2323" s="1313"/>
      <c r="V2323" s="2466"/>
      <c r="W2323" s="1904"/>
      <c r="X2323" s="2336"/>
      <c r="Y2323" s="1904"/>
      <c r="Z2323" s="2394"/>
      <c r="AA2323" s="1904"/>
      <c r="AB2323" s="1903"/>
      <c r="AC2323" s="1904"/>
      <c r="AD2323" s="1904"/>
      <c r="AE2323" s="1904"/>
      <c r="AF2323" s="1313"/>
      <c r="AG2323" s="1313"/>
      <c r="AH2323" s="1305"/>
      <c r="AI2323" s="1313"/>
      <c r="AJ2323" s="1313"/>
      <c r="AK2323" s="1313"/>
      <c r="AL2323" s="1313"/>
      <c r="AM2323" s="1313"/>
      <c r="AN2323" s="1905"/>
      <c r="AO2323" s="1345"/>
      <c r="AP2323" s="1313"/>
      <c r="AQ2323" s="1345"/>
      <c r="AR2323" s="1313"/>
      <c r="AS2323" s="1345"/>
      <c r="AT2323" s="1313"/>
      <c r="AU2323" s="1345"/>
      <c r="AV2323" s="1313"/>
      <c r="AW2323" s="1313"/>
      <c r="AX2323" s="1313"/>
      <c r="AY2323" s="1305"/>
      <c r="AZ2323" s="1313"/>
      <c r="BA2323" s="1313"/>
      <c r="BB2323" s="1313"/>
      <c r="BC2323" s="1313"/>
      <c r="BD2323" s="1313"/>
      <c r="BE2323" s="1903"/>
      <c r="BF2323" s="1904"/>
      <c r="BG2323" s="1903"/>
      <c r="BH2323" s="1904"/>
      <c r="BI2323" s="1903"/>
      <c r="BJ2323" s="1904"/>
      <c r="BK2323" s="1313"/>
      <c r="BL2323" s="1904"/>
      <c r="BM2323" s="1904"/>
      <c r="BN2323" s="1904"/>
      <c r="BO2323" s="1313"/>
      <c r="BP2323" s="1316">
        <f t="shared" si="813"/>
        <v>0</v>
      </c>
      <c r="BQ2323" s="1305"/>
    </row>
    <row r="2324" spans="1:69" ht="15" x14ac:dyDescent="0.25">
      <c r="A2324" s="1305"/>
      <c r="B2324" s="2050"/>
      <c r="C2324" s="1928"/>
      <c r="D2324" s="1313"/>
      <c r="E2324" s="1313"/>
      <c r="F2324" s="1931"/>
      <c r="G2324" s="1313"/>
      <c r="H2324" s="1345"/>
      <c r="I2324" s="1313"/>
      <c r="J2324" s="1345"/>
      <c r="K2324" s="1313"/>
      <c r="L2324" s="2773"/>
      <c r="M2324" s="1313"/>
      <c r="N2324" s="1345"/>
      <c r="O2324" s="1313"/>
      <c r="P2324" s="1313"/>
      <c r="Q2324" s="1307"/>
      <c r="R2324" s="1313"/>
      <c r="S2324" s="1313"/>
      <c r="T2324" s="1313"/>
      <c r="U2324" s="1313"/>
      <c r="V2324" s="2466"/>
      <c r="W2324" s="1904"/>
      <c r="X2324" s="2336"/>
      <c r="Y2324" s="1904"/>
      <c r="Z2324" s="2394"/>
      <c r="AA2324" s="1904"/>
      <c r="AB2324" s="1903"/>
      <c r="AC2324" s="1904"/>
      <c r="AD2324" s="1904"/>
      <c r="AE2324" s="1904"/>
      <c r="AF2324" s="1313"/>
      <c r="AG2324" s="1313"/>
      <c r="AH2324" s="1305"/>
      <c r="AI2324" s="1313"/>
      <c r="AJ2324" s="1313"/>
      <c r="AK2324" s="1313"/>
      <c r="AL2324" s="1313"/>
      <c r="AM2324" s="1313"/>
      <c r="AN2324" s="1905"/>
      <c r="AO2324" s="1345"/>
      <c r="AP2324" s="1313"/>
      <c r="AQ2324" s="1345"/>
      <c r="AR2324" s="1313"/>
      <c r="AS2324" s="1345"/>
      <c r="AT2324" s="1313"/>
      <c r="AU2324" s="1345"/>
      <c r="AV2324" s="1313"/>
      <c r="AW2324" s="1313"/>
      <c r="AX2324" s="1313"/>
      <c r="AY2324" s="1305"/>
      <c r="AZ2324" s="1313"/>
      <c r="BA2324" s="1313"/>
      <c r="BB2324" s="1313"/>
      <c r="BC2324" s="1313"/>
      <c r="BD2324" s="1313"/>
      <c r="BE2324" s="1903"/>
      <c r="BF2324" s="1904"/>
      <c r="BG2324" s="1903"/>
      <c r="BH2324" s="1904"/>
      <c r="BI2324" s="1903"/>
      <c r="BJ2324" s="1904"/>
      <c r="BK2324" s="1313"/>
      <c r="BL2324" s="1904"/>
      <c r="BM2324" s="1904"/>
      <c r="BN2324" s="1904"/>
      <c r="BO2324" s="1313"/>
      <c r="BP2324" s="1316">
        <f t="shared" si="813"/>
        <v>0</v>
      </c>
      <c r="BQ2324" s="1305"/>
    </row>
    <row r="2325" spans="1:69" ht="15" x14ac:dyDescent="0.25">
      <c r="A2325" s="1305"/>
      <c r="B2325" s="2050"/>
      <c r="C2325" s="1928"/>
      <c r="D2325" s="1313"/>
      <c r="E2325" s="1313"/>
      <c r="F2325" s="1931"/>
      <c r="G2325" s="1313"/>
      <c r="H2325" s="1345"/>
      <c r="I2325" s="1313"/>
      <c r="J2325" s="1345"/>
      <c r="K2325" s="1313"/>
      <c r="L2325" s="2773"/>
      <c r="M2325" s="1313"/>
      <c r="N2325" s="1345"/>
      <c r="O2325" s="1313"/>
      <c r="P2325" s="1313"/>
      <c r="Q2325" s="1307"/>
      <c r="R2325" s="1313"/>
      <c r="S2325" s="1313"/>
      <c r="T2325" s="1313"/>
      <c r="U2325" s="1313"/>
      <c r="V2325" s="2466"/>
      <c r="W2325" s="1904"/>
      <c r="X2325" s="2336"/>
      <c r="Y2325" s="1904"/>
      <c r="Z2325" s="2394"/>
      <c r="AA2325" s="1904"/>
      <c r="AB2325" s="1903"/>
      <c r="AC2325" s="1904"/>
      <c r="AD2325" s="1904"/>
      <c r="AE2325" s="1904"/>
      <c r="AF2325" s="1313"/>
      <c r="AG2325" s="1313"/>
      <c r="AH2325" s="1305"/>
      <c r="AI2325" s="1313"/>
      <c r="AJ2325" s="1313"/>
      <c r="AK2325" s="1313"/>
      <c r="AL2325" s="1313"/>
      <c r="AM2325" s="1313"/>
      <c r="AN2325" s="1905"/>
      <c r="AO2325" s="1345"/>
      <c r="AP2325" s="1313"/>
      <c r="AQ2325" s="1345"/>
      <c r="AR2325" s="1313"/>
      <c r="AS2325" s="1345"/>
      <c r="AT2325" s="1313"/>
      <c r="AU2325" s="1345"/>
      <c r="AV2325" s="1313"/>
      <c r="AW2325" s="1313"/>
      <c r="AX2325" s="1313"/>
      <c r="AY2325" s="1305"/>
      <c r="AZ2325" s="1313"/>
      <c r="BA2325" s="1313"/>
      <c r="BB2325" s="1313"/>
      <c r="BC2325" s="1313"/>
      <c r="BD2325" s="1313"/>
      <c r="BE2325" s="1903"/>
      <c r="BF2325" s="1904"/>
      <c r="BG2325" s="1903"/>
      <c r="BH2325" s="1904"/>
      <c r="BI2325" s="1903"/>
      <c r="BJ2325" s="1904"/>
      <c r="BK2325" s="1313"/>
      <c r="BL2325" s="1904"/>
      <c r="BM2325" s="1904"/>
      <c r="BN2325" s="1904"/>
      <c r="BO2325" s="1313"/>
      <c r="BP2325" s="1316">
        <f t="shared" si="813"/>
        <v>0</v>
      </c>
      <c r="BQ2325" s="1305"/>
    </row>
    <row r="2326" spans="1:69" ht="15" x14ac:dyDescent="0.25">
      <c r="A2326" s="1305"/>
      <c r="B2326" s="2050"/>
      <c r="C2326" s="1928"/>
      <c r="D2326" s="1313"/>
      <c r="E2326" s="1313"/>
      <c r="F2326" s="1931"/>
      <c r="G2326" s="1313"/>
      <c r="H2326" s="1345"/>
      <c r="I2326" s="1313"/>
      <c r="J2326" s="1345"/>
      <c r="K2326" s="1313"/>
      <c r="L2326" s="2773"/>
      <c r="M2326" s="1313"/>
      <c r="N2326" s="1345"/>
      <c r="O2326" s="1313"/>
      <c r="P2326" s="1313"/>
      <c r="Q2326" s="1307"/>
      <c r="R2326" s="1313"/>
      <c r="S2326" s="1313"/>
      <c r="T2326" s="1313"/>
      <c r="U2326" s="1313"/>
      <c r="V2326" s="2466"/>
      <c r="W2326" s="1904"/>
      <c r="X2326" s="2336"/>
      <c r="Y2326" s="1904"/>
      <c r="Z2326" s="2394"/>
      <c r="AA2326" s="1904"/>
      <c r="AB2326" s="1903"/>
      <c r="AC2326" s="1904"/>
      <c r="AD2326" s="1904"/>
      <c r="AE2326" s="1904"/>
      <c r="AF2326" s="1313"/>
      <c r="AG2326" s="1313"/>
      <c r="AH2326" s="1305"/>
      <c r="AI2326" s="1313"/>
      <c r="AJ2326" s="1313"/>
      <c r="AK2326" s="1313"/>
      <c r="AL2326" s="1313"/>
      <c r="AM2326" s="1313"/>
      <c r="AN2326" s="1905"/>
      <c r="AO2326" s="1345"/>
      <c r="AP2326" s="1313"/>
      <c r="AQ2326" s="1345"/>
      <c r="AR2326" s="1313"/>
      <c r="AS2326" s="1345"/>
      <c r="AT2326" s="1313"/>
      <c r="AU2326" s="1345"/>
      <c r="AV2326" s="1313"/>
      <c r="AW2326" s="1313"/>
      <c r="AX2326" s="1313"/>
      <c r="AY2326" s="1305"/>
      <c r="AZ2326" s="1313"/>
      <c r="BA2326" s="1313"/>
      <c r="BB2326" s="1313"/>
      <c r="BC2326" s="1313"/>
      <c r="BD2326" s="1313"/>
      <c r="BE2326" s="1903"/>
      <c r="BF2326" s="1904"/>
      <c r="BG2326" s="1903"/>
      <c r="BH2326" s="1904"/>
      <c r="BI2326" s="1903"/>
      <c r="BJ2326" s="1904"/>
      <c r="BK2326" s="1313"/>
      <c r="BL2326" s="1904"/>
      <c r="BM2326" s="1904"/>
      <c r="BN2326" s="1904"/>
      <c r="BO2326" s="1313"/>
      <c r="BP2326" s="1316">
        <f t="shared" si="813"/>
        <v>0</v>
      </c>
      <c r="BQ2326" s="1305"/>
    </row>
    <row r="2327" spans="1:69" ht="15" x14ac:dyDescent="0.25">
      <c r="A2327" s="1305"/>
      <c r="B2327" s="2050"/>
      <c r="C2327" s="1928"/>
      <c r="D2327" s="1313"/>
      <c r="E2327" s="1313"/>
      <c r="F2327" s="1931"/>
      <c r="G2327" s="1313"/>
      <c r="H2327" s="1345"/>
      <c r="I2327" s="1313"/>
      <c r="J2327" s="1345"/>
      <c r="K2327" s="1313"/>
      <c r="L2327" s="2773"/>
      <c r="M2327" s="1313"/>
      <c r="N2327" s="1345"/>
      <c r="O2327" s="1313"/>
      <c r="P2327" s="1313"/>
      <c r="Q2327" s="1307"/>
      <c r="R2327" s="1313"/>
      <c r="S2327" s="1313"/>
      <c r="T2327" s="1313"/>
      <c r="U2327" s="1313"/>
      <c r="V2327" s="2466"/>
      <c r="W2327" s="1904"/>
      <c r="X2327" s="2336"/>
      <c r="Y2327" s="1904"/>
      <c r="Z2327" s="2394"/>
      <c r="AA2327" s="1904"/>
      <c r="AB2327" s="1903"/>
      <c r="AC2327" s="1904"/>
      <c r="AD2327" s="1904"/>
      <c r="AE2327" s="1904"/>
      <c r="AF2327" s="1313"/>
      <c r="AG2327" s="1313"/>
      <c r="AH2327" s="1305"/>
      <c r="AI2327" s="1313"/>
      <c r="AJ2327" s="1313"/>
      <c r="AK2327" s="1313"/>
      <c r="AL2327" s="1313"/>
      <c r="AM2327" s="1313"/>
      <c r="AN2327" s="1905"/>
      <c r="AO2327" s="1345"/>
      <c r="AP2327" s="1313"/>
      <c r="AQ2327" s="1345"/>
      <c r="AR2327" s="1313"/>
      <c r="AS2327" s="1345"/>
      <c r="AT2327" s="1313"/>
      <c r="AU2327" s="1345"/>
      <c r="AV2327" s="1313"/>
      <c r="AW2327" s="1313"/>
      <c r="AX2327" s="1313"/>
      <c r="AY2327" s="1305"/>
      <c r="AZ2327" s="1313"/>
      <c r="BA2327" s="1313"/>
      <c r="BB2327" s="1313"/>
      <c r="BC2327" s="1313"/>
      <c r="BD2327" s="1313"/>
      <c r="BE2327" s="1903"/>
      <c r="BF2327" s="1904"/>
      <c r="BG2327" s="1903"/>
      <c r="BH2327" s="1904"/>
      <c r="BI2327" s="1903"/>
      <c r="BJ2327" s="1904"/>
      <c r="BK2327" s="1313"/>
      <c r="BL2327" s="1904"/>
      <c r="BM2327" s="1904"/>
      <c r="BN2327" s="1904"/>
      <c r="BO2327" s="1313"/>
      <c r="BP2327" s="1316">
        <f t="shared" si="813"/>
        <v>0</v>
      </c>
      <c r="BQ2327" s="1305"/>
    </row>
    <row r="2328" spans="1:69" ht="15" x14ac:dyDescent="0.25">
      <c r="A2328" s="1305"/>
      <c r="B2328" s="2050"/>
      <c r="C2328" s="1928"/>
      <c r="D2328" s="1313"/>
      <c r="E2328" s="1313"/>
      <c r="F2328" s="1931"/>
      <c r="G2328" s="1313"/>
      <c r="H2328" s="1345"/>
      <c r="I2328" s="1313"/>
      <c r="J2328" s="1345"/>
      <c r="K2328" s="1313"/>
      <c r="L2328" s="2773"/>
      <c r="M2328" s="1313"/>
      <c r="N2328" s="1345"/>
      <c r="O2328" s="1313"/>
      <c r="P2328" s="1313"/>
      <c r="Q2328" s="1307"/>
      <c r="R2328" s="1313"/>
      <c r="S2328" s="1313"/>
      <c r="T2328" s="1313"/>
      <c r="U2328" s="1313"/>
      <c r="V2328" s="2466"/>
      <c r="W2328" s="1904"/>
      <c r="X2328" s="2336"/>
      <c r="Y2328" s="1904"/>
      <c r="Z2328" s="2394"/>
      <c r="AA2328" s="1904"/>
      <c r="AB2328" s="1903"/>
      <c r="AC2328" s="1904"/>
      <c r="AD2328" s="1904"/>
      <c r="AE2328" s="1904"/>
      <c r="AF2328" s="1313"/>
      <c r="AG2328" s="1313"/>
      <c r="AH2328" s="1305"/>
      <c r="AI2328" s="1313"/>
      <c r="AJ2328" s="1313"/>
      <c r="AK2328" s="1313"/>
      <c r="AL2328" s="1313"/>
      <c r="AM2328" s="1313"/>
      <c r="AN2328" s="1905"/>
      <c r="AO2328" s="1345"/>
      <c r="AP2328" s="1313"/>
      <c r="AQ2328" s="1345"/>
      <c r="AR2328" s="1313"/>
      <c r="AS2328" s="1345"/>
      <c r="AT2328" s="1313"/>
      <c r="AU2328" s="1345"/>
      <c r="AV2328" s="1313"/>
      <c r="AW2328" s="1313"/>
      <c r="AX2328" s="1313"/>
      <c r="AY2328" s="1305"/>
      <c r="AZ2328" s="1313"/>
      <c r="BA2328" s="1313"/>
      <c r="BB2328" s="1313"/>
      <c r="BC2328" s="1313"/>
      <c r="BD2328" s="1313"/>
      <c r="BE2328" s="1903"/>
      <c r="BF2328" s="1904"/>
      <c r="BG2328" s="1903"/>
      <c r="BH2328" s="1904"/>
      <c r="BI2328" s="1903"/>
      <c r="BJ2328" s="1904"/>
      <c r="BK2328" s="1313"/>
      <c r="BL2328" s="1904"/>
      <c r="BM2328" s="1904"/>
      <c r="BN2328" s="1904"/>
      <c r="BO2328" s="1313"/>
      <c r="BP2328" s="1316">
        <f t="shared" si="813"/>
        <v>0</v>
      </c>
      <c r="BQ2328" s="1305"/>
    </row>
    <row r="2329" spans="1:69" ht="15" x14ac:dyDescent="0.25">
      <c r="A2329" s="1305"/>
      <c r="B2329" s="2050"/>
      <c r="C2329" s="1928"/>
      <c r="D2329" s="1313"/>
      <c r="E2329" s="1313"/>
      <c r="F2329" s="1931"/>
      <c r="G2329" s="1313"/>
      <c r="H2329" s="1345"/>
      <c r="I2329" s="1313"/>
      <c r="J2329" s="1345"/>
      <c r="K2329" s="1313"/>
      <c r="L2329" s="2773"/>
      <c r="M2329" s="1313"/>
      <c r="N2329" s="1345"/>
      <c r="O2329" s="1313"/>
      <c r="P2329" s="1313"/>
      <c r="Q2329" s="1307"/>
      <c r="R2329" s="1313"/>
      <c r="S2329" s="1313"/>
      <c r="T2329" s="1313"/>
      <c r="U2329" s="1313"/>
      <c r="V2329" s="2466"/>
      <c r="W2329" s="1904"/>
      <c r="X2329" s="2336"/>
      <c r="Y2329" s="1904"/>
      <c r="Z2329" s="2394"/>
      <c r="AA2329" s="1904"/>
      <c r="AB2329" s="1903"/>
      <c r="AC2329" s="1904"/>
      <c r="AD2329" s="1904"/>
      <c r="AE2329" s="1904"/>
      <c r="AF2329" s="1313"/>
      <c r="AG2329" s="1313"/>
      <c r="AH2329" s="1305"/>
      <c r="AI2329" s="1313"/>
      <c r="AJ2329" s="1313"/>
      <c r="AK2329" s="1313"/>
      <c r="AL2329" s="1313"/>
      <c r="AM2329" s="1313"/>
      <c r="AN2329" s="1905"/>
      <c r="AO2329" s="1345"/>
      <c r="AP2329" s="1313"/>
      <c r="AQ2329" s="1345"/>
      <c r="AR2329" s="1313"/>
      <c r="AS2329" s="1345"/>
      <c r="AT2329" s="1313"/>
      <c r="AU2329" s="1345"/>
      <c r="AV2329" s="1313"/>
      <c r="AW2329" s="1313"/>
      <c r="AX2329" s="1313"/>
      <c r="AY2329" s="1305"/>
      <c r="AZ2329" s="1313"/>
      <c r="BA2329" s="1313"/>
      <c r="BB2329" s="1313"/>
      <c r="BC2329" s="1313"/>
      <c r="BD2329" s="1313"/>
      <c r="BE2329" s="1903"/>
      <c r="BF2329" s="1904"/>
      <c r="BG2329" s="1903"/>
      <c r="BH2329" s="1904"/>
      <c r="BI2329" s="1903"/>
      <c r="BJ2329" s="1904"/>
      <c r="BK2329" s="1313"/>
      <c r="BL2329" s="1904"/>
      <c r="BM2329" s="1904"/>
      <c r="BN2329" s="1904"/>
      <c r="BO2329" s="1313"/>
      <c r="BP2329" s="1316">
        <f t="shared" si="813"/>
        <v>0</v>
      </c>
      <c r="BQ2329" s="1305"/>
    </row>
    <row r="2330" spans="1:69" ht="15" x14ac:dyDescent="0.25">
      <c r="A2330" s="1305"/>
      <c r="B2330" s="2050"/>
      <c r="C2330" s="1928"/>
      <c r="D2330" s="1313"/>
      <c r="E2330" s="1313"/>
      <c r="F2330" s="1931"/>
      <c r="G2330" s="1313"/>
      <c r="H2330" s="1345"/>
      <c r="I2330" s="1313"/>
      <c r="J2330" s="1345"/>
      <c r="K2330" s="1313"/>
      <c r="L2330" s="2773"/>
      <c r="M2330" s="1313"/>
      <c r="N2330" s="1345"/>
      <c r="O2330" s="1313"/>
      <c r="P2330" s="1313"/>
      <c r="Q2330" s="1307"/>
      <c r="R2330" s="1313"/>
      <c r="S2330" s="1313"/>
      <c r="T2330" s="1313"/>
      <c r="U2330" s="1313"/>
      <c r="V2330" s="2466"/>
      <c r="W2330" s="1904"/>
      <c r="X2330" s="2336"/>
      <c r="Y2330" s="1904"/>
      <c r="Z2330" s="2394"/>
      <c r="AA2330" s="1904"/>
      <c r="AB2330" s="1903"/>
      <c r="AC2330" s="1904"/>
      <c r="AD2330" s="1904"/>
      <c r="AE2330" s="1904"/>
      <c r="AF2330" s="1313"/>
      <c r="AG2330" s="1313"/>
      <c r="AH2330" s="1305"/>
      <c r="AI2330" s="1313"/>
      <c r="AJ2330" s="1313"/>
      <c r="AK2330" s="1313"/>
      <c r="AL2330" s="1313"/>
      <c r="AM2330" s="1313"/>
      <c r="AN2330" s="1905"/>
      <c r="AO2330" s="1345"/>
      <c r="AP2330" s="1313"/>
      <c r="AQ2330" s="1345"/>
      <c r="AR2330" s="1313"/>
      <c r="AS2330" s="1345"/>
      <c r="AT2330" s="1313"/>
      <c r="AU2330" s="1345"/>
      <c r="AV2330" s="1313"/>
      <c r="AW2330" s="1313"/>
      <c r="AX2330" s="1313"/>
      <c r="AY2330" s="1305"/>
      <c r="AZ2330" s="1313"/>
      <c r="BA2330" s="1313"/>
      <c r="BB2330" s="1313"/>
      <c r="BC2330" s="1313"/>
      <c r="BD2330" s="1313"/>
      <c r="BE2330" s="1903"/>
      <c r="BF2330" s="1904"/>
      <c r="BG2330" s="1903"/>
      <c r="BH2330" s="1904"/>
      <c r="BI2330" s="1903"/>
      <c r="BJ2330" s="1904"/>
      <c r="BK2330" s="1313"/>
      <c r="BL2330" s="1904"/>
      <c r="BM2330" s="1904"/>
      <c r="BN2330" s="1904"/>
      <c r="BO2330" s="1313"/>
      <c r="BP2330" s="1316">
        <f t="shared" si="813"/>
        <v>0</v>
      </c>
      <c r="BQ2330" s="1305"/>
    </row>
    <row r="2331" spans="1:69" ht="15" x14ac:dyDescent="0.25">
      <c r="A2331" s="1305"/>
      <c r="B2331" s="2050"/>
      <c r="C2331" s="1928"/>
      <c r="D2331" s="1313"/>
      <c r="E2331" s="1313"/>
      <c r="F2331" s="1931"/>
      <c r="G2331" s="1313"/>
      <c r="H2331" s="1345"/>
      <c r="I2331" s="1313"/>
      <c r="J2331" s="1345"/>
      <c r="K2331" s="1313"/>
      <c r="L2331" s="2773"/>
      <c r="M2331" s="1313"/>
      <c r="N2331" s="1345"/>
      <c r="O2331" s="1313"/>
      <c r="P2331" s="1313"/>
      <c r="Q2331" s="1307"/>
      <c r="R2331" s="1313"/>
      <c r="S2331" s="1313"/>
      <c r="T2331" s="1313"/>
      <c r="U2331" s="1313"/>
      <c r="V2331" s="2466"/>
      <c r="W2331" s="1904"/>
      <c r="X2331" s="2336"/>
      <c r="Y2331" s="1904"/>
      <c r="Z2331" s="2394"/>
      <c r="AA2331" s="1904"/>
      <c r="AB2331" s="1903"/>
      <c r="AC2331" s="1904"/>
      <c r="AD2331" s="1904"/>
      <c r="AE2331" s="1904"/>
      <c r="AF2331" s="1313"/>
      <c r="AG2331" s="1313"/>
      <c r="AH2331" s="1305"/>
      <c r="AI2331" s="1313"/>
      <c r="AJ2331" s="1313"/>
      <c r="AK2331" s="1313"/>
      <c r="AL2331" s="1313"/>
      <c r="AM2331" s="1313"/>
      <c r="AN2331" s="1905"/>
      <c r="AO2331" s="1345"/>
      <c r="AP2331" s="1313"/>
      <c r="AQ2331" s="1345"/>
      <c r="AR2331" s="1313"/>
      <c r="AS2331" s="1345"/>
      <c r="AT2331" s="1313"/>
      <c r="AU2331" s="1345"/>
      <c r="AV2331" s="1313"/>
      <c r="AW2331" s="1313"/>
      <c r="AX2331" s="1313"/>
      <c r="AY2331" s="1305"/>
      <c r="AZ2331" s="1313"/>
      <c r="BA2331" s="1313"/>
      <c r="BB2331" s="1313"/>
      <c r="BC2331" s="1313"/>
      <c r="BD2331" s="1313"/>
      <c r="BE2331" s="1903"/>
      <c r="BF2331" s="1904"/>
      <c r="BG2331" s="1903"/>
      <c r="BH2331" s="1904"/>
      <c r="BI2331" s="1903"/>
      <c r="BJ2331" s="1904"/>
      <c r="BK2331" s="1313"/>
      <c r="BL2331" s="1904"/>
      <c r="BM2331" s="1904"/>
      <c r="BN2331" s="1904"/>
      <c r="BO2331" s="1313"/>
      <c r="BP2331" s="1316">
        <f t="shared" si="813"/>
        <v>0</v>
      </c>
      <c r="BQ2331" s="1305"/>
    </row>
    <row r="2332" spans="1:69" ht="15" x14ac:dyDescent="0.25">
      <c r="A2332" s="1305"/>
      <c r="B2332" s="2050"/>
      <c r="C2332" s="1928"/>
      <c r="D2332" s="1313"/>
      <c r="E2332" s="1313"/>
      <c r="F2332" s="1931"/>
      <c r="G2332" s="1313"/>
      <c r="H2332" s="1345"/>
      <c r="I2332" s="1313"/>
      <c r="J2332" s="1345"/>
      <c r="K2332" s="1313"/>
      <c r="L2332" s="2773"/>
      <c r="M2332" s="1313"/>
      <c r="N2332" s="1345"/>
      <c r="O2332" s="1313"/>
      <c r="P2332" s="1313"/>
      <c r="Q2332" s="1307"/>
      <c r="R2332" s="1313"/>
      <c r="S2332" s="1313"/>
      <c r="T2332" s="1313"/>
      <c r="U2332" s="1313"/>
      <c r="V2332" s="2466"/>
      <c r="W2332" s="1904"/>
      <c r="X2332" s="2336"/>
      <c r="Y2332" s="1904"/>
      <c r="Z2332" s="2394"/>
      <c r="AA2332" s="1904"/>
      <c r="AB2332" s="1903"/>
      <c r="AC2332" s="1904"/>
      <c r="AD2332" s="1904"/>
      <c r="AE2332" s="1904"/>
      <c r="AF2332" s="1313"/>
      <c r="AG2332" s="1313"/>
      <c r="AH2332" s="1305"/>
      <c r="AI2332" s="1313"/>
      <c r="AJ2332" s="1313"/>
      <c r="AK2332" s="1313"/>
      <c r="AL2332" s="1313"/>
      <c r="AM2332" s="1313"/>
      <c r="AN2332" s="1905"/>
      <c r="AO2332" s="1345"/>
      <c r="AP2332" s="1313"/>
      <c r="AQ2332" s="1345"/>
      <c r="AR2332" s="1313"/>
      <c r="AS2332" s="1345"/>
      <c r="AT2332" s="1313"/>
      <c r="AU2332" s="1345"/>
      <c r="AV2332" s="1313"/>
      <c r="AW2332" s="1313"/>
      <c r="AX2332" s="1313"/>
      <c r="AY2332" s="1305"/>
      <c r="AZ2332" s="1313"/>
      <c r="BA2332" s="1313"/>
      <c r="BB2332" s="1313"/>
      <c r="BC2332" s="1313"/>
      <c r="BD2332" s="1313"/>
      <c r="BE2332" s="1903"/>
      <c r="BF2332" s="1904"/>
      <c r="BG2332" s="1903"/>
      <c r="BH2332" s="1904"/>
      <c r="BI2332" s="1903"/>
      <c r="BJ2332" s="1904"/>
      <c r="BK2332" s="1313"/>
      <c r="BL2332" s="1904"/>
      <c r="BM2332" s="1904"/>
      <c r="BN2332" s="1904"/>
      <c r="BO2332" s="1313"/>
      <c r="BP2332" s="1316">
        <f t="shared" si="813"/>
        <v>0</v>
      </c>
      <c r="BQ2332" s="1305"/>
    </row>
    <row r="2333" spans="1:69" ht="15" x14ac:dyDescent="0.25">
      <c r="A2333" s="1305"/>
      <c r="B2333" s="2050"/>
      <c r="C2333" s="1928"/>
      <c r="D2333" s="1313"/>
      <c r="E2333" s="1313"/>
      <c r="F2333" s="1931"/>
      <c r="G2333" s="1313"/>
      <c r="H2333" s="1345"/>
      <c r="I2333" s="1313"/>
      <c r="J2333" s="1345"/>
      <c r="K2333" s="1313"/>
      <c r="L2333" s="2773"/>
      <c r="M2333" s="1313"/>
      <c r="N2333" s="1345"/>
      <c r="O2333" s="1313"/>
      <c r="P2333" s="1313"/>
      <c r="Q2333" s="1307"/>
      <c r="R2333" s="1313"/>
      <c r="S2333" s="1313"/>
      <c r="T2333" s="1313"/>
      <c r="U2333" s="1313"/>
      <c r="V2333" s="2466"/>
      <c r="W2333" s="1904"/>
      <c r="X2333" s="2336"/>
      <c r="Y2333" s="1904"/>
      <c r="Z2333" s="2394"/>
      <c r="AA2333" s="1904"/>
      <c r="AB2333" s="1903"/>
      <c r="AC2333" s="1904"/>
      <c r="AD2333" s="1904"/>
      <c r="AE2333" s="1904"/>
      <c r="AF2333" s="1313"/>
      <c r="AG2333" s="1313"/>
      <c r="AH2333" s="1305"/>
      <c r="AI2333" s="1313"/>
      <c r="AJ2333" s="1313"/>
      <c r="AK2333" s="1313"/>
      <c r="AL2333" s="1313"/>
      <c r="AM2333" s="1313"/>
      <c r="AN2333" s="1905"/>
      <c r="AO2333" s="1345"/>
      <c r="AP2333" s="1313"/>
      <c r="AQ2333" s="1345"/>
      <c r="AR2333" s="1313"/>
      <c r="AS2333" s="1345"/>
      <c r="AT2333" s="1313"/>
      <c r="AU2333" s="1345"/>
      <c r="AV2333" s="1313"/>
      <c r="AW2333" s="1313"/>
      <c r="AX2333" s="1313"/>
      <c r="AY2333" s="1305"/>
      <c r="AZ2333" s="1313"/>
      <c r="BA2333" s="1313"/>
      <c r="BB2333" s="1313"/>
      <c r="BC2333" s="1313"/>
      <c r="BD2333" s="1313"/>
      <c r="BE2333" s="1903"/>
      <c r="BF2333" s="1904"/>
      <c r="BG2333" s="1903"/>
      <c r="BH2333" s="1904"/>
      <c r="BI2333" s="1903"/>
      <c r="BJ2333" s="1904"/>
      <c r="BK2333" s="1313"/>
      <c r="BL2333" s="1904"/>
      <c r="BM2333" s="1904"/>
      <c r="BN2333" s="1904"/>
      <c r="BO2333" s="1313"/>
      <c r="BP2333" s="1316">
        <f t="shared" si="813"/>
        <v>0</v>
      </c>
      <c r="BQ2333" s="1305"/>
    </row>
    <row r="2334" spans="1:69" ht="15" x14ac:dyDescent="0.25">
      <c r="A2334" s="1305"/>
      <c r="B2334" s="2050"/>
      <c r="C2334" s="1928"/>
      <c r="D2334" s="1313"/>
      <c r="E2334" s="1313"/>
      <c r="F2334" s="1931"/>
      <c r="G2334" s="1313"/>
      <c r="H2334" s="1345"/>
      <c r="I2334" s="1313"/>
      <c r="J2334" s="1345"/>
      <c r="K2334" s="1313"/>
      <c r="L2334" s="2773"/>
      <c r="M2334" s="1313"/>
      <c r="N2334" s="1345"/>
      <c r="O2334" s="1313"/>
      <c r="P2334" s="1313"/>
      <c r="Q2334" s="1307"/>
      <c r="R2334" s="1313"/>
      <c r="S2334" s="1313"/>
      <c r="T2334" s="1313"/>
      <c r="U2334" s="1313"/>
      <c r="V2334" s="2466"/>
      <c r="W2334" s="1904"/>
      <c r="X2334" s="2336"/>
      <c r="Y2334" s="1904"/>
      <c r="Z2334" s="2394"/>
      <c r="AA2334" s="1904"/>
      <c r="AB2334" s="1903"/>
      <c r="AC2334" s="1904"/>
      <c r="AD2334" s="1904"/>
      <c r="AE2334" s="1904"/>
      <c r="AF2334" s="1313"/>
      <c r="AG2334" s="1313"/>
      <c r="AH2334" s="1305"/>
      <c r="AI2334" s="1313"/>
      <c r="AJ2334" s="1313"/>
      <c r="AK2334" s="1313"/>
      <c r="AL2334" s="1313"/>
      <c r="AM2334" s="1313"/>
      <c r="AN2334" s="1905"/>
      <c r="AO2334" s="1345"/>
      <c r="AP2334" s="1313"/>
      <c r="AQ2334" s="1345"/>
      <c r="AR2334" s="1313"/>
      <c r="AS2334" s="1345"/>
      <c r="AT2334" s="1313"/>
      <c r="AU2334" s="1345"/>
      <c r="AV2334" s="1313"/>
      <c r="AW2334" s="1313"/>
      <c r="AX2334" s="1313"/>
      <c r="AY2334" s="1305"/>
      <c r="AZ2334" s="1313"/>
      <c r="BA2334" s="1313"/>
      <c r="BB2334" s="1313"/>
      <c r="BC2334" s="1313"/>
      <c r="BD2334" s="1313"/>
      <c r="BE2334" s="1903"/>
      <c r="BF2334" s="1904"/>
      <c r="BG2334" s="1903"/>
      <c r="BH2334" s="1904"/>
      <c r="BI2334" s="1903"/>
      <c r="BJ2334" s="1904"/>
      <c r="BK2334" s="1313"/>
      <c r="BL2334" s="1904"/>
      <c r="BM2334" s="1904"/>
      <c r="BN2334" s="1904"/>
      <c r="BO2334" s="1313"/>
      <c r="BP2334" s="1316">
        <f t="shared" si="813"/>
        <v>0</v>
      </c>
      <c r="BQ2334" s="1305"/>
    </row>
    <row r="2335" spans="1:69" ht="15" x14ac:dyDescent="0.25">
      <c r="A2335" s="1305"/>
      <c r="B2335" s="2050"/>
      <c r="C2335" s="1928"/>
      <c r="D2335" s="1313"/>
      <c r="E2335" s="1313"/>
      <c r="F2335" s="1931"/>
      <c r="G2335" s="1313"/>
      <c r="H2335" s="1345"/>
      <c r="I2335" s="1313"/>
      <c r="J2335" s="1345"/>
      <c r="K2335" s="1313"/>
      <c r="L2335" s="2773"/>
      <c r="M2335" s="1313"/>
      <c r="N2335" s="1345"/>
      <c r="O2335" s="1313"/>
      <c r="P2335" s="1313"/>
      <c r="Q2335" s="1307"/>
      <c r="R2335" s="1313"/>
      <c r="S2335" s="1313"/>
      <c r="T2335" s="1313"/>
      <c r="U2335" s="1313"/>
      <c r="V2335" s="2466"/>
      <c r="W2335" s="1904"/>
      <c r="X2335" s="2336"/>
      <c r="Y2335" s="1904"/>
      <c r="Z2335" s="2394"/>
      <c r="AA2335" s="1904"/>
      <c r="AB2335" s="1903"/>
      <c r="AC2335" s="1904"/>
      <c r="AD2335" s="1904"/>
      <c r="AE2335" s="1904"/>
      <c r="AF2335" s="1313"/>
      <c r="AG2335" s="1313"/>
      <c r="AH2335" s="1305"/>
      <c r="AI2335" s="1313"/>
      <c r="AJ2335" s="1313"/>
      <c r="AK2335" s="1313"/>
      <c r="AL2335" s="1313"/>
      <c r="AM2335" s="1313"/>
      <c r="AN2335" s="1905"/>
      <c r="AO2335" s="1345"/>
      <c r="AP2335" s="1313"/>
      <c r="AQ2335" s="1345"/>
      <c r="AR2335" s="1313"/>
      <c r="AS2335" s="1345"/>
      <c r="AT2335" s="1313"/>
      <c r="AU2335" s="1345"/>
      <c r="AV2335" s="1313"/>
      <c r="AW2335" s="1313"/>
      <c r="AX2335" s="1313"/>
      <c r="AY2335" s="1305"/>
      <c r="AZ2335" s="1313"/>
      <c r="BA2335" s="1313"/>
      <c r="BB2335" s="1313"/>
      <c r="BC2335" s="1313"/>
      <c r="BD2335" s="1313"/>
      <c r="BE2335" s="1903"/>
      <c r="BF2335" s="1904"/>
      <c r="BG2335" s="1903"/>
      <c r="BH2335" s="1904"/>
      <c r="BI2335" s="1903"/>
      <c r="BJ2335" s="1904"/>
      <c r="BK2335" s="1313"/>
      <c r="BL2335" s="1904"/>
      <c r="BM2335" s="1904"/>
      <c r="BN2335" s="1904"/>
      <c r="BO2335" s="1313"/>
      <c r="BP2335" s="1316">
        <f t="shared" si="813"/>
        <v>0</v>
      </c>
      <c r="BQ2335" s="1305"/>
    </row>
    <row r="2336" spans="1:69" ht="15" x14ac:dyDescent="0.25">
      <c r="A2336" s="1305"/>
      <c r="B2336" s="2050"/>
      <c r="C2336" s="1928"/>
      <c r="D2336" s="1313"/>
      <c r="E2336" s="1313"/>
      <c r="F2336" s="1931"/>
      <c r="G2336" s="1313"/>
      <c r="H2336" s="1345"/>
      <c r="I2336" s="1313"/>
      <c r="J2336" s="1345"/>
      <c r="K2336" s="1313"/>
      <c r="L2336" s="2773"/>
      <c r="M2336" s="1313"/>
      <c r="N2336" s="1345"/>
      <c r="O2336" s="1313"/>
      <c r="P2336" s="1313"/>
      <c r="Q2336" s="1307"/>
      <c r="R2336" s="1313"/>
      <c r="S2336" s="1313"/>
      <c r="T2336" s="1313"/>
      <c r="U2336" s="1313"/>
      <c r="V2336" s="2466"/>
      <c r="W2336" s="1904"/>
      <c r="X2336" s="2336"/>
      <c r="Y2336" s="1904"/>
      <c r="Z2336" s="2394"/>
      <c r="AA2336" s="1904"/>
      <c r="AB2336" s="1903"/>
      <c r="AC2336" s="1904"/>
      <c r="AD2336" s="1904"/>
      <c r="AE2336" s="1904"/>
      <c r="AF2336" s="1313"/>
      <c r="AG2336" s="1313"/>
      <c r="AH2336" s="1305"/>
      <c r="AI2336" s="1313"/>
      <c r="AJ2336" s="1313"/>
      <c r="AK2336" s="1313"/>
      <c r="AL2336" s="1313"/>
      <c r="AM2336" s="1313"/>
      <c r="AN2336" s="1905"/>
      <c r="AO2336" s="1345"/>
      <c r="AP2336" s="1313"/>
      <c r="AQ2336" s="1345"/>
      <c r="AR2336" s="1313"/>
      <c r="AS2336" s="1345"/>
      <c r="AT2336" s="1313"/>
      <c r="AU2336" s="1345"/>
      <c r="AV2336" s="1313"/>
      <c r="AW2336" s="1313"/>
      <c r="AX2336" s="1313"/>
      <c r="AY2336" s="1305"/>
      <c r="AZ2336" s="1313"/>
      <c r="BA2336" s="1313"/>
      <c r="BB2336" s="1313"/>
      <c r="BC2336" s="1313"/>
      <c r="BD2336" s="1313"/>
      <c r="BE2336" s="1903"/>
      <c r="BF2336" s="1904"/>
      <c r="BG2336" s="1903"/>
      <c r="BH2336" s="1904"/>
      <c r="BI2336" s="1903"/>
      <c r="BJ2336" s="1904"/>
      <c r="BK2336" s="1313"/>
      <c r="BL2336" s="1904"/>
      <c r="BM2336" s="1904"/>
      <c r="BN2336" s="1904"/>
      <c r="BO2336" s="1313"/>
      <c r="BP2336" s="1316">
        <f t="shared" si="813"/>
        <v>0</v>
      </c>
      <c r="BQ2336" s="1305"/>
    </row>
    <row r="2337" spans="1:69" ht="15" x14ac:dyDescent="0.25">
      <c r="A2337" s="1305"/>
      <c r="B2337" s="2050"/>
      <c r="C2337" s="1928"/>
      <c r="D2337" s="1313"/>
      <c r="E2337" s="1313"/>
      <c r="F2337" s="1931"/>
      <c r="G2337" s="1313"/>
      <c r="H2337" s="1345"/>
      <c r="I2337" s="1313"/>
      <c r="J2337" s="1345"/>
      <c r="K2337" s="1313"/>
      <c r="L2337" s="2773"/>
      <c r="M2337" s="1313"/>
      <c r="N2337" s="1345"/>
      <c r="O2337" s="1313"/>
      <c r="P2337" s="1313"/>
      <c r="Q2337" s="1307"/>
      <c r="R2337" s="1313"/>
      <c r="S2337" s="1313"/>
      <c r="T2337" s="1313"/>
      <c r="U2337" s="1313"/>
      <c r="V2337" s="2466"/>
      <c r="W2337" s="1904"/>
      <c r="X2337" s="2336"/>
      <c r="Y2337" s="1904"/>
      <c r="Z2337" s="2394"/>
      <c r="AA2337" s="1904"/>
      <c r="AB2337" s="1903"/>
      <c r="AC2337" s="1904"/>
      <c r="AD2337" s="1904"/>
      <c r="AE2337" s="1904"/>
      <c r="AF2337" s="1313"/>
      <c r="AG2337" s="1313"/>
      <c r="AH2337" s="1305"/>
      <c r="AI2337" s="1313"/>
      <c r="AJ2337" s="1313"/>
      <c r="AK2337" s="1313"/>
      <c r="AL2337" s="1313"/>
      <c r="AM2337" s="1313"/>
      <c r="AN2337" s="1905"/>
      <c r="AO2337" s="1345"/>
      <c r="AP2337" s="1313"/>
      <c r="AQ2337" s="1345"/>
      <c r="AR2337" s="1313"/>
      <c r="AS2337" s="1345"/>
      <c r="AT2337" s="1313"/>
      <c r="AU2337" s="1345"/>
      <c r="AV2337" s="1313"/>
      <c r="AW2337" s="1313"/>
      <c r="AX2337" s="1313"/>
      <c r="AY2337" s="1305"/>
      <c r="AZ2337" s="1313"/>
      <c r="BA2337" s="1313"/>
      <c r="BB2337" s="1313"/>
      <c r="BC2337" s="1313"/>
      <c r="BD2337" s="1313"/>
      <c r="BE2337" s="1903"/>
      <c r="BF2337" s="1904"/>
      <c r="BG2337" s="1903"/>
      <c r="BH2337" s="1904"/>
      <c r="BI2337" s="1903"/>
      <c r="BJ2337" s="1904"/>
      <c r="BK2337" s="1313"/>
      <c r="BL2337" s="1904"/>
      <c r="BM2337" s="1904"/>
      <c r="BN2337" s="1904"/>
      <c r="BO2337" s="1313"/>
      <c r="BP2337" s="1316">
        <f t="shared" si="813"/>
        <v>0</v>
      </c>
      <c r="BQ2337" s="1305"/>
    </row>
    <row r="2338" spans="1:69" ht="15" x14ac:dyDescent="0.25">
      <c r="A2338" s="1305"/>
      <c r="B2338" s="2050"/>
      <c r="C2338" s="1928"/>
      <c r="D2338" s="1313"/>
      <c r="E2338" s="1313"/>
      <c r="F2338" s="1931"/>
      <c r="G2338" s="1313"/>
      <c r="H2338" s="1345"/>
      <c r="I2338" s="1313"/>
      <c r="J2338" s="1345"/>
      <c r="K2338" s="1313"/>
      <c r="L2338" s="2773"/>
      <c r="M2338" s="1313"/>
      <c r="N2338" s="1345"/>
      <c r="O2338" s="1313"/>
      <c r="P2338" s="1313"/>
      <c r="Q2338" s="1307"/>
      <c r="R2338" s="1313"/>
      <c r="S2338" s="1313"/>
      <c r="T2338" s="1313"/>
      <c r="U2338" s="1313"/>
      <c r="V2338" s="2466"/>
      <c r="W2338" s="1904"/>
      <c r="X2338" s="2336"/>
      <c r="Y2338" s="1904"/>
      <c r="Z2338" s="2394"/>
      <c r="AA2338" s="1904"/>
      <c r="AB2338" s="1903"/>
      <c r="AC2338" s="1904"/>
      <c r="AD2338" s="1904"/>
      <c r="AE2338" s="1904"/>
      <c r="AF2338" s="1313"/>
      <c r="AG2338" s="1313"/>
      <c r="AH2338" s="1305"/>
      <c r="AI2338" s="1313"/>
      <c r="AJ2338" s="1313"/>
      <c r="AK2338" s="1313"/>
      <c r="AL2338" s="1313"/>
      <c r="AM2338" s="1313"/>
      <c r="AN2338" s="1905"/>
      <c r="AO2338" s="1345"/>
      <c r="AP2338" s="1313"/>
      <c r="AQ2338" s="1345"/>
      <c r="AR2338" s="1313"/>
      <c r="AS2338" s="1345"/>
      <c r="AT2338" s="1313"/>
      <c r="AU2338" s="1345"/>
      <c r="AV2338" s="1313"/>
      <c r="AW2338" s="1313"/>
      <c r="AX2338" s="1313"/>
      <c r="AY2338" s="1305"/>
      <c r="AZ2338" s="1313"/>
      <c r="BA2338" s="1313"/>
      <c r="BB2338" s="1313"/>
      <c r="BC2338" s="1313"/>
      <c r="BD2338" s="1313"/>
      <c r="BE2338" s="1903"/>
      <c r="BF2338" s="1904"/>
      <c r="BG2338" s="1903"/>
      <c r="BH2338" s="1904"/>
      <c r="BI2338" s="1903"/>
      <c r="BJ2338" s="1904"/>
      <c r="BK2338" s="1313"/>
      <c r="BL2338" s="1904"/>
      <c r="BM2338" s="1904"/>
      <c r="BN2338" s="1904"/>
      <c r="BO2338" s="1313"/>
      <c r="BP2338" s="1316">
        <f t="shared" si="813"/>
        <v>0</v>
      </c>
      <c r="BQ2338" s="1305"/>
    </row>
    <row r="2339" spans="1:69" ht="15" x14ac:dyDescent="0.25">
      <c r="A2339" s="1305"/>
      <c r="B2339" s="2050"/>
      <c r="C2339" s="1928"/>
      <c r="D2339" s="1313"/>
      <c r="E2339" s="1313"/>
      <c r="F2339" s="1931"/>
      <c r="G2339" s="1313"/>
      <c r="H2339" s="1345"/>
      <c r="I2339" s="1313"/>
      <c r="J2339" s="1345"/>
      <c r="K2339" s="1313"/>
      <c r="L2339" s="2773"/>
      <c r="M2339" s="1313"/>
      <c r="N2339" s="1345"/>
      <c r="O2339" s="1313"/>
      <c r="P2339" s="1313"/>
      <c r="Q2339" s="1307"/>
      <c r="R2339" s="1313"/>
      <c r="S2339" s="1313"/>
      <c r="T2339" s="1313"/>
      <c r="U2339" s="1313"/>
      <c r="V2339" s="2466"/>
      <c r="W2339" s="1904"/>
      <c r="X2339" s="2336"/>
      <c r="Y2339" s="1904"/>
      <c r="Z2339" s="2394"/>
      <c r="AA2339" s="1904"/>
      <c r="AB2339" s="1903"/>
      <c r="AC2339" s="1904"/>
      <c r="AD2339" s="1904"/>
      <c r="AE2339" s="1904"/>
      <c r="AF2339" s="1313"/>
      <c r="AG2339" s="1313"/>
      <c r="AH2339" s="1305"/>
      <c r="AI2339" s="1313"/>
      <c r="AJ2339" s="1313"/>
      <c r="AK2339" s="1313"/>
      <c r="AL2339" s="1313"/>
      <c r="AM2339" s="1313"/>
      <c r="AN2339" s="1905"/>
      <c r="AO2339" s="1345"/>
      <c r="AP2339" s="1313"/>
      <c r="AQ2339" s="1345"/>
      <c r="AR2339" s="1313"/>
      <c r="AS2339" s="1345"/>
      <c r="AT2339" s="1313"/>
      <c r="AU2339" s="1345"/>
      <c r="AV2339" s="1313"/>
      <c r="AW2339" s="1313"/>
      <c r="AX2339" s="1313"/>
      <c r="AY2339" s="1305"/>
      <c r="AZ2339" s="1313"/>
      <c r="BA2339" s="1313"/>
      <c r="BB2339" s="1313"/>
      <c r="BC2339" s="1313"/>
      <c r="BD2339" s="1313"/>
      <c r="BE2339" s="1903"/>
      <c r="BF2339" s="1904"/>
      <c r="BG2339" s="1903"/>
      <c r="BH2339" s="1904"/>
      <c r="BI2339" s="1903"/>
      <c r="BJ2339" s="1904"/>
      <c r="BK2339" s="1313"/>
      <c r="BL2339" s="1904"/>
      <c r="BM2339" s="1904"/>
      <c r="BN2339" s="1904"/>
      <c r="BO2339" s="1313"/>
      <c r="BP2339" s="1316">
        <f t="shared" si="813"/>
        <v>0</v>
      </c>
      <c r="BQ2339" s="1305"/>
    </row>
    <row r="2340" spans="1:69" ht="15" x14ac:dyDescent="0.25">
      <c r="A2340" s="1305"/>
      <c r="B2340" s="2050"/>
      <c r="C2340" s="1928"/>
      <c r="D2340" s="1313"/>
      <c r="E2340" s="1313"/>
      <c r="F2340" s="1931"/>
      <c r="G2340" s="1313"/>
      <c r="H2340" s="1345"/>
      <c r="I2340" s="1313"/>
      <c r="J2340" s="1345"/>
      <c r="K2340" s="1313"/>
      <c r="L2340" s="2773"/>
      <c r="M2340" s="1313"/>
      <c r="N2340" s="1345"/>
      <c r="O2340" s="1313"/>
      <c r="P2340" s="1313"/>
      <c r="Q2340" s="1307"/>
      <c r="R2340" s="1313"/>
      <c r="S2340" s="1313"/>
      <c r="T2340" s="1313"/>
      <c r="U2340" s="1313"/>
      <c r="V2340" s="2466"/>
      <c r="W2340" s="1904"/>
      <c r="X2340" s="2336"/>
      <c r="Y2340" s="1904"/>
      <c r="Z2340" s="2394"/>
      <c r="AA2340" s="1904"/>
      <c r="AB2340" s="1903"/>
      <c r="AC2340" s="1904"/>
      <c r="AD2340" s="1904"/>
      <c r="AE2340" s="1904"/>
      <c r="AF2340" s="1313"/>
      <c r="AG2340" s="1313"/>
      <c r="AH2340" s="1305"/>
      <c r="AI2340" s="1313"/>
      <c r="AJ2340" s="1313"/>
      <c r="AK2340" s="1313"/>
      <c r="AL2340" s="1313"/>
      <c r="AM2340" s="1313"/>
      <c r="AN2340" s="1905"/>
      <c r="AO2340" s="1345"/>
      <c r="AP2340" s="1313"/>
      <c r="AQ2340" s="1345"/>
      <c r="AR2340" s="1313"/>
      <c r="AS2340" s="1345"/>
      <c r="AT2340" s="1313"/>
      <c r="AU2340" s="1345"/>
      <c r="AV2340" s="1313"/>
      <c r="AW2340" s="1313"/>
      <c r="AX2340" s="1313"/>
      <c r="AY2340" s="1305"/>
      <c r="AZ2340" s="1313"/>
      <c r="BA2340" s="1313"/>
      <c r="BB2340" s="1313"/>
      <c r="BC2340" s="1313"/>
      <c r="BD2340" s="1313"/>
      <c r="BE2340" s="1903"/>
      <c r="BF2340" s="1904"/>
      <c r="BG2340" s="1903"/>
      <c r="BH2340" s="1904"/>
      <c r="BI2340" s="1903"/>
      <c r="BJ2340" s="1904"/>
      <c r="BK2340" s="1313"/>
      <c r="BL2340" s="1904"/>
      <c r="BM2340" s="1904"/>
      <c r="BN2340" s="1904"/>
      <c r="BO2340" s="1313"/>
      <c r="BP2340" s="1316">
        <f t="shared" si="813"/>
        <v>0</v>
      </c>
      <c r="BQ2340" s="1305"/>
    </row>
    <row r="2341" spans="1:69" ht="15" x14ac:dyDescent="0.25">
      <c r="A2341" s="1305"/>
      <c r="B2341" s="2050"/>
      <c r="C2341" s="1928"/>
      <c r="D2341" s="1313"/>
      <c r="E2341" s="1313"/>
      <c r="F2341" s="1931"/>
      <c r="G2341" s="1313"/>
      <c r="H2341" s="1345"/>
      <c r="I2341" s="1313"/>
      <c r="J2341" s="1345"/>
      <c r="K2341" s="1313"/>
      <c r="L2341" s="2773"/>
      <c r="M2341" s="1313"/>
      <c r="N2341" s="1345"/>
      <c r="O2341" s="1313"/>
      <c r="P2341" s="1313"/>
      <c r="Q2341" s="1307"/>
      <c r="R2341" s="1313"/>
      <c r="S2341" s="1313"/>
      <c r="T2341" s="1313"/>
      <c r="U2341" s="1313"/>
      <c r="V2341" s="2466"/>
      <c r="W2341" s="1904"/>
      <c r="X2341" s="2336"/>
      <c r="Y2341" s="1904"/>
      <c r="Z2341" s="2394"/>
      <c r="AA2341" s="1904"/>
      <c r="AB2341" s="1903"/>
      <c r="AC2341" s="1904"/>
      <c r="AD2341" s="1904"/>
      <c r="AE2341" s="1904"/>
      <c r="AF2341" s="1313"/>
      <c r="AG2341" s="1313"/>
      <c r="AH2341" s="1305"/>
      <c r="AI2341" s="1313"/>
      <c r="AJ2341" s="1313"/>
      <c r="AK2341" s="1313"/>
      <c r="AL2341" s="1313"/>
      <c r="AM2341" s="1313"/>
      <c r="AN2341" s="1905"/>
      <c r="AO2341" s="1345"/>
      <c r="AP2341" s="1313"/>
      <c r="AQ2341" s="1345"/>
      <c r="AR2341" s="1313"/>
      <c r="AS2341" s="1345"/>
      <c r="AT2341" s="1313"/>
      <c r="AU2341" s="1345"/>
      <c r="AV2341" s="1313"/>
      <c r="AW2341" s="1313"/>
      <c r="AX2341" s="1313"/>
      <c r="AY2341" s="1305"/>
      <c r="AZ2341" s="1313"/>
      <c r="BA2341" s="1313"/>
      <c r="BB2341" s="1313"/>
      <c r="BC2341" s="1313"/>
      <c r="BD2341" s="1313"/>
      <c r="BE2341" s="1903"/>
      <c r="BF2341" s="1904"/>
      <c r="BG2341" s="1903"/>
      <c r="BH2341" s="1904"/>
      <c r="BI2341" s="1903"/>
      <c r="BJ2341" s="1904"/>
      <c r="BK2341" s="1313"/>
      <c r="BL2341" s="1904"/>
      <c r="BM2341" s="1904"/>
      <c r="BN2341" s="1904"/>
      <c r="BO2341" s="1313"/>
      <c r="BP2341" s="1316">
        <f t="shared" si="813"/>
        <v>0</v>
      </c>
      <c r="BQ2341" s="1305"/>
    </row>
    <row r="2342" spans="1:69" ht="15" x14ac:dyDescent="0.25">
      <c r="A2342" s="1305"/>
      <c r="B2342" s="2050"/>
      <c r="C2342" s="1928"/>
      <c r="D2342" s="1313"/>
      <c r="E2342" s="1313"/>
      <c r="F2342" s="1931"/>
      <c r="G2342" s="1313"/>
      <c r="H2342" s="1345"/>
      <c r="I2342" s="1313"/>
      <c r="J2342" s="1345"/>
      <c r="K2342" s="1313"/>
      <c r="L2342" s="2773"/>
      <c r="M2342" s="1313"/>
      <c r="N2342" s="1345"/>
      <c r="O2342" s="1313"/>
      <c r="P2342" s="1313"/>
      <c r="Q2342" s="1307"/>
      <c r="R2342" s="1313"/>
      <c r="S2342" s="1313"/>
      <c r="T2342" s="1313"/>
      <c r="U2342" s="1313"/>
      <c r="V2342" s="2466"/>
      <c r="W2342" s="1904"/>
      <c r="X2342" s="2336"/>
      <c r="Y2342" s="1904"/>
      <c r="Z2342" s="2394"/>
      <c r="AA2342" s="1904"/>
      <c r="AB2342" s="1903"/>
      <c r="AC2342" s="1904"/>
      <c r="AD2342" s="1904"/>
      <c r="AE2342" s="1904"/>
      <c r="AF2342" s="1313"/>
      <c r="AG2342" s="1313"/>
      <c r="AH2342" s="1305"/>
      <c r="AI2342" s="1313"/>
      <c r="AJ2342" s="1313"/>
      <c r="AK2342" s="1313"/>
      <c r="AL2342" s="1313"/>
      <c r="AM2342" s="1313"/>
      <c r="AN2342" s="1905"/>
      <c r="AO2342" s="1345"/>
      <c r="AP2342" s="1313"/>
      <c r="AQ2342" s="1345"/>
      <c r="AR2342" s="1313"/>
      <c r="AS2342" s="1345"/>
      <c r="AT2342" s="1313"/>
      <c r="AU2342" s="1345"/>
      <c r="AV2342" s="1313"/>
      <c r="AW2342" s="1313"/>
      <c r="AX2342" s="1313"/>
      <c r="AY2342" s="1305"/>
      <c r="AZ2342" s="1313"/>
      <c r="BA2342" s="1313"/>
      <c r="BB2342" s="1313"/>
      <c r="BC2342" s="1313"/>
      <c r="BD2342" s="1313"/>
      <c r="BE2342" s="1903"/>
      <c r="BF2342" s="1904"/>
      <c r="BG2342" s="1903"/>
      <c r="BH2342" s="1904"/>
      <c r="BI2342" s="1903"/>
      <c r="BJ2342" s="1904"/>
      <c r="BK2342" s="1313"/>
      <c r="BL2342" s="1904"/>
      <c r="BM2342" s="1904"/>
      <c r="BN2342" s="1904"/>
      <c r="BO2342" s="1313"/>
      <c r="BP2342" s="1316">
        <f t="shared" si="813"/>
        <v>0</v>
      </c>
      <c r="BQ2342" s="1305"/>
    </row>
    <row r="2343" spans="1:69" ht="15" x14ac:dyDescent="0.25">
      <c r="A2343" s="1305"/>
      <c r="B2343" s="2050"/>
      <c r="C2343" s="1928"/>
      <c r="D2343" s="1313"/>
      <c r="E2343" s="1313"/>
      <c r="F2343" s="1931"/>
      <c r="G2343" s="1313"/>
      <c r="H2343" s="1345"/>
      <c r="I2343" s="1313"/>
      <c r="J2343" s="1345"/>
      <c r="K2343" s="1313"/>
      <c r="L2343" s="2773"/>
      <c r="M2343" s="1313"/>
      <c r="N2343" s="1345"/>
      <c r="O2343" s="1313"/>
      <c r="P2343" s="1313"/>
      <c r="Q2343" s="1307"/>
      <c r="R2343" s="1313"/>
      <c r="S2343" s="1313"/>
      <c r="T2343" s="1313"/>
      <c r="U2343" s="1313"/>
      <c r="V2343" s="2466"/>
      <c r="W2343" s="1904"/>
      <c r="X2343" s="2336"/>
      <c r="Y2343" s="1904"/>
      <c r="Z2343" s="2394"/>
      <c r="AA2343" s="1904"/>
      <c r="AB2343" s="1903"/>
      <c r="AC2343" s="1904"/>
      <c r="AD2343" s="1904"/>
      <c r="AE2343" s="1904"/>
      <c r="AF2343" s="1313"/>
      <c r="AG2343" s="1313"/>
      <c r="AH2343" s="1305"/>
      <c r="AI2343" s="1313"/>
      <c r="AJ2343" s="1313"/>
      <c r="AK2343" s="1313"/>
      <c r="AL2343" s="1313"/>
      <c r="AM2343" s="1313"/>
      <c r="AN2343" s="1905"/>
      <c r="AO2343" s="1345"/>
      <c r="AP2343" s="1313"/>
      <c r="AQ2343" s="1345"/>
      <c r="AR2343" s="1313"/>
      <c r="AS2343" s="1345"/>
      <c r="AT2343" s="1313"/>
      <c r="AU2343" s="1345"/>
      <c r="AV2343" s="1313"/>
      <c r="AW2343" s="1313"/>
      <c r="AX2343" s="1313"/>
      <c r="AY2343" s="1305"/>
      <c r="AZ2343" s="1313"/>
      <c r="BA2343" s="1313"/>
      <c r="BB2343" s="1313"/>
      <c r="BC2343" s="1313"/>
      <c r="BD2343" s="1313"/>
      <c r="BE2343" s="1903"/>
      <c r="BF2343" s="1904"/>
      <c r="BG2343" s="1903"/>
      <c r="BH2343" s="1904"/>
      <c r="BI2343" s="1903"/>
      <c r="BJ2343" s="1904"/>
      <c r="BK2343" s="1313"/>
      <c r="BL2343" s="1904"/>
      <c r="BM2343" s="1904"/>
      <c r="BN2343" s="1904"/>
      <c r="BO2343" s="1313"/>
      <c r="BP2343" s="1316">
        <f t="shared" si="813"/>
        <v>0</v>
      </c>
      <c r="BQ2343" s="1305"/>
    </row>
    <row r="2344" spans="1:69" ht="15" x14ac:dyDescent="0.25">
      <c r="A2344" s="1305"/>
      <c r="B2344" s="2050"/>
      <c r="C2344" s="1928"/>
      <c r="D2344" s="1313"/>
      <c r="E2344" s="1313"/>
      <c r="F2344" s="1931"/>
      <c r="G2344" s="1313"/>
      <c r="H2344" s="1345"/>
      <c r="I2344" s="1313"/>
      <c r="J2344" s="1345"/>
      <c r="K2344" s="1313"/>
      <c r="L2344" s="2773"/>
      <c r="M2344" s="1313"/>
      <c r="N2344" s="1345"/>
      <c r="O2344" s="1313"/>
      <c r="P2344" s="1313"/>
      <c r="Q2344" s="1307"/>
      <c r="R2344" s="1313"/>
      <c r="S2344" s="1313"/>
      <c r="T2344" s="1313"/>
      <c r="U2344" s="1313"/>
      <c r="V2344" s="2466"/>
      <c r="W2344" s="1904"/>
      <c r="X2344" s="2336"/>
      <c r="Y2344" s="1904"/>
      <c r="Z2344" s="2394"/>
      <c r="AA2344" s="1904"/>
      <c r="AB2344" s="1903"/>
      <c r="AC2344" s="1904"/>
      <c r="AD2344" s="1904"/>
      <c r="AE2344" s="1904"/>
      <c r="AF2344" s="1313"/>
      <c r="AG2344" s="1313"/>
      <c r="AH2344" s="1305"/>
      <c r="AI2344" s="1313"/>
      <c r="AJ2344" s="1313"/>
      <c r="AK2344" s="1313"/>
      <c r="AL2344" s="1313"/>
      <c r="AM2344" s="1313"/>
      <c r="AN2344" s="1905"/>
      <c r="AO2344" s="1345"/>
      <c r="AP2344" s="1313"/>
      <c r="AQ2344" s="1345"/>
      <c r="AR2344" s="1313"/>
      <c r="AS2344" s="1345"/>
      <c r="AT2344" s="1313"/>
      <c r="AU2344" s="1345"/>
      <c r="AV2344" s="1313"/>
      <c r="AW2344" s="1313"/>
      <c r="AX2344" s="1313"/>
      <c r="AY2344" s="1305"/>
      <c r="AZ2344" s="1313"/>
      <c r="BA2344" s="1313"/>
      <c r="BB2344" s="1313"/>
      <c r="BC2344" s="1313"/>
      <c r="BD2344" s="1313"/>
      <c r="BE2344" s="1903"/>
      <c r="BF2344" s="1904"/>
      <c r="BG2344" s="1903"/>
      <c r="BH2344" s="1904"/>
      <c r="BI2344" s="1903"/>
      <c r="BJ2344" s="1904"/>
      <c r="BK2344" s="1313"/>
      <c r="BL2344" s="1904"/>
      <c r="BM2344" s="1904"/>
      <c r="BN2344" s="1904"/>
      <c r="BO2344" s="1313"/>
      <c r="BP2344" s="1316">
        <f t="shared" si="813"/>
        <v>0</v>
      </c>
      <c r="BQ2344" s="1305"/>
    </row>
    <row r="2345" spans="1:69" ht="15" x14ac:dyDescent="0.25">
      <c r="A2345" s="1305"/>
      <c r="B2345" s="2050"/>
      <c r="C2345" s="1928"/>
      <c r="D2345" s="1313"/>
      <c r="E2345" s="1313"/>
      <c r="F2345" s="1931"/>
      <c r="G2345" s="1313"/>
      <c r="H2345" s="1345"/>
      <c r="I2345" s="1313"/>
      <c r="J2345" s="1345"/>
      <c r="K2345" s="1313"/>
      <c r="L2345" s="2773"/>
      <c r="M2345" s="1313"/>
      <c r="N2345" s="1345"/>
      <c r="O2345" s="1313"/>
      <c r="P2345" s="1313"/>
      <c r="Q2345" s="1307"/>
      <c r="R2345" s="1313"/>
      <c r="S2345" s="1313"/>
      <c r="T2345" s="1313"/>
      <c r="U2345" s="1313"/>
      <c r="V2345" s="2466"/>
      <c r="W2345" s="1904"/>
      <c r="X2345" s="2336"/>
      <c r="Y2345" s="1904"/>
      <c r="Z2345" s="2394"/>
      <c r="AA2345" s="1904"/>
      <c r="AB2345" s="1903"/>
      <c r="AC2345" s="1904"/>
      <c r="AD2345" s="1904"/>
      <c r="AE2345" s="1904"/>
      <c r="AF2345" s="1313"/>
      <c r="AG2345" s="1313"/>
      <c r="AH2345" s="1305"/>
      <c r="AI2345" s="1313"/>
      <c r="AJ2345" s="1313"/>
      <c r="AK2345" s="1313"/>
      <c r="AL2345" s="1313"/>
      <c r="AM2345" s="1313"/>
      <c r="AN2345" s="1905"/>
      <c r="AO2345" s="1345"/>
      <c r="AP2345" s="1313"/>
      <c r="AQ2345" s="1345"/>
      <c r="AR2345" s="1313"/>
      <c r="AS2345" s="1345"/>
      <c r="AT2345" s="1313"/>
      <c r="AU2345" s="1345"/>
      <c r="AV2345" s="1313"/>
      <c r="AW2345" s="1313"/>
      <c r="AX2345" s="1313"/>
      <c r="AY2345" s="1305"/>
      <c r="AZ2345" s="1313"/>
      <c r="BA2345" s="1313"/>
      <c r="BB2345" s="1313"/>
      <c r="BC2345" s="1313"/>
      <c r="BD2345" s="1313"/>
      <c r="BE2345" s="1903"/>
      <c r="BF2345" s="1904"/>
      <c r="BG2345" s="1903"/>
      <c r="BH2345" s="1904"/>
      <c r="BI2345" s="1903"/>
      <c r="BJ2345" s="1904"/>
      <c r="BK2345" s="1313"/>
      <c r="BL2345" s="1904"/>
      <c r="BM2345" s="1904"/>
      <c r="BN2345" s="1904"/>
      <c r="BO2345" s="1313"/>
      <c r="BP2345" s="1316">
        <f t="shared" si="813"/>
        <v>0</v>
      </c>
      <c r="BQ2345" s="1305"/>
    </row>
    <row r="2346" spans="1:69" ht="15" x14ac:dyDescent="0.25">
      <c r="A2346" s="1305"/>
      <c r="B2346" s="2050"/>
      <c r="C2346" s="1928"/>
      <c r="D2346" s="1313"/>
      <c r="E2346" s="1313"/>
      <c r="F2346" s="1931"/>
      <c r="G2346" s="1313"/>
      <c r="H2346" s="1345"/>
      <c r="I2346" s="1313"/>
      <c r="J2346" s="1345"/>
      <c r="K2346" s="1313"/>
      <c r="L2346" s="2773"/>
      <c r="M2346" s="1313"/>
      <c r="N2346" s="1345"/>
      <c r="O2346" s="1313"/>
      <c r="P2346" s="1313"/>
      <c r="Q2346" s="1307"/>
      <c r="R2346" s="1313"/>
      <c r="S2346" s="1313"/>
      <c r="T2346" s="1313"/>
      <c r="U2346" s="1313"/>
      <c r="V2346" s="2466"/>
      <c r="W2346" s="1904"/>
      <c r="X2346" s="2336"/>
      <c r="Y2346" s="1904"/>
      <c r="Z2346" s="2394"/>
      <c r="AA2346" s="1904"/>
      <c r="AB2346" s="1903"/>
      <c r="AC2346" s="1904"/>
      <c r="AD2346" s="1904"/>
      <c r="AE2346" s="1904"/>
      <c r="AF2346" s="1313"/>
      <c r="AG2346" s="1313"/>
      <c r="AH2346" s="1305"/>
      <c r="AI2346" s="1313"/>
      <c r="AJ2346" s="1313"/>
      <c r="AK2346" s="1313"/>
      <c r="AL2346" s="1313"/>
      <c r="AM2346" s="1313"/>
      <c r="AN2346" s="1905"/>
      <c r="AO2346" s="1345"/>
      <c r="AP2346" s="1313"/>
      <c r="AQ2346" s="1345"/>
      <c r="AR2346" s="1313"/>
      <c r="AS2346" s="1345"/>
      <c r="AT2346" s="1313"/>
      <c r="AU2346" s="1345"/>
      <c r="AV2346" s="1313"/>
      <c r="AW2346" s="1313"/>
      <c r="AX2346" s="1313"/>
      <c r="AY2346" s="1305"/>
      <c r="AZ2346" s="1313"/>
      <c r="BA2346" s="1313"/>
      <c r="BB2346" s="1313"/>
      <c r="BC2346" s="1313"/>
      <c r="BD2346" s="1313"/>
      <c r="BE2346" s="1903"/>
      <c r="BF2346" s="1904"/>
      <c r="BG2346" s="1903"/>
      <c r="BH2346" s="1904"/>
      <c r="BI2346" s="1903"/>
      <c r="BJ2346" s="1904"/>
      <c r="BK2346" s="1313"/>
      <c r="BL2346" s="1904"/>
      <c r="BM2346" s="1904"/>
      <c r="BN2346" s="1904"/>
      <c r="BO2346" s="1313"/>
      <c r="BP2346" s="1316">
        <f t="shared" si="813"/>
        <v>0</v>
      </c>
      <c r="BQ2346" s="1305"/>
    </row>
    <row r="2347" spans="1:69" ht="15" x14ac:dyDescent="0.25">
      <c r="A2347" s="1305"/>
      <c r="B2347" s="2050"/>
      <c r="C2347" s="1928"/>
      <c r="D2347" s="1313"/>
      <c r="E2347" s="1313"/>
      <c r="F2347" s="1931"/>
      <c r="G2347" s="1313"/>
      <c r="H2347" s="1345"/>
      <c r="I2347" s="1313"/>
      <c r="J2347" s="1345"/>
      <c r="K2347" s="1313"/>
      <c r="L2347" s="2773"/>
      <c r="M2347" s="1313"/>
      <c r="N2347" s="1345"/>
      <c r="O2347" s="1313"/>
      <c r="P2347" s="1313"/>
      <c r="Q2347" s="1307"/>
      <c r="R2347" s="1313"/>
      <c r="S2347" s="1313"/>
      <c r="T2347" s="1313"/>
      <c r="U2347" s="1313"/>
      <c r="V2347" s="2466"/>
      <c r="W2347" s="1904"/>
      <c r="X2347" s="2336"/>
      <c r="Y2347" s="1904"/>
      <c r="Z2347" s="2394"/>
      <c r="AA2347" s="1904"/>
      <c r="AB2347" s="1903"/>
      <c r="AC2347" s="1904"/>
      <c r="AD2347" s="1904"/>
      <c r="AE2347" s="1904"/>
      <c r="AF2347" s="1313"/>
      <c r="AG2347" s="1313"/>
      <c r="AH2347" s="1305"/>
      <c r="AI2347" s="1313"/>
      <c r="AJ2347" s="1313"/>
      <c r="AK2347" s="1313"/>
      <c r="AL2347" s="1313"/>
      <c r="AM2347" s="1313"/>
      <c r="AN2347" s="1905"/>
      <c r="AO2347" s="1345"/>
      <c r="AP2347" s="1313"/>
      <c r="AQ2347" s="1345"/>
      <c r="AR2347" s="1313"/>
      <c r="AS2347" s="1345"/>
      <c r="AT2347" s="1313"/>
      <c r="AU2347" s="1345"/>
      <c r="AV2347" s="1313"/>
      <c r="AW2347" s="1313"/>
      <c r="AX2347" s="1313"/>
      <c r="AY2347" s="1305"/>
      <c r="AZ2347" s="1313"/>
      <c r="BA2347" s="1313"/>
      <c r="BB2347" s="1313"/>
      <c r="BC2347" s="1313"/>
      <c r="BD2347" s="1313"/>
      <c r="BE2347" s="1903"/>
      <c r="BF2347" s="1904"/>
      <c r="BG2347" s="1903"/>
      <c r="BH2347" s="1904"/>
      <c r="BI2347" s="1903"/>
      <c r="BJ2347" s="1904"/>
      <c r="BK2347" s="1313"/>
      <c r="BL2347" s="1904"/>
      <c r="BM2347" s="1904"/>
      <c r="BN2347" s="1904"/>
      <c r="BO2347" s="1313"/>
      <c r="BP2347" s="1316">
        <f t="shared" si="813"/>
        <v>0</v>
      </c>
      <c r="BQ2347" s="1305"/>
    </row>
    <row r="2348" spans="1:69" ht="15" x14ac:dyDescent="0.25">
      <c r="A2348" s="1305"/>
      <c r="B2348" s="2050"/>
      <c r="C2348" s="1928"/>
      <c r="D2348" s="1313"/>
      <c r="E2348" s="1313"/>
      <c r="F2348" s="1931"/>
      <c r="G2348" s="1313"/>
      <c r="H2348" s="1345"/>
      <c r="I2348" s="1313"/>
      <c r="J2348" s="1345"/>
      <c r="K2348" s="1313"/>
      <c r="L2348" s="2773"/>
      <c r="M2348" s="1313"/>
      <c r="N2348" s="1345"/>
      <c r="O2348" s="1313"/>
      <c r="P2348" s="1313"/>
      <c r="Q2348" s="1307"/>
      <c r="R2348" s="1313"/>
      <c r="S2348" s="1313"/>
      <c r="T2348" s="1313"/>
      <c r="U2348" s="1313"/>
      <c r="V2348" s="2466"/>
      <c r="W2348" s="1904"/>
      <c r="X2348" s="2336"/>
      <c r="Y2348" s="1904"/>
      <c r="Z2348" s="2394"/>
      <c r="AA2348" s="1904"/>
      <c r="AB2348" s="1903"/>
      <c r="AC2348" s="1904"/>
      <c r="AD2348" s="1904"/>
      <c r="AE2348" s="1904"/>
      <c r="AF2348" s="1313"/>
      <c r="AG2348" s="1313"/>
      <c r="AH2348" s="1305"/>
      <c r="AI2348" s="1313"/>
      <c r="AJ2348" s="1313"/>
      <c r="AK2348" s="1313"/>
      <c r="AL2348" s="1313"/>
      <c r="AM2348" s="1313"/>
      <c r="AN2348" s="1905"/>
      <c r="AO2348" s="1345"/>
      <c r="AP2348" s="1313"/>
      <c r="AQ2348" s="1345"/>
      <c r="AR2348" s="1313"/>
      <c r="AS2348" s="1345"/>
      <c r="AT2348" s="1313"/>
      <c r="AU2348" s="1345"/>
      <c r="AV2348" s="1313"/>
      <c r="AW2348" s="1313"/>
      <c r="AX2348" s="1313"/>
      <c r="AY2348" s="1305"/>
      <c r="AZ2348" s="1313"/>
      <c r="BA2348" s="1313"/>
      <c r="BB2348" s="1313"/>
      <c r="BC2348" s="1313"/>
      <c r="BD2348" s="1313"/>
      <c r="BE2348" s="1903"/>
      <c r="BF2348" s="1904"/>
      <c r="BG2348" s="1903"/>
      <c r="BH2348" s="1904"/>
      <c r="BI2348" s="1903"/>
      <c r="BJ2348" s="1904"/>
      <c r="BK2348" s="1313"/>
      <c r="BL2348" s="1904"/>
      <c r="BM2348" s="1904"/>
      <c r="BN2348" s="1904"/>
      <c r="BO2348" s="1313"/>
      <c r="BP2348" s="1316">
        <f t="shared" si="813"/>
        <v>0</v>
      </c>
      <c r="BQ2348" s="1305"/>
    </row>
    <row r="2349" spans="1:69" ht="15" x14ac:dyDescent="0.25">
      <c r="A2349" s="1305"/>
      <c r="B2349" s="2050"/>
      <c r="C2349" s="1928"/>
      <c r="D2349" s="1313"/>
      <c r="E2349" s="1313"/>
      <c r="F2349" s="1931"/>
      <c r="G2349" s="1313"/>
      <c r="H2349" s="1345"/>
      <c r="I2349" s="1313"/>
      <c r="J2349" s="1345"/>
      <c r="K2349" s="1313"/>
      <c r="L2349" s="2773"/>
      <c r="M2349" s="1313"/>
      <c r="N2349" s="1345"/>
      <c r="O2349" s="1313"/>
      <c r="P2349" s="1313"/>
      <c r="Q2349" s="1307"/>
      <c r="R2349" s="1313"/>
      <c r="S2349" s="1313"/>
      <c r="T2349" s="1313"/>
      <c r="U2349" s="1313"/>
      <c r="V2349" s="2466"/>
      <c r="W2349" s="1904"/>
      <c r="X2349" s="2336"/>
      <c r="Y2349" s="1904"/>
      <c r="Z2349" s="2394"/>
      <c r="AA2349" s="1904"/>
      <c r="AB2349" s="1903"/>
      <c r="AC2349" s="1904"/>
      <c r="AD2349" s="1904"/>
      <c r="AE2349" s="1904"/>
      <c r="AF2349" s="1313"/>
      <c r="AG2349" s="1313"/>
      <c r="AH2349" s="1305"/>
      <c r="AI2349" s="1313"/>
      <c r="AJ2349" s="1313"/>
      <c r="AK2349" s="1313"/>
      <c r="AL2349" s="1313"/>
      <c r="AM2349" s="1313"/>
      <c r="AN2349" s="1905"/>
      <c r="AO2349" s="1345"/>
      <c r="AP2349" s="1313"/>
      <c r="AQ2349" s="1345"/>
      <c r="AR2349" s="1313"/>
      <c r="AS2349" s="1345"/>
      <c r="AT2349" s="1313"/>
      <c r="AU2349" s="1345"/>
      <c r="AV2349" s="1313"/>
      <c r="AW2349" s="1313"/>
      <c r="AX2349" s="1313"/>
      <c r="AY2349" s="1305"/>
      <c r="AZ2349" s="1313"/>
      <c r="BA2349" s="1313"/>
      <c r="BB2349" s="1313"/>
      <c r="BC2349" s="1313"/>
      <c r="BD2349" s="1313"/>
      <c r="BE2349" s="1903"/>
      <c r="BF2349" s="1904"/>
      <c r="BG2349" s="1903"/>
      <c r="BH2349" s="1904"/>
      <c r="BI2349" s="1903"/>
      <c r="BJ2349" s="1904"/>
      <c r="BK2349" s="1313"/>
      <c r="BL2349" s="1904"/>
      <c r="BM2349" s="1904"/>
      <c r="BN2349" s="1904"/>
      <c r="BO2349" s="1313"/>
      <c r="BP2349" s="1316">
        <f t="shared" si="813"/>
        <v>0</v>
      </c>
      <c r="BQ2349" s="1305"/>
    </row>
    <row r="2350" spans="1:69" ht="15" x14ac:dyDescent="0.25">
      <c r="A2350" s="1305"/>
      <c r="B2350" s="2050"/>
      <c r="C2350" s="1928"/>
      <c r="D2350" s="1313"/>
      <c r="E2350" s="1313"/>
      <c r="F2350" s="1931"/>
      <c r="G2350" s="1313"/>
      <c r="H2350" s="1345"/>
      <c r="I2350" s="1313"/>
      <c r="J2350" s="1345"/>
      <c r="K2350" s="1313"/>
      <c r="L2350" s="2773"/>
      <c r="M2350" s="1313"/>
      <c r="N2350" s="1345"/>
      <c r="O2350" s="1313"/>
      <c r="P2350" s="1313"/>
      <c r="Q2350" s="1307"/>
      <c r="R2350" s="1313"/>
      <c r="S2350" s="1313"/>
      <c r="T2350" s="1313"/>
      <c r="U2350" s="1313"/>
      <c r="V2350" s="2466"/>
      <c r="W2350" s="1904"/>
      <c r="X2350" s="2336"/>
      <c r="Y2350" s="1904"/>
      <c r="Z2350" s="2394"/>
      <c r="AA2350" s="1904"/>
      <c r="AB2350" s="1903"/>
      <c r="AC2350" s="1904"/>
      <c r="AD2350" s="1904"/>
      <c r="AE2350" s="1904"/>
      <c r="AF2350" s="1313"/>
      <c r="AG2350" s="1313"/>
      <c r="AH2350" s="1305"/>
      <c r="AI2350" s="1313"/>
      <c r="AJ2350" s="1313"/>
      <c r="AK2350" s="1313"/>
      <c r="AL2350" s="1313"/>
      <c r="AM2350" s="1313"/>
      <c r="AN2350" s="1905"/>
      <c r="AO2350" s="1345"/>
      <c r="AP2350" s="1313"/>
      <c r="AQ2350" s="1345"/>
      <c r="AR2350" s="1313"/>
      <c r="AS2350" s="1345"/>
      <c r="AT2350" s="1313"/>
      <c r="AU2350" s="1345"/>
      <c r="AV2350" s="1313"/>
      <c r="AW2350" s="1313"/>
      <c r="AX2350" s="1313"/>
      <c r="AY2350" s="1305"/>
      <c r="AZ2350" s="1313"/>
      <c r="BA2350" s="1313"/>
      <c r="BB2350" s="1313"/>
      <c r="BC2350" s="1313"/>
      <c r="BD2350" s="1313"/>
      <c r="BE2350" s="1903"/>
      <c r="BF2350" s="1904"/>
      <c r="BG2350" s="1903"/>
      <c r="BH2350" s="1904"/>
      <c r="BI2350" s="1903"/>
      <c r="BJ2350" s="1904"/>
      <c r="BK2350" s="1313"/>
      <c r="BL2350" s="1904"/>
      <c r="BM2350" s="1904"/>
      <c r="BN2350" s="1904"/>
      <c r="BO2350" s="1313"/>
      <c r="BP2350" s="1316">
        <f t="shared" si="813"/>
        <v>0</v>
      </c>
      <c r="BQ2350" s="1305"/>
    </row>
    <row r="2351" spans="1:69" ht="15" x14ac:dyDescent="0.25">
      <c r="A2351" s="1305"/>
      <c r="B2351" s="2050"/>
      <c r="C2351" s="1928"/>
      <c r="D2351" s="1313"/>
      <c r="E2351" s="1313"/>
      <c r="F2351" s="1931"/>
      <c r="G2351" s="1313"/>
      <c r="H2351" s="1345"/>
      <c r="I2351" s="1313"/>
      <c r="J2351" s="1345"/>
      <c r="K2351" s="1313"/>
      <c r="L2351" s="2773"/>
      <c r="M2351" s="1313"/>
      <c r="N2351" s="1345"/>
      <c r="O2351" s="1313"/>
      <c r="P2351" s="1313"/>
      <c r="Q2351" s="1307"/>
      <c r="R2351" s="1313"/>
      <c r="S2351" s="1313"/>
      <c r="T2351" s="1313"/>
      <c r="U2351" s="1313"/>
      <c r="V2351" s="2466"/>
      <c r="W2351" s="1904"/>
      <c r="X2351" s="2336"/>
      <c r="Y2351" s="1904"/>
      <c r="Z2351" s="2394"/>
      <c r="AA2351" s="1904"/>
      <c r="AB2351" s="1903"/>
      <c r="AC2351" s="1904"/>
      <c r="AD2351" s="1904"/>
      <c r="AE2351" s="1904"/>
      <c r="AF2351" s="1313"/>
      <c r="AG2351" s="1313"/>
      <c r="AH2351" s="1305"/>
      <c r="AI2351" s="1313"/>
      <c r="AJ2351" s="1313"/>
      <c r="AK2351" s="1313"/>
      <c r="AL2351" s="1313"/>
      <c r="AM2351" s="1313"/>
      <c r="AN2351" s="1905"/>
      <c r="AO2351" s="1345"/>
      <c r="AP2351" s="1313"/>
      <c r="AQ2351" s="1345"/>
      <c r="AR2351" s="1313"/>
      <c r="AS2351" s="1345"/>
      <c r="AT2351" s="1313"/>
      <c r="AU2351" s="1345"/>
      <c r="AV2351" s="1313"/>
      <c r="AW2351" s="1313"/>
      <c r="AX2351" s="1313"/>
      <c r="AY2351" s="1305"/>
      <c r="AZ2351" s="1313"/>
      <c r="BA2351" s="1313"/>
      <c r="BB2351" s="1313"/>
      <c r="BC2351" s="1313"/>
      <c r="BD2351" s="1313"/>
      <c r="BE2351" s="1903"/>
      <c r="BF2351" s="1904"/>
      <c r="BG2351" s="1903"/>
      <c r="BH2351" s="1904"/>
      <c r="BI2351" s="1903"/>
      <c r="BJ2351" s="1904"/>
      <c r="BK2351" s="1313"/>
      <c r="BL2351" s="1904"/>
      <c r="BM2351" s="1904"/>
      <c r="BN2351" s="1904"/>
      <c r="BO2351" s="1313"/>
      <c r="BP2351" s="1316">
        <f t="shared" si="813"/>
        <v>0</v>
      </c>
      <c r="BQ2351" s="1305"/>
    </row>
    <row r="2352" spans="1:69" ht="15" x14ac:dyDescent="0.25">
      <c r="A2352" s="1305"/>
      <c r="B2352" s="2050"/>
      <c r="C2352" s="1928"/>
      <c r="D2352" s="1313"/>
      <c r="E2352" s="1313"/>
      <c r="F2352" s="1931"/>
      <c r="G2352" s="1313"/>
      <c r="H2352" s="1345"/>
      <c r="I2352" s="1313"/>
      <c r="J2352" s="1345"/>
      <c r="K2352" s="1313"/>
      <c r="L2352" s="2773"/>
      <c r="M2352" s="1313"/>
      <c r="N2352" s="1345"/>
      <c r="O2352" s="1313"/>
      <c r="P2352" s="1313"/>
      <c r="Q2352" s="1307"/>
      <c r="R2352" s="1313"/>
      <c r="S2352" s="1313"/>
      <c r="T2352" s="1313"/>
      <c r="U2352" s="1313"/>
      <c r="V2352" s="2466"/>
      <c r="W2352" s="1904"/>
      <c r="X2352" s="2336"/>
      <c r="Y2352" s="1904"/>
      <c r="Z2352" s="2394"/>
      <c r="AA2352" s="1904"/>
      <c r="AB2352" s="1903"/>
      <c r="AC2352" s="1904"/>
      <c r="AD2352" s="1904"/>
      <c r="AE2352" s="1904"/>
      <c r="AF2352" s="1313"/>
      <c r="AG2352" s="1313"/>
      <c r="AH2352" s="1305"/>
      <c r="AI2352" s="1313"/>
      <c r="AJ2352" s="1313"/>
      <c r="AK2352" s="1313"/>
      <c r="AL2352" s="1313"/>
      <c r="AM2352" s="1313"/>
      <c r="AN2352" s="1905"/>
      <c r="AO2352" s="1345"/>
      <c r="AP2352" s="1313"/>
      <c r="AQ2352" s="1345"/>
      <c r="AR2352" s="1313"/>
      <c r="AS2352" s="1345"/>
      <c r="AT2352" s="1313"/>
      <c r="AU2352" s="1345"/>
      <c r="AV2352" s="1313"/>
      <c r="AW2352" s="1313"/>
      <c r="AX2352" s="1313"/>
      <c r="AY2352" s="1305"/>
      <c r="AZ2352" s="1313"/>
      <c r="BA2352" s="1313"/>
      <c r="BB2352" s="1313"/>
      <c r="BC2352" s="1313"/>
      <c r="BD2352" s="1313"/>
      <c r="BE2352" s="1903"/>
      <c r="BF2352" s="1904"/>
      <c r="BG2352" s="1903"/>
      <c r="BH2352" s="1904"/>
      <c r="BI2352" s="1903"/>
      <c r="BJ2352" s="1904"/>
      <c r="BK2352" s="1313"/>
      <c r="BL2352" s="1904"/>
      <c r="BM2352" s="1904"/>
      <c r="BN2352" s="1904"/>
      <c r="BO2352" s="1313"/>
      <c r="BP2352" s="1316">
        <f t="shared" si="813"/>
        <v>0</v>
      </c>
      <c r="BQ2352" s="1305"/>
    </row>
    <row r="2353" spans="1:69" ht="15" x14ac:dyDescent="0.25">
      <c r="A2353" s="1305"/>
      <c r="B2353" s="2050"/>
      <c r="C2353" s="1928"/>
      <c r="D2353" s="1313"/>
      <c r="E2353" s="1313"/>
      <c r="F2353" s="1931"/>
      <c r="G2353" s="1313"/>
      <c r="H2353" s="1345"/>
      <c r="I2353" s="1313"/>
      <c r="J2353" s="1345"/>
      <c r="K2353" s="1313"/>
      <c r="L2353" s="2773"/>
      <c r="M2353" s="1313"/>
      <c r="N2353" s="1345"/>
      <c r="O2353" s="1313"/>
      <c r="P2353" s="1313"/>
      <c r="Q2353" s="1307"/>
      <c r="R2353" s="1313"/>
      <c r="S2353" s="1313"/>
      <c r="T2353" s="1313"/>
      <c r="U2353" s="1313"/>
      <c r="V2353" s="2466"/>
      <c r="W2353" s="1904"/>
      <c r="X2353" s="2336"/>
      <c r="Y2353" s="1904"/>
      <c r="Z2353" s="2394"/>
      <c r="AA2353" s="1904"/>
      <c r="AB2353" s="1903"/>
      <c r="AC2353" s="1904"/>
      <c r="AD2353" s="1904"/>
      <c r="AE2353" s="1904"/>
      <c r="AF2353" s="1313"/>
      <c r="AG2353" s="1313"/>
      <c r="AH2353" s="1305"/>
      <c r="AI2353" s="1313"/>
      <c r="AJ2353" s="1313"/>
      <c r="AK2353" s="1313"/>
      <c r="AL2353" s="1313"/>
      <c r="AM2353" s="1313"/>
      <c r="AN2353" s="1905"/>
      <c r="AO2353" s="1345"/>
      <c r="AP2353" s="1313"/>
      <c r="AQ2353" s="1345"/>
      <c r="AR2353" s="1313"/>
      <c r="AS2353" s="1345"/>
      <c r="AT2353" s="1313"/>
      <c r="AU2353" s="1345"/>
      <c r="AV2353" s="1313"/>
      <c r="AW2353" s="1313"/>
      <c r="AX2353" s="1313"/>
      <c r="AY2353" s="1305"/>
      <c r="AZ2353" s="1313"/>
      <c r="BA2353" s="1313"/>
      <c r="BB2353" s="1313"/>
      <c r="BC2353" s="1313"/>
      <c r="BD2353" s="1313"/>
      <c r="BE2353" s="1903"/>
      <c r="BF2353" s="1904"/>
      <c r="BG2353" s="1903"/>
      <c r="BH2353" s="1904"/>
      <c r="BI2353" s="1903"/>
      <c r="BJ2353" s="1904"/>
      <c r="BK2353" s="1313"/>
      <c r="BL2353" s="1904"/>
      <c r="BM2353" s="1904"/>
      <c r="BN2353" s="1904"/>
      <c r="BO2353" s="1313"/>
      <c r="BP2353" s="1316">
        <f t="shared" si="813"/>
        <v>0</v>
      </c>
      <c r="BQ2353" s="1305"/>
    </row>
    <row r="2354" spans="1:69" ht="15" x14ac:dyDescent="0.25">
      <c r="A2354" s="1305"/>
      <c r="B2354" s="2050"/>
      <c r="C2354" s="1928"/>
      <c r="D2354" s="1313"/>
      <c r="E2354" s="1313"/>
      <c r="F2354" s="1931"/>
      <c r="G2354" s="1313"/>
      <c r="H2354" s="1345"/>
      <c r="I2354" s="1313"/>
      <c r="J2354" s="1345"/>
      <c r="K2354" s="1313"/>
      <c r="L2354" s="2773"/>
      <c r="M2354" s="1313"/>
      <c r="N2354" s="1345"/>
      <c r="O2354" s="1313"/>
      <c r="P2354" s="1313"/>
      <c r="Q2354" s="1307"/>
      <c r="R2354" s="1313"/>
      <c r="S2354" s="1313"/>
      <c r="T2354" s="1313"/>
      <c r="U2354" s="1313"/>
      <c r="V2354" s="2466"/>
      <c r="W2354" s="1904"/>
      <c r="X2354" s="2336"/>
      <c r="Y2354" s="1904"/>
      <c r="Z2354" s="2394"/>
      <c r="AA2354" s="1904"/>
      <c r="AB2354" s="1903"/>
      <c r="AC2354" s="1904"/>
      <c r="AD2354" s="1904"/>
      <c r="AE2354" s="1904"/>
      <c r="AF2354" s="1313"/>
      <c r="AG2354" s="1313"/>
      <c r="AH2354" s="1305"/>
      <c r="AI2354" s="1313"/>
      <c r="AJ2354" s="1313"/>
      <c r="AK2354" s="1313"/>
      <c r="AL2354" s="1313"/>
      <c r="AM2354" s="1313"/>
      <c r="AN2354" s="1905"/>
      <c r="AO2354" s="1345"/>
      <c r="AP2354" s="1313"/>
      <c r="AQ2354" s="1345"/>
      <c r="AR2354" s="1313"/>
      <c r="AS2354" s="1345"/>
      <c r="AT2354" s="1313"/>
      <c r="AU2354" s="1345"/>
      <c r="AV2354" s="1313"/>
      <c r="AW2354" s="1313"/>
      <c r="AX2354" s="1313"/>
      <c r="AY2354" s="1305"/>
      <c r="AZ2354" s="1313"/>
      <c r="BA2354" s="1313"/>
      <c r="BB2354" s="1313"/>
      <c r="BC2354" s="1313"/>
      <c r="BD2354" s="1313"/>
      <c r="BE2354" s="1903"/>
      <c r="BF2354" s="1904"/>
      <c r="BG2354" s="1903"/>
      <c r="BH2354" s="1904"/>
      <c r="BI2354" s="1903"/>
      <c r="BJ2354" s="1904"/>
      <c r="BK2354" s="1313"/>
      <c r="BL2354" s="1904"/>
      <c r="BM2354" s="1904"/>
      <c r="BN2354" s="1904"/>
      <c r="BO2354" s="1313"/>
      <c r="BP2354" s="1316">
        <f t="shared" si="813"/>
        <v>0</v>
      </c>
      <c r="BQ2354" s="1305"/>
    </row>
    <row r="2355" spans="1:69" ht="15" x14ac:dyDescent="0.25">
      <c r="A2355" s="1305"/>
      <c r="B2355" s="2050"/>
      <c r="C2355" s="1928"/>
      <c r="D2355" s="1313"/>
      <c r="E2355" s="1313"/>
      <c r="F2355" s="1931"/>
      <c r="G2355" s="1313"/>
      <c r="H2355" s="1345"/>
      <c r="I2355" s="1313"/>
      <c r="J2355" s="1345"/>
      <c r="K2355" s="1313"/>
      <c r="L2355" s="2773"/>
      <c r="M2355" s="1313"/>
      <c r="N2355" s="1345"/>
      <c r="O2355" s="1313"/>
      <c r="P2355" s="1313"/>
      <c r="Q2355" s="1307"/>
      <c r="R2355" s="1313"/>
      <c r="S2355" s="1313"/>
      <c r="T2355" s="1313"/>
      <c r="U2355" s="1313"/>
      <c r="V2355" s="2466"/>
      <c r="W2355" s="1904"/>
      <c r="X2355" s="2336"/>
      <c r="Y2355" s="1904"/>
      <c r="Z2355" s="2394"/>
      <c r="AA2355" s="1904"/>
      <c r="AB2355" s="1903"/>
      <c r="AC2355" s="1904"/>
      <c r="AD2355" s="1904"/>
      <c r="AE2355" s="1904"/>
      <c r="AF2355" s="1313"/>
      <c r="AG2355" s="1313"/>
      <c r="AH2355" s="1305"/>
      <c r="AI2355" s="1313"/>
      <c r="AJ2355" s="1313"/>
      <c r="AK2355" s="1313"/>
      <c r="AL2355" s="1313"/>
      <c r="AM2355" s="1313"/>
      <c r="AN2355" s="1905"/>
      <c r="AO2355" s="1345"/>
      <c r="AP2355" s="1313"/>
      <c r="AQ2355" s="1345"/>
      <c r="AR2355" s="1313"/>
      <c r="AS2355" s="1345"/>
      <c r="AT2355" s="1313"/>
      <c r="AU2355" s="1345"/>
      <c r="AV2355" s="1313"/>
      <c r="AW2355" s="1313"/>
      <c r="AX2355" s="1313"/>
      <c r="AY2355" s="1305"/>
      <c r="AZ2355" s="1313"/>
      <c r="BA2355" s="1313"/>
      <c r="BB2355" s="1313"/>
      <c r="BC2355" s="1313"/>
      <c r="BD2355" s="1313"/>
      <c r="BE2355" s="1903"/>
      <c r="BF2355" s="1904"/>
      <c r="BG2355" s="1903"/>
      <c r="BH2355" s="1904"/>
      <c r="BI2355" s="1903"/>
      <c r="BJ2355" s="1904"/>
      <c r="BK2355" s="1313"/>
      <c r="BL2355" s="1904"/>
      <c r="BM2355" s="1904"/>
      <c r="BN2355" s="1904"/>
      <c r="BO2355" s="1313"/>
      <c r="BP2355" s="1316">
        <f t="shared" si="813"/>
        <v>0</v>
      </c>
      <c r="BQ2355" s="1305"/>
    </row>
    <row r="2356" spans="1:69" ht="15" x14ac:dyDescent="0.25">
      <c r="A2356" s="1305"/>
      <c r="B2356" s="2050"/>
      <c r="C2356" s="1928"/>
      <c r="D2356" s="1313"/>
      <c r="E2356" s="1313"/>
      <c r="F2356" s="1931"/>
      <c r="G2356" s="1313"/>
      <c r="H2356" s="1345"/>
      <c r="I2356" s="1313"/>
      <c r="J2356" s="1345"/>
      <c r="K2356" s="1313"/>
      <c r="L2356" s="2773"/>
      <c r="M2356" s="1313"/>
      <c r="N2356" s="1345"/>
      <c r="O2356" s="1313"/>
      <c r="P2356" s="1313"/>
      <c r="Q2356" s="1307"/>
      <c r="R2356" s="1313"/>
      <c r="S2356" s="1313"/>
      <c r="T2356" s="1313"/>
      <c r="U2356" s="1313"/>
      <c r="V2356" s="2466"/>
      <c r="W2356" s="1904"/>
      <c r="X2356" s="2336"/>
      <c r="Y2356" s="1904"/>
      <c r="Z2356" s="2394"/>
      <c r="AA2356" s="1904"/>
      <c r="AB2356" s="1903"/>
      <c r="AC2356" s="1904"/>
      <c r="AD2356" s="1904"/>
      <c r="AE2356" s="1904"/>
      <c r="AF2356" s="1313"/>
      <c r="AG2356" s="1313"/>
      <c r="AH2356" s="1305"/>
      <c r="AI2356" s="1313"/>
      <c r="AJ2356" s="1313"/>
      <c r="AK2356" s="1313"/>
      <c r="AL2356" s="1313"/>
      <c r="AM2356" s="1313"/>
      <c r="AN2356" s="1905"/>
      <c r="AO2356" s="1345"/>
      <c r="AP2356" s="1313"/>
      <c r="AQ2356" s="1345"/>
      <c r="AR2356" s="1313"/>
      <c r="AS2356" s="1345"/>
      <c r="AT2356" s="1313"/>
      <c r="AU2356" s="1345"/>
      <c r="AV2356" s="1313"/>
      <c r="AW2356" s="1313"/>
      <c r="AX2356" s="1313"/>
      <c r="AY2356" s="1305"/>
      <c r="AZ2356" s="1313"/>
      <c r="BA2356" s="1313"/>
      <c r="BB2356" s="1313"/>
      <c r="BC2356" s="1313"/>
      <c r="BD2356" s="1313"/>
      <c r="BE2356" s="1903"/>
      <c r="BF2356" s="1904"/>
      <c r="BG2356" s="1903"/>
      <c r="BH2356" s="1904"/>
      <c r="BI2356" s="1903"/>
      <c r="BJ2356" s="1904"/>
      <c r="BK2356" s="1313"/>
      <c r="BL2356" s="1904"/>
      <c r="BM2356" s="1904"/>
      <c r="BN2356" s="1904"/>
      <c r="BO2356" s="1313"/>
      <c r="BP2356" s="1316">
        <f t="shared" si="813"/>
        <v>0</v>
      </c>
      <c r="BQ2356" s="1305"/>
    </row>
    <row r="2357" spans="1:69" ht="15" x14ac:dyDescent="0.25">
      <c r="A2357" s="1305"/>
      <c r="B2357" s="2050"/>
      <c r="C2357" s="1928"/>
      <c r="D2357" s="1313"/>
      <c r="E2357" s="1313"/>
      <c r="F2357" s="1931"/>
      <c r="G2357" s="1313"/>
      <c r="H2357" s="1345"/>
      <c r="I2357" s="1313"/>
      <c r="J2357" s="1345"/>
      <c r="K2357" s="1313"/>
      <c r="L2357" s="2773"/>
      <c r="M2357" s="1313"/>
      <c r="N2357" s="1345"/>
      <c r="O2357" s="1313"/>
      <c r="P2357" s="1313"/>
      <c r="Q2357" s="1307"/>
      <c r="R2357" s="1313"/>
      <c r="S2357" s="1313"/>
      <c r="T2357" s="1313"/>
      <c r="U2357" s="1313"/>
      <c r="V2357" s="2466"/>
      <c r="W2357" s="1904"/>
      <c r="X2357" s="2336"/>
      <c r="Y2357" s="1904"/>
      <c r="Z2357" s="2394"/>
      <c r="AA2357" s="1904"/>
      <c r="AB2357" s="1903"/>
      <c r="AC2357" s="1904"/>
      <c r="AD2357" s="1904"/>
      <c r="AE2357" s="1904"/>
      <c r="AF2357" s="1313"/>
      <c r="AG2357" s="1313"/>
      <c r="AH2357" s="1305"/>
      <c r="AI2357" s="1313"/>
      <c r="AJ2357" s="1313"/>
      <c r="AK2357" s="1313"/>
      <c r="AL2357" s="1313"/>
      <c r="AM2357" s="1313"/>
      <c r="AN2357" s="1905"/>
      <c r="AO2357" s="1345"/>
      <c r="AP2357" s="1313"/>
      <c r="AQ2357" s="1345"/>
      <c r="AR2357" s="1313"/>
      <c r="AS2357" s="1345"/>
      <c r="AT2357" s="1313"/>
      <c r="AU2357" s="1345"/>
      <c r="AV2357" s="1313"/>
      <c r="AW2357" s="1313"/>
      <c r="AX2357" s="1313"/>
      <c r="AY2357" s="1305"/>
      <c r="AZ2357" s="1313"/>
      <c r="BA2357" s="1313"/>
      <c r="BB2357" s="1313"/>
      <c r="BC2357" s="1313"/>
      <c r="BD2357" s="1313"/>
      <c r="BE2357" s="1903"/>
      <c r="BF2357" s="1904"/>
      <c r="BG2357" s="1903"/>
      <c r="BH2357" s="1904"/>
      <c r="BI2357" s="1903"/>
      <c r="BJ2357" s="1904"/>
      <c r="BK2357" s="1313"/>
      <c r="BL2357" s="1904"/>
      <c r="BM2357" s="1904"/>
      <c r="BN2357" s="1904"/>
      <c r="BO2357" s="1313"/>
      <c r="BP2357" s="1316">
        <f t="shared" si="813"/>
        <v>0</v>
      </c>
      <c r="BQ2357" s="1305"/>
    </row>
    <row r="2358" spans="1:69" ht="15" x14ac:dyDescent="0.25">
      <c r="A2358" s="1305"/>
      <c r="B2358" s="2050"/>
      <c r="C2358" s="1928"/>
      <c r="D2358" s="1313"/>
      <c r="E2358" s="1313"/>
      <c r="F2358" s="1931"/>
      <c r="G2358" s="1313"/>
      <c r="H2358" s="1345"/>
      <c r="I2358" s="1313"/>
      <c r="J2358" s="1345"/>
      <c r="K2358" s="1313"/>
      <c r="L2358" s="2773"/>
      <c r="M2358" s="1313"/>
      <c r="N2358" s="1345"/>
      <c r="O2358" s="1313"/>
      <c r="P2358" s="1313"/>
      <c r="Q2358" s="1307"/>
      <c r="R2358" s="1313"/>
      <c r="S2358" s="1313"/>
      <c r="T2358" s="1313"/>
      <c r="U2358" s="1313"/>
      <c r="V2358" s="2466"/>
      <c r="W2358" s="1904"/>
      <c r="X2358" s="2336"/>
      <c r="Y2358" s="1904"/>
      <c r="Z2358" s="2394"/>
      <c r="AA2358" s="1904"/>
      <c r="AB2358" s="1903"/>
      <c r="AC2358" s="1904"/>
      <c r="AD2358" s="1904"/>
      <c r="AE2358" s="1904"/>
      <c r="AF2358" s="1313"/>
      <c r="AG2358" s="1313"/>
      <c r="AH2358" s="1305"/>
      <c r="AI2358" s="1313"/>
      <c r="AJ2358" s="1313"/>
      <c r="AK2358" s="1313"/>
      <c r="AL2358" s="1313"/>
      <c r="AM2358" s="1313"/>
      <c r="AN2358" s="1905"/>
      <c r="AO2358" s="1345"/>
      <c r="AP2358" s="1313"/>
      <c r="AQ2358" s="1345"/>
      <c r="AR2358" s="1313"/>
      <c r="AS2358" s="1345"/>
      <c r="AT2358" s="1313"/>
      <c r="AU2358" s="1345"/>
      <c r="AV2358" s="1313"/>
      <c r="AW2358" s="1313"/>
      <c r="AX2358" s="1313"/>
      <c r="AY2358" s="1305"/>
      <c r="AZ2358" s="1313"/>
      <c r="BA2358" s="1313"/>
      <c r="BB2358" s="1313"/>
      <c r="BC2358" s="1313"/>
      <c r="BD2358" s="1313"/>
      <c r="BE2358" s="1903"/>
      <c r="BF2358" s="1904"/>
      <c r="BG2358" s="1903"/>
      <c r="BH2358" s="1904"/>
      <c r="BI2358" s="1903"/>
      <c r="BJ2358" s="1904"/>
      <c r="BK2358" s="1313"/>
      <c r="BL2358" s="1904"/>
      <c r="BM2358" s="1904"/>
      <c r="BN2358" s="1904"/>
      <c r="BO2358" s="1313"/>
      <c r="BP2358" s="1316">
        <f t="shared" si="813"/>
        <v>0</v>
      </c>
      <c r="BQ2358" s="1305"/>
    </row>
    <row r="2359" spans="1:69" ht="15" x14ac:dyDescent="0.25">
      <c r="A2359" s="1305"/>
      <c r="B2359" s="2050"/>
      <c r="C2359" s="1928"/>
      <c r="D2359" s="1313"/>
      <c r="E2359" s="1313"/>
      <c r="F2359" s="1931"/>
      <c r="G2359" s="1313"/>
      <c r="H2359" s="1345"/>
      <c r="I2359" s="1313"/>
      <c r="J2359" s="1345"/>
      <c r="K2359" s="1313"/>
      <c r="L2359" s="2773"/>
      <c r="M2359" s="1313"/>
      <c r="N2359" s="1345"/>
      <c r="O2359" s="1313"/>
      <c r="P2359" s="1313"/>
      <c r="Q2359" s="1307"/>
      <c r="R2359" s="1313"/>
      <c r="S2359" s="1313"/>
      <c r="T2359" s="1313"/>
      <c r="U2359" s="1313"/>
      <c r="V2359" s="2466"/>
      <c r="W2359" s="1904"/>
      <c r="X2359" s="2336"/>
      <c r="Y2359" s="1904"/>
      <c r="Z2359" s="2394"/>
      <c r="AA2359" s="1904"/>
      <c r="AB2359" s="1903"/>
      <c r="AC2359" s="1904"/>
      <c r="AD2359" s="1904"/>
      <c r="AE2359" s="1904"/>
      <c r="AF2359" s="1313"/>
      <c r="AG2359" s="1313"/>
      <c r="AH2359" s="1305"/>
      <c r="AI2359" s="1313"/>
      <c r="AJ2359" s="1313"/>
      <c r="AK2359" s="1313"/>
      <c r="AL2359" s="1313"/>
      <c r="AM2359" s="1313"/>
      <c r="AN2359" s="1905"/>
      <c r="AO2359" s="1345"/>
      <c r="AP2359" s="1313"/>
      <c r="AQ2359" s="1345"/>
      <c r="AR2359" s="1313"/>
      <c r="AS2359" s="1345"/>
      <c r="AT2359" s="1313"/>
      <c r="AU2359" s="1345"/>
      <c r="AV2359" s="1313"/>
      <c r="AW2359" s="1313"/>
      <c r="AX2359" s="1313"/>
      <c r="AY2359" s="1305"/>
      <c r="AZ2359" s="1313"/>
      <c r="BA2359" s="1313"/>
      <c r="BB2359" s="1313"/>
      <c r="BC2359" s="1313"/>
      <c r="BD2359" s="1313"/>
      <c r="BE2359" s="1903"/>
      <c r="BF2359" s="1904"/>
      <c r="BG2359" s="1903"/>
      <c r="BH2359" s="1904"/>
      <c r="BI2359" s="1903"/>
      <c r="BJ2359" s="1904"/>
      <c r="BK2359" s="1313"/>
      <c r="BL2359" s="1904"/>
      <c r="BM2359" s="1904"/>
      <c r="BN2359" s="1904"/>
      <c r="BO2359" s="1313"/>
      <c r="BP2359" s="1316">
        <f t="shared" si="813"/>
        <v>0</v>
      </c>
      <c r="BQ2359" s="1305"/>
    </row>
    <row r="2360" spans="1:69" ht="15" x14ac:dyDescent="0.25">
      <c r="A2360" s="1305"/>
      <c r="B2360" s="2050"/>
      <c r="C2360" s="1928"/>
      <c r="D2360" s="1313"/>
      <c r="E2360" s="1313"/>
      <c r="F2360" s="1931"/>
      <c r="G2360" s="1313"/>
      <c r="H2360" s="1345"/>
      <c r="I2360" s="1313"/>
      <c r="J2360" s="1345"/>
      <c r="K2360" s="1313"/>
      <c r="L2360" s="2773"/>
      <c r="M2360" s="1313"/>
      <c r="N2360" s="1345"/>
      <c r="O2360" s="1313"/>
      <c r="P2360" s="1313"/>
      <c r="Q2360" s="1307"/>
      <c r="R2360" s="1313"/>
      <c r="S2360" s="1313"/>
      <c r="T2360" s="1313"/>
      <c r="U2360" s="1313"/>
      <c r="V2360" s="2466"/>
      <c r="W2360" s="1904"/>
      <c r="X2360" s="2336"/>
      <c r="Y2360" s="1904"/>
      <c r="Z2360" s="2394"/>
      <c r="AA2360" s="1904"/>
      <c r="AB2360" s="1903"/>
      <c r="AC2360" s="1904"/>
      <c r="AD2360" s="1904"/>
      <c r="AE2360" s="1904"/>
      <c r="AF2360" s="1313"/>
      <c r="AG2360" s="1313"/>
      <c r="AH2360" s="1305"/>
      <c r="AI2360" s="1313"/>
      <c r="AJ2360" s="1313"/>
      <c r="AK2360" s="1313"/>
      <c r="AL2360" s="1313"/>
      <c r="AM2360" s="1313"/>
      <c r="AN2360" s="1905"/>
      <c r="AO2360" s="1345"/>
      <c r="AP2360" s="1313"/>
      <c r="AQ2360" s="1345"/>
      <c r="AR2360" s="1313"/>
      <c r="AS2360" s="1345"/>
      <c r="AT2360" s="1313"/>
      <c r="AU2360" s="1345"/>
      <c r="AV2360" s="1313"/>
      <c r="AW2360" s="1313"/>
      <c r="AX2360" s="1313"/>
      <c r="AY2360" s="1305"/>
      <c r="AZ2360" s="1313"/>
      <c r="BA2360" s="1313"/>
      <c r="BB2360" s="1313"/>
      <c r="BC2360" s="1313"/>
      <c r="BD2360" s="1313"/>
      <c r="BE2360" s="1903"/>
      <c r="BF2360" s="1904"/>
      <c r="BG2360" s="1903"/>
      <c r="BH2360" s="1904"/>
      <c r="BI2360" s="1903"/>
      <c r="BJ2360" s="1904"/>
      <c r="BK2360" s="1313"/>
      <c r="BL2360" s="1904"/>
      <c r="BM2360" s="1904"/>
      <c r="BN2360" s="1904"/>
      <c r="BO2360" s="1313"/>
      <c r="BP2360" s="1316">
        <f t="shared" si="813"/>
        <v>0</v>
      </c>
      <c r="BQ2360" s="1305"/>
    </row>
    <row r="2361" spans="1:69" ht="15" x14ac:dyDescent="0.25">
      <c r="A2361" s="1305"/>
      <c r="B2361" s="2050"/>
      <c r="C2361" s="1928"/>
      <c r="D2361" s="1313"/>
      <c r="E2361" s="1313"/>
      <c r="F2361" s="1931"/>
      <c r="G2361" s="1313"/>
      <c r="H2361" s="1345"/>
      <c r="I2361" s="1313"/>
      <c r="J2361" s="1345"/>
      <c r="K2361" s="1313"/>
      <c r="L2361" s="2773"/>
      <c r="M2361" s="1313"/>
      <c r="N2361" s="1345"/>
      <c r="O2361" s="1313"/>
      <c r="P2361" s="1313"/>
      <c r="Q2361" s="1307"/>
      <c r="R2361" s="1313"/>
      <c r="S2361" s="1313"/>
      <c r="T2361" s="1313"/>
      <c r="U2361" s="1313"/>
      <c r="V2361" s="2466"/>
      <c r="W2361" s="1904"/>
      <c r="X2361" s="2336"/>
      <c r="Y2361" s="1904"/>
      <c r="Z2361" s="2394"/>
      <c r="AA2361" s="1904"/>
      <c r="AB2361" s="1903"/>
      <c r="AC2361" s="1904"/>
      <c r="AD2361" s="1904"/>
      <c r="AE2361" s="1904"/>
      <c r="AF2361" s="1313"/>
      <c r="AG2361" s="1313"/>
      <c r="AH2361" s="1305"/>
      <c r="AI2361" s="1313"/>
      <c r="AJ2361" s="1313"/>
      <c r="AK2361" s="1313"/>
      <c r="AL2361" s="1313"/>
      <c r="AM2361" s="1313"/>
      <c r="AN2361" s="1905"/>
      <c r="AO2361" s="1345"/>
      <c r="AP2361" s="1313"/>
      <c r="AQ2361" s="1345"/>
      <c r="AR2361" s="1313"/>
      <c r="AS2361" s="1345"/>
      <c r="AT2361" s="1313"/>
      <c r="AU2361" s="1345"/>
      <c r="AV2361" s="1313"/>
      <c r="AW2361" s="1313"/>
      <c r="AX2361" s="1313"/>
      <c r="AY2361" s="1305"/>
      <c r="AZ2361" s="1313"/>
      <c r="BA2361" s="1313"/>
      <c r="BB2361" s="1313"/>
      <c r="BC2361" s="1313"/>
      <c r="BD2361" s="1313"/>
      <c r="BE2361" s="1903"/>
      <c r="BF2361" s="1904"/>
      <c r="BG2361" s="1903"/>
      <c r="BH2361" s="1904"/>
      <c r="BI2361" s="1903"/>
      <c r="BJ2361" s="1904"/>
      <c r="BK2361" s="1313"/>
      <c r="BL2361" s="1904"/>
      <c r="BM2361" s="1904"/>
      <c r="BN2361" s="1904"/>
      <c r="BO2361" s="1313"/>
      <c r="BP2361" s="1316">
        <f t="shared" si="813"/>
        <v>0</v>
      </c>
      <c r="BQ2361" s="1305"/>
    </row>
    <row r="2362" spans="1:69" ht="15" x14ac:dyDescent="0.25">
      <c r="A2362" s="1305"/>
      <c r="B2362" s="2050"/>
      <c r="C2362" s="1928"/>
      <c r="D2362" s="1313"/>
      <c r="E2362" s="1313"/>
      <c r="F2362" s="1931"/>
      <c r="G2362" s="1313"/>
      <c r="H2362" s="1345"/>
      <c r="I2362" s="1313"/>
      <c r="J2362" s="1345"/>
      <c r="K2362" s="1313"/>
      <c r="L2362" s="2773"/>
      <c r="M2362" s="1313"/>
      <c r="N2362" s="1345"/>
      <c r="O2362" s="1313"/>
      <c r="P2362" s="1313"/>
      <c r="Q2362" s="1307"/>
      <c r="R2362" s="1313"/>
      <c r="S2362" s="1313"/>
      <c r="T2362" s="1313"/>
      <c r="U2362" s="1313"/>
      <c r="V2362" s="2466"/>
      <c r="W2362" s="1904"/>
      <c r="X2362" s="2336"/>
      <c r="Y2362" s="1904"/>
      <c r="Z2362" s="2394"/>
      <c r="AA2362" s="1904"/>
      <c r="AB2362" s="1903"/>
      <c r="AC2362" s="1904"/>
      <c r="AD2362" s="1904"/>
      <c r="AE2362" s="1904"/>
      <c r="AF2362" s="1313"/>
      <c r="AG2362" s="1313"/>
      <c r="AH2362" s="1305"/>
      <c r="AI2362" s="1313"/>
      <c r="AJ2362" s="1313"/>
      <c r="AK2362" s="1313"/>
      <c r="AL2362" s="1313"/>
      <c r="AM2362" s="1313"/>
      <c r="AN2362" s="1905"/>
      <c r="AO2362" s="1345"/>
      <c r="AP2362" s="1313"/>
      <c r="AQ2362" s="1345"/>
      <c r="AR2362" s="1313"/>
      <c r="AS2362" s="1345"/>
      <c r="AT2362" s="1313"/>
      <c r="AU2362" s="1345"/>
      <c r="AV2362" s="1313"/>
      <c r="AW2362" s="1313"/>
      <c r="AX2362" s="1313"/>
      <c r="AY2362" s="1305"/>
      <c r="AZ2362" s="1313"/>
      <c r="BA2362" s="1313"/>
      <c r="BB2362" s="1313"/>
      <c r="BC2362" s="1313"/>
      <c r="BD2362" s="1313"/>
      <c r="BE2362" s="1903"/>
      <c r="BF2362" s="1904"/>
      <c r="BG2362" s="1903"/>
      <c r="BH2362" s="1904"/>
      <c r="BI2362" s="1903"/>
      <c r="BJ2362" s="1904"/>
      <c r="BK2362" s="1313"/>
      <c r="BL2362" s="1904"/>
      <c r="BM2362" s="1904"/>
      <c r="BN2362" s="1904"/>
      <c r="BO2362" s="1313"/>
      <c r="BP2362" s="1316">
        <f t="shared" si="813"/>
        <v>0</v>
      </c>
      <c r="BQ2362" s="1305"/>
    </row>
    <row r="2363" spans="1:69" ht="15" x14ac:dyDescent="0.25">
      <c r="A2363" s="1305"/>
      <c r="B2363" s="2050"/>
      <c r="C2363" s="1928"/>
      <c r="D2363" s="1313"/>
      <c r="E2363" s="1313"/>
      <c r="F2363" s="1931"/>
      <c r="G2363" s="1313"/>
      <c r="H2363" s="1345"/>
      <c r="I2363" s="1313"/>
      <c r="J2363" s="1345"/>
      <c r="K2363" s="1313"/>
      <c r="L2363" s="2773"/>
      <c r="M2363" s="1313"/>
      <c r="N2363" s="1345"/>
      <c r="O2363" s="1313"/>
      <c r="P2363" s="1313"/>
      <c r="Q2363" s="1307"/>
      <c r="R2363" s="1313"/>
      <c r="S2363" s="1313"/>
      <c r="T2363" s="1313"/>
      <c r="U2363" s="1313"/>
      <c r="V2363" s="2466"/>
      <c r="W2363" s="1904"/>
      <c r="X2363" s="2336"/>
      <c r="Y2363" s="1904"/>
      <c r="Z2363" s="2394"/>
      <c r="AA2363" s="1904"/>
      <c r="AB2363" s="1903"/>
      <c r="AC2363" s="1904"/>
      <c r="AD2363" s="1904"/>
      <c r="AE2363" s="1904"/>
      <c r="AF2363" s="1313"/>
      <c r="AG2363" s="1313"/>
      <c r="AH2363" s="1305"/>
      <c r="AI2363" s="1313"/>
      <c r="AJ2363" s="1313"/>
      <c r="AK2363" s="1313"/>
      <c r="AL2363" s="1313"/>
      <c r="AM2363" s="1313"/>
      <c r="AN2363" s="1905"/>
      <c r="AO2363" s="1345"/>
      <c r="AP2363" s="1313"/>
      <c r="AQ2363" s="1345"/>
      <c r="AR2363" s="1313"/>
      <c r="AS2363" s="1345"/>
      <c r="AT2363" s="1313"/>
      <c r="AU2363" s="1345"/>
      <c r="AV2363" s="1313"/>
      <c r="AW2363" s="1313"/>
      <c r="AX2363" s="1313"/>
      <c r="AY2363" s="1305"/>
      <c r="AZ2363" s="1313"/>
      <c r="BA2363" s="1313"/>
      <c r="BB2363" s="1313"/>
      <c r="BC2363" s="1313"/>
      <c r="BD2363" s="1313"/>
      <c r="BE2363" s="1903"/>
      <c r="BF2363" s="1904"/>
      <c r="BG2363" s="1903"/>
      <c r="BH2363" s="1904"/>
      <c r="BI2363" s="1903"/>
      <c r="BJ2363" s="1904"/>
      <c r="BK2363" s="1313"/>
      <c r="BL2363" s="1904"/>
      <c r="BM2363" s="1904"/>
      <c r="BN2363" s="1904"/>
      <c r="BO2363" s="1313"/>
      <c r="BP2363" s="1316">
        <f t="shared" si="813"/>
        <v>0</v>
      </c>
      <c r="BQ2363" s="1305"/>
    </row>
    <row r="2364" spans="1:69" ht="15" x14ac:dyDescent="0.25">
      <c r="A2364" s="1305"/>
      <c r="B2364" s="2050"/>
      <c r="C2364" s="1928"/>
      <c r="D2364" s="1313"/>
      <c r="E2364" s="1313"/>
      <c r="F2364" s="1931"/>
      <c r="G2364" s="1313"/>
      <c r="H2364" s="1345"/>
      <c r="I2364" s="1313"/>
      <c r="J2364" s="1345"/>
      <c r="K2364" s="1313"/>
      <c r="L2364" s="2773"/>
      <c r="M2364" s="1313"/>
      <c r="N2364" s="1345"/>
      <c r="O2364" s="1313"/>
      <c r="P2364" s="1313"/>
      <c r="Q2364" s="1307"/>
      <c r="R2364" s="1313"/>
      <c r="S2364" s="1313"/>
      <c r="T2364" s="1313"/>
      <c r="U2364" s="1313"/>
      <c r="V2364" s="2466"/>
      <c r="W2364" s="1904"/>
      <c r="X2364" s="2336"/>
      <c r="Y2364" s="1904"/>
      <c r="Z2364" s="2394"/>
      <c r="AA2364" s="1904"/>
      <c r="AB2364" s="1903"/>
      <c r="AC2364" s="1904"/>
      <c r="AD2364" s="1904"/>
      <c r="AE2364" s="1904"/>
      <c r="AF2364" s="1313"/>
      <c r="AG2364" s="1313"/>
      <c r="AH2364" s="1305"/>
      <c r="AI2364" s="1313"/>
      <c r="AJ2364" s="1313"/>
      <c r="AK2364" s="1313"/>
      <c r="AL2364" s="1313"/>
      <c r="AM2364" s="1313"/>
      <c r="AN2364" s="1905"/>
      <c r="AO2364" s="1345"/>
      <c r="AP2364" s="1313"/>
      <c r="AQ2364" s="1345"/>
      <c r="AR2364" s="1313"/>
      <c r="AS2364" s="1345"/>
      <c r="AT2364" s="1313"/>
      <c r="AU2364" s="1345"/>
      <c r="AV2364" s="1313"/>
      <c r="AW2364" s="1313"/>
      <c r="AX2364" s="1313"/>
      <c r="AY2364" s="1305"/>
      <c r="AZ2364" s="1313"/>
      <c r="BA2364" s="1313"/>
      <c r="BB2364" s="1313"/>
      <c r="BC2364" s="1313"/>
      <c r="BD2364" s="1313"/>
      <c r="BE2364" s="1903"/>
      <c r="BF2364" s="1904"/>
      <c r="BG2364" s="1903"/>
      <c r="BH2364" s="1904"/>
      <c r="BI2364" s="1903"/>
      <c r="BJ2364" s="1904"/>
      <c r="BK2364" s="1313"/>
      <c r="BL2364" s="1904"/>
      <c r="BM2364" s="1904"/>
      <c r="BN2364" s="1904"/>
      <c r="BO2364" s="1313"/>
      <c r="BP2364" s="1316">
        <f t="shared" si="813"/>
        <v>0</v>
      </c>
      <c r="BQ2364" s="1305"/>
    </row>
    <row r="2365" spans="1:69" ht="15" x14ac:dyDescent="0.25">
      <c r="A2365" s="1305"/>
      <c r="B2365" s="2050"/>
      <c r="C2365" s="1928"/>
      <c r="D2365" s="1313"/>
      <c r="E2365" s="1313"/>
      <c r="F2365" s="1931"/>
      <c r="G2365" s="1313"/>
      <c r="H2365" s="1345"/>
      <c r="I2365" s="1313"/>
      <c r="J2365" s="1345"/>
      <c r="K2365" s="1313"/>
      <c r="L2365" s="2773"/>
      <c r="M2365" s="1313"/>
      <c r="N2365" s="1345"/>
      <c r="O2365" s="1313"/>
      <c r="P2365" s="1313"/>
      <c r="Q2365" s="1307"/>
      <c r="R2365" s="1313"/>
      <c r="S2365" s="1313"/>
      <c r="T2365" s="1313"/>
      <c r="U2365" s="1313"/>
      <c r="V2365" s="2466"/>
      <c r="W2365" s="1904"/>
      <c r="X2365" s="2336"/>
      <c r="Y2365" s="1904"/>
      <c r="Z2365" s="2394"/>
      <c r="AA2365" s="1904"/>
      <c r="AB2365" s="1903"/>
      <c r="AC2365" s="1904"/>
      <c r="AD2365" s="1904"/>
      <c r="AE2365" s="1904"/>
      <c r="AF2365" s="1313"/>
      <c r="AG2365" s="1313"/>
      <c r="AH2365" s="1305"/>
      <c r="AI2365" s="1313"/>
      <c r="AJ2365" s="1313"/>
      <c r="AK2365" s="1313"/>
      <c r="AL2365" s="1313"/>
      <c r="AM2365" s="1313"/>
      <c r="AN2365" s="1905"/>
      <c r="AO2365" s="1345"/>
      <c r="AP2365" s="1313"/>
      <c r="AQ2365" s="1345"/>
      <c r="AR2365" s="1313"/>
      <c r="AS2365" s="1345"/>
      <c r="AT2365" s="1313"/>
      <c r="AU2365" s="1345"/>
      <c r="AV2365" s="1313"/>
      <c r="AW2365" s="1313"/>
      <c r="AX2365" s="1313"/>
      <c r="AY2365" s="1305"/>
      <c r="AZ2365" s="1313"/>
      <c r="BA2365" s="1313"/>
      <c r="BB2365" s="1313"/>
      <c r="BC2365" s="1313"/>
      <c r="BD2365" s="1313"/>
      <c r="BE2365" s="1903"/>
      <c r="BF2365" s="1904"/>
      <c r="BG2365" s="1903"/>
      <c r="BH2365" s="1904"/>
      <c r="BI2365" s="1903"/>
      <c r="BJ2365" s="1904"/>
      <c r="BK2365" s="1313"/>
      <c r="BL2365" s="1904"/>
      <c r="BM2365" s="1904"/>
      <c r="BN2365" s="1904"/>
      <c r="BO2365" s="1313"/>
      <c r="BP2365" s="1316">
        <f t="shared" si="813"/>
        <v>0</v>
      </c>
      <c r="BQ2365" s="1305"/>
    </row>
    <row r="2366" spans="1:69" ht="15" x14ac:dyDescent="0.25">
      <c r="A2366" s="1305"/>
      <c r="B2366" s="2050"/>
      <c r="C2366" s="1928"/>
      <c r="D2366" s="1313"/>
      <c r="E2366" s="1313"/>
      <c r="F2366" s="1931"/>
      <c r="G2366" s="1313"/>
      <c r="H2366" s="1345"/>
      <c r="I2366" s="1313"/>
      <c r="J2366" s="1345"/>
      <c r="K2366" s="1313"/>
      <c r="L2366" s="2773"/>
      <c r="M2366" s="1313"/>
      <c r="N2366" s="1345"/>
      <c r="O2366" s="1313"/>
      <c r="P2366" s="1313"/>
      <c r="Q2366" s="1307"/>
      <c r="R2366" s="1313"/>
      <c r="S2366" s="1313"/>
      <c r="T2366" s="1313"/>
      <c r="U2366" s="1313"/>
      <c r="V2366" s="2466"/>
      <c r="W2366" s="1904"/>
      <c r="X2366" s="2336"/>
      <c r="Y2366" s="1904"/>
      <c r="Z2366" s="2394"/>
      <c r="AA2366" s="1904"/>
      <c r="AB2366" s="1903"/>
      <c r="AC2366" s="1904"/>
      <c r="AD2366" s="1904"/>
      <c r="AE2366" s="1904"/>
      <c r="AF2366" s="1313"/>
      <c r="AG2366" s="1313"/>
      <c r="AH2366" s="1305"/>
      <c r="AI2366" s="1313"/>
      <c r="AJ2366" s="1313"/>
      <c r="AK2366" s="1313"/>
      <c r="AL2366" s="1313"/>
      <c r="AM2366" s="1313"/>
      <c r="AN2366" s="1905"/>
      <c r="AO2366" s="1345"/>
      <c r="AP2366" s="1313"/>
      <c r="AQ2366" s="1345"/>
      <c r="AR2366" s="1313"/>
      <c r="AS2366" s="1345"/>
      <c r="AT2366" s="1313"/>
      <c r="AU2366" s="1345"/>
      <c r="AV2366" s="1313"/>
      <c r="AW2366" s="1313"/>
      <c r="AX2366" s="1313"/>
      <c r="AY2366" s="1305"/>
      <c r="AZ2366" s="1313"/>
      <c r="BA2366" s="1313"/>
      <c r="BB2366" s="1313"/>
      <c r="BC2366" s="1313"/>
      <c r="BD2366" s="1313"/>
      <c r="BE2366" s="1903"/>
      <c r="BF2366" s="1904"/>
      <c r="BG2366" s="1903"/>
      <c r="BH2366" s="1904"/>
      <c r="BI2366" s="1903"/>
      <c r="BJ2366" s="1904"/>
      <c r="BK2366" s="1313"/>
      <c r="BL2366" s="1904"/>
      <c r="BM2366" s="1904"/>
      <c r="BN2366" s="1904"/>
      <c r="BO2366" s="1313"/>
      <c r="BP2366" s="1316">
        <f t="shared" si="813"/>
        <v>0</v>
      </c>
      <c r="BQ2366" s="1305"/>
    </row>
    <row r="2367" spans="1:69" ht="15" x14ac:dyDescent="0.25">
      <c r="A2367" s="1305"/>
      <c r="B2367" s="2050"/>
      <c r="C2367" s="1928"/>
      <c r="D2367" s="1313"/>
      <c r="E2367" s="1313"/>
      <c r="F2367" s="1931"/>
      <c r="G2367" s="1313"/>
      <c r="H2367" s="1345"/>
      <c r="I2367" s="1313"/>
      <c r="J2367" s="1345"/>
      <c r="K2367" s="1313"/>
      <c r="L2367" s="2773"/>
      <c r="M2367" s="1313"/>
      <c r="N2367" s="1345"/>
      <c r="O2367" s="1313"/>
      <c r="P2367" s="1313"/>
      <c r="Q2367" s="1307"/>
      <c r="R2367" s="1313"/>
      <c r="S2367" s="1313"/>
      <c r="T2367" s="1313"/>
      <c r="U2367" s="1313"/>
      <c r="V2367" s="2466"/>
      <c r="W2367" s="1904"/>
      <c r="X2367" s="2336"/>
      <c r="Y2367" s="1904"/>
      <c r="Z2367" s="2394"/>
      <c r="AA2367" s="1904"/>
      <c r="AB2367" s="1903"/>
      <c r="AC2367" s="1904"/>
      <c r="AD2367" s="1904"/>
      <c r="AE2367" s="1904"/>
      <c r="AF2367" s="1313"/>
      <c r="AG2367" s="1313"/>
      <c r="AH2367" s="1305"/>
      <c r="AI2367" s="1313"/>
      <c r="AJ2367" s="1313"/>
      <c r="AK2367" s="1313"/>
      <c r="AL2367" s="1313"/>
      <c r="AM2367" s="1313"/>
      <c r="AN2367" s="1905"/>
      <c r="AO2367" s="1345"/>
      <c r="AP2367" s="1313"/>
      <c r="AQ2367" s="1345"/>
      <c r="AR2367" s="1313"/>
      <c r="AS2367" s="1345"/>
      <c r="AT2367" s="1313"/>
      <c r="AU2367" s="1345"/>
      <c r="AV2367" s="1313"/>
      <c r="AW2367" s="1313"/>
      <c r="AX2367" s="1313"/>
      <c r="AY2367" s="1305"/>
      <c r="AZ2367" s="1313"/>
      <c r="BA2367" s="1313"/>
      <c r="BB2367" s="1313"/>
      <c r="BC2367" s="1313"/>
      <c r="BD2367" s="1313"/>
      <c r="BE2367" s="1903"/>
      <c r="BF2367" s="1904"/>
      <c r="BG2367" s="1903"/>
      <c r="BH2367" s="1904"/>
      <c r="BI2367" s="1903"/>
      <c r="BJ2367" s="1904"/>
      <c r="BK2367" s="1313"/>
      <c r="BL2367" s="1904"/>
      <c r="BM2367" s="1904"/>
      <c r="BN2367" s="1904"/>
      <c r="BO2367" s="1313"/>
      <c r="BP2367" s="1316">
        <f t="shared" si="813"/>
        <v>0</v>
      </c>
      <c r="BQ2367" s="1305"/>
    </row>
    <row r="2368" spans="1:69" ht="15" x14ac:dyDescent="0.25">
      <c r="A2368" s="1305"/>
      <c r="B2368" s="2050"/>
      <c r="C2368" s="1928"/>
      <c r="D2368" s="1313"/>
      <c r="E2368" s="1313"/>
      <c r="F2368" s="1931"/>
      <c r="G2368" s="1313"/>
      <c r="H2368" s="1345"/>
      <c r="I2368" s="1313"/>
      <c r="J2368" s="1345"/>
      <c r="K2368" s="1313"/>
      <c r="L2368" s="2773"/>
      <c r="M2368" s="1313"/>
      <c r="N2368" s="1345"/>
      <c r="O2368" s="1313"/>
      <c r="P2368" s="1313"/>
      <c r="Q2368" s="1307"/>
      <c r="R2368" s="1313"/>
      <c r="S2368" s="1313"/>
      <c r="T2368" s="1313"/>
      <c r="U2368" s="1313"/>
      <c r="V2368" s="2466"/>
      <c r="W2368" s="1904"/>
      <c r="X2368" s="2336"/>
      <c r="Y2368" s="1904"/>
      <c r="Z2368" s="2394"/>
      <c r="AA2368" s="1904"/>
      <c r="AB2368" s="1903"/>
      <c r="AC2368" s="1904"/>
      <c r="AD2368" s="1904"/>
      <c r="AE2368" s="1904"/>
      <c r="AF2368" s="1313"/>
      <c r="AG2368" s="1313"/>
      <c r="AH2368" s="1305"/>
      <c r="AI2368" s="1313"/>
      <c r="AJ2368" s="1313"/>
      <c r="AK2368" s="1313"/>
      <c r="AL2368" s="1313"/>
      <c r="AM2368" s="1313"/>
      <c r="AN2368" s="1905"/>
      <c r="AO2368" s="1345"/>
      <c r="AP2368" s="1313"/>
      <c r="AQ2368" s="1345"/>
      <c r="AR2368" s="1313"/>
      <c r="AS2368" s="1345"/>
      <c r="AT2368" s="1313"/>
      <c r="AU2368" s="1345"/>
      <c r="AV2368" s="1313"/>
      <c r="AW2368" s="1313"/>
      <c r="AX2368" s="1313"/>
      <c r="AY2368" s="1305"/>
      <c r="AZ2368" s="1313"/>
      <c r="BA2368" s="1313"/>
      <c r="BB2368" s="1313"/>
      <c r="BC2368" s="1313"/>
      <c r="BD2368" s="1313"/>
      <c r="BE2368" s="1903"/>
      <c r="BF2368" s="1904"/>
      <c r="BG2368" s="1903"/>
      <c r="BH2368" s="1904"/>
      <c r="BI2368" s="1903"/>
      <c r="BJ2368" s="1904"/>
      <c r="BK2368" s="1313"/>
      <c r="BL2368" s="1904"/>
      <c r="BM2368" s="1904"/>
      <c r="BN2368" s="1904"/>
      <c r="BO2368" s="1313"/>
      <c r="BP2368" s="1316">
        <f t="shared" si="813"/>
        <v>0</v>
      </c>
      <c r="BQ2368" s="1305"/>
    </row>
    <row r="2369" spans="1:69" ht="15" x14ac:dyDescent="0.25">
      <c r="A2369" s="1305"/>
      <c r="B2369" s="2050"/>
      <c r="C2369" s="1928"/>
      <c r="D2369" s="1313"/>
      <c r="E2369" s="1313"/>
      <c r="F2369" s="1931"/>
      <c r="G2369" s="1313"/>
      <c r="H2369" s="1345"/>
      <c r="I2369" s="1313"/>
      <c r="J2369" s="1345"/>
      <c r="K2369" s="1313"/>
      <c r="L2369" s="2773"/>
      <c r="M2369" s="1313"/>
      <c r="N2369" s="1345"/>
      <c r="O2369" s="1313"/>
      <c r="P2369" s="1313"/>
      <c r="Q2369" s="1307"/>
      <c r="R2369" s="1313"/>
      <c r="S2369" s="1313"/>
      <c r="T2369" s="1313"/>
      <c r="U2369" s="1313"/>
      <c r="V2369" s="2466"/>
      <c r="W2369" s="1904"/>
      <c r="X2369" s="2336"/>
      <c r="Y2369" s="1904"/>
      <c r="Z2369" s="2394"/>
      <c r="AA2369" s="1904"/>
      <c r="AB2369" s="1903"/>
      <c r="AC2369" s="1904"/>
      <c r="AD2369" s="1904"/>
      <c r="AE2369" s="1904"/>
      <c r="AF2369" s="1313"/>
      <c r="AG2369" s="1313"/>
      <c r="AH2369" s="1305"/>
      <c r="AI2369" s="1313"/>
      <c r="AJ2369" s="1313"/>
      <c r="AK2369" s="1313"/>
      <c r="AL2369" s="1313"/>
      <c r="AM2369" s="1313"/>
      <c r="AN2369" s="1905"/>
      <c r="AO2369" s="1345"/>
      <c r="AP2369" s="1313"/>
      <c r="AQ2369" s="1345"/>
      <c r="AR2369" s="1313"/>
      <c r="AS2369" s="1345"/>
      <c r="AT2369" s="1313"/>
      <c r="AU2369" s="1345"/>
      <c r="AV2369" s="1313"/>
      <c r="AW2369" s="1313"/>
      <c r="AX2369" s="1313"/>
      <c r="AY2369" s="1305"/>
      <c r="AZ2369" s="1313"/>
      <c r="BA2369" s="1313"/>
      <c r="BB2369" s="1313"/>
      <c r="BC2369" s="1313"/>
      <c r="BD2369" s="1313"/>
      <c r="BE2369" s="1903"/>
      <c r="BF2369" s="1904"/>
      <c r="BG2369" s="1903"/>
      <c r="BH2369" s="1904"/>
      <c r="BI2369" s="1903"/>
      <c r="BJ2369" s="1904"/>
      <c r="BK2369" s="1313"/>
      <c r="BL2369" s="1904"/>
      <c r="BM2369" s="1904"/>
      <c r="BN2369" s="1904"/>
      <c r="BO2369" s="1313"/>
      <c r="BP2369" s="1316">
        <f t="shared" si="813"/>
        <v>0</v>
      </c>
      <c r="BQ2369" s="1305"/>
    </row>
    <row r="2370" spans="1:69" ht="15" x14ac:dyDescent="0.25">
      <c r="A2370" s="1305"/>
      <c r="B2370" s="2050"/>
      <c r="C2370" s="1928"/>
      <c r="D2370" s="1313"/>
      <c r="E2370" s="1313"/>
      <c r="F2370" s="1931"/>
      <c r="G2370" s="1313"/>
      <c r="H2370" s="1345"/>
      <c r="I2370" s="1313"/>
      <c r="J2370" s="1345"/>
      <c r="K2370" s="1313"/>
      <c r="L2370" s="2773"/>
      <c r="M2370" s="1313"/>
      <c r="N2370" s="1345"/>
      <c r="O2370" s="1313"/>
      <c r="P2370" s="1313"/>
      <c r="Q2370" s="1307"/>
      <c r="R2370" s="1313"/>
      <c r="S2370" s="1313"/>
      <c r="T2370" s="1313"/>
      <c r="U2370" s="1313"/>
      <c r="V2370" s="2466"/>
      <c r="W2370" s="1904"/>
      <c r="X2370" s="2336"/>
      <c r="Y2370" s="1904"/>
      <c r="Z2370" s="2394"/>
      <c r="AA2370" s="1904"/>
      <c r="AB2370" s="1903"/>
      <c r="AC2370" s="1904"/>
      <c r="AD2370" s="1904"/>
      <c r="AE2370" s="1904"/>
      <c r="AF2370" s="1313"/>
      <c r="AG2370" s="1313"/>
      <c r="AH2370" s="1305"/>
      <c r="AI2370" s="1313"/>
      <c r="AJ2370" s="1313"/>
      <c r="AK2370" s="1313"/>
      <c r="AL2370" s="1313"/>
      <c r="AM2370" s="1313"/>
      <c r="AN2370" s="1905"/>
      <c r="AO2370" s="1345"/>
      <c r="AP2370" s="1313"/>
      <c r="AQ2370" s="1345"/>
      <c r="AR2370" s="1313"/>
      <c r="AS2370" s="1345"/>
      <c r="AT2370" s="1313"/>
      <c r="AU2370" s="1345"/>
      <c r="AV2370" s="1313"/>
      <c r="AW2370" s="1313"/>
      <c r="AX2370" s="1313"/>
      <c r="AY2370" s="1305"/>
      <c r="AZ2370" s="1313"/>
      <c r="BA2370" s="1313"/>
      <c r="BB2370" s="1313"/>
      <c r="BC2370" s="1313"/>
      <c r="BD2370" s="1313"/>
      <c r="BE2370" s="1903"/>
      <c r="BF2370" s="1904"/>
      <c r="BG2370" s="1903"/>
      <c r="BH2370" s="1904"/>
      <c r="BI2370" s="1903"/>
      <c r="BJ2370" s="1904"/>
      <c r="BK2370" s="1313"/>
      <c r="BL2370" s="1904"/>
      <c r="BM2370" s="1904"/>
      <c r="BN2370" s="1904"/>
      <c r="BO2370" s="1313"/>
      <c r="BP2370" s="1316">
        <f t="shared" si="813"/>
        <v>0</v>
      </c>
      <c r="BQ2370" s="1305"/>
    </row>
    <row r="2371" spans="1:69" ht="15" x14ac:dyDescent="0.25">
      <c r="A2371" s="1305"/>
      <c r="B2371" s="2050"/>
      <c r="C2371" s="1928"/>
      <c r="D2371" s="1313"/>
      <c r="E2371" s="1313"/>
      <c r="F2371" s="1931"/>
      <c r="G2371" s="1313"/>
      <c r="H2371" s="1345"/>
      <c r="I2371" s="1313"/>
      <c r="J2371" s="1345"/>
      <c r="K2371" s="1313"/>
      <c r="L2371" s="2773"/>
      <c r="M2371" s="1313"/>
      <c r="N2371" s="1345"/>
      <c r="O2371" s="1313"/>
      <c r="P2371" s="1313"/>
      <c r="Q2371" s="1307"/>
      <c r="R2371" s="1313"/>
      <c r="S2371" s="1313"/>
      <c r="T2371" s="1313"/>
      <c r="U2371" s="1313"/>
      <c r="V2371" s="2466"/>
      <c r="W2371" s="1904"/>
      <c r="X2371" s="2336"/>
      <c r="Y2371" s="1904"/>
      <c r="Z2371" s="2394"/>
      <c r="AA2371" s="1904"/>
      <c r="AB2371" s="1903"/>
      <c r="AC2371" s="1904"/>
      <c r="AD2371" s="1904"/>
      <c r="AE2371" s="1904"/>
      <c r="AF2371" s="1313"/>
      <c r="AG2371" s="1313"/>
      <c r="AH2371" s="1305"/>
      <c r="AI2371" s="1313"/>
      <c r="AJ2371" s="1313"/>
      <c r="AK2371" s="1313"/>
      <c r="AL2371" s="1313"/>
      <c r="AM2371" s="1313"/>
      <c r="AN2371" s="1905"/>
      <c r="AO2371" s="1345"/>
      <c r="AP2371" s="1313"/>
      <c r="AQ2371" s="1345"/>
      <c r="AR2371" s="1313"/>
      <c r="AS2371" s="1345"/>
      <c r="AT2371" s="1313"/>
      <c r="AU2371" s="1345"/>
      <c r="AV2371" s="1313"/>
      <c r="AW2371" s="1313"/>
      <c r="AX2371" s="1313"/>
      <c r="AY2371" s="1305"/>
      <c r="AZ2371" s="1313"/>
      <c r="BA2371" s="1313"/>
      <c r="BB2371" s="1313"/>
      <c r="BC2371" s="1313"/>
      <c r="BD2371" s="1313"/>
      <c r="BE2371" s="1903"/>
      <c r="BF2371" s="1904"/>
      <c r="BG2371" s="1903"/>
      <c r="BH2371" s="1904"/>
      <c r="BI2371" s="1903"/>
      <c r="BJ2371" s="1904"/>
      <c r="BK2371" s="1313"/>
      <c r="BL2371" s="1904"/>
      <c r="BM2371" s="1904"/>
      <c r="BN2371" s="1904"/>
      <c r="BO2371" s="1313"/>
      <c r="BP2371" s="1316">
        <f t="shared" si="813"/>
        <v>0</v>
      </c>
      <c r="BQ2371" s="1305"/>
    </row>
    <row r="2372" spans="1:69" ht="15" x14ac:dyDescent="0.25">
      <c r="A2372" s="1305"/>
      <c r="B2372" s="2050"/>
      <c r="C2372" s="1928"/>
      <c r="D2372" s="1313"/>
      <c r="E2372" s="1313"/>
      <c r="F2372" s="1931"/>
      <c r="G2372" s="1313"/>
      <c r="H2372" s="1345"/>
      <c r="I2372" s="1313"/>
      <c r="J2372" s="1345"/>
      <c r="K2372" s="1313"/>
      <c r="L2372" s="2773"/>
      <c r="M2372" s="1313"/>
      <c r="N2372" s="1345"/>
      <c r="O2372" s="1313"/>
      <c r="P2372" s="1313"/>
      <c r="Q2372" s="1307"/>
      <c r="R2372" s="1313"/>
      <c r="S2372" s="1313"/>
      <c r="T2372" s="1313"/>
      <c r="U2372" s="1313"/>
      <c r="V2372" s="2466"/>
      <c r="W2372" s="1904"/>
      <c r="X2372" s="2336"/>
      <c r="Y2372" s="1904"/>
      <c r="Z2372" s="2394"/>
      <c r="AA2372" s="1904"/>
      <c r="AB2372" s="1903"/>
      <c r="AC2372" s="1904"/>
      <c r="AD2372" s="1904"/>
      <c r="AE2372" s="1904"/>
      <c r="AF2372" s="1313"/>
      <c r="AG2372" s="1313"/>
      <c r="AH2372" s="1305"/>
      <c r="AI2372" s="1313"/>
      <c r="AJ2372" s="1313"/>
      <c r="AK2372" s="1313"/>
      <c r="AL2372" s="1313"/>
      <c r="AM2372" s="1313"/>
      <c r="AN2372" s="1905"/>
      <c r="AO2372" s="1345"/>
      <c r="AP2372" s="1313"/>
      <c r="AQ2372" s="1345"/>
      <c r="AR2372" s="1313"/>
      <c r="AS2372" s="1345"/>
      <c r="AT2372" s="1313"/>
      <c r="AU2372" s="1345"/>
      <c r="AV2372" s="1313"/>
      <c r="AW2372" s="1313"/>
      <c r="AX2372" s="1313"/>
      <c r="AY2372" s="1305"/>
      <c r="AZ2372" s="1313"/>
      <c r="BA2372" s="1313"/>
      <c r="BB2372" s="1313"/>
      <c r="BC2372" s="1313"/>
      <c r="BD2372" s="1313"/>
      <c r="BE2372" s="1903"/>
      <c r="BF2372" s="1904"/>
      <c r="BG2372" s="1903"/>
      <c r="BH2372" s="1904"/>
      <c r="BI2372" s="1903"/>
      <c r="BJ2372" s="1904"/>
      <c r="BK2372" s="1313"/>
      <c r="BL2372" s="1904"/>
      <c r="BM2372" s="1904"/>
      <c r="BN2372" s="1904"/>
      <c r="BO2372" s="1313"/>
      <c r="BP2372" s="1316">
        <f t="shared" si="813"/>
        <v>0</v>
      </c>
      <c r="BQ2372" s="1305"/>
    </row>
    <row r="2373" spans="1:69" ht="15" x14ac:dyDescent="0.25">
      <c r="A2373" s="1305"/>
      <c r="B2373" s="2050"/>
      <c r="C2373" s="1928"/>
      <c r="D2373" s="1313"/>
      <c r="E2373" s="1313"/>
      <c r="F2373" s="1931"/>
      <c r="G2373" s="1313"/>
      <c r="H2373" s="1345"/>
      <c r="I2373" s="1313"/>
      <c r="J2373" s="1345"/>
      <c r="K2373" s="1313"/>
      <c r="L2373" s="2773"/>
      <c r="M2373" s="1313"/>
      <c r="N2373" s="1345"/>
      <c r="O2373" s="1313"/>
      <c r="P2373" s="1313"/>
      <c r="Q2373" s="1307"/>
      <c r="R2373" s="1313"/>
      <c r="S2373" s="1313"/>
      <c r="T2373" s="1313"/>
      <c r="U2373" s="1313"/>
      <c r="V2373" s="2466"/>
      <c r="W2373" s="1904"/>
      <c r="X2373" s="2336"/>
      <c r="Y2373" s="1904"/>
      <c r="Z2373" s="2394"/>
      <c r="AA2373" s="1904"/>
      <c r="AB2373" s="1903"/>
      <c r="AC2373" s="1904"/>
      <c r="AD2373" s="1904"/>
      <c r="AE2373" s="1904"/>
      <c r="AF2373" s="1313"/>
      <c r="AG2373" s="1313"/>
      <c r="AH2373" s="1305"/>
      <c r="AI2373" s="1313"/>
      <c r="AJ2373" s="1313"/>
      <c r="AK2373" s="1313"/>
      <c r="AL2373" s="1313"/>
      <c r="AM2373" s="1313"/>
      <c r="AN2373" s="1905"/>
      <c r="AO2373" s="1345"/>
      <c r="AP2373" s="1313"/>
      <c r="AQ2373" s="1345"/>
      <c r="AR2373" s="1313"/>
      <c r="AS2373" s="1345"/>
      <c r="AT2373" s="1313"/>
      <c r="AU2373" s="1345"/>
      <c r="AV2373" s="1313"/>
      <c r="AW2373" s="1313"/>
      <c r="AX2373" s="1313"/>
      <c r="AY2373" s="1305"/>
      <c r="AZ2373" s="1313"/>
      <c r="BA2373" s="1313"/>
      <c r="BB2373" s="1313"/>
      <c r="BC2373" s="1313"/>
      <c r="BD2373" s="1313"/>
      <c r="BE2373" s="1903"/>
      <c r="BF2373" s="1904"/>
      <c r="BG2373" s="1903"/>
      <c r="BH2373" s="1904"/>
      <c r="BI2373" s="1903"/>
      <c r="BJ2373" s="1904"/>
      <c r="BK2373" s="1313"/>
      <c r="BL2373" s="1904"/>
      <c r="BM2373" s="1904"/>
      <c r="BN2373" s="1904"/>
      <c r="BO2373" s="1313"/>
      <c r="BP2373" s="1316">
        <f t="shared" si="813"/>
        <v>0</v>
      </c>
      <c r="BQ2373" s="1305"/>
    </row>
    <row r="2374" spans="1:69" ht="15" x14ac:dyDescent="0.25">
      <c r="A2374" s="1305"/>
      <c r="B2374" s="2050"/>
      <c r="C2374" s="1928"/>
      <c r="D2374" s="1313"/>
      <c r="E2374" s="1313"/>
      <c r="F2374" s="1931"/>
      <c r="G2374" s="1313"/>
      <c r="H2374" s="1345"/>
      <c r="I2374" s="1313"/>
      <c r="J2374" s="1345"/>
      <c r="K2374" s="1313"/>
      <c r="L2374" s="2773"/>
      <c r="M2374" s="1313"/>
      <c r="N2374" s="1345"/>
      <c r="O2374" s="1313"/>
      <c r="P2374" s="1313"/>
      <c r="Q2374" s="1307"/>
      <c r="R2374" s="1313"/>
      <c r="S2374" s="1313"/>
      <c r="T2374" s="1313"/>
      <c r="U2374" s="1313"/>
      <c r="V2374" s="2466"/>
      <c r="W2374" s="1904"/>
      <c r="X2374" s="2336"/>
      <c r="Y2374" s="1904"/>
      <c r="Z2374" s="2394"/>
      <c r="AA2374" s="1904"/>
      <c r="AB2374" s="1903"/>
      <c r="AC2374" s="1904"/>
      <c r="AD2374" s="1904"/>
      <c r="AE2374" s="1904"/>
      <c r="AF2374" s="1313"/>
      <c r="AG2374" s="1313"/>
      <c r="AH2374" s="1305"/>
      <c r="AI2374" s="1313"/>
      <c r="AJ2374" s="1313"/>
      <c r="AK2374" s="1313"/>
      <c r="AL2374" s="1313"/>
      <c r="AM2374" s="1313"/>
      <c r="AN2374" s="1905"/>
      <c r="AO2374" s="1345"/>
      <c r="AP2374" s="1313"/>
      <c r="AQ2374" s="1345"/>
      <c r="AR2374" s="1313"/>
      <c r="AS2374" s="1345"/>
      <c r="AT2374" s="1313"/>
      <c r="AU2374" s="1345"/>
      <c r="AV2374" s="1313"/>
      <c r="AW2374" s="1313"/>
      <c r="AX2374" s="1313"/>
      <c r="AY2374" s="1305"/>
      <c r="AZ2374" s="1313"/>
      <c r="BA2374" s="1313"/>
      <c r="BB2374" s="1313"/>
      <c r="BC2374" s="1313"/>
      <c r="BD2374" s="1313"/>
      <c r="BE2374" s="1903"/>
      <c r="BF2374" s="1904"/>
      <c r="BG2374" s="1903"/>
      <c r="BH2374" s="1904"/>
      <c r="BI2374" s="1903"/>
      <c r="BJ2374" s="1904"/>
      <c r="BK2374" s="1313"/>
      <c r="BL2374" s="1904"/>
      <c r="BM2374" s="1904"/>
      <c r="BN2374" s="1904"/>
      <c r="BO2374" s="1313"/>
      <c r="BP2374" s="1316">
        <f t="shared" ref="BP2374:BP2437" si="814">O2373-BO2374</f>
        <v>0</v>
      </c>
      <c r="BQ2374" s="1305"/>
    </row>
    <row r="2375" spans="1:69" ht="15" x14ac:dyDescent="0.25">
      <c r="A2375" s="1305"/>
      <c r="B2375" s="2050"/>
      <c r="C2375" s="1928"/>
      <c r="D2375" s="1313"/>
      <c r="E2375" s="1313"/>
      <c r="F2375" s="1931"/>
      <c r="G2375" s="1313"/>
      <c r="H2375" s="1345"/>
      <c r="I2375" s="1313"/>
      <c r="J2375" s="1345"/>
      <c r="K2375" s="1313"/>
      <c r="L2375" s="2773"/>
      <c r="M2375" s="1313"/>
      <c r="N2375" s="1345"/>
      <c r="O2375" s="1313"/>
      <c r="P2375" s="1313"/>
      <c r="Q2375" s="1307"/>
      <c r="R2375" s="1313"/>
      <c r="S2375" s="1313"/>
      <c r="T2375" s="1313"/>
      <c r="U2375" s="1313"/>
      <c r="V2375" s="2466"/>
      <c r="W2375" s="1904"/>
      <c r="X2375" s="2336"/>
      <c r="Y2375" s="1904"/>
      <c r="Z2375" s="2394"/>
      <c r="AA2375" s="1904"/>
      <c r="AB2375" s="1903"/>
      <c r="AC2375" s="1904"/>
      <c r="AD2375" s="1904"/>
      <c r="AE2375" s="1904"/>
      <c r="AF2375" s="1313"/>
      <c r="AG2375" s="1313"/>
      <c r="AH2375" s="1305"/>
      <c r="AI2375" s="1313"/>
      <c r="AJ2375" s="1313"/>
      <c r="AK2375" s="1313"/>
      <c r="AL2375" s="1313"/>
      <c r="AM2375" s="1313"/>
      <c r="AN2375" s="1905"/>
      <c r="AO2375" s="1345"/>
      <c r="AP2375" s="1313"/>
      <c r="AQ2375" s="1345"/>
      <c r="AR2375" s="1313"/>
      <c r="AS2375" s="1345"/>
      <c r="AT2375" s="1313"/>
      <c r="AU2375" s="1345"/>
      <c r="AV2375" s="1313"/>
      <c r="AW2375" s="1313"/>
      <c r="AX2375" s="1313"/>
      <c r="AY2375" s="1305"/>
      <c r="AZ2375" s="1313"/>
      <c r="BA2375" s="1313"/>
      <c r="BB2375" s="1313"/>
      <c r="BC2375" s="1313"/>
      <c r="BD2375" s="1313"/>
      <c r="BE2375" s="1903"/>
      <c r="BF2375" s="1904"/>
      <c r="BG2375" s="1903"/>
      <c r="BH2375" s="1904"/>
      <c r="BI2375" s="1903"/>
      <c r="BJ2375" s="1904"/>
      <c r="BK2375" s="1313"/>
      <c r="BL2375" s="1904"/>
      <c r="BM2375" s="1904"/>
      <c r="BN2375" s="1904"/>
      <c r="BO2375" s="1313"/>
      <c r="BP2375" s="1316">
        <f t="shared" si="814"/>
        <v>0</v>
      </c>
      <c r="BQ2375" s="1305"/>
    </row>
    <row r="2376" spans="1:69" ht="15" x14ac:dyDescent="0.25">
      <c r="A2376" s="1305"/>
      <c r="B2376" s="2050"/>
      <c r="C2376" s="1928"/>
      <c r="D2376" s="1313"/>
      <c r="E2376" s="1313"/>
      <c r="F2376" s="1931"/>
      <c r="G2376" s="1313"/>
      <c r="H2376" s="1345"/>
      <c r="I2376" s="1313"/>
      <c r="J2376" s="1345"/>
      <c r="K2376" s="1313"/>
      <c r="L2376" s="2773"/>
      <c r="M2376" s="1313"/>
      <c r="N2376" s="1345"/>
      <c r="O2376" s="1313"/>
      <c r="P2376" s="1313"/>
      <c r="Q2376" s="1307"/>
      <c r="R2376" s="1313"/>
      <c r="S2376" s="1313"/>
      <c r="T2376" s="1313"/>
      <c r="U2376" s="1313"/>
      <c r="V2376" s="2466"/>
      <c r="W2376" s="1904"/>
      <c r="X2376" s="2336"/>
      <c r="Y2376" s="1904"/>
      <c r="Z2376" s="2394"/>
      <c r="AA2376" s="1904"/>
      <c r="AB2376" s="1903"/>
      <c r="AC2376" s="1904"/>
      <c r="AD2376" s="1904"/>
      <c r="AE2376" s="1904"/>
      <c r="AF2376" s="1313"/>
      <c r="AG2376" s="1313"/>
      <c r="AH2376" s="1305"/>
      <c r="AI2376" s="1313"/>
      <c r="AJ2376" s="1313"/>
      <c r="AK2376" s="1313"/>
      <c r="AL2376" s="1313"/>
      <c r="AM2376" s="1313"/>
      <c r="AN2376" s="1905"/>
      <c r="AO2376" s="1345"/>
      <c r="AP2376" s="1313"/>
      <c r="AQ2376" s="1345"/>
      <c r="AR2376" s="1313"/>
      <c r="AS2376" s="1345"/>
      <c r="AT2376" s="1313"/>
      <c r="AU2376" s="1345"/>
      <c r="AV2376" s="1313"/>
      <c r="AW2376" s="1313"/>
      <c r="AX2376" s="1313"/>
      <c r="AY2376" s="1305"/>
      <c r="AZ2376" s="1313"/>
      <c r="BA2376" s="1313"/>
      <c r="BB2376" s="1313"/>
      <c r="BC2376" s="1313"/>
      <c r="BD2376" s="1313"/>
      <c r="BE2376" s="1903"/>
      <c r="BF2376" s="1904"/>
      <c r="BG2376" s="1903"/>
      <c r="BH2376" s="1904"/>
      <c r="BI2376" s="1903"/>
      <c r="BJ2376" s="1904"/>
      <c r="BK2376" s="1313"/>
      <c r="BL2376" s="1904"/>
      <c r="BM2376" s="1904"/>
      <c r="BN2376" s="1904"/>
      <c r="BO2376" s="1313"/>
      <c r="BP2376" s="1316">
        <f t="shared" si="814"/>
        <v>0</v>
      </c>
      <c r="BQ2376" s="1305"/>
    </row>
    <row r="2377" spans="1:69" ht="15" x14ac:dyDescent="0.25">
      <c r="A2377" s="1305"/>
      <c r="B2377" s="2050"/>
      <c r="C2377" s="1928"/>
      <c r="D2377" s="1313"/>
      <c r="E2377" s="1313"/>
      <c r="F2377" s="1931"/>
      <c r="G2377" s="1313"/>
      <c r="H2377" s="1345"/>
      <c r="I2377" s="1313"/>
      <c r="J2377" s="1345"/>
      <c r="K2377" s="1313"/>
      <c r="L2377" s="2773"/>
      <c r="M2377" s="1313"/>
      <c r="N2377" s="1345"/>
      <c r="O2377" s="1313"/>
      <c r="P2377" s="1313"/>
      <c r="Q2377" s="1307"/>
      <c r="R2377" s="1313"/>
      <c r="S2377" s="1313"/>
      <c r="T2377" s="1313"/>
      <c r="U2377" s="1313"/>
      <c r="V2377" s="2466"/>
      <c r="W2377" s="1904"/>
      <c r="X2377" s="2336"/>
      <c r="Y2377" s="1904"/>
      <c r="Z2377" s="2394"/>
      <c r="AA2377" s="1904"/>
      <c r="AB2377" s="1903"/>
      <c r="AC2377" s="1904"/>
      <c r="AD2377" s="1904"/>
      <c r="AE2377" s="1904"/>
      <c r="AF2377" s="1313"/>
      <c r="AG2377" s="1313"/>
      <c r="AH2377" s="1305"/>
      <c r="AI2377" s="1313"/>
      <c r="AJ2377" s="1313"/>
      <c r="AK2377" s="1313"/>
      <c r="AL2377" s="1313"/>
      <c r="AM2377" s="1313"/>
      <c r="AN2377" s="1905"/>
      <c r="AO2377" s="1345"/>
      <c r="AP2377" s="1313"/>
      <c r="AQ2377" s="1345"/>
      <c r="AR2377" s="1313"/>
      <c r="AS2377" s="1345"/>
      <c r="AT2377" s="1313"/>
      <c r="AU2377" s="1345"/>
      <c r="AV2377" s="1313"/>
      <c r="AW2377" s="1313"/>
      <c r="AX2377" s="1313"/>
      <c r="AY2377" s="1305"/>
      <c r="AZ2377" s="1313"/>
      <c r="BA2377" s="1313"/>
      <c r="BB2377" s="1313"/>
      <c r="BC2377" s="1313"/>
      <c r="BD2377" s="1313"/>
      <c r="BE2377" s="1903"/>
      <c r="BF2377" s="1904"/>
      <c r="BG2377" s="1903"/>
      <c r="BH2377" s="1904"/>
      <c r="BI2377" s="1903"/>
      <c r="BJ2377" s="1904"/>
      <c r="BK2377" s="1313"/>
      <c r="BL2377" s="1904"/>
      <c r="BM2377" s="1904"/>
      <c r="BN2377" s="1904"/>
      <c r="BO2377" s="1313"/>
      <c r="BP2377" s="1316">
        <f t="shared" si="814"/>
        <v>0</v>
      </c>
      <c r="BQ2377" s="1305"/>
    </row>
    <row r="2378" spans="1:69" ht="15" x14ac:dyDescent="0.25">
      <c r="A2378" s="1305"/>
      <c r="B2378" s="2050"/>
      <c r="C2378" s="1928"/>
      <c r="D2378" s="1313"/>
      <c r="E2378" s="1313"/>
      <c r="F2378" s="1931"/>
      <c r="G2378" s="1313"/>
      <c r="H2378" s="1345"/>
      <c r="I2378" s="1313"/>
      <c r="J2378" s="1345"/>
      <c r="K2378" s="1313"/>
      <c r="L2378" s="2773"/>
      <c r="M2378" s="1313"/>
      <c r="N2378" s="1345"/>
      <c r="O2378" s="1313"/>
      <c r="P2378" s="1313"/>
      <c r="Q2378" s="1307"/>
      <c r="R2378" s="1313"/>
      <c r="S2378" s="1313"/>
      <c r="T2378" s="1313"/>
      <c r="U2378" s="1313"/>
      <c r="V2378" s="2466"/>
      <c r="W2378" s="1904"/>
      <c r="X2378" s="2336"/>
      <c r="Y2378" s="1904"/>
      <c r="Z2378" s="2394"/>
      <c r="AA2378" s="1904"/>
      <c r="AB2378" s="1903"/>
      <c r="AC2378" s="1904"/>
      <c r="AD2378" s="1904"/>
      <c r="AE2378" s="1904"/>
      <c r="AF2378" s="1313"/>
      <c r="AG2378" s="1313"/>
      <c r="AH2378" s="1305"/>
      <c r="AI2378" s="1313"/>
      <c r="AJ2378" s="1313"/>
      <c r="AK2378" s="1313"/>
      <c r="AL2378" s="1313"/>
      <c r="AM2378" s="1313"/>
      <c r="AN2378" s="1905"/>
      <c r="AO2378" s="1345"/>
      <c r="AP2378" s="1313"/>
      <c r="AQ2378" s="1345"/>
      <c r="AR2378" s="1313"/>
      <c r="AS2378" s="1345"/>
      <c r="AT2378" s="1313"/>
      <c r="AU2378" s="1345"/>
      <c r="AV2378" s="1313"/>
      <c r="AW2378" s="1313"/>
      <c r="AX2378" s="1313"/>
      <c r="AY2378" s="1305"/>
      <c r="AZ2378" s="1313"/>
      <c r="BA2378" s="1313"/>
      <c r="BB2378" s="1313"/>
      <c r="BC2378" s="1313"/>
      <c r="BD2378" s="1313"/>
      <c r="BE2378" s="1903"/>
      <c r="BF2378" s="1904"/>
      <c r="BG2378" s="1903"/>
      <c r="BH2378" s="1904"/>
      <c r="BI2378" s="1903"/>
      <c r="BJ2378" s="1904"/>
      <c r="BK2378" s="1313"/>
      <c r="BL2378" s="1904"/>
      <c r="BM2378" s="1904"/>
      <c r="BN2378" s="1904"/>
      <c r="BO2378" s="1313"/>
      <c r="BP2378" s="1316">
        <f t="shared" si="814"/>
        <v>0</v>
      </c>
      <c r="BQ2378" s="1305"/>
    </row>
    <row r="2379" spans="1:69" ht="15" x14ac:dyDescent="0.25">
      <c r="A2379" s="1305"/>
      <c r="B2379" s="2050"/>
      <c r="C2379" s="1928"/>
      <c r="D2379" s="1313"/>
      <c r="E2379" s="1313"/>
      <c r="F2379" s="1931"/>
      <c r="G2379" s="1313"/>
      <c r="H2379" s="1345"/>
      <c r="I2379" s="1313"/>
      <c r="J2379" s="1345"/>
      <c r="K2379" s="1313"/>
      <c r="L2379" s="2773"/>
      <c r="M2379" s="1313"/>
      <c r="N2379" s="1345"/>
      <c r="O2379" s="1313"/>
      <c r="P2379" s="1313"/>
      <c r="Q2379" s="1307"/>
      <c r="R2379" s="1313"/>
      <c r="S2379" s="1313"/>
      <c r="T2379" s="1313"/>
      <c r="U2379" s="1313"/>
      <c r="V2379" s="2466"/>
      <c r="W2379" s="1904"/>
      <c r="X2379" s="2336"/>
      <c r="Y2379" s="1904"/>
      <c r="Z2379" s="2394"/>
      <c r="AA2379" s="1904"/>
      <c r="AB2379" s="1903"/>
      <c r="AC2379" s="1904"/>
      <c r="AD2379" s="1904"/>
      <c r="AE2379" s="1904"/>
      <c r="AF2379" s="1313"/>
      <c r="AG2379" s="1313"/>
      <c r="AH2379" s="1305"/>
      <c r="AI2379" s="1313"/>
      <c r="AJ2379" s="1313"/>
      <c r="AK2379" s="1313"/>
      <c r="AL2379" s="1313"/>
      <c r="AM2379" s="1313"/>
      <c r="AN2379" s="1905"/>
      <c r="AO2379" s="1345"/>
      <c r="AP2379" s="1313"/>
      <c r="AQ2379" s="1345"/>
      <c r="AR2379" s="1313"/>
      <c r="AS2379" s="1345"/>
      <c r="AT2379" s="1313"/>
      <c r="AU2379" s="1345"/>
      <c r="AV2379" s="1313"/>
      <c r="AW2379" s="1313"/>
      <c r="AX2379" s="1313"/>
      <c r="AY2379" s="1305"/>
      <c r="AZ2379" s="1313"/>
      <c r="BA2379" s="1313"/>
      <c r="BB2379" s="1313"/>
      <c r="BC2379" s="1313"/>
      <c r="BD2379" s="1313"/>
      <c r="BE2379" s="1903"/>
      <c r="BF2379" s="1904"/>
      <c r="BG2379" s="1903"/>
      <c r="BH2379" s="1904"/>
      <c r="BI2379" s="1903"/>
      <c r="BJ2379" s="1904"/>
      <c r="BK2379" s="1313"/>
      <c r="BL2379" s="1904"/>
      <c r="BM2379" s="1904"/>
      <c r="BN2379" s="1904"/>
      <c r="BO2379" s="1313"/>
      <c r="BP2379" s="1316">
        <f t="shared" si="814"/>
        <v>0</v>
      </c>
      <c r="BQ2379" s="1305"/>
    </row>
    <row r="2380" spans="1:69" ht="15" x14ac:dyDescent="0.25">
      <c r="A2380" s="1305"/>
      <c r="B2380" s="2050"/>
      <c r="C2380" s="1928"/>
      <c r="D2380" s="1313"/>
      <c r="E2380" s="1313"/>
      <c r="F2380" s="1931"/>
      <c r="G2380" s="1313"/>
      <c r="H2380" s="1345"/>
      <c r="I2380" s="1313"/>
      <c r="J2380" s="1345"/>
      <c r="K2380" s="1313"/>
      <c r="L2380" s="2773"/>
      <c r="M2380" s="1313"/>
      <c r="N2380" s="1345"/>
      <c r="O2380" s="1313"/>
      <c r="P2380" s="1313"/>
      <c r="Q2380" s="1307"/>
      <c r="R2380" s="1313"/>
      <c r="S2380" s="1313"/>
      <c r="T2380" s="1313"/>
      <c r="U2380" s="1313"/>
      <c r="V2380" s="2466"/>
      <c r="W2380" s="1904"/>
      <c r="X2380" s="2336"/>
      <c r="Y2380" s="1904"/>
      <c r="Z2380" s="2394"/>
      <c r="AA2380" s="1904"/>
      <c r="AB2380" s="1903"/>
      <c r="AC2380" s="1904"/>
      <c r="AD2380" s="1904"/>
      <c r="AE2380" s="1904"/>
      <c r="AF2380" s="1313"/>
      <c r="AG2380" s="1313"/>
      <c r="AH2380" s="1305"/>
      <c r="AI2380" s="1313"/>
      <c r="AJ2380" s="1313"/>
      <c r="AK2380" s="1313"/>
      <c r="AL2380" s="1313"/>
      <c r="AM2380" s="1313"/>
      <c r="AN2380" s="1905"/>
      <c r="AO2380" s="1345"/>
      <c r="AP2380" s="1313"/>
      <c r="AQ2380" s="1345"/>
      <c r="AR2380" s="1313"/>
      <c r="AS2380" s="1345"/>
      <c r="AT2380" s="1313"/>
      <c r="AU2380" s="1345"/>
      <c r="AV2380" s="1313"/>
      <c r="AW2380" s="1313"/>
      <c r="AX2380" s="1313"/>
      <c r="AY2380" s="1305"/>
      <c r="AZ2380" s="1313"/>
      <c r="BA2380" s="1313"/>
      <c r="BB2380" s="1313"/>
      <c r="BC2380" s="1313"/>
      <c r="BD2380" s="1313"/>
      <c r="BE2380" s="1903"/>
      <c r="BF2380" s="1904"/>
      <c r="BG2380" s="1903"/>
      <c r="BH2380" s="1904"/>
      <c r="BI2380" s="1903"/>
      <c r="BJ2380" s="1904"/>
      <c r="BK2380" s="1313"/>
      <c r="BL2380" s="1904"/>
      <c r="BM2380" s="1904"/>
      <c r="BN2380" s="1904"/>
      <c r="BO2380" s="1313"/>
      <c r="BP2380" s="1316">
        <f t="shared" si="814"/>
        <v>0</v>
      </c>
      <c r="BQ2380" s="1305"/>
    </row>
    <row r="2381" spans="1:69" ht="15" x14ac:dyDescent="0.25">
      <c r="A2381" s="1305"/>
      <c r="B2381" s="2050"/>
      <c r="C2381" s="1928"/>
      <c r="D2381" s="1313"/>
      <c r="E2381" s="1313"/>
      <c r="F2381" s="1931"/>
      <c r="G2381" s="1313"/>
      <c r="H2381" s="1345"/>
      <c r="I2381" s="1313"/>
      <c r="J2381" s="1345"/>
      <c r="K2381" s="1313"/>
      <c r="L2381" s="2773"/>
      <c r="M2381" s="1313"/>
      <c r="N2381" s="1345"/>
      <c r="O2381" s="1313"/>
      <c r="P2381" s="1313"/>
      <c r="Q2381" s="1307"/>
      <c r="R2381" s="1313"/>
      <c r="S2381" s="1313"/>
      <c r="T2381" s="1313"/>
      <c r="U2381" s="1313"/>
      <c r="V2381" s="2466"/>
      <c r="W2381" s="1904"/>
      <c r="X2381" s="2336"/>
      <c r="Y2381" s="1904"/>
      <c r="Z2381" s="2394"/>
      <c r="AA2381" s="1904"/>
      <c r="AB2381" s="1903"/>
      <c r="AC2381" s="1904"/>
      <c r="AD2381" s="1904"/>
      <c r="AE2381" s="1904"/>
      <c r="AF2381" s="1313"/>
      <c r="AG2381" s="1313"/>
      <c r="AH2381" s="1305"/>
      <c r="AI2381" s="1313"/>
      <c r="AJ2381" s="1313"/>
      <c r="AK2381" s="1313"/>
      <c r="AL2381" s="1313"/>
      <c r="AM2381" s="1313"/>
      <c r="AN2381" s="1905"/>
      <c r="AO2381" s="1345"/>
      <c r="AP2381" s="1313"/>
      <c r="AQ2381" s="1345"/>
      <c r="AR2381" s="1313"/>
      <c r="AS2381" s="1345"/>
      <c r="AT2381" s="1313"/>
      <c r="AU2381" s="1345"/>
      <c r="AV2381" s="1313"/>
      <c r="AW2381" s="1313"/>
      <c r="AX2381" s="1313"/>
      <c r="AY2381" s="1305"/>
      <c r="AZ2381" s="1313"/>
      <c r="BA2381" s="1313"/>
      <c r="BB2381" s="1313"/>
      <c r="BC2381" s="1313"/>
      <c r="BD2381" s="1313"/>
      <c r="BE2381" s="1903"/>
      <c r="BF2381" s="1904"/>
      <c r="BG2381" s="1903"/>
      <c r="BH2381" s="1904"/>
      <c r="BI2381" s="1903"/>
      <c r="BJ2381" s="1904"/>
      <c r="BK2381" s="1313"/>
      <c r="BL2381" s="1904"/>
      <c r="BM2381" s="1904"/>
      <c r="BN2381" s="1904"/>
      <c r="BO2381" s="1313"/>
      <c r="BP2381" s="1316">
        <f t="shared" si="814"/>
        <v>0</v>
      </c>
      <c r="BQ2381" s="1305"/>
    </row>
    <row r="2382" spans="1:69" ht="15" x14ac:dyDescent="0.25">
      <c r="A2382" s="1305"/>
      <c r="B2382" s="2050"/>
      <c r="C2382" s="1928"/>
      <c r="D2382" s="1313"/>
      <c r="E2382" s="1313"/>
      <c r="F2382" s="1931"/>
      <c r="G2382" s="1313"/>
      <c r="H2382" s="1345"/>
      <c r="I2382" s="1313"/>
      <c r="J2382" s="1345"/>
      <c r="K2382" s="1313"/>
      <c r="L2382" s="2773"/>
      <c r="M2382" s="1313"/>
      <c r="N2382" s="1345"/>
      <c r="O2382" s="1313"/>
      <c r="P2382" s="1313"/>
      <c r="Q2382" s="1307"/>
      <c r="R2382" s="1313"/>
      <c r="S2382" s="1313"/>
      <c r="T2382" s="1313"/>
      <c r="U2382" s="1313"/>
      <c r="V2382" s="2466"/>
      <c r="W2382" s="1904"/>
      <c r="X2382" s="2336"/>
      <c r="Y2382" s="1904"/>
      <c r="Z2382" s="2394"/>
      <c r="AA2382" s="1904"/>
      <c r="AB2382" s="1903"/>
      <c r="AC2382" s="1904"/>
      <c r="AD2382" s="1904"/>
      <c r="AE2382" s="1904"/>
      <c r="AF2382" s="1313"/>
      <c r="AG2382" s="1313"/>
      <c r="AH2382" s="1305"/>
      <c r="AI2382" s="1313"/>
      <c r="AJ2382" s="1313"/>
      <c r="AK2382" s="1313"/>
      <c r="AL2382" s="1313"/>
      <c r="AM2382" s="1313"/>
      <c r="AN2382" s="1905"/>
      <c r="AO2382" s="1345"/>
      <c r="AP2382" s="1313"/>
      <c r="AQ2382" s="1345"/>
      <c r="AR2382" s="1313"/>
      <c r="AS2382" s="1345"/>
      <c r="AT2382" s="1313"/>
      <c r="AU2382" s="1345"/>
      <c r="AV2382" s="1313"/>
      <c r="AW2382" s="1313"/>
      <c r="AX2382" s="1313"/>
      <c r="AY2382" s="1305"/>
      <c r="AZ2382" s="1313"/>
      <c r="BA2382" s="1313"/>
      <c r="BB2382" s="1313"/>
      <c r="BC2382" s="1313"/>
      <c r="BD2382" s="1313"/>
      <c r="BE2382" s="1903"/>
      <c r="BF2382" s="1904"/>
      <c r="BG2382" s="1903"/>
      <c r="BH2382" s="1904"/>
      <c r="BI2382" s="1903"/>
      <c r="BJ2382" s="1904"/>
      <c r="BK2382" s="1313"/>
      <c r="BL2382" s="1904"/>
      <c r="BM2382" s="1904"/>
      <c r="BN2382" s="1904"/>
      <c r="BO2382" s="1313"/>
      <c r="BP2382" s="1316">
        <f t="shared" si="814"/>
        <v>0</v>
      </c>
      <c r="BQ2382" s="1305"/>
    </row>
    <row r="2383" spans="1:69" ht="15" x14ac:dyDescent="0.25">
      <c r="A2383" s="1305"/>
      <c r="B2383" s="2050"/>
      <c r="C2383" s="1928"/>
      <c r="D2383" s="1313"/>
      <c r="E2383" s="1313"/>
      <c r="F2383" s="1931"/>
      <c r="G2383" s="1313"/>
      <c r="H2383" s="1345"/>
      <c r="I2383" s="1313"/>
      <c r="J2383" s="1345"/>
      <c r="K2383" s="1313"/>
      <c r="L2383" s="2773"/>
      <c r="M2383" s="1313"/>
      <c r="N2383" s="1345"/>
      <c r="O2383" s="1313"/>
      <c r="P2383" s="1313"/>
      <c r="Q2383" s="1307"/>
      <c r="R2383" s="1313"/>
      <c r="S2383" s="1313"/>
      <c r="T2383" s="1313"/>
      <c r="U2383" s="1313"/>
      <c r="V2383" s="2466"/>
      <c r="W2383" s="1904"/>
      <c r="X2383" s="2336"/>
      <c r="Y2383" s="1904"/>
      <c r="Z2383" s="2394"/>
      <c r="AA2383" s="1904"/>
      <c r="AB2383" s="1903"/>
      <c r="AC2383" s="1904"/>
      <c r="AD2383" s="1904"/>
      <c r="AE2383" s="1904"/>
      <c r="AF2383" s="1313"/>
      <c r="AG2383" s="1313"/>
      <c r="AH2383" s="1305"/>
      <c r="AI2383" s="1313"/>
      <c r="AJ2383" s="1313"/>
      <c r="AK2383" s="1313"/>
      <c r="AL2383" s="1313"/>
      <c r="AM2383" s="1313"/>
      <c r="AN2383" s="1905"/>
      <c r="AO2383" s="1345"/>
      <c r="AP2383" s="1313"/>
      <c r="AQ2383" s="1345"/>
      <c r="AR2383" s="1313"/>
      <c r="AS2383" s="1345"/>
      <c r="AT2383" s="1313"/>
      <c r="AU2383" s="1345"/>
      <c r="AV2383" s="1313"/>
      <c r="AW2383" s="1313"/>
      <c r="AX2383" s="1313"/>
      <c r="AY2383" s="1305"/>
      <c r="AZ2383" s="1313"/>
      <c r="BA2383" s="1313"/>
      <c r="BB2383" s="1313"/>
      <c r="BC2383" s="1313"/>
      <c r="BD2383" s="1313"/>
      <c r="BE2383" s="1903"/>
      <c r="BF2383" s="1904"/>
      <c r="BG2383" s="1903"/>
      <c r="BH2383" s="1904"/>
      <c r="BI2383" s="1903"/>
      <c r="BJ2383" s="1904"/>
      <c r="BK2383" s="1313"/>
      <c r="BL2383" s="1904"/>
      <c r="BM2383" s="1904"/>
      <c r="BN2383" s="1904"/>
      <c r="BO2383" s="1313"/>
      <c r="BP2383" s="1316">
        <f t="shared" si="814"/>
        <v>0</v>
      </c>
      <c r="BQ2383" s="1305"/>
    </row>
    <row r="2384" spans="1:69" ht="15" x14ac:dyDescent="0.25">
      <c r="A2384" s="1305"/>
      <c r="B2384" s="2050"/>
      <c r="C2384" s="1928"/>
      <c r="D2384" s="1313"/>
      <c r="E2384" s="1313"/>
      <c r="F2384" s="1931"/>
      <c r="G2384" s="1313"/>
      <c r="H2384" s="1345"/>
      <c r="I2384" s="1313"/>
      <c r="J2384" s="1345"/>
      <c r="K2384" s="1313"/>
      <c r="L2384" s="2773"/>
      <c r="M2384" s="1313"/>
      <c r="N2384" s="1345"/>
      <c r="O2384" s="1313"/>
      <c r="P2384" s="1313"/>
      <c r="Q2384" s="1307"/>
      <c r="R2384" s="1313"/>
      <c r="S2384" s="1313"/>
      <c r="T2384" s="1313"/>
      <c r="U2384" s="1313"/>
      <c r="V2384" s="2466"/>
      <c r="W2384" s="1904"/>
      <c r="X2384" s="2336"/>
      <c r="Y2384" s="1904"/>
      <c r="Z2384" s="2394"/>
      <c r="AA2384" s="1904"/>
      <c r="AB2384" s="1903"/>
      <c r="AC2384" s="1904"/>
      <c r="AD2384" s="1904"/>
      <c r="AE2384" s="1904"/>
      <c r="AF2384" s="1313"/>
      <c r="AG2384" s="1313"/>
      <c r="AH2384" s="1305"/>
      <c r="AI2384" s="1313"/>
      <c r="AJ2384" s="1313"/>
      <c r="AK2384" s="1313"/>
      <c r="AL2384" s="1313"/>
      <c r="AM2384" s="1313"/>
      <c r="AN2384" s="1905"/>
      <c r="AO2384" s="1345"/>
      <c r="AP2384" s="1313"/>
      <c r="AQ2384" s="1345"/>
      <c r="AR2384" s="1313"/>
      <c r="AS2384" s="1345"/>
      <c r="AT2384" s="1313"/>
      <c r="AU2384" s="1345"/>
      <c r="AV2384" s="1313"/>
      <c r="AW2384" s="1313"/>
      <c r="AX2384" s="1313"/>
      <c r="AY2384" s="1305"/>
      <c r="AZ2384" s="1313"/>
      <c r="BA2384" s="1313"/>
      <c r="BB2384" s="1313"/>
      <c r="BC2384" s="1313"/>
      <c r="BD2384" s="1313"/>
      <c r="BE2384" s="1903"/>
      <c r="BF2384" s="1904"/>
      <c r="BG2384" s="1903"/>
      <c r="BH2384" s="1904"/>
      <c r="BI2384" s="1903"/>
      <c r="BJ2384" s="1904"/>
      <c r="BK2384" s="1313"/>
      <c r="BL2384" s="1904"/>
      <c r="BM2384" s="1904"/>
      <c r="BN2384" s="1904"/>
      <c r="BO2384" s="1313"/>
      <c r="BP2384" s="1316">
        <f t="shared" si="814"/>
        <v>0</v>
      </c>
      <c r="BQ2384" s="1305"/>
    </row>
    <row r="2385" spans="1:69" ht="15" x14ac:dyDescent="0.25">
      <c r="A2385" s="1305"/>
      <c r="B2385" s="2050"/>
      <c r="C2385" s="1928"/>
      <c r="D2385" s="1313"/>
      <c r="E2385" s="1313"/>
      <c r="F2385" s="1931"/>
      <c r="G2385" s="1313"/>
      <c r="H2385" s="1345"/>
      <c r="I2385" s="1313"/>
      <c r="J2385" s="1345"/>
      <c r="K2385" s="1313"/>
      <c r="L2385" s="2773"/>
      <c r="M2385" s="1313"/>
      <c r="N2385" s="1345"/>
      <c r="O2385" s="1313"/>
      <c r="P2385" s="1313"/>
      <c r="Q2385" s="1307"/>
      <c r="R2385" s="1313"/>
      <c r="S2385" s="1313"/>
      <c r="T2385" s="1313"/>
      <c r="U2385" s="1313"/>
      <c r="V2385" s="2466"/>
      <c r="W2385" s="1904"/>
      <c r="X2385" s="2336"/>
      <c r="Y2385" s="1904"/>
      <c r="Z2385" s="2394"/>
      <c r="AA2385" s="1904"/>
      <c r="AB2385" s="1903"/>
      <c r="AC2385" s="1904"/>
      <c r="AD2385" s="1904"/>
      <c r="AE2385" s="1904"/>
      <c r="AF2385" s="1313"/>
      <c r="AG2385" s="1313"/>
      <c r="AH2385" s="1305"/>
      <c r="AI2385" s="1313"/>
      <c r="AJ2385" s="1313"/>
      <c r="AK2385" s="1313"/>
      <c r="AL2385" s="1313"/>
      <c r="AM2385" s="1313"/>
      <c r="AN2385" s="1905"/>
      <c r="AO2385" s="1345"/>
      <c r="AP2385" s="1313"/>
      <c r="AQ2385" s="1345"/>
      <c r="AR2385" s="1313"/>
      <c r="AS2385" s="1345"/>
      <c r="AT2385" s="1313"/>
      <c r="AU2385" s="1345"/>
      <c r="AV2385" s="1313"/>
      <c r="AW2385" s="1313"/>
      <c r="AX2385" s="1313"/>
      <c r="AY2385" s="1305"/>
      <c r="AZ2385" s="1313"/>
      <c r="BA2385" s="1313"/>
      <c r="BB2385" s="1313"/>
      <c r="BC2385" s="1313"/>
      <c r="BD2385" s="1313"/>
      <c r="BE2385" s="1903"/>
      <c r="BF2385" s="1904"/>
      <c r="BG2385" s="1903"/>
      <c r="BH2385" s="1904"/>
      <c r="BI2385" s="1903"/>
      <c r="BJ2385" s="1904"/>
      <c r="BK2385" s="1313"/>
      <c r="BL2385" s="1904"/>
      <c r="BM2385" s="1904"/>
      <c r="BN2385" s="1904"/>
      <c r="BO2385" s="1313"/>
      <c r="BP2385" s="1316">
        <f t="shared" si="814"/>
        <v>0</v>
      </c>
      <c r="BQ2385" s="1305"/>
    </row>
    <row r="2386" spans="1:69" ht="15" x14ac:dyDescent="0.25">
      <c r="A2386" s="1305"/>
      <c r="B2386" s="2050"/>
      <c r="C2386" s="1928"/>
      <c r="D2386" s="1313"/>
      <c r="E2386" s="1313"/>
      <c r="F2386" s="1931"/>
      <c r="G2386" s="1313"/>
      <c r="H2386" s="1345"/>
      <c r="I2386" s="1313"/>
      <c r="J2386" s="1345"/>
      <c r="K2386" s="1313"/>
      <c r="L2386" s="2773"/>
      <c r="M2386" s="1313"/>
      <c r="N2386" s="1345"/>
      <c r="O2386" s="1313"/>
      <c r="P2386" s="1313"/>
      <c r="Q2386" s="1307"/>
      <c r="R2386" s="1313"/>
      <c r="S2386" s="1313"/>
      <c r="T2386" s="1313"/>
      <c r="U2386" s="1313"/>
      <c r="V2386" s="2466"/>
      <c r="W2386" s="1904"/>
      <c r="X2386" s="2336"/>
      <c r="Y2386" s="1904"/>
      <c r="Z2386" s="2394"/>
      <c r="AA2386" s="1904"/>
      <c r="AB2386" s="1903"/>
      <c r="AC2386" s="1904"/>
      <c r="AD2386" s="1904"/>
      <c r="AE2386" s="1904"/>
      <c r="AF2386" s="1313"/>
      <c r="AG2386" s="1313"/>
      <c r="AH2386" s="1305"/>
      <c r="AI2386" s="1313"/>
      <c r="AJ2386" s="1313"/>
      <c r="AK2386" s="1313"/>
      <c r="AL2386" s="1313"/>
      <c r="AM2386" s="1313"/>
      <c r="AN2386" s="1905"/>
      <c r="AO2386" s="1345"/>
      <c r="AP2386" s="1313"/>
      <c r="AQ2386" s="1345"/>
      <c r="AR2386" s="1313"/>
      <c r="AS2386" s="1345"/>
      <c r="AT2386" s="1313"/>
      <c r="AU2386" s="1345"/>
      <c r="AV2386" s="1313"/>
      <c r="AW2386" s="1313"/>
      <c r="AX2386" s="1313"/>
      <c r="AY2386" s="1305"/>
      <c r="AZ2386" s="1313"/>
      <c r="BA2386" s="1313"/>
      <c r="BB2386" s="1313"/>
      <c r="BC2386" s="1313"/>
      <c r="BD2386" s="1313"/>
      <c r="BE2386" s="1903"/>
      <c r="BF2386" s="1904"/>
      <c r="BG2386" s="1903"/>
      <c r="BH2386" s="1904"/>
      <c r="BI2386" s="1903"/>
      <c r="BJ2386" s="1904"/>
      <c r="BK2386" s="1313"/>
      <c r="BL2386" s="1904"/>
      <c r="BM2386" s="1904"/>
      <c r="BN2386" s="1904"/>
      <c r="BO2386" s="1313"/>
      <c r="BP2386" s="1316">
        <f t="shared" si="814"/>
        <v>0</v>
      </c>
      <c r="BQ2386" s="1305"/>
    </row>
    <row r="2387" spans="1:69" ht="15" x14ac:dyDescent="0.25">
      <c r="A2387" s="1305"/>
      <c r="B2387" s="2050"/>
      <c r="C2387" s="1928"/>
      <c r="D2387" s="1313"/>
      <c r="E2387" s="1313"/>
      <c r="F2387" s="1931"/>
      <c r="G2387" s="1313"/>
      <c r="H2387" s="1345"/>
      <c r="I2387" s="1313"/>
      <c r="J2387" s="1345"/>
      <c r="K2387" s="1313"/>
      <c r="L2387" s="2773"/>
      <c r="M2387" s="1313"/>
      <c r="N2387" s="1345"/>
      <c r="O2387" s="1313"/>
      <c r="P2387" s="1313"/>
      <c r="Q2387" s="1307"/>
      <c r="R2387" s="1313"/>
      <c r="S2387" s="1313"/>
      <c r="T2387" s="1313"/>
      <c r="U2387" s="1313"/>
      <c r="V2387" s="2466"/>
      <c r="W2387" s="1904"/>
      <c r="X2387" s="2336"/>
      <c r="Y2387" s="1904"/>
      <c r="Z2387" s="2394"/>
      <c r="AA2387" s="1904"/>
      <c r="AB2387" s="1903"/>
      <c r="AC2387" s="1904"/>
      <c r="AD2387" s="1904"/>
      <c r="AE2387" s="1904"/>
      <c r="AF2387" s="1313"/>
      <c r="AG2387" s="1313"/>
      <c r="AH2387" s="1305"/>
      <c r="AI2387" s="1313"/>
      <c r="AJ2387" s="1313"/>
      <c r="AK2387" s="1313"/>
      <c r="AL2387" s="1313"/>
      <c r="AM2387" s="1313"/>
      <c r="AN2387" s="1905"/>
      <c r="AO2387" s="1345"/>
      <c r="AP2387" s="1313"/>
      <c r="AQ2387" s="1345"/>
      <c r="AR2387" s="1313"/>
      <c r="AS2387" s="1345"/>
      <c r="AT2387" s="1313"/>
      <c r="AU2387" s="1345"/>
      <c r="AV2387" s="1313"/>
      <c r="AW2387" s="1313"/>
      <c r="AX2387" s="1313"/>
      <c r="AY2387" s="1305"/>
      <c r="AZ2387" s="1313"/>
      <c r="BA2387" s="1313"/>
      <c r="BB2387" s="1313"/>
      <c r="BC2387" s="1313"/>
      <c r="BD2387" s="1313"/>
      <c r="BE2387" s="1903"/>
      <c r="BF2387" s="1904"/>
      <c r="BG2387" s="1903"/>
      <c r="BH2387" s="1904"/>
      <c r="BI2387" s="1903"/>
      <c r="BJ2387" s="1904"/>
      <c r="BK2387" s="1313"/>
      <c r="BL2387" s="1904"/>
      <c r="BM2387" s="1904"/>
      <c r="BN2387" s="1904"/>
      <c r="BO2387" s="1313"/>
      <c r="BP2387" s="1316">
        <f t="shared" si="814"/>
        <v>0</v>
      </c>
      <c r="BQ2387" s="1305"/>
    </row>
    <row r="2388" spans="1:69" ht="15" x14ac:dyDescent="0.25">
      <c r="A2388" s="1305"/>
      <c r="B2388" s="2050"/>
      <c r="C2388" s="1928"/>
      <c r="D2388" s="1313"/>
      <c r="E2388" s="1313"/>
      <c r="F2388" s="1931"/>
      <c r="G2388" s="1313"/>
      <c r="H2388" s="1345"/>
      <c r="I2388" s="1313"/>
      <c r="J2388" s="1345"/>
      <c r="K2388" s="1313"/>
      <c r="L2388" s="2773"/>
      <c r="M2388" s="1313"/>
      <c r="N2388" s="1345"/>
      <c r="O2388" s="1313"/>
      <c r="P2388" s="1313"/>
      <c r="Q2388" s="1307"/>
      <c r="R2388" s="1313"/>
      <c r="S2388" s="1313"/>
      <c r="T2388" s="1313"/>
      <c r="U2388" s="1313"/>
      <c r="V2388" s="2466"/>
      <c r="W2388" s="1904"/>
      <c r="X2388" s="2336"/>
      <c r="Y2388" s="1904"/>
      <c r="Z2388" s="2394"/>
      <c r="AA2388" s="1904"/>
      <c r="AB2388" s="1903"/>
      <c r="AC2388" s="1904"/>
      <c r="AD2388" s="1904"/>
      <c r="AE2388" s="1904"/>
      <c r="AF2388" s="1313"/>
      <c r="AG2388" s="1313"/>
      <c r="AH2388" s="1305"/>
      <c r="AI2388" s="1313"/>
      <c r="AJ2388" s="1313"/>
      <c r="AK2388" s="1313"/>
      <c r="AL2388" s="1313"/>
      <c r="AM2388" s="1313"/>
      <c r="AN2388" s="1905"/>
      <c r="AO2388" s="1345"/>
      <c r="AP2388" s="1313"/>
      <c r="AQ2388" s="1345"/>
      <c r="AR2388" s="1313"/>
      <c r="AS2388" s="1345"/>
      <c r="AT2388" s="1313"/>
      <c r="AU2388" s="1345"/>
      <c r="AV2388" s="1313"/>
      <c r="AW2388" s="1313"/>
      <c r="AX2388" s="1313"/>
      <c r="AY2388" s="1305"/>
      <c r="AZ2388" s="1313"/>
      <c r="BA2388" s="1313"/>
      <c r="BB2388" s="1313"/>
      <c r="BC2388" s="1313"/>
      <c r="BD2388" s="1313"/>
      <c r="BE2388" s="1903"/>
      <c r="BF2388" s="1904"/>
      <c r="BG2388" s="1903"/>
      <c r="BH2388" s="1904"/>
      <c r="BI2388" s="1903"/>
      <c r="BJ2388" s="1904"/>
      <c r="BK2388" s="1313"/>
      <c r="BL2388" s="1904"/>
      <c r="BM2388" s="1904"/>
      <c r="BN2388" s="1904"/>
      <c r="BO2388" s="1313"/>
      <c r="BP2388" s="1316">
        <f t="shared" si="814"/>
        <v>0</v>
      </c>
      <c r="BQ2388" s="1305"/>
    </row>
    <row r="2389" spans="1:69" ht="15" x14ac:dyDescent="0.25">
      <c r="A2389" s="1305"/>
      <c r="B2389" s="2050"/>
      <c r="C2389" s="1928"/>
      <c r="D2389" s="1313"/>
      <c r="E2389" s="1313"/>
      <c r="F2389" s="1931"/>
      <c r="G2389" s="1313"/>
      <c r="H2389" s="1345"/>
      <c r="I2389" s="1313"/>
      <c r="J2389" s="1345"/>
      <c r="K2389" s="1313"/>
      <c r="L2389" s="2773"/>
      <c r="M2389" s="1313"/>
      <c r="N2389" s="1345"/>
      <c r="O2389" s="1313"/>
      <c r="P2389" s="1313"/>
      <c r="Q2389" s="1307"/>
      <c r="R2389" s="1313"/>
      <c r="S2389" s="1313"/>
      <c r="T2389" s="1313"/>
      <c r="U2389" s="1313"/>
      <c r="V2389" s="2466"/>
      <c r="W2389" s="1904"/>
      <c r="X2389" s="2336"/>
      <c r="Y2389" s="1904"/>
      <c r="Z2389" s="2394"/>
      <c r="AA2389" s="1904"/>
      <c r="AB2389" s="1903"/>
      <c r="AC2389" s="1904"/>
      <c r="AD2389" s="1904"/>
      <c r="AE2389" s="1904"/>
      <c r="AF2389" s="1313"/>
      <c r="AG2389" s="1313"/>
      <c r="AH2389" s="1305"/>
      <c r="AI2389" s="1313"/>
      <c r="AJ2389" s="1313"/>
      <c r="AK2389" s="1313"/>
      <c r="AL2389" s="1313"/>
      <c r="AM2389" s="1313"/>
      <c r="AN2389" s="1905"/>
      <c r="AO2389" s="1345"/>
      <c r="AP2389" s="1313"/>
      <c r="AQ2389" s="1345"/>
      <c r="AR2389" s="1313"/>
      <c r="AS2389" s="1345"/>
      <c r="AT2389" s="1313"/>
      <c r="AU2389" s="1345"/>
      <c r="AV2389" s="1313"/>
      <c r="AW2389" s="1313"/>
      <c r="AX2389" s="1313"/>
      <c r="AY2389" s="1305"/>
      <c r="AZ2389" s="1313"/>
      <c r="BA2389" s="1313"/>
      <c r="BB2389" s="1313"/>
      <c r="BC2389" s="1313"/>
      <c r="BD2389" s="1313"/>
      <c r="BE2389" s="1903"/>
      <c r="BF2389" s="1904"/>
      <c r="BG2389" s="1903"/>
      <c r="BH2389" s="1904"/>
      <c r="BI2389" s="1903"/>
      <c r="BJ2389" s="1904"/>
      <c r="BK2389" s="1313"/>
      <c r="BL2389" s="1904"/>
      <c r="BM2389" s="1904"/>
      <c r="BN2389" s="1904"/>
      <c r="BO2389" s="1313"/>
      <c r="BP2389" s="1316">
        <f t="shared" si="814"/>
        <v>0</v>
      </c>
      <c r="BQ2389" s="1305"/>
    </row>
    <row r="2390" spans="1:69" ht="15" x14ac:dyDescent="0.25">
      <c r="A2390" s="1305"/>
      <c r="B2390" s="2050"/>
      <c r="C2390" s="1928"/>
      <c r="D2390" s="1313"/>
      <c r="E2390" s="1313"/>
      <c r="F2390" s="1931"/>
      <c r="G2390" s="1313"/>
      <c r="H2390" s="1345"/>
      <c r="I2390" s="1313"/>
      <c r="J2390" s="1345"/>
      <c r="K2390" s="1313"/>
      <c r="L2390" s="2773"/>
      <c r="M2390" s="1313"/>
      <c r="N2390" s="1345"/>
      <c r="O2390" s="1313"/>
      <c r="P2390" s="1313"/>
      <c r="Q2390" s="1307"/>
      <c r="R2390" s="1313"/>
      <c r="S2390" s="1313"/>
      <c r="T2390" s="1313"/>
      <c r="U2390" s="1313"/>
      <c r="V2390" s="2466"/>
      <c r="W2390" s="1904"/>
      <c r="X2390" s="2336"/>
      <c r="Y2390" s="1904"/>
      <c r="Z2390" s="2394"/>
      <c r="AA2390" s="1904"/>
      <c r="AB2390" s="1903"/>
      <c r="AC2390" s="1904"/>
      <c r="AD2390" s="1904"/>
      <c r="AE2390" s="1904"/>
      <c r="AF2390" s="1313"/>
      <c r="AG2390" s="1313"/>
      <c r="AH2390" s="1305"/>
      <c r="AI2390" s="1313"/>
      <c r="AJ2390" s="1313"/>
      <c r="AK2390" s="1313"/>
      <c r="AL2390" s="1313"/>
      <c r="AM2390" s="1313"/>
      <c r="AN2390" s="1905"/>
      <c r="AO2390" s="1345"/>
      <c r="AP2390" s="1313"/>
      <c r="AQ2390" s="1345"/>
      <c r="AR2390" s="1313"/>
      <c r="AS2390" s="1345"/>
      <c r="AT2390" s="1313"/>
      <c r="AU2390" s="1345"/>
      <c r="AV2390" s="1313"/>
      <c r="AW2390" s="1313"/>
      <c r="AX2390" s="1313"/>
      <c r="AY2390" s="1305"/>
      <c r="AZ2390" s="1313"/>
      <c r="BA2390" s="1313"/>
      <c r="BB2390" s="1313"/>
      <c r="BC2390" s="1313"/>
      <c r="BD2390" s="1313"/>
      <c r="BE2390" s="1903"/>
      <c r="BF2390" s="1904"/>
      <c r="BG2390" s="1903"/>
      <c r="BH2390" s="1904"/>
      <c r="BI2390" s="1903"/>
      <c r="BJ2390" s="1904"/>
      <c r="BK2390" s="1313"/>
      <c r="BL2390" s="1904"/>
      <c r="BM2390" s="1904"/>
      <c r="BN2390" s="1904"/>
      <c r="BO2390" s="1313"/>
      <c r="BP2390" s="1316">
        <f t="shared" si="814"/>
        <v>0</v>
      </c>
      <c r="BQ2390" s="1305"/>
    </row>
    <row r="2391" spans="1:69" ht="15" x14ac:dyDescent="0.25">
      <c r="A2391" s="1305"/>
      <c r="B2391" s="2050"/>
      <c r="C2391" s="1928"/>
      <c r="D2391" s="1313"/>
      <c r="E2391" s="1313"/>
      <c r="F2391" s="1931"/>
      <c r="G2391" s="1313"/>
      <c r="H2391" s="1345"/>
      <c r="I2391" s="1313"/>
      <c r="J2391" s="1345"/>
      <c r="K2391" s="1313"/>
      <c r="L2391" s="2773"/>
      <c r="M2391" s="1313"/>
      <c r="N2391" s="1345"/>
      <c r="O2391" s="1313"/>
      <c r="P2391" s="1313"/>
      <c r="Q2391" s="1307"/>
      <c r="R2391" s="1313"/>
      <c r="S2391" s="1313"/>
      <c r="T2391" s="1313"/>
      <c r="U2391" s="1313"/>
      <c r="V2391" s="2466"/>
      <c r="W2391" s="1904"/>
      <c r="X2391" s="2336"/>
      <c r="Y2391" s="1904"/>
      <c r="Z2391" s="2394"/>
      <c r="AA2391" s="1904"/>
      <c r="AB2391" s="1903"/>
      <c r="AC2391" s="1904"/>
      <c r="AD2391" s="1904"/>
      <c r="AE2391" s="1904"/>
      <c r="AF2391" s="1313"/>
      <c r="AG2391" s="1313"/>
      <c r="AH2391" s="1305"/>
      <c r="AI2391" s="1313"/>
      <c r="AJ2391" s="1313"/>
      <c r="AK2391" s="1313"/>
      <c r="AL2391" s="1313"/>
      <c r="AM2391" s="1313"/>
      <c r="AN2391" s="1905"/>
      <c r="AO2391" s="1345"/>
      <c r="AP2391" s="1313"/>
      <c r="AQ2391" s="1345"/>
      <c r="AR2391" s="1313"/>
      <c r="AS2391" s="1345"/>
      <c r="AT2391" s="1313"/>
      <c r="AU2391" s="1345"/>
      <c r="AV2391" s="1313"/>
      <c r="AW2391" s="1313"/>
      <c r="AX2391" s="1313"/>
      <c r="AY2391" s="1305"/>
      <c r="AZ2391" s="1313"/>
      <c r="BA2391" s="1313"/>
      <c r="BB2391" s="1313"/>
      <c r="BC2391" s="1313"/>
      <c r="BD2391" s="1313"/>
      <c r="BE2391" s="1903"/>
      <c r="BF2391" s="1904"/>
      <c r="BG2391" s="1903"/>
      <c r="BH2391" s="1904"/>
      <c r="BI2391" s="1903"/>
      <c r="BJ2391" s="1904"/>
      <c r="BK2391" s="1313"/>
      <c r="BL2391" s="1904"/>
      <c r="BM2391" s="1904"/>
      <c r="BN2391" s="1904"/>
      <c r="BO2391" s="1313"/>
      <c r="BP2391" s="1316">
        <f t="shared" si="814"/>
        <v>0</v>
      </c>
      <c r="BQ2391" s="1305"/>
    </row>
    <row r="2392" spans="1:69" ht="15" x14ac:dyDescent="0.25">
      <c r="A2392" s="1305"/>
      <c r="B2392" s="2050"/>
      <c r="C2392" s="1928"/>
      <c r="D2392" s="1313"/>
      <c r="E2392" s="1313"/>
      <c r="F2392" s="1931"/>
      <c r="G2392" s="1313"/>
      <c r="H2392" s="1345"/>
      <c r="I2392" s="1313"/>
      <c r="J2392" s="1345"/>
      <c r="K2392" s="1313"/>
      <c r="L2392" s="2773"/>
      <c r="M2392" s="1313"/>
      <c r="N2392" s="1345"/>
      <c r="O2392" s="1313"/>
      <c r="P2392" s="1313"/>
      <c r="Q2392" s="1307"/>
      <c r="R2392" s="1313"/>
      <c r="S2392" s="1313"/>
      <c r="T2392" s="1313"/>
      <c r="U2392" s="1313"/>
      <c r="V2392" s="2466"/>
      <c r="W2392" s="1904"/>
      <c r="X2392" s="2336"/>
      <c r="Y2392" s="1904"/>
      <c r="Z2392" s="2394"/>
      <c r="AA2392" s="1904"/>
      <c r="AB2392" s="1903"/>
      <c r="AC2392" s="1904"/>
      <c r="AD2392" s="1904"/>
      <c r="AE2392" s="1904"/>
      <c r="AF2392" s="1313"/>
      <c r="AG2392" s="1313"/>
      <c r="AH2392" s="1305"/>
      <c r="AI2392" s="1313"/>
      <c r="AJ2392" s="1313"/>
      <c r="AK2392" s="1313"/>
      <c r="AL2392" s="1313"/>
      <c r="AM2392" s="1313"/>
      <c r="AN2392" s="1905"/>
      <c r="AO2392" s="1345"/>
      <c r="AP2392" s="1313"/>
      <c r="AQ2392" s="1345"/>
      <c r="AR2392" s="1313"/>
      <c r="AS2392" s="1345"/>
      <c r="AT2392" s="1313"/>
      <c r="AU2392" s="1345"/>
      <c r="AV2392" s="1313"/>
      <c r="AW2392" s="1313"/>
      <c r="AX2392" s="1313"/>
      <c r="AY2392" s="1305"/>
      <c r="AZ2392" s="1313"/>
      <c r="BA2392" s="1313"/>
      <c r="BB2392" s="1313"/>
      <c r="BC2392" s="1313"/>
      <c r="BD2392" s="1313"/>
      <c r="BE2392" s="1903"/>
      <c r="BF2392" s="1904"/>
      <c r="BG2392" s="1903"/>
      <c r="BH2392" s="1904"/>
      <c r="BI2392" s="1903"/>
      <c r="BJ2392" s="1904"/>
      <c r="BK2392" s="1313"/>
      <c r="BL2392" s="1904"/>
      <c r="BM2392" s="1904"/>
      <c r="BN2392" s="1904"/>
      <c r="BO2392" s="1313"/>
      <c r="BP2392" s="1316">
        <f t="shared" si="814"/>
        <v>0</v>
      </c>
      <c r="BQ2392" s="1305"/>
    </row>
    <row r="2393" spans="1:69" ht="15" x14ac:dyDescent="0.25">
      <c r="A2393" s="1305"/>
      <c r="B2393" s="2050"/>
      <c r="C2393" s="1928"/>
      <c r="D2393" s="1313"/>
      <c r="E2393" s="1313"/>
      <c r="F2393" s="1931"/>
      <c r="G2393" s="1313"/>
      <c r="H2393" s="1345"/>
      <c r="I2393" s="1313"/>
      <c r="J2393" s="1345"/>
      <c r="K2393" s="1313"/>
      <c r="L2393" s="2773"/>
      <c r="M2393" s="1313"/>
      <c r="N2393" s="1345"/>
      <c r="O2393" s="1313"/>
      <c r="P2393" s="1313"/>
      <c r="Q2393" s="1307"/>
      <c r="R2393" s="1313"/>
      <c r="S2393" s="1313"/>
      <c r="T2393" s="1313"/>
      <c r="U2393" s="1313"/>
      <c r="V2393" s="2466"/>
      <c r="W2393" s="1904"/>
      <c r="X2393" s="2336"/>
      <c r="Y2393" s="1904"/>
      <c r="Z2393" s="2394"/>
      <c r="AA2393" s="1904"/>
      <c r="AB2393" s="1903"/>
      <c r="AC2393" s="1904"/>
      <c r="AD2393" s="1904"/>
      <c r="AE2393" s="1904"/>
      <c r="AF2393" s="1313"/>
      <c r="AG2393" s="1313"/>
      <c r="AH2393" s="1305"/>
      <c r="AI2393" s="1313"/>
      <c r="AJ2393" s="1313"/>
      <c r="AK2393" s="1313"/>
      <c r="AL2393" s="1313"/>
      <c r="AM2393" s="1313"/>
      <c r="AN2393" s="1905"/>
      <c r="AO2393" s="1345"/>
      <c r="AP2393" s="1313"/>
      <c r="AQ2393" s="1345"/>
      <c r="AR2393" s="1313"/>
      <c r="AS2393" s="1345"/>
      <c r="AT2393" s="1313"/>
      <c r="AU2393" s="1345"/>
      <c r="AV2393" s="1313"/>
      <c r="AW2393" s="1313"/>
      <c r="AX2393" s="1313"/>
      <c r="AY2393" s="1305"/>
      <c r="AZ2393" s="1313"/>
      <c r="BA2393" s="1313"/>
      <c r="BB2393" s="1313"/>
      <c r="BC2393" s="1313"/>
      <c r="BD2393" s="1313"/>
      <c r="BE2393" s="1903"/>
      <c r="BF2393" s="1904"/>
      <c r="BG2393" s="1903"/>
      <c r="BH2393" s="1904"/>
      <c r="BI2393" s="1903"/>
      <c r="BJ2393" s="1904"/>
      <c r="BK2393" s="1313"/>
      <c r="BL2393" s="1904"/>
      <c r="BM2393" s="1904"/>
      <c r="BN2393" s="1904"/>
      <c r="BO2393" s="1313"/>
      <c r="BP2393" s="1316">
        <f t="shared" si="814"/>
        <v>0</v>
      </c>
      <c r="BQ2393" s="1305"/>
    </row>
    <row r="2394" spans="1:69" ht="15" x14ac:dyDescent="0.25">
      <c r="A2394" s="1305"/>
      <c r="B2394" s="2050"/>
      <c r="C2394" s="1928"/>
      <c r="D2394" s="1313"/>
      <c r="E2394" s="1313"/>
      <c r="F2394" s="1931"/>
      <c r="G2394" s="1313"/>
      <c r="H2394" s="1345"/>
      <c r="I2394" s="1313"/>
      <c r="J2394" s="1345"/>
      <c r="K2394" s="1313"/>
      <c r="L2394" s="2773"/>
      <c r="M2394" s="1313"/>
      <c r="N2394" s="1345"/>
      <c r="O2394" s="1313"/>
      <c r="P2394" s="1313"/>
      <c r="Q2394" s="1307"/>
      <c r="R2394" s="1313"/>
      <c r="S2394" s="1313"/>
      <c r="T2394" s="1313"/>
      <c r="U2394" s="1313"/>
      <c r="V2394" s="2466"/>
      <c r="W2394" s="1904"/>
      <c r="X2394" s="2336"/>
      <c r="Y2394" s="1904"/>
      <c r="Z2394" s="2394"/>
      <c r="AA2394" s="1904"/>
      <c r="AB2394" s="1903"/>
      <c r="AC2394" s="1904"/>
      <c r="AD2394" s="1904"/>
      <c r="AE2394" s="1904"/>
      <c r="AF2394" s="1313"/>
      <c r="AG2394" s="1313"/>
      <c r="AH2394" s="1305"/>
      <c r="AI2394" s="1313"/>
      <c r="AJ2394" s="1313"/>
      <c r="AK2394" s="1313"/>
      <c r="AL2394" s="1313"/>
      <c r="AM2394" s="1313"/>
      <c r="AN2394" s="1905"/>
      <c r="AO2394" s="1345"/>
      <c r="AP2394" s="1313"/>
      <c r="AQ2394" s="1345"/>
      <c r="AR2394" s="1313"/>
      <c r="AS2394" s="1345"/>
      <c r="AT2394" s="1313"/>
      <c r="AU2394" s="1345"/>
      <c r="AV2394" s="1313"/>
      <c r="AW2394" s="1313"/>
      <c r="AX2394" s="1313"/>
      <c r="AY2394" s="1305"/>
      <c r="AZ2394" s="1313"/>
      <c r="BA2394" s="1313"/>
      <c r="BB2394" s="1313"/>
      <c r="BC2394" s="1313"/>
      <c r="BD2394" s="1313"/>
      <c r="BE2394" s="1903"/>
      <c r="BF2394" s="1904"/>
      <c r="BG2394" s="1903"/>
      <c r="BH2394" s="1904"/>
      <c r="BI2394" s="1903"/>
      <c r="BJ2394" s="1904"/>
      <c r="BK2394" s="1313"/>
      <c r="BL2394" s="1904"/>
      <c r="BM2394" s="1904"/>
      <c r="BN2394" s="1904"/>
      <c r="BO2394" s="1313"/>
      <c r="BP2394" s="1316">
        <f t="shared" si="814"/>
        <v>0</v>
      </c>
      <c r="BQ2394" s="1305"/>
    </row>
    <row r="2395" spans="1:69" ht="15" x14ac:dyDescent="0.25">
      <c r="A2395" s="1305"/>
      <c r="B2395" s="2050"/>
      <c r="C2395" s="1928"/>
      <c r="D2395" s="1313"/>
      <c r="E2395" s="1313"/>
      <c r="F2395" s="1931"/>
      <c r="G2395" s="1313"/>
      <c r="H2395" s="1345"/>
      <c r="I2395" s="1313"/>
      <c r="J2395" s="1345"/>
      <c r="K2395" s="1313"/>
      <c r="L2395" s="2773"/>
      <c r="M2395" s="1313"/>
      <c r="N2395" s="1345"/>
      <c r="O2395" s="1313"/>
      <c r="P2395" s="1313"/>
      <c r="Q2395" s="1307"/>
      <c r="R2395" s="1313"/>
      <c r="S2395" s="1313"/>
      <c r="T2395" s="1313"/>
      <c r="U2395" s="1313"/>
      <c r="V2395" s="2466"/>
      <c r="W2395" s="1904"/>
      <c r="X2395" s="2336"/>
      <c r="Y2395" s="1904"/>
      <c r="Z2395" s="2394"/>
      <c r="AA2395" s="1904"/>
      <c r="AB2395" s="1903"/>
      <c r="AC2395" s="1904"/>
      <c r="AD2395" s="1904"/>
      <c r="AE2395" s="1904"/>
      <c r="AF2395" s="1313"/>
      <c r="AG2395" s="1313"/>
      <c r="AH2395" s="1305"/>
      <c r="AI2395" s="1313"/>
      <c r="AJ2395" s="1313"/>
      <c r="AK2395" s="1313"/>
      <c r="AL2395" s="1313"/>
      <c r="AM2395" s="1313"/>
      <c r="AN2395" s="1905"/>
      <c r="AO2395" s="1345"/>
      <c r="AP2395" s="1313"/>
      <c r="AQ2395" s="1345"/>
      <c r="AR2395" s="1313"/>
      <c r="AS2395" s="1345"/>
      <c r="AT2395" s="1313"/>
      <c r="AU2395" s="1345"/>
      <c r="AV2395" s="1313"/>
      <c r="AW2395" s="1313"/>
      <c r="AX2395" s="1313"/>
      <c r="AY2395" s="1305"/>
      <c r="AZ2395" s="1313"/>
      <c r="BA2395" s="1313"/>
      <c r="BB2395" s="1313"/>
      <c r="BC2395" s="1313"/>
      <c r="BD2395" s="1313"/>
      <c r="BE2395" s="1903"/>
      <c r="BF2395" s="1904"/>
      <c r="BG2395" s="1903"/>
      <c r="BH2395" s="1904"/>
      <c r="BI2395" s="1903"/>
      <c r="BJ2395" s="1904"/>
      <c r="BK2395" s="1313"/>
      <c r="BL2395" s="1904"/>
      <c r="BM2395" s="1904"/>
      <c r="BN2395" s="1904"/>
      <c r="BO2395" s="1313"/>
      <c r="BP2395" s="1316">
        <f t="shared" si="814"/>
        <v>0</v>
      </c>
      <c r="BQ2395" s="1305"/>
    </row>
    <row r="2396" spans="1:69" ht="15" x14ac:dyDescent="0.25">
      <c r="A2396" s="1305"/>
      <c r="B2396" s="2050"/>
      <c r="C2396" s="1928"/>
      <c r="D2396" s="1313"/>
      <c r="E2396" s="1313"/>
      <c r="F2396" s="1931"/>
      <c r="G2396" s="1313"/>
      <c r="H2396" s="1345"/>
      <c r="I2396" s="1313"/>
      <c r="J2396" s="1345"/>
      <c r="K2396" s="1313"/>
      <c r="L2396" s="2773"/>
      <c r="M2396" s="1313"/>
      <c r="N2396" s="1345"/>
      <c r="O2396" s="1313"/>
      <c r="P2396" s="1313"/>
      <c r="Q2396" s="1307"/>
      <c r="R2396" s="1313"/>
      <c r="S2396" s="1313"/>
      <c r="T2396" s="1313"/>
      <c r="U2396" s="1313"/>
      <c r="V2396" s="2466"/>
      <c r="W2396" s="1904"/>
      <c r="X2396" s="2336"/>
      <c r="Y2396" s="1904"/>
      <c r="Z2396" s="2394"/>
      <c r="AA2396" s="1904"/>
      <c r="AB2396" s="1903"/>
      <c r="AC2396" s="1904"/>
      <c r="AD2396" s="1904"/>
      <c r="AE2396" s="1904"/>
      <c r="AF2396" s="1313"/>
      <c r="AG2396" s="1313"/>
      <c r="AH2396" s="1305"/>
      <c r="AI2396" s="1313"/>
      <c r="AJ2396" s="1313"/>
      <c r="AK2396" s="1313"/>
      <c r="AL2396" s="1313"/>
      <c r="AM2396" s="1313"/>
      <c r="AN2396" s="1905"/>
      <c r="AO2396" s="1345"/>
      <c r="AP2396" s="1313"/>
      <c r="AQ2396" s="1345"/>
      <c r="AR2396" s="1313"/>
      <c r="AS2396" s="1345"/>
      <c r="AT2396" s="1313"/>
      <c r="AU2396" s="1345"/>
      <c r="AV2396" s="1313"/>
      <c r="AW2396" s="1313"/>
      <c r="AX2396" s="1313"/>
      <c r="AY2396" s="1305"/>
      <c r="AZ2396" s="1313"/>
      <c r="BA2396" s="1313"/>
      <c r="BB2396" s="1313"/>
      <c r="BC2396" s="1313"/>
      <c r="BD2396" s="1313"/>
      <c r="BE2396" s="1903"/>
      <c r="BF2396" s="1904"/>
      <c r="BG2396" s="1903"/>
      <c r="BH2396" s="1904"/>
      <c r="BI2396" s="1903"/>
      <c r="BJ2396" s="1904"/>
      <c r="BK2396" s="1313"/>
      <c r="BL2396" s="1904"/>
      <c r="BM2396" s="1904"/>
      <c r="BN2396" s="1904"/>
      <c r="BO2396" s="1313"/>
      <c r="BP2396" s="1316">
        <f t="shared" si="814"/>
        <v>0</v>
      </c>
      <c r="BQ2396" s="1305"/>
    </row>
    <row r="2397" spans="1:69" ht="15" x14ac:dyDescent="0.25">
      <c r="A2397" s="1305"/>
      <c r="B2397" s="2050"/>
      <c r="C2397" s="1928"/>
      <c r="D2397" s="1313"/>
      <c r="E2397" s="1313"/>
      <c r="F2397" s="1931"/>
      <c r="G2397" s="1313"/>
      <c r="H2397" s="1345"/>
      <c r="I2397" s="1313"/>
      <c r="J2397" s="1345"/>
      <c r="K2397" s="1313"/>
      <c r="L2397" s="2773"/>
      <c r="M2397" s="1313"/>
      <c r="N2397" s="1345"/>
      <c r="O2397" s="1313"/>
      <c r="P2397" s="1313"/>
      <c r="Q2397" s="1307"/>
      <c r="R2397" s="1313"/>
      <c r="S2397" s="1313"/>
      <c r="T2397" s="1313"/>
      <c r="U2397" s="1313"/>
      <c r="V2397" s="2466"/>
      <c r="W2397" s="1904"/>
      <c r="X2397" s="2336"/>
      <c r="Y2397" s="1904"/>
      <c r="Z2397" s="2394"/>
      <c r="AA2397" s="1904"/>
      <c r="AB2397" s="1903"/>
      <c r="AC2397" s="1904"/>
      <c r="AD2397" s="1904"/>
      <c r="AE2397" s="1904"/>
      <c r="AF2397" s="1313"/>
      <c r="AG2397" s="1313"/>
      <c r="AH2397" s="1305"/>
      <c r="AI2397" s="1313"/>
      <c r="AJ2397" s="1313"/>
      <c r="AK2397" s="1313"/>
      <c r="AL2397" s="1313"/>
      <c r="AM2397" s="1313"/>
      <c r="AN2397" s="1905"/>
      <c r="AO2397" s="1345"/>
      <c r="AP2397" s="1313"/>
      <c r="AQ2397" s="1345"/>
      <c r="AR2397" s="1313"/>
      <c r="AS2397" s="1345"/>
      <c r="AT2397" s="1313"/>
      <c r="AU2397" s="1345"/>
      <c r="AV2397" s="1313"/>
      <c r="AW2397" s="1313"/>
      <c r="AX2397" s="1313"/>
      <c r="AY2397" s="1305"/>
      <c r="AZ2397" s="1313"/>
      <c r="BA2397" s="1313"/>
      <c r="BB2397" s="1313"/>
      <c r="BC2397" s="1313"/>
      <c r="BD2397" s="1313"/>
      <c r="BE2397" s="1903"/>
      <c r="BF2397" s="1904"/>
      <c r="BG2397" s="1903"/>
      <c r="BH2397" s="1904"/>
      <c r="BI2397" s="1903"/>
      <c r="BJ2397" s="1904"/>
      <c r="BK2397" s="1313"/>
      <c r="BL2397" s="1904"/>
      <c r="BM2397" s="1904"/>
      <c r="BN2397" s="1904"/>
      <c r="BO2397" s="1313"/>
      <c r="BP2397" s="1316">
        <f t="shared" si="814"/>
        <v>0</v>
      </c>
      <c r="BQ2397" s="1305"/>
    </row>
    <row r="2398" spans="1:69" ht="15" x14ac:dyDescent="0.25">
      <c r="A2398" s="1305"/>
      <c r="B2398" s="2050"/>
      <c r="C2398" s="1928"/>
      <c r="D2398" s="1313"/>
      <c r="E2398" s="1313"/>
      <c r="F2398" s="1931"/>
      <c r="G2398" s="1313"/>
      <c r="H2398" s="1345"/>
      <c r="I2398" s="1313"/>
      <c r="J2398" s="1345"/>
      <c r="K2398" s="1313"/>
      <c r="L2398" s="2773"/>
      <c r="M2398" s="1313"/>
      <c r="N2398" s="1345"/>
      <c r="O2398" s="1313"/>
      <c r="P2398" s="1313"/>
      <c r="Q2398" s="1307"/>
      <c r="R2398" s="1313"/>
      <c r="S2398" s="1313"/>
      <c r="T2398" s="1313"/>
      <c r="U2398" s="1313"/>
      <c r="V2398" s="2466"/>
      <c r="W2398" s="1904"/>
      <c r="X2398" s="2336"/>
      <c r="Y2398" s="1904"/>
      <c r="Z2398" s="2394"/>
      <c r="AA2398" s="1904"/>
      <c r="AB2398" s="1903"/>
      <c r="AC2398" s="1904"/>
      <c r="AD2398" s="1904"/>
      <c r="AE2398" s="1904"/>
      <c r="AF2398" s="1313"/>
      <c r="AG2398" s="1313"/>
      <c r="AH2398" s="1305"/>
      <c r="AI2398" s="1313"/>
      <c r="AJ2398" s="1313"/>
      <c r="AK2398" s="1313"/>
      <c r="AL2398" s="1313"/>
      <c r="AM2398" s="1313"/>
      <c r="AN2398" s="1905"/>
      <c r="AO2398" s="1345"/>
      <c r="AP2398" s="1313"/>
      <c r="AQ2398" s="1345"/>
      <c r="AR2398" s="1313"/>
      <c r="AS2398" s="1345"/>
      <c r="AT2398" s="1313"/>
      <c r="AU2398" s="1345"/>
      <c r="AV2398" s="1313"/>
      <c r="AW2398" s="1313"/>
      <c r="AX2398" s="1313"/>
      <c r="AY2398" s="1305"/>
      <c r="AZ2398" s="1313"/>
      <c r="BA2398" s="1313"/>
      <c r="BB2398" s="1313"/>
      <c r="BC2398" s="1313"/>
      <c r="BD2398" s="1313"/>
      <c r="BE2398" s="1903"/>
      <c r="BF2398" s="1904"/>
      <c r="BG2398" s="1903"/>
      <c r="BH2398" s="1904"/>
      <c r="BI2398" s="1903"/>
      <c r="BJ2398" s="1904"/>
      <c r="BK2398" s="1313"/>
      <c r="BL2398" s="1904"/>
      <c r="BM2398" s="1904"/>
      <c r="BN2398" s="1904"/>
      <c r="BO2398" s="1313"/>
      <c r="BP2398" s="1316">
        <f t="shared" si="814"/>
        <v>0</v>
      </c>
      <c r="BQ2398" s="1305"/>
    </row>
    <row r="2399" spans="1:69" ht="15" x14ac:dyDescent="0.25">
      <c r="A2399" s="1305"/>
      <c r="B2399" s="2050"/>
      <c r="C2399" s="1928"/>
      <c r="D2399" s="1313"/>
      <c r="E2399" s="1313"/>
      <c r="F2399" s="1931"/>
      <c r="G2399" s="1313"/>
      <c r="H2399" s="1345"/>
      <c r="I2399" s="1313"/>
      <c r="J2399" s="1345"/>
      <c r="K2399" s="1313"/>
      <c r="L2399" s="2773"/>
      <c r="M2399" s="1313"/>
      <c r="N2399" s="1345"/>
      <c r="O2399" s="1313"/>
      <c r="P2399" s="1313"/>
      <c r="Q2399" s="1307"/>
      <c r="R2399" s="1313"/>
      <c r="S2399" s="1313"/>
      <c r="T2399" s="1313"/>
      <c r="U2399" s="1313"/>
      <c r="V2399" s="2466"/>
      <c r="W2399" s="1904"/>
      <c r="X2399" s="2336"/>
      <c r="Y2399" s="1904"/>
      <c r="Z2399" s="2394"/>
      <c r="AA2399" s="1904"/>
      <c r="AB2399" s="1903"/>
      <c r="AC2399" s="1904"/>
      <c r="AD2399" s="1904"/>
      <c r="AE2399" s="1904"/>
      <c r="AF2399" s="1313"/>
      <c r="AG2399" s="1313"/>
      <c r="AH2399" s="1305"/>
      <c r="AI2399" s="1313"/>
      <c r="AJ2399" s="1313"/>
      <c r="AK2399" s="1313"/>
      <c r="AL2399" s="1313"/>
      <c r="AM2399" s="1313"/>
      <c r="AN2399" s="1905"/>
      <c r="AO2399" s="1345"/>
      <c r="AP2399" s="1313"/>
      <c r="AQ2399" s="1345"/>
      <c r="AR2399" s="1313"/>
      <c r="AS2399" s="1345"/>
      <c r="AT2399" s="1313"/>
      <c r="AU2399" s="1345"/>
      <c r="AV2399" s="1313"/>
      <c r="AW2399" s="1313"/>
      <c r="AX2399" s="1313"/>
      <c r="AY2399" s="1305"/>
      <c r="AZ2399" s="1313"/>
      <c r="BA2399" s="1313"/>
      <c r="BB2399" s="1313"/>
      <c r="BC2399" s="1313"/>
      <c r="BD2399" s="1313"/>
      <c r="BE2399" s="1903"/>
      <c r="BF2399" s="1904"/>
      <c r="BG2399" s="1903"/>
      <c r="BH2399" s="1904"/>
      <c r="BI2399" s="1903"/>
      <c r="BJ2399" s="1904"/>
      <c r="BK2399" s="1313"/>
      <c r="BL2399" s="1904"/>
      <c r="BM2399" s="1904"/>
      <c r="BN2399" s="1904"/>
      <c r="BO2399" s="1313"/>
      <c r="BP2399" s="1316">
        <f t="shared" si="814"/>
        <v>0</v>
      </c>
      <c r="BQ2399" s="1305"/>
    </row>
    <row r="2400" spans="1:69" ht="15" x14ac:dyDescent="0.25">
      <c r="A2400" s="1305"/>
      <c r="B2400" s="2050"/>
      <c r="C2400" s="1928"/>
      <c r="D2400" s="1313"/>
      <c r="E2400" s="1313"/>
      <c r="F2400" s="1931"/>
      <c r="G2400" s="1313"/>
      <c r="H2400" s="1345"/>
      <c r="I2400" s="1313"/>
      <c r="J2400" s="1345"/>
      <c r="K2400" s="1313"/>
      <c r="L2400" s="2773"/>
      <c r="M2400" s="1313"/>
      <c r="N2400" s="1345"/>
      <c r="O2400" s="1313"/>
      <c r="P2400" s="1313"/>
      <c r="Q2400" s="1307"/>
      <c r="R2400" s="1313"/>
      <c r="S2400" s="1313"/>
      <c r="T2400" s="1313"/>
      <c r="U2400" s="1313"/>
      <c r="V2400" s="2466"/>
      <c r="W2400" s="1904"/>
      <c r="X2400" s="2336"/>
      <c r="Y2400" s="1904"/>
      <c r="Z2400" s="2394"/>
      <c r="AA2400" s="1904"/>
      <c r="AB2400" s="1903"/>
      <c r="AC2400" s="1904"/>
      <c r="AD2400" s="1904"/>
      <c r="AE2400" s="1904"/>
      <c r="AF2400" s="1313"/>
      <c r="AG2400" s="1313"/>
      <c r="AH2400" s="1305"/>
      <c r="AI2400" s="1313"/>
      <c r="AJ2400" s="1313"/>
      <c r="AK2400" s="1313"/>
      <c r="AL2400" s="1313"/>
      <c r="AM2400" s="1313"/>
      <c r="AN2400" s="1905"/>
      <c r="AO2400" s="1345"/>
      <c r="AP2400" s="1313"/>
      <c r="AQ2400" s="1345"/>
      <c r="AR2400" s="1313"/>
      <c r="AS2400" s="1345"/>
      <c r="AT2400" s="1313"/>
      <c r="AU2400" s="1345"/>
      <c r="AV2400" s="1313"/>
      <c r="AW2400" s="1313"/>
      <c r="AX2400" s="1313"/>
      <c r="AY2400" s="1305"/>
      <c r="AZ2400" s="1313"/>
      <c r="BA2400" s="1313"/>
      <c r="BB2400" s="1313"/>
      <c r="BC2400" s="1313"/>
      <c r="BD2400" s="1313"/>
      <c r="BE2400" s="1903"/>
      <c r="BF2400" s="1904"/>
      <c r="BG2400" s="1903"/>
      <c r="BH2400" s="1904"/>
      <c r="BI2400" s="1903"/>
      <c r="BJ2400" s="1904"/>
      <c r="BK2400" s="1313"/>
      <c r="BL2400" s="1904"/>
      <c r="BM2400" s="1904"/>
      <c r="BN2400" s="1904"/>
      <c r="BO2400" s="1313"/>
      <c r="BP2400" s="1316">
        <f t="shared" si="814"/>
        <v>0</v>
      </c>
      <c r="BQ2400" s="1305"/>
    </row>
    <row r="2401" spans="1:69" ht="15" x14ac:dyDescent="0.25">
      <c r="A2401" s="1305"/>
      <c r="B2401" s="2050"/>
      <c r="C2401" s="1928"/>
      <c r="D2401" s="1313"/>
      <c r="E2401" s="1313"/>
      <c r="F2401" s="1931"/>
      <c r="G2401" s="1313"/>
      <c r="H2401" s="1345"/>
      <c r="I2401" s="1313"/>
      <c r="J2401" s="1345"/>
      <c r="K2401" s="1313"/>
      <c r="L2401" s="2773"/>
      <c r="M2401" s="1313"/>
      <c r="N2401" s="1345"/>
      <c r="O2401" s="1313"/>
      <c r="P2401" s="1313"/>
      <c r="Q2401" s="1307"/>
      <c r="R2401" s="1313"/>
      <c r="S2401" s="1313"/>
      <c r="T2401" s="1313"/>
      <c r="U2401" s="1313"/>
      <c r="V2401" s="2466"/>
      <c r="W2401" s="1904"/>
      <c r="X2401" s="2336"/>
      <c r="Y2401" s="1904"/>
      <c r="Z2401" s="2394"/>
      <c r="AA2401" s="1904"/>
      <c r="AB2401" s="1903"/>
      <c r="AC2401" s="1904"/>
      <c r="AD2401" s="1904"/>
      <c r="AE2401" s="1904"/>
      <c r="AF2401" s="1313"/>
      <c r="AG2401" s="1313"/>
      <c r="AH2401" s="1305"/>
      <c r="AI2401" s="1313"/>
      <c r="AJ2401" s="1313"/>
      <c r="AK2401" s="1313"/>
      <c r="AL2401" s="1313"/>
      <c r="AM2401" s="1313"/>
      <c r="AN2401" s="1905"/>
      <c r="AO2401" s="1345"/>
      <c r="AP2401" s="1313"/>
      <c r="AQ2401" s="1345"/>
      <c r="AR2401" s="1313"/>
      <c r="AS2401" s="1345"/>
      <c r="AT2401" s="1313"/>
      <c r="AU2401" s="1345"/>
      <c r="AV2401" s="1313"/>
      <c r="AW2401" s="1313"/>
      <c r="AX2401" s="1313"/>
      <c r="AY2401" s="1305"/>
      <c r="AZ2401" s="1313"/>
      <c r="BA2401" s="1313"/>
      <c r="BB2401" s="1313"/>
      <c r="BC2401" s="1313"/>
      <c r="BD2401" s="1313"/>
      <c r="BE2401" s="1903"/>
      <c r="BF2401" s="1904"/>
      <c r="BG2401" s="1903"/>
      <c r="BH2401" s="1904"/>
      <c r="BI2401" s="1903"/>
      <c r="BJ2401" s="1904"/>
      <c r="BK2401" s="1313"/>
      <c r="BL2401" s="1904"/>
      <c r="BM2401" s="1904"/>
      <c r="BN2401" s="1904"/>
      <c r="BO2401" s="1313"/>
      <c r="BP2401" s="1316">
        <f t="shared" si="814"/>
        <v>0</v>
      </c>
      <c r="BQ2401" s="1305"/>
    </row>
    <row r="2402" spans="1:69" ht="15" x14ac:dyDescent="0.25">
      <c r="A2402" s="1305"/>
      <c r="B2402" s="2050"/>
      <c r="C2402" s="1928"/>
      <c r="D2402" s="1313"/>
      <c r="E2402" s="1313"/>
      <c r="F2402" s="1931"/>
      <c r="G2402" s="1313"/>
      <c r="H2402" s="1345"/>
      <c r="I2402" s="1313"/>
      <c r="J2402" s="1345"/>
      <c r="K2402" s="1313"/>
      <c r="L2402" s="2773"/>
      <c r="M2402" s="1313"/>
      <c r="N2402" s="1345"/>
      <c r="O2402" s="1313"/>
      <c r="P2402" s="1313"/>
      <c r="Q2402" s="1307"/>
      <c r="R2402" s="1313"/>
      <c r="S2402" s="1313"/>
      <c r="T2402" s="1313"/>
      <c r="U2402" s="1313"/>
      <c r="V2402" s="2466"/>
      <c r="W2402" s="1904"/>
      <c r="X2402" s="2336"/>
      <c r="Y2402" s="1904"/>
      <c r="Z2402" s="2394"/>
      <c r="AA2402" s="1904"/>
      <c r="AB2402" s="1903"/>
      <c r="AC2402" s="1904"/>
      <c r="AD2402" s="1904"/>
      <c r="AE2402" s="1904"/>
      <c r="AF2402" s="1313"/>
      <c r="AG2402" s="1313"/>
      <c r="AH2402" s="1305"/>
      <c r="AI2402" s="1313"/>
      <c r="AJ2402" s="1313"/>
      <c r="AK2402" s="1313"/>
      <c r="AL2402" s="1313"/>
      <c r="AM2402" s="1313"/>
      <c r="AN2402" s="1905"/>
      <c r="AO2402" s="1345"/>
      <c r="AP2402" s="1313"/>
      <c r="AQ2402" s="1345"/>
      <c r="AR2402" s="1313"/>
      <c r="AS2402" s="1345"/>
      <c r="AT2402" s="1313"/>
      <c r="AU2402" s="1345"/>
      <c r="AV2402" s="1313"/>
      <c r="AW2402" s="1313"/>
      <c r="AX2402" s="1313"/>
      <c r="AY2402" s="1305"/>
      <c r="AZ2402" s="1313"/>
      <c r="BA2402" s="1313"/>
      <c r="BB2402" s="1313"/>
      <c r="BC2402" s="1313"/>
      <c r="BD2402" s="1313"/>
      <c r="BE2402" s="1903"/>
      <c r="BF2402" s="1904"/>
      <c r="BG2402" s="1903"/>
      <c r="BH2402" s="1904"/>
      <c r="BI2402" s="1903"/>
      <c r="BJ2402" s="1904"/>
      <c r="BK2402" s="1313"/>
      <c r="BL2402" s="1904"/>
      <c r="BM2402" s="1904"/>
      <c r="BN2402" s="1904"/>
      <c r="BO2402" s="1313"/>
      <c r="BP2402" s="1316">
        <f t="shared" si="814"/>
        <v>0</v>
      </c>
      <c r="BQ2402" s="1305"/>
    </row>
    <row r="2403" spans="1:69" ht="15" x14ac:dyDescent="0.25">
      <c r="A2403" s="1305"/>
      <c r="B2403" s="2050"/>
      <c r="C2403" s="1928"/>
      <c r="D2403" s="1313"/>
      <c r="E2403" s="1313"/>
      <c r="F2403" s="1931"/>
      <c r="G2403" s="1313"/>
      <c r="H2403" s="1345"/>
      <c r="I2403" s="1313"/>
      <c r="J2403" s="1345"/>
      <c r="K2403" s="1313"/>
      <c r="L2403" s="2773"/>
      <c r="M2403" s="1313"/>
      <c r="N2403" s="1345"/>
      <c r="O2403" s="1313"/>
      <c r="P2403" s="1313"/>
      <c r="Q2403" s="1307"/>
      <c r="R2403" s="1313"/>
      <c r="S2403" s="1313"/>
      <c r="T2403" s="1313"/>
      <c r="U2403" s="1313"/>
      <c r="V2403" s="2466"/>
      <c r="W2403" s="1904"/>
      <c r="X2403" s="2336"/>
      <c r="Y2403" s="1904"/>
      <c r="Z2403" s="2394"/>
      <c r="AA2403" s="1904"/>
      <c r="AB2403" s="1903"/>
      <c r="AC2403" s="1904"/>
      <c r="AD2403" s="1904"/>
      <c r="AE2403" s="1904"/>
      <c r="AF2403" s="1313"/>
      <c r="AG2403" s="1313"/>
      <c r="AH2403" s="1305"/>
      <c r="AI2403" s="1313"/>
      <c r="AJ2403" s="1313"/>
      <c r="AK2403" s="1313"/>
      <c r="AL2403" s="1313"/>
      <c r="AM2403" s="1313"/>
      <c r="AN2403" s="1905"/>
      <c r="AO2403" s="1345"/>
      <c r="AP2403" s="1313"/>
      <c r="AQ2403" s="1345"/>
      <c r="AR2403" s="1313"/>
      <c r="AS2403" s="1345"/>
      <c r="AT2403" s="1313"/>
      <c r="AU2403" s="1345"/>
      <c r="AV2403" s="1313"/>
      <c r="AW2403" s="1313"/>
      <c r="AX2403" s="1313"/>
      <c r="AY2403" s="1305"/>
      <c r="AZ2403" s="1313"/>
      <c r="BA2403" s="1313"/>
      <c r="BB2403" s="1313"/>
      <c r="BC2403" s="1313"/>
      <c r="BD2403" s="1313"/>
      <c r="BE2403" s="1903"/>
      <c r="BF2403" s="1904"/>
      <c r="BG2403" s="1903"/>
      <c r="BH2403" s="1904"/>
      <c r="BI2403" s="1903"/>
      <c r="BJ2403" s="1904"/>
      <c r="BK2403" s="1313"/>
      <c r="BL2403" s="1904"/>
      <c r="BM2403" s="1904"/>
      <c r="BN2403" s="1904"/>
      <c r="BO2403" s="1313"/>
      <c r="BP2403" s="1316">
        <f t="shared" si="814"/>
        <v>0</v>
      </c>
      <c r="BQ2403" s="1305"/>
    </row>
    <row r="2404" spans="1:69" ht="15" x14ac:dyDescent="0.25">
      <c r="A2404" s="1305"/>
      <c r="B2404" s="2050"/>
      <c r="C2404" s="1928"/>
      <c r="D2404" s="1313"/>
      <c r="E2404" s="1313"/>
      <c r="F2404" s="1931"/>
      <c r="G2404" s="1313"/>
      <c r="H2404" s="1345"/>
      <c r="I2404" s="1313"/>
      <c r="J2404" s="1345"/>
      <c r="K2404" s="1313"/>
      <c r="L2404" s="2773"/>
      <c r="M2404" s="1313"/>
      <c r="N2404" s="1345"/>
      <c r="O2404" s="1313"/>
      <c r="P2404" s="1313"/>
      <c r="Q2404" s="1307"/>
      <c r="R2404" s="1313"/>
      <c r="S2404" s="1313"/>
      <c r="T2404" s="1313"/>
      <c r="U2404" s="1313"/>
      <c r="V2404" s="2466"/>
      <c r="W2404" s="1904"/>
      <c r="X2404" s="2336"/>
      <c r="Y2404" s="1904"/>
      <c r="Z2404" s="2394"/>
      <c r="AA2404" s="1904"/>
      <c r="AB2404" s="1903"/>
      <c r="AC2404" s="1904"/>
      <c r="AD2404" s="1904"/>
      <c r="AE2404" s="1904"/>
      <c r="AF2404" s="1313"/>
      <c r="AG2404" s="1313"/>
      <c r="AH2404" s="1305"/>
      <c r="AI2404" s="1313"/>
      <c r="AJ2404" s="1313"/>
      <c r="AK2404" s="1313"/>
      <c r="AL2404" s="1313"/>
      <c r="AM2404" s="1313"/>
      <c r="AN2404" s="1905"/>
      <c r="AO2404" s="1345"/>
      <c r="AP2404" s="1313"/>
      <c r="AQ2404" s="1345"/>
      <c r="AR2404" s="1313"/>
      <c r="AS2404" s="1345"/>
      <c r="AT2404" s="1313"/>
      <c r="AU2404" s="1345"/>
      <c r="AV2404" s="1313"/>
      <c r="AW2404" s="1313"/>
      <c r="AX2404" s="1313"/>
      <c r="AY2404" s="1305"/>
      <c r="AZ2404" s="1313"/>
      <c r="BA2404" s="1313"/>
      <c r="BB2404" s="1313"/>
      <c r="BC2404" s="1313"/>
      <c r="BD2404" s="1313"/>
      <c r="BE2404" s="1903"/>
      <c r="BF2404" s="1904"/>
      <c r="BG2404" s="1903"/>
      <c r="BH2404" s="1904"/>
      <c r="BI2404" s="1903"/>
      <c r="BJ2404" s="1904"/>
      <c r="BK2404" s="1313"/>
      <c r="BL2404" s="1904"/>
      <c r="BM2404" s="1904"/>
      <c r="BN2404" s="1904"/>
      <c r="BO2404" s="1313"/>
      <c r="BP2404" s="1316">
        <f t="shared" si="814"/>
        <v>0</v>
      </c>
      <c r="BQ2404" s="1305"/>
    </row>
    <row r="2405" spans="1:69" ht="15" x14ac:dyDescent="0.25">
      <c r="A2405" s="1305"/>
      <c r="B2405" s="2050"/>
      <c r="C2405" s="1928"/>
      <c r="D2405" s="1313"/>
      <c r="E2405" s="1313"/>
      <c r="F2405" s="1931"/>
      <c r="G2405" s="1313"/>
      <c r="H2405" s="1345"/>
      <c r="I2405" s="1313"/>
      <c r="J2405" s="1345"/>
      <c r="K2405" s="1313"/>
      <c r="L2405" s="2773"/>
      <c r="M2405" s="1313"/>
      <c r="N2405" s="1345"/>
      <c r="O2405" s="1313"/>
      <c r="P2405" s="1313"/>
      <c r="Q2405" s="1307"/>
      <c r="R2405" s="1313"/>
      <c r="S2405" s="1313"/>
      <c r="T2405" s="1313"/>
      <c r="U2405" s="1313"/>
      <c r="V2405" s="2466"/>
      <c r="W2405" s="1904"/>
      <c r="X2405" s="2336"/>
      <c r="Y2405" s="1904"/>
      <c r="Z2405" s="2394"/>
      <c r="AA2405" s="1904"/>
      <c r="AB2405" s="1903"/>
      <c r="AC2405" s="1904"/>
      <c r="AD2405" s="1904"/>
      <c r="AE2405" s="1904"/>
      <c r="AF2405" s="1313"/>
      <c r="AG2405" s="1313"/>
      <c r="AH2405" s="1305"/>
      <c r="AI2405" s="1313"/>
      <c r="AJ2405" s="1313"/>
      <c r="AK2405" s="1313"/>
      <c r="AL2405" s="1313"/>
      <c r="AM2405" s="1313"/>
      <c r="AN2405" s="1905"/>
      <c r="AO2405" s="1345"/>
      <c r="AP2405" s="1313"/>
      <c r="AQ2405" s="1345"/>
      <c r="AR2405" s="1313"/>
      <c r="AS2405" s="1345"/>
      <c r="AT2405" s="1313"/>
      <c r="AU2405" s="1345"/>
      <c r="AV2405" s="1313"/>
      <c r="AW2405" s="1313"/>
      <c r="AX2405" s="1313"/>
      <c r="AY2405" s="1305"/>
      <c r="AZ2405" s="1313"/>
      <c r="BA2405" s="1313"/>
      <c r="BB2405" s="1313"/>
      <c r="BC2405" s="1313"/>
      <c r="BD2405" s="1313"/>
      <c r="BE2405" s="1903"/>
      <c r="BF2405" s="1904"/>
      <c r="BG2405" s="1903"/>
      <c r="BH2405" s="1904"/>
      <c r="BI2405" s="1903"/>
      <c r="BJ2405" s="1904"/>
      <c r="BK2405" s="1313"/>
      <c r="BL2405" s="1904"/>
      <c r="BM2405" s="1904"/>
      <c r="BN2405" s="1904"/>
      <c r="BO2405" s="1313"/>
      <c r="BP2405" s="1316">
        <f t="shared" si="814"/>
        <v>0</v>
      </c>
      <c r="BQ2405" s="1305"/>
    </row>
    <row r="2406" spans="1:69" ht="15" x14ac:dyDescent="0.25">
      <c r="A2406" s="1305"/>
      <c r="B2406" s="2050"/>
      <c r="C2406" s="1928"/>
      <c r="D2406" s="1313"/>
      <c r="E2406" s="1313"/>
      <c r="F2406" s="1931"/>
      <c r="G2406" s="1313"/>
      <c r="H2406" s="1345"/>
      <c r="I2406" s="1313"/>
      <c r="J2406" s="1345"/>
      <c r="K2406" s="1313"/>
      <c r="L2406" s="2773"/>
      <c r="M2406" s="1313"/>
      <c r="N2406" s="1345"/>
      <c r="O2406" s="1313"/>
      <c r="P2406" s="1313"/>
      <c r="Q2406" s="1307"/>
      <c r="R2406" s="1313"/>
      <c r="S2406" s="1313"/>
      <c r="T2406" s="1313"/>
      <c r="U2406" s="1313"/>
      <c r="V2406" s="2466"/>
      <c r="W2406" s="1904"/>
      <c r="X2406" s="2336"/>
      <c r="Y2406" s="1904"/>
      <c r="Z2406" s="2394"/>
      <c r="AA2406" s="1904"/>
      <c r="AB2406" s="1903"/>
      <c r="AC2406" s="1904"/>
      <c r="AD2406" s="1904"/>
      <c r="AE2406" s="1904"/>
      <c r="AF2406" s="1313"/>
      <c r="AG2406" s="1313"/>
      <c r="AH2406" s="1305"/>
      <c r="AI2406" s="1313"/>
      <c r="AJ2406" s="1313"/>
      <c r="AK2406" s="1313"/>
      <c r="AL2406" s="1313"/>
      <c r="AM2406" s="1313"/>
      <c r="AN2406" s="1905"/>
      <c r="AO2406" s="1345"/>
      <c r="AP2406" s="1313"/>
      <c r="AQ2406" s="1345"/>
      <c r="AR2406" s="1313"/>
      <c r="AS2406" s="1345"/>
      <c r="AT2406" s="1313"/>
      <c r="AU2406" s="1345"/>
      <c r="AV2406" s="1313"/>
      <c r="AW2406" s="1313"/>
      <c r="AX2406" s="1313"/>
      <c r="AY2406" s="1305"/>
      <c r="AZ2406" s="1313"/>
      <c r="BA2406" s="1313"/>
      <c r="BB2406" s="1313"/>
      <c r="BC2406" s="1313"/>
      <c r="BD2406" s="1313"/>
      <c r="BE2406" s="1903"/>
      <c r="BF2406" s="1904"/>
      <c r="BG2406" s="1903"/>
      <c r="BH2406" s="1904"/>
      <c r="BI2406" s="1903"/>
      <c r="BJ2406" s="1904"/>
      <c r="BK2406" s="1313"/>
      <c r="BL2406" s="1904"/>
      <c r="BM2406" s="1904"/>
      <c r="BN2406" s="1904"/>
      <c r="BO2406" s="1313"/>
      <c r="BP2406" s="1316">
        <f t="shared" si="814"/>
        <v>0</v>
      </c>
      <c r="BQ2406" s="1305"/>
    </row>
    <row r="2407" spans="1:69" ht="15" x14ac:dyDescent="0.25">
      <c r="A2407" s="1305"/>
      <c r="B2407" s="2050"/>
      <c r="C2407" s="1928"/>
      <c r="D2407" s="1313"/>
      <c r="E2407" s="1313"/>
      <c r="F2407" s="1931"/>
      <c r="G2407" s="1313"/>
      <c r="H2407" s="1345"/>
      <c r="I2407" s="1313"/>
      <c r="J2407" s="1345"/>
      <c r="K2407" s="1313"/>
      <c r="L2407" s="2773"/>
      <c r="M2407" s="1313"/>
      <c r="N2407" s="1345"/>
      <c r="O2407" s="1313"/>
      <c r="P2407" s="1313"/>
      <c r="Q2407" s="1307"/>
      <c r="R2407" s="1313"/>
      <c r="S2407" s="1313"/>
      <c r="T2407" s="1313"/>
      <c r="U2407" s="1313"/>
      <c r="V2407" s="2466"/>
      <c r="W2407" s="1904"/>
      <c r="X2407" s="2336"/>
      <c r="Y2407" s="1904"/>
      <c r="Z2407" s="2394"/>
      <c r="AA2407" s="1904"/>
      <c r="AB2407" s="1903"/>
      <c r="AC2407" s="1904"/>
      <c r="AD2407" s="1904"/>
      <c r="AE2407" s="1904"/>
      <c r="AF2407" s="1313"/>
      <c r="AG2407" s="1313"/>
      <c r="AH2407" s="1305"/>
      <c r="AI2407" s="1313"/>
      <c r="AJ2407" s="1313"/>
      <c r="AK2407" s="1313"/>
      <c r="AL2407" s="1313"/>
      <c r="AM2407" s="1313"/>
      <c r="AN2407" s="1905"/>
      <c r="AO2407" s="1345"/>
      <c r="AP2407" s="1313"/>
      <c r="AQ2407" s="1345"/>
      <c r="AR2407" s="1313"/>
      <c r="AS2407" s="1345"/>
      <c r="AT2407" s="1313"/>
      <c r="AU2407" s="1345"/>
      <c r="AV2407" s="1313"/>
      <c r="AW2407" s="1313"/>
      <c r="AX2407" s="1313"/>
      <c r="AY2407" s="1305"/>
      <c r="AZ2407" s="1313"/>
      <c r="BA2407" s="1313"/>
      <c r="BB2407" s="1313"/>
      <c r="BC2407" s="1313"/>
      <c r="BD2407" s="1313"/>
      <c r="BE2407" s="1903"/>
      <c r="BF2407" s="1904"/>
      <c r="BG2407" s="1903"/>
      <c r="BH2407" s="1904"/>
      <c r="BI2407" s="1903"/>
      <c r="BJ2407" s="1904"/>
      <c r="BK2407" s="1313"/>
      <c r="BL2407" s="1904"/>
      <c r="BM2407" s="1904"/>
      <c r="BN2407" s="1904"/>
      <c r="BO2407" s="1313"/>
      <c r="BP2407" s="1316">
        <f t="shared" si="814"/>
        <v>0</v>
      </c>
      <c r="BQ2407" s="1305"/>
    </row>
    <row r="2408" spans="1:69" ht="15" x14ac:dyDescent="0.25">
      <c r="A2408" s="1305"/>
      <c r="B2408" s="2050"/>
      <c r="C2408" s="1928"/>
      <c r="D2408" s="1313"/>
      <c r="E2408" s="1313"/>
      <c r="F2408" s="1931"/>
      <c r="G2408" s="1313"/>
      <c r="H2408" s="1345"/>
      <c r="I2408" s="1313"/>
      <c r="J2408" s="1345"/>
      <c r="K2408" s="1313"/>
      <c r="L2408" s="2773"/>
      <c r="M2408" s="1313"/>
      <c r="N2408" s="1345"/>
      <c r="O2408" s="1313"/>
      <c r="P2408" s="1313"/>
      <c r="Q2408" s="1307"/>
      <c r="R2408" s="1313"/>
      <c r="S2408" s="1313"/>
      <c r="T2408" s="1313"/>
      <c r="U2408" s="1313"/>
      <c r="V2408" s="2466"/>
      <c r="W2408" s="1904"/>
      <c r="X2408" s="2336"/>
      <c r="Y2408" s="1904"/>
      <c r="Z2408" s="2394"/>
      <c r="AA2408" s="1904"/>
      <c r="AB2408" s="1903"/>
      <c r="AC2408" s="1904"/>
      <c r="AD2408" s="1904"/>
      <c r="AE2408" s="1904"/>
      <c r="AF2408" s="1313"/>
      <c r="AG2408" s="1313"/>
      <c r="AH2408" s="1305"/>
      <c r="AI2408" s="1313"/>
      <c r="AJ2408" s="1313"/>
      <c r="AK2408" s="1313"/>
      <c r="AL2408" s="1313"/>
      <c r="AM2408" s="1313"/>
      <c r="AN2408" s="1905"/>
      <c r="AO2408" s="1345"/>
      <c r="AP2408" s="1313"/>
      <c r="AQ2408" s="1345"/>
      <c r="AR2408" s="1313"/>
      <c r="AS2408" s="1345"/>
      <c r="AT2408" s="1313"/>
      <c r="AU2408" s="1345"/>
      <c r="AV2408" s="1313"/>
      <c r="AW2408" s="1313"/>
      <c r="AX2408" s="1313"/>
      <c r="AY2408" s="1305"/>
      <c r="AZ2408" s="1313"/>
      <c r="BA2408" s="1313"/>
      <c r="BB2408" s="1313"/>
      <c r="BC2408" s="1313"/>
      <c r="BD2408" s="1313"/>
      <c r="BE2408" s="1903"/>
      <c r="BF2408" s="1904"/>
      <c r="BG2408" s="1903"/>
      <c r="BH2408" s="1904"/>
      <c r="BI2408" s="1903"/>
      <c r="BJ2408" s="1904"/>
      <c r="BK2408" s="1313"/>
      <c r="BL2408" s="1904"/>
      <c r="BM2408" s="1904"/>
      <c r="BN2408" s="1904"/>
      <c r="BO2408" s="1313"/>
      <c r="BP2408" s="1316">
        <f t="shared" si="814"/>
        <v>0</v>
      </c>
      <c r="BQ2408" s="1305"/>
    </row>
    <row r="2409" spans="1:69" ht="15" x14ac:dyDescent="0.25">
      <c r="A2409" s="1305"/>
      <c r="B2409" s="2050"/>
      <c r="C2409" s="1928"/>
      <c r="D2409" s="1313"/>
      <c r="E2409" s="1313"/>
      <c r="F2409" s="1931"/>
      <c r="G2409" s="1313"/>
      <c r="H2409" s="1345"/>
      <c r="I2409" s="1313"/>
      <c r="J2409" s="1345"/>
      <c r="K2409" s="1313"/>
      <c r="L2409" s="2773"/>
      <c r="M2409" s="1313"/>
      <c r="N2409" s="1345"/>
      <c r="O2409" s="1313"/>
      <c r="P2409" s="1313"/>
      <c r="Q2409" s="1307"/>
      <c r="R2409" s="1313"/>
      <c r="S2409" s="1313"/>
      <c r="T2409" s="1313"/>
      <c r="U2409" s="1313"/>
      <c r="V2409" s="2466"/>
      <c r="W2409" s="1904"/>
      <c r="X2409" s="2336"/>
      <c r="Y2409" s="1904"/>
      <c r="Z2409" s="2394"/>
      <c r="AA2409" s="1904"/>
      <c r="AB2409" s="1903"/>
      <c r="AC2409" s="1904"/>
      <c r="AD2409" s="1904"/>
      <c r="AE2409" s="1904"/>
      <c r="AF2409" s="1313"/>
      <c r="AG2409" s="1313"/>
      <c r="AH2409" s="1305"/>
      <c r="AI2409" s="1313"/>
      <c r="AJ2409" s="1313"/>
      <c r="AK2409" s="1313"/>
      <c r="AL2409" s="1313"/>
      <c r="AM2409" s="1313"/>
      <c r="AN2409" s="1905"/>
      <c r="AO2409" s="1345"/>
      <c r="AP2409" s="1313"/>
      <c r="AQ2409" s="1345"/>
      <c r="AR2409" s="1313"/>
      <c r="AS2409" s="1345"/>
      <c r="AT2409" s="1313"/>
      <c r="AU2409" s="1345"/>
      <c r="AV2409" s="1313"/>
      <c r="AW2409" s="1313"/>
      <c r="AX2409" s="1313"/>
      <c r="AY2409" s="1305"/>
      <c r="AZ2409" s="1313"/>
      <c r="BA2409" s="1313"/>
      <c r="BB2409" s="1313"/>
      <c r="BC2409" s="1313"/>
      <c r="BD2409" s="1313"/>
      <c r="BE2409" s="1903"/>
      <c r="BF2409" s="1904"/>
      <c r="BG2409" s="1903"/>
      <c r="BH2409" s="1904"/>
      <c r="BI2409" s="1903"/>
      <c r="BJ2409" s="1904"/>
      <c r="BK2409" s="1313"/>
      <c r="BL2409" s="1904"/>
      <c r="BM2409" s="1904"/>
      <c r="BN2409" s="1904"/>
      <c r="BO2409" s="1313"/>
      <c r="BP2409" s="1316">
        <f t="shared" si="814"/>
        <v>0</v>
      </c>
      <c r="BQ2409" s="1305"/>
    </row>
    <row r="2410" spans="1:69" ht="15" x14ac:dyDescent="0.25">
      <c r="A2410" s="1305"/>
      <c r="B2410" s="2050"/>
      <c r="C2410" s="1928"/>
      <c r="D2410" s="1313"/>
      <c r="E2410" s="1313"/>
      <c r="F2410" s="1931"/>
      <c r="G2410" s="1313"/>
      <c r="H2410" s="1345"/>
      <c r="I2410" s="1313"/>
      <c r="J2410" s="1345"/>
      <c r="K2410" s="1313"/>
      <c r="L2410" s="2773"/>
      <c r="M2410" s="1313"/>
      <c r="N2410" s="1345"/>
      <c r="O2410" s="1313"/>
      <c r="P2410" s="1313"/>
      <c r="Q2410" s="1307"/>
      <c r="R2410" s="1313"/>
      <c r="S2410" s="1313"/>
      <c r="T2410" s="1313"/>
      <c r="U2410" s="1313"/>
      <c r="V2410" s="2466"/>
      <c r="W2410" s="1904"/>
      <c r="X2410" s="2336"/>
      <c r="Y2410" s="1904"/>
      <c r="Z2410" s="2394"/>
      <c r="AA2410" s="1904"/>
      <c r="AB2410" s="1903"/>
      <c r="AC2410" s="1904"/>
      <c r="AD2410" s="1904"/>
      <c r="AE2410" s="1904"/>
      <c r="AF2410" s="1313"/>
      <c r="AG2410" s="1313"/>
      <c r="AH2410" s="1305"/>
      <c r="AI2410" s="1313"/>
      <c r="AJ2410" s="1313"/>
      <c r="AK2410" s="1313"/>
      <c r="AL2410" s="1313"/>
      <c r="AM2410" s="1313"/>
      <c r="AN2410" s="1905"/>
      <c r="AO2410" s="1345"/>
      <c r="AP2410" s="1313"/>
      <c r="AQ2410" s="1345"/>
      <c r="AR2410" s="1313"/>
      <c r="AS2410" s="1345"/>
      <c r="AT2410" s="1313"/>
      <c r="AU2410" s="1345"/>
      <c r="AV2410" s="1313"/>
      <c r="AW2410" s="1313"/>
      <c r="AX2410" s="1313"/>
      <c r="AY2410" s="1305"/>
      <c r="AZ2410" s="1313"/>
      <c r="BA2410" s="1313"/>
      <c r="BB2410" s="1313"/>
      <c r="BC2410" s="1313"/>
      <c r="BD2410" s="1313"/>
      <c r="BE2410" s="1903"/>
      <c r="BF2410" s="1904"/>
      <c r="BG2410" s="1903"/>
      <c r="BH2410" s="1904"/>
      <c r="BI2410" s="1903"/>
      <c r="BJ2410" s="1904"/>
      <c r="BK2410" s="1313"/>
      <c r="BL2410" s="1904"/>
      <c r="BM2410" s="1904"/>
      <c r="BN2410" s="1904"/>
      <c r="BO2410" s="1313"/>
      <c r="BP2410" s="1316">
        <f t="shared" si="814"/>
        <v>0</v>
      </c>
      <c r="BQ2410" s="1305"/>
    </row>
    <row r="2411" spans="1:69" ht="15" x14ac:dyDescent="0.25">
      <c r="A2411" s="1305"/>
      <c r="B2411" s="2050"/>
      <c r="C2411" s="1928"/>
      <c r="D2411" s="1313"/>
      <c r="E2411" s="1313"/>
      <c r="F2411" s="1931"/>
      <c r="G2411" s="1313"/>
      <c r="H2411" s="1345"/>
      <c r="I2411" s="1313"/>
      <c r="J2411" s="1345"/>
      <c r="K2411" s="1313"/>
      <c r="L2411" s="2773"/>
      <c r="M2411" s="1313"/>
      <c r="N2411" s="1345"/>
      <c r="O2411" s="1313"/>
      <c r="P2411" s="1313"/>
      <c r="Q2411" s="1307"/>
      <c r="R2411" s="1313"/>
      <c r="S2411" s="1313"/>
      <c r="T2411" s="1313"/>
      <c r="U2411" s="1313"/>
      <c r="V2411" s="2466"/>
      <c r="W2411" s="1904"/>
      <c r="X2411" s="2336"/>
      <c r="Y2411" s="1904"/>
      <c r="Z2411" s="2394"/>
      <c r="AA2411" s="1904"/>
      <c r="AB2411" s="1903"/>
      <c r="AC2411" s="1904"/>
      <c r="AD2411" s="1904"/>
      <c r="AE2411" s="1904"/>
      <c r="AF2411" s="1313"/>
      <c r="AG2411" s="1313"/>
      <c r="AH2411" s="1305"/>
      <c r="AI2411" s="1313"/>
      <c r="AJ2411" s="1313"/>
      <c r="AK2411" s="1313"/>
      <c r="AL2411" s="1313"/>
      <c r="AM2411" s="1313"/>
      <c r="AN2411" s="1905"/>
      <c r="AO2411" s="1345"/>
      <c r="AP2411" s="1313"/>
      <c r="AQ2411" s="1345"/>
      <c r="AR2411" s="1313"/>
      <c r="AS2411" s="1345"/>
      <c r="AT2411" s="1313"/>
      <c r="AU2411" s="1345"/>
      <c r="AV2411" s="1313"/>
      <c r="AW2411" s="1313"/>
      <c r="AX2411" s="1313"/>
      <c r="AY2411" s="1305"/>
      <c r="AZ2411" s="1313"/>
      <c r="BA2411" s="1313"/>
      <c r="BB2411" s="1313"/>
      <c r="BC2411" s="1313"/>
      <c r="BD2411" s="1313"/>
      <c r="BE2411" s="1903"/>
      <c r="BF2411" s="1904"/>
      <c r="BG2411" s="1903"/>
      <c r="BH2411" s="1904"/>
      <c r="BI2411" s="1903"/>
      <c r="BJ2411" s="1904"/>
      <c r="BK2411" s="1313"/>
      <c r="BL2411" s="1904"/>
      <c r="BM2411" s="1904"/>
      <c r="BN2411" s="1904"/>
      <c r="BO2411" s="1313"/>
      <c r="BP2411" s="1316">
        <f t="shared" si="814"/>
        <v>0</v>
      </c>
      <c r="BQ2411" s="1305"/>
    </row>
    <row r="2412" spans="1:69" ht="15" x14ac:dyDescent="0.25">
      <c r="A2412" s="1305"/>
      <c r="B2412" s="2050"/>
      <c r="C2412" s="1928"/>
      <c r="D2412" s="1313"/>
      <c r="E2412" s="1313"/>
      <c r="F2412" s="1931"/>
      <c r="G2412" s="1313"/>
      <c r="H2412" s="1345"/>
      <c r="I2412" s="1313"/>
      <c r="J2412" s="1345"/>
      <c r="K2412" s="1313"/>
      <c r="L2412" s="2773"/>
      <c r="M2412" s="1313"/>
      <c r="N2412" s="1345"/>
      <c r="O2412" s="1313"/>
      <c r="P2412" s="1313"/>
      <c r="Q2412" s="1307"/>
      <c r="R2412" s="1313"/>
      <c r="S2412" s="1313"/>
      <c r="T2412" s="1313"/>
      <c r="U2412" s="1313"/>
      <c r="V2412" s="2466"/>
      <c r="W2412" s="1904"/>
      <c r="X2412" s="2336"/>
      <c r="Y2412" s="1904"/>
      <c r="Z2412" s="2394"/>
      <c r="AA2412" s="1904"/>
      <c r="AB2412" s="1903"/>
      <c r="AC2412" s="1904"/>
      <c r="AD2412" s="1904"/>
      <c r="AE2412" s="1904"/>
      <c r="AF2412" s="1313"/>
      <c r="AG2412" s="1313"/>
      <c r="AH2412" s="1305"/>
      <c r="AI2412" s="1313"/>
      <c r="AJ2412" s="1313"/>
      <c r="AK2412" s="1313"/>
      <c r="AL2412" s="1313"/>
      <c r="AM2412" s="1313"/>
      <c r="AN2412" s="1905"/>
      <c r="AO2412" s="1345"/>
      <c r="AP2412" s="1313"/>
      <c r="AQ2412" s="1345"/>
      <c r="AR2412" s="1313"/>
      <c r="AS2412" s="1345"/>
      <c r="AT2412" s="1313"/>
      <c r="AU2412" s="1345"/>
      <c r="AV2412" s="1313"/>
      <c r="AW2412" s="1313"/>
      <c r="AX2412" s="1313"/>
      <c r="AY2412" s="1305"/>
      <c r="AZ2412" s="1313"/>
      <c r="BA2412" s="1313"/>
      <c r="BB2412" s="1313"/>
      <c r="BC2412" s="1313"/>
      <c r="BD2412" s="1313"/>
      <c r="BE2412" s="1903"/>
      <c r="BF2412" s="1904"/>
      <c r="BG2412" s="1903"/>
      <c r="BH2412" s="1904"/>
      <c r="BI2412" s="1903"/>
      <c r="BJ2412" s="1904"/>
      <c r="BK2412" s="1313"/>
      <c r="BL2412" s="1904"/>
      <c r="BM2412" s="1904"/>
      <c r="BN2412" s="1904"/>
      <c r="BO2412" s="1313"/>
      <c r="BP2412" s="1316">
        <f t="shared" si="814"/>
        <v>0</v>
      </c>
      <c r="BQ2412" s="1305"/>
    </row>
    <row r="2413" spans="1:69" ht="15" x14ac:dyDescent="0.25">
      <c r="A2413" s="1305"/>
      <c r="B2413" s="2050"/>
      <c r="C2413" s="1928"/>
      <c r="D2413" s="1313"/>
      <c r="E2413" s="1313"/>
      <c r="F2413" s="1931"/>
      <c r="G2413" s="1313"/>
      <c r="H2413" s="1345"/>
      <c r="I2413" s="1313"/>
      <c r="J2413" s="1345"/>
      <c r="K2413" s="1313"/>
      <c r="L2413" s="2773"/>
      <c r="M2413" s="1313"/>
      <c r="N2413" s="1345"/>
      <c r="O2413" s="1313"/>
      <c r="P2413" s="1313"/>
      <c r="Q2413" s="1307"/>
      <c r="R2413" s="1313"/>
      <c r="S2413" s="1313"/>
      <c r="T2413" s="1313"/>
      <c r="U2413" s="1313"/>
      <c r="V2413" s="2466"/>
      <c r="W2413" s="1904"/>
      <c r="X2413" s="2336"/>
      <c r="Y2413" s="1904"/>
      <c r="Z2413" s="2394"/>
      <c r="AA2413" s="1904"/>
      <c r="AB2413" s="1903"/>
      <c r="AC2413" s="1904"/>
      <c r="AD2413" s="1904"/>
      <c r="AE2413" s="1904"/>
      <c r="AF2413" s="1313"/>
      <c r="AG2413" s="1313"/>
      <c r="AH2413" s="1305"/>
      <c r="AI2413" s="1313"/>
      <c r="AJ2413" s="1313"/>
      <c r="AK2413" s="1313"/>
      <c r="AL2413" s="1313"/>
      <c r="AM2413" s="1313"/>
      <c r="AN2413" s="1905"/>
      <c r="AO2413" s="1345"/>
      <c r="AP2413" s="1313"/>
      <c r="AQ2413" s="1345"/>
      <c r="AR2413" s="1313"/>
      <c r="AS2413" s="1345"/>
      <c r="AT2413" s="1313"/>
      <c r="AU2413" s="1345"/>
      <c r="AV2413" s="1313"/>
      <c r="AW2413" s="1313"/>
      <c r="AX2413" s="1313"/>
      <c r="AY2413" s="1305"/>
      <c r="AZ2413" s="1313"/>
      <c r="BA2413" s="1313"/>
      <c r="BB2413" s="1313"/>
      <c r="BC2413" s="1313"/>
      <c r="BD2413" s="1313"/>
      <c r="BE2413" s="1903"/>
      <c r="BF2413" s="1904"/>
      <c r="BG2413" s="1903"/>
      <c r="BH2413" s="1904"/>
      <c r="BI2413" s="1903"/>
      <c r="BJ2413" s="1904"/>
      <c r="BK2413" s="1313"/>
      <c r="BL2413" s="1904"/>
      <c r="BM2413" s="1904"/>
      <c r="BN2413" s="1904"/>
      <c r="BO2413" s="1313"/>
      <c r="BP2413" s="1316">
        <f t="shared" si="814"/>
        <v>0</v>
      </c>
      <c r="BQ2413" s="1305"/>
    </row>
    <row r="2414" spans="1:69" ht="15" x14ac:dyDescent="0.25">
      <c r="A2414" s="1305"/>
      <c r="B2414" s="2050"/>
      <c r="C2414" s="1928"/>
      <c r="D2414" s="1313"/>
      <c r="E2414" s="1313"/>
      <c r="F2414" s="1931"/>
      <c r="G2414" s="1313"/>
      <c r="H2414" s="1345"/>
      <c r="I2414" s="1313"/>
      <c r="J2414" s="1345"/>
      <c r="K2414" s="1313"/>
      <c r="L2414" s="2773"/>
      <c r="M2414" s="1313"/>
      <c r="N2414" s="1345"/>
      <c r="O2414" s="1313"/>
      <c r="P2414" s="1313"/>
      <c r="Q2414" s="1307"/>
      <c r="R2414" s="1313"/>
      <c r="S2414" s="1313"/>
      <c r="T2414" s="1313"/>
      <c r="U2414" s="1313"/>
      <c r="V2414" s="2466"/>
      <c r="W2414" s="1904"/>
      <c r="X2414" s="2336"/>
      <c r="Y2414" s="1904"/>
      <c r="Z2414" s="2394"/>
      <c r="AA2414" s="1904"/>
      <c r="AB2414" s="1903"/>
      <c r="AC2414" s="1904"/>
      <c r="AD2414" s="1904"/>
      <c r="AE2414" s="1904"/>
      <c r="AF2414" s="1313"/>
      <c r="AG2414" s="1313"/>
      <c r="AH2414" s="1305"/>
      <c r="AI2414" s="1313"/>
      <c r="AJ2414" s="1313"/>
      <c r="AK2414" s="1313"/>
      <c r="AL2414" s="1313"/>
      <c r="AM2414" s="1313"/>
      <c r="AN2414" s="1905"/>
      <c r="AO2414" s="1345"/>
      <c r="AP2414" s="1313"/>
      <c r="AQ2414" s="1345"/>
      <c r="AR2414" s="1313"/>
      <c r="AS2414" s="1345"/>
      <c r="AT2414" s="1313"/>
      <c r="AU2414" s="1345"/>
      <c r="AV2414" s="1313"/>
      <c r="AW2414" s="1313"/>
      <c r="AX2414" s="1313"/>
      <c r="AY2414" s="1305"/>
      <c r="AZ2414" s="1313"/>
      <c r="BA2414" s="1313"/>
      <c r="BB2414" s="1313"/>
      <c r="BC2414" s="1313"/>
      <c r="BD2414" s="1313"/>
      <c r="BE2414" s="1903"/>
      <c r="BF2414" s="1904"/>
      <c r="BG2414" s="1903"/>
      <c r="BH2414" s="1904"/>
      <c r="BI2414" s="1903"/>
      <c r="BJ2414" s="1904"/>
      <c r="BK2414" s="1313"/>
      <c r="BL2414" s="1904"/>
      <c r="BM2414" s="1904"/>
      <c r="BN2414" s="1904"/>
      <c r="BO2414" s="1313"/>
      <c r="BP2414" s="1316">
        <f t="shared" si="814"/>
        <v>0</v>
      </c>
      <c r="BQ2414" s="1305"/>
    </row>
    <row r="2415" spans="1:69" ht="15" x14ac:dyDescent="0.25">
      <c r="A2415" s="1305"/>
      <c r="B2415" s="2050"/>
      <c r="C2415" s="1928"/>
      <c r="D2415" s="1313"/>
      <c r="E2415" s="1313"/>
      <c r="F2415" s="1931"/>
      <c r="G2415" s="1313"/>
      <c r="H2415" s="1345"/>
      <c r="I2415" s="1313"/>
      <c r="J2415" s="1345"/>
      <c r="K2415" s="1313"/>
      <c r="L2415" s="2773"/>
      <c r="M2415" s="1313"/>
      <c r="N2415" s="1345"/>
      <c r="O2415" s="1313"/>
      <c r="P2415" s="1313"/>
      <c r="Q2415" s="1307"/>
      <c r="R2415" s="1313"/>
      <c r="S2415" s="1313"/>
      <c r="T2415" s="1313"/>
      <c r="U2415" s="1313"/>
      <c r="V2415" s="2466"/>
      <c r="W2415" s="1904"/>
      <c r="X2415" s="2336"/>
      <c r="Y2415" s="1904"/>
      <c r="Z2415" s="2394"/>
      <c r="AA2415" s="1904"/>
      <c r="AB2415" s="1903"/>
      <c r="AC2415" s="1904"/>
      <c r="AD2415" s="1904"/>
      <c r="AE2415" s="1904"/>
      <c r="AF2415" s="1313"/>
      <c r="AG2415" s="1313"/>
      <c r="AH2415" s="1305"/>
      <c r="AI2415" s="1313"/>
      <c r="AJ2415" s="1313"/>
      <c r="AK2415" s="1313"/>
      <c r="AL2415" s="1313"/>
      <c r="AM2415" s="1313"/>
      <c r="AN2415" s="1905"/>
      <c r="AO2415" s="1345"/>
      <c r="AP2415" s="1313"/>
      <c r="AQ2415" s="1345"/>
      <c r="AR2415" s="1313"/>
      <c r="AS2415" s="1345"/>
      <c r="AT2415" s="1313"/>
      <c r="AU2415" s="1345"/>
      <c r="AV2415" s="1313"/>
      <c r="AW2415" s="1313"/>
      <c r="AX2415" s="1313"/>
      <c r="AY2415" s="1305"/>
      <c r="AZ2415" s="1313"/>
      <c r="BA2415" s="1313"/>
      <c r="BB2415" s="1313"/>
      <c r="BC2415" s="1313"/>
      <c r="BD2415" s="1313"/>
      <c r="BE2415" s="1903"/>
      <c r="BF2415" s="1904"/>
      <c r="BG2415" s="1903"/>
      <c r="BH2415" s="1904"/>
      <c r="BI2415" s="1903"/>
      <c r="BJ2415" s="1904"/>
      <c r="BK2415" s="1313"/>
      <c r="BL2415" s="1904"/>
      <c r="BM2415" s="1904"/>
      <c r="BN2415" s="1904"/>
      <c r="BO2415" s="1313"/>
      <c r="BP2415" s="1316">
        <f t="shared" si="814"/>
        <v>0</v>
      </c>
      <c r="BQ2415" s="1305"/>
    </row>
    <row r="2416" spans="1:69" ht="15" x14ac:dyDescent="0.25">
      <c r="A2416" s="1305"/>
      <c r="B2416" s="2050"/>
      <c r="C2416" s="1928"/>
      <c r="D2416" s="1313"/>
      <c r="E2416" s="1313"/>
      <c r="F2416" s="1931"/>
      <c r="G2416" s="1313"/>
      <c r="H2416" s="1345"/>
      <c r="I2416" s="1313"/>
      <c r="J2416" s="1345"/>
      <c r="K2416" s="1313"/>
      <c r="L2416" s="2773"/>
      <c r="M2416" s="1313"/>
      <c r="N2416" s="1345"/>
      <c r="O2416" s="1313"/>
      <c r="P2416" s="1313"/>
      <c r="Q2416" s="1307"/>
      <c r="R2416" s="1313"/>
      <c r="S2416" s="1313"/>
      <c r="T2416" s="1313"/>
      <c r="U2416" s="1313"/>
      <c r="V2416" s="2466"/>
      <c r="W2416" s="1904"/>
      <c r="X2416" s="2336"/>
      <c r="Y2416" s="1904"/>
      <c r="Z2416" s="2394"/>
      <c r="AA2416" s="1904"/>
      <c r="AB2416" s="1903"/>
      <c r="AC2416" s="1904"/>
      <c r="AD2416" s="1904"/>
      <c r="AE2416" s="1904"/>
      <c r="AF2416" s="1313"/>
      <c r="AG2416" s="1313"/>
      <c r="AH2416" s="1305"/>
      <c r="AI2416" s="1313"/>
      <c r="AJ2416" s="1313"/>
      <c r="AK2416" s="1313"/>
      <c r="AL2416" s="1313"/>
      <c r="AM2416" s="1313"/>
      <c r="AN2416" s="1905"/>
      <c r="AO2416" s="1345"/>
      <c r="AP2416" s="1313"/>
      <c r="AQ2416" s="1345"/>
      <c r="AR2416" s="1313"/>
      <c r="AS2416" s="1345"/>
      <c r="AT2416" s="1313"/>
      <c r="AU2416" s="1345"/>
      <c r="AV2416" s="1313"/>
      <c r="AW2416" s="1313"/>
      <c r="AX2416" s="1313"/>
      <c r="AY2416" s="1305"/>
      <c r="AZ2416" s="1313"/>
      <c r="BA2416" s="1313"/>
      <c r="BB2416" s="1313"/>
      <c r="BC2416" s="1313"/>
      <c r="BD2416" s="1313"/>
      <c r="BE2416" s="1903"/>
      <c r="BF2416" s="1904"/>
      <c r="BG2416" s="1903"/>
      <c r="BH2416" s="1904"/>
      <c r="BI2416" s="1903"/>
      <c r="BJ2416" s="1904"/>
      <c r="BK2416" s="1313"/>
      <c r="BL2416" s="1904"/>
      <c r="BM2416" s="1904"/>
      <c r="BN2416" s="1904"/>
      <c r="BO2416" s="1313"/>
      <c r="BP2416" s="1316">
        <f t="shared" si="814"/>
        <v>0</v>
      </c>
      <c r="BQ2416" s="1305"/>
    </row>
    <row r="2417" spans="1:69" ht="15" x14ac:dyDescent="0.25">
      <c r="A2417" s="1305"/>
      <c r="B2417" s="2050"/>
      <c r="C2417" s="1928"/>
      <c r="D2417" s="1313"/>
      <c r="E2417" s="1313"/>
      <c r="F2417" s="1931"/>
      <c r="G2417" s="1313"/>
      <c r="H2417" s="1345"/>
      <c r="I2417" s="1313"/>
      <c r="J2417" s="1345"/>
      <c r="K2417" s="1313"/>
      <c r="L2417" s="2773"/>
      <c r="M2417" s="1313"/>
      <c r="N2417" s="1345"/>
      <c r="O2417" s="1313"/>
      <c r="P2417" s="1313"/>
      <c r="Q2417" s="1307"/>
      <c r="R2417" s="1313"/>
      <c r="S2417" s="1313"/>
      <c r="T2417" s="1313"/>
      <c r="U2417" s="1313"/>
      <c r="V2417" s="2466"/>
      <c r="W2417" s="1904"/>
      <c r="X2417" s="2336"/>
      <c r="Y2417" s="1904"/>
      <c r="Z2417" s="2394"/>
      <c r="AA2417" s="1904"/>
      <c r="AB2417" s="1903"/>
      <c r="AC2417" s="1904"/>
      <c r="AD2417" s="1904"/>
      <c r="AE2417" s="1904"/>
      <c r="AF2417" s="1313"/>
      <c r="AG2417" s="1313"/>
      <c r="AH2417" s="1305"/>
      <c r="AI2417" s="1313"/>
      <c r="AJ2417" s="1313"/>
      <c r="AK2417" s="1313"/>
      <c r="AL2417" s="1313"/>
      <c r="AM2417" s="1313"/>
      <c r="AN2417" s="1905"/>
      <c r="AO2417" s="1345"/>
      <c r="AP2417" s="1313"/>
      <c r="AQ2417" s="1345"/>
      <c r="AR2417" s="1313"/>
      <c r="AS2417" s="1345"/>
      <c r="AT2417" s="1313"/>
      <c r="AU2417" s="1345"/>
      <c r="AV2417" s="1313"/>
      <c r="AW2417" s="1313"/>
      <c r="AX2417" s="1313"/>
      <c r="AY2417" s="1305"/>
      <c r="AZ2417" s="1313"/>
      <c r="BA2417" s="1313"/>
      <c r="BB2417" s="1313"/>
      <c r="BC2417" s="1313"/>
      <c r="BD2417" s="1313"/>
      <c r="BE2417" s="1903"/>
      <c r="BF2417" s="1904"/>
      <c r="BG2417" s="1903"/>
      <c r="BH2417" s="1904"/>
      <c r="BI2417" s="1903"/>
      <c r="BJ2417" s="1904"/>
      <c r="BK2417" s="1313"/>
      <c r="BL2417" s="1904"/>
      <c r="BM2417" s="1904"/>
      <c r="BN2417" s="1904"/>
      <c r="BO2417" s="1313"/>
      <c r="BP2417" s="1316">
        <f t="shared" si="814"/>
        <v>0</v>
      </c>
      <c r="BQ2417" s="1305"/>
    </row>
    <row r="2418" spans="1:69" ht="15" x14ac:dyDescent="0.25">
      <c r="A2418" s="1305"/>
      <c r="B2418" s="2050"/>
      <c r="C2418" s="1928"/>
      <c r="D2418" s="1313"/>
      <c r="E2418" s="1313"/>
      <c r="F2418" s="1931"/>
      <c r="G2418" s="1313"/>
      <c r="H2418" s="1345"/>
      <c r="I2418" s="1313"/>
      <c r="J2418" s="1345"/>
      <c r="K2418" s="1313"/>
      <c r="L2418" s="2773"/>
      <c r="M2418" s="1313"/>
      <c r="N2418" s="1345"/>
      <c r="O2418" s="1313"/>
      <c r="P2418" s="1313"/>
      <c r="Q2418" s="1307"/>
      <c r="R2418" s="1313"/>
      <c r="S2418" s="1313"/>
      <c r="T2418" s="1313"/>
      <c r="U2418" s="1313"/>
      <c r="V2418" s="2466"/>
      <c r="W2418" s="1904"/>
      <c r="X2418" s="2336"/>
      <c r="Y2418" s="1904"/>
      <c r="Z2418" s="2394"/>
      <c r="AA2418" s="1904"/>
      <c r="AB2418" s="1903"/>
      <c r="AC2418" s="1904"/>
      <c r="AD2418" s="1904"/>
      <c r="AE2418" s="1904"/>
      <c r="AF2418" s="1313"/>
      <c r="AG2418" s="1313"/>
      <c r="AH2418" s="1305"/>
      <c r="AI2418" s="1313"/>
      <c r="AJ2418" s="1313"/>
      <c r="AK2418" s="1313"/>
      <c r="AL2418" s="1313"/>
      <c r="AM2418" s="1313"/>
      <c r="AN2418" s="1905"/>
      <c r="AO2418" s="1345"/>
      <c r="AP2418" s="1313"/>
      <c r="AQ2418" s="1345"/>
      <c r="AR2418" s="1313"/>
      <c r="AS2418" s="1345"/>
      <c r="AT2418" s="1313"/>
      <c r="AU2418" s="1345"/>
      <c r="AV2418" s="1313"/>
      <c r="AW2418" s="1313"/>
      <c r="AX2418" s="1313"/>
      <c r="AY2418" s="1305"/>
      <c r="AZ2418" s="1313"/>
      <c r="BA2418" s="1313"/>
      <c r="BB2418" s="1313"/>
      <c r="BC2418" s="1313"/>
      <c r="BD2418" s="1313"/>
      <c r="BE2418" s="1903"/>
      <c r="BF2418" s="1904"/>
      <c r="BG2418" s="1903"/>
      <c r="BH2418" s="1904"/>
      <c r="BI2418" s="1903"/>
      <c r="BJ2418" s="1904"/>
      <c r="BK2418" s="1313"/>
      <c r="BL2418" s="1904"/>
      <c r="BM2418" s="1904"/>
      <c r="BN2418" s="1904"/>
      <c r="BO2418" s="1313"/>
      <c r="BP2418" s="1316">
        <f t="shared" si="814"/>
        <v>0</v>
      </c>
      <c r="BQ2418" s="1305"/>
    </row>
    <row r="2419" spans="1:69" ht="15" x14ac:dyDescent="0.25">
      <c r="A2419" s="1305"/>
      <c r="B2419" s="2050"/>
      <c r="C2419" s="1928"/>
      <c r="D2419" s="1313"/>
      <c r="E2419" s="1313"/>
      <c r="F2419" s="1931"/>
      <c r="G2419" s="1313"/>
      <c r="H2419" s="1345"/>
      <c r="I2419" s="1313"/>
      <c r="J2419" s="1345"/>
      <c r="K2419" s="1313"/>
      <c r="L2419" s="2773"/>
      <c r="M2419" s="1313"/>
      <c r="N2419" s="1345"/>
      <c r="O2419" s="1313"/>
      <c r="P2419" s="1313"/>
      <c r="Q2419" s="1307"/>
      <c r="R2419" s="1313"/>
      <c r="S2419" s="1313"/>
      <c r="T2419" s="1313"/>
      <c r="U2419" s="1313"/>
      <c r="V2419" s="2466"/>
      <c r="W2419" s="1904"/>
      <c r="X2419" s="2336"/>
      <c r="Y2419" s="1904"/>
      <c r="Z2419" s="2394"/>
      <c r="AA2419" s="1904"/>
      <c r="AB2419" s="1903"/>
      <c r="AC2419" s="1904"/>
      <c r="AD2419" s="1904"/>
      <c r="AE2419" s="1904"/>
      <c r="AF2419" s="1313"/>
      <c r="AG2419" s="1313"/>
      <c r="AH2419" s="1305"/>
      <c r="AI2419" s="1313"/>
      <c r="AJ2419" s="1313"/>
      <c r="AK2419" s="1313"/>
      <c r="AL2419" s="1313"/>
      <c r="AM2419" s="1313"/>
      <c r="AN2419" s="1905"/>
      <c r="AO2419" s="1345"/>
      <c r="AP2419" s="1313"/>
      <c r="AQ2419" s="1345"/>
      <c r="AR2419" s="1313"/>
      <c r="AS2419" s="1345"/>
      <c r="AT2419" s="1313"/>
      <c r="AU2419" s="1345"/>
      <c r="AV2419" s="1313"/>
      <c r="AW2419" s="1313"/>
      <c r="AX2419" s="1313"/>
      <c r="AY2419" s="1305"/>
      <c r="AZ2419" s="1313"/>
      <c r="BA2419" s="1313"/>
      <c r="BB2419" s="1313"/>
      <c r="BC2419" s="1313"/>
      <c r="BD2419" s="1313"/>
      <c r="BE2419" s="1903"/>
      <c r="BF2419" s="1904"/>
      <c r="BG2419" s="1903"/>
      <c r="BH2419" s="1904"/>
      <c r="BI2419" s="1903"/>
      <c r="BJ2419" s="1904"/>
      <c r="BK2419" s="1313"/>
      <c r="BL2419" s="1904"/>
      <c r="BM2419" s="1904"/>
      <c r="BN2419" s="1904"/>
      <c r="BO2419" s="1313"/>
      <c r="BP2419" s="1316">
        <f t="shared" si="814"/>
        <v>0</v>
      </c>
      <c r="BQ2419" s="1305"/>
    </row>
    <row r="2420" spans="1:69" ht="15" x14ac:dyDescent="0.25">
      <c r="A2420" s="1305"/>
      <c r="B2420" s="2050"/>
      <c r="C2420" s="1928"/>
      <c r="D2420" s="1313"/>
      <c r="E2420" s="1313"/>
      <c r="F2420" s="1931"/>
      <c r="G2420" s="1313"/>
      <c r="H2420" s="1345"/>
      <c r="I2420" s="1313"/>
      <c r="J2420" s="1345"/>
      <c r="K2420" s="1313"/>
      <c r="L2420" s="2773"/>
      <c r="M2420" s="1313"/>
      <c r="N2420" s="1345"/>
      <c r="O2420" s="1313"/>
      <c r="P2420" s="1313"/>
      <c r="Q2420" s="1307"/>
      <c r="R2420" s="1313"/>
      <c r="S2420" s="1313"/>
      <c r="T2420" s="1313"/>
      <c r="U2420" s="1313"/>
      <c r="V2420" s="2466"/>
      <c r="W2420" s="1904"/>
      <c r="X2420" s="2336"/>
      <c r="Y2420" s="1904"/>
      <c r="Z2420" s="2394"/>
      <c r="AA2420" s="1904"/>
      <c r="AB2420" s="1903"/>
      <c r="AC2420" s="1904"/>
      <c r="AD2420" s="1904"/>
      <c r="AE2420" s="1904"/>
      <c r="AF2420" s="1313"/>
      <c r="AG2420" s="1313"/>
      <c r="AH2420" s="1305"/>
      <c r="AI2420" s="1313"/>
      <c r="AJ2420" s="1313"/>
      <c r="AK2420" s="1313"/>
      <c r="AL2420" s="1313"/>
      <c r="AM2420" s="1313"/>
      <c r="AN2420" s="1905"/>
      <c r="AO2420" s="1345"/>
      <c r="AP2420" s="1313"/>
      <c r="AQ2420" s="1345"/>
      <c r="AR2420" s="1313"/>
      <c r="AS2420" s="1345"/>
      <c r="AT2420" s="1313"/>
      <c r="AU2420" s="1345"/>
      <c r="AV2420" s="1313"/>
      <c r="AW2420" s="1313"/>
      <c r="AX2420" s="1313"/>
      <c r="AY2420" s="1305"/>
      <c r="AZ2420" s="1313"/>
      <c r="BA2420" s="1313"/>
      <c r="BB2420" s="1313"/>
      <c r="BC2420" s="1313"/>
      <c r="BD2420" s="1313"/>
      <c r="BE2420" s="1903"/>
      <c r="BF2420" s="1904"/>
      <c r="BG2420" s="1903"/>
      <c r="BH2420" s="1904"/>
      <c r="BI2420" s="1903"/>
      <c r="BJ2420" s="1904"/>
      <c r="BK2420" s="1313"/>
      <c r="BL2420" s="1904"/>
      <c r="BM2420" s="1904"/>
      <c r="BN2420" s="1904"/>
      <c r="BO2420" s="1313"/>
      <c r="BP2420" s="1316">
        <f t="shared" si="814"/>
        <v>0</v>
      </c>
      <c r="BQ2420" s="1305"/>
    </row>
    <row r="2421" spans="1:69" ht="15" x14ac:dyDescent="0.25">
      <c r="A2421" s="1305"/>
      <c r="B2421" s="2050"/>
      <c r="C2421" s="1928"/>
      <c r="D2421" s="1313"/>
      <c r="E2421" s="1313"/>
      <c r="F2421" s="1931"/>
      <c r="G2421" s="1313"/>
      <c r="H2421" s="1345"/>
      <c r="I2421" s="1313"/>
      <c r="J2421" s="1345"/>
      <c r="K2421" s="1313"/>
      <c r="L2421" s="2773"/>
      <c r="M2421" s="1313"/>
      <c r="N2421" s="1345"/>
      <c r="O2421" s="1313"/>
      <c r="P2421" s="1313"/>
      <c r="Q2421" s="1307"/>
      <c r="R2421" s="1313"/>
      <c r="S2421" s="1313"/>
      <c r="T2421" s="1313"/>
      <c r="U2421" s="1313"/>
      <c r="V2421" s="2466"/>
      <c r="W2421" s="1904"/>
      <c r="X2421" s="2336"/>
      <c r="Y2421" s="1904"/>
      <c r="Z2421" s="2394"/>
      <c r="AA2421" s="1904"/>
      <c r="AB2421" s="1903"/>
      <c r="AC2421" s="1904"/>
      <c r="AD2421" s="1904"/>
      <c r="AE2421" s="1904"/>
      <c r="AF2421" s="1313"/>
      <c r="AG2421" s="1313"/>
      <c r="AH2421" s="1305"/>
      <c r="AI2421" s="1313"/>
      <c r="AJ2421" s="1313"/>
      <c r="AK2421" s="1313"/>
      <c r="AL2421" s="1313"/>
      <c r="AM2421" s="1313"/>
      <c r="AN2421" s="1905"/>
      <c r="AO2421" s="1345"/>
      <c r="AP2421" s="1313"/>
      <c r="AQ2421" s="1345"/>
      <c r="AR2421" s="1313"/>
      <c r="AS2421" s="1345"/>
      <c r="AT2421" s="1313"/>
      <c r="AU2421" s="1345"/>
      <c r="AV2421" s="1313"/>
      <c r="AW2421" s="1313"/>
      <c r="AX2421" s="1313"/>
      <c r="AY2421" s="1305"/>
      <c r="AZ2421" s="1313"/>
      <c r="BA2421" s="1313"/>
      <c r="BB2421" s="1313"/>
      <c r="BC2421" s="1313"/>
      <c r="BD2421" s="1313"/>
      <c r="BE2421" s="1903"/>
      <c r="BF2421" s="1904"/>
      <c r="BG2421" s="1903"/>
      <c r="BH2421" s="1904"/>
      <c r="BI2421" s="1903"/>
      <c r="BJ2421" s="1904"/>
      <c r="BK2421" s="1313"/>
      <c r="BL2421" s="1904"/>
      <c r="BM2421" s="1904"/>
      <c r="BN2421" s="1904"/>
      <c r="BO2421" s="1313"/>
      <c r="BP2421" s="1316">
        <f t="shared" si="814"/>
        <v>0</v>
      </c>
      <c r="BQ2421" s="1305"/>
    </row>
    <row r="2422" spans="1:69" ht="15" x14ac:dyDescent="0.25">
      <c r="A2422" s="1305"/>
      <c r="B2422" s="2050"/>
      <c r="C2422" s="1928"/>
      <c r="D2422" s="1313"/>
      <c r="E2422" s="1313"/>
      <c r="F2422" s="1931"/>
      <c r="G2422" s="1313"/>
      <c r="H2422" s="1345"/>
      <c r="I2422" s="1313"/>
      <c r="J2422" s="1345"/>
      <c r="K2422" s="1313"/>
      <c r="L2422" s="2773"/>
      <c r="M2422" s="1313"/>
      <c r="N2422" s="1345"/>
      <c r="O2422" s="1313"/>
      <c r="P2422" s="1313"/>
      <c r="Q2422" s="1307"/>
      <c r="R2422" s="1313"/>
      <c r="S2422" s="1313"/>
      <c r="T2422" s="1313"/>
      <c r="U2422" s="1313"/>
      <c r="V2422" s="2466"/>
      <c r="W2422" s="1904"/>
      <c r="X2422" s="2336"/>
      <c r="Y2422" s="1904"/>
      <c r="Z2422" s="2394"/>
      <c r="AA2422" s="1904"/>
      <c r="AB2422" s="1903"/>
      <c r="AC2422" s="1904"/>
      <c r="AD2422" s="1904"/>
      <c r="AE2422" s="1904"/>
      <c r="AF2422" s="1313"/>
      <c r="AG2422" s="1313"/>
      <c r="AH2422" s="1305"/>
      <c r="AI2422" s="1313"/>
      <c r="AJ2422" s="1313"/>
      <c r="AK2422" s="1313"/>
      <c r="AL2422" s="1313"/>
      <c r="AM2422" s="1313"/>
      <c r="AN2422" s="1905"/>
      <c r="AO2422" s="1345"/>
      <c r="AP2422" s="1313"/>
      <c r="AQ2422" s="1345"/>
      <c r="AR2422" s="1313"/>
      <c r="AS2422" s="1345"/>
      <c r="AT2422" s="1313"/>
      <c r="AU2422" s="1345"/>
      <c r="AV2422" s="1313"/>
      <c r="AW2422" s="1313"/>
      <c r="AX2422" s="1313"/>
      <c r="AY2422" s="1305"/>
      <c r="AZ2422" s="1313"/>
      <c r="BA2422" s="1313"/>
      <c r="BB2422" s="1313"/>
      <c r="BC2422" s="1313"/>
      <c r="BD2422" s="1313"/>
      <c r="BE2422" s="1903"/>
      <c r="BF2422" s="1904"/>
      <c r="BG2422" s="1903"/>
      <c r="BH2422" s="1904"/>
      <c r="BI2422" s="1903"/>
      <c r="BJ2422" s="1904"/>
      <c r="BK2422" s="1313"/>
      <c r="BL2422" s="1904"/>
      <c r="BM2422" s="1904"/>
      <c r="BN2422" s="1904"/>
      <c r="BO2422" s="1313"/>
      <c r="BP2422" s="1316">
        <f t="shared" si="814"/>
        <v>0</v>
      </c>
      <c r="BQ2422" s="1305"/>
    </row>
    <row r="2423" spans="1:69" ht="15" x14ac:dyDescent="0.25">
      <c r="A2423" s="1305"/>
      <c r="B2423" s="2050"/>
      <c r="C2423" s="1928"/>
      <c r="D2423" s="1313"/>
      <c r="E2423" s="1313"/>
      <c r="F2423" s="1931"/>
      <c r="G2423" s="1313"/>
      <c r="H2423" s="1345"/>
      <c r="I2423" s="1313"/>
      <c r="J2423" s="1345"/>
      <c r="K2423" s="1313"/>
      <c r="L2423" s="2773"/>
      <c r="M2423" s="1313"/>
      <c r="N2423" s="1345"/>
      <c r="O2423" s="1313"/>
      <c r="P2423" s="1313"/>
      <c r="Q2423" s="1307"/>
      <c r="R2423" s="1313"/>
      <c r="S2423" s="1313"/>
      <c r="T2423" s="1313"/>
      <c r="U2423" s="1313"/>
      <c r="V2423" s="2466"/>
      <c r="W2423" s="1904"/>
      <c r="X2423" s="2336"/>
      <c r="Y2423" s="1904"/>
      <c r="Z2423" s="2394"/>
      <c r="AA2423" s="1904"/>
      <c r="AB2423" s="1903"/>
      <c r="AC2423" s="1904"/>
      <c r="AD2423" s="1904"/>
      <c r="AE2423" s="1904"/>
      <c r="AF2423" s="1313"/>
      <c r="AG2423" s="1313"/>
      <c r="AH2423" s="1305"/>
      <c r="AI2423" s="1313"/>
      <c r="AJ2423" s="1313"/>
      <c r="AK2423" s="1313"/>
      <c r="AL2423" s="1313"/>
      <c r="AM2423" s="1313"/>
      <c r="AN2423" s="1905"/>
      <c r="AO2423" s="1345"/>
      <c r="AP2423" s="1313"/>
      <c r="AQ2423" s="1345"/>
      <c r="AR2423" s="1313"/>
      <c r="AS2423" s="1345"/>
      <c r="AT2423" s="1313"/>
      <c r="AU2423" s="1345"/>
      <c r="AV2423" s="1313"/>
      <c r="AW2423" s="1313"/>
      <c r="AX2423" s="1313"/>
      <c r="AY2423" s="1305"/>
      <c r="AZ2423" s="1313"/>
      <c r="BA2423" s="1313"/>
      <c r="BB2423" s="1313"/>
      <c r="BC2423" s="1313"/>
      <c r="BD2423" s="1313"/>
      <c r="BE2423" s="1903"/>
      <c r="BF2423" s="1904"/>
      <c r="BG2423" s="1903"/>
      <c r="BH2423" s="1904"/>
      <c r="BI2423" s="1903"/>
      <c r="BJ2423" s="1904"/>
      <c r="BK2423" s="1313"/>
      <c r="BL2423" s="1904"/>
      <c r="BM2423" s="1904"/>
      <c r="BN2423" s="1904"/>
      <c r="BO2423" s="1313"/>
      <c r="BP2423" s="1316">
        <f t="shared" si="814"/>
        <v>0</v>
      </c>
      <c r="BQ2423" s="1305"/>
    </row>
    <row r="2424" spans="1:69" ht="15" x14ac:dyDescent="0.25">
      <c r="A2424" s="1305"/>
      <c r="B2424" s="2050"/>
      <c r="C2424" s="1928"/>
      <c r="D2424" s="1313"/>
      <c r="E2424" s="1313"/>
      <c r="F2424" s="1931"/>
      <c r="G2424" s="1313"/>
      <c r="H2424" s="1345"/>
      <c r="I2424" s="1313"/>
      <c r="J2424" s="1345"/>
      <c r="K2424" s="1313"/>
      <c r="L2424" s="2773"/>
      <c r="M2424" s="1313"/>
      <c r="N2424" s="1345"/>
      <c r="O2424" s="1313"/>
      <c r="P2424" s="1313"/>
      <c r="Q2424" s="1307"/>
      <c r="R2424" s="1313"/>
      <c r="S2424" s="1313"/>
      <c r="T2424" s="1313"/>
      <c r="U2424" s="1313"/>
      <c r="V2424" s="2466"/>
      <c r="W2424" s="1904"/>
      <c r="X2424" s="2336"/>
      <c r="Y2424" s="1904"/>
      <c r="Z2424" s="2394"/>
      <c r="AA2424" s="1904"/>
      <c r="AB2424" s="1903"/>
      <c r="AC2424" s="1904"/>
      <c r="AD2424" s="1904"/>
      <c r="AE2424" s="1904"/>
      <c r="AF2424" s="1313"/>
      <c r="AG2424" s="1313"/>
      <c r="AH2424" s="1305"/>
      <c r="AI2424" s="1313"/>
      <c r="AJ2424" s="1313"/>
      <c r="AK2424" s="1313"/>
      <c r="AL2424" s="1313"/>
      <c r="AM2424" s="1313"/>
      <c r="AN2424" s="1905"/>
      <c r="AO2424" s="1345"/>
      <c r="AP2424" s="1313"/>
      <c r="AQ2424" s="1345"/>
      <c r="AR2424" s="1313"/>
      <c r="AS2424" s="1345"/>
      <c r="AT2424" s="1313"/>
      <c r="AU2424" s="1345"/>
      <c r="AV2424" s="1313"/>
      <c r="AW2424" s="1313"/>
      <c r="AX2424" s="1313"/>
      <c r="AY2424" s="1305"/>
      <c r="AZ2424" s="1313"/>
      <c r="BA2424" s="1313"/>
      <c r="BB2424" s="1313"/>
      <c r="BC2424" s="1313"/>
      <c r="BD2424" s="1313"/>
      <c r="BE2424" s="1903"/>
      <c r="BF2424" s="1904"/>
      <c r="BG2424" s="1903"/>
      <c r="BH2424" s="1904"/>
      <c r="BI2424" s="1903"/>
      <c r="BJ2424" s="1904"/>
      <c r="BK2424" s="1313"/>
      <c r="BL2424" s="1904"/>
      <c r="BM2424" s="1904"/>
      <c r="BN2424" s="1904"/>
      <c r="BO2424" s="1313"/>
      <c r="BP2424" s="1316">
        <f t="shared" si="814"/>
        <v>0</v>
      </c>
      <c r="BQ2424" s="1305"/>
    </row>
    <row r="2425" spans="1:69" ht="15" x14ac:dyDescent="0.25">
      <c r="A2425" s="1305"/>
      <c r="B2425" s="2050"/>
      <c r="C2425" s="1928"/>
      <c r="D2425" s="1313"/>
      <c r="E2425" s="1313"/>
      <c r="F2425" s="1931"/>
      <c r="G2425" s="1313"/>
      <c r="H2425" s="1345"/>
      <c r="I2425" s="1313"/>
      <c r="J2425" s="1345"/>
      <c r="K2425" s="1313"/>
      <c r="L2425" s="2773"/>
      <c r="M2425" s="1313"/>
      <c r="N2425" s="1345"/>
      <c r="O2425" s="1313"/>
      <c r="P2425" s="1313"/>
      <c r="Q2425" s="1307"/>
      <c r="R2425" s="1313"/>
      <c r="S2425" s="1313"/>
      <c r="T2425" s="1313"/>
      <c r="U2425" s="1313"/>
      <c r="V2425" s="2466"/>
      <c r="W2425" s="1904"/>
      <c r="X2425" s="2336"/>
      <c r="Y2425" s="1904"/>
      <c r="Z2425" s="2394"/>
      <c r="AA2425" s="1904"/>
      <c r="AB2425" s="1903"/>
      <c r="AC2425" s="1904"/>
      <c r="AD2425" s="1904"/>
      <c r="AE2425" s="1904"/>
      <c r="AF2425" s="1313"/>
      <c r="AG2425" s="1313"/>
      <c r="AH2425" s="1305"/>
      <c r="AI2425" s="1313"/>
      <c r="AJ2425" s="1313"/>
      <c r="AK2425" s="1313"/>
      <c r="AL2425" s="1313"/>
      <c r="AM2425" s="1313"/>
      <c r="AN2425" s="1905"/>
      <c r="AO2425" s="1345"/>
      <c r="AP2425" s="1313"/>
      <c r="AQ2425" s="1345"/>
      <c r="AR2425" s="1313"/>
      <c r="AS2425" s="1345"/>
      <c r="AT2425" s="1313"/>
      <c r="AU2425" s="1345"/>
      <c r="AV2425" s="1313"/>
      <c r="AW2425" s="1313"/>
      <c r="AX2425" s="1313"/>
      <c r="AY2425" s="1305"/>
      <c r="AZ2425" s="1313"/>
      <c r="BA2425" s="1313"/>
      <c r="BB2425" s="1313"/>
      <c r="BC2425" s="1313"/>
      <c r="BD2425" s="1313"/>
      <c r="BE2425" s="1903"/>
      <c r="BF2425" s="1904"/>
      <c r="BG2425" s="1903"/>
      <c r="BH2425" s="1904"/>
      <c r="BI2425" s="1903"/>
      <c r="BJ2425" s="1904"/>
      <c r="BK2425" s="1313"/>
      <c r="BL2425" s="1904"/>
      <c r="BM2425" s="1904"/>
      <c r="BN2425" s="1904"/>
      <c r="BO2425" s="1313"/>
      <c r="BP2425" s="1316">
        <f t="shared" si="814"/>
        <v>0</v>
      </c>
      <c r="BQ2425" s="1305"/>
    </row>
    <row r="2426" spans="1:69" ht="15" x14ac:dyDescent="0.25">
      <c r="A2426" s="1305"/>
      <c r="B2426" s="2050"/>
      <c r="C2426" s="1928"/>
      <c r="D2426" s="1313"/>
      <c r="E2426" s="1313"/>
      <c r="F2426" s="1931"/>
      <c r="G2426" s="1313"/>
      <c r="H2426" s="1345"/>
      <c r="I2426" s="1313"/>
      <c r="J2426" s="1345"/>
      <c r="K2426" s="1313"/>
      <c r="L2426" s="2773"/>
      <c r="M2426" s="1313"/>
      <c r="N2426" s="1345"/>
      <c r="O2426" s="1313"/>
      <c r="P2426" s="1313"/>
      <c r="Q2426" s="1307"/>
      <c r="R2426" s="1313"/>
      <c r="S2426" s="1313"/>
      <c r="T2426" s="1313"/>
      <c r="U2426" s="1313"/>
      <c r="V2426" s="2466"/>
      <c r="W2426" s="1904"/>
      <c r="X2426" s="2336"/>
      <c r="Y2426" s="1904"/>
      <c r="Z2426" s="2394"/>
      <c r="AA2426" s="1904"/>
      <c r="AB2426" s="1903"/>
      <c r="AC2426" s="1904"/>
      <c r="AD2426" s="1904"/>
      <c r="AE2426" s="1904"/>
      <c r="AF2426" s="1313"/>
      <c r="AG2426" s="1313"/>
      <c r="AH2426" s="1305"/>
      <c r="AI2426" s="1313"/>
      <c r="AJ2426" s="1313"/>
      <c r="AK2426" s="1313"/>
      <c r="AL2426" s="1313"/>
      <c r="AM2426" s="1313"/>
      <c r="AN2426" s="1905"/>
      <c r="AO2426" s="1345"/>
      <c r="AP2426" s="1313"/>
      <c r="AQ2426" s="1345"/>
      <c r="AR2426" s="1313"/>
      <c r="AS2426" s="1345"/>
      <c r="AT2426" s="1313"/>
      <c r="AU2426" s="1345"/>
      <c r="AV2426" s="1313"/>
      <c r="AW2426" s="1313"/>
      <c r="AX2426" s="1313"/>
      <c r="AY2426" s="1305"/>
      <c r="AZ2426" s="1313"/>
      <c r="BA2426" s="1313"/>
      <c r="BB2426" s="1313"/>
      <c r="BC2426" s="1313"/>
      <c r="BD2426" s="1313"/>
      <c r="BE2426" s="1903"/>
      <c r="BF2426" s="1904"/>
      <c r="BG2426" s="1903"/>
      <c r="BH2426" s="1904"/>
      <c r="BI2426" s="1903"/>
      <c r="BJ2426" s="1904"/>
      <c r="BK2426" s="1313"/>
      <c r="BL2426" s="1904"/>
      <c r="BM2426" s="1904"/>
      <c r="BN2426" s="1904"/>
      <c r="BO2426" s="1313"/>
      <c r="BP2426" s="1316">
        <f t="shared" si="814"/>
        <v>0</v>
      </c>
      <c r="BQ2426" s="1305"/>
    </row>
    <row r="2427" spans="1:69" ht="15" x14ac:dyDescent="0.25">
      <c r="A2427" s="1305"/>
      <c r="B2427" s="2050"/>
      <c r="C2427" s="1928"/>
      <c r="D2427" s="1313"/>
      <c r="E2427" s="1313"/>
      <c r="F2427" s="1931"/>
      <c r="G2427" s="1313"/>
      <c r="H2427" s="1345"/>
      <c r="I2427" s="1313"/>
      <c r="J2427" s="1345"/>
      <c r="K2427" s="1313"/>
      <c r="L2427" s="2773"/>
      <c r="M2427" s="1313"/>
      <c r="N2427" s="1345"/>
      <c r="O2427" s="1313"/>
      <c r="P2427" s="1313"/>
      <c r="Q2427" s="1307"/>
      <c r="R2427" s="1313"/>
      <c r="S2427" s="1313"/>
      <c r="T2427" s="1313"/>
      <c r="U2427" s="1313"/>
      <c r="V2427" s="2466"/>
      <c r="W2427" s="1904"/>
      <c r="X2427" s="2336"/>
      <c r="Y2427" s="1904"/>
      <c r="Z2427" s="2394"/>
      <c r="AA2427" s="1904"/>
      <c r="AB2427" s="1903"/>
      <c r="AC2427" s="1904"/>
      <c r="AD2427" s="1904"/>
      <c r="AE2427" s="1904"/>
      <c r="AF2427" s="1313"/>
      <c r="AG2427" s="1313"/>
      <c r="AH2427" s="1305"/>
      <c r="AI2427" s="1313"/>
      <c r="AJ2427" s="1313"/>
      <c r="AK2427" s="1313"/>
      <c r="AL2427" s="1313"/>
      <c r="AM2427" s="1313"/>
      <c r="AN2427" s="1905"/>
      <c r="AO2427" s="1345"/>
      <c r="AP2427" s="1313"/>
      <c r="AQ2427" s="1345"/>
      <c r="AR2427" s="1313"/>
      <c r="AS2427" s="1345"/>
      <c r="AT2427" s="1313"/>
      <c r="AU2427" s="1345"/>
      <c r="AV2427" s="1313"/>
      <c r="AW2427" s="1313"/>
      <c r="AX2427" s="1313"/>
      <c r="AY2427" s="1305"/>
      <c r="AZ2427" s="1313"/>
      <c r="BA2427" s="1313"/>
      <c r="BB2427" s="1313"/>
      <c r="BC2427" s="1313"/>
      <c r="BD2427" s="1313"/>
      <c r="BE2427" s="1903"/>
      <c r="BF2427" s="1904"/>
      <c r="BG2427" s="1903"/>
      <c r="BH2427" s="1904"/>
      <c r="BI2427" s="1903"/>
      <c r="BJ2427" s="1904"/>
      <c r="BK2427" s="1313"/>
      <c r="BL2427" s="1904"/>
      <c r="BM2427" s="1904"/>
      <c r="BN2427" s="1904"/>
      <c r="BO2427" s="1313"/>
      <c r="BP2427" s="1316">
        <f t="shared" si="814"/>
        <v>0</v>
      </c>
      <c r="BQ2427" s="1305"/>
    </row>
    <row r="2428" spans="1:69" ht="15" x14ac:dyDescent="0.25">
      <c r="A2428" s="1305"/>
      <c r="B2428" s="2050"/>
      <c r="C2428" s="1928"/>
      <c r="D2428" s="1313"/>
      <c r="E2428" s="1313"/>
      <c r="F2428" s="1931"/>
      <c r="G2428" s="1313"/>
      <c r="H2428" s="1345"/>
      <c r="I2428" s="1313"/>
      <c r="J2428" s="1345"/>
      <c r="K2428" s="1313"/>
      <c r="L2428" s="2773"/>
      <c r="M2428" s="1313"/>
      <c r="N2428" s="1345"/>
      <c r="O2428" s="1313"/>
      <c r="P2428" s="1313"/>
      <c r="Q2428" s="1307"/>
      <c r="R2428" s="1313"/>
      <c r="S2428" s="1313"/>
      <c r="T2428" s="1313"/>
      <c r="U2428" s="1313"/>
      <c r="V2428" s="2466"/>
      <c r="W2428" s="1904"/>
      <c r="X2428" s="2336"/>
      <c r="Y2428" s="1904"/>
      <c r="Z2428" s="2394"/>
      <c r="AA2428" s="1904"/>
      <c r="AB2428" s="1903"/>
      <c r="AC2428" s="1904"/>
      <c r="AD2428" s="1904"/>
      <c r="AE2428" s="1904"/>
      <c r="AF2428" s="1313"/>
      <c r="AG2428" s="1313"/>
      <c r="AH2428" s="1305"/>
      <c r="AI2428" s="1313"/>
      <c r="AJ2428" s="1313"/>
      <c r="AK2428" s="1313"/>
      <c r="AL2428" s="1313"/>
      <c r="AM2428" s="1313"/>
      <c r="AN2428" s="1905"/>
      <c r="AO2428" s="1345"/>
      <c r="AP2428" s="1313"/>
      <c r="AQ2428" s="1345"/>
      <c r="AR2428" s="1313"/>
      <c r="AS2428" s="1345"/>
      <c r="AT2428" s="1313"/>
      <c r="AU2428" s="1345"/>
      <c r="AV2428" s="1313"/>
      <c r="AW2428" s="1313"/>
      <c r="AX2428" s="1313"/>
      <c r="AY2428" s="1305"/>
      <c r="AZ2428" s="1313"/>
      <c r="BA2428" s="1313"/>
      <c r="BB2428" s="1313"/>
      <c r="BC2428" s="1313"/>
      <c r="BD2428" s="1313"/>
      <c r="BE2428" s="1903"/>
      <c r="BF2428" s="1904"/>
      <c r="BG2428" s="1903"/>
      <c r="BH2428" s="1904"/>
      <c r="BI2428" s="1903"/>
      <c r="BJ2428" s="1904"/>
      <c r="BK2428" s="1313"/>
      <c r="BL2428" s="1904"/>
      <c r="BM2428" s="1904"/>
      <c r="BN2428" s="1904"/>
      <c r="BO2428" s="1313"/>
      <c r="BP2428" s="1316">
        <f t="shared" si="814"/>
        <v>0</v>
      </c>
      <c r="BQ2428" s="1305"/>
    </row>
    <row r="2429" spans="1:69" ht="15" x14ac:dyDescent="0.25">
      <c r="A2429" s="1305"/>
      <c r="B2429" s="2050"/>
      <c r="C2429" s="1928"/>
      <c r="D2429" s="1313"/>
      <c r="E2429" s="1313"/>
      <c r="F2429" s="1931"/>
      <c r="G2429" s="1313"/>
      <c r="H2429" s="1345"/>
      <c r="I2429" s="1313"/>
      <c r="J2429" s="1345"/>
      <c r="K2429" s="1313"/>
      <c r="L2429" s="2773"/>
      <c r="M2429" s="1313"/>
      <c r="N2429" s="1345"/>
      <c r="O2429" s="1313"/>
      <c r="P2429" s="1313"/>
      <c r="Q2429" s="1307"/>
      <c r="R2429" s="1313"/>
      <c r="S2429" s="1313"/>
      <c r="T2429" s="1313"/>
      <c r="U2429" s="1313"/>
      <c r="V2429" s="2466"/>
      <c r="W2429" s="1904"/>
      <c r="X2429" s="2336"/>
      <c r="Y2429" s="1904"/>
      <c r="Z2429" s="2394"/>
      <c r="AA2429" s="1904"/>
      <c r="AB2429" s="1903"/>
      <c r="AC2429" s="1904"/>
      <c r="AD2429" s="1904"/>
      <c r="AE2429" s="1904"/>
      <c r="AF2429" s="1313"/>
      <c r="AG2429" s="1313"/>
      <c r="AH2429" s="1305"/>
      <c r="AI2429" s="1313"/>
      <c r="AJ2429" s="1313"/>
      <c r="AK2429" s="1313"/>
      <c r="AL2429" s="1313"/>
      <c r="AM2429" s="1313"/>
      <c r="AN2429" s="1905"/>
      <c r="AO2429" s="1345"/>
      <c r="AP2429" s="1313"/>
      <c r="AQ2429" s="1345"/>
      <c r="AR2429" s="1313"/>
      <c r="AS2429" s="1345"/>
      <c r="AT2429" s="1313"/>
      <c r="AU2429" s="1345"/>
      <c r="AV2429" s="1313"/>
      <c r="AW2429" s="1313"/>
      <c r="AX2429" s="1313"/>
      <c r="AY2429" s="1305"/>
      <c r="AZ2429" s="1313"/>
      <c r="BA2429" s="1313"/>
      <c r="BB2429" s="1313"/>
      <c r="BC2429" s="1313"/>
      <c r="BD2429" s="1313"/>
      <c r="BE2429" s="1903"/>
      <c r="BF2429" s="1904"/>
      <c r="BG2429" s="1903"/>
      <c r="BH2429" s="1904"/>
      <c r="BI2429" s="1903"/>
      <c r="BJ2429" s="1904"/>
      <c r="BK2429" s="1313"/>
      <c r="BL2429" s="1904"/>
      <c r="BM2429" s="1904"/>
      <c r="BN2429" s="1904"/>
      <c r="BO2429" s="1313"/>
      <c r="BP2429" s="1316">
        <f t="shared" si="814"/>
        <v>0</v>
      </c>
      <c r="BQ2429" s="1305"/>
    </row>
    <row r="2430" spans="1:69" ht="15" x14ac:dyDescent="0.25">
      <c r="A2430" s="1305"/>
      <c r="B2430" s="2050"/>
      <c r="C2430" s="1928"/>
      <c r="D2430" s="1313"/>
      <c r="E2430" s="1313"/>
      <c r="F2430" s="1931"/>
      <c r="G2430" s="1313"/>
      <c r="H2430" s="1345"/>
      <c r="I2430" s="1313"/>
      <c r="J2430" s="1345"/>
      <c r="K2430" s="1313"/>
      <c r="L2430" s="2773"/>
      <c r="M2430" s="1313"/>
      <c r="N2430" s="1345"/>
      <c r="O2430" s="1313"/>
      <c r="P2430" s="1313"/>
      <c r="Q2430" s="1307"/>
      <c r="R2430" s="1313"/>
      <c r="S2430" s="1313"/>
      <c r="T2430" s="1313"/>
      <c r="U2430" s="1313"/>
      <c r="V2430" s="2466"/>
      <c r="W2430" s="1904"/>
      <c r="X2430" s="2336"/>
      <c r="Y2430" s="1904"/>
      <c r="Z2430" s="2394"/>
      <c r="AA2430" s="1904"/>
      <c r="AB2430" s="1903"/>
      <c r="AC2430" s="1904"/>
      <c r="AD2430" s="1904"/>
      <c r="AE2430" s="1904"/>
      <c r="AF2430" s="1313"/>
      <c r="AG2430" s="1313"/>
      <c r="AH2430" s="1305"/>
      <c r="AI2430" s="1313"/>
      <c r="AJ2430" s="1313"/>
      <c r="AK2430" s="1313"/>
      <c r="AL2430" s="1313"/>
      <c r="AM2430" s="1313"/>
      <c r="AN2430" s="1905"/>
      <c r="AO2430" s="1345"/>
      <c r="AP2430" s="1313"/>
      <c r="AQ2430" s="1345"/>
      <c r="AR2430" s="1313"/>
      <c r="AS2430" s="1345"/>
      <c r="AT2430" s="1313"/>
      <c r="AU2430" s="1345"/>
      <c r="AV2430" s="1313"/>
      <c r="AW2430" s="1313"/>
      <c r="AX2430" s="1313"/>
      <c r="AY2430" s="1305"/>
      <c r="AZ2430" s="1313"/>
      <c r="BA2430" s="1313"/>
      <c r="BB2430" s="1313"/>
      <c r="BC2430" s="1313"/>
      <c r="BD2430" s="1313"/>
      <c r="BE2430" s="1903"/>
      <c r="BF2430" s="1904"/>
      <c r="BG2430" s="1903"/>
      <c r="BH2430" s="1904"/>
      <c r="BI2430" s="1903"/>
      <c r="BJ2430" s="1904"/>
      <c r="BK2430" s="1313"/>
      <c r="BL2430" s="1904"/>
      <c r="BM2430" s="1904"/>
      <c r="BN2430" s="1904"/>
      <c r="BO2430" s="1313"/>
      <c r="BP2430" s="1316">
        <f t="shared" si="814"/>
        <v>0</v>
      </c>
      <c r="BQ2430" s="1305"/>
    </row>
    <row r="2431" spans="1:69" ht="15" x14ac:dyDescent="0.25">
      <c r="A2431" s="1305"/>
      <c r="B2431" s="2050"/>
      <c r="C2431" s="1928"/>
      <c r="D2431" s="1313"/>
      <c r="E2431" s="1313"/>
      <c r="F2431" s="1931"/>
      <c r="G2431" s="1313"/>
      <c r="H2431" s="1345"/>
      <c r="I2431" s="1313"/>
      <c r="J2431" s="1345"/>
      <c r="K2431" s="1313"/>
      <c r="L2431" s="2773"/>
      <c r="M2431" s="1313"/>
      <c r="N2431" s="1345"/>
      <c r="O2431" s="1313"/>
      <c r="P2431" s="1313"/>
      <c r="Q2431" s="1307"/>
      <c r="R2431" s="1313"/>
      <c r="S2431" s="1313"/>
      <c r="T2431" s="1313"/>
      <c r="U2431" s="1313"/>
      <c r="V2431" s="2466"/>
      <c r="W2431" s="1904"/>
      <c r="X2431" s="2336"/>
      <c r="Y2431" s="1904"/>
      <c r="Z2431" s="2394"/>
      <c r="AA2431" s="1904"/>
      <c r="AB2431" s="1903"/>
      <c r="AC2431" s="1904"/>
      <c r="AD2431" s="1904"/>
      <c r="AE2431" s="1904"/>
      <c r="AF2431" s="1313"/>
      <c r="AG2431" s="1313"/>
      <c r="AH2431" s="1305"/>
      <c r="AI2431" s="1313"/>
      <c r="AJ2431" s="1313"/>
      <c r="AK2431" s="1313"/>
      <c r="AL2431" s="1313"/>
      <c r="AM2431" s="1313"/>
      <c r="AN2431" s="1905"/>
      <c r="AO2431" s="1345"/>
      <c r="AP2431" s="1313"/>
      <c r="AQ2431" s="1345"/>
      <c r="AR2431" s="1313"/>
      <c r="AS2431" s="1345"/>
      <c r="AT2431" s="1313"/>
      <c r="AU2431" s="1345"/>
      <c r="AV2431" s="1313"/>
      <c r="AW2431" s="1313"/>
      <c r="AX2431" s="1313"/>
      <c r="AY2431" s="1305"/>
      <c r="AZ2431" s="1313"/>
      <c r="BA2431" s="1313"/>
      <c r="BB2431" s="1313"/>
      <c r="BC2431" s="1313"/>
      <c r="BD2431" s="1313"/>
      <c r="BE2431" s="1903"/>
      <c r="BF2431" s="1904"/>
      <c r="BG2431" s="1903"/>
      <c r="BH2431" s="1904"/>
      <c r="BI2431" s="1903"/>
      <c r="BJ2431" s="1904"/>
      <c r="BK2431" s="1313"/>
      <c r="BL2431" s="1904"/>
      <c r="BM2431" s="1904"/>
      <c r="BN2431" s="1904"/>
      <c r="BO2431" s="1313"/>
      <c r="BP2431" s="1316">
        <f t="shared" si="814"/>
        <v>0</v>
      </c>
      <c r="BQ2431" s="1305"/>
    </row>
    <row r="2432" spans="1:69" ht="15" x14ac:dyDescent="0.25">
      <c r="A2432" s="1305"/>
      <c r="B2432" s="2050"/>
      <c r="C2432" s="1928"/>
      <c r="D2432" s="1313"/>
      <c r="E2432" s="1313"/>
      <c r="F2432" s="1931"/>
      <c r="G2432" s="1313"/>
      <c r="H2432" s="1345"/>
      <c r="I2432" s="1313"/>
      <c r="J2432" s="1345"/>
      <c r="K2432" s="1313"/>
      <c r="L2432" s="2773"/>
      <c r="M2432" s="1313"/>
      <c r="N2432" s="1345"/>
      <c r="O2432" s="1313"/>
      <c r="P2432" s="1313"/>
      <c r="Q2432" s="1307"/>
      <c r="R2432" s="1313"/>
      <c r="S2432" s="1313"/>
      <c r="T2432" s="1313"/>
      <c r="U2432" s="1313"/>
      <c r="V2432" s="2466"/>
      <c r="W2432" s="1904"/>
      <c r="X2432" s="2336"/>
      <c r="Y2432" s="1904"/>
      <c r="Z2432" s="2394"/>
      <c r="AA2432" s="1904"/>
      <c r="AB2432" s="1903"/>
      <c r="AC2432" s="1904"/>
      <c r="AD2432" s="1904"/>
      <c r="AE2432" s="1904"/>
      <c r="AF2432" s="1313"/>
      <c r="AG2432" s="1313"/>
      <c r="AH2432" s="1305"/>
      <c r="AI2432" s="1313"/>
      <c r="AJ2432" s="1313"/>
      <c r="AK2432" s="1313"/>
      <c r="AL2432" s="1313"/>
      <c r="AM2432" s="1313"/>
      <c r="AN2432" s="1905"/>
      <c r="AO2432" s="1345"/>
      <c r="AP2432" s="1313"/>
      <c r="AQ2432" s="1345"/>
      <c r="AR2432" s="1313"/>
      <c r="AS2432" s="1345"/>
      <c r="AT2432" s="1313"/>
      <c r="AU2432" s="1345"/>
      <c r="AV2432" s="1313"/>
      <c r="AW2432" s="1313"/>
      <c r="AX2432" s="1313"/>
      <c r="AY2432" s="1305"/>
      <c r="AZ2432" s="1313"/>
      <c r="BA2432" s="1313"/>
      <c r="BB2432" s="1313"/>
      <c r="BC2432" s="1313"/>
      <c r="BD2432" s="1313"/>
      <c r="BE2432" s="1903"/>
      <c r="BF2432" s="1904"/>
      <c r="BG2432" s="1903"/>
      <c r="BH2432" s="1904"/>
      <c r="BI2432" s="1903"/>
      <c r="BJ2432" s="1904"/>
      <c r="BK2432" s="1313"/>
      <c r="BL2432" s="1904"/>
      <c r="BM2432" s="1904"/>
      <c r="BN2432" s="1904"/>
      <c r="BO2432" s="1313"/>
      <c r="BP2432" s="1316">
        <f t="shared" si="814"/>
        <v>0</v>
      </c>
      <c r="BQ2432" s="1305"/>
    </row>
    <row r="2433" spans="1:69" ht="15" x14ac:dyDescent="0.25">
      <c r="A2433" s="1305"/>
      <c r="B2433" s="2050"/>
      <c r="C2433" s="1928"/>
      <c r="D2433" s="1313"/>
      <c r="E2433" s="1313"/>
      <c r="F2433" s="1931"/>
      <c r="G2433" s="1313"/>
      <c r="H2433" s="1345"/>
      <c r="I2433" s="1313"/>
      <c r="J2433" s="1345"/>
      <c r="K2433" s="1313"/>
      <c r="L2433" s="2773"/>
      <c r="M2433" s="1313"/>
      <c r="N2433" s="1345"/>
      <c r="O2433" s="1313"/>
      <c r="P2433" s="1313"/>
      <c r="Q2433" s="1307"/>
      <c r="R2433" s="1313"/>
      <c r="S2433" s="1313"/>
      <c r="T2433" s="1313"/>
      <c r="U2433" s="1313"/>
      <c r="V2433" s="2466"/>
      <c r="W2433" s="1904"/>
      <c r="X2433" s="2336"/>
      <c r="Y2433" s="1904"/>
      <c r="Z2433" s="2394"/>
      <c r="AA2433" s="1904"/>
      <c r="AB2433" s="1903"/>
      <c r="AC2433" s="1904"/>
      <c r="AD2433" s="1904"/>
      <c r="AE2433" s="1904"/>
      <c r="AF2433" s="1313"/>
      <c r="AG2433" s="1313"/>
      <c r="AH2433" s="1305"/>
      <c r="AI2433" s="1313"/>
      <c r="AJ2433" s="1313"/>
      <c r="AK2433" s="1313"/>
      <c r="AL2433" s="1313"/>
      <c r="AM2433" s="1313"/>
      <c r="AN2433" s="1905"/>
      <c r="AO2433" s="1345"/>
      <c r="AP2433" s="1313"/>
      <c r="AQ2433" s="1345"/>
      <c r="AR2433" s="1313"/>
      <c r="AS2433" s="1345"/>
      <c r="AT2433" s="1313"/>
      <c r="AU2433" s="1345"/>
      <c r="AV2433" s="1313"/>
      <c r="AW2433" s="1313"/>
      <c r="AX2433" s="1313"/>
      <c r="AY2433" s="1305"/>
      <c r="AZ2433" s="1313"/>
      <c r="BA2433" s="1313"/>
      <c r="BB2433" s="1313"/>
      <c r="BC2433" s="1313"/>
      <c r="BD2433" s="1313"/>
      <c r="BE2433" s="1903"/>
      <c r="BF2433" s="1904"/>
      <c r="BG2433" s="1903"/>
      <c r="BH2433" s="1904"/>
      <c r="BI2433" s="1903"/>
      <c r="BJ2433" s="1904"/>
      <c r="BK2433" s="1313"/>
      <c r="BL2433" s="1904"/>
      <c r="BM2433" s="1904"/>
      <c r="BN2433" s="1904"/>
      <c r="BO2433" s="1313"/>
      <c r="BP2433" s="1316">
        <f t="shared" si="814"/>
        <v>0</v>
      </c>
      <c r="BQ2433" s="1305"/>
    </row>
    <row r="2434" spans="1:69" ht="15" x14ac:dyDescent="0.25">
      <c r="A2434" s="1305"/>
      <c r="B2434" s="2050"/>
      <c r="C2434" s="1928"/>
      <c r="D2434" s="1313"/>
      <c r="E2434" s="1313"/>
      <c r="F2434" s="1931"/>
      <c r="G2434" s="1313"/>
      <c r="H2434" s="1345"/>
      <c r="I2434" s="1313"/>
      <c r="J2434" s="1345"/>
      <c r="K2434" s="1313"/>
      <c r="L2434" s="2773"/>
      <c r="M2434" s="1313"/>
      <c r="N2434" s="1345"/>
      <c r="O2434" s="1313"/>
      <c r="P2434" s="1313"/>
      <c r="Q2434" s="1307"/>
      <c r="R2434" s="1313"/>
      <c r="S2434" s="1313"/>
      <c r="T2434" s="1313"/>
      <c r="U2434" s="1313"/>
      <c r="V2434" s="2466"/>
      <c r="W2434" s="1904"/>
      <c r="X2434" s="2336"/>
      <c r="Y2434" s="1904"/>
      <c r="Z2434" s="2394"/>
      <c r="AA2434" s="1904"/>
      <c r="AB2434" s="1903"/>
      <c r="AC2434" s="1904"/>
      <c r="AD2434" s="1904"/>
      <c r="AE2434" s="1904"/>
      <c r="AF2434" s="1313"/>
      <c r="AG2434" s="1313"/>
      <c r="AH2434" s="1305"/>
      <c r="AI2434" s="1313"/>
      <c r="AJ2434" s="1313"/>
      <c r="AK2434" s="1313"/>
      <c r="AL2434" s="1313"/>
      <c r="AM2434" s="1313"/>
      <c r="AN2434" s="1905"/>
      <c r="AO2434" s="1345"/>
      <c r="AP2434" s="1313"/>
      <c r="AQ2434" s="1345"/>
      <c r="AR2434" s="1313"/>
      <c r="AS2434" s="1345"/>
      <c r="AT2434" s="1313"/>
      <c r="AU2434" s="1345"/>
      <c r="AV2434" s="1313"/>
      <c r="AW2434" s="1313"/>
      <c r="AX2434" s="1313"/>
      <c r="AY2434" s="1305"/>
      <c r="AZ2434" s="1313"/>
      <c r="BA2434" s="1313"/>
      <c r="BB2434" s="1313"/>
      <c r="BC2434" s="1313"/>
      <c r="BD2434" s="1313"/>
      <c r="BE2434" s="1903"/>
      <c r="BF2434" s="1904"/>
      <c r="BG2434" s="1903"/>
      <c r="BH2434" s="1904"/>
      <c r="BI2434" s="1903"/>
      <c r="BJ2434" s="1904"/>
      <c r="BK2434" s="1313"/>
      <c r="BL2434" s="1904"/>
      <c r="BM2434" s="1904"/>
      <c r="BN2434" s="1904"/>
      <c r="BO2434" s="1313"/>
      <c r="BP2434" s="1316">
        <f t="shared" si="814"/>
        <v>0</v>
      </c>
      <c r="BQ2434" s="1305"/>
    </row>
    <row r="2435" spans="1:69" ht="15" x14ac:dyDescent="0.25">
      <c r="A2435" s="1305"/>
      <c r="B2435" s="2050"/>
      <c r="C2435" s="1928"/>
      <c r="D2435" s="1313"/>
      <c r="E2435" s="1313"/>
      <c r="F2435" s="1931"/>
      <c r="G2435" s="1313"/>
      <c r="H2435" s="1345"/>
      <c r="I2435" s="1313"/>
      <c r="J2435" s="1345"/>
      <c r="K2435" s="1313"/>
      <c r="L2435" s="2773"/>
      <c r="M2435" s="1313"/>
      <c r="N2435" s="1345"/>
      <c r="O2435" s="1313"/>
      <c r="P2435" s="1313"/>
      <c r="Q2435" s="1307"/>
      <c r="R2435" s="1313"/>
      <c r="S2435" s="1313"/>
      <c r="T2435" s="1313"/>
      <c r="U2435" s="1313"/>
      <c r="V2435" s="2466"/>
      <c r="W2435" s="1904"/>
      <c r="X2435" s="2336"/>
      <c r="Y2435" s="1904"/>
      <c r="Z2435" s="2394"/>
      <c r="AA2435" s="1904"/>
      <c r="AB2435" s="1903"/>
      <c r="AC2435" s="1904"/>
      <c r="AD2435" s="1904"/>
      <c r="AE2435" s="1904"/>
      <c r="AF2435" s="1313"/>
      <c r="AG2435" s="1313"/>
      <c r="AH2435" s="1305"/>
      <c r="AI2435" s="1313"/>
      <c r="AJ2435" s="1313"/>
      <c r="AK2435" s="1313"/>
      <c r="AL2435" s="1313"/>
      <c r="AM2435" s="1313"/>
      <c r="AN2435" s="1905"/>
      <c r="AO2435" s="1345"/>
      <c r="AP2435" s="1313"/>
      <c r="AQ2435" s="1345"/>
      <c r="AR2435" s="1313"/>
      <c r="AS2435" s="1345"/>
      <c r="AT2435" s="1313"/>
      <c r="AU2435" s="1345"/>
      <c r="AV2435" s="1313"/>
      <c r="AW2435" s="1313"/>
      <c r="AX2435" s="1313"/>
      <c r="AY2435" s="1305"/>
      <c r="AZ2435" s="1313"/>
      <c r="BA2435" s="1313"/>
      <c r="BB2435" s="1313"/>
      <c r="BC2435" s="1313"/>
      <c r="BD2435" s="1313"/>
      <c r="BE2435" s="1903"/>
      <c r="BF2435" s="1904"/>
      <c r="BG2435" s="1903"/>
      <c r="BH2435" s="1904"/>
      <c r="BI2435" s="1903"/>
      <c r="BJ2435" s="1904"/>
      <c r="BK2435" s="1313"/>
      <c r="BL2435" s="1904"/>
      <c r="BM2435" s="1904"/>
      <c r="BN2435" s="1904"/>
      <c r="BO2435" s="1313"/>
      <c r="BP2435" s="1316">
        <f t="shared" si="814"/>
        <v>0</v>
      </c>
      <c r="BQ2435" s="1305"/>
    </row>
    <row r="2436" spans="1:69" ht="15" x14ac:dyDescent="0.25">
      <c r="A2436" s="1305"/>
      <c r="B2436" s="2050"/>
      <c r="C2436" s="1928"/>
      <c r="D2436" s="1313"/>
      <c r="E2436" s="1313"/>
      <c r="F2436" s="1931"/>
      <c r="G2436" s="1313"/>
      <c r="H2436" s="1345"/>
      <c r="I2436" s="1313"/>
      <c r="J2436" s="1345"/>
      <c r="K2436" s="1313"/>
      <c r="L2436" s="2773"/>
      <c r="M2436" s="1313"/>
      <c r="N2436" s="1345"/>
      <c r="O2436" s="1313"/>
      <c r="P2436" s="1313"/>
      <c r="Q2436" s="1307"/>
      <c r="R2436" s="1313"/>
      <c r="S2436" s="1313"/>
      <c r="T2436" s="1313"/>
      <c r="U2436" s="1313"/>
      <c r="V2436" s="2466"/>
      <c r="W2436" s="1904"/>
      <c r="X2436" s="2336"/>
      <c r="Y2436" s="1904"/>
      <c r="Z2436" s="2394"/>
      <c r="AA2436" s="1904"/>
      <c r="AB2436" s="1903"/>
      <c r="AC2436" s="1904"/>
      <c r="AD2436" s="1904"/>
      <c r="AE2436" s="1904"/>
      <c r="AF2436" s="1313"/>
      <c r="AG2436" s="1313"/>
      <c r="AH2436" s="1305"/>
      <c r="AI2436" s="1313"/>
      <c r="AJ2436" s="1313"/>
      <c r="AK2436" s="1313"/>
      <c r="AL2436" s="1313"/>
      <c r="AM2436" s="1313"/>
      <c r="AN2436" s="1905"/>
      <c r="AO2436" s="1345"/>
      <c r="AP2436" s="1313"/>
      <c r="AQ2436" s="1345"/>
      <c r="AR2436" s="1313"/>
      <c r="AS2436" s="1345"/>
      <c r="AT2436" s="1313"/>
      <c r="AU2436" s="1345"/>
      <c r="AV2436" s="1313"/>
      <c r="AW2436" s="1313"/>
      <c r="AX2436" s="1313"/>
      <c r="AY2436" s="1305"/>
      <c r="AZ2436" s="1313"/>
      <c r="BA2436" s="1313"/>
      <c r="BB2436" s="1313"/>
      <c r="BC2436" s="1313"/>
      <c r="BD2436" s="1313"/>
      <c r="BE2436" s="1903"/>
      <c r="BF2436" s="1904"/>
      <c r="BG2436" s="1903"/>
      <c r="BH2436" s="1904"/>
      <c r="BI2436" s="1903"/>
      <c r="BJ2436" s="1904"/>
      <c r="BK2436" s="1313"/>
      <c r="BL2436" s="1904"/>
      <c r="BM2436" s="1904"/>
      <c r="BN2436" s="1904"/>
      <c r="BO2436" s="1313"/>
      <c r="BP2436" s="1316">
        <f t="shared" si="814"/>
        <v>0</v>
      </c>
      <c r="BQ2436" s="1305"/>
    </row>
    <row r="2437" spans="1:69" ht="15" x14ac:dyDescent="0.25">
      <c r="A2437" s="1305"/>
      <c r="B2437" s="2050"/>
      <c r="C2437" s="1928"/>
      <c r="D2437" s="1313"/>
      <c r="E2437" s="1313"/>
      <c r="F2437" s="1931"/>
      <c r="G2437" s="1313"/>
      <c r="H2437" s="1345"/>
      <c r="I2437" s="1313"/>
      <c r="J2437" s="1345"/>
      <c r="K2437" s="1313"/>
      <c r="L2437" s="2773"/>
      <c r="M2437" s="1313"/>
      <c r="N2437" s="1345"/>
      <c r="O2437" s="1313"/>
      <c r="P2437" s="1313"/>
      <c r="Q2437" s="1307"/>
      <c r="R2437" s="1313"/>
      <c r="S2437" s="1313"/>
      <c r="T2437" s="1313"/>
      <c r="U2437" s="1313"/>
      <c r="V2437" s="2466"/>
      <c r="W2437" s="1904"/>
      <c r="X2437" s="2336"/>
      <c r="Y2437" s="1904"/>
      <c r="Z2437" s="2394"/>
      <c r="AA2437" s="1904"/>
      <c r="AB2437" s="1903"/>
      <c r="AC2437" s="1904"/>
      <c r="AD2437" s="1904"/>
      <c r="AE2437" s="1904"/>
      <c r="AF2437" s="1313"/>
      <c r="AG2437" s="1313"/>
      <c r="AH2437" s="1305"/>
      <c r="AI2437" s="1313"/>
      <c r="AJ2437" s="1313"/>
      <c r="AK2437" s="1313"/>
      <c r="AL2437" s="1313"/>
      <c r="AM2437" s="1313"/>
      <c r="AN2437" s="1905"/>
      <c r="AO2437" s="1345"/>
      <c r="AP2437" s="1313"/>
      <c r="AQ2437" s="1345"/>
      <c r="AR2437" s="1313"/>
      <c r="AS2437" s="1345"/>
      <c r="AT2437" s="1313"/>
      <c r="AU2437" s="1345"/>
      <c r="AV2437" s="1313"/>
      <c r="AW2437" s="1313"/>
      <c r="AX2437" s="1313"/>
      <c r="AY2437" s="1305"/>
      <c r="AZ2437" s="1313"/>
      <c r="BA2437" s="1313"/>
      <c r="BB2437" s="1313"/>
      <c r="BC2437" s="1313"/>
      <c r="BD2437" s="1313"/>
      <c r="BE2437" s="1903"/>
      <c r="BF2437" s="1904"/>
      <c r="BG2437" s="1903"/>
      <c r="BH2437" s="1904"/>
      <c r="BI2437" s="1903"/>
      <c r="BJ2437" s="1904"/>
      <c r="BK2437" s="1313"/>
      <c r="BL2437" s="1904"/>
      <c r="BM2437" s="1904"/>
      <c r="BN2437" s="1904"/>
      <c r="BO2437" s="1313"/>
      <c r="BP2437" s="1316">
        <f t="shared" si="814"/>
        <v>0</v>
      </c>
      <c r="BQ2437" s="1305"/>
    </row>
    <row r="2438" spans="1:69" ht="15" x14ac:dyDescent="0.25">
      <c r="A2438" s="1305"/>
      <c r="B2438" s="2050"/>
      <c r="C2438" s="1928"/>
      <c r="D2438" s="1313"/>
      <c r="E2438" s="1313"/>
      <c r="F2438" s="1931"/>
      <c r="G2438" s="1313"/>
      <c r="H2438" s="1345"/>
      <c r="I2438" s="1313"/>
      <c r="J2438" s="1345"/>
      <c r="K2438" s="1313"/>
      <c r="L2438" s="2773"/>
      <c r="M2438" s="1313"/>
      <c r="N2438" s="1345"/>
      <c r="O2438" s="1313"/>
      <c r="P2438" s="1313"/>
      <c r="Q2438" s="1307"/>
      <c r="R2438" s="1313"/>
      <c r="S2438" s="1313"/>
      <c r="T2438" s="1313"/>
      <c r="U2438" s="1313"/>
      <c r="V2438" s="2466"/>
      <c r="W2438" s="1904"/>
      <c r="X2438" s="2336"/>
      <c r="Y2438" s="1904"/>
      <c r="Z2438" s="2394"/>
      <c r="AA2438" s="1904"/>
      <c r="AB2438" s="1903"/>
      <c r="AC2438" s="1904"/>
      <c r="AD2438" s="1904"/>
      <c r="AE2438" s="1904"/>
      <c r="AF2438" s="1313"/>
      <c r="AG2438" s="1313"/>
      <c r="AH2438" s="1305"/>
      <c r="AI2438" s="1313"/>
      <c r="AJ2438" s="1313"/>
      <c r="AK2438" s="1313"/>
      <c r="AL2438" s="1313"/>
      <c r="AM2438" s="1313"/>
      <c r="AN2438" s="1905"/>
      <c r="AO2438" s="1345"/>
      <c r="AP2438" s="1313"/>
      <c r="AQ2438" s="1345"/>
      <c r="AR2438" s="1313"/>
      <c r="AS2438" s="1345"/>
      <c r="AT2438" s="1313"/>
      <c r="AU2438" s="1345"/>
      <c r="AV2438" s="1313"/>
      <c r="AW2438" s="1313"/>
      <c r="AX2438" s="1313"/>
      <c r="AY2438" s="1305"/>
      <c r="AZ2438" s="1313"/>
      <c r="BA2438" s="1313"/>
      <c r="BB2438" s="1313"/>
      <c r="BC2438" s="1313"/>
      <c r="BD2438" s="1313"/>
      <c r="BE2438" s="1903"/>
      <c r="BF2438" s="1904"/>
      <c r="BG2438" s="1903"/>
      <c r="BH2438" s="1904"/>
      <c r="BI2438" s="1903"/>
      <c r="BJ2438" s="1904"/>
      <c r="BK2438" s="1313"/>
      <c r="BL2438" s="1904"/>
      <c r="BM2438" s="1904"/>
      <c r="BN2438" s="1904"/>
      <c r="BO2438" s="1313"/>
      <c r="BP2438" s="1316">
        <f t="shared" ref="BP2438:BP2501" si="815">O2437-BO2438</f>
        <v>0</v>
      </c>
      <c r="BQ2438" s="1305"/>
    </row>
    <row r="2439" spans="1:69" ht="15" x14ac:dyDescent="0.25">
      <c r="A2439" s="1305"/>
      <c r="B2439" s="2050"/>
      <c r="C2439" s="1928"/>
      <c r="D2439" s="1313"/>
      <c r="E2439" s="1313"/>
      <c r="F2439" s="1931"/>
      <c r="G2439" s="1313"/>
      <c r="H2439" s="1345"/>
      <c r="I2439" s="1313"/>
      <c r="J2439" s="1345"/>
      <c r="K2439" s="1313"/>
      <c r="L2439" s="2773"/>
      <c r="M2439" s="1313"/>
      <c r="N2439" s="1345"/>
      <c r="O2439" s="1313"/>
      <c r="P2439" s="1313"/>
      <c r="Q2439" s="1307"/>
      <c r="R2439" s="1313"/>
      <c r="S2439" s="1313"/>
      <c r="T2439" s="1313"/>
      <c r="U2439" s="1313"/>
      <c r="V2439" s="2466"/>
      <c r="W2439" s="1904"/>
      <c r="X2439" s="2336"/>
      <c r="Y2439" s="1904"/>
      <c r="Z2439" s="2394"/>
      <c r="AA2439" s="1904"/>
      <c r="AB2439" s="1903"/>
      <c r="AC2439" s="1904"/>
      <c r="AD2439" s="1904"/>
      <c r="AE2439" s="1904"/>
      <c r="AF2439" s="1313"/>
      <c r="AG2439" s="1313"/>
      <c r="AH2439" s="1305"/>
      <c r="AI2439" s="1313"/>
      <c r="AJ2439" s="1313"/>
      <c r="AK2439" s="1313"/>
      <c r="AL2439" s="1313"/>
      <c r="AM2439" s="1313"/>
      <c r="AN2439" s="1905"/>
      <c r="AO2439" s="1345"/>
      <c r="AP2439" s="1313"/>
      <c r="AQ2439" s="1345"/>
      <c r="AR2439" s="1313"/>
      <c r="AS2439" s="1345"/>
      <c r="AT2439" s="1313"/>
      <c r="AU2439" s="1345"/>
      <c r="AV2439" s="1313"/>
      <c r="AW2439" s="1313"/>
      <c r="AX2439" s="1313"/>
      <c r="AY2439" s="1305"/>
      <c r="AZ2439" s="1313"/>
      <c r="BA2439" s="1313"/>
      <c r="BB2439" s="1313"/>
      <c r="BC2439" s="1313"/>
      <c r="BD2439" s="1313"/>
      <c r="BE2439" s="1903"/>
      <c r="BF2439" s="1904"/>
      <c r="BG2439" s="1903"/>
      <c r="BH2439" s="1904"/>
      <c r="BI2439" s="1903"/>
      <c r="BJ2439" s="1904"/>
      <c r="BK2439" s="1313"/>
      <c r="BL2439" s="1904"/>
      <c r="BM2439" s="1904"/>
      <c r="BN2439" s="1904"/>
      <c r="BO2439" s="1313"/>
      <c r="BP2439" s="1316">
        <f t="shared" si="815"/>
        <v>0</v>
      </c>
      <c r="BQ2439" s="1305"/>
    </row>
    <row r="2440" spans="1:69" ht="15" x14ac:dyDescent="0.25">
      <c r="A2440" s="1305"/>
      <c r="B2440" s="2050"/>
      <c r="C2440" s="1928"/>
      <c r="D2440" s="1313"/>
      <c r="E2440" s="1313"/>
      <c r="F2440" s="1931"/>
      <c r="G2440" s="1313"/>
      <c r="H2440" s="1345"/>
      <c r="I2440" s="1313"/>
      <c r="J2440" s="1345"/>
      <c r="K2440" s="1313"/>
      <c r="L2440" s="2773"/>
      <c r="M2440" s="1313"/>
      <c r="N2440" s="1345"/>
      <c r="O2440" s="1313"/>
      <c r="P2440" s="1313"/>
      <c r="Q2440" s="1307"/>
      <c r="R2440" s="1313"/>
      <c r="S2440" s="1313"/>
      <c r="T2440" s="1313"/>
      <c r="U2440" s="1313"/>
      <c r="V2440" s="2466"/>
      <c r="W2440" s="1904"/>
      <c r="X2440" s="2336"/>
      <c r="Y2440" s="1904"/>
      <c r="Z2440" s="2394"/>
      <c r="AA2440" s="1904"/>
      <c r="AB2440" s="1903"/>
      <c r="AC2440" s="1904"/>
      <c r="AD2440" s="1904"/>
      <c r="AE2440" s="1904"/>
      <c r="AF2440" s="1313"/>
      <c r="AG2440" s="1313"/>
      <c r="AH2440" s="1305"/>
      <c r="AI2440" s="1313"/>
      <c r="AJ2440" s="1313"/>
      <c r="AK2440" s="1313"/>
      <c r="AL2440" s="1313"/>
      <c r="AM2440" s="1313"/>
      <c r="AN2440" s="1905"/>
      <c r="AO2440" s="1345"/>
      <c r="AP2440" s="1313"/>
      <c r="AQ2440" s="1345"/>
      <c r="AR2440" s="1313"/>
      <c r="AS2440" s="1345"/>
      <c r="AT2440" s="1313"/>
      <c r="AU2440" s="1345"/>
      <c r="AV2440" s="1313"/>
      <c r="AW2440" s="1313"/>
      <c r="AX2440" s="1313"/>
      <c r="AY2440" s="1305"/>
      <c r="AZ2440" s="1313"/>
      <c r="BA2440" s="1313"/>
      <c r="BB2440" s="1313"/>
      <c r="BC2440" s="1313"/>
      <c r="BD2440" s="1313"/>
      <c r="BE2440" s="1903"/>
      <c r="BF2440" s="1904"/>
      <c r="BG2440" s="1903"/>
      <c r="BH2440" s="1904"/>
      <c r="BI2440" s="1903"/>
      <c r="BJ2440" s="1904"/>
      <c r="BK2440" s="1313"/>
      <c r="BL2440" s="1904"/>
      <c r="BM2440" s="1904"/>
      <c r="BN2440" s="1904"/>
      <c r="BO2440" s="1313"/>
      <c r="BP2440" s="1316">
        <f t="shared" si="815"/>
        <v>0</v>
      </c>
      <c r="BQ2440" s="1305"/>
    </row>
    <row r="2441" spans="1:69" ht="15" x14ac:dyDescent="0.25">
      <c r="A2441" s="1305"/>
      <c r="B2441" s="2050"/>
      <c r="C2441" s="1928"/>
      <c r="D2441" s="1313"/>
      <c r="E2441" s="1313"/>
      <c r="F2441" s="1931"/>
      <c r="G2441" s="1313"/>
      <c r="H2441" s="1345"/>
      <c r="I2441" s="1313"/>
      <c r="J2441" s="1345"/>
      <c r="K2441" s="1313"/>
      <c r="L2441" s="2773"/>
      <c r="M2441" s="1313"/>
      <c r="N2441" s="1345"/>
      <c r="O2441" s="1313"/>
      <c r="P2441" s="1313"/>
      <c r="Q2441" s="1307"/>
      <c r="R2441" s="1313"/>
      <c r="S2441" s="1313"/>
      <c r="T2441" s="1313"/>
      <c r="U2441" s="1313"/>
      <c r="V2441" s="2466"/>
      <c r="W2441" s="1904"/>
      <c r="X2441" s="2336"/>
      <c r="Y2441" s="1904"/>
      <c r="Z2441" s="2394"/>
      <c r="AA2441" s="1904"/>
      <c r="AB2441" s="1903"/>
      <c r="AC2441" s="1904"/>
      <c r="AD2441" s="1904"/>
      <c r="AE2441" s="1904"/>
      <c r="AF2441" s="1313"/>
      <c r="AG2441" s="1313"/>
      <c r="AH2441" s="1305"/>
      <c r="AI2441" s="1313"/>
      <c r="AJ2441" s="1313"/>
      <c r="AK2441" s="1313"/>
      <c r="AL2441" s="1313"/>
      <c r="AM2441" s="1313"/>
      <c r="AN2441" s="1905"/>
      <c r="AO2441" s="1345"/>
      <c r="AP2441" s="1313"/>
      <c r="AQ2441" s="1345"/>
      <c r="AR2441" s="1313"/>
      <c r="AS2441" s="1345"/>
      <c r="AT2441" s="1313"/>
      <c r="AU2441" s="1345"/>
      <c r="AV2441" s="1313"/>
      <c r="AW2441" s="1313"/>
      <c r="AX2441" s="1313"/>
      <c r="AY2441" s="1305"/>
      <c r="AZ2441" s="1313"/>
      <c r="BA2441" s="1313"/>
      <c r="BB2441" s="1313"/>
      <c r="BC2441" s="1313"/>
      <c r="BD2441" s="1313"/>
      <c r="BE2441" s="1903"/>
      <c r="BF2441" s="1904"/>
      <c r="BG2441" s="1903"/>
      <c r="BH2441" s="1904"/>
      <c r="BI2441" s="1903"/>
      <c r="BJ2441" s="1904"/>
      <c r="BK2441" s="1313"/>
      <c r="BL2441" s="1904"/>
      <c r="BM2441" s="1904"/>
      <c r="BN2441" s="1904"/>
      <c r="BO2441" s="1313"/>
      <c r="BP2441" s="1316">
        <f t="shared" si="815"/>
        <v>0</v>
      </c>
      <c r="BQ2441" s="1305"/>
    </row>
    <row r="2442" spans="1:69" ht="15" x14ac:dyDescent="0.25">
      <c r="A2442" s="1305"/>
      <c r="B2442" s="2050"/>
      <c r="C2442" s="1928"/>
      <c r="D2442" s="1313"/>
      <c r="E2442" s="1313"/>
      <c r="F2442" s="1931"/>
      <c r="G2442" s="1313"/>
      <c r="H2442" s="1345"/>
      <c r="I2442" s="1313"/>
      <c r="J2442" s="1345"/>
      <c r="K2442" s="1313"/>
      <c r="L2442" s="2773"/>
      <c r="M2442" s="1313"/>
      <c r="N2442" s="1345"/>
      <c r="O2442" s="1313"/>
      <c r="P2442" s="1313"/>
      <c r="Q2442" s="1307"/>
      <c r="R2442" s="1313"/>
      <c r="S2442" s="1313"/>
      <c r="T2442" s="1313"/>
      <c r="U2442" s="1313"/>
      <c r="V2442" s="2466"/>
      <c r="W2442" s="1904"/>
      <c r="X2442" s="2336"/>
      <c r="Y2442" s="1904"/>
      <c r="Z2442" s="2394"/>
      <c r="AA2442" s="1904"/>
      <c r="AB2442" s="1903"/>
      <c r="AC2442" s="1904"/>
      <c r="AD2442" s="1904"/>
      <c r="AE2442" s="1904"/>
      <c r="AF2442" s="1313"/>
      <c r="AG2442" s="1313"/>
      <c r="AH2442" s="1305"/>
      <c r="AI2442" s="1313"/>
      <c r="AJ2442" s="1313"/>
      <c r="AK2442" s="1313"/>
      <c r="AL2442" s="1313"/>
      <c r="AM2442" s="1313"/>
      <c r="AN2442" s="1905"/>
      <c r="AO2442" s="1345"/>
      <c r="AP2442" s="1313"/>
      <c r="AQ2442" s="1345"/>
      <c r="AR2442" s="1313"/>
      <c r="AS2442" s="1345"/>
      <c r="AT2442" s="1313"/>
      <c r="AU2442" s="1345"/>
      <c r="AV2442" s="1313"/>
      <c r="AW2442" s="1313"/>
      <c r="AX2442" s="1313"/>
      <c r="AY2442" s="1305"/>
      <c r="AZ2442" s="1313"/>
      <c r="BA2442" s="1313"/>
      <c r="BB2442" s="1313"/>
      <c r="BC2442" s="1313"/>
      <c r="BD2442" s="1313"/>
      <c r="BE2442" s="1903"/>
      <c r="BF2442" s="1904"/>
      <c r="BG2442" s="1903"/>
      <c r="BH2442" s="1904"/>
      <c r="BI2442" s="1903"/>
      <c r="BJ2442" s="1904"/>
      <c r="BK2442" s="1313"/>
      <c r="BL2442" s="1904"/>
      <c r="BM2442" s="1904"/>
      <c r="BN2442" s="1904"/>
      <c r="BO2442" s="1313"/>
      <c r="BP2442" s="1316">
        <f t="shared" si="815"/>
        <v>0</v>
      </c>
      <c r="BQ2442" s="1305"/>
    </row>
    <row r="2443" spans="1:69" ht="15" x14ac:dyDescent="0.25">
      <c r="A2443" s="1305"/>
      <c r="B2443" s="2050"/>
      <c r="C2443" s="1928"/>
      <c r="D2443" s="1313"/>
      <c r="E2443" s="1313"/>
      <c r="F2443" s="1931"/>
      <c r="G2443" s="1313"/>
      <c r="H2443" s="1345"/>
      <c r="I2443" s="1313"/>
      <c r="J2443" s="1345"/>
      <c r="K2443" s="1313"/>
      <c r="L2443" s="2773"/>
      <c r="M2443" s="1313"/>
      <c r="N2443" s="1345"/>
      <c r="O2443" s="1313"/>
      <c r="P2443" s="1313"/>
      <c r="Q2443" s="1307"/>
      <c r="R2443" s="1313"/>
      <c r="S2443" s="1313"/>
      <c r="T2443" s="1313"/>
      <c r="U2443" s="1313"/>
      <c r="V2443" s="2466"/>
      <c r="W2443" s="1904"/>
      <c r="X2443" s="2336"/>
      <c r="Y2443" s="1904"/>
      <c r="Z2443" s="2394"/>
      <c r="AA2443" s="1904"/>
      <c r="AB2443" s="1903"/>
      <c r="AC2443" s="1904"/>
      <c r="AD2443" s="1904"/>
      <c r="AE2443" s="1904"/>
      <c r="AF2443" s="1313"/>
      <c r="AG2443" s="1313"/>
      <c r="AH2443" s="1305"/>
      <c r="AI2443" s="1313"/>
      <c r="AJ2443" s="1313"/>
      <c r="AK2443" s="1313"/>
      <c r="AL2443" s="1313"/>
      <c r="AM2443" s="1313"/>
      <c r="AN2443" s="1905"/>
      <c r="AO2443" s="1345"/>
      <c r="AP2443" s="1313"/>
      <c r="AQ2443" s="1345"/>
      <c r="AR2443" s="1313"/>
      <c r="AS2443" s="1345"/>
      <c r="AT2443" s="1313"/>
      <c r="AU2443" s="1345"/>
      <c r="AV2443" s="1313"/>
      <c r="AW2443" s="1313"/>
      <c r="AX2443" s="1313"/>
      <c r="AY2443" s="1305"/>
      <c r="AZ2443" s="1313"/>
      <c r="BA2443" s="1313"/>
      <c r="BB2443" s="1313"/>
      <c r="BC2443" s="1313"/>
      <c r="BD2443" s="1313"/>
      <c r="BE2443" s="1903"/>
      <c r="BF2443" s="1904"/>
      <c r="BG2443" s="1903"/>
      <c r="BH2443" s="1904"/>
      <c r="BI2443" s="1903"/>
      <c r="BJ2443" s="1904"/>
      <c r="BK2443" s="1313"/>
      <c r="BL2443" s="1904"/>
      <c r="BM2443" s="1904"/>
      <c r="BN2443" s="1904"/>
      <c r="BO2443" s="1313"/>
      <c r="BP2443" s="1316">
        <f t="shared" si="815"/>
        <v>0</v>
      </c>
      <c r="BQ2443" s="1305"/>
    </row>
    <row r="2444" spans="1:69" ht="15" x14ac:dyDescent="0.25">
      <c r="A2444" s="1305"/>
      <c r="B2444" s="2050"/>
      <c r="C2444" s="1928"/>
      <c r="D2444" s="1313"/>
      <c r="E2444" s="1313"/>
      <c r="F2444" s="1931"/>
      <c r="G2444" s="1313"/>
      <c r="H2444" s="1345"/>
      <c r="I2444" s="1313"/>
      <c r="J2444" s="1345"/>
      <c r="K2444" s="1313"/>
      <c r="L2444" s="2773"/>
      <c r="M2444" s="1313"/>
      <c r="N2444" s="1345"/>
      <c r="O2444" s="1313"/>
      <c r="P2444" s="1313"/>
      <c r="Q2444" s="1307"/>
      <c r="R2444" s="1313"/>
      <c r="S2444" s="1313"/>
      <c r="T2444" s="1313"/>
      <c r="U2444" s="1313"/>
      <c r="V2444" s="2466"/>
      <c r="W2444" s="1904"/>
      <c r="X2444" s="2336"/>
      <c r="Y2444" s="1904"/>
      <c r="Z2444" s="2394"/>
      <c r="AA2444" s="1904"/>
      <c r="AB2444" s="1903"/>
      <c r="AC2444" s="1904"/>
      <c r="AD2444" s="1904"/>
      <c r="AE2444" s="1904"/>
      <c r="AF2444" s="1313"/>
      <c r="AG2444" s="1313"/>
      <c r="AH2444" s="1305"/>
      <c r="AI2444" s="1313"/>
      <c r="AJ2444" s="1313"/>
      <c r="AK2444" s="1313"/>
      <c r="AL2444" s="1313"/>
      <c r="AM2444" s="1313"/>
      <c r="AN2444" s="1905"/>
      <c r="AO2444" s="1345"/>
      <c r="AP2444" s="1313"/>
      <c r="AQ2444" s="1345"/>
      <c r="AR2444" s="1313"/>
      <c r="AS2444" s="1345"/>
      <c r="AT2444" s="1313"/>
      <c r="AU2444" s="1345"/>
      <c r="AV2444" s="1313"/>
      <c r="AW2444" s="1313"/>
      <c r="AX2444" s="1313"/>
      <c r="AY2444" s="1305"/>
      <c r="AZ2444" s="1313"/>
      <c r="BA2444" s="1313"/>
      <c r="BB2444" s="1313"/>
      <c r="BC2444" s="1313"/>
      <c r="BD2444" s="1313"/>
      <c r="BE2444" s="1903"/>
      <c r="BF2444" s="1904"/>
      <c r="BG2444" s="1903"/>
      <c r="BH2444" s="1904"/>
      <c r="BI2444" s="1903"/>
      <c r="BJ2444" s="1904"/>
      <c r="BK2444" s="1313"/>
      <c r="BL2444" s="1904"/>
      <c r="BM2444" s="1904"/>
      <c r="BN2444" s="1904"/>
      <c r="BO2444" s="1313"/>
      <c r="BP2444" s="1316">
        <f t="shared" si="815"/>
        <v>0</v>
      </c>
      <c r="BQ2444" s="1305"/>
    </row>
    <row r="2445" spans="1:69" ht="15" x14ac:dyDescent="0.25">
      <c r="A2445" s="1305"/>
      <c r="B2445" s="2050"/>
      <c r="C2445" s="1928"/>
      <c r="D2445" s="1313"/>
      <c r="E2445" s="1313"/>
      <c r="F2445" s="1931"/>
      <c r="G2445" s="1313"/>
      <c r="H2445" s="1345"/>
      <c r="I2445" s="1313"/>
      <c r="J2445" s="1345"/>
      <c r="K2445" s="1313"/>
      <c r="L2445" s="2773"/>
      <c r="M2445" s="1313"/>
      <c r="N2445" s="1345"/>
      <c r="O2445" s="1313"/>
      <c r="P2445" s="1313"/>
      <c r="Q2445" s="1307"/>
      <c r="R2445" s="1313"/>
      <c r="S2445" s="1313"/>
      <c r="T2445" s="1313"/>
      <c r="U2445" s="1313"/>
      <c r="V2445" s="2466"/>
      <c r="W2445" s="1904"/>
      <c r="X2445" s="2336"/>
      <c r="Y2445" s="1904"/>
      <c r="Z2445" s="2394"/>
      <c r="AA2445" s="1904"/>
      <c r="AB2445" s="1903"/>
      <c r="AC2445" s="1904"/>
      <c r="AD2445" s="1904"/>
      <c r="AE2445" s="1904"/>
      <c r="AF2445" s="1313"/>
      <c r="AG2445" s="1313"/>
      <c r="AH2445" s="1305"/>
      <c r="AI2445" s="1313"/>
      <c r="AJ2445" s="1313"/>
      <c r="AK2445" s="1313"/>
      <c r="AL2445" s="1313"/>
      <c r="AM2445" s="1313"/>
      <c r="AN2445" s="1905"/>
      <c r="AO2445" s="1345"/>
      <c r="AP2445" s="1313"/>
      <c r="AQ2445" s="1345"/>
      <c r="AR2445" s="1313"/>
      <c r="AS2445" s="1345"/>
      <c r="AT2445" s="1313"/>
      <c r="AU2445" s="1345"/>
      <c r="AV2445" s="1313"/>
      <c r="AW2445" s="1313"/>
      <c r="AX2445" s="1313"/>
      <c r="AY2445" s="1305"/>
      <c r="AZ2445" s="1313"/>
      <c r="BA2445" s="1313"/>
      <c r="BB2445" s="1313"/>
      <c r="BC2445" s="1313"/>
      <c r="BD2445" s="1313"/>
      <c r="BE2445" s="1903"/>
      <c r="BF2445" s="1904"/>
      <c r="BG2445" s="1903"/>
      <c r="BH2445" s="1904"/>
      <c r="BI2445" s="1903"/>
      <c r="BJ2445" s="1904"/>
      <c r="BK2445" s="1313"/>
      <c r="BL2445" s="1904"/>
      <c r="BM2445" s="1904"/>
      <c r="BN2445" s="1904"/>
      <c r="BO2445" s="1313"/>
      <c r="BP2445" s="1316">
        <f t="shared" si="815"/>
        <v>0</v>
      </c>
      <c r="BQ2445" s="1305"/>
    </row>
    <row r="2446" spans="1:69" ht="15" x14ac:dyDescent="0.25">
      <c r="A2446" s="1305"/>
      <c r="B2446" s="2050"/>
      <c r="C2446" s="1928"/>
      <c r="D2446" s="1313"/>
      <c r="E2446" s="1313"/>
      <c r="F2446" s="1931"/>
      <c r="G2446" s="1313"/>
      <c r="H2446" s="1345"/>
      <c r="I2446" s="1313"/>
      <c r="J2446" s="1345"/>
      <c r="K2446" s="1313"/>
      <c r="L2446" s="2773"/>
      <c r="M2446" s="1313"/>
      <c r="N2446" s="1345"/>
      <c r="O2446" s="1313"/>
      <c r="P2446" s="1313"/>
      <c r="Q2446" s="1307"/>
      <c r="R2446" s="1313"/>
      <c r="S2446" s="1313"/>
      <c r="T2446" s="1313"/>
      <c r="U2446" s="1313"/>
      <c r="V2446" s="2466"/>
      <c r="W2446" s="1904"/>
      <c r="X2446" s="2336"/>
      <c r="Y2446" s="1904"/>
      <c r="Z2446" s="2394"/>
      <c r="AA2446" s="1904"/>
      <c r="AB2446" s="1903"/>
      <c r="AC2446" s="1904"/>
      <c r="AD2446" s="1904"/>
      <c r="AE2446" s="1904"/>
      <c r="AF2446" s="1313"/>
      <c r="AG2446" s="1313"/>
      <c r="AH2446" s="1305"/>
      <c r="AI2446" s="1313"/>
      <c r="AJ2446" s="1313"/>
      <c r="AK2446" s="1313"/>
      <c r="AL2446" s="1313"/>
      <c r="AM2446" s="1313"/>
      <c r="AN2446" s="1905"/>
      <c r="AO2446" s="1345"/>
      <c r="AP2446" s="1313"/>
      <c r="AQ2446" s="1345"/>
      <c r="AR2446" s="1313"/>
      <c r="AS2446" s="1345"/>
      <c r="AT2446" s="1313"/>
      <c r="AU2446" s="1345"/>
      <c r="AV2446" s="1313"/>
      <c r="AW2446" s="1313"/>
      <c r="AX2446" s="1313"/>
      <c r="AY2446" s="1305"/>
      <c r="AZ2446" s="1313"/>
      <c r="BA2446" s="1313"/>
      <c r="BB2446" s="1313"/>
      <c r="BC2446" s="1313"/>
      <c r="BD2446" s="1313"/>
      <c r="BE2446" s="1903"/>
      <c r="BF2446" s="1904"/>
      <c r="BG2446" s="1903"/>
      <c r="BH2446" s="1904"/>
      <c r="BI2446" s="1903"/>
      <c r="BJ2446" s="1904"/>
      <c r="BK2446" s="1313"/>
      <c r="BL2446" s="1904"/>
      <c r="BM2446" s="1904"/>
      <c r="BN2446" s="1904"/>
      <c r="BO2446" s="1313"/>
      <c r="BP2446" s="1316">
        <f t="shared" si="815"/>
        <v>0</v>
      </c>
      <c r="BQ2446" s="1305"/>
    </row>
    <row r="2447" spans="1:69" ht="15" x14ac:dyDescent="0.25">
      <c r="A2447" s="1305"/>
      <c r="B2447" s="2050"/>
      <c r="C2447" s="1928"/>
      <c r="D2447" s="1313"/>
      <c r="E2447" s="1313"/>
      <c r="F2447" s="1931"/>
      <c r="G2447" s="1313"/>
      <c r="H2447" s="1345"/>
      <c r="I2447" s="1313"/>
      <c r="J2447" s="1345"/>
      <c r="K2447" s="1313"/>
      <c r="L2447" s="2773"/>
      <c r="M2447" s="1313"/>
      <c r="N2447" s="1345"/>
      <c r="O2447" s="1313"/>
      <c r="P2447" s="1313"/>
      <c r="Q2447" s="1307"/>
      <c r="R2447" s="1313"/>
      <c r="S2447" s="1313"/>
      <c r="T2447" s="1313"/>
      <c r="U2447" s="1313"/>
      <c r="V2447" s="2466"/>
      <c r="W2447" s="1904"/>
      <c r="X2447" s="2336"/>
      <c r="Y2447" s="1904"/>
      <c r="Z2447" s="2394"/>
      <c r="AA2447" s="1904"/>
      <c r="AB2447" s="1903"/>
      <c r="AC2447" s="1904"/>
      <c r="AD2447" s="1904"/>
      <c r="AE2447" s="1904"/>
      <c r="AF2447" s="1313"/>
      <c r="AG2447" s="1313"/>
      <c r="AH2447" s="1305"/>
      <c r="AI2447" s="1313"/>
      <c r="AJ2447" s="1313"/>
      <c r="AK2447" s="1313"/>
      <c r="AL2447" s="1313"/>
      <c r="AM2447" s="1313"/>
      <c r="AN2447" s="1905"/>
      <c r="AO2447" s="1345"/>
      <c r="AP2447" s="1313"/>
      <c r="AQ2447" s="1345"/>
      <c r="AR2447" s="1313"/>
      <c r="AS2447" s="1345"/>
      <c r="AT2447" s="1313"/>
      <c r="AU2447" s="1345"/>
      <c r="AV2447" s="1313"/>
      <c r="AW2447" s="1313"/>
      <c r="AX2447" s="1313"/>
      <c r="AY2447" s="1305"/>
      <c r="AZ2447" s="1313"/>
      <c r="BA2447" s="1313"/>
      <c r="BB2447" s="1313"/>
      <c r="BC2447" s="1313"/>
      <c r="BD2447" s="1313"/>
      <c r="BE2447" s="1903"/>
      <c r="BF2447" s="1904"/>
      <c r="BG2447" s="1903"/>
      <c r="BH2447" s="1904"/>
      <c r="BI2447" s="1903"/>
      <c r="BJ2447" s="1904"/>
      <c r="BK2447" s="1313"/>
      <c r="BL2447" s="1904"/>
      <c r="BM2447" s="1904"/>
      <c r="BN2447" s="1904"/>
      <c r="BO2447" s="1313"/>
      <c r="BP2447" s="1316">
        <f t="shared" si="815"/>
        <v>0</v>
      </c>
      <c r="BQ2447" s="1305"/>
    </row>
    <row r="2448" spans="1:69" ht="15" x14ac:dyDescent="0.25">
      <c r="A2448" s="1305"/>
      <c r="B2448" s="2050"/>
      <c r="C2448" s="1928"/>
      <c r="D2448" s="1313"/>
      <c r="E2448" s="1313"/>
      <c r="F2448" s="1931"/>
      <c r="G2448" s="1313"/>
      <c r="H2448" s="1345"/>
      <c r="I2448" s="1313"/>
      <c r="J2448" s="1345"/>
      <c r="K2448" s="1313"/>
      <c r="L2448" s="2773"/>
      <c r="M2448" s="1313"/>
      <c r="N2448" s="1345"/>
      <c r="O2448" s="1313"/>
      <c r="P2448" s="1313"/>
      <c r="Q2448" s="1307"/>
      <c r="R2448" s="1313"/>
      <c r="S2448" s="1313"/>
      <c r="T2448" s="1313"/>
      <c r="U2448" s="1313"/>
      <c r="V2448" s="2466"/>
      <c r="W2448" s="1904"/>
      <c r="X2448" s="2336"/>
      <c r="Y2448" s="1904"/>
      <c r="Z2448" s="2394"/>
      <c r="AA2448" s="1904"/>
      <c r="AB2448" s="1903"/>
      <c r="AC2448" s="1904"/>
      <c r="AD2448" s="1904"/>
      <c r="AE2448" s="1904"/>
      <c r="AF2448" s="1313"/>
      <c r="AG2448" s="1313"/>
      <c r="AH2448" s="1305"/>
      <c r="AI2448" s="1313"/>
      <c r="AJ2448" s="1313"/>
      <c r="AK2448" s="1313"/>
      <c r="AL2448" s="1313"/>
      <c r="AM2448" s="1313"/>
      <c r="AN2448" s="1905"/>
      <c r="AO2448" s="1345"/>
      <c r="AP2448" s="1313"/>
      <c r="AQ2448" s="1345"/>
      <c r="AR2448" s="1313"/>
      <c r="AS2448" s="1345"/>
      <c r="AT2448" s="1313"/>
      <c r="AU2448" s="1345"/>
      <c r="AV2448" s="1313"/>
      <c r="AW2448" s="1313"/>
      <c r="AX2448" s="1313"/>
      <c r="AY2448" s="1305"/>
      <c r="AZ2448" s="1313"/>
      <c r="BA2448" s="1313"/>
      <c r="BB2448" s="1313"/>
      <c r="BC2448" s="1313"/>
      <c r="BD2448" s="1313"/>
      <c r="BE2448" s="1903"/>
      <c r="BF2448" s="1904"/>
      <c r="BG2448" s="1903"/>
      <c r="BH2448" s="1904"/>
      <c r="BI2448" s="1903"/>
      <c r="BJ2448" s="1904"/>
      <c r="BK2448" s="1313"/>
      <c r="BL2448" s="1904"/>
      <c r="BM2448" s="1904"/>
      <c r="BN2448" s="1904"/>
      <c r="BO2448" s="1313"/>
      <c r="BP2448" s="1316">
        <f t="shared" si="815"/>
        <v>0</v>
      </c>
      <c r="BQ2448" s="1305"/>
    </row>
    <row r="2449" spans="1:69" ht="15" x14ac:dyDescent="0.25">
      <c r="A2449" s="1305"/>
      <c r="B2449" s="2050"/>
      <c r="C2449" s="1928"/>
      <c r="D2449" s="1313"/>
      <c r="E2449" s="1313"/>
      <c r="F2449" s="1931"/>
      <c r="G2449" s="1313"/>
      <c r="H2449" s="1345"/>
      <c r="I2449" s="1313"/>
      <c r="J2449" s="1345"/>
      <c r="K2449" s="1313"/>
      <c r="L2449" s="2773"/>
      <c r="M2449" s="1313"/>
      <c r="N2449" s="1345"/>
      <c r="O2449" s="1313"/>
      <c r="P2449" s="1313"/>
      <c r="Q2449" s="1307"/>
      <c r="R2449" s="1313"/>
      <c r="S2449" s="1313"/>
      <c r="T2449" s="1313"/>
      <c r="U2449" s="1313"/>
      <c r="V2449" s="2466"/>
      <c r="W2449" s="1904"/>
      <c r="X2449" s="2336"/>
      <c r="Y2449" s="1904"/>
      <c r="Z2449" s="2394"/>
      <c r="AA2449" s="1904"/>
      <c r="AB2449" s="1903"/>
      <c r="AC2449" s="1904"/>
      <c r="AD2449" s="1904"/>
      <c r="AE2449" s="1904"/>
      <c r="AF2449" s="1313"/>
      <c r="AG2449" s="1313"/>
      <c r="AH2449" s="1305"/>
      <c r="AI2449" s="1313"/>
      <c r="AJ2449" s="1313"/>
      <c r="AK2449" s="1313"/>
      <c r="AL2449" s="1313"/>
      <c r="AM2449" s="1313"/>
      <c r="AN2449" s="1905"/>
      <c r="AO2449" s="1345"/>
      <c r="AP2449" s="1313"/>
      <c r="AQ2449" s="1345"/>
      <c r="AR2449" s="1313"/>
      <c r="AS2449" s="1345"/>
      <c r="AT2449" s="1313"/>
      <c r="AU2449" s="1345"/>
      <c r="AV2449" s="1313"/>
      <c r="AW2449" s="1313"/>
      <c r="AX2449" s="1313"/>
      <c r="AY2449" s="1305"/>
      <c r="AZ2449" s="1313"/>
      <c r="BA2449" s="1313"/>
      <c r="BB2449" s="1313"/>
      <c r="BC2449" s="1313"/>
      <c r="BD2449" s="1313"/>
      <c r="BE2449" s="1903"/>
      <c r="BF2449" s="1904"/>
      <c r="BG2449" s="1903"/>
      <c r="BH2449" s="1904"/>
      <c r="BI2449" s="1903"/>
      <c r="BJ2449" s="1904"/>
      <c r="BK2449" s="1313"/>
      <c r="BL2449" s="1904"/>
      <c r="BM2449" s="1904"/>
      <c r="BN2449" s="1904"/>
      <c r="BO2449" s="1313"/>
      <c r="BP2449" s="1316">
        <f t="shared" si="815"/>
        <v>0</v>
      </c>
      <c r="BQ2449" s="1305"/>
    </row>
    <row r="2450" spans="1:69" ht="15" x14ac:dyDescent="0.25">
      <c r="A2450" s="1305"/>
      <c r="B2450" s="2050"/>
      <c r="C2450" s="1928"/>
      <c r="D2450" s="1313"/>
      <c r="E2450" s="1313"/>
      <c r="F2450" s="1931"/>
      <c r="G2450" s="1313"/>
      <c r="H2450" s="1345"/>
      <c r="I2450" s="1313"/>
      <c r="J2450" s="1345"/>
      <c r="K2450" s="1313"/>
      <c r="L2450" s="2773"/>
      <c r="M2450" s="1313"/>
      <c r="N2450" s="1345"/>
      <c r="O2450" s="1313"/>
      <c r="P2450" s="1313"/>
      <c r="Q2450" s="1307"/>
      <c r="R2450" s="1313"/>
      <c r="S2450" s="1313"/>
      <c r="T2450" s="1313"/>
      <c r="U2450" s="1313"/>
      <c r="V2450" s="2466"/>
      <c r="W2450" s="1904"/>
      <c r="X2450" s="2336"/>
      <c r="Y2450" s="1904"/>
      <c r="Z2450" s="2394"/>
      <c r="AA2450" s="1904"/>
      <c r="AB2450" s="1903"/>
      <c r="AC2450" s="1904"/>
      <c r="AD2450" s="1904"/>
      <c r="AE2450" s="1904"/>
      <c r="AF2450" s="1313"/>
      <c r="AG2450" s="1313"/>
      <c r="AH2450" s="1305"/>
      <c r="AI2450" s="1313"/>
      <c r="AJ2450" s="1313"/>
      <c r="AK2450" s="1313"/>
      <c r="AL2450" s="1313"/>
      <c r="AM2450" s="1313"/>
      <c r="AN2450" s="1905"/>
      <c r="AO2450" s="1345"/>
      <c r="AP2450" s="1313"/>
      <c r="AQ2450" s="1345"/>
      <c r="AR2450" s="1313"/>
      <c r="AS2450" s="1345"/>
      <c r="AT2450" s="1313"/>
      <c r="AU2450" s="1345"/>
      <c r="AV2450" s="1313"/>
      <c r="AW2450" s="1313"/>
      <c r="AX2450" s="1313"/>
      <c r="AY2450" s="1305"/>
      <c r="AZ2450" s="1313"/>
      <c r="BA2450" s="1313"/>
      <c r="BB2450" s="1313"/>
      <c r="BC2450" s="1313"/>
      <c r="BD2450" s="1313"/>
      <c r="BE2450" s="1903"/>
      <c r="BF2450" s="1904"/>
      <c r="BG2450" s="1903"/>
      <c r="BH2450" s="1904"/>
      <c r="BI2450" s="1903"/>
      <c r="BJ2450" s="1904"/>
      <c r="BK2450" s="1313"/>
      <c r="BL2450" s="1904"/>
      <c r="BM2450" s="1904"/>
      <c r="BN2450" s="1904"/>
      <c r="BO2450" s="1313"/>
      <c r="BP2450" s="1316">
        <f t="shared" si="815"/>
        <v>0</v>
      </c>
      <c r="BQ2450" s="1305"/>
    </row>
    <row r="2451" spans="1:69" ht="15" x14ac:dyDescent="0.25">
      <c r="A2451" s="1305"/>
      <c r="B2451" s="2050"/>
      <c r="C2451" s="1928"/>
      <c r="D2451" s="1313"/>
      <c r="E2451" s="1313"/>
      <c r="F2451" s="1931"/>
      <c r="G2451" s="1313"/>
      <c r="H2451" s="1345"/>
      <c r="I2451" s="1313"/>
      <c r="J2451" s="1345"/>
      <c r="K2451" s="1313"/>
      <c r="L2451" s="2773"/>
      <c r="M2451" s="1313"/>
      <c r="N2451" s="1345"/>
      <c r="O2451" s="1313"/>
      <c r="P2451" s="1313"/>
      <c r="Q2451" s="1307"/>
      <c r="R2451" s="1313"/>
      <c r="S2451" s="1313"/>
      <c r="T2451" s="1313"/>
      <c r="U2451" s="1313"/>
      <c r="V2451" s="2466"/>
      <c r="W2451" s="1904"/>
      <c r="X2451" s="2336"/>
      <c r="Y2451" s="1904"/>
      <c r="Z2451" s="2394"/>
      <c r="AA2451" s="1904"/>
      <c r="AB2451" s="1903"/>
      <c r="AC2451" s="1904"/>
      <c r="AD2451" s="1904"/>
      <c r="AE2451" s="1904"/>
      <c r="AF2451" s="1313"/>
      <c r="AG2451" s="1313"/>
      <c r="AH2451" s="1305"/>
      <c r="AI2451" s="1313"/>
      <c r="AJ2451" s="1313"/>
      <c r="AK2451" s="1313"/>
      <c r="AL2451" s="1313"/>
      <c r="AM2451" s="1313"/>
      <c r="AN2451" s="1905"/>
      <c r="AO2451" s="1345"/>
      <c r="AP2451" s="1313"/>
      <c r="AQ2451" s="1345"/>
      <c r="AR2451" s="1313"/>
      <c r="AS2451" s="1345"/>
      <c r="AT2451" s="1313"/>
      <c r="AU2451" s="1345"/>
      <c r="AV2451" s="1313"/>
      <c r="AW2451" s="1313"/>
      <c r="AX2451" s="1313"/>
      <c r="AY2451" s="1305"/>
      <c r="AZ2451" s="1313"/>
      <c r="BA2451" s="1313"/>
      <c r="BB2451" s="1313"/>
      <c r="BC2451" s="1313"/>
      <c r="BD2451" s="1313"/>
      <c r="BE2451" s="1903"/>
      <c r="BF2451" s="1904"/>
      <c r="BG2451" s="1903"/>
      <c r="BH2451" s="1904"/>
      <c r="BI2451" s="1903"/>
      <c r="BJ2451" s="1904"/>
      <c r="BK2451" s="1313"/>
      <c r="BL2451" s="1904"/>
      <c r="BM2451" s="1904"/>
      <c r="BN2451" s="1904"/>
      <c r="BO2451" s="1313"/>
      <c r="BP2451" s="1316">
        <f t="shared" si="815"/>
        <v>0</v>
      </c>
      <c r="BQ2451" s="1305"/>
    </row>
    <row r="2452" spans="1:69" ht="15" x14ac:dyDescent="0.25">
      <c r="A2452" s="1305"/>
      <c r="B2452" s="2050"/>
      <c r="C2452" s="1928"/>
      <c r="D2452" s="1313"/>
      <c r="E2452" s="1313"/>
      <c r="F2452" s="1931"/>
      <c r="G2452" s="1313"/>
      <c r="H2452" s="1345"/>
      <c r="I2452" s="1313"/>
      <c r="J2452" s="1345"/>
      <c r="K2452" s="1313"/>
      <c r="L2452" s="2773"/>
      <c r="M2452" s="1313"/>
      <c r="N2452" s="1345"/>
      <c r="O2452" s="1313"/>
      <c r="P2452" s="1313"/>
      <c r="Q2452" s="1307"/>
      <c r="R2452" s="1313"/>
      <c r="S2452" s="1313"/>
      <c r="T2452" s="1313"/>
      <c r="U2452" s="1313"/>
      <c r="V2452" s="2466"/>
      <c r="W2452" s="1904"/>
      <c r="X2452" s="2336"/>
      <c r="Y2452" s="1904"/>
      <c r="Z2452" s="2394"/>
      <c r="AA2452" s="1904"/>
      <c r="AB2452" s="1903"/>
      <c r="AC2452" s="1904"/>
      <c r="AD2452" s="1904"/>
      <c r="AE2452" s="1904"/>
      <c r="AF2452" s="1313"/>
      <c r="AG2452" s="1313"/>
      <c r="AH2452" s="1305"/>
      <c r="AI2452" s="1313"/>
      <c r="AJ2452" s="1313"/>
      <c r="AK2452" s="1313"/>
      <c r="AL2452" s="1313"/>
      <c r="AM2452" s="1313"/>
      <c r="AN2452" s="1905"/>
      <c r="AO2452" s="1345"/>
      <c r="AP2452" s="1313"/>
      <c r="AQ2452" s="1345"/>
      <c r="AR2452" s="1313"/>
      <c r="AS2452" s="1345"/>
      <c r="AT2452" s="1313"/>
      <c r="AU2452" s="1345"/>
      <c r="AV2452" s="1313"/>
      <c r="AW2452" s="1313"/>
      <c r="AX2452" s="1313"/>
      <c r="AY2452" s="1305"/>
      <c r="AZ2452" s="1313"/>
      <c r="BA2452" s="1313"/>
      <c r="BB2452" s="1313"/>
      <c r="BC2452" s="1313"/>
      <c r="BD2452" s="1313"/>
      <c r="BE2452" s="1903"/>
      <c r="BF2452" s="1904"/>
      <c r="BG2452" s="1903"/>
      <c r="BH2452" s="1904"/>
      <c r="BI2452" s="1903"/>
      <c r="BJ2452" s="1904"/>
      <c r="BK2452" s="1313"/>
      <c r="BL2452" s="1904"/>
      <c r="BM2452" s="1904"/>
      <c r="BN2452" s="1904"/>
      <c r="BO2452" s="1313"/>
      <c r="BP2452" s="1316">
        <f t="shared" si="815"/>
        <v>0</v>
      </c>
      <c r="BQ2452" s="1305"/>
    </row>
    <row r="2453" spans="1:69" ht="15" x14ac:dyDescent="0.25">
      <c r="A2453" s="1305"/>
      <c r="B2453" s="2050"/>
      <c r="C2453" s="1928"/>
      <c r="D2453" s="1313"/>
      <c r="E2453" s="1313"/>
      <c r="F2453" s="1931"/>
      <c r="G2453" s="1313"/>
      <c r="H2453" s="1345"/>
      <c r="I2453" s="1313"/>
      <c r="J2453" s="1345"/>
      <c r="K2453" s="1313"/>
      <c r="L2453" s="2773"/>
      <c r="M2453" s="1313"/>
      <c r="N2453" s="1345"/>
      <c r="O2453" s="1313"/>
      <c r="P2453" s="1313"/>
      <c r="Q2453" s="1307"/>
      <c r="R2453" s="1313"/>
      <c r="S2453" s="1313"/>
      <c r="T2453" s="1313"/>
      <c r="U2453" s="1313"/>
      <c r="V2453" s="2466"/>
      <c r="W2453" s="1904"/>
      <c r="X2453" s="2336"/>
      <c r="Y2453" s="1904"/>
      <c r="Z2453" s="2394"/>
      <c r="AA2453" s="1904"/>
      <c r="AB2453" s="1903"/>
      <c r="AC2453" s="1904"/>
      <c r="AD2453" s="1904"/>
      <c r="AE2453" s="1904"/>
      <c r="AF2453" s="1313"/>
      <c r="AG2453" s="1313"/>
      <c r="AH2453" s="1305"/>
      <c r="AI2453" s="1313"/>
      <c r="AJ2453" s="1313"/>
      <c r="AK2453" s="1313"/>
      <c r="AL2453" s="1313"/>
      <c r="AM2453" s="1313"/>
      <c r="AN2453" s="1905"/>
      <c r="AO2453" s="1345"/>
      <c r="AP2453" s="1313"/>
      <c r="AQ2453" s="1345"/>
      <c r="AR2453" s="1313"/>
      <c r="AS2453" s="1345"/>
      <c r="AT2453" s="1313"/>
      <c r="AU2453" s="1345"/>
      <c r="AV2453" s="1313"/>
      <c r="AW2453" s="1313"/>
      <c r="AX2453" s="1313"/>
      <c r="AY2453" s="1305"/>
      <c r="AZ2453" s="1313"/>
      <c r="BA2453" s="1313"/>
      <c r="BB2453" s="1313"/>
      <c r="BC2453" s="1313"/>
      <c r="BD2453" s="1313"/>
      <c r="BE2453" s="1903"/>
      <c r="BF2453" s="1904"/>
      <c r="BG2453" s="1903"/>
      <c r="BH2453" s="1904"/>
      <c r="BI2453" s="1903"/>
      <c r="BJ2453" s="1904"/>
      <c r="BK2453" s="1313"/>
      <c r="BL2453" s="1904"/>
      <c r="BM2453" s="1904"/>
      <c r="BN2453" s="1904"/>
      <c r="BO2453" s="1313"/>
      <c r="BP2453" s="1316">
        <f t="shared" si="815"/>
        <v>0</v>
      </c>
      <c r="BQ2453" s="1305"/>
    </row>
    <row r="2454" spans="1:69" ht="15" x14ac:dyDescent="0.25">
      <c r="A2454" s="1305"/>
      <c r="B2454" s="2050"/>
      <c r="C2454" s="1928"/>
      <c r="D2454" s="1313"/>
      <c r="E2454" s="1313"/>
      <c r="F2454" s="1931"/>
      <c r="G2454" s="1313"/>
      <c r="H2454" s="1345"/>
      <c r="I2454" s="1313"/>
      <c r="J2454" s="1345"/>
      <c r="K2454" s="1313"/>
      <c r="L2454" s="2773"/>
      <c r="M2454" s="1313"/>
      <c r="N2454" s="1345"/>
      <c r="O2454" s="1313"/>
      <c r="P2454" s="1313"/>
      <c r="Q2454" s="1307"/>
      <c r="R2454" s="1313"/>
      <c r="S2454" s="1313"/>
      <c r="T2454" s="1313"/>
      <c r="U2454" s="1313"/>
      <c r="V2454" s="2466"/>
      <c r="W2454" s="1904"/>
      <c r="X2454" s="2336"/>
      <c r="Y2454" s="1904"/>
      <c r="Z2454" s="2394"/>
      <c r="AA2454" s="1904"/>
      <c r="AB2454" s="1903"/>
      <c r="AC2454" s="1904"/>
      <c r="AD2454" s="1904"/>
      <c r="AE2454" s="1904"/>
      <c r="AF2454" s="1313"/>
      <c r="AG2454" s="1313"/>
      <c r="AH2454" s="1305"/>
      <c r="AI2454" s="1313"/>
      <c r="AJ2454" s="1313"/>
      <c r="AK2454" s="1313"/>
      <c r="AL2454" s="1313"/>
      <c r="AM2454" s="1313"/>
      <c r="AN2454" s="1905"/>
      <c r="AO2454" s="1345"/>
      <c r="AP2454" s="1313"/>
      <c r="AQ2454" s="1345"/>
      <c r="AR2454" s="1313"/>
      <c r="AS2454" s="1345"/>
      <c r="AT2454" s="1313"/>
      <c r="AU2454" s="1345"/>
      <c r="AV2454" s="1313"/>
      <c r="AW2454" s="1313"/>
      <c r="AX2454" s="1313"/>
      <c r="AY2454" s="1305"/>
      <c r="AZ2454" s="1313"/>
      <c r="BA2454" s="1313"/>
      <c r="BB2454" s="1313"/>
      <c r="BC2454" s="1313"/>
      <c r="BD2454" s="1313"/>
      <c r="BE2454" s="1903"/>
      <c r="BF2454" s="1904"/>
      <c r="BG2454" s="1903"/>
      <c r="BH2454" s="1904"/>
      <c r="BI2454" s="1903"/>
      <c r="BJ2454" s="1904"/>
      <c r="BK2454" s="1313"/>
      <c r="BL2454" s="1904"/>
      <c r="BM2454" s="1904"/>
      <c r="BN2454" s="1904"/>
      <c r="BO2454" s="1313"/>
      <c r="BP2454" s="1316">
        <f t="shared" si="815"/>
        <v>0</v>
      </c>
      <c r="BQ2454" s="1305"/>
    </row>
    <row r="2455" spans="1:69" ht="15" x14ac:dyDescent="0.25">
      <c r="A2455" s="1305"/>
      <c r="B2455" s="2050"/>
      <c r="C2455" s="1928"/>
      <c r="D2455" s="1313"/>
      <c r="E2455" s="1313"/>
      <c r="F2455" s="1931"/>
      <c r="G2455" s="1313"/>
      <c r="H2455" s="1345"/>
      <c r="I2455" s="1313"/>
      <c r="J2455" s="1345"/>
      <c r="K2455" s="1313"/>
      <c r="L2455" s="2773"/>
      <c r="M2455" s="1313"/>
      <c r="N2455" s="1345"/>
      <c r="O2455" s="1313"/>
      <c r="P2455" s="1313"/>
      <c r="Q2455" s="1307"/>
      <c r="R2455" s="1313"/>
      <c r="S2455" s="1313"/>
      <c r="T2455" s="1313"/>
      <c r="U2455" s="1313"/>
      <c r="V2455" s="2466"/>
      <c r="W2455" s="1904"/>
      <c r="X2455" s="2336"/>
      <c r="Y2455" s="1904"/>
      <c r="Z2455" s="2394"/>
      <c r="AA2455" s="1904"/>
      <c r="AB2455" s="1903"/>
      <c r="AC2455" s="1904"/>
      <c r="AD2455" s="1904"/>
      <c r="AE2455" s="1904"/>
      <c r="AF2455" s="1313"/>
      <c r="AG2455" s="1313"/>
      <c r="AH2455" s="1305"/>
      <c r="AI2455" s="1313"/>
      <c r="AJ2455" s="1313"/>
      <c r="AK2455" s="1313"/>
      <c r="AL2455" s="1313"/>
      <c r="AM2455" s="1313"/>
      <c r="AN2455" s="1905"/>
      <c r="AO2455" s="1345"/>
      <c r="AP2455" s="1313"/>
      <c r="AQ2455" s="1345"/>
      <c r="AR2455" s="1313"/>
      <c r="AS2455" s="1345"/>
      <c r="AT2455" s="1313"/>
      <c r="AU2455" s="1345"/>
      <c r="AV2455" s="1313"/>
      <c r="AW2455" s="1313"/>
      <c r="AX2455" s="1313"/>
      <c r="AY2455" s="1305"/>
      <c r="AZ2455" s="1313"/>
      <c r="BA2455" s="1313"/>
      <c r="BB2455" s="1313"/>
      <c r="BC2455" s="1313"/>
      <c r="BD2455" s="1313"/>
      <c r="BE2455" s="1903"/>
      <c r="BF2455" s="1904"/>
      <c r="BG2455" s="1903"/>
      <c r="BH2455" s="1904"/>
      <c r="BI2455" s="1903"/>
      <c r="BJ2455" s="1904"/>
      <c r="BK2455" s="1313"/>
      <c r="BL2455" s="1904"/>
      <c r="BM2455" s="1904"/>
      <c r="BN2455" s="1904"/>
      <c r="BO2455" s="1313"/>
      <c r="BP2455" s="1316">
        <f t="shared" si="815"/>
        <v>0</v>
      </c>
      <c r="BQ2455" s="1305"/>
    </row>
    <row r="2456" spans="1:69" ht="15" x14ac:dyDescent="0.25">
      <c r="A2456" s="1305"/>
      <c r="B2456" s="2050"/>
      <c r="C2456" s="1928"/>
      <c r="D2456" s="1313"/>
      <c r="E2456" s="1313"/>
      <c r="F2456" s="1931"/>
      <c r="G2456" s="1313"/>
      <c r="H2456" s="1345"/>
      <c r="I2456" s="1313"/>
      <c r="J2456" s="1345"/>
      <c r="K2456" s="1313"/>
      <c r="L2456" s="2773"/>
      <c r="M2456" s="1313"/>
      <c r="N2456" s="1345"/>
      <c r="O2456" s="1313"/>
      <c r="P2456" s="1313"/>
      <c r="Q2456" s="1307"/>
      <c r="R2456" s="1313"/>
      <c r="S2456" s="1313"/>
      <c r="T2456" s="1313"/>
      <c r="U2456" s="1313"/>
      <c r="V2456" s="2466"/>
      <c r="W2456" s="1904"/>
      <c r="X2456" s="2336"/>
      <c r="Y2456" s="1904"/>
      <c r="Z2456" s="2394"/>
      <c r="AA2456" s="1904"/>
      <c r="AB2456" s="1903"/>
      <c r="AC2456" s="1904"/>
      <c r="AD2456" s="1904"/>
      <c r="AE2456" s="1904"/>
      <c r="AF2456" s="1313"/>
      <c r="AG2456" s="1313"/>
      <c r="AH2456" s="1305"/>
      <c r="AI2456" s="1313"/>
      <c r="AJ2456" s="1313"/>
      <c r="AK2456" s="1313"/>
      <c r="AL2456" s="1313"/>
      <c r="AM2456" s="1313"/>
      <c r="AN2456" s="1905"/>
      <c r="AO2456" s="1345"/>
      <c r="AP2456" s="1313"/>
      <c r="AQ2456" s="1345"/>
      <c r="AR2456" s="1313"/>
      <c r="AS2456" s="1345"/>
      <c r="AT2456" s="1313"/>
      <c r="AU2456" s="1345"/>
      <c r="AV2456" s="1313"/>
      <c r="AW2456" s="1313"/>
      <c r="AX2456" s="1313"/>
      <c r="AY2456" s="1305"/>
      <c r="AZ2456" s="1313"/>
      <c r="BA2456" s="1313"/>
      <c r="BB2456" s="1313"/>
      <c r="BC2456" s="1313"/>
      <c r="BD2456" s="1313"/>
      <c r="BE2456" s="1903"/>
      <c r="BF2456" s="1904"/>
      <c r="BG2456" s="1903"/>
      <c r="BH2456" s="1904"/>
      <c r="BI2456" s="1903"/>
      <c r="BJ2456" s="1904"/>
      <c r="BK2456" s="1313"/>
      <c r="BL2456" s="1904"/>
      <c r="BM2456" s="1904"/>
      <c r="BN2456" s="1904"/>
      <c r="BO2456" s="1313"/>
      <c r="BP2456" s="1316">
        <f t="shared" si="815"/>
        <v>0</v>
      </c>
      <c r="BQ2456" s="1305"/>
    </row>
    <row r="2457" spans="1:69" ht="15" x14ac:dyDescent="0.25">
      <c r="A2457" s="1305"/>
      <c r="B2457" s="2050"/>
      <c r="C2457" s="1928"/>
      <c r="D2457" s="1313"/>
      <c r="E2457" s="1313"/>
      <c r="F2457" s="1931"/>
      <c r="G2457" s="1313"/>
      <c r="H2457" s="1345"/>
      <c r="I2457" s="1313"/>
      <c r="J2457" s="1345"/>
      <c r="K2457" s="1313"/>
      <c r="L2457" s="2773"/>
      <c r="M2457" s="1313"/>
      <c r="N2457" s="1345"/>
      <c r="O2457" s="1313"/>
      <c r="P2457" s="1313"/>
      <c r="Q2457" s="1307"/>
      <c r="R2457" s="1313"/>
      <c r="S2457" s="1313"/>
      <c r="T2457" s="1313"/>
      <c r="U2457" s="1313"/>
      <c r="V2457" s="2466"/>
      <c r="W2457" s="1904"/>
      <c r="X2457" s="2336"/>
      <c r="Y2457" s="1904"/>
      <c r="Z2457" s="2394"/>
      <c r="AA2457" s="1904"/>
      <c r="AB2457" s="1903"/>
      <c r="AC2457" s="1904"/>
      <c r="AD2457" s="1904"/>
      <c r="AE2457" s="1904"/>
      <c r="AF2457" s="1313"/>
      <c r="AG2457" s="1313"/>
      <c r="AH2457" s="1305"/>
      <c r="AI2457" s="1313"/>
      <c r="AJ2457" s="1313"/>
      <c r="AK2457" s="1313"/>
      <c r="AL2457" s="1313"/>
      <c r="AM2457" s="1313"/>
      <c r="AN2457" s="1905"/>
      <c r="AO2457" s="1345"/>
      <c r="AP2457" s="1313"/>
      <c r="AQ2457" s="1345"/>
      <c r="AR2457" s="1313"/>
      <c r="AS2457" s="1345"/>
      <c r="AT2457" s="1313"/>
      <c r="AU2457" s="1345"/>
      <c r="AV2457" s="1313"/>
      <c r="AW2457" s="1313"/>
      <c r="AX2457" s="1313"/>
      <c r="AY2457" s="1305"/>
      <c r="AZ2457" s="1313"/>
      <c r="BA2457" s="1313"/>
      <c r="BB2457" s="1313"/>
      <c r="BC2457" s="1313"/>
      <c r="BD2457" s="1313"/>
      <c r="BE2457" s="1903"/>
      <c r="BF2457" s="1904"/>
      <c r="BG2457" s="1903"/>
      <c r="BH2457" s="1904"/>
      <c r="BI2457" s="1903"/>
      <c r="BJ2457" s="1904"/>
      <c r="BK2457" s="1313"/>
      <c r="BL2457" s="1904"/>
      <c r="BM2457" s="1904"/>
      <c r="BN2457" s="1904"/>
      <c r="BO2457" s="1313"/>
      <c r="BP2457" s="1316">
        <f t="shared" si="815"/>
        <v>0</v>
      </c>
      <c r="BQ2457" s="1305"/>
    </row>
    <row r="2458" spans="1:69" ht="15" x14ac:dyDescent="0.25">
      <c r="A2458" s="1305"/>
      <c r="B2458" s="2050"/>
      <c r="C2458" s="1928"/>
      <c r="D2458" s="1313"/>
      <c r="E2458" s="1313"/>
      <c r="F2458" s="1931"/>
      <c r="G2458" s="1313"/>
      <c r="H2458" s="1345"/>
      <c r="I2458" s="1313"/>
      <c r="J2458" s="1345"/>
      <c r="K2458" s="1313"/>
      <c r="L2458" s="2773"/>
      <c r="M2458" s="1313"/>
      <c r="N2458" s="1345"/>
      <c r="O2458" s="1313"/>
      <c r="P2458" s="1313"/>
      <c r="Q2458" s="1307"/>
      <c r="R2458" s="1313"/>
      <c r="S2458" s="1313"/>
      <c r="T2458" s="1313"/>
      <c r="U2458" s="1313"/>
      <c r="V2458" s="2466"/>
      <c r="W2458" s="1904"/>
      <c r="X2458" s="2336"/>
      <c r="Y2458" s="1904"/>
      <c r="Z2458" s="2394"/>
      <c r="AA2458" s="1904"/>
      <c r="AB2458" s="1903"/>
      <c r="AC2458" s="1904"/>
      <c r="AD2458" s="1904"/>
      <c r="AE2458" s="1904"/>
      <c r="AF2458" s="1313"/>
      <c r="AG2458" s="1313"/>
      <c r="AH2458" s="1305"/>
      <c r="AI2458" s="1313"/>
      <c r="AJ2458" s="1313"/>
      <c r="AK2458" s="1313"/>
      <c r="AL2458" s="1313"/>
      <c r="AM2458" s="1313"/>
      <c r="AN2458" s="1905"/>
      <c r="AO2458" s="1345"/>
      <c r="AP2458" s="1313"/>
      <c r="AQ2458" s="1345"/>
      <c r="AR2458" s="1313"/>
      <c r="AS2458" s="1345"/>
      <c r="AT2458" s="1313"/>
      <c r="AU2458" s="1345"/>
      <c r="AV2458" s="1313"/>
      <c r="AW2458" s="1313"/>
      <c r="AX2458" s="1313"/>
      <c r="AY2458" s="1305"/>
      <c r="AZ2458" s="1313"/>
      <c r="BA2458" s="1313"/>
      <c r="BB2458" s="1313"/>
      <c r="BC2458" s="1313"/>
      <c r="BD2458" s="1313"/>
      <c r="BE2458" s="1903"/>
      <c r="BF2458" s="1904"/>
      <c r="BG2458" s="1903"/>
      <c r="BH2458" s="1904"/>
      <c r="BI2458" s="1903"/>
      <c r="BJ2458" s="1904"/>
      <c r="BK2458" s="1313"/>
      <c r="BL2458" s="1904"/>
      <c r="BM2458" s="1904"/>
      <c r="BN2458" s="1904"/>
      <c r="BO2458" s="1313"/>
      <c r="BP2458" s="1316">
        <f t="shared" si="815"/>
        <v>0</v>
      </c>
      <c r="BQ2458" s="1305"/>
    </row>
    <row r="2459" spans="1:69" ht="15" x14ac:dyDescent="0.25">
      <c r="A2459" s="1305"/>
      <c r="B2459" s="2050"/>
      <c r="C2459" s="1928"/>
      <c r="D2459" s="1313"/>
      <c r="E2459" s="1313"/>
      <c r="F2459" s="1931"/>
      <c r="G2459" s="1313"/>
      <c r="H2459" s="1345"/>
      <c r="I2459" s="1313"/>
      <c r="J2459" s="1345"/>
      <c r="K2459" s="1313"/>
      <c r="L2459" s="2773"/>
      <c r="M2459" s="1313"/>
      <c r="N2459" s="1345"/>
      <c r="O2459" s="1313"/>
      <c r="P2459" s="1313"/>
      <c r="Q2459" s="1307"/>
      <c r="R2459" s="1313"/>
      <c r="S2459" s="1313"/>
      <c r="T2459" s="1313"/>
      <c r="U2459" s="1313"/>
      <c r="V2459" s="2466"/>
      <c r="W2459" s="1904"/>
      <c r="X2459" s="2336"/>
      <c r="Y2459" s="1904"/>
      <c r="Z2459" s="2394"/>
      <c r="AA2459" s="1904"/>
      <c r="AB2459" s="1903"/>
      <c r="AC2459" s="1904"/>
      <c r="AD2459" s="1904"/>
      <c r="AE2459" s="1904"/>
      <c r="AF2459" s="1313"/>
      <c r="AG2459" s="1313"/>
      <c r="AH2459" s="1305"/>
      <c r="AI2459" s="1313"/>
      <c r="AJ2459" s="1313"/>
      <c r="AK2459" s="1313"/>
      <c r="AL2459" s="1313"/>
      <c r="AM2459" s="1313"/>
      <c r="AN2459" s="1905"/>
      <c r="AO2459" s="1345"/>
      <c r="AP2459" s="1313"/>
      <c r="AQ2459" s="1345"/>
      <c r="AR2459" s="1313"/>
      <c r="AS2459" s="1345"/>
      <c r="AT2459" s="1313"/>
      <c r="AU2459" s="1345"/>
      <c r="AV2459" s="1313"/>
      <c r="AW2459" s="1313"/>
      <c r="AX2459" s="1313"/>
      <c r="AY2459" s="1305"/>
      <c r="AZ2459" s="1313"/>
      <c r="BA2459" s="1313"/>
      <c r="BB2459" s="1313"/>
      <c r="BC2459" s="1313"/>
      <c r="BD2459" s="1313"/>
      <c r="BE2459" s="1903"/>
      <c r="BF2459" s="1904"/>
      <c r="BG2459" s="1903"/>
      <c r="BH2459" s="1904"/>
      <c r="BI2459" s="1903"/>
      <c r="BJ2459" s="1904"/>
      <c r="BK2459" s="1313"/>
      <c r="BL2459" s="1904"/>
      <c r="BM2459" s="1904"/>
      <c r="BN2459" s="1904"/>
      <c r="BO2459" s="1313"/>
      <c r="BP2459" s="1316">
        <f t="shared" si="815"/>
        <v>0</v>
      </c>
      <c r="BQ2459" s="1305"/>
    </row>
    <row r="2460" spans="1:69" ht="15" x14ac:dyDescent="0.25">
      <c r="A2460" s="1305"/>
      <c r="B2460" s="2050"/>
      <c r="C2460" s="1928"/>
      <c r="D2460" s="1313"/>
      <c r="E2460" s="1313"/>
      <c r="F2460" s="1931"/>
      <c r="G2460" s="1313"/>
      <c r="H2460" s="1345"/>
      <c r="I2460" s="1313"/>
      <c r="J2460" s="1345"/>
      <c r="K2460" s="1313"/>
      <c r="L2460" s="2773"/>
      <c r="M2460" s="1313"/>
      <c r="N2460" s="1345"/>
      <c r="O2460" s="1313"/>
      <c r="P2460" s="1313"/>
      <c r="Q2460" s="1307"/>
      <c r="R2460" s="1313"/>
      <c r="S2460" s="1313"/>
      <c r="T2460" s="1313"/>
      <c r="U2460" s="1313"/>
      <c r="V2460" s="2466"/>
      <c r="W2460" s="1904"/>
      <c r="X2460" s="2336"/>
      <c r="Y2460" s="1904"/>
      <c r="Z2460" s="2394"/>
      <c r="AA2460" s="1904"/>
      <c r="AB2460" s="1903"/>
      <c r="AC2460" s="1904"/>
      <c r="AD2460" s="1904"/>
      <c r="AE2460" s="1904"/>
      <c r="AF2460" s="1313"/>
      <c r="AG2460" s="1313"/>
      <c r="AH2460" s="1305"/>
      <c r="AI2460" s="1313"/>
      <c r="AJ2460" s="1313"/>
      <c r="AK2460" s="1313"/>
      <c r="AL2460" s="1313"/>
      <c r="AM2460" s="1313"/>
      <c r="AN2460" s="1905"/>
      <c r="AO2460" s="1345"/>
      <c r="AP2460" s="1313"/>
      <c r="AQ2460" s="1345"/>
      <c r="AR2460" s="1313"/>
      <c r="AS2460" s="1345"/>
      <c r="AT2460" s="1313"/>
      <c r="AU2460" s="1345"/>
      <c r="AV2460" s="1313"/>
      <c r="AW2460" s="1313"/>
      <c r="AX2460" s="1313"/>
      <c r="AY2460" s="1305"/>
      <c r="AZ2460" s="1313"/>
      <c r="BA2460" s="1313"/>
      <c r="BB2460" s="1313"/>
      <c r="BC2460" s="1313"/>
      <c r="BD2460" s="1313"/>
      <c r="BE2460" s="1903"/>
      <c r="BF2460" s="1904"/>
      <c r="BG2460" s="1903"/>
      <c r="BH2460" s="1904"/>
      <c r="BI2460" s="1903"/>
      <c r="BJ2460" s="1904"/>
      <c r="BK2460" s="1313"/>
      <c r="BL2460" s="1904"/>
      <c r="BM2460" s="1904"/>
      <c r="BN2460" s="1904"/>
      <c r="BO2460" s="1313"/>
      <c r="BP2460" s="1316">
        <f t="shared" si="815"/>
        <v>0</v>
      </c>
      <c r="BQ2460" s="1305"/>
    </row>
    <row r="2461" spans="1:69" ht="15" x14ac:dyDescent="0.25">
      <c r="A2461" s="1305"/>
      <c r="B2461" s="2050"/>
      <c r="C2461" s="1928"/>
      <c r="D2461" s="1313"/>
      <c r="E2461" s="1313"/>
      <c r="F2461" s="1931"/>
      <c r="G2461" s="1313"/>
      <c r="H2461" s="1345"/>
      <c r="I2461" s="1313"/>
      <c r="J2461" s="1345"/>
      <c r="K2461" s="1313"/>
      <c r="L2461" s="2773"/>
      <c r="M2461" s="1313"/>
      <c r="N2461" s="1345"/>
      <c r="O2461" s="1313"/>
      <c r="P2461" s="1313"/>
      <c r="Q2461" s="1307"/>
      <c r="R2461" s="1313"/>
      <c r="S2461" s="1313"/>
      <c r="T2461" s="1313"/>
      <c r="U2461" s="1313"/>
      <c r="V2461" s="2466"/>
      <c r="W2461" s="1904"/>
      <c r="X2461" s="2336"/>
      <c r="Y2461" s="1904"/>
      <c r="Z2461" s="2394"/>
      <c r="AA2461" s="1904"/>
      <c r="AB2461" s="1903"/>
      <c r="AC2461" s="1904"/>
      <c r="AD2461" s="1904"/>
      <c r="AE2461" s="1904"/>
      <c r="AF2461" s="1313"/>
      <c r="AG2461" s="1313"/>
      <c r="AH2461" s="1305"/>
      <c r="AI2461" s="1313"/>
      <c r="AJ2461" s="1313"/>
      <c r="AK2461" s="1313"/>
      <c r="AL2461" s="1313"/>
      <c r="AM2461" s="1313"/>
      <c r="AN2461" s="1905"/>
      <c r="AO2461" s="1345"/>
      <c r="AP2461" s="1313"/>
      <c r="AQ2461" s="1345"/>
      <c r="AR2461" s="1313"/>
      <c r="AS2461" s="1345"/>
      <c r="AT2461" s="1313"/>
      <c r="AU2461" s="1345"/>
      <c r="AV2461" s="1313"/>
      <c r="AW2461" s="1313"/>
      <c r="AX2461" s="1313"/>
      <c r="AY2461" s="1305"/>
      <c r="AZ2461" s="1313"/>
      <c r="BA2461" s="1313"/>
      <c r="BB2461" s="1313"/>
      <c r="BC2461" s="1313"/>
      <c r="BD2461" s="1313"/>
      <c r="BE2461" s="1903"/>
      <c r="BF2461" s="1904"/>
      <c r="BG2461" s="1903"/>
      <c r="BH2461" s="1904"/>
      <c r="BI2461" s="1903"/>
      <c r="BJ2461" s="1904"/>
      <c r="BK2461" s="1313"/>
      <c r="BL2461" s="1904"/>
      <c r="BM2461" s="1904"/>
      <c r="BN2461" s="1904"/>
      <c r="BO2461" s="1313"/>
      <c r="BP2461" s="1316">
        <f t="shared" si="815"/>
        <v>0</v>
      </c>
      <c r="BQ2461" s="1305"/>
    </row>
    <row r="2462" spans="1:69" ht="15" x14ac:dyDescent="0.25">
      <c r="A2462" s="1305"/>
      <c r="B2462" s="2050"/>
      <c r="C2462" s="1928"/>
      <c r="D2462" s="1313"/>
      <c r="E2462" s="1313"/>
      <c r="F2462" s="1931"/>
      <c r="G2462" s="1313"/>
      <c r="H2462" s="1345"/>
      <c r="I2462" s="1313"/>
      <c r="J2462" s="1345"/>
      <c r="K2462" s="1313"/>
      <c r="L2462" s="2773"/>
      <c r="M2462" s="1313"/>
      <c r="N2462" s="1345"/>
      <c r="O2462" s="1313"/>
      <c r="P2462" s="1313"/>
      <c r="Q2462" s="1307"/>
      <c r="R2462" s="1313"/>
      <c r="S2462" s="1313"/>
      <c r="T2462" s="1313"/>
      <c r="U2462" s="1313"/>
      <c r="V2462" s="2466"/>
      <c r="W2462" s="1904"/>
      <c r="X2462" s="2336"/>
      <c r="Y2462" s="1904"/>
      <c r="Z2462" s="2394"/>
      <c r="AA2462" s="1904"/>
      <c r="AB2462" s="1903"/>
      <c r="AC2462" s="1904"/>
      <c r="AD2462" s="1904"/>
      <c r="AE2462" s="1904"/>
      <c r="AF2462" s="1313"/>
      <c r="AG2462" s="1313"/>
      <c r="AH2462" s="1305"/>
      <c r="AI2462" s="1313"/>
      <c r="AJ2462" s="1313"/>
      <c r="AK2462" s="1313"/>
      <c r="AL2462" s="1313"/>
      <c r="AM2462" s="1313"/>
      <c r="AN2462" s="1905"/>
      <c r="AO2462" s="1345"/>
      <c r="AP2462" s="1313"/>
      <c r="AQ2462" s="1345"/>
      <c r="AR2462" s="1313"/>
      <c r="AS2462" s="1345"/>
      <c r="AT2462" s="1313"/>
      <c r="AU2462" s="1345"/>
      <c r="AV2462" s="1313"/>
      <c r="AW2462" s="1313"/>
      <c r="AX2462" s="1313"/>
      <c r="AY2462" s="1305"/>
      <c r="AZ2462" s="1313"/>
      <c r="BA2462" s="1313"/>
      <c r="BB2462" s="1313"/>
      <c r="BC2462" s="1313"/>
      <c r="BD2462" s="1313"/>
      <c r="BE2462" s="1903"/>
      <c r="BF2462" s="1904"/>
      <c r="BG2462" s="1903"/>
      <c r="BH2462" s="1904"/>
      <c r="BI2462" s="1903"/>
      <c r="BJ2462" s="1904"/>
      <c r="BK2462" s="1313"/>
      <c r="BL2462" s="1904"/>
      <c r="BM2462" s="1904"/>
      <c r="BN2462" s="1904"/>
      <c r="BO2462" s="1313"/>
      <c r="BP2462" s="1316">
        <f t="shared" si="815"/>
        <v>0</v>
      </c>
      <c r="BQ2462" s="1305"/>
    </row>
    <row r="2463" spans="1:69" ht="15" x14ac:dyDescent="0.25">
      <c r="A2463" s="1305"/>
      <c r="B2463" s="2050"/>
      <c r="C2463" s="1928"/>
      <c r="D2463" s="1313"/>
      <c r="E2463" s="1313"/>
      <c r="F2463" s="1931"/>
      <c r="G2463" s="1313"/>
      <c r="H2463" s="1345"/>
      <c r="I2463" s="1313"/>
      <c r="J2463" s="1345"/>
      <c r="K2463" s="1313"/>
      <c r="L2463" s="2773"/>
      <c r="M2463" s="1313"/>
      <c r="N2463" s="1345"/>
      <c r="O2463" s="1313"/>
      <c r="P2463" s="1313"/>
      <c r="Q2463" s="1307"/>
      <c r="R2463" s="1313"/>
      <c r="S2463" s="1313"/>
      <c r="T2463" s="1313"/>
      <c r="U2463" s="1313"/>
      <c r="V2463" s="2466"/>
      <c r="W2463" s="1904"/>
      <c r="X2463" s="2336"/>
      <c r="Y2463" s="1904"/>
      <c r="Z2463" s="2394"/>
      <c r="AA2463" s="1904"/>
      <c r="AB2463" s="1903"/>
      <c r="AC2463" s="1904"/>
      <c r="AD2463" s="1904"/>
      <c r="AE2463" s="1904"/>
      <c r="AF2463" s="1313"/>
      <c r="AG2463" s="1313"/>
      <c r="AH2463" s="1305"/>
      <c r="AI2463" s="1313"/>
      <c r="AJ2463" s="1313"/>
      <c r="AK2463" s="1313"/>
      <c r="AL2463" s="1313"/>
      <c r="AM2463" s="1313"/>
      <c r="AN2463" s="1905"/>
      <c r="AO2463" s="1345"/>
      <c r="AP2463" s="1313"/>
      <c r="AQ2463" s="1345"/>
      <c r="AR2463" s="1313"/>
      <c r="AS2463" s="1345"/>
      <c r="AT2463" s="1313"/>
      <c r="AU2463" s="1345"/>
      <c r="AV2463" s="1313"/>
      <c r="AW2463" s="1313"/>
      <c r="AX2463" s="1313"/>
      <c r="AY2463" s="1305"/>
      <c r="AZ2463" s="1313"/>
      <c r="BA2463" s="1313"/>
      <c r="BB2463" s="1313"/>
      <c r="BC2463" s="1313"/>
      <c r="BD2463" s="1313"/>
      <c r="BE2463" s="1903"/>
      <c r="BF2463" s="1904"/>
      <c r="BG2463" s="1903"/>
      <c r="BH2463" s="1904"/>
      <c r="BI2463" s="1903"/>
      <c r="BJ2463" s="1904"/>
      <c r="BK2463" s="1313"/>
      <c r="BL2463" s="1904"/>
      <c r="BM2463" s="1904"/>
      <c r="BN2463" s="1904"/>
      <c r="BO2463" s="1313"/>
      <c r="BP2463" s="1316">
        <f t="shared" si="815"/>
        <v>0</v>
      </c>
      <c r="BQ2463" s="1305"/>
    </row>
    <row r="2464" spans="1:69" ht="15" x14ac:dyDescent="0.25">
      <c r="A2464" s="1305"/>
      <c r="B2464" s="2050"/>
      <c r="C2464" s="1928"/>
      <c r="D2464" s="1313"/>
      <c r="E2464" s="1313"/>
      <c r="F2464" s="1931"/>
      <c r="G2464" s="1313"/>
      <c r="H2464" s="1345"/>
      <c r="I2464" s="1313"/>
      <c r="J2464" s="1345"/>
      <c r="K2464" s="1313"/>
      <c r="L2464" s="2773"/>
      <c r="M2464" s="1313"/>
      <c r="N2464" s="1345"/>
      <c r="O2464" s="1313"/>
      <c r="P2464" s="1313"/>
      <c r="Q2464" s="1307"/>
      <c r="R2464" s="1313"/>
      <c r="S2464" s="1313"/>
      <c r="T2464" s="1313"/>
      <c r="U2464" s="1313"/>
      <c r="V2464" s="2466"/>
      <c r="W2464" s="1904"/>
      <c r="X2464" s="2336"/>
      <c r="Y2464" s="1904"/>
      <c r="Z2464" s="2394"/>
      <c r="AA2464" s="1904"/>
      <c r="AB2464" s="1903"/>
      <c r="AC2464" s="1904"/>
      <c r="AD2464" s="1904"/>
      <c r="AE2464" s="1904"/>
      <c r="AF2464" s="1313"/>
      <c r="AG2464" s="1313"/>
      <c r="AH2464" s="1305"/>
      <c r="AI2464" s="1313"/>
      <c r="AJ2464" s="1313"/>
      <c r="AK2464" s="1313"/>
      <c r="AL2464" s="1313"/>
      <c r="AM2464" s="1313"/>
      <c r="AN2464" s="1905"/>
      <c r="AO2464" s="1345"/>
      <c r="AP2464" s="1313"/>
      <c r="AQ2464" s="1345"/>
      <c r="AR2464" s="1313"/>
      <c r="AS2464" s="1345"/>
      <c r="AT2464" s="1313"/>
      <c r="AU2464" s="1345"/>
      <c r="AV2464" s="1313"/>
      <c r="AW2464" s="1313"/>
      <c r="AX2464" s="1313"/>
      <c r="AY2464" s="1305"/>
      <c r="AZ2464" s="1313"/>
      <c r="BA2464" s="1313"/>
      <c r="BB2464" s="1313"/>
      <c r="BC2464" s="1313"/>
      <c r="BD2464" s="1313"/>
      <c r="BE2464" s="1903"/>
      <c r="BF2464" s="1904"/>
      <c r="BG2464" s="1903"/>
      <c r="BH2464" s="1904"/>
      <c r="BI2464" s="1903"/>
      <c r="BJ2464" s="1904"/>
      <c r="BK2464" s="1313"/>
      <c r="BL2464" s="1904"/>
      <c r="BM2464" s="1904"/>
      <c r="BN2464" s="1904"/>
      <c r="BO2464" s="1313"/>
      <c r="BP2464" s="1316">
        <f t="shared" si="815"/>
        <v>0</v>
      </c>
      <c r="BQ2464" s="1305"/>
    </row>
    <row r="2465" spans="1:69" ht="15" x14ac:dyDescent="0.25">
      <c r="A2465" s="1305"/>
      <c r="B2465" s="2050"/>
      <c r="C2465" s="1928"/>
      <c r="D2465" s="1313"/>
      <c r="E2465" s="1313"/>
      <c r="F2465" s="1931"/>
      <c r="G2465" s="1313"/>
      <c r="H2465" s="1345"/>
      <c r="I2465" s="1313"/>
      <c r="J2465" s="1345"/>
      <c r="K2465" s="1313"/>
      <c r="L2465" s="2773"/>
      <c r="M2465" s="1313"/>
      <c r="N2465" s="1345"/>
      <c r="O2465" s="1313"/>
      <c r="P2465" s="1313"/>
      <c r="Q2465" s="1307"/>
      <c r="R2465" s="1313"/>
      <c r="S2465" s="1313"/>
      <c r="T2465" s="1313"/>
      <c r="U2465" s="1313"/>
      <c r="V2465" s="2466"/>
      <c r="W2465" s="1904"/>
      <c r="X2465" s="2336"/>
      <c r="Y2465" s="1904"/>
      <c r="Z2465" s="2394"/>
      <c r="AA2465" s="1904"/>
      <c r="AB2465" s="1903"/>
      <c r="AC2465" s="1904"/>
      <c r="AD2465" s="1904"/>
      <c r="AE2465" s="1904"/>
      <c r="AF2465" s="1313"/>
      <c r="AG2465" s="1313"/>
      <c r="AH2465" s="1305"/>
      <c r="AI2465" s="1313"/>
      <c r="AJ2465" s="1313"/>
      <c r="AK2465" s="1313"/>
      <c r="AL2465" s="1313"/>
      <c r="AM2465" s="1313"/>
      <c r="AN2465" s="1905"/>
      <c r="AO2465" s="1345"/>
      <c r="AP2465" s="1313"/>
      <c r="AQ2465" s="1345"/>
      <c r="AR2465" s="1313"/>
      <c r="AS2465" s="1345"/>
      <c r="AT2465" s="1313"/>
      <c r="AU2465" s="1345"/>
      <c r="AV2465" s="1313"/>
      <c r="AW2465" s="1313"/>
      <c r="AX2465" s="1313"/>
      <c r="AY2465" s="1305"/>
      <c r="AZ2465" s="1313"/>
      <c r="BA2465" s="1313"/>
      <c r="BB2465" s="1313"/>
      <c r="BC2465" s="1313"/>
      <c r="BD2465" s="1313"/>
      <c r="BE2465" s="1903"/>
      <c r="BF2465" s="1904"/>
      <c r="BG2465" s="1903"/>
      <c r="BH2465" s="1904"/>
      <c r="BI2465" s="1903"/>
      <c r="BJ2465" s="1904"/>
      <c r="BK2465" s="1313"/>
      <c r="BL2465" s="1904"/>
      <c r="BM2465" s="1904"/>
      <c r="BN2465" s="1904"/>
      <c r="BO2465" s="1313"/>
      <c r="BP2465" s="1316">
        <f t="shared" si="815"/>
        <v>0</v>
      </c>
      <c r="BQ2465" s="1305"/>
    </row>
    <row r="2466" spans="1:69" ht="15" x14ac:dyDescent="0.25">
      <c r="A2466" s="1305"/>
      <c r="B2466" s="2050"/>
      <c r="C2466" s="1928"/>
      <c r="D2466" s="1313"/>
      <c r="E2466" s="1313"/>
      <c r="F2466" s="1931"/>
      <c r="G2466" s="1313"/>
      <c r="H2466" s="1345"/>
      <c r="I2466" s="1313"/>
      <c r="J2466" s="1345"/>
      <c r="K2466" s="1313"/>
      <c r="L2466" s="2773"/>
      <c r="M2466" s="1313"/>
      <c r="N2466" s="1345"/>
      <c r="O2466" s="1313"/>
      <c r="P2466" s="1313"/>
      <c r="Q2466" s="1307"/>
      <c r="R2466" s="1313"/>
      <c r="S2466" s="1313"/>
      <c r="T2466" s="1313"/>
      <c r="U2466" s="1313"/>
      <c r="V2466" s="2466"/>
      <c r="W2466" s="1904"/>
      <c r="X2466" s="2336"/>
      <c r="Y2466" s="1904"/>
      <c r="Z2466" s="2394"/>
      <c r="AA2466" s="1904"/>
      <c r="AB2466" s="1903"/>
      <c r="AC2466" s="1904"/>
      <c r="AD2466" s="1904"/>
      <c r="AE2466" s="1904"/>
      <c r="AF2466" s="1313"/>
      <c r="AG2466" s="1313"/>
      <c r="AH2466" s="1305"/>
      <c r="AI2466" s="1313"/>
      <c r="AJ2466" s="1313"/>
      <c r="AK2466" s="1313"/>
      <c r="AL2466" s="1313"/>
      <c r="AM2466" s="1313"/>
      <c r="AN2466" s="1905"/>
      <c r="AO2466" s="1345"/>
      <c r="AP2466" s="1313"/>
      <c r="AQ2466" s="1345"/>
      <c r="AR2466" s="1313"/>
      <c r="AS2466" s="1345"/>
      <c r="AT2466" s="1313"/>
      <c r="AU2466" s="1345"/>
      <c r="AV2466" s="1313"/>
      <c r="AW2466" s="1313"/>
      <c r="AX2466" s="1313"/>
      <c r="AY2466" s="1305"/>
      <c r="AZ2466" s="1313"/>
      <c r="BA2466" s="1313"/>
      <c r="BB2466" s="1313"/>
      <c r="BC2466" s="1313"/>
      <c r="BD2466" s="1313"/>
      <c r="BE2466" s="1903"/>
      <c r="BF2466" s="1904"/>
      <c r="BG2466" s="1903"/>
      <c r="BH2466" s="1904"/>
      <c r="BI2466" s="1903"/>
      <c r="BJ2466" s="1904"/>
      <c r="BK2466" s="1313"/>
      <c r="BL2466" s="1904"/>
      <c r="BM2466" s="1904"/>
      <c r="BN2466" s="1904"/>
      <c r="BO2466" s="1313"/>
      <c r="BP2466" s="1316">
        <f t="shared" si="815"/>
        <v>0</v>
      </c>
      <c r="BQ2466" s="1305"/>
    </row>
    <row r="2467" spans="1:69" ht="15" x14ac:dyDescent="0.25">
      <c r="A2467" s="1305"/>
      <c r="B2467" s="2050"/>
      <c r="C2467" s="1928"/>
      <c r="D2467" s="1313"/>
      <c r="E2467" s="1313"/>
      <c r="F2467" s="1931"/>
      <c r="G2467" s="1313"/>
      <c r="H2467" s="1345"/>
      <c r="I2467" s="1313"/>
      <c r="J2467" s="1345"/>
      <c r="K2467" s="1313"/>
      <c r="L2467" s="2773"/>
      <c r="M2467" s="1313"/>
      <c r="N2467" s="1345"/>
      <c r="O2467" s="1313"/>
      <c r="P2467" s="1313"/>
      <c r="Q2467" s="1307"/>
      <c r="R2467" s="1313"/>
      <c r="S2467" s="1313"/>
      <c r="T2467" s="1313"/>
      <c r="U2467" s="1313"/>
      <c r="V2467" s="2466"/>
      <c r="W2467" s="1904"/>
      <c r="X2467" s="2336"/>
      <c r="Y2467" s="1904"/>
      <c r="Z2467" s="2394"/>
      <c r="AA2467" s="1904"/>
      <c r="AB2467" s="1903"/>
      <c r="AC2467" s="1904"/>
      <c r="AD2467" s="1904"/>
      <c r="AE2467" s="1904"/>
      <c r="AF2467" s="1313"/>
      <c r="AG2467" s="1313"/>
      <c r="AH2467" s="1305"/>
      <c r="AI2467" s="1313"/>
      <c r="AJ2467" s="1313"/>
      <c r="AK2467" s="1313"/>
      <c r="AL2467" s="1313"/>
      <c r="AM2467" s="1313"/>
      <c r="AN2467" s="1905"/>
      <c r="AO2467" s="1345"/>
      <c r="AP2467" s="1313"/>
      <c r="AQ2467" s="1345"/>
      <c r="AR2467" s="1313"/>
      <c r="AS2467" s="1345"/>
      <c r="AT2467" s="1313"/>
      <c r="AU2467" s="1345"/>
      <c r="AV2467" s="1313"/>
      <c r="AW2467" s="1313"/>
      <c r="AX2467" s="1313"/>
      <c r="AY2467" s="1305"/>
      <c r="AZ2467" s="1313"/>
      <c r="BA2467" s="1313"/>
      <c r="BB2467" s="1313"/>
      <c r="BC2467" s="1313"/>
      <c r="BD2467" s="1313"/>
      <c r="BE2467" s="1903"/>
      <c r="BF2467" s="1904"/>
      <c r="BG2467" s="1903"/>
      <c r="BH2467" s="1904"/>
      <c r="BI2467" s="1903"/>
      <c r="BJ2467" s="1904"/>
      <c r="BK2467" s="1313"/>
      <c r="BL2467" s="1904"/>
      <c r="BM2467" s="1904"/>
      <c r="BN2467" s="1904"/>
      <c r="BO2467" s="1313"/>
      <c r="BP2467" s="1316">
        <f t="shared" si="815"/>
        <v>0</v>
      </c>
      <c r="BQ2467" s="1305"/>
    </row>
    <row r="2468" spans="1:69" ht="15" x14ac:dyDescent="0.25">
      <c r="A2468" s="1305"/>
      <c r="B2468" s="2050"/>
      <c r="C2468" s="1928"/>
      <c r="D2468" s="1313"/>
      <c r="E2468" s="1313"/>
      <c r="F2468" s="1931"/>
      <c r="G2468" s="1313"/>
      <c r="H2468" s="1345"/>
      <c r="I2468" s="1313"/>
      <c r="J2468" s="1345"/>
      <c r="K2468" s="1313"/>
      <c r="L2468" s="2773"/>
      <c r="M2468" s="1313"/>
      <c r="N2468" s="1345"/>
      <c r="O2468" s="1313"/>
      <c r="P2468" s="1313"/>
      <c r="Q2468" s="1307"/>
      <c r="R2468" s="1313"/>
      <c r="S2468" s="1313"/>
      <c r="T2468" s="1313"/>
      <c r="U2468" s="1313"/>
      <c r="V2468" s="2466"/>
      <c r="W2468" s="1904"/>
      <c r="X2468" s="2336"/>
      <c r="Y2468" s="1904"/>
      <c r="Z2468" s="2394"/>
      <c r="AA2468" s="1904"/>
      <c r="AB2468" s="1903"/>
      <c r="AC2468" s="1904"/>
      <c r="AD2468" s="1904"/>
      <c r="AE2468" s="1904"/>
      <c r="AF2468" s="1313"/>
      <c r="AG2468" s="1313"/>
      <c r="AH2468" s="1305"/>
      <c r="AI2468" s="1313"/>
      <c r="AJ2468" s="1313"/>
      <c r="AK2468" s="1313"/>
      <c r="AL2468" s="1313"/>
      <c r="AM2468" s="1313"/>
      <c r="AN2468" s="1905"/>
      <c r="AO2468" s="1345"/>
      <c r="AP2468" s="1313"/>
      <c r="AQ2468" s="1345"/>
      <c r="AR2468" s="1313"/>
      <c r="AS2468" s="1345"/>
      <c r="AT2468" s="1313"/>
      <c r="AU2468" s="1345"/>
      <c r="AV2468" s="1313"/>
      <c r="AW2468" s="1313"/>
      <c r="AX2468" s="1313"/>
      <c r="AY2468" s="1305"/>
      <c r="AZ2468" s="1313"/>
      <c r="BA2468" s="1313"/>
      <c r="BB2468" s="1313"/>
      <c r="BC2468" s="1313"/>
      <c r="BD2468" s="1313"/>
      <c r="BE2468" s="1903"/>
      <c r="BF2468" s="1904"/>
      <c r="BG2468" s="1903"/>
      <c r="BH2468" s="1904"/>
      <c r="BI2468" s="1903"/>
      <c r="BJ2468" s="1904"/>
      <c r="BK2468" s="1313"/>
      <c r="BL2468" s="1904"/>
      <c r="BM2468" s="1904"/>
      <c r="BN2468" s="1904"/>
      <c r="BO2468" s="1313"/>
      <c r="BP2468" s="1316">
        <f t="shared" si="815"/>
        <v>0</v>
      </c>
      <c r="BQ2468" s="1305"/>
    </row>
    <row r="2469" spans="1:69" ht="15" x14ac:dyDescent="0.25">
      <c r="A2469" s="1305"/>
      <c r="B2469" s="2050"/>
      <c r="C2469" s="1928"/>
      <c r="D2469" s="1313"/>
      <c r="E2469" s="1313"/>
      <c r="F2469" s="1931"/>
      <c r="G2469" s="1313"/>
      <c r="H2469" s="1345"/>
      <c r="I2469" s="1313"/>
      <c r="J2469" s="1345"/>
      <c r="K2469" s="1313"/>
      <c r="L2469" s="2773"/>
      <c r="M2469" s="1313"/>
      <c r="N2469" s="1345"/>
      <c r="O2469" s="1313"/>
      <c r="P2469" s="1313"/>
      <c r="Q2469" s="1307"/>
      <c r="R2469" s="1313"/>
      <c r="S2469" s="1313"/>
      <c r="T2469" s="1313"/>
      <c r="U2469" s="1313"/>
      <c r="V2469" s="2466"/>
      <c r="W2469" s="1904"/>
      <c r="X2469" s="2336"/>
      <c r="Y2469" s="1904"/>
      <c r="Z2469" s="2394"/>
      <c r="AA2469" s="1904"/>
      <c r="AB2469" s="1903"/>
      <c r="AC2469" s="1904"/>
      <c r="AD2469" s="1904"/>
      <c r="AE2469" s="1904"/>
      <c r="AF2469" s="1313"/>
      <c r="AG2469" s="1313"/>
      <c r="AH2469" s="1305"/>
      <c r="AI2469" s="1313"/>
      <c r="AJ2469" s="1313"/>
      <c r="AK2469" s="1313"/>
      <c r="AL2469" s="1313"/>
      <c r="AM2469" s="1313"/>
      <c r="AN2469" s="1905"/>
      <c r="AO2469" s="1345"/>
      <c r="AP2469" s="1313"/>
      <c r="AQ2469" s="1345"/>
      <c r="AR2469" s="1313"/>
      <c r="AS2469" s="1345"/>
      <c r="AT2469" s="1313"/>
      <c r="AU2469" s="1345"/>
      <c r="AV2469" s="1313"/>
      <c r="AW2469" s="1313"/>
      <c r="AX2469" s="1313"/>
      <c r="AY2469" s="1305"/>
      <c r="AZ2469" s="1313"/>
      <c r="BA2469" s="1313"/>
      <c r="BB2469" s="1313"/>
      <c r="BC2469" s="1313"/>
      <c r="BD2469" s="1313"/>
      <c r="BE2469" s="1903"/>
      <c r="BF2469" s="1904"/>
      <c r="BG2469" s="1903"/>
      <c r="BH2469" s="1904"/>
      <c r="BI2469" s="1903"/>
      <c r="BJ2469" s="1904"/>
      <c r="BK2469" s="1313"/>
      <c r="BL2469" s="1904"/>
      <c r="BM2469" s="1904"/>
      <c r="BN2469" s="1904"/>
      <c r="BO2469" s="1313"/>
      <c r="BP2469" s="1316">
        <f t="shared" si="815"/>
        <v>0</v>
      </c>
      <c r="BQ2469" s="1305"/>
    </row>
    <row r="2470" spans="1:69" ht="15" x14ac:dyDescent="0.25">
      <c r="A2470" s="1305"/>
      <c r="B2470" s="2050"/>
      <c r="C2470" s="1928"/>
      <c r="D2470" s="1313"/>
      <c r="E2470" s="1313"/>
      <c r="F2470" s="1931"/>
      <c r="G2470" s="1313"/>
      <c r="H2470" s="1345"/>
      <c r="I2470" s="1313"/>
      <c r="J2470" s="1345"/>
      <c r="K2470" s="1313"/>
      <c r="L2470" s="2773"/>
      <c r="M2470" s="1313"/>
      <c r="N2470" s="1345"/>
      <c r="O2470" s="1313"/>
      <c r="P2470" s="1313"/>
      <c r="Q2470" s="1307"/>
      <c r="R2470" s="1313"/>
      <c r="S2470" s="1313"/>
      <c r="T2470" s="1313"/>
      <c r="U2470" s="1313"/>
      <c r="V2470" s="2466"/>
      <c r="W2470" s="1904"/>
      <c r="X2470" s="2336"/>
      <c r="Y2470" s="1904"/>
      <c r="Z2470" s="2394"/>
      <c r="AA2470" s="1904"/>
      <c r="AB2470" s="1903"/>
      <c r="AC2470" s="1904"/>
      <c r="AD2470" s="1904"/>
      <c r="AE2470" s="1904"/>
      <c r="AF2470" s="1313"/>
      <c r="AG2470" s="1313"/>
      <c r="AH2470" s="1305"/>
      <c r="AI2470" s="1313"/>
      <c r="AJ2470" s="1313"/>
      <c r="AK2470" s="1313"/>
      <c r="AL2470" s="1313"/>
      <c r="AM2470" s="1313"/>
      <c r="AN2470" s="1905"/>
      <c r="AO2470" s="1345"/>
      <c r="AP2470" s="1313"/>
      <c r="AQ2470" s="1345"/>
      <c r="AR2470" s="1313"/>
      <c r="AS2470" s="1345"/>
      <c r="AT2470" s="1313"/>
      <c r="AU2470" s="1345"/>
      <c r="AV2470" s="1313"/>
      <c r="AW2470" s="1313"/>
      <c r="AX2470" s="1313"/>
      <c r="AY2470" s="1305"/>
      <c r="AZ2470" s="1313"/>
      <c r="BA2470" s="1313"/>
      <c r="BB2470" s="1313"/>
      <c r="BC2470" s="1313"/>
      <c r="BD2470" s="1313"/>
      <c r="BE2470" s="1903"/>
      <c r="BF2470" s="1904"/>
      <c r="BG2470" s="1903"/>
      <c r="BH2470" s="1904"/>
      <c r="BI2470" s="1903"/>
      <c r="BJ2470" s="1904"/>
      <c r="BK2470" s="1313"/>
      <c r="BL2470" s="1904"/>
      <c r="BM2470" s="1904"/>
      <c r="BN2470" s="1904"/>
      <c r="BO2470" s="1313"/>
      <c r="BP2470" s="1316">
        <f t="shared" si="815"/>
        <v>0</v>
      </c>
      <c r="BQ2470" s="1305"/>
    </row>
    <row r="2471" spans="1:69" ht="15" x14ac:dyDescent="0.25">
      <c r="A2471" s="1305"/>
      <c r="B2471" s="2050"/>
      <c r="C2471" s="1928"/>
      <c r="D2471" s="1313"/>
      <c r="E2471" s="1313"/>
      <c r="F2471" s="1931"/>
      <c r="G2471" s="1313"/>
      <c r="H2471" s="1345"/>
      <c r="I2471" s="1313"/>
      <c r="J2471" s="1345"/>
      <c r="K2471" s="1313"/>
      <c r="L2471" s="2773"/>
      <c r="M2471" s="1313"/>
      <c r="N2471" s="1345"/>
      <c r="O2471" s="1313"/>
      <c r="P2471" s="1313"/>
      <c r="Q2471" s="1307"/>
      <c r="R2471" s="1313"/>
      <c r="S2471" s="1313"/>
      <c r="T2471" s="1313"/>
      <c r="U2471" s="1313"/>
      <c r="V2471" s="2466"/>
      <c r="W2471" s="1904"/>
      <c r="X2471" s="2336"/>
      <c r="Y2471" s="1904"/>
      <c r="Z2471" s="2394"/>
      <c r="AA2471" s="1904"/>
      <c r="AB2471" s="1903"/>
      <c r="AC2471" s="1904"/>
      <c r="AD2471" s="1904"/>
      <c r="AE2471" s="1904"/>
      <c r="AF2471" s="1313"/>
      <c r="AG2471" s="1313"/>
      <c r="AH2471" s="1305"/>
      <c r="AI2471" s="1313"/>
      <c r="AJ2471" s="1313"/>
      <c r="AK2471" s="1313"/>
      <c r="AL2471" s="1313"/>
      <c r="AM2471" s="1313"/>
      <c r="AN2471" s="1905"/>
      <c r="AO2471" s="1345"/>
      <c r="AP2471" s="1313"/>
      <c r="AQ2471" s="1345"/>
      <c r="AR2471" s="1313"/>
      <c r="AS2471" s="1345"/>
      <c r="AT2471" s="1313"/>
      <c r="AU2471" s="1345"/>
      <c r="AV2471" s="1313"/>
      <c r="AW2471" s="1313"/>
      <c r="AX2471" s="1313"/>
      <c r="AY2471" s="1305"/>
      <c r="AZ2471" s="1313"/>
      <c r="BA2471" s="1313"/>
      <c r="BB2471" s="1313"/>
      <c r="BC2471" s="1313"/>
      <c r="BD2471" s="1313"/>
      <c r="BE2471" s="1903"/>
      <c r="BF2471" s="1904"/>
      <c r="BG2471" s="1903"/>
      <c r="BH2471" s="1904"/>
      <c r="BI2471" s="1903"/>
      <c r="BJ2471" s="1904"/>
      <c r="BK2471" s="1313"/>
      <c r="BL2471" s="1904"/>
      <c r="BM2471" s="1904"/>
      <c r="BN2471" s="1904"/>
      <c r="BO2471" s="1313"/>
      <c r="BP2471" s="1316">
        <f t="shared" si="815"/>
        <v>0</v>
      </c>
      <c r="BQ2471" s="1305"/>
    </row>
    <row r="2472" spans="1:69" ht="15" x14ac:dyDescent="0.25">
      <c r="A2472" s="1305"/>
      <c r="B2472" s="2050"/>
      <c r="C2472" s="1928"/>
      <c r="D2472" s="1313"/>
      <c r="E2472" s="1313"/>
      <c r="F2472" s="1931"/>
      <c r="G2472" s="1313"/>
      <c r="H2472" s="1345"/>
      <c r="I2472" s="1313"/>
      <c r="J2472" s="1345"/>
      <c r="K2472" s="1313"/>
      <c r="L2472" s="2773"/>
      <c r="M2472" s="1313"/>
      <c r="N2472" s="1345"/>
      <c r="O2472" s="1313"/>
      <c r="P2472" s="1313"/>
      <c r="Q2472" s="1307"/>
      <c r="R2472" s="1313"/>
      <c r="S2472" s="1313"/>
      <c r="T2472" s="1313"/>
      <c r="U2472" s="1313"/>
      <c r="V2472" s="2466"/>
      <c r="W2472" s="1904"/>
      <c r="X2472" s="2336"/>
      <c r="Y2472" s="1904"/>
      <c r="Z2472" s="2394"/>
      <c r="AA2472" s="1904"/>
      <c r="AB2472" s="1903"/>
      <c r="AC2472" s="1904"/>
      <c r="AD2472" s="1904"/>
      <c r="AE2472" s="1904"/>
      <c r="AF2472" s="1313"/>
      <c r="AG2472" s="1313"/>
      <c r="AH2472" s="1305"/>
      <c r="AI2472" s="1313"/>
      <c r="AJ2472" s="1313"/>
      <c r="AK2472" s="1313"/>
      <c r="AL2472" s="1313"/>
      <c r="AM2472" s="1313"/>
      <c r="AN2472" s="1905"/>
      <c r="AO2472" s="1345"/>
      <c r="AP2472" s="1313"/>
      <c r="AQ2472" s="1345"/>
      <c r="AR2472" s="1313"/>
      <c r="AS2472" s="1345"/>
      <c r="AT2472" s="1313"/>
      <c r="AU2472" s="1345"/>
      <c r="AV2472" s="1313"/>
      <c r="AW2472" s="1313"/>
      <c r="AX2472" s="1313"/>
      <c r="AY2472" s="1305"/>
      <c r="AZ2472" s="1313"/>
      <c r="BA2472" s="1313"/>
      <c r="BB2472" s="1313"/>
      <c r="BC2472" s="1313"/>
      <c r="BD2472" s="1313"/>
      <c r="BE2472" s="1903"/>
      <c r="BF2472" s="1904"/>
      <c r="BG2472" s="1903"/>
      <c r="BH2472" s="1904"/>
      <c r="BI2472" s="1903"/>
      <c r="BJ2472" s="1904"/>
      <c r="BK2472" s="1313"/>
      <c r="BL2472" s="1904"/>
      <c r="BM2472" s="1904"/>
      <c r="BN2472" s="1904"/>
      <c r="BO2472" s="1313"/>
      <c r="BP2472" s="1316">
        <f t="shared" si="815"/>
        <v>0</v>
      </c>
      <c r="BQ2472" s="1305"/>
    </row>
    <row r="2473" spans="1:69" ht="15" x14ac:dyDescent="0.25">
      <c r="A2473" s="1305"/>
      <c r="B2473" s="2050"/>
      <c r="C2473" s="1928"/>
      <c r="D2473" s="1313"/>
      <c r="E2473" s="1313"/>
      <c r="F2473" s="1931"/>
      <c r="G2473" s="1313"/>
      <c r="H2473" s="1345"/>
      <c r="I2473" s="1313"/>
      <c r="J2473" s="1345"/>
      <c r="K2473" s="1313"/>
      <c r="L2473" s="2773"/>
      <c r="M2473" s="1313"/>
      <c r="N2473" s="1345"/>
      <c r="O2473" s="1313"/>
      <c r="P2473" s="1313"/>
      <c r="Q2473" s="1307"/>
      <c r="R2473" s="1313"/>
      <c r="S2473" s="1313"/>
      <c r="T2473" s="1313"/>
      <c r="U2473" s="1313"/>
      <c r="V2473" s="2466"/>
      <c r="W2473" s="1904"/>
      <c r="X2473" s="2336"/>
      <c r="Y2473" s="1904"/>
      <c r="Z2473" s="2394"/>
      <c r="AA2473" s="1904"/>
      <c r="AB2473" s="1903"/>
      <c r="AC2473" s="1904"/>
      <c r="AD2473" s="1904"/>
      <c r="AE2473" s="1904"/>
      <c r="AF2473" s="1313"/>
      <c r="AG2473" s="1313"/>
      <c r="AH2473" s="1305"/>
      <c r="AI2473" s="1313"/>
      <c r="AJ2473" s="1313"/>
      <c r="AK2473" s="1313"/>
      <c r="AL2473" s="1313"/>
      <c r="AM2473" s="1313"/>
      <c r="AN2473" s="1905"/>
      <c r="AO2473" s="1345"/>
      <c r="AP2473" s="1313"/>
      <c r="AQ2473" s="1345"/>
      <c r="AR2473" s="1313"/>
      <c r="AS2473" s="1345"/>
      <c r="AT2473" s="1313"/>
      <c r="AU2473" s="1345"/>
      <c r="AV2473" s="1313"/>
      <c r="AW2473" s="1313"/>
      <c r="AX2473" s="1313"/>
      <c r="AY2473" s="1305"/>
      <c r="AZ2473" s="1313"/>
      <c r="BA2473" s="1313"/>
      <c r="BB2473" s="1313"/>
      <c r="BC2473" s="1313"/>
      <c r="BD2473" s="1313"/>
      <c r="BE2473" s="1903"/>
      <c r="BF2473" s="1904"/>
      <c r="BG2473" s="1903"/>
      <c r="BH2473" s="1904"/>
      <c r="BI2473" s="1903"/>
      <c r="BJ2473" s="1904"/>
      <c r="BK2473" s="1313"/>
      <c r="BL2473" s="1904"/>
      <c r="BM2473" s="1904"/>
      <c r="BN2473" s="1904"/>
      <c r="BO2473" s="1313"/>
      <c r="BP2473" s="1316">
        <f t="shared" si="815"/>
        <v>0</v>
      </c>
      <c r="BQ2473" s="1305"/>
    </row>
    <row r="2474" spans="1:69" ht="15" x14ac:dyDescent="0.25">
      <c r="A2474" s="1305"/>
      <c r="B2474" s="2050"/>
      <c r="C2474" s="1928"/>
      <c r="D2474" s="1313"/>
      <c r="E2474" s="1313"/>
      <c r="F2474" s="1931"/>
      <c r="G2474" s="1313"/>
      <c r="H2474" s="1345"/>
      <c r="I2474" s="1313"/>
      <c r="J2474" s="1345"/>
      <c r="K2474" s="1313"/>
      <c r="L2474" s="2773"/>
      <c r="M2474" s="1313"/>
      <c r="N2474" s="1345"/>
      <c r="O2474" s="1313"/>
      <c r="P2474" s="1313"/>
      <c r="Q2474" s="1307"/>
      <c r="R2474" s="1313"/>
      <c r="S2474" s="1313"/>
      <c r="T2474" s="1313"/>
      <c r="U2474" s="1313"/>
      <c r="V2474" s="2466"/>
      <c r="W2474" s="1904"/>
      <c r="X2474" s="2336"/>
      <c r="Y2474" s="1904"/>
      <c r="Z2474" s="2394"/>
      <c r="AA2474" s="1904"/>
      <c r="AB2474" s="1903"/>
      <c r="AC2474" s="1904"/>
      <c r="AD2474" s="1904"/>
      <c r="AE2474" s="1904"/>
      <c r="AF2474" s="1313"/>
      <c r="AG2474" s="1313"/>
      <c r="AH2474" s="1305"/>
      <c r="AI2474" s="1313"/>
      <c r="AJ2474" s="1313"/>
      <c r="AK2474" s="1313"/>
      <c r="AL2474" s="1313"/>
      <c r="AM2474" s="1313"/>
      <c r="AN2474" s="1905"/>
      <c r="AO2474" s="1345"/>
      <c r="AP2474" s="1313"/>
      <c r="AQ2474" s="1345"/>
      <c r="AR2474" s="1313"/>
      <c r="AS2474" s="1345"/>
      <c r="AT2474" s="1313"/>
      <c r="AU2474" s="1345"/>
      <c r="AV2474" s="1313"/>
      <c r="AW2474" s="1313"/>
      <c r="AX2474" s="1313"/>
      <c r="AY2474" s="1305"/>
      <c r="AZ2474" s="1313"/>
      <c r="BA2474" s="1313"/>
      <c r="BB2474" s="1313"/>
      <c r="BC2474" s="1313"/>
      <c r="BD2474" s="1313"/>
      <c r="BE2474" s="1903"/>
      <c r="BF2474" s="1904"/>
      <c r="BG2474" s="1903"/>
      <c r="BH2474" s="1904"/>
      <c r="BI2474" s="1903"/>
      <c r="BJ2474" s="1904"/>
      <c r="BK2474" s="1313"/>
      <c r="BL2474" s="1904"/>
      <c r="BM2474" s="1904"/>
      <c r="BN2474" s="1904"/>
      <c r="BO2474" s="1313"/>
      <c r="BP2474" s="1316">
        <f t="shared" si="815"/>
        <v>0</v>
      </c>
      <c r="BQ2474" s="1305"/>
    </row>
    <row r="2475" spans="1:69" ht="15" x14ac:dyDescent="0.25">
      <c r="A2475" s="1305"/>
      <c r="B2475" s="2050"/>
      <c r="C2475" s="1928"/>
      <c r="D2475" s="1313"/>
      <c r="E2475" s="1313"/>
      <c r="F2475" s="1931"/>
      <c r="G2475" s="1313"/>
      <c r="H2475" s="1345"/>
      <c r="I2475" s="1313"/>
      <c r="J2475" s="1345"/>
      <c r="K2475" s="1313"/>
      <c r="L2475" s="2773"/>
      <c r="M2475" s="1313"/>
      <c r="N2475" s="1345"/>
      <c r="O2475" s="1313"/>
      <c r="P2475" s="1313"/>
      <c r="Q2475" s="1307"/>
      <c r="R2475" s="1313"/>
      <c r="S2475" s="1313"/>
      <c r="T2475" s="1313"/>
      <c r="U2475" s="1313"/>
      <c r="V2475" s="2466"/>
      <c r="W2475" s="1904"/>
      <c r="X2475" s="2336"/>
      <c r="Y2475" s="1904"/>
      <c r="Z2475" s="2394"/>
      <c r="AA2475" s="1904"/>
      <c r="AB2475" s="1903"/>
      <c r="AC2475" s="1904"/>
      <c r="AD2475" s="1904"/>
      <c r="AE2475" s="1904"/>
      <c r="AF2475" s="1313"/>
      <c r="AG2475" s="1313"/>
      <c r="AH2475" s="1305"/>
      <c r="AI2475" s="1313"/>
      <c r="AJ2475" s="1313"/>
      <c r="AK2475" s="1313"/>
      <c r="AL2475" s="1313"/>
      <c r="AM2475" s="1313"/>
      <c r="AN2475" s="1905"/>
      <c r="AO2475" s="1345"/>
      <c r="AP2475" s="1313"/>
      <c r="AQ2475" s="1345"/>
      <c r="AR2475" s="1313"/>
      <c r="AS2475" s="1345"/>
      <c r="AT2475" s="1313"/>
      <c r="AU2475" s="1345"/>
      <c r="AV2475" s="1313"/>
      <c r="AW2475" s="1313"/>
      <c r="AX2475" s="1313"/>
      <c r="AY2475" s="1305"/>
      <c r="AZ2475" s="1313"/>
      <c r="BA2475" s="1313"/>
      <c r="BB2475" s="1313"/>
      <c r="BC2475" s="1313"/>
      <c r="BD2475" s="1313"/>
      <c r="BE2475" s="1903"/>
      <c r="BF2475" s="1904"/>
      <c r="BG2475" s="1903"/>
      <c r="BH2475" s="1904"/>
      <c r="BI2475" s="1903"/>
      <c r="BJ2475" s="1904"/>
      <c r="BK2475" s="1313"/>
      <c r="BL2475" s="1904"/>
      <c r="BM2475" s="1904"/>
      <c r="BN2475" s="1904"/>
      <c r="BO2475" s="1313"/>
      <c r="BP2475" s="1316">
        <f t="shared" si="815"/>
        <v>0</v>
      </c>
      <c r="BQ2475" s="1305"/>
    </row>
    <row r="2476" spans="1:69" ht="15" x14ac:dyDescent="0.25">
      <c r="A2476" s="1305"/>
      <c r="B2476" s="2050"/>
      <c r="C2476" s="1928"/>
      <c r="D2476" s="1313"/>
      <c r="E2476" s="1313"/>
      <c r="F2476" s="1931"/>
      <c r="G2476" s="1313"/>
      <c r="H2476" s="1345"/>
      <c r="I2476" s="1313"/>
      <c r="J2476" s="1345"/>
      <c r="K2476" s="1313"/>
      <c r="L2476" s="2773"/>
      <c r="M2476" s="1313"/>
      <c r="N2476" s="1345"/>
      <c r="O2476" s="1313"/>
      <c r="P2476" s="1313"/>
      <c r="Q2476" s="1307"/>
      <c r="R2476" s="1313"/>
      <c r="S2476" s="1313"/>
      <c r="T2476" s="1313"/>
      <c r="U2476" s="1313"/>
      <c r="V2476" s="2466"/>
      <c r="W2476" s="1904"/>
      <c r="X2476" s="2336"/>
      <c r="Y2476" s="1904"/>
      <c r="Z2476" s="2394"/>
      <c r="AA2476" s="1904"/>
      <c r="AB2476" s="1903"/>
      <c r="AC2476" s="1904"/>
      <c r="AD2476" s="1904"/>
      <c r="AE2476" s="1904"/>
      <c r="AF2476" s="1313"/>
      <c r="AG2476" s="1313"/>
      <c r="AH2476" s="1305"/>
      <c r="AI2476" s="1313"/>
      <c r="AJ2476" s="1313"/>
      <c r="AK2476" s="1313"/>
      <c r="AL2476" s="1313"/>
      <c r="AM2476" s="1313"/>
      <c r="AN2476" s="1905"/>
      <c r="AO2476" s="1345"/>
      <c r="AP2476" s="1313"/>
      <c r="AQ2476" s="1345"/>
      <c r="AR2476" s="1313"/>
      <c r="AS2476" s="1345"/>
      <c r="AT2476" s="1313"/>
      <c r="AU2476" s="1345"/>
      <c r="AV2476" s="1313"/>
      <c r="AW2476" s="1313"/>
      <c r="AX2476" s="1313"/>
      <c r="AY2476" s="1305"/>
      <c r="AZ2476" s="1313"/>
      <c r="BA2476" s="1313"/>
      <c r="BB2476" s="1313"/>
      <c r="BC2476" s="1313"/>
      <c r="BD2476" s="1313"/>
      <c r="BE2476" s="1903"/>
      <c r="BF2476" s="1904"/>
      <c r="BG2476" s="1903"/>
      <c r="BH2476" s="1904"/>
      <c r="BI2476" s="1903"/>
      <c r="BJ2476" s="1904"/>
      <c r="BK2476" s="1313"/>
      <c r="BL2476" s="1904"/>
      <c r="BM2476" s="1904"/>
      <c r="BN2476" s="1904"/>
      <c r="BO2476" s="1313"/>
      <c r="BP2476" s="1316">
        <f t="shared" si="815"/>
        <v>0</v>
      </c>
      <c r="BQ2476" s="1305"/>
    </row>
    <row r="2477" spans="1:69" ht="15" x14ac:dyDescent="0.25">
      <c r="A2477" s="1305"/>
      <c r="B2477" s="2050"/>
      <c r="C2477" s="1928"/>
      <c r="D2477" s="1313"/>
      <c r="E2477" s="1313"/>
      <c r="F2477" s="1931"/>
      <c r="G2477" s="1313"/>
      <c r="H2477" s="1345"/>
      <c r="I2477" s="1313"/>
      <c r="J2477" s="1345"/>
      <c r="K2477" s="1313"/>
      <c r="L2477" s="2773"/>
      <c r="M2477" s="1313"/>
      <c r="N2477" s="1345"/>
      <c r="O2477" s="1313"/>
      <c r="P2477" s="1313"/>
      <c r="Q2477" s="1307"/>
      <c r="R2477" s="1313"/>
      <c r="S2477" s="1313"/>
      <c r="T2477" s="1313"/>
      <c r="U2477" s="1313"/>
      <c r="V2477" s="2466"/>
      <c r="W2477" s="1904"/>
      <c r="X2477" s="2336"/>
      <c r="Y2477" s="1904"/>
      <c r="Z2477" s="2394"/>
      <c r="AA2477" s="1904"/>
      <c r="AB2477" s="1903"/>
      <c r="AC2477" s="1904"/>
      <c r="AD2477" s="1904"/>
      <c r="AE2477" s="1904"/>
      <c r="AF2477" s="1313"/>
      <c r="AG2477" s="1313"/>
      <c r="AH2477" s="1305"/>
      <c r="AI2477" s="1313"/>
      <c r="AJ2477" s="1313"/>
      <c r="AK2477" s="1313"/>
      <c r="AL2477" s="1313"/>
      <c r="AM2477" s="1313"/>
      <c r="AN2477" s="1905"/>
      <c r="AO2477" s="1345"/>
      <c r="AP2477" s="1313"/>
      <c r="AQ2477" s="1345"/>
      <c r="AR2477" s="1313"/>
      <c r="AS2477" s="1345"/>
      <c r="AT2477" s="1313"/>
      <c r="AU2477" s="1345"/>
      <c r="AV2477" s="1313"/>
      <c r="AW2477" s="1313"/>
      <c r="AX2477" s="1313"/>
      <c r="AY2477" s="1305"/>
      <c r="AZ2477" s="1313"/>
      <c r="BA2477" s="1313"/>
      <c r="BB2477" s="1313"/>
      <c r="BC2477" s="1313"/>
      <c r="BD2477" s="1313"/>
      <c r="BE2477" s="1903"/>
      <c r="BF2477" s="1904"/>
      <c r="BG2477" s="1903"/>
      <c r="BH2477" s="1904"/>
      <c r="BI2477" s="1903"/>
      <c r="BJ2477" s="1904"/>
      <c r="BK2477" s="1313"/>
      <c r="BL2477" s="1904"/>
      <c r="BM2477" s="1904"/>
      <c r="BN2477" s="1904"/>
      <c r="BO2477" s="1313"/>
      <c r="BP2477" s="1316">
        <f t="shared" si="815"/>
        <v>0</v>
      </c>
      <c r="BQ2477" s="1305"/>
    </row>
    <row r="2478" spans="1:69" ht="15" x14ac:dyDescent="0.25">
      <c r="A2478" s="1305"/>
      <c r="B2478" s="2050"/>
      <c r="C2478" s="1928"/>
      <c r="D2478" s="1313"/>
      <c r="E2478" s="1313"/>
      <c r="F2478" s="1931"/>
      <c r="G2478" s="1313"/>
      <c r="H2478" s="1345"/>
      <c r="I2478" s="1313"/>
      <c r="J2478" s="1345"/>
      <c r="K2478" s="1313"/>
      <c r="L2478" s="2773"/>
      <c r="M2478" s="1313"/>
      <c r="N2478" s="1345"/>
      <c r="O2478" s="1313"/>
      <c r="P2478" s="1313"/>
      <c r="Q2478" s="1307"/>
      <c r="R2478" s="1313"/>
      <c r="S2478" s="1313"/>
      <c r="T2478" s="1313"/>
      <c r="U2478" s="1313"/>
      <c r="V2478" s="2466"/>
      <c r="W2478" s="1904"/>
      <c r="X2478" s="2336"/>
      <c r="Y2478" s="1904"/>
      <c r="Z2478" s="2394"/>
      <c r="AA2478" s="1904"/>
      <c r="AB2478" s="1903"/>
      <c r="AC2478" s="1904"/>
      <c r="AD2478" s="1904"/>
      <c r="AE2478" s="1904"/>
      <c r="AF2478" s="1313"/>
      <c r="AG2478" s="1313"/>
      <c r="AH2478" s="1305"/>
      <c r="AI2478" s="1313"/>
      <c r="AJ2478" s="1313"/>
      <c r="AK2478" s="1313"/>
      <c r="AL2478" s="1313"/>
      <c r="AM2478" s="1313"/>
      <c r="AN2478" s="1905"/>
      <c r="AO2478" s="1345"/>
      <c r="AP2478" s="1313"/>
      <c r="AQ2478" s="1345"/>
      <c r="AR2478" s="1313"/>
      <c r="AS2478" s="1345"/>
      <c r="AT2478" s="1313"/>
      <c r="AU2478" s="1345"/>
      <c r="AV2478" s="1313"/>
      <c r="AW2478" s="1313"/>
      <c r="AX2478" s="1313"/>
      <c r="AY2478" s="1305"/>
      <c r="AZ2478" s="1313"/>
      <c r="BA2478" s="1313"/>
      <c r="BB2478" s="1313"/>
      <c r="BC2478" s="1313"/>
      <c r="BD2478" s="1313"/>
      <c r="BE2478" s="1903"/>
      <c r="BF2478" s="1904"/>
      <c r="BG2478" s="1903"/>
      <c r="BH2478" s="1904"/>
      <c r="BI2478" s="1903"/>
      <c r="BJ2478" s="1904"/>
      <c r="BK2478" s="1313"/>
      <c r="BL2478" s="1904"/>
      <c r="BM2478" s="1904"/>
      <c r="BN2478" s="1904"/>
      <c r="BO2478" s="1313"/>
      <c r="BP2478" s="1316">
        <f t="shared" si="815"/>
        <v>0</v>
      </c>
      <c r="BQ2478" s="1305"/>
    </row>
    <row r="2479" spans="1:69" ht="15" x14ac:dyDescent="0.25">
      <c r="A2479" s="1305"/>
      <c r="B2479" s="2050"/>
      <c r="C2479" s="1928"/>
      <c r="D2479" s="1313"/>
      <c r="E2479" s="1313"/>
      <c r="F2479" s="1931"/>
      <c r="G2479" s="1313"/>
      <c r="H2479" s="1345"/>
      <c r="I2479" s="1313"/>
      <c r="J2479" s="1345"/>
      <c r="K2479" s="1313"/>
      <c r="L2479" s="2773"/>
      <c r="M2479" s="1313"/>
      <c r="N2479" s="1345"/>
      <c r="O2479" s="1313"/>
      <c r="P2479" s="1313"/>
      <c r="Q2479" s="1307"/>
      <c r="R2479" s="1313"/>
      <c r="S2479" s="1313"/>
      <c r="T2479" s="1313"/>
      <c r="U2479" s="1313"/>
      <c r="V2479" s="2466"/>
      <c r="W2479" s="1904"/>
      <c r="X2479" s="2336"/>
      <c r="Y2479" s="1904"/>
      <c r="Z2479" s="2394"/>
      <c r="AA2479" s="1904"/>
      <c r="AB2479" s="1903"/>
      <c r="AC2479" s="1904"/>
      <c r="AD2479" s="1904"/>
      <c r="AE2479" s="1904"/>
      <c r="AF2479" s="1313"/>
      <c r="AG2479" s="1313"/>
      <c r="AH2479" s="1305"/>
      <c r="AI2479" s="1313"/>
      <c r="AJ2479" s="1313"/>
      <c r="AK2479" s="1313"/>
      <c r="AL2479" s="1313"/>
      <c r="AM2479" s="1313"/>
      <c r="AN2479" s="1905"/>
      <c r="AO2479" s="1345"/>
      <c r="AP2479" s="1313"/>
      <c r="AQ2479" s="1345"/>
      <c r="AR2479" s="1313"/>
      <c r="AS2479" s="1345"/>
      <c r="AT2479" s="1313"/>
      <c r="AU2479" s="1345"/>
      <c r="AV2479" s="1313"/>
      <c r="AW2479" s="1313"/>
      <c r="AX2479" s="1313"/>
      <c r="AY2479" s="1305"/>
      <c r="AZ2479" s="1313"/>
      <c r="BA2479" s="1313"/>
      <c r="BB2479" s="1313"/>
      <c r="BC2479" s="1313"/>
      <c r="BD2479" s="1313"/>
      <c r="BE2479" s="1903"/>
      <c r="BF2479" s="1904"/>
      <c r="BG2479" s="1903"/>
      <c r="BH2479" s="1904"/>
      <c r="BI2479" s="1903"/>
      <c r="BJ2479" s="1904"/>
      <c r="BK2479" s="1313"/>
      <c r="BL2479" s="1904"/>
      <c r="BM2479" s="1904"/>
      <c r="BN2479" s="1904"/>
      <c r="BO2479" s="1313"/>
      <c r="BP2479" s="1316">
        <f t="shared" si="815"/>
        <v>0</v>
      </c>
      <c r="BQ2479" s="1305"/>
    </row>
    <row r="2480" spans="1:69" ht="15" x14ac:dyDescent="0.25">
      <c r="A2480" s="1305"/>
      <c r="B2480" s="2050"/>
      <c r="C2480" s="1928"/>
      <c r="D2480" s="1313"/>
      <c r="E2480" s="1313"/>
      <c r="F2480" s="1931"/>
      <c r="G2480" s="1313"/>
      <c r="H2480" s="1345"/>
      <c r="I2480" s="1313"/>
      <c r="J2480" s="1345"/>
      <c r="K2480" s="1313"/>
      <c r="L2480" s="2773"/>
      <c r="M2480" s="1313"/>
      <c r="N2480" s="1345"/>
      <c r="O2480" s="1313"/>
      <c r="P2480" s="1313"/>
      <c r="Q2480" s="1307"/>
      <c r="R2480" s="1313"/>
      <c r="S2480" s="1313"/>
      <c r="T2480" s="1313"/>
      <c r="U2480" s="1313"/>
      <c r="V2480" s="2466"/>
      <c r="W2480" s="1904"/>
      <c r="X2480" s="2336"/>
      <c r="Y2480" s="1904"/>
      <c r="Z2480" s="2394"/>
      <c r="AA2480" s="1904"/>
      <c r="AB2480" s="1903"/>
      <c r="AC2480" s="1904"/>
      <c r="AD2480" s="1904"/>
      <c r="AE2480" s="1904"/>
      <c r="AF2480" s="1313"/>
      <c r="AG2480" s="1313"/>
      <c r="AH2480" s="1305"/>
      <c r="AI2480" s="1313"/>
      <c r="AJ2480" s="1313"/>
      <c r="AK2480" s="1313"/>
      <c r="AL2480" s="1313"/>
      <c r="AM2480" s="1313"/>
      <c r="AN2480" s="1905"/>
      <c r="AO2480" s="1345"/>
      <c r="AP2480" s="1313"/>
      <c r="AQ2480" s="1345"/>
      <c r="AR2480" s="1313"/>
      <c r="AS2480" s="1345"/>
      <c r="AT2480" s="1313"/>
      <c r="AU2480" s="1345"/>
      <c r="AV2480" s="1313"/>
      <c r="AW2480" s="1313"/>
      <c r="AX2480" s="1313"/>
      <c r="AY2480" s="1305"/>
      <c r="AZ2480" s="1313"/>
      <c r="BA2480" s="1313"/>
      <c r="BB2480" s="1313"/>
      <c r="BC2480" s="1313"/>
      <c r="BD2480" s="1313"/>
      <c r="BE2480" s="1903"/>
      <c r="BF2480" s="1904"/>
      <c r="BG2480" s="1903"/>
      <c r="BH2480" s="1904"/>
      <c r="BI2480" s="1903"/>
      <c r="BJ2480" s="1904"/>
      <c r="BK2480" s="1313"/>
      <c r="BL2480" s="1904"/>
      <c r="BM2480" s="1904"/>
      <c r="BN2480" s="1904"/>
      <c r="BO2480" s="1313"/>
      <c r="BP2480" s="1316">
        <f t="shared" si="815"/>
        <v>0</v>
      </c>
      <c r="BQ2480" s="1305"/>
    </row>
    <row r="2481" spans="1:69" ht="15" x14ac:dyDescent="0.25">
      <c r="A2481" s="1305"/>
      <c r="B2481" s="2050"/>
      <c r="C2481" s="1928"/>
      <c r="D2481" s="1313"/>
      <c r="E2481" s="1313"/>
      <c r="F2481" s="1931"/>
      <c r="G2481" s="1313"/>
      <c r="H2481" s="1345"/>
      <c r="I2481" s="1313"/>
      <c r="J2481" s="1345"/>
      <c r="K2481" s="1313"/>
      <c r="L2481" s="2773"/>
      <c r="M2481" s="1313"/>
      <c r="N2481" s="1345"/>
      <c r="O2481" s="1313"/>
      <c r="P2481" s="1313"/>
      <c r="Q2481" s="1307"/>
      <c r="R2481" s="1313"/>
      <c r="S2481" s="1313"/>
      <c r="T2481" s="1313"/>
      <c r="U2481" s="1313"/>
      <c r="V2481" s="2466"/>
      <c r="W2481" s="1904"/>
      <c r="X2481" s="2336"/>
      <c r="Y2481" s="1904"/>
      <c r="Z2481" s="2394"/>
      <c r="AA2481" s="1904"/>
      <c r="AB2481" s="1903"/>
      <c r="AC2481" s="1904"/>
      <c r="AD2481" s="1904"/>
      <c r="AE2481" s="1904"/>
      <c r="AF2481" s="1313"/>
      <c r="AG2481" s="1313"/>
      <c r="AH2481" s="1305"/>
      <c r="AI2481" s="1313"/>
      <c r="AJ2481" s="1313"/>
      <c r="AK2481" s="1313"/>
      <c r="AL2481" s="1313"/>
      <c r="AM2481" s="1313"/>
      <c r="AN2481" s="1905"/>
      <c r="AO2481" s="1345"/>
      <c r="AP2481" s="1313"/>
      <c r="AQ2481" s="1345"/>
      <c r="AR2481" s="1313"/>
      <c r="AS2481" s="1345"/>
      <c r="AT2481" s="1313"/>
      <c r="AU2481" s="1345"/>
      <c r="AV2481" s="1313"/>
      <c r="AW2481" s="1313"/>
      <c r="AX2481" s="1313"/>
      <c r="AY2481" s="1305"/>
      <c r="AZ2481" s="1313"/>
      <c r="BA2481" s="1313"/>
      <c r="BB2481" s="1313"/>
      <c r="BC2481" s="1313"/>
      <c r="BD2481" s="1313"/>
      <c r="BE2481" s="1903"/>
      <c r="BF2481" s="1904"/>
      <c r="BG2481" s="1903"/>
      <c r="BH2481" s="1904"/>
      <c r="BI2481" s="1903"/>
      <c r="BJ2481" s="1904"/>
      <c r="BK2481" s="1313"/>
      <c r="BL2481" s="1904"/>
      <c r="BM2481" s="1904"/>
      <c r="BN2481" s="1904"/>
      <c r="BO2481" s="1313"/>
      <c r="BP2481" s="1316">
        <f t="shared" si="815"/>
        <v>0</v>
      </c>
      <c r="BQ2481" s="1305"/>
    </row>
    <row r="2482" spans="1:69" ht="15" x14ac:dyDescent="0.25">
      <c r="A2482" s="1305"/>
      <c r="B2482" s="2050"/>
      <c r="C2482" s="1928"/>
      <c r="D2482" s="1313"/>
      <c r="E2482" s="1313"/>
      <c r="F2482" s="1931"/>
      <c r="G2482" s="1313"/>
      <c r="H2482" s="1345"/>
      <c r="I2482" s="1313"/>
      <c r="J2482" s="1345"/>
      <c r="K2482" s="1313"/>
      <c r="L2482" s="2773"/>
      <c r="M2482" s="1313"/>
      <c r="N2482" s="1345"/>
      <c r="O2482" s="1313"/>
      <c r="P2482" s="1313"/>
      <c r="Q2482" s="1307"/>
      <c r="R2482" s="1313"/>
      <c r="S2482" s="1313"/>
      <c r="T2482" s="1313"/>
      <c r="U2482" s="1313"/>
      <c r="V2482" s="2466"/>
      <c r="W2482" s="1904"/>
      <c r="X2482" s="2336"/>
      <c r="Y2482" s="1904"/>
      <c r="Z2482" s="2394"/>
      <c r="AA2482" s="1904"/>
      <c r="AB2482" s="1903"/>
      <c r="AC2482" s="1904"/>
      <c r="AD2482" s="1904"/>
      <c r="AE2482" s="1904"/>
      <c r="AF2482" s="1313"/>
      <c r="AG2482" s="1313"/>
      <c r="AH2482" s="1305"/>
      <c r="AI2482" s="1313"/>
      <c r="AJ2482" s="1313"/>
      <c r="AK2482" s="1313"/>
      <c r="AL2482" s="1313"/>
      <c r="AM2482" s="1313"/>
      <c r="AN2482" s="1905"/>
      <c r="AO2482" s="1345"/>
      <c r="AP2482" s="1313"/>
      <c r="AQ2482" s="1345"/>
      <c r="AR2482" s="1313"/>
      <c r="AS2482" s="1345"/>
      <c r="AT2482" s="1313"/>
      <c r="AU2482" s="1345"/>
      <c r="AV2482" s="1313"/>
      <c r="AW2482" s="1313"/>
      <c r="AX2482" s="1313"/>
      <c r="AY2482" s="1305"/>
      <c r="AZ2482" s="1313"/>
      <c r="BA2482" s="1313"/>
      <c r="BB2482" s="1313"/>
      <c r="BC2482" s="1313"/>
      <c r="BD2482" s="1313"/>
      <c r="BE2482" s="1903"/>
      <c r="BF2482" s="1904"/>
      <c r="BG2482" s="1903"/>
      <c r="BH2482" s="1904"/>
      <c r="BI2482" s="1903"/>
      <c r="BJ2482" s="1904"/>
      <c r="BK2482" s="1313"/>
      <c r="BL2482" s="1904"/>
      <c r="BM2482" s="1904"/>
      <c r="BN2482" s="1904"/>
      <c r="BO2482" s="1313"/>
      <c r="BP2482" s="1316">
        <f t="shared" si="815"/>
        <v>0</v>
      </c>
      <c r="BQ2482" s="1305"/>
    </row>
    <row r="2483" spans="1:69" ht="15" x14ac:dyDescent="0.25">
      <c r="A2483" s="1305"/>
      <c r="B2483" s="2050"/>
      <c r="C2483" s="1928"/>
      <c r="D2483" s="1313"/>
      <c r="E2483" s="1313"/>
      <c r="F2483" s="1931"/>
      <c r="G2483" s="1313"/>
      <c r="H2483" s="1345"/>
      <c r="I2483" s="1313"/>
      <c r="J2483" s="1345"/>
      <c r="K2483" s="1313"/>
      <c r="L2483" s="2773"/>
      <c r="M2483" s="1313"/>
      <c r="N2483" s="1345"/>
      <c r="O2483" s="1313"/>
      <c r="P2483" s="1313"/>
      <c r="Q2483" s="1307"/>
      <c r="R2483" s="1313"/>
      <c r="S2483" s="1313"/>
      <c r="T2483" s="1313"/>
      <c r="U2483" s="1313"/>
      <c r="V2483" s="2466"/>
      <c r="W2483" s="1904"/>
      <c r="X2483" s="2336"/>
      <c r="Y2483" s="1904"/>
      <c r="Z2483" s="2394"/>
      <c r="AA2483" s="1904"/>
      <c r="AB2483" s="1903"/>
      <c r="AC2483" s="1904"/>
      <c r="AD2483" s="1904"/>
      <c r="AE2483" s="1904"/>
      <c r="AF2483" s="1313"/>
      <c r="AG2483" s="1313"/>
      <c r="AH2483" s="1305"/>
      <c r="AI2483" s="1313"/>
      <c r="AJ2483" s="1313"/>
      <c r="AK2483" s="1313"/>
      <c r="AL2483" s="1313"/>
      <c r="AM2483" s="1313"/>
      <c r="AN2483" s="1905"/>
      <c r="AO2483" s="1345"/>
      <c r="AP2483" s="1313"/>
      <c r="AQ2483" s="1345"/>
      <c r="AR2483" s="1313"/>
      <c r="AS2483" s="1345"/>
      <c r="AT2483" s="1313"/>
      <c r="AU2483" s="1345"/>
      <c r="AV2483" s="1313"/>
      <c r="AW2483" s="1313"/>
      <c r="AX2483" s="1313"/>
      <c r="AY2483" s="1305"/>
      <c r="AZ2483" s="1313"/>
      <c r="BA2483" s="1313"/>
      <c r="BB2483" s="1313"/>
      <c r="BC2483" s="1313"/>
      <c r="BD2483" s="1313"/>
      <c r="BE2483" s="1903"/>
      <c r="BF2483" s="1904"/>
      <c r="BG2483" s="1903"/>
      <c r="BH2483" s="1904"/>
      <c r="BI2483" s="1903"/>
      <c r="BJ2483" s="1904"/>
      <c r="BK2483" s="1313"/>
      <c r="BL2483" s="1904"/>
      <c r="BM2483" s="1904"/>
      <c r="BN2483" s="1904"/>
      <c r="BO2483" s="1313"/>
      <c r="BP2483" s="1316">
        <f t="shared" si="815"/>
        <v>0</v>
      </c>
      <c r="BQ2483" s="1305"/>
    </row>
    <row r="2484" spans="1:69" ht="15" x14ac:dyDescent="0.25">
      <c r="A2484" s="1305"/>
      <c r="B2484" s="2050"/>
      <c r="C2484" s="1928"/>
      <c r="D2484" s="1313"/>
      <c r="E2484" s="1313"/>
      <c r="F2484" s="1931"/>
      <c r="G2484" s="1313"/>
      <c r="H2484" s="1345"/>
      <c r="I2484" s="1313"/>
      <c r="J2484" s="1345"/>
      <c r="K2484" s="1313"/>
      <c r="L2484" s="2773"/>
      <c r="M2484" s="1313"/>
      <c r="N2484" s="1345"/>
      <c r="O2484" s="1313"/>
      <c r="P2484" s="1313"/>
      <c r="Q2484" s="1307"/>
      <c r="R2484" s="1313"/>
      <c r="S2484" s="1313"/>
      <c r="T2484" s="1313"/>
      <c r="U2484" s="1313"/>
      <c r="V2484" s="2466"/>
      <c r="W2484" s="1904"/>
      <c r="X2484" s="2336"/>
      <c r="Y2484" s="1904"/>
      <c r="Z2484" s="2394"/>
      <c r="AA2484" s="1904"/>
      <c r="AB2484" s="1903"/>
      <c r="AC2484" s="1904"/>
      <c r="AD2484" s="1904"/>
      <c r="AE2484" s="1904"/>
      <c r="AF2484" s="1313"/>
      <c r="AG2484" s="1313"/>
      <c r="AH2484" s="1305"/>
      <c r="AI2484" s="1313"/>
      <c r="AJ2484" s="1313"/>
      <c r="AK2484" s="1313"/>
      <c r="AL2484" s="1313"/>
      <c r="AM2484" s="1313"/>
      <c r="AN2484" s="1905"/>
      <c r="AO2484" s="1345"/>
      <c r="AP2484" s="1313"/>
      <c r="AQ2484" s="1345"/>
      <c r="AR2484" s="1313"/>
      <c r="AS2484" s="1345"/>
      <c r="AT2484" s="1313"/>
      <c r="AU2484" s="1345"/>
      <c r="AV2484" s="1313"/>
      <c r="AW2484" s="1313"/>
      <c r="AX2484" s="1313"/>
      <c r="AY2484" s="1305"/>
      <c r="AZ2484" s="1313"/>
      <c r="BA2484" s="1313"/>
      <c r="BB2484" s="1313"/>
      <c r="BC2484" s="1313"/>
      <c r="BD2484" s="1313"/>
      <c r="BE2484" s="1903"/>
      <c r="BF2484" s="1904"/>
      <c r="BG2484" s="1903"/>
      <c r="BH2484" s="1904"/>
      <c r="BI2484" s="1903"/>
      <c r="BJ2484" s="1904"/>
      <c r="BK2484" s="1313"/>
      <c r="BL2484" s="1904"/>
      <c r="BM2484" s="1904"/>
      <c r="BN2484" s="1904"/>
      <c r="BO2484" s="1313"/>
      <c r="BP2484" s="1316">
        <f t="shared" si="815"/>
        <v>0</v>
      </c>
      <c r="BQ2484" s="1305"/>
    </row>
    <row r="2485" spans="1:69" ht="15" x14ac:dyDescent="0.25">
      <c r="A2485" s="1305"/>
      <c r="B2485" s="2050"/>
      <c r="C2485" s="1928"/>
      <c r="D2485" s="1313"/>
      <c r="E2485" s="1313"/>
      <c r="F2485" s="1931"/>
      <c r="G2485" s="1313"/>
      <c r="H2485" s="1345"/>
      <c r="I2485" s="1313"/>
      <c r="J2485" s="1345"/>
      <c r="K2485" s="1313"/>
      <c r="L2485" s="2773"/>
      <c r="M2485" s="1313"/>
      <c r="N2485" s="1345"/>
      <c r="O2485" s="1313"/>
      <c r="P2485" s="1313"/>
      <c r="Q2485" s="1307"/>
      <c r="R2485" s="1313"/>
      <c r="S2485" s="1313"/>
      <c r="T2485" s="1313"/>
      <c r="U2485" s="1313"/>
      <c r="V2485" s="2466"/>
      <c r="W2485" s="1904"/>
      <c r="X2485" s="2336"/>
      <c r="Y2485" s="1904"/>
      <c r="Z2485" s="2394"/>
      <c r="AA2485" s="1904"/>
      <c r="AB2485" s="1903"/>
      <c r="AC2485" s="1904"/>
      <c r="AD2485" s="1904"/>
      <c r="AE2485" s="1904"/>
      <c r="AF2485" s="1313"/>
      <c r="AG2485" s="1313"/>
      <c r="AH2485" s="1305"/>
      <c r="AI2485" s="1313"/>
      <c r="AJ2485" s="1313"/>
      <c r="AK2485" s="1313"/>
      <c r="AL2485" s="1313"/>
      <c r="AM2485" s="1313"/>
      <c r="AN2485" s="1905"/>
      <c r="AO2485" s="1345"/>
      <c r="AP2485" s="1313"/>
      <c r="AQ2485" s="1345"/>
      <c r="AR2485" s="1313"/>
      <c r="AS2485" s="1345"/>
      <c r="AT2485" s="1313"/>
      <c r="AU2485" s="1345"/>
      <c r="AV2485" s="1313"/>
      <c r="AW2485" s="1313"/>
      <c r="AX2485" s="1313"/>
      <c r="AY2485" s="1305"/>
      <c r="AZ2485" s="1313"/>
      <c r="BA2485" s="1313"/>
      <c r="BB2485" s="1313"/>
      <c r="BC2485" s="1313"/>
      <c r="BD2485" s="1313"/>
      <c r="BE2485" s="1903"/>
      <c r="BF2485" s="1904"/>
      <c r="BG2485" s="1903"/>
      <c r="BH2485" s="1904"/>
      <c r="BI2485" s="1903"/>
      <c r="BJ2485" s="1904"/>
      <c r="BK2485" s="1313"/>
      <c r="BL2485" s="1904"/>
      <c r="BM2485" s="1904"/>
      <c r="BN2485" s="1904"/>
      <c r="BO2485" s="1313"/>
      <c r="BP2485" s="1316">
        <f t="shared" si="815"/>
        <v>0</v>
      </c>
      <c r="BQ2485" s="1305"/>
    </row>
    <row r="2486" spans="1:69" ht="15" x14ac:dyDescent="0.25">
      <c r="A2486" s="1305"/>
      <c r="B2486" s="2050"/>
      <c r="C2486" s="1928"/>
      <c r="D2486" s="1313"/>
      <c r="E2486" s="1313"/>
      <c r="F2486" s="1931"/>
      <c r="G2486" s="1313"/>
      <c r="H2486" s="1345"/>
      <c r="I2486" s="1313"/>
      <c r="J2486" s="1345"/>
      <c r="K2486" s="1313"/>
      <c r="L2486" s="2773"/>
      <c r="M2486" s="1313"/>
      <c r="N2486" s="1345"/>
      <c r="O2486" s="1313"/>
      <c r="P2486" s="1313"/>
      <c r="Q2486" s="1307"/>
      <c r="R2486" s="1313"/>
      <c r="S2486" s="1313"/>
      <c r="T2486" s="1313"/>
      <c r="U2486" s="1313"/>
      <c r="V2486" s="2466"/>
      <c r="W2486" s="1904"/>
      <c r="X2486" s="2336"/>
      <c r="Y2486" s="1904"/>
      <c r="Z2486" s="2394"/>
      <c r="AA2486" s="1904"/>
      <c r="AB2486" s="1903"/>
      <c r="AC2486" s="1904"/>
      <c r="AD2486" s="1904"/>
      <c r="AE2486" s="1904"/>
      <c r="AF2486" s="1313"/>
      <c r="AG2486" s="1313"/>
      <c r="AH2486" s="1305"/>
      <c r="AI2486" s="1313"/>
      <c r="AJ2486" s="1313"/>
      <c r="AK2486" s="1313"/>
      <c r="AL2486" s="1313"/>
      <c r="AM2486" s="1313"/>
      <c r="AN2486" s="1905"/>
      <c r="AO2486" s="1345"/>
      <c r="AP2486" s="1313"/>
      <c r="AQ2486" s="1345"/>
      <c r="AR2486" s="1313"/>
      <c r="AS2486" s="1345"/>
      <c r="AT2486" s="1313"/>
      <c r="AU2486" s="1345"/>
      <c r="AV2486" s="1313"/>
      <c r="AW2486" s="1313"/>
      <c r="AX2486" s="1313"/>
      <c r="AY2486" s="1305"/>
      <c r="AZ2486" s="1313"/>
      <c r="BA2486" s="1313"/>
      <c r="BB2486" s="1313"/>
      <c r="BC2486" s="1313"/>
      <c r="BD2486" s="1313"/>
      <c r="BE2486" s="1903"/>
      <c r="BF2486" s="1904"/>
      <c r="BG2486" s="1903"/>
      <c r="BH2486" s="1904"/>
      <c r="BI2486" s="1903"/>
      <c r="BJ2486" s="1904"/>
      <c r="BK2486" s="1313"/>
      <c r="BL2486" s="1904"/>
      <c r="BM2486" s="1904"/>
      <c r="BN2486" s="1904"/>
      <c r="BO2486" s="1313"/>
      <c r="BP2486" s="1316">
        <f t="shared" si="815"/>
        <v>0</v>
      </c>
      <c r="BQ2486" s="1305"/>
    </row>
    <row r="2487" spans="1:69" ht="15" x14ac:dyDescent="0.25">
      <c r="A2487" s="1305"/>
      <c r="B2487" s="2050"/>
      <c r="C2487" s="1928"/>
      <c r="D2487" s="1313"/>
      <c r="E2487" s="1313"/>
      <c r="F2487" s="1931"/>
      <c r="G2487" s="1313"/>
      <c r="H2487" s="1345"/>
      <c r="I2487" s="1313"/>
      <c r="J2487" s="1345"/>
      <c r="K2487" s="1313"/>
      <c r="L2487" s="2773"/>
      <c r="M2487" s="1313"/>
      <c r="N2487" s="1345"/>
      <c r="O2487" s="1313"/>
      <c r="P2487" s="1313"/>
      <c r="Q2487" s="1307"/>
      <c r="R2487" s="1313"/>
      <c r="S2487" s="1313"/>
      <c r="T2487" s="1313"/>
      <c r="U2487" s="1313"/>
      <c r="V2487" s="2466"/>
      <c r="W2487" s="1904"/>
      <c r="X2487" s="2336"/>
      <c r="Y2487" s="1904"/>
      <c r="Z2487" s="2394"/>
      <c r="AA2487" s="1904"/>
      <c r="AB2487" s="1903"/>
      <c r="AC2487" s="1904"/>
      <c r="AD2487" s="1904"/>
      <c r="AE2487" s="1904"/>
      <c r="AF2487" s="1313"/>
      <c r="AG2487" s="1313"/>
      <c r="AH2487" s="1305"/>
      <c r="AI2487" s="1313"/>
      <c r="AJ2487" s="1313"/>
      <c r="AK2487" s="1313"/>
      <c r="AL2487" s="1313"/>
      <c r="AM2487" s="1313"/>
      <c r="AN2487" s="1905"/>
      <c r="AO2487" s="1345"/>
      <c r="AP2487" s="1313"/>
      <c r="AQ2487" s="1345"/>
      <c r="AR2487" s="1313"/>
      <c r="AS2487" s="1345"/>
      <c r="AT2487" s="1313"/>
      <c r="AU2487" s="1345"/>
      <c r="AV2487" s="1313"/>
      <c r="AW2487" s="1313"/>
      <c r="AX2487" s="1313"/>
      <c r="AY2487" s="1305"/>
      <c r="AZ2487" s="1313"/>
      <c r="BA2487" s="1313"/>
      <c r="BB2487" s="1313"/>
      <c r="BC2487" s="1313"/>
      <c r="BD2487" s="1313"/>
      <c r="BE2487" s="1903"/>
      <c r="BF2487" s="1904"/>
      <c r="BG2487" s="1903"/>
      <c r="BH2487" s="1904"/>
      <c r="BI2487" s="1903"/>
      <c r="BJ2487" s="1904"/>
      <c r="BK2487" s="1313"/>
      <c r="BL2487" s="1904"/>
      <c r="BM2487" s="1904"/>
      <c r="BN2487" s="1904"/>
      <c r="BO2487" s="1313"/>
      <c r="BP2487" s="1316">
        <f t="shared" si="815"/>
        <v>0</v>
      </c>
      <c r="BQ2487" s="1305"/>
    </row>
    <row r="2488" spans="1:69" ht="15" x14ac:dyDescent="0.25">
      <c r="A2488" s="1305"/>
      <c r="B2488" s="2050"/>
      <c r="C2488" s="1928"/>
      <c r="D2488" s="1313"/>
      <c r="E2488" s="1313"/>
      <c r="F2488" s="1931"/>
      <c r="G2488" s="1313"/>
      <c r="H2488" s="1345"/>
      <c r="I2488" s="1313"/>
      <c r="J2488" s="1345"/>
      <c r="K2488" s="1313"/>
      <c r="L2488" s="2773"/>
      <c r="M2488" s="1313"/>
      <c r="N2488" s="1345"/>
      <c r="O2488" s="1313"/>
      <c r="P2488" s="1313"/>
      <c r="Q2488" s="1307"/>
      <c r="R2488" s="1313"/>
      <c r="S2488" s="1313"/>
      <c r="T2488" s="1313"/>
      <c r="U2488" s="1313"/>
      <c r="V2488" s="2466"/>
      <c r="W2488" s="1904"/>
      <c r="X2488" s="2336"/>
      <c r="Y2488" s="1904"/>
      <c r="Z2488" s="2394"/>
      <c r="AA2488" s="1904"/>
      <c r="AB2488" s="1903"/>
      <c r="AC2488" s="1904"/>
      <c r="AD2488" s="1904"/>
      <c r="AE2488" s="1904"/>
      <c r="AF2488" s="1313"/>
      <c r="AG2488" s="1313"/>
      <c r="AH2488" s="1305"/>
      <c r="AI2488" s="1313"/>
      <c r="AJ2488" s="1313"/>
      <c r="AK2488" s="1313"/>
      <c r="AL2488" s="1313"/>
      <c r="AM2488" s="1313"/>
      <c r="AN2488" s="1905"/>
      <c r="AO2488" s="1345"/>
      <c r="AP2488" s="1313"/>
      <c r="AQ2488" s="1345"/>
      <c r="AR2488" s="1313"/>
      <c r="AS2488" s="1345"/>
      <c r="AT2488" s="1313"/>
      <c r="AU2488" s="1345"/>
      <c r="AV2488" s="1313"/>
      <c r="AW2488" s="1313"/>
      <c r="AX2488" s="1313"/>
      <c r="AY2488" s="1305"/>
      <c r="AZ2488" s="1313"/>
      <c r="BA2488" s="1313"/>
      <c r="BB2488" s="1313"/>
      <c r="BC2488" s="1313"/>
      <c r="BD2488" s="1313"/>
      <c r="BE2488" s="1903"/>
      <c r="BF2488" s="1904"/>
      <c r="BG2488" s="1903"/>
      <c r="BH2488" s="1904"/>
      <c r="BI2488" s="1903"/>
      <c r="BJ2488" s="1904"/>
      <c r="BK2488" s="1313"/>
      <c r="BL2488" s="1904"/>
      <c r="BM2488" s="1904"/>
      <c r="BN2488" s="1904"/>
      <c r="BO2488" s="1313"/>
      <c r="BP2488" s="1316">
        <f t="shared" si="815"/>
        <v>0</v>
      </c>
      <c r="BQ2488" s="1305"/>
    </row>
    <row r="2489" spans="1:69" ht="15" x14ac:dyDescent="0.25">
      <c r="A2489" s="1305"/>
      <c r="B2489" s="2050"/>
      <c r="C2489" s="1928"/>
      <c r="D2489" s="1313"/>
      <c r="E2489" s="1313"/>
      <c r="F2489" s="1931"/>
      <c r="G2489" s="1313"/>
      <c r="H2489" s="1345"/>
      <c r="I2489" s="1313"/>
      <c r="J2489" s="1345"/>
      <c r="K2489" s="1313"/>
      <c r="L2489" s="2773"/>
      <c r="M2489" s="1313"/>
      <c r="N2489" s="1345"/>
      <c r="O2489" s="1313"/>
      <c r="P2489" s="1313"/>
      <c r="Q2489" s="1307"/>
      <c r="R2489" s="1313"/>
      <c r="S2489" s="1313"/>
      <c r="T2489" s="1313"/>
      <c r="U2489" s="1313"/>
      <c r="V2489" s="2466"/>
      <c r="W2489" s="1904"/>
      <c r="X2489" s="2336"/>
      <c r="Y2489" s="1904"/>
      <c r="Z2489" s="2394"/>
      <c r="AA2489" s="1904"/>
      <c r="AB2489" s="1903"/>
      <c r="AC2489" s="1904"/>
      <c r="AD2489" s="1904"/>
      <c r="AE2489" s="1904"/>
      <c r="AF2489" s="1313"/>
      <c r="AG2489" s="1313"/>
      <c r="AH2489" s="1305"/>
      <c r="AI2489" s="1313"/>
      <c r="AJ2489" s="1313"/>
      <c r="AK2489" s="1313"/>
      <c r="AL2489" s="1313"/>
      <c r="AM2489" s="1313"/>
      <c r="AN2489" s="1905"/>
      <c r="AO2489" s="1345"/>
      <c r="AP2489" s="1313"/>
      <c r="AQ2489" s="1345"/>
      <c r="AR2489" s="1313"/>
      <c r="AS2489" s="1345"/>
      <c r="AT2489" s="1313"/>
      <c r="AU2489" s="1345"/>
      <c r="AV2489" s="1313"/>
      <c r="AW2489" s="1313"/>
      <c r="AX2489" s="1313"/>
      <c r="AY2489" s="1305"/>
      <c r="AZ2489" s="1313"/>
      <c r="BA2489" s="1313"/>
      <c r="BB2489" s="1313"/>
      <c r="BC2489" s="1313"/>
      <c r="BD2489" s="1313"/>
      <c r="BE2489" s="1903"/>
      <c r="BF2489" s="1904"/>
      <c r="BG2489" s="1903"/>
      <c r="BH2489" s="1904"/>
      <c r="BI2489" s="1903"/>
      <c r="BJ2489" s="1904"/>
      <c r="BK2489" s="1313"/>
      <c r="BL2489" s="1904"/>
      <c r="BM2489" s="1904"/>
      <c r="BN2489" s="1904"/>
      <c r="BO2489" s="1313"/>
      <c r="BP2489" s="1316">
        <f t="shared" si="815"/>
        <v>0</v>
      </c>
      <c r="BQ2489" s="1305"/>
    </row>
    <row r="2490" spans="1:69" ht="15" x14ac:dyDescent="0.25">
      <c r="A2490" s="1305"/>
      <c r="B2490" s="2050"/>
      <c r="C2490" s="1928"/>
      <c r="D2490" s="1313"/>
      <c r="E2490" s="1313"/>
      <c r="F2490" s="1931"/>
      <c r="G2490" s="1313"/>
      <c r="H2490" s="1345"/>
      <c r="I2490" s="1313"/>
      <c r="J2490" s="1345"/>
      <c r="K2490" s="1313"/>
      <c r="L2490" s="2773"/>
      <c r="M2490" s="1313"/>
      <c r="N2490" s="1345"/>
      <c r="O2490" s="1313"/>
      <c r="P2490" s="1313"/>
      <c r="Q2490" s="1307"/>
      <c r="R2490" s="1313"/>
      <c r="S2490" s="1313"/>
      <c r="T2490" s="1313"/>
      <c r="U2490" s="1313"/>
      <c r="V2490" s="2466"/>
      <c r="W2490" s="1904"/>
      <c r="X2490" s="2336"/>
      <c r="Y2490" s="1904"/>
      <c r="Z2490" s="2394"/>
      <c r="AA2490" s="1904"/>
      <c r="AB2490" s="1903"/>
      <c r="AC2490" s="1904"/>
      <c r="AD2490" s="1904"/>
      <c r="AE2490" s="1904"/>
      <c r="AF2490" s="1313"/>
      <c r="AG2490" s="1313"/>
      <c r="AH2490" s="1305"/>
      <c r="AI2490" s="1313"/>
      <c r="AJ2490" s="1313"/>
      <c r="AK2490" s="1313"/>
      <c r="AL2490" s="1313"/>
      <c r="AM2490" s="1313"/>
      <c r="AN2490" s="1905"/>
      <c r="AO2490" s="1345"/>
      <c r="AP2490" s="1313"/>
      <c r="AQ2490" s="1345"/>
      <c r="AR2490" s="1313"/>
      <c r="AS2490" s="1345"/>
      <c r="AT2490" s="1313"/>
      <c r="AU2490" s="1345"/>
      <c r="AV2490" s="1313"/>
      <c r="AW2490" s="1313"/>
      <c r="AX2490" s="1313"/>
      <c r="AY2490" s="1305"/>
      <c r="AZ2490" s="1313"/>
      <c r="BA2490" s="1313"/>
      <c r="BB2490" s="1313"/>
      <c r="BC2490" s="1313"/>
      <c r="BD2490" s="1313"/>
      <c r="BE2490" s="1903"/>
      <c r="BF2490" s="1904"/>
      <c r="BG2490" s="1903"/>
      <c r="BH2490" s="1904"/>
      <c r="BI2490" s="1903"/>
      <c r="BJ2490" s="1904"/>
      <c r="BK2490" s="1313"/>
      <c r="BL2490" s="1904"/>
      <c r="BM2490" s="1904"/>
      <c r="BN2490" s="1904"/>
      <c r="BO2490" s="1313"/>
      <c r="BP2490" s="1316">
        <f t="shared" si="815"/>
        <v>0</v>
      </c>
      <c r="BQ2490" s="1305"/>
    </row>
    <row r="2491" spans="1:69" ht="15" x14ac:dyDescent="0.25">
      <c r="A2491" s="1305"/>
      <c r="B2491" s="2050"/>
      <c r="C2491" s="1928"/>
      <c r="D2491" s="1313"/>
      <c r="E2491" s="1313"/>
      <c r="F2491" s="1931"/>
      <c r="G2491" s="1313"/>
      <c r="H2491" s="1345"/>
      <c r="I2491" s="1313"/>
      <c r="J2491" s="1345"/>
      <c r="K2491" s="1313"/>
      <c r="L2491" s="2773"/>
      <c r="M2491" s="1313"/>
      <c r="N2491" s="1345"/>
      <c r="O2491" s="1313"/>
      <c r="P2491" s="1313"/>
      <c r="Q2491" s="1307"/>
      <c r="R2491" s="1313"/>
      <c r="S2491" s="1313"/>
      <c r="T2491" s="1313"/>
      <c r="U2491" s="1313"/>
      <c r="V2491" s="2466"/>
      <c r="W2491" s="1904"/>
      <c r="X2491" s="2336"/>
      <c r="Y2491" s="1904"/>
      <c r="Z2491" s="2394"/>
      <c r="AA2491" s="1904"/>
      <c r="AB2491" s="1903"/>
      <c r="AC2491" s="1904"/>
      <c r="AD2491" s="1904"/>
      <c r="AE2491" s="1904"/>
      <c r="AF2491" s="1313"/>
      <c r="AG2491" s="1313"/>
      <c r="AH2491" s="1305"/>
      <c r="AI2491" s="1313"/>
      <c r="AJ2491" s="1313"/>
      <c r="AK2491" s="1313"/>
      <c r="AL2491" s="1313"/>
      <c r="AM2491" s="1313"/>
      <c r="AN2491" s="1905"/>
      <c r="AO2491" s="1345"/>
      <c r="AP2491" s="1313"/>
      <c r="AQ2491" s="1345"/>
      <c r="AR2491" s="1313"/>
      <c r="AS2491" s="1345"/>
      <c r="AT2491" s="1313"/>
      <c r="AU2491" s="1345"/>
      <c r="AV2491" s="1313"/>
      <c r="AW2491" s="1313"/>
      <c r="AX2491" s="1313"/>
      <c r="AY2491" s="1305"/>
      <c r="AZ2491" s="1313"/>
      <c r="BA2491" s="1313"/>
      <c r="BB2491" s="1313"/>
      <c r="BC2491" s="1313"/>
      <c r="BD2491" s="1313"/>
      <c r="BE2491" s="1903"/>
      <c r="BF2491" s="1904"/>
      <c r="BG2491" s="1903"/>
      <c r="BH2491" s="1904"/>
      <c r="BI2491" s="1903"/>
      <c r="BJ2491" s="1904"/>
      <c r="BK2491" s="1313"/>
      <c r="BL2491" s="1904"/>
      <c r="BM2491" s="1904"/>
      <c r="BN2491" s="1904"/>
      <c r="BO2491" s="1313"/>
      <c r="BP2491" s="1316">
        <f t="shared" si="815"/>
        <v>0</v>
      </c>
      <c r="BQ2491" s="1305"/>
    </row>
    <row r="2492" spans="1:69" ht="15" x14ac:dyDescent="0.25">
      <c r="A2492" s="1305"/>
      <c r="B2492" s="2050"/>
      <c r="C2492" s="1928"/>
      <c r="D2492" s="1313"/>
      <c r="E2492" s="1313"/>
      <c r="F2492" s="1931"/>
      <c r="G2492" s="1313"/>
      <c r="H2492" s="1345"/>
      <c r="I2492" s="1313"/>
      <c r="J2492" s="1345"/>
      <c r="K2492" s="1313"/>
      <c r="L2492" s="2773"/>
      <c r="M2492" s="1313"/>
      <c r="N2492" s="1345"/>
      <c r="O2492" s="1313"/>
      <c r="P2492" s="1313"/>
      <c r="Q2492" s="1307"/>
      <c r="R2492" s="1313"/>
      <c r="S2492" s="1313"/>
      <c r="T2492" s="1313"/>
      <c r="U2492" s="1313"/>
      <c r="V2492" s="2466"/>
      <c r="W2492" s="1904"/>
      <c r="X2492" s="2336"/>
      <c r="Y2492" s="1904"/>
      <c r="Z2492" s="2394"/>
      <c r="AA2492" s="1904"/>
      <c r="AB2492" s="1903"/>
      <c r="AC2492" s="1904"/>
      <c r="AD2492" s="1904"/>
      <c r="AE2492" s="1904"/>
      <c r="AF2492" s="1313"/>
      <c r="AG2492" s="1313"/>
      <c r="AH2492" s="1305"/>
      <c r="AI2492" s="1313"/>
      <c r="AJ2492" s="1313"/>
      <c r="AK2492" s="1313"/>
      <c r="AL2492" s="1313"/>
      <c r="AM2492" s="1313"/>
      <c r="AN2492" s="1905"/>
      <c r="AO2492" s="1345"/>
      <c r="AP2492" s="1313"/>
      <c r="AQ2492" s="1345"/>
      <c r="AR2492" s="1313"/>
      <c r="AS2492" s="1345"/>
      <c r="AT2492" s="1313"/>
      <c r="AU2492" s="1345"/>
      <c r="AV2492" s="1313"/>
      <c r="AW2492" s="1313"/>
      <c r="AX2492" s="1313"/>
      <c r="AY2492" s="1305"/>
      <c r="AZ2492" s="1313"/>
      <c r="BA2492" s="1313"/>
      <c r="BB2492" s="1313"/>
      <c r="BC2492" s="1313"/>
      <c r="BD2492" s="1313"/>
      <c r="BE2492" s="1903"/>
      <c r="BF2492" s="1904"/>
      <c r="BG2492" s="1903"/>
      <c r="BH2492" s="1904"/>
      <c r="BI2492" s="1903"/>
      <c r="BJ2492" s="1904"/>
      <c r="BK2492" s="1313"/>
      <c r="BL2492" s="1904"/>
      <c r="BM2492" s="1904"/>
      <c r="BN2492" s="1904"/>
      <c r="BO2492" s="1313"/>
      <c r="BP2492" s="1316">
        <f t="shared" si="815"/>
        <v>0</v>
      </c>
      <c r="BQ2492" s="1305"/>
    </row>
    <row r="2493" spans="1:69" ht="15" x14ac:dyDescent="0.25">
      <c r="A2493" s="1305"/>
      <c r="B2493" s="2050"/>
      <c r="C2493" s="1928"/>
      <c r="D2493" s="1313"/>
      <c r="E2493" s="1313"/>
      <c r="F2493" s="1931"/>
      <c r="G2493" s="1313"/>
      <c r="H2493" s="1345"/>
      <c r="I2493" s="1313"/>
      <c r="J2493" s="1345"/>
      <c r="K2493" s="1313"/>
      <c r="L2493" s="2773"/>
      <c r="M2493" s="1313"/>
      <c r="N2493" s="1345"/>
      <c r="O2493" s="1313"/>
      <c r="P2493" s="1313"/>
      <c r="Q2493" s="1307"/>
      <c r="R2493" s="1313"/>
      <c r="S2493" s="1313"/>
      <c r="T2493" s="1313"/>
      <c r="U2493" s="1313"/>
      <c r="V2493" s="2466"/>
      <c r="W2493" s="1904"/>
      <c r="X2493" s="2336"/>
      <c r="Y2493" s="1904"/>
      <c r="Z2493" s="2394"/>
      <c r="AA2493" s="1904"/>
      <c r="AB2493" s="1903"/>
      <c r="AC2493" s="1904"/>
      <c r="AD2493" s="1904"/>
      <c r="AE2493" s="1904"/>
      <c r="AF2493" s="1313"/>
      <c r="AG2493" s="1313"/>
      <c r="AH2493" s="1305"/>
      <c r="AI2493" s="1313"/>
      <c r="AJ2493" s="1313"/>
      <c r="AK2493" s="1313"/>
      <c r="AL2493" s="1313"/>
      <c r="AM2493" s="1313"/>
      <c r="AN2493" s="1905"/>
      <c r="AO2493" s="1345"/>
      <c r="AP2493" s="1313"/>
      <c r="AQ2493" s="1345"/>
      <c r="AR2493" s="1313"/>
      <c r="AS2493" s="1345"/>
      <c r="AT2493" s="1313"/>
      <c r="AU2493" s="1345"/>
      <c r="AV2493" s="1313"/>
      <c r="AW2493" s="1313"/>
      <c r="AX2493" s="1313"/>
      <c r="AY2493" s="1305"/>
      <c r="AZ2493" s="1313"/>
      <c r="BA2493" s="1313"/>
      <c r="BB2493" s="1313"/>
      <c r="BC2493" s="1313"/>
      <c r="BD2493" s="1313"/>
      <c r="BE2493" s="1903"/>
      <c r="BF2493" s="1904"/>
      <c r="BG2493" s="1903"/>
      <c r="BH2493" s="1904"/>
      <c r="BI2493" s="1903"/>
      <c r="BJ2493" s="1904"/>
      <c r="BK2493" s="1313"/>
      <c r="BL2493" s="1904"/>
      <c r="BM2493" s="1904"/>
      <c r="BN2493" s="1904"/>
      <c r="BO2493" s="1313"/>
      <c r="BP2493" s="1316">
        <f t="shared" si="815"/>
        <v>0</v>
      </c>
      <c r="BQ2493" s="1305"/>
    </row>
    <row r="2494" spans="1:69" ht="15" x14ac:dyDescent="0.25">
      <c r="A2494" s="1305"/>
      <c r="B2494" s="2050"/>
      <c r="C2494" s="1928"/>
      <c r="D2494" s="1313"/>
      <c r="E2494" s="1313"/>
      <c r="F2494" s="1931"/>
      <c r="G2494" s="1313"/>
      <c r="H2494" s="1345"/>
      <c r="I2494" s="1313"/>
      <c r="J2494" s="1345"/>
      <c r="K2494" s="1313"/>
      <c r="L2494" s="2773"/>
      <c r="M2494" s="1313"/>
      <c r="N2494" s="1345"/>
      <c r="O2494" s="1313"/>
      <c r="P2494" s="1313"/>
      <c r="Q2494" s="1307"/>
      <c r="R2494" s="1313"/>
      <c r="S2494" s="1313"/>
      <c r="T2494" s="1313"/>
      <c r="U2494" s="1313"/>
      <c r="V2494" s="2466"/>
      <c r="W2494" s="1904"/>
      <c r="X2494" s="2336"/>
      <c r="Y2494" s="1904"/>
      <c r="Z2494" s="2394"/>
      <c r="AA2494" s="1904"/>
      <c r="AB2494" s="1903"/>
      <c r="AC2494" s="1904"/>
      <c r="AD2494" s="1904"/>
      <c r="AE2494" s="1904"/>
      <c r="AF2494" s="1313"/>
      <c r="AG2494" s="1313"/>
      <c r="AH2494" s="1305"/>
      <c r="AI2494" s="1313"/>
      <c r="AJ2494" s="1313"/>
      <c r="AK2494" s="1313"/>
      <c r="AL2494" s="1313"/>
      <c r="AM2494" s="1313"/>
      <c r="AN2494" s="1905"/>
      <c r="AO2494" s="1345"/>
      <c r="AP2494" s="1313"/>
      <c r="AQ2494" s="1345"/>
      <c r="AR2494" s="1313"/>
      <c r="AS2494" s="1345"/>
      <c r="AT2494" s="1313"/>
      <c r="AU2494" s="1345"/>
      <c r="AV2494" s="1313"/>
      <c r="AW2494" s="1313"/>
      <c r="AX2494" s="1313"/>
      <c r="AY2494" s="1305"/>
      <c r="AZ2494" s="1313"/>
      <c r="BA2494" s="1313"/>
      <c r="BB2494" s="1313"/>
      <c r="BC2494" s="1313"/>
      <c r="BD2494" s="1313"/>
      <c r="BE2494" s="1903"/>
      <c r="BF2494" s="1904"/>
      <c r="BG2494" s="1903"/>
      <c r="BH2494" s="1904"/>
      <c r="BI2494" s="1903"/>
      <c r="BJ2494" s="1904"/>
      <c r="BK2494" s="1313"/>
      <c r="BL2494" s="1904"/>
      <c r="BM2494" s="1904"/>
      <c r="BN2494" s="1904"/>
      <c r="BO2494" s="1313"/>
      <c r="BP2494" s="1316">
        <f t="shared" si="815"/>
        <v>0</v>
      </c>
      <c r="BQ2494" s="1305"/>
    </row>
    <row r="2495" spans="1:69" ht="15" x14ac:dyDescent="0.25">
      <c r="A2495" s="1305"/>
      <c r="B2495" s="2050"/>
      <c r="C2495" s="1928"/>
      <c r="D2495" s="1313"/>
      <c r="E2495" s="1313"/>
      <c r="F2495" s="1931"/>
      <c r="G2495" s="1313"/>
      <c r="H2495" s="1345"/>
      <c r="I2495" s="1313"/>
      <c r="J2495" s="1345"/>
      <c r="K2495" s="1313"/>
      <c r="L2495" s="2773"/>
      <c r="M2495" s="1313"/>
      <c r="N2495" s="1345"/>
      <c r="O2495" s="1313"/>
      <c r="P2495" s="1313"/>
      <c r="Q2495" s="1307"/>
      <c r="R2495" s="1313"/>
      <c r="S2495" s="1313"/>
      <c r="T2495" s="1313"/>
      <c r="U2495" s="1313"/>
      <c r="V2495" s="2466"/>
      <c r="W2495" s="1904"/>
      <c r="X2495" s="2336"/>
      <c r="Y2495" s="1904"/>
      <c r="Z2495" s="2394"/>
      <c r="AA2495" s="1904"/>
      <c r="AB2495" s="1903"/>
      <c r="AC2495" s="1904"/>
      <c r="AD2495" s="1904"/>
      <c r="AE2495" s="1904"/>
      <c r="AF2495" s="1313"/>
      <c r="AG2495" s="1313"/>
      <c r="AH2495" s="1305"/>
      <c r="AI2495" s="1313"/>
      <c r="AJ2495" s="1313"/>
      <c r="AK2495" s="1313"/>
      <c r="AL2495" s="1313"/>
      <c r="AM2495" s="1313"/>
      <c r="AN2495" s="1905"/>
      <c r="AO2495" s="1345"/>
      <c r="AP2495" s="1313"/>
      <c r="AQ2495" s="1345"/>
      <c r="AR2495" s="1313"/>
      <c r="AS2495" s="1345"/>
      <c r="AT2495" s="1313"/>
      <c r="AU2495" s="1345"/>
      <c r="AV2495" s="1313"/>
      <c r="AW2495" s="1313"/>
      <c r="AX2495" s="1313"/>
      <c r="AY2495" s="1305"/>
      <c r="AZ2495" s="1313"/>
      <c r="BA2495" s="1313"/>
      <c r="BB2495" s="1313"/>
      <c r="BC2495" s="1313"/>
      <c r="BD2495" s="1313"/>
      <c r="BE2495" s="1903"/>
      <c r="BF2495" s="1904"/>
      <c r="BG2495" s="1903"/>
      <c r="BH2495" s="1904"/>
      <c r="BI2495" s="1903"/>
      <c r="BJ2495" s="1904"/>
      <c r="BK2495" s="1313"/>
      <c r="BL2495" s="1904"/>
      <c r="BM2495" s="1904"/>
      <c r="BN2495" s="1904"/>
      <c r="BO2495" s="1313"/>
      <c r="BP2495" s="1316">
        <f t="shared" si="815"/>
        <v>0</v>
      </c>
      <c r="BQ2495" s="1305"/>
    </row>
    <row r="2496" spans="1:69" ht="15" x14ac:dyDescent="0.25">
      <c r="A2496" s="1305"/>
      <c r="B2496" s="2050"/>
      <c r="C2496" s="1928"/>
      <c r="D2496" s="1313"/>
      <c r="E2496" s="1313"/>
      <c r="F2496" s="1931"/>
      <c r="G2496" s="1313"/>
      <c r="H2496" s="1345"/>
      <c r="I2496" s="1313"/>
      <c r="J2496" s="1345"/>
      <c r="K2496" s="1313"/>
      <c r="L2496" s="2773"/>
      <c r="M2496" s="1313"/>
      <c r="N2496" s="1345"/>
      <c r="O2496" s="1313"/>
      <c r="P2496" s="1313"/>
      <c r="Q2496" s="1307"/>
      <c r="R2496" s="1313"/>
      <c r="S2496" s="1313"/>
      <c r="T2496" s="1313"/>
      <c r="U2496" s="1313"/>
      <c r="V2496" s="2466"/>
      <c r="W2496" s="1904"/>
      <c r="X2496" s="2336"/>
      <c r="Y2496" s="1904"/>
      <c r="Z2496" s="2394"/>
      <c r="AA2496" s="1904"/>
      <c r="AB2496" s="1903"/>
      <c r="AC2496" s="1904"/>
      <c r="AD2496" s="1904"/>
      <c r="AE2496" s="1904"/>
      <c r="AF2496" s="1313"/>
      <c r="AG2496" s="1313"/>
      <c r="AH2496" s="1305"/>
      <c r="AI2496" s="1313"/>
      <c r="AJ2496" s="1313"/>
      <c r="AK2496" s="1313"/>
      <c r="AL2496" s="1313"/>
      <c r="AM2496" s="1313"/>
      <c r="AN2496" s="1905"/>
      <c r="AO2496" s="1345"/>
      <c r="AP2496" s="1313"/>
      <c r="AQ2496" s="1345"/>
      <c r="AR2496" s="1313"/>
      <c r="AS2496" s="1345"/>
      <c r="AT2496" s="1313"/>
      <c r="AU2496" s="1345"/>
      <c r="AV2496" s="1313"/>
      <c r="AW2496" s="1313"/>
      <c r="AX2496" s="1313"/>
      <c r="AY2496" s="1305"/>
      <c r="AZ2496" s="1313"/>
      <c r="BA2496" s="1313"/>
      <c r="BB2496" s="1313"/>
      <c r="BC2496" s="1313"/>
      <c r="BD2496" s="1313"/>
      <c r="BE2496" s="1903"/>
      <c r="BF2496" s="1904"/>
      <c r="BG2496" s="1903"/>
      <c r="BH2496" s="1904"/>
      <c r="BI2496" s="1903"/>
      <c r="BJ2496" s="1904"/>
      <c r="BK2496" s="1313"/>
      <c r="BL2496" s="1904"/>
      <c r="BM2496" s="1904"/>
      <c r="BN2496" s="1904"/>
      <c r="BO2496" s="1313"/>
      <c r="BP2496" s="1316">
        <f t="shared" si="815"/>
        <v>0</v>
      </c>
      <c r="BQ2496" s="1305"/>
    </row>
    <row r="2497" spans="1:69" ht="15" x14ac:dyDescent="0.25">
      <c r="A2497" s="1305"/>
      <c r="B2497" s="2050"/>
      <c r="C2497" s="1928"/>
      <c r="D2497" s="1313"/>
      <c r="E2497" s="1313"/>
      <c r="F2497" s="1931"/>
      <c r="G2497" s="1313"/>
      <c r="H2497" s="1345"/>
      <c r="I2497" s="1313"/>
      <c r="J2497" s="1345"/>
      <c r="K2497" s="1313"/>
      <c r="L2497" s="2773"/>
      <c r="M2497" s="1313"/>
      <c r="N2497" s="1345"/>
      <c r="O2497" s="1313"/>
      <c r="P2497" s="1313"/>
      <c r="Q2497" s="1307"/>
      <c r="R2497" s="1313"/>
      <c r="S2497" s="1313"/>
      <c r="T2497" s="1313"/>
      <c r="U2497" s="1313"/>
      <c r="V2497" s="2466"/>
      <c r="W2497" s="1904"/>
      <c r="X2497" s="2336"/>
      <c r="Y2497" s="1904"/>
      <c r="Z2497" s="2394"/>
      <c r="AA2497" s="1904"/>
      <c r="AB2497" s="1903"/>
      <c r="AC2497" s="1904"/>
      <c r="AD2497" s="1904"/>
      <c r="AE2497" s="1904"/>
      <c r="AF2497" s="1313"/>
      <c r="AG2497" s="1313"/>
      <c r="AH2497" s="1305"/>
      <c r="AI2497" s="1313"/>
      <c r="AJ2497" s="1313"/>
      <c r="AK2497" s="1313"/>
      <c r="AL2497" s="1313"/>
      <c r="AM2497" s="1313"/>
      <c r="AN2497" s="1905"/>
      <c r="AO2497" s="1345"/>
      <c r="AP2497" s="1313"/>
      <c r="AQ2497" s="1345"/>
      <c r="AR2497" s="1313"/>
      <c r="AS2497" s="1345"/>
      <c r="AT2497" s="1313"/>
      <c r="AU2497" s="1345"/>
      <c r="AV2497" s="1313"/>
      <c r="AW2497" s="1313"/>
      <c r="AX2497" s="1313"/>
      <c r="AY2497" s="1305"/>
      <c r="AZ2497" s="1313"/>
      <c r="BA2497" s="1313"/>
      <c r="BB2497" s="1313"/>
      <c r="BC2497" s="1313"/>
      <c r="BD2497" s="1313"/>
      <c r="BE2497" s="1903"/>
      <c r="BF2497" s="1904"/>
      <c r="BG2497" s="1903"/>
      <c r="BH2497" s="1904"/>
      <c r="BI2497" s="1903"/>
      <c r="BJ2497" s="1904"/>
      <c r="BK2497" s="1313"/>
      <c r="BL2497" s="1904"/>
      <c r="BM2497" s="1904"/>
      <c r="BN2497" s="1904"/>
      <c r="BO2497" s="1313"/>
      <c r="BP2497" s="1316">
        <f t="shared" si="815"/>
        <v>0</v>
      </c>
      <c r="BQ2497" s="1305"/>
    </row>
    <row r="2498" spans="1:69" ht="15" x14ac:dyDescent="0.25">
      <c r="A2498" s="1305"/>
      <c r="B2498" s="2050"/>
      <c r="C2498" s="1928"/>
      <c r="D2498" s="1313"/>
      <c r="E2498" s="1313"/>
      <c r="F2498" s="1931"/>
      <c r="G2498" s="1313"/>
      <c r="H2498" s="1345"/>
      <c r="I2498" s="1313"/>
      <c r="J2498" s="1345"/>
      <c r="K2498" s="1313"/>
      <c r="L2498" s="2773"/>
      <c r="M2498" s="1313"/>
      <c r="N2498" s="1345"/>
      <c r="O2498" s="1313"/>
      <c r="P2498" s="1313"/>
      <c r="Q2498" s="1307"/>
      <c r="R2498" s="1313"/>
      <c r="S2498" s="1313"/>
      <c r="T2498" s="1313"/>
      <c r="U2498" s="1313"/>
      <c r="V2498" s="2466"/>
      <c r="W2498" s="1904"/>
      <c r="X2498" s="2336"/>
      <c r="Y2498" s="1904"/>
      <c r="Z2498" s="2394"/>
      <c r="AA2498" s="1904"/>
      <c r="AB2498" s="1903"/>
      <c r="AC2498" s="1904"/>
      <c r="AD2498" s="1904"/>
      <c r="AE2498" s="1904"/>
      <c r="AF2498" s="1313"/>
      <c r="AG2498" s="1313"/>
      <c r="AH2498" s="1305"/>
      <c r="AI2498" s="1313"/>
      <c r="AJ2498" s="1313"/>
      <c r="AK2498" s="1313"/>
      <c r="AL2498" s="1313"/>
      <c r="AM2498" s="1313"/>
      <c r="AN2498" s="1905"/>
      <c r="AO2498" s="1345"/>
      <c r="AP2498" s="1313"/>
      <c r="AQ2498" s="1345"/>
      <c r="AR2498" s="1313"/>
      <c r="AS2498" s="1345"/>
      <c r="AT2498" s="1313"/>
      <c r="AU2498" s="1345"/>
      <c r="AV2498" s="1313"/>
      <c r="AW2498" s="1313"/>
      <c r="AX2498" s="1313"/>
      <c r="AY2498" s="1305"/>
      <c r="AZ2498" s="1313"/>
      <c r="BA2498" s="1313"/>
      <c r="BB2498" s="1313"/>
      <c r="BC2498" s="1313"/>
      <c r="BD2498" s="1313"/>
      <c r="BE2498" s="1903"/>
      <c r="BF2498" s="1904"/>
      <c r="BG2498" s="1903"/>
      <c r="BH2498" s="1904"/>
      <c r="BI2498" s="1903"/>
      <c r="BJ2498" s="1904"/>
      <c r="BK2498" s="1313"/>
      <c r="BL2498" s="1904"/>
      <c r="BM2498" s="1904"/>
      <c r="BN2498" s="1904"/>
      <c r="BO2498" s="1313"/>
      <c r="BP2498" s="1316">
        <f t="shared" si="815"/>
        <v>0</v>
      </c>
      <c r="BQ2498" s="1305"/>
    </row>
    <row r="2499" spans="1:69" ht="15" x14ac:dyDescent="0.25">
      <c r="A2499" s="1305"/>
      <c r="B2499" s="2050"/>
      <c r="C2499" s="1928"/>
      <c r="D2499" s="1313"/>
      <c r="E2499" s="1313"/>
      <c r="F2499" s="1931"/>
      <c r="G2499" s="1313"/>
      <c r="H2499" s="1345"/>
      <c r="I2499" s="1313"/>
      <c r="J2499" s="1345"/>
      <c r="K2499" s="1313"/>
      <c r="L2499" s="2773"/>
      <c r="M2499" s="1313"/>
      <c r="N2499" s="1345"/>
      <c r="O2499" s="1313"/>
      <c r="P2499" s="1313"/>
      <c r="Q2499" s="1307"/>
      <c r="R2499" s="1313"/>
      <c r="S2499" s="1313"/>
      <c r="T2499" s="1313"/>
      <c r="U2499" s="1313"/>
      <c r="V2499" s="2466"/>
      <c r="W2499" s="1904"/>
      <c r="X2499" s="2336"/>
      <c r="Y2499" s="1904"/>
      <c r="Z2499" s="2394"/>
      <c r="AA2499" s="1904"/>
      <c r="AB2499" s="1903"/>
      <c r="AC2499" s="1904"/>
      <c r="AD2499" s="1904"/>
      <c r="AE2499" s="1904"/>
      <c r="AF2499" s="1313"/>
      <c r="AG2499" s="1313"/>
      <c r="AH2499" s="1305"/>
      <c r="AI2499" s="1313"/>
      <c r="AJ2499" s="1313"/>
      <c r="AK2499" s="1313"/>
      <c r="AL2499" s="1313"/>
      <c r="AM2499" s="1313"/>
      <c r="AN2499" s="1905"/>
      <c r="AO2499" s="1345"/>
      <c r="AP2499" s="1313"/>
      <c r="AQ2499" s="1345"/>
      <c r="AR2499" s="1313"/>
      <c r="AS2499" s="1345"/>
      <c r="AT2499" s="1313"/>
      <c r="AU2499" s="1345"/>
      <c r="AV2499" s="1313"/>
      <c r="AW2499" s="1313"/>
      <c r="AX2499" s="1313"/>
      <c r="AY2499" s="1305"/>
      <c r="AZ2499" s="1313"/>
      <c r="BA2499" s="1313"/>
      <c r="BB2499" s="1313"/>
      <c r="BC2499" s="1313"/>
      <c r="BD2499" s="1313"/>
      <c r="BE2499" s="1903"/>
      <c r="BF2499" s="1904"/>
      <c r="BG2499" s="1903"/>
      <c r="BH2499" s="1904"/>
      <c r="BI2499" s="1903"/>
      <c r="BJ2499" s="1904"/>
      <c r="BK2499" s="1313"/>
      <c r="BL2499" s="1904"/>
      <c r="BM2499" s="1904"/>
      <c r="BN2499" s="1904"/>
      <c r="BO2499" s="1313"/>
      <c r="BP2499" s="1316">
        <f t="shared" si="815"/>
        <v>0</v>
      </c>
      <c r="BQ2499" s="1305"/>
    </row>
    <row r="2500" spans="1:69" ht="15" x14ac:dyDescent="0.25">
      <c r="A2500" s="1305"/>
      <c r="B2500" s="2050"/>
      <c r="C2500" s="1928"/>
      <c r="D2500" s="1313"/>
      <c r="E2500" s="1313"/>
      <c r="F2500" s="1931"/>
      <c r="G2500" s="1313"/>
      <c r="H2500" s="1345"/>
      <c r="I2500" s="1313"/>
      <c r="J2500" s="1345"/>
      <c r="K2500" s="1313"/>
      <c r="L2500" s="2773"/>
      <c r="M2500" s="1313"/>
      <c r="N2500" s="1345"/>
      <c r="O2500" s="1313"/>
      <c r="P2500" s="1313"/>
      <c r="Q2500" s="1307"/>
      <c r="R2500" s="1313"/>
      <c r="S2500" s="1313"/>
      <c r="T2500" s="1313"/>
      <c r="U2500" s="1313"/>
      <c r="V2500" s="2466"/>
      <c r="W2500" s="1904"/>
      <c r="X2500" s="2336"/>
      <c r="Y2500" s="1904"/>
      <c r="Z2500" s="2394"/>
      <c r="AA2500" s="1904"/>
      <c r="AB2500" s="1903"/>
      <c r="AC2500" s="1904"/>
      <c r="AD2500" s="1904"/>
      <c r="AE2500" s="1904"/>
      <c r="AF2500" s="1313"/>
      <c r="AG2500" s="1313"/>
      <c r="AH2500" s="1305"/>
      <c r="AI2500" s="1313"/>
      <c r="AJ2500" s="1313"/>
      <c r="AK2500" s="1313"/>
      <c r="AL2500" s="1313"/>
      <c r="AM2500" s="1313"/>
      <c r="AN2500" s="1905"/>
      <c r="AO2500" s="1345"/>
      <c r="AP2500" s="1313"/>
      <c r="AQ2500" s="1345"/>
      <c r="AR2500" s="1313"/>
      <c r="AS2500" s="1345"/>
      <c r="AT2500" s="1313"/>
      <c r="AU2500" s="1345"/>
      <c r="AV2500" s="1313"/>
      <c r="AW2500" s="1313"/>
      <c r="AX2500" s="1313"/>
      <c r="AY2500" s="1305"/>
      <c r="AZ2500" s="1313"/>
      <c r="BA2500" s="1313"/>
      <c r="BB2500" s="1313"/>
      <c r="BC2500" s="1313"/>
      <c r="BD2500" s="1313"/>
      <c r="BE2500" s="1903"/>
      <c r="BF2500" s="1904"/>
      <c r="BG2500" s="1903"/>
      <c r="BH2500" s="1904"/>
      <c r="BI2500" s="1903"/>
      <c r="BJ2500" s="1904"/>
      <c r="BK2500" s="1313"/>
      <c r="BL2500" s="1904"/>
      <c r="BM2500" s="1904"/>
      <c r="BN2500" s="1904"/>
      <c r="BO2500" s="1313"/>
      <c r="BP2500" s="1316">
        <f t="shared" si="815"/>
        <v>0</v>
      </c>
      <c r="BQ2500" s="1305"/>
    </row>
    <row r="2501" spans="1:69" ht="15" x14ac:dyDescent="0.25">
      <c r="A2501" s="1305"/>
      <c r="B2501" s="2050"/>
      <c r="C2501" s="1928"/>
      <c r="D2501" s="1313"/>
      <c r="E2501" s="1313"/>
      <c r="F2501" s="1931"/>
      <c r="G2501" s="1313"/>
      <c r="H2501" s="1345"/>
      <c r="I2501" s="1313"/>
      <c r="J2501" s="1345"/>
      <c r="K2501" s="1313"/>
      <c r="L2501" s="2773"/>
      <c r="M2501" s="1313"/>
      <c r="N2501" s="1345"/>
      <c r="O2501" s="1313"/>
      <c r="P2501" s="1313"/>
      <c r="Q2501" s="1307"/>
      <c r="R2501" s="1313"/>
      <c r="S2501" s="1313"/>
      <c r="T2501" s="1313"/>
      <c r="U2501" s="1313"/>
      <c r="V2501" s="2466"/>
      <c r="W2501" s="1904"/>
      <c r="X2501" s="2336"/>
      <c r="Y2501" s="1904"/>
      <c r="Z2501" s="2394"/>
      <c r="AA2501" s="1904"/>
      <c r="AB2501" s="1903"/>
      <c r="AC2501" s="1904"/>
      <c r="AD2501" s="1904"/>
      <c r="AE2501" s="1904"/>
      <c r="AF2501" s="1313"/>
      <c r="AG2501" s="1313"/>
      <c r="AH2501" s="1305"/>
      <c r="AI2501" s="1313"/>
      <c r="AJ2501" s="1313"/>
      <c r="AK2501" s="1313"/>
      <c r="AL2501" s="1313"/>
      <c r="AM2501" s="1313"/>
      <c r="AN2501" s="1905"/>
      <c r="AO2501" s="1345"/>
      <c r="AP2501" s="1313"/>
      <c r="AQ2501" s="1345"/>
      <c r="AR2501" s="1313"/>
      <c r="AS2501" s="1345"/>
      <c r="AT2501" s="1313"/>
      <c r="AU2501" s="1345"/>
      <c r="AV2501" s="1313"/>
      <c r="AW2501" s="1313"/>
      <c r="AX2501" s="1313"/>
      <c r="AY2501" s="1305"/>
      <c r="AZ2501" s="1313"/>
      <c r="BA2501" s="1313"/>
      <c r="BB2501" s="1313"/>
      <c r="BC2501" s="1313"/>
      <c r="BD2501" s="1313"/>
      <c r="BE2501" s="1903"/>
      <c r="BF2501" s="1904"/>
      <c r="BG2501" s="1903"/>
      <c r="BH2501" s="1904"/>
      <c r="BI2501" s="1903"/>
      <c r="BJ2501" s="1904"/>
      <c r="BK2501" s="1313"/>
      <c r="BL2501" s="1904"/>
      <c r="BM2501" s="1904"/>
      <c r="BN2501" s="1904"/>
      <c r="BO2501" s="1313"/>
      <c r="BP2501" s="1316">
        <f t="shared" si="815"/>
        <v>0</v>
      </c>
      <c r="BQ2501" s="1305"/>
    </row>
    <row r="2502" spans="1:69" ht="15" x14ac:dyDescent="0.25">
      <c r="A2502" s="1305"/>
      <c r="B2502" s="2050"/>
      <c r="C2502" s="1928"/>
      <c r="D2502" s="1313"/>
      <c r="E2502" s="1313"/>
      <c r="F2502" s="1931"/>
      <c r="G2502" s="1313"/>
      <c r="H2502" s="1345"/>
      <c r="I2502" s="1313"/>
      <c r="J2502" s="1345"/>
      <c r="K2502" s="1313"/>
      <c r="L2502" s="2773"/>
      <c r="M2502" s="1313"/>
      <c r="N2502" s="1345"/>
      <c r="O2502" s="1313"/>
      <c r="P2502" s="1313"/>
      <c r="Q2502" s="1307"/>
      <c r="R2502" s="1313"/>
      <c r="S2502" s="1313"/>
      <c r="T2502" s="1313"/>
      <c r="U2502" s="1313"/>
      <c r="V2502" s="2466"/>
      <c r="W2502" s="1904"/>
      <c r="X2502" s="2336"/>
      <c r="Y2502" s="1904"/>
      <c r="Z2502" s="2394"/>
      <c r="AA2502" s="1904"/>
      <c r="AB2502" s="1903"/>
      <c r="AC2502" s="1904"/>
      <c r="AD2502" s="1904"/>
      <c r="AE2502" s="1904"/>
      <c r="AF2502" s="1313"/>
      <c r="AG2502" s="1313"/>
      <c r="AH2502" s="1305"/>
      <c r="AI2502" s="1313"/>
      <c r="AJ2502" s="1313"/>
      <c r="AK2502" s="1313"/>
      <c r="AL2502" s="1313"/>
      <c r="AM2502" s="1313"/>
      <c r="AN2502" s="1905"/>
      <c r="AO2502" s="1345"/>
      <c r="AP2502" s="1313"/>
      <c r="AQ2502" s="1345"/>
      <c r="AR2502" s="1313"/>
      <c r="AS2502" s="1345"/>
      <c r="AT2502" s="1313"/>
      <c r="AU2502" s="1345"/>
      <c r="AV2502" s="1313"/>
      <c r="AW2502" s="1313"/>
      <c r="AX2502" s="1313"/>
      <c r="AY2502" s="1305"/>
      <c r="AZ2502" s="1313"/>
      <c r="BA2502" s="1313"/>
      <c r="BB2502" s="1313"/>
      <c r="BC2502" s="1313"/>
      <c r="BD2502" s="1313"/>
      <c r="BE2502" s="1903"/>
      <c r="BF2502" s="1904"/>
      <c r="BG2502" s="1903"/>
      <c r="BH2502" s="1904"/>
      <c r="BI2502" s="1903"/>
      <c r="BJ2502" s="1904"/>
      <c r="BK2502" s="1313"/>
      <c r="BL2502" s="1904"/>
      <c r="BM2502" s="1904"/>
      <c r="BN2502" s="1904"/>
      <c r="BO2502" s="1313"/>
      <c r="BP2502" s="1316">
        <f t="shared" ref="BP2502:BP2565" si="816">O2501-BO2502</f>
        <v>0</v>
      </c>
      <c r="BQ2502" s="1305"/>
    </row>
    <row r="2503" spans="1:69" ht="15" x14ac:dyDescent="0.25">
      <c r="A2503" s="1305"/>
      <c r="B2503" s="2050"/>
      <c r="C2503" s="1928"/>
      <c r="D2503" s="1313"/>
      <c r="E2503" s="1313"/>
      <c r="F2503" s="1931"/>
      <c r="G2503" s="1313"/>
      <c r="H2503" s="1345"/>
      <c r="I2503" s="1313"/>
      <c r="J2503" s="1345"/>
      <c r="K2503" s="1313"/>
      <c r="L2503" s="2773"/>
      <c r="M2503" s="1313"/>
      <c r="N2503" s="1345"/>
      <c r="O2503" s="1313"/>
      <c r="P2503" s="1313"/>
      <c r="Q2503" s="1307"/>
      <c r="R2503" s="1313"/>
      <c r="S2503" s="1313"/>
      <c r="T2503" s="1313"/>
      <c r="U2503" s="1313"/>
      <c r="V2503" s="2466"/>
      <c r="W2503" s="1904"/>
      <c r="X2503" s="2336"/>
      <c r="Y2503" s="1904"/>
      <c r="Z2503" s="2394"/>
      <c r="AA2503" s="1904"/>
      <c r="AB2503" s="1903"/>
      <c r="AC2503" s="1904"/>
      <c r="AD2503" s="1904"/>
      <c r="AE2503" s="1904"/>
      <c r="AF2503" s="1313"/>
      <c r="AG2503" s="1313"/>
      <c r="AH2503" s="1305"/>
      <c r="AI2503" s="1313"/>
      <c r="AJ2503" s="1313"/>
      <c r="AK2503" s="1313"/>
      <c r="AL2503" s="1313"/>
      <c r="AM2503" s="1313"/>
      <c r="AN2503" s="1905"/>
      <c r="AO2503" s="1345"/>
      <c r="AP2503" s="1313"/>
      <c r="AQ2503" s="1345"/>
      <c r="AR2503" s="1313"/>
      <c r="AS2503" s="1345"/>
      <c r="AT2503" s="1313"/>
      <c r="AU2503" s="1345"/>
      <c r="AV2503" s="1313"/>
      <c r="AW2503" s="1313"/>
      <c r="AX2503" s="1313"/>
      <c r="AY2503" s="1305"/>
      <c r="AZ2503" s="1313"/>
      <c r="BA2503" s="1313"/>
      <c r="BB2503" s="1313"/>
      <c r="BC2503" s="1313"/>
      <c r="BD2503" s="1313"/>
      <c r="BE2503" s="1903"/>
      <c r="BF2503" s="1904"/>
      <c r="BG2503" s="1903"/>
      <c r="BH2503" s="1904"/>
      <c r="BI2503" s="1903"/>
      <c r="BJ2503" s="1904"/>
      <c r="BK2503" s="1313"/>
      <c r="BL2503" s="1904"/>
      <c r="BM2503" s="1904"/>
      <c r="BN2503" s="1904"/>
      <c r="BO2503" s="1313"/>
      <c r="BP2503" s="1316">
        <f t="shared" si="816"/>
        <v>0</v>
      </c>
      <c r="BQ2503" s="1305"/>
    </row>
    <row r="2504" spans="1:69" ht="15" x14ac:dyDescent="0.25">
      <c r="A2504" s="1305"/>
      <c r="B2504" s="2050"/>
      <c r="C2504" s="1928"/>
      <c r="D2504" s="1313"/>
      <c r="E2504" s="1313"/>
      <c r="F2504" s="1931"/>
      <c r="G2504" s="1313"/>
      <c r="H2504" s="1345"/>
      <c r="I2504" s="1313"/>
      <c r="J2504" s="1345"/>
      <c r="K2504" s="1313"/>
      <c r="L2504" s="2773"/>
      <c r="M2504" s="1313"/>
      <c r="N2504" s="1345"/>
      <c r="O2504" s="1313"/>
      <c r="P2504" s="1313"/>
      <c r="Q2504" s="1307"/>
      <c r="R2504" s="1313"/>
      <c r="S2504" s="1313"/>
      <c r="T2504" s="1313"/>
      <c r="U2504" s="1313"/>
      <c r="V2504" s="2466"/>
      <c r="W2504" s="1904"/>
      <c r="X2504" s="2336"/>
      <c r="Y2504" s="1904"/>
      <c r="Z2504" s="2394"/>
      <c r="AA2504" s="1904"/>
      <c r="AB2504" s="1903"/>
      <c r="AC2504" s="1904"/>
      <c r="AD2504" s="1904"/>
      <c r="AE2504" s="1904"/>
      <c r="AF2504" s="1313"/>
      <c r="AG2504" s="1313"/>
      <c r="AH2504" s="1305"/>
      <c r="AI2504" s="1313"/>
      <c r="AJ2504" s="1313"/>
      <c r="AK2504" s="1313"/>
      <c r="AL2504" s="1313"/>
      <c r="AM2504" s="1313"/>
      <c r="AN2504" s="1905"/>
      <c r="AO2504" s="1345"/>
      <c r="AP2504" s="1313"/>
      <c r="AQ2504" s="1345"/>
      <c r="AR2504" s="1313"/>
      <c r="AS2504" s="1345"/>
      <c r="AT2504" s="1313"/>
      <c r="AU2504" s="1345"/>
      <c r="AV2504" s="1313"/>
      <c r="AW2504" s="1313"/>
      <c r="AX2504" s="1313"/>
      <c r="AY2504" s="1305"/>
      <c r="AZ2504" s="1313"/>
      <c r="BA2504" s="1313"/>
      <c r="BB2504" s="1313"/>
      <c r="BC2504" s="1313"/>
      <c r="BD2504" s="1313"/>
      <c r="BE2504" s="1903"/>
      <c r="BF2504" s="1904"/>
      <c r="BG2504" s="1903"/>
      <c r="BH2504" s="1904"/>
      <c r="BI2504" s="1903"/>
      <c r="BJ2504" s="1904"/>
      <c r="BK2504" s="1313"/>
      <c r="BL2504" s="1904"/>
      <c r="BM2504" s="1904"/>
      <c r="BN2504" s="1904"/>
      <c r="BO2504" s="1313"/>
      <c r="BP2504" s="1316">
        <f t="shared" si="816"/>
        <v>0</v>
      </c>
      <c r="BQ2504" s="1305"/>
    </row>
    <row r="2505" spans="1:69" ht="15" x14ac:dyDescent="0.25">
      <c r="A2505" s="1305"/>
      <c r="B2505" s="2050"/>
      <c r="C2505" s="1928"/>
      <c r="D2505" s="1313"/>
      <c r="E2505" s="1313"/>
      <c r="F2505" s="1931"/>
      <c r="G2505" s="1313"/>
      <c r="H2505" s="1345"/>
      <c r="I2505" s="1313"/>
      <c r="J2505" s="1345"/>
      <c r="K2505" s="1313"/>
      <c r="L2505" s="2773"/>
      <c r="M2505" s="1313"/>
      <c r="N2505" s="1345"/>
      <c r="O2505" s="1313"/>
      <c r="P2505" s="1313"/>
      <c r="Q2505" s="1307"/>
      <c r="R2505" s="1313"/>
      <c r="S2505" s="1313"/>
      <c r="T2505" s="1313"/>
      <c r="U2505" s="1313"/>
      <c r="V2505" s="2466"/>
      <c r="W2505" s="1904"/>
      <c r="X2505" s="2336"/>
      <c r="Y2505" s="1904"/>
      <c r="Z2505" s="2394"/>
      <c r="AA2505" s="1904"/>
      <c r="AB2505" s="1903"/>
      <c r="AC2505" s="1904"/>
      <c r="AD2505" s="1904"/>
      <c r="AE2505" s="1904"/>
      <c r="AF2505" s="1313"/>
      <c r="AG2505" s="1313"/>
      <c r="AH2505" s="1305"/>
      <c r="AI2505" s="1313"/>
      <c r="AJ2505" s="1313"/>
      <c r="AK2505" s="1313"/>
      <c r="AL2505" s="1313"/>
      <c r="AM2505" s="1313"/>
      <c r="AN2505" s="1905"/>
      <c r="AO2505" s="1345"/>
      <c r="AP2505" s="1313"/>
      <c r="AQ2505" s="1345"/>
      <c r="AR2505" s="1313"/>
      <c r="AS2505" s="1345"/>
      <c r="AT2505" s="1313"/>
      <c r="AU2505" s="1345"/>
      <c r="AV2505" s="1313"/>
      <c r="AW2505" s="1313"/>
      <c r="AX2505" s="1313"/>
      <c r="AY2505" s="1305"/>
      <c r="AZ2505" s="1313"/>
      <c r="BA2505" s="1313"/>
      <c r="BB2505" s="1313"/>
      <c r="BC2505" s="1313"/>
      <c r="BD2505" s="1313"/>
      <c r="BE2505" s="1903"/>
      <c r="BF2505" s="1904"/>
      <c r="BG2505" s="1903"/>
      <c r="BH2505" s="1904"/>
      <c r="BI2505" s="1903"/>
      <c r="BJ2505" s="1904"/>
      <c r="BK2505" s="1313"/>
      <c r="BL2505" s="1904"/>
      <c r="BM2505" s="1904"/>
      <c r="BN2505" s="1904"/>
      <c r="BO2505" s="1313"/>
      <c r="BP2505" s="1316">
        <f t="shared" si="816"/>
        <v>0</v>
      </c>
      <c r="BQ2505" s="1305"/>
    </row>
    <row r="2506" spans="1:69" ht="15" x14ac:dyDescent="0.25">
      <c r="A2506" s="1305"/>
      <c r="B2506" s="2050"/>
      <c r="C2506" s="1928"/>
      <c r="D2506" s="1313"/>
      <c r="E2506" s="1313"/>
      <c r="F2506" s="1931"/>
      <c r="G2506" s="1313"/>
      <c r="H2506" s="1345"/>
      <c r="I2506" s="1313"/>
      <c r="J2506" s="1345"/>
      <c r="K2506" s="1313"/>
      <c r="L2506" s="2773"/>
      <c r="M2506" s="1313"/>
      <c r="N2506" s="1345"/>
      <c r="O2506" s="1313"/>
      <c r="P2506" s="1313"/>
      <c r="Q2506" s="1307"/>
      <c r="R2506" s="1313"/>
      <c r="S2506" s="1313"/>
      <c r="T2506" s="1313"/>
      <c r="U2506" s="1313"/>
      <c r="V2506" s="2466"/>
      <c r="W2506" s="1904"/>
      <c r="X2506" s="2336"/>
      <c r="Y2506" s="1904"/>
      <c r="Z2506" s="2394"/>
      <c r="AA2506" s="1904"/>
      <c r="AB2506" s="1903"/>
      <c r="AC2506" s="1904"/>
      <c r="AD2506" s="1904"/>
      <c r="AE2506" s="1904"/>
      <c r="AF2506" s="1313"/>
      <c r="AG2506" s="1313"/>
      <c r="AH2506" s="1305"/>
      <c r="AI2506" s="1313"/>
      <c r="AJ2506" s="1313"/>
      <c r="AK2506" s="1313"/>
      <c r="AL2506" s="1313"/>
      <c r="AM2506" s="1313"/>
      <c r="AN2506" s="1905"/>
      <c r="AO2506" s="1345"/>
      <c r="AP2506" s="1313"/>
      <c r="AQ2506" s="1345"/>
      <c r="AR2506" s="1313"/>
      <c r="AS2506" s="1345"/>
      <c r="AT2506" s="1313"/>
      <c r="AU2506" s="1345"/>
      <c r="AV2506" s="1313"/>
      <c r="AW2506" s="1313"/>
      <c r="AX2506" s="1313"/>
      <c r="AY2506" s="1305"/>
      <c r="AZ2506" s="1313"/>
      <c r="BA2506" s="1313"/>
      <c r="BB2506" s="1313"/>
      <c r="BC2506" s="1313"/>
      <c r="BD2506" s="1313"/>
      <c r="BE2506" s="1903"/>
      <c r="BF2506" s="1904"/>
      <c r="BG2506" s="1903"/>
      <c r="BH2506" s="1904"/>
      <c r="BI2506" s="1903"/>
      <c r="BJ2506" s="1904"/>
      <c r="BK2506" s="1313"/>
      <c r="BL2506" s="1904"/>
      <c r="BM2506" s="1904"/>
      <c r="BN2506" s="1904"/>
      <c r="BO2506" s="1313"/>
      <c r="BP2506" s="1316">
        <f t="shared" si="816"/>
        <v>0</v>
      </c>
      <c r="BQ2506" s="1305"/>
    </row>
    <row r="2507" spans="1:69" ht="15" x14ac:dyDescent="0.25">
      <c r="A2507" s="1305"/>
      <c r="B2507" s="2050"/>
      <c r="C2507" s="1928"/>
      <c r="D2507" s="1313"/>
      <c r="E2507" s="1313"/>
      <c r="F2507" s="1931"/>
      <c r="G2507" s="1313"/>
      <c r="H2507" s="1345"/>
      <c r="I2507" s="1313"/>
      <c r="J2507" s="1345"/>
      <c r="K2507" s="1313"/>
      <c r="L2507" s="2773"/>
      <c r="M2507" s="1313"/>
      <c r="N2507" s="1345"/>
      <c r="O2507" s="1313"/>
      <c r="P2507" s="1313"/>
      <c r="Q2507" s="1307"/>
      <c r="R2507" s="1313"/>
      <c r="S2507" s="1313"/>
      <c r="T2507" s="1313"/>
      <c r="U2507" s="1313"/>
      <c r="V2507" s="2466"/>
      <c r="W2507" s="1904"/>
      <c r="X2507" s="2336"/>
      <c r="Y2507" s="1904"/>
      <c r="Z2507" s="2394"/>
      <c r="AA2507" s="1904"/>
      <c r="AB2507" s="1903"/>
      <c r="AC2507" s="1904"/>
      <c r="AD2507" s="1904"/>
      <c r="AE2507" s="1904"/>
      <c r="AF2507" s="1313"/>
      <c r="AG2507" s="1313"/>
      <c r="AH2507" s="1305"/>
      <c r="AI2507" s="1313"/>
      <c r="AJ2507" s="1313"/>
      <c r="AK2507" s="1313"/>
      <c r="AL2507" s="1313"/>
      <c r="AM2507" s="1313"/>
      <c r="AN2507" s="1905"/>
      <c r="AO2507" s="1345"/>
      <c r="AP2507" s="1313"/>
      <c r="AQ2507" s="1345"/>
      <c r="AR2507" s="1313"/>
      <c r="AS2507" s="1345"/>
      <c r="AT2507" s="1313"/>
      <c r="AU2507" s="1345"/>
      <c r="AV2507" s="1313"/>
      <c r="AW2507" s="1313"/>
      <c r="AX2507" s="1313"/>
      <c r="AY2507" s="1305"/>
      <c r="AZ2507" s="1313"/>
      <c r="BA2507" s="1313"/>
      <c r="BB2507" s="1313"/>
      <c r="BC2507" s="1313"/>
      <c r="BD2507" s="1313"/>
      <c r="BE2507" s="1903"/>
      <c r="BF2507" s="1904"/>
      <c r="BG2507" s="1903"/>
      <c r="BH2507" s="1904"/>
      <c r="BI2507" s="1903"/>
      <c r="BJ2507" s="1904"/>
      <c r="BK2507" s="1313"/>
      <c r="BL2507" s="1904"/>
      <c r="BM2507" s="1904"/>
      <c r="BN2507" s="1904"/>
      <c r="BO2507" s="1313"/>
      <c r="BP2507" s="1316">
        <f t="shared" si="816"/>
        <v>0</v>
      </c>
      <c r="BQ2507" s="1305"/>
    </row>
    <row r="2508" spans="1:69" ht="15" x14ac:dyDescent="0.25">
      <c r="A2508" s="1305"/>
      <c r="B2508" s="2050"/>
      <c r="C2508" s="1928"/>
      <c r="D2508" s="1313"/>
      <c r="E2508" s="1313"/>
      <c r="F2508" s="1931"/>
      <c r="G2508" s="1313"/>
      <c r="H2508" s="1345"/>
      <c r="I2508" s="1313"/>
      <c r="J2508" s="1345"/>
      <c r="K2508" s="1313"/>
      <c r="L2508" s="2773"/>
      <c r="M2508" s="1313"/>
      <c r="N2508" s="1345"/>
      <c r="O2508" s="1313"/>
      <c r="P2508" s="1313"/>
      <c r="Q2508" s="1307"/>
      <c r="R2508" s="1313"/>
      <c r="S2508" s="1313"/>
      <c r="T2508" s="1313"/>
      <c r="U2508" s="1313"/>
      <c r="V2508" s="2466"/>
      <c r="W2508" s="1904"/>
      <c r="X2508" s="2336"/>
      <c r="Y2508" s="1904"/>
      <c r="Z2508" s="2394"/>
      <c r="AA2508" s="1904"/>
      <c r="AB2508" s="1903"/>
      <c r="AC2508" s="1904"/>
      <c r="AD2508" s="1904"/>
      <c r="AE2508" s="1904"/>
      <c r="AF2508" s="1313"/>
      <c r="AG2508" s="1313"/>
      <c r="AH2508" s="1305"/>
      <c r="AI2508" s="1313"/>
      <c r="AJ2508" s="1313"/>
      <c r="AK2508" s="1313"/>
      <c r="AL2508" s="1313"/>
      <c r="AM2508" s="1313"/>
      <c r="AN2508" s="1905"/>
      <c r="AO2508" s="1345"/>
      <c r="AP2508" s="1313"/>
      <c r="AQ2508" s="1345"/>
      <c r="AR2508" s="1313"/>
      <c r="AS2508" s="1345"/>
      <c r="AT2508" s="1313"/>
      <c r="AU2508" s="1345"/>
      <c r="AV2508" s="1313"/>
      <c r="AW2508" s="1313"/>
      <c r="AX2508" s="1313"/>
      <c r="AY2508" s="1305"/>
      <c r="AZ2508" s="1313"/>
      <c r="BA2508" s="1313"/>
      <c r="BB2508" s="1313"/>
      <c r="BC2508" s="1313"/>
      <c r="BD2508" s="1313"/>
      <c r="BE2508" s="1903"/>
      <c r="BF2508" s="1904"/>
      <c r="BG2508" s="1903"/>
      <c r="BH2508" s="1904"/>
      <c r="BI2508" s="1903"/>
      <c r="BJ2508" s="1904"/>
      <c r="BK2508" s="1313"/>
      <c r="BL2508" s="1904"/>
      <c r="BM2508" s="1904"/>
      <c r="BN2508" s="1904"/>
      <c r="BO2508" s="1313"/>
      <c r="BP2508" s="1316">
        <f t="shared" si="816"/>
        <v>0</v>
      </c>
      <c r="BQ2508" s="1305"/>
    </row>
    <row r="2509" spans="1:69" ht="15" x14ac:dyDescent="0.25">
      <c r="A2509" s="1305"/>
      <c r="B2509" s="2050"/>
      <c r="C2509" s="1928"/>
      <c r="D2509" s="1313"/>
      <c r="E2509" s="1313"/>
      <c r="F2509" s="1931"/>
      <c r="G2509" s="1313"/>
      <c r="H2509" s="1345"/>
      <c r="I2509" s="1313"/>
      <c r="J2509" s="1345"/>
      <c r="K2509" s="1313"/>
      <c r="L2509" s="2773"/>
      <c r="M2509" s="1313"/>
      <c r="N2509" s="1345"/>
      <c r="O2509" s="1313"/>
      <c r="P2509" s="1313"/>
      <c r="Q2509" s="1307"/>
      <c r="R2509" s="1313"/>
      <c r="S2509" s="1313"/>
      <c r="T2509" s="1313"/>
      <c r="U2509" s="1313"/>
      <c r="V2509" s="2466"/>
      <c r="W2509" s="1904"/>
      <c r="X2509" s="2336"/>
      <c r="Y2509" s="1904"/>
      <c r="Z2509" s="2394"/>
      <c r="AA2509" s="1904"/>
      <c r="AB2509" s="1903"/>
      <c r="AC2509" s="1904"/>
      <c r="AD2509" s="1904"/>
      <c r="AE2509" s="1904"/>
      <c r="AF2509" s="1313"/>
      <c r="AG2509" s="1313"/>
      <c r="AH2509" s="1305"/>
      <c r="AI2509" s="1313"/>
      <c r="AJ2509" s="1313"/>
      <c r="AK2509" s="1313"/>
      <c r="AL2509" s="1313"/>
      <c r="AM2509" s="1313"/>
      <c r="AN2509" s="1905"/>
      <c r="AO2509" s="1345"/>
      <c r="AP2509" s="1313"/>
      <c r="AQ2509" s="1345"/>
      <c r="AR2509" s="1313"/>
      <c r="AS2509" s="1345"/>
      <c r="AT2509" s="1313"/>
      <c r="AU2509" s="1345"/>
      <c r="AV2509" s="1313"/>
      <c r="AW2509" s="1313"/>
      <c r="AX2509" s="1313"/>
      <c r="AY2509" s="1305"/>
      <c r="AZ2509" s="1313"/>
      <c r="BA2509" s="1313"/>
      <c r="BB2509" s="1313"/>
      <c r="BC2509" s="1313"/>
      <c r="BD2509" s="1313"/>
      <c r="BE2509" s="1903"/>
      <c r="BF2509" s="1904"/>
      <c r="BG2509" s="1903"/>
      <c r="BH2509" s="1904"/>
      <c r="BI2509" s="1903"/>
      <c r="BJ2509" s="1904"/>
      <c r="BK2509" s="1313"/>
      <c r="BL2509" s="1904"/>
      <c r="BM2509" s="1904"/>
      <c r="BN2509" s="1904"/>
      <c r="BO2509" s="1313"/>
      <c r="BP2509" s="1316">
        <f t="shared" si="816"/>
        <v>0</v>
      </c>
      <c r="BQ2509" s="1305"/>
    </row>
    <row r="2510" spans="1:69" ht="15" x14ac:dyDescent="0.25">
      <c r="A2510" s="1305"/>
      <c r="B2510" s="2050"/>
      <c r="C2510" s="1928"/>
      <c r="D2510" s="1313"/>
      <c r="E2510" s="1313"/>
      <c r="F2510" s="1931"/>
      <c r="G2510" s="1313"/>
      <c r="H2510" s="1345"/>
      <c r="I2510" s="1313"/>
      <c r="J2510" s="1345"/>
      <c r="K2510" s="1313"/>
      <c r="L2510" s="2773"/>
      <c r="M2510" s="1313"/>
      <c r="N2510" s="1345"/>
      <c r="O2510" s="1313"/>
      <c r="P2510" s="1313"/>
      <c r="Q2510" s="1307"/>
      <c r="R2510" s="1313"/>
      <c r="S2510" s="1313"/>
      <c r="T2510" s="1313"/>
      <c r="U2510" s="1313"/>
      <c r="V2510" s="2466"/>
      <c r="W2510" s="1904"/>
      <c r="X2510" s="2336"/>
      <c r="Y2510" s="1904"/>
      <c r="Z2510" s="2394"/>
      <c r="AA2510" s="1904"/>
      <c r="AB2510" s="1903"/>
      <c r="AC2510" s="1904"/>
      <c r="AD2510" s="1904"/>
      <c r="AE2510" s="1904"/>
      <c r="AF2510" s="1313"/>
      <c r="AG2510" s="1313"/>
      <c r="AH2510" s="1305"/>
      <c r="AI2510" s="1313"/>
      <c r="AJ2510" s="1313"/>
      <c r="AK2510" s="1313"/>
      <c r="AL2510" s="1313"/>
      <c r="AM2510" s="1313"/>
      <c r="AN2510" s="1905"/>
      <c r="AO2510" s="1345"/>
      <c r="AP2510" s="1313"/>
      <c r="AQ2510" s="1345"/>
      <c r="AR2510" s="1313"/>
      <c r="AS2510" s="1345"/>
      <c r="AT2510" s="1313"/>
      <c r="AU2510" s="1345"/>
      <c r="AV2510" s="1313"/>
      <c r="AW2510" s="1313"/>
      <c r="AX2510" s="1313"/>
      <c r="AY2510" s="1305"/>
      <c r="AZ2510" s="1313"/>
      <c r="BA2510" s="1313"/>
      <c r="BB2510" s="1313"/>
      <c r="BC2510" s="1313"/>
      <c r="BD2510" s="1313"/>
      <c r="BE2510" s="1903"/>
      <c r="BF2510" s="1904"/>
      <c r="BG2510" s="1903"/>
      <c r="BH2510" s="1904"/>
      <c r="BI2510" s="1903"/>
      <c r="BJ2510" s="1904"/>
      <c r="BK2510" s="1313"/>
      <c r="BL2510" s="1904"/>
      <c r="BM2510" s="1904"/>
      <c r="BN2510" s="1904"/>
      <c r="BO2510" s="1313"/>
      <c r="BP2510" s="1316">
        <f t="shared" si="816"/>
        <v>0</v>
      </c>
      <c r="BQ2510" s="1305"/>
    </row>
    <row r="2511" spans="1:69" ht="15" x14ac:dyDescent="0.25">
      <c r="A2511" s="1305"/>
      <c r="B2511" s="2050"/>
      <c r="C2511" s="1928"/>
      <c r="D2511" s="1313"/>
      <c r="E2511" s="1313"/>
      <c r="F2511" s="1931"/>
      <c r="G2511" s="1313"/>
      <c r="H2511" s="1345"/>
      <c r="I2511" s="1313"/>
      <c r="J2511" s="1345"/>
      <c r="K2511" s="1313"/>
      <c r="L2511" s="2773"/>
      <c r="M2511" s="1313"/>
      <c r="N2511" s="1345"/>
      <c r="O2511" s="1313"/>
      <c r="P2511" s="1313"/>
      <c r="Q2511" s="1307"/>
      <c r="R2511" s="1313"/>
      <c r="S2511" s="1313"/>
      <c r="T2511" s="1313"/>
      <c r="U2511" s="1313"/>
      <c r="V2511" s="2466"/>
      <c r="W2511" s="1904"/>
      <c r="X2511" s="2336"/>
      <c r="Y2511" s="1904"/>
      <c r="Z2511" s="2394"/>
      <c r="AA2511" s="1904"/>
      <c r="AB2511" s="1903"/>
      <c r="AC2511" s="1904"/>
      <c r="AD2511" s="1904"/>
      <c r="AE2511" s="1904"/>
      <c r="AF2511" s="1313"/>
      <c r="AG2511" s="1313"/>
      <c r="AH2511" s="1305"/>
      <c r="AI2511" s="1313"/>
      <c r="AJ2511" s="1313"/>
      <c r="AK2511" s="1313"/>
      <c r="AL2511" s="1313"/>
      <c r="AM2511" s="1313"/>
      <c r="AN2511" s="1905"/>
      <c r="AO2511" s="1345"/>
      <c r="AP2511" s="1313"/>
      <c r="AQ2511" s="1345"/>
      <c r="AR2511" s="1313"/>
      <c r="AS2511" s="1345"/>
      <c r="AT2511" s="1313"/>
      <c r="AU2511" s="1345"/>
      <c r="AV2511" s="1313"/>
      <c r="AW2511" s="1313"/>
      <c r="AX2511" s="1313"/>
      <c r="AY2511" s="1305"/>
      <c r="AZ2511" s="1313"/>
      <c r="BA2511" s="1313"/>
      <c r="BB2511" s="1313"/>
      <c r="BC2511" s="1313"/>
      <c r="BD2511" s="1313"/>
      <c r="BE2511" s="1903"/>
      <c r="BF2511" s="1904"/>
      <c r="BG2511" s="1903"/>
      <c r="BH2511" s="1904"/>
      <c r="BI2511" s="1903"/>
      <c r="BJ2511" s="1904"/>
      <c r="BK2511" s="1313"/>
      <c r="BL2511" s="1904"/>
      <c r="BM2511" s="1904"/>
      <c r="BN2511" s="1904"/>
      <c r="BO2511" s="1313"/>
      <c r="BP2511" s="1316">
        <f t="shared" si="816"/>
        <v>0</v>
      </c>
      <c r="BQ2511" s="1305"/>
    </row>
    <row r="2512" spans="1:69" ht="15" x14ac:dyDescent="0.25">
      <c r="A2512" s="1305"/>
      <c r="B2512" s="2050"/>
      <c r="C2512" s="1928"/>
      <c r="D2512" s="1313"/>
      <c r="E2512" s="1313"/>
      <c r="F2512" s="1931"/>
      <c r="G2512" s="1313"/>
      <c r="H2512" s="1345"/>
      <c r="I2512" s="1313"/>
      <c r="J2512" s="1345"/>
      <c r="K2512" s="1313"/>
      <c r="L2512" s="2773"/>
      <c r="M2512" s="1313"/>
      <c r="N2512" s="1345"/>
      <c r="O2512" s="1313"/>
      <c r="P2512" s="1313"/>
      <c r="Q2512" s="1307"/>
      <c r="R2512" s="1313"/>
      <c r="S2512" s="1313"/>
      <c r="T2512" s="1313"/>
      <c r="U2512" s="1313"/>
      <c r="V2512" s="2466"/>
      <c r="W2512" s="1904"/>
      <c r="X2512" s="2336"/>
      <c r="Y2512" s="1904"/>
      <c r="Z2512" s="2394"/>
      <c r="AA2512" s="1904"/>
      <c r="AB2512" s="1903"/>
      <c r="AC2512" s="1904"/>
      <c r="AD2512" s="1904"/>
      <c r="AE2512" s="1904"/>
      <c r="AF2512" s="1313"/>
      <c r="AG2512" s="1313"/>
      <c r="AH2512" s="1305"/>
      <c r="AI2512" s="1313"/>
      <c r="AJ2512" s="1313"/>
      <c r="AK2512" s="1313"/>
      <c r="AL2512" s="1313"/>
      <c r="AM2512" s="1313"/>
      <c r="AN2512" s="1905"/>
      <c r="AO2512" s="1345"/>
      <c r="AP2512" s="1313"/>
      <c r="AQ2512" s="1345"/>
      <c r="AR2512" s="1313"/>
      <c r="AS2512" s="1345"/>
      <c r="AT2512" s="1313"/>
      <c r="AU2512" s="1345"/>
      <c r="AV2512" s="1313"/>
      <c r="AW2512" s="1313"/>
      <c r="AX2512" s="1313"/>
      <c r="AY2512" s="1305"/>
      <c r="AZ2512" s="1313"/>
      <c r="BA2512" s="1313"/>
      <c r="BB2512" s="1313"/>
      <c r="BC2512" s="1313"/>
      <c r="BD2512" s="1313"/>
      <c r="BE2512" s="1903"/>
      <c r="BF2512" s="1904"/>
      <c r="BG2512" s="1903"/>
      <c r="BH2512" s="1904"/>
      <c r="BI2512" s="1903"/>
      <c r="BJ2512" s="1904"/>
      <c r="BK2512" s="1313"/>
      <c r="BL2512" s="1904"/>
      <c r="BM2512" s="1904"/>
      <c r="BN2512" s="1904"/>
      <c r="BO2512" s="1313"/>
      <c r="BP2512" s="1316">
        <f t="shared" si="816"/>
        <v>0</v>
      </c>
      <c r="BQ2512" s="1305"/>
    </row>
    <row r="2513" spans="1:69" ht="15" x14ac:dyDescent="0.25">
      <c r="A2513" s="1305"/>
      <c r="B2513" s="2050"/>
      <c r="C2513" s="1928"/>
      <c r="D2513" s="1313"/>
      <c r="E2513" s="1313"/>
      <c r="F2513" s="1931"/>
      <c r="G2513" s="1313"/>
      <c r="H2513" s="1345"/>
      <c r="I2513" s="1313"/>
      <c r="J2513" s="1345"/>
      <c r="K2513" s="1313"/>
      <c r="L2513" s="2773"/>
      <c r="M2513" s="1313"/>
      <c r="N2513" s="1345"/>
      <c r="O2513" s="1313"/>
      <c r="P2513" s="1313"/>
      <c r="Q2513" s="1307"/>
      <c r="R2513" s="1313"/>
      <c r="S2513" s="1313"/>
      <c r="T2513" s="1313"/>
      <c r="U2513" s="1313"/>
      <c r="V2513" s="2466"/>
      <c r="W2513" s="1904"/>
      <c r="X2513" s="2336"/>
      <c r="Y2513" s="1904"/>
      <c r="Z2513" s="2394"/>
      <c r="AA2513" s="1904"/>
      <c r="AB2513" s="1903"/>
      <c r="AC2513" s="1904"/>
      <c r="AD2513" s="1904"/>
      <c r="AE2513" s="1904"/>
      <c r="AF2513" s="1313"/>
      <c r="AG2513" s="1313"/>
      <c r="AH2513" s="1305"/>
      <c r="AI2513" s="1313"/>
      <c r="AJ2513" s="1313"/>
      <c r="AK2513" s="1313"/>
      <c r="AL2513" s="1313"/>
      <c r="AM2513" s="1313"/>
      <c r="AN2513" s="1905"/>
      <c r="AO2513" s="1345"/>
      <c r="AP2513" s="1313"/>
      <c r="AQ2513" s="1345"/>
      <c r="AR2513" s="1313"/>
      <c r="AS2513" s="1345"/>
      <c r="AT2513" s="1313"/>
      <c r="AU2513" s="1345"/>
      <c r="AV2513" s="1313"/>
      <c r="AW2513" s="1313"/>
      <c r="AX2513" s="1313"/>
      <c r="AY2513" s="1305"/>
      <c r="AZ2513" s="1313"/>
      <c r="BA2513" s="1313"/>
      <c r="BB2513" s="1313"/>
      <c r="BC2513" s="1313"/>
      <c r="BD2513" s="1313"/>
      <c r="BE2513" s="1903"/>
      <c r="BF2513" s="1904"/>
      <c r="BG2513" s="1903"/>
      <c r="BH2513" s="1904"/>
      <c r="BI2513" s="1903"/>
      <c r="BJ2513" s="1904"/>
      <c r="BK2513" s="1313"/>
      <c r="BL2513" s="1904"/>
      <c r="BM2513" s="1904"/>
      <c r="BN2513" s="1904"/>
      <c r="BO2513" s="1313"/>
      <c r="BP2513" s="1316">
        <f t="shared" si="816"/>
        <v>0</v>
      </c>
      <c r="BQ2513" s="1305"/>
    </row>
    <row r="2514" spans="1:69" ht="15" x14ac:dyDescent="0.25">
      <c r="A2514" s="1305"/>
      <c r="B2514" s="2050"/>
      <c r="C2514" s="1928"/>
      <c r="D2514" s="1313"/>
      <c r="E2514" s="1313"/>
      <c r="F2514" s="1931"/>
      <c r="G2514" s="1313"/>
      <c r="H2514" s="1345"/>
      <c r="I2514" s="1313"/>
      <c r="J2514" s="1345"/>
      <c r="K2514" s="1313"/>
      <c r="L2514" s="2773"/>
      <c r="M2514" s="1313"/>
      <c r="N2514" s="1345"/>
      <c r="O2514" s="1313"/>
      <c r="P2514" s="1313"/>
      <c r="Q2514" s="1307"/>
      <c r="R2514" s="1313"/>
      <c r="S2514" s="1313"/>
      <c r="T2514" s="1313"/>
      <c r="U2514" s="1313"/>
      <c r="V2514" s="2466"/>
      <c r="W2514" s="1904"/>
      <c r="X2514" s="2336"/>
      <c r="Y2514" s="1904"/>
      <c r="Z2514" s="2394"/>
      <c r="AA2514" s="1904"/>
      <c r="AB2514" s="1903"/>
      <c r="AC2514" s="1904"/>
      <c r="AD2514" s="1904"/>
      <c r="AE2514" s="1904"/>
      <c r="AF2514" s="1313"/>
      <c r="AG2514" s="1313"/>
      <c r="AH2514" s="1305"/>
      <c r="AI2514" s="1313"/>
      <c r="AJ2514" s="1313"/>
      <c r="AK2514" s="1313"/>
      <c r="AL2514" s="1313"/>
      <c r="AM2514" s="1313"/>
      <c r="AN2514" s="1905"/>
      <c r="AO2514" s="1345"/>
      <c r="AP2514" s="1313"/>
      <c r="AQ2514" s="1345"/>
      <c r="AR2514" s="1313"/>
      <c r="AS2514" s="1345"/>
      <c r="AT2514" s="1313"/>
      <c r="AU2514" s="1345"/>
      <c r="AV2514" s="1313"/>
      <c r="AW2514" s="1313"/>
      <c r="AX2514" s="1313"/>
      <c r="AY2514" s="1305"/>
      <c r="AZ2514" s="1313"/>
      <c r="BA2514" s="1313"/>
      <c r="BB2514" s="1313"/>
      <c r="BC2514" s="1313"/>
      <c r="BD2514" s="1313"/>
      <c r="BE2514" s="1903"/>
      <c r="BF2514" s="1904"/>
      <c r="BG2514" s="1903"/>
      <c r="BH2514" s="1904"/>
      <c r="BI2514" s="1903"/>
      <c r="BJ2514" s="1904"/>
      <c r="BK2514" s="1313"/>
      <c r="BL2514" s="1904"/>
      <c r="BM2514" s="1904"/>
      <c r="BN2514" s="1904"/>
      <c r="BO2514" s="1313"/>
      <c r="BP2514" s="1316">
        <f t="shared" si="816"/>
        <v>0</v>
      </c>
      <c r="BQ2514" s="1305"/>
    </row>
    <row r="2515" spans="1:69" ht="15" x14ac:dyDescent="0.25">
      <c r="A2515" s="1305"/>
      <c r="B2515" s="2050"/>
      <c r="C2515" s="1928"/>
      <c r="D2515" s="1313"/>
      <c r="E2515" s="1313"/>
      <c r="F2515" s="1931"/>
      <c r="G2515" s="1313"/>
      <c r="H2515" s="1345"/>
      <c r="I2515" s="1313"/>
      <c r="J2515" s="1345"/>
      <c r="K2515" s="1313"/>
      <c r="L2515" s="2773"/>
      <c r="M2515" s="1313"/>
      <c r="N2515" s="1345"/>
      <c r="O2515" s="1313"/>
      <c r="P2515" s="1313"/>
      <c r="Q2515" s="1307"/>
      <c r="R2515" s="1313"/>
      <c r="S2515" s="1313"/>
      <c r="T2515" s="1313"/>
      <c r="U2515" s="1313"/>
      <c r="V2515" s="2466"/>
      <c r="W2515" s="1904"/>
      <c r="X2515" s="2336"/>
      <c r="Y2515" s="1904"/>
      <c r="Z2515" s="2394"/>
      <c r="AA2515" s="1904"/>
      <c r="AB2515" s="1903"/>
      <c r="AC2515" s="1904"/>
      <c r="AD2515" s="1904"/>
      <c r="AE2515" s="1904"/>
      <c r="AF2515" s="1313"/>
      <c r="AG2515" s="1313"/>
      <c r="AH2515" s="1305"/>
      <c r="AI2515" s="1313"/>
      <c r="AJ2515" s="1313"/>
      <c r="AK2515" s="1313"/>
      <c r="AL2515" s="1313"/>
      <c r="AM2515" s="1313"/>
      <c r="AN2515" s="1905"/>
      <c r="AO2515" s="1345"/>
      <c r="AP2515" s="1313"/>
      <c r="AQ2515" s="1345"/>
      <c r="AR2515" s="1313"/>
      <c r="AS2515" s="1345"/>
      <c r="AT2515" s="1313"/>
      <c r="AU2515" s="1345"/>
      <c r="AV2515" s="1313"/>
      <c r="AW2515" s="1313"/>
      <c r="AX2515" s="1313"/>
      <c r="AY2515" s="1305"/>
      <c r="AZ2515" s="1313"/>
      <c r="BA2515" s="1313"/>
      <c r="BB2515" s="1313"/>
      <c r="BC2515" s="1313"/>
      <c r="BD2515" s="1313"/>
      <c r="BE2515" s="1903"/>
      <c r="BF2515" s="1904"/>
      <c r="BG2515" s="1903"/>
      <c r="BH2515" s="1904"/>
      <c r="BI2515" s="1903"/>
      <c r="BJ2515" s="1904"/>
      <c r="BK2515" s="1313"/>
      <c r="BL2515" s="1904"/>
      <c r="BM2515" s="1904"/>
      <c r="BN2515" s="1904"/>
      <c r="BO2515" s="1313"/>
      <c r="BP2515" s="1316">
        <f t="shared" si="816"/>
        <v>0</v>
      </c>
      <c r="BQ2515" s="1305"/>
    </row>
    <row r="2516" spans="1:69" ht="15" x14ac:dyDescent="0.25">
      <c r="A2516" s="1305"/>
      <c r="B2516" s="2050"/>
      <c r="C2516" s="1928"/>
      <c r="D2516" s="1313"/>
      <c r="E2516" s="1313"/>
      <c r="F2516" s="1931"/>
      <c r="G2516" s="1313"/>
      <c r="H2516" s="1345"/>
      <c r="I2516" s="1313"/>
      <c r="J2516" s="1345"/>
      <c r="K2516" s="1313"/>
      <c r="L2516" s="2773"/>
      <c r="M2516" s="1313"/>
      <c r="N2516" s="1345"/>
      <c r="O2516" s="1313"/>
      <c r="P2516" s="1313"/>
      <c r="Q2516" s="1307"/>
      <c r="R2516" s="1313"/>
      <c r="S2516" s="1313"/>
      <c r="T2516" s="1313"/>
      <c r="U2516" s="1313"/>
      <c r="V2516" s="2466"/>
      <c r="W2516" s="1904"/>
      <c r="X2516" s="2336"/>
      <c r="Y2516" s="1904"/>
      <c r="Z2516" s="2394"/>
      <c r="AA2516" s="1904"/>
      <c r="AB2516" s="1903"/>
      <c r="AC2516" s="1904"/>
      <c r="AD2516" s="1904"/>
      <c r="AE2516" s="1904"/>
      <c r="AF2516" s="1313"/>
      <c r="AG2516" s="1313"/>
      <c r="AH2516" s="1305"/>
      <c r="AI2516" s="1313"/>
      <c r="AJ2516" s="1313"/>
      <c r="AK2516" s="1313"/>
      <c r="AL2516" s="1313"/>
      <c r="AM2516" s="1313"/>
      <c r="AN2516" s="1905"/>
      <c r="AO2516" s="1345"/>
      <c r="AP2516" s="1313"/>
      <c r="AQ2516" s="1345"/>
      <c r="AR2516" s="1313"/>
      <c r="AS2516" s="1345"/>
      <c r="AT2516" s="1313"/>
      <c r="AU2516" s="1345"/>
      <c r="AV2516" s="1313"/>
      <c r="AW2516" s="1313"/>
      <c r="AX2516" s="1313"/>
      <c r="AY2516" s="1305"/>
      <c r="AZ2516" s="1313"/>
      <c r="BA2516" s="1313"/>
      <c r="BB2516" s="1313"/>
      <c r="BC2516" s="1313"/>
      <c r="BD2516" s="1313"/>
      <c r="BE2516" s="1903"/>
      <c r="BF2516" s="1904"/>
      <c r="BG2516" s="1903"/>
      <c r="BH2516" s="1904"/>
      <c r="BI2516" s="1903"/>
      <c r="BJ2516" s="1904"/>
      <c r="BK2516" s="1313"/>
      <c r="BL2516" s="1904"/>
      <c r="BM2516" s="1904"/>
      <c r="BN2516" s="1904"/>
      <c r="BO2516" s="1313"/>
      <c r="BP2516" s="1316">
        <f t="shared" si="816"/>
        <v>0</v>
      </c>
      <c r="BQ2516" s="1305"/>
    </row>
    <row r="2517" spans="1:69" ht="15" x14ac:dyDescent="0.25">
      <c r="A2517" s="1305"/>
      <c r="B2517" s="2050"/>
      <c r="C2517" s="1928"/>
      <c r="D2517" s="1313"/>
      <c r="E2517" s="1313"/>
      <c r="F2517" s="1931"/>
      <c r="G2517" s="1313"/>
      <c r="H2517" s="1345"/>
      <c r="I2517" s="1313"/>
      <c r="J2517" s="1345"/>
      <c r="K2517" s="1313"/>
      <c r="L2517" s="2773"/>
      <c r="M2517" s="1313"/>
      <c r="N2517" s="1345"/>
      <c r="O2517" s="1313"/>
      <c r="P2517" s="1313"/>
      <c r="Q2517" s="1307"/>
      <c r="R2517" s="1313"/>
      <c r="S2517" s="1313"/>
      <c r="T2517" s="1313"/>
      <c r="U2517" s="1313"/>
      <c r="V2517" s="2466"/>
      <c r="W2517" s="1904"/>
      <c r="X2517" s="2336"/>
      <c r="Y2517" s="1904"/>
      <c r="Z2517" s="2394"/>
      <c r="AA2517" s="1904"/>
      <c r="AB2517" s="1903"/>
      <c r="AC2517" s="1904"/>
      <c r="AD2517" s="1904"/>
      <c r="AE2517" s="1904"/>
      <c r="AF2517" s="1313"/>
      <c r="AG2517" s="1313"/>
      <c r="AH2517" s="1305"/>
      <c r="AI2517" s="1313"/>
      <c r="AJ2517" s="1313"/>
      <c r="AK2517" s="1313"/>
      <c r="AL2517" s="1313"/>
      <c r="AM2517" s="1313"/>
      <c r="AN2517" s="1905"/>
      <c r="AO2517" s="1345"/>
      <c r="AP2517" s="1313"/>
      <c r="AQ2517" s="1345"/>
      <c r="AR2517" s="1313"/>
      <c r="AS2517" s="1345"/>
      <c r="AT2517" s="1313"/>
      <c r="AU2517" s="1345"/>
      <c r="AV2517" s="1313"/>
      <c r="AW2517" s="1313"/>
      <c r="AX2517" s="1313"/>
      <c r="AY2517" s="1305"/>
      <c r="AZ2517" s="1313"/>
      <c r="BA2517" s="1313"/>
      <c r="BB2517" s="1313"/>
      <c r="BC2517" s="1313"/>
      <c r="BD2517" s="1313"/>
      <c r="BE2517" s="1903"/>
      <c r="BF2517" s="1904"/>
      <c r="BG2517" s="1903"/>
      <c r="BH2517" s="1904"/>
      <c r="BI2517" s="1903"/>
      <c r="BJ2517" s="1904"/>
      <c r="BK2517" s="1313"/>
      <c r="BL2517" s="1904"/>
      <c r="BM2517" s="1904"/>
      <c r="BN2517" s="1904"/>
      <c r="BO2517" s="1313"/>
      <c r="BP2517" s="1316">
        <f t="shared" si="816"/>
        <v>0</v>
      </c>
      <c r="BQ2517" s="1305"/>
    </row>
    <row r="2518" spans="1:69" ht="15" x14ac:dyDescent="0.25">
      <c r="A2518" s="1305"/>
      <c r="B2518" s="2050"/>
      <c r="C2518" s="1928"/>
      <c r="D2518" s="1313"/>
      <c r="E2518" s="1313"/>
      <c r="F2518" s="1931"/>
      <c r="G2518" s="1313"/>
      <c r="H2518" s="1345"/>
      <c r="I2518" s="1313"/>
      <c r="J2518" s="1345"/>
      <c r="K2518" s="1313"/>
      <c r="L2518" s="2773"/>
      <c r="M2518" s="1313"/>
      <c r="N2518" s="1345"/>
      <c r="O2518" s="1313"/>
      <c r="P2518" s="1313"/>
      <c r="Q2518" s="1307"/>
      <c r="R2518" s="1313"/>
      <c r="S2518" s="1313"/>
      <c r="T2518" s="1313"/>
      <c r="U2518" s="1313"/>
      <c r="V2518" s="2466"/>
      <c r="W2518" s="1904"/>
      <c r="X2518" s="2336"/>
      <c r="Y2518" s="1904"/>
      <c r="Z2518" s="2394"/>
      <c r="AA2518" s="1904"/>
      <c r="AB2518" s="1903"/>
      <c r="AC2518" s="1904"/>
      <c r="AD2518" s="1904"/>
      <c r="AE2518" s="1904"/>
      <c r="AF2518" s="1313"/>
      <c r="AG2518" s="1313"/>
      <c r="AH2518" s="1305"/>
      <c r="AI2518" s="1313"/>
      <c r="AJ2518" s="1313"/>
      <c r="AK2518" s="1313"/>
      <c r="AL2518" s="1313"/>
      <c r="AM2518" s="1313"/>
      <c r="AN2518" s="1905"/>
      <c r="AO2518" s="1345"/>
      <c r="AP2518" s="1313"/>
      <c r="AQ2518" s="1345"/>
      <c r="AR2518" s="1313"/>
      <c r="AS2518" s="1345"/>
      <c r="AT2518" s="1313"/>
      <c r="AU2518" s="1345"/>
      <c r="AV2518" s="1313"/>
      <c r="AW2518" s="1313"/>
      <c r="AX2518" s="1313"/>
      <c r="AY2518" s="1305"/>
      <c r="AZ2518" s="1313"/>
      <c r="BA2518" s="1313"/>
      <c r="BB2518" s="1313"/>
      <c r="BC2518" s="1313"/>
      <c r="BD2518" s="1313"/>
      <c r="BE2518" s="1903"/>
      <c r="BF2518" s="1904"/>
      <c r="BG2518" s="1903"/>
      <c r="BH2518" s="1904"/>
      <c r="BI2518" s="1903"/>
      <c r="BJ2518" s="1904"/>
      <c r="BK2518" s="1313"/>
      <c r="BL2518" s="1904"/>
      <c r="BM2518" s="1904"/>
      <c r="BN2518" s="1904"/>
      <c r="BO2518" s="1313"/>
      <c r="BP2518" s="1316">
        <f t="shared" si="816"/>
        <v>0</v>
      </c>
      <c r="BQ2518" s="1305"/>
    </row>
    <row r="2519" spans="1:69" ht="15" x14ac:dyDescent="0.25">
      <c r="A2519" s="1305"/>
      <c r="B2519" s="2050"/>
      <c r="C2519" s="1928"/>
      <c r="D2519" s="1313"/>
      <c r="E2519" s="1313"/>
      <c r="F2519" s="1931"/>
      <c r="G2519" s="1313"/>
      <c r="H2519" s="1345"/>
      <c r="I2519" s="1313"/>
      <c r="J2519" s="1345"/>
      <c r="K2519" s="1313"/>
      <c r="L2519" s="2773"/>
      <c r="M2519" s="1313"/>
      <c r="N2519" s="1345"/>
      <c r="O2519" s="1313"/>
      <c r="P2519" s="1313"/>
      <c r="Q2519" s="1307"/>
      <c r="R2519" s="1313"/>
      <c r="S2519" s="1313"/>
      <c r="T2519" s="1313"/>
      <c r="U2519" s="1313"/>
      <c r="V2519" s="2466"/>
      <c r="W2519" s="1904"/>
      <c r="X2519" s="2336"/>
      <c r="Y2519" s="1904"/>
      <c r="Z2519" s="2394"/>
      <c r="AA2519" s="1904"/>
      <c r="AB2519" s="1903"/>
      <c r="AC2519" s="1904"/>
      <c r="AD2519" s="1904"/>
      <c r="AE2519" s="1904"/>
      <c r="AF2519" s="1313"/>
      <c r="AG2519" s="1313"/>
      <c r="AH2519" s="1305"/>
      <c r="AI2519" s="1313"/>
      <c r="AJ2519" s="1313"/>
      <c r="AK2519" s="1313"/>
      <c r="AL2519" s="1313"/>
      <c r="AM2519" s="1313"/>
      <c r="AN2519" s="1905"/>
      <c r="AO2519" s="1345"/>
      <c r="AP2519" s="1313"/>
      <c r="AQ2519" s="1345"/>
      <c r="AR2519" s="1313"/>
      <c r="AS2519" s="1345"/>
      <c r="AT2519" s="1313"/>
      <c r="AU2519" s="1345"/>
      <c r="AV2519" s="1313"/>
      <c r="AW2519" s="1313"/>
      <c r="AX2519" s="1313"/>
      <c r="AY2519" s="1305"/>
      <c r="AZ2519" s="1313"/>
      <c r="BA2519" s="1313"/>
      <c r="BB2519" s="1313"/>
      <c r="BC2519" s="1313"/>
      <c r="BD2519" s="1313"/>
      <c r="BE2519" s="1903"/>
      <c r="BF2519" s="1904"/>
      <c r="BG2519" s="1903"/>
      <c r="BH2519" s="1904"/>
      <c r="BI2519" s="1903"/>
      <c r="BJ2519" s="1904"/>
      <c r="BK2519" s="1313"/>
      <c r="BL2519" s="1904"/>
      <c r="BM2519" s="1904"/>
      <c r="BN2519" s="1904"/>
      <c r="BO2519" s="1313"/>
      <c r="BP2519" s="1316">
        <f t="shared" si="816"/>
        <v>0</v>
      </c>
      <c r="BQ2519" s="1305"/>
    </row>
    <row r="2520" spans="1:69" ht="15" x14ac:dyDescent="0.25">
      <c r="A2520" s="1305"/>
      <c r="B2520" s="2050"/>
      <c r="C2520" s="1928"/>
      <c r="D2520" s="1313"/>
      <c r="E2520" s="1313"/>
      <c r="F2520" s="1931"/>
      <c r="G2520" s="1313"/>
      <c r="H2520" s="1345"/>
      <c r="I2520" s="1313"/>
      <c r="J2520" s="1345"/>
      <c r="K2520" s="1313"/>
      <c r="L2520" s="2773"/>
      <c r="M2520" s="1313"/>
      <c r="N2520" s="1345"/>
      <c r="O2520" s="1313"/>
      <c r="P2520" s="1313"/>
      <c r="Q2520" s="1307"/>
      <c r="R2520" s="1313"/>
      <c r="S2520" s="1313"/>
      <c r="T2520" s="1313"/>
      <c r="U2520" s="1313"/>
      <c r="V2520" s="2466"/>
      <c r="W2520" s="1904"/>
      <c r="X2520" s="2336"/>
      <c r="Y2520" s="1904"/>
      <c r="Z2520" s="2394"/>
      <c r="AA2520" s="1904"/>
      <c r="AB2520" s="1903"/>
      <c r="AC2520" s="1904"/>
      <c r="AD2520" s="1904"/>
      <c r="AE2520" s="1904"/>
      <c r="AF2520" s="1313"/>
      <c r="AG2520" s="1313"/>
      <c r="AH2520" s="1305"/>
      <c r="AI2520" s="1313"/>
      <c r="AJ2520" s="1313"/>
      <c r="AK2520" s="1313"/>
      <c r="AL2520" s="1313"/>
      <c r="AM2520" s="1313"/>
      <c r="AN2520" s="1905"/>
      <c r="AO2520" s="1345"/>
      <c r="AP2520" s="1313"/>
      <c r="AQ2520" s="1345"/>
      <c r="AR2520" s="1313"/>
      <c r="AS2520" s="1345"/>
      <c r="AT2520" s="1313"/>
      <c r="AU2520" s="1345"/>
      <c r="AV2520" s="1313"/>
      <c r="AW2520" s="1313"/>
      <c r="AX2520" s="1313"/>
      <c r="AY2520" s="1305"/>
      <c r="AZ2520" s="1313"/>
      <c r="BA2520" s="1313"/>
      <c r="BB2520" s="1313"/>
      <c r="BC2520" s="1313"/>
      <c r="BD2520" s="1313"/>
      <c r="BE2520" s="1903"/>
      <c r="BF2520" s="1904"/>
      <c r="BG2520" s="1903"/>
      <c r="BH2520" s="1904"/>
      <c r="BI2520" s="1903"/>
      <c r="BJ2520" s="1904"/>
      <c r="BK2520" s="1313"/>
      <c r="BL2520" s="1904"/>
      <c r="BM2520" s="1904"/>
      <c r="BN2520" s="1904"/>
      <c r="BO2520" s="1313"/>
      <c r="BP2520" s="1316">
        <f t="shared" si="816"/>
        <v>0</v>
      </c>
      <c r="BQ2520" s="1305"/>
    </row>
    <row r="2521" spans="1:69" ht="15" x14ac:dyDescent="0.25">
      <c r="A2521" s="1305"/>
      <c r="B2521" s="2050"/>
      <c r="C2521" s="1928"/>
      <c r="D2521" s="1313"/>
      <c r="E2521" s="1313"/>
      <c r="F2521" s="1931"/>
      <c r="G2521" s="1313"/>
      <c r="H2521" s="1345"/>
      <c r="I2521" s="1313"/>
      <c r="J2521" s="1345"/>
      <c r="K2521" s="1313"/>
      <c r="L2521" s="2773"/>
      <c r="M2521" s="1313"/>
      <c r="N2521" s="1345"/>
      <c r="O2521" s="1313"/>
      <c r="P2521" s="1313"/>
      <c r="Q2521" s="1307"/>
      <c r="R2521" s="1313"/>
      <c r="S2521" s="1313"/>
      <c r="T2521" s="1313"/>
      <c r="U2521" s="1313"/>
      <c r="V2521" s="2466"/>
      <c r="W2521" s="1904"/>
      <c r="X2521" s="2336"/>
      <c r="Y2521" s="1904"/>
      <c r="Z2521" s="2394"/>
      <c r="AA2521" s="1904"/>
      <c r="AB2521" s="1903"/>
      <c r="AC2521" s="1904"/>
      <c r="AD2521" s="1904"/>
      <c r="AE2521" s="1904"/>
      <c r="AF2521" s="1313"/>
      <c r="AG2521" s="1313"/>
      <c r="AH2521" s="1305"/>
      <c r="AI2521" s="1313"/>
      <c r="AJ2521" s="1313"/>
      <c r="AK2521" s="1313"/>
      <c r="AL2521" s="1313"/>
      <c r="AM2521" s="1313"/>
      <c r="AN2521" s="1905"/>
      <c r="AO2521" s="1345"/>
      <c r="AP2521" s="1313"/>
      <c r="AQ2521" s="1345"/>
      <c r="AR2521" s="1313"/>
      <c r="AS2521" s="1345"/>
      <c r="AT2521" s="1313"/>
      <c r="AU2521" s="1345"/>
      <c r="AV2521" s="1313"/>
      <c r="AW2521" s="1313"/>
      <c r="AX2521" s="1313"/>
      <c r="AY2521" s="1305"/>
      <c r="AZ2521" s="1313"/>
      <c r="BA2521" s="1313"/>
      <c r="BB2521" s="1313"/>
      <c r="BC2521" s="1313"/>
      <c r="BD2521" s="1313"/>
      <c r="BE2521" s="1903"/>
      <c r="BF2521" s="1904"/>
      <c r="BG2521" s="1903"/>
      <c r="BH2521" s="1904"/>
      <c r="BI2521" s="1903"/>
      <c r="BJ2521" s="1904"/>
      <c r="BK2521" s="1313"/>
      <c r="BL2521" s="1904"/>
      <c r="BM2521" s="1904"/>
      <c r="BN2521" s="1904"/>
      <c r="BO2521" s="1313"/>
      <c r="BP2521" s="1316">
        <f t="shared" si="816"/>
        <v>0</v>
      </c>
      <c r="BQ2521" s="1305"/>
    </row>
    <row r="2522" spans="1:69" ht="15" x14ac:dyDescent="0.25">
      <c r="A2522" s="1305"/>
      <c r="B2522" s="2050"/>
      <c r="C2522" s="1928"/>
      <c r="D2522" s="1313"/>
      <c r="E2522" s="1313"/>
      <c r="F2522" s="1931"/>
      <c r="G2522" s="1313"/>
      <c r="H2522" s="1345"/>
      <c r="I2522" s="1313"/>
      <c r="J2522" s="1345"/>
      <c r="K2522" s="1313"/>
      <c r="L2522" s="2773"/>
      <c r="M2522" s="1313"/>
      <c r="N2522" s="1345"/>
      <c r="O2522" s="1313"/>
      <c r="P2522" s="1313"/>
      <c r="Q2522" s="1307"/>
      <c r="R2522" s="1313"/>
      <c r="S2522" s="1313"/>
      <c r="T2522" s="1313"/>
      <c r="U2522" s="1313"/>
      <c r="V2522" s="2466"/>
      <c r="W2522" s="1904"/>
      <c r="X2522" s="2336"/>
      <c r="Y2522" s="1904"/>
      <c r="Z2522" s="2394"/>
      <c r="AA2522" s="1904"/>
      <c r="AB2522" s="1903"/>
      <c r="AC2522" s="1904"/>
      <c r="AD2522" s="1904"/>
      <c r="AE2522" s="1904"/>
      <c r="AF2522" s="1313"/>
      <c r="AG2522" s="1313"/>
      <c r="AH2522" s="1305"/>
      <c r="AI2522" s="1313"/>
      <c r="AJ2522" s="1313"/>
      <c r="AK2522" s="1313"/>
      <c r="AL2522" s="1313"/>
      <c r="AM2522" s="1313"/>
      <c r="AN2522" s="1905"/>
      <c r="AO2522" s="1345"/>
      <c r="AP2522" s="1313"/>
      <c r="AQ2522" s="1345"/>
      <c r="AR2522" s="1313"/>
      <c r="AS2522" s="1345"/>
      <c r="AT2522" s="1313"/>
      <c r="AU2522" s="1345"/>
      <c r="AV2522" s="1313"/>
      <c r="AW2522" s="1313"/>
      <c r="AX2522" s="1313"/>
      <c r="AY2522" s="1305"/>
      <c r="AZ2522" s="1313"/>
      <c r="BA2522" s="1313"/>
      <c r="BB2522" s="1313"/>
      <c r="BC2522" s="1313"/>
      <c r="BD2522" s="1313"/>
      <c r="BE2522" s="1903"/>
      <c r="BF2522" s="1904"/>
      <c r="BG2522" s="1903"/>
      <c r="BH2522" s="1904"/>
      <c r="BI2522" s="1903"/>
      <c r="BJ2522" s="1904"/>
      <c r="BK2522" s="1313"/>
      <c r="BL2522" s="1904"/>
      <c r="BM2522" s="1904"/>
      <c r="BN2522" s="1904"/>
      <c r="BO2522" s="1313"/>
      <c r="BP2522" s="1316">
        <f t="shared" si="816"/>
        <v>0</v>
      </c>
      <c r="BQ2522" s="1305"/>
    </row>
    <row r="2523" spans="1:69" ht="15" x14ac:dyDescent="0.25">
      <c r="A2523" s="1305"/>
      <c r="B2523" s="2050"/>
      <c r="C2523" s="1928"/>
      <c r="D2523" s="1313"/>
      <c r="E2523" s="1313"/>
      <c r="F2523" s="1931"/>
      <c r="G2523" s="1313"/>
      <c r="H2523" s="1345"/>
      <c r="I2523" s="1313"/>
      <c r="J2523" s="1345"/>
      <c r="K2523" s="1313"/>
      <c r="L2523" s="2773"/>
      <c r="M2523" s="1313"/>
      <c r="N2523" s="1345"/>
      <c r="O2523" s="1313"/>
      <c r="P2523" s="1313"/>
      <c r="Q2523" s="1307"/>
      <c r="R2523" s="1313"/>
      <c r="S2523" s="1313"/>
      <c r="T2523" s="1313"/>
      <c r="U2523" s="1313"/>
      <c r="V2523" s="2466"/>
      <c r="W2523" s="1904"/>
      <c r="X2523" s="2336"/>
      <c r="Y2523" s="1904"/>
      <c r="Z2523" s="2394"/>
      <c r="AA2523" s="1904"/>
      <c r="AB2523" s="1903"/>
      <c r="AC2523" s="1904"/>
      <c r="AD2523" s="1904"/>
      <c r="AE2523" s="1904"/>
      <c r="AF2523" s="1313"/>
      <c r="AG2523" s="1313"/>
      <c r="AH2523" s="1305"/>
      <c r="AI2523" s="1313"/>
      <c r="AJ2523" s="1313"/>
      <c r="AK2523" s="1313"/>
      <c r="AL2523" s="1313"/>
      <c r="AM2523" s="1313"/>
      <c r="AN2523" s="1905"/>
      <c r="AO2523" s="1345"/>
      <c r="AP2523" s="1313"/>
      <c r="AQ2523" s="1345"/>
      <c r="AR2523" s="1313"/>
      <c r="AS2523" s="1345"/>
      <c r="AT2523" s="1313"/>
      <c r="AU2523" s="1345"/>
      <c r="AV2523" s="1313"/>
      <c r="AW2523" s="1313"/>
      <c r="AX2523" s="1313"/>
      <c r="AY2523" s="1305"/>
      <c r="AZ2523" s="1313"/>
      <c r="BA2523" s="1313"/>
      <c r="BB2523" s="1313"/>
      <c r="BC2523" s="1313"/>
      <c r="BD2523" s="1313"/>
      <c r="BE2523" s="1903"/>
      <c r="BF2523" s="1904"/>
      <c r="BG2523" s="1903"/>
      <c r="BH2523" s="1904"/>
      <c r="BI2523" s="1903"/>
      <c r="BJ2523" s="1904"/>
      <c r="BK2523" s="1313"/>
      <c r="BL2523" s="1904"/>
      <c r="BM2523" s="1904"/>
      <c r="BN2523" s="1904"/>
      <c r="BO2523" s="1313"/>
      <c r="BP2523" s="1316">
        <f t="shared" si="816"/>
        <v>0</v>
      </c>
      <c r="BQ2523" s="1305"/>
    </row>
    <row r="2524" spans="1:69" ht="15" x14ac:dyDescent="0.25">
      <c r="A2524" s="1305"/>
      <c r="B2524" s="2050"/>
      <c r="C2524" s="1928"/>
      <c r="D2524" s="1313"/>
      <c r="E2524" s="1313"/>
      <c r="F2524" s="1931"/>
      <c r="G2524" s="1313"/>
      <c r="H2524" s="1345"/>
      <c r="I2524" s="1313"/>
      <c r="J2524" s="1345"/>
      <c r="K2524" s="1313"/>
      <c r="L2524" s="2773"/>
      <c r="M2524" s="1313"/>
      <c r="N2524" s="1345"/>
      <c r="O2524" s="1313"/>
      <c r="P2524" s="1313"/>
      <c r="Q2524" s="1307"/>
      <c r="R2524" s="1313"/>
      <c r="S2524" s="1313"/>
      <c r="T2524" s="1313"/>
      <c r="U2524" s="1313"/>
      <c r="V2524" s="2466"/>
      <c r="W2524" s="1904"/>
      <c r="X2524" s="2336"/>
      <c r="Y2524" s="1904"/>
      <c r="Z2524" s="2394"/>
      <c r="AA2524" s="1904"/>
      <c r="AB2524" s="1903"/>
      <c r="AC2524" s="1904"/>
      <c r="AD2524" s="1904"/>
      <c r="AE2524" s="1904"/>
      <c r="AF2524" s="1313"/>
      <c r="AG2524" s="1313"/>
      <c r="AH2524" s="1305"/>
      <c r="AI2524" s="1313"/>
      <c r="AJ2524" s="1313"/>
      <c r="AK2524" s="1313"/>
      <c r="AL2524" s="1313"/>
      <c r="AM2524" s="1313"/>
      <c r="AN2524" s="1905"/>
      <c r="AO2524" s="1345"/>
      <c r="AP2524" s="1313"/>
      <c r="AQ2524" s="1345"/>
      <c r="AR2524" s="1313"/>
      <c r="AS2524" s="1345"/>
      <c r="AT2524" s="1313"/>
      <c r="AU2524" s="1345"/>
      <c r="AV2524" s="1313"/>
      <c r="AW2524" s="1313"/>
      <c r="AX2524" s="1313"/>
      <c r="AY2524" s="1305"/>
      <c r="AZ2524" s="1313"/>
      <c r="BA2524" s="1313"/>
      <c r="BB2524" s="1313"/>
      <c r="BC2524" s="1313"/>
      <c r="BD2524" s="1313"/>
      <c r="BE2524" s="1903"/>
      <c r="BF2524" s="1904"/>
      <c r="BG2524" s="1903"/>
      <c r="BH2524" s="1904"/>
      <c r="BI2524" s="1903"/>
      <c r="BJ2524" s="1904"/>
      <c r="BK2524" s="1313"/>
      <c r="BL2524" s="1904"/>
      <c r="BM2524" s="1904"/>
      <c r="BN2524" s="1904"/>
      <c r="BO2524" s="1313"/>
      <c r="BP2524" s="1316">
        <f t="shared" si="816"/>
        <v>0</v>
      </c>
      <c r="BQ2524" s="1305"/>
    </row>
    <row r="2525" spans="1:69" ht="15" x14ac:dyDescent="0.25">
      <c r="A2525" s="1305"/>
      <c r="B2525" s="2050"/>
      <c r="C2525" s="1928"/>
      <c r="D2525" s="1313"/>
      <c r="E2525" s="1313"/>
      <c r="F2525" s="1931"/>
      <c r="G2525" s="1313"/>
      <c r="H2525" s="1345"/>
      <c r="I2525" s="1313"/>
      <c r="J2525" s="1345"/>
      <c r="K2525" s="1313"/>
      <c r="L2525" s="2773"/>
      <c r="M2525" s="1313"/>
      <c r="N2525" s="1345"/>
      <c r="O2525" s="1313"/>
      <c r="P2525" s="1313"/>
      <c r="Q2525" s="1307"/>
      <c r="R2525" s="1313"/>
      <c r="S2525" s="1313"/>
      <c r="T2525" s="1313"/>
      <c r="U2525" s="1313"/>
      <c r="V2525" s="2466"/>
      <c r="W2525" s="1904"/>
      <c r="X2525" s="2336"/>
      <c r="Y2525" s="1904"/>
      <c r="Z2525" s="2394"/>
      <c r="AA2525" s="1904"/>
      <c r="AB2525" s="1903"/>
      <c r="AC2525" s="1904"/>
      <c r="AD2525" s="1904"/>
      <c r="AE2525" s="1904"/>
      <c r="AF2525" s="1313"/>
      <c r="AG2525" s="1313"/>
      <c r="AH2525" s="1305"/>
      <c r="AI2525" s="1313"/>
      <c r="AJ2525" s="1313"/>
      <c r="AK2525" s="1313"/>
      <c r="AL2525" s="1313"/>
      <c r="AM2525" s="1313"/>
      <c r="AN2525" s="1905"/>
      <c r="AO2525" s="1345"/>
      <c r="AP2525" s="1313"/>
      <c r="AQ2525" s="1345"/>
      <c r="AR2525" s="1313"/>
      <c r="AS2525" s="1345"/>
      <c r="AT2525" s="1313"/>
      <c r="AU2525" s="1345"/>
      <c r="AV2525" s="1313"/>
      <c r="AW2525" s="1313"/>
      <c r="AX2525" s="1313"/>
      <c r="AY2525" s="1305"/>
      <c r="AZ2525" s="1313"/>
      <c r="BA2525" s="1313"/>
      <c r="BB2525" s="1313"/>
      <c r="BC2525" s="1313"/>
      <c r="BD2525" s="1313"/>
      <c r="BE2525" s="1903"/>
      <c r="BF2525" s="1904"/>
      <c r="BG2525" s="1903"/>
      <c r="BH2525" s="1904"/>
      <c r="BI2525" s="1903"/>
      <c r="BJ2525" s="1904"/>
      <c r="BK2525" s="1313"/>
      <c r="BL2525" s="1904"/>
      <c r="BM2525" s="1904"/>
      <c r="BN2525" s="1904"/>
      <c r="BO2525" s="1313"/>
      <c r="BP2525" s="1316">
        <f t="shared" si="816"/>
        <v>0</v>
      </c>
      <c r="BQ2525" s="1305"/>
    </row>
    <row r="2526" spans="1:69" ht="15" x14ac:dyDescent="0.25">
      <c r="A2526" s="1305"/>
      <c r="B2526" s="2050"/>
      <c r="C2526" s="1928"/>
      <c r="D2526" s="1313"/>
      <c r="E2526" s="1313"/>
      <c r="F2526" s="1931"/>
      <c r="G2526" s="1313"/>
      <c r="H2526" s="1345"/>
      <c r="I2526" s="1313"/>
      <c r="J2526" s="1345"/>
      <c r="K2526" s="1313"/>
      <c r="L2526" s="2773"/>
      <c r="M2526" s="1313"/>
      <c r="N2526" s="1345"/>
      <c r="O2526" s="1313"/>
      <c r="P2526" s="1313"/>
      <c r="Q2526" s="1307"/>
      <c r="R2526" s="1313"/>
      <c r="S2526" s="1313"/>
      <c r="T2526" s="1313"/>
      <c r="U2526" s="1313"/>
      <c r="V2526" s="2466"/>
      <c r="W2526" s="1904"/>
      <c r="X2526" s="2336"/>
      <c r="Y2526" s="1904"/>
      <c r="Z2526" s="2394"/>
      <c r="AA2526" s="1904"/>
      <c r="AB2526" s="1903"/>
      <c r="AC2526" s="1904"/>
      <c r="AD2526" s="1904"/>
      <c r="AE2526" s="1904"/>
      <c r="AF2526" s="1313"/>
      <c r="AG2526" s="1313"/>
      <c r="AH2526" s="1305"/>
      <c r="AI2526" s="1313"/>
      <c r="AJ2526" s="1313"/>
      <c r="AK2526" s="1313"/>
      <c r="AL2526" s="1313"/>
      <c r="AM2526" s="1313"/>
      <c r="AN2526" s="1905"/>
      <c r="AO2526" s="1345"/>
      <c r="AP2526" s="1313"/>
      <c r="AQ2526" s="1345"/>
      <c r="AR2526" s="1313"/>
      <c r="AS2526" s="1345"/>
      <c r="AT2526" s="1313"/>
      <c r="AU2526" s="1345"/>
      <c r="AV2526" s="1313"/>
      <c r="AW2526" s="1313"/>
      <c r="AX2526" s="1313"/>
      <c r="AY2526" s="1305"/>
      <c r="AZ2526" s="1313"/>
      <c r="BA2526" s="1313"/>
      <c r="BB2526" s="1313"/>
      <c r="BC2526" s="1313"/>
      <c r="BD2526" s="1313"/>
      <c r="BE2526" s="1903"/>
      <c r="BF2526" s="1904"/>
      <c r="BG2526" s="1903"/>
      <c r="BH2526" s="1904"/>
      <c r="BI2526" s="1903"/>
      <c r="BJ2526" s="1904"/>
      <c r="BK2526" s="1313"/>
      <c r="BL2526" s="1904"/>
      <c r="BM2526" s="1904"/>
      <c r="BN2526" s="1904"/>
      <c r="BO2526" s="1313"/>
      <c r="BP2526" s="1316">
        <f t="shared" si="816"/>
        <v>0</v>
      </c>
      <c r="BQ2526" s="1305"/>
    </row>
    <row r="2527" spans="1:69" ht="15" x14ac:dyDescent="0.25">
      <c r="A2527" s="1305"/>
      <c r="B2527" s="2050"/>
      <c r="C2527" s="1928"/>
      <c r="D2527" s="1313"/>
      <c r="E2527" s="1313"/>
      <c r="F2527" s="1931"/>
      <c r="G2527" s="1313"/>
      <c r="H2527" s="1345"/>
      <c r="I2527" s="1313"/>
      <c r="J2527" s="1345"/>
      <c r="K2527" s="1313"/>
      <c r="L2527" s="2773"/>
      <c r="M2527" s="1313"/>
      <c r="N2527" s="1345"/>
      <c r="O2527" s="1313"/>
      <c r="P2527" s="1313"/>
      <c r="Q2527" s="1307"/>
      <c r="R2527" s="1313"/>
      <c r="S2527" s="1313"/>
      <c r="T2527" s="1313"/>
      <c r="U2527" s="1313"/>
      <c r="V2527" s="2466"/>
      <c r="W2527" s="1904"/>
      <c r="X2527" s="2336"/>
      <c r="Y2527" s="1904"/>
      <c r="Z2527" s="2394"/>
      <c r="AA2527" s="1904"/>
      <c r="AB2527" s="1903"/>
      <c r="AC2527" s="1904"/>
      <c r="AD2527" s="1904"/>
      <c r="AE2527" s="1904"/>
      <c r="AF2527" s="1313"/>
      <c r="AG2527" s="1313"/>
      <c r="AH2527" s="1305"/>
      <c r="AI2527" s="1313"/>
      <c r="AJ2527" s="1313"/>
      <c r="AK2527" s="1313"/>
      <c r="AL2527" s="1313"/>
      <c r="AM2527" s="1313"/>
      <c r="AN2527" s="1905"/>
      <c r="AO2527" s="1345"/>
      <c r="AP2527" s="1313"/>
      <c r="AQ2527" s="1345"/>
      <c r="AR2527" s="1313"/>
      <c r="AS2527" s="1345"/>
      <c r="AT2527" s="1313"/>
      <c r="AU2527" s="1345"/>
      <c r="AV2527" s="1313"/>
      <c r="AW2527" s="1313"/>
      <c r="AX2527" s="1313"/>
      <c r="AY2527" s="1305"/>
      <c r="AZ2527" s="1313"/>
      <c r="BA2527" s="1313"/>
      <c r="BB2527" s="1313"/>
      <c r="BC2527" s="1313"/>
      <c r="BD2527" s="1313"/>
      <c r="BE2527" s="1903"/>
      <c r="BF2527" s="1904"/>
      <c r="BG2527" s="1903"/>
      <c r="BH2527" s="1904"/>
      <c r="BI2527" s="1903"/>
      <c r="BJ2527" s="1904"/>
      <c r="BK2527" s="1313"/>
      <c r="BL2527" s="1904"/>
      <c r="BM2527" s="1904"/>
      <c r="BN2527" s="1904"/>
      <c r="BO2527" s="1313"/>
      <c r="BP2527" s="1316">
        <f t="shared" si="816"/>
        <v>0</v>
      </c>
      <c r="BQ2527" s="1305"/>
    </row>
    <row r="2528" spans="1:69" ht="15" x14ac:dyDescent="0.25">
      <c r="A2528" s="1305"/>
      <c r="B2528" s="2050"/>
      <c r="C2528" s="1928"/>
      <c r="D2528" s="1313"/>
      <c r="E2528" s="1313"/>
      <c r="F2528" s="1931"/>
      <c r="G2528" s="1313"/>
      <c r="H2528" s="1345"/>
      <c r="I2528" s="1313"/>
      <c r="J2528" s="1345"/>
      <c r="K2528" s="1313"/>
      <c r="L2528" s="2773"/>
      <c r="M2528" s="1313"/>
      <c r="N2528" s="1345"/>
      <c r="O2528" s="1313"/>
      <c r="P2528" s="1313"/>
      <c r="Q2528" s="1307"/>
      <c r="R2528" s="1313"/>
      <c r="S2528" s="1313"/>
      <c r="T2528" s="1313"/>
      <c r="U2528" s="1313"/>
      <c r="V2528" s="2466"/>
      <c r="W2528" s="1904"/>
      <c r="X2528" s="2336"/>
      <c r="Y2528" s="1904"/>
      <c r="Z2528" s="2394"/>
      <c r="AA2528" s="1904"/>
      <c r="AB2528" s="1903"/>
      <c r="AC2528" s="1904"/>
      <c r="AD2528" s="1904"/>
      <c r="AE2528" s="1904"/>
      <c r="AF2528" s="1313"/>
      <c r="AG2528" s="1313"/>
      <c r="AH2528" s="1305"/>
      <c r="AI2528" s="1313"/>
      <c r="AJ2528" s="1313"/>
      <c r="AK2528" s="1313"/>
      <c r="AL2528" s="1313"/>
      <c r="AM2528" s="1313"/>
      <c r="AN2528" s="1905"/>
      <c r="AO2528" s="1345"/>
      <c r="AP2528" s="1313"/>
      <c r="AQ2528" s="1345"/>
      <c r="AR2528" s="1313"/>
      <c r="AS2528" s="1345"/>
      <c r="AT2528" s="1313"/>
      <c r="AU2528" s="1345"/>
      <c r="AV2528" s="1313"/>
      <c r="AW2528" s="1313"/>
      <c r="AX2528" s="1313"/>
      <c r="AY2528" s="1305"/>
      <c r="AZ2528" s="1313"/>
      <c r="BA2528" s="1313"/>
      <c r="BB2528" s="1313"/>
      <c r="BC2528" s="1313"/>
      <c r="BD2528" s="1313"/>
      <c r="BE2528" s="1903"/>
      <c r="BF2528" s="1904"/>
      <c r="BG2528" s="1903"/>
      <c r="BH2528" s="1904"/>
      <c r="BI2528" s="1903"/>
      <c r="BJ2528" s="1904"/>
      <c r="BK2528" s="1313"/>
      <c r="BL2528" s="1904"/>
      <c r="BM2528" s="1904"/>
      <c r="BN2528" s="1904"/>
      <c r="BO2528" s="1313"/>
      <c r="BP2528" s="1316">
        <f t="shared" si="816"/>
        <v>0</v>
      </c>
      <c r="BQ2528" s="1305"/>
    </row>
    <row r="2529" spans="1:69" ht="15" x14ac:dyDescent="0.25">
      <c r="A2529" s="1305"/>
      <c r="B2529" s="2050"/>
      <c r="C2529" s="1928"/>
      <c r="D2529" s="1313"/>
      <c r="E2529" s="1313"/>
      <c r="F2529" s="1931"/>
      <c r="G2529" s="1313"/>
      <c r="H2529" s="1345"/>
      <c r="I2529" s="1313"/>
      <c r="J2529" s="1345"/>
      <c r="K2529" s="1313"/>
      <c r="L2529" s="2773"/>
      <c r="M2529" s="1313"/>
      <c r="N2529" s="1345"/>
      <c r="O2529" s="1313"/>
      <c r="P2529" s="1313"/>
      <c r="Q2529" s="1307"/>
      <c r="R2529" s="1313"/>
      <c r="S2529" s="1313"/>
      <c r="T2529" s="1313"/>
      <c r="U2529" s="1313"/>
      <c r="V2529" s="2466"/>
      <c r="W2529" s="1904"/>
      <c r="X2529" s="2336"/>
      <c r="Y2529" s="1904"/>
      <c r="Z2529" s="2394"/>
      <c r="AA2529" s="1904"/>
      <c r="AB2529" s="1903"/>
      <c r="AC2529" s="1904"/>
      <c r="AD2529" s="1904"/>
      <c r="AE2529" s="1904"/>
      <c r="AF2529" s="1313"/>
      <c r="AG2529" s="1313"/>
      <c r="AH2529" s="1305"/>
      <c r="AI2529" s="1313"/>
      <c r="AJ2529" s="1313"/>
      <c r="AK2529" s="1313"/>
      <c r="AL2529" s="1313"/>
      <c r="AM2529" s="1313"/>
      <c r="AN2529" s="1905"/>
      <c r="AO2529" s="1345"/>
      <c r="AP2529" s="1313"/>
      <c r="AQ2529" s="1345"/>
      <c r="AR2529" s="1313"/>
      <c r="AS2529" s="1345"/>
      <c r="AT2529" s="1313"/>
      <c r="AU2529" s="1345"/>
      <c r="AV2529" s="1313"/>
      <c r="AW2529" s="1313"/>
      <c r="AX2529" s="1313"/>
      <c r="AY2529" s="1305"/>
      <c r="AZ2529" s="1313"/>
      <c r="BA2529" s="1313"/>
      <c r="BB2529" s="1313"/>
      <c r="BC2529" s="1313"/>
      <c r="BD2529" s="1313"/>
      <c r="BE2529" s="1903"/>
      <c r="BF2529" s="1904"/>
      <c r="BG2529" s="1903"/>
      <c r="BH2529" s="1904"/>
      <c r="BI2529" s="1903"/>
      <c r="BJ2529" s="1904"/>
      <c r="BK2529" s="1313"/>
      <c r="BL2529" s="1904"/>
      <c r="BM2529" s="1904"/>
      <c r="BN2529" s="1904"/>
      <c r="BO2529" s="1313"/>
      <c r="BP2529" s="1316">
        <f t="shared" si="816"/>
        <v>0</v>
      </c>
      <c r="BQ2529" s="1305"/>
    </row>
    <row r="2530" spans="1:69" ht="15" x14ac:dyDescent="0.25">
      <c r="A2530" s="1305"/>
      <c r="B2530" s="2050"/>
      <c r="C2530" s="1928"/>
      <c r="D2530" s="1313"/>
      <c r="E2530" s="1313"/>
      <c r="F2530" s="1931"/>
      <c r="G2530" s="1313"/>
      <c r="H2530" s="1345"/>
      <c r="I2530" s="1313"/>
      <c r="J2530" s="1345"/>
      <c r="K2530" s="1313"/>
      <c r="L2530" s="2773"/>
      <c r="M2530" s="1313"/>
      <c r="N2530" s="1345"/>
      <c r="O2530" s="1313"/>
      <c r="P2530" s="1313"/>
      <c r="Q2530" s="1307"/>
      <c r="R2530" s="1313"/>
      <c r="S2530" s="1313"/>
      <c r="T2530" s="1313"/>
      <c r="U2530" s="1313"/>
      <c r="V2530" s="2466"/>
      <c r="W2530" s="1904"/>
      <c r="X2530" s="2336"/>
      <c r="Y2530" s="1904"/>
      <c r="Z2530" s="2394"/>
      <c r="AA2530" s="1904"/>
      <c r="AB2530" s="1903"/>
      <c r="AC2530" s="1904"/>
      <c r="AD2530" s="1904"/>
      <c r="AE2530" s="1904"/>
      <c r="AF2530" s="1313"/>
      <c r="AG2530" s="1313"/>
      <c r="AH2530" s="1305"/>
      <c r="AI2530" s="1313"/>
      <c r="AJ2530" s="1313"/>
      <c r="AK2530" s="1313"/>
      <c r="AL2530" s="1313"/>
      <c r="AM2530" s="1313"/>
      <c r="AN2530" s="1905"/>
      <c r="AO2530" s="1345"/>
      <c r="AP2530" s="1313"/>
      <c r="AQ2530" s="1345"/>
      <c r="AR2530" s="1313"/>
      <c r="AS2530" s="1345"/>
      <c r="AT2530" s="1313"/>
      <c r="AU2530" s="1345"/>
      <c r="AV2530" s="1313"/>
      <c r="AW2530" s="1313"/>
      <c r="AX2530" s="1313"/>
      <c r="AY2530" s="1305"/>
      <c r="AZ2530" s="1313"/>
      <c r="BA2530" s="1313"/>
      <c r="BB2530" s="1313"/>
      <c r="BC2530" s="1313"/>
      <c r="BD2530" s="1313"/>
      <c r="BE2530" s="1903"/>
      <c r="BF2530" s="1904"/>
      <c r="BG2530" s="1903"/>
      <c r="BH2530" s="1904"/>
      <c r="BI2530" s="1903"/>
      <c r="BJ2530" s="1904"/>
      <c r="BK2530" s="1313"/>
      <c r="BL2530" s="1904"/>
      <c r="BM2530" s="1904"/>
      <c r="BN2530" s="1904"/>
      <c r="BO2530" s="1313"/>
      <c r="BP2530" s="1316">
        <f t="shared" si="816"/>
        <v>0</v>
      </c>
      <c r="BQ2530" s="1305"/>
    </row>
    <row r="2531" spans="1:69" ht="15" x14ac:dyDescent="0.25">
      <c r="A2531" s="1305"/>
      <c r="B2531" s="2050"/>
      <c r="C2531" s="1928"/>
      <c r="D2531" s="1313"/>
      <c r="E2531" s="1313"/>
      <c r="F2531" s="1931"/>
      <c r="G2531" s="1313"/>
      <c r="H2531" s="1345"/>
      <c r="I2531" s="1313"/>
      <c r="J2531" s="1345"/>
      <c r="K2531" s="1313"/>
      <c r="L2531" s="2773"/>
      <c r="M2531" s="1313"/>
      <c r="N2531" s="1345"/>
      <c r="O2531" s="1313"/>
      <c r="P2531" s="1313"/>
      <c r="Q2531" s="1307"/>
      <c r="R2531" s="1313"/>
      <c r="S2531" s="1313"/>
      <c r="T2531" s="1313"/>
      <c r="U2531" s="1313"/>
      <c r="V2531" s="2466"/>
      <c r="W2531" s="1904"/>
      <c r="X2531" s="2336"/>
      <c r="Y2531" s="1904"/>
      <c r="Z2531" s="2394"/>
      <c r="AA2531" s="1904"/>
      <c r="AB2531" s="1903"/>
      <c r="AC2531" s="1904"/>
      <c r="AD2531" s="1904"/>
      <c r="AE2531" s="1904"/>
      <c r="AF2531" s="1313"/>
      <c r="AG2531" s="1313"/>
      <c r="AH2531" s="1305"/>
      <c r="AI2531" s="1313"/>
      <c r="AJ2531" s="1313"/>
      <c r="AK2531" s="1313"/>
      <c r="AL2531" s="1313"/>
      <c r="AM2531" s="1313"/>
      <c r="AN2531" s="1905"/>
      <c r="AO2531" s="1345"/>
      <c r="AP2531" s="1313"/>
      <c r="AQ2531" s="1345"/>
      <c r="AR2531" s="1313"/>
      <c r="AS2531" s="1345"/>
      <c r="AT2531" s="1313"/>
      <c r="AU2531" s="1345"/>
      <c r="AV2531" s="1313"/>
      <c r="AW2531" s="1313"/>
      <c r="AX2531" s="1313"/>
      <c r="AY2531" s="1305"/>
      <c r="AZ2531" s="1313"/>
      <c r="BA2531" s="1313"/>
      <c r="BB2531" s="1313"/>
      <c r="BC2531" s="1313"/>
      <c r="BD2531" s="1313"/>
      <c r="BE2531" s="1903"/>
      <c r="BF2531" s="1904"/>
      <c r="BG2531" s="1903"/>
      <c r="BH2531" s="1904"/>
      <c r="BI2531" s="1903"/>
      <c r="BJ2531" s="1904"/>
      <c r="BK2531" s="1313"/>
      <c r="BL2531" s="1904"/>
      <c r="BM2531" s="1904"/>
      <c r="BN2531" s="1904"/>
      <c r="BO2531" s="1313"/>
      <c r="BP2531" s="1316">
        <f t="shared" si="816"/>
        <v>0</v>
      </c>
      <c r="BQ2531" s="1305"/>
    </row>
    <row r="2532" spans="1:69" ht="15" x14ac:dyDescent="0.25">
      <c r="A2532" s="1305"/>
      <c r="B2532" s="2050"/>
      <c r="C2532" s="1928"/>
      <c r="D2532" s="1313"/>
      <c r="E2532" s="1313"/>
      <c r="F2532" s="1931"/>
      <c r="G2532" s="1313"/>
      <c r="H2532" s="1345"/>
      <c r="I2532" s="1313"/>
      <c r="J2532" s="1345"/>
      <c r="K2532" s="1313"/>
      <c r="L2532" s="2773"/>
      <c r="M2532" s="1313"/>
      <c r="N2532" s="1345"/>
      <c r="O2532" s="1313"/>
      <c r="P2532" s="1313"/>
      <c r="Q2532" s="1307"/>
      <c r="R2532" s="1313"/>
      <c r="S2532" s="1313"/>
      <c r="T2532" s="1313"/>
      <c r="U2532" s="1313"/>
      <c r="V2532" s="2466"/>
      <c r="W2532" s="1904"/>
      <c r="X2532" s="2336"/>
      <c r="Y2532" s="1904"/>
      <c r="Z2532" s="2394"/>
      <c r="AA2532" s="1904"/>
      <c r="AB2532" s="1903"/>
      <c r="AC2532" s="1904"/>
      <c r="AD2532" s="1904"/>
      <c r="AE2532" s="1904"/>
      <c r="AF2532" s="1313"/>
      <c r="AG2532" s="1313"/>
      <c r="AH2532" s="1305"/>
      <c r="AI2532" s="1313"/>
      <c r="AJ2532" s="1313"/>
      <c r="AK2532" s="1313"/>
      <c r="AL2532" s="1313"/>
      <c r="AM2532" s="1313"/>
      <c r="AN2532" s="1905"/>
      <c r="AO2532" s="1345"/>
      <c r="AP2532" s="1313"/>
      <c r="AQ2532" s="1345"/>
      <c r="AR2532" s="1313"/>
      <c r="AS2532" s="1345"/>
      <c r="AT2532" s="1313"/>
      <c r="AU2532" s="1345"/>
      <c r="AV2532" s="1313"/>
      <c r="AW2532" s="1313"/>
      <c r="AX2532" s="1313"/>
      <c r="AY2532" s="1305"/>
      <c r="AZ2532" s="1313"/>
      <c r="BA2532" s="1313"/>
      <c r="BB2532" s="1313"/>
      <c r="BC2532" s="1313"/>
      <c r="BD2532" s="1313"/>
      <c r="BE2532" s="1903"/>
      <c r="BF2532" s="1904"/>
      <c r="BG2532" s="1903"/>
      <c r="BH2532" s="1904"/>
      <c r="BI2532" s="1903"/>
      <c r="BJ2532" s="1904"/>
      <c r="BK2532" s="1313"/>
      <c r="BL2532" s="1904"/>
      <c r="BM2532" s="1904"/>
      <c r="BN2532" s="1904"/>
      <c r="BO2532" s="1313"/>
      <c r="BP2532" s="1316">
        <f t="shared" si="816"/>
        <v>0</v>
      </c>
      <c r="BQ2532" s="1305"/>
    </row>
    <row r="2533" spans="1:69" ht="15" x14ac:dyDescent="0.25">
      <c r="A2533" s="1305"/>
      <c r="B2533" s="2050"/>
      <c r="C2533" s="1928"/>
      <c r="D2533" s="1313"/>
      <c r="E2533" s="1313"/>
      <c r="F2533" s="1931"/>
      <c r="G2533" s="1313"/>
      <c r="H2533" s="1345"/>
      <c r="I2533" s="1313"/>
      <c r="J2533" s="1345"/>
      <c r="K2533" s="1313"/>
      <c r="L2533" s="2773"/>
      <c r="M2533" s="1313"/>
      <c r="N2533" s="1345"/>
      <c r="O2533" s="1313"/>
      <c r="P2533" s="1313"/>
      <c r="Q2533" s="1307"/>
      <c r="R2533" s="1313"/>
      <c r="S2533" s="1313"/>
      <c r="T2533" s="1313"/>
      <c r="U2533" s="1313"/>
      <c r="V2533" s="2466"/>
      <c r="W2533" s="1904"/>
      <c r="X2533" s="2336"/>
      <c r="Y2533" s="1904"/>
      <c r="Z2533" s="2394"/>
      <c r="AA2533" s="1904"/>
      <c r="AB2533" s="1903"/>
      <c r="AC2533" s="1904"/>
      <c r="AD2533" s="1904"/>
      <c r="AE2533" s="1904"/>
      <c r="AF2533" s="1313"/>
      <c r="AG2533" s="1313"/>
      <c r="AH2533" s="1305"/>
      <c r="AI2533" s="1313"/>
      <c r="AJ2533" s="1313"/>
      <c r="AK2533" s="1313"/>
      <c r="AL2533" s="1313"/>
      <c r="AM2533" s="1313"/>
      <c r="AN2533" s="1905"/>
      <c r="AO2533" s="1345"/>
      <c r="AP2533" s="1313"/>
      <c r="AQ2533" s="1345"/>
      <c r="AR2533" s="1313"/>
      <c r="AS2533" s="1345"/>
      <c r="AT2533" s="1313"/>
      <c r="AU2533" s="1345"/>
      <c r="AV2533" s="1313"/>
      <c r="AW2533" s="1313"/>
      <c r="AX2533" s="1313"/>
      <c r="AY2533" s="1305"/>
      <c r="AZ2533" s="1313"/>
      <c r="BA2533" s="1313"/>
      <c r="BB2533" s="1313"/>
      <c r="BC2533" s="1313"/>
      <c r="BD2533" s="1313"/>
      <c r="BE2533" s="1903"/>
      <c r="BF2533" s="1904"/>
      <c r="BG2533" s="1903"/>
      <c r="BH2533" s="1904"/>
      <c r="BI2533" s="1903"/>
      <c r="BJ2533" s="1904"/>
      <c r="BK2533" s="1313"/>
      <c r="BL2533" s="1904"/>
      <c r="BM2533" s="1904"/>
      <c r="BN2533" s="1904"/>
      <c r="BO2533" s="1313"/>
      <c r="BP2533" s="1316">
        <f t="shared" si="816"/>
        <v>0</v>
      </c>
      <c r="BQ2533" s="1305"/>
    </row>
    <row r="2534" spans="1:69" ht="15" x14ac:dyDescent="0.25">
      <c r="A2534" s="1305"/>
      <c r="B2534" s="2050"/>
      <c r="C2534" s="1928"/>
      <c r="D2534" s="1313"/>
      <c r="E2534" s="1313"/>
      <c r="F2534" s="1931"/>
      <c r="G2534" s="1313"/>
      <c r="H2534" s="1345"/>
      <c r="I2534" s="1313"/>
      <c r="J2534" s="1345"/>
      <c r="K2534" s="1313"/>
      <c r="L2534" s="2773"/>
      <c r="M2534" s="1313"/>
      <c r="N2534" s="1345"/>
      <c r="O2534" s="1313"/>
      <c r="P2534" s="1313"/>
      <c r="Q2534" s="1307"/>
      <c r="R2534" s="1313"/>
      <c r="S2534" s="1313"/>
      <c r="T2534" s="1313"/>
      <c r="U2534" s="1313"/>
      <c r="V2534" s="2466"/>
      <c r="W2534" s="1904"/>
      <c r="X2534" s="2336"/>
      <c r="Y2534" s="1904"/>
      <c r="Z2534" s="2394"/>
      <c r="AA2534" s="1904"/>
      <c r="AB2534" s="1903"/>
      <c r="AC2534" s="1904"/>
      <c r="AD2534" s="1904"/>
      <c r="AE2534" s="1904"/>
      <c r="AF2534" s="1313"/>
      <c r="AG2534" s="1313"/>
      <c r="AH2534" s="1305"/>
      <c r="AI2534" s="1313"/>
      <c r="AJ2534" s="1313"/>
      <c r="AK2534" s="1313"/>
      <c r="AL2534" s="1313"/>
      <c r="AM2534" s="1313"/>
      <c r="AN2534" s="1905"/>
      <c r="AO2534" s="1345"/>
      <c r="AP2534" s="1313"/>
      <c r="AQ2534" s="1345"/>
      <c r="AR2534" s="1313"/>
      <c r="AS2534" s="1345"/>
      <c r="AT2534" s="1313"/>
      <c r="AU2534" s="1345"/>
      <c r="AV2534" s="1313"/>
      <c r="AW2534" s="1313"/>
      <c r="AX2534" s="1313"/>
      <c r="AY2534" s="1305"/>
      <c r="AZ2534" s="1313"/>
      <c r="BA2534" s="1313"/>
      <c r="BB2534" s="1313"/>
      <c r="BC2534" s="1313"/>
      <c r="BD2534" s="1313"/>
      <c r="BE2534" s="1903"/>
      <c r="BF2534" s="1904"/>
      <c r="BG2534" s="1903"/>
      <c r="BH2534" s="1904"/>
      <c r="BI2534" s="1903"/>
      <c r="BJ2534" s="1904"/>
      <c r="BK2534" s="1313"/>
      <c r="BL2534" s="1904"/>
      <c r="BM2534" s="1904"/>
      <c r="BN2534" s="1904"/>
      <c r="BO2534" s="1313"/>
      <c r="BP2534" s="1316">
        <f t="shared" si="816"/>
        <v>0</v>
      </c>
      <c r="BQ2534" s="1305"/>
    </row>
    <row r="2535" spans="1:69" ht="15" x14ac:dyDescent="0.25">
      <c r="A2535" s="1305"/>
      <c r="B2535" s="2050"/>
      <c r="C2535" s="1928"/>
      <c r="D2535" s="1313"/>
      <c r="E2535" s="1313"/>
      <c r="F2535" s="1931"/>
      <c r="G2535" s="1313"/>
      <c r="H2535" s="1345"/>
      <c r="I2535" s="1313"/>
      <c r="J2535" s="1345"/>
      <c r="K2535" s="1313"/>
      <c r="L2535" s="2773"/>
      <c r="M2535" s="1313"/>
      <c r="N2535" s="1345"/>
      <c r="O2535" s="1313"/>
      <c r="P2535" s="1313"/>
      <c r="Q2535" s="1307"/>
      <c r="R2535" s="1313"/>
      <c r="S2535" s="1313"/>
      <c r="T2535" s="1313"/>
      <c r="U2535" s="1313"/>
      <c r="V2535" s="2466"/>
      <c r="W2535" s="1904"/>
      <c r="X2535" s="2336"/>
      <c r="Y2535" s="1904"/>
      <c r="Z2535" s="2394"/>
      <c r="AA2535" s="1904"/>
      <c r="AB2535" s="1903"/>
      <c r="AC2535" s="1904"/>
      <c r="AD2535" s="1904"/>
      <c r="AE2535" s="1904"/>
      <c r="AF2535" s="1313"/>
      <c r="AG2535" s="1313"/>
      <c r="AH2535" s="1305"/>
      <c r="AI2535" s="1313"/>
      <c r="AJ2535" s="1313"/>
      <c r="AK2535" s="1313"/>
      <c r="AL2535" s="1313"/>
      <c r="AM2535" s="1313"/>
      <c r="AN2535" s="1905"/>
      <c r="AO2535" s="1345"/>
      <c r="AP2535" s="1313"/>
      <c r="AQ2535" s="1345"/>
      <c r="AR2535" s="1313"/>
      <c r="AS2535" s="1345"/>
      <c r="AT2535" s="1313"/>
      <c r="AU2535" s="1345"/>
      <c r="AV2535" s="1313"/>
      <c r="AW2535" s="1313"/>
      <c r="AX2535" s="1313"/>
      <c r="AY2535" s="1305"/>
      <c r="AZ2535" s="1313"/>
      <c r="BA2535" s="1313"/>
      <c r="BB2535" s="1313"/>
      <c r="BC2535" s="1313"/>
      <c r="BD2535" s="1313"/>
      <c r="BE2535" s="1903"/>
      <c r="BF2535" s="1904"/>
      <c r="BG2535" s="1903"/>
      <c r="BH2535" s="1904"/>
      <c r="BI2535" s="1903"/>
      <c r="BJ2535" s="1904"/>
      <c r="BK2535" s="1313"/>
      <c r="BL2535" s="1904"/>
      <c r="BM2535" s="1904"/>
      <c r="BN2535" s="1904"/>
      <c r="BO2535" s="1313"/>
      <c r="BP2535" s="1316">
        <f t="shared" si="816"/>
        <v>0</v>
      </c>
      <c r="BQ2535" s="1305"/>
    </row>
    <row r="2536" spans="1:69" ht="15" x14ac:dyDescent="0.25">
      <c r="A2536" s="1305"/>
      <c r="B2536" s="2050"/>
      <c r="C2536" s="1928"/>
      <c r="D2536" s="1313"/>
      <c r="E2536" s="1313"/>
      <c r="F2536" s="1931"/>
      <c r="G2536" s="1313"/>
      <c r="H2536" s="1345"/>
      <c r="I2536" s="1313"/>
      <c r="J2536" s="1345"/>
      <c r="K2536" s="1313"/>
      <c r="L2536" s="2773"/>
      <c r="M2536" s="1313"/>
      <c r="N2536" s="1345"/>
      <c r="O2536" s="1313"/>
      <c r="P2536" s="1313"/>
      <c r="Q2536" s="1307"/>
      <c r="R2536" s="1313"/>
      <c r="S2536" s="1313"/>
      <c r="T2536" s="1313"/>
      <c r="U2536" s="1313"/>
      <c r="V2536" s="2466"/>
      <c r="W2536" s="1904"/>
      <c r="X2536" s="2336"/>
      <c r="Y2536" s="1904"/>
      <c r="Z2536" s="2394"/>
      <c r="AA2536" s="1904"/>
      <c r="AB2536" s="1903"/>
      <c r="AC2536" s="1904"/>
      <c r="AD2536" s="1904"/>
      <c r="AE2536" s="1904"/>
      <c r="AF2536" s="1313"/>
      <c r="AG2536" s="1313"/>
      <c r="AH2536" s="1305"/>
      <c r="AI2536" s="1313"/>
      <c r="AJ2536" s="1313"/>
      <c r="AK2536" s="1313"/>
      <c r="AL2536" s="1313"/>
      <c r="AM2536" s="1313"/>
      <c r="AN2536" s="1905"/>
      <c r="AO2536" s="1345"/>
      <c r="AP2536" s="1313"/>
      <c r="AQ2536" s="1345"/>
      <c r="AR2536" s="1313"/>
      <c r="AS2536" s="1345"/>
      <c r="AT2536" s="1313"/>
      <c r="AU2536" s="1345"/>
      <c r="AV2536" s="1313"/>
      <c r="AW2536" s="1313"/>
      <c r="AX2536" s="1313"/>
      <c r="AY2536" s="1305"/>
      <c r="AZ2536" s="1313"/>
      <c r="BA2536" s="1313"/>
      <c r="BB2536" s="1313"/>
      <c r="BC2536" s="1313"/>
      <c r="BD2536" s="1313"/>
      <c r="BE2536" s="1903"/>
      <c r="BF2536" s="1904"/>
      <c r="BG2536" s="1903"/>
      <c r="BH2536" s="1904"/>
      <c r="BI2536" s="1903"/>
      <c r="BJ2536" s="1904"/>
      <c r="BK2536" s="1313"/>
      <c r="BL2536" s="1904"/>
      <c r="BM2536" s="1904"/>
      <c r="BN2536" s="1904"/>
      <c r="BO2536" s="1313"/>
      <c r="BP2536" s="1316">
        <f t="shared" si="816"/>
        <v>0</v>
      </c>
      <c r="BQ2536" s="1305"/>
    </row>
    <row r="2537" spans="1:69" ht="15" x14ac:dyDescent="0.25">
      <c r="A2537" s="1305"/>
      <c r="B2537" s="2050"/>
      <c r="C2537" s="1928"/>
      <c r="D2537" s="1313"/>
      <c r="E2537" s="1313"/>
      <c r="F2537" s="1931"/>
      <c r="G2537" s="1313"/>
      <c r="H2537" s="1345"/>
      <c r="I2537" s="1313"/>
      <c r="J2537" s="1345"/>
      <c r="K2537" s="1313"/>
      <c r="L2537" s="2773"/>
      <c r="M2537" s="1313"/>
      <c r="N2537" s="1345"/>
      <c r="O2537" s="1313"/>
      <c r="P2537" s="1313"/>
      <c r="Q2537" s="1307"/>
      <c r="R2537" s="1313"/>
      <c r="S2537" s="1313"/>
      <c r="T2537" s="1313"/>
      <c r="U2537" s="1313"/>
      <c r="V2537" s="2466"/>
      <c r="W2537" s="1904"/>
      <c r="X2537" s="2336"/>
      <c r="Y2537" s="1904"/>
      <c r="Z2537" s="2394"/>
      <c r="AA2537" s="1904"/>
      <c r="AB2537" s="1903"/>
      <c r="AC2537" s="1904"/>
      <c r="AD2537" s="1904"/>
      <c r="AE2537" s="1904"/>
      <c r="AF2537" s="1313"/>
      <c r="AG2537" s="1313"/>
      <c r="AH2537" s="1305"/>
      <c r="AI2537" s="1313"/>
      <c r="AJ2537" s="1313"/>
      <c r="AK2537" s="1313"/>
      <c r="AL2537" s="1313"/>
      <c r="AM2537" s="1313"/>
      <c r="AN2537" s="1905"/>
      <c r="AO2537" s="1345"/>
      <c r="AP2537" s="1313"/>
      <c r="AQ2537" s="1345"/>
      <c r="AR2537" s="1313"/>
      <c r="AS2537" s="1345"/>
      <c r="AT2537" s="1313"/>
      <c r="AU2537" s="1345"/>
      <c r="AV2537" s="1313"/>
      <c r="AW2537" s="1313"/>
      <c r="AX2537" s="1313"/>
      <c r="AY2537" s="1305"/>
      <c r="AZ2537" s="1313"/>
      <c r="BA2537" s="1313"/>
      <c r="BB2537" s="1313"/>
      <c r="BC2537" s="1313"/>
      <c r="BD2537" s="1313"/>
      <c r="BE2537" s="1903"/>
      <c r="BF2537" s="1904"/>
      <c r="BG2537" s="1903"/>
      <c r="BH2537" s="1904"/>
      <c r="BI2537" s="1903"/>
      <c r="BJ2537" s="1904"/>
      <c r="BK2537" s="1313"/>
      <c r="BL2537" s="1904"/>
      <c r="BM2537" s="1904"/>
      <c r="BN2537" s="1904"/>
      <c r="BO2537" s="1313"/>
      <c r="BP2537" s="1316">
        <f t="shared" si="816"/>
        <v>0</v>
      </c>
      <c r="BQ2537" s="1305"/>
    </row>
    <row r="2538" spans="1:69" ht="15" x14ac:dyDescent="0.25">
      <c r="A2538" s="1305"/>
      <c r="B2538" s="2050"/>
      <c r="C2538" s="1928"/>
      <c r="D2538" s="1313"/>
      <c r="E2538" s="1313"/>
      <c r="F2538" s="1931"/>
      <c r="G2538" s="1313"/>
      <c r="H2538" s="1345"/>
      <c r="I2538" s="1313"/>
      <c r="J2538" s="1345"/>
      <c r="K2538" s="1313"/>
      <c r="L2538" s="2773"/>
      <c r="M2538" s="1313"/>
      <c r="N2538" s="1345"/>
      <c r="O2538" s="1313"/>
      <c r="P2538" s="1313"/>
      <c r="Q2538" s="1307"/>
      <c r="R2538" s="1313"/>
      <c r="S2538" s="1313"/>
      <c r="T2538" s="1313"/>
      <c r="U2538" s="1313"/>
      <c r="V2538" s="2466"/>
      <c r="W2538" s="1904"/>
      <c r="X2538" s="2336"/>
      <c r="Y2538" s="1904"/>
      <c r="Z2538" s="2394"/>
      <c r="AA2538" s="1904"/>
      <c r="AB2538" s="1903"/>
      <c r="AC2538" s="1904"/>
      <c r="AD2538" s="1904"/>
      <c r="AE2538" s="1904"/>
      <c r="AF2538" s="1313"/>
      <c r="AG2538" s="1313"/>
      <c r="AH2538" s="1305"/>
      <c r="AI2538" s="1313"/>
      <c r="AJ2538" s="1313"/>
      <c r="AK2538" s="1313"/>
      <c r="AL2538" s="1313"/>
      <c r="AM2538" s="1313"/>
      <c r="AN2538" s="1905"/>
      <c r="AO2538" s="1345"/>
      <c r="AP2538" s="1313"/>
      <c r="AQ2538" s="1345"/>
      <c r="AR2538" s="1313"/>
      <c r="AS2538" s="1345"/>
      <c r="AT2538" s="1313"/>
      <c r="AU2538" s="1345"/>
      <c r="AV2538" s="1313"/>
      <c r="AW2538" s="1313"/>
      <c r="AX2538" s="1313"/>
      <c r="AY2538" s="1305"/>
      <c r="AZ2538" s="1313"/>
      <c r="BA2538" s="1313"/>
      <c r="BB2538" s="1313"/>
      <c r="BC2538" s="1313"/>
      <c r="BD2538" s="1313"/>
      <c r="BE2538" s="1903"/>
      <c r="BF2538" s="1904"/>
      <c r="BG2538" s="1903"/>
      <c r="BH2538" s="1904"/>
      <c r="BI2538" s="1903"/>
      <c r="BJ2538" s="1904"/>
      <c r="BK2538" s="1313"/>
      <c r="BL2538" s="1904"/>
      <c r="BM2538" s="1904"/>
      <c r="BN2538" s="1904"/>
      <c r="BO2538" s="1313"/>
      <c r="BP2538" s="1316">
        <f t="shared" si="816"/>
        <v>0</v>
      </c>
      <c r="BQ2538" s="1305"/>
    </row>
    <row r="2539" spans="1:69" ht="15" x14ac:dyDescent="0.25">
      <c r="A2539" s="1305"/>
      <c r="B2539" s="2050"/>
      <c r="C2539" s="1928"/>
      <c r="D2539" s="1313"/>
      <c r="E2539" s="1313"/>
      <c r="F2539" s="1931"/>
      <c r="G2539" s="1313"/>
      <c r="H2539" s="1345"/>
      <c r="I2539" s="1313"/>
      <c r="J2539" s="1345"/>
      <c r="K2539" s="1313"/>
      <c r="L2539" s="2773"/>
      <c r="M2539" s="1313"/>
      <c r="N2539" s="1345"/>
      <c r="O2539" s="1313"/>
      <c r="P2539" s="1313"/>
      <c r="Q2539" s="1307"/>
      <c r="R2539" s="1313"/>
      <c r="S2539" s="1313"/>
      <c r="T2539" s="1313"/>
      <c r="U2539" s="1313"/>
      <c r="V2539" s="2466"/>
      <c r="W2539" s="1904"/>
      <c r="X2539" s="2336"/>
      <c r="Y2539" s="1904"/>
      <c r="Z2539" s="2394"/>
      <c r="AA2539" s="1904"/>
      <c r="AB2539" s="1903"/>
      <c r="AC2539" s="1904"/>
      <c r="AD2539" s="1904"/>
      <c r="AE2539" s="1904"/>
      <c r="AF2539" s="1313"/>
      <c r="AG2539" s="1313"/>
      <c r="AH2539" s="1305"/>
      <c r="AI2539" s="1313"/>
      <c r="AJ2539" s="1313"/>
      <c r="AK2539" s="1313"/>
      <c r="AL2539" s="1313"/>
      <c r="AM2539" s="1313"/>
      <c r="AN2539" s="1905"/>
      <c r="AO2539" s="1345"/>
      <c r="AP2539" s="1313"/>
      <c r="AQ2539" s="1345"/>
      <c r="AR2539" s="1313"/>
      <c r="AS2539" s="1345"/>
      <c r="AT2539" s="1313"/>
      <c r="AU2539" s="1345"/>
      <c r="AV2539" s="1313"/>
      <c r="AW2539" s="1313"/>
      <c r="AX2539" s="1313"/>
      <c r="AY2539" s="1305"/>
      <c r="AZ2539" s="1313"/>
      <c r="BA2539" s="1313"/>
      <c r="BB2539" s="1313"/>
      <c r="BC2539" s="1313"/>
      <c r="BD2539" s="1313"/>
      <c r="BE2539" s="1903"/>
      <c r="BF2539" s="1904"/>
      <c r="BG2539" s="1903"/>
      <c r="BH2539" s="1904"/>
      <c r="BI2539" s="1903"/>
      <c r="BJ2539" s="1904"/>
      <c r="BK2539" s="1313"/>
      <c r="BL2539" s="1904"/>
      <c r="BM2539" s="1904"/>
      <c r="BN2539" s="1904"/>
      <c r="BO2539" s="1313"/>
      <c r="BP2539" s="1316">
        <f t="shared" si="816"/>
        <v>0</v>
      </c>
      <c r="BQ2539" s="1305"/>
    </row>
    <row r="2540" spans="1:69" ht="15" x14ac:dyDescent="0.25">
      <c r="A2540" s="1305"/>
      <c r="B2540" s="2050"/>
      <c r="C2540" s="1928"/>
      <c r="D2540" s="1313"/>
      <c r="E2540" s="1313"/>
      <c r="F2540" s="1931"/>
      <c r="G2540" s="1313"/>
      <c r="H2540" s="1345"/>
      <c r="I2540" s="1313"/>
      <c r="J2540" s="1345"/>
      <c r="K2540" s="1313"/>
      <c r="L2540" s="2773"/>
      <c r="M2540" s="1313"/>
      <c r="N2540" s="1345"/>
      <c r="O2540" s="1313"/>
      <c r="P2540" s="1313"/>
      <c r="Q2540" s="1307"/>
      <c r="R2540" s="1313"/>
      <c r="S2540" s="1313"/>
      <c r="T2540" s="1313"/>
      <c r="U2540" s="1313"/>
      <c r="V2540" s="2466"/>
      <c r="W2540" s="1904"/>
      <c r="X2540" s="2336"/>
      <c r="Y2540" s="1904"/>
      <c r="Z2540" s="2394"/>
      <c r="AA2540" s="1904"/>
      <c r="AB2540" s="1903"/>
      <c r="AC2540" s="1904"/>
      <c r="AD2540" s="1904"/>
      <c r="AE2540" s="1904"/>
      <c r="AF2540" s="1313"/>
      <c r="AG2540" s="1313"/>
      <c r="AH2540" s="1305"/>
      <c r="AI2540" s="1313"/>
      <c r="AJ2540" s="1313"/>
      <c r="AK2540" s="1313"/>
      <c r="AL2540" s="1313"/>
      <c r="AM2540" s="1313"/>
      <c r="AN2540" s="1905"/>
      <c r="AO2540" s="1345"/>
      <c r="AP2540" s="1313"/>
      <c r="AQ2540" s="1345"/>
      <c r="AR2540" s="1313"/>
      <c r="AS2540" s="1345"/>
      <c r="AT2540" s="1313"/>
      <c r="AU2540" s="1345"/>
      <c r="AV2540" s="1313"/>
      <c r="AW2540" s="1313"/>
      <c r="AX2540" s="1313"/>
      <c r="AY2540" s="1305"/>
      <c r="AZ2540" s="1313"/>
      <c r="BA2540" s="1313"/>
      <c r="BB2540" s="1313"/>
      <c r="BC2540" s="1313"/>
      <c r="BD2540" s="1313"/>
      <c r="BE2540" s="1903"/>
      <c r="BF2540" s="1904"/>
      <c r="BG2540" s="1903"/>
      <c r="BH2540" s="1904"/>
      <c r="BI2540" s="1903"/>
      <c r="BJ2540" s="1904"/>
      <c r="BK2540" s="1313"/>
      <c r="BL2540" s="1904"/>
      <c r="BM2540" s="1904"/>
      <c r="BN2540" s="1904"/>
      <c r="BO2540" s="1313"/>
      <c r="BP2540" s="1316">
        <f t="shared" si="816"/>
        <v>0</v>
      </c>
      <c r="BQ2540" s="1305"/>
    </row>
    <row r="2541" spans="1:69" ht="15" x14ac:dyDescent="0.25">
      <c r="A2541" s="1305"/>
      <c r="B2541" s="2050"/>
      <c r="C2541" s="1928"/>
      <c r="D2541" s="1313"/>
      <c r="E2541" s="1313"/>
      <c r="F2541" s="1931"/>
      <c r="G2541" s="1313"/>
      <c r="H2541" s="1345"/>
      <c r="I2541" s="1313"/>
      <c r="J2541" s="1345"/>
      <c r="K2541" s="1313"/>
      <c r="L2541" s="2773"/>
      <c r="M2541" s="1313"/>
      <c r="N2541" s="1345"/>
      <c r="O2541" s="1313"/>
      <c r="P2541" s="1313"/>
      <c r="Q2541" s="1307"/>
      <c r="R2541" s="1313"/>
      <c r="S2541" s="1313"/>
      <c r="T2541" s="1313"/>
      <c r="U2541" s="1313"/>
      <c r="V2541" s="2466"/>
      <c r="W2541" s="1904"/>
      <c r="X2541" s="2336"/>
      <c r="Y2541" s="1904"/>
      <c r="Z2541" s="2394"/>
      <c r="AA2541" s="1904"/>
      <c r="AB2541" s="1903"/>
      <c r="AC2541" s="1904"/>
      <c r="AD2541" s="1904"/>
      <c r="AE2541" s="1904"/>
      <c r="AF2541" s="1313"/>
      <c r="AG2541" s="1313"/>
      <c r="AH2541" s="1305"/>
      <c r="AI2541" s="1313"/>
      <c r="AJ2541" s="1313"/>
      <c r="AK2541" s="1313"/>
      <c r="AL2541" s="1313"/>
      <c r="AM2541" s="1313"/>
      <c r="AN2541" s="1905"/>
      <c r="AO2541" s="1345"/>
      <c r="AP2541" s="1313"/>
      <c r="AQ2541" s="1345"/>
      <c r="AR2541" s="1313"/>
      <c r="AS2541" s="1345"/>
      <c r="AT2541" s="1313"/>
      <c r="AU2541" s="1345"/>
      <c r="AV2541" s="1313"/>
      <c r="AW2541" s="1313"/>
      <c r="AX2541" s="1313"/>
      <c r="AY2541" s="1305"/>
      <c r="AZ2541" s="1313"/>
      <c r="BA2541" s="1313"/>
      <c r="BB2541" s="1313"/>
      <c r="BC2541" s="1313"/>
      <c r="BD2541" s="1313"/>
      <c r="BE2541" s="1903"/>
      <c r="BF2541" s="1904"/>
      <c r="BG2541" s="1903"/>
      <c r="BH2541" s="1904"/>
      <c r="BI2541" s="1903"/>
      <c r="BJ2541" s="1904"/>
      <c r="BK2541" s="1313"/>
      <c r="BL2541" s="1904"/>
      <c r="BM2541" s="1904"/>
      <c r="BN2541" s="1904"/>
      <c r="BO2541" s="1313"/>
      <c r="BP2541" s="1316">
        <f t="shared" si="816"/>
        <v>0</v>
      </c>
      <c r="BQ2541" s="1305"/>
    </row>
    <row r="2542" spans="1:69" ht="15" x14ac:dyDescent="0.25">
      <c r="A2542" s="1305"/>
      <c r="B2542" s="2050"/>
      <c r="C2542" s="1928"/>
      <c r="D2542" s="1313"/>
      <c r="E2542" s="1313"/>
      <c r="F2542" s="1931"/>
      <c r="G2542" s="1313"/>
      <c r="H2542" s="1345"/>
      <c r="I2542" s="1313"/>
      <c r="J2542" s="1345"/>
      <c r="K2542" s="1313"/>
      <c r="L2542" s="2773"/>
      <c r="M2542" s="1313"/>
      <c r="N2542" s="1345"/>
      <c r="O2542" s="1313"/>
      <c r="P2542" s="1313"/>
      <c r="Q2542" s="1307"/>
      <c r="R2542" s="1313"/>
      <c r="S2542" s="1313"/>
      <c r="T2542" s="1313"/>
      <c r="U2542" s="1313"/>
      <c r="V2542" s="2466"/>
      <c r="W2542" s="1904"/>
      <c r="X2542" s="2336"/>
      <c r="Y2542" s="1904"/>
      <c r="Z2542" s="2394"/>
      <c r="AA2542" s="1904"/>
      <c r="AB2542" s="1903"/>
      <c r="AC2542" s="1904"/>
      <c r="AD2542" s="1904"/>
      <c r="AE2542" s="1904"/>
      <c r="AF2542" s="1313"/>
      <c r="AG2542" s="1313"/>
      <c r="AH2542" s="1305"/>
      <c r="AI2542" s="1313"/>
      <c r="AJ2542" s="1313"/>
      <c r="AK2542" s="1313"/>
      <c r="AL2542" s="1313"/>
      <c r="AM2542" s="1313"/>
      <c r="AN2542" s="1905"/>
      <c r="AO2542" s="1345"/>
      <c r="AP2542" s="1313"/>
      <c r="AQ2542" s="1345"/>
      <c r="AR2542" s="1313"/>
      <c r="AS2542" s="1345"/>
      <c r="AT2542" s="1313"/>
      <c r="AU2542" s="1345"/>
      <c r="AV2542" s="1313"/>
      <c r="AW2542" s="1313"/>
      <c r="AX2542" s="1313"/>
      <c r="AY2542" s="1305"/>
      <c r="AZ2542" s="1313"/>
      <c r="BA2542" s="1313"/>
      <c r="BB2542" s="1313"/>
      <c r="BC2542" s="1313"/>
      <c r="BD2542" s="1313"/>
      <c r="BE2542" s="1903"/>
      <c r="BF2542" s="1904"/>
      <c r="BG2542" s="1903"/>
      <c r="BH2542" s="1904"/>
      <c r="BI2542" s="1903"/>
      <c r="BJ2542" s="1904"/>
      <c r="BK2542" s="1313"/>
      <c r="BL2542" s="1904"/>
      <c r="BM2542" s="1904"/>
      <c r="BN2542" s="1904"/>
      <c r="BO2542" s="1313"/>
      <c r="BP2542" s="1316">
        <f t="shared" si="816"/>
        <v>0</v>
      </c>
      <c r="BQ2542" s="1305"/>
    </row>
    <row r="2543" spans="1:69" ht="15" x14ac:dyDescent="0.25">
      <c r="A2543" s="1305"/>
      <c r="B2543" s="2050"/>
      <c r="C2543" s="1928"/>
      <c r="D2543" s="1313"/>
      <c r="E2543" s="1313"/>
      <c r="F2543" s="1931"/>
      <c r="G2543" s="1313"/>
      <c r="H2543" s="1345"/>
      <c r="I2543" s="1313"/>
      <c r="J2543" s="1345"/>
      <c r="K2543" s="1313"/>
      <c r="L2543" s="2773"/>
      <c r="M2543" s="1313"/>
      <c r="N2543" s="1345"/>
      <c r="O2543" s="1313"/>
      <c r="P2543" s="1313"/>
      <c r="Q2543" s="1307"/>
      <c r="R2543" s="1313"/>
      <c r="S2543" s="1313"/>
      <c r="T2543" s="1313"/>
      <c r="U2543" s="1313"/>
      <c r="V2543" s="2466"/>
      <c r="W2543" s="1904"/>
      <c r="X2543" s="2336"/>
      <c r="Y2543" s="1904"/>
      <c r="Z2543" s="2394"/>
      <c r="AA2543" s="1904"/>
      <c r="AB2543" s="1903"/>
      <c r="AC2543" s="1904"/>
      <c r="AD2543" s="1904"/>
      <c r="AE2543" s="1904"/>
      <c r="AF2543" s="1313"/>
      <c r="AG2543" s="1313"/>
      <c r="AH2543" s="1305"/>
      <c r="AI2543" s="1313"/>
      <c r="AJ2543" s="1313"/>
      <c r="AK2543" s="1313"/>
      <c r="AL2543" s="1313"/>
      <c r="AM2543" s="1313"/>
      <c r="AN2543" s="1905"/>
      <c r="AO2543" s="1345"/>
      <c r="AP2543" s="1313"/>
      <c r="AQ2543" s="1345"/>
      <c r="AR2543" s="1313"/>
      <c r="AS2543" s="1345"/>
      <c r="AT2543" s="1313"/>
      <c r="AU2543" s="1345"/>
      <c r="AV2543" s="1313"/>
      <c r="AW2543" s="1313"/>
      <c r="AX2543" s="1313"/>
      <c r="AY2543" s="1305"/>
      <c r="AZ2543" s="1313"/>
      <c r="BA2543" s="1313"/>
      <c r="BB2543" s="1313"/>
      <c r="BC2543" s="1313"/>
      <c r="BD2543" s="1313"/>
      <c r="BE2543" s="1903"/>
      <c r="BF2543" s="1904"/>
      <c r="BG2543" s="1903"/>
      <c r="BH2543" s="1904"/>
      <c r="BI2543" s="1903"/>
      <c r="BJ2543" s="1904"/>
      <c r="BK2543" s="1313"/>
      <c r="BL2543" s="1904"/>
      <c r="BM2543" s="1904"/>
      <c r="BN2543" s="1904"/>
      <c r="BO2543" s="1313"/>
      <c r="BP2543" s="1316">
        <f t="shared" si="816"/>
        <v>0</v>
      </c>
      <c r="BQ2543" s="1305"/>
    </row>
    <row r="2544" spans="1:69" ht="15" x14ac:dyDescent="0.25">
      <c r="A2544" s="1305"/>
      <c r="B2544" s="2050"/>
      <c r="C2544" s="1928"/>
      <c r="D2544" s="1313"/>
      <c r="E2544" s="1313"/>
      <c r="F2544" s="1931"/>
      <c r="G2544" s="1313"/>
      <c r="H2544" s="1345"/>
      <c r="I2544" s="1313"/>
      <c r="J2544" s="1345"/>
      <c r="K2544" s="1313"/>
      <c r="L2544" s="2773"/>
      <c r="M2544" s="1313"/>
      <c r="N2544" s="1345"/>
      <c r="O2544" s="1313"/>
      <c r="P2544" s="1313"/>
      <c r="Q2544" s="1307"/>
      <c r="R2544" s="1313"/>
      <c r="S2544" s="1313"/>
      <c r="T2544" s="1313"/>
      <c r="U2544" s="1313"/>
      <c r="V2544" s="2466"/>
      <c r="W2544" s="1904"/>
      <c r="X2544" s="2336"/>
      <c r="Y2544" s="1904"/>
      <c r="Z2544" s="2394"/>
      <c r="AA2544" s="1904"/>
      <c r="AB2544" s="1903"/>
      <c r="AC2544" s="1904"/>
      <c r="AD2544" s="1904"/>
      <c r="AE2544" s="1904"/>
      <c r="AF2544" s="1313"/>
      <c r="AG2544" s="1313"/>
      <c r="AH2544" s="1305"/>
      <c r="AI2544" s="1313"/>
      <c r="AJ2544" s="1313"/>
      <c r="AK2544" s="1313"/>
      <c r="AL2544" s="1313"/>
      <c r="AM2544" s="1313"/>
      <c r="AN2544" s="1905"/>
      <c r="AO2544" s="1345"/>
      <c r="AP2544" s="1313"/>
      <c r="AQ2544" s="1345"/>
      <c r="AR2544" s="1313"/>
      <c r="AS2544" s="1345"/>
      <c r="AT2544" s="1313"/>
      <c r="AU2544" s="1345"/>
      <c r="AV2544" s="1313"/>
      <c r="AW2544" s="1313"/>
      <c r="AX2544" s="1313"/>
      <c r="AY2544" s="1305"/>
      <c r="AZ2544" s="1313"/>
      <c r="BA2544" s="1313"/>
      <c r="BB2544" s="1313"/>
      <c r="BC2544" s="1313"/>
      <c r="BD2544" s="1313"/>
      <c r="BE2544" s="1903"/>
      <c r="BF2544" s="1904"/>
      <c r="BG2544" s="1903"/>
      <c r="BH2544" s="1904"/>
      <c r="BI2544" s="1903"/>
      <c r="BJ2544" s="1904"/>
      <c r="BK2544" s="1313"/>
      <c r="BL2544" s="1904"/>
      <c r="BM2544" s="1904"/>
      <c r="BN2544" s="1904"/>
      <c r="BO2544" s="1313"/>
      <c r="BP2544" s="1316">
        <f t="shared" si="816"/>
        <v>0</v>
      </c>
      <c r="BQ2544" s="1305"/>
    </row>
    <row r="2545" spans="1:69" ht="15" x14ac:dyDescent="0.25">
      <c r="A2545" s="1305"/>
      <c r="B2545" s="2050"/>
      <c r="C2545" s="1928"/>
      <c r="D2545" s="1313"/>
      <c r="E2545" s="1313"/>
      <c r="F2545" s="1931"/>
      <c r="G2545" s="1313"/>
      <c r="H2545" s="1345"/>
      <c r="I2545" s="1313"/>
      <c r="J2545" s="1345"/>
      <c r="K2545" s="1313"/>
      <c r="L2545" s="2773"/>
      <c r="M2545" s="1313"/>
      <c r="N2545" s="1345"/>
      <c r="O2545" s="1313"/>
      <c r="P2545" s="1313"/>
      <c r="Q2545" s="1307"/>
      <c r="R2545" s="1313"/>
      <c r="S2545" s="1313"/>
      <c r="T2545" s="1313"/>
      <c r="U2545" s="1313"/>
      <c r="V2545" s="2466"/>
      <c r="W2545" s="1904"/>
      <c r="X2545" s="2336"/>
      <c r="Y2545" s="1904"/>
      <c r="Z2545" s="2394"/>
      <c r="AA2545" s="1904"/>
      <c r="AB2545" s="1903"/>
      <c r="AC2545" s="1904"/>
      <c r="AD2545" s="1904"/>
      <c r="AE2545" s="1904"/>
      <c r="AF2545" s="1313"/>
      <c r="AG2545" s="1313"/>
      <c r="AH2545" s="1305"/>
      <c r="AI2545" s="1313"/>
      <c r="AJ2545" s="1313"/>
      <c r="AK2545" s="1313"/>
      <c r="AL2545" s="1313"/>
      <c r="AM2545" s="1313"/>
      <c r="AN2545" s="1905"/>
      <c r="AO2545" s="1345"/>
      <c r="AP2545" s="1313"/>
      <c r="AQ2545" s="1345"/>
      <c r="AR2545" s="1313"/>
      <c r="AS2545" s="1345"/>
      <c r="AT2545" s="1313"/>
      <c r="AU2545" s="1345"/>
      <c r="AV2545" s="1313"/>
      <c r="AW2545" s="1313"/>
      <c r="AX2545" s="1313"/>
      <c r="AY2545" s="1305"/>
      <c r="AZ2545" s="1313"/>
      <c r="BA2545" s="1313"/>
      <c r="BB2545" s="1313"/>
      <c r="BC2545" s="1313"/>
      <c r="BD2545" s="1313"/>
      <c r="BE2545" s="1903"/>
      <c r="BF2545" s="1904"/>
      <c r="BG2545" s="1903"/>
      <c r="BH2545" s="1904"/>
      <c r="BI2545" s="1903"/>
      <c r="BJ2545" s="1904"/>
      <c r="BK2545" s="1313"/>
      <c r="BL2545" s="1904"/>
      <c r="BM2545" s="1904"/>
      <c r="BN2545" s="1904"/>
      <c r="BO2545" s="1313"/>
      <c r="BP2545" s="1316">
        <f t="shared" si="816"/>
        <v>0</v>
      </c>
      <c r="BQ2545" s="1305"/>
    </row>
    <row r="2546" spans="1:69" ht="15" x14ac:dyDescent="0.25">
      <c r="A2546" s="1305"/>
      <c r="B2546" s="2050"/>
      <c r="C2546" s="1928"/>
      <c r="D2546" s="1313"/>
      <c r="E2546" s="1313"/>
      <c r="F2546" s="1931"/>
      <c r="G2546" s="1313"/>
      <c r="H2546" s="1345"/>
      <c r="I2546" s="1313"/>
      <c r="J2546" s="1345"/>
      <c r="K2546" s="1313"/>
      <c r="L2546" s="2773"/>
      <c r="M2546" s="1313"/>
      <c r="N2546" s="1345"/>
      <c r="O2546" s="1313"/>
      <c r="P2546" s="1313"/>
      <c r="Q2546" s="1307"/>
      <c r="R2546" s="1313"/>
      <c r="S2546" s="1313"/>
      <c r="T2546" s="1313"/>
      <c r="U2546" s="1313"/>
      <c r="V2546" s="2466"/>
      <c r="W2546" s="1904"/>
      <c r="X2546" s="2336"/>
      <c r="Y2546" s="1904"/>
      <c r="Z2546" s="2394"/>
      <c r="AA2546" s="1904"/>
      <c r="AB2546" s="1903"/>
      <c r="AC2546" s="1904"/>
      <c r="AD2546" s="1904"/>
      <c r="AE2546" s="1904"/>
      <c r="AF2546" s="1313"/>
      <c r="AG2546" s="1313"/>
      <c r="AH2546" s="1305"/>
      <c r="AI2546" s="1313"/>
      <c r="AJ2546" s="1313"/>
      <c r="AK2546" s="1313"/>
      <c r="AL2546" s="1313"/>
      <c r="AM2546" s="1313"/>
      <c r="AN2546" s="1905"/>
      <c r="AO2546" s="1345"/>
      <c r="AP2546" s="1313"/>
      <c r="AQ2546" s="1345"/>
      <c r="AR2546" s="1313"/>
      <c r="AS2546" s="1345"/>
      <c r="AT2546" s="1313"/>
      <c r="AU2546" s="1345"/>
      <c r="AV2546" s="1313"/>
      <c r="AW2546" s="1313"/>
      <c r="AX2546" s="1313"/>
      <c r="AY2546" s="1305"/>
      <c r="AZ2546" s="1313"/>
      <c r="BA2546" s="1313"/>
      <c r="BB2546" s="1313"/>
      <c r="BC2546" s="1313"/>
      <c r="BD2546" s="1313"/>
      <c r="BE2546" s="1903"/>
      <c r="BF2546" s="1904"/>
      <c r="BG2546" s="1903"/>
      <c r="BH2546" s="1904"/>
      <c r="BI2546" s="1903"/>
      <c r="BJ2546" s="1904"/>
      <c r="BK2546" s="1313"/>
      <c r="BL2546" s="1904"/>
      <c r="BM2546" s="1904"/>
      <c r="BN2546" s="1904"/>
      <c r="BO2546" s="1313"/>
      <c r="BP2546" s="1316">
        <f t="shared" si="816"/>
        <v>0</v>
      </c>
      <c r="BQ2546" s="1305"/>
    </row>
    <row r="2547" spans="1:69" ht="15" x14ac:dyDescent="0.25">
      <c r="A2547" s="1305"/>
      <c r="B2547" s="2050"/>
      <c r="C2547" s="1928"/>
      <c r="D2547" s="1313"/>
      <c r="E2547" s="1313"/>
      <c r="F2547" s="1931"/>
      <c r="G2547" s="1313"/>
      <c r="H2547" s="1345"/>
      <c r="I2547" s="1313"/>
      <c r="J2547" s="1345"/>
      <c r="K2547" s="1313"/>
      <c r="L2547" s="2773"/>
      <c r="M2547" s="1313"/>
      <c r="N2547" s="1345"/>
      <c r="O2547" s="1313"/>
      <c r="P2547" s="1313"/>
      <c r="Q2547" s="1307"/>
      <c r="R2547" s="1313"/>
      <c r="S2547" s="1313"/>
      <c r="T2547" s="1313"/>
      <c r="U2547" s="1313"/>
      <c r="V2547" s="2466"/>
      <c r="W2547" s="1904"/>
      <c r="X2547" s="2336"/>
      <c r="Y2547" s="1904"/>
      <c r="Z2547" s="2394"/>
      <c r="AA2547" s="1904"/>
      <c r="AB2547" s="1903"/>
      <c r="AC2547" s="1904"/>
      <c r="AD2547" s="1904"/>
      <c r="AE2547" s="1904"/>
      <c r="AF2547" s="1313"/>
      <c r="AG2547" s="1313"/>
      <c r="AH2547" s="1305"/>
      <c r="AI2547" s="1313"/>
      <c r="AJ2547" s="1313"/>
      <c r="AK2547" s="1313"/>
      <c r="AL2547" s="1313"/>
      <c r="AM2547" s="1313"/>
      <c r="AN2547" s="1905"/>
      <c r="AO2547" s="1345"/>
      <c r="AP2547" s="1313"/>
      <c r="AQ2547" s="1345"/>
      <c r="AR2547" s="1313"/>
      <c r="AS2547" s="1345"/>
      <c r="AT2547" s="1313"/>
      <c r="AU2547" s="1345"/>
      <c r="AV2547" s="1313"/>
      <c r="AW2547" s="1313"/>
      <c r="AX2547" s="1313"/>
      <c r="AY2547" s="1305"/>
      <c r="AZ2547" s="1313"/>
      <c r="BA2547" s="1313"/>
      <c r="BB2547" s="1313"/>
      <c r="BC2547" s="1313"/>
      <c r="BD2547" s="1313"/>
      <c r="BE2547" s="1903"/>
      <c r="BF2547" s="1904"/>
      <c r="BG2547" s="1903"/>
      <c r="BH2547" s="1904"/>
      <c r="BI2547" s="1903"/>
      <c r="BJ2547" s="1904"/>
      <c r="BK2547" s="1313"/>
      <c r="BL2547" s="1904"/>
      <c r="BM2547" s="1904"/>
      <c r="BN2547" s="1904"/>
      <c r="BO2547" s="1313"/>
      <c r="BP2547" s="1316">
        <f t="shared" si="816"/>
        <v>0</v>
      </c>
      <c r="BQ2547" s="1305"/>
    </row>
    <row r="2548" spans="1:69" ht="15" x14ac:dyDescent="0.25">
      <c r="A2548" s="1305"/>
      <c r="B2548" s="2050"/>
      <c r="C2548" s="1928"/>
      <c r="D2548" s="1313"/>
      <c r="E2548" s="1313"/>
      <c r="F2548" s="1931"/>
      <c r="G2548" s="1313"/>
      <c r="H2548" s="1345"/>
      <c r="I2548" s="1313"/>
      <c r="J2548" s="1345"/>
      <c r="K2548" s="1313"/>
      <c r="L2548" s="2773"/>
      <c r="M2548" s="1313"/>
      <c r="N2548" s="1345"/>
      <c r="O2548" s="1313"/>
      <c r="P2548" s="1313"/>
      <c r="Q2548" s="1307"/>
      <c r="R2548" s="1313"/>
      <c r="S2548" s="1313"/>
      <c r="T2548" s="1313"/>
      <c r="U2548" s="1313"/>
      <c r="V2548" s="2466"/>
      <c r="W2548" s="1904"/>
      <c r="X2548" s="2336"/>
      <c r="Y2548" s="1904"/>
      <c r="Z2548" s="2394"/>
      <c r="AA2548" s="1904"/>
      <c r="AB2548" s="1903"/>
      <c r="AC2548" s="1904"/>
      <c r="AD2548" s="1904"/>
      <c r="AE2548" s="1904"/>
      <c r="AF2548" s="1313"/>
      <c r="AG2548" s="1313"/>
      <c r="AH2548" s="1305"/>
      <c r="AI2548" s="1313"/>
      <c r="AJ2548" s="1313"/>
      <c r="AK2548" s="1313"/>
      <c r="AL2548" s="1313"/>
      <c r="AM2548" s="1313"/>
      <c r="AN2548" s="1905"/>
      <c r="AO2548" s="1345"/>
      <c r="AP2548" s="1313"/>
      <c r="AQ2548" s="1345"/>
      <c r="AR2548" s="1313"/>
      <c r="AS2548" s="1345"/>
      <c r="AT2548" s="1313"/>
      <c r="AU2548" s="1345"/>
      <c r="AV2548" s="1313"/>
      <c r="AW2548" s="1313"/>
      <c r="AX2548" s="1313"/>
      <c r="AY2548" s="1305"/>
      <c r="AZ2548" s="1313"/>
      <c r="BA2548" s="1313"/>
      <c r="BB2548" s="1313"/>
      <c r="BC2548" s="1313"/>
      <c r="BD2548" s="1313"/>
      <c r="BE2548" s="1903"/>
      <c r="BF2548" s="1904"/>
      <c r="BG2548" s="1903"/>
      <c r="BH2548" s="1904"/>
      <c r="BI2548" s="1903"/>
      <c r="BJ2548" s="1904"/>
      <c r="BK2548" s="1313"/>
      <c r="BL2548" s="1904"/>
      <c r="BM2548" s="1904"/>
      <c r="BN2548" s="1904"/>
      <c r="BO2548" s="1313"/>
      <c r="BP2548" s="1316">
        <f t="shared" si="816"/>
        <v>0</v>
      </c>
      <c r="BQ2548" s="1305"/>
    </row>
    <row r="2549" spans="1:69" ht="15" x14ac:dyDescent="0.25">
      <c r="A2549" s="1305"/>
      <c r="B2549" s="2050"/>
      <c r="C2549" s="1928"/>
      <c r="D2549" s="1313"/>
      <c r="E2549" s="1313"/>
      <c r="F2549" s="1931"/>
      <c r="G2549" s="1313"/>
      <c r="H2549" s="1345"/>
      <c r="I2549" s="1313"/>
      <c r="J2549" s="1345"/>
      <c r="K2549" s="1313"/>
      <c r="L2549" s="2773"/>
      <c r="M2549" s="1313"/>
      <c r="N2549" s="1345"/>
      <c r="O2549" s="1313"/>
      <c r="P2549" s="1313"/>
      <c r="Q2549" s="1307"/>
      <c r="R2549" s="1313"/>
      <c r="S2549" s="1313"/>
      <c r="T2549" s="1313"/>
      <c r="U2549" s="1313"/>
      <c r="V2549" s="2466"/>
      <c r="W2549" s="1904"/>
      <c r="X2549" s="2336"/>
      <c r="Y2549" s="1904"/>
      <c r="Z2549" s="2394"/>
      <c r="AA2549" s="1904"/>
      <c r="AB2549" s="1903"/>
      <c r="AC2549" s="1904"/>
      <c r="AD2549" s="1904"/>
      <c r="AE2549" s="1904"/>
      <c r="AF2549" s="1313"/>
      <c r="AG2549" s="1313"/>
      <c r="AH2549" s="1305"/>
      <c r="AI2549" s="1313"/>
      <c r="AJ2549" s="1313"/>
      <c r="AK2549" s="1313"/>
      <c r="AL2549" s="1313"/>
      <c r="AM2549" s="1313"/>
      <c r="AN2549" s="1905"/>
      <c r="AO2549" s="1345"/>
      <c r="AP2549" s="1313"/>
      <c r="AQ2549" s="1345"/>
      <c r="AR2549" s="1313"/>
      <c r="AS2549" s="1345"/>
      <c r="AT2549" s="1313"/>
      <c r="AU2549" s="1345"/>
      <c r="AV2549" s="1313"/>
      <c r="AW2549" s="1313"/>
      <c r="AX2549" s="1313"/>
      <c r="AY2549" s="1305"/>
      <c r="AZ2549" s="1313"/>
      <c r="BA2549" s="1313"/>
      <c r="BB2549" s="1313"/>
      <c r="BC2549" s="1313"/>
      <c r="BD2549" s="1313"/>
      <c r="BE2549" s="1903"/>
      <c r="BF2549" s="1904"/>
      <c r="BG2549" s="1903"/>
      <c r="BH2549" s="1904"/>
      <c r="BI2549" s="1903"/>
      <c r="BJ2549" s="1904"/>
      <c r="BK2549" s="1313"/>
      <c r="BL2549" s="1904"/>
      <c r="BM2549" s="1904"/>
      <c r="BN2549" s="1904"/>
      <c r="BO2549" s="1313"/>
      <c r="BP2549" s="1316">
        <f t="shared" si="816"/>
        <v>0</v>
      </c>
      <c r="BQ2549" s="1305"/>
    </row>
    <row r="2550" spans="1:69" ht="15" x14ac:dyDescent="0.25">
      <c r="A2550" s="1305"/>
      <c r="B2550" s="2050"/>
      <c r="C2550" s="1928"/>
      <c r="D2550" s="1313"/>
      <c r="E2550" s="1313"/>
      <c r="F2550" s="1931"/>
      <c r="G2550" s="1313"/>
      <c r="H2550" s="1345"/>
      <c r="I2550" s="1313"/>
      <c r="J2550" s="1345"/>
      <c r="K2550" s="1313"/>
      <c r="L2550" s="2773"/>
      <c r="M2550" s="1313"/>
      <c r="N2550" s="1345"/>
      <c r="O2550" s="1313"/>
      <c r="P2550" s="1313"/>
      <c r="Q2550" s="1307"/>
      <c r="R2550" s="1313"/>
      <c r="S2550" s="1313"/>
      <c r="T2550" s="1313"/>
      <c r="U2550" s="1313"/>
      <c r="V2550" s="2466"/>
      <c r="W2550" s="1904"/>
      <c r="X2550" s="2336"/>
      <c r="Y2550" s="1904"/>
      <c r="Z2550" s="2394"/>
      <c r="AA2550" s="1904"/>
      <c r="AB2550" s="1903"/>
      <c r="AC2550" s="1904"/>
      <c r="AD2550" s="1904"/>
      <c r="AE2550" s="1904"/>
      <c r="AF2550" s="1313"/>
      <c r="AG2550" s="1313"/>
      <c r="AH2550" s="1305"/>
      <c r="AI2550" s="1313"/>
      <c r="AJ2550" s="1313"/>
      <c r="AK2550" s="1313"/>
      <c r="AL2550" s="1313"/>
      <c r="AM2550" s="1313"/>
      <c r="AN2550" s="1905"/>
      <c r="AO2550" s="1345"/>
      <c r="AP2550" s="1313"/>
      <c r="AQ2550" s="1345"/>
      <c r="AR2550" s="1313"/>
      <c r="AS2550" s="1345"/>
      <c r="AT2550" s="1313"/>
      <c r="AU2550" s="1345"/>
      <c r="AV2550" s="1313"/>
      <c r="AW2550" s="1313"/>
      <c r="AX2550" s="1313"/>
      <c r="AY2550" s="1305"/>
      <c r="AZ2550" s="1313"/>
      <c r="BA2550" s="1313"/>
      <c r="BB2550" s="1313"/>
      <c r="BC2550" s="1313"/>
      <c r="BD2550" s="1313"/>
      <c r="BE2550" s="1903"/>
      <c r="BF2550" s="1904"/>
      <c r="BG2550" s="1903"/>
      <c r="BH2550" s="1904"/>
      <c r="BI2550" s="1903"/>
      <c r="BJ2550" s="1904"/>
      <c r="BK2550" s="1313"/>
      <c r="BL2550" s="1904"/>
      <c r="BM2550" s="1904"/>
      <c r="BN2550" s="1904"/>
      <c r="BO2550" s="1313"/>
      <c r="BP2550" s="1316">
        <f t="shared" si="816"/>
        <v>0</v>
      </c>
      <c r="BQ2550" s="1305"/>
    </row>
    <row r="2551" spans="1:69" ht="15" x14ac:dyDescent="0.25">
      <c r="A2551" s="1305"/>
      <c r="B2551" s="2050"/>
      <c r="C2551" s="1928"/>
      <c r="D2551" s="1313"/>
      <c r="E2551" s="1313"/>
      <c r="F2551" s="1931"/>
      <c r="G2551" s="1313"/>
      <c r="H2551" s="1345"/>
      <c r="I2551" s="1313"/>
      <c r="J2551" s="1345"/>
      <c r="K2551" s="1313"/>
      <c r="L2551" s="2773"/>
      <c r="M2551" s="1313"/>
      <c r="N2551" s="1345"/>
      <c r="O2551" s="1313"/>
      <c r="P2551" s="1313"/>
      <c r="Q2551" s="1307"/>
      <c r="R2551" s="1313"/>
      <c r="S2551" s="1313"/>
      <c r="T2551" s="1313"/>
      <c r="U2551" s="1313"/>
      <c r="V2551" s="2466"/>
      <c r="W2551" s="1904"/>
      <c r="X2551" s="2336"/>
      <c r="Y2551" s="1904"/>
      <c r="Z2551" s="2394"/>
      <c r="AA2551" s="1904"/>
      <c r="AB2551" s="1903"/>
      <c r="AC2551" s="1904"/>
      <c r="AD2551" s="1904"/>
      <c r="AE2551" s="1904"/>
      <c r="AF2551" s="1313"/>
      <c r="AG2551" s="1313"/>
      <c r="AH2551" s="1305"/>
      <c r="AI2551" s="1313"/>
      <c r="AJ2551" s="1313"/>
      <c r="AK2551" s="1313"/>
      <c r="AL2551" s="1313"/>
      <c r="AM2551" s="1313"/>
      <c r="AN2551" s="1905"/>
      <c r="AO2551" s="1345"/>
      <c r="AP2551" s="1313"/>
      <c r="AQ2551" s="1345"/>
      <c r="AR2551" s="1313"/>
      <c r="AS2551" s="1345"/>
      <c r="AT2551" s="1313"/>
      <c r="AU2551" s="1345"/>
      <c r="AV2551" s="1313"/>
      <c r="AW2551" s="1313"/>
      <c r="AX2551" s="1313"/>
      <c r="AY2551" s="1305"/>
      <c r="AZ2551" s="1313"/>
      <c r="BA2551" s="1313"/>
      <c r="BB2551" s="1313"/>
      <c r="BC2551" s="1313"/>
      <c r="BD2551" s="1313"/>
      <c r="BE2551" s="1903"/>
      <c r="BF2551" s="1904"/>
      <c r="BG2551" s="1903"/>
      <c r="BH2551" s="1904"/>
      <c r="BI2551" s="1903"/>
      <c r="BJ2551" s="1904"/>
      <c r="BK2551" s="1313"/>
      <c r="BL2551" s="1904"/>
      <c r="BM2551" s="1904"/>
      <c r="BN2551" s="1904"/>
      <c r="BO2551" s="1313"/>
      <c r="BP2551" s="1316">
        <f t="shared" si="816"/>
        <v>0</v>
      </c>
      <c r="BQ2551" s="1305"/>
    </row>
    <row r="2552" spans="1:69" ht="15" x14ac:dyDescent="0.25">
      <c r="A2552" s="1305"/>
      <c r="B2552" s="2050"/>
      <c r="C2552" s="1928"/>
      <c r="D2552" s="1313"/>
      <c r="E2552" s="1313"/>
      <c r="F2552" s="1931"/>
      <c r="G2552" s="1313"/>
      <c r="H2552" s="1345"/>
      <c r="I2552" s="1313"/>
      <c r="J2552" s="1345"/>
      <c r="K2552" s="1313"/>
      <c r="L2552" s="2773"/>
      <c r="M2552" s="1313"/>
      <c r="N2552" s="1345"/>
      <c r="O2552" s="1313"/>
      <c r="P2552" s="1313"/>
      <c r="Q2552" s="1307"/>
      <c r="R2552" s="1313"/>
      <c r="S2552" s="1313"/>
      <c r="T2552" s="1313"/>
      <c r="U2552" s="1313"/>
      <c r="V2552" s="2466"/>
      <c r="W2552" s="1904"/>
      <c r="X2552" s="2336"/>
      <c r="Y2552" s="1904"/>
      <c r="Z2552" s="2394"/>
      <c r="AA2552" s="1904"/>
      <c r="AB2552" s="1903"/>
      <c r="AC2552" s="1904"/>
      <c r="AD2552" s="1904"/>
      <c r="AE2552" s="1904"/>
      <c r="AF2552" s="1313"/>
      <c r="AG2552" s="1313"/>
      <c r="AH2552" s="1305"/>
      <c r="AI2552" s="1313"/>
      <c r="AJ2552" s="1313"/>
      <c r="AK2552" s="1313"/>
      <c r="AL2552" s="1313"/>
      <c r="AM2552" s="1313"/>
      <c r="AN2552" s="1905"/>
      <c r="AO2552" s="1345"/>
      <c r="AP2552" s="1313"/>
      <c r="AQ2552" s="1345"/>
      <c r="AR2552" s="1313"/>
      <c r="AS2552" s="1345"/>
      <c r="AT2552" s="1313"/>
      <c r="AU2552" s="1345"/>
      <c r="AV2552" s="1313"/>
      <c r="AW2552" s="1313"/>
      <c r="AX2552" s="1313"/>
      <c r="AY2552" s="1305"/>
      <c r="AZ2552" s="1313"/>
      <c r="BA2552" s="1313"/>
      <c r="BB2552" s="1313"/>
      <c r="BC2552" s="1313"/>
      <c r="BD2552" s="1313"/>
      <c r="BE2552" s="1903"/>
      <c r="BF2552" s="1904"/>
      <c r="BG2552" s="1903"/>
      <c r="BH2552" s="1904"/>
      <c r="BI2552" s="1903"/>
      <c r="BJ2552" s="1904"/>
      <c r="BK2552" s="1313"/>
      <c r="BL2552" s="1904"/>
      <c r="BM2552" s="1904"/>
      <c r="BN2552" s="1904"/>
      <c r="BO2552" s="1313"/>
      <c r="BP2552" s="1316">
        <f t="shared" si="816"/>
        <v>0</v>
      </c>
      <c r="BQ2552" s="1305"/>
    </row>
    <row r="2553" spans="1:69" ht="15" x14ac:dyDescent="0.25">
      <c r="A2553" s="1305"/>
      <c r="B2553" s="2050"/>
      <c r="C2553" s="1928"/>
      <c r="D2553" s="1313"/>
      <c r="E2553" s="1313"/>
      <c r="F2553" s="1931"/>
      <c r="G2553" s="1313"/>
      <c r="H2553" s="1345"/>
      <c r="I2553" s="1313"/>
      <c r="J2553" s="1345"/>
      <c r="K2553" s="1313"/>
      <c r="L2553" s="2773"/>
      <c r="M2553" s="1313"/>
      <c r="N2553" s="1345"/>
      <c r="O2553" s="1313"/>
      <c r="P2553" s="1313"/>
      <c r="Q2553" s="1307"/>
      <c r="R2553" s="1313"/>
      <c r="S2553" s="1313"/>
      <c r="T2553" s="1313"/>
      <c r="U2553" s="1313"/>
      <c r="V2553" s="2466"/>
      <c r="W2553" s="1904"/>
      <c r="X2553" s="2336"/>
      <c r="Y2553" s="1904"/>
      <c r="Z2553" s="2394"/>
      <c r="AA2553" s="1904"/>
      <c r="AB2553" s="1903"/>
      <c r="AC2553" s="1904"/>
      <c r="AD2553" s="1904"/>
      <c r="AE2553" s="1904"/>
      <c r="AF2553" s="1313"/>
      <c r="AG2553" s="1313"/>
      <c r="AH2553" s="1305"/>
      <c r="AI2553" s="1313"/>
      <c r="AJ2553" s="1313"/>
      <c r="AK2553" s="1313"/>
      <c r="AL2553" s="1313"/>
      <c r="AM2553" s="1313"/>
      <c r="AN2553" s="1905"/>
      <c r="AO2553" s="1345"/>
      <c r="AP2553" s="1313"/>
      <c r="AQ2553" s="1345"/>
      <c r="AR2553" s="1313"/>
      <c r="AS2553" s="1345"/>
      <c r="AT2553" s="1313"/>
      <c r="AU2553" s="1345"/>
      <c r="AV2553" s="1313"/>
      <c r="AW2553" s="1313"/>
      <c r="AX2553" s="1313"/>
      <c r="AY2553" s="1305"/>
      <c r="AZ2553" s="1313"/>
      <c r="BA2553" s="1313"/>
      <c r="BB2553" s="1313"/>
      <c r="BC2553" s="1313"/>
      <c r="BD2553" s="1313"/>
      <c r="BE2553" s="1903"/>
      <c r="BF2553" s="1904"/>
      <c r="BG2553" s="1903"/>
      <c r="BH2553" s="1904"/>
      <c r="BI2553" s="1903"/>
      <c r="BJ2553" s="1904"/>
      <c r="BK2553" s="1313"/>
      <c r="BL2553" s="1904"/>
      <c r="BM2553" s="1904"/>
      <c r="BN2553" s="1904"/>
      <c r="BO2553" s="1313"/>
      <c r="BP2553" s="1316">
        <f t="shared" si="816"/>
        <v>0</v>
      </c>
      <c r="BQ2553" s="1305"/>
    </row>
    <row r="2554" spans="1:69" ht="15" x14ac:dyDescent="0.25">
      <c r="A2554" s="1305"/>
      <c r="B2554" s="2050"/>
      <c r="C2554" s="1928"/>
      <c r="D2554" s="1313"/>
      <c r="E2554" s="1313"/>
      <c r="F2554" s="1931"/>
      <c r="G2554" s="1313"/>
      <c r="H2554" s="1345"/>
      <c r="I2554" s="1313"/>
      <c r="J2554" s="1345"/>
      <c r="K2554" s="1313"/>
      <c r="L2554" s="2773"/>
      <c r="M2554" s="1313"/>
      <c r="N2554" s="1345"/>
      <c r="O2554" s="1313"/>
      <c r="P2554" s="1313"/>
      <c r="Q2554" s="1307"/>
      <c r="R2554" s="1313"/>
      <c r="S2554" s="1313"/>
      <c r="T2554" s="1313"/>
      <c r="U2554" s="1313"/>
      <c r="V2554" s="2466"/>
      <c r="W2554" s="1904"/>
      <c r="X2554" s="2336"/>
      <c r="Y2554" s="1904"/>
      <c r="Z2554" s="2394"/>
      <c r="AA2554" s="1904"/>
      <c r="AB2554" s="1903"/>
      <c r="AC2554" s="1904"/>
      <c r="AD2554" s="1904"/>
      <c r="AE2554" s="1904"/>
      <c r="AF2554" s="1313"/>
      <c r="AG2554" s="1313"/>
      <c r="AH2554" s="1305"/>
      <c r="AI2554" s="1313"/>
      <c r="AJ2554" s="1313"/>
      <c r="AK2554" s="1313"/>
      <c r="AL2554" s="1313"/>
      <c r="AM2554" s="1313"/>
      <c r="AN2554" s="1905"/>
      <c r="AO2554" s="1345"/>
      <c r="AP2554" s="1313"/>
      <c r="AQ2554" s="1345"/>
      <c r="AR2554" s="1313"/>
      <c r="AS2554" s="1345"/>
      <c r="AT2554" s="1313"/>
      <c r="AU2554" s="1345"/>
      <c r="AV2554" s="1313"/>
      <c r="AW2554" s="1313"/>
      <c r="AX2554" s="1313"/>
      <c r="AY2554" s="1305"/>
      <c r="AZ2554" s="1313"/>
      <c r="BA2554" s="1313"/>
      <c r="BB2554" s="1313"/>
      <c r="BC2554" s="1313"/>
      <c r="BD2554" s="1313"/>
      <c r="BE2554" s="1903"/>
      <c r="BF2554" s="1904"/>
      <c r="BG2554" s="1903"/>
      <c r="BH2554" s="1904"/>
      <c r="BI2554" s="1903"/>
      <c r="BJ2554" s="1904"/>
      <c r="BK2554" s="1313"/>
      <c r="BL2554" s="1904"/>
      <c r="BM2554" s="1904"/>
      <c r="BN2554" s="1904"/>
      <c r="BO2554" s="1313"/>
      <c r="BP2554" s="1316">
        <f t="shared" si="816"/>
        <v>0</v>
      </c>
      <c r="BQ2554" s="1305"/>
    </row>
    <row r="2555" spans="1:69" ht="15" x14ac:dyDescent="0.25">
      <c r="A2555" s="1305"/>
      <c r="B2555" s="2050"/>
      <c r="C2555" s="1928"/>
      <c r="D2555" s="1313"/>
      <c r="E2555" s="1313"/>
      <c r="F2555" s="1931"/>
      <c r="G2555" s="1313"/>
      <c r="H2555" s="1345"/>
      <c r="I2555" s="1313"/>
      <c r="J2555" s="1345"/>
      <c r="K2555" s="1313"/>
      <c r="L2555" s="2773"/>
      <c r="M2555" s="1313"/>
      <c r="N2555" s="1345"/>
      <c r="O2555" s="1313"/>
      <c r="P2555" s="1313"/>
      <c r="Q2555" s="1307"/>
      <c r="R2555" s="1313"/>
      <c r="S2555" s="1313"/>
      <c r="T2555" s="1313"/>
      <c r="U2555" s="1313"/>
      <c r="V2555" s="2466"/>
      <c r="W2555" s="1904"/>
      <c r="X2555" s="2336"/>
      <c r="Y2555" s="1904"/>
      <c r="Z2555" s="2394"/>
      <c r="AA2555" s="1904"/>
      <c r="AB2555" s="1903"/>
      <c r="AC2555" s="1904"/>
      <c r="AD2555" s="1904"/>
      <c r="AE2555" s="1904"/>
      <c r="AF2555" s="1313"/>
      <c r="AG2555" s="1313"/>
      <c r="AH2555" s="1305"/>
      <c r="AI2555" s="1313"/>
      <c r="AJ2555" s="1313"/>
      <c r="AK2555" s="1313"/>
      <c r="AL2555" s="1313"/>
      <c r="AM2555" s="1313"/>
      <c r="AN2555" s="1905"/>
      <c r="AO2555" s="1345"/>
      <c r="AP2555" s="1313"/>
      <c r="AQ2555" s="1345"/>
      <c r="AR2555" s="1313"/>
      <c r="AS2555" s="1345"/>
      <c r="AT2555" s="1313"/>
      <c r="AU2555" s="1345"/>
      <c r="AV2555" s="1313"/>
      <c r="AW2555" s="1313"/>
      <c r="AX2555" s="1313"/>
      <c r="AY2555" s="1305"/>
      <c r="AZ2555" s="1313"/>
      <c r="BA2555" s="1313"/>
      <c r="BB2555" s="1313"/>
      <c r="BC2555" s="1313"/>
      <c r="BD2555" s="1313"/>
      <c r="BE2555" s="1903"/>
      <c r="BF2555" s="1904"/>
      <c r="BG2555" s="1903"/>
      <c r="BH2555" s="1904"/>
      <c r="BI2555" s="1903"/>
      <c r="BJ2555" s="1904"/>
      <c r="BK2555" s="1313"/>
      <c r="BL2555" s="1904"/>
      <c r="BM2555" s="1904"/>
      <c r="BN2555" s="1904"/>
      <c r="BO2555" s="1313"/>
      <c r="BP2555" s="1316">
        <f t="shared" si="816"/>
        <v>0</v>
      </c>
      <c r="BQ2555" s="1305"/>
    </row>
    <row r="2556" spans="1:69" ht="15" x14ac:dyDescent="0.25">
      <c r="A2556" s="1305"/>
      <c r="B2556" s="2050"/>
      <c r="C2556" s="1928"/>
      <c r="D2556" s="1313"/>
      <c r="E2556" s="1313"/>
      <c r="F2556" s="1931"/>
      <c r="G2556" s="1313"/>
      <c r="H2556" s="1345"/>
      <c r="I2556" s="1313"/>
      <c r="J2556" s="1345"/>
      <c r="K2556" s="1313"/>
      <c r="L2556" s="2773"/>
      <c r="M2556" s="1313"/>
      <c r="N2556" s="1345"/>
      <c r="O2556" s="1313"/>
      <c r="P2556" s="1313"/>
      <c r="Q2556" s="1307"/>
      <c r="R2556" s="1313"/>
      <c r="S2556" s="1313"/>
      <c r="T2556" s="1313"/>
      <c r="U2556" s="1313"/>
      <c r="V2556" s="2466"/>
      <c r="W2556" s="1904"/>
      <c r="X2556" s="2336"/>
      <c r="Y2556" s="1904"/>
      <c r="Z2556" s="2394"/>
      <c r="AA2556" s="1904"/>
      <c r="AB2556" s="1903"/>
      <c r="AC2556" s="1904"/>
      <c r="AD2556" s="1904"/>
      <c r="AE2556" s="1904"/>
      <c r="AF2556" s="1313"/>
      <c r="AG2556" s="1313"/>
      <c r="AH2556" s="1305"/>
      <c r="AI2556" s="1313"/>
      <c r="AJ2556" s="1313"/>
      <c r="AK2556" s="1313"/>
      <c r="AL2556" s="1313"/>
      <c r="AM2556" s="1313"/>
      <c r="AN2556" s="1905"/>
      <c r="AO2556" s="1345"/>
      <c r="AP2556" s="1313"/>
      <c r="AQ2556" s="1345"/>
      <c r="AR2556" s="1313"/>
      <c r="AS2556" s="1345"/>
      <c r="AT2556" s="1313"/>
      <c r="AU2556" s="1345"/>
      <c r="AV2556" s="1313"/>
      <c r="AW2556" s="1313"/>
      <c r="AX2556" s="1313"/>
      <c r="AY2556" s="1305"/>
      <c r="AZ2556" s="1313"/>
      <c r="BA2556" s="1313"/>
      <c r="BB2556" s="1313"/>
      <c r="BC2556" s="1313"/>
      <c r="BD2556" s="1313"/>
      <c r="BE2556" s="1903"/>
      <c r="BF2556" s="1904"/>
      <c r="BG2556" s="1903"/>
      <c r="BH2556" s="1904"/>
      <c r="BI2556" s="1903"/>
      <c r="BJ2556" s="1904"/>
      <c r="BK2556" s="1313"/>
      <c r="BL2556" s="1904"/>
      <c r="BM2556" s="1904"/>
      <c r="BN2556" s="1904"/>
      <c r="BO2556" s="1313"/>
      <c r="BP2556" s="1316">
        <f t="shared" si="816"/>
        <v>0</v>
      </c>
      <c r="BQ2556" s="1305"/>
    </row>
    <row r="2557" spans="1:69" ht="15" x14ac:dyDescent="0.25">
      <c r="A2557" s="1305"/>
      <c r="B2557" s="2050"/>
      <c r="C2557" s="1928"/>
      <c r="D2557" s="1313"/>
      <c r="E2557" s="1313"/>
      <c r="F2557" s="1931"/>
      <c r="G2557" s="1313"/>
      <c r="H2557" s="1345"/>
      <c r="I2557" s="1313"/>
      <c r="J2557" s="1345"/>
      <c r="K2557" s="1313"/>
      <c r="L2557" s="2773"/>
      <c r="M2557" s="1313"/>
      <c r="N2557" s="1345"/>
      <c r="O2557" s="1313"/>
      <c r="P2557" s="1313"/>
      <c r="Q2557" s="1307"/>
      <c r="R2557" s="1313"/>
      <c r="S2557" s="1313"/>
      <c r="T2557" s="1313"/>
      <c r="U2557" s="1313"/>
      <c r="V2557" s="2466"/>
      <c r="W2557" s="1904"/>
      <c r="X2557" s="2336"/>
      <c r="Y2557" s="1904"/>
      <c r="Z2557" s="2394"/>
      <c r="AA2557" s="1904"/>
      <c r="AB2557" s="1903"/>
      <c r="AC2557" s="1904"/>
      <c r="AD2557" s="1904"/>
      <c r="AE2557" s="1904"/>
      <c r="AF2557" s="1313"/>
      <c r="AG2557" s="1313"/>
      <c r="AH2557" s="1305"/>
      <c r="AI2557" s="1313"/>
      <c r="AJ2557" s="1313"/>
      <c r="AK2557" s="1313"/>
      <c r="AL2557" s="1313"/>
      <c r="AM2557" s="1313"/>
      <c r="AN2557" s="1905"/>
      <c r="AO2557" s="1345"/>
      <c r="AP2557" s="1313"/>
      <c r="AQ2557" s="1345"/>
      <c r="AR2557" s="1313"/>
      <c r="AS2557" s="1345"/>
      <c r="AT2557" s="1313"/>
      <c r="AU2557" s="1345"/>
      <c r="AV2557" s="1313"/>
      <c r="AW2557" s="1313"/>
      <c r="AX2557" s="1313"/>
      <c r="AY2557" s="1305"/>
      <c r="AZ2557" s="1313"/>
      <c r="BA2557" s="1313"/>
      <c r="BB2557" s="1313"/>
      <c r="BC2557" s="1313"/>
      <c r="BD2557" s="1313"/>
      <c r="BE2557" s="1903"/>
      <c r="BF2557" s="1904"/>
      <c r="BG2557" s="1903"/>
      <c r="BH2557" s="1904"/>
      <c r="BI2557" s="1903"/>
      <c r="BJ2557" s="1904"/>
      <c r="BK2557" s="1313"/>
      <c r="BL2557" s="1904"/>
      <c r="BM2557" s="1904"/>
      <c r="BN2557" s="1904"/>
      <c r="BO2557" s="1313"/>
      <c r="BP2557" s="1316">
        <f t="shared" si="816"/>
        <v>0</v>
      </c>
      <c r="BQ2557" s="1305"/>
    </row>
    <row r="2558" spans="1:69" ht="15" x14ac:dyDescent="0.25">
      <c r="A2558" s="1305"/>
      <c r="B2558" s="2050"/>
      <c r="C2558" s="1928"/>
      <c r="D2558" s="1313"/>
      <c r="E2558" s="1313"/>
      <c r="F2558" s="1931"/>
      <c r="G2558" s="1313"/>
      <c r="H2558" s="1345"/>
      <c r="I2558" s="1313"/>
      <c r="J2558" s="1345"/>
      <c r="K2558" s="1313"/>
      <c r="L2558" s="2773"/>
      <c r="M2558" s="1313"/>
      <c r="N2558" s="1345"/>
      <c r="O2558" s="1313"/>
      <c r="P2558" s="1313"/>
      <c r="Q2558" s="1307"/>
      <c r="R2558" s="1313"/>
      <c r="S2558" s="1313"/>
      <c r="T2558" s="1313"/>
      <c r="U2558" s="1313"/>
      <c r="V2558" s="2466"/>
      <c r="W2558" s="1904"/>
      <c r="X2558" s="2336"/>
      <c r="Y2558" s="1904"/>
      <c r="Z2558" s="2394"/>
      <c r="AA2558" s="1904"/>
      <c r="AB2558" s="1903"/>
      <c r="AC2558" s="1904"/>
      <c r="AD2558" s="1904"/>
      <c r="AE2558" s="1904"/>
      <c r="AF2558" s="1313"/>
      <c r="AG2558" s="1313"/>
      <c r="AH2558" s="1305"/>
      <c r="AI2558" s="1313"/>
      <c r="AJ2558" s="1313"/>
      <c r="AK2558" s="1313"/>
      <c r="AL2558" s="1313"/>
      <c r="AM2558" s="1313"/>
      <c r="AN2558" s="1905"/>
      <c r="AO2558" s="1345"/>
      <c r="AP2558" s="1313"/>
      <c r="AQ2558" s="1345"/>
      <c r="AR2558" s="1313"/>
      <c r="AS2558" s="1345"/>
      <c r="AT2558" s="1313"/>
      <c r="AU2558" s="1345"/>
      <c r="AV2558" s="1313"/>
      <c r="AW2558" s="1313"/>
      <c r="AX2558" s="1313"/>
      <c r="AY2558" s="1305"/>
      <c r="AZ2558" s="1313"/>
      <c r="BA2558" s="1313"/>
      <c r="BB2558" s="1313"/>
      <c r="BC2558" s="1313"/>
      <c r="BD2558" s="1313"/>
      <c r="BE2558" s="1903"/>
      <c r="BF2558" s="1904"/>
      <c r="BG2558" s="1903"/>
      <c r="BH2558" s="1904"/>
      <c r="BI2558" s="1903"/>
      <c r="BJ2558" s="1904"/>
      <c r="BK2558" s="1313"/>
      <c r="BL2558" s="1904"/>
      <c r="BM2558" s="1904"/>
      <c r="BN2558" s="1904"/>
      <c r="BO2558" s="1313"/>
      <c r="BP2558" s="1316">
        <f t="shared" si="816"/>
        <v>0</v>
      </c>
      <c r="BQ2558" s="1305"/>
    </row>
    <row r="2559" spans="1:69" ht="15" x14ac:dyDescent="0.25">
      <c r="A2559" s="1305"/>
      <c r="B2559" s="2050"/>
      <c r="C2559" s="1928"/>
      <c r="D2559" s="1313"/>
      <c r="E2559" s="1313"/>
      <c r="F2559" s="1931"/>
      <c r="G2559" s="1313"/>
      <c r="H2559" s="1345"/>
      <c r="I2559" s="1313"/>
      <c r="J2559" s="1345"/>
      <c r="K2559" s="1313"/>
      <c r="L2559" s="2773"/>
      <c r="M2559" s="1313"/>
      <c r="N2559" s="1345"/>
      <c r="O2559" s="1313"/>
      <c r="P2559" s="1313"/>
      <c r="Q2559" s="1307"/>
      <c r="R2559" s="1313"/>
      <c r="S2559" s="1313"/>
      <c r="T2559" s="1313"/>
      <c r="U2559" s="1313"/>
      <c r="V2559" s="2466"/>
      <c r="W2559" s="1904"/>
      <c r="X2559" s="2336"/>
      <c r="Y2559" s="1904"/>
      <c r="Z2559" s="2394"/>
      <c r="AA2559" s="1904"/>
      <c r="AB2559" s="1903"/>
      <c r="AC2559" s="1904"/>
      <c r="AD2559" s="1904"/>
      <c r="AE2559" s="1904"/>
      <c r="AF2559" s="1313"/>
      <c r="AG2559" s="1313"/>
      <c r="AH2559" s="1305"/>
      <c r="AI2559" s="1313"/>
      <c r="AJ2559" s="1313"/>
      <c r="AK2559" s="1313"/>
      <c r="AL2559" s="1313"/>
      <c r="AM2559" s="1313"/>
      <c r="AN2559" s="1905"/>
      <c r="AO2559" s="1345"/>
      <c r="AP2559" s="1313"/>
      <c r="AQ2559" s="1345"/>
      <c r="AR2559" s="1313"/>
      <c r="AS2559" s="1345"/>
      <c r="AT2559" s="1313"/>
      <c r="AU2559" s="1345"/>
      <c r="AV2559" s="1313"/>
      <c r="AW2559" s="1313"/>
      <c r="AX2559" s="1313"/>
      <c r="AY2559" s="1305"/>
      <c r="AZ2559" s="1313"/>
      <c r="BA2559" s="1313"/>
      <c r="BB2559" s="1313"/>
      <c r="BC2559" s="1313"/>
      <c r="BD2559" s="1313"/>
      <c r="BE2559" s="1903"/>
      <c r="BF2559" s="1904"/>
      <c r="BG2559" s="1903"/>
      <c r="BH2559" s="1904"/>
      <c r="BI2559" s="1903"/>
      <c r="BJ2559" s="1904"/>
      <c r="BK2559" s="1313"/>
      <c r="BL2559" s="1904"/>
      <c r="BM2559" s="1904"/>
      <c r="BN2559" s="1904"/>
      <c r="BO2559" s="1313"/>
      <c r="BP2559" s="1316">
        <f t="shared" si="816"/>
        <v>0</v>
      </c>
      <c r="BQ2559" s="1305"/>
    </row>
    <row r="2560" spans="1:69" ht="15" x14ac:dyDescent="0.25">
      <c r="A2560" s="1305"/>
      <c r="B2560" s="2050"/>
      <c r="C2560" s="1928"/>
      <c r="D2560" s="1313"/>
      <c r="E2560" s="1313"/>
      <c r="F2560" s="1931"/>
      <c r="G2560" s="1313"/>
      <c r="H2560" s="1345"/>
      <c r="I2560" s="1313"/>
      <c r="J2560" s="1345"/>
      <c r="K2560" s="1313"/>
      <c r="L2560" s="2773"/>
      <c r="M2560" s="1313"/>
      <c r="N2560" s="1345"/>
      <c r="O2560" s="1313"/>
      <c r="P2560" s="1313"/>
      <c r="Q2560" s="1307"/>
      <c r="R2560" s="1313"/>
      <c r="S2560" s="1313"/>
      <c r="T2560" s="1313"/>
      <c r="U2560" s="1313"/>
      <c r="V2560" s="2466"/>
      <c r="W2560" s="1904"/>
      <c r="X2560" s="2336"/>
      <c r="Y2560" s="1904"/>
      <c r="Z2560" s="2394"/>
      <c r="AA2560" s="1904"/>
      <c r="AB2560" s="1903"/>
      <c r="AC2560" s="1904"/>
      <c r="AD2560" s="1904"/>
      <c r="AE2560" s="1904"/>
      <c r="AF2560" s="1313"/>
      <c r="AG2560" s="1313"/>
      <c r="AH2560" s="1305"/>
      <c r="AI2560" s="1313"/>
      <c r="AJ2560" s="1313"/>
      <c r="AK2560" s="1313"/>
      <c r="AL2560" s="1313"/>
      <c r="AM2560" s="1313"/>
      <c r="AN2560" s="1905"/>
      <c r="AO2560" s="1345"/>
      <c r="AP2560" s="1313"/>
      <c r="AQ2560" s="1345"/>
      <c r="AR2560" s="1313"/>
      <c r="AS2560" s="1345"/>
      <c r="AT2560" s="1313"/>
      <c r="AU2560" s="1345"/>
      <c r="AV2560" s="1313"/>
      <c r="AW2560" s="1313"/>
      <c r="AX2560" s="1313"/>
      <c r="AY2560" s="1305"/>
      <c r="AZ2560" s="1313"/>
      <c r="BA2560" s="1313"/>
      <c r="BB2560" s="1313"/>
      <c r="BC2560" s="1313"/>
      <c r="BD2560" s="1313"/>
      <c r="BE2560" s="1903"/>
      <c r="BF2560" s="1904"/>
      <c r="BG2560" s="1903"/>
      <c r="BH2560" s="1904"/>
      <c r="BI2560" s="1903"/>
      <c r="BJ2560" s="1904"/>
      <c r="BK2560" s="1313"/>
      <c r="BL2560" s="1904"/>
      <c r="BM2560" s="1904"/>
      <c r="BN2560" s="1904"/>
      <c r="BO2560" s="1313"/>
      <c r="BP2560" s="1316">
        <f t="shared" si="816"/>
        <v>0</v>
      </c>
      <c r="BQ2560" s="1305"/>
    </row>
    <row r="2561" spans="1:69" ht="15" x14ac:dyDescent="0.25">
      <c r="A2561" s="1305"/>
      <c r="B2561" s="2050"/>
      <c r="C2561" s="1928"/>
      <c r="D2561" s="1313"/>
      <c r="E2561" s="1313"/>
      <c r="F2561" s="1931"/>
      <c r="G2561" s="1313"/>
      <c r="H2561" s="1345"/>
      <c r="I2561" s="1313"/>
      <c r="J2561" s="1345"/>
      <c r="K2561" s="1313"/>
      <c r="L2561" s="2773"/>
      <c r="M2561" s="1313"/>
      <c r="N2561" s="1345"/>
      <c r="O2561" s="1313"/>
      <c r="P2561" s="1313"/>
      <c r="Q2561" s="1307"/>
      <c r="R2561" s="1313"/>
      <c r="S2561" s="1313"/>
      <c r="T2561" s="1313"/>
      <c r="U2561" s="1313"/>
      <c r="V2561" s="2466"/>
      <c r="W2561" s="1904"/>
      <c r="X2561" s="2336"/>
      <c r="Y2561" s="1904"/>
      <c r="Z2561" s="2394"/>
      <c r="AA2561" s="1904"/>
      <c r="AB2561" s="1903"/>
      <c r="AC2561" s="1904"/>
      <c r="AD2561" s="1904"/>
      <c r="AE2561" s="1904"/>
      <c r="AF2561" s="1313"/>
      <c r="AG2561" s="1313"/>
      <c r="AH2561" s="1305"/>
      <c r="AI2561" s="1313"/>
      <c r="AJ2561" s="1313"/>
      <c r="AK2561" s="1313"/>
      <c r="AL2561" s="1313"/>
      <c r="AM2561" s="1313"/>
      <c r="AN2561" s="1905"/>
      <c r="AO2561" s="1345"/>
      <c r="AP2561" s="1313"/>
      <c r="AQ2561" s="1345"/>
      <c r="AR2561" s="1313"/>
      <c r="AS2561" s="1345"/>
      <c r="AT2561" s="1313"/>
      <c r="AU2561" s="1345"/>
      <c r="AV2561" s="1313"/>
      <c r="AW2561" s="1313"/>
      <c r="AX2561" s="1313"/>
      <c r="AY2561" s="1305"/>
      <c r="AZ2561" s="1313"/>
      <c r="BA2561" s="1313"/>
      <c r="BB2561" s="1313"/>
      <c r="BC2561" s="1313"/>
      <c r="BD2561" s="1313"/>
      <c r="BE2561" s="1903"/>
      <c r="BF2561" s="1904"/>
      <c r="BG2561" s="1903"/>
      <c r="BH2561" s="1904"/>
      <c r="BI2561" s="1903"/>
      <c r="BJ2561" s="1904"/>
      <c r="BK2561" s="1313"/>
      <c r="BL2561" s="1904"/>
      <c r="BM2561" s="1904"/>
      <c r="BN2561" s="1904"/>
      <c r="BO2561" s="1313"/>
      <c r="BP2561" s="1316">
        <f t="shared" si="816"/>
        <v>0</v>
      </c>
      <c r="BQ2561" s="1305"/>
    </row>
    <row r="2562" spans="1:69" ht="15" x14ac:dyDescent="0.25">
      <c r="A2562" s="1305"/>
      <c r="B2562" s="2050"/>
      <c r="C2562" s="1928"/>
      <c r="D2562" s="1313"/>
      <c r="E2562" s="1313"/>
      <c r="F2562" s="1931"/>
      <c r="G2562" s="1313"/>
      <c r="H2562" s="1345"/>
      <c r="I2562" s="1313"/>
      <c r="J2562" s="1345"/>
      <c r="K2562" s="1313"/>
      <c r="L2562" s="2773"/>
      <c r="M2562" s="1313"/>
      <c r="N2562" s="1345"/>
      <c r="O2562" s="1313"/>
      <c r="P2562" s="1313"/>
      <c r="Q2562" s="1307"/>
      <c r="R2562" s="1313"/>
      <c r="S2562" s="1313"/>
      <c r="T2562" s="1313"/>
      <c r="U2562" s="1313"/>
      <c r="V2562" s="2466"/>
      <c r="W2562" s="1904"/>
      <c r="X2562" s="2336"/>
      <c r="Y2562" s="1904"/>
      <c r="Z2562" s="2394"/>
      <c r="AA2562" s="1904"/>
      <c r="AB2562" s="1903"/>
      <c r="AC2562" s="1904"/>
      <c r="AD2562" s="1904"/>
      <c r="AE2562" s="1904"/>
      <c r="AF2562" s="1313"/>
      <c r="AG2562" s="1313"/>
      <c r="AH2562" s="1305"/>
      <c r="AI2562" s="1313"/>
      <c r="AJ2562" s="1313"/>
      <c r="AK2562" s="1313"/>
      <c r="AL2562" s="1313"/>
      <c r="AM2562" s="1313"/>
      <c r="AN2562" s="1905"/>
      <c r="AO2562" s="1345"/>
      <c r="AP2562" s="1313"/>
      <c r="AQ2562" s="1345"/>
      <c r="AR2562" s="1313"/>
      <c r="AS2562" s="1345"/>
      <c r="AT2562" s="1313"/>
      <c r="AU2562" s="1345"/>
      <c r="AV2562" s="1313"/>
      <c r="AW2562" s="1313"/>
      <c r="AX2562" s="1313"/>
      <c r="AY2562" s="1305"/>
      <c r="AZ2562" s="1313"/>
      <c r="BA2562" s="1313"/>
      <c r="BB2562" s="1313"/>
      <c r="BC2562" s="1313"/>
      <c r="BD2562" s="1313"/>
      <c r="BE2562" s="1903"/>
      <c r="BF2562" s="1904"/>
      <c r="BG2562" s="1903"/>
      <c r="BH2562" s="1904"/>
      <c r="BI2562" s="1903"/>
      <c r="BJ2562" s="1904"/>
      <c r="BK2562" s="1313"/>
      <c r="BL2562" s="1904"/>
      <c r="BM2562" s="1904"/>
      <c r="BN2562" s="1904"/>
      <c r="BO2562" s="1313"/>
      <c r="BP2562" s="1316">
        <f t="shared" si="816"/>
        <v>0</v>
      </c>
      <c r="BQ2562" s="1305"/>
    </row>
    <row r="2563" spans="1:69" ht="15" x14ac:dyDescent="0.25">
      <c r="A2563" s="1305"/>
      <c r="B2563" s="2050"/>
      <c r="C2563" s="1928"/>
      <c r="D2563" s="1313"/>
      <c r="E2563" s="1313"/>
      <c r="F2563" s="1931"/>
      <c r="G2563" s="1313"/>
      <c r="H2563" s="1345"/>
      <c r="I2563" s="1313"/>
      <c r="J2563" s="1345"/>
      <c r="K2563" s="1313"/>
      <c r="L2563" s="2773"/>
      <c r="M2563" s="1313"/>
      <c r="N2563" s="1345"/>
      <c r="O2563" s="1313"/>
      <c r="P2563" s="1313"/>
      <c r="Q2563" s="1307"/>
      <c r="R2563" s="1313"/>
      <c r="S2563" s="1313"/>
      <c r="T2563" s="1313"/>
      <c r="U2563" s="1313"/>
      <c r="V2563" s="2466"/>
      <c r="W2563" s="1904"/>
      <c r="X2563" s="2336"/>
      <c r="Y2563" s="1904"/>
      <c r="Z2563" s="2394"/>
      <c r="AA2563" s="1904"/>
      <c r="AB2563" s="1903"/>
      <c r="AC2563" s="1904"/>
      <c r="AD2563" s="1904"/>
      <c r="AE2563" s="1904"/>
      <c r="AF2563" s="1313"/>
      <c r="AG2563" s="1313"/>
      <c r="AH2563" s="1305"/>
      <c r="AI2563" s="1313"/>
      <c r="AJ2563" s="1313"/>
      <c r="AK2563" s="1313"/>
      <c r="AL2563" s="1313"/>
      <c r="AM2563" s="1313"/>
      <c r="AN2563" s="1905"/>
      <c r="AO2563" s="1345"/>
      <c r="AP2563" s="1313"/>
      <c r="AQ2563" s="1345"/>
      <c r="AR2563" s="1313"/>
      <c r="AS2563" s="1345"/>
      <c r="AT2563" s="1313"/>
      <c r="AU2563" s="1345"/>
      <c r="AV2563" s="1313"/>
      <c r="AW2563" s="1313"/>
      <c r="AX2563" s="1313"/>
      <c r="AY2563" s="1305"/>
      <c r="AZ2563" s="1313"/>
      <c r="BA2563" s="1313"/>
      <c r="BB2563" s="1313"/>
      <c r="BC2563" s="1313"/>
      <c r="BD2563" s="1313"/>
      <c r="BE2563" s="1903"/>
      <c r="BF2563" s="1904"/>
      <c r="BG2563" s="1903"/>
      <c r="BH2563" s="1904"/>
      <c r="BI2563" s="1903"/>
      <c r="BJ2563" s="1904"/>
      <c r="BK2563" s="1313"/>
      <c r="BL2563" s="1904"/>
      <c r="BM2563" s="1904"/>
      <c r="BN2563" s="1904"/>
      <c r="BO2563" s="1313"/>
      <c r="BP2563" s="1316">
        <f t="shared" si="816"/>
        <v>0</v>
      </c>
      <c r="BQ2563" s="1305"/>
    </row>
    <row r="2564" spans="1:69" ht="15" x14ac:dyDescent="0.25">
      <c r="A2564" s="1305"/>
      <c r="B2564" s="2050"/>
      <c r="C2564" s="1928"/>
      <c r="D2564" s="1313"/>
      <c r="E2564" s="1313"/>
      <c r="F2564" s="1931"/>
      <c r="G2564" s="1313"/>
      <c r="H2564" s="1345"/>
      <c r="I2564" s="1313"/>
      <c r="J2564" s="1345"/>
      <c r="K2564" s="1313"/>
      <c r="L2564" s="2773"/>
      <c r="M2564" s="1313"/>
      <c r="N2564" s="1345"/>
      <c r="O2564" s="1313"/>
      <c r="P2564" s="1313"/>
      <c r="Q2564" s="1307"/>
      <c r="R2564" s="1313"/>
      <c r="S2564" s="1313"/>
      <c r="T2564" s="1313"/>
      <c r="U2564" s="1313"/>
      <c r="V2564" s="2466"/>
      <c r="W2564" s="1904"/>
      <c r="X2564" s="2336"/>
      <c r="Y2564" s="1904"/>
      <c r="Z2564" s="2394"/>
      <c r="AA2564" s="1904"/>
      <c r="AB2564" s="1903"/>
      <c r="AC2564" s="1904"/>
      <c r="AD2564" s="1904"/>
      <c r="AE2564" s="1904"/>
      <c r="AF2564" s="1313"/>
      <c r="AG2564" s="1313"/>
      <c r="AH2564" s="1305"/>
      <c r="AI2564" s="1313"/>
      <c r="AJ2564" s="1313"/>
      <c r="AK2564" s="1313"/>
      <c r="AL2564" s="1313"/>
      <c r="AM2564" s="1313"/>
      <c r="AN2564" s="1905"/>
      <c r="AO2564" s="1345"/>
      <c r="AP2564" s="1313"/>
      <c r="AQ2564" s="1345"/>
      <c r="AR2564" s="1313"/>
      <c r="AS2564" s="1345"/>
      <c r="AT2564" s="1313"/>
      <c r="AU2564" s="1345"/>
      <c r="AV2564" s="1313"/>
      <c r="AW2564" s="1313"/>
      <c r="AX2564" s="1313"/>
      <c r="AY2564" s="1305"/>
      <c r="AZ2564" s="1313"/>
      <c r="BA2564" s="1313"/>
      <c r="BB2564" s="1313"/>
      <c r="BC2564" s="1313"/>
      <c r="BD2564" s="1313"/>
      <c r="BE2564" s="1903"/>
      <c r="BF2564" s="1904"/>
      <c r="BG2564" s="1903"/>
      <c r="BH2564" s="1904"/>
      <c r="BI2564" s="1903"/>
      <c r="BJ2564" s="1904"/>
      <c r="BK2564" s="1313"/>
      <c r="BL2564" s="1904"/>
      <c r="BM2564" s="1904"/>
      <c r="BN2564" s="1904"/>
      <c r="BO2564" s="1313"/>
      <c r="BP2564" s="1316">
        <f t="shared" si="816"/>
        <v>0</v>
      </c>
      <c r="BQ2564" s="1305"/>
    </row>
    <row r="2565" spans="1:69" ht="15" x14ac:dyDescent="0.25">
      <c r="A2565" s="1305"/>
      <c r="B2565" s="2050"/>
      <c r="C2565" s="1928"/>
      <c r="D2565" s="1313"/>
      <c r="E2565" s="1313"/>
      <c r="F2565" s="1931"/>
      <c r="G2565" s="1313"/>
      <c r="H2565" s="1345"/>
      <c r="I2565" s="1313"/>
      <c r="J2565" s="1345"/>
      <c r="K2565" s="1313"/>
      <c r="L2565" s="2773"/>
      <c r="M2565" s="1313"/>
      <c r="N2565" s="1345"/>
      <c r="O2565" s="1313"/>
      <c r="P2565" s="1313"/>
      <c r="Q2565" s="1307"/>
      <c r="R2565" s="1313"/>
      <c r="S2565" s="1313"/>
      <c r="T2565" s="1313"/>
      <c r="U2565" s="1313"/>
      <c r="V2565" s="2466"/>
      <c r="W2565" s="1904"/>
      <c r="X2565" s="2336"/>
      <c r="Y2565" s="1904"/>
      <c r="Z2565" s="2394"/>
      <c r="AA2565" s="1904"/>
      <c r="AB2565" s="1903"/>
      <c r="AC2565" s="1904"/>
      <c r="AD2565" s="1904"/>
      <c r="AE2565" s="1904"/>
      <c r="AF2565" s="1313"/>
      <c r="AG2565" s="1313"/>
      <c r="AH2565" s="1305"/>
      <c r="AI2565" s="1313"/>
      <c r="AJ2565" s="1313"/>
      <c r="AK2565" s="1313"/>
      <c r="AL2565" s="1313"/>
      <c r="AM2565" s="1313"/>
      <c r="AN2565" s="1905"/>
      <c r="AO2565" s="1345"/>
      <c r="AP2565" s="1313"/>
      <c r="AQ2565" s="1345"/>
      <c r="AR2565" s="1313"/>
      <c r="AS2565" s="1345"/>
      <c r="AT2565" s="1313"/>
      <c r="AU2565" s="1345"/>
      <c r="AV2565" s="1313"/>
      <c r="AW2565" s="1313"/>
      <c r="AX2565" s="1313"/>
      <c r="AY2565" s="1305"/>
      <c r="AZ2565" s="1313"/>
      <c r="BA2565" s="1313"/>
      <c r="BB2565" s="1313"/>
      <c r="BC2565" s="1313"/>
      <c r="BD2565" s="1313"/>
      <c r="BE2565" s="1903"/>
      <c r="BF2565" s="1904"/>
      <c r="BG2565" s="1903"/>
      <c r="BH2565" s="1904"/>
      <c r="BI2565" s="1903"/>
      <c r="BJ2565" s="1904"/>
      <c r="BK2565" s="1313"/>
      <c r="BL2565" s="1904"/>
      <c r="BM2565" s="1904"/>
      <c r="BN2565" s="1904"/>
      <c r="BO2565" s="1313"/>
      <c r="BP2565" s="1316">
        <f t="shared" si="816"/>
        <v>0</v>
      </c>
      <c r="BQ2565" s="1305"/>
    </row>
    <row r="2566" spans="1:69" ht="15" x14ac:dyDescent="0.25">
      <c r="A2566" s="1305"/>
      <c r="B2566" s="2050"/>
      <c r="C2566" s="1928"/>
      <c r="D2566" s="1313"/>
      <c r="E2566" s="1313"/>
      <c r="F2566" s="1931"/>
      <c r="G2566" s="1313"/>
      <c r="H2566" s="1345"/>
      <c r="I2566" s="1313"/>
      <c r="J2566" s="1345"/>
      <c r="K2566" s="1313"/>
      <c r="L2566" s="2773"/>
      <c r="M2566" s="1313"/>
      <c r="N2566" s="1345"/>
      <c r="O2566" s="1313"/>
      <c r="P2566" s="1313"/>
      <c r="Q2566" s="1307"/>
      <c r="R2566" s="1313"/>
      <c r="S2566" s="1313"/>
      <c r="T2566" s="1313"/>
      <c r="U2566" s="1313"/>
      <c r="V2566" s="2466"/>
      <c r="W2566" s="1904"/>
      <c r="X2566" s="2336"/>
      <c r="Y2566" s="1904"/>
      <c r="Z2566" s="2394"/>
      <c r="AA2566" s="1904"/>
      <c r="AB2566" s="1903"/>
      <c r="AC2566" s="1904"/>
      <c r="AD2566" s="1904"/>
      <c r="AE2566" s="1904"/>
      <c r="AF2566" s="1313"/>
      <c r="AG2566" s="1313"/>
      <c r="AH2566" s="1305"/>
      <c r="AI2566" s="1313"/>
      <c r="AJ2566" s="1313"/>
      <c r="AK2566" s="1313"/>
      <c r="AL2566" s="1313"/>
      <c r="AM2566" s="1313"/>
      <c r="AN2566" s="1905"/>
      <c r="AO2566" s="1345"/>
      <c r="AP2566" s="1313"/>
      <c r="AQ2566" s="1345"/>
      <c r="AR2566" s="1313"/>
      <c r="AS2566" s="1345"/>
      <c r="AT2566" s="1313"/>
      <c r="AU2566" s="1345"/>
      <c r="AV2566" s="1313"/>
      <c r="AW2566" s="1313"/>
      <c r="AX2566" s="1313"/>
      <c r="AY2566" s="1305"/>
      <c r="AZ2566" s="1313"/>
      <c r="BA2566" s="1313"/>
      <c r="BB2566" s="1313"/>
      <c r="BC2566" s="1313"/>
      <c r="BD2566" s="1313"/>
      <c r="BE2566" s="1903"/>
      <c r="BF2566" s="1904"/>
      <c r="BG2566" s="1903"/>
      <c r="BH2566" s="1904"/>
      <c r="BI2566" s="1903"/>
      <c r="BJ2566" s="1904"/>
      <c r="BK2566" s="1313"/>
      <c r="BL2566" s="1904"/>
      <c r="BM2566" s="1904"/>
      <c r="BN2566" s="1904"/>
      <c r="BO2566" s="1313"/>
      <c r="BP2566" s="1316">
        <f t="shared" ref="BP2566:BP2629" si="817">O2565-BO2566</f>
        <v>0</v>
      </c>
      <c r="BQ2566" s="1305"/>
    </row>
    <row r="2567" spans="1:69" ht="15" x14ac:dyDescent="0.25">
      <c r="A2567" s="1305"/>
      <c r="B2567" s="2050"/>
      <c r="C2567" s="1928"/>
      <c r="D2567" s="1313"/>
      <c r="E2567" s="1313"/>
      <c r="F2567" s="1931"/>
      <c r="G2567" s="1313"/>
      <c r="H2567" s="1345"/>
      <c r="I2567" s="1313"/>
      <c r="J2567" s="1345"/>
      <c r="K2567" s="1313"/>
      <c r="L2567" s="2773"/>
      <c r="M2567" s="1313"/>
      <c r="N2567" s="1345"/>
      <c r="O2567" s="1313"/>
      <c r="P2567" s="1313"/>
      <c r="Q2567" s="1307"/>
      <c r="R2567" s="1313"/>
      <c r="S2567" s="1313"/>
      <c r="T2567" s="1313"/>
      <c r="U2567" s="1313"/>
      <c r="V2567" s="2466"/>
      <c r="W2567" s="1904"/>
      <c r="X2567" s="2336"/>
      <c r="Y2567" s="1904"/>
      <c r="Z2567" s="2394"/>
      <c r="AA2567" s="1904"/>
      <c r="AB2567" s="1903"/>
      <c r="AC2567" s="1904"/>
      <c r="AD2567" s="1904"/>
      <c r="AE2567" s="1904"/>
      <c r="AF2567" s="1313"/>
      <c r="AG2567" s="1313"/>
      <c r="AH2567" s="1305"/>
      <c r="AI2567" s="1313"/>
      <c r="AJ2567" s="1313"/>
      <c r="AK2567" s="1313"/>
      <c r="AL2567" s="1313"/>
      <c r="AM2567" s="1313"/>
      <c r="AN2567" s="1905"/>
      <c r="AO2567" s="1345"/>
      <c r="AP2567" s="1313"/>
      <c r="AQ2567" s="1345"/>
      <c r="AR2567" s="1313"/>
      <c r="AS2567" s="1345"/>
      <c r="AT2567" s="1313"/>
      <c r="AU2567" s="1345"/>
      <c r="AV2567" s="1313"/>
      <c r="AW2567" s="1313"/>
      <c r="AX2567" s="1313"/>
      <c r="AY2567" s="1305"/>
      <c r="AZ2567" s="1313"/>
      <c r="BA2567" s="1313"/>
      <c r="BB2567" s="1313"/>
      <c r="BC2567" s="1313"/>
      <c r="BD2567" s="1313"/>
      <c r="BE2567" s="1903"/>
      <c r="BF2567" s="1904"/>
      <c r="BG2567" s="1903"/>
      <c r="BH2567" s="1904"/>
      <c r="BI2567" s="1903"/>
      <c r="BJ2567" s="1904"/>
      <c r="BK2567" s="1313"/>
      <c r="BL2567" s="1904"/>
      <c r="BM2567" s="1904"/>
      <c r="BN2567" s="1904"/>
      <c r="BO2567" s="1313"/>
      <c r="BP2567" s="1316">
        <f t="shared" si="817"/>
        <v>0</v>
      </c>
      <c r="BQ2567" s="1305"/>
    </row>
    <row r="2568" spans="1:69" ht="15" x14ac:dyDescent="0.25">
      <c r="A2568" s="1305"/>
      <c r="B2568" s="2050"/>
      <c r="C2568" s="1928"/>
      <c r="D2568" s="1313"/>
      <c r="E2568" s="1313"/>
      <c r="F2568" s="1931"/>
      <c r="G2568" s="1313"/>
      <c r="H2568" s="1345"/>
      <c r="I2568" s="1313"/>
      <c r="J2568" s="1345"/>
      <c r="K2568" s="1313"/>
      <c r="L2568" s="2773"/>
      <c r="M2568" s="1313"/>
      <c r="N2568" s="1345"/>
      <c r="O2568" s="1313"/>
      <c r="P2568" s="1313"/>
      <c r="Q2568" s="1307"/>
      <c r="R2568" s="1313"/>
      <c r="S2568" s="1313"/>
      <c r="T2568" s="1313"/>
      <c r="U2568" s="1313"/>
      <c r="V2568" s="2466"/>
      <c r="W2568" s="1904"/>
      <c r="X2568" s="2336"/>
      <c r="Y2568" s="1904"/>
      <c r="Z2568" s="2394"/>
      <c r="AA2568" s="1904"/>
      <c r="AB2568" s="1903"/>
      <c r="AC2568" s="1904"/>
      <c r="AD2568" s="1904"/>
      <c r="AE2568" s="1904"/>
      <c r="AF2568" s="1313"/>
      <c r="AG2568" s="1313"/>
      <c r="AH2568" s="1305"/>
      <c r="AI2568" s="1313"/>
      <c r="AJ2568" s="1313"/>
      <c r="AK2568" s="1313"/>
      <c r="AL2568" s="1313"/>
      <c r="AM2568" s="1313"/>
      <c r="AN2568" s="1905"/>
      <c r="AO2568" s="1345"/>
      <c r="AP2568" s="1313"/>
      <c r="AQ2568" s="1345"/>
      <c r="AR2568" s="1313"/>
      <c r="AS2568" s="1345"/>
      <c r="AT2568" s="1313"/>
      <c r="AU2568" s="1345"/>
      <c r="AV2568" s="1313"/>
      <c r="AW2568" s="1313"/>
      <c r="AX2568" s="1313"/>
      <c r="AY2568" s="1305"/>
      <c r="AZ2568" s="1313"/>
      <c r="BA2568" s="1313"/>
      <c r="BB2568" s="1313"/>
      <c r="BC2568" s="1313"/>
      <c r="BD2568" s="1313"/>
      <c r="BE2568" s="1903"/>
      <c r="BF2568" s="1904"/>
      <c r="BG2568" s="1903"/>
      <c r="BH2568" s="1904"/>
      <c r="BI2568" s="1903"/>
      <c r="BJ2568" s="1904"/>
      <c r="BK2568" s="1313"/>
      <c r="BL2568" s="1904"/>
      <c r="BM2568" s="1904"/>
      <c r="BN2568" s="1904"/>
      <c r="BO2568" s="1313"/>
      <c r="BP2568" s="1316">
        <f t="shared" si="817"/>
        <v>0</v>
      </c>
      <c r="BQ2568" s="1305"/>
    </row>
    <row r="2569" spans="1:69" ht="15" x14ac:dyDescent="0.25">
      <c r="A2569" s="1305"/>
      <c r="B2569" s="2050"/>
      <c r="C2569" s="1928"/>
      <c r="D2569" s="1313"/>
      <c r="E2569" s="1313"/>
      <c r="F2569" s="1931"/>
      <c r="G2569" s="1313"/>
      <c r="H2569" s="1345"/>
      <c r="I2569" s="1313"/>
      <c r="J2569" s="1345"/>
      <c r="K2569" s="1313"/>
      <c r="L2569" s="2773"/>
      <c r="M2569" s="1313"/>
      <c r="N2569" s="1345"/>
      <c r="O2569" s="1313"/>
      <c r="P2569" s="1313"/>
      <c r="Q2569" s="1307"/>
      <c r="R2569" s="1313"/>
      <c r="S2569" s="1313"/>
      <c r="T2569" s="1313"/>
      <c r="U2569" s="1313"/>
      <c r="V2569" s="2466"/>
      <c r="W2569" s="1904"/>
      <c r="X2569" s="2336"/>
      <c r="Y2569" s="1904"/>
      <c r="Z2569" s="2394"/>
      <c r="AA2569" s="1904"/>
      <c r="AB2569" s="1903"/>
      <c r="AC2569" s="1904"/>
      <c r="AD2569" s="1904"/>
      <c r="AE2569" s="1904"/>
      <c r="AF2569" s="1313"/>
      <c r="AG2569" s="1313"/>
      <c r="AH2569" s="1305"/>
      <c r="AI2569" s="1313"/>
      <c r="AJ2569" s="1313"/>
      <c r="AK2569" s="1313"/>
      <c r="AL2569" s="1313"/>
      <c r="AM2569" s="1313"/>
      <c r="AN2569" s="1905"/>
      <c r="AO2569" s="1345"/>
      <c r="AP2569" s="1313"/>
      <c r="AQ2569" s="1345"/>
      <c r="AR2569" s="1313"/>
      <c r="AS2569" s="1345"/>
      <c r="AT2569" s="1313"/>
      <c r="AU2569" s="1345"/>
      <c r="AV2569" s="1313"/>
      <c r="AW2569" s="1313"/>
      <c r="AX2569" s="1313"/>
      <c r="AY2569" s="1305"/>
      <c r="AZ2569" s="1313"/>
      <c r="BA2569" s="1313"/>
      <c r="BB2569" s="1313"/>
      <c r="BC2569" s="1313"/>
      <c r="BD2569" s="1313"/>
      <c r="BE2569" s="1903"/>
      <c r="BF2569" s="1904"/>
      <c r="BG2569" s="1903"/>
      <c r="BH2569" s="1904"/>
      <c r="BI2569" s="1903"/>
      <c r="BJ2569" s="1904"/>
      <c r="BK2569" s="1313"/>
      <c r="BL2569" s="1904"/>
      <c r="BM2569" s="1904"/>
      <c r="BN2569" s="1904"/>
      <c r="BO2569" s="1313"/>
      <c r="BP2569" s="1316">
        <f t="shared" si="817"/>
        <v>0</v>
      </c>
      <c r="BQ2569" s="1305"/>
    </row>
    <row r="2570" spans="1:69" ht="15" x14ac:dyDescent="0.25">
      <c r="A2570" s="1305"/>
      <c r="B2570" s="2050"/>
      <c r="C2570" s="1928"/>
      <c r="D2570" s="1313"/>
      <c r="E2570" s="1313"/>
      <c r="F2570" s="1931"/>
      <c r="G2570" s="1313"/>
      <c r="H2570" s="1345"/>
      <c r="I2570" s="1313"/>
      <c r="J2570" s="1345"/>
      <c r="K2570" s="1313"/>
      <c r="L2570" s="2773"/>
      <c r="M2570" s="1313"/>
      <c r="N2570" s="1345"/>
      <c r="O2570" s="1313"/>
      <c r="P2570" s="1313"/>
      <c r="Q2570" s="1307"/>
      <c r="R2570" s="1313"/>
      <c r="S2570" s="1313"/>
      <c r="T2570" s="1313"/>
      <c r="U2570" s="1313"/>
      <c r="V2570" s="2466"/>
      <c r="W2570" s="1904"/>
      <c r="X2570" s="2336"/>
      <c r="Y2570" s="1904"/>
      <c r="Z2570" s="2394"/>
      <c r="AA2570" s="1904"/>
      <c r="AB2570" s="1903"/>
      <c r="AC2570" s="1904"/>
      <c r="AD2570" s="1904"/>
      <c r="AE2570" s="1904"/>
      <c r="AF2570" s="1313"/>
      <c r="AG2570" s="1313"/>
      <c r="AH2570" s="1305"/>
      <c r="AI2570" s="1313"/>
      <c r="AJ2570" s="1313"/>
      <c r="AK2570" s="1313"/>
      <c r="AL2570" s="1313"/>
      <c r="AM2570" s="1313"/>
      <c r="AN2570" s="1905"/>
      <c r="AO2570" s="1345"/>
      <c r="AP2570" s="1313"/>
      <c r="AQ2570" s="1345"/>
      <c r="AR2570" s="1313"/>
      <c r="AS2570" s="1345"/>
      <c r="AT2570" s="1313"/>
      <c r="AU2570" s="1345"/>
      <c r="AV2570" s="1313"/>
      <c r="AW2570" s="1313"/>
      <c r="AX2570" s="1313"/>
      <c r="AY2570" s="1305"/>
      <c r="AZ2570" s="1313"/>
      <c r="BA2570" s="1313"/>
      <c r="BB2570" s="1313"/>
      <c r="BC2570" s="1313"/>
      <c r="BD2570" s="1313"/>
      <c r="BE2570" s="1903"/>
      <c r="BF2570" s="1904"/>
      <c r="BG2570" s="1903"/>
      <c r="BH2570" s="1904"/>
      <c r="BI2570" s="1903"/>
      <c r="BJ2570" s="1904"/>
      <c r="BK2570" s="1313"/>
      <c r="BL2570" s="1904"/>
      <c r="BM2570" s="1904"/>
      <c r="BN2570" s="1904"/>
      <c r="BO2570" s="1313"/>
      <c r="BP2570" s="1316">
        <f t="shared" si="817"/>
        <v>0</v>
      </c>
      <c r="BQ2570" s="1305"/>
    </row>
    <row r="2571" spans="1:69" ht="15" x14ac:dyDescent="0.25">
      <c r="A2571" s="1305"/>
      <c r="B2571" s="2050"/>
      <c r="C2571" s="1928"/>
      <c r="D2571" s="1313"/>
      <c r="E2571" s="1313"/>
      <c r="F2571" s="1931"/>
      <c r="G2571" s="1313"/>
      <c r="H2571" s="1345"/>
      <c r="I2571" s="1313"/>
      <c r="J2571" s="1345"/>
      <c r="K2571" s="1313"/>
      <c r="L2571" s="2773"/>
      <c r="M2571" s="1313"/>
      <c r="N2571" s="1345"/>
      <c r="O2571" s="1313"/>
      <c r="P2571" s="1313"/>
      <c r="Q2571" s="1307"/>
      <c r="R2571" s="1313"/>
      <c r="S2571" s="1313"/>
      <c r="T2571" s="1313"/>
      <c r="U2571" s="1313"/>
      <c r="V2571" s="2466"/>
      <c r="W2571" s="1904"/>
      <c r="X2571" s="2336"/>
      <c r="Y2571" s="1904"/>
      <c r="Z2571" s="2394"/>
      <c r="AA2571" s="1904"/>
      <c r="AB2571" s="1903"/>
      <c r="AC2571" s="1904"/>
      <c r="AD2571" s="1904"/>
      <c r="AE2571" s="1904"/>
      <c r="AF2571" s="1313"/>
      <c r="AG2571" s="1313"/>
      <c r="AH2571" s="1305"/>
      <c r="AI2571" s="1313"/>
      <c r="AJ2571" s="1313"/>
      <c r="AK2571" s="1313"/>
      <c r="AL2571" s="1313"/>
      <c r="AM2571" s="1313"/>
      <c r="AN2571" s="1905"/>
      <c r="AO2571" s="1345"/>
      <c r="AP2571" s="1313"/>
      <c r="AQ2571" s="1345"/>
      <c r="AR2571" s="1313"/>
      <c r="AS2571" s="1345"/>
      <c r="AT2571" s="1313"/>
      <c r="AU2571" s="1345"/>
      <c r="AV2571" s="1313"/>
      <c r="AW2571" s="1313"/>
      <c r="AX2571" s="1313"/>
      <c r="AY2571" s="1305"/>
      <c r="AZ2571" s="1313"/>
      <c r="BA2571" s="1313"/>
      <c r="BB2571" s="1313"/>
      <c r="BC2571" s="1313"/>
      <c r="BD2571" s="1313"/>
      <c r="BE2571" s="1903"/>
      <c r="BF2571" s="1904"/>
      <c r="BG2571" s="1903"/>
      <c r="BH2571" s="1904"/>
      <c r="BI2571" s="1903"/>
      <c r="BJ2571" s="1904"/>
      <c r="BK2571" s="1313"/>
      <c r="BL2571" s="1904"/>
      <c r="BM2571" s="1904"/>
      <c r="BN2571" s="1904"/>
      <c r="BO2571" s="1313"/>
      <c r="BP2571" s="1316">
        <f t="shared" si="817"/>
        <v>0</v>
      </c>
      <c r="BQ2571" s="1305"/>
    </row>
    <row r="2572" spans="1:69" ht="15" x14ac:dyDescent="0.25">
      <c r="A2572" s="1305"/>
      <c r="B2572" s="2050"/>
      <c r="C2572" s="1928"/>
      <c r="D2572" s="1313"/>
      <c r="E2572" s="1313"/>
      <c r="F2572" s="1931"/>
      <c r="G2572" s="1313"/>
      <c r="H2572" s="1345"/>
      <c r="I2572" s="1313"/>
      <c r="J2572" s="1345"/>
      <c r="K2572" s="1313"/>
      <c r="L2572" s="2773"/>
      <c r="M2572" s="1313"/>
      <c r="N2572" s="1345"/>
      <c r="O2572" s="1313"/>
      <c r="P2572" s="1313"/>
      <c r="Q2572" s="1307"/>
      <c r="R2572" s="1313"/>
      <c r="S2572" s="1313"/>
      <c r="T2572" s="1313"/>
      <c r="U2572" s="1313"/>
      <c r="V2572" s="2466"/>
      <c r="W2572" s="1904"/>
      <c r="X2572" s="2336"/>
      <c r="Y2572" s="1904"/>
      <c r="Z2572" s="2394"/>
      <c r="AA2572" s="1904"/>
      <c r="AB2572" s="1903"/>
      <c r="AC2572" s="1904"/>
      <c r="AD2572" s="1904"/>
      <c r="AE2572" s="1904"/>
      <c r="AF2572" s="1313"/>
      <c r="AG2572" s="1313"/>
      <c r="AH2572" s="1305"/>
      <c r="AI2572" s="1313"/>
      <c r="AJ2572" s="1313"/>
      <c r="AK2572" s="1313"/>
      <c r="AL2572" s="1313"/>
      <c r="AM2572" s="1313"/>
      <c r="AN2572" s="1905"/>
      <c r="AO2572" s="1345"/>
      <c r="AP2572" s="1313"/>
      <c r="AQ2572" s="1345"/>
      <c r="AR2572" s="1313"/>
      <c r="AS2572" s="1345"/>
      <c r="AT2572" s="1313"/>
      <c r="AU2572" s="1345"/>
      <c r="AV2572" s="1313"/>
      <c r="AW2572" s="1313"/>
      <c r="AX2572" s="1313"/>
      <c r="AY2572" s="1305"/>
      <c r="AZ2572" s="1313"/>
      <c r="BA2572" s="1313"/>
      <c r="BB2572" s="1313"/>
      <c r="BC2572" s="1313"/>
      <c r="BD2572" s="1313"/>
      <c r="BE2572" s="1903"/>
      <c r="BF2572" s="1904"/>
      <c r="BG2572" s="1903"/>
      <c r="BH2572" s="1904"/>
      <c r="BI2572" s="1903"/>
      <c r="BJ2572" s="1904"/>
      <c r="BK2572" s="1313"/>
      <c r="BL2572" s="1904"/>
      <c r="BM2572" s="1904"/>
      <c r="BN2572" s="1904"/>
      <c r="BO2572" s="1313"/>
      <c r="BP2572" s="1316">
        <f t="shared" si="817"/>
        <v>0</v>
      </c>
      <c r="BQ2572" s="1305"/>
    </row>
    <row r="2573" spans="1:69" ht="15" x14ac:dyDescent="0.25">
      <c r="A2573" s="1305"/>
      <c r="B2573" s="2050"/>
      <c r="C2573" s="1928"/>
      <c r="D2573" s="1313"/>
      <c r="E2573" s="1313"/>
      <c r="F2573" s="1931"/>
      <c r="G2573" s="1313"/>
      <c r="H2573" s="1345"/>
      <c r="I2573" s="1313"/>
      <c r="J2573" s="1345"/>
      <c r="K2573" s="1313"/>
      <c r="L2573" s="2773"/>
      <c r="M2573" s="1313"/>
      <c r="N2573" s="1345"/>
      <c r="O2573" s="1313"/>
      <c r="P2573" s="1313"/>
      <c r="Q2573" s="1307"/>
      <c r="R2573" s="1313"/>
      <c r="S2573" s="1313"/>
      <c r="T2573" s="1313"/>
      <c r="U2573" s="1313"/>
      <c r="V2573" s="2466"/>
      <c r="W2573" s="1904"/>
      <c r="X2573" s="2336"/>
      <c r="Y2573" s="1904"/>
      <c r="Z2573" s="2394"/>
      <c r="AA2573" s="1904"/>
      <c r="AB2573" s="1903"/>
      <c r="AC2573" s="1904"/>
      <c r="AD2573" s="1904"/>
      <c r="AE2573" s="1904"/>
      <c r="AF2573" s="1313"/>
      <c r="AG2573" s="1313"/>
      <c r="AH2573" s="1305"/>
      <c r="AI2573" s="1313"/>
      <c r="AJ2573" s="1313"/>
      <c r="AK2573" s="1313"/>
      <c r="AL2573" s="1313"/>
      <c r="AM2573" s="1313"/>
      <c r="AN2573" s="1905"/>
      <c r="AO2573" s="1345"/>
      <c r="AP2573" s="1313"/>
      <c r="AQ2573" s="1345"/>
      <c r="AR2573" s="1313"/>
      <c r="AS2573" s="1345"/>
      <c r="AT2573" s="1313"/>
      <c r="AU2573" s="1345"/>
      <c r="AV2573" s="1313"/>
      <c r="AW2573" s="1313"/>
      <c r="AX2573" s="1313"/>
      <c r="AY2573" s="1305"/>
      <c r="AZ2573" s="1313"/>
      <c r="BA2573" s="1313"/>
      <c r="BB2573" s="1313"/>
      <c r="BC2573" s="1313"/>
      <c r="BD2573" s="1313"/>
      <c r="BE2573" s="1903"/>
      <c r="BF2573" s="1904"/>
      <c r="BG2573" s="1903"/>
      <c r="BH2573" s="1904"/>
      <c r="BI2573" s="1903"/>
      <c r="BJ2573" s="1904"/>
      <c r="BK2573" s="1313"/>
      <c r="BL2573" s="1904"/>
      <c r="BM2573" s="1904"/>
      <c r="BN2573" s="1904"/>
      <c r="BO2573" s="1313"/>
      <c r="BP2573" s="1316">
        <f t="shared" si="817"/>
        <v>0</v>
      </c>
      <c r="BQ2573" s="1305"/>
    </row>
    <row r="2574" spans="1:69" ht="15" x14ac:dyDescent="0.25">
      <c r="A2574" s="1305"/>
      <c r="B2574" s="2050"/>
      <c r="C2574" s="1928"/>
      <c r="D2574" s="1313"/>
      <c r="E2574" s="1313"/>
      <c r="F2574" s="1931"/>
      <c r="G2574" s="1313"/>
      <c r="H2574" s="1345"/>
      <c r="I2574" s="1313"/>
      <c r="J2574" s="1345"/>
      <c r="K2574" s="1313"/>
      <c r="L2574" s="2773"/>
      <c r="M2574" s="1313"/>
      <c r="N2574" s="1345"/>
      <c r="O2574" s="1313"/>
      <c r="P2574" s="1313"/>
      <c r="Q2574" s="1307"/>
      <c r="R2574" s="1313"/>
      <c r="S2574" s="1313"/>
      <c r="T2574" s="1313"/>
      <c r="U2574" s="1313"/>
      <c r="V2574" s="2466"/>
      <c r="W2574" s="1904"/>
      <c r="X2574" s="2336"/>
      <c r="Y2574" s="1904"/>
      <c r="Z2574" s="2394"/>
      <c r="AA2574" s="1904"/>
      <c r="AB2574" s="1903"/>
      <c r="AC2574" s="1904"/>
      <c r="AD2574" s="1904"/>
      <c r="AE2574" s="1904"/>
      <c r="AF2574" s="1313"/>
      <c r="AG2574" s="1313"/>
      <c r="AH2574" s="1305"/>
      <c r="AI2574" s="1313"/>
      <c r="AJ2574" s="1313"/>
      <c r="AK2574" s="1313"/>
      <c r="AL2574" s="1313"/>
      <c r="AM2574" s="1313"/>
      <c r="AN2574" s="1905"/>
      <c r="AO2574" s="1345"/>
      <c r="AP2574" s="1313"/>
      <c r="AQ2574" s="1345"/>
      <c r="AR2574" s="1313"/>
      <c r="AS2574" s="1345"/>
      <c r="AT2574" s="1313"/>
      <c r="AU2574" s="1345"/>
      <c r="AV2574" s="1313"/>
      <c r="AW2574" s="1313"/>
      <c r="AX2574" s="1313"/>
      <c r="AY2574" s="1305"/>
      <c r="AZ2574" s="1313"/>
      <c r="BA2574" s="1313"/>
      <c r="BB2574" s="1313"/>
      <c r="BC2574" s="1313"/>
      <c r="BD2574" s="1313"/>
      <c r="BE2574" s="1903"/>
      <c r="BF2574" s="1904"/>
      <c r="BG2574" s="1903"/>
      <c r="BH2574" s="1904"/>
      <c r="BI2574" s="1903"/>
      <c r="BJ2574" s="1904"/>
      <c r="BK2574" s="1313"/>
      <c r="BL2574" s="1904"/>
      <c r="BM2574" s="1904"/>
      <c r="BN2574" s="1904"/>
      <c r="BO2574" s="1313"/>
      <c r="BP2574" s="1316">
        <f t="shared" si="817"/>
        <v>0</v>
      </c>
      <c r="BQ2574" s="1305"/>
    </row>
    <row r="2575" spans="1:69" ht="15" x14ac:dyDescent="0.25">
      <c r="A2575" s="1305"/>
      <c r="B2575" s="2050"/>
      <c r="C2575" s="1928"/>
      <c r="D2575" s="1313"/>
      <c r="E2575" s="1313"/>
      <c r="F2575" s="1931"/>
      <c r="G2575" s="1313"/>
      <c r="H2575" s="1345"/>
      <c r="I2575" s="1313"/>
      <c r="J2575" s="1345"/>
      <c r="K2575" s="1313"/>
      <c r="L2575" s="2773"/>
      <c r="M2575" s="1313"/>
      <c r="N2575" s="1345"/>
      <c r="O2575" s="1313"/>
      <c r="P2575" s="1313"/>
      <c r="Q2575" s="1307"/>
      <c r="R2575" s="1313"/>
      <c r="S2575" s="1313"/>
      <c r="T2575" s="1313"/>
      <c r="U2575" s="1313"/>
      <c r="V2575" s="2466"/>
      <c r="W2575" s="1904"/>
      <c r="X2575" s="2336"/>
      <c r="Y2575" s="1904"/>
      <c r="Z2575" s="2394"/>
      <c r="AA2575" s="1904"/>
      <c r="AB2575" s="1903"/>
      <c r="AC2575" s="1904"/>
      <c r="AD2575" s="1904"/>
      <c r="AE2575" s="1904"/>
      <c r="AF2575" s="1313"/>
      <c r="AG2575" s="1313"/>
      <c r="AH2575" s="1305"/>
      <c r="AI2575" s="1313"/>
      <c r="AJ2575" s="1313"/>
      <c r="AK2575" s="1313"/>
      <c r="AL2575" s="1313"/>
      <c r="AM2575" s="1313"/>
      <c r="AN2575" s="1905"/>
      <c r="AO2575" s="1345"/>
      <c r="AP2575" s="1313"/>
      <c r="AQ2575" s="1345"/>
      <c r="AR2575" s="1313"/>
      <c r="AS2575" s="1345"/>
      <c r="AT2575" s="1313"/>
      <c r="AU2575" s="1345"/>
      <c r="AV2575" s="1313"/>
      <c r="AW2575" s="1313"/>
      <c r="AX2575" s="1313"/>
      <c r="AY2575" s="1305"/>
      <c r="AZ2575" s="1313"/>
      <c r="BA2575" s="1313"/>
      <c r="BB2575" s="1313"/>
      <c r="BC2575" s="1313"/>
      <c r="BD2575" s="1313"/>
      <c r="BE2575" s="1903"/>
      <c r="BF2575" s="1904"/>
      <c r="BG2575" s="1903"/>
      <c r="BH2575" s="1904"/>
      <c r="BI2575" s="1903"/>
      <c r="BJ2575" s="1904"/>
      <c r="BK2575" s="1313"/>
      <c r="BL2575" s="1904"/>
      <c r="BM2575" s="1904"/>
      <c r="BN2575" s="1904"/>
      <c r="BO2575" s="1313"/>
      <c r="BP2575" s="1316">
        <f t="shared" si="817"/>
        <v>0</v>
      </c>
      <c r="BQ2575" s="1305"/>
    </row>
    <row r="2576" spans="1:69" ht="15" x14ac:dyDescent="0.25">
      <c r="A2576" s="1305"/>
      <c r="B2576" s="2050"/>
      <c r="C2576" s="1928"/>
      <c r="D2576" s="1313"/>
      <c r="E2576" s="1313"/>
      <c r="F2576" s="1931"/>
      <c r="G2576" s="1313"/>
      <c r="H2576" s="1345"/>
      <c r="I2576" s="1313"/>
      <c r="J2576" s="1345"/>
      <c r="K2576" s="1313"/>
      <c r="L2576" s="2773"/>
      <c r="M2576" s="1313"/>
      <c r="N2576" s="1345"/>
      <c r="O2576" s="1313"/>
      <c r="P2576" s="1313"/>
      <c r="Q2576" s="1307"/>
      <c r="R2576" s="1313"/>
      <c r="S2576" s="1313"/>
      <c r="T2576" s="1313"/>
      <c r="U2576" s="1313"/>
      <c r="V2576" s="2466"/>
      <c r="W2576" s="1904"/>
      <c r="X2576" s="2336"/>
      <c r="Y2576" s="1904"/>
      <c r="Z2576" s="2394"/>
      <c r="AA2576" s="1904"/>
      <c r="AB2576" s="1903"/>
      <c r="AC2576" s="1904"/>
      <c r="AD2576" s="1904"/>
      <c r="AE2576" s="1904"/>
      <c r="AF2576" s="1313"/>
      <c r="AG2576" s="1313"/>
      <c r="AH2576" s="1305"/>
      <c r="AI2576" s="1313"/>
      <c r="AJ2576" s="1313"/>
      <c r="AK2576" s="1313"/>
      <c r="AL2576" s="1313"/>
      <c r="AM2576" s="1313"/>
      <c r="AN2576" s="1905"/>
      <c r="AO2576" s="1345"/>
      <c r="AP2576" s="1313"/>
      <c r="AQ2576" s="1345"/>
      <c r="AR2576" s="1313"/>
      <c r="AS2576" s="1345"/>
      <c r="AT2576" s="1313"/>
      <c r="AU2576" s="1345"/>
      <c r="AV2576" s="1313"/>
      <c r="AW2576" s="1313"/>
      <c r="AX2576" s="1313"/>
      <c r="AY2576" s="1305"/>
      <c r="AZ2576" s="1313"/>
      <c r="BA2576" s="1313"/>
      <c r="BB2576" s="1313"/>
      <c r="BC2576" s="1313"/>
      <c r="BD2576" s="1313"/>
      <c r="BE2576" s="1903"/>
      <c r="BF2576" s="1904"/>
      <c r="BG2576" s="1903"/>
      <c r="BH2576" s="1904"/>
      <c r="BI2576" s="1903"/>
      <c r="BJ2576" s="1904"/>
      <c r="BK2576" s="1313"/>
      <c r="BL2576" s="1904"/>
      <c r="BM2576" s="1904"/>
      <c r="BN2576" s="1904"/>
      <c r="BO2576" s="1313"/>
      <c r="BP2576" s="1316">
        <f t="shared" si="817"/>
        <v>0</v>
      </c>
      <c r="BQ2576" s="1305"/>
    </row>
    <row r="2577" spans="1:69" ht="15" x14ac:dyDescent="0.25">
      <c r="A2577" s="1305"/>
      <c r="B2577" s="2050"/>
      <c r="C2577" s="1928"/>
      <c r="D2577" s="1313"/>
      <c r="E2577" s="1313"/>
      <c r="F2577" s="1931"/>
      <c r="G2577" s="1313"/>
      <c r="H2577" s="1345"/>
      <c r="I2577" s="1313"/>
      <c r="J2577" s="1345"/>
      <c r="K2577" s="1313"/>
      <c r="L2577" s="2773"/>
      <c r="M2577" s="1313"/>
      <c r="N2577" s="1345"/>
      <c r="O2577" s="1313"/>
      <c r="P2577" s="1313"/>
      <c r="Q2577" s="1307"/>
      <c r="R2577" s="1313"/>
      <c r="S2577" s="1313"/>
      <c r="T2577" s="1313"/>
      <c r="U2577" s="1313"/>
      <c r="V2577" s="2466"/>
      <c r="W2577" s="1904"/>
      <c r="X2577" s="2336"/>
      <c r="Y2577" s="1904"/>
      <c r="Z2577" s="2394"/>
      <c r="AA2577" s="1904"/>
      <c r="AB2577" s="1903"/>
      <c r="AC2577" s="1904"/>
      <c r="AD2577" s="1904"/>
      <c r="AE2577" s="1904"/>
      <c r="AF2577" s="1313"/>
      <c r="AG2577" s="1313"/>
      <c r="AH2577" s="1305"/>
      <c r="AI2577" s="1313"/>
      <c r="AJ2577" s="1313"/>
      <c r="AK2577" s="1313"/>
      <c r="AL2577" s="1313"/>
      <c r="AM2577" s="1313"/>
      <c r="AN2577" s="1905"/>
      <c r="AO2577" s="1345"/>
      <c r="AP2577" s="1313"/>
      <c r="AQ2577" s="1345"/>
      <c r="AR2577" s="1313"/>
      <c r="AS2577" s="1345"/>
      <c r="AT2577" s="1313"/>
      <c r="AU2577" s="1345"/>
      <c r="AV2577" s="1313"/>
      <c r="AW2577" s="1313"/>
      <c r="AX2577" s="1313"/>
      <c r="AY2577" s="1305"/>
      <c r="AZ2577" s="1313"/>
      <c r="BA2577" s="1313"/>
      <c r="BB2577" s="1313"/>
      <c r="BC2577" s="1313"/>
      <c r="BD2577" s="1313"/>
      <c r="BE2577" s="1903"/>
      <c r="BF2577" s="1904"/>
      <c r="BG2577" s="1903"/>
      <c r="BH2577" s="1904"/>
      <c r="BI2577" s="1903"/>
      <c r="BJ2577" s="1904"/>
      <c r="BK2577" s="1313"/>
      <c r="BL2577" s="1904"/>
      <c r="BM2577" s="1904"/>
      <c r="BN2577" s="1904"/>
      <c r="BO2577" s="1313"/>
      <c r="BP2577" s="1316">
        <f t="shared" si="817"/>
        <v>0</v>
      </c>
      <c r="BQ2577" s="1305"/>
    </row>
    <row r="2578" spans="1:69" ht="15" x14ac:dyDescent="0.25">
      <c r="A2578" s="1305"/>
      <c r="B2578" s="2050"/>
      <c r="C2578" s="1928"/>
      <c r="D2578" s="1313"/>
      <c r="E2578" s="1313"/>
      <c r="F2578" s="1931"/>
      <c r="G2578" s="1313"/>
      <c r="H2578" s="1345"/>
      <c r="I2578" s="1313"/>
      <c r="J2578" s="1345"/>
      <c r="K2578" s="1313"/>
      <c r="L2578" s="2773"/>
      <c r="M2578" s="1313"/>
      <c r="N2578" s="1345"/>
      <c r="O2578" s="1313"/>
      <c r="P2578" s="1313"/>
      <c r="Q2578" s="1307"/>
      <c r="R2578" s="1313"/>
      <c r="S2578" s="1313"/>
      <c r="T2578" s="1313"/>
      <c r="U2578" s="1313"/>
      <c r="V2578" s="2466"/>
      <c r="W2578" s="1904"/>
      <c r="X2578" s="2336"/>
      <c r="Y2578" s="1904"/>
      <c r="Z2578" s="2394"/>
      <c r="AA2578" s="1904"/>
      <c r="AB2578" s="1903"/>
      <c r="AC2578" s="1904"/>
      <c r="AD2578" s="1904"/>
      <c r="AE2578" s="1904"/>
      <c r="AF2578" s="1313"/>
      <c r="AG2578" s="1313"/>
      <c r="AH2578" s="1305"/>
      <c r="AI2578" s="1313"/>
      <c r="AJ2578" s="1313"/>
      <c r="AK2578" s="1313"/>
      <c r="AL2578" s="1313"/>
      <c r="AM2578" s="1313"/>
      <c r="AN2578" s="1905"/>
      <c r="AO2578" s="1345"/>
      <c r="AP2578" s="1313"/>
      <c r="AQ2578" s="1345"/>
      <c r="AR2578" s="1313"/>
      <c r="AS2578" s="1345"/>
      <c r="AT2578" s="1313"/>
      <c r="AU2578" s="1345"/>
      <c r="AV2578" s="1313"/>
      <c r="AW2578" s="1313"/>
      <c r="AX2578" s="1313"/>
      <c r="AY2578" s="1305"/>
      <c r="AZ2578" s="1313"/>
      <c r="BA2578" s="1313"/>
      <c r="BB2578" s="1313"/>
      <c r="BC2578" s="1313"/>
      <c r="BD2578" s="1313"/>
      <c r="BE2578" s="1903"/>
      <c r="BF2578" s="1904"/>
      <c r="BG2578" s="1903"/>
      <c r="BH2578" s="1904"/>
      <c r="BI2578" s="1903"/>
      <c r="BJ2578" s="1904"/>
      <c r="BK2578" s="1313"/>
      <c r="BL2578" s="1904"/>
      <c r="BM2578" s="1904"/>
      <c r="BN2578" s="1904"/>
      <c r="BO2578" s="1313"/>
      <c r="BP2578" s="1316">
        <f t="shared" si="817"/>
        <v>0</v>
      </c>
      <c r="BQ2578" s="1305"/>
    </row>
    <row r="2579" spans="1:69" ht="15" x14ac:dyDescent="0.25">
      <c r="A2579" s="1305"/>
      <c r="B2579" s="2050"/>
      <c r="C2579" s="1928"/>
      <c r="D2579" s="1313"/>
      <c r="E2579" s="1313"/>
      <c r="F2579" s="1931"/>
      <c r="G2579" s="1313"/>
      <c r="H2579" s="1345"/>
      <c r="I2579" s="1313"/>
      <c r="J2579" s="1345"/>
      <c r="K2579" s="1313"/>
      <c r="L2579" s="2773"/>
      <c r="M2579" s="1313"/>
      <c r="N2579" s="1345"/>
      <c r="O2579" s="1313"/>
      <c r="P2579" s="1313"/>
      <c r="Q2579" s="1307"/>
      <c r="R2579" s="1313"/>
      <c r="S2579" s="1313"/>
      <c r="T2579" s="1313"/>
      <c r="U2579" s="1313"/>
      <c r="V2579" s="2466"/>
      <c r="W2579" s="1904"/>
      <c r="X2579" s="2336"/>
      <c r="Y2579" s="1904"/>
      <c r="Z2579" s="2394"/>
      <c r="AA2579" s="1904"/>
      <c r="AB2579" s="1903"/>
      <c r="AC2579" s="1904"/>
      <c r="AD2579" s="1904"/>
      <c r="AE2579" s="1904"/>
      <c r="AF2579" s="1313"/>
      <c r="AG2579" s="1313"/>
      <c r="AH2579" s="1305"/>
      <c r="AI2579" s="1313"/>
      <c r="AJ2579" s="1313"/>
      <c r="AK2579" s="1313"/>
      <c r="AL2579" s="1313"/>
      <c r="AM2579" s="1313"/>
      <c r="AN2579" s="1905"/>
      <c r="AO2579" s="1345"/>
      <c r="AP2579" s="1313"/>
      <c r="AQ2579" s="1345"/>
      <c r="AR2579" s="1313"/>
      <c r="AS2579" s="1345"/>
      <c r="AT2579" s="1313"/>
      <c r="AU2579" s="1345"/>
      <c r="AV2579" s="1313"/>
      <c r="AW2579" s="1313"/>
      <c r="AX2579" s="1313"/>
      <c r="AY2579" s="1305"/>
      <c r="AZ2579" s="1313"/>
      <c r="BA2579" s="1313"/>
      <c r="BB2579" s="1313"/>
      <c r="BC2579" s="1313"/>
      <c r="BD2579" s="1313"/>
      <c r="BE2579" s="1903"/>
      <c r="BF2579" s="1904"/>
      <c r="BG2579" s="1903"/>
      <c r="BH2579" s="1904"/>
      <c r="BI2579" s="1903"/>
      <c r="BJ2579" s="1904"/>
      <c r="BK2579" s="1313"/>
      <c r="BL2579" s="1904"/>
      <c r="BM2579" s="1904"/>
      <c r="BN2579" s="1904"/>
      <c r="BO2579" s="1313"/>
      <c r="BP2579" s="1316">
        <f t="shared" si="817"/>
        <v>0</v>
      </c>
      <c r="BQ2579" s="1305"/>
    </row>
    <row r="2580" spans="1:69" ht="15" x14ac:dyDescent="0.25">
      <c r="A2580" s="1305"/>
      <c r="B2580" s="2050"/>
      <c r="C2580" s="1928"/>
      <c r="D2580" s="1313"/>
      <c r="E2580" s="1313"/>
      <c r="F2580" s="1931"/>
      <c r="G2580" s="1313"/>
      <c r="H2580" s="1345"/>
      <c r="I2580" s="1313"/>
      <c r="J2580" s="1345"/>
      <c r="K2580" s="1313"/>
      <c r="L2580" s="2773"/>
      <c r="M2580" s="1313"/>
      <c r="N2580" s="1345"/>
      <c r="O2580" s="1313"/>
      <c r="P2580" s="1313"/>
      <c r="Q2580" s="1307"/>
      <c r="R2580" s="1313"/>
      <c r="S2580" s="1313"/>
      <c r="T2580" s="1313"/>
      <c r="U2580" s="1313"/>
      <c r="V2580" s="2466"/>
      <c r="W2580" s="1904"/>
      <c r="X2580" s="2336"/>
      <c r="Y2580" s="1904"/>
      <c r="Z2580" s="2394"/>
      <c r="AA2580" s="1904"/>
      <c r="AB2580" s="1903"/>
      <c r="AC2580" s="1904"/>
      <c r="AD2580" s="1904"/>
      <c r="AE2580" s="1904"/>
      <c r="AF2580" s="1313"/>
      <c r="AG2580" s="1313"/>
      <c r="AH2580" s="1305"/>
      <c r="AI2580" s="1313"/>
      <c r="AJ2580" s="1313"/>
      <c r="AK2580" s="1313"/>
      <c r="AL2580" s="1313"/>
      <c r="AM2580" s="1313"/>
      <c r="AN2580" s="1905"/>
      <c r="AO2580" s="1345"/>
      <c r="AP2580" s="1313"/>
      <c r="AQ2580" s="1345"/>
      <c r="AR2580" s="1313"/>
      <c r="AS2580" s="1345"/>
      <c r="AT2580" s="1313"/>
      <c r="AU2580" s="1345"/>
      <c r="AV2580" s="1313"/>
      <c r="AW2580" s="1313"/>
      <c r="AX2580" s="1313"/>
      <c r="AY2580" s="1305"/>
      <c r="AZ2580" s="1313"/>
      <c r="BA2580" s="1313"/>
      <c r="BB2580" s="1313"/>
      <c r="BC2580" s="1313"/>
      <c r="BD2580" s="1313"/>
      <c r="BE2580" s="1903"/>
      <c r="BF2580" s="1904"/>
      <c r="BG2580" s="1903"/>
      <c r="BH2580" s="1904"/>
      <c r="BI2580" s="1903"/>
      <c r="BJ2580" s="1904"/>
      <c r="BK2580" s="1313"/>
      <c r="BL2580" s="1904"/>
      <c r="BM2580" s="1904"/>
      <c r="BN2580" s="1904"/>
      <c r="BO2580" s="1313"/>
      <c r="BP2580" s="1316">
        <f t="shared" si="817"/>
        <v>0</v>
      </c>
      <c r="BQ2580" s="1305"/>
    </row>
    <row r="2581" spans="1:69" ht="15" x14ac:dyDescent="0.25">
      <c r="A2581" s="1305"/>
      <c r="B2581" s="2050"/>
      <c r="C2581" s="1928"/>
      <c r="D2581" s="1313"/>
      <c r="E2581" s="1313"/>
      <c r="F2581" s="1931"/>
      <c r="G2581" s="1313"/>
      <c r="H2581" s="1345"/>
      <c r="I2581" s="1313"/>
      <c r="J2581" s="1345"/>
      <c r="K2581" s="1313"/>
      <c r="L2581" s="2773"/>
      <c r="M2581" s="1313"/>
      <c r="N2581" s="1345"/>
      <c r="O2581" s="1313"/>
      <c r="P2581" s="1313"/>
      <c r="Q2581" s="1307"/>
      <c r="R2581" s="1313"/>
      <c r="S2581" s="1313"/>
      <c r="T2581" s="1313"/>
      <c r="U2581" s="1313"/>
      <c r="V2581" s="2466"/>
      <c r="W2581" s="1904"/>
      <c r="X2581" s="2336"/>
      <c r="Y2581" s="1904"/>
      <c r="Z2581" s="2394"/>
      <c r="AA2581" s="1904"/>
      <c r="AB2581" s="1903"/>
      <c r="AC2581" s="1904"/>
      <c r="AD2581" s="1904"/>
      <c r="AE2581" s="1904"/>
      <c r="AF2581" s="1313"/>
      <c r="AG2581" s="1313"/>
      <c r="AH2581" s="1305"/>
      <c r="AI2581" s="1313"/>
      <c r="AJ2581" s="1313"/>
      <c r="AK2581" s="1313"/>
      <c r="AL2581" s="1313"/>
      <c r="AM2581" s="1313"/>
      <c r="AN2581" s="1905"/>
      <c r="AO2581" s="1345"/>
      <c r="AP2581" s="1313"/>
      <c r="AQ2581" s="1345"/>
      <c r="AR2581" s="1313"/>
      <c r="AS2581" s="1345"/>
      <c r="AT2581" s="1313"/>
      <c r="AU2581" s="1345"/>
      <c r="AV2581" s="1313"/>
      <c r="AW2581" s="1313"/>
      <c r="AX2581" s="1313"/>
      <c r="AY2581" s="1305"/>
      <c r="AZ2581" s="1313"/>
      <c r="BA2581" s="1313"/>
      <c r="BB2581" s="1313"/>
      <c r="BC2581" s="1313"/>
      <c r="BD2581" s="1313"/>
      <c r="BE2581" s="1903"/>
      <c r="BF2581" s="1904"/>
      <c r="BG2581" s="1903"/>
      <c r="BH2581" s="1904"/>
      <c r="BI2581" s="1903"/>
      <c r="BJ2581" s="1904"/>
      <c r="BK2581" s="1313"/>
      <c r="BL2581" s="1904"/>
      <c r="BM2581" s="1904"/>
      <c r="BN2581" s="1904"/>
      <c r="BO2581" s="1313"/>
      <c r="BP2581" s="1316">
        <f t="shared" si="817"/>
        <v>0</v>
      </c>
      <c r="BQ2581" s="1305"/>
    </row>
    <row r="2582" spans="1:69" ht="15" x14ac:dyDescent="0.25">
      <c r="A2582" s="1305"/>
      <c r="B2582" s="2050"/>
      <c r="C2582" s="1928"/>
      <c r="D2582" s="1313"/>
      <c r="E2582" s="1313"/>
      <c r="F2582" s="1931"/>
      <c r="G2582" s="1313"/>
      <c r="H2582" s="1345"/>
      <c r="I2582" s="1313"/>
      <c r="J2582" s="1345"/>
      <c r="K2582" s="1313"/>
      <c r="L2582" s="2773"/>
      <c r="M2582" s="1313"/>
      <c r="N2582" s="1345"/>
      <c r="O2582" s="1313"/>
      <c r="P2582" s="1313"/>
      <c r="Q2582" s="1307"/>
      <c r="R2582" s="1313"/>
      <c r="S2582" s="1313"/>
      <c r="T2582" s="1313"/>
      <c r="U2582" s="1313"/>
      <c r="V2582" s="2466"/>
      <c r="W2582" s="1904"/>
      <c r="X2582" s="2336"/>
      <c r="Y2582" s="1904"/>
      <c r="Z2582" s="2394"/>
      <c r="AA2582" s="1904"/>
      <c r="AB2582" s="1903"/>
      <c r="AC2582" s="1904"/>
      <c r="AD2582" s="1904"/>
      <c r="AE2582" s="1904"/>
      <c r="AF2582" s="1313"/>
      <c r="AG2582" s="1313"/>
      <c r="AH2582" s="1305"/>
      <c r="AI2582" s="1313"/>
      <c r="AJ2582" s="1313"/>
      <c r="AK2582" s="1313"/>
      <c r="AL2582" s="1313"/>
      <c r="AM2582" s="1313"/>
      <c r="AN2582" s="1905"/>
      <c r="AO2582" s="1345"/>
      <c r="AP2582" s="1313"/>
      <c r="AQ2582" s="1345"/>
      <c r="AR2582" s="1313"/>
      <c r="AS2582" s="1345"/>
      <c r="AT2582" s="1313"/>
      <c r="AU2582" s="1345"/>
      <c r="AV2582" s="1313"/>
      <c r="AW2582" s="1313"/>
      <c r="AX2582" s="1313"/>
      <c r="AY2582" s="1305"/>
      <c r="AZ2582" s="1313"/>
      <c r="BA2582" s="1313"/>
      <c r="BB2582" s="1313"/>
      <c r="BC2582" s="1313"/>
      <c r="BD2582" s="1313"/>
      <c r="BE2582" s="1903"/>
      <c r="BF2582" s="1904"/>
      <c r="BG2582" s="1903"/>
      <c r="BH2582" s="1904"/>
      <c r="BI2582" s="1903"/>
      <c r="BJ2582" s="1904"/>
      <c r="BK2582" s="1313"/>
      <c r="BL2582" s="1904"/>
      <c r="BM2582" s="1904"/>
      <c r="BN2582" s="1904"/>
      <c r="BO2582" s="1313"/>
      <c r="BP2582" s="1316">
        <f t="shared" si="817"/>
        <v>0</v>
      </c>
      <c r="BQ2582" s="1305"/>
    </row>
    <row r="2583" spans="1:69" ht="15" x14ac:dyDescent="0.25">
      <c r="A2583" s="1305"/>
      <c r="B2583" s="2050"/>
      <c r="C2583" s="1928"/>
      <c r="D2583" s="1313"/>
      <c r="E2583" s="1313"/>
      <c r="F2583" s="1931"/>
      <c r="G2583" s="1313"/>
      <c r="H2583" s="1345"/>
      <c r="I2583" s="1313"/>
      <c r="J2583" s="1345"/>
      <c r="K2583" s="1313"/>
      <c r="L2583" s="2773"/>
      <c r="M2583" s="1313"/>
      <c r="N2583" s="1345"/>
      <c r="O2583" s="1313"/>
      <c r="P2583" s="1313"/>
      <c r="Q2583" s="1307"/>
      <c r="R2583" s="1313"/>
      <c r="S2583" s="1313"/>
      <c r="T2583" s="1313"/>
      <c r="U2583" s="1313"/>
      <c r="V2583" s="2466"/>
      <c r="W2583" s="1904"/>
      <c r="X2583" s="2336"/>
      <c r="Y2583" s="1904"/>
      <c r="Z2583" s="2394"/>
      <c r="AA2583" s="1904"/>
      <c r="AB2583" s="1903"/>
      <c r="AC2583" s="1904"/>
      <c r="AD2583" s="1904"/>
      <c r="AE2583" s="1904"/>
      <c r="AF2583" s="1313"/>
      <c r="AG2583" s="1313"/>
      <c r="AH2583" s="1305"/>
      <c r="AI2583" s="1313"/>
      <c r="AJ2583" s="1313"/>
      <c r="AK2583" s="1313"/>
      <c r="AL2583" s="1313"/>
      <c r="AM2583" s="1313"/>
      <c r="AN2583" s="1905"/>
      <c r="AO2583" s="1345"/>
      <c r="AP2583" s="1313"/>
      <c r="AQ2583" s="1345"/>
      <c r="AR2583" s="1313"/>
      <c r="AS2583" s="1345"/>
      <c r="AT2583" s="1313"/>
      <c r="AU2583" s="1345"/>
      <c r="AV2583" s="1313"/>
      <c r="AW2583" s="1313"/>
      <c r="AX2583" s="1313"/>
      <c r="AY2583" s="1305"/>
      <c r="AZ2583" s="1313"/>
      <c r="BA2583" s="1313"/>
      <c r="BB2583" s="1313"/>
      <c r="BC2583" s="1313"/>
      <c r="BD2583" s="1313"/>
      <c r="BE2583" s="1903"/>
      <c r="BF2583" s="1904"/>
      <c r="BG2583" s="1903"/>
      <c r="BH2583" s="1904"/>
      <c r="BI2583" s="1903"/>
      <c r="BJ2583" s="1904"/>
      <c r="BK2583" s="1313"/>
      <c r="BL2583" s="1904"/>
      <c r="BM2583" s="1904"/>
      <c r="BN2583" s="1904"/>
      <c r="BO2583" s="1313"/>
      <c r="BP2583" s="1316">
        <f t="shared" si="817"/>
        <v>0</v>
      </c>
      <c r="BQ2583" s="1305"/>
    </row>
    <row r="2584" spans="1:69" ht="15" x14ac:dyDescent="0.25">
      <c r="A2584" s="1305"/>
      <c r="B2584" s="2050"/>
      <c r="C2584" s="1928"/>
      <c r="D2584" s="1313"/>
      <c r="E2584" s="1313"/>
      <c r="F2584" s="1931"/>
      <c r="G2584" s="1313"/>
      <c r="H2584" s="1345"/>
      <c r="I2584" s="1313"/>
      <c r="J2584" s="1345"/>
      <c r="K2584" s="1313"/>
      <c r="L2584" s="2773"/>
      <c r="M2584" s="1313"/>
      <c r="N2584" s="1345"/>
      <c r="O2584" s="1313"/>
      <c r="P2584" s="1313"/>
      <c r="Q2584" s="1307"/>
      <c r="R2584" s="1313"/>
      <c r="S2584" s="1313"/>
      <c r="T2584" s="1313"/>
      <c r="U2584" s="1313"/>
      <c r="V2584" s="2466"/>
      <c r="W2584" s="1904"/>
      <c r="X2584" s="2336"/>
      <c r="Y2584" s="1904"/>
      <c r="Z2584" s="2394"/>
      <c r="AA2584" s="1904"/>
      <c r="AB2584" s="1903"/>
      <c r="AC2584" s="1904"/>
      <c r="AD2584" s="1904"/>
      <c r="AE2584" s="1904"/>
      <c r="AF2584" s="1313"/>
      <c r="AG2584" s="1313"/>
      <c r="AH2584" s="1305"/>
      <c r="AI2584" s="1313"/>
      <c r="AJ2584" s="1313"/>
      <c r="AK2584" s="1313"/>
      <c r="AL2584" s="1313"/>
      <c r="AM2584" s="1313"/>
      <c r="AN2584" s="1905"/>
      <c r="AO2584" s="1345"/>
      <c r="AP2584" s="1313"/>
      <c r="AQ2584" s="1345"/>
      <c r="AR2584" s="1313"/>
      <c r="AS2584" s="1345"/>
      <c r="AT2584" s="1313"/>
      <c r="AU2584" s="1345"/>
      <c r="AV2584" s="1313"/>
      <c r="AW2584" s="1313"/>
      <c r="AX2584" s="1313"/>
      <c r="AY2584" s="1305"/>
      <c r="AZ2584" s="1313"/>
      <c r="BA2584" s="1313"/>
      <c r="BB2584" s="1313"/>
      <c r="BC2584" s="1313"/>
      <c r="BD2584" s="1313"/>
      <c r="BE2584" s="1903"/>
      <c r="BF2584" s="1904"/>
      <c r="BG2584" s="1903"/>
      <c r="BH2584" s="1904"/>
      <c r="BI2584" s="1903"/>
      <c r="BJ2584" s="1904"/>
      <c r="BK2584" s="1313"/>
      <c r="BL2584" s="1904"/>
      <c r="BM2584" s="1904"/>
      <c r="BN2584" s="1904"/>
      <c r="BO2584" s="1313"/>
      <c r="BP2584" s="1316">
        <f t="shared" si="817"/>
        <v>0</v>
      </c>
      <c r="BQ2584" s="1305"/>
    </row>
    <row r="2585" spans="1:69" ht="15" x14ac:dyDescent="0.25">
      <c r="A2585" s="1305"/>
      <c r="B2585" s="2050"/>
      <c r="C2585" s="1928"/>
      <c r="D2585" s="1313"/>
      <c r="E2585" s="1313"/>
      <c r="F2585" s="1931"/>
      <c r="G2585" s="1313"/>
      <c r="H2585" s="1345"/>
      <c r="I2585" s="1313"/>
      <c r="J2585" s="1345"/>
      <c r="K2585" s="1313"/>
      <c r="L2585" s="2773"/>
      <c r="M2585" s="1313"/>
      <c r="N2585" s="1345"/>
      <c r="O2585" s="1313"/>
      <c r="P2585" s="1313"/>
      <c r="Q2585" s="1307"/>
      <c r="R2585" s="1313"/>
      <c r="S2585" s="1313"/>
      <c r="T2585" s="1313"/>
      <c r="U2585" s="1313"/>
      <c r="V2585" s="2466"/>
      <c r="W2585" s="1904"/>
      <c r="X2585" s="2336"/>
      <c r="Y2585" s="1904"/>
      <c r="Z2585" s="2394"/>
      <c r="AA2585" s="1904"/>
      <c r="AB2585" s="1903"/>
      <c r="AC2585" s="1904"/>
      <c r="AD2585" s="1904"/>
      <c r="AE2585" s="1904"/>
      <c r="AF2585" s="1313"/>
      <c r="AG2585" s="1313"/>
      <c r="AH2585" s="1305"/>
      <c r="AI2585" s="1313"/>
      <c r="AJ2585" s="1313"/>
      <c r="AK2585" s="1313"/>
      <c r="AL2585" s="1313"/>
      <c r="AM2585" s="1313"/>
      <c r="AN2585" s="1905"/>
      <c r="AO2585" s="1345"/>
      <c r="AP2585" s="1313"/>
      <c r="AQ2585" s="1345"/>
      <c r="AR2585" s="1313"/>
      <c r="AS2585" s="1345"/>
      <c r="AT2585" s="1313"/>
      <c r="AU2585" s="1345"/>
      <c r="AV2585" s="1313"/>
      <c r="AW2585" s="1313"/>
      <c r="AX2585" s="1313"/>
      <c r="AY2585" s="1305"/>
      <c r="AZ2585" s="1313"/>
      <c r="BA2585" s="1313"/>
      <c r="BB2585" s="1313"/>
      <c r="BC2585" s="1313"/>
      <c r="BD2585" s="1313"/>
      <c r="BE2585" s="1903"/>
      <c r="BF2585" s="1904"/>
      <c r="BG2585" s="1903"/>
      <c r="BH2585" s="1904"/>
      <c r="BI2585" s="1903"/>
      <c r="BJ2585" s="1904"/>
      <c r="BK2585" s="1313"/>
      <c r="BL2585" s="1904"/>
      <c r="BM2585" s="1904"/>
      <c r="BN2585" s="1904"/>
      <c r="BO2585" s="1313"/>
      <c r="BP2585" s="1316">
        <f t="shared" si="817"/>
        <v>0</v>
      </c>
      <c r="BQ2585" s="1305"/>
    </row>
    <row r="2586" spans="1:69" ht="15" x14ac:dyDescent="0.25">
      <c r="A2586" s="1305"/>
      <c r="B2586" s="2050"/>
      <c r="C2586" s="1928"/>
      <c r="D2586" s="1313"/>
      <c r="E2586" s="1313"/>
      <c r="F2586" s="1931"/>
      <c r="G2586" s="1313"/>
      <c r="H2586" s="1345"/>
      <c r="I2586" s="1313"/>
      <c r="J2586" s="1345"/>
      <c r="K2586" s="1313"/>
      <c r="L2586" s="2773"/>
      <c r="M2586" s="1313"/>
      <c r="N2586" s="1345"/>
      <c r="O2586" s="1313"/>
      <c r="P2586" s="1313"/>
      <c r="Q2586" s="1307"/>
      <c r="R2586" s="1313"/>
      <c r="S2586" s="1313"/>
      <c r="T2586" s="1313"/>
      <c r="U2586" s="1313"/>
      <c r="V2586" s="2466"/>
      <c r="W2586" s="1904"/>
      <c r="X2586" s="2336"/>
      <c r="Y2586" s="1904"/>
      <c r="Z2586" s="2394"/>
      <c r="AA2586" s="1904"/>
      <c r="AB2586" s="1903"/>
      <c r="AC2586" s="1904"/>
      <c r="AD2586" s="1904"/>
      <c r="AE2586" s="1904"/>
      <c r="AF2586" s="1313"/>
      <c r="AG2586" s="1313"/>
      <c r="AH2586" s="1305"/>
      <c r="AI2586" s="1313"/>
      <c r="AJ2586" s="1313"/>
      <c r="AK2586" s="1313"/>
      <c r="AL2586" s="1313"/>
      <c r="AM2586" s="1313"/>
      <c r="AN2586" s="1905"/>
      <c r="AO2586" s="1345"/>
      <c r="AP2586" s="1313"/>
      <c r="AQ2586" s="1345"/>
      <c r="AR2586" s="1313"/>
      <c r="AS2586" s="1345"/>
      <c r="AT2586" s="1313"/>
      <c r="AU2586" s="1345"/>
      <c r="AV2586" s="1313"/>
      <c r="AW2586" s="1313"/>
      <c r="AX2586" s="1313"/>
      <c r="AY2586" s="1305"/>
      <c r="AZ2586" s="1313"/>
      <c r="BA2586" s="1313"/>
      <c r="BB2586" s="1313"/>
      <c r="BC2586" s="1313"/>
      <c r="BD2586" s="1313"/>
      <c r="BE2586" s="1903"/>
      <c r="BF2586" s="1904"/>
      <c r="BG2586" s="1903"/>
      <c r="BH2586" s="1904"/>
      <c r="BI2586" s="1903"/>
      <c r="BJ2586" s="1904"/>
      <c r="BK2586" s="1313"/>
      <c r="BL2586" s="1904"/>
      <c r="BM2586" s="1904"/>
      <c r="BN2586" s="1904"/>
      <c r="BO2586" s="1313"/>
      <c r="BP2586" s="1316">
        <f t="shared" si="817"/>
        <v>0</v>
      </c>
      <c r="BQ2586" s="1305"/>
    </row>
    <row r="2587" spans="1:69" ht="15" x14ac:dyDescent="0.25">
      <c r="A2587" s="1305"/>
      <c r="B2587" s="2050"/>
      <c r="C2587" s="1928"/>
      <c r="D2587" s="1313"/>
      <c r="E2587" s="1313"/>
      <c r="F2587" s="1931"/>
      <c r="G2587" s="1313"/>
      <c r="H2587" s="1345"/>
      <c r="I2587" s="1313"/>
      <c r="J2587" s="1345"/>
      <c r="K2587" s="1313"/>
      <c r="L2587" s="2773"/>
      <c r="M2587" s="1313"/>
      <c r="N2587" s="1345"/>
      <c r="O2587" s="1313"/>
      <c r="P2587" s="1313"/>
      <c r="Q2587" s="1307"/>
      <c r="R2587" s="1313"/>
      <c r="S2587" s="1313"/>
      <c r="T2587" s="1313"/>
      <c r="U2587" s="1313"/>
      <c r="V2587" s="2466"/>
      <c r="W2587" s="1904"/>
      <c r="X2587" s="2336"/>
      <c r="Y2587" s="1904"/>
      <c r="Z2587" s="2394"/>
      <c r="AA2587" s="1904"/>
      <c r="AB2587" s="1903"/>
      <c r="AC2587" s="1904"/>
      <c r="AD2587" s="1904"/>
      <c r="AE2587" s="1904"/>
      <c r="AF2587" s="1313"/>
      <c r="AG2587" s="1313"/>
      <c r="AH2587" s="1305"/>
      <c r="AI2587" s="1313"/>
      <c r="AJ2587" s="1313"/>
      <c r="AK2587" s="1313"/>
      <c r="AL2587" s="1313"/>
      <c r="AM2587" s="1313"/>
      <c r="AN2587" s="1905"/>
      <c r="AO2587" s="1345"/>
      <c r="AP2587" s="1313"/>
      <c r="AQ2587" s="1345"/>
      <c r="AR2587" s="1313"/>
      <c r="AS2587" s="1345"/>
      <c r="AT2587" s="1313"/>
      <c r="AU2587" s="1345"/>
      <c r="AV2587" s="1313"/>
      <c r="AW2587" s="1313"/>
      <c r="AX2587" s="1313"/>
      <c r="AY2587" s="1305"/>
      <c r="AZ2587" s="1313"/>
      <c r="BA2587" s="1313"/>
      <c r="BB2587" s="1313"/>
      <c r="BC2587" s="1313"/>
      <c r="BD2587" s="1313"/>
      <c r="BE2587" s="1903"/>
      <c r="BF2587" s="1904"/>
      <c r="BG2587" s="1903"/>
      <c r="BH2587" s="1904"/>
      <c r="BI2587" s="1903"/>
      <c r="BJ2587" s="1904"/>
      <c r="BK2587" s="1313"/>
      <c r="BL2587" s="1904"/>
      <c r="BM2587" s="1904"/>
      <c r="BN2587" s="1904"/>
      <c r="BO2587" s="1313"/>
      <c r="BP2587" s="1316">
        <f t="shared" si="817"/>
        <v>0</v>
      </c>
      <c r="BQ2587" s="1305"/>
    </row>
    <row r="2588" spans="1:69" ht="15" x14ac:dyDescent="0.25">
      <c r="A2588" s="1305"/>
      <c r="B2588" s="2050"/>
      <c r="C2588" s="1928"/>
      <c r="D2588" s="1313"/>
      <c r="E2588" s="1313"/>
      <c r="F2588" s="1931"/>
      <c r="G2588" s="1313"/>
      <c r="H2588" s="1345"/>
      <c r="I2588" s="1313"/>
      <c r="J2588" s="1345"/>
      <c r="K2588" s="1313"/>
      <c r="L2588" s="2773"/>
      <c r="M2588" s="1313"/>
      <c r="N2588" s="1345"/>
      <c r="O2588" s="1313"/>
      <c r="P2588" s="1313"/>
      <c r="Q2588" s="1307"/>
      <c r="R2588" s="1313"/>
      <c r="S2588" s="1313"/>
      <c r="T2588" s="1313"/>
      <c r="U2588" s="1313"/>
      <c r="V2588" s="2466"/>
      <c r="W2588" s="1904"/>
      <c r="X2588" s="2336"/>
      <c r="Y2588" s="1904"/>
      <c r="Z2588" s="2394"/>
      <c r="AA2588" s="1904"/>
      <c r="AB2588" s="1903"/>
      <c r="AC2588" s="1904"/>
      <c r="AD2588" s="1904"/>
      <c r="AE2588" s="1904"/>
      <c r="AF2588" s="1313"/>
      <c r="AG2588" s="1313"/>
      <c r="AH2588" s="1305"/>
      <c r="AI2588" s="1313"/>
      <c r="AJ2588" s="1313"/>
      <c r="AK2588" s="1313"/>
      <c r="AL2588" s="1313"/>
      <c r="AM2588" s="1313"/>
      <c r="AN2588" s="1905"/>
      <c r="AO2588" s="1345"/>
      <c r="AP2588" s="1313"/>
      <c r="AQ2588" s="1345"/>
      <c r="AR2588" s="1313"/>
      <c r="AS2588" s="1345"/>
      <c r="AT2588" s="1313"/>
      <c r="AU2588" s="1345"/>
      <c r="AV2588" s="1313"/>
      <c r="AW2588" s="1313"/>
      <c r="AX2588" s="1313"/>
      <c r="AY2588" s="1305"/>
      <c r="AZ2588" s="1313"/>
      <c r="BA2588" s="1313"/>
      <c r="BB2588" s="1313"/>
      <c r="BC2588" s="1313"/>
      <c r="BD2588" s="1313"/>
      <c r="BE2588" s="1903"/>
      <c r="BF2588" s="1904"/>
      <c r="BG2588" s="1903"/>
      <c r="BH2588" s="1904"/>
      <c r="BI2588" s="1903"/>
      <c r="BJ2588" s="1904"/>
      <c r="BK2588" s="1313"/>
      <c r="BL2588" s="1904"/>
      <c r="BM2588" s="1904"/>
      <c r="BN2588" s="1904"/>
      <c r="BO2588" s="1313"/>
      <c r="BP2588" s="1316">
        <f t="shared" si="817"/>
        <v>0</v>
      </c>
      <c r="BQ2588" s="1305"/>
    </row>
    <row r="2589" spans="1:69" ht="15" x14ac:dyDescent="0.25">
      <c r="A2589" s="1305"/>
      <c r="B2589" s="2050"/>
      <c r="C2589" s="1928"/>
      <c r="D2589" s="1313"/>
      <c r="E2589" s="1313"/>
      <c r="F2589" s="1931"/>
      <c r="G2589" s="1313"/>
      <c r="H2589" s="1345"/>
      <c r="I2589" s="1313"/>
      <c r="J2589" s="1345"/>
      <c r="K2589" s="1313"/>
      <c r="L2589" s="2773"/>
      <c r="M2589" s="1313"/>
      <c r="N2589" s="1345"/>
      <c r="O2589" s="1313"/>
      <c r="P2589" s="1313"/>
      <c r="Q2589" s="1307"/>
      <c r="R2589" s="1313"/>
      <c r="S2589" s="1313"/>
      <c r="T2589" s="1313"/>
      <c r="U2589" s="1313"/>
      <c r="V2589" s="2466"/>
      <c r="W2589" s="1904"/>
      <c r="X2589" s="2336"/>
      <c r="Y2589" s="1904"/>
      <c r="Z2589" s="2394"/>
      <c r="AA2589" s="1904"/>
      <c r="AB2589" s="1903"/>
      <c r="AC2589" s="1904"/>
      <c r="AD2589" s="1904"/>
      <c r="AE2589" s="1904"/>
      <c r="AF2589" s="1313"/>
      <c r="AG2589" s="1313"/>
      <c r="AH2589" s="1305"/>
      <c r="AI2589" s="1313"/>
      <c r="AJ2589" s="1313"/>
      <c r="AK2589" s="1313"/>
      <c r="AL2589" s="1313"/>
      <c r="AM2589" s="1313"/>
      <c r="AN2589" s="1905"/>
      <c r="AO2589" s="1345"/>
      <c r="AP2589" s="1313"/>
      <c r="AQ2589" s="1345"/>
      <c r="AR2589" s="1313"/>
      <c r="AS2589" s="1345"/>
      <c r="AT2589" s="1313"/>
      <c r="AU2589" s="1345"/>
      <c r="AV2589" s="1313"/>
      <c r="AW2589" s="1313"/>
      <c r="AX2589" s="1313"/>
      <c r="AY2589" s="1305"/>
      <c r="AZ2589" s="1313"/>
      <c r="BA2589" s="1313"/>
      <c r="BB2589" s="1313"/>
      <c r="BC2589" s="1313"/>
      <c r="BD2589" s="1313"/>
      <c r="BE2589" s="1903"/>
      <c r="BF2589" s="1904"/>
      <c r="BG2589" s="1903"/>
      <c r="BH2589" s="1904"/>
      <c r="BI2589" s="1903"/>
      <c r="BJ2589" s="1904"/>
      <c r="BK2589" s="1313"/>
      <c r="BL2589" s="1904"/>
      <c r="BM2589" s="1904"/>
      <c r="BN2589" s="1904"/>
      <c r="BO2589" s="1313"/>
      <c r="BP2589" s="1316">
        <f t="shared" si="817"/>
        <v>0</v>
      </c>
      <c r="BQ2589" s="1305"/>
    </row>
    <row r="2590" spans="1:69" ht="15" x14ac:dyDescent="0.25">
      <c r="A2590" s="1305"/>
      <c r="B2590" s="2050"/>
      <c r="C2590" s="1928"/>
      <c r="D2590" s="1313"/>
      <c r="E2590" s="1313"/>
      <c r="F2590" s="1931"/>
      <c r="G2590" s="1313"/>
      <c r="H2590" s="1345"/>
      <c r="I2590" s="1313"/>
      <c r="J2590" s="1345"/>
      <c r="K2590" s="1313"/>
      <c r="L2590" s="2773"/>
      <c r="M2590" s="1313"/>
      <c r="N2590" s="1345"/>
      <c r="O2590" s="1313"/>
      <c r="P2590" s="1313"/>
      <c r="Q2590" s="1307"/>
      <c r="R2590" s="1313"/>
      <c r="S2590" s="1313"/>
      <c r="T2590" s="1313"/>
      <c r="U2590" s="1313"/>
      <c r="V2590" s="2466"/>
      <c r="W2590" s="1904"/>
      <c r="X2590" s="2336"/>
      <c r="Y2590" s="1904"/>
      <c r="Z2590" s="2394"/>
      <c r="AA2590" s="1904"/>
      <c r="AB2590" s="1903"/>
      <c r="AC2590" s="1904"/>
      <c r="AD2590" s="1904"/>
      <c r="AE2590" s="1904"/>
      <c r="AF2590" s="1313"/>
      <c r="AG2590" s="1313"/>
      <c r="AH2590" s="1305"/>
      <c r="AI2590" s="1313"/>
      <c r="AJ2590" s="1313"/>
      <c r="AK2590" s="1313"/>
      <c r="AL2590" s="1313"/>
      <c r="AM2590" s="1313"/>
      <c r="AN2590" s="1905"/>
      <c r="AO2590" s="1345"/>
      <c r="AP2590" s="1313"/>
      <c r="AQ2590" s="1345"/>
      <c r="AR2590" s="1313"/>
      <c r="AS2590" s="1345"/>
      <c r="AT2590" s="1313"/>
      <c r="AU2590" s="1345"/>
      <c r="AV2590" s="1313"/>
      <c r="AW2590" s="1313"/>
      <c r="AX2590" s="1313"/>
      <c r="AY2590" s="1305"/>
      <c r="AZ2590" s="1313"/>
      <c r="BA2590" s="1313"/>
      <c r="BB2590" s="1313"/>
      <c r="BC2590" s="1313"/>
      <c r="BD2590" s="1313"/>
      <c r="BE2590" s="1903"/>
      <c r="BF2590" s="1904"/>
      <c r="BG2590" s="1903"/>
      <c r="BH2590" s="1904"/>
      <c r="BI2590" s="1903"/>
      <c r="BJ2590" s="1904"/>
      <c r="BK2590" s="1313"/>
      <c r="BL2590" s="1904"/>
      <c r="BM2590" s="1904"/>
      <c r="BN2590" s="1904"/>
      <c r="BO2590" s="1313"/>
      <c r="BP2590" s="1316">
        <f t="shared" si="817"/>
        <v>0</v>
      </c>
      <c r="BQ2590" s="1305"/>
    </row>
    <row r="2591" spans="1:69" ht="15" x14ac:dyDescent="0.25">
      <c r="A2591" s="1305"/>
      <c r="B2591" s="2050"/>
      <c r="C2591" s="1928"/>
      <c r="D2591" s="1313"/>
      <c r="E2591" s="1313"/>
      <c r="F2591" s="1931"/>
      <c r="G2591" s="1313"/>
      <c r="H2591" s="1345"/>
      <c r="I2591" s="1313"/>
      <c r="J2591" s="1345"/>
      <c r="K2591" s="1313"/>
      <c r="L2591" s="2773"/>
      <c r="M2591" s="1313"/>
      <c r="N2591" s="1345"/>
      <c r="O2591" s="1313"/>
      <c r="P2591" s="1313"/>
      <c r="Q2591" s="1307"/>
      <c r="R2591" s="1313"/>
      <c r="S2591" s="1313"/>
      <c r="T2591" s="1313"/>
      <c r="U2591" s="1313"/>
      <c r="V2591" s="2466"/>
      <c r="W2591" s="1904"/>
      <c r="X2591" s="2336"/>
      <c r="Y2591" s="1904"/>
      <c r="Z2591" s="2394"/>
      <c r="AA2591" s="1904"/>
      <c r="AB2591" s="1903"/>
      <c r="AC2591" s="1904"/>
      <c r="AD2591" s="1904"/>
      <c r="AE2591" s="1904"/>
      <c r="AF2591" s="1313"/>
      <c r="AG2591" s="1313"/>
      <c r="AH2591" s="1305"/>
      <c r="AI2591" s="1313"/>
      <c r="AJ2591" s="1313"/>
      <c r="AK2591" s="1313"/>
      <c r="AL2591" s="1313"/>
      <c r="AM2591" s="1313"/>
      <c r="AN2591" s="1905"/>
      <c r="AO2591" s="1345"/>
      <c r="AP2591" s="1313"/>
      <c r="AQ2591" s="1345"/>
      <c r="AR2591" s="1313"/>
      <c r="AS2591" s="1345"/>
      <c r="AT2591" s="1313"/>
      <c r="AU2591" s="1345"/>
      <c r="AV2591" s="1313"/>
      <c r="AW2591" s="1313"/>
      <c r="AX2591" s="1313"/>
      <c r="AY2591" s="1305"/>
      <c r="AZ2591" s="1313"/>
      <c r="BA2591" s="1313"/>
      <c r="BB2591" s="1313"/>
      <c r="BC2591" s="1313"/>
      <c r="BD2591" s="1313"/>
      <c r="BE2591" s="1903"/>
      <c r="BF2591" s="1904"/>
      <c r="BG2591" s="1903"/>
      <c r="BH2591" s="1904"/>
      <c r="BI2591" s="1903"/>
      <c r="BJ2591" s="1904"/>
      <c r="BK2591" s="1313"/>
      <c r="BL2591" s="1904"/>
      <c r="BM2591" s="1904"/>
      <c r="BN2591" s="1904"/>
      <c r="BO2591" s="1313"/>
      <c r="BP2591" s="1316">
        <f t="shared" si="817"/>
        <v>0</v>
      </c>
      <c r="BQ2591" s="1305"/>
    </row>
    <row r="2592" spans="1:69" ht="15" x14ac:dyDescent="0.25">
      <c r="A2592" s="1305"/>
      <c r="B2592" s="2050"/>
      <c r="C2592" s="1928"/>
      <c r="D2592" s="1313"/>
      <c r="E2592" s="1313"/>
      <c r="F2592" s="1931"/>
      <c r="G2592" s="1313"/>
      <c r="H2592" s="1345"/>
      <c r="I2592" s="1313"/>
      <c r="J2592" s="1345"/>
      <c r="K2592" s="1313"/>
      <c r="L2592" s="2773"/>
      <c r="M2592" s="1313"/>
      <c r="N2592" s="1345"/>
      <c r="O2592" s="1313"/>
      <c r="P2592" s="1313"/>
      <c r="Q2592" s="1307"/>
      <c r="R2592" s="1313"/>
      <c r="S2592" s="1313"/>
      <c r="T2592" s="1313"/>
      <c r="U2592" s="1313"/>
      <c r="V2592" s="2466"/>
      <c r="W2592" s="1904"/>
      <c r="X2592" s="2336"/>
      <c r="Y2592" s="1904"/>
      <c r="Z2592" s="2394"/>
      <c r="AA2592" s="1904"/>
      <c r="AB2592" s="1903"/>
      <c r="AC2592" s="1904"/>
      <c r="AD2592" s="1904"/>
      <c r="AE2592" s="1904"/>
      <c r="AF2592" s="1313"/>
      <c r="AG2592" s="1313"/>
      <c r="AH2592" s="1305"/>
      <c r="AI2592" s="1313"/>
      <c r="AJ2592" s="1313"/>
      <c r="AK2592" s="1313"/>
      <c r="AL2592" s="1313"/>
      <c r="AM2592" s="1313"/>
      <c r="AN2592" s="1905"/>
      <c r="AO2592" s="1345"/>
      <c r="AP2592" s="1313"/>
      <c r="AQ2592" s="1345"/>
      <c r="AR2592" s="1313"/>
      <c r="AS2592" s="1345"/>
      <c r="AT2592" s="1313"/>
      <c r="AU2592" s="1345"/>
      <c r="AV2592" s="1313"/>
      <c r="AW2592" s="1313"/>
      <c r="AX2592" s="1313"/>
      <c r="AY2592" s="1305"/>
      <c r="AZ2592" s="1313"/>
      <c r="BA2592" s="1313"/>
      <c r="BB2592" s="1313"/>
      <c r="BC2592" s="1313"/>
      <c r="BD2592" s="1313"/>
      <c r="BE2592" s="1903"/>
      <c r="BF2592" s="1904"/>
      <c r="BG2592" s="1903"/>
      <c r="BH2592" s="1904"/>
      <c r="BI2592" s="1903"/>
      <c r="BJ2592" s="1904"/>
      <c r="BK2592" s="1313"/>
      <c r="BL2592" s="1904"/>
      <c r="BM2592" s="1904"/>
      <c r="BN2592" s="1904"/>
      <c r="BO2592" s="1313"/>
      <c r="BP2592" s="1316">
        <f t="shared" si="817"/>
        <v>0</v>
      </c>
      <c r="BQ2592" s="1305"/>
    </row>
    <row r="2593" spans="1:69" ht="15" x14ac:dyDescent="0.25">
      <c r="A2593" s="1305"/>
      <c r="B2593" s="2050"/>
      <c r="C2593" s="1928"/>
      <c r="D2593" s="1313"/>
      <c r="E2593" s="1313"/>
      <c r="F2593" s="1931"/>
      <c r="G2593" s="1313"/>
      <c r="H2593" s="1345"/>
      <c r="I2593" s="1313"/>
      <c r="J2593" s="1345"/>
      <c r="K2593" s="1313"/>
      <c r="L2593" s="2773"/>
      <c r="M2593" s="1313"/>
      <c r="N2593" s="1345"/>
      <c r="O2593" s="1313"/>
      <c r="P2593" s="1313"/>
      <c r="Q2593" s="1307"/>
      <c r="R2593" s="1313"/>
      <c r="S2593" s="1313"/>
      <c r="T2593" s="1313"/>
      <c r="U2593" s="1313"/>
      <c r="V2593" s="2466"/>
      <c r="W2593" s="1904"/>
      <c r="X2593" s="2336"/>
      <c r="Y2593" s="1904"/>
      <c r="Z2593" s="2394"/>
      <c r="AA2593" s="1904"/>
      <c r="AB2593" s="1903"/>
      <c r="AC2593" s="1904"/>
      <c r="AD2593" s="1904"/>
      <c r="AE2593" s="1904"/>
      <c r="AF2593" s="1313"/>
      <c r="AG2593" s="1313"/>
      <c r="AH2593" s="1305"/>
      <c r="AI2593" s="1313"/>
      <c r="AJ2593" s="1313"/>
      <c r="AK2593" s="1313"/>
      <c r="AL2593" s="1313"/>
      <c r="AM2593" s="1313"/>
      <c r="AN2593" s="1905"/>
      <c r="AO2593" s="1345"/>
      <c r="AP2593" s="1313"/>
      <c r="AQ2593" s="1345"/>
      <c r="AR2593" s="1313"/>
      <c r="AS2593" s="1345"/>
      <c r="AT2593" s="1313"/>
      <c r="AU2593" s="1345"/>
      <c r="AV2593" s="1313"/>
      <c r="AW2593" s="1313"/>
      <c r="AX2593" s="1313"/>
      <c r="AY2593" s="1305"/>
      <c r="AZ2593" s="1313"/>
      <c r="BA2593" s="1313"/>
      <c r="BB2593" s="1313"/>
      <c r="BC2593" s="1313"/>
      <c r="BD2593" s="1313"/>
      <c r="BE2593" s="1903"/>
      <c r="BF2593" s="1904"/>
      <c r="BG2593" s="1903"/>
      <c r="BH2593" s="1904"/>
      <c r="BI2593" s="1903"/>
      <c r="BJ2593" s="1904"/>
      <c r="BK2593" s="1313"/>
      <c r="BL2593" s="1904"/>
      <c r="BM2593" s="1904"/>
      <c r="BN2593" s="1904"/>
      <c r="BO2593" s="1313"/>
      <c r="BP2593" s="1316">
        <f t="shared" si="817"/>
        <v>0</v>
      </c>
      <c r="BQ2593" s="1305"/>
    </row>
    <row r="2594" spans="1:69" ht="15" x14ac:dyDescent="0.25">
      <c r="A2594" s="1305"/>
      <c r="B2594" s="2050"/>
      <c r="C2594" s="1928"/>
      <c r="D2594" s="1313"/>
      <c r="E2594" s="1313"/>
      <c r="F2594" s="1931"/>
      <c r="G2594" s="1313"/>
      <c r="H2594" s="1345"/>
      <c r="I2594" s="1313"/>
      <c r="J2594" s="1345"/>
      <c r="K2594" s="1313"/>
      <c r="L2594" s="2773"/>
      <c r="M2594" s="1313"/>
      <c r="N2594" s="1345"/>
      <c r="O2594" s="1313"/>
      <c r="P2594" s="1313"/>
      <c r="Q2594" s="1307"/>
      <c r="R2594" s="1313"/>
      <c r="S2594" s="1313"/>
      <c r="T2594" s="1313"/>
      <c r="U2594" s="1313"/>
      <c r="V2594" s="2466"/>
      <c r="W2594" s="1904"/>
      <c r="X2594" s="2336"/>
      <c r="Y2594" s="1904"/>
      <c r="Z2594" s="2394"/>
      <c r="AA2594" s="1904"/>
      <c r="AB2594" s="1903"/>
      <c r="AC2594" s="1904"/>
      <c r="AD2594" s="1904"/>
      <c r="AE2594" s="1904"/>
      <c r="AF2594" s="1313"/>
      <c r="AG2594" s="1313"/>
      <c r="AH2594" s="1305"/>
      <c r="AI2594" s="1313"/>
      <c r="AJ2594" s="1313"/>
      <c r="AK2594" s="1313"/>
      <c r="AL2594" s="1313"/>
      <c r="AM2594" s="1313"/>
      <c r="AN2594" s="1905"/>
      <c r="AO2594" s="1345"/>
      <c r="AP2594" s="1313"/>
      <c r="AQ2594" s="1345"/>
      <c r="AR2594" s="1313"/>
      <c r="AS2594" s="1345"/>
      <c r="AT2594" s="1313"/>
      <c r="AU2594" s="1345"/>
      <c r="AV2594" s="1313"/>
      <c r="AW2594" s="1313"/>
      <c r="AX2594" s="1313"/>
      <c r="AY2594" s="1305"/>
      <c r="AZ2594" s="1313"/>
      <c r="BA2594" s="1313"/>
      <c r="BB2594" s="1313"/>
      <c r="BC2594" s="1313"/>
      <c r="BD2594" s="1313"/>
      <c r="BE2594" s="1903"/>
      <c r="BF2594" s="1904"/>
      <c r="BG2594" s="1903"/>
      <c r="BH2594" s="1904"/>
      <c r="BI2594" s="1903"/>
      <c r="BJ2594" s="1904"/>
      <c r="BK2594" s="1313"/>
      <c r="BL2594" s="1904"/>
      <c r="BM2594" s="1904"/>
      <c r="BN2594" s="1904"/>
      <c r="BO2594" s="1313"/>
      <c r="BP2594" s="1316">
        <f t="shared" si="817"/>
        <v>0</v>
      </c>
      <c r="BQ2594" s="1305"/>
    </row>
    <row r="2595" spans="1:69" ht="15" x14ac:dyDescent="0.25">
      <c r="A2595" s="1305"/>
      <c r="B2595" s="2050"/>
      <c r="C2595" s="1928"/>
      <c r="D2595" s="1313"/>
      <c r="E2595" s="1313"/>
      <c r="F2595" s="1931"/>
      <c r="G2595" s="1313"/>
      <c r="H2595" s="1345"/>
      <c r="I2595" s="1313"/>
      <c r="J2595" s="1345"/>
      <c r="K2595" s="1313"/>
      <c r="L2595" s="2773"/>
      <c r="M2595" s="1313"/>
      <c r="N2595" s="1345"/>
      <c r="O2595" s="1313"/>
      <c r="P2595" s="1313"/>
      <c r="Q2595" s="1307"/>
      <c r="R2595" s="1313"/>
      <c r="S2595" s="1313"/>
      <c r="T2595" s="1313"/>
      <c r="U2595" s="1313"/>
      <c r="V2595" s="2466"/>
      <c r="W2595" s="1904"/>
      <c r="X2595" s="2336"/>
      <c r="Y2595" s="1904"/>
      <c r="Z2595" s="2394"/>
      <c r="AA2595" s="1904"/>
      <c r="AB2595" s="1903"/>
      <c r="AC2595" s="1904"/>
      <c r="AD2595" s="1904"/>
      <c r="AE2595" s="1904"/>
      <c r="AF2595" s="1313"/>
      <c r="AG2595" s="1313"/>
      <c r="AH2595" s="1305"/>
      <c r="AI2595" s="1313"/>
      <c r="AJ2595" s="1313"/>
      <c r="AK2595" s="1313"/>
      <c r="AL2595" s="1313"/>
      <c r="AM2595" s="1313"/>
      <c r="AN2595" s="1905"/>
      <c r="AO2595" s="1345"/>
      <c r="AP2595" s="1313"/>
      <c r="AQ2595" s="1345"/>
      <c r="AR2595" s="1313"/>
      <c r="AS2595" s="1345"/>
      <c r="AT2595" s="1313"/>
      <c r="AU2595" s="1345"/>
      <c r="AV2595" s="1313"/>
      <c r="AW2595" s="1313"/>
      <c r="AX2595" s="1313"/>
      <c r="AY2595" s="1305"/>
      <c r="AZ2595" s="1313"/>
      <c r="BA2595" s="1313"/>
      <c r="BB2595" s="1313"/>
      <c r="BC2595" s="1313"/>
      <c r="BD2595" s="1313"/>
      <c r="BE2595" s="1903"/>
      <c r="BF2595" s="1904"/>
      <c r="BG2595" s="1903"/>
      <c r="BH2595" s="1904"/>
      <c r="BI2595" s="1903"/>
      <c r="BJ2595" s="1904"/>
      <c r="BK2595" s="1313"/>
      <c r="BL2595" s="1904"/>
      <c r="BM2595" s="1904"/>
      <c r="BN2595" s="1904"/>
      <c r="BO2595" s="1313"/>
      <c r="BP2595" s="1316">
        <f t="shared" si="817"/>
        <v>0</v>
      </c>
      <c r="BQ2595" s="1305"/>
    </row>
    <row r="2596" spans="1:69" ht="15" x14ac:dyDescent="0.25">
      <c r="A2596" s="1305"/>
      <c r="B2596" s="2050"/>
      <c r="C2596" s="1928"/>
      <c r="D2596" s="1313"/>
      <c r="E2596" s="1313"/>
      <c r="F2596" s="1931"/>
      <c r="G2596" s="1313"/>
      <c r="H2596" s="1345"/>
      <c r="I2596" s="1313"/>
      <c r="J2596" s="1345"/>
      <c r="K2596" s="1313"/>
      <c r="L2596" s="2773"/>
      <c r="M2596" s="1313"/>
      <c r="N2596" s="1345"/>
      <c r="O2596" s="1313"/>
      <c r="P2596" s="1313"/>
      <c r="Q2596" s="1307"/>
      <c r="R2596" s="1313"/>
      <c r="S2596" s="1313"/>
      <c r="T2596" s="1313"/>
      <c r="U2596" s="1313"/>
      <c r="V2596" s="2466"/>
      <c r="W2596" s="1904"/>
      <c r="X2596" s="2336"/>
      <c r="Y2596" s="1904"/>
      <c r="Z2596" s="2394"/>
      <c r="AA2596" s="1904"/>
      <c r="AB2596" s="1903"/>
      <c r="AC2596" s="1904"/>
      <c r="AD2596" s="1904"/>
      <c r="AE2596" s="1904"/>
      <c r="AF2596" s="1313"/>
      <c r="AG2596" s="1313"/>
      <c r="AH2596" s="1305"/>
      <c r="AI2596" s="1313"/>
      <c r="AJ2596" s="1313"/>
      <c r="AK2596" s="1313"/>
      <c r="AL2596" s="1313"/>
      <c r="AM2596" s="1313"/>
      <c r="AN2596" s="1905"/>
      <c r="AO2596" s="1345"/>
      <c r="AP2596" s="1313"/>
      <c r="AQ2596" s="1345"/>
      <c r="AR2596" s="1313"/>
      <c r="AS2596" s="1345"/>
      <c r="AT2596" s="1313"/>
      <c r="AU2596" s="1345"/>
      <c r="AV2596" s="1313"/>
      <c r="AW2596" s="1313"/>
      <c r="AX2596" s="1313"/>
      <c r="AY2596" s="1305"/>
      <c r="AZ2596" s="1313"/>
      <c r="BA2596" s="1313"/>
      <c r="BB2596" s="1313"/>
      <c r="BC2596" s="1313"/>
      <c r="BD2596" s="1313"/>
      <c r="BE2596" s="1903"/>
      <c r="BF2596" s="1904"/>
      <c r="BG2596" s="1903"/>
      <c r="BH2596" s="1904"/>
      <c r="BI2596" s="1903"/>
      <c r="BJ2596" s="1904"/>
      <c r="BK2596" s="1313"/>
      <c r="BL2596" s="1904"/>
      <c r="BM2596" s="1904"/>
      <c r="BN2596" s="1904"/>
      <c r="BO2596" s="1313"/>
      <c r="BP2596" s="1316">
        <f t="shared" si="817"/>
        <v>0</v>
      </c>
      <c r="BQ2596" s="1305"/>
    </row>
    <row r="2597" spans="1:69" ht="15" x14ac:dyDescent="0.25">
      <c r="A2597" s="1305"/>
      <c r="B2597" s="2050"/>
      <c r="C2597" s="1928"/>
      <c r="D2597" s="1313"/>
      <c r="E2597" s="1313"/>
      <c r="F2597" s="1931"/>
      <c r="G2597" s="1313"/>
      <c r="H2597" s="1345"/>
      <c r="I2597" s="1313"/>
      <c r="J2597" s="1345"/>
      <c r="K2597" s="1313"/>
      <c r="L2597" s="2773"/>
      <c r="M2597" s="1313"/>
      <c r="N2597" s="1345"/>
      <c r="O2597" s="1313"/>
      <c r="P2597" s="1313"/>
      <c r="Q2597" s="1307"/>
      <c r="R2597" s="1313"/>
      <c r="S2597" s="1313"/>
      <c r="T2597" s="1313"/>
      <c r="U2597" s="1313"/>
      <c r="V2597" s="2466"/>
      <c r="W2597" s="1904"/>
      <c r="X2597" s="2336"/>
      <c r="Y2597" s="1904"/>
      <c r="Z2597" s="2394"/>
      <c r="AA2597" s="1904"/>
      <c r="AB2597" s="1903"/>
      <c r="AC2597" s="1904"/>
      <c r="AD2597" s="1904"/>
      <c r="AE2597" s="1904"/>
      <c r="AF2597" s="1313"/>
      <c r="AG2597" s="1313"/>
      <c r="AH2597" s="1305"/>
      <c r="AI2597" s="1313"/>
      <c r="AJ2597" s="1313"/>
      <c r="AK2597" s="1313"/>
      <c r="AL2597" s="1313"/>
      <c r="AM2597" s="1313"/>
      <c r="AN2597" s="1905"/>
      <c r="AO2597" s="1345"/>
      <c r="AP2597" s="1313"/>
      <c r="AQ2597" s="1345"/>
      <c r="AR2597" s="1313"/>
      <c r="AS2597" s="1345"/>
      <c r="AT2597" s="1313"/>
      <c r="AU2597" s="1345"/>
      <c r="AV2597" s="1313"/>
      <c r="AW2597" s="1313"/>
      <c r="AX2597" s="1313"/>
      <c r="AY2597" s="1305"/>
      <c r="AZ2597" s="1313"/>
      <c r="BA2597" s="1313"/>
      <c r="BB2597" s="1313"/>
      <c r="BC2597" s="1313"/>
      <c r="BD2597" s="1313"/>
      <c r="BE2597" s="1903"/>
      <c r="BF2597" s="1904"/>
      <c r="BG2597" s="1903"/>
      <c r="BH2597" s="1904"/>
      <c r="BI2597" s="1903"/>
      <c r="BJ2597" s="1904"/>
      <c r="BK2597" s="1313"/>
      <c r="BL2597" s="1904"/>
      <c r="BM2597" s="1904"/>
      <c r="BN2597" s="1904"/>
      <c r="BO2597" s="1313"/>
      <c r="BP2597" s="1316">
        <f t="shared" si="817"/>
        <v>0</v>
      </c>
      <c r="BQ2597" s="1305"/>
    </row>
    <row r="2598" spans="1:69" ht="15" x14ac:dyDescent="0.25">
      <c r="A2598" s="1305"/>
      <c r="B2598" s="2050"/>
      <c r="C2598" s="1928"/>
      <c r="D2598" s="1313"/>
      <c r="E2598" s="1313"/>
      <c r="F2598" s="1931"/>
      <c r="G2598" s="1313"/>
      <c r="H2598" s="1345"/>
      <c r="I2598" s="1313"/>
      <c r="J2598" s="1345"/>
      <c r="K2598" s="1313"/>
      <c r="L2598" s="2773"/>
      <c r="M2598" s="1313"/>
      <c r="N2598" s="1345"/>
      <c r="O2598" s="1313"/>
      <c r="P2598" s="1313"/>
      <c r="Q2598" s="1307"/>
      <c r="R2598" s="1313"/>
      <c r="S2598" s="1313"/>
      <c r="T2598" s="1313"/>
      <c r="U2598" s="1313"/>
      <c r="V2598" s="2466"/>
      <c r="W2598" s="1904"/>
      <c r="X2598" s="2336"/>
      <c r="Y2598" s="1904"/>
      <c r="Z2598" s="2394"/>
      <c r="AA2598" s="1904"/>
      <c r="AB2598" s="1903"/>
      <c r="AC2598" s="1904"/>
      <c r="AD2598" s="1904"/>
      <c r="AE2598" s="1904"/>
      <c r="AF2598" s="1313"/>
      <c r="AG2598" s="1313"/>
      <c r="AH2598" s="1305"/>
      <c r="AI2598" s="1313"/>
      <c r="AJ2598" s="1313"/>
      <c r="AK2598" s="1313"/>
      <c r="AL2598" s="1313"/>
      <c r="AM2598" s="1313"/>
      <c r="AN2598" s="1905"/>
      <c r="AO2598" s="1345"/>
      <c r="AP2598" s="1313"/>
      <c r="AQ2598" s="1345"/>
      <c r="AR2598" s="1313"/>
      <c r="AS2598" s="1345"/>
      <c r="AT2598" s="1313"/>
      <c r="AU2598" s="1345"/>
      <c r="AV2598" s="1313"/>
      <c r="AW2598" s="1313"/>
      <c r="AX2598" s="1313"/>
      <c r="AY2598" s="1305"/>
      <c r="AZ2598" s="1313"/>
      <c r="BA2598" s="1313"/>
      <c r="BB2598" s="1313"/>
      <c r="BC2598" s="1313"/>
      <c r="BD2598" s="1313"/>
      <c r="BE2598" s="1903"/>
      <c r="BF2598" s="1904"/>
      <c r="BG2598" s="1903"/>
      <c r="BH2598" s="1904"/>
      <c r="BI2598" s="1903"/>
      <c r="BJ2598" s="1904"/>
      <c r="BK2598" s="1313"/>
      <c r="BL2598" s="1904"/>
      <c r="BM2598" s="1904"/>
      <c r="BN2598" s="1904"/>
      <c r="BO2598" s="1313"/>
      <c r="BP2598" s="1316">
        <f t="shared" si="817"/>
        <v>0</v>
      </c>
      <c r="BQ2598" s="1305"/>
    </row>
    <row r="2599" spans="1:69" ht="15" x14ac:dyDescent="0.25">
      <c r="A2599" s="1305"/>
      <c r="B2599" s="2050"/>
      <c r="C2599" s="1928"/>
      <c r="D2599" s="1313"/>
      <c r="E2599" s="1313"/>
      <c r="F2599" s="1931"/>
      <c r="G2599" s="1313"/>
      <c r="H2599" s="1345"/>
      <c r="I2599" s="1313"/>
      <c r="J2599" s="1345"/>
      <c r="K2599" s="1313"/>
      <c r="L2599" s="2773"/>
      <c r="M2599" s="1313"/>
      <c r="N2599" s="1345"/>
      <c r="O2599" s="1313"/>
      <c r="P2599" s="1313"/>
      <c r="Q2599" s="1307"/>
      <c r="R2599" s="1313"/>
      <c r="S2599" s="1313"/>
      <c r="T2599" s="1313"/>
      <c r="U2599" s="1313"/>
      <c r="V2599" s="2466"/>
      <c r="W2599" s="1904"/>
      <c r="X2599" s="2336"/>
      <c r="Y2599" s="1904"/>
      <c r="Z2599" s="2394"/>
      <c r="AA2599" s="1904"/>
      <c r="AB2599" s="1903"/>
      <c r="AC2599" s="1904"/>
      <c r="AD2599" s="1904"/>
      <c r="AE2599" s="1904"/>
      <c r="AF2599" s="1313"/>
      <c r="AG2599" s="1313"/>
      <c r="AH2599" s="1305"/>
      <c r="AI2599" s="1313"/>
      <c r="AJ2599" s="1313"/>
      <c r="AK2599" s="1313"/>
      <c r="AL2599" s="1313"/>
      <c r="AM2599" s="1313"/>
      <c r="AN2599" s="1905"/>
      <c r="AO2599" s="1345"/>
      <c r="AP2599" s="1313"/>
      <c r="AQ2599" s="1345"/>
      <c r="AR2599" s="1313"/>
      <c r="AS2599" s="1345"/>
      <c r="AT2599" s="1313"/>
      <c r="AU2599" s="1345"/>
      <c r="AV2599" s="1313"/>
      <c r="AW2599" s="1313"/>
      <c r="AX2599" s="1313"/>
      <c r="AY2599" s="1305"/>
      <c r="AZ2599" s="1313"/>
      <c r="BA2599" s="1313"/>
      <c r="BB2599" s="1313"/>
      <c r="BC2599" s="1313"/>
      <c r="BD2599" s="1313"/>
      <c r="BE2599" s="1903"/>
      <c r="BF2599" s="1904"/>
      <c r="BG2599" s="1903"/>
      <c r="BH2599" s="1904"/>
      <c r="BI2599" s="1903"/>
      <c r="BJ2599" s="1904"/>
      <c r="BK2599" s="1313"/>
      <c r="BL2599" s="1904"/>
      <c r="BM2599" s="1904"/>
      <c r="BN2599" s="1904"/>
      <c r="BO2599" s="1313"/>
      <c r="BP2599" s="1316">
        <f t="shared" si="817"/>
        <v>0</v>
      </c>
      <c r="BQ2599" s="1305"/>
    </row>
    <row r="2600" spans="1:69" ht="15" x14ac:dyDescent="0.25">
      <c r="A2600" s="1305"/>
      <c r="B2600" s="2050"/>
      <c r="C2600" s="1928"/>
      <c r="D2600" s="1313"/>
      <c r="E2600" s="1313"/>
      <c r="F2600" s="1931"/>
      <c r="G2600" s="1313"/>
      <c r="H2600" s="1345"/>
      <c r="I2600" s="1313"/>
      <c r="J2600" s="1345"/>
      <c r="K2600" s="1313"/>
      <c r="L2600" s="2773"/>
      <c r="M2600" s="1313"/>
      <c r="N2600" s="1345"/>
      <c r="O2600" s="1313"/>
      <c r="P2600" s="1313"/>
      <c r="Q2600" s="1307"/>
      <c r="R2600" s="1313"/>
      <c r="S2600" s="1313"/>
      <c r="T2600" s="1313"/>
      <c r="U2600" s="1313"/>
      <c r="V2600" s="2466"/>
      <c r="W2600" s="1904"/>
      <c r="X2600" s="2336"/>
      <c r="Y2600" s="1904"/>
      <c r="Z2600" s="2394"/>
      <c r="AA2600" s="1904"/>
      <c r="AB2600" s="1903"/>
      <c r="AC2600" s="1904"/>
      <c r="AD2600" s="1904"/>
      <c r="AE2600" s="1904"/>
      <c r="AF2600" s="1313"/>
      <c r="AG2600" s="1313"/>
      <c r="AH2600" s="1305"/>
      <c r="AI2600" s="1313"/>
      <c r="AJ2600" s="1313"/>
      <c r="AK2600" s="1313"/>
      <c r="AL2600" s="1313"/>
      <c r="AM2600" s="1313"/>
      <c r="AN2600" s="1905"/>
      <c r="AO2600" s="1345"/>
      <c r="AP2600" s="1313"/>
      <c r="AQ2600" s="1345"/>
      <c r="AR2600" s="1313"/>
      <c r="AS2600" s="1345"/>
      <c r="AT2600" s="1313"/>
      <c r="AU2600" s="1345"/>
      <c r="AV2600" s="1313"/>
      <c r="AW2600" s="1313"/>
      <c r="AX2600" s="1313"/>
      <c r="AY2600" s="1305"/>
      <c r="AZ2600" s="1313"/>
      <c r="BA2600" s="1313"/>
      <c r="BB2600" s="1313"/>
      <c r="BC2600" s="1313"/>
      <c r="BD2600" s="1313"/>
      <c r="BE2600" s="1903"/>
      <c r="BF2600" s="1904"/>
      <c r="BG2600" s="1903"/>
      <c r="BH2600" s="1904"/>
      <c r="BI2600" s="1903"/>
      <c r="BJ2600" s="1904"/>
      <c r="BK2600" s="1313"/>
      <c r="BL2600" s="1904"/>
      <c r="BM2600" s="1904"/>
      <c r="BN2600" s="1904"/>
      <c r="BO2600" s="1313"/>
      <c r="BP2600" s="1316">
        <f t="shared" si="817"/>
        <v>0</v>
      </c>
      <c r="BQ2600" s="1305"/>
    </row>
    <row r="2601" spans="1:69" ht="15" x14ac:dyDescent="0.25">
      <c r="A2601" s="1305"/>
      <c r="B2601" s="2050"/>
      <c r="C2601" s="1928"/>
      <c r="D2601" s="1313"/>
      <c r="E2601" s="1313"/>
      <c r="F2601" s="1931"/>
      <c r="G2601" s="1313"/>
      <c r="H2601" s="1345"/>
      <c r="I2601" s="1313"/>
      <c r="J2601" s="1345"/>
      <c r="K2601" s="1313"/>
      <c r="L2601" s="2773"/>
      <c r="M2601" s="1313"/>
      <c r="N2601" s="1345"/>
      <c r="O2601" s="1313"/>
      <c r="P2601" s="1313"/>
      <c r="Q2601" s="1307"/>
      <c r="R2601" s="1313"/>
      <c r="S2601" s="1313"/>
      <c r="T2601" s="1313"/>
      <c r="U2601" s="1313"/>
      <c r="V2601" s="2466"/>
      <c r="W2601" s="1904"/>
      <c r="X2601" s="2336"/>
      <c r="Y2601" s="1904"/>
      <c r="Z2601" s="2394"/>
      <c r="AA2601" s="1904"/>
      <c r="AB2601" s="1903"/>
      <c r="AC2601" s="1904"/>
      <c r="AD2601" s="1904"/>
      <c r="AE2601" s="1904"/>
      <c r="AF2601" s="1313"/>
      <c r="AG2601" s="1313"/>
      <c r="AH2601" s="1305"/>
      <c r="AI2601" s="1313"/>
      <c r="AJ2601" s="1313"/>
      <c r="AK2601" s="1313"/>
      <c r="AL2601" s="1313"/>
      <c r="AM2601" s="1313"/>
      <c r="AN2601" s="1905"/>
      <c r="AO2601" s="1345"/>
      <c r="AP2601" s="1313"/>
      <c r="AQ2601" s="1345"/>
      <c r="AR2601" s="1313"/>
      <c r="AS2601" s="1345"/>
      <c r="AT2601" s="1313"/>
      <c r="AU2601" s="1345"/>
      <c r="AV2601" s="1313"/>
      <c r="AW2601" s="1313"/>
      <c r="AX2601" s="1313"/>
      <c r="AY2601" s="1305"/>
      <c r="AZ2601" s="1313"/>
      <c r="BA2601" s="1313"/>
      <c r="BB2601" s="1313"/>
      <c r="BC2601" s="1313"/>
      <c r="BD2601" s="1313"/>
      <c r="BE2601" s="1903"/>
      <c r="BF2601" s="1904"/>
      <c r="BG2601" s="1903"/>
      <c r="BH2601" s="1904"/>
      <c r="BI2601" s="1903"/>
      <c r="BJ2601" s="1904"/>
      <c r="BK2601" s="1313"/>
      <c r="BL2601" s="1904"/>
      <c r="BM2601" s="1904"/>
      <c r="BN2601" s="1904"/>
      <c r="BO2601" s="1313"/>
      <c r="BP2601" s="1316">
        <f t="shared" si="817"/>
        <v>0</v>
      </c>
      <c r="BQ2601" s="1305"/>
    </row>
    <row r="2602" spans="1:69" ht="15" x14ac:dyDescent="0.25">
      <c r="A2602" s="1305"/>
      <c r="B2602" s="2050"/>
      <c r="C2602" s="1928"/>
      <c r="D2602" s="1313"/>
      <c r="E2602" s="1313"/>
      <c r="F2602" s="1931"/>
      <c r="G2602" s="1313"/>
      <c r="H2602" s="1345"/>
      <c r="I2602" s="1313"/>
      <c r="J2602" s="1345"/>
      <c r="K2602" s="1313"/>
      <c r="L2602" s="2773"/>
      <c r="M2602" s="1313"/>
      <c r="N2602" s="1345"/>
      <c r="O2602" s="1313"/>
      <c r="P2602" s="1313"/>
      <c r="Q2602" s="1307"/>
      <c r="R2602" s="1313"/>
      <c r="S2602" s="1313"/>
      <c r="T2602" s="1313"/>
      <c r="U2602" s="1313"/>
      <c r="V2602" s="2466"/>
      <c r="W2602" s="1904"/>
      <c r="X2602" s="2336"/>
      <c r="Y2602" s="1904"/>
      <c r="Z2602" s="2394"/>
      <c r="AA2602" s="1904"/>
      <c r="AB2602" s="1903"/>
      <c r="AC2602" s="1904"/>
      <c r="AD2602" s="1904"/>
      <c r="AE2602" s="1904"/>
      <c r="AF2602" s="1313"/>
      <c r="AG2602" s="1313"/>
      <c r="AH2602" s="1305"/>
      <c r="AI2602" s="1313"/>
      <c r="AJ2602" s="1313"/>
      <c r="AK2602" s="1313"/>
      <c r="AL2602" s="1313"/>
      <c r="AM2602" s="1313"/>
      <c r="AN2602" s="1905"/>
      <c r="AO2602" s="1345"/>
      <c r="AP2602" s="1313"/>
      <c r="AQ2602" s="1345"/>
      <c r="AR2602" s="1313"/>
      <c r="AS2602" s="1345"/>
      <c r="AT2602" s="1313"/>
      <c r="AU2602" s="1345"/>
      <c r="AV2602" s="1313"/>
      <c r="AW2602" s="1313"/>
      <c r="AX2602" s="1313"/>
      <c r="AY2602" s="1305"/>
      <c r="AZ2602" s="1313"/>
      <c r="BA2602" s="1313"/>
      <c r="BB2602" s="1313"/>
      <c r="BC2602" s="1313"/>
      <c r="BD2602" s="1313"/>
      <c r="BE2602" s="1903"/>
      <c r="BF2602" s="1904"/>
      <c r="BG2602" s="1903"/>
      <c r="BH2602" s="1904"/>
      <c r="BI2602" s="1903"/>
      <c r="BJ2602" s="1904"/>
      <c r="BK2602" s="1313"/>
      <c r="BL2602" s="1904"/>
      <c r="BM2602" s="1904"/>
      <c r="BN2602" s="1904"/>
      <c r="BO2602" s="1313"/>
      <c r="BP2602" s="1316">
        <f t="shared" si="817"/>
        <v>0</v>
      </c>
      <c r="BQ2602" s="1305"/>
    </row>
    <row r="2603" spans="1:69" ht="15" x14ac:dyDescent="0.25">
      <c r="A2603" s="1305"/>
      <c r="B2603" s="2050"/>
      <c r="C2603" s="1928"/>
      <c r="D2603" s="1313"/>
      <c r="E2603" s="1313"/>
      <c r="F2603" s="1931"/>
      <c r="G2603" s="1313"/>
      <c r="H2603" s="1345"/>
      <c r="I2603" s="1313"/>
      <c r="J2603" s="1345"/>
      <c r="K2603" s="1313"/>
      <c r="L2603" s="2773"/>
      <c r="M2603" s="1313"/>
      <c r="N2603" s="1345"/>
      <c r="O2603" s="1313"/>
      <c r="P2603" s="1313"/>
      <c r="Q2603" s="1307"/>
      <c r="R2603" s="1313"/>
      <c r="S2603" s="1313"/>
      <c r="T2603" s="1313"/>
      <c r="U2603" s="1313"/>
      <c r="V2603" s="2466"/>
      <c r="W2603" s="1904"/>
      <c r="X2603" s="2336"/>
      <c r="Y2603" s="1904"/>
      <c r="Z2603" s="2394"/>
      <c r="AA2603" s="1904"/>
      <c r="AB2603" s="1903"/>
      <c r="AC2603" s="1904"/>
      <c r="AD2603" s="1904"/>
      <c r="AE2603" s="1904"/>
      <c r="AF2603" s="1313"/>
      <c r="AG2603" s="1313"/>
      <c r="AH2603" s="1305"/>
      <c r="AI2603" s="1313"/>
      <c r="AJ2603" s="1313"/>
      <c r="AK2603" s="1313"/>
      <c r="AL2603" s="1313"/>
      <c r="AM2603" s="1313"/>
      <c r="AN2603" s="1905"/>
      <c r="AO2603" s="1345"/>
      <c r="AP2603" s="1313"/>
      <c r="AQ2603" s="1345"/>
      <c r="AR2603" s="1313"/>
      <c r="AS2603" s="1345"/>
      <c r="AT2603" s="1313"/>
      <c r="AU2603" s="1345"/>
      <c r="AV2603" s="1313"/>
      <c r="AW2603" s="1313"/>
      <c r="AX2603" s="1313"/>
      <c r="AY2603" s="1305"/>
      <c r="AZ2603" s="1313"/>
      <c r="BA2603" s="1313"/>
      <c r="BB2603" s="1313"/>
      <c r="BC2603" s="1313"/>
      <c r="BD2603" s="1313"/>
      <c r="BE2603" s="1903"/>
      <c r="BF2603" s="1904"/>
      <c r="BG2603" s="1903"/>
      <c r="BH2603" s="1904"/>
      <c r="BI2603" s="1903"/>
      <c r="BJ2603" s="1904"/>
      <c r="BK2603" s="1313"/>
      <c r="BL2603" s="1904"/>
      <c r="BM2603" s="1904"/>
      <c r="BN2603" s="1904"/>
      <c r="BO2603" s="1313"/>
      <c r="BP2603" s="1316">
        <f t="shared" si="817"/>
        <v>0</v>
      </c>
      <c r="BQ2603" s="1305"/>
    </row>
    <row r="2604" spans="1:69" ht="15" x14ac:dyDescent="0.25">
      <c r="A2604" s="1305"/>
      <c r="B2604" s="2050"/>
      <c r="C2604" s="1928"/>
      <c r="D2604" s="1313"/>
      <c r="E2604" s="1313"/>
      <c r="F2604" s="1931"/>
      <c r="G2604" s="1313"/>
      <c r="H2604" s="1345"/>
      <c r="I2604" s="1313"/>
      <c r="J2604" s="1345"/>
      <c r="K2604" s="1313"/>
      <c r="L2604" s="2773"/>
      <c r="M2604" s="1313"/>
      <c r="N2604" s="1345"/>
      <c r="O2604" s="1313"/>
      <c r="P2604" s="1313"/>
      <c r="Q2604" s="1307"/>
      <c r="R2604" s="1313"/>
      <c r="S2604" s="1313"/>
      <c r="T2604" s="1313"/>
      <c r="U2604" s="1313"/>
      <c r="V2604" s="2466"/>
      <c r="W2604" s="1904"/>
      <c r="X2604" s="2336"/>
      <c r="Y2604" s="1904"/>
      <c r="Z2604" s="2394"/>
      <c r="AA2604" s="1904"/>
      <c r="AB2604" s="1903"/>
      <c r="AC2604" s="1904"/>
      <c r="AD2604" s="1904"/>
      <c r="AE2604" s="1904"/>
      <c r="AF2604" s="1313"/>
      <c r="AG2604" s="1313"/>
      <c r="AH2604" s="1305"/>
      <c r="AI2604" s="1313"/>
      <c r="AJ2604" s="1313"/>
      <c r="AK2604" s="1313"/>
      <c r="AL2604" s="1313"/>
      <c r="AM2604" s="1313"/>
      <c r="AN2604" s="1905"/>
      <c r="AO2604" s="1345"/>
      <c r="AP2604" s="1313"/>
      <c r="AQ2604" s="1345"/>
      <c r="AR2604" s="1313"/>
      <c r="AS2604" s="1345"/>
      <c r="AT2604" s="1313"/>
      <c r="AU2604" s="1345"/>
      <c r="AV2604" s="1313"/>
      <c r="AW2604" s="1313"/>
      <c r="AX2604" s="1313"/>
      <c r="AY2604" s="1305"/>
      <c r="AZ2604" s="1313"/>
      <c r="BA2604" s="1313"/>
      <c r="BB2604" s="1313"/>
      <c r="BC2604" s="1313"/>
      <c r="BD2604" s="1313"/>
      <c r="BE2604" s="1903"/>
      <c r="BF2604" s="1904"/>
      <c r="BG2604" s="1903"/>
      <c r="BH2604" s="1904"/>
      <c r="BI2604" s="1903"/>
      <c r="BJ2604" s="1904"/>
      <c r="BK2604" s="1313"/>
      <c r="BL2604" s="1904"/>
      <c r="BM2604" s="1904"/>
      <c r="BN2604" s="1904"/>
      <c r="BO2604" s="1313"/>
      <c r="BP2604" s="1316">
        <f t="shared" si="817"/>
        <v>0</v>
      </c>
      <c r="BQ2604" s="1305"/>
    </row>
    <row r="2605" spans="1:69" ht="15" x14ac:dyDescent="0.25">
      <c r="A2605" s="1305"/>
      <c r="B2605" s="2050"/>
      <c r="C2605" s="1928"/>
      <c r="D2605" s="1313"/>
      <c r="E2605" s="1313"/>
      <c r="F2605" s="1931"/>
      <c r="G2605" s="1313"/>
      <c r="H2605" s="1345"/>
      <c r="I2605" s="1313"/>
      <c r="J2605" s="1345"/>
      <c r="K2605" s="1313"/>
      <c r="L2605" s="2773"/>
      <c r="M2605" s="1313"/>
      <c r="N2605" s="1345"/>
      <c r="O2605" s="1313"/>
      <c r="P2605" s="1313"/>
      <c r="Q2605" s="1307"/>
      <c r="R2605" s="1313"/>
      <c r="S2605" s="1313"/>
      <c r="T2605" s="1313"/>
      <c r="U2605" s="1313"/>
      <c r="V2605" s="2466"/>
      <c r="W2605" s="1904"/>
      <c r="X2605" s="2336"/>
      <c r="Y2605" s="1904"/>
      <c r="Z2605" s="2394"/>
      <c r="AA2605" s="1904"/>
      <c r="AB2605" s="1903"/>
      <c r="AC2605" s="1904"/>
      <c r="AD2605" s="1904"/>
      <c r="AE2605" s="1904"/>
      <c r="AF2605" s="1313"/>
      <c r="AG2605" s="1313"/>
      <c r="AH2605" s="1305"/>
      <c r="AI2605" s="1313"/>
      <c r="AJ2605" s="1313"/>
      <c r="AK2605" s="1313"/>
      <c r="AL2605" s="1313"/>
      <c r="AM2605" s="1313"/>
      <c r="AN2605" s="1905"/>
      <c r="AO2605" s="1345"/>
      <c r="AP2605" s="1313"/>
      <c r="AQ2605" s="1345"/>
      <c r="AR2605" s="1313"/>
      <c r="AS2605" s="1345"/>
      <c r="AT2605" s="1313"/>
      <c r="AU2605" s="1345"/>
      <c r="AV2605" s="1313"/>
      <c r="AW2605" s="1313"/>
      <c r="AX2605" s="1313"/>
      <c r="AY2605" s="1305"/>
      <c r="AZ2605" s="1313"/>
      <c r="BA2605" s="1313"/>
      <c r="BB2605" s="1313"/>
      <c r="BC2605" s="1313"/>
      <c r="BD2605" s="1313"/>
      <c r="BE2605" s="1903"/>
      <c r="BF2605" s="1904"/>
      <c r="BG2605" s="1903"/>
      <c r="BH2605" s="1904"/>
      <c r="BI2605" s="1903"/>
      <c r="BJ2605" s="1904"/>
      <c r="BK2605" s="1313"/>
      <c r="BL2605" s="1904"/>
      <c r="BM2605" s="1904"/>
      <c r="BN2605" s="1904"/>
      <c r="BO2605" s="1313"/>
      <c r="BP2605" s="1316">
        <f t="shared" si="817"/>
        <v>0</v>
      </c>
      <c r="BQ2605" s="1305"/>
    </row>
    <row r="2606" spans="1:69" ht="15" x14ac:dyDescent="0.25">
      <c r="A2606" s="1305"/>
      <c r="B2606" s="2050"/>
      <c r="C2606" s="1928"/>
      <c r="D2606" s="1313"/>
      <c r="E2606" s="1313"/>
      <c r="F2606" s="1931"/>
      <c r="G2606" s="1313"/>
      <c r="H2606" s="1345"/>
      <c r="I2606" s="1313"/>
      <c r="J2606" s="1345"/>
      <c r="K2606" s="1313"/>
      <c r="L2606" s="2773"/>
      <c r="M2606" s="1313"/>
      <c r="N2606" s="1345"/>
      <c r="O2606" s="1313"/>
      <c r="P2606" s="1313"/>
      <c r="Q2606" s="1307"/>
      <c r="R2606" s="1313"/>
      <c r="S2606" s="1313"/>
      <c r="T2606" s="1313"/>
      <c r="U2606" s="1313"/>
      <c r="V2606" s="2466"/>
      <c r="W2606" s="1904"/>
      <c r="X2606" s="2336"/>
      <c r="Y2606" s="1904"/>
      <c r="Z2606" s="2394"/>
      <c r="AA2606" s="1904"/>
      <c r="AB2606" s="1903"/>
      <c r="AC2606" s="1904"/>
      <c r="AD2606" s="1904"/>
      <c r="AE2606" s="1904"/>
      <c r="AF2606" s="1313"/>
      <c r="AG2606" s="1313"/>
      <c r="AH2606" s="1305"/>
      <c r="AI2606" s="1313"/>
      <c r="AJ2606" s="1313"/>
      <c r="AK2606" s="1313"/>
      <c r="AL2606" s="1313"/>
      <c r="AM2606" s="1313"/>
      <c r="AN2606" s="1905"/>
      <c r="AO2606" s="1345"/>
      <c r="AP2606" s="1313"/>
      <c r="AQ2606" s="1345"/>
      <c r="AR2606" s="1313"/>
      <c r="AS2606" s="1345"/>
      <c r="AT2606" s="1313"/>
      <c r="AU2606" s="1345"/>
      <c r="AV2606" s="1313"/>
      <c r="AW2606" s="1313"/>
      <c r="AX2606" s="1313"/>
      <c r="AY2606" s="1305"/>
      <c r="AZ2606" s="1313"/>
      <c r="BA2606" s="1313"/>
      <c r="BB2606" s="1313"/>
      <c r="BC2606" s="1313"/>
      <c r="BD2606" s="1313"/>
      <c r="BE2606" s="1903"/>
      <c r="BF2606" s="1904"/>
      <c r="BG2606" s="1903"/>
      <c r="BH2606" s="1904"/>
      <c r="BI2606" s="1903"/>
      <c r="BJ2606" s="1904"/>
      <c r="BK2606" s="1313"/>
      <c r="BL2606" s="1904"/>
      <c r="BM2606" s="1904"/>
      <c r="BN2606" s="1904"/>
      <c r="BO2606" s="1313"/>
      <c r="BP2606" s="1316">
        <f t="shared" si="817"/>
        <v>0</v>
      </c>
      <c r="BQ2606" s="1305"/>
    </row>
    <row r="2607" spans="1:69" ht="15" x14ac:dyDescent="0.25">
      <c r="A2607" s="1305"/>
      <c r="B2607" s="2050"/>
      <c r="C2607" s="1928"/>
      <c r="D2607" s="1313"/>
      <c r="E2607" s="1313"/>
      <c r="F2607" s="1931"/>
      <c r="G2607" s="1313"/>
      <c r="H2607" s="1345"/>
      <c r="I2607" s="1313"/>
      <c r="J2607" s="1345"/>
      <c r="K2607" s="1313"/>
      <c r="L2607" s="2773"/>
      <c r="M2607" s="1313"/>
      <c r="N2607" s="1345"/>
      <c r="O2607" s="1313"/>
      <c r="P2607" s="1313"/>
      <c r="Q2607" s="1307"/>
      <c r="R2607" s="1313"/>
      <c r="S2607" s="1313"/>
      <c r="T2607" s="1313"/>
      <c r="U2607" s="1313"/>
      <c r="V2607" s="2466"/>
      <c r="W2607" s="1904"/>
      <c r="X2607" s="2336"/>
      <c r="Y2607" s="1904"/>
      <c r="Z2607" s="2394"/>
      <c r="AA2607" s="1904"/>
      <c r="AB2607" s="1903"/>
      <c r="AC2607" s="1904"/>
      <c r="AD2607" s="1904"/>
      <c r="AE2607" s="1904"/>
      <c r="AF2607" s="1313"/>
      <c r="AG2607" s="1313"/>
      <c r="AH2607" s="1305"/>
      <c r="AI2607" s="1313"/>
      <c r="AJ2607" s="1313"/>
      <c r="AK2607" s="1313"/>
      <c r="AL2607" s="1313"/>
      <c r="AM2607" s="1313"/>
      <c r="AN2607" s="1905"/>
      <c r="AO2607" s="1345"/>
      <c r="AP2607" s="1313"/>
      <c r="AQ2607" s="1345"/>
      <c r="AR2607" s="1313"/>
      <c r="AS2607" s="1345"/>
      <c r="AT2607" s="1313"/>
      <c r="AU2607" s="1345"/>
      <c r="AV2607" s="1313"/>
      <c r="AW2607" s="1313"/>
      <c r="AX2607" s="1313"/>
      <c r="AY2607" s="1305"/>
      <c r="AZ2607" s="1313"/>
      <c r="BA2607" s="1313"/>
      <c r="BB2607" s="1313"/>
      <c r="BC2607" s="1313"/>
      <c r="BD2607" s="1313"/>
      <c r="BE2607" s="1903"/>
      <c r="BF2607" s="1904"/>
      <c r="BG2607" s="1903"/>
      <c r="BH2607" s="1904"/>
      <c r="BI2607" s="1903"/>
      <c r="BJ2607" s="1904"/>
      <c r="BK2607" s="1313"/>
      <c r="BL2607" s="1904"/>
      <c r="BM2607" s="1904"/>
      <c r="BN2607" s="1904"/>
      <c r="BO2607" s="1313"/>
      <c r="BP2607" s="1316">
        <f t="shared" si="817"/>
        <v>0</v>
      </c>
      <c r="BQ2607" s="1305"/>
    </row>
    <row r="2608" spans="1:69" ht="15" x14ac:dyDescent="0.25">
      <c r="A2608" s="1305"/>
      <c r="B2608" s="2050"/>
      <c r="C2608" s="1928"/>
      <c r="D2608" s="1313"/>
      <c r="E2608" s="1313"/>
      <c r="F2608" s="1931"/>
      <c r="G2608" s="1313"/>
      <c r="H2608" s="1345"/>
      <c r="I2608" s="1313"/>
      <c r="J2608" s="1345"/>
      <c r="K2608" s="1313"/>
      <c r="L2608" s="2773"/>
      <c r="M2608" s="1313"/>
      <c r="N2608" s="1345"/>
      <c r="O2608" s="1313"/>
      <c r="P2608" s="1313"/>
      <c r="Q2608" s="1307"/>
      <c r="R2608" s="1313"/>
      <c r="S2608" s="1313"/>
      <c r="T2608" s="1313"/>
      <c r="U2608" s="1313"/>
      <c r="V2608" s="2466"/>
      <c r="W2608" s="1904"/>
      <c r="X2608" s="2336"/>
      <c r="Y2608" s="1904"/>
      <c r="Z2608" s="2394"/>
      <c r="AA2608" s="1904"/>
      <c r="AB2608" s="1903"/>
      <c r="AC2608" s="1904"/>
      <c r="AD2608" s="1904"/>
      <c r="AE2608" s="1904"/>
      <c r="AF2608" s="1313"/>
      <c r="AG2608" s="1313"/>
      <c r="AH2608" s="1305"/>
      <c r="AI2608" s="1313"/>
      <c r="AJ2608" s="1313"/>
      <c r="AK2608" s="1313"/>
      <c r="AL2608" s="1313"/>
      <c r="AM2608" s="1313"/>
      <c r="AN2608" s="1905"/>
      <c r="AO2608" s="1345"/>
      <c r="AP2608" s="1313"/>
      <c r="AQ2608" s="1345"/>
      <c r="AR2608" s="1313"/>
      <c r="AS2608" s="1345"/>
      <c r="AT2608" s="1313"/>
      <c r="AU2608" s="1345"/>
      <c r="AV2608" s="1313"/>
      <c r="AW2608" s="1313"/>
      <c r="AX2608" s="1313"/>
      <c r="AY2608" s="1305"/>
      <c r="AZ2608" s="1313"/>
      <c r="BA2608" s="1313"/>
      <c r="BB2608" s="1313"/>
      <c r="BC2608" s="1313"/>
      <c r="BD2608" s="1313"/>
      <c r="BE2608" s="1903"/>
      <c r="BF2608" s="1904"/>
      <c r="BG2608" s="1903"/>
      <c r="BH2608" s="1904"/>
      <c r="BI2608" s="1903"/>
      <c r="BJ2608" s="1904"/>
      <c r="BK2608" s="1313"/>
      <c r="BL2608" s="1904"/>
      <c r="BM2608" s="1904"/>
      <c r="BN2608" s="1904"/>
      <c r="BO2608" s="1313"/>
      <c r="BP2608" s="1316">
        <f t="shared" si="817"/>
        <v>0</v>
      </c>
      <c r="BQ2608" s="1305"/>
    </row>
    <row r="2609" spans="1:69" ht="15" x14ac:dyDescent="0.25">
      <c r="A2609" s="1305"/>
      <c r="B2609" s="2050"/>
      <c r="C2609" s="1928"/>
      <c r="D2609" s="1313"/>
      <c r="E2609" s="1313"/>
      <c r="F2609" s="1931"/>
      <c r="G2609" s="1313"/>
      <c r="H2609" s="1345"/>
      <c r="I2609" s="1313"/>
      <c r="J2609" s="1345"/>
      <c r="K2609" s="1313"/>
      <c r="L2609" s="2773"/>
      <c r="M2609" s="1313"/>
      <c r="N2609" s="1345"/>
      <c r="O2609" s="1313"/>
      <c r="P2609" s="1313"/>
      <c r="Q2609" s="1307"/>
      <c r="R2609" s="1313"/>
      <c r="S2609" s="1313"/>
      <c r="T2609" s="1313"/>
      <c r="U2609" s="1313"/>
      <c r="V2609" s="2466"/>
      <c r="W2609" s="1904"/>
      <c r="X2609" s="2336"/>
      <c r="Y2609" s="1904"/>
      <c r="Z2609" s="2394"/>
      <c r="AA2609" s="1904"/>
      <c r="AB2609" s="1903"/>
      <c r="AC2609" s="1904"/>
      <c r="AD2609" s="1904"/>
      <c r="AE2609" s="1904"/>
      <c r="AF2609" s="1313"/>
      <c r="AG2609" s="1313"/>
      <c r="AH2609" s="1305"/>
      <c r="AI2609" s="1313"/>
      <c r="AJ2609" s="1313"/>
      <c r="AK2609" s="1313"/>
      <c r="AL2609" s="1313"/>
      <c r="AM2609" s="1313"/>
      <c r="AN2609" s="1905"/>
      <c r="AO2609" s="1345"/>
      <c r="AP2609" s="1313"/>
      <c r="AQ2609" s="1345"/>
      <c r="AR2609" s="1313"/>
      <c r="AS2609" s="1345"/>
      <c r="AT2609" s="1313"/>
      <c r="AU2609" s="1345"/>
      <c r="AV2609" s="1313"/>
      <c r="AW2609" s="1313"/>
      <c r="AX2609" s="1313"/>
      <c r="AY2609" s="1305"/>
      <c r="AZ2609" s="1313"/>
      <c r="BA2609" s="1313"/>
      <c r="BB2609" s="1313"/>
      <c r="BC2609" s="1313"/>
      <c r="BD2609" s="1313"/>
      <c r="BE2609" s="1903"/>
      <c r="BF2609" s="1904"/>
      <c r="BG2609" s="1903"/>
      <c r="BH2609" s="1904"/>
      <c r="BI2609" s="1903"/>
      <c r="BJ2609" s="1904"/>
      <c r="BK2609" s="1313"/>
      <c r="BL2609" s="1904"/>
      <c r="BM2609" s="1904"/>
      <c r="BN2609" s="1904"/>
      <c r="BO2609" s="1313"/>
      <c r="BP2609" s="1316">
        <f t="shared" si="817"/>
        <v>0</v>
      </c>
      <c r="BQ2609" s="1305"/>
    </row>
    <row r="2610" spans="1:69" ht="15" x14ac:dyDescent="0.25">
      <c r="A2610" s="1305"/>
      <c r="B2610" s="2050"/>
      <c r="C2610" s="1928"/>
      <c r="D2610" s="1313"/>
      <c r="E2610" s="1313"/>
      <c r="F2610" s="1931"/>
      <c r="G2610" s="1313"/>
      <c r="H2610" s="1345"/>
      <c r="I2610" s="1313"/>
      <c r="J2610" s="1345"/>
      <c r="K2610" s="1313"/>
      <c r="L2610" s="2773"/>
      <c r="M2610" s="1313"/>
      <c r="N2610" s="1345"/>
      <c r="O2610" s="1313"/>
      <c r="P2610" s="1313"/>
      <c r="Q2610" s="1307"/>
      <c r="R2610" s="1313"/>
      <c r="S2610" s="1313"/>
      <c r="T2610" s="1313"/>
      <c r="U2610" s="1313"/>
      <c r="V2610" s="2466"/>
      <c r="W2610" s="1904"/>
      <c r="X2610" s="2336"/>
      <c r="Y2610" s="1904"/>
      <c r="Z2610" s="2394"/>
      <c r="AA2610" s="1904"/>
      <c r="AB2610" s="1903"/>
      <c r="AC2610" s="1904"/>
      <c r="AD2610" s="1904"/>
      <c r="AE2610" s="1904"/>
      <c r="AF2610" s="1313"/>
      <c r="AG2610" s="1313"/>
      <c r="AH2610" s="1305"/>
      <c r="AI2610" s="1313"/>
      <c r="AJ2610" s="1313"/>
      <c r="AK2610" s="1313"/>
      <c r="AL2610" s="1313"/>
      <c r="AM2610" s="1313"/>
      <c r="AN2610" s="1905"/>
      <c r="AO2610" s="1345"/>
      <c r="AP2610" s="1313"/>
      <c r="AQ2610" s="1345"/>
      <c r="AR2610" s="1313"/>
      <c r="AS2610" s="1345"/>
      <c r="AT2610" s="1313"/>
      <c r="AU2610" s="1345"/>
      <c r="AV2610" s="1313"/>
      <c r="AW2610" s="1313"/>
      <c r="AX2610" s="1313"/>
      <c r="AY2610" s="1305"/>
      <c r="AZ2610" s="1313"/>
      <c r="BA2610" s="1313"/>
      <c r="BB2610" s="1313"/>
      <c r="BC2610" s="1313"/>
      <c r="BD2610" s="1313"/>
      <c r="BE2610" s="1903"/>
      <c r="BF2610" s="1904"/>
      <c r="BG2610" s="1903"/>
      <c r="BH2610" s="1904"/>
      <c r="BI2610" s="1903"/>
      <c r="BJ2610" s="1904"/>
      <c r="BK2610" s="1313"/>
      <c r="BL2610" s="1904"/>
      <c r="BM2610" s="1904"/>
      <c r="BN2610" s="1904"/>
      <c r="BO2610" s="1313"/>
      <c r="BP2610" s="1316">
        <f t="shared" si="817"/>
        <v>0</v>
      </c>
      <c r="BQ2610" s="1305"/>
    </row>
    <row r="2611" spans="1:69" ht="15" x14ac:dyDescent="0.25">
      <c r="A2611" s="1305"/>
      <c r="B2611" s="2050"/>
      <c r="C2611" s="1928"/>
      <c r="D2611" s="1313"/>
      <c r="E2611" s="1313"/>
      <c r="F2611" s="1931"/>
      <c r="G2611" s="1313"/>
      <c r="H2611" s="1345"/>
      <c r="I2611" s="1313"/>
      <c r="J2611" s="1345"/>
      <c r="K2611" s="1313"/>
      <c r="L2611" s="2773"/>
      <c r="M2611" s="1313"/>
      <c r="N2611" s="1345"/>
      <c r="O2611" s="1313"/>
      <c r="P2611" s="1313"/>
      <c r="Q2611" s="1307"/>
      <c r="R2611" s="1313"/>
      <c r="S2611" s="1313"/>
      <c r="T2611" s="1313"/>
      <c r="U2611" s="1313"/>
      <c r="V2611" s="2466"/>
      <c r="W2611" s="1904"/>
      <c r="X2611" s="2336"/>
      <c r="Y2611" s="1904"/>
      <c r="Z2611" s="2394"/>
      <c r="AA2611" s="1904"/>
      <c r="AB2611" s="1903"/>
      <c r="AC2611" s="1904"/>
      <c r="AD2611" s="1904"/>
      <c r="AE2611" s="1904"/>
      <c r="AF2611" s="1313"/>
      <c r="AG2611" s="1313"/>
      <c r="AH2611" s="1305"/>
      <c r="AI2611" s="1313"/>
      <c r="AJ2611" s="1313"/>
      <c r="AK2611" s="1313"/>
      <c r="AL2611" s="1313"/>
      <c r="AM2611" s="1313"/>
      <c r="AN2611" s="1905"/>
      <c r="AO2611" s="1345"/>
      <c r="AP2611" s="1313"/>
      <c r="AQ2611" s="1345"/>
      <c r="AR2611" s="1313"/>
      <c r="AS2611" s="1345"/>
      <c r="AT2611" s="1313"/>
      <c r="AU2611" s="1345"/>
      <c r="AV2611" s="1313"/>
      <c r="AW2611" s="1313"/>
      <c r="AX2611" s="1313"/>
      <c r="AY2611" s="1305"/>
      <c r="AZ2611" s="1313"/>
      <c r="BA2611" s="1313"/>
      <c r="BB2611" s="1313"/>
      <c r="BC2611" s="1313"/>
      <c r="BD2611" s="1313"/>
      <c r="BE2611" s="1903"/>
      <c r="BF2611" s="1904"/>
      <c r="BG2611" s="1903"/>
      <c r="BH2611" s="1904"/>
      <c r="BI2611" s="1903"/>
      <c r="BJ2611" s="1904"/>
      <c r="BK2611" s="1313"/>
      <c r="BL2611" s="1904"/>
      <c r="BM2611" s="1904"/>
      <c r="BN2611" s="1904"/>
      <c r="BO2611" s="1313"/>
      <c r="BP2611" s="1316">
        <f t="shared" si="817"/>
        <v>0</v>
      </c>
      <c r="BQ2611" s="1305"/>
    </row>
    <row r="2612" spans="1:69" ht="15" x14ac:dyDescent="0.25">
      <c r="A2612" s="1305"/>
      <c r="B2612" s="2050"/>
      <c r="C2612" s="1928"/>
      <c r="D2612" s="1313"/>
      <c r="E2612" s="1313"/>
      <c r="F2612" s="1931"/>
      <c r="G2612" s="1313"/>
      <c r="H2612" s="1345"/>
      <c r="I2612" s="1313"/>
      <c r="J2612" s="1345"/>
      <c r="K2612" s="1313"/>
      <c r="L2612" s="2773"/>
      <c r="M2612" s="1313"/>
      <c r="N2612" s="1345"/>
      <c r="O2612" s="1313"/>
      <c r="P2612" s="1313"/>
      <c r="Q2612" s="1307"/>
      <c r="R2612" s="1313"/>
      <c r="S2612" s="1313"/>
      <c r="T2612" s="1313"/>
      <c r="U2612" s="1313"/>
      <c r="V2612" s="2466"/>
      <c r="W2612" s="1904"/>
      <c r="X2612" s="2336"/>
      <c r="Y2612" s="1904"/>
      <c r="Z2612" s="2394"/>
      <c r="AA2612" s="1904"/>
      <c r="AB2612" s="1903"/>
      <c r="AC2612" s="1904"/>
      <c r="AD2612" s="1904"/>
      <c r="AE2612" s="1904"/>
      <c r="AF2612" s="1313"/>
      <c r="AG2612" s="1313"/>
      <c r="AH2612" s="1305"/>
      <c r="AI2612" s="1313"/>
      <c r="AJ2612" s="1313"/>
      <c r="AK2612" s="1313"/>
      <c r="AL2612" s="1313"/>
      <c r="AM2612" s="1313"/>
      <c r="AN2612" s="1905"/>
      <c r="AO2612" s="1345"/>
      <c r="AP2612" s="1313"/>
      <c r="AQ2612" s="1345"/>
      <c r="AR2612" s="1313"/>
      <c r="AS2612" s="1345"/>
      <c r="AT2612" s="1313"/>
      <c r="AU2612" s="1345"/>
      <c r="AV2612" s="1313"/>
      <c r="AW2612" s="1313"/>
      <c r="AX2612" s="1313"/>
      <c r="AY2612" s="1305"/>
      <c r="AZ2612" s="1313"/>
      <c r="BA2612" s="1313"/>
      <c r="BB2612" s="1313"/>
      <c r="BC2612" s="1313"/>
      <c r="BD2612" s="1313"/>
      <c r="BE2612" s="1903"/>
      <c r="BF2612" s="1904"/>
      <c r="BG2612" s="1903"/>
      <c r="BH2612" s="1904"/>
      <c r="BI2612" s="1903"/>
      <c r="BJ2612" s="1904"/>
      <c r="BK2612" s="1313"/>
      <c r="BL2612" s="1904"/>
      <c r="BM2612" s="1904"/>
      <c r="BN2612" s="1904"/>
      <c r="BO2612" s="1313"/>
      <c r="BP2612" s="1316">
        <f t="shared" si="817"/>
        <v>0</v>
      </c>
      <c r="BQ2612" s="1305"/>
    </row>
    <row r="2613" spans="1:69" ht="15" x14ac:dyDescent="0.25">
      <c r="A2613" s="1305"/>
      <c r="B2613" s="2050"/>
      <c r="C2613" s="1928"/>
      <c r="D2613" s="1313"/>
      <c r="E2613" s="1313"/>
      <c r="F2613" s="1931"/>
      <c r="G2613" s="1313"/>
      <c r="H2613" s="1345"/>
      <c r="I2613" s="1313"/>
      <c r="J2613" s="1345"/>
      <c r="K2613" s="1313"/>
      <c r="L2613" s="2773"/>
      <c r="M2613" s="1313"/>
      <c r="N2613" s="1345"/>
      <c r="O2613" s="1313"/>
      <c r="P2613" s="1313"/>
      <c r="Q2613" s="1307"/>
      <c r="R2613" s="1313"/>
      <c r="S2613" s="1313"/>
      <c r="T2613" s="1313"/>
      <c r="U2613" s="1313"/>
      <c r="V2613" s="2466"/>
      <c r="W2613" s="1904"/>
      <c r="X2613" s="2336"/>
      <c r="Y2613" s="1904"/>
      <c r="Z2613" s="2394"/>
      <c r="AA2613" s="1904"/>
      <c r="AB2613" s="1903"/>
      <c r="AC2613" s="1904"/>
      <c r="AD2613" s="1904"/>
      <c r="AE2613" s="1904"/>
      <c r="AF2613" s="1313"/>
      <c r="AG2613" s="1313"/>
      <c r="AH2613" s="1305"/>
      <c r="AI2613" s="1313"/>
      <c r="AJ2613" s="1313"/>
      <c r="AK2613" s="1313"/>
      <c r="AL2613" s="1313"/>
      <c r="AM2613" s="1313"/>
      <c r="AN2613" s="1905"/>
      <c r="AO2613" s="1345"/>
      <c r="AP2613" s="1313"/>
      <c r="AQ2613" s="1345"/>
      <c r="AR2613" s="1313"/>
      <c r="AS2613" s="1345"/>
      <c r="AT2613" s="1313"/>
      <c r="AU2613" s="1345"/>
      <c r="AV2613" s="1313"/>
      <c r="AW2613" s="1313"/>
      <c r="AX2613" s="1313"/>
      <c r="AY2613" s="1305"/>
      <c r="AZ2613" s="1313"/>
      <c r="BA2613" s="1313"/>
      <c r="BB2613" s="1313"/>
      <c r="BC2613" s="1313"/>
      <c r="BD2613" s="1313"/>
      <c r="BE2613" s="1903"/>
      <c r="BF2613" s="1904"/>
      <c r="BG2613" s="1903"/>
      <c r="BH2613" s="1904"/>
      <c r="BI2613" s="1903"/>
      <c r="BJ2613" s="1904"/>
      <c r="BK2613" s="1313"/>
      <c r="BL2613" s="1904"/>
      <c r="BM2613" s="1904"/>
      <c r="BN2613" s="1904"/>
      <c r="BO2613" s="1313"/>
      <c r="BP2613" s="1316">
        <f t="shared" si="817"/>
        <v>0</v>
      </c>
      <c r="BQ2613" s="1305"/>
    </row>
    <row r="2614" spans="1:69" ht="15" x14ac:dyDescent="0.25">
      <c r="A2614" s="1305"/>
      <c r="B2614" s="2050"/>
      <c r="C2614" s="1928"/>
      <c r="D2614" s="1313"/>
      <c r="E2614" s="1313"/>
      <c r="F2614" s="1931"/>
      <c r="G2614" s="1313"/>
      <c r="H2614" s="1345"/>
      <c r="I2614" s="1313"/>
      <c r="J2614" s="1345"/>
      <c r="K2614" s="1313"/>
      <c r="L2614" s="2773"/>
      <c r="M2614" s="1313"/>
      <c r="N2614" s="1345"/>
      <c r="O2614" s="1313"/>
      <c r="P2614" s="1313"/>
      <c r="Q2614" s="1307"/>
      <c r="R2614" s="1313"/>
      <c r="S2614" s="1313"/>
      <c r="T2614" s="1313"/>
      <c r="U2614" s="1313"/>
      <c r="V2614" s="2466"/>
      <c r="W2614" s="1904"/>
      <c r="X2614" s="2336"/>
      <c r="Y2614" s="1904"/>
      <c r="Z2614" s="2394"/>
      <c r="AA2614" s="1904"/>
      <c r="AB2614" s="1903"/>
      <c r="AC2614" s="1904"/>
      <c r="AD2614" s="1904"/>
      <c r="AE2614" s="1904"/>
      <c r="AF2614" s="1313"/>
      <c r="AG2614" s="1313"/>
      <c r="AH2614" s="1305"/>
      <c r="AI2614" s="1313"/>
      <c r="AJ2614" s="1313"/>
      <c r="AK2614" s="1313"/>
      <c r="AL2614" s="1313"/>
      <c r="AM2614" s="1313"/>
      <c r="AN2614" s="1905"/>
      <c r="AO2614" s="1345"/>
      <c r="AP2614" s="1313"/>
      <c r="AQ2614" s="1345"/>
      <c r="AR2614" s="1313"/>
      <c r="AS2614" s="1345"/>
      <c r="AT2614" s="1313"/>
      <c r="AU2614" s="1345"/>
      <c r="AV2614" s="1313"/>
      <c r="AW2614" s="1313"/>
      <c r="AX2614" s="1313"/>
      <c r="AY2614" s="1305"/>
      <c r="AZ2614" s="1313"/>
      <c r="BA2614" s="1313"/>
      <c r="BB2614" s="1313"/>
      <c r="BC2614" s="1313"/>
      <c r="BD2614" s="1313"/>
      <c r="BE2614" s="1903"/>
      <c r="BF2614" s="1904"/>
      <c r="BG2614" s="1903"/>
      <c r="BH2614" s="1904"/>
      <c r="BI2614" s="1903"/>
      <c r="BJ2614" s="1904"/>
      <c r="BK2614" s="1313"/>
      <c r="BL2614" s="1904"/>
      <c r="BM2614" s="1904"/>
      <c r="BN2614" s="1904"/>
      <c r="BO2614" s="1313"/>
      <c r="BP2614" s="1316">
        <f t="shared" si="817"/>
        <v>0</v>
      </c>
      <c r="BQ2614" s="1305"/>
    </row>
    <row r="2615" spans="1:69" ht="15" x14ac:dyDescent="0.25">
      <c r="A2615" s="1305"/>
      <c r="B2615" s="2050"/>
      <c r="C2615" s="1928"/>
      <c r="D2615" s="1313"/>
      <c r="E2615" s="1313"/>
      <c r="F2615" s="1931"/>
      <c r="G2615" s="1313"/>
      <c r="H2615" s="1345"/>
      <c r="I2615" s="1313"/>
      <c r="J2615" s="1345"/>
      <c r="K2615" s="1313"/>
      <c r="L2615" s="2773"/>
      <c r="M2615" s="1313"/>
      <c r="N2615" s="1345"/>
      <c r="O2615" s="1313"/>
      <c r="P2615" s="1313"/>
      <c r="Q2615" s="1307"/>
      <c r="R2615" s="1313"/>
      <c r="S2615" s="1313"/>
      <c r="T2615" s="1313"/>
      <c r="U2615" s="1313"/>
      <c r="V2615" s="2466"/>
      <c r="W2615" s="1904"/>
      <c r="X2615" s="2336"/>
      <c r="Y2615" s="1904"/>
      <c r="Z2615" s="2394"/>
      <c r="AA2615" s="1904"/>
      <c r="AB2615" s="1903"/>
      <c r="AC2615" s="1904"/>
      <c r="AD2615" s="1904"/>
      <c r="AE2615" s="1904"/>
      <c r="AF2615" s="1313"/>
      <c r="AG2615" s="1313"/>
      <c r="AH2615" s="1305"/>
      <c r="AI2615" s="1313"/>
      <c r="AJ2615" s="1313"/>
      <c r="AK2615" s="1313"/>
      <c r="AL2615" s="1313"/>
      <c r="AM2615" s="1313"/>
      <c r="AN2615" s="1905"/>
      <c r="AO2615" s="1345"/>
      <c r="AP2615" s="1313"/>
      <c r="AQ2615" s="1345"/>
      <c r="AR2615" s="1313"/>
      <c r="AS2615" s="1345"/>
      <c r="AT2615" s="1313"/>
      <c r="AU2615" s="1345"/>
      <c r="AV2615" s="1313"/>
      <c r="AW2615" s="1313"/>
      <c r="AX2615" s="1313"/>
      <c r="AY2615" s="1305"/>
      <c r="AZ2615" s="1313"/>
      <c r="BA2615" s="1313"/>
      <c r="BB2615" s="1313"/>
      <c r="BC2615" s="1313"/>
      <c r="BD2615" s="1313"/>
      <c r="BE2615" s="1903"/>
      <c r="BF2615" s="1904"/>
      <c r="BG2615" s="1903"/>
      <c r="BH2615" s="1904"/>
      <c r="BI2615" s="1903"/>
      <c r="BJ2615" s="1904"/>
      <c r="BK2615" s="1313"/>
      <c r="BL2615" s="1904"/>
      <c r="BM2615" s="1904"/>
      <c r="BN2615" s="1904"/>
      <c r="BO2615" s="1313"/>
      <c r="BP2615" s="1316">
        <f t="shared" si="817"/>
        <v>0</v>
      </c>
      <c r="BQ2615" s="1305"/>
    </row>
    <row r="2616" spans="1:69" ht="15" x14ac:dyDescent="0.25">
      <c r="A2616" s="1305"/>
      <c r="B2616" s="2050"/>
      <c r="C2616" s="1928"/>
      <c r="D2616" s="1313"/>
      <c r="E2616" s="1313"/>
      <c r="F2616" s="1931"/>
      <c r="G2616" s="1313"/>
      <c r="H2616" s="1345"/>
      <c r="I2616" s="1313"/>
      <c r="J2616" s="1345"/>
      <c r="K2616" s="1313"/>
      <c r="L2616" s="2773"/>
      <c r="M2616" s="1313"/>
      <c r="N2616" s="1345"/>
      <c r="O2616" s="1313"/>
      <c r="P2616" s="1313"/>
      <c r="Q2616" s="1307"/>
      <c r="R2616" s="1313"/>
      <c r="S2616" s="1313"/>
      <c r="T2616" s="1313"/>
      <c r="U2616" s="1313"/>
      <c r="V2616" s="2466"/>
      <c r="W2616" s="1904"/>
      <c r="X2616" s="2336"/>
      <c r="Y2616" s="1904"/>
      <c r="Z2616" s="2394"/>
      <c r="AA2616" s="1904"/>
      <c r="AB2616" s="1903"/>
      <c r="AC2616" s="1904"/>
      <c r="AD2616" s="1904"/>
      <c r="AE2616" s="1904"/>
      <c r="AF2616" s="1313"/>
      <c r="AG2616" s="1313"/>
      <c r="AH2616" s="1305"/>
      <c r="AI2616" s="1313"/>
      <c r="AJ2616" s="1313"/>
      <c r="AK2616" s="1313"/>
      <c r="AL2616" s="1313"/>
      <c r="AM2616" s="1313"/>
      <c r="AN2616" s="1905"/>
      <c r="AO2616" s="1345"/>
      <c r="AP2616" s="1313"/>
      <c r="AQ2616" s="1345"/>
      <c r="AR2616" s="1313"/>
      <c r="AS2616" s="1345"/>
      <c r="AT2616" s="1313"/>
      <c r="AU2616" s="1345"/>
      <c r="AV2616" s="1313"/>
      <c r="AW2616" s="1313"/>
      <c r="AX2616" s="1313"/>
      <c r="AY2616" s="1305"/>
      <c r="AZ2616" s="1313"/>
      <c r="BA2616" s="1313"/>
      <c r="BB2616" s="1313"/>
      <c r="BC2616" s="1313"/>
      <c r="BD2616" s="1313"/>
      <c r="BE2616" s="1903"/>
      <c r="BF2616" s="1904"/>
      <c r="BG2616" s="1903"/>
      <c r="BH2616" s="1904"/>
      <c r="BI2616" s="1903"/>
      <c r="BJ2616" s="1904"/>
      <c r="BK2616" s="1313"/>
      <c r="BL2616" s="1904"/>
      <c r="BM2616" s="1904"/>
      <c r="BN2616" s="1904"/>
      <c r="BO2616" s="1313"/>
      <c r="BP2616" s="1316">
        <f t="shared" si="817"/>
        <v>0</v>
      </c>
      <c r="BQ2616" s="1305"/>
    </row>
    <row r="2617" spans="1:69" ht="15" x14ac:dyDescent="0.25">
      <c r="A2617" s="1305"/>
      <c r="B2617" s="2050"/>
      <c r="C2617" s="1928"/>
      <c r="D2617" s="1313"/>
      <c r="E2617" s="1313"/>
      <c r="F2617" s="1931"/>
      <c r="G2617" s="1313"/>
      <c r="H2617" s="1345"/>
      <c r="I2617" s="1313"/>
      <c r="J2617" s="1345"/>
      <c r="K2617" s="1313"/>
      <c r="L2617" s="2773"/>
      <c r="M2617" s="1313"/>
      <c r="N2617" s="1345"/>
      <c r="O2617" s="1313"/>
      <c r="P2617" s="1313"/>
      <c r="Q2617" s="1307"/>
      <c r="R2617" s="1313"/>
      <c r="S2617" s="1313"/>
      <c r="T2617" s="1313"/>
      <c r="U2617" s="1313"/>
      <c r="V2617" s="2466"/>
      <c r="W2617" s="1904"/>
      <c r="X2617" s="2336"/>
      <c r="Y2617" s="1904"/>
      <c r="Z2617" s="2394"/>
      <c r="AA2617" s="1904"/>
      <c r="AB2617" s="1903"/>
      <c r="AC2617" s="1904"/>
      <c r="AD2617" s="1904"/>
      <c r="AE2617" s="1904"/>
      <c r="AF2617" s="1313"/>
      <c r="AG2617" s="1313"/>
      <c r="AH2617" s="1305"/>
      <c r="AI2617" s="1313"/>
      <c r="AJ2617" s="1313"/>
      <c r="AK2617" s="1313"/>
      <c r="AL2617" s="1313"/>
      <c r="AM2617" s="1313"/>
      <c r="AN2617" s="1905"/>
      <c r="AO2617" s="1345"/>
      <c r="AP2617" s="1313"/>
      <c r="AQ2617" s="1345"/>
      <c r="AR2617" s="1313"/>
      <c r="AS2617" s="1345"/>
      <c r="AT2617" s="1313"/>
      <c r="AU2617" s="1345"/>
      <c r="AV2617" s="1313"/>
      <c r="AW2617" s="1313"/>
      <c r="AX2617" s="1313"/>
      <c r="AY2617" s="1305"/>
      <c r="AZ2617" s="1313"/>
      <c r="BA2617" s="1313"/>
      <c r="BB2617" s="1313"/>
      <c r="BC2617" s="1313"/>
      <c r="BD2617" s="1313"/>
      <c r="BE2617" s="1903"/>
      <c r="BF2617" s="1904"/>
      <c r="BG2617" s="1903"/>
      <c r="BH2617" s="1904"/>
      <c r="BI2617" s="1903"/>
      <c r="BJ2617" s="1904"/>
      <c r="BK2617" s="1313"/>
      <c r="BL2617" s="1904"/>
      <c r="BM2617" s="1904"/>
      <c r="BN2617" s="1904"/>
      <c r="BO2617" s="1313"/>
      <c r="BP2617" s="1316">
        <f t="shared" si="817"/>
        <v>0</v>
      </c>
      <c r="BQ2617" s="1305"/>
    </row>
    <row r="2618" spans="1:69" ht="15" x14ac:dyDescent="0.25">
      <c r="A2618" s="1305"/>
      <c r="B2618" s="2050"/>
      <c r="C2618" s="1928"/>
      <c r="D2618" s="1313"/>
      <c r="E2618" s="1313"/>
      <c r="F2618" s="1931"/>
      <c r="G2618" s="1313"/>
      <c r="H2618" s="1345"/>
      <c r="I2618" s="1313"/>
      <c r="J2618" s="1345"/>
      <c r="K2618" s="1313"/>
      <c r="L2618" s="2773"/>
      <c r="M2618" s="1313"/>
      <c r="N2618" s="1345"/>
      <c r="O2618" s="1313"/>
      <c r="P2618" s="1313"/>
      <c r="Q2618" s="1307"/>
      <c r="R2618" s="1313"/>
      <c r="S2618" s="1313"/>
      <c r="T2618" s="1313"/>
      <c r="U2618" s="1313"/>
      <c r="V2618" s="2466"/>
      <c r="W2618" s="1904"/>
      <c r="X2618" s="2336"/>
      <c r="Y2618" s="1904"/>
      <c r="Z2618" s="2394"/>
      <c r="AA2618" s="1904"/>
      <c r="AB2618" s="1903"/>
      <c r="AC2618" s="1904"/>
      <c r="AD2618" s="1904"/>
      <c r="AE2618" s="1904"/>
      <c r="AF2618" s="1313"/>
      <c r="AG2618" s="1313"/>
      <c r="AH2618" s="1305"/>
      <c r="AI2618" s="1313"/>
      <c r="AJ2618" s="1313"/>
      <c r="AK2618" s="1313"/>
      <c r="AL2618" s="1313"/>
      <c r="AM2618" s="1313"/>
      <c r="AN2618" s="1905"/>
      <c r="AO2618" s="1345"/>
      <c r="AP2618" s="1313"/>
      <c r="AQ2618" s="1345"/>
      <c r="AR2618" s="1313"/>
      <c r="AS2618" s="1345"/>
      <c r="AT2618" s="1313"/>
      <c r="AU2618" s="1345"/>
      <c r="AV2618" s="1313"/>
      <c r="AW2618" s="1313"/>
      <c r="AX2618" s="1313"/>
      <c r="AY2618" s="1305"/>
      <c r="AZ2618" s="1313"/>
      <c r="BA2618" s="1313"/>
      <c r="BB2618" s="1313"/>
      <c r="BC2618" s="1313"/>
      <c r="BD2618" s="1313"/>
      <c r="BE2618" s="1903"/>
      <c r="BF2618" s="1904"/>
      <c r="BG2618" s="1903"/>
      <c r="BH2618" s="1904"/>
      <c r="BI2618" s="1903"/>
      <c r="BJ2618" s="1904"/>
      <c r="BK2618" s="1313"/>
      <c r="BL2618" s="1904"/>
      <c r="BM2618" s="1904"/>
      <c r="BN2618" s="1904"/>
      <c r="BO2618" s="1313"/>
      <c r="BP2618" s="1316">
        <f t="shared" si="817"/>
        <v>0</v>
      </c>
      <c r="BQ2618" s="1305"/>
    </row>
    <row r="2619" spans="1:69" ht="15" x14ac:dyDescent="0.25">
      <c r="A2619" s="1305"/>
      <c r="B2619" s="2050"/>
      <c r="C2619" s="1928"/>
      <c r="D2619" s="1313"/>
      <c r="E2619" s="1313"/>
      <c r="F2619" s="1931"/>
      <c r="G2619" s="1313"/>
      <c r="H2619" s="1345"/>
      <c r="I2619" s="1313"/>
      <c r="J2619" s="1345"/>
      <c r="K2619" s="1313"/>
      <c r="L2619" s="2773"/>
      <c r="M2619" s="1313"/>
      <c r="N2619" s="1345"/>
      <c r="O2619" s="1313"/>
      <c r="P2619" s="1313"/>
      <c r="Q2619" s="1307"/>
      <c r="R2619" s="1313"/>
      <c r="S2619" s="1313"/>
      <c r="T2619" s="1313"/>
      <c r="U2619" s="1313"/>
      <c r="V2619" s="2466"/>
      <c r="W2619" s="1904"/>
      <c r="X2619" s="2336"/>
      <c r="Y2619" s="1904"/>
      <c r="Z2619" s="2394"/>
      <c r="AA2619" s="1904"/>
      <c r="AB2619" s="1903"/>
      <c r="AC2619" s="1904"/>
      <c r="AD2619" s="1904"/>
      <c r="AE2619" s="1904"/>
      <c r="AF2619" s="1313"/>
      <c r="AG2619" s="1313"/>
      <c r="AH2619" s="1305"/>
      <c r="AI2619" s="1313"/>
      <c r="AJ2619" s="1313"/>
      <c r="AK2619" s="1313"/>
      <c r="AL2619" s="1313"/>
      <c r="AM2619" s="1313"/>
      <c r="AN2619" s="1905"/>
      <c r="AO2619" s="1345"/>
      <c r="AP2619" s="1313"/>
      <c r="AQ2619" s="1345"/>
      <c r="AR2619" s="1313"/>
      <c r="AS2619" s="1345"/>
      <c r="AT2619" s="1313"/>
      <c r="AU2619" s="1345"/>
      <c r="AV2619" s="1313"/>
      <c r="AW2619" s="1313"/>
      <c r="AX2619" s="1313"/>
      <c r="AY2619" s="1305"/>
      <c r="AZ2619" s="1313"/>
      <c r="BA2619" s="1313"/>
      <c r="BB2619" s="1313"/>
      <c r="BC2619" s="1313"/>
      <c r="BD2619" s="1313"/>
      <c r="BE2619" s="1903"/>
      <c r="BF2619" s="1904"/>
      <c r="BG2619" s="1903"/>
      <c r="BH2619" s="1904"/>
      <c r="BI2619" s="1903"/>
      <c r="BJ2619" s="1904"/>
      <c r="BK2619" s="1313"/>
      <c r="BL2619" s="1904"/>
      <c r="BM2619" s="1904"/>
      <c r="BN2619" s="1904"/>
      <c r="BO2619" s="1313"/>
      <c r="BP2619" s="1316">
        <f t="shared" si="817"/>
        <v>0</v>
      </c>
      <c r="BQ2619" s="1305"/>
    </row>
    <row r="2620" spans="1:69" ht="15" x14ac:dyDescent="0.25">
      <c r="A2620" s="1305"/>
      <c r="B2620" s="2050"/>
      <c r="C2620" s="1928"/>
      <c r="D2620" s="1313"/>
      <c r="E2620" s="1313"/>
      <c r="F2620" s="1931"/>
      <c r="G2620" s="1313"/>
      <c r="H2620" s="1345"/>
      <c r="I2620" s="1313"/>
      <c r="J2620" s="1345"/>
      <c r="K2620" s="1313"/>
      <c r="L2620" s="2773"/>
      <c r="M2620" s="1313"/>
      <c r="N2620" s="1345"/>
      <c r="O2620" s="1313"/>
      <c r="P2620" s="1313"/>
      <c r="Q2620" s="1307"/>
      <c r="R2620" s="1313"/>
      <c r="S2620" s="1313"/>
      <c r="T2620" s="1313"/>
      <c r="U2620" s="1313"/>
      <c r="V2620" s="2466"/>
      <c r="W2620" s="1904"/>
      <c r="X2620" s="2336"/>
      <c r="Y2620" s="1904"/>
      <c r="Z2620" s="2394"/>
      <c r="AA2620" s="1904"/>
      <c r="AB2620" s="1903"/>
      <c r="AC2620" s="1904"/>
      <c r="AD2620" s="1904"/>
      <c r="AE2620" s="1904"/>
      <c r="AF2620" s="1313"/>
      <c r="AG2620" s="1313"/>
      <c r="AH2620" s="1305"/>
      <c r="AI2620" s="1313"/>
      <c r="AJ2620" s="1313"/>
      <c r="AK2620" s="1313"/>
      <c r="AL2620" s="1313"/>
      <c r="AM2620" s="1313"/>
      <c r="AN2620" s="1905"/>
      <c r="AO2620" s="1345"/>
      <c r="AP2620" s="1313"/>
      <c r="AQ2620" s="1345"/>
      <c r="AR2620" s="1313"/>
      <c r="AS2620" s="1345"/>
      <c r="AT2620" s="1313"/>
      <c r="AU2620" s="1345"/>
      <c r="AV2620" s="1313"/>
      <c r="AW2620" s="1313"/>
      <c r="AX2620" s="1313"/>
      <c r="AY2620" s="1305"/>
      <c r="AZ2620" s="1313"/>
      <c r="BA2620" s="1313"/>
      <c r="BB2620" s="1313"/>
      <c r="BC2620" s="1313"/>
      <c r="BD2620" s="1313"/>
      <c r="BE2620" s="1903"/>
      <c r="BF2620" s="1904"/>
      <c r="BG2620" s="1903"/>
      <c r="BH2620" s="1904"/>
      <c r="BI2620" s="1903"/>
      <c r="BJ2620" s="1904"/>
      <c r="BK2620" s="1313"/>
      <c r="BL2620" s="1904"/>
      <c r="BM2620" s="1904"/>
      <c r="BN2620" s="1904"/>
      <c r="BO2620" s="1313"/>
      <c r="BP2620" s="1316">
        <f t="shared" si="817"/>
        <v>0</v>
      </c>
      <c r="BQ2620" s="1305"/>
    </row>
    <row r="2621" spans="1:69" ht="15" x14ac:dyDescent="0.25">
      <c r="A2621" s="1305"/>
      <c r="B2621" s="2050"/>
      <c r="C2621" s="1928"/>
      <c r="D2621" s="1313"/>
      <c r="E2621" s="1313"/>
      <c r="F2621" s="1931"/>
      <c r="G2621" s="1313"/>
      <c r="H2621" s="1345"/>
      <c r="I2621" s="1313"/>
      <c r="J2621" s="1345"/>
      <c r="K2621" s="1313"/>
      <c r="L2621" s="2773"/>
      <c r="M2621" s="1313"/>
      <c r="N2621" s="1345"/>
      <c r="O2621" s="1313"/>
      <c r="P2621" s="1313"/>
      <c r="Q2621" s="1307"/>
      <c r="R2621" s="1313"/>
      <c r="S2621" s="1313"/>
      <c r="T2621" s="1313"/>
      <c r="U2621" s="1313"/>
      <c r="V2621" s="2466"/>
      <c r="W2621" s="1904"/>
      <c r="X2621" s="2336"/>
      <c r="Y2621" s="1904"/>
      <c r="Z2621" s="2394"/>
      <c r="AA2621" s="1904"/>
      <c r="AB2621" s="1903"/>
      <c r="AC2621" s="1904"/>
      <c r="AD2621" s="1904"/>
      <c r="AE2621" s="1904"/>
      <c r="AF2621" s="1313"/>
      <c r="AG2621" s="1313"/>
      <c r="AH2621" s="1305"/>
      <c r="AI2621" s="1313"/>
      <c r="AJ2621" s="1313"/>
      <c r="AK2621" s="1313"/>
      <c r="AL2621" s="1313"/>
      <c r="AM2621" s="1313"/>
      <c r="AN2621" s="1905"/>
      <c r="AO2621" s="1345"/>
      <c r="AP2621" s="1313"/>
      <c r="AQ2621" s="1345"/>
      <c r="AR2621" s="1313"/>
      <c r="AS2621" s="1345"/>
      <c r="AT2621" s="1313"/>
      <c r="AU2621" s="1345"/>
      <c r="AV2621" s="1313"/>
      <c r="AW2621" s="1313"/>
      <c r="AX2621" s="1313"/>
      <c r="AY2621" s="1305"/>
      <c r="AZ2621" s="1313"/>
      <c r="BA2621" s="1313"/>
      <c r="BB2621" s="1313"/>
      <c r="BC2621" s="1313"/>
      <c r="BD2621" s="1313"/>
      <c r="BE2621" s="1903"/>
      <c r="BF2621" s="1904"/>
      <c r="BG2621" s="1903"/>
      <c r="BH2621" s="1904"/>
      <c r="BI2621" s="1903"/>
      <c r="BJ2621" s="1904"/>
      <c r="BK2621" s="1313"/>
      <c r="BL2621" s="1904"/>
      <c r="BM2621" s="1904"/>
      <c r="BN2621" s="1904"/>
      <c r="BO2621" s="1313"/>
      <c r="BP2621" s="1316">
        <f t="shared" si="817"/>
        <v>0</v>
      </c>
      <c r="BQ2621" s="1305"/>
    </row>
    <row r="2622" spans="1:69" ht="15" x14ac:dyDescent="0.25">
      <c r="A2622" s="1305"/>
      <c r="B2622" s="2050"/>
      <c r="C2622" s="1928"/>
      <c r="D2622" s="1313"/>
      <c r="E2622" s="1313"/>
      <c r="F2622" s="1931"/>
      <c r="G2622" s="1313"/>
      <c r="H2622" s="1345"/>
      <c r="I2622" s="1313"/>
      <c r="J2622" s="1345"/>
      <c r="K2622" s="1313"/>
      <c r="L2622" s="2773"/>
      <c r="M2622" s="1313"/>
      <c r="N2622" s="1345"/>
      <c r="O2622" s="1313"/>
      <c r="P2622" s="1313"/>
      <c r="Q2622" s="1307"/>
      <c r="R2622" s="1313"/>
      <c r="S2622" s="1313"/>
      <c r="T2622" s="1313"/>
      <c r="U2622" s="1313"/>
      <c r="V2622" s="2466"/>
      <c r="W2622" s="1904"/>
      <c r="X2622" s="2336"/>
      <c r="Y2622" s="1904"/>
      <c r="Z2622" s="2394"/>
      <c r="AA2622" s="1904"/>
      <c r="AB2622" s="1903"/>
      <c r="AC2622" s="1904"/>
      <c r="AD2622" s="1904"/>
      <c r="AE2622" s="1904"/>
      <c r="AF2622" s="1313"/>
      <c r="AG2622" s="1313"/>
      <c r="AH2622" s="1305"/>
      <c r="AI2622" s="1313"/>
      <c r="AJ2622" s="1313"/>
      <c r="AK2622" s="1313"/>
      <c r="AL2622" s="1313"/>
      <c r="AM2622" s="1313"/>
      <c r="AN2622" s="1905"/>
      <c r="AO2622" s="1345"/>
      <c r="AP2622" s="1313"/>
      <c r="AQ2622" s="1345"/>
      <c r="AR2622" s="1313"/>
      <c r="AS2622" s="1345"/>
      <c r="AT2622" s="1313"/>
      <c r="AU2622" s="1345"/>
      <c r="AV2622" s="1313"/>
      <c r="AW2622" s="1313"/>
      <c r="AX2622" s="1313"/>
      <c r="AY2622" s="1305"/>
      <c r="AZ2622" s="1313"/>
      <c r="BA2622" s="1313"/>
      <c r="BB2622" s="1313"/>
      <c r="BC2622" s="1313"/>
      <c r="BD2622" s="1313"/>
      <c r="BE2622" s="1903"/>
      <c r="BF2622" s="1904"/>
      <c r="BG2622" s="1903"/>
      <c r="BH2622" s="1904"/>
      <c r="BI2622" s="1903"/>
      <c r="BJ2622" s="1904"/>
      <c r="BK2622" s="1313"/>
      <c r="BL2622" s="1904"/>
      <c r="BM2622" s="1904"/>
      <c r="BN2622" s="1904"/>
      <c r="BO2622" s="1313"/>
      <c r="BP2622" s="1316">
        <f t="shared" si="817"/>
        <v>0</v>
      </c>
      <c r="BQ2622" s="1305"/>
    </row>
    <row r="2623" spans="1:69" ht="15" x14ac:dyDescent="0.25">
      <c r="A2623" s="1305"/>
      <c r="B2623" s="2050"/>
      <c r="C2623" s="1928"/>
      <c r="D2623" s="1313"/>
      <c r="E2623" s="1313"/>
      <c r="F2623" s="1931"/>
      <c r="G2623" s="1313"/>
      <c r="H2623" s="1345"/>
      <c r="I2623" s="1313"/>
      <c r="J2623" s="1345"/>
      <c r="K2623" s="1313"/>
      <c r="L2623" s="2773"/>
      <c r="M2623" s="1313"/>
      <c r="N2623" s="1345"/>
      <c r="O2623" s="1313"/>
      <c r="P2623" s="1313"/>
      <c r="Q2623" s="1307"/>
      <c r="R2623" s="1313"/>
      <c r="S2623" s="1313"/>
      <c r="T2623" s="1313"/>
      <c r="U2623" s="1313"/>
      <c r="V2623" s="2466"/>
      <c r="W2623" s="1904"/>
      <c r="X2623" s="2336"/>
      <c r="Y2623" s="1904"/>
      <c r="Z2623" s="2394"/>
      <c r="AA2623" s="1904"/>
      <c r="AB2623" s="1903"/>
      <c r="AC2623" s="1904"/>
      <c r="AD2623" s="1904"/>
      <c r="AE2623" s="1904"/>
      <c r="AF2623" s="1313"/>
      <c r="AG2623" s="1313"/>
      <c r="AH2623" s="1305"/>
      <c r="AI2623" s="1313"/>
      <c r="AJ2623" s="1313"/>
      <c r="AK2623" s="1313"/>
      <c r="AL2623" s="1313"/>
      <c r="AM2623" s="1313"/>
      <c r="AN2623" s="1905"/>
      <c r="AO2623" s="1345"/>
      <c r="AP2623" s="1313"/>
      <c r="AQ2623" s="1345"/>
      <c r="AR2623" s="1313"/>
      <c r="AS2623" s="1345"/>
      <c r="AT2623" s="1313"/>
      <c r="AU2623" s="1345"/>
      <c r="AV2623" s="1313"/>
      <c r="AW2623" s="1313"/>
      <c r="AX2623" s="1313"/>
      <c r="AY2623" s="1305"/>
      <c r="AZ2623" s="1313"/>
      <c r="BA2623" s="1313"/>
      <c r="BB2623" s="1313"/>
      <c r="BC2623" s="1313"/>
      <c r="BD2623" s="1313"/>
      <c r="BE2623" s="1903"/>
      <c r="BF2623" s="1904"/>
      <c r="BG2623" s="1903"/>
      <c r="BH2623" s="1904"/>
      <c r="BI2623" s="1903"/>
      <c r="BJ2623" s="1904"/>
      <c r="BK2623" s="1313"/>
      <c r="BL2623" s="1904"/>
      <c r="BM2623" s="1904"/>
      <c r="BN2623" s="1904"/>
      <c r="BO2623" s="1313"/>
      <c r="BP2623" s="1316">
        <f t="shared" si="817"/>
        <v>0</v>
      </c>
      <c r="BQ2623" s="1305"/>
    </row>
    <row r="2624" spans="1:69" ht="15" x14ac:dyDescent="0.25">
      <c r="A2624" s="1305"/>
      <c r="B2624" s="2050"/>
      <c r="C2624" s="1928"/>
      <c r="D2624" s="1313"/>
      <c r="E2624" s="1313"/>
      <c r="F2624" s="1931"/>
      <c r="G2624" s="1313"/>
      <c r="H2624" s="1345"/>
      <c r="I2624" s="1313"/>
      <c r="J2624" s="1345"/>
      <c r="K2624" s="1313"/>
      <c r="L2624" s="2773"/>
      <c r="M2624" s="1313"/>
      <c r="N2624" s="1345"/>
      <c r="O2624" s="1313"/>
      <c r="P2624" s="1313"/>
      <c r="Q2624" s="1307"/>
      <c r="R2624" s="1313"/>
      <c r="S2624" s="1313"/>
      <c r="T2624" s="1313"/>
      <c r="U2624" s="1313"/>
      <c r="V2624" s="2466"/>
      <c r="W2624" s="1904"/>
      <c r="X2624" s="2336"/>
      <c r="Y2624" s="1904"/>
      <c r="Z2624" s="2394"/>
      <c r="AA2624" s="1904"/>
      <c r="AB2624" s="1903"/>
      <c r="AC2624" s="1904"/>
      <c r="AD2624" s="1904"/>
      <c r="AE2624" s="1904"/>
      <c r="AF2624" s="1313"/>
      <c r="AG2624" s="1313"/>
      <c r="AH2624" s="1305"/>
      <c r="AI2624" s="1313"/>
      <c r="AJ2624" s="1313"/>
      <c r="AK2624" s="1313"/>
      <c r="AL2624" s="1313"/>
      <c r="AM2624" s="1313"/>
      <c r="AN2624" s="1905"/>
      <c r="AO2624" s="1345"/>
      <c r="AP2624" s="1313"/>
      <c r="AQ2624" s="1345"/>
      <c r="AR2624" s="1313"/>
      <c r="AS2624" s="1345"/>
      <c r="AT2624" s="1313"/>
      <c r="AU2624" s="1345"/>
      <c r="AV2624" s="1313"/>
      <c r="AW2624" s="1313"/>
      <c r="AX2624" s="1313"/>
      <c r="AY2624" s="1305"/>
      <c r="AZ2624" s="1313"/>
      <c r="BA2624" s="1313"/>
      <c r="BB2624" s="1313"/>
      <c r="BC2624" s="1313"/>
      <c r="BD2624" s="1313"/>
      <c r="BE2624" s="1903"/>
      <c r="BF2624" s="1904"/>
      <c r="BG2624" s="1903"/>
      <c r="BH2624" s="1904"/>
      <c r="BI2624" s="1903"/>
      <c r="BJ2624" s="1904"/>
      <c r="BK2624" s="1313"/>
      <c r="BL2624" s="1904"/>
      <c r="BM2624" s="1904"/>
      <c r="BN2624" s="1904"/>
      <c r="BO2624" s="1313"/>
      <c r="BP2624" s="1316">
        <f t="shared" si="817"/>
        <v>0</v>
      </c>
      <c r="BQ2624" s="1305"/>
    </row>
    <row r="2625" spans="1:69" ht="15" x14ac:dyDescent="0.25">
      <c r="A2625" s="1305"/>
      <c r="B2625" s="2050"/>
      <c r="C2625" s="1928"/>
      <c r="D2625" s="1313"/>
      <c r="E2625" s="1313"/>
      <c r="F2625" s="1931"/>
      <c r="G2625" s="1313"/>
      <c r="H2625" s="1345"/>
      <c r="I2625" s="1313"/>
      <c r="J2625" s="1345"/>
      <c r="K2625" s="1313"/>
      <c r="L2625" s="2773"/>
      <c r="M2625" s="1313"/>
      <c r="N2625" s="1345"/>
      <c r="O2625" s="1313"/>
      <c r="P2625" s="1313"/>
      <c r="Q2625" s="1307"/>
      <c r="R2625" s="1313"/>
      <c r="S2625" s="1313"/>
      <c r="T2625" s="1313"/>
      <c r="U2625" s="1313"/>
      <c r="V2625" s="2466"/>
      <c r="W2625" s="1904"/>
      <c r="X2625" s="2336"/>
      <c r="Y2625" s="1904"/>
      <c r="Z2625" s="2394"/>
      <c r="AA2625" s="1904"/>
      <c r="AB2625" s="1903"/>
      <c r="AC2625" s="1904"/>
      <c r="AD2625" s="1904"/>
      <c r="AE2625" s="1904"/>
      <c r="AF2625" s="1313"/>
      <c r="AG2625" s="1313"/>
      <c r="AH2625" s="1305"/>
      <c r="AI2625" s="1313"/>
      <c r="AJ2625" s="1313"/>
      <c r="AK2625" s="1313"/>
      <c r="AL2625" s="1313"/>
      <c r="AM2625" s="1313"/>
      <c r="AN2625" s="1905"/>
      <c r="AO2625" s="1345"/>
      <c r="AP2625" s="1313"/>
      <c r="AQ2625" s="1345"/>
      <c r="AR2625" s="1313"/>
      <c r="AS2625" s="1345"/>
      <c r="AT2625" s="1313"/>
      <c r="AU2625" s="1345"/>
      <c r="AV2625" s="1313"/>
      <c r="AW2625" s="1313"/>
      <c r="AX2625" s="1313"/>
      <c r="AY2625" s="1305"/>
      <c r="AZ2625" s="1313"/>
      <c r="BA2625" s="1313"/>
      <c r="BB2625" s="1313"/>
      <c r="BC2625" s="1313"/>
      <c r="BD2625" s="1313"/>
      <c r="BE2625" s="1903"/>
      <c r="BF2625" s="1904"/>
      <c r="BG2625" s="1903"/>
      <c r="BH2625" s="1904"/>
      <c r="BI2625" s="1903"/>
      <c r="BJ2625" s="1904"/>
      <c r="BK2625" s="1313"/>
      <c r="BL2625" s="1904"/>
      <c r="BM2625" s="1904"/>
      <c r="BN2625" s="1904"/>
      <c r="BO2625" s="1313"/>
      <c r="BP2625" s="1316">
        <f t="shared" si="817"/>
        <v>0</v>
      </c>
      <c r="BQ2625" s="1305"/>
    </row>
    <row r="2626" spans="1:69" ht="15" x14ac:dyDescent="0.25">
      <c r="A2626" s="1305"/>
      <c r="B2626" s="2050"/>
      <c r="C2626" s="1928"/>
      <c r="D2626" s="1313"/>
      <c r="E2626" s="1313"/>
      <c r="F2626" s="1931"/>
      <c r="G2626" s="1313"/>
      <c r="H2626" s="1345"/>
      <c r="I2626" s="1313"/>
      <c r="J2626" s="1345"/>
      <c r="K2626" s="1313"/>
      <c r="L2626" s="2773"/>
      <c r="M2626" s="1313"/>
      <c r="N2626" s="1345"/>
      <c r="O2626" s="1313"/>
      <c r="P2626" s="1313"/>
      <c r="Q2626" s="1307"/>
      <c r="R2626" s="1313"/>
      <c r="S2626" s="1313"/>
      <c r="T2626" s="1313"/>
      <c r="U2626" s="1313"/>
      <c r="V2626" s="2466"/>
      <c r="W2626" s="1904"/>
      <c r="X2626" s="2336"/>
      <c r="Y2626" s="1904"/>
      <c r="Z2626" s="2394"/>
      <c r="AA2626" s="1904"/>
      <c r="AB2626" s="1903"/>
      <c r="AC2626" s="1904"/>
      <c r="AD2626" s="1904"/>
      <c r="AE2626" s="1904"/>
      <c r="AF2626" s="1313"/>
      <c r="AG2626" s="1313"/>
      <c r="AH2626" s="1305"/>
      <c r="AI2626" s="1313"/>
      <c r="AJ2626" s="1313"/>
      <c r="AK2626" s="1313"/>
      <c r="AL2626" s="1313"/>
      <c r="AM2626" s="1313"/>
      <c r="AN2626" s="1905"/>
      <c r="AO2626" s="1345"/>
      <c r="AP2626" s="1313"/>
      <c r="AQ2626" s="1345"/>
      <c r="AR2626" s="1313"/>
      <c r="AS2626" s="1345"/>
      <c r="AT2626" s="1313"/>
      <c r="AU2626" s="1345"/>
      <c r="AV2626" s="1313"/>
      <c r="AW2626" s="1313"/>
      <c r="AX2626" s="1313"/>
      <c r="AY2626" s="1305"/>
      <c r="AZ2626" s="1313"/>
      <c r="BA2626" s="1313"/>
      <c r="BB2626" s="1313"/>
      <c r="BC2626" s="1313"/>
      <c r="BD2626" s="1313"/>
      <c r="BE2626" s="1903"/>
      <c r="BF2626" s="1904"/>
      <c r="BG2626" s="1903"/>
      <c r="BH2626" s="1904"/>
      <c r="BI2626" s="1903"/>
      <c r="BJ2626" s="1904"/>
      <c r="BK2626" s="1313"/>
      <c r="BL2626" s="1904"/>
      <c r="BM2626" s="1904"/>
      <c r="BN2626" s="1904"/>
      <c r="BO2626" s="1313"/>
      <c r="BP2626" s="1316">
        <f t="shared" si="817"/>
        <v>0</v>
      </c>
      <c r="BQ2626" s="1305"/>
    </row>
    <row r="2627" spans="1:69" ht="15" x14ac:dyDescent="0.25">
      <c r="A2627" s="1305"/>
      <c r="B2627" s="2050"/>
      <c r="C2627" s="1928"/>
      <c r="D2627" s="1313"/>
      <c r="E2627" s="1313"/>
      <c r="F2627" s="1931"/>
      <c r="G2627" s="1313"/>
      <c r="H2627" s="1345"/>
      <c r="I2627" s="1313"/>
      <c r="J2627" s="1345"/>
      <c r="K2627" s="1313"/>
      <c r="L2627" s="2773"/>
      <c r="M2627" s="1313"/>
      <c r="N2627" s="1345"/>
      <c r="O2627" s="1313"/>
      <c r="P2627" s="1313"/>
      <c r="Q2627" s="1307"/>
      <c r="R2627" s="1313"/>
      <c r="S2627" s="1313"/>
      <c r="T2627" s="1313"/>
      <c r="U2627" s="1313"/>
      <c r="V2627" s="2466"/>
      <c r="W2627" s="1904"/>
      <c r="X2627" s="2336"/>
      <c r="Y2627" s="1904"/>
      <c r="Z2627" s="2394"/>
      <c r="AA2627" s="1904"/>
      <c r="AB2627" s="1903"/>
      <c r="AC2627" s="1904"/>
      <c r="AD2627" s="1904"/>
      <c r="AE2627" s="1904"/>
      <c r="AF2627" s="1313"/>
      <c r="AG2627" s="1313"/>
      <c r="AH2627" s="1305"/>
      <c r="AI2627" s="1313"/>
      <c r="AJ2627" s="1313"/>
      <c r="AK2627" s="1313"/>
      <c r="AL2627" s="1313"/>
      <c r="AM2627" s="1313"/>
      <c r="AN2627" s="1905"/>
      <c r="AO2627" s="1345"/>
      <c r="AP2627" s="1313"/>
      <c r="AQ2627" s="1345"/>
      <c r="AR2627" s="1313"/>
      <c r="AS2627" s="1345"/>
      <c r="AT2627" s="1313"/>
      <c r="AU2627" s="1345"/>
      <c r="AV2627" s="1313"/>
      <c r="AW2627" s="1313"/>
      <c r="AX2627" s="1313"/>
      <c r="AY2627" s="1305"/>
      <c r="AZ2627" s="1313"/>
      <c r="BA2627" s="1313"/>
      <c r="BB2627" s="1313"/>
      <c r="BC2627" s="1313"/>
      <c r="BD2627" s="1313"/>
      <c r="BE2627" s="1903"/>
      <c r="BF2627" s="1904"/>
      <c r="BG2627" s="1903"/>
      <c r="BH2627" s="1904"/>
      <c r="BI2627" s="1903"/>
      <c r="BJ2627" s="1904"/>
      <c r="BK2627" s="1313"/>
      <c r="BL2627" s="1904"/>
      <c r="BM2627" s="1904"/>
      <c r="BN2627" s="1904"/>
      <c r="BO2627" s="1313"/>
      <c r="BP2627" s="1316">
        <f t="shared" si="817"/>
        <v>0</v>
      </c>
      <c r="BQ2627" s="1305"/>
    </row>
    <row r="2628" spans="1:69" ht="15" x14ac:dyDescent="0.25">
      <c r="A2628" s="1305"/>
      <c r="B2628" s="2050"/>
      <c r="C2628" s="1928"/>
      <c r="D2628" s="1313"/>
      <c r="E2628" s="1313"/>
      <c r="F2628" s="1931"/>
      <c r="G2628" s="1313"/>
      <c r="H2628" s="1345"/>
      <c r="I2628" s="1313"/>
      <c r="J2628" s="1345"/>
      <c r="K2628" s="1313"/>
      <c r="L2628" s="2773"/>
      <c r="M2628" s="1313"/>
      <c r="N2628" s="1345"/>
      <c r="O2628" s="1313"/>
      <c r="P2628" s="1313"/>
      <c r="Q2628" s="1307"/>
      <c r="R2628" s="1313"/>
      <c r="S2628" s="1313"/>
      <c r="T2628" s="1313"/>
      <c r="U2628" s="1313"/>
      <c r="V2628" s="2466"/>
      <c r="W2628" s="1904"/>
      <c r="X2628" s="2336"/>
      <c r="Y2628" s="1904"/>
      <c r="Z2628" s="2394"/>
      <c r="AA2628" s="1904"/>
      <c r="AB2628" s="1903"/>
      <c r="AC2628" s="1904"/>
      <c r="AD2628" s="1904"/>
      <c r="AE2628" s="1904"/>
      <c r="AF2628" s="1313"/>
      <c r="AG2628" s="1313"/>
      <c r="AH2628" s="1305"/>
      <c r="AI2628" s="1313"/>
      <c r="AJ2628" s="1313"/>
      <c r="AK2628" s="1313"/>
      <c r="AL2628" s="1313"/>
      <c r="AM2628" s="1313"/>
      <c r="AN2628" s="1905"/>
      <c r="AO2628" s="1345"/>
      <c r="AP2628" s="1313"/>
      <c r="AQ2628" s="1345"/>
      <c r="AR2628" s="1313"/>
      <c r="AS2628" s="1345"/>
      <c r="AT2628" s="1313"/>
      <c r="AU2628" s="1345"/>
      <c r="AV2628" s="1313"/>
      <c r="AW2628" s="1313"/>
      <c r="AX2628" s="1313"/>
      <c r="AY2628" s="1305"/>
      <c r="AZ2628" s="1313"/>
      <c r="BA2628" s="1313"/>
      <c r="BB2628" s="1313"/>
      <c r="BC2628" s="1313"/>
      <c r="BD2628" s="1313"/>
      <c r="BE2628" s="1903"/>
      <c r="BF2628" s="1904"/>
      <c r="BG2628" s="1903"/>
      <c r="BH2628" s="1904"/>
      <c r="BI2628" s="1903"/>
      <c r="BJ2628" s="1904"/>
      <c r="BK2628" s="1313"/>
      <c r="BL2628" s="1904"/>
      <c r="BM2628" s="1904"/>
      <c r="BN2628" s="1904"/>
      <c r="BO2628" s="1313"/>
      <c r="BP2628" s="1316">
        <f t="shared" si="817"/>
        <v>0</v>
      </c>
      <c r="BQ2628" s="1305"/>
    </row>
    <row r="2629" spans="1:69" ht="15" x14ac:dyDescent="0.25">
      <c r="A2629" s="1305"/>
      <c r="B2629" s="2050"/>
      <c r="C2629" s="1928"/>
      <c r="D2629" s="1313"/>
      <c r="E2629" s="1313"/>
      <c r="F2629" s="1931"/>
      <c r="G2629" s="1313"/>
      <c r="H2629" s="1345"/>
      <c r="I2629" s="1313"/>
      <c r="J2629" s="1345"/>
      <c r="K2629" s="1313"/>
      <c r="L2629" s="2773"/>
      <c r="M2629" s="1313"/>
      <c r="N2629" s="1345"/>
      <c r="O2629" s="1313"/>
      <c r="P2629" s="1313"/>
      <c r="Q2629" s="1307"/>
      <c r="R2629" s="1313"/>
      <c r="S2629" s="1313"/>
      <c r="T2629" s="1313"/>
      <c r="U2629" s="1313"/>
      <c r="V2629" s="2466"/>
      <c r="W2629" s="1904"/>
      <c r="X2629" s="2336"/>
      <c r="Y2629" s="1904"/>
      <c r="Z2629" s="2394"/>
      <c r="AA2629" s="1904"/>
      <c r="AB2629" s="1903"/>
      <c r="AC2629" s="1904"/>
      <c r="AD2629" s="1904"/>
      <c r="AE2629" s="1904"/>
      <c r="AF2629" s="1313"/>
      <c r="AG2629" s="1313"/>
      <c r="AH2629" s="1305"/>
      <c r="AI2629" s="1313"/>
      <c r="AJ2629" s="1313"/>
      <c r="AK2629" s="1313"/>
      <c r="AL2629" s="1313"/>
      <c r="AM2629" s="1313"/>
      <c r="AN2629" s="1905"/>
      <c r="AO2629" s="1345"/>
      <c r="AP2629" s="1313"/>
      <c r="AQ2629" s="1345"/>
      <c r="AR2629" s="1313"/>
      <c r="AS2629" s="1345"/>
      <c r="AT2629" s="1313"/>
      <c r="AU2629" s="1345"/>
      <c r="AV2629" s="1313"/>
      <c r="AW2629" s="1313"/>
      <c r="AX2629" s="1313"/>
      <c r="AY2629" s="1305"/>
      <c r="AZ2629" s="1313"/>
      <c r="BA2629" s="1313"/>
      <c r="BB2629" s="1313"/>
      <c r="BC2629" s="1313"/>
      <c r="BD2629" s="1313"/>
      <c r="BE2629" s="1903"/>
      <c r="BF2629" s="1904"/>
      <c r="BG2629" s="1903"/>
      <c r="BH2629" s="1904"/>
      <c r="BI2629" s="1903"/>
      <c r="BJ2629" s="1904"/>
      <c r="BK2629" s="1313"/>
      <c r="BL2629" s="1904"/>
      <c r="BM2629" s="1904"/>
      <c r="BN2629" s="1904"/>
      <c r="BO2629" s="1313"/>
      <c r="BP2629" s="1316">
        <f t="shared" si="817"/>
        <v>0</v>
      </c>
      <c r="BQ2629" s="1305"/>
    </row>
    <row r="2630" spans="1:69" ht="15" x14ac:dyDescent="0.25">
      <c r="A2630" s="1305"/>
      <c r="B2630" s="2050"/>
      <c r="C2630" s="1928"/>
      <c r="D2630" s="1313"/>
      <c r="E2630" s="1313"/>
      <c r="F2630" s="1931"/>
      <c r="G2630" s="1313"/>
      <c r="H2630" s="1345"/>
      <c r="I2630" s="1313"/>
      <c r="J2630" s="1345"/>
      <c r="K2630" s="1313"/>
      <c r="L2630" s="2773"/>
      <c r="M2630" s="1313"/>
      <c r="N2630" s="1345"/>
      <c r="O2630" s="1313"/>
      <c r="P2630" s="1313"/>
      <c r="Q2630" s="1307"/>
      <c r="R2630" s="1313"/>
      <c r="S2630" s="1313"/>
      <c r="T2630" s="1313"/>
      <c r="U2630" s="1313"/>
      <c r="V2630" s="2466"/>
      <c r="W2630" s="1904"/>
      <c r="X2630" s="2336"/>
      <c r="Y2630" s="1904"/>
      <c r="Z2630" s="2394"/>
      <c r="AA2630" s="1904"/>
      <c r="AB2630" s="1903"/>
      <c r="AC2630" s="1904"/>
      <c r="AD2630" s="1904"/>
      <c r="AE2630" s="1904"/>
      <c r="AF2630" s="1313"/>
      <c r="AG2630" s="1313"/>
      <c r="AH2630" s="1305"/>
      <c r="AI2630" s="1313"/>
      <c r="AJ2630" s="1313"/>
      <c r="AK2630" s="1313"/>
      <c r="AL2630" s="1313"/>
      <c r="AM2630" s="1313"/>
      <c r="AN2630" s="1905"/>
      <c r="AO2630" s="1345"/>
      <c r="AP2630" s="1313"/>
      <c r="AQ2630" s="1345"/>
      <c r="AR2630" s="1313"/>
      <c r="AS2630" s="1345"/>
      <c r="AT2630" s="1313"/>
      <c r="AU2630" s="1345"/>
      <c r="AV2630" s="1313"/>
      <c r="AW2630" s="1313"/>
      <c r="AX2630" s="1313"/>
      <c r="AY2630" s="1305"/>
      <c r="AZ2630" s="1313"/>
      <c r="BA2630" s="1313"/>
      <c r="BB2630" s="1313"/>
      <c r="BC2630" s="1313"/>
      <c r="BD2630" s="1313"/>
      <c r="BE2630" s="1903"/>
      <c r="BF2630" s="1904"/>
      <c r="BG2630" s="1903"/>
      <c r="BH2630" s="1904"/>
      <c r="BI2630" s="1903"/>
      <c r="BJ2630" s="1904"/>
      <c r="BK2630" s="1313"/>
      <c r="BL2630" s="1904"/>
      <c r="BM2630" s="1904"/>
      <c r="BN2630" s="1904"/>
      <c r="BO2630" s="1313"/>
      <c r="BP2630" s="1316">
        <f t="shared" ref="BP2630:BP2693" si="818">O2629-BO2630</f>
        <v>0</v>
      </c>
      <c r="BQ2630" s="1305"/>
    </row>
    <row r="2631" spans="1:69" ht="15" x14ac:dyDescent="0.25">
      <c r="A2631" s="1305"/>
      <c r="B2631" s="2050"/>
      <c r="C2631" s="1928"/>
      <c r="D2631" s="1313"/>
      <c r="E2631" s="1313"/>
      <c r="F2631" s="1931"/>
      <c r="G2631" s="1313"/>
      <c r="H2631" s="1345"/>
      <c r="I2631" s="1313"/>
      <c r="J2631" s="1345"/>
      <c r="K2631" s="1313"/>
      <c r="L2631" s="2773"/>
      <c r="M2631" s="1313"/>
      <c r="N2631" s="1345"/>
      <c r="O2631" s="1313"/>
      <c r="P2631" s="1313"/>
      <c r="Q2631" s="1307"/>
      <c r="R2631" s="1313"/>
      <c r="S2631" s="1313"/>
      <c r="T2631" s="1313"/>
      <c r="U2631" s="1313"/>
      <c r="V2631" s="2466"/>
      <c r="W2631" s="1904"/>
      <c r="X2631" s="2336"/>
      <c r="Y2631" s="1904"/>
      <c r="Z2631" s="2394"/>
      <c r="AA2631" s="1904"/>
      <c r="AB2631" s="1903"/>
      <c r="AC2631" s="1904"/>
      <c r="AD2631" s="1904"/>
      <c r="AE2631" s="1904"/>
      <c r="AF2631" s="1313"/>
      <c r="AG2631" s="1313"/>
      <c r="AH2631" s="1305"/>
      <c r="AI2631" s="1313"/>
      <c r="AJ2631" s="1313"/>
      <c r="AK2631" s="1313"/>
      <c r="AL2631" s="1313"/>
      <c r="AM2631" s="1313"/>
      <c r="AN2631" s="1905"/>
      <c r="AO2631" s="1345"/>
      <c r="AP2631" s="1313"/>
      <c r="AQ2631" s="1345"/>
      <c r="AR2631" s="1313"/>
      <c r="AS2631" s="1345"/>
      <c r="AT2631" s="1313"/>
      <c r="AU2631" s="1345"/>
      <c r="AV2631" s="1313"/>
      <c r="AW2631" s="1313"/>
      <c r="AX2631" s="1313"/>
      <c r="AY2631" s="1305"/>
      <c r="AZ2631" s="1313"/>
      <c r="BA2631" s="1313"/>
      <c r="BB2631" s="1313"/>
      <c r="BC2631" s="1313"/>
      <c r="BD2631" s="1313"/>
      <c r="BE2631" s="1903"/>
      <c r="BF2631" s="1904"/>
      <c r="BG2631" s="1903"/>
      <c r="BH2631" s="1904"/>
      <c r="BI2631" s="1903"/>
      <c r="BJ2631" s="1904"/>
      <c r="BK2631" s="1313"/>
      <c r="BL2631" s="1904"/>
      <c r="BM2631" s="1904"/>
      <c r="BN2631" s="1904"/>
      <c r="BO2631" s="1313"/>
      <c r="BP2631" s="1316">
        <f t="shared" si="818"/>
        <v>0</v>
      </c>
      <c r="BQ2631" s="1305"/>
    </row>
    <row r="2632" spans="1:69" ht="15" x14ac:dyDescent="0.25">
      <c r="A2632" s="1305"/>
      <c r="B2632" s="2050"/>
      <c r="C2632" s="1928"/>
      <c r="D2632" s="1313"/>
      <c r="E2632" s="1313"/>
      <c r="F2632" s="1931"/>
      <c r="G2632" s="1313"/>
      <c r="H2632" s="1345"/>
      <c r="I2632" s="1313"/>
      <c r="J2632" s="1345"/>
      <c r="K2632" s="1313"/>
      <c r="L2632" s="2773"/>
      <c r="M2632" s="1313"/>
      <c r="N2632" s="1345"/>
      <c r="O2632" s="1313"/>
      <c r="P2632" s="1313"/>
      <c r="Q2632" s="1307"/>
      <c r="R2632" s="1313"/>
      <c r="S2632" s="1313"/>
      <c r="T2632" s="1313"/>
      <c r="U2632" s="1313"/>
      <c r="V2632" s="2466"/>
      <c r="W2632" s="1904"/>
      <c r="X2632" s="2336"/>
      <c r="Y2632" s="1904"/>
      <c r="Z2632" s="2394"/>
      <c r="AA2632" s="1904"/>
      <c r="AB2632" s="1903"/>
      <c r="AC2632" s="1904"/>
      <c r="AD2632" s="1904"/>
      <c r="AE2632" s="1904"/>
      <c r="AF2632" s="1313"/>
      <c r="AG2632" s="1313"/>
      <c r="AH2632" s="1305"/>
      <c r="AI2632" s="1313"/>
      <c r="AJ2632" s="1313"/>
      <c r="AK2632" s="1313"/>
      <c r="AL2632" s="1313"/>
      <c r="AM2632" s="1313"/>
      <c r="AN2632" s="1905"/>
      <c r="AO2632" s="1345"/>
      <c r="AP2632" s="1313"/>
      <c r="AQ2632" s="1345"/>
      <c r="AR2632" s="1313"/>
      <c r="AS2632" s="1345"/>
      <c r="AT2632" s="1313"/>
      <c r="AU2632" s="1345"/>
      <c r="AV2632" s="1313"/>
      <c r="AW2632" s="1313"/>
      <c r="AX2632" s="1313"/>
      <c r="AY2632" s="1305"/>
      <c r="AZ2632" s="1313"/>
      <c r="BA2632" s="1313"/>
      <c r="BB2632" s="1313"/>
      <c r="BC2632" s="1313"/>
      <c r="BD2632" s="1313"/>
      <c r="BE2632" s="1903"/>
      <c r="BF2632" s="1904"/>
      <c r="BG2632" s="1903"/>
      <c r="BH2632" s="1904"/>
      <c r="BI2632" s="1903"/>
      <c r="BJ2632" s="1904"/>
      <c r="BK2632" s="1313"/>
      <c r="BL2632" s="1904"/>
      <c r="BM2632" s="1904"/>
      <c r="BN2632" s="1904"/>
      <c r="BO2632" s="1313"/>
      <c r="BP2632" s="1316">
        <f t="shared" si="818"/>
        <v>0</v>
      </c>
      <c r="BQ2632" s="1305"/>
    </row>
    <row r="2633" spans="1:69" ht="15" x14ac:dyDescent="0.25">
      <c r="A2633" s="1305"/>
      <c r="B2633" s="2050"/>
      <c r="C2633" s="1928"/>
      <c r="D2633" s="1313"/>
      <c r="E2633" s="1313"/>
      <c r="F2633" s="1931"/>
      <c r="G2633" s="1313"/>
      <c r="H2633" s="1345"/>
      <c r="I2633" s="1313"/>
      <c r="J2633" s="1345"/>
      <c r="K2633" s="1313"/>
      <c r="L2633" s="2773"/>
      <c r="M2633" s="1313"/>
      <c r="N2633" s="1345"/>
      <c r="O2633" s="1313"/>
      <c r="P2633" s="1313"/>
      <c r="Q2633" s="1307"/>
      <c r="R2633" s="1313"/>
      <c r="S2633" s="1313"/>
      <c r="T2633" s="1313"/>
      <c r="U2633" s="1313"/>
      <c r="V2633" s="2466"/>
      <c r="W2633" s="1904"/>
      <c r="X2633" s="2336"/>
      <c r="Y2633" s="1904"/>
      <c r="Z2633" s="2394"/>
      <c r="AA2633" s="1904"/>
      <c r="AB2633" s="1903"/>
      <c r="AC2633" s="1904"/>
      <c r="AD2633" s="1904"/>
      <c r="AE2633" s="1904"/>
      <c r="AF2633" s="1313"/>
      <c r="AG2633" s="1313"/>
      <c r="AH2633" s="1305"/>
      <c r="AI2633" s="1313"/>
      <c r="AJ2633" s="1313"/>
      <c r="AK2633" s="1313"/>
      <c r="AL2633" s="1313"/>
      <c r="AM2633" s="1313"/>
      <c r="AN2633" s="1905"/>
      <c r="AO2633" s="1345"/>
      <c r="AP2633" s="1313"/>
      <c r="AQ2633" s="1345"/>
      <c r="AR2633" s="1313"/>
      <c r="AS2633" s="1345"/>
      <c r="AT2633" s="1313"/>
      <c r="AU2633" s="1345"/>
      <c r="AV2633" s="1313"/>
      <c r="AW2633" s="1313"/>
      <c r="AX2633" s="1313"/>
      <c r="AY2633" s="1305"/>
      <c r="AZ2633" s="1313"/>
      <c r="BA2633" s="1313"/>
      <c r="BB2633" s="1313"/>
      <c r="BC2633" s="1313"/>
      <c r="BD2633" s="1313"/>
      <c r="BE2633" s="1903"/>
      <c r="BF2633" s="1904"/>
      <c r="BG2633" s="1903"/>
      <c r="BH2633" s="1904"/>
      <c r="BI2633" s="1903"/>
      <c r="BJ2633" s="1904"/>
      <c r="BK2633" s="1313"/>
      <c r="BL2633" s="1904"/>
      <c r="BM2633" s="1904"/>
      <c r="BN2633" s="1904"/>
      <c r="BO2633" s="1313"/>
      <c r="BP2633" s="1316">
        <f t="shared" si="818"/>
        <v>0</v>
      </c>
      <c r="BQ2633" s="1305"/>
    </row>
    <row r="2634" spans="1:69" ht="15" x14ac:dyDescent="0.25">
      <c r="A2634" s="1305"/>
      <c r="B2634" s="2050"/>
      <c r="C2634" s="1928"/>
      <c r="D2634" s="1313"/>
      <c r="E2634" s="1313"/>
      <c r="F2634" s="1931"/>
      <c r="G2634" s="1313"/>
      <c r="H2634" s="1345"/>
      <c r="I2634" s="1313"/>
      <c r="J2634" s="1345"/>
      <c r="K2634" s="1313"/>
      <c r="L2634" s="2773"/>
      <c r="M2634" s="1313"/>
      <c r="N2634" s="1345"/>
      <c r="O2634" s="1313"/>
      <c r="P2634" s="1313"/>
      <c r="Q2634" s="1307"/>
      <c r="R2634" s="1313"/>
      <c r="S2634" s="1313"/>
      <c r="T2634" s="1313"/>
      <c r="U2634" s="1313"/>
      <c r="V2634" s="2466"/>
      <c r="W2634" s="1904"/>
      <c r="X2634" s="2336"/>
      <c r="Y2634" s="1904"/>
      <c r="Z2634" s="2394"/>
      <c r="AA2634" s="1904"/>
      <c r="AB2634" s="1903"/>
      <c r="AC2634" s="1904"/>
      <c r="AD2634" s="1904"/>
      <c r="AE2634" s="1904"/>
      <c r="AF2634" s="1313"/>
      <c r="AG2634" s="1313"/>
      <c r="AH2634" s="1305"/>
      <c r="AI2634" s="1313"/>
      <c r="AJ2634" s="1313"/>
      <c r="AK2634" s="1313"/>
      <c r="AL2634" s="1313"/>
      <c r="AM2634" s="1313"/>
      <c r="AN2634" s="1905"/>
      <c r="AO2634" s="1345"/>
      <c r="AP2634" s="1313"/>
      <c r="AQ2634" s="1345"/>
      <c r="AR2634" s="1313"/>
      <c r="AS2634" s="1345"/>
      <c r="AT2634" s="1313"/>
      <c r="AU2634" s="1345"/>
      <c r="AV2634" s="1313"/>
      <c r="AW2634" s="1313"/>
      <c r="AX2634" s="1313"/>
      <c r="AY2634" s="1305"/>
      <c r="AZ2634" s="1313"/>
      <c r="BA2634" s="1313"/>
      <c r="BB2634" s="1313"/>
      <c r="BC2634" s="1313"/>
      <c r="BD2634" s="1313"/>
      <c r="BE2634" s="1903"/>
      <c r="BF2634" s="1904"/>
      <c r="BG2634" s="1903"/>
      <c r="BH2634" s="1904"/>
      <c r="BI2634" s="1903"/>
      <c r="BJ2634" s="1904"/>
      <c r="BK2634" s="1313"/>
      <c r="BL2634" s="1904"/>
      <c r="BM2634" s="1904"/>
      <c r="BN2634" s="1904"/>
      <c r="BO2634" s="1313"/>
      <c r="BP2634" s="1316">
        <f t="shared" si="818"/>
        <v>0</v>
      </c>
      <c r="BQ2634" s="1305"/>
    </row>
    <row r="2635" spans="1:69" ht="15" x14ac:dyDescent="0.25">
      <c r="A2635" s="1305"/>
      <c r="B2635" s="2050"/>
      <c r="C2635" s="1928"/>
      <c r="D2635" s="1313"/>
      <c r="E2635" s="1313"/>
      <c r="F2635" s="1931"/>
      <c r="G2635" s="1313"/>
      <c r="H2635" s="1345"/>
      <c r="I2635" s="1313"/>
      <c r="J2635" s="1345"/>
      <c r="K2635" s="1313"/>
      <c r="L2635" s="2773"/>
      <c r="M2635" s="1313"/>
      <c r="N2635" s="1345"/>
      <c r="O2635" s="1313"/>
      <c r="P2635" s="1313"/>
      <c r="Q2635" s="1307"/>
      <c r="R2635" s="1313"/>
      <c r="S2635" s="1313"/>
      <c r="T2635" s="1313"/>
      <c r="U2635" s="1313"/>
      <c r="V2635" s="2466"/>
      <c r="W2635" s="1904"/>
      <c r="X2635" s="2336"/>
      <c r="Y2635" s="1904"/>
      <c r="Z2635" s="2394"/>
      <c r="AA2635" s="1904"/>
      <c r="AB2635" s="1903"/>
      <c r="AC2635" s="1904"/>
      <c r="AD2635" s="1904"/>
      <c r="AE2635" s="1904"/>
      <c r="AF2635" s="1313"/>
      <c r="AG2635" s="1313"/>
      <c r="AH2635" s="1305"/>
      <c r="AI2635" s="1313"/>
      <c r="AJ2635" s="1313"/>
      <c r="AK2635" s="1313"/>
      <c r="AL2635" s="1313"/>
      <c r="AM2635" s="1313"/>
      <c r="AN2635" s="1905"/>
      <c r="AO2635" s="1345"/>
      <c r="AP2635" s="1313"/>
      <c r="AQ2635" s="1345"/>
      <c r="AR2635" s="1313"/>
      <c r="AS2635" s="1345"/>
      <c r="AT2635" s="1313"/>
      <c r="AU2635" s="1345"/>
      <c r="AV2635" s="1313"/>
      <c r="AW2635" s="1313"/>
      <c r="AX2635" s="1313"/>
      <c r="AY2635" s="1305"/>
      <c r="AZ2635" s="1313"/>
      <c r="BA2635" s="1313"/>
      <c r="BB2635" s="1313"/>
      <c r="BC2635" s="1313"/>
      <c r="BD2635" s="1313"/>
      <c r="BE2635" s="1903"/>
      <c r="BF2635" s="1904"/>
      <c r="BG2635" s="1903"/>
      <c r="BH2635" s="1904"/>
      <c r="BI2635" s="1903"/>
      <c r="BJ2635" s="1904"/>
      <c r="BK2635" s="1313"/>
      <c r="BL2635" s="1904"/>
      <c r="BM2635" s="1904"/>
      <c r="BN2635" s="1904"/>
      <c r="BO2635" s="1313"/>
      <c r="BP2635" s="1316">
        <f t="shared" si="818"/>
        <v>0</v>
      </c>
      <c r="BQ2635" s="1305"/>
    </row>
    <row r="2636" spans="1:69" ht="15" x14ac:dyDescent="0.25">
      <c r="A2636" s="1305"/>
      <c r="B2636" s="2050"/>
      <c r="C2636" s="1928"/>
      <c r="D2636" s="1313"/>
      <c r="E2636" s="1313"/>
      <c r="F2636" s="1931"/>
      <c r="G2636" s="1313"/>
      <c r="H2636" s="1345"/>
      <c r="I2636" s="1313"/>
      <c r="J2636" s="1345"/>
      <c r="K2636" s="1313"/>
      <c r="L2636" s="2773"/>
      <c r="M2636" s="1313"/>
      <c r="N2636" s="1345"/>
      <c r="O2636" s="1313"/>
      <c r="P2636" s="1313"/>
      <c r="Q2636" s="1307"/>
      <c r="R2636" s="1313"/>
      <c r="S2636" s="1313"/>
      <c r="T2636" s="1313"/>
      <c r="U2636" s="1313"/>
      <c r="V2636" s="2466"/>
      <c r="W2636" s="1904"/>
      <c r="X2636" s="2336"/>
      <c r="Y2636" s="1904"/>
      <c r="Z2636" s="2394"/>
      <c r="AA2636" s="1904"/>
      <c r="AB2636" s="1903"/>
      <c r="AC2636" s="1904"/>
      <c r="AD2636" s="1904"/>
      <c r="AE2636" s="1904"/>
      <c r="AF2636" s="1313"/>
      <c r="AG2636" s="1313"/>
      <c r="AH2636" s="1305"/>
      <c r="AI2636" s="1313"/>
      <c r="AJ2636" s="1313"/>
      <c r="AK2636" s="1313"/>
      <c r="AL2636" s="1313"/>
      <c r="AM2636" s="1313"/>
      <c r="AN2636" s="1905"/>
      <c r="AO2636" s="1345"/>
      <c r="AP2636" s="1313"/>
      <c r="AQ2636" s="1345"/>
      <c r="AR2636" s="1313"/>
      <c r="AS2636" s="1345"/>
      <c r="AT2636" s="1313"/>
      <c r="AU2636" s="1345"/>
      <c r="AV2636" s="1313"/>
      <c r="AW2636" s="1313"/>
      <c r="AX2636" s="1313"/>
      <c r="AY2636" s="1305"/>
      <c r="AZ2636" s="1313"/>
      <c r="BA2636" s="1313"/>
      <c r="BB2636" s="1313"/>
      <c r="BC2636" s="1313"/>
      <c r="BD2636" s="1313"/>
      <c r="BE2636" s="1903"/>
      <c r="BF2636" s="1904"/>
      <c r="BG2636" s="1903"/>
      <c r="BH2636" s="1904"/>
      <c r="BI2636" s="1903"/>
      <c r="BJ2636" s="1904"/>
      <c r="BK2636" s="1313"/>
      <c r="BL2636" s="1904"/>
      <c r="BM2636" s="1904"/>
      <c r="BN2636" s="1904"/>
      <c r="BO2636" s="1313"/>
      <c r="BP2636" s="1316">
        <f t="shared" si="818"/>
        <v>0</v>
      </c>
      <c r="BQ2636" s="1305"/>
    </row>
    <row r="2637" spans="1:69" ht="15" x14ac:dyDescent="0.25">
      <c r="A2637" s="1305"/>
      <c r="B2637" s="2050"/>
      <c r="C2637" s="1928"/>
      <c r="D2637" s="1313"/>
      <c r="E2637" s="1313"/>
      <c r="F2637" s="1931"/>
      <c r="G2637" s="1313"/>
      <c r="H2637" s="1345"/>
      <c r="I2637" s="1313"/>
      <c r="J2637" s="1345"/>
      <c r="K2637" s="1313"/>
      <c r="L2637" s="2773"/>
      <c r="M2637" s="1313"/>
      <c r="N2637" s="1345"/>
      <c r="O2637" s="1313"/>
      <c r="P2637" s="1313"/>
      <c r="Q2637" s="1307"/>
      <c r="R2637" s="1313"/>
      <c r="S2637" s="1313"/>
      <c r="T2637" s="1313"/>
      <c r="U2637" s="1313"/>
      <c r="V2637" s="2466"/>
      <c r="W2637" s="1904"/>
      <c r="X2637" s="2336"/>
      <c r="Y2637" s="1904"/>
      <c r="Z2637" s="2394"/>
      <c r="AA2637" s="1904"/>
      <c r="AB2637" s="1903"/>
      <c r="AC2637" s="1904"/>
      <c r="AD2637" s="1904"/>
      <c r="AE2637" s="1904"/>
      <c r="AF2637" s="1313"/>
      <c r="AG2637" s="1313"/>
      <c r="AH2637" s="1305"/>
      <c r="AI2637" s="1313"/>
      <c r="AJ2637" s="1313"/>
      <c r="AK2637" s="1313"/>
      <c r="AL2637" s="1313"/>
      <c r="AM2637" s="1313"/>
      <c r="AN2637" s="1905"/>
      <c r="AO2637" s="1345"/>
      <c r="AP2637" s="1313"/>
      <c r="AQ2637" s="1345"/>
      <c r="AR2637" s="1313"/>
      <c r="AS2637" s="1345"/>
      <c r="AT2637" s="1313"/>
      <c r="AU2637" s="1345"/>
      <c r="AV2637" s="1313"/>
      <c r="AW2637" s="1313"/>
      <c r="AX2637" s="1313"/>
      <c r="AY2637" s="1305"/>
      <c r="AZ2637" s="1313"/>
      <c r="BA2637" s="1313"/>
      <c r="BB2637" s="1313"/>
      <c r="BC2637" s="1313"/>
      <c r="BD2637" s="1313"/>
      <c r="BE2637" s="1903"/>
      <c r="BF2637" s="1904"/>
      <c r="BG2637" s="1903"/>
      <c r="BH2637" s="1904"/>
      <c r="BI2637" s="1903"/>
      <c r="BJ2637" s="1904"/>
      <c r="BK2637" s="1313"/>
      <c r="BL2637" s="1904"/>
      <c r="BM2637" s="1904"/>
      <c r="BN2637" s="1904"/>
      <c r="BO2637" s="1313"/>
      <c r="BP2637" s="1316">
        <f t="shared" si="818"/>
        <v>0</v>
      </c>
      <c r="BQ2637" s="1305"/>
    </row>
    <row r="2638" spans="1:69" ht="15" x14ac:dyDescent="0.25">
      <c r="A2638" s="1305"/>
      <c r="B2638" s="2050"/>
      <c r="C2638" s="1928"/>
      <c r="D2638" s="1313"/>
      <c r="E2638" s="1313"/>
      <c r="F2638" s="1931"/>
      <c r="G2638" s="1313"/>
      <c r="H2638" s="1345"/>
      <c r="I2638" s="1313"/>
      <c r="J2638" s="1345"/>
      <c r="K2638" s="1313"/>
      <c r="L2638" s="2773"/>
      <c r="M2638" s="1313"/>
      <c r="N2638" s="1345"/>
      <c r="O2638" s="1313"/>
      <c r="P2638" s="1313"/>
      <c r="Q2638" s="1307"/>
      <c r="R2638" s="1313"/>
      <c r="S2638" s="1313"/>
      <c r="T2638" s="1313"/>
      <c r="U2638" s="1313"/>
      <c r="V2638" s="2466"/>
      <c r="W2638" s="1904"/>
      <c r="X2638" s="2336"/>
      <c r="Y2638" s="1904"/>
      <c r="Z2638" s="2394"/>
      <c r="AA2638" s="1904"/>
      <c r="AB2638" s="1903"/>
      <c r="AC2638" s="1904"/>
      <c r="AD2638" s="1904"/>
      <c r="AE2638" s="1904"/>
      <c r="AF2638" s="1313"/>
      <c r="AG2638" s="1313"/>
      <c r="AH2638" s="1305"/>
      <c r="AI2638" s="1313"/>
      <c r="AJ2638" s="1313"/>
      <c r="AK2638" s="1313"/>
      <c r="AL2638" s="1313"/>
      <c r="AM2638" s="1313"/>
      <c r="AN2638" s="1905"/>
      <c r="AO2638" s="1345"/>
      <c r="AP2638" s="1313"/>
      <c r="AQ2638" s="1345"/>
      <c r="AR2638" s="1313"/>
      <c r="AS2638" s="1345"/>
      <c r="AT2638" s="1313"/>
      <c r="AU2638" s="1345"/>
      <c r="AV2638" s="1313"/>
      <c r="AW2638" s="1313"/>
      <c r="AX2638" s="1313"/>
      <c r="AY2638" s="1305"/>
      <c r="AZ2638" s="1313"/>
      <c r="BA2638" s="1313"/>
      <c r="BB2638" s="1313"/>
      <c r="BC2638" s="1313"/>
      <c r="BD2638" s="1313"/>
      <c r="BE2638" s="1903"/>
      <c r="BF2638" s="1904"/>
      <c r="BG2638" s="1903"/>
      <c r="BH2638" s="1904"/>
      <c r="BI2638" s="1903"/>
      <c r="BJ2638" s="1904"/>
      <c r="BK2638" s="1313"/>
      <c r="BL2638" s="1904"/>
      <c r="BM2638" s="1904"/>
      <c r="BN2638" s="1904"/>
      <c r="BO2638" s="1313"/>
      <c r="BP2638" s="1316">
        <f t="shared" si="818"/>
        <v>0</v>
      </c>
      <c r="BQ2638" s="1305"/>
    </row>
    <row r="2639" spans="1:69" ht="15" x14ac:dyDescent="0.25">
      <c r="A2639" s="1305"/>
      <c r="B2639" s="2050"/>
      <c r="C2639" s="1928"/>
      <c r="D2639" s="1313"/>
      <c r="E2639" s="1313"/>
      <c r="F2639" s="1931"/>
      <c r="G2639" s="1313"/>
      <c r="H2639" s="1345"/>
      <c r="I2639" s="1313"/>
      <c r="J2639" s="1345"/>
      <c r="K2639" s="1313"/>
      <c r="L2639" s="2773"/>
      <c r="M2639" s="1313"/>
      <c r="N2639" s="1345"/>
      <c r="O2639" s="1313"/>
      <c r="P2639" s="1313"/>
      <c r="Q2639" s="1307"/>
      <c r="R2639" s="1313"/>
      <c r="S2639" s="1313"/>
      <c r="T2639" s="1313"/>
      <c r="U2639" s="1313"/>
      <c r="V2639" s="2466"/>
      <c r="W2639" s="1904"/>
      <c r="X2639" s="2336"/>
      <c r="Y2639" s="1904"/>
      <c r="Z2639" s="2394"/>
      <c r="AA2639" s="1904"/>
      <c r="AB2639" s="1903"/>
      <c r="AC2639" s="1904"/>
      <c r="AD2639" s="1904"/>
      <c r="AE2639" s="1904"/>
      <c r="AF2639" s="1313"/>
      <c r="AG2639" s="1313"/>
      <c r="AH2639" s="1305"/>
      <c r="AI2639" s="1313"/>
      <c r="AJ2639" s="1313"/>
      <c r="AK2639" s="1313"/>
      <c r="AL2639" s="1313"/>
      <c r="AM2639" s="1313"/>
      <c r="AN2639" s="1905"/>
      <c r="AO2639" s="1345"/>
      <c r="AP2639" s="1313"/>
      <c r="AQ2639" s="1345"/>
      <c r="AR2639" s="1313"/>
      <c r="AS2639" s="1345"/>
      <c r="AT2639" s="1313"/>
      <c r="AU2639" s="1345"/>
      <c r="AV2639" s="1313"/>
      <c r="AW2639" s="1313"/>
      <c r="AX2639" s="1313"/>
      <c r="AY2639" s="1305"/>
      <c r="AZ2639" s="1313"/>
      <c r="BA2639" s="1313"/>
      <c r="BB2639" s="1313"/>
      <c r="BC2639" s="1313"/>
      <c r="BD2639" s="1313"/>
      <c r="BE2639" s="1903"/>
      <c r="BF2639" s="1904"/>
      <c r="BG2639" s="1903"/>
      <c r="BH2639" s="1904"/>
      <c r="BI2639" s="1903"/>
      <c r="BJ2639" s="1904"/>
      <c r="BK2639" s="1313"/>
      <c r="BL2639" s="1904"/>
      <c r="BM2639" s="1904"/>
      <c r="BN2639" s="1904"/>
      <c r="BO2639" s="1313"/>
      <c r="BP2639" s="1316">
        <f t="shared" si="818"/>
        <v>0</v>
      </c>
      <c r="BQ2639" s="1305"/>
    </row>
    <row r="2640" spans="1:69" ht="15" x14ac:dyDescent="0.25">
      <c r="A2640" s="1305"/>
      <c r="B2640" s="2050"/>
      <c r="C2640" s="1928"/>
      <c r="D2640" s="1313"/>
      <c r="E2640" s="1313"/>
      <c r="F2640" s="1931"/>
      <c r="G2640" s="1313"/>
      <c r="H2640" s="1345"/>
      <c r="I2640" s="1313"/>
      <c r="J2640" s="1345"/>
      <c r="K2640" s="1313"/>
      <c r="L2640" s="2773"/>
      <c r="M2640" s="1313"/>
      <c r="N2640" s="1345"/>
      <c r="O2640" s="1313"/>
      <c r="P2640" s="1313"/>
      <c r="Q2640" s="1307"/>
      <c r="R2640" s="1313"/>
      <c r="S2640" s="1313"/>
      <c r="T2640" s="1313"/>
      <c r="U2640" s="1313"/>
      <c r="V2640" s="2466"/>
      <c r="W2640" s="1904"/>
      <c r="X2640" s="2336"/>
      <c r="Y2640" s="1904"/>
      <c r="Z2640" s="2394"/>
      <c r="AA2640" s="1904"/>
      <c r="AB2640" s="1903"/>
      <c r="AC2640" s="1904"/>
      <c r="AD2640" s="1904"/>
      <c r="AE2640" s="1904"/>
      <c r="AF2640" s="1313"/>
      <c r="AG2640" s="1313"/>
      <c r="AH2640" s="1305"/>
      <c r="AI2640" s="1313"/>
      <c r="AJ2640" s="1313"/>
      <c r="AK2640" s="1313"/>
      <c r="AL2640" s="1313"/>
      <c r="AM2640" s="1313"/>
      <c r="AN2640" s="1905"/>
      <c r="AO2640" s="1345"/>
      <c r="AP2640" s="1313"/>
      <c r="AQ2640" s="1345"/>
      <c r="AR2640" s="1313"/>
      <c r="AS2640" s="1345"/>
      <c r="AT2640" s="1313"/>
      <c r="AU2640" s="1345"/>
      <c r="AV2640" s="1313"/>
      <c r="AW2640" s="1313"/>
      <c r="AX2640" s="1313"/>
      <c r="AY2640" s="1305"/>
      <c r="AZ2640" s="1313"/>
      <c r="BA2640" s="1313"/>
      <c r="BB2640" s="1313"/>
      <c r="BC2640" s="1313"/>
      <c r="BD2640" s="1313"/>
      <c r="BE2640" s="1903"/>
      <c r="BF2640" s="1904"/>
      <c r="BG2640" s="1903"/>
      <c r="BH2640" s="1904"/>
      <c r="BI2640" s="1903"/>
      <c r="BJ2640" s="1904"/>
      <c r="BK2640" s="1313"/>
      <c r="BL2640" s="1904"/>
      <c r="BM2640" s="1904"/>
      <c r="BN2640" s="1904"/>
      <c r="BO2640" s="1313"/>
      <c r="BP2640" s="1316">
        <f t="shared" si="818"/>
        <v>0</v>
      </c>
      <c r="BQ2640" s="1305"/>
    </row>
    <row r="2641" spans="1:69" ht="15" x14ac:dyDescent="0.25">
      <c r="A2641" s="1305"/>
      <c r="B2641" s="2050"/>
      <c r="C2641" s="1928"/>
      <c r="D2641" s="1313"/>
      <c r="E2641" s="1313"/>
      <c r="F2641" s="1931"/>
      <c r="G2641" s="1313"/>
      <c r="H2641" s="1345"/>
      <c r="I2641" s="1313"/>
      <c r="J2641" s="1345"/>
      <c r="K2641" s="1313"/>
      <c r="L2641" s="2773"/>
      <c r="M2641" s="1313"/>
      <c r="N2641" s="1345"/>
      <c r="O2641" s="1313"/>
      <c r="P2641" s="1313"/>
      <c r="Q2641" s="1307"/>
      <c r="R2641" s="1313"/>
      <c r="S2641" s="1313"/>
      <c r="T2641" s="1313"/>
      <c r="U2641" s="1313"/>
      <c r="V2641" s="2466"/>
      <c r="W2641" s="1904"/>
      <c r="X2641" s="2336"/>
      <c r="Y2641" s="1904"/>
      <c r="Z2641" s="2394"/>
      <c r="AA2641" s="1904"/>
      <c r="AB2641" s="1903"/>
      <c r="AC2641" s="1904"/>
      <c r="AD2641" s="1904"/>
      <c r="AE2641" s="1904"/>
      <c r="AF2641" s="1313"/>
      <c r="AG2641" s="1313"/>
      <c r="AH2641" s="1305"/>
      <c r="AI2641" s="1313"/>
      <c r="AJ2641" s="1313"/>
      <c r="AK2641" s="1313"/>
      <c r="AL2641" s="1313"/>
      <c r="AM2641" s="1313"/>
      <c r="AN2641" s="1905"/>
      <c r="AO2641" s="1345"/>
      <c r="AP2641" s="1313"/>
      <c r="AQ2641" s="1345"/>
      <c r="AR2641" s="1313"/>
      <c r="AS2641" s="1345"/>
      <c r="AT2641" s="1313"/>
      <c r="AU2641" s="1345"/>
      <c r="AV2641" s="1313"/>
      <c r="AW2641" s="1313"/>
      <c r="AX2641" s="1313"/>
      <c r="AY2641" s="1305"/>
      <c r="AZ2641" s="1313"/>
      <c r="BA2641" s="1313"/>
      <c r="BB2641" s="1313"/>
      <c r="BC2641" s="1313"/>
      <c r="BD2641" s="1313"/>
      <c r="BE2641" s="1903"/>
      <c r="BF2641" s="1904"/>
      <c r="BG2641" s="1903"/>
      <c r="BH2641" s="1904"/>
      <c r="BI2641" s="1903"/>
      <c r="BJ2641" s="1904"/>
      <c r="BK2641" s="1313"/>
      <c r="BL2641" s="1904"/>
      <c r="BM2641" s="1904"/>
      <c r="BN2641" s="1904"/>
      <c r="BO2641" s="1313"/>
      <c r="BP2641" s="1316">
        <f t="shared" si="818"/>
        <v>0</v>
      </c>
      <c r="BQ2641" s="1305"/>
    </row>
    <row r="2642" spans="1:69" ht="15" x14ac:dyDescent="0.25">
      <c r="A2642" s="1305"/>
      <c r="B2642" s="2050"/>
      <c r="C2642" s="1928"/>
      <c r="D2642" s="1313"/>
      <c r="E2642" s="1313"/>
      <c r="F2642" s="1931"/>
      <c r="G2642" s="1313"/>
      <c r="H2642" s="1345"/>
      <c r="I2642" s="1313"/>
      <c r="J2642" s="1345"/>
      <c r="K2642" s="1313"/>
      <c r="L2642" s="2773"/>
      <c r="M2642" s="1313"/>
      <c r="N2642" s="1345"/>
      <c r="O2642" s="1313"/>
      <c r="P2642" s="1313"/>
      <c r="Q2642" s="1307"/>
      <c r="R2642" s="1313"/>
      <c r="S2642" s="1313"/>
      <c r="T2642" s="1313"/>
      <c r="U2642" s="1313"/>
      <c r="V2642" s="2466"/>
      <c r="W2642" s="1904"/>
      <c r="X2642" s="2336"/>
      <c r="Y2642" s="1904"/>
      <c r="Z2642" s="2394"/>
      <c r="AA2642" s="1904"/>
      <c r="AB2642" s="1903"/>
      <c r="AC2642" s="1904"/>
      <c r="AD2642" s="1904"/>
      <c r="AE2642" s="1904"/>
      <c r="AF2642" s="1313"/>
      <c r="AG2642" s="1313"/>
      <c r="AH2642" s="1305"/>
      <c r="AI2642" s="1313"/>
      <c r="AJ2642" s="1313"/>
      <c r="AK2642" s="1313"/>
      <c r="AL2642" s="1313"/>
      <c r="AM2642" s="1313"/>
      <c r="AN2642" s="1905"/>
      <c r="AO2642" s="1345"/>
      <c r="AP2642" s="1313"/>
      <c r="AQ2642" s="1345"/>
      <c r="AR2642" s="1313"/>
      <c r="AS2642" s="1345"/>
      <c r="AT2642" s="1313"/>
      <c r="AU2642" s="1345"/>
      <c r="AV2642" s="1313"/>
      <c r="AW2642" s="1313"/>
      <c r="AX2642" s="1313"/>
      <c r="AY2642" s="1305"/>
      <c r="AZ2642" s="1313"/>
      <c r="BA2642" s="1313"/>
      <c r="BB2642" s="1313"/>
      <c r="BC2642" s="1313"/>
      <c r="BD2642" s="1313"/>
      <c r="BE2642" s="1903"/>
      <c r="BF2642" s="1904"/>
      <c r="BG2642" s="1903"/>
      <c r="BH2642" s="1904"/>
      <c r="BI2642" s="1903"/>
      <c r="BJ2642" s="1904"/>
      <c r="BK2642" s="1313"/>
      <c r="BL2642" s="1904"/>
      <c r="BM2642" s="1904"/>
      <c r="BN2642" s="1904"/>
      <c r="BO2642" s="1313"/>
      <c r="BP2642" s="1316">
        <f t="shared" si="818"/>
        <v>0</v>
      </c>
      <c r="BQ2642" s="1305"/>
    </row>
    <row r="2643" spans="1:69" ht="15" x14ac:dyDescent="0.25">
      <c r="A2643" s="1305"/>
      <c r="B2643" s="2050"/>
      <c r="C2643" s="1928"/>
      <c r="D2643" s="1313"/>
      <c r="E2643" s="1313"/>
      <c r="F2643" s="1931"/>
      <c r="G2643" s="1313"/>
      <c r="H2643" s="1345"/>
      <c r="I2643" s="1313"/>
      <c r="J2643" s="1345"/>
      <c r="K2643" s="1313"/>
      <c r="L2643" s="2773"/>
      <c r="M2643" s="1313"/>
      <c r="N2643" s="1345"/>
      <c r="O2643" s="1313"/>
      <c r="P2643" s="1313"/>
      <c r="Q2643" s="1307"/>
      <c r="R2643" s="1313"/>
      <c r="S2643" s="1313"/>
      <c r="T2643" s="1313"/>
      <c r="U2643" s="1313"/>
      <c r="V2643" s="2466"/>
      <c r="W2643" s="1904"/>
      <c r="X2643" s="2336"/>
      <c r="Y2643" s="1904"/>
      <c r="Z2643" s="2394"/>
      <c r="AA2643" s="1904"/>
      <c r="AB2643" s="1903"/>
      <c r="AC2643" s="1904"/>
      <c r="AD2643" s="1904"/>
      <c r="AE2643" s="1904"/>
      <c r="AF2643" s="1313"/>
      <c r="AG2643" s="1313"/>
      <c r="AH2643" s="1305"/>
      <c r="AI2643" s="1313"/>
      <c r="AJ2643" s="1313"/>
      <c r="AK2643" s="1313"/>
      <c r="AL2643" s="1313"/>
      <c r="AM2643" s="1313"/>
      <c r="AN2643" s="1905"/>
      <c r="AO2643" s="1345"/>
      <c r="AP2643" s="1313"/>
      <c r="AQ2643" s="1345"/>
      <c r="AR2643" s="1313"/>
      <c r="AS2643" s="1345"/>
      <c r="AT2643" s="1313"/>
      <c r="AU2643" s="1345"/>
      <c r="AV2643" s="1313"/>
      <c r="AW2643" s="1313"/>
      <c r="AX2643" s="1313"/>
      <c r="AY2643" s="1305"/>
      <c r="AZ2643" s="1313"/>
      <c r="BA2643" s="1313"/>
      <c r="BB2643" s="1313"/>
      <c r="BC2643" s="1313"/>
      <c r="BD2643" s="1313"/>
      <c r="BE2643" s="1903"/>
      <c r="BF2643" s="1904"/>
      <c r="BG2643" s="1903"/>
      <c r="BH2643" s="1904"/>
      <c r="BI2643" s="1903"/>
      <c r="BJ2643" s="1904"/>
      <c r="BK2643" s="1313"/>
      <c r="BL2643" s="1904"/>
      <c r="BM2643" s="1904"/>
      <c r="BN2643" s="1904"/>
      <c r="BO2643" s="1313"/>
      <c r="BP2643" s="1316">
        <f t="shared" si="818"/>
        <v>0</v>
      </c>
      <c r="BQ2643" s="1305"/>
    </row>
    <row r="2644" spans="1:69" ht="15" x14ac:dyDescent="0.25">
      <c r="A2644" s="1305"/>
      <c r="B2644" s="2050"/>
      <c r="C2644" s="1928"/>
      <c r="D2644" s="1313"/>
      <c r="E2644" s="1313"/>
      <c r="F2644" s="1931"/>
      <c r="G2644" s="1313"/>
      <c r="H2644" s="1345"/>
      <c r="I2644" s="1313"/>
      <c r="J2644" s="1345"/>
      <c r="K2644" s="1313"/>
      <c r="L2644" s="2773"/>
      <c r="M2644" s="1313"/>
      <c r="N2644" s="1345"/>
      <c r="O2644" s="1313"/>
      <c r="P2644" s="1313"/>
      <c r="Q2644" s="1307"/>
      <c r="R2644" s="1313"/>
      <c r="S2644" s="1313"/>
      <c r="T2644" s="1313"/>
      <c r="U2644" s="1313"/>
      <c r="V2644" s="2466"/>
      <c r="W2644" s="1904"/>
      <c r="X2644" s="2336"/>
      <c r="Y2644" s="1904"/>
      <c r="Z2644" s="2394"/>
      <c r="AA2644" s="1904"/>
      <c r="AB2644" s="1903"/>
      <c r="AC2644" s="1904"/>
      <c r="AD2644" s="1904"/>
      <c r="AE2644" s="1904"/>
      <c r="AF2644" s="1313"/>
      <c r="AG2644" s="1313"/>
      <c r="AH2644" s="1305"/>
      <c r="AI2644" s="1313"/>
      <c r="AJ2644" s="1313"/>
      <c r="AK2644" s="1313"/>
      <c r="AL2644" s="1313"/>
      <c r="AM2644" s="1313"/>
      <c r="AN2644" s="1905"/>
      <c r="AO2644" s="1345"/>
      <c r="AP2644" s="1313"/>
      <c r="AQ2644" s="1345"/>
      <c r="AR2644" s="1313"/>
      <c r="AS2644" s="1345"/>
      <c r="AT2644" s="1313"/>
      <c r="AU2644" s="1345"/>
      <c r="AV2644" s="1313"/>
      <c r="AW2644" s="1313"/>
      <c r="AX2644" s="1313"/>
      <c r="AY2644" s="1305"/>
      <c r="AZ2644" s="1313"/>
      <c r="BA2644" s="1313"/>
      <c r="BB2644" s="1313"/>
      <c r="BC2644" s="1313"/>
      <c r="BD2644" s="1313"/>
      <c r="BE2644" s="1903"/>
      <c r="BF2644" s="1904"/>
      <c r="BG2644" s="1903"/>
      <c r="BH2644" s="1904"/>
      <c r="BI2644" s="1903"/>
      <c r="BJ2644" s="1904"/>
      <c r="BK2644" s="1313"/>
      <c r="BL2644" s="1904"/>
      <c r="BM2644" s="1904"/>
      <c r="BN2644" s="1904"/>
      <c r="BO2644" s="1313"/>
      <c r="BP2644" s="1316">
        <f t="shared" si="818"/>
        <v>0</v>
      </c>
      <c r="BQ2644" s="1305"/>
    </row>
    <row r="2645" spans="1:69" ht="15" x14ac:dyDescent="0.25">
      <c r="A2645" s="1305"/>
      <c r="B2645" s="2050"/>
      <c r="C2645" s="1928"/>
      <c r="D2645" s="1313"/>
      <c r="E2645" s="1313"/>
      <c r="F2645" s="1931"/>
      <c r="G2645" s="1313"/>
      <c r="H2645" s="1345"/>
      <c r="I2645" s="1313"/>
      <c r="J2645" s="1345"/>
      <c r="K2645" s="1313"/>
      <c r="L2645" s="2773"/>
      <c r="M2645" s="1313"/>
      <c r="N2645" s="1345"/>
      <c r="O2645" s="1313"/>
      <c r="P2645" s="1313"/>
      <c r="Q2645" s="1307"/>
      <c r="R2645" s="1313"/>
      <c r="S2645" s="1313"/>
      <c r="T2645" s="1313"/>
      <c r="U2645" s="1313"/>
      <c r="V2645" s="2466"/>
      <c r="W2645" s="1904"/>
      <c r="X2645" s="2336"/>
      <c r="Y2645" s="1904"/>
      <c r="Z2645" s="2394"/>
      <c r="AA2645" s="1904"/>
      <c r="AB2645" s="1903"/>
      <c r="AC2645" s="1904"/>
      <c r="AD2645" s="1904"/>
      <c r="AE2645" s="1904"/>
      <c r="AF2645" s="1313"/>
      <c r="AG2645" s="1313"/>
      <c r="AH2645" s="1305"/>
      <c r="AI2645" s="1313"/>
      <c r="AJ2645" s="1313"/>
      <c r="AK2645" s="1313"/>
      <c r="AL2645" s="1313"/>
      <c r="AM2645" s="1313"/>
      <c r="AN2645" s="1905"/>
      <c r="AO2645" s="1345"/>
      <c r="AP2645" s="1313"/>
      <c r="AQ2645" s="1345"/>
      <c r="AR2645" s="1313"/>
      <c r="AS2645" s="1345"/>
      <c r="AT2645" s="1313"/>
      <c r="AU2645" s="1345"/>
      <c r="AV2645" s="1313"/>
      <c r="AW2645" s="1313"/>
      <c r="AX2645" s="1313"/>
      <c r="AY2645" s="1305"/>
      <c r="AZ2645" s="1313"/>
      <c r="BA2645" s="1313"/>
      <c r="BB2645" s="1313"/>
      <c r="BC2645" s="1313"/>
      <c r="BD2645" s="1313"/>
      <c r="BE2645" s="1903"/>
      <c r="BF2645" s="1904"/>
      <c r="BG2645" s="1903"/>
      <c r="BH2645" s="1904"/>
      <c r="BI2645" s="1903"/>
      <c r="BJ2645" s="1904"/>
      <c r="BK2645" s="1313"/>
      <c r="BL2645" s="1904"/>
      <c r="BM2645" s="1904"/>
      <c r="BN2645" s="1904"/>
      <c r="BO2645" s="1313"/>
      <c r="BP2645" s="1316">
        <f t="shared" si="818"/>
        <v>0</v>
      </c>
      <c r="BQ2645" s="1305"/>
    </row>
    <row r="2646" spans="1:69" ht="15" x14ac:dyDescent="0.25">
      <c r="A2646" s="1305"/>
      <c r="B2646" s="2050"/>
      <c r="C2646" s="1928"/>
      <c r="D2646" s="1313"/>
      <c r="E2646" s="1313"/>
      <c r="F2646" s="1931"/>
      <c r="G2646" s="1313"/>
      <c r="H2646" s="1345"/>
      <c r="I2646" s="1313"/>
      <c r="J2646" s="1345"/>
      <c r="K2646" s="1313"/>
      <c r="L2646" s="2773"/>
      <c r="M2646" s="1313"/>
      <c r="N2646" s="1345"/>
      <c r="O2646" s="1313"/>
      <c r="P2646" s="1313"/>
      <c r="Q2646" s="1307"/>
      <c r="R2646" s="1313"/>
      <c r="S2646" s="1313"/>
      <c r="T2646" s="1313"/>
      <c r="U2646" s="1313"/>
      <c r="V2646" s="2466"/>
      <c r="W2646" s="1904"/>
      <c r="X2646" s="2336"/>
      <c r="Y2646" s="1904"/>
      <c r="Z2646" s="2394"/>
      <c r="AA2646" s="1904"/>
      <c r="AB2646" s="1903"/>
      <c r="AC2646" s="1904"/>
      <c r="AD2646" s="1904"/>
      <c r="AE2646" s="1904"/>
      <c r="AF2646" s="1313"/>
      <c r="AG2646" s="1313"/>
      <c r="AH2646" s="1305"/>
      <c r="AI2646" s="1313"/>
      <c r="AJ2646" s="1313"/>
      <c r="AK2646" s="1313"/>
      <c r="AL2646" s="1313"/>
      <c r="AM2646" s="1313"/>
      <c r="AN2646" s="1905"/>
      <c r="AO2646" s="1345"/>
      <c r="AP2646" s="1313"/>
      <c r="AQ2646" s="1345"/>
      <c r="AR2646" s="1313"/>
      <c r="AS2646" s="1345"/>
      <c r="AT2646" s="1313"/>
      <c r="AU2646" s="1345"/>
      <c r="AV2646" s="1313"/>
      <c r="AW2646" s="1313"/>
      <c r="AX2646" s="1313"/>
      <c r="AY2646" s="1305"/>
      <c r="AZ2646" s="1313"/>
      <c r="BA2646" s="1313"/>
      <c r="BB2646" s="1313"/>
      <c r="BC2646" s="1313"/>
      <c r="BD2646" s="1313"/>
      <c r="BE2646" s="1903"/>
      <c r="BF2646" s="1904"/>
      <c r="BG2646" s="1903"/>
      <c r="BH2646" s="1904"/>
      <c r="BI2646" s="1903"/>
      <c r="BJ2646" s="1904"/>
      <c r="BK2646" s="1313"/>
      <c r="BL2646" s="1904"/>
      <c r="BM2646" s="1904"/>
      <c r="BN2646" s="1904"/>
      <c r="BO2646" s="1313"/>
      <c r="BP2646" s="1316">
        <f t="shared" si="818"/>
        <v>0</v>
      </c>
      <c r="BQ2646" s="1305"/>
    </row>
    <row r="2647" spans="1:69" ht="15" x14ac:dyDescent="0.25">
      <c r="A2647" s="1305"/>
      <c r="B2647" s="2050"/>
      <c r="C2647" s="1928"/>
      <c r="D2647" s="1313"/>
      <c r="E2647" s="1313"/>
      <c r="F2647" s="1931"/>
      <c r="G2647" s="1313"/>
      <c r="H2647" s="1345"/>
      <c r="I2647" s="1313"/>
      <c r="J2647" s="1345"/>
      <c r="K2647" s="1313"/>
      <c r="L2647" s="2773"/>
      <c r="M2647" s="1313"/>
      <c r="N2647" s="1345"/>
      <c r="O2647" s="1313"/>
      <c r="P2647" s="1313"/>
      <c r="Q2647" s="1307"/>
      <c r="R2647" s="1313"/>
      <c r="S2647" s="1313"/>
      <c r="T2647" s="1313"/>
      <c r="U2647" s="1313"/>
      <c r="V2647" s="2466"/>
      <c r="W2647" s="1904"/>
      <c r="X2647" s="2336"/>
      <c r="Y2647" s="1904"/>
      <c r="Z2647" s="2394"/>
      <c r="AA2647" s="1904"/>
      <c r="AB2647" s="1903"/>
      <c r="AC2647" s="1904"/>
      <c r="AD2647" s="1904"/>
      <c r="AE2647" s="1904"/>
      <c r="AF2647" s="1313"/>
      <c r="AG2647" s="1313"/>
      <c r="AH2647" s="1305"/>
      <c r="AI2647" s="1313"/>
      <c r="AJ2647" s="1313"/>
      <c r="AK2647" s="1313"/>
      <c r="AL2647" s="1313"/>
      <c r="AM2647" s="1313"/>
      <c r="AN2647" s="1905"/>
      <c r="AO2647" s="1345"/>
      <c r="AP2647" s="1313"/>
      <c r="AQ2647" s="1345"/>
      <c r="AR2647" s="1313"/>
      <c r="AS2647" s="1345"/>
      <c r="AT2647" s="1313"/>
      <c r="AU2647" s="1345"/>
      <c r="AV2647" s="1313"/>
      <c r="AW2647" s="1313"/>
      <c r="AX2647" s="1313"/>
      <c r="AY2647" s="1305"/>
      <c r="AZ2647" s="1313"/>
      <c r="BA2647" s="1313"/>
      <c r="BB2647" s="1313"/>
      <c r="BC2647" s="1313"/>
      <c r="BD2647" s="1313"/>
      <c r="BE2647" s="1903"/>
      <c r="BF2647" s="1904"/>
      <c r="BG2647" s="1903"/>
      <c r="BH2647" s="1904"/>
      <c r="BI2647" s="1903"/>
      <c r="BJ2647" s="1904"/>
      <c r="BK2647" s="1313"/>
      <c r="BL2647" s="1904"/>
      <c r="BM2647" s="1904"/>
      <c r="BN2647" s="1904"/>
      <c r="BO2647" s="1313"/>
      <c r="BP2647" s="1316">
        <f t="shared" si="818"/>
        <v>0</v>
      </c>
      <c r="BQ2647" s="1305"/>
    </row>
    <row r="2648" spans="1:69" ht="15" x14ac:dyDescent="0.25">
      <c r="A2648" s="1305"/>
      <c r="B2648" s="2050"/>
      <c r="C2648" s="1928"/>
      <c r="D2648" s="1313"/>
      <c r="E2648" s="1313"/>
      <c r="F2648" s="1931"/>
      <c r="G2648" s="1313"/>
      <c r="H2648" s="1345"/>
      <c r="I2648" s="1313"/>
      <c r="J2648" s="1345"/>
      <c r="K2648" s="1313"/>
      <c r="L2648" s="2773"/>
      <c r="M2648" s="1313"/>
      <c r="N2648" s="1345"/>
      <c r="O2648" s="1313"/>
      <c r="P2648" s="1313"/>
      <c r="Q2648" s="1307"/>
      <c r="R2648" s="1313"/>
      <c r="S2648" s="1313"/>
      <c r="T2648" s="1313"/>
      <c r="U2648" s="1313"/>
      <c r="V2648" s="2466"/>
      <c r="W2648" s="1904"/>
      <c r="X2648" s="2336"/>
      <c r="Y2648" s="1904"/>
      <c r="Z2648" s="2394"/>
      <c r="AA2648" s="1904"/>
      <c r="AB2648" s="1903"/>
      <c r="AC2648" s="1904"/>
      <c r="AD2648" s="1904"/>
      <c r="AE2648" s="1904"/>
      <c r="AF2648" s="1313"/>
      <c r="AG2648" s="1313"/>
      <c r="AH2648" s="1305"/>
      <c r="AI2648" s="1313"/>
      <c r="AJ2648" s="1313"/>
      <c r="AK2648" s="1313"/>
      <c r="AL2648" s="1313"/>
      <c r="AM2648" s="1313"/>
      <c r="AN2648" s="1905"/>
      <c r="AO2648" s="1345"/>
      <c r="AP2648" s="1313"/>
      <c r="AQ2648" s="1345"/>
      <c r="AR2648" s="1313"/>
      <c r="AS2648" s="1345"/>
      <c r="AT2648" s="1313"/>
      <c r="AU2648" s="1345"/>
      <c r="AV2648" s="1313"/>
      <c r="AW2648" s="1313"/>
      <c r="AX2648" s="1313"/>
      <c r="AY2648" s="1305"/>
      <c r="AZ2648" s="1313"/>
      <c r="BA2648" s="1313"/>
      <c r="BB2648" s="1313"/>
      <c r="BC2648" s="1313"/>
      <c r="BD2648" s="1313"/>
      <c r="BE2648" s="1903"/>
      <c r="BF2648" s="1904"/>
      <c r="BG2648" s="1903"/>
      <c r="BH2648" s="1904"/>
      <c r="BI2648" s="1903"/>
      <c r="BJ2648" s="1904"/>
      <c r="BK2648" s="1313"/>
      <c r="BL2648" s="1904"/>
      <c r="BM2648" s="1904"/>
      <c r="BN2648" s="1904"/>
      <c r="BO2648" s="1313"/>
      <c r="BP2648" s="1316">
        <f t="shared" si="818"/>
        <v>0</v>
      </c>
      <c r="BQ2648" s="1305"/>
    </row>
    <row r="2649" spans="1:69" ht="15" x14ac:dyDescent="0.25">
      <c r="A2649" s="1305"/>
      <c r="B2649" s="2050"/>
      <c r="C2649" s="1928"/>
      <c r="D2649" s="1313"/>
      <c r="E2649" s="1313"/>
      <c r="F2649" s="1931"/>
      <c r="G2649" s="1313"/>
      <c r="H2649" s="1345"/>
      <c r="I2649" s="1313"/>
      <c r="J2649" s="1345"/>
      <c r="K2649" s="1313"/>
      <c r="L2649" s="2773"/>
      <c r="M2649" s="1313"/>
      <c r="N2649" s="1345"/>
      <c r="O2649" s="1313"/>
      <c r="P2649" s="1313"/>
      <c r="Q2649" s="1307"/>
      <c r="R2649" s="1313"/>
      <c r="S2649" s="1313"/>
      <c r="T2649" s="1313"/>
      <c r="U2649" s="1313"/>
      <c r="V2649" s="2466"/>
      <c r="W2649" s="1904"/>
      <c r="X2649" s="2336"/>
      <c r="Y2649" s="1904"/>
      <c r="Z2649" s="2394"/>
      <c r="AA2649" s="1904"/>
      <c r="AB2649" s="1903"/>
      <c r="AC2649" s="1904"/>
      <c r="AD2649" s="1904"/>
      <c r="AE2649" s="1904"/>
      <c r="AF2649" s="1313"/>
      <c r="AG2649" s="1313"/>
      <c r="AH2649" s="1305"/>
      <c r="AI2649" s="1313"/>
      <c r="AJ2649" s="1313"/>
      <c r="AK2649" s="1313"/>
      <c r="AL2649" s="1313"/>
      <c r="AM2649" s="1313"/>
      <c r="AN2649" s="1905"/>
      <c r="AO2649" s="1345"/>
      <c r="AP2649" s="1313"/>
      <c r="AQ2649" s="1345"/>
      <c r="AR2649" s="1313"/>
      <c r="AS2649" s="1345"/>
      <c r="AT2649" s="1313"/>
      <c r="AU2649" s="1345"/>
      <c r="AV2649" s="1313"/>
      <c r="AW2649" s="1313"/>
      <c r="AX2649" s="1313"/>
      <c r="AY2649" s="1305"/>
      <c r="AZ2649" s="1313"/>
      <c r="BA2649" s="1313"/>
      <c r="BB2649" s="1313"/>
      <c r="BC2649" s="1313"/>
      <c r="BD2649" s="1313"/>
      <c r="BE2649" s="1903"/>
      <c r="BF2649" s="1904"/>
      <c r="BG2649" s="1903"/>
      <c r="BH2649" s="1904"/>
      <c r="BI2649" s="1903"/>
      <c r="BJ2649" s="1904"/>
      <c r="BK2649" s="1313"/>
      <c r="BL2649" s="1904"/>
      <c r="BM2649" s="1904"/>
      <c r="BN2649" s="1904"/>
      <c r="BO2649" s="1313"/>
      <c r="BP2649" s="1316">
        <f t="shared" si="818"/>
        <v>0</v>
      </c>
      <c r="BQ2649" s="1305"/>
    </row>
    <row r="2650" spans="1:69" ht="15" x14ac:dyDescent="0.25">
      <c r="A2650" s="1305"/>
      <c r="B2650" s="2050"/>
      <c r="C2650" s="1928"/>
      <c r="D2650" s="1313"/>
      <c r="E2650" s="1313"/>
      <c r="F2650" s="1931"/>
      <c r="G2650" s="1313"/>
      <c r="H2650" s="1345"/>
      <c r="I2650" s="1313"/>
      <c r="J2650" s="1345"/>
      <c r="K2650" s="1313"/>
      <c r="L2650" s="2773"/>
      <c r="M2650" s="1313"/>
      <c r="N2650" s="1345"/>
      <c r="O2650" s="1313"/>
      <c r="P2650" s="1313"/>
      <c r="Q2650" s="1307"/>
      <c r="R2650" s="1313"/>
      <c r="S2650" s="1313"/>
      <c r="T2650" s="1313"/>
      <c r="U2650" s="1313"/>
      <c r="V2650" s="2466"/>
      <c r="W2650" s="1904"/>
      <c r="X2650" s="2336"/>
      <c r="Y2650" s="1904"/>
      <c r="Z2650" s="2394"/>
      <c r="AA2650" s="1904"/>
      <c r="AB2650" s="1903"/>
      <c r="AC2650" s="1904"/>
      <c r="AD2650" s="1904"/>
      <c r="AE2650" s="1904"/>
      <c r="AF2650" s="1313"/>
      <c r="AG2650" s="1313"/>
      <c r="AH2650" s="1305"/>
      <c r="AI2650" s="1313"/>
      <c r="AJ2650" s="1313"/>
      <c r="AK2650" s="1313"/>
      <c r="AL2650" s="1313"/>
      <c r="AM2650" s="1313"/>
      <c r="AN2650" s="1905"/>
      <c r="AO2650" s="1345"/>
      <c r="AP2650" s="1313"/>
      <c r="AQ2650" s="1345"/>
      <c r="AR2650" s="1313"/>
      <c r="AS2650" s="1345"/>
      <c r="AT2650" s="1313"/>
      <c r="AU2650" s="1345"/>
      <c r="AV2650" s="1313"/>
      <c r="AW2650" s="1313"/>
      <c r="AX2650" s="1313"/>
      <c r="AY2650" s="1305"/>
      <c r="AZ2650" s="1313"/>
      <c r="BA2650" s="1313"/>
      <c r="BB2650" s="1313"/>
      <c r="BC2650" s="1313"/>
      <c r="BD2650" s="1313"/>
      <c r="BE2650" s="1903"/>
      <c r="BF2650" s="1904"/>
      <c r="BG2650" s="1903"/>
      <c r="BH2650" s="1904"/>
      <c r="BI2650" s="1903"/>
      <c r="BJ2650" s="1904"/>
      <c r="BK2650" s="1313"/>
      <c r="BL2650" s="1904"/>
      <c r="BM2650" s="1904"/>
      <c r="BN2650" s="1904"/>
      <c r="BO2650" s="1313"/>
      <c r="BP2650" s="1316">
        <f t="shared" si="818"/>
        <v>0</v>
      </c>
      <c r="BQ2650" s="1305"/>
    </row>
    <row r="2651" spans="1:69" ht="15" x14ac:dyDescent="0.25">
      <c r="A2651" s="1305"/>
      <c r="B2651" s="2050"/>
      <c r="C2651" s="1928"/>
      <c r="D2651" s="1313"/>
      <c r="E2651" s="1313"/>
      <c r="F2651" s="1931"/>
      <c r="G2651" s="1313"/>
      <c r="H2651" s="1345"/>
      <c r="I2651" s="1313"/>
      <c r="J2651" s="1345"/>
      <c r="K2651" s="1313"/>
      <c r="L2651" s="2773"/>
      <c r="M2651" s="1313"/>
      <c r="N2651" s="1345"/>
      <c r="O2651" s="1313"/>
      <c r="P2651" s="1313"/>
      <c r="Q2651" s="1307"/>
      <c r="R2651" s="1313"/>
      <c r="S2651" s="1313"/>
      <c r="T2651" s="1313"/>
      <c r="U2651" s="1313"/>
      <c r="V2651" s="2466"/>
      <c r="W2651" s="1904"/>
      <c r="X2651" s="2336"/>
      <c r="Y2651" s="1904"/>
      <c r="Z2651" s="2394"/>
      <c r="AA2651" s="1904"/>
      <c r="AB2651" s="1903"/>
      <c r="AC2651" s="1904"/>
      <c r="AD2651" s="1904"/>
      <c r="AE2651" s="1904"/>
      <c r="AF2651" s="1313"/>
      <c r="AG2651" s="1313"/>
      <c r="AH2651" s="1305"/>
      <c r="AI2651" s="1313"/>
      <c r="AJ2651" s="1313"/>
      <c r="AK2651" s="1313"/>
      <c r="AL2651" s="1313"/>
      <c r="AM2651" s="1313"/>
      <c r="AN2651" s="1905"/>
      <c r="AO2651" s="1345"/>
      <c r="AP2651" s="1313"/>
      <c r="AQ2651" s="1345"/>
      <c r="AR2651" s="1313"/>
      <c r="AS2651" s="1345"/>
      <c r="AT2651" s="1313"/>
      <c r="AU2651" s="1345"/>
      <c r="AV2651" s="1313"/>
      <c r="AW2651" s="1313"/>
      <c r="AX2651" s="1313"/>
      <c r="AY2651" s="1305"/>
      <c r="AZ2651" s="1313"/>
      <c r="BA2651" s="1313"/>
      <c r="BB2651" s="1313"/>
      <c r="BC2651" s="1313"/>
      <c r="BD2651" s="1313"/>
      <c r="BE2651" s="1903"/>
      <c r="BF2651" s="1904"/>
      <c r="BG2651" s="1903"/>
      <c r="BH2651" s="1904"/>
      <c r="BI2651" s="1903"/>
      <c r="BJ2651" s="1904"/>
      <c r="BK2651" s="1313"/>
      <c r="BL2651" s="1904"/>
      <c r="BM2651" s="1904"/>
      <c r="BN2651" s="1904"/>
      <c r="BO2651" s="1313"/>
      <c r="BP2651" s="1316">
        <f t="shared" si="818"/>
        <v>0</v>
      </c>
      <c r="BQ2651" s="1305"/>
    </row>
    <row r="2652" spans="1:69" ht="15" x14ac:dyDescent="0.25">
      <c r="A2652" s="1305"/>
      <c r="B2652" s="2050"/>
      <c r="C2652" s="1928"/>
      <c r="D2652" s="1313"/>
      <c r="E2652" s="1313"/>
      <c r="F2652" s="1931"/>
      <c r="G2652" s="1313"/>
      <c r="H2652" s="1345"/>
      <c r="I2652" s="1313"/>
      <c r="J2652" s="1345"/>
      <c r="K2652" s="1313"/>
      <c r="L2652" s="2773"/>
      <c r="M2652" s="1313"/>
      <c r="N2652" s="1345"/>
      <c r="O2652" s="1313"/>
      <c r="P2652" s="1313"/>
      <c r="Q2652" s="1307"/>
      <c r="R2652" s="1313"/>
      <c r="S2652" s="1313"/>
      <c r="T2652" s="1313"/>
      <c r="U2652" s="1313"/>
      <c r="V2652" s="2466"/>
      <c r="W2652" s="1904"/>
      <c r="X2652" s="2336"/>
      <c r="Y2652" s="1904"/>
      <c r="Z2652" s="2394"/>
      <c r="AA2652" s="1904"/>
      <c r="AB2652" s="1903"/>
      <c r="AC2652" s="1904"/>
      <c r="AD2652" s="1904"/>
      <c r="AE2652" s="1904"/>
      <c r="AF2652" s="1313"/>
      <c r="AG2652" s="1313"/>
      <c r="AH2652" s="1305"/>
      <c r="AI2652" s="1313"/>
      <c r="AJ2652" s="1313"/>
      <c r="AK2652" s="1313"/>
      <c r="AL2652" s="1313"/>
      <c r="AM2652" s="1313"/>
      <c r="AN2652" s="1905"/>
      <c r="AO2652" s="1345"/>
      <c r="AP2652" s="1313"/>
      <c r="AQ2652" s="1345"/>
      <c r="AR2652" s="1313"/>
      <c r="AS2652" s="1345"/>
      <c r="AT2652" s="1313"/>
      <c r="AU2652" s="1345"/>
      <c r="AV2652" s="1313"/>
      <c r="AW2652" s="1313"/>
      <c r="AX2652" s="1313"/>
      <c r="AY2652" s="1305"/>
      <c r="AZ2652" s="1313"/>
      <c r="BA2652" s="1313"/>
      <c r="BB2652" s="1313"/>
      <c r="BC2652" s="1313"/>
      <c r="BD2652" s="1313"/>
      <c r="BE2652" s="1903"/>
      <c r="BF2652" s="1904"/>
      <c r="BG2652" s="1903"/>
      <c r="BH2652" s="1904"/>
      <c r="BI2652" s="1903"/>
      <c r="BJ2652" s="1904"/>
      <c r="BK2652" s="1313"/>
      <c r="BL2652" s="1904"/>
      <c r="BM2652" s="1904"/>
      <c r="BN2652" s="1904"/>
      <c r="BO2652" s="1313"/>
      <c r="BP2652" s="1316">
        <f t="shared" si="818"/>
        <v>0</v>
      </c>
      <c r="BQ2652" s="1305"/>
    </row>
    <row r="2653" spans="1:69" ht="15" x14ac:dyDescent="0.25">
      <c r="A2653" s="1305"/>
      <c r="B2653" s="2050"/>
      <c r="C2653" s="1928"/>
      <c r="D2653" s="1313"/>
      <c r="E2653" s="1313"/>
      <c r="F2653" s="1931"/>
      <c r="G2653" s="1313"/>
      <c r="H2653" s="1345"/>
      <c r="I2653" s="1313"/>
      <c r="J2653" s="1345"/>
      <c r="K2653" s="1313"/>
      <c r="L2653" s="2773"/>
      <c r="M2653" s="1313"/>
      <c r="N2653" s="1345"/>
      <c r="O2653" s="1313"/>
      <c r="P2653" s="1313"/>
      <c r="Q2653" s="1307"/>
      <c r="R2653" s="1313"/>
      <c r="S2653" s="1313"/>
      <c r="T2653" s="1313"/>
      <c r="U2653" s="1313"/>
      <c r="V2653" s="2466"/>
      <c r="W2653" s="1904"/>
      <c r="X2653" s="2336"/>
      <c r="Y2653" s="1904"/>
      <c r="Z2653" s="2394"/>
      <c r="AA2653" s="1904"/>
      <c r="AB2653" s="1903"/>
      <c r="AC2653" s="1904"/>
      <c r="AD2653" s="1904"/>
      <c r="AE2653" s="1904"/>
      <c r="AF2653" s="1313"/>
      <c r="AG2653" s="1313"/>
      <c r="AH2653" s="1305"/>
      <c r="AI2653" s="1313"/>
      <c r="AJ2653" s="1313"/>
      <c r="AK2653" s="1313"/>
      <c r="AL2653" s="1313"/>
      <c r="AM2653" s="1313"/>
      <c r="AN2653" s="1905"/>
      <c r="AO2653" s="1345"/>
      <c r="AP2653" s="1313"/>
      <c r="AQ2653" s="1345"/>
      <c r="AR2653" s="1313"/>
      <c r="AS2653" s="1345"/>
      <c r="AT2653" s="1313"/>
      <c r="AU2653" s="1345"/>
      <c r="AV2653" s="1313"/>
      <c r="AW2653" s="1313"/>
      <c r="AX2653" s="1313"/>
      <c r="AY2653" s="1305"/>
      <c r="AZ2653" s="1313"/>
      <c r="BA2653" s="1313"/>
      <c r="BB2653" s="1313"/>
      <c r="BC2653" s="1313"/>
      <c r="BD2653" s="1313"/>
      <c r="BE2653" s="1903"/>
      <c r="BF2653" s="1904"/>
      <c r="BG2653" s="1903"/>
      <c r="BH2653" s="1904"/>
      <c r="BI2653" s="1903"/>
      <c r="BJ2653" s="1904"/>
      <c r="BK2653" s="1313"/>
      <c r="BL2653" s="1904"/>
      <c r="BM2653" s="1904"/>
      <c r="BN2653" s="1904"/>
      <c r="BO2653" s="1313"/>
      <c r="BP2653" s="1316">
        <f t="shared" si="818"/>
        <v>0</v>
      </c>
      <c r="BQ2653" s="1305"/>
    </row>
    <row r="2654" spans="1:69" ht="15" x14ac:dyDescent="0.25">
      <c r="A2654" s="1305"/>
      <c r="B2654" s="2050"/>
      <c r="C2654" s="1928"/>
      <c r="D2654" s="1313"/>
      <c r="E2654" s="1313"/>
      <c r="F2654" s="1931"/>
      <c r="G2654" s="1313"/>
      <c r="H2654" s="1345"/>
      <c r="I2654" s="1313"/>
      <c r="J2654" s="1345"/>
      <c r="K2654" s="1313"/>
      <c r="L2654" s="2773"/>
      <c r="M2654" s="1313"/>
      <c r="N2654" s="1345"/>
      <c r="O2654" s="1313"/>
      <c r="P2654" s="1313"/>
      <c r="Q2654" s="1307"/>
      <c r="R2654" s="1313"/>
      <c r="S2654" s="1313"/>
      <c r="T2654" s="1313"/>
      <c r="U2654" s="1313"/>
      <c r="V2654" s="2466"/>
      <c r="W2654" s="1904"/>
      <c r="X2654" s="2336"/>
      <c r="Y2654" s="1904"/>
      <c r="Z2654" s="2394"/>
      <c r="AA2654" s="1904"/>
      <c r="AB2654" s="1903"/>
      <c r="AC2654" s="1904"/>
      <c r="AD2654" s="1904"/>
      <c r="AE2654" s="1904"/>
      <c r="AF2654" s="1313"/>
      <c r="AG2654" s="1313"/>
      <c r="AH2654" s="1305"/>
      <c r="AI2654" s="1313"/>
      <c r="AJ2654" s="1313"/>
      <c r="AK2654" s="1313"/>
      <c r="AL2654" s="1313"/>
      <c r="AM2654" s="1313"/>
      <c r="AN2654" s="1905"/>
      <c r="AO2654" s="1345"/>
      <c r="AP2654" s="1313"/>
      <c r="AQ2654" s="1345"/>
      <c r="AR2654" s="1313"/>
      <c r="AS2654" s="1345"/>
      <c r="AT2654" s="1313"/>
      <c r="AU2654" s="1345"/>
      <c r="AV2654" s="1313"/>
      <c r="AW2654" s="1313"/>
      <c r="AX2654" s="1313"/>
      <c r="AY2654" s="1305"/>
      <c r="AZ2654" s="1313"/>
      <c r="BA2654" s="1313"/>
      <c r="BB2654" s="1313"/>
      <c r="BC2654" s="1313"/>
      <c r="BD2654" s="1313"/>
      <c r="BE2654" s="1903"/>
      <c r="BF2654" s="1904"/>
      <c r="BG2654" s="1903"/>
      <c r="BH2654" s="1904"/>
      <c r="BI2654" s="1903"/>
      <c r="BJ2654" s="1904"/>
      <c r="BK2654" s="1313"/>
      <c r="BL2654" s="1904"/>
      <c r="BM2654" s="1904"/>
      <c r="BN2654" s="1904"/>
      <c r="BO2654" s="1313"/>
      <c r="BP2654" s="1316">
        <f t="shared" si="818"/>
        <v>0</v>
      </c>
      <c r="BQ2654" s="1305"/>
    </row>
    <row r="2655" spans="1:69" ht="15" x14ac:dyDescent="0.25">
      <c r="A2655" s="1305"/>
      <c r="B2655" s="2050"/>
      <c r="C2655" s="1928"/>
      <c r="D2655" s="1313"/>
      <c r="E2655" s="1313"/>
      <c r="F2655" s="1931"/>
      <c r="G2655" s="1313"/>
      <c r="H2655" s="1345"/>
      <c r="I2655" s="1313"/>
      <c r="J2655" s="1345"/>
      <c r="K2655" s="1313"/>
      <c r="L2655" s="2773"/>
      <c r="M2655" s="1313"/>
      <c r="N2655" s="1345"/>
      <c r="O2655" s="1313"/>
      <c r="P2655" s="1313"/>
      <c r="Q2655" s="1307"/>
      <c r="R2655" s="1313"/>
      <c r="S2655" s="1313"/>
      <c r="T2655" s="1313"/>
      <c r="U2655" s="1313"/>
      <c r="V2655" s="2466"/>
      <c r="W2655" s="1904"/>
      <c r="X2655" s="2336"/>
      <c r="Y2655" s="1904"/>
      <c r="Z2655" s="2394"/>
      <c r="AA2655" s="1904"/>
      <c r="AB2655" s="1903"/>
      <c r="AC2655" s="1904"/>
      <c r="AD2655" s="1904"/>
      <c r="AE2655" s="1904"/>
      <c r="AF2655" s="1313"/>
      <c r="AG2655" s="1313"/>
      <c r="AH2655" s="1305"/>
      <c r="AI2655" s="1313"/>
      <c r="AJ2655" s="1313"/>
      <c r="AK2655" s="1313"/>
      <c r="AL2655" s="1313"/>
      <c r="AM2655" s="1313"/>
      <c r="AN2655" s="1905"/>
      <c r="AO2655" s="1345"/>
      <c r="AP2655" s="1313"/>
      <c r="AQ2655" s="1345"/>
      <c r="AR2655" s="1313"/>
      <c r="AS2655" s="1345"/>
      <c r="AT2655" s="1313"/>
      <c r="AU2655" s="1345"/>
      <c r="AV2655" s="1313"/>
      <c r="AW2655" s="1313"/>
      <c r="AX2655" s="1313"/>
      <c r="AY2655" s="1305"/>
      <c r="AZ2655" s="1313"/>
      <c r="BA2655" s="1313"/>
      <c r="BB2655" s="1313"/>
      <c r="BC2655" s="1313"/>
      <c r="BD2655" s="1313"/>
      <c r="BE2655" s="1903"/>
      <c r="BF2655" s="1904"/>
      <c r="BG2655" s="1903"/>
      <c r="BH2655" s="1904"/>
      <c r="BI2655" s="1903"/>
      <c r="BJ2655" s="1904"/>
      <c r="BK2655" s="1313"/>
      <c r="BL2655" s="1904"/>
      <c r="BM2655" s="1904"/>
      <c r="BN2655" s="1904"/>
      <c r="BO2655" s="1313"/>
      <c r="BP2655" s="1316">
        <f t="shared" si="818"/>
        <v>0</v>
      </c>
      <c r="BQ2655" s="1305"/>
    </row>
    <row r="2656" spans="1:69" ht="15" x14ac:dyDescent="0.25">
      <c r="A2656" s="1305"/>
      <c r="B2656" s="2050"/>
      <c r="C2656" s="1928"/>
      <c r="D2656" s="1313"/>
      <c r="E2656" s="1313"/>
      <c r="F2656" s="1931"/>
      <c r="G2656" s="1313"/>
      <c r="H2656" s="1345"/>
      <c r="I2656" s="1313"/>
      <c r="J2656" s="1345"/>
      <c r="K2656" s="1313"/>
      <c r="L2656" s="2773"/>
      <c r="M2656" s="1313"/>
      <c r="N2656" s="1345"/>
      <c r="O2656" s="1313"/>
      <c r="P2656" s="1313"/>
      <c r="Q2656" s="1307"/>
      <c r="R2656" s="1313"/>
      <c r="S2656" s="1313"/>
      <c r="T2656" s="1313"/>
      <c r="U2656" s="1313"/>
      <c r="V2656" s="2466"/>
      <c r="W2656" s="1904"/>
      <c r="X2656" s="2336"/>
      <c r="Y2656" s="1904"/>
      <c r="Z2656" s="2394"/>
      <c r="AA2656" s="1904"/>
      <c r="AB2656" s="1903"/>
      <c r="AC2656" s="1904"/>
      <c r="AD2656" s="1904"/>
      <c r="AE2656" s="1904"/>
      <c r="AF2656" s="1313"/>
      <c r="AG2656" s="1313"/>
      <c r="AH2656" s="1305"/>
      <c r="AI2656" s="1313"/>
      <c r="AJ2656" s="1313"/>
      <c r="AK2656" s="1313"/>
      <c r="AL2656" s="1313"/>
      <c r="AM2656" s="1313"/>
      <c r="AN2656" s="1905"/>
      <c r="AO2656" s="1345"/>
      <c r="AP2656" s="1313"/>
      <c r="AQ2656" s="1345"/>
      <c r="AR2656" s="1313"/>
      <c r="AS2656" s="1345"/>
      <c r="AT2656" s="1313"/>
      <c r="AU2656" s="1345"/>
      <c r="AV2656" s="1313"/>
      <c r="AW2656" s="1313"/>
      <c r="AX2656" s="1313"/>
      <c r="AY2656" s="1305"/>
      <c r="AZ2656" s="1313"/>
      <c r="BA2656" s="1313"/>
      <c r="BB2656" s="1313"/>
      <c r="BC2656" s="1313"/>
      <c r="BD2656" s="1313"/>
      <c r="BE2656" s="1903"/>
      <c r="BF2656" s="1904"/>
      <c r="BG2656" s="1903"/>
      <c r="BH2656" s="1904"/>
      <c r="BI2656" s="1903"/>
      <c r="BJ2656" s="1904"/>
      <c r="BK2656" s="1313"/>
      <c r="BL2656" s="1904"/>
      <c r="BM2656" s="1904"/>
      <c r="BN2656" s="1904"/>
      <c r="BO2656" s="1313"/>
      <c r="BP2656" s="1316">
        <f t="shared" si="818"/>
        <v>0</v>
      </c>
      <c r="BQ2656" s="1305"/>
    </row>
    <row r="2657" spans="1:69" ht="15" x14ac:dyDescent="0.25">
      <c r="A2657" s="1305"/>
      <c r="B2657" s="2050"/>
      <c r="C2657" s="1928"/>
      <c r="D2657" s="1313"/>
      <c r="E2657" s="1313"/>
      <c r="F2657" s="1931"/>
      <c r="G2657" s="1313"/>
      <c r="H2657" s="1345"/>
      <c r="I2657" s="1313"/>
      <c r="J2657" s="1345"/>
      <c r="K2657" s="1313"/>
      <c r="L2657" s="2773"/>
      <c r="M2657" s="1313"/>
      <c r="N2657" s="1345"/>
      <c r="O2657" s="1313"/>
      <c r="P2657" s="1313"/>
      <c r="Q2657" s="1307"/>
      <c r="R2657" s="1313"/>
      <c r="S2657" s="1313"/>
      <c r="T2657" s="1313"/>
      <c r="U2657" s="1313"/>
      <c r="V2657" s="2466"/>
      <c r="W2657" s="1904"/>
      <c r="X2657" s="2336"/>
      <c r="Y2657" s="1904"/>
      <c r="Z2657" s="2394"/>
      <c r="AA2657" s="1904"/>
      <c r="AB2657" s="1903"/>
      <c r="AC2657" s="1904"/>
      <c r="AD2657" s="1904"/>
      <c r="AE2657" s="1904"/>
      <c r="AF2657" s="1313"/>
      <c r="AG2657" s="1313"/>
      <c r="AH2657" s="1305"/>
      <c r="AI2657" s="1313"/>
      <c r="AJ2657" s="1313"/>
      <c r="AK2657" s="1313"/>
      <c r="AL2657" s="1313"/>
      <c r="AM2657" s="1313"/>
      <c r="AN2657" s="1905"/>
      <c r="AO2657" s="1345"/>
      <c r="AP2657" s="1313"/>
      <c r="AQ2657" s="1345"/>
      <c r="AR2657" s="1313"/>
      <c r="AS2657" s="1345"/>
      <c r="AT2657" s="1313"/>
      <c r="AU2657" s="1345"/>
      <c r="AV2657" s="1313"/>
      <c r="AW2657" s="1313"/>
      <c r="AX2657" s="1313"/>
      <c r="AY2657" s="1305"/>
      <c r="AZ2657" s="1313"/>
      <c r="BA2657" s="1313"/>
      <c r="BB2657" s="1313"/>
      <c r="BC2657" s="1313"/>
      <c r="BD2657" s="1313"/>
      <c r="BE2657" s="1903"/>
      <c r="BF2657" s="1904"/>
      <c r="BG2657" s="1903"/>
      <c r="BH2657" s="1904"/>
      <c r="BI2657" s="1903"/>
      <c r="BJ2657" s="1904"/>
      <c r="BK2657" s="1313"/>
      <c r="BL2657" s="1904"/>
      <c r="BM2657" s="1904"/>
      <c r="BN2657" s="1904"/>
      <c r="BO2657" s="1313"/>
      <c r="BP2657" s="1316">
        <f t="shared" si="818"/>
        <v>0</v>
      </c>
      <c r="BQ2657" s="1305"/>
    </row>
    <row r="2658" spans="1:69" ht="15" x14ac:dyDescent="0.25">
      <c r="A2658" s="1305"/>
      <c r="B2658" s="2050"/>
      <c r="C2658" s="1928"/>
      <c r="D2658" s="1313"/>
      <c r="E2658" s="1313"/>
      <c r="F2658" s="1931"/>
      <c r="G2658" s="1313"/>
      <c r="H2658" s="1345"/>
      <c r="I2658" s="1313"/>
      <c r="J2658" s="1345"/>
      <c r="K2658" s="1313"/>
      <c r="L2658" s="2773"/>
      <c r="M2658" s="1313"/>
      <c r="N2658" s="1345"/>
      <c r="O2658" s="1313"/>
      <c r="P2658" s="1313"/>
      <c r="Q2658" s="1307"/>
      <c r="R2658" s="1313"/>
      <c r="S2658" s="1313"/>
      <c r="T2658" s="1313"/>
      <c r="U2658" s="1313"/>
      <c r="V2658" s="2466"/>
      <c r="W2658" s="1904"/>
      <c r="X2658" s="2336"/>
      <c r="Y2658" s="1904"/>
      <c r="Z2658" s="2394"/>
      <c r="AA2658" s="1904"/>
      <c r="AB2658" s="1903"/>
      <c r="AC2658" s="1904"/>
      <c r="AD2658" s="1904"/>
      <c r="AE2658" s="1904"/>
      <c r="AF2658" s="1313"/>
      <c r="AG2658" s="1313"/>
      <c r="AH2658" s="1305"/>
      <c r="AI2658" s="1313"/>
      <c r="AJ2658" s="1313"/>
      <c r="AK2658" s="1313"/>
      <c r="AL2658" s="1313"/>
      <c r="AM2658" s="1313"/>
      <c r="AN2658" s="1905"/>
      <c r="AO2658" s="1345"/>
      <c r="AP2658" s="1313"/>
      <c r="AQ2658" s="1345"/>
      <c r="AR2658" s="1313"/>
      <c r="AS2658" s="1345"/>
      <c r="AT2658" s="1313"/>
      <c r="AU2658" s="1345"/>
      <c r="AV2658" s="1313"/>
      <c r="AW2658" s="1313"/>
      <c r="AX2658" s="1313"/>
      <c r="AY2658" s="1305"/>
      <c r="AZ2658" s="1313"/>
      <c r="BA2658" s="1313"/>
      <c r="BB2658" s="1313"/>
      <c r="BC2658" s="1313"/>
      <c r="BD2658" s="1313"/>
      <c r="BE2658" s="1903"/>
      <c r="BF2658" s="1904"/>
      <c r="BG2658" s="1903"/>
      <c r="BH2658" s="1904"/>
      <c r="BI2658" s="1903"/>
      <c r="BJ2658" s="1904"/>
      <c r="BK2658" s="1313"/>
      <c r="BL2658" s="1904"/>
      <c r="BM2658" s="1904"/>
      <c r="BN2658" s="1904"/>
      <c r="BO2658" s="1313"/>
      <c r="BP2658" s="1316">
        <f t="shared" si="818"/>
        <v>0</v>
      </c>
      <c r="BQ2658" s="1305"/>
    </row>
    <row r="2659" spans="1:69" ht="15" x14ac:dyDescent="0.25">
      <c r="A2659" s="1305"/>
      <c r="B2659" s="2050"/>
      <c r="C2659" s="1928"/>
      <c r="D2659" s="1313"/>
      <c r="E2659" s="1313"/>
      <c r="F2659" s="1931"/>
      <c r="G2659" s="1313"/>
      <c r="H2659" s="1345"/>
      <c r="I2659" s="1313"/>
      <c r="J2659" s="1345"/>
      <c r="K2659" s="1313"/>
      <c r="L2659" s="2773"/>
      <c r="M2659" s="1313"/>
      <c r="N2659" s="1345"/>
      <c r="O2659" s="1313"/>
      <c r="P2659" s="1313"/>
      <c r="Q2659" s="1307"/>
      <c r="R2659" s="1313"/>
      <c r="S2659" s="1313"/>
      <c r="T2659" s="1313"/>
      <c r="U2659" s="1313"/>
      <c r="V2659" s="2466"/>
      <c r="W2659" s="1904"/>
      <c r="X2659" s="2336"/>
      <c r="Y2659" s="1904"/>
      <c r="Z2659" s="2394"/>
      <c r="AA2659" s="1904"/>
      <c r="AB2659" s="1903"/>
      <c r="AC2659" s="1904"/>
      <c r="AD2659" s="1904"/>
      <c r="AE2659" s="1904"/>
      <c r="AF2659" s="1313"/>
      <c r="AG2659" s="1313"/>
      <c r="AH2659" s="1305"/>
      <c r="AI2659" s="1313"/>
      <c r="AJ2659" s="1313"/>
      <c r="AK2659" s="1313"/>
      <c r="AL2659" s="1313"/>
      <c r="AM2659" s="1313"/>
      <c r="AN2659" s="1905"/>
      <c r="AO2659" s="1345"/>
      <c r="AP2659" s="1313"/>
      <c r="AQ2659" s="1345"/>
      <c r="AR2659" s="1313"/>
      <c r="AS2659" s="1345"/>
      <c r="AT2659" s="1313"/>
      <c r="AU2659" s="1345"/>
      <c r="AV2659" s="1313"/>
      <c r="AW2659" s="1313"/>
      <c r="AX2659" s="1313"/>
      <c r="AY2659" s="1305"/>
      <c r="AZ2659" s="1313"/>
      <c r="BA2659" s="1313"/>
      <c r="BB2659" s="1313"/>
      <c r="BC2659" s="1313"/>
      <c r="BD2659" s="1313"/>
      <c r="BE2659" s="1903"/>
      <c r="BF2659" s="1904"/>
      <c r="BG2659" s="1903"/>
      <c r="BH2659" s="1904"/>
      <c r="BI2659" s="1903"/>
      <c r="BJ2659" s="1904"/>
      <c r="BK2659" s="1313"/>
      <c r="BL2659" s="1904"/>
      <c r="BM2659" s="1904"/>
      <c r="BN2659" s="1904"/>
      <c r="BO2659" s="1313"/>
      <c r="BP2659" s="1316">
        <f t="shared" si="818"/>
        <v>0</v>
      </c>
      <c r="BQ2659" s="1305"/>
    </row>
    <row r="2660" spans="1:69" ht="15" x14ac:dyDescent="0.25">
      <c r="A2660" s="1305"/>
      <c r="B2660" s="2050"/>
      <c r="C2660" s="1928"/>
      <c r="D2660" s="1313"/>
      <c r="E2660" s="1313"/>
      <c r="F2660" s="1931"/>
      <c r="G2660" s="1313"/>
      <c r="H2660" s="1345"/>
      <c r="I2660" s="1313"/>
      <c r="J2660" s="1345"/>
      <c r="K2660" s="1313"/>
      <c r="L2660" s="2773"/>
      <c r="M2660" s="1313"/>
      <c r="N2660" s="1345"/>
      <c r="O2660" s="1313"/>
      <c r="P2660" s="1313"/>
      <c r="Q2660" s="1307"/>
      <c r="R2660" s="1313"/>
      <c r="S2660" s="1313"/>
      <c r="T2660" s="1313"/>
      <c r="U2660" s="1313"/>
      <c r="V2660" s="2466"/>
      <c r="W2660" s="1904"/>
      <c r="X2660" s="2336"/>
      <c r="Y2660" s="1904"/>
      <c r="Z2660" s="2394"/>
      <c r="AA2660" s="1904"/>
      <c r="AB2660" s="1903"/>
      <c r="AC2660" s="1904"/>
      <c r="AD2660" s="1904"/>
      <c r="AE2660" s="1904"/>
      <c r="AF2660" s="1313"/>
      <c r="AG2660" s="1313"/>
      <c r="AH2660" s="1305"/>
      <c r="AI2660" s="1313"/>
      <c r="AJ2660" s="1313"/>
      <c r="AK2660" s="1313"/>
      <c r="AL2660" s="1313"/>
      <c r="AM2660" s="1313"/>
      <c r="AN2660" s="1905"/>
      <c r="AO2660" s="1345"/>
      <c r="AP2660" s="1313"/>
      <c r="AQ2660" s="1345"/>
      <c r="AR2660" s="1313"/>
      <c r="AS2660" s="1345"/>
      <c r="AT2660" s="1313"/>
      <c r="AU2660" s="1345"/>
      <c r="AV2660" s="1313"/>
      <c r="AW2660" s="1313"/>
      <c r="AX2660" s="1313"/>
      <c r="AY2660" s="1305"/>
      <c r="AZ2660" s="1313"/>
      <c r="BA2660" s="1313"/>
      <c r="BB2660" s="1313"/>
      <c r="BC2660" s="1313"/>
      <c r="BD2660" s="1313"/>
      <c r="BE2660" s="1903"/>
      <c r="BF2660" s="1904"/>
      <c r="BG2660" s="1903"/>
      <c r="BH2660" s="1904"/>
      <c r="BI2660" s="1903"/>
      <c r="BJ2660" s="1904"/>
      <c r="BK2660" s="1313"/>
      <c r="BL2660" s="1904"/>
      <c r="BM2660" s="1904"/>
      <c r="BN2660" s="1904"/>
      <c r="BO2660" s="1313"/>
      <c r="BP2660" s="1316">
        <f t="shared" si="818"/>
        <v>0</v>
      </c>
      <c r="BQ2660" s="1305"/>
    </row>
    <row r="2661" spans="1:69" ht="15" x14ac:dyDescent="0.25">
      <c r="A2661" s="1305"/>
      <c r="B2661" s="2050"/>
      <c r="C2661" s="1928"/>
      <c r="D2661" s="1313"/>
      <c r="E2661" s="1313"/>
      <c r="F2661" s="1931"/>
      <c r="G2661" s="1313"/>
      <c r="H2661" s="1345"/>
      <c r="I2661" s="1313"/>
      <c r="J2661" s="1345"/>
      <c r="K2661" s="1313"/>
      <c r="L2661" s="2773"/>
      <c r="M2661" s="1313"/>
      <c r="N2661" s="1345"/>
      <c r="O2661" s="1313"/>
      <c r="P2661" s="1313"/>
      <c r="Q2661" s="1307"/>
      <c r="R2661" s="1313"/>
      <c r="S2661" s="1313"/>
      <c r="T2661" s="1313"/>
      <c r="U2661" s="1313"/>
      <c r="V2661" s="2466"/>
      <c r="W2661" s="1904"/>
      <c r="X2661" s="2336"/>
      <c r="Y2661" s="1904"/>
      <c r="Z2661" s="2394"/>
      <c r="AA2661" s="1904"/>
      <c r="AB2661" s="1903"/>
      <c r="AC2661" s="1904"/>
      <c r="AD2661" s="1904"/>
      <c r="AE2661" s="1904"/>
      <c r="AF2661" s="1313"/>
      <c r="AG2661" s="1313"/>
      <c r="AH2661" s="1305"/>
      <c r="AI2661" s="1313"/>
      <c r="AJ2661" s="1313"/>
      <c r="AK2661" s="1313"/>
      <c r="AL2661" s="1313"/>
      <c r="AM2661" s="1313"/>
      <c r="AN2661" s="1905"/>
      <c r="AO2661" s="1345"/>
      <c r="AP2661" s="1313"/>
      <c r="AQ2661" s="1345"/>
      <c r="AR2661" s="1313"/>
      <c r="AS2661" s="1345"/>
      <c r="AT2661" s="1313"/>
      <c r="AU2661" s="1345"/>
      <c r="AV2661" s="1313"/>
      <c r="AW2661" s="1313"/>
      <c r="AX2661" s="1313"/>
      <c r="AY2661" s="1305"/>
      <c r="AZ2661" s="1313"/>
      <c r="BA2661" s="1313"/>
      <c r="BB2661" s="1313"/>
      <c r="BC2661" s="1313"/>
      <c r="BD2661" s="1313"/>
      <c r="BE2661" s="1903"/>
      <c r="BF2661" s="1904"/>
      <c r="BG2661" s="1903"/>
      <c r="BH2661" s="1904"/>
      <c r="BI2661" s="1903"/>
      <c r="BJ2661" s="1904"/>
      <c r="BK2661" s="1313"/>
      <c r="BL2661" s="1904"/>
      <c r="BM2661" s="1904"/>
      <c r="BN2661" s="1904"/>
      <c r="BO2661" s="1313"/>
      <c r="BP2661" s="1316">
        <f t="shared" si="818"/>
        <v>0</v>
      </c>
      <c r="BQ2661" s="1305"/>
    </row>
    <row r="2662" spans="1:69" ht="15" x14ac:dyDescent="0.25">
      <c r="A2662" s="1305"/>
      <c r="B2662" s="2050"/>
      <c r="C2662" s="1928"/>
      <c r="D2662" s="1313"/>
      <c r="E2662" s="1313"/>
      <c r="F2662" s="1931"/>
      <c r="G2662" s="1313"/>
      <c r="H2662" s="1345"/>
      <c r="I2662" s="1313"/>
      <c r="J2662" s="1345"/>
      <c r="K2662" s="1313"/>
      <c r="L2662" s="2773"/>
      <c r="M2662" s="1313"/>
      <c r="N2662" s="1345"/>
      <c r="O2662" s="1313"/>
      <c r="P2662" s="1313"/>
      <c r="Q2662" s="1307"/>
      <c r="R2662" s="1313"/>
      <c r="S2662" s="1313"/>
      <c r="T2662" s="1313"/>
      <c r="U2662" s="1313"/>
      <c r="V2662" s="2466"/>
      <c r="W2662" s="1904"/>
      <c r="X2662" s="2336"/>
      <c r="Y2662" s="1904"/>
      <c r="Z2662" s="2394"/>
      <c r="AA2662" s="1904"/>
      <c r="AB2662" s="1903"/>
      <c r="AC2662" s="1904"/>
      <c r="AD2662" s="1904"/>
      <c r="AE2662" s="1904"/>
      <c r="AF2662" s="1313"/>
      <c r="AG2662" s="1313"/>
      <c r="AH2662" s="1305"/>
      <c r="AI2662" s="1313"/>
      <c r="AJ2662" s="1313"/>
      <c r="AK2662" s="1313"/>
      <c r="AL2662" s="1313"/>
      <c r="AM2662" s="1313"/>
      <c r="AN2662" s="1905"/>
      <c r="AO2662" s="1345"/>
      <c r="AP2662" s="1313"/>
      <c r="AQ2662" s="1345"/>
      <c r="AR2662" s="1313"/>
      <c r="AS2662" s="1345"/>
      <c r="AT2662" s="1313"/>
      <c r="AU2662" s="1345"/>
      <c r="AV2662" s="1313"/>
      <c r="AW2662" s="1313"/>
      <c r="AX2662" s="1313"/>
      <c r="AY2662" s="1305"/>
      <c r="AZ2662" s="1313"/>
      <c r="BA2662" s="1313"/>
      <c r="BB2662" s="1313"/>
      <c r="BC2662" s="1313"/>
      <c r="BD2662" s="1313"/>
      <c r="BE2662" s="1903"/>
      <c r="BF2662" s="1904"/>
      <c r="BG2662" s="1903"/>
      <c r="BH2662" s="1904"/>
      <c r="BI2662" s="1903"/>
      <c r="BJ2662" s="1904"/>
      <c r="BK2662" s="1313"/>
      <c r="BL2662" s="1904"/>
      <c r="BM2662" s="1904"/>
      <c r="BN2662" s="1904"/>
      <c r="BO2662" s="1313"/>
      <c r="BP2662" s="1316">
        <f t="shared" si="818"/>
        <v>0</v>
      </c>
      <c r="BQ2662" s="1305"/>
    </row>
    <row r="2663" spans="1:69" ht="15" x14ac:dyDescent="0.25">
      <c r="A2663" s="1305"/>
      <c r="B2663" s="2050"/>
      <c r="C2663" s="1928"/>
      <c r="D2663" s="1313"/>
      <c r="E2663" s="1313"/>
      <c r="F2663" s="1931"/>
      <c r="G2663" s="1313"/>
      <c r="H2663" s="1345"/>
      <c r="I2663" s="1313"/>
      <c r="J2663" s="1345"/>
      <c r="K2663" s="1313"/>
      <c r="L2663" s="2773"/>
      <c r="M2663" s="1313"/>
      <c r="N2663" s="1345"/>
      <c r="O2663" s="1313"/>
      <c r="P2663" s="1313"/>
      <c r="Q2663" s="1307"/>
      <c r="R2663" s="1313"/>
      <c r="S2663" s="1313"/>
      <c r="T2663" s="1313"/>
      <c r="U2663" s="1313"/>
      <c r="V2663" s="2466"/>
      <c r="W2663" s="1904"/>
      <c r="X2663" s="2336"/>
      <c r="Y2663" s="1904"/>
      <c r="Z2663" s="2394"/>
      <c r="AA2663" s="1904"/>
      <c r="AB2663" s="1903"/>
      <c r="AC2663" s="1904"/>
      <c r="AD2663" s="1904"/>
      <c r="AE2663" s="1904"/>
      <c r="AF2663" s="1313"/>
      <c r="AG2663" s="1313"/>
      <c r="AH2663" s="1305"/>
      <c r="AI2663" s="1313"/>
      <c r="AJ2663" s="1313"/>
      <c r="AK2663" s="1313"/>
      <c r="AL2663" s="1313"/>
      <c r="AM2663" s="1313"/>
      <c r="AN2663" s="1905"/>
      <c r="AO2663" s="1345"/>
      <c r="AP2663" s="1313"/>
      <c r="AQ2663" s="1345"/>
      <c r="AR2663" s="1313"/>
      <c r="AS2663" s="1345"/>
      <c r="AT2663" s="1313"/>
      <c r="AU2663" s="1345"/>
      <c r="AV2663" s="1313"/>
      <c r="AW2663" s="1313"/>
      <c r="AX2663" s="1313"/>
      <c r="AY2663" s="1305"/>
      <c r="AZ2663" s="1313"/>
      <c r="BA2663" s="1313"/>
      <c r="BB2663" s="1313"/>
      <c r="BC2663" s="1313"/>
      <c r="BD2663" s="1313"/>
      <c r="BE2663" s="1903"/>
      <c r="BF2663" s="1904"/>
      <c r="BG2663" s="1903"/>
      <c r="BH2663" s="1904"/>
      <c r="BI2663" s="1903"/>
      <c r="BJ2663" s="1904"/>
      <c r="BK2663" s="1313"/>
      <c r="BL2663" s="1904"/>
      <c r="BM2663" s="1904"/>
      <c r="BN2663" s="1904"/>
      <c r="BO2663" s="1313"/>
      <c r="BP2663" s="1316">
        <f t="shared" si="818"/>
        <v>0</v>
      </c>
      <c r="BQ2663" s="1305"/>
    </row>
    <row r="2664" spans="1:69" ht="15" x14ac:dyDescent="0.25">
      <c r="A2664" s="1305"/>
      <c r="B2664" s="2050"/>
      <c r="C2664" s="1928"/>
      <c r="D2664" s="1313"/>
      <c r="E2664" s="1313"/>
      <c r="F2664" s="1931"/>
      <c r="G2664" s="1313"/>
      <c r="H2664" s="1345"/>
      <c r="I2664" s="1313"/>
      <c r="J2664" s="1345"/>
      <c r="K2664" s="1313"/>
      <c r="L2664" s="2773"/>
      <c r="M2664" s="1313"/>
      <c r="N2664" s="1345"/>
      <c r="O2664" s="1313"/>
      <c r="P2664" s="1313"/>
      <c r="Q2664" s="1307"/>
      <c r="R2664" s="1313"/>
      <c r="S2664" s="1313"/>
      <c r="T2664" s="1313"/>
      <c r="U2664" s="1313"/>
      <c r="V2664" s="2466"/>
      <c r="W2664" s="1904"/>
      <c r="X2664" s="2336"/>
      <c r="Y2664" s="1904"/>
      <c r="Z2664" s="2394"/>
      <c r="AA2664" s="1904"/>
      <c r="AB2664" s="1903"/>
      <c r="AC2664" s="1904"/>
      <c r="AD2664" s="1904"/>
      <c r="AE2664" s="1904"/>
      <c r="AF2664" s="1313"/>
      <c r="AG2664" s="1313"/>
      <c r="AH2664" s="1305"/>
      <c r="AI2664" s="1313"/>
      <c r="AJ2664" s="1313"/>
      <c r="AK2664" s="1313"/>
      <c r="AL2664" s="1313"/>
      <c r="AM2664" s="1313"/>
      <c r="AN2664" s="1905"/>
      <c r="AO2664" s="1345"/>
      <c r="AP2664" s="1313"/>
      <c r="AQ2664" s="1345"/>
      <c r="AR2664" s="1313"/>
      <c r="AS2664" s="1345"/>
      <c r="AT2664" s="1313"/>
      <c r="AU2664" s="1345"/>
      <c r="AV2664" s="1313"/>
      <c r="AW2664" s="1313"/>
      <c r="AX2664" s="1313"/>
      <c r="AY2664" s="1305"/>
      <c r="AZ2664" s="1313"/>
      <c r="BA2664" s="1313"/>
      <c r="BB2664" s="1313"/>
      <c r="BC2664" s="1313"/>
      <c r="BD2664" s="1313"/>
      <c r="BE2664" s="1903"/>
      <c r="BF2664" s="1904"/>
      <c r="BG2664" s="1903"/>
      <c r="BH2664" s="1904"/>
      <c r="BI2664" s="1903"/>
      <c r="BJ2664" s="1904"/>
      <c r="BK2664" s="1313"/>
      <c r="BL2664" s="1904"/>
      <c r="BM2664" s="1904"/>
      <c r="BN2664" s="1904"/>
      <c r="BO2664" s="1313"/>
      <c r="BP2664" s="1316">
        <f t="shared" si="818"/>
        <v>0</v>
      </c>
      <c r="BQ2664" s="1305"/>
    </row>
    <row r="2665" spans="1:69" ht="15" x14ac:dyDescent="0.25">
      <c r="A2665" s="1305"/>
      <c r="B2665" s="2050"/>
      <c r="C2665" s="1928"/>
      <c r="D2665" s="1313"/>
      <c r="E2665" s="1313"/>
      <c r="F2665" s="1931"/>
      <c r="G2665" s="1313"/>
      <c r="H2665" s="1345"/>
      <c r="I2665" s="1313"/>
      <c r="J2665" s="1345"/>
      <c r="K2665" s="1313"/>
      <c r="L2665" s="2773"/>
      <c r="M2665" s="1313"/>
      <c r="N2665" s="1345"/>
      <c r="O2665" s="1313"/>
      <c r="P2665" s="1313"/>
      <c r="Q2665" s="1307"/>
      <c r="R2665" s="1313"/>
      <c r="S2665" s="1313"/>
      <c r="T2665" s="1313"/>
      <c r="U2665" s="1313"/>
      <c r="V2665" s="2466"/>
      <c r="W2665" s="1904"/>
      <c r="X2665" s="2336"/>
      <c r="Y2665" s="1904"/>
      <c r="Z2665" s="2394"/>
      <c r="AA2665" s="1904"/>
      <c r="AB2665" s="1903"/>
      <c r="AC2665" s="1904"/>
      <c r="AD2665" s="1904"/>
      <c r="AE2665" s="1904"/>
      <c r="AF2665" s="1313"/>
      <c r="AG2665" s="1313"/>
      <c r="AH2665" s="1305"/>
      <c r="AI2665" s="1313"/>
      <c r="AJ2665" s="1313"/>
      <c r="AK2665" s="1313"/>
      <c r="AL2665" s="1313"/>
      <c r="AM2665" s="1313"/>
      <c r="AN2665" s="1905"/>
      <c r="AO2665" s="1345"/>
      <c r="AP2665" s="1313"/>
      <c r="AQ2665" s="1345"/>
      <c r="AR2665" s="1313"/>
      <c r="AS2665" s="1345"/>
      <c r="AT2665" s="1313"/>
      <c r="AU2665" s="1345"/>
      <c r="AV2665" s="1313"/>
      <c r="AW2665" s="1313"/>
      <c r="AX2665" s="1313"/>
      <c r="AY2665" s="1305"/>
      <c r="AZ2665" s="1313"/>
      <c r="BA2665" s="1313"/>
      <c r="BB2665" s="1313"/>
      <c r="BC2665" s="1313"/>
      <c r="BD2665" s="1313"/>
      <c r="BE2665" s="1903"/>
      <c r="BF2665" s="1904"/>
      <c r="BG2665" s="1903"/>
      <c r="BH2665" s="1904"/>
      <c r="BI2665" s="1903"/>
      <c r="BJ2665" s="1904"/>
      <c r="BK2665" s="1313"/>
      <c r="BL2665" s="1904"/>
      <c r="BM2665" s="1904"/>
      <c r="BN2665" s="1904"/>
      <c r="BO2665" s="1313"/>
      <c r="BP2665" s="1316">
        <f t="shared" si="818"/>
        <v>0</v>
      </c>
      <c r="BQ2665" s="1305"/>
    </row>
    <row r="2666" spans="1:69" ht="15" x14ac:dyDescent="0.25">
      <c r="A2666" s="1305"/>
      <c r="B2666" s="2050"/>
      <c r="C2666" s="1928"/>
      <c r="D2666" s="1313"/>
      <c r="E2666" s="1313"/>
      <c r="F2666" s="1931"/>
      <c r="G2666" s="1313"/>
      <c r="H2666" s="1345"/>
      <c r="I2666" s="1313"/>
      <c r="J2666" s="1345"/>
      <c r="K2666" s="1313"/>
      <c r="L2666" s="2773"/>
      <c r="M2666" s="1313"/>
      <c r="N2666" s="1345"/>
      <c r="O2666" s="1313"/>
      <c r="P2666" s="1313"/>
      <c r="Q2666" s="1307"/>
      <c r="R2666" s="1313"/>
      <c r="S2666" s="1313"/>
      <c r="T2666" s="1313"/>
      <c r="U2666" s="1313"/>
      <c r="V2666" s="2466"/>
      <c r="W2666" s="1904"/>
      <c r="X2666" s="2336"/>
      <c r="Y2666" s="1904"/>
      <c r="Z2666" s="2394"/>
      <c r="AA2666" s="1904"/>
      <c r="AB2666" s="1903"/>
      <c r="AC2666" s="1904"/>
      <c r="AD2666" s="1904"/>
      <c r="AE2666" s="1904"/>
      <c r="AF2666" s="1313"/>
      <c r="AG2666" s="1313"/>
      <c r="AH2666" s="1305"/>
      <c r="AI2666" s="1313"/>
      <c r="AJ2666" s="1313"/>
      <c r="AK2666" s="1313"/>
      <c r="AL2666" s="1313"/>
      <c r="AM2666" s="1313"/>
      <c r="AN2666" s="1905"/>
      <c r="AO2666" s="1345"/>
      <c r="AP2666" s="1313"/>
      <c r="AQ2666" s="1345"/>
      <c r="AR2666" s="1313"/>
      <c r="AS2666" s="1345"/>
      <c r="AT2666" s="1313"/>
      <c r="AU2666" s="1345"/>
      <c r="AV2666" s="1313"/>
      <c r="AW2666" s="1313"/>
      <c r="AX2666" s="1313"/>
      <c r="AY2666" s="1305"/>
      <c r="AZ2666" s="1313"/>
      <c r="BA2666" s="1313"/>
      <c r="BB2666" s="1313"/>
      <c r="BC2666" s="1313"/>
      <c r="BD2666" s="1313"/>
      <c r="BE2666" s="1903"/>
      <c r="BF2666" s="1904"/>
      <c r="BG2666" s="1903"/>
      <c r="BH2666" s="1904"/>
      <c r="BI2666" s="1903"/>
      <c r="BJ2666" s="1904"/>
      <c r="BK2666" s="1313"/>
      <c r="BL2666" s="1904"/>
      <c r="BM2666" s="1904"/>
      <c r="BN2666" s="1904"/>
      <c r="BO2666" s="1313"/>
      <c r="BP2666" s="1316">
        <f t="shared" si="818"/>
        <v>0</v>
      </c>
      <c r="BQ2666" s="1305"/>
    </row>
    <row r="2667" spans="1:69" ht="15" x14ac:dyDescent="0.25">
      <c r="A2667" s="1305"/>
      <c r="B2667" s="2050"/>
      <c r="C2667" s="1928"/>
      <c r="D2667" s="1313"/>
      <c r="E2667" s="1313"/>
      <c r="F2667" s="1931"/>
      <c r="G2667" s="1313"/>
      <c r="H2667" s="1345"/>
      <c r="I2667" s="1313"/>
      <c r="J2667" s="1345"/>
      <c r="K2667" s="1313"/>
      <c r="L2667" s="2773"/>
      <c r="M2667" s="1313"/>
      <c r="N2667" s="1345"/>
      <c r="O2667" s="1313"/>
      <c r="P2667" s="1313"/>
      <c r="Q2667" s="1307"/>
      <c r="R2667" s="1313"/>
      <c r="S2667" s="1313"/>
      <c r="T2667" s="1313"/>
      <c r="U2667" s="1313"/>
      <c r="V2667" s="2466"/>
      <c r="W2667" s="1904"/>
      <c r="X2667" s="2336"/>
      <c r="Y2667" s="1904"/>
      <c r="Z2667" s="2394"/>
      <c r="AA2667" s="1904"/>
      <c r="AB2667" s="1903"/>
      <c r="AC2667" s="1904"/>
      <c r="AD2667" s="1904"/>
      <c r="AE2667" s="1904"/>
      <c r="AF2667" s="1313"/>
      <c r="AG2667" s="1313"/>
      <c r="AH2667" s="1305"/>
      <c r="AI2667" s="1313"/>
      <c r="AJ2667" s="1313"/>
      <c r="AK2667" s="1313"/>
      <c r="AL2667" s="1313"/>
      <c r="AM2667" s="1313"/>
      <c r="AN2667" s="1905"/>
      <c r="AO2667" s="1345"/>
      <c r="AP2667" s="1313"/>
      <c r="AQ2667" s="1345"/>
      <c r="AR2667" s="1313"/>
      <c r="AS2667" s="1345"/>
      <c r="AT2667" s="1313"/>
      <c r="AU2667" s="1345"/>
      <c r="AV2667" s="1313"/>
      <c r="AW2667" s="1313"/>
      <c r="AX2667" s="1313"/>
      <c r="AY2667" s="1305"/>
      <c r="AZ2667" s="1313"/>
      <c r="BA2667" s="1313"/>
      <c r="BB2667" s="1313"/>
      <c r="BC2667" s="1313"/>
      <c r="BD2667" s="1313"/>
      <c r="BE2667" s="1903"/>
      <c r="BF2667" s="1904"/>
      <c r="BG2667" s="1903"/>
      <c r="BH2667" s="1904"/>
      <c r="BI2667" s="1903"/>
      <c r="BJ2667" s="1904"/>
      <c r="BK2667" s="1313"/>
      <c r="BL2667" s="1904"/>
      <c r="BM2667" s="1904"/>
      <c r="BN2667" s="1904"/>
      <c r="BO2667" s="1313"/>
      <c r="BP2667" s="1316">
        <f t="shared" si="818"/>
        <v>0</v>
      </c>
      <c r="BQ2667" s="1305"/>
    </row>
    <row r="2668" spans="1:69" ht="15" x14ac:dyDescent="0.25">
      <c r="A2668" s="1305"/>
      <c r="B2668" s="2050"/>
      <c r="C2668" s="1928"/>
      <c r="D2668" s="1313"/>
      <c r="E2668" s="1313"/>
      <c r="F2668" s="1931"/>
      <c r="G2668" s="1313"/>
      <c r="H2668" s="1345"/>
      <c r="I2668" s="1313"/>
      <c r="J2668" s="1345"/>
      <c r="K2668" s="1313"/>
      <c r="L2668" s="2773"/>
      <c r="M2668" s="1313"/>
      <c r="N2668" s="1345"/>
      <c r="O2668" s="1313"/>
      <c r="P2668" s="1313"/>
      <c r="Q2668" s="1307"/>
      <c r="R2668" s="1313"/>
      <c r="S2668" s="1313"/>
      <c r="T2668" s="1313"/>
      <c r="U2668" s="1313"/>
      <c r="V2668" s="2466"/>
      <c r="W2668" s="1904"/>
      <c r="X2668" s="2336"/>
      <c r="Y2668" s="1904"/>
      <c r="Z2668" s="2394"/>
      <c r="AA2668" s="1904"/>
      <c r="AB2668" s="1903"/>
      <c r="AC2668" s="1904"/>
      <c r="AD2668" s="1904"/>
      <c r="AE2668" s="1904"/>
      <c r="AF2668" s="1313"/>
      <c r="AG2668" s="1313"/>
      <c r="AH2668" s="1305"/>
      <c r="AI2668" s="1313"/>
      <c r="AJ2668" s="1313"/>
      <c r="AK2668" s="1313"/>
      <c r="AL2668" s="1313"/>
      <c r="AM2668" s="1313"/>
      <c r="AN2668" s="1905"/>
      <c r="AO2668" s="1345"/>
      <c r="AP2668" s="1313"/>
      <c r="AQ2668" s="1345"/>
      <c r="AR2668" s="1313"/>
      <c r="AS2668" s="1345"/>
      <c r="AT2668" s="1313"/>
      <c r="AU2668" s="1345"/>
      <c r="AV2668" s="1313"/>
      <c r="AW2668" s="1313"/>
      <c r="AX2668" s="1313"/>
      <c r="AY2668" s="1305"/>
      <c r="AZ2668" s="1313"/>
      <c r="BA2668" s="1313"/>
      <c r="BB2668" s="1313"/>
      <c r="BC2668" s="1313"/>
      <c r="BD2668" s="1313"/>
      <c r="BE2668" s="1903"/>
      <c r="BF2668" s="1904"/>
      <c r="BG2668" s="1903"/>
      <c r="BH2668" s="1904"/>
      <c r="BI2668" s="1903"/>
      <c r="BJ2668" s="1904"/>
      <c r="BK2668" s="1313"/>
      <c r="BL2668" s="1904"/>
      <c r="BM2668" s="1904"/>
      <c r="BN2668" s="1904"/>
      <c r="BO2668" s="1313"/>
      <c r="BP2668" s="1316">
        <f t="shared" si="818"/>
        <v>0</v>
      </c>
      <c r="BQ2668" s="1305"/>
    </row>
    <row r="2669" spans="1:69" ht="15" x14ac:dyDescent="0.25">
      <c r="A2669" s="1305"/>
      <c r="B2669" s="2050"/>
      <c r="C2669" s="1928"/>
      <c r="D2669" s="1313"/>
      <c r="E2669" s="1313"/>
      <c r="F2669" s="1931"/>
      <c r="G2669" s="1313"/>
      <c r="H2669" s="1345"/>
      <c r="I2669" s="1313"/>
      <c r="J2669" s="1345"/>
      <c r="K2669" s="1313"/>
      <c r="L2669" s="2773"/>
      <c r="M2669" s="1313"/>
      <c r="N2669" s="1345"/>
      <c r="O2669" s="1313"/>
      <c r="P2669" s="1313"/>
      <c r="Q2669" s="1307"/>
      <c r="R2669" s="1313"/>
      <c r="S2669" s="1313"/>
      <c r="T2669" s="1313"/>
      <c r="U2669" s="1313"/>
      <c r="V2669" s="2466"/>
      <c r="W2669" s="1904"/>
      <c r="X2669" s="2336"/>
      <c r="Y2669" s="1904"/>
      <c r="Z2669" s="2394"/>
      <c r="AA2669" s="1904"/>
      <c r="AB2669" s="1903"/>
      <c r="AC2669" s="1904"/>
      <c r="AD2669" s="1904"/>
      <c r="AE2669" s="1904"/>
      <c r="AF2669" s="1313"/>
      <c r="AG2669" s="1313"/>
      <c r="AH2669" s="1305"/>
      <c r="AI2669" s="1313"/>
      <c r="AJ2669" s="1313"/>
      <c r="AK2669" s="1313"/>
      <c r="AL2669" s="1313"/>
      <c r="AM2669" s="1313"/>
      <c r="AN2669" s="1905"/>
      <c r="AO2669" s="1345"/>
      <c r="AP2669" s="1313"/>
      <c r="AQ2669" s="1345"/>
      <c r="AR2669" s="1313"/>
      <c r="AS2669" s="1345"/>
      <c r="AT2669" s="1313"/>
      <c r="AU2669" s="1345"/>
      <c r="AV2669" s="1313"/>
      <c r="AW2669" s="1313"/>
      <c r="AX2669" s="1313"/>
      <c r="AY2669" s="1305"/>
      <c r="AZ2669" s="1313"/>
      <c r="BA2669" s="1313"/>
      <c r="BB2669" s="1313"/>
      <c r="BC2669" s="1313"/>
      <c r="BD2669" s="1313"/>
      <c r="BE2669" s="1903"/>
      <c r="BF2669" s="1904"/>
      <c r="BG2669" s="1903"/>
      <c r="BH2669" s="1904"/>
      <c r="BI2669" s="1903"/>
      <c r="BJ2669" s="1904"/>
      <c r="BK2669" s="1313"/>
      <c r="BL2669" s="1904"/>
      <c r="BM2669" s="1904"/>
      <c r="BN2669" s="1904"/>
      <c r="BO2669" s="1313"/>
      <c r="BP2669" s="1316">
        <f t="shared" si="818"/>
        <v>0</v>
      </c>
      <c r="BQ2669" s="1305"/>
    </row>
    <row r="2670" spans="1:69" ht="15" x14ac:dyDescent="0.25">
      <c r="A2670" s="1305"/>
      <c r="B2670" s="2050"/>
      <c r="C2670" s="1928"/>
      <c r="D2670" s="1313"/>
      <c r="E2670" s="1313"/>
      <c r="F2670" s="1931"/>
      <c r="G2670" s="1313"/>
      <c r="H2670" s="1345"/>
      <c r="I2670" s="1313"/>
      <c r="J2670" s="1345"/>
      <c r="K2670" s="1313"/>
      <c r="L2670" s="2773"/>
      <c r="M2670" s="1313"/>
      <c r="N2670" s="1345"/>
      <c r="O2670" s="1313"/>
      <c r="P2670" s="1313"/>
      <c r="Q2670" s="1307"/>
      <c r="R2670" s="1313"/>
      <c r="S2670" s="1313"/>
      <c r="T2670" s="1313"/>
      <c r="U2670" s="1313"/>
      <c r="V2670" s="2466"/>
      <c r="W2670" s="1904"/>
      <c r="X2670" s="2336"/>
      <c r="Y2670" s="1904"/>
      <c r="Z2670" s="2394"/>
      <c r="AA2670" s="1904"/>
      <c r="AB2670" s="1903"/>
      <c r="AC2670" s="1904"/>
      <c r="AD2670" s="1904"/>
      <c r="AE2670" s="1904"/>
      <c r="AF2670" s="1313"/>
      <c r="AG2670" s="1313"/>
      <c r="AH2670" s="1305"/>
      <c r="AI2670" s="1313"/>
      <c r="AJ2670" s="1313"/>
      <c r="AK2670" s="1313"/>
      <c r="AL2670" s="1313"/>
      <c r="AM2670" s="1313"/>
      <c r="AN2670" s="1905"/>
      <c r="AO2670" s="1345"/>
      <c r="AP2670" s="1313"/>
      <c r="AQ2670" s="1345"/>
      <c r="AR2670" s="1313"/>
      <c r="AS2670" s="1345"/>
      <c r="AT2670" s="1313"/>
      <c r="AU2670" s="1345"/>
      <c r="AV2670" s="1313"/>
      <c r="AW2670" s="1313"/>
      <c r="AX2670" s="1313"/>
      <c r="AY2670" s="1305"/>
      <c r="AZ2670" s="1313"/>
      <c r="BA2670" s="1313"/>
      <c r="BB2670" s="1313"/>
      <c r="BC2670" s="1313"/>
      <c r="BD2670" s="1313"/>
      <c r="BE2670" s="1903"/>
      <c r="BF2670" s="1904"/>
      <c r="BG2670" s="1903"/>
      <c r="BH2670" s="1904"/>
      <c r="BI2670" s="1903"/>
      <c r="BJ2670" s="1904"/>
      <c r="BK2670" s="1313"/>
      <c r="BL2670" s="1904"/>
      <c r="BM2670" s="1904"/>
      <c r="BN2670" s="1904"/>
      <c r="BO2670" s="1313"/>
      <c r="BP2670" s="1316">
        <f t="shared" si="818"/>
        <v>0</v>
      </c>
      <c r="BQ2670" s="1305"/>
    </row>
    <row r="2671" spans="1:69" ht="15" x14ac:dyDescent="0.25">
      <c r="A2671" s="1305"/>
      <c r="B2671" s="2050"/>
      <c r="C2671" s="1928"/>
      <c r="D2671" s="1313"/>
      <c r="E2671" s="1313"/>
      <c r="F2671" s="1931"/>
      <c r="G2671" s="1313"/>
      <c r="H2671" s="1345"/>
      <c r="I2671" s="1313"/>
      <c r="J2671" s="1345"/>
      <c r="K2671" s="1313"/>
      <c r="L2671" s="2773"/>
      <c r="M2671" s="1313"/>
      <c r="N2671" s="1345"/>
      <c r="O2671" s="1313"/>
      <c r="P2671" s="1313"/>
      <c r="Q2671" s="1307"/>
      <c r="R2671" s="1313"/>
      <c r="S2671" s="1313"/>
      <c r="T2671" s="1313"/>
      <c r="U2671" s="1313"/>
      <c r="V2671" s="2466"/>
      <c r="W2671" s="1904"/>
      <c r="X2671" s="2336"/>
      <c r="Y2671" s="1904"/>
      <c r="Z2671" s="2394"/>
      <c r="AA2671" s="1904"/>
      <c r="AB2671" s="1903"/>
      <c r="AC2671" s="1904"/>
      <c r="AD2671" s="1904"/>
      <c r="AE2671" s="1904"/>
      <c r="AF2671" s="1313"/>
      <c r="AG2671" s="1313"/>
      <c r="AH2671" s="1305"/>
      <c r="AI2671" s="1313"/>
      <c r="AJ2671" s="1313"/>
      <c r="AK2671" s="1313"/>
      <c r="AL2671" s="1313"/>
      <c r="AM2671" s="1313"/>
      <c r="AN2671" s="1905"/>
      <c r="AO2671" s="1345"/>
      <c r="AP2671" s="1313"/>
      <c r="AQ2671" s="1345"/>
      <c r="AR2671" s="1313"/>
      <c r="AS2671" s="1345"/>
      <c r="AT2671" s="1313"/>
      <c r="AU2671" s="1345"/>
      <c r="AV2671" s="1313"/>
      <c r="AW2671" s="1313"/>
      <c r="AX2671" s="1313"/>
      <c r="AY2671" s="1305"/>
      <c r="AZ2671" s="1313"/>
      <c r="BA2671" s="1313"/>
      <c r="BB2671" s="1313"/>
      <c r="BC2671" s="1313"/>
      <c r="BD2671" s="1313"/>
      <c r="BE2671" s="1903"/>
      <c r="BF2671" s="1904"/>
      <c r="BG2671" s="1903"/>
      <c r="BH2671" s="1904"/>
      <c r="BI2671" s="1903"/>
      <c r="BJ2671" s="1904"/>
      <c r="BK2671" s="1313"/>
      <c r="BL2671" s="1904"/>
      <c r="BM2671" s="1904"/>
      <c r="BN2671" s="1904"/>
      <c r="BO2671" s="1313"/>
      <c r="BP2671" s="1316">
        <f t="shared" si="818"/>
        <v>0</v>
      </c>
      <c r="BQ2671" s="1305"/>
    </row>
    <row r="2672" spans="1:69" ht="15" x14ac:dyDescent="0.25">
      <c r="A2672" s="1305"/>
      <c r="B2672" s="2050"/>
      <c r="C2672" s="1928"/>
      <c r="D2672" s="1313"/>
      <c r="E2672" s="1313"/>
      <c r="F2672" s="1931"/>
      <c r="G2672" s="1313"/>
      <c r="H2672" s="1345"/>
      <c r="I2672" s="1313"/>
      <c r="J2672" s="1345"/>
      <c r="K2672" s="1313"/>
      <c r="L2672" s="2773"/>
      <c r="M2672" s="1313"/>
      <c r="N2672" s="1345"/>
      <c r="O2672" s="1313"/>
      <c r="P2672" s="1313"/>
      <c r="Q2672" s="1307"/>
      <c r="R2672" s="1313"/>
      <c r="S2672" s="1313"/>
      <c r="T2672" s="1313"/>
      <c r="U2672" s="1313"/>
      <c r="V2672" s="2466"/>
      <c r="W2672" s="1904"/>
      <c r="X2672" s="2336"/>
      <c r="Y2672" s="1904"/>
      <c r="Z2672" s="2394"/>
      <c r="AA2672" s="1904"/>
      <c r="AB2672" s="1903"/>
      <c r="AC2672" s="1904"/>
      <c r="AD2672" s="1904"/>
      <c r="AE2672" s="1904"/>
      <c r="AF2672" s="1313"/>
      <c r="AG2672" s="1313"/>
      <c r="AH2672" s="1305"/>
      <c r="AI2672" s="1313"/>
      <c r="AJ2672" s="1313"/>
      <c r="AK2672" s="1313"/>
      <c r="AL2672" s="1313"/>
      <c r="AM2672" s="1313"/>
      <c r="AN2672" s="1905"/>
      <c r="AO2672" s="1345"/>
      <c r="AP2672" s="1313"/>
      <c r="AQ2672" s="1345"/>
      <c r="AR2672" s="1313"/>
      <c r="AS2672" s="1345"/>
      <c r="AT2672" s="1313"/>
      <c r="AU2672" s="1345"/>
      <c r="AV2672" s="1313"/>
      <c r="AW2672" s="1313"/>
      <c r="AX2672" s="1313"/>
      <c r="AY2672" s="1305"/>
      <c r="AZ2672" s="1313"/>
      <c r="BA2672" s="1313"/>
      <c r="BB2672" s="1313"/>
      <c r="BC2672" s="1313"/>
      <c r="BD2672" s="1313"/>
      <c r="BE2672" s="1903"/>
      <c r="BF2672" s="1904"/>
      <c r="BG2672" s="1903"/>
      <c r="BH2672" s="1904"/>
      <c r="BI2672" s="1903"/>
      <c r="BJ2672" s="1904"/>
      <c r="BK2672" s="1313"/>
      <c r="BL2672" s="1904"/>
      <c r="BM2672" s="1904"/>
      <c r="BN2672" s="1904"/>
      <c r="BO2672" s="1313"/>
      <c r="BP2672" s="1316">
        <f t="shared" si="818"/>
        <v>0</v>
      </c>
      <c r="BQ2672" s="1305"/>
    </row>
    <row r="2673" spans="1:69" ht="15" x14ac:dyDescent="0.25">
      <c r="A2673" s="1305"/>
      <c r="B2673" s="2050"/>
      <c r="C2673" s="1928"/>
      <c r="D2673" s="1313"/>
      <c r="E2673" s="1313"/>
      <c r="F2673" s="1931"/>
      <c r="G2673" s="1313"/>
      <c r="H2673" s="1345"/>
      <c r="I2673" s="1313"/>
      <c r="J2673" s="1345"/>
      <c r="K2673" s="1313"/>
      <c r="L2673" s="2773"/>
      <c r="M2673" s="1313"/>
      <c r="N2673" s="1345"/>
      <c r="O2673" s="1313"/>
      <c r="P2673" s="1313"/>
      <c r="Q2673" s="1307"/>
      <c r="R2673" s="1313"/>
      <c r="S2673" s="1313"/>
      <c r="T2673" s="1313"/>
      <c r="U2673" s="1313"/>
      <c r="V2673" s="2466"/>
      <c r="W2673" s="1904"/>
      <c r="X2673" s="2336"/>
      <c r="Y2673" s="1904"/>
      <c r="Z2673" s="2394"/>
      <c r="AA2673" s="1904"/>
      <c r="AB2673" s="1903"/>
      <c r="AC2673" s="1904"/>
      <c r="AD2673" s="1904"/>
      <c r="AE2673" s="1904"/>
      <c r="AF2673" s="1313"/>
      <c r="AG2673" s="1313"/>
      <c r="AH2673" s="1305"/>
      <c r="AI2673" s="1313"/>
      <c r="AJ2673" s="1313"/>
      <c r="AK2673" s="1313"/>
      <c r="AL2673" s="1313"/>
      <c r="AM2673" s="1313"/>
      <c r="AN2673" s="1905"/>
      <c r="AO2673" s="1345"/>
      <c r="AP2673" s="1313"/>
      <c r="AQ2673" s="1345"/>
      <c r="AR2673" s="1313"/>
      <c r="AS2673" s="1345"/>
      <c r="AT2673" s="1313"/>
      <c r="AU2673" s="1345"/>
      <c r="AV2673" s="1313"/>
      <c r="AW2673" s="1313"/>
      <c r="AX2673" s="1313"/>
      <c r="AY2673" s="1305"/>
      <c r="AZ2673" s="1313"/>
      <c r="BA2673" s="1313"/>
      <c r="BB2673" s="1313"/>
      <c r="BC2673" s="1313"/>
      <c r="BD2673" s="1313"/>
      <c r="BE2673" s="1903"/>
      <c r="BF2673" s="1904"/>
      <c r="BG2673" s="1903"/>
      <c r="BH2673" s="1904"/>
      <c r="BI2673" s="1903"/>
      <c r="BJ2673" s="1904"/>
      <c r="BK2673" s="1313"/>
      <c r="BL2673" s="1904"/>
      <c r="BM2673" s="1904"/>
      <c r="BN2673" s="1904"/>
      <c r="BO2673" s="1313"/>
      <c r="BP2673" s="1316">
        <f t="shared" si="818"/>
        <v>0</v>
      </c>
      <c r="BQ2673" s="1305"/>
    </row>
    <row r="2674" spans="1:69" ht="15" x14ac:dyDescent="0.25">
      <c r="A2674" s="1305"/>
      <c r="B2674" s="2050"/>
      <c r="C2674" s="1928"/>
      <c r="D2674" s="1313"/>
      <c r="E2674" s="1313"/>
      <c r="F2674" s="1931"/>
      <c r="G2674" s="1313"/>
      <c r="H2674" s="1345"/>
      <c r="I2674" s="1313"/>
      <c r="J2674" s="1345"/>
      <c r="K2674" s="1313"/>
      <c r="L2674" s="2773"/>
      <c r="M2674" s="1313"/>
      <c r="N2674" s="1345"/>
      <c r="O2674" s="1313"/>
      <c r="P2674" s="1313"/>
      <c r="Q2674" s="1307"/>
      <c r="R2674" s="1313"/>
      <c r="S2674" s="1313"/>
      <c r="T2674" s="1313"/>
      <c r="U2674" s="1313"/>
      <c r="V2674" s="2466"/>
      <c r="W2674" s="1904"/>
      <c r="X2674" s="2336"/>
      <c r="Y2674" s="1904"/>
      <c r="Z2674" s="2394"/>
      <c r="AA2674" s="1904"/>
      <c r="AB2674" s="1903"/>
      <c r="AC2674" s="1904"/>
      <c r="AD2674" s="1904"/>
      <c r="AE2674" s="1904"/>
      <c r="AF2674" s="1313"/>
      <c r="AG2674" s="1313"/>
      <c r="AH2674" s="1305"/>
      <c r="AI2674" s="1313"/>
      <c r="AJ2674" s="1313"/>
      <c r="AK2674" s="1313"/>
      <c r="AL2674" s="1313"/>
      <c r="AM2674" s="1313"/>
      <c r="AN2674" s="1905"/>
      <c r="AO2674" s="1345"/>
      <c r="AP2674" s="1313"/>
      <c r="AQ2674" s="1345"/>
      <c r="AR2674" s="1313"/>
      <c r="AS2674" s="1345"/>
      <c r="AT2674" s="1313"/>
      <c r="AU2674" s="1345"/>
      <c r="AV2674" s="1313"/>
      <c r="AW2674" s="1313"/>
      <c r="AX2674" s="1313"/>
      <c r="AY2674" s="1305"/>
      <c r="AZ2674" s="1313"/>
      <c r="BA2674" s="1313"/>
      <c r="BB2674" s="1313"/>
      <c r="BC2674" s="1313"/>
      <c r="BD2674" s="1313"/>
      <c r="BE2674" s="1903"/>
      <c r="BF2674" s="1904"/>
      <c r="BG2674" s="1903"/>
      <c r="BH2674" s="1904"/>
      <c r="BI2674" s="1903"/>
      <c r="BJ2674" s="1904"/>
      <c r="BK2674" s="1313"/>
      <c r="BL2674" s="1904"/>
      <c r="BM2674" s="1904"/>
      <c r="BN2674" s="1904"/>
      <c r="BO2674" s="1313"/>
      <c r="BP2674" s="1316">
        <f t="shared" si="818"/>
        <v>0</v>
      </c>
      <c r="BQ2674" s="1305"/>
    </row>
    <row r="2675" spans="1:69" ht="15" x14ac:dyDescent="0.25">
      <c r="A2675" s="1305"/>
      <c r="B2675" s="2050"/>
      <c r="C2675" s="1928"/>
      <c r="D2675" s="1313"/>
      <c r="E2675" s="1313"/>
      <c r="F2675" s="1931"/>
      <c r="G2675" s="1313"/>
      <c r="H2675" s="1345"/>
      <c r="I2675" s="1313"/>
      <c r="J2675" s="1345"/>
      <c r="K2675" s="1313"/>
      <c r="L2675" s="2773"/>
      <c r="M2675" s="1313"/>
      <c r="N2675" s="1345"/>
      <c r="O2675" s="1313"/>
      <c r="P2675" s="1313"/>
      <c r="Q2675" s="1307"/>
      <c r="R2675" s="1313"/>
      <c r="S2675" s="1313"/>
      <c r="T2675" s="1313"/>
      <c r="U2675" s="1313"/>
      <c r="V2675" s="2466"/>
      <c r="W2675" s="1904"/>
      <c r="X2675" s="2336"/>
      <c r="Y2675" s="1904"/>
      <c r="Z2675" s="2394"/>
      <c r="AA2675" s="1904"/>
      <c r="AB2675" s="1903"/>
      <c r="AC2675" s="1904"/>
      <c r="AD2675" s="1904"/>
      <c r="AE2675" s="1904"/>
      <c r="AF2675" s="1313"/>
      <c r="AG2675" s="1313"/>
      <c r="AH2675" s="1305"/>
      <c r="AI2675" s="1313"/>
      <c r="AJ2675" s="1313"/>
      <c r="AK2675" s="1313"/>
      <c r="AL2675" s="1313"/>
      <c r="AM2675" s="1313"/>
      <c r="AN2675" s="1905"/>
      <c r="AO2675" s="1345"/>
      <c r="AP2675" s="1313"/>
      <c r="AQ2675" s="1345"/>
      <c r="AR2675" s="1313"/>
      <c r="AS2675" s="1345"/>
      <c r="AT2675" s="1313"/>
      <c r="AU2675" s="1345"/>
      <c r="AV2675" s="1313"/>
      <c r="AW2675" s="1313"/>
      <c r="AX2675" s="1313"/>
      <c r="AY2675" s="1305"/>
      <c r="AZ2675" s="1313"/>
      <c r="BA2675" s="1313"/>
      <c r="BB2675" s="1313"/>
      <c r="BC2675" s="1313"/>
      <c r="BD2675" s="1313"/>
      <c r="BE2675" s="1903"/>
      <c r="BF2675" s="1904"/>
      <c r="BG2675" s="1903"/>
      <c r="BH2675" s="1904"/>
      <c r="BI2675" s="1903"/>
      <c r="BJ2675" s="1904"/>
      <c r="BK2675" s="1313"/>
      <c r="BL2675" s="1904"/>
      <c r="BM2675" s="1904"/>
      <c r="BN2675" s="1904"/>
      <c r="BO2675" s="1313"/>
      <c r="BP2675" s="1316">
        <f t="shared" si="818"/>
        <v>0</v>
      </c>
      <c r="BQ2675" s="1305"/>
    </row>
    <row r="2676" spans="1:69" ht="15" x14ac:dyDescent="0.25">
      <c r="A2676" s="1305"/>
      <c r="B2676" s="2050"/>
      <c r="C2676" s="1928"/>
      <c r="D2676" s="1313"/>
      <c r="E2676" s="1313"/>
      <c r="F2676" s="1931"/>
      <c r="G2676" s="1313"/>
      <c r="H2676" s="1345"/>
      <c r="I2676" s="1313"/>
      <c r="J2676" s="1345"/>
      <c r="K2676" s="1313"/>
      <c r="L2676" s="2773"/>
      <c r="M2676" s="1313"/>
      <c r="N2676" s="1345"/>
      <c r="O2676" s="1313"/>
      <c r="P2676" s="1313"/>
      <c r="Q2676" s="1307"/>
      <c r="R2676" s="1313"/>
      <c r="S2676" s="1313"/>
      <c r="T2676" s="1313"/>
      <c r="U2676" s="1313"/>
      <c r="V2676" s="2466"/>
      <c r="W2676" s="1904"/>
      <c r="X2676" s="2336"/>
      <c r="Y2676" s="1904"/>
      <c r="Z2676" s="2394"/>
      <c r="AA2676" s="1904"/>
      <c r="AB2676" s="1903"/>
      <c r="AC2676" s="1904"/>
      <c r="AD2676" s="1904"/>
      <c r="AE2676" s="1904"/>
      <c r="AF2676" s="1313"/>
      <c r="AG2676" s="1313"/>
      <c r="AH2676" s="1305"/>
      <c r="AI2676" s="1313"/>
      <c r="AJ2676" s="1313"/>
      <c r="AK2676" s="1313"/>
      <c r="AL2676" s="1313"/>
      <c r="AM2676" s="1313"/>
      <c r="AN2676" s="1905"/>
      <c r="AO2676" s="1345"/>
      <c r="AP2676" s="1313"/>
      <c r="AQ2676" s="1345"/>
      <c r="AR2676" s="1313"/>
      <c r="AS2676" s="1345"/>
      <c r="AT2676" s="1313"/>
      <c r="AU2676" s="1345"/>
      <c r="AV2676" s="1313"/>
      <c r="AW2676" s="1313"/>
      <c r="AX2676" s="1313"/>
      <c r="AY2676" s="1305"/>
      <c r="AZ2676" s="1313"/>
      <c r="BA2676" s="1313"/>
      <c r="BB2676" s="1313"/>
      <c r="BC2676" s="1313"/>
      <c r="BD2676" s="1313"/>
      <c r="BE2676" s="1903"/>
      <c r="BF2676" s="1904"/>
      <c r="BG2676" s="1903"/>
      <c r="BH2676" s="1904"/>
      <c r="BI2676" s="1903"/>
      <c r="BJ2676" s="1904"/>
      <c r="BK2676" s="1313"/>
      <c r="BL2676" s="1904"/>
      <c r="BM2676" s="1904"/>
      <c r="BN2676" s="1904"/>
      <c r="BO2676" s="1313"/>
      <c r="BP2676" s="1316">
        <f t="shared" si="818"/>
        <v>0</v>
      </c>
      <c r="BQ2676" s="1305"/>
    </row>
    <row r="2677" spans="1:69" ht="15" x14ac:dyDescent="0.25">
      <c r="A2677" s="1305"/>
      <c r="B2677" s="2050"/>
      <c r="C2677" s="1928"/>
      <c r="D2677" s="1313"/>
      <c r="E2677" s="1313"/>
      <c r="F2677" s="1931"/>
      <c r="G2677" s="1313"/>
      <c r="H2677" s="1345"/>
      <c r="I2677" s="1313"/>
      <c r="J2677" s="1345"/>
      <c r="K2677" s="1313"/>
      <c r="L2677" s="2773"/>
      <c r="M2677" s="1313"/>
      <c r="N2677" s="1345"/>
      <c r="O2677" s="1313"/>
      <c r="P2677" s="1313"/>
      <c r="Q2677" s="1307"/>
      <c r="R2677" s="1313"/>
      <c r="S2677" s="1313"/>
      <c r="T2677" s="1313"/>
      <c r="U2677" s="1313"/>
      <c r="V2677" s="2466"/>
      <c r="W2677" s="1904"/>
      <c r="X2677" s="2336"/>
      <c r="Y2677" s="1904"/>
      <c r="Z2677" s="2394"/>
      <c r="AA2677" s="1904"/>
      <c r="AB2677" s="1903"/>
      <c r="AC2677" s="1904"/>
      <c r="AD2677" s="1904"/>
      <c r="AE2677" s="1904"/>
      <c r="AF2677" s="1313"/>
      <c r="AG2677" s="1313"/>
      <c r="AH2677" s="1305"/>
      <c r="AI2677" s="1313"/>
      <c r="AJ2677" s="1313"/>
      <c r="AK2677" s="1313"/>
      <c r="AL2677" s="1313"/>
      <c r="AM2677" s="1313"/>
      <c r="AN2677" s="1905"/>
      <c r="AO2677" s="1345"/>
      <c r="AP2677" s="1313"/>
      <c r="AQ2677" s="1345"/>
      <c r="AR2677" s="1313"/>
      <c r="AS2677" s="1345"/>
      <c r="AT2677" s="1313"/>
      <c r="AU2677" s="1345"/>
      <c r="AV2677" s="1313"/>
      <c r="AW2677" s="1313"/>
      <c r="AX2677" s="1313"/>
      <c r="AY2677" s="1305"/>
      <c r="AZ2677" s="1313"/>
      <c r="BA2677" s="1313"/>
      <c r="BB2677" s="1313"/>
      <c r="BC2677" s="1313"/>
      <c r="BD2677" s="1313"/>
      <c r="BE2677" s="1903"/>
      <c r="BF2677" s="1904"/>
      <c r="BG2677" s="1903"/>
      <c r="BH2677" s="1904"/>
      <c r="BI2677" s="1903"/>
      <c r="BJ2677" s="1904"/>
      <c r="BK2677" s="1313"/>
      <c r="BL2677" s="1904"/>
      <c r="BM2677" s="1904"/>
      <c r="BN2677" s="1904"/>
      <c r="BO2677" s="1313"/>
      <c r="BP2677" s="1316">
        <f t="shared" si="818"/>
        <v>0</v>
      </c>
      <c r="BQ2677" s="1305"/>
    </row>
    <row r="2678" spans="1:69" ht="15" x14ac:dyDescent="0.25">
      <c r="A2678" s="1305"/>
      <c r="B2678" s="2050"/>
      <c r="C2678" s="1928"/>
      <c r="D2678" s="1313"/>
      <c r="E2678" s="1313"/>
      <c r="F2678" s="1931"/>
      <c r="G2678" s="1313"/>
      <c r="H2678" s="1345"/>
      <c r="I2678" s="1313"/>
      <c r="J2678" s="1345"/>
      <c r="K2678" s="1313"/>
      <c r="L2678" s="2773"/>
      <c r="M2678" s="1313"/>
      <c r="N2678" s="1345"/>
      <c r="O2678" s="1313"/>
      <c r="P2678" s="1313"/>
      <c r="Q2678" s="1307"/>
      <c r="R2678" s="1313"/>
      <c r="S2678" s="1313"/>
      <c r="T2678" s="1313"/>
      <c r="U2678" s="1313"/>
      <c r="V2678" s="2466"/>
      <c r="W2678" s="1904"/>
      <c r="X2678" s="2336"/>
      <c r="Y2678" s="1904"/>
      <c r="Z2678" s="2394"/>
      <c r="AA2678" s="1904"/>
      <c r="AB2678" s="1903"/>
      <c r="AC2678" s="1904"/>
      <c r="AD2678" s="1904"/>
      <c r="AE2678" s="1904"/>
      <c r="AF2678" s="1313"/>
      <c r="AG2678" s="1313"/>
      <c r="AH2678" s="1305"/>
      <c r="AI2678" s="1313"/>
      <c r="AJ2678" s="1313"/>
      <c r="AK2678" s="1313"/>
      <c r="AL2678" s="1313"/>
      <c r="AM2678" s="1313"/>
      <c r="AN2678" s="1905"/>
      <c r="AO2678" s="1345"/>
      <c r="AP2678" s="1313"/>
      <c r="AQ2678" s="1345"/>
      <c r="AR2678" s="1313"/>
      <c r="AS2678" s="1345"/>
      <c r="AT2678" s="1313"/>
      <c r="AU2678" s="1345"/>
      <c r="AV2678" s="1313"/>
      <c r="AW2678" s="1313"/>
      <c r="AX2678" s="1313"/>
      <c r="AY2678" s="1305"/>
      <c r="AZ2678" s="1313"/>
      <c r="BA2678" s="1313"/>
      <c r="BB2678" s="1313"/>
      <c r="BC2678" s="1313"/>
      <c r="BD2678" s="1313"/>
      <c r="BE2678" s="1903"/>
      <c r="BF2678" s="1904"/>
      <c r="BG2678" s="1903"/>
      <c r="BH2678" s="1904"/>
      <c r="BI2678" s="1903"/>
      <c r="BJ2678" s="1904"/>
      <c r="BK2678" s="1313"/>
      <c r="BL2678" s="1904"/>
      <c r="BM2678" s="1904"/>
      <c r="BN2678" s="1904"/>
      <c r="BO2678" s="1313"/>
      <c r="BP2678" s="1316">
        <f t="shared" si="818"/>
        <v>0</v>
      </c>
      <c r="BQ2678" s="1305"/>
    </row>
    <row r="2679" spans="1:69" ht="15" x14ac:dyDescent="0.25">
      <c r="A2679" s="1305"/>
      <c r="B2679" s="2050"/>
      <c r="C2679" s="1928"/>
      <c r="D2679" s="1313"/>
      <c r="E2679" s="1313"/>
      <c r="F2679" s="1931"/>
      <c r="G2679" s="1313"/>
      <c r="H2679" s="1345"/>
      <c r="I2679" s="1313"/>
      <c r="J2679" s="1345"/>
      <c r="K2679" s="1313"/>
      <c r="L2679" s="2773"/>
      <c r="M2679" s="1313"/>
      <c r="N2679" s="1345"/>
      <c r="O2679" s="1313"/>
      <c r="P2679" s="1313"/>
      <c r="Q2679" s="1307"/>
      <c r="R2679" s="1313"/>
      <c r="S2679" s="1313"/>
      <c r="T2679" s="1313"/>
      <c r="U2679" s="1313"/>
      <c r="V2679" s="2466"/>
      <c r="W2679" s="1904"/>
      <c r="X2679" s="2336"/>
      <c r="Y2679" s="1904"/>
      <c r="Z2679" s="2394"/>
      <c r="AA2679" s="1904"/>
      <c r="AB2679" s="1903"/>
      <c r="AC2679" s="1904"/>
      <c r="AD2679" s="1904"/>
      <c r="AE2679" s="1904"/>
      <c r="AF2679" s="1313"/>
      <c r="AG2679" s="1313"/>
      <c r="AH2679" s="1305"/>
      <c r="AI2679" s="1313"/>
      <c r="AJ2679" s="1313"/>
      <c r="AK2679" s="1313"/>
      <c r="AL2679" s="1313"/>
      <c r="AM2679" s="1313"/>
      <c r="AN2679" s="1905"/>
      <c r="AO2679" s="1345"/>
      <c r="AP2679" s="1313"/>
      <c r="AQ2679" s="1345"/>
      <c r="AR2679" s="1313"/>
      <c r="AS2679" s="1345"/>
      <c r="AT2679" s="1313"/>
      <c r="AU2679" s="1345"/>
      <c r="AV2679" s="1313"/>
      <c r="AW2679" s="1313"/>
      <c r="AX2679" s="1313"/>
      <c r="AY2679" s="1305"/>
      <c r="AZ2679" s="1313"/>
      <c r="BA2679" s="1313"/>
      <c r="BB2679" s="1313"/>
      <c r="BC2679" s="1313"/>
      <c r="BD2679" s="1313"/>
      <c r="BE2679" s="1903"/>
      <c r="BF2679" s="1904"/>
      <c r="BG2679" s="1903"/>
      <c r="BH2679" s="1904"/>
      <c r="BI2679" s="1903"/>
      <c r="BJ2679" s="1904"/>
      <c r="BK2679" s="1313"/>
      <c r="BL2679" s="1904"/>
      <c r="BM2679" s="1904"/>
      <c r="BN2679" s="1904"/>
      <c r="BO2679" s="1313"/>
      <c r="BP2679" s="1316">
        <f t="shared" si="818"/>
        <v>0</v>
      </c>
      <c r="BQ2679" s="1305"/>
    </row>
    <row r="2680" spans="1:69" ht="15" x14ac:dyDescent="0.25">
      <c r="A2680" s="1305"/>
      <c r="B2680" s="2050"/>
      <c r="C2680" s="1928"/>
      <c r="D2680" s="1313"/>
      <c r="E2680" s="1313"/>
      <c r="F2680" s="1931"/>
      <c r="G2680" s="1313"/>
      <c r="H2680" s="1345"/>
      <c r="I2680" s="1313"/>
      <c r="J2680" s="1345"/>
      <c r="K2680" s="1313"/>
      <c r="L2680" s="2773"/>
      <c r="M2680" s="1313"/>
      <c r="N2680" s="1345"/>
      <c r="O2680" s="1313"/>
      <c r="P2680" s="1313"/>
      <c r="Q2680" s="1307"/>
      <c r="R2680" s="1313"/>
      <c r="S2680" s="1313"/>
      <c r="T2680" s="1313"/>
      <c r="U2680" s="1313"/>
      <c r="V2680" s="2466"/>
      <c r="W2680" s="1904"/>
      <c r="X2680" s="2336"/>
      <c r="Y2680" s="1904"/>
      <c r="Z2680" s="2394"/>
      <c r="AA2680" s="1904"/>
      <c r="AB2680" s="1903"/>
      <c r="AC2680" s="1904"/>
      <c r="AD2680" s="1904"/>
      <c r="AE2680" s="1904"/>
      <c r="AF2680" s="1313"/>
      <c r="AG2680" s="1313"/>
      <c r="AH2680" s="1305"/>
      <c r="AI2680" s="1313"/>
      <c r="AJ2680" s="1313"/>
      <c r="AK2680" s="1313"/>
      <c r="AL2680" s="1313"/>
      <c r="AM2680" s="1313"/>
      <c r="AN2680" s="1905"/>
      <c r="AO2680" s="1345"/>
      <c r="AP2680" s="1313"/>
      <c r="AQ2680" s="1345"/>
      <c r="AR2680" s="1313"/>
      <c r="AS2680" s="1345"/>
      <c r="AT2680" s="1313"/>
      <c r="AU2680" s="1345"/>
      <c r="AV2680" s="1313"/>
      <c r="AW2680" s="1313"/>
      <c r="AX2680" s="1313"/>
      <c r="AY2680" s="1305"/>
      <c r="AZ2680" s="1313"/>
      <c r="BA2680" s="1313"/>
      <c r="BB2680" s="1313"/>
      <c r="BC2680" s="1313"/>
      <c r="BD2680" s="1313"/>
      <c r="BE2680" s="1903"/>
      <c r="BF2680" s="1904"/>
      <c r="BG2680" s="1903"/>
      <c r="BH2680" s="1904"/>
      <c r="BI2680" s="1903"/>
      <c r="BJ2680" s="1904"/>
      <c r="BK2680" s="1313"/>
      <c r="BL2680" s="1904"/>
      <c r="BM2680" s="1904"/>
      <c r="BN2680" s="1904"/>
      <c r="BO2680" s="1313"/>
      <c r="BP2680" s="1316">
        <f t="shared" si="818"/>
        <v>0</v>
      </c>
      <c r="BQ2680" s="1305"/>
    </row>
    <row r="2681" spans="1:69" ht="15" x14ac:dyDescent="0.25">
      <c r="A2681" s="1305"/>
      <c r="B2681" s="2050"/>
      <c r="C2681" s="1928"/>
      <c r="D2681" s="1313"/>
      <c r="E2681" s="1313"/>
      <c r="F2681" s="1931"/>
      <c r="G2681" s="1313"/>
      <c r="H2681" s="1345"/>
      <c r="I2681" s="1313"/>
      <c r="J2681" s="1345"/>
      <c r="K2681" s="1313"/>
      <c r="L2681" s="2773"/>
      <c r="M2681" s="1313"/>
      <c r="N2681" s="1345"/>
      <c r="O2681" s="1313"/>
      <c r="P2681" s="1313"/>
      <c r="Q2681" s="1307"/>
      <c r="R2681" s="1313"/>
      <c r="S2681" s="1313"/>
      <c r="T2681" s="1313"/>
      <c r="U2681" s="1313"/>
      <c r="V2681" s="2466"/>
      <c r="W2681" s="1904"/>
      <c r="X2681" s="2336"/>
      <c r="Y2681" s="1904"/>
      <c r="Z2681" s="2394"/>
      <c r="AA2681" s="1904"/>
      <c r="AB2681" s="1903"/>
      <c r="AC2681" s="1904"/>
      <c r="AD2681" s="1904"/>
      <c r="AE2681" s="1904"/>
      <c r="AF2681" s="1313"/>
      <c r="AG2681" s="1313"/>
      <c r="AH2681" s="1305"/>
      <c r="AI2681" s="1313"/>
      <c r="AJ2681" s="1313"/>
      <c r="AK2681" s="1313"/>
      <c r="AL2681" s="1313"/>
      <c r="AM2681" s="1313"/>
      <c r="AN2681" s="1905"/>
      <c r="AO2681" s="1345"/>
      <c r="AP2681" s="1313"/>
      <c r="AQ2681" s="1345"/>
      <c r="AR2681" s="1313"/>
      <c r="AS2681" s="1345"/>
      <c r="AT2681" s="1313"/>
      <c r="AU2681" s="1345"/>
      <c r="AV2681" s="1313"/>
      <c r="AW2681" s="1313"/>
      <c r="AX2681" s="1313"/>
      <c r="AY2681" s="1305"/>
      <c r="AZ2681" s="1313"/>
      <c r="BA2681" s="1313"/>
      <c r="BB2681" s="1313"/>
      <c r="BC2681" s="1313"/>
      <c r="BD2681" s="1313"/>
      <c r="BE2681" s="1903"/>
      <c r="BF2681" s="1904"/>
      <c r="BG2681" s="1903"/>
      <c r="BH2681" s="1904"/>
      <c r="BI2681" s="1903"/>
      <c r="BJ2681" s="1904"/>
      <c r="BK2681" s="1313"/>
      <c r="BL2681" s="1904"/>
      <c r="BM2681" s="1904"/>
      <c r="BN2681" s="1904"/>
      <c r="BO2681" s="1313"/>
      <c r="BP2681" s="1316">
        <f t="shared" si="818"/>
        <v>0</v>
      </c>
      <c r="BQ2681" s="1305"/>
    </row>
    <row r="2682" spans="1:69" ht="15" x14ac:dyDescent="0.25">
      <c r="A2682" s="1305"/>
      <c r="B2682" s="2050"/>
      <c r="C2682" s="1928"/>
      <c r="D2682" s="1313"/>
      <c r="E2682" s="1313"/>
      <c r="F2682" s="1931"/>
      <c r="G2682" s="1313"/>
      <c r="H2682" s="1345"/>
      <c r="I2682" s="1313"/>
      <c r="J2682" s="1345"/>
      <c r="K2682" s="1313"/>
      <c r="L2682" s="2773"/>
      <c r="M2682" s="1313"/>
      <c r="N2682" s="1345"/>
      <c r="O2682" s="1313"/>
      <c r="P2682" s="1313"/>
      <c r="Q2682" s="1307"/>
      <c r="R2682" s="1313"/>
      <c r="S2682" s="1313"/>
      <c r="T2682" s="1313"/>
      <c r="U2682" s="1313"/>
      <c r="V2682" s="2466"/>
      <c r="W2682" s="1904"/>
      <c r="X2682" s="2336"/>
      <c r="Y2682" s="1904"/>
      <c r="Z2682" s="2394"/>
      <c r="AA2682" s="1904"/>
      <c r="AB2682" s="1903"/>
      <c r="AC2682" s="1904"/>
      <c r="AD2682" s="1904"/>
      <c r="AE2682" s="1904"/>
      <c r="AF2682" s="1313"/>
      <c r="AG2682" s="1313"/>
      <c r="AH2682" s="1305"/>
      <c r="AI2682" s="1313"/>
      <c r="AJ2682" s="1313"/>
      <c r="AK2682" s="1313"/>
      <c r="AL2682" s="1313"/>
      <c r="AM2682" s="1313"/>
      <c r="AN2682" s="1905"/>
      <c r="AO2682" s="1345"/>
      <c r="AP2682" s="1313"/>
      <c r="AQ2682" s="1345"/>
      <c r="AR2682" s="1313"/>
      <c r="AS2682" s="1345"/>
      <c r="AT2682" s="1313"/>
      <c r="AU2682" s="1345"/>
      <c r="AV2682" s="1313"/>
      <c r="AW2682" s="1313"/>
      <c r="AX2682" s="1313"/>
      <c r="AY2682" s="1305"/>
      <c r="AZ2682" s="1313"/>
      <c r="BA2682" s="1313"/>
      <c r="BB2682" s="1313"/>
      <c r="BC2682" s="1313"/>
      <c r="BD2682" s="1313"/>
      <c r="BE2682" s="1903"/>
      <c r="BF2682" s="1904"/>
      <c r="BG2682" s="1903"/>
      <c r="BH2682" s="1904"/>
      <c r="BI2682" s="1903"/>
      <c r="BJ2682" s="1904"/>
      <c r="BK2682" s="1313"/>
      <c r="BL2682" s="1904"/>
      <c r="BM2682" s="1904"/>
      <c r="BN2682" s="1904"/>
      <c r="BO2682" s="1313"/>
      <c r="BP2682" s="1316">
        <f t="shared" si="818"/>
        <v>0</v>
      </c>
      <c r="BQ2682" s="1305"/>
    </row>
    <row r="2683" spans="1:69" ht="15" x14ac:dyDescent="0.25">
      <c r="A2683" s="1305"/>
      <c r="B2683" s="2050"/>
      <c r="C2683" s="1928"/>
      <c r="D2683" s="1313"/>
      <c r="E2683" s="1313"/>
      <c r="F2683" s="1931"/>
      <c r="G2683" s="1313"/>
      <c r="H2683" s="1345"/>
      <c r="I2683" s="1313"/>
      <c r="J2683" s="1345"/>
      <c r="K2683" s="1313"/>
      <c r="L2683" s="2773"/>
      <c r="M2683" s="1313"/>
      <c r="N2683" s="1345"/>
      <c r="O2683" s="1313"/>
      <c r="P2683" s="1313"/>
      <c r="Q2683" s="1307"/>
      <c r="R2683" s="1313"/>
      <c r="S2683" s="1313"/>
      <c r="T2683" s="1313"/>
      <c r="U2683" s="1313"/>
      <c r="V2683" s="2466"/>
      <c r="W2683" s="1904"/>
      <c r="X2683" s="2336"/>
      <c r="Y2683" s="1904"/>
      <c r="Z2683" s="2394"/>
      <c r="AA2683" s="1904"/>
      <c r="AB2683" s="1903"/>
      <c r="AC2683" s="1904"/>
      <c r="AD2683" s="1904"/>
      <c r="AE2683" s="1904"/>
      <c r="AF2683" s="1313"/>
      <c r="AG2683" s="1313"/>
      <c r="AH2683" s="1305"/>
      <c r="AI2683" s="1313"/>
      <c r="AJ2683" s="1313"/>
      <c r="AK2683" s="1313"/>
      <c r="AL2683" s="1313"/>
      <c r="AM2683" s="1313"/>
      <c r="AN2683" s="1905"/>
      <c r="AO2683" s="1345"/>
      <c r="AP2683" s="1313"/>
      <c r="AQ2683" s="1345"/>
      <c r="AR2683" s="1313"/>
      <c r="AS2683" s="1345"/>
      <c r="AT2683" s="1313"/>
      <c r="AU2683" s="1345"/>
      <c r="AV2683" s="1313"/>
      <c r="AW2683" s="1313"/>
      <c r="AX2683" s="1313"/>
      <c r="AY2683" s="1305"/>
      <c r="AZ2683" s="1313"/>
      <c r="BA2683" s="1313"/>
      <c r="BB2683" s="1313"/>
      <c r="BC2683" s="1313"/>
      <c r="BD2683" s="1313"/>
      <c r="BE2683" s="1903"/>
      <c r="BF2683" s="1904"/>
      <c r="BG2683" s="1903"/>
      <c r="BH2683" s="1904"/>
      <c r="BI2683" s="1903"/>
      <c r="BJ2683" s="1904"/>
      <c r="BK2683" s="1313"/>
      <c r="BL2683" s="1904"/>
      <c r="BM2683" s="1904"/>
      <c r="BN2683" s="1904"/>
      <c r="BO2683" s="1313"/>
      <c r="BP2683" s="1316">
        <f t="shared" si="818"/>
        <v>0</v>
      </c>
      <c r="BQ2683" s="1305"/>
    </row>
    <row r="2684" spans="1:69" ht="15" x14ac:dyDescent="0.25">
      <c r="A2684" s="1305"/>
      <c r="B2684" s="2050"/>
      <c r="C2684" s="1928"/>
      <c r="D2684" s="1313"/>
      <c r="E2684" s="1313"/>
      <c r="F2684" s="1931"/>
      <c r="G2684" s="1313"/>
      <c r="H2684" s="1345"/>
      <c r="I2684" s="1313"/>
      <c r="J2684" s="1345"/>
      <c r="K2684" s="1313"/>
      <c r="L2684" s="2773"/>
      <c r="M2684" s="1313"/>
      <c r="N2684" s="1345"/>
      <c r="O2684" s="1313"/>
      <c r="P2684" s="1313"/>
      <c r="Q2684" s="1307"/>
      <c r="R2684" s="1313"/>
      <c r="S2684" s="1313"/>
      <c r="T2684" s="1313"/>
      <c r="U2684" s="1313"/>
      <c r="V2684" s="2466"/>
      <c r="W2684" s="1904"/>
      <c r="X2684" s="2336"/>
      <c r="Y2684" s="1904"/>
      <c r="Z2684" s="2394"/>
      <c r="AA2684" s="1904"/>
      <c r="AB2684" s="1903"/>
      <c r="AC2684" s="1904"/>
      <c r="AD2684" s="1904"/>
      <c r="AE2684" s="1904"/>
      <c r="AF2684" s="1313"/>
      <c r="AG2684" s="1313"/>
      <c r="AH2684" s="1305"/>
      <c r="AI2684" s="1313"/>
      <c r="AJ2684" s="1313"/>
      <c r="AK2684" s="1313"/>
      <c r="AL2684" s="1313"/>
      <c r="AM2684" s="1313"/>
      <c r="AN2684" s="1905"/>
      <c r="AO2684" s="1345"/>
      <c r="AP2684" s="1313"/>
      <c r="AQ2684" s="1345"/>
      <c r="AR2684" s="1313"/>
      <c r="AS2684" s="1345"/>
      <c r="AT2684" s="1313"/>
      <c r="AU2684" s="1345"/>
      <c r="AV2684" s="1313"/>
      <c r="AW2684" s="1313"/>
      <c r="AX2684" s="1313"/>
      <c r="AY2684" s="1305"/>
      <c r="AZ2684" s="1313"/>
      <c r="BA2684" s="1313"/>
      <c r="BB2684" s="1313"/>
      <c r="BC2684" s="1313"/>
      <c r="BD2684" s="1313"/>
      <c r="BE2684" s="1903"/>
      <c r="BF2684" s="1904"/>
      <c r="BG2684" s="1903"/>
      <c r="BH2684" s="1904"/>
      <c r="BI2684" s="1903"/>
      <c r="BJ2684" s="1904"/>
      <c r="BK2684" s="1313"/>
      <c r="BL2684" s="1904"/>
      <c r="BM2684" s="1904"/>
      <c r="BN2684" s="1904"/>
      <c r="BO2684" s="1313"/>
      <c r="BP2684" s="1316">
        <f t="shared" si="818"/>
        <v>0</v>
      </c>
      <c r="BQ2684" s="1305"/>
    </row>
    <row r="2685" spans="1:69" ht="15" x14ac:dyDescent="0.25">
      <c r="A2685" s="1305"/>
      <c r="B2685" s="2050"/>
      <c r="C2685" s="1928"/>
      <c r="D2685" s="1313"/>
      <c r="E2685" s="1313"/>
      <c r="F2685" s="1931"/>
      <c r="G2685" s="1313"/>
      <c r="H2685" s="1345"/>
      <c r="I2685" s="1313"/>
      <c r="J2685" s="1345"/>
      <c r="K2685" s="1313"/>
      <c r="L2685" s="2773"/>
      <c r="M2685" s="1313"/>
      <c r="N2685" s="1345"/>
      <c r="O2685" s="1313"/>
      <c r="P2685" s="1313"/>
      <c r="Q2685" s="1307"/>
      <c r="R2685" s="1313"/>
      <c r="S2685" s="1313"/>
      <c r="T2685" s="1313"/>
      <c r="U2685" s="1313"/>
      <c r="V2685" s="2466"/>
      <c r="W2685" s="1904"/>
      <c r="X2685" s="2336"/>
      <c r="Y2685" s="1904"/>
      <c r="Z2685" s="2394"/>
      <c r="AA2685" s="1904"/>
      <c r="AB2685" s="1903"/>
      <c r="AC2685" s="1904"/>
      <c r="AD2685" s="1904"/>
      <c r="AE2685" s="1904"/>
      <c r="AF2685" s="1313"/>
      <c r="AG2685" s="1313"/>
      <c r="AH2685" s="1305"/>
      <c r="AI2685" s="1313"/>
      <c r="AJ2685" s="1313"/>
      <c r="AK2685" s="1313"/>
      <c r="AL2685" s="1313"/>
      <c r="AM2685" s="1313"/>
      <c r="AN2685" s="1905"/>
      <c r="AO2685" s="1345"/>
      <c r="AP2685" s="1313"/>
      <c r="AQ2685" s="1345"/>
      <c r="AR2685" s="1313"/>
      <c r="AS2685" s="1345"/>
      <c r="AT2685" s="1313"/>
      <c r="AU2685" s="1345"/>
      <c r="AV2685" s="1313"/>
      <c r="AW2685" s="1313"/>
      <c r="AX2685" s="1313"/>
      <c r="AY2685" s="1305"/>
      <c r="AZ2685" s="1313"/>
      <c r="BA2685" s="1313"/>
      <c r="BB2685" s="1313"/>
      <c r="BC2685" s="1313"/>
      <c r="BD2685" s="1313"/>
      <c r="BE2685" s="1903"/>
      <c r="BF2685" s="1904"/>
      <c r="BG2685" s="1903"/>
      <c r="BH2685" s="1904"/>
      <c r="BI2685" s="1903"/>
      <c r="BJ2685" s="1904"/>
      <c r="BK2685" s="1313"/>
      <c r="BL2685" s="1904"/>
      <c r="BM2685" s="1904"/>
      <c r="BN2685" s="1904"/>
      <c r="BO2685" s="1313"/>
      <c r="BP2685" s="1316">
        <f t="shared" si="818"/>
        <v>0</v>
      </c>
      <c r="BQ2685" s="1305"/>
    </row>
    <row r="2686" spans="1:69" ht="15" x14ac:dyDescent="0.25">
      <c r="A2686" s="1305"/>
      <c r="B2686" s="2050"/>
      <c r="C2686" s="1928"/>
      <c r="D2686" s="1313"/>
      <c r="E2686" s="1313"/>
      <c r="F2686" s="1931"/>
      <c r="G2686" s="1313"/>
      <c r="H2686" s="1345"/>
      <c r="I2686" s="1313"/>
      <c r="J2686" s="1345"/>
      <c r="K2686" s="1313"/>
      <c r="L2686" s="2773"/>
      <c r="M2686" s="1313"/>
      <c r="N2686" s="1345"/>
      <c r="O2686" s="1313"/>
      <c r="P2686" s="1313"/>
      <c r="Q2686" s="1307"/>
      <c r="R2686" s="1313"/>
      <c r="S2686" s="1313"/>
      <c r="T2686" s="1313"/>
      <c r="U2686" s="1313"/>
      <c r="V2686" s="2466"/>
      <c r="W2686" s="1904"/>
      <c r="X2686" s="2336"/>
      <c r="Y2686" s="1904"/>
      <c r="Z2686" s="2394"/>
      <c r="AA2686" s="1904"/>
      <c r="AB2686" s="1903"/>
      <c r="AC2686" s="1904"/>
      <c r="AD2686" s="1904"/>
      <c r="AE2686" s="1904"/>
      <c r="AF2686" s="1313"/>
      <c r="AG2686" s="1313"/>
      <c r="AH2686" s="1305"/>
      <c r="AI2686" s="1313"/>
      <c r="AJ2686" s="1313"/>
      <c r="AK2686" s="1313"/>
      <c r="AL2686" s="1313"/>
      <c r="AM2686" s="1313"/>
      <c r="AN2686" s="1905"/>
      <c r="AO2686" s="1345"/>
      <c r="AP2686" s="1313"/>
      <c r="AQ2686" s="1345"/>
      <c r="AR2686" s="1313"/>
      <c r="AS2686" s="1345"/>
      <c r="AT2686" s="1313"/>
      <c r="AU2686" s="1345"/>
      <c r="AV2686" s="1313"/>
      <c r="AW2686" s="1313"/>
      <c r="AX2686" s="1313"/>
      <c r="AY2686" s="1305"/>
      <c r="AZ2686" s="1313"/>
      <c r="BA2686" s="1313"/>
      <c r="BB2686" s="1313"/>
      <c r="BC2686" s="1313"/>
      <c r="BD2686" s="1313"/>
      <c r="BE2686" s="1903"/>
      <c r="BF2686" s="1904"/>
      <c r="BG2686" s="1903"/>
      <c r="BH2686" s="1904"/>
      <c r="BI2686" s="1903"/>
      <c r="BJ2686" s="1904"/>
      <c r="BK2686" s="1313"/>
      <c r="BL2686" s="1904"/>
      <c r="BM2686" s="1904"/>
      <c r="BN2686" s="1904"/>
      <c r="BO2686" s="1313"/>
      <c r="BP2686" s="1316">
        <f t="shared" si="818"/>
        <v>0</v>
      </c>
      <c r="BQ2686" s="1305"/>
    </row>
    <row r="2687" spans="1:69" ht="15" x14ac:dyDescent="0.25">
      <c r="A2687" s="1305"/>
      <c r="B2687" s="2050"/>
      <c r="C2687" s="1928"/>
      <c r="D2687" s="1313"/>
      <c r="E2687" s="1313"/>
      <c r="F2687" s="1931"/>
      <c r="G2687" s="1313"/>
      <c r="H2687" s="1345"/>
      <c r="I2687" s="1313"/>
      <c r="J2687" s="1345"/>
      <c r="K2687" s="1313"/>
      <c r="L2687" s="2773"/>
      <c r="M2687" s="1313"/>
      <c r="N2687" s="1345"/>
      <c r="O2687" s="1313"/>
      <c r="P2687" s="1313"/>
      <c r="Q2687" s="1307"/>
      <c r="R2687" s="1313"/>
      <c r="S2687" s="1313"/>
      <c r="T2687" s="1313"/>
      <c r="U2687" s="1313"/>
      <c r="V2687" s="2466"/>
      <c r="W2687" s="1904"/>
      <c r="X2687" s="2336"/>
      <c r="Y2687" s="1904"/>
      <c r="Z2687" s="2394"/>
      <c r="AA2687" s="1904"/>
      <c r="AB2687" s="1903"/>
      <c r="AC2687" s="1904"/>
      <c r="AD2687" s="1904"/>
      <c r="AE2687" s="1904"/>
      <c r="AF2687" s="1313"/>
      <c r="AG2687" s="1313"/>
      <c r="AH2687" s="1305"/>
      <c r="AI2687" s="1313"/>
      <c r="AJ2687" s="1313"/>
      <c r="AK2687" s="1313"/>
      <c r="AL2687" s="1313"/>
      <c r="AM2687" s="1313"/>
      <c r="AN2687" s="1905"/>
      <c r="AO2687" s="1345"/>
      <c r="AP2687" s="1313"/>
      <c r="AQ2687" s="1345"/>
      <c r="AR2687" s="1313"/>
      <c r="AS2687" s="1345"/>
      <c r="AT2687" s="1313"/>
      <c r="AU2687" s="1345"/>
      <c r="AV2687" s="1313"/>
      <c r="AW2687" s="1313"/>
      <c r="AX2687" s="1313"/>
      <c r="AY2687" s="1305"/>
      <c r="AZ2687" s="1313"/>
      <c r="BA2687" s="1313"/>
      <c r="BB2687" s="1313"/>
      <c r="BC2687" s="1313"/>
      <c r="BD2687" s="1313"/>
      <c r="BE2687" s="1903"/>
      <c r="BF2687" s="1904"/>
      <c r="BG2687" s="1903"/>
      <c r="BH2687" s="1904"/>
      <c r="BI2687" s="1903"/>
      <c r="BJ2687" s="1904"/>
      <c r="BK2687" s="1313"/>
      <c r="BL2687" s="1904"/>
      <c r="BM2687" s="1904"/>
      <c r="BN2687" s="1904"/>
      <c r="BO2687" s="1313"/>
      <c r="BP2687" s="1316">
        <f t="shared" si="818"/>
        <v>0</v>
      </c>
      <c r="BQ2687" s="1305"/>
    </row>
    <row r="2688" spans="1:69" ht="15" x14ac:dyDescent="0.25">
      <c r="A2688" s="1305"/>
      <c r="B2688" s="2050"/>
      <c r="C2688" s="1928"/>
      <c r="D2688" s="1313"/>
      <c r="E2688" s="1313"/>
      <c r="F2688" s="1931"/>
      <c r="G2688" s="1313"/>
      <c r="H2688" s="1345"/>
      <c r="I2688" s="1313"/>
      <c r="J2688" s="1345"/>
      <c r="K2688" s="1313"/>
      <c r="L2688" s="2773"/>
      <c r="M2688" s="1313"/>
      <c r="N2688" s="1345"/>
      <c r="O2688" s="1313"/>
      <c r="P2688" s="1313"/>
      <c r="Q2688" s="1307"/>
      <c r="R2688" s="1313"/>
      <c r="S2688" s="1313"/>
      <c r="T2688" s="1313"/>
      <c r="U2688" s="1313"/>
      <c r="V2688" s="2466"/>
      <c r="W2688" s="1904"/>
      <c r="X2688" s="2336"/>
      <c r="Y2688" s="1904"/>
      <c r="Z2688" s="2394"/>
      <c r="AA2688" s="1904"/>
      <c r="AB2688" s="1903"/>
      <c r="AC2688" s="1904"/>
      <c r="AD2688" s="1904"/>
      <c r="AE2688" s="1904"/>
      <c r="AF2688" s="1313"/>
      <c r="AG2688" s="1313"/>
      <c r="AH2688" s="1305"/>
      <c r="AI2688" s="1313"/>
      <c r="AJ2688" s="1313"/>
      <c r="AK2688" s="1313"/>
      <c r="AL2688" s="1313"/>
      <c r="AM2688" s="1313"/>
      <c r="AN2688" s="1905"/>
      <c r="AO2688" s="1345"/>
      <c r="AP2688" s="1313"/>
      <c r="AQ2688" s="1345"/>
      <c r="AR2688" s="1313"/>
      <c r="AS2688" s="1345"/>
      <c r="AT2688" s="1313"/>
      <c r="AU2688" s="1345"/>
      <c r="AV2688" s="1313"/>
      <c r="AW2688" s="1313"/>
      <c r="AX2688" s="1313"/>
      <c r="AY2688" s="1305"/>
      <c r="AZ2688" s="1313"/>
      <c r="BA2688" s="1313"/>
      <c r="BB2688" s="1313"/>
      <c r="BC2688" s="1313"/>
      <c r="BD2688" s="1313"/>
      <c r="BE2688" s="1903"/>
      <c r="BF2688" s="1904"/>
      <c r="BG2688" s="1903"/>
      <c r="BH2688" s="1904"/>
      <c r="BI2688" s="1903"/>
      <c r="BJ2688" s="1904"/>
      <c r="BK2688" s="1313"/>
      <c r="BL2688" s="1904"/>
      <c r="BM2688" s="1904"/>
      <c r="BN2688" s="1904"/>
      <c r="BO2688" s="1313"/>
      <c r="BP2688" s="1316">
        <f t="shared" si="818"/>
        <v>0</v>
      </c>
      <c r="BQ2688" s="1305"/>
    </row>
    <row r="2689" spans="1:69" ht="15" x14ac:dyDescent="0.25">
      <c r="A2689" s="1305"/>
      <c r="B2689" s="2050"/>
      <c r="C2689" s="1928"/>
      <c r="D2689" s="1313"/>
      <c r="E2689" s="1313"/>
      <c r="F2689" s="1931"/>
      <c r="G2689" s="1313"/>
      <c r="H2689" s="1345"/>
      <c r="I2689" s="1313"/>
      <c r="J2689" s="1345"/>
      <c r="K2689" s="1313"/>
      <c r="L2689" s="2773"/>
      <c r="M2689" s="1313"/>
      <c r="N2689" s="1345"/>
      <c r="O2689" s="1313"/>
      <c r="P2689" s="1313"/>
      <c r="Q2689" s="1307"/>
      <c r="R2689" s="1313"/>
      <c r="S2689" s="1313"/>
      <c r="T2689" s="1313"/>
      <c r="U2689" s="1313"/>
      <c r="V2689" s="2466"/>
      <c r="W2689" s="1904"/>
      <c r="X2689" s="2336"/>
      <c r="Y2689" s="1904"/>
      <c r="Z2689" s="2394"/>
      <c r="AA2689" s="1904"/>
      <c r="AB2689" s="1903"/>
      <c r="AC2689" s="1904"/>
      <c r="AD2689" s="1904"/>
      <c r="AE2689" s="1904"/>
      <c r="AF2689" s="1313"/>
      <c r="AG2689" s="1313"/>
      <c r="AH2689" s="1305"/>
      <c r="AI2689" s="1313"/>
      <c r="AJ2689" s="1313"/>
      <c r="AK2689" s="1313"/>
      <c r="AL2689" s="1313"/>
      <c r="AM2689" s="1313"/>
      <c r="AN2689" s="1905"/>
      <c r="AO2689" s="1345"/>
      <c r="AP2689" s="1313"/>
      <c r="AQ2689" s="1345"/>
      <c r="AR2689" s="1313"/>
      <c r="AS2689" s="1345"/>
      <c r="AT2689" s="1313"/>
      <c r="AU2689" s="1345"/>
      <c r="AV2689" s="1313"/>
      <c r="AW2689" s="1313"/>
      <c r="AX2689" s="1313"/>
      <c r="AY2689" s="1305"/>
      <c r="AZ2689" s="1313"/>
      <c r="BA2689" s="1313"/>
      <c r="BB2689" s="1313"/>
      <c r="BC2689" s="1313"/>
      <c r="BD2689" s="1313"/>
      <c r="BE2689" s="1903"/>
      <c r="BF2689" s="1904"/>
      <c r="BG2689" s="1903"/>
      <c r="BH2689" s="1904"/>
      <c r="BI2689" s="1903"/>
      <c r="BJ2689" s="1904"/>
      <c r="BK2689" s="1313"/>
      <c r="BL2689" s="1904"/>
      <c r="BM2689" s="1904"/>
      <c r="BN2689" s="1904"/>
      <c r="BO2689" s="1313"/>
      <c r="BP2689" s="1316">
        <f t="shared" si="818"/>
        <v>0</v>
      </c>
      <c r="BQ2689" s="1305"/>
    </row>
    <row r="2690" spans="1:69" ht="15" x14ac:dyDescent="0.25">
      <c r="A2690" s="1305"/>
      <c r="B2690" s="2050"/>
      <c r="C2690" s="1928"/>
      <c r="D2690" s="1313"/>
      <c r="E2690" s="1313"/>
      <c r="F2690" s="1931"/>
      <c r="G2690" s="1313"/>
      <c r="H2690" s="1345"/>
      <c r="I2690" s="1313"/>
      <c r="J2690" s="1345"/>
      <c r="K2690" s="1313"/>
      <c r="L2690" s="2773"/>
      <c r="M2690" s="1313"/>
      <c r="N2690" s="1345"/>
      <c r="O2690" s="1313"/>
      <c r="P2690" s="1313"/>
      <c r="Q2690" s="1307"/>
      <c r="R2690" s="1313"/>
      <c r="S2690" s="1313"/>
      <c r="T2690" s="1313"/>
      <c r="U2690" s="1313"/>
      <c r="V2690" s="2466"/>
      <c r="W2690" s="1904"/>
      <c r="X2690" s="2336"/>
      <c r="Y2690" s="1904"/>
      <c r="Z2690" s="2394"/>
      <c r="AA2690" s="1904"/>
      <c r="AB2690" s="1903"/>
      <c r="AC2690" s="1904"/>
      <c r="AD2690" s="1904"/>
      <c r="AE2690" s="1904"/>
      <c r="AF2690" s="1313"/>
      <c r="AG2690" s="1313"/>
      <c r="AH2690" s="1305"/>
      <c r="AI2690" s="1313"/>
      <c r="AJ2690" s="1313"/>
      <c r="AK2690" s="1313"/>
      <c r="AL2690" s="1313"/>
      <c r="AM2690" s="1313"/>
      <c r="AN2690" s="1905"/>
      <c r="AO2690" s="1345"/>
      <c r="AP2690" s="1313"/>
      <c r="AQ2690" s="1345"/>
      <c r="AR2690" s="1313"/>
      <c r="AS2690" s="1345"/>
      <c r="AT2690" s="1313"/>
      <c r="AU2690" s="1345"/>
      <c r="AV2690" s="1313"/>
      <c r="AW2690" s="1313"/>
      <c r="AX2690" s="1313"/>
      <c r="AY2690" s="1305"/>
      <c r="AZ2690" s="1313"/>
      <c r="BA2690" s="1313"/>
      <c r="BB2690" s="1313"/>
      <c r="BC2690" s="1313"/>
      <c r="BD2690" s="1313"/>
      <c r="BE2690" s="1903"/>
      <c r="BF2690" s="1904"/>
      <c r="BG2690" s="1903"/>
      <c r="BH2690" s="1904"/>
      <c r="BI2690" s="1903"/>
      <c r="BJ2690" s="1904"/>
      <c r="BK2690" s="1313"/>
      <c r="BL2690" s="1904"/>
      <c r="BM2690" s="1904"/>
      <c r="BN2690" s="1904"/>
      <c r="BO2690" s="1313"/>
      <c r="BP2690" s="1316">
        <f t="shared" si="818"/>
        <v>0</v>
      </c>
      <c r="BQ2690" s="1305"/>
    </row>
    <row r="2691" spans="1:69" ht="15" x14ac:dyDescent="0.25">
      <c r="A2691" s="1305"/>
      <c r="B2691" s="2050"/>
      <c r="C2691" s="1928"/>
      <c r="D2691" s="1313"/>
      <c r="E2691" s="1313"/>
      <c r="F2691" s="1931"/>
      <c r="G2691" s="1313"/>
      <c r="H2691" s="1345"/>
      <c r="I2691" s="1313"/>
      <c r="J2691" s="1345"/>
      <c r="K2691" s="1313"/>
      <c r="L2691" s="2773"/>
      <c r="M2691" s="1313"/>
      <c r="N2691" s="1345"/>
      <c r="O2691" s="1313"/>
      <c r="P2691" s="1313"/>
      <c r="Q2691" s="1307"/>
      <c r="R2691" s="1313"/>
      <c r="S2691" s="1313"/>
      <c r="T2691" s="1313"/>
      <c r="U2691" s="1313"/>
      <c r="V2691" s="2466"/>
      <c r="W2691" s="1904"/>
      <c r="X2691" s="2336"/>
      <c r="Y2691" s="1904"/>
      <c r="Z2691" s="2394"/>
      <c r="AA2691" s="1904"/>
      <c r="AB2691" s="1903"/>
      <c r="AC2691" s="1904"/>
      <c r="AD2691" s="1904"/>
      <c r="AE2691" s="1904"/>
      <c r="AF2691" s="1313"/>
      <c r="AG2691" s="1313"/>
      <c r="AH2691" s="1305"/>
      <c r="AI2691" s="1313"/>
      <c r="AJ2691" s="1313"/>
      <c r="AK2691" s="1313"/>
      <c r="AL2691" s="1313"/>
      <c r="AM2691" s="1313"/>
      <c r="AN2691" s="1905"/>
      <c r="AO2691" s="1345"/>
      <c r="AP2691" s="1313"/>
      <c r="AQ2691" s="1345"/>
      <c r="AR2691" s="1313"/>
      <c r="AS2691" s="1345"/>
      <c r="AT2691" s="1313"/>
      <c r="AU2691" s="1345"/>
      <c r="AV2691" s="1313"/>
      <c r="AW2691" s="1313"/>
      <c r="AX2691" s="1313"/>
      <c r="AY2691" s="1305"/>
      <c r="AZ2691" s="1313"/>
      <c r="BA2691" s="1313"/>
      <c r="BB2691" s="1313"/>
      <c r="BC2691" s="1313"/>
      <c r="BD2691" s="1313"/>
      <c r="BE2691" s="1903"/>
      <c r="BF2691" s="1904"/>
      <c r="BG2691" s="1903"/>
      <c r="BH2691" s="1904"/>
      <c r="BI2691" s="1903"/>
      <c r="BJ2691" s="1904"/>
      <c r="BK2691" s="1313"/>
      <c r="BL2691" s="1904"/>
      <c r="BM2691" s="1904"/>
      <c r="BN2691" s="1904"/>
      <c r="BO2691" s="1313"/>
      <c r="BP2691" s="1316">
        <f t="shared" si="818"/>
        <v>0</v>
      </c>
      <c r="BQ2691" s="1305"/>
    </row>
    <row r="2692" spans="1:69" ht="15" x14ac:dyDescent="0.25">
      <c r="A2692" s="1305"/>
      <c r="B2692" s="2050"/>
      <c r="C2692" s="1928"/>
      <c r="D2692" s="1313"/>
      <c r="E2692" s="1313"/>
      <c r="F2692" s="1931"/>
      <c r="G2692" s="1313"/>
      <c r="H2692" s="1345"/>
      <c r="I2692" s="1313"/>
      <c r="J2692" s="1345"/>
      <c r="K2692" s="1313"/>
      <c r="L2692" s="2773"/>
      <c r="M2692" s="1313"/>
      <c r="N2692" s="1345"/>
      <c r="O2692" s="1313"/>
      <c r="P2692" s="1313"/>
      <c r="Q2692" s="1307"/>
      <c r="R2692" s="1313"/>
      <c r="S2692" s="1313"/>
      <c r="T2692" s="1313"/>
      <c r="U2692" s="1313"/>
      <c r="V2692" s="2466"/>
      <c r="W2692" s="1904"/>
      <c r="X2692" s="2336"/>
      <c r="Y2692" s="1904"/>
      <c r="Z2692" s="2394"/>
      <c r="AA2692" s="1904"/>
      <c r="AB2692" s="1903"/>
      <c r="AC2692" s="1904"/>
      <c r="AD2692" s="1904"/>
      <c r="AE2692" s="1904"/>
      <c r="AF2692" s="1313"/>
      <c r="AG2692" s="1313"/>
      <c r="AH2692" s="1305"/>
      <c r="AI2692" s="1313"/>
      <c r="AJ2692" s="1313"/>
      <c r="AK2692" s="1313"/>
      <c r="AL2692" s="1313"/>
      <c r="AM2692" s="1313"/>
      <c r="AN2692" s="1905"/>
      <c r="AO2692" s="1345"/>
      <c r="AP2692" s="1313"/>
      <c r="AQ2692" s="1345"/>
      <c r="AR2692" s="1313"/>
      <c r="AS2692" s="1345"/>
      <c r="AT2692" s="1313"/>
      <c r="AU2692" s="1345"/>
      <c r="AV2692" s="1313"/>
      <c r="AW2692" s="1313"/>
      <c r="AX2692" s="1313"/>
      <c r="AY2692" s="1305"/>
      <c r="AZ2692" s="1313"/>
      <c r="BA2692" s="1313"/>
      <c r="BB2692" s="1313"/>
      <c r="BC2692" s="1313"/>
      <c r="BD2692" s="1313"/>
      <c r="BE2692" s="1903"/>
      <c r="BF2692" s="1904"/>
      <c r="BG2692" s="1903"/>
      <c r="BH2692" s="1904"/>
      <c r="BI2692" s="1903"/>
      <c r="BJ2692" s="1904"/>
      <c r="BK2692" s="1313"/>
      <c r="BL2692" s="1904"/>
      <c r="BM2692" s="1904"/>
      <c r="BN2692" s="1904"/>
      <c r="BO2692" s="1313"/>
      <c r="BP2692" s="1316">
        <f t="shared" si="818"/>
        <v>0</v>
      </c>
      <c r="BQ2692" s="1305"/>
    </row>
    <row r="2693" spans="1:69" ht="15" x14ac:dyDescent="0.25">
      <c r="A2693" s="1305"/>
      <c r="B2693" s="2050"/>
      <c r="C2693" s="1928"/>
      <c r="D2693" s="1313"/>
      <c r="E2693" s="1313"/>
      <c r="F2693" s="1931"/>
      <c r="G2693" s="1313"/>
      <c r="H2693" s="1345"/>
      <c r="I2693" s="1313"/>
      <c r="J2693" s="1345"/>
      <c r="K2693" s="1313"/>
      <c r="L2693" s="2773"/>
      <c r="M2693" s="1313"/>
      <c r="N2693" s="1345"/>
      <c r="O2693" s="1313"/>
      <c r="P2693" s="1313"/>
      <c r="Q2693" s="1307"/>
      <c r="R2693" s="1313"/>
      <c r="S2693" s="1313"/>
      <c r="T2693" s="1313"/>
      <c r="U2693" s="1313"/>
      <c r="V2693" s="2466"/>
      <c r="W2693" s="1904"/>
      <c r="X2693" s="2336"/>
      <c r="Y2693" s="1904"/>
      <c r="Z2693" s="2394"/>
      <c r="AA2693" s="1904"/>
      <c r="AB2693" s="1903"/>
      <c r="AC2693" s="1904"/>
      <c r="AD2693" s="1904"/>
      <c r="AE2693" s="1904"/>
      <c r="AF2693" s="1313"/>
      <c r="AG2693" s="1313"/>
      <c r="AH2693" s="1305"/>
      <c r="AI2693" s="1313"/>
      <c r="AJ2693" s="1313"/>
      <c r="AK2693" s="1313"/>
      <c r="AL2693" s="1313"/>
      <c r="AM2693" s="1313"/>
      <c r="AN2693" s="1905"/>
      <c r="AO2693" s="1345"/>
      <c r="AP2693" s="1313"/>
      <c r="AQ2693" s="1345"/>
      <c r="AR2693" s="1313"/>
      <c r="AS2693" s="1345"/>
      <c r="AT2693" s="1313"/>
      <c r="AU2693" s="1345"/>
      <c r="AV2693" s="1313"/>
      <c r="AW2693" s="1313"/>
      <c r="AX2693" s="1313"/>
      <c r="AY2693" s="1305"/>
      <c r="AZ2693" s="1313"/>
      <c r="BA2693" s="1313"/>
      <c r="BB2693" s="1313"/>
      <c r="BC2693" s="1313"/>
      <c r="BD2693" s="1313"/>
      <c r="BE2693" s="1903"/>
      <c r="BF2693" s="1904"/>
      <c r="BG2693" s="1903"/>
      <c r="BH2693" s="1904"/>
      <c r="BI2693" s="1903"/>
      <c r="BJ2693" s="1904"/>
      <c r="BK2693" s="1313"/>
      <c r="BL2693" s="1904"/>
      <c r="BM2693" s="1904"/>
      <c r="BN2693" s="1904"/>
      <c r="BO2693" s="1313"/>
      <c r="BP2693" s="1316">
        <f t="shared" si="818"/>
        <v>0</v>
      </c>
      <c r="BQ2693" s="1305"/>
    </row>
    <row r="2694" spans="1:69" ht="15" x14ac:dyDescent="0.25">
      <c r="A2694" s="1305"/>
      <c r="B2694" s="2050"/>
      <c r="C2694" s="1928"/>
      <c r="D2694" s="1313"/>
      <c r="E2694" s="1313"/>
      <c r="F2694" s="1931"/>
      <c r="G2694" s="1313"/>
      <c r="H2694" s="1345"/>
      <c r="I2694" s="1313"/>
      <c r="J2694" s="1345"/>
      <c r="K2694" s="1313"/>
      <c r="L2694" s="2773"/>
      <c r="M2694" s="1313"/>
      <c r="N2694" s="1345"/>
      <c r="O2694" s="1313"/>
      <c r="P2694" s="1313"/>
      <c r="Q2694" s="1307"/>
      <c r="R2694" s="1313"/>
      <c r="S2694" s="1313"/>
      <c r="T2694" s="1313"/>
      <c r="U2694" s="1313"/>
      <c r="V2694" s="2466"/>
      <c r="W2694" s="1904"/>
      <c r="X2694" s="2336"/>
      <c r="Y2694" s="1904"/>
      <c r="Z2694" s="2394"/>
      <c r="AA2694" s="1904"/>
      <c r="AB2694" s="1903"/>
      <c r="AC2694" s="1904"/>
      <c r="AD2694" s="1904"/>
      <c r="AE2694" s="1904"/>
      <c r="AF2694" s="1313"/>
      <c r="AG2694" s="1313"/>
      <c r="AH2694" s="1305"/>
      <c r="AI2694" s="1313"/>
      <c r="AJ2694" s="1313"/>
      <c r="AK2694" s="1313"/>
      <c r="AL2694" s="1313"/>
      <c r="AM2694" s="1313"/>
      <c r="AN2694" s="1905"/>
      <c r="AO2694" s="1345"/>
      <c r="AP2694" s="1313"/>
      <c r="AQ2694" s="1345"/>
      <c r="AR2694" s="1313"/>
      <c r="AS2694" s="1345"/>
      <c r="AT2694" s="1313"/>
      <c r="AU2694" s="1345"/>
      <c r="AV2694" s="1313"/>
      <c r="AW2694" s="1313"/>
      <c r="AX2694" s="1313"/>
      <c r="AY2694" s="1305"/>
      <c r="AZ2694" s="1313"/>
      <c r="BA2694" s="1313"/>
      <c r="BB2694" s="1313"/>
      <c r="BC2694" s="1313"/>
      <c r="BD2694" s="1313"/>
      <c r="BE2694" s="1903"/>
      <c r="BF2694" s="1904"/>
      <c r="BG2694" s="1903"/>
      <c r="BH2694" s="1904"/>
      <c r="BI2694" s="1903"/>
      <c r="BJ2694" s="1904"/>
      <c r="BK2694" s="1313"/>
      <c r="BL2694" s="1904"/>
      <c r="BM2694" s="1904"/>
      <c r="BN2694" s="1904"/>
      <c r="BO2694" s="1313"/>
      <c r="BP2694" s="1316">
        <f t="shared" ref="BP2694:BP2757" si="819">O2693-BO2694</f>
        <v>0</v>
      </c>
      <c r="BQ2694" s="1305"/>
    </row>
    <row r="2695" spans="1:69" ht="15" x14ac:dyDescent="0.25">
      <c r="A2695" s="1305"/>
      <c r="B2695" s="2050"/>
      <c r="C2695" s="1928"/>
      <c r="D2695" s="1313"/>
      <c r="E2695" s="1313"/>
      <c r="F2695" s="1931"/>
      <c r="G2695" s="1313"/>
      <c r="H2695" s="1345"/>
      <c r="I2695" s="1313"/>
      <c r="J2695" s="1345"/>
      <c r="K2695" s="1313"/>
      <c r="L2695" s="2773"/>
      <c r="M2695" s="1313"/>
      <c r="N2695" s="1345"/>
      <c r="O2695" s="1313"/>
      <c r="P2695" s="1313"/>
      <c r="Q2695" s="1307"/>
      <c r="R2695" s="1313"/>
      <c r="S2695" s="1313"/>
      <c r="T2695" s="1313"/>
      <c r="U2695" s="1313"/>
      <c r="V2695" s="2466"/>
      <c r="W2695" s="1904"/>
      <c r="X2695" s="2336"/>
      <c r="Y2695" s="1904"/>
      <c r="Z2695" s="2394"/>
      <c r="AA2695" s="1904"/>
      <c r="AB2695" s="1903"/>
      <c r="AC2695" s="1904"/>
      <c r="AD2695" s="1904"/>
      <c r="AE2695" s="1904"/>
      <c r="AF2695" s="1313"/>
      <c r="AG2695" s="1313"/>
      <c r="AH2695" s="1305"/>
      <c r="AI2695" s="1313"/>
      <c r="AJ2695" s="1313"/>
      <c r="AK2695" s="1313"/>
      <c r="AL2695" s="1313"/>
      <c r="AM2695" s="1313"/>
      <c r="AN2695" s="1905"/>
      <c r="AO2695" s="1345"/>
      <c r="AP2695" s="1313"/>
      <c r="AQ2695" s="1345"/>
      <c r="AR2695" s="1313"/>
      <c r="AS2695" s="1345"/>
      <c r="AT2695" s="1313"/>
      <c r="AU2695" s="1345"/>
      <c r="AV2695" s="1313"/>
      <c r="AW2695" s="1313"/>
      <c r="AX2695" s="1313"/>
      <c r="AY2695" s="1305"/>
      <c r="AZ2695" s="1313"/>
      <c r="BA2695" s="1313"/>
      <c r="BB2695" s="1313"/>
      <c r="BC2695" s="1313"/>
      <c r="BD2695" s="1313"/>
      <c r="BE2695" s="1903"/>
      <c r="BF2695" s="1904"/>
      <c r="BG2695" s="1903"/>
      <c r="BH2695" s="1904"/>
      <c r="BI2695" s="1903"/>
      <c r="BJ2695" s="1904"/>
      <c r="BK2695" s="1313"/>
      <c r="BL2695" s="1904"/>
      <c r="BM2695" s="1904"/>
      <c r="BN2695" s="1904"/>
      <c r="BO2695" s="1313"/>
      <c r="BP2695" s="1316">
        <f t="shared" si="819"/>
        <v>0</v>
      </c>
      <c r="BQ2695" s="1305"/>
    </row>
    <row r="2696" spans="1:69" ht="15" x14ac:dyDescent="0.25">
      <c r="A2696" s="1305"/>
      <c r="B2696" s="2050"/>
      <c r="C2696" s="1928"/>
      <c r="D2696" s="1313"/>
      <c r="E2696" s="1313"/>
      <c r="F2696" s="1931"/>
      <c r="G2696" s="1313"/>
      <c r="H2696" s="1345"/>
      <c r="I2696" s="1313"/>
      <c r="J2696" s="1345"/>
      <c r="K2696" s="1313"/>
      <c r="L2696" s="2773"/>
      <c r="M2696" s="1313"/>
      <c r="N2696" s="1345"/>
      <c r="O2696" s="1313"/>
      <c r="P2696" s="1313"/>
      <c r="Q2696" s="1307"/>
      <c r="R2696" s="1313"/>
      <c r="S2696" s="1313"/>
      <c r="T2696" s="1313"/>
      <c r="U2696" s="1313"/>
      <c r="V2696" s="2466"/>
      <c r="W2696" s="1904"/>
      <c r="X2696" s="2336"/>
      <c r="Y2696" s="1904"/>
      <c r="Z2696" s="2394"/>
      <c r="AA2696" s="1904"/>
      <c r="AB2696" s="1903"/>
      <c r="AC2696" s="1904"/>
      <c r="AD2696" s="1904"/>
      <c r="AE2696" s="1904"/>
      <c r="AF2696" s="1313"/>
      <c r="AG2696" s="1313"/>
      <c r="AH2696" s="1305"/>
      <c r="AI2696" s="1313"/>
      <c r="AJ2696" s="1313"/>
      <c r="AK2696" s="1313"/>
      <c r="AL2696" s="1313"/>
      <c r="AM2696" s="1313"/>
      <c r="AN2696" s="1905"/>
      <c r="AO2696" s="1345"/>
      <c r="AP2696" s="1313"/>
      <c r="AQ2696" s="1345"/>
      <c r="AR2696" s="1313"/>
      <c r="AS2696" s="1345"/>
      <c r="AT2696" s="1313"/>
      <c r="AU2696" s="1345"/>
      <c r="AV2696" s="1313"/>
      <c r="AW2696" s="1313"/>
      <c r="AX2696" s="1313"/>
      <c r="AY2696" s="1305"/>
      <c r="AZ2696" s="1313"/>
      <c r="BA2696" s="1313"/>
      <c r="BB2696" s="1313"/>
      <c r="BC2696" s="1313"/>
      <c r="BD2696" s="1313"/>
      <c r="BE2696" s="1903"/>
      <c r="BF2696" s="1904"/>
      <c r="BG2696" s="1903"/>
      <c r="BH2696" s="1904"/>
      <c r="BI2696" s="1903"/>
      <c r="BJ2696" s="1904"/>
      <c r="BK2696" s="1313"/>
      <c r="BL2696" s="1904"/>
      <c r="BM2696" s="1904"/>
      <c r="BN2696" s="1904"/>
      <c r="BO2696" s="1313"/>
      <c r="BP2696" s="1316">
        <f t="shared" si="819"/>
        <v>0</v>
      </c>
      <c r="BQ2696" s="1305"/>
    </row>
    <row r="2697" spans="1:69" ht="15" x14ac:dyDescent="0.25">
      <c r="A2697" s="1305"/>
      <c r="B2697" s="2050"/>
      <c r="C2697" s="1928"/>
      <c r="D2697" s="1313"/>
      <c r="E2697" s="1313"/>
      <c r="F2697" s="1931"/>
      <c r="G2697" s="1313"/>
      <c r="H2697" s="1345"/>
      <c r="I2697" s="1313"/>
      <c r="J2697" s="1345"/>
      <c r="K2697" s="1313"/>
      <c r="L2697" s="2773"/>
      <c r="M2697" s="1313"/>
      <c r="N2697" s="1345"/>
      <c r="O2697" s="1313"/>
      <c r="P2697" s="1313"/>
      <c r="Q2697" s="1307"/>
      <c r="R2697" s="1313"/>
      <c r="S2697" s="1313"/>
      <c r="T2697" s="1313"/>
      <c r="U2697" s="1313"/>
      <c r="V2697" s="2466"/>
      <c r="W2697" s="1904"/>
      <c r="X2697" s="2336"/>
      <c r="Y2697" s="1904"/>
      <c r="Z2697" s="2394"/>
      <c r="AA2697" s="1904"/>
      <c r="AB2697" s="1903"/>
      <c r="AC2697" s="1904"/>
      <c r="AD2697" s="1904"/>
      <c r="AE2697" s="1904"/>
      <c r="AF2697" s="1313"/>
      <c r="AG2697" s="1313"/>
      <c r="AH2697" s="1305"/>
      <c r="AI2697" s="1313"/>
      <c r="AJ2697" s="1313"/>
      <c r="AK2697" s="1313"/>
      <c r="AL2697" s="1313"/>
      <c r="AM2697" s="1313"/>
      <c r="AN2697" s="1905"/>
      <c r="AO2697" s="1345"/>
      <c r="AP2697" s="1313"/>
      <c r="AQ2697" s="1345"/>
      <c r="AR2697" s="1313"/>
      <c r="AS2697" s="1345"/>
      <c r="AT2697" s="1313"/>
      <c r="AU2697" s="1345"/>
      <c r="AV2697" s="1313"/>
      <c r="AW2697" s="1313"/>
      <c r="AX2697" s="1313"/>
      <c r="AY2697" s="1305"/>
      <c r="AZ2697" s="1313"/>
      <c r="BA2697" s="1313"/>
      <c r="BB2697" s="1313"/>
      <c r="BC2697" s="1313"/>
      <c r="BD2697" s="1313"/>
      <c r="BE2697" s="1903"/>
      <c r="BF2697" s="1904"/>
      <c r="BG2697" s="1903"/>
      <c r="BH2697" s="1904"/>
      <c r="BI2697" s="1903"/>
      <c r="BJ2697" s="1904"/>
      <c r="BK2697" s="1313"/>
      <c r="BL2697" s="1904"/>
      <c r="BM2697" s="1904"/>
      <c r="BN2697" s="1904"/>
      <c r="BO2697" s="1313"/>
      <c r="BP2697" s="1316">
        <f t="shared" si="819"/>
        <v>0</v>
      </c>
      <c r="BQ2697" s="1305"/>
    </row>
    <row r="2698" spans="1:69" ht="15" x14ac:dyDescent="0.25">
      <c r="A2698" s="1305"/>
      <c r="B2698" s="2050"/>
      <c r="C2698" s="1928"/>
      <c r="D2698" s="1313"/>
      <c r="E2698" s="1313"/>
      <c r="F2698" s="1931"/>
      <c r="G2698" s="1313"/>
      <c r="H2698" s="1345"/>
      <c r="I2698" s="1313"/>
      <c r="J2698" s="1345"/>
      <c r="K2698" s="1313"/>
      <c r="L2698" s="2773"/>
      <c r="M2698" s="1313"/>
      <c r="N2698" s="1345"/>
      <c r="O2698" s="1313"/>
      <c r="P2698" s="1313"/>
      <c r="Q2698" s="1307"/>
      <c r="R2698" s="1313"/>
      <c r="S2698" s="1313"/>
      <c r="T2698" s="1313"/>
      <c r="U2698" s="1313"/>
      <c r="V2698" s="2466"/>
      <c r="W2698" s="1904"/>
      <c r="X2698" s="2336"/>
      <c r="Y2698" s="1904"/>
      <c r="Z2698" s="2394"/>
      <c r="AA2698" s="1904"/>
      <c r="AB2698" s="1903"/>
      <c r="AC2698" s="1904"/>
      <c r="AD2698" s="1904"/>
      <c r="AE2698" s="1904"/>
      <c r="AF2698" s="1313"/>
      <c r="AG2698" s="1313"/>
      <c r="AH2698" s="1305"/>
      <c r="AI2698" s="1313"/>
      <c r="AJ2698" s="1313"/>
      <c r="AK2698" s="1313"/>
      <c r="AL2698" s="1313"/>
      <c r="AM2698" s="1313"/>
      <c r="AN2698" s="1905"/>
      <c r="AO2698" s="1345"/>
      <c r="AP2698" s="1313"/>
      <c r="AQ2698" s="1345"/>
      <c r="AR2698" s="1313"/>
      <c r="AS2698" s="1345"/>
      <c r="AT2698" s="1313"/>
      <c r="AU2698" s="1345"/>
      <c r="AV2698" s="1313"/>
      <c r="AW2698" s="1313"/>
      <c r="AX2698" s="1313"/>
      <c r="AY2698" s="1305"/>
      <c r="AZ2698" s="1313"/>
      <c r="BA2698" s="1313"/>
      <c r="BB2698" s="1313"/>
      <c r="BC2698" s="1313"/>
      <c r="BD2698" s="1313"/>
      <c r="BE2698" s="1903"/>
      <c r="BF2698" s="1904"/>
      <c r="BG2698" s="1903"/>
      <c r="BH2698" s="1904"/>
      <c r="BI2698" s="1903"/>
      <c r="BJ2698" s="1904"/>
      <c r="BK2698" s="1313"/>
      <c r="BL2698" s="1904"/>
      <c r="BM2698" s="1904"/>
      <c r="BN2698" s="1904"/>
      <c r="BO2698" s="1313"/>
      <c r="BP2698" s="1316">
        <f t="shared" si="819"/>
        <v>0</v>
      </c>
      <c r="BQ2698" s="1305"/>
    </row>
    <row r="2699" spans="1:69" ht="15" x14ac:dyDescent="0.25">
      <c r="A2699" s="1305"/>
      <c r="B2699" s="2050"/>
      <c r="C2699" s="1928"/>
      <c r="D2699" s="1313"/>
      <c r="E2699" s="1313"/>
      <c r="F2699" s="1931"/>
      <c r="G2699" s="1313"/>
      <c r="H2699" s="1345"/>
      <c r="I2699" s="1313"/>
      <c r="J2699" s="1345"/>
      <c r="K2699" s="1313"/>
      <c r="L2699" s="2773"/>
      <c r="M2699" s="1313"/>
      <c r="N2699" s="1345"/>
      <c r="O2699" s="1313"/>
      <c r="P2699" s="1313"/>
      <c r="Q2699" s="1307"/>
      <c r="R2699" s="1313"/>
      <c r="S2699" s="1313"/>
      <c r="T2699" s="1313"/>
      <c r="U2699" s="1313"/>
      <c r="V2699" s="2466"/>
      <c r="W2699" s="1904"/>
      <c r="X2699" s="2336"/>
      <c r="Y2699" s="1904"/>
      <c r="Z2699" s="2394"/>
      <c r="AA2699" s="1904"/>
      <c r="AB2699" s="1903"/>
      <c r="AC2699" s="1904"/>
      <c r="AD2699" s="1904"/>
      <c r="AE2699" s="1904"/>
      <c r="AF2699" s="1313"/>
      <c r="AG2699" s="1313"/>
      <c r="AH2699" s="1305"/>
      <c r="AI2699" s="1313"/>
      <c r="AJ2699" s="1313"/>
      <c r="AK2699" s="1313"/>
      <c r="AL2699" s="1313"/>
      <c r="AM2699" s="1313"/>
      <c r="AN2699" s="1905"/>
      <c r="AO2699" s="1345"/>
      <c r="AP2699" s="1313"/>
      <c r="AQ2699" s="1345"/>
      <c r="AR2699" s="1313"/>
      <c r="AS2699" s="1345"/>
      <c r="AT2699" s="1313"/>
      <c r="AU2699" s="1345"/>
      <c r="AV2699" s="1313"/>
      <c r="AW2699" s="1313"/>
      <c r="AX2699" s="1313"/>
      <c r="AY2699" s="1305"/>
      <c r="AZ2699" s="1313"/>
      <c r="BA2699" s="1313"/>
      <c r="BB2699" s="1313"/>
      <c r="BC2699" s="1313"/>
      <c r="BD2699" s="1313"/>
      <c r="BE2699" s="1903"/>
      <c r="BF2699" s="1904"/>
      <c r="BG2699" s="1903"/>
      <c r="BH2699" s="1904"/>
      <c r="BI2699" s="1903"/>
      <c r="BJ2699" s="1904"/>
      <c r="BK2699" s="1313"/>
      <c r="BL2699" s="1904"/>
      <c r="BM2699" s="1904"/>
      <c r="BN2699" s="1904"/>
      <c r="BO2699" s="1313"/>
      <c r="BP2699" s="1316">
        <f t="shared" si="819"/>
        <v>0</v>
      </c>
      <c r="BQ2699" s="1305"/>
    </row>
    <row r="2700" spans="1:69" ht="15" x14ac:dyDescent="0.25">
      <c r="A2700" s="1305"/>
      <c r="B2700" s="2050"/>
      <c r="C2700" s="1928"/>
      <c r="D2700" s="1313"/>
      <c r="E2700" s="1313"/>
      <c r="F2700" s="1931"/>
      <c r="G2700" s="1313"/>
      <c r="H2700" s="1345"/>
      <c r="I2700" s="1313"/>
      <c r="J2700" s="1345"/>
      <c r="K2700" s="1313"/>
      <c r="L2700" s="2773"/>
      <c r="M2700" s="1313"/>
      <c r="N2700" s="1345"/>
      <c r="O2700" s="1313"/>
      <c r="P2700" s="1313"/>
      <c r="Q2700" s="1307"/>
      <c r="R2700" s="1313"/>
      <c r="S2700" s="1313"/>
      <c r="T2700" s="1313"/>
      <c r="U2700" s="1313"/>
      <c r="V2700" s="2466"/>
      <c r="W2700" s="1904"/>
      <c r="X2700" s="2336"/>
      <c r="Y2700" s="1904"/>
      <c r="Z2700" s="2394"/>
      <c r="AA2700" s="1904"/>
      <c r="AB2700" s="1903"/>
      <c r="AC2700" s="1904"/>
      <c r="AD2700" s="1904"/>
      <c r="AE2700" s="1904"/>
      <c r="AF2700" s="1313"/>
      <c r="AG2700" s="1313"/>
      <c r="AH2700" s="1305"/>
      <c r="AI2700" s="1313"/>
      <c r="AJ2700" s="1313"/>
      <c r="AK2700" s="1313"/>
      <c r="AL2700" s="1313"/>
      <c r="AM2700" s="1313"/>
      <c r="AN2700" s="1905"/>
      <c r="AO2700" s="1345"/>
      <c r="AP2700" s="1313"/>
      <c r="AQ2700" s="1345"/>
      <c r="AR2700" s="1313"/>
      <c r="AS2700" s="1345"/>
      <c r="AT2700" s="1313"/>
      <c r="AU2700" s="1345"/>
      <c r="AV2700" s="1313"/>
      <c r="AW2700" s="1313"/>
      <c r="AX2700" s="1313"/>
      <c r="AY2700" s="1305"/>
      <c r="AZ2700" s="1313"/>
      <c r="BA2700" s="1313"/>
      <c r="BB2700" s="1313"/>
      <c r="BC2700" s="1313"/>
      <c r="BD2700" s="1313"/>
      <c r="BE2700" s="1903"/>
      <c r="BF2700" s="1904"/>
      <c r="BG2700" s="1903"/>
      <c r="BH2700" s="1904"/>
      <c r="BI2700" s="1903"/>
      <c r="BJ2700" s="1904"/>
      <c r="BK2700" s="1313"/>
      <c r="BL2700" s="1904"/>
      <c r="BM2700" s="1904"/>
      <c r="BN2700" s="1904"/>
      <c r="BO2700" s="1313"/>
      <c r="BP2700" s="1316">
        <f t="shared" si="819"/>
        <v>0</v>
      </c>
      <c r="BQ2700" s="1305"/>
    </row>
    <row r="2701" spans="1:69" ht="15" x14ac:dyDescent="0.25">
      <c r="A2701" s="1305"/>
      <c r="B2701" s="2050"/>
      <c r="C2701" s="1928"/>
      <c r="D2701" s="1313"/>
      <c r="E2701" s="1313"/>
      <c r="F2701" s="1931"/>
      <c r="G2701" s="1313"/>
      <c r="H2701" s="1345"/>
      <c r="I2701" s="1313"/>
      <c r="J2701" s="1345"/>
      <c r="K2701" s="1313"/>
      <c r="L2701" s="2773"/>
      <c r="M2701" s="1313"/>
      <c r="N2701" s="1345"/>
      <c r="O2701" s="1313"/>
      <c r="P2701" s="1313"/>
      <c r="Q2701" s="1307"/>
      <c r="R2701" s="1313"/>
      <c r="S2701" s="1313"/>
      <c r="T2701" s="1313"/>
      <c r="U2701" s="1313"/>
      <c r="V2701" s="2466"/>
      <c r="W2701" s="1904"/>
      <c r="X2701" s="2336"/>
      <c r="Y2701" s="1904"/>
      <c r="Z2701" s="2394"/>
      <c r="AA2701" s="1904"/>
      <c r="AB2701" s="1903"/>
      <c r="AC2701" s="1904"/>
      <c r="AD2701" s="1904"/>
      <c r="AE2701" s="1904"/>
      <c r="AF2701" s="1313"/>
      <c r="AG2701" s="1313"/>
      <c r="AH2701" s="1305"/>
      <c r="AI2701" s="1313"/>
      <c r="AJ2701" s="1313"/>
      <c r="AK2701" s="1313"/>
      <c r="AL2701" s="1313"/>
      <c r="AM2701" s="1313"/>
      <c r="AN2701" s="1905"/>
      <c r="AO2701" s="1345"/>
      <c r="AP2701" s="1313"/>
      <c r="AQ2701" s="1345"/>
      <c r="AR2701" s="1313"/>
      <c r="AS2701" s="1345"/>
      <c r="AT2701" s="1313"/>
      <c r="AU2701" s="1345"/>
      <c r="AV2701" s="1313"/>
      <c r="AW2701" s="1313"/>
      <c r="AX2701" s="1313"/>
      <c r="AY2701" s="1305"/>
      <c r="AZ2701" s="1313"/>
      <c r="BA2701" s="1313"/>
      <c r="BB2701" s="1313"/>
      <c r="BC2701" s="1313"/>
      <c r="BD2701" s="1313"/>
      <c r="BE2701" s="1903"/>
      <c r="BF2701" s="1904"/>
      <c r="BG2701" s="1903"/>
      <c r="BH2701" s="1904"/>
      <c r="BI2701" s="1903"/>
      <c r="BJ2701" s="1904"/>
      <c r="BK2701" s="1313"/>
      <c r="BL2701" s="1904"/>
      <c r="BM2701" s="1904"/>
      <c r="BN2701" s="1904"/>
      <c r="BO2701" s="1313"/>
      <c r="BP2701" s="1316">
        <f t="shared" si="819"/>
        <v>0</v>
      </c>
      <c r="BQ2701" s="1305"/>
    </row>
    <row r="2702" spans="1:69" ht="15" x14ac:dyDescent="0.25">
      <c r="A2702" s="1305"/>
      <c r="B2702" s="2050"/>
      <c r="C2702" s="1928"/>
      <c r="D2702" s="1313"/>
      <c r="E2702" s="1313"/>
      <c r="F2702" s="1931"/>
      <c r="G2702" s="1313"/>
      <c r="H2702" s="1345"/>
      <c r="I2702" s="1313"/>
      <c r="J2702" s="1345"/>
      <c r="K2702" s="1313"/>
      <c r="L2702" s="2773"/>
      <c r="M2702" s="1313"/>
      <c r="N2702" s="1345"/>
      <c r="O2702" s="1313"/>
      <c r="P2702" s="1313"/>
      <c r="Q2702" s="1307"/>
      <c r="R2702" s="1313"/>
      <c r="S2702" s="1313"/>
      <c r="T2702" s="1313"/>
      <c r="U2702" s="1313"/>
      <c r="V2702" s="2466"/>
      <c r="W2702" s="1904"/>
      <c r="X2702" s="2336"/>
      <c r="Y2702" s="1904"/>
      <c r="Z2702" s="2394"/>
      <c r="AA2702" s="1904"/>
      <c r="AB2702" s="1903"/>
      <c r="AC2702" s="1904"/>
      <c r="AD2702" s="1904"/>
      <c r="AE2702" s="1904"/>
      <c r="AF2702" s="1313"/>
      <c r="AG2702" s="1313"/>
      <c r="AH2702" s="1305"/>
      <c r="AI2702" s="1313"/>
      <c r="AJ2702" s="1313"/>
      <c r="AK2702" s="1313"/>
      <c r="AL2702" s="1313"/>
      <c r="AM2702" s="1313"/>
      <c r="AN2702" s="1905"/>
      <c r="AO2702" s="1345"/>
      <c r="AP2702" s="1313"/>
      <c r="AQ2702" s="1345"/>
      <c r="AR2702" s="1313"/>
      <c r="AS2702" s="1345"/>
      <c r="AT2702" s="1313"/>
      <c r="AU2702" s="1345"/>
      <c r="AV2702" s="1313"/>
      <c r="AW2702" s="1313"/>
      <c r="AX2702" s="1313"/>
      <c r="AY2702" s="1305"/>
      <c r="AZ2702" s="1313"/>
      <c r="BA2702" s="1313"/>
      <c r="BB2702" s="1313"/>
      <c r="BC2702" s="1313"/>
      <c r="BD2702" s="1313"/>
      <c r="BE2702" s="1903"/>
      <c r="BF2702" s="1904"/>
      <c r="BG2702" s="1903"/>
      <c r="BH2702" s="1904"/>
      <c r="BI2702" s="1903"/>
      <c r="BJ2702" s="1904"/>
      <c r="BK2702" s="1313"/>
      <c r="BL2702" s="1904"/>
      <c r="BM2702" s="1904"/>
      <c r="BN2702" s="1904"/>
      <c r="BO2702" s="1313"/>
      <c r="BP2702" s="1316">
        <f t="shared" si="819"/>
        <v>0</v>
      </c>
      <c r="BQ2702" s="1305"/>
    </row>
    <row r="2703" spans="1:69" ht="15" x14ac:dyDescent="0.25">
      <c r="A2703" s="1305"/>
      <c r="B2703" s="2050"/>
      <c r="C2703" s="1928"/>
      <c r="D2703" s="1313"/>
      <c r="E2703" s="1313"/>
      <c r="F2703" s="1931"/>
      <c r="G2703" s="1313"/>
      <c r="H2703" s="1345"/>
      <c r="I2703" s="1313"/>
      <c r="J2703" s="1345"/>
      <c r="K2703" s="1313"/>
      <c r="L2703" s="2773"/>
      <c r="M2703" s="1313"/>
      <c r="N2703" s="1345"/>
      <c r="O2703" s="1313"/>
      <c r="P2703" s="1313"/>
      <c r="Q2703" s="1307"/>
      <c r="R2703" s="1313"/>
      <c r="S2703" s="1313"/>
      <c r="T2703" s="1313"/>
      <c r="U2703" s="1313"/>
      <c r="V2703" s="2466"/>
      <c r="W2703" s="1904"/>
      <c r="X2703" s="2336"/>
      <c r="Y2703" s="1904"/>
      <c r="Z2703" s="2394"/>
      <c r="AA2703" s="1904"/>
      <c r="AB2703" s="1903"/>
      <c r="AC2703" s="1904"/>
      <c r="AD2703" s="1904"/>
      <c r="AE2703" s="1904"/>
      <c r="AF2703" s="1313"/>
      <c r="AG2703" s="1313"/>
      <c r="AH2703" s="1305"/>
      <c r="AI2703" s="1313"/>
      <c r="AJ2703" s="1313"/>
      <c r="AK2703" s="1313"/>
      <c r="AL2703" s="1313"/>
      <c r="AM2703" s="1313"/>
      <c r="AN2703" s="1905"/>
      <c r="AO2703" s="1345"/>
      <c r="AP2703" s="1313"/>
      <c r="AQ2703" s="1345"/>
      <c r="AR2703" s="1313"/>
      <c r="AS2703" s="1345"/>
      <c r="AT2703" s="1313"/>
      <c r="AU2703" s="1345"/>
      <c r="AV2703" s="1313"/>
      <c r="AW2703" s="1313"/>
      <c r="AX2703" s="1313"/>
      <c r="AY2703" s="1305"/>
      <c r="AZ2703" s="1313"/>
      <c r="BA2703" s="1313"/>
      <c r="BB2703" s="1313"/>
      <c r="BC2703" s="1313"/>
      <c r="BD2703" s="1313"/>
      <c r="BE2703" s="1903"/>
      <c r="BF2703" s="1904"/>
      <c r="BG2703" s="1903"/>
      <c r="BH2703" s="1904"/>
      <c r="BI2703" s="1903"/>
      <c r="BJ2703" s="1904"/>
      <c r="BK2703" s="1313"/>
      <c r="BL2703" s="1904"/>
      <c r="BM2703" s="1904"/>
      <c r="BN2703" s="1904"/>
      <c r="BO2703" s="1313"/>
      <c r="BP2703" s="1316">
        <f t="shared" si="819"/>
        <v>0</v>
      </c>
      <c r="BQ2703" s="1305"/>
    </row>
    <row r="2704" spans="1:69" ht="15" x14ac:dyDescent="0.25">
      <c r="A2704" s="1305"/>
      <c r="B2704" s="2050"/>
      <c r="C2704" s="1928"/>
      <c r="D2704" s="1313"/>
      <c r="E2704" s="1313"/>
      <c r="F2704" s="1931"/>
      <c r="G2704" s="1313"/>
      <c r="H2704" s="1345"/>
      <c r="I2704" s="1313"/>
      <c r="J2704" s="1345"/>
      <c r="K2704" s="1313"/>
      <c r="L2704" s="2773"/>
      <c r="M2704" s="1313"/>
      <c r="N2704" s="1345"/>
      <c r="O2704" s="1313"/>
      <c r="P2704" s="1313"/>
      <c r="Q2704" s="1307"/>
      <c r="R2704" s="1313"/>
      <c r="S2704" s="1313"/>
      <c r="T2704" s="1313"/>
      <c r="U2704" s="1313"/>
      <c r="V2704" s="2466"/>
      <c r="W2704" s="1904"/>
      <c r="X2704" s="2336"/>
      <c r="Y2704" s="1904"/>
      <c r="Z2704" s="2394"/>
      <c r="AA2704" s="1904"/>
      <c r="AB2704" s="1903"/>
      <c r="AC2704" s="1904"/>
      <c r="AD2704" s="1904"/>
      <c r="AE2704" s="1904"/>
      <c r="AF2704" s="1313"/>
      <c r="AG2704" s="1313"/>
      <c r="AH2704" s="1305"/>
      <c r="AI2704" s="1313"/>
      <c r="AJ2704" s="1313"/>
      <c r="AK2704" s="1313"/>
      <c r="AL2704" s="1313"/>
      <c r="AM2704" s="1313"/>
      <c r="AN2704" s="1905"/>
      <c r="AO2704" s="1345"/>
      <c r="AP2704" s="1313"/>
      <c r="AQ2704" s="1345"/>
      <c r="AR2704" s="1313"/>
      <c r="AS2704" s="1345"/>
      <c r="AT2704" s="1313"/>
      <c r="AU2704" s="1345"/>
      <c r="AV2704" s="1313"/>
      <c r="AW2704" s="1313"/>
      <c r="AX2704" s="1313"/>
      <c r="AY2704" s="1305"/>
      <c r="AZ2704" s="1313"/>
      <c r="BA2704" s="1313"/>
      <c r="BB2704" s="1313"/>
      <c r="BC2704" s="1313"/>
      <c r="BD2704" s="1313"/>
      <c r="BE2704" s="1903"/>
      <c r="BF2704" s="1904"/>
      <c r="BG2704" s="1903"/>
      <c r="BH2704" s="1904"/>
      <c r="BI2704" s="1903"/>
      <c r="BJ2704" s="1904"/>
      <c r="BK2704" s="1313"/>
      <c r="BL2704" s="1904"/>
      <c r="BM2704" s="1904"/>
      <c r="BN2704" s="1904"/>
      <c r="BO2704" s="1313"/>
      <c r="BP2704" s="1316">
        <f t="shared" si="819"/>
        <v>0</v>
      </c>
      <c r="BQ2704" s="1305"/>
    </row>
    <row r="2705" spans="1:69" ht="15" x14ac:dyDescent="0.25">
      <c r="A2705" s="1305"/>
      <c r="B2705" s="2050"/>
      <c r="C2705" s="1928"/>
      <c r="D2705" s="1313"/>
      <c r="E2705" s="1313"/>
      <c r="F2705" s="1931"/>
      <c r="G2705" s="1313"/>
      <c r="H2705" s="1345"/>
      <c r="I2705" s="1313"/>
      <c r="J2705" s="1345"/>
      <c r="K2705" s="1313"/>
      <c r="L2705" s="2773"/>
      <c r="M2705" s="1313"/>
      <c r="N2705" s="1345"/>
      <c r="O2705" s="1313"/>
      <c r="P2705" s="1313"/>
      <c r="Q2705" s="1307"/>
      <c r="R2705" s="1313"/>
      <c r="S2705" s="1313"/>
      <c r="T2705" s="1313"/>
      <c r="U2705" s="1313"/>
      <c r="V2705" s="2466"/>
      <c r="W2705" s="1904"/>
      <c r="X2705" s="2336"/>
      <c r="Y2705" s="1904"/>
      <c r="Z2705" s="2394"/>
      <c r="AA2705" s="1904"/>
      <c r="AB2705" s="1903"/>
      <c r="AC2705" s="1904"/>
      <c r="AD2705" s="1904"/>
      <c r="AE2705" s="1904"/>
      <c r="AF2705" s="1313"/>
      <c r="AG2705" s="1313"/>
      <c r="AH2705" s="1305"/>
      <c r="AI2705" s="1313"/>
      <c r="AJ2705" s="1313"/>
      <c r="AK2705" s="1313"/>
      <c r="AL2705" s="1313"/>
      <c r="AM2705" s="1313"/>
      <c r="AN2705" s="1905"/>
      <c r="AO2705" s="1345"/>
      <c r="AP2705" s="1313"/>
      <c r="AQ2705" s="1345"/>
      <c r="AR2705" s="1313"/>
      <c r="AS2705" s="1345"/>
      <c r="AT2705" s="1313"/>
      <c r="AU2705" s="1345"/>
      <c r="AV2705" s="1313"/>
      <c r="AW2705" s="1313"/>
      <c r="AX2705" s="1313"/>
      <c r="AY2705" s="1305"/>
      <c r="AZ2705" s="1313"/>
      <c r="BA2705" s="1313"/>
      <c r="BB2705" s="1313"/>
      <c r="BC2705" s="1313"/>
      <c r="BD2705" s="1313"/>
      <c r="BE2705" s="1903"/>
      <c r="BF2705" s="1904"/>
      <c r="BG2705" s="1903"/>
      <c r="BH2705" s="1904"/>
      <c r="BI2705" s="1903"/>
      <c r="BJ2705" s="1904"/>
      <c r="BK2705" s="1313"/>
      <c r="BL2705" s="1904"/>
      <c r="BM2705" s="1904"/>
      <c r="BN2705" s="1904"/>
      <c r="BO2705" s="1313"/>
      <c r="BP2705" s="1316">
        <f t="shared" si="819"/>
        <v>0</v>
      </c>
      <c r="BQ2705" s="1305"/>
    </row>
    <row r="2706" spans="1:69" ht="15" x14ac:dyDescent="0.25">
      <c r="A2706" s="1305"/>
      <c r="B2706" s="2050"/>
      <c r="C2706" s="1928"/>
      <c r="D2706" s="1313"/>
      <c r="E2706" s="1313"/>
      <c r="F2706" s="1931"/>
      <c r="G2706" s="1313"/>
      <c r="H2706" s="1345"/>
      <c r="I2706" s="1313"/>
      <c r="J2706" s="1345"/>
      <c r="K2706" s="1313"/>
      <c r="L2706" s="2773"/>
      <c r="M2706" s="1313"/>
      <c r="N2706" s="1345"/>
      <c r="O2706" s="1313"/>
      <c r="P2706" s="1313"/>
      <c r="Q2706" s="1307"/>
      <c r="R2706" s="1313"/>
      <c r="S2706" s="1313"/>
      <c r="T2706" s="1313"/>
      <c r="U2706" s="1313"/>
      <c r="V2706" s="2466"/>
      <c r="W2706" s="1904"/>
      <c r="X2706" s="2336"/>
      <c r="Y2706" s="1904"/>
      <c r="Z2706" s="2394"/>
      <c r="AA2706" s="1904"/>
      <c r="AB2706" s="1903"/>
      <c r="AC2706" s="1904"/>
      <c r="AD2706" s="1904"/>
      <c r="AE2706" s="1904"/>
      <c r="AF2706" s="1313"/>
      <c r="AG2706" s="1313"/>
      <c r="AH2706" s="1305"/>
      <c r="AI2706" s="1313"/>
      <c r="AJ2706" s="1313"/>
      <c r="AK2706" s="1313"/>
      <c r="AL2706" s="1313"/>
      <c r="AM2706" s="1313"/>
      <c r="AN2706" s="1905"/>
      <c r="AO2706" s="1345"/>
      <c r="AP2706" s="1313"/>
      <c r="AQ2706" s="1345"/>
      <c r="AR2706" s="1313"/>
      <c r="AS2706" s="1345"/>
      <c r="AT2706" s="1313"/>
      <c r="AU2706" s="1345"/>
      <c r="AV2706" s="1313"/>
      <c r="AW2706" s="1313"/>
      <c r="AX2706" s="1313"/>
      <c r="AY2706" s="1305"/>
      <c r="AZ2706" s="1313"/>
      <c r="BA2706" s="1313"/>
      <c r="BB2706" s="1313"/>
      <c r="BC2706" s="1313"/>
      <c r="BD2706" s="1313"/>
      <c r="BE2706" s="1903"/>
      <c r="BF2706" s="1904"/>
      <c r="BG2706" s="1903"/>
      <c r="BH2706" s="1904"/>
      <c r="BI2706" s="1903"/>
      <c r="BJ2706" s="1904"/>
      <c r="BK2706" s="1313"/>
      <c r="BL2706" s="1904"/>
      <c r="BM2706" s="1904"/>
      <c r="BN2706" s="1904"/>
      <c r="BO2706" s="1313"/>
      <c r="BP2706" s="1316">
        <f t="shared" si="819"/>
        <v>0</v>
      </c>
      <c r="BQ2706" s="1305"/>
    </row>
    <row r="2707" spans="1:69" ht="15" x14ac:dyDescent="0.25">
      <c r="A2707" s="1305"/>
      <c r="B2707" s="2050"/>
      <c r="C2707" s="1928"/>
      <c r="D2707" s="1313"/>
      <c r="E2707" s="1313"/>
      <c r="F2707" s="1931"/>
      <c r="G2707" s="1313"/>
      <c r="H2707" s="1345"/>
      <c r="I2707" s="1313"/>
      <c r="J2707" s="1345"/>
      <c r="K2707" s="1313"/>
      <c r="L2707" s="2773"/>
      <c r="M2707" s="1313"/>
      <c r="N2707" s="1345"/>
      <c r="O2707" s="1313"/>
      <c r="P2707" s="1313"/>
      <c r="Q2707" s="1307"/>
      <c r="R2707" s="1313"/>
      <c r="S2707" s="1313"/>
      <c r="T2707" s="1313"/>
      <c r="U2707" s="1313"/>
      <c r="V2707" s="2466"/>
      <c r="W2707" s="1904"/>
      <c r="X2707" s="2336"/>
      <c r="Y2707" s="1904"/>
      <c r="Z2707" s="2394"/>
      <c r="AA2707" s="1904"/>
      <c r="AB2707" s="1903"/>
      <c r="AC2707" s="1904"/>
      <c r="AD2707" s="1904"/>
      <c r="AE2707" s="1904"/>
      <c r="AF2707" s="1313"/>
      <c r="AG2707" s="1313"/>
      <c r="AH2707" s="1305"/>
      <c r="AI2707" s="1313"/>
      <c r="AJ2707" s="1313"/>
      <c r="AK2707" s="1313"/>
      <c r="AL2707" s="1313"/>
      <c r="AM2707" s="1313"/>
      <c r="AN2707" s="1905"/>
      <c r="AO2707" s="1345"/>
      <c r="AP2707" s="1313"/>
      <c r="AQ2707" s="1345"/>
      <c r="AR2707" s="1313"/>
      <c r="AS2707" s="1345"/>
      <c r="AT2707" s="1313"/>
      <c r="AU2707" s="1345"/>
      <c r="AV2707" s="1313"/>
      <c r="AW2707" s="1313"/>
      <c r="AX2707" s="1313"/>
      <c r="AY2707" s="1305"/>
      <c r="AZ2707" s="1313"/>
      <c r="BA2707" s="1313"/>
      <c r="BB2707" s="1313"/>
      <c r="BC2707" s="1313"/>
      <c r="BD2707" s="1313"/>
      <c r="BE2707" s="1903"/>
      <c r="BF2707" s="1904"/>
      <c r="BG2707" s="1903"/>
      <c r="BH2707" s="1904"/>
      <c r="BI2707" s="1903"/>
      <c r="BJ2707" s="1904"/>
      <c r="BK2707" s="1313"/>
      <c r="BL2707" s="1904"/>
      <c r="BM2707" s="1904"/>
      <c r="BN2707" s="1904"/>
      <c r="BO2707" s="1313"/>
      <c r="BP2707" s="1316">
        <f t="shared" si="819"/>
        <v>0</v>
      </c>
      <c r="BQ2707" s="1305"/>
    </row>
    <row r="2708" spans="1:69" ht="15" x14ac:dyDescent="0.25">
      <c r="A2708" s="1305"/>
      <c r="B2708" s="2050"/>
      <c r="C2708" s="1928"/>
      <c r="D2708" s="1313"/>
      <c r="E2708" s="1313"/>
      <c r="F2708" s="1931"/>
      <c r="G2708" s="1313"/>
      <c r="H2708" s="1345"/>
      <c r="I2708" s="1313"/>
      <c r="J2708" s="1345"/>
      <c r="K2708" s="1313"/>
      <c r="L2708" s="2773"/>
      <c r="M2708" s="1313"/>
      <c r="N2708" s="1345"/>
      <c r="O2708" s="1313"/>
      <c r="P2708" s="1313"/>
      <c r="Q2708" s="1307"/>
      <c r="R2708" s="1313"/>
      <c r="S2708" s="1313"/>
      <c r="T2708" s="1313"/>
      <c r="U2708" s="1313"/>
      <c r="V2708" s="2466"/>
      <c r="W2708" s="1904"/>
      <c r="X2708" s="2336"/>
      <c r="Y2708" s="1904"/>
      <c r="Z2708" s="2394"/>
      <c r="AA2708" s="1904"/>
      <c r="AB2708" s="1903"/>
      <c r="AC2708" s="1904"/>
      <c r="AD2708" s="1904"/>
      <c r="AE2708" s="1904"/>
      <c r="AF2708" s="1313"/>
      <c r="AG2708" s="1313"/>
      <c r="AH2708" s="1305"/>
      <c r="AI2708" s="1313"/>
      <c r="AJ2708" s="1313"/>
      <c r="AK2708" s="1313"/>
      <c r="AL2708" s="1313"/>
      <c r="AM2708" s="1313"/>
      <c r="AN2708" s="1905"/>
      <c r="AO2708" s="1345"/>
      <c r="AP2708" s="1313"/>
      <c r="AQ2708" s="1345"/>
      <c r="AR2708" s="1313"/>
      <c r="AS2708" s="1345"/>
      <c r="AT2708" s="1313"/>
      <c r="AU2708" s="1345"/>
      <c r="AV2708" s="1313"/>
      <c r="AW2708" s="1313"/>
      <c r="AX2708" s="1313"/>
      <c r="AY2708" s="1305"/>
      <c r="AZ2708" s="1313"/>
      <c r="BA2708" s="1313"/>
      <c r="BB2708" s="1313"/>
      <c r="BC2708" s="1313"/>
      <c r="BD2708" s="1313"/>
      <c r="BE2708" s="1903"/>
      <c r="BF2708" s="1904"/>
      <c r="BG2708" s="1903"/>
      <c r="BH2708" s="1904"/>
      <c r="BI2708" s="1903"/>
      <c r="BJ2708" s="1904"/>
      <c r="BK2708" s="1313"/>
      <c r="BL2708" s="1904"/>
      <c r="BM2708" s="1904"/>
      <c r="BN2708" s="1904"/>
      <c r="BO2708" s="1313"/>
      <c r="BP2708" s="1316">
        <f t="shared" si="819"/>
        <v>0</v>
      </c>
      <c r="BQ2708" s="1305"/>
    </row>
    <row r="2709" spans="1:69" ht="15" x14ac:dyDescent="0.25">
      <c r="A2709" s="1305"/>
      <c r="B2709" s="2050"/>
      <c r="C2709" s="1928"/>
      <c r="D2709" s="1313"/>
      <c r="E2709" s="1313"/>
      <c r="F2709" s="1931"/>
      <c r="G2709" s="1313"/>
      <c r="H2709" s="1345"/>
      <c r="I2709" s="1313"/>
      <c r="J2709" s="1345"/>
      <c r="K2709" s="1313"/>
      <c r="L2709" s="2773"/>
      <c r="M2709" s="1313"/>
      <c r="N2709" s="1345"/>
      <c r="O2709" s="1313"/>
      <c r="P2709" s="1313"/>
      <c r="Q2709" s="1307"/>
      <c r="R2709" s="1313"/>
      <c r="S2709" s="1313"/>
      <c r="T2709" s="1313"/>
      <c r="U2709" s="1313"/>
      <c r="V2709" s="2466"/>
      <c r="W2709" s="1904"/>
      <c r="X2709" s="2336"/>
      <c r="Y2709" s="1904"/>
      <c r="Z2709" s="2394"/>
      <c r="AA2709" s="1904"/>
      <c r="AB2709" s="1903"/>
      <c r="AC2709" s="1904"/>
      <c r="AD2709" s="1904"/>
      <c r="AE2709" s="1904"/>
      <c r="AF2709" s="1313"/>
      <c r="AG2709" s="1313"/>
      <c r="AH2709" s="1305"/>
      <c r="AI2709" s="1313"/>
      <c r="AJ2709" s="1313"/>
      <c r="AK2709" s="1313"/>
      <c r="AL2709" s="1313"/>
      <c r="AM2709" s="1313"/>
      <c r="AN2709" s="1905"/>
      <c r="AO2709" s="1345"/>
      <c r="AP2709" s="1313"/>
      <c r="AQ2709" s="1345"/>
      <c r="AR2709" s="1313"/>
      <c r="AS2709" s="1345"/>
      <c r="AT2709" s="1313"/>
      <c r="AU2709" s="1345"/>
      <c r="AV2709" s="1313"/>
      <c r="AW2709" s="1313"/>
      <c r="AX2709" s="1313"/>
      <c r="AY2709" s="1305"/>
      <c r="AZ2709" s="1313"/>
      <c r="BA2709" s="1313"/>
      <c r="BB2709" s="1313"/>
      <c r="BC2709" s="1313"/>
      <c r="BD2709" s="1313"/>
      <c r="BE2709" s="1903"/>
      <c r="BF2709" s="1904"/>
      <c r="BG2709" s="1903"/>
      <c r="BH2709" s="1904"/>
      <c r="BI2709" s="1903"/>
      <c r="BJ2709" s="1904"/>
      <c r="BK2709" s="1313"/>
      <c r="BL2709" s="1904"/>
      <c r="BM2709" s="1904"/>
      <c r="BN2709" s="1904"/>
      <c r="BO2709" s="1313"/>
      <c r="BP2709" s="1316">
        <f t="shared" si="819"/>
        <v>0</v>
      </c>
      <c r="BQ2709" s="1305"/>
    </row>
    <row r="2710" spans="1:69" ht="15" x14ac:dyDescent="0.25">
      <c r="A2710" s="1305"/>
      <c r="B2710" s="2050"/>
      <c r="C2710" s="1928"/>
      <c r="D2710" s="1313"/>
      <c r="E2710" s="1313"/>
      <c r="F2710" s="1931"/>
      <c r="G2710" s="1313"/>
      <c r="H2710" s="1345"/>
      <c r="I2710" s="1313"/>
      <c r="J2710" s="1345"/>
      <c r="K2710" s="1313"/>
      <c r="L2710" s="2773"/>
      <c r="M2710" s="1313"/>
      <c r="N2710" s="1345"/>
      <c r="O2710" s="1313"/>
      <c r="P2710" s="1313"/>
      <c r="Q2710" s="1307"/>
      <c r="R2710" s="1313"/>
      <c r="S2710" s="1313"/>
      <c r="T2710" s="1313"/>
      <c r="U2710" s="1313"/>
      <c r="V2710" s="2466"/>
      <c r="W2710" s="1904"/>
      <c r="X2710" s="2336"/>
      <c r="Y2710" s="1904"/>
      <c r="Z2710" s="2394"/>
      <c r="AA2710" s="1904"/>
      <c r="AB2710" s="1903"/>
      <c r="AC2710" s="1904"/>
      <c r="AD2710" s="1904"/>
      <c r="AE2710" s="1904"/>
      <c r="AF2710" s="1313"/>
      <c r="AG2710" s="1313"/>
      <c r="AH2710" s="1305"/>
      <c r="AI2710" s="1313"/>
      <c r="AJ2710" s="1313"/>
      <c r="AK2710" s="1313"/>
      <c r="AL2710" s="1313"/>
      <c r="AM2710" s="1313"/>
      <c r="AN2710" s="1905"/>
      <c r="AO2710" s="1345"/>
      <c r="AP2710" s="1313"/>
      <c r="AQ2710" s="1345"/>
      <c r="AR2710" s="1313"/>
      <c r="AS2710" s="1345"/>
      <c r="AT2710" s="1313"/>
      <c r="AU2710" s="1345"/>
      <c r="AV2710" s="1313"/>
      <c r="AW2710" s="1313"/>
      <c r="AX2710" s="1313"/>
      <c r="AY2710" s="1305"/>
      <c r="AZ2710" s="1313"/>
      <c r="BA2710" s="1313"/>
      <c r="BB2710" s="1313"/>
      <c r="BC2710" s="1313"/>
      <c r="BD2710" s="1313"/>
      <c r="BE2710" s="1903"/>
      <c r="BF2710" s="1904"/>
      <c r="BG2710" s="1903"/>
      <c r="BH2710" s="1904"/>
      <c r="BI2710" s="1903"/>
      <c r="BJ2710" s="1904"/>
      <c r="BK2710" s="1313"/>
      <c r="BL2710" s="1904"/>
      <c r="BM2710" s="1904"/>
      <c r="BN2710" s="1904"/>
      <c r="BO2710" s="1313"/>
      <c r="BP2710" s="1316">
        <f t="shared" si="819"/>
        <v>0</v>
      </c>
      <c r="BQ2710" s="1305"/>
    </row>
    <row r="2711" spans="1:69" ht="15" x14ac:dyDescent="0.25">
      <c r="A2711" s="1305"/>
      <c r="B2711" s="2050"/>
      <c r="C2711" s="1928"/>
      <c r="D2711" s="1313"/>
      <c r="E2711" s="1313"/>
      <c r="F2711" s="1931"/>
      <c r="G2711" s="1313"/>
      <c r="H2711" s="1345"/>
      <c r="I2711" s="1313"/>
      <c r="J2711" s="1345"/>
      <c r="K2711" s="1313"/>
      <c r="L2711" s="2773"/>
      <c r="M2711" s="1313"/>
      <c r="N2711" s="1345"/>
      <c r="O2711" s="1313"/>
      <c r="P2711" s="1313"/>
      <c r="Q2711" s="1307"/>
      <c r="R2711" s="1313"/>
      <c r="S2711" s="1313"/>
      <c r="T2711" s="1313"/>
      <c r="U2711" s="1313"/>
      <c r="V2711" s="2466"/>
      <c r="W2711" s="1904"/>
      <c r="X2711" s="2336"/>
      <c r="Y2711" s="1904"/>
      <c r="Z2711" s="2394"/>
      <c r="AA2711" s="1904"/>
      <c r="AB2711" s="1903"/>
      <c r="AC2711" s="1904"/>
      <c r="AD2711" s="1904"/>
      <c r="AE2711" s="1904"/>
      <c r="AF2711" s="1313"/>
      <c r="AG2711" s="1313"/>
      <c r="AH2711" s="1305"/>
      <c r="AI2711" s="1313"/>
      <c r="AJ2711" s="1313"/>
      <c r="AK2711" s="1313"/>
      <c r="AL2711" s="1313"/>
      <c r="AM2711" s="1313"/>
      <c r="AN2711" s="1905"/>
      <c r="AO2711" s="1345"/>
      <c r="AP2711" s="1313"/>
      <c r="AQ2711" s="1345"/>
      <c r="AR2711" s="1313"/>
      <c r="AS2711" s="1345"/>
      <c r="AT2711" s="1313"/>
      <c r="AU2711" s="1345"/>
      <c r="AV2711" s="1313"/>
      <c r="AW2711" s="1313"/>
      <c r="AX2711" s="1313"/>
      <c r="AY2711" s="1305"/>
      <c r="AZ2711" s="1313"/>
      <c r="BA2711" s="1313"/>
      <c r="BB2711" s="1313"/>
      <c r="BC2711" s="1313"/>
      <c r="BD2711" s="1313"/>
      <c r="BE2711" s="1903"/>
      <c r="BF2711" s="1904"/>
      <c r="BG2711" s="1903"/>
      <c r="BH2711" s="1904"/>
      <c r="BI2711" s="1903"/>
      <c r="BJ2711" s="1904"/>
      <c r="BK2711" s="1313"/>
      <c r="BL2711" s="1904"/>
      <c r="BM2711" s="1904"/>
      <c r="BN2711" s="1904"/>
      <c r="BO2711" s="1313"/>
      <c r="BP2711" s="1316">
        <f t="shared" si="819"/>
        <v>0</v>
      </c>
      <c r="BQ2711" s="1305"/>
    </row>
    <row r="2712" spans="1:69" ht="15" x14ac:dyDescent="0.25">
      <c r="A2712" s="1305"/>
      <c r="B2712" s="2050"/>
      <c r="C2712" s="1928"/>
      <c r="D2712" s="1313"/>
      <c r="E2712" s="1313"/>
      <c r="F2712" s="1931"/>
      <c r="G2712" s="1313"/>
      <c r="H2712" s="1345"/>
      <c r="I2712" s="1313"/>
      <c r="J2712" s="1345"/>
      <c r="K2712" s="1313"/>
      <c r="L2712" s="2773"/>
      <c r="M2712" s="1313"/>
      <c r="N2712" s="1345"/>
      <c r="O2712" s="1313"/>
      <c r="P2712" s="1313"/>
      <c r="Q2712" s="1307"/>
      <c r="R2712" s="1313"/>
      <c r="S2712" s="1313"/>
      <c r="T2712" s="1313"/>
      <c r="U2712" s="1313"/>
      <c r="V2712" s="2466"/>
      <c r="W2712" s="1904"/>
      <c r="X2712" s="2336"/>
      <c r="Y2712" s="1904"/>
      <c r="Z2712" s="2394"/>
      <c r="AA2712" s="1904"/>
      <c r="AB2712" s="1903"/>
      <c r="AC2712" s="1904"/>
      <c r="AD2712" s="1904"/>
      <c r="AE2712" s="1904"/>
      <c r="AF2712" s="1313"/>
      <c r="AG2712" s="1313"/>
      <c r="AH2712" s="1305"/>
      <c r="AI2712" s="1313"/>
      <c r="AJ2712" s="1313"/>
      <c r="AK2712" s="1313"/>
      <c r="AL2712" s="1313"/>
      <c r="AM2712" s="1313"/>
      <c r="AN2712" s="1905"/>
      <c r="AO2712" s="1345"/>
      <c r="AP2712" s="1313"/>
      <c r="AQ2712" s="1345"/>
      <c r="AR2712" s="1313"/>
      <c r="AS2712" s="1345"/>
      <c r="AT2712" s="1313"/>
      <c r="AU2712" s="1345"/>
      <c r="AV2712" s="1313"/>
      <c r="AW2712" s="1313"/>
      <c r="AX2712" s="1313"/>
      <c r="AY2712" s="1305"/>
      <c r="AZ2712" s="1313"/>
      <c r="BA2712" s="1313"/>
      <c r="BB2712" s="1313"/>
      <c r="BC2712" s="1313"/>
      <c r="BD2712" s="1313"/>
      <c r="BE2712" s="1903"/>
      <c r="BF2712" s="1904"/>
      <c r="BG2712" s="1903"/>
      <c r="BH2712" s="1904"/>
      <c r="BI2712" s="1903"/>
      <c r="BJ2712" s="1904"/>
      <c r="BK2712" s="1313"/>
      <c r="BL2712" s="1904"/>
      <c r="BM2712" s="1904"/>
      <c r="BN2712" s="1904"/>
      <c r="BO2712" s="1313"/>
      <c r="BP2712" s="1316">
        <f t="shared" si="819"/>
        <v>0</v>
      </c>
      <c r="BQ2712" s="1305"/>
    </row>
    <row r="2713" spans="1:69" ht="15" x14ac:dyDescent="0.25">
      <c r="A2713" s="1305"/>
      <c r="B2713" s="2050"/>
      <c r="C2713" s="1928"/>
      <c r="D2713" s="1313"/>
      <c r="E2713" s="1313"/>
      <c r="F2713" s="1931"/>
      <c r="G2713" s="1313"/>
      <c r="H2713" s="1345"/>
      <c r="I2713" s="1313"/>
      <c r="J2713" s="1345"/>
      <c r="K2713" s="1313"/>
      <c r="L2713" s="2773"/>
      <c r="M2713" s="1313"/>
      <c r="N2713" s="1345"/>
      <c r="O2713" s="1313"/>
      <c r="P2713" s="1313"/>
      <c r="Q2713" s="1307"/>
      <c r="R2713" s="1313"/>
      <c r="S2713" s="1313"/>
      <c r="T2713" s="1313"/>
      <c r="U2713" s="1313"/>
      <c r="V2713" s="2466"/>
      <c r="W2713" s="1904"/>
      <c r="X2713" s="2336"/>
      <c r="Y2713" s="1904"/>
      <c r="Z2713" s="2394"/>
      <c r="AA2713" s="1904"/>
      <c r="AB2713" s="1903"/>
      <c r="AC2713" s="1904"/>
      <c r="AD2713" s="1904"/>
      <c r="AE2713" s="1904"/>
      <c r="AF2713" s="1313"/>
      <c r="AG2713" s="1313"/>
      <c r="AH2713" s="1305"/>
      <c r="AI2713" s="1313"/>
      <c r="AJ2713" s="1313"/>
      <c r="AK2713" s="1313"/>
      <c r="AL2713" s="1313"/>
      <c r="AM2713" s="1313"/>
      <c r="AN2713" s="1905"/>
      <c r="AO2713" s="1345"/>
      <c r="AP2713" s="1313"/>
      <c r="AQ2713" s="1345"/>
      <c r="AR2713" s="1313"/>
      <c r="AS2713" s="1345"/>
      <c r="AT2713" s="1313"/>
      <c r="AU2713" s="1345"/>
      <c r="AV2713" s="1313"/>
      <c r="AW2713" s="1313"/>
      <c r="AX2713" s="1313"/>
      <c r="AY2713" s="1305"/>
      <c r="AZ2713" s="1313"/>
      <c r="BA2713" s="1313"/>
      <c r="BB2713" s="1313"/>
      <c r="BC2713" s="1313"/>
      <c r="BD2713" s="1313"/>
      <c r="BE2713" s="1903"/>
      <c r="BF2713" s="1904"/>
      <c r="BG2713" s="1903"/>
      <c r="BH2713" s="1904"/>
      <c r="BI2713" s="1903"/>
      <c r="BJ2713" s="1904"/>
      <c r="BK2713" s="1313"/>
      <c r="BL2713" s="1904"/>
      <c r="BM2713" s="1904"/>
      <c r="BN2713" s="1904"/>
      <c r="BO2713" s="1313"/>
      <c r="BP2713" s="1316">
        <f t="shared" si="819"/>
        <v>0</v>
      </c>
      <c r="BQ2713" s="1305"/>
    </row>
    <row r="2714" spans="1:69" ht="15" x14ac:dyDescent="0.25">
      <c r="A2714" s="1305"/>
      <c r="B2714" s="2050"/>
      <c r="C2714" s="1928"/>
      <c r="D2714" s="1313"/>
      <c r="E2714" s="1313"/>
      <c r="F2714" s="1931"/>
      <c r="G2714" s="1313"/>
      <c r="H2714" s="1345"/>
      <c r="I2714" s="1313"/>
      <c r="J2714" s="1345"/>
      <c r="K2714" s="1313"/>
      <c r="L2714" s="2773"/>
      <c r="M2714" s="1313"/>
      <c r="N2714" s="1345"/>
      <c r="O2714" s="1313"/>
      <c r="P2714" s="1313"/>
      <c r="Q2714" s="1307"/>
      <c r="R2714" s="1313"/>
      <c r="S2714" s="1313"/>
      <c r="T2714" s="1313"/>
      <c r="U2714" s="1313"/>
      <c r="V2714" s="2466"/>
      <c r="W2714" s="1904"/>
      <c r="X2714" s="2336"/>
      <c r="Y2714" s="1904"/>
      <c r="Z2714" s="2394"/>
      <c r="AA2714" s="1904"/>
      <c r="AB2714" s="1903"/>
      <c r="AC2714" s="1904"/>
      <c r="AD2714" s="1904"/>
      <c r="AE2714" s="1904"/>
      <c r="AF2714" s="1313"/>
      <c r="AG2714" s="1313"/>
      <c r="AH2714" s="1305"/>
      <c r="AI2714" s="1313"/>
      <c r="AJ2714" s="1313"/>
      <c r="AK2714" s="1313"/>
      <c r="AL2714" s="1313"/>
      <c r="AM2714" s="1313"/>
      <c r="AN2714" s="1905"/>
      <c r="AO2714" s="1345"/>
      <c r="AP2714" s="1313"/>
      <c r="AQ2714" s="1345"/>
      <c r="AR2714" s="1313"/>
      <c r="AS2714" s="1345"/>
      <c r="AT2714" s="1313"/>
      <c r="AU2714" s="1345"/>
      <c r="AV2714" s="1313"/>
      <c r="AW2714" s="1313"/>
      <c r="AX2714" s="1313"/>
      <c r="AY2714" s="1305"/>
      <c r="AZ2714" s="1313"/>
      <c r="BA2714" s="1313"/>
      <c r="BB2714" s="1313"/>
      <c r="BC2714" s="1313"/>
      <c r="BD2714" s="1313"/>
      <c r="BE2714" s="1903"/>
      <c r="BF2714" s="1904"/>
      <c r="BG2714" s="1903"/>
      <c r="BH2714" s="1904"/>
      <c r="BI2714" s="1903"/>
      <c r="BJ2714" s="1904"/>
      <c r="BK2714" s="1313"/>
      <c r="BL2714" s="1904"/>
      <c r="BM2714" s="1904"/>
      <c r="BN2714" s="1904"/>
      <c r="BO2714" s="1313"/>
      <c r="BP2714" s="1316">
        <f t="shared" si="819"/>
        <v>0</v>
      </c>
      <c r="BQ2714" s="1305"/>
    </row>
    <row r="2715" spans="1:69" ht="15" x14ac:dyDescent="0.25">
      <c r="A2715" s="1305"/>
      <c r="B2715" s="2050"/>
      <c r="C2715" s="1928"/>
      <c r="D2715" s="1313"/>
      <c r="E2715" s="1313"/>
      <c r="F2715" s="1931"/>
      <c r="G2715" s="1313"/>
      <c r="H2715" s="1345"/>
      <c r="I2715" s="1313"/>
      <c r="J2715" s="1345"/>
      <c r="K2715" s="1313"/>
      <c r="L2715" s="2773"/>
      <c r="M2715" s="1313"/>
      <c r="N2715" s="1345"/>
      <c r="O2715" s="1313"/>
      <c r="P2715" s="1313"/>
      <c r="Q2715" s="1307"/>
      <c r="R2715" s="1313"/>
      <c r="S2715" s="1313"/>
      <c r="T2715" s="1313"/>
      <c r="U2715" s="1313"/>
      <c r="V2715" s="2466"/>
      <c r="W2715" s="1904"/>
      <c r="X2715" s="2336"/>
      <c r="Y2715" s="1904"/>
      <c r="Z2715" s="2394"/>
      <c r="AA2715" s="1904"/>
      <c r="AB2715" s="1903"/>
      <c r="AC2715" s="1904"/>
      <c r="AD2715" s="1904"/>
      <c r="AE2715" s="1904"/>
      <c r="AF2715" s="1313"/>
      <c r="AG2715" s="1313"/>
      <c r="AH2715" s="1305"/>
      <c r="AI2715" s="1313"/>
      <c r="AJ2715" s="1313"/>
      <c r="AK2715" s="1313"/>
      <c r="AL2715" s="1313"/>
      <c r="AM2715" s="1313"/>
      <c r="AN2715" s="1905"/>
      <c r="AO2715" s="1345"/>
      <c r="AP2715" s="1313"/>
      <c r="AQ2715" s="1345"/>
      <c r="AR2715" s="1313"/>
      <c r="AS2715" s="1345"/>
      <c r="AT2715" s="1313"/>
      <c r="AU2715" s="1345"/>
      <c r="AV2715" s="1313"/>
      <c r="AW2715" s="1313"/>
      <c r="AX2715" s="1313"/>
      <c r="AY2715" s="1305"/>
      <c r="AZ2715" s="1313"/>
      <c r="BA2715" s="1313"/>
      <c r="BB2715" s="1313"/>
      <c r="BC2715" s="1313"/>
      <c r="BD2715" s="1313"/>
      <c r="BE2715" s="1903"/>
      <c r="BF2715" s="1904"/>
      <c r="BG2715" s="1903"/>
      <c r="BH2715" s="1904"/>
      <c r="BI2715" s="1903"/>
      <c r="BJ2715" s="1904"/>
      <c r="BK2715" s="1313"/>
      <c r="BL2715" s="1904"/>
      <c r="BM2715" s="1904"/>
      <c r="BN2715" s="1904"/>
      <c r="BO2715" s="1313"/>
      <c r="BP2715" s="1316">
        <f t="shared" si="819"/>
        <v>0</v>
      </c>
      <c r="BQ2715" s="1305"/>
    </row>
    <row r="2716" spans="1:69" ht="15" x14ac:dyDescent="0.25">
      <c r="A2716" s="1305"/>
      <c r="B2716" s="2050"/>
      <c r="C2716" s="1928"/>
      <c r="D2716" s="1313"/>
      <c r="E2716" s="1313"/>
      <c r="F2716" s="1931"/>
      <c r="G2716" s="1313"/>
      <c r="H2716" s="1345"/>
      <c r="I2716" s="1313"/>
      <c r="J2716" s="1345"/>
      <c r="K2716" s="1313"/>
      <c r="L2716" s="2773"/>
      <c r="M2716" s="1313"/>
      <c r="N2716" s="1345"/>
      <c r="O2716" s="1313"/>
      <c r="P2716" s="1313"/>
      <c r="Q2716" s="1307"/>
      <c r="R2716" s="1313"/>
      <c r="S2716" s="1313"/>
      <c r="T2716" s="1313"/>
      <c r="U2716" s="1313"/>
      <c r="V2716" s="2466"/>
      <c r="W2716" s="1904"/>
      <c r="X2716" s="2336"/>
      <c r="Y2716" s="1904"/>
      <c r="Z2716" s="2394"/>
      <c r="AA2716" s="1904"/>
      <c r="AB2716" s="1903"/>
      <c r="AC2716" s="1904"/>
      <c r="AD2716" s="1904"/>
      <c r="AE2716" s="1904"/>
      <c r="AF2716" s="1313"/>
      <c r="AG2716" s="1313"/>
      <c r="AH2716" s="1305"/>
      <c r="AI2716" s="1313"/>
      <c r="AJ2716" s="1313"/>
      <c r="AK2716" s="1313"/>
      <c r="AL2716" s="1313"/>
      <c r="AM2716" s="1313"/>
      <c r="AN2716" s="1905"/>
      <c r="AO2716" s="1345"/>
      <c r="AP2716" s="1313"/>
      <c r="AQ2716" s="1345"/>
      <c r="AR2716" s="1313"/>
      <c r="AS2716" s="1345"/>
      <c r="AT2716" s="1313"/>
      <c r="AU2716" s="1345"/>
      <c r="AV2716" s="1313"/>
      <c r="AW2716" s="1313"/>
      <c r="AX2716" s="1313"/>
      <c r="AY2716" s="1305"/>
      <c r="AZ2716" s="1313"/>
      <c r="BA2716" s="1313"/>
      <c r="BB2716" s="1313"/>
      <c r="BC2716" s="1313"/>
      <c r="BD2716" s="1313"/>
      <c r="BE2716" s="1903"/>
      <c r="BF2716" s="1904"/>
      <c r="BG2716" s="1903"/>
      <c r="BH2716" s="1904"/>
      <c r="BI2716" s="1903"/>
      <c r="BJ2716" s="1904"/>
      <c r="BK2716" s="1313"/>
      <c r="BL2716" s="1904"/>
      <c r="BM2716" s="1904"/>
      <c r="BN2716" s="1904"/>
      <c r="BO2716" s="1313"/>
      <c r="BP2716" s="1316">
        <f t="shared" si="819"/>
        <v>0</v>
      </c>
      <c r="BQ2716" s="1305"/>
    </row>
    <row r="2717" spans="1:69" ht="15" x14ac:dyDescent="0.25">
      <c r="A2717" s="1305"/>
      <c r="B2717" s="2050"/>
      <c r="C2717" s="1928"/>
      <c r="D2717" s="1313"/>
      <c r="E2717" s="1313"/>
      <c r="F2717" s="1931"/>
      <c r="G2717" s="1313"/>
      <c r="H2717" s="1345"/>
      <c r="I2717" s="1313"/>
      <c r="J2717" s="1345"/>
      <c r="K2717" s="1313"/>
      <c r="L2717" s="2773"/>
      <c r="M2717" s="1313"/>
      <c r="N2717" s="1345"/>
      <c r="O2717" s="1313"/>
      <c r="P2717" s="1313"/>
      <c r="Q2717" s="1307"/>
      <c r="R2717" s="1313"/>
      <c r="S2717" s="1313"/>
      <c r="T2717" s="1313"/>
      <c r="U2717" s="1313"/>
      <c r="V2717" s="2466"/>
      <c r="W2717" s="1904"/>
      <c r="X2717" s="2336"/>
      <c r="Y2717" s="1904"/>
      <c r="Z2717" s="2394"/>
      <c r="AA2717" s="1904"/>
      <c r="AB2717" s="1903"/>
      <c r="AC2717" s="1904"/>
      <c r="AD2717" s="1904"/>
      <c r="AE2717" s="1904"/>
      <c r="AF2717" s="1313"/>
      <c r="AG2717" s="1313"/>
      <c r="AH2717" s="1305"/>
      <c r="AI2717" s="1313"/>
      <c r="AJ2717" s="1313"/>
      <c r="AK2717" s="1313"/>
      <c r="AL2717" s="1313"/>
      <c r="AM2717" s="1313"/>
      <c r="AN2717" s="1905"/>
      <c r="AO2717" s="1345"/>
      <c r="AP2717" s="1313"/>
      <c r="AQ2717" s="1345"/>
      <c r="AR2717" s="1313"/>
      <c r="AS2717" s="1345"/>
      <c r="AT2717" s="1313"/>
      <c r="AU2717" s="1345"/>
      <c r="AV2717" s="1313"/>
      <c r="AW2717" s="1313"/>
      <c r="AX2717" s="1313"/>
      <c r="AY2717" s="1305"/>
      <c r="AZ2717" s="1313"/>
      <c r="BA2717" s="1313"/>
      <c r="BB2717" s="1313"/>
      <c r="BC2717" s="1313"/>
      <c r="BD2717" s="1313"/>
      <c r="BE2717" s="1903"/>
      <c r="BF2717" s="1904"/>
      <c r="BG2717" s="1903"/>
      <c r="BH2717" s="1904"/>
      <c r="BI2717" s="1903"/>
      <c r="BJ2717" s="1904"/>
      <c r="BK2717" s="1313"/>
      <c r="BL2717" s="1904"/>
      <c r="BM2717" s="1904"/>
      <c r="BN2717" s="1904"/>
      <c r="BO2717" s="1313"/>
      <c r="BP2717" s="1316">
        <f t="shared" si="819"/>
        <v>0</v>
      </c>
      <c r="BQ2717" s="1305"/>
    </row>
    <row r="2718" spans="1:69" ht="15" x14ac:dyDescent="0.25">
      <c r="A2718" s="1305"/>
      <c r="B2718" s="2050"/>
      <c r="C2718" s="1928"/>
      <c r="D2718" s="1313"/>
      <c r="E2718" s="1313"/>
      <c r="F2718" s="1931"/>
      <c r="G2718" s="1313"/>
      <c r="H2718" s="1345"/>
      <c r="I2718" s="1313"/>
      <c r="J2718" s="1345"/>
      <c r="K2718" s="1313"/>
      <c r="L2718" s="2773"/>
      <c r="M2718" s="1313"/>
      <c r="N2718" s="1345"/>
      <c r="O2718" s="1313"/>
      <c r="P2718" s="1313"/>
      <c r="Q2718" s="1307"/>
      <c r="R2718" s="1313"/>
      <c r="S2718" s="1313"/>
      <c r="T2718" s="1313"/>
      <c r="U2718" s="1313"/>
      <c r="V2718" s="2466"/>
      <c r="W2718" s="1904"/>
      <c r="X2718" s="2336"/>
      <c r="Y2718" s="1904"/>
      <c r="Z2718" s="2394"/>
      <c r="AA2718" s="1904"/>
      <c r="AB2718" s="1903"/>
      <c r="AC2718" s="1904"/>
      <c r="AD2718" s="1904"/>
      <c r="AE2718" s="1904"/>
      <c r="AF2718" s="1313"/>
      <c r="AG2718" s="1313"/>
      <c r="AH2718" s="1305"/>
      <c r="AI2718" s="1313"/>
      <c r="AJ2718" s="1313"/>
      <c r="AK2718" s="1313"/>
      <c r="AL2718" s="1313"/>
      <c r="AM2718" s="1313"/>
      <c r="AN2718" s="1905"/>
      <c r="AO2718" s="1345"/>
      <c r="AP2718" s="1313"/>
      <c r="AQ2718" s="1345"/>
      <c r="AR2718" s="1313"/>
      <c r="AS2718" s="1345"/>
      <c r="AT2718" s="1313"/>
      <c r="AU2718" s="1345"/>
      <c r="AV2718" s="1313"/>
      <c r="AW2718" s="1313"/>
      <c r="AX2718" s="1313"/>
      <c r="AY2718" s="1305"/>
      <c r="AZ2718" s="1313"/>
      <c r="BA2718" s="1313"/>
      <c r="BB2718" s="1313"/>
      <c r="BC2718" s="1313"/>
      <c r="BD2718" s="1313"/>
      <c r="BE2718" s="1903"/>
      <c r="BF2718" s="1904"/>
      <c r="BG2718" s="1903"/>
      <c r="BH2718" s="1904"/>
      <c r="BI2718" s="1903"/>
      <c r="BJ2718" s="1904"/>
      <c r="BK2718" s="1313"/>
      <c r="BL2718" s="1904"/>
      <c r="BM2718" s="1904"/>
      <c r="BN2718" s="1904"/>
      <c r="BO2718" s="1313"/>
      <c r="BP2718" s="1316">
        <f t="shared" si="819"/>
        <v>0</v>
      </c>
      <c r="BQ2718" s="1305"/>
    </row>
    <row r="2719" spans="1:69" ht="15" x14ac:dyDescent="0.25">
      <c r="A2719" s="1305"/>
      <c r="B2719" s="2050"/>
      <c r="C2719" s="1928"/>
      <c r="D2719" s="1313"/>
      <c r="E2719" s="1313"/>
      <c r="F2719" s="1931"/>
      <c r="G2719" s="1313"/>
      <c r="H2719" s="1345"/>
      <c r="I2719" s="1313"/>
      <c r="J2719" s="1345"/>
      <c r="K2719" s="1313"/>
      <c r="L2719" s="2773"/>
      <c r="M2719" s="1313"/>
      <c r="N2719" s="1345"/>
      <c r="O2719" s="1313"/>
      <c r="P2719" s="1313"/>
      <c r="Q2719" s="1307"/>
      <c r="R2719" s="1313"/>
      <c r="S2719" s="1313"/>
      <c r="T2719" s="1313"/>
      <c r="U2719" s="1313"/>
      <c r="V2719" s="2466"/>
      <c r="W2719" s="1904"/>
      <c r="X2719" s="2336"/>
      <c r="Y2719" s="1904"/>
      <c r="Z2719" s="2394"/>
      <c r="AA2719" s="1904"/>
      <c r="AB2719" s="1903"/>
      <c r="AC2719" s="1904"/>
      <c r="AD2719" s="1904"/>
      <c r="AE2719" s="1904"/>
      <c r="AF2719" s="1313"/>
      <c r="AG2719" s="1313"/>
      <c r="AH2719" s="1305"/>
      <c r="AI2719" s="1313"/>
      <c r="AJ2719" s="1313"/>
      <c r="AK2719" s="1313"/>
      <c r="AL2719" s="1313"/>
      <c r="AM2719" s="1313"/>
      <c r="AN2719" s="1905"/>
      <c r="AO2719" s="1345"/>
      <c r="AP2719" s="1313"/>
      <c r="AQ2719" s="1345"/>
      <c r="AR2719" s="1313"/>
      <c r="AS2719" s="1345"/>
      <c r="AT2719" s="1313"/>
      <c r="AU2719" s="1345"/>
      <c r="AV2719" s="1313"/>
      <c r="AW2719" s="1313"/>
      <c r="AX2719" s="1313"/>
      <c r="AY2719" s="1305"/>
      <c r="AZ2719" s="1313"/>
      <c r="BA2719" s="1313"/>
      <c r="BB2719" s="1313"/>
      <c r="BC2719" s="1313"/>
      <c r="BD2719" s="1313"/>
      <c r="BE2719" s="1903"/>
      <c r="BF2719" s="1904"/>
      <c r="BG2719" s="1903"/>
      <c r="BH2719" s="1904"/>
      <c r="BI2719" s="1903"/>
      <c r="BJ2719" s="1904"/>
      <c r="BK2719" s="1313"/>
      <c r="BL2719" s="1904"/>
      <c r="BM2719" s="1904"/>
      <c r="BN2719" s="1904"/>
      <c r="BO2719" s="1313"/>
      <c r="BP2719" s="1316">
        <f t="shared" si="819"/>
        <v>0</v>
      </c>
      <c r="BQ2719" s="1305"/>
    </row>
    <row r="2720" spans="1:69" ht="15" x14ac:dyDescent="0.25">
      <c r="A2720" s="1305"/>
      <c r="B2720" s="2050"/>
      <c r="C2720" s="1928"/>
      <c r="D2720" s="1313"/>
      <c r="E2720" s="1313"/>
      <c r="F2720" s="1931"/>
      <c r="G2720" s="1313"/>
      <c r="H2720" s="1345"/>
      <c r="I2720" s="1313"/>
      <c r="J2720" s="1345"/>
      <c r="K2720" s="1313"/>
      <c r="L2720" s="2773"/>
      <c r="M2720" s="1313"/>
      <c r="N2720" s="1345"/>
      <c r="O2720" s="1313"/>
      <c r="P2720" s="1313"/>
      <c r="Q2720" s="1307"/>
      <c r="R2720" s="1313"/>
      <c r="S2720" s="1313"/>
      <c r="T2720" s="1313"/>
      <c r="U2720" s="1313"/>
      <c r="V2720" s="2466"/>
      <c r="W2720" s="1904"/>
      <c r="X2720" s="2336"/>
      <c r="Y2720" s="1904"/>
      <c r="Z2720" s="2394"/>
      <c r="AA2720" s="1904"/>
      <c r="AB2720" s="1903"/>
      <c r="AC2720" s="1904"/>
      <c r="AD2720" s="1904"/>
      <c r="AE2720" s="1904"/>
      <c r="AF2720" s="1313"/>
      <c r="AG2720" s="1313"/>
      <c r="AH2720" s="1305"/>
      <c r="AI2720" s="1313"/>
      <c r="AJ2720" s="1313"/>
      <c r="AK2720" s="1313"/>
      <c r="AL2720" s="1313"/>
      <c r="AM2720" s="1313"/>
      <c r="AN2720" s="1905"/>
      <c r="AO2720" s="1345"/>
      <c r="AP2720" s="1313"/>
      <c r="AQ2720" s="1345"/>
      <c r="AR2720" s="1313"/>
      <c r="AS2720" s="1345"/>
      <c r="AT2720" s="1313"/>
      <c r="AU2720" s="1345"/>
      <c r="AV2720" s="1313"/>
      <c r="AW2720" s="1313"/>
      <c r="AX2720" s="1313"/>
      <c r="AY2720" s="1305"/>
      <c r="AZ2720" s="1313"/>
      <c r="BA2720" s="1313"/>
      <c r="BB2720" s="1313"/>
      <c r="BC2720" s="1313"/>
      <c r="BD2720" s="1313"/>
      <c r="BE2720" s="1903"/>
      <c r="BF2720" s="1904"/>
      <c r="BG2720" s="1903"/>
      <c r="BH2720" s="1904"/>
      <c r="BI2720" s="1903"/>
      <c r="BJ2720" s="1904"/>
      <c r="BK2720" s="1313"/>
      <c r="BL2720" s="1904"/>
      <c r="BM2720" s="1904"/>
      <c r="BN2720" s="1904"/>
      <c r="BO2720" s="1313"/>
      <c r="BP2720" s="1316">
        <f t="shared" si="819"/>
        <v>0</v>
      </c>
      <c r="BQ2720" s="1305"/>
    </row>
    <row r="2721" spans="1:69" ht="15" x14ac:dyDescent="0.25">
      <c r="A2721" s="1305"/>
      <c r="B2721" s="2050"/>
      <c r="C2721" s="1928"/>
      <c r="D2721" s="1313"/>
      <c r="E2721" s="1313"/>
      <c r="F2721" s="1931"/>
      <c r="G2721" s="1313"/>
      <c r="H2721" s="1345"/>
      <c r="I2721" s="1313"/>
      <c r="J2721" s="1345"/>
      <c r="K2721" s="1313"/>
      <c r="L2721" s="2773"/>
      <c r="M2721" s="1313"/>
      <c r="N2721" s="1345"/>
      <c r="O2721" s="1313"/>
      <c r="P2721" s="1313"/>
      <c r="Q2721" s="1307"/>
      <c r="R2721" s="1313"/>
      <c r="S2721" s="1313"/>
      <c r="T2721" s="1313"/>
      <c r="U2721" s="1313"/>
      <c r="V2721" s="2466"/>
      <c r="W2721" s="1904"/>
      <c r="X2721" s="2336"/>
      <c r="Y2721" s="1904"/>
      <c r="Z2721" s="2394"/>
      <c r="AA2721" s="1904"/>
      <c r="AB2721" s="1903"/>
      <c r="AC2721" s="1904"/>
      <c r="AD2721" s="1904"/>
      <c r="AE2721" s="1904"/>
      <c r="AF2721" s="1313"/>
      <c r="AG2721" s="1313"/>
      <c r="AH2721" s="1305"/>
      <c r="AI2721" s="1313"/>
      <c r="AJ2721" s="1313"/>
      <c r="AK2721" s="1313"/>
      <c r="AL2721" s="1313"/>
      <c r="AM2721" s="1313"/>
      <c r="AN2721" s="1905"/>
      <c r="AO2721" s="1345"/>
      <c r="AP2721" s="1313"/>
      <c r="AQ2721" s="1345"/>
      <c r="AR2721" s="1313"/>
      <c r="AS2721" s="1345"/>
      <c r="AT2721" s="1313"/>
      <c r="AU2721" s="1345"/>
      <c r="AV2721" s="1313"/>
      <c r="AW2721" s="1313"/>
      <c r="AX2721" s="1313"/>
      <c r="AY2721" s="1305"/>
      <c r="AZ2721" s="1313"/>
      <c r="BA2721" s="1313"/>
      <c r="BB2721" s="1313"/>
      <c r="BC2721" s="1313"/>
      <c r="BD2721" s="1313"/>
      <c r="BE2721" s="1903"/>
      <c r="BF2721" s="1904"/>
      <c r="BG2721" s="1903"/>
      <c r="BH2721" s="1904"/>
      <c r="BI2721" s="1903"/>
      <c r="BJ2721" s="1904"/>
      <c r="BK2721" s="1313"/>
      <c r="BL2721" s="1904"/>
      <c r="BM2721" s="1904"/>
      <c r="BN2721" s="1904"/>
      <c r="BO2721" s="1313"/>
      <c r="BP2721" s="1316">
        <f t="shared" si="819"/>
        <v>0</v>
      </c>
      <c r="BQ2721" s="1305"/>
    </row>
    <row r="2722" spans="1:69" ht="15" x14ac:dyDescent="0.25">
      <c r="A2722" s="1305"/>
      <c r="B2722" s="2050"/>
      <c r="C2722" s="1928"/>
      <c r="D2722" s="1313"/>
      <c r="E2722" s="1313"/>
      <c r="F2722" s="1931"/>
      <c r="G2722" s="1313"/>
      <c r="H2722" s="1345"/>
      <c r="I2722" s="1313"/>
      <c r="J2722" s="1345"/>
      <c r="K2722" s="1313"/>
      <c r="L2722" s="2773"/>
      <c r="M2722" s="1313"/>
      <c r="N2722" s="1345"/>
      <c r="O2722" s="1313"/>
      <c r="P2722" s="1313"/>
      <c r="Q2722" s="1307"/>
      <c r="R2722" s="1313"/>
      <c r="S2722" s="1313"/>
      <c r="T2722" s="1313"/>
      <c r="U2722" s="1313"/>
      <c r="V2722" s="2466"/>
      <c r="W2722" s="1904"/>
      <c r="X2722" s="2336"/>
      <c r="Y2722" s="1904"/>
      <c r="Z2722" s="2394"/>
      <c r="AA2722" s="1904"/>
      <c r="AB2722" s="1903"/>
      <c r="AC2722" s="1904"/>
      <c r="AD2722" s="1904"/>
      <c r="AE2722" s="1904"/>
      <c r="AF2722" s="1313"/>
      <c r="AG2722" s="1313"/>
      <c r="AH2722" s="1305"/>
      <c r="AI2722" s="1313"/>
      <c r="AJ2722" s="1313"/>
      <c r="AK2722" s="1313"/>
      <c r="AL2722" s="1313"/>
      <c r="AM2722" s="1313"/>
      <c r="AN2722" s="1905"/>
      <c r="AO2722" s="1345"/>
      <c r="AP2722" s="1313"/>
      <c r="AQ2722" s="1345"/>
      <c r="AR2722" s="1313"/>
      <c r="AS2722" s="1345"/>
      <c r="AT2722" s="1313"/>
      <c r="AU2722" s="1345"/>
      <c r="AV2722" s="1313"/>
      <c r="AW2722" s="1313"/>
      <c r="AX2722" s="1313"/>
      <c r="AY2722" s="1305"/>
      <c r="AZ2722" s="1313"/>
      <c r="BA2722" s="1313"/>
      <c r="BB2722" s="1313"/>
      <c r="BC2722" s="1313"/>
      <c r="BD2722" s="1313"/>
      <c r="BE2722" s="1903"/>
      <c r="BF2722" s="1904"/>
      <c r="BG2722" s="1903"/>
      <c r="BH2722" s="1904"/>
      <c r="BI2722" s="1903"/>
      <c r="BJ2722" s="1904"/>
      <c r="BK2722" s="1313"/>
      <c r="BL2722" s="1904"/>
      <c r="BM2722" s="1904"/>
      <c r="BN2722" s="1904"/>
      <c r="BO2722" s="1313"/>
      <c r="BP2722" s="1316">
        <f t="shared" si="819"/>
        <v>0</v>
      </c>
      <c r="BQ2722" s="1305"/>
    </row>
    <row r="2723" spans="1:69" ht="15" x14ac:dyDescent="0.25">
      <c r="A2723" s="1305"/>
      <c r="B2723" s="2050"/>
      <c r="C2723" s="1928"/>
      <c r="D2723" s="1313"/>
      <c r="E2723" s="1313"/>
      <c r="F2723" s="1931"/>
      <c r="G2723" s="1313"/>
      <c r="H2723" s="1345"/>
      <c r="I2723" s="1313"/>
      <c r="J2723" s="1345"/>
      <c r="K2723" s="1313"/>
      <c r="L2723" s="2773"/>
      <c r="M2723" s="1313"/>
      <c r="N2723" s="1345"/>
      <c r="O2723" s="1313"/>
      <c r="P2723" s="1313"/>
      <c r="Q2723" s="1307"/>
      <c r="R2723" s="1313"/>
      <c r="S2723" s="1313"/>
      <c r="T2723" s="1313"/>
      <c r="U2723" s="1313"/>
      <c r="V2723" s="2466"/>
      <c r="W2723" s="1904"/>
      <c r="X2723" s="2336"/>
      <c r="Y2723" s="1904"/>
      <c r="Z2723" s="2394"/>
      <c r="AA2723" s="1904"/>
      <c r="AB2723" s="1903"/>
      <c r="AC2723" s="1904"/>
      <c r="AD2723" s="1904"/>
      <c r="AE2723" s="1904"/>
      <c r="AF2723" s="1313"/>
      <c r="AG2723" s="1313"/>
      <c r="AH2723" s="1305"/>
      <c r="AI2723" s="1313"/>
      <c r="AJ2723" s="1313"/>
      <c r="AK2723" s="1313"/>
      <c r="AL2723" s="1313"/>
      <c r="AM2723" s="1313"/>
      <c r="AN2723" s="1905"/>
      <c r="AO2723" s="1345"/>
      <c r="AP2723" s="1313"/>
      <c r="AQ2723" s="1345"/>
      <c r="AR2723" s="1313"/>
      <c r="AS2723" s="1345"/>
      <c r="AT2723" s="1313"/>
      <c r="AU2723" s="1345"/>
      <c r="AV2723" s="1313"/>
      <c r="AW2723" s="1313"/>
      <c r="AX2723" s="1313"/>
      <c r="AY2723" s="1305"/>
      <c r="AZ2723" s="1313"/>
      <c r="BA2723" s="1313"/>
      <c r="BB2723" s="1313"/>
      <c r="BC2723" s="1313"/>
      <c r="BD2723" s="1313"/>
      <c r="BE2723" s="1903"/>
      <c r="BF2723" s="1904"/>
      <c r="BG2723" s="1903"/>
      <c r="BH2723" s="1904"/>
      <c r="BI2723" s="1903"/>
      <c r="BJ2723" s="1904"/>
      <c r="BK2723" s="1313"/>
      <c r="BL2723" s="1904"/>
      <c r="BM2723" s="1904"/>
      <c r="BN2723" s="1904"/>
      <c r="BO2723" s="1313"/>
      <c r="BP2723" s="1316">
        <f t="shared" si="819"/>
        <v>0</v>
      </c>
      <c r="BQ2723" s="1305"/>
    </row>
    <row r="2724" spans="1:69" ht="15" x14ac:dyDescent="0.25">
      <c r="A2724" s="1305"/>
      <c r="B2724" s="2050"/>
      <c r="C2724" s="1928"/>
      <c r="D2724" s="1313"/>
      <c r="E2724" s="1313"/>
      <c r="F2724" s="1931"/>
      <c r="G2724" s="1313"/>
      <c r="H2724" s="1345"/>
      <c r="I2724" s="1313"/>
      <c r="J2724" s="1345"/>
      <c r="K2724" s="1313"/>
      <c r="L2724" s="2773"/>
      <c r="M2724" s="1313"/>
      <c r="N2724" s="1345"/>
      <c r="O2724" s="1313"/>
      <c r="P2724" s="1313"/>
      <c r="Q2724" s="1307"/>
      <c r="R2724" s="1313"/>
      <c r="S2724" s="1313"/>
      <c r="T2724" s="1313"/>
      <c r="U2724" s="1313"/>
      <c r="V2724" s="2466"/>
      <c r="W2724" s="1904"/>
      <c r="X2724" s="2336"/>
      <c r="Y2724" s="1904"/>
      <c r="Z2724" s="2394"/>
      <c r="AA2724" s="1904"/>
      <c r="AB2724" s="1903"/>
      <c r="AC2724" s="1904"/>
      <c r="AD2724" s="1904"/>
      <c r="AE2724" s="1904"/>
      <c r="AF2724" s="1313"/>
      <c r="AG2724" s="1313"/>
      <c r="AH2724" s="1305"/>
      <c r="AI2724" s="1313"/>
      <c r="AJ2724" s="1313"/>
      <c r="AK2724" s="1313"/>
      <c r="AL2724" s="1313"/>
      <c r="AM2724" s="1313"/>
      <c r="AN2724" s="1905"/>
      <c r="AO2724" s="1345"/>
      <c r="AP2724" s="1313"/>
      <c r="AQ2724" s="1345"/>
      <c r="AR2724" s="1313"/>
      <c r="AS2724" s="1345"/>
      <c r="AT2724" s="1313"/>
      <c r="AU2724" s="1345"/>
      <c r="AV2724" s="1313"/>
      <c r="AW2724" s="1313"/>
      <c r="AX2724" s="1313"/>
      <c r="AY2724" s="1305"/>
      <c r="AZ2724" s="1313"/>
      <c r="BA2724" s="1313"/>
      <c r="BB2724" s="1313"/>
      <c r="BC2724" s="1313"/>
      <c r="BD2724" s="1313"/>
      <c r="BE2724" s="1903"/>
      <c r="BF2724" s="1904"/>
      <c r="BG2724" s="1903"/>
      <c r="BH2724" s="1904"/>
      <c r="BI2724" s="1903"/>
      <c r="BJ2724" s="1904"/>
      <c r="BK2724" s="1313"/>
      <c r="BL2724" s="1904"/>
      <c r="BM2724" s="1904"/>
      <c r="BN2724" s="1904"/>
      <c r="BO2724" s="1313"/>
      <c r="BP2724" s="1316">
        <f t="shared" si="819"/>
        <v>0</v>
      </c>
      <c r="BQ2724" s="1305"/>
    </row>
    <row r="2725" spans="1:69" ht="15" x14ac:dyDescent="0.25">
      <c r="A2725" s="1305"/>
      <c r="B2725" s="2050"/>
      <c r="C2725" s="1928"/>
      <c r="D2725" s="1313"/>
      <c r="E2725" s="1313"/>
      <c r="F2725" s="1931"/>
      <c r="G2725" s="1313"/>
      <c r="H2725" s="1345"/>
      <c r="I2725" s="1313"/>
      <c r="J2725" s="1345"/>
      <c r="K2725" s="1313"/>
      <c r="L2725" s="2773"/>
      <c r="M2725" s="1313"/>
      <c r="N2725" s="1345"/>
      <c r="O2725" s="1313"/>
      <c r="P2725" s="1313"/>
      <c r="Q2725" s="1307"/>
      <c r="R2725" s="1313"/>
      <c r="S2725" s="1313"/>
      <c r="T2725" s="1313"/>
      <c r="U2725" s="1313"/>
      <c r="V2725" s="2466"/>
      <c r="W2725" s="1904"/>
      <c r="X2725" s="2336"/>
      <c r="Y2725" s="1904"/>
      <c r="Z2725" s="2394"/>
      <c r="AA2725" s="1904"/>
      <c r="AB2725" s="1903"/>
      <c r="AC2725" s="1904"/>
      <c r="AD2725" s="1904"/>
      <c r="AE2725" s="1904"/>
      <c r="AF2725" s="1313"/>
      <c r="AG2725" s="1313"/>
      <c r="AH2725" s="1305"/>
      <c r="AI2725" s="1313"/>
      <c r="AJ2725" s="1313"/>
      <c r="AK2725" s="1313"/>
      <c r="AL2725" s="1313"/>
      <c r="AM2725" s="1313"/>
      <c r="AN2725" s="1905"/>
      <c r="AO2725" s="1345"/>
      <c r="AP2725" s="1313"/>
      <c r="AQ2725" s="1345"/>
      <c r="AR2725" s="1313"/>
      <c r="AS2725" s="1345"/>
      <c r="AT2725" s="1313"/>
      <c r="AU2725" s="1345"/>
      <c r="AV2725" s="1313"/>
      <c r="AW2725" s="1313"/>
      <c r="AX2725" s="1313"/>
      <c r="AY2725" s="1305"/>
      <c r="AZ2725" s="1313"/>
      <c r="BA2725" s="1313"/>
      <c r="BB2725" s="1313"/>
      <c r="BC2725" s="1313"/>
      <c r="BD2725" s="1313"/>
      <c r="BE2725" s="1903"/>
      <c r="BF2725" s="1904"/>
      <c r="BG2725" s="1903"/>
      <c r="BH2725" s="1904"/>
      <c r="BI2725" s="1903"/>
      <c r="BJ2725" s="1904"/>
      <c r="BK2725" s="1313"/>
      <c r="BL2725" s="1904"/>
      <c r="BM2725" s="1904"/>
      <c r="BN2725" s="1904"/>
      <c r="BO2725" s="1313"/>
      <c r="BP2725" s="1316">
        <f t="shared" si="819"/>
        <v>0</v>
      </c>
      <c r="BQ2725" s="1305"/>
    </row>
    <row r="2726" spans="1:69" ht="15" x14ac:dyDescent="0.25">
      <c r="A2726" s="1305"/>
      <c r="B2726" s="2050"/>
      <c r="C2726" s="1928"/>
      <c r="D2726" s="1313"/>
      <c r="E2726" s="1313"/>
      <c r="F2726" s="1931"/>
      <c r="G2726" s="1313"/>
      <c r="H2726" s="1345"/>
      <c r="I2726" s="1313"/>
      <c r="J2726" s="1345"/>
      <c r="K2726" s="1313"/>
      <c r="L2726" s="2773"/>
      <c r="M2726" s="1313"/>
      <c r="N2726" s="1345"/>
      <c r="O2726" s="1313"/>
      <c r="P2726" s="1313"/>
      <c r="Q2726" s="1307"/>
      <c r="R2726" s="1313"/>
      <c r="S2726" s="1313"/>
      <c r="T2726" s="1313"/>
      <c r="U2726" s="1313"/>
      <c r="V2726" s="2466"/>
      <c r="W2726" s="1904"/>
      <c r="X2726" s="2336"/>
      <c r="Y2726" s="1904"/>
      <c r="Z2726" s="2394"/>
      <c r="AA2726" s="1904"/>
      <c r="AB2726" s="1903"/>
      <c r="AC2726" s="1904"/>
      <c r="AD2726" s="1904"/>
      <c r="AE2726" s="1904"/>
      <c r="AF2726" s="1313"/>
      <c r="AG2726" s="1313"/>
      <c r="AH2726" s="1305"/>
      <c r="AI2726" s="1313"/>
      <c r="AJ2726" s="1313"/>
      <c r="AK2726" s="1313"/>
      <c r="AL2726" s="1313"/>
      <c r="AM2726" s="1313"/>
      <c r="AN2726" s="1905"/>
      <c r="AO2726" s="1345"/>
      <c r="AP2726" s="1313"/>
      <c r="AQ2726" s="1345"/>
      <c r="AR2726" s="1313"/>
      <c r="AS2726" s="1345"/>
      <c r="AT2726" s="1313"/>
      <c r="AU2726" s="1345"/>
      <c r="AV2726" s="1313"/>
      <c r="AW2726" s="1313"/>
      <c r="AX2726" s="1313"/>
      <c r="AY2726" s="1305"/>
      <c r="AZ2726" s="1313"/>
      <c r="BA2726" s="1313"/>
      <c r="BB2726" s="1313"/>
      <c r="BC2726" s="1313"/>
      <c r="BD2726" s="1313"/>
      <c r="BE2726" s="1903"/>
      <c r="BF2726" s="1904"/>
      <c r="BG2726" s="1903"/>
      <c r="BH2726" s="1904"/>
      <c r="BI2726" s="1903"/>
      <c r="BJ2726" s="1904"/>
      <c r="BK2726" s="1313"/>
      <c r="BL2726" s="1904"/>
      <c r="BM2726" s="1904"/>
      <c r="BN2726" s="1904"/>
      <c r="BO2726" s="1313"/>
      <c r="BP2726" s="1316">
        <f t="shared" si="819"/>
        <v>0</v>
      </c>
      <c r="BQ2726" s="1305"/>
    </row>
    <row r="2727" spans="1:69" ht="15" x14ac:dyDescent="0.25">
      <c r="A2727" s="1305"/>
      <c r="B2727" s="2050"/>
      <c r="C2727" s="1928"/>
      <c r="D2727" s="1313"/>
      <c r="E2727" s="1313"/>
      <c r="F2727" s="1931"/>
      <c r="G2727" s="1313"/>
      <c r="H2727" s="1345"/>
      <c r="I2727" s="1313"/>
      <c r="J2727" s="1345"/>
      <c r="K2727" s="1313"/>
      <c r="L2727" s="2773"/>
      <c r="M2727" s="1313"/>
      <c r="N2727" s="1345"/>
      <c r="O2727" s="1313"/>
      <c r="P2727" s="1313"/>
      <c r="Q2727" s="1307"/>
      <c r="R2727" s="1313"/>
      <c r="S2727" s="1313"/>
      <c r="T2727" s="1313"/>
      <c r="U2727" s="1313"/>
      <c r="V2727" s="2466"/>
      <c r="W2727" s="1904"/>
      <c r="X2727" s="2336"/>
      <c r="Y2727" s="1904"/>
      <c r="Z2727" s="2394"/>
      <c r="AA2727" s="1904"/>
      <c r="AB2727" s="1903"/>
      <c r="AC2727" s="1904"/>
      <c r="AD2727" s="1904"/>
      <c r="AE2727" s="1904"/>
      <c r="AF2727" s="1313"/>
      <c r="AG2727" s="1313"/>
      <c r="AH2727" s="1305"/>
      <c r="AI2727" s="1313"/>
      <c r="AJ2727" s="1313"/>
      <c r="AK2727" s="1313"/>
      <c r="AL2727" s="1313"/>
      <c r="AM2727" s="1313"/>
      <c r="AN2727" s="1905"/>
      <c r="AO2727" s="1345"/>
      <c r="AP2727" s="1313"/>
      <c r="AQ2727" s="1345"/>
      <c r="AR2727" s="1313"/>
      <c r="AS2727" s="1345"/>
      <c r="AT2727" s="1313"/>
      <c r="AU2727" s="1345"/>
      <c r="AV2727" s="1313"/>
      <c r="AW2727" s="1313"/>
      <c r="AX2727" s="1313"/>
      <c r="AY2727" s="1305"/>
      <c r="AZ2727" s="1313"/>
      <c r="BA2727" s="1313"/>
      <c r="BB2727" s="1313"/>
      <c r="BC2727" s="1313"/>
      <c r="BD2727" s="1313"/>
      <c r="BE2727" s="1903"/>
      <c r="BF2727" s="1904"/>
      <c r="BG2727" s="1903"/>
      <c r="BH2727" s="1904"/>
      <c r="BI2727" s="1903"/>
      <c r="BJ2727" s="1904"/>
      <c r="BK2727" s="1313"/>
      <c r="BL2727" s="1904"/>
      <c r="BM2727" s="1904"/>
      <c r="BN2727" s="1904"/>
      <c r="BO2727" s="1313"/>
      <c r="BP2727" s="1316">
        <f t="shared" si="819"/>
        <v>0</v>
      </c>
      <c r="BQ2727" s="1305"/>
    </row>
    <row r="2728" spans="1:69" ht="15" x14ac:dyDescent="0.25">
      <c r="A2728" s="1305"/>
      <c r="B2728" s="2050"/>
      <c r="C2728" s="1928"/>
      <c r="D2728" s="1313"/>
      <c r="E2728" s="1313"/>
      <c r="F2728" s="1931"/>
      <c r="G2728" s="1313"/>
      <c r="H2728" s="1345"/>
      <c r="I2728" s="1313"/>
      <c r="J2728" s="1345"/>
      <c r="K2728" s="1313"/>
      <c r="L2728" s="2773"/>
      <c r="M2728" s="1313"/>
      <c r="N2728" s="1345"/>
      <c r="O2728" s="1313"/>
      <c r="P2728" s="1313"/>
      <c r="Q2728" s="1307"/>
      <c r="R2728" s="1313"/>
      <c r="S2728" s="1313"/>
      <c r="T2728" s="1313"/>
      <c r="U2728" s="1313"/>
      <c r="V2728" s="2466"/>
      <c r="W2728" s="1904"/>
      <c r="X2728" s="2336"/>
      <c r="Y2728" s="1904"/>
      <c r="Z2728" s="2394"/>
      <c r="AA2728" s="1904"/>
      <c r="AB2728" s="1903"/>
      <c r="AC2728" s="1904"/>
      <c r="AD2728" s="1904"/>
      <c r="AE2728" s="1904"/>
      <c r="AF2728" s="1313"/>
      <c r="AG2728" s="1313"/>
      <c r="AH2728" s="1305"/>
      <c r="AI2728" s="1313"/>
      <c r="AJ2728" s="1313"/>
      <c r="AK2728" s="1313"/>
      <c r="AL2728" s="1313"/>
      <c r="AM2728" s="1313"/>
      <c r="AN2728" s="1905"/>
      <c r="AO2728" s="1345"/>
      <c r="AP2728" s="1313"/>
      <c r="AQ2728" s="1345"/>
      <c r="AR2728" s="1313"/>
      <c r="AS2728" s="1345"/>
      <c r="AT2728" s="1313"/>
      <c r="AU2728" s="1345"/>
      <c r="AV2728" s="1313"/>
      <c r="AW2728" s="1313"/>
      <c r="AX2728" s="1313"/>
      <c r="AY2728" s="1305"/>
      <c r="AZ2728" s="1313"/>
      <c r="BA2728" s="1313"/>
      <c r="BB2728" s="1313"/>
      <c r="BC2728" s="1313"/>
      <c r="BD2728" s="1313"/>
      <c r="BE2728" s="1903"/>
      <c r="BF2728" s="1904"/>
      <c r="BG2728" s="1903"/>
      <c r="BH2728" s="1904"/>
      <c r="BI2728" s="1903"/>
      <c r="BJ2728" s="1904"/>
      <c r="BK2728" s="1313"/>
      <c r="BL2728" s="1904"/>
      <c r="BM2728" s="1904"/>
      <c r="BN2728" s="1904"/>
      <c r="BO2728" s="1313"/>
      <c r="BP2728" s="1316">
        <f t="shared" si="819"/>
        <v>0</v>
      </c>
      <c r="BQ2728" s="1305"/>
    </row>
    <row r="2729" spans="1:69" ht="15" x14ac:dyDescent="0.25">
      <c r="A2729" s="1305"/>
      <c r="B2729" s="2050"/>
      <c r="C2729" s="1928"/>
      <c r="D2729" s="1313"/>
      <c r="E2729" s="1313"/>
      <c r="F2729" s="1931"/>
      <c r="G2729" s="1313"/>
      <c r="H2729" s="1345"/>
      <c r="I2729" s="1313"/>
      <c r="J2729" s="1345"/>
      <c r="K2729" s="1313"/>
      <c r="L2729" s="2773"/>
      <c r="M2729" s="1313"/>
      <c r="N2729" s="1345"/>
      <c r="O2729" s="1313"/>
      <c r="P2729" s="1313"/>
      <c r="Q2729" s="1307"/>
      <c r="R2729" s="1313"/>
      <c r="S2729" s="1313"/>
      <c r="T2729" s="1313"/>
      <c r="U2729" s="1313"/>
      <c r="V2729" s="2466"/>
      <c r="W2729" s="1904"/>
      <c r="X2729" s="2336"/>
      <c r="Y2729" s="1904"/>
      <c r="Z2729" s="2394"/>
      <c r="AA2729" s="1904"/>
      <c r="AB2729" s="1903"/>
      <c r="AC2729" s="1904"/>
      <c r="AD2729" s="1904"/>
      <c r="AE2729" s="1904"/>
      <c r="AF2729" s="1313"/>
      <c r="AG2729" s="1313"/>
      <c r="AH2729" s="1305"/>
      <c r="AI2729" s="1313"/>
      <c r="AJ2729" s="1313"/>
      <c r="AK2729" s="1313"/>
      <c r="AL2729" s="1313"/>
      <c r="AM2729" s="1313"/>
      <c r="AN2729" s="1905"/>
      <c r="AO2729" s="1345"/>
      <c r="AP2729" s="1313"/>
      <c r="AQ2729" s="1345"/>
      <c r="AR2729" s="1313"/>
      <c r="AS2729" s="1345"/>
      <c r="AT2729" s="1313"/>
      <c r="AU2729" s="1345"/>
      <c r="AV2729" s="1313"/>
      <c r="AW2729" s="1313"/>
      <c r="AX2729" s="1313"/>
      <c r="AY2729" s="1305"/>
      <c r="AZ2729" s="1313"/>
      <c r="BA2729" s="1313"/>
      <c r="BB2729" s="1313"/>
      <c r="BC2729" s="1313"/>
      <c r="BD2729" s="1313"/>
      <c r="BE2729" s="1903"/>
      <c r="BF2729" s="1904"/>
      <c r="BG2729" s="1903"/>
      <c r="BH2729" s="1904"/>
      <c r="BI2729" s="1903"/>
      <c r="BJ2729" s="1904"/>
      <c r="BK2729" s="1313"/>
      <c r="BL2729" s="1904"/>
      <c r="BM2729" s="1904"/>
      <c r="BN2729" s="1904"/>
      <c r="BO2729" s="1313"/>
      <c r="BP2729" s="1316">
        <f t="shared" si="819"/>
        <v>0</v>
      </c>
      <c r="BQ2729" s="1305"/>
    </row>
    <row r="2730" spans="1:69" ht="15" x14ac:dyDescent="0.25">
      <c r="A2730" s="1305"/>
      <c r="B2730" s="2050"/>
      <c r="C2730" s="1928"/>
      <c r="D2730" s="1313"/>
      <c r="E2730" s="1313"/>
      <c r="F2730" s="1931"/>
      <c r="G2730" s="1313"/>
      <c r="H2730" s="1345"/>
      <c r="I2730" s="1313"/>
      <c r="J2730" s="1345"/>
      <c r="K2730" s="1313"/>
      <c r="L2730" s="2773"/>
      <c r="M2730" s="1313"/>
      <c r="N2730" s="1345"/>
      <c r="O2730" s="1313"/>
      <c r="P2730" s="1313"/>
      <c r="Q2730" s="1307"/>
      <c r="R2730" s="1313"/>
      <c r="S2730" s="1313"/>
      <c r="T2730" s="1313"/>
      <c r="U2730" s="1313"/>
      <c r="V2730" s="2466"/>
      <c r="W2730" s="1904"/>
      <c r="X2730" s="2336"/>
      <c r="Y2730" s="1904"/>
      <c r="Z2730" s="2394"/>
      <c r="AA2730" s="1904"/>
      <c r="AB2730" s="1903"/>
      <c r="AC2730" s="1904"/>
      <c r="AD2730" s="1904"/>
      <c r="AE2730" s="1904"/>
      <c r="AF2730" s="1313"/>
      <c r="AG2730" s="1313"/>
      <c r="AH2730" s="1305"/>
      <c r="AI2730" s="1313"/>
      <c r="AJ2730" s="1313"/>
      <c r="AK2730" s="1313"/>
      <c r="AL2730" s="1313"/>
      <c r="AM2730" s="1313"/>
      <c r="AN2730" s="1905"/>
      <c r="AO2730" s="1345"/>
      <c r="AP2730" s="1313"/>
      <c r="AQ2730" s="1345"/>
      <c r="AR2730" s="1313"/>
      <c r="AS2730" s="1345"/>
      <c r="AT2730" s="1313"/>
      <c r="AU2730" s="1345"/>
      <c r="AV2730" s="1313"/>
      <c r="AW2730" s="1313"/>
      <c r="AX2730" s="1313"/>
      <c r="AY2730" s="1305"/>
      <c r="AZ2730" s="1313"/>
      <c r="BA2730" s="1313"/>
      <c r="BB2730" s="1313"/>
      <c r="BC2730" s="1313"/>
      <c r="BD2730" s="1313"/>
      <c r="BE2730" s="1903"/>
      <c r="BF2730" s="1904"/>
      <c r="BG2730" s="1903"/>
      <c r="BH2730" s="1904"/>
      <c r="BI2730" s="1903"/>
      <c r="BJ2730" s="1904"/>
      <c r="BK2730" s="1313"/>
      <c r="BL2730" s="1904"/>
      <c r="BM2730" s="1904"/>
      <c r="BN2730" s="1904"/>
      <c r="BO2730" s="1313"/>
      <c r="BP2730" s="1316">
        <f t="shared" si="819"/>
        <v>0</v>
      </c>
      <c r="BQ2730" s="1305"/>
    </row>
    <row r="2731" spans="1:69" ht="15" x14ac:dyDescent="0.25">
      <c r="A2731" s="1305"/>
      <c r="B2731" s="2050"/>
      <c r="C2731" s="1928"/>
      <c r="D2731" s="1313"/>
      <c r="E2731" s="1313"/>
      <c r="F2731" s="1931"/>
      <c r="G2731" s="1313"/>
      <c r="H2731" s="1345"/>
      <c r="I2731" s="1313"/>
      <c r="J2731" s="1345"/>
      <c r="K2731" s="1313"/>
      <c r="L2731" s="2773"/>
      <c r="M2731" s="1313"/>
      <c r="N2731" s="1345"/>
      <c r="O2731" s="1313"/>
      <c r="P2731" s="1313"/>
      <c r="Q2731" s="1307"/>
      <c r="R2731" s="1313"/>
      <c r="S2731" s="1313"/>
      <c r="T2731" s="1313"/>
      <c r="U2731" s="1313"/>
      <c r="V2731" s="2466"/>
      <c r="W2731" s="1904"/>
      <c r="X2731" s="2336"/>
      <c r="Y2731" s="1904"/>
      <c r="Z2731" s="2394"/>
      <c r="AA2731" s="1904"/>
      <c r="AB2731" s="1903"/>
      <c r="AC2731" s="1904"/>
      <c r="AD2731" s="1904"/>
      <c r="AE2731" s="1904"/>
      <c r="AF2731" s="1313"/>
      <c r="AG2731" s="1313"/>
      <c r="AH2731" s="1305"/>
      <c r="AI2731" s="1313"/>
      <c r="AJ2731" s="1313"/>
      <c r="AK2731" s="1313"/>
      <c r="AL2731" s="1313"/>
      <c r="AM2731" s="1313"/>
      <c r="AN2731" s="1905"/>
      <c r="AO2731" s="1345"/>
      <c r="AP2731" s="1313"/>
      <c r="AQ2731" s="1345"/>
      <c r="AR2731" s="1313"/>
      <c r="AS2731" s="1345"/>
      <c r="AT2731" s="1313"/>
      <c r="AU2731" s="1345"/>
      <c r="AV2731" s="1313"/>
      <c r="AW2731" s="1313"/>
      <c r="AX2731" s="1313"/>
      <c r="AY2731" s="1305"/>
      <c r="AZ2731" s="1313"/>
      <c r="BA2731" s="1313"/>
      <c r="BB2731" s="1313"/>
      <c r="BC2731" s="1313"/>
      <c r="BD2731" s="1313"/>
      <c r="BE2731" s="1903"/>
      <c r="BF2731" s="1904"/>
      <c r="BG2731" s="1903"/>
      <c r="BH2731" s="1904"/>
      <c r="BI2731" s="1903"/>
      <c r="BJ2731" s="1904"/>
      <c r="BK2731" s="1313"/>
      <c r="BL2731" s="1904"/>
      <c r="BM2731" s="1904"/>
      <c r="BN2731" s="1904"/>
      <c r="BO2731" s="1313"/>
      <c r="BP2731" s="1316">
        <f t="shared" si="819"/>
        <v>0</v>
      </c>
      <c r="BQ2731" s="1305"/>
    </row>
    <row r="2732" spans="1:69" ht="15" x14ac:dyDescent="0.25">
      <c r="A2732" s="1305"/>
      <c r="B2732" s="2050"/>
      <c r="C2732" s="1928"/>
      <c r="D2732" s="1313"/>
      <c r="E2732" s="1313"/>
      <c r="F2732" s="1931"/>
      <c r="G2732" s="1313"/>
      <c r="H2732" s="1345"/>
      <c r="I2732" s="1313"/>
      <c r="J2732" s="1345"/>
      <c r="K2732" s="1313"/>
      <c r="L2732" s="2773"/>
      <c r="M2732" s="1313"/>
      <c r="N2732" s="1345"/>
      <c r="O2732" s="1313"/>
      <c r="P2732" s="1313"/>
      <c r="Q2732" s="1307"/>
      <c r="R2732" s="1313"/>
      <c r="S2732" s="1313"/>
      <c r="T2732" s="1313"/>
      <c r="U2732" s="1313"/>
      <c r="V2732" s="2466"/>
      <c r="W2732" s="1904"/>
      <c r="X2732" s="2336"/>
      <c r="Y2732" s="1904"/>
      <c r="Z2732" s="2394"/>
      <c r="AA2732" s="1904"/>
      <c r="AB2732" s="1903"/>
      <c r="AC2732" s="1904"/>
      <c r="AD2732" s="1904"/>
      <c r="AE2732" s="1904"/>
      <c r="AF2732" s="1313"/>
      <c r="AG2732" s="1313"/>
      <c r="AH2732" s="1305"/>
      <c r="AI2732" s="1313"/>
      <c r="AJ2732" s="1313"/>
      <c r="AK2732" s="1313"/>
      <c r="AL2732" s="1313"/>
      <c r="AM2732" s="1313"/>
      <c r="AN2732" s="1905"/>
      <c r="AO2732" s="1345"/>
      <c r="AP2732" s="1313"/>
      <c r="AQ2732" s="1345"/>
      <c r="AR2732" s="1313"/>
      <c r="AS2732" s="1345"/>
      <c r="AT2732" s="1313"/>
      <c r="AU2732" s="1345"/>
      <c r="AV2732" s="1313"/>
      <c r="AW2732" s="1313"/>
      <c r="AX2732" s="1313"/>
      <c r="AY2732" s="1305"/>
      <c r="AZ2732" s="1313"/>
      <c r="BA2732" s="1313"/>
      <c r="BB2732" s="1313"/>
      <c r="BC2732" s="1313"/>
      <c r="BD2732" s="1313"/>
      <c r="BE2732" s="1903"/>
      <c r="BF2732" s="1904"/>
      <c r="BG2732" s="1903"/>
      <c r="BH2732" s="1904"/>
      <c r="BI2732" s="1903"/>
      <c r="BJ2732" s="1904"/>
      <c r="BK2732" s="1313"/>
      <c r="BL2732" s="1904"/>
      <c r="BM2732" s="1904"/>
      <c r="BN2732" s="1904"/>
      <c r="BO2732" s="1313"/>
      <c r="BP2732" s="1316">
        <f t="shared" si="819"/>
        <v>0</v>
      </c>
      <c r="BQ2732" s="1305"/>
    </row>
    <row r="2733" spans="1:69" ht="15" x14ac:dyDescent="0.25">
      <c r="A2733" s="1305"/>
      <c r="B2733" s="2050"/>
      <c r="C2733" s="1928"/>
      <c r="D2733" s="1313"/>
      <c r="E2733" s="1313"/>
      <c r="F2733" s="1931"/>
      <c r="G2733" s="1313"/>
      <c r="H2733" s="1345"/>
      <c r="I2733" s="1313"/>
      <c r="J2733" s="1345"/>
      <c r="K2733" s="1313"/>
      <c r="L2733" s="2773"/>
      <c r="M2733" s="1313"/>
      <c r="N2733" s="1345"/>
      <c r="O2733" s="1313"/>
      <c r="P2733" s="1313"/>
      <c r="Q2733" s="1307"/>
      <c r="R2733" s="1313"/>
      <c r="S2733" s="1313"/>
      <c r="T2733" s="1313"/>
      <c r="U2733" s="1313"/>
      <c r="V2733" s="2466"/>
      <c r="W2733" s="1904"/>
      <c r="X2733" s="2336"/>
      <c r="Y2733" s="1904"/>
      <c r="Z2733" s="2394"/>
      <c r="AA2733" s="1904"/>
      <c r="AB2733" s="1903"/>
      <c r="AC2733" s="1904"/>
      <c r="AD2733" s="1904"/>
      <c r="AE2733" s="1904"/>
      <c r="AF2733" s="1313"/>
      <c r="AG2733" s="1313"/>
      <c r="AH2733" s="1305"/>
      <c r="AI2733" s="1313"/>
      <c r="AJ2733" s="1313"/>
      <c r="AK2733" s="1313"/>
      <c r="AL2733" s="1313"/>
      <c r="AM2733" s="1313"/>
      <c r="AN2733" s="1905"/>
      <c r="AO2733" s="1345"/>
      <c r="AP2733" s="1313"/>
      <c r="AQ2733" s="1345"/>
      <c r="AR2733" s="1313"/>
      <c r="AS2733" s="1345"/>
      <c r="AT2733" s="1313"/>
      <c r="AU2733" s="1345"/>
      <c r="AV2733" s="1313"/>
      <c r="AW2733" s="1313"/>
      <c r="AX2733" s="1313"/>
      <c r="AY2733" s="1305"/>
      <c r="AZ2733" s="1313"/>
      <c r="BA2733" s="1313"/>
      <c r="BB2733" s="1313"/>
      <c r="BC2733" s="1313"/>
      <c r="BD2733" s="1313"/>
      <c r="BE2733" s="1903"/>
      <c r="BF2733" s="1904"/>
      <c r="BG2733" s="1903"/>
      <c r="BH2733" s="1904"/>
      <c r="BI2733" s="1903"/>
      <c r="BJ2733" s="1904"/>
      <c r="BK2733" s="1313"/>
      <c r="BL2733" s="1904"/>
      <c r="BM2733" s="1904"/>
      <c r="BN2733" s="1904"/>
      <c r="BO2733" s="1313"/>
      <c r="BP2733" s="1316">
        <f t="shared" si="819"/>
        <v>0</v>
      </c>
      <c r="BQ2733" s="1305"/>
    </row>
    <row r="2734" spans="1:69" ht="15" x14ac:dyDescent="0.25">
      <c r="A2734" s="1305"/>
      <c r="B2734" s="2050"/>
      <c r="C2734" s="1928"/>
      <c r="D2734" s="1313"/>
      <c r="E2734" s="1313"/>
      <c r="F2734" s="1931"/>
      <c r="G2734" s="1313"/>
      <c r="H2734" s="1345"/>
      <c r="I2734" s="1313"/>
      <c r="J2734" s="1345"/>
      <c r="K2734" s="1313"/>
      <c r="L2734" s="2773"/>
      <c r="M2734" s="1313"/>
      <c r="N2734" s="1345"/>
      <c r="O2734" s="1313"/>
      <c r="P2734" s="1313"/>
      <c r="Q2734" s="1307"/>
      <c r="R2734" s="1313"/>
      <c r="S2734" s="1313"/>
      <c r="T2734" s="1313"/>
      <c r="U2734" s="1313"/>
      <c r="V2734" s="2466"/>
      <c r="W2734" s="1904"/>
      <c r="X2734" s="2336"/>
      <c r="Y2734" s="1904"/>
      <c r="Z2734" s="2394"/>
      <c r="AA2734" s="1904"/>
      <c r="AB2734" s="1903"/>
      <c r="AC2734" s="1904"/>
      <c r="AD2734" s="1904"/>
      <c r="AE2734" s="1904"/>
      <c r="AF2734" s="1313"/>
      <c r="AG2734" s="1313"/>
      <c r="AH2734" s="1305"/>
      <c r="AI2734" s="1313"/>
      <c r="AJ2734" s="1313"/>
      <c r="AK2734" s="1313"/>
      <c r="AL2734" s="1313"/>
      <c r="AM2734" s="1313"/>
      <c r="AN2734" s="1905"/>
      <c r="AO2734" s="1345"/>
      <c r="AP2734" s="1313"/>
      <c r="AQ2734" s="1345"/>
      <c r="AR2734" s="1313"/>
      <c r="AS2734" s="1345"/>
      <c r="AT2734" s="1313"/>
      <c r="AU2734" s="1345"/>
      <c r="AV2734" s="1313"/>
      <c r="AW2734" s="1313"/>
      <c r="AX2734" s="1313"/>
      <c r="AY2734" s="1305"/>
      <c r="AZ2734" s="1313"/>
      <c r="BA2734" s="1313"/>
      <c r="BB2734" s="1313"/>
      <c r="BC2734" s="1313"/>
      <c r="BD2734" s="1313"/>
      <c r="BE2734" s="1903"/>
      <c r="BF2734" s="1904"/>
      <c r="BG2734" s="1903"/>
      <c r="BH2734" s="1904"/>
      <c r="BI2734" s="1903"/>
      <c r="BJ2734" s="1904"/>
      <c r="BK2734" s="1313"/>
      <c r="BL2734" s="1904"/>
      <c r="BM2734" s="1904"/>
      <c r="BN2734" s="1904"/>
      <c r="BO2734" s="1313"/>
      <c r="BP2734" s="1316">
        <f t="shared" si="819"/>
        <v>0</v>
      </c>
      <c r="BQ2734" s="1305"/>
    </row>
    <row r="2735" spans="1:69" ht="15" x14ac:dyDescent="0.25">
      <c r="A2735" s="1305"/>
      <c r="B2735" s="2050"/>
      <c r="C2735" s="1928"/>
      <c r="D2735" s="1313"/>
      <c r="E2735" s="1313"/>
      <c r="F2735" s="1931"/>
      <c r="G2735" s="1313"/>
      <c r="H2735" s="1345"/>
      <c r="I2735" s="1313"/>
      <c r="J2735" s="1345"/>
      <c r="K2735" s="1313"/>
      <c r="L2735" s="2773"/>
      <c r="M2735" s="1313"/>
      <c r="N2735" s="1345"/>
      <c r="O2735" s="1313"/>
      <c r="P2735" s="1313"/>
      <c r="Q2735" s="1307"/>
      <c r="R2735" s="1313"/>
      <c r="S2735" s="1313"/>
      <c r="T2735" s="1313"/>
      <c r="U2735" s="1313"/>
      <c r="V2735" s="2466"/>
      <c r="W2735" s="1904"/>
      <c r="X2735" s="2336"/>
      <c r="Y2735" s="1904"/>
      <c r="Z2735" s="2394"/>
      <c r="AA2735" s="1904"/>
      <c r="AB2735" s="1903"/>
      <c r="AC2735" s="1904"/>
      <c r="AD2735" s="1904"/>
      <c r="AE2735" s="1904"/>
      <c r="AF2735" s="1313"/>
      <c r="AG2735" s="1313"/>
      <c r="AH2735" s="1305"/>
      <c r="AI2735" s="1313"/>
      <c r="AJ2735" s="1313"/>
      <c r="AK2735" s="1313"/>
      <c r="AL2735" s="1313"/>
      <c r="AM2735" s="1313"/>
      <c r="AN2735" s="1905"/>
      <c r="AO2735" s="1345"/>
      <c r="AP2735" s="1313"/>
      <c r="AQ2735" s="1345"/>
      <c r="AR2735" s="1313"/>
      <c r="AS2735" s="1345"/>
      <c r="AT2735" s="1313"/>
      <c r="AU2735" s="1345"/>
      <c r="AV2735" s="1313"/>
      <c r="AW2735" s="1313"/>
      <c r="AX2735" s="1313"/>
      <c r="AY2735" s="1305"/>
      <c r="AZ2735" s="1313"/>
      <c r="BA2735" s="1313"/>
      <c r="BB2735" s="1313"/>
      <c r="BC2735" s="1313"/>
      <c r="BD2735" s="1313"/>
      <c r="BE2735" s="1903"/>
      <c r="BF2735" s="1904"/>
      <c r="BG2735" s="1903"/>
      <c r="BH2735" s="1904"/>
      <c r="BI2735" s="1903"/>
      <c r="BJ2735" s="1904"/>
      <c r="BK2735" s="1313"/>
      <c r="BL2735" s="1904"/>
      <c r="BM2735" s="1904"/>
      <c r="BN2735" s="1904"/>
      <c r="BO2735" s="1313"/>
      <c r="BP2735" s="1316">
        <f t="shared" si="819"/>
        <v>0</v>
      </c>
      <c r="BQ2735" s="1305"/>
    </row>
    <row r="2736" spans="1:69" ht="15" x14ac:dyDescent="0.25">
      <c r="A2736" s="1305"/>
      <c r="B2736" s="2050"/>
      <c r="C2736" s="1928"/>
      <c r="D2736" s="1313"/>
      <c r="E2736" s="1313"/>
      <c r="F2736" s="1931"/>
      <c r="G2736" s="1313"/>
      <c r="H2736" s="1345"/>
      <c r="I2736" s="1313"/>
      <c r="J2736" s="1345"/>
      <c r="K2736" s="1313"/>
      <c r="L2736" s="2773"/>
      <c r="M2736" s="1313"/>
      <c r="N2736" s="1345"/>
      <c r="O2736" s="1313"/>
      <c r="P2736" s="1313"/>
      <c r="Q2736" s="1307"/>
      <c r="R2736" s="1313"/>
      <c r="S2736" s="1313"/>
      <c r="T2736" s="1313"/>
      <c r="U2736" s="1313"/>
      <c r="V2736" s="2466"/>
      <c r="W2736" s="1904"/>
      <c r="X2736" s="2336"/>
      <c r="Y2736" s="1904"/>
      <c r="Z2736" s="2394"/>
      <c r="AA2736" s="1904"/>
      <c r="AB2736" s="1903"/>
      <c r="AC2736" s="1904"/>
      <c r="AD2736" s="1904"/>
      <c r="AE2736" s="1904"/>
      <c r="AF2736" s="1313"/>
      <c r="AG2736" s="1313"/>
      <c r="AH2736" s="1305"/>
      <c r="AI2736" s="1313"/>
      <c r="AJ2736" s="1313"/>
      <c r="AK2736" s="1313"/>
      <c r="AL2736" s="1313"/>
      <c r="AM2736" s="1313"/>
      <c r="AN2736" s="1905"/>
      <c r="AO2736" s="1345"/>
      <c r="AP2736" s="1313"/>
      <c r="AQ2736" s="1345"/>
      <c r="AR2736" s="1313"/>
      <c r="AS2736" s="1345"/>
      <c r="AT2736" s="1313"/>
      <c r="AU2736" s="1345"/>
      <c r="AV2736" s="1313"/>
      <c r="AW2736" s="1313"/>
      <c r="AX2736" s="1313"/>
      <c r="AY2736" s="1305"/>
      <c r="AZ2736" s="1313"/>
      <c r="BA2736" s="1313"/>
      <c r="BB2736" s="1313"/>
      <c r="BC2736" s="1313"/>
      <c r="BD2736" s="1313"/>
      <c r="BE2736" s="1903"/>
      <c r="BF2736" s="1904"/>
      <c r="BG2736" s="1903"/>
      <c r="BH2736" s="1904"/>
      <c r="BI2736" s="1903"/>
      <c r="BJ2736" s="1904"/>
      <c r="BK2736" s="1313"/>
      <c r="BL2736" s="1904"/>
      <c r="BM2736" s="1904"/>
      <c r="BN2736" s="1904"/>
      <c r="BO2736" s="1313"/>
      <c r="BP2736" s="1316">
        <f t="shared" si="819"/>
        <v>0</v>
      </c>
      <c r="BQ2736" s="1305"/>
    </row>
    <row r="2737" spans="1:69" ht="15" x14ac:dyDescent="0.25">
      <c r="A2737" s="1305"/>
      <c r="B2737" s="2050"/>
      <c r="C2737" s="1928"/>
      <c r="D2737" s="1313"/>
      <c r="E2737" s="1313"/>
      <c r="F2737" s="1931"/>
      <c r="G2737" s="1313"/>
      <c r="H2737" s="1345"/>
      <c r="I2737" s="1313"/>
      <c r="J2737" s="1345"/>
      <c r="K2737" s="1313"/>
      <c r="L2737" s="2773"/>
      <c r="M2737" s="1313"/>
      <c r="N2737" s="1345"/>
      <c r="O2737" s="1313"/>
      <c r="P2737" s="1313"/>
      <c r="Q2737" s="1307"/>
      <c r="R2737" s="1313"/>
      <c r="S2737" s="1313"/>
      <c r="T2737" s="1313"/>
      <c r="U2737" s="1313"/>
      <c r="V2737" s="2466"/>
      <c r="W2737" s="1904"/>
      <c r="X2737" s="2336"/>
      <c r="Y2737" s="1904"/>
      <c r="Z2737" s="2394"/>
      <c r="AA2737" s="1904"/>
      <c r="AB2737" s="1903"/>
      <c r="AC2737" s="1904"/>
      <c r="AD2737" s="1904"/>
      <c r="AE2737" s="1904"/>
      <c r="AF2737" s="1313"/>
      <c r="AG2737" s="1313"/>
      <c r="AH2737" s="1305"/>
      <c r="AI2737" s="1313"/>
      <c r="AJ2737" s="1313"/>
      <c r="AK2737" s="1313"/>
      <c r="AL2737" s="1313"/>
      <c r="AM2737" s="1313"/>
      <c r="AN2737" s="1905"/>
      <c r="AO2737" s="1345"/>
      <c r="AP2737" s="1313"/>
      <c r="AQ2737" s="1345"/>
      <c r="AR2737" s="1313"/>
      <c r="AS2737" s="1345"/>
      <c r="AT2737" s="1313"/>
      <c r="AU2737" s="1345"/>
      <c r="AV2737" s="1313"/>
      <c r="AW2737" s="1313"/>
      <c r="AX2737" s="1313"/>
      <c r="AY2737" s="1305"/>
      <c r="AZ2737" s="1313"/>
      <c r="BA2737" s="1313"/>
      <c r="BB2737" s="1313"/>
      <c r="BC2737" s="1313"/>
      <c r="BD2737" s="1313"/>
      <c r="BE2737" s="1903"/>
      <c r="BF2737" s="1904"/>
      <c r="BG2737" s="1903"/>
      <c r="BH2737" s="1904"/>
      <c r="BI2737" s="1903"/>
      <c r="BJ2737" s="1904"/>
      <c r="BK2737" s="1313"/>
      <c r="BL2737" s="1904"/>
      <c r="BM2737" s="1904"/>
      <c r="BN2737" s="1904"/>
      <c r="BO2737" s="1313"/>
      <c r="BP2737" s="1316">
        <f t="shared" si="819"/>
        <v>0</v>
      </c>
      <c r="BQ2737" s="1305"/>
    </row>
    <row r="2738" spans="1:69" ht="15" x14ac:dyDescent="0.25">
      <c r="A2738" s="1305"/>
      <c r="B2738" s="2050"/>
      <c r="C2738" s="1928"/>
      <c r="D2738" s="1313"/>
      <c r="E2738" s="1313"/>
      <c r="F2738" s="1931"/>
      <c r="G2738" s="1313"/>
      <c r="H2738" s="1345"/>
      <c r="I2738" s="1313"/>
      <c r="J2738" s="1345"/>
      <c r="K2738" s="1313"/>
      <c r="L2738" s="2773"/>
      <c r="M2738" s="1313"/>
      <c r="N2738" s="1345"/>
      <c r="O2738" s="1313"/>
      <c r="P2738" s="1313"/>
      <c r="Q2738" s="1307"/>
      <c r="R2738" s="1313"/>
      <c r="S2738" s="1313"/>
      <c r="T2738" s="1313"/>
      <c r="U2738" s="1313"/>
      <c r="V2738" s="2466"/>
      <c r="W2738" s="1904"/>
      <c r="X2738" s="2336"/>
      <c r="Y2738" s="1904"/>
      <c r="Z2738" s="2394"/>
      <c r="AA2738" s="1904"/>
      <c r="AB2738" s="1903"/>
      <c r="AC2738" s="1904"/>
      <c r="AD2738" s="1904"/>
      <c r="AE2738" s="1904"/>
      <c r="AF2738" s="1313"/>
      <c r="AG2738" s="1313"/>
      <c r="AH2738" s="1305"/>
      <c r="AI2738" s="1313"/>
      <c r="AJ2738" s="1313"/>
      <c r="AK2738" s="1313"/>
      <c r="AL2738" s="1313"/>
      <c r="AM2738" s="1313"/>
      <c r="AN2738" s="1905"/>
      <c r="AO2738" s="1345"/>
      <c r="AP2738" s="1313"/>
      <c r="AQ2738" s="1345"/>
      <c r="AR2738" s="1313"/>
      <c r="AS2738" s="1345"/>
      <c r="AT2738" s="1313"/>
      <c r="AU2738" s="1345"/>
      <c r="AV2738" s="1313"/>
      <c r="AW2738" s="1313"/>
      <c r="AX2738" s="1313"/>
      <c r="AY2738" s="1305"/>
      <c r="AZ2738" s="1313"/>
      <c r="BA2738" s="1313"/>
      <c r="BB2738" s="1313"/>
      <c r="BC2738" s="1313"/>
      <c r="BD2738" s="1313"/>
      <c r="BE2738" s="1903"/>
      <c r="BF2738" s="1904"/>
      <c r="BG2738" s="1903"/>
      <c r="BH2738" s="1904"/>
      <c r="BI2738" s="1903"/>
      <c r="BJ2738" s="1904"/>
      <c r="BK2738" s="1313"/>
      <c r="BL2738" s="1904"/>
      <c r="BM2738" s="1904"/>
      <c r="BN2738" s="1904"/>
      <c r="BO2738" s="1313"/>
      <c r="BP2738" s="1316">
        <f t="shared" si="819"/>
        <v>0</v>
      </c>
      <c r="BQ2738" s="1305"/>
    </row>
    <row r="2739" spans="1:69" ht="15" x14ac:dyDescent="0.25">
      <c r="A2739" s="1305"/>
      <c r="B2739" s="2050"/>
      <c r="C2739" s="1928"/>
      <c r="D2739" s="1313"/>
      <c r="E2739" s="1313"/>
      <c r="F2739" s="1931"/>
      <c r="G2739" s="1313"/>
      <c r="H2739" s="1345"/>
      <c r="I2739" s="1313"/>
      <c r="J2739" s="1345"/>
      <c r="K2739" s="1313"/>
      <c r="L2739" s="2773"/>
      <c r="M2739" s="1313"/>
      <c r="N2739" s="1345"/>
      <c r="O2739" s="1313"/>
      <c r="P2739" s="1313"/>
      <c r="Q2739" s="1307"/>
      <c r="R2739" s="1313"/>
      <c r="S2739" s="1313"/>
      <c r="T2739" s="1313"/>
      <c r="U2739" s="1313"/>
      <c r="V2739" s="2466"/>
      <c r="W2739" s="1904"/>
      <c r="X2739" s="2336"/>
      <c r="Y2739" s="1904"/>
      <c r="Z2739" s="2394"/>
      <c r="AA2739" s="1904"/>
      <c r="AB2739" s="1903"/>
      <c r="AC2739" s="1904"/>
      <c r="AD2739" s="1904"/>
      <c r="AE2739" s="1904"/>
      <c r="AF2739" s="1313"/>
      <c r="AG2739" s="1313"/>
      <c r="AH2739" s="1305"/>
      <c r="AI2739" s="1313"/>
      <c r="AJ2739" s="1313"/>
      <c r="AK2739" s="1313"/>
      <c r="AL2739" s="1313"/>
      <c r="AM2739" s="1313"/>
      <c r="AN2739" s="1905"/>
      <c r="AO2739" s="1345"/>
      <c r="AP2739" s="1313"/>
      <c r="AQ2739" s="1345"/>
      <c r="AR2739" s="1313"/>
      <c r="AS2739" s="1345"/>
      <c r="AT2739" s="1313"/>
      <c r="AU2739" s="1345"/>
      <c r="AV2739" s="1313"/>
      <c r="AW2739" s="1313"/>
      <c r="AX2739" s="1313"/>
      <c r="AY2739" s="1305"/>
      <c r="AZ2739" s="1313"/>
      <c r="BA2739" s="1313"/>
      <c r="BB2739" s="1313"/>
      <c r="BC2739" s="1313"/>
      <c r="BD2739" s="1313"/>
      <c r="BE2739" s="1903"/>
      <c r="BF2739" s="1904"/>
      <c r="BG2739" s="1903"/>
      <c r="BH2739" s="1904"/>
      <c r="BI2739" s="1903"/>
      <c r="BJ2739" s="1904"/>
      <c r="BK2739" s="1313"/>
      <c r="BL2739" s="1904"/>
      <c r="BM2739" s="1904"/>
      <c r="BN2739" s="1904"/>
      <c r="BO2739" s="1313"/>
      <c r="BP2739" s="1316">
        <f t="shared" si="819"/>
        <v>0</v>
      </c>
      <c r="BQ2739" s="1305"/>
    </row>
    <row r="2740" spans="1:69" ht="15" x14ac:dyDescent="0.25">
      <c r="A2740" s="1305"/>
      <c r="B2740" s="2050"/>
      <c r="C2740" s="1928"/>
      <c r="D2740" s="1313"/>
      <c r="E2740" s="1313"/>
      <c r="F2740" s="1931"/>
      <c r="G2740" s="1313"/>
      <c r="H2740" s="1345"/>
      <c r="I2740" s="1313"/>
      <c r="J2740" s="1345"/>
      <c r="K2740" s="1313"/>
      <c r="L2740" s="2773"/>
      <c r="M2740" s="1313"/>
      <c r="N2740" s="1345"/>
      <c r="O2740" s="1313"/>
      <c r="P2740" s="1313"/>
      <c r="Q2740" s="1307"/>
      <c r="R2740" s="1313"/>
      <c r="S2740" s="1313"/>
      <c r="T2740" s="1313"/>
      <c r="U2740" s="1313"/>
      <c r="V2740" s="2466"/>
      <c r="W2740" s="1904"/>
      <c r="X2740" s="2336"/>
      <c r="Y2740" s="1904"/>
      <c r="Z2740" s="2394"/>
      <c r="AA2740" s="1904"/>
      <c r="AB2740" s="1903"/>
      <c r="AC2740" s="1904"/>
      <c r="AD2740" s="1904"/>
      <c r="AE2740" s="1904"/>
      <c r="AF2740" s="1313"/>
      <c r="AG2740" s="1313"/>
      <c r="AH2740" s="1305"/>
      <c r="AI2740" s="1313"/>
      <c r="AJ2740" s="1313"/>
      <c r="AK2740" s="1313"/>
      <c r="AL2740" s="1313"/>
      <c r="AM2740" s="1313"/>
      <c r="AN2740" s="1905"/>
      <c r="AO2740" s="1345"/>
      <c r="AP2740" s="1313"/>
      <c r="AQ2740" s="1345"/>
      <c r="AR2740" s="1313"/>
      <c r="AS2740" s="1345"/>
      <c r="AT2740" s="1313"/>
      <c r="AU2740" s="1345"/>
      <c r="AV2740" s="1313"/>
      <c r="AW2740" s="1313"/>
      <c r="AX2740" s="1313"/>
      <c r="AY2740" s="1305"/>
      <c r="AZ2740" s="1313"/>
      <c r="BA2740" s="1313"/>
      <c r="BB2740" s="1313"/>
      <c r="BC2740" s="1313"/>
      <c r="BD2740" s="1313"/>
      <c r="BE2740" s="1903"/>
      <c r="BF2740" s="1904"/>
      <c r="BG2740" s="1903"/>
      <c r="BH2740" s="1904"/>
      <c r="BI2740" s="1903"/>
      <c r="BJ2740" s="1904"/>
      <c r="BK2740" s="1313"/>
      <c r="BL2740" s="1904"/>
      <c r="BM2740" s="1904"/>
      <c r="BN2740" s="1904"/>
      <c r="BO2740" s="1313"/>
      <c r="BP2740" s="1316">
        <f t="shared" si="819"/>
        <v>0</v>
      </c>
      <c r="BQ2740" s="1305"/>
    </row>
    <row r="2741" spans="1:69" ht="15" x14ac:dyDescent="0.25">
      <c r="A2741" s="1305"/>
      <c r="B2741" s="2050"/>
      <c r="C2741" s="1928"/>
      <c r="D2741" s="1313"/>
      <c r="E2741" s="1313"/>
      <c r="F2741" s="1931"/>
      <c r="G2741" s="1313"/>
      <c r="H2741" s="1345"/>
      <c r="I2741" s="1313"/>
      <c r="J2741" s="1345"/>
      <c r="K2741" s="1313"/>
      <c r="L2741" s="2773"/>
      <c r="M2741" s="1313"/>
      <c r="N2741" s="1345"/>
      <c r="O2741" s="1313"/>
      <c r="P2741" s="1313"/>
      <c r="Q2741" s="1307"/>
      <c r="R2741" s="1313"/>
      <c r="S2741" s="1313"/>
      <c r="T2741" s="1313"/>
      <c r="U2741" s="1313"/>
      <c r="V2741" s="2466"/>
      <c r="W2741" s="1904"/>
      <c r="X2741" s="2336"/>
      <c r="Y2741" s="1904"/>
      <c r="Z2741" s="2394"/>
      <c r="AA2741" s="1904"/>
      <c r="AB2741" s="1903"/>
      <c r="AC2741" s="1904"/>
      <c r="AD2741" s="1904"/>
      <c r="AE2741" s="1904"/>
      <c r="AF2741" s="1313"/>
      <c r="AG2741" s="1313"/>
      <c r="AH2741" s="1305"/>
      <c r="AI2741" s="1313"/>
      <c r="AJ2741" s="1313"/>
      <c r="AK2741" s="1313"/>
      <c r="AL2741" s="1313"/>
      <c r="AM2741" s="1313"/>
      <c r="AN2741" s="1905"/>
      <c r="AO2741" s="1345"/>
      <c r="AP2741" s="1313"/>
      <c r="AQ2741" s="1345"/>
      <c r="AR2741" s="1313"/>
      <c r="AS2741" s="1345"/>
      <c r="AT2741" s="1313"/>
      <c r="AU2741" s="1345"/>
      <c r="AV2741" s="1313"/>
      <c r="AW2741" s="1313"/>
      <c r="AX2741" s="1313"/>
      <c r="AY2741" s="1305"/>
      <c r="AZ2741" s="1313"/>
      <c r="BA2741" s="1313"/>
      <c r="BB2741" s="1313"/>
      <c r="BC2741" s="1313"/>
      <c r="BD2741" s="1313"/>
      <c r="BE2741" s="1903"/>
      <c r="BF2741" s="1904"/>
      <c r="BG2741" s="1903"/>
      <c r="BH2741" s="1904"/>
      <c r="BI2741" s="1903"/>
      <c r="BJ2741" s="1904"/>
      <c r="BK2741" s="1313"/>
      <c r="BL2741" s="1904"/>
      <c r="BM2741" s="1904"/>
      <c r="BN2741" s="1904"/>
      <c r="BO2741" s="1313"/>
      <c r="BP2741" s="1316">
        <f t="shared" si="819"/>
        <v>0</v>
      </c>
      <c r="BQ2741" s="1305"/>
    </row>
    <row r="2742" spans="1:69" ht="15" x14ac:dyDescent="0.25">
      <c r="A2742" s="1305"/>
      <c r="B2742" s="2050"/>
      <c r="C2742" s="1928"/>
      <c r="D2742" s="1313"/>
      <c r="E2742" s="1313"/>
      <c r="F2742" s="1931"/>
      <c r="G2742" s="1313"/>
      <c r="H2742" s="1345"/>
      <c r="I2742" s="1313"/>
      <c r="J2742" s="1345"/>
      <c r="K2742" s="1313"/>
      <c r="L2742" s="2773"/>
      <c r="M2742" s="1313"/>
      <c r="N2742" s="1345"/>
      <c r="O2742" s="1313"/>
      <c r="P2742" s="1313"/>
      <c r="Q2742" s="1307"/>
      <c r="R2742" s="1313"/>
      <c r="S2742" s="1313"/>
      <c r="T2742" s="1313"/>
      <c r="U2742" s="1313"/>
      <c r="V2742" s="2466"/>
      <c r="W2742" s="1904"/>
      <c r="X2742" s="2336"/>
      <c r="Y2742" s="1904"/>
      <c r="Z2742" s="2394"/>
      <c r="AA2742" s="1904"/>
      <c r="AB2742" s="1903"/>
      <c r="AC2742" s="1904"/>
      <c r="AD2742" s="1904"/>
      <c r="AE2742" s="1904"/>
      <c r="AF2742" s="1313"/>
      <c r="AG2742" s="1313"/>
      <c r="AH2742" s="1305"/>
      <c r="AI2742" s="1313"/>
      <c r="AJ2742" s="1313"/>
      <c r="AK2742" s="1313"/>
      <c r="AL2742" s="1313"/>
      <c r="AM2742" s="1313"/>
      <c r="AN2742" s="1905"/>
      <c r="AO2742" s="1345"/>
      <c r="AP2742" s="1313"/>
      <c r="AQ2742" s="1345"/>
      <c r="AR2742" s="1313"/>
      <c r="AS2742" s="1345"/>
      <c r="AT2742" s="1313"/>
      <c r="AU2742" s="1345"/>
      <c r="AV2742" s="1313"/>
      <c r="AW2742" s="1313"/>
      <c r="AX2742" s="1313"/>
      <c r="AY2742" s="1305"/>
      <c r="AZ2742" s="1313"/>
      <c r="BA2742" s="1313"/>
      <c r="BB2742" s="1313"/>
      <c r="BC2742" s="1313"/>
      <c r="BD2742" s="1313"/>
      <c r="BE2742" s="1903"/>
      <c r="BF2742" s="1904"/>
      <c r="BG2742" s="1903"/>
      <c r="BH2742" s="1904"/>
      <c r="BI2742" s="1903"/>
      <c r="BJ2742" s="1904"/>
      <c r="BK2742" s="1313"/>
      <c r="BL2742" s="1904"/>
      <c r="BM2742" s="1904"/>
      <c r="BN2742" s="1904"/>
      <c r="BO2742" s="1313"/>
      <c r="BP2742" s="1316">
        <f t="shared" si="819"/>
        <v>0</v>
      </c>
      <c r="BQ2742" s="1305"/>
    </row>
    <row r="2743" spans="1:69" ht="15" x14ac:dyDescent="0.25">
      <c r="A2743" s="1305"/>
      <c r="B2743" s="2050"/>
      <c r="C2743" s="1928"/>
      <c r="D2743" s="1313"/>
      <c r="E2743" s="1313"/>
      <c r="F2743" s="1931"/>
      <c r="G2743" s="1313"/>
      <c r="H2743" s="1345"/>
      <c r="I2743" s="1313"/>
      <c r="J2743" s="1345"/>
      <c r="K2743" s="1313"/>
      <c r="L2743" s="2773"/>
      <c r="M2743" s="1313"/>
      <c r="N2743" s="1345"/>
      <c r="O2743" s="1313"/>
      <c r="P2743" s="1313"/>
      <c r="Q2743" s="1307"/>
      <c r="R2743" s="1313"/>
      <c r="S2743" s="1313"/>
      <c r="T2743" s="1313"/>
      <c r="U2743" s="1313"/>
      <c r="V2743" s="2466"/>
      <c r="W2743" s="1904"/>
      <c r="X2743" s="2336"/>
      <c r="Y2743" s="1904"/>
      <c r="Z2743" s="2394"/>
      <c r="AA2743" s="1904"/>
      <c r="AB2743" s="1903"/>
      <c r="AC2743" s="1904"/>
      <c r="AD2743" s="1904"/>
      <c r="AE2743" s="1904"/>
      <c r="AF2743" s="1313"/>
      <c r="AG2743" s="1313"/>
      <c r="AH2743" s="1305"/>
      <c r="AI2743" s="1313"/>
      <c r="AJ2743" s="1313"/>
      <c r="AK2743" s="1313"/>
      <c r="AL2743" s="1313"/>
      <c r="AM2743" s="1313"/>
      <c r="AN2743" s="1905"/>
      <c r="AO2743" s="1345"/>
      <c r="AP2743" s="1313"/>
      <c r="AQ2743" s="1345"/>
      <c r="AR2743" s="1313"/>
      <c r="AS2743" s="1345"/>
      <c r="AT2743" s="1313"/>
      <c r="AU2743" s="1345"/>
      <c r="AV2743" s="1313"/>
      <c r="AW2743" s="1313"/>
      <c r="AX2743" s="1313"/>
      <c r="AY2743" s="1305"/>
      <c r="AZ2743" s="1313"/>
      <c r="BA2743" s="1313"/>
      <c r="BB2743" s="1313"/>
      <c r="BC2743" s="1313"/>
      <c r="BD2743" s="1313"/>
      <c r="BE2743" s="1903"/>
      <c r="BF2743" s="1904"/>
      <c r="BG2743" s="1903"/>
      <c r="BH2743" s="1904"/>
      <c r="BI2743" s="1903"/>
      <c r="BJ2743" s="1904"/>
      <c r="BK2743" s="1313"/>
      <c r="BL2743" s="1904"/>
      <c r="BM2743" s="1904"/>
      <c r="BN2743" s="1904"/>
      <c r="BO2743" s="1313"/>
      <c r="BP2743" s="1316">
        <f t="shared" si="819"/>
        <v>0</v>
      </c>
      <c r="BQ2743" s="1305"/>
    </row>
    <row r="2744" spans="1:69" ht="15" x14ac:dyDescent="0.25">
      <c r="A2744" s="1305"/>
      <c r="B2744" s="2050"/>
      <c r="C2744" s="1928"/>
      <c r="D2744" s="1313"/>
      <c r="E2744" s="1313"/>
      <c r="F2744" s="1931"/>
      <c r="G2744" s="1313"/>
      <c r="H2744" s="1345"/>
      <c r="I2744" s="1313"/>
      <c r="J2744" s="1345"/>
      <c r="K2744" s="1313"/>
      <c r="L2744" s="2773"/>
      <c r="M2744" s="1313"/>
      <c r="N2744" s="1345"/>
      <c r="O2744" s="1313"/>
      <c r="P2744" s="1313"/>
      <c r="Q2744" s="1307"/>
      <c r="R2744" s="1313"/>
      <c r="S2744" s="1313"/>
      <c r="T2744" s="1313"/>
      <c r="U2744" s="1313"/>
      <c r="V2744" s="2466"/>
      <c r="W2744" s="1904"/>
      <c r="X2744" s="2336"/>
      <c r="Y2744" s="1904"/>
      <c r="Z2744" s="2394"/>
      <c r="AA2744" s="1904"/>
      <c r="AB2744" s="1903"/>
      <c r="AC2744" s="1904"/>
      <c r="AD2744" s="1904"/>
      <c r="AE2744" s="1904"/>
      <c r="AF2744" s="1313"/>
      <c r="AG2744" s="1313"/>
      <c r="AH2744" s="1305"/>
      <c r="AI2744" s="1313"/>
      <c r="AJ2744" s="1313"/>
      <c r="AK2744" s="1313"/>
      <c r="AL2744" s="1313"/>
      <c r="AM2744" s="1313"/>
      <c r="AN2744" s="1905"/>
      <c r="AO2744" s="1345"/>
      <c r="AP2744" s="1313"/>
      <c r="AQ2744" s="1345"/>
      <c r="AR2744" s="1313"/>
      <c r="AS2744" s="1345"/>
      <c r="AT2744" s="1313"/>
      <c r="AU2744" s="1345"/>
      <c r="AV2744" s="1313"/>
      <c r="AW2744" s="1313"/>
      <c r="AX2744" s="1313"/>
      <c r="AY2744" s="1305"/>
      <c r="AZ2744" s="1313"/>
      <c r="BA2744" s="1313"/>
      <c r="BB2744" s="1313"/>
      <c r="BC2744" s="1313"/>
      <c r="BD2744" s="1313"/>
      <c r="BE2744" s="1903"/>
      <c r="BF2744" s="1904"/>
      <c r="BG2744" s="1903"/>
      <c r="BH2744" s="1904"/>
      <c r="BI2744" s="1903"/>
      <c r="BJ2744" s="1904"/>
      <c r="BK2744" s="1313"/>
      <c r="BL2744" s="1904"/>
      <c r="BM2744" s="1904"/>
      <c r="BN2744" s="1904"/>
      <c r="BO2744" s="1313"/>
      <c r="BP2744" s="1316">
        <f t="shared" si="819"/>
        <v>0</v>
      </c>
      <c r="BQ2744" s="1305"/>
    </row>
    <row r="2745" spans="1:69" ht="15" x14ac:dyDescent="0.25">
      <c r="A2745" s="1305"/>
      <c r="B2745" s="2050"/>
      <c r="C2745" s="1928"/>
      <c r="D2745" s="1313"/>
      <c r="E2745" s="1313"/>
      <c r="F2745" s="1931"/>
      <c r="G2745" s="1313"/>
      <c r="H2745" s="1345"/>
      <c r="I2745" s="1313"/>
      <c r="J2745" s="1345"/>
      <c r="K2745" s="1313"/>
      <c r="L2745" s="2773"/>
      <c r="M2745" s="1313"/>
      <c r="N2745" s="1345"/>
      <c r="O2745" s="1313"/>
      <c r="P2745" s="1313"/>
      <c r="Q2745" s="1307"/>
      <c r="R2745" s="1313"/>
      <c r="S2745" s="1313"/>
      <c r="T2745" s="1313"/>
      <c r="U2745" s="1313"/>
      <c r="V2745" s="2466"/>
      <c r="W2745" s="1904"/>
      <c r="X2745" s="2336"/>
      <c r="Y2745" s="1904"/>
      <c r="Z2745" s="2394"/>
      <c r="AA2745" s="1904"/>
      <c r="AB2745" s="1903"/>
      <c r="AC2745" s="1904"/>
      <c r="AD2745" s="1904"/>
      <c r="AE2745" s="1904"/>
      <c r="AF2745" s="1313"/>
      <c r="AG2745" s="1313"/>
      <c r="AH2745" s="1305"/>
      <c r="AI2745" s="1313"/>
      <c r="AJ2745" s="1313"/>
      <c r="AK2745" s="1313"/>
      <c r="AL2745" s="1313"/>
      <c r="AM2745" s="1313"/>
      <c r="AN2745" s="1905"/>
      <c r="AO2745" s="1345"/>
      <c r="AP2745" s="1313"/>
      <c r="AQ2745" s="1345"/>
      <c r="AR2745" s="1313"/>
      <c r="AS2745" s="1345"/>
      <c r="AT2745" s="1313"/>
      <c r="AU2745" s="1345"/>
      <c r="AV2745" s="1313"/>
      <c r="AW2745" s="1313"/>
      <c r="AX2745" s="1313"/>
      <c r="AY2745" s="1305"/>
      <c r="AZ2745" s="1313"/>
      <c r="BA2745" s="1313"/>
      <c r="BB2745" s="1313"/>
      <c r="BC2745" s="1313"/>
      <c r="BD2745" s="1313"/>
      <c r="BE2745" s="1903"/>
      <c r="BF2745" s="1904"/>
      <c r="BG2745" s="1903"/>
      <c r="BH2745" s="1904"/>
      <c r="BI2745" s="1903"/>
      <c r="BJ2745" s="1904"/>
      <c r="BK2745" s="1313"/>
      <c r="BL2745" s="1904"/>
      <c r="BM2745" s="1904"/>
      <c r="BN2745" s="1904"/>
      <c r="BO2745" s="1313"/>
      <c r="BP2745" s="1316">
        <f t="shared" si="819"/>
        <v>0</v>
      </c>
      <c r="BQ2745" s="1305"/>
    </row>
    <row r="2746" spans="1:69" ht="15" x14ac:dyDescent="0.25">
      <c r="A2746" s="1305"/>
      <c r="B2746" s="2050"/>
      <c r="C2746" s="1928"/>
      <c r="D2746" s="1313"/>
      <c r="E2746" s="1313"/>
      <c r="F2746" s="1931"/>
      <c r="G2746" s="1313"/>
      <c r="H2746" s="1345"/>
      <c r="I2746" s="1313"/>
      <c r="J2746" s="1345"/>
      <c r="K2746" s="1313"/>
      <c r="L2746" s="2773"/>
      <c r="M2746" s="1313"/>
      <c r="N2746" s="1345"/>
      <c r="O2746" s="1313"/>
      <c r="P2746" s="1313"/>
      <c r="Q2746" s="1307"/>
      <c r="R2746" s="1313"/>
      <c r="S2746" s="1313"/>
      <c r="T2746" s="1313"/>
      <c r="U2746" s="1313"/>
      <c r="V2746" s="2466"/>
      <c r="W2746" s="1904"/>
      <c r="X2746" s="2336"/>
      <c r="Y2746" s="1904"/>
      <c r="Z2746" s="2394"/>
      <c r="AA2746" s="1904"/>
      <c r="AB2746" s="1903"/>
      <c r="AC2746" s="1904"/>
      <c r="AD2746" s="1904"/>
      <c r="AE2746" s="1904"/>
      <c r="AF2746" s="1313"/>
      <c r="AG2746" s="1313"/>
      <c r="AH2746" s="1305"/>
      <c r="AI2746" s="1313"/>
      <c r="AJ2746" s="1313"/>
      <c r="AK2746" s="1313"/>
      <c r="AL2746" s="1313"/>
      <c r="AM2746" s="1313"/>
      <c r="AN2746" s="1905"/>
      <c r="AO2746" s="1345"/>
      <c r="AP2746" s="1313"/>
      <c r="AQ2746" s="1345"/>
      <c r="AR2746" s="1313"/>
      <c r="AS2746" s="1345"/>
      <c r="AT2746" s="1313"/>
      <c r="AU2746" s="1345"/>
      <c r="AV2746" s="1313"/>
      <c r="AW2746" s="1313"/>
      <c r="AX2746" s="1313"/>
      <c r="AY2746" s="1305"/>
      <c r="AZ2746" s="1313"/>
      <c r="BA2746" s="1313"/>
      <c r="BB2746" s="1313"/>
      <c r="BC2746" s="1313"/>
      <c r="BD2746" s="1313"/>
      <c r="BE2746" s="1903"/>
      <c r="BF2746" s="1904"/>
      <c r="BG2746" s="1903"/>
      <c r="BH2746" s="1904"/>
      <c r="BI2746" s="1903"/>
      <c r="BJ2746" s="1904"/>
      <c r="BK2746" s="1313"/>
      <c r="BL2746" s="1904"/>
      <c r="BM2746" s="1904"/>
      <c r="BN2746" s="1904"/>
      <c r="BO2746" s="1313"/>
      <c r="BP2746" s="1316">
        <f t="shared" si="819"/>
        <v>0</v>
      </c>
      <c r="BQ2746" s="1305"/>
    </row>
    <row r="2747" spans="1:69" ht="15" x14ac:dyDescent="0.25">
      <c r="A2747" s="1305"/>
      <c r="B2747" s="2050"/>
      <c r="C2747" s="1928"/>
      <c r="D2747" s="1313"/>
      <c r="E2747" s="1313"/>
      <c r="F2747" s="1931"/>
      <c r="G2747" s="1313"/>
      <c r="H2747" s="1345"/>
      <c r="I2747" s="1313"/>
      <c r="J2747" s="1345"/>
      <c r="K2747" s="1313"/>
      <c r="L2747" s="2773"/>
      <c r="M2747" s="1313"/>
      <c r="N2747" s="1345"/>
      <c r="O2747" s="1313"/>
      <c r="P2747" s="1313"/>
      <c r="Q2747" s="1307"/>
      <c r="R2747" s="1313"/>
      <c r="S2747" s="1313"/>
      <c r="T2747" s="1313"/>
      <c r="U2747" s="1313"/>
      <c r="V2747" s="2466"/>
      <c r="W2747" s="1904"/>
      <c r="X2747" s="2336"/>
      <c r="Y2747" s="1904"/>
      <c r="Z2747" s="2394"/>
      <c r="AA2747" s="1904"/>
      <c r="AB2747" s="1903"/>
      <c r="AC2747" s="1904"/>
      <c r="AD2747" s="1904"/>
      <c r="AE2747" s="1904"/>
      <c r="AF2747" s="1313"/>
      <c r="AG2747" s="1313"/>
      <c r="AH2747" s="1305"/>
      <c r="AI2747" s="1313"/>
      <c r="AJ2747" s="1313"/>
      <c r="AK2747" s="1313"/>
      <c r="AL2747" s="1313"/>
      <c r="AM2747" s="1313"/>
      <c r="AN2747" s="1905"/>
      <c r="AO2747" s="1345"/>
      <c r="AP2747" s="1313"/>
      <c r="AQ2747" s="1345"/>
      <c r="AR2747" s="1313"/>
      <c r="AS2747" s="1345"/>
      <c r="AT2747" s="1313"/>
      <c r="AU2747" s="1345"/>
      <c r="AV2747" s="1313"/>
      <c r="AW2747" s="1313"/>
      <c r="AX2747" s="1313"/>
      <c r="AY2747" s="1305"/>
      <c r="AZ2747" s="1313"/>
      <c r="BA2747" s="1313"/>
      <c r="BB2747" s="1313"/>
      <c r="BC2747" s="1313"/>
      <c r="BD2747" s="1313"/>
      <c r="BE2747" s="1903"/>
      <c r="BF2747" s="1904"/>
      <c r="BG2747" s="1903"/>
      <c r="BH2747" s="1904"/>
      <c r="BI2747" s="1903"/>
      <c r="BJ2747" s="1904"/>
      <c r="BK2747" s="1313"/>
      <c r="BL2747" s="1904"/>
      <c r="BM2747" s="1904"/>
      <c r="BN2747" s="1904"/>
      <c r="BO2747" s="1313"/>
      <c r="BP2747" s="1316">
        <f t="shared" si="819"/>
        <v>0</v>
      </c>
      <c r="BQ2747" s="1305"/>
    </row>
    <row r="2748" spans="1:69" ht="15" x14ac:dyDescent="0.25">
      <c r="A2748" s="1305"/>
      <c r="B2748" s="2050"/>
      <c r="C2748" s="1928"/>
      <c r="D2748" s="1313"/>
      <c r="E2748" s="1313"/>
      <c r="F2748" s="1931"/>
      <c r="G2748" s="1313"/>
      <c r="H2748" s="1345"/>
      <c r="I2748" s="1313"/>
      <c r="J2748" s="1345"/>
      <c r="K2748" s="1313"/>
      <c r="L2748" s="2773"/>
      <c r="M2748" s="1313"/>
      <c r="N2748" s="1345"/>
      <c r="O2748" s="1313"/>
      <c r="P2748" s="1313"/>
      <c r="Q2748" s="1307"/>
      <c r="R2748" s="1313"/>
      <c r="S2748" s="1313"/>
      <c r="T2748" s="1313"/>
      <c r="U2748" s="1313"/>
      <c r="V2748" s="2466"/>
      <c r="W2748" s="1904"/>
      <c r="X2748" s="2336"/>
      <c r="Y2748" s="1904"/>
      <c r="Z2748" s="2394"/>
      <c r="AA2748" s="1904"/>
      <c r="AB2748" s="1903"/>
      <c r="AC2748" s="1904"/>
      <c r="AD2748" s="1904"/>
      <c r="AE2748" s="1904"/>
      <c r="AF2748" s="1313"/>
      <c r="AG2748" s="1313"/>
      <c r="AH2748" s="1305"/>
      <c r="AI2748" s="1313"/>
      <c r="AJ2748" s="1313"/>
      <c r="AK2748" s="1313"/>
      <c r="AL2748" s="1313"/>
      <c r="AM2748" s="1313"/>
      <c r="AN2748" s="1905"/>
      <c r="AO2748" s="1345"/>
      <c r="AP2748" s="1313"/>
      <c r="AQ2748" s="1345"/>
      <c r="AR2748" s="1313"/>
      <c r="AS2748" s="1345"/>
      <c r="AT2748" s="1313"/>
      <c r="AU2748" s="1345"/>
      <c r="AV2748" s="1313"/>
      <c r="AW2748" s="1313"/>
      <c r="AX2748" s="1313"/>
      <c r="AY2748" s="1305"/>
      <c r="AZ2748" s="1313"/>
      <c r="BA2748" s="1313"/>
      <c r="BB2748" s="1313"/>
      <c r="BC2748" s="1313"/>
      <c r="BD2748" s="1313"/>
      <c r="BE2748" s="1903"/>
      <c r="BF2748" s="1904"/>
      <c r="BG2748" s="1903"/>
      <c r="BH2748" s="1904"/>
      <c r="BI2748" s="1903"/>
      <c r="BJ2748" s="1904"/>
      <c r="BK2748" s="1313"/>
      <c r="BL2748" s="1904"/>
      <c r="BM2748" s="1904"/>
      <c r="BN2748" s="1904"/>
      <c r="BO2748" s="1313"/>
      <c r="BP2748" s="1316">
        <f t="shared" si="819"/>
        <v>0</v>
      </c>
      <c r="BQ2748" s="1305"/>
    </row>
    <row r="2749" spans="1:69" ht="15" x14ac:dyDescent="0.25">
      <c r="A2749" s="1305"/>
      <c r="B2749" s="2050"/>
      <c r="C2749" s="1928"/>
      <c r="D2749" s="1313"/>
      <c r="E2749" s="1313"/>
      <c r="F2749" s="1931"/>
      <c r="G2749" s="1313"/>
      <c r="H2749" s="1345"/>
      <c r="I2749" s="1313"/>
      <c r="J2749" s="1345"/>
      <c r="K2749" s="1313"/>
      <c r="L2749" s="2773"/>
      <c r="M2749" s="1313"/>
      <c r="N2749" s="1345"/>
      <c r="O2749" s="1313"/>
      <c r="P2749" s="1313"/>
      <c r="Q2749" s="1307"/>
      <c r="R2749" s="1313"/>
      <c r="S2749" s="1313"/>
      <c r="T2749" s="1313"/>
      <c r="U2749" s="1313"/>
      <c r="V2749" s="2466"/>
      <c r="W2749" s="1904"/>
      <c r="X2749" s="2336"/>
      <c r="Y2749" s="1904"/>
      <c r="Z2749" s="2394"/>
      <c r="AA2749" s="1904"/>
      <c r="AB2749" s="1903"/>
      <c r="AC2749" s="1904"/>
      <c r="AD2749" s="1904"/>
      <c r="AE2749" s="1904"/>
      <c r="AF2749" s="1313"/>
      <c r="AG2749" s="1313"/>
      <c r="AH2749" s="1305"/>
      <c r="AI2749" s="1313"/>
      <c r="AJ2749" s="1313"/>
      <c r="AK2749" s="1313"/>
      <c r="AL2749" s="1313"/>
      <c r="AM2749" s="1313"/>
      <c r="AN2749" s="1905"/>
      <c r="AO2749" s="1345"/>
      <c r="AP2749" s="1313"/>
      <c r="AQ2749" s="1345"/>
      <c r="AR2749" s="1313"/>
      <c r="AS2749" s="1345"/>
      <c r="AT2749" s="1313"/>
      <c r="AU2749" s="1345"/>
      <c r="AV2749" s="1313"/>
      <c r="AW2749" s="1313"/>
      <c r="AX2749" s="1313"/>
      <c r="AY2749" s="1305"/>
      <c r="AZ2749" s="1313"/>
      <c r="BA2749" s="1313"/>
      <c r="BB2749" s="1313"/>
      <c r="BC2749" s="1313"/>
      <c r="BD2749" s="1313"/>
      <c r="BE2749" s="1903"/>
      <c r="BF2749" s="1904"/>
      <c r="BG2749" s="1903"/>
      <c r="BH2749" s="1904"/>
      <c r="BI2749" s="1903"/>
      <c r="BJ2749" s="1904"/>
      <c r="BK2749" s="1313"/>
      <c r="BL2749" s="1904"/>
      <c r="BM2749" s="1904"/>
      <c r="BN2749" s="1904"/>
      <c r="BO2749" s="1313"/>
      <c r="BP2749" s="1316">
        <f t="shared" si="819"/>
        <v>0</v>
      </c>
      <c r="BQ2749" s="1305"/>
    </row>
    <row r="2750" spans="1:69" ht="15" x14ac:dyDescent="0.25">
      <c r="A2750" s="1305"/>
      <c r="B2750" s="2050"/>
      <c r="C2750" s="1928"/>
      <c r="D2750" s="1313"/>
      <c r="E2750" s="1313"/>
      <c r="F2750" s="1931"/>
      <c r="G2750" s="1313"/>
      <c r="H2750" s="1345"/>
      <c r="I2750" s="1313"/>
      <c r="J2750" s="1345"/>
      <c r="K2750" s="1313"/>
      <c r="L2750" s="2773"/>
      <c r="M2750" s="1313"/>
      <c r="N2750" s="1345"/>
      <c r="O2750" s="1313"/>
      <c r="P2750" s="1313"/>
      <c r="Q2750" s="1307"/>
      <c r="R2750" s="1313"/>
      <c r="S2750" s="1313"/>
      <c r="T2750" s="1313"/>
      <c r="U2750" s="1313"/>
      <c r="V2750" s="2466"/>
      <c r="W2750" s="1904"/>
      <c r="X2750" s="2336"/>
      <c r="Y2750" s="1904"/>
      <c r="Z2750" s="2394"/>
      <c r="AA2750" s="1904"/>
      <c r="AB2750" s="1903"/>
      <c r="AC2750" s="1904"/>
      <c r="AD2750" s="1904"/>
      <c r="AE2750" s="1904"/>
      <c r="AF2750" s="1313"/>
      <c r="AG2750" s="1313"/>
      <c r="AH2750" s="1305"/>
      <c r="AI2750" s="1313"/>
      <c r="AJ2750" s="1313"/>
      <c r="AK2750" s="1313"/>
      <c r="AL2750" s="1313"/>
      <c r="AM2750" s="1313"/>
      <c r="AN2750" s="1905"/>
      <c r="AO2750" s="1345"/>
      <c r="AP2750" s="1313"/>
      <c r="AQ2750" s="1345"/>
      <c r="AR2750" s="1313"/>
      <c r="AS2750" s="1345"/>
      <c r="AT2750" s="1313"/>
      <c r="AU2750" s="1345"/>
      <c r="AV2750" s="1313"/>
      <c r="AW2750" s="1313"/>
      <c r="AX2750" s="1313"/>
      <c r="AY2750" s="1305"/>
      <c r="AZ2750" s="1313"/>
      <c r="BA2750" s="1313"/>
      <c r="BB2750" s="1313"/>
      <c r="BC2750" s="1313"/>
      <c r="BD2750" s="1313"/>
      <c r="BE2750" s="1903"/>
      <c r="BF2750" s="1904"/>
      <c r="BG2750" s="1903"/>
      <c r="BH2750" s="1904"/>
      <c r="BI2750" s="1903"/>
      <c r="BJ2750" s="1904"/>
      <c r="BK2750" s="1313"/>
      <c r="BL2750" s="1904"/>
      <c r="BM2750" s="1904"/>
      <c r="BN2750" s="1904"/>
      <c r="BO2750" s="1313"/>
      <c r="BP2750" s="1316">
        <f t="shared" si="819"/>
        <v>0</v>
      </c>
      <c r="BQ2750" s="1305"/>
    </row>
    <row r="2751" spans="1:69" ht="15" x14ac:dyDescent="0.25">
      <c r="A2751" s="1305"/>
      <c r="B2751" s="2050"/>
      <c r="C2751" s="1928"/>
      <c r="D2751" s="1313"/>
      <c r="E2751" s="1313"/>
      <c r="F2751" s="1931"/>
      <c r="G2751" s="1313"/>
      <c r="H2751" s="1345"/>
      <c r="I2751" s="1313"/>
      <c r="J2751" s="1345"/>
      <c r="K2751" s="1313"/>
      <c r="L2751" s="2773"/>
      <c r="M2751" s="1313"/>
      <c r="N2751" s="1345"/>
      <c r="O2751" s="1313"/>
      <c r="P2751" s="1313"/>
      <c r="Q2751" s="1307"/>
      <c r="R2751" s="1313"/>
      <c r="S2751" s="1313"/>
      <c r="T2751" s="1313"/>
      <c r="U2751" s="1313"/>
      <c r="V2751" s="2466"/>
      <c r="W2751" s="1904"/>
      <c r="X2751" s="2336"/>
      <c r="Y2751" s="1904"/>
      <c r="Z2751" s="2394"/>
      <c r="AA2751" s="1904"/>
      <c r="AB2751" s="1903"/>
      <c r="AC2751" s="1904"/>
      <c r="AD2751" s="1904"/>
      <c r="AE2751" s="1904"/>
      <c r="AF2751" s="1313"/>
      <c r="AG2751" s="1313"/>
      <c r="AH2751" s="1305"/>
      <c r="AI2751" s="1313"/>
      <c r="AJ2751" s="1313"/>
      <c r="AK2751" s="1313"/>
      <c r="AL2751" s="1313"/>
      <c r="AM2751" s="1313"/>
      <c r="AN2751" s="1905"/>
      <c r="AO2751" s="1345"/>
      <c r="AP2751" s="1313"/>
      <c r="AQ2751" s="1345"/>
      <c r="AR2751" s="1313"/>
      <c r="AS2751" s="1345"/>
      <c r="AT2751" s="1313"/>
      <c r="AU2751" s="1345"/>
      <c r="AV2751" s="1313"/>
      <c r="AW2751" s="1313"/>
      <c r="AX2751" s="1313"/>
      <c r="AY2751" s="1305"/>
      <c r="AZ2751" s="1313"/>
      <c r="BA2751" s="1313"/>
      <c r="BB2751" s="1313"/>
      <c r="BC2751" s="1313"/>
      <c r="BD2751" s="1313"/>
      <c r="BE2751" s="1903"/>
      <c r="BF2751" s="1904"/>
      <c r="BG2751" s="1903"/>
      <c r="BH2751" s="1904"/>
      <c r="BI2751" s="1903"/>
      <c r="BJ2751" s="1904"/>
      <c r="BK2751" s="1313"/>
      <c r="BL2751" s="1904"/>
      <c r="BM2751" s="1904"/>
      <c r="BN2751" s="1904"/>
      <c r="BO2751" s="1313"/>
      <c r="BP2751" s="1316">
        <f t="shared" si="819"/>
        <v>0</v>
      </c>
      <c r="BQ2751" s="1305"/>
    </row>
    <row r="2752" spans="1:69" ht="15" x14ac:dyDescent="0.25">
      <c r="A2752" s="1305"/>
      <c r="B2752" s="2050"/>
      <c r="C2752" s="1928"/>
      <c r="D2752" s="1313"/>
      <c r="E2752" s="1313"/>
      <c r="F2752" s="1931"/>
      <c r="G2752" s="1313"/>
      <c r="H2752" s="1345"/>
      <c r="I2752" s="1313"/>
      <c r="J2752" s="1345"/>
      <c r="K2752" s="1313"/>
      <c r="L2752" s="2773"/>
      <c r="M2752" s="1313"/>
      <c r="N2752" s="1345"/>
      <c r="O2752" s="1313"/>
      <c r="P2752" s="1313"/>
      <c r="Q2752" s="1307"/>
      <c r="R2752" s="1313"/>
      <c r="S2752" s="1313"/>
      <c r="T2752" s="1313"/>
      <c r="U2752" s="1313"/>
      <c r="V2752" s="2466"/>
      <c r="W2752" s="1904"/>
      <c r="X2752" s="2336"/>
      <c r="Y2752" s="1904"/>
      <c r="Z2752" s="2394"/>
      <c r="AA2752" s="1904"/>
      <c r="AB2752" s="1903"/>
      <c r="AC2752" s="1904"/>
      <c r="AD2752" s="1904"/>
      <c r="AE2752" s="1904"/>
      <c r="AF2752" s="1313"/>
      <c r="AG2752" s="1313"/>
      <c r="AH2752" s="1305"/>
      <c r="AI2752" s="1313"/>
      <c r="AJ2752" s="1313"/>
      <c r="AK2752" s="1313"/>
      <c r="AL2752" s="1313"/>
      <c r="AM2752" s="1313"/>
      <c r="AN2752" s="1905"/>
      <c r="AO2752" s="1345"/>
      <c r="AP2752" s="1313"/>
      <c r="AQ2752" s="1345"/>
      <c r="AR2752" s="1313"/>
      <c r="AS2752" s="1345"/>
      <c r="AT2752" s="1313"/>
      <c r="AU2752" s="1345"/>
      <c r="AV2752" s="1313"/>
      <c r="AW2752" s="1313"/>
      <c r="AX2752" s="1313"/>
      <c r="AY2752" s="1305"/>
      <c r="AZ2752" s="1313"/>
      <c r="BA2752" s="1313"/>
      <c r="BB2752" s="1313"/>
      <c r="BC2752" s="1313"/>
      <c r="BD2752" s="1313"/>
      <c r="BE2752" s="1903"/>
      <c r="BF2752" s="1904"/>
      <c r="BG2752" s="1903"/>
      <c r="BH2752" s="1904"/>
      <c r="BI2752" s="1903"/>
      <c r="BJ2752" s="1904"/>
      <c r="BK2752" s="1313"/>
      <c r="BL2752" s="1904"/>
      <c r="BM2752" s="1904"/>
      <c r="BN2752" s="1904"/>
      <c r="BO2752" s="1313"/>
      <c r="BP2752" s="1316">
        <f t="shared" si="819"/>
        <v>0</v>
      </c>
      <c r="BQ2752" s="1305"/>
    </row>
    <row r="2753" spans="1:69" ht="15" x14ac:dyDescent="0.25">
      <c r="A2753" s="1305"/>
      <c r="B2753" s="2050"/>
      <c r="C2753" s="1928"/>
      <c r="D2753" s="1313"/>
      <c r="E2753" s="1313"/>
      <c r="F2753" s="1931"/>
      <c r="G2753" s="1313"/>
      <c r="H2753" s="1345"/>
      <c r="I2753" s="1313"/>
      <c r="J2753" s="1345"/>
      <c r="K2753" s="1313"/>
      <c r="L2753" s="2773"/>
      <c r="M2753" s="1313"/>
      <c r="N2753" s="1345"/>
      <c r="O2753" s="1313"/>
      <c r="P2753" s="1313"/>
      <c r="Q2753" s="1307"/>
      <c r="R2753" s="1313"/>
      <c r="S2753" s="1313"/>
      <c r="T2753" s="1313"/>
      <c r="U2753" s="1313"/>
      <c r="V2753" s="2466"/>
      <c r="W2753" s="1904"/>
      <c r="X2753" s="2336"/>
      <c r="Y2753" s="1904"/>
      <c r="Z2753" s="2394"/>
      <c r="AA2753" s="1904"/>
      <c r="AB2753" s="1903"/>
      <c r="AC2753" s="1904"/>
      <c r="AD2753" s="1904"/>
      <c r="AE2753" s="1904"/>
      <c r="AF2753" s="1313"/>
      <c r="AG2753" s="1313"/>
      <c r="AH2753" s="1305"/>
      <c r="AI2753" s="1313"/>
      <c r="AJ2753" s="1313"/>
      <c r="AK2753" s="1313"/>
      <c r="AL2753" s="1313"/>
      <c r="AM2753" s="1313"/>
      <c r="AN2753" s="1905"/>
      <c r="AO2753" s="1345"/>
      <c r="AP2753" s="1313"/>
      <c r="AQ2753" s="1345"/>
      <c r="AR2753" s="1313"/>
      <c r="AS2753" s="1345"/>
      <c r="AT2753" s="1313"/>
      <c r="AU2753" s="1345"/>
      <c r="AV2753" s="1313"/>
      <c r="AW2753" s="1313"/>
      <c r="AX2753" s="1313"/>
      <c r="AY2753" s="1305"/>
      <c r="AZ2753" s="1313"/>
      <c r="BA2753" s="1313"/>
      <c r="BB2753" s="1313"/>
      <c r="BC2753" s="1313"/>
      <c r="BD2753" s="1313"/>
      <c r="BE2753" s="1903"/>
      <c r="BF2753" s="1904"/>
      <c r="BG2753" s="1903"/>
      <c r="BH2753" s="1904"/>
      <c r="BI2753" s="1903"/>
      <c r="BJ2753" s="1904"/>
      <c r="BK2753" s="1313"/>
      <c r="BL2753" s="1904"/>
      <c r="BM2753" s="1904"/>
      <c r="BN2753" s="1904"/>
      <c r="BO2753" s="1313"/>
      <c r="BP2753" s="1316">
        <f t="shared" si="819"/>
        <v>0</v>
      </c>
      <c r="BQ2753" s="1305"/>
    </row>
    <row r="2754" spans="1:69" ht="15" x14ac:dyDescent="0.25">
      <c r="A2754" s="1305"/>
      <c r="B2754" s="2050"/>
      <c r="C2754" s="1928"/>
      <c r="D2754" s="1313"/>
      <c r="E2754" s="1313"/>
      <c r="F2754" s="1931"/>
      <c r="G2754" s="1313"/>
      <c r="H2754" s="1345"/>
      <c r="I2754" s="1313"/>
      <c r="J2754" s="1345"/>
      <c r="K2754" s="1313"/>
      <c r="L2754" s="2773"/>
      <c r="M2754" s="1313"/>
      <c r="N2754" s="1345"/>
      <c r="O2754" s="1313"/>
      <c r="P2754" s="1313"/>
      <c r="Q2754" s="1307"/>
      <c r="R2754" s="1313"/>
      <c r="S2754" s="1313"/>
      <c r="T2754" s="1313"/>
      <c r="U2754" s="1313"/>
      <c r="V2754" s="2466"/>
      <c r="W2754" s="1904"/>
      <c r="X2754" s="2336"/>
      <c r="Y2754" s="1904"/>
      <c r="Z2754" s="2394"/>
      <c r="AA2754" s="1904"/>
      <c r="AB2754" s="1903"/>
      <c r="AC2754" s="1904"/>
      <c r="AD2754" s="1904"/>
      <c r="AE2754" s="1904"/>
      <c r="AF2754" s="1313"/>
      <c r="AG2754" s="1313"/>
      <c r="AH2754" s="1305"/>
      <c r="AI2754" s="1313"/>
      <c r="AJ2754" s="1313"/>
      <c r="AK2754" s="1313"/>
      <c r="AL2754" s="1313"/>
      <c r="AM2754" s="1313"/>
      <c r="AN2754" s="1905"/>
      <c r="AO2754" s="1345"/>
      <c r="AP2754" s="1313"/>
      <c r="AQ2754" s="1345"/>
      <c r="AR2754" s="1313"/>
      <c r="AS2754" s="1345"/>
      <c r="AT2754" s="1313"/>
      <c r="AU2754" s="1345"/>
      <c r="AV2754" s="1313"/>
      <c r="AW2754" s="1313"/>
      <c r="AX2754" s="1313"/>
      <c r="AY2754" s="1305"/>
      <c r="AZ2754" s="1313"/>
      <c r="BA2754" s="1313"/>
      <c r="BB2754" s="1313"/>
      <c r="BC2754" s="1313"/>
      <c r="BD2754" s="1313"/>
      <c r="BE2754" s="1903"/>
      <c r="BF2754" s="1904"/>
      <c r="BG2754" s="1903"/>
      <c r="BH2754" s="1904"/>
      <c r="BI2754" s="1903"/>
      <c r="BJ2754" s="1904"/>
      <c r="BK2754" s="1313"/>
      <c r="BL2754" s="1904"/>
      <c r="BM2754" s="1904"/>
      <c r="BN2754" s="1904"/>
      <c r="BO2754" s="1313"/>
      <c r="BP2754" s="1316">
        <f t="shared" si="819"/>
        <v>0</v>
      </c>
      <c r="BQ2754" s="1305"/>
    </row>
    <row r="2755" spans="1:69" ht="15" x14ac:dyDescent="0.25">
      <c r="A2755" s="1305"/>
      <c r="B2755" s="2050"/>
      <c r="C2755" s="1928"/>
      <c r="D2755" s="1313"/>
      <c r="E2755" s="1313"/>
      <c r="F2755" s="1931"/>
      <c r="G2755" s="1313"/>
      <c r="H2755" s="1345"/>
      <c r="I2755" s="1313"/>
      <c r="J2755" s="1345"/>
      <c r="K2755" s="1313"/>
      <c r="L2755" s="2773"/>
      <c r="M2755" s="1313"/>
      <c r="N2755" s="1345"/>
      <c r="O2755" s="1313"/>
      <c r="P2755" s="1313"/>
      <c r="Q2755" s="1307"/>
      <c r="R2755" s="1313"/>
      <c r="S2755" s="1313"/>
      <c r="T2755" s="1313"/>
      <c r="U2755" s="1313"/>
      <c r="V2755" s="2466"/>
      <c r="W2755" s="1904"/>
      <c r="X2755" s="2336"/>
      <c r="Y2755" s="1904"/>
      <c r="Z2755" s="2394"/>
      <c r="AA2755" s="1904"/>
      <c r="AB2755" s="1903"/>
      <c r="AC2755" s="1904"/>
      <c r="AD2755" s="1904"/>
      <c r="AE2755" s="1904"/>
      <c r="AF2755" s="1313"/>
      <c r="AG2755" s="1313"/>
      <c r="AH2755" s="1305"/>
      <c r="AI2755" s="1313"/>
      <c r="AJ2755" s="1313"/>
      <c r="AK2755" s="1313"/>
      <c r="AL2755" s="1313"/>
      <c r="AM2755" s="1313"/>
      <c r="AN2755" s="1905"/>
      <c r="AO2755" s="1345"/>
      <c r="AP2755" s="1313"/>
      <c r="AQ2755" s="1345"/>
      <c r="AR2755" s="1313"/>
      <c r="AS2755" s="1345"/>
      <c r="AT2755" s="1313"/>
      <c r="AU2755" s="1345"/>
      <c r="AV2755" s="1313"/>
      <c r="AW2755" s="1313"/>
      <c r="AX2755" s="1313"/>
      <c r="AY2755" s="1305"/>
      <c r="AZ2755" s="1313"/>
      <c r="BA2755" s="1313"/>
      <c r="BB2755" s="1313"/>
      <c r="BC2755" s="1313"/>
      <c r="BD2755" s="1313"/>
      <c r="BE2755" s="1903"/>
      <c r="BF2755" s="1904"/>
      <c r="BG2755" s="1903"/>
      <c r="BH2755" s="1904"/>
      <c r="BI2755" s="1903"/>
      <c r="BJ2755" s="1904"/>
      <c r="BK2755" s="1313"/>
      <c r="BL2755" s="1904"/>
      <c r="BM2755" s="1904"/>
      <c r="BN2755" s="1904"/>
      <c r="BO2755" s="1313"/>
      <c r="BP2755" s="1316">
        <f t="shared" si="819"/>
        <v>0</v>
      </c>
      <c r="BQ2755" s="1305"/>
    </row>
    <row r="2756" spans="1:69" ht="15" x14ac:dyDescent="0.25">
      <c r="A2756" s="1305"/>
      <c r="B2756" s="2050"/>
      <c r="C2756" s="1928"/>
      <c r="D2756" s="1313"/>
      <c r="E2756" s="1313"/>
      <c r="F2756" s="1931"/>
      <c r="G2756" s="1313"/>
      <c r="H2756" s="1345"/>
      <c r="I2756" s="1313"/>
      <c r="J2756" s="1345"/>
      <c r="K2756" s="1313"/>
      <c r="L2756" s="2773"/>
      <c r="M2756" s="1313"/>
      <c r="N2756" s="1345"/>
      <c r="O2756" s="1313"/>
      <c r="P2756" s="1313"/>
      <c r="Q2756" s="1307"/>
      <c r="R2756" s="1313"/>
      <c r="S2756" s="1313"/>
      <c r="T2756" s="1313"/>
      <c r="U2756" s="1313"/>
      <c r="V2756" s="2466"/>
      <c r="W2756" s="1904"/>
      <c r="X2756" s="2336"/>
      <c r="Y2756" s="1904"/>
      <c r="Z2756" s="2394"/>
      <c r="AA2756" s="1904"/>
      <c r="AB2756" s="1903"/>
      <c r="AC2756" s="1904"/>
      <c r="AD2756" s="1904"/>
      <c r="AE2756" s="1904"/>
      <c r="AF2756" s="1313"/>
      <c r="AG2756" s="1313"/>
      <c r="AH2756" s="1305"/>
      <c r="AI2756" s="1313"/>
      <c r="AJ2756" s="1313"/>
      <c r="AK2756" s="1313"/>
      <c r="AL2756" s="1313"/>
      <c r="AM2756" s="1313"/>
      <c r="AN2756" s="1905"/>
      <c r="AO2756" s="1345"/>
      <c r="AP2756" s="1313"/>
      <c r="AQ2756" s="1345"/>
      <c r="AR2756" s="1313"/>
      <c r="AS2756" s="1345"/>
      <c r="AT2756" s="1313"/>
      <c r="AU2756" s="1345"/>
      <c r="AV2756" s="1313"/>
      <c r="AW2756" s="1313"/>
      <c r="AX2756" s="1313"/>
      <c r="AY2756" s="1305"/>
      <c r="AZ2756" s="1313"/>
      <c r="BA2756" s="1313"/>
      <c r="BB2756" s="1313"/>
      <c r="BC2756" s="1313"/>
      <c r="BD2756" s="1313"/>
      <c r="BE2756" s="1903"/>
      <c r="BF2756" s="1904"/>
      <c r="BG2756" s="1903"/>
      <c r="BH2756" s="1904"/>
      <c r="BI2756" s="1903"/>
      <c r="BJ2756" s="1904"/>
      <c r="BK2756" s="1313"/>
      <c r="BL2756" s="1904"/>
      <c r="BM2756" s="1904"/>
      <c r="BN2756" s="1904"/>
      <c r="BO2756" s="1313"/>
      <c r="BP2756" s="1316">
        <f t="shared" si="819"/>
        <v>0</v>
      </c>
      <c r="BQ2756" s="1305"/>
    </row>
    <row r="2757" spans="1:69" ht="15" x14ac:dyDescent="0.25">
      <c r="A2757" s="1305"/>
      <c r="B2757" s="2050"/>
      <c r="C2757" s="1928"/>
      <c r="D2757" s="1313"/>
      <c r="E2757" s="1313"/>
      <c r="F2757" s="1931"/>
      <c r="G2757" s="1313"/>
      <c r="H2757" s="1345"/>
      <c r="I2757" s="1313"/>
      <c r="J2757" s="1345"/>
      <c r="K2757" s="1313"/>
      <c r="L2757" s="2773"/>
      <c r="M2757" s="1313"/>
      <c r="N2757" s="1345"/>
      <c r="O2757" s="1313"/>
      <c r="P2757" s="1313"/>
      <c r="Q2757" s="1307"/>
      <c r="R2757" s="1313"/>
      <c r="S2757" s="1313"/>
      <c r="T2757" s="1313"/>
      <c r="U2757" s="1313"/>
      <c r="V2757" s="2466"/>
      <c r="W2757" s="1904"/>
      <c r="X2757" s="2336"/>
      <c r="Y2757" s="1904"/>
      <c r="Z2757" s="2394"/>
      <c r="AA2757" s="1904"/>
      <c r="AB2757" s="1903"/>
      <c r="AC2757" s="1904"/>
      <c r="AD2757" s="1904"/>
      <c r="AE2757" s="1904"/>
      <c r="AF2757" s="1313"/>
      <c r="AG2757" s="1313"/>
      <c r="AH2757" s="1305"/>
      <c r="AI2757" s="1313"/>
      <c r="AJ2757" s="1313"/>
      <c r="AK2757" s="1313"/>
      <c r="AL2757" s="1313"/>
      <c r="AM2757" s="1313"/>
      <c r="AN2757" s="1905"/>
      <c r="AO2757" s="1345"/>
      <c r="AP2757" s="1313"/>
      <c r="AQ2757" s="1345"/>
      <c r="AR2757" s="1313"/>
      <c r="AS2757" s="1345"/>
      <c r="AT2757" s="1313"/>
      <c r="AU2757" s="1345"/>
      <c r="AV2757" s="1313"/>
      <c r="AW2757" s="1313"/>
      <c r="AX2757" s="1313"/>
      <c r="AY2757" s="1305"/>
      <c r="AZ2757" s="1313"/>
      <c r="BA2757" s="1313"/>
      <c r="BB2757" s="1313"/>
      <c r="BC2757" s="1313"/>
      <c r="BD2757" s="1313"/>
      <c r="BE2757" s="1903"/>
      <c r="BF2757" s="1904"/>
      <c r="BG2757" s="1903"/>
      <c r="BH2757" s="1904"/>
      <c r="BI2757" s="1903"/>
      <c r="BJ2757" s="1904"/>
      <c r="BK2757" s="1313"/>
      <c r="BL2757" s="1904"/>
      <c r="BM2757" s="1904"/>
      <c r="BN2757" s="1904"/>
      <c r="BO2757" s="1313"/>
      <c r="BP2757" s="1316">
        <f t="shared" si="819"/>
        <v>0</v>
      </c>
      <c r="BQ2757" s="1305"/>
    </row>
    <row r="2758" spans="1:69" ht="15" x14ac:dyDescent="0.25">
      <c r="A2758" s="1305"/>
      <c r="B2758" s="2050"/>
      <c r="C2758" s="1928"/>
      <c r="D2758" s="1313"/>
      <c r="E2758" s="1313"/>
      <c r="F2758" s="1931"/>
      <c r="G2758" s="1313"/>
      <c r="H2758" s="1345"/>
      <c r="I2758" s="1313"/>
      <c r="J2758" s="1345"/>
      <c r="K2758" s="1313"/>
      <c r="L2758" s="2773"/>
      <c r="M2758" s="1313"/>
      <c r="N2758" s="1345"/>
      <c r="O2758" s="1313"/>
      <c r="P2758" s="1313"/>
      <c r="Q2758" s="1307"/>
      <c r="R2758" s="1313"/>
      <c r="S2758" s="1313"/>
      <c r="T2758" s="1313"/>
      <c r="U2758" s="1313"/>
      <c r="V2758" s="2466"/>
      <c r="W2758" s="1904"/>
      <c r="X2758" s="2336"/>
      <c r="Y2758" s="1904"/>
      <c r="Z2758" s="2394"/>
      <c r="AA2758" s="1904"/>
      <c r="AB2758" s="1903"/>
      <c r="AC2758" s="1904"/>
      <c r="AD2758" s="1904"/>
      <c r="AE2758" s="1904"/>
      <c r="AF2758" s="1313"/>
      <c r="AG2758" s="1313"/>
      <c r="AH2758" s="1305"/>
      <c r="AI2758" s="1313"/>
      <c r="AJ2758" s="1313"/>
      <c r="AK2758" s="1313"/>
      <c r="AL2758" s="1313"/>
      <c r="AM2758" s="1313"/>
      <c r="AN2758" s="1905"/>
      <c r="AO2758" s="1345"/>
      <c r="AP2758" s="1313"/>
      <c r="AQ2758" s="1345"/>
      <c r="AR2758" s="1313"/>
      <c r="AS2758" s="1345"/>
      <c r="AT2758" s="1313"/>
      <c r="AU2758" s="1345"/>
      <c r="AV2758" s="1313"/>
      <c r="AW2758" s="1313"/>
      <c r="AX2758" s="1313"/>
      <c r="AY2758" s="1305"/>
      <c r="AZ2758" s="1313"/>
      <c r="BA2758" s="1313"/>
      <c r="BB2758" s="1313"/>
      <c r="BC2758" s="1313"/>
      <c r="BD2758" s="1313"/>
      <c r="BE2758" s="1903"/>
      <c r="BF2758" s="1904"/>
      <c r="BG2758" s="1903"/>
      <c r="BH2758" s="1904"/>
      <c r="BI2758" s="1903"/>
      <c r="BJ2758" s="1904"/>
      <c r="BK2758" s="1313"/>
      <c r="BL2758" s="1904"/>
      <c r="BM2758" s="1904"/>
      <c r="BN2758" s="1904"/>
      <c r="BO2758" s="1313"/>
      <c r="BP2758" s="1316">
        <f t="shared" ref="BP2758:BP2821" si="820">O2757-BO2758</f>
        <v>0</v>
      </c>
      <c r="BQ2758" s="1305"/>
    </row>
    <row r="2759" spans="1:69" ht="15" x14ac:dyDescent="0.25">
      <c r="A2759" s="1305"/>
      <c r="B2759" s="2050"/>
      <c r="C2759" s="1928"/>
      <c r="D2759" s="1313"/>
      <c r="E2759" s="1313"/>
      <c r="F2759" s="1931"/>
      <c r="G2759" s="1313"/>
      <c r="H2759" s="1345"/>
      <c r="I2759" s="1313"/>
      <c r="J2759" s="1345"/>
      <c r="K2759" s="1313"/>
      <c r="L2759" s="2773"/>
      <c r="M2759" s="1313"/>
      <c r="N2759" s="1345"/>
      <c r="O2759" s="1313"/>
      <c r="P2759" s="1313"/>
      <c r="Q2759" s="1307"/>
      <c r="R2759" s="1313"/>
      <c r="S2759" s="1313"/>
      <c r="T2759" s="1313"/>
      <c r="U2759" s="1313"/>
      <c r="V2759" s="2466"/>
      <c r="W2759" s="1904"/>
      <c r="X2759" s="2336"/>
      <c r="Y2759" s="1904"/>
      <c r="Z2759" s="2394"/>
      <c r="AA2759" s="1904"/>
      <c r="AB2759" s="1903"/>
      <c r="AC2759" s="1904"/>
      <c r="AD2759" s="1904"/>
      <c r="AE2759" s="1904"/>
      <c r="AF2759" s="1313"/>
      <c r="AG2759" s="1313"/>
      <c r="AH2759" s="1305"/>
      <c r="AI2759" s="1313"/>
      <c r="AJ2759" s="1313"/>
      <c r="AK2759" s="1313"/>
      <c r="AL2759" s="1313"/>
      <c r="AM2759" s="1313"/>
      <c r="AN2759" s="1905"/>
      <c r="AO2759" s="1345"/>
      <c r="AP2759" s="1313"/>
      <c r="AQ2759" s="1345"/>
      <c r="AR2759" s="1313"/>
      <c r="AS2759" s="1345"/>
      <c r="AT2759" s="1313"/>
      <c r="AU2759" s="1345"/>
      <c r="AV2759" s="1313"/>
      <c r="AW2759" s="1313"/>
      <c r="AX2759" s="1313"/>
      <c r="AY2759" s="1305"/>
      <c r="AZ2759" s="1313"/>
      <c r="BA2759" s="1313"/>
      <c r="BB2759" s="1313"/>
      <c r="BC2759" s="1313"/>
      <c r="BD2759" s="1313"/>
      <c r="BE2759" s="1903"/>
      <c r="BF2759" s="1904"/>
      <c r="BG2759" s="1903"/>
      <c r="BH2759" s="1904"/>
      <c r="BI2759" s="1903"/>
      <c r="BJ2759" s="1904"/>
      <c r="BK2759" s="1313"/>
      <c r="BL2759" s="1904"/>
      <c r="BM2759" s="1904"/>
      <c r="BN2759" s="1904"/>
      <c r="BO2759" s="1313"/>
      <c r="BP2759" s="1316">
        <f t="shared" si="820"/>
        <v>0</v>
      </c>
      <c r="BQ2759" s="1305"/>
    </row>
    <row r="2760" spans="1:69" ht="15" x14ac:dyDescent="0.25">
      <c r="A2760" s="1305"/>
      <c r="B2760" s="2050"/>
      <c r="C2760" s="1928"/>
      <c r="D2760" s="1313"/>
      <c r="E2760" s="1313"/>
      <c r="F2760" s="1931"/>
      <c r="G2760" s="1313"/>
      <c r="H2760" s="1345"/>
      <c r="I2760" s="1313"/>
      <c r="J2760" s="1345"/>
      <c r="K2760" s="1313"/>
      <c r="L2760" s="2773"/>
      <c r="M2760" s="1313"/>
      <c r="N2760" s="1345"/>
      <c r="O2760" s="1313"/>
      <c r="P2760" s="1313"/>
      <c r="Q2760" s="1307"/>
      <c r="R2760" s="1313"/>
      <c r="S2760" s="1313"/>
      <c r="T2760" s="1313"/>
      <c r="U2760" s="1313"/>
      <c r="V2760" s="2466"/>
      <c r="W2760" s="1904"/>
      <c r="X2760" s="2336"/>
      <c r="Y2760" s="1904"/>
      <c r="Z2760" s="2394"/>
      <c r="AA2760" s="1904"/>
      <c r="AB2760" s="1903"/>
      <c r="AC2760" s="1904"/>
      <c r="AD2760" s="1904"/>
      <c r="AE2760" s="1904"/>
      <c r="AF2760" s="1313"/>
      <c r="AG2760" s="1313"/>
      <c r="AH2760" s="1305"/>
      <c r="AI2760" s="1313"/>
      <c r="AJ2760" s="1313"/>
      <c r="AK2760" s="1313"/>
      <c r="AL2760" s="1313"/>
      <c r="AM2760" s="1313"/>
      <c r="AN2760" s="1905"/>
      <c r="AO2760" s="1345"/>
      <c r="AP2760" s="1313"/>
      <c r="AQ2760" s="1345"/>
      <c r="AR2760" s="1313"/>
      <c r="AS2760" s="1345"/>
      <c r="AT2760" s="1313"/>
      <c r="AU2760" s="1345"/>
      <c r="AV2760" s="1313"/>
      <c r="AW2760" s="1313"/>
      <c r="AX2760" s="1313"/>
      <c r="AY2760" s="1305"/>
      <c r="AZ2760" s="1313"/>
      <c r="BA2760" s="1313"/>
      <c r="BB2760" s="1313"/>
      <c r="BC2760" s="1313"/>
      <c r="BD2760" s="1313"/>
      <c r="BE2760" s="1903"/>
      <c r="BF2760" s="1904"/>
      <c r="BG2760" s="1903"/>
      <c r="BH2760" s="1904"/>
      <c r="BI2760" s="1903"/>
      <c r="BJ2760" s="1904"/>
      <c r="BK2760" s="1313"/>
      <c r="BL2760" s="1904"/>
      <c r="BM2760" s="1904"/>
      <c r="BN2760" s="1904"/>
      <c r="BO2760" s="1313"/>
      <c r="BP2760" s="1316">
        <f t="shared" si="820"/>
        <v>0</v>
      </c>
      <c r="BQ2760" s="1305"/>
    </row>
    <row r="2761" spans="1:69" ht="15" x14ac:dyDescent="0.25">
      <c r="A2761" s="1305"/>
      <c r="B2761" s="2050"/>
      <c r="C2761" s="1928"/>
      <c r="D2761" s="1313"/>
      <c r="E2761" s="1313"/>
      <c r="F2761" s="1931"/>
      <c r="G2761" s="1313"/>
      <c r="H2761" s="1345"/>
      <c r="I2761" s="1313"/>
      <c r="J2761" s="1345"/>
      <c r="K2761" s="1313"/>
      <c r="L2761" s="2773"/>
      <c r="M2761" s="1313"/>
      <c r="N2761" s="1345"/>
      <c r="O2761" s="1313"/>
      <c r="P2761" s="1313"/>
      <c r="Q2761" s="1307"/>
      <c r="R2761" s="1313"/>
      <c r="S2761" s="1313"/>
      <c r="T2761" s="1313"/>
      <c r="U2761" s="1313"/>
      <c r="V2761" s="2466"/>
      <c r="W2761" s="1904"/>
      <c r="X2761" s="2336"/>
      <c r="Y2761" s="1904"/>
      <c r="Z2761" s="2394"/>
      <c r="AA2761" s="1904"/>
      <c r="AB2761" s="1903"/>
      <c r="AC2761" s="1904"/>
      <c r="AD2761" s="1904"/>
      <c r="AE2761" s="1904"/>
      <c r="AF2761" s="1313"/>
      <c r="AG2761" s="1313"/>
      <c r="AH2761" s="1305"/>
      <c r="AI2761" s="1313"/>
      <c r="AJ2761" s="1313"/>
      <c r="AK2761" s="1313"/>
      <c r="AL2761" s="1313"/>
      <c r="AM2761" s="1313"/>
      <c r="AN2761" s="1905"/>
      <c r="AO2761" s="1345"/>
      <c r="AP2761" s="1313"/>
      <c r="AQ2761" s="1345"/>
      <c r="AR2761" s="1313"/>
      <c r="AS2761" s="1345"/>
      <c r="AT2761" s="1313"/>
      <c r="AU2761" s="1345"/>
      <c r="AV2761" s="1313"/>
      <c r="AW2761" s="1313"/>
      <c r="AX2761" s="1313"/>
      <c r="AY2761" s="1305"/>
      <c r="AZ2761" s="1313"/>
      <c r="BA2761" s="1313"/>
      <c r="BB2761" s="1313"/>
      <c r="BC2761" s="1313"/>
      <c r="BD2761" s="1313"/>
      <c r="BE2761" s="1903"/>
      <c r="BF2761" s="1904"/>
      <c r="BG2761" s="1903"/>
      <c r="BH2761" s="1904"/>
      <c r="BI2761" s="1903"/>
      <c r="BJ2761" s="1904"/>
      <c r="BK2761" s="1313"/>
      <c r="BL2761" s="1904"/>
      <c r="BM2761" s="1904"/>
      <c r="BN2761" s="1904"/>
      <c r="BO2761" s="1313"/>
      <c r="BP2761" s="1316">
        <f t="shared" si="820"/>
        <v>0</v>
      </c>
      <c r="BQ2761" s="1305"/>
    </row>
    <row r="2762" spans="1:69" ht="15" x14ac:dyDescent="0.25">
      <c r="A2762" s="1305"/>
      <c r="B2762" s="2050"/>
      <c r="C2762" s="1928"/>
      <c r="D2762" s="1313"/>
      <c r="E2762" s="1313"/>
      <c r="F2762" s="1931"/>
      <c r="G2762" s="1313"/>
      <c r="H2762" s="1345"/>
      <c r="I2762" s="1313"/>
      <c r="J2762" s="1345"/>
      <c r="K2762" s="1313"/>
      <c r="L2762" s="2773"/>
      <c r="M2762" s="1313"/>
      <c r="N2762" s="1345"/>
      <c r="O2762" s="1313"/>
      <c r="P2762" s="1313"/>
      <c r="Q2762" s="1307"/>
      <c r="R2762" s="1313"/>
      <c r="S2762" s="1313"/>
      <c r="T2762" s="1313"/>
      <c r="U2762" s="1313"/>
      <c r="V2762" s="2466"/>
      <c r="W2762" s="1904"/>
      <c r="X2762" s="2336"/>
      <c r="Y2762" s="1904"/>
      <c r="Z2762" s="2394"/>
      <c r="AA2762" s="1904"/>
      <c r="AB2762" s="1903"/>
      <c r="AC2762" s="1904"/>
      <c r="AD2762" s="1904"/>
      <c r="AE2762" s="1904"/>
      <c r="AF2762" s="1313"/>
      <c r="AG2762" s="1313"/>
      <c r="AH2762" s="1305"/>
      <c r="AI2762" s="1313"/>
      <c r="AJ2762" s="1313"/>
      <c r="AK2762" s="1313"/>
      <c r="AL2762" s="1313"/>
      <c r="AM2762" s="1313"/>
      <c r="AN2762" s="1905"/>
      <c r="AO2762" s="1345"/>
      <c r="AP2762" s="1313"/>
      <c r="AQ2762" s="1345"/>
      <c r="AR2762" s="1313"/>
      <c r="AS2762" s="1345"/>
      <c r="AT2762" s="1313"/>
      <c r="AU2762" s="1345"/>
      <c r="AV2762" s="1313"/>
      <c r="AW2762" s="1313"/>
      <c r="AX2762" s="1313"/>
      <c r="AY2762" s="1305"/>
      <c r="AZ2762" s="1313"/>
      <c r="BA2762" s="1313"/>
      <c r="BB2762" s="1313"/>
      <c r="BC2762" s="1313"/>
      <c r="BD2762" s="1313"/>
      <c r="BE2762" s="1903"/>
      <c r="BF2762" s="1904"/>
      <c r="BG2762" s="1903"/>
      <c r="BH2762" s="1904"/>
      <c r="BI2762" s="1903"/>
      <c r="BJ2762" s="1904"/>
      <c r="BK2762" s="1313"/>
      <c r="BL2762" s="1904"/>
      <c r="BM2762" s="1904"/>
      <c r="BN2762" s="1904"/>
      <c r="BO2762" s="1313"/>
      <c r="BP2762" s="1316">
        <f t="shared" si="820"/>
        <v>0</v>
      </c>
      <c r="BQ2762" s="1305"/>
    </row>
    <row r="2763" spans="1:69" ht="15" x14ac:dyDescent="0.25">
      <c r="A2763" s="1305"/>
      <c r="B2763" s="2050"/>
      <c r="C2763" s="1928"/>
      <c r="D2763" s="1313"/>
      <c r="E2763" s="1313"/>
      <c r="F2763" s="1931"/>
      <c r="G2763" s="1313"/>
      <c r="H2763" s="1345"/>
      <c r="I2763" s="1313"/>
      <c r="J2763" s="1345"/>
      <c r="K2763" s="1313"/>
      <c r="L2763" s="2773"/>
      <c r="M2763" s="1313"/>
      <c r="N2763" s="1345"/>
      <c r="O2763" s="1313"/>
      <c r="P2763" s="1313"/>
      <c r="Q2763" s="1307"/>
      <c r="R2763" s="1313"/>
      <c r="S2763" s="1313"/>
      <c r="T2763" s="1313"/>
      <c r="U2763" s="1313"/>
      <c r="V2763" s="2466"/>
      <c r="W2763" s="1904"/>
      <c r="X2763" s="2336"/>
      <c r="Y2763" s="1904"/>
      <c r="Z2763" s="2394"/>
      <c r="AA2763" s="1904"/>
      <c r="AB2763" s="1903"/>
      <c r="AC2763" s="1904"/>
      <c r="AD2763" s="1904"/>
      <c r="AE2763" s="1904"/>
      <c r="AF2763" s="1313"/>
      <c r="AG2763" s="1313"/>
      <c r="AH2763" s="1305"/>
      <c r="AI2763" s="1313"/>
      <c r="AJ2763" s="1313"/>
      <c r="AK2763" s="1313"/>
      <c r="AL2763" s="1313"/>
      <c r="AM2763" s="1313"/>
      <c r="AN2763" s="1905"/>
      <c r="AO2763" s="1345"/>
      <c r="AP2763" s="1313"/>
      <c r="AQ2763" s="1345"/>
      <c r="AR2763" s="1313"/>
      <c r="AS2763" s="1345"/>
      <c r="AT2763" s="1313"/>
      <c r="AU2763" s="1345"/>
      <c r="AV2763" s="1313"/>
      <c r="AW2763" s="1313"/>
      <c r="AX2763" s="1313"/>
      <c r="AY2763" s="1305"/>
      <c r="AZ2763" s="1313"/>
      <c r="BA2763" s="1313"/>
      <c r="BB2763" s="1313"/>
      <c r="BC2763" s="1313"/>
      <c r="BD2763" s="1313"/>
      <c r="BE2763" s="1903"/>
      <c r="BF2763" s="1904"/>
      <c r="BG2763" s="1903"/>
      <c r="BH2763" s="1904"/>
      <c r="BI2763" s="1903"/>
      <c r="BJ2763" s="1904"/>
      <c r="BK2763" s="1313"/>
      <c r="BL2763" s="1904"/>
      <c r="BM2763" s="1904"/>
      <c r="BN2763" s="1904"/>
      <c r="BO2763" s="1313"/>
      <c r="BP2763" s="1316">
        <f t="shared" si="820"/>
        <v>0</v>
      </c>
      <c r="BQ2763" s="1305"/>
    </row>
    <row r="2764" spans="1:69" ht="15" x14ac:dyDescent="0.25">
      <c r="A2764" s="1305"/>
      <c r="B2764" s="2050"/>
      <c r="C2764" s="1928"/>
      <c r="D2764" s="1313"/>
      <c r="E2764" s="1313"/>
      <c r="F2764" s="1931"/>
      <c r="G2764" s="1313"/>
      <c r="H2764" s="1345"/>
      <c r="I2764" s="1313"/>
      <c r="J2764" s="1345"/>
      <c r="K2764" s="1313"/>
      <c r="L2764" s="2773"/>
      <c r="M2764" s="1313"/>
      <c r="N2764" s="1345"/>
      <c r="O2764" s="1313"/>
      <c r="P2764" s="1313"/>
      <c r="Q2764" s="1307"/>
      <c r="R2764" s="1313"/>
      <c r="S2764" s="1313"/>
      <c r="T2764" s="1313"/>
      <c r="U2764" s="1313"/>
      <c r="V2764" s="2466"/>
      <c r="W2764" s="1904"/>
      <c r="X2764" s="2336"/>
      <c r="Y2764" s="1904"/>
      <c r="Z2764" s="2394"/>
      <c r="AA2764" s="1904"/>
      <c r="AB2764" s="1903"/>
      <c r="AC2764" s="1904"/>
      <c r="AD2764" s="1904"/>
      <c r="AE2764" s="1904"/>
      <c r="AF2764" s="1313"/>
      <c r="AG2764" s="1313"/>
      <c r="AH2764" s="1305"/>
      <c r="AI2764" s="1313"/>
      <c r="AJ2764" s="1313"/>
      <c r="AK2764" s="1313"/>
      <c r="AL2764" s="1313"/>
      <c r="AM2764" s="1313"/>
      <c r="AN2764" s="1905"/>
      <c r="AO2764" s="1345"/>
      <c r="AP2764" s="1313"/>
      <c r="AQ2764" s="1345"/>
      <c r="AR2764" s="1313"/>
      <c r="AS2764" s="1345"/>
      <c r="AT2764" s="1313"/>
      <c r="AU2764" s="1345"/>
      <c r="AV2764" s="1313"/>
      <c r="AW2764" s="1313"/>
      <c r="AX2764" s="1313"/>
      <c r="AY2764" s="1305"/>
      <c r="AZ2764" s="1313"/>
      <c r="BA2764" s="1313"/>
      <c r="BB2764" s="1313"/>
      <c r="BC2764" s="1313"/>
      <c r="BD2764" s="1313"/>
      <c r="BE2764" s="1903"/>
      <c r="BF2764" s="1904"/>
      <c r="BG2764" s="1903"/>
      <c r="BH2764" s="1904"/>
      <c r="BI2764" s="1903"/>
      <c r="BJ2764" s="1904"/>
      <c r="BK2764" s="1313"/>
      <c r="BL2764" s="1904"/>
      <c r="BM2764" s="1904"/>
      <c r="BN2764" s="1904"/>
      <c r="BO2764" s="1313"/>
      <c r="BP2764" s="1316">
        <f t="shared" si="820"/>
        <v>0</v>
      </c>
      <c r="BQ2764" s="1305"/>
    </row>
    <row r="2765" spans="1:69" ht="15" x14ac:dyDescent="0.25">
      <c r="A2765" s="1305"/>
      <c r="B2765" s="2050"/>
      <c r="C2765" s="1928"/>
      <c r="D2765" s="1313"/>
      <c r="E2765" s="1313"/>
      <c r="F2765" s="1931"/>
      <c r="G2765" s="1313"/>
      <c r="H2765" s="1345"/>
      <c r="I2765" s="1313"/>
      <c r="J2765" s="1345"/>
      <c r="K2765" s="1313"/>
      <c r="L2765" s="2773"/>
      <c r="M2765" s="1313"/>
      <c r="N2765" s="1345"/>
      <c r="O2765" s="1313"/>
      <c r="P2765" s="1313"/>
      <c r="Q2765" s="1307"/>
      <c r="R2765" s="1313"/>
      <c r="S2765" s="1313"/>
      <c r="T2765" s="1313"/>
      <c r="U2765" s="1313"/>
      <c r="V2765" s="2466"/>
      <c r="W2765" s="1904"/>
      <c r="X2765" s="2336"/>
      <c r="Y2765" s="1904"/>
      <c r="Z2765" s="2394"/>
      <c r="AA2765" s="1904"/>
      <c r="AB2765" s="1903"/>
      <c r="AC2765" s="1904"/>
      <c r="AD2765" s="1904"/>
      <c r="AE2765" s="1904"/>
      <c r="AF2765" s="1313"/>
      <c r="AG2765" s="1313"/>
      <c r="AH2765" s="1305"/>
      <c r="AI2765" s="1313"/>
      <c r="AJ2765" s="1313"/>
      <c r="AK2765" s="1313"/>
      <c r="AL2765" s="1313"/>
      <c r="AM2765" s="1313"/>
      <c r="AN2765" s="1905"/>
      <c r="AO2765" s="1345"/>
      <c r="AP2765" s="1313"/>
      <c r="AQ2765" s="1345"/>
      <c r="AR2765" s="1313"/>
      <c r="AS2765" s="1345"/>
      <c r="AT2765" s="1313"/>
      <c r="AU2765" s="1345"/>
      <c r="AV2765" s="1313"/>
      <c r="AW2765" s="1313"/>
      <c r="AX2765" s="1313"/>
      <c r="AY2765" s="1305"/>
      <c r="AZ2765" s="1313"/>
      <c r="BA2765" s="1313"/>
      <c r="BB2765" s="1313"/>
      <c r="BC2765" s="1313"/>
      <c r="BD2765" s="1313"/>
      <c r="BE2765" s="1903"/>
      <c r="BF2765" s="1904"/>
      <c r="BG2765" s="1903"/>
      <c r="BH2765" s="1904"/>
      <c r="BI2765" s="1903"/>
      <c r="BJ2765" s="1904"/>
      <c r="BK2765" s="1313"/>
      <c r="BL2765" s="1904"/>
      <c r="BM2765" s="1904"/>
      <c r="BN2765" s="1904"/>
      <c r="BO2765" s="1313"/>
      <c r="BP2765" s="1316">
        <f t="shared" si="820"/>
        <v>0</v>
      </c>
      <c r="BQ2765" s="1305"/>
    </row>
    <row r="2766" spans="1:69" ht="15" x14ac:dyDescent="0.25">
      <c r="A2766" s="1305"/>
      <c r="B2766" s="2050"/>
      <c r="C2766" s="1928"/>
      <c r="D2766" s="1313"/>
      <c r="E2766" s="1313"/>
      <c r="F2766" s="1931"/>
      <c r="G2766" s="1313"/>
      <c r="H2766" s="1345"/>
      <c r="I2766" s="1313"/>
      <c r="J2766" s="1345"/>
      <c r="K2766" s="1313"/>
      <c r="L2766" s="2773"/>
      <c r="M2766" s="1313"/>
      <c r="N2766" s="1345"/>
      <c r="O2766" s="1313"/>
      <c r="P2766" s="1313"/>
      <c r="Q2766" s="1307"/>
      <c r="R2766" s="1313"/>
      <c r="S2766" s="1313"/>
      <c r="T2766" s="1313"/>
      <c r="U2766" s="1313"/>
      <c r="V2766" s="2466"/>
      <c r="W2766" s="1904"/>
      <c r="X2766" s="2336"/>
      <c r="Y2766" s="1904"/>
      <c r="Z2766" s="2394"/>
      <c r="AA2766" s="1904"/>
      <c r="AB2766" s="1903"/>
      <c r="AC2766" s="1904"/>
      <c r="AD2766" s="1904"/>
      <c r="AE2766" s="1904"/>
      <c r="AF2766" s="1313"/>
      <c r="AG2766" s="1313"/>
      <c r="AH2766" s="1305"/>
      <c r="AI2766" s="1313"/>
      <c r="AJ2766" s="1313"/>
      <c r="AK2766" s="1313"/>
      <c r="AL2766" s="1313"/>
      <c r="AM2766" s="1313"/>
      <c r="AN2766" s="1905"/>
      <c r="AO2766" s="1345"/>
      <c r="AP2766" s="1313"/>
      <c r="AQ2766" s="1345"/>
      <c r="AR2766" s="1313"/>
      <c r="AS2766" s="1345"/>
      <c r="AT2766" s="1313"/>
      <c r="AU2766" s="1345"/>
      <c r="AV2766" s="1313"/>
      <c r="AW2766" s="1313"/>
      <c r="AX2766" s="1313"/>
      <c r="AY2766" s="1305"/>
      <c r="AZ2766" s="1313"/>
      <c r="BA2766" s="1313"/>
      <c r="BB2766" s="1313"/>
      <c r="BC2766" s="1313"/>
      <c r="BD2766" s="1313"/>
      <c r="BE2766" s="1903"/>
      <c r="BF2766" s="1904"/>
      <c r="BG2766" s="1903"/>
      <c r="BH2766" s="1904"/>
      <c r="BI2766" s="1903"/>
      <c r="BJ2766" s="1904"/>
      <c r="BK2766" s="1313"/>
      <c r="BL2766" s="1904"/>
      <c r="BM2766" s="1904"/>
      <c r="BN2766" s="1904"/>
      <c r="BO2766" s="1313"/>
      <c r="BP2766" s="1316">
        <f t="shared" si="820"/>
        <v>0</v>
      </c>
      <c r="BQ2766" s="1305"/>
    </row>
    <row r="2767" spans="1:69" ht="15" x14ac:dyDescent="0.25">
      <c r="A2767" s="1305"/>
      <c r="B2767" s="2050"/>
      <c r="C2767" s="1928"/>
      <c r="D2767" s="1313"/>
      <c r="E2767" s="1313"/>
      <c r="F2767" s="1931"/>
      <c r="G2767" s="1313"/>
      <c r="H2767" s="1345"/>
      <c r="I2767" s="1313"/>
      <c r="J2767" s="1345"/>
      <c r="K2767" s="1313"/>
      <c r="L2767" s="2773"/>
      <c r="M2767" s="1313"/>
      <c r="N2767" s="1345"/>
      <c r="O2767" s="1313"/>
      <c r="P2767" s="1313"/>
      <c r="Q2767" s="1307"/>
      <c r="R2767" s="1313"/>
      <c r="S2767" s="1313"/>
      <c r="T2767" s="1313"/>
      <c r="U2767" s="1313"/>
      <c r="V2767" s="2466"/>
      <c r="W2767" s="1904"/>
      <c r="X2767" s="2336"/>
      <c r="Y2767" s="1904"/>
      <c r="Z2767" s="2394"/>
      <c r="AA2767" s="1904"/>
      <c r="AB2767" s="1903"/>
      <c r="AC2767" s="1904"/>
      <c r="AD2767" s="1904"/>
      <c r="AE2767" s="1904"/>
      <c r="AF2767" s="1313"/>
      <c r="AG2767" s="1313"/>
      <c r="AH2767" s="1305"/>
      <c r="AI2767" s="1313"/>
      <c r="AJ2767" s="1313"/>
      <c r="AK2767" s="1313"/>
      <c r="AL2767" s="1313"/>
      <c r="AM2767" s="1313"/>
      <c r="AN2767" s="1905"/>
      <c r="AO2767" s="1345"/>
      <c r="AP2767" s="1313"/>
      <c r="AQ2767" s="1345"/>
      <c r="AR2767" s="1313"/>
      <c r="AS2767" s="1345"/>
      <c r="AT2767" s="1313"/>
      <c r="AU2767" s="1345"/>
      <c r="AV2767" s="1313"/>
      <c r="AW2767" s="1313"/>
      <c r="AX2767" s="1313"/>
      <c r="AY2767" s="1305"/>
      <c r="AZ2767" s="1313"/>
      <c r="BA2767" s="1313"/>
      <c r="BB2767" s="1313"/>
      <c r="BC2767" s="1313"/>
      <c r="BD2767" s="1313"/>
      <c r="BE2767" s="1903"/>
      <c r="BF2767" s="1904"/>
      <c r="BG2767" s="1903"/>
      <c r="BH2767" s="1904"/>
      <c r="BI2767" s="1903"/>
      <c r="BJ2767" s="1904"/>
      <c r="BK2767" s="1313"/>
      <c r="BL2767" s="1904"/>
      <c r="BM2767" s="1904"/>
      <c r="BN2767" s="1904"/>
      <c r="BO2767" s="1313"/>
      <c r="BP2767" s="1316">
        <f t="shared" si="820"/>
        <v>0</v>
      </c>
      <c r="BQ2767" s="1305"/>
    </row>
    <row r="2768" spans="1:69" ht="15" x14ac:dyDescent="0.25">
      <c r="A2768" s="1305"/>
      <c r="B2768" s="2050"/>
      <c r="C2768" s="1928"/>
      <c r="D2768" s="1313"/>
      <c r="E2768" s="1313"/>
      <c r="F2768" s="1931"/>
      <c r="G2768" s="1313"/>
      <c r="H2768" s="1345"/>
      <c r="I2768" s="1313"/>
      <c r="J2768" s="1345"/>
      <c r="K2768" s="1313"/>
      <c r="L2768" s="2773"/>
      <c r="M2768" s="1313"/>
      <c r="N2768" s="1345"/>
      <c r="O2768" s="1313"/>
      <c r="P2768" s="1313"/>
      <c r="Q2768" s="1307"/>
      <c r="R2768" s="1313"/>
      <c r="S2768" s="1313"/>
      <c r="T2768" s="1313"/>
      <c r="U2768" s="1313"/>
      <c r="V2768" s="2466"/>
      <c r="W2768" s="1904"/>
      <c r="X2768" s="2336"/>
      <c r="Y2768" s="1904"/>
      <c r="Z2768" s="2394"/>
      <c r="AA2768" s="1904"/>
      <c r="AB2768" s="1903"/>
      <c r="AC2768" s="1904"/>
      <c r="AD2768" s="1904"/>
      <c r="AE2768" s="1904"/>
      <c r="AF2768" s="1313"/>
      <c r="AG2768" s="1313"/>
      <c r="AH2768" s="1305"/>
      <c r="AI2768" s="1313"/>
      <c r="AJ2768" s="1313"/>
      <c r="AK2768" s="1313"/>
      <c r="AL2768" s="1313"/>
      <c r="AM2768" s="1313"/>
      <c r="AN2768" s="1905"/>
      <c r="AO2768" s="1345"/>
      <c r="AP2768" s="1313"/>
      <c r="AQ2768" s="1345"/>
      <c r="AR2768" s="1313"/>
      <c r="AS2768" s="1345"/>
      <c r="AT2768" s="1313"/>
      <c r="AU2768" s="1345"/>
      <c r="AV2768" s="1313"/>
      <c r="AW2768" s="1313"/>
      <c r="AX2768" s="1313"/>
      <c r="AY2768" s="1305"/>
      <c r="AZ2768" s="1313"/>
      <c r="BA2768" s="1313"/>
      <c r="BB2768" s="1313"/>
      <c r="BC2768" s="1313"/>
      <c r="BD2768" s="1313"/>
      <c r="BE2768" s="1903"/>
      <c r="BF2768" s="1904"/>
      <c r="BG2768" s="1903"/>
      <c r="BH2768" s="1904"/>
      <c r="BI2768" s="1903"/>
      <c r="BJ2768" s="1904"/>
      <c r="BK2768" s="1313"/>
      <c r="BL2768" s="1904"/>
      <c r="BM2768" s="1904"/>
      <c r="BN2768" s="1904"/>
      <c r="BO2768" s="1313"/>
      <c r="BP2768" s="1316">
        <f t="shared" si="820"/>
        <v>0</v>
      </c>
      <c r="BQ2768" s="1305"/>
    </row>
    <row r="2769" spans="1:69" ht="15" x14ac:dyDescent="0.25">
      <c r="A2769" s="1305"/>
      <c r="B2769" s="2050"/>
      <c r="C2769" s="1928"/>
      <c r="D2769" s="1313"/>
      <c r="E2769" s="1313"/>
      <c r="F2769" s="1931"/>
      <c r="G2769" s="1313"/>
      <c r="H2769" s="1345"/>
      <c r="I2769" s="1313"/>
      <c r="J2769" s="1345"/>
      <c r="K2769" s="1313"/>
      <c r="L2769" s="2773"/>
      <c r="M2769" s="1313"/>
      <c r="N2769" s="1345"/>
      <c r="O2769" s="1313"/>
      <c r="P2769" s="1313"/>
      <c r="Q2769" s="1307"/>
      <c r="R2769" s="1313"/>
      <c r="S2769" s="1313"/>
      <c r="T2769" s="1313"/>
      <c r="U2769" s="1313"/>
      <c r="V2769" s="2466"/>
      <c r="W2769" s="1904"/>
      <c r="X2769" s="2336"/>
      <c r="Y2769" s="1904"/>
      <c r="Z2769" s="2394"/>
      <c r="AA2769" s="1904"/>
      <c r="AB2769" s="1903"/>
      <c r="AC2769" s="1904"/>
      <c r="AD2769" s="1904"/>
      <c r="AE2769" s="1904"/>
      <c r="AF2769" s="1313"/>
      <c r="AG2769" s="1313"/>
      <c r="AH2769" s="1305"/>
      <c r="AI2769" s="1313"/>
      <c r="AJ2769" s="1313"/>
      <c r="AK2769" s="1313"/>
      <c r="AL2769" s="1313"/>
      <c r="AM2769" s="1313"/>
      <c r="AN2769" s="1905"/>
      <c r="AO2769" s="1345"/>
      <c r="AP2769" s="1313"/>
      <c r="AQ2769" s="1345"/>
      <c r="AR2769" s="1313"/>
      <c r="AS2769" s="1345"/>
      <c r="AT2769" s="1313"/>
      <c r="AU2769" s="1345"/>
      <c r="AV2769" s="1313"/>
      <c r="AW2769" s="1313"/>
      <c r="AX2769" s="1313"/>
      <c r="AY2769" s="1305"/>
      <c r="AZ2769" s="1313"/>
      <c r="BA2769" s="1313"/>
      <c r="BB2769" s="1313"/>
      <c r="BC2769" s="1313"/>
      <c r="BD2769" s="1313"/>
      <c r="BE2769" s="1903"/>
      <c r="BF2769" s="1904"/>
      <c r="BG2769" s="1903"/>
      <c r="BH2769" s="1904"/>
      <c r="BI2769" s="1903"/>
      <c r="BJ2769" s="1904"/>
      <c r="BK2769" s="1313"/>
      <c r="BL2769" s="1904"/>
      <c r="BM2769" s="1904"/>
      <c r="BN2769" s="1904"/>
      <c r="BO2769" s="1313"/>
      <c r="BP2769" s="1316">
        <f t="shared" si="820"/>
        <v>0</v>
      </c>
      <c r="BQ2769" s="1305"/>
    </row>
    <row r="2770" spans="1:69" ht="15" x14ac:dyDescent="0.25">
      <c r="A2770" s="1305"/>
      <c r="B2770" s="2050"/>
      <c r="C2770" s="1928"/>
      <c r="D2770" s="1313"/>
      <c r="E2770" s="1313"/>
      <c r="F2770" s="1931"/>
      <c r="G2770" s="1313"/>
      <c r="H2770" s="1345"/>
      <c r="I2770" s="1313"/>
      <c r="J2770" s="1345"/>
      <c r="K2770" s="1313"/>
      <c r="L2770" s="2773"/>
      <c r="M2770" s="1313"/>
      <c r="N2770" s="1345"/>
      <c r="O2770" s="1313"/>
      <c r="P2770" s="1313"/>
      <c r="Q2770" s="1307"/>
      <c r="R2770" s="1313"/>
      <c r="S2770" s="1313"/>
      <c r="T2770" s="1313"/>
      <c r="U2770" s="1313"/>
      <c r="V2770" s="2466"/>
      <c r="W2770" s="1904"/>
      <c r="X2770" s="2336"/>
      <c r="Y2770" s="1904"/>
      <c r="Z2770" s="2394"/>
      <c r="AA2770" s="1904"/>
      <c r="AB2770" s="1903"/>
      <c r="AC2770" s="1904"/>
      <c r="AD2770" s="1904"/>
      <c r="AE2770" s="1904"/>
      <c r="AF2770" s="1313"/>
      <c r="AG2770" s="1313"/>
      <c r="AH2770" s="1305"/>
      <c r="AI2770" s="1313"/>
      <c r="AJ2770" s="1313"/>
      <c r="AK2770" s="1313"/>
      <c r="AL2770" s="1313"/>
      <c r="AM2770" s="1313"/>
      <c r="AN2770" s="1905"/>
      <c r="AO2770" s="1345"/>
      <c r="AP2770" s="1313"/>
      <c r="AQ2770" s="1345"/>
      <c r="AR2770" s="1313"/>
      <c r="AS2770" s="1345"/>
      <c r="AT2770" s="1313"/>
      <c r="AU2770" s="1345"/>
      <c r="AV2770" s="1313"/>
      <c r="AW2770" s="1313"/>
      <c r="AX2770" s="1313"/>
      <c r="AY2770" s="1305"/>
      <c r="AZ2770" s="1313"/>
      <c r="BA2770" s="1313"/>
      <c r="BB2770" s="1313"/>
      <c r="BC2770" s="1313"/>
      <c r="BD2770" s="1313"/>
      <c r="BE2770" s="1903"/>
      <c r="BF2770" s="1904"/>
      <c r="BG2770" s="1903"/>
      <c r="BH2770" s="1904"/>
      <c r="BI2770" s="1903"/>
      <c r="BJ2770" s="1904"/>
      <c r="BK2770" s="1313"/>
      <c r="BL2770" s="1904"/>
      <c r="BM2770" s="1904"/>
      <c r="BN2770" s="1904"/>
      <c r="BO2770" s="1313"/>
      <c r="BP2770" s="1316">
        <f t="shared" si="820"/>
        <v>0</v>
      </c>
      <c r="BQ2770" s="1305"/>
    </row>
    <row r="2771" spans="1:69" ht="15" x14ac:dyDescent="0.25">
      <c r="A2771" s="1305"/>
      <c r="B2771" s="2050"/>
      <c r="C2771" s="1928"/>
      <c r="D2771" s="1313"/>
      <c r="E2771" s="1313"/>
      <c r="F2771" s="1931"/>
      <c r="G2771" s="1313"/>
      <c r="H2771" s="1345"/>
      <c r="I2771" s="1313"/>
      <c r="J2771" s="1345"/>
      <c r="K2771" s="1313"/>
      <c r="L2771" s="2773"/>
      <c r="M2771" s="1313"/>
      <c r="N2771" s="1345"/>
      <c r="O2771" s="1313"/>
      <c r="P2771" s="1313"/>
      <c r="Q2771" s="1307"/>
      <c r="R2771" s="1313"/>
      <c r="S2771" s="1313"/>
      <c r="T2771" s="1313"/>
      <c r="U2771" s="1313"/>
      <c r="V2771" s="2466"/>
      <c r="W2771" s="1904"/>
      <c r="X2771" s="2336"/>
      <c r="Y2771" s="1904"/>
      <c r="Z2771" s="2394"/>
      <c r="AA2771" s="1904"/>
      <c r="AB2771" s="1903"/>
      <c r="AC2771" s="1904"/>
      <c r="AD2771" s="1904"/>
      <c r="AE2771" s="1904"/>
      <c r="AF2771" s="1313"/>
      <c r="AG2771" s="1313"/>
      <c r="AH2771" s="1305"/>
      <c r="AI2771" s="1313"/>
      <c r="AJ2771" s="1313"/>
      <c r="AK2771" s="1313"/>
      <c r="AL2771" s="1313"/>
      <c r="AM2771" s="1313"/>
      <c r="AN2771" s="1905"/>
      <c r="AO2771" s="1345"/>
      <c r="AP2771" s="1313"/>
      <c r="AQ2771" s="1345"/>
      <c r="AR2771" s="1313"/>
      <c r="AS2771" s="1345"/>
      <c r="AT2771" s="1313"/>
      <c r="AU2771" s="1345"/>
      <c r="AV2771" s="1313"/>
      <c r="AW2771" s="1313"/>
      <c r="AX2771" s="1313"/>
      <c r="AY2771" s="1305"/>
      <c r="AZ2771" s="1313"/>
      <c r="BA2771" s="1313"/>
      <c r="BB2771" s="1313"/>
      <c r="BC2771" s="1313"/>
      <c r="BD2771" s="1313"/>
      <c r="BE2771" s="1903"/>
      <c r="BF2771" s="1904"/>
      <c r="BG2771" s="1903"/>
      <c r="BH2771" s="1904"/>
      <c r="BI2771" s="1903"/>
      <c r="BJ2771" s="1904"/>
      <c r="BK2771" s="1313"/>
      <c r="BL2771" s="1904"/>
      <c r="BM2771" s="1904"/>
      <c r="BN2771" s="1904"/>
      <c r="BO2771" s="1313"/>
      <c r="BP2771" s="1316">
        <f t="shared" si="820"/>
        <v>0</v>
      </c>
      <c r="BQ2771" s="1305"/>
    </row>
    <row r="2772" spans="1:69" ht="15" x14ac:dyDescent="0.25">
      <c r="A2772" s="1305"/>
      <c r="B2772" s="2050"/>
      <c r="C2772" s="1928"/>
      <c r="D2772" s="1313"/>
      <c r="E2772" s="1313"/>
      <c r="F2772" s="1931"/>
      <c r="G2772" s="1313"/>
      <c r="H2772" s="1345"/>
      <c r="I2772" s="1313"/>
      <c r="J2772" s="1345"/>
      <c r="K2772" s="1313"/>
      <c r="L2772" s="2773"/>
      <c r="M2772" s="1313"/>
      <c r="N2772" s="1345"/>
      <c r="O2772" s="1313"/>
      <c r="P2772" s="1313"/>
      <c r="Q2772" s="1307"/>
      <c r="R2772" s="1313"/>
      <c r="S2772" s="1313"/>
      <c r="T2772" s="1313"/>
      <c r="U2772" s="1313"/>
      <c r="V2772" s="2466"/>
      <c r="W2772" s="1904"/>
      <c r="X2772" s="2336"/>
      <c r="Y2772" s="1904"/>
      <c r="Z2772" s="2394"/>
      <c r="AA2772" s="1904"/>
      <c r="AB2772" s="1903"/>
      <c r="AC2772" s="1904"/>
      <c r="AD2772" s="1904"/>
      <c r="AE2772" s="1904"/>
      <c r="AF2772" s="1313"/>
      <c r="AG2772" s="1313"/>
      <c r="AH2772" s="1305"/>
      <c r="AI2772" s="1313"/>
      <c r="AJ2772" s="1313"/>
      <c r="AK2772" s="1313"/>
      <c r="AL2772" s="1313"/>
      <c r="AM2772" s="1313"/>
      <c r="AN2772" s="1905"/>
      <c r="AO2772" s="1345"/>
      <c r="AP2772" s="1313"/>
      <c r="AQ2772" s="1345"/>
      <c r="AR2772" s="1313"/>
      <c r="AS2772" s="1345"/>
      <c r="AT2772" s="1313"/>
      <c r="AU2772" s="1345"/>
      <c r="AV2772" s="1313"/>
      <c r="AW2772" s="1313"/>
      <c r="AX2772" s="1313"/>
      <c r="AY2772" s="1305"/>
      <c r="AZ2772" s="1313"/>
      <c r="BA2772" s="1313"/>
      <c r="BB2772" s="1313"/>
      <c r="BC2772" s="1313"/>
      <c r="BD2772" s="1313"/>
      <c r="BE2772" s="1903"/>
      <c r="BF2772" s="1904"/>
      <c r="BG2772" s="1903"/>
      <c r="BH2772" s="1904"/>
      <c r="BI2772" s="1903"/>
      <c r="BJ2772" s="1904"/>
      <c r="BK2772" s="1313"/>
      <c r="BL2772" s="1904"/>
      <c r="BM2772" s="1904"/>
      <c r="BN2772" s="1904"/>
      <c r="BO2772" s="1313"/>
      <c r="BP2772" s="1316">
        <f t="shared" si="820"/>
        <v>0</v>
      </c>
      <c r="BQ2772" s="1305"/>
    </row>
    <row r="2773" spans="1:69" ht="15" x14ac:dyDescent="0.25">
      <c r="A2773" s="1305"/>
      <c r="B2773" s="2050"/>
      <c r="C2773" s="1928"/>
      <c r="D2773" s="1313"/>
      <c r="E2773" s="1313"/>
      <c r="F2773" s="1931"/>
      <c r="G2773" s="1313"/>
      <c r="H2773" s="1345"/>
      <c r="I2773" s="1313"/>
      <c r="J2773" s="1345"/>
      <c r="K2773" s="1313"/>
      <c r="L2773" s="2773"/>
      <c r="M2773" s="1313"/>
      <c r="N2773" s="1345"/>
      <c r="O2773" s="1313"/>
      <c r="P2773" s="1313"/>
      <c r="Q2773" s="1307"/>
      <c r="R2773" s="1313"/>
      <c r="S2773" s="1313"/>
      <c r="T2773" s="1313"/>
      <c r="U2773" s="1313"/>
      <c r="V2773" s="2466"/>
      <c r="W2773" s="1904"/>
      <c r="X2773" s="2336"/>
      <c r="Y2773" s="1904"/>
      <c r="Z2773" s="2394"/>
      <c r="AA2773" s="1904"/>
      <c r="AB2773" s="1903"/>
      <c r="AC2773" s="1904"/>
      <c r="AD2773" s="1904"/>
      <c r="AE2773" s="1904"/>
      <c r="AF2773" s="1313"/>
      <c r="AG2773" s="1313"/>
      <c r="AH2773" s="1305"/>
      <c r="AI2773" s="1313"/>
      <c r="AJ2773" s="1313"/>
      <c r="AK2773" s="1313"/>
      <c r="AL2773" s="1313"/>
      <c r="AM2773" s="1313"/>
      <c r="AN2773" s="1905"/>
      <c r="AO2773" s="1345"/>
      <c r="AP2773" s="1313"/>
      <c r="AQ2773" s="1345"/>
      <c r="AR2773" s="1313"/>
      <c r="AS2773" s="1345"/>
      <c r="AT2773" s="1313"/>
      <c r="AU2773" s="1345"/>
      <c r="AV2773" s="1313"/>
      <c r="AW2773" s="1313"/>
      <c r="AX2773" s="1313"/>
      <c r="AY2773" s="1305"/>
      <c r="AZ2773" s="1313"/>
      <c r="BA2773" s="1313"/>
      <c r="BB2773" s="1313"/>
      <c r="BC2773" s="1313"/>
      <c r="BD2773" s="1313"/>
      <c r="BE2773" s="1903"/>
      <c r="BF2773" s="1904"/>
      <c r="BG2773" s="1903"/>
      <c r="BH2773" s="1904"/>
      <c r="BI2773" s="1903"/>
      <c r="BJ2773" s="1904"/>
      <c r="BK2773" s="1313"/>
      <c r="BL2773" s="1904"/>
      <c r="BM2773" s="1904"/>
      <c r="BN2773" s="1904"/>
      <c r="BO2773" s="1313"/>
      <c r="BP2773" s="1316">
        <f t="shared" si="820"/>
        <v>0</v>
      </c>
      <c r="BQ2773" s="1305"/>
    </row>
    <row r="2774" spans="1:69" ht="15" x14ac:dyDescent="0.25">
      <c r="A2774" s="1305"/>
      <c r="B2774" s="2050"/>
      <c r="C2774" s="1928"/>
      <c r="D2774" s="1313"/>
      <c r="E2774" s="1313"/>
      <c r="F2774" s="1931"/>
      <c r="G2774" s="1313"/>
      <c r="H2774" s="1345"/>
      <c r="I2774" s="1313"/>
      <c r="J2774" s="1345"/>
      <c r="K2774" s="1313"/>
      <c r="L2774" s="2773"/>
      <c r="M2774" s="1313"/>
      <c r="N2774" s="1345"/>
      <c r="O2774" s="1313"/>
      <c r="P2774" s="1313"/>
      <c r="Q2774" s="1307"/>
      <c r="R2774" s="1313"/>
      <c r="S2774" s="1313"/>
      <c r="T2774" s="1313"/>
      <c r="U2774" s="1313"/>
      <c r="V2774" s="2466"/>
      <c r="W2774" s="1904"/>
      <c r="X2774" s="2336"/>
      <c r="Y2774" s="1904"/>
      <c r="Z2774" s="2394"/>
      <c r="AA2774" s="1904"/>
      <c r="AB2774" s="1903"/>
      <c r="AC2774" s="1904"/>
      <c r="AD2774" s="1904"/>
      <c r="AE2774" s="1904"/>
      <c r="AF2774" s="1313"/>
      <c r="AG2774" s="1313"/>
      <c r="AH2774" s="1305"/>
      <c r="AI2774" s="1313"/>
      <c r="AJ2774" s="1313"/>
      <c r="AK2774" s="1313"/>
      <c r="AL2774" s="1313"/>
      <c r="AM2774" s="1313"/>
      <c r="AN2774" s="1905"/>
      <c r="AO2774" s="1345"/>
      <c r="AP2774" s="1313"/>
      <c r="AQ2774" s="1345"/>
      <c r="AR2774" s="1313"/>
      <c r="AS2774" s="1345"/>
      <c r="AT2774" s="1313"/>
      <c r="AU2774" s="1345"/>
      <c r="AV2774" s="1313"/>
      <c r="AW2774" s="1313"/>
      <c r="AX2774" s="1313"/>
      <c r="AY2774" s="1305"/>
      <c r="AZ2774" s="1313"/>
      <c r="BA2774" s="1313"/>
      <c r="BB2774" s="1313"/>
      <c r="BC2774" s="1313"/>
      <c r="BD2774" s="1313"/>
      <c r="BE2774" s="1903"/>
      <c r="BF2774" s="1904"/>
      <c r="BG2774" s="1903"/>
      <c r="BH2774" s="1904"/>
      <c r="BI2774" s="1903"/>
      <c r="BJ2774" s="1904"/>
      <c r="BK2774" s="1313"/>
      <c r="BL2774" s="1904"/>
      <c r="BM2774" s="1904"/>
      <c r="BN2774" s="1904"/>
      <c r="BO2774" s="1313"/>
      <c r="BP2774" s="1316">
        <f t="shared" si="820"/>
        <v>0</v>
      </c>
      <c r="BQ2774" s="1305"/>
    </row>
    <row r="2775" spans="1:69" ht="15" x14ac:dyDescent="0.25">
      <c r="A2775" s="1305"/>
      <c r="B2775" s="2050"/>
      <c r="C2775" s="1928"/>
      <c r="D2775" s="1313"/>
      <c r="E2775" s="1313"/>
      <c r="F2775" s="1931"/>
      <c r="G2775" s="1313"/>
      <c r="H2775" s="1345"/>
      <c r="I2775" s="1313"/>
      <c r="J2775" s="1345"/>
      <c r="K2775" s="1313"/>
      <c r="L2775" s="2773"/>
      <c r="M2775" s="1313"/>
      <c r="N2775" s="1345"/>
      <c r="O2775" s="1313"/>
      <c r="P2775" s="1313"/>
      <c r="Q2775" s="1307"/>
      <c r="R2775" s="1313"/>
      <c r="S2775" s="1313"/>
      <c r="T2775" s="1313"/>
      <c r="U2775" s="1313"/>
      <c r="V2775" s="2466"/>
      <c r="W2775" s="1904"/>
      <c r="X2775" s="2336"/>
      <c r="Y2775" s="1904"/>
      <c r="Z2775" s="2394"/>
      <c r="AA2775" s="1904"/>
      <c r="AB2775" s="1903"/>
      <c r="AC2775" s="1904"/>
      <c r="AD2775" s="1904"/>
      <c r="AE2775" s="1904"/>
      <c r="AF2775" s="1313"/>
      <c r="AG2775" s="1313"/>
      <c r="AH2775" s="1305"/>
      <c r="AI2775" s="1313"/>
      <c r="AJ2775" s="1313"/>
      <c r="AK2775" s="1313"/>
      <c r="AL2775" s="1313"/>
      <c r="AM2775" s="1313"/>
      <c r="AN2775" s="1905"/>
      <c r="AO2775" s="1345"/>
      <c r="AP2775" s="1313"/>
      <c r="AQ2775" s="1345"/>
      <c r="AR2775" s="1313"/>
      <c r="AS2775" s="1345"/>
      <c r="AT2775" s="1313"/>
      <c r="AU2775" s="1345"/>
      <c r="AV2775" s="1313"/>
      <c r="AW2775" s="1313"/>
      <c r="AX2775" s="1313"/>
      <c r="AY2775" s="1305"/>
      <c r="AZ2775" s="1313"/>
      <c r="BA2775" s="1313"/>
      <c r="BB2775" s="1313"/>
      <c r="BC2775" s="1313"/>
      <c r="BD2775" s="1313"/>
      <c r="BE2775" s="1903"/>
      <c r="BF2775" s="1904"/>
      <c r="BG2775" s="1903"/>
      <c r="BH2775" s="1904"/>
      <c r="BI2775" s="1903"/>
      <c r="BJ2775" s="1904"/>
      <c r="BK2775" s="1313"/>
      <c r="BL2775" s="1904"/>
      <c r="BM2775" s="1904"/>
      <c r="BN2775" s="1904"/>
      <c r="BO2775" s="1313"/>
      <c r="BP2775" s="1316">
        <f t="shared" si="820"/>
        <v>0</v>
      </c>
      <c r="BQ2775" s="1305"/>
    </row>
    <row r="2776" spans="1:69" ht="15" x14ac:dyDescent="0.25">
      <c r="A2776" s="1305"/>
      <c r="B2776" s="2050"/>
      <c r="C2776" s="1928"/>
      <c r="D2776" s="1313"/>
      <c r="E2776" s="1313"/>
      <c r="F2776" s="1931"/>
      <c r="G2776" s="1313"/>
      <c r="H2776" s="1345"/>
      <c r="I2776" s="1313"/>
      <c r="J2776" s="1345"/>
      <c r="K2776" s="1313"/>
      <c r="L2776" s="2773"/>
      <c r="M2776" s="1313"/>
      <c r="N2776" s="1345"/>
      <c r="O2776" s="1313"/>
      <c r="P2776" s="1313"/>
      <c r="Q2776" s="1307"/>
      <c r="R2776" s="1313"/>
      <c r="S2776" s="1313"/>
      <c r="T2776" s="1313"/>
      <c r="U2776" s="1313"/>
      <c r="V2776" s="2466"/>
      <c r="W2776" s="1904"/>
      <c r="X2776" s="2336"/>
      <c r="Y2776" s="1904"/>
      <c r="Z2776" s="2394"/>
      <c r="AA2776" s="1904"/>
      <c r="AB2776" s="1903"/>
      <c r="AC2776" s="1904"/>
      <c r="AD2776" s="1904"/>
      <c r="AE2776" s="1904"/>
      <c r="AF2776" s="1313"/>
      <c r="AG2776" s="1313"/>
      <c r="AH2776" s="1305"/>
      <c r="AI2776" s="1313"/>
      <c r="AJ2776" s="1313"/>
      <c r="AK2776" s="1313"/>
      <c r="AL2776" s="1313"/>
      <c r="AM2776" s="1313"/>
      <c r="AN2776" s="1905"/>
      <c r="AO2776" s="1345"/>
      <c r="AP2776" s="1313"/>
      <c r="AQ2776" s="1345"/>
      <c r="AR2776" s="1313"/>
      <c r="AS2776" s="1345"/>
      <c r="AT2776" s="1313"/>
      <c r="AU2776" s="1345"/>
      <c r="AV2776" s="1313"/>
      <c r="AW2776" s="1313"/>
      <c r="AX2776" s="1313"/>
      <c r="AY2776" s="1305"/>
      <c r="AZ2776" s="1313"/>
      <c r="BA2776" s="1313"/>
      <c r="BB2776" s="1313"/>
      <c r="BC2776" s="1313"/>
      <c r="BD2776" s="1313"/>
      <c r="BE2776" s="1903"/>
      <c r="BF2776" s="1904"/>
      <c r="BG2776" s="1903"/>
      <c r="BH2776" s="1904"/>
      <c r="BI2776" s="1903"/>
      <c r="BJ2776" s="1904"/>
      <c r="BK2776" s="1313"/>
      <c r="BL2776" s="1904"/>
      <c r="BM2776" s="1904"/>
      <c r="BN2776" s="1904"/>
      <c r="BO2776" s="1313"/>
      <c r="BP2776" s="1316">
        <f t="shared" si="820"/>
        <v>0</v>
      </c>
      <c r="BQ2776" s="1305"/>
    </row>
    <row r="2777" spans="1:69" ht="15" x14ac:dyDescent="0.25">
      <c r="A2777" s="1305"/>
      <c r="B2777" s="2050"/>
      <c r="C2777" s="1928"/>
      <c r="D2777" s="1313"/>
      <c r="E2777" s="1313"/>
      <c r="F2777" s="1931"/>
      <c r="G2777" s="1313"/>
      <c r="H2777" s="1345"/>
      <c r="I2777" s="1313"/>
      <c r="J2777" s="1345"/>
      <c r="K2777" s="1313"/>
      <c r="L2777" s="2773"/>
      <c r="M2777" s="1313"/>
      <c r="N2777" s="1345"/>
      <c r="O2777" s="1313"/>
      <c r="P2777" s="1313"/>
      <c r="Q2777" s="1307"/>
      <c r="R2777" s="1313"/>
      <c r="S2777" s="1313"/>
      <c r="T2777" s="1313"/>
      <c r="U2777" s="1313"/>
      <c r="V2777" s="2466"/>
      <c r="W2777" s="1904"/>
      <c r="X2777" s="2336"/>
      <c r="Y2777" s="1904"/>
      <c r="Z2777" s="2394"/>
      <c r="AA2777" s="1904"/>
      <c r="AB2777" s="1903"/>
      <c r="AC2777" s="1904"/>
      <c r="AD2777" s="1904"/>
      <c r="AE2777" s="1904"/>
      <c r="AF2777" s="1313"/>
      <c r="AG2777" s="1313"/>
      <c r="AH2777" s="1305"/>
      <c r="AI2777" s="1313"/>
      <c r="AJ2777" s="1313"/>
      <c r="AK2777" s="1313"/>
      <c r="AL2777" s="1313"/>
      <c r="AM2777" s="1313"/>
      <c r="AN2777" s="1905"/>
      <c r="AO2777" s="1345"/>
      <c r="AP2777" s="1313"/>
      <c r="AQ2777" s="1345"/>
      <c r="AR2777" s="1313"/>
      <c r="AS2777" s="1345"/>
      <c r="AT2777" s="1313"/>
      <c r="AU2777" s="1345"/>
      <c r="AV2777" s="1313"/>
      <c r="AW2777" s="1313"/>
      <c r="AX2777" s="1313"/>
      <c r="AY2777" s="1305"/>
      <c r="AZ2777" s="1313"/>
      <c r="BA2777" s="1313"/>
      <c r="BB2777" s="1313"/>
      <c r="BC2777" s="1313"/>
      <c r="BD2777" s="1313"/>
      <c r="BE2777" s="1903"/>
      <c r="BF2777" s="1904"/>
      <c r="BG2777" s="1903"/>
      <c r="BH2777" s="1904"/>
      <c r="BI2777" s="1903"/>
      <c r="BJ2777" s="1904"/>
      <c r="BK2777" s="1313"/>
      <c r="BL2777" s="1904"/>
      <c r="BM2777" s="1904"/>
      <c r="BN2777" s="1904"/>
      <c r="BO2777" s="1313"/>
      <c r="BP2777" s="1316">
        <f t="shared" si="820"/>
        <v>0</v>
      </c>
      <c r="BQ2777" s="1305"/>
    </row>
    <row r="2778" spans="1:69" ht="15" x14ac:dyDescent="0.25">
      <c r="A2778" s="1305"/>
      <c r="B2778" s="2050"/>
      <c r="C2778" s="1928"/>
      <c r="D2778" s="1313"/>
      <c r="E2778" s="1313"/>
      <c r="F2778" s="1931"/>
      <c r="G2778" s="1313"/>
      <c r="H2778" s="1345"/>
      <c r="I2778" s="1313"/>
      <c r="J2778" s="1345"/>
      <c r="K2778" s="1313"/>
      <c r="L2778" s="2773"/>
      <c r="M2778" s="1313"/>
      <c r="N2778" s="1345"/>
      <c r="O2778" s="1313"/>
      <c r="P2778" s="1313"/>
      <c r="Q2778" s="1307"/>
      <c r="R2778" s="1313"/>
      <c r="S2778" s="1313"/>
      <c r="T2778" s="1313"/>
      <c r="U2778" s="1313"/>
      <c r="V2778" s="2466"/>
      <c r="W2778" s="1904"/>
      <c r="X2778" s="2336"/>
      <c r="Y2778" s="1904"/>
      <c r="Z2778" s="2394"/>
      <c r="AA2778" s="1904"/>
      <c r="AB2778" s="1903"/>
      <c r="AC2778" s="1904"/>
      <c r="AD2778" s="1904"/>
      <c r="AE2778" s="1904"/>
      <c r="AF2778" s="1313"/>
      <c r="AG2778" s="1313"/>
      <c r="AH2778" s="1305"/>
      <c r="AI2778" s="1313"/>
      <c r="AJ2778" s="1313"/>
      <c r="AK2778" s="1313"/>
      <c r="AL2778" s="1313"/>
      <c r="AM2778" s="1313"/>
      <c r="AN2778" s="1905"/>
      <c r="AO2778" s="1345"/>
      <c r="AP2778" s="1313"/>
      <c r="AQ2778" s="1345"/>
      <c r="AR2778" s="1313"/>
      <c r="AS2778" s="1345"/>
      <c r="AT2778" s="1313"/>
      <c r="AU2778" s="1345"/>
      <c r="AV2778" s="1313"/>
      <c r="AW2778" s="1313"/>
      <c r="AX2778" s="1313"/>
      <c r="AY2778" s="1305"/>
      <c r="AZ2778" s="1313"/>
      <c r="BA2778" s="1313"/>
      <c r="BB2778" s="1313"/>
      <c r="BC2778" s="1313"/>
      <c r="BD2778" s="1313"/>
      <c r="BE2778" s="1903"/>
      <c r="BF2778" s="1904"/>
      <c r="BG2778" s="1903"/>
      <c r="BH2778" s="1904"/>
      <c r="BI2778" s="1903"/>
      <c r="BJ2778" s="1904"/>
      <c r="BK2778" s="1313"/>
      <c r="BL2778" s="1904"/>
      <c r="BM2778" s="1904"/>
      <c r="BN2778" s="1904"/>
      <c r="BO2778" s="1313"/>
      <c r="BP2778" s="1316">
        <f t="shared" si="820"/>
        <v>0</v>
      </c>
      <c r="BQ2778" s="1305"/>
    </row>
    <row r="2779" spans="1:69" ht="15" x14ac:dyDescent="0.25">
      <c r="A2779" s="1305"/>
      <c r="B2779" s="2050"/>
      <c r="C2779" s="1928"/>
      <c r="D2779" s="1313"/>
      <c r="E2779" s="1313"/>
      <c r="F2779" s="1931"/>
      <c r="G2779" s="1313"/>
      <c r="H2779" s="1345"/>
      <c r="I2779" s="1313"/>
      <c r="J2779" s="1345"/>
      <c r="K2779" s="1313"/>
      <c r="L2779" s="2773"/>
      <c r="M2779" s="1313"/>
      <c r="N2779" s="1345"/>
      <c r="O2779" s="1313"/>
      <c r="P2779" s="1313"/>
      <c r="Q2779" s="1307"/>
      <c r="R2779" s="1313"/>
      <c r="S2779" s="1313"/>
      <c r="T2779" s="1313"/>
      <c r="U2779" s="1313"/>
      <c r="V2779" s="2466"/>
      <c r="W2779" s="1904"/>
      <c r="X2779" s="2336"/>
      <c r="Y2779" s="1904"/>
      <c r="Z2779" s="2394"/>
      <c r="AA2779" s="1904"/>
      <c r="AB2779" s="1903"/>
      <c r="AC2779" s="1904"/>
      <c r="AD2779" s="1904"/>
      <c r="AE2779" s="1904"/>
      <c r="AF2779" s="1313"/>
      <c r="AG2779" s="1313"/>
      <c r="AH2779" s="1305"/>
      <c r="AI2779" s="1313"/>
      <c r="AJ2779" s="1313"/>
      <c r="AK2779" s="1313"/>
      <c r="AL2779" s="1313"/>
      <c r="AM2779" s="1313"/>
      <c r="AN2779" s="1905"/>
      <c r="AO2779" s="1345"/>
      <c r="AP2779" s="1313"/>
      <c r="AQ2779" s="1345"/>
      <c r="AR2779" s="1313"/>
      <c r="AS2779" s="1345"/>
      <c r="AT2779" s="1313"/>
      <c r="AU2779" s="1345"/>
      <c r="AV2779" s="1313"/>
      <c r="AW2779" s="1313"/>
      <c r="AX2779" s="1313"/>
      <c r="AY2779" s="1305"/>
      <c r="AZ2779" s="1313"/>
      <c r="BA2779" s="1313"/>
      <c r="BB2779" s="1313"/>
      <c r="BC2779" s="1313"/>
      <c r="BD2779" s="1313"/>
      <c r="BE2779" s="1903"/>
      <c r="BF2779" s="1904"/>
      <c r="BG2779" s="1903"/>
      <c r="BH2779" s="1904"/>
      <c r="BI2779" s="1903"/>
      <c r="BJ2779" s="1904"/>
      <c r="BK2779" s="1313"/>
      <c r="BL2779" s="1904"/>
      <c r="BM2779" s="1904"/>
      <c r="BN2779" s="1904"/>
      <c r="BO2779" s="1313"/>
      <c r="BP2779" s="1316">
        <f t="shared" si="820"/>
        <v>0</v>
      </c>
      <c r="BQ2779" s="1305"/>
    </row>
    <row r="2780" spans="1:69" ht="15" x14ac:dyDescent="0.25">
      <c r="A2780" s="1305"/>
      <c r="B2780" s="2050"/>
      <c r="C2780" s="1928"/>
      <c r="D2780" s="1313"/>
      <c r="E2780" s="1313"/>
      <c r="F2780" s="1931"/>
      <c r="G2780" s="1313"/>
      <c r="H2780" s="1345"/>
      <c r="I2780" s="1313"/>
      <c r="J2780" s="1345"/>
      <c r="K2780" s="1313"/>
      <c r="L2780" s="2773"/>
      <c r="M2780" s="1313"/>
      <c r="N2780" s="1345"/>
      <c r="O2780" s="1313"/>
      <c r="P2780" s="1313"/>
      <c r="Q2780" s="1307"/>
      <c r="R2780" s="1313"/>
      <c r="S2780" s="1313"/>
      <c r="T2780" s="1313"/>
      <c r="U2780" s="1313"/>
      <c r="V2780" s="2466"/>
      <c r="W2780" s="1904"/>
      <c r="X2780" s="2336"/>
      <c r="Y2780" s="1904"/>
      <c r="Z2780" s="2394"/>
      <c r="AA2780" s="1904"/>
      <c r="AB2780" s="1903"/>
      <c r="AC2780" s="1904"/>
      <c r="AD2780" s="1904"/>
      <c r="AE2780" s="1904"/>
      <c r="AF2780" s="1313"/>
      <c r="AG2780" s="1313"/>
      <c r="AH2780" s="1305"/>
      <c r="AI2780" s="1313"/>
      <c r="AJ2780" s="1313"/>
      <c r="AK2780" s="1313"/>
      <c r="AL2780" s="1313"/>
      <c r="AM2780" s="1313"/>
      <c r="AN2780" s="1905"/>
      <c r="AO2780" s="1345"/>
      <c r="AP2780" s="1313"/>
      <c r="AQ2780" s="1345"/>
      <c r="AR2780" s="1313"/>
      <c r="AS2780" s="1345"/>
      <c r="AT2780" s="1313"/>
      <c r="AU2780" s="1345"/>
      <c r="AV2780" s="1313"/>
      <c r="AW2780" s="1313"/>
      <c r="AX2780" s="1313"/>
      <c r="AY2780" s="1305"/>
      <c r="AZ2780" s="1313"/>
      <c r="BA2780" s="1313"/>
      <c r="BB2780" s="1313"/>
      <c r="BC2780" s="1313"/>
      <c r="BD2780" s="1313"/>
      <c r="BE2780" s="1903"/>
      <c r="BF2780" s="1904"/>
      <c r="BG2780" s="1903"/>
      <c r="BH2780" s="1904"/>
      <c r="BI2780" s="1903"/>
      <c r="BJ2780" s="1904"/>
      <c r="BK2780" s="1313"/>
      <c r="BL2780" s="1904"/>
      <c r="BM2780" s="1904"/>
      <c r="BN2780" s="1904"/>
      <c r="BO2780" s="1313"/>
      <c r="BP2780" s="1316">
        <f t="shared" si="820"/>
        <v>0</v>
      </c>
      <c r="BQ2780" s="1305"/>
    </row>
    <row r="2781" spans="1:69" ht="15" x14ac:dyDescent="0.25">
      <c r="A2781" s="1305"/>
      <c r="B2781" s="2050"/>
      <c r="C2781" s="1928"/>
      <c r="D2781" s="1313"/>
      <c r="E2781" s="1313"/>
      <c r="F2781" s="1931"/>
      <c r="G2781" s="1313"/>
      <c r="H2781" s="1345"/>
      <c r="I2781" s="1313"/>
      <c r="J2781" s="1345"/>
      <c r="K2781" s="1313"/>
      <c r="L2781" s="2773"/>
      <c r="M2781" s="1313"/>
      <c r="N2781" s="1345"/>
      <c r="O2781" s="1313"/>
      <c r="P2781" s="1313"/>
      <c r="Q2781" s="1307"/>
      <c r="R2781" s="1313"/>
      <c r="S2781" s="1313"/>
      <c r="T2781" s="1313"/>
      <c r="U2781" s="1313"/>
      <c r="V2781" s="2466"/>
      <c r="W2781" s="1904"/>
      <c r="X2781" s="2336"/>
      <c r="Y2781" s="1904"/>
      <c r="Z2781" s="2394"/>
      <c r="AA2781" s="1904"/>
      <c r="AB2781" s="1903"/>
      <c r="AC2781" s="1904"/>
      <c r="AD2781" s="1904"/>
      <c r="AE2781" s="1904"/>
      <c r="AF2781" s="1313"/>
      <c r="AG2781" s="1313"/>
      <c r="AH2781" s="1305"/>
      <c r="AI2781" s="1313"/>
      <c r="AJ2781" s="1313"/>
      <c r="AK2781" s="1313"/>
      <c r="AL2781" s="1313"/>
      <c r="AM2781" s="1313"/>
      <c r="AN2781" s="1905"/>
      <c r="AO2781" s="1345"/>
      <c r="AP2781" s="1313"/>
      <c r="AQ2781" s="1345"/>
      <c r="AR2781" s="1313"/>
      <c r="AS2781" s="1345"/>
      <c r="AT2781" s="1313"/>
      <c r="AU2781" s="1345"/>
      <c r="AV2781" s="1313"/>
      <c r="AW2781" s="1313"/>
      <c r="AX2781" s="1313"/>
      <c r="AY2781" s="1305"/>
      <c r="AZ2781" s="1313"/>
      <c r="BA2781" s="1313"/>
      <c r="BB2781" s="1313"/>
      <c r="BC2781" s="1313"/>
      <c r="BD2781" s="1313"/>
      <c r="BE2781" s="1903"/>
      <c r="BF2781" s="1904"/>
      <c r="BG2781" s="1903"/>
      <c r="BH2781" s="1904"/>
      <c r="BI2781" s="1903"/>
      <c r="BJ2781" s="1904"/>
      <c r="BK2781" s="1313"/>
      <c r="BL2781" s="1904"/>
      <c r="BM2781" s="1904"/>
      <c r="BN2781" s="1904"/>
      <c r="BO2781" s="1313"/>
      <c r="BP2781" s="1316">
        <f t="shared" si="820"/>
        <v>0</v>
      </c>
      <c r="BQ2781" s="1305"/>
    </row>
    <row r="2782" spans="1:69" ht="15" x14ac:dyDescent="0.25">
      <c r="A2782" s="1305"/>
      <c r="B2782" s="2050"/>
      <c r="C2782" s="1928"/>
      <c r="D2782" s="1313"/>
      <c r="E2782" s="1313"/>
      <c r="F2782" s="1931"/>
      <c r="G2782" s="1313"/>
      <c r="H2782" s="1345"/>
      <c r="I2782" s="1313"/>
      <c r="J2782" s="1345"/>
      <c r="K2782" s="1313"/>
      <c r="L2782" s="2773"/>
      <c r="M2782" s="1313"/>
      <c r="N2782" s="1345"/>
      <c r="O2782" s="1313"/>
      <c r="P2782" s="1313"/>
      <c r="Q2782" s="1307"/>
      <c r="R2782" s="1313"/>
      <c r="S2782" s="1313"/>
      <c r="T2782" s="1313"/>
      <c r="U2782" s="1313"/>
      <c r="V2782" s="2466"/>
      <c r="W2782" s="1904"/>
      <c r="X2782" s="2336"/>
      <c r="Y2782" s="1904"/>
      <c r="Z2782" s="2394"/>
      <c r="AA2782" s="1904"/>
      <c r="AB2782" s="1903"/>
      <c r="AC2782" s="1904"/>
      <c r="AD2782" s="1904"/>
      <c r="AE2782" s="1904"/>
      <c r="AF2782" s="1313"/>
      <c r="AG2782" s="1313"/>
      <c r="AH2782" s="1305"/>
      <c r="AI2782" s="1313"/>
      <c r="AJ2782" s="1313"/>
      <c r="AK2782" s="1313"/>
      <c r="AL2782" s="1313"/>
      <c r="AM2782" s="1313"/>
      <c r="AN2782" s="1905"/>
      <c r="AO2782" s="1345"/>
      <c r="AP2782" s="1313"/>
      <c r="AQ2782" s="1345"/>
      <c r="AR2782" s="1313"/>
      <c r="AS2782" s="1345"/>
      <c r="AT2782" s="1313"/>
      <c r="AU2782" s="1345"/>
      <c r="AV2782" s="1313"/>
      <c r="AW2782" s="1313"/>
      <c r="AX2782" s="1313"/>
      <c r="AY2782" s="1305"/>
      <c r="AZ2782" s="1313"/>
      <c r="BA2782" s="1313"/>
      <c r="BB2782" s="1313"/>
      <c r="BC2782" s="1313"/>
      <c r="BD2782" s="1313"/>
      <c r="BE2782" s="1903"/>
      <c r="BF2782" s="1904"/>
      <c r="BG2782" s="1903"/>
      <c r="BH2782" s="1904"/>
      <c r="BI2782" s="1903"/>
      <c r="BJ2782" s="1904"/>
      <c r="BK2782" s="1313"/>
      <c r="BL2782" s="1904"/>
      <c r="BM2782" s="1904"/>
      <c r="BN2782" s="1904"/>
      <c r="BO2782" s="1313"/>
      <c r="BP2782" s="1316">
        <f t="shared" si="820"/>
        <v>0</v>
      </c>
      <c r="BQ2782" s="1305"/>
    </row>
    <row r="2783" spans="1:69" ht="15" x14ac:dyDescent="0.25">
      <c r="A2783" s="1305"/>
      <c r="B2783" s="2050"/>
      <c r="C2783" s="1928"/>
      <c r="D2783" s="1313"/>
      <c r="E2783" s="1313"/>
      <c r="F2783" s="1931"/>
      <c r="G2783" s="1313"/>
      <c r="H2783" s="1345"/>
      <c r="I2783" s="1313"/>
      <c r="J2783" s="1345"/>
      <c r="K2783" s="1313"/>
      <c r="L2783" s="2773"/>
      <c r="M2783" s="1313"/>
      <c r="N2783" s="1345"/>
      <c r="O2783" s="1313"/>
      <c r="P2783" s="1313"/>
      <c r="Q2783" s="1307"/>
      <c r="R2783" s="1313"/>
      <c r="S2783" s="1313"/>
      <c r="T2783" s="1313"/>
      <c r="U2783" s="1313"/>
      <c r="V2783" s="2466"/>
      <c r="W2783" s="1904"/>
      <c r="X2783" s="2336"/>
      <c r="Y2783" s="1904"/>
      <c r="Z2783" s="2394"/>
      <c r="AA2783" s="1904"/>
      <c r="AB2783" s="1903"/>
      <c r="AC2783" s="1904"/>
      <c r="AD2783" s="1904"/>
      <c r="AE2783" s="1904"/>
      <c r="AF2783" s="1313"/>
      <c r="AG2783" s="1313"/>
      <c r="AH2783" s="1305"/>
      <c r="AI2783" s="1313"/>
      <c r="AJ2783" s="1313"/>
      <c r="AK2783" s="1313"/>
      <c r="AL2783" s="1313"/>
      <c r="AM2783" s="1313"/>
      <c r="AN2783" s="1905"/>
      <c r="AO2783" s="1345"/>
      <c r="AP2783" s="1313"/>
      <c r="AQ2783" s="1345"/>
      <c r="AR2783" s="1313"/>
      <c r="AS2783" s="1345"/>
      <c r="AT2783" s="1313"/>
      <c r="AU2783" s="1345"/>
      <c r="AV2783" s="1313"/>
      <c r="AW2783" s="1313"/>
      <c r="AX2783" s="1313"/>
      <c r="AY2783" s="1305"/>
      <c r="AZ2783" s="1313"/>
      <c r="BA2783" s="1313"/>
      <c r="BB2783" s="1313"/>
      <c r="BC2783" s="1313"/>
      <c r="BD2783" s="1313"/>
      <c r="BE2783" s="1903"/>
      <c r="BF2783" s="1904"/>
      <c r="BG2783" s="1903"/>
      <c r="BH2783" s="1904"/>
      <c r="BI2783" s="1903"/>
      <c r="BJ2783" s="1904"/>
      <c r="BK2783" s="1313"/>
      <c r="BL2783" s="1904"/>
      <c r="BM2783" s="1904"/>
      <c r="BN2783" s="1904"/>
      <c r="BO2783" s="1313"/>
      <c r="BP2783" s="1316">
        <f t="shared" si="820"/>
        <v>0</v>
      </c>
      <c r="BQ2783" s="1305"/>
    </row>
    <row r="2784" spans="1:69" ht="15" x14ac:dyDescent="0.25">
      <c r="A2784" s="1305"/>
      <c r="B2784" s="2050"/>
      <c r="C2784" s="1928"/>
      <c r="D2784" s="1313"/>
      <c r="E2784" s="1313"/>
      <c r="F2784" s="1931"/>
      <c r="G2784" s="1313"/>
      <c r="H2784" s="1345"/>
      <c r="I2784" s="1313"/>
      <c r="J2784" s="1345"/>
      <c r="K2784" s="1313"/>
      <c r="L2784" s="2773"/>
      <c r="M2784" s="1313"/>
      <c r="N2784" s="1345"/>
      <c r="O2784" s="1313"/>
      <c r="P2784" s="1313"/>
      <c r="Q2784" s="1307"/>
      <c r="R2784" s="1313"/>
      <c r="S2784" s="1313"/>
      <c r="T2784" s="1313"/>
      <c r="U2784" s="1313"/>
      <c r="V2784" s="2466"/>
      <c r="W2784" s="1904"/>
      <c r="X2784" s="2336"/>
      <c r="Y2784" s="1904"/>
      <c r="Z2784" s="2394"/>
      <c r="AA2784" s="1904"/>
      <c r="AB2784" s="1903"/>
      <c r="AC2784" s="1904"/>
      <c r="AD2784" s="1904"/>
      <c r="AE2784" s="1904"/>
      <c r="AF2784" s="1313"/>
      <c r="AG2784" s="1313"/>
      <c r="AH2784" s="1305"/>
      <c r="AI2784" s="1313"/>
      <c r="AJ2784" s="1313"/>
      <c r="AK2784" s="1313"/>
      <c r="AL2784" s="1313"/>
      <c r="AM2784" s="1313"/>
      <c r="AN2784" s="1905"/>
      <c r="AO2784" s="1345"/>
      <c r="AP2784" s="1313"/>
      <c r="AQ2784" s="1345"/>
      <c r="AR2784" s="1313"/>
      <c r="AS2784" s="1345"/>
      <c r="AT2784" s="1313"/>
      <c r="AU2784" s="1345"/>
      <c r="AV2784" s="1313"/>
      <c r="AW2784" s="1313"/>
      <c r="AX2784" s="1313"/>
      <c r="AY2784" s="1305"/>
      <c r="AZ2784" s="1313"/>
      <c r="BA2784" s="1313"/>
      <c r="BB2784" s="1313"/>
      <c r="BC2784" s="1313"/>
      <c r="BD2784" s="1313"/>
      <c r="BE2784" s="1903"/>
      <c r="BF2784" s="1904"/>
      <c r="BG2784" s="1903"/>
      <c r="BH2784" s="1904"/>
      <c r="BI2784" s="1903"/>
      <c r="BJ2784" s="1904"/>
      <c r="BK2784" s="1313"/>
      <c r="BL2784" s="1904"/>
      <c r="BM2784" s="1904"/>
      <c r="BN2784" s="1904"/>
      <c r="BO2784" s="1313"/>
      <c r="BP2784" s="1316">
        <f t="shared" si="820"/>
        <v>0</v>
      </c>
      <c r="BQ2784" s="1305"/>
    </row>
    <row r="2785" spans="1:69" ht="15" x14ac:dyDescent="0.25">
      <c r="A2785" s="1305"/>
      <c r="B2785" s="2050"/>
      <c r="C2785" s="1928"/>
      <c r="D2785" s="1313"/>
      <c r="E2785" s="1313"/>
      <c r="F2785" s="1931"/>
      <c r="G2785" s="1313"/>
      <c r="H2785" s="1345"/>
      <c r="I2785" s="1313"/>
      <c r="J2785" s="1345"/>
      <c r="K2785" s="1313"/>
      <c r="L2785" s="2773"/>
      <c r="M2785" s="1313"/>
      <c r="N2785" s="1345"/>
      <c r="O2785" s="1313"/>
      <c r="P2785" s="1313"/>
      <c r="Q2785" s="1307"/>
      <c r="R2785" s="1313"/>
      <c r="S2785" s="1313"/>
      <c r="T2785" s="1313"/>
      <c r="U2785" s="1313"/>
      <c r="V2785" s="2466"/>
      <c r="W2785" s="1904"/>
      <c r="X2785" s="2336"/>
      <c r="Y2785" s="1904"/>
      <c r="Z2785" s="2394"/>
      <c r="AA2785" s="1904"/>
      <c r="AB2785" s="1903"/>
      <c r="AC2785" s="1904"/>
      <c r="AD2785" s="1904"/>
      <c r="AE2785" s="1904"/>
      <c r="AF2785" s="1313"/>
      <c r="AG2785" s="1313"/>
      <c r="AH2785" s="1305"/>
      <c r="AI2785" s="1313"/>
      <c r="AJ2785" s="1313"/>
      <c r="AK2785" s="1313"/>
      <c r="AL2785" s="1313"/>
      <c r="AM2785" s="1313"/>
      <c r="AN2785" s="1905"/>
      <c r="AO2785" s="1345"/>
      <c r="AP2785" s="1313"/>
      <c r="AQ2785" s="1345"/>
      <c r="AR2785" s="1313"/>
      <c r="AS2785" s="1345"/>
      <c r="AT2785" s="1313"/>
      <c r="AU2785" s="1345"/>
      <c r="AV2785" s="1313"/>
      <c r="AW2785" s="1313"/>
      <c r="AX2785" s="1313"/>
      <c r="AY2785" s="1305"/>
      <c r="AZ2785" s="1313"/>
      <c r="BA2785" s="1313"/>
      <c r="BB2785" s="1313"/>
      <c r="BC2785" s="1313"/>
      <c r="BD2785" s="1313"/>
      <c r="BE2785" s="1903"/>
      <c r="BF2785" s="1904"/>
      <c r="BG2785" s="1903"/>
      <c r="BH2785" s="1904"/>
      <c r="BI2785" s="1903"/>
      <c r="BJ2785" s="1904"/>
      <c r="BK2785" s="1313"/>
      <c r="BL2785" s="1904"/>
      <c r="BM2785" s="1904"/>
      <c r="BN2785" s="1904"/>
      <c r="BO2785" s="1313"/>
      <c r="BP2785" s="1316">
        <f t="shared" si="820"/>
        <v>0</v>
      </c>
      <c r="BQ2785" s="1305"/>
    </row>
    <row r="2786" spans="1:69" ht="15" x14ac:dyDescent="0.25">
      <c r="A2786" s="1305"/>
      <c r="B2786" s="2050"/>
      <c r="C2786" s="1928"/>
      <c r="D2786" s="1313"/>
      <c r="E2786" s="1313"/>
      <c r="F2786" s="1931"/>
      <c r="G2786" s="1313"/>
      <c r="H2786" s="1345"/>
      <c r="I2786" s="1313"/>
      <c r="J2786" s="1345"/>
      <c r="K2786" s="1313"/>
      <c r="L2786" s="2773"/>
      <c r="M2786" s="1313"/>
      <c r="N2786" s="1345"/>
      <c r="O2786" s="1313"/>
      <c r="P2786" s="1313"/>
      <c r="Q2786" s="1307"/>
      <c r="R2786" s="1313"/>
      <c r="S2786" s="1313"/>
      <c r="T2786" s="1313"/>
      <c r="U2786" s="1313"/>
      <c r="V2786" s="2466"/>
      <c r="W2786" s="1904"/>
      <c r="X2786" s="2336"/>
      <c r="Y2786" s="1904"/>
      <c r="Z2786" s="2394"/>
      <c r="AA2786" s="1904"/>
      <c r="AB2786" s="1903"/>
      <c r="AC2786" s="1904"/>
      <c r="AD2786" s="1904"/>
      <c r="AE2786" s="1904"/>
      <c r="AF2786" s="1313"/>
      <c r="AG2786" s="1313"/>
      <c r="AH2786" s="1305"/>
      <c r="AI2786" s="1313"/>
      <c r="AJ2786" s="1313"/>
      <c r="AK2786" s="1313"/>
      <c r="AL2786" s="1313"/>
      <c r="AM2786" s="1313"/>
      <c r="AN2786" s="1905"/>
      <c r="AO2786" s="1345"/>
      <c r="AP2786" s="1313"/>
      <c r="AQ2786" s="1345"/>
      <c r="AR2786" s="1313"/>
      <c r="AS2786" s="1345"/>
      <c r="AT2786" s="1313"/>
      <c r="AU2786" s="1345"/>
      <c r="AV2786" s="1313"/>
      <c r="AW2786" s="1313"/>
      <c r="AX2786" s="1313"/>
      <c r="AY2786" s="1305"/>
      <c r="AZ2786" s="1313"/>
      <c r="BA2786" s="1313"/>
      <c r="BB2786" s="1313"/>
      <c r="BC2786" s="1313"/>
      <c r="BD2786" s="1313"/>
      <c r="BE2786" s="1903"/>
      <c r="BF2786" s="1904"/>
      <c r="BG2786" s="1903"/>
      <c r="BH2786" s="1904"/>
      <c r="BI2786" s="1903"/>
      <c r="BJ2786" s="1904"/>
      <c r="BK2786" s="1313"/>
      <c r="BL2786" s="1904"/>
      <c r="BM2786" s="1904"/>
      <c r="BN2786" s="1904"/>
      <c r="BO2786" s="1313"/>
      <c r="BP2786" s="1316">
        <f t="shared" si="820"/>
        <v>0</v>
      </c>
      <c r="BQ2786" s="1305"/>
    </row>
    <row r="2787" spans="1:69" ht="15" x14ac:dyDescent="0.25">
      <c r="A2787" s="1305"/>
      <c r="B2787" s="2050"/>
      <c r="C2787" s="1928"/>
      <c r="D2787" s="1313"/>
      <c r="E2787" s="1313"/>
      <c r="F2787" s="1931"/>
      <c r="G2787" s="1313"/>
      <c r="H2787" s="1345"/>
      <c r="I2787" s="1313"/>
      <c r="J2787" s="1345"/>
      <c r="K2787" s="1313"/>
      <c r="L2787" s="2773"/>
      <c r="M2787" s="1313"/>
      <c r="N2787" s="1345"/>
      <c r="O2787" s="1313"/>
      <c r="P2787" s="1313"/>
      <c r="Q2787" s="1307"/>
      <c r="R2787" s="1313"/>
      <c r="S2787" s="1313"/>
      <c r="T2787" s="1313"/>
      <c r="U2787" s="1313"/>
      <c r="V2787" s="2466"/>
      <c r="W2787" s="1904"/>
      <c r="X2787" s="2336"/>
      <c r="Y2787" s="1904"/>
      <c r="Z2787" s="2394"/>
      <c r="AA2787" s="1904"/>
      <c r="AB2787" s="1903"/>
      <c r="AC2787" s="1904"/>
      <c r="AD2787" s="1904"/>
      <c r="AE2787" s="1904"/>
      <c r="AF2787" s="1313"/>
      <c r="AG2787" s="1313"/>
      <c r="AH2787" s="1305"/>
      <c r="AI2787" s="1313"/>
      <c r="AJ2787" s="1313"/>
      <c r="AK2787" s="1313"/>
      <c r="AL2787" s="1313"/>
      <c r="AM2787" s="1313"/>
      <c r="AN2787" s="1905"/>
      <c r="AO2787" s="1345"/>
      <c r="AP2787" s="1313"/>
      <c r="AQ2787" s="1345"/>
      <c r="AR2787" s="1313"/>
      <c r="AS2787" s="1345"/>
      <c r="AT2787" s="1313"/>
      <c r="AU2787" s="1345"/>
      <c r="AV2787" s="1313"/>
      <c r="AW2787" s="1313"/>
      <c r="AX2787" s="1313"/>
      <c r="AY2787" s="1305"/>
      <c r="AZ2787" s="1313"/>
      <c r="BA2787" s="1313"/>
      <c r="BB2787" s="1313"/>
      <c r="BC2787" s="1313"/>
      <c r="BD2787" s="1313"/>
      <c r="BE2787" s="1903"/>
      <c r="BF2787" s="1904"/>
      <c r="BG2787" s="1903"/>
      <c r="BH2787" s="1904"/>
      <c r="BI2787" s="1903"/>
      <c r="BJ2787" s="1904"/>
      <c r="BK2787" s="1313"/>
      <c r="BL2787" s="1904"/>
      <c r="BM2787" s="1904"/>
      <c r="BN2787" s="1904"/>
      <c r="BO2787" s="1313"/>
      <c r="BP2787" s="1316">
        <f t="shared" si="820"/>
        <v>0</v>
      </c>
      <c r="BQ2787" s="1305"/>
    </row>
    <row r="2788" spans="1:69" ht="15" x14ac:dyDescent="0.25">
      <c r="A2788" s="1305"/>
      <c r="B2788" s="2050"/>
      <c r="C2788" s="1928"/>
      <c r="D2788" s="1313"/>
      <c r="E2788" s="1313"/>
      <c r="F2788" s="1931"/>
      <c r="G2788" s="1313"/>
      <c r="H2788" s="1345"/>
      <c r="I2788" s="1313"/>
      <c r="J2788" s="1345"/>
      <c r="K2788" s="1313"/>
      <c r="L2788" s="2773"/>
      <c r="M2788" s="1313"/>
      <c r="N2788" s="1345"/>
      <c r="O2788" s="1313"/>
      <c r="P2788" s="1313"/>
      <c r="Q2788" s="1307"/>
      <c r="R2788" s="1313"/>
      <c r="S2788" s="1313"/>
      <c r="T2788" s="1313"/>
      <c r="U2788" s="1313"/>
      <c r="V2788" s="2466"/>
      <c r="W2788" s="1904"/>
      <c r="X2788" s="2336"/>
      <c r="Y2788" s="1904"/>
      <c r="Z2788" s="2394"/>
      <c r="AA2788" s="1904"/>
      <c r="AB2788" s="1903"/>
      <c r="AC2788" s="1904"/>
      <c r="AD2788" s="1904"/>
      <c r="AE2788" s="1904"/>
      <c r="AF2788" s="1313"/>
      <c r="AG2788" s="1313"/>
      <c r="AH2788" s="1305"/>
      <c r="AI2788" s="1313"/>
      <c r="AJ2788" s="1313"/>
      <c r="AK2788" s="1313"/>
      <c r="AL2788" s="1313"/>
      <c r="AM2788" s="1313"/>
      <c r="AN2788" s="1905"/>
      <c r="AO2788" s="1345"/>
      <c r="AP2788" s="1313"/>
      <c r="AQ2788" s="1345"/>
      <c r="AR2788" s="1313"/>
      <c r="AS2788" s="1345"/>
      <c r="AT2788" s="1313"/>
      <c r="AU2788" s="1345"/>
      <c r="AV2788" s="1313"/>
      <c r="AW2788" s="1313"/>
      <c r="AX2788" s="1313"/>
      <c r="AY2788" s="1305"/>
      <c r="AZ2788" s="1313"/>
      <c r="BA2788" s="1313"/>
      <c r="BB2788" s="1313"/>
      <c r="BC2788" s="1313"/>
      <c r="BD2788" s="1313"/>
      <c r="BE2788" s="1903"/>
      <c r="BF2788" s="1904"/>
      <c r="BG2788" s="1903"/>
      <c r="BH2788" s="1904"/>
      <c r="BI2788" s="1903"/>
      <c r="BJ2788" s="1904"/>
      <c r="BK2788" s="1313"/>
      <c r="BL2788" s="1904"/>
      <c r="BM2788" s="1904"/>
      <c r="BN2788" s="1904"/>
      <c r="BO2788" s="1313"/>
      <c r="BP2788" s="1316">
        <f t="shared" si="820"/>
        <v>0</v>
      </c>
      <c r="BQ2788" s="1305"/>
    </row>
    <row r="2789" spans="1:69" ht="15" x14ac:dyDescent="0.25">
      <c r="A2789" s="1305"/>
      <c r="B2789" s="2050"/>
      <c r="C2789" s="1928"/>
      <c r="D2789" s="1313"/>
      <c r="E2789" s="1313"/>
      <c r="F2789" s="1931"/>
      <c r="G2789" s="1313"/>
      <c r="H2789" s="1345"/>
      <c r="I2789" s="1313"/>
      <c r="J2789" s="1345"/>
      <c r="K2789" s="1313"/>
      <c r="L2789" s="2773"/>
      <c r="M2789" s="1313"/>
      <c r="N2789" s="1345"/>
      <c r="O2789" s="1313"/>
      <c r="P2789" s="1313"/>
      <c r="Q2789" s="1307"/>
      <c r="R2789" s="1313"/>
      <c r="S2789" s="1313"/>
      <c r="T2789" s="1313"/>
      <c r="U2789" s="1313"/>
      <c r="V2789" s="2466"/>
      <c r="W2789" s="1904"/>
      <c r="X2789" s="2336"/>
      <c r="Y2789" s="1904"/>
      <c r="Z2789" s="2394"/>
      <c r="AA2789" s="1904"/>
      <c r="AB2789" s="1903"/>
      <c r="AC2789" s="1904"/>
      <c r="AD2789" s="1904"/>
      <c r="AE2789" s="1904"/>
      <c r="AF2789" s="1313"/>
      <c r="AG2789" s="1313"/>
      <c r="AH2789" s="1305"/>
      <c r="AI2789" s="1313"/>
      <c r="AJ2789" s="1313"/>
      <c r="AK2789" s="1313"/>
      <c r="AL2789" s="1313"/>
      <c r="AM2789" s="1313"/>
      <c r="AN2789" s="1905"/>
      <c r="AO2789" s="1345"/>
      <c r="AP2789" s="1313"/>
      <c r="AQ2789" s="1345"/>
      <c r="AR2789" s="1313"/>
      <c r="AS2789" s="1345"/>
      <c r="AT2789" s="1313"/>
      <c r="AU2789" s="1345"/>
      <c r="AV2789" s="1313"/>
      <c r="AW2789" s="1313"/>
      <c r="AX2789" s="1313"/>
      <c r="AY2789" s="1305"/>
      <c r="AZ2789" s="1313"/>
      <c r="BA2789" s="1313"/>
      <c r="BB2789" s="1313"/>
      <c r="BC2789" s="1313"/>
      <c r="BD2789" s="1313"/>
      <c r="BE2789" s="1903"/>
      <c r="BF2789" s="1904"/>
      <c r="BG2789" s="1903"/>
      <c r="BH2789" s="1904"/>
      <c r="BI2789" s="1903"/>
      <c r="BJ2789" s="1904"/>
      <c r="BK2789" s="1313"/>
      <c r="BL2789" s="1904"/>
      <c r="BM2789" s="1904"/>
      <c r="BN2789" s="1904"/>
      <c r="BO2789" s="1313"/>
      <c r="BP2789" s="1316">
        <f t="shared" si="820"/>
        <v>0</v>
      </c>
      <c r="BQ2789" s="1305"/>
    </row>
    <row r="2790" spans="1:69" ht="15" x14ac:dyDescent="0.25">
      <c r="A2790" s="1305"/>
      <c r="B2790" s="2050"/>
      <c r="C2790" s="1928"/>
      <c r="D2790" s="1313"/>
      <c r="E2790" s="1313"/>
      <c r="F2790" s="1931"/>
      <c r="G2790" s="1313"/>
      <c r="H2790" s="1345"/>
      <c r="I2790" s="1313"/>
      <c r="J2790" s="1345"/>
      <c r="K2790" s="1313"/>
      <c r="L2790" s="2773"/>
      <c r="M2790" s="1313"/>
      <c r="N2790" s="1345"/>
      <c r="O2790" s="1313"/>
      <c r="P2790" s="1313"/>
      <c r="Q2790" s="1307"/>
      <c r="R2790" s="1313"/>
      <c r="S2790" s="1313"/>
      <c r="T2790" s="1313"/>
      <c r="U2790" s="1313"/>
      <c r="V2790" s="2466"/>
      <c r="W2790" s="1904"/>
      <c r="X2790" s="2336"/>
      <c r="Y2790" s="1904"/>
      <c r="Z2790" s="2394"/>
      <c r="AA2790" s="1904"/>
      <c r="AB2790" s="1903"/>
      <c r="AC2790" s="1904"/>
      <c r="AD2790" s="1904"/>
      <c r="AE2790" s="1904"/>
      <c r="AF2790" s="1313"/>
      <c r="AG2790" s="1313"/>
      <c r="AH2790" s="1305"/>
      <c r="AI2790" s="1313"/>
      <c r="AJ2790" s="1313"/>
      <c r="AK2790" s="1313"/>
      <c r="AL2790" s="1313"/>
      <c r="AM2790" s="1313"/>
      <c r="AN2790" s="1905"/>
      <c r="AO2790" s="1345"/>
      <c r="AP2790" s="1313"/>
      <c r="AQ2790" s="1345"/>
      <c r="AR2790" s="1313"/>
      <c r="AS2790" s="1345"/>
      <c r="AT2790" s="1313"/>
      <c r="AU2790" s="1345"/>
      <c r="AV2790" s="1313"/>
      <c r="AW2790" s="1313"/>
      <c r="AX2790" s="1313"/>
      <c r="AY2790" s="1305"/>
      <c r="AZ2790" s="1313"/>
      <c r="BA2790" s="1313"/>
      <c r="BB2790" s="1313"/>
      <c r="BC2790" s="1313"/>
      <c r="BD2790" s="1313"/>
      <c r="BE2790" s="1903"/>
      <c r="BF2790" s="1904"/>
      <c r="BG2790" s="1903"/>
      <c r="BH2790" s="1904"/>
      <c r="BI2790" s="1903"/>
      <c r="BJ2790" s="1904"/>
      <c r="BK2790" s="1313"/>
      <c r="BL2790" s="1904"/>
      <c r="BM2790" s="1904"/>
      <c r="BN2790" s="1904"/>
      <c r="BO2790" s="1313"/>
      <c r="BP2790" s="1316">
        <f t="shared" si="820"/>
        <v>0</v>
      </c>
      <c r="BQ2790" s="1305"/>
    </row>
    <row r="2791" spans="1:69" ht="15" x14ac:dyDescent="0.25">
      <c r="A2791" s="1305"/>
      <c r="B2791" s="2050"/>
      <c r="C2791" s="1928"/>
      <c r="D2791" s="1313"/>
      <c r="E2791" s="1313"/>
      <c r="F2791" s="1931"/>
      <c r="G2791" s="1313"/>
      <c r="H2791" s="1345"/>
      <c r="I2791" s="1313"/>
      <c r="J2791" s="1345"/>
      <c r="K2791" s="1313"/>
      <c r="L2791" s="2773"/>
      <c r="M2791" s="1313"/>
      <c r="N2791" s="1345"/>
      <c r="O2791" s="1313"/>
      <c r="P2791" s="1313"/>
      <c r="Q2791" s="1307"/>
      <c r="R2791" s="1313"/>
      <c r="S2791" s="1313"/>
      <c r="T2791" s="1313"/>
      <c r="U2791" s="1313"/>
      <c r="V2791" s="2466"/>
      <c r="W2791" s="1904"/>
      <c r="X2791" s="2336"/>
      <c r="Y2791" s="1904"/>
      <c r="Z2791" s="2394"/>
      <c r="AA2791" s="1904"/>
      <c r="AB2791" s="1903"/>
      <c r="AC2791" s="1904"/>
      <c r="AD2791" s="1904"/>
      <c r="AE2791" s="1904"/>
      <c r="AF2791" s="1313"/>
      <c r="AG2791" s="1313"/>
      <c r="AH2791" s="1305"/>
      <c r="AI2791" s="1313"/>
      <c r="AJ2791" s="1313"/>
      <c r="AK2791" s="1313"/>
      <c r="AL2791" s="1313"/>
      <c r="AM2791" s="1313"/>
      <c r="AN2791" s="1905"/>
      <c r="AO2791" s="1345"/>
      <c r="AP2791" s="1313"/>
      <c r="AQ2791" s="1345"/>
      <c r="AR2791" s="1313"/>
      <c r="AS2791" s="1345"/>
      <c r="AT2791" s="1313"/>
      <c r="AU2791" s="1345"/>
      <c r="AV2791" s="1313"/>
      <c r="AW2791" s="1313"/>
      <c r="AX2791" s="1313"/>
      <c r="AY2791" s="1305"/>
      <c r="AZ2791" s="1313"/>
      <c r="BA2791" s="1313"/>
      <c r="BB2791" s="1313"/>
      <c r="BC2791" s="1313"/>
      <c r="BD2791" s="1313"/>
      <c r="BE2791" s="1903"/>
      <c r="BF2791" s="1904"/>
      <c r="BG2791" s="1903"/>
      <c r="BH2791" s="1904"/>
      <c r="BI2791" s="1903"/>
      <c r="BJ2791" s="1904"/>
      <c r="BK2791" s="1313"/>
      <c r="BL2791" s="1904"/>
      <c r="BM2791" s="1904"/>
      <c r="BN2791" s="1904"/>
      <c r="BO2791" s="1313"/>
      <c r="BP2791" s="1316">
        <f t="shared" si="820"/>
        <v>0</v>
      </c>
      <c r="BQ2791" s="1305"/>
    </row>
    <row r="2792" spans="1:69" ht="15" x14ac:dyDescent="0.25">
      <c r="A2792" s="1305"/>
      <c r="B2792" s="2050"/>
      <c r="C2792" s="1928"/>
      <c r="D2792" s="1313"/>
      <c r="E2792" s="1313"/>
      <c r="F2792" s="1931"/>
      <c r="G2792" s="1313"/>
      <c r="H2792" s="1345"/>
      <c r="I2792" s="1313"/>
      <c r="J2792" s="1345"/>
      <c r="K2792" s="1313"/>
      <c r="L2792" s="2773"/>
      <c r="M2792" s="1313"/>
      <c r="N2792" s="1345"/>
      <c r="O2792" s="1313"/>
      <c r="P2792" s="1313"/>
      <c r="Q2792" s="1307"/>
      <c r="R2792" s="1313"/>
      <c r="S2792" s="1313"/>
      <c r="T2792" s="1313"/>
      <c r="U2792" s="1313"/>
      <c r="V2792" s="2466"/>
      <c r="W2792" s="1904"/>
      <c r="X2792" s="2336"/>
      <c r="Y2792" s="1904"/>
      <c r="Z2792" s="2394"/>
      <c r="AA2792" s="1904"/>
      <c r="AB2792" s="1903"/>
      <c r="AC2792" s="1904"/>
      <c r="AD2792" s="1904"/>
      <c r="AE2792" s="1904"/>
      <c r="AF2792" s="1313"/>
      <c r="AG2792" s="1313"/>
      <c r="AH2792" s="1305"/>
      <c r="AI2792" s="1313"/>
      <c r="AJ2792" s="1313"/>
      <c r="AK2792" s="1313"/>
      <c r="AL2792" s="1313"/>
      <c r="AM2792" s="1313"/>
      <c r="AN2792" s="1905"/>
      <c r="AO2792" s="1345"/>
      <c r="AP2792" s="1313"/>
      <c r="AQ2792" s="1345"/>
      <c r="AR2792" s="1313"/>
      <c r="AS2792" s="1345"/>
      <c r="AT2792" s="1313"/>
      <c r="AU2792" s="1345"/>
      <c r="AV2792" s="1313"/>
      <c r="AW2792" s="1313"/>
      <c r="AX2792" s="1313"/>
      <c r="AY2792" s="1305"/>
      <c r="AZ2792" s="1313"/>
      <c r="BA2792" s="1313"/>
      <c r="BB2792" s="1313"/>
      <c r="BC2792" s="1313"/>
      <c r="BD2792" s="1313"/>
      <c r="BE2792" s="1903"/>
      <c r="BF2792" s="1904"/>
      <c r="BG2792" s="1903"/>
      <c r="BH2792" s="1904"/>
      <c r="BI2792" s="1903"/>
      <c r="BJ2792" s="1904"/>
      <c r="BK2792" s="1313"/>
      <c r="BL2792" s="1904"/>
      <c r="BM2792" s="1904"/>
      <c r="BN2792" s="1904"/>
      <c r="BO2792" s="1313"/>
      <c r="BP2792" s="1316">
        <f t="shared" si="820"/>
        <v>0</v>
      </c>
      <c r="BQ2792" s="1305"/>
    </row>
    <row r="2793" spans="1:69" ht="15" x14ac:dyDescent="0.25">
      <c r="A2793" s="1305"/>
      <c r="B2793" s="2050"/>
      <c r="C2793" s="1928"/>
      <c r="D2793" s="1313"/>
      <c r="E2793" s="1313"/>
      <c r="F2793" s="1931"/>
      <c r="G2793" s="1313"/>
      <c r="H2793" s="1345"/>
      <c r="I2793" s="1313"/>
      <c r="J2793" s="1345"/>
      <c r="K2793" s="1313"/>
      <c r="L2793" s="2773"/>
      <c r="M2793" s="1313"/>
      <c r="N2793" s="1345"/>
      <c r="O2793" s="1313"/>
      <c r="P2793" s="1313"/>
      <c r="Q2793" s="1307"/>
      <c r="R2793" s="1313"/>
      <c r="S2793" s="1313"/>
      <c r="T2793" s="1313"/>
      <c r="U2793" s="1313"/>
      <c r="V2793" s="2466"/>
      <c r="W2793" s="1904"/>
      <c r="X2793" s="2336"/>
      <c r="Y2793" s="1904"/>
      <c r="Z2793" s="2394"/>
      <c r="AA2793" s="1904"/>
      <c r="AB2793" s="1903"/>
      <c r="AC2793" s="1904"/>
      <c r="AD2793" s="1904"/>
      <c r="AE2793" s="1904"/>
      <c r="AF2793" s="1313"/>
      <c r="AG2793" s="1313"/>
      <c r="AH2793" s="1305"/>
      <c r="AI2793" s="1313"/>
      <c r="AJ2793" s="1313"/>
      <c r="AK2793" s="1313"/>
      <c r="AL2793" s="1313"/>
      <c r="AM2793" s="1313"/>
      <c r="AN2793" s="1905"/>
      <c r="AO2793" s="1345"/>
      <c r="AP2793" s="1313"/>
      <c r="AQ2793" s="1345"/>
      <c r="AR2793" s="1313"/>
      <c r="AS2793" s="1345"/>
      <c r="AT2793" s="1313"/>
      <c r="AU2793" s="1345"/>
      <c r="AV2793" s="1313"/>
      <c r="AW2793" s="1313"/>
      <c r="AX2793" s="1313"/>
      <c r="AY2793" s="1305"/>
      <c r="AZ2793" s="1313"/>
      <c r="BA2793" s="1313"/>
      <c r="BB2793" s="1313"/>
      <c r="BC2793" s="1313"/>
      <c r="BD2793" s="1313"/>
      <c r="BE2793" s="1903"/>
      <c r="BF2793" s="1904"/>
      <c r="BG2793" s="1903"/>
      <c r="BH2793" s="1904"/>
      <c r="BI2793" s="1903"/>
      <c r="BJ2793" s="1904"/>
      <c r="BK2793" s="1313"/>
      <c r="BL2793" s="1904"/>
      <c r="BM2793" s="1904"/>
      <c r="BN2793" s="1904"/>
      <c r="BO2793" s="1313"/>
      <c r="BP2793" s="1316">
        <f t="shared" si="820"/>
        <v>0</v>
      </c>
      <c r="BQ2793" s="1305"/>
    </row>
    <row r="2794" spans="1:69" ht="15" x14ac:dyDescent="0.25">
      <c r="A2794" s="1305"/>
      <c r="B2794" s="2050"/>
      <c r="C2794" s="1928"/>
      <c r="D2794" s="1313"/>
      <c r="E2794" s="1313"/>
      <c r="F2794" s="1931"/>
      <c r="G2794" s="1313"/>
      <c r="H2794" s="1345"/>
      <c r="I2794" s="1313"/>
      <c r="J2794" s="1345"/>
      <c r="K2794" s="1313"/>
      <c r="L2794" s="2773"/>
      <c r="M2794" s="1313"/>
      <c r="N2794" s="1345"/>
      <c r="O2794" s="1313"/>
      <c r="P2794" s="1313"/>
      <c r="Q2794" s="1307"/>
      <c r="R2794" s="1313"/>
      <c r="S2794" s="1313"/>
      <c r="T2794" s="1313"/>
      <c r="U2794" s="1313"/>
      <c r="V2794" s="2466"/>
      <c r="W2794" s="1904"/>
      <c r="X2794" s="2336"/>
      <c r="Y2794" s="1904"/>
      <c r="Z2794" s="2394"/>
      <c r="AA2794" s="1904"/>
      <c r="AB2794" s="1903"/>
      <c r="AC2794" s="1904"/>
      <c r="AD2794" s="1904"/>
      <c r="AE2794" s="1904"/>
      <c r="AF2794" s="1313"/>
      <c r="AG2794" s="1313"/>
      <c r="AH2794" s="1305"/>
      <c r="AI2794" s="1313"/>
      <c r="AJ2794" s="1313"/>
      <c r="AK2794" s="1313"/>
      <c r="AL2794" s="1313"/>
      <c r="AM2794" s="1313"/>
      <c r="AN2794" s="1905"/>
      <c r="AO2794" s="1345"/>
      <c r="AP2794" s="1313"/>
      <c r="AQ2794" s="1345"/>
      <c r="AR2794" s="1313"/>
      <c r="AS2794" s="1345"/>
      <c r="AT2794" s="1313"/>
      <c r="AU2794" s="1345"/>
      <c r="AV2794" s="1313"/>
      <c r="AW2794" s="1313"/>
      <c r="AX2794" s="1313"/>
      <c r="AY2794" s="1305"/>
      <c r="AZ2794" s="1313"/>
      <c r="BA2794" s="1313"/>
      <c r="BB2794" s="1313"/>
      <c r="BC2794" s="1313"/>
      <c r="BD2794" s="1313"/>
      <c r="BE2794" s="1903"/>
      <c r="BF2794" s="1904"/>
      <c r="BG2794" s="1903"/>
      <c r="BH2794" s="1904"/>
      <c r="BI2794" s="1903"/>
      <c r="BJ2794" s="1904"/>
      <c r="BK2794" s="1313"/>
      <c r="BL2794" s="1904"/>
      <c r="BM2794" s="1904"/>
      <c r="BN2794" s="1904"/>
      <c r="BO2794" s="1313"/>
      <c r="BP2794" s="1316">
        <f t="shared" si="820"/>
        <v>0</v>
      </c>
      <c r="BQ2794" s="1305"/>
    </row>
    <row r="2795" spans="1:69" ht="15" x14ac:dyDescent="0.25">
      <c r="A2795" s="1305"/>
      <c r="B2795" s="2050"/>
      <c r="C2795" s="1928"/>
      <c r="D2795" s="1313"/>
      <c r="E2795" s="1313"/>
      <c r="F2795" s="1931"/>
      <c r="G2795" s="1313"/>
      <c r="H2795" s="1345"/>
      <c r="I2795" s="1313"/>
      <c r="J2795" s="1345"/>
      <c r="K2795" s="1313"/>
      <c r="L2795" s="2773"/>
      <c r="M2795" s="1313"/>
      <c r="N2795" s="1345"/>
      <c r="O2795" s="1313"/>
      <c r="P2795" s="1313"/>
      <c r="Q2795" s="1307"/>
      <c r="R2795" s="1313"/>
      <c r="S2795" s="1313"/>
      <c r="T2795" s="1313"/>
      <c r="U2795" s="1313"/>
      <c r="V2795" s="2466"/>
      <c r="W2795" s="1904"/>
      <c r="X2795" s="2336"/>
      <c r="Y2795" s="1904"/>
      <c r="Z2795" s="2394"/>
      <c r="AA2795" s="1904"/>
      <c r="AB2795" s="1903"/>
      <c r="AC2795" s="1904"/>
      <c r="AD2795" s="1904"/>
      <c r="AE2795" s="1904"/>
      <c r="AF2795" s="1313"/>
      <c r="AG2795" s="1313"/>
      <c r="AH2795" s="1305"/>
      <c r="AI2795" s="1313"/>
      <c r="AJ2795" s="1313"/>
      <c r="AK2795" s="1313"/>
      <c r="AL2795" s="1313"/>
      <c r="AM2795" s="1313"/>
      <c r="AN2795" s="1905"/>
      <c r="AO2795" s="1345"/>
      <c r="AP2795" s="1313"/>
      <c r="AQ2795" s="1345"/>
      <c r="AR2795" s="1313"/>
      <c r="AS2795" s="1345"/>
      <c r="AT2795" s="1313"/>
      <c r="AU2795" s="1345"/>
      <c r="AV2795" s="1313"/>
      <c r="AW2795" s="1313"/>
      <c r="AX2795" s="1313"/>
      <c r="AY2795" s="1305"/>
      <c r="AZ2795" s="1313"/>
      <c r="BA2795" s="1313"/>
      <c r="BB2795" s="1313"/>
      <c r="BC2795" s="1313"/>
      <c r="BD2795" s="1313"/>
      <c r="BE2795" s="1903"/>
      <c r="BF2795" s="1904"/>
      <c r="BG2795" s="1903"/>
      <c r="BH2795" s="1904"/>
      <c r="BI2795" s="1903"/>
      <c r="BJ2795" s="1904"/>
      <c r="BK2795" s="1313"/>
      <c r="BL2795" s="1904"/>
      <c r="BM2795" s="1904"/>
      <c r="BN2795" s="1904"/>
      <c r="BO2795" s="1313"/>
      <c r="BP2795" s="1316">
        <f t="shared" si="820"/>
        <v>0</v>
      </c>
      <c r="BQ2795" s="1305"/>
    </row>
    <row r="2796" spans="1:69" ht="15" x14ac:dyDescent="0.25">
      <c r="A2796" s="1305"/>
      <c r="B2796" s="2050"/>
      <c r="C2796" s="1928"/>
      <c r="D2796" s="1313"/>
      <c r="E2796" s="1313"/>
      <c r="F2796" s="1931"/>
      <c r="G2796" s="1313"/>
      <c r="H2796" s="1345"/>
      <c r="I2796" s="1313"/>
      <c r="J2796" s="1345"/>
      <c r="K2796" s="1313"/>
      <c r="L2796" s="2773"/>
      <c r="M2796" s="1313"/>
      <c r="N2796" s="1345"/>
      <c r="O2796" s="1313"/>
      <c r="P2796" s="1313"/>
      <c r="Q2796" s="1307"/>
      <c r="R2796" s="1313"/>
      <c r="S2796" s="1313"/>
      <c r="T2796" s="1313"/>
      <c r="U2796" s="1313"/>
      <c r="V2796" s="2466"/>
      <c r="W2796" s="1904"/>
      <c r="X2796" s="2336"/>
      <c r="Y2796" s="1904"/>
      <c r="Z2796" s="2394"/>
      <c r="AA2796" s="1904"/>
      <c r="AB2796" s="1903"/>
      <c r="AC2796" s="1904"/>
      <c r="AD2796" s="1904"/>
      <c r="AE2796" s="1904"/>
      <c r="AF2796" s="1313"/>
      <c r="AG2796" s="1313"/>
      <c r="AH2796" s="1305"/>
      <c r="AI2796" s="1313"/>
      <c r="AJ2796" s="1313"/>
      <c r="AK2796" s="1313"/>
      <c r="AL2796" s="1313"/>
      <c r="AM2796" s="1313"/>
      <c r="AN2796" s="1905"/>
      <c r="AO2796" s="1345"/>
      <c r="AP2796" s="1313"/>
      <c r="AQ2796" s="1345"/>
      <c r="AR2796" s="1313"/>
      <c r="AS2796" s="1345"/>
      <c r="AT2796" s="1313"/>
      <c r="AU2796" s="1345"/>
      <c r="AV2796" s="1313"/>
      <c r="AW2796" s="1313"/>
      <c r="AX2796" s="1313"/>
      <c r="AY2796" s="1305"/>
      <c r="AZ2796" s="1313"/>
      <c r="BA2796" s="1313"/>
      <c r="BB2796" s="1313"/>
      <c r="BC2796" s="1313"/>
      <c r="BD2796" s="1313"/>
      <c r="BE2796" s="1903"/>
      <c r="BF2796" s="1904"/>
      <c r="BG2796" s="1903"/>
      <c r="BH2796" s="1904"/>
      <c r="BI2796" s="1903"/>
      <c r="BJ2796" s="1904"/>
      <c r="BK2796" s="1313"/>
      <c r="BL2796" s="1904"/>
      <c r="BM2796" s="1904"/>
      <c r="BN2796" s="1904"/>
      <c r="BO2796" s="1313"/>
      <c r="BP2796" s="1316">
        <f t="shared" si="820"/>
        <v>0</v>
      </c>
      <c r="BQ2796" s="1305"/>
    </row>
    <row r="2797" spans="1:69" ht="15" x14ac:dyDescent="0.25">
      <c r="A2797" s="1305"/>
      <c r="B2797" s="2050"/>
      <c r="C2797" s="1928"/>
      <c r="D2797" s="1313"/>
      <c r="E2797" s="1313"/>
      <c r="F2797" s="1931"/>
      <c r="G2797" s="1313"/>
      <c r="H2797" s="1345"/>
      <c r="I2797" s="1313"/>
      <c r="J2797" s="1345"/>
      <c r="K2797" s="1313"/>
      <c r="L2797" s="2773"/>
      <c r="M2797" s="1313"/>
      <c r="N2797" s="1345"/>
      <c r="O2797" s="1313"/>
      <c r="P2797" s="1313"/>
      <c r="Q2797" s="1307"/>
      <c r="R2797" s="1313"/>
      <c r="S2797" s="1313"/>
      <c r="T2797" s="1313"/>
      <c r="U2797" s="1313"/>
      <c r="V2797" s="2466"/>
      <c r="W2797" s="1904"/>
      <c r="X2797" s="2336"/>
      <c r="Y2797" s="1904"/>
      <c r="Z2797" s="2394"/>
      <c r="AA2797" s="1904"/>
      <c r="AB2797" s="1903"/>
      <c r="AC2797" s="1904"/>
      <c r="AD2797" s="1904"/>
      <c r="AE2797" s="1904"/>
      <c r="AF2797" s="1313"/>
      <c r="AG2797" s="1313"/>
      <c r="AH2797" s="1305"/>
      <c r="AI2797" s="1313"/>
      <c r="AJ2797" s="1313"/>
      <c r="AK2797" s="1313"/>
      <c r="AL2797" s="1313"/>
      <c r="AM2797" s="1313"/>
      <c r="AN2797" s="1905"/>
      <c r="AO2797" s="1345"/>
      <c r="AP2797" s="1313"/>
      <c r="AQ2797" s="1345"/>
      <c r="AR2797" s="1313"/>
      <c r="AS2797" s="1345"/>
      <c r="AT2797" s="1313"/>
      <c r="AU2797" s="1345"/>
      <c r="AV2797" s="1313"/>
      <c r="AW2797" s="1313"/>
      <c r="AX2797" s="1313"/>
      <c r="AY2797" s="1305"/>
      <c r="AZ2797" s="1313"/>
      <c r="BA2797" s="1313"/>
      <c r="BB2797" s="1313"/>
      <c r="BC2797" s="1313"/>
      <c r="BD2797" s="1313"/>
      <c r="BE2797" s="1903"/>
      <c r="BF2797" s="1904"/>
      <c r="BG2797" s="1903"/>
      <c r="BH2797" s="1904"/>
      <c r="BI2797" s="1903"/>
      <c r="BJ2797" s="1904"/>
      <c r="BK2797" s="1313"/>
      <c r="BL2797" s="1904"/>
      <c r="BM2797" s="1904"/>
      <c r="BN2797" s="1904"/>
      <c r="BO2797" s="1313"/>
      <c r="BP2797" s="1316">
        <f t="shared" si="820"/>
        <v>0</v>
      </c>
      <c r="BQ2797" s="1305"/>
    </row>
    <row r="2798" spans="1:69" ht="15" x14ac:dyDescent="0.25">
      <c r="A2798" s="1305"/>
      <c r="B2798" s="2050"/>
      <c r="C2798" s="1928"/>
      <c r="D2798" s="1313"/>
      <c r="E2798" s="1313"/>
      <c r="F2798" s="1931"/>
      <c r="G2798" s="1313"/>
      <c r="H2798" s="1345"/>
      <c r="I2798" s="1313"/>
      <c r="J2798" s="1345"/>
      <c r="K2798" s="1313"/>
      <c r="L2798" s="2773"/>
      <c r="M2798" s="1313"/>
      <c r="N2798" s="1345"/>
      <c r="O2798" s="1313"/>
      <c r="P2798" s="1313"/>
      <c r="Q2798" s="1307"/>
      <c r="R2798" s="1313"/>
      <c r="S2798" s="1313"/>
      <c r="T2798" s="1313"/>
      <c r="U2798" s="1313"/>
      <c r="V2798" s="2466"/>
      <c r="W2798" s="1904"/>
      <c r="X2798" s="2336"/>
      <c r="Y2798" s="1904"/>
      <c r="Z2798" s="2394"/>
      <c r="AA2798" s="1904"/>
      <c r="AB2798" s="1903"/>
      <c r="AC2798" s="1904"/>
      <c r="AD2798" s="1904"/>
      <c r="AE2798" s="1904"/>
      <c r="AF2798" s="1313"/>
      <c r="AG2798" s="1313"/>
      <c r="AH2798" s="1305"/>
      <c r="AI2798" s="1313"/>
      <c r="AJ2798" s="1313"/>
      <c r="AK2798" s="1313"/>
      <c r="AL2798" s="1313"/>
      <c r="AM2798" s="1313"/>
      <c r="AN2798" s="1905"/>
      <c r="AO2798" s="1345"/>
      <c r="AP2798" s="1313"/>
      <c r="AQ2798" s="1345"/>
      <c r="AR2798" s="1313"/>
      <c r="AS2798" s="1345"/>
      <c r="AT2798" s="1313"/>
      <c r="AU2798" s="1345"/>
      <c r="AV2798" s="1313"/>
      <c r="AW2798" s="1313"/>
      <c r="AX2798" s="1313"/>
      <c r="AY2798" s="1305"/>
      <c r="AZ2798" s="1313"/>
      <c r="BA2798" s="1313"/>
      <c r="BB2798" s="1313"/>
      <c r="BC2798" s="1313"/>
      <c r="BD2798" s="1313"/>
      <c r="BE2798" s="1903"/>
      <c r="BF2798" s="1904"/>
      <c r="BG2798" s="1903"/>
      <c r="BH2798" s="1904"/>
      <c r="BI2798" s="1903"/>
      <c r="BJ2798" s="1904"/>
      <c r="BK2798" s="1313"/>
      <c r="BL2798" s="1904"/>
      <c r="BM2798" s="1904"/>
      <c r="BN2798" s="1904"/>
      <c r="BO2798" s="1313"/>
      <c r="BP2798" s="1316">
        <f t="shared" si="820"/>
        <v>0</v>
      </c>
      <c r="BQ2798" s="1305"/>
    </row>
    <row r="2799" spans="1:69" ht="15" x14ac:dyDescent="0.25">
      <c r="A2799" s="1305"/>
      <c r="B2799" s="2050"/>
      <c r="C2799" s="1928"/>
      <c r="D2799" s="1313"/>
      <c r="E2799" s="1313"/>
      <c r="F2799" s="1931"/>
      <c r="G2799" s="1313"/>
      <c r="H2799" s="1345"/>
      <c r="I2799" s="1313"/>
      <c r="J2799" s="1345"/>
      <c r="K2799" s="1313"/>
      <c r="L2799" s="2773"/>
      <c r="M2799" s="1313"/>
      <c r="N2799" s="1345"/>
      <c r="O2799" s="1313"/>
      <c r="P2799" s="1313"/>
      <c r="Q2799" s="1307"/>
      <c r="R2799" s="1313"/>
      <c r="S2799" s="1313"/>
      <c r="T2799" s="1313"/>
      <c r="U2799" s="1313"/>
      <c r="V2799" s="2466"/>
      <c r="W2799" s="1904"/>
      <c r="X2799" s="2336"/>
      <c r="Y2799" s="1904"/>
      <c r="Z2799" s="2394"/>
      <c r="AA2799" s="1904"/>
      <c r="AB2799" s="1903"/>
      <c r="AC2799" s="1904"/>
      <c r="AD2799" s="1904"/>
      <c r="AE2799" s="1904"/>
      <c r="AF2799" s="1313"/>
      <c r="AG2799" s="1313"/>
      <c r="AH2799" s="1305"/>
      <c r="AI2799" s="1313"/>
      <c r="AJ2799" s="1313"/>
      <c r="AK2799" s="1313"/>
      <c r="AL2799" s="1313"/>
      <c r="AM2799" s="1313"/>
      <c r="AN2799" s="1905"/>
      <c r="AO2799" s="1345"/>
      <c r="AP2799" s="1313"/>
      <c r="AQ2799" s="1345"/>
      <c r="AR2799" s="1313"/>
      <c r="AS2799" s="1345"/>
      <c r="AT2799" s="1313"/>
      <c r="AU2799" s="1345"/>
      <c r="AV2799" s="1313"/>
      <c r="AW2799" s="1313"/>
      <c r="AX2799" s="1313"/>
      <c r="AY2799" s="1305"/>
      <c r="AZ2799" s="1313"/>
      <c r="BA2799" s="1313"/>
      <c r="BB2799" s="1313"/>
      <c r="BC2799" s="1313"/>
      <c r="BD2799" s="1313"/>
      <c r="BE2799" s="1903"/>
      <c r="BF2799" s="1904"/>
      <c r="BG2799" s="1903"/>
      <c r="BH2799" s="1904"/>
      <c r="BI2799" s="1903"/>
      <c r="BJ2799" s="1904"/>
      <c r="BK2799" s="1313"/>
      <c r="BL2799" s="1904"/>
      <c r="BM2799" s="1904"/>
      <c r="BN2799" s="1904"/>
      <c r="BO2799" s="1313"/>
      <c r="BP2799" s="1316">
        <f t="shared" si="820"/>
        <v>0</v>
      </c>
      <c r="BQ2799" s="1305"/>
    </row>
    <row r="2800" spans="1:69" ht="15" x14ac:dyDescent="0.25">
      <c r="A2800" s="1305"/>
      <c r="B2800" s="2050"/>
      <c r="C2800" s="1928"/>
      <c r="D2800" s="1313"/>
      <c r="E2800" s="1313"/>
      <c r="F2800" s="1931"/>
      <c r="G2800" s="1313"/>
      <c r="H2800" s="1345"/>
      <c r="I2800" s="1313"/>
      <c r="J2800" s="1345"/>
      <c r="K2800" s="1313"/>
      <c r="L2800" s="2773"/>
      <c r="M2800" s="1313"/>
      <c r="N2800" s="1345"/>
      <c r="O2800" s="1313"/>
      <c r="P2800" s="1313"/>
      <c r="Q2800" s="1307"/>
      <c r="R2800" s="1313"/>
      <c r="S2800" s="1313"/>
      <c r="T2800" s="1313"/>
      <c r="U2800" s="1313"/>
      <c r="V2800" s="2466"/>
      <c r="W2800" s="1904"/>
      <c r="X2800" s="2336"/>
      <c r="Y2800" s="1904"/>
      <c r="Z2800" s="2394"/>
      <c r="AA2800" s="1904"/>
      <c r="AB2800" s="1903"/>
      <c r="AC2800" s="1904"/>
      <c r="AD2800" s="1904"/>
      <c r="AE2800" s="1904"/>
      <c r="AF2800" s="1313"/>
      <c r="AG2800" s="1313"/>
      <c r="AH2800" s="1305"/>
      <c r="AI2800" s="1313"/>
      <c r="AJ2800" s="1313"/>
      <c r="AK2800" s="1313"/>
      <c r="AL2800" s="1313"/>
      <c r="AM2800" s="1313"/>
      <c r="AN2800" s="1905"/>
      <c r="AO2800" s="1345"/>
      <c r="AP2800" s="1313"/>
      <c r="AQ2800" s="1345"/>
      <c r="AR2800" s="1313"/>
      <c r="AS2800" s="1345"/>
      <c r="AT2800" s="1313"/>
      <c r="AU2800" s="1345"/>
      <c r="AV2800" s="1313"/>
      <c r="AW2800" s="1313"/>
      <c r="AX2800" s="1313"/>
      <c r="AY2800" s="1305"/>
      <c r="AZ2800" s="1313"/>
      <c r="BA2800" s="1313"/>
      <c r="BB2800" s="1313"/>
      <c r="BC2800" s="1313"/>
      <c r="BD2800" s="1313"/>
      <c r="BE2800" s="1903"/>
      <c r="BF2800" s="1904"/>
      <c r="BG2800" s="1903"/>
      <c r="BH2800" s="1904"/>
      <c r="BI2800" s="1903"/>
      <c r="BJ2800" s="1904"/>
      <c r="BK2800" s="1313"/>
      <c r="BL2800" s="1904"/>
      <c r="BM2800" s="1904"/>
      <c r="BN2800" s="1904"/>
      <c r="BO2800" s="1313"/>
      <c r="BP2800" s="1316">
        <f t="shared" si="820"/>
        <v>0</v>
      </c>
      <c r="BQ2800" s="1305"/>
    </row>
    <row r="2801" spans="1:69" ht="15" x14ac:dyDescent="0.25">
      <c r="A2801" s="1305"/>
      <c r="B2801" s="2050"/>
      <c r="C2801" s="1928"/>
      <c r="D2801" s="1313"/>
      <c r="E2801" s="1313"/>
      <c r="F2801" s="1931"/>
      <c r="G2801" s="1313"/>
      <c r="H2801" s="1345"/>
      <c r="I2801" s="1313"/>
      <c r="J2801" s="1345"/>
      <c r="K2801" s="1313"/>
      <c r="L2801" s="2773"/>
      <c r="M2801" s="1313"/>
      <c r="N2801" s="1345"/>
      <c r="O2801" s="1313"/>
      <c r="P2801" s="1313"/>
      <c r="Q2801" s="1307"/>
      <c r="R2801" s="1313"/>
      <c r="S2801" s="1313"/>
      <c r="T2801" s="1313"/>
      <c r="U2801" s="1313"/>
      <c r="V2801" s="2466"/>
      <c r="W2801" s="1904"/>
      <c r="X2801" s="2336"/>
      <c r="Y2801" s="1904"/>
      <c r="Z2801" s="2394"/>
      <c r="AA2801" s="1904"/>
      <c r="AB2801" s="1903"/>
      <c r="AC2801" s="1904"/>
      <c r="AD2801" s="1904"/>
      <c r="AE2801" s="1904"/>
      <c r="AF2801" s="1313"/>
      <c r="AG2801" s="1313"/>
      <c r="AH2801" s="1305"/>
      <c r="AI2801" s="1313"/>
      <c r="AJ2801" s="1313"/>
      <c r="AK2801" s="1313"/>
      <c r="AL2801" s="1313"/>
      <c r="AM2801" s="1313"/>
      <c r="AN2801" s="1905"/>
      <c r="AO2801" s="1345"/>
      <c r="AP2801" s="1313"/>
      <c r="AQ2801" s="1345"/>
      <c r="AR2801" s="1313"/>
      <c r="AS2801" s="1345"/>
      <c r="AT2801" s="1313"/>
      <c r="AU2801" s="1345"/>
      <c r="AV2801" s="1313"/>
      <c r="AW2801" s="1313"/>
      <c r="AX2801" s="1313"/>
      <c r="AY2801" s="1305"/>
      <c r="AZ2801" s="1313"/>
      <c r="BA2801" s="1313"/>
      <c r="BB2801" s="1313"/>
      <c r="BC2801" s="1313"/>
      <c r="BD2801" s="1313"/>
      <c r="BE2801" s="1903"/>
      <c r="BF2801" s="1904"/>
      <c r="BG2801" s="1903"/>
      <c r="BH2801" s="1904"/>
      <c r="BI2801" s="1903"/>
      <c r="BJ2801" s="1904"/>
      <c r="BK2801" s="1313"/>
      <c r="BL2801" s="1904"/>
      <c r="BM2801" s="1904"/>
      <c r="BN2801" s="1904"/>
      <c r="BO2801" s="1313"/>
      <c r="BP2801" s="1316">
        <f t="shared" si="820"/>
        <v>0</v>
      </c>
      <c r="BQ2801" s="1305"/>
    </row>
    <row r="2802" spans="1:69" ht="15" x14ac:dyDescent="0.25">
      <c r="A2802" s="1305"/>
      <c r="B2802" s="2050"/>
      <c r="C2802" s="1928"/>
      <c r="D2802" s="1313"/>
      <c r="E2802" s="1313"/>
      <c r="F2802" s="1931"/>
      <c r="G2802" s="1313"/>
      <c r="H2802" s="1345"/>
      <c r="I2802" s="1313"/>
      <c r="J2802" s="1345"/>
      <c r="K2802" s="1313"/>
      <c r="L2802" s="2773"/>
      <c r="M2802" s="1313"/>
      <c r="N2802" s="1345"/>
      <c r="O2802" s="1313"/>
      <c r="P2802" s="1313"/>
      <c r="Q2802" s="1307"/>
      <c r="R2802" s="1313"/>
      <c r="S2802" s="1313"/>
      <c r="T2802" s="1313"/>
      <c r="U2802" s="1313"/>
      <c r="V2802" s="2466"/>
      <c r="W2802" s="1904"/>
      <c r="X2802" s="2336"/>
      <c r="Y2802" s="1904"/>
      <c r="Z2802" s="2394"/>
      <c r="AA2802" s="1904"/>
      <c r="AB2802" s="1903"/>
      <c r="AC2802" s="1904"/>
      <c r="AD2802" s="1904"/>
      <c r="AE2802" s="1904"/>
      <c r="AF2802" s="1313"/>
      <c r="AG2802" s="1313"/>
      <c r="AH2802" s="1305"/>
      <c r="AI2802" s="1313"/>
      <c r="AJ2802" s="1313"/>
      <c r="AK2802" s="1313"/>
      <c r="AL2802" s="1313"/>
      <c r="AM2802" s="1313"/>
      <c r="AN2802" s="1905"/>
      <c r="AO2802" s="1345"/>
      <c r="AP2802" s="1313"/>
      <c r="AQ2802" s="1345"/>
      <c r="AR2802" s="1313"/>
      <c r="AS2802" s="1345"/>
      <c r="AT2802" s="1313"/>
      <c r="AU2802" s="1345"/>
      <c r="AV2802" s="1313"/>
      <c r="AW2802" s="1313"/>
      <c r="AX2802" s="1313"/>
      <c r="AY2802" s="1305"/>
      <c r="AZ2802" s="1313"/>
      <c r="BA2802" s="1313"/>
      <c r="BB2802" s="1313"/>
      <c r="BC2802" s="1313"/>
      <c r="BD2802" s="1313"/>
      <c r="BE2802" s="1903"/>
      <c r="BF2802" s="1904"/>
      <c r="BG2802" s="1903"/>
      <c r="BH2802" s="1904"/>
      <c r="BI2802" s="1903"/>
      <c r="BJ2802" s="1904"/>
      <c r="BK2802" s="1313"/>
      <c r="BL2802" s="1904"/>
      <c r="BM2802" s="1904"/>
      <c r="BN2802" s="1904"/>
      <c r="BO2802" s="1313"/>
      <c r="BP2802" s="1316">
        <f t="shared" si="820"/>
        <v>0</v>
      </c>
      <c r="BQ2802" s="1305"/>
    </row>
    <row r="2803" spans="1:69" ht="15" x14ac:dyDescent="0.25">
      <c r="A2803" s="1305"/>
      <c r="B2803" s="2050"/>
      <c r="C2803" s="1928"/>
      <c r="D2803" s="1313"/>
      <c r="E2803" s="1313"/>
      <c r="F2803" s="1931"/>
      <c r="G2803" s="1313"/>
      <c r="H2803" s="1345"/>
      <c r="I2803" s="1313"/>
      <c r="J2803" s="1345"/>
      <c r="K2803" s="1313"/>
      <c r="L2803" s="2773"/>
      <c r="M2803" s="1313"/>
      <c r="N2803" s="1345"/>
      <c r="O2803" s="1313"/>
      <c r="P2803" s="1313"/>
      <c r="Q2803" s="1307"/>
      <c r="R2803" s="1313"/>
      <c r="S2803" s="1313"/>
      <c r="T2803" s="1313"/>
      <c r="U2803" s="1313"/>
      <c r="V2803" s="2466"/>
      <c r="W2803" s="1904"/>
      <c r="X2803" s="2336"/>
      <c r="Y2803" s="1904"/>
      <c r="Z2803" s="2394"/>
      <c r="AA2803" s="1904"/>
      <c r="AB2803" s="1903"/>
      <c r="AC2803" s="1904"/>
      <c r="AD2803" s="1904"/>
      <c r="AE2803" s="1904"/>
      <c r="AF2803" s="1313"/>
      <c r="AG2803" s="1313"/>
      <c r="AH2803" s="1305"/>
      <c r="AI2803" s="1313"/>
      <c r="AJ2803" s="1313"/>
      <c r="AK2803" s="1313"/>
      <c r="AL2803" s="1313"/>
      <c r="AM2803" s="1313"/>
      <c r="AN2803" s="1905"/>
      <c r="AO2803" s="1345"/>
      <c r="AP2803" s="1313"/>
      <c r="AQ2803" s="1345"/>
      <c r="AR2803" s="1313"/>
      <c r="AS2803" s="1345"/>
      <c r="AT2803" s="1313"/>
      <c r="AU2803" s="1345"/>
      <c r="AV2803" s="1313"/>
      <c r="AW2803" s="1313"/>
      <c r="AX2803" s="1313"/>
      <c r="AY2803" s="1305"/>
      <c r="AZ2803" s="1313"/>
      <c r="BA2803" s="1313"/>
      <c r="BB2803" s="1313"/>
      <c r="BC2803" s="1313"/>
      <c r="BD2803" s="1313"/>
      <c r="BE2803" s="1903"/>
      <c r="BF2803" s="1904"/>
      <c r="BG2803" s="1903"/>
      <c r="BH2803" s="1904"/>
      <c r="BI2803" s="1903"/>
      <c r="BJ2803" s="1904"/>
      <c r="BK2803" s="1313"/>
      <c r="BL2803" s="1904"/>
      <c r="BM2803" s="1904"/>
      <c r="BN2803" s="1904"/>
      <c r="BO2803" s="1313"/>
      <c r="BP2803" s="1316">
        <f t="shared" si="820"/>
        <v>0</v>
      </c>
      <c r="BQ2803" s="1305"/>
    </row>
    <row r="2804" spans="1:69" ht="15" x14ac:dyDescent="0.25">
      <c r="A2804" s="1305"/>
      <c r="B2804" s="2050"/>
      <c r="C2804" s="1928"/>
      <c r="D2804" s="1313"/>
      <c r="E2804" s="1313"/>
      <c r="F2804" s="1931"/>
      <c r="G2804" s="1313"/>
      <c r="H2804" s="1345"/>
      <c r="I2804" s="1313"/>
      <c r="J2804" s="1345"/>
      <c r="K2804" s="1313"/>
      <c r="L2804" s="2773"/>
      <c r="M2804" s="1313"/>
      <c r="N2804" s="1345"/>
      <c r="O2804" s="1313"/>
      <c r="P2804" s="1313"/>
      <c r="Q2804" s="1307"/>
      <c r="R2804" s="1313"/>
      <c r="S2804" s="1313"/>
      <c r="T2804" s="1313"/>
      <c r="U2804" s="1313"/>
      <c r="V2804" s="2466"/>
      <c r="W2804" s="1904"/>
      <c r="X2804" s="2336"/>
      <c r="Y2804" s="1904"/>
      <c r="Z2804" s="2394"/>
      <c r="AA2804" s="1904"/>
      <c r="AB2804" s="1903"/>
      <c r="AC2804" s="1904"/>
      <c r="AD2804" s="1904"/>
      <c r="AE2804" s="1904"/>
      <c r="AF2804" s="1313"/>
      <c r="AG2804" s="1313"/>
      <c r="AH2804" s="1305"/>
      <c r="AI2804" s="1313"/>
      <c r="AJ2804" s="1313"/>
      <c r="AK2804" s="1313"/>
      <c r="AL2804" s="1313"/>
      <c r="AM2804" s="1313"/>
      <c r="AN2804" s="1905"/>
      <c r="AO2804" s="1345"/>
      <c r="AP2804" s="1313"/>
      <c r="AQ2804" s="1345"/>
      <c r="AR2804" s="1313"/>
      <c r="AS2804" s="1345"/>
      <c r="AT2804" s="1313"/>
      <c r="AU2804" s="1345"/>
      <c r="AV2804" s="1313"/>
      <c r="AW2804" s="1313"/>
      <c r="AX2804" s="1313"/>
      <c r="AY2804" s="1305"/>
      <c r="AZ2804" s="1313"/>
      <c r="BA2804" s="1313"/>
      <c r="BB2804" s="1313"/>
      <c r="BC2804" s="1313"/>
      <c r="BD2804" s="1313"/>
      <c r="BE2804" s="1903"/>
      <c r="BF2804" s="1904"/>
      <c r="BG2804" s="1903"/>
      <c r="BH2804" s="1904"/>
      <c r="BI2804" s="1903"/>
      <c r="BJ2804" s="1904"/>
      <c r="BK2804" s="1313"/>
      <c r="BL2804" s="1904"/>
      <c r="BM2804" s="1904"/>
      <c r="BN2804" s="1904"/>
      <c r="BO2804" s="1313"/>
      <c r="BP2804" s="1316">
        <f t="shared" si="820"/>
        <v>0</v>
      </c>
      <c r="BQ2804" s="1305"/>
    </row>
    <row r="2805" spans="1:69" ht="15" x14ac:dyDescent="0.25">
      <c r="A2805" s="1305"/>
      <c r="B2805" s="2050"/>
      <c r="C2805" s="1928"/>
      <c r="D2805" s="1313"/>
      <c r="E2805" s="1313"/>
      <c r="F2805" s="1931"/>
      <c r="G2805" s="1313"/>
      <c r="H2805" s="1345"/>
      <c r="I2805" s="1313"/>
      <c r="J2805" s="1345"/>
      <c r="K2805" s="1313"/>
      <c r="L2805" s="2773"/>
      <c r="M2805" s="1313"/>
      <c r="N2805" s="1345"/>
      <c r="O2805" s="1313"/>
      <c r="P2805" s="1313"/>
      <c r="Q2805" s="1307"/>
      <c r="R2805" s="1313"/>
      <c r="S2805" s="1313"/>
      <c r="T2805" s="1313"/>
      <c r="U2805" s="1313"/>
      <c r="V2805" s="2466"/>
      <c r="W2805" s="1904"/>
      <c r="X2805" s="2336"/>
      <c r="Y2805" s="1904"/>
      <c r="Z2805" s="2394"/>
      <c r="AA2805" s="1904"/>
      <c r="AB2805" s="1903"/>
      <c r="AC2805" s="1904"/>
      <c r="AD2805" s="1904"/>
      <c r="AE2805" s="1904"/>
      <c r="AF2805" s="1313"/>
      <c r="AG2805" s="1313"/>
      <c r="AH2805" s="1305"/>
      <c r="AI2805" s="1313"/>
      <c r="AJ2805" s="1313"/>
      <c r="AK2805" s="1313"/>
      <c r="AL2805" s="1313"/>
      <c r="AM2805" s="1313"/>
      <c r="AN2805" s="1905"/>
      <c r="AO2805" s="1345"/>
      <c r="AP2805" s="1313"/>
      <c r="AQ2805" s="1345"/>
      <c r="AR2805" s="1313"/>
      <c r="AS2805" s="1345"/>
      <c r="AT2805" s="1313"/>
      <c r="AU2805" s="1345"/>
      <c r="AV2805" s="1313"/>
      <c r="AW2805" s="1313"/>
      <c r="AX2805" s="1313"/>
      <c r="AY2805" s="1305"/>
      <c r="AZ2805" s="1313"/>
      <c r="BA2805" s="1313"/>
      <c r="BB2805" s="1313"/>
      <c r="BC2805" s="1313"/>
      <c r="BD2805" s="1313"/>
      <c r="BE2805" s="1903"/>
      <c r="BF2805" s="1904"/>
      <c r="BG2805" s="1903"/>
      <c r="BH2805" s="1904"/>
      <c r="BI2805" s="1903"/>
      <c r="BJ2805" s="1904"/>
      <c r="BK2805" s="1313"/>
      <c r="BL2805" s="1904"/>
      <c r="BM2805" s="1904"/>
      <c r="BN2805" s="1904"/>
      <c r="BO2805" s="1313"/>
      <c r="BP2805" s="1316">
        <f t="shared" si="820"/>
        <v>0</v>
      </c>
      <c r="BQ2805" s="1305"/>
    </row>
    <row r="2806" spans="1:69" ht="15" x14ac:dyDescent="0.25">
      <c r="A2806" s="1305"/>
      <c r="B2806" s="2050"/>
      <c r="C2806" s="1928"/>
      <c r="D2806" s="1313"/>
      <c r="E2806" s="1313"/>
      <c r="F2806" s="1931"/>
      <c r="G2806" s="1313"/>
      <c r="H2806" s="1345"/>
      <c r="I2806" s="1313"/>
      <c r="J2806" s="1345"/>
      <c r="K2806" s="1313"/>
      <c r="L2806" s="2773"/>
      <c r="M2806" s="1313"/>
      <c r="N2806" s="1345"/>
      <c r="O2806" s="1313"/>
      <c r="P2806" s="1313"/>
      <c r="Q2806" s="1307"/>
      <c r="R2806" s="1313"/>
      <c r="S2806" s="1313"/>
      <c r="T2806" s="1313"/>
      <c r="U2806" s="1313"/>
      <c r="V2806" s="2466"/>
      <c r="W2806" s="1904"/>
      <c r="X2806" s="2336"/>
      <c r="Y2806" s="1904"/>
      <c r="Z2806" s="2394"/>
      <c r="AA2806" s="1904"/>
      <c r="AB2806" s="1903"/>
      <c r="AC2806" s="1904"/>
      <c r="AD2806" s="1904"/>
      <c r="AE2806" s="1904"/>
      <c r="AF2806" s="1313"/>
      <c r="AG2806" s="1313"/>
      <c r="AH2806" s="1305"/>
      <c r="AI2806" s="1313"/>
      <c r="AJ2806" s="1313"/>
      <c r="AK2806" s="1313"/>
      <c r="AL2806" s="1313"/>
      <c r="AM2806" s="1313"/>
      <c r="AN2806" s="1905"/>
      <c r="AO2806" s="1345"/>
      <c r="AP2806" s="1313"/>
      <c r="AQ2806" s="1345"/>
      <c r="AR2806" s="1313"/>
      <c r="AS2806" s="1345"/>
      <c r="AT2806" s="1313"/>
      <c r="AU2806" s="1345"/>
      <c r="AV2806" s="1313"/>
      <c r="AW2806" s="1313"/>
      <c r="AX2806" s="1313"/>
      <c r="AY2806" s="1305"/>
      <c r="AZ2806" s="1313"/>
      <c r="BA2806" s="1313"/>
      <c r="BB2806" s="1313"/>
      <c r="BC2806" s="1313"/>
      <c r="BD2806" s="1313"/>
      <c r="BE2806" s="1903"/>
      <c r="BF2806" s="1904"/>
      <c r="BG2806" s="1903"/>
      <c r="BH2806" s="1904"/>
      <c r="BI2806" s="1903"/>
      <c r="BJ2806" s="1904"/>
      <c r="BK2806" s="1313"/>
      <c r="BL2806" s="1904"/>
      <c r="BM2806" s="1904"/>
      <c r="BN2806" s="1904"/>
      <c r="BO2806" s="1313"/>
      <c r="BP2806" s="1316">
        <f t="shared" si="820"/>
        <v>0</v>
      </c>
      <c r="BQ2806" s="1305"/>
    </row>
    <row r="2807" spans="1:69" ht="15" x14ac:dyDescent="0.25">
      <c r="A2807" s="1305"/>
      <c r="B2807" s="2050"/>
      <c r="C2807" s="1928"/>
      <c r="D2807" s="1313"/>
      <c r="E2807" s="1313"/>
      <c r="F2807" s="1931"/>
      <c r="G2807" s="1313"/>
      <c r="H2807" s="1345"/>
      <c r="I2807" s="1313"/>
      <c r="J2807" s="1345"/>
      <c r="K2807" s="1313"/>
      <c r="L2807" s="2773"/>
      <c r="M2807" s="1313"/>
      <c r="N2807" s="1345"/>
      <c r="O2807" s="1313"/>
      <c r="P2807" s="1313"/>
      <c r="Q2807" s="1307"/>
      <c r="R2807" s="1313"/>
      <c r="S2807" s="1313"/>
      <c r="T2807" s="1313"/>
      <c r="U2807" s="1313"/>
      <c r="V2807" s="2466"/>
      <c r="W2807" s="1904"/>
      <c r="X2807" s="2336"/>
      <c r="Y2807" s="1904"/>
      <c r="Z2807" s="2394"/>
      <c r="AA2807" s="1904"/>
      <c r="AB2807" s="1903"/>
      <c r="AC2807" s="1904"/>
      <c r="AD2807" s="1904"/>
      <c r="AE2807" s="1904"/>
      <c r="AF2807" s="1313"/>
      <c r="AG2807" s="1313"/>
      <c r="AH2807" s="1305"/>
      <c r="AI2807" s="1313"/>
      <c r="AJ2807" s="1313"/>
      <c r="AK2807" s="1313"/>
      <c r="AL2807" s="1313"/>
      <c r="AM2807" s="1313"/>
      <c r="AN2807" s="1905"/>
      <c r="AO2807" s="1345"/>
      <c r="AP2807" s="1313"/>
      <c r="AQ2807" s="1345"/>
      <c r="AR2807" s="1313"/>
      <c r="AS2807" s="1345"/>
      <c r="AT2807" s="1313"/>
      <c r="AU2807" s="1345"/>
      <c r="AV2807" s="1313"/>
      <c r="AW2807" s="1313"/>
      <c r="AX2807" s="1313"/>
      <c r="AY2807" s="1305"/>
      <c r="AZ2807" s="1313"/>
      <c r="BA2807" s="1313"/>
      <c r="BB2807" s="1313"/>
      <c r="BC2807" s="1313"/>
      <c r="BD2807" s="1313"/>
      <c r="BE2807" s="1903"/>
      <c r="BF2807" s="1904"/>
      <c r="BG2807" s="1903"/>
      <c r="BH2807" s="1904"/>
      <c r="BI2807" s="1903"/>
      <c r="BJ2807" s="1904"/>
      <c r="BK2807" s="1313"/>
      <c r="BL2807" s="1904"/>
      <c r="BM2807" s="1904"/>
      <c r="BN2807" s="1904"/>
      <c r="BO2807" s="1313"/>
      <c r="BP2807" s="1316">
        <f t="shared" si="820"/>
        <v>0</v>
      </c>
      <c r="BQ2807" s="1305"/>
    </row>
    <row r="2808" spans="1:69" ht="15" x14ac:dyDescent="0.25">
      <c r="A2808" s="1305"/>
      <c r="B2808" s="2050"/>
      <c r="C2808" s="1928"/>
      <c r="D2808" s="1313"/>
      <c r="E2808" s="1313"/>
      <c r="F2808" s="1931"/>
      <c r="G2808" s="1313"/>
      <c r="H2808" s="1345"/>
      <c r="I2808" s="1313"/>
      <c r="J2808" s="1345"/>
      <c r="K2808" s="1313"/>
      <c r="L2808" s="2773"/>
      <c r="M2808" s="1313"/>
      <c r="N2808" s="1345"/>
      <c r="O2808" s="1313"/>
      <c r="P2808" s="1313"/>
      <c r="Q2808" s="1307"/>
      <c r="R2808" s="1313"/>
      <c r="S2808" s="1313"/>
      <c r="T2808" s="1313"/>
      <c r="U2808" s="1313"/>
      <c r="V2808" s="2466"/>
      <c r="W2808" s="1904"/>
      <c r="X2808" s="2336"/>
      <c r="Y2808" s="1904"/>
      <c r="Z2808" s="2394"/>
      <c r="AA2808" s="1904"/>
      <c r="AB2808" s="1903"/>
      <c r="AC2808" s="1904"/>
      <c r="AD2808" s="1904"/>
      <c r="AE2808" s="1904"/>
      <c r="AF2808" s="1313"/>
      <c r="AG2808" s="1313"/>
      <c r="AH2808" s="1305"/>
      <c r="AI2808" s="1313"/>
      <c r="AJ2808" s="1313"/>
      <c r="AK2808" s="1313"/>
      <c r="AL2808" s="1313"/>
      <c r="AM2808" s="1313"/>
      <c r="AN2808" s="1905"/>
      <c r="AO2808" s="1345"/>
      <c r="AP2808" s="1313"/>
      <c r="AQ2808" s="1345"/>
      <c r="AR2808" s="1313"/>
      <c r="AS2808" s="1345"/>
      <c r="AT2808" s="1313"/>
      <c r="AU2808" s="1345"/>
      <c r="AV2808" s="1313"/>
      <c r="AW2808" s="1313"/>
      <c r="AX2808" s="1313"/>
      <c r="AY2808" s="1305"/>
      <c r="AZ2808" s="1313"/>
      <c r="BA2808" s="1313"/>
      <c r="BB2808" s="1313"/>
      <c r="BC2808" s="1313"/>
      <c r="BD2808" s="1313"/>
      <c r="BE2808" s="1903"/>
      <c r="BF2808" s="1904"/>
      <c r="BG2808" s="1903"/>
      <c r="BH2808" s="1904"/>
      <c r="BI2808" s="1903"/>
      <c r="BJ2808" s="1904"/>
      <c r="BK2808" s="1313"/>
      <c r="BL2808" s="1904"/>
      <c r="BM2808" s="1904"/>
      <c r="BN2808" s="1904"/>
      <c r="BO2808" s="1313"/>
      <c r="BP2808" s="1316">
        <f t="shared" si="820"/>
        <v>0</v>
      </c>
      <c r="BQ2808" s="1305"/>
    </row>
    <row r="2809" spans="1:69" ht="15" x14ac:dyDescent="0.25">
      <c r="A2809" s="1305"/>
      <c r="B2809" s="2050"/>
      <c r="C2809" s="1928"/>
      <c r="D2809" s="1313"/>
      <c r="E2809" s="1313"/>
      <c r="F2809" s="1931"/>
      <c r="G2809" s="1313"/>
      <c r="H2809" s="1345"/>
      <c r="I2809" s="1313"/>
      <c r="J2809" s="1345"/>
      <c r="K2809" s="1313"/>
      <c r="L2809" s="2773"/>
      <c r="M2809" s="1313"/>
      <c r="N2809" s="1345"/>
      <c r="O2809" s="1313"/>
      <c r="P2809" s="1313"/>
      <c r="Q2809" s="1307"/>
      <c r="R2809" s="1313"/>
      <c r="S2809" s="1313"/>
      <c r="T2809" s="1313"/>
      <c r="U2809" s="1313"/>
      <c r="V2809" s="2466"/>
      <c r="W2809" s="1904"/>
      <c r="X2809" s="2336"/>
      <c r="Y2809" s="1904"/>
      <c r="Z2809" s="2394"/>
      <c r="AA2809" s="1904"/>
      <c r="AB2809" s="1903"/>
      <c r="AC2809" s="1904"/>
      <c r="AD2809" s="1904"/>
      <c r="AE2809" s="1904"/>
      <c r="AF2809" s="1313"/>
      <c r="AG2809" s="1313"/>
      <c r="AH2809" s="1305"/>
      <c r="AI2809" s="1313"/>
      <c r="AJ2809" s="1313"/>
      <c r="AK2809" s="1313"/>
      <c r="AL2809" s="1313"/>
      <c r="AM2809" s="1313"/>
      <c r="AN2809" s="1905"/>
      <c r="AO2809" s="1345"/>
      <c r="AP2809" s="1313"/>
      <c r="AQ2809" s="1345"/>
      <c r="AR2809" s="1313"/>
      <c r="AS2809" s="1345"/>
      <c r="AT2809" s="1313"/>
      <c r="AU2809" s="1345"/>
      <c r="AV2809" s="1313"/>
      <c r="AW2809" s="1313"/>
      <c r="AX2809" s="1313"/>
      <c r="AY2809" s="1305"/>
      <c r="AZ2809" s="1313"/>
      <c r="BA2809" s="1313"/>
      <c r="BB2809" s="1313"/>
      <c r="BC2809" s="1313"/>
      <c r="BD2809" s="1313"/>
      <c r="BE2809" s="1903"/>
      <c r="BF2809" s="1904"/>
      <c r="BG2809" s="1903"/>
      <c r="BH2809" s="1904"/>
      <c r="BI2809" s="1903"/>
      <c r="BJ2809" s="1904"/>
      <c r="BK2809" s="1313"/>
      <c r="BL2809" s="1904"/>
      <c r="BM2809" s="1904"/>
      <c r="BN2809" s="1904"/>
      <c r="BO2809" s="1313"/>
      <c r="BP2809" s="1316">
        <f t="shared" si="820"/>
        <v>0</v>
      </c>
      <c r="BQ2809" s="1305"/>
    </row>
    <row r="2810" spans="1:69" ht="15" x14ac:dyDescent="0.25">
      <c r="A2810" s="1305"/>
      <c r="B2810" s="2050"/>
      <c r="C2810" s="1928"/>
      <c r="D2810" s="1313"/>
      <c r="E2810" s="1313"/>
      <c r="F2810" s="1931"/>
      <c r="G2810" s="1313"/>
      <c r="H2810" s="1345"/>
      <c r="I2810" s="1313"/>
      <c r="J2810" s="1345"/>
      <c r="K2810" s="1313"/>
      <c r="L2810" s="2773"/>
      <c r="M2810" s="1313"/>
      <c r="N2810" s="1345"/>
      <c r="O2810" s="1313"/>
      <c r="P2810" s="1313"/>
      <c r="Q2810" s="1307"/>
      <c r="R2810" s="1313"/>
      <c r="S2810" s="1313"/>
      <c r="T2810" s="1313"/>
      <c r="U2810" s="1313"/>
      <c r="V2810" s="2466"/>
      <c r="W2810" s="1904"/>
      <c r="X2810" s="2336"/>
      <c r="Y2810" s="1904"/>
      <c r="Z2810" s="2394"/>
      <c r="AA2810" s="1904"/>
      <c r="AB2810" s="1903"/>
      <c r="AC2810" s="1904"/>
      <c r="AD2810" s="1904"/>
      <c r="AE2810" s="1904"/>
      <c r="AF2810" s="1313"/>
      <c r="AG2810" s="1313"/>
      <c r="AH2810" s="1305"/>
      <c r="AI2810" s="1313"/>
      <c r="AJ2810" s="1313"/>
      <c r="AK2810" s="1313"/>
      <c r="AL2810" s="1313"/>
      <c r="AM2810" s="1313"/>
      <c r="AN2810" s="1905"/>
      <c r="AO2810" s="1345"/>
      <c r="AP2810" s="1313"/>
      <c r="AQ2810" s="1345"/>
      <c r="AR2810" s="1313"/>
      <c r="AS2810" s="1345"/>
      <c r="AT2810" s="1313"/>
      <c r="AU2810" s="1345"/>
      <c r="AV2810" s="1313"/>
      <c r="AW2810" s="1313"/>
      <c r="AX2810" s="1313"/>
      <c r="AY2810" s="1305"/>
      <c r="AZ2810" s="1313"/>
      <c r="BA2810" s="1313"/>
      <c r="BB2810" s="1313"/>
      <c r="BC2810" s="1313"/>
      <c r="BD2810" s="1313"/>
      <c r="BE2810" s="1903"/>
      <c r="BF2810" s="1904"/>
      <c r="BG2810" s="1903"/>
      <c r="BH2810" s="1904"/>
      <c r="BI2810" s="1903"/>
      <c r="BJ2810" s="1904"/>
      <c r="BK2810" s="1313"/>
      <c r="BL2810" s="1904"/>
      <c r="BM2810" s="1904"/>
      <c r="BN2810" s="1904"/>
      <c r="BO2810" s="1313"/>
      <c r="BP2810" s="1316">
        <f t="shared" si="820"/>
        <v>0</v>
      </c>
      <c r="BQ2810" s="1305"/>
    </row>
    <row r="2811" spans="1:69" ht="15" x14ac:dyDescent="0.25">
      <c r="A2811" s="1305"/>
      <c r="B2811" s="2050"/>
      <c r="C2811" s="1928"/>
      <c r="D2811" s="1313"/>
      <c r="E2811" s="1313"/>
      <c r="F2811" s="1931"/>
      <c r="G2811" s="1313"/>
      <c r="H2811" s="1345"/>
      <c r="I2811" s="1313"/>
      <c r="J2811" s="1345"/>
      <c r="K2811" s="1313"/>
      <c r="L2811" s="2773"/>
      <c r="M2811" s="1313"/>
      <c r="N2811" s="1345"/>
      <c r="O2811" s="1313"/>
      <c r="P2811" s="1313"/>
      <c r="Q2811" s="1307"/>
      <c r="R2811" s="1313"/>
      <c r="S2811" s="1313"/>
      <c r="T2811" s="1313"/>
      <c r="U2811" s="1313"/>
      <c r="V2811" s="2466"/>
      <c r="W2811" s="1904"/>
      <c r="X2811" s="2336"/>
      <c r="Y2811" s="1904"/>
      <c r="Z2811" s="2394"/>
      <c r="AA2811" s="1904"/>
      <c r="AB2811" s="1903"/>
      <c r="AC2811" s="1904"/>
      <c r="AD2811" s="1904"/>
      <c r="AE2811" s="1904"/>
      <c r="AF2811" s="1313"/>
      <c r="AG2811" s="1313"/>
      <c r="AH2811" s="1305"/>
      <c r="AI2811" s="1313"/>
      <c r="AJ2811" s="1313"/>
      <c r="AK2811" s="1313"/>
      <c r="AL2811" s="1313"/>
      <c r="AM2811" s="1313"/>
      <c r="AN2811" s="1905"/>
      <c r="AO2811" s="1345"/>
      <c r="AP2811" s="1313"/>
      <c r="AQ2811" s="1345"/>
      <c r="AR2811" s="1313"/>
      <c r="AS2811" s="1345"/>
      <c r="AT2811" s="1313"/>
      <c r="AU2811" s="1345"/>
      <c r="AV2811" s="1313"/>
      <c r="AW2811" s="1313"/>
      <c r="AX2811" s="1313"/>
      <c r="AY2811" s="1305"/>
      <c r="AZ2811" s="1313"/>
      <c r="BA2811" s="1313"/>
      <c r="BB2811" s="1313"/>
      <c r="BC2811" s="1313"/>
      <c r="BD2811" s="1313"/>
      <c r="BE2811" s="1903"/>
      <c r="BF2811" s="1904"/>
      <c r="BG2811" s="1903"/>
      <c r="BH2811" s="1904"/>
      <c r="BI2811" s="1903"/>
      <c r="BJ2811" s="1904"/>
      <c r="BK2811" s="1313"/>
      <c r="BL2811" s="1904"/>
      <c r="BM2811" s="1904"/>
      <c r="BN2811" s="1904"/>
      <c r="BO2811" s="1313"/>
      <c r="BP2811" s="1316">
        <f t="shared" si="820"/>
        <v>0</v>
      </c>
      <c r="BQ2811" s="1305"/>
    </row>
    <row r="2812" spans="1:69" ht="15" x14ac:dyDescent="0.25">
      <c r="A2812" s="1305"/>
      <c r="B2812" s="2050"/>
      <c r="C2812" s="1928"/>
      <c r="D2812" s="1313"/>
      <c r="E2812" s="1313"/>
      <c r="F2812" s="1931"/>
      <c r="G2812" s="1313"/>
      <c r="H2812" s="1345"/>
      <c r="I2812" s="1313"/>
      <c r="J2812" s="1345"/>
      <c r="K2812" s="1313"/>
      <c r="L2812" s="2773"/>
      <c r="M2812" s="1313"/>
      <c r="N2812" s="1345"/>
      <c r="O2812" s="1313"/>
      <c r="P2812" s="1313"/>
      <c r="Q2812" s="1307"/>
      <c r="R2812" s="1313"/>
      <c r="S2812" s="1313"/>
      <c r="T2812" s="1313"/>
      <c r="U2812" s="1313"/>
      <c r="V2812" s="2466"/>
      <c r="W2812" s="1904"/>
      <c r="X2812" s="2336"/>
      <c r="Y2812" s="1904"/>
      <c r="Z2812" s="2394"/>
      <c r="AA2812" s="1904"/>
      <c r="AB2812" s="1903"/>
      <c r="AC2812" s="1904"/>
      <c r="AD2812" s="1904"/>
      <c r="AE2812" s="1904"/>
      <c r="AF2812" s="1313"/>
      <c r="AG2812" s="1313"/>
      <c r="AH2812" s="1305"/>
      <c r="AI2812" s="1313"/>
      <c r="AJ2812" s="1313"/>
      <c r="AK2812" s="1313"/>
      <c r="AL2812" s="1313"/>
      <c r="AM2812" s="1313"/>
      <c r="AN2812" s="1905"/>
      <c r="AO2812" s="1345"/>
      <c r="AP2812" s="1313"/>
      <c r="AQ2812" s="1345"/>
      <c r="AR2812" s="1313"/>
      <c r="AS2812" s="1345"/>
      <c r="AT2812" s="1313"/>
      <c r="AU2812" s="1345"/>
      <c r="AV2812" s="1313"/>
      <c r="AW2812" s="1313"/>
      <c r="AX2812" s="1313"/>
      <c r="AY2812" s="1305"/>
      <c r="AZ2812" s="1313"/>
      <c r="BA2812" s="1313"/>
      <c r="BB2812" s="1313"/>
      <c r="BC2812" s="1313"/>
      <c r="BD2812" s="1313"/>
      <c r="BE2812" s="1903"/>
      <c r="BF2812" s="1904"/>
      <c r="BG2812" s="1903"/>
      <c r="BH2812" s="1904"/>
      <c r="BI2812" s="1903"/>
      <c r="BJ2812" s="1904"/>
      <c r="BK2812" s="1313"/>
      <c r="BL2812" s="1904"/>
      <c r="BM2812" s="1904"/>
      <c r="BN2812" s="1904"/>
      <c r="BO2812" s="1313"/>
      <c r="BP2812" s="1316">
        <f t="shared" si="820"/>
        <v>0</v>
      </c>
      <c r="BQ2812" s="1305"/>
    </row>
    <row r="2813" spans="1:69" ht="15" x14ac:dyDescent="0.25">
      <c r="A2813" s="1305"/>
      <c r="B2813" s="2050"/>
      <c r="C2813" s="1928"/>
      <c r="D2813" s="1313"/>
      <c r="E2813" s="1313"/>
      <c r="F2813" s="1931"/>
      <c r="G2813" s="1313"/>
      <c r="H2813" s="1345"/>
      <c r="I2813" s="1313"/>
      <c r="J2813" s="1345"/>
      <c r="K2813" s="1313"/>
      <c r="L2813" s="2773"/>
      <c r="M2813" s="1313"/>
      <c r="N2813" s="1345"/>
      <c r="O2813" s="1313"/>
      <c r="P2813" s="1313"/>
      <c r="Q2813" s="1307"/>
      <c r="R2813" s="1313"/>
      <c r="S2813" s="1313"/>
      <c r="T2813" s="1313"/>
      <c r="U2813" s="1313"/>
      <c r="V2813" s="2466"/>
      <c r="W2813" s="1904"/>
      <c r="X2813" s="2336"/>
      <c r="Y2813" s="1904"/>
      <c r="Z2813" s="2394"/>
      <c r="AA2813" s="1904"/>
      <c r="AB2813" s="1903"/>
      <c r="AC2813" s="1904"/>
      <c r="AD2813" s="1904"/>
      <c r="AE2813" s="1904"/>
      <c r="AF2813" s="1313"/>
      <c r="AG2813" s="1313"/>
      <c r="AH2813" s="1305"/>
      <c r="AI2813" s="1313"/>
      <c r="AJ2813" s="1313"/>
      <c r="AK2813" s="1313"/>
      <c r="AL2813" s="1313"/>
      <c r="AM2813" s="1313"/>
      <c r="AN2813" s="1905"/>
      <c r="AO2813" s="1345"/>
      <c r="AP2813" s="1313"/>
      <c r="AQ2813" s="1345"/>
      <c r="AR2813" s="1313"/>
      <c r="AS2813" s="1345"/>
      <c r="AT2813" s="1313"/>
      <c r="AU2813" s="1345"/>
      <c r="AV2813" s="1313"/>
      <c r="AW2813" s="1313"/>
      <c r="AX2813" s="1313"/>
      <c r="AY2813" s="1305"/>
      <c r="AZ2813" s="1313"/>
      <c r="BA2813" s="1313"/>
      <c r="BB2813" s="1313"/>
      <c r="BC2813" s="1313"/>
      <c r="BD2813" s="1313"/>
      <c r="BE2813" s="1903"/>
      <c r="BF2813" s="1904"/>
      <c r="BG2813" s="1903"/>
      <c r="BH2813" s="1904"/>
      <c r="BI2813" s="1903"/>
      <c r="BJ2813" s="1904"/>
      <c r="BK2813" s="1313"/>
      <c r="BL2813" s="1904"/>
      <c r="BM2813" s="1904"/>
      <c r="BN2813" s="1904"/>
      <c r="BO2813" s="1313"/>
      <c r="BP2813" s="1316">
        <f t="shared" si="820"/>
        <v>0</v>
      </c>
      <c r="BQ2813" s="1305"/>
    </row>
    <row r="2814" spans="1:69" ht="15" x14ac:dyDescent="0.25">
      <c r="A2814" s="1305"/>
      <c r="B2814" s="2050"/>
      <c r="C2814" s="1928"/>
      <c r="D2814" s="1313"/>
      <c r="E2814" s="1313"/>
      <c r="F2814" s="1931"/>
      <c r="G2814" s="1313"/>
      <c r="H2814" s="1345"/>
      <c r="I2814" s="1313"/>
      <c r="J2814" s="1345"/>
      <c r="K2814" s="1313"/>
      <c r="L2814" s="2773"/>
      <c r="M2814" s="1313"/>
      <c r="N2814" s="1345"/>
      <c r="O2814" s="1313"/>
      <c r="P2814" s="1313"/>
      <c r="Q2814" s="1307"/>
      <c r="R2814" s="1313"/>
      <c r="S2814" s="1313"/>
      <c r="T2814" s="1313"/>
      <c r="U2814" s="1313"/>
      <c r="V2814" s="2466"/>
      <c r="W2814" s="1904"/>
      <c r="X2814" s="2336"/>
      <c r="Y2814" s="1904"/>
      <c r="Z2814" s="2394"/>
      <c r="AA2814" s="1904"/>
      <c r="AB2814" s="1903"/>
      <c r="AC2814" s="1904"/>
      <c r="AD2814" s="1904"/>
      <c r="AE2814" s="1904"/>
      <c r="AF2814" s="1313"/>
      <c r="AG2814" s="1313"/>
      <c r="AH2814" s="1305"/>
      <c r="AI2814" s="1313"/>
      <c r="AJ2814" s="1313"/>
      <c r="AK2814" s="1313"/>
      <c r="AL2814" s="1313"/>
      <c r="AM2814" s="1313"/>
      <c r="AN2814" s="1905"/>
      <c r="AO2814" s="1345"/>
      <c r="AP2814" s="1313"/>
      <c r="AQ2814" s="1345"/>
      <c r="AR2814" s="1313"/>
      <c r="AS2814" s="1345"/>
      <c r="AT2814" s="1313"/>
      <c r="AU2814" s="1345"/>
      <c r="AV2814" s="1313"/>
      <c r="AW2814" s="1313"/>
      <c r="AX2814" s="1313"/>
      <c r="AY2814" s="1305"/>
      <c r="AZ2814" s="1313"/>
      <c r="BA2814" s="1313"/>
      <c r="BB2814" s="1313"/>
      <c r="BC2814" s="1313"/>
      <c r="BD2814" s="1313"/>
      <c r="BE2814" s="1903"/>
      <c r="BF2814" s="1904"/>
      <c r="BG2814" s="1903"/>
      <c r="BH2814" s="1904"/>
      <c r="BI2814" s="1903"/>
      <c r="BJ2814" s="1904"/>
      <c r="BK2814" s="1313"/>
      <c r="BL2814" s="1904"/>
      <c r="BM2814" s="1904"/>
      <c r="BN2814" s="1904"/>
      <c r="BO2814" s="1313"/>
      <c r="BP2814" s="1316">
        <f t="shared" si="820"/>
        <v>0</v>
      </c>
      <c r="BQ2814" s="1305"/>
    </row>
    <row r="2815" spans="1:69" ht="15" x14ac:dyDescent="0.25">
      <c r="A2815" s="1305"/>
      <c r="B2815" s="2050"/>
      <c r="C2815" s="1928"/>
      <c r="D2815" s="1313"/>
      <c r="E2815" s="1313"/>
      <c r="F2815" s="1931"/>
      <c r="G2815" s="1313"/>
      <c r="H2815" s="1345"/>
      <c r="I2815" s="1313"/>
      <c r="J2815" s="1345"/>
      <c r="K2815" s="1313"/>
      <c r="L2815" s="2773"/>
      <c r="M2815" s="1313"/>
      <c r="N2815" s="1345"/>
      <c r="O2815" s="1313"/>
      <c r="P2815" s="1313"/>
      <c r="Q2815" s="1307"/>
      <c r="R2815" s="1313"/>
      <c r="S2815" s="1313"/>
      <c r="T2815" s="1313"/>
      <c r="U2815" s="1313"/>
      <c r="V2815" s="2466"/>
      <c r="W2815" s="1904"/>
      <c r="X2815" s="2336"/>
      <c r="Y2815" s="1904"/>
      <c r="Z2815" s="2394"/>
      <c r="AA2815" s="1904"/>
      <c r="AB2815" s="1903"/>
      <c r="AC2815" s="1904"/>
      <c r="AD2815" s="1904"/>
      <c r="AE2815" s="1904"/>
      <c r="AF2815" s="1313"/>
      <c r="AG2815" s="1313"/>
      <c r="AH2815" s="1305"/>
      <c r="AI2815" s="1313"/>
      <c r="AJ2815" s="1313"/>
      <c r="AK2815" s="1313"/>
      <c r="AL2815" s="1313"/>
      <c r="AM2815" s="1313"/>
      <c r="AN2815" s="1905"/>
      <c r="AO2815" s="1345"/>
      <c r="AP2815" s="1313"/>
      <c r="AQ2815" s="1345"/>
      <c r="AR2815" s="1313"/>
      <c r="AS2815" s="1345"/>
      <c r="AT2815" s="1313"/>
      <c r="AU2815" s="1345"/>
      <c r="AV2815" s="1313"/>
      <c r="AW2815" s="1313"/>
      <c r="AX2815" s="1313"/>
      <c r="AY2815" s="1305"/>
      <c r="AZ2815" s="1313"/>
      <c r="BA2815" s="1313"/>
      <c r="BB2815" s="1313"/>
      <c r="BC2815" s="1313"/>
      <c r="BD2815" s="1313"/>
      <c r="BE2815" s="1903"/>
      <c r="BF2815" s="1904"/>
      <c r="BG2815" s="1903"/>
      <c r="BH2815" s="1904"/>
      <c r="BI2815" s="1903"/>
      <c r="BJ2815" s="1904"/>
      <c r="BK2815" s="1313"/>
      <c r="BL2815" s="1904"/>
      <c r="BM2815" s="1904"/>
      <c r="BN2815" s="1904"/>
      <c r="BO2815" s="1313"/>
      <c r="BP2815" s="1316">
        <f t="shared" si="820"/>
        <v>0</v>
      </c>
      <c r="BQ2815" s="1305"/>
    </row>
    <row r="2816" spans="1:69" ht="15" x14ac:dyDescent="0.25">
      <c r="A2816" s="1305"/>
      <c r="B2816" s="2050"/>
      <c r="C2816" s="1928"/>
      <c r="D2816" s="1313"/>
      <c r="E2816" s="1313"/>
      <c r="F2816" s="1931"/>
      <c r="G2816" s="1313"/>
      <c r="H2816" s="1345"/>
      <c r="I2816" s="1313"/>
      <c r="J2816" s="1345"/>
      <c r="K2816" s="1313"/>
      <c r="L2816" s="2773"/>
      <c r="M2816" s="1313"/>
      <c r="N2816" s="1345"/>
      <c r="O2816" s="1313"/>
      <c r="P2816" s="1313"/>
      <c r="Q2816" s="1307"/>
      <c r="R2816" s="1313"/>
      <c r="S2816" s="1313"/>
      <c r="T2816" s="1313"/>
      <c r="U2816" s="1313"/>
      <c r="V2816" s="2466"/>
      <c r="W2816" s="1904"/>
      <c r="X2816" s="2336"/>
      <c r="Y2816" s="1904"/>
      <c r="Z2816" s="2394"/>
      <c r="AA2816" s="1904"/>
      <c r="AB2816" s="1903"/>
      <c r="AC2816" s="1904"/>
      <c r="AD2816" s="1904"/>
      <c r="AE2816" s="1904"/>
      <c r="AF2816" s="1313"/>
      <c r="AG2816" s="1313"/>
      <c r="AH2816" s="1305"/>
      <c r="AI2816" s="1313"/>
      <c r="AJ2816" s="1313"/>
      <c r="AK2816" s="1313"/>
      <c r="AL2816" s="1313"/>
      <c r="AM2816" s="1313"/>
      <c r="AN2816" s="1905"/>
      <c r="AO2816" s="1345"/>
      <c r="AP2816" s="1313"/>
      <c r="AQ2816" s="1345"/>
      <c r="AR2816" s="1313"/>
      <c r="AS2816" s="1345"/>
      <c r="AT2816" s="1313"/>
      <c r="AU2816" s="1345"/>
      <c r="AV2816" s="1313"/>
      <c r="AW2816" s="1313"/>
      <c r="AX2816" s="1313"/>
      <c r="AY2816" s="1305"/>
      <c r="AZ2816" s="1313"/>
      <c r="BA2816" s="1313"/>
      <c r="BB2816" s="1313"/>
      <c r="BC2816" s="1313"/>
      <c r="BD2816" s="1313"/>
      <c r="BE2816" s="1903"/>
      <c r="BF2816" s="1904"/>
      <c r="BG2816" s="1903"/>
      <c r="BH2816" s="1904"/>
      <c r="BI2816" s="1903"/>
      <c r="BJ2816" s="1904"/>
      <c r="BK2816" s="1313"/>
      <c r="BL2816" s="1904"/>
      <c r="BM2816" s="1904"/>
      <c r="BN2816" s="1904"/>
      <c r="BO2816" s="1313"/>
      <c r="BP2816" s="1316">
        <f t="shared" si="820"/>
        <v>0</v>
      </c>
      <c r="BQ2816" s="1305"/>
    </row>
    <row r="2817" spans="1:69" ht="15" x14ac:dyDescent="0.25">
      <c r="A2817" s="1305"/>
      <c r="B2817" s="2050"/>
      <c r="C2817" s="1928"/>
      <c r="D2817" s="1313"/>
      <c r="E2817" s="1313"/>
      <c r="F2817" s="1931"/>
      <c r="G2817" s="1313"/>
      <c r="H2817" s="1345"/>
      <c r="I2817" s="1313"/>
      <c r="J2817" s="1345"/>
      <c r="K2817" s="1313"/>
      <c r="L2817" s="2773"/>
      <c r="M2817" s="1313"/>
      <c r="N2817" s="1345"/>
      <c r="O2817" s="1313"/>
      <c r="P2817" s="1313"/>
      <c r="Q2817" s="1307"/>
      <c r="R2817" s="1313"/>
      <c r="S2817" s="1313"/>
      <c r="T2817" s="1313"/>
      <c r="U2817" s="1313"/>
      <c r="V2817" s="2466"/>
      <c r="W2817" s="1904"/>
      <c r="X2817" s="2336"/>
      <c r="Y2817" s="1904"/>
      <c r="Z2817" s="2394"/>
      <c r="AA2817" s="1904"/>
      <c r="AB2817" s="1903"/>
      <c r="AC2817" s="1904"/>
      <c r="AD2817" s="1904"/>
      <c r="AE2817" s="1904"/>
      <c r="AF2817" s="1313"/>
      <c r="AG2817" s="1313"/>
      <c r="AH2817" s="1305"/>
      <c r="AI2817" s="1313"/>
      <c r="AJ2817" s="1313"/>
      <c r="AK2817" s="1313"/>
      <c r="AL2817" s="1313"/>
      <c r="AM2817" s="1313"/>
      <c r="AN2817" s="1905"/>
      <c r="AO2817" s="1345"/>
      <c r="AP2817" s="1313"/>
      <c r="AQ2817" s="1345"/>
      <c r="AR2817" s="1313"/>
      <c r="AS2817" s="1345"/>
      <c r="AT2817" s="1313"/>
      <c r="AU2817" s="1345"/>
      <c r="AV2817" s="1313"/>
      <c r="AW2817" s="1313"/>
      <c r="AX2817" s="1313"/>
      <c r="AY2817" s="1305"/>
      <c r="AZ2817" s="1313"/>
      <c r="BA2817" s="1313"/>
      <c r="BB2817" s="1313"/>
      <c r="BC2817" s="1313"/>
      <c r="BD2817" s="1313"/>
      <c r="BE2817" s="1903"/>
      <c r="BF2817" s="1904"/>
      <c r="BG2817" s="1903"/>
      <c r="BH2817" s="1904"/>
      <c r="BI2817" s="1903"/>
      <c r="BJ2817" s="1904"/>
      <c r="BK2817" s="1313"/>
      <c r="BL2817" s="1904"/>
      <c r="BM2817" s="1904"/>
      <c r="BN2817" s="1904"/>
      <c r="BO2817" s="1313"/>
      <c r="BP2817" s="1316">
        <f t="shared" si="820"/>
        <v>0</v>
      </c>
      <c r="BQ2817" s="1305"/>
    </row>
    <row r="2818" spans="1:69" ht="15" x14ac:dyDescent="0.25">
      <c r="A2818" s="1305"/>
      <c r="B2818" s="2050"/>
      <c r="C2818" s="1928"/>
      <c r="D2818" s="1313"/>
      <c r="E2818" s="1313"/>
      <c r="F2818" s="1931"/>
      <c r="G2818" s="1313"/>
      <c r="H2818" s="1345"/>
      <c r="I2818" s="1313"/>
      <c r="J2818" s="1345"/>
      <c r="K2818" s="1313"/>
      <c r="L2818" s="2773"/>
      <c r="M2818" s="1313"/>
      <c r="N2818" s="1345"/>
      <c r="O2818" s="1313"/>
      <c r="P2818" s="1313"/>
      <c r="Q2818" s="1307"/>
      <c r="R2818" s="1313"/>
      <c r="S2818" s="1313"/>
      <c r="T2818" s="1313"/>
      <c r="U2818" s="1313"/>
      <c r="V2818" s="2466"/>
      <c r="W2818" s="1904"/>
      <c r="X2818" s="2336"/>
      <c r="Y2818" s="1904"/>
      <c r="Z2818" s="2394"/>
      <c r="AA2818" s="1904"/>
      <c r="AB2818" s="1903"/>
      <c r="AC2818" s="1904"/>
      <c r="AD2818" s="1904"/>
      <c r="AE2818" s="1904"/>
      <c r="AF2818" s="1313"/>
      <c r="AG2818" s="1313"/>
      <c r="AH2818" s="1305"/>
      <c r="AI2818" s="1313"/>
      <c r="AJ2818" s="1313"/>
      <c r="AK2818" s="1313"/>
      <c r="AL2818" s="1313"/>
      <c r="AM2818" s="1313"/>
      <c r="AN2818" s="1905"/>
      <c r="AO2818" s="1345"/>
      <c r="AP2818" s="1313"/>
      <c r="AQ2818" s="1345"/>
      <c r="AR2818" s="1313"/>
      <c r="AS2818" s="1345"/>
      <c r="AT2818" s="1313"/>
      <c r="AU2818" s="1345"/>
      <c r="AV2818" s="1313"/>
      <c r="AW2818" s="1313"/>
      <c r="AX2818" s="1313"/>
      <c r="AY2818" s="1305"/>
      <c r="AZ2818" s="1313"/>
      <c r="BA2818" s="1313"/>
      <c r="BB2818" s="1313"/>
      <c r="BC2818" s="1313"/>
      <c r="BD2818" s="1313"/>
      <c r="BE2818" s="1903"/>
      <c r="BF2818" s="1904"/>
      <c r="BG2818" s="1903"/>
      <c r="BH2818" s="1904"/>
      <c r="BI2818" s="1903"/>
      <c r="BJ2818" s="1904"/>
      <c r="BK2818" s="1313"/>
      <c r="BL2818" s="1904"/>
      <c r="BM2818" s="1904"/>
      <c r="BN2818" s="1904"/>
      <c r="BO2818" s="1313"/>
      <c r="BP2818" s="1316">
        <f t="shared" si="820"/>
        <v>0</v>
      </c>
      <c r="BQ2818" s="1305"/>
    </row>
    <row r="2819" spans="1:69" ht="15" x14ac:dyDescent="0.25">
      <c r="A2819" s="1305"/>
      <c r="B2819" s="2050"/>
      <c r="C2819" s="1928"/>
      <c r="D2819" s="1313"/>
      <c r="E2819" s="1313"/>
      <c r="F2819" s="1931"/>
      <c r="G2819" s="1313"/>
      <c r="H2819" s="1345"/>
      <c r="I2819" s="1313"/>
      <c r="J2819" s="1345"/>
      <c r="K2819" s="1313"/>
      <c r="L2819" s="2773"/>
      <c r="M2819" s="1313"/>
      <c r="N2819" s="1345"/>
      <c r="O2819" s="1313"/>
      <c r="P2819" s="1313"/>
      <c r="Q2819" s="1307"/>
      <c r="R2819" s="1313"/>
      <c r="S2819" s="1313"/>
      <c r="T2819" s="1313"/>
      <c r="U2819" s="1313"/>
      <c r="V2819" s="2466"/>
      <c r="W2819" s="1904"/>
      <c r="X2819" s="2336"/>
      <c r="Y2819" s="1904"/>
      <c r="Z2819" s="2394"/>
      <c r="AA2819" s="1904"/>
      <c r="AB2819" s="1903"/>
      <c r="AC2819" s="1904"/>
      <c r="AD2819" s="1904"/>
      <c r="AE2819" s="1904"/>
      <c r="AF2819" s="1313"/>
      <c r="AG2819" s="1313"/>
      <c r="AH2819" s="1305"/>
      <c r="AI2819" s="1313"/>
      <c r="AJ2819" s="1313"/>
      <c r="AK2819" s="1313"/>
      <c r="AL2819" s="1313"/>
      <c r="AM2819" s="1313"/>
      <c r="AN2819" s="1905"/>
      <c r="AO2819" s="1345"/>
      <c r="AP2819" s="1313"/>
      <c r="AQ2819" s="1345"/>
      <c r="AR2819" s="1313"/>
      <c r="AS2819" s="1345"/>
      <c r="AT2819" s="1313"/>
      <c r="AU2819" s="1345"/>
      <c r="AV2819" s="1313"/>
      <c r="AW2819" s="1313"/>
      <c r="AX2819" s="1313"/>
      <c r="AY2819" s="1305"/>
      <c r="AZ2819" s="1313"/>
      <c r="BA2819" s="1313"/>
      <c r="BB2819" s="1313"/>
      <c r="BC2819" s="1313"/>
      <c r="BD2819" s="1313"/>
      <c r="BE2819" s="1903"/>
      <c r="BF2819" s="1904"/>
      <c r="BG2819" s="1903"/>
      <c r="BH2819" s="1904"/>
      <c r="BI2819" s="1903"/>
      <c r="BJ2819" s="1904"/>
      <c r="BK2819" s="1313"/>
      <c r="BL2819" s="1904"/>
      <c r="BM2819" s="1904"/>
      <c r="BN2819" s="1904"/>
      <c r="BO2819" s="1313"/>
      <c r="BP2819" s="1316">
        <f t="shared" si="820"/>
        <v>0</v>
      </c>
      <c r="BQ2819" s="1305"/>
    </row>
    <row r="2820" spans="1:69" ht="15" x14ac:dyDescent="0.25">
      <c r="A2820" s="1305"/>
      <c r="B2820" s="2050"/>
      <c r="C2820" s="1928"/>
      <c r="D2820" s="1313"/>
      <c r="E2820" s="1313"/>
      <c r="F2820" s="1931"/>
      <c r="G2820" s="1313"/>
      <c r="H2820" s="1345"/>
      <c r="I2820" s="1313"/>
      <c r="J2820" s="1345"/>
      <c r="K2820" s="1313"/>
      <c r="L2820" s="2773"/>
      <c r="M2820" s="1313"/>
      <c r="N2820" s="1345"/>
      <c r="O2820" s="1313"/>
      <c r="P2820" s="1313"/>
      <c r="Q2820" s="1307"/>
      <c r="R2820" s="1313"/>
      <c r="S2820" s="1313"/>
      <c r="T2820" s="1313"/>
      <c r="U2820" s="1313"/>
      <c r="V2820" s="2466"/>
      <c r="W2820" s="1904"/>
      <c r="X2820" s="2336"/>
      <c r="Y2820" s="1904"/>
      <c r="Z2820" s="2394"/>
      <c r="AA2820" s="1904"/>
      <c r="AB2820" s="1903"/>
      <c r="AC2820" s="1904"/>
      <c r="AD2820" s="1904"/>
      <c r="AE2820" s="1904"/>
      <c r="AF2820" s="1313"/>
      <c r="AG2820" s="1313"/>
      <c r="AH2820" s="1305"/>
      <c r="AI2820" s="1313"/>
      <c r="AJ2820" s="1313"/>
      <c r="AK2820" s="1313"/>
      <c r="AL2820" s="1313"/>
      <c r="AM2820" s="1313"/>
      <c r="AN2820" s="1905"/>
      <c r="AO2820" s="1345"/>
      <c r="AP2820" s="1313"/>
      <c r="AQ2820" s="1345"/>
      <c r="AR2820" s="1313"/>
      <c r="AS2820" s="1345"/>
      <c r="AT2820" s="1313"/>
      <c r="AU2820" s="1345"/>
      <c r="AV2820" s="1313"/>
      <c r="AW2820" s="1313"/>
      <c r="AX2820" s="1313"/>
      <c r="AY2820" s="1305"/>
      <c r="AZ2820" s="1313"/>
      <c r="BA2820" s="1313"/>
      <c r="BB2820" s="1313"/>
      <c r="BC2820" s="1313"/>
      <c r="BD2820" s="1313"/>
      <c r="BE2820" s="1903"/>
      <c r="BF2820" s="1904"/>
      <c r="BG2820" s="1903"/>
      <c r="BH2820" s="1904"/>
      <c r="BI2820" s="1903"/>
      <c r="BJ2820" s="1904"/>
      <c r="BK2820" s="1313"/>
      <c r="BL2820" s="1904"/>
      <c r="BM2820" s="1904"/>
      <c r="BN2820" s="1904"/>
      <c r="BO2820" s="1313"/>
      <c r="BP2820" s="1316">
        <f t="shared" si="820"/>
        <v>0</v>
      </c>
      <c r="BQ2820" s="1305"/>
    </row>
    <row r="2821" spans="1:69" ht="15" x14ac:dyDescent="0.25">
      <c r="A2821" s="1305"/>
      <c r="B2821" s="2050"/>
      <c r="C2821" s="1928"/>
      <c r="D2821" s="1313"/>
      <c r="E2821" s="1313"/>
      <c r="F2821" s="1931"/>
      <c r="G2821" s="1313"/>
      <c r="H2821" s="1345"/>
      <c r="I2821" s="1313"/>
      <c r="J2821" s="1345"/>
      <c r="K2821" s="1313"/>
      <c r="L2821" s="2773"/>
      <c r="M2821" s="1313"/>
      <c r="N2821" s="1345"/>
      <c r="O2821" s="1313"/>
      <c r="P2821" s="1313"/>
      <c r="Q2821" s="1307"/>
      <c r="R2821" s="1313"/>
      <c r="S2821" s="1313"/>
      <c r="T2821" s="1313"/>
      <c r="U2821" s="1313"/>
      <c r="V2821" s="2466"/>
      <c r="W2821" s="1904"/>
      <c r="X2821" s="2336"/>
      <c r="Y2821" s="1904"/>
      <c r="Z2821" s="2394"/>
      <c r="AA2821" s="1904"/>
      <c r="AB2821" s="1903"/>
      <c r="AC2821" s="1904"/>
      <c r="AD2821" s="1904"/>
      <c r="AE2821" s="1904"/>
      <c r="AF2821" s="1313"/>
      <c r="AG2821" s="1313"/>
      <c r="AH2821" s="1305"/>
      <c r="AI2821" s="1313"/>
      <c r="AJ2821" s="1313"/>
      <c r="AK2821" s="1313"/>
      <c r="AL2821" s="1313"/>
      <c r="AM2821" s="1313"/>
      <c r="AN2821" s="1905"/>
      <c r="AO2821" s="1345"/>
      <c r="AP2821" s="1313"/>
      <c r="AQ2821" s="1345"/>
      <c r="AR2821" s="1313"/>
      <c r="AS2821" s="1345"/>
      <c r="AT2821" s="1313"/>
      <c r="AU2821" s="1345"/>
      <c r="AV2821" s="1313"/>
      <c r="AW2821" s="1313"/>
      <c r="AX2821" s="1313"/>
      <c r="AY2821" s="1305"/>
      <c r="AZ2821" s="1313"/>
      <c r="BA2821" s="1313"/>
      <c r="BB2821" s="1313"/>
      <c r="BC2821" s="1313"/>
      <c r="BD2821" s="1313"/>
      <c r="BE2821" s="1903"/>
      <c r="BF2821" s="1904"/>
      <c r="BG2821" s="1903"/>
      <c r="BH2821" s="1904"/>
      <c r="BI2821" s="1903"/>
      <c r="BJ2821" s="1904"/>
      <c r="BK2821" s="1313"/>
      <c r="BL2821" s="1904"/>
      <c r="BM2821" s="1904"/>
      <c r="BN2821" s="1904"/>
      <c r="BO2821" s="1313"/>
      <c r="BP2821" s="1316">
        <f t="shared" si="820"/>
        <v>0</v>
      </c>
      <c r="BQ2821" s="1305"/>
    </row>
    <row r="2822" spans="1:69" ht="15" x14ac:dyDescent="0.25">
      <c r="A2822" s="1305"/>
      <c r="B2822" s="2050"/>
      <c r="C2822" s="1928"/>
      <c r="D2822" s="1313"/>
      <c r="E2822" s="1313"/>
      <c r="F2822" s="1931"/>
      <c r="G2822" s="1313"/>
      <c r="H2822" s="1345"/>
      <c r="I2822" s="1313"/>
      <c r="J2822" s="1345"/>
      <c r="K2822" s="1313"/>
      <c r="L2822" s="2773"/>
      <c r="M2822" s="1313"/>
      <c r="N2822" s="1345"/>
      <c r="O2822" s="1313"/>
      <c r="P2822" s="1313"/>
      <c r="Q2822" s="1307"/>
      <c r="R2822" s="1313"/>
      <c r="S2822" s="1313"/>
      <c r="T2822" s="1313"/>
      <c r="U2822" s="1313"/>
      <c r="V2822" s="2466"/>
      <c r="W2822" s="1904"/>
      <c r="X2822" s="2336"/>
      <c r="Y2822" s="1904"/>
      <c r="Z2822" s="2394"/>
      <c r="AA2822" s="1904"/>
      <c r="AB2822" s="1903"/>
      <c r="AC2822" s="1904"/>
      <c r="AD2822" s="1904"/>
      <c r="AE2822" s="1904"/>
      <c r="AF2822" s="1313"/>
      <c r="AG2822" s="1313"/>
      <c r="AH2822" s="1305"/>
      <c r="AI2822" s="1313"/>
      <c r="AJ2822" s="1313"/>
      <c r="AK2822" s="1313"/>
      <c r="AL2822" s="1313"/>
      <c r="AM2822" s="1313"/>
      <c r="AN2822" s="1905"/>
      <c r="AO2822" s="1345"/>
      <c r="AP2822" s="1313"/>
      <c r="AQ2822" s="1345"/>
      <c r="AR2822" s="1313"/>
      <c r="AS2822" s="1345"/>
      <c r="AT2822" s="1313"/>
      <c r="AU2822" s="1345"/>
      <c r="AV2822" s="1313"/>
      <c r="AW2822" s="1313"/>
      <c r="AX2822" s="1313"/>
      <c r="AY2822" s="1305"/>
      <c r="AZ2822" s="1313"/>
      <c r="BA2822" s="1313"/>
      <c r="BB2822" s="1313"/>
      <c r="BC2822" s="1313"/>
      <c r="BD2822" s="1313"/>
      <c r="BE2822" s="1903"/>
      <c r="BF2822" s="1904"/>
      <c r="BG2822" s="1903"/>
      <c r="BH2822" s="1904"/>
      <c r="BI2822" s="1903"/>
      <c r="BJ2822" s="1904"/>
      <c r="BK2822" s="1313"/>
      <c r="BL2822" s="1904"/>
      <c r="BM2822" s="1904"/>
      <c r="BN2822" s="1904"/>
      <c r="BO2822" s="1313"/>
      <c r="BP2822" s="1316">
        <f t="shared" ref="BP2822:BP2885" si="821">O2821-BO2822</f>
        <v>0</v>
      </c>
      <c r="BQ2822" s="1305"/>
    </row>
    <row r="2823" spans="1:69" ht="15" x14ac:dyDescent="0.25">
      <c r="A2823" s="1305"/>
      <c r="B2823" s="2050"/>
      <c r="C2823" s="1928"/>
      <c r="D2823" s="1313"/>
      <c r="E2823" s="1313"/>
      <c r="F2823" s="1931"/>
      <c r="G2823" s="1313"/>
      <c r="H2823" s="1345"/>
      <c r="I2823" s="1313"/>
      <c r="J2823" s="1345"/>
      <c r="K2823" s="1313"/>
      <c r="L2823" s="2773"/>
      <c r="M2823" s="1313"/>
      <c r="N2823" s="1345"/>
      <c r="O2823" s="1313"/>
      <c r="P2823" s="1313"/>
      <c r="Q2823" s="1307"/>
      <c r="R2823" s="1313"/>
      <c r="S2823" s="1313"/>
      <c r="T2823" s="1313"/>
      <c r="U2823" s="1313"/>
      <c r="V2823" s="2466"/>
      <c r="W2823" s="1904"/>
      <c r="X2823" s="2336"/>
      <c r="Y2823" s="1904"/>
      <c r="Z2823" s="2394"/>
      <c r="AA2823" s="1904"/>
      <c r="AB2823" s="1903"/>
      <c r="AC2823" s="1904"/>
      <c r="AD2823" s="1904"/>
      <c r="AE2823" s="1904"/>
      <c r="AF2823" s="1313"/>
      <c r="AG2823" s="1313"/>
      <c r="AH2823" s="1305"/>
      <c r="AI2823" s="1313"/>
      <c r="AJ2823" s="1313"/>
      <c r="AK2823" s="1313"/>
      <c r="AL2823" s="1313"/>
      <c r="AM2823" s="1313"/>
      <c r="AN2823" s="1905"/>
      <c r="AO2823" s="1345"/>
      <c r="AP2823" s="1313"/>
      <c r="AQ2823" s="1345"/>
      <c r="AR2823" s="1313"/>
      <c r="AS2823" s="1345"/>
      <c r="AT2823" s="1313"/>
      <c r="AU2823" s="1345"/>
      <c r="AV2823" s="1313"/>
      <c r="AW2823" s="1313"/>
      <c r="AX2823" s="1313"/>
      <c r="AY2823" s="1305"/>
      <c r="AZ2823" s="1313"/>
      <c r="BA2823" s="1313"/>
      <c r="BB2823" s="1313"/>
      <c r="BC2823" s="1313"/>
      <c r="BD2823" s="1313"/>
      <c r="BE2823" s="1903"/>
      <c r="BF2823" s="1904"/>
      <c r="BG2823" s="1903"/>
      <c r="BH2823" s="1904"/>
      <c r="BI2823" s="1903"/>
      <c r="BJ2823" s="1904"/>
      <c r="BK2823" s="1313"/>
      <c r="BL2823" s="1904"/>
      <c r="BM2823" s="1904"/>
      <c r="BN2823" s="1904"/>
      <c r="BO2823" s="1313"/>
      <c r="BP2823" s="1316">
        <f t="shared" si="821"/>
        <v>0</v>
      </c>
      <c r="BQ2823" s="1305"/>
    </row>
    <row r="2824" spans="1:69" ht="15" x14ac:dyDescent="0.25">
      <c r="A2824" s="1305"/>
      <c r="B2824" s="2050"/>
      <c r="C2824" s="1928"/>
      <c r="D2824" s="1313"/>
      <c r="E2824" s="1313"/>
      <c r="F2824" s="1931"/>
      <c r="G2824" s="1313"/>
      <c r="H2824" s="1345"/>
      <c r="I2824" s="1313"/>
      <c r="J2824" s="1345"/>
      <c r="K2824" s="1313"/>
      <c r="L2824" s="2773"/>
      <c r="M2824" s="1313"/>
      <c r="N2824" s="1345"/>
      <c r="O2824" s="1313"/>
      <c r="P2824" s="1313"/>
      <c r="Q2824" s="1307"/>
      <c r="R2824" s="1313"/>
      <c r="S2824" s="1313"/>
      <c r="T2824" s="1313"/>
      <c r="U2824" s="1313"/>
      <c r="V2824" s="2466"/>
      <c r="W2824" s="1904"/>
      <c r="X2824" s="2336"/>
      <c r="Y2824" s="1904"/>
      <c r="Z2824" s="2394"/>
      <c r="AA2824" s="1904"/>
      <c r="AB2824" s="1903"/>
      <c r="AC2824" s="1904"/>
      <c r="AD2824" s="1904"/>
      <c r="AE2824" s="1904"/>
      <c r="AF2824" s="1313"/>
      <c r="AG2824" s="1313"/>
      <c r="AH2824" s="1305"/>
      <c r="AI2824" s="1313"/>
      <c r="AJ2824" s="1313"/>
      <c r="AK2824" s="1313"/>
      <c r="AL2824" s="1313"/>
      <c r="AM2824" s="1313"/>
      <c r="AN2824" s="1905"/>
      <c r="AO2824" s="1345"/>
      <c r="AP2824" s="1313"/>
      <c r="AQ2824" s="1345"/>
      <c r="AR2824" s="1313"/>
      <c r="AS2824" s="1345"/>
      <c r="AT2824" s="1313"/>
      <c r="AU2824" s="1345"/>
      <c r="AV2824" s="1313"/>
      <c r="AW2824" s="1313"/>
      <c r="AX2824" s="1313"/>
      <c r="AY2824" s="1305"/>
      <c r="AZ2824" s="1313"/>
      <c r="BA2824" s="1313"/>
      <c r="BB2824" s="1313"/>
      <c r="BC2824" s="1313"/>
      <c r="BD2824" s="1313"/>
      <c r="BE2824" s="1903"/>
      <c r="BF2824" s="1904"/>
      <c r="BG2824" s="1903"/>
      <c r="BH2824" s="1904"/>
      <c r="BI2824" s="1903"/>
      <c r="BJ2824" s="1904"/>
      <c r="BK2824" s="1313"/>
      <c r="BL2824" s="1904"/>
      <c r="BM2824" s="1904"/>
      <c r="BN2824" s="1904"/>
      <c r="BO2824" s="1313"/>
      <c r="BP2824" s="1316">
        <f t="shared" si="821"/>
        <v>0</v>
      </c>
      <c r="BQ2824" s="1305"/>
    </row>
    <row r="2825" spans="1:69" ht="15" x14ac:dyDescent="0.25">
      <c r="A2825" s="1305"/>
      <c r="B2825" s="2050"/>
      <c r="C2825" s="1928"/>
      <c r="D2825" s="1313"/>
      <c r="E2825" s="1313"/>
      <c r="F2825" s="1931"/>
      <c r="G2825" s="1313"/>
      <c r="H2825" s="1345"/>
      <c r="I2825" s="1313"/>
      <c r="J2825" s="1345"/>
      <c r="K2825" s="1313"/>
      <c r="L2825" s="2773"/>
      <c r="M2825" s="1313"/>
      <c r="N2825" s="1345"/>
      <c r="O2825" s="1313"/>
      <c r="P2825" s="1313"/>
      <c r="Q2825" s="1307"/>
      <c r="R2825" s="1313"/>
      <c r="S2825" s="1313"/>
      <c r="T2825" s="1313"/>
      <c r="U2825" s="1313"/>
      <c r="V2825" s="2466"/>
      <c r="W2825" s="1904"/>
      <c r="X2825" s="2336"/>
      <c r="Y2825" s="1904"/>
      <c r="Z2825" s="2394"/>
      <c r="AA2825" s="1904"/>
      <c r="AB2825" s="1903"/>
      <c r="AC2825" s="1904"/>
      <c r="AD2825" s="1904"/>
      <c r="AE2825" s="1904"/>
      <c r="AF2825" s="1313"/>
      <c r="AG2825" s="1313"/>
      <c r="AH2825" s="1305"/>
      <c r="AI2825" s="1313"/>
      <c r="AJ2825" s="1313"/>
      <c r="AK2825" s="1313"/>
      <c r="AL2825" s="1313"/>
      <c r="AM2825" s="1313"/>
      <c r="AN2825" s="1905"/>
      <c r="AO2825" s="1345"/>
      <c r="AP2825" s="1313"/>
      <c r="AQ2825" s="1345"/>
      <c r="AR2825" s="1313"/>
      <c r="AS2825" s="1345"/>
      <c r="AT2825" s="1313"/>
      <c r="AU2825" s="1345"/>
      <c r="AV2825" s="1313"/>
      <c r="AW2825" s="1313"/>
      <c r="AX2825" s="1313"/>
      <c r="AY2825" s="1305"/>
      <c r="AZ2825" s="1313"/>
      <c r="BA2825" s="1313"/>
      <c r="BB2825" s="1313"/>
      <c r="BC2825" s="1313"/>
      <c r="BD2825" s="1313"/>
      <c r="BE2825" s="1903"/>
      <c r="BF2825" s="1904"/>
      <c r="BG2825" s="1903"/>
      <c r="BH2825" s="1904"/>
      <c r="BI2825" s="1903"/>
      <c r="BJ2825" s="1904"/>
      <c r="BK2825" s="1313"/>
      <c r="BL2825" s="1904"/>
      <c r="BM2825" s="1904"/>
      <c r="BN2825" s="1904"/>
      <c r="BO2825" s="1313"/>
      <c r="BP2825" s="1316">
        <f t="shared" si="821"/>
        <v>0</v>
      </c>
      <c r="BQ2825" s="1305"/>
    </row>
    <row r="2826" spans="1:69" ht="15" x14ac:dyDescent="0.25">
      <c r="A2826" s="1305"/>
      <c r="B2826" s="2050"/>
      <c r="C2826" s="1928"/>
      <c r="D2826" s="1313"/>
      <c r="E2826" s="1313"/>
      <c r="F2826" s="1931"/>
      <c r="G2826" s="1313"/>
      <c r="H2826" s="1345"/>
      <c r="I2826" s="1313"/>
      <c r="J2826" s="1345"/>
      <c r="K2826" s="1313"/>
      <c r="L2826" s="2773"/>
      <c r="M2826" s="1313"/>
      <c r="N2826" s="1345"/>
      <c r="O2826" s="1313"/>
      <c r="P2826" s="1313"/>
      <c r="Q2826" s="1307"/>
      <c r="R2826" s="1313"/>
      <c r="S2826" s="1313"/>
      <c r="T2826" s="1313"/>
      <c r="U2826" s="1313"/>
      <c r="V2826" s="2466"/>
      <c r="W2826" s="1904"/>
      <c r="X2826" s="2336"/>
      <c r="Y2826" s="1904"/>
      <c r="Z2826" s="2394"/>
      <c r="AA2826" s="1904"/>
      <c r="AB2826" s="1903"/>
      <c r="AC2826" s="1904"/>
      <c r="AD2826" s="1904"/>
      <c r="AE2826" s="1904"/>
      <c r="AF2826" s="1313"/>
      <c r="AG2826" s="1313"/>
      <c r="AH2826" s="1305"/>
      <c r="AI2826" s="1313"/>
      <c r="AJ2826" s="1313"/>
      <c r="AK2826" s="1313"/>
      <c r="AL2826" s="1313"/>
      <c r="AM2826" s="1313"/>
      <c r="AN2826" s="1905"/>
      <c r="AO2826" s="1345"/>
      <c r="AP2826" s="1313"/>
      <c r="AQ2826" s="1345"/>
      <c r="AR2826" s="1313"/>
      <c r="AS2826" s="1345"/>
      <c r="AT2826" s="1313"/>
      <c r="AU2826" s="1345"/>
      <c r="AV2826" s="1313"/>
      <c r="AW2826" s="1313"/>
      <c r="AX2826" s="1313"/>
      <c r="AY2826" s="1305"/>
      <c r="AZ2826" s="1313"/>
      <c r="BA2826" s="1313"/>
      <c r="BB2826" s="1313"/>
      <c r="BC2826" s="1313"/>
      <c r="BD2826" s="1313"/>
      <c r="BE2826" s="1903"/>
      <c r="BF2826" s="1904"/>
      <c r="BG2826" s="1903"/>
      <c r="BH2826" s="1904"/>
      <c r="BI2826" s="1903"/>
      <c r="BJ2826" s="1904"/>
      <c r="BK2826" s="1313"/>
      <c r="BL2826" s="1904"/>
      <c r="BM2826" s="1904"/>
      <c r="BN2826" s="1904"/>
      <c r="BO2826" s="1313"/>
      <c r="BP2826" s="1316">
        <f t="shared" si="821"/>
        <v>0</v>
      </c>
      <c r="BQ2826" s="1305"/>
    </row>
    <row r="2827" spans="1:69" ht="15" x14ac:dyDescent="0.25">
      <c r="A2827" s="1305"/>
      <c r="B2827" s="2050"/>
      <c r="C2827" s="1928"/>
      <c r="D2827" s="1313"/>
      <c r="E2827" s="1313"/>
      <c r="F2827" s="1931"/>
      <c r="G2827" s="1313"/>
      <c r="H2827" s="1345"/>
      <c r="I2827" s="1313"/>
      <c r="J2827" s="1345"/>
      <c r="K2827" s="1313"/>
      <c r="L2827" s="2773"/>
      <c r="M2827" s="1313"/>
      <c r="N2827" s="1345"/>
      <c r="O2827" s="1313"/>
      <c r="P2827" s="1313"/>
      <c r="Q2827" s="1307"/>
      <c r="R2827" s="1313"/>
      <c r="S2827" s="1313"/>
      <c r="T2827" s="1313"/>
      <c r="U2827" s="1313"/>
      <c r="V2827" s="2466"/>
      <c r="W2827" s="1904"/>
      <c r="X2827" s="2336"/>
      <c r="Y2827" s="1904"/>
      <c r="Z2827" s="2394"/>
      <c r="AA2827" s="1904"/>
      <c r="AB2827" s="1903"/>
      <c r="AC2827" s="1904"/>
      <c r="AD2827" s="1904"/>
      <c r="AE2827" s="1904"/>
      <c r="AF2827" s="1313"/>
      <c r="AG2827" s="1313"/>
      <c r="AH2827" s="1305"/>
      <c r="AI2827" s="1313"/>
      <c r="AJ2827" s="1313"/>
      <c r="AK2827" s="1313"/>
      <c r="AL2827" s="1313"/>
      <c r="AM2827" s="1313"/>
      <c r="AN2827" s="1905"/>
      <c r="AO2827" s="1345"/>
      <c r="AP2827" s="1313"/>
      <c r="AQ2827" s="1345"/>
      <c r="AR2827" s="1313"/>
      <c r="AS2827" s="1345"/>
      <c r="AT2827" s="1313"/>
      <c r="AU2827" s="1345"/>
      <c r="AV2827" s="1313"/>
      <c r="AW2827" s="1313"/>
      <c r="AX2827" s="1313"/>
      <c r="AY2827" s="1305"/>
      <c r="AZ2827" s="1313"/>
      <c r="BA2827" s="1313"/>
      <c r="BB2827" s="1313"/>
      <c r="BC2827" s="1313"/>
      <c r="BD2827" s="1313"/>
      <c r="BE2827" s="1903"/>
      <c r="BF2827" s="1904"/>
      <c r="BG2827" s="1903"/>
      <c r="BH2827" s="1904"/>
      <c r="BI2827" s="1903"/>
      <c r="BJ2827" s="1904"/>
      <c r="BK2827" s="1313"/>
      <c r="BL2827" s="1904"/>
      <c r="BM2827" s="1904"/>
      <c r="BN2827" s="1904"/>
      <c r="BO2827" s="1313"/>
      <c r="BP2827" s="1316">
        <f t="shared" si="821"/>
        <v>0</v>
      </c>
      <c r="BQ2827" s="1305"/>
    </row>
    <row r="2828" spans="1:69" ht="15" x14ac:dyDescent="0.25">
      <c r="A2828" s="1305"/>
      <c r="B2828" s="2050"/>
      <c r="C2828" s="1928"/>
      <c r="D2828" s="1313"/>
      <c r="E2828" s="1313"/>
      <c r="F2828" s="1931"/>
      <c r="G2828" s="1313"/>
      <c r="H2828" s="1345"/>
      <c r="I2828" s="1313"/>
      <c r="J2828" s="1345"/>
      <c r="K2828" s="1313"/>
      <c r="L2828" s="2773"/>
      <c r="M2828" s="1313"/>
      <c r="N2828" s="1345"/>
      <c r="O2828" s="1313"/>
      <c r="P2828" s="1313"/>
      <c r="Q2828" s="1307"/>
      <c r="R2828" s="1313"/>
      <c r="S2828" s="1313"/>
      <c r="T2828" s="1313"/>
      <c r="U2828" s="1313"/>
      <c r="V2828" s="2466"/>
      <c r="W2828" s="1904"/>
      <c r="X2828" s="2336"/>
      <c r="Y2828" s="1904"/>
      <c r="Z2828" s="2394"/>
      <c r="AA2828" s="1904"/>
      <c r="AB2828" s="1903"/>
      <c r="AC2828" s="1904"/>
      <c r="AD2828" s="1904"/>
      <c r="AE2828" s="1904"/>
      <c r="AF2828" s="1313"/>
      <c r="AG2828" s="1313"/>
      <c r="AH2828" s="1305"/>
      <c r="AI2828" s="1313"/>
      <c r="AJ2828" s="1313"/>
      <c r="AK2828" s="1313"/>
      <c r="AL2828" s="1313"/>
      <c r="AM2828" s="1313"/>
      <c r="AN2828" s="1905"/>
      <c r="AO2828" s="1345"/>
      <c r="AP2828" s="1313"/>
      <c r="AQ2828" s="1345"/>
      <c r="AR2828" s="1313"/>
      <c r="AS2828" s="1345"/>
      <c r="AT2828" s="1313"/>
      <c r="AU2828" s="1345"/>
      <c r="AV2828" s="1313"/>
      <c r="AW2828" s="1313"/>
      <c r="AX2828" s="1313"/>
      <c r="AY2828" s="1305"/>
      <c r="AZ2828" s="1313"/>
      <c r="BA2828" s="1313"/>
      <c r="BB2828" s="1313"/>
      <c r="BC2828" s="1313"/>
      <c r="BD2828" s="1313"/>
      <c r="BE2828" s="1903"/>
      <c r="BF2828" s="1904"/>
      <c r="BG2828" s="1903"/>
      <c r="BH2828" s="1904"/>
      <c r="BI2828" s="1903"/>
      <c r="BJ2828" s="1904"/>
      <c r="BK2828" s="1313"/>
      <c r="BL2828" s="1904"/>
      <c r="BM2828" s="1904"/>
      <c r="BN2828" s="1904"/>
      <c r="BO2828" s="1313"/>
      <c r="BP2828" s="1316">
        <f t="shared" si="821"/>
        <v>0</v>
      </c>
      <c r="BQ2828" s="1305"/>
    </row>
    <row r="2829" spans="1:69" ht="15" x14ac:dyDescent="0.25">
      <c r="A2829" s="1305"/>
      <c r="B2829" s="2050"/>
      <c r="C2829" s="1928"/>
      <c r="D2829" s="1313"/>
      <c r="E2829" s="1313"/>
      <c r="F2829" s="1931"/>
      <c r="G2829" s="1313"/>
      <c r="H2829" s="1345"/>
      <c r="I2829" s="1313"/>
      <c r="J2829" s="1345"/>
      <c r="K2829" s="1313"/>
      <c r="L2829" s="2773"/>
      <c r="M2829" s="1313"/>
      <c r="N2829" s="1345"/>
      <c r="O2829" s="1313"/>
      <c r="P2829" s="1313"/>
      <c r="Q2829" s="1307"/>
      <c r="R2829" s="1313"/>
      <c r="S2829" s="1313"/>
      <c r="T2829" s="1313"/>
      <c r="U2829" s="1313"/>
      <c r="V2829" s="2466"/>
      <c r="W2829" s="1904"/>
      <c r="X2829" s="2336"/>
      <c r="Y2829" s="1904"/>
      <c r="Z2829" s="2394"/>
      <c r="AA2829" s="1904"/>
      <c r="AB2829" s="1903"/>
      <c r="AC2829" s="1904"/>
      <c r="AD2829" s="1904"/>
      <c r="AE2829" s="1904"/>
      <c r="AF2829" s="1313"/>
      <c r="AG2829" s="1313"/>
      <c r="AH2829" s="1305"/>
      <c r="AI2829" s="1313"/>
      <c r="AJ2829" s="1313"/>
      <c r="AK2829" s="1313"/>
      <c r="AL2829" s="1313"/>
      <c r="AM2829" s="1313"/>
      <c r="AN2829" s="1905"/>
      <c r="AO2829" s="1345"/>
      <c r="AP2829" s="1313"/>
      <c r="AQ2829" s="1345"/>
      <c r="AR2829" s="1313"/>
      <c r="AS2829" s="1345"/>
      <c r="AT2829" s="1313"/>
      <c r="AU2829" s="1345"/>
      <c r="AV2829" s="1313"/>
      <c r="AW2829" s="1313"/>
      <c r="AX2829" s="1313"/>
      <c r="AY2829" s="1305"/>
      <c r="AZ2829" s="1313"/>
      <c r="BA2829" s="1313"/>
      <c r="BB2829" s="1313"/>
      <c r="BC2829" s="1313"/>
      <c r="BD2829" s="1313"/>
      <c r="BE2829" s="1903"/>
      <c r="BF2829" s="1904"/>
      <c r="BG2829" s="1903"/>
      <c r="BH2829" s="1904"/>
      <c r="BI2829" s="1903"/>
      <c r="BJ2829" s="1904"/>
      <c r="BK2829" s="1313"/>
      <c r="BL2829" s="1904"/>
      <c r="BM2829" s="1904"/>
      <c r="BN2829" s="1904"/>
      <c r="BO2829" s="1313"/>
      <c r="BP2829" s="1316">
        <f t="shared" si="821"/>
        <v>0</v>
      </c>
      <c r="BQ2829" s="1305"/>
    </row>
    <row r="2830" spans="1:69" ht="15" x14ac:dyDescent="0.25">
      <c r="A2830" s="1305"/>
      <c r="B2830" s="2050"/>
      <c r="C2830" s="1928"/>
      <c r="D2830" s="1313"/>
      <c r="E2830" s="1313"/>
      <c r="F2830" s="1931"/>
      <c r="G2830" s="1313"/>
      <c r="H2830" s="1345"/>
      <c r="I2830" s="1313"/>
      <c r="J2830" s="1345"/>
      <c r="K2830" s="1313"/>
      <c r="L2830" s="2773"/>
      <c r="M2830" s="1313"/>
      <c r="N2830" s="1345"/>
      <c r="O2830" s="1313"/>
      <c r="P2830" s="1313"/>
      <c r="Q2830" s="1307"/>
      <c r="R2830" s="1313"/>
      <c r="S2830" s="1313"/>
      <c r="T2830" s="1313"/>
      <c r="U2830" s="1313"/>
      <c r="V2830" s="2466"/>
      <c r="W2830" s="1904"/>
      <c r="X2830" s="2336"/>
      <c r="Y2830" s="1904"/>
      <c r="Z2830" s="2394"/>
      <c r="AA2830" s="1904"/>
      <c r="AB2830" s="1903"/>
      <c r="AC2830" s="1904"/>
      <c r="AD2830" s="1904"/>
      <c r="AE2830" s="1904"/>
      <c r="AF2830" s="1313"/>
      <c r="AG2830" s="1313"/>
      <c r="AH2830" s="1305"/>
      <c r="AI2830" s="1313"/>
      <c r="AJ2830" s="1313"/>
      <c r="AK2830" s="1313"/>
      <c r="AL2830" s="1313"/>
      <c r="AM2830" s="1313"/>
      <c r="AN2830" s="1905"/>
      <c r="AO2830" s="1345"/>
      <c r="AP2830" s="1313"/>
      <c r="AQ2830" s="1345"/>
      <c r="AR2830" s="1313"/>
      <c r="AS2830" s="1345"/>
      <c r="AT2830" s="1313"/>
      <c r="AU2830" s="1345"/>
      <c r="AV2830" s="1313"/>
      <c r="AW2830" s="1313"/>
      <c r="AX2830" s="1313"/>
      <c r="AY2830" s="1305"/>
      <c r="AZ2830" s="1313"/>
      <c r="BA2830" s="1313"/>
      <c r="BB2830" s="1313"/>
      <c r="BC2830" s="1313"/>
      <c r="BD2830" s="1313"/>
      <c r="BE2830" s="1903"/>
      <c r="BF2830" s="1904"/>
      <c r="BG2830" s="1903"/>
      <c r="BH2830" s="1904"/>
      <c r="BI2830" s="1903"/>
      <c r="BJ2830" s="1904"/>
      <c r="BK2830" s="1313"/>
      <c r="BL2830" s="1904"/>
      <c r="BM2830" s="1904"/>
      <c r="BN2830" s="1904"/>
      <c r="BO2830" s="1313"/>
      <c r="BP2830" s="1316">
        <f t="shared" si="821"/>
        <v>0</v>
      </c>
      <c r="BQ2830" s="1305"/>
    </row>
    <row r="2831" spans="1:69" ht="15" x14ac:dyDescent="0.25">
      <c r="A2831" s="1305"/>
      <c r="B2831" s="2050"/>
      <c r="C2831" s="1928"/>
      <c r="D2831" s="1313"/>
      <c r="E2831" s="1313"/>
      <c r="F2831" s="1931"/>
      <c r="G2831" s="1313"/>
      <c r="H2831" s="1345"/>
      <c r="I2831" s="1313"/>
      <c r="J2831" s="1345"/>
      <c r="K2831" s="1313"/>
      <c r="L2831" s="2773"/>
      <c r="M2831" s="1313"/>
      <c r="N2831" s="1345"/>
      <c r="O2831" s="1313"/>
      <c r="P2831" s="1313"/>
      <c r="Q2831" s="1307"/>
      <c r="R2831" s="1313"/>
      <c r="S2831" s="1313"/>
      <c r="T2831" s="1313"/>
      <c r="U2831" s="1313"/>
      <c r="V2831" s="2466"/>
      <c r="W2831" s="1904"/>
      <c r="X2831" s="2336"/>
      <c r="Y2831" s="1904"/>
      <c r="Z2831" s="2394"/>
      <c r="AA2831" s="1904"/>
      <c r="AB2831" s="1903"/>
      <c r="AC2831" s="1904"/>
      <c r="AD2831" s="1904"/>
      <c r="AE2831" s="1904"/>
      <c r="AF2831" s="1313"/>
      <c r="AG2831" s="1313"/>
      <c r="AH2831" s="1305"/>
      <c r="AI2831" s="1313"/>
      <c r="AJ2831" s="1313"/>
      <c r="AK2831" s="1313"/>
      <c r="AL2831" s="1313"/>
      <c r="AM2831" s="1313"/>
      <c r="AN2831" s="1905"/>
      <c r="AO2831" s="1345"/>
      <c r="AP2831" s="1313"/>
      <c r="AQ2831" s="1345"/>
      <c r="AR2831" s="1313"/>
      <c r="AS2831" s="1345"/>
      <c r="AT2831" s="1313"/>
      <c r="AU2831" s="1345"/>
      <c r="AV2831" s="1313"/>
      <c r="AW2831" s="1313"/>
      <c r="AX2831" s="1313"/>
      <c r="AY2831" s="1305"/>
      <c r="AZ2831" s="1313"/>
      <c r="BA2831" s="1313"/>
      <c r="BB2831" s="1313"/>
      <c r="BC2831" s="1313"/>
      <c r="BD2831" s="1313"/>
      <c r="BE2831" s="1903"/>
      <c r="BF2831" s="1904"/>
      <c r="BG2831" s="1903"/>
      <c r="BH2831" s="1904"/>
      <c r="BI2831" s="1903"/>
      <c r="BJ2831" s="1904"/>
      <c r="BK2831" s="1313"/>
      <c r="BL2831" s="1904"/>
      <c r="BM2831" s="1904"/>
      <c r="BN2831" s="1904"/>
      <c r="BO2831" s="1313"/>
      <c r="BP2831" s="1316">
        <f t="shared" si="821"/>
        <v>0</v>
      </c>
      <c r="BQ2831" s="1305"/>
    </row>
    <row r="2832" spans="1:69" ht="15" x14ac:dyDescent="0.25">
      <c r="A2832" s="1305"/>
      <c r="B2832" s="2050"/>
      <c r="C2832" s="1928"/>
      <c r="D2832" s="1313"/>
      <c r="E2832" s="1313"/>
      <c r="F2832" s="1931"/>
      <c r="G2832" s="1313"/>
      <c r="H2832" s="1345"/>
      <c r="I2832" s="1313"/>
      <c r="J2832" s="1345"/>
      <c r="K2832" s="1313"/>
      <c r="L2832" s="2773"/>
      <c r="M2832" s="1313"/>
      <c r="N2832" s="1345"/>
      <c r="O2832" s="1313"/>
      <c r="P2832" s="1313"/>
      <c r="Q2832" s="1307"/>
      <c r="R2832" s="1313"/>
      <c r="S2832" s="1313"/>
      <c r="T2832" s="1313"/>
      <c r="U2832" s="1313"/>
      <c r="V2832" s="2466"/>
      <c r="W2832" s="1904"/>
      <c r="X2832" s="2336"/>
      <c r="Y2832" s="1904"/>
      <c r="Z2832" s="2394"/>
      <c r="AA2832" s="1904"/>
      <c r="AB2832" s="1903"/>
      <c r="AC2832" s="1904"/>
      <c r="AD2832" s="1904"/>
      <c r="AE2832" s="1904"/>
      <c r="AF2832" s="1313"/>
      <c r="AG2832" s="1313"/>
      <c r="AH2832" s="1305"/>
      <c r="AI2832" s="1313"/>
      <c r="AJ2832" s="1313"/>
      <c r="AK2832" s="1313"/>
      <c r="AL2832" s="1313"/>
      <c r="AM2832" s="1313"/>
      <c r="AN2832" s="1905"/>
      <c r="AO2832" s="1345"/>
      <c r="AP2832" s="1313"/>
      <c r="AQ2832" s="1345"/>
      <c r="AR2832" s="1313"/>
      <c r="AS2832" s="1345"/>
      <c r="AT2832" s="1313"/>
      <c r="AU2832" s="1345"/>
      <c r="AV2832" s="1313"/>
      <c r="AW2832" s="1313"/>
      <c r="AX2832" s="1313"/>
      <c r="AY2832" s="1305"/>
      <c r="AZ2832" s="1313"/>
      <c r="BA2832" s="1313"/>
      <c r="BB2832" s="1313"/>
      <c r="BC2832" s="1313"/>
      <c r="BD2832" s="1313"/>
      <c r="BE2832" s="1903"/>
      <c r="BF2832" s="1904"/>
      <c r="BG2832" s="1903"/>
      <c r="BH2832" s="1904"/>
      <c r="BI2832" s="1903"/>
      <c r="BJ2832" s="1904"/>
      <c r="BK2832" s="1313"/>
      <c r="BL2832" s="1904"/>
      <c r="BM2832" s="1904"/>
      <c r="BN2832" s="1904"/>
      <c r="BO2832" s="1313"/>
      <c r="BP2832" s="1316">
        <f t="shared" si="821"/>
        <v>0</v>
      </c>
      <c r="BQ2832" s="1305"/>
    </row>
    <row r="2833" spans="1:69" ht="15" x14ac:dyDescent="0.25">
      <c r="A2833" s="1305"/>
      <c r="B2833" s="2050"/>
      <c r="C2833" s="1928"/>
      <c r="D2833" s="1313"/>
      <c r="E2833" s="1313"/>
      <c r="F2833" s="1931"/>
      <c r="G2833" s="1313"/>
      <c r="H2833" s="1345"/>
      <c r="I2833" s="1313"/>
      <c r="J2833" s="1345"/>
      <c r="K2833" s="1313"/>
      <c r="L2833" s="2773"/>
      <c r="M2833" s="1313"/>
      <c r="N2833" s="1345"/>
      <c r="O2833" s="1313"/>
      <c r="P2833" s="1313"/>
      <c r="Q2833" s="1307"/>
      <c r="R2833" s="1313"/>
      <c r="S2833" s="1313"/>
      <c r="T2833" s="1313"/>
      <c r="U2833" s="1313"/>
      <c r="V2833" s="2466"/>
      <c r="W2833" s="1904"/>
      <c r="X2833" s="2336"/>
      <c r="Y2833" s="1904"/>
      <c r="Z2833" s="2394"/>
      <c r="AA2833" s="1904"/>
      <c r="AB2833" s="1903"/>
      <c r="AC2833" s="1904"/>
      <c r="AD2833" s="1904"/>
      <c r="AE2833" s="1904"/>
      <c r="AF2833" s="1313"/>
      <c r="AG2833" s="1313"/>
      <c r="AH2833" s="1305"/>
      <c r="AI2833" s="1313"/>
      <c r="AJ2833" s="1313"/>
      <c r="AK2833" s="1313"/>
      <c r="AL2833" s="1313"/>
      <c r="AM2833" s="1313"/>
      <c r="AN2833" s="1905"/>
      <c r="AO2833" s="1345"/>
      <c r="AP2833" s="1313"/>
      <c r="AQ2833" s="1345"/>
      <c r="AR2833" s="1313"/>
      <c r="AS2833" s="1345"/>
      <c r="AT2833" s="1313"/>
      <c r="AU2833" s="1345"/>
      <c r="AV2833" s="1313"/>
      <c r="AW2833" s="1313"/>
      <c r="AX2833" s="1313"/>
      <c r="AY2833" s="1305"/>
      <c r="AZ2833" s="1313"/>
      <c r="BA2833" s="1313"/>
      <c r="BB2833" s="1313"/>
      <c r="BC2833" s="1313"/>
      <c r="BD2833" s="1313"/>
      <c r="BE2833" s="1903"/>
      <c r="BF2833" s="1904"/>
      <c r="BG2833" s="1903"/>
      <c r="BH2833" s="1904"/>
      <c r="BI2833" s="1903"/>
      <c r="BJ2833" s="1904"/>
      <c r="BK2833" s="1313"/>
      <c r="BL2833" s="1904"/>
      <c r="BM2833" s="1904"/>
      <c r="BN2833" s="1904"/>
      <c r="BO2833" s="1313"/>
      <c r="BP2833" s="1316">
        <f t="shared" si="821"/>
        <v>0</v>
      </c>
      <c r="BQ2833" s="1305"/>
    </row>
    <row r="2834" spans="1:69" ht="15" x14ac:dyDescent="0.25">
      <c r="A2834" s="1305"/>
      <c r="B2834" s="2050"/>
      <c r="C2834" s="1928"/>
      <c r="D2834" s="1313"/>
      <c r="E2834" s="1313"/>
      <c r="F2834" s="1931"/>
      <c r="G2834" s="1313"/>
      <c r="H2834" s="1345"/>
      <c r="I2834" s="1313"/>
      <c r="J2834" s="1345"/>
      <c r="K2834" s="1313"/>
      <c r="L2834" s="2773"/>
      <c r="M2834" s="1313"/>
      <c r="N2834" s="1345"/>
      <c r="O2834" s="1313"/>
      <c r="P2834" s="1313"/>
      <c r="Q2834" s="1307"/>
      <c r="R2834" s="1313"/>
      <c r="S2834" s="1313"/>
      <c r="T2834" s="1313"/>
      <c r="U2834" s="1313"/>
      <c r="V2834" s="2466"/>
      <c r="W2834" s="1904"/>
      <c r="X2834" s="2336"/>
      <c r="Y2834" s="1904"/>
      <c r="Z2834" s="2394"/>
      <c r="AA2834" s="1904"/>
      <c r="AB2834" s="1903"/>
      <c r="AC2834" s="1904"/>
      <c r="AD2834" s="1904"/>
      <c r="AE2834" s="1904"/>
      <c r="AF2834" s="1313"/>
      <c r="AG2834" s="1313"/>
      <c r="AH2834" s="1305"/>
      <c r="AI2834" s="1313"/>
      <c r="AJ2834" s="1313"/>
      <c r="AK2834" s="1313"/>
      <c r="AL2834" s="1313"/>
      <c r="AM2834" s="1313"/>
      <c r="AN2834" s="1905"/>
      <c r="AO2834" s="1345"/>
      <c r="AP2834" s="1313"/>
      <c r="AQ2834" s="1345"/>
      <c r="AR2834" s="1313"/>
      <c r="AS2834" s="1345"/>
      <c r="AT2834" s="1313"/>
      <c r="AU2834" s="1345"/>
      <c r="AV2834" s="1313"/>
      <c r="AW2834" s="1313"/>
      <c r="AX2834" s="1313"/>
      <c r="AY2834" s="1305"/>
      <c r="AZ2834" s="1313"/>
      <c r="BA2834" s="1313"/>
      <c r="BB2834" s="1313"/>
      <c r="BC2834" s="1313"/>
      <c r="BD2834" s="1313"/>
      <c r="BE2834" s="1903"/>
      <c r="BF2834" s="1904"/>
      <c r="BG2834" s="1903"/>
      <c r="BH2834" s="1904"/>
      <c r="BI2834" s="1903"/>
      <c r="BJ2834" s="1904"/>
      <c r="BK2834" s="1313"/>
      <c r="BL2834" s="1904"/>
      <c r="BM2834" s="1904"/>
      <c r="BN2834" s="1904"/>
      <c r="BO2834" s="1313"/>
      <c r="BP2834" s="1316">
        <f t="shared" si="821"/>
        <v>0</v>
      </c>
      <c r="BQ2834" s="1305"/>
    </row>
    <row r="2835" spans="1:69" ht="15" x14ac:dyDescent="0.25">
      <c r="A2835" s="1305"/>
      <c r="B2835" s="2050"/>
      <c r="C2835" s="1928"/>
      <c r="D2835" s="1313"/>
      <c r="E2835" s="1313"/>
      <c r="F2835" s="1931"/>
      <c r="G2835" s="1313"/>
      <c r="H2835" s="1345"/>
      <c r="I2835" s="1313"/>
      <c r="J2835" s="1345"/>
      <c r="K2835" s="1313"/>
      <c r="L2835" s="2773"/>
      <c r="M2835" s="1313"/>
      <c r="N2835" s="1345"/>
      <c r="O2835" s="1313"/>
      <c r="P2835" s="1313"/>
      <c r="Q2835" s="1307"/>
      <c r="R2835" s="1313"/>
      <c r="S2835" s="1313"/>
      <c r="T2835" s="1313"/>
      <c r="U2835" s="1313"/>
      <c r="V2835" s="2466"/>
      <c r="W2835" s="1904"/>
      <c r="X2835" s="2336"/>
      <c r="Y2835" s="1904"/>
      <c r="Z2835" s="2394"/>
      <c r="AA2835" s="1904"/>
      <c r="AB2835" s="1903"/>
      <c r="AC2835" s="1904"/>
      <c r="AD2835" s="1904"/>
      <c r="AE2835" s="1904"/>
      <c r="AF2835" s="1313"/>
      <c r="AG2835" s="1313"/>
      <c r="AH2835" s="1305"/>
      <c r="AI2835" s="1313"/>
      <c r="AJ2835" s="1313"/>
      <c r="AK2835" s="1313"/>
      <c r="AL2835" s="1313"/>
      <c r="AM2835" s="1313"/>
      <c r="AN2835" s="1905"/>
      <c r="AO2835" s="1345"/>
      <c r="AP2835" s="1313"/>
      <c r="AQ2835" s="1345"/>
      <c r="AR2835" s="1313"/>
      <c r="AS2835" s="1345"/>
      <c r="AT2835" s="1313"/>
      <c r="AU2835" s="1345"/>
      <c r="AV2835" s="1313"/>
      <c r="AW2835" s="1313"/>
      <c r="AX2835" s="1313"/>
      <c r="AY2835" s="1305"/>
      <c r="AZ2835" s="1313"/>
      <c r="BA2835" s="1313"/>
      <c r="BB2835" s="1313"/>
      <c r="BC2835" s="1313"/>
      <c r="BD2835" s="1313"/>
      <c r="BE2835" s="1903"/>
      <c r="BF2835" s="1904"/>
      <c r="BG2835" s="1903"/>
      <c r="BH2835" s="1904"/>
      <c r="BI2835" s="1903"/>
      <c r="BJ2835" s="1904"/>
      <c r="BK2835" s="1313"/>
      <c r="BL2835" s="1904"/>
      <c r="BM2835" s="1904"/>
      <c r="BN2835" s="1904"/>
      <c r="BO2835" s="1313"/>
      <c r="BP2835" s="1316">
        <f t="shared" si="821"/>
        <v>0</v>
      </c>
      <c r="BQ2835" s="1305"/>
    </row>
    <row r="2836" spans="1:69" ht="15" x14ac:dyDescent="0.25">
      <c r="A2836" s="1305"/>
      <c r="B2836" s="2050"/>
      <c r="C2836" s="1928"/>
      <c r="D2836" s="1313"/>
      <c r="E2836" s="1313"/>
      <c r="F2836" s="1931"/>
      <c r="G2836" s="1313"/>
      <c r="H2836" s="1345"/>
      <c r="I2836" s="1313"/>
      <c r="J2836" s="1345"/>
      <c r="K2836" s="1313"/>
      <c r="L2836" s="2773"/>
      <c r="M2836" s="1313"/>
      <c r="N2836" s="1345"/>
      <c r="O2836" s="1313"/>
      <c r="P2836" s="1313"/>
      <c r="Q2836" s="1307"/>
      <c r="R2836" s="1313"/>
      <c r="S2836" s="1313"/>
      <c r="T2836" s="1313"/>
      <c r="U2836" s="1313"/>
      <c r="V2836" s="2466"/>
      <c r="W2836" s="1904"/>
      <c r="X2836" s="2336"/>
      <c r="Y2836" s="1904"/>
      <c r="Z2836" s="2394"/>
      <c r="AA2836" s="1904"/>
      <c r="AB2836" s="1903"/>
      <c r="AC2836" s="1904"/>
      <c r="AD2836" s="1904"/>
      <c r="AE2836" s="1904"/>
      <c r="AF2836" s="1313"/>
      <c r="AG2836" s="1313"/>
      <c r="AH2836" s="1305"/>
      <c r="AI2836" s="1313"/>
      <c r="AJ2836" s="1313"/>
      <c r="AK2836" s="1313"/>
      <c r="AL2836" s="1313"/>
      <c r="AM2836" s="1313"/>
      <c r="AN2836" s="1905"/>
      <c r="AO2836" s="1345"/>
      <c r="AP2836" s="1313"/>
      <c r="AQ2836" s="1345"/>
      <c r="AR2836" s="1313"/>
      <c r="AS2836" s="1345"/>
      <c r="AT2836" s="1313"/>
      <c r="AU2836" s="1345"/>
      <c r="AV2836" s="1313"/>
      <c r="AW2836" s="1313"/>
      <c r="AX2836" s="1313"/>
      <c r="AY2836" s="1305"/>
      <c r="AZ2836" s="1313"/>
      <c r="BA2836" s="1313"/>
      <c r="BB2836" s="1313"/>
      <c r="BC2836" s="1313"/>
      <c r="BD2836" s="1313"/>
      <c r="BE2836" s="1903"/>
      <c r="BF2836" s="1904"/>
      <c r="BG2836" s="1903"/>
      <c r="BH2836" s="1904"/>
      <c r="BI2836" s="1903"/>
      <c r="BJ2836" s="1904"/>
      <c r="BK2836" s="1313"/>
      <c r="BL2836" s="1904"/>
      <c r="BM2836" s="1904"/>
      <c r="BN2836" s="1904"/>
      <c r="BO2836" s="1313"/>
      <c r="BP2836" s="1316">
        <f t="shared" si="821"/>
        <v>0</v>
      </c>
      <c r="BQ2836" s="1305"/>
    </row>
    <row r="2837" spans="1:69" ht="15" x14ac:dyDescent="0.25">
      <c r="A2837" s="1305"/>
      <c r="B2837" s="2050"/>
      <c r="C2837" s="1928"/>
      <c r="D2837" s="1313"/>
      <c r="E2837" s="1313"/>
      <c r="F2837" s="1931"/>
      <c r="G2837" s="1313"/>
      <c r="H2837" s="1345"/>
      <c r="I2837" s="1313"/>
      <c r="J2837" s="1345"/>
      <c r="K2837" s="1313"/>
      <c r="L2837" s="2773"/>
      <c r="M2837" s="1313"/>
      <c r="N2837" s="1345"/>
      <c r="O2837" s="1313"/>
      <c r="P2837" s="1313"/>
      <c r="Q2837" s="1307"/>
      <c r="R2837" s="1313"/>
      <c r="S2837" s="1313"/>
      <c r="T2837" s="1313"/>
      <c r="U2837" s="1313"/>
      <c r="V2837" s="2466"/>
      <c r="W2837" s="1904"/>
      <c r="X2837" s="2336"/>
      <c r="Y2837" s="1904"/>
      <c r="Z2837" s="2394"/>
      <c r="AA2837" s="1904"/>
      <c r="AB2837" s="1903"/>
      <c r="AC2837" s="1904"/>
      <c r="AD2837" s="1904"/>
      <c r="AE2837" s="1904"/>
      <c r="AF2837" s="1313"/>
      <c r="AG2837" s="1313"/>
      <c r="AH2837" s="1305"/>
      <c r="AI2837" s="1313"/>
      <c r="AJ2837" s="1313"/>
      <c r="AK2837" s="1313"/>
      <c r="AL2837" s="1313"/>
      <c r="AM2837" s="1313"/>
      <c r="AN2837" s="1905"/>
      <c r="AO2837" s="1345"/>
      <c r="AP2837" s="1313"/>
      <c r="AQ2837" s="1345"/>
      <c r="AR2837" s="1313"/>
      <c r="AS2837" s="1345"/>
      <c r="AT2837" s="1313"/>
      <c r="AU2837" s="1345"/>
      <c r="AV2837" s="1313"/>
      <c r="AW2837" s="1313"/>
      <c r="AX2837" s="1313"/>
      <c r="AY2837" s="1305"/>
      <c r="AZ2837" s="1313"/>
      <c r="BA2837" s="1313"/>
      <c r="BB2837" s="1313"/>
      <c r="BC2837" s="1313"/>
      <c r="BD2837" s="1313"/>
      <c r="BE2837" s="1903"/>
      <c r="BF2837" s="1904"/>
      <c r="BG2837" s="1903"/>
      <c r="BH2837" s="1904"/>
      <c r="BI2837" s="1903"/>
      <c r="BJ2837" s="1904"/>
      <c r="BK2837" s="1313"/>
      <c r="BL2837" s="1904"/>
      <c r="BM2837" s="1904"/>
      <c r="BN2837" s="1904"/>
      <c r="BO2837" s="1313"/>
      <c r="BP2837" s="1316">
        <f t="shared" si="821"/>
        <v>0</v>
      </c>
      <c r="BQ2837" s="1305"/>
    </row>
    <row r="2838" spans="1:69" ht="15" x14ac:dyDescent="0.25">
      <c r="A2838" s="1305"/>
      <c r="B2838" s="2050"/>
      <c r="C2838" s="1928"/>
      <c r="D2838" s="1313"/>
      <c r="E2838" s="1313"/>
      <c r="F2838" s="1931"/>
      <c r="G2838" s="1313"/>
      <c r="H2838" s="1345"/>
      <c r="I2838" s="1313"/>
      <c r="J2838" s="1345"/>
      <c r="K2838" s="1313"/>
      <c r="L2838" s="2773"/>
      <c r="M2838" s="1313"/>
      <c r="N2838" s="1345"/>
      <c r="O2838" s="1313"/>
      <c r="P2838" s="1313"/>
      <c r="Q2838" s="1307"/>
      <c r="R2838" s="1313"/>
      <c r="S2838" s="1313"/>
      <c r="T2838" s="1313"/>
      <c r="U2838" s="1313"/>
      <c r="V2838" s="2466"/>
      <c r="W2838" s="1904"/>
      <c r="X2838" s="2336"/>
      <c r="Y2838" s="1904"/>
      <c r="Z2838" s="2394"/>
      <c r="AA2838" s="1904"/>
      <c r="AB2838" s="1903"/>
      <c r="AC2838" s="1904"/>
      <c r="AD2838" s="1904"/>
      <c r="AE2838" s="1904"/>
      <c r="AF2838" s="1313"/>
      <c r="AG2838" s="1313"/>
      <c r="AH2838" s="1305"/>
      <c r="AI2838" s="1313"/>
      <c r="AJ2838" s="1313"/>
      <c r="AK2838" s="1313"/>
      <c r="AL2838" s="1313"/>
      <c r="AM2838" s="1313"/>
      <c r="AN2838" s="1905"/>
      <c r="AO2838" s="1345"/>
      <c r="AP2838" s="1313"/>
      <c r="AQ2838" s="1345"/>
      <c r="AR2838" s="1313"/>
      <c r="AS2838" s="1345"/>
      <c r="AT2838" s="1313"/>
      <c r="AU2838" s="1345"/>
      <c r="AV2838" s="1313"/>
      <c r="AW2838" s="1313"/>
      <c r="AX2838" s="1313"/>
      <c r="AY2838" s="1305"/>
      <c r="AZ2838" s="1313"/>
      <c r="BA2838" s="1313"/>
      <c r="BB2838" s="1313"/>
      <c r="BC2838" s="1313"/>
      <c r="BD2838" s="1313"/>
      <c r="BE2838" s="1903"/>
      <c r="BF2838" s="1904"/>
      <c r="BG2838" s="1903"/>
      <c r="BH2838" s="1904"/>
      <c r="BI2838" s="1903"/>
      <c r="BJ2838" s="1904"/>
      <c r="BK2838" s="1313"/>
      <c r="BL2838" s="1904"/>
      <c r="BM2838" s="1904"/>
      <c r="BN2838" s="1904"/>
      <c r="BO2838" s="1313"/>
      <c r="BP2838" s="1316">
        <f t="shared" si="821"/>
        <v>0</v>
      </c>
      <c r="BQ2838" s="1305"/>
    </row>
    <row r="2839" spans="1:69" ht="15" x14ac:dyDescent="0.25">
      <c r="A2839" s="1305"/>
      <c r="B2839" s="2050"/>
      <c r="C2839" s="1928"/>
      <c r="D2839" s="1313"/>
      <c r="E2839" s="1313"/>
      <c r="F2839" s="1931"/>
      <c r="G2839" s="1313"/>
      <c r="H2839" s="1345"/>
      <c r="I2839" s="1313"/>
      <c r="J2839" s="1345"/>
      <c r="K2839" s="1313"/>
      <c r="L2839" s="2773"/>
      <c r="M2839" s="1313"/>
      <c r="N2839" s="1345"/>
      <c r="O2839" s="1313"/>
      <c r="P2839" s="1313"/>
      <c r="Q2839" s="1307"/>
      <c r="R2839" s="1313"/>
      <c r="S2839" s="1313"/>
      <c r="T2839" s="1313"/>
      <c r="U2839" s="1313"/>
      <c r="V2839" s="2466"/>
      <c r="W2839" s="1904"/>
      <c r="X2839" s="2336"/>
      <c r="Y2839" s="1904"/>
      <c r="Z2839" s="2394"/>
      <c r="AA2839" s="1904"/>
      <c r="AB2839" s="1903"/>
      <c r="AC2839" s="1904"/>
      <c r="AD2839" s="1904"/>
      <c r="AE2839" s="1904"/>
      <c r="AF2839" s="1313"/>
      <c r="AG2839" s="1313"/>
      <c r="AH2839" s="1305"/>
      <c r="AI2839" s="1313"/>
      <c r="AJ2839" s="1313"/>
      <c r="AK2839" s="1313"/>
      <c r="AL2839" s="1313"/>
      <c r="AM2839" s="1313"/>
      <c r="AN2839" s="1905"/>
      <c r="AO2839" s="1345"/>
      <c r="AP2839" s="1313"/>
      <c r="AQ2839" s="1345"/>
      <c r="AR2839" s="1313"/>
      <c r="AS2839" s="1345"/>
      <c r="AT2839" s="1313"/>
      <c r="AU2839" s="1345"/>
      <c r="AV2839" s="1313"/>
      <c r="AW2839" s="1313"/>
      <c r="AX2839" s="1313"/>
      <c r="AY2839" s="1305"/>
      <c r="AZ2839" s="1313"/>
      <c r="BA2839" s="1313"/>
      <c r="BB2839" s="1313"/>
      <c r="BC2839" s="1313"/>
      <c r="BD2839" s="1313"/>
      <c r="BE2839" s="1903"/>
      <c r="BF2839" s="1904"/>
      <c r="BG2839" s="1903"/>
      <c r="BH2839" s="1904"/>
      <c r="BI2839" s="1903"/>
      <c r="BJ2839" s="1904"/>
      <c r="BK2839" s="1313"/>
      <c r="BL2839" s="1904"/>
      <c r="BM2839" s="1904"/>
      <c r="BN2839" s="1904"/>
      <c r="BO2839" s="1313"/>
      <c r="BP2839" s="1316">
        <f t="shared" si="821"/>
        <v>0</v>
      </c>
      <c r="BQ2839" s="1305"/>
    </row>
    <row r="2840" spans="1:69" ht="15" x14ac:dyDescent="0.25">
      <c r="A2840" s="1305"/>
      <c r="B2840" s="2050"/>
      <c r="C2840" s="1928"/>
      <c r="D2840" s="1313"/>
      <c r="E2840" s="1313"/>
      <c r="F2840" s="1931"/>
      <c r="G2840" s="1313"/>
      <c r="H2840" s="1345"/>
      <c r="I2840" s="1313"/>
      <c r="J2840" s="1345"/>
      <c r="K2840" s="1313"/>
      <c r="L2840" s="2773"/>
      <c r="M2840" s="1313"/>
      <c r="N2840" s="1345"/>
      <c r="O2840" s="1313"/>
      <c r="P2840" s="1313"/>
      <c r="Q2840" s="1307"/>
      <c r="R2840" s="1313"/>
      <c r="S2840" s="1313"/>
      <c r="T2840" s="1313"/>
      <c r="U2840" s="1313"/>
      <c r="V2840" s="2466"/>
      <c r="W2840" s="1904"/>
      <c r="X2840" s="2336"/>
      <c r="Y2840" s="1904"/>
      <c r="Z2840" s="2394"/>
      <c r="AA2840" s="1904"/>
      <c r="AB2840" s="1903"/>
      <c r="AC2840" s="1904"/>
      <c r="AD2840" s="1904"/>
      <c r="AE2840" s="1904"/>
      <c r="AF2840" s="1313"/>
      <c r="AG2840" s="1313"/>
      <c r="AH2840" s="1305"/>
      <c r="AI2840" s="1313"/>
      <c r="AJ2840" s="1313"/>
      <c r="AK2840" s="1313"/>
      <c r="AL2840" s="1313"/>
      <c r="AM2840" s="1313"/>
      <c r="AN2840" s="1905"/>
      <c r="AO2840" s="1345"/>
      <c r="AP2840" s="1313"/>
      <c r="AQ2840" s="1345"/>
      <c r="AR2840" s="1313"/>
      <c r="AS2840" s="1345"/>
      <c r="AT2840" s="1313"/>
      <c r="AU2840" s="1345"/>
      <c r="AV2840" s="1313"/>
      <c r="AW2840" s="1313"/>
      <c r="AX2840" s="1313"/>
      <c r="AY2840" s="1305"/>
      <c r="AZ2840" s="1313"/>
      <c r="BA2840" s="1313"/>
      <c r="BB2840" s="1313"/>
      <c r="BC2840" s="1313"/>
      <c r="BD2840" s="1313"/>
      <c r="BE2840" s="1903"/>
      <c r="BF2840" s="1904"/>
      <c r="BG2840" s="1903"/>
      <c r="BH2840" s="1904"/>
      <c r="BI2840" s="1903"/>
      <c r="BJ2840" s="1904"/>
      <c r="BK2840" s="1313"/>
      <c r="BL2840" s="1904"/>
      <c r="BM2840" s="1904"/>
      <c r="BN2840" s="1904"/>
      <c r="BO2840" s="1313"/>
      <c r="BP2840" s="1316">
        <f t="shared" si="821"/>
        <v>0</v>
      </c>
      <c r="BQ2840" s="1305"/>
    </row>
    <row r="2841" spans="1:69" ht="15" x14ac:dyDescent="0.25">
      <c r="A2841" s="1305"/>
      <c r="B2841" s="2050"/>
      <c r="C2841" s="1928"/>
      <c r="D2841" s="1313"/>
      <c r="E2841" s="1313"/>
      <c r="F2841" s="1931"/>
      <c r="G2841" s="1313"/>
      <c r="H2841" s="1345"/>
      <c r="I2841" s="1313"/>
      <c r="J2841" s="1345"/>
      <c r="K2841" s="1313"/>
      <c r="L2841" s="2773"/>
      <c r="M2841" s="1313"/>
      <c r="N2841" s="1345"/>
      <c r="O2841" s="1313"/>
      <c r="P2841" s="1313"/>
      <c r="Q2841" s="1307"/>
      <c r="R2841" s="1313"/>
      <c r="S2841" s="1313"/>
      <c r="T2841" s="1313"/>
      <c r="U2841" s="1313"/>
      <c r="V2841" s="2466"/>
      <c r="W2841" s="1904"/>
      <c r="X2841" s="2336"/>
      <c r="Y2841" s="1904"/>
      <c r="Z2841" s="2394"/>
      <c r="AA2841" s="1904"/>
      <c r="AB2841" s="1903"/>
      <c r="AC2841" s="1904"/>
      <c r="AD2841" s="1904"/>
      <c r="AE2841" s="1904"/>
      <c r="AF2841" s="1313"/>
      <c r="AG2841" s="1313"/>
      <c r="AH2841" s="1305"/>
      <c r="AI2841" s="1313"/>
      <c r="AJ2841" s="1313"/>
      <c r="AK2841" s="1313"/>
      <c r="AL2841" s="1313"/>
      <c r="AM2841" s="1313"/>
      <c r="AN2841" s="1905"/>
      <c r="AO2841" s="1345"/>
      <c r="AP2841" s="1313"/>
      <c r="AQ2841" s="1345"/>
      <c r="AR2841" s="1313"/>
      <c r="AS2841" s="1345"/>
      <c r="AT2841" s="1313"/>
      <c r="AU2841" s="1345"/>
      <c r="AV2841" s="1313"/>
      <c r="AW2841" s="1313"/>
      <c r="AX2841" s="1313"/>
      <c r="AY2841" s="1305"/>
      <c r="AZ2841" s="1313"/>
      <c r="BA2841" s="1313"/>
      <c r="BB2841" s="1313"/>
      <c r="BC2841" s="1313"/>
      <c r="BD2841" s="1313"/>
      <c r="BE2841" s="1903"/>
      <c r="BF2841" s="1904"/>
      <c r="BG2841" s="1903"/>
      <c r="BH2841" s="1904"/>
      <c r="BI2841" s="1903"/>
      <c r="BJ2841" s="1904"/>
      <c r="BK2841" s="1313"/>
      <c r="BL2841" s="1904"/>
      <c r="BM2841" s="1904"/>
      <c r="BN2841" s="1904"/>
      <c r="BO2841" s="1313"/>
      <c r="BP2841" s="1316">
        <f t="shared" si="821"/>
        <v>0</v>
      </c>
      <c r="BQ2841" s="1305"/>
    </row>
    <row r="2842" spans="1:69" ht="15" x14ac:dyDescent="0.25">
      <c r="A2842" s="1305"/>
      <c r="B2842" s="2050"/>
      <c r="C2842" s="1928"/>
      <c r="D2842" s="1313"/>
      <c r="E2842" s="1313"/>
      <c r="F2842" s="1931"/>
      <c r="G2842" s="1313"/>
      <c r="H2842" s="1345"/>
      <c r="I2842" s="1313"/>
      <c r="J2842" s="1345"/>
      <c r="K2842" s="1313"/>
      <c r="L2842" s="2773"/>
      <c r="M2842" s="1313"/>
      <c r="N2842" s="1345"/>
      <c r="O2842" s="1313"/>
      <c r="P2842" s="1313"/>
      <c r="Q2842" s="1307"/>
      <c r="R2842" s="1313"/>
      <c r="S2842" s="1313"/>
      <c r="T2842" s="1313"/>
      <c r="U2842" s="1313"/>
      <c r="V2842" s="2466"/>
      <c r="W2842" s="1904"/>
      <c r="X2842" s="2336"/>
      <c r="Y2842" s="1904"/>
      <c r="Z2842" s="2394"/>
      <c r="AA2842" s="1904"/>
      <c r="AB2842" s="1903"/>
      <c r="AC2842" s="1904"/>
      <c r="AD2842" s="1904"/>
      <c r="AE2842" s="1904"/>
      <c r="AF2842" s="1313"/>
      <c r="AG2842" s="1313"/>
      <c r="AH2842" s="1305"/>
      <c r="AI2842" s="1313"/>
      <c r="AJ2842" s="1313"/>
      <c r="AK2842" s="1313"/>
      <c r="AL2842" s="1313"/>
      <c r="AM2842" s="1313"/>
      <c r="AN2842" s="1905"/>
      <c r="AO2842" s="1345"/>
      <c r="AP2842" s="1313"/>
      <c r="AQ2842" s="1345"/>
      <c r="AR2842" s="1313"/>
      <c r="AS2842" s="1345"/>
      <c r="AT2842" s="1313"/>
      <c r="AU2842" s="1345"/>
      <c r="AV2842" s="1313"/>
      <c r="AW2842" s="1313"/>
      <c r="AX2842" s="1313"/>
      <c r="AY2842" s="1305"/>
      <c r="AZ2842" s="1313"/>
      <c r="BA2842" s="1313"/>
      <c r="BB2842" s="1313"/>
      <c r="BC2842" s="1313"/>
      <c r="BD2842" s="1313"/>
      <c r="BE2842" s="1903"/>
      <c r="BF2842" s="1904"/>
      <c r="BG2842" s="1903"/>
      <c r="BH2842" s="1904"/>
      <c r="BI2842" s="1903"/>
      <c r="BJ2842" s="1904"/>
      <c r="BK2842" s="1313"/>
      <c r="BL2842" s="1904"/>
      <c r="BM2842" s="1904"/>
      <c r="BN2842" s="1904"/>
      <c r="BO2842" s="1313"/>
      <c r="BP2842" s="1316">
        <f t="shared" si="821"/>
        <v>0</v>
      </c>
      <c r="BQ2842" s="1305"/>
    </row>
    <row r="2843" spans="1:69" ht="15" x14ac:dyDescent="0.25">
      <c r="A2843" s="1305"/>
      <c r="B2843" s="2050"/>
      <c r="C2843" s="1928"/>
      <c r="D2843" s="1313"/>
      <c r="E2843" s="1313"/>
      <c r="F2843" s="1931"/>
      <c r="G2843" s="1313"/>
      <c r="H2843" s="1345"/>
      <c r="I2843" s="1313"/>
      <c r="J2843" s="1345"/>
      <c r="K2843" s="1313"/>
      <c r="L2843" s="2773"/>
      <c r="M2843" s="1313"/>
      <c r="N2843" s="1345"/>
      <c r="O2843" s="1313"/>
      <c r="P2843" s="1313"/>
      <c r="Q2843" s="1307"/>
      <c r="R2843" s="1313"/>
      <c r="S2843" s="1313"/>
      <c r="T2843" s="1313"/>
      <c r="U2843" s="1313"/>
      <c r="V2843" s="2466"/>
      <c r="W2843" s="1904"/>
      <c r="X2843" s="2336"/>
      <c r="Y2843" s="1904"/>
      <c r="Z2843" s="2394"/>
      <c r="AA2843" s="1904"/>
      <c r="AB2843" s="1903"/>
      <c r="AC2843" s="1904"/>
      <c r="AD2843" s="1904"/>
      <c r="AE2843" s="1904"/>
      <c r="AF2843" s="1313"/>
      <c r="AG2843" s="1313"/>
      <c r="AH2843" s="1305"/>
      <c r="AI2843" s="1313"/>
      <c r="AJ2843" s="1313"/>
      <c r="AK2843" s="1313"/>
      <c r="AL2843" s="1313"/>
      <c r="AM2843" s="1313"/>
      <c r="AN2843" s="1905"/>
      <c r="AO2843" s="1345"/>
      <c r="AP2843" s="1313"/>
      <c r="AQ2843" s="1345"/>
      <c r="AR2843" s="1313"/>
      <c r="AS2843" s="1345"/>
      <c r="AT2843" s="1313"/>
      <c r="AU2843" s="1345"/>
      <c r="AV2843" s="1313"/>
      <c r="AW2843" s="1313"/>
      <c r="AX2843" s="1313"/>
      <c r="AY2843" s="1305"/>
      <c r="AZ2843" s="1313"/>
      <c r="BA2843" s="1313"/>
      <c r="BB2843" s="1313"/>
      <c r="BC2843" s="1313"/>
      <c r="BD2843" s="1313"/>
      <c r="BE2843" s="1903"/>
      <c r="BF2843" s="1904"/>
      <c r="BG2843" s="1903"/>
      <c r="BH2843" s="1904"/>
      <c r="BI2843" s="1903"/>
      <c r="BJ2843" s="1904"/>
      <c r="BK2843" s="1313"/>
      <c r="BL2843" s="1904"/>
      <c r="BM2843" s="1904"/>
      <c r="BN2843" s="1904"/>
      <c r="BO2843" s="1313"/>
      <c r="BP2843" s="1316">
        <f t="shared" si="821"/>
        <v>0</v>
      </c>
      <c r="BQ2843" s="1305"/>
    </row>
    <row r="2844" spans="1:69" ht="15" x14ac:dyDescent="0.25">
      <c r="A2844" s="1305"/>
      <c r="B2844" s="2050"/>
      <c r="C2844" s="1928"/>
      <c r="D2844" s="1313"/>
      <c r="E2844" s="1313"/>
      <c r="F2844" s="1931"/>
      <c r="G2844" s="1313"/>
      <c r="H2844" s="1345"/>
      <c r="I2844" s="1313"/>
      <c r="J2844" s="1345"/>
      <c r="K2844" s="1313"/>
      <c r="L2844" s="2773"/>
      <c r="M2844" s="1313"/>
      <c r="N2844" s="1345"/>
      <c r="O2844" s="1313"/>
      <c r="P2844" s="1313"/>
      <c r="Q2844" s="1307"/>
      <c r="R2844" s="1313"/>
      <c r="S2844" s="1313"/>
      <c r="T2844" s="1313"/>
      <c r="U2844" s="1313"/>
      <c r="V2844" s="2466"/>
      <c r="W2844" s="1904"/>
      <c r="X2844" s="2336"/>
      <c r="Y2844" s="1904"/>
      <c r="Z2844" s="2394"/>
      <c r="AA2844" s="1904"/>
      <c r="AB2844" s="1903"/>
      <c r="AC2844" s="1904"/>
      <c r="AD2844" s="1904"/>
      <c r="AE2844" s="1904"/>
      <c r="AF2844" s="1313"/>
      <c r="AG2844" s="1313"/>
      <c r="AH2844" s="1305"/>
      <c r="AI2844" s="1313"/>
      <c r="AJ2844" s="1313"/>
      <c r="AK2844" s="1313"/>
      <c r="AL2844" s="1313"/>
      <c r="AM2844" s="1313"/>
      <c r="AN2844" s="1905"/>
      <c r="AO2844" s="1345"/>
      <c r="AP2844" s="1313"/>
      <c r="AQ2844" s="1345"/>
      <c r="AR2844" s="1313"/>
      <c r="AS2844" s="1345"/>
      <c r="AT2844" s="1313"/>
      <c r="AU2844" s="1345"/>
      <c r="AV2844" s="1313"/>
      <c r="AW2844" s="1313"/>
      <c r="AX2844" s="1313"/>
      <c r="AY2844" s="1305"/>
      <c r="AZ2844" s="1313"/>
      <c r="BA2844" s="1313"/>
      <c r="BB2844" s="1313"/>
      <c r="BC2844" s="1313"/>
      <c r="BD2844" s="1313"/>
      <c r="BE2844" s="1903"/>
      <c r="BF2844" s="1904"/>
      <c r="BG2844" s="1903"/>
      <c r="BH2844" s="1904"/>
      <c r="BI2844" s="1903"/>
      <c r="BJ2844" s="1904"/>
      <c r="BK2844" s="1313"/>
      <c r="BL2844" s="1904"/>
      <c r="BM2844" s="1904"/>
      <c r="BN2844" s="1904"/>
      <c r="BO2844" s="1313"/>
      <c r="BP2844" s="1316">
        <f t="shared" si="821"/>
        <v>0</v>
      </c>
      <c r="BQ2844" s="1305"/>
    </row>
    <row r="2845" spans="1:69" ht="15" x14ac:dyDescent="0.25">
      <c r="A2845" s="1305"/>
      <c r="B2845" s="2050"/>
      <c r="C2845" s="1928"/>
      <c r="D2845" s="1313"/>
      <c r="E2845" s="1313"/>
      <c r="F2845" s="1931"/>
      <c r="G2845" s="1313"/>
      <c r="H2845" s="1345"/>
      <c r="I2845" s="1313"/>
      <c r="J2845" s="1345"/>
      <c r="K2845" s="1313"/>
      <c r="L2845" s="2773"/>
      <c r="M2845" s="1313"/>
      <c r="N2845" s="1345"/>
      <c r="O2845" s="1313"/>
      <c r="P2845" s="1313"/>
      <c r="Q2845" s="1307"/>
      <c r="R2845" s="1313"/>
      <c r="S2845" s="1313"/>
      <c r="T2845" s="1313"/>
      <c r="U2845" s="1313"/>
      <c r="V2845" s="2466"/>
      <c r="W2845" s="1904"/>
      <c r="X2845" s="2336"/>
      <c r="Y2845" s="1904"/>
      <c r="Z2845" s="2394"/>
      <c r="AA2845" s="1904"/>
      <c r="AB2845" s="1903"/>
      <c r="AC2845" s="1904"/>
      <c r="AD2845" s="1904"/>
      <c r="AE2845" s="1904"/>
      <c r="AF2845" s="1313"/>
      <c r="AG2845" s="1313"/>
      <c r="AH2845" s="1305"/>
      <c r="AI2845" s="1313"/>
      <c r="AJ2845" s="1313"/>
      <c r="AK2845" s="1313"/>
      <c r="AL2845" s="1313"/>
      <c r="AM2845" s="1313"/>
      <c r="AN2845" s="1905"/>
      <c r="AO2845" s="1345"/>
      <c r="AP2845" s="1313"/>
      <c r="AQ2845" s="1345"/>
      <c r="AR2845" s="1313"/>
      <c r="AS2845" s="1345"/>
      <c r="AT2845" s="1313"/>
      <c r="AU2845" s="1345"/>
      <c r="AV2845" s="1313"/>
      <c r="AW2845" s="1313"/>
      <c r="AX2845" s="1313"/>
      <c r="AY2845" s="1305"/>
      <c r="AZ2845" s="1313"/>
      <c r="BA2845" s="1313"/>
      <c r="BB2845" s="1313"/>
      <c r="BC2845" s="1313"/>
      <c r="BD2845" s="1313"/>
      <c r="BE2845" s="1903"/>
      <c r="BF2845" s="1904"/>
      <c r="BG2845" s="1903"/>
      <c r="BH2845" s="1904"/>
      <c r="BI2845" s="1903"/>
      <c r="BJ2845" s="1904"/>
      <c r="BK2845" s="1313"/>
      <c r="BL2845" s="1904"/>
      <c r="BM2845" s="1904"/>
      <c r="BN2845" s="1904"/>
      <c r="BO2845" s="1313"/>
      <c r="BP2845" s="1316">
        <f t="shared" si="821"/>
        <v>0</v>
      </c>
      <c r="BQ2845" s="1305"/>
    </row>
    <row r="2846" spans="1:69" ht="15" x14ac:dyDescent="0.25">
      <c r="A2846" s="1305"/>
      <c r="B2846" s="2050"/>
      <c r="C2846" s="1928"/>
      <c r="D2846" s="1313"/>
      <c r="E2846" s="1313"/>
      <c r="F2846" s="1931"/>
      <c r="G2846" s="1313"/>
      <c r="H2846" s="1345"/>
      <c r="I2846" s="1313"/>
      <c r="J2846" s="1345"/>
      <c r="K2846" s="1313"/>
      <c r="L2846" s="2773"/>
      <c r="M2846" s="1313"/>
      <c r="N2846" s="1345"/>
      <c r="O2846" s="1313"/>
      <c r="P2846" s="1313"/>
      <c r="Q2846" s="1307"/>
      <c r="R2846" s="1313"/>
      <c r="S2846" s="1313"/>
      <c r="T2846" s="1313"/>
      <c r="U2846" s="1313"/>
      <c r="V2846" s="2466"/>
      <c r="W2846" s="1904"/>
      <c r="X2846" s="2336"/>
      <c r="Y2846" s="1904"/>
      <c r="Z2846" s="2394"/>
      <c r="AA2846" s="1904"/>
      <c r="AB2846" s="1903"/>
      <c r="AC2846" s="1904"/>
      <c r="AD2846" s="1904"/>
      <c r="AE2846" s="1904"/>
      <c r="AF2846" s="1313"/>
      <c r="AG2846" s="1313"/>
      <c r="AH2846" s="1305"/>
      <c r="AI2846" s="1313"/>
      <c r="AJ2846" s="1313"/>
      <c r="AK2846" s="1313"/>
      <c r="AL2846" s="1313"/>
      <c r="AM2846" s="1313"/>
      <c r="AN2846" s="1905"/>
      <c r="AO2846" s="1345"/>
      <c r="AP2846" s="1313"/>
      <c r="AQ2846" s="1345"/>
      <c r="AR2846" s="1313"/>
      <c r="AS2846" s="1345"/>
      <c r="AT2846" s="1313"/>
      <c r="AU2846" s="1345"/>
      <c r="AV2846" s="1313"/>
      <c r="AW2846" s="1313"/>
      <c r="AX2846" s="1313"/>
      <c r="AY2846" s="1305"/>
      <c r="AZ2846" s="1313"/>
      <c r="BA2846" s="1313"/>
      <c r="BB2846" s="1313"/>
      <c r="BC2846" s="1313"/>
      <c r="BD2846" s="1313"/>
      <c r="BE2846" s="1903"/>
      <c r="BF2846" s="1904"/>
      <c r="BG2846" s="1903"/>
      <c r="BH2846" s="1904"/>
      <c r="BI2846" s="1903"/>
      <c r="BJ2846" s="1904"/>
      <c r="BK2846" s="1313"/>
      <c r="BL2846" s="1904"/>
      <c r="BM2846" s="1904"/>
      <c r="BN2846" s="1904"/>
      <c r="BO2846" s="1313"/>
      <c r="BP2846" s="1316">
        <f t="shared" si="821"/>
        <v>0</v>
      </c>
      <c r="BQ2846" s="1305"/>
    </row>
    <row r="2847" spans="1:69" ht="15" x14ac:dyDescent="0.25">
      <c r="A2847" s="1305"/>
      <c r="B2847" s="2050"/>
      <c r="C2847" s="1928"/>
      <c r="D2847" s="1313"/>
      <c r="E2847" s="1313"/>
      <c r="F2847" s="1931"/>
      <c r="G2847" s="1313"/>
      <c r="H2847" s="1345"/>
      <c r="I2847" s="1313"/>
      <c r="J2847" s="1345"/>
      <c r="K2847" s="1313"/>
      <c r="L2847" s="2773"/>
      <c r="M2847" s="1313"/>
      <c r="N2847" s="1345"/>
      <c r="O2847" s="1313"/>
      <c r="P2847" s="1313"/>
      <c r="Q2847" s="1307"/>
      <c r="R2847" s="1313"/>
      <c r="S2847" s="1313"/>
      <c r="T2847" s="1313"/>
      <c r="U2847" s="1313"/>
      <c r="V2847" s="2466"/>
      <c r="W2847" s="1904"/>
      <c r="X2847" s="2336"/>
      <c r="Y2847" s="1904"/>
      <c r="Z2847" s="2394"/>
      <c r="AA2847" s="1904"/>
      <c r="AB2847" s="1903"/>
      <c r="AC2847" s="1904"/>
      <c r="AD2847" s="1904"/>
      <c r="AE2847" s="1904"/>
      <c r="AF2847" s="1313"/>
      <c r="AG2847" s="1313"/>
      <c r="AH2847" s="1305"/>
      <c r="AI2847" s="1313"/>
      <c r="AJ2847" s="1313"/>
      <c r="AK2847" s="1313"/>
      <c r="AL2847" s="1313"/>
      <c r="AM2847" s="1313"/>
      <c r="AN2847" s="1905"/>
      <c r="AO2847" s="1345"/>
      <c r="AP2847" s="1313"/>
      <c r="AQ2847" s="1345"/>
      <c r="AR2847" s="1313"/>
      <c r="AS2847" s="1345"/>
      <c r="AT2847" s="1313"/>
      <c r="AU2847" s="1345"/>
      <c r="AV2847" s="1313"/>
      <c r="AW2847" s="1313"/>
      <c r="AX2847" s="1313"/>
      <c r="AY2847" s="1305"/>
      <c r="AZ2847" s="1313"/>
      <c r="BA2847" s="1313"/>
      <c r="BB2847" s="1313"/>
      <c r="BC2847" s="1313"/>
      <c r="BD2847" s="1313"/>
      <c r="BE2847" s="1903"/>
      <c r="BF2847" s="1904"/>
      <c r="BG2847" s="1903"/>
      <c r="BH2847" s="1904"/>
      <c r="BI2847" s="1903"/>
      <c r="BJ2847" s="1904"/>
      <c r="BK2847" s="1313"/>
      <c r="BL2847" s="1904"/>
      <c r="BM2847" s="1904"/>
      <c r="BN2847" s="1904"/>
      <c r="BO2847" s="1313"/>
      <c r="BP2847" s="1316">
        <f t="shared" si="821"/>
        <v>0</v>
      </c>
      <c r="BQ2847" s="1305"/>
    </row>
    <row r="2848" spans="1:69" ht="15" x14ac:dyDescent="0.25">
      <c r="A2848" s="1305"/>
      <c r="B2848" s="2050"/>
      <c r="C2848" s="1928"/>
      <c r="D2848" s="1313"/>
      <c r="E2848" s="1313"/>
      <c r="F2848" s="1931"/>
      <c r="G2848" s="1313"/>
      <c r="H2848" s="1345"/>
      <c r="I2848" s="1313"/>
      <c r="J2848" s="1345"/>
      <c r="K2848" s="1313"/>
      <c r="L2848" s="2773"/>
      <c r="M2848" s="1313"/>
      <c r="N2848" s="1345"/>
      <c r="O2848" s="1313"/>
      <c r="P2848" s="1313"/>
      <c r="Q2848" s="1307"/>
      <c r="R2848" s="1313"/>
      <c r="S2848" s="1313"/>
      <c r="T2848" s="1313"/>
      <c r="U2848" s="1313"/>
      <c r="V2848" s="2466"/>
      <c r="W2848" s="1904"/>
      <c r="X2848" s="2336"/>
      <c r="Y2848" s="1904"/>
      <c r="Z2848" s="2394"/>
      <c r="AA2848" s="1904"/>
      <c r="AB2848" s="1903"/>
      <c r="AC2848" s="1904"/>
      <c r="AD2848" s="1904"/>
      <c r="AE2848" s="1904"/>
      <c r="AF2848" s="1313"/>
      <c r="AG2848" s="1313"/>
      <c r="AH2848" s="1305"/>
      <c r="AI2848" s="1313"/>
      <c r="AJ2848" s="1313"/>
      <c r="AK2848" s="1313"/>
      <c r="AL2848" s="1313"/>
      <c r="AM2848" s="1313"/>
      <c r="AN2848" s="1905"/>
      <c r="AO2848" s="1345"/>
      <c r="AP2848" s="1313"/>
      <c r="AQ2848" s="1345"/>
      <c r="AR2848" s="1313"/>
      <c r="AS2848" s="1345"/>
      <c r="AT2848" s="1313"/>
      <c r="AU2848" s="1345"/>
      <c r="AV2848" s="1313"/>
      <c r="AW2848" s="1313"/>
      <c r="AX2848" s="1313"/>
      <c r="AY2848" s="1305"/>
      <c r="AZ2848" s="1313"/>
      <c r="BA2848" s="1313"/>
      <c r="BB2848" s="1313"/>
      <c r="BC2848" s="1313"/>
      <c r="BD2848" s="1313"/>
      <c r="BE2848" s="1903"/>
      <c r="BF2848" s="1904"/>
      <c r="BG2848" s="1903"/>
      <c r="BH2848" s="1904"/>
      <c r="BI2848" s="1903"/>
      <c r="BJ2848" s="1904"/>
      <c r="BK2848" s="1313"/>
      <c r="BL2848" s="1904"/>
      <c r="BM2848" s="1904"/>
      <c r="BN2848" s="1904"/>
      <c r="BO2848" s="1313"/>
      <c r="BP2848" s="1316">
        <f t="shared" si="821"/>
        <v>0</v>
      </c>
      <c r="BQ2848" s="1305"/>
    </row>
    <row r="2849" spans="1:69" ht="15" x14ac:dyDescent="0.25">
      <c r="A2849" s="1305"/>
      <c r="B2849" s="2050"/>
      <c r="C2849" s="1928"/>
      <c r="D2849" s="1313"/>
      <c r="E2849" s="1313"/>
      <c r="F2849" s="1931"/>
      <c r="G2849" s="1313"/>
      <c r="H2849" s="1345"/>
      <c r="I2849" s="1313"/>
      <c r="J2849" s="1345"/>
      <c r="K2849" s="1313"/>
      <c r="L2849" s="2773"/>
      <c r="M2849" s="1313"/>
      <c r="N2849" s="1345"/>
      <c r="O2849" s="1313"/>
      <c r="P2849" s="1313"/>
      <c r="Q2849" s="1307"/>
      <c r="R2849" s="1313"/>
      <c r="S2849" s="1313"/>
      <c r="T2849" s="1313"/>
      <c r="U2849" s="1313"/>
      <c r="V2849" s="2466"/>
      <c r="W2849" s="1904"/>
      <c r="X2849" s="2336"/>
      <c r="Y2849" s="1904"/>
      <c r="Z2849" s="2394"/>
      <c r="AA2849" s="1904"/>
      <c r="AB2849" s="1903"/>
      <c r="AC2849" s="1904"/>
      <c r="AD2849" s="1904"/>
      <c r="AE2849" s="1904"/>
      <c r="AF2849" s="1313"/>
      <c r="AG2849" s="1313"/>
      <c r="AH2849" s="1305"/>
      <c r="AI2849" s="1313"/>
      <c r="AJ2849" s="1313"/>
      <c r="AK2849" s="1313"/>
      <c r="AL2849" s="1313"/>
      <c r="AM2849" s="1313"/>
      <c r="AN2849" s="1905"/>
      <c r="AO2849" s="1345"/>
      <c r="AP2849" s="1313"/>
      <c r="AQ2849" s="1345"/>
      <c r="AR2849" s="1313"/>
      <c r="AS2849" s="1345"/>
      <c r="AT2849" s="1313"/>
      <c r="AU2849" s="1345"/>
      <c r="AV2849" s="1313"/>
      <c r="AW2849" s="1313"/>
      <c r="AX2849" s="1313"/>
      <c r="AY2849" s="1305"/>
      <c r="AZ2849" s="1313"/>
      <c r="BA2849" s="1313"/>
      <c r="BB2849" s="1313"/>
      <c r="BC2849" s="1313"/>
      <c r="BD2849" s="1313"/>
      <c r="BE2849" s="1903"/>
      <c r="BF2849" s="1904"/>
      <c r="BG2849" s="1903"/>
      <c r="BH2849" s="1904"/>
      <c r="BI2849" s="1903"/>
      <c r="BJ2849" s="1904"/>
      <c r="BK2849" s="1313"/>
      <c r="BL2849" s="1904"/>
      <c r="BM2849" s="1904"/>
      <c r="BN2849" s="1904"/>
      <c r="BO2849" s="1313"/>
      <c r="BP2849" s="1316">
        <f t="shared" si="821"/>
        <v>0</v>
      </c>
      <c r="BQ2849" s="1305"/>
    </row>
    <row r="2850" spans="1:69" ht="15" x14ac:dyDescent="0.25">
      <c r="A2850" s="1305"/>
      <c r="B2850" s="2050"/>
      <c r="C2850" s="1928"/>
      <c r="D2850" s="1313"/>
      <c r="E2850" s="1313"/>
      <c r="F2850" s="1931"/>
      <c r="G2850" s="1313"/>
      <c r="H2850" s="1345"/>
      <c r="I2850" s="1313"/>
      <c r="J2850" s="1345"/>
      <c r="K2850" s="1313"/>
      <c r="L2850" s="2773"/>
      <c r="M2850" s="1313"/>
      <c r="N2850" s="1345"/>
      <c r="O2850" s="1313"/>
      <c r="P2850" s="1313"/>
      <c r="Q2850" s="1307"/>
      <c r="R2850" s="1313"/>
      <c r="S2850" s="1313"/>
      <c r="T2850" s="1313"/>
      <c r="U2850" s="1313"/>
      <c r="V2850" s="2466"/>
      <c r="W2850" s="1904"/>
      <c r="X2850" s="2336"/>
      <c r="Y2850" s="1904"/>
      <c r="Z2850" s="2394"/>
      <c r="AA2850" s="1904"/>
      <c r="AB2850" s="1903"/>
      <c r="AC2850" s="1904"/>
      <c r="AD2850" s="1904"/>
      <c r="AE2850" s="1904"/>
      <c r="AF2850" s="1313"/>
      <c r="AG2850" s="1313"/>
      <c r="AH2850" s="1305"/>
      <c r="AI2850" s="1313"/>
      <c r="AJ2850" s="1313"/>
      <c r="AK2850" s="1313"/>
      <c r="AL2850" s="1313"/>
      <c r="AM2850" s="1313"/>
      <c r="AN2850" s="1905"/>
      <c r="AO2850" s="1345"/>
      <c r="AP2850" s="1313"/>
      <c r="AQ2850" s="1345"/>
      <c r="AR2850" s="1313"/>
      <c r="AS2850" s="1345"/>
      <c r="AT2850" s="1313"/>
      <c r="AU2850" s="1345"/>
      <c r="AV2850" s="1313"/>
      <c r="AW2850" s="1313"/>
      <c r="AX2850" s="1313"/>
      <c r="AY2850" s="1305"/>
      <c r="AZ2850" s="1313"/>
      <c r="BA2850" s="1313"/>
      <c r="BB2850" s="1313"/>
      <c r="BC2850" s="1313"/>
      <c r="BD2850" s="1313"/>
      <c r="BE2850" s="1903"/>
      <c r="BF2850" s="1904"/>
      <c r="BG2850" s="1903"/>
      <c r="BH2850" s="1904"/>
      <c r="BI2850" s="1903"/>
      <c r="BJ2850" s="1904"/>
      <c r="BK2850" s="1313"/>
      <c r="BL2850" s="1904"/>
      <c r="BM2850" s="1904"/>
      <c r="BN2850" s="1904"/>
      <c r="BO2850" s="1313"/>
      <c r="BP2850" s="1316">
        <f t="shared" si="821"/>
        <v>0</v>
      </c>
      <c r="BQ2850" s="1305"/>
    </row>
    <row r="2851" spans="1:69" ht="15" x14ac:dyDescent="0.25">
      <c r="A2851" s="1305"/>
      <c r="B2851" s="2050"/>
      <c r="C2851" s="1928"/>
      <c r="D2851" s="1313"/>
      <c r="E2851" s="1313"/>
      <c r="F2851" s="1931"/>
      <c r="G2851" s="1313"/>
      <c r="H2851" s="1345"/>
      <c r="I2851" s="1313"/>
      <c r="J2851" s="1345"/>
      <c r="K2851" s="1313"/>
      <c r="L2851" s="2773"/>
      <c r="M2851" s="1313"/>
      <c r="N2851" s="1345"/>
      <c r="O2851" s="1313"/>
      <c r="P2851" s="1313"/>
      <c r="Q2851" s="1307"/>
      <c r="R2851" s="1313"/>
      <c r="S2851" s="1313"/>
      <c r="T2851" s="1313"/>
      <c r="U2851" s="1313"/>
      <c r="V2851" s="2466"/>
      <c r="W2851" s="1904"/>
      <c r="X2851" s="2336"/>
      <c r="Y2851" s="1904"/>
      <c r="Z2851" s="2394"/>
      <c r="AA2851" s="1904"/>
      <c r="AB2851" s="1903"/>
      <c r="AC2851" s="1904"/>
      <c r="AD2851" s="1904"/>
      <c r="AE2851" s="1904"/>
      <c r="AF2851" s="1313"/>
      <c r="AG2851" s="1313"/>
      <c r="AH2851" s="1305"/>
      <c r="AI2851" s="1313"/>
      <c r="AJ2851" s="1313"/>
      <c r="AK2851" s="1313"/>
      <c r="AL2851" s="1313"/>
      <c r="AM2851" s="1313"/>
      <c r="AN2851" s="1905"/>
      <c r="AO2851" s="1345"/>
      <c r="AP2851" s="1313"/>
      <c r="AQ2851" s="1345"/>
      <c r="AR2851" s="1313"/>
      <c r="AS2851" s="1345"/>
      <c r="AT2851" s="1313"/>
      <c r="AU2851" s="1345"/>
      <c r="AV2851" s="1313"/>
      <c r="AW2851" s="1313"/>
      <c r="AX2851" s="1313"/>
      <c r="AY2851" s="1305"/>
      <c r="AZ2851" s="1313"/>
      <c r="BA2851" s="1313"/>
      <c r="BB2851" s="1313"/>
      <c r="BC2851" s="1313"/>
      <c r="BD2851" s="1313"/>
      <c r="BE2851" s="1903"/>
      <c r="BF2851" s="1904"/>
      <c r="BG2851" s="1903"/>
      <c r="BH2851" s="1904"/>
      <c r="BI2851" s="1903"/>
      <c r="BJ2851" s="1904"/>
      <c r="BK2851" s="1313"/>
      <c r="BL2851" s="1904"/>
      <c r="BM2851" s="1904"/>
      <c r="BN2851" s="1904"/>
      <c r="BO2851" s="1313"/>
      <c r="BP2851" s="1316">
        <f t="shared" si="821"/>
        <v>0</v>
      </c>
      <c r="BQ2851" s="1305"/>
    </row>
    <row r="2852" spans="1:69" ht="15" x14ac:dyDescent="0.25">
      <c r="A2852" s="1305"/>
      <c r="B2852" s="2050"/>
      <c r="C2852" s="1928"/>
      <c r="D2852" s="1313"/>
      <c r="E2852" s="1313"/>
      <c r="F2852" s="1931"/>
      <c r="G2852" s="1313"/>
      <c r="H2852" s="1345"/>
      <c r="I2852" s="1313"/>
      <c r="J2852" s="1345"/>
      <c r="K2852" s="1313"/>
      <c r="L2852" s="2773"/>
      <c r="M2852" s="1313"/>
      <c r="N2852" s="1345"/>
      <c r="O2852" s="1313"/>
      <c r="P2852" s="1313"/>
      <c r="Q2852" s="1307"/>
      <c r="R2852" s="1313"/>
      <c r="S2852" s="1313"/>
      <c r="T2852" s="1313"/>
      <c r="U2852" s="1313"/>
      <c r="V2852" s="2466"/>
      <c r="W2852" s="1904"/>
      <c r="X2852" s="2336"/>
      <c r="Y2852" s="1904"/>
      <c r="Z2852" s="2394"/>
      <c r="AA2852" s="1904"/>
      <c r="AB2852" s="1903"/>
      <c r="AC2852" s="1904"/>
      <c r="AD2852" s="1904"/>
      <c r="AE2852" s="1904"/>
      <c r="AF2852" s="1313"/>
      <c r="AG2852" s="1313"/>
      <c r="AH2852" s="1305"/>
      <c r="AI2852" s="1313"/>
      <c r="AJ2852" s="1313"/>
      <c r="AK2852" s="1313"/>
      <c r="AL2852" s="1313"/>
      <c r="AM2852" s="1313"/>
      <c r="AN2852" s="1905"/>
      <c r="AO2852" s="1345"/>
      <c r="AP2852" s="1313"/>
      <c r="AQ2852" s="1345"/>
      <c r="AR2852" s="1313"/>
      <c r="AS2852" s="1345"/>
      <c r="AT2852" s="1313"/>
      <c r="AU2852" s="1345"/>
      <c r="AV2852" s="1313"/>
      <c r="AW2852" s="1313"/>
      <c r="AX2852" s="1313"/>
      <c r="AY2852" s="1305"/>
      <c r="AZ2852" s="1313"/>
      <c r="BA2852" s="1313"/>
      <c r="BB2852" s="1313"/>
      <c r="BC2852" s="1313"/>
      <c r="BD2852" s="1313"/>
      <c r="BE2852" s="1903"/>
      <c r="BF2852" s="1904"/>
      <c r="BG2852" s="1903"/>
      <c r="BH2852" s="1904"/>
      <c r="BI2852" s="1903"/>
      <c r="BJ2852" s="1904"/>
      <c r="BK2852" s="1313"/>
      <c r="BL2852" s="1904"/>
      <c r="BM2852" s="1904"/>
      <c r="BN2852" s="1904"/>
      <c r="BO2852" s="1313"/>
      <c r="BP2852" s="1316">
        <f t="shared" si="821"/>
        <v>0</v>
      </c>
      <c r="BQ2852" s="1305"/>
    </row>
    <row r="2853" spans="1:69" ht="15" x14ac:dyDescent="0.25">
      <c r="A2853" s="1305"/>
      <c r="B2853" s="2050"/>
      <c r="C2853" s="1928"/>
      <c r="D2853" s="1313"/>
      <c r="E2853" s="1313"/>
      <c r="F2853" s="1931"/>
      <c r="G2853" s="1313"/>
      <c r="H2853" s="1345"/>
      <c r="I2853" s="1313"/>
      <c r="J2853" s="1345"/>
      <c r="K2853" s="1313"/>
      <c r="L2853" s="2773"/>
      <c r="M2853" s="1313"/>
      <c r="N2853" s="1345"/>
      <c r="O2853" s="1313"/>
      <c r="P2853" s="1313"/>
      <c r="Q2853" s="1307"/>
      <c r="R2853" s="1313"/>
      <c r="S2853" s="1313"/>
      <c r="T2853" s="1313"/>
      <c r="U2853" s="1313"/>
      <c r="V2853" s="2466"/>
      <c r="W2853" s="1904"/>
      <c r="X2853" s="2336"/>
      <c r="Y2853" s="1904"/>
      <c r="Z2853" s="2394"/>
      <c r="AA2853" s="1904"/>
      <c r="AB2853" s="1903"/>
      <c r="AC2853" s="1904"/>
      <c r="AD2853" s="1904"/>
      <c r="AE2853" s="1904"/>
      <c r="AF2853" s="1313"/>
      <c r="AG2853" s="1313"/>
      <c r="AH2853" s="1305"/>
      <c r="AI2853" s="1313"/>
      <c r="AJ2853" s="1313"/>
      <c r="AK2853" s="1313"/>
      <c r="AL2853" s="1313"/>
      <c r="AM2853" s="1313"/>
      <c r="AN2853" s="1905"/>
      <c r="AO2853" s="1345"/>
      <c r="AP2853" s="1313"/>
      <c r="AQ2853" s="1345"/>
      <c r="AR2853" s="1313"/>
      <c r="AS2853" s="1345"/>
      <c r="AT2853" s="1313"/>
      <c r="AU2853" s="1345"/>
      <c r="AV2853" s="1313"/>
      <c r="AW2853" s="1313"/>
      <c r="AX2853" s="1313"/>
      <c r="AY2853" s="1305"/>
      <c r="AZ2853" s="1313"/>
      <c r="BA2853" s="1313"/>
      <c r="BB2853" s="1313"/>
      <c r="BC2853" s="1313"/>
      <c r="BD2853" s="1313"/>
      <c r="BE2853" s="1903"/>
      <c r="BF2853" s="1904"/>
      <c r="BG2853" s="1903"/>
      <c r="BH2853" s="1904"/>
      <c r="BI2853" s="1903"/>
      <c r="BJ2853" s="1904"/>
      <c r="BK2853" s="1313"/>
      <c r="BL2853" s="1904"/>
      <c r="BM2853" s="1904"/>
      <c r="BN2853" s="1904"/>
      <c r="BO2853" s="1313"/>
      <c r="BP2853" s="1316">
        <f t="shared" si="821"/>
        <v>0</v>
      </c>
      <c r="BQ2853" s="1305"/>
    </row>
    <row r="2854" spans="1:69" ht="15" x14ac:dyDescent="0.25">
      <c r="A2854" s="1305"/>
      <c r="B2854" s="2050"/>
      <c r="C2854" s="1928"/>
      <c r="D2854" s="1313"/>
      <c r="E2854" s="1313"/>
      <c r="F2854" s="1931"/>
      <c r="G2854" s="1313"/>
      <c r="H2854" s="1345"/>
      <c r="I2854" s="1313"/>
      <c r="J2854" s="1345"/>
      <c r="K2854" s="1313"/>
      <c r="L2854" s="2773"/>
      <c r="M2854" s="1313"/>
      <c r="N2854" s="1345"/>
      <c r="O2854" s="1313"/>
      <c r="P2854" s="1313"/>
      <c r="Q2854" s="1307"/>
      <c r="R2854" s="1313"/>
      <c r="S2854" s="1313"/>
      <c r="T2854" s="1313"/>
      <c r="U2854" s="1313"/>
      <c r="V2854" s="2466"/>
      <c r="W2854" s="1904"/>
      <c r="X2854" s="2336"/>
      <c r="Y2854" s="1904"/>
      <c r="Z2854" s="2394"/>
      <c r="AA2854" s="1904"/>
      <c r="AB2854" s="1903"/>
      <c r="AC2854" s="1904"/>
      <c r="AD2854" s="1904"/>
      <c r="AE2854" s="1904"/>
      <c r="AF2854" s="1313"/>
      <c r="AG2854" s="1313"/>
      <c r="AH2854" s="1305"/>
      <c r="AI2854" s="1313"/>
      <c r="AJ2854" s="1313"/>
      <c r="AK2854" s="1313"/>
      <c r="AL2854" s="1313"/>
      <c r="AM2854" s="1313"/>
      <c r="AN2854" s="1905"/>
      <c r="AO2854" s="1345"/>
      <c r="AP2854" s="1313"/>
      <c r="AQ2854" s="1345"/>
      <c r="AR2854" s="1313"/>
      <c r="AS2854" s="1345"/>
      <c r="AT2854" s="1313"/>
      <c r="AU2854" s="1345"/>
      <c r="AV2854" s="1313"/>
      <c r="AW2854" s="1313"/>
      <c r="AX2854" s="1313"/>
      <c r="AY2854" s="1305"/>
      <c r="AZ2854" s="1313"/>
      <c r="BA2854" s="1313"/>
      <c r="BB2854" s="1313"/>
      <c r="BC2854" s="1313"/>
      <c r="BD2854" s="1313"/>
      <c r="BE2854" s="1903"/>
      <c r="BF2854" s="1904"/>
      <c r="BG2854" s="1903"/>
      <c r="BH2854" s="1904"/>
      <c r="BI2854" s="1903"/>
      <c r="BJ2854" s="1904"/>
      <c r="BK2854" s="1313"/>
      <c r="BL2854" s="1904"/>
      <c r="BM2854" s="1904"/>
      <c r="BN2854" s="1904"/>
      <c r="BO2854" s="1313"/>
      <c r="BP2854" s="1316">
        <f t="shared" si="821"/>
        <v>0</v>
      </c>
      <c r="BQ2854" s="1305"/>
    </row>
    <row r="2855" spans="1:69" ht="15" x14ac:dyDescent="0.25">
      <c r="A2855" s="1305"/>
      <c r="B2855" s="2050"/>
      <c r="C2855" s="1928"/>
      <c r="D2855" s="1313"/>
      <c r="E2855" s="1313"/>
      <c r="F2855" s="1931"/>
      <c r="G2855" s="1313"/>
      <c r="H2855" s="1345"/>
      <c r="I2855" s="1313"/>
      <c r="J2855" s="1345"/>
      <c r="K2855" s="1313"/>
      <c r="L2855" s="2773"/>
      <c r="M2855" s="1313"/>
      <c r="N2855" s="1345"/>
      <c r="O2855" s="1313"/>
      <c r="P2855" s="1313"/>
      <c r="Q2855" s="1307"/>
      <c r="R2855" s="1313"/>
      <c r="S2855" s="1313"/>
      <c r="T2855" s="1313"/>
      <c r="U2855" s="1313"/>
      <c r="V2855" s="2466"/>
      <c r="W2855" s="1904"/>
      <c r="X2855" s="2336"/>
      <c r="Y2855" s="1904"/>
      <c r="Z2855" s="2394"/>
      <c r="AA2855" s="1904"/>
      <c r="AB2855" s="1903"/>
      <c r="AC2855" s="1904"/>
      <c r="AD2855" s="1904"/>
      <c r="AE2855" s="1904"/>
      <c r="AF2855" s="1313"/>
      <c r="AG2855" s="1313"/>
      <c r="AH2855" s="1305"/>
      <c r="AI2855" s="1313"/>
      <c r="AJ2855" s="1313"/>
      <c r="AK2855" s="1313"/>
      <c r="AL2855" s="1313"/>
      <c r="AM2855" s="1313"/>
      <c r="AN2855" s="1905"/>
      <c r="AO2855" s="1345"/>
      <c r="AP2855" s="1313"/>
      <c r="AQ2855" s="1345"/>
      <c r="AR2855" s="1313"/>
      <c r="AS2855" s="1345"/>
      <c r="AT2855" s="1313"/>
      <c r="AU2855" s="1345"/>
      <c r="AV2855" s="1313"/>
      <c r="AW2855" s="1313"/>
      <c r="AX2855" s="1313"/>
      <c r="AY2855" s="1305"/>
      <c r="AZ2855" s="1313"/>
      <c r="BA2855" s="1313"/>
      <c r="BB2855" s="1313"/>
      <c r="BC2855" s="1313"/>
      <c r="BD2855" s="1313"/>
      <c r="BE2855" s="1903"/>
      <c r="BF2855" s="1904"/>
      <c r="BG2855" s="1903"/>
      <c r="BH2855" s="1904"/>
      <c r="BI2855" s="1903"/>
      <c r="BJ2855" s="1904"/>
      <c r="BK2855" s="1313"/>
      <c r="BL2855" s="1904"/>
      <c r="BM2855" s="1904"/>
      <c r="BN2855" s="1904"/>
      <c r="BO2855" s="1313"/>
      <c r="BP2855" s="1316">
        <f t="shared" si="821"/>
        <v>0</v>
      </c>
      <c r="BQ2855" s="1305"/>
    </row>
    <row r="2856" spans="1:69" ht="15" x14ac:dyDescent="0.25">
      <c r="A2856" s="1305"/>
      <c r="B2856" s="2050"/>
      <c r="C2856" s="1928"/>
      <c r="D2856" s="1313"/>
      <c r="E2856" s="1313"/>
      <c r="F2856" s="1931"/>
      <c r="G2856" s="1313"/>
      <c r="H2856" s="1345"/>
      <c r="I2856" s="1313"/>
      <c r="J2856" s="1345"/>
      <c r="K2856" s="1313"/>
      <c r="L2856" s="2773"/>
      <c r="M2856" s="1313"/>
      <c r="N2856" s="1345"/>
      <c r="O2856" s="1313"/>
      <c r="P2856" s="1313"/>
      <c r="Q2856" s="1307"/>
      <c r="R2856" s="1313"/>
      <c r="S2856" s="1313"/>
      <c r="T2856" s="1313"/>
      <c r="U2856" s="1313"/>
      <c r="V2856" s="2466"/>
      <c r="W2856" s="1904"/>
      <c r="X2856" s="2336"/>
      <c r="Y2856" s="1904"/>
      <c r="Z2856" s="2394"/>
      <c r="AA2856" s="1904"/>
      <c r="AB2856" s="1903"/>
      <c r="AC2856" s="1904"/>
      <c r="AD2856" s="1904"/>
      <c r="AE2856" s="1904"/>
      <c r="AF2856" s="1313"/>
      <c r="AG2856" s="1313"/>
      <c r="AH2856" s="1305"/>
      <c r="AI2856" s="1313"/>
      <c r="AJ2856" s="1313"/>
      <c r="AK2856" s="1313"/>
      <c r="AL2856" s="1313"/>
      <c r="AM2856" s="1313"/>
      <c r="AN2856" s="1905"/>
      <c r="AO2856" s="1345"/>
      <c r="AP2856" s="1313"/>
      <c r="AQ2856" s="1345"/>
      <c r="AR2856" s="1313"/>
      <c r="AS2856" s="1345"/>
      <c r="AT2856" s="1313"/>
      <c r="AU2856" s="1345"/>
      <c r="AV2856" s="1313"/>
      <c r="AW2856" s="1313"/>
      <c r="AX2856" s="1313"/>
      <c r="AY2856" s="1305"/>
      <c r="AZ2856" s="1313"/>
      <c r="BA2856" s="1313"/>
      <c r="BB2856" s="1313"/>
      <c r="BC2856" s="1313"/>
      <c r="BD2856" s="1313"/>
      <c r="BE2856" s="1903"/>
      <c r="BF2856" s="1904"/>
      <c r="BG2856" s="1903"/>
      <c r="BH2856" s="1904"/>
      <c r="BI2856" s="1903"/>
      <c r="BJ2856" s="1904"/>
      <c r="BK2856" s="1313"/>
      <c r="BL2856" s="1904"/>
      <c r="BM2856" s="1904"/>
      <c r="BN2856" s="1904"/>
      <c r="BO2856" s="1313"/>
      <c r="BP2856" s="1316">
        <f t="shared" si="821"/>
        <v>0</v>
      </c>
      <c r="BQ2856" s="1305"/>
    </row>
    <row r="2857" spans="1:69" ht="15" x14ac:dyDescent="0.25">
      <c r="A2857" s="1305"/>
      <c r="B2857" s="2050"/>
      <c r="C2857" s="1928"/>
      <c r="D2857" s="1313"/>
      <c r="E2857" s="1313"/>
      <c r="F2857" s="1931"/>
      <c r="G2857" s="1313"/>
      <c r="H2857" s="1345"/>
      <c r="I2857" s="1313"/>
      <c r="J2857" s="1345"/>
      <c r="K2857" s="1313"/>
      <c r="L2857" s="2773"/>
      <c r="M2857" s="1313"/>
      <c r="N2857" s="1345"/>
      <c r="O2857" s="1313"/>
      <c r="P2857" s="1313"/>
      <c r="Q2857" s="1307"/>
      <c r="R2857" s="1313"/>
      <c r="S2857" s="1313"/>
      <c r="T2857" s="1313"/>
      <c r="U2857" s="1313"/>
      <c r="V2857" s="2466"/>
      <c r="W2857" s="1904"/>
      <c r="X2857" s="2336"/>
      <c r="Y2857" s="1904"/>
      <c r="Z2857" s="2394"/>
      <c r="AA2857" s="1904"/>
      <c r="AB2857" s="1903"/>
      <c r="AC2857" s="1904"/>
      <c r="AD2857" s="1904"/>
      <c r="AE2857" s="1904"/>
      <c r="AF2857" s="1313"/>
      <c r="AG2857" s="1313"/>
      <c r="AH2857" s="1305"/>
      <c r="AI2857" s="1313"/>
      <c r="AJ2857" s="1313"/>
      <c r="AK2857" s="1313"/>
      <c r="AL2857" s="1313"/>
      <c r="AM2857" s="1313"/>
      <c r="AN2857" s="1905"/>
      <c r="AO2857" s="1345"/>
      <c r="AP2857" s="1313"/>
      <c r="AQ2857" s="1345"/>
      <c r="AR2857" s="1313"/>
      <c r="AS2857" s="1345"/>
      <c r="AT2857" s="1313"/>
      <c r="AU2857" s="1345"/>
      <c r="AV2857" s="1313"/>
      <c r="AW2857" s="1313"/>
      <c r="AX2857" s="1313"/>
      <c r="AY2857" s="1305"/>
      <c r="AZ2857" s="1313"/>
      <c r="BA2857" s="1313"/>
      <c r="BB2857" s="1313"/>
      <c r="BC2857" s="1313"/>
      <c r="BD2857" s="1313"/>
      <c r="BE2857" s="1903"/>
      <c r="BF2857" s="1904"/>
      <c r="BG2857" s="1903"/>
      <c r="BH2857" s="1904"/>
      <c r="BI2857" s="1903"/>
      <c r="BJ2857" s="1904"/>
      <c r="BK2857" s="1313"/>
      <c r="BL2857" s="1904"/>
      <c r="BM2857" s="1904"/>
      <c r="BN2857" s="1904"/>
      <c r="BO2857" s="1313"/>
      <c r="BP2857" s="1316">
        <f t="shared" si="821"/>
        <v>0</v>
      </c>
      <c r="BQ2857" s="1305"/>
    </row>
    <row r="2858" spans="1:69" ht="15" x14ac:dyDescent="0.25">
      <c r="A2858" s="1305"/>
      <c r="B2858" s="2050"/>
      <c r="C2858" s="1928"/>
      <c r="D2858" s="1313"/>
      <c r="E2858" s="1313"/>
      <c r="F2858" s="1931"/>
      <c r="G2858" s="1313"/>
      <c r="H2858" s="1345"/>
      <c r="I2858" s="1313"/>
      <c r="J2858" s="1345"/>
      <c r="K2858" s="1313"/>
      <c r="L2858" s="2773"/>
      <c r="M2858" s="1313"/>
      <c r="N2858" s="1345"/>
      <c r="O2858" s="1313"/>
      <c r="P2858" s="1313"/>
      <c r="Q2858" s="1307"/>
      <c r="R2858" s="1313"/>
      <c r="S2858" s="1313"/>
      <c r="T2858" s="1313"/>
      <c r="U2858" s="1313"/>
      <c r="V2858" s="2466"/>
      <c r="W2858" s="1904"/>
      <c r="X2858" s="2336"/>
      <c r="Y2858" s="1904"/>
      <c r="Z2858" s="2394"/>
      <c r="AA2858" s="1904"/>
      <c r="AB2858" s="1903"/>
      <c r="AC2858" s="1904"/>
      <c r="AD2858" s="1904"/>
      <c r="AE2858" s="1904"/>
      <c r="AF2858" s="1313"/>
      <c r="AG2858" s="1313"/>
      <c r="AH2858" s="1305"/>
      <c r="AI2858" s="1313"/>
      <c r="AJ2858" s="1313"/>
      <c r="AK2858" s="1313"/>
      <c r="AL2858" s="1313"/>
      <c r="AM2858" s="1313"/>
      <c r="AN2858" s="1905"/>
      <c r="AO2858" s="1345"/>
      <c r="AP2858" s="1313"/>
      <c r="AQ2858" s="1345"/>
      <c r="AR2858" s="1313"/>
      <c r="AS2858" s="1345"/>
      <c r="AT2858" s="1313"/>
      <c r="AU2858" s="1345"/>
      <c r="AV2858" s="1313"/>
      <c r="AW2858" s="1313"/>
      <c r="AX2858" s="1313"/>
      <c r="AY2858" s="1305"/>
      <c r="AZ2858" s="1313"/>
      <c r="BA2858" s="1313"/>
      <c r="BB2858" s="1313"/>
      <c r="BC2858" s="1313"/>
      <c r="BD2858" s="1313"/>
      <c r="BE2858" s="1903"/>
      <c r="BF2858" s="1904"/>
      <c r="BG2858" s="1903"/>
      <c r="BH2858" s="1904"/>
      <c r="BI2858" s="1903"/>
      <c r="BJ2858" s="1904"/>
      <c r="BK2858" s="1313"/>
      <c r="BL2858" s="1904"/>
      <c r="BM2858" s="1904"/>
      <c r="BN2858" s="1904"/>
      <c r="BO2858" s="1313"/>
      <c r="BP2858" s="1316">
        <f t="shared" si="821"/>
        <v>0</v>
      </c>
      <c r="BQ2858" s="1305"/>
    </row>
    <row r="2859" spans="1:69" ht="15" x14ac:dyDescent="0.25">
      <c r="A2859" s="1305"/>
      <c r="B2859" s="2050"/>
      <c r="C2859" s="1928"/>
      <c r="D2859" s="1313"/>
      <c r="E2859" s="1313"/>
      <c r="F2859" s="1931"/>
      <c r="G2859" s="1313"/>
      <c r="H2859" s="1345"/>
      <c r="I2859" s="1313"/>
      <c r="J2859" s="1345"/>
      <c r="K2859" s="1313"/>
      <c r="L2859" s="2773"/>
      <c r="M2859" s="1313"/>
      <c r="N2859" s="1345"/>
      <c r="O2859" s="1313"/>
      <c r="P2859" s="1313"/>
      <c r="Q2859" s="1307"/>
      <c r="R2859" s="1313"/>
      <c r="S2859" s="1313"/>
      <c r="T2859" s="1313"/>
      <c r="U2859" s="1313"/>
      <c r="V2859" s="2466"/>
      <c r="W2859" s="1904"/>
      <c r="X2859" s="2336"/>
      <c r="Y2859" s="1904"/>
      <c r="Z2859" s="2394"/>
      <c r="AA2859" s="1904"/>
      <c r="AB2859" s="1903"/>
      <c r="AC2859" s="1904"/>
      <c r="AD2859" s="1904"/>
      <c r="AE2859" s="1904"/>
      <c r="AF2859" s="1313"/>
      <c r="AG2859" s="1313"/>
      <c r="AH2859" s="1305"/>
      <c r="AI2859" s="1313"/>
      <c r="AJ2859" s="1313"/>
      <c r="AK2859" s="1313"/>
      <c r="AL2859" s="1313"/>
      <c r="AM2859" s="1313"/>
      <c r="AN2859" s="1905"/>
      <c r="AO2859" s="1345"/>
      <c r="AP2859" s="1313"/>
      <c r="AQ2859" s="1345"/>
      <c r="AR2859" s="1313"/>
      <c r="AS2859" s="1345"/>
      <c r="AT2859" s="1313"/>
      <c r="AU2859" s="1345"/>
      <c r="AV2859" s="1313"/>
      <c r="AW2859" s="1313"/>
      <c r="AX2859" s="1313"/>
      <c r="AY2859" s="1305"/>
      <c r="AZ2859" s="1313"/>
      <c r="BA2859" s="1313"/>
      <c r="BB2859" s="1313"/>
      <c r="BC2859" s="1313"/>
      <c r="BD2859" s="1313"/>
      <c r="BE2859" s="1903"/>
      <c r="BF2859" s="1904"/>
      <c r="BG2859" s="1903"/>
      <c r="BH2859" s="1904"/>
      <c r="BI2859" s="1903"/>
      <c r="BJ2859" s="1904"/>
      <c r="BK2859" s="1313"/>
      <c r="BL2859" s="1904"/>
      <c r="BM2859" s="1904"/>
      <c r="BN2859" s="1904"/>
      <c r="BO2859" s="1313"/>
      <c r="BP2859" s="1316">
        <f t="shared" si="821"/>
        <v>0</v>
      </c>
      <c r="BQ2859" s="1305"/>
    </row>
    <row r="2860" spans="1:69" ht="15" x14ac:dyDescent="0.25">
      <c r="A2860" s="1305"/>
      <c r="B2860" s="2050"/>
      <c r="C2860" s="1928"/>
      <c r="D2860" s="1313"/>
      <c r="E2860" s="1313"/>
      <c r="F2860" s="1931"/>
      <c r="G2860" s="1313"/>
      <c r="H2860" s="1345"/>
      <c r="I2860" s="1313"/>
      <c r="J2860" s="1345"/>
      <c r="K2860" s="1313"/>
      <c r="L2860" s="2773"/>
      <c r="M2860" s="1313"/>
      <c r="N2860" s="1345"/>
      <c r="O2860" s="1313"/>
      <c r="P2860" s="1313"/>
      <c r="Q2860" s="1307"/>
      <c r="R2860" s="1313"/>
      <c r="S2860" s="1313"/>
      <c r="T2860" s="1313"/>
      <c r="U2860" s="1313"/>
      <c r="V2860" s="2466"/>
      <c r="W2860" s="1904"/>
      <c r="X2860" s="2336"/>
      <c r="Y2860" s="1904"/>
      <c r="Z2860" s="2394"/>
      <c r="AA2860" s="1904"/>
      <c r="AB2860" s="1903"/>
      <c r="AC2860" s="1904"/>
      <c r="AD2860" s="1904"/>
      <c r="AE2860" s="1904"/>
      <c r="AF2860" s="1313"/>
      <c r="AG2860" s="1313"/>
      <c r="AH2860" s="1305"/>
      <c r="AI2860" s="1313"/>
      <c r="AJ2860" s="1313"/>
      <c r="AK2860" s="1313"/>
      <c r="AL2860" s="1313"/>
      <c r="AM2860" s="1313"/>
      <c r="AN2860" s="1905"/>
      <c r="AO2860" s="1345"/>
      <c r="AP2860" s="1313"/>
      <c r="AQ2860" s="1345"/>
      <c r="AR2860" s="1313"/>
      <c r="AS2860" s="1345"/>
      <c r="AT2860" s="1313"/>
      <c r="AU2860" s="1345"/>
      <c r="AV2860" s="1313"/>
      <c r="AW2860" s="1313"/>
      <c r="AX2860" s="1313"/>
      <c r="AY2860" s="1305"/>
      <c r="AZ2860" s="1313"/>
      <c r="BA2860" s="1313"/>
      <c r="BB2860" s="1313"/>
      <c r="BC2860" s="1313"/>
      <c r="BD2860" s="1313"/>
      <c r="BE2860" s="1903"/>
      <c r="BF2860" s="1904"/>
      <c r="BG2860" s="1903"/>
      <c r="BH2860" s="1904"/>
      <c r="BI2860" s="1903"/>
      <c r="BJ2860" s="1904"/>
      <c r="BK2860" s="1313"/>
      <c r="BL2860" s="1904"/>
      <c r="BM2860" s="1904"/>
      <c r="BN2860" s="1904"/>
      <c r="BO2860" s="1313"/>
      <c r="BP2860" s="1316">
        <f t="shared" si="821"/>
        <v>0</v>
      </c>
      <c r="BQ2860" s="1305"/>
    </row>
    <row r="2861" spans="1:69" ht="15" x14ac:dyDescent="0.25">
      <c r="A2861" s="1305"/>
      <c r="B2861" s="2050"/>
      <c r="C2861" s="1928"/>
      <c r="D2861" s="1313"/>
      <c r="E2861" s="1313"/>
      <c r="F2861" s="1931"/>
      <c r="G2861" s="1313"/>
      <c r="H2861" s="1345"/>
      <c r="I2861" s="1313"/>
      <c r="J2861" s="1345"/>
      <c r="K2861" s="1313"/>
      <c r="L2861" s="2773"/>
      <c r="M2861" s="1313"/>
      <c r="N2861" s="1345"/>
      <c r="O2861" s="1313"/>
      <c r="P2861" s="1313"/>
      <c r="Q2861" s="1307"/>
      <c r="R2861" s="1313"/>
      <c r="S2861" s="1313"/>
      <c r="T2861" s="1313"/>
      <c r="U2861" s="1313"/>
      <c r="V2861" s="2466"/>
      <c r="W2861" s="1904"/>
      <c r="X2861" s="2336"/>
      <c r="Y2861" s="1904"/>
      <c r="Z2861" s="2394"/>
      <c r="AA2861" s="1904"/>
      <c r="AB2861" s="1903"/>
      <c r="AC2861" s="1904"/>
      <c r="AD2861" s="1904"/>
      <c r="AE2861" s="1904"/>
      <c r="AF2861" s="1313"/>
      <c r="AG2861" s="1313"/>
      <c r="AH2861" s="1305"/>
      <c r="AI2861" s="1313"/>
      <c r="AJ2861" s="1313"/>
      <c r="AK2861" s="1313"/>
      <c r="AL2861" s="1313"/>
      <c r="AM2861" s="1313"/>
      <c r="AN2861" s="1905"/>
      <c r="AO2861" s="1345"/>
      <c r="AP2861" s="1313"/>
      <c r="AQ2861" s="1345"/>
      <c r="AR2861" s="1313"/>
      <c r="AS2861" s="1345"/>
      <c r="AT2861" s="1313"/>
      <c r="AU2861" s="1345"/>
      <c r="AV2861" s="1313"/>
      <c r="AW2861" s="1313"/>
      <c r="AX2861" s="1313"/>
      <c r="AY2861" s="1305"/>
      <c r="AZ2861" s="1313"/>
      <c r="BA2861" s="1313"/>
      <c r="BB2861" s="1313"/>
      <c r="BC2861" s="1313"/>
      <c r="BD2861" s="1313"/>
      <c r="BE2861" s="1903"/>
      <c r="BF2861" s="1904"/>
      <c r="BG2861" s="1903"/>
      <c r="BH2861" s="1904"/>
      <c r="BI2861" s="1903"/>
      <c r="BJ2861" s="1904"/>
      <c r="BK2861" s="1313"/>
      <c r="BL2861" s="1904"/>
      <c r="BM2861" s="1904"/>
      <c r="BN2861" s="1904"/>
      <c r="BO2861" s="1313"/>
      <c r="BP2861" s="1316">
        <f t="shared" si="821"/>
        <v>0</v>
      </c>
      <c r="BQ2861" s="1305"/>
    </row>
    <row r="2862" spans="1:69" ht="15" x14ac:dyDescent="0.25">
      <c r="A2862" s="1305"/>
      <c r="B2862" s="2050"/>
      <c r="C2862" s="1928"/>
      <c r="D2862" s="1313"/>
      <c r="E2862" s="1313"/>
      <c r="F2862" s="1931"/>
      <c r="G2862" s="1313"/>
      <c r="H2862" s="1345"/>
      <c r="I2862" s="1313"/>
      <c r="J2862" s="1345"/>
      <c r="K2862" s="1313"/>
      <c r="L2862" s="2773"/>
      <c r="M2862" s="1313"/>
      <c r="N2862" s="1345"/>
      <c r="O2862" s="1313"/>
      <c r="P2862" s="1313"/>
      <c r="Q2862" s="1307"/>
      <c r="R2862" s="1313"/>
      <c r="S2862" s="1313"/>
      <c r="T2862" s="1313"/>
      <c r="U2862" s="1313"/>
      <c r="V2862" s="2466"/>
      <c r="W2862" s="1904"/>
      <c r="X2862" s="2336"/>
      <c r="Y2862" s="1904"/>
      <c r="Z2862" s="2394"/>
      <c r="AA2862" s="1904"/>
      <c r="AB2862" s="1903"/>
      <c r="AC2862" s="1904"/>
      <c r="AD2862" s="1904"/>
      <c r="AE2862" s="1904"/>
      <c r="AF2862" s="1313"/>
      <c r="AG2862" s="1313"/>
      <c r="AH2862" s="1305"/>
      <c r="AI2862" s="1313"/>
      <c r="AJ2862" s="1313"/>
      <c r="AK2862" s="1313"/>
      <c r="AL2862" s="1313"/>
      <c r="AM2862" s="1313"/>
      <c r="AN2862" s="1905"/>
      <c r="AO2862" s="1345"/>
      <c r="AP2862" s="1313"/>
      <c r="AQ2862" s="1345"/>
      <c r="AR2862" s="1313"/>
      <c r="AS2862" s="1345"/>
      <c r="AT2862" s="1313"/>
      <c r="AU2862" s="1345"/>
      <c r="AV2862" s="1313"/>
      <c r="AW2862" s="1313"/>
      <c r="AX2862" s="1313"/>
      <c r="AY2862" s="1305"/>
      <c r="AZ2862" s="1313"/>
      <c r="BA2862" s="1313"/>
      <c r="BB2862" s="1313"/>
      <c r="BC2862" s="1313"/>
      <c r="BD2862" s="1313"/>
      <c r="BE2862" s="1903"/>
      <c r="BF2862" s="1904"/>
      <c r="BG2862" s="1903"/>
      <c r="BH2862" s="1904"/>
      <c r="BI2862" s="1903"/>
      <c r="BJ2862" s="1904"/>
      <c r="BK2862" s="1313"/>
      <c r="BL2862" s="1904"/>
      <c r="BM2862" s="1904"/>
      <c r="BN2862" s="1904"/>
      <c r="BO2862" s="1313"/>
      <c r="BP2862" s="1316">
        <f t="shared" si="821"/>
        <v>0</v>
      </c>
      <c r="BQ2862" s="1305"/>
    </row>
    <row r="2863" spans="1:69" ht="15" x14ac:dyDescent="0.25">
      <c r="A2863" s="1305"/>
      <c r="B2863" s="2050"/>
      <c r="C2863" s="1928"/>
      <c r="D2863" s="1313"/>
      <c r="E2863" s="1313"/>
      <c r="F2863" s="1931"/>
      <c r="G2863" s="1313"/>
      <c r="H2863" s="1345"/>
      <c r="I2863" s="1313"/>
      <c r="J2863" s="1345"/>
      <c r="K2863" s="1313"/>
      <c r="L2863" s="2773"/>
      <c r="M2863" s="1313"/>
      <c r="N2863" s="1345"/>
      <c r="O2863" s="1313"/>
      <c r="P2863" s="1313"/>
      <c r="Q2863" s="1307"/>
      <c r="R2863" s="1313"/>
      <c r="S2863" s="1313"/>
      <c r="T2863" s="1313"/>
      <c r="U2863" s="1313"/>
      <c r="V2863" s="2466"/>
      <c r="W2863" s="1904"/>
      <c r="X2863" s="2336"/>
      <c r="Y2863" s="1904"/>
      <c r="Z2863" s="2394"/>
      <c r="AA2863" s="1904"/>
      <c r="AB2863" s="1903"/>
      <c r="AC2863" s="1904"/>
      <c r="AD2863" s="1904"/>
      <c r="AE2863" s="1904"/>
      <c r="AF2863" s="1313"/>
      <c r="AG2863" s="1313"/>
      <c r="AH2863" s="1305"/>
      <c r="AI2863" s="1313"/>
      <c r="AJ2863" s="1313"/>
      <c r="AK2863" s="1313"/>
      <c r="AL2863" s="1313"/>
      <c r="AM2863" s="1313"/>
      <c r="AN2863" s="1905"/>
      <c r="AO2863" s="1345"/>
      <c r="AP2863" s="1313"/>
      <c r="AQ2863" s="1345"/>
      <c r="AR2863" s="1313"/>
      <c r="AS2863" s="1345"/>
      <c r="AT2863" s="1313"/>
      <c r="AU2863" s="1345"/>
      <c r="AV2863" s="1313"/>
      <c r="AW2863" s="1313"/>
      <c r="AX2863" s="1313"/>
      <c r="AY2863" s="1305"/>
      <c r="AZ2863" s="1313"/>
      <c r="BA2863" s="1313"/>
      <c r="BB2863" s="1313"/>
      <c r="BC2863" s="1313"/>
      <c r="BD2863" s="1313"/>
      <c r="BE2863" s="1903"/>
      <c r="BF2863" s="1904"/>
      <c r="BG2863" s="1903"/>
      <c r="BH2863" s="1904"/>
      <c r="BI2863" s="1903"/>
      <c r="BJ2863" s="1904"/>
      <c r="BK2863" s="1313"/>
      <c r="BL2863" s="1904"/>
      <c r="BM2863" s="1904"/>
      <c r="BN2863" s="1904"/>
      <c r="BO2863" s="1313"/>
      <c r="BP2863" s="1316">
        <f t="shared" si="821"/>
        <v>0</v>
      </c>
      <c r="BQ2863" s="1305"/>
    </row>
    <row r="2864" spans="1:69" ht="15" x14ac:dyDescent="0.25">
      <c r="A2864" s="1305"/>
      <c r="B2864" s="2050"/>
      <c r="C2864" s="1928"/>
      <c r="D2864" s="1313"/>
      <c r="E2864" s="1313"/>
      <c r="F2864" s="1931"/>
      <c r="G2864" s="1313"/>
      <c r="H2864" s="1345"/>
      <c r="I2864" s="1313"/>
      <c r="J2864" s="1345"/>
      <c r="K2864" s="1313"/>
      <c r="L2864" s="2773"/>
      <c r="M2864" s="1313"/>
      <c r="N2864" s="1345"/>
      <c r="O2864" s="1313"/>
      <c r="P2864" s="1313"/>
      <c r="Q2864" s="1307"/>
      <c r="R2864" s="1313"/>
      <c r="S2864" s="1313"/>
      <c r="T2864" s="1313"/>
      <c r="U2864" s="1313"/>
      <c r="V2864" s="2466"/>
      <c r="W2864" s="1904"/>
      <c r="X2864" s="2336"/>
      <c r="Y2864" s="1904"/>
      <c r="Z2864" s="2394"/>
      <c r="AA2864" s="1904"/>
      <c r="AB2864" s="1903"/>
      <c r="AC2864" s="1904"/>
      <c r="AD2864" s="1904"/>
      <c r="AE2864" s="1904"/>
      <c r="AF2864" s="1313"/>
      <c r="AG2864" s="1313"/>
      <c r="AH2864" s="1305"/>
      <c r="AI2864" s="1313"/>
      <c r="AJ2864" s="1313"/>
      <c r="AK2864" s="1313"/>
      <c r="AL2864" s="1313"/>
      <c r="AM2864" s="1313"/>
      <c r="AN2864" s="1905"/>
      <c r="AO2864" s="1345"/>
      <c r="AP2864" s="1313"/>
      <c r="AQ2864" s="1345"/>
      <c r="AR2864" s="1313"/>
      <c r="AS2864" s="1345"/>
      <c r="AT2864" s="1313"/>
      <c r="AU2864" s="1345"/>
      <c r="AV2864" s="1313"/>
      <c r="AW2864" s="1313"/>
      <c r="AX2864" s="1313"/>
      <c r="AY2864" s="1305"/>
      <c r="AZ2864" s="1313"/>
      <c r="BA2864" s="1313"/>
      <c r="BB2864" s="1313"/>
      <c r="BC2864" s="1313"/>
      <c r="BD2864" s="1313"/>
      <c r="BE2864" s="1903"/>
      <c r="BF2864" s="1904"/>
      <c r="BG2864" s="1903"/>
      <c r="BH2864" s="1904"/>
      <c r="BI2864" s="1903"/>
      <c r="BJ2864" s="1904"/>
      <c r="BK2864" s="1313"/>
      <c r="BL2864" s="1904"/>
      <c r="BM2864" s="1904"/>
      <c r="BN2864" s="1904"/>
      <c r="BO2864" s="1313"/>
      <c r="BP2864" s="1316">
        <f t="shared" si="821"/>
        <v>0</v>
      </c>
      <c r="BQ2864" s="1305"/>
    </row>
    <row r="2865" spans="1:69" ht="15" x14ac:dyDescent="0.25">
      <c r="A2865" s="1305"/>
      <c r="B2865" s="2050"/>
      <c r="C2865" s="1928"/>
      <c r="D2865" s="1313"/>
      <c r="E2865" s="1313"/>
      <c r="F2865" s="1931"/>
      <c r="G2865" s="1313"/>
      <c r="H2865" s="1345"/>
      <c r="I2865" s="1313"/>
      <c r="J2865" s="1345"/>
      <c r="K2865" s="1313"/>
      <c r="L2865" s="2773"/>
      <c r="M2865" s="1313"/>
      <c r="N2865" s="1345"/>
      <c r="O2865" s="1313"/>
      <c r="P2865" s="1313"/>
      <c r="Q2865" s="1307"/>
      <c r="R2865" s="1313"/>
      <c r="S2865" s="1313"/>
      <c r="T2865" s="1313"/>
      <c r="U2865" s="1313"/>
      <c r="V2865" s="2466"/>
      <c r="W2865" s="1904"/>
      <c r="X2865" s="2336"/>
      <c r="Y2865" s="1904"/>
      <c r="Z2865" s="2394"/>
      <c r="AA2865" s="1904"/>
      <c r="AB2865" s="1903"/>
      <c r="AC2865" s="1904"/>
      <c r="AD2865" s="1904"/>
      <c r="AE2865" s="1904"/>
      <c r="AF2865" s="1313"/>
      <c r="AG2865" s="1313"/>
      <c r="AH2865" s="1305"/>
      <c r="AI2865" s="1313"/>
      <c r="AJ2865" s="1313"/>
      <c r="AK2865" s="1313"/>
      <c r="AL2865" s="1313"/>
      <c r="AM2865" s="1313"/>
      <c r="AN2865" s="1905"/>
      <c r="AO2865" s="1345"/>
      <c r="AP2865" s="1313"/>
      <c r="AQ2865" s="1345"/>
      <c r="AR2865" s="1313"/>
      <c r="AS2865" s="1345"/>
      <c r="AT2865" s="1313"/>
      <c r="AU2865" s="1345"/>
      <c r="AV2865" s="1313"/>
      <c r="AW2865" s="1313"/>
      <c r="AX2865" s="1313"/>
      <c r="AY2865" s="1305"/>
      <c r="AZ2865" s="1313"/>
      <c r="BA2865" s="1313"/>
      <c r="BB2865" s="1313"/>
      <c r="BC2865" s="1313"/>
      <c r="BD2865" s="1313"/>
      <c r="BE2865" s="1903"/>
      <c r="BF2865" s="1904"/>
      <c r="BG2865" s="1903"/>
      <c r="BH2865" s="1904"/>
      <c r="BI2865" s="1903"/>
      <c r="BJ2865" s="1904"/>
      <c r="BK2865" s="1313"/>
      <c r="BL2865" s="1904"/>
      <c r="BM2865" s="1904"/>
      <c r="BN2865" s="1904"/>
      <c r="BO2865" s="1313"/>
      <c r="BP2865" s="1316">
        <f t="shared" si="821"/>
        <v>0</v>
      </c>
      <c r="BQ2865" s="1305"/>
    </row>
    <row r="2866" spans="1:69" ht="15" x14ac:dyDescent="0.25">
      <c r="A2866" s="1305"/>
      <c r="B2866" s="2050"/>
      <c r="C2866" s="1928"/>
      <c r="D2866" s="1313"/>
      <c r="E2866" s="1313"/>
      <c r="F2866" s="1931"/>
      <c r="G2866" s="1313"/>
      <c r="H2866" s="1345"/>
      <c r="I2866" s="1313"/>
      <c r="J2866" s="1345"/>
      <c r="K2866" s="1313"/>
      <c r="L2866" s="2773"/>
      <c r="M2866" s="1313"/>
      <c r="N2866" s="1345"/>
      <c r="O2866" s="1313"/>
      <c r="P2866" s="1313"/>
      <c r="Q2866" s="1307"/>
      <c r="R2866" s="1313"/>
      <c r="S2866" s="1313"/>
      <c r="T2866" s="1313"/>
      <c r="U2866" s="1313"/>
      <c r="V2866" s="2466"/>
      <c r="W2866" s="1904"/>
      <c r="X2866" s="2336"/>
      <c r="Y2866" s="1904"/>
      <c r="Z2866" s="2394"/>
      <c r="AA2866" s="1904"/>
      <c r="AB2866" s="1903"/>
      <c r="AC2866" s="1904"/>
      <c r="AD2866" s="1904"/>
      <c r="AE2866" s="1904"/>
      <c r="AF2866" s="1313"/>
      <c r="AG2866" s="1313"/>
      <c r="AH2866" s="1305"/>
      <c r="AI2866" s="1313"/>
      <c r="AJ2866" s="1313"/>
      <c r="AK2866" s="1313"/>
      <c r="AL2866" s="1313"/>
      <c r="AM2866" s="1313"/>
      <c r="AN2866" s="1905"/>
      <c r="AO2866" s="1345"/>
      <c r="AP2866" s="1313"/>
      <c r="AQ2866" s="1345"/>
      <c r="AR2866" s="1313"/>
      <c r="AS2866" s="1345"/>
      <c r="AT2866" s="1313"/>
      <c r="AU2866" s="1345"/>
      <c r="AV2866" s="1313"/>
      <c r="AW2866" s="1313"/>
      <c r="AX2866" s="1313"/>
      <c r="AY2866" s="1305"/>
      <c r="AZ2866" s="1313"/>
      <c r="BA2866" s="1313"/>
      <c r="BB2866" s="1313"/>
      <c r="BC2866" s="1313"/>
      <c r="BD2866" s="1313"/>
      <c r="BE2866" s="1903"/>
      <c r="BF2866" s="1904"/>
      <c r="BG2866" s="1903"/>
      <c r="BH2866" s="1904"/>
      <c r="BI2866" s="1903"/>
      <c r="BJ2866" s="1904"/>
      <c r="BK2866" s="1313"/>
      <c r="BL2866" s="1904"/>
      <c r="BM2866" s="1904"/>
      <c r="BN2866" s="1904"/>
      <c r="BO2866" s="1313"/>
      <c r="BP2866" s="1316">
        <f t="shared" si="821"/>
        <v>0</v>
      </c>
      <c r="BQ2866" s="1305"/>
    </row>
    <row r="2867" spans="1:69" ht="15" x14ac:dyDescent="0.25">
      <c r="A2867" s="1305"/>
      <c r="B2867" s="2050"/>
      <c r="C2867" s="1928"/>
      <c r="D2867" s="1313"/>
      <c r="E2867" s="1313"/>
      <c r="F2867" s="1931"/>
      <c r="G2867" s="1313"/>
      <c r="H2867" s="1345"/>
      <c r="I2867" s="1313"/>
      <c r="J2867" s="1345"/>
      <c r="K2867" s="1313"/>
      <c r="L2867" s="2773"/>
      <c r="M2867" s="1313"/>
      <c r="N2867" s="1345"/>
      <c r="O2867" s="1313"/>
      <c r="P2867" s="1313"/>
      <c r="Q2867" s="1307"/>
      <c r="R2867" s="1313"/>
      <c r="S2867" s="1313"/>
      <c r="T2867" s="1313"/>
      <c r="U2867" s="1313"/>
      <c r="V2867" s="2466"/>
      <c r="W2867" s="1904"/>
      <c r="X2867" s="2336"/>
      <c r="Y2867" s="1904"/>
      <c r="Z2867" s="2394"/>
      <c r="AA2867" s="1904"/>
      <c r="AB2867" s="1903"/>
      <c r="AC2867" s="1904"/>
      <c r="AD2867" s="1904"/>
      <c r="AE2867" s="1904"/>
      <c r="AF2867" s="1313"/>
      <c r="AG2867" s="1313"/>
      <c r="AH2867" s="1305"/>
      <c r="AI2867" s="1313"/>
      <c r="AJ2867" s="1313"/>
      <c r="AK2867" s="1313"/>
      <c r="AL2867" s="1313"/>
      <c r="AM2867" s="1313"/>
      <c r="AN2867" s="1905"/>
      <c r="AO2867" s="1345"/>
      <c r="AP2867" s="1313"/>
      <c r="AQ2867" s="1345"/>
      <c r="AR2867" s="1313"/>
      <c r="AS2867" s="1345"/>
      <c r="AT2867" s="1313"/>
      <c r="AU2867" s="1345"/>
      <c r="AV2867" s="1313"/>
      <c r="AW2867" s="1313"/>
      <c r="AX2867" s="1313"/>
      <c r="AY2867" s="1305"/>
      <c r="AZ2867" s="1313"/>
      <c r="BA2867" s="1313"/>
      <c r="BB2867" s="1313"/>
      <c r="BC2867" s="1313"/>
      <c r="BD2867" s="1313"/>
      <c r="BE2867" s="1903"/>
      <c r="BF2867" s="1904"/>
      <c r="BG2867" s="1903"/>
      <c r="BH2867" s="1904"/>
      <c r="BI2867" s="1903"/>
      <c r="BJ2867" s="1904"/>
      <c r="BK2867" s="1313"/>
      <c r="BL2867" s="1904"/>
      <c r="BM2867" s="1904"/>
      <c r="BN2867" s="1904"/>
      <c r="BO2867" s="1313"/>
      <c r="BP2867" s="1316">
        <f t="shared" si="821"/>
        <v>0</v>
      </c>
      <c r="BQ2867" s="1305"/>
    </row>
    <row r="2868" spans="1:69" ht="15" x14ac:dyDescent="0.25">
      <c r="A2868" s="1305"/>
      <c r="B2868" s="2050"/>
      <c r="C2868" s="1928"/>
      <c r="D2868" s="1313"/>
      <c r="E2868" s="1313"/>
      <c r="F2868" s="1931"/>
      <c r="G2868" s="1313"/>
      <c r="H2868" s="1345"/>
      <c r="I2868" s="1313"/>
      <c r="J2868" s="1345"/>
      <c r="K2868" s="1313"/>
      <c r="L2868" s="2773"/>
      <c r="M2868" s="1313"/>
      <c r="N2868" s="1345"/>
      <c r="O2868" s="1313"/>
      <c r="P2868" s="1313"/>
      <c r="Q2868" s="1307"/>
      <c r="R2868" s="1313"/>
      <c r="S2868" s="1313"/>
      <c r="T2868" s="1313"/>
      <c r="U2868" s="1313"/>
      <c r="V2868" s="2466"/>
      <c r="W2868" s="1904"/>
      <c r="X2868" s="2336"/>
      <c r="Y2868" s="1904"/>
      <c r="Z2868" s="2394"/>
      <c r="AA2868" s="1904"/>
      <c r="AB2868" s="1903"/>
      <c r="AC2868" s="1904"/>
      <c r="AD2868" s="1904"/>
      <c r="AE2868" s="1904"/>
      <c r="AF2868" s="1313"/>
      <c r="AG2868" s="1313"/>
      <c r="AH2868" s="1305"/>
      <c r="AI2868" s="1313"/>
      <c r="AJ2868" s="1313"/>
      <c r="AK2868" s="1313"/>
      <c r="AL2868" s="1313"/>
      <c r="AM2868" s="1313"/>
      <c r="AN2868" s="1905"/>
      <c r="AO2868" s="1345"/>
      <c r="AP2868" s="1313"/>
      <c r="AQ2868" s="1345"/>
      <c r="AR2868" s="1313"/>
      <c r="AS2868" s="1345"/>
      <c r="AT2868" s="1313"/>
      <c r="AU2868" s="1345"/>
      <c r="AV2868" s="1313"/>
      <c r="AW2868" s="1313"/>
      <c r="AX2868" s="1313"/>
      <c r="AY2868" s="1305"/>
      <c r="AZ2868" s="1313"/>
      <c r="BA2868" s="1313"/>
      <c r="BB2868" s="1313"/>
      <c r="BC2868" s="1313"/>
      <c r="BD2868" s="1313"/>
      <c r="BE2868" s="1903"/>
      <c r="BF2868" s="1904"/>
      <c r="BG2868" s="1903"/>
      <c r="BH2868" s="1904"/>
      <c r="BI2868" s="1903"/>
      <c r="BJ2868" s="1904"/>
      <c r="BK2868" s="1313"/>
      <c r="BL2868" s="1904"/>
      <c r="BM2868" s="1904"/>
      <c r="BN2868" s="1904"/>
      <c r="BO2868" s="1313"/>
      <c r="BP2868" s="1316">
        <f t="shared" si="821"/>
        <v>0</v>
      </c>
      <c r="BQ2868" s="1305"/>
    </row>
    <row r="2869" spans="1:69" ht="15" x14ac:dyDescent="0.25">
      <c r="A2869" s="1305"/>
      <c r="B2869" s="2050"/>
      <c r="C2869" s="1928"/>
      <c r="D2869" s="1313"/>
      <c r="E2869" s="1313"/>
      <c r="F2869" s="1931"/>
      <c r="G2869" s="1313"/>
      <c r="H2869" s="1345"/>
      <c r="I2869" s="1313"/>
      <c r="J2869" s="1345"/>
      <c r="K2869" s="1313"/>
      <c r="L2869" s="2773"/>
      <c r="M2869" s="1313"/>
      <c r="N2869" s="1345"/>
      <c r="O2869" s="1313"/>
      <c r="P2869" s="1313"/>
      <c r="Q2869" s="1307"/>
      <c r="R2869" s="1313"/>
      <c r="S2869" s="1313"/>
      <c r="T2869" s="1313"/>
      <c r="U2869" s="1313"/>
      <c r="V2869" s="2466"/>
      <c r="W2869" s="1904"/>
      <c r="X2869" s="2336"/>
      <c r="Y2869" s="1904"/>
      <c r="Z2869" s="2394"/>
      <c r="AA2869" s="1904"/>
      <c r="AB2869" s="1903"/>
      <c r="AC2869" s="1904"/>
      <c r="AD2869" s="1904"/>
      <c r="AE2869" s="1904"/>
      <c r="AF2869" s="1313"/>
      <c r="AG2869" s="1313"/>
      <c r="AH2869" s="1305"/>
      <c r="AI2869" s="1313"/>
      <c r="AJ2869" s="1313"/>
      <c r="AK2869" s="1313"/>
      <c r="AL2869" s="1313"/>
      <c r="AM2869" s="1313"/>
      <c r="AN2869" s="1905"/>
      <c r="AO2869" s="1345"/>
      <c r="AP2869" s="1313"/>
      <c r="AQ2869" s="1345"/>
      <c r="AR2869" s="1313"/>
      <c r="AS2869" s="1345"/>
      <c r="AT2869" s="1313"/>
      <c r="AU2869" s="1345"/>
      <c r="AV2869" s="1313"/>
      <c r="AW2869" s="1313"/>
      <c r="AX2869" s="1313"/>
      <c r="AY2869" s="1305"/>
      <c r="AZ2869" s="1313"/>
      <c r="BA2869" s="1313"/>
      <c r="BB2869" s="1313"/>
      <c r="BC2869" s="1313"/>
      <c r="BD2869" s="1313"/>
      <c r="BE2869" s="1903"/>
      <c r="BF2869" s="1904"/>
      <c r="BG2869" s="1903"/>
      <c r="BH2869" s="1904"/>
      <c r="BI2869" s="1903"/>
      <c r="BJ2869" s="1904"/>
      <c r="BK2869" s="1313"/>
      <c r="BL2869" s="1904"/>
      <c r="BM2869" s="1904"/>
      <c r="BN2869" s="1904"/>
      <c r="BO2869" s="1313"/>
      <c r="BP2869" s="1316">
        <f t="shared" si="821"/>
        <v>0</v>
      </c>
      <c r="BQ2869" s="1305"/>
    </row>
    <row r="2870" spans="1:69" ht="15" x14ac:dyDescent="0.25">
      <c r="A2870" s="1305"/>
      <c r="B2870" s="2050"/>
      <c r="C2870" s="1928"/>
      <c r="D2870" s="1313"/>
      <c r="E2870" s="1313"/>
      <c r="F2870" s="1931"/>
      <c r="G2870" s="1313"/>
      <c r="H2870" s="1345"/>
      <c r="I2870" s="1313"/>
      <c r="J2870" s="1345"/>
      <c r="K2870" s="1313"/>
      <c r="L2870" s="2773"/>
      <c r="M2870" s="1313"/>
      <c r="N2870" s="1345"/>
      <c r="O2870" s="1313"/>
      <c r="P2870" s="1313"/>
      <c r="Q2870" s="1307"/>
      <c r="R2870" s="1313"/>
      <c r="S2870" s="1313"/>
      <c r="T2870" s="1313"/>
      <c r="U2870" s="1313"/>
      <c r="V2870" s="2466"/>
      <c r="W2870" s="1904"/>
      <c r="X2870" s="2336"/>
      <c r="Y2870" s="1904"/>
      <c r="Z2870" s="2394"/>
      <c r="AA2870" s="1904"/>
      <c r="AB2870" s="1903"/>
      <c r="AC2870" s="1904"/>
      <c r="AD2870" s="1904"/>
      <c r="AE2870" s="1904"/>
      <c r="AF2870" s="1313"/>
      <c r="AG2870" s="1313"/>
      <c r="AH2870" s="1305"/>
      <c r="AI2870" s="1313"/>
      <c r="AJ2870" s="1313"/>
      <c r="AK2870" s="1313"/>
      <c r="AL2870" s="1313"/>
      <c r="AM2870" s="1313"/>
      <c r="AN2870" s="1905"/>
      <c r="AO2870" s="1345"/>
      <c r="AP2870" s="1313"/>
      <c r="AQ2870" s="1345"/>
      <c r="AR2870" s="1313"/>
      <c r="AS2870" s="1345"/>
      <c r="AT2870" s="1313"/>
      <c r="AU2870" s="1345"/>
      <c r="AV2870" s="1313"/>
      <c r="AW2870" s="1313"/>
      <c r="AX2870" s="1313"/>
      <c r="AY2870" s="1305"/>
      <c r="AZ2870" s="1313"/>
      <c r="BA2870" s="1313"/>
      <c r="BB2870" s="1313"/>
      <c r="BC2870" s="1313"/>
      <c r="BD2870" s="1313"/>
      <c r="BE2870" s="1903"/>
      <c r="BF2870" s="1904"/>
      <c r="BG2870" s="1903"/>
      <c r="BH2870" s="1904"/>
      <c r="BI2870" s="1903"/>
      <c r="BJ2870" s="1904"/>
      <c r="BK2870" s="1313"/>
      <c r="BL2870" s="1904"/>
      <c r="BM2870" s="1904"/>
      <c r="BN2870" s="1904"/>
      <c r="BO2870" s="1313"/>
      <c r="BP2870" s="1316">
        <f t="shared" si="821"/>
        <v>0</v>
      </c>
      <c r="BQ2870" s="1305"/>
    </row>
    <row r="2871" spans="1:69" ht="15" x14ac:dyDescent="0.25">
      <c r="A2871" s="1305"/>
      <c r="B2871" s="2050"/>
      <c r="C2871" s="1928"/>
      <c r="D2871" s="1313"/>
      <c r="E2871" s="1313"/>
      <c r="F2871" s="1931"/>
      <c r="G2871" s="1313"/>
      <c r="H2871" s="1345"/>
      <c r="I2871" s="1313"/>
      <c r="J2871" s="1345"/>
      <c r="K2871" s="1313"/>
      <c r="L2871" s="2773"/>
      <c r="M2871" s="1313"/>
      <c r="N2871" s="1345"/>
      <c r="O2871" s="1313"/>
      <c r="P2871" s="1313"/>
      <c r="Q2871" s="1307"/>
      <c r="R2871" s="1313"/>
      <c r="S2871" s="1313"/>
      <c r="T2871" s="1313"/>
      <c r="U2871" s="1313"/>
      <c r="V2871" s="2466"/>
      <c r="W2871" s="1904"/>
      <c r="X2871" s="2336"/>
      <c r="Y2871" s="1904"/>
      <c r="Z2871" s="2394"/>
      <c r="AA2871" s="1904"/>
      <c r="AB2871" s="1903"/>
      <c r="AC2871" s="1904"/>
      <c r="AD2871" s="1904"/>
      <c r="AE2871" s="1904"/>
      <c r="AF2871" s="1313"/>
      <c r="AG2871" s="1313"/>
      <c r="AH2871" s="1305"/>
      <c r="AI2871" s="1313"/>
      <c r="AJ2871" s="1313"/>
      <c r="AK2871" s="1313"/>
      <c r="AL2871" s="1313"/>
      <c r="AM2871" s="1313"/>
      <c r="AN2871" s="1905"/>
      <c r="AO2871" s="1345"/>
      <c r="AP2871" s="1313"/>
      <c r="AQ2871" s="1345"/>
      <c r="AR2871" s="1313"/>
      <c r="AS2871" s="1345"/>
      <c r="AT2871" s="1313"/>
      <c r="AU2871" s="1345"/>
      <c r="AV2871" s="1313"/>
      <c r="AW2871" s="1313"/>
      <c r="AX2871" s="1313"/>
      <c r="AY2871" s="1305"/>
      <c r="AZ2871" s="1313"/>
      <c r="BA2871" s="1313"/>
      <c r="BB2871" s="1313"/>
      <c r="BC2871" s="1313"/>
      <c r="BD2871" s="1313"/>
      <c r="BE2871" s="1903"/>
      <c r="BF2871" s="1904"/>
      <c r="BG2871" s="1903"/>
      <c r="BH2871" s="1904"/>
      <c r="BI2871" s="1903"/>
      <c r="BJ2871" s="1904"/>
      <c r="BK2871" s="1313"/>
      <c r="BL2871" s="1904"/>
      <c r="BM2871" s="1904"/>
      <c r="BN2871" s="1904"/>
      <c r="BO2871" s="1313"/>
      <c r="BP2871" s="1316">
        <f t="shared" si="821"/>
        <v>0</v>
      </c>
      <c r="BQ2871" s="1305"/>
    </row>
    <row r="2872" spans="1:69" ht="15" x14ac:dyDescent="0.25">
      <c r="A2872" s="1305"/>
      <c r="B2872" s="2050"/>
      <c r="C2872" s="1928"/>
      <c r="D2872" s="1313"/>
      <c r="E2872" s="1313"/>
      <c r="F2872" s="1931"/>
      <c r="G2872" s="1313"/>
      <c r="H2872" s="1345"/>
      <c r="I2872" s="1313"/>
      <c r="J2872" s="1345"/>
      <c r="K2872" s="1313"/>
      <c r="L2872" s="2773"/>
      <c r="M2872" s="1313"/>
      <c r="N2872" s="1345"/>
      <c r="O2872" s="1313"/>
      <c r="P2872" s="1313"/>
      <c r="Q2872" s="1307"/>
      <c r="R2872" s="1313"/>
      <c r="S2872" s="1313"/>
      <c r="T2872" s="1313"/>
      <c r="U2872" s="1313"/>
      <c r="V2872" s="2466"/>
      <c r="W2872" s="1904"/>
      <c r="X2872" s="2336"/>
      <c r="Y2872" s="1904"/>
      <c r="Z2872" s="2394"/>
      <c r="AA2872" s="1904"/>
      <c r="AB2872" s="1903"/>
      <c r="AC2872" s="1904"/>
      <c r="AD2872" s="1904"/>
      <c r="AE2872" s="1904"/>
      <c r="AF2872" s="1313"/>
      <c r="AG2872" s="1313"/>
      <c r="AH2872" s="1305"/>
      <c r="AI2872" s="1313"/>
      <c r="AJ2872" s="1313"/>
      <c r="AK2872" s="1313"/>
      <c r="AL2872" s="1313"/>
      <c r="AM2872" s="1313"/>
      <c r="AN2872" s="1905"/>
      <c r="AO2872" s="1345"/>
      <c r="AP2872" s="1313"/>
      <c r="AQ2872" s="1345"/>
      <c r="AR2872" s="1313"/>
      <c r="AS2872" s="1345"/>
      <c r="AT2872" s="1313"/>
      <c r="AU2872" s="1345"/>
      <c r="AV2872" s="1313"/>
      <c r="AW2872" s="1313"/>
      <c r="AX2872" s="1313"/>
      <c r="AY2872" s="1305"/>
      <c r="AZ2872" s="1313"/>
      <c r="BA2872" s="1313"/>
      <c r="BB2872" s="1313"/>
      <c r="BC2872" s="1313"/>
      <c r="BD2872" s="1313"/>
      <c r="BE2872" s="1903"/>
      <c r="BF2872" s="1904"/>
      <c r="BG2872" s="1903"/>
      <c r="BH2872" s="1904"/>
      <c r="BI2872" s="1903"/>
      <c r="BJ2872" s="1904"/>
      <c r="BK2872" s="1313"/>
      <c r="BL2872" s="1904"/>
      <c r="BM2872" s="1904"/>
      <c r="BN2872" s="1904"/>
      <c r="BO2872" s="1313"/>
      <c r="BP2872" s="1316">
        <f t="shared" si="821"/>
        <v>0</v>
      </c>
      <c r="BQ2872" s="1305"/>
    </row>
    <row r="2873" spans="1:69" ht="15" x14ac:dyDescent="0.25">
      <c r="A2873" s="1305"/>
      <c r="B2873" s="2050"/>
      <c r="C2873" s="1928"/>
      <c r="D2873" s="1313"/>
      <c r="E2873" s="1313"/>
      <c r="F2873" s="1931"/>
      <c r="G2873" s="1313"/>
      <c r="H2873" s="1345"/>
      <c r="I2873" s="1313"/>
      <c r="J2873" s="1345"/>
      <c r="K2873" s="1313"/>
      <c r="L2873" s="2773"/>
      <c r="M2873" s="1313"/>
      <c r="N2873" s="1345"/>
      <c r="O2873" s="1313"/>
      <c r="P2873" s="1313"/>
      <c r="Q2873" s="1307"/>
      <c r="R2873" s="1313"/>
      <c r="S2873" s="1313"/>
      <c r="T2873" s="1313"/>
      <c r="U2873" s="1313"/>
      <c r="V2873" s="2466"/>
      <c r="W2873" s="1904"/>
      <c r="X2873" s="2336"/>
      <c r="Y2873" s="1904"/>
      <c r="Z2873" s="2394"/>
      <c r="AA2873" s="1904"/>
      <c r="AB2873" s="1903"/>
      <c r="AC2873" s="1904"/>
      <c r="AD2873" s="1904"/>
      <c r="AE2873" s="1904"/>
      <c r="AF2873" s="1313"/>
      <c r="AG2873" s="1313"/>
      <c r="AH2873" s="1305"/>
      <c r="AI2873" s="1313"/>
      <c r="AJ2873" s="1313"/>
      <c r="AK2873" s="1313"/>
      <c r="AL2873" s="1313"/>
      <c r="AM2873" s="1313"/>
      <c r="AN2873" s="1905"/>
      <c r="AO2873" s="1345"/>
      <c r="AP2873" s="1313"/>
      <c r="AQ2873" s="1345"/>
      <c r="AR2873" s="1313"/>
      <c r="AS2873" s="1345"/>
      <c r="AT2873" s="1313"/>
      <c r="AU2873" s="1345"/>
      <c r="AV2873" s="1313"/>
      <c r="AW2873" s="1313"/>
      <c r="AX2873" s="1313"/>
      <c r="AY2873" s="1305"/>
      <c r="AZ2873" s="1313"/>
      <c r="BA2873" s="1313"/>
      <c r="BB2873" s="1313"/>
      <c r="BC2873" s="1313"/>
      <c r="BD2873" s="1313"/>
      <c r="BE2873" s="1903"/>
      <c r="BF2873" s="1904"/>
      <c r="BG2873" s="1903"/>
      <c r="BH2873" s="1904"/>
      <c r="BI2873" s="1903"/>
      <c r="BJ2873" s="1904"/>
      <c r="BK2873" s="1313"/>
      <c r="BL2873" s="1904"/>
      <c r="BM2873" s="1904"/>
      <c r="BN2873" s="1904"/>
      <c r="BO2873" s="1313"/>
      <c r="BP2873" s="1316">
        <f t="shared" si="821"/>
        <v>0</v>
      </c>
      <c r="BQ2873" s="1305"/>
    </row>
    <row r="2874" spans="1:69" ht="15" x14ac:dyDescent="0.25">
      <c r="A2874" s="1305"/>
      <c r="B2874" s="2050"/>
      <c r="C2874" s="1928"/>
      <c r="D2874" s="1313"/>
      <c r="E2874" s="1313"/>
      <c r="F2874" s="1931"/>
      <c r="G2874" s="1313"/>
      <c r="H2874" s="1345"/>
      <c r="I2874" s="1313"/>
      <c r="J2874" s="1345"/>
      <c r="K2874" s="1313"/>
      <c r="L2874" s="2773"/>
      <c r="M2874" s="1313"/>
      <c r="N2874" s="1345"/>
      <c r="O2874" s="1313"/>
      <c r="P2874" s="1313"/>
      <c r="Q2874" s="1307"/>
      <c r="R2874" s="1313"/>
      <c r="S2874" s="1313"/>
      <c r="T2874" s="1313"/>
      <c r="U2874" s="1313"/>
      <c r="V2874" s="2466"/>
      <c r="W2874" s="1904"/>
      <c r="X2874" s="2336"/>
      <c r="Y2874" s="1904"/>
      <c r="Z2874" s="2394"/>
      <c r="AA2874" s="1904"/>
      <c r="AB2874" s="1903"/>
      <c r="AC2874" s="1904"/>
      <c r="AD2874" s="1904"/>
      <c r="AE2874" s="1904"/>
      <c r="AF2874" s="1313"/>
      <c r="AG2874" s="1313"/>
      <c r="AH2874" s="1305"/>
      <c r="AI2874" s="1313"/>
      <c r="AJ2874" s="1313"/>
      <c r="AK2874" s="1313"/>
      <c r="AL2874" s="1313"/>
      <c r="AM2874" s="1313"/>
      <c r="AN2874" s="1905"/>
      <c r="AO2874" s="1345"/>
      <c r="AP2874" s="1313"/>
      <c r="AQ2874" s="1345"/>
      <c r="AR2874" s="1313"/>
      <c r="AS2874" s="1345"/>
      <c r="AT2874" s="1313"/>
      <c r="AU2874" s="1345"/>
      <c r="AV2874" s="1313"/>
      <c r="AW2874" s="1313"/>
      <c r="AX2874" s="1313"/>
      <c r="AY2874" s="1305"/>
      <c r="AZ2874" s="1313"/>
      <c r="BA2874" s="1313"/>
      <c r="BB2874" s="1313"/>
      <c r="BC2874" s="1313"/>
      <c r="BD2874" s="1313"/>
      <c r="BE2874" s="1903"/>
      <c r="BF2874" s="1904"/>
      <c r="BG2874" s="1903"/>
      <c r="BH2874" s="1904"/>
      <c r="BI2874" s="1903"/>
      <c r="BJ2874" s="1904"/>
      <c r="BK2874" s="1313"/>
      <c r="BL2874" s="1904"/>
      <c r="BM2874" s="1904"/>
      <c r="BN2874" s="1904"/>
      <c r="BO2874" s="1313"/>
      <c r="BP2874" s="1316">
        <f t="shared" si="821"/>
        <v>0</v>
      </c>
      <c r="BQ2874" s="1305"/>
    </row>
    <row r="2875" spans="1:69" ht="15" x14ac:dyDescent="0.25">
      <c r="A2875" s="1305"/>
      <c r="B2875" s="2050"/>
      <c r="C2875" s="1928"/>
      <c r="D2875" s="1313"/>
      <c r="E2875" s="1313"/>
      <c r="F2875" s="1931"/>
      <c r="G2875" s="1313"/>
      <c r="H2875" s="1345"/>
      <c r="I2875" s="1313"/>
      <c r="J2875" s="1345"/>
      <c r="K2875" s="1313"/>
      <c r="L2875" s="2773"/>
      <c r="M2875" s="1313"/>
      <c r="N2875" s="1345"/>
      <c r="O2875" s="1313"/>
      <c r="P2875" s="1313"/>
      <c r="Q2875" s="1307"/>
      <c r="R2875" s="1313"/>
      <c r="S2875" s="1313"/>
      <c r="T2875" s="1313"/>
      <c r="U2875" s="1313"/>
      <c r="V2875" s="2466"/>
      <c r="W2875" s="1904"/>
      <c r="X2875" s="2336"/>
      <c r="Y2875" s="1904"/>
      <c r="Z2875" s="2394"/>
      <c r="AA2875" s="1904"/>
      <c r="AB2875" s="1903"/>
      <c r="AC2875" s="1904"/>
      <c r="AD2875" s="1904"/>
      <c r="AE2875" s="1904"/>
      <c r="AF2875" s="1313"/>
      <c r="AG2875" s="1313"/>
      <c r="AH2875" s="1305"/>
      <c r="AI2875" s="1313"/>
      <c r="AJ2875" s="1313"/>
      <c r="AK2875" s="1313"/>
      <c r="AL2875" s="1313"/>
      <c r="AM2875" s="1313"/>
      <c r="AN2875" s="1905"/>
      <c r="AO2875" s="1345"/>
      <c r="AP2875" s="1313"/>
      <c r="AQ2875" s="1345"/>
      <c r="AR2875" s="1313"/>
      <c r="AS2875" s="1345"/>
      <c r="AT2875" s="1313"/>
      <c r="AU2875" s="1345"/>
      <c r="AV2875" s="1313"/>
      <c r="AW2875" s="1313"/>
      <c r="AX2875" s="1313"/>
      <c r="AY2875" s="1305"/>
      <c r="AZ2875" s="1313"/>
      <c r="BA2875" s="1313"/>
      <c r="BB2875" s="1313"/>
      <c r="BC2875" s="1313"/>
      <c r="BD2875" s="1313"/>
      <c r="BE2875" s="1903"/>
      <c r="BF2875" s="1904"/>
      <c r="BG2875" s="1903"/>
      <c r="BH2875" s="1904"/>
      <c r="BI2875" s="1903"/>
      <c r="BJ2875" s="1904"/>
      <c r="BK2875" s="1313"/>
      <c r="BL2875" s="1904"/>
      <c r="BM2875" s="1904"/>
      <c r="BN2875" s="1904"/>
      <c r="BO2875" s="1313"/>
      <c r="BP2875" s="1316">
        <f t="shared" si="821"/>
        <v>0</v>
      </c>
      <c r="BQ2875" s="1305"/>
    </row>
    <row r="2876" spans="1:69" ht="15" x14ac:dyDescent="0.25">
      <c r="A2876" s="1305"/>
      <c r="B2876" s="2050"/>
      <c r="C2876" s="1928"/>
      <c r="D2876" s="1313"/>
      <c r="E2876" s="1313"/>
      <c r="F2876" s="1931"/>
      <c r="G2876" s="1313"/>
      <c r="H2876" s="1345"/>
      <c r="I2876" s="1313"/>
      <c r="J2876" s="1345"/>
      <c r="K2876" s="1313"/>
      <c r="L2876" s="2773"/>
      <c r="M2876" s="1313"/>
      <c r="N2876" s="1345"/>
      <c r="O2876" s="1313"/>
      <c r="P2876" s="1313"/>
      <c r="Q2876" s="1307"/>
      <c r="R2876" s="1313"/>
      <c r="S2876" s="1313"/>
      <c r="T2876" s="1313"/>
      <c r="U2876" s="1313"/>
      <c r="V2876" s="2466"/>
      <c r="W2876" s="1904"/>
      <c r="X2876" s="2336"/>
      <c r="Y2876" s="1904"/>
      <c r="Z2876" s="2394"/>
      <c r="AA2876" s="1904"/>
      <c r="AB2876" s="1903"/>
      <c r="AC2876" s="1904"/>
      <c r="AD2876" s="1904"/>
      <c r="AE2876" s="1904"/>
      <c r="AF2876" s="1313"/>
      <c r="AG2876" s="1313"/>
      <c r="AH2876" s="1305"/>
      <c r="AI2876" s="1313"/>
      <c r="AJ2876" s="1313"/>
      <c r="AK2876" s="1313"/>
      <c r="AL2876" s="1313"/>
      <c r="AM2876" s="1313"/>
      <c r="AN2876" s="1905"/>
      <c r="AO2876" s="1345"/>
      <c r="AP2876" s="1313"/>
      <c r="AQ2876" s="1345"/>
      <c r="AR2876" s="1313"/>
      <c r="AS2876" s="1345"/>
      <c r="AT2876" s="1313"/>
      <c r="AU2876" s="1345"/>
      <c r="AV2876" s="1313"/>
      <c r="AW2876" s="1313"/>
      <c r="AX2876" s="1313"/>
      <c r="AY2876" s="1305"/>
      <c r="AZ2876" s="1313"/>
      <c r="BA2876" s="1313"/>
      <c r="BB2876" s="1313"/>
      <c r="BC2876" s="1313"/>
      <c r="BD2876" s="1313"/>
      <c r="BE2876" s="1903"/>
      <c r="BF2876" s="1904"/>
      <c r="BG2876" s="1903"/>
      <c r="BH2876" s="1904"/>
      <c r="BI2876" s="1903"/>
      <c r="BJ2876" s="1904"/>
      <c r="BK2876" s="1313"/>
      <c r="BL2876" s="1904"/>
      <c r="BM2876" s="1904"/>
      <c r="BN2876" s="1904"/>
      <c r="BO2876" s="1313"/>
      <c r="BP2876" s="1316">
        <f t="shared" si="821"/>
        <v>0</v>
      </c>
      <c r="BQ2876" s="1305"/>
    </row>
    <row r="2877" spans="1:69" ht="15" x14ac:dyDescent="0.25">
      <c r="A2877" s="1305"/>
      <c r="B2877" s="2050"/>
      <c r="C2877" s="1928"/>
      <c r="D2877" s="1313"/>
      <c r="E2877" s="1313"/>
      <c r="F2877" s="1931"/>
      <c r="G2877" s="1313"/>
      <c r="H2877" s="1345"/>
      <c r="I2877" s="1313"/>
      <c r="J2877" s="1345"/>
      <c r="K2877" s="1313"/>
      <c r="L2877" s="2773"/>
      <c r="M2877" s="1313"/>
      <c r="N2877" s="1345"/>
      <c r="O2877" s="1313"/>
      <c r="P2877" s="1313"/>
      <c r="Q2877" s="1307"/>
      <c r="R2877" s="1313"/>
      <c r="S2877" s="1313"/>
      <c r="T2877" s="1313"/>
      <c r="U2877" s="1313"/>
      <c r="V2877" s="2466"/>
      <c r="W2877" s="1904"/>
      <c r="X2877" s="2336"/>
      <c r="Y2877" s="1904"/>
      <c r="Z2877" s="2394"/>
      <c r="AA2877" s="1904"/>
      <c r="AB2877" s="1903"/>
      <c r="AC2877" s="1904"/>
      <c r="AD2877" s="1904"/>
      <c r="AE2877" s="1904"/>
      <c r="AF2877" s="1313"/>
      <c r="AG2877" s="1313"/>
      <c r="AH2877" s="1305"/>
      <c r="AI2877" s="1313"/>
      <c r="AJ2877" s="1313"/>
      <c r="AK2877" s="1313"/>
      <c r="AL2877" s="1313"/>
      <c r="AM2877" s="1313"/>
      <c r="AN2877" s="1905"/>
      <c r="AO2877" s="1345"/>
      <c r="AP2877" s="1313"/>
      <c r="AQ2877" s="1345"/>
      <c r="AR2877" s="1313"/>
      <c r="AS2877" s="1345"/>
      <c r="AT2877" s="1313"/>
      <c r="AU2877" s="1345"/>
      <c r="AV2877" s="1313"/>
      <c r="AW2877" s="1313"/>
      <c r="AX2877" s="1313"/>
      <c r="AY2877" s="1305"/>
      <c r="AZ2877" s="1313"/>
      <c r="BA2877" s="1313"/>
      <c r="BB2877" s="1313"/>
      <c r="BC2877" s="1313"/>
      <c r="BD2877" s="1313"/>
      <c r="BE2877" s="1903"/>
      <c r="BF2877" s="1904"/>
      <c r="BG2877" s="1903"/>
      <c r="BH2877" s="1904"/>
      <c r="BI2877" s="1903"/>
      <c r="BJ2877" s="1904"/>
      <c r="BK2877" s="1313"/>
      <c r="BL2877" s="1904"/>
      <c r="BM2877" s="1904"/>
      <c r="BN2877" s="1904"/>
      <c r="BO2877" s="1313"/>
      <c r="BP2877" s="1316">
        <f t="shared" si="821"/>
        <v>0</v>
      </c>
      <c r="BQ2877" s="1305"/>
    </row>
    <row r="2878" spans="1:69" ht="15" x14ac:dyDescent="0.25">
      <c r="A2878" s="1305"/>
      <c r="B2878" s="2050"/>
      <c r="C2878" s="1928"/>
      <c r="D2878" s="1313"/>
      <c r="E2878" s="1313"/>
      <c r="F2878" s="1931"/>
      <c r="G2878" s="1313"/>
      <c r="H2878" s="1345"/>
      <c r="I2878" s="1313"/>
      <c r="J2878" s="1345"/>
      <c r="K2878" s="1313"/>
      <c r="L2878" s="2773"/>
      <c r="M2878" s="1313"/>
      <c r="N2878" s="1345"/>
      <c r="O2878" s="1313"/>
      <c r="P2878" s="1313"/>
      <c r="Q2878" s="1307"/>
      <c r="R2878" s="1313"/>
      <c r="S2878" s="1313"/>
      <c r="T2878" s="1313"/>
      <c r="U2878" s="1313"/>
      <c r="V2878" s="2466"/>
      <c r="W2878" s="1904"/>
      <c r="X2878" s="2336"/>
      <c r="Y2878" s="1904"/>
      <c r="Z2878" s="2394"/>
      <c r="AA2878" s="1904"/>
      <c r="AB2878" s="1903"/>
      <c r="AC2878" s="1904"/>
      <c r="AD2878" s="1904"/>
      <c r="AE2878" s="1904"/>
      <c r="AF2878" s="1313"/>
      <c r="AG2878" s="1313"/>
      <c r="AH2878" s="1305"/>
      <c r="AI2878" s="1313"/>
      <c r="AJ2878" s="1313"/>
      <c r="AK2878" s="1313"/>
      <c r="AL2878" s="1313"/>
      <c r="AM2878" s="1313"/>
      <c r="AN2878" s="1905"/>
      <c r="AO2878" s="1345"/>
      <c r="AP2878" s="1313"/>
      <c r="AQ2878" s="1345"/>
      <c r="AR2878" s="1313"/>
      <c r="AS2878" s="1345"/>
      <c r="AT2878" s="1313"/>
      <c r="AU2878" s="1345"/>
      <c r="AV2878" s="1313"/>
      <c r="AW2878" s="1313"/>
      <c r="AX2878" s="1313"/>
      <c r="AY2878" s="1305"/>
      <c r="AZ2878" s="1313"/>
      <c r="BA2878" s="1313"/>
      <c r="BB2878" s="1313"/>
      <c r="BC2878" s="1313"/>
      <c r="BD2878" s="1313"/>
      <c r="BE2878" s="1903"/>
      <c r="BF2878" s="1904"/>
      <c r="BG2878" s="1903"/>
      <c r="BH2878" s="1904"/>
      <c r="BI2878" s="1903"/>
      <c r="BJ2878" s="1904"/>
      <c r="BK2878" s="1313"/>
      <c r="BL2878" s="1904"/>
      <c r="BM2878" s="1904"/>
      <c r="BN2878" s="1904"/>
      <c r="BO2878" s="1313"/>
      <c r="BP2878" s="1316">
        <f t="shared" si="821"/>
        <v>0</v>
      </c>
      <c r="BQ2878" s="1305"/>
    </row>
    <row r="2879" spans="1:69" ht="15" x14ac:dyDescent="0.25">
      <c r="A2879" s="1305"/>
      <c r="B2879" s="2050"/>
      <c r="C2879" s="1928"/>
      <c r="D2879" s="1313"/>
      <c r="E2879" s="1313"/>
      <c r="F2879" s="1931"/>
      <c r="G2879" s="1313"/>
      <c r="H2879" s="1345"/>
      <c r="I2879" s="1313"/>
      <c r="J2879" s="1345"/>
      <c r="K2879" s="1313"/>
      <c r="L2879" s="2773"/>
      <c r="M2879" s="1313"/>
      <c r="N2879" s="1345"/>
      <c r="O2879" s="1313"/>
      <c r="P2879" s="1313"/>
      <c r="Q2879" s="1307"/>
      <c r="R2879" s="1313"/>
      <c r="S2879" s="1313"/>
      <c r="T2879" s="1313"/>
      <c r="U2879" s="1313"/>
      <c r="V2879" s="2466"/>
      <c r="W2879" s="1904"/>
      <c r="X2879" s="2336"/>
      <c r="Y2879" s="1904"/>
      <c r="Z2879" s="2394"/>
      <c r="AA2879" s="1904"/>
      <c r="AB2879" s="1903"/>
      <c r="AC2879" s="1904"/>
      <c r="AD2879" s="1904"/>
      <c r="AE2879" s="1904"/>
      <c r="AF2879" s="1313"/>
      <c r="AG2879" s="1313"/>
      <c r="AH2879" s="1305"/>
      <c r="AI2879" s="1313"/>
      <c r="AJ2879" s="1313"/>
      <c r="AK2879" s="1313"/>
      <c r="AL2879" s="1313"/>
      <c r="AM2879" s="1313"/>
      <c r="AN2879" s="1905"/>
      <c r="AO2879" s="1345"/>
      <c r="AP2879" s="1313"/>
      <c r="AQ2879" s="1345"/>
      <c r="AR2879" s="1313"/>
      <c r="AS2879" s="1345"/>
      <c r="AT2879" s="1313"/>
      <c r="AU2879" s="1345"/>
      <c r="AV2879" s="1313"/>
      <c r="AW2879" s="1313"/>
      <c r="AX2879" s="1313"/>
      <c r="AY2879" s="1305"/>
      <c r="AZ2879" s="1313"/>
      <c r="BA2879" s="1313"/>
      <c r="BB2879" s="1313"/>
      <c r="BC2879" s="1313"/>
      <c r="BD2879" s="1313"/>
      <c r="BE2879" s="1903"/>
      <c r="BF2879" s="1904"/>
      <c r="BG2879" s="1903"/>
      <c r="BH2879" s="1904"/>
      <c r="BI2879" s="1903"/>
      <c r="BJ2879" s="1904"/>
      <c r="BK2879" s="1313"/>
      <c r="BL2879" s="1904"/>
      <c r="BM2879" s="1904"/>
      <c r="BN2879" s="1904"/>
      <c r="BO2879" s="1313"/>
      <c r="BP2879" s="1316">
        <f t="shared" si="821"/>
        <v>0</v>
      </c>
      <c r="BQ2879" s="1305"/>
    </row>
    <row r="2880" spans="1:69" ht="15" x14ac:dyDescent="0.25">
      <c r="A2880" s="1305"/>
      <c r="B2880" s="2050"/>
      <c r="C2880" s="1928"/>
      <c r="D2880" s="1313"/>
      <c r="E2880" s="1313"/>
      <c r="F2880" s="1931"/>
      <c r="G2880" s="1313"/>
      <c r="H2880" s="1345"/>
      <c r="I2880" s="1313"/>
      <c r="J2880" s="1345"/>
      <c r="K2880" s="1313"/>
      <c r="L2880" s="2773"/>
      <c r="M2880" s="1313"/>
      <c r="N2880" s="1345"/>
      <c r="O2880" s="1313"/>
      <c r="P2880" s="1313"/>
      <c r="Q2880" s="1307"/>
      <c r="R2880" s="1313"/>
      <c r="S2880" s="1313"/>
      <c r="T2880" s="1313"/>
      <c r="U2880" s="1313"/>
      <c r="V2880" s="2466"/>
      <c r="W2880" s="1904"/>
      <c r="X2880" s="2336"/>
      <c r="Y2880" s="1904"/>
      <c r="Z2880" s="2394"/>
      <c r="AA2880" s="1904"/>
      <c r="AB2880" s="1903"/>
      <c r="AC2880" s="1904"/>
      <c r="AD2880" s="1904"/>
      <c r="AE2880" s="1904"/>
      <c r="AF2880" s="1313"/>
      <c r="AG2880" s="1313"/>
      <c r="AH2880" s="1305"/>
      <c r="AI2880" s="1313"/>
      <c r="AJ2880" s="1313"/>
      <c r="AK2880" s="1313"/>
      <c r="AL2880" s="1313"/>
      <c r="AM2880" s="1313"/>
      <c r="AN2880" s="1905"/>
      <c r="AO2880" s="1345"/>
      <c r="AP2880" s="1313"/>
      <c r="AQ2880" s="1345"/>
      <c r="AR2880" s="1313"/>
      <c r="AS2880" s="1345"/>
      <c r="AT2880" s="1313"/>
      <c r="AU2880" s="1345"/>
      <c r="AV2880" s="1313"/>
      <c r="AW2880" s="1313"/>
      <c r="AX2880" s="1313"/>
      <c r="AY2880" s="1305"/>
      <c r="AZ2880" s="1313"/>
      <c r="BA2880" s="1313"/>
      <c r="BB2880" s="1313"/>
      <c r="BC2880" s="1313"/>
      <c r="BD2880" s="1313"/>
      <c r="BE2880" s="1903"/>
      <c r="BF2880" s="1904"/>
      <c r="BG2880" s="1903"/>
      <c r="BH2880" s="1904"/>
      <c r="BI2880" s="1903"/>
      <c r="BJ2880" s="1904"/>
      <c r="BK2880" s="1313"/>
      <c r="BL2880" s="1904"/>
      <c r="BM2880" s="1904"/>
      <c r="BN2880" s="1904"/>
      <c r="BO2880" s="1313"/>
      <c r="BP2880" s="1316">
        <f t="shared" si="821"/>
        <v>0</v>
      </c>
      <c r="BQ2880" s="1305"/>
    </row>
    <row r="2881" spans="1:69" ht="15" x14ac:dyDescent="0.25">
      <c r="A2881" s="1305"/>
      <c r="B2881" s="2050"/>
      <c r="C2881" s="1928"/>
      <c r="D2881" s="1313"/>
      <c r="E2881" s="1313"/>
      <c r="F2881" s="1931"/>
      <c r="G2881" s="1313"/>
      <c r="H2881" s="1345"/>
      <c r="I2881" s="1313"/>
      <c r="J2881" s="1345"/>
      <c r="K2881" s="1313"/>
      <c r="L2881" s="2773"/>
      <c r="M2881" s="1313"/>
      <c r="N2881" s="1345"/>
      <c r="O2881" s="1313"/>
      <c r="P2881" s="1313"/>
      <c r="Q2881" s="1307"/>
      <c r="R2881" s="1313"/>
      <c r="S2881" s="1313"/>
      <c r="T2881" s="1313"/>
      <c r="U2881" s="1313"/>
      <c r="V2881" s="2466"/>
      <c r="W2881" s="1904"/>
      <c r="X2881" s="2336"/>
      <c r="Y2881" s="1904"/>
      <c r="Z2881" s="2394"/>
      <c r="AA2881" s="1904"/>
      <c r="AB2881" s="1903"/>
      <c r="AC2881" s="1904"/>
      <c r="AD2881" s="1904"/>
      <c r="AE2881" s="1904"/>
      <c r="AF2881" s="1313"/>
      <c r="AG2881" s="1313"/>
      <c r="AH2881" s="1305"/>
      <c r="AI2881" s="1313"/>
      <c r="AJ2881" s="1313"/>
      <c r="AK2881" s="1313"/>
      <c r="AL2881" s="1313"/>
      <c r="AM2881" s="1313"/>
      <c r="AN2881" s="1905"/>
      <c r="AO2881" s="1345"/>
      <c r="AP2881" s="1313"/>
      <c r="AQ2881" s="1345"/>
      <c r="AR2881" s="1313"/>
      <c r="AS2881" s="1345"/>
      <c r="AT2881" s="1313"/>
      <c r="AU2881" s="1345"/>
      <c r="AV2881" s="1313"/>
      <c r="AW2881" s="1313"/>
      <c r="AX2881" s="1313"/>
      <c r="AY2881" s="1305"/>
      <c r="AZ2881" s="1313"/>
      <c r="BA2881" s="1313"/>
      <c r="BB2881" s="1313"/>
      <c r="BC2881" s="1313"/>
      <c r="BD2881" s="1313"/>
      <c r="BE2881" s="1903"/>
      <c r="BF2881" s="1904"/>
      <c r="BG2881" s="1903"/>
      <c r="BH2881" s="1904"/>
      <c r="BI2881" s="1903"/>
      <c r="BJ2881" s="1904"/>
      <c r="BK2881" s="1313"/>
      <c r="BL2881" s="1904"/>
      <c r="BM2881" s="1904"/>
      <c r="BN2881" s="1904"/>
      <c r="BO2881" s="1313"/>
      <c r="BP2881" s="1316">
        <f t="shared" si="821"/>
        <v>0</v>
      </c>
      <c r="BQ2881" s="1305"/>
    </row>
    <row r="2882" spans="1:69" ht="15" x14ac:dyDescent="0.25">
      <c r="A2882" s="1305"/>
      <c r="B2882" s="2050"/>
      <c r="C2882" s="1928"/>
      <c r="D2882" s="1313"/>
      <c r="E2882" s="1313"/>
      <c r="F2882" s="1931"/>
      <c r="G2882" s="1313"/>
      <c r="H2882" s="1345"/>
      <c r="I2882" s="1313"/>
      <c r="J2882" s="1345"/>
      <c r="K2882" s="1313"/>
      <c r="L2882" s="2773"/>
      <c r="M2882" s="1313"/>
      <c r="N2882" s="1345"/>
      <c r="O2882" s="1313"/>
      <c r="P2882" s="1313"/>
      <c r="Q2882" s="1307"/>
      <c r="R2882" s="1313"/>
      <c r="S2882" s="1313"/>
      <c r="T2882" s="1313"/>
      <c r="U2882" s="1313"/>
      <c r="V2882" s="2466"/>
      <c r="W2882" s="1904"/>
      <c r="X2882" s="2336"/>
      <c r="Y2882" s="1904"/>
      <c r="Z2882" s="2394"/>
      <c r="AA2882" s="1904"/>
      <c r="AB2882" s="1903"/>
      <c r="AC2882" s="1904"/>
      <c r="AD2882" s="1904"/>
      <c r="AE2882" s="1904"/>
      <c r="AF2882" s="1313"/>
      <c r="AG2882" s="1313"/>
      <c r="AH2882" s="1305"/>
      <c r="AI2882" s="1313"/>
      <c r="AJ2882" s="1313"/>
      <c r="AK2882" s="1313"/>
      <c r="AL2882" s="1313"/>
      <c r="AM2882" s="1313"/>
      <c r="AN2882" s="1905"/>
      <c r="AO2882" s="1345"/>
      <c r="AP2882" s="1313"/>
      <c r="AQ2882" s="1345"/>
      <c r="AR2882" s="1313"/>
      <c r="AS2882" s="1345"/>
      <c r="AT2882" s="1313"/>
      <c r="AU2882" s="1345"/>
      <c r="AV2882" s="1313"/>
      <c r="AW2882" s="1313"/>
      <c r="AX2882" s="1313"/>
      <c r="AY2882" s="1305"/>
      <c r="AZ2882" s="1313"/>
      <c r="BA2882" s="1313"/>
      <c r="BB2882" s="1313"/>
      <c r="BC2882" s="1313"/>
      <c r="BD2882" s="1313"/>
      <c r="BE2882" s="1903"/>
      <c r="BF2882" s="1904"/>
      <c r="BG2882" s="1903"/>
      <c r="BH2882" s="1904"/>
      <c r="BI2882" s="1903"/>
      <c r="BJ2882" s="1904"/>
      <c r="BK2882" s="1313"/>
      <c r="BL2882" s="1904"/>
      <c r="BM2882" s="1904"/>
      <c r="BN2882" s="1904"/>
      <c r="BO2882" s="1313"/>
      <c r="BP2882" s="1316">
        <f t="shared" si="821"/>
        <v>0</v>
      </c>
      <c r="BQ2882" s="1305"/>
    </row>
    <row r="2883" spans="1:69" ht="15" x14ac:dyDescent="0.25">
      <c r="A2883" s="1305"/>
      <c r="B2883" s="2050"/>
      <c r="C2883" s="1928"/>
      <c r="D2883" s="1313"/>
      <c r="E2883" s="1313"/>
      <c r="F2883" s="1931"/>
      <c r="G2883" s="1313"/>
      <c r="H2883" s="1345"/>
      <c r="I2883" s="1313"/>
      <c r="J2883" s="1345"/>
      <c r="K2883" s="1313"/>
      <c r="L2883" s="2773"/>
      <c r="M2883" s="1313"/>
      <c r="N2883" s="1345"/>
      <c r="O2883" s="1313"/>
      <c r="P2883" s="1313"/>
      <c r="Q2883" s="1307"/>
      <c r="R2883" s="1313"/>
      <c r="S2883" s="1313"/>
      <c r="T2883" s="1313"/>
      <c r="U2883" s="1313"/>
      <c r="V2883" s="2466"/>
      <c r="W2883" s="1904"/>
      <c r="X2883" s="2336"/>
      <c r="Y2883" s="1904"/>
      <c r="Z2883" s="2394"/>
      <c r="AA2883" s="1904"/>
      <c r="AB2883" s="1903"/>
      <c r="AC2883" s="1904"/>
      <c r="AD2883" s="1904"/>
      <c r="AE2883" s="1904"/>
      <c r="AF2883" s="1313"/>
      <c r="AG2883" s="1313"/>
      <c r="AH2883" s="1305"/>
      <c r="AI2883" s="1313"/>
      <c r="AJ2883" s="1313"/>
      <c r="AK2883" s="1313"/>
      <c r="AL2883" s="1313"/>
      <c r="AM2883" s="1313"/>
      <c r="AN2883" s="1905"/>
      <c r="AO2883" s="1345"/>
      <c r="AP2883" s="1313"/>
      <c r="AQ2883" s="1345"/>
      <c r="AR2883" s="1313"/>
      <c r="AS2883" s="1345"/>
      <c r="AT2883" s="1313"/>
      <c r="AU2883" s="1345"/>
      <c r="AV2883" s="1313"/>
      <c r="AW2883" s="1313"/>
      <c r="AX2883" s="1313"/>
      <c r="AY2883" s="1305"/>
      <c r="AZ2883" s="1313"/>
      <c r="BA2883" s="1313"/>
      <c r="BB2883" s="1313"/>
      <c r="BC2883" s="1313"/>
      <c r="BD2883" s="1313"/>
      <c r="BE2883" s="1903"/>
      <c r="BF2883" s="1904"/>
      <c r="BG2883" s="1903"/>
      <c r="BH2883" s="1904"/>
      <c r="BI2883" s="1903"/>
      <c r="BJ2883" s="1904"/>
      <c r="BK2883" s="1313"/>
      <c r="BL2883" s="1904"/>
      <c r="BM2883" s="1904"/>
      <c r="BN2883" s="1904"/>
      <c r="BO2883" s="1313"/>
      <c r="BP2883" s="1316">
        <f t="shared" si="821"/>
        <v>0</v>
      </c>
      <c r="BQ2883" s="1305"/>
    </row>
    <row r="2884" spans="1:69" ht="15" x14ac:dyDescent="0.25">
      <c r="A2884" s="1305"/>
      <c r="B2884" s="2050"/>
      <c r="C2884" s="1928"/>
      <c r="D2884" s="1313"/>
      <c r="E2884" s="1313"/>
      <c r="F2884" s="1931"/>
      <c r="G2884" s="1313"/>
      <c r="H2884" s="1345"/>
      <c r="I2884" s="1313"/>
      <c r="J2884" s="1345"/>
      <c r="K2884" s="1313"/>
      <c r="L2884" s="2773"/>
      <c r="M2884" s="1313"/>
      <c r="N2884" s="1345"/>
      <c r="O2884" s="1313"/>
      <c r="P2884" s="1313"/>
      <c r="Q2884" s="1307"/>
      <c r="R2884" s="1313"/>
      <c r="S2884" s="1313"/>
      <c r="T2884" s="1313"/>
      <c r="U2884" s="1313"/>
      <c r="V2884" s="2466"/>
      <c r="W2884" s="1904"/>
      <c r="X2884" s="2336"/>
      <c r="Y2884" s="1904"/>
      <c r="Z2884" s="2394"/>
      <c r="AA2884" s="1904"/>
      <c r="AB2884" s="1903"/>
      <c r="AC2884" s="1904"/>
      <c r="AD2884" s="1904"/>
      <c r="AE2884" s="1904"/>
      <c r="AF2884" s="1313"/>
      <c r="AG2884" s="1313"/>
      <c r="AH2884" s="1305"/>
      <c r="AI2884" s="1313"/>
      <c r="AJ2884" s="1313"/>
      <c r="AK2884" s="1313"/>
      <c r="AL2884" s="1313"/>
      <c r="AM2884" s="1313"/>
      <c r="AN2884" s="1905"/>
      <c r="AO2884" s="1345"/>
      <c r="AP2884" s="1313"/>
      <c r="AQ2884" s="1345"/>
      <c r="AR2884" s="1313"/>
      <c r="AS2884" s="1345"/>
      <c r="AT2884" s="1313"/>
      <c r="AU2884" s="1345"/>
      <c r="AV2884" s="1313"/>
      <c r="AW2884" s="1313"/>
      <c r="AX2884" s="1313"/>
      <c r="AY2884" s="1305"/>
      <c r="AZ2884" s="1313"/>
      <c r="BA2884" s="1313"/>
      <c r="BB2884" s="1313"/>
      <c r="BC2884" s="1313"/>
      <c r="BD2884" s="1313"/>
      <c r="BE2884" s="1903"/>
      <c r="BF2884" s="1904"/>
      <c r="BG2884" s="1903"/>
      <c r="BH2884" s="1904"/>
      <c r="BI2884" s="1903"/>
      <c r="BJ2884" s="1904"/>
      <c r="BK2884" s="1313"/>
      <c r="BL2884" s="1904"/>
      <c r="BM2884" s="1904"/>
      <c r="BN2884" s="1904"/>
      <c r="BO2884" s="1313"/>
      <c r="BP2884" s="1316">
        <f t="shared" si="821"/>
        <v>0</v>
      </c>
      <c r="BQ2884" s="1305"/>
    </row>
    <row r="2885" spans="1:69" ht="15" x14ac:dyDescent="0.25">
      <c r="A2885" s="1305"/>
      <c r="B2885" s="2050"/>
      <c r="C2885" s="1928"/>
      <c r="D2885" s="1313"/>
      <c r="E2885" s="1313"/>
      <c r="F2885" s="1931"/>
      <c r="G2885" s="1313"/>
      <c r="H2885" s="1345"/>
      <c r="I2885" s="1313"/>
      <c r="J2885" s="1345"/>
      <c r="K2885" s="1313"/>
      <c r="L2885" s="2773"/>
      <c r="M2885" s="1313"/>
      <c r="N2885" s="1345"/>
      <c r="O2885" s="1313"/>
      <c r="P2885" s="1313"/>
      <c r="Q2885" s="1307"/>
      <c r="R2885" s="1313"/>
      <c r="S2885" s="1313"/>
      <c r="T2885" s="1313"/>
      <c r="U2885" s="1313"/>
      <c r="V2885" s="2466"/>
      <c r="W2885" s="1904"/>
      <c r="X2885" s="2336"/>
      <c r="Y2885" s="1904"/>
      <c r="Z2885" s="2394"/>
      <c r="AA2885" s="1904"/>
      <c r="AB2885" s="1903"/>
      <c r="AC2885" s="1904"/>
      <c r="AD2885" s="1904"/>
      <c r="AE2885" s="1904"/>
      <c r="AF2885" s="1313"/>
      <c r="AG2885" s="1313"/>
      <c r="AH2885" s="1305"/>
      <c r="AI2885" s="1313"/>
      <c r="AJ2885" s="1313"/>
      <c r="AK2885" s="1313"/>
      <c r="AL2885" s="1313"/>
      <c r="AM2885" s="1313"/>
      <c r="AN2885" s="1905"/>
      <c r="AO2885" s="1345"/>
      <c r="AP2885" s="1313"/>
      <c r="AQ2885" s="1345"/>
      <c r="AR2885" s="1313"/>
      <c r="AS2885" s="1345"/>
      <c r="AT2885" s="1313"/>
      <c r="AU2885" s="1345"/>
      <c r="AV2885" s="1313"/>
      <c r="AW2885" s="1313"/>
      <c r="AX2885" s="1313"/>
      <c r="AY2885" s="1305"/>
      <c r="AZ2885" s="1313"/>
      <c r="BA2885" s="1313"/>
      <c r="BB2885" s="1313"/>
      <c r="BC2885" s="1313"/>
      <c r="BD2885" s="1313"/>
      <c r="BE2885" s="1903"/>
      <c r="BF2885" s="1904"/>
      <c r="BG2885" s="1903"/>
      <c r="BH2885" s="1904"/>
      <c r="BI2885" s="1903"/>
      <c r="BJ2885" s="1904"/>
      <c r="BK2885" s="1313"/>
      <c r="BL2885" s="1904"/>
      <c r="BM2885" s="1904"/>
      <c r="BN2885" s="1904"/>
      <c r="BO2885" s="1313"/>
      <c r="BP2885" s="1316">
        <f t="shared" si="821"/>
        <v>0</v>
      </c>
      <c r="BQ2885" s="1305"/>
    </row>
    <row r="2886" spans="1:69" ht="15" x14ac:dyDescent="0.25">
      <c r="A2886" s="1305"/>
      <c r="B2886" s="2050"/>
      <c r="C2886" s="1928"/>
      <c r="D2886" s="1313"/>
      <c r="E2886" s="1313"/>
      <c r="F2886" s="1931"/>
      <c r="G2886" s="1313"/>
      <c r="H2886" s="1345"/>
      <c r="I2886" s="1313"/>
      <c r="J2886" s="1345"/>
      <c r="K2886" s="1313"/>
      <c r="L2886" s="2773"/>
      <c r="M2886" s="1313"/>
      <c r="N2886" s="1345"/>
      <c r="O2886" s="1313"/>
      <c r="P2886" s="1313"/>
      <c r="Q2886" s="1307"/>
      <c r="R2886" s="1313"/>
      <c r="S2886" s="1313"/>
      <c r="T2886" s="1313"/>
      <c r="U2886" s="1313"/>
      <c r="V2886" s="2466"/>
      <c r="W2886" s="1904"/>
      <c r="X2886" s="2336"/>
      <c r="Y2886" s="1904"/>
      <c r="Z2886" s="2394"/>
      <c r="AA2886" s="1904"/>
      <c r="AB2886" s="1903"/>
      <c r="AC2886" s="1904"/>
      <c r="AD2886" s="1904"/>
      <c r="AE2886" s="1904"/>
      <c r="AF2886" s="1313"/>
      <c r="AG2886" s="1313"/>
      <c r="AH2886" s="1305"/>
      <c r="AI2886" s="1313"/>
      <c r="AJ2886" s="1313"/>
      <c r="AK2886" s="1313"/>
      <c r="AL2886" s="1313"/>
      <c r="AM2886" s="1313"/>
      <c r="AN2886" s="1905"/>
      <c r="AO2886" s="1345"/>
      <c r="AP2886" s="1313"/>
      <c r="AQ2886" s="1345"/>
      <c r="AR2886" s="1313"/>
      <c r="AS2886" s="1345"/>
      <c r="AT2886" s="1313"/>
      <c r="AU2886" s="1345"/>
      <c r="AV2886" s="1313"/>
      <c r="AW2886" s="1313"/>
      <c r="AX2886" s="1313"/>
      <c r="AY2886" s="1305"/>
      <c r="AZ2886" s="1313"/>
      <c r="BA2886" s="1313"/>
      <c r="BB2886" s="1313"/>
      <c r="BC2886" s="1313"/>
      <c r="BD2886" s="1313"/>
      <c r="BE2886" s="1903"/>
      <c r="BF2886" s="1904"/>
      <c r="BG2886" s="1903"/>
      <c r="BH2886" s="1904"/>
      <c r="BI2886" s="1903"/>
      <c r="BJ2886" s="1904"/>
      <c r="BK2886" s="1313"/>
      <c r="BL2886" s="1904"/>
      <c r="BM2886" s="1904"/>
      <c r="BN2886" s="1904"/>
      <c r="BO2886" s="1313"/>
      <c r="BP2886" s="1316">
        <f t="shared" ref="BP2886:BP2949" si="822">O2885-BO2886</f>
        <v>0</v>
      </c>
      <c r="BQ2886" s="1305"/>
    </row>
    <row r="2887" spans="1:69" ht="15" x14ac:dyDescent="0.25">
      <c r="A2887" s="1305"/>
      <c r="B2887" s="2050"/>
      <c r="C2887" s="1928"/>
      <c r="D2887" s="1313"/>
      <c r="E2887" s="1313"/>
      <c r="F2887" s="1931"/>
      <c r="G2887" s="1313"/>
      <c r="H2887" s="1345"/>
      <c r="I2887" s="1313"/>
      <c r="J2887" s="1345"/>
      <c r="K2887" s="1313"/>
      <c r="L2887" s="2773"/>
      <c r="M2887" s="1313"/>
      <c r="N2887" s="1345"/>
      <c r="O2887" s="1313"/>
      <c r="P2887" s="1313"/>
      <c r="Q2887" s="1307"/>
      <c r="R2887" s="1313"/>
      <c r="S2887" s="1313"/>
      <c r="T2887" s="1313"/>
      <c r="U2887" s="1313"/>
      <c r="V2887" s="2466"/>
      <c r="W2887" s="1904"/>
      <c r="X2887" s="2336"/>
      <c r="Y2887" s="1904"/>
      <c r="Z2887" s="2394"/>
      <c r="AA2887" s="1904"/>
      <c r="AB2887" s="1903"/>
      <c r="AC2887" s="1904"/>
      <c r="AD2887" s="1904"/>
      <c r="AE2887" s="1904"/>
      <c r="AF2887" s="1313"/>
      <c r="AG2887" s="1313"/>
      <c r="AH2887" s="1305"/>
      <c r="AI2887" s="1313"/>
      <c r="AJ2887" s="1313"/>
      <c r="AK2887" s="1313"/>
      <c r="AL2887" s="1313"/>
      <c r="AM2887" s="1313"/>
      <c r="AN2887" s="1905"/>
      <c r="AO2887" s="1345"/>
      <c r="AP2887" s="1313"/>
      <c r="AQ2887" s="1345"/>
      <c r="AR2887" s="1313"/>
      <c r="AS2887" s="1345"/>
      <c r="AT2887" s="1313"/>
      <c r="AU2887" s="1345"/>
      <c r="AV2887" s="1313"/>
      <c r="AW2887" s="1313"/>
      <c r="AX2887" s="1313"/>
      <c r="AY2887" s="1305"/>
      <c r="AZ2887" s="1313"/>
      <c r="BA2887" s="1313"/>
      <c r="BB2887" s="1313"/>
      <c r="BC2887" s="1313"/>
      <c r="BD2887" s="1313"/>
      <c r="BE2887" s="1903"/>
      <c r="BF2887" s="1904"/>
      <c r="BG2887" s="1903"/>
      <c r="BH2887" s="1904"/>
      <c r="BI2887" s="1903"/>
      <c r="BJ2887" s="1904"/>
      <c r="BK2887" s="1313"/>
      <c r="BL2887" s="1904"/>
      <c r="BM2887" s="1904"/>
      <c r="BN2887" s="1904"/>
      <c r="BO2887" s="1313"/>
      <c r="BP2887" s="1316">
        <f t="shared" si="822"/>
        <v>0</v>
      </c>
      <c r="BQ2887" s="1305"/>
    </row>
    <row r="2888" spans="1:69" ht="15" x14ac:dyDescent="0.25">
      <c r="A2888" s="1305"/>
      <c r="B2888" s="2050"/>
      <c r="C2888" s="1928"/>
      <c r="D2888" s="1313"/>
      <c r="E2888" s="1313"/>
      <c r="F2888" s="1931"/>
      <c r="G2888" s="1313"/>
      <c r="H2888" s="1345"/>
      <c r="I2888" s="1313"/>
      <c r="J2888" s="1345"/>
      <c r="K2888" s="1313"/>
      <c r="L2888" s="2773"/>
      <c r="M2888" s="1313"/>
      <c r="N2888" s="1345"/>
      <c r="O2888" s="1313"/>
      <c r="P2888" s="1313"/>
      <c r="Q2888" s="1307"/>
      <c r="R2888" s="1313"/>
      <c r="S2888" s="1313"/>
      <c r="T2888" s="1313"/>
      <c r="U2888" s="1313"/>
      <c r="V2888" s="2466"/>
      <c r="W2888" s="1904"/>
      <c r="X2888" s="2336"/>
      <c r="Y2888" s="1904"/>
      <c r="Z2888" s="2394"/>
      <c r="AA2888" s="1904"/>
      <c r="AB2888" s="1903"/>
      <c r="AC2888" s="1904"/>
      <c r="AD2888" s="1904"/>
      <c r="AE2888" s="1904"/>
      <c r="AF2888" s="1313"/>
      <c r="AG2888" s="1313"/>
      <c r="AH2888" s="1305"/>
      <c r="AI2888" s="1313"/>
      <c r="AJ2888" s="1313"/>
      <c r="AK2888" s="1313"/>
      <c r="AL2888" s="1313"/>
      <c r="AM2888" s="1313"/>
      <c r="AN2888" s="1905"/>
      <c r="AO2888" s="1345"/>
      <c r="AP2888" s="1313"/>
      <c r="AQ2888" s="1345"/>
      <c r="AR2888" s="1313"/>
      <c r="AS2888" s="1345"/>
      <c r="AT2888" s="1313"/>
      <c r="AU2888" s="1345"/>
      <c r="AV2888" s="1313"/>
      <c r="AW2888" s="1313"/>
      <c r="AX2888" s="1313"/>
      <c r="AY2888" s="1305"/>
      <c r="AZ2888" s="1313"/>
      <c r="BA2888" s="1313"/>
      <c r="BB2888" s="1313"/>
      <c r="BC2888" s="1313"/>
      <c r="BD2888" s="1313"/>
      <c r="BE2888" s="1903"/>
      <c r="BF2888" s="1904"/>
      <c r="BG2888" s="1903"/>
      <c r="BH2888" s="1904"/>
      <c r="BI2888" s="1903"/>
      <c r="BJ2888" s="1904"/>
      <c r="BK2888" s="1313"/>
      <c r="BL2888" s="1904"/>
      <c r="BM2888" s="1904"/>
      <c r="BN2888" s="1904"/>
      <c r="BO2888" s="1313"/>
      <c r="BP2888" s="1316">
        <f t="shared" si="822"/>
        <v>0</v>
      </c>
      <c r="BQ2888" s="1305"/>
    </row>
    <row r="2889" spans="1:69" ht="15" x14ac:dyDescent="0.25">
      <c r="A2889" s="1305"/>
      <c r="B2889" s="2050"/>
      <c r="C2889" s="1928"/>
      <c r="D2889" s="1313"/>
      <c r="E2889" s="1313"/>
      <c r="F2889" s="1931"/>
      <c r="G2889" s="1313"/>
      <c r="H2889" s="1345"/>
      <c r="I2889" s="1313"/>
      <c r="J2889" s="1345"/>
      <c r="K2889" s="1313"/>
      <c r="L2889" s="2773"/>
      <c r="M2889" s="1313"/>
      <c r="N2889" s="1345"/>
      <c r="O2889" s="1313"/>
      <c r="P2889" s="1313"/>
      <c r="Q2889" s="1307"/>
      <c r="R2889" s="1313"/>
      <c r="S2889" s="1313"/>
      <c r="T2889" s="1313"/>
      <c r="U2889" s="1313"/>
      <c r="V2889" s="2466"/>
      <c r="W2889" s="1904"/>
      <c r="X2889" s="2336"/>
      <c r="Y2889" s="1904"/>
      <c r="Z2889" s="2394"/>
      <c r="AA2889" s="1904"/>
      <c r="AB2889" s="1903"/>
      <c r="AC2889" s="1904"/>
      <c r="AD2889" s="1904"/>
      <c r="AE2889" s="1904"/>
      <c r="AF2889" s="1313"/>
      <c r="AG2889" s="1313"/>
      <c r="AH2889" s="1305"/>
      <c r="AI2889" s="1313"/>
      <c r="AJ2889" s="1313"/>
      <c r="AK2889" s="1313"/>
      <c r="AL2889" s="1313"/>
      <c r="AM2889" s="1313"/>
      <c r="AN2889" s="1905"/>
      <c r="AO2889" s="1345"/>
      <c r="AP2889" s="1313"/>
      <c r="AQ2889" s="1345"/>
      <c r="AR2889" s="1313"/>
      <c r="AS2889" s="1345"/>
      <c r="AT2889" s="1313"/>
      <c r="AU2889" s="1345"/>
      <c r="AV2889" s="1313"/>
      <c r="AW2889" s="1313"/>
      <c r="AX2889" s="1313"/>
      <c r="AY2889" s="1305"/>
      <c r="AZ2889" s="1313"/>
      <c r="BA2889" s="1313"/>
      <c r="BB2889" s="1313"/>
      <c r="BC2889" s="1313"/>
      <c r="BD2889" s="1313"/>
      <c r="BE2889" s="1903"/>
      <c r="BF2889" s="1904"/>
      <c r="BG2889" s="1903"/>
      <c r="BH2889" s="1904"/>
      <c r="BI2889" s="1903"/>
      <c r="BJ2889" s="1904"/>
      <c r="BK2889" s="1313"/>
      <c r="BL2889" s="1904"/>
      <c r="BM2889" s="1904"/>
      <c r="BN2889" s="1904"/>
      <c r="BO2889" s="1313"/>
      <c r="BP2889" s="1316">
        <f t="shared" si="822"/>
        <v>0</v>
      </c>
      <c r="BQ2889" s="1305"/>
    </row>
    <row r="2890" spans="1:69" ht="15" x14ac:dyDescent="0.25">
      <c r="A2890" s="1305"/>
      <c r="B2890" s="2050"/>
      <c r="C2890" s="1928"/>
      <c r="D2890" s="1313"/>
      <c r="E2890" s="1313"/>
      <c r="F2890" s="1931"/>
      <c r="G2890" s="1313"/>
      <c r="H2890" s="1345"/>
      <c r="I2890" s="1313"/>
      <c r="J2890" s="1345"/>
      <c r="K2890" s="1313"/>
      <c r="L2890" s="2773"/>
      <c r="M2890" s="1313"/>
      <c r="N2890" s="1345"/>
      <c r="O2890" s="1313"/>
      <c r="P2890" s="1313"/>
      <c r="Q2890" s="1307"/>
      <c r="R2890" s="1313"/>
      <c r="S2890" s="1313"/>
      <c r="T2890" s="1313"/>
      <c r="U2890" s="1313"/>
      <c r="V2890" s="2466"/>
      <c r="W2890" s="1904"/>
      <c r="X2890" s="2336"/>
      <c r="Y2890" s="1904"/>
      <c r="Z2890" s="2394"/>
      <c r="AA2890" s="1904"/>
      <c r="AB2890" s="1903"/>
      <c r="AC2890" s="1904"/>
      <c r="AD2890" s="1904"/>
      <c r="AE2890" s="1904"/>
      <c r="AF2890" s="1313"/>
      <c r="AG2890" s="1313"/>
      <c r="AH2890" s="1305"/>
      <c r="AI2890" s="1313"/>
      <c r="AJ2890" s="1313"/>
      <c r="AK2890" s="1313"/>
      <c r="AL2890" s="1313"/>
      <c r="AM2890" s="1313"/>
      <c r="AN2890" s="1905"/>
      <c r="AO2890" s="1345"/>
      <c r="AP2890" s="1313"/>
      <c r="AQ2890" s="1345"/>
      <c r="AR2890" s="1313"/>
      <c r="AS2890" s="1345"/>
      <c r="AT2890" s="1313"/>
      <c r="AU2890" s="1345"/>
      <c r="AV2890" s="1313"/>
      <c r="AW2890" s="1313"/>
      <c r="AX2890" s="1313"/>
      <c r="AY2890" s="1305"/>
      <c r="AZ2890" s="1313"/>
      <c r="BA2890" s="1313"/>
      <c r="BB2890" s="1313"/>
      <c r="BC2890" s="1313"/>
      <c r="BD2890" s="1313"/>
      <c r="BE2890" s="1903"/>
      <c r="BF2890" s="1904"/>
      <c r="BG2890" s="1903"/>
      <c r="BH2890" s="1904"/>
      <c r="BI2890" s="1903"/>
      <c r="BJ2890" s="1904"/>
      <c r="BK2890" s="1313"/>
      <c r="BL2890" s="1904"/>
      <c r="BM2890" s="1904"/>
      <c r="BN2890" s="1904"/>
      <c r="BO2890" s="1313"/>
      <c r="BP2890" s="1316">
        <f t="shared" si="822"/>
        <v>0</v>
      </c>
      <c r="BQ2890" s="1305"/>
    </row>
    <row r="2891" spans="1:69" ht="15" x14ac:dyDescent="0.25">
      <c r="A2891" s="1305"/>
      <c r="B2891" s="2050"/>
      <c r="C2891" s="1928"/>
      <c r="D2891" s="1313"/>
      <c r="E2891" s="1313"/>
      <c r="F2891" s="1931"/>
      <c r="G2891" s="1313"/>
      <c r="H2891" s="1345"/>
      <c r="I2891" s="1313"/>
      <c r="J2891" s="1345"/>
      <c r="K2891" s="1313"/>
      <c r="L2891" s="2773"/>
      <c r="M2891" s="1313"/>
      <c r="N2891" s="1345"/>
      <c r="O2891" s="1313"/>
      <c r="P2891" s="1313"/>
      <c r="Q2891" s="1307"/>
      <c r="R2891" s="1313"/>
      <c r="S2891" s="1313"/>
      <c r="T2891" s="1313"/>
      <c r="U2891" s="1313"/>
      <c r="V2891" s="2466"/>
      <c r="W2891" s="1904"/>
      <c r="X2891" s="2336"/>
      <c r="Y2891" s="1904"/>
      <c r="Z2891" s="2394"/>
      <c r="AA2891" s="1904"/>
      <c r="AB2891" s="1903"/>
      <c r="AC2891" s="1904"/>
      <c r="AD2891" s="1904"/>
      <c r="AE2891" s="1904"/>
      <c r="AF2891" s="1313"/>
      <c r="AG2891" s="1313"/>
      <c r="AH2891" s="1305"/>
      <c r="AI2891" s="1313"/>
      <c r="AJ2891" s="1313"/>
      <c r="AK2891" s="1313"/>
      <c r="AL2891" s="1313"/>
      <c r="AM2891" s="1313"/>
      <c r="AN2891" s="1905"/>
      <c r="AO2891" s="1345"/>
      <c r="AP2891" s="1313"/>
      <c r="AQ2891" s="1345"/>
      <c r="AR2891" s="1313"/>
      <c r="AS2891" s="1345"/>
      <c r="AT2891" s="1313"/>
      <c r="AU2891" s="1345"/>
      <c r="AV2891" s="1313"/>
      <c r="AW2891" s="1313"/>
      <c r="AX2891" s="1313"/>
      <c r="AY2891" s="1305"/>
      <c r="AZ2891" s="1313"/>
      <c r="BA2891" s="1313"/>
      <c r="BB2891" s="1313"/>
      <c r="BC2891" s="1313"/>
      <c r="BD2891" s="1313"/>
      <c r="BE2891" s="1903"/>
      <c r="BF2891" s="1904"/>
      <c r="BG2891" s="1903"/>
      <c r="BH2891" s="1904"/>
      <c r="BI2891" s="1903"/>
      <c r="BJ2891" s="1904"/>
      <c r="BK2891" s="1313"/>
      <c r="BL2891" s="1904"/>
      <c r="BM2891" s="1904"/>
      <c r="BN2891" s="1904"/>
      <c r="BO2891" s="1313"/>
      <c r="BP2891" s="1316">
        <f t="shared" si="822"/>
        <v>0</v>
      </c>
      <c r="BQ2891" s="1305"/>
    </row>
    <row r="2892" spans="1:69" ht="15" x14ac:dyDescent="0.25">
      <c r="A2892" s="1305"/>
      <c r="B2892" s="2050"/>
      <c r="C2892" s="1928"/>
      <c r="D2892" s="1313"/>
      <c r="E2892" s="1313"/>
      <c r="F2892" s="1931"/>
      <c r="G2892" s="1313"/>
      <c r="H2892" s="1345"/>
      <c r="I2892" s="1313"/>
      <c r="J2892" s="1345"/>
      <c r="K2892" s="1313"/>
      <c r="L2892" s="2773"/>
      <c r="M2892" s="1313"/>
      <c r="N2892" s="1345"/>
      <c r="O2892" s="1313"/>
      <c r="P2892" s="1313"/>
      <c r="Q2892" s="1307"/>
      <c r="R2892" s="1313"/>
      <c r="S2892" s="1313"/>
      <c r="T2892" s="1313"/>
      <c r="U2892" s="1313"/>
      <c r="V2892" s="2466"/>
      <c r="W2892" s="1904"/>
      <c r="X2892" s="2336"/>
      <c r="Y2892" s="1904"/>
      <c r="Z2892" s="2394"/>
      <c r="AA2892" s="1904"/>
      <c r="AB2892" s="1903"/>
      <c r="AC2892" s="1904"/>
      <c r="AD2892" s="1904"/>
      <c r="AE2892" s="1904"/>
      <c r="AF2892" s="1313"/>
      <c r="AG2892" s="1313"/>
      <c r="AH2892" s="1305"/>
      <c r="AI2892" s="1313"/>
      <c r="AJ2892" s="1313"/>
      <c r="AK2892" s="1313"/>
      <c r="AL2892" s="1313"/>
      <c r="AM2892" s="1313"/>
      <c r="AN2892" s="1905"/>
      <c r="AO2892" s="1345"/>
      <c r="AP2892" s="1313"/>
      <c r="AQ2892" s="1345"/>
      <c r="AR2892" s="1313"/>
      <c r="AS2892" s="1345"/>
      <c r="AT2892" s="1313"/>
      <c r="AU2892" s="1345"/>
      <c r="AV2892" s="1313"/>
      <c r="AW2892" s="1313"/>
      <c r="AX2892" s="1313"/>
      <c r="AY2892" s="1305"/>
      <c r="AZ2892" s="1313"/>
      <c r="BA2892" s="1313"/>
      <c r="BB2892" s="1313"/>
      <c r="BC2892" s="1313"/>
      <c r="BD2892" s="1313"/>
      <c r="BE2892" s="1903"/>
      <c r="BF2892" s="1904"/>
      <c r="BG2892" s="1903"/>
      <c r="BH2892" s="1904"/>
      <c r="BI2892" s="1903"/>
      <c r="BJ2892" s="1904"/>
      <c r="BK2892" s="1313"/>
      <c r="BL2892" s="1904"/>
      <c r="BM2892" s="1904"/>
      <c r="BN2892" s="1904"/>
      <c r="BO2892" s="1313"/>
      <c r="BP2892" s="1316">
        <f t="shared" si="822"/>
        <v>0</v>
      </c>
      <c r="BQ2892" s="1305"/>
    </row>
    <row r="2893" spans="1:69" ht="15" x14ac:dyDescent="0.25">
      <c r="A2893" s="1305"/>
      <c r="B2893" s="2050"/>
      <c r="C2893" s="1928"/>
      <c r="D2893" s="1313"/>
      <c r="E2893" s="1313"/>
      <c r="F2893" s="1931"/>
      <c r="G2893" s="1313"/>
      <c r="H2893" s="1345"/>
      <c r="I2893" s="1313"/>
      <c r="J2893" s="1345"/>
      <c r="K2893" s="1313"/>
      <c r="L2893" s="2773"/>
      <c r="M2893" s="1313"/>
      <c r="N2893" s="1345"/>
      <c r="O2893" s="1313"/>
      <c r="P2893" s="1313"/>
      <c r="Q2893" s="1307"/>
      <c r="R2893" s="1313"/>
      <c r="S2893" s="1313"/>
      <c r="T2893" s="1313"/>
      <c r="U2893" s="1313"/>
      <c r="V2893" s="2466"/>
      <c r="W2893" s="1904"/>
      <c r="X2893" s="2336"/>
      <c r="Y2893" s="1904"/>
      <c r="Z2893" s="2394"/>
      <c r="AA2893" s="1904"/>
      <c r="AB2893" s="1903"/>
      <c r="AC2893" s="1904"/>
      <c r="AD2893" s="1904"/>
      <c r="AE2893" s="1904"/>
      <c r="AF2893" s="1313"/>
      <c r="AG2893" s="1313"/>
      <c r="AH2893" s="1305"/>
      <c r="AI2893" s="1313"/>
      <c r="AJ2893" s="1313"/>
      <c r="AK2893" s="1313"/>
      <c r="AL2893" s="1313"/>
      <c r="AM2893" s="1313"/>
      <c r="AN2893" s="1905"/>
      <c r="AO2893" s="1345"/>
      <c r="AP2893" s="1313"/>
      <c r="AQ2893" s="1345"/>
      <c r="AR2893" s="1313"/>
      <c r="AS2893" s="1345"/>
      <c r="AT2893" s="1313"/>
      <c r="AU2893" s="1345"/>
      <c r="AV2893" s="1313"/>
      <c r="AW2893" s="1313"/>
      <c r="AX2893" s="1313"/>
      <c r="AY2893" s="1305"/>
      <c r="AZ2893" s="1313"/>
      <c r="BA2893" s="1313"/>
      <c r="BB2893" s="1313"/>
      <c r="BC2893" s="1313"/>
      <c r="BD2893" s="1313"/>
      <c r="BE2893" s="1903"/>
      <c r="BF2893" s="1904"/>
      <c r="BG2893" s="1903"/>
      <c r="BH2893" s="1904"/>
      <c r="BI2893" s="1903"/>
      <c r="BJ2893" s="1904"/>
      <c r="BK2893" s="1313"/>
      <c r="BL2893" s="1904"/>
      <c r="BM2893" s="1904"/>
      <c r="BN2893" s="1904"/>
      <c r="BO2893" s="1313"/>
      <c r="BP2893" s="1316">
        <f t="shared" si="822"/>
        <v>0</v>
      </c>
      <c r="BQ2893" s="1305"/>
    </row>
    <row r="2894" spans="1:69" ht="15" x14ac:dyDescent="0.25">
      <c r="A2894" s="1305"/>
      <c r="B2894" s="2050"/>
      <c r="C2894" s="1928"/>
      <c r="D2894" s="1313"/>
      <c r="E2894" s="1313"/>
      <c r="F2894" s="1931"/>
      <c r="G2894" s="1313"/>
      <c r="H2894" s="1345"/>
      <c r="I2894" s="1313"/>
      <c r="J2894" s="1345"/>
      <c r="K2894" s="1313"/>
      <c r="L2894" s="2773"/>
      <c r="M2894" s="1313"/>
      <c r="N2894" s="1345"/>
      <c r="O2894" s="1313"/>
      <c r="P2894" s="1313"/>
      <c r="Q2894" s="1307"/>
      <c r="R2894" s="1313"/>
      <c r="S2894" s="1313"/>
      <c r="T2894" s="1313"/>
      <c r="U2894" s="1313"/>
      <c r="V2894" s="2466"/>
      <c r="W2894" s="1904"/>
      <c r="X2894" s="2336"/>
      <c r="Y2894" s="1904"/>
      <c r="Z2894" s="2394"/>
      <c r="AA2894" s="1904"/>
      <c r="AB2894" s="1903"/>
      <c r="AC2894" s="1904"/>
      <c r="AD2894" s="1904"/>
      <c r="AE2894" s="1904"/>
      <c r="AF2894" s="1313"/>
      <c r="AG2894" s="1313"/>
      <c r="AH2894" s="1305"/>
      <c r="AI2894" s="1313"/>
      <c r="AJ2894" s="1313"/>
      <c r="AK2894" s="1313"/>
      <c r="AL2894" s="1313"/>
      <c r="AM2894" s="1313"/>
      <c r="AN2894" s="1905"/>
      <c r="AO2894" s="1345"/>
      <c r="AP2894" s="1313"/>
      <c r="AQ2894" s="1345"/>
      <c r="AR2894" s="1313"/>
      <c r="AS2894" s="1345"/>
      <c r="AT2894" s="1313"/>
      <c r="AU2894" s="1345"/>
      <c r="AV2894" s="1313"/>
      <c r="AW2894" s="1313"/>
      <c r="AX2894" s="1313"/>
      <c r="AY2894" s="1305"/>
      <c r="AZ2894" s="1313"/>
      <c r="BA2894" s="1313"/>
      <c r="BB2894" s="1313"/>
      <c r="BC2894" s="1313"/>
      <c r="BD2894" s="1313"/>
      <c r="BE2894" s="1903"/>
      <c r="BF2894" s="1904"/>
      <c r="BG2894" s="1903"/>
      <c r="BH2894" s="1904"/>
      <c r="BI2894" s="1903"/>
      <c r="BJ2894" s="1904"/>
      <c r="BK2894" s="1313"/>
      <c r="BL2894" s="1904"/>
      <c r="BM2894" s="1904"/>
      <c r="BN2894" s="1904"/>
      <c r="BO2894" s="1313"/>
      <c r="BP2894" s="1316">
        <f t="shared" si="822"/>
        <v>0</v>
      </c>
      <c r="BQ2894" s="1305"/>
    </row>
    <row r="2895" spans="1:69" ht="15" x14ac:dyDescent="0.25">
      <c r="A2895" s="1305"/>
      <c r="B2895" s="2050"/>
      <c r="C2895" s="1928"/>
      <c r="D2895" s="1313"/>
      <c r="E2895" s="1313"/>
      <c r="F2895" s="1931"/>
      <c r="G2895" s="1313"/>
      <c r="H2895" s="1345"/>
      <c r="I2895" s="1313"/>
      <c r="J2895" s="1345"/>
      <c r="K2895" s="1313"/>
      <c r="L2895" s="2773"/>
      <c r="M2895" s="1313"/>
      <c r="N2895" s="1345"/>
      <c r="O2895" s="1313"/>
      <c r="P2895" s="1313"/>
      <c r="Q2895" s="1307"/>
      <c r="R2895" s="1313"/>
      <c r="S2895" s="1313"/>
      <c r="T2895" s="1313"/>
      <c r="U2895" s="1313"/>
      <c r="V2895" s="2466"/>
      <c r="W2895" s="1904"/>
      <c r="X2895" s="2336"/>
      <c r="Y2895" s="1904"/>
      <c r="Z2895" s="2394"/>
      <c r="AA2895" s="1904"/>
      <c r="AB2895" s="1903"/>
      <c r="AC2895" s="1904"/>
      <c r="AD2895" s="1904"/>
      <c r="AE2895" s="1904"/>
      <c r="AF2895" s="1313"/>
      <c r="AG2895" s="1313"/>
      <c r="AH2895" s="1305"/>
      <c r="AI2895" s="1313"/>
      <c r="AJ2895" s="1313"/>
      <c r="AK2895" s="1313"/>
      <c r="AL2895" s="1313"/>
      <c r="AM2895" s="1313"/>
      <c r="AN2895" s="1905"/>
      <c r="AO2895" s="1345"/>
      <c r="AP2895" s="1313"/>
      <c r="AQ2895" s="1345"/>
      <c r="AR2895" s="1313"/>
      <c r="AS2895" s="1345"/>
      <c r="AT2895" s="1313"/>
      <c r="AU2895" s="1345"/>
      <c r="AV2895" s="1313"/>
      <c r="AW2895" s="1313"/>
      <c r="AX2895" s="1313"/>
      <c r="AY2895" s="1305"/>
      <c r="AZ2895" s="1313"/>
      <c r="BA2895" s="1313"/>
      <c r="BB2895" s="1313"/>
      <c r="BC2895" s="1313"/>
      <c r="BD2895" s="1313"/>
      <c r="BE2895" s="1903"/>
      <c r="BF2895" s="1904"/>
      <c r="BG2895" s="1903"/>
      <c r="BH2895" s="1904"/>
      <c r="BI2895" s="1903"/>
      <c r="BJ2895" s="1904"/>
      <c r="BK2895" s="1313"/>
      <c r="BL2895" s="1904"/>
      <c r="BM2895" s="1904"/>
      <c r="BN2895" s="1904"/>
      <c r="BO2895" s="1313"/>
      <c r="BP2895" s="1316">
        <f t="shared" si="822"/>
        <v>0</v>
      </c>
      <c r="BQ2895" s="1305"/>
    </row>
    <row r="2896" spans="1:69" ht="15" x14ac:dyDescent="0.25">
      <c r="A2896" s="1305"/>
      <c r="B2896" s="2050"/>
      <c r="C2896" s="1928"/>
      <c r="D2896" s="1313"/>
      <c r="E2896" s="1313"/>
      <c r="F2896" s="1931"/>
      <c r="G2896" s="1313"/>
      <c r="H2896" s="1345"/>
      <c r="I2896" s="1313"/>
      <c r="J2896" s="1345"/>
      <c r="K2896" s="1313"/>
      <c r="L2896" s="2773"/>
      <c r="M2896" s="1313"/>
      <c r="N2896" s="1345"/>
      <c r="O2896" s="1313"/>
      <c r="P2896" s="1313"/>
      <c r="Q2896" s="1307"/>
      <c r="R2896" s="1313"/>
      <c r="S2896" s="1313"/>
      <c r="T2896" s="1313"/>
      <c r="U2896" s="1313"/>
      <c r="V2896" s="2466"/>
      <c r="W2896" s="1904"/>
      <c r="X2896" s="2336"/>
      <c r="Y2896" s="1904"/>
      <c r="Z2896" s="2394"/>
      <c r="AA2896" s="1904"/>
      <c r="AB2896" s="1903"/>
      <c r="AC2896" s="1904"/>
      <c r="AD2896" s="1904"/>
      <c r="AE2896" s="1904"/>
      <c r="AF2896" s="1313"/>
      <c r="AG2896" s="1313"/>
      <c r="AH2896" s="1305"/>
      <c r="AI2896" s="1313"/>
      <c r="AJ2896" s="1313"/>
      <c r="AK2896" s="1313"/>
      <c r="AL2896" s="1313"/>
      <c r="AM2896" s="1313"/>
      <c r="AN2896" s="1905"/>
      <c r="AO2896" s="1345"/>
      <c r="AP2896" s="1313"/>
      <c r="AQ2896" s="1345"/>
      <c r="AR2896" s="1313"/>
      <c r="AS2896" s="1345"/>
      <c r="AT2896" s="1313"/>
      <c r="AU2896" s="1345"/>
      <c r="AV2896" s="1313"/>
      <c r="AW2896" s="1313"/>
      <c r="AX2896" s="1313"/>
      <c r="AY2896" s="1305"/>
      <c r="AZ2896" s="1313"/>
      <c r="BA2896" s="1313"/>
      <c r="BB2896" s="1313"/>
      <c r="BC2896" s="1313"/>
      <c r="BD2896" s="1313"/>
      <c r="BE2896" s="1903"/>
      <c r="BF2896" s="1904"/>
      <c r="BG2896" s="1903"/>
      <c r="BH2896" s="1904"/>
      <c r="BI2896" s="1903"/>
      <c r="BJ2896" s="1904"/>
      <c r="BK2896" s="1313"/>
      <c r="BL2896" s="1904"/>
      <c r="BM2896" s="1904"/>
      <c r="BN2896" s="1904"/>
      <c r="BO2896" s="1313"/>
      <c r="BP2896" s="1316">
        <f t="shared" si="822"/>
        <v>0</v>
      </c>
      <c r="BQ2896" s="1305"/>
    </row>
    <row r="2897" spans="1:69" ht="15" x14ac:dyDescent="0.25">
      <c r="A2897" s="1305"/>
      <c r="B2897" s="2050"/>
      <c r="C2897" s="1928"/>
      <c r="D2897" s="1313"/>
      <c r="E2897" s="1313"/>
      <c r="F2897" s="1931"/>
      <c r="G2897" s="1313"/>
      <c r="H2897" s="1345"/>
      <c r="I2897" s="1313"/>
      <c r="J2897" s="1345"/>
      <c r="K2897" s="1313"/>
      <c r="L2897" s="2773"/>
      <c r="M2897" s="1313"/>
      <c r="N2897" s="1345"/>
      <c r="O2897" s="1313"/>
      <c r="P2897" s="1313"/>
      <c r="Q2897" s="1307"/>
      <c r="R2897" s="1313"/>
      <c r="S2897" s="1313"/>
      <c r="T2897" s="1313"/>
      <c r="U2897" s="1313"/>
      <c r="V2897" s="2466"/>
      <c r="W2897" s="1904"/>
      <c r="X2897" s="2336"/>
      <c r="Y2897" s="1904"/>
      <c r="Z2897" s="2394"/>
      <c r="AA2897" s="1904"/>
      <c r="AB2897" s="1903"/>
      <c r="AC2897" s="1904"/>
      <c r="AD2897" s="1904"/>
      <c r="AE2897" s="1904"/>
      <c r="AF2897" s="1313"/>
      <c r="AG2897" s="1313"/>
      <c r="AH2897" s="1305"/>
      <c r="AI2897" s="1313"/>
      <c r="AJ2897" s="1313"/>
      <c r="AK2897" s="1313"/>
      <c r="AL2897" s="1313"/>
      <c r="AM2897" s="1313"/>
      <c r="AN2897" s="1905"/>
      <c r="AO2897" s="1345"/>
      <c r="AP2897" s="1313"/>
      <c r="AQ2897" s="1345"/>
      <c r="AR2897" s="1313"/>
      <c r="AS2897" s="1345"/>
      <c r="AT2897" s="1313"/>
      <c r="AU2897" s="1345"/>
      <c r="AV2897" s="1313"/>
      <c r="AW2897" s="1313"/>
      <c r="AX2897" s="1313"/>
      <c r="AY2897" s="1305"/>
      <c r="AZ2897" s="1313"/>
      <c r="BA2897" s="1313"/>
      <c r="BB2897" s="1313"/>
      <c r="BC2897" s="1313"/>
      <c r="BD2897" s="1313"/>
      <c r="BE2897" s="1903"/>
      <c r="BF2897" s="1904"/>
      <c r="BG2897" s="1903"/>
      <c r="BH2897" s="1904"/>
      <c r="BI2897" s="1903"/>
      <c r="BJ2897" s="1904"/>
      <c r="BK2897" s="1313"/>
      <c r="BL2897" s="1904"/>
      <c r="BM2897" s="1904"/>
      <c r="BN2897" s="1904"/>
      <c r="BO2897" s="1313"/>
      <c r="BP2897" s="1316">
        <f t="shared" si="822"/>
        <v>0</v>
      </c>
      <c r="BQ2897" s="1305"/>
    </row>
    <row r="2898" spans="1:69" ht="15" x14ac:dyDescent="0.25">
      <c r="A2898" s="1305"/>
      <c r="B2898" s="2050"/>
      <c r="C2898" s="1928"/>
      <c r="D2898" s="1313"/>
      <c r="E2898" s="1313"/>
      <c r="F2898" s="1931"/>
      <c r="G2898" s="1313"/>
      <c r="H2898" s="1345"/>
      <c r="I2898" s="1313"/>
      <c r="J2898" s="1345"/>
      <c r="K2898" s="1313"/>
      <c r="L2898" s="2773"/>
      <c r="M2898" s="1313"/>
      <c r="N2898" s="1345"/>
      <c r="O2898" s="1313"/>
      <c r="P2898" s="1313"/>
      <c r="Q2898" s="1307"/>
      <c r="R2898" s="1313"/>
      <c r="S2898" s="1313"/>
      <c r="T2898" s="1313"/>
      <c r="U2898" s="1313"/>
      <c r="V2898" s="2466"/>
      <c r="W2898" s="1904"/>
      <c r="X2898" s="2336"/>
      <c r="Y2898" s="1904"/>
      <c r="Z2898" s="2394"/>
      <c r="AA2898" s="1904"/>
      <c r="AB2898" s="1903"/>
      <c r="AC2898" s="1904"/>
      <c r="AD2898" s="1904"/>
      <c r="AE2898" s="1904"/>
      <c r="AF2898" s="1313"/>
      <c r="AG2898" s="1313"/>
      <c r="AH2898" s="1305"/>
      <c r="AI2898" s="1313"/>
      <c r="AJ2898" s="1313"/>
      <c r="AK2898" s="1313"/>
      <c r="AL2898" s="1313"/>
      <c r="AM2898" s="1313"/>
      <c r="AN2898" s="1905"/>
      <c r="AO2898" s="1345"/>
      <c r="AP2898" s="1313"/>
      <c r="AQ2898" s="1345"/>
      <c r="AR2898" s="1313"/>
      <c r="AS2898" s="1345"/>
      <c r="AT2898" s="1313"/>
      <c r="AU2898" s="1345"/>
      <c r="AV2898" s="1313"/>
      <c r="AW2898" s="1313"/>
      <c r="AX2898" s="1313"/>
      <c r="AY2898" s="1305"/>
      <c r="AZ2898" s="1313"/>
      <c r="BA2898" s="1313"/>
      <c r="BB2898" s="1313"/>
      <c r="BC2898" s="1313"/>
      <c r="BD2898" s="1313"/>
      <c r="BE2898" s="1903"/>
      <c r="BF2898" s="1904"/>
      <c r="BG2898" s="1903"/>
      <c r="BH2898" s="1904"/>
      <c r="BI2898" s="1903"/>
      <c r="BJ2898" s="1904"/>
      <c r="BK2898" s="1313"/>
      <c r="BL2898" s="1904"/>
      <c r="BM2898" s="1904"/>
      <c r="BN2898" s="1904"/>
      <c r="BO2898" s="1313"/>
      <c r="BP2898" s="1316">
        <f t="shared" si="822"/>
        <v>0</v>
      </c>
      <c r="BQ2898" s="1305"/>
    </row>
    <row r="2899" spans="1:69" ht="15" x14ac:dyDescent="0.25">
      <c r="A2899" s="1305"/>
      <c r="B2899" s="2050"/>
      <c r="C2899" s="1928"/>
      <c r="D2899" s="1313"/>
      <c r="E2899" s="1313"/>
      <c r="F2899" s="1931"/>
      <c r="G2899" s="1313"/>
      <c r="H2899" s="1345"/>
      <c r="I2899" s="1313"/>
      <c r="J2899" s="1345"/>
      <c r="K2899" s="1313"/>
      <c r="L2899" s="2773"/>
      <c r="M2899" s="1313"/>
      <c r="N2899" s="1345"/>
      <c r="O2899" s="1313"/>
      <c r="P2899" s="1313"/>
      <c r="Q2899" s="1307"/>
      <c r="R2899" s="1313"/>
      <c r="S2899" s="1313"/>
      <c r="T2899" s="1313"/>
      <c r="U2899" s="1313"/>
      <c r="V2899" s="2466"/>
      <c r="W2899" s="1904"/>
      <c r="X2899" s="2336"/>
      <c r="Y2899" s="1904"/>
      <c r="Z2899" s="2394"/>
      <c r="AA2899" s="1904"/>
      <c r="AB2899" s="1903"/>
      <c r="AC2899" s="1904"/>
      <c r="AD2899" s="1904"/>
      <c r="AE2899" s="1904"/>
      <c r="AF2899" s="1313"/>
      <c r="AG2899" s="1313"/>
      <c r="AH2899" s="1305"/>
      <c r="AI2899" s="1313"/>
      <c r="AJ2899" s="1313"/>
      <c r="AK2899" s="1313"/>
      <c r="AL2899" s="1313"/>
      <c r="AM2899" s="1313"/>
      <c r="AN2899" s="1905"/>
      <c r="AO2899" s="1345"/>
      <c r="AP2899" s="1313"/>
      <c r="AQ2899" s="1345"/>
      <c r="AR2899" s="1313"/>
      <c r="AS2899" s="1345"/>
      <c r="AT2899" s="1313"/>
      <c r="AU2899" s="1345"/>
      <c r="AV2899" s="1313"/>
      <c r="AW2899" s="1313"/>
      <c r="AX2899" s="1313"/>
      <c r="AY2899" s="1305"/>
      <c r="AZ2899" s="1313"/>
      <c r="BA2899" s="1313"/>
      <c r="BB2899" s="1313"/>
      <c r="BC2899" s="1313"/>
      <c r="BD2899" s="1313"/>
      <c r="BE2899" s="1903"/>
      <c r="BF2899" s="1904"/>
      <c r="BG2899" s="1903"/>
      <c r="BH2899" s="1904"/>
      <c r="BI2899" s="1903"/>
      <c r="BJ2899" s="1904"/>
      <c r="BK2899" s="1313"/>
      <c r="BL2899" s="1904"/>
      <c r="BM2899" s="1904"/>
      <c r="BN2899" s="1904"/>
      <c r="BO2899" s="1313"/>
      <c r="BP2899" s="1316">
        <f t="shared" si="822"/>
        <v>0</v>
      </c>
      <c r="BQ2899" s="1305"/>
    </row>
    <row r="2900" spans="1:69" ht="15" x14ac:dyDescent="0.25">
      <c r="A2900" s="1305"/>
      <c r="B2900" s="2050"/>
      <c r="C2900" s="1928"/>
      <c r="D2900" s="1313"/>
      <c r="E2900" s="1313"/>
      <c r="F2900" s="1931"/>
      <c r="G2900" s="1313"/>
      <c r="H2900" s="1345"/>
      <c r="I2900" s="1313"/>
      <c r="J2900" s="1345"/>
      <c r="K2900" s="1313"/>
      <c r="L2900" s="2773"/>
      <c r="M2900" s="1313"/>
      <c r="N2900" s="1345"/>
      <c r="O2900" s="1313"/>
      <c r="P2900" s="1313"/>
      <c r="Q2900" s="1307"/>
      <c r="R2900" s="1313"/>
      <c r="S2900" s="1313"/>
      <c r="T2900" s="1313"/>
      <c r="U2900" s="1313"/>
      <c r="V2900" s="2466"/>
      <c r="W2900" s="1904"/>
      <c r="X2900" s="2336"/>
      <c r="Y2900" s="1904"/>
      <c r="Z2900" s="2394"/>
      <c r="AA2900" s="1904"/>
      <c r="AB2900" s="1903"/>
      <c r="AC2900" s="1904"/>
      <c r="AD2900" s="1904"/>
      <c r="AE2900" s="1904"/>
      <c r="AF2900" s="1313"/>
      <c r="AG2900" s="1313"/>
      <c r="AH2900" s="1305"/>
      <c r="AI2900" s="1313"/>
      <c r="AJ2900" s="1313"/>
      <c r="AK2900" s="1313"/>
      <c r="AL2900" s="1313"/>
      <c r="AM2900" s="1313"/>
      <c r="AN2900" s="1905"/>
      <c r="AO2900" s="1345"/>
      <c r="AP2900" s="1313"/>
      <c r="AQ2900" s="1345"/>
      <c r="AR2900" s="1313"/>
      <c r="AS2900" s="1345"/>
      <c r="AT2900" s="1313"/>
      <c r="AU2900" s="1345"/>
      <c r="AV2900" s="1313"/>
      <c r="AW2900" s="1313"/>
      <c r="AX2900" s="1313"/>
      <c r="AY2900" s="1305"/>
      <c r="AZ2900" s="1313"/>
      <c r="BA2900" s="1313"/>
      <c r="BB2900" s="1313"/>
      <c r="BC2900" s="1313"/>
      <c r="BD2900" s="1313"/>
      <c r="BE2900" s="1903"/>
      <c r="BF2900" s="1904"/>
      <c r="BG2900" s="1903"/>
      <c r="BH2900" s="1904"/>
      <c r="BI2900" s="1903"/>
      <c r="BJ2900" s="1904"/>
      <c r="BK2900" s="1313"/>
      <c r="BL2900" s="1904"/>
      <c r="BM2900" s="1904"/>
      <c r="BN2900" s="1904"/>
      <c r="BO2900" s="1313"/>
      <c r="BP2900" s="1316">
        <f t="shared" si="822"/>
        <v>0</v>
      </c>
      <c r="BQ2900" s="1305"/>
    </row>
    <row r="2901" spans="1:69" ht="15" x14ac:dyDescent="0.25">
      <c r="A2901" s="1305"/>
      <c r="B2901" s="2050"/>
      <c r="C2901" s="1928"/>
      <c r="D2901" s="1313"/>
      <c r="E2901" s="1313"/>
      <c r="F2901" s="1931"/>
      <c r="G2901" s="1313"/>
      <c r="H2901" s="1345"/>
      <c r="I2901" s="1313"/>
      <c r="J2901" s="1345"/>
      <c r="K2901" s="1313"/>
      <c r="L2901" s="2773"/>
      <c r="M2901" s="1313"/>
      <c r="N2901" s="1345"/>
      <c r="O2901" s="1313"/>
      <c r="P2901" s="1313"/>
      <c r="Q2901" s="1307"/>
      <c r="R2901" s="1313"/>
      <c r="S2901" s="1313"/>
      <c r="T2901" s="1313"/>
      <c r="U2901" s="1313"/>
      <c r="V2901" s="2466"/>
      <c r="W2901" s="1904"/>
      <c r="X2901" s="2336"/>
      <c r="Y2901" s="1904"/>
      <c r="Z2901" s="2394"/>
      <c r="AA2901" s="1904"/>
      <c r="AB2901" s="1903"/>
      <c r="AC2901" s="1904"/>
      <c r="AD2901" s="1904"/>
      <c r="AE2901" s="1904"/>
      <c r="AF2901" s="1313"/>
      <c r="AG2901" s="1313"/>
      <c r="AH2901" s="1305"/>
      <c r="AI2901" s="1313"/>
      <c r="AJ2901" s="1313"/>
      <c r="AK2901" s="1313"/>
      <c r="AL2901" s="1313"/>
      <c r="AM2901" s="1313"/>
      <c r="AN2901" s="1905"/>
      <c r="AO2901" s="1345"/>
      <c r="AP2901" s="1313"/>
      <c r="AQ2901" s="1345"/>
      <c r="AR2901" s="1313"/>
      <c r="AS2901" s="1345"/>
      <c r="AT2901" s="1313"/>
      <c r="AU2901" s="1345"/>
      <c r="AV2901" s="1313"/>
      <c r="AW2901" s="1313"/>
      <c r="AX2901" s="1313"/>
      <c r="AY2901" s="1305"/>
      <c r="AZ2901" s="1313"/>
      <c r="BA2901" s="1313"/>
      <c r="BB2901" s="1313"/>
      <c r="BC2901" s="1313"/>
      <c r="BD2901" s="1313"/>
      <c r="BE2901" s="1903"/>
      <c r="BF2901" s="1904"/>
      <c r="BG2901" s="1903"/>
      <c r="BH2901" s="1904"/>
      <c r="BI2901" s="1903"/>
      <c r="BJ2901" s="1904"/>
      <c r="BK2901" s="1313"/>
      <c r="BL2901" s="1904"/>
      <c r="BM2901" s="1904"/>
      <c r="BN2901" s="1904"/>
      <c r="BO2901" s="1313"/>
      <c r="BP2901" s="1316">
        <f t="shared" si="822"/>
        <v>0</v>
      </c>
      <c r="BQ2901" s="1305"/>
    </row>
    <row r="2902" spans="1:69" ht="15" x14ac:dyDescent="0.25">
      <c r="A2902" s="1305"/>
      <c r="B2902" s="2050"/>
      <c r="C2902" s="1928"/>
      <c r="D2902" s="1313"/>
      <c r="E2902" s="1313"/>
      <c r="F2902" s="1931"/>
      <c r="G2902" s="1313"/>
      <c r="H2902" s="1345"/>
      <c r="I2902" s="1313"/>
      <c r="J2902" s="1345"/>
      <c r="K2902" s="1313"/>
      <c r="L2902" s="2773"/>
      <c r="M2902" s="1313"/>
      <c r="N2902" s="1345"/>
      <c r="O2902" s="1313"/>
      <c r="P2902" s="1313"/>
      <c r="Q2902" s="1307"/>
      <c r="R2902" s="1313"/>
      <c r="S2902" s="1313"/>
      <c r="T2902" s="1313"/>
      <c r="U2902" s="1313"/>
      <c r="V2902" s="2466"/>
      <c r="W2902" s="1904"/>
      <c r="X2902" s="2336"/>
      <c r="Y2902" s="1904"/>
      <c r="Z2902" s="2394"/>
      <c r="AA2902" s="1904"/>
      <c r="AB2902" s="1903"/>
      <c r="AC2902" s="1904"/>
      <c r="AD2902" s="1904"/>
      <c r="AE2902" s="1904"/>
      <c r="AF2902" s="1313"/>
      <c r="AG2902" s="1313"/>
      <c r="AH2902" s="1305"/>
      <c r="AI2902" s="1313"/>
      <c r="AJ2902" s="1313"/>
      <c r="AK2902" s="1313"/>
      <c r="AL2902" s="1313"/>
      <c r="AM2902" s="1313"/>
      <c r="AN2902" s="1905"/>
      <c r="AO2902" s="1345"/>
      <c r="AP2902" s="1313"/>
      <c r="AQ2902" s="1345"/>
      <c r="AR2902" s="1313"/>
      <c r="AS2902" s="1345"/>
      <c r="AT2902" s="1313"/>
      <c r="AU2902" s="1345"/>
      <c r="AV2902" s="1313"/>
      <c r="AW2902" s="1313"/>
      <c r="AX2902" s="1313"/>
      <c r="AY2902" s="1305"/>
      <c r="AZ2902" s="1313"/>
      <c r="BA2902" s="1313"/>
      <c r="BB2902" s="1313"/>
      <c r="BC2902" s="1313"/>
      <c r="BD2902" s="1313"/>
      <c r="BE2902" s="1903"/>
      <c r="BF2902" s="1904"/>
      <c r="BG2902" s="1903"/>
      <c r="BH2902" s="1904"/>
      <c r="BI2902" s="1903"/>
      <c r="BJ2902" s="1904"/>
      <c r="BK2902" s="1313"/>
      <c r="BL2902" s="1904"/>
      <c r="BM2902" s="1904"/>
      <c r="BN2902" s="1904"/>
      <c r="BO2902" s="1313"/>
      <c r="BP2902" s="1316">
        <f t="shared" si="822"/>
        <v>0</v>
      </c>
      <c r="BQ2902" s="1305"/>
    </row>
    <row r="2903" spans="1:69" ht="15" x14ac:dyDescent="0.25">
      <c r="A2903" s="1305"/>
      <c r="B2903" s="2050"/>
      <c r="C2903" s="1928"/>
      <c r="D2903" s="1313"/>
      <c r="E2903" s="1313"/>
      <c r="F2903" s="1931"/>
      <c r="G2903" s="1313"/>
      <c r="H2903" s="1345"/>
      <c r="I2903" s="1313"/>
      <c r="J2903" s="1345"/>
      <c r="K2903" s="1313"/>
      <c r="L2903" s="2773"/>
      <c r="M2903" s="1313"/>
      <c r="N2903" s="1345"/>
      <c r="O2903" s="1313"/>
      <c r="P2903" s="1313"/>
      <c r="Q2903" s="1307"/>
      <c r="R2903" s="1313"/>
      <c r="S2903" s="1313"/>
      <c r="T2903" s="1313"/>
      <c r="U2903" s="1313"/>
      <c r="V2903" s="2466"/>
      <c r="W2903" s="1904"/>
      <c r="X2903" s="2336"/>
      <c r="Y2903" s="1904"/>
      <c r="Z2903" s="2394"/>
      <c r="AA2903" s="1904"/>
      <c r="AB2903" s="1903"/>
      <c r="AC2903" s="1904"/>
      <c r="AD2903" s="1904"/>
      <c r="AE2903" s="1904"/>
      <c r="AF2903" s="1313"/>
      <c r="AG2903" s="1313"/>
      <c r="AH2903" s="1305"/>
      <c r="AI2903" s="1313"/>
      <c r="AJ2903" s="1313"/>
      <c r="AK2903" s="1313"/>
      <c r="AL2903" s="1313"/>
      <c r="AM2903" s="1313"/>
      <c r="AN2903" s="1905"/>
      <c r="AO2903" s="1345"/>
      <c r="AP2903" s="1313"/>
      <c r="AQ2903" s="1345"/>
      <c r="AR2903" s="1313"/>
      <c r="AS2903" s="1345"/>
      <c r="AT2903" s="1313"/>
      <c r="AU2903" s="1345"/>
      <c r="AV2903" s="1313"/>
      <c r="AW2903" s="1313"/>
      <c r="AX2903" s="1313"/>
      <c r="AY2903" s="1305"/>
      <c r="AZ2903" s="1313"/>
      <c r="BA2903" s="1313"/>
      <c r="BB2903" s="1313"/>
      <c r="BC2903" s="1313"/>
      <c r="BD2903" s="1313"/>
      <c r="BE2903" s="1903"/>
      <c r="BF2903" s="1904"/>
      <c r="BG2903" s="1903"/>
      <c r="BH2903" s="1904"/>
      <c r="BI2903" s="1903"/>
      <c r="BJ2903" s="1904"/>
      <c r="BK2903" s="1313"/>
      <c r="BL2903" s="1904"/>
      <c r="BM2903" s="1904"/>
      <c r="BN2903" s="1904"/>
      <c r="BO2903" s="1313"/>
      <c r="BP2903" s="1316">
        <f t="shared" si="822"/>
        <v>0</v>
      </c>
      <c r="BQ2903" s="1305"/>
    </row>
    <row r="2904" spans="1:69" ht="15" x14ac:dyDescent="0.25">
      <c r="A2904" s="1305"/>
      <c r="B2904" s="2050"/>
      <c r="C2904" s="1928"/>
      <c r="D2904" s="1313"/>
      <c r="E2904" s="1313"/>
      <c r="F2904" s="1931"/>
      <c r="G2904" s="1313"/>
      <c r="H2904" s="1345"/>
      <c r="I2904" s="1313"/>
      <c r="J2904" s="1345"/>
      <c r="K2904" s="1313"/>
      <c r="L2904" s="2773"/>
      <c r="M2904" s="1313"/>
      <c r="N2904" s="1345"/>
      <c r="O2904" s="1313"/>
      <c r="P2904" s="1313"/>
      <c r="Q2904" s="1307"/>
      <c r="R2904" s="1313"/>
      <c r="S2904" s="1313"/>
      <c r="T2904" s="1313"/>
      <c r="U2904" s="1313"/>
      <c r="V2904" s="2466"/>
      <c r="W2904" s="1904"/>
      <c r="X2904" s="2336"/>
      <c r="Y2904" s="1904"/>
      <c r="Z2904" s="2394"/>
      <c r="AA2904" s="1904"/>
      <c r="AB2904" s="1903"/>
      <c r="AC2904" s="1904"/>
      <c r="AD2904" s="1904"/>
      <c r="AE2904" s="1904"/>
      <c r="AF2904" s="1313"/>
      <c r="AG2904" s="1313"/>
      <c r="AH2904" s="1305"/>
      <c r="AI2904" s="1313"/>
      <c r="AJ2904" s="1313"/>
      <c r="AK2904" s="1313"/>
      <c r="AL2904" s="1313"/>
      <c r="AM2904" s="1313"/>
      <c r="AN2904" s="1905"/>
      <c r="AO2904" s="1345"/>
      <c r="AP2904" s="1313"/>
      <c r="AQ2904" s="1345"/>
      <c r="AR2904" s="1313"/>
      <c r="AS2904" s="1345"/>
      <c r="AT2904" s="1313"/>
      <c r="AU2904" s="1345"/>
      <c r="AV2904" s="1313"/>
      <c r="AW2904" s="1313"/>
      <c r="AX2904" s="1313"/>
      <c r="AY2904" s="1305"/>
      <c r="AZ2904" s="1313"/>
      <c r="BA2904" s="1313"/>
      <c r="BB2904" s="1313"/>
      <c r="BC2904" s="1313"/>
      <c r="BD2904" s="1313"/>
      <c r="BE2904" s="1903"/>
      <c r="BF2904" s="1904"/>
      <c r="BG2904" s="1903"/>
      <c r="BH2904" s="1904"/>
      <c r="BI2904" s="1903"/>
      <c r="BJ2904" s="1904"/>
      <c r="BK2904" s="1313"/>
      <c r="BL2904" s="1904"/>
      <c r="BM2904" s="1904"/>
      <c r="BN2904" s="1904"/>
      <c r="BO2904" s="1313"/>
      <c r="BP2904" s="1316">
        <f t="shared" si="822"/>
        <v>0</v>
      </c>
      <c r="BQ2904" s="1305"/>
    </row>
    <row r="2905" spans="1:69" ht="15" x14ac:dyDescent="0.25">
      <c r="A2905" s="1305"/>
      <c r="B2905" s="2050"/>
      <c r="C2905" s="1928"/>
      <c r="D2905" s="1313"/>
      <c r="E2905" s="1313"/>
      <c r="F2905" s="1931"/>
      <c r="G2905" s="1313"/>
      <c r="H2905" s="1345"/>
      <c r="I2905" s="1313"/>
      <c r="J2905" s="1345"/>
      <c r="K2905" s="1313"/>
      <c r="L2905" s="2773"/>
      <c r="M2905" s="1313"/>
      <c r="N2905" s="1345"/>
      <c r="O2905" s="1313"/>
      <c r="P2905" s="1313"/>
      <c r="Q2905" s="1307"/>
      <c r="R2905" s="1313"/>
      <c r="S2905" s="1313"/>
      <c r="T2905" s="1313"/>
      <c r="U2905" s="1313"/>
      <c r="V2905" s="2466"/>
      <c r="W2905" s="1904"/>
      <c r="X2905" s="2336"/>
      <c r="Y2905" s="1904"/>
      <c r="Z2905" s="2394"/>
      <c r="AA2905" s="1904"/>
      <c r="AB2905" s="1903"/>
      <c r="AC2905" s="1904"/>
      <c r="AD2905" s="1904"/>
      <c r="AE2905" s="1904"/>
      <c r="AF2905" s="1313"/>
      <c r="AG2905" s="1313"/>
      <c r="AH2905" s="1305"/>
      <c r="AI2905" s="1313"/>
      <c r="AJ2905" s="1313"/>
      <c r="AK2905" s="1313"/>
      <c r="AL2905" s="1313"/>
      <c r="AM2905" s="1313"/>
      <c r="AN2905" s="1905"/>
      <c r="AO2905" s="1345"/>
      <c r="AP2905" s="1313"/>
      <c r="AQ2905" s="1345"/>
      <c r="AR2905" s="1313"/>
      <c r="AS2905" s="1345"/>
      <c r="AT2905" s="1313"/>
      <c r="AU2905" s="1345"/>
      <c r="AV2905" s="1313"/>
      <c r="AW2905" s="1313"/>
      <c r="AX2905" s="1313"/>
      <c r="AY2905" s="1305"/>
      <c r="AZ2905" s="1313"/>
      <c r="BA2905" s="1313"/>
      <c r="BB2905" s="1313"/>
      <c r="BC2905" s="1313"/>
      <c r="BD2905" s="1313"/>
      <c r="BE2905" s="1903"/>
      <c r="BF2905" s="1904"/>
      <c r="BG2905" s="1903"/>
      <c r="BH2905" s="1904"/>
      <c r="BI2905" s="1903"/>
      <c r="BJ2905" s="1904"/>
      <c r="BK2905" s="1313"/>
      <c r="BL2905" s="1904"/>
      <c r="BM2905" s="1904"/>
      <c r="BN2905" s="1904"/>
      <c r="BO2905" s="1313"/>
      <c r="BP2905" s="1316">
        <f t="shared" si="822"/>
        <v>0</v>
      </c>
      <c r="BQ2905" s="1305"/>
    </row>
    <row r="2906" spans="1:69" ht="15" x14ac:dyDescent="0.25">
      <c r="A2906" s="1305"/>
      <c r="B2906" s="2050"/>
      <c r="C2906" s="1928"/>
      <c r="D2906" s="1313"/>
      <c r="E2906" s="1313"/>
      <c r="F2906" s="1931"/>
      <c r="G2906" s="1313"/>
      <c r="H2906" s="1345"/>
      <c r="I2906" s="1313"/>
      <c r="J2906" s="1345"/>
      <c r="K2906" s="1313"/>
      <c r="L2906" s="2773"/>
      <c r="M2906" s="1313"/>
      <c r="N2906" s="1345"/>
      <c r="O2906" s="1313"/>
      <c r="P2906" s="1313"/>
      <c r="Q2906" s="1307"/>
      <c r="R2906" s="1313"/>
      <c r="S2906" s="1313"/>
      <c r="T2906" s="1313"/>
      <c r="U2906" s="1313"/>
      <c r="V2906" s="2466"/>
      <c r="W2906" s="1904"/>
      <c r="X2906" s="2336"/>
      <c r="Y2906" s="1904"/>
      <c r="Z2906" s="2394"/>
      <c r="AA2906" s="1904"/>
      <c r="AB2906" s="1903"/>
      <c r="AC2906" s="1904"/>
      <c r="AD2906" s="1904"/>
      <c r="AE2906" s="1904"/>
      <c r="AF2906" s="1313"/>
      <c r="AG2906" s="1313"/>
      <c r="AH2906" s="1305"/>
      <c r="AI2906" s="1313"/>
      <c r="AJ2906" s="1313"/>
      <c r="AK2906" s="1313"/>
      <c r="AL2906" s="1313"/>
      <c r="AM2906" s="1313"/>
      <c r="AN2906" s="1905"/>
      <c r="AO2906" s="1345"/>
      <c r="AP2906" s="1313"/>
      <c r="AQ2906" s="1345"/>
      <c r="AR2906" s="1313"/>
      <c r="AS2906" s="1345"/>
      <c r="AT2906" s="1313"/>
      <c r="AU2906" s="1345"/>
      <c r="AV2906" s="1313"/>
      <c r="AW2906" s="1313"/>
      <c r="AX2906" s="1313"/>
      <c r="AY2906" s="1305"/>
      <c r="AZ2906" s="1313"/>
      <c r="BA2906" s="1313"/>
      <c r="BB2906" s="1313"/>
      <c r="BC2906" s="1313"/>
      <c r="BD2906" s="1313"/>
      <c r="BE2906" s="1903"/>
      <c r="BF2906" s="1904"/>
      <c r="BG2906" s="1903"/>
      <c r="BH2906" s="1904"/>
      <c r="BI2906" s="1903"/>
      <c r="BJ2906" s="1904"/>
      <c r="BK2906" s="1313"/>
      <c r="BL2906" s="1904"/>
      <c r="BM2906" s="1904"/>
      <c r="BN2906" s="1904"/>
      <c r="BO2906" s="1313"/>
      <c r="BP2906" s="1316">
        <f t="shared" si="822"/>
        <v>0</v>
      </c>
      <c r="BQ2906" s="1305"/>
    </row>
    <row r="2907" spans="1:69" ht="15" x14ac:dyDescent="0.25">
      <c r="A2907" s="1305"/>
      <c r="B2907" s="2050"/>
      <c r="C2907" s="1928"/>
      <c r="D2907" s="1313"/>
      <c r="E2907" s="1313"/>
      <c r="F2907" s="1931"/>
      <c r="G2907" s="1313"/>
      <c r="H2907" s="1345"/>
      <c r="I2907" s="1313"/>
      <c r="J2907" s="1345"/>
      <c r="K2907" s="1313"/>
      <c r="L2907" s="2773"/>
      <c r="M2907" s="1313"/>
      <c r="N2907" s="1345"/>
      <c r="O2907" s="1313"/>
      <c r="P2907" s="1313"/>
      <c r="Q2907" s="1307"/>
      <c r="R2907" s="1313"/>
      <c r="S2907" s="1313"/>
      <c r="T2907" s="1313"/>
      <c r="U2907" s="1313"/>
      <c r="V2907" s="2466"/>
      <c r="W2907" s="1904"/>
      <c r="X2907" s="2336"/>
      <c r="Y2907" s="1904"/>
      <c r="Z2907" s="2394"/>
      <c r="AA2907" s="1904"/>
      <c r="AB2907" s="1903"/>
      <c r="AC2907" s="1904"/>
      <c r="AD2907" s="1904"/>
      <c r="AE2907" s="1904"/>
      <c r="AF2907" s="1313"/>
      <c r="AG2907" s="1313"/>
      <c r="AH2907" s="1305"/>
      <c r="AI2907" s="1313"/>
      <c r="AJ2907" s="1313"/>
      <c r="AK2907" s="1313"/>
      <c r="AL2907" s="1313"/>
      <c r="AM2907" s="1313"/>
      <c r="AN2907" s="1905"/>
      <c r="AO2907" s="1345"/>
      <c r="AP2907" s="1313"/>
      <c r="AQ2907" s="1345"/>
      <c r="AR2907" s="1313"/>
      <c r="AS2907" s="1345"/>
      <c r="AT2907" s="1313"/>
      <c r="AU2907" s="1345"/>
      <c r="AV2907" s="1313"/>
      <c r="AW2907" s="1313"/>
      <c r="AX2907" s="1313"/>
      <c r="AY2907" s="1305"/>
      <c r="AZ2907" s="1313"/>
      <c r="BA2907" s="1313"/>
      <c r="BB2907" s="1313"/>
      <c r="BC2907" s="1313"/>
      <c r="BD2907" s="1313"/>
      <c r="BE2907" s="1903"/>
      <c r="BF2907" s="1904"/>
      <c r="BG2907" s="1903"/>
      <c r="BH2907" s="1904"/>
      <c r="BI2907" s="1903"/>
      <c r="BJ2907" s="1904"/>
      <c r="BK2907" s="1313"/>
      <c r="BL2907" s="1904"/>
      <c r="BM2907" s="1904"/>
      <c r="BN2907" s="1904"/>
      <c r="BO2907" s="1313"/>
      <c r="BP2907" s="1316">
        <f t="shared" si="822"/>
        <v>0</v>
      </c>
      <c r="BQ2907" s="1305"/>
    </row>
    <row r="2908" spans="1:69" ht="15" x14ac:dyDescent="0.25">
      <c r="A2908" s="1305"/>
      <c r="B2908" s="2050"/>
      <c r="C2908" s="1928"/>
      <c r="D2908" s="1313"/>
      <c r="E2908" s="1313"/>
      <c r="F2908" s="1931"/>
      <c r="G2908" s="1313"/>
      <c r="H2908" s="1345"/>
      <c r="I2908" s="1313"/>
      <c r="J2908" s="1345"/>
      <c r="K2908" s="1313"/>
      <c r="L2908" s="2773"/>
      <c r="M2908" s="1313"/>
      <c r="N2908" s="1345"/>
      <c r="O2908" s="1313"/>
      <c r="P2908" s="1313"/>
      <c r="Q2908" s="1307"/>
      <c r="R2908" s="1313"/>
      <c r="S2908" s="1313"/>
      <c r="T2908" s="1313"/>
      <c r="U2908" s="1313"/>
      <c r="V2908" s="2466"/>
      <c r="W2908" s="1904"/>
      <c r="X2908" s="2336"/>
      <c r="Y2908" s="1904"/>
      <c r="Z2908" s="2394"/>
      <c r="AA2908" s="1904"/>
      <c r="AB2908" s="1903"/>
      <c r="AC2908" s="1904"/>
      <c r="AD2908" s="1904"/>
      <c r="AE2908" s="1904"/>
      <c r="AF2908" s="1313"/>
      <c r="AG2908" s="1313"/>
      <c r="AH2908" s="1305"/>
      <c r="AI2908" s="1313"/>
      <c r="AJ2908" s="1313"/>
      <c r="AK2908" s="1313"/>
      <c r="AL2908" s="1313"/>
      <c r="AM2908" s="1313"/>
      <c r="AN2908" s="1905"/>
      <c r="AO2908" s="1345"/>
      <c r="AP2908" s="1313"/>
      <c r="AQ2908" s="1345"/>
      <c r="AR2908" s="1313"/>
      <c r="AS2908" s="1345"/>
      <c r="AT2908" s="1313"/>
      <c r="AU2908" s="1345"/>
      <c r="AV2908" s="1313"/>
      <c r="AW2908" s="1313"/>
      <c r="AX2908" s="1313"/>
      <c r="AY2908" s="1305"/>
      <c r="AZ2908" s="1313"/>
      <c r="BA2908" s="1313"/>
      <c r="BB2908" s="1313"/>
      <c r="BC2908" s="1313"/>
      <c r="BD2908" s="1313"/>
      <c r="BE2908" s="1903"/>
      <c r="BF2908" s="1904"/>
      <c r="BG2908" s="1903"/>
      <c r="BH2908" s="1904"/>
      <c r="BI2908" s="1903"/>
      <c r="BJ2908" s="1904"/>
      <c r="BK2908" s="1313"/>
      <c r="BL2908" s="1904"/>
      <c r="BM2908" s="1904"/>
      <c r="BN2908" s="1904"/>
      <c r="BO2908" s="1313"/>
      <c r="BP2908" s="1316">
        <f t="shared" si="822"/>
        <v>0</v>
      </c>
      <c r="BQ2908" s="1305"/>
    </row>
    <row r="2909" spans="1:69" ht="15" x14ac:dyDescent="0.25">
      <c r="A2909" s="1305"/>
      <c r="B2909" s="2050"/>
      <c r="C2909" s="1928"/>
      <c r="D2909" s="1313"/>
      <c r="E2909" s="1313"/>
      <c r="F2909" s="1931"/>
      <c r="G2909" s="1313"/>
      <c r="H2909" s="1345"/>
      <c r="I2909" s="1313"/>
      <c r="J2909" s="1345"/>
      <c r="K2909" s="1313"/>
      <c r="L2909" s="2773"/>
      <c r="M2909" s="1313"/>
      <c r="N2909" s="1345"/>
      <c r="O2909" s="1313"/>
      <c r="P2909" s="1313"/>
      <c r="Q2909" s="1307"/>
      <c r="R2909" s="1313"/>
      <c r="S2909" s="1313"/>
      <c r="T2909" s="1313"/>
      <c r="U2909" s="1313"/>
      <c r="V2909" s="2466"/>
      <c r="W2909" s="1904"/>
      <c r="X2909" s="2336"/>
      <c r="Y2909" s="1904"/>
      <c r="Z2909" s="2394"/>
      <c r="AA2909" s="1904"/>
      <c r="AB2909" s="1903"/>
      <c r="AC2909" s="1904"/>
      <c r="AD2909" s="1904"/>
      <c r="AE2909" s="1904"/>
      <c r="AF2909" s="1313"/>
      <c r="AG2909" s="1313"/>
      <c r="AH2909" s="1305"/>
      <c r="AI2909" s="1313"/>
      <c r="AJ2909" s="1313"/>
      <c r="AK2909" s="1313"/>
      <c r="AL2909" s="1313"/>
      <c r="AM2909" s="1313"/>
      <c r="AN2909" s="1905"/>
      <c r="AO2909" s="1345"/>
      <c r="AP2909" s="1313"/>
      <c r="AQ2909" s="1345"/>
      <c r="AR2909" s="1313"/>
      <c r="AS2909" s="1345"/>
      <c r="AT2909" s="1313"/>
      <c r="AU2909" s="1345"/>
      <c r="AV2909" s="1313"/>
      <c r="AW2909" s="1313"/>
      <c r="AX2909" s="1313"/>
      <c r="AY2909" s="1305"/>
      <c r="AZ2909" s="1313"/>
      <c r="BA2909" s="1313"/>
      <c r="BB2909" s="1313"/>
      <c r="BC2909" s="1313"/>
      <c r="BD2909" s="1313"/>
      <c r="BE2909" s="1903"/>
      <c r="BF2909" s="1904"/>
      <c r="BG2909" s="1903"/>
      <c r="BH2909" s="1904"/>
      <c r="BI2909" s="1903"/>
      <c r="BJ2909" s="1904"/>
      <c r="BK2909" s="1313"/>
      <c r="BL2909" s="1904"/>
      <c r="BM2909" s="1904"/>
      <c r="BN2909" s="1904"/>
      <c r="BO2909" s="1313"/>
      <c r="BP2909" s="1316">
        <f t="shared" si="822"/>
        <v>0</v>
      </c>
      <c r="BQ2909" s="1305"/>
    </row>
    <row r="2910" spans="1:69" ht="15" x14ac:dyDescent="0.25">
      <c r="A2910" s="1305"/>
      <c r="B2910" s="2050"/>
      <c r="C2910" s="1928"/>
      <c r="D2910" s="1313"/>
      <c r="E2910" s="1313"/>
      <c r="F2910" s="1931"/>
      <c r="G2910" s="1313"/>
      <c r="H2910" s="1345"/>
      <c r="I2910" s="1313"/>
      <c r="J2910" s="1345"/>
      <c r="K2910" s="1313"/>
      <c r="L2910" s="2773"/>
      <c r="M2910" s="1313"/>
      <c r="N2910" s="1345"/>
      <c r="O2910" s="1313"/>
      <c r="P2910" s="1313"/>
      <c r="Q2910" s="1307"/>
      <c r="R2910" s="1313"/>
      <c r="S2910" s="1313"/>
      <c r="T2910" s="1313"/>
      <c r="U2910" s="1313"/>
      <c r="V2910" s="2466"/>
      <c r="W2910" s="1904"/>
      <c r="X2910" s="2336"/>
      <c r="Y2910" s="1904"/>
      <c r="Z2910" s="2394"/>
      <c r="AA2910" s="1904"/>
      <c r="AB2910" s="1903"/>
      <c r="AC2910" s="1904"/>
      <c r="AD2910" s="1904"/>
      <c r="AE2910" s="1904"/>
      <c r="AF2910" s="1313"/>
      <c r="AG2910" s="1313"/>
      <c r="AH2910" s="1305"/>
      <c r="AI2910" s="1313"/>
      <c r="AJ2910" s="1313"/>
      <c r="AK2910" s="1313"/>
      <c r="AL2910" s="1313"/>
      <c r="AM2910" s="1313"/>
      <c r="AN2910" s="1905"/>
      <c r="AO2910" s="1345"/>
      <c r="AP2910" s="1313"/>
      <c r="AQ2910" s="1345"/>
      <c r="AR2910" s="1313"/>
      <c r="AS2910" s="1345"/>
      <c r="AT2910" s="1313"/>
      <c r="AU2910" s="1345"/>
      <c r="AV2910" s="1313"/>
      <c r="AW2910" s="1313"/>
      <c r="AX2910" s="1313"/>
      <c r="AY2910" s="1305"/>
      <c r="AZ2910" s="1313"/>
      <c r="BA2910" s="1313"/>
      <c r="BB2910" s="1313"/>
      <c r="BC2910" s="1313"/>
      <c r="BD2910" s="1313"/>
      <c r="BE2910" s="1903"/>
      <c r="BF2910" s="1904"/>
      <c r="BG2910" s="1903"/>
      <c r="BH2910" s="1904"/>
      <c r="BI2910" s="1903"/>
      <c r="BJ2910" s="1904"/>
      <c r="BK2910" s="1313"/>
      <c r="BL2910" s="1904"/>
      <c r="BM2910" s="1904"/>
      <c r="BN2910" s="1904"/>
      <c r="BO2910" s="1313"/>
      <c r="BP2910" s="1316">
        <f t="shared" si="822"/>
        <v>0</v>
      </c>
      <c r="BQ2910" s="1305"/>
    </row>
    <row r="2911" spans="1:69" ht="15" x14ac:dyDescent="0.25">
      <c r="A2911" s="1305"/>
      <c r="B2911" s="2050"/>
      <c r="C2911" s="1928"/>
      <c r="D2911" s="1313"/>
      <c r="E2911" s="1313"/>
      <c r="F2911" s="1931"/>
      <c r="G2911" s="1313"/>
      <c r="H2911" s="1345"/>
      <c r="I2911" s="1313"/>
      <c r="J2911" s="1345"/>
      <c r="K2911" s="1313"/>
      <c r="L2911" s="2773"/>
      <c r="M2911" s="1313"/>
      <c r="N2911" s="1345"/>
      <c r="O2911" s="1313"/>
      <c r="P2911" s="1313"/>
      <c r="Q2911" s="1307"/>
      <c r="R2911" s="1313"/>
      <c r="S2911" s="1313"/>
      <c r="T2911" s="1313"/>
      <c r="U2911" s="1313"/>
      <c r="V2911" s="2466"/>
      <c r="W2911" s="1904"/>
      <c r="X2911" s="2336"/>
      <c r="Y2911" s="1904"/>
      <c r="Z2911" s="2394"/>
      <c r="AA2911" s="1904"/>
      <c r="AB2911" s="1903"/>
      <c r="AC2911" s="1904"/>
      <c r="AD2911" s="1904"/>
      <c r="AE2911" s="1904"/>
      <c r="AF2911" s="1313"/>
      <c r="AG2911" s="1313"/>
      <c r="AH2911" s="1305"/>
      <c r="AI2911" s="1313"/>
      <c r="AJ2911" s="1313"/>
      <c r="AK2911" s="1313"/>
      <c r="AL2911" s="1313"/>
      <c r="AM2911" s="1313"/>
      <c r="AN2911" s="1905"/>
      <c r="AO2911" s="1345"/>
      <c r="AP2911" s="1313"/>
      <c r="AQ2911" s="1345"/>
      <c r="AR2911" s="1313"/>
      <c r="AS2911" s="1345"/>
      <c r="AT2911" s="1313"/>
      <c r="AU2911" s="1345"/>
      <c r="AV2911" s="1313"/>
      <c r="AW2911" s="1313"/>
      <c r="AX2911" s="1313"/>
      <c r="AY2911" s="1305"/>
      <c r="AZ2911" s="1313"/>
      <c r="BA2911" s="1313"/>
      <c r="BB2911" s="1313"/>
      <c r="BC2911" s="1313"/>
      <c r="BD2911" s="1313"/>
      <c r="BE2911" s="1903"/>
      <c r="BF2911" s="1904"/>
      <c r="BG2911" s="1903"/>
      <c r="BH2911" s="1904"/>
      <c r="BI2911" s="1903"/>
      <c r="BJ2911" s="1904"/>
      <c r="BK2911" s="1313"/>
      <c r="BL2911" s="1904"/>
      <c r="BM2911" s="1904"/>
      <c r="BN2911" s="1904"/>
      <c r="BO2911" s="1313"/>
      <c r="BP2911" s="1316">
        <f t="shared" si="822"/>
        <v>0</v>
      </c>
      <c r="BQ2911" s="1305"/>
    </row>
    <row r="2912" spans="1:69" ht="15" x14ac:dyDescent="0.25">
      <c r="A2912" s="1305"/>
      <c r="B2912" s="2050"/>
      <c r="C2912" s="1928"/>
      <c r="D2912" s="1313"/>
      <c r="E2912" s="1313"/>
      <c r="F2912" s="1931"/>
      <c r="G2912" s="1313"/>
      <c r="H2912" s="1345"/>
      <c r="I2912" s="1313"/>
      <c r="J2912" s="1345"/>
      <c r="K2912" s="1313"/>
      <c r="L2912" s="2773"/>
      <c r="M2912" s="1313"/>
      <c r="N2912" s="1345"/>
      <c r="O2912" s="1313"/>
      <c r="P2912" s="1313"/>
      <c r="Q2912" s="1307"/>
      <c r="R2912" s="1313"/>
      <c r="S2912" s="1313"/>
      <c r="T2912" s="1313"/>
      <c r="U2912" s="1313"/>
      <c r="V2912" s="2466"/>
      <c r="W2912" s="1904"/>
      <c r="X2912" s="2336"/>
      <c r="Y2912" s="1904"/>
      <c r="Z2912" s="2394"/>
      <c r="AA2912" s="1904"/>
      <c r="AB2912" s="1903"/>
      <c r="AC2912" s="1904"/>
      <c r="AD2912" s="1904"/>
      <c r="AE2912" s="1904"/>
      <c r="AF2912" s="1313"/>
      <c r="AG2912" s="1313"/>
      <c r="AH2912" s="1305"/>
      <c r="AI2912" s="1313"/>
      <c r="AJ2912" s="1313"/>
      <c r="AK2912" s="1313"/>
      <c r="AL2912" s="1313"/>
      <c r="AM2912" s="1313"/>
      <c r="AN2912" s="1905"/>
      <c r="AO2912" s="1345"/>
      <c r="AP2912" s="1313"/>
      <c r="AQ2912" s="1345"/>
      <c r="AR2912" s="1313"/>
      <c r="AS2912" s="1345"/>
      <c r="AT2912" s="1313"/>
      <c r="AU2912" s="1345"/>
      <c r="AV2912" s="1313"/>
      <c r="AW2912" s="1313"/>
      <c r="AX2912" s="1313"/>
      <c r="AY2912" s="1305"/>
      <c r="AZ2912" s="1313"/>
      <c r="BA2912" s="1313"/>
      <c r="BB2912" s="1313"/>
      <c r="BC2912" s="1313"/>
      <c r="BD2912" s="1313"/>
      <c r="BE2912" s="1903"/>
      <c r="BF2912" s="1904"/>
      <c r="BG2912" s="1903"/>
      <c r="BH2912" s="1904"/>
      <c r="BI2912" s="1903"/>
      <c r="BJ2912" s="1904"/>
      <c r="BK2912" s="1313"/>
      <c r="BL2912" s="1904"/>
      <c r="BM2912" s="1904"/>
      <c r="BN2912" s="1904"/>
      <c r="BO2912" s="1313"/>
      <c r="BP2912" s="1316">
        <f t="shared" si="822"/>
        <v>0</v>
      </c>
      <c r="BQ2912" s="1305"/>
    </row>
    <row r="2913" spans="1:69" ht="15" x14ac:dyDescent="0.25">
      <c r="A2913" s="1305"/>
      <c r="B2913" s="2050"/>
      <c r="C2913" s="1928"/>
      <c r="D2913" s="1313"/>
      <c r="E2913" s="1313"/>
      <c r="F2913" s="1931"/>
      <c r="G2913" s="1313"/>
      <c r="H2913" s="1345"/>
      <c r="I2913" s="1313"/>
      <c r="J2913" s="1345"/>
      <c r="K2913" s="1313"/>
      <c r="L2913" s="2773"/>
      <c r="M2913" s="1313"/>
      <c r="N2913" s="1345"/>
      <c r="O2913" s="1313"/>
      <c r="P2913" s="1313"/>
      <c r="Q2913" s="1307"/>
      <c r="R2913" s="1313"/>
      <c r="S2913" s="1313"/>
      <c r="T2913" s="1313"/>
      <c r="U2913" s="1313"/>
      <c r="V2913" s="2466"/>
      <c r="W2913" s="1904"/>
      <c r="X2913" s="2336"/>
      <c r="Y2913" s="1904"/>
      <c r="Z2913" s="2394"/>
      <c r="AA2913" s="1904"/>
      <c r="AB2913" s="1903"/>
      <c r="AC2913" s="1904"/>
      <c r="AD2913" s="1904"/>
      <c r="AE2913" s="1904"/>
      <c r="AF2913" s="1313"/>
      <c r="AG2913" s="1313"/>
      <c r="AH2913" s="1305"/>
      <c r="AI2913" s="1313"/>
      <c r="AJ2913" s="1313"/>
      <c r="AK2913" s="1313"/>
      <c r="AL2913" s="1313"/>
      <c r="AM2913" s="1313"/>
      <c r="AN2913" s="1905"/>
      <c r="AO2913" s="1345"/>
      <c r="AP2913" s="1313"/>
      <c r="AQ2913" s="1345"/>
      <c r="AR2913" s="1313"/>
      <c r="AS2913" s="1345"/>
      <c r="AT2913" s="1313"/>
      <c r="AU2913" s="1345"/>
      <c r="AV2913" s="1313"/>
      <c r="AW2913" s="1313"/>
      <c r="AX2913" s="1313"/>
      <c r="AY2913" s="1305"/>
      <c r="AZ2913" s="1313"/>
      <c r="BA2913" s="1313"/>
      <c r="BB2913" s="1313"/>
      <c r="BC2913" s="1313"/>
      <c r="BD2913" s="1313"/>
      <c r="BE2913" s="1903"/>
      <c r="BF2913" s="1904"/>
      <c r="BG2913" s="1903"/>
      <c r="BH2913" s="1904"/>
      <c r="BI2913" s="1903"/>
      <c r="BJ2913" s="1904"/>
      <c r="BK2913" s="1313"/>
      <c r="BL2913" s="1904"/>
      <c r="BM2913" s="1904"/>
      <c r="BN2913" s="1904"/>
      <c r="BO2913" s="1313"/>
      <c r="BP2913" s="1316">
        <f t="shared" si="822"/>
        <v>0</v>
      </c>
      <c r="BQ2913" s="1305"/>
    </row>
    <row r="2914" spans="1:69" ht="15" x14ac:dyDescent="0.25">
      <c r="A2914" s="1305"/>
      <c r="B2914" s="2050"/>
      <c r="C2914" s="1928"/>
      <c r="D2914" s="1313"/>
      <c r="E2914" s="1313"/>
      <c r="F2914" s="1931"/>
      <c r="G2914" s="1313"/>
      <c r="H2914" s="1345"/>
      <c r="I2914" s="1313"/>
      <c r="J2914" s="1345"/>
      <c r="K2914" s="1313"/>
      <c r="L2914" s="2773"/>
      <c r="M2914" s="1313"/>
      <c r="N2914" s="1345"/>
      <c r="O2914" s="1313"/>
      <c r="P2914" s="1313"/>
      <c r="Q2914" s="1307"/>
      <c r="R2914" s="1313"/>
      <c r="S2914" s="1313"/>
      <c r="T2914" s="1313"/>
      <c r="U2914" s="1313"/>
      <c r="V2914" s="2466"/>
      <c r="W2914" s="1904"/>
      <c r="X2914" s="2336"/>
      <c r="Y2914" s="1904"/>
      <c r="Z2914" s="2394"/>
      <c r="AA2914" s="1904"/>
      <c r="AB2914" s="1903"/>
      <c r="AC2914" s="1904"/>
      <c r="AD2914" s="1904"/>
      <c r="AE2914" s="1904"/>
      <c r="AF2914" s="1313"/>
      <c r="AG2914" s="1313"/>
      <c r="AH2914" s="1305"/>
      <c r="AI2914" s="1313"/>
      <c r="AJ2914" s="1313"/>
      <c r="AK2914" s="1313"/>
      <c r="AL2914" s="1313"/>
      <c r="AM2914" s="1313"/>
      <c r="AN2914" s="1905"/>
      <c r="AO2914" s="1345"/>
      <c r="AP2914" s="1313"/>
      <c r="AQ2914" s="1345"/>
      <c r="AR2914" s="1313"/>
      <c r="AS2914" s="1345"/>
      <c r="AT2914" s="1313"/>
      <c r="AU2914" s="1345"/>
      <c r="AV2914" s="1313"/>
      <c r="AW2914" s="1313"/>
      <c r="AX2914" s="1313"/>
      <c r="AY2914" s="1305"/>
      <c r="AZ2914" s="1313"/>
      <c r="BA2914" s="1313"/>
      <c r="BB2914" s="1313"/>
      <c r="BC2914" s="1313"/>
      <c r="BD2914" s="1313"/>
      <c r="BE2914" s="1903"/>
      <c r="BF2914" s="1904"/>
      <c r="BG2914" s="1903"/>
      <c r="BH2914" s="1904"/>
      <c r="BI2914" s="1903"/>
      <c r="BJ2914" s="1904"/>
      <c r="BK2914" s="1313"/>
      <c r="BL2914" s="1904"/>
      <c r="BM2914" s="1904"/>
      <c r="BN2914" s="1904"/>
      <c r="BO2914" s="1313"/>
      <c r="BP2914" s="1316">
        <f t="shared" si="822"/>
        <v>0</v>
      </c>
      <c r="BQ2914" s="1305"/>
    </row>
    <row r="2915" spans="1:69" ht="15" x14ac:dyDescent="0.25">
      <c r="A2915" s="1305"/>
      <c r="B2915" s="2050"/>
      <c r="C2915" s="1928"/>
      <c r="D2915" s="1313"/>
      <c r="E2915" s="1313"/>
      <c r="F2915" s="1931"/>
      <c r="G2915" s="1313"/>
      <c r="H2915" s="1345"/>
      <c r="I2915" s="1313"/>
      <c r="J2915" s="1345"/>
      <c r="K2915" s="1313"/>
      <c r="L2915" s="2773"/>
      <c r="M2915" s="1313"/>
      <c r="N2915" s="1345"/>
      <c r="O2915" s="1313"/>
      <c r="P2915" s="1313"/>
      <c r="Q2915" s="1307"/>
      <c r="R2915" s="1313"/>
      <c r="S2915" s="1313"/>
      <c r="T2915" s="1313"/>
      <c r="U2915" s="1313"/>
      <c r="V2915" s="2466"/>
      <c r="W2915" s="1904"/>
      <c r="X2915" s="2336"/>
      <c r="Y2915" s="1904"/>
      <c r="Z2915" s="2394"/>
      <c r="AA2915" s="1904"/>
      <c r="AB2915" s="1903"/>
      <c r="AC2915" s="1904"/>
      <c r="AD2915" s="1904"/>
      <c r="AE2915" s="1904"/>
      <c r="AF2915" s="1313"/>
      <c r="AG2915" s="1313"/>
      <c r="AH2915" s="1305"/>
      <c r="AI2915" s="1313"/>
      <c r="AJ2915" s="1313"/>
      <c r="AK2915" s="1313"/>
      <c r="AL2915" s="1313"/>
      <c r="AM2915" s="1313"/>
      <c r="AN2915" s="1905"/>
      <c r="AO2915" s="1345"/>
      <c r="AP2915" s="1313"/>
      <c r="AQ2915" s="1345"/>
      <c r="AR2915" s="1313"/>
      <c r="AS2915" s="1345"/>
      <c r="AT2915" s="1313"/>
      <c r="AU2915" s="1345"/>
      <c r="AV2915" s="1313"/>
      <c r="AW2915" s="1313"/>
      <c r="AX2915" s="1313"/>
      <c r="AY2915" s="1305"/>
      <c r="AZ2915" s="1313"/>
      <c r="BA2915" s="1313"/>
      <c r="BB2915" s="1313"/>
      <c r="BC2915" s="1313"/>
      <c r="BD2915" s="1313"/>
      <c r="BE2915" s="1903"/>
      <c r="BF2915" s="1904"/>
      <c r="BG2915" s="1903"/>
      <c r="BH2915" s="1904"/>
      <c r="BI2915" s="1903"/>
      <c r="BJ2915" s="1904"/>
      <c r="BK2915" s="1313"/>
      <c r="BL2915" s="1904"/>
      <c r="BM2915" s="1904"/>
      <c r="BN2915" s="1904"/>
      <c r="BO2915" s="1313"/>
      <c r="BP2915" s="1316">
        <f t="shared" si="822"/>
        <v>0</v>
      </c>
      <c r="BQ2915" s="1305"/>
    </row>
    <row r="2916" spans="1:69" ht="15" x14ac:dyDescent="0.25">
      <c r="A2916" s="1305"/>
      <c r="B2916" s="2050"/>
      <c r="C2916" s="1928"/>
      <c r="D2916" s="1313"/>
      <c r="E2916" s="1313"/>
      <c r="F2916" s="1931"/>
      <c r="G2916" s="1313"/>
      <c r="H2916" s="1345"/>
      <c r="I2916" s="1313"/>
      <c r="J2916" s="1345"/>
      <c r="K2916" s="1313"/>
      <c r="L2916" s="2773"/>
      <c r="M2916" s="1313"/>
      <c r="N2916" s="1345"/>
      <c r="O2916" s="1313"/>
      <c r="P2916" s="1313"/>
      <c r="Q2916" s="1307"/>
      <c r="R2916" s="1313"/>
      <c r="S2916" s="1313"/>
      <c r="T2916" s="1313"/>
      <c r="U2916" s="1313"/>
      <c r="V2916" s="2466"/>
      <c r="W2916" s="1904"/>
      <c r="X2916" s="2336"/>
      <c r="Y2916" s="1904"/>
      <c r="Z2916" s="2394"/>
      <c r="AA2916" s="1904"/>
      <c r="AB2916" s="1903"/>
      <c r="AC2916" s="1904"/>
      <c r="AD2916" s="1904"/>
      <c r="AE2916" s="1904"/>
      <c r="AF2916" s="1313"/>
      <c r="AG2916" s="1313"/>
      <c r="AH2916" s="1305"/>
      <c r="AI2916" s="1313"/>
      <c r="AJ2916" s="1313"/>
      <c r="AK2916" s="1313"/>
      <c r="AL2916" s="1313"/>
      <c r="AM2916" s="1313"/>
      <c r="AN2916" s="1905"/>
      <c r="AO2916" s="1345"/>
      <c r="AP2916" s="1313"/>
      <c r="AQ2916" s="1345"/>
      <c r="AR2916" s="1313"/>
      <c r="AS2916" s="1345"/>
      <c r="AT2916" s="1313"/>
      <c r="AU2916" s="1345"/>
      <c r="AV2916" s="1313"/>
      <c r="AW2916" s="1313"/>
      <c r="AX2916" s="1313"/>
      <c r="AY2916" s="1305"/>
      <c r="AZ2916" s="1313"/>
      <c r="BA2916" s="1313"/>
      <c r="BB2916" s="1313"/>
      <c r="BC2916" s="1313"/>
      <c r="BD2916" s="1313"/>
      <c r="BE2916" s="1903"/>
      <c r="BF2916" s="1904"/>
      <c r="BG2916" s="1903"/>
      <c r="BH2916" s="1904"/>
      <c r="BI2916" s="1903"/>
      <c r="BJ2916" s="1904"/>
      <c r="BK2916" s="1313"/>
      <c r="BL2916" s="1904"/>
      <c r="BM2916" s="1904"/>
      <c r="BN2916" s="1904"/>
      <c r="BO2916" s="1313"/>
      <c r="BP2916" s="1316">
        <f t="shared" si="822"/>
        <v>0</v>
      </c>
      <c r="BQ2916" s="1305"/>
    </row>
    <row r="2917" spans="1:69" ht="15" x14ac:dyDescent="0.25">
      <c r="A2917" s="1305"/>
      <c r="B2917" s="2050"/>
      <c r="C2917" s="1928"/>
      <c r="D2917" s="1313"/>
      <c r="E2917" s="1313"/>
      <c r="F2917" s="1931"/>
      <c r="G2917" s="1313"/>
      <c r="H2917" s="1345"/>
      <c r="I2917" s="1313"/>
      <c r="J2917" s="1345"/>
      <c r="K2917" s="1313"/>
      <c r="L2917" s="2773"/>
      <c r="M2917" s="1313"/>
      <c r="N2917" s="1345"/>
      <c r="O2917" s="1313"/>
      <c r="P2917" s="1313"/>
      <c r="Q2917" s="1307"/>
      <c r="R2917" s="1313"/>
      <c r="S2917" s="1313"/>
      <c r="T2917" s="1313"/>
      <c r="U2917" s="1313"/>
      <c r="V2917" s="2466"/>
      <c r="W2917" s="1904"/>
      <c r="X2917" s="2336"/>
      <c r="Y2917" s="1904"/>
      <c r="Z2917" s="2394"/>
      <c r="AA2917" s="1904"/>
      <c r="AB2917" s="1903"/>
      <c r="AC2917" s="1904"/>
      <c r="AD2917" s="1904"/>
      <c r="AE2917" s="1904"/>
      <c r="AF2917" s="1313"/>
      <c r="AG2917" s="1313"/>
      <c r="AH2917" s="1305"/>
      <c r="AI2917" s="1313"/>
      <c r="AJ2917" s="1313"/>
      <c r="AK2917" s="1313"/>
      <c r="AL2917" s="1313"/>
      <c r="AM2917" s="1313"/>
      <c r="AN2917" s="1905"/>
      <c r="AO2917" s="1345"/>
      <c r="AP2917" s="1313"/>
      <c r="AQ2917" s="1345"/>
      <c r="AR2917" s="1313"/>
      <c r="AS2917" s="1345"/>
      <c r="AT2917" s="1313"/>
      <c r="AU2917" s="1345"/>
      <c r="AV2917" s="1313"/>
      <c r="AW2917" s="1313"/>
      <c r="AX2917" s="1313"/>
      <c r="AY2917" s="1305"/>
      <c r="AZ2917" s="1313"/>
      <c r="BA2917" s="1313"/>
      <c r="BB2917" s="1313"/>
      <c r="BC2917" s="1313"/>
      <c r="BD2917" s="1313"/>
      <c r="BE2917" s="1903"/>
      <c r="BF2917" s="1904"/>
      <c r="BG2917" s="1903"/>
      <c r="BH2917" s="1904"/>
      <c r="BI2917" s="1903"/>
      <c r="BJ2917" s="1904"/>
      <c r="BK2917" s="1313"/>
      <c r="BL2917" s="1904"/>
      <c r="BM2917" s="1904"/>
      <c r="BN2917" s="1904"/>
      <c r="BO2917" s="1313"/>
      <c r="BP2917" s="1316">
        <f t="shared" si="822"/>
        <v>0</v>
      </c>
      <c r="BQ2917" s="1305"/>
    </row>
    <row r="2918" spans="1:69" ht="15" x14ac:dyDescent="0.25">
      <c r="A2918" s="1305"/>
      <c r="B2918" s="2050"/>
      <c r="C2918" s="1928"/>
      <c r="D2918" s="1313"/>
      <c r="E2918" s="1313"/>
      <c r="F2918" s="1931"/>
      <c r="G2918" s="1313"/>
      <c r="H2918" s="1345"/>
      <c r="I2918" s="1313"/>
      <c r="J2918" s="1345"/>
      <c r="K2918" s="1313"/>
      <c r="L2918" s="2773"/>
      <c r="M2918" s="1313"/>
      <c r="N2918" s="1345"/>
      <c r="O2918" s="1313"/>
      <c r="P2918" s="1313"/>
      <c r="Q2918" s="1307"/>
      <c r="R2918" s="1313"/>
      <c r="S2918" s="1313"/>
      <c r="T2918" s="1313"/>
      <c r="U2918" s="1313"/>
      <c r="V2918" s="2466"/>
      <c r="W2918" s="1904"/>
      <c r="X2918" s="2336"/>
      <c r="Y2918" s="1904"/>
      <c r="Z2918" s="2394"/>
      <c r="AA2918" s="1904"/>
      <c r="AB2918" s="1903"/>
      <c r="AC2918" s="1904"/>
      <c r="AD2918" s="1904"/>
      <c r="AE2918" s="1904"/>
      <c r="AF2918" s="1313"/>
      <c r="AG2918" s="1313"/>
      <c r="AH2918" s="1305"/>
      <c r="AI2918" s="1313"/>
      <c r="AJ2918" s="1313"/>
      <c r="AK2918" s="1313"/>
      <c r="AL2918" s="1313"/>
      <c r="AM2918" s="1313"/>
      <c r="AN2918" s="1905"/>
      <c r="AO2918" s="1345"/>
      <c r="AP2918" s="1313"/>
      <c r="AQ2918" s="1345"/>
      <c r="AR2918" s="1313"/>
      <c r="AS2918" s="1345"/>
      <c r="AT2918" s="1313"/>
      <c r="AU2918" s="1345"/>
      <c r="AV2918" s="1313"/>
      <c r="AW2918" s="1313"/>
      <c r="AX2918" s="1313"/>
      <c r="AY2918" s="1305"/>
      <c r="AZ2918" s="1313"/>
      <c r="BA2918" s="1313"/>
      <c r="BB2918" s="1313"/>
      <c r="BC2918" s="1313"/>
      <c r="BD2918" s="1313"/>
      <c r="BE2918" s="1903"/>
      <c r="BF2918" s="1904"/>
      <c r="BG2918" s="1903"/>
      <c r="BH2918" s="1904"/>
      <c r="BI2918" s="1903"/>
      <c r="BJ2918" s="1904"/>
      <c r="BK2918" s="1313"/>
      <c r="BL2918" s="1904"/>
      <c r="BM2918" s="1904"/>
      <c r="BN2918" s="1904"/>
      <c r="BO2918" s="1313"/>
      <c r="BP2918" s="1316">
        <f t="shared" si="822"/>
        <v>0</v>
      </c>
      <c r="BQ2918" s="1305"/>
    </row>
    <row r="2919" spans="1:69" ht="15" x14ac:dyDescent="0.25">
      <c r="A2919" s="1305"/>
      <c r="B2919" s="2050"/>
      <c r="C2919" s="1928"/>
      <c r="D2919" s="1313"/>
      <c r="E2919" s="1313"/>
      <c r="F2919" s="1931"/>
      <c r="G2919" s="1313"/>
      <c r="H2919" s="1345"/>
      <c r="I2919" s="1313"/>
      <c r="J2919" s="1345"/>
      <c r="K2919" s="1313"/>
      <c r="L2919" s="2773"/>
      <c r="M2919" s="1313"/>
      <c r="N2919" s="1345"/>
      <c r="O2919" s="1313"/>
      <c r="P2919" s="1313"/>
      <c r="Q2919" s="1307"/>
      <c r="R2919" s="1313"/>
      <c r="S2919" s="1313"/>
      <c r="T2919" s="1313"/>
      <c r="U2919" s="1313"/>
      <c r="V2919" s="2466"/>
      <c r="W2919" s="1904"/>
      <c r="X2919" s="2336"/>
      <c r="Y2919" s="1904"/>
      <c r="Z2919" s="2394"/>
      <c r="AA2919" s="1904"/>
      <c r="AB2919" s="1903"/>
      <c r="AC2919" s="1904"/>
      <c r="AD2919" s="1904"/>
      <c r="AE2919" s="1904"/>
      <c r="AF2919" s="1313"/>
      <c r="AG2919" s="1313"/>
      <c r="AH2919" s="1305"/>
      <c r="AI2919" s="1313"/>
      <c r="AJ2919" s="1313"/>
      <c r="AK2919" s="1313"/>
      <c r="AL2919" s="1313"/>
      <c r="AM2919" s="1313"/>
      <c r="AN2919" s="1905"/>
      <c r="AO2919" s="1345"/>
      <c r="AP2919" s="1313"/>
      <c r="AQ2919" s="1345"/>
      <c r="AR2919" s="1313"/>
      <c r="AS2919" s="1345"/>
      <c r="AT2919" s="1313"/>
      <c r="AU2919" s="1345"/>
      <c r="AV2919" s="1313"/>
      <c r="AW2919" s="1313"/>
      <c r="AX2919" s="1313"/>
      <c r="AY2919" s="1305"/>
      <c r="AZ2919" s="1313"/>
      <c r="BA2919" s="1313"/>
      <c r="BB2919" s="1313"/>
      <c r="BC2919" s="1313"/>
      <c r="BD2919" s="1313"/>
      <c r="BE2919" s="1903"/>
      <c r="BF2919" s="1904"/>
      <c r="BG2919" s="1903"/>
      <c r="BH2919" s="1904"/>
      <c r="BI2919" s="1903"/>
      <c r="BJ2919" s="1904"/>
      <c r="BK2919" s="1313"/>
      <c r="BL2919" s="1904"/>
      <c r="BM2919" s="1904"/>
      <c r="BN2919" s="1904"/>
      <c r="BO2919" s="1313"/>
      <c r="BP2919" s="1316">
        <f t="shared" si="822"/>
        <v>0</v>
      </c>
      <c r="BQ2919" s="1305"/>
    </row>
    <row r="2920" spans="1:69" ht="15" x14ac:dyDescent="0.25">
      <c r="A2920" s="1305"/>
      <c r="B2920" s="2050"/>
      <c r="C2920" s="1928"/>
      <c r="D2920" s="1313"/>
      <c r="E2920" s="1313"/>
      <c r="F2920" s="1931"/>
      <c r="G2920" s="1313"/>
      <c r="H2920" s="1345"/>
      <c r="I2920" s="1313"/>
      <c r="J2920" s="1345"/>
      <c r="K2920" s="1313"/>
      <c r="L2920" s="2773"/>
      <c r="M2920" s="1313"/>
      <c r="N2920" s="1345"/>
      <c r="O2920" s="1313"/>
      <c r="P2920" s="1313"/>
      <c r="Q2920" s="1307"/>
      <c r="R2920" s="1313"/>
      <c r="S2920" s="1313"/>
      <c r="T2920" s="1313"/>
      <c r="U2920" s="1313"/>
      <c r="V2920" s="2466"/>
      <c r="W2920" s="1904"/>
      <c r="X2920" s="2336"/>
      <c r="Y2920" s="1904"/>
      <c r="Z2920" s="2394"/>
      <c r="AA2920" s="1904"/>
      <c r="AB2920" s="1903"/>
      <c r="AC2920" s="1904"/>
      <c r="AD2920" s="1904"/>
      <c r="AE2920" s="1904"/>
      <c r="AF2920" s="1313"/>
      <c r="AG2920" s="1313"/>
      <c r="AH2920" s="1305"/>
      <c r="AI2920" s="1313"/>
      <c r="AJ2920" s="1313"/>
      <c r="AK2920" s="1313"/>
      <c r="AL2920" s="1313"/>
      <c r="AM2920" s="1313"/>
      <c r="AN2920" s="1905"/>
      <c r="AO2920" s="1345"/>
      <c r="AP2920" s="1313"/>
      <c r="AQ2920" s="1345"/>
      <c r="AR2920" s="1313"/>
      <c r="AS2920" s="1345"/>
      <c r="AT2920" s="1313"/>
      <c r="AU2920" s="1345"/>
      <c r="AV2920" s="1313"/>
      <c r="AW2920" s="1313"/>
      <c r="AX2920" s="1313"/>
      <c r="AY2920" s="1305"/>
      <c r="AZ2920" s="1313"/>
      <c r="BA2920" s="1313"/>
      <c r="BB2920" s="1313"/>
      <c r="BC2920" s="1313"/>
      <c r="BD2920" s="1313"/>
      <c r="BE2920" s="1903"/>
      <c r="BF2920" s="1904"/>
      <c r="BG2920" s="1903"/>
      <c r="BH2920" s="1904"/>
      <c r="BI2920" s="1903"/>
      <c r="BJ2920" s="1904"/>
      <c r="BK2920" s="1313"/>
      <c r="BL2920" s="1904"/>
      <c r="BM2920" s="1904"/>
      <c r="BN2920" s="1904"/>
      <c r="BO2920" s="1313"/>
      <c r="BP2920" s="1316">
        <f t="shared" si="822"/>
        <v>0</v>
      </c>
      <c r="BQ2920" s="1305"/>
    </row>
    <row r="2921" spans="1:69" ht="15" x14ac:dyDescent="0.25">
      <c r="A2921" s="1305"/>
      <c r="B2921" s="2050"/>
      <c r="C2921" s="1928"/>
      <c r="D2921" s="1313"/>
      <c r="E2921" s="1313"/>
      <c r="F2921" s="1931"/>
      <c r="G2921" s="1313"/>
      <c r="H2921" s="1345"/>
      <c r="I2921" s="1313"/>
      <c r="J2921" s="1345"/>
      <c r="K2921" s="1313"/>
      <c r="L2921" s="2773"/>
      <c r="M2921" s="1313"/>
      <c r="N2921" s="1345"/>
      <c r="O2921" s="1313"/>
      <c r="P2921" s="1313"/>
      <c r="Q2921" s="1307"/>
      <c r="R2921" s="1313"/>
      <c r="S2921" s="1313"/>
      <c r="T2921" s="1313"/>
      <c r="U2921" s="1313"/>
      <c r="V2921" s="2466"/>
      <c r="W2921" s="1904"/>
      <c r="X2921" s="2336"/>
      <c r="Y2921" s="1904"/>
      <c r="Z2921" s="2394"/>
      <c r="AA2921" s="1904"/>
      <c r="AB2921" s="1903"/>
      <c r="AC2921" s="1904"/>
      <c r="AD2921" s="1904"/>
      <c r="AE2921" s="1904"/>
      <c r="AF2921" s="1313"/>
      <c r="AG2921" s="1313"/>
      <c r="AH2921" s="1305"/>
      <c r="AI2921" s="1313"/>
      <c r="AJ2921" s="1313"/>
      <c r="AK2921" s="1313"/>
      <c r="AL2921" s="1313"/>
      <c r="AM2921" s="1313"/>
      <c r="AN2921" s="1905"/>
      <c r="AO2921" s="1345"/>
      <c r="AP2921" s="1313"/>
      <c r="AQ2921" s="1345"/>
      <c r="AR2921" s="1313"/>
      <c r="AS2921" s="1345"/>
      <c r="AT2921" s="1313"/>
      <c r="AU2921" s="1345"/>
      <c r="AV2921" s="1313"/>
      <c r="AW2921" s="1313"/>
      <c r="AX2921" s="1313"/>
      <c r="AY2921" s="1305"/>
      <c r="AZ2921" s="1313"/>
      <c r="BA2921" s="1313"/>
      <c r="BB2921" s="1313"/>
      <c r="BC2921" s="1313"/>
      <c r="BD2921" s="1313"/>
      <c r="BE2921" s="1903"/>
      <c r="BF2921" s="1904"/>
      <c r="BG2921" s="1903"/>
      <c r="BH2921" s="1904"/>
      <c r="BI2921" s="1903"/>
      <c r="BJ2921" s="1904"/>
      <c r="BK2921" s="1313"/>
      <c r="BL2921" s="1904"/>
      <c r="BM2921" s="1904"/>
      <c r="BN2921" s="1904"/>
      <c r="BO2921" s="1313"/>
      <c r="BP2921" s="1316">
        <f t="shared" si="822"/>
        <v>0</v>
      </c>
      <c r="BQ2921" s="1305"/>
    </row>
    <row r="2922" spans="1:69" ht="15" x14ac:dyDescent="0.25">
      <c r="A2922" s="1305"/>
      <c r="B2922" s="2050"/>
      <c r="C2922" s="1928"/>
      <c r="D2922" s="1313"/>
      <c r="E2922" s="1313"/>
      <c r="F2922" s="1931"/>
      <c r="G2922" s="1313"/>
      <c r="H2922" s="1345"/>
      <c r="I2922" s="1313"/>
      <c r="J2922" s="1345"/>
      <c r="K2922" s="1313"/>
      <c r="L2922" s="2773"/>
      <c r="M2922" s="1313"/>
      <c r="N2922" s="1345"/>
      <c r="O2922" s="1313"/>
      <c r="P2922" s="1313"/>
      <c r="Q2922" s="1307"/>
      <c r="R2922" s="1313"/>
      <c r="S2922" s="1313"/>
      <c r="T2922" s="1313"/>
      <c r="U2922" s="1313"/>
      <c r="V2922" s="2466"/>
      <c r="W2922" s="1904"/>
      <c r="X2922" s="2336"/>
      <c r="Y2922" s="1904"/>
      <c r="Z2922" s="2394"/>
      <c r="AA2922" s="1904"/>
      <c r="AB2922" s="1903"/>
      <c r="AC2922" s="1904"/>
      <c r="AD2922" s="1904"/>
      <c r="AE2922" s="1904"/>
      <c r="AF2922" s="1313"/>
      <c r="AG2922" s="1313"/>
      <c r="AH2922" s="1305"/>
      <c r="AI2922" s="1313"/>
      <c r="AJ2922" s="1313"/>
      <c r="AK2922" s="1313"/>
      <c r="AL2922" s="1313"/>
      <c r="AM2922" s="1313"/>
      <c r="AN2922" s="1905"/>
      <c r="AO2922" s="1345"/>
      <c r="AP2922" s="1313"/>
      <c r="AQ2922" s="1345"/>
      <c r="AR2922" s="1313"/>
      <c r="AS2922" s="1345"/>
      <c r="AT2922" s="1313"/>
      <c r="AU2922" s="1345"/>
      <c r="AV2922" s="1313"/>
      <c r="AW2922" s="1313"/>
      <c r="AX2922" s="1313"/>
      <c r="AY2922" s="1305"/>
      <c r="AZ2922" s="1313"/>
      <c r="BA2922" s="1313"/>
      <c r="BB2922" s="1313"/>
      <c r="BC2922" s="1313"/>
      <c r="BD2922" s="1313"/>
      <c r="BE2922" s="1903"/>
      <c r="BF2922" s="1904"/>
      <c r="BG2922" s="1903"/>
      <c r="BH2922" s="1904"/>
      <c r="BI2922" s="1903"/>
      <c r="BJ2922" s="1904"/>
      <c r="BK2922" s="1313"/>
      <c r="BL2922" s="1904"/>
      <c r="BM2922" s="1904"/>
      <c r="BN2922" s="1904"/>
      <c r="BO2922" s="1313"/>
      <c r="BP2922" s="1316">
        <f t="shared" si="822"/>
        <v>0</v>
      </c>
      <c r="BQ2922" s="1305"/>
    </row>
    <row r="2923" spans="1:69" ht="15" x14ac:dyDescent="0.25">
      <c r="A2923" s="1305"/>
      <c r="B2923" s="2050"/>
      <c r="C2923" s="1928"/>
      <c r="D2923" s="1313"/>
      <c r="E2923" s="1313"/>
      <c r="F2923" s="1931"/>
      <c r="G2923" s="1313"/>
      <c r="H2923" s="1345"/>
      <c r="I2923" s="1313"/>
      <c r="J2923" s="1345"/>
      <c r="K2923" s="1313"/>
      <c r="L2923" s="2773"/>
      <c r="M2923" s="1313"/>
      <c r="N2923" s="1345"/>
      <c r="O2923" s="1313"/>
      <c r="P2923" s="1313"/>
      <c r="Q2923" s="1307"/>
      <c r="R2923" s="1313"/>
      <c r="S2923" s="1313"/>
      <c r="T2923" s="1313"/>
      <c r="U2923" s="1313"/>
      <c r="V2923" s="2466"/>
      <c r="W2923" s="1904"/>
      <c r="X2923" s="2336"/>
      <c r="Y2923" s="1904"/>
      <c r="Z2923" s="2394"/>
      <c r="AA2923" s="1904"/>
      <c r="AB2923" s="1903"/>
      <c r="AC2923" s="1904"/>
      <c r="AD2923" s="1904"/>
      <c r="AE2923" s="1904"/>
      <c r="AF2923" s="1313"/>
      <c r="AG2923" s="1313"/>
      <c r="AH2923" s="1305"/>
      <c r="AI2923" s="1313"/>
      <c r="AJ2923" s="1313"/>
      <c r="AK2923" s="1313"/>
      <c r="AL2923" s="1313"/>
      <c r="AM2923" s="1313"/>
      <c r="AN2923" s="1905"/>
      <c r="AO2923" s="1345"/>
      <c r="AP2923" s="1313"/>
      <c r="AQ2923" s="1345"/>
      <c r="AR2923" s="1313"/>
      <c r="AS2923" s="1345"/>
      <c r="AT2923" s="1313"/>
      <c r="AU2923" s="1345"/>
      <c r="AV2923" s="1313"/>
      <c r="AW2923" s="1313"/>
      <c r="AX2923" s="1313"/>
      <c r="AY2923" s="1305"/>
      <c r="AZ2923" s="1313"/>
      <c r="BA2923" s="1313"/>
      <c r="BB2923" s="1313"/>
      <c r="BC2923" s="1313"/>
      <c r="BD2923" s="1313"/>
      <c r="BE2923" s="1903"/>
      <c r="BF2923" s="1904"/>
      <c r="BG2923" s="1903"/>
      <c r="BH2923" s="1904"/>
      <c r="BI2923" s="1903"/>
      <c r="BJ2923" s="1904"/>
      <c r="BK2923" s="1313"/>
      <c r="BL2923" s="1904"/>
      <c r="BM2923" s="1904"/>
      <c r="BN2923" s="1904"/>
      <c r="BO2923" s="1313"/>
      <c r="BP2923" s="1316">
        <f t="shared" si="822"/>
        <v>0</v>
      </c>
      <c r="BQ2923" s="1305"/>
    </row>
    <row r="2924" spans="1:69" ht="15" x14ac:dyDescent="0.25">
      <c r="A2924" s="1305"/>
      <c r="B2924" s="2050"/>
      <c r="C2924" s="1928"/>
      <c r="D2924" s="1313"/>
      <c r="E2924" s="1313"/>
      <c r="F2924" s="1931"/>
      <c r="G2924" s="1313"/>
      <c r="H2924" s="1345"/>
      <c r="I2924" s="1313"/>
      <c r="J2924" s="1345"/>
      <c r="K2924" s="1313"/>
      <c r="L2924" s="2773"/>
      <c r="M2924" s="1313"/>
      <c r="N2924" s="1345"/>
      <c r="O2924" s="1313"/>
      <c r="P2924" s="1313"/>
      <c r="Q2924" s="1307"/>
      <c r="R2924" s="1313"/>
      <c r="S2924" s="1313"/>
      <c r="T2924" s="1313"/>
      <c r="U2924" s="1313"/>
      <c r="V2924" s="2466"/>
      <c r="W2924" s="1904"/>
      <c r="X2924" s="2336"/>
      <c r="Y2924" s="1904"/>
      <c r="Z2924" s="2394"/>
      <c r="AA2924" s="1904"/>
      <c r="AB2924" s="1903"/>
      <c r="AC2924" s="1904"/>
      <c r="AD2924" s="1904"/>
      <c r="AE2924" s="1904"/>
      <c r="AF2924" s="1313"/>
      <c r="AG2924" s="1313"/>
      <c r="AH2924" s="1305"/>
      <c r="AI2924" s="1313"/>
      <c r="AJ2924" s="1313"/>
      <c r="AK2924" s="1313"/>
      <c r="AL2924" s="1313"/>
      <c r="AM2924" s="1313"/>
      <c r="AN2924" s="1905"/>
      <c r="AO2924" s="1345"/>
      <c r="AP2924" s="1313"/>
      <c r="AQ2924" s="1345"/>
      <c r="AR2924" s="1313"/>
      <c r="AS2924" s="1345"/>
      <c r="AT2924" s="1313"/>
      <c r="AU2924" s="1345"/>
      <c r="AV2924" s="1313"/>
      <c r="AW2924" s="1313"/>
      <c r="AX2924" s="1313"/>
      <c r="AY2924" s="1305"/>
      <c r="AZ2924" s="1313"/>
      <c r="BA2924" s="1313"/>
      <c r="BB2924" s="1313"/>
      <c r="BC2924" s="1313"/>
      <c r="BD2924" s="1313"/>
      <c r="BE2924" s="1903"/>
      <c r="BF2924" s="1904"/>
      <c r="BG2924" s="1903"/>
      <c r="BH2924" s="1904"/>
      <c r="BI2924" s="1903"/>
      <c r="BJ2924" s="1904"/>
      <c r="BK2924" s="1313"/>
      <c r="BL2924" s="1904"/>
      <c r="BM2924" s="1904"/>
      <c r="BN2924" s="1904"/>
      <c r="BO2924" s="1313"/>
      <c r="BP2924" s="1316">
        <f t="shared" si="822"/>
        <v>0</v>
      </c>
      <c r="BQ2924" s="1305"/>
    </row>
    <row r="2925" spans="1:69" ht="15" x14ac:dyDescent="0.25">
      <c r="A2925" s="1305"/>
      <c r="B2925" s="2050"/>
      <c r="C2925" s="1928"/>
      <c r="D2925" s="1313"/>
      <c r="E2925" s="1313"/>
      <c r="F2925" s="1931"/>
      <c r="G2925" s="1313"/>
      <c r="H2925" s="1345"/>
      <c r="I2925" s="1313"/>
      <c r="J2925" s="1345"/>
      <c r="K2925" s="1313"/>
      <c r="L2925" s="2773"/>
      <c r="M2925" s="1313"/>
      <c r="N2925" s="1345"/>
      <c r="O2925" s="1313"/>
      <c r="P2925" s="1313"/>
      <c r="Q2925" s="1307"/>
      <c r="R2925" s="1313"/>
      <c r="S2925" s="1313"/>
      <c r="T2925" s="1313"/>
      <c r="U2925" s="1313"/>
      <c r="V2925" s="2466"/>
      <c r="W2925" s="1904"/>
      <c r="X2925" s="2336"/>
      <c r="Y2925" s="1904"/>
      <c r="Z2925" s="2394"/>
      <c r="AA2925" s="1904"/>
      <c r="AB2925" s="1903"/>
      <c r="AC2925" s="1904"/>
      <c r="AD2925" s="1904"/>
      <c r="AE2925" s="1904"/>
      <c r="AF2925" s="1313"/>
      <c r="AG2925" s="1313"/>
      <c r="AH2925" s="1305"/>
      <c r="AI2925" s="1313"/>
      <c r="AJ2925" s="1313"/>
      <c r="AK2925" s="1313"/>
      <c r="AL2925" s="1313"/>
      <c r="AM2925" s="1313"/>
      <c r="AN2925" s="1905"/>
      <c r="AO2925" s="1345"/>
      <c r="AP2925" s="1313"/>
      <c r="AQ2925" s="1345"/>
      <c r="AR2925" s="1313"/>
      <c r="AS2925" s="1345"/>
      <c r="AT2925" s="1313"/>
      <c r="AU2925" s="1345"/>
      <c r="AV2925" s="1313"/>
      <c r="AW2925" s="1313"/>
      <c r="AX2925" s="1313"/>
      <c r="AY2925" s="1305"/>
      <c r="AZ2925" s="1313"/>
      <c r="BA2925" s="1313"/>
      <c r="BB2925" s="1313"/>
      <c r="BC2925" s="1313"/>
      <c r="BD2925" s="1313"/>
      <c r="BE2925" s="1903"/>
      <c r="BF2925" s="1904"/>
      <c r="BG2925" s="1903"/>
      <c r="BH2925" s="1904"/>
      <c r="BI2925" s="1903"/>
      <c r="BJ2925" s="1904"/>
      <c r="BK2925" s="1313"/>
      <c r="BL2925" s="1904"/>
      <c r="BM2925" s="1904"/>
      <c r="BN2925" s="1904"/>
      <c r="BO2925" s="1313"/>
      <c r="BP2925" s="1316">
        <f t="shared" si="822"/>
        <v>0</v>
      </c>
      <c r="BQ2925" s="1305"/>
    </row>
    <row r="2926" spans="1:69" ht="15" x14ac:dyDescent="0.25">
      <c r="A2926" s="1305"/>
      <c r="B2926" s="2050"/>
      <c r="C2926" s="1928"/>
      <c r="D2926" s="1313"/>
      <c r="E2926" s="1313"/>
      <c r="F2926" s="1931"/>
      <c r="G2926" s="1313"/>
      <c r="H2926" s="1345"/>
      <c r="I2926" s="1313"/>
      <c r="J2926" s="1345"/>
      <c r="K2926" s="1313"/>
      <c r="L2926" s="2773"/>
      <c r="M2926" s="1313"/>
      <c r="N2926" s="1345"/>
      <c r="O2926" s="1313"/>
      <c r="P2926" s="1313"/>
      <c r="Q2926" s="1307"/>
      <c r="R2926" s="1313"/>
      <c r="S2926" s="1313"/>
      <c r="T2926" s="1313"/>
      <c r="U2926" s="1313"/>
      <c r="V2926" s="2466"/>
      <c r="W2926" s="1904"/>
      <c r="X2926" s="2336"/>
      <c r="Y2926" s="1904"/>
      <c r="Z2926" s="2394"/>
      <c r="AA2926" s="1904"/>
      <c r="AB2926" s="1903"/>
      <c r="AC2926" s="1904"/>
      <c r="AD2926" s="1904"/>
      <c r="AE2926" s="1904"/>
      <c r="AF2926" s="1313"/>
      <c r="AG2926" s="1313"/>
      <c r="AH2926" s="1305"/>
      <c r="AI2926" s="1313"/>
      <c r="AJ2926" s="1313"/>
      <c r="AK2926" s="1313"/>
      <c r="AL2926" s="1313"/>
      <c r="AM2926" s="1313"/>
      <c r="AN2926" s="1905"/>
      <c r="AO2926" s="1345"/>
      <c r="AP2926" s="1313"/>
      <c r="AQ2926" s="1345"/>
      <c r="AR2926" s="1313"/>
      <c r="AS2926" s="1345"/>
      <c r="AT2926" s="1313"/>
      <c r="AU2926" s="1345"/>
      <c r="AV2926" s="1313"/>
      <c r="AW2926" s="1313"/>
      <c r="AX2926" s="1313"/>
      <c r="AY2926" s="1305"/>
      <c r="AZ2926" s="1313"/>
      <c r="BA2926" s="1313"/>
      <c r="BB2926" s="1313"/>
      <c r="BC2926" s="1313"/>
      <c r="BD2926" s="1313"/>
      <c r="BE2926" s="1903"/>
      <c r="BF2926" s="1904"/>
      <c r="BG2926" s="1903"/>
      <c r="BH2926" s="1904"/>
      <c r="BI2926" s="1903"/>
      <c r="BJ2926" s="1904"/>
      <c r="BK2926" s="1313"/>
      <c r="BL2926" s="1904"/>
      <c r="BM2926" s="1904"/>
      <c r="BN2926" s="1904"/>
      <c r="BO2926" s="1313"/>
      <c r="BP2926" s="1316">
        <f t="shared" si="822"/>
        <v>0</v>
      </c>
      <c r="BQ2926" s="1305"/>
    </row>
    <row r="2927" spans="1:69" ht="15" x14ac:dyDescent="0.25">
      <c r="A2927" s="1305"/>
      <c r="B2927" s="2050"/>
      <c r="C2927" s="1928"/>
      <c r="D2927" s="1313"/>
      <c r="E2927" s="1313"/>
      <c r="F2927" s="1931"/>
      <c r="G2927" s="1313"/>
      <c r="H2927" s="1345"/>
      <c r="I2927" s="1313"/>
      <c r="J2927" s="1345"/>
      <c r="K2927" s="1313"/>
      <c r="L2927" s="2773"/>
      <c r="M2927" s="1313"/>
      <c r="N2927" s="1345"/>
      <c r="O2927" s="1313"/>
      <c r="P2927" s="1313"/>
      <c r="Q2927" s="1307"/>
      <c r="R2927" s="1313"/>
      <c r="S2927" s="1313"/>
      <c r="T2927" s="1313"/>
      <c r="U2927" s="1313"/>
      <c r="V2927" s="2466"/>
      <c r="W2927" s="1904"/>
      <c r="X2927" s="2336"/>
      <c r="Y2927" s="1904"/>
      <c r="Z2927" s="2394"/>
      <c r="AA2927" s="1904"/>
      <c r="AB2927" s="1903"/>
      <c r="AC2927" s="1904"/>
      <c r="AD2927" s="1904"/>
      <c r="AE2927" s="1904"/>
      <c r="AF2927" s="1313"/>
      <c r="AG2927" s="1313"/>
      <c r="AH2927" s="1305"/>
      <c r="AI2927" s="1313"/>
      <c r="AJ2927" s="1313"/>
      <c r="AK2927" s="1313"/>
      <c r="AL2927" s="1313"/>
      <c r="AM2927" s="1313"/>
      <c r="AN2927" s="1905"/>
      <c r="AO2927" s="1345"/>
      <c r="AP2927" s="1313"/>
      <c r="AQ2927" s="1345"/>
      <c r="AR2927" s="1313"/>
      <c r="AS2927" s="1345"/>
      <c r="AT2927" s="1313"/>
      <c r="AU2927" s="1345"/>
      <c r="AV2927" s="1313"/>
      <c r="AW2927" s="1313"/>
      <c r="AX2927" s="1313"/>
      <c r="AY2927" s="1305"/>
      <c r="AZ2927" s="1313"/>
      <c r="BA2927" s="1313"/>
      <c r="BB2927" s="1313"/>
      <c r="BC2927" s="1313"/>
      <c r="BD2927" s="1313"/>
      <c r="BE2927" s="1903"/>
      <c r="BF2927" s="1904"/>
      <c r="BG2927" s="1903"/>
      <c r="BH2927" s="1904"/>
      <c r="BI2927" s="1903"/>
      <c r="BJ2927" s="1904"/>
      <c r="BK2927" s="1313"/>
      <c r="BL2927" s="1904"/>
      <c r="BM2927" s="1904"/>
      <c r="BN2927" s="1904"/>
      <c r="BO2927" s="1313"/>
      <c r="BP2927" s="1316">
        <f t="shared" si="822"/>
        <v>0</v>
      </c>
      <c r="BQ2927" s="1305"/>
    </row>
    <row r="2928" spans="1:69" ht="15" x14ac:dyDescent="0.25">
      <c r="A2928" s="1305"/>
      <c r="B2928" s="2050"/>
      <c r="C2928" s="1928"/>
      <c r="D2928" s="1313"/>
      <c r="E2928" s="1313"/>
      <c r="F2928" s="1931"/>
      <c r="G2928" s="1313"/>
      <c r="H2928" s="1345"/>
      <c r="I2928" s="1313"/>
      <c r="J2928" s="1345"/>
      <c r="K2928" s="1313"/>
      <c r="L2928" s="2773"/>
      <c r="M2928" s="1313"/>
      <c r="N2928" s="1345"/>
      <c r="O2928" s="1313"/>
      <c r="P2928" s="1313"/>
      <c r="Q2928" s="1307"/>
      <c r="R2928" s="1313"/>
      <c r="S2928" s="1313"/>
      <c r="T2928" s="1313"/>
      <c r="U2928" s="1313"/>
      <c r="V2928" s="2466"/>
      <c r="W2928" s="1904"/>
      <c r="X2928" s="2336"/>
      <c r="Y2928" s="1904"/>
      <c r="Z2928" s="2394"/>
      <c r="AA2928" s="1904"/>
      <c r="AB2928" s="1903"/>
      <c r="AC2928" s="1904"/>
      <c r="AD2928" s="1904"/>
      <c r="AE2928" s="1904"/>
      <c r="AF2928" s="1313"/>
      <c r="AG2928" s="1313"/>
      <c r="AH2928" s="1305"/>
      <c r="AI2928" s="1313"/>
      <c r="AJ2928" s="1313"/>
      <c r="AK2928" s="1313"/>
      <c r="AL2928" s="1313"/>
      <c r="AM2928" s="1313"/>
      <c r="AN2928" s="1905"/>
      <c r="AO2928" s="1345"/>
      <c r="AP2928" s="1313"/>
      <c r="AQ2928" s="1345"/>
      <c r="AR2928" s="1313"/>
      <c r="AS2928" s="1345"/>
      <c r="AT2928" s="1313"/>
      <c r="AU2928" s="1345"/>
      <c r="AV2928" s="1313"/>
      <c r="AW2928" s="1313"/>
      <c r="AX2928" s="1313"/>
      <c r="AY2928" s="1305"/>
      <c r="AZ2928" s="1313"/>
      <c r="BA2928" s="1313"/>
      <c r="BB2928" s="1313"/>
      <c r="BC2928" s="1313"/>
      <c r="BD2928" s="1313"/>
      <c r="BE2928" s="1903"/>
      <c r="BF2928" s="1904"/>
      <c r="BG2928" s="1903"/>
      <c r="BH2928" s="1904"/>
      <c r="BI2928" s="1903"/>
      <c r="BJ2928" s="1904"/>
      <c r="BK2928" s="1313"/>
      <c r="BL2928" s="1904"/>
      <c r="BM2928" s="1904"/>
      <c r="BN2928" s="1904"/>
      <c r="BO2928" s="1313"/>
      <c r="BP2928" s="1316">
        <f t="shared" si="822"/>
        <v>0</v>
      </c>
      <c r="BQ2928" s="1305"/>
    </row>
    <row r="2929" spans="1:69" ht="15" x14ac:dyDescent="0.25">
      <c r="A2929" s="1305"/>
      <c r="B2929" s="2050"/>
      <c r="C2929" s="1928"/>
      <c r="D2929" s="1313"/>
      <c r="E2929" s="1313"/>
      <c r="F2929" s="1931"/>
      <c r="G2929" s="1313"/>
      <c r="H2929" s="1345"/>
      <c r="I2929" s="1313"/>
      <c r="J2929" s="1345"/>
      <c r="K2929" s="1313"/>
      <c r="L2929" s="2773"/>
      <c r="M2929" s="1313"/>
      <c r="N2929" s="1345"/>
      <c r="O2929" s="1313"/>
      <c r="P2929" s="1313"/>
      <c r="Q2929" s="1307"/>
      <c r="R2929" s="1313"/>
      <c r="S2929" s="1313"/>
      <c r="T2929" s="1313"/>
      <c r="U2929" s="1313"/>
      <c r="V2929" s="2466"/>
      <c r="W2929" s="1904"/>
      <c r="X2929" s="2336"/>
      <c r="Y2929" s="1904"/>
      <c r="Z2929" s="2394"/>
      <c r="AA2929" s="1904"/>
      <c r="AB2929" s="1903"/>
      <c r="AC2929" s="1904"/>
      <c r="AD2929" s="1904"/>
      <c r="AE2929" s="1904"/>
      <c r="AF2929" s="1313"/>
      <c r="AG2929" s="1313"/>
      <c r="AH2929" s="1305"/>
      <c r="AI2929" s="1313"/>
      <c r="AJ2929" s="1313"/>
      <c r="AK2929" s="1313"/>
      <c r="AL2929" s="1313"/>
      <c r="AM2929" s="1313"/>
      <c r="AN2929" s="1905"/>
      <c r="AO2929" s="1345"/>
      <c r="AP2929" s="1313"/>
      <c r="AQ2929" s="1345"/>
      <c r="AR2929" s="1313"/>
      <c r="AS2929" s="1345"/>
      <c r="AT2929" s="1313"/>
      <c r="AU2929" s="1345"/>
      <c r="AV2929" s="1313"/>
      <c r="AW2929" s="1313"/>
      <c r="AX2929" s="1313"/>
      <c r="AY2929" s="1305"/>
      <c r="AZ2929" s="1313"/>
      <c r="BA2929" s="1313"/>
      <c r="BB2929" s="1313"/>
      <c r="BC2929" s="1313"/>
      <c r="BD2929" s="1313"/>
      <c r="BE2929" s="1903"/>
      <c r="BF2929" s="1904"/>
      <c r="BG2929" s="1903"/>
      <c r="BH2929" s="1904"/>
      <c r="BI2929" s="1903"/>
      <c r="BJ2929" s="1904"/>
      <c r="BK2929" s="1313"/>
      <c r="BL2929" s="1904"/>
      <c r="BM2929" s="1904"/>
      <c r="BN2929" s="1904"/>
      <c r="BO2929" s="1313"/>
      <c r="BP2929" s="1316">
        <f t="shared" si="822"/>
        <v>0</v>
      </c>
      <c r="BQ2929" s="1305"/>
    </row>
    <row r="2930" spans="1:69" ht="15" x14ac:dyDescent="0.25">
      <c r="A2930" s="1305"/>
      <c r="B2930" s="2050"/>
      <c r="C2930" s="1928"/>
      <c r="D2930" s="1313"/>
      <c r="E2930" s="1313"/>
      <c r="F2930" s="1931"/>
      <c r="G2930" s="1313"/>
      <c r="H2930" s="1345"/>
      <c r="I2930" s="1313"/>
      <c r="J2930" s="1345"/>
      <c r="K2930" s="1313"/>
      <c r="L2930" s="2773"/>
      <c r="M2930" s="1313"/>
      <c r="N2930" s="1345"/>
      <c r="O2930" s="1313"/>
      <c r="P2930" s="1313"/>
      <c r="Q2930" s="1307"/>
      <c r="R2930" s="1313"/>
      <c r="S2930" s="1313"/>
      <c r="T2930" s="1313"/>
      <c r="U2930" s="1313"/>
      <c r="V2930" s="2466"/>
      <c r="W2930" s="1904"/>
      <c r="X2930" s="2336"/>
      <c r="Y2930" s="1904"/>
      <c r="Z2930" s="2394"/>
      <c r="AA2930" s="1904"/>
      <c r="AB2930" s="1903"/>
      <c r="AC2930" s="1904"/>
      <c r="AD2930" s="1904"/>
      <c r="AE2930" s="1904"/>
      <c r="AF2930" s="1313"/>
      <c r="AG2930" s="1313"/>
      <c r="AH2930" s="1305"/>
      <c r="AI2930" s="1313"/>
      <c r="AJ2930" s="1313"/>
      <c r="AK2930" s="1313"/>
      <c r="AL2930" s="1313"/>
      <c r="AM2930" s="1313"/>
      <c r="AN2930" s="1905"/>
      <c r="AO2930" s="1345"/>
      <c r="AP2930" s="1313"/>
      <c r="AQ2930" s="1345"/>
      <c r="AR2930" s="1313"/>
      <c r="AS2930" s="1345"/>
      <c r="AT2930" s="1313"/>
      <c r="AU2930" s="1345"/>
      <c r="AV2930" s="1313"/>
      <c r="AW2930" s="1313"/>
      <c r="AX2930" s="1313"/>
      <c r="AY2930" s="1305"/>
      <c r="AZ2930" s="1313"/>
      <c r="BA2930" s="1313"/>
      <c r="BB2930" s="1313"/>
      <c r="BC2930" s="1313"/>
      <c r="BD2930" s="1313"/>
      <c r="BE2930" s="1903"/>
      <c r="BF2930" s="1904"/>
      <c r="BG2930" s="1903"/>
      <c r="BH2930" s="1904"/>
      <c r="BI2930" s="1903"/>
      <c r="BJ2930" s="1904"/>
      <c r="BK2930" s="1313"/>
      <c r="BL2930" s="1904"/>
      <c r="BM2930" s="1904"/>
      <c r="BN2930" s="1904"/>
      <c r="BO2930" s="1313"/>
      <c r="BP2930" s="1316">
        <f t="shared" si="822"/>
        <v>0</v>
      </c>
      <c r="BQ2930" s="1305"/>
    </row>
    <row r="2931" spans="1:69" ht="15" x14ac:dyDescent="0.25">
      <c r="A2931" s="1305"/>
      <c r="B2931" s="2050"/>
      <c r="C2931" s="1928"/>
      <c r="D2931" s="1313"/>
      <c r="E2931" s="1313"/>
      <c r="F2931" s="1931"/>
      <c r="G2931" s="1313"/>
      <c r="H2931" s="1345"/>
      <c r="I2931" s="1313"/>
      <c r="J2931" s="1345"/>
      <c r="K2931" s="1313"/>
      <c r="L2931" s="2773"/>
      <c r="M2931" s="1313"/>
      <c r="N2931" s="1345"/>
      <c r="O2931" s="1313"/>
      <c r="P2931" s="1313"/>
      <c r="Q2931" s="1307"/>
      <c r="R2931" s="1313"/>
      <c r="S2931" s="1313"/>
      <c r="T2931" s="1313"/>
      <c r="U2931" s="1313"/>
      <c r="V2931" s="2466"/>
      <c r="W2931" s="1904"/>
      <c r="X2931" s="2336"/>
      <c r="Y2931" s="1904"/>
      <c r="Z2931" s="2394"/>
      <c r="AA2931" s="1904"/>
      <c r="AB2931" s="1903"/>
      <c r="AC2931" s="1904"/>
      <c r="AD2931" s="1904"/>
      <c r="AE2931" s="1904"/>
      <c r="AF2931" s="1313"/>
      <c r="AG2931" s="1313"/>
      <c r="AH2931" s="1305"/>
      <c r="AI2931" s="1313"/>
      <c r="AJ2931" s="1313"/>
      <c r="AK2931" s="1313"/>
      <c r="AL2931" s="1313"/>
      <c r="AM2931" s="1313"/>
      <c r="AN2931" s="1905"/>
      <c r="AO2931" s="1345"/>
      <c r="AP2931" s="1313"/>
      <c r="AQ2931" s="1345"/>
      <c r="AR2931" s="1313"/>
      <c r="AS2931" s="1345"/>
      <c r="AT2931" s="1313"/>
      <c r="AU2931" s="1345"/>
      <c r="AV2931" s="1313"/>
      <c r="AW2931" s="1313"/>
      <c r="AX2931" s="1313"/>
      <c r="AY2931" s="1305"/>
      <c r="AZ2931" s="1313"/>
      <c r="BA2931" s="1313"/>
      <c r="BB2931" s="1313"/>
      <c r="BC2931" s="1313"/>
      <c r="BD2931" s="1313"/>
      <c r="BE2931" s="1903"/>
      <c r="BF2931" s="1904"/>
      <c r="BG2931" s="1903"/>
      <c r="BH2931" s="1904"/>
      <c r="BI2931" s="1903"/>
      <c r="BJ2931" s="1904"/>
      <c r="BK2931" s="1313"/>
      <c r="BL2931" s="1904"/>
      <c r="BM2931" s="1904"/>
      <c r="BN2931" s="1904"/>
      <c r="BO2931" s="1313"/>
      <c r="BP2931" s="1316">
        <f t="shared" si="822"/>
        <v>0</v>
      </c>
      <c r="BQ2931" s="1305"/>
    </row>
    <row r="2932" spans="1:69" ht="15" x14ac:dyDescent="0.25">
      <c r="A2932" s="1305"/>
      <c r="B2932" s="2050"/>
      <c r="C2932" s="1928"/>
      <c r="D2932" s="1313"/>
      <c r="E2932" s="1313"/>
      <c r="F2932" s="1931"/>
      <c r="G2932" s="1313"/>
      <c r="H2932" s="1345"/>
      <c r="I2932" s="1313"/>
      <c r="J2932" s="1345"/>
      <c r="K2932" s="1313"/>
      <c r="L2932" s="2773"/>
      <c r="M2932" s="1313"/>
      <c r="N2932" s="1345"/>
      <c r="O2932" s="1313"/>
      <c r="P2932" s="1313"/>
      <c r="Q2932" s="1307"/>
      <c r="R2932" s="1313"/>
      <c r="S2932" s="1313"/>
      <c r="T2932" s="1313"/>
      <c r="U2932" s="1313"/>
      <c r="V2932" s="2466"/>
      <c r="W2932" s="1904"/>
      <c r="X2932" s="2336"/>
      <c r="Y2932" s="1904"/>
      <c r="Z2932" s="2394"/>
      <c r="AA2932" s="1904"/>
      <c r="AB2932" s="1903"/>
      <c r="AC2932" s="1904"/>
      <c r="AD2932" s="1904"/>
      <c r="AE2932" s="1904"/>
      <c r="AF2932" s="1313"/>
      <c r="AG2932" s="1313"/>
      <c r="AH2932" s="1305"/>
      <c r="AI2932" s="1313"/>
      <c r="AJ2932" s="1313"/>
      <c r="AK2932" s="1313"/>
      <c r="AL2932" s="1313"/>
      <c r="AM2932" s="1313"/>
      <c r="AN2932" s="1905"/>
      <c r="AO2932" s="1345"/>
      <c r="AP2932" s="1313"/>
      <c r="AQ2932" s="1345"/>
      <c r="AR2932" s="1313"/>
      <c r="AS2932" s="1345"/>
      <c r="AT2932" s="1313"/>
      <c r="AU2932" s="1345"/>
      <c r="AV2932" s="1313"/>
      <c r="AW2932" s="1313"/>
      <c r="AX2932" s="1313"/>
      <c r="AY2932" s="1305"/>
      <c r="AZ2932" s="1313"/>
      <c r="BA2932" s="1313"/>
      <c r="BB2932" s="1313"/>
      <c r="BC2932" s="1313"/>
      <c r="BD2932" s="1313"/>
      <c r="BE2932" s="1903"/>
      <c r="BF2932" s="1904"/>
      <c r="BG2932" s="1903"/>
      <c r="BH2932" s="1904"/>
      <c r="BI2932" s="1903"/>
      <c r="BJ2932" s="1904"/>
      <c r="BK2932" s="1313"/>
      <c r="BL2932" s="1904"/>
      <c r="BM2932" s="1904"/>
      <c r="BN2932" s="1904"/>
      <c r="BO2932" s="1313"/>
      <c r="BP2932" s="1316">
        <f t="shared" si="822"/>
        <v>0</v>
      </c>
      <c r="BQ2932" s="1305"/>
    </row>
    <row r="2933" spans="1:69" ht="15" x14ac:dyDescent="0.25">
      <c r="A2933" s="1305"/>
      <c r="B2933" s="2050"/>
      <c r="C2933" s="1928"/>
      <c r="D2933" s="1313"/>
      <c r="E2933" s="1313"/>
      <c r="F2933" s="1931"/>
      <c r="G2933" s="1313"/>
      <c r="H2933" s="1345"/>
      <c r="I2933" s="1313"/>
      <c r="J2933" s="1345"/>
      <c r="K2933" s="1313"/>
      <c r="L2933" s="2773"/>
      <c r="M2933" s="1313"/>
      <c r="N2933" s="1345"/>
      <c r="O2933" s="1313"/>
      <c r="P2933" s="1313"/>
      <c r="Q2933" s="1307"/>
      <c r="R2933" s="1313"/>
      <c r="S2933" s="1313"/>
      <c r="T2933" s="1313"/>
      <c r="U2933" s="1313"/>
      <c r="V2933" s="2466"/>
      <c r="W2933" s="1904"/>
      <c r="X2933" s="2336"/>
      <c r="Y2933" s="1904"/>
      <c r="Z2933" s="2394"/>
      <c r="AA2933" s="1904"/>
      <c r="AB2933" s="1903"/>
      <c r="AC2933" s="1904"/>
      <c r="AD2933" s="1904"/>
      <c r="AE2933" s="1904"/>
      <c r="AF2933" s="1313"/>
      <c r="AG2933" s="1313"/>
      <c r="AH2933" s="1305"/>
      <c r="AI2933" s="1313"/>
      <c r="AJ2933" s="1313"/>
      <c r="AK2933" s="1313"/>
      <c r="AL2933" s="1313"/>
      <c r="AM2933" s="1313"/>
      <c r="AN2933" s="1905"/>
      <c r="AO2933" s="1345"/>
      <c r="AP2933" s="1313"/>
      <c r="AQ2933" s="1345"/>
      <c r="AR2933" s="1313"/>
      <c r="AS2933" s="1345"/>
      <c r="AT2933" s="1313"/>
      <c r="AU2933" s="1345"/>
      <c r="AV2933" s="1313"/>
      <c r="AW2933" s="1313"/>
      <c r="AX2933" s="1313"/>
      <c r="AY2933" s="1305"/>
      <c r="AZ2933" s="1313"/>
      <c r="BA2933" s="1313"/>
      <c r="BB2933" s="1313"/>
      <c r="BC2933" s="1313"/>
      <c r="BD2933" s="1313"/>
      <c r="BE2933" s="1903"/>
      <c r="BF2933" s="1904"/>
      <c r="BG2933" s="1903"/>
      <c r="BH2933" s="1904"/>
      <c r="BI2933" s="1903"/>
      <c r="BJ2933" s="1904"/>
      <c r="BK2933" s="1313"/>
      <c r="BL2933" s="1904"/>
      <c r="BM2933" s="1904"/>
      <c r="BN2933" s="1904"/>
      <c r="BO2933" s="1313"/>
      <c r="BP2933" s="1316">
        <f t="shared" si="822"/>
        <v>0</v>
      </c>
      <c r="BQ2933" s="1305"/>
    </row>
    <row r="2934" spans="1:69" ht="15" x14ac:dyDescent="0.25">
      <c r="A2934" s="1305"/>
      <c r="B2934" s="2050"/>
      <c r="C2934" s="1928"/>
      <c r="D2934" s="1313"/>
      <c r="E2934" s="1313"/>
      <c r="F2934" s="1931"/>
      <c r="G2934" s="1313"/>
      <c r="H2934" s="1345"/>
      <c r="I2934" s="1313"/>
      <c r="J2934" s="1345"/>
      <c r="K2934" s="1313"/>
      <c r="L2934" s="2773"/>
      <c r="M2934" s="1313"/>
      <c r="N2934" s="1345"/>
      <c r="O2934" s="1313"/>
      <c r="P2934" s="1313"/>
      <c r="Q2934" s="1307"/>
      <c r="R2934" s="1313"/>
      <c r="S2934" s="1313"/>
      <c r="T2934" s="1313"/>
      <c r="U2934" s="1313"/>
      <c r="V2934" s="2466"/>
      <c r="W2934" s="1904"/>
      <c r="X2934" s="2336"/>
      <c r="Y2934" s="1904"/>
      <c r="Z2934" s="2394"/>
      <c r="AA2934" s="1904"/>
      <c r="AB2934" s="1903"/>
      <c r="AC2934" s="1904"/>
      <c r="AD2934" s="1904"/>
      <c r="AE2934" s="1904"/>
      <c r="AF2934" s="1313"/>
      <c r="AG2934" s="1313"/>
      <c r="AH2934" s="1305"/>
      <c r="AI2934" s="1313"/>
      <c r="AJ2934" s="1313"/>
      <c r="AK2934" s="1313"/>
      <c r="AL2934" s="1313"/>
      <c r="AM2934" s="1313"/>
      <c r="AN2934" s="1905"/>
      <c r="AO2934" s="1345"/>
      <c r="AP2934" s="1313"/>
      <c r="AQ2934" s="1345"/>
      <c r="AR2934" s="1313"/>
      <c r="AS2934" s="1345"/>
      <c r="AT2934" s="1313"/>
      <c r="AU2934" s="1345"/>
      <c r="AV2934" s="1313"/>
      <c r="AW2934" s="1313"/>
      <c r="AX2934" s="1313"/>
      <c r="AY2934" s="1305"/>
      <c r="AZ2934" s="1313"/>
      <c r="BA2934" s="1313"/>
      <c r="BB2934" s="1313"/>
      <c r="BC2934" s="1313"/>
      <c r="BD2934" s="1313"/>
      <c r="BE2934" s="1903"/>
      <c r="BF2934" s="1904"/>
      <c r="BG2934" s="1903"/>
      <c r="BH2934" s="1904"/>
      <c r="BI2934" s="1903"/>
      <c r="BJ2934" s="1904"/>
      <c r="BK2934" s="1313"/>
      <c r="BL2934" s="1904"/>
      <c r="BM2934" s="1904"/>
      <c r="BN2934" s="1904"/>
      <c r="BO2934" s="1313"/>
      <c r="BP2934" s="1316">
        <f t="shared" si="822"/>
        <v>0</v>
      </c>
      <c r="BQ2934" s="1305"/>
    </row>
    <row r="2935" spans="1:69" ht="15" x14ac:dyDescent="0.25">
      <c r="A2935" s="1305"/>
      <c r="B2935" s="2050"/>
      <c r="C2935" s="1928"/>
      <c r="D2935" s="1313"/>
      <c r="E2935" s="1313"/>
      <c r="F2935" s="1931"/>
      <c r="G2935" s="1313"/>
      <c r="H2935" s="1345"/>
      <c r="I2935" s="1313"/>
      <c r="J2935" s="1345"/>
      <c r="K2935" s="1313"/>
      <c r="L2935" s="2773"/>
      <c r="M2935" s="1313"/>
      <c r="N2935" s="1345"/>
      <c r="O2935" s="1313"/>
      <c r="P2935" s="1313"/>
      <c r="Q2935" s="1307"/>
      <c r="R2935" s="1313"/>
      <c r="S2935" s="1313"/>
      <c r="T2935" s="1313"/>
      <c r="U2935" s="1313"/>
      <c r="V2935" s="2466"/>
      <c r="W2935" s="1904"/>
      <c r="X2935" s="2336"/>
      <c r="Y2935" s="1904"/>
      <c r="Z2935" s="2394"/>
      <c r="AA2935" s="1904"/>
      <c r="AB2935" s="1903"/>
      <c r="AC2935" s="1904"/>
      <c r="AD2935" s="1904"/>
      <c r="AE2935" s="1904"/>
      <c r="AF2935" s="1313"/>
      <c r="AG2935" s="1313"/>
      <c r="AH2935" s="1305"/>
      <c r="AI2935" s="1313"/>
      <c r="AJ2935" s="1313"/>
      <c r="AK2935" s="1313"/>
      <c r="AL2935" s="1313"/>
      <c r="AM2935" s="1313"/>
      <c r="AN2935" s="1905"/>
      <c r="AO2935" s="1345"/>
      <c r="AP2935" s="1313"/>
      <c r="AQ2935" s="1345"/>
      <c r="AR2935" s="1313"/>
      <c r="AS2935" s="1345"/>
      <c r="AT2935" s="1313"/>
      <c r="AU2935" s="1345"/>
      <c r="AV2935" s="1313"/>
      <c r="AW2935" s="1313"/>
      <c r="AX2935" s="1313"/>
      <c r="AY2935" s="1305"/>
      <c r="AZ2935" s="1313"/>
      <c r="BA2935" s="1313"/>
      <c r="BB2935" s="1313"/>
      <c r="BC2935" s="1313"/>
      <c r="BD2935" s="1313"/>
      <c r="BE2935" s="1903"/>
      <c r="BF2935" s="1904"/>
      <c r="BG2935" s="1903"/>
      <c r="BH2935" s="1904"/>
      <c r="BI2935" s="1903"/>
      <c r="BJ2935" s="1904"/>
      <c r="BK2935" s="1313"/>
      <c r="BL2935" s="1904"/>
      <c r="BM2935" s="1904"/>
      <c r="BN2935" s="1904"/>
      <c r="BO2935" s="1313"/>
      <c r="BP2935" s="1316">
        <f t="shared" si="822"/>
        <v>0</v>
      </c>
      <c r="BQ2935" s="1305"/>
    </row>
    <row r="2936" spans="1:69" ht="15" x14ac:dyDescent="0.25">
      <c r="A2936" s="1305"/>
      <c r="B2936" s="2050"/>
      <c r="C2936" s="1928"/>
      <c r="D2936" s="1313"/>
      <c r="E2936" s="1313"/>
      <c r="F2936" s="1931"/>
      <c r="G2936" s="1313"/>
      <c r="H2936" s="1345"/>
      <c r="I2936" s="1313"/>
      <c r="J2936" s="1345"/>
      <c r="K2936" s="1313"/>
      <c r="L2936" s="2773"/>
      <c r="M2936" s="1313"/>
      <c r="N2936" s="1345"/>
      <c r="O2936" s="1313"/>
      <c r="P2936" s="1313"/>
      <c r="Q2936" s="1307"/>
      <c r="R2936" s="1313"/>
      <c r="S2936" s="1313"/>
      <c r="T2936" s="1313"/>
      <c r="U2936" s="1313"/>
      <c r="V2936" s="2466"/>
      <c r="W2936" s="1904"/>
      <c r="X2936" s="2336"/>
      <c r="Y2936" s="1904"/>
      <c r="Z2936" s="2394"/>
      <c r="AA2936" s="1904"/>
      <c r="AB2936" s="1903"/>
      <c r="AC2936" s="1904"/>
      <c r="AD2936" s="1904"/>
      <c r="AE2936" s="1904"/>
      <c r="AF2936" s="1313"/>
      <c r="AG2936" s="1313"/>
      <c r="AH2936" s="1305"/>
      <c r="AI2936" s="1313"/>
      <c r="AJ2936" s="1313"/>
      <c r="AK2936" s="1313"/>
      <c r="AL2936" s="1313"/>
      <c r="AM2936" s="1313"/>
      <c r="AN2936" s="1905"/>
      <c r="AO2936" s="1345"/>
      <c r="AP2936" s="1313"/>
      <c r="AQ2936" s="1345"/>
      <c r="AR2936" s="1313"/>
      <c r="AS2936" s="1345"/>
      <c r="AT2936" s="1313"/>
      <c r="AU2936" s="1345"/>
      <c r="AV2936" s="1313"/>
      <c r="AW2936" s="1313"/>
      <c r="AX2936" s="1313"/>
      <c r="AY2936" s="1305"/>
      <c r="AZ2936" s="1313"/>
      <c r="BA2936" s="1313"/>
      <c r="BB2936" s="1313"/>
      <c r="BC2936" s="1313"/>
      <c r="BD2936" s="1313"/>
      <c r="BE2936" s="1903"/>
      <c r="BF2936" s="1904"/>
      <c r="BG2936" s="1903"/>
      <c r="BH2936" s="1904"/>
      <c r="BI2936" s="1903"/>
      <c r="BJ2936" s="1904"/>
      <c r="BK2936" s="1313"/>
      <c r="BL2936" s="1904"/>
      <c r="BM2936" s="1904"/>
      <c r="BN2936" s="1904"/>
      <c r="BO2936" s="1313"/>
      <c r="BP2936" s="1316">
        <f t="shared" si="822"/>
        <v>0</v>
      </c>
      <c r="BQ2936" s="1305"/>
    </row>
    <row r="2937" spans="1:69" ht="15" x14ac:dyDescent="0.25">
      <c r="A2937" s="1305"/>
      <c r="B2937" s="2050"/>
      <c r="C2937" s="1928"/>
      <c r="D2937" s="1313"/>
      <c r="E2937" s="1313"/>
      <c r="F2937" s="1931"/>
      <c r="G2937" s="1313"/>
      <c r="H2937" s="1345"/>
      <c r="I2937" s="1313"/>
      <c r="J2937" s="1345"/>
      <c r="K2937" s="1313"/>
      <c r="L2937" s="2773"/>
      <c r="M2937" s="1313"/>
      <c r="N2937" s="1345"/>
      <c r="O2937" s="1313"/>
      <c r="P2937" s="1313"/>
      <c r="Q2937" s="1307"/>
      <c r="R2937" s="1313"/>
      <c r="S2937" s="1313"/>
      <c r="T2937" s="1313"/>
      <c r="U2937" s="1313"/>
      <c r="V2937" s="2466"/>
      <c r="W2937" s="1904"/>
      <c r="X2937" s="2336"/>
      <c r="Y2937" s="1904"/>
      <c r="Z2937" s="2394"/>
      <c r="AA2937" s="1904"/>
      <c r="AB2937" s="1903"/>
      <c r="AC2937" s="1904"/>
      <c r="AD2937" s="1904"/>
      <c r="AE2937" s="1904"/>
      <c r="AF2937" s="1313"/>
      <c r="AG2937" s="1313"/>
      <c r="AH2937" s="1305"/>
      <c r="AI2937" s="1313"/>
      <c r="AJ2937" s="1313"/>
      <c r="AK2937" s="1313"/>
      <c r="AL2937" s="1313"/>
      <c r="AM2937" s="1313"/>
      <c r="AN2937" s="1905"/>
      <c r="AO2937" s="1345"/>
      <c r="AP2937" s="1313"/>
      <c r="AQ2937" s="1345"/>
      <c r="AR2937" s="1313"/>
      <c r="AS2937" s="1345"/>
      <c r="AT2937" s="1313"/>
      <c r="AU2937" s="1345"/>
      <c r="AV2937" s="1313"/>
      <c r="AW2937" s="1313"/>
      <c r="AX2937" s="1313"/>
      <c r="AY2937" s="1305"/>
      <c r="AZ2937" s="1313"/>
      <c r="BA2937" s="1313"/>
      <c r="BB2937" s="1313"/>
      <c r="BC2937" s="1313"/>
      <c r="BD2937" s="1313"/>
      <c r="BE2937" s="1903"/>
      <c r="BF2937" s="1904"/>
      <c r="BG2937" s="1903"/>
      <c r="BH2937" s="1904"/>
      <c r="BI2937" s="1903"/>
      <c r="BJ2937" s="1904"/>
      <c r="BK2937" s="1313"/>
      <c r="BL2937" s="1904"/>
      <c r="BM2937" s="1904"/>
      <c r="BN2937" s="1904"/>
      <c r="BO2937" s="1313"/>
      <c r="BP2937" s="1316">
        <f t="shared" si="822"/>
        <v>0</v>
      </c>
      <c r="BQ2937" s="1305"/>
    </row>
    <row r="2938" spans="1:69" ht="15" x14ac:dyDescent="0.25">
      <c r="A2938" s="1305"/>
      <c r="B2938" s="2050"/>
      <c r="C2938" s="1928"/>
      <c r="D2938" s="1313"/>
      <c r="E2938" s="1313"/>
      <c r="F2938" s="1931"/>
      <c r="G2938" s="1313"/>
      <c r="H2938" s="1345"/>
      <c r="I2938" s="1313"/>
      <c r="J2938" s="1345"/>
      <c r="K2938" s="1313"/>
      <c r="L2938" s="2773"/>
      <c r="M2938" s="1313"/>
      <c r="N2938" s="1345"/>
      <c r="O2938" s="1313"/>
      <c r="P2938" s="1313"/>
      <c r="Q2938" s="1307"/>
      <c r="R2938" s="1313"/>
      <c r="S2938" s="1313"/>
      <c r="T2938" s="1313"/>
      <c r="U2938" s="1313"/>
      <c r="V2938" s="2466"/>
      <c r="W2938" s="1904"/>
      <c r="X2938" s="2336"/>
      <c r="Y2938" s="1904"/>
      <c r="Z2938" s="2394"/>
      <c r="AA2938" s="1904"/>
      <c r="AB2938" s="1903"/>
      <c r="AC2938" s="1904"/>
      <c r="AD2938" s="1904"/>
      <c r="AE2938" s="1904"/>
      <c r="AF2938" s="1313"/>
      <c r="AG2938" s="1313"/>
      <c r="AH2938" s="1305"/>
      <c r="AI2938" s="1313"/>
      <c r="AJ2938" s="1313"/>
      <c r="AK2938" s="1313"/>
      <c r="AL2938" s="1313"/>
      <c r="AM2938" s="1313"/>
      <c r="AN2938" s="1905"/>
      <c r="AO2938" s="1345"/>
      <c r="AP2938" s="1313"/>
      <c r="AQ2938" s="1345"/>
      <c r="AR2938" s="1313"/>
      <c r="AS2938" s="1345"/>
      <c r="AT2938" s="1313"/>
      <c r="AU2938" s="1345"/>
      <c r="AV2938" s="1313"/>
      <c r="AW2938" s="1313"/>
      <c r="AX2938" s="1313"/>
      <c r="AY2938" s="1305"/>
      <c r="AZ2938" s="1313"/>
      <c r="BA2938" s="1313"/>
      <c r="BB2938" s="1313"/>
      <c r="BC2938" s="1313"/>
      <c r="BD2938" s="1313"/>
      <c r="BE2938" s="1903"/>
      <c r="BF2938" s="1904"/>
      <c r="BG2938" s="1903"/>
      <c r="BH2938" s="1904"/>
      <c r="BI2938" s="1903"/>
      <c r="BJ2938" s="1904"/>
      <c r="BK2938" s="1313"/>
      <c r="BL2938" s="1904"/>
      <c r="BM2938" s="1904"/>
      <c r="BN2938" s="1904"/>
      <c r="BO2938" s="1313"/>
      <c r="BP2938" s="1316">
        <f t="shared" si="822"/>
        <v>0</v>
      </c>
      <c r="BQ2938" s="1305"/>
    </row>
    <row r="2939" spans="1:69" ht="15" x14ac:dyDescent="0.25">
      <c r="A2939" s="1305"/>
      <c r="B2939" s="2050"/>
      <c r="C2939" s="1928"/>
      <c r="D2939" s="1313"/>
      <c r="E2939" s="1313"/>
      <c r="F2939" s="1931"/>
      <c r="G2939" s="1313"/>
      <c r="H2939" s="1345"/>
      <c r="I2939" s="1313"/>
      <c r="J2939" s="1345"/>
      <c r="K2939" s="1313"/>
      <c r="L2939" s="2773"/>
      <c r="M2939" s="1313"/>
      <c r="N2939" s="1345"/>
      <c r="O2939" s="1313"/>
      <c r="P2939" s="1313"/>
      <c r="Q2939" s="1307"/>
      <c r="R2939" s="1313"/>
      <c r="S2939" s="1313"/>
      <c r="T2939" s="1313"/>
      <c r="U2939" s="1313"/>
      <c r="V2939" s="2466"/>
      <c r="W2939" s="1904"/>
      <c r="X2939" s="2336"/>
      <c r="Y2939" s="1904"/>
      <c r="Z2939" s="2394"/>
      <c r="AA2939" s="1904"/>
      <c r="AB2939" s="1903"/>
      <c r="AC2939" s="1904"/>
      <c r="AD2939" s="1904"/>
      <c r="AE2939" s="1904"/>
      <c r="AF2939" s="1313"/>
      <c r="AG2939" s="1313"/>
      <c r="AH2939" s="1305"/>
      <c r="AI2939" s="1313"/>
      <c r="AJ2939" s="1313"/>
      <c r="AK2939" s="1313"/>
      <c r="AL2939" s="1313"/>
      <c r="AM2939" s="1313"/>
      <c r="AN2939" s="1905"/>
      <c r="AO2939" s="1345"/>
      <c r="AP2939" s="1313"/>
      <c r="AQ2939" s="1345"/>
      <c r="AR2939" s="1313"/>
      <c r="AS2939" s="1345"/>
      <c r="AT2939" s="1313"/>
      <c r="AU2939" s="1345"/>
      <c r="AV2939" s="1313"/>
      <c r="AW2939" s="1313"/>
      <c r="AX2939" s="1313"/>
      <c r="AY2939" s="1305"/>
      <c r="AZ2939" s="1313"/>
      <c r="BA2939" s="1313"/>
      <c r="BB2939" s="1313"/>
      <c r="BC2939" s="1313"/>
      <c r="BD2939" s="1313"/>
      <c r="BE2939" s="1903"/>
      <c r="BF2939" s="1904"/>
      <c r="BG2939" s="1903"/>
      <c r="BH2939" s="1904"/>
      <c r="BI2939" s="1903"/>
      <c r="BJ2939" s="1904"/>
      <c r="BK2939" s="1313"/>
      <c r="BL2939" s="1904"/>
      <c r="BM2939" s="1904"/>
      <c r="BN2939" s="1904"/>
      <c r="BO2939" s="1313"/>
      <c r="BP2939" s="1316">
        <f t="shared" si="822"/>
        <v>0</v>
      </c>
      <c r="BQ2939" s="1305"/>
    </row>
    <row r="2940" spans="1:69" ht="15" x14ac:dyDescent="0.25">
      <c r="A2940" s="1305"/>
      <c r="B2940" s="2050"/>
      <c r="C2940" s="1928"/>
      <c r="D2940" s="1313"/>
      <c r="E2940" s="1313"/>
      <c r="F2940" s="1931"/>
      <c r="G2940" s="1313"/>
      <c r="H2940" s="1345"/>
      <c r="I2940" s="1313"/>
      <c r="J2940" s="1345"/>
      <c r="K2940" s="1313"/>
      <c r="L2940" s="2773"/>
      <c r="M2940" s="1313"/>
      <c r="N2940" s="1345"/>
      <c r="O2940" s="1313"/>
      <c r="P2940" s="1313"/>
      <c r="Q2940" s="1307"/>
      <c r="R2940" s="1313"/>
      <c r="S2940" s="1313"/>
      <c r="T2940" s="1313"/>
      <c r="U2940" s="1313"/>
      <c r="V2940" s="2466"/>
      <c r="W2940" s="1904"/>
      <c r="X2940" s="2336"/>
      <c r="Y2940" s="1904"/>
      <c r="Z2940" s="2394"/>
      <c r="AA2940" s="1904"/>
      <c r="AB2940" s="1903"/>
      <c r="AC2940" s="1904"/>
      <c r="AD2940" s="1904"/>
      <c r="AE2940" s="1904"/>
      <c r="AF2940" s="1313"/>
      <c r="AG2940" s="1313"/>
      <c r="AH2940" s="1305"/>
      <c r="AI2940" s="1313"/>
      <c r="AJ2940" s="1313"/>
      <c r="AK2940" s="1313"/>
      <c r="AL2940" s="1313"/>
      <c r="AM2940" s="1313"/>
      <c r="AN2940" s="1905"/>
      <c r="AO2940" s="1345"/>
      <c r="AP2940" s="1313"/>
      <c r="AQ2940" s="1345"/>
      <c r="AR2940" s="1313"/>
      <c r="AS2940" s="1345"/>
      <c r="AT2940" s="1313"/>
      <c r="AU2940" s="1345"/>
      <c r="AV2940" s="1313"/>
      <c r="AW2940" s="1313"/>
      <c r="AX2940" s="1313"/>
      <c r="AY2940" s="1305"/>
      <c r="AZ2940" s="1313"/>
      <c r="BA2940" s="1313"/>
      <c r="BB2940" s="1313"/>
      <c r="BC2940" s="1313"/>
      <c r="BD2940" s="1313"/>
      <c r="BE2940" s="1903"/>
      <c r="BF2940" s="1904"/>
      <c r="BG2940" s="1903"/>
      <c r="BH2940" s="1904"/>
      <c r="BI2940" s="1903"/>
      <c r="BJ2940" s="1904"/>
      <c r="BK2940" s="1313"/>
      <c r="BL2940" s="1904"/>
      <c r="BM2940" s="1904"/>
      <c r="BN2940" s="1904"/>
      <c r="BO2940" s="1313"/>
      <c r="BP2940" s="1316">
        <f t="shared" si="822"/>
        <v>0</v>
      </c>
      <c r="BQ2940" s="1305"/>
    </row>
    <row r="2941" spans="1:69" ht="15" x14ac:dyDescent="0.25">
      <c r="A2941" s="1305"/>
      <c r="B2941" s="2050"/>
      <c r="C2941" s="1928"/>
      <c r="D2941" s="1313"/>
      <c r="E2941" s="1313"/>
      <c r="F2941" s="1931"/>
      <c r="G2941" s="1313"/>
      <c r="H2941" s="1345"/>
      <c r="I2941" s="1313"/>
      <c r="J2941" s="1345"/>
      <c r="K2941" s="1313"/>
      <c r="L2941" s="2773"/>
      <c r="M2941" s="1313"/>
      <c r="N2941" s="1345"/>
      <c r="O2941" s="1313"/>
      <c r="P2941" s="1313"/>
      <c r="Q2941" s="1307"/>
      <c r="R2941" s="1313"/>
      <c r="S2941" s="1313"/>
      <c r="T2941" s="1313"/>
      <c r="U2941" s="1313"/>
      <c r="V2941" s="2466"/>
      <c r="W2941" s="1904"/>
      <c r="X2941" s="2336"/>
      <c r="Y2941" s="1904"/>
      <c r="Z2941" s="2394"/>
      <c r="AA2941" s="1904"/>
      <c r="AB2941" s="1903"/>
      <c r="AC2941" s="1904"/>
      <c r="AD2941" s="1904"/>
      <c r="AE2941" s="1904"/>
      <c r="AF2941" s="1313"/>
      <c r="AG2941" s="1313"/>
      <c r="AH2941" s="1305"/>
      <c r="AI2941" s="1313"/>
      <c r="AJ2941" s="1313"/>
      <c r="AK2941" s="1313"/>
      <c r="AL2941" s="1313"/>
      <c r="AM2941" s="1313"/>
      <c r="AN2941" s="1905"/>
      <c r="AO2941" s="1345"/>
      <c r="AP2941" s="1313"/>
      <c r="AQ2941" s="1345"/>
      <c r="AR2941" s="1313"/>
      <c r="AS2941" s="1345"/>
      <c r="AT2941" s="1313"/>
      <c r="AU2941" s="1345"/>
      <c r="AV2941" s="1313"/>
      <c r="AW2941" s="1313"/>
      <c r="AX2941" s="1313"/>
      <c r="AY2941" s="1305"/>
      <c r="AZ2941" s="1313"/>
      <c r="BA2941" s="1313"/>
      <c r="BB2941" s="1313"/>
      <c r="BC2941" s="1313"/>
      <c r="BD2941" s="1313"/>
      <c r="BE2941" s="1903"/>
      <c r="BF2941" s="1904"/>
      <c r="BG2941" s="1903"/>
      <c r="BH2941" s="1904"/>
      <c r="BI2941" s="1903"/>
      <c r="BJ2941" s="1904"/>
      <c r="BK2941" s="1313"/>
      <c r="BL2941" s="1904"/>
      <c r="BM2941" s="1904"/>
      <c r="BN2941" s="1904"/>
      <c r="BO2941" s="1313"/>
      <c r="BP2941" s="1316">
        <f t="shared" si="822"/>
        <v>0</v>
      </c>
      <c r="BQ2941" s="1305"/>
    </row>
    <row r="2942" spans="1:69" ht="15" x14ac:dyDescent="0.25">
      <c r="A2942" s="1305"/>
      <c r="B2942" s="2050"/>
      <c r="C2942" s="1928"/>
      <c r="D2942" s="1313"/>
      <c r="E2942" s="1313"/>
      <c r="F2942" s="1931"/>
      <c r="G2942" s="1313"/>
      <c r="H2942" s="1345"/>
      <c r="I2942" s="1313"/>
      <c r="J2942" s="1345"/>
      <c r="K2942" s="1313"/>
      <c r="L2942" s="2773"/>
      <c r="M2942" s="1313"/>
      <c r="N2942" s="1345"/>
      <c r="O2942" s="1313"/>
      <c r="P2942" s="1313"/>
      <c r="Q2942" s="1307"/>
      <c r="R2942" s="1313"/>
      <c r="S2942" s="1313"/>
      <c r="T2942" s="1313"/>
      <c r="U2942" s="1313"/>
      <c r="V2942" s="2466"/>
      <c r="W2942" s="1904"/>
      <c r="X2942" s="2336"/>
      <c r="Y2942" s="1904"/>
      <c r="Z2942" s="2394"/>
      <c r="AA2942" s="1904"/>
      <c r="AB2942" s="1903"/>
      <c r="AC2942" s="1904"/>
      <c r="AD2942" s="1904"/>
      <c r="AE2942" s="1904"/>
      <c r="AF2942" s="1313"/>
      <c r="AG2942" s="1313"/>
      <c r="AH2942" s="1305"/>
      <c r="AI2942" s="1313"/>
      <c r="AJ2942" s="1313"/>
      <c r="AK2942" s="1313"/>
      <c r="AL2942" s="1313"/>
      <c r="AM2942" s="1313"/>
      <c r="AN2942" s="1905"/>
      <c r="AO2942" s="1345"/>
      <c r="AP2942" s="1313"/>
      <c r="AQ2942" s="1345"/>
      <c r="AR2942" s="1313"/>
      <c r="AS2942" s="1345"/>
      <c r="AT2942" s="1313"/>
      <c r="AU2942" s="1345"/>
      <c r="AV2942" s="1313"/>
      <c r="AW2942" s="1313"/>
      <c r="AX2942" s="1313"/>
      <c r="AY2942" s="1305"/>
      <c r="AZ2942" s="1313"/>
      <c r="BA2942" s="1313"/>
      <c r="BB2942" s="1313"/>
      <c r="BC2942" s="1313"/>
      <c r="BD2942" s="1313"/>
      <c r="BE2942" s="1903"/>
      <c r="BF2942" s="1904"/>
      <c r="BG2942" s="1903"/>
      <c r="BH2942" s="1904"/>
      <c r="BI2942" s="1903"/>
      <c r="BJ2942" s="1904"/>
      <c r="BK2942" s="1313"/>
      <c r="BL2942" s="1904"/>
      <c r="BM2942" s="1904"/>
      <c r="BN2942" s="1904"/>
      <c r="BO2942" s="1313"/>
      <c r="BP2942" s="1316">
        <f t="shared" si="822"/>
        <v>0</v>
      </c>
      <c r="BQ2942" s="1305"/>
    </row>
    <row r="2943" spans="1:69" ht="15" x14ac:dyDescent="0.25">
      <c r="A2943" s="1305"/>
      <c r="B2943" s="2050"/>
      <c r="C2943" s="1928"/>
      <c r="D2943" s="1313"/>
      <c r="E2943" s="1313"/>
      <c r="F2943" s="1931"/>
      <c r="G2943" s="1313"/>
      <c r="H2943" s="1345"/>
      <c r="I2943" s="1313"/>
      <c r="J2943" s="1345"/>
      <c r="K2943" s="1313"/>
      <c r="L2943" s="2773"/>
      <c r="M2943" s="1313"/>
      <c r="N2943" s="1345"/>
      <c r="O2943" s="1313"/>
      <c r="P2943" s="1313"/>
      <c r="Q2943" s="1307"/>
      <c r="R2943" s="1313"/>
      <c r="S2943" s="1313"/>
      <c r="T2943" s="1313"/>
      <c r="U2943" s="1313"/>
      <c r="V2943" s="2466"/>
      <c r="W2943" s="1904"/>
      <c r="X2943" s="2336"/>
      <c r="Y2943" s="1904"/>
      <c r="Z2943" s="2394"/>
      <c r="AA2943" s="1904"/>
      <c r="AB2943" s="1903"/>
      <c r="AC2943" s="1904"/>
      <c r="AD2943" s="1904"/>
      <c r="AE2943" s="1904"/>
      <c r="AF2943" s="1313"/>
      <c r="AG2943" s="1313"/>
      <c r="AH2943" s="1305"/>
      <c r="AI2943" s="1313"/>
      <c r="AJ2943" s="1313"/>
      <c r="AK2943" s="1313"/>
      <c r="AL2943" s="1313"/>
      <c r="AM2943" s="1313"/>
      <c r="AN2943" s="1905"/>
      <c r="AO2943" s="1345"/>
      <c r="AP2943" s="1313"/>
      <c r="AQ2943" s="1345"/>
      <c r="AR2943" s="1313"/>
      <c r="AS2943" s="1345"/>
      <c r="AT2943" s="1313"/>
      <c r="AU2943" s="1345"/>
      <c r="AV2943" s="1313"/>
      <c r="AW2943" s="1313"/>
      <c r="AX2943" s="1313"/>
      <c r="AY2943" s="1305"/>
      <c r="AZ2943" s="1313"/>
      <c r="BA2943" s="1313"/>
      <c r="BB2943" s="1313"/>
      <c r="BC2943" s="1313"/>
      <c r="BD2943" s="1313"/>
      <c r="BE2943" s="1903"/>
      <c r="BF2943" s="1904"/>
      <c r="BG2943" s="1903"/>
      <c r="BH2943" s="1904"/>
      <c r="BI2943" s="1903"/>
      <c r="BJ2943" s="1904"/>
      <c r="BK2943" s="1313"/>
      <c r="BL2943" s="1904"/>
      <c r="BM2943" s="1904"/>
      <c r="BN2943" s="1904"/>
      <c r="BO2943" s="1313"/>
      <c r="BP2943" s="1316">
        <f t="shared" si="822"/>
        <v>0</v>
      </c>
      <c r="BQ2943" s="1305"/>
    </row>
    <row r="2944" spans="1:69" ht="15" x14ac:dyDescent="0.25">
      <c r="A2944" s="1305"/>
      <c r="B2944" s="2050"/>
      <c r="C2944" s="1928"/>
      <c r="D2944" s="1313"/>
      <c r="E2944" s="1313"/>
      <c r="F2944" s="1931"/>
      <c r="G2944" s="1313"/>
      <c r="H2944" s="1345"/>
      <c r="I2944" s="1313"/>
      <c r="J2944" s="1345"/>
      <c r="K2944" s="1313"/>
      <c r="L2944" s="2773"/>
      <c r="M2944" s="1313"/>
      <c r="N2944" s="1345"/>
      <c r="O2944" s="1313"/>
      <c r="P2944" s="1313"/>
      <c r="Q2944" s="1307"/>
      <c r="R2944" s="1313"/>
      <c r="S2944" s="1313"/>
      <c r="T2944" s="1313"/>
      <c r="U2944" s="1313"/>
      <c r="V2944" s="2466"/>
      <c r="W2944" s="1904"/>
      <c r="X2944" s="2336"/>
      <c r="Y2944" s="1904"/>
      <c r="Z2944" s="2394"/>
      <c r="AA2944" s="1904"/>
      <c r="AB2944" s="1903"/>
      <c r="AC2944" s="1904"/>
      <c r="AD2944" s="1904"/>
      <c r="AE2944" s="1904"/>
      <c r="AF2944" s="1313"/>
      <c r="AG2944" s="1313"/>
      <c r="AH2944" s="1305"/>
      <c r="AI2944" s="1313"/>
      <c r="AJ2944" s="1313"/>
      <c r="AK2944" s="1313"/>
      <c r="AL2944" s="1313"/>
      <c r="AM2944" s="1313"/>
      <c r="AN2944" s="1905"/>
      <c r="AO2944" s="1345"/>
      <c r="AP2944" s="1313"/>
      <c r="AQ2944" s="1345"/>
      <c r="AR2944" s="1313"/>
      <c r="AS2944" s="1345"/>
      <c r="AT2944" s="1313"/>
      <c r="AU2944" s="1345"/>
      <c r="AV2944" s="1313"/>
      <c r="AW2944" s="1313"/>
      <c r="AX2944" s="1313"/>
      <c r="AY2944" s="1305"/>
      <c r="AZ2944" s="1313"/>
      <c r="BA2944" s="1313"/>
      <c r="BB2944" s="1313"/>
      <c r="BC2944" s="1313"/>
      <c r="BD2944" s="1313"/>
      <c r="BE2944" s="1903"/>
      <c r="BF2944" s="1904"/>
      <c r="BG2944" s="1903"/>
      <c r="BH2944" s="1904"/>
      <c r="BI2944" s="1903"/>
      <c r="BJ2944" s="1904"/>
      <c r="BK2944" s="1313"/>
      <c r="BL2944" s="1904"/>
      <c r="BM2944" s="1904"/>
      <c r="BN2944" s="1904"/>
      <c r="BO2944" s="1313"/>
      <c r="BP2944" s="1316">
        <f t="shared" si="822"/>
        <v>0</v>
      </c>
      <c r="BQ2944" s="1305"/>
    </row>
    <row r="2945" spans="1:69" ht="15" x14ac:dyDescent="0.25">
      <c r="A2945" s="1305"/>
      <c r="B2945" s="2050"/>
      <c r="C2945" s="1928"/>
      <c r="D2945" s="1313"/>
      <c r="E2945" s="1313"/>
      <c r="F2945" s="1931"/>
      <c r="G2945" s="1313"/>
      <c r="H2945" s="1345"/>
      <c r="I2945" s="1313"/>
      <c r="J2945" s="1345"/>
      <c r="K2945" s="1313"/>
      <c r="L2945" s="2773"/>
      <c r="M2945" s="1313"/>
      <c r="N2945" s="1345"/>
      <c r="O2945" s="1313"/>
      <c r="P2945" s="1313"/>
      <c r="Q2945" s="1307"/>
      <c r="R2945" s="1313"/>
      <c r="S2945" s="1313"/>
      <c r="T2945" s="1313"/>
      <c r="U2945" s="1313"/>
      <c r="V2945" s="2466"/>
      <c r="W2945" s="1904"/>
      <c r="X2945" s="2336"/>
      <c r="Y2945" s="1904"/>
      <c r="Z2945" s="2394"/>
      <c r="AA2945" s="1904"/>
      <c r="AB2945" s="1903"/>
      <c r="AC2945" s="1904"/>
      <c r="AD2945" s="1904"/>
      <c r="AE2945" s="1904"/>
      <c r="AF2945" s="1313"/>
      <c r="AG2945" s="1313"/>
      <c r="AH2945" s="1305"/>
      <c r="AI2945" s="1313"/>
      <c r="AJ2945" s="1313"/>
      <c r="AK2945" s="1313"/>
      <c r="AL2945" s="1313"/>
      <c r="AM2945" s="1313"/>
      <c r="AN2945" s="1905"/>
      <c r="AO2945" s="1345"/>
      <c r="AP2945" s="1313"/>
      <c r="AQ2945" s="1345"/>
      <c r="AR2945" s="1313"/>
      <c r="AS2945" s="1345"/>
      <c r="AT2945" s="1313"/>
      <c r="AU2945" s="1345"/>
      <c r="AV2945" s="1313"/>
      <c r="AW2945" s="1313"/>
      <c r="AX2945" s="1313"/>
      <c r="AY2945" s="1305"/>
      <c r="AZ2945" s="1313"/>
      <c r="BA2945" s="1313"/>
      <c r="BB2945" s="1313"/>
      <c r="BC2945" s="1313"/>
      <c r="BD2945" s="1313"/>
      <c r="BE2945" s="1903"/>
      <c r="BF2945" s="1904"/>
      <c r="BG2945" s="1903"/>
      <c r="BH2945" s="1904"/>
      <c r="BI2945" s="1903"/>
      <c r="BJ2945" s="1904"/>
      <c r="BK2945" s="1313"/>
      <c r="BL2945" s="1904"/>
      <c r="BM2945" s="1904"/>
      <c r="BN2945" s="1904"/>
      <c r="BO2945" s="1313"/>
      <c r="BP2945" s="1316">
        <f t="shared" si="822"/>
        <v>0</v>
      </c>
      <c r="BQ2945" s="1305"/>
    </row>
    <row r="2946" spans="1:69" ht="15" x14ac:dyDescent="0.25">
      <c r="A2946" s="1305"/>
      <c r="B2946" s="2050"/>
      <c r="C2946" s="1928"/>
      <c r="D2946" s="1313"/>
      <c r="E2946" s="1313"/>
      <c r="F2946" s="1931"/>
      <c r="G2946" s="1313"/>
      <c r="H2946" s="1345"/>
      <c r="I2946" s="1313"/>
      <c r="J2946" s="1345"/>
      <c r="K2946" s="1313"/>
      <c r="L2946" s="2773"/>
      <c r="M2946" s="1313"/>
      <c r="N2946" s="1345"/>
      <c r="O2946" s="1313"/>
      <c r="P2946" s="1313"/>
      <c r="Q2946" s="1307"/>
      <c r="R2946" s="1313"/>
      <c r="S2946" s="1313"/>
      <c r="T2946" s="1313"/>
      <c r="U2946" s="1313"/>
      <c r="V2946" s="2466"/>
      <c r="W2946" s="1904"/>
      <c r="X2946" s="2336"/>
      <c r="Y2946" s="1904"/>
      <c r="Z2946" s="2394"/>
      <c r="AA2946" s="1904"/>
      <c r="AB2946" s="1903"/>
      <c r="AC2946" s="1904"/>
      <c r="AD2946" s="1904"/>
      <c r="AE2946" s="1904"/>
      <c r="AF2946" s="1313"/>
      <c r="AG2946" s="1313"/>
      <c r="AH2946" s="1305"/>
      <c r="AI2946" s="1313"/>
      <c r="AJ2946" s="1313"/>
      <c r="AK2946" s="1313"/>
      <c r="AL2946" s="1313"/>
      <c r="AM2946" s="1313"/>
      <c r="AN2946" s="1905"/>
      <c r="AO2946" s="1345"/>
      <c r="AP2946" s="1313"/>
      <c r="AQ2946" s="1345"/>
      <c r="AR2946" s="1313"/>
      <c r="AS2946" s="1345"/>
      <c r="AT2946" s="1313"/>
      <c r="AU2946" s="1345"/>
      <c r="AV2946" s="1313"/>
      <c r="AW2946" s="1313"/>
      <c r="AX2946" s="1313"/>
      <c r="AY2946" s="1305"/>
      <c r="AZ2946" s="1313"/>
      <c r="BA2946" s="1313"/>
      <c r="BB2946" s="1313"/>
      <c r="BC2946" s="1313"/>
      <c r="BD2946" s="1313"/>
      <c r="BE2946" s="1903"/>
      <c r="BF2946" s="1904"/>
      <c r="BG2946" s="1903"/>
      <c r="BH2946" s="1904"/>
      <c r="BI2946" s="1903"/>
      <c r="BJ2946" s="1904"/>
      <c r="BK2946" s="1313"/>
      <c r="BL2946" s="1904"/>
      <c r="BM2946" s="1904"/>
      <c r="BN2946" s="1904"/>
      <c r="BO2946" s="1313"/>
      <c r="BP2946" s="1316">
        <f t="shared" si="822"/>
        <v>0</v>
      </c>
      <c r="BQ2946" s="1305"/>
    </row>
    <row r="2947" spans="1:69" ht="15" x14ac:dyDescent="0.25">
      <c r="A2947" s="1305"/>
      <c r="B2947" s="2050"/>
      <c r="C2947" s="1928"/>
      <c r="D2947" s="1313"/>
      <c r="E2947" s="1313"/>
      <c r="F2947" s="1931"/>
      <c r="G2947" s="1313"/>
      <c r="H2947" s="1345"/>
      <c r="I2947" s="1313"/>
      <c r="J2947" s="1345"/>
      <c r="K2947" s="1313"/>
      <c r="L2947" s="2773"/>
      <c r="M2947" s="1313"/>
      <c r="N2947" s="1345"/>
      <c r="O2947" s="1313"/>
      <c r="P2947" s="1313"/>
      <c r="Q2947" s="1307"/>
      <c r="R2947" s="1313"/>
      <c r="S2947" s="1313"/>
      <c r="T2947" s="1313"/>
      <c r="U2947" s="1313"/>
      <c r="V2947" s="2466"/>
      <c r="W2947" s="1904"/>
      <c r="X2947" s="2336"/>
      <c r="Y2947" s="1904"/>
      <c r="Z2947" s="2394"/>
      <c r="AA2947" s="1904"/>
      <c r="AB2947" s="1903"/>
      <c r="AC2947" s="1904"/>
      <c r="AD2947" s="1904"/>
      <c r="AE2947" s="1904"/>
      <c r="AF2947" s="1313"/>
      <c r="AG2947" s="1313"/>
      <c r="AH2947" s="1305"/>
      <c r="AI2947" s="1313"/>
      <c r="AJ2947" s="1313"/>
      <c r="AK2947" s="1313"/>
      <c r="AL2947" s="1313"/>
      <c r="AM2947" s="1313"/>
      <c r="AN2947" s="1905"/>
      <c r="AO2947" s="1345"/>
      <c r="AP2947" s="1313"/>
      <c r="AQ2947" s="1345"/>
      <c r="AR2947" s="1313"/>
      <c r="AS2947" s="1345"/>
      <c r="AT2947" s="1313"/>
      <c r="AU2947" s="1345"/>
      <c r="AV2947" s="1313"/>
      <c r="AW2947" s="1313"/>
      <c r="AX2947" s="1313"/>
      <c r="AY2947" s="1305"/>
      <c r="AZ2947" s="1313"/>
      <c r="BA2947" s="1313"/>
      <c r="BB2947" s="1313"/>
      <c r="BC2947" s="1313"/>
      <c r="BD2947" s="1313"/>
      <c r="BE2947" s="1903"/>
      <c r="BF2947" s="1904"/>
      <c r="BG2947" s="1903"/>
      <c r="BH2947" s="1904"/>
      <c r="BI2947" s="1903"/>
      <c r="BJ2947" s="1904"/>
      <c r="BK2947" s="1313"/>
      <c r="BL2947" s="1904"/>
      <c r="BM2947" s="1904"/>
      <c r="BN2947" s="1904"/>
      <c r="BO2947" s="1313"/>
      <c r="BP2947" s="1316">
        <f t="shared" si="822"/>
        <v>0</v>
      </c>
      <c r="BQ2947" s="1305"/>
    </row>
    <row r="2948" spans="1:69" ht="15" x14ac:dyDescent="0.25">
      <c r="A2948" s="1305"/>
      <c r="B2948" s="2050"/>
      <c r="C2948" s="1928"/>
      <c r="D2948" s="1313"/>
      <c r="E2948" s="1313"/>
      <c r="F2948" s="1931"/>
      <c r="G2948" s="1313"/>
      <c r="H2948" s="1345"/>
      <c r="I2948" s="1313"/>
      <c r="J2948" s="1345"/>
      <c r="K2948" s="1313"/>
      <c r="L2948" s="2773"/>
      <c r="M2948" s="1313"/>
      <c r="N2948" s="1345"/>
      <c r="O2948" s="1313"/>
      <c r="P2948" s="1313"/>
      <c r="Q2948" s="1307"/>
      <c r="R2948" s="1313"/>
      <c r="S2948" s="1313"/>
      <c r="T2948" s="1313"/>
      <c r="U2948" s="1313"/>
      <c r="V2948" s="2466"/>
      <c r="W2948" s="1904"/>
      <c r="X2948" s="2336"/>
      <c r="Y2948" s="1904"/>
      <c r="Z2948" s="2394"/>
      <c r="AA2948" s="1904"/>
      <c r="AB2948" s="1903"/>
      <c r="AC2948" s="1904"/>
      <c r="AD2948" s="1904"/>
      <c r="AE2948" s="1904"/>
      <c r="AF2948" s="1313"/>
      <c r="AG2948" s="1313"/>
      <c r="AH2948" s="1305"/>
      <c r="AI2948" s="1313"/>
      <c r="AJ2948" s="1313"/>
      <c r="AK2948" s="1313"/>
      <c r="AL2948" s="1313"/>
      <c r="AM2948" s="1313"/>
      <c r="AN2948" s="1905"/>
      <c r="AO2948" s="1345"/>
      <c r="AP2948" s="1313"/>
      <c r="AQ2948" s="1345"/>
      <c r="AR2948" s="1313"/>
      <c r="AS2948" s="1345"/>
      <c r="AT2948" s="1313"/>
      <c r="AU2948" s="1345"/>
      <c r="AV2948" s="1313"/>
      <c r="AW2948" s="1313"/>
      <c r="AX2948" s="1313"/>
      <c r="AY2948" s="1305"/>
      <c r="AZ2948" s="1313"/>
      <c r="BA2948" s="1313"/>
      <c r="BB2948" s="1313"/>
      <c r="BC2948" s="1313"/>
      <c r="BD2948" s="1313"/>
      <c r="BE2948" s="1903"/>
      <c r="BF2948" s="1904"/>
      <c r="BG2948" s="1903"/>
      <c r="BH2948" s="1904"/>
      <c r="BI2948" s="1903"/>
      <c r="BJ2948" s="1904"/>
      <c r="BK2948" s="1313"/>
      <c r="BL2948" s="1904"/>
      <c r="BM2948" s="1904"/>
      <c r="BN2948" s="1904"/>
      <c r="BO2948" s="1313"/>
      <c r="BP2948" s="1316">
        <f t="shared" si="822"/>
        <v>0</v>
      </c>
      <c r="BQ2948" s="1305"/>
    </row>
    <row r="2949" spans="1:69" ht="15" x14ac:dyDescent="0.25">
      <c r="A2949" s="1305"/>
      <c r="B2949" s="2050"/>
      <c r="C2949" s="1928"/>
      <c r="D2949" s="1313"/>
      <c r="E2949" s="1313"/>
      <c r="F2949" s="1931"/>
      <c r="G2949" s="1313"/>
      <c r="H2949" s="1345"/>
      <c r="I2949" s="1313"/>
      <c r="J2949" s="1345"/>
      <c r="K2949" s="1313"/>
      <c r="L2949" s="2773"/>
      <c r="M2949" s="1313"/>
      <c r="N2949" s="1345"/>
      <c r="O2949" s="1313"/>
      <c r="P2949" s="1313"/>
      <c r="Q2949" s="1307"/>
      <c r="R2949" s="1313"/>
      <c r="S2949" s="1313"/>
      <c r="T2949" s="1313"/>
      <c r="U2949" s="1313"/>
      <c r="V2949" s="2466"/>
      <c r="W2949" s="1904"/>
      <c r="X2949" s="2336"/>
      <c r="Y2949" s="1904"/>
      <c r="Z2949" s="2394"/>
      <c r="AA2949" s="1904"/>
      <c r="AB2949" s="1903"/>
      <c r="AC2949" s="1904"/>
      <c r="AD2949" s="1904"/>
      <c r="AE2949" s="1904"/>
      <c r="AF2949" s="1313"/>
      <c r="AG2949" s="1313"/>
      <c r="AH2949" s="1305"/>
      <c r="AI2949" s="1313"/>
      <c r="AJ2949" s="1313"/>
      <c r="AK2949" s="1313"/>
      <c r="AL2949" s="1313"/>
      <c r="AM2949" s="1313"/>
      <c r="AN2949" s="1905"/>
      <c r="AO2949" s="1345"/>
      <c r="AP2949" s="1313"/>
      <c r="AQ2949" s="1345"/>
      <c r="AR2949" s="1313"/>
      <c r="AS2949" s="1345"/>
      <c r="AT2949" s="1313"/>
      <c r="AU2949" s="1345"/>
      <c r="AV2949" s="1313"/>
      <c r="AW2949" s="1313"/>
      <c r="AX2949" s="1313"/>
      <c r="AY2949" s="1305"/>
      <c r="AZ2949" s="1313"/>
      <c r="BA2949" s="1313"/>
      <c r="BB2949" s="1313"/>
      <c r="BC2949" s="1313"/>
      <c r="BD2949" s="1313"/>
      <c r="BE2949" s="1903"/>
      <c r="BF2949" s="1904"/>
      <c r="BG2949" s="1903"/>
      <c r="BH2949" s="1904"/>
      <c r="BI2949" s="1903"/>
      <c r="BJ2949" s="1904"/>
      <c r="BK2949" s="1313"/>
      <c r="BL2949" s="1904"/>
      <c r="BM2949" s="1904"/>
      <c r="BN2949" s="1904"/>
      <c r="BO2949" s="1313"/>
      <c r="BP2949" s="1316">
        <f t="shared" si="822"/>
        <v>0</v>
      </c>
      <c r="BQ2949" s="1305"/>
    </row>
    <row r="2950" spans="1:69" ht="15" x14ac:dyDescent="0.25">
      <c r="A2950" s="1305"/>
      <c r="B2950" s="2050"/>
      <c r="C2950" s="1928"/>
      <c r="D2950" s="1313"/>
      <c r="E2950" s="1313"/>
      <c r="F2950" s="1931"/>
      <c r="G2950" s="1313"/>
      <c r="H2950" s="1345"/>
      <c r="I2950" s="1313"/>
      <c r="J2950" s="1345"/>
      <c r="K2950" s="1313"/>
      <c r="L2950" s="2773"/>
      <c r="M2950" s="1313"/>
      <c r="N2950" s="1345"/>
      <c r="O2950" s="1313"/>
      <c r="P2950" s="1313"/>
      <c r="Q2950" s="1307"/>
      <c r="R2950" s="1313"/>
      <c r="S2950" s="1313"/>
      <c r="T2950" s="1313"/>
      <c r="U2950" s="1313"/>
      <c r="V2950" s="2466"/>
      <c r="W2950" s="1904"/>
      <c r="X2950" s="2336"/>
      <c r="Y2950" s="1904"/>
      <c r="Z2950" s="2394"/>
      <c r="AA2950" s="1904"/>
      <c r="AB2950" s="1903"/>
      <c r="AC2950" s="1904"/>
      <c r="AD2950" s="1904"/>
      <c r="AE2950" s="1904"/>
      <c r="AF2950" s="1313"/>
      <c r="AG2950" s="1313"/>
      <c r="AH2950" s="1305"/>
      <c r="AI2950" s="1313"/>
      <c r="AJ2950" s="1313"/>
      <c r="AK2950" s="1313"/>
      <c r="AL2950" s="1313"/>
      <c r="AM2950" s="1313"/>
      <c r="AN2950" s="1905"/>
      <c r="AO2950" s="1345"/>
      <c r="AP2950" s="1313"/>
      <c r="AQ2950" s="1345"/>
      <c r="AR2950" s="1313"/>
      <c r="AS2950" s="1345"/>
      <c r="AT2950" s="1313"/>
      <c r="AU2950" s="1345"/>
      <c r="AV2950" s="1313"/>
      <c r="AW2950" s="1313"/>
      <c r="AX2950" s="1313"/>
      <c r="AY2950" s="1305"/>
      <c r="AZ2950" s="1313"/>
      <c r="BA2950" s="1313"/>
      <c r="BB2950" s="1313"/>
      <c r="BC2950" s="1313"/>
      <c r="BD2950" s="1313"/>
      <c r="BE2950" s="1903"/>
      <c r="BF2950" s="1904"/>
      <c r="BG2950" s="1903"/>
      <c r="BH2950" s="1904"/>
      <c r="BI2950" s="1903"/>
      <c r="BJ2950" s="1904"/>
      <c r="BK2950" s="1313"/>
      <c r="BL2950" s="1904"/>
      <c r="BM2950" s="1904"/>
      <c r="BN2950" s="1904"/>
      <c r="BO2950" s="1313"/>
      <c r="BP2950" s="1316">
        <f t="shared" ref="BP2950:BP3013" si="823">O2949-BO2950</f>
        <v>0</v>
      </c>
      <c r="BQ2950" s="1305"/>
    </row>
    <row r="2951" spans="1:69" ht="15" x14ac:dyDescent="0.25">
      <c r="A2951" s="1305"/>
      <c r="B2951" s="2050"/>
      <c r="C2951" s="1928"/>
      <c r="D2951" s="1313"/>
      <c r="E2951" s="1313"/>
      <c r="F2951" s="1931"/>
      <c r="G2951" s="1313"/>
      <c r="H2951" s="1345"/>
      <c r="I2951" s="1313"/>
      <c r="J2951" s="1345"/>
      <c r="K2951" s="1313"/>
      <c r="L2951" s="2773"/>
      <c r="M2951" s="1313"/>
      <c r="N2951" s="1345"/>
      <c r="O2951" s="1313"/>
      <c r="P2951" s="1313"/>
      <c r="Q2951" s="1307"/>
      <c r="R2951" s="1313"/>
      <c r="S2951" s="1313"/>
      <c r="T2951" s="1313"/>
      <c r="U2951" s="1313"/>
      <c r="V2951" s="2466"/>
      <c r="W2951" s="1904"/>
      <c r="X2951" s="2336"/>
      <c r="Y2951" s="1904"/>
      <c r="Z2951" s="2394"/>
      <c r="AA2951" s="1904"/>
      <c r="AB2951" s="1903"/>
      <c r="AC2951" s="1904"/>
      <c r="AD2951" s="1904"/>
      <c r="AE2951" s="1904"/>
      <c r="AF2951" s="1313"/>
      <c r="AG2951" s="1313"/>
      <c r="AH2951" s="1305"/>
      <c r="AI2951" s="1313"/>
      <c r="AJ2951" s="1313"/>
      <c r="AK2951" s="1313"/>
      <c r="AL2951" s="1313"/>
      <c r="AM2951" s="1313"/>
      <c r="AN2951" s="1905"/>
      <c r="AO2951" s="1345"/>
      <c r="AP2951" s="1313"/>
      <c r="AQ2951" s="1345"/>
      <c r="AR2951" s="1313"/>
      <c r="AS2951" s="1345"/>
      <c r="AT2951" s="1313"/>
      <c r="AU2951" s="1345"/>
      <c r="AV2951" s="1313"/>
      <c r="AW2951" s="1313"/>
      <c r="AX2951" s="1313"/>
      <c r="AY2951" s="1305"/>
      <c r="AZ2951" s="1313"/>
      <c r="BA2951" s="1313"/>
      <c r="BB2951" s="1313"/>
      <c r="BC2951" s="1313"/>
      <c r="BD2951" s="1313"/>
      <c r="BE2951" s="1903"/>
      <c r="BF2951" s="1904"/>
      <c r="BG2951" s="1903"/>
      <c r="BH2951" s="1904"/>
      <c r="BI2951" s="1903"/>
      <c r="BJ2951" s="1904"/>
      <c r="BK2951" s="1313"/>
      <c r="BL2951" s="1904"/>
      <c r="BM2951" s="1904"/>
      <c r="BN2951" s="1904"/>
      <c r="BO2951" s="1313"/>
      <c r="BP2951" s="1316">
        <f t="shared" si="823"/>
        <v>0</v>
      </c>
      <c r="BQ2951" s="1305"/>
    </row>
    <row r="2952" spans="1:69" ht="15" x14ac:dyDescent="0.25">
      <c r="A2952" s="1305"/>
      <c r="B2952" s="2050"/>
      <c r="C2952" s="1928"/>
      <c r="D2952" s="1313"/>
      <c r="E2952" s="1313"/>
      <c r="F2952" s="1931"/>
      <c r="G2952" s="1313"/>
      <c r="H2952" s="1345"/>
      <c r="I2952" s="1313"/>
      <c r="J2952" s="1345"/>
      <c r="K2952" s="1313"/>
      <c r="L2952" s="2773"/>
      <c r="M2952" s="1313"/>
      <c r="N2952" s="1345"/>
      <c r="O2952" s="1313"/>
      <c r="P2952" s="1313"/>
      <c r="Q2952" s="1307"/>
      <c r="R2952" s="1313"/>
      <c r="S2952" s="1313"/>
      <c r="T2952" s="1313"/>
      <c r="U2952" s="1313"/>
      <c r="V2952" s="2466"/>
      <c r="W2952" s="1904"/>
      <c r="X2952" s="2336"/>
      <c r="Y2952" s="1904"/>
      <c r="Z2952" s="2394"/>
      <c r="AA2952" s="1904"/>
      <c r="AB2952" s="1903"/>
      <c r="AC2952" s="1904"/>
      <c r="AD2952" s="1904"/>
      <c r="AE2952" s="1904"/>
      <c r="AF2952" s="1313"/>
      <c r="AG2952" s="1313"/>
      <c r="AH2952" s="1305"/>
      <c r="AI2952" s="1313"/>
      <c r="AJ2952" s="1313"/>
      <c r="AK2952" s="1313"/>
      <c r="AL2952" s="1313"/>
      <c r="AM2952" s="1313"/>
      <c r="AN2952" s="1905"/>
      <c r="AO2952" s="1345"/>
      <c r="AP2952" s="1313"/>
      <c r="AQ2952" s="1345"/>
      <c r="AR2952" s="1313"/>
      <c r="AS2952" s="1345"/>
      <c r="AT2952" s="1313"/>
      <c r="AU2952" s="1345"/>
      <c r="AV2952" s="1313"/>
      <c r="AW2952" s="1313"/>
      <c r="AX2952" s="1313"/>
      <c r="AY2952" s="1305"/>
      <c r="AZ2952" s="1313"/>
      <c r="BA2952" s="1313"/>
      <c r="BB2952" s="1313"/>
      <c r="BC2952" s="1313"/>
      <c r="BD2952" s="1313"/>
      <c r="BE2952" s="1903"/>
      <c r="BF2952" s="1904"/>
      <c r="BG2952" s="1903"/>
      <c r="BH2952" s="1904"/>
      <c r="BI2952" s="1903"/>
      <c r="BJ2952" s="1904"/>
      <c r="BK2952" s="1313"/>
      <c r="BL2952" s="1904"/>
      <c r="BM2952" s="1904"/>
      <c r="BN2952" s="1904"/>
      <c r="BO2952" s="1313"/>
      <c r="BP2952" s="1316">
        <f t="shared" si="823"/>
        <v>0</v>
      </c>
      <c r="BQ2952" s="1305"/>
    </row>
    <row r="2953" spans="1:69" ht="15" x14ac:dyDescent="0.25">
      <c r="A2953" s="1305"/>
      <c r="B2953" s="2050"/>
      <c r="C2953" s="1928"/>
      <c r="D2953" s="1313"/>
      <c r="E2953" s="1313"/>
      <c r="F2953" s="1931"/>
      <c r="G2953" s="1313"/>
      <c r="H2953" s="1345"/>
      <c r="I2953" s="1313"/>
      <c r="J2953" s="1345"/>
      <c r="K2953" s="1313"/>
      <c r="L2953" s="2773"/>
      <c r="M2953" s="1313"/>
      <c r="N2953" s="1345"/>
      <c r="O2953" s="1313"/>
      <c r="P2953" s="1313"/>
      <c r="Q2953" s="1307"/>
      <c r="R2953" s="1313"/>
      <c r="S2953" s="1313"/>
      <c r="T2953" s="1313"/>
      <c r="U2953" s="1313"/>
      <c r="V2953" s="2466"/>
      <c r="W2953" s="1904"/>
      <c r="X2953" s="2336"/>
      <c r="Y2953" s="1904"/>
      <c r="Z2953" s="2394"/>
      <c r="AA2953" s="1904"/>
      <c r="AB2953" s="1903"/>
      <c r="AC2953" s="1904"/>
      <c r="AD2953" s="1904"/>
      <c r="AE2953" s="1904"/>
      <c r="AF2953" s="1313"/>
      <c r="AG2953" s="1313"/>
      <c r="AH2953" s="1305"/>
      <c r="AI2953" s="1313"/>
      <c r="AJ2953" s="1313"/>
      <c r="AK2953" s="1313"/>
      <c r="AL2953" s="1313"/>
      <c r="AM2953" s="1313"/>
      <c r="AN2953" s="1905"/>
      <c r="AO2953" s="1345"/>
      <c r="AP2953" s="1313"/>
      <c r="AQ2953" s="1345"/>
      <c r="AR2953" s="1313"/>
      <c r="AS2953" s="1345"/>
      <c r="AT2953" s="1313"/>
      <c r="AU2953" s="1345"/>
      <c r="AV2953" s="1313"/>
      <c r="AW2953" s="1313"/>
      <c r="AX2953" s="1313"/>
      <c r="AY2953" s="1305"/>
      <c r="AZ2953" s="1313"/>
      <c r="BA2953" s="1313"/>
      <c r="BB2953" s="1313"/>
      <c r="BC2953" s="1313"/>
      <c r="BD2953" s="1313"/>
      <c r="BE2953" s="1903"/>
      <c r="BF2953" s="1904"/>
      <c r="BG2953" s="1903"/>
      <c r="BH2953" s="1904"/>
      <c r="BI2953" s="1903"/>
      <c r="BJ2953" s="1904"/>
      <c r="BK2953" s="1313"/>
      <c r="BL2953" s="1904"/>
      <c r="BM2953" s="1904"/>
      <c r="BN2953" s="1904"/>
      <c r="BO2953" s="1313"/>
      <c r="BP2953" s="1316">
        <f t="shared" si="823"/>
        <v>0</v>
      </c>
      <c r="BQ2953" s="1305"/>
    </row>
    <row r="2954" spans="1:69" ht="15" x14ac:dyDescent="0.25">
      <c r="A2954" s="1305"/>
      <c r="B2954" s="2050"/>
      <c r="C2954" s="1928"/>
      <c r="D2954" s="1313"/>
      <c r="E2954" s="1313"/>
      <c r="F2954" s="1931"/>
      <c r="G2954" s="1313"/>
      <c r="H2954" s="1345"/>
      <c r="I2954" s="1313"/>
      <c r="J2954" s="1345"/>
      <c r="K2954" s="1313"/>
      <c r="L2954" s="2773"/>
      <c r="M2954" s="1313"/>
      <c r="N2954" s="1345"/>
      <c r="O2954" s="1313"/>
      <c r="P2954" s="1313"/>
      <c r="Q2954" s="1307"/>
      <c r="R2954" s="1313"/>
      <c r="S2954" s="1313"/>
      <c r="T2954" s="1313"/>
      <c r="U2954" s="1313"/>
      <c r="V2954" s="2466"/>
      <c r="W2954" s="1904"/>
      <c r="X2954" s="2336"/>
      <c r="Y2954" s="1904"/>
      <c r="Z2954" s="2394"/>
      <c r="AA2954" s="1904"/>
      <c r="AB2954" s="1903"/>
      <c r="AC2954" s="1904"/>
      <c r="AD2954" s="1904"/>
      <c r="AE2954" s="1904"/>
      <c r="AF2954" s="1313"/>
      <c r="AG2954" s="1313"/>
      <c r="AH2954" s="1305"/>
      <c r="AI2954" s="1313"/>
      <c r="AJ2954" s="1313"/>
      <c r="AK2954" s="1313"/>
      <c r="AL2954" s="1313"/>
      <c r="AM2954" s="1313"/>
      <c r="AN2954" s="1905"/>
      <c r="AO2954" s="1345"/>
      <c r="AP2954" s="1313"/>
      <c r="AQ2954" s="1345"/>
      <c r="AR2954" s="1313"/>
      <c r="AS2954" s="1345"/>
      <c r="AT2954" s="1313"/>
      <c r="AU2954" s="1345"/>
      <c r="AV2954" s="1313"/>
      <c r="AW2954" s="1313"/>
      <c r="AX2954" s="1313"/>
      <c r="AY2954" s="1305"/>
      <c r="AZ2954" s="1313"/>
      <c r="BA2954" s="1313"/>
      <c r="BB2954" s="1313"/>
      <c r="BC2954" s="1313"/>
      <c r="BD2954" s="1313"/>
      <c r="BE2954" s="1903"/>
      <c r="BF2954" s="1904"/>
      <c r="BG2954" s="1903"/>
      <c r="BH2954" s="1904"/>
      <c r="BI2954" s="1903"/>
      <c r="BJ2954" s="1904"/>
      <c r="BK2954" s="1313"/>
      <c r="BL2954" s="1904"/>
      <c r="BM2954" s="1904"/>
      <c r="BN2954" s="1904"/>
      <c r="BO2954" s="1313"/>
      <c r="BP2954" s="1316">
        <f t="shared" si="823"/>
        <v>0</v>
      </c>
      <c r="BQ2954" s="1305"/>
    </row>
    <row r="2955" spans="1:69" ht="15" x14ac:dyDescent="0.25">
      <c r="A2955" s="1305"/>
      <c r="B2955" s="2050"/>
      <c r="C2955" s="1928"/>
      <c r="D2955" s="1313"/>
      <c r="E2955" s="1313"/>
      <c r="F2955" s="1931"/>
      <c r="G2955" s="1313"/>
      <c r="H2955" s="1345"/>
      <c r="I2955" s="1313"/>
      <c r="J2955" s="1345"/>
      <c r="K2955" s="1313"/>
      <c r="L2955" s="2773"/>
      <c r="M2955" s="1313"/>
      <c r="N2955" s="1345"/>
      <c r="O2955" s="1313"/>
      <c r="P2955" s="1313"/>
      <c r="Q2955" s="1307"/>
      <c r="R2955" s="1313"/>
      <c r="S2955" s="1313"/>
      <c r="T2955" s="1313"/>
      <c r="U2955" s="1313"/>
      <c r="V2955" s="2466"/>
      <c r="W2955" s="1904"/>
      <c r="X2955" s="2336"/>
      <c r="Y2955" s="1904"/>
      <c r="Z2955" s="2394"/>
      <c r="AA2955" s="1904"/>
      <c r="AB2955" s="1903"/>
      <c r="AC2955" s="1904"/>
      <c r="AD2955" s="1904"/>
      <c r="AE2955" s="1904"/>
      <c r="AF2955" s="1313"/>
      <c r="AG2955" s="1313"/>
      <c r="AH2955" s="1305"/>
      <c r="AI2955" s="1313"/>
      <c r="AJ2955" s="1313"/>
      <c r="AK2955" s="1313"/>
      <c r="AL2955" s="1313"/>
      <c r="AM2955" s="1313"/>
      <c r="AN2955" s="1905"/>
      <c r="AO2955" s="1345"/>
      <c r="AP2955" s="1313"/>
      <c r="AQ2955" s="1345"/>
      <c r="AR2955" s="1313"/>
      <c r="AS2955" s="1345"/>
      <c r="AT2955" s="1313"/>
      <c r="AU2955" s="1345"/>
      <c r="AV2955" s="1313"/>
      <c r="AW2955" s="1313"/>
      <c r="AX2955" s="1313"/>
      <c r="AY2955" s="1305"/>
      <c r="AZ2955" s="1313"/>
      <c r="BA2955" s="1313"/>
      <c r="BB2955" s="1313"/>
      <c r="BC2955" s="1313"/>
      <c r="BD2955" s="1313"/>
      <c r="BE2955" s="1903"/>
      <c r="BF2955" s="1904"/>
      <c r="BG2955" s="1903"/>
      <c r="BH2955" s="1904"/>
      <c r="BI2955" s="1903"/>
      <c r="BJ2955" s="1904"/>
      <c r="BK2955" s="1313"/>
      <c r="BL2955" s="1904"/>
      <c r="BM2955" s="1904"/>
      <c r="BN2955" s="1904"/>
      <c r="BO2955" s="1313"/>
      <c r="BP2955" s="1316">
        <f t="shared" si="823"/>
        <v>0</v>
      </c>
      <c r="BQ2955" s="1305"/>
    </row>
    <row r="2956" spans="1:69" ht="15" x14ac:dyDescent="0.25">
      <c r="A2956" s="1305"/>
      <c r="B2956" s="2050"/>
      <c r="C2956" s="1928"/>
      <c r="D2956" s="1313"/>
      <c r="E2956" s="1313"/>
      <c r="F2956" s="1931"/>
      <c r="G2956" s="1313"/>
      <c r="H2956" s="1345"/>
      <c r="I2956" s="1313"/>
      <c r="J2956" s="1345"/>
      <c r="K2956" s="1313"/>
      <c r="L2956" s="2773"/>
      <c r="M2956" s="1313"/>
      <c r="N2956" s="1345"/>
      <c r="O2956" s="1313"/>
      <c r="P2956" s="1313"/>
      <c r="Q2956" s="1307"/>
      <c r="R2956" s="1313"/>
      <c r="S2956" s="1313"/>
      <c r="T2956" s="1313"/>
      <c r="U2956" s="1313"/>
      <c r="V2956" s="2466"/>
      <c r="W2956" s="1904"/>
      <c r="X2956" s="2336"/>
      <c r="Y2956" s="1904"/>
      <c r="Z2956" s="2394"/>
      <c r="AA2956" s="1904"/>
      <c r="AB2956" s="1903"/>
      <c r="AC2956" s="1904"/>
      <c r="AD2956" s="1904"/>
      <c r="AE2956" s="1904"/>
      <c r="AF2956" s="1313"/>
      <c r="AG2956" s="1313"/>
      <c r="AH2956" s="1305"/>
      <c r="AI2956" s="1313"/>
      <c r="AJ2956" s="1313"/>
      <c r="AK2956" s="1313"/>
      <c r="AL2956" s="1313"/>
      <c r="AM2956" s="1313"/>
      <c r="AN2956" s="1905"/>
      <c r="AO2956" s="1345"/>
      <c r="AP2956" s="1313"/>
      <c r="AQ2956" s="1345"/>
      <c r="AR2956" s="1313"/>
      <c r="AS2956" s="1345"/>
      <c r="AT2956" s="1313"/>
      <c r="AU2956" s="1345"/>
      <c r="AV2956" s="1313"/>
      <c r="AW2956" s="1313"/>
      <c r="AX2956" s="1313"/>
      <c r="AY2956" s="1305"/>
      <c r="AZ2956" s="1313"/>
      <c r="BA2956" s="1313"/>
      <c r="BB2956" s="1313"/>
      <c r="BC2956" s="1313"/>
      <c r="BD2956" s="1313"/>
      <c r="BE2956" s="1903"/>
      <c r="BF2956" s="1904"/>
      <c r="BG2956" s="1903"/>
      <c r="BH2956" s="1904"/>
      <c r="BI2956" s="1903"/>
      <c r="BJ2956" s="1904"/>
      <c r="BK2956" s="1313"/>
      <c r="BL2956" s="1904"/>
      <c r="BM2956" s="1904"/>
      <c r="BN2956" s="1904"/>
      <c r="BO2956" s="1313"/>
      <c r="BP2956" s="1316">
        <f t="shared" si="823"/>
        <v>0</v>
      </c>
      <c r="BQ2956" s="1305"/>
    </row>
    <row r="2957" spans="1:69" ht="15" x14ac:dyDescent="0.25">
      <c r="A2957" s="1305"/>
      <c r="B2957" s="2050"/>
      <c r="C2957" s="1928"/>
      <c r="D2957" s="1313"/>
      <c r="E2957" s="1313"/>
      <c r="F2957" s="1931"/>
      <c r="G2957" s="1313"/>
      <c r="H2957" s="1345"/>
      <c r="I2957" s="1313"/>
      <c r="J2957" s="1345"/>
      <c r="K2957" s="1313"/>
      <c r="L2957" s="2773"/>
      <c r="M2957" s="1313"/>
      <c r="N2957" s="1345"/>
      <c r="O2957" s="1313"/>
      <c r="P2957" s="1313"/>
      <c r="Q2957" s="1307"/>
      <c r="R2957" s="1313"/>
      <c r="S2957" s="1313"/>
      <c r="T2957" s="1313"/>
      <c r="U2957" s="1313"/>
      <c r="V2957" s="2466"/>
      <c r="W2957" s="1904"/>
      <c r="X2957" s="2336"/>
      <c r="Y2957" s="1904"/>
      <c r="Z2957" s="2394"/>
      <c r="AA2957" s="1904"/>
      <c r="AB2957" s="1903"/>
      <c r="AC2957" s="1904"/>
      <c r="AD2957" s="1904"/>
      <c r="AE2957" s="1904"/>
      <c r="AF2957" s="1313"/>
      <c r="AG2957" s="1313"/>
      <c r="AH2957" s="1305"/>
      <c r="AI2957" s="1313"/>
      <c r="AJ2957" s="1313"/>
      <c r="AK2957" s="1313"/>
      <c r="AL2957" s="1313"/>
      <c r="AM2957" s="1313"/>
      <c r="AN2957" s="1905"/>
      <c r="AO2957" s="1345"/>
      <c r="AP2957" s="1313"/>
      <c r="AQ2957" s="1345"/>
      <c r="AR2957" s="1313"/>
      <c r="AS2957" s="1345"/>
      <c r="AT2957" s="1313"/>
      <c r="AU2957" s="1345"/>
      <c r="AV2957" s="1313"/>
      <c r="AW2957" s="1313"/>
      <c r="AX2957" s="1313"/>
      <c r="AY2957" s="1305"/>
      <c r="AZ2957" s="1313"/>
      <c r="BA2957" s="1313"/>
      <c r="BB2957" s="1313"/>
      <c r="BC2957" s="1313"/>
      <c r="BD2957" s="1313"/>
      <c r="BE2957" s="1903"/>
      <c r="BF2957" s="1904"/>
      <c r="BG2957" s="1903"/>
      <c r="BH2957" s="1904"/>
      <c r="BI2957" s="1903"/>
      <c r="BJ2957" s="1904"/>
      <c r="BK2957" s="1313"/>
      <c r="BL2957" s="1904"/>
      <c r="BM2957" s="1904"/>
      <c r="BN2957" s="1904"/>
      <c r="BO2957" s="1313"/>
      <c r="BP2957" s="1316">
        <f t="shared" si="823"/>
        <v>0</v>
      </c>
      <c r="BQ2957" s="1305"/>
    </row>
    <row r="2958" spans="1:69" ht="15" x14ac:dyDescent="0.25">
      <c r="A2958" s="1305"/>
      <c r="B2958" s="2050"/>
      <c r="C2958" s="1928"/>
      <c r="D2958" s="1313"/>
      <c r="E2958" s="1313"/>
      <c r="F2958" s="1931"/>
      <c r="G2958" s="1313"/>
      <c r="H2958" s="1345"/>
      <c r="I2958" s="1313"/>
      <c r="J2958" s="1345"/>
      <c r="K2958" s="1313"/>
      <c r="L2958" s="2773"/>
      <c r="M2958" s="1313"/>
      <c r="N2958" s="1345"/>
      <c r="O2958" s="1313"/>
      <c r="P2958" s="1313"/>
      <c r="Q2958" s="1307"/>
      <c r="R2958" s="1313"/>
      <c r="S2958" s="1313"/>
      <c r="T2958" s="1313"/>
      <c r="U2958" s="1313"/>
      <c r="V2958" s="2466"/>
      <c r="W2958" s="1904"/>
      <c r="X2958" s="2336"/>
      <c r="Y2958" s="1904"/>
      <c r="Z2958" s="2394"/>
      <c r="AA2958" s="1904"/>
      <c r="AB2958" s="1903"/>
      <c r="AC2958" s="1904"/>
      <c r="AD2958" s="1904"/>
      <c r="AE2958" s="1904"/>
      <c r="AF2958" s="1313"/>
      <c r="AG2958" s="1313"/>
      <c r="AH2958" s="1305"/>
      <c r="AI2958" s="1313"/>
      <c r="AJ2958" s="1313"/>
      <c r="AK2958" s="1313"/>
      <c r="AL2958" s="1313"/>
      <c r="AM2958" s="1313"/>
      <c r="AN2958" s="1905"/>
      <c r="AO2958" s="1345"/>
      <c r="AP2958" s="1313"/>
      <c r="AQ2958" s="1345"/>
      <c r="AR2958" s="1313"/>
      <c r="AS2958" s="1345"/>
      <c r="AT2958" s="1313"/>
      <c r="AU2958" s="1345"/>
      <c r="AV2958" s="1313"/>
      <c r="AW2958" s="1313"/>
      <c r="AX2958" s="1313"/>
      <c r="AY2958" s="1305"/>
      <c r="AZ2958" s="1313"/>
      <c r="BA2958" s="1313"/>
      <c r="BB2958" s="1313"/>
      <c r="BC2958" s="1313"/>
      <c r="BD2958" s="1313"/>
      <c r="BE2958" s="1903"/>
      <c r="BF2958" s="1904"/>
      <c r="BG2958" s="1903"/>
      <c r="BH2958" s="1904"/>
      <c r="BI2958" s="1903"/>
      <c r="BJ2958" s="1904"/>
      <c r="BK2958" s="1313"/>
      <c r="BL2958" s="1904"/>
      <c r="BM2958" s="1904"/>
      <c r="BN2958" s="1904"/>
      <c r="BO2958" s="1313"/>
      <c r="BP2958" s="1316">
        <f t="shared" si="823"/>
        <v>0</v>
      </c>
      <c r="BQ2958" s="1305"/>
    </row>
    <row r="2959" spans="1:69" ht="15" x14ac:dyDescent="0.25">
      <c r="A2959" s="1305"/>
      <c r="B2959" s="2050"/>
      <c r="C2959" s="1928"/>
      <c r="D2959" s="1313"/>
      <c r="E2959" s="1313"/>
      <c r="F2959" s="1931"/>
      <c r="G2959" s="1313"/>
      <c r="H2959" s="1345"/>
      <c r="I2959" s="1313"/>
      <c r="J2959" s="1345"/>
      <c r="K2959" s="1313"/>
      <c r="L2959" s="2773"/>
      <c r="M2959" s="1313"/>
      <c r="N2959" s="1345"/>
      <c r="O2959" s="1313"/>
      <c r="P2959" s="1313"/>
      <c r="Q2959" s="1307"/>
      <c r="R2959" s="1313"/>
      <c r="S2959" s="1313"/>
      <c r="T2959" s="1313"/>
      <c r="U2959" s="1313"/>
      <c r="V2959" s="2466"/>
      <c r="W2959" s="1904"/>
      <c r="X2959" s="2336"/>
      <c r="Y2959" s="1904"/>
      <c r="Z2959" s="2394"/>
      <c r="AA2959" s="1904"/>
      <c r="AB2959" s="1903"/>
      <c r="AC2959" s="1904"/>
      <c r="AD2959" s="1904"/>
      <c r="AE2959" s="1904"/>
      <c r="AF2959" s="1313"/>
      <c r="AG2959" s="1313"/>
      <c r="AH2959" s="1305"/>
      <c r="AI2959" s="1313"/>
      <c r="AJ2959" s="1313"/>
      <c r="AK2959" s="1313"/>
      <c r="AL2959" s="1313"/>
      <c r="AM2959" s="1313"/>
      <c r="AN2959" s="1905"/>
      <c r="AO2959" s="1345"/>
      <c r="AP2959" s="1313"/>
      <c r="AQ2959" s="1345"/>
      <c r="AR2959" s="1313"/>
      <c r="AS2959" s="1345"/>
      <c r="AT2959" s="1313"/>
      <c r="AU2959" s="1345"/>
      <c r="AV2959" s="1313"/>
      <c r="AW2959" s="1313"/>
      <c r="AX2959" s="1313"/>
      <c r="AY2959" s="1305"/>
      <c r="AZ2959" s="1313"/>
      <c r="BA2959" s="1313"/>
      <c r="BB2959" s="1313"/>
      <c r="BC2959" s="1313"/>
      <c r="BD2959" s="1313"/>
      <c r="BE2959" s="1903"/>
      <c r="BF2959" s="1904"/>
      <c r="BG2959" s="1903"/>
      <c r="BH2959" s="1904"/>
      <c r="BI2959" s="1903"/>
      <c r="BJ2959" s="1904"/>
      <c r="BK2959" s="1313"/>
      <c r="BL2959" s="1904"/>
      <c r="BM2959" s="1904"/>
      <c r="BN2959" s="1904"/>
      <c r="BO2959" s="1313"/>
      <c r="BP2959" s="1316">
        <f t="shared" si="823"/>
        <v>0</v>
      </c>
      <c r="BQ2959" s="1305"/>
    </row>
    <row r="2960" spans="1:69" ht="15" x14ac:dyDescent="0.25">
      <c r="A2960" s="1305"/>
      <c r="B2960" s="2050"/>
      <c r="C2960" s="1928"/>
      <c r="D2960" s="1313"/>
      <c r="E2960" s="1313"/>
      <c r="F2960" s="1931"/>
      <c r="G2960" s="1313"/>
      <c r="H2960" s="1345"/>
      <c r="I2960" s="1313"/>
      <c r="J2960" s="1345"/>
      <c r="K2960" s="1313"/>
      <c r="L2960" s="2773"/>
      <c r="M2960" s="1313"/>
      <c r="N2960" s="1345"/>
      <c r="O2960" s="1313"/>
      <c r="P2960" s="1313"/>
      <c r="Q2960" s="1307"/>
      <c r="R2960" s="1313"/>
      <c r="S2960" s="1313"/>
      <c r="T2960" s="1313"/>
      <c r="U2960" s="1313"/>
      <c r="V2960" s="2466"/>
      <c r="W2960" s="1904"/>
      <c r="X2960" s="2336"/>
      <c r="Y2960" s="1904"/>
      <c r="Z2960" s="2394"/>
      <c r="AA2960" s="1904"/>
      <c r="AB2960" s="1903"/>
      <c r="AC2960" s="1904"/>
      <c r="AD2960" s="1904"/>
      <c r="AE2960" s="1904"/>
      <c r="AF2960" s="1313"/>
      <c r="AG2960" s="1313"/>
      <c r="AH2960" s="1305"/>
      <c r="AI2960" s="1313"/>
      <c r="AJ2960" s="1313"/>
      <c r="AK2960" s="1313"/>
      <c r="AL2960" s="1313"/>
      <c r="AM2960" s="1313"/>
      <c r="AN2960" s="1905"/>
      <c r="AO2960" s="1345"/>
      <c r="AP2960" s="1313"/>
      <c r="AQ2960" s="1345"/>
      <c r="AR2960" s="1313"/>
      <c r="AS2960" s="1345"/>
      <c r="AT2960" s="1313"/>
      <c r="AU2960" s="1345"/>
      <c r="AV2960" s="1313"/>
      <c r="AW2960" s="1313"/>
      <c r="AX2960" s="1313"/>
      <c r="AY2960" s="1305"/>
      <c r="AZ2960" s="1313"/>
      <c r="BA2960" s="1313"/>
      <c r="BB2960" s="1313"/>
      <c r="BC2960" s="1313"/>
      <c r="BD2960" s="1313"/>
      <c r="BE2960" s="1903"/>
      <c r="BF2960" s="1904"/>
      <c r="BG2960" s="1903"/>
      <c r="BH2960" s="1904"/>
      <c r="BI2960" s="1903"/>
      <c r="BJ2960" s="1904"/>
      <c r="BK2960" s="1313"/>
      <c r="BL2960" s="1904"/>
      <c r="BM2960" s="1904"/>
      <c r="BN2960" s="1904"/>
      <c r="BO2960" s="1313"/>
      <c r="BP2960" s="1316">
        <f t="shared" si="823"/>
        <v>0</v>
      </c>
      <c r="BQ2960" s="1305"/>
    </row>
    <row r="2961" spans="1:69" ht="15" x14ac:dyDescent="0.25">
      <c r="A2961" s="1305"/>
      <c r="B2961" s="2050"/>
      <c r="C2961" s="1928"/>
      <c r="D2961" s="1313"/>
      <c r="E2961" s="1313"/>
      <c r="F2961" s="1931"/>
      <c r="G2961" s="1313"/>
      <c r="H2961" s="1345"/>
      <c r="I2961" s="1313"/>
      <c r="J2961" s="1345"/>
      <c r="K2961" s="1313"/>
      <c r="L2961" s="2773"/>
      <c r="M2961" s="1313"/>
      <c r="N2961" s="1345"/>
      <c r="O2961" s="1313"/>
      <c r="P2961" s="1313"/>
      <c r="Q2961" s="1307"/>
      <c r="R2961" s="1313"/>
      <c r="S2961" s="1313"/>
      <c r="T2961" s="1313"/>
      <c r="U2961" s="1313"/>
      <c r="V2961" s="2466"/>
      <c r="W2961" s="1904"/>
      <c r="X2961" s="2336"/>
      <c r="Y2961" s="1904"/>
      <c r="Z2961" s="2394"/>
      <c r="AA2961" s="1904"/>
      <c r="AB2961" s="1903"/>
      <c r="AC2961" s="1904"/>
      <c r="AD2961" s="1904"/>
      <c r="AE2961" s="1904"/>
      <c r="AF2961" s="1313"/>
      <c r="AG2961" s="1313"/>
      <c r="AH2961" s="1305"/>
      <c r="AI2961" s="1313"/>
      <c r="AJ2961" s="1313"/>
      <c r="AK2961" s="1313"/>
      <c r="AL2961" s="1313"/>
      <c r="AM2961" s="1313"/>
      <c r="AN2961" s="1905"/>
      <c r="AO2961" s="1345"/>
      <c r="AP2961" s="1313"/>
      <c r="AQ2961" s="1345"/>
      <c r="AR2961" s="1313"/>
      <c r="AS2961" s="1345"/>
      <c r="AT2961" s="1313"/>
      <c r="AU2961" s="1345"/>
      <c r="AV2961" s="1313"/>
      <c r="AW2961" s="1313"/>
      <c r="AX2961" s="1313"/>
      <c r="AY2961" s="1305"/>
      <c r="AZ2961" s="1313"/>
      <c r="BA2961" s="1313"/>
      <c r="BB2961" s="1313"/>
      <c r="BC2961" s="1313"/>
      <c r="BD2961" s="1313"/>
      <c r="BE2961" s="1903"/>
      <c r="BF2961" s="1904"/>
      <c r="BG2961" s="1903"/>
      <c r="BH2961" s="1904"/>
      <c r="BI2961" s="1903"/>
      <c r="BJ2961" s="1904"/>
      <c r="BK2961" s="1313"/>
      <c r="BL2961" s="1904"/>
      <c r="BM2961" s="1904"/>
      <c r="BN2961" s="1904"/>
      <c r="BO2961" s="1313"/>
      <c r="BP2961" s="1316">
        <f t="shared" si="823"/>
        <v>0</v>
      </c>
      <c r="BQ2961" s="1305"/>
    </row>
    <row r="2962" spans="1:69" ht="15" x14ac:dyDescent="0.25">
      <c r="A2962" s="1305"/>
      <c r="B2962" s="2050"/>
      <c r="C2962" s="1928"/>
      <c r="D2962" s="1313"/>
      <c r="E2962" s="1313"/>
      <c r="F2962" s="1931"/>
      <c r="G2962" s="1313"/>
      <c r="H2962" s="1345"/>
      <c r="I2962" s="1313"/>
      <c r="J2962" s="1345"/>
      <c r="K2962" s="1313"/>
      <c r="L2962" s="2773"/>
      <c r="M2962" s="1313"/>
      <c r="N2962" s="1345"/>
      <c r="O2962" s="1313"/>
      <c r="P2962" s="1313"/>
      <c r="Q2962" s="1307"/>
      <c r="R2962" s="1313"/>
      <c r="S2962" s="1313"/>
      <c r="T2962" s="1313"/>
      <c r="U2962" s="1313"/>
      <c r="V2962" s="2466"/>
      <c r="W2962" s="1904"/>
      <c r="X2962" s="2336"/>
      <c r="Y2962" s="1904"/>
      <c r="Z2962" s="2394"/>
      <c r="AA2962" s="1904"/>
      <c r="AB2962" s="1903"/>
      <c r="AC2962" s="1904"/>
      <c r="AD2962" s="1904"/>
      <c r="AE2962" s="1904"/>
      <c r="AF2962" s="1313"/>
      <c r="AG2962" s="1313"/>
      <c r="AH2962" s="1305"/>
      <c r="AI2962" s="1313"/>
      <c r="AJ2962" s="1313"/>
      <c r="AK2962" s="1313"/>
      <c r="AL2962" s="1313"/>
      <c r="AM2962" s="1313"/>
      <c r="AN2962" s="1905"/>
      <c r="AO2962" s="1345"/>
      <c r="AP2962" s="1313"/>
      <c r="AQ2962" s="1345"/>
      <c r="AR2962" s="1313"/>
      <c r="AS2962" s="1345"/>
      <c r="AT2962" s="1313"/>
      <c r="AU2962" s="1345"/>
      <c r="AV2962" s="1313"/>
      <c r="AW2962" s="1313"/>
      <c r="AX2962" s="1313"/>
      <c r="AY2962" s="1305"/>
      <c r="AZ2962" s="1313"/>
      <c r="BA2962" s="1313"/>
      <c r="BB2962" s="1313"/>
      <c r="BC2962" s="1313"/>
      <c r="BD2962" s="1313"/>
      <c r="BE2962" s="1903"/>
      <c r="BF2962" s="1904"/>
      <c r="BG2962" s="1903"/>
      <c r="BH2962" s="1904"/>
      <c r="BI2962" s="1903"/>
      <c r="BJ2962" s="1904"/>
      <c r="BK2962" s="1313"/>
      <c r="BL2962" s="1904"/>
      <c r="BM2962" s="1904"/>
      <c r="BN2962" s="1904"/>
      <c r="BO2962" s="1313"/>
      <c r="BP2962" s="1316">
        <f t="shared" si="823"/>
        <v>0</v>
      </c>
      <c r="BQ2962" s="1305"/>
    </row>
    <row r="2963" spans="1:69" ht="15" x14ac:dyDescent="0.25">
      <c r="A2963" s="1305"/>
      <c r="B2963" s="2050"/>
      <c r="C2963" s="1928"/>
      <c r="D2963" s="1313"/>
      <c r="E2963" s="1313"/>
      <c r="F2963" s="1931"/>
      <c r="G2963" s="1313"/>
      <c r="H2963" s="1345"/>
      <c r="I2963" s="1313"/>
      <c r="J2963" s="1345"/>
      <c r="K2963" s="1313"/>
      <c r="L2963" s="2773"/>
      <c r="M2963" s="1313"/>
      <c r="N2963" s="1345"/>
      <c r="O2963" s="1313"/>
      <c r="P2963" s="1313"/>
      <c r="Q2963" s="1307"/>
      <c r="R2963" s="1313"/>
      <c r="S2963" s="1313"/>
      <c r="T2963" s="1313"/>
      <c r="U2963" s="1313"/>
      <c r="V2963" s="2466"/>
      <c r="W2963" s="1904"/>
      <c r="X2963" s="2336"/>
      <c r="Y2963" s="1904"/>
      <c r="Z2963" s="2394"/>
      <c r="AA2963" s="1904"/>
      <c r="AB2963" s="1903"/>
      <c r="AC2963" s="1904"/>
      <c r="AD2963" s="1904"/>
      <c r="AE2963" s="1904"/>
      <c r="AF2963" s="1313"/>
      <c r="AG2963" s="1313"/>
      <c r="AH2963" s="1305"/>
      <c r="AI2963" s="1313"/>
      <c r="AJ2963" s="1313"/>
      <c r="AK2963" s="1313"/>
      <c r="AL2963" s="1313"/>
      <c r="AM2963" s="1313"/>
      <c r="AN2963" s="1905"/>
      <c r="AO2963" s="1345"/>
      <c r="AP2963" s="1313"/>
      <c r="AQ2963" s="1345"/>
      <c r="AR2963" s="1313"/>
      <c r="AS2963" s="1345"/>
      <c r="AT2963" s="1313"/>
      <c r="AU2963" s="1345"/>
      <c r="AV2963" s="1313"/>
      <c r="AW2963" s="1313"/>
      <c r="AX2963" s="1313"/>
      <c r="AY2963" s="1305"/>
      <c r="AZ2963" s="1313"/>
      <c r="BA2963" s="1313"/>
      <c r="BB2963" s="1313"/>
      <c r="BC2963" s="1313"/>
      <c r="BD2963" s="1313"/>
      <c r="BE2963" s="1903"/>
      <c r="BF2963" s="1904"/>
      <c r="BG2963" s="1903"/>
      <c r="BH2963" s="1904"/>
      <c r="BI2963" s="1903"/>
      <c r="BJ2963" s="1904"/>
      <c r="BK2963" s="1313"/>
      <c r="BL2963" s="1904"/>
      <c r="BM2963" s="1904"/>
      <c r="BN2963" s="1904"/>
      <c r="BO2963" s="1313"/>
      <c r="BP2963" s="1316">
        <f t="shared" si="823"/>
        <v>0</v>
      </c>
      <c r="BQ2963" s="1305"/>
    </row>
    <row r="2964" spans="1:69" ht="15" x14ac:dyDescent="0.25">
      <c r="A2964" s="1305"/>
      <c r="B2964" s="2050"/>
      <c r="C2964" s="1928"/>
      <c r="D2964" s="1313"/>
      <c r="E2964" s="1313"/>
      <c r="F2964" s="1931"/>
      <c r="G2964" s="1313"/>
      <c r="H2964" s="1345"/>
      <c r="I2964" s="1313"/>
      <c r="J2964" s="1345"/>
      <c r="K2964" s="1313"/>
      <c r="L2964" s="2773"/>
      <c r="M2964" s="1313"/>
      <c r="N2964" s="1345"/>
      <c r="O2964" s="1313"/>
      <c r="P2964" s="1313"/>
      <c r="Q2964" s="1307"/>
      <c r="R2964" s="1313"/>
      <c r="S2964" s="1313"/>
      <c r="T2964" s="1313"/>
      <c r="U2964" s="1313"/>
      <c r="V2964" s="2466"/>
      <c r="W2964" s="1904"/>
      <c r="X2964" s="2336"/>
      <c r="Y2964" s="1904"/>
      <c r="Z2964" s="2394"/>
      <c r="AA2964" s="1904"/>
      <c r="AB2964" s="1903"/>
      <c r="AC2964" s="1904"/>
      <c r="AD2964" s="1904"/>
      <c r="AE2964" s="1904"/>
      <c r="AF2964" s="1313"/>
      <c r="AG2964" s="1313"/>
      <c r="AH2964" s="1305"/>
      <c r="AI2964" s="1313"/>
      <c r="AJ2964" s="1313"/>
      <c r="AK2964" s="1313"/>
      <c r="AL2964" s="1313"/>
      <c r="AM2964" s="1313"/>
      <c r="AN2964" s="1905"/>
      <c r="AO2964" s="1345"/>
      <c r="AP2964" s="1313"/>
      <c r="AQ2964" s="1345"/>
      <c r="AR2964" s="1313"/>
      <c r="AS2964" s="1345"/>
      <c r="AT2964" s="1313"/>
      <c r="AU2964" s="1345"/>
      <c r="AV2964" s="1313"/>
      <c r="AW2964" s="1313"/>
      <c r="AX2964" s="1313"/>
      <c r="AY2964" s="1305"/>
      <c r="AZ2964" s="1313"/>
      <c r="BA2964" s="1313"/>
      <c r="BB2964" s="1313"/>
      <c r="BC2964" s="1313"/>
      <c r="BD2964" s="1313"/>
      <c r="BE2964" s="1903"/>
      <c r="BF2964" s="1904"/>
      <c r="BG2964" s="1903"/>
      <c r="BH2964" s="1904"/>
      <c r="BI2964" s="1903"/>
      <c r="BJ2964" s="1904"/>
      <c r="BK2964" s="1313"/>
      <c r="BL2964" s="1904"/>
      <c r="BM2964" s="1904"/>
      <c r="BN2964" s="1904"/>
      <c r="BO2964" s="1313"/>
      <c r="BP2964" s="1316">
        <f t="shared" si="823"/>
        <v>0</v>
      </c>
      <c r="BQ2964" s="1305"/>
    </row>
    <row r="2965" spans="1:69" ht="15" x14ac:dyDescent="0.25">
      <c r="A2965" s="1305"/>
      <c r="B2965" s="2050"/>
      <c r="C2965" s="1928"/>
      <c r="D2965" s="1313"/>
      <c r="E2965" s="1313"/>
      <c r="F2965" s="1931"/>
      <c r="G2965" s="1313"/>
      <c r="H2965" s="1345"/>
      <c r="I2965" s="1313"/>
      <c r="J2965" s="1345"/>
      <c r="K2965" s="1313"/>
      <c r="L2965" s="2773"/>
      <c r="M2965" s="1313"/>
      <c r="N2965" s="1345"/>
      <c r="O2965" s="1313"/>
      <c r="P2965" s="1313"/>
      <c r="Q2965" s="1307"/>
      <c r="R2965" s="1313"/>
      <c r="S2965" s="1313"/>
      <c r="T2965" s="1313"/>
      <c r="U2965" s="1313"/>
      <c r="V2965" s="2466"/>
      <c r="W2965" s="1904"/>
      <c r="X2965" s="2336"/>
      <c r="Y2965" s="1904"/>
      <c r="Z2965" s="2394"/>
      <c r="AA2965" s="1904"/>
      <c r="AB2965" s="1903"/>
      <c r="AC2965" s="1904"/>
      <c r="AD2965" s="1904"/>
      <c r="AE2965" s="1904"/>
      <c r="AF2965" s="1313"/>
      <c r="AG2965" s="1313"/>
      <c r="AH2965" s="1305"/>
      <c r="AI2965" s="1313"/>
      <c r="AJ2965" s="1313"/>
      <c r="AK2965" s="1313"/>
      <c r="AL2965" s="1313"/>
      <c r="AM2965" s="1313"/>
      <c r="AN2965" s="1905"/>
      <c r="AO2965" s="1345"/>
      <c r="AP2965" s="1313"/>
      <c r="AQ2965" s="1345"/>
      <c r="AR2965" s="1313"/>
      <c r="AS2965" s="1345"/>
      <c r="AT2965" s="1313"/>
      <c r="AU2965" s="1345"/>
      <c r="AV2965" s="1313"/>
      <c r="AW2965" s="1313"/>
      <c r="AX2965" s="1313"/>
      <c r="AY2965" s="1305"/>
      <c r="AZ2965" s="1313"/>
      <c r="BA2965" s="1313"/>
      <c r="BB2965" s="1313"/>
      <c r="BC2965" s="1313"/>
      <c r="BD2965" s="1313"/>
      <c r="BE2965" s="1903"/>
      <c r="BF2965" s="1904"/>
      <c r="BG2965" s="1903"/>
      <c r="BH2965" s="1904"/>
      <c r="BI2965" s="1903"/>
      <c r="BJ2965" s="1904"/>
      <c r="BK2965" s="1313"/>
      <c r="BL2965" s="1904"/>
      <c r="BM2965" s="1904"/>
      <c r="BN2965" s="1904"/>
      <c r="BO2965" s="1313"/>
      <c r="BP2965" s="1316">
        <f t="shared" si="823"/>
        <v>0</v>
      </c>
      <c r="BQ2965" s="1305"/>
    </row>
    <row r="2966" spans="1:69" ht="15" x14ac:dyDescent="0.25">
      <c r="A2966" s="1305"/>
      <c r="B2966" s="2050"/>
      <c r="C2966" s="1928"/>
      <c r="D2966" s="1313"/>
      <c r="E2966" s="1313"/>
      <c r="F2966" s="1931"/>
      <c r="G2966" s="1313"/>
      <c r="H2966" s="1345"/>
      <c r="I2966" s="1313"/>
      <c r="J2966" s="1345"/>
      <c r="K2966" s="1313"/>
      <c r="L2966" s="2773"/>
      <c r="M2966" s="1313"/>
      <c r="N2966" s="1345"/>
      <c r="O2966" s="1313"/>
      <c r="P2966" s="1313"/>
      <c r="Q2966" s="1307"/>
      <c r="R2966" s="1313"/>
      <c r="S2966" s="1313"/>
      <c r="T2966" s="1313"/>
      <c r="U2966" s="1313"/>
      <c r="V2966" s="2466"/>
      <c r="W2966" s="1904"/>
      <c r="X2966" s="2336"/>
      <c r="Y2966" s="1904"/>
      <c r="Z2966" s="2394"/>
      <c r="AA2966" s="1904"/>
      <c r="AB2966" s="1903"/>
      <c r="AC2966" s="1904"/>
      <c r="AD2966" s="1904"/>
      <c r="AE2966" s="1904"/>
      <c r="AF2966" s="1313"/>
      <c r="AG2966" s="1313"/>
      <c r="AH2966" s="1305"/>
      <c r="AI2966" s="1313"/>
      <c r="AJ2966" s="1313"/>
      <c r="AK2966" s="1313"/>
      <c r="AL2966" s="1313"/>
      <c r="AM2966" s="1313"/>
      <c r="AN2966" s="1905"/>
      <c r="AO2966" s="1345"/>
      <c r="AP2966" s="1313"/>
      <c r="AQ2966" s="1345"/>
      <c r="AR2966" s="1313"/>
      <c r="AS2966" s="1345"/>
      <c r="AT2966" s="1313"/>
      <c r="AU2966" s="1345"/>
      <c r="AV2966" s="1313"/>
      <c r="AW2966" s="1313"/>
      <c r="AX2966" s="1313"/>
      <c r="AY2966" s="1305"/>
      <c r="AZ2966" s="1313"/>
      <c r="BA2966" s="1313"/>
      <c r="BB2966" s="1313"/>
      <c r="BC2966" s="1313"/>
      <c r="BD2966" s="1313"/>
      <c r="BE2966" s="1903"/>
      <c r="BF2966" s="1904"/>
      <c r="BG2966" s="1903"/>
      <c r="BH2966" s="1904"/>
      <c r="BI2966" s="1903"/>
      <c r="BJ2966" s="1904"/>
      <c r="BK2966" s="1313"/>
      <c r="BL2966" s="1904"/>
      <c r="BM2966" s="1904"/>
      <c r="BN2966" s="1904"/>
      <c r="BO2966" s="1313"/>
      <c r="BP2966" s="1316">
        <f t="shared" si="823"/>
        <v>0</v>
      </c>
      <c r="BQ2966" s="1305"/>
    </row>
    <row r="2967" spans="1:69" ht="15" x14ac:dyDescent="0.25">
      <c r="A2967" s="1305"/>
      <c r="B2967" s="2050"/>
      <c r="C2967" s="1928"/>
      <c r="D2967" s="1313"/>
      <c r="E2967" s="1313"/>
      <c r="F2967" s="1931"/>
      <c r="G2967" s="1313"/>
      <c r="H2967" s="1345"/>
      <c r="I2967" s="1313"/>
      <c r="J2967" s="1345"/>
      <c r="K2967" s="1313"/>
      <c r="L2967" s="2773"/>
      <c r="M2967" s="1313"/>
      <c r="N2967" s="1345"/>
      <c r="O2967" s="1313"/>
      <c r="P2967" s="1313"/>
      <c r="Q2967" s="1307"/>
      <c r="R2967" s="1313"/>
      <c r="S2967" s="1313"/>
      <c r="T2967" s="1313"/>
      <c r="U2967" s="1313"/>
      <c r="V2967" s="2466"/>
      <c r="W2967" s="1904"/>
      <c r="X2967" s="2336"/>
      <c r="Y2967" s="1904"/>
      <c r="Z2967" s="2394"/>
      <c r="AA2967" s="1904"/>
      <c r="AB2967" s="1903"/>
      <c r="AC2967" s="1904"/>
      <c r="AD2967" s="1904"/>
      <c r="AE2967" s="1904"/>
      <c r="AF2967" s="1313"/>
      <c r="AG2967" s="1313"/>
      <c r="AH2967" s="1305"/>
      <c r="AI2967" s="1313"/>
      <c r="AJ2967" s="1313"/>
      <c r="AK2967" s="1313"/>
      <c r="AL2967" s="1313"/>
      <c r="AM2967" s="1313"/>
      <c r="AN2967" s="1905"/>
      <c r="AO2967" s="1345"/>
      <c r="AP2967" s="1313"/>
      <c r="AQ2967" s="1345"/>
      <c r="AR2967" s="1313"/>
      <c r="AS2967" s="1345"/>
      <c r="AT2967" s="1313"/>
      <c r="AU2967" s="1345"/>
      <c r="AV2967" s="1313"/>
      <c r="AW2967" s="1313"/>
      <c r="AX2967" s="1313"/>
      <c r="AY2967" s="1305"/>
      <c r="AZ2967" s="1313"/>
      <c r="BA2967" s="1313"/>
      <c r="BB2967" s="1313"/>
      <c r="BC2967" s="1313"/>
      <c r="BD2967" s="1313"/>
      <c r="BE2967" s="1903"/>
      <c r="BF2967" s="1904"/>
      <c r="BG2967" s="1903"/>
      <c r="BH2967" s="1904"/>
      <c r="BI2967" s="1903"/>
      <c r="BJ2967" s="1904"/>
      <c r="BK2967" s="1313"/>
      <c r="BL2967" s="1904"/>
      <c r="BM2967" s="1904"/>
      <c r="BN2967" s="1904"/>
      <c r="BO2967" s="1313"/>
      <c r="BP2967" s="1316">
        <f t="shared" si="823"/>
        <v>0</v>
      </c>
      <c r="BQ2967" s="1305"/>
    </row>
    <row r="2968" spans="1:69" ht="15" x14ac:dyDescent="0.25">
      <c r="A2968" s="1305"/>
      <c r="B2968" s="2050"/>
      <c r="C2968" s="1928"/>
      <c r="D2968" s="1313"/>
      <c r="E2968" s="1313"/>
      <c r="F2968" s="1931"/>
      <c r="G2968" s="1313"/>
      <c r="H2968" s="1345"/>
      <c r="I2968" s="1313"/>
      <c r="J2968" s="1345"/>
      <c r="K2968" s="1313"/>
      <c r="L2968" s="2773"/>
      <c r="M2968" s="1313"/>
      <c r="N2968" s="1345"/>
      <c r="O2968" s="1313"/>
      <c r="P2968" s="1313"/>
      <c r="Q2968" s="1307"/>
      <c r="R2968" s="1313"/>
      <c r="S2968" s="1313"/>
      <c r="T2968" s="1313"/>
      <c r="U2968" s="1313"/>
      <c r="V2968" s="2466"/>
      <c r="W2968" s="1904"/>
      <c r="X2968" s="2336"/>
      <c r="Y2968" s="1904"/>
      <c r="Z2968" s="2394"/>
      <c r="AA2968" s="1904"/>
      <c r="AB2968" s="1903"/>
      <c r="AC2968" s="1904"/>
      <c r="AD2968" s="1904"/>
      <c r="AE2968" s="1904"/>
      <c r="AF2968" s="1313"/>
      <c r="AG2968" s="1313"/>
      <c r="AH2968" s="1305"/>
      <c r="AI2968" s="1313"/>
      <c r="AJ2968" s="1313"/>
      <c r="AK2968" s="1313"/>
      <c r="AL2968" s="1313"/>
      <c r="AM2968" s="1313"/>
      <c r="AN2968" s="1905"/>
      <c r="AO2968" s="1345"/>
      <c r="AP2968" s="1313"/>
      <c r="AQ2968" s="1345"/>
      <c r="AR2968" s="1313"/>
      <c r="AS2968" s="1345"/>
      <c r="AT2968" s="1313"/>
      <c r="AU2968" s="1345"/>
      <c r="AV2968" s="1313"/>
      <c r="AW2968" s="1313"/>
      <c r="AX2968" s="1313"/>
      <c r="AY2968" s="1305"/>
      <c r="AZ2968" s="1313"/>
      <c r="BA2968" s="1313"/>
      <c r="BB2968" s="1313"/>
      <c r="BC2968" s="1313"/>
      <c r="BD2968" s="1313"/>
      <c r="BE2968" s="1903"/>
      <c r="BF2968" s="1904"/>
      <c r="BG2968" s="1903"/>
      <c r="BH2968" s="1904"/>
      <c r="BI2968" s="1903"/>
      <c r="BJ2968" s="1904"/>
      <c r="BK2968" s="1313"/>
      <c r="BL2968" s="1904"/>
      <c r="BM2968" s="1904"/>
      <c r="BN2968" s="1904"/>
      <c r="BO2968" s="1313"/>
      <c r="BP2968" s="1316">
        <f t="shared" si="823"/>
        <v>0</v>
      </c>
      <c r="BQ2968" s="1305"/>
    </row>
    <row r="2969" spans="1:69" ht="15" x14ac:dyDescent="0.25">
      <c r="A2969" s="1305"/>
      <c r="B2969" s="2050"/>
      <c r="C2969" s="1928"/>
      <c r="D2969" s="1313"/>
      <c r="E2969" s="1313"/>
      <c r="F2969" s="1931"/>
      <c r="G2969" s="1313"/>
      <c r="H2969" s="1345"/>
      <c r="I2969" s="1313"/>
      <c r="J2969" s="1345"/>
      <c r="K2969" s="1313"/>
      <c r="L2969" s="2773"/>
      <c r="M2969" s="1313"/>
      <c r="N2969" s="1345"/>
      <c r="O2969" s="1313"/>
      <c r="P2969" s="1313"/>
      <c r="Q2969" s="1307"/>
      <c r="R2969" s="1313"/>
      <c r="S2969" s="1313"/>
      <c r="T2969" s="1313"/>
      <c r="U2969" s="1313"/>
      <c r="V2969" s="2466"/>
      <c r="W2969" s="1904"/>
      <c r="X2969" s="2336"/>
      <c r="Y2969" s="1904"/>
      <c r="Z2969" s="2394"/>
      <c r="AA2969" s="1904"/>
      <c r="AB2969" s="1903"/>
      <c r="AC2969" s="1904"/>
      <c r="AD2969" s="1904"/>
      <c r="AE2969" s="1904"/>
      <c r="AF2969" s="1313"/>
      <c r="AG2969" s="1313"/>
      <c r="AH2969" s="1305"/>
      <c r="AI2969" s="1313"/>
      <c r="AJ2969" s="1313"/>
      <c r="AK2969" s="1313"/>
      <c r="AL2969" s="1313"/>
      <c r="AM2969" s="1313"/>
      <c r="AN2969" s="1905"/>
      <c r="AO2969" s="1345"/>
      <c r="AP2969" s="1313"/>
      <c r="AQ2969" s="1345"/>
      <c r="AR2969" s="1313"/>
      <c r="AS2969" s="1345"/>
      <c r="AT2969" s="1313"/>
      <c r="AU2969" s="1345"/>
      <c r="AV2969" s="1313"/>
      <c r="AW2969" s="1313"/>
      <c r="AX2969" s="1313"/>
      <c r="AY2969" s="1305"/>
      <c r="AZ2969" s="1313"/>
      <c r="BA2969" s="1313"/>
      <c r="BB2969" s="1313"/>
      <c r="BC2969" s="1313"/>
      <c r="BD2969" s="1313"/>
      <c r="BE2969" s="1903"/>
      <c r="BF2969" s="1904"/>
      <c r="BG2969" s="1903"/>
      <c r="BH2969" s="1904"/>
      <c r="BI2969" s="1903"/>
      <c r="BJ2969" s="1904"/>
      <c r="BK2969" s="1313"/>
      <c r="BL2969" s="1904"/>
      <c r="BM2969" s="1904"/>
      <c r="BN2969" s="1904"/>
      <c r="BO2969" s="1313"/>
      <c r="BP2969" s="1316">
        <f t="shared" si="823"/>
        <v>0</v>
      </c>
      <c r="BQ2969" s="1305"/>
    </row>
    <row r="2970" spans="1:69" ht="15" x14ac:dyDescent="0.25">
      <c r="A2970" s="1305"/>
      <c r="B2970" s="2050"/>
      <c r="C2970" s="1928"/>
      <c r="D2970" s="1313"/>
      <c r="E2970" s="1313"/>
      <c r="F2970" s="1931"/>
      <c r="G2970" s="1313"/>
      <c r="H2970" s="1345"/>
      <c r="I2970" s="1313"/>
      <c r="J2970" s="1345"/>
      <c r="K2970" s="1313"/>
      <c r="L2970" s="2773"/>
      <c r="M2970" s="1313"/>
      <c r="N2970" s="1345"/>
      <c r="O2970" s="1313"/>
      <c r="P2970" s="1313"/>
      <c r="Q2970" s="1307"/>
      <c r="R2970" s="1313"/>
      <c r="S2970" s="1313"/>
      <c r="T2970" s="1313"/>
      <c r="U2970" s="1313"/>
      <c r="V2970" s="2466"/>
      <c r="W2970" s="1904"/>
      <c r="X2970" s="2336"/>
      <c r="Y2970" s="1904"/>
      <c r="Z2970" s="2394"/>
      <c r="AA2970" s="1904"/>
      <c r="AB2970" s="1903"/>
      <c r="AC2970" s="1904"/>
      <c r="AD2970" s="1904"/>
      <c r="AE2970" s="1904"/>
      <c r="AF2970" s="1313"/>
      <c r="AG2970" s="1313"/>
      <c r="AH2970" s="1305"/>
      <c r="AI2970" s="1313"/>
      <c r="AJ2970" s="1313"/>
      <c r="AK2970" s="1313"/>
      <c r="AL2970" s="1313"/>
      <c r="AM2970" s="1313"/>
      <c r="AN2970" s="1905"/>
      <c r="AO2970" s="1345"/>
      <c r="AP2970" s="1313"/>
      <c r="AQ2970" s="1345"/>
      <c r="AR2970" s="1313"/>
      <c r="AS2970" s="1345"/>
      <c r="AT2970" s="1313"/>
      <c r="AU2970" s="1345"/>
      <c r="AV2970" s="1313"/>
      <c r="AW2970" s="1313"/>
      <c r="AX2970" s="1313"/>
      <c r="AY2970" s="1305"/>
      <c r="AZ2970" s="1313"/>
      <c r="BA2970" s="1313"/>
      <c r="BB2970" s="1313"/>
      <c r="BC2970" s="1313"/>
      <c r="BD2970" s="1313"/>
      <c r="BE2970" s="1903"/>
      <c r="BF2970" s="1904"/>
      <c r="BG2970" s="1903"/>
      <c r="BH2970" s="1904"/>
      <c r="BI2970" s="1903"/>
      <c r="BJ2970" s="1904"/>
      <c r="BK2970" s="1313"/>
      <c r="BL2970" s="1904"/>
      <c r="BM2970" s="1904"/>
      <c r="BN2970" s="1904"/>
      <c r="BO2970" s="1313"/>
      <c r="BP2970" s="1316">
        <f t="shared" si="823"/>
        <v>0</v>
      </c>
      <c r="BQ2970" s="1305"/>
    </row>
    <row r="2971" spans="1:69" ht="15" x14ac:dyDescent="0.25">
      <c r="A2971" s="1305"/>
      <c r="B2971" s="2050"/>
      <c r="C2971" s="1928"/>
      <c r="D2971" s="1313"/>
      <c r="E2971" s="1313"/>
      <c r="F2971" s="1931"/>
      <c r="G2971" s="1313"/>
      <c r="H2971" s="1345"/>
      <c r="I2971" s="1313"/>
      <c r="J2971" s="1345"/>
      <c r="K2971" s="1313"/>
      <c r="L2971" s="2773"/>
      <c r="M2971" s="1313"/>
      <c r="N2971" s="1345"/>
      <c r="O2971" s="1313"/>
      <c r="P2971" s="1313"/>
      <c r="Q2971" s="1307"/>
      <c r="R2971" s="1313"/>
      <c r="S2971" s="1313"/>
      <c r="T2971" s="1313"/>
      <c r="U2971" s="1313"/>
      <c r="V2971" s="2466"/>
      <c r="W2971" s="1904"/>
      <c r="X2971" s="2336"/>
      <c r="Y2971" s="1904"/>
      <c r="Z2971" s="2394"/>
      <c r="AA2971" s="1904"/>
      <c r="AB2971" s="1903"/>
      <c r="AC2971" s="1904"/>
      <c r="AD2971" s="1904"/>
      <c r="AE2971" s="1904"/>
      <c r="AF2971" s="1313"/>
      <c r="AG2971" s="1313"/>
      <c r="AH2971" s="1305"/>
      <c r="AI2971" s="1313"/>
      <c r="AJ2971" s="1313"/>
      <c r="AK2971" s="1313"/>
      <c r="AL2971" s="1313"/>
      <c r="AM2971" s="1313"/>
      <c r="AN2971" s="1905"/>
      <c r="AO2971" s="1345"/>
      <c r="AP2971" s="1313"/>
      <c r="AQ2971" s="1345"/>
      <c r="AR2971" s="1313"/>
      <c r="AS2971" s="1345"/>
      <c r="AT2971" s="1313"/>
      <c r="AU2971" s="1345"/>
      <c r="AV2971" s="1313"/>
      <c r="AW2971" s="1313"/>
      <c r="AX2971" s="1313"/>
      <c r="AY2971" s="1305"/>
      <c r="AZ2971" s="1313"/>
      <c r="BA2971" s="1313"/>
      <c r="BB2971" s="1313"/>
      <c r="BC2971" s="1313"/>
      <c r="BD2971" s="1313"/>
      <c r="BE2971" s="1903"/>
      <c r="BF2971" s="1904"/>
      <c r="BG2971" s="1903"/>
      <c r="BH2971" s="1904"/>
      <c r="BI2971" s="1903"/>
      <c r="BJ2971" s="1904"/>
      <c r="BK2971" s="1313"/>
      <c r="BL2971" s="1904"/>
      <c r="BM2971" s="1904"/>
      <c r="BN2971" s="1904"/>
      <c r="BO2971" s="1313"/>
      <c r="BP2971" s="1316">
        <f t="shared" si="823"/>
        <v>0</v>
      </c>
      <c r="BQ2971" s="1305"/>
    </row>
    <row r="2972" spans="1:69" ht="15" x14ac:dyDescent="0.25">
      <c r="A2972" s="1305"/>
      <c r="B2972" s="2050"/>
      <c r="C2972" s="1928"/>
      <c r="D2972" s="1313"/>
      <c r="E2972" s="1313"/>
      <c r="F2972" s="1931"/>
      <c r="G2972" s="1313"/>
      <c r="H2972" s="1345"/>
      <c r="I2972" s="1313"/>
      <c r="J2972" s="1345"/>
      <c r="K2972" s="1313"/>
      <c r="L2972" s="2773"/>
      <c r="M2972" s="1313"/>
      <c r="N2972" s="1345"/>
      <c r="O2972" s="1313"/>
      <c r="P2972" s="1313"/>
      <c r="Q2972" s="1307"/>
      <c r="R2972" s="1313"/>
      <c r="S2972" s="1313"/>
      <c r="T2972" s="1313"/>
      <c r="U2972" s="1313"/>
      <c r="V2972" s="2466"/>
      <c r="W2972" s="1904"/>
      <c r="X2972" s="2336"/>
      <c r="Y2972" s="1904"/>
      <c r="Z2972" s="2394"/>
      <c r="AA2972" s="1904"/>
      <c r="AB2972" s="1903"/>
      <c r="AC2972" s="1904"/>
      <c r="AD2972" s="1904"/>
      <c r="AE2972" s="1904"/>
      <c r="AF2972" s="1313"/>
      <c r="AG2972" s="1313"/>
      <c r="AH2972" s="1305"/>
      <c r="AI2972" s="1313"/>
      <c r="AJ2972" s="1313"/>
      <c r="AK2972" s="1313"/>
      <c r="AL2972" s="1313"/>
      <c r="AM2972" s="1313"/>
      <c r="AN2972" s="1905"/>
      <c r="AO2972" s="1345"/>
      <c r="AP2972" s="1313"/>
      <c r="AQ2972" s="1345"/>
      <c r="AR2972" s="1313"/>
      <c r="AS2972" s="1345"/>
      <c r="AT2972" s="1313"/>
      <c r="AU2972" s="1345"/>
      <c r="AV2972" s="1313"/>
      <c r="AW2972" s="1313"/>
      <c r="AX2972" s="1313"/>
      <c r="AY2972" s="1305"/>
      <c r="AZ2972" s="1313"/>
      <c r="BA2972" s="1313"/>
      <c r="BB2972" s="1313"/>
      <c r="BC2972" s="1313"/>
      <c r="BD2972" s="1313"/>
      <c r="BE2972" s="1903"/>
      <c r="BF2972" s="1904"/>
      <c r="BG2972" s="1903"/>
      <c r="BH2972" s="1904"/>
      <c r="BI2972" s="1903"/>
      <c r="BJ2972" s="1904"/>
      <c r="BK2972" s="1313"/>
      <c r="BL2972" s="1904"/>
      <c r="BM2972" s="1904"/>
      <c r="BN2972" s="1904"/>
      <c r="BO2972" s="1313"/>
      <c r="BP2972" s="1316">
        <f t="shared" si="823"/>
        <v>0</v>
      </c>
      <c r="BQ2972" s="1305"/>
    </row>
    <row r="2973" spans="1:69" ht="15" x14ac:dyDescent="0.25">
      <c r="A2973" s="1305"/>
      <c r="B2973" s="2050"/>
      <c r="C2973" s="1928"/>
      <c r="D2973" s="1313"/>
      <c r="E2973" s="1313"/>
      <c r="F2973" s="1931"/>
      <c r="G2973" s="1313"/>
      <c r="H2973" s="1345"/>
      <c r="I2973" s="1313"/>
      <c r="J2973" s="1345"/>
      <c r="K2973" s="1313"/>
      <c r="L2973" s="2773"/>
      <c r="M2973" s="1313"/>
      <c r="N2973" s="1345"/>
      <c r="O2973" s="1313"/>
      <c r="P2973" s="1313"/>
      <c r="Q2973" s="1307"/>
      <c r="R2973" s="1313"/>
      <c r="S2973" s="1313"/>
      <c r="T2973" s="1313"/>
      <c r="U2973" s="1313"/>
      <c r="V2973" s="2466"/>
      <c r="W2973" s="1904"/>
      <c r="X2973" s="2336"/>
      <c r="Y2973" s="1904"/>
      <c r="Z2973" s="2394"/>
      <c r="AA2973" s="1904"/>
      <c r="AB2973" s="1903"/>
      <c r="AC2973" s="1904"/>
      <c r="AD2973" s="1904"/>
      <c r="AE2973" s="1904"/>
      <c r="AF2973" s="1313"/>
      <c r="AG2973" s="1313"/>
      <c r="AH2973" s="1305"/>
      <c r="AI2973" s="1313"/>
      <c r="AJ2973" s="1313"/>
      <c r="AK2973" s="1313"/>
      <c r="AL2973" s="1313"/>
      <c r="AM2973" s="1313"/>
      <c r="AN2973" s="1905"/>
      <c r="AO2973" s="1345"/>
      <c r="AP2973" s="1313"/>
      <c r="AQ2973" s="1345"/>
      <c r="AR2973" s="1313"/>
      <c r="AS2973" s="1345"/>
      <c r="AT2973" s="1313"/>
      <c r="AU2973" s="1345"/>
      <c r="AV2973" s="1313"/>
      <c r="AW2973" s="1313"/>
      <c r="AX2973" s="1313"/>
      <c r="AY2973" s="1305"/>
      <c r="AZ2973" s="1313"/>
      <c r="BA2973" s="1313"/>
      <c r="BB2973" s="1313"/>
      <c r="BC2973" s="1313"/>
      <c r="BD2973" s="1313"/>
      <c r="BE2973" s="1903"/>
      <c r="BF2973" s="1904"/>
      <c r="BG2973" s="1903"/>
      <c r="BH2973" s="1904"/>
      <c r="BI2973" s="1903"/>
      <c r="BJ2973" s="1904"/>
      <c r="BK2973" s="1313"/>
      <c r="BL2973" s="1904"/>
      <c r="BM2973" s="1904"/>
      <c r="BN2973" s="1904"/>
      <c r="BO2973" s="1313"/>
      <c r="BP2973" s="1316">
        <f t="shared" si="823"/>
        <v>0</v>
      </c>
      <c r="BQ2973" s="1305"/>
    </row>
    <row r="2974" spans="1:69" ht="15" x14ac:dyDescent="0.25">
      <c r="A2974" s="1305"/>
      <c r="B2974" s="2050"/>
      <c r="C2974" s="1928"/>
      <c r="D2974" s="1313"/>
      <c r="E2974" s="1313"/>
      <c r="F2974" s="1931"/>
      <c r="G2974" s="1313"/>
      <c r="H2974" s="1345"/>
      <c r="I2974" s="1313"/>
      <c r="J2974" s="1345"/>
      <c r="K2974" s="1313"/>
      <c r="L2974" s="2773"/>
      <c r="M2974" s="1313"/>
      <c r="N2974" s="1345"/>
      <c r="O2974" s="1313"/>
      <c r="P2974" s="1313"/>
      <c r="Q2974" s="1307"/>
      <c r="R2974" s="1313"/>
      <c r="S2974" s="1313"/>
      <c r="T2974" s="1313"/>
      <c r="U2974" s="1313"/>
      <c r="V2974" s="2466"/>
      <c r="W2974" s="1904"/>
      <c r="X2974" s="2336"/>
      <c r="Y2974" s="1904"/>
      <c r="Z2974" s="2394"/>
      <c r="AA2974" s="1904"/>
      <c r="AB2974" s="1903"/>
      <c r="AC2974" s="1904"/>
      <c r="AD2974" s="1904"/>
      <c r="AE2974" s="1904"/>
      <c r="AF2974" s="1313"/>
      <c r="AG2974" s="1313"/>
      <c r="AH2974" s="1305"/>
      <c r="AI2974" s="1313"/>
      <c r="AJ2974" s="1313"/>
      <c r="AK2974" s="1313"/>
      <c r="AL2974" s="1313"/>
      <c r="AM2974" s="1313"/>
      <c r="AN2974" s="1905"/>
      <c r="AO2974" s="1345"/>
      <c r="AP2974" s="1313"/>
      <c r="AQ2974" s="1345"/>
      <c r="AR2974" s="1313"/>
      <c r="AS2974" s="1345"/>
      <c r="AT2974" s="1313"/>
      <c r="AU2974" s="1345"/>
      <c r="AV2974" s="1313"/>
      <c r="AW2974" s="1313"/>
      <c r="AX2974" s="1313"/>
      <c r="AY2974" s="1305"/>
      <c r="AZ2974" s="1313"/>
      <c r="BA2974" s="1313"/>
      <c r="BB2974" s="1313"/>
      <c r="BC2974" s="1313"/>
      <c r="BD2974" s="1313"/>
      <c r="BE2974" s="1903"/>
      <c r="BF2974" s="1904"/>
      <c r="BG2974" s="1903"/>
      <c r="BH2974" s="1904"/>
      <c r="BI2974" s="1903"/>
      <c r="BJ2974" s="1904"/>
      <c r="BK2974" s="1313"/>
      <c r="BL2974" s="1904"/>
      <c r="BM2974" s="1904"/>
      <c r="BN2974" s="1904"/>
      <c r="BO2974" s="1313"/>
      <c r="BP2974" s="1316">
        <f t="shared" si="823"/>
        <v>0</v>
      </c>
      <c r="BQ2974" s="1305"/>
    </row>
    <row r="2975" spans="1:69" ht="15" x14ac:dyDescent="0.25">
      <c r="A2975" s="1305"/>
      <c r="B2975" s="2050"/>
      <c r="C2975" s="1928"/>
      <c r="D2975" s="1313"/>
      <c r="E2975" s="1313"/>
      <c r="F2975" s="1931"/>
      <c r="G2975" s="1313"/>
      <c r="H2975" s="1345"/>
      <c r="I2975" s="1313"/>
      <c r="J2975" s="1345"/>
      <c r="K2975" s="1313"/>
      <c r="L2975" s="2773"/>
      <c r="M2975" s="1313"/>
      <c r="N2975" s="1345"/>
      <c r="O2975" s="1313"/>
      <c r="P2975" s="1313"/>
      <c r="Q2975" s="1307"/>
      <c r="R2975" s="1313"/>
      <c r="S2975" s="1313"/>
      <c r="T2975" s="1313"/>
      <c r="U2975" s="1313"/>
      <c r="V2975" s="2466"/>
      <c r="W2975" s="1904"/>
      <c r="X2975" s="2336"/>
      <c r="Y2975" s="1904"/>
      <c r="Z2975" s="2394"/>
      <c r="AA2975" s="1904"/>
      <c r="AB2975" s="1903"/>
      <c r="AC2975" s="1904"/>
      <c r="AD2975" s="1904"/>
      <c r="AE2975" s="1904"/>
      <c r="AF2975" s="1313"/>
      <c r="AG2975" s="1313"/>
      <c r="AH2975" s="1305"/>
      <c r="AI2975" s="1313"/>
      <c r="AJ2975" s="1313"/>
      <c r="AK2975" s="1313"/>
      <c r="AL2975" s="1313"/>
      <c r="AM2975" s="1313"/>
      <c r="AN2975" s="1905"/>
      <c r="AO2975" s="1345"/>
      <c r="AP2975" s="1313"/>
      <c r="AQ2975" s="1345"/>
      <c r="AR2975" s="1313"/>
      <c r="AS2975" s="1345"/>
      <c r="AT2975" s="1313"/>
      <c r="AU2975" s="1345"/>
      <c r="AV2975" s="1313"/>
      <c r="AW2975" s="1313"/>
      <c r="AX2975" s="1313"/>
      <c r="AY2975" s="1305"/>
      <c r="AZ2975" s="1313"/>
      <c r="BA2975" s="1313"/>
      <c r="BB2975" s="1313"/>
      <c r="BC2975" s="1313"/>
      <c r="BD2975" s="1313"/>
      <c r="BE2975" s="1903"/>
      <c r="BF2975" s="1904"/>
      <c r="BG2975" s="1903"/>
      <c r="BH2975" s="1904"/>
      <c r="BI2975" s="1903"/>
      <c r="BJ2975" s="1904"/>
      <c r="BK2975" s="1313"/>
      <c r="BL2975" s="1904"/>
      <c r="BM2975" s="1904"/>
      <c r="BN2975" s="1904"/>
      <c r="BO2975" s="1313"/>
      <c r="BP2975" s="1316">
        <f t="shared" si="823"/>
        <v>0</v>
      </c>
      <c r="BQ2975" s="1305"/>
    </row>
    <row r="2976" spans="1:69" ht="15" x14ac:dyDescent="0.25">
      <c r="A2976" s="1305"/>
      <c r="B2976" s="2050"/>
      <c r="C2976" s="1928"/>
      <c r="D2976" s="1313"/>
      <c r="E2976" s="1313"/>
      <c r="F2976" s="1931"/>
      <c r="G2976" s="1313"/>
      <c r="H2976" s="1345"/>
      <c r="I2976" s="1313"/>
      <c r="J2976" s="1345"/>
      <c r="K2976" s="1313"/>
      <c r="L2976" s="2773"/>
      <c r="M2976" s="1313"/>
      <c r="N2976" s="1345"/>
      <c r="O2976" s="1313"/>
      <c r="P2976" s="1313"/>
      <c r="Q2976" s="1307"/>
      <c r="R2976" s="1313"/>
      <c r="S2976" s="1313"/>
      <c r="T2976" s="1313"/>
      <c r="U2976" s="1313"/>
      <c r="V2976" s="2466"/>
      <c r="W2976" s="1904"/>
      <c r="X2976" s="2336"/>
      <c r="Y2976" s="1904"/>
      <c r="Z2976" s="2394"/>
      <c r="AA2976" s="1904"/>
      <c r="AB2976" s="1903"/>
      <c r="AC2976" s="1904"/>
      <c r="AD2976" s="1904"/>
      <c r="AE2976" s="1904"/>
      <c r="AF2976" s="1313"/>
      <c r="AG2976" s="1313"/>
      <c r="AH2976" s="1305"/>
      <c r="AI2976" s="1313"/>
      <c r="AJ2976" s="1313"/>
      <c r="AK2976" s="1313"/>
      <c r="AL2976" s="1313"/>
      <c r="AM2976" s="1313"/>
      <c r="AN2976" s="1905"/>
      <c r="AO2976" s="1345"/>
      <c r="AP2976" s="1313"/>
      <c r="AQ2976" s="1345"/>
      <c r="AR2976" s="1313"/>
      <c r="AS2976" s="1345"/>
      <c r="AT2976" s="1313"/>
      <c r="AU2976" s="1345"/>
      <c r="AV2976" s="1313"/>
      <c r="AW2976" s="1313"/>
      <c r="AX2976" s="1313"/>
      <c r="AY2976" s="1305"/>
      <c r="AZ2976" s="1313"/>
      <c r="BA2976" s="1313"/>
      <c r="BB2976" s="1313"/>
      <c r="BC2976" s="1313"/>
      <c r="BD2976" s="1313"/>
      <c r="BE2976" s="1903"/>
      <c r="BF2976" s="1904"/>
      <c r="BG2976" s="1903"/>
      <c r="BH2976" s="1904"/>
      <c r="BI2976" s="1903"/>
      <c r="BJ2976" s="1904"/>
      <c r="BK2976" s="1313"/>
      <c r="BL2976" s="1904"/>
      <c r="BM2976" s="1904"/>
      <c r="BN2976" s="1904"/>
      <c r="BO2976" s="1313"/>
      <c r="BP2976" s="1316">
        <f t="shared" si="823"/>
        <v>0</v>
      </c>
      <c r="BQ2976" s="1305"/>
    </row>
    <row r="2977" spans="1:69" ht="15" x14ac:dyDescent="0.25">
      <c r="A2977" s="1305"/>
      <c r="B2977" s="2050"/>
      <c r="C2977" s="1928"/>
      <c r="D2977" s="1313"/>
      <c r="E2977" s="1313"/>
      <c r="F2977" s="1931"/>
      <c r="G2977" s="1313"/>
      <c r="H2977" s="1345"/>
      <c r="I2977" s="1313"/>
      <c r="J2977" s="1345"/>
      <c r="K2977" s="1313"/>
      <c r="L2977" s="2773"/>
      <c r="M2977" s="1313"/>
      <c r="N2977" s="1345"/>
      <c r="O2977" s="1313"/>
      <c r="P2977" s="1313"/>
      <c r="Q2977" s="1307"/>
      <c r="R2977" s="1313"/>
      <c r="S2977" s="1313"/>
      <c r="T2977" s="1313"/>
      <c r="U2977" s="1313"/>
      <c r="V2977" s="2466"/>
      <c r="W2977" s="1904"/>
      <c r="X2977" s="2336"/>
      <c r="Y2977" s="1904"/>
      <c r="Z2977" s="2394"/>
      <c r="AA2977" s="1904"/>
      <c r="AB2977" s="1903"/>
      <c r="AC2977" s="1904"/>
      <c r="AD2977" s="1904"/>
      <c r="AE2977" s="1904"/>
      <c r="AF2977" s="1313"/>
      <c r="AG2977" s="1313"/>
      <c r="AH2977" s="1305"/>
      <c r="AI2977" s="1313"/>
      <c r="AJ2977" s="1313"/>
      <c r="AK2977" s="1313"/>
      <c r="AL2977" s="1313"/>
      <c r="AM2977" s="1313"/>
      <c r="AN2977" s="1905"/>
      <c r="AO2977" s="1345"/>
      <c r="AP2977" s="1313"/>
      <c r="AQ2977" s="1345"/>
      <c r="AR2977" s="1313"/>
      <c r="AS2977" s="1345"/>
      <c r="AT2977" s="1313"/>
      <c r="AU2977" s="1345"/>
      <c r="AV2977" s="1313"/>
      <c r="AW2977" s="1313"/>
      <c r="AX2977" s="1313"/>
      <c r="AY2977" s="1305"/>
      <c r="AZ2977" s="1313"/>
      <c r="BA2977" s="1313"/>
      <c r="BB2977" s="1313"/>
      <c r="BC2977" s="1313"/>
      <c r="BD2977" s="1313"/>
      <c r="BE2977" s="1903"/>
      <c r="BF2977" s="1904"/>
      <c r="BG2977" s="1903"/>
      <c r="BH2977" s="1904"/>
      <c r="BI2977" s="1903"/>
      <c r="BJ2977" s="1904"/>
      <c r="BK2977" s="1313"/>
      <c r="BL2977" s="1904"/>
      <c r="BM2977" s="1904"/>
      <c r="BN2977" s="1904"/>
      <c r="BO2977" s="1313"/>
      <c r="BP2977" s="1316">
        <f t="shared" si="823"/>
        <v>0</v>
      </c>
      <c r="BQ2977" s="1305"/>
    </row>
    <row r="2978" spans="1:69" ht="15" x14ac:dyDescent="0.25">
      <c r="A2978" s="1305"/>
      <c r="B2978" s="2050"/>
      <c r="C2978" s="1928"/>
      <c r="D2978" s="1313"/>
      <c r="E2978" s="1313"/>
      <c r="F2978" s="1931"/>
      <c r="G2978" s="1313"/>
      <c r="H2978" s="1345"/>
      <c r="I2978" s="1313"/>
      <c r="J2978" s="1345"/>
      <c r="K2978" s="1313"/>
      <c r="L2978" s="2773"/>
      <c r="M2978" s="1313"/>
      <c r="N2978" s="1345"/>
      <c r="O2978" s="1313"/>
      <c r="P2978" s="1313"/>
      <c r="Q2978" s="1307"/>
      <c r="R2978" s="1313"/>
      <c r="S2978" s="1313"/>
      <c r="T2978" s="1313"/>
      <c r="U2978" s="1313"/>
      <c r="V2978" s="2466"/>
      <c r="W2978" s="1904"/>
      <c r="X2978" s="2336"/>
      <c r="Y2978" s="1904"/>
      <c r="Z2978" s="2394"/>
      <c r="AA2978" s="1904"/>
      <c r="AB2978" s="1903"/>
      <c r="AC2978" s="1904"/>
      <c r="AD2978" s="1904"/>
      <c r="AE2978" s="1904"/>
      <c r="AF2978" s="1313"/>
      <c r="AG2978" s="1313"/>
      <c r="AH2978" s="1305"/>
      <c r="AI2978" s="1313"/>
      <c r="AJ2978" s="1313"/>
      <c r="AK2978" s="1313"/>
      <c r="AL2978" s="1313"/>
      <c r="AM2978" s="1313"/>
      <c r="AN2978" s="1905"/>
      <c r="AO2978" s="1345"/>
      <c r="AP2978" s="1313"/>
      <c r="AQ2978" s="1345"/>
      <c r="AR2978" s="1313"/>
      <c r="AS2978" s="1345"/>
      <c r="AT2978" s="1313"/>
      <c r="AU2978" s="1345"/>
      <c r="AV2978" s="1313"/>
      <c r="AW2978" s="1313"/>
      <c r="AX2978" s="1313"/>
      <c r="AY2978" s="1305"/>
      <c r="AZ2978" s="1313"/>
      <c r="BA2978" s="1313"/>
      <c r="BB2978" s="1313"/>
      <c r="BC2978" s="1313"/>
      <c r="BD2978" s="1313"/>
      <c r="BE2978" s="1903"/>
      <c r="BF2978" s="1904"/>
      <c r="BG2978" s="1903"/>
      <c r="BH2978" s="1904"/>
      <c r="BI2978" s="1903"/>
      <c r="BJ2978" s="1904"/>
      <c r="BK2978" s="1313"/>
      <c r="BL2978" s="1904"/>
      <c r="BM2978" s="1904"/>
      <c r="BN2978" s="1904"/>
      <c r="BO2978" s="1313"/>
      <c r="BP2978" s="1316">
        <f t="shared" si="823"/>
        <v>0</v>
      </c>
      <c r="BQ2978" s="1305"/>
    </row>
    <row r="2979" spans="1:69" ht="15" x14ac:dyDescent="0.25">
      <c r="A2979" s="1305"/>
      <c r="B2979" s="2050"/>
      <c r="C2979" s="1928"/>
      <c r="D2979" s="1313"/>
      <c r="E2979" s="1313"/>
      <c r="F2979" s="1931"/>
      <c r="G2979" s="1313"/>
      <c r="H2979" s="1345"/>
      <c r="I2979" s="1313"/>
      <c r="J2979" s="1345"/>
      <c r="K2979" s="1313"/>
      <c r="L2979" s="2773"/>
      <c r="M2979" s="1313"/>
      <c r="N2979" s="1345"/>
      <c r="O2979" s="1313"/>
      <c r="P2979" s="1313"/>
      <c r="Q2979" s="1307"/>
      <c r="R2979" s="1313"/>
      <c r="S2979" s="1313"/>
      <c r="T2979" s="1313"/>
      <c r="U2979" s="1313"/>
      <c r="V2979" s="2466"/>
      <c r="W2979" s="1904"/>
      <c r="X2979" s="2336"/>
      <c r="Y2979" s="1904"/>
      <c r="Z2979" s="2394"/>
      <c r="AA2979" s="1904"/>
      <c r="AB2979" s="1903"/>
      <c r="AC2979" s="1904"/>
      <c r="AD2979" s="1904"/>
      <c r="AE2979" s="1904"/>
      <c r="AF2979" s="1313"/>
      <c r="AG2979" s="1313"/>
      <c r="AH2979" s="1305"/>
      <c r="AI2979" s="1313"/>
      <c r="AJ2979" s="1313"/>
      <c r="AK2979" s="1313"/>
      <c r="AL2979" s="1313"/>
      <c r="AM2979" s="1313"/>
      <c r="AN2979" s="1905"/>
      <c r="AO2979" s="1345"/>
      <c r="AP2979" s="1313"/>
      <c r="AQ2979" s="1345"/>
      <c r="AR2979" s="1313"/>
      <c r="AS2979" s="1345"/>
      <c r="AT2979" s="1313"/>
      <c r="AU2979" s="1345"/>
      <c r="AV2979" s="1313"/>
      <c r="AW2979" s="1313"/>
      <c r="AX2979" s="1313"/>
      <c r="AY2979" s="1305"/>
      <c r="AZ2979" s="1313"/>
      <c r="BA2979" s="1313"/>
      <c r="BB2979" s="1313"/>
      <c r="BC2979" s="1313"/>
      <c r="BD2979" s="1313"/>
      <c r="BE2979" s="1903"/>
      <c r="BF2979" s="1904"/>
      <c r="BG2979" s="1903"/>
      <c r="BH2979" s="1904"/>
      <c r="BI2979" s="1903"/>
      <c r="BJ2979" s="1904"/>
      <c r="BK2979" s="1313"/>
      <c r="BL2979" s="1904"/>
      <c r="BM2979" s="1904"/>
      <c r="BN2979" s="1904"/>
      <c r="BO2979" s="1313"/>
      <c r="BP2979" s="1316">
        <f t="shared" si="823"/>
        <v>0</v>
      </c>
      <c r="BQ2979" s="1305"/>
    </row>
    <row r="2980" spans="1:69" ht="15" x14ac:dyDescent="0.25">
      <c r="A2980" s="1305"/>
      <c r="B2980" s="2050"/>
      <c r="C2980" s="1928"/>
      <c r="D2980" s="1313"/>
      <c r="E2980" s="1313"/>
      <c r="F2980" s="1931"/>
      <c r="G2980" s="1313"/>
      <c r="H2980" s="1345"/>
      <c r="I2980" s="1313"/>
      <c r="J2980" s="1345"/>
      <c r="K2980" s="1313"/>
      <c r="L2980" s="2773"/>
      <c r="M2980" s="1313"/>
      <c r="N2980" s="1345"/>
      <c r="O2980" s="1313"/>
      <c r="P2980" s="1313"/>
      <c r="Q2980" s="1307"/>
      <c r="R2980" s="1313"/>
      <c r="S2980" s="1313"/>
      <c r="T2980" s="1313"/>
      <c r="U2980" s="1313"/>
      <c r="V2980" s="2466"/>
      <c r="W2980" s="1904"/>
      <c r="X2980" s="2336"/>
      <c r="Y2980" s="1904"/>
      <c r="Z2980" s="2394"/>
      <c r="AA2980" s="1904"/>
      <c r="AB2980" s="1903"/>
      <c r="AC2980" s="1904"/>
      <c r="AD2980" s="1904"/>
      <c r="AE2980" s="1904"/>
      <c r="AF2980" s="1313"/>
      <c r="AG2980" s="1313"/>
      <c r="AH2980" s="1305"/>
      <c r="AI2980" s="1313"/>
      <c r="AJ2980" s="1313"/>
      <c r="AK2980" s="1313"/>
      <c r="AL2980" s="1313"/>
      <c r="AM2980" s="1313"/>
      <c r="AN2980" s="1905"/>
      <c r="AO2980" s="1345"/>
      <c r="AP2980" s="1313"/>
      <c r="AQ2980" s="1345"/>
      <c r="AR2980" s="1313"/>
      <c r="AS2980" s="1345"/>
      <c r="AT2980" s="1313"/>
      <c r="AU2980" s="1345"/>
      <c r="AV2980" s="1313"/>
      <c r="AW2980" s="1313"/>
      <c r="AX2980" s="1313"/>
      <c r="AY2980" s="1305"/>
      <c r="AZ2980" s="1313"/>
      <c r="BA2980" s="1313"/>
      <c r="BB2980" s="1313"/>
      <c r="BC2980" s="1313"/>
      <c r="BD2980" s="1313"/>
      <c r="BE2980" s="1903"/>
      <c r="BF2980" s="1904"/>
      <c r="BG2980" s="1903"/>
      <c r="BH2980" s="1904"/>
      <c r="BI2980" s="1903"/>
      <c r="BJ2980" s="1904"/>
      <c r="BK2980" s="1313"/>
      <c r="BL2980" s="1904"/>
      <c r="BM2980" s="1904"/>
      <c r="BN2980" s="1904"/>
      <c r="BO2980" s="1313"/>
      <c r="BP2980" s="1316">
        <f t="shared" si="823"/>
        <v>0</v>
      </c>
      <c r="BQ2980" s="1305"/>
    </row>
    <row r="2981" spans="1:69" ht="15" x14ac:dyDescent="0.25">
      <c r="A2981" s="1305"/>
      <c r="B2981" s="2050"/>
      <c r="C2981" s="1928"/>
      <c r="D2981" s="1313"/>
      <c r="E2981" s="1313"/>
      <c r="F2981" s="1931"/>
      <c r="G2981" s="1313"/>
      <c r="H2981" s="1345"/>
      <c r="I2981" s="1313"/>
      <c r="J2981" s="1345"/>
      <c r="K2981" s="1313"/>
      <c r="L2981" s="2773"/>
      <c r="M2981" s="1313"/>
      <c r="N2981" s="1345"/>
      <c r="O2981" s="1313"/>
      <c r="P2981" s="1313"/>
      <c r="Q2981" s="1307"/>
      <c r="R2981" s="1313"/>
      <c r="S2981" s="1313"/>
      <c r="T2981" s="1313"/>
      <c r="U2981" s="1313"/>
      <c r="V2981" s="2466"/>
      <c r="W2981" s="1904"/>
      <c r="X2981" s="2336"/>
      <c r="Y2981" s="1904"/>
      <c r="Z2981" s="2394"/>
      <c r="AA2981" s="1904"/>
      <c r="AB2981" s="1903"/>
      <c r="AC2981" s="1904"/>
      <c r="AD2981" s="1904"/>
      <c r="AE2981" s="1904"/>
      <c r="AF2981" s="1313"/>
      <c r="AG2981" s="1313"/>
      <c r="AH2981" s="1305"/>
      <c r="AI2981" s="1313"/>
      <c r="AJ2981" s="1313"/>
      <c r="AK2981" s="1313"/>
      <c r="AL2981" s="1313"/>
      <c r="AM2981" s="1313"/>
      <c r="AN2981" s="1905"/>
      <c r="AO2981" s="1345"/>
      <c r="AP2981" s="1313"/>
      <c r="AQ2981" s="1345"/>
      <c r="AR2981" s="1313"/>
      <c r="AS2981" s="1345"/>
      <c r="AT2981" s="1313"/>
      <c r="AU2981" s="1345"/>
      <c r="AV2981" s="1313"/>
      <c r="AW2981" s="1313"/>
      <c r="AX2981" s="1313"/>
      <c r="AY2981" s="1305"/>
      <c r="AZ2981" s="1313"/>
      <c r="BA2981" s="1313"/>
      <c r="BB2981" s="1313"/>
      <c r="BC2981" s="1313"/>
      <c r="BD2981" s="1313"/>
      <c r="BE2981" s="1903"/>
      <c r="BF2981" s="1904"/>
      <c r="BG2981" s="1903"/>
      <c r="BH2981" s="1904"/>
      <c r="BI2981" s="1903"/>
      <c r="BJ2981" s="1904"/>
      <c r="BK2981" s="1313"/>
      <c r="BL2981" s="1904"/>
      <c r="BM2981" s="1904"/>
      <c r="BN2981" s="1904"/>
      <c r="BO2981" s="1313"/>
      <c r="BP2981" s="1316">
        <f t="shared" si="823"/>
        <v>0</v>
      </c>
      <c r="BQ2981" s="1305"/>
    </row>
    <row r="2982" spans="1:69" ht="15" x14ac:dyDescent="0.25">
      <c r="A2982" s="1305"/>
      <c r="B2982" s="2050"/>
      <c r="C2982" s="1928"/>
      <c r="D2982" s="1313"/>
      <c r="E2982" s="1313"/>
      <c r="F2982" s="1931"/>
      <c r="G2982" s="1313"/>
      <c r="H2982" s="1345"/>
      <c r="I2982" s="1313"/>
      <c r="J2982" s="1345"/>
      <c r="K2982" s="1313"/>
      <c r="L2982" s="2773"/>
      <c r="M2982" s="1313"/>
      <c r="N2982" s="1345"/>
      <c r="O2982" s="1313"/>
      <c r="P2982" s="1313"/>
      <c r="Q2982" s="1307"/>
      <c r="R2982" s="1313"/>
      <c r="S2982" s="1313"/>
      <c r="T2982" s="1313"/>
      <c r="U2982" s="1313"/>
      <c r="V2982" s="2466"/>
      <c r="W2982" s="1904"/>
      <c r="X2982" s="2336"/>
      <c r="Y2982" s="1904"/>
      <c r="Z2982" s="2394"/>
      <c r="AA2982" s="1904"/>
      <c r="AB2982" s="1903"/>
      <c r="AC2982" s="1904"/>
      <c r="AD2982" s="1904"/>
      <c r="AE2982" s="1904"/>
      <c r="AF2982" s="1313"/>
      <c r="AG2982" s="1313"/>
      <c r="AH2982" s="1305"/>
      <c r="AI2982" s="1313"/>
      <c r="AJ2982" s="1313"/>
      <c r="AK2982" s="1313"/>
      <c r="AL2982" s="1313"/>
      <c r="AM2982" s="1313"/>
      <c r="AN2982" s="1905"/>
      <c r="AO2982" s="1345"/>
      <c r="AP2982" s="1313"/>
      <c r="AQ2982" s="1345"/>
      <c r="AR2982" s="1313"/>
      <c r="AS2982" s="1345"/>
      <c r="AT2982" s="1313"/>
      <c r="AU2982" s="1345"/>
      <c r="AV2982" s="1313"/>
      <c r="AW2982" s="1313"/>
      <c r="AX2982" s="1313"/>
      <c r="AY2982" s="1305"/>
      <c r="AZ2982" s="1313"/>
      <c r="BA2982" s="1313"/>
      <c r="BB2982" s="1313"/>
      <c r="BC2982" s="1313"/>
      <c r="BD2982" s="1313"/>
      <c r="BE2982" s="1903"/>
      <c r="BF2982" s="1904"/>
      <c r="BG2982" s="1903"/>
      <c r="BH2982" s="1904"/>
      <c r="BI2982" s="1903"/>
      <c r="BJ2982" s="1904"/>
      <c r="BK2982" s="1313"/>
      <c r="BL2982" s="1904"/>
      <c r="BM2982" s="1904"/>
      <c r="BN2982" s="1904"/>
      <c r="BO2982" s="1313"/>
      <c r="BP2982" s="1316">
        <f t="shared" si="823"/>
        <v>0</v>
      </c>
      <c r="BQ2982" s="1305"/>
    </row>
    <row r="2983" spans="1:69" ht="15" x14ac:dyDescent="0.25">
      <c r="A2983" s="1305"/>
      <c r="B2983" s="2050"/>
      <c r="C2983" s="1928"/>
      <c r="D2983" s="1313"/>
      <c r="E2983" s="1313"/>
      <c r="F2983" s="1931"/>
      <c r="G2983" s="1313"/>
      <c r="H2983" s="1345"/>
      <c r="I2983" s="1313"/>
      <c r="J2983" s="1345"/>
      <c r="K2983" s="1313"/>
      <c r="L2983" s="2773"/>
      <c r="M2983" s="1313"/>
      <c r="N2983" s="1345"/>
      <c r="O2983" s="1313"/>
      <c r="P2983" s="1313"/>
      <c r="Q2983" s="1307"/>
      <c r="R2983" s="1313"/>
      <c r="S2983" s="1313"/>
      <c r="T2983" s="1313"/>
      <c r="U2983" s="1313"/>
      <c r="V2983" s="2466"/>
      <c r="W2983" s="1904"/>
      <c r="X2983" s="2336"/>
      <c r="Y2983" s="1904"/>
      <c r="Z2983" s="2394"/>
      <c r="AA2983" s="1904"/>
      <c r="AB2983" s="1903"/>
      <c r="AC2983" s="1904"/>
      <c r="AD2983" s="1904"/>
      <c r="AE2983" s="1904"/>
      <c r="AF2983" s="1313"/>
      <c r="AG2983" s="1313"/>
      <c r="AH2983" s="1305"/>
      <c r="AI2983" s="1313"/>
      <c r="AJ2983" s="1313"/>
      <c r="AK2983" s="1313"/>
      <c r="AL2983" s="1313"/>
      <c r="AM2983" s="1313"/>
      <c r="AN2983" s="1905"/>
      <c r="AO2983" s="1345"/>
      <c r="AP2983" s="1313"/>
      <c r="AQ2983" s="1345"/>
      <c r="AR2983" s="1313"/>
      <c r="AS2983" s="1345"/>
      <c r="AT2983" s="1313"/>
      <c r="AU2983" s="1345"/>
      <c r="AV2983" s="1313"/>
      <c r="AW2983" s="1313"/>
      <c r="AX2983" s="1313"/>
      <c r="AY2983" s="1305"/>
      <c r="AZ2983" s="1313"/>
      <c r="BA2983" s="1313"/>
      <c r="BB2983" s="1313"/>
      <c r="BC2983" s="1313"/>
      <c r="BD2983" s="1313"/>
      <c r="BE2983" s="1903"/>
      <c r="BF2983" s="1904"/>
      <c r="BG2983" s="1903"/>
      <c r="BH2983" s="1904"/>
      <c r="BI2983" s="1903"/>
      <c r="BJ2983" s="1904"/>
      <c r="BK2983" s="1313"/>
      <c r="BL2983" s="1904"/>
      <c r="BM2983" s="1904"/>
      <c r="BN2983" s="1904"/>
      <c r="BO2983" s="1313"/>
      <c r="BP2983" s="1316">
        <f t="shared" si="823"/>
        <v>0</v>
      </c>
      <c r="BQ2983" s="1305"/>
    </row>
    <row r="2984" spans="1:69" ht="15" x14ac:dyDescent="0.25">
      <c r="A2984" s="1305"/>
      <c r="B2984" s="2050"/>
      <c r="C2984" s="1928"/>
      <c r="D2984" s="1313"/>
      <c r="E2984" s="1313"/>
      <c r="F2984" s="1931"/>
      <c r="G2984" s="1313"/>
      <c r="H2984" s="1345"/>
      <c r="I2984" s="1313"/>
      <c r="J2984" s="1345"/>
      <c r="K2984" s="1313"/>
      <c r="L2984" s="2773"/>
      <c r="M2984" s="1313"/>
      <c r="N2984" s="1345"/>
      <c r="O2984" s="1313"/>
      <c r="P2984" s="1313"/>
      <c r="Q2984" s="1307"/>
      <c r="R2984" s="1313"/>
      <c r="S2984" s="1313"/>
      <c r="T2984" s="1313"/>
      <c r="U2984" s="1313"/>
      <c r="V2984" s="2466"/>
      <c r="W2984" s="1904"/>
      <c r="X2984" s="2336"/>
      <c r="Y2984" s="1904"/>
      <c r="Z2984" s="2394"/>
      <c r="AA2984" s="1904"/>
      <c r="AB2984" s="1903"/>
      <c r="AC2984" s="1904"/>
      <c r="AD2984" s="1904"/>
      <c r="AE2984" s="1904"/>
      <c r="AF2984" s="1313"/>
      <c r="AG2984" s="1313"/>
      <c r="AH2984" s="1305"/>
      <c r="AI2984" s="1313"/>
      <c r="AJ2984" s="1313"/>
      <c r="AK2984" s="1313"/>
      <c r="AL2984" s="1313"/>
      <c r="AM2984" s="1313"/>
      <c r="AN2984" s="1905"/>
      <c r="AO2984" s="1345"/>
      <c r="AP2984" s="1313"/>
      <c r="AQ2984" s="1345"/>
      <c r="AR2984" s="1313"/>
      <c r="AS2984" s="1345"/>
      <c r="AT2984" s="1313"/>
      <c r="AU2984" s="1345"/>
      <c r="AV2984" s="1313"/>
      <c r="AW2984" s="1313"/>
      <c r="AX2984" s="1313"/>
      <c r="AY2984" s="1305"/>
      <c r="AZ2984" s="1313"/>
      <c r="BA2984" s="1313"/>
      <c r="BB2984" s="1313"/>
      <c r="BC2984" s="1313"/>
      <c r="BD2984" s="1313"/>
      <c r="BE2984" s="1903"/>
      <c r="BF2984" s="1904"/>
      <c r="BG2984" s="1903"/>
      <c r="BH2984" s="1904"/>
      <c r="BI2984" s="1903"/>
      <c r="BJ2984" s="1904"/>
      <c r="BK2984" s="1313"/>
      <c r="BL2984" s="1904"/>
      <c r="BM2984" s="1904"/>
      <c r="BN2984" s="1904"/>
      <c r="BO2984" s="1313"/>
      <c r="BP2984" s="1316">
        <f t="shared" si="823"/>
        <v>0</v>
      </c>
      <c r="BQ2984" s="1305"/>
    </row>
    <row r="2985" spans="1:69" ht="15" x14ac:dyDescent="0.25">
      <c r="A2985" s="1305"/>
      <c r="B2985" s="2050"/>
      <c r="C2985" s="1928"/>
      <c r="D2985" s="1313"/>
      <c r="E2985" s="1313"/>
      <c r="F2985" s="1931"/>
      <c r="G2985" s="1313"/>
      <c r="H2985" s="1345"/>
      <c r="I2985" s="1313"/>
      <c r="J2985" s="1345"/>
      <c r="K2985" s="1313"/>
      <c r="L2985" s="2773"/>
      <c r="M2985" s="1313"/>
      <c r="N2985" s="1345"/>
      <c r="O2985" s="1313"/>
      <c r="P2985" s="1313"/>
      <c r="Q2985" s="1307"/>
      <c r="R2985" s="1313"/>
      <c r="S2985" s="1313"/>
      <c r="T2985" s="1313"/>
      <c r="U2985" s="1313"/>
      <c r="V2985" s="2466"/>
      <c r="W2985" s="1904"/>
      <c r="X2985" s="2336"/>
      <c r="Y2985" s="1904"/>
      <c r="Z2985" s="2394"/>
      <c r="AA2985" s="1904"/>
      <c r="AB2985" s="1903"/>
      <c r="AC2985" s="1904"/>
      <c r="AD2985" s="1904"/>
      <c r="AE2985" s="1904"/>
      <c r="AF2985" s="1313"/>
      <c r="AG2985" s="1313"/>
      <c r="AH2985" s="1305"/>
      <c r="AI2985" s="1313"/>
      <c r="AJ2985" s="1313"/>
      <c r="AK2985" s="1313"/>
      <c r="AL2985" s="1313"/>
      <c r="AM2985" s="1313"/>
      <c r="AN2985" s="1905"/>
      <c r="AO2985" s="1345"/>
      <c r="AP2985" s="1313"/>
      <c r="AQ2985" s="1345"/>
      <c r="AR2985" s="1313"/>
      <c r="AS2985" s="1345"/>
      <c r="AT2985" s="1313"/>
      <c r="AU2985" s="1345"/>
      <c r="AV2985" s="1313"/>
      <c r="AW2985" s="1313"/>
      <c r="AX2985" s="1313"/>
      <c r="AY2985" s="1305"/>
      <c r="AZ2985" s="1313"/>
      <c r="BA2985" s="1313"/>
      <c r="BB2985" s="1313"/>
      <c r="BC2985" s="1313"/>
      <c r="BD2985" s="1313"/>
      <c r="BE2985" s="1903"/>
      <c r="BF2985" s="1904"/>
      <c r="BG2985" s="1903"/>
      <c r="BH2985" s="1904"/>
      <c r="BI2985" s="1903"/>
      <c r="BJ2985" s="1904"/>
      <c r="BK2985" s="1313"/>
      <c r="BL2985" s="1904"/>
      <c r="BM2985" s="1904"/>
      <c r="BN2985" s="1904"/>
      <c r="BO2985" s="1313"/>
      <c r="BP2985" s="1316">
        <f t="shared" si="823"/>
        <v>0</v>
      </c>
      <c r="BQ2985" s="1305"/>
    </row>
    <row r="2986" spans="1:69" ht="15" x14ac:dyDescent="0.25">
      <c r="A2986" s="1305"/>
      <c r="B2986" s="2050"/>
      <c r="C2986" s="1928"/>
      <c r="D2986" s="1313"/>
      <c r="E2986" s="1313"/>
      <c r="F2986" s="1931"/>
      <c r="G2986" s="1313"/>
      <c r="H2986" s="1345"/>
      <c r="I2986" s="1313"/>
      <c r="J2986" s="1345"/>
      <c r="K2986" s="1313"/>
      <c r="L2986" s="2773"/>
      <c r="M2986" s="1313"/>
      <c r="N2986" s="1345"/>
      <c r="O2986" s="1313"/>
      <c r="P2986" s="1313"/>
      <c r="Q2986" s="1307"/>
      <c r="R2986" s="1313"/>
      <c r="S2986" s="1313"/>
      <c r="T2986" s="1313"/>
      <c r="U2986" s="1313"/>
      <c r="V2986" s="2466"/>
      <c r="W2986" s="1904"/>
      <c r="X2986" s="2336"/>
      <c r="Y2986" s="1904"/>
      <c r="Z2986" s="2394"/>
      <c r="AA2986" s="1904"/>
      <c r="AB2986" s="1903"/>
      <c r="AC2986" s="1904"/>
      <c r="AD2986" s="1904"/>
      <c r="AE2986" s="1904"/>
      <c r="AF2986" s="1313"/>
      <c r="AG2986" s="1313"/>
      <c r="AH2986" s="1305"/>
      <c r="AI2986" s="1313"/>
      <c r="AJ2986" s="1313"/>
      <c r="AK2986" s="1313"/>
      <c r="AL2986" s="1313"/>
      <c r="AM2986" s="1313"/>
      <c r="AN2986" s="1905"/>
      <c r="AO2986" s="1345"/>
      <c r="AP2986" s="1313"/>
      <c r="AQ2986" s="1345"/>
      <c r="AR2986" s="1313"/>
      <c r="AS2986" s="1345"/>
      <c r="AT2986" s="1313"/>
      <c r="AU2986" s="1345"/>
      <c r="AV2986" s="1313"/>
      <c r="AW2986" s="1313"/>
      <c r="AX2986" s="1313"/>
      <c r="AY2986" s="1305"/>
      <c r="AZ2986" s="1313"/>
      <c r="BA2986" s="1313"/>
      <c r="BB2986" s="1313"/>
      <c r="BC2986" s="1313"/>
      <c r="BD2986" s="1313"/>
      <c r="BE2986" s="1903"/>
      <c r="BF2986" s="1904"/>
      <c r="BG2986" s="1903"/>
      <c r="BH2986" s="1904"/>
      <c r="BI2986" s="1903"/>
      <c r="BJ2986" s="1904"/>
      <c r="BK2986" s="1313"/>
      <c r="BL2986" s="1904"/>
      <c r="BM2986" s="1904"/>
      <c r="BN2986" s="1904"/>
      <c r="BO2986" s="1313"/>
      <c r="BP2986" s="1316">
        <f t="shared" si="823"/>
        <v>0</v>
      </c>
      <c r="BQ2986" s="1305"/>
    </row>
    <row r="2987" spans="1:69" ht="15" x14ac:dyDescent="0.25">
      <c r="A2987" s="1305"/>
      <c r="B2987" s="2050"/>
      <c r="C2987" s="1928"/>
      <c r="D2987" s="1313"/>
      <c r="E2987" s="1313"/>
      <c r="F2987" s="1931"/>
      <c r="G2987" s="1313"/>
      <c r="H2987" s="1345"/>
      <c r="I2987" s="1313"/>
      <c r="J2987" s="1345"/>
      <c r="K2987" s="1313"/>
      <c r="L2987" s="2773"/>
      <c r="M2987" s="1313"/>
      <c r="N2987" s="1345"/>
      <c r="O2987" s="1313"/>
      <c r="P2987" s="1313"/>
      <c r="Q2987" s="1307"/>
      <c r="R2987" s="1313"/>
      <c r="S2987" s="1313"/>
      <c r="T2987" s="1313"/>
      <c r="U2987" s="1313"/>
      <c r="V2987" s="2466"/>
      <c r="W2987" s="1904"/>
      <c r="X2987" s="2336"/>
      <c r="Y2987" s="1904"/>
      <c r="Z2987" s="2394"/>
      <c r="AA2987" s="1904"/>
      <c r="AB2987" s="1903"/>
      <c r="AC2987" s="1904"/>
      <c r="AD2987" s="1904"/>
      <c r="AE2987" s="1904"/>
      <c r="AF2987" s="1313"/>
      <c r="AG2987" s="1313"/>
      <c r="AH2987" s="1305"/>
      <c r="AI2987" s="1313"/>
      <c r="AJ2987" s="1313"/>
      <c r="AK2987" s="1313"/>
      <c r="AL2987" s="1313"/>
      <c r="AM2987" s="1313"/>
      <c r="AN2987" s="1905"/>
      <c r="AO2987" s="1345"/>
      <c r="AP2987" s="1313"/>
      <c r="AQ2987" s="1345"/>
      <c r="AR2987" s="1313"/>
      <c r="AS2987" s="1345"/>
      <c r="AT2987" s="1313"/>
      <c r="AU2987" s="1345"/>
      <c r="AV2987" s="1313"/>
      <c r="AW2987" s="1313"/>
      <c r="AX2987" s="1313"/>
      <c r="AY2987" s="1305"/>
      <c r="AZ2987" s="1313"/>
      <c r="BA2987" s="1313"/>
      <c r="BB2987" s="1313"/>
      <c r="BC2987" s="1313"/>
      <c r="BD2987" s="1313"/>
      <c r="BE2987" s="1903"/>
      <c r="BF2987" s="1904"/>
      <c r="BG2987" s="1903"/>
      <c r="BH2987" s="1904"/>
      <c r="BI2987" s="1903"/>
      <c r="BJ2987" s="1904"/>
      <c r="BK2987" s="1313"/>
      <c r="BL2987" s="1904"/>
      <c r="BM2987" s="1904"/>
      <c r="BN2987" s="1904"/>
      <c r="BO2987" s="1313"/>
      <c r="BP2987" s="1316">
        <f t="shared" si="823"/>
        <v>0</v>
      </c>
      <c r="BQ2987" s="1305"/>
    </row>
    <row r="2988" spans="1:69" ht="15" x14ac:dyDescent="0.25">
      <c r="A2988" s="1305"/>
      <c r="B2988" s="2050"/>
      <c r="C2988" s="1928"/>
      <c r="D2988" s="1313"/>
      <c r="E2988" s="1313"/>
      <c r="F2988" s="1931"/>
      <c r="G2988" s="1313"/>
      <c r="H2988" s="1345"/>
      <c r="I2988" s="1313"/>
      <c r="J2988" s="1345"/>
      <c r="K2988" s="1313"/>
      <c r="L2988" s="2773"/>
      <c r="M2988" s="1313"/>
      <c r="N2988" s="1345"/>
      <c r="O2988" s="1313"/>
      <c r="P2988" s="1313"/>
      <c r="Q2988" s="1307"/>
      <c r="R2988" s="1313"/>
      <c r="S2988" s="1313"/>
      <c r="T2988" s="1313"/>
      <c r="U2988" s="1313"/>
      <c r="V2988" s="2466"/>
      <c r="W2988" s="1904"/>
      <c r="X2988" s="2336"/>
      <c r="Y2988" s="1904"/>
      <c r="Z2988" s="2394"/>
      <c r="AA2988" s="1904"/>
      <c r="AB2988" s="1903"/>
      <c r="AC2988" s="1904"/>
      <c r="AD2988" s="1904"/>
      <c r="AE2988" s="1904"/>
      <c r="AF2988" s="1313"/>
      <c r="AG2988" s="1313"/>
      <c r="AH2988" s="1305"/>
      <c r="AI2988" s="1313"/>
      <c r="AJ2988" s="1313"/>
      <c r="AK2988" s="1313"/>
      <c r="AL2988" s="1313"/>
      <c r="AM2988" s="1313"/>
      <c r="AN2988" s="1905"/>
      <c r="AO2988" s="1345"/>
      <c r="AP2988" s="1313"/>
      <c r="AQ2988" s="1345"/>
      <c r="AR2988" s="1313"/>
      <c r="AS2988" s="1345"/>
      <c r="AT2988" s="1313"/>
      <c r="AU2988" s="1345"/>
      <c r="AV2988" s="1313"/>
      <c r="AW2988" s="1313"/>
      <c r="AX2988" s="1313"/>
      <c r="AY2988" s="1305"/>
      <c r="AZ2988" s="1313"/>
      <c r="BA2988" s="1313"/>
      <c r="BB2988" s="1313"/>
      <c r="BC2988" s="1313"/>
      <c r="BD2988" s="1313"/>
      <c r="BE2988" s="1903"/>
      <c r="BF2988" s="1904"/>
      <c r="BG2988" s="1903"/>
      <c r="BH2988" s="1904"/>
      <c r="BI2988" s="1903"/>
      <c r="BJ2988" s="1904"/>
      <c r="BK2988" s="1313"/>
      <c r="BL2988" s="1904"/>
      <c r="BM2988" s="1904"/>
      <c r="BN2988" s="1904"/>
      <c r="BO2988" s="1313"/>
      <c r="BP2988" s="1316">
        <f t="shared" si="823"/>
        <v>0</v>
      </c>
      <c r="BQ2988" s="1305"/>
    </row>
    <row r="2989" spans="1:69" ht="15" x14ac:dyDescent="0.25">
      <c r="A2989" s="1305"/>
      <c r="B2989" s="2050"/>
      <c r="C2989" s="1928"/>
      <c r="D2989" s="1313"/>
      <c r="E2989" s="1313"/>
      <c r="F2989" s="1931"/>
      <c r="G2989" s="1313"/>
      <c r="H2989" s="1345"/>
      <c r="I2989" s="1313"/>
      <c r="J2989" s="1345"/>
      <c r="K2989" s="1313"/>
      <c r="L2989" s="2773"/>
      <c r="M2989" s="1313"/>
      <c r="N2989" s="1345"/>
      <c r="O2989" s="1313"/>
      <c r="P2989" s="1313"/>
      <c r="Q2989" s="1307"/>
      <c r="R2989" s="1313"/>
      <c r="S2989" s="1313"/>
      <c r="T2989" s="1313"/>
      <c r="U2989" s="1313"/>
      <c r="V2989" s="2466"/>
      <c r="W2989" s="1904"/>
      <c r="X2989" s="2336"/>
      <c r="Y2989" s="1904"/>
      <c r="Z2989" s="2394"/>
      <c r="AA2989" s="1904"/>
      <c r="AB2989" s="1903"/>
      <c r="AC2989" s="1904"/>
      <c r="AD2989" s="1904"/>
      <c r="AE2989" s="1904"/>
      <c r="AF2989" s="1313"/>
      <c r="AG2989" s="1313"/>
      <c r="AH2989" s="1305"/>
      <c r="AI2989" s="1313"/>
      <c r="AJ2989" s="1313"/>
      <c r="AK2989" s="1313"/>
      <c r="AL2989" s="1313"/>
      <c r="AM2989" s="1313"/>
      <c r="AN2989" s="1905"/>
      <c r="AO2989" s="1345"/>
      <c r="AP2989" s="1313"/>
      <c r="AQ2989" s="1345"/>
      <c r="AR2989" s="1313"/>
      <c r="AS2989" s="1345"/>
      <c r="AT2989" s="1313"/>
      <c r="AU2989" s="1345"/>
      <c r="AV2989" s="1313"/>
      <c r="AW2989" s="1313"/>
      <c r="AX2989" s="1313"/>
      <c r="AY2989" s="1305"/>
      <c r="AZ2989" s="1313"/>
      <c r="BA2989" s="1313"/>
      <c r="BB2989" s="1313"/>
      <c r="BC2989" s="1313"/>
      <c r="BD2989" s="1313"/>
      <c r="BE2989" s="1903"/>
      <c r="BF2989" s="1904"/>
      <c r="BG2989" s="1903"/>
      <c r="BH2989" s="1904"/>
      <c r="BI2989" s="1903"/>
      <c r="BJ2989" s="1904"/>
      <c r="BK2989" s="1313"/>
      <c r="BL2989" s="1904"/>
      <c r="BM2989" s="1904"/>
      <c r="BN2989" s="1904"/>
      <c r="BO2989" s="1313"/>
      <c r="BP2989" s="1316">
        <f t="shared" si="823"/>
        <v>0</v>
      </c>
      <c r="BQ2989" s="1305"/>
    </row>
    <row r="2990" spans="1:69" ht="15" x14ac:dyDescent="0.25">
      <c r="A2990" s="1305"/>
      <c r="B2990" s="2050"/>
      <c r="C2990" s="1928"/>
      <c r="D2990" s="1313"/>
      <c r="E2990" s="1313"/>
      <c r="F2990" s="1931"/>
      <c r="G2990" s="1313"/>
      <c r="H2990" s="1345"/>
      <c r="I2990" s="1313"/>
      <c r="J2990" s="1345"/>
      <c r="K2990" s="1313"/>
      <c r="L2990" s="2773"/>
      <c r="M2990" s="1313"/>
      <c r="N2990" s="1345"/>
      <c r="O2990" s="1313"/>
      <c r="P2990" s="1313"/>
      <c r="Q2990" s="1307"/>
      <c r="R2990" s="1313"/>
      <c r="S2990" s="1313"/>
      <c r="T2990" s="1313"/>
      <c r="U2990" s="1313"/>
      <c r="V2990" s="2466"/>
      <c r="W2990" s="1904"/>
      <c r="X2990" s="2336"/>
      <c r="Y2990" s="1904"/>
      <c r="Z2990" s="2394"/>
      <c r="AA2990" s="1904"/>
      <c r="AB2990" s="1903"/>
      <c r="AC2990" s="1904"/>
      <c r="AD2990" s="1904"/>
      <c r="AE2990" s="1904"/>
      <c r="AF2990" s="1313"/>
      <c r="AG2990" s="1313"/>
      <c r="AH2990" s="1305"/>
      <c r="AI2990" s="1313"/>
      <c r="AJ2990" s="1313"/>
      <c r="AK2990" s="1313"/>
      <c r="AL2990" s="1313"/>
      <c r="AM2990" s="1313"/>
      <c r="AN2990" s="1905"/>
      <c r="AO2990" s="1345"/>
      <c r="AP2990" s="1313"/>
      <c r="AQ2990" s="1345"/>
      <c r="AR2990" s="1313"/>
      <c r="AS2990" s="1345"/>
      <c r="AT2990" s="1313"/>
      <c r="AU2990" s="1345"/>
      <c r="AV2990" s="1313"/>
      <c r="AW2990" s="1313"/>
      <c r="AX2990" s="1313"/>
      <c r="AY2990" s="1305"/>
      <c r="AZ2990" s="1313"/>
      <c r="BA2990" s="1313"/>
      <c r="BB2990" s="1313"/>
      <c r="BC2990" s="1313"/>
      <c r="BD2990" s="1313"/>
      <c r="BE2990" s="1903"/>
      <c r="BF2990" s="1904"/>
      <c r="BG2990" s="1903"/>
      <c r="BH2990" s="1904"/>
      <c r="BI2990" s="1903"/>
      <c r="BJ2990" s="1904"/>
      <c r="BK2990" s="1313"/>
      <c r="BL2990" s="1904"/>
      <c r="BM2990" s="1904"/>
      <c r="BN2990" s="1904"/>
      <c r="BO2990" s="1313"/>
      <c r="BP2990" s="1316">
        <f t="shared" si="823"/>
        <v>0</v>
      </c>
      <c r="BQ2990" s="1305"/>
    </row>
    <row r="2991" spans="1:69" ht="15" x14ac:dyDescent="0.25">
      <c r="A2991" s="1305"/>
      <c r="B2991" s="2050"/>
      <c r="C2991" s="1928"/>
      <c r="D2991" s="1313"/>
      <c r="E2991" s="1313"/>
      <c r="F2991" s="1931"/>
      <c r="G2991" s="1313"/>
      <c r="H2991" s="1345"/>
      <c r="I2991" s="1313"/>
      <c r="J2991" s="1345"/>
      <c r="K2991" s="1313"/>
      <c r="L2991" s="2773"/>
      <c r="M2991" s="1313"/>
      <c r="N2991" s="1345"/>
      <c r="O2991" s="1313"/>
      <c r="P2991" s="1313"/>
      <c r="Q2991" s="1307"/>
      <c r="R2991" s="1313"/>
      <c r="S2991" s="1313"/>
      <c r="T2991" s="1313"/>
      <c r="U2991" s="1313"/>
      <c r="V2991" s="2466"/>
      <c r="W2991" s="1904"/>
      <c r="X2991" s="2336"/>
      <c r="Y2991" s="1904"/>
      <c r="Z2991" s="2394"/>
      <c r="AA2991" s="1904"/>
      <c r="AB2991" s="1903"/>
      <c r="AC2991" s="1904"/>
      <c r="AD2991" s="1904"/>
      <c r="AE2991" s="1904"/>
      <c r="AF2991" s="1313"/>
      <c r="AG2991" s="1313"/>
      <c r="AH2991" s="1305"/>
      <c r="AI2991" s="1313"/>
      <c r="AJ2991" s="1313"/>
      <c r="AK2991" s="1313"/>
      <c r="AL2991" s="1313"/>
      <c r="AM2991" s="1313"/>
      <c r="AN2991" s="1905"/>
      <c r="AO2991" s="1345"/>
      <c r="AP2991" s="1313"/>
      <c r="AQ2991" s="1345"/>
      <c r="AR2991" s="1313"/>
      <c r="AS2991" s="1345"/>
      <c r="AT2991" s="1313"/>
      <c r="AU2991" s="1345"/>
      <c r="AV2991" s="1313"/>
      <c r="AW2991" s="1313"/>
      <c r="AX2991" s="1313"/>
      <c r="AY2991" s="1305"/>
      <c r="AZ2991" s="1313"/>
      <c r="BA2991" s="1313"/>
      <c r="BB2991" s="1313"/>
      <c r="BC2991" s="1313"/>
      <c r="BD2991" s="1313"/>
      <c r="BE2991" s="1903"/>
      <c r="BF2991" s="1904"/>
      <c r="BG2991" s="1903"/>
      <c r="BH2991" s="1904"/>
      <c r="BI2991" s="1903"/>
      <c r="BJ2991" s="1904"/>
      <c r="BK2991" s="1313"/>
      <c r="BL2991" s="1904"/>
      <c r="BM2991" s="1904"/>
      <c r="BN2991" s="1904"/>
      <c r="BO2991" s="1313"/>
      <c r="BP2991" s="1316">
        <f t="shared" si="823"/>
        <v>0</v>
      </c>
      <c r="BQ2991" s="1305"/>
    </row>
    <row r="2992" spans="1:69" ht="15" x14ac:dyDescent="0.25">
      <c r="A2992" s="1305"/>
      <c r="B2992" s="2050"/>
      <c r="C2992" s="1928"/>
      <c r="D2992" s="1313"/>
      <c r="E2992" s="1313"/>
      <c r="F2992" s="1931"/>
      <c r="G2992" s="1313"/>
      <c r="H2992" s="1345"/>
      <c r="I2992" s="1313"/>
      <c r="J2992" s="1345"/>
      <c r="K2992" s="1313"/>
      <c r="L2992" s="2773"/>
      <c r="M2992" s="1313"/>
      <c r="N2992" s="1345"/>
      <c r="O2992" s="1313"/>
      <c r="P2992" s="1313"/>
      <c r="Q2992" s="1307"/>
      <c r="R2992" s="1313"/>
      <c r="S2992" s="1313"/>
      <c r="T2992" s="1313"/>
      <c r="U2992" s="1313"/>
      <c r="V2992" s="2466"/>
      <c r="W2992" s="1904"/>
      <c r="X2992" s="2336"/>
      <c r="Y2992" s="1904"/>
      <c r="Z2992" s="2394"/>
      <c r="AA2992" s="1904"/>
      <c r="AB2992" s="1903"/>
      <c r="AC2992" s="1904"/>
      <c r="AD2992" s="1904"/>
      <c r="AE2992" s="1904"/>
      <c r="AF2992" s="1313"/>
      <c r="AG2992" s="1313"/>
      <c r="AH2992" s="1305"/>
      <c r="AI2992" s="1313"/>
      <c r="AJ2992" s="1313"/>
      <c r="AK2992" s="1313"/>
      <c r="AL2992" s="1313"/>
      <c r="AM2992" s="1313"/>
      <c r="AN2992" s="1905"/>
      <c r="AO2992" s="1345"/>
      <c r="AP2992" s="1313"/>
      <c r="AQ2992" s="1345"/>
      <c r="AR2992" s="1313"/>
      <c r="AS2992" s="1345"/>
      <c r="AT2992" s="1313"/>
      <c r="AU2992" s="1345"/>
      <c r="AV2992" s="1313"/>
      <c r="AW2992" s="1313"/>
      <c r="AX2992" s="1313"/>
      <c r="AY2992" s="1305"/>
      <c r="AZ2992" s="1313"/>
      <c r="BA2992" s="1313"/>
      <c r="BB2992" s="1313"/>
      <c r="BC2992" s="1313"/>
      <c r="BD2992" s="1313"/>
      <c r="BE2992" s="1903"/>
      <c r="BF2992" s="1904"/>
      <c r="BG2992" s="1903"/>
      <c r="BH2992" s="1904"/>
      <c r="BI2992" s="1903"/>
      <c r="BJ2992" s="1904"/>
      <c r="BK2992" s="1313"/>
      <c r="BL2992" s="1904"/>
      <c r="BM2992" s="1904"/>
      <c r="BN2992" s="1904"/>
      <c r="BO2992" s="1313"/>
      <c r="BP2992" s="1316">
        <f t="shared" si="823"/>
        <v>0</v>
      </c>
      <c r="BQ2992" s="1305"/>
    </row>
    <row r="2993" spans="1:69" ht="15" x14ac:dyDescent="0.25">
      <c r="A2993" s="1305"/>
      <c r="B2993" s="2050"/>
      <c r="C2993" s="1928"/>
      <c r="D2993" s="1313"/>
      <c r="E2993" s="1313"/>
      <c r="F2993" s="1931"/>
      <c r="G2993" s="1313"/>
      <c r="H2993" s="1345"/>
      <c r="I2993" s="1313"/>
      <c r="J2993" s="1345"/>
      <c r="K2993" s="1313"/>
      <c r="L2993" s="2773"/>
      <c r="M2993" s="1313"/>
      <c r="N2993" s="1345"/>
      <c r="O2993" s="1313"/>
      <c r="P2993" s="1313"/>
      <c r="Q2993" s="1307"/>
      <c r="R2993" s="1313"/>
      <c r="S2993" s="1313"/>
      <c r="T2993" s="1313"/>
      <c r="U2993" s="1313"/>
      <c r="V2993" s="2466"/>
      <c r="W2993" s="1904"/>
      <c r="X2993" s="2336"/>
      <c r="Y2993" s="1904"/>
      <c r="Z2993" s="2394"/>
      <c r="AA2993" s="1904"/>
      <c r="AB2993" s="1903"/>
      <c r="AC2993" s="1904"/>
      <c r="AD2993" s="1904"/>
      <c r="AE2993" s="1904"/>
      <c r="AF2993" s="1313"/>
      <c r="AG2993" s="1313"/>
      <c r="AH2993" s="1305"/>
      <c r="AI2993" s="1313"/>
      <c r="AJ2993" s="1313"/>
      <c r="AK2993" s="1313"/>
      <c r="AL2993" s="1313"/>
      <c r="AM2993" s="1313"/>
      <c r="AN2993" s="1905"/>
      <c r="AO2993" s="1345"/>
      <c r="AP2993" s="1313"/>
      <c r="AQ2993" s="1345"/>
      <c r="AR2993" s="1313"/>
      <c r="AS2993" s="1345"/>
      <c r="AT2993" s="1313"/>
      <c r="AU2993" s="1345"/>
      <c r="AV2993" s="1313"/>
      <c r="AW2993" s="1313"/>
      <c r="AX2993" s="1313"/>
      <c r="AY2993" s="1305"/>
      <c r="AZ2993" s="1313"/>
      <c r="BA2993" s="1313"/>
      <c r="BB2993" s="1313"/>
      <c r="BC2993" s="1313"/>
      <c r="BD2993" s="1313"/>
      <c r="BE2993" s="1903"/>
      <c r="BF2993" s="1904"/>
      <c r="BG2993" s="1903"/>
      <c r="BH2993" s="1904"/>
      <c r="BI2993" s="1903"/>
      <c r="BJ2993" s="1904"/>
      <c r="BK2993" s="1313"/>
      <c r="BL2993" s="1904"/>
      <c r="BM2993" s="1904"/>
      <c r="BN2993" s="1904"/>
      <c r="BO2993" s="1313"/>
      <c r="BP2993" s="1316">
        <f t="shared" si="823"/>
        <v>0</v>
      </c>
      <c r="BQ2993" s="1305"/>
    </row>
    <row r="2994" spans="1:69" ht="15" x14ac:dyDescent="0.25">
      <c r="A2994" s="1305"/>
      <c r="B2994" s="2050"/>
      <c r="C2994" s="1928"/>
      <c r="D2994" s="1313"/>
      <c r="E2994" s="1313"/>
      <c r="F2994" s="1931"/>
      <c r="G2994" s="1313"/>
      <c r="H2994" s="1345"/>
      <c r="I2994" s="1313"/>
      <c r="J2994" s="1345"/>
      <c r="K2994" s="1313"/>
      <c r="L2994" s="2773"/>
      <c r="M2994" s="1313"/>
      <c r="N2994" s="1345"/>
      <c r="O2994" s="1313"/>
      <c r="P2994" s="1313"/>
      <c r="Q2994" s="1307"/>
      <c r="R2994" s="1313"/>
      <c r="S2994" s="1313"/>
      <c r="T2994" s="1313"/>
      <c r="U2994" s="1313"/>
      <c r="V2994" s="2466"/>
      <c r="W2994" s="1904"/>
      <c r="X2994" s="2336"/>
      <c r="Y2994" s="1904"/>
      <c r="Z2994" s="2394"/>
      <c r="AA2994" s="1904"/>
      <c r="AB2994" s="1903"/>
      <c r="AC2994" s="1904"/>
      <c r="AD2994" s="1904"/>
      <c r="AE2994" s="1904"/>
      <c r="AF2994" s="1313"/>
      <c r="AG2994" s="1313"/>
      <c r="AH2994" s="1305"/>
      <c r="AI2994" s="1313"/>
      <c r="AJ2994" s="1313"/>
      <c r="AK2994" s="1313"/>
      <c r="AL2994" s="1313"/>
      <c r="AM2994" s="1313"/>
      <c r="AN2994" s="1905"/>
      <c r="AO2994" s="1345"/>
      <c r="AP2994" s="1313"/>
      <c r="AQ2994" s="1345"/>
      <c r="AR2994" s="1313"/>
      <c r="AS2994" s="1345"/>
      <c r="AT2994" s="1313"/>
      <c r="AU2994" s="1345"/>
      <c r="AV2994" s="1313"/>
      <c r="AW2994" s="1313"/>
      <c r="AX2994" s="1313"/>
      <c r="AY2994" s="1305"/>
      <c r="AZ2994" s="1313"/>
      <c r="BA2994" s="1313"/>
      <c r="BB2994" s="1313"/>
      <c r="BC2994" s="1313"/>
      <c r="BD2994" s="1313"/>
      <c r="BE2994" s="1903"/>
      <c r="BF2994" s="1904"/>
      <c r="BG2994" s="1903"/>
      <c r="BH2994" s="1904"/>
      <c r="BI2994" s="1903"/>
      <c r="BJ2994" s="1904"/>
      <c r="BK2994" s="1313"/>
      <c r="BL2994" s="1904"/>
      <c r="BM2994" s="1904"/>
      <c r="BN2994" s="1904"/>
      <c r="BO2994" s="1313"/>
      <c r="BP2994" s="1316">
        <f t="shared" si="823"/>
        <v>0</v>
      </c>
      <c r="BQ2994" s="1305"/>
    </row>
    <row r="2995" spans="1:69" ht="15" x14ac:dyDescent="0.25">
      <c r="A2995" s="1305"/>
      <c r="B2995" s="2050"/>
      <c r="C2995" s="1928"/>
      <c r="D2995" s="1313"/>
      <c r="E2995" s="1313"/>
      <c r="F2995" s="1931"/>
      <c r="G2995" s="1313"/>
      <c r="H2995" s="1345"/>
      <c r="I2995" s="1313"/>
      <c r="J2995" s="1345"/>
      <c r="K2995" s="1313"/>
      <c r="L2995" s="2773"/>
      <c r="M2995" s="1313"/>
      <c r="N2995" s="1345"/>
      <c r="O2995" s="1313"/>
      <c r="P2995" s="1313"/>
      <c r="Q2995" s="1307"/>
      <c r="R2995" s="1313"/>
      <c r="S2995" s="1313"/>
      <c r="T2995" s="1313"/>
      <c r="U2995" s="1313"/>
      <c r="V2995" s="2466"/>
      <c r="W2995" s="1904"/>
      <c r="X2995" s="2336"/>
      <c r="Y2995" s="1904"/>
      <c r="Z2995" s="2394"/>
      <c r="AA2995" s="1904"/>
      <c r="AB2995" s="1903"/>
      <c r="AC2995" s="1904"/>
      <c r="AD2995" s="1904"/>
      <c r="AE2995" s="1904"/>
      <c r="AF2995" s="1313"/>
      <c r="AG2995" s="1313"/>
      <c r="AH2995" s="1305"/>
      <c r="AI2995" s="1313"/>
      <c r="AJ2995" s="1313"/>
      <c r="AK2995" s="1313"/>
      <c r="AL2995" s="1313"/>
      <c r="AM2995" s="1313"/>
      <c r="AN2995" s="1905"/>
      <c r="AO2995" s="1345"/>
      <c r="AP2995" s="1313"/>
      <c r="AQ2995" s="1345"/>
      <c r="AR2995" s="1313"/>
      <c r="AS2995" s="1345"/>
      <c r="AT2995" s="1313"/>
      <c r="AU2995" s="1345"/>
      <c r="AV2995" s="1313"/>
      <c r="AW2995" s="1313"/>
      <c r="AX2995" s="1313"/>
      <c r="AY2995" s="1305"/>
      <c r="AZ2995" s="1313"/>
      <c r="BA2995" s="1313"/>
      <c r="BB2995" s="1313"/>
      <c r="BC2995" s="1313"/>
      <c r="BD2995" s="1313"/>
      <c r="BE2995" s="1903"/>
      <c r="BF2995" s="1904"/>
      <c r="BG2995" s="1903"/>
      <c r="BH2995" s="1904"/>
      <c r="BI2995" s="1903"/>
      <c r="BJ2995" s="1904"/>
      <c r="BK2995" s="1313"/>
      <c r="BL2995" s="1904"/>
      <c r="BM2995" s="1904"/>
      <c r="BN2995" s="1904"/>
      <c r="BO2995" s="1313"/>
      <c r="BP2995" s="1316">
        <f t="shared" si="823"/>
        <v>0</v>
      </c>
      <c r="BQ2995" s="1305"/>
    </row>
    <row r="2996" spans="1:69" ht="15" x14ac:dyDescent="0.25">
      <c r="A2996" s="1305"/>
      <c r="B2996" s="2050"/>
      <c r="C2996" s="1928"/>
      <c r="D2996" s="1313"/>
      <c r="E2996" s="1313"/>
      <c r="F2996" s="1931"/>
      <c r="G2996" s="1313"/>
      <c r="H2996" s="1345"/>
      <c r="I2996" s="1313"/>
      <c r="J2996" s="1345"/>
      <c r="K2996" s="1313"/>
      <c r="L2996" s="2773"/>
      <c r="M2996" s="1313"/>
      <c r="N2996" s="1345"/>
      <c r="O2996" s="1313"/>
      <c r="P2996" s="1313"/>
      <c r="Q2996" s="1307"/>
      <c r="R2996" s="1313"/>
      <c r="S2996" s="1313"/>
      <c r="T2996" s="1313"/>
      <c r="U2996" s="1313"/>
      <c r="V2996" s="2466"/>
      <c r="W2996" s="1904"/>
      <c r="X2996" s="2336"/>
      <c r="Y2996" s="1904"/>
      <c r="Z2996" s="2394"/>
      <c r="AA2996" s="1904"/>
      <c r="AB2996" s="1903"/>
      <c r="AC2996" s="1904"/>
      <c r="AD2996" s="1904"/>
      <c r="AE2996" s="1904"/>
      <c r="AF2996" s="1313"/>
      <c r="AG2996" s="1313"/>
      <c r="AH2996" s="1305"/>
      <c r="AI2996" s="1313"/>
      <c r="AJ2996" s="1313"/>
      <c r="AK2996" s="1313"/>
      <c r="AL2996" s="1313"/>
      <c r="AM2996" s="1313"/>
      <c r="AN2996" s="1905"/>
      <c r="AO2996" s="1345"/>
      <c r="AP2996" s="1313"/>
      <c r="AQ2996" s="1345"/>
      <c r="AR2996" s="1313"/>
      <c r="AS2996" s="1345"/>
      <c r="AT2996" s="1313"/>
      <c r="AU2996" s="1345"/>
      <c r="AV2996" s="1313"/>
      <c r="AW2996" s="1313"/>
      <c r="AX2996" s="1313"/>
      <c r="AY2996" s="1305"/>
      <c r="AZ2996" s="1313"/>
      <c r="BA2996" s="1313"/>
      <c r="BB2996" s="1313"/>
      <c r="BC2996" s="1313"/>
      <c r="BD2996" s="1313"/>
      <c r="BE2996" s="1903"/>
      <c r="BF2996" s="1904"/>
      <c r="BG2996" s="1903"/>
      <c r="BH2996" s="1904"/>
      <c r="BI2996" s="1903"/>
      <c r="BJ2996" s="1904"/>
      <c r="BK2996" s="1313"/>
      <c r="BL2996" s="1904"/>
      <c r="BM2996" s="1904"/>
      <c r="BN2996" s="1904"/>
      <c r="BO2996" s="1313"/>
      <c r="BP2996" s="1316">
        <f t="shared" si="823"/>
        <v>0</v>
      </c>
      <c r="BQ2996" s="1305"/>
    </row>
    <row r="2997" spans="1:69" ht="15" x14ac:dyDescent="0.25">
      <c r="A2997" s="1305"/>
      <c r="B2997" s="2050"/>
      <c r="C2997" s="1928"/>
      <c r="D2997" s="1313"/>
      <c r="E2997" s="1313"/>
      <c r="F2997" s="1931"/>
      <c r="G2997" s="1313"/>
      <c r="H2997" s="1345"/>
      <c r="I2997" s="1313"/>
      <c r="J2997" s="1345"/>
      <c r="K2997" s="1313"/>
      <c r="L2997" s="2773"/>
      <c r="M2997" s="1313"/>
      <c r="N2997" s="1345"/>
      <c r="O2997" s="1313"/>
      <c r="P2997" s="1313"/>
      <c r="Q2997" s="1307"/>
      <c r="R2997" s="1313"/>
      <c r="S2997" s="1313"/>
      <c r="T2997" s="1313"/>
      <c r="U2997" s="1313"/>
      <c r="V2997" s="2466"/>
      <c r="W2997" s="1904"/>
      <c r="X2997" s="2336"/>
      <c r="Y2997" s="1904"/>
      <c r="Z2997" s="2394"/>
      <c r="AA2997" s="1904"/>
      <c r="AB2997" s="1903"/>
      <c r="AC2997" s="1904"/>
      <c r="AD2997" s="1904"/>
      <c r="AE2997" s="1904"/>
      <c r="AF2997" s="1313"/>
      <c r="AG2997" s="1313"/>
      <c r="AH2997" s="1305"/>
      <c r="AI2997" s="1313"/>
      <c r="AJ2997" s="1313"/>
      <c r="AK2997" s="1313"/>
      <c r="AL2997" s="1313"/>
      <c r="AM2997" s="1313"/>
      <c r="AN2997" s="1905"/>
      <c r="AO2997" s="1345"/>
      <c r="AP2997" s="1313"/>
      <c r="AQ2997" s="1345"/>
      <c r="AR2997" s="1313"/>
      <c r="AS2997" s="1345"/>
      <c r="AT2997" s="1313"/>
      <c r="AU2997" s="1345"/>
      <c r="AV2997" s="1313"/>
      <c r="AW2997" s="1313"/>
      <c r="AX2997" s="1313"/>
      <c r="AY2997" s="1305"/>
      <c r="AZ2997" s="1313"/>
      <c r="BA2997" s="1313"/>
      <c r="BB2997" s="1313"/>
      <c r="BC2997" s="1313"/>
      <c r="BD2997" s="1313"/>
      <c r="BE2997" s="1903"/>
      <c r="BF2997" s="1904"/>
      <c r="BG2997" s="1903"/>
      <c r="BH2997" s="1904"/>
      <c r="BI2997" s="1903"/>
      <c r="BJ2997" s="1904"/>
      <c r="BK2997" s="1313"/>
      <c r="BL2997" s="1904"/>
      <c r="BM2997" s="1904"/>
      <c r="BN2997" s="1904"/>
      <c r="BO2997" s="1313"/>
      <c r="BP2997" s="1316">
        <f t="shared" si="823"/>
        <v>0</v>
      </c>
      <c r="BQ2997" s="1305"/>
    </row>
    <row r="2998" spans="1:69" ht="15" x14ac:dyDescent="0.25">
      <c r="A2998" s="1305"/>
      <c r="B2998" s="2050"/>
      <c r="C2998" s="1928"/>
      <c r="D2998" s="1313"/>
      <c r="E2998" s="1313"/>
      <c r="F2998" s="1931"/>
      <c r="G2998" s="1313"/>
      <c r="H2998" s="1345"/>
      <c r="I2998" s="1313"/>
      <c r="J2998" s="1345"/>
      <c r="K2998" s="1313"/>
      <c r="L2998" s="2773"/>
      <c r="M2998" s="1313"/>
      <c r="N2998" s="1345"/>
      <c r="O2998" s="1313"/>
      <c r="P2998" s="1313"/>
      <c r="Q2998" s="1307"/>
      <c r="R2998" s="1313"/>
      <c r="S2998" s="1313"/>
      <c r="T2998" s="1313"/>
      <c r="U2998" s="1313"/>
      <c r="V2998" s="2466"/>
      <c r="W2998" s="1904"/>
      <c r="X2998" s="2336"/>
      <c r="Y2998" s="1904"/>
      <c r="Z2998" s="2394"/>
      <c r="AA2998" s="1904"/>
      <c r="AB2998" s="1903"/>
      <c r="AC2998" s="1904"/>
      <c r="AD2998" s="1904"/>
      <c r="AE2998" s="1904"/>
      <c r="AF2998" s="1313"/>
      <c r="AG2998" s="1313"/>
      <c r="AH2998" s="1305"/>
      <c r="AI2998" s="1313"/>
      <c r="AJ2998" s="1313"/>
      <c r="AK2998" s="1313"/>
      <c r="AL2998" s="1313"/>
      <c r="AM2998" s="1313"/>
      <c r="AN2998" s="1905"/>
      <c r="AO2998" s="1345"/>
      <c r="AP2998" s="1313"/>
      <c r="AQ2998" s="1345"/>
      <c r="AR2998" s="1313"/>
      <c r="AS2998" s="1345"/>
      <c r="AT2998" s="1313"/>
      <c r="AU2998" s="1345"/>
      <c r="AV2998" s="1313"/>
      <c r="AW2998" s="1313"/>
      <c r="AX2998" s="1313"/>
      <c r="AY2998" s="1305"/>
      <c r="AZ2998" s="1313"/>
      <c r="BA2998" s="1313"/>
      <c r="BB2998" s="1313"/>
      <c r="BC2998" s="1313"/>
      <c r="BD2998" s="1313"/>
      <c r="BE2998" s="1903"/>
      <c r="BF2998" s="1904"/>
      <c r="BG2998" s="1903"/>
      <c r="BH2998" s="1904"/>
      <c r="BI2998" s="1903"/>
      <c r="BJ2998" s="1904"/>
      <c r="BK2998" s="1313"/>
      <c r="BL2998" s="1904"/>
      <c r="BM2998" s="1904"/>
      <c r="BN2998" s="1904"/>
      <c r="BO2998" s="1313"/>
      <c r="BP2998" s="1316">
        <f t="shared" si="823"/>
        <v>0</v>
      </c>
      <c r="BQ2998" s="1305"/>
    </row>
    <row r="2999" spans="1:69" ht="15" x14ac:dyDescent="0.25">
      <c r="A2999" s="1305"/>
      <c r="B2999" s="2050"/>
      <c r="C2999" s="1928"/>
      <c r="D2999" s="1313"/>
      <c r="E2999" s="1313"/>
      <c r="F2999" s="1931"/>
      <c r="G2999" s="1313"/>
      <c r="H2999" s="1345"/>
      <c r="I2999" s="1313"/>
      <c r="J2999" s="1345"/>
      <c r="K2999" s="1313"/>
      <c r="L2999" s="2773"/>
      <c r="M2999" s="1313"/>
      <c r="N2999" s="1345"/>
      <c r="O2999" s="1313"/>
      <c r="P2999" s="1313"/>
      <c r="Q2999" s="1307"/>
      <c r="R2999" s="1313"/>
      <c r="S2999" s="1313"/>
      <c r="T2999" s="1313"/>
      <c r="U2999" s="1313"/>
      <c r="V2999" s="2466"/>
      <c r="W2999" s="1904"/>
      <c r="X2999" s="2336"/>
      <c r="Y2999" s="1904"/>
      <c r="Z2999" s="2394"/>
      <c r="AA2999" s="1904"/>
      <c r="AB2999" s="1903"/>
      <c r="AC2999" s="1904"/>
      <c r="AD2999" s="1904"/>
      <c r="AE2999" s="1904"/>
      <c r="AF2999" s="1313"/>
      <c r="AG2999" s="1313"/>
      <c r="AH2999" s="1305"/>
      <c r="AI2999" s="1313"/>
      <c r="AJ2999" s="1313"/>
      <c r="AK2999" s="1313"/>
      <c r="AL2999" s="1313"/>
      <c r="AM2999" s="1313"/>
      <c r="AN2999" s="1905"/>
      <c r="AO2999" s="1345"/>
      <c r="AP2999" s="1313"/>
      <c r="AQ2999" s="1345"/>
      <c r="AR2999" s="1313"/>
      <c r="AS2999" s="1345"/>
      <c r="AT2999" s="1313"/>
      <c r="AU2999" s="1345"/>
      <c r="AV2999" s="1313"/>
      <c r="AW2999" s="1313"/>
      <c r="AX2999" s="1313"/>
      <c r="AY2999" s="1305"/>
      <c r="AZ2999" s="1313"/>
      <c r="BA2999" s="1313"/>
      <c r="BB2999" s="1313"/>
      <c r="BC2999" s="1313"/>
      <c r="BD2999" s="1313"/>
      <c r="BE2999" s="1903"/>
      <c r="BF2999" s="1904"/>
      <c r="BG2999" s="1903"/>
      <c r="BH2999" s="1904"/>
      <c r="BI2999" s="1903"/>
      <c r="BJ2999" s="1904"/>
      <c r="BK2999" s="1313"/>
      <c r="BL2999" s="1904"/>
      <c r="BM2999" s="1904"/>
      <c r="BN2999" s="1904"/>
      <c r="BO2999" s="1313"/>
      <c r="BP2999" s="1316">
        <f t="shared" si="823"/>
        <v>0</v>
      </c>
      <c r="BQ2999" s="1305"/>
    </row>
    <row r="3000" spans="1:69" ht="15" x14ac:dyDescent="0.25">
      <c r="A3000" s="1305"/>
      <c r="B3000" s="2050"/>
      <c r="C3000" s="1928"/>
      <c r="D3000" s="1313"/>
      <c r="E3000" s="1313"/>
      <c r="F3000" s="1931"/>
      <c r="G3000" s="1313"/>
      <c r="H3000" s="1345"/>
      <c r="I3000" s="1313"/>
      <c r="J3000" s="1345"/>
      <c r="K3000" s="1313"/>
      <c r="L3000" s="2773"/>
      <c r="M3000" s="1313"/>
      <c r="N3000" s="1345"/>
      <c r="O3000" s="1313"/>
      <c r="P3000" s="1313"/>
      <c r="Q3000" s="1307"/>
      <c r="R3000" s="1313"/>
      <c r="S3000" s="1313"/>
      <c r="T3000" s="1313"/>
      <c r="U3000" s="1313"/>
      <c r="V3000" s="2466"/>
      <c r="W3000" s="1904"/>
      <c r="X3000" s="2336"/>
      <c r="Y3000" s="1904"/>
      <c r="Z3000" s="2394"/>
      <c r="AA3000" s="1904"/>
      <c r="AB3000" s="1903"/>
      <c r="AC3000" s="1904"/>
      <c r="AD3000" s="1904"/>
      <c r="AE3000" s="1904"/>
      <c r="AF3000" s="1313"/>
      <c r="AG3000" s="1313"/>
      <c r="AH3000" s="1305"/>
      <c r="AI3000" s="1313"/>
      <c r="AJ3000" s="1313"/>
      <c r="AK3000" s="1313"/>
      <c r="AL3000" s="1313"/>
      <c r="AM3000" s="1313"/>
      <c r="AN3000" s="1905"/>
      <c r="AO3000" s="1345"/>
      <c r="AP3000" s="1313"/>
      <c r="AQ3000" s="1345"/>
      <c r="AR3000" s="1313"/>
      <c r="AS3000" s="1345"/>
      <c r="AT3000" s="1313"/>
      <c r="AU3000" s="1345"/>
      <c r="AV3000" s="1313"/>
      <c r="AW3000" s="1313"/>
      <c r="AX3000" s="1313"/>
      <c r="AY3000" s="1305"/>
      <c r="AZ3000" s="1313"/>
      <c r="BA3000" s="1313"/>
      <c r="BB3000" s="1313"/>
      <c r="BC3000" s="1313"/>
      <c r="BD3000" s="1313"/>
      <c r="BE3000" s="1903"/>
      <c r="BF3000" s="1904"/>
      <c r="BG3000" s="1903"/>
      <c r="BH3000" s="1904"/>
      <c r="BI3000" s="1903"/>
      <c r="BJ3000" s="1904"/>
      <c r="BK3000" s="1313"/>
      <c r="BL3000" s="1904"/>
      <c r="BM3000" s="1904"/>
      <c r="BN3000" s="1904"/>
      <c r="BO3000" s="1313"/>
      <c r="BP3000" s="1316">
        <f t="shared" si="823"/>
        <v>0</v>
      </c>
      <c r="BQ3000" s="1305"/>
    </row>
    <row r="3001" spans="1:69" ht="15" x14ac:dyDescent="0.25">
      <c r="A3001" s="1305"/>
      <c r="B3001" s="2050"/>
      <c r="C3001" s="1928"/>
      <c r="D3001" s="1313"/>
      <c r="E3001" s="1313"/>
      <c r="F3001" s="1931"/>
      <c r="G3001" s="1313"/>
      <c r="H3001" s="1345"/>
      <c r="I3001" s="1313"/>
      <c r="J3001" s="1345"/>
      <c r="K3001" s="1313"/>
      <c r="L3001" s="2773"/>
      <c r="M3001" s="1313"/>
      <c r="N3001" s="1345"/>
      <c r="O3001" s="1313"/>
      <c r="P3001" s="1313"/>
      <c r="Q3001" s="1307"/>
      <c r="R3001" s="1313"/>
      <c r="S3001" s="1313"/>
      <c r="T3001" s="1313"/>
      <c r="U3001" s="1313"/>
      <c r="V3001" s="2466"/>
      <c r="W3001" s="1904"/>
      <c r="X3001" s="2336"/>
      <c r="Y3001" s="1904"/>
      <c r="Z3001" s="2394"/>
      <c r="AA3001" s="1904"/>
      <c r="AB3001" s="1903"/>
      <c r="AC3001" s="1904"/>
      <c r="AD3001" s="1904"/>
      <c r="AE3001" s="1904"/>
      <c r="AF3001" s="1313"/>
      <c r="AG3001" s="1313"/>
      <c r="AH3001" s="1305"/>
      <c r="AI3001" s="1313"/>
      <c r="AJ3001" s="1313"/>
      <c r="AK3001" s="1313"/>
      <c r="AL3001" s="1313"/>
      <c r="AM3001" s="1313"/>
      <c r="AN3001" s="1905"/>
      <c r="AO3001" s="1345"/>
      <c r="AP3001" s="1313"/>
      <c r="AQ3001" s="1345"/>
      <c r="AR3001" s="1313"/>
      <c r="AS3001" s="1345"/>
      <c r="AT3001" s="1313"/>
      <c r="AU3001" s="1345"/>
      <c r="AV3001" s="1313"/>
      <c r="AW3001" s="1313"/>
      <c r="AX3001" s="1313"/>
      <c r="AY3001" s="1305"/>
      <c r="AZ3001" s="1313"/>
      <c r="BA3001" s="1313"/>
      <c r="BB3001" s="1313"/>
      <c r="BC3001" s="1313"/>
      <c r="BD3001" s="1313"/>
      <c r="BE3001" s="1903"/>
      <c r="BF3001" s="1904"/>
      <c r="BG3001" s="1903"/>
      <c r="BH3001" s="1904"/>
      <c r="BI3001" s="1903"/>
      <c r="BJ3001" s="1904"/>
      <c r="BK3001" s="1313"/>
      <c r="BL3001" s="1904"/>
      <c r="BM3001" s="1904"/>
      <c r="BN3001" s="1904"/>
      <c r="BO3001" s="1313"/>
      <c r="BP3001" s="1316">
        <f t="shared" si="823"/>
        <v>0</v>
      </c>
      <c r="BQ3001" s="1305"/>
    </row>
    <row r="3002" spans="1:69" ht="15" x14ac:dyDescent="0.25">
      <c r="A3002" s="1305"/>
      <c r="B3002" s="2050"/>
      <c r="C3002" s="1928"/>
      <c r="D3002" s="1313"/>
      <c r="E3002" s="1313"/>
      <c r="F3002" s="1931"/>
      <c r="G3002" s="1313"/>
      <c r="H3002" s="1345"/>
      <c r="I3002" s="1313"/>
      <c r="J3002" s="1345"/>
      <c r="K3002" s="1313"/>
      <c r="L3002" s="2773"/>
      <c r="M3002" s="1313"/>
      <c r="N3002" s="1345"/>
      <c r="O3002" s="1313"/>
      <c r="P3002" s="1313"/>
      <c r="Q3002" s="1307"/>
      <c r="R3002" s="1313"/>
      <c r="S3002" s="1313"/>
      <c r="T3002" s="1313"/>
      <c r="U3002" s="1313"/>
      <c r="V3002" s="2466"/>
      <c r="W3002" s="1904"/>
      <c r="X3002" s="2336"/>
      <c r="Y3002" s="1904"/>
      <c r="Z3002" s="2394"/>
      <c r="AA3002" s="1904"/>
      <c r="AB3002" s="1903"/>
      <c r="AC3002" s="1904"/>
      <c r="AD3002" s="1904"/>
      <c r="AE3002" s="1904"/>
      <c r="AF3002" s="1313"/>
      <c r="AG3002" s="1313"/>
      <c r="AH3002" s="1305"/>
      <c r="AI3002" s="1313"/>
      <c r="AJ3002" s="1313"/>
      <c r="AK3002" s="1313"/>
      <c r="AL3002" s="1313"/>
      <c r="AM3002" s="1313"/>
      <c r="AN3002" s="1905"/>
      <c r="AO3002" s="1345"/>
      <c r="AP3002" s="1313"/>
      <c r="AQ3002" s="1345"/>
      <c r="AR3002" s="1313"/>
      <c r="AS3002" s="1345"/>
      <c r="AT3002" s="1313"/>
      <c r="AU3002" s="1345"/>
      <c r="AV3002" s="1313"/>
      <c r="AW3002" s="1313"/>
      <c r="AX3002" s="1313"/>
      <c r="AY3002" s="1305"/>
      <c r="AZ3002" s="1313"/>
      <c r="BA3002" s="1313"/>
      <c r="BB3002" s="1313"/>
      <c r="BC3002" s="1313"/>
      <c r="BD3002" s="1313"/>
      <c r="BE3002" s="1903"/>
      <c r="BF3002" s="1904"/>
      <c r="BG3002" s="1903"/>
      <c r="BH3002" s="1904"/>
      <c r="BI3002" s="1903"/>
      <c r="BJ3002" s="1904"/>
      <c r="BK3002" s="1313"/>
      <c r="BL3002" s="1904"/>
      <c r="BM3002" s="1904"/>
      <c r="BN3002" s="1904"/>
      <c r="BO3002" s="1313"/>
      <c r="BP3002" s="1316">
        <f t="shared" si="823"/>
        <v>0</v>
      </c>
      <c r="BQ3002" s="1305"/>
    </row>
    <row r="3003" spans="1:69" ht="15" x14ac:dyDescent="0.25">
      <c r="A3003" s="1305"/>
      <c r="B3003" s="2050"/>
      <c r="C3003" s="1928"/>
      <c r="D3003" s="1313"/>
      <c r="E3003" s="1313"/>
      <c r="F3003" s="1931"/>
      <c r="G3003" s="1313"/>
      <c r="H3003" s="1345"/>
      <c r="I3003" s="1313"/>
      <c r="J3003" s="1345"/>
      <c r="K3003" s="1313"/>
      <c r="L3003" s="2773"/>
      <c r="M3003" s="1313"/>
      <c r="N3003" s="1345"/>
      <c r="O3003" s="1313"/>
      <c r="P3003" s="1313"/>
      <c r="Q3003" s="1307"/>
      <c r="R3003" s="1313"/>
      <c r="S3003" s="1313"/>
      <c r="T3003" s="1313"/>
      <c r="U3003" s="1313"/>
      <c r="V3003" s="2466"/>
      <c r="W3003" s="1904"/>
      <c r="X3003" s="2336"/>
      <c r="Y3003" s="1904"/>
      <c r="Z3003" s="2394"/>
      <c r="AA3003" s="1904"/>
      <c r="AB3003" s="1903"/>
      <c r="AC3003" s="1904"/>
      <c r="AD3003" s="1904"/>
      <c r="AE3003" s="1904"/>
      <c r="AF3003" s="1313"/>
      <c r="AG3003" s="1313"/>
      <c r="AH3003" s="1305"/>
      <c r="AI3003" s="1313"/>
      <c r="AJ3003" s="1313"/>
      <c r="AK3003" s="1313"/>
      <c r="AL3003" s="1313"/>
      <c r="AM3003" s="1313"/>
      <c r="AN3003" s="1905"/>
      <c r="AO3003" s="1345"/>
      <c r="AP3003" s="1313"/>
      <c r="AQ3003" s="1345"/>
      <c r="AR3003" s="1313"/>
      <c r="AS3003" s="1345"/>
      <c r="AT3003" s="1313"/>
      <c r="AU3003" s="1345"/>
      <c r="AV3003" s="1313"/>
      <c r="AW3003" s="1313"/>
      <c r="AX3003" s="1313"/>
      <c r="AY3003" s="1305"/>
      <c r="AZ3003" s="1313"/>
      <c r="BA3003" s="1313"/>
      <c r="BB3003" s="1313"/>
      <c r="BC3003" s="1313"/>
      <c r="BD3003" s="1313"/>
      <c r="BE3003" s="1903"/>
      <c r="BF3003" s="1904"/>
      <c r="BG3003" s="1903"/>
      <c r="BH3003" s="1904"/>
      <c r="BI3003" s="1903"/>
      <c r="BJ3003" s="1904"/>
      <c r="BK3003" s="1313"/>
      <c r="BL3003" s="1904"/>
      <c r="BM3003" s="1904"/>
      <c r="BN3003" s="1904"/>
      <c r="BO3003" s="1313"/>
      <c r="BP3003" s="1316">
        <f t="shared" si="823"/>
        <v>0</v>
      </c>
      <c r="BQ3003" s="1305"/>
    </row>
    <row r="3004" spans="1:69" ht="15" x14ac:dyDescent="0.25">
      <c r="A3004" s="1305"/>
      <c r="B3004" s="2050"/>
      <c r="C3004" s="1928"/>
      <c r="D3004" s="1313"/>
      <c r="E3004" s="1313"/>
      <c r="F3004" s="1931"/>
      <c r="G3004" s="1313"/>
      <c r="H3004" s="1345"/>
      <c r="I3004" s="1313"/>
      <c r="J3004" s="1345"/>
      <c r="K3004" s="1313"/>
      <c r="L3004" s="2773"/>
      <c r="M3004" s="1313"/>
      <c r="N3004" s="1345"/>
      <c r="O3004" s="1313"/>
      <c r="P3004" s="1313"/>
      <c r="Q3004" s="1307"/>
      <c r="R3004" s="1313"/>
      <c r="S3004" s="1313"/>
      <c r="T3004" s="1313"/>
      <c r="U3004" s="1313"/>
      <c r="V3004" s="2466"/>
      <c r="W3004" s="1904"/>
      <c r="X3004" s="2336"/>
      <c r="Y3004" s="1904"/>
      <c r="Z3004" s="2394"/>
      <c r="AA3004" s="1904"/>
      <c r="AB3004" s="1903"/>
      <c r="AC3004" s="1904"/>
      <c r="AD3004" s="1904"/>
      <c r="AE3004" s="1904"/>
      <c r="AF3004" s="1313"/>
      <c r="AG3004" s="1313"/>
      <c r="AH3004" s="1305"/>
      <c r="AI3004" s="1313"/>
      <c r="AJ3004" s="1313"/>
      <c r="AK3004" s="1313"/>
      <c r="AL3004" s="1313"/>
      <c r="AM3004" s="1313"/>
      <c r="AN3004" s="1905"/>
      <c r="AO3004" s="1345"/>
      <c r="AP3004" s="1313"/>
      <c r="AQ3004" s="1345"/>
      <c r="AR3004" s="1313"/>
      <c r="AS3004" s="1345"/>
      <c r="AT3004" s="1313"/>
      <c r="AU3004" s="1345"/>
      <c r="AV3004" s="1313"/>
      <c r="AW3004" s="1313"/>
      <c r="AX3004" s="1313"/>
      <c r="AY3004" s="1305"/>
      <c r="AZ3004" s="1313"/>
      <c r="BA3004" s="1313"/>
      <c r="BB3004" s="1313"/>
      <c r="BC3004" s="1313"/>
      <c r="BD3004" s="1313"/>
      <c r="BE3004" s="1903"/>
      <c r="BF3004" s="1904"/>
      <c r="BG3004" s="1903"/>
      <c r="BH3004" s="1904"/>
      <c r="BI3004" s="1903"/>
      <c r="BJ3004" s="1904"/>
      <c r="BK3004" s="1313"/>
      <c r="BL3004" s="1904"/>
      <c r="BM3004" s="1904"/>
      <c r="BN3004" s="1904"/>
      <c r="BO3004" s="1313"/>
      <c r="BP3004" s="1316">
        <f t="shared" si="823"/>
        <v>0</v>
      </c>
      <c r="BQ3004" s="1305"/>
    </row>
    <row r="3005" spans="1:69" ht="15" x14ac:dyDescent="0.25">
      <c r="A3005" s="1305"/>
      <c r="B3005" s="2050"/>
      <c r="C3005" s="1928"/>
      <c r="D3005" s="1313"/>
      <c r="E3005" s="1313"/>
      <c r="F3005" s="1931"/>
      <c r="G3005" s="1313"/>
      <c r="H3005" s="1345"/>
      <c r="I3005" s="1313"/>
      <c r="J3005" s="1345"/>
      <c r="K3005" s="1313"/>
      <c r="L3005" s="2773"/>
      <c r="M3005" s="1313"/>
      <c r="N3005" s="1345"/>
      <c r="O3005" s="1313"/>
      <c r="P3005" s="1313"/>
      <c r="Q3005" s="1307"/>
      <c r="R3005" s="1313"/>
      <c r="S3005" s="1313"/>
      <c r="T3005" s="1313"/>
      <c r="U3005" s="1313"/>
      <c r="V3005" s="2466"/>
      <c r="W3005" s="1904"/>
      <c r="X3005" s="2336"/>
      <c r="Y3005" s="1904"/>
      <c r="Z3005" s="2394"/>
      <c r="AA3005" s="1904"/>
      <c r="AB3005" s="1903"/>
      <c r="AC3005" s="1904"/>
      <c r="AD3005" s="1904"/>
      <c r="AE3005" s="1904"/>
      <c r="AF3005" s="1313"/>
      <c r="AG3005" s="1313"/>
      <c r="AH3005" s="1305"/>
      <c r="AI3005" s="1313"/>
      <c r="AJ3005" s="1313"/>
      <c r="AK3005" s="1313"/>
      <c r="AL3005" s="1313"/>
      <c r="AM3005" s="1313"/>
      <c r="AN3005" s="1905"/>
      <c r="AO3005" s="1345"/>
      <c r="AP3005" s="1313"/>
      <c r="AQ3005" s="1345"/>
      <c r="AR3005" s="1313"/>
      <c r="AS3005" s="1345"/>
      <c r="AT3005" s="1313"/>
      <c r="AU3005" s="1345"/>
      <c r="AV3005" s="1313"/>
      <c r="AW3005" s="1313"/>
      <c r="AX3005" s="1313"/>
      <c r="AY3005" s="1305"/>
      <c r="AZ3005" s="1313"/>
      <c r="BA3005" s="1313"/>
      <c r="BB3005" s="1313"/>
      <c r="BC3005" s="1313"/>
      <c r="BD3005" s="1313"/>
      <c r="BE3005" s="1903"/>
      <c r="BF3005" s="1904"/>
      <c r="BG3005" s="1903"/>
      <c r="BH3005" s="1904"/>
      <c r="BI3005" s="1903"/>
      <c r="BJ3005" s="1904"/>
      <c r="BK3005" s="1313"/>
      <c r="BL3005" s="1904"/>
      <c r="BM3005" s="1904"/>
      <c r="BN3005" s="1904"/>
      <c r="BO3005" s="1313"/>
      <c r="BP3005" s="1316">
        <f t="shared" si="823"/>
        <v>0</v>
      </c>
      <c r="BQ3005" s="1305"/>
    </row>
    <row r="3006" spans="1:69" ht="15" x14ac:dyDescent="0.25">
      <c r="A3006" s="1305"/>
      <c r="B3006" s="2050"/>
      <c r="C3006" s="1928"/>
      <c r="D3006" s="1313"/>
      <c r="E3006" s="1313"/>
      <c r="F3006" s="1931"/>
      <c r="G3006" s="1313"/>
      <c r="H3006" s="1345"/>
      <c r="I3006" s="1313"/>
      <c r="J3006" s="1345"/>
      <c r="K3006" s="1313"/>
      <c r="L3006" s="2773"/>
      <c r="M3006" s="1313"/>
      <c r="N3006" s="1345"/>
      <c r="O3006" s="1313"/>
      <c r="P3006" s="1313"/>
      <c r="Q3006" s="1307"/>
      <c r="R3006" s="1313"/>
      <c r="S3006" s="1313"/>
      <c r="T3006" s="1313"/>
      <c r="U3006" s="1313"/>
      <c r="V3006" s="2466"/>
      <c r="W3006" s="1904"/>
      <c r="X3006" s="2336"/>
      <c r="Y3006" s="1904"/>
      <c r="Z3006" s="2394"/>
      <c r="AA3006" s="1904"/>
      <c r="AB3006" s="1903"/>
      <c r="AC3006" s="1904"/>
      <c r="AD3006" s="1904"/>
      <c r="AE3006" s="1904"/>
      <c r="AF3006" s="1313"/>
      <c r="AG3006" s="1313"/>
      <c r="AH3006" s="1305"/>
      <c r="AI3006" s="1313"/>
      <c r="AJ3006" s="1313"/>
      <c r="AK3006" s="1313"/>
      <c r="AL3006" s="1313"/>
      <c r="AM3006" s="1313"/>
      <c r="AN3006" s="1905"/>
      <c r="AO3006" s="1345"/>
      <c r="AP3006" s="1313"/>
      <c r="AQ3006" s="1345"/>
      <c r="AR3006" s="1313"/>
      <c r="AS3006" s="1345"/>
      <c r="AT3006" s="1313"/>
      <c r="AU3006" s="1345"/>
      <c r="AV3006" s="1313"/>
      <c r="AW3006" s="1313"/>
      <c r="AX3006" s="1313"/>
      <c r="AY3006" s="1305"/>
      <c r="AZ3006" s="1313"/>
      <c r="BA3006" s="1313"/>
      <c r="BB3006" s="1313"/>
      <c r="BC3006" s="1313"/>
      <c r="BD3006" s="1313"/>
      <c r="BE3006" s="1903"/>
      <c r="BF3006" s="1904"/>
      <c r="BG3006" s="1903"/>
      <c r="BH3006" s="1904"/>
      <c r="BI3006" s="1903"/>
      <c r="BJ3006" s="1904"/>
      <c r="BK3006" s="1313"/>
      <c r="BL3006" s="1904"/>
      <c r="BM3006" s="1904"/>
      <c r="BN3006" s="1904"/>
      <c r="BO3006" s="1313"/>
      <c r="BP3006" s="1316">
        <f t="shared" si="823"/>
        <v>0</v>
      </c>
      <c r="BQ3006" s="1305"/>
    </row>
    <row r="3007" spans="1:69" ht="15" x14ac:dyDescent="0.25">
      <c r="A3007" s="1305"/>
      <c r="B3007" s="2050"/>
      <c r="C3007" s="1928"/>
      <c r="D3007" s="1313"/>
      <c r="E3007" s="1313"/>
      <c r="F3007" s="1931"/>
      <c r="G3007" s="1313"/>
      <c r="H3007" s="1345"/>
      <c r="I3007" s="1313"/>
      <c r="J3007" s="1345"/>
      <c r="K3007" s="1313"/>
      <c r="L3007" s="2773"/>
      <c r="M3007" s="1313"/>
      <c r="N3007" s="1345"/>
      <c r="O3007" s="1313"/>
      <c r="P3007" s="1313"/>
      <c r="Q3007" s="1307"/>
      <c r="R3007" s="1313"/>
      <c r="S3007" s="1313"/>
      <c r="T3007" s="1313"/>
      <c r="U3007" s="1313"/>
      <c r="V3007" s="2466"/>
      <c r="W3007" s="1904"/>
      <c r="X3007" s="2336"/>
      <c r="Y3007" s="1904"/>
      <c r="Z3007" s="2394"/>
      <c r="AA3007" s="1904"/>
      <c r="AB3007" s="1903"/>
      <c r="AC3007" s="1904"/>
      <c r="AD3007" s="1904"/>
      <c r="AE3007" s="1904"/>
      <c r="AF3007" s="1313"/>
      <c r="AG3007" s="1313"/>
      <c r="AH3007" s="1305"/>
      <c r="AI3007" s="1313"/>
      <c r="AJ3007" s="1313"/>
      <c r="AK3007" s="1313"/>
      <c r="AL3007" s="1313"/>
      <c r="AM3007" s="1313"/>
      <c r="AN3007" s="1905"/>
      <c r="AO3007" s="1345"/>
      <c r="AP3007" s="1313"/>
      <c r="AQ3007" s="1345"/>
      <c r="AR3007" s="1313"/>
      <c r="AS3007" s="1345"/>
      <c r="AT3007" s="1313"/>
      <c r="AU3007" s="1345"/>
      <c r="AV3007" s="1313"/>
      <c r="AW3007" s="1313"/>
      <c r="AX3007" s="1313"/>
      <c r="AY3007" s="1305"/>
      <c r="AZ3007" s="1313"/>
      <c r="BA3007" s="1313"/>
      <c r="BB3007" s="1313"/>
      <c r="BC3007" s="1313"/>
      <c r="BD3007" s="1313"/>
      <c r="BE3007" s="1903"/>
      <c r="BF3007" s="1904"/>
      <c r="BG3007" s="1903"/>
      <c r="BH3007" s="1904"/>
      <c r="BI3007" s="1903"/>
      <c r="BJ3007" s="1904"/>
      <c r="BK3007" s="1313"/>
      <c r="BL3007" s="1904"/>
      <c r="BM3007" s="1904"/>
      <c r="BN3007" s="1904"/>
      <c r="BO3007" s="1313"/>
      <c r="BP3007" s="1316">
        <f t="shared" si="823"/>
        <v>0</v>
      </c>
      <c r="BQ3007" s="1305"/>
    </row>
    <row r="3008" spans="1:69" ht="15" x14ac:dyDescent="0.25">
      <c r="A3008" s="1305"/>
      <c r="B3008" s="2050"/>
      <c r="C3008" s="1928"/>
      <c r="D3008" s="1313"/>
      <c r="E3008" s="1313"/>
      <c r="F3008" s="1931"/>
      <c r="G3008" s="1313"/>
      <c r="H3008" s="1345"/>
      <c r="I3008" s="1313"/>
      <c r="J3008" s="1345"/>
      <c r="K3008" s="1313"/>
      <c r="L3008" s="2773"/>
      <c r="M3008" s="1313"/>
      <c r="N3008" s="1345"/>
      <c r="O3008" s="1313"/>
      <c r="P3008" s="1313"/>
      <c r="Q3008" s="1307"/>
      <c r="R3008" s="1313"/>
      <c r="S3008" s="1313"/>
      <c r="T3008" s="1313"/>
      <c r="U3008" s="1313"/>
      <c r="V3008" s="2466"/>
      <c r="W3008" s="1904"/>
      <c r="X3008" s="2336"/>
      <c r="Y3008" s="1904"/>
      <c r="Z3008" s="2394"/>
      <c r="AA3008" s="1904"/>
      <c r="AB3008" s="1903"/>
      <c r="AC3008" s="1904"/>
      <c r="AD3008" s="1904"/>
      <c r="AE3008" s="1904"/>
      <c r="AF3008" s="1313"/>
      <c r="AG3008" s="1313"/>
      <c r="AH3008" s="1305"/>
      <c r="AI3008" s="1313"/>
      <c r="AJ3008" s="1313"/>
      <c r="AK3008" s="1313"/>
      <c r="AL3008" s="1313"/>
      <c r="AM3008" s="1313"/>
      <c r="AN3008" s="1905"/>
      <c r="AO3008" s="1345"/>
      <c r="AP3008" s="1313"/>
      <c r="AQ3008" s="1345"/>
      <c r="AR3008" s="1313"/>
      <c r="AS3008" s="1345"/>
      <c r="AT3008" s="1313"/>
      <c r="AU3008" s="1345"/>
      <c r="AV3008" s="1313"/>
      <c r="AW3008" s="1313"/>
      <c r="AX3008" s="1313"/>
      <c r="AY3008" s="1305"/>
      <c r="AZ3008" s="1313"/>
      <c r="BA3008" s="1313"/>
      <c r="BB3008" s="1313"/>
      <c r="BC3008" s="1313"/>
      <c r="BD3008" s="1313"/>
      <c r="BE3008" s="1903"/>
      <c r="BF3008" s="1904"/>
      <c r="BG3008" s="1903"/>
      <c r="BH3008" s="1904"/>
      <c r="BI3008" s="1903"/>
      <c r="BJ3008" s="1904"/>
      <c r="BK3008" s="1313"/>
      <c r="BL3008" s="1904"/>
      <c r="BM3008" s="1904"/>
      <c r="BN3008" s="1904"/>
      <c r="BO3008" s="1313"/>
      <c r="BP3008" s="1316">
        <f t="shared" si="823"/>
        <v>0</v>
      </c>
      <c r="BQ3008" s="1305"/>
    </row>
    <row r="3009" spans="1:69" ht="15" x14ac:dyDescent="0.25">
      <c r="A3009" s="1305"/>
      <c r="B3009" s="2050"/>
      <c r="C3009" s="1928"/>
      <c r="D3009" s="1313"/>
      <c r="E3009" s="1313"/>
      <c r="F3009" s="1931"/>
      <c r="G3009" s="1313"/>
      <c r="H3009" s="1345"/>
      <c r="I3009" s="1313"/>
      <c r="J3009" s="1345"/>
      <c r="K3009" s="1313"/>
      <c r="L3009" s="2773"/>
      <c r="M3009" s="1313"/>
      <c r="N3009" s="1345"/>
      <c r="O3009" s="1313"/>
      <c r="P3009" s="1313"/>
      <c r="Q3009" s="1307"/>
      <c r="R3009" s="1313"/>
      <c r="S3009" s="1313"/>
      <c r="T3009" s="1313"/>
      <c r="U3009" s="1313"/>
      <c r="V3009" s="2466"/>
      <c r="W3009" s="1904"/>
      <c r="X3009" s="2336"/>
      <c r="Y3009" s="1904"/>
      <c r="Z3009" s="2394"/>
      <c r="AA3009" s="1904"/>
      <c r="AB3009" s="1903"/>
      <c r="AC3009" s="1904"/>
      <c r="AD3009" s="1904"/>
      <c r="AE3009" s="1904"/>
      <c r="AF3009" s="1313"/>
      <c r="AG3009" s="1313"/>
      <c r="AH3009" s="1305"/>
      <c r="AI3009" s="1313"/>
      <c r="AJ3009" s="1313"/>
      <c r="AK3009" s="1313"/>
      <c r="AL3009" s="1313"/>
      <c r="AM3009" s="1313"/>
      <c r="AN3009" s="1905"/>
      <c r="AO3009" s="1345"/>
      <c r="AP3009" s="1313"/>
      <c r="AQ3009" s="1345"/>
      <c r="AR3009" s="1313"/>
      <c r="AS3009" s="1345"/>
      <c r="AT3009" s="1313"/>
      <c r="AU3009" s="1345"/>
      <c r="AV3009" s="1313"/>
      <c r="AW3009" s="1313"/>
      <c r="AX3009" s="1313"/>
      <c r="AY3009" s="1305"/>
      <c r="AZ3009" s="1313"/>
      <c r="BA3009" s="1313"/>
      <c r="BB3009" s="1313"/>
      <c r="BC3009" s="1313"/>
      <c r="BD3009" s="1313"/>
      <c r="BE3009" s="1903"/>
      <c r="BF3009" s="1904"/>
      <c r="BG3009" s="1903"/>
      <c r="BH3009" s="1904"/>
      <c r="BI3009" s="1903"/>
      <c r="BJ3009" s="1904"/>
      <c r="BK3009" s="1313"/>
      <c r="BL3009" s="1904"/>
      <c r="BM3009" s="1904"/>
      <c r="BN3009" s="1904"/>
      <c r="BO3009" s="1313"/>
      <c r="BP3009" s="1316">
        <f t="shared" si="823"/>
        <v>0</v>
      </c>
      <c r="BQ3009" s="1305"/>
    </row>
    <row r="3010" spans="1:69" ht="15" x14ac:dyDescent="0.25">
      <c r="A3010" s="1305"/>
      <c r="B3010" s="2050"/>
      <c r="C3010" s="1928"/>
      <c r="D3010" s="1313"/>
      <c r="E3010" s="1313"/>
      <c r="F3010" s="1931"/>
      <c r="G3010" s="1313"/>
      <c r="H3010" s="1345"/>
      <c r="I3010" s="1313"/>
      <c r="J3010" s="1345"/>
      <c r="K3010" s="1313"/>
      <c r="L3010" s="2773"/>
      <c r="M3010" s="1313"/>
      <c r="N3010" s="1345"/>
      <c r="O3010" s="1313"/>
      <c r="P3010" s="1313"/>
      <c r="Q3010" s="1307"/>
      <c r="R3010" s="1313"/>
      <c r="S3010" s="1313"/>
      <c r="T3010" s="1313"/>
      <c r="U3010" s="1313"/>
      <c r="V3010" s="2466"/>
      <c r="W3010" s="1904"/>
      <c r="X3010" s="2336"/>
      <c r="Y3010" s="1904"/>
      <c r="Z3010" s="2394"/>
      <c r="AA3010" s="1904"/>
      <c r="AB3010" s="1903"/>
      <c r="AC3010" s="1904"/>
      <c r="AD3010" s="1904"/>
      <c r="AE3010" s="1904"/>
      <c r="AF3010" s="1313"/>
      <c r="AG3010" s="1313"/>
      <c r="AH3010" s="1305"/>
      <c r="AI3010" s="1313"/>
      <c r="AJ3010" s="1313"/>
      <c r="AK3010" s="1313"/>
      <c r="AL3010" s="1313"/>
      <c r="AM3010" s="1313"/>
      <c r="AN3010" s="1905"/>
      <c r="AO3010" s="1345"/>
      <c r="AP3010" s="1313"/>
      <c r="AQ3010" s="1345"/>
      <c r="AR3010" s="1313"/>
      <c r="AS3010" s="1345"/>
      <c r="AT3010" s="1313"/>
      <c r="AU3010" s="1345"/>
      <c r="AV3010" s="1313"/>
      <c r="AW3010" s="1313"/>
      <c r="AX3010" s="1313"/>
      <c r="AY3010" s="1305"/>
      <c r="AZ3010" s="1313"/>
      <c r="BA3010" s="1313"/>
      <c r="BB3010" s="1313"/>
      <c r="BC3010" s="1313"/>
      <c r="BD3010" s="1313"/>
      <c r="BE3010" s="1903"/>
      <c r="BF3010" s="1904"/>
      <c r="BG3010" s="1903"/>
      <c r="BH3010" s="1904"/>
      <c r="BI3010" s="1903"/>
      <c r="BJ3010" s="1904"/>
      <c r="BK3010" s="1313"/>
      <c r="BL3010" s="1904"/>
      <c r="BM3010" s="1904"/>
      <c r="BN3010" s="1904"/>
      <c r="BO3010" s="1313"/>
      <c r="BP3010" s="1316">
        <f t="shared" si="823"/>
        <v>0</v>
      </c>
      <c r="BQ3010" s="1305"/>
    </row>
    <row r="3011" spans="1:69" ht="15" x14ac:dyDescent="0.25">
      <c r="A3011" s="1305"/>
      <c r="B3011" s="2050"/>
      <c r="C3011" s="1928"/>
      <c r="D3011" s="1313"/>
      <c r="E3011" s="1313"/>
      <c r="F3011" s="1931"/>
      <c r="G3011" s="1313"/>
      <c r="H3011" s="1345"/>
      <c r="I3011" s="1313"/>
      <c r="J3011" s="1345"/>
      <c r="K3011" s="1313"/>
      <c r="L3011" s="2773"/>
      <c r="M3011" s="1313"/>
      <c r="N3011" s="1345"/>
      <c r="O3011" s="1313"/>
      <c r="P3011" s="1313"/>
      <c r="Q3011" s="1307"/>
      <c r="R3011" s="1313"/>
      <c r="S3011" s="1313"/>
      <c r="T3011" s="1313"/>
      <c r="U3011" s="1313"/>
      <c r="V3011" s="2466"/>
      <c r="W3011" s="1904"/>
      <c r="X3011" s="2336"/>
      <c r="Y3011" s="1904"/>
      <c r="Z3011" s="2394"/>
      <c r="AA3011" s="1904"/>
      <c r="AB3011" s="1903"/>
      <c r="AC3011" s="1904"/>
      <c r="AD3011" s="1904"/>
      <c r="AE3011" s="1904"/>
      <c r="AF3011" s="1313"/>
      <c r="AG3011" s="1313"/>
      <c r="AH3011" s="1305"/>
      <c r="AI3011" s="1313"/>
      <c r="AJ3011" s="1313"/>
      <c r="AK3011" s="1313"/>
      <c r="AL3011" s="1313"/>
      <c r="AM3011" s="1313"/>
      <c r="AN3011" s="1905"/>
      <c r="AO3011" s="1345"/>
      <c r="AP3011" s="1313"/>
      <c r="AQ3011" s="1345"/>
      <c r="AR3011" s="1313"/>
      <c r="AS3011" s="1345"/>
      <c r="AT3011" s="1313"/>
      <c r="AU3011" s="1345"/>
      <c r="AV3011" s="1313"/>
      <c r="AW3011" s="1313"/>
      <c r="AX3011" s="1313"/>
      <c r="AY3011" s="1305"/>
      <c r="AZ3011" s="1313"/>
      <c r="BA3011" s="1313"/>
      <c r="BB3011" s="1313"/>
      <c r="BC3011" s="1313"/>
      <c r="BD3011" s="1313"/>
      <c r="BE3011" s="1903"/>
      <c r="BF3011" s="1904"/>
      <c r="BG3011" s="1903"/>
      <c r="BH3011" s="1904"/>
      <c r="BI3011" s="1903"/>
      <c r="BJ3011" s="1904"/>
      <c r="BK3011" s="1313"/>
      <c r="BL3011" s="1904"/>
      <c r="BM3011" s="1904"/>
      <c r="BN3011" s="1904"/>
      <c r="BO3011" s="1313"/>
      <c r="BP3011" s="1316">
        <f t="shared" si="823"/>
        <v>0</v>
      </c>
      <c r="BQ3011" s="1305"/>
    </row>
    <row r="3012" spans="1:69" ht="15" x14ac:dyDescent="0.25">
      <c r="A3012" s="1305"/>
      <c r="B3012" s="2050"/>
      <c r="C3012" s="1928"/>
      <c r="D3012" s="1313"/>
      <c r="E3012" s="1313"/>
      <c r="F3012" s="1931"/>
      <c r="G3012" s="1313"/>
      <c r="H3012" s="1345"/>
      <c r="I3012" s="1313"/>
      <c r="J3012" s="1345"/>
      <c r="K3012" s="1313"/>
      <c r="L3012" s="2773"/>
      <c r="M3012" s="1313"/>
      <c r="N3012" s="1345"/>
      <c r="O3012" s="1313"/>
      <c r="P3012" s="1313"/>
      <c r="Q3012" s="1307"/>
      <c r="R3012" s="1313"/>
      <c r="S3012" s="1313"/>
      <c r="T3012" s="1313"/>
      <c r="U3012" s="1313"/>
      <c r="V3012" s="2466"/>
      <c r="W3012" s="1904"/>
      <c r="X3012" s="2336"/>
      <c r="Y3012" s="1904"/>
      <c r="Z3012" s="2394"/>
      <c r="AA3012" s="1904"/>
      <c r="AB3012" s="1903"/>
      <c r="AC3012" s="1904"/>
      <c r="AD3012" s="1904"/>
      <c r="AE3012" s="1904"/>
      <c r="AF3012" s="1313"/>
      <c r="AG3012" s="1313"/>
      <c r="AH3012" s="1305"/>
      <c r="AI3012" s="1313"/>
      <c r="AJ3012" s="1313"/>
      <c r="AK3012" s="1313"/>
      <c r="AL3012" s="1313"/>
      <c r="AM3012" s="1313"/>
      <c r="AN3012" s="1905"/>
      <c r="AO3012" s="1345"/>
      <c r="AP3012" s="1313"/>
      <c r="AQ3012" s="1345"/>
      <c r="AR3012" s="1313"/>
      <c r="AS3012" s="1345"/>
      <c r="AT3012" s="1313"/>
      <c r="AU3012" s="1345"/>
      <c r="AV3012" s="1313"/>
      <c r="AW3012" s="1313"/>
      <c r="AX3012" s="1313"/>
      <c r="AY3012" s="1305"/>
      <c r="AZ3012" s="1313"/>
      <c r="BA3012" s="1313"/>
      <c r="BB3012" s="1313"/>
      <c r="BC3012" s="1313"/>
      <c r="BD3012" s="1313"/>
      <c r="BE3012" s="1903"/>
      <c r="BF3012" s="1904"/>
      <c r="BG3012" s="1903"/>
      <c r="BH3012" s="1904"/>
      <c r="BI3012" s="1903"/>
      <c r="BJ3012" s="1904"/>
      <c r="BK3012" s="1313"/>
      <c r="BL3012" s="1904"/>
      <c r="BM3012" s="1904"/>
      <c r="BN3012" s="1904"/>
      <c r="BO3012" s="1313"/>
      <c r="BP3012" s="1316">
        <f t="shared" si="823"/>
        <v>0</v>
      </c>
      <c r="BQ3012" s="1305"/>
    </row>
    <row r="3013" spans="1:69" ht="15" x14ac:dyDescent="0.25">
      <c r="A3013" s="1305"/>
      <c r="B3013" s="2050"/>
      <c r="C3013" s="1928"/>
      <c r="D3013" s="1313"/>
      <c r="E3013" s="1313"/>
      <c r="F3013" s="1931"/>
      <c r="G3013" s="1313"/>
      <c r="H3013" s="1345"/>
      <c r="I3013" s="1313"/>
      <c r="J3013" s="1345"/>
      <c r="K3013" s="1313"/>
      <c r="L3013" s="2773"/>
      <c r="M3013" s="1313"/>
      <c r="N3013" s="1345"/>
      <c r="O3013" s="1313"/>
      <c r="P3013" s="1313"/>
      <c r="Q3013" s="1307"/>
      <c r="R3013" s="1313"/>
      <c r="S3013" s="1313"/>
      <c r="T3013" s="1313"/>
      <c r="U3013" s="1313"/>
      <c r="V3013" s="2466"/>
      <c r="W3013" s="1904"/>
      <c r="X3013" s="2336"/>
      <c r="Y3013" s="1904"/>
      <c r="Z3013" s="2394"/>
      <c r="AA3013" s="1904"/>
      <c r="AB3013" s="1903"/>
      <c r="AC3013" s="1904"/>
      <c r="AD3013" s="1904"/>
      <c r="AE3013" s="1904"/>
      <c r="AF3013" s="1313"/>
      <c r="AG3013" s="1313"/>
      <c r="AH3013" s="1305"/>
      <c r="AI3013" s="1313"/>
      <c r="AJ3013" s="1313"/>
      <c r="AK3013" s="1313"/>
      <c r="AL3013" s="1313"/>
      <c r="AM3013" s="1313"/>
      <c r="AN3013" s="1905"/>
      <c r="AO3013" s="1345"/>
      <c r="AP3013" s="1313"/>
      <c r="AQ3013" s="1345"/>
      <c r="AR3013" s="1313"/>
      <c r="AS3013" s="1345"/>
      <c r="AT3013" s="1313"/>
      <c r="AU3013" s="1345"/>
      <c r="AV3013" s="1313"/>
      <c r="AW3013" s="1313"/>
      <c r="AX3013" s="1313"/>
      <c r="AY3013" s="1305"/>
      <c r="AZ3013" s="1313"/>
      <c r="BA3013" s="1313"/>
      <c r="BB3013" s="1313"/>
      <c r="BC3013" s="1313"/>
      <c r="BD3013" s="1313"/>
      <c r="BE3013" s="1903"/>
      <c r="BF3013" s="1904"/>
      <c r="BG3013" s="1903"/>
      <c r="BH3013" s="1904"/>
      <c r="BI3013" s="1903"/>
      <c r="BJ3013" s="1904"/>
      <c r="BK3013" s="1313"/>
      <c r="BL3013" s="1904"/>
      <c r="BM3013" s="1904"/>
      <c r="BN3013" s="1904"/>
      <c r="BO3013" s="1313"/>
      <c r="BP3013" s="1316">
        <f t="shared" si="823"/>
        <v>0</v>
      </c>
      <c r="BQ3013" s="1305"/>
    </row>
    <row r="3014" spans="1:69" ht="15" x14ac:dyDescent="0.25">
      <c r="A3014" s="1305"/>
      <c r="B3014" s="2050"/>
      <c r="C3014" s="1928"/>
      <c r="D3014" s="1313"/>
      <c r="E3014" s="1313"/>
      <c r="F3014" s="1931"/>
      <c r="G3014" s="1313"/>
      <c r="H3014" s="1345"/>
      <c r="I3014" s="1313"/>
      <c r="J3014" s="1345"/>
      <c r="K3014" s="1313"/>
      <c r="L3014" s="2773"/>
      <c r="M3014" s="1313"/>
      <c r="N3014" s="1345"/>
      <c r="O3014" s="1313"/>
      <c r="P3014" s="1313"/>
      <c r="Q3014" s="1307"/>
      <c r="R3014" s="1313"/>
      <c r="S3014" s="1313"/>
      <c r="T3014" s="1313"/>
      <c r="U3014" s="1313"/>
      <c r="V3014" s="2466"/>
      <c r="W3014" s="1904"/>
      <c r="X3014" s="2336"/>
      <c r="Y3014" s="1904"/>
      <c r="Z3014" s="2394"/>
      <c r="AA3014" s="1904"/>
      <c r="AB3014" s="1903"/>
      <c r="AC3014" s="1904"/>
      <c r="AD3014" s="1904"/>
      <c r="AE3014" s="1904"/>
      <c r="AF3014" s="1313"/>
      <c r="AG3014" s="1313"/>
      <c r="AH3014" s="1305"/>
      <c r="AI3014" s="1313"/>
      <c r="AJ3014" s="1313"/>
      <c r="AK3014" s="1313"/>
      <c r="AL3014" s="1313"/>
      <c r="AM3014" s="1313"/>
      <c r="AN3014" s="1905"/>
      <c r="AO3014" s="1345"/>
      <c r="AP3014" s="1313"/>
      <c r="AQ3014" s="1345"/>
      <c r="AR3014" s="1313"/>
      <c r="AS3014" s="1345"/>
      <c r="AT3014" s="1313"/>
      <c r="AU3014" s="1345"/>
      <c r="AV3014" s="1313"/>
      <c r="AW3014" s="1313"/>
      <c r="AX3014" s="1313"/>
      <c r="AY3014" s="1305"/>
      <c r="AZ3014" s="1313"/>
      <c r="BA3014" s="1313"/>
      <c r="BB3014" s="1313"/>
      <c r="BC3014" s="1313"/>
      <c r="BD3014" s="1313"/>
      <c r="BE3014" s="1903"/>
      <c r="BF3014" s="1904"/>
      <c r="BG3014" s="1903"/>
      <c r="BH3014" s="1904"/>
      <c r="BI3014" s="1903"/>
      <c r="BJ3014" s="1904"/>
      <c r="BK3014" s="1313"/>
      <c r="BL3014" s="1904"/>
      <c r="BM3014" s="1904"/>
      <c r="BN3014" s="1904"/>
      <c r="BO3014" s="1313"/>
      <c r="BP3014" s="1316">
        <f t="shared" ref="BP3014:BP3077" si="824">O3013-BO3014</f>
        <v>0</v>
      </c>
      <c r="BQ3014" s="1305"/>
    </row>
    <row r="3015" spans="1:69" ht="15" x14ac:dyDescent="0.25">
      <c r="A3015" s="1305"/>
      <c r="B3015" s="2050"/>
      <c r="C3015" s="1928"/>
      <c r="D3015" s="1313"/>
      <c r="E3015" s="1313"/>
      <c r="F3015" s="1931"/>
      <c r="G3015" s="1313"/>
      <c r="H3015" s="1345"/>
      <c r="I3015" s="1313"/>
      <c r="J3015" s="1345"/>
      <c r="K3015" s="1313"/>
      <c r="L3015" s="2773"/>
      <c r="M3015" s="1313"/>
      <c r="N3015" s="1345"/>
      <c r="O3015" s="1313"/>
      <c r="P3015" s="1313"/>
      <c r="Q3015" s="1307"/>
      <c r="R3015" s="1313"/>
      <c r="S3015" s="1313"/>
      <c r="T3015" s="1313"/>
      <c r="U3015" s="1313"/>
      <c r="V3015" s="2466"/>
      <c r="W3015" s="1904"/>
      <c r="X3015" s="2336"/>
      <c r="Y3015" s="1904"/>
      <c r="Z3015" s="2394"/>
      <c r="AA3015" s="1904"/>
      <c r="AB3015" s="1903"/>
      <c r="AC3015" s="1904"/>
      <c r="AD3015" s="1904"/>
      <c r="AE3015" s="1904"/>
      <c r="AF3015" s="1313"/>
      <c r="AG3015" s="1313"/>
      <c r="AH3015" s="1305"/>
      <c r="AI3015" s="1313"/>
      <c r="AJ3015" s="1313"/>
      <c r="AK3015" s="1313"/>
      <c r="AL3015" s="1313"/>
      <c r="AM3015" s="1313"/>
      <c r="AN3015" s="1905"/>
      <c r="AO3015" s="1345"/>
      <c r="AP3015" s="1313"/>
      <c r="AQ3015" s="1345"/>
      <c r="AR3015" s="1313"/>
      <c r="AS3015" s="1345"/>
      <c r="AT3015" s="1313"/>
      <c r="AU3015" s="1345"/>
      <c r="AV3015" s="1313"/>
      <c r="AW3015" s="1313"/>
      <c r="AX3015" s="1313"/>
      <c r="AY3015" s="1305"/>
      <c r="AZ3015" s="1313"/>
      <c r="BA3015" s="1313"/>
      <c r="BB3015" s="1313"/>
      <c r="BC3015" s="1313"/>
      <c r="BD3015" s="1313"/>
      <c r="BE3015" s="1903"/>
      <c r="BF3015" s="1904"/>
      <c r="BG3015" s="1903"/>
      <c r="BH3015" s="1904"/>
      <c r="BI3015" s="1903"/>
      <c r="BJ3015" s="1904"/>
      <c r="BK3015" s="1313"/>
      <c r="BL3015" s="1904"/>
      <c r="BM3015" s="1904"/>
      <c r="BN3015" s="1904"/>
      <c r="BO3015" s="1313"/>
      <c r="BP3015" s="1316">
        <f t="shared" si="824"/>
        <v>0</v>
      </c>
      <c r="BQ3015" s="1305"/>
    </row>
    <row r="3016" spans="1:69" ht="15" x14ac:dyDescent="0.25">
      <c r="A3016" s="1305"/>
      <c r="B3016" s="2050"/>
      <c r="C3016" s="1928"/>
      <c r="D3016" s="1313"/>
      <c r="E3016" s="1313"/>
      <c r="F3016" s="1931"/>
      <c r="G3016" s="1313"/>
      <c r="H3016" s="1345"/>
      <c r="I3016" s="1313"/>
      <c r="J3016" s="1345"/>
      <c r="K3016" s="1313"/>
      <c r="L3016" s="2773"/>
      <c r="M3016" s="1313"/>
      <c r="N3016" s="1345"/>
      <c r="O3016" s="1313"/>
      <c r="P3016" s="1313"/>
      <c r="Q3016" s="1307"/>
      <c r="R3016" s="1313"/>
      <c r="S3016" s="1313"/>
      <c r="T3016" s="1313"/>
      <c r="U3016" s="1313"/>
      <c r="V3016" s="2466"/>
      <c r="W3016" s="1904"/>
      <c r="X3016" s="2336"/>
      <c r="Y3016" s="1904"/>
      <c r="Z3016" s="2394"/>
      <c r="AA3016" s="1904"/>
      <c r="AB3016" s="1903"/>
      <c r="AC3016" s="1904"/>
      <c r="AD3016" s="1904"/>
      <c r="AE3016" s="1904"/>
      <c r="AF3016" s="1313"/>
      <c r="AG3016" s="1313"/>
      <c r="AH3016" s="1305"/>
      <c r="AI3016" s="1313"/>
      <c r="AJ3016" s="1313"/>
      <c r="AK3016" s="1313"/>
      <c r="AL3016" s="1313"/>
      <c r="AM3016" s="1313"/>
      <c r="AN3016" s="1905"/>
      <c r="AO3016" s="1345"/>
      <c r="AP3016" s="1313"/>
      <c r="AQ3016" s="1345"/>
      <c r="AR3016" s="1313"/>
      <c r="AS3016" s="1345"/>
      <c r="AT3016" s="1313"/>
      <c r="AU3016" s="1345"/>
      <c r="AV3016" s="1313"/>
      <c r="AW3016" s="1313"/>
      <c r="AX3016" s="1313"/>
      <c r="AY3016" s="1305"/>
      <c r="AZ3016" s="1313"/>
      <c r="BA3016" s="1313"/>
      <c r="BB3016" s="1313"/>
      <c r="BC3016" s="1313"/>
      <c r="BD3016" s="1313"/>
      <c r="BE3016" s="1903"/>
      <c r="BF3016" s="1904"/>
      <c r="BG3016" s="1903"/>
      <c r="BH3016" s="1904"/>
      <c r="BI3016" s="1903"/>
      <c r="BJ3016" s="1904"/>
      <c r="BK3016" s="1313"/>
      <c r="BL3016" s="1904"/>
      <c r="BM3016" s="1904"/>
      <c r="BN3016" s="1904"/>
      <c r="BO3016" s="1313"/>
      <c r="BP3016" s="1316">
        <f t="shared" si="824"/>
        <v>0</v>
      </c>
      <c r="BQ3016" s="1305"/>
    </row>
    <row r="3017" spans="1:69" ht="15" x14ac:dyDescent="0.25">
      <c r="A3017" s="1305"/>
      <c r="B3017" s="2050"/>
      <c r="C3017" s="1928"/>
      <c r="D3017" s="1313"/>
      <c r="E3017" s="1313"/>
      <c r="F3017" s="1931"/>
      <c r="G3017" s="1313"/>
      <c r="H3017" s="1345"/>
      <c r="I3017" s="1313"/>
      <c r="J3017" s="1345"/>
      <c r="K3017" s="1313"/>
      <c r="L3017" s="2773"/>
      <c r="M3017" s="1313"/>
      <c r="N3017" s="1345"/>
      <c r="O3017" s="1313"/>
      <c r="P3017" s="1313"/>
      <c r="Q3017" s="1307"/>
      <c r="R3017" s="1313"/>
      <c r="S3017" s="1313"/>
      <c r="T3017" s="1313"/>
      <c r="U3017" s="1313"/>
      <c r="V3017" s="2466"/>
      <c r="W3017" s="1904"/>
      <c r="X3017" s="2336"/>
      <c r="Y3017" s="1904"/>
      <c r="Z3017" s="2394"/>
      <c r="AA3017" s="1904"/>
      <c r="AB3017" s="1903"/>
      <c r="AC3017" s="1904"/>
      <c r="AD3017" s="1904"/>
      <c r="AE3017" s="1904"/>
      <c r="AF3017" s="1313"/>
      <c r="AG3017" s="1313"/>
      <c r="AH3017" s="1305"/>
      <c r="AI3017" s="1313"/>
      <c r="AJ3017" s="1313"/>
      <c r="AK3017" s="1313"/>
      <c r="AL3017" s="1313"/>
      <c r="AM3017" s="1313"/>
      <c r="AN3017" s="1905"/>
      <c r="AO3017" s="1345"/>
      <c r="AP3017" s="1313"/>
      <c r="AQ3017" s="1345"/>
      <c r="AR3017" s="1313"/>
      <c r="AS3017" s="1345"/>
      <c r="AT3017" s="1313"/>
      <c r="AU3017" s="1345"/>
      <c r="AV3017" s="1313"/>
      <c r="AW3017" s="1313"/>
      <c r="AX3017" s="1313"/>
      <c r="AY3017" s="1305"/>
      <c r="AZ3017" s="1313"/>
      <c r="BA3017" s="1313"/>
      <c r="BB3017" s="1313"/>
      <c r="BC3017" s="1313"/>
      <c r="BD3017" s="1313"/>
      <c r="BE3017" s="1903"/>
      <c r="BF3017" s="1904"/>
      <c r="BG3017" s="1903"/>
      <c r="BH3017" s="1904"/>
      <c r="BI3017" s="1903"/>
      <c r="BJ3017" s="1904"/>
      <c r="BK3017" s="1313"/>
      <c r="BL3017" s="1904"/>
      <c r="BM3017" s="1904"/>
      <c r="BN3017" s="1904"/>
      <c r="BO3017" s="1313"/>
      <c r="BP3017" s="1316">
        <f t="shared" si="824"/>
        <v>0</v>
      </c>
      <c r="BQ3017" s="1305"/>
    </row>
    <row r="3018" spans="1:69" ht="15" x14ac:dyDescent="0.25">
      <c r="A3018" s="1305"/>
      <c r="B3018" s="2050"/>
      <c r="C3018" s="1928"/>
      <c r="D3018" s="1313"/>
      <c r="E3018" s="1313"/>
      <c r="F3018" s="1931"/>
      <c r="G3018" s="1313"/>
      <c r="H3018" s="1345"/>
      <c r="I3018" s="1313"/>
      <c r="J3018" s="1345"/>
      <c r="K3018" s="1313"/>
      <c r="L3018" s="2773"/>
      <c r="M3018" s="1313"/>
      <c r="N3018" s="1345"/>
      <c r="O3018" s="1313"/>
      <c r="P3018" s="1313"/>
      <c r="Q3018" s="1307"/>
      <c r="R3018" s="1313"/>
      <c r="S3018" s="1313"/>
      <c r="T3018" s="1313"/>
      <c r="U3018" s="1313"/>
      <c r="V3018" s="2466"/>
      <c r="W3018" s="1904"/>
      <c r="X3018" s="2336"/>
      <c r="Y3018" s="1904"/>
      <c r="Z3018" s="2394"/>
      <c r="AA3018" s="1904"/>
      <c r="AB3018" s="1903"/>
      <c r="AC3018" s="1904"/>
      <c r="AD3018" s="1904"/>
      <c r="AE3018" s="1904"/>
      <c r="AF3018" s="1313"/>
      <c r="AG3018" s="1313"/>
      <c r="AH3018" s="1305"/>
      <c r="AI3018" s="1313"/>
      <c r="AJ3018" s="1313"/>
      <c r="AK3018" s="1313"/>
      <c r="AL3018" s="1313"/>
      <c r="AM3018" s="1313"/>
      <c r="AN3018" s="1905"/>
      <c r="AO3018" s="1345"/>
      <c r="AP3018" s="1313"/>
      <c r="AQ3018" s="1345"/>
      <c r="AR3018" s="1313"/>
      <c r="AS3018" s="1345"/>
      <c r="AT3018" s="1313"/>
      <c r="AU3018" s="1345"/>
      <c r="AV3018" s="1313"/>
      <c r="AW3018" s="1313"/>
      <c r="AX3018" s="1313"/>
      <c r="AY3018" s="1305"/>
      <c r="AZ3018" s="1313"/>
      <c r="BA3018" s="1313"/>
      <c r="BB3018" s="1313"/>
      <c r="BC3018" s="1313"/>
      <c r="BD3018" s="1313"/>
      <c r="BE3018" s="1903"/>
      <c r="BF3018" s="1904"/>
      <c r="BG3018" s="1903"/>
      <c r="BH3018" s="1904"/>
      <c r="BI3018" s="1903"/>
      <c r="BJ3018" s="1904"/>
      <c r="BK3018" s="1313"/>
      <c r="BL3018" s="1904"/>
      <c r="BM3018" s="1904"/>
      <c r="BN3018" s="1904"/>
      <c r="BO3018" s="1313"/>
      <c r="BP3018" s="1316">
        <f t="shared" si="824"/>
        <v>0</v>
      </c>
      <c r="BQ3018" s="1305"/>
    </row>
    <row r="3019" spans="1:69" ht="15" x14ac:dyDescent="0.25">
      <c r="A3019" s="1305"/>
      <c r="B3019" s="2050"/>
      <c r="C3019" s="1928"/>
      <c r="D3019" s="1313"/>
      <c r="E3019" s="1313"/>
      <c r="F3019" s="1931"/>
      <c r="G3019" s="1313"/>
      <c r="H3019" s="1345"/>
      <c r="I3019" s="1313"/>
      <c r="J3019" s="1345"/>
      <c r="K3019" s="1313"/>
      <c r="L3019" s="2773"/>
      <c r="M3019" s="1313"/>
      <c r="N3019" s="1345"/>
      <c r="O3019" s="1313"/>
      <c r="P3019" s="1313"/>
      <c r="Q3019" s="1307"/>
      <c r="R3019" s="1313"/>
      <c r="S3019" s="1313"/>
      <c r="T3019" s="1313"/>
      <c r="U3019" s="1313"/>
      <c r="V3019" s="2466"/>
      <c r="W3019" s="1904"/>
      <c r="X3019" s="2336"/>
      <c r="Y3019" s="1904"/>
      <c r="Z3019" s="2394"/>
      <c r="AA3019" s="1904"/>
      <c r="AB3019" s="1903"/>
      <c r="AC3019" s="1904"/>
      <c r="AD3019" s="1904"/>
      <c r="AE3019" s="1904"/>
      <c r="AF3019" s="1313"/>
      <c r="AG3019" s="1313"/>
      <c r="AH3019" s="1305"/>
      <c r="AI3019" s="1313"/>
      <c r="AJ3019" s="1313"/>
      <c r="AK3019" s="1313"/>
      <c r="AL3019" s="1313"/>
      <c r="AM3019" s="1313"/>
      <c r="AN3019" s="1905"/>
      <c r="AO3019" s="1345"/>
      <c r="AP3019" s="1313"/>
      <c r="AQ3019" s="1345"/>
      <c r="AR3019" s="1313"/>
      <c r="AS3019" s="1345"/>
      <c r="AT3019" s="1313"/>
      <c r="AU3019" s="1345"/>
      <c r="AV3019" s="1313"/>
      <c r="AW3019" s="1313"/>
      <c r="AX3019" s="1313"/>
      <c r="AY3019" s="1305"/>
      <c r="AZ3019" s="1313"/>
      <c r="BA3019" s="1313"/>
      <c r="BB3019" s="1313"/>
      <c r="BC3019" s="1313"/>
      <c r="BD3019" s="1313"/>
      <c r="BE3019" s="1903"/>
      <c r="BF3019" s="1904"/>
      <c r="BG3019" s="1903"/>
      <c r="BH3019" s="1904"/>
      <c r="BI3019" s="1903"/>
      <c r="BJ3019" s="1904"/>
      <c r="BK3019" s="1313"/>
      <c r="BL3019" s="1904"/>
      <c r="BM3019" s="1904"/>
      <c r="BN3019" s="1904"/>
      <c r="BO3019" s="1313"/>
      <c r="BP3019" s="1316">
        <f t="shared" si="824"/>
        <v>0</v>
      </c>
      <c r="BQ3019" s="1305"/>
    </row>
    <row r="3020" spans="1:69" ht="15" x14ac:dyDescent="0.25">
      <c r="A3020" s="1305"/>
      <c r="B3020" s="2050"/>
      <c r="C3020" s="1928"/>
      <c r="D3020" s="1313"/>
      <c r="E3020" s="1313"/>
      <c r="F3020" s="1931"/>
      <c r="G3020" s="1313"/>
      <c r="H3020" s="1345"/>
      <c r="I3020" s="1313"/>
      <c r="J3020" s="1345"/>
      <c r="K3020" s="1313"/>
      <c r="L3020" s="2773"/>
      <c r="M3020" s="1313"/>
      <c r="N3020" s="1345"/>
      <c r="O3020" s="1313"/>
      <c r="P3020" s="1313"/>
      <c r="Q3020" s="1307"/>
      <c r="R3020" s="1313"/>
      <c r="S3020" s="1313"/>
      <c r="T3020" s="1313"/>
      <c r="U3020" s="1313"/>
      <c r="V3020" s="2466"/>
      <c r="W3020" s="1904"/>
      <c r="X3020" s="2336"/>
      <c r="Y3020" s="1904"/>
      <c r="Z3020" s="2394"/>
      <c r="AA3020" s="1904"/>
      <c r="AB3020" s="1903"/>
      <c r="AC3020" s="1904"/>
      <c r="AD3020" s="1904"/>
      <c r="AE3020" s="1904"/>
      <c r="AF3020" s="1313"/>
      <c r="AG3020" s="1313"/>
      <c r="AH3020" s="1305"/>
      <c r="AI3020" s="1313"/>
      <c r="AJ3020" s="1313"/>
      <c r="AK3020" s="1313"/>
      <c r="AL3020" s="1313"/>
      <c r="AM3020" s="1313"/>
      <c r="AN3020" s="1905"/>
      <c r="AO3020" s="1345"/>
      <c r="AP3020" s="1313"/>
      <c r="AQ3020" s="1345"/>
      <c r="AR3020" s="1313"/>
      <c r="AS3020" s="1345"/>
      <c r="AT3020" s="1313"/>
      <c r="AU3020" s="1345"/>
      <c r="AV3020" s="1313"/>
      <c r="AW3020" s="1313"/>
      <c r="AX3020" s="1313"/>
      <c r="AY3020" s="1305"/>
      <c r="AZ3020" s="1313"/>
      <c r="BA3020" s="1313"/>
      <c r="BB3020" s="1313"/>
      <c r="BC3020" s="1313"/>
      <c r="BD3020" s="1313"/>
      <c r="BE3020" s="1903"/>
      <c r="BF3020" s="1904"/>
      <c r="BG3020" s="1903"/>
      <c r="BH3020" s="1904"/>
      <c r="BI3020" s="1903"/>
      <c r="BJ3020" s="1904"/>
      <c r="BK3020" s="1313"/>
      <c r="BL3020" s="1904"/>
      <c r="BM3020" s="1904"/>
      <c r="BN3020" s="1904"/>
      <c r="BO3020" s="1313"/>
      <c r="BP3020" s="1316">
        <f t="shared" si="824"/>
        <v>0</v>
      </c>
      <c r="BQ3020" s="1305"/>
    </row>
    <row r="3021" spans="1:69" ht="15" x14ac:dyDescent="0.25">
      <c r="A3021" s="1305"/>
      <c r="B3021" s="2050"/>
      <c r="C3021" s="1928"/>
      <c r="D3021" s="1313"/>
      <c r="E3021" s="1313"/>
      <c r="F3021" s="1931"/>
      <c r="G3021" s="1313"/>
      <c r="H3021" s="1345"/>
      <c r="I3021" s="1313"/>
      <c r="J3021" s="1345"/>
      <c r="K3021" s="1313"/>
      <c r="L3021" s="2773"/>
      <c r="M3021" s="1313"/>
      <c r="N3021" s="1345"/>
      <c r="O3021" s="1313"/>
      <c r="P3021" s="1313"/>
      <c r="Q3021" s="1307"/>
      <c r="R3021" s="1313"/>
      <c r="S3021" s="1313"/>
      <c r="T3021" s="1313"/>
      <c r="U3021" s="1313"/>
      <c r="V3021" s="2466"/>
      <c r="W3021" s="1904"/>
      <c r="X3021" s="2336"/>
      <c r="Y3021" s="1904"/>
      <c r="Z3021" s="2394"/>
      <c r="AA3021" s="1904"/>
      <c r="AB3021" s="1903"/>
      <c r="AC3021" s="1904"/>
      <c r="AD3021" s="1904"/>
      <c r="AE3021" s="1904"/>
      <c r="AF3021" s="1313"/>
      <c r="AG3021" s="1313"/>
      <c r="AH3021" s="1305"/>
      <c r="AI3021" s="1313"/>
      <c r="AJ3021" s="1313"/>
      <c r="AK3021" s="1313"/>
      <c r="AL3021" s="1313"/>
      <c r="AM3021" s="1313"/>
      <c r="AN3021" s="1905"/>
      <c r="AO3021" s="1345"/>
      <c r="AP3021" s="1313"/>
      <c r="AQ3021" s="1345"/>
      <c r="AR3021" s="1313"/>
      <c r="AS3021" s="1345"/>
      <c r="AT3021" s="1313"/>
      <c r="AU3021" s="1345"/>
      <c r="AV3021" s="1313"/>
      <c r="AW3021" s="1313"/>
      <c r="AX3021" s="1313"/>
      <c r="AY3021" s="1305"/>
      <c r="AZ3021" s="1313"/>
      <c r="BA3021" s="1313"/>
      <c r="BB3021" s="1313"/>
      <c r="BC3021" s="1313"/>
      <c r="BD3021" s="1313"/>
      <c r="BE3021" s="1903"/>
      <c r="BF3021" s="1904"/>
      <c r="BG3021" s="1903"/>
      <c r="BH3021" s="1904"/>
      <c r="BI3021" s="1903"/>
      <c r="BJ3021" s="1904"/>
      <c r="BK3021" s="1313"/>
      <c r="BL3021" s="1904"/>
      <c r="BM3021" s="1904"/>
      <c r="BN3021" s="1904"/>
      <c r="BO3021" s="1313"/>
      <c r="BP3021" s="1316">
        <f t="shared" si="824"/>
        <v>0</v>
      </c>
      <c r="BQ3021" s="1305"/>
    </row>
    <row r="3022" spans="1:69" ht="15" x14ac:dyDescent="0.25">
      <c r="A3022" s="1305"/>
      <c r="B3022" s="2050"/>
      <c r="C3022" s="1928"/>
      <c r="D3022" s="1313"/>
      <c r="E3022" s="1313"/>
      <c r="F3022" s="1931"/>
      <c r="G3022" s="1313"/>
      <c r="H3022" s="1345"/>
      <c r="I3022" s="1313"/>
      <c r="J3022" s="1345"/>
      <c r="K3022" s="1313"/>
      <c r="L3022" s="2773"/>
      <c r="M3022" s="1313"/>
      <c r="N3022" s="1345"/>
      <c r="O3022" s="1313"/>
      <c r="P3022" s="1313"/>
      <c r="Q3022" s="1307"/>
      <c r="R3022" s="1313"/>
      <c r="S3022" s="1313"/>
      <c r="T3022" s="1313"/>
      <c r="U3022" s="1313"/>
      <c r="V3022" s="2466"/>
      <c r="W3022" s="1904"/>
      <c r="X3022" s="2336"/>
      <c r="Y3022" s="1904"/>
      <c r="Z3022" s="2394"/>
      <c r="AA3022" s="1904"/>
      <c r="AB3022" s="1903"/>
      <c r="AC3022" s="1904"/>
      <c r="AD3022" s="1904"/>
      <c r="AE3022" s="1904"/>
      <c r="AF3022" s="1313"/>
      <c r="AG3022" s="1313"/>
      <c r="AH3022" s="1305"/>
      <c r="AI3022" s="1313"/>
      <c r="AJ3022" s="1313"/>
      <c r="AK3022" s="1313"/>
      <c r="AL3022" s="1313"/>
      <c r="AM3022" s="1313"/>
      <c r="AN3022" s="1905"/>
      <c r="AO3022" s="1345"/>
      <c r="AP3022" s="1313"/>
      <c r="AQ3022" s="1345"/>
      <c r="AR3022" s="1313"/>
      <c r="AS3022" s="1345"/>
      <c r="AT3022" s="1313"/>
      <c r="AU3022" s="1345"/>
      <c r="AV3022" s="1313"/>
      <c r="AW3022" s="1313"/>
      <c r="AX3022" s="1313"/>
      <c r="AY3022" s="1305"/>
      <c r="AZ3022" s="1313"/>
      <c r="BA3022" s="1313"/>
      <c r="BB3022" s="1313"/>
      <c r="BC3022" s="1313"/>
      <c r="BD3022" s="1313"/>
      <c r="BE3022" s="1903"/>
      <c r="BF3022" s="1904"/>
      <c r="BG3022" s="1903"/>
      <c r="BH3022" s="1904"/>
      <c r="BI3022" s="1903"/>
      <c r="BJ3022" s="1904"/>
      <c r="BK3022" s="1313"/>
      <c r="BL3022" s="1904"/>
      <c r="BM3022" s="1904"/>
      <c r="BN3022" s="1904"/>
      <c r="BO3022" s="1313"/>
      <c r="BP3022" s="1316">
        <f t="shared" si="824"/>
        <v>0</v>
      </c>
      <c r="BQ3022" s="1305"/>
    </row>
    <row r="3023" spans="1:69" ht="15" x14ac:dyDescent="0.25">
      <c r="A3023" s="1305"/>
      <c r="B3023" s="2050"/>
      <c r="C3023" s="1928"/>
      <c r="D3023" s="1313"/>
      <c r="E3023" s="1313"/>
      <c r="F3023" s="1931"/>
      <c r="G3023" s="1313"/>
      <c r="H3023" s="1345"/>
      <c r="I3023" s="1313"/>
      <c r="J3023" s="1345"/>
      <c r="K3023" s="1313"/>
      <c r="L3023" s="2773"/>
      <c r="M3023" s="1313"/>
      <c r="N3023" s="1345"/>
      <c r="O3023" s="1313"/>
      <c r="P3023" s="1313"/>
      <c r="Q3023" s="1307"/>
      <c r="R3023" s="1313"/>
      <c r="S3023" s="1313"/>
      <c r="T3023" s="1313"/>
      <c r="U3023" s="1313"/>
      <c r="V3023" s="2466"/>
      <c r="W3023" s="1904"/>
      <c r="X3023" s="2336"/>
      <c r="Y3023" s="1904"/>
      <c r="Z3023" s="2394"/>
      <c r="AA3023" s="1904"/>
      <c r="AB3023" s="1903"/>
      <c r="AC3023" s="1904"/>
      <c r="AD3023" s="1904"/>
      <c r="AE3023" s="1904"/>
      <c r="AF3023" s="1313"/>
      <c r="AG3023" s="1313"/>
      <c r="AH3023" s="1305"/>
      <c r="AI3023" s="1313"/>
      <c r="AJ3023" s="1313"/>
      <c r="AK3023" s="1313"/>
      <c r="AL3023" s="1313"/>
      <c r="AM3023" s="1313"/>
      <c r="AN3023" s="1905"/>
      <c r="AO3023" s="1345"/>
      <c r="AP3023" s="1313"/>
      <c r="AQ3023" s="1345"/>
      <c r="AR3023" s="1313"/>
      <c r="AS3023" s="1345"/>
      <c r="AT3023" s="1313"/>
      <c r="AU3023" s="1345"/>
      <c r="AV3023" s="1313"/>
      <c r="AW3023" s="1313"/>
      <c r="AX3023" s="1313"/>
      <c r="AY3023" s="1305"/>
      <c r="AZ3023" s="1313"/>
      <c r="BA3023" s="1313"/>
      <c r="BB3023" s="1313"/>
      <c r="BC3023" s="1313"/>
      <c r="BD3023" s="1313"/>
      <c r="BE3023" s="1903"/>
      <c r="BF3023" s="1904"/>
      <c r="BG3023" s="1903"/>
      <c r="BH3023" s="1904"/>
      <c r="BI3023" s="1903"/>
      <c r="BJ3023" s="1904"/>
      <c r="BK3023" s="1313"/>
      <c r="BL3023" s="1904"/>
      <c r="BM3023" s="1904"/>
      <c r="BN3023" s="1904"/>
      <c r="BO3023" s="1313"/>
      <c r="BP3023" s="1316">
        <f t="shared" si="824"/>
        <v>0</v>
      </c>
      <c r="BQ3023" s="1305"/>
    </row>
    <row r="3024" spans="1:69" ht="15" x14ac:dyDescent="0.25">
      <c r="A3024" s="1305"/>
      <c r="B3024" s="2050"/>
      <c r="C3024" s="1928"/>
      <c r="D3024" s="1313"/>
      <c r="E3024" s="1313"/>
      <c r="F3024" s="1931"/>
      <c r="G3024" s="1313"/>
      <c r="H3024" s="1345"/>
      <c r="I3024" s="1313"/>
      <c r="J3024" s="1345"/>
      <c r="K3024" s="1313"/>
      <c r="L3024" s="2773"/>
      <c r="M3024" s="1313"/>
      <c r="N3024" s="1345"/>
      <c r="O3024" s="1313"/>
      <c r="P3024" s="1313"/>
      <c r="Q3024" s="1307"/>
      <c r="R3024" s="1313"/>
      <c r="S3024" s="1313"/>
      <c r="T3024" s="1313"/>
      <c r="U3024" s="1313"/>
      <c r="V3024" s="2466"/>
      <c r="W3024" s="1904"/>
      <c r="X3024" s="2336"/>
      <c r="Y3024" s="1904"/>
      <c r="Z3024" s="2394"/>
      <c r="AA3024" s="1904"/>
      <c r="AB3024" s="1903"/>
      <c r="AC3024" s="1904"/>
      <c r="AD3024" s="1904"/>
      <c r="AE3024" s="1904"/>
      <c r="AF3024" s="1313"/>
      <c r="AG3024" s="1313"/>
      <c r="AH3024" s="1305"/>
      <c r="AI3024" s="1313"/>
      <c r="AJ3024" s="1313"/>
      <c r="AK3024" s="1313"/>
      <c r="AL3024" s="1313"/>
      <c r="AM3024" s="1313"/>
      <c r="AN3024" s="1905"/>
      <c r="AO3024" s="1345"/>
      <c r="AP3024" s="1313"/>
      <c r="AQ3024" s="1345"/>
      <c r="AR3024" s="1313"/>
      <c r="AS3024" s="1345"/>
      <c r="AT3024" s="1313"/>
      <c r="AU3024" s="1345"/>
      <c r="AV3024" s="1313"/>
      <c r="AW3024" s="1313"/>
      <c r="AX3024" s="1313"/>
      <c r="AY3024" s="1305"/>
      <c r="AZ3024" s="1313"/>
      <c r="BA3024" s="1313"/>
      <c r="BB3024" s="1313"/>
      <c r="BC3024" s="1313"/>
      <c r="BD3024" s="1313"/>
      <c r="BE3024" s="1903"/>
      <c r="BF3024" s="1904"/>
      <c r="BG3024" s="1903"/>
      <c r="BH3024" s="1904"/>
      <c r="BI3024" s="1903"/>
      <c r="BJ3024" s="1904"/>
      <c r="BK3024" s="1313"/>
      <c r="BL3024" s="1904"/>
      <c r="BM3024" s="1904"/>
      <c r="BN3024" s="1904"/>
      <c r="BO3024" s="1313"/>
      <c r="BP3024" s="1316">
        <f t="shared" si="824"/>
        <v>0</v>
      </c>
      <c r="BQ3024" s="1305"/>
    </row>
    <row r="3025" spans="1:69" ht="15" x14ac:dyDescent="0.25">
      <c r="A3025" s="1305"/>
      <c r="B3025" s="2050"/>
      <c r="C3025" s="1928"/>
      <c r="D3025" s="1313"/>
      <c r="E3025" s="1313"/>
      <c r="F3025" s="1931"/>
      <c r="G3025" s="1313"/>
      <c r="H3025" s="1345"/>
      <c r="I3025" s="1313"/>
      <c r="J3025" s="1345"/>
      <c r="K3025" s="1313"/>
      <c r="L3025" s="2773"/>
      <c r="M3025" s="1313"/>
      <c r="N3025" s="1345"/>
      <c r="O3025" s="1313"/>
      <c r="P3025" s="1313"/>
      <c r="Q3025" s="1307"/>
      <c r="R3025" s="1313"/>
      <c r="S3025" s="1313"/>
      <c r="T3025" s="1313"/>
      <c r="U3025" s="1313"/>
      <c r="V3025" s="2466"/>
      <c r="W3025" s="1904"/>
      <c r="X3025" s="2336"/>
      <c r="Y3025" s="1904"/>
      <c r="Z3025" s="2394"/>
      <c r="AA3025" s="1904"/>
      <c r="AB3025" s="1903"/>
      <c r="AC3025" s="1904"/>
      <c r="AD3025" s="1904"/>
      <c r="AE3025" s="1904"/>
      <c r="AF3025" s="1313"/>
      <c r="AG3025" s="1313"/>
      <c r="AH3025" s="1305"/>
      <c r="AI3025" s="1313"/>
      <c r="AJ3025" s="1313"/>
      <c r="AK3025" s="1313"/>
      <c r="AL3025" s="1313"/>
      <c r="AM3025" s="1313"/>
      <c r="AN3025" s="1905"/>
      <c r="AO3025" s="1345"/>
      <c r="AP3025" s="1313"/>
      <c r="AQ3025" s="1345"/>
      <c r="AR3025" s="1313"/>
      <c r="AS3025" s="1345"/>
      <c r="AT3025" s="1313"/>
      <c r="AU3025" s="1345"/>
      <c r="AV3025" s="1313"/>
      <c r="AW3025" s="1313"/>
      <c r="AX3025" s="1313"/>
      <c r="AY3025" s="1305"/>
      <c r="AZ3025" s="1313"/>
      <c r="BA3025" s="1313"/>
      <c r="BB3025" s="1313"/>
      <c r="BC3025" s="1313"/>
      <c r="BD3025" s="1313"/>
      <c r="BE3025" s="1903"/>
      <c r="BF3025" s="1904"/>
      <c r="BG3025" s="1903"/>
      <c r="BH3025" s="1904"/>
      <c r="BI3025" s="1903"/>
      <c r="BJ3025" s="1904"/>
      <c r="BK3025" s="1313"/>
      <c r="BL3025" s="1904"/>
      <c r="BM3025" s="1904"/>
      <c r="BN3025" s="1904"/>
      <c r="BO3025" s="1313"/>
      <c r="BP3025" s="1316">
        <f t="shared" si="824"/>
        <v>0</v>
      </c>
      <c r="BQ3025" s="1305"/>
    </row>
    <row r="3026" spans="1:69" ht="15" x14ac:dyDescent="0.25">
      <c r="A3026" s="1305"/>
      <c r="B3026" s="2050"/>
      <c r="C3026" s="1928"/>
      <c r="D3026" s="1313"/>
      <c r="E3026" s="1313"/>
      <c r="F3026" s="1931"/>
      <c r="G3026" s="1313"/>
      <c r="H3026" s="1345"/>
      <c r="I3026" s="1313"/>
      <c r="J3026" s="1345"/>
      <c r="K3026" s="1313"/>
      <c r="L3026" s="2773"/>
      <c r="M3026" s="1313"/>
      <c r="N3026" s="1345"/>
      <c r="O3026" s="1313"/>
      <c r="P3026" s="1313"/>
      <c r="Q3026" s="1307"/>
      <c r="R3026" s="1313"/>
      <c r="S3026" s="1313"/>
      <c r="T3026" s="1313"/>
      <c r="U3026" s="1313"/>
      <c r="V3026" s="2466"/>
      <c r="W3026" s="1904"/>
      <c r="X3026" s="2336"/>
      <c r="Y3026" s="1904"/>
      <c r="Z3026" s="2394"/>
      <c r="AA3026" s="1904"/>
      <c r="AB3026" s="1903"/>
      <c r="AC3026" s="1904"/>
      <c r="AD3026" s="1904"/>
      <c r="AE3026" s="1904"/>
      <c r="AF3026" s="1313"/>
      <c r="AG3026" s="1313"/>
      <c r="AH3026" s="1305"/>
      <c r="AI3026" s="1313"/>
      <c r="AJ3026" s="1313"/>
      <c r="AK3026" s="1313"/>
      <c r="AL3026" s="1313"/>
      <c r="AM3026" s="1313"/>
      <c r="AN3026" s="1905"/>
      <c r="AO3026" s="1345"/>
      <c r="AP3026" s="1313"/>
      <c r="AQ3026" s="1345"/>
      <c r="AR3026" s="1313"/>
      <c r="AS3026" s="1345"/>
      <c r="AT3026" s="1313"/>
      <c r="AU3026" s="1345"/>
      <c r="AV3026" s="1313"/>
      <c r="AW3026" s="1313"/>
      <c r="AX3026" s="1313"/>
      <c r="AY3026" s="1305"/>
      <c r="AZ3026" s="1313"/>
      <c r="BA3026" s="1313"/>
      <c r="BB3026" s="1313"/>
      <c r="BC3026" s="1313"/>
      <c r="BD3026" s="1313"/>
      <c r="BE3026" s="1903"/>
      <c r="BF3026" s="1904"/>
      <c r="BG3026" s="1903"/>
      <c r="BH3026" s="1904"/>
      <c r="BI3026" s="1903"/>
      <c r="BJ3026" s="1904"/>
      <c r="BK3026" s="1313"/>
      <c r="BL3026" s="1904"/>
      <c r="BM3026" s="1904"/>
      <c r="BN3026" s="1904"/>
      <c r="BO3026" s="1313"/>
      <c r="BP3026" s="1316">
        <f t="shared" si="824"/>
        <v>0</v>
      </c>
      <c r="BQ3026" s="1305"/>
    </row>
    <row r="3027" spans="1:69" ht="15" x14ac:dyDescent="0.25">
      <c r="A3027" s="1305"/>
      <c r="B3027" s="2050"/>
      <c r="C3027" s="1928"/>
      <c r="D3027" s="1313"/>
      <c r="E3027" s="1313"/>
      <c r="F3027" s="1931"/>
      <c r="G3027" s="1313"/>
      <c r="H3027" s="1345"/>
      <c r="I3027" s="1313"/>
      <c r="J3027" s="1345"/>
      <c r="K3027" s="1313"/>
      <c r="L3027" s="2773"/>
      <c r="M3027" s="1313"/>
      <c r="N3027" s="1345"/>
      <c r="O3027" s="1313"/>
      <c r="P3027" s="1313"/>
      <c r="Q3027" s="1307"/>
      <c r="R3027" s="1313"/>
      <c r="S3027" s="1313"/>
      <c r="T3027" s="1313"/>
      <c r="U3027" s="1313"/>
      <c r="V3027" s="2466"/>
      <c r="W3027" s="1904"/>
      <c r="X3027" s="2336"/>
      <c r="Y3027" s="1904"/>
      <c r="Z3027" s="2394"/>
      <c r="AA3027" s="1904"/>
      <c r="AB3027" s="1903"/>
      <c r="AC3027" s="1904"/>
      <c r="AD3027" s="1904"/>
      <c r="AE3027" s="1904"/>
      <c r="AF3027" s="1313"/>
      <c r="AG3027" s="1313"/>
      <c r="AH3027" s="1305"/>
      <c r="AI3027" s="1313"/>
      <c r="AJ3027" s="1313"/>
      <c r="AK3027" s="1313"/>
      <c r="AL3027" s="1313"/>
      <c r="AM3027" s="1313"/>
      <c r="AN3027" s="1905"/>
      <c r="AO3027" s="1345"/>
      <c r="AP3027" s="1313"/>
      <c r="AQ3027" s="1345"/>
      <c r="AR3027" s="1313"/>
      <c r="AS3027" s="1345"/>
      <c r="AT3027" s="1313"/>
      <c r="AU3027" s="1345"/>
      <c r="AV3027" s="1313"/>
      <c r="AW3027" s="1313"/>
      <c r="AX3027" s="1313"/>
      <c r="AY3027" s="1305"/>
      <c r="AZ3027" s="1313"/>
      <c r="BA3027" s="1313"/>
      <c r="BB3027" s="1313"/>
      <c r="BC3027" s="1313"/>
      <c r="BD3027" s="1313"/>
      <c r="BE3027" s="1903"/>
      <c r="BF3027" s="1904"/>
      <c r="BG3027" s="1903"/>
      <c r="BH3027" s="1904"/>
      <c r="BI3027" s="1903"/>
      <c r="BJ3027" s="1904"/>
      <c r="BK3027" s="1313"/>
      <c r="BL3027" s="1904"/>
      <c r="BM3027" s="1904"/>
      <c r="BN3027" s="1904"/>
      <c r="BO3027" s="1313"/>
      <c r="BP3027" s="1316">
        <f t="shared" si="824"/>
        <v>0</v>
      </c>
      <c r="BQ3027" s="1305"/>
    </row>
    <row r="3028" spans="1:69" ht="15" x14ac:dyDescent="0.25">
      <c r="A3028" s="1305"/>
      <c r="B3028" s="2050"/>
      <c r="C3028" s="1928"/>
      <c r="D3028" s="1313"/>
      <c r="E3028" s="1313"/>
      <c r="F3028" s="1931"/>
      <c r="G3028" s="1313"/>
      <c r="H3028" s="1345"/>
      <c r="I3028" s="1313"/>
      <c r="J3028" s="1345"/>
      <c r="K3028" s="1313"/>
      <c r="L3028" s="2773"/>
      <c r="M3028" s="1313"/>
      <c r="N3028" s="1345"/>
      <c r="O3028" s="1313"/>
      <c r="P3028" s="1313"/>
      <c r="Q3028" s="1307"/>
      <c r="R3028" s="1313"/>
      <c r="S3028" s="1313"/>
      <c r="T3028" s="1313"/>
      <c r="U3028" s="1313"/>
      <c r="V3028" s="2466"/>
      <c r="W3028" s="1904"/>
      <c r="X3028" s="2336"/>
      <c r="Y3028" s="1904"/>
      <c r="Z3028" s="2394"/>
      <c r="AA3028" s="1904"/>
      <c r="AB3028" s="1903"/>
      <c r="AC3028" s="1904"/>
      <c r="AD3028" s="1904"/>
      <c r="AE3028" s="1904"/>
      <c r="AF3028" s="1313"/>
      <c r="AG3028" s="1313"/>
      <c r="AH3028" s="1305"/>
      <c r="AI3028" s="1313"/>
      <c r="AJ3028" s="1313"/>
      <c r="AK3028" s="1313"/>
      <c r="AL3028" s="1313"/>
      <c r="AM3028" s="1313"/>
      <c r="AN3028" s="1905"/>
      <c r="AO3028" s="1345"/>
      <c r="AP3028" s="1313"/>
      <c r="AQ3028" s="1345"/>
      <c r="AR3028" s="1313"/>
      <c r="AS3028" s="1345"/>
      <c r="AT3028" s="1313"/>
      <c r="AU3028" s="1345"/>
      <c r="AV3028" s="1313"/>
      <c r="AW3028" s="1313"/>
      <c r="AX3028" s="1313"/>
      <c r="AY3028" s="1305"/>
      <c r="AZ3028" s="1313"/>
      <c r="BA3028" s="1313"/>
      <c r="BB3028" s="1313"/>
      <c r="BC3028" s="1313"/>
      <c r="BD3028" s="1313"/>
      <c r="BE3028" s="1903"/>
      <c r="BF3028" s="1904"/>
      <c r="BG3028" s="1903"/>
      <c r="BH3028" s="1904"/>
      <c r="BI3028" s="1903"/>
      <c r="BJ3028" s="1904"/>
      <c r="BK3028" s="1313"/>
      <c r="BL3028" s="1904"/>
      <c r="BM3028" s="1904"/>
      <c r="BN3028" s="1904"/>
      <c r="BO3028" s="1313"/>
      <c r="BP3028" s="1316">
        <f t="shared" si="824"/>
        <v>0</v>
      </c>
      <c r="BQ3028" s="1305"/>
    </row>
    <row r="3029" spans="1:69" ht="15" x14ac:dyDescent="0.25">
      <c r="A3029" s="1305"/>
      <c r="B3029" s="2050"/>
      <c r="C3029" s="1928"/>
      <c r="D3029" s="1313"/>
      <c r="E3029" s="1313"/>
      <c r="F3029" s="1931"/>
      <c r="G3029" s="1313"/>
      <c r="H3029" s="1345"/>
      <c r="I3029" s="1313"/>
      <c r="J3029" s="1345"/>
      <c r="K3029" s="1313"/>
      <c r="L3029" s="2773"/>
      <c r="M3029" s="1313"/>
      <c r="N3029" s="1345"/>
      <c r="O3029" s="1313"/>
      <c r="P3029" s="1313"/>
      <c r="Q3029" s="1307"/>
      <c r="R3029" s="1313"/>
      <c r="S3029" s="1313"/>
      <c r="T3029" s="1313"/>
      <c r="U3029" s="1313"/>
      <c r="V3029" s="2466"/>
      <c r="W3029" s="1904"/>
      <c r="X3029" s="2336"/>
      <c r="Y3029" s="1904"/>
      <c r="Z3029" s="2394"/>
      <c r="AA3029" s="1904"/>
      <c r="AB3029" s="1903"/>
      <c r="AC3029" s="1904"/>
      <c r="AD3029" s="1904"/>
      <c r="AE3029" s="1904"/>
      <c r="AF3029" s="1313"/>
      <c r="AG3029" s="1313"/>
      <c r="AH3029" s="1305"/>
      <c r="AI3029" s="1313"/>
      <c r="AJ3029" s="1313"/>
      <c r="AK3029" s="1313"/>
      <c r="AL3029" s="1313"/>
      <c r="AM3029" s="1313"/>
      <c r="AN3029" s="1905"/>
      <c r="AO3029" s="1345"/>
      <c r="AP3029" s="1313"/>
      <c r="AQ3029" s="1345"/>
      <c r="AR3029" s="1313"/>
      <c r="AS3029" s="1345"/>
      <c r="AT3029" s="1313"/>
      <c r="AU3029" s="1345"/>
      <c r="AV3029" s="1313"/>
      <c r="AW3029" s="1313"/>
      <c r="AX3029" s="1313"/>
      <c r="AY3029" s="1305"/>
      <c r="AZ3029" s="1313"/>
      <c r="BA3029" s="1313"/>
      <c r="BB3029" s="1313"/>
      <c r="BC3029" s="1313"/>
      <c r="BD3029" s="1313"/>
      <c r="BE3029" s="1903"/>
      <c r="BF3029" s="1904"/>
      <c r="BG3029" s="1903"/>
      <c r="BH3029" s="1904"/>
      <c r="BI3029" s="1903"/>
      <c r="BJ3029" s="1904"/>
      <c r="BK3029" s="1313"/>
      <c r="BL3029" s="1904"/>
      <c r="BM3029" s="1904"/>
      <c r="BN3029" s="1904"/>
      <c r="BO3029" s="1313"/>
      <c r="BP3029" s="1316">
        <f t="shared" si="824"/>
        <v>0</v>
      </c>
      <c r="BQ3029" s="1305"/>
    </row>
    <row r="3030" spans="1:69" ht="15" x14ac:dyDescent="0.25">
      <c r="A3030" s="1305"/>
      <c r="B3030" s="2050"/>
      <c r="C3030" s="1928"/>
      <c r="D3030" s="1313"/>
      <c r="E3030" s="1313"/>
      <c r="F3030" s="1931"/>
      <c r="G3030" s="1313"/>
      <c r="H3030" s="1345"/>
      <c r="I3030" s="1313"/>
      <c r="J3030" s="1345"/>
      <c r="K3030" s="1313"/>
      <c r="L3030" s="2773"/>
      <c r="M3030" s="1313"/>
      <c r="N3030" s="1345"/>
      <c r="O3030" s="1313"/>
      <c r="P3030" s="1313"/>
      <c r="Q3030" s="1307"/>
      <c r="R3030" s="1313"/>
      <c r="S3030" s="1313"/>
      <c r="T3030" s="1313"/>
      <c r="U3030" s="1313"/>
      <c r="V3030" s="2466"/>
      <c r="W3030" s="1904"/>
      <c r="X3030" s="2336"/>
      <c r="Y3030" s="1904"/>
      <c r="Z3030" s="2394"/>
      <c r="AA3030" s="1904"/>
      <c r="AB3030" s="1903"/>
      <c r="AC3030" s="1904"/>
      <c r="AD3030" s="1904"/>
      <c r="AE3030" s="1904"/>
      <c r="AF3030" s="1313"/>
      <c r="AG3030" s="1313"/>
      <c r="AH3030" s="1305"/>
      <c r="AI3030" s="1313"/>
      <c r="AJ3030" s="1313"/>
      <c r="AK3030" s="1313"/>
      <c r="AL3030" s="1313"/>
      <c r="AM3030" s="1313"/>
      <c r="AN3030" s="1905"/>
      <c r="AO3030" s="1345"/>
      <c r="AP3030" s="1313"/>
      <c r="AQ3030" s="1345"/>
      <c r="AR3030" s="1313"/>
      <c r="AS3030" s="1345"/>
      <c r="AT3030" s="1313"/>
      <c r="AU3030" s="1345"/>
      <c r="AV3030" s="1313"/>
      <c r="AW3030" s="1313"/>
      <c r="AX3030" s="1313"/>
      <c r="AY3030" s="1305"/>
      <c r="AZ3030" s="1313"/>
      <c r="BA3030" s="1313"/>
      <c r="BB3030" s="1313"/>
      <c r="BC3030" s="1313"/>
      <c r="BD3030" s="1313"/>
      <c r="BE3030" s="1903"/>
      <c r="BF3030" s="1904"/>
      <c r="BG3030" s="1903"/>
      <c r="BH3030" s="1904"/>
      <c r="BI3030" s="1903"/>
      <c r="BJ3030" s="1904"/>
      <c r="BK3030" s="1313"/>
      <c r="BL3030" s="1904"/>
      <c r="BM3030" s="1904"/>
      <c r="BN3030" s="1904"/>
      <c r="BO3030" s="1313"/>
      <c r="BP3030" s="1316">
        <f t="shared" si="824"/>
        <v>0</v>
      </c>
      <c r="BQ3030" s="1305"/>
    </row>
    <row r="3031" spans="1:69" ht="15" x14ac:dyDescent="0.25">
      <c r="A3031" s="1305"/>
      <c r="B3031" s="2050"/>
      <c r="C3031" s="1928"/>
      <c r="D3031" s="1313"/>
      <c r="E3031" s="1313"/>
      <c r="F3031" s="1931"/>
      <c r="G3031" s="1313"/>
      <c r="H3031" s="1345"/>
      <c r="I3031" s="1313"/>
      <c r="J3031" s="1345"/>
      <c r="K3031" s="1313"/>
      <c r="L3031" s="2773"/>
      <c r="M3031" s="1313"/>
      <c r="N3031" s="1345"/>
      <c r="O3031" s="1313"/>
      <c r="P3031" s="1313"/>
      <c r="Q3031" s="1307"/>
      <c r="R3031" s="1313"/>
      <c r="S3031" s="1313"/>
      <c r="T3031" s="1313"/>
      <c r="U3031" s="1313"/>
      <c r="V3031" s="2466"/>
      <c r="W3031" s="1904"/>
      <c r="X3031" s="2336"/>
      <c r="Y3031" s="1904"/>
      <c r="Z3031" s="2394"/>
      <c r="AA3031" s="1904"/>
      <c r="AB3031" s="1903"/>
      <c r="AC3031" s="1904"/>
      <c r="AD3031" s="1904"/>
      <c r="AE3031" s="1904"/>
      <c r="AF3031" s="1313"/>
      <c r="AG3031" s="1313"/>
      <c r="AH3031" s="1305"/>
      <c r="AI3031" s="1313"/>
      <c r="AJ3031" s="1313"/>
      <c r="AK3031" s="1313"/>
      <c r="AL3031" s="1313"/>
      <c r="AM3031" s="1313"/>
      <c r="AN3031" s="1905"/>
      <c r="AO3031" s="1345"/>
      <c r="AP3031" s="1313"/>
      <c r="AQ3031" s="1345"/>
      <c r="AR3031" s="1313"/>
      <c r="AS3031" s="1345"/>
      <c r="AT3031" s="1313"/>
      <c r="AU3031" s="1345"/>
      <c r="AV3031" s="1313"/>
      <c r="AW3031" s="1313"/>
      <c r="AX3031" s="1313"/>
      <c r="AY3031" s="1305"/>
      <c r="AZ3031" s="1313"/>
      <c r="BA3031" s="1313"/>
      <c r="BB3031" s="1313"/>
      <c r="BC3031" s="1313"/>
      <c r="BD3031" s="1313"/>
      <c r="BE3031" s="1903"/>
      <c r="BF3031" s="1904"/>
      <c r="BG3031" s="1903"/>
      <c r="BH3031" s="1904"/>
      <c r="BI3031" s="1903"/>
      <c r="BJ3031" s="1904"/>
      <c r="BK3031" s="1313"/>
      <c r="BL3031" s="1904"/>
      <c r="BM3031" s="1904"/>
      <c r="BN3031" s="1904"/>
      <c r="BO3031" s="1313"/>
      <c r="BP3031" s="1316">
        <f t="shared" si="824"/>
        <v>0</v>
      </c>
      <c r="BQ3031" s="1305"/>
    </row>
    <row r="3032" spans="1:69" ht="15" x14ac:dyDescent="0.25">
      <c r="A3032" s="1305"/>
      <c r="B3032" s="2050"/>
      <c r="C3032" s="1928"/>
      <c r="D3032" s="1313"/>
      <c r="E3032" s="1313"/>
      <c r="F3032" s="1931"/>
      <c r="G3032" s="1313"/>
      <c r="H3032" s="1345"/>
      <c r="I3032" s="1313"/>
      <c r="J3032" s="1345"/>
      <c r="K3032" s="1313"/>
      <c r="L3032" s="2773"/>
      <c r="M3032" s="1313"/>
      <c r="N3032" s="1345"/>
      <c r="O3032" s="1313"/>
      <c r="P3032" s="1313"/>
      <c r="Q3032" s="1307"/>
      <c r="R3032" s="1313"/>
      <c r="S3032" s="1313"/>
      <c r="T3032" s="1313"/>
      <c r="U3032" s="1313"/>
      <c r="V3032" s="2466"/>
      <c r="W3032" s="1904"/>
      <c r="X3032" s="2336"/>
      <c r="Y3032" s="1904"/>
      <c r="Z3032" s="2394"/>
      <c r="AA3032" s="1904"/>
      <c r="AB3032" s="1903"/>
      <c r="AC3032" s="1904"/>
      <c r="AD3032" s="1904"/>
      <c r="AE3032" s="1904"/>
      <c r="AF3032" s="1313"/>
      <c r="AG3032" s="1313"/>
      <c r="AH3032" s="1305"/>
      <c r="AI3032" s="1313"/>
      <c r="AJ3032" s="1313"/>
      <c r="AK3032" s="1313"/>
      <c r="AL3032" s="1313"/>
      <c r="AM3032" s="1313"/>
      <c r="AN3032" s="1905"/>
      <c r="AO3032" s="1345"/>
      <c r="AP3032" s="1313"/>
      <c r="AQ3032" s="1345"/>
      <c r="AR3032" s="1313"/>
      <c r="AS3032" s="1345"/>
      <c r="AT3032" s="1313"/>
      <c r="AU3032" s="1345"/>
      <c r="AV3032" s="1313"/>
      <c r="AW3032" s="1313"/>
      <c r="AX3032" s="1313"/>
      <c r="AY3032" s="1305"/>
      <c r="AZ3032" s="1313"/>
      <c r="BA3032" s="1313"/>
      <c r="BB3032" s="1313"/>
      <c r="BC3032" s="1313"/>
      <c r="BD3032" s="1313"/>
      <c r="BE3032" s="1903"/>
      <c r="BF3032" s="1904"/>
      <c r="BG3032" s="1903"/>
      <c r="BH3032" s="1904"/>
      <c r="BI3032" s="1903"/>
      <c r="BJ3032" s="1904"/>
      <c r="BK3032" s="1313"/>
      <c r="BL3032" s="1904"/>
      <c r="BM3032" s="1904"/>
      <c r="BN3032" s="1904"/>
      <c r="BO3032" s="1313"/>
      <c r="BP3032" s="1316">
        <f t="shared" si="824"/>
        <v>0</v>
      </c>
      <c r="BQ3032" s="1305"/>
    </row>
    <row r="3033" spans="1:69" ht="15" x14ac:dyDescent="0.25">
      <c r="A3033" s="1305"/>
      <c r="B3033" s="2050"/>
      <c r="C3033" s="1928"/>
      <c r="D3033" s="1313"/>
      <c r="E3033" s="1313"/>
      <c r="F3033" s="1931"/>
      <c r="G3033" s="1313"/>
      <c r="H3033" s="1345"/>
      <c r="I3033" s="1313"/>
      <c r="J3033" s="1345"/>
      <c r="K3033" s="1313"/>
      <c r="L3033" s="2773"/>
      <c r="M3033" s="1313"/>
      <c r="N3033" s="1345"/>
      <c r="O3033" s="1313"/>
      <c r="P3033" s="1313"/>
      <c r="Q3033" s="1307"/>
      <c r="R3033" s="1313"/>
      <c r="S3033" s="1313"/>
      <c r="T3033" s="1313"/>
      <c r="U3033" s="1313"/>
      <c r="V3033" s="2466"/>
      <c r="W3033" s="1904"/>
      <c r="X3033" s="2336"/>
      <c r="Y3033" s="1904"/>
      <c r="Z3033" s="2394"/>
      <c r="AA3033" s="1904"/>
      <c r="AB3033" s="1903"/>
      <c r="AC3033" s="1904"/>
      <c r="AD3033" s="1904"/>
      <c r="AE3033" s="1904"/>
      <c r="AF3033" s="1313"/>
      <c r="AG3033" s="1313"/>
      <c r="AH3033" s="1305"/>
      <c r="AI3033" s="1313"/>
      <c r="AJ3033" s="1313"/>
      <c r="AK3033" s="1313"/>
      <c r="AL3033" s="1313"/>
      <c r="AM3033" s="1313"/>
      <c r="AN3033" s="1905"/>
      <c r="AO3033" s="1345"/>
      <c r="AP3033" s="1313"/>
      <c r="AQ3033" s="1345"/>
      <c r="AR3033" s="1313"/>
      <c r="AS3033" s="1345"/>
      <c r="AT3033" s="1313"/>
      <c r="AU3033" s="1345"/>
      <c r="AV3033" s="1313"/>
      <c r="AW3033" s="1313"/>
      <c r="AX3033" s="1313"/>
      <c r="AY3033" s="1305"/>
      <c r="AZ3033" s="1313"/>
      <c r="BA3033" s="1313"/>
      <c r="BB3033" s="1313"/>
      <c r="BC3033" s="1313"/>
      <c r="BD3033" s="1313"/>
      <c r="BE3033" s="1903"/>
      <c r="BF3033" s="1904"/>
      <c r="BG3033" s="1903"/>
      <c r="BH3033" s="1904"/>
      <c r="BI3033" s="1903"/>
      <c r="BJ3033" s="1904"/>
      <c r="BK3033" s="1313"/>
      <c r="BL3033" s="1904"/>
      <c r="BM3033" s="1904"/>
      <c r="BN3033" s="1904"/>
      <c r="BO3033" s="1313"/>
      <c r="BP3033" s="1316">
        <f t="shared" si="824"/>
        <v>0</v>
      </c>
      <c r="BQ3033" s="1305"/>
    </row>
    <row r="3034" spans="1:69" ht="15" x14ac:dyDescent="0.25">
      <c r="A3034" s="1305"/>
      <c r="B3034" s="2050"/>
      <c r="C3034" s="1928"/>
      <c r="D3034" s="1313"/>
      <c r="E3034" s="1313"/>
      <c r="F3034" s="1931"/>
      <c r="G3034" s="1313"/>
      <c r="H3034" s="1345"/>
      <c r="I3034" s="1313"/>
      <c r="J3034" s="1345"/>
      <c r="K3034" s="1313"/>
      <c r="L3034" s="2773"/>
      <c r="M3034" s="1313"/>
      <c r="N3034" s="1345"/>
      <c r="O3034" s="1313"/>
      <c r="P3034" s="1313"/>
      <c r="Q3034" s="1307"/>
      <c r="R3034" s="1313"/>
      <c r="S3034" s="1313"/>
      <c r="T3034" s="1313"/>
      <c r="U3034" s="1313"/>
      <c r="V3034" s="2466"/>
      <c r="W3034" s="1904"/>
      <c r="X3034" s="2336"/>
      <c r="Y3034" s="1904"/>
      <c r="Z3034" s="2394"/>
      <c r="AA3034" s="1904"/>
      <c r="AB3034" s="1903"/>
      <c r="AC3034" s="1904"/>
      <c r="AD3034" s="1904"/>
      <c r="AE3034" s="1904"/>
      <c r="AF3034" s="1313"/>
      <c r="AG3034" s="1313"/>
      <c r="AH3034" s="1305"/>
      <c r="AI3034" s="1313"/>
      <c r="AJ3034" s="1313"/>
      <c r="AK3034" s="1313"/>
      <c r="AL3034" s="1313"/>
      <c r="AM3034" s="1313"/>
      <c r="AN3034" s="1905"/>
      <c r="AO3034" s="1345"/>
      <c r="AP3034" s="1313"/>
      <c r="AQ3034" s="1345"/>
      <c r="AR3034" s="1313"/>
      <c r="AS3034" s="1345"/>
      <c r="AT3034" s="1313"/>
      <c r="AU3034" s="1345"/>
      <c r="AV3034" s="1313"/>
      <c r="AW3034" s="1313"/>
      <c r="AX3034" s="1313"/>
      <c r="AY3034" s="1305"/>
      <c r="AZ3034" s="1313"/>
      <c r="BA3034" s="1313"/>
      <c r="BB3034" s="1313"/>
      <c r="BC3034" s="1313"/>
      <c r="BD3034" s="1313"/>
      <c r="BE3034" s="1903"/>
      <c r="BF3034" s="1904"/>
      <c r="BG3034" s="1903"/>
      <c r="BH3034" s="1904"/>
      <c r="BI3034" s="1903"/>
      <c r="BJ3034" s="1904"/>
      <c r="BK3034" s="1313"/>
      <c r="BL3034" s="1904"/>
      <c r="BM3034" s="1904"/>
      <c r="BN3034" s="1904"/>
      <c r="BO3034" s="1313"/>
      <c r="BP3034" s="1316">
        <f t="shared" si="824"/>
        <v>0</v>
      </c>
      <c r="BQ3034" s="1305"/>
    </row>
    <row r="3035" spans="1:69" ht="15" x14ac:dyDescent="0.25">
      <c r="A3035" s="1305"/>
      <c r="B3035" s="2050"/>
      <c r="C3035" s="1928"/>
      <c r="D3035" s="1313"/>
      <c r="E3035" s="1313"/>
      <c r="F3035" s="1931"/>
      <c r="G3035" s="1313"/>
      <c r="H3035" s="1345"/>
      <c r="I3035" s="1313"/>
      <c r="J3035" s="1345"/>
      <c r="K3035" s="1313"/>
      <c r="L3035" s="2773"/>
      <c r="M3035" s="1313"/>
      <c r="N3035" s="1345"/>
      <c r="O3035" s="1313"/>
      <c r="P3035" s="1313"/>
      <c r="Q3035" s="1307"/>
      <c r="R3035" s="1313"/>
      <c r="S3035" s="1313"/>
      <c r="T3035" s="1313"/>
      <c r="U3035" s="1313"/>
      <c r="V3035" s="2466"/>
      <c r="W3035" s="1904"/>
      <c r="X3035" s="2336"/>
      <c r="Y3035" s="1904"/>
      <c r="Z3035" s="2394"/>
      <c r="AA3035" s="1904"/>
      <c r="AB3035" s="1903"/>
      <c r="AC3035" s="1904"/>
      <c r="AD3035" s="1904"/>
      <c r="AE3035" s="1904"/>
      <c r="AF3035" s="1313"/>
      <c r="AG3035" s="1313"/>
      <c r="AH3035" s="1305"/>
      <c r="AI3035" s="1313"/>
      <c r="AJ3035" s="1313"/>
      <c r="AK3035" s="1313"/>
      <c r="AL3035" s="1313"/>
      <c r="AM3035" s="1313"/>
      <c r="AN3035" s="1905"/>
      <c r="AO3035" s="1345"/>
      <c r="AP3035" s="1313"/>
      <c r="AQ3035" s="1345"/>
      <c r="AR3035" s="1313"/>
      <c r="AS3035" s="1345"/>
      <c r="AT3035" s="1313"/>
      <c r="AU3035" s="1345"/>
      <c r="AV3035" s="1313"/>
      <c r="AW3035" s="1313"/>
      <c r="AX3035" s="1313"/>
      <c r="AY3035" s="1305"/>
      <c r="AZ3035" s="1313"/>
      <c r="BA3035" s="1313"/>
      <c r="BB3035" s="1313"/>
      <c r="BC3035" s="1313"/>
      <c r="BD3035" s="1313"/>
      <c r="BE3035" s="1903"/>
      <c r="BF3035" s="1904"/>
      <c r="BG3035" s="1903"/>
      <c r="BH3035" s="1904"/>
      <c r="BI3035" s="1903"/>
      <c r="BJ3035" s="1904"/>
      <c r="BK3035" s="1313"/>
      <c r="BL3035" s="1904"/>
      <c r="BM3035" s="1904"/>
      <c r="BN3035" s="1904"/>
      <c r="BO3035" s="1313"/>
      <c r="BP3035" s="1316">
        <f t="shared" si="824"/>
        <v>0</v>
      </c>
      <c r="BQ3035" s="1305"/>
    </row>
    <row r="3036" spans="1:69" ht="15" x14ac:dyDescent="0.25">
      <c r="A3036" s="1305"/>
      <c r="B3036" s="2050"/>
      <c r="C3036" s="1928"/>
      <c r="D3036" s="1313"/>
      <c r="E3036" s="1313"/>
      <c r="F3036" s="1931"/>
      <c r="G3036" s="1313"/>
      <c r="H3036" s="1345"/>
      <c r="I3036" s="1313"/>
      <c r="J3036" s="1345"/>
      <c r="K3036" s="1313"/>
      <c r="L3036" s="2773"/>
      <c r="M3036" s="1313"/>
      <c r="N3036" s="1345"/>
      <c r="O3036" s="1313"/>
      <c r="P3036" s="1313"/>
      <c r="Q3036" s="1307"/>
      <c r="R3036" s="1313"/>
      <c r="S3036" s="1313"/>
      <c r="T3036" s="1313"/>
      <c r="U3036" s="1313"/>
      <c r="V3036" s="2466"/>
      <c r="W3036" s="1904"/>
      <c r="X3036" s="2336"/>
      <c r="Y3036" s="1904"/>
      <c r="Z3036" s="2394"/>
      <c r="AA3036" s="1904"/>
      <c r="AB3036" s="1903"/>
      <c r="AC3036" s="1904"/>
      <c r="AD3036" s="1904"/>
      <c r="AE3036" s="1904"/>
      <c r="AF3036" s="1313"/>
      <c r="AG3036" s="1313"/>
      <c r="AH3036" s="1305"/>
      <c r="AI3036" s="1313"/>
      <c r="AJ3036" s="1313"/>
      <c r="AK3036" s="1313"/>
      <c r="AL3036" s="1313"/>
      <c r="AM3036" s="1313"/>
      <c r="AN3036" s="1905"/>
      <c r="AO3036" s="1345"/>
      <c r="AP3036" s="1313"/>
      <c r="AQ3036" s="1345"/>
      <c r="AR3036" s="1313"/>
      <c r="AS3036" s="1345"/>
      <c r="AT3036" s="1313"/>
      <c r="AU3036" s="1345"/>
      <c r="AV3036" s="1313"/>
      <c r="AW3036" s="1313"/>
      <c r="AX3036" s="1313"/>
      <c r="AY3036" s="1305"/>
      <c r="AZ3036" s="1313"/>
      <c r="BA3036" s="1313"/>
      <c r="BB3036" s="1313"/>
      <c r="BC3036" s="1313"/>
      <c r="BD3036" s="1313"/>
      <c r="BE3036" s="1903"/>
      <c r="BF3036" s="1904"/>
      <c r="BG3036" s="1903"/>
      <c r="BH3036" s="1904"/>
      <c r="BI3036" s="1903"/>
      <c r="BJ3036" s="1904"/>
      <c r="BK3036" s="1313"/>
      <c r="BL3036" s="1904"/>
      <c r="BM3036" s="1904"/>
      <c r="BN3036" s="1904"/>
      <c r="BO3036" s="1313"/>
      <c r="BP3036" s="1316">
        <f t="shared" si="824"/>
        <v>0</v>
      </c>
      <c r="BQ3036" s="1305"/>
    </row>
    <row r="3037" spans="1:69" ht="15" x14ac:dyDescent="0.25">
      <c r="A3037" s="1305"/>
      <c r="B3037" s="2050"/>
      <c r="C3037" s="1928"/>
      <c r="D3037" s="1313"/>
      <c r="E3037" s="1313"/>
      <c r="F3037" s="1931"/>
      <c r="G3037" s="1313"/>
      <c r="H3037" s="1345"/>
      <c r="I3037" s="1313"/>
      <c r="J3037" s="1345"/>
      <c r="K3037" s="1313"/>
      <c r="L3037" s="2773"/>
      <c r="M3037" s="1313"/>
      <c r="N3037" s="1345"/>
      <c r="O3037" s="1313"/>
      <c r="P3037" s="1313"/>
      <c r="Q3037" s="1307"/>
      <c r="R3037" s="1313"/>
      <c r="S3037" s="1313"/>
      <c r="T3037" s="1313"/>
      <c r="U3037" s="1313"/>
      <c r="V3037" s="2466"/>
      <c r="W3037" s="1904"/>
      <c r="X3037" s="2336"/>
      <c r="Y3037" s="1904"/>
      <c r="Z3037" s="2394"/>
      <c r="AA3037" s="1904"/>
      <c r="AB3037" s="1903"/>
      <c r="AC3037" s="1904"/>
      <c r="AD3037" s="1904"/>
      <c r="AE3037" s="1904"/>
      <c r="AF3037" s="1313"/>
      <c r="AG3037" s="1313"/>
      <c r="AH3037" s="1305"/>
      <c r="AI3037" s="1313"/>
      <c r="AJ3037" s="1313"/>
      <c r="AK3037" s="1313"/>
      <c r="AL3037" s="1313"/>
      <c r="AM3037" s="1313"/>
      <c r="AN3037" s="1905"/>
      <c r="AO3037" s="1345"/>
      <c r="AP3037" s="1313"/>
      <c r="AQ3037" s="1345"/>
      <c r="AR3037" s="1313"/>
      <c r="AS3037" s="1345"/>
      <c r="AT3037" s="1313"/>
      <c r="AU3037" s="1345"/>
      <c r="AV3037" s="1313"/>
      <c r="AW3037" s="1313"/>
      <c r="AX3037" s="1313"/>
      <c r="AY3037" s="1305"/>
      <c r="AZ3037" s="1313"/>
      <c r="BA3037" s="1313"/>
      <c r="BB3037" s="1313"/>
      <c r="BC3037" s="1313"/>
      <c r="BD3037" s="1313"/>
      <c r="BE3037" s="1903"/>
      <c r="BF3037" s="1904"/>
      <c r="BG3037" s="1903"/>
      <c r="BH3037" s="1904"/>
      <c r="BI3037" s="1903"/>
      <c r="BJ3037" s="1904"/>
      <c r="BK3037" s="1313"/>
      <c r="BL3037" s="1904"/>
      <c r="BM3037" s="1904"/>
      <c r="BN3037" s="1904"/>
      <c r="BO3037" s="1313"/>
      <c r="BP3037" s="1316">
        <f t="shared" si="824"/>
        <v>0</v>
      </c>
      <c r="BQ3037" s="1305"/>
    </row>
    <row r="3038" spans="1:69" ht="15" x14ac:dyDescent="0.25">
      <c r="A3038" s="1305"/>
      <c r="B3038" s="2050"/>
      <c r="C3038" s="1928"/>
      <c r="D3038" s="1313"/>
      <c r="E3038" s="1313"/>
      <c r="F3038" s="1931"/>
      <c r="G3038" s="1313"/>
      <c r="H3038" s="1345"/>
      <c r="I3038" s="1313"/>
      <c r="J3038" s="1345"/>
      <c r="K3038" s="1313"/>
      <c r="L3038" s="2773"/>
      <c r="M3038" s="1313"/>
      <c r="N3038" s="1345"/>
      <c r="O3038" s="1313"/>
      <c r="P3038" s="1313"/>
      <c r="Q3038" s="1307"/>
      <c r="R3038" s="1313"/>
      <c r="S3038" s="1313"/>
      <c r="T3038" s="1313"/>
      <c r="U3038" s="1313"/>
      <c r="V3038" s="2466"/>
      <c r="W3038" s="1904"/>
      <c r="X3038" s="2336"/>
      <c r="Y3038" s="1904"/>
      <c r="Z3038" s="2394"/>
      <c r="AA3038" s="1904"/>
      <c r="AB3038" s="1903"/>
      <c r="AC3038" s="1904"/>
      <c r="AD3038" s="1904"/>
      <c r="AE3038" s="1904"/>
      <c r="AF3038" s="1313"/>
      <c r="AG3038" s="1313"/>
      <c r="AH3038" s="1305"/>
      <c r="AI3038" s="1313"/>
      <c r="AJ3038" s="1313"/>
      <c r="AK3038" s="1313"/>
      <c r="AL3038" s="1313"/>
      <c r="AM3038" s="1313"/>
      <c r="AN3038" s="1905"/>
      <c r="AO3038" s="1345"/>
      <c r="AP3038" s="1313"/>
      <c r="AQ3038" s="1345"/>
      <c r="AR3038" s="1313"/>
      <c r="AS3038" s="1345"/>
      <c r="AT3038" s="1313"/>
      <c r="AU3038" s="1345"/>
      <c r="AV3038" s="1313"/>
      <c r="AW3038" s="1313"/>
      <c r="AX3038" s="1313"/>
      <c r="AY3038" s="1305"/>
      <c r="AZ3038" s="1313"/>
      <c r="BA3038" s="1313"/>
      <c r="BB3038" s="1313"/>
      <c r="BC3038" s="1313"/>
      <c r="BD3038" s="1313"/>
      <c r="BE3038" s="1903"/>
      <c r="BF3038" s="1904"/>
      <c r="BG3038" s="1903"/>
      <c r="BH3038" s="1904"/>
      <c r="BI3038" s="1903"/>
      <c r="BJ3038" s="1904"/>
      <c r="BK3038" s="1313"/>
      <c r="BL3038" s="1904"/>
      <c r="BM3038" s="1904"/>
      <c r="BN3038" s="1904"/>
      <c r="BO3038" s="1313"/>
      <c r="BP3038" s="1316">
        <f t="shared" si="824"/>
        <v>0</v>
      </c>
      <c r="BQ3038" s="1305"/>
    </row>
    <row r="3039" spans="1:69" ht="15" x14ac:dyDescent="0.25">
      <c r="A3039" s="1305"/>
      <c r="B3039" s="2050"/>
      <c r="C3039" s="1928"/>
      <c r="D3039" s="1313"/>
      <c r="E3039" s="1313"/>
      <c r="F3039" s="1931"/>
      <c r="G3039" s="1313"/>
      <c r="H3039" s="1345"/>
      <c r="I3039" s="1313"/>
      <c r="J3039" s="1345"/>
      <c r="K3039" s="1313"/>
      <c r="L3039" s="2773"/>
      <c r="M3039" s="1313"/>
      <c r="N3039" s="1345"/>
      <c r="O3039" s="1313"/>
      <c r="P3039" s="1313"/>
      <c r="Q3039" s="1307"/>
      <c r="R3039" s="1313"/>
      <c r="S3039" s="1313"/>
      <c r="T3039" s="1313"/>
      <c r="U3039" s="1313"/>
      <c r="V3039" s="2466"/>
      <c r="W3039" s="1904"/>
      <c r="X3039" s="2336"/>
      <c r="Y3039" s="1904"/>
      <c r="Z3039" s="2394"/>
      <c r="AA3039" s="1904"/>
      <c r="AB3039" s="1903"/>
      <c r="AC3039" s="1904"/>
      <c r="AD3039" s="1904"/>
      <c r="AE3039" s="1904"/>
      <c r="AF3039" s="1313"/>
      <c r="AG3039" s="1313"/>
      <c r="AH3039" s="1305"/>
      <c r="AI3039" s="1313"/>
      <c r="AJ3039" s="1313"/>
      <c r="AK3039" s="1313"/>
      <c r="AL3039" s="1313"/>
      <c r="AM3039" s="1313"/>
      <c r="AN3039" s="1905"/>
      <c r="AO3039" s="1345"/>
      <c r="AP3039" s="1313"/>
      <c r="AQ3039" s="1345"/>
      <c r="AR3039" s="1313"/>
      <c r="AS3039" s="1345"/>
      <c r="AT3039" s="1313"/>
      <c r="AU3039" s="1345"/>
      <c r="AV3039" s="1313"/>
      <c r="AW3039" s="1313"/>
      <c r="AX3039" s="1313"/>
      <c r="AY3039" s="1305"/>
      <c r="AZ3039" s="1313"/>
      <c r="BA3039" s="1313"/>
      <c r="BB3039" s="1313"/>
      <c r="BC3039" s="1313"/>
      <c r="BD3039" s="1313"/>
      <c r="BE3039" s="1903"/>
      <c r="BF3039" s="1904"/>
      <c r="BG3039" s="1903"/>
      <c r="BH3039" s="1904"/>
      <c r="BI3039" s="1903"/>
      <c r="BJ3039" s="1904"/>
      <c r="BK3039" s="1313"/>
      <c r="BL3039" s="1904"/>
      <c r="BM3039" s="1904"/>
      <c r="BN3039" s="1904"/>
      <c r="BO3039" s="1313"/>
      <c r="BP3039" s="1316">
        <f t="shared" si="824"/>
        <v>0</v>
      </c>
      <c r="BQ3039" s="1305"/>
    </row>
    <row r="3040" spans="1:69" ht="15" x14ac:dyDescent="0.25">
      <c r="A3040" s="1305"/>
      <c r="B3040" s="2050"/>
      <c r="C3040" s="1928"/>
      <c r="D3040" s="1313"/>
      <c r="E3040" s="1313"/>
      <c r="F3040" s="1931"/>
      <c r="G3040" s="1313"/>
      <c r="H3040" s="1345"/>
      <c r="I3040" s="1313"/>
      <c r="J3040" s="1345"/>
      <c r="K3040" s="1313"/>
      <c r="L3040" s="2773"/>
      <c r="M3040" s="1313"/>
      <c r="N3040" s="1345"/>
      <c r="O3040" s="1313"/>
      <c r="P3040" s="1313"/>
      <c r="Q3040" s="1307"/>
      <c r="R3040" s="1313"/>
      <c r="S3040" s="1313"/>
      <c r="T3040" s="1313"/>
      <c r="U3040" s="1313"/>
      <c r="V3040" s="2466"/>
      <c r="W3040" s="1904"/>
      <c r="X3040" s="2336"/>
      <c r="Y3040" s="1904"/>
      <c r="Z3040" s="2394"/>
      <c r="AA3040" s="1904"/>
      <c r="AB3040" s="1903"/>
      <c r="AC3040" s="1904"/>
      <c r="AD3040" s="1904"/>
      <c r="AE3040" s="1904"/>
      <c r="AF3040" s="1313"/>
      <c r="AG3040" s="1313"/>
      <c r="AH3040" s="1305"/>
      <c r="AI3040" s="1313"/>
      <c r="AJ3040" s="1313"/>
      <c r="AK3040" s="1313"/>
      <c r="AL3040" s="1313"/>
      <c r="AM3040" s="1313"/>
      <c r="AN3040" s="1905"/>
      <c r="AO3040" s="1345"/>
      <c r="AP3040" s="1313"/>
      <c r="AQ3040" s="1345"/>
      <c r="AR3040" s="1313"/>
      <c r="AS3040" s="1345"/>
      <c r="AT3040" s="1313"/>
      <c r="AU3040" s="1345"/>
      <c r="AV3040" s="1313"/>
      <c r="AW3040" s="1313"/>
      <c r="AX3040" s="1313"/>
      <c r="AY3040" s="1305"/>
      <c r="AZ3040" s="1313"/>
      <c r="BA3040" s="1313"/>
      <c r="BB3040" s="1313"/>
      <c r="BC3040" s="1313"/>
      <c r="BD3040" s="1313"/>
      <c r="BE3040" s="1903"/>
      <c r="BF3040" s="1904"/>
      <c r="BG3040" s="1903"/>
      <c r="BH3040" s="1904"/>
      <c r="BI3040" s="1903"/>
      <c r="BJ3040" s="1904"/>
      <c r="BK3040" s="1313"/>
      <c r="BL3040" s="1904"/>
      <c r="BM3040" s="1904"/>
      <c r="BN3040" s="1904"/>
      <c r="BO3040" s="1313"/>
      <c r="BP3040" s="1316">
        <f t="shared" si="824"/>
        <v>0</v>
      </c>
      <c r="BQ3040" s="1305"/>
    </row>
    <row r="3041" spans="1:69" ht="15" x14ac:dyDescent="0.25">
      <c r="A3041" s="1305"/>
      <c r="B3041" s="2050"/>
      <c r="C3041" s="1928"/>
      <c r="D3041" s="1313"/>
      <c r="E3041" s="1313"/>
      <c r="F3041" s="1931"/>
      <c r="G3041" s="1313"/>
      <c r="H3041" s="1345"/>
      <c r="I3041" s="1313"/>
      <c r="J3041" s="1345"/>
      <c r="K3041" s="1313"/>
      <c r="L3041" s="2773"/>
      <c r="M3041" s="1313"/>
      <c r="N3041" s="1345"/>
      <c r="O3041" s="1313"/>
      <c r="P3041" s="1313"/>
      <c r="Q3041" s="1307"/>
      <c r="R3041" s="1313"/>
      <c r="S3041" s="1313"/>
      <c r="T3041" s="1313"/>
      <c r="U3041" s="1313"/>
      <c r="V3041" s="2466"/>
      <c r="W3041" s="1904"/>
      <c r="X3041" s="2336"/>
      <c r="Y3041" s="1904"/>
      <c r="Z3041" s="2394"/>
      <c r="AA3041" s="1904"/>
      <c r="AB3041" s="1903"/>
      <c r="AC3041" s="1904"/>
      <c r="AD3041" s="1904"/>
      <c r="AE3041" s="1904"/>
      <c r="AF3041" s="1313"/>
      <c r="AG3041" s="1313"/>
      <c r="AH3041" s="1305"/>
      <c r="AI3041" s="1313"/>
      <c r="AJ3041" s="1313"/>
      <c r="AK3041" s="1313"/>
      <c r="AL3041" s="1313"/>
      <c r="AM3041" s="1313"/>
      <c r="AN3041" s="1905"/>
      <c r="AO3041" s="1345"/>
      <c r="AP3041" s="1313"/>
      <c r="AQ3041" s="1345"/>
      <c r="AR3041" s="1313"/>
      <c r="AS3041" s="1345"/>
      <c r="AT3041" s="1313"/>
      <c r="AU3041" s="1345"/>
      <c r="AV3041" s="1313"/>
      <c r="AW3041" s="1313"/>
      <c r="AX3041" s="1313"/>
      <c r="AY3041" s="1305"/>
      <c r="AZ3041" s="1313"/>
      <c r="BA3041" s="1313"/>
      <c r="BB3041" s="1313"/>
      <c r="BC3041" s="1313"/>
      <c r="BD3041" s="1313"/>
      <c r="BE3041" s="1903"/>
      <c r="BF3041" s="1904"/>
      <c r="BG3041" s="1903"/>
      <c r="BH3041" s="1904"/>
      <c r="BI3041" s="1903"/>
      <c r="BJ3041" s="1904"/>
      <c r="BK3041" s="1313"/>
      <c r="BL3041" s="1904"/>
      <c r="BM3041" s="1904"/>
      <c r="BN3041" s="1904"/>
      <c r="BO3041" s="1313"/>
      <c r="BP3041" s="1316">
        <f t="shared" si="824"/>
        <v>0</v>
      </c>
      <c r="BQ3041" s="1305"/>
    </row>
    <row r="3042" spans="1:69" ht="15" x14ac:dyDescent="0.25">
      <c r="A3042" s="1305"/>
      <c r="B3042" s="2050"/>
      <c r="C3042" s="1928"/>
      <c r="D3042" s="1313"/>
      <c r="E3042" s="1313"/>
      <c r="F3042" s="1931"/>
      <c r="G3042" s="1313"/>
      <c r="H3042" s="1345"/>
      <c r="I3042" s="1313"/>
      <c r="J3042" s="1345"/>
      <c r="K3042" s="1313"/>
      <c r="L3042" s="2773"/>
      <c r="M3042" s="1313"/>
      <c r="N3042" s="1345"/>
      <c r="O3042" s="1313"/>
      <c r="P3042" s="1313"/>
      <c r="Q3042" s="1307"/>
      <c r="R3042" s="1313"/>
      <c r="S3042" s="1313"/>
      <c r="T3042" s="1313"/>
      <c r="U3042" s="1313"/>
      <c r="V3042" s="2466"/>
      <c r="W3042" s="1904"/>
      <c r="X3042" s="2336"/>
      <c r="Y3042" s="1904"/>
      <c r="Z3042" s="2394"/>
      <c r="AA3042" s="1904"/>
      <c r="AB3042" s="1903"/>
      <c r="AC3042" s="1904"/>
      <c r="AD3042" s="1904"/>
      <c r="AE3042" s="1904"/>
      <c r="AF3042" s="1313"/>
      <c r="AG3042" s="1313"/>
      <c r="AH3042" s="1305"/>
      <c r="AI3042" s="1313"/>
      <c r="AJ3042" s="1313"/>
      <c r="AK3042" s="1313"/>
      <c r="AL3042" s="1313"/>
      <c r="AM3042" s="1313"/>
      <c r="AN3042" s="1905"/>
      <c r="AO3042" s="1345"/>
      <c r="AP3042" s="1313"/>
      <c r="AQ3042" s="1345"/>
      <c r="AR3042" s="1313"/>
      <c r="AS3042" s="1345"/>
      <c r="AT3042" s="1313"/>
      <c r="AU3042" s="1345"/>
      <c r="AV3042" s="1313"/>
      <c r="AW3042" s="1313"/>
      <c r="AX3042" s="1313"/>
      <c r="AY3042" s="1305"/>
      <c r="AZ3042" s="1313"/>
      <c r="BA3042" s="1313"/>
      <c r="BB3042" s="1313"/>
      <c r="BC3042" s="1313"/>
      <c r="BD3042" s="1313"/>
      <c r="BE3042" s="1903"/>
      <c r="BF3042" s="1904"/>
      <c r="BG3042" s="1903"/>
      <c r="BH3042" s="1904"/>
      <c r="BI3042" s="1903"/>
      <c r="BJ3042" s="1904"/>
      <c r="BK3042" s="1313"/>
      <c r="BL3042" s="1904"/>
      <c r="BM3042" s="1904"/>
      <c r="BN3042" s="1904"/>
      <c r="BO3042" s="1313"/>
      <c r="BP3042" s="1316">
        <f t="shared" si="824"/>
        <v>0</v>
      </c>
      <c r="BQ3042" s="1305"/>
    </row>
    <row r="3043" spans="1:69" ht="15" x14ac:dyDescent="0.25">
      <c r="A3043" s="1305"/>
      <c r="B3043" s="2050"/>
      <c r="C3043" s="1928"/>
      <c r="D3043" s="1313"/>
      <c r="E3043" s="1313"/>
      <c r="F3043" s="1931"/>
      <c r="G3043" s="1313"/>
      <c r="H3043" s="1345"/>
      <c r="I3043" s="1313"/>
      <c r="J3043" s="1345"/>
      <c r="K3043" s="1313"/>
      <c r="L3043" s="2773"/>
      <c r="M3043" s="1313"/>
      <c r="N3043" s="1345"/>
      <c r="O3043" s="1313"/>
      <c r="P3043" s="1313"/>
      <c r="Q3043" s="1307"/>
      <c r="R3043" s="1313"/>
      <c r="S3043" s="1313"/>
      <c r="T3043" s="1313"/>
      <c r="U3043" s="1313"/>
      <c r="V3043" s="2466"/>
      <c r="W3043" s="1904"/>
      <c r="X3043" s="2336"/>
      <c r="Y3043" s="1904"/>
      <c r="Z3043" s="2394"/>
      <c r="AA3043" s="1904"/>
      <c r="AB3043" s="1903"/>
      <c r="AC3043" s="1904"/>
      <c r="AD3043" s="1904"/>
      <c r="AE3043" s="1904"/>
      <c r="AF3043" s="1313"/>
      <c r="AG3043" s="1313"/>
      <c r="AH3043" s="1305"/>
      <c r="AI3043" s="1313"/>
      <c r="AJ3043" s="1313"/>
      <c r="AK3043" s="1313"/>
      <c r="AL3043" s="1313"/>
      <c r="AM3043" s="1313"/>
      <c r="AN3043" s="1905"/>
      <c r="AO3043" s="1345"/>
      <c r="AP3043" s="1313"/>
      <c r="AQ3043" s="1345"/>
      <c r="AR3043" s="1313"/>
      <c r="AS3043" s="1345"/>
      <c r="AT3043" s="1313"/>
      <c r="AU3043" s="1345"/>
      <c r="AV3043" s="1313"/>
      <c r="AW3043" s="1313"/>
      <c r="AX3043" s="1313"/>
      <c r="AY3043" s="1305"/>
      <c r="AZ3043" s="1313"/>
      <c r="BA3043" s="1313"/>
      <c r="BB3043" s="1313"/>
      <c r="BC3043" s="1313"/>
      <c r="BD3043" s="1313"/>
      <c r="BE3043" s="1903"/>
      <c r="BF3043" s="1904"/>
      <c r="BG3043" s="1903"/>
      <c r="BH3043" s="1904"/>
      <c r="BI3043" s="1903"/>
      <c r="BJ3043" s="1904"/>
      <c r="BK3043" s="1313"/>
      <c r="BL3043" s="1904"/>
      <c r="BM3043" s="1904"/>
      <c r="BN3043" s="1904"/>
      <c r="BO3043" s="1313"/>
      <c r="BP3043" s="1316">
        <f t="shared" si="824"/>
        <v>0</v>
      </c>
      <c r="BQ3043" s="1305"/>
    </row>
    <row r="3044" spans="1:69" ht="15" x14ac:dyDescent="0.25">
      <c r="A3044" s="1305"/>
      <c r="B3044" s="2050"/>
      <c r="C3044" s="1928"/>
      <c r="D3044" s="1313"/>
      <c r="E3044" s="1313"/>
      <c r="F3044" s="1931"/>
      <c r="G3044" s="1313"/>
      <c r="H3044" s="1345"/>
      <c r="I3044" s="1313"/>
      <c r="J3044" s="1345"/>
      <c r="K3044" s="1313"/>
      <c r="L3044" s="2773"/>
      <c r="M3044" s="1313"/>
      <c r="N3044" s="1345"/>
      <c r="O3044" s="1313"/>
      <c r="P3044" s="1313"/>
      <c r="Q3044" s="1307"/>
      <c r="R3044" s="1313"/>
      <c r="S3044" s="1313"/>
      <c r="T3044" s="1313"/>
      <c r="U3044" s="1313"/>
      <c r="V3044" s="2466"/>
      <c r="W3044" s="1904"/>
      <c r="X3044" s="2336"/>
      <c r="Y3044" s="1904"/>
      <c r="Z3044" s="2394"/>
      <c r="AA3044" s="1904"/>
      <c r="AB3044" s="1903"/>
      <c r="AC3044" s="1904"/>
      <c r="AD3044" s="1904"/>
      <c r="AE3044" s="1904"/>
      <c r="AF3044" s="1313"/>
      <c r="AG3044" s="1313"/>
      <c r="AH3044" s="1305"/>
      <c r="AI3044" s="1313"/>
      <c r="AJ3044" s="1313"/>
      <c r="AK3044" s="1313"/>
      <c r="AL3044" s="1313"/>
      <c r="AM3044" s="1313"/>
      <c r="AN3044" s="1905"/>
      <c r="AO3044" s="1345"/>
      <c r="AP3044" s="1313"/>
      <c r="AQ3044" s="1345"/>
      <c r="AR3044" s="1313"/>
      <c r="AS3044" s="1345"/>
      <c r="AT3044" s="1313"/>
      <c r="AU3044" s="1345"/>
      <c r="AV3044" s="1313"/>
      <c r="AW3044" s="1313"/>
      <c r="AX3044" s="1313"/>
      <c r="AY3044" s="1305"/>
      <c r="AZ3044" s="1313"/>
      <c r="BA3044" s="1313"/>
      <c r="BB3044" s="1313"/>
      <c r="BC3044" s="1313"/>
      <c r="BD3044" s="1313"/>
      <c r="BE3044" s="1903"/>
      <c r="BF3044" s="1904"/>
      <c r="BG3044" s="1903"/>
      <c r="BH3044" s="1904"/>
      <c r="BI3044" s="1903"/>
      <c r="BJ3044" s="1904"/>
      <c r="BK3044" s="1313"/>
      <c r="BL3044" s="1904"/>
      <c r="BM3044" s="1904"/>
      <c r="BN3044" s="1904"/>
      <c r="BO3044" s="1313"/>
      <c r="BP3044" s="1316">
        <f t="shared" si="824"/>
        <v>0</v>
      </c>
      <c r="BQ3044" s="1305"/>
    </row>
    <row r="3045" spans="1:69" ht="15" x14ac:dyDescent="0.25">
      <c r="A3045" s="1305"/>
      <c r="B3045" s="2050"/>
      <c r="C3045" s="1928"/>
      <c r="D3045" s="1313"/>
      <c r="E3045" s="1313"/>
      <c r="F3045" s="1931"/>
      <c r="G3045" s="1313"/>
      <c r="H3045" s="1345"/>
      <c r="I3045" s="1313"/>
      <c r="J3045" s="1345"/>
      <c r="K3045" s="1313"/>
      <c r="L3045" s="2773"/>
      <c r="M3045" s="1313"/>
      <c r="N3045" s="1345"/>
      <c r="O3045" s="1313"/>
      <c r="P3045" s="1313"/>
      <c r="Q3045" s="1307"/>
      <c r="R3045" s="1313"/>
      <c r="S3045" s="1313"/>
      <c r="T3045" s="1313"/>
      <c r="U3045" s="1313"/>
      <c r="V3045" s="2466"/>
      <c r="W3045" s="1904"/>
      <c r="X3045" s="2336"/>
      <c r="Y3045" s="1904"/>
      <c r="Z3045" s="2394"/>
      <c r="AA3045" s="1904"/>
      <c r="AB3045" s="1903"/>
      <c r="AC3045" s="1904"/>
      <c r="AD3045" s="1904"/>
      <c r="AE3045" s="1904"/>
      <c r="AF3045" s="1313"/>
      <c r="AG3045" s="1313"/>
      <c r="AH3045" s="1305"/>
      <c r="AI3045" s="1313"/>
      <c r="AJ3045" s="1313"/>
      <c r="AK3045" s="1313"/>
      <c r="AL3045" s="1313"/>
      <c r="AM3045" s="1313"/>
      <c r="AN3045" s="1905"/>
      <c r="AO3045" s="1345"/>
      <c r="AP3045" s="1313"/>
      <c r="AQ3045" s="1345"/>
      <c r="AR3045" s="1313"/>
      <c r="AS3045" s="1345"/>
      <c r="AT3045" s="1313"/>
      <c r="AU3045" s="1345"/>
      <c r="AV3045" s="1313"/>
      <c r="AW3045" s="1313"/>
      <c r="AX3045" s="1313"/>
      <c r="AY3045" s="1305"/>
      <c r="AZ3045" s="1313"/>
      <c r="BA3045" s="1313"/>
      <c r="BB3045" s="1313"/>
      <c r="BC3045" s="1313"/>
      <c r="BD3045" s="1313"/>
      <c r="BE3045" s="1903"/>
      <c r="BF3045" s="1904"/>
      <c r="BG3045" s="1903"/>
      <c r="BH3045" s="1904"/>
      <c r="BI3045" s="1903"/>
      <c r="BJ3045" s="1904"/>
      <c r="BK3045" s="1313"/>
      <c r="BL3045" s="1904"/>
      <c r="BM3045" s="1904"/>
      <c r="BN3045" s="1904"/>
      <c r="BO3045" s="1313"/>
      <c r="BP3045" s="1316">
        <f t="shared" si="824"/>
        <v>0</v>
      </c>
      <c r="BQ3045" s="1305"/>
    </row>
    <row r="3046" spans="1:69" ht="15" x14ac:dyDescent="0.25">
      <c r="A3046" s="1305"/>
      <c r="B3046" s="2050"/>
      <c r="C3046" s="1928"/>
      <c r="D3046" s="1313"/>
      <c r="E3046" s="1313"/>
      <c r="F3046" s="1931"/>
      <c r="G3046" s="1313"/>
      <c r="H3046" s="1345"/>
      <c r="I3046" s="1313"/>
      <c r="J3046" s="1345"/>
      <c r="K3046" s="1313"/>
      <c r="L3046" s="2773"/>
      <c r="M3046" s="1313"/>
      <c r="N3046" s="1345"/>
      <c r="O3046" s="1313"/>
      <c r="P3046" s="1313"/>
      <c r="Q3046" s="1307"/>
      <c r="R3046" s="1313"/>
      <c r="S3046" s="1313"/>
      <c r="T3046" s="1313"/>
      <c r="U3046" s="1313"/>
      <c r="V3046" s="2466"/>
      <c r="W3046" s="1904"/>
      <c r="X3046" s="2336"/>
      <c r="Y3046" s="1904"/>
      <c r="Z3046" s="2394"/>
      <c r="AA3046" s="1904"/>
      <c r="AB3046" s="1903"/>
      <c r="AC3046" s="1904"/>
      <c r="AD3046" s="1904"/>
      <c r="AE3046" s="1904"/>
      <c r="AF3046" s="1313"/>
      <c r="AG3046" s="1313"/>
      <c r="AH3046" s="1305"/>
      <c r="AI3046" s="1313"/>
      <c r="AJ3046" s="1313"/>
      <c r="AK3046" s="1313"/>
      <c r="AL3046" s="1313"/>
      <c r="AM3046" s="1313"/>
      <c r="AN3046" s="1905"/>
      <c r="AO3046" s="1345"/>
      <c r="AP3046" s="1313"/>
      <c r="AQ3046" s="1345"/>
      <c r="AR3046" s="1313"/>
      <c r="AS3046" s="1345"/>
      <c r="AT3046" s="1313"/>
      <c r="AU3046" s="1345"/>
      <c r="AV3046" s="1313"/>
      <c r="AW3046" s="1313"/>
      <c r="AX3046" s="1313"/>
      <c r="AY3046" s="1305"/>
      <c r="AZ3046" s="1313"/>
      <c r="BA3046" s="1313"/>
      <c r="BB3046" s="1313"/>
      <c r="BC3046" s="1313"/>
      <c r="BD3046" s="1313"/>
      <c r="BE3046" s="1903"/>
      <c r="BF3046" s="1904"/>
      <c r="BG3046" s="1903"/>
      <c r="BH3046" s="1904"/>
      <c r="BI3046" s="1903"/>
      <c r="BJ3046" s="1904"/>
      <c r="BK3046" s="1313"/>
      <c r="BL3046" s="1904"/>
      <c r="BM3046" s="1904"/>
      <c r="BN3046" s="1904"/>
      <c r="BO3046" s="1313"/>
      <c r="BP3046" s="1316">
        <f t="shared" si="824"/>
        <v>0</v>
      </c>
      <c r="BQ3046" s="1305"/>
    </row>
    <row r="3047" spans="1:69" ht="15" x14ac:dyDescent="0.25">
      <c r="A3047" s="1305"/>
      <c r="B3047" s="2050"/>
      <c r="C3047" s="1928"/>
      <c r="D3047" s="1313"/>
      <c r="E3047" s="1313"/>
      <c r="F3047" s="1931"/>
      <c r="G3047" s="1313"/>
      <c r="H3047" s="1345"/>
      <c r="I3047" s="1313"/>
      <c r="J3047" s="1345"/>
      <c r="K3047" s="1313"/>
      <c r="L3047" s="2773"/>
      <c r="M3047" s="1313"/>
      <c r="N3047" s="1345"/>
      <c r="O3047" s="1313"/>
      <c r="P3047" s="1313"/>
      <c r="Q3047" s="1307"/>
      <c r="R3047" s="1313"/>
      <c r="S3047" s="1313"/>
      <c r="T3047" s="1313"/>
      <c r="U3047" s="1313"/>
      <c r="V3047" s="2466"/>
      <c r="W3047" s="1904"/>
      <c r="X3047" s="2336"/>
      <c r="Y3047" s="1904"/>
      <c r="Z3047" s="2394"/>
      <c r="AA3047" s="1904"/>
      <c r="AB3047" s="1903"/>
      <c r="AC3047" s="1904"/>
      <c r="AD3047" s="1904"/>
      <c r="AE3047" s="1904"/>
      <c r="AF3047" s="1313"/>
      <c r="AG3047" s="1313"/>
      <c r="AH3047" s="1305"/>
      <c r="AI3047" s="1313"/>
      <c r="AJ3047" s="1313"/>
      <c r="AK3047" s="1313"/>
      <c r="AL3047" s="1313"/>
      <c r="AM3047" s="1313"/>
      <c r="AN3047" s="1905"/>
      <c r="AO3047" s="1345"/>
      <c r="AP3047" s="1313"/>
      <c r="AQ3047" s="1345"/>
      <c r="AR3047" s="1313"/>
      <c r="AS3047" s="1345"/>
      <c r="AT3047" s="1313"/>
      <c r="AU3047" s="1345"/>
      <c r="AV3047" s="1313"/>
      <c r="AW3047" s="1313"/>
      <c r="AX3047" s="1313"/>
      <c r="AY3047" s="1305"/>
      <c r="AZ3047" s="1313"/>
      <c r="BA3047" s="1313"/>
      <c r="BB3047" s="1313"/>
      <c r="BC3047" s="1313"/>
      <c r="BD3047" s="1313"/>
      <c r="BE3047" s="1903"/>
      <c r="BF3047" s="1904"/>
      <c r="BG3047" s="1903"/>
      <c r="BH3047" s="1904"/>
      <c r="BI3047" s="1903"/>
      <c r="BJ3047" s="1904"/>
      <c r="BK3047" s="1313"/>
      <c r="BL3047" s="1904"/>
      <c r="BM3047" s="1904"/>
      <c r="BN3047" s="1904"/>
      <c r="BO3047" s="1313"/>
      <c r="BP3047" s="1316">
        <f t="shared" si="824"/>
        <v>0</v>
      </c>
      <c r="BQ3047" s="1305"/>
    </row>
    <row r="3048" spans="1:69" ht="15" x14ac:dyDescent="0.25">
      <c r="A3048" s="1305"/>
      <c r="B3048" s="2050"/>
      <c r="C3048" s="1928"/>
      <c r="D3048" s="1313"/>
      <c r="E3048" s="1313"/>
      <c r="F3048" s="1931"/>
      <c r="G3048" s="1313"/>
      <c r="H3048" s="1345"/>
      <c r="I3048" s="1313"/>
      <c r="J3048" s="1345"/>
      <c r="K3048" s="1313"/>
      <c r="L3048" s="2773"/>
      <c r="M3048" s="1313"/>
      <c r="N3048" s="1345"/>
      <c r="O3048" s="1313"/>
      <c r="P3048" s="1313"/>
      <c r="Q3048" s="1307"/>
      <c r="R3048" s="1313"/>
      <c r="S3048" s="1313"/>
      <c r="T3048" s="1313"/>
      <c r="U3048" s="1313"/>
      <c r="V3048" s="2466"/>
      <c r="W3048" s="1904"/>
      <c r="X3048" s="2336"/>
      <c r="Y3048" s="1904"/>
      <c r="Z3048" s="2394"/>
      <c r="AA3048" s="1904"/>
      <c r="AB3048" s="1903"/>
      <c r="AC3048" s="1904"/>
      <c r="AD3048" s="1904"/>
      <c r="AE3048" s="1904"/>
      <c r="AF3048" s="1313"/>
      <c r="AG3048" s="1313"/>
      <c r="AH3048" s="1305"/>
      <c r="AI3048" s="1313"/>
      <c r="AJ3048" s="1313"/>
      <c r="AK3048" s="1313"/>
      <c r="AL3048" s="1313"/>
      <c r="AM3048" s="1313"/>
      <c r="AN3048" s="1905"/>
      <c r="AO3048" s="1345"/>
      <c r="AP3048" s="1313"/>
      <c r="AQ3048" s="1345"/>
      <c r="AR3048" s="1313"/>
      <c r="AS3048" s="1345"/>
      <c r="AT3048" s="1313"/>
      <c r="AU3048" s="1345"/>
      <c r="AV3048" s="1313"/>
      <c r="AW3048" s="1313"/>
      <c r="AX3048" s="1313"/>
      <c r="AY3048" s="1305"/>
      <c r="AZ3048" s="1313"/>
      <c r="BA3048" s="1313"/>
      <c r="BB3048" s="1313"/>
      <c r="BC3048" s="1313"/>
      <c r="BD3048" s="1313"/>
      <c r="BE3048" s="1903"/>
      <c r="BF3048" s="1904"/>
      <c r="BG3048" s="1903"/>
      <c r="BH3048" s="1904"/>
      <c r="BI3048" s="1903"/>
      <c r="BJ3048" s="1904"/>
      <c r="BK3048" s="1313"/>
      <c r="BL3048" s="1904"/>
      <c r="BM3048" s="1904"/>
      <c r="BN3048" s="1904"/>
      <c r="BO3048" s="1313"/>
      <c r="BP3048" s="1316">
        <f t="shared" si="824"/>
        <v>0</v>
      </c>
      <c r="BQ3048" s="1305"/>
    </row>
    <row r="3049" spans="1:69" ht="15" x14ac:dyDescent="0.25">
      <c r="A3049" s="1305"/>
      <c r="B3049" s="2050"/>
      <c r="C3049" s="1928"/>
      <c r="D3049" s="1313"/>
      <c r="E3049" s="1313"/>
      <c r="F3049" s="1931"/>
      <c r="G3049" s="1313"/>
      <c r="H3049" s="1345"/>
      <c r="I3049" s="1313"/>
      <c r="J3049" s="1345"/>
      <c r="K3049" s="1313"/>
      <c r="L3049" s="2773"/>
      <c r="M3049" s="1313"/>
      <c r="N3049" s="1345"/>
      <c r="O3049" s="1313"/>
      <c r="P3049" s="1313"/>
      <c r="Q3049" s="1307"/>
      <c r="R3049" s="1313"/>
      <c r="S3049" s="1313"/>
      <c r="T3049" s="1313"/>
      <c r="U3049" s="1313"/>
      <c r="V3049" s="2466"/>
      <c r="W3049" s="1904"/>
      <c r="X3049" s="2336"/>
      <c r="Y3049" s="1904"/>
      <c r="Z3049" s="2394"/>
      <c r="AA3049" s="1904"/>
      <c r="AB3049" s="1903"/>
      <c r="AC3049" s="1904"/>
      <c r="AD3049" s="1904"/>
      <c r="AE3049" s="1904"/>
      <c r="AF3049" s="1313"/>
      <c r="AG3049" s="1313"/>
      <c r="AH3049" s="1305"/>
      <c r="AI3049" s="1313"/>
      <c r="AJ3049" s="1313"/>
      <c r="AK3049" s="1313"/>
      <c r="AL3049" s="1313"/>
      <c r="AM3049" s="1313"/>
      <c r="AN3049" s="1905"/>
      <c r="AO3049" s="1345"/>
      <c r="AP3049" s="1313"/>
      <c r="AQ3049" s="1345"/>
      <c r="AR3049" s="1313"/>
      <c r="AS3049" s="1345"/>
      <c r="AT3049" s="1313"/>
      <c r="AU3049" s="1345"/>
      <c r="AV3049" s="1313"/>
      <c r="AW3049" s="1313"/>
      <c r="AX3049" s="1313"/>
      <c r="AY3049" s="1305"/>
      <c r="AZ3049" s="1313"/>
      <c r="BA3049" s="1313"/>
      <c r="BB3049" s="1313"/>
      <c r="BC3049" s="1313"/>
      <c r="BD3049" s="1313"/>
      <c r="BE3049" s="1903"/>
      <c r="BF3049" s="1904"/>
      <c r="BG3049" s="1903"/>
      <c r="BH3049" s="1904"/>
      <c r="BI3049" s="1903"/>
      <c r="BJ3049" s="1904"/>
      <c r="BK3049" s="1313"/>
      <c r="BL3049" s="1904"/>
      <c r="BM3049" s="1904"/>
      <c r="BN3049" s="1904"/>
      <c r="BO3049" s="1313"/>
      <c r="BP3049" s="1316">
        <f t="shared" si="824"/>
        <v>0</v>
      </c>
      <c r="BQ3049" s="1305"/>
    </row>
    <row r="3050" spans="1:69" ht="15" x14ac:dyDescent="0.25">
      <c r="A3050" s="1305"/>
      <c r="B3050" s="2050"/>
      <c r="C3050" s="1928"/>
      <c r="D3050" s="1313"/>
      <c r="E3050" s="1313"/>
      <c r="F3050" s="1931"/>
      <c r="G3050" s="1313"/>
      <c r="H3050" s="1345"/>
      <c r="I3050" s="1313"/>
      <c r="J3050" s="1345"/>
      <c r="K3050" s="1313"/>
      <c r="L3050" s="2773"/>
      <c r="M3050" s="1313"/>
      <c r="N3050" s="1345"/>
      <c r="O3050" s="1313"/>
      <c r="P3050" s="1313"/>
      <c r="Q3050" s="1307"/>
      <c r="R3050" s="1313"/>
      <c r="S3050" s="1313"/>
      <c r="T3050" s="1313"/>
      <c r="U3050" s="1313"/>
      <c r="V3050" s="2466"/>
      <c r="W3050" s="1904"/>
      <c r="X3050" s="2336"/>
      <c r="Y3050" s="1904"/>
      <c r="Z3050" s="2394"/>
      <c r="AA3050" s="1904"/>
      <c r="AB3050" s="1903"/>
      <c r="AC3050" s="1904"/>
      <c r="AD3050" s="1904"/>
      <c r="AE3050" s="1904"/>
      <c r="AF3050" s="1313"/>
      <c r="AG3050" s="1313"/>
      <c r="AH3050" s="1305"/>
      <c r="AI3050" s="1313"/>
      <c r="AJ3050" s="1313"/>
      <c r="AK3050" s="1313"/>
      <c r="AL3050" s="1313"/>
      <c r="AM3050" s="1313"/>
      <c r="AN3050" s="1905"/>
      <c r="AO3050" s="1345"/>
      <c r="AP3050" s="1313"/>
      <c r="AQ3050" s="1345"/>
      <c r="AR3050" s="1313"/>
      <c r="AS3050" s="1345"/>
      <c r="AT3050" s="1313"/>
      <c r="AU3050" s="1345"/>
      <c r="AV3050" s="1313"/>
      <c r="AW3050" s="1313"/>
      <c r="AX3050" s="1313"/>
      <c r="AY3050" s="1305"/>
      <c r="AZ3050" s="1313"/>
      <c r="BA3050" s="1313"/>
      <c r="BB3050" s="1313"/>
      <c r="BC3050" s="1313"/>
      <c r="BD3050" s="1313"/>
      <c r="BE3050" s="1903"/>
      <c r="BF3050" s="1904"/>
      <c r="BG3050" s="1903"/>
      <c r="BH3050" s="1904"/>
      <c r="BI3050" s="1903"/>
      <c r="BJ3050" s="1904"/>
      <c r="BK3050" s="1313"/>
      <c r="BL3050" s="1904"/>
      <c r="BM3050" s="1904"/>
      <c r="BN3050" s="1904"/>
      <c r="BO3050" s="1313"/>
      <c r="BP3050" s="1316">
        <f t="shared" si="824"/>
        <v>0</v>
      </c>
      <c r="BQ3050" s="1305"/>
    </row>
    <row r="3051" spans="1:69" ht="15" x14ac:dyDescent="0.25">
      <c r="A3051" s="1305"/>
      <c r="B3051" s="2050"/>
      <c r="C3051" s="1928"/>
      <c r="D3051" s="1313"/>
      <c r="E3051" s="1313"/>
      <c r="F3051" s="1931"/>
      <c r="G3051" s="1313"/>
      <c r="H3051" s="1345"/>
      <c r="I3051" s="1313"/>
      <c r="J3051" s="1345"/>
      <c r="K3051" s="1313"/>
      <c r="L3051" s="2773"/>
      <c r="M3051" s="1313"/>
      <c r="N3051" s="1345"/>
      <c r="O3051" s="1313"/>
      <c r="P3051" s="1313"/>
      <c r="Q3051" s="1307"/>
      <c r="R3051" s="1313"/>
      <c r="S3051" s="1313"/>
      <c r="T3051" s="1313"/>
      <c r="U3051" s="1313"/>
      <c r="V3051" s="2466"/>
      <c r="W3051" s="1904"/>
      <c r="X3051" s="2336"/>
      <c r="Y3051" s="1904"/>
      <c r="Z3051" s="2394"/>
      <c r="AA3051" s="1904"/>
      <c r="AB3051" s="1903"/>
      <c r="AC3051" s="1904"/>
      <c r="AD3051" s="1904"/>
      <c r="AE3051" s="1904"/>
      <c r="AF3051" s="1313"/>
      <c r="AG3051" s="1313"/>
      <c r="AH3051" s="1305"/>
      <c r="AI3051" s="1313"/>
      <c r="AJ3051" s="1313"/>
      <c r="AK3051" s="1313"/>
      <c r="AL3051" s="1313"/>
      <c r="AM3051" s="1313"/>
      <c r="AN3051" s="1905"/>
      <c r="AO3051" s="1345"/>
      <c r="AP3051" s="1313"/>
      <c r="AQ3051" s="1345"/>
      <c r="AR3051" s="1313"/>
      <c r="AS3051" s="1345"/>
      <c r="AT3051" s="1313"/>
      <c r="AU3051" s="1345"/>
      <c r="AV3051" s="1313"/>
      <c r="AW3051" s="1313"/>
      <c r="AX3051" s="1313"/>
      <c r="AY3051" s="1305"/>
      <c r="AZ3051" s="1313"/>
      <c r="BA3051" s="1313"/>
      <c r="BB3051" s="1313"/>
      <c r="BC3051" s="1313"/>
      <c r="BD3051" s="1313"/>
      <c r="BE3051" s="1903"/>
      <c r="BF3051" s="1904"/>
      <c r="BG3051" s="1903"/>
      <c r="BH3051" s="1904"/>
      <c r="BI3051" s="1903"/>
      <c r="BJ3051" s="1904"/>
      <c r="BK3051" s="1313"/>
      <c r="BL3051" s="1904"/>
      <c r="BM3051" s="1904"/>
      <c r="BN3051" s="1904"/>
      <c r="BO3051" s="1313"/>
      <c r="BP3051" s="1316">
        <f t="shared" si="824"/>
        <v>0</v>
      </c>
      <c r="BQ3051" s="1305"/>
    </row>
    <row r="3052" spans="1:69" ht="15" x14ac:dyDescent="0.25">
      <c r="A3052" s="1305"/>
      <c r="B3052" s="2050"/>
      <c r="C3052" s="1928"/>
      <c r="D3052" s="1313"/>
      <c r="E3052" s="1313"/>
      <c r="F3052" s="1931"/>
      <c r="G3052" s="1313"/>
      <c r="H3052" s="1345"/>
      <c r="I3052" s="1313"/>
      <c r="J3052" s="1345"/>
      <c r="K3052" s="1313"/>
      <c r="L3052" s="2773"/>
      <c r="M3052" s="1313"/>
      <c r="N3052" s="1345"/>
      <c r="O3052" s="1313"/>
      <c r="P3052" s="1313"/>
      <c r="Q3052" s="1307"/>
      <c r="R3052" s="1313"/>
      <c r="S3052" s="1313"/>
      <c r="T3052" s="1313"/>
      <c r="U3052" s="1313"/>
      <c r="V3052" s="2466"/>
      <c r="W3052" s="1904"/>
      <c r="X3052" s="2336"/>
      <c r="Y3052" s="1904"/>
      <c r="Z3052" s="2394"/>
      <c r="AA3052" s="1904"/>
      <c r="AB3052" s="1903"/>
      <c r="AC3052" s="1904"/>
      <c r="AD3052" s="1904"/>
      <c r="AE3052" s="1904"/>
      <c r="AF3052" s="1313"/>
      <c r="AG3052" s="1313"/>
      <c r="AH3052" s="1305"/>
      <c r="AI3052" s="1313"/>
      <c r="AJ3052" s="1313"/>
      <c r="AK3052" s="1313"/>
      <c r="AL3052" s="1313"/>
      <c r="AM3052" s="1313"/>
      <c r="AN3052" s="1905"/>
      <c r="AO3052" s="1345"/>
      <c r="AP3052" s="1313"/>
      <c r="AQ3052" s="1345"/>
      <c r="AR3052" s="1313"/>
      <c r="AS3052" s="1345"/>
      <c r="AT3052" s="1313"/>
      <c r="AU3052" s="1345"/>
      <c r="AV3052" s="1313"/>
      <c r="AW3052" s="1313"/>
      <c r="AX3052" s="1313"/>
      <c r="AY3052" s="1305"/>
      <c r="AZ3052" s="1313"/>
      <c r="BA3052" s="1313"/>
      <c r="BB3052" s="1313"/>
      <c r="BC3052" s="1313"/>
      <c r="BD3052" s="1313"/>
      <c r="BE3052" s="1903"/>
      <c r="BF3052" s="1904"/>
      <c r="BG3052" s="1903"/>
      <c r="BH3052" s="1904"/>
      <c r="BI3052" s="1903"/>
      <c r="BJ3052" s="1904"/>
      <c r="BK3052" s="1313"/>
      <c r="BL3052" s="1904"/>
      <c r="BM3052" s="1904"/>
      <c r="BN3052" s="1904"/>
      <c r="BO3052" s="1313"/>
      <c r="BP3052" s="1316">
        <f t="shared" si="824"/>
        <v>0</v>
      </c>
      <c r="BQ3052" s="1305"/>
    </row>
    <row r="3053" spans="1:69" ht="15" x14ac:dyDescent="0.25">
      <c r="A3053" s="1305"/>
      <c r="B3053" s="2050"/>
      <c r="C3053" s="1928"/>
      <c r="D3053" s="1313"/>
      <c r="E3053" s="1313"/>
      <c r="F3053" s="1931"/>
      <c r="G3053" s="1313"/>
      <c r="H3053" s="1345"/>
      <c r="I3053" s="1313"/>
      <c r="J3053" s="1345"/>
      <c r="K3053" s="1313"/>
      <c r="L3053" s="2773"/>
      <c r="M3053" s="1313"/>
      <c r="N3053" s="1345"/>
      <c r="O3053" s="1313"/>
      <c r="P3053" s="1313"/>
      <c r="Q3053" s="1307"/>
      <c r="R3053" s="1313"/>
      <c r="S3053" s="1313"/>
      <c r="T3053" s="1313"/>
      <c r="U3053" s="1313"/>
      <c r="V3053" s="2466"/>
      <c r="W3053" s="1904"/>
      <c r="X3053" s="2336"/>
      <c r="Y3053" s="1904"/>
      <c r="Z3053" s="2394"/>
      <c r="AA3053" s="1904"/>
      <c r="AB3053" s="1903"/>
      <c r="AC3053" s="1904"/>
      <c r="AD3053" s="1904"/>
      <c r="AE3053" s="1904"/>
      <c r="AF3053" s="1313"/>
      <c r="AG3053" s="1313"/>
      <c r="AH3053" s="1305"/>
      <c r="AI3053" s="1313"/>
      <c r="AJ3053" s="1313"/>
      <c r="AK3053" s="1313"/>
      <c r="AL3053" s="1313"/>
      <c r="AM3053" s="1313"/>
      <c r="AN3053" s="1905"/>
      <c r="AO3053" s="1345"/>
      <c r="AP3053" s="1313"/>
      <c r="AQ3053" s="1345"/>
      <c r="AR3053" s="1313"/>
      <c r="AS3053" s="1345"/>
      <c r="AT3053" s="1313"/>
      <c r="AU3053" s="1345"/>
      <c r="AV3053" s="1313"/>
      <c r="AW3053" s="1313"/>
      <c r="AX3053" s="1313"/>
      <c r="AY3053" s="1305"/>
      <c r="AZ3053" s="1313"/>
      <c r="BA3053" s="1313"/>
      <c r="BB3053" s="1313"/>
      <c r="BC3053" s="1313"/>
      <c r="BD3053" s="1313"/>
      <c r="BE3053" s="1903"/>
      <c r="BF3053" s="1904"/>
      <c r="BG3053" s="1903"/>
      <c r="BH3053" s="1904"/>
      <c r="BI3053" s="1903"/>
      <c r="BJ3053" s="1904"/>
      <c r="BK3053" s="1313"/>
      <c r="BL3053" s="1904"/>
      <c r="BM3053" s="1904"/>
      <c r="BN3053" s="1904"/>
      <c r="BO3053" s="1313"/>
      <c r="BP3053" s="1316">
        <f t="shared" si="824"/>
        <v>0</v>
      </c>
      <c r="BQ3053" s="1305"/>
    </row>
    <row r="3054" spans="1:69" ht="15" x14ac:dyDescent="0.25">
      <c r="A3054" s="1305"/>
      <c r="B3054" s="2050"/>
      <c r="C3054" s="1928"/>
      <c r="D3054" s="1313"/>
      <c r="E3054" s="1313"/>
      <c r="F3054" s="1931"/>
      <c r="G3054" s="1313"/>
      <c r="H3054" s="1345"/>
      <c r="I3054" s="1313"/>
      <c r="J3054" s="1345"/>
      <c r="K3054" s="1313"/>
      <c r="L3054" s="2773"/>
      <c r="M3054" s="1313"/>
      <c r="N3054" s="1345"/>
      <c r="O3054" s="1313"/>
      <c r="P3054" s="1313"/>
      <c r="Q3054" s="1307"/>
      <c r="R3054" s="1313"/>
      <c r="S3054" s="1313"/>
      <c r="T3054" s="1313"/>
      <c r="U3054" s="1313"/>
      <c r="V3054" s="2466"/>
      <c r="W3054" s="1904"/>
      <c r="X3054" s="2336"/>
      <c r="Y3054" s="1904"/>
      <c r="Z3054" s="2394"/>
      <c r="AA3054" s="1904"/>
      <c r="AB3054" s="1903"/>
      <c r="AC3054" s="1904"/>
      <c r="AD3054" s="1904"/>
      <c r="AE3054" s="1904"/>
      <c r="AF3054" s="1313"/>
      <c r="AG3054" s="1313"/>
      <c r="AH3054" s="1305"/>
      <c r="AI3054" s="1313"/>
      <c r="AJ3054" s="1313"/>
      <c r="AK3054" s="1313"/>
      <c r="AL3054" s="1313"/>
      <c r="AM3054" s="1313"/>
      <c r="AN3054" s="1905"/>
      <c r="AO3054" s="1345"/>
      <c r="AP3054" s="1313"/>
      <c r="AQ3054" s="1345"/>
      <c r="AR3054" s="1313"/>
      <c r="AS3054" s="1345"/>
      <c r="AT3054" s="1313"/>
      <c r="AU3054" s="1345"/>
      <c r="AV3054" s="1313"/>
      <c r="AW3054" s="1313"/>
      <c r="AX3054" s="1313"/>
      <c r="AY3054" s="1305"/>
      <c r="AZ3054" s="1313"/>
      <c r="BA3054" s="1313"/>
      <c r="BB3054" s="1313"/>
      <c r="BC3054" s="1313"/>
      <c r="BD3054" s="1313"/>
      <c r="BE3054" s="1903"/>
      <c r="BF3054" s="1904"/>
      <c r="BG3054" s="1903"/>
      <c r="BH3054" s="1904"/>
      <c r="BI3054" s="1903"/>
      <c r="BJ3054" s="1904"/>
      <c r="BK3054" s="1313"/>
      <c r="BL3054" s="1904"/>
      <c r="BM3054" s="1904"/>
      <c r="BN3054" s="1904"/>
      <c r="BO3054" s="1313"/>
      <c r="BP3054" s="1316">
        <f t="shared" si="824"/>
        <v>0</v>
      </c>
      <c r="BQ3054" s="1305"/>
    </row>
    <row r="3055" spans="1:69" ht="15" x14ac:dyDescent="0.25">
      <c r="A3055" s="1305"/>
      <c r="B3055" s="2050"/>
      <c r="C3055" s="1928"/>
      <c r="D3055" s="1313"/>
      <c r="E3055" s="1313"/>
      <c r="F3055" s="1931"/>
      <c r="G3055" s="1313"/>
      <c r="H3055" s="1345"/>
      <c r="I3055" s="1313"/>
      <c r="J3055" s="1345"/>
      <c r="K3055" s="1313"/>
      <c r="L3055" s="2773"/>
      <c r="M3055" s="1313"/>
      <c r="N3055" s="1345"/>
      <c r="O3055" s="1313"/>
      <c r="P3055" s="1313"/>
      <c r="Q3055" s="1307"/>
      <c r="R3055" s="1313"/>
      <c r="S3055" s="1313"/>
      <c r="T3055" s="1313"/>
      <c r="U3055" s="1313"/>
      <c r="V3055" s="2466"/>
      <c r="W3055" s="1904"/>
      <c r="X3055" s="2336"/>
      <c r="Y3055" s="1904"/>
      <c r="Z3055" s="2394"/>
      <c r="AA3055" s="1904"/>
      <c r="AB3055" s="1903"/>
      <c r="AC3055" s="1904"/>
      <c r="AD3055" s="1904"/>
      <c r="AE3055" s="1904"/>
      <c r="AF3055" s="1313"/>
      <c r="AG3055" s="1313"/>
      <c r="AH3055" s="1305"/>
      <c r="AI3055" s="1313"/>
      <c r="AJ3055" s="1313"/>
      <c r="AK3055" s="1313"/>
      <c r="AL3055" s="1313"/>
      <c r="AM3055" s="1313"/>
      <c r="AN3055" s="1905"/>
      <c r="AO3055" s="1345"/>
      <c r="AP3055" s="1313"/>
      <c r="AQ3055" s="1345"/>
      <c r="AR3055" s="1313"/>
      <c r="AS3055" s="1345"/>
      <c r="AT3055" s="1313"/>
      <c r="AU3055" s="1345"/>
      <c r="AV3055" s="1313"/>
      <c r="AW3055" s="1313"/>
      <c r="AX3055" s="1313"/>
      <c r="AY3055" s="1305"/>
      <c r="AZ3055" s="1313"/>
      <c r="BA3055" s="1313"/>
      <c r="BB3055" s="1313"/>
      <c r="BC3055" s="1313"/>
      <c r="BD3055" s="1313"/>
      <c r="BE3055" s="1903"/>
      <c r="BF3055" s="1904"/>
      <c r="BG3055" s="1903"/>
      <c r="BH3055" s="1904"/>
      <c r="BI3055" s="1903"/>
      <c r="BJ3055" s="1904"/>
      <c r="BK3055" s="1313"/>
      <c r="BL3055" s="1904"/>
      <c r="BM3055" s="1904"/>
      <c r="BN3055" s="1904"/>
      <c r="BO3055" s="1313"/>
      <c r="BP3055" s="1316">
        <f t="shared" si="824"/>
        <v>0</v>
      </c>
      <c r="BQ3055" s="1305"/>
    </row>
    <row r="3056" spans="1:69" ht="15" x14ac:dyDescent="0.25">
      <c r="A3056" s="1305"/>
      <c r="B3056" s="2050"/>
      <c r="C3056" s="1928"/>
      <c r="D3056" s="1313"/>
      <c r="E3056" s="1313"/>
      <c r="F3056" s="1931"/>
      <c r="G3056" s="1313"/>
      <c r="H3056" s="1345"/>
      <c r="I3056" s="1313"/>
      <c r="J3056" s="1345"/>
      <c r="K3056" s="1313"/>
      <c r="L3056" s="2773"/>
      <c r="M3056" s="1313"/>
      <c r="N3056" s="1345"/>
      <c r="O3056" s="1313"/>
      <c r="P3056" s="1313"/>
      <c r="Q3056" s="1307"/>
      <c r="R3056" s="1313"/>
      <c r="S3056" s="1313"/>
      <c r="T3056" s="1313"/>
      <c r="U3056" s="1313"/>
      <c r="V3056" s="2466"/>
      <c r="W3056" s="1904"/>
      <c r="X3056" s="2336"/>
      <c r="Y3056" s="1904"/>
      <c r="Z3056" s="2394"/>
      <c r="AA3056" s="1904"/>
      <c r="AB3056" s="1903"/>
      <c r="AC3056" s="1904"/>
      <c r="AD3056" s="1904"/>
      <c r="AE3056" s="1904"/>
      <c r="AF3056" s="1313"/>
      <c r="AG3056" s="1313"/>
      <c r="AH3056" s="1305"/>
      <c r="AI3056" s="1313"/>
      <c r="AJ3056" s="1313"/>
      <c r="AK3056" s="1313"/>
      <c r="AL3056" s="1313"/>
      <c r="AM3056" s="1313"/>
      <c r="AN3056" s="1905"/>
      <c r="AO3056" s="1345"/>
      <c r="AP3056" s="1313"/>
      <c r="AQ3056" s="1345"/>
      <c r="AR3056" s="1313"/>
      <c r="AS3056" s="1345"/>
      <c r="AT3056" s="1313"/>
      <c r="AU3056" s="1345"/>
      <c r="AV3056" s="1313"/>
      <c r="AW3056" s="1313"/>
      <c r="AX3056" s="1313"/>
      <c r="AY3056" s="1305"/>
      <c r="AZ3056" s="1313"/>
      <c r="BA3056" s="1313"/>
      <c r="BB3056" s="1313"/>
      <c r="BC3056" s="1313"/>
      <c r="BD3056" s="1313"/>
      <c r="BE3056" s="1903"/>
      <c r="BF3056" s="1904"/>
      <c r="BG3056" s="1903"/>
      <c r="BH3056" s="1904"/>
      <c r="BI3056" s="1903"/>
      <c r="BJ3056" s="1904"/>
      <c r="BK3056" s="1313"/>
      <c r="BL3056" s="1904"/>
      <c r="BM3056" s="1904"/>
      <c r="BN3056" s="1904"/>
      <c r="BO3056" s="1313"/>
      <c r="BP3056" s="1316">
        <f t="shared" si="824"/>
        <v>0</v>
      </c>
      <c r="BQ3056" s="1305"/>
    </row>
    <row r="3057" spans="1:69" ht="15" x14ac:dyDescent="0.25">
      <c r="A3057" s="1305"/>
      <c r="B3057" s="2050"/>
      <c r="C3057" s="1928"/>
      <c r="D3057" s="1313"/>
      <c r="E3057" s="1313"/>
      <c r="F3057" s="1931"/>
      <c r="G3057" s="1313"/>
      <c r="H3057" s="1345"/>
      <c r="I3057" s="1313"/>
      <c r="J3057" s="1345"/>
      <c r="K3057" s="1313"/>
      <c r="L3057" s="2773"/>
      <c r="M3057" s="1313"/>
      <c r="N3057" s="1345"/>
      <c r="O3057" s="1313"/>
      <c r="P3057" s="1313"/>
      <c r="Q3057" s="1307"/>
      <c r="R3057" s="1313"/>
      <c r="S3057" s="1313"/>
      <c r="T3057" s="1313"/>
      <c r="U3057" s="1313"/>
      <c r="V3057" s="2466"/>
      <c r="W3057" s="1904"/>
      <c r="X3057" s="2336"/>
      <c r="Y3057" s="1904"/>
      <c r="Z3057" s="2394"/>
      <c r="AA3057" s="1904"/>
      <c r="AB3057" s="1903"/>
      <c r="AC3057" s="1904"/>
      <c r="AD3057" s="1904"/>
      <c r="AE3057" s="1904"/>
      <c r="AF3057" s="1313"/>
      <c r="AG3057" s="1313"/>
      <c r="AH3057" s="1305"/>
      <c r="AI3057" s="1313"/>
      <c r="AJ3057" s="1313"/>
      <c r="AK3057" s="1313"/>
      <c r="AL3057" s="1313"/>
      <c r="AM3057" s="1313"/>
      <c r="AN3057" s="1905"/>
      <c r="AO3057" s="1345"/>
      <c r="AP3057" s="1313"/>
      <c r="AQ3057" s="1345"/>
      <c r="AR3057" s="1313"/>
      <c r="AS3057" s="1345"/>
      <c r="AT3057" s="1313"/>
      <c r="AU3057" s="1345"/>
      <c r="AV3057" s="1313"/>
      <c r="AW3057" s="1313"/>
      <c r="AX3057" s="1313"/>
      <c r="AY3057" s="1305"/>
      <c r="AZ3057" s="1313"/>
      <c r="BA3057" s="1313"/>
      <c r="BB3057" s="1313"/>
      <c r="BC3057" s="1313"/>
      <c r="BD3057" s="1313"/>
      <c r="BE3057" s="1903"/>
      <c r="BF3057" s="1904"/>
      <c r="BG3057" s="1903"/>
      <c r="BH3057" s="1904"/>
      <c r="BI3057" s="1903"/>
      <c r="BJ3057" s="1904"/>
      <c r="BK3057" s="1313"/>
      <c r="BL3057" s="1904"/>
      <c r="BM3057" s="1904"/>
      <c r="BN3057" s="1904"/>
      <c r="BO3057" s="1313"/>
      <c r="BP3057" s="1316">
        <f t="shared" si="824"/>
        <v>0</v>
      </c>
      <c r="BQ3057" s="1305"/>
    </row>
    <row r="3058" spans="1:69" ht="15" x14ac:dyDescent="0.25">
      <c r="A3058" s="1305"/>
      <c r="B3058" s="2050"/>
      <c r="C3058" s="1928"/>
      <c r="D3058" s="1313"/>
      <c r="E3058" s="1313"/>
      <c r="F3058" s="1931"/>
      <c r="G3058" s="1313"/>
      <c r="H3058" s="1345"/>
      <c r="I3058" s="1313"/>
      <c r="J3058" s="1345"/>
      <c r="K3058" s="1313"/>
      <c r="L3058" s="2773"/>
      <c r="M3058" s="1313"/>
      <c r="N3058" s="1345"/>
      <c r="O3058" s="1313"/>
      <c r="P3058" s="1313"/>
      <c r="Q3058" s="1307"/>
      <c r="R3058" s="1313"/>
      <c r="S3058" s="1313"/>
      <c r="T3058" s="1313"/>
      <c r="U3058" s="1313"/>
      <c r="V3058" s="2466"/>
      <c r="W3058" s="1904"/>
      <c r="X3058" s="2336"/>
      <c r="Y3058" s="1904"/>
      <c r="Z3058" s="2394"/>
      <c r="AA3058" s="1904"/>
      <c r="AB3058" s="1903"/>
      <c r="AC3058" s="1904"/>
      <c r="AD3058" s="1904"/>
      <c r="AE3058" s="1904"/>
      <c r="AF3058" s="1313"/>
      <c r="AG3058" s="1313"/>
      <c r="AH3058" s="1305"/>
      <c r="AI3058" s="1313"/>
      <c r="AJ3058" s="1313"/>
      <c r="AK3058" s="1313"/>
      <c r="AL3058" s="1313"/>
      <c r="AM3058" s="1313"/>
      <c r="AN3058" s="1905"/>
      <c r="AO3058" s="1345"/>
      <c r="AP3058" s="1313"/>
      <c r="AQ3058" s="1345"/>
      <c r="AR3058" s="1313"/>
      <c r="AS3058" s="1345"/>
      <c r="AT3058" s="1313"/>
      <c r="AU3058" s="1345"/>
      <c r="AV3058" s="1313"/>
      <c r="AW3058" s="1313"/>
      <c r="AX3058" s="1313"/>
      <c r="AY3058" s="1305"/>
      <c r="AZ3058" s="1313"/>
      <c r="BA3058" s="1313"/>
      <c r="BB3058" s="1313"/>
      <c r="BC3058" s="1313"/>
      <c r="BD3058" s="1313"/>
      <c r="BE3058" s="1903"/>
      <c r="BF3058" s="1904"/>
      <c r="BG3058" s="1903"/>
      <c r="BH3058" s="1904"/>
      <c r="BI3058" s="1903"/>
      <c r="BJ3058" s="1904"/>
      <c r="BK3058" s="1313"/>
      <c r="BL3058" s="1904"/>
      <c r="BM3058" s="1904"/>
      <c r="BN3058" s="1904"/>
      <c r="BO3058" s="1313"/>
      <c r="BP3058" s="1316">
        <f t="shared" si="824"/>
        <v>0</v>
      </c>
      <c r="BQ3058" s="1305"/>
    </row>
    <row r="3059" spans="1:69" ht="15" x14ac:dyDescent="0.25">
      <c r="A3059" s="1305"/>
      <c r="B3059" s="2050"/>
      <c r="C3059" s="1928"/>
      <c r="D3059" s="1313"/>
      <c r="E3059" s="1313"/>
      <c r="F3059" s="1931"/>
      <c r="G3059" s="1313"/>
      <c r="H3059" s="1345"/>
      <c r="I3059" s="1313"/>
      <c r="J3059" s="1345"/>
      <c r="K3059" s="1313"/>
      <c r="L3059" s="2773"/>
      <c r="M3059" s="1313"/>
      <c r="N3059" s="1345"/>
      <c r="O3059" s="1313"/>
      <c r="P3059" s="1313"/>
      <c r="Q3059" s="1307"/>
      <c r="R3059" s="1313"/>
      <c r="S3059" s="1313"/>
      <c r="T3059" s="1313"/>
      <c r="U3059" s="1313"/>
      <c r="V3059" s="2466"/>
      <c r="W3059" s="1904"/>
      <c r="X3059" s="2336"/>
      <c r="Y3059" s="1904"/>
      <c r="Z3059" s="2394"/>
      <c r="AA3059" s="1904"/>
      <c r="AB3059" s="1903"/>
      <c r="AC3059" s="1904"/>
      <c r="AD3059" s="1904"/>
      <c r="AE3059" s="1904"/>
      <c r="AF3059" s="1313"/>
      <c r="AG3059" s="1313"/>
      <c r="AH3059" s="1305"/>
      <c r="AI3059" s="1313"/>
      <c r="AJ3059" s="1313"/>
      <c r="AK3059" s="1313"/>
      <c r="AL3059" s="1313"/>
      <c r="AM3059" s="1313"/>
      <c r="AN3059" s="1905"/>
      <c r="AO3059" s="1345"/>
      <c r="AP3059" s="1313"/>
      <c r="AQ3059" s="1345"/>
      <c r="AR3059" s="1313"/>
      <c r="AS3059" s="1345"/>
      <c r="AT3059" s="1313"/>
      <c r="AU3059" s="1345"/>
      <c r="AV3059" s="1313"/>
      <c r="AW3059" s="1313"/>
      <c r="AX3059" s="1313"/>
      <c r="AY3059" s="1305"/>
      <c r="AZ3059" s="1313"/>
      <c r="BA3059" s="1313"/>
      <c r="BB3059" s="1313"/>
      <c r="BC3059" s="1313"/>
      <c r="BD3059" s="1313"/>
      <c r="BE3059" s="1903"/>
      <c r="BF3059" s="1904"/>
      <c r="BG3059" s="1903"/>
      <c r="BH3059" s="1904"/>
      <c r="BI3059" s="1903"/>
      <c r="BJ3059" s="1904"/>
      <c r="BK3059" s="1313"/>
      <c r="BL3059" s="1904"/>
      <c r="BM3059" s="1904"/>
      <c r="BN3059" s="1904"/>
      <c r="BO3059" s="1313"/>
      <c r="BP3059" s="1316">
        <f t="shared" si="824"/>
        <v>0</v>
      </c>
      <c r="BQ3059" s="1305"/>
    </row>
    <row r="3060" spans="1:69" ht="15" x14ac:dyDescent="0.25">
      <c r="A3060" s="1305"/>
      <c r="B3060" s="2050"/>
      <c r="C3060" s="1928"/>
      <c r="D3060" s="1313"/>
      <c r="E3060" s="1313"/>
      <c r="F3060" s="1931"/>
      <c r="G3060" s="1313"/>
      <c r="H3060" s="1345"/>
      <c r="I3060" s="1313"/>
      <c r="J3060" s="1345"/>
      <c r="K3060" s="1313"/>
      <c r="L3060" s="2773"/>
      <c r="M3060" s="1313"/>
      <c r="N3060" s="1345"/>
      <c r="O3060" s="1313"/>
      <c r="P3060" s="1313"/>
      <c r="Q3060" s="1307"/>
      <c r="R3060" s="1313"/>
      <c r="S3060" s="1313"/>
      <c r="T3060" s="1313"/>
      <c r="U3060" s="1313"/>
      <c r="V3060" s="2466"/>
      <c r="W3060" s="1904"/>
      <c r="X3060" s="2336"/>
      <c r="Y3060" s="1904"/>
      <c r="Z3060" s="2394"/>
      <c r="AA3060" s="1904"/>
      <c r="AB3060" s="1903"/>
      <c r="AC3060" s="1904"/>
      <c r="AD3060" s="1904"/>
      <c r="AE3060" s="1904"/>
      <c r="AF3060" s="1313"/>
      <c r="AG3060" s="1313"/>
      <c r="AH3060" s="1305"/>
      <c r="AI3060" s="1313"/>
      <c r="AJ3060" s="1313"/>
      <c r="AK3060" s="1313"/>
      <c r="AL3060" s="1313"/>
      <c r="AM3060" s="1313"/>
      <c r="AN3060" s="1905"/>
      <c r="AO3060" s="1345"/>
      <c r="AP3060" s="1313"/>
      <c r="AQ3060" s="1345"/>
      <c r="AR3060" s="1313"/>
      <c r="AS3060" s="1345"/>
      <c r="AT3060" s="1313"/>
      <c r="AU3060" s="1345"/>
      <c r="AV3060" s="1313"/>
      <c r="AW3060" s="1313"/>
      <c r="AX3060" s="1313"/>
      <c r="AY3060" s="1305"/>
      <c r="AZ3060" s="1313"/>
      <c r="BA3060" s="1313"/>
      <c r="BB3060" s="1313"/>
      <c r="BC3060" s="1313"/>
      <c r="BD3060" s="1313"/>
      <c r="BE3060" s="1903"/>
      <c r="BF3060" s="1904"/>
      <c r="BG3060" s="1903"/>
      <c r="BH3060" s="1904"/>
      <c r="BI3060" s="1903"/>
      <c r="BJ3060" s="1904"/>
      <c r="BK3060" s="1313"/>
      <c r="BL3060" s="1904"/>
      <c r="BM3060" s="1904"/>
      <c r="BN3060" s="1904"/>
      <c r="BO3060" s="1313"/>
      <c r="BP3060" s="1316">
        <f t="shared" si="824"/>
        <v>0</v>
      </c>
      <c r="BQ3060" s="1305"/>
    </row>
    <row r="3061" spans="1:69" ht="15" x14ac:dyDescent="0.25">
      <c r="A3061" s="1305"/>
      <c r="B3061" s="2050"/>
      <c r="C3061" s="1928"/>
      <c r="D3061" s="1313"/>
      <c r="E3061" s="1313"/>
      <c r="F3061" s="1931"/>
      <c r="G3061" s="1313"/>
      <c r="H3061" s="1345"/>
      <c r="I3061" s="1313"/>
      <c r="J3061" s="1345"/>
      <c r="K3061" s="1313"/>
      <c r="L3061" s="2773"/>
      <c r="M3061" s="1313"/>
      <c r="N3061" s="1345"/>
      <c r="O3061" s="1313"/>
      <c r="P3061" s="1313"/>
      <c r="Q3061" s="1307"/>
      <c r="R3061" s="1313"/>
      <c r="S3061" s="1313"/>
      <c r="T3061" s="1313"/>
      <c r="U3061" s="1313"/>
      <c r="V3061" s="2466"/>
      <c r="W3061" s="1904"/>
      <c r="X3061" s="2336"/>
      <c r="Y3061" s="1904"/>
      <c r="Z3061" s="2394"/>
      <c r="AA3061" s="1904"/>
      <c r="AB3061" s="1903"/>
      <c r="AC3061" s="1904"/>
      <c r="AD3061" s="1904"/>
      <c r="AE3061" s="1904"/>
      <c r="AF3061" s="1313"/>
      <c r="AG3061" s="1313"/>
      <c r="AH3061" s="1305"/>
      <c r="AI3061" s="1313"/>
      <c r="AJ3061" s="1313"/>
      <c r="AK3061" s="1313"/>
      <c r="AL3061" s="1313"/>
      <c r="AM3061" s="1313"/>
      <c r="AN3061" s="1905"/>
      <c r="AO3061" s="1345"/>
      <c r="AP3061" s="1313"/>
      <c r="AQ3061" s="1345"/>
      <c r="AR3061" s="1313"/>
      <c r="AS3061" s="1345"/>
      <c r="AT3061" s="1313"/>
      <c r="AU3061" s="1345"/>
      <c r="AV3061" s="1313"/>
      <c r="AW3061" s="1313"/>
      <c r="AX3061" s="1313"/>
      <c r="AY3061" s="1305"/>
      <c r="AZ3061" s="1313"/>
      <c r="BA3061" s="1313"/>
      <c r="BB3061" s="1313"/>
      <c r="BC3061" s="1313"/>
      <c r="BD3061" s="1313"/>
      <c r="BE3061" s="1903"/>
      <c r="BF3061" s="1904"/>
      <c r="BG3061" s="1903"/>
      <c r="BH3061" s="1904"/>
      <c r="BI3061" s="1903"/>
      <c r="BJ3061" s="1904"/>
      <c r="BK3061" s="1313"/>
      <c r="BL3061" s="1904"/>
      <c r="BM3061" s="1904"/>
      <c r="BN3061" s="1904"/>
      <c r="BO3061" s="1313"/>
      <c r="BP3061" s="1316">
        <f t="shared" si="824"/>
        <v>0</v>
      </c>
      <c r="BQ3061" s="1305"/>
    </row>
    <row r="3062" spans="1:69" ht="15" x14ac:dyDescent="0.25">
      <c r="A3062" s="1305"/>
      <c r="B3062" s="2050"/>
      <c r="C3062" s="1928"/>
      <c r="D3062" s="1313"/>
      <c r="E3062" s="1313"/>
      <c r="F3062" s="1931"/>
      <c r="G3062" s="1313"/>
      <c r="H3062" s="1345"/>
      <c r="I3062" s="1313"/>
      <c r="J3062" s="1345"/>
      <c r="K3062" s="1313"/>
      <c r="L3062" s="2773"/>
      <c r="M3062" s="1313"/>
      <c r="N3062" s="1345"/>
      <c r="O3062" s="1313"/>
      <c r="P3062" s="1313"/>
      <c r="Q3062" s="1307"/>
      <c r="R3062" s="1313"/>
      <c r="S3062" s="1313"/>
      <c r="T3062" s="1313"/>
      <c r="U3062" s="1313"/>
      <c r="V3062" s="2466"/>
      <c r="W3062" s="1904"/>
      <c r="X3062" s="2336"/>
      <c r="Y3062" s="1904"/>
      <c r="Z3062" s="2394"/>
      <c r="AA3062" s="1904"/>
      <c r="AB3062" s="1903"/>
      <c r="AC3062" s="1904"/>
      <c r="AD3062" s="1904"/>
      <c r="AE3062" s="1904"/>
      <c r="AF3062" s="1313"/>
      <c r="AG3062" s="1313"/>
      <c r="AH3062" s="1305"/>
      <c r="AI3062" s="1313"/>
      <c r="AJ3062" s="1313"/>
      <c r="AK3062" s="1313"/>
      <c r="AL3062" s="1313"/>
      <c r="AM3062" s="1313"/>
      <c r="AN3062" s="1905"/>
      <c r="AO3062" s="1345"/>
      <c r="AP3062" s="1313"/>
      <c r="AQ3062" s="1345"/>
      <c r="AR3062" s="1313"/>
      <c r="AS3062" s="1345"/>
      <c r="AT3062" s="1313"/>
      <c r="AU3062" s="1345"/>
      <c r="AV3062" s="1313"/>
      <c r="AW3062" s="1313"/>
      <c r="AX3062" s="1313"/>
      <c r="AY3062" s="1305"/>
      <c r="AZ3062" s="1313"/>
      <c r="BA3062" s="1313"/>
      <c r="BB3062" s="1313"/>
      <c r="BC3062" s="1313"/>
      <c r="BD3062" s="1313"/>
      <c r="BE3062" s="1903"/>
      <c r="BF3062" s="1904"/>
      <c r="BG3062" s="1903"/>
      <c r="BH3062" s="1904"/>
      <c r="BI3062" s="1903"/>
      <c r="BJ3062" s="1904"/>
      <c r="BK3062" s="1313"/>
      <c r="BL3062" s="1904"/>
      <c r="BM3062" s="1904"/>
      <c r="BN3062" s="1904"/>
      <c r="BO3062" s="1313"/>
      <c r="BP3062" s="1316">
        <f t="shared" si="824"/>
        <v>0</v>
      </c>
      <c r="BQ3062" s="1305"/>
    </row>
    <row r="3063" spans="1:69" ht="15" x14ac:dyDescent="0.25">
      <c r="A3063" s="1305"/>
      <c r="B3063" s="2050"/>
      <c r="C3063" s="1928"/>
      <c r="D3063" s="1313"/>
      <c r="E3063" s="1313"/>
      <c r="F3063" s="1931"/>
      <c r="G3063" s="1313"/>
      <c r="H3063" s="1345"/>
      <c r="I3063" s="1313"/>
      <c r="J3063" s="1345"/>
      <c r="K3063" s="1313"/>
      <c r="L3063" s="2773"/>
      <c r="M3063" s="1313"/>
      <c r="N3063" s="1345"/>
      <c r="O3063" s="1313"/>
      <c r="P3063" s="1313"/>
      <c r="Q3063" s="1307"/>
      <c r="R3063" s="1313"/>
      <c r="S3063" s="1313"/>
      <c r="T3063" s="1313"/>
      <c r="U3063" s="1313"/>
      <c r="V3063" s="2466"/>
      <c r="W3063" s="1904"/>
      <c r="X3063" s="2336"/>
      <c r="Y3063" s="1904"/>
      <c r="Z3063" s="2394"/>
      <c r="AA3063" s="1904"/>
      <c r="AB3063" s="1903"/>
      <c r="AC3063" s="1904"/>
      <c r="AD3063" s="1904"/>
      <c r="AE3063" s="1904"/>
      <c r="AF3063" s="1313"/>
      <c r="AG3063" s="1313"/>
      <c r="AH3063" s="1305"/>
      <c r="AI3063" s="1313"/>
      <c r="AJ3063" s="1313"/>
      <c r="AK3063" s="1313"/>
      <c r="AL3063" s="1313"/>
      <c r="AM3063" s="1313"/>
      <c r="AN3063" s="1905"/>
      <c r="AO3063" s="1345"/>
      <c r="AP3063" s="1313"/>
      <c r="AQ3063" s="1345"/>
      <c r="AR3063" s="1313"/>
      <c r="AS3063" s="1345"/>
      <c r="AT3063" s="1313"/>
      <c r="AU3063" s="1345"/>
      <c r="AV3063" s="1313"/>
      <c r="AW3063" s="1313"/>
      <c r="AX3063" s="1313"/>
      <c r="AY3063" s="1305"/>
      <c r="AZ3063" s="1313"/>
      <c r="BA3063" s="1313"/>
      <c r="BB3063" s="1313"/>
      <c r="BC3063" s="1313"/>
      <c r="BD3063" s="1313"/>
      <c r="BE3063" s="1903"/>
      <c r="BF3063" s="1904"/>
      <c r="BG3063" s="1903"/>
      <c r="BH3063" s="1904"/>
      <c r="BI3063" s="1903"/>
      <c r="BJ3063" s="1904"/>
      <c r="BK3063" s="1313"/>
      <c r="BL3063" s="1904"/>
      <c r="BM3063" s="1904"/>
      <c r="BN3063" s="1904"/>
      <c r="BO3063" s="1313"/>
      <c r="BP3063" s="1316">
        <f t="shared" si="824"/>
        <v>0</v>
      </c>
      <c r="BQ3063" s="1305"/>
    </row>
    <row r="3064" spans="1:69" ht="15" x14ac:dyDescent="0.25">
      <c r="A3064" s="1305"/>
      <c r="B3064" s="2050"/>
      <c r="C3064" s="1928"/>
      <c r="D3064" s="1313"/>
      <c r="E3064" s="1313"/>
      <c r="F3064" s="1931"/>
      <c r="G3064" s="1313"/>
      <c r="H3064" s="1345"/>
      <c r="I3064" s="1313"/>
      <c r="J3064" s="1345"/>
      <c r="K3064" s="1313"/>
      <c r="L3064" s="2773"/>
      <c r="M3064" s="1313"/>
      <c r="N3064" s="1345"/>
      <c r="O3064" s="1313"/>
      <c r="P3064" s="1313"/>
      <c r="Q3064" s="1307"/>
      <c r="R3064" s="1313"/>
      <c r="S3064" s="1313"/>
      <c r="T3064" s="1313"/>
      <c r="U3064" s="1313"/>
      <c r="V3064" s="2466"/>
      <c r="W3064" s="1904"/>
      <c r="X3064" s="2336"/>
      <c r="Y3064" s="1904"/>
      <c r="Z3064" s="2394"/>
      <c r="AA3064" s="1904"/>
      <c r="AB3064" s="1903"/>
      <c r="AC3064" s="1904"/>
      <c r="AD3064" s="1904"/>
      <c r="AE3064" s="1904"/>
      <c r="AF3064" s="1313"/>
      <c r="AG3064" s="1313"/>
      <c r="AH3064" s="1305"/>
      <c r="AI3064" s="1313"/>
      <c r="AJ3064" s="1313"/>
      <c r="AK3064" s="1313"/>
      <c r="AL3064" s="1313"/>
      <c r="AM3064" s="1313"/>
      <c r="AN3064" s="1905"/>
      <c r="AO3064" s="1345"/>
      <c r="AP3064" s="1313"/>
      <c r="AQ3064" s="1345"/>
      <c r="AR3064" s="1313"/>
      <c r="AS3064" s="1345"/>
      <c r="AT3064" s="1313"/>
      <c r="AU3064" s="1345"/>
      <c r="AV3064" s="1313"/>
      <c r="AW3064" s="1313"/>
      <c r="AX3064" s="1313"/>
      <c r="AY3064" s="1305"/>
      <c r="AZ3064" s="1313"/>
      <c r="BA3064" s="1313"/>
      <c r="BB3064" s="1313"/>
      <c r="BC3064" s="1313"/>
      <c r="BD3064" s="1313"/>
      <c r="BE3064" s="1903"/>
      <c r="BF3064" s="1904"/>
      <c r="BG3064" s="1903"/>
      <c r="BH3064" s="1904"/>
      <c r="BI3064" s="1903"/>
      <c r="BJ3064" s="1904"/>
      <c r="BK3064" s="1313"/>
      <c r="BL3064" s="1904"/>
      <c r="BM3064" s="1904"/>
      <c r="BN3064" s="1904"/>
      <c r="BO3064" s="1313"/>
      <c r="BP3064" s="1316">
        <f t="shared" si="824"/>
        <v>0</v>
      </c>
      <c r="BQ3064" s="1305"/>
    </row>
    <row r="3065" spans="1:69" ht="15" x14ac:dyDescent="0.25">
      <c r="A3065" s="1305"/>
      <c r="B3065" s="2050"/>
      <c r="C3065" s="1928"/>
      <c r="D3065" s="1313"/>
      <c r="E3065" s="1313"/>
      <c r="F3065" s="1931"/>
      <c r="G3065" s="1313"/>
      <c r="H3065" s="1345"/>
      <c r="I3065" s="1313"/>
      <c r="J3065" s="1345"/>
      <c r="K3065" s="1313"/>
      <c r="L3065" s="2773"/>
      <c r="M3065" s="1313"/>
      <c r="N3065" s="1345"/>
      <c r="O3065" s="1313"/>
      <c r="P3065" s="1313"/>
      <c r="Q3065" s="1307"/>
      <c r="R3065" s="1313"/>
      <c r="S3065" s="1313"/>
      <c r="T3065" s="1313"/>
      <c r="U3065" s="1313"/>
      <c r="V3065" s="2466"/>
      <c r="W3065" s="1904"/>
      <c r="X3065" s="2336"/>
      <c r="Y3065" s="1904"/>
      <c r="Z3065" s="2394"/>
      <c r="AA3065" s="1904"/>
      <c r="AB3065" s="1903"/>
      <c r="AC3065" s="1904"/>
      <c r="AD3065" s="1904"/>
      <c r="AE3065" s="1904"/>
      <c r="AF3065" s="1313"/>
      <c r="AG3065" s="1313"/>
      <c r="AH3065" s="1305"/>
      <c r="AI3065" s="1313"/>
      <c r="AJ3065" s="1313"/>
      <c r="AK3065" s="1313"/>
      <c r="AL3065" s="1313"/>
      <c r="AM3065" s="1313"/>
      <c r="AN3065" s="1905"/>
      <c r="AO3065" s="1345"/>
      <c r="AP3065" s="1313"/>
      <c r="AQ3065" s="1345"/>
      <c r="AR3065" s="1313"/>
      <c r="AS3065" s="1345"/>
      <c r="AT3065" s="1313"/>
      <c r="AU3065" s="1345"/>
      <c r="AV3065" s="1313"/>
      <c r="AW3065" s="1313"/>
      <c r="AX3065" s="1313"/>
      <c r="AY3065" s="1305"/>
      <c r="AZ3065" s="1313"/>
      <c r="BA3065" s="1313"/>
      <c r="BB3065" s="1313"/>
      <c r="BC3065" s="1313"/>
      <c r="BD3065" s="1313"/>
      <c r="BE3065" s="1903"/>
      <c r="BF3065" s="1904"/>
      <c r="BG3065" s="1903"/>
      <c r="BH3065" s="1904"/>
      <c r="BI3065" s="1903"/>
      <c r="BJ3065" s="1904"/>
      <c r="BK3065" s="1313"/>
      <c r="BL3065" s="1904"/>
      <c r="BM3065" s="1904"/>
      <c r="BN3065" s="1904"/>
      <c r="BO3065" s="1313"/>
      <c r="BP3065" s="1316">
        <f t="shared" si="824"/>
        <v>0</v>
      </c>
      <c r="BQ3065" s="1305"/>
    </row>
    <row r="3066" spans="1:69" ht="15" x14ac:dyDescent="0.25">
      <c r="A3066" s="1305"/>
      <c r="B3066" s="2050"/>
      <c r="C3066" s="1928"/>
      <c r="D3066" s="1313"/>
      <c r="E3066" s="1313"/>
      <c r="F3066" s="1931"/>
      <c r="G3066" s="1313"/>
      <c r="H3066" s="1345"/>
      <c r="I3066" s="1313"/>
      <c r="J3066" s="1345"/>
      <c r="K3066" s="1313"/>
      <c r="L3066" s="2773"/>
      <c r="M3066" s="1313"/>
      <c r="N3066" s="1345"/>
      <c r="O3066" s="1313"/>
      <c r="P3066" s="1313"/>
      <c r="Q3066" s="1307"/>
      <c r="R3066" s="1313"/>
      <c r="S3066" s="1313"/>
      <c r="T3066" s="1313"/>
      <c r="U3066" s="1313"/>
      <c r="V3066" s="2466"/>
      <c r="W3066" s="1904"/>
      <c r="X3066" s="2336"/>
      <c r="Y3066" s="1904"/>
      <c r="Z3066" s="2394"/>
      <c r="AA3066" s="1904"/>
      <c r="AB3066" s="1903"/>
      <c r="AC3066" s="1904"/>
      <c r="AD3066" s="1904"/>
      <c r="AE3066" s="1904"/>
      <c r="AF3066" s="1313"/>
      <c r="AG3066" s="1313"/>
      <c r="AH3066" s="1305"/>
      <c r="AI3066" s="1313"/>
      <c r="AJ3066" s="1313"/>
      <c r="AK3066" s="1313"/>
      <c r="AL3066" s="1313"/>
      <c r="AM3066" s="1313"/>
      <c r="AN3066" s="1905"/>
      <c r="AO3066" s="1345"/>
      <c r="AP3066" s="1313"/>
      <c r="AQ3066" s="1345"/>
      <c r="AR3066" s="1313"/>
      <c r="AS3066" s="1345"/>
      <c r="AT3066" s="1313"/>
      <c r="AU3066" s="1345"/>
      <c r="AV3066" s="1313"/>
      <c r="AW3066" s="1313"/>
      <c r="AX3066" s="1313"/>
      <c r="AY3066" s="1305"/>
      <c r="AZ3066" s="1313"/>
      <c r="BA3066" s="1313"/>
      <c r="BB3066" s="1313"/>
      <c r="BC3066" s="1313"/>
      <c r="BD3066" s="1313"/>
      <c r="BE3066" s="1903"/>
      <c r="BF3066" s="1904"/>
      <c r="BG3066" s="1903"/>
      <c r="BH3066" s="1904"/>
      <c r="BI3066" s="1903"/>
      <c r="BJ3066" s="1904"/>
      <c r="BK3066" s="1313"/>
      <c r="BL3066" s="1904"/>
      <c r="BM3066" s="1904"/>
      <c r="BN3066" s="1904"/>
      <c r="BO3066" s="1313"/>
      <c r="BP3066" s="1316">
        <f t="shared" si="824"/>
        <v>0</v>
      </c>
      <c r="BQ3066" s="1305"/>
    </row>
    <row r="3067" spans="1:69" ht="15" x14ac:dyDescent="0.25">
      <c r="A3067" s="1305"/>
      <c r="B3067" s="2050"/>
      <c r="C3067" s="1928"/>
      <c r="D3067" s="1313"/>
      <c r="E3067" s="1313"/>
      <c r="F3067" s="1931"/>
      <c r="G3067" s="1313"/>
      <c r="H3067" s="1345"/>
      <c r="I3067" s="1313"/>
      <c r="J3067" s="1345"/>
      <c r="K3067" s="1313"/>
      <c r="L3067" s="2773"/>
      <c r="M3067" s="1313"/>
      <c r="N3067" s="1345"/>
      <c r="O3067" s="1313"/>
      <c r="P3067" s="1313"/>
      <c r="Q3067" s="1307"/>
      <c r="R3067" s="1313"/>
      <c r="S3067" s="1313"/>
      <c r="T3067" s="1313"/>
      <c r="U3067" s="1313"/>
      <c r="V3067" s="2466"/>
      <c r="W3067" s="1904"/>
      <c r="X3067" s="2336"/>
      <c r="Y3067" s="1904"/>
      <c r="Z3067" s="2394"/>
      <c r="AA3067" s="1904"/>
      <c r="AB3067" s="1903"/>
      <c r="AC3067" s="1904"/>
      <c r="AD3067" s="1904"/>
      <c r="AE3067" s="1904"/>
      <c r="AF3067" s="1313"/>
      <c r="AG3067" s="1313"/>
      <c r="AH3067" s="1305"/>
      <c r="AI3067" s="1313"/>
      <c r="AJ3067" s="1313"/>
      <c r="AK3067" s="1313"/>
      <c r="AL3067" s="1313"/>
      <c r="AM3067" s="1313"/>
      <c r="AN3067" s="1905"/>
      <c r="AO3067" s="1345"/>
      <c r="AP3067" s="1313"/>
      <c r="AQ3067" s="1345"/>
      <c r="AR3067" s="1313"/>
      <c r="AS3067" s="1345"/>
      <c r="AT3067" s="1313"/>
      <c r="AU3067" s="1345"/>
      <c r="AV3067" s="1313"/>
      <c r="AW3067" s="1313"/>
      <c r="AX3067" s="1313"/>
      <c r="AY3067" s="1305"/>
      <c r="AZ3067" s="1313"/>
      <c r="BA3067" s="1313"/>
      <c r="BB3067" s="1313"/>
      <c r="BC3067" s="1313"/>
      <c r="BD3067" s="1313"/>
      <c r="BE3067" s="1903"/>
      <c r="BF3067" s="1904"/>
      <c r="BG3067" s="1903"/>
      <c r="BH3067" s="1904"/>
      <c r="BI3067" s="1903"/>
      <c r="BJ3067" s="1904"/>
      <c r="BK3067" s="1313"/>
      <c r="BL3067" s="1904"/>
      <c r="BM3067" s="1904"/>
      <c r="BN3067" s="1904"/>
      <c r="BO3067" s="1313"/>
      <c r="BP3067" s="1316">
        <f t="shared" si="824"/>
        <v>0</v>
      </c>
      <c r="BQ3067" s="1305"/>
    </row>
    <row r="3068" spans="1:69" ht="15" x14ac:dyDescent="0.25">
      <c r="A3068" s="1305"/>
      <c r="B3068" s="2050"/>
      <c r="C3068" s="1928"/>
      <c r="D3068" s="1313"/>
      <c r="E3068" s="1313"/>
      <c r="F3068" s="1931"/>
      <c r="G3068" s="1313"/>
      <c r="H3068" s="1345"/>
      <c r="I3068" s="1313"/>
      <c r="J3068" s="1345"/>
      <c r="K3068" s="1313"/>
      <c r="L3068" s="2773"/>
      <c r="M3068" s="1313"/>
      <c r="N3068" s="1345"/>
      <c r="O3068" s="1313"/>
      <c r="P3068" s="1313"/>
      <c r="Q3068" s="1307"/>
      <c r="R3068" s="1313"/>
      <c r="S3068" s="1313"/>
      <c r="T3068" s="1313"/>
      <c r="U3068" s="1313"/>
      <c r="V3068" s="2466"/>
      <c r="W3068" s="1904"/>
      <c r="X3068" s="2336"/>
      <c r="Y3068" s="1904"/>
      <c r="Z3068" s="2394"/>
      <c r="AA3068" s="1904"/>
      <c r="AB3068" s="1903"/>
      <c r="AC3068" s="1904"/>
      <c r="AD3068" s="1904"/>
      <c r="AE3068" s="1904"/>
      <c r="AF3068" s="1313"/>
      <c r="AG3068" s="1313"/>
      <c r="AH3068" s="1305"/>
      <c r="AI3068" s="1313"/>
      <c r="AJ3068" s="1313"/>
      <c r="AK3068" s="1313"/>
      <c r="AL3068" s="1313"/>
      <c r="AM3068" s="1313"/>
      <c r="AN3068" s="1905"/>
      <c r="AO3068" s="1345"/>
      <c r="AP3068" s="1313"/>
      <c r="AQ3068" s="1345"/>
      <c r="AR3068" s="1313"/>
      <c r="AS3068" s="1345"/>
      <c r="AT3068" s="1313"/>
      <c r="AU3068" s="1345"/>
      <c r="AV3068" s="1313"/>
      <c r="AW3068" s="1313"/>
      <c r="AX3068" s="1313"/>
      <c r="AY3068" s="1305"/>
      <c r="AZ3068" s="1313"/>
      <c r="BA3068" s="1313"/>
      <c r="BB3068" s="1313"/>
      <c r="BC3068" s="1313"/>
      <c r="BD3068" s="1313"/>
      <c r="BE3068" s="1903"/>
      <c r="BF3068" s="1904"/>
      <c r="BG3068" s="1903"/>
      <c r="BH3068" s="1904"/>
      <c r="BI3068" s="1903"/>
      <c r="BJ3068" s="1904"/>
      <c r="BK3068" s="1313"/>
      <c r="BL3068" s="1904"/>
      <c r="BM3068" s="1904"/>
      <c r="BN3068" s="1904"/>
      <c r="BO3068" s="1313"/>
      <c r="BP3068" s="1316">
        <f t="shared" si="824"/>
        <v>0</v>
      </c>
      <c r="BQ3068" s="1305"/>
    </row>
    <row r="3069" spans="1:69" ht="15" x14ac:dyDescent="0.25">
      <c r="A3069" s="1305"/>
      <c r="B3069" s="2050"/>
      <c r="C3069" s="1928"/>
      <c r="D3069" s="1313"/>
      <c r="E3069" s="1313"/>
      <c r="F3069" s="1931"/>
      <c r="G3069" s="1313"/>
      <c r="H3069" s="1345"/>
      <c r="I3069" s="1313"/>
      <c r="J3069" s="1345"/>
      <c r="K3069" s="1313"/>
      <c r="L3069" s="2773"/>
      <c r="M3069" s="1313"/>
      <c r="N3069" s="1345"/>
      <c r="O3069" s="1313"/>
      <c r="P3069" s="1313"/>
      <c r="Q3069" s="1307"/>
      <c r="R3069" s="1313"/>
      <c r="S3069" s="1313"/>
      <c r="T3069" s="1313"/>
      <c r="U3069" s="1313"/>
      <c r="V3069" s="2466"/>
      <c r="W3069" s="1904"/>
      <c r="X3069" s="2336"/>
      <c r="Y3069" s="1904"/>
      <c r="Z3069" s="2394"/>
      <c r="AA3069" s="1904"/>
      <c r="AB3069" s="1903"/>
      <c r="AC3069" s="1904"/>
      <c r="AD3069" s="1904"/>
      <c r="AE3069" s="1904"/>
      <c r="AF3069" s="1313"/>
      <c r="AG3069" s="1313"/>
      <c r="AH3069" s="1305"/>
      <c r="AI3069" s="1313"/>
      <c r="AJ3069" s="1313"/>
      <c r="AK3069" s="1313"/>
      <c r="AL3069" s="1313"/>
      <c r="AM3069" s="1313"/>
      <c r="AN3069" s="1905"/>
      <c r="AO3069" s="1345"/>
      <c r="AP3069" s="1313"/>
      <c r="AQ3069" s="1345"/>
      <c r="AR3069" s="1313"/>
      <c r="AS3069" s="1345"/>
      <c r="AT3069" s="1313"/>
      <c r="AU3069" s="1345"/>
      <c r="AV3069" s="1313"/>
      <c r="AW3069" s="1313"/>
      <c r="AX3069" s="1313"/>
      <c r="AY3069" s="1305"/>
      <c r="AZ3069" s="1313"/>
      <c r="BA3069" s="1313"/>
      <c r="BB3069" s="1313"/>
      <c r="BC3069" s="1313"/>
      <c r="BD3069" s="1313"/>
      <c r="BE3069" s="1903"/>
      <c r="BF3069" s="1904"/>
      <c r="BG3069" s="1903"/>
      <c r="BH3069" s="1904"/>
      <c r="BI3069" s="1903"/>
      <c r="BJ3069" s="1904"/>
      <c r="BK3069" s="1313"/>
      <c r="BL3069" s="1904"/>
      <c r="BM3069" s="1904"/>
      <c r="BN3069" s="1904"/>
      <c r="BO3069" s="1313"/>
      <c r="BP3069" s="1316">
        <f t="shared" si="824"/>
        <v>0</v>
      </c>
      <c r="BQ3069" s="1305"/>
    </row>
    <row r="3070" spans="1:69" ht="15" x14ac:dyDescent="0.25">
      <c r="A3070" s="1305"/>
      <c r="B3070" s="2050"/>
      <c r="C3070" s="1928"/>
      <c r="D3070" s="1313"/>
      <c r="E3070" s="1313"/>
      <c r="F3070" s="1931"/>
      <c r="G3070" s="1313"/>
      <c r="H3070" s="1345"/>
      <c r="I3070" s="1313"/>
      <c r="J3070" s="1345"/>
      <c r="K3070" s="1313"/>
      <c r="L3070" s="2773"/>
      <c r="M3070" s="1313"/>
      <c r="N3070" s="1345"/>
      <c r="O3070" s="1313"/>
      <c r="P3070" s="1313"/>
      <c r="Q3070" s="1307"/>
      <c r="R3070" s="1313"/>
      <c r="S3070" s="1313"/>
      <c r="T3070" s="1313"/>
      <c r="U3070" s="1313"/>
      <c r="V3070" s="2466"/>
      <c r="W3070" s="1904"/>
      <c r="X3070" s="2336"/>
      <c r="Y3070" s="1904"/>
      <c r="Z3070" s="2394"/>
      <c r="AA3070" s="1904"/>
      <c r="AB3070" s="1903"/>
      <c r="AC3070" s="1904"/>
      <c r="AD3070" s="1904"/>
      <c r="AE3070" s="1904"/>
      <c r="AF3070" s="1313"/>
      <c r="AG3070" s="1313"/>
      <c r="AH3070" s="1305"/>
      <c r="AI3070" s="1313"/>
      <c r="AJ3070" s="1313"/>
      <c r="AK3070" s="1313"/>
      <c r="AL3070" s="1313"/>
      <c r="AM3070" s="1313"/>
      <c r="AN3070" s="1905"/>
      <c r="AO3070" s="1345"/>
      <c r="AP3070" s="1313"/>
      <c r="AQ3070" s="1345"/>
      <c r="AR3070" s="1313"/>
      <c r="AS3070" s="1345"/>
      <c r="AT3070" s="1313"/>
      <c r="AU3070" s="1345"/>
      <c r="AV3070" s="1313"/>
      <c r="AW3070" s="1313"/>
      <c r="AX3070" s="1313"/>
      <c r="AY3070" s="1305"/>
      <c r="AZ3070" s="1313"/>
      <c r="BA3070" s="1313"/>
      <c r="BB3070" s="1313"/>
      <c r="BC3070" s="1313"/>
      <c r="BD3070" s="1313"/>
      <c r="BE3070" s="1903"/>
      <c r="BF3070" s="1904"/>
      <c r="BG3070" s="1903"/>
      <c r="BH3070" s="1904"/>
      <c r="BI3070" s="1903"/>
      <c r="BJ3070" s="1904"/>
      <c r="BK3070" s="1313"/>
      <c r="BL3070" s="1904"/>
      <c r="BM3070" s="1904"/>
      <c r="BN3070" s="1904"/>
      <c r="BO3070" s="1313"/>
      <c r="BP3070" s="1316">
        <f t="shared" si="824"/>
        <v>0</v>
      </c>
      <c r="BQ3070" s="1305"/>
    </row>
    <row r="3071" spans="1:69" ht="15" x14ac:dyDescent="0.25">
      <c r="A3071" s="1305"/>
      <c r="B3071" s="2050"/>
      <c r="C3071" s="1928"/>
      <c r="D3071" s="1313"/>
      <c r="E3071" s="1313"/>
      <c r="F3071" s="1931"/>
      <c r="G3071" s="1313"/>
      <c r="H3071" s="1345"/>
      <c r="I3071" s="1313"/>
      <c r="J3071" s="1345"/>
      <c r="K3071" s="1313"/>
      <c r="L3071" s="2773"/>
      <c r="M3071" s="1313"/>
      <c r="N3071" s="1345"/>
      <c r="O3071" s="1313"/>
      <c r="P3071" s="1313"/>
      <c r="Q3071" s="1307"/>
      <c r="R3071" s="1313"/>
      <c r="S3071" s="1313"/>
      <c r="T3071" s="1313"/>
      <c r="U3071" s="1313"/>
      <c r="V3071" s="2466"/>
      <c r="W3071" s="1904"/>
      <c r="X3071" s="2336"/>
      <c r="Y3071" s="1904"/>
      <c r="Z3071" s="2394"/>
      <c r="AA3071" s="1904"/>
      <c r="AB3071" s="1903"/>
      <c r="AC3071" s="1904"/>
      <c r="AD3071" s="1904"/>
      <c r="AE3071" s="1904"/>
      <c r="AF3071" s="1313"/>
      <c r="AG3071" s="1313"/>
      <c r="AH3071" s="1305"/>
      <c r="AI3071" s="1313"/>
      <c r="AJ3071" s="1313"/>
      <c r="AK3071" s="1313"/>
      <c r="AL3071" s="1313"/>
      <c r="AM3071" s="1313"/>
      <c r="AN3071" s="1905"/>
      <c r="AO3071" s="1345"/>
      <c r="AP3071" s="1313"/>
      <c r="AQ3071" s="1345"/>
      <c r="AR3071" s="1313"/>
      <c r="AS3071" s="1345"/>
      <c r="AT3071" s="1313"/>
      <c r="AU3071" s="1345"/>
      <c r="AV3071" s="1313"/>
      <c r="AW3071" s="1313"/>
      <c r="AX3071" s="1313"/>
      <c r="AY3071" s="1305"/>
      <c r="AZ3071" s="1313"/>
      <c r="BA3071" s="1313"/>
      <c r="BB3071" s="1313"/>
      <c r="BC3071" s="1313"/>
      <c r="BD3071" s="1313"/>
      <c r="BE3071" s="1903"/>
      <c r="BF3071" s="1904"/>
      <c r="BG3071" s="1903"/>
      <c r="BH3071" s="1904"/>
      <c r="BI3071" s="1903"/>
      <c r="BJ3071" s="1904"/>
      <c r="BK3071" s="1313"/>
      <c r="BL3071" s="1904"/>
      <c r="BM3071" s="1904"/>
      <c r="BN3071" s="1904"/>
      <c r="BO3071" s="1313"/>
      <c r="BP3071" s="1316">
        <f t="shared" si="824"/>
        <v>0</v>
      </c>
      <c r="BQ3071" s="1305"/>
    </row>
    <row r="3072" spans="1:69" ht="15" x14ac:dyDescent="0.25">
      <c r="A3072" s="1305"/>
      <c r="B3072" s="2050"/>
      <c r="C3072" s="1928"/>
      <c r="D3072" s="1313"/>
      <c r="E3072" s="1313"/>
      <c r="F3072" s="1931"/>
      <c r="G3072" s="1313"/>
      <c r="H3072" s="1345"/>
      <c r="I3072" s="1313"/>
      <c r="J3072" s="1345"/>
      <c r="K3072" s="1313"/>
      <c r="L3072" s="2773"/>
      <c r="M3072" s="1313"/>
      <c r="N3072" s="1345"/>
      <c r="O3072" s="1313"/>
      <c r="P3072" s="1313"/>
      <c r="Q3072" s="1307"/>
      <c r="R3072" s="1313"/>
      <c r="S3072" s="1313"/>
      <c r="T3072" s="1313"/>
      <c r="U3072" s="1313"/>
      <c r="V3072" s="2466"/>
      <c r="W3072" s="1904"/>
      <c r="X3072" s="2336"/>
      <c r="Y3072" s="1904"/>
      <c r="Z3072" s="2394"/>
      <c r="AA3072" s="1904"/>
      <c r="AB3072" s="1903"/>
      <c r="AC3072" s="1904"/>
      <c r="AD3072" s="1904"/>
      <c r="AE3072" s="1904"/>
      <c r="AF3072" s="1313"/>
      <c r="AG3072" s="1313"/>
      <c r="AH3072" s="1305"/>
      <c r="AI3072" s="1313"/>
      <c r="AJ3072" s="1313"/>
      <c r="AK3072" s="1313"/>
      <c r="AL3072" s="1313"/>
      <c r="AM3072" s="1313"/>
      <c r="AN3072" s="1905"/>
      <c r="AO3072" s="1345"/>
      <c r="AP3072" s="1313"/>
      <c r="AQ3072" s="1345"/>
      <c r="AR3072" s="1313"/>
      <c r="AS3072" s="1345"/>
      <c r="AT3072" s="1313"/>
      <c r="AU3072" s="1345"/>
      <c r="AV3072" s="1313"/>
      <c r="AW3072" s="1313"/>
      <c r="AX3072" s="1313"/>
      <c r="AY3072" s="1305"/>
      <c r="AZ3072" s="1313"/>
      <c r="BA3072" s="1313"/>
      <c r="BB3072" s="1313"/>
      <c r="BC3072" s="1313"/>
      <c r="BD3072" s="1313"/>
      <c r="BE3072" s="1903"/>
      <c r="BF3072" s="1904"/>
      <c r="BG3072" s="1903"/>
      <c r="BH3072" s="1904"/>
      <c r="BI3072" s="1903"/>
      <c r="BJ3072" s="1904"/>
      <c r="BK3072" s="1313"/>
      <c r="BL3072" s="1904"/>
      <c r="BM3072" s="1904"/>
      <c r="BN3072" s="1904"/>
      <c r="BO3072" s="1313"/>
      <c r="BP3072" s="1316">
        <f t="shared" si="824"/>
        <v>0</v>
      </c>
      <c r="BQ3072" s="1305"/>
    </row>
    <row r="3073" spans="1:69" ht="15" x14ac:dyDescent="0.25">
      <c r="A3073" s="1305"/>
      <c r="B3073" s="2050"/>
      <c r="C3073" s="1928"/>
      <c r="D3073" s="1313"/>
      <c r="E3073" s="1313"/>
      <c r="F3073" s="1931"/>
      <c r="G3073" s="1313"/>
      <c r="H3073" s="1345"/>
      <c r="I3073" s="1313"/>
      <c r="J3073" s="1345"/>
      <c r="K3073" s="1313"/>
      <c r="L3073" s="2773"/>
      <c r="M3073" s="1313"/>
      <c r="N3073" s="1345"/>
      <c r="O3073" s="1313"/>
      <c r="P3073" s="1313"/>
      <c r="Q3073" s="1307"/>
      <c r="R3073" s="1313"/>
      <c r="S3073" s="1313"/>
      <c r="T3073" s="1313"/>
      <c r="U3073" s="1313"/>
      <c r="V3073" s="2466"/>
      <c r="W3073" s="1904"/>
      <c r="X3073" s="2336"/>
      <c r="Y3073" s="1904"/>
      <c r="Z3073" s="2394"/>
      <c r="AA3073" s="1904"/>
      <c r="AB3073" s="1903"/>
      <c r="AC3073" s="1904"/>
      <c r="AD3073" s="1904"/>
      <c r="AE3073" s="1904"/>
      <c r="AF3073" s="1313"/>
      <c r="AG3073" s="1313"/>
      <c r="AH3073" s="1305"/>
      <c r="AI3073" s="1313"/>
      <c r="AJ3073" s="1313"/>
      <c r="AK3073" s="1313"/>
      <c r="AL3073" s="1313"/>
      <c r="AM3073" s="1313"/>
      <c r="AN3073" s="1905"/>
      <c r="AO3073" s="1345"/>
      <c r="AP3073" s="1313"/>
      <c r="AQ3073" s="1345"/>
      <c r="AR3073" s="1313"/>
      <c r="AS3073" s="1345"/>
      <c r="AT3073" s="1313"/>
      <c r="AU3073" s="1345"/>
      <c r="AV3073" s="1313"/>
      <c r="AW3073" s="1313"/>
      <c r="AX3073" s="1313"/>
      <c r="AY3073" s="1305"/>
      <c r="AZ3073" s="1313"/>
      <c r="BA3073" s="1313"/>
      <c r="BB3073" s="1313"/>
      <c r="BC3073" s="1313"/>
      <c r="BD3073" s="1313"/>
      <c r="BE3073" s="1903"/>
      <c r="BF3073" s="1904"/>
      <c r="BG3073" s="1903"/>
      <c r="BH3073" s="1904"/>
      <c r="BI3073" s="1903"/>
      <c r="BJ3073" s="1904"/>
      <c r="BK3073" s="1313"/>
      <c r="BL3073" s="1904"/>
      <c r="BM3073" s="1904"/>
      <c r="BN3073" s="1904"/>
      <c r="BO3073" s="1313"/>
      <c r="BP3073" s="1316">
        <f t="shared" si="824"/>
        <v>0</v>
      </c>
      <c r="BQ3073" s="1305"/>
    </row>
    <row r="3074" spans="1:69" ht="15" x14ac:dyDescent="0.25">
      <c r="A3074" s="1305"/>
      <c r="B3074" s="2050"/>
      <c r="C3074" s="1928"/>
      <c r="D3074" s="1313"/>
      <c r="E3074" s="1313"/>
      <c r="F3074" s="1931"/>
      <c r="G3074" s="1313"/>
      <c r="H3074" s="1345"/>
      <c r="I3074" s="1313"/>
      <c r="J3074" s="1345"/>
      <c r="K3074" s="1313"/>
      <c r="L3074" s="2773"/>
      <c r="M3074" s="1313"/>
      <c r="N3074" s="1345"/>
      <c r="O3074" s="1313"/>
      <c r="P3074" s="1313"/>
      <c r="Q3074" s="1307"/>
      <c r="R3074" s="1313"/>
      <c r="S3074" s="1313"/>
      <c r="T3074" s="1313"/>
      <c r="U3074" s="1313"/>
      <c r="V3074" s="2466"/>
      <c r="W3074" s="1904"/>
      <c r="X3074" s="2336"/>
      <c r="Y3074" s="1904"/>
      <c r="Z3074" s="2394"/>
      <c r="AA3074" s="1904"/>
      <c r="AB3074" s="1903"/>
      <c r="AC3074" s="1904"/>
      <c r="AD3074" s="1904"/>
      <c r="AE3074" s="1904"/>
      <c r="AF3074" s="1313"/>
      <c r="AG3074" s="1313"/>
      <c r="AH3074" s="1305"/>
      <c r="AI3074" s="1313"/>
      <c r="AJ3074" s="1313"/>
      <c r="AK3074" s="1313"/>
      <c r="AL3074" s="1313"/>
      <c r="AM3074" s="1313"/>
      <c r="AN3074" s="1905"/>
      <c r="AO3074" s="1345"/>
      <c r="AP3074" s="1313"/>
      <c r="AQ3074" s="1345"/>
      <c r="AR3074" s="1313"/>
      <c r="AS3074" s="1345"/>
      <c r="AT3074" s="1313"/>
      <c r="AU3074" s="1345"/>
      <c r="AV3074" s="1313"/>
      <c r="AW3074" s="1313"/>
      <c r="AX3074" s="1313"/>
      <c r="AY3074" s="1305"/>
      <c r="AZ3074" s="1313"/>
      <c r="BA3074" s="1313"/>
      <c r="BB3074" s="1313"/>
      <c r="BC3074" s="1313"/>
      <c r="BD3074" s="1313"/>
      <c r="BE3074" s="1903"/>
      <c r="BF3074" s="1904"/>
      <c r="BG3074" s="1903"/>
      <c r="BH3074" s="1904"/>
      <c r="BI3074" s="1903"/>
      <c r="BJ3074" s="1904"/>
      <c r="BK3074" s="1313"/>
      <c r="BL3074" s="1904"/>
      <c r="BM3074" s="1904"/>
      <c r="BN3074" s="1904"/>
      <c r="BO3074" s="1313"/>
      <c r="BP3074" s="1316">
        <f t="shared" si="824"/>
        <v>0</v>
      </c>
      <c r="BQ3074" s="1305"/>
    </row>
    <row r="3075" spans="1:69" ht="15" x14ac:dyDescent="0.25">
      <c r="A3075" s="1305"/>
      <c r="B3075" s="2050"/>
      <c r="C3075" s="1928"/>
      <c r="D3075" s="1313"/>
      <c r="E3075" s="1313"/>
      <c r="F3075" s="1931"/>
      <c r="G3075" s="1313"/>
      <c r="H3075" s="1345"/>
      <c r="I3075" s="1313"/>
      <c r="J3075" s="1345"/>
      <c r="K3075" s="1313"/>
      <c r="L3075" s="2773"/>
      <c r="M3075" s="1313"/>
      <c r="N3075" s="1345"/>
      <c r="O3075" s="1313"/>
      <c r="P3075" s="1313"/>
      <c r="Q3075" s="1307"/>
      <c r="R3075" s="1313"/>
      <c r="S3075" s="1313"/>
      <c r="T3075" s="1313"/>
      <c r="U3075" s="1313"/>
      <c r="V3075" s="2466"/>
      <c r="W3075" s="1904"/>
      <c r="X3075" s="2336"/>
      <c r="Y3075" s="1904"/>
      <c r="Z3075" s="2394"/>
      <c r="AA3075" s="1904"/>
      <c r="AB3075" s="1903"/>
      <c r="AC3075" s="1904"/>
      <c r="AD3075" s="1904"/>
      <c r="AE3075" s="1904"/>
      <c r="AF3075" s="1313"/>
      <c r="AG3075" s="1313"/>
      <c r="AH3075" s="1305"/>
      <c r="AI3075" s="1313"/>
      <c r="AJ3075" s="1313"/>
      <c r="AK3075" s="1313"/>
      <c r="AL3075" s="1313"/>
      <c r="AM3075" s="1313"/>
      <c r="AN3075" s="1905"/>
      <c r="AO3075" s="1345"/>
      <c r="AP3075" s="1313"/>
      <c r="AQ3075" s="1345"/>
      <c r="AR3075" s="1313"/>
      <c r="AS3075" s="1345"/>
      <c r="AT3075" s="1313"/>
      <c r="AU3075" s="1345"/>
      <c r="AV3075" s="1313"/>
      <c r="AW3075" s="1313"/>
      <c r="AX3075" s="1313"/>
      <c r="AY3075" s="1305"/>
      <c r="AZ3075" s="1313"/>
      <c r="BA3075" s="1313"/>
      <c r="BB3075" s="1313"/>
      <c r="BC3075" s="1313"/>
      <c r="BD3075" s="1313"/>
      <c r="BE3075" s="1903"/>
      <c r="BF3075" s="1904"/>
      <c r="BG3075" s="1903"/>
      <c r="BH3075" s="1904"/>
      <c r="BI3075" s="1903"/>
      <c r="BJ3075" s="1904"/>
      <c r="BK3075" s="1313"/>
      <c r="BL3075" s="1904"/>
      <c r="BM3075" s="1904"/>
      <c r="BN3075" s="1904"/>
      <c r="BO3075" s="1313"/>
      <c r="BP3075" s="1316">
        <f t="shared" si="824"/>
        <v>0</v>
      </c>
      <c r="BQ3075" s="1305"/>
    </row>
    <row r="3076" spans="1:69" ht="15" x14ac:dyDescent="0.25">
      <c r="A3076" s="1305"/>
      <c r="B3076" s="2050"/>
      <c r="C3076" s="1928"/>
      <c r="D3076" s="1313"/>
      <c r="E3076" s="1313"/>
      <c r="F3076" s="1931"/>
      <c r="G3076" s="1313"/>
      <c r="H3076" s="1345"/>
      <c r="I3076" s="1313"/>
      <c r="J3076" s="1345"/>
      <c r="K3076" s="1313"/>
      <c r="L3076" s="2773"/>
      <c r="M3076" s="1313"/>
      <c r="N3076" s="1345"/>
      <c r="O3076" s="1313"/>
      <c r="P3076" s="1313"/>
      <c r="Q3076" s="1307"/>
      <c r="R3076" s="1313"/>
      <c r="S3076" s="1313"/>
      <c r="T3076" s="1313"/>
      <c r="U3076" s="1313"/>
      <c r="V3076" s="2466"/>
      <c r="W3076" s="1904"/>
      <c r="X3076" s="2336"/>
      <c r="Y3076" s="1904"/>
      <c r="Z3076" s="2394"/>
      <c r="AA3076" s="1904"/>
      <c r="AB3076" s="1903"/>
      <c r="AC3076" s="1904"/>
      <c r="AD3076" s="1904"/>
      <c r="AE3076" s="1904"/>
      <c r="AF3076" s="1313"/>
      <c r="AG3076" s="1313"/>
      <c r="AH3076" s="1305"/>
      <c r="AI3076" s="1313"/>
      <c r="AJ3076" s="1313"/>
      <c r="AK3076" s="1313"/>
      <c r="AL3076" s="1313"/>
      <c r="AM3076" s="1313"/>
      <c r="AN3076" s="1905"/>
      <c r="AO3076" s="1345"/>
      <c r="AP3076" s="1313"/>
      <c r="AQ3076" s="1345"/>
      <c r="AR3076" s="1313"/>
      <c r="AS3076" s="1345"/>
      <c r="AT3076" s="1313"/>
      <c r="AU3076" s="1345"/>
      <c r="AV3076" s="1313"/>
      <c r="AW3076" s="1313"/>
      <c r="AX3076" s="1313"/>
      <c r="AY3076" s="1305"/>
      <c r="AZ3076" s="1313"/>
      <c r="BA3076" s="1313"/>
      <c r="BB3076" s="1313"/>
      <c r="BC3076" s="1313"/>
      <c r="BD3076" s="1313"/>
      <c r="BE3076" s="1903"/>
      <c r="BF3076" s="1904"/>
      <c r="BG3076" s="1903"/>
      <c r="BH3076" s="1904"/>
      <c r="BI3076" s="1903"/>
      <c r="BJ3076" s="1904"/>
      <c r="BK3076" s="1313"/>
      <c r="BL3076" s="1904"/>
      <c r="BM3076" s="1904"/>
      <c r="BN3076" s="1904"/>
      <c r="BO3076" s="1313"/>
      <c r="BP3076" s="1316">
        <f t="shared" si="824"/>
        <v>0</v>
      </c>
      <c r="BQ3076" s="1305"/>
    </row>
    <row r="3077" spans="1:69" ht="15" x14ac:dyDescent="0.25">
      <c r="A3077" s="1305"/>
      <c r="B3077" s="2050"/>
      <c r="C3077" s="1928"/>
      <c r="D3077" s="1313"/>
      <c r="E3077" s="1313"/>
      <c r="F3077" s="1931"/>
      <c r="G3077" s="1313"/>
      <c r="H3077" s="1345"/>
      <c r="I3077" s="1313"/>
      <c r="J3077" s="1345"/>
      <c r="K3077" s="1313"/>
      <c r="L3077" s="2773"/>
      <c r="M3077" s="1313"/>
      <c r="N3077" s="1345"/>
      <c r="O3077" s="1313"/>
      <c r="P3077" s="1313"/>
      <c r="Q3077" s="1307"/>
      <c r="R3077" s="1313"/>
      <c r="S3077" s="1313"/>
      <c r="T3077" s="1313"/>
      <c r="U3077" s="1313"/>
      <c r="V3077" s="2466"/>
      <c r="W3077" s="1904"/>
      <c r="X3077" s="2336"/>
      <c r="Y3077" s="1904"/>
      <c r="Z3077" s="2394"/>
      <c r="AA3077" s="1904"/>
      <c r="AB3077" s="1903"/>
      <c r="AC3077" s="1904"/>
      <c r="AD3077" s="1904"/>
      <c r="AE3077" s="1904"/>
      <c r="AF3077" s="1313"/>
      <c r="AG3077" s="1313"/>
      <c r="AH3077" s="1305"/>
      <c r="AI3077" s="1313"/>
      <c r="AJ3077" s="1313"/>
      <c r="AK3077" s="1313"/>
      <c r="AL3077" s="1313"/>
      <c r="AM3077" s="1313"/>
      <c r="AN3077" s="1905"/>
      <c r="AO3077" s="1345"/>
      <c r="AP3077" s="1313"/>
      <c r="AQ3077" s="1345"/>
      <c r="AR3077" s="1313"/>
      <c r="AS3077" s="1345"/>
      <c r="AT3077" s="1313"/>
      <c r="AU3077" s="1345"/>
      <c r="AV3077" s="1313"/>
      <c r="AW3077" s="1313"/>
      <c r="AX3077" s="1313"/>
      <c r="AY3077" s="1305"/>
      <c r="AZ3077" s="1313"/>
      <c r="BA3077" s="1313"/>
      <c r="BB3077" s="1313"/>
      <c r="BC3077" s="1313"/>
      <c r="BD3077" s="1313"/>
      <c r="BE3077" s="1903"/>
      <c r="BF3077" s="1904"/>
      <c r="BG3077" s="1903"/>
      <c r="BH3077" s="1904"/>
      <c r="BI3077" s="1903"/>
      <c r="BJ3077" s="1904"/>
      <c r="BK3077" s="1313"/>
      <c r="BL3077" s="1904"/>
      <c r="BM3077" s="1904"/>
      <c r="BN3077" s="1904"/>
      <c r="BO3077" s="1313"/>
      <c r="BP3077" s="1316">
        <f t="shared" si="824"/>
        <v>0</v>
      </c>
      <c r="BQ3077" s="1305"/>
    </row>
    <row r="3078" spans="1:69" ht="15" x14ac:dyDescent="0.25">
      <c r="A3078" s="1305"/>
      <c r="B3078" s="2050"/>
      <c r="C3078" s="1928"/>
      <c r="D3078" s="1313"/>
      <c r="E3078" s="1313"/>
      <c r="F3078" s="1931"/>
      <c r="G3078" s="1313"/>
      <c r="H3078" s="1345"/>
      <c r="I3078" s="1313"/>
      <c r="J3078" s="1345"/>
      <c r="K3078" s="1313"/>
      <c r="L3078" s="2773"/>
      <c r="M3078" s="1313"/>
      <c r="N3078" s="1345"/>
      <c r="O3078" s="1313"/>
      <c r="P3078" s="1313"/>
      <c r="Q3078" s="1307"/>
      <c r="R3078" s="1313"/>
      <c r="S3078" s="1313"/>
      <c r="T3078" s="1313"/>
      <c r="U3078" s="1313"/>
      <c r="V3078" s="2466"/>
      <c r="W3078" s="1904"/>
      <c r="X3078" s="2336"/>
      <c r="Y3078" s="1904"/>
      <c r="Z3078" s="2394"/>
      <c r="AA3078" s="1904"/>
      <c r="AB3078" s="1903"/>
      <c r="AC3078" s="1904"/>
      <c r="AD3078" s="1904"/>
      <c r="AE3078" s="1904"/>
      <c r="AF3078" s="1313"/>
      <c r="AG3078" s="1313"/>
      <c r="AH3078" s="1305"/>
      <c r="AI3078" s="1313"/>
      <c r="AJ3078" s="1313"/>
      <c r="AK3078" s="1313"/>
      <c r="AL3078" s="1313"/>
      <c r="AM3078" s="1313"/>
      <c r="AN3078" s="1905"/>
      <c r="AO3078" s="1345"/>
      <c r="AP3078" s="1313"/>
      <c r="AQ3078" s="1345"/>
      <c r="AR3078" s="1313"/>
      <c r="AS3078" s="1345"/>
      <c r="AT3078" s="1313"/>
      <c r="AU3078" s="1345"/>
      <c r="AV3078" s="1313"/>
      <c r="AW3078" s="1313"/>
      <c r="AX3078" s="1313"/>
      <c r="AY3078" s="1305"/>
      <c r="AZ3078" s="1313"/>
      <c r="BA3078" s="1313"/>
      <c r="BB3078" s="1313"/>
      <c r="BC3078" s="1313"/>
      <c r="BD3078" s="1313"/>
      <c r="BE3078" s="1903"/>
      <c r="BF3078" s="1904"/>
      <c r="BG3078" s="1903"/>
      <c r="BH3078" s="1904"/>
      <c r="BI3078" s="1903"/>
      <c r="BJ3078" s="1904"/>
      <c r="BK3078" s="1313"/>
      <c r="BL3078" s="1904"/>
      <c r="BM3078" s="1904"/>
      <c r="BN3078" s="1904"/>
      <c r="BO3078" s="1313"/>
      <c r="BP3078" s="1316">
        <f t="shared" ref="BP3078:BP3141" si="825">O3077-BO3078</f>
        <v>0</v>
      </c>
      <c r="BQ3078" s="1305"/>
    </row>
    <row r="3079" spans="1:69" ht="15" x14ac:dyDescent="0.25">
      <c r="A3079" s="1305"/>
      <c r="B3079" s="2050"/>
      <c r="C3079" s="1928"/>
      <c r="D3079" s="1313"/>
      <c r="E3079" s="1313"/>
      <c r="F3079" s="1931"/>
      <c r="G3079" s="1313"/>
      <c r="H3079" s="1345"/>
      <c r="I3079" s="1313"/>
      <c r="J3079" s="1345"/>
      <c r="K3079" s="1313"/>
      <c r="L3079" s="2773"/>
      <c r="M3079" s="1313"/>
      <c r="N3079" s="1345"/>
      <c r="O3079" s="1313"/>
      <c r="P3079" s="1313"/>
      <c r="Q3079" s="1307"/>
      <c r="R3079" s="1313"/>
      <c r="S3079" s="1313"/>
      <c r="T3079" s="1313"/>
      <c r="U3079" s="1313"/>
      <c r="V3079" s="2466"/>
      <c r="W3079" s="1904"/>
      <c r="X3079" s="2336"/>
      <c r="Y3079" s="1904"/>
      <c r="Z3079" s="2394"/>
      <c r="AA3079" s="1904"/>
      <c r="AB3079" s="1903"/>
      <c r="AC3079" s="1904"/>
      <c r="AD3079" s="1904"/>
      <c r="AE3079" s="1904"/>
      <c r="AF3079" s="1313"/>
      <c r="AG3079" s="1313"/>
      <c r="AH3079" s="1305"/>
      <c r="AI3079" s="1313"/>
      <c r="AJ3079" s="1313"/>
      <c r="AK3079" s="1313"/>
      <c r="AL3079" s="1313"/>
      <c r="AM3079" s="1313"/>
      <c r="AN3079" s="1905"/>
      <c r="AO3079" s="1345"/>
      <c r="AP3079" s="1313"/>
      <c r="AQ3079" s="1345"/>
      <c r="AR3079" s="1313"/>
      <c r="AS3079" s="1345"/>
      <c r="AT3079" s="1313"/>
      <c r="AU3079" s="1345"/>
      <c r="AV3079" s="1313"/>
      <c r="AW3079" s="1313"/>
      <c r="AX3079" s="1313"/>
      <c r="AY3079" s="1305"/>
      <c r="AZ3079" s="1313"/>
      <c r="BA3079" s="1313"/>
      <c r="BB3079" s="1313"/>
      <c r="BC3079" s="1313"/>
      <c r="BD3079" s="1313"/>
      <c r="BE3079" s="1903"/>
      <c r="BF3079" s="1904"/>
      <c r="BG3079" s="1903"/>
      <c r="BH3079" s="1904"/>
      <c r="BI3079" s="1903"/>
      <c r="BJ3079" s="1904"/>
      <c r="BK3079" s="1313"/>
      <c r="BL3079" s="1904"/>
      <c r="BM3079" s="1904"/>
      <c r="BN3079" s="1904"/>
      <c r="BO3079" s="1313"/>
      <c r="BP3079" s="1316">
        <f t="shared" si="825"/>
        <v>0</v>
      </c>
      <c r="BQ3079" s="1305"/>
    </row>
    <row r="3080" spans="1:69" ht="15" x14ac:dyDescent="0.25">
      <c r="A3080" s="1305"/>
      <c r="B3080" s="2050"/>
      <c r="C3080" s="1928"/>
      <c r="D3080" s="1313"/>
      <c r="E3080" s="1313"/>
      <c r="F3080" s="1931"/>
      <c r="G3080" s="1313"/>
      <c r="H3080" s="1345"/>
      <c r="I3080" s="1313"/>
      <c r="J3080" s="1345"/>
      <c r="K3080" s="1313"/>
      <c r="L3080" s="2773"/>
      <c r="M3080" s="1313"/>
      <c r="N3080" s="1345"/>
      <c r="O3080" s="1313"/>
      <c r="P3080" s="1313"/>
      <c r="Q3080" s="1307"/>
      <c r="R3080" s="1313"/>
      <c r="S3080" s="1313"/>
      <c r="T3080" s="1313"/>
      <c r="U3080" s="1313"/>
      <c r="V3080" s="2466"/>
      <c r="W3080" s="1904"/>
      <c r="X3080" s="2336"/>
      <c r="Y3080" s="1904"/>
      <c r="Z3080" s="2394"/>
      <c r="AA3080" s="1904"/>
      <c r="AB3080" s="1903"/>
      <c r="AC3080" s="1904"/>
      <c r="AD3080" s="1904"/>
      <c r="AE3080" s="1904"/>
      <c r="AF3080" s="1313"/>
      <c r="AG3080" s="1313"/>
      <c r="AH3080" s="1305"/>
      <c r="AI3080" s="1313"/>
      <c r="AJ3080" s="1313"/>
      <c r="AK3080" s="1313"/>
      <c r="AL3080" s="1313"/>
      <c r="AM3080" s="1313"/>
      <c r="AN3080" s="1905"/>
      <c r="AO3080" s="1345"/>
      <c r="AP3080" s="1313"/>
      <c r="AQ3080" s="1345"/>
      <c r="AR3080" s="1313"/>
      <c r="AS3080" s="1345"/>
      <c r="AT3080" s="1313"/>
      <c r="AU3080" s="1345"/>
      <c r="AV3080" s="1313"/>
      <c r="AW3080" s="1313"/>
      <c r="AX3080" s="1313"/>
      <c r="AY3080" s="1305"/>
      <c r="AZ3080" s="1313"/>
      <c r="BA3080" s="1313"/>
      <c r="BB3080" s="1313"/>
      <c r="BC3080" s="1313"/>
      <c r="BD3080" s="1313"/>
      <c r="BE3080" s="1903"/>
      <c r="BF3080" s="1904"/>
      <c r="BG3080" s="1903"/>
      <c r="BH3080" s="1904"/>
      <c r="BI3080" s="1903"/>
      <c r="BJ3080" s="1904"/>
      <c r="BK3080" s="1313"/>
      <c r="BL3080" s="1904"/>
      <c r="BM3080" s="1904"/>
      <c r="BN3080" s="1904"/>
      <c r="BO3080" s="1313"/>
      <c r="BP3080" s="1316">
        <f t="shared" si="825"/>
        <v>0</v>
      </c>
      <c r="BQ3080" s="1305"/>
    </row>
    <row r="3081" spans="1:69" ht="15" x14ac:dyDescent="0.25">
      <c r="A3081" s="1305"/>
      <c r="B3081" s="2050"/>
      <c r="C3081" s="1928"/>
      <c r="D3081" s="1313"/>
      <c r="E3081" s="1313"/>
      <c r="F3081" s="1931"/>
      <c r="G3081" s="1313"/>
      <c r="H3081" s="1345"/>
      <c r="I3081" s="1313"/>
      <c r="J3081" s="1345"/>
      <c r="K3081" s="1313"/>
      <c r="L3081" s="2773"/>
      <c r="M3081" s="1313"/>
      <c r="N3081" s="1345"/>
      <c r="O3081" s="1313"/>
      <c r="P3081" s="1313"/>
      <c r="Q3081" s="1307"/>
      <c r="R3081" s="1313"/>
      <c r="S3081" s="1313"/>
      <c r="T3081" s="1313"/>
      <c r="U3081" s="1313"/>
      <c r="V3081" s="2466"/>
      <c r="W3081" s="1904"/>
      <c r="X3081" s="2336"/>
      <c r="Y3081" s="1904"/>
      <c r="Z3081" s="2394"/>
      <c r="AA3081" s="1904"/>
      <c r="AB3081" s="1903"/>
      <c r="AC3081" s="1904"/>
      <c r="AD3081" s="1904"/>
      <c r="AE3081" s="1904"/>
      <c r="AF3081" s="1313"/>
      <c r="AG3081" s="1313"/>
      <c r="AH3081" s="1305"/>
      <c r="AI3081" s="1313"/>
      <c r="AJ3081" s="1313"/>
      <c r="AK3081" s="1313"/>
      <c r="AL3081" s="1313"/>
      <c r="AM3081" s="1313"/>
      <c r="AN3081" s="1905"/>
      <c r="AO3081" s="1345"/>
      <c r="AP3081" s="1313"/>
      <c r="AQ3081" s="1345"/>
      <c r="AR3081" s="1313"/>
      <c r="AS3081" s="1345"/>
      <c r="AT3081" s="1313"/>
      <c r="AU3081" s="1345"/>
      <c r="AV3081" s="1313"/>
      <c r="AW3081" s="1313"/>
      <c r="AX3081" s="1313"/>
      <c r="AY3081" s="1305"/>
      <c r="AZ3081" s="1313"/>
      <c r="BA3081" s="1313"/>
      <c r="BB3081" s="1313"/>
      <c r="BC3081" s="1313"/>
      <c r="BD3081" s="1313"/>
      <c r="BE3081" s="1903"/>
      <c r="BF3081" s="1904"/>
      <c r="BG3081" s="1903"/>
      <c r="BH3081" s="1904"/>
      <c r="BI3081" s="1903"/>
      <c r="BJ3081" s="1904"/>
      <c r="BK3081" s="1313"/>
      <c r="BL3081" s="1904"/>
      <c r="BM3081" s="1904"/>
      <c r="BN3081" s="1904"/>
      <c r="BO3081" s="1313"/>
      <c r="BP3081" s="1316">
        <f t="shared" si="825"/>
        <v>0</v>
      </c>
      <c r="BQ3081" s="1305"/>
    </row>
    <row r="3082" spans="1:69" ht="15" x14ac:dyDescent="0.25">
      <c r="A3082" s="1305"/>
      <c r="B3082" s="2050"/>
      <c r="C3082" s="1928"/>
      <c r="D3082" s="1313"/>
      <c r="E3082" s="1313"/>
      <c r="F3082" s="1931"/>
      <c r="G3082" s="1313"/>
      <c r="H3082" s="1345"/>
      <c r="I3082" s="1313"/>
      <c r="J3082" s="1345"/>
      <c r="K3082" s="1313"/>
      <c r="L3082" s="2773"/>
      <c r="M3082" s="1313"/>
      <c r="N3082" s="1345"/>
      <c r="O3082" s="1313"/>
      <c r="P3082" s="1313"/>
      <c r="Q3082" s="1307"/>
      <c r="R3082" s="1313"/>
      <c r="S3082" s="1313"/>
      <c r="T3082" s="1313"/>
      <c r="U3082" s="1313"/>
      <c r="V3082" s="2466"/>
      <c r="W3082" s="1904"/>
      <c r="X3082" s="2336"/>
      <c r="Y3082" s="1904"/>
      <c r="Z3082" s="2394"/>
      <c r="AA3082" s="1904"/>
      <c r="AB3082" s="1903"/>
      <c r="AC3082" s="1904"/>
      <c r="AD3082" s="1904"/>
      <c r="AE3082" s="1904"/>
      <c r="AF3082" s="1313"/>
      <c r="AG3082" s="1313"/>
      <c r="AH3082" s="1305"/>
      <c r="AI3082" s="1313"/>
      <c r="AJ3082" s="1313"/>
      <c r="AK3082" s="1313"/>
      <c r="AL3082" s="1313"/>
      <c r="AM3082" s="1313"/>
      <c r="AN3082" s="1905"/>
      <c r="AO3082" s="1345"/>
      <c r="AP3082" s="1313"/>
      <c r="AQ3082" s="1345"/>
      <c r="AR3082" s="1313"/>
      <c r="AS3082" s="1345"/>
      <c r="AT3082" s="1313"/>
      <c r="AU3082" s="1345"/>
      <c r="AV3082" s="1313"/>
      <c r="AW3082" s="1313"/>
      <c r="AX3082" s="1313"/>
      <c r="AY3082" s="1305"/>
      <c r="AZ3082" s="1313"/>
      <c r="BA3082" s="1313"/>
      <c r="BB3082" s="1313"/>
      <c r="BC3082" s="1313"/>
      <c r="BD3082" s="1313"/>
      <c r="BE3082" s="1903"/>
      <c r="BF3082" s="1904"/>
      <c r="BG3082" s="1903"/>
      <c r="BH3082" s="1904"/>
      <c r="BI3082" s="1903"/>
      <c r="BJ3082" s="1904"/>
      <c r="BK3082" s="1313"/>
      <c r="BL3082" s="1904"/>
      <c r="BM3082" s="1904"/>
      <c r="BN3082" s="1904"/>
      <c r="BO3082" s="1313"/>
      <c r="BP3082" s="1316">
        <f t="shared" si="825"/>
        <v>0</v>
      </c>
      <c r="BQ3082" s="1305"/>
    </row>
    <row r="3083" spans="1:69" ht="15" x14ac:dyDescent="0.25">
      <c r="A3083" s="1305"/>
      <c r="B3083" s="2050"/>
      <c r="C3083" s="1928"/>
      <c r="D3083" s="1313"/>
      <c r="E3083" s="1313"/>
      <c r="F3083" s="1931"/>
      <c r="G3083" s="1313"/>
      <c r="H3083" s="1345"/>
      <c r="I3083" s="1313"/>
      <c r="J3083" s="1345"/>
      <c r="K3083" s="1313"/>
      <c r="L3083" s="2773"/>
      <c r="M3083" s="1313"/>
      <c r="N3083" s="1345"/>
      <c r="O3083" s="1313"/>
      <c r="P3083" s="1313"/>
      <c r="Q3083" s="1307"/>
      <c r="R3083" s="1313"/>
      <c r="S3083" s="1313"/>
      <c r="T3083" s="1313"/>
      <c r="U3083" s="1313"/>
      <c r="V3083" s="2466"/>
      <c r="W3083" s="1904"/>
      <c r="X3083" s="2336"/>
      <c r="Y3083" s="1904"/>
      <c r="Z3083" s="2394"/>
      <c r="AA3083" s="1904"/>
      <c r="AB3083" s="1903"/>
      <c r="AC3083" s="1904"/>
      <c r="AD3083" s="1904"/>
      <c r="AE3083" s="1904"/>
      <c r="AF3083" s="1313"/>
      <c r="AG3083" s="1313"/>
      <c r="AH3083" s="1305"/>
      <c r="AI3083" s="1313"/>
      <c r="AJ3083" s="1313"/>
      <c r="AK3083" s="1313"/>
      <c r="AL3083" s="1313"/>
      <c r="AM3083" s="1313"/>
      <c r="AN3083" s="1905"/>
      <c r="AO3083" s="1345"/>
      <c r="AP3083" s="1313"/>
      <c r="AQ3083" s="1345"/>
      <c r="AR3083" s="1313"/>
      <c r="AS3083" s="1345"/>
      <c r="AT3083" s="1313"/>
      <c r="AU3083" s="1345"/>
      <c r="AV3083" s="1313"/>
      <c r="AW3083" s="1313"/>
      <c r="AX3083" s="1313"/>
      <c r="AY3083" s="1305"/>
      <c r="AZ3083" s="1313"/>
      <c r="BA3083" s="1313"/>
      <c r="BB3083" s="1313"/>
      <c r="BC3083" s="1313"/>
      <c r="BD3083" s="1313"/>
      <c r="BE3083" s="1903"/>
      <c r="BF3083" s="1904"/>
      <c r="BG3083" s="1903"/>
      <c r="BH3083" s="1904"/>
      <c r="BI3083" s="1903"/>
      <c r="BJ3083" s="1904"/>
      <c r="BK3083" s="1313"/>
      <c r="BL3083" s="1904"/>
      <c r="BM3083" s="1904"/>
      <c r="BN3083" s="1904"/>
      <c r="BO3083" s="1313"/>
      <c r="BP3083" s="1316">
        <f t="shared" si="825"/>
        <v>0</v>
      </c>
      <c r="BQ3083" s="1305"/>
    </row>
    <row r="3084" spans="1:69" ht="15" x14ac:dyDescent="0.25">
      <c r="A3084" s="1305"/>
      <c r="B3084" s="2050"/>
      <c r="C3084" s="1928"/>
      <c r="D3084" s="1313"/>
      <c r="E3084" s="1313"/>
      <c r="F3084" s="1931"/>
      <c r="G3084" s="1313"/>
      <c r="H3084" s="1345"/>
      <c r="I3084" s="1313"/>
      <c r="J3084" s="1345"/>
      <c r="K3084" s="1313"/>
      <c r="L3084" s="2773"/>
      <c r="M3084" s="1313"/>
      <c r="N3084" s="1345"/>
      <c r="O3084" s="1313"/>
      <c r="P3084" s="1313"/>
      <c r="Q3084" s="1307"/>
      <c r="R3084" s="1313"/>
      <c r="S3084" s="1313"/>
      <c r="T3084" s="1313"/>
      <c r="U3084" s="1313"/>
      <c r="V3084" s="2466"/>
      <c r="W3084" s="1904"/>
      <c r="X3084" s="2336"/>
      <c r="Y3084" s="1904"/>
      <c r="Z3084" s="2394"/>
      <c r="AA3084" s="1904"/>
      <c r="AB3084" s="1903"/>
      <c r="AC3084" s="1904"/>
      <c r="AD3084" s="1904"/>
      <c r="AE3084" s="1904"/>
      <c r="AF3084" s="1313"/>
      <c r="AG3084" s="1313"/>
      <c r="AH3084" s="1305"/>
      <c r="AI3084" s="1313"/>
      <c r="AJ3084" s="1313"/>
      <c r="AK3084" s="1313"/>
      <c r="AL3084" s="1313"/>
      <c r="AM3084" s="1313"/>
      <c r="AN3084" s="1905"/>
      <c r="AO3084" s="1345"/>
      <c r="AP3084" s="1313"/>
      <c r="AQ3084" s="1345"/>
      <c r="AR3084" s="1313"/>
      <c r="AS3084" s="1345"/>
      <c r="AT3084" s="1313"/>
      <c r="AU3084" s="1345"/>
      <c r="AV3084" s="1313"/>
      <c r="AW3084" s="1313"/>
      <c r="AX3084" s="1313"/>
      <c r="AY3084" s="1305"/>
      <c r="AZ3084" s="1313"/>
      <c r="BA3084" s="1313"/>
      <c r="BB3084" s="1313"/>
      <c r="BC3084" s="1313"/>
      <c r="BD3084" s="1313"/>
      <c r="BE3084" s="1903"/>
      <c r="BF3084" s="1904"/>
      <c r="BG3084" s="1903"/>
      <c r="BH3084" s="1904"/>
      <c r="BI3084" s="1903"/>
      <c r="BJ3084" s="1904"/>
      <c r="BK3084" s="1313"/>
      <c r="BL3084" s="1904"/>
      <c r="BM3084" s="1904"/>
      <c r="BN3084" s="1904"/>
      <c r="BO3084" s="1313"/>
      <c r="BP3084" s="1316">
        <f t="shared" si="825"/>
        <v>0</v>
      </c>
      <c r="BQ3084" s="1305"/>
    </row>
    <row r="3085" spans="1:69" ht="15" x14ac:dyDescent="0.25">
      <c r="A3085" s="1305"/>
      <c r="B3085" s="2050"/>
      <c r="C3085" s="1928"/>
      <c r="D3085" s="1313"/>
      <c r="E3085" s="1313"/>
      <c r="F3085" s="1931"/>
      <c r="G3085" s="1313"/>
      <c r="H3085" s="1345"/>
      <c r="I3085" s="1313"/>
      <c r="J3085" s="1345"/>
      <c r="K3085" s="1313"/>
      <c r="L3085" s="2773"/>
      <c r="M3085" s="1313"/>
      <c r="N3085" s="1345"/>
      <c r="O3085" s="1313"/>
      <c r="P3085" s="1313"/>
      <c r="Q3085" s="1307"/>
      <c r="R3085" s="1313"/>
      <c r="S3085" s="1313"/>
      <c r="T3085" s="1313"/>
      <c r="U3085" s="1313"/>
      <c r="V3085" s="2466"/>
      <c r="W3085" s="1904"/>
      <c r="X3085" s="2336"/>
      <c r="Y3085" s="1904"/>
      <c r="Z3085" s="2394"/>
      <c r="AA3085" s="1904"/>
      <c r="AB3085" s="1903"/>
      <c r="AC3085" s="1904"/>
      <c r="AD3085" s="1904"/>
      <c r="AE3085" s="1904"/>
      <c r="AF3085" s="1313"/>
      <c r="AG3085" s="1313"/>
      <c r="AH3085" s="1305"/>
      <c r="AI3085" s="1313"/>
      <c r="AJ3085" s="1313"/>
      <c r="AK3085" s="1313"/>
      <c r="AL3085" s="1313"/>
      <c r="AM3085" s="1313"/>
      <c r="AN3085" s="1905"/>
      <c r="AO3085" s="1345"/>
      <c r="AP3085" s="1313"/>
      <c r="AQ3085" s="1345"/>
      <c r="AR3085" s="1313"/>
      <c r="AS3085" s="1345"/>
      <c r="AT3085" s="1313"/>
      <c r="AU3085" s="1345"/>
      <c r="AV3085" s="1313"/>
      <c r="AW3085" s="1313"/>
      <c r="AX3085" s="1313"/>
      <c r="AY3085" s="1305"/>
      <c r="AZ3085" s="1313"/>
      <c r="BA3085" s="1313"/>
      <c r="BB3085" s="1313"/>
      <c r="BC3085" s="1313"/>
      <c r="BD3085" s="1313"/>
      <c r="BE3085" s="1903"/>
      <c r="BF3085" s="1904"/>
      <c r="BG3085" s="1903"/>
      <c r="BH3085" s="1904"/>
      <c r="BI3085" s="1903"/>
      <c r="BJ3085" s="1904"/>
      <c r="BK3085" s="1313"/>
      <c r="BL3085" s="1904"/>
      <c r="BM3085" s="1904"/>
      <c r="BN3085" s="1904"/>
      <c r="BO3085" s="1313"/>
      <c r="BP3085" s="1316">
        <f t="shared" si="825"/>
        <v>0</v>
      </c>
      <c r="BQ3085" s="1305"/>
    </row>
    <row r="3086" spans="1:69" ht="15" x14ac:dyDescent="0.25">
      <c r="A3086" s="1305"/>
      <c r="B3086" s="2050"/>
      <c r="C3086" s="1928"/>
      <c r="D3086" s="1313"/>
      <c r="E3086" s="1313"/>
      <c r="F3086" s="1931"/>
      <c r="G3086" s="1313"/>
      <c r="H3086" s="1345"/>
      <c r="I3086" s="1313"/>
      <c r="J3086" s="1345"/>
      <c r="K3086" s="1313"/>
      <c r="L3086" s="2773"/>
      <c r="M3086" s="1313"/>
      <c r="N3086" s="1345"/>
      <c r="O3086" s="1313"/>
      <c r="P3086" s="1313"/>
      <c r="Q3086" s="1307"/>
      <c r="R3086" s="1313"/>
      <c r="S3086" s="1313"/>
      <c r="T3086" s="1313"/>
      <c r="U3086" s="1313"/>
      <c r="V3086" s="2466"/>
      <c r="W3086" s="1904"/>
      <c r="X3086" s="2336"/>
      <c r="Y3086" s="1904"/>
      <c r="Z3086" s="2394"/>
      <c r="AA3086" s="1904"/>
      <c r="AB3086" s="1903"/>
      <c r="AC3086" s="1904"/>
      <c r="AD3086" s="1904"/>
      <c r="AE3086" s="1904"/>
      <c r="AF3086" s="1313"/>
      <c r="AG3086" s="1313"/>
      <c r="AH3086" s="1305"/>
      <c r="AI3086" s="1313"/>
      <c r="AJ3086" s="1313"/>
      <c r="AK3086" s="1313"/>
      <c r="AL3086" s="1313"/>
      <c r="AM3086" s="1313"/>
      <c r="AN3086" s="1905"/>
      <c r="AO3086" s="1345"/>
      <c r="AP3086" s="1313"/>
      <c r="AQ3086" s="1345"/>
      <c r="AR3086" s="1313"/>
      <c r="AS3086" s="1345"/>
      <c r="AT3086" s="1313"/>
      <c r="AU3086" s="1345"/>
      <c r="AV3086" s="1313"/>
      <c r="AW3086" s="1313"/>
      <c r="AX3086" s="1313"/>
      <c r="AY3086" s="1305"/>
      <c r="AZ3086" s="1313"/>
      <c r="BA3086" s="1313"/>
      <c r="BB3086" s="1313"/>
      <c r="BC3086" s="1313"/>
      <c r="BD3086" s="1313"/>
      <c r="BE3086" s="1903"/>
      <c r="BF3086" s="1904"/>
      <c r="BG3086" s="1903"/>
      <c r="BH3086" s="1904"/>
      <c r="BI3086" s="1903"/>
      <c r="BJ3086" s="1904"/>
      <c r="BK3086" s="1313"/>
      <c r="BL3086" s="1904"/>
      <c r="BM3086" s="1904"/>
      <c r="BN3086" s="1904"/>
      <c r="BO3086" s="1313"/>
      <c r="BP3086" s="1316">
        <f t="shared" si="825"/>
        <v>0</v>
      </c>
      <c r="BQ3086" s="1305"/>
    </row>
    <row r="3087" spans="1:69" ht="15" x14ac:dyDescent="0.25">
      <c r="A3087" s="1305"/>
      <c r="B3087" s="2050"/>
      <c r="C3087" s="1928"/>
      <c r="D3087" s="1313"/>
      <c r="E3087" s="1313"/>
      <c r="F3087" s="1931"/>
      <c r="G3087" s="1313"/>
      <c r="H3087" s="1345"/>
      <c r="I3087" s="1313"/>
      <c r="J3087" s="1345"/>
      <c r="K3087" s="1313"/>
      <c r="L3087" s="2773"/>
      <c r="M3087" s="1313"/>
      <c r="N3087" s="1345"/>
      <c r="O3087" s="1313"/>
      <c r="P3087" s="1313"/>
      <c r="Q3087" s="1307"/>
      <c r="R3087" s="1313"/>
      <c r="S3087" s="1313"/>
      <c r="T3087" s="1313"/>
      <c r="U3087" s="1313"/>
      <c r="V3087" s="2466"/>
      <c r="W3087" s="1904"/>
      <c r="X3087" s="2336"/>
      <c r="Y3087" s="1904"/>
      <c r="Z3087" s="2394"/>
      <c r="AA3087" s="1904"/>
      <c r="AB3087" s="1903"/>
      <c r="AC3087" s="1904"/>
      <c r="AD3087" s="1904"/>
      <c r="AE3087" s="1904"/>
      <c r="AF3087" s="1313"/>
      <c r="AG3087" s="1313"/>
      <c r="AH3087" s="1305"/>
      <c r="AI3087" s="1313"/>
      <c r="AJ3087" s="1313"/>
      <c r="AK3087" s="1313"/>
      <c r="AL3087" s="1313"/>
      <c r="AM3087" s="1313"/>
      <c r="AN3087" s="1905"/>
      <c r="AO3087" s="1345"/>
      <c r="AP3087" s="1313"/>
      <c r="AQ3087" s="1345"/>
      <c r="AR3087" s="1313"/>
      <c r="AS3087" s="1345"/>
      <c r="AT3087" s="1313"/>
      <c r="AU3087" s="1345"/>
      <c r="AV3087" s="1313"/>
      <c r="AW3087" s="1313"/>
      <c r="AX3087" s="1313"/>
      <c r="AY3087" s="1305"/>
      <c r="AZ3087" s="1313"/>
      <c r="BA3087" s="1313"/>
      <c r="BB3087" s="1313"/>
      <c r="BC3087" s="1313"/>
      <c r="BD3087" s="1313"/>
      <c r="BE3087" s="1903"/>
      <c r="BF3087" s="1904"/>
      <c r="BG3087" s="1903"/>
      <c r="BH3087" s="1904"/>
      <c r="BI3087" s="1903"/>
      <c r="BJ3087" s="1904"/>
      <c r="BK3087" s="1313"/>
      <c r="BL3087" s="1904"/>
      <c r="BM3087" s="1904"/>
      <c r="BN3087" s="1904"/>
      <c r="BO3087" s="1313"/>
      <c r="BP3087" s="1316">
        <f t="shared" si="825"/>
        <v>0</v>
      </c>
      <c r="BQ3087" s="1305"/>
    </row>
    <row r="3088" spans="1:69" ht="15" x14ac:dyDescent="0.25">
      <c r="A3088" s="1305"/>
      <c r="B3088" s="2050"/>
      <c r="C3088" s="1928"/>
      <c r="D3088" s="1313"/>
      <c r="E3088" s="1313"/>
      <c r="F3088" s="1931"/>
      <c r="G3088" s="1313"/>
      <c r="H3088" s="1345"/>
      <c r="I3088" s="1313"/>
      <c r="J3088" s="1345"/>
      <c r="K3088" s="1313"/>
      <c r="L3088" s="2773"/>
      <c r="M3088" s="1313"/>
      <c r="N3088" s="1345"/>
      <c r="O3088" s="1313"/>
      <c r="P3088" s="1313"/>
      <c r="Q3088" s="1307"/>
      <c r="R3088" s="1313"/>
      <c r="S3088" s="1313"/>
      <c r="T3088" s="1313"/>
      <c r="U3088" s="1313"/>
      <c r="V3088" s="2466"/>
      <c r="W3088" s="1904"/>
      <c r="X3088" s="2336"/>
      <c r="Y3088" s="1904"/>
      <c r="Z3088" s="2394"/>
      <c r="AA3088" s="1904"/>
      <c r="AB3088" s="1903"/>
      <c r="AC3088" s="1904"/>
      <c r="AD3088" s="1904"/>
      <c r="AE3088" s="1904"/>
      <c r="AF3088" s="1313"/>
      <c r="AG3088" s="1313"/>
      <c r="AH3088" s="1305"/>
      <c r="AI3088" s="1313"/>
      <c r="AJ3088" s="1313"/>
      <c r="AK3088" s="1313"/>
      <c r="AL3088" s="1313"/>
      <c r="AM3088" s="1313"/>
      <c r="AN3088" s="1905"/>
      <c r="AO3088" s="1345"/>
      <c r="AP3088" s="1313"/>
      <c r="AQ3088" s="1345"/>
      <c r="AR3088" s="1313"/>
      <c r="AS3088" s="1345"/>
      <c r="AT3088" s="1313"/>
      <c r="AU3088" s="1345"/>
      <c r="AV3088" s="1313"/>
      <c r="AW3088" s="1313"/>
      <c r="AX3088" s="1313"/>
      <c r="AY3088" s="1305"/>
      <c r="AZ3088" s="1313"/>
      <c r="BA3088" s="1313"/>
      <c r="BB3088" s="1313"/>
      <c r="BC3088" s="1313"/>
      <c r="BD3088" s="1313"/>
      <c r="BE3088" s="1903"/>
      <c r="BF3088" s="1904"/>
      <c r="BG3088" s="1903"/>
      <c r="BH3088" s="1904"/>
      <c r="BI3088" s="1903"/>
      <c r="BJ3088" s="1904"/>
      <c r="BK3088" s="1313"/>
      <c r="BL3088" s="1904"/>
      <c r="BM3088" s="1904"/>
      <c r="BN3088" s="1904"/>
      <c r="BO3088" s="1313"/>
      <c r="BP3088" s="1316">
        <f t="shared" si="825"/>
        <v>0</v>
      </c>
      <c r="BQ3088" s="1305"/>
    </row>
    <row r="3089" spans="1:69" ht="15" x14ac:dyDescent="0.25">
      <c r="A3089" s="1305"/>
      <c r="B3089" s="2050"/>
      <c r="C3089" s="1928"/>
      <c r="D3089" s="1313"/>
      <c r="E3089" s="1313"/>
      <c r="F3089" s="1931"/>
      <c r="G3089" s="1313"/>
      <c r="H3089" s="1345"/>
      <c r="I3089" s="1313"/>
      <c r="J3089" s="1345"/>
      <c r="K3089" s="1313"/>
      <c r="L3089" s="2773"/>
      <c r="M3089" s="1313"/>
      <c r="N3089" s="1345"/>
      <c r="O3089" s="1313"/>
      <c r="P3089" s="1313"/>
      <c r="Q3089" s="1307"/>
      <c r="R3089" s="1313"/>
      <c r="S3089" s="1313"/>
      <c r="T3089" s="1313"/>
      <c r="U3089" s="1313"/>
      <c r="V3089" s="2466"/>
      <c r="W3089" s="1904"/>
      <c r="X3089" s="2336"/>
      <c r="Y3089" s="1904"/>
      <c r="Z3089" s="2394"/>
      <c r="AA3089" s="1904"/>
      <c r="AB3089" s="1903"/>
      <c r="AC3089" s="1904"/>
      <c r="AD3089" s="1904"/>
      <c r="AE3089" s="1904"/>
      <c r="AF3089" s="1313"/>
      <c r="AG3089" s="1313"/>
      <c r="AH3089" s="1305"/>
      <c r="AI3089" s="1313"/>
      <c r="AJ3089" s="1313"/>
      <c r="AK3089" s="1313"/>
      <c r="AL3089" s="1313"/>
      <c r="AM3089" s="1313"/>
      <c r="AN3089" s="1905"/>
      <c r="AO3089" s="1345"/>
      <c r="AP3089" s="1313"/>
      <c r="AQ3089" s="1345"/>
      <c r="AR3089" s="1313"/>
      <c r="AS3089" s="1345"/>
      <c r="AT3089" s="1313"/>
      <c r="AU3089" s="1345"/>
      <c r="AV3089" s="1313"/>
      <c r="AW3089" s="1313"/>
      <c r="AX3089" s="1313"/>
      <c r="AY3089" s="1305"/>
      <c r="AZ3089" s="1313"/>
      <c r="BA3089" s="1313"/>
      <c r="BB3089" s="1313"/>
      <c r="BC3089" s="1313"/>
      <c r="BD3089" s="1313"/>
      <c r="BE3089" s="1903"/>
      <c r="BF3089" s="1904"/>
      <c r="BG3089" s="1903"/>
      <c r="BH3089" s="1904"/>
      <c r="BI3089" s="1903"/>
      <c r="BJ3089" s="1904"/>
      <c r="BK3089" s="1313"/>
      <c r="BL3089" s="1904"/>
      <c r="BM3089" s="1904"/>
      <c r="BN3089" s="1904"/>
      <c r="BO3089" s="1313"/>
      <c r="BP3089" s="1316">
        <f t="shared" si="825"/>
        <v>0</v>
      </c>
      <c r="BQ3089" s="1305"/>
    </row>
    <row r="3090" spans="1:69" ht="15" x14ac:dyDescent="0.25">
      <c r="A3090" s="1305"/>
      <c r="B3090" s="2050"/>
      <c r="C3090" s="1928"/>
      <c r="D3090" s="1313"/>
      <c r="E3090" s="1313"/>
      <c r="F3090" s="1931"/>
      <c r="G3090" s="1313"/>
      <c r="H3090" s="1345"/>
      <c r="I3090" s="1313"/>
      <c r="J3090" s="1345"/>
      <c r="K3090" s="1313"/>
      <c r="L3090" s="2773"/>
      <c r="M3090" s="1313"/>
      <c r="N3090" s="1345"/>
      <c r="O3090" s="1313"/>
      <c r="P3090" s="1313"/>
      <c r="Q3090" s="1307"/>
      <c r="R3090" s="1313"/>
      <c r="S3090" s="1313"/>
      <c r="T3090" s="1313"/>
      <c r="U3090" s="1313"/>
      <c r="V3090" s="2466"/>
      <c r="W3090" s="1904"/>
      <c r="X3090" s="2336"/>
      <c r="Y3090" s="1904"/>
      <c r="Z3090" s="2394"/>
      <c r="AA3090" s="1904"/>
      <c r="AB3090" s="1903"/>
      <c r="AC3090" s="1904"/>
      <c r="AD3090" s="1904"/>
      <c r="AE3090" s="1904"/>
      <c r="AF3090" s="1313"/>
      <c r="AG3090" s="1313"/>
      <c r="AH3090" s="1305"/>
      <c r="AI3090" s="1313"/>
      <c r="AJ3090" s="1313"/>
      <c r="AK3090" s="1313"/>
      <c r="AL3090" s="1313"/>
      <c r="AM3090" s="1313"/>
      <c r="AN3090" s="1905"/>
      <c r="AO3090" s="1345"/>
      <c r="AP3090" s="1313"/>
      <c r="AQ3090" s="1345"/>
      <c r="AR3090" s="1313"/>
      <c r="AS3090" s="1345"/>
      <c r="AT3090" s="1313"/>
      <c r="AU3090" s="1345"/>
      <c r="AV3090" s="1313"/>
      <c r="AW3090" s="1313"/>
      <c r="AX3090" s="1313"/>
      <c r="AY3090" s="1305"/>
      <c r="AZ3090" s="1313"/>
      <c r="BA3090" s="1313"/>
      <c r="BB3090" s="1313"/>
      <c r="BC3090" s="1313"/>
      <c r="BD3090" s="1313"/>
      <c r="BE3090" s="1903"/>
      <c r="BF3090" s="1904"/>
      <c r="BG3090" s="1903"/>
      <c r="BH3090" s="1904"/>
      <c r="BI3090" s="1903"/>
      <c r="BJ3090" s="1904"/>
      <c r="BK3090" s="1313"/>
      <c r="BL3090" s="1904"/>
      <c r="BM3090" s="1904"/>
      <c r="BN3090" s="1904"/>
      <c r="BO3090" s="1313"/>
      <c r="BP3090" s="1316">
        <f t="shared" si="825"/>
        <v>0</v>
      </c>
      <c r="BQ3090" s="1305"/>
    </row>
    <row r="3091" spans="1:69" ht="15" x14ac:dyDescent="0.25">
      <c r="A3091" s="1305"/>
      <c r="B3091" s="2050"/>
      <c r="C3091" s="1928"/>
      <c r="D3091" s="1313"/>
      <c r="E3091" s="1313"/>
      <c r="F3091" s="1931"/>
      <c r="G3091" s="1313"/>
      <c r="H3091" s="1345"/>
      <c r="I3091" s="1313"/>
      <c r="J3091" s="1345"/>
      <c r="K3091" s="1313"/>
      <c r="L3091" s="2773"/>
      <c r="M3091" s="1313"/>
      <c r="N3091" s="1345"/>
      <c r="O3091" s="1313"/>
      <c r="P3091" s="1313"/>
      <c r="Q3091" s="1307"/>
      <c r="R3091" s="1313"/>
      <c r="S3091" s="1313"/>
      <c r="T3091" s="1313"/>
      <c r="U3091" s="1313"/>
      <c r="V3091" s="2466"/>
      <c r="W3091" s="1904"/>
      <c r="X3091" s="2336"/>
      <c r="Y3091" s="1904"/>
      <c r="Z3091" s="2394"/>
      <c r="AA3091" s="1904"/>
      <c r="AB3091" s="1903"/>
      <c r="AC3091" s="1904"/>
      <c r="AD3091" s="1904"/>
      <c r="AE3091" s="1904"/>
      <c r="AF3091" s="1313"/>
      <c r="AG3091" s="1313"/>
      <c r="AH3091" s="1305"/>
      <c r="AI3091" s="1313"/>
      <c r="AJ3091" s="1313"/>
      <c r="AK3091" s="1313"/>
      <c r="AL3091" s="1313"/>
      <c r="AM3091" s="1313"/>
      <c r="AN3091" s="1905"/>
      <c r="AO3091" s="1345"/>
      <c r="AP3091" s="1313"/>
      <c r="AQ3091" s="1345"/>
      <c r="AR3091" s="1313"/>
      <c r="AS3091" s="1345"/>
      <c r="AT3091" s="1313"/>
      <c r="AU3091" s="1345"/>
      <c r="AV3091" s="1313"/>
      <c r="AW3091" s="1313"/>
      <c r="AX3091" s="1313"/>
      <c r="AY3091" s="1305"/>
      <c r="AZ3091" s="1313"/>
      <c r="BA3091" s="1313"/>
      <c r="BB3091" s="1313"/>
      <c r="BC3091" s="1313"/>
      <c r="BD3091" s="1313"/>
      <c r="BE3091" s="1903"/>
      <c r="BF3091" s="1904"/>
      <c r="BG3091" s="1903"/>
      <c r="BH3091" s="1904"/>
      <c r="BI3091" s="1903"/>
      <c r="BJ3091" s="1904"/>
      <c r="BK3091" s="1313"/>
      <c r="BL3091" s="1904"/>
      <c r="BM3091" s="1904"/>
      <c r="BN3091" s="1904"/>
      <c r="BO3091" s="1313"/>
      <c r="BP3091" s="1316">
        <f t="shared" si="825"/>
        <v>0</v>
      </c>
      <c r="BQ3091" s="1305"/>
    </row>
    <row r="3092" spans="1:69" ht="15" x14ac:dyDescent="0.25">
      <c r="A3092" s="1305"/>
      <c r="B3092" s="2050"/>
      <c r="C3092" s="1928"/>
      <c r="D3092" s="1313"/>
      <c r="E3092" s="1313"/>
      <c r="F3092" s="1931"/>
      <c r="G3092" s="1313"/>
      <c r="H3092" s="1345"/>
      <c r="I3092" s="1313"/>
      <c r="J3092" s="1345"/>
      <c r="K3092" s="1313"/>
      <c r="L3092" s="2773"/>
      <c r="M3092" s="1313"/>
      <c r="N3092" s="1345"/>
      <c r="O3092" s="1313"/>
      <c r="P3092" s="1313"/>
      <c r="Q3092" s="1307"/>
      <c r="R3092" s="1313"/>
      <c r="S3092" s="1313"/>
      <c r="T3092" s="1313"/>
      <c r="U3092" s="1313"/>
      <c r="V3092" s="2466"/>
      <c r="W3092" s="1904"/>
      <c r="X3092" s="2336"/>
      <c r="Y3092" s="1904"/>
      <c r="Z3092" s="2394"/>
      <c r="AA3092" s="1904"/>
      <c r="AB3092" s="1903"/>
      <c r="AC3092" s="1904"/>
      <c r="AD3092" s="1904"/>
      <c r="AE3092" s="1904"/>
      <c r="AF3092" s="1313"/>
      <c r="AG3092" s="1313"/>
      <c r="AH3092" s="1305"/>
      <c r="AI3092" s="1313"/>
      <c r="AJ3092" s="1313"/>
      <c r="AK3092" s="1313"/>
      <c r="AL3092" s="1313"/>
      <c r="AM3092" s="1313"/>
      <c r="AN3092" s="1905"/>
      <c r="AO3092" s="1345"/>
      <c r="AP3092" s="1313"/>
      <c r="AQ3092" s="1345"/>
      <c r="AR3092" s="1313"/>
      <c r="AS3092" s="1345"/>
      <c r="AT3092" s="1313"/>
      <c r="AU3092" s="1345"/>
      <c r="AV3092" s="1313"/>
      <c r="AW3092" s="1313"/>
      <c r="AX3092" s="1313"/>
      <c r="AY3092" s="1305"/>
      <c r="AZ3092" s="1313"/>
      <c r="BA3092" s="1313"/>
      <c r="BB3092" s="1313"/>
      <c r="BC3092" s="1313"/>
      <c r="BD3092" s="1313"/>
      <c r="BE3092" s="1903"/>
      <c r="BF3092" s="1904"/>
      <c r="BG3092" s="1903"/>
      <c r="BH3092" s="1904"/>
      <c r="BI3092" s="1903"/>
      <c r="BJ3092" s="1904"/>
      <c r="BK3092" s="1313"/>
      <c r="BL3092" s="1904"/>
      <c r="BM3092" s="1904"/>
      <c r="BN3092" s="1904"/>
      <c r="BO3092" s="1313"/>
      <c r="BP3092" s="1316">
        <f t="shared" si="825"/>
        <v>0</v>
      </c>
      <c r="BQ3092" s="1305"/>
    </row>
    <row r="3093" spans="1:69" ht="15" x14ac:dyDescent="0.25">
      <c r="A3093" s="1305"/>
      <c r="B3093" s="2050"/>
      <c r="C3093" s="1928"/>
      <c r="D3093" s="1313"/>
      <c r="E3093" s="1313"/>
      <c r="F3093" s="1931"/>
      <c r="G3093" s="1313"/>
      <c r="H3093" s="1345"/>
      <c r="I3093" s="1313"/>
      <c r="J3093" s="1345"/>
      <c r="K3093" s="1313"/>
      <c r="L3093" s="2773"/>
      <c r="M3093" s="1313"/>
      <c r="N3093" s="1345"/>
      <c r="O3093" s="1313"/>
      <c r="P3093" s="1313"/>
      <c r="Q3093" s="1307"/>
      <c r="R3093" s="1313"/>
      <c r="S3093" s="1313"/>
      <c r="T3093" s="1313"/>
      <c r="U3093" s="1313"/>
      <c r="V3093" s="2466"/>
      <c r="W3093" s="1904"/>
      <c r="X3093" s="2336"/>
      <c r="Y3093" s="1904"/>
      <c r="Z3093" s="2394"/>
      <c r="AA3093" s="1904"/>
      <c r="AB3093" s="1903"/>
      <c r="AC3093" s="1904"/>
      <c r="AD3093" s="1904"/>
      <c r="AE3093" s="1904"/>
      <c r="AF3093" s="1313"/>
      <c r="AG3093" s="1313"/>
      <c r="AH3093" s="1305"/>
      <c r="AI3093" s="1313"/>
      <c r="AJ3093" s="1313"/>
      <c r="AK3093" s="1313"/>
      <c r="AL3093" s="1313"/>
      <c r="AM3093" s="1313"/>
      <c r="AN3093" s="1905"/>
      <c r="AO3093" s="1345"/>
      <c r="AP3093" s="1313"/>
      <c r="AQ3093" s="1345"/>
      <c r="AR3093" s="1313"/>
      <c r="AS3093" s="1345"/>
      <c r="AT3093" s="1313"/>
      <c r="AU3093" s="1345"/>
      <c r="AV3093" s="1313"/>
      <c r="AW3093" s="1313"/>
      <c r="AX3093" s="1313"/>
      <c r="AY3093" s="1305"/>
      <c r="AZ3093" s="1313"/>
      <c r="BA3093" s="1313"/>
      <c r="BB3093" s="1313"/>
      <c r="BC3093" s="1313"/>
      <c r="BD3093" s="1313"/>
      <c r="BE3093" s="1903"/>
      <c r="BF3093" s="1904"/>
      <c r="BG3093" s="1903"/>
      <c r="BH3093" s="1904"/>
      <c r="BI3093" s="1903"/>
      <c r="BJ3093" s="1904"/>
      <c r="BK3093" s="1313"/>
      <c r="BL3093" s="1904"/>
      <c r="BM3093" s="1904"/>
      <c r="BN3093" s="1904"/>
      <c r="BO3093" s="1313"/>
      <c r="BP3093" s="1316">
        <f t="shared" si="825"/>
        <v>0</v>
      </c>
      <c r="BQ3093" s="1305"/>
    </row>
    <row r="3094" spans="1:69" ht="15" x14ac:dyDescent="0.25">
      <c r="A3094" s="1305"/>
      <c r="B3094" s="2050"/>
      <c r="C3094" s="1928"/>
      <c r="D3094" s="1313"/>
      <c r="E3094" s="1313"/>
      <c r="F3094" s="1931"/>
      <c r="G3094" s="1313"/>
      <c r="H3094" s="1345"/>
      <c r="I3094" s="1313"/>
      <c r="J3094" s="1345"/>
      <c r="K3094" s="1313"/>
      <c r="L3094" s="2773"/>
      <c r="M3094" s="1313"/>
      <c r="N3094" s="1345"/>
      <c r="O3094" s="1313"/>
      <c r="P3094" s="1313"/>
      <c r="Q3094" s="1307"/>
      <c r="R3094" s="1313"/>
      <c r="S3094" s="1313"/>
      <c r="T3094" s="1313"/>
      <c r="U3094" s="1313"/>
      <c r="V3094" s="2466"/>
      <c r="W3094" s="1904"/>
      <c r="X3094" s="2336"/>
      <c r="Y3094" s="1904"/>
      <c r="Z3094" s="2394"/>
      <c r="AA3094" s="1904"/>
      <c r="AB3094" s="1903"/>
      <c r="AC3094" s="1904"/>
      <c r="AD3094" s="1904"/>
      <c r="AE3094" s="1904"/>
      <c r="AF3094" s="1313"/>
      <c r="AG3094" s="1313"/>
      <c r="AH3094" s="1305"/>
      <c r="AI3094" s="1313"/>
      <c r="AJ3094" s="1313"/>
      <c r="AK3094" s="1313"/>
      <c r="AL3094" s="1313"/>
      <c r="AM3094" s="1313"/>
      <c r="AN3094" s="1905"/>
      <c r="AO3094" s="1345"/>
      <c r="AP3094" s="1313"/>
      <c r="AQ3094" s="1345"/>
      <c r="AR3094" s="1313"/>
      <c r="AS3094" s="1345"/>
      <c r="AT3094" s="1313"/>
      <c r="AU3094" s="1345"/>
      <c r="AV3094" s="1313"/>
      <c r="AW3094" s="1313"/>
      <c r="AX3094" s="1313"/>
      <c r="AY3094" s="1305"/>
      <c r="AZ3094" s="1313"/>
      <c r="BA3094" s="1313"/>
      <c r="BB3094" s="1313"/>
      <c r="BC3094" s="1313"/>
      <c r="BD3094" s="1313"/>
      <c r="BE3094" s="1903"/>
      <c r="BF3094" s="1904"/>
      <c r="BG3094" s="1903"/>
      <c r="BH3094" s="1904"/>
      <c r="BI3094" s="1903"/>
      <c r="BJ3094" s="1904"/>
      <c r="BK3094" s="1313"/>
      <c r="BL3094" s="1904"/>
      <c r="BM3094" s="1904"/>
      <c r="BN3094" s="1904"/>
      <c r="BO3094" s="1313"/>
      <c r="BP3094" s="1316">
        <f t="shared" si="825"/>
        <v>0</v>
      </c>
      <c r="BQ3094" s="1305"/>
    </row>
    <row r="3095" spans="1:69" ht="15" x14ac:dyDescent="0.25">
      <c r="A3095" s="1305"/>
      <c r="B3095" s="2050"/>
      <c r="C3095" s="1928"/>
      <c r="D3095" s="1313"/>
      <c r="E3095" s="1313"/>
      <c r="F3095" s="1931"/>
      <c r="G3095" s="1313"/>
      <c r="H3095" s="1345"/>
      <c r="I3095" s="1313"/>
      <c r="J3095" s="1345"/>
      <c r="K3095" s="1313"/>
      <c r="L3095" s="2773"/>
      <c r="M3095" s="1313"/>
      <c r="N3095" s="1345"/>
      <c r="O3095" s="1313"/>
      <c r="P3095" s="1313"/>
      <c r="Q3095" s="1307"/>
      <c r="R3095" s="1313"/>
      <c r="S3095" s="1313"/>
      <c r="T3095" s="1313"/>
      <c r="U3095" s="1313"/>
      <c r="V3095" s="2466"/>
      <c r="W3095" s="1904"/>
      <c r="X3095" s="2336"/>
      <c r="Y3095" s="1904"/>
      <c r="Z3095" s="2394"/>
      <c r="AA3095" s="1904"/>
      <c r="AB3095" s="1903"/>
      <c r="AC3095" s="1904"/>
      <c r="AD3095" s="1904"/>
      <c r="AE3095" s="1904"/>
      <c r="AF3095" s="1313"/>
      <c r="AG3095" s="1313"/>
      <c r="AH3095" s="1305"/>
      <c r="AI3095" s="1313"/>
      <c r="AJ3095" s="1313"/>
      <c r="AK3095" s="1313"/>
      <c r="AL3095" s="1313"/>
      <c r="AM3095" s="1313"/>
      <c r="AN3095" s="1905"/>
      <c r="AO3095" s="1345"/>
      <c r="AP3095" s="1313"/>
      <c r="AQ3095" s="1345"/>
      <c r="AR3095" s="1313"/>
      <c r="AS3095" s="1345"/>
      <c r="AT3095" s="1313"/>
      <c r="AU3095" s="1345"/>
      <c r="AV3095" s="1313"/>
      <c r="AW3095" s="1313"/>
      <c r="AX3095" s="1313"/>
      <c r="AY3095" s="1305"/>
      <c r="AZ3095" s="1313"/>
      <c r="BA3095" s="1313"/>
      <c r="BB3095" s="1313"/>
      <c r="BC3095" s="1313"/>
      <c r="BD3095" s="1313"/>
      <c r="BE3095" s="1903"/>
      <c r="BF3095" s="1904"/>
      <c r="BG3095" s="1903"/>
      <c r="BH3095" s="1904"/>
      <c r="BI3095" s="1903"/>
      <c r="BJ3095" s="1904"/>
      <c r="BK3095" s="1313"/>
      <c r="BL3095" s="1904"/>
      <c r="BM3095" s="1904"/>
      <c r="BN3095" s="1904"/>
      <c r="BO3095" s="1313"/>
      <c r="BP3095" s="1316">
        <f t="shared" si="825"/>
        <v>0</v>
      </c>
      <c r="BQ3095" s="1305"/>
    </row>
    <row r="3096" spans="1:69" ht="15" x14ac:dyDescent="0.25">
      <c r="A3096" s="1305"/>
      <c r="B3096" s="2050"/>
      <c r="C3096" s="1928"/>
      <c r="D3096" s="1313"/>
      <c r="E3096" s="1313"/>
      <c r="F3096" s="1931"/>
      <c r="G3096" s="1313"/>
      <c r="H3096" s="1345"/>
      <c r="I3096" s="1313"/>
      <c r="J3096" s="1345"/>
      <c r="K3096" s="1313"/>
      <c r="L3096" s="2773"/>
      <c r="M3096" s="1313"/>
      <c r="N3096" s="1345"/>
      <c r="O3096" s="1313"/>
      <c r="P3096" s="1313"/>
      <c r="Q3096" s="1307"/>
      <c r="R3096" s="1313"/>
      <c r="S3096" s="1313"/>
      <c r="T3096" s="1313"/>
      <c r="U3096" s="1313"/>
      <c r="V3096" s="2466"/>
      <c r="W3096" s="1904"/>
      <c r="X3096" s="2336"/>
      <c r="Y3096" s="1904"/>
      <c r="Z3096" s="2394"/>
      <c r="AA3096" s="1904"/>
      <c r="AB3096" s="1903"/>
      <c r="AC3096" s="1904"/>
      <c r="AD3096" s="1904"/>
      <c r="AE3096" s="1904"/>
      <c r="AF3096" s="1313"/>
      <c r="AG3096" s="1313"/>
      <c r="AH3096" s="1305"/>
      <c r="AI3096" s="1313"/>
      <c r="AJ3096" s="1313"/>
      <c r="AK3096" s="1313"/>
      <c r="AL3096" s="1313"/>
      <c r="AM3096" s="1313"/>
      <c r="AN3096" s="1905"/>
      <c r="AO3096" s="1345"/>
      <c r="AP3096" s="1313"/>
      <c r="AQ3096" s="1345"/>
      <c r="AR3096" s="1313"/>
      <c r="AS3096" s="1345"/>
      <c r="AT3096" s="1313"/>
      <c r="AU3096" s="1345"/>
      <c r="AV3096" s="1313"/>
      <c r="AW3096" s="1313"/>
      <c r="AX3096" s="1313"/>
      <c r="AY3096" s="1305"/>
      <c r="AZ3096" s="1313"/>
      <c r="BA3096" s="1313"/>
      <c r="BB3096" s="1313"/>
      <c r="BC3096" s="1313"/>
      <c r="BD3096" s="1313"/>
      <c r="BE3096" s="1903"/>
      <c r="BF3096" s="1904"/>
      <c r="BG3096" s="1903"/>
      <c r="BH3096" s="1904"/>
      <c r="BI3096" s="1903"/>
      <c r="BJ3096" s="1904"/>
      <c r="BK3096" s="1313"/>
      <c r="BL3096" s="1904"/>
      <c r="BM3096" s="1904"/>
      <c r="BN3096" s="1904"/>
      <c r="BO3096" s="1313"/>
      <c r="BP3096" s="1316">
        <f t="shared" si="825"/>
        <v>0</v>
      </c>
      <c r="BQ3096" s="1305"/>
    </row>
    <row r="3097" spans="1:69" ht="15" x14ac:dyDescent="0.25">
      <c r="A3097" s="1305"/>
      <c r="B3097" s="2050"/>
      <c r="C3097" s="1928"/>
      <c r="D3097" s="1313"/>
      <c r="E3097" s="1313"/>
      <c r="F3097" s="1931"/>
      <c r="G3097" s="1313"/>
      <c r="H3097" s="1345"/>
      <c r="I3097" s="1313"/>
      <c r="J3097" s="1345"/>
      <c r="K3097" s="1313"/>
      <c r="L3097" s="2773"/>
      <c r="M3097" s="1313"/>
      <c r="N3097" s="1345"/>
      <c r="O3097" s="1313"/>
      <c r="P3097" s="1313"/>
      <c r="Q3097" s="1307"/>
      <c r="R3097" s="1313"/>
      <c r="S3097" s="1313"/>
      <c r="T3097" s="1313"/>
      <c r="U3097" s="1313"/>
      <c r="V3097" s="2466"/>
      <c r="W3097" s="1904"/>
      <c r="X3097" s="2336"/>
      <c r="Y3097" s="1904"/>
      <c r="Z3097" s="2394"/>
      <c r="AA3097" s="1904"/>
      <c r="AB3097" s="1903"/>
      <c r="AC3097" s="1904"/>
      <c r="AD3097" s="1904"/>
      <c r="AE3097" s="1904"/>
      <c r="AF3097" s="1313"/>
      <c r="AG3097" s="1313"/>
      <c r="AH3097" s="1305"/>
      <c r="AI3097" s="1313"/>
      <c r="AJ3097" s="1313"/>
      <c r="AK3097" s="1313"/>
      <c r="AL3097" s="1313"/>
      <c r="AM3097" s="1313"/>
      <c r="AN3097" s="1905"/>
      <c r="AO3097" s="1345"/>
      <c r="AP3097" s="1313"/>
      <c r="AQ3097" s="1345"/>
      <c r="AR3097" s="1313"/>
      <c r="AS3097" s="1345"/>
      <c r="AT3097" s="1313"/>
      <c r="AU3097" s="1345"/>
      <c r="AV3097" s="1313"/>
      <c r="AW3097" s="1313"/>
      <c r="AX3097" s="1313"/>
      <c r="AY3097" s="1305"/>
      <c r="AZ3097" s="1313"/>
      <c r="BA3097" s="1313"/>
      <c r="BB3097" s="1313"/>
      <c r="BC3097" s="1313"/>
      <c r="BD3097" s="1313"/>
      <c r="BE3097" s="1903"/>
      <c r="BF3097" s="1904"/>
      <c r="BG3097" s="1903"/>
      <c r="BH3097" s="1904"/>
      <c r="BI3097" s="1903"/>
      <c r="BJ3097" s="1904"/>
      <c r="BK3097" s="1313"/>
      <c r="BL3097" s="1904"/>
      <c r="BM3097" s="1904"/>
      <c r="BN3097" s="1904"/>
      <c r="BO3097" s="1313"/>
      <c r="BP3097" s="1316">
        <f t="shared" si="825"/>
        <v>0</v>
      </c>
      <c r="BQ3097" s="1305"/>
    </row>
    <row r="3098" spans="1:69" ht="15" x14ac:dyDescent="0.25">
      <c r="A3098" s="1305"/>
      <c r="B3098" s="2050"/>
      <c r="C3098" s="1928"/>
      <c r="D3098" s="1313"/>
      <c r="E3098" s="1313"/>
      <c r="F3098" s="1931"/>
      <c r="G3098" s="1313"/>
      <c r="H3098" s="1345"/>
      <c r="I3098" s="1313"/>
      <c r="J3098" s="1345"/>
      <c r="K3098" s="1313"/>
      <c r="L3098" s="2773"/>
      <c r="M3098" s="1313"/>
      <c r="N3098" s="1345"/>
      <c r="O3098" s="1313"/>
      <c r="P3098" s="1313"/>
      <c r="Q3098" s="1307"/>
      <c r="R3098" s="1313"/>
      <c r="S3098" s="1313"/>
      <c r="T3098" s="1313"/>
      <c r="U3098" s="1313"/>
      <c r="V3098" s="2466"/>
      <c r="W3098" s="1904"/>
      <c r="X3098" s="2336"/>
      <c r="Y3098" s="1904"/>
      <c r="Z3098" s="2394"/>
      <c r="AA3098" s="1904"/>
      <c r="AB3098" s="1903"/>
      <c r="AC3098" s="1904"/>
      <c r="AD3098" s="1904"/>
      <c r="AE3098" s="1904"/>
      <c r="AF3098" s="1313"/>
      <c r="AG3098" s="1313"/>
      <c r="AH3098" s="1305"/>
      <c r="AI3098" s="1313"/>
      <c r="AJ3098" s="1313"/>
      <c r="AK3098" s="1313"/>
      <c r="AL3098" s="1313"/>
      <c r="AM3098" s="1313"/>
      <c r="AN3098" s="1905"/>
      <c r="AO3098" s="1345"/>
      <c r="AP3098" s="1313"/>
      <c r="AQ3098" s="1345"/>
      <c r="AR3098" s="1313"/>
      <c r="AS3098" s="1345"/>
      <c r="AT3098" s="1313"/>
      <c r="AU3098" s="1345"/>
      <c r="AV3098" s="1313"/>
      <c r="AW3098" s="1313"/>
      <c r="AX3098" s="1313"/>
      <c r="AY3098" s="1305"/>
      <c r="AZ3098" s="1313"/>
      <c r="BA3098" s="1313"/>
      <c r="BB3098" s="1313"/>
      <c r="BC3098" s="1313"/>
      <c r="BD3098" s="1313"/>
      <c r="BE3098" s="1903"/>
      <c r="BF3098" s="1904"/>
      <c r="BG3098" s="1903"/>
      <c r="BH3098" s="1904"/>
      <c r="BI3098" s="1903"/>
      <c r="BJ3098" s="1904"/>
      <c r="BK3098" s="1313"/>
      <c r="BL3098" s="1904"/>
      <c r="BM3098" s="1904"/>
      <c r="BN3098" s="1904"/>
      <c r="BO3098" s="1313"/>
      <c r="BP3098" s="1316">
        <f t="shared" si="825"/>
        <v>0</v>
      </c>
      <c r="BQ3098" s="1305"/>
    </row>
    <row r="3099" spans="1:69" ht="15" x14ac:dyDescent="0.25">
      <c r="A3099" s="1305"/>
      <c r="B3099" s="2050"/>
      <c r="C3099" s="1928"/>
      <c r="D3099" s="1313"/>
      <c r="E3099" s="1313"/>
      <c r="F3099" s="1931"/>
      <c r="G3099" s="1313"/>
      <c r="H3099" s="1345"/>
      <c r="I3099" s="1313"/>
      <c r="J3099" s="1345"/>
      <c r="K3099" s="1313"/>
      <c r="L3099" s="2773"/>
      <c r="M3099" s="1313"/>
      <c r="N3099" s="1345"/>
      <c r="O3099" s="1313"/>
      <c r="P3099" s="1313"/>
      <c r="Q3099" s="1307"/>
      <c r="R3099" s="1313"/>
      <c r="S3099" s="1313"/>
      <c r="T3099" s="1313"/>
      <c r="U3099" s="1313"/>
      <c r="V3099" s="2466"/>
      <c r="W3099" s="1904"/>
      <c r="X3099" s="2336"/>
      <c r="Y3099" s="1904"/>
      <c r="Z3099" s="2394"/>
      <c r="AA3099" s="1904"/>
      <c r="AB3099" s="1903"/>
      <c r="AC3099" s="1904"/>
      <c r="AD3099" s="1904"/>
      <c r="AE3099" s="1904"/>
      <c r="AF3099" s="1313"/>
      <c r="AG3099" s="1313"/>
      <c r="AH3099" s="1305"/>
      <c r="AI3099" s="1313"/>
      <c r="AJ3099" s="1313"/>
      <c r="AK3099" s="1313"/>
      <c r="AL3099" s="1313"/>
      <c r="AM3099" s="1313"/>
      <c r="AN3099" s="1905"/>
      <c r="AO3099" s="1345"/>
      <c r="AP3099" s="1313"/>
      <c r="AQ3099" s="1345"/>
      <c r="AR3099" s="1313"/>
      <c r="AS3099" s="1345"/>
      <c r="AT3099" s="1313"/>
      <c r="AU3099" s="1345"/>
      <c r="AV3099" s="1313"/>
      <c r="AW3099" s="1313"/>
      <c r="AX3099" s="1313"/>
      <c r="AY3099" s="1305"/>
      <c r="AZ3099" s="1313"/>
      <c r="BA3099" s="1313"/>
      <c r="BB3099" s="1313"/>
      <c r="BC3099" s="1313"/>
      <c r="BD3099" s="1313"/>
      <c r="BE3099" s="1903"/>
      <c r="BF3099" s="1904"/>
      <c r="BG3099" s="1903"/>
      <c r="BH3099" s="1904"/>
      <c r="BI3099" s="1903"/>
      <c r="BJ3099" s="1904"/>
      <c r="BK3099" s="1313"/>
      <c r="BL3099" s="1904"/>
      <c r="BM3099" s="1904"/>
      <c r="BN3099" s="1904"/>
      <c r="BO3099" s="1313"/>
      <c r="BP3099" s="1316">
        <f t="shared" si="825"/>
        <v>0</v>
      </c>
      <c r="BQ3099" s="1305"/>
    </row>
    <row r="3100" spans="1:69" ht="15" x14ac:dyDescent="0.25">
      <c r="A3100" s="1305"/>
      <c r="B3100" s="2050"/>
      <c r="C3100" s="1928"/>
      <c r="D3100" s="1313"/>
      <c r="E3100" s="1313"/>
      <c r="F3100" s="1931"/>
      <c r="G3100" s="1313"/>
      <c r="H3100" s="1345"/>
      <c r="I3100" s="1313"/>
      <c r="J3100" s="1345"/>
      <c r="K3100" s="1313"/>
      <c r="L3100" s="2773"/>
      <c r="M3100" s="1313"/>
      <c r="N3100" s="1345"/>
      <c r="O3100" s="1313"/>
      <c r="P3100" s="1313"/>
      <c r="Q3100" s="1307"/>
      <c r="R3100" s="1313"/>
      <c r="S3100" s="1313"/>
      <c r="T3100" s="1313"/>
      <c r="U3100" s="1313"/>
      <c r="V3100" s="2466"/>
      <c r="W3100" s="1904"/>
      <c r="X3100" s="2336"/>
      <c r="Y3100" s="1904"/>
      <c r="Z3100" s="2394"/>
      <c r="AA3100" s="1904"/>
      <c r="AB3100" s="1903"/>
      <c r="AC3100" s="1904"/>
      <c r="AD3100" s="1904"/>
      <c r="AE3100" s="1904"/>
      <c r="AF3100" s="1313"/>
      <c r="AG3100" s="1313"/>
      <c r="AH3100" s="1305"/>
      <c r="AI3100" s="1313"/>
      <c r="AJ3100" s="1313"/>
      <c r="AK3100" s="1313"/>
      <c r="AL3100" s="1313"/>
      <c r="AM3100" s="1313"/>
      <c r="AN3100" s="1905"/>
      <c r="AO3100" s="1345"/>
      <c r="AP3100" s="1313"/>
      <c r="AQ3100" s="1345"/>
      <c r="AR3100" s="1313"/>
      <c r="AS3100" s="1345"/>
      <c r="AT3100" s="1313"/>
      <c r="AU3100" s="1345"/>
      <c r="AV3100" s="1313"/>
      <c r="AW3100" s="1313"/>
      <c r="AX3100" s="1313"/>
      <c r="AY3100" s="1305"/>
      <c r="AZ3100" s="1313"/>
      <c r="BA3100" s="1313"/>
      <c r="BB3100" s="1313"/>
      <c r="BC3100" s="1313"/>
      <c r="BD3100" s="1313"/>
      <c r="BE3100" s="1903"/>
      <c r="BF3100" s="1904"/>
      <c r="BG3100" s="1903"/>
      <c r="BH3100" s="1904"/>
      <c r="BI3100" s="1903"/>
      <c r="BJ3100" s="1904"/>
      <c r="BK3100" s="1313"/>
      <c r="BL3100" s="1904"/>
      <c r="BM3100" s="1904"/>
      <c r="BN3100" s="1904"/>
      <c r="BO3100" s="1313"/>
      <c r="BP3100" s="1316">
        <f t="shared" si="825"/>
        <v>0</v>
      </c>
      <c r="BQ3100" s="1305"/>
    </row>
    <row r="3101" spans="1:69" ht="15" x14ac:dyDescent="0.25">
      <c r="A3101" s="1305"/>
      <c r="B3101" s="2050"/>
      <c r="C3101" s="1928"/>
      <c r="D3101" s="1313"/>
      <c r="E3101" s="1313"/>
      <c r="F3101" s="1931"/>
      <c r="G3101" s="1313"/>
      <c r="H3101" s="1345"/>
      <c r="I3101" s="1313"/>
      <c r="J3101" s="1345"/>
      <c r="K3101" s="1313"/>
      <c r="L3101" s="2773"/>
      <c r="M3101" s="1313"/>
      <c r="N3101" s="1345"/>
      <c r="O3101" s="1313"/>
      <c r="P3101" s="1313"/>
      <c r="Q3101" s="1307"/>
      <c r="R3101" s="1313"/>
      <c r="S3101" s="1313"/>
      <c r="T3101" s="1313"/>
      <c r="U3101" s="1313"/>
      <c r="V3101" s="2466"/>
      <c r="W3101" s="1904"/>
      <c r="X3101" s="2336"/>
      <c r="Y3101" s="1904"/>
      <c r="Z3101" s="2394"/>
      <c r="AA3101" s="1904"/>
      <c r="AB3101" s="1903"/>
      <c r="AC3101" s="1904"/>
      <c r="AD3101" s="1904"/>
      <c r="AE3101" s="1904"/>
      <c r="AF3101" s="1313"/>
      <c r="AG3101" s="1313"/>
      <c r="AH3101" s="1305"/>
      <c r="AI3101" s="1313"/>
      <c r="AJ3101" s="1313"/>
      <c r="AK3101" s="1313"/>
      <c r="AL3101" s="1313"/>
      <c r="AM3101" s="1313"/>
      <c r="AN3101" s="1905"/>
      <c r="AO3101" s="1345"/>
      <c r="AP3101" s="1313"/>
      <c r="AQ3101" s="1345"/>
      <c r="AR3101" s="1313"/>
      <c r="AS3101" s="1345"/>
      <c r="AT3101" s="1313"/>
      <c r="AU3101" s="1345"/>
      <c r="AV3101" s="1313"/>
      <c r="AW3101" s="1313"/>
      <c r="AX3101" s="1313"/>
      <c r="AY3101" s="1305"/>
      <c r="AZ3101" s="1313"/>
      <c r="BA3101" s="1313"/>
      <c r="BB3101" s="1313"/>
      <c r="BC3101" s="1313"/>
      <c r="BD3101" s="1313"/>
      <c r="BE3101" s="1903"/>
      <c r="BF3101" s="1904"/>
      <c r="BG3101" s="1903"/>
      <c r="BH3101" s="1904"/>
      <c r="BI3101" s="1903"/>
      <c r="BJ3101" s="1904"/>
      <c r="BK3101" s="1313"/>
      <c r="BL3101" s="1904"/>
      <c r="BM3101" s="1904"/>
      <c r="BN3101" s="1904"/>
      <c r="BO3101" s="1313"/>
      <c r="BP3101" s="1316">
        <f t="shared" si="825"/>
        <v>0</v>
      </c>
      <c r="BQ3101" s="1305"/>
    </row>
    <row r="3102" spans="1:69" ht="15" x14ac:dyDescent="0.25">
      <c r="A3102" s="1305"/>
      <c r="B3102" s="2050"/>
      <c r="C3102" s="1928"/>
      <c r="D3102" s="1313"/>
      <c r="E3102" s="1313"/>
      <c r="F3102" s="1931"/>
      <c r="G3102" s="1313"/>
      <c r="H3102" s="1345"/>
      <c r="I3102" s="1313"/>
      <c r="J3102" s="1345"/>
      <c r="K3102" s="1313"/>
      <c r="L3102" s="2773"/>
      <c r="M3102" s="1313"/>
      <c r="N3102" s="1345"/>
      <c r="O3102" s="1313"/>
      <c r="P3102" s="1313"/>
      <c r="Q3102" s="1307"/>
      <c r="R3102" s="1313"/>
      <c r="S3102" s="1313"/>
      <c r="T3102" s="1313"/>
      <c r="U3102" s="1313"/>
      <c r="V3102" s="2466"/>
      <c r="W3102" s="1904"/>
      <c r="X3102" s="2336"/>
      <c r="Y3102" s="1904"/>
      <c r="Z3102" s="2394"/>
      <c r="AA3102" s="1904"/>
      <c r="AB3102" s="1903"/>
      <c r="AC3102" s="1904"/>
      <c r="AD3102" s="1904"/>
      <c r="AE3102" s="1904"/>
      <c r="AF3102" s="1313"/>
      <c r="AG3102" s="1313"/>
      <c r="AH3102" s="1305"/>
      <c r="AI3102" s="1313"/>
      <c r="AJ3102" s="1313"/>
      <c r="AK3102" s="1313"/>
      <c r="AL3102" s="1313"/>
      <c r="AM3102" s="1313"/>
      <c r="AN3102" s="1905"/>
      <c r="AO3102" s="1345"/>
      <c r="AP3102" s="1313"/>
      <c r="AQ3102" s="1345"/>
      <c r="AR3102" s="1313"/>
      <c r="AS3102" s="1345"/>
      <c r="AT3102" s="1313"/>
      <c r="AU3102" s="1345"/>
      <c r="AV3102" s="1313"/>
      <c r="AW3102" s="1313"/>
      <c r="AX3102" s="1313"/>
      <c r="AY3102" s="1305"/>
      <c r="AZ3102" s="1313"/>
      <c r="BA3102" s="1313"/>
      <c r="BB3102" s="1313"/>
      <c r="BC3102" s="1313"/>
      <c r="BD3102" s="1313"/>
      <c r="BE3102" s="1903"/>
      <c r="BF3102" s="1904"/>
      <c r="BG3102" s="1903"/>
      <c r="BH3102" s="1904"/>
      <c r="BI3102" s="1903"/>
      <c r="BJ3102" s="1904"/>
      <c r="BK3102" s="1313"/>
      <c r="BL3102" s="1904"/>
      <c r="BM3102" s="1904"/>
      <c r="BN3102" s="1904"/>
      <c r="BO3102" s="1313"/>
      <c r="BP3102" s="1316">
        <f t="shared" si="825"/>
        <v>0</v>
      </c>
      <c r="BQ3102" s="1305"/>
    </row>
    <row r="3103" spans="1:69" ht="15" x14ac:dyDescent="0.25">
      <c r="A3103" s="1305"/>
      <c r="B3103" s="2050"/>
      <c r="C3103" s="1928"/>
      <c r="D3103" s="1313"/>
      <c r="E3103" s="1313"/>
      <c r="F3103" s="1931"/>
      <c r="G3103" s="1313"/>
      <c r="H3103" s="1345"/>
      <c r="I3103" s="1313"/>
      <c r="J3103" s="1345"/>
      <c r="K3103" s="1313"/>
      <c r="L3103" s="2773"/>
      <c r="M3103" s="1313"/>
      <c r="N3103" s="1345"/>
      <c r="O3103" s="1313"/>
      <c r="P3103" s="1313"/>
      <c r="Q3103" s="1307"/>
      <c r="R3103" s="1313"/>
      <c r="S3103" s="1313"/>
      <c r="T3103" s="1313"/>
      <c r="U3103" s="1313"/>
      <c r="V3103" s="2466"/>
      <c r="W3103" s="1904"/>
      <c r="X3103" s="2336"/>
      <c r="Y3103" s="1904"/>
      <c r="Z3103" s="2394"/>
      <c r="AA3103" s="1904"/>
      <c r="AB3103" s="1903"/>
      <c r="AC3103" s="1904"/>
      <c r="AD3103" s="1904"/>
      <c r="AE3103" s="1904"/>
      <c r="AF3103" s="1313"/>
      <c r="AG3103" s="1313"/>
      <c r="AH3103" s="1305"/>
      <c r="AI3103" s="1313"/>
      <c r="AJ3103" s="1313"/>
      <c r="AK3103" s="1313"/>
      <c r="AL3103" s="1313"/>
      <c r="AM3103" s="1313"/>
      <c r="AN3103" s="1905"/>
      <c r="AO3103" s="1345"/>
      <c r="AP3103" s="1313"/>
      <c r="AQ3103" s="1345"/>
      <c r="AR3103" s="1313"/>
      <c r="AS3103" s="1345"/>
      <c r="AT3103" s="1313"/>
      <c r="AU3103" s="1345"/>
      <c r="AV3103" s="1313"/>
      <c r="AW3103" s="1313"/>
      <c r="AX3103" s="1313"/>
      <c r="AY3103" s="1305"/>
      <c r="AZ3103" s="1313"/>
      <c r="BA3103" s="1313"/>
      <c r="BB3103" s="1313"/>
      <c r="BC3103" s="1313"/>
      <c r="BD3103" s="1313"/>
      <c r="BE3103" s="1903"/>
      <c r="BF3103" s="1904"/>
      <c r="BG3103" s="1903"/>
      <c r="BH3103" s="1904"/>
      <c r="BI3103" s="1903"/>
      <c r="BJ3103" s="1904"/>
      <c r="BK3103" s="1313"/>
      <c r="BL3103" s="1904"/>
      <c r="BM3103" s="1904"/>
      <c r="BN3103" s="1904"/>
      <c r="BO3103" s="1313"/>
      <c r="BP3103" s="1316">
        <f t="shared" si="825"/>
        <v>0</v>
      </c>
      <c r="BQ3103" s="1305"/>
    </row>
    <row r="3104" spans="1:69" ht="15" x14ac:dyDescent="0.25">
      <c r="A3104" s="1305"/>
      <c r="B3104" s="2050"/>
      <c r="C3104" s="1928"/>
      <c r="D3104" s="1313"/>
      <c r="E3104" s="1313"/>
      <c r="F3104" s="1931"/>
      <c r="G3104" s="1313"/>
      <c r="H3104" s="1345"/>
      <c r="I3104" s="1313"/>
      <c r="J3104" s="1345"/>
      <c r="K3104" s="1313"/>
      <c r="L3104" s="2773"/>
      <c r="M3104" s="1313"/>
      <c r="N3104" s="1345"/>
      <c r="O3104" s="1313"/>
      <c r="P3104" s="1313"/>
      <c r="Q3104" s="1307"/>
      <c r="R3104" s="1313"/>
      <c r="S3104" s="1313"/>
      <c r="T3104" s="1313"/>
      <c r="U3104" s="1313"/>
      <c r="V3104" s="2466"/>
      <c r="W3104" s="1904"/>
      <c r="X3104" s="2336"/>
      <c r="Y3104" s="1904"/>
      <c r="Z3104" s="2394"/>
      <c r="AA3104" s="1904"/>
      <c r="AB3104" s="1903"/>
      <c r="AC3104" s="1904"/>
      <c r="AD3104" s="1904"/>
      <c r="AE3104" s="1904"/>
      <c r="AF3104" s="1313"/>
      <c r="AG3104" s="1313"/>
      <c r="AH3104" s="1305"/>
      <c r="AI3104" s="1313"/>
      <c r="AJ3104" s="1313"/>
      <c r="AK3104" s="1313"/>
      <c r="AL3104" s="1313"/>
      <c r="AM3104" s="1313"/>
      <c r="AN3104" s="1905"/>
      <c r="AO3104" s="1345"/>
      <c r="AP3104" s="1313"/>
      <c r="AQ3104" s="1345"/>
      <c r="AR3104" s="1313"/>
      <c r="AS3104" s="1345"/>
      <c r="AT3104" s="1313"/>
      <c r="AU3104" s="1345"/>
      <c r="AV3104" s="1313"/>
      <c r="AW3104" s="1313"/>
      <c r="AX3104" s="1313"/>
      <c r="AY3104" s="1305"/>
      <c r="AZ3104" s="1313"/>
      <c r="BA3104" s="1313"/>
      <c r="BB3104" s="1313"/>
      <c r="BC3104" s="1313"/>
      <c r="BD3104" s="1313"/>
      <c r="BE3104" s="1903"/>
      <c r="BF3104" s="1904"/>
      <c r="BG3104" s="1903"/>
      <c r="BH3104" s="1904"/>
      <c r="BI3104" s="1903"/>
      <c r="BJ3104" s="1904"/>
      <c r="BK3104" s="1313"/>
      <c r="BL3104" s="1904"/>
      <c r="BM3104" s="1904"/>
      <c r="BN3104" s="1904"/>
      <c r="BO3104" s="1313"/>
      <c r="BP3104" s="1316">
        <f t="shared" si="825"/>
        <v>0</v>
      </c>
      <c r="BQ3104" s="1305"/>
    </row>
    <row r="3105" spans="1:69" ht="15" x14ac:dyDescent="0.25">
      <c r="A3105" s="1305"/>
      <c r="B3105" s="2050"/>
      <c r="C3105" s="1928"/>
      <c r="D3105" s="1313"/>
      <c r="E3105" s="1313"/>
      <c r="F3105" s="1931"/>
      <c r="G3105" s="1313"/>
      <c r="H3105" s="1345"/>
      <c r="I3105" s="1313"/>
      <c r="J3105" s="1345"/>
      <c r="K3105" s="1313"/>
      <c r="L3105" s="2773"/>
      <c r="M3105" s="1313"/>
      <c r="N3105" s="1345"/>
      <c r="O3105" s="1313"/>
      <c r="P3105" s="1313"/>
      <c r="Q3105" s="1307"/>
      <c r="R3105" s="1313"/>
      <c r="S3105" s="1313"/>
      <c r="T3105" s="1313"/>
      <c r="U3105" s="1313"/>
      <c r="V3105" s="2466"/>
      <c r="W3105" s="1904"/>
      <c r="X3105" s="2336"/>
      <c r="Y3105" s="1904"/>
      <c r="Z3105" s="2394"/>
      <c r="AA3105" s="1904"/>
      <c r="AB3105" s="1903"/>
      <c r="AC3105" s="1904"/>
      <c r="AD3105" s="1904"/>
      <c r="AE3105" s="1904"/>
      <c r="AF3105" s="1313"/>
      <c r="AG3105" s="1313"/>
      <c r="AH3105" s="1305"/>
      <c r="AI3105" s="1313"/>
      <c r="AJ3105" s="1313"/>
      <c r="AK3105" s="1313"/>
      <c r="AL3105" s="1313"/>
      <c r="AM3105" s="1313"/>
      <c r="AN3105" s="1905"/>
      <c r="AO3105" s="1345"/>
      <c r="AP3105" s="1313"/>
      <c r="AQ3105" s="1345"/>
      <c r="AR3105" s="1313"/>
      <c r="AS3105" s="1345"/>
      <c r="AT3105" s="1313"/>
      <c r="AU3105" s="1345"/>
      <c r="AV3105" s="1313"/>
      <c r="AW3105" s="1313"/>
      <c r="AX3105" s="1313"/>
      <c r="AY3105" s="1305"/>
      <c r="AZ3105" s="1313"/>
      <c r="BA3105" s="1313"/>
      <c r="BB3105" s="1313"/>
      <c r="BC3105" s="1313"/>
      <c r="BD3105" s="1313"/>
      <c r="BE3105" s="1903"/>
      <c r="BF3105" s="1904"/>
      <c r="BG3105" s="1903"/>
      <c r="BH3105" s="1904"/>
      <c r="BI3105" s="1903"/>
      <c r="BJ3105" s="1904"/>
      <c r="BK3105" s="1313"/>
      <c r="BL3105" s="1904"/>
      <c r="BM3105" s="1904"/>
      <c r="BN3105" s="1904"/>
      <c r="BO3105" s="1313"/>
      <c r="BP3105" s="1316">
        <f t="shared" si="825"/>
        <v>0</v>
      </c>
      <c r="BQ3105" s="1305"/>
    </row>
    <row r="3106" spans="1:69" ht="15" x14ac:dyDescent="0.25">
      <c r="A3106" s="1305"/>
      <c r="B3106" s="2050"/>
      <c r="C3106" s="1928"/>
      <c r="D3106" s="1313"/>
      <c r="E3106" s="1313"/>
      <c r="F3106" s="1931"/>
      <c r="G3106" s="1313"/>
      <c r="H3106" s="1345"/>
      <c r="I3106" s="1313"/>
      <c r="J3106" s="1345"/>
      <c r="K3106" s="1313"/>
      <c r="L3106" s="2773"/>
      <c r="M3106" s="1313"/>
      <c r="N3106" s="1345"/>
      <c r="O3106" s="1313"/>
      <c r="P3106" s="1313"/>
      <c r="Q3106" s="1307"/>
      <c r="R3106" s="1313"/>
      <c r="S3106" s="1313"/>
      <c r="T3106" s="1313"/>
      <c r="U3106" s="1313"/>
      <c r="V3106" s="2466"/>
      <c r="W3106" s="1904"/>
      <c r="X3106" s="2336"/>
      <c r="Y3106" s="1904"/>
      <c r="Z3106" s="2394"/>
      <c r="AA3106" s="1904"/>
      <c r="AB3106" s="1903"/>
      <c r="AC3106" s="1904"/>
      <c r="AD3106" s="1904"/>
      <c r="AE3106" s="1904"/>
      <c r="AF3106" s="1313"/>
      <c r="AG3106" s="1313"/>
      <c r="AH3106" s="1305"/>
      <c r="AI3106" s="1313"/>
      <c r="AJ3106" s="1313"/>
      <c r="AK3106" s="1313"/>
      <c r="AL3106" s="1313"/>
      <c r="AM3106" s="1313"/>
      <c r="AN3106" s="1905"/>
      <c r="AO3106" s="1345"/>
      <c r="AP3106" s="1313"/>
      <c r="AQ3106" s="1345"/>
      <c r="AR3106" s="1313"/>
      <c r="AS3106" s="1345"/>
      <c r="AT3106" s="1313"/>
      <c r="AU3106" s="1345"/>
      <c r="AV3106" s="1313"/>
      <c r="AW3106" s="1313"/>
      <c r="AX3106" s="1313"/>
      <c r="AY3106" s="1305"/>
      <c r="AZ3106" s="1313"/>
      <c r="BA3106" s="1313"/>
      <c r="BB3106" s="1313"/>
      <c r="BC3106" s="1313"/>
      <c r="BD3106" s="1313"/>
      <c r="BE3106" s="1903"/>
      <c r="BF3106" s="1904"/>
      <c r="BG3106" s="1903"/>
      <c r="BH3106" s="1904"/>
      <c r="BI3106" s="1903"/>
      <c r="BJ3106" s="1904"/>
      <c r="BK3106" s="1313"/>
      <c r="BL3106" s="1904"/>
      <c r="BM3106" s="1904"/>
      <c r="BN3106" s="1904"/>
      <c r="BO3106" s="1313"/>
      <c r="BP3106" s="1316">
        <f t="shared" si="825"/>
        <v>0</v>
      </c>
      <c r="BQ3106" s="1305"/>
    </row>
    <row r="3107" spans="1:69" ht="15" x14ac:dyDescent="0.25">
      <c r="A3107" s="1305"/>
      <c r="B3107" s="2050"/>
      <c r="C3107" s="1928"/>
      <c r="D3107" s="1313"/>
      <c r="E3107" s="1313"/>
      <c r="F3107" s="1931"/>
      <c r="G3107" s="1313"/>
      <c r="H3107" s="1345"/>
      <c r="I3107" s="1313"/>
      <c r="J3107" s="1345"/>
      <c r="K3107" s="1313"/>
      <c r="L3107" s="2773"/>
      <c r="M3107" s="1313"/>
      <c r="N3107" s="1345"/>
      <c r="O3107" s="1313"/>
      <c r="P3107" s="1313"/>
      <c r="Q3107" s="1307"/>
      <c r="R3107" s="1313"/>
      <c r="S3107" s="1313"/>
      <c r="T3107" s="1313"/>
      <c r="U3107" s="1313"/>
      <c r="V3107" s="2466"/>
      <c r="W3107" s="1904"/>
      <c r="X3107" s="2336"/>
      <c r="Y3107" s="1904"/>
      <c r="Z3107" s="2394"/>
      <c r="AA3107" s="1904"/>
      <c r="AB3107" s="1903"/>
      <c r="AC3107" s="1904"/>
      <c r="AD3107" s="1904"/>
      <c r="AE3107" s="1904"/>
      <c r="AF3107" s="1313"/>
      <c r="AG3107" s="1313"/>
      <c r="AH3107" s="1305"/>
      <c r="AI3107" s="1313"/>
      <c r="AJ3107" s="1313"/>
      <c r="AK3107" s="1313"/>
      <c r="AL3107" s="1313"/>
      <c r="AM3107" s="1313"/>
      <c r="AN3107" s="1905"/>
      <c r="AO3107" s="1345"/>
      <c r="AP3107" s="1313"/>
      <c r="AQ3107" s="1345"/>
      <c r="AR3107" s="1313"/>
      <c r="AS3107" s="1345"/>
      <c r="AT3107" s="1313"/>
      <c r="AU3107" s="1345"/>
      <c r="AV3107" s="1313"/>
      <c r="AW3107" s="1313"/>
      <c r="AX3107" s="1313"/>
      <c r="AY3107" s="1305"/>
      <c r="AZ3107" s="1313"/>
      <c r="BA3107" s="1313"/>
      <c r="BB3107" s="1313"/>
      <c r="BC3107" s="1313"/>
      <c r="BD3107" s="1313"/>
      <c r="BE3107" s="1903"/>
      <c r="BF3107" s="1904"/>
      <c r="BG3107" s="1903"/>
      <c r="BH3107" s="1904"/>
      <c r="BI3107" s="1903"/>
      <c r="BJ3107" s="1904"/>
      <c r="BK3107" s="1313"/>
      <c r="BL3107" s="1904"/>
      <c r="BM3107" s="1904"/>
      <c r="BN3107" s="1904"/>
      <c r="BO3107" s="1313"/>
      <c r="BP3107" s="1316">
        <f t="shared" si="825"/>
        <v>0</v>
      </c>
      <c r="BQ3107" s="1305"/>
    </row>
    <row r="3108" spans="1:69" ht="15" x14ac:dyDescent="0.25">
      <c r="A3108" s="1305"/>
      <c r="B3108" s="2050"/>
      <c r="C3108" s="1928"/>
      <c r="D3108" s="1313"/>
      <c r="E3108" s="1313"/>
      <c r="F3108" s="1931"/>
      <c r="G3108" s="1313"/>
      <c r="H3108" s="1345"/>
      <c r="I3108" s="1313"/>
      <c r="J3108" s="1345"/>
      <c r="K3108" s="1313"/>
      <c r="L3108" s="2773"/>
      <c r="M3108" s="1313"/>
      <c r="N3108" s="1345"/>
      <c r="O3108" s="1313"/>
      <c r="P3108" s="1313"/>
      <c r="Q3108" s="1307"/>
      <c r="R3108" s="1313"/>
      <c r="S3108" s="1313"/>
      <c r="T3108" s="1313"/>
      <c r="U3108" s="1313"/>
      <c r="V3108" s="2466"/>
      <c r="W3108" s="1904"/>
      <c r="X3108" s="2336"/>
      <c r="Y3108" s="1904"/>
      <c r="Z3108" s="2394"/>
      <c r="AA3108" s="1904"/>
      <c r="AB3108" s="1903"/>
      <c r="AC3108" s="1904"/>
      <c r="AD3108" s="1904"/>
      <c r="AE3108" s="1904"/>
      <c r="AF3108" s="1313"/>
      <c r="AG3108" s="1313"/>
      <c r="AH3108" s="1305"/>
      <c r="AI3108" s="1313"/>
      <c r="AJ3108" s="1313"/>
      <c r="AK3108" s="1313"/>
      <c r="AL3108" s="1313"/>
      <c r="AM3108" s="1313"/>
      <c r="AN3108" s="1905"/>
      <c r="AO3108" s="1345"/>
      <c r="AP3108" s="1313"/>
      <c r="AQ3108" s="1345"/>
      <c r="AR3108" s="1313"/>
      <c r="AS3108" s="1345"/>
      <c r="AT3108" s="1313"/>
      <c r="AU3108" s="1345"/>
      <c r="AV3108" s="1313"/>
      <c r="AW3108" s="1313"/>
      <c r="AX3108" s="1313"/>
      <c r="AY3108" s="1305"/>
      <c r="AZ3108" s="1313"/>
      <c r="BA3108" s="1313"/>
      <c r="BB3108" s="1313"/>
      <c r="BC3108" s="1313"/>
      <c r="BD3108" s="1313"/>
      <c r="BE3108" s="1903"/>
      <c r="BF3108" s="1904"/>
      <c r="BG3108" s="1903"/>
      <c r="BH3108" s="1904"/>
      <c r="BI3108" s="1903"/>
      <c r="BJ3108" s="1904"/>
      <c r="BK3108" s="1313"/>
      <c r="BL3108" s="1904"/>
      <c r="BM3108" s="1904"/>
      <c r="BN3108" s="1904"/>
      <c r="BO3108" s="1313"/>
      <c r="BP3108" s="1316">
        <f t="shared" si="825"/>
        <v>0</v>
      </c>
      <c r="BQ3108" s="1305"/>
    </row>
    <row r="3109" spans="1:69" ht="15" x14ac:dyDescent="0.25">
      <c r="A3109" s="1305"/>
      <c r="B3109" s="2050"/>
      <c r="C3109" s="1928"/>
      <c r="D3109" s="1313"/>
      <c r="E3109" s="1313"/>
      <c r="F3109" s="1931"/>
      <c r="G3109" s="1313"/>
      <c r="H3109" s="1345"/>
      <c r="I3109" s="1313"/>
      <c r="J3109" s="1345"/>
      <c r="K3109" s="1313"/>
      <c r="L3109" s="2773"/>
      <c r="M3109" s="1313"/>
      <c r="N3109" s="1345"/>
      <c r="O3109" s="1313"/>
      <c r="P3109" s="1313"/>
      <c r="Q3109" s="1307"/>
      <c r="R3109" s="1313"/>
      <c r="S3109" s="1313"/>
      <c r="T3109" s="1313"/>
      <c r="U3109" s="1313"/>
      <c r="V3109" s="2466"/>
      <c r="W3109" s="1904"/>
      <c r="X3109" s="2336"/>
      <c r="Y3109" s="1904"/>
      <c r="Z3109" s="2394"/>
      <c r="AA3109" s="1904"/>
      <c r="AB3109" s="1903"/>
      <c r="AC3109" s="1904"/>
      <c r="AD3109" s="1904"/>
      <c r="AE3109" s="1904"/>
      <c r="AF3109" s="1313"/>
      <c r="AG3109" s="1313"/>
      <c r="AH3109" s="1305"/>
      <c r="AI3109" s="1313"/>
      <c r="AJ3109" s="1313"/>
      <c r="AK3109" s="1313"/>
      <c r="AL3109" s="1313"/>
      <c r="AM3109" s="1313"/>
      <c r="AN3109" s="1905"/>
      <c r="AO3109" s="1345"/>
      <c r="AP3109" s="1313"/>
      <c r="AQ3109" s="1345"/>
      <c r="AR3109" s="1313"/>
      <c r="AS3109" s="1345"/>
      <c r="AT3109" s="1313"/>
      <c r="AU3109" s="1345"/>
      <c r="AV3109" s="1313"/>
      <c r="AW3109" s="1313"/>
      <c r="AX3109" s="1313"/>
      <c r="AY3109" s="1305"/>
      <c r="AZ3109" s="1313"/>
      <c r="BA3109" s="1313"/>
      <c r="BB3109" s="1313"/>
      <c r="BC3109" s="1313"/>
      <c r="BD3109" s="1313"/>
      <c r="BE3109" s="1903"/>
      <c r="BF3109" s="1904"/>
      <c r="BG3109" s="1903"/>
      <c r="BH3109" s="1904"/>
      <c r="BI3109" s="1903"/>
      <c r="BJ3109" s="1904"/>
      <c r="BK3109" s="1313"/>
      <c r="BL3109" s="1904"/>
      <c r="BM3109" s="1904"/>
      <c r="BN3109" s="1904"/>
      <c r="BO3109" s="1313"/>
      <c r="BP3109" s="1316">
        <f t="shared" si="825"/>
        <v>0</v>
      </c>
      <c r="BQ3109" s="1305"/>
    </row>
    <row r="3110" spans="1:69" ht="15" x14ac:dyDescent="0.25">
      <c r="A3110" s="1305"/>
      <c r="B3110" s="2050"/>
      <c r="C3110" s="1928"/>
      <c r="D3110" s="1313"/>
      <c r="E3110" s="1313"/>
      <c r="F3110" s="1931"/>
      <c r="G3110" s="1313"/>
      <c r="H3110" s="1345"/>
      <c r="I3110" s="1313"/>
      <c r="J3110" s="1345"/>
      <c r="K3110" s="1313"/>
      <c r="L3110" s="2773"/>
      <c r="M3110" s="1313"/>
      <c r="N3110" s="1345"/>
      <c r="O3110" s="1313"/>
      <c r="P3110" s="1313"/>
      <c r="Q3110" s="1307"/>
      <c r="R3110" s="1313"/>
      <c r="S3110" s="1313"/>
      <c r="T3110" s="1313"/>
      <c r="U3110" s="1313"/>
      <c r="V3110" s="2466"/>
      <c r="W3110" s="1904"/>
      <c r="X3110" s="2336"/>
      <c r="Y3110" s="1904"/>
      <c r="Z3110" s="2394"/>
      <c r="AA3110" s="1904"/>
      <c r="AB3110" s="1903"/>
      <c r="AC3110" s="1904"/>
      <c r="AD3110" s="1904"/>
      <c r="AE3110" s="1904"/>
      <c r="AF3110" s="1313"/>
      <c r="AG3110" s="1313"/>
      <c r="AH3110" s="1305"/>
      <c r="AI3110" s="1313"/>
      <c r="AJ3110" s="1313"/>
      <c r="AK3110" s="1313"/>
      <c r="AL3110" s="1313"/>
      <c r="AM3110" s="1313"/>
      <c r="AN3110" s="1905"/>
      <c r="AO3110" s="1345"/>
      <c r="AP3110" s="1313"/>
      <c r="AQ3110" s="1345"/>
      <c r="AR3110" s="1313"/>
      <c r="AS3110" s="1345"/>
      <c r="AT3110" s="1313"/>
      <c r="AU3110" s="1345"/>
      <c r="AV3110" s="1313"/>
      <c r="AW3110" s="1313"/>
      <c r="AX3110" s="1313"/>
      <c r="AY3110" s="1305"/>
      <c r="AZ3110" s="1313"/>
      <c r="BA3110" s="1313"/>
      <c r="BB3110" s="1313"/>
      <c r="BC3110" s="1313"/>
      <c r="BD3110" s="1313"/>
      <c r="BE3110" s="1903"/>
      <c r="BF3110" s="1904"/>
      <c r="BG3110" s="1903"/>
      <c r="BH3110" s="1904"/>
      <c r="BI3110" s="1903"/>
      <c r="BJ3110" s="1904"/>
      <c r="BK3110" s="1313"/>
      <c r="BL3110" s="1904"/>
      <c r="BM3110" s="1904"/>
      <c r="BN3110" s="1904"/>
      <c r="BO3110" s="1313"/>
      <c r="BP3110" s="1316">
        <f t="shared" si="825"/>
        <v>0</v>
      </c>
      <c r="BQ3110" s="1305"/>
    </row>
    <row r="3111" spans="1:69" ht="15" x14ac:dyDescent="0.25">
      <c r="A3111" s="1305"/>
      <c r="B3111" s="2050"/>
      <c r="C3111" s="1928"/>
      <c r="D3111" s="1313"/>
      <c r="E3111" s="1313"/>
      <c r="F3111" s="1931"/>
      <c r="G3111" s="1313"/>
      <c r="H3111" s="1345"/>
      <c r="I3111" s="1313"/>
      <c r="J3111" s="1345"/>
      <c r="K3111" s="1313"/>
      <c r="L3111" s="2773"/>
      <c r="M3111" s="1313"/>
      <c r="N3111" s="1345"/>
      <c r="O3111" s="1313"/>
      <c r="P3111" s="1313"/>
      <c r="Q3111" s="1307"/>
      <c r="R3111" s="1313"/>
      <c r="S3111" s="1313"/>
      <c r="T3111" s="1313"/>
      <c r="U3111" s="1313"/>
      <c r="V3111" s="2466"/>
      <c r="W3111" s="1904"/>
      <c r="X3111" s="2336"/>
      <c r="Y3111" s="1904"/>
      <c r="Z3111" s="2394"/>
      <c r="AA3111" s="1904"/>
      <c r="AB3111" s="1903"/>
      <c r="AC3111" s="1904"/>
      <c r="AD3111" s="1904"/>
      <c r="AE3111" s="1904"/>
      <c r="AF3111" s="1313"/>
      <c r="AG3111" s="1313"/>
      <c r="AH3111" s="1305"/>
      <c r="AI3111" s="1313"/>
      <c r="AJ3111" s="1313"/>
      <c r="AK3111" s="1313"/>
      <c r="AL3111" s="1313"/>
      <c r="AM3111" s="1313"/>
      <c r="AN3111" s="1905"/>
      <c r="AO3111" s="1345"/>
      <c r="AP3111" s="1313"/>
      <c r="AQ3111" s="1345"/>
      <c r="AR3111" s="1313"/>
      <c r="AS3111" s="1345"/>
      <c r="AT3111" s="1313"/>
      <c r="AU3111" s="1345"/>
      <c r="AV3111" s="1313"/>
      <c r="AW3111" s="1313"/>
      <c r="AX3111" s="1313"/>
      <c r="AY3111" s="1305"/>
      <c r="AZ3111" s="1313"/>
      <c r="BA3111" s="1313"/>
      <c r="BB3111" s="1313"/>
      <c r="BC3111" s="1313"/>
      <c r="BD3111" s="1313"/>
      <c r="BE3111" s="1903"/>
      <c r="BF3111" s="1904"/>
      <c r="BG3111" s="1903"/>
      <c r="BH3111" s="1904"/>
      <c r="BI3111" s="1903"/>
      <c r="BJ3111" s="1904"/>
      <c r="BK3111" s="1313"/>
      <c r="BL3111" s="1904"/>
      <c r="BM3111" s="1904"/>
      <c r="BN3111" s="1904"/>
      <c r="BO3111" s="1313"/>
      <c r="BP3111" s="1316">
        <f t="shared" si="825"/>
        <v>0</v>
      </c>
      <c r="BQ3111" s="1305"/>
    </row>
    <row r="3112" spans="1:69" ht="15" x14ac:dyDescent="0.25">
      <c r="A3112" s="1305"/>
      <c r="B3112" s="2050"/>
      <c r="C3112" s="1928"/>
      <c r="D3112" s="1313"/>
      <c r="E3112" s="1313"/>
      <c r="F3112" s="1931"/>
      <c r="G3112" s="1313"/>
      <c r="H3112" s="1345"/>
      <c r="I3112" s="1313"/>
      <c r="J3112" s="1345"/>
      <c r="K3112" s="1313"/>
      <c r="L3112" s="2773"/>
      <c r="M3112" s="1313"/>
      <c r="N3112" s="1345"/>
      <c r="O3112" s="1313"/>
      <c r="P3112" s="1313"/>
      <c r="Q3112" s="1307"/>
      <c r="R3112" s="1313"/>
      <c r="S3112" s="1313"/>
      <c r="T3112" s="1313"/>
      <c r="U3112" s="1313"/>
      <c r="V3112" s="2466"/>
      <c r="W3112" s="1904"/>
      <c r="X3112" s="2336"/>
      <c r="Y3112" s="1904"/>
      <c r="Z3112" s="2394"/>
      <c r="AA3112" s="1904"/>
      <c r="AB3112" s="1903"/>
      <c r="AC3112" s="1904"/>
      <c r="AD3112" s="1904"/>
      <c r="AE3112" s="1904"/>
      <c r="AF3112" s="1313"/>
      <c r="AG3112" s="1313"/>
      <c r="AH3112" s="1305"/>
      <c r="AI3112" s="1313"/>
      <c r="AJ3112" s="1313"/>
      <c r="AK3112" s="1313"/>
      <c r="AL3112" s="1313"/>
      <c r="AM3112" s="1313"/>
      <c r="AN3112" s="1905"/>
      <c r="AO3112" s="1345"/>
      <c r="AP3112" s="1313"/>
      <c r="AQ3112" s="1345"/>
      <c r="AR3112" s="1313"/>
      <c r="AS3112" s="1345"/>
      <c r="AT3112" s="1313"/>
      <c r="AU3112" s="1345"/>
      <c r="AV3112" s="1313"/>
      <c r="AW3112" s="1313"/>
      <c r="AX3112" s="1313"/>
      <c r="AY3112" s="1305"/>
      <c r="AZ3112" s="1313"/>
      <c r="BA3112" s="1313"/>
      <c r="BB3112" s="1313"/>
      <c r="BC3112" s="1313"/>
      <c r="BD3112" s="1313"/>
      <c r="BE3112" s="1903"/>
      <c r="BF3112" s="1904"/>
      <c r="BG3112" s="1903"/>
      <c r="BH3112" s="1904"/>
      <c r="BI3112" s="1903"/>
      <c r="BJ3112" s="1904"/>
      <c r="BK3112" s="1313"/>
      <c r="BL3112" s="1904"/>
      <c r="BM3112" s="1904"/>
      <c r="BN3112" s="1904"/>
      <c r="BO3112" s="1313"/>
      <c r="BP3112" s="1316">
        <f t="shared" si="825"/>
        <v>0</v>
      </c>
      <c r="BQ3112" s="1305"/>
    </row>
    <row r="3113" spans="1:69" ht="15" x14ac:dyDescent="0.25">
      <c r="A3113" s="1305"/>
      <c r="B3113" s="2050"/>
      <c r="C3113" s="1928"/>
      <c r="D3113" s="1313"/>
      <c r="E3113" s="1313"/>
      <c r="F3113" s="1931"/>
      <c r="G3113" s="1313"/>
      <c r="H3113" s="1345"/>
      <c r="I3113" s="1313"/>
      <c r="J3113" s="1345"/>
      <c r="K3113" s="1313"/>
      <c r="L3113" s="2773"/>
      <c r="M3113" s="1313"/>
      <c r="N3113" s="1345"/>
      <c r="O3113" s="1313"/>
      <c r="P3113" s="1313"/>
      <c r="Q3113" s="1307"/>
      <c r="R3113" s="1313"/>
      <c r="S3113" s="1313"/>
      <c r="T3113" s="1313"/>
      <c r="U3113" s="1313"/>
      <c r="V3113" s="2466"/>
      <c r="W3113" s="1904"/>
      <c r="X3113" s="2336"/>
      <c r="Y3113" s="1904"/>
      <c r="Z3113" s="2394"/>
      <c r="AA3113" s="1904"/>
      <c r="AB3113" s="1903"/>
      <c r="AC3113" s="1904"/>
      <c r="AD3113" s="1904"/>
      <c r="AE3113" s="1904"/>
      <c r="AF3113" s="1313"/>
      <c r="AG3113" s="1313"/>
      <c r="AH3113" s="1305"/>
      <c r="AI3113" s="1313"/>
      <c r="AJ3113" s="1313"/>
      <c r="AK3113" s="1313"/>
      <c r="AL3113" s="1313"/>
      <c r="AM3113" s="1313"/>
      <c r="AN3113" s="1905"/>
      <c r="AO3113" s="1345"/>
      <c r="AP3113" s="1313"/>
      <c r="AQ3113" s="1345"/>
      <c r="AR3113" s="1313"/>
      <c r="AS3113" s="1345"/>
      <c r="AT3113" s="1313"/>
      <c r="AU3113" s="1345"/>
      <c r="AV3113" s="1313"/>
      <c r="AW3113" s="1313"/>
      <c r="AX3113" s="1313"/>
      <c r="AY3113" s="1305"/>
      <c r="AZ3113" s="1313"/>
      <c r="BA3113" s="1313"/>
      <c r="BB3113" s="1313"/>
      <c r="BC3113" s="1313"/>
      <c r="BD3113" s="1313"/>
      <c r="BE3113" s="1903"/>
      <c r="BF3113" s="1904"/>
      <c r="BG3113" s="1903"/>
      <c r="BH3113" s="1904"/>
      <c r="BI3113" s="1903"/>
      <c r="BJ3113" s="1904"/>
      <c r="BK3113" s="1313"/>
      <c r="BL3113" s="1904"/>
      <c r="BM3113" s="1904"/>
      <c r="BN3113" s="1904"/>
      <c r="BO3113" s="1313"/>
      <c r="BP3113" s="1316">
        <f t="shared" si="825"/>
        <v>0</v>
      </c>
      <c r="BQ3113" s="1305"/>
    </row>
    <row r="3114" spans="1:69" ht="15" x14ac:dyDescent="0.25">
      <c r="A3114" s="1305"/>
      <c r="B3114" s="2050"/>
      <c r="C3114" s="1928"/>
      <c r="D3114" s="1313"/>
      <c r="E3114" s="1313"/>
      <c r="F3114" s="1931"/>
      <c r="G3114" s="1313"/>
      <c r="H3114" s="1345"/>
      <c r="I3114" s="1313"/>
      <c r="J3114" s="1345"/>
      <c r="K3114" s="1313"/>
      <c r="L3114" s="2773"/>
      <c r="M3114" s="1313"/>
      <c r="N3114" s="1345"/>
      <c r="O3114" s="1313"/>
      <c r="P3114" s="1313"/>
      <c r="Q3114" s="1307"/>
      <c r="R3114" s="1313"/>
      <c r="S3114" s="1313"/>
      <c r="T3114" s="1313"/>
      <c r="U3114" s="1313"/>
      <c r="V3114" s="2466"/>
      <c r="W3114" s="1904"/>
      <c r="X3114" s="2336"/>
      <c r="Y3114" s="1904"/>
      <c r="Z3114" s="2394"/>
      <c r="AA3114" s="1904"/>
      <c r="AB3114" s="1903"/>
      <c r="AC3114" s="1904"/>
      <c r="AD3114" s="1904"/>
      <c r="AE3114" s="1904"/>
      <c r="AF3114" s="1313"/>
      <c r="AG3114" s="1313"/>
      <c r="AH3114" s="1305"/>
      <c r="AI3114" s="1313"/>
      <c r="AJ3114" s="1313"/>
      <c r="AK3114" s="1313"/>
      <c r="AL3114" s="1313"/>
      <c r="AM3114" s="1313"/>
      <c r="AN3114" s="1905"/>
      <c r="AO3114" s="1345"/>
      <c r="AP3114" s="1313"/>
      <c r="AQ3114" s="1345"/>
      <c r="AR3114" s="1313"/>
      <c r="AS3114" s="1345"/>
      <c r="AT3114" s="1313"/>
      <c r="AU3114" s="1345"/>
      <c r="AV3114" s="1313"/>
      <c r="AW3114" s="1313"/>
      <c r="AX3114" s="1313"/>
      <c r="AY3114" s="1305"/>
      <c r="AZ3114" s="1313"/>
      <c r="BA3114" s="1313"/>
      <c r="BB3114" s="1313"/>
      <c r="BC3114" s="1313"/>
      <c r="BD3114" s="1313"/>
      <c r="BE3114" s="1903"/>
      <c r="BF3114" s="1904"/>
      <c r="BG3114" s="1903"/>
      <c r="BH3114" s="1904"/>
      <c r="BI3114" s="1903"/>
      <c r="BJ3114" s="1904"/>
      <c r="BK3114" s="1313"/>
      <c r="BL3114" s="1904"/>
      <c r="BM3114" s="1904"/>
      <c r="BN3114" s="1904"/>
      <c r="BO3114" s="1313"/>
      <c r="BP3114" s="1316">
        <f t="shared" si="825"/>
        <v>0</v>
      </c>
      <c r="BQ3114" s="1305"/>
    </row>
    <row r="3115" spans="1:69" ht="15" x14ac:dyDescent="0.25">
      <c r="A3115" s="1305"/>
      <c r="B3115" s="2050"/>
      <c r="C3115" s="1928"/>
      <c r="D3115" s="1313"/>
      <c r="E3115" s="1313"/>
      <c r="F3115" s="1931"/>
      <c r="G3115" s="1313"/>
      <c r="H3115" s="1345"/>
      <c r="I3115" s="1313"/>
      <c r="J3115" s="1345"/>
      <c r="K3115" s="1313"/>
      <c r="L3115" s="2773"/>
      <c r="M3115" s="1313"/>
      <c r="N3115" s="1345"/>
      <c r="O3115" s="1313"/>
      <c r="P3115" s="1313"/>
      <c r="Q3115" s="1307"/>
      <c r="R3115" s="1313"/>
      <c r="S3115" s="1313"/>
      <c r="T3115" s="1313"/>
      <c r="U3115" s="1313"/>
      <c r="V3115" s="2466"/>
      <c r="W3115" s="1904"/>
      <c r="X3115" s="2336"/>
      <c r="Y3115" s="1904"/>
      <c r="Z3115" s="2394"/>
      <c r="AA3115" s="1904"/>
      <c r="AB3115" s="1903"/>
      <c r="AC3115" s="1904"/>
      <c r="AD3115" s="1904"/>
      <c r="AE3115" s="1904"/>
      <c r="AF3115" s="1313"/>
      <c r="AG3115" s="1313"/>
      <c r="AH3115" s="1305"/>
      <c r="AI3115" s="1313"/>
      <c r="AJ3115" s="1313"/>
      <c r="AK3115" s="1313"/>
      <c r="AL3115" s="1313"/>
      <c r="AM3115" s="1313"/>
      <c r="AN3115" s="1905"/>
      <c r="AO3115" s="1345"/>
      <c r="AP3115" s="1313"/>
      <c r="AQ3115" s="1345"/>
      <c r="AR3115" s="1313"/>
      <c r="AS3115" s="1345"/>
      <c r="AT3115" s="1313"/>
      <c r="AU3115" s="1345"/>
      <c r="AV3115" s="1313"/>
      <c r="AW3115" s="1313"/>
      <c r="AX3115" s="1313"/>
      <c r="AY3115" s="1305"/>
      <c r="AZ3115" s="1313"/>
      <c r="BA3115" s="1313"/>
      <c r="BB3115" s="1313"/>
      <c r="BC3115" s="1313"/>
      <c r="BD3115" s="1313"/>
      <c r="BE3115" s="1903"/>
      <c r="BF3115" s="1904"/>
      <c r="BG3115" s="1903"/>
      <c r="BH3115" s="1904"/>
      <c r="BI3115" s="1903"/>
      <c r="BJ3115" s="1904"/>
      <c r="BK3115" s="1313"/>
      <c r="BL3115" s="1904"/>
      <c r="BM3115" s="1904"/>
      <c r="BN3115" s="1904"/>
      <c r="BO3115" s="1313"/>
      <c r="BP3115" s="1316">
        <f t="shared" si="825"/>
        <v>0</v>
      </c>
      <c r="BQ3115" s="1305"/>
    </row>
    <row r="3116" spans="1:69" ht="15" x14ac:dyDescent="0.25">
      <c r="A3116" s="1305"/>
      <c r="B3116" s="2050"/>
      <c r="C3116" s="1928"/>
      <c r="D3116" s="1313"/>
      <c r="E3116" s="1313"/>
      <c r="F3116" s="1931"/>
      <c r="G3116" s="1313"/>
      <c r="H3116" s="1345"/>
      <c r="I3116" s="1313"/>
      <c r="J3116" s="1345"/>
      <c r="K3116" s="1313"/>
      <c r="L3116" s="2773"/>
      <c r="M3116" s="1313"/>
      <c r="N3116" s="1345"/>
      <c r="O3116" s="1313"/>
      <c r="P3116" s="1313"/>
      <c r="Q3116" s="1307"/>
      <c r="R3116" s="1313"/>
      <c r="S3116" s="1313"/>
      <c r="T3116" s="1313"/>
      <c r="U3116" s="1313"/>
      <c r="V3116" s="2466"/>
      <c r="W3116" s="1904"/>
      <c r="X3116" s="2336"/>
      <c r="Y3116" s="1904"/>
      <c r="Z3116" s="2394"/>
      <c r="AA3116" s="1904"/>
      <c r="AB3116" s="1903"/>
      <c r="AC3116" s="1904"/>
      <c r="AD3116" s="1904"/>
      <c r="AE3116" s="1904"/>
      <c r="AF3116" s="1313"/>
      <c r="AG3116" s="1313"/>
      <c r="AH3116" s="1305"/>
      <c r="AI3116" s="1313"/>
      <c r="AJ3116" s="1313"/>
      <c r="AK3116" s="1313"/>
      <c r="AL3116" s="1313"/>
      <c r="AM3116" s="1313"/>
      <c r="AN3116" s="1905"/>
      <c r="AO3116" s="1345"/>
      <c r="AP3116" s="1313"/>
      <c r="AQ3116" s="1345"/>
      <c r="AR3116" s="1313"/>
      <c r="AS3116" s="1345"/>
      <c r="AT3116" s="1313"/>
      <c r="AU3116" s="1345"/>
      <c r="AV3116" s="1313"/>
      <c r="AW3116" s="1313"/>
      <c r="AX3116" s="1313"/>
      <c r="AY3116" s="1305"/>
      <c r="AZ3116" s="1313"/>
      <c r="BA3116" s="1313"/>
      <c r="BB3116" s="1313"/>
      <c r="BC3116" s="1313"/>
      <c r="BD3116" s="1313"/>
      <c r="BE3116" s="1903"/>
      <c r="BF3116" s="1904"/>
      <c r="BG3116" s="1903"/>
      <c r="BH3116" s="1904"/>
      <c r="BI3116" s="1903"/>
      <c r="BJ3116" s="1904"/>
      <c r="BK3116" s="1313"/>
      <c r="BL3116" s="1904"/>
      <c r="BM3116" s="1904"/>
      <c r="BN3116" s="1904"/>
      <c r="BO3116" s="1313"/>
      <c r="BP3116" s="1316">
        <f t="shared" si="825"/>
        <v>0</v>
      </c>
      <c r="BQ3116" s="1305"/>
    </row>
    <row r="3117" spans="1:69" ht="15" x14ac:dyDescent="0.25">
      <c r="A3117" s="1305"/>
      <c r="B3117" s="2050"/>
      <c r="C3117" s="1928"/>
      <c r="D3117" s="1313"/>
      <c r="E3117" s="1313"/>
      <c r="F3117" s="1931"/>
      <c r="G3117" s="1313"/>
      <c r="H3117" s="1345"/>
      <c r="I3117" s="1313"/>
      <c r="J3117" s="1345"/>
      <c r="K3117" s="1313"/>
      <c r="L3117" s="2773"/>
      <c r="M3117" s="1313"/>
      <c r="N3117" s="1345"/>
      <c r="O3117" s="1313"/>
      <c r="P3117" s="1313"/>
      <c r="Q3117" s="1307"/>
      <c r="R3117" s="1313"/>
      <c r="S3117" s="1313"/>
      <c r="T3117" s="1313"/>
      <c r="U3117" s="1313"/>
      <c r="V3117" s="2466"/>
      <c r="W3117" s="1904"/>
      <c r="X3117" s="2336"/>
      <c r="Y3117" s="1904"/>
      <c r="Z3117" s="2394"/>
      <c r="AA3117" s="1904"/>
      <c r="AB3117" s="1903"/>
      <c r="AC3117" s="1904"/>
      <c r="AD3117" s="1904"/>
      <c r="AE3117" s="1904"/>
      <c r="AF3117" s="1313"/>
      <c r="AG3117" s="1313"/>
      <c r="AH3117" s="1305"/>
      <c r="AI3117" s="1313"/>
      <c r="AJ3117" s="1313"/>
      <c r="AK3117" s="1313"/>
      <c r="AL3117" s="1313"/>
      <c r="AM3117" s="1313"/>
      <c r="AN3117" s="1905"/>
      <c r="AO3117" s="1345"/>
      <c r="AP3117" s="1313"/>
      <c r="AQ3117" s="1345"/>
      <c r="AR3117" s="1313"/>
      <c r="AS3117" s="1345"/>
      <c r="AT3117" s="1313"/>
      <c r="AU3117" s="1345"/>
      <c r="AV3117" s="1313"/>
      <c r="AW3117" s="1313"/>
      <c r="AX3117" s="1313"/>
      <c r="AY3117" s="1305"/>
      <c r="AZ3117" s="1313"/>
      <c r="BA3117" s="1313"/>
      <c r="BB3117" s="1313"/>
      <c r="BC3117" s="1313"/>
      <c r="BD3117" s="1313"/>
      <c r="BE3117" s="1903"/>
      <c r="BF3117" s="1904"/>
      <c r="BG3117" s="1903"/>
      <c r="BH3117" s="1904"/>
      <c r="BI3117" s="1903"/>
      <c r="BJ3117" s="1904"/>
      <c r="BK3117" s="1313"/>
      <c r="BL3117" s="1904"/>
      <c r="BM3117" s="1904"/>
      <c r="BN3117" s="1904"/>
      <c r="BO3117" s="1313"/>
      <c r="BP3117" s="1316">
        <f t="shared" si="825"/>
        <v>0</v>
      </c>
      <c r="BQ3117" s="1305"/>
    </row>
    <row r="3118" spans="1:69" ht="15" x14ac:dyDescent="0.25">
      <c r="A3118" s="1305"/>
      <c r="B3118" s="2050"/>
      <c r="C3118" s="1928"/>
      <c r="D3118" s="1313"/>
      <c r="E3118" s="1313"/>
      <c r="F3118" s="1931"/>
      <c r="G3118" s="1313"/>
      <c r="H3118" s="1345"/>
      <c r="I3118" s="1313"/>
      <c r="J3118" s="1345"/>
      <c r="K3118" s="1313"/>
      <c r="L3118" s="2773"/>
      <c r="M3118" s="1313"/>
      <c r="N3118" s="1345"/>
      <c r="O3118" s="1313"/>
      <c r="P3118" s="1313"/>
      <c r="Q3118" s="1307"/>
      <c r="R3118" s="1313"/>
      <c r="S3118" s="1313"/>
      <c r="T3118" s="1313"/>
      <c r="U3118" s="1313"/>
      <c r="V3118" s="2466"/>
      <c r="W3118" s="1904"/>
      <c r="X3118" s="2336"/>
      <c r="Y3118" s="1904"/>
      <c r="Z3118" s="2394"/>
      <c r="AA3118" s="1904"/>
      <c r="AB3118" s="1903"/>
      <c r="AC3118" s="1904"/>
      <c r="AD3118" s="1904"/>
      <c r="AE3118" s="1904"/>
      <c r="AF3118" s="1313"/>
      <c r="AG3118" s="1313"/>
      <c r="AH3118" s="1305"/>
      <c r="AI3118" s="1313"/>
      <c r="AJ3118" s="1313"/>
      <c r="AK3118" s="1313"/>
      <c r="AL3118" s="1313"/>
      <c r="AM3118" s="1313"/>
      <c r="AN3118" s="1905"/>
      <c r="AO3118" s="1345"/>
      <c r="AP3118" s="1313"/>
      <c r="AQ3118" s="1345"/>
      <c r="AR3118" s="1313"/>
      <c r="AS3118" s="1345"/>
      <c r="AT3118" s="1313"/>
      <c r="AU3118" s="1345"/>
      <c r="AV3118" s="1313"/>
      <c r="AW3118" s="1313"/>
      <c r="AX3118" s="1313"/>
      <c r="AY3118" s="1305"/>
      <c r="AZ3118" s="1313"/>
      <c r="BA3118" s="1313"/>
      <c r="BB3118" s="1313"/>
      <c r="BC3118" s="1313"/>
      <c r="BD3118" s="1313"/>
      <c r="BE3118" s="1903"/>
      <c r="BF3118" s="1904"/>
      <c r="BG3118" s="1903"/>
      <c r="BH3118" s="1904"/>
      <c r="BI3118" s="1903"/>
      <c r="BJ3118" s="1904"/>
      <c r="BK3118" s="1313"/>
      <c r="BL3118" s="1904"/>
      <c r="BM3118" s="1904"/>
      <c r="BN3118" s="1904"/>
      <c r="BO3118" s="1313"/>
      <c r="BP3118" s="1316">
        <f t="shared" si="825"/>
        <v>0</v>
      </c>
      <c r="BQ3118" s="1305"/>
    </row>
    <row r="3119" spans="1:69" ht="15" x14ac:dyDescent="0.25">
      <c r="A3119" s="1305"/>
      <c r="B3119" s="2050"/>
      <c r="C3119" s="1928"/>
      <c r="D3119" s="1313"/>
      <c r="E3119" s="1313"/>
      <c r="F3119" s="1931"/>
      <c r="G3119" s="1313"/>
      <c r="H3119" s="1345"/>
      <c r="I3119" s="1313"/>
      <c r="J3119" s="1345"/>
      <c r="K3119" s="1313"/>
      <c r="L3119" s="2773"/>
      <c r="M3119" s="1313"/>
      <c r="N3119" s="1345"/>
      <c r="O3119" s="1313"/>
      <c r="P3119" s="1313"/>
      <c r="Q3119" s="1307"/>
      <c r="R3119" s="1313"/>
      <c r="S3119" s="1313"/>
      <c r="T3119" s="1313"/>
      <c r="U3119" s="1313"/>
      <c r="V3119" s="2466"/>
      <c r="W3119" s="1904"/>
      <c r="X3119" s="2336"/>
      <c r="Y3119" s="1904"/>
      <c r="Z3119" s="2394"/>
      <c r="AA3119" s="1904"/>
      <c r="AB3119" s="1903"/>
      <c r="AC3119" s="1904"/>
      <c r="AD3119" s="1904"/>
      <c r="AE3119" s="1904"/>
      <c r="AF3119" s="1313"/>
      <c r="AG3119" s="1313"/>
      <c r="AH3119" s="1305"/>
      <c r="AI3119" s="1313"/>
      <c r="AJ3119" s="1313"/>
      <c r="AK3119" s="1313"/>
      <c r="AL3119" s="1313"/>
      <c r="AM3119" s="1313"/>
      <c r="AN3119" s="1905"/>
      <c r="AO3119" s="1345"/>
      <c r="AP3119" s="1313"/>
      <c r="AQ3119" s="1345"/>
      <c r="AR3119" s="1313"/>
      <c r="AS3119" s="1345"/>
      <c r="AT3119" s="1313"/>
      <c r="AU3119" s="1345"/>
      <c r="AV3119" s="1313"/>
      <c r="AW3119" s="1313"/>
      <c r="AX3119" s="1313"/>
      <c r="AY3119" s="1305"/>
      <c r="AZ3119" s="1313"/>
      <c r="BA3119" s="1313"/>
      <c r="BB3119" s="1313"/>
      <c r="BC3119" s="1313"/>
      <c r="BD3119" s="1313"/>
      <c r="BE3119" s="1903"/>
      <c r="BF3119" s="1904"/>
      <c r="BG3119" s="1903"/>
      <c r="BH3119" s="1904"/>
      <c r="BI3119" s="1903"/>
      <c r="BJ3119" s="1904"/>
      <c r="BK3119" s="1313"/>
      <c r="BL3119" s="1904"/>
      <c r="BM3119" s="1904"/>
      <c r="BN3119" s="1904"/>
      <c r="BO3119" s="1313"/>
      <c r="BP3119" s="1316">
        <f t="shared" si="825"/>
        <v>0</v>
      </c>
      <c r="BQ3119" s="1305"/>
    </row>
    <row r="3120" spans="1:69" ht="15" x14ac:dyDescent="0.25">
      <c r="A3120" s="1305"/>
      <c r="B3120" s="2050"/>
      <c r="C3120" s="1928"/>
      <c r="D3120" s="1313"/>
      <c r="E3120" s="1313"/>
      <c r="F3120" s="1931"/>
      <c r="G3120" s="1313"/>
      <c r="H3120" s="1345"/>
      <c r="I3120" s="1313"/>
      <c r="J3120" s="1345"/>
      <c r="K3120" s="1313"/>
      <c r="L3120" s="2773"/>
      <c r="M3120" s="1313"/>
      <c r="N3120" s="1345"/>
      <c r="O3120" s="1313"/>
      <c r="P3120" s="1313"/>
      <c r="Q3120" s="1307"/>
      <c r="R3120" s="1313"/>
      <c r="S3120" s="1313"/>
      <c r="T3120" s="1313"/>
      <c r="U3120" s="1313"/>
      <c r="V3120" s="2466"/>
      <c r="W3120" s="1904"/>
      <c r="X3120" s="2336"/>
      <c r="Y3120" s="1904"/>
      <c r="Z3120" s="2394"/>
      <c r="AA3120" s="1904"/>
      <c r="AB3120" s="1903"/>
      <c r="AC3120" s="1904"/>
      <c r="AD3120" s="1904"/>
      <c r="AE3120" s="1904"/>
      <c r="AF3120" s="1313"/>
      <c r="AG3120" s="1313"/>
      <c r="AH3120" s="1305"/>
      <c r="AI3120" s="1313"/>
      <c r="AJ3120" s="1313"/>
      <c r="AK3120" s="1313"/>
      <c r="AL3120" s="1313"/>
      <c r="AM3120" s="1313"/>
      <c r="AN3120" s="1905"/>
      <c r="AO3120" s="1345"/>
      <c r="AP3120" s="1313"/>
      <c r="AQ3120" s="1345"/>
      <c r="AR3120" s="1313"/>
      <c r="AS3120" s="1345"/>
      <c r="AT3120" s="1313"/>
      <c r="AU3120" s="1345"/>
      <c r="AV3120" s="1313"/>
      <c r="AW3120" s="1313"/>
      <c r="AX3120" s="1313"/>
      <c r="AY3120" s="1305"/>
      <c r="AZ3120" s="1313"/>
      <c r="BA3120" s="1313"/>
      <c r="BB3120" s="1313"/>
      <c r="BC3120" s="1313"/>
      <c r="BD3120" s="1313"/>
      <c r="BE3120" s="1903"/>
      <c r="BF3120" s="1904"/>
      <c r="BG3120" s="1903"/>
      <c r="BH3120" s="1904"/>
      <c r="BI3120" s="1903"/>
      <c r="BJ3120" s="1904"/>
      <c r="BK3120" s="1313"/>
      <c r="BL3120" s="1904"/>
      <c r="BM3120" s="1904"/>
      <c r="BN3120" s="1904"/>
      <c r="BO3120" s="1313"/>
      <c r="BP3120" s="1316">
        <f t="shared" si="825"/>
        <v>0</v>
      </c>
      <c r="BQ3120" s="1305"/>
    </row>
    <row r="3121" spans="1:69" ht="15" x14ac:dyDescent="0.25">
      <c r="A3121" s="1305"/>
      <c r="B3121" s="2050"/>
      <c r="C3121" s="1928"/>
      <c r="D3121" s="1313"/>
      <c r="E3121" s="1313"/>
      <c r="F3121" s="1931"/>
      <c r="G3121" s="1313"/>
      <c r="H3121" s="1345"/>
      <c r="I3121" s="1313"/>
      <c r="J3121" s="1345"/>
      <c r="K3121" s="1313"/>
      <c r="L3121" s="2773"/>
      <c r="M3121" s="1313"/>
      <c r="N3121" s="1345"/>
      <c r="O3121" s="1313"/>
      <c r="P3121" s="1313"/>
      <c r="Q3121" s="1307"/>
      <c r="R3121" s="1313"/>
      <c r="S3121" s="1313"/>
      <c r="T3121" s="1313"/>
      <c r="U3121" s="1313"/>
      <c r="V3121" s="2466"/>
      <c r="W3121" s="1904"/>
      <c r="X3121" s="2336"/>
      <c r="Y3121" s="1904"/>
      <c r="Z3121" s="2394"/>
      <c r="AA3121" s="1904"/>
      <c r="AB3121" s="1903"/>
      <c r="AC3121" s="1904"/>
      <c r="AD3121" s="1904"/>
      <c r="AE3121" s="1904"/>
      <c r="AF3121" s="1313"/>
      <c r="AG3121" s="1313"/>
      <c r="AH3121" s="1305"/>
      <c r="AI3121" s="1313"/>
      <c r="AJ3121" s="1313"/>
      <c r="AK3121" s="1313"/>
      <c r="AL3121" s="1313"/>
      <c r="AM3121" s="1313"/>
      <c r="AN3121" s="1905"/>
      <c r="AO3121" s="1345"/>
      <c r="AP3121" s="1313"/>
      <c r="AQ3121" s="1345"/>
      <c r="AR3121" s="1313"/>
      <c r="AS3121" s="1345"/>
      <c r="AT3121" s="1313"/>
      <c r="AU3121" s="1345"/>
      <c r="AV3121" s="1313"/>
      <c r="AW3121" s="1313"/>
      <c r="AX3121" s="1313"/>
      <c r="AY3121" s="1305"/>
      <c r="AZ3121" s="1313"/>
      <c r="BA3121" s="1313"/>
      <c r="BB3121" s="1313"/>
      <c r="BC3121" s="1313"/>
      <c r="BD3121" s="1313"/>
      <c r="BE3121" s="1903"/>
      <c r="BF3121" s="1904"/>
      <c r="BG3121" s="1903"/>
      <c r="BH3121" s="1904"/>
      <c r="BI3121" s="1903"/>
      <c r="BJ3121" s="1904"/>
      <c r="BK3121" s="1313"/>
      <c r="BL3121" s="1904"/>
      <c r="BM3121" s="1904"/>
      <c r="BN3121" s="1904"/>
      <c r="BO3121" s="1313"/>
      <c r="BP3121" s="1316">
        <f t="shared" si="825"/>
        <v>0</v>
      </c>
      <c r="BQ3121" s="1305"/>
    </row>
    <row r="3122" spans="1:69" ht="15" x14ac:dyDescent="0.25">
      <c r="A3122" s="1305"/>
      <c r="B3122" s="2050"/>
      <c r="C3122" s="1928"/>
      <c r="D3122" s="1313"/>
      <c r="E3122" s="1313"/>
      <c r="F3122" s="1931"/>
      <c r="G3122" s="1313"/>
      <c r="H3122" s="1345"/>
      <c r="I3122" s="1313"/>
      <c r="J3122" s="1345"/>
      <c r="K3122" s="1313"/>
      <c r="L3122" s="2773"/>
      <c r="M3122" s="1313"/>
      <c r="N3122" s="1345"/>
      <c r="O3122" s="1313"/>
      <c r="P3122" s="1313"/>
      <c r="Q3122" s="1307"/>
      <c r="R3122" s="1313"/>
      <c r="S3122" s="1313"/>
      <c r="T3122" s="1313"/>
      <c r="U3122" s="1313"/>
      <c r="V3122" s="2466"/>
      <c r="W3122" s="1904"/>
      <c r="X3122" s="2336"/>
      <c r="Y3122" s="1904"/>
      <c r="Z3122" s="2394"/>
      <c r="AA3122" s="1904"/>
      <c r="AB3122" s="1903"/>
      <c r="AC3122" s="1904"/>
      <c r="AD3122" s="1904"/>
      <c r="AE3122" s="1904"/>
      <c r="AF3122" s="1313"/>
      <c r="AG3122" s="1313"/>
      <c r="AH3122" s="1305"/>
      <c r="AI3122" s="1313"/>
      <c r="AJ3122" s="1313"/>
      <c r="AK3122" s="1313"/>
      <c r="AL3122" s="1313"/>
      <c r="AM3122" s="1313"/>
      <c r="AN3122" s="1905"/>
      <c r="AO3122" s="1345"/>
      <c r="AP3122" s="1313"/>
      <c r="AQ3122" s="1345"/>
      <c r="AR3122" s="1313"/>
      <c r="AS3122" s="1345"/>
      <c r="AT3122" s="1313"/>
      <c r="AU3122" s="1345"/>
      <c r="AV3122" s="1313"/>
      <c r="AW3122" s="1313"/>
      <c r="AX3122" s="1313"/>
      <c r="AY3122" s="1305"/>
      <c r="AZ3122" s="1313"/>
      <c r="BA3122" s="1313"/>
      <c r="BB3122" s="1313"/>
      <c r="BC3122" s="1313"/>
      <c r="BD3122" s="1313"/>
      <c r="BE3122" s="1903"/>
      <c r="BF3122" s="1904"/>
      <c r="BG3122" s="1903"/>
      <c r="BH3122" s="1904"/>
      <c r="BI3122" s="1903"/>
      <c r="BJ3122" s="1904"/>
      <c r="BK3122" s="1313"/>
      <c r="BL3122" s="1904"/>
      <c r="BM3122" s="1904"/>
      <c r="BN3122" s="1904"/>
      <c r="BO3122" s="1313"/>
      <c r="BP3122" s="1316">
        <f t="shared" si="825"/>
        <v>0</v>
      </c>
      <c r="BQ3122" s="1305"/>
    </row>
    <row r="3123" spans="1:69" ht="15" x14ac:dyDescent="0.25">
      <c r="A3123" s="1305"/>
      <c r="B3123" s="2050"/>
      <c r="C3123" s="1928"/>
      <c r="D3123" s="1313"/>
      <c r="E3123" s="1313"/>
      <c r="F3123" s="1931"/>
      <c r="G3123" s="1313"/>
      <c r="H3123" s="1345"/>
      <c r="I3123" s="1313"/>
      <c r="J3123" s="1345"/>
      <c r="K3123" s="1313"/>
      <c r="L3123" s="2773"/>
      <c r="M3123" s="1313"/>
      <c r="N3123" s="1345"/>
      <c r="O3123" s="1313"/>
      <c r="P3123" s="1313"/>
      <c r="Q3123" s="1307"/>
      <c r="R3123" s="1313"/>
      <c r="S3123" s="1313"/>
      <c r="T3123" s="1313"/>
      <c r="U3123" s="1313"/>
      <c r="V3123" s="2466"/>
      <c r="W3123" s="1904"/>
      <c r="X3123" s="2336"/>
      <c r="Y3123" s="1904"/>
      <c r="Z3123" s="2394"/>
      <c r="AA3123" s="1904"/>
      <c r="AB3123" s="1903"/>
      <c r="AC3123" s="1904"/>
      <c r="AD3123" s="1904"/>
      <c r="AE3123" s="1904"/>
      <c r="AF3123" s="1313"/>
      <c r="AG3123" s="1313"/>
      <c r="AH3123" s="1305"/>
      <c r="AI3123" s="1313"/>
      <c r="AJ3123" s="1313"/>
      <c r="AK3123" s="1313"/>
      <c r="AL3123" s="1313"/>
      <c r="AM3123" s="1313"/>
      <c r="AN3123" s="1905"/>
      <c r="AO3123" s="1345"/>
      <c r="AP3123" s="1313"/>
      <c r="AQ3123" s="1345"/>
      <c r="AR3123" s="1313"/>
      <c r="AS3123" s="1345"/>
      <c r="AT3123" s="1313"/>
      <c r="AU3123" s="1345"/>
      <c r="AV3123" s="1313"/>
      <c r="AW3123" s="1313"/>
      <c r="AX3123" s="1313"/>
      <c r="AY3123" s="1305"/>
      <c r="AZ3123" s="1313"/>
      <c r="BA3123" s="1313"/>
      <c r="BB3123" s="1313"/>
      <c r="BC3123" s="1313"/>
      <c r="BD3123" s="1313"/>
      <c r="BE3123" s="1903"/>
      <c r="BF3123" s="1904"/>
      <c r="BG3123" s="1903"/>
      <c r="BH3123" s="1904"/>
      <c r="BI3123" s="1903"/>
      <c r="BJ3123" s="1904"/>
      <c r="BK3123" s="1313"/>
      <c r="BL3123" s="1904"/>
      <c r="BM3123" s="1904"/>
      <c r="BN3123" s="1904"/>
      <c r="BO3123" s="1313"/>
      <c r="BP3123" s="1316">
        <f t="shared" si="825"/>
        <v>0</v>
      </c>
      <c r="BQ3123" s="1305"/>
    </row>
    <row r="3124" spans="1:69" ht="15" x14ac:dyDescent="0.25">
      <c r="A3124" s="1305"/>
      <c r="B3124" s="2050"/>
      <c r="C3124" s="1928"/>
      <c r="D3124" s="1313"/>
      <c r="E3124" s="1313"/>
      <c r="F3124" s="1931"/>
      <c r="G3124" s="1313"/>
      <c r="H3124" s="1345"/>
      <c r="I3124" s="1313"/>
      <c r="J3124" s="1345"/>
      <c r="K3124" s="1313"/>
      <c r="L3124" s="2773"/>
      <c r="M3124" s="1313"/>
      <c r="N3124" s="1345"/>
      <c r="O3124" s="1313"/>
      <c r="P3124" s="1313"/>
      <c r="Q3124" s="1307"/>
      <c r="R3124" s="1313"/>
      <c r="S3124" s="1313"/>
      <c r="T3124" s="1313"/>
      <c r="U3124" s="1313"/>
      <c r="V3124" s="2466"/>
      <c r="W3124" s="1904"/>
      <c r="X3124" s="2336"/>
      <c r="Y3124" s="1904"/>
      <c r="Z3124" s="2394"/>
      <c r="AA3124" s="1904"/>
      <c r="AB3124" s="1903"/>
      <c r="AC3124" s="1904"/>
      <c r="AD3124" s="1904"/>
      <c r="AE3124" s="1904"/>
      <c r="AF3124" s="1313"/>
      <c r="AG3124" s="1313"/>
      <c r="AH3124" s="1305"/>
      <c r="AI3124" s="1313"/>
      <c r="AJ3124" s="1313"/>
      <c r="AK3124" s="1313"/>
      <c r="AL3124" s="1313"/>
      <c r="AM3124" s="1313"/>
      <c r="AN3124" s="1905"/>
      <c r="AO3124" s="1345"/>
      <c r="AP3124" s="1313"/>
      <c r="AQ3124" s="1345"/>
      <c r="AR3124" s="1313"/>
      <c r="AS3124" s="1345"/>
      <c r="AT3124" s="1313"/>
      <c r="AU3124" s="1345"/>
      <c r="AV3124" s="1313"/>
      <c r="AW3124" s="1313"/>
      <c r="AX3124" s="1313"/>
      <c r="AY3124" s="1305"/>
      <c r="AZ3124" s="1313"/>
      <c r="BA3124" s="1313"/>
      <c r="BB3124" s="1313"/>
      <c r="BC3124" s="1313"/>
      <c r="BD3124" s="1313"/>
      <c r="BE3124" s="1903"/>
      <c r="BF3124" s="1904"/>
      <c r="BG3124" s="1903"/>
      <c r="BH3124" s="1904"/>
      <c r="BI3124" s="1903"/>
      <c r="BJ3124" s="1904"/>
      <c r="BK3124" s="1313"/>
      <c r="BL3124" s="1904"/>
      <c r="BM3124" s="1904"/>
      <c r="BN3124" s="1904"/>
      <c r="BO3124" s="1313"/>
      <c r="BP3124" s="1316">
        <f t="shared" si="825"/>
        <v>0</v>
      </c>
      <c r="BQ3124" s="1305"/>
    </row>
    <row r="3125" spans="1:69" ht="15" x14ac:dyDescent="0.25">
      <c r="A3125" s="1305"/>
      <c r="B3125" s="2050"/>
      <c r="C3125" s="1928"/>
      <c r="D3125" s="1313"/>
      <c r="E3125" s="1313"/>
      <c r="F3125" s="1931"/>
      <c r="G3125" s="1313"/>
      <c r="H3125" s="1345"/>
      <c r="I3125" s="1313"/>
      <c r="J3125" s="1345"/>
      <c r="K3125" s="1313"/>
      <c r="L3125" s="2773"/>
      <c r="M3125" s="1313"/>
      <c r="N3125" s="1345"/>
      <c r="O3125" s="1313"/>
      <c r="P3125" s="1313"/>
      <c r="Q3125" s="1307"/>
      <c r="R3125" s="1313"/>
      <c r="S3125" s="1313"/>
      <c r="T3125" s="1313"/>
      <c r="U3125" s="1313"/>
      <c r="V3125" s="2466"/>
      <c r="W3125" s="1904"/>
      <c r="X3125" s="2336"/>
      <c r="Y3125" s="1904"/>
      <c r="Z3125" s="2394"/>
      <c r="AA3125" s="1904"/>
      <c r="AB3125" s="1903"/>
      <c r="AC3125" s="1904"/>
      <c r="AD3125" s="1904"/>
      <c r="AE3125" s="1904"/>
      <c r="AF3125" s="1313"/>
      <c r="AG3125" s="1313"/>
      <c r="AH3125" s="1305"/>
      <c r="AI3125" s="1313"/>
      <c r="AJ3125" s="1313"/>
      <c r="AK3125" s="1313"/>
      <c r="AL3125" s="1313"/>
      <c r="AM3125" s="1313"/>
      <c r="AN3125" s="1905"/>
      <c r="AO3125" s="1345"/>
      <c r="AP3125" s="1313"/>
      <c r="AQ3125" s="1345"/>
      <c r="AR3125" s="1313"/>
      <c r="AS3125" s="1345"/>
      <c r="AT3125" s="1313"/>
      <c r="AU3125" s="1345"/>
      <c r="AV3125" s="1313"/>
      <c r="AW3125" s="1313"/>
      <c r="AX3125" s="1313"/>
      <c r="AY3125" s="1305"/>
      <c r="AZ3125" s="1313"/>
      <c r="BA3125" s="1313"/>
      <c r="BB3125" s="1313"/>
      <c r="BC3125" s="1313"/>
      <c r="BD3125" s="1313"/>
      <c r="BE3125" s="1903"/>
      <c r="BF3125" s="1904"/>
      <c r="BG3125" s="1903"/>
      <c r="BH3125" s="1904"/>
      <c r="BI3125" s="1903"/>
      <c r="BJ3125" s="1904"/>
      <c r="BK3125" s="1313"/>
      <c r="BL3125" s="1904"/>
      <c r="BM3125" s="1904"/>
      <c r="BN3125" s="1904"/>
      <c r="BO3125" s="1313"/>
      <c r="BP3125" s="1316">
        <f t="shared" si="825"/>
        <v>0</v>
      </c>
      <c r="BQ3125" s="1305"/>
    </row>
    <row r="3126" spans="1:69" ht="15" x14ac:dyDescent="0.25">
      <c r="A3126" s="1305"/>
      <c r="B3126" s="2050"/>
      <c r="C3126" s="1928"/>
      <c r="D3126" s="1313"/>
      <c r="E3126" s="1313"/>
      <c r="F3126" s="1931"/>
      <c r="G3126" s="1313"/>
      <c r="H3126" s="1345"/>
      <c r="I3126" s="1313"/>
      <c r="J3126" s="1345"/>
      <c r="K3126" s="1313"/>
      <c r="L3126" s="2773"/>
      <c r="M3126" s="1313"/>
      <c r="N3126" s="1345"/>
      <c r="O3126" s="1313"/>
      <c r="P3126" s="1313"/>
      <c r="Q3126" s="1307"/>
      <c r="R3126" s="1313"/>
      <c r="S3126" s="1313"/>
      <c r="T3126" s="1313"/>
      <c r="U3126" s="1313"/>
      <c r="V3126" s="2466"/>
      <c r="W3126" s="1904"/>
      <c r="X3126" s="2336"/>
      <c r="Y3126" s="1904"/>
      <c r="Z3126" s="2394"/>
      <c r="AA3126" s="1904"/>
      <c r="AB3126" s="1903"/>
      <c r="AC3126" s="1904"/>
      <c r="AD3126" s="1904"/>
      <c r="AE3126" s="1904"/>
      <c r="AF3126" s="1313"/>
      <c r="AG3126" s="1313"/>
      <c r="AH3126" s="1305"/>
      <c r="AI3126" s="1313"/>
      <c r="AJ3126" s="1313"/>
      <c r="AK3126" s="1313"/>
      <c r="AL3126" s="1313"/>
      <c r="AM3126" s="1313"/>
      <c r="AN3126" s="1905"/>
      <c r="AO3126" s="1345"/>
      <c r="AP3126" s="1313"/>
      <c r="AQ3126" s="1345"/>
      <c r="AR3126" s="1313"/>
      <c r="AS3126" s="1345"/>
      <c r="AT3126" s="1313"/>
      <c r="AU3126" s="1345"/>
      <c r="AV3126" s="1313"/>
      <c r="AW3126" s="1313"/>
      <c r="AX3126" s="1313"/>
      <c r="AY3126" s="1305"/>
      <c r="AZ3126" s="1313"/>
      <c r="BA3126" s="1313"/>
      <c r="BB3126" s="1313"/>
      <c r="BC3126" s="1313"/>
      <c r="BD3126" s="1313"/>
      <c r="BE3126" s="1903"/>
      <c r="BF3126" s="1904"/>
      <c r="BG3126" s="1903"/>
      <c r="BH3126" s="1904"/>
      <c r="BI3126" s="1903"/>
      <c r="BJ3126" s="1904"/>
      <c r="BK3126" s="1313"/>
      <c r="BL3126" s="1904"/>
      <c r="BM3126" s="1904"/>
      <c r="BN3126" s="1904"/>
      <c r="BO3126" s="1313"/>
      <c r="BP3126" s="1316">
        <f t="shared" si="825"/>
        <v>0</v>
      </c>
      <c r="BQ3126" s="1305"/>
    </row>
    <row r="3127" spans="1:69" ht="15" x14ac:dyDescent="0.25">
      <c r="A3127" s="1305"/>
      <c r="B3127" s="2050"/>
      <c r="C3127" s="1928"/>
      <c r="D3127" s="1313"/>
      <c r="E3127" s="1313"/>
      <c r="F3127" s="1931"/>
      <c r="G3127" s="1313"/>
      <c r="H3127" s="1345"/>
      <c r="I3127" s="1313"/>
      <c r="J3127" s="1345"/>
      <c r="K3127" s="1313"/>
      <c r="L3127" s="2773"/>
      <c r="M3127" s="1313"/>
      <c r="N3127" s="1345"/>
      <c r="O3127" s="1313"/>
      <c r="P3127" s="1313"/>
      <c r="Q3127" s="1307"/>
      <c r="R3127" s="1313"/>
      <c r="S3127" s="1313"/>
      <c r="T3127" s="1313"/>
      <c r="U3127" s="1313"/>
      <c r="V3127" s="2466"/>
      <c r="W3127" s="1904"/>
      <c r="X3127" s="2336"/>
      <c r="Y3127" s="1904"/>
      <c r="Z3127" s="2394"/>
      <c r="AA3127" s="1904"/>
      <c r="AB3127" s="1903"/>
      <c r="AC3127" s="1904"/>
      <c r="AD3127" s="1904"/>
      <c r="AE3127" s="1904"/>
      <c r="AF3127" s="1313"/>
      <c r="AG3127" s="1313"/>
      <c r="AH3127" s="1305"/>
      <c r="AI3127" s="1313"/>
      <c r="AJ3127" s="1313"/>
      <c r="AK3127" s="1313"/>
      <c r="AL3127" s="1313"/>
      <c r="AM3127" s="1313"/>
      <c r="AN3127" s="1905"/>
      <c r="AO3127" s="1345"/>
      <c r="AP3127" s="1313"/>
      <c r="AQ3127" s="1345"/>
      <c r="AR3127" s="1313"/>
      <c r="AS3127" s="1345"/>
      <c r="AT3127" s="1313"/>
      <c r="AU3127" s="1345"/>
      <c r="AV3127" s="1313"/>
      <c r="AW3127" s="1313"/>
      <c r="AX3127" s="1313"/>
      <c r="AY3127" s="1305"/>
      <c r="AZ3127" s="1313"/>
      <c r="BA3127" s="1313"/>
      <c r="BB3127" s="1313"/>
      <c r="BC3127" s="1313"/>
      <c r="BD3127" s="1313"/>
      <c r="BE3127" s="1903"/>
      <c r="BF3127" s="1904"/>
      <c r="BG3127" s="1903"/>
      <c r="BH3127" s="1904"/>
      <c r="BI3127" s="1903"/>
      <c r="BJ3127" s="1904"/>
      <c r="BK3127" s="1313"/>
      <c r="BL3127" s="1904"/>
      <c r="BM3127" s="1904"/>
      <c r="BN3127" s="1904"/>
      <c r="BO3127" s="1313"/>
      <c r="BP3127" s="1316">
        <f t="shared" si="825"/>
        <v>0</v>
      </c>
      <c r="BQ3127" s="1305"/>
    </row>
    <row r="3128" spans="1:69" ht="15" x14ac:dyDescent="0.25">
      <c r="A3128" s="1305"/>
      <c r="B3128" s="2050"/>
      <c r="C3128" s="1928"/>
      <c r="D3128" s="1313"/>
      <c r="E3128" s="1313"/>
      <c r="F3128" s="1931"/>
      <c r="G3128" s="1313"/>
      <c r="H3128" s="1345"/>
      <c r="I3128" s="1313"/>
      <c r="J3128" s="1345"/>
      <c r="K3128" s="1313"/>
      <c r="L3128" s="2773"/>
      <c r="M3128" s="1313"/>
      <c r="N3128" s="1345"/>
      <c r="O3128" s="1313"/>
      <c r="P3128" s="1313"/>
      <c r="Q3128" s="1307"/>
      <c r="R3128" s="1313"/>
      <c r="S3128" s="1313"/>
      <c r="T3128" s="1313"/>
      <c r="U3128" s="1313"/>
      <c r="V3128" s="2466"/>
      <c r="W3128" s="1904"/>
      <c r="X3128" s="2336"/>
      <c r="Y3128" s="1904"/>
      <c r="Z3128" s="2394"/>
      <c r="AA3128" s="1904"/>
      <c r="AB3128" s="1903"/>
      <c r="AC3128" s="1904"/>
      <c r="AD3128" s="1904"/>
      <c r="AE3128" s="1904"/>
      <c r="AF3128" s="1313"/>
      <c r="AG3128" s="1313"/>
      <c r="AH3128" s="1305"/>
      <c r="AI3128" s="1313"/>
      <c r="AJ3128" s="1313"/>
      <c r="AK3128" s="1313"/>
      <c r="AL3128" s="1313"/>
      <c r="AM3128" s="1313"/>
      <c r="AN3128" s="1905"/>
      <c r="AO3128" s="1345"/>
      <c r="AP3128" s="1313"/>
      <c r="AQ3128" s="1345"/>
      <c r="AR3128" s="1313"/>
      <c r="AS3128" s="1345"/>
      <c r="AT3128" s="1313"/>
      <c r="AU3128" s="1345"/>
      <c r="AV3128" s="1313"/>
      <c r="AW3128" s="1313"/>
      <c r="AX3128" s="1313"/>
      <c r="AY3128" s="1305"/>
      <c r="AZ3128" s="1313"/>
      <c r="BA3128" s="1313"/>
      <c r="BB3128" s="1313"/>
      <c r="BC3128" s="1313"/>
      <c r="BD3128" s="1313"/>
      <c r="BE3128" s="1903"/>
      <c r="BF3128" s="1904"/>
      <c r="BG3128" s="1903"/>
      <c r="BH3128" s="1904"/>
      <c r="BI3128" s="1903"/>
      <c r="BJ3128" s="1904"/>
      <c r="BK3128" s="1313"/>
      <c r="BL3128" s="1904"/>
      <c r="BM3128" s="1904"/>
      <c r="BN3128" s="1904"/>
      <c r="BO3128" s="1313"/>
      <c r="BP3128" s="1316">
        <f t="shared" si="825"/>
        <v>0</v>
      </c>
      <c r="BQ3128" s="1305"/>
    </row>
    <row r="3129" spans="1:69" ht="15" x14ac:dyDescent="0.25">
      <c r="A3129" s="1305"/>
      <c r="B3129" s="2050"/>
      <c r="C3129" s="1928"/>
      <c r="D3129" s="1313"/>
      <c r="E3129" s="1313"/>
      <c r="F3129" s="1931"/>
      <c r="G3129" s="1313"/>
      <c r="H3129" s="1345"/>
      <c r="I3129" s="1313"/>
      <c r="J3129" s="1345"/>
      <c r="K3129" s="1313"/>
      <c r="L3129" s="2773"/>
      <c r="M3129" s="1313"/>
      <c r="N3129" s="1345"/>
      <c r="O3129" s="1313"/>
      <c r="P3129" s="1313"/>
      <c r="Q3129" s="1307"/>
      <c r="R3129" s="1313"/>
      <c r="S3129" s="1313"/>
      <c r="T3129" s="1313"/>
      <c r="U3129" s="1313"/>
      <c r="V3129" s="2466"/>
      <c r="W3129" s="1904"/>
      <c r="X3129" s="2336"/>
      <c r="Y3129" s="1904"/>
      <c r="Z3129" s="2394"/>
      <c r="AA3129" s="1904"/>
      <c r="AB3129" s="1903"/>
      <c r="AC3129" s="1904"/>
      <c r="AD3129" s="1904"/>
      <c r="AE3129" s="1904"/>
      <c r="AF3129" s="1313"/>
      <c r="AG3129" s="1313"/>
      <c r="AH3129" s="1305"/>
      <c r="AI3129" s="1313"/>
      <c r="AJ3129" s="1313"/>
      <c r="AK3129" s="1313"/>
      <c r="AL3129" s="1313"/>
      <c r="AM3129" s="1313"/>
      <c r="AN3129" s="1905"/>
      <c r="AO3129" s="1345"/>
      <c r="AP3129" s="1313"/>
      <c r="AQ3129" s="1345"/>
      <c r="AR3129" s="1313"/>
      <c r="AS3129" s="1345"/>
      <c r="AT3129" s="1313"/>
      <c r="AU3129" s="1345"/>
      <c r="AV3129" s="1313"/>
      <c r="AW3129" s="1313"/>
      <c r="AX3129" s="1313"/>
      <c r="AY3129" s="1305"/>
      <c r="AZ3129" s="1313"/>
      <c r="BA3129" s="1313"/>
      <c r="BB3129" s="1313"/>
      <c r="BC3129" s="1313"/>
      <c r="BD3129" s="1313"/>
      <c r="BE3129" s="1903"/>
      <c r="BF3129" s="1904"/>
      <c r="BG3129" s="1903"/>
      <c r="BH3129" s="1904"/>
      <c r="BI3129" s="1903"/>
      <c r="BJ3129" s="1904"/>
      <c r="BK3129" s="1313"/>
      <c r="BL3129" s="1904"/>
      <c r="BM3129" s="1904"/>
      <c r="BN3129" s="1904"/>
      <c r="BO3129" s="1313"/>
      <c r="BP3129" s="1316">
        <f t="shared" si="825"/>
        <v>0</v>
      </c>
      <c r="BQ3129" s="1305"/>
    </row>
    <row r="3130" spans="1:69" ht="15" x14ac:dyDescent="0.25">
      <c r="A3130" s="1305"/>
      <c r="B3130" s="2050"/>
      <c r="C3130" s="1928"/>
      <c r="D3130" s="1313"/>
      <c r="E3130" s="1313"/>
      <c r="F3130" s="1931"/>
      <c r="G3130" s="1313"/>
      <c r="H3130" s="1345"/>
      <c r="I3130" s="1313"/>
      <c r="J3130" s="1345"/>
      <c r="K3130" s="1313"/>
      <c r="L3130" s="2773"/>
      <c r="M3130" s="1313"/>
      <c r="N3130" s="1345"/>
      <c r="O3130" s="1313"/>
      <c r="P3130" s="1313"/>
      <c r="Q3130" s="1307"/>
      <c r="R3130" s="1313"/>
      <c r="S3130" s="1313"/>
      <c r="T3130" s="1313"/>
      <c r="U3130" s="1313"/>
      <c r="V3130" s="2466"/>
      <c r="W3130" s="1904"/>
      <c r="X3130" s="2336"/>
      <c r="Y3130" s="1904"/>
      <c r="Z3130" s="2394"/>
      <c r="AA3130" s="1904"/>
      <c r="AB3130" s="1903"/>
      <c r="AC3130" s="1904"/>
      <c r="AD3130" s="1904"/>
      <c r="AE3130" s="1904"/>
      <c r="AF3130" s="1313"/>
      <c r="AG3130" s="1313"/>
      <c r="AH3130" s="1305"/>
      <c r="AI3130" s="1313"/>
      <c r="AJ3130" s="1313"/>
      <c r="AK3130" s="1313"/>
      <c r="AL3130" s="1313"/>
      <c r="AM3130" s="1313"/>
      <c r="AN3130" s="1905"/>
      <c r="AO3130" s="1345"/>
      <c r="AP3130" s="1313"/>
      <c r="AQ3130" s="1345"/>
      <c r="AR3130" s="1313"/>
      <c r="AS3130" s="1345"/>
      <c r="AT3130" s="1313"/>
      <c r="AU3130" s="1345"/>
      <c r="AV3130" s="1313"/>
      <c r="AW3130" s="1313"/>
      <c r="AX3130" s="1313"/>
      <c r="AY3130" s="1305"/>
      <c r="AZ3130" s="1313"/>
      <c r="BA3130" s="1313"/>
      <c r="BB3130" s="1313"/>
      <c r="BC3130" s="1313"/>
      <c r="BD3130" s="1313"/>
      <c r="BE3130" s="1903"/>
      <c r="BF3130" s="1904"/>
      <c r="BG3130" s="1903"/>
      <c r="BH3130" s="1904"/>
      <c r="BI3130" s="1903"/>
      <c r="BJ3130" s="1904"/>
      <c r="BK3130" s="1313"/>
      <c r="BL3130" s="1904"/>
      <c r="BM3130" s="1904"/>
      <c r="BN3130" s="1904"/>
      <c r="BO3130" s="1313"/>
      <c r="BP3130" s="1316">
        <f t="shared" si="825"/>
        <v>0</v>
      </c>
      <c r="BQ3130" s="1305"/>
    </row>
    <row r="3131" spans="1:69" ht="15" x14ac:dyDescent="0.25">
      <c r="A3131" s="1305"/>
      <c r="B3131" s="2050"/>
      <c r="C3131" s="1928"/>
      <c r="D3131" s="1313"/>
      <c r="E3131" s="1313"/>
      <c r="F3131" s="1931"/>
      <c r="G3131" s="1313"/>
      <c r="H3131" s="1345"/>
      <c r="I3131" s="1313"/>
      <c r="J3131" s="1345"/>
      <c r="K3131" s="1313"/>
      <c r="L3131" s="2773"/>
      <c r="M3131" s="1313"/>
      <c r="N3131" s="1345"/>
      <c r="O3131" s="1313"/>
      <c r="P3131" s="1313"/>
      <c r="Q3131" s="1307"/>
      <c r="R3131" s="1313"/>
      <c r="S3131" s="1313"/>
      <c r="T3131" s="1313"/>
      <c r="U3131" s="1313"/>
      <c r="V3131" s="2466"/>
      <c r="W3131" s="1904"/>
      <c r="X3131" s="2336"/>
      <c r="Y3131" s="1904"/>
      <c r="Z3131" s="2394"/>
      <c r="AA3131" s="1904"/>
      <c r="AB3131" s="1903"/>
      <c r="AC3131" s="1904"/>
      <c r="AD3131" s="1904"/>
      <c r="AE3131" s="1904"/>
      <c r="AF3131" s="1313"/>
      <c r="AG3131" s="1313"/>
      <c r="AH3131" s="1305"/>
      <c r="AI3131" s="1313"/>
      <c r="AJ3131" s="1313"/>
      <c r="AK3131" s="1313"/>
      <c r="AL3131" s="1313"/>
      <c r="AM3131" s="1313"/>
      <c r="AN3131" s="1905"/>
      <c r="AO3131" s="1345"/>
      <c r="AP3131" s="1313"/>
      <c r="AQ3131" s="1345"/>
      <c r="AR3131" s="1313"/>
      <c r="AS3131" s="1345"/>
      <c r="AT3131" s="1313"/>
      <c r="AU3131" s="1345"/>
      <c r="AV3131" s="1313"/>
      <c r="AW3131" s="1313"/>
      <c r="AX3131" s="1313"/>
      <c r="AY3131" s="1305"/>
      <c r="AZ3131" s="1313"/>
      <c r="BA3131" s="1313"/>
      <c r="BB3131" s="1313"/>
      <c r="BC3131" s="1313"/>
      <c r="BD3131" s="1313"/>
      <c r="BE3131" s="1903"/>
      <c r="BF3131" s="1904"/>
      <c r="BG3131" s="1903"/>
      <c r="BH3131" s="1904"/>
      <c r="BI3131" s="1903"/>
      <c r="BJ3131" s="1904"/>
      <c r="BK3131" s="1313"/>
      <c r="BL3131" s="1904"/>
      <c r="BM3131" s="1904"/>
      <c r="BN3131" s="1904"/>
      <c r="BO3131" s="1313"/>
      <c r="BP3131" s="1316">
        <f t="shared" si="825"/>
        <v>0</v>
      </c>
      <c r="BQ3131" s="1305"/>
    </row>
    <row r="3132" spans="1:69" ht="15" x14ac:dyDescent="0.25">
      <c r="A3132" s="1305"/>
      <c r="B3132" s="2050"/>
      <c r="C3132" s="1928"/>
      <c r="D3132" s="1313"/>
      <c r="E3132" s="1313"/>
      <c r="F3132" s="1931"/>
      <c r="G3132" s="1313"/>
      <c r="H3132" s="1345"/>
      <c r="I3132" s="1313"/>
      <c r="J3132" s="1345"/>
      <c r="K3132" s="1313"/>
      <c r="L3132" s="2773"/>
      <c r="M3132" s="1313"/>
      <c r="N3132" s="1345"/>
      <c r="O3132" s="1313"/>
      <c r="P3132" s="1313"/>
      <c r="Q3132" s="1307"/>
      <c r="R3132" s="1313"/>
      <c r="S3132" s="1313"/>
      <c r="T3132" s="1313"/>
      <c r="U3132" s="1313"/>
      <c r="V3132" s="2466"/>
      <c r="W3132" s="1904"/>
      <c r="X3132" s="2336"/>
      <c r="Y3132" s="1904"/>
      <c r="Z3132" s="2394"/>
      <c r="AA3132" s="1904"/>
      <c r="AB3132" s="1903"/>
      <c r="AC3132" s="1904"/>
      <c r="AD3132" s="1904"/>
      <c r="AE3132" s="1904"/>
      <c r="AF3132" s="1313"/>
      <c r="AG3132" s="1313"/>
      <c r="AH3132" s="1305"/>
      <c r="AI3132" s="1313"/>
      <c r="AJ3132" s="1313"/>
      <c r="AK3132" s="1313"/>
      <c r="AL3132" s="1313"/>
      <c r="AM3132" s="1313"/>
      <c r="AN3132" s="1905"/>
      <c r="AO3132" s="1345"/>
      <c r="AP3132" s="1313"/>
      <c r="AQ3132" s="1345"/>
      <c r="AR3132" s="1313"/>
      <c r="AS3132" s="1345"/>
      <c r="AT3132" s="1313"/>
      <c r="AU3132" s="1345"/>
      <c r="AV3132" s="1313"/>
      <c r="AW3132" s="1313"/>
      <c r="AX3132" s="1313"/>
      <c r="AY3132" s="1305"/>
      <c r="AZ3132" s="1313"/>
      <c r="BA3132" s="1313"/>
      <c r="BB3132" s="1313"/>
      <c r="BC3132" s="1313"/>
      <c r="BD3132" s="1313"/>
      <c r="BE3132" s="1903"/>
      <c r="BF3132" s="1904"/>
      <c r="BG3132" s="1903"/>
      <c r="BH3132" s="1904"/>
      <c r="BI3132" s="1903"/>
      <c r="BJ3132" s="1904"/>
      <c r="BK3132" s="1313"/>
      <c r="BL3132" s="1904"/>
      <c r="BM3132" s="1904"/>
      <c r="BN3132" s="1904"/>
      <c r="BO3132" s="1313"/>
      <c r="BP3132" s="1316">
        <f t="shared" si="825"/>
        <v>0</v>
      </c>
      <c r="BQ3132" s="1305"/>
    </row>
    <row r="3133" spans="1:69" ht="15" x14ac:dyDescent="0.25">
      <c r="A3133" s="1305"/>
      <c r="B3133" s="2050"/>
      <c r="C3133" s="1928"/>
      <c r="D3133" s="1313"/>
      <c r="E3133" s="1313"/>
      <c r="F3133" s="1931"/>
      <c r="G3133" s="1313"/>
      <c r="H3133" s="1345"/>
      <c r="I3133" s="1313"/>
      <c r="J3133" s="1345"/>
      <c r="K3133" s="1313"/>
      <c r="L3133" s="2773"/>
      <c r="M3133" s="1313"/>
      <c r="N3133" s="1345"/>
      <c r="O3133" s="1313"/>
      <c r="P3133" s="1313"/>
      <c r="Q3133" s="1307"/>
      <c r="R3133" s="1313"/>
      <c r="S3133" s="1313"/>
      <c r="T3133" s="1313"/>
      <c r="U3133" s="1313"/>
      <c r="V3133" s="2466"/>
      <c r="W3133" s="1904"/>
      <c r="X3133" s="2336"/>
      <c r="Y3133" s="1904"/>
      <c r="Z3133" s="2394"/>
      <c r="AA3133" s="1904"/>
      <c r="AB3133" s="1903"/>
      <c r="AC3133" s="1904"/>
      <c r="AD3133" s="1904"/>
      <c r="AE3133" s="1904"/>
      <c r="AF3133" s="1313"/>
      <c r="AG3133" s="1313"/>
      <c r="AH3133" s="1305"/>
      <c r="AI3133" s="1313"/>
      <c r="AJ3133" s="1313"/>
      <c r="AK3133" s="1313"/>
      <c r="AL3133" s="1313"/>
      <c r="AM3133" s="1313"/>
      <c r="AN3133" s="1905"/>
      <c r="AO3133" s="1345"/>
      <c r="AP3133" s="1313"/>
      <c r="AQ3133" s="1345"/>
      <c r="AR3133" s="1313"/>
      <c r="AS3133" s="1345"/>
      <c r="AT3133" s="1313"/>
      <c r="AU3133" s="1345"/>
      <c r="AV3133" s="1313"/>
      <c r="AW3133" s="1313"/>
      <c r="AX3133" s="1313"/>
      <c r="AY3133" s="1305"/>
      <c r="AZ3133" s="1313"/>
      <c r="BA3133" s="1313"/>
      <c r="BB3133" s="1313"/>
      <c r="BC3133" s="1313"/>
      <c r="BD3133" s="1313"/>
      <c r="BE3133" s="1903"/>
      <c r="BF3133" s="1904"/>
      <c r="BG3133" s="1903"/>
      <c r="BH3133" s="1904"/>
      <c r="BI3133" s="1903"/>
      <c r="BJ3133" s="1904"/>
      <c r="BK3133" s="1313"/>
      <c r="BL3133" s="1904"/>
      <c r="BM3133" s="1904"/>
      <c r="BN3133" s="1904"/>
      <c r="BO3133" s="1313"/>
      <c r="BP3133" s="1316">
        <f t="shared" si="825"/>
        <v>0</v>
      </c>
      <c r="BQ3133" s="1305"/>
    </row>
    <row r="3134" spans="1:69" ht="15" x14ac:dyDescent="0.25">
      <c r="A3134" s="1305"/>
      <c r="B3134" s="2050"/>
      <c r="C3134" s="1928"/>
      <c r="D3134" s="1313"/>
      <c r="E3134" s="1313"/>
      <c r="F3134" s="1931"/>
      <c r="G3134" s="1313"/>
      <c r="H3134" s="1345"/>
      <c r="I3134" s="1313"/>
      <c r="J3134" s="1345"/>
      <c r="K3134" s="1313"/>
      <c r="L3134" s="2773"/>
      <c r="M3134" s="1313"/>
      <c r="N3134" s="1345"/>
      <c r="O3134" s="1313"/>
      <c r="P3134" s="1313"/>
      <c r="Q3134" s="1307"/>
      <c r="R3134" s="1313"/>
      <c r="S3134" s="1313"/>
      <c r="T3134" s="1313"/>
      <c r="U3134" s="1313"/>
      <c r="V3134" s="2466"/>
      <c r="W3134" s="1904"/>
      <c r="X3134" s="2336"/>
      <c r="Y3134" s="1904"/>
      <c r="Z3134" s="2394"/>
      <c r="AA3134" s="1904"/>
      <c r="AB3134" s="1903"/>
      <c r="AC3134" s="1904"/>
      <c r="AD3134" s="1904"/>
      <c r="AE3134" s="1904"/>
      <c r="AF3134" s="1313"/>
      <c r="AG3134" s="1313"/>
      <c r="AH3134" s="1305"/>
      <c r="AI3134" s="1313"/>
      <c r="AJ3134" s="1313"/>
      <c r="AK3134" s="1313"/>
      <c r="AL3134" s="1313"/>
      <c r="AM3134" s="1313"/>
      <c r="AN3134" s="1905"/>
      <c r="AO3134" s="1345"/>
      <c r="AP3134" s="1313"/>
      <c r="AQ3134" s="1345"/>
      <c r="AR3134" s="1313"/>
      <c r="AS3134" s="1345"/>
      <c r="AT3134" s="1313"/>
      <c r="AU3134" s="1345"/>
      <c r="AV3134" s="1313"/>
      <c r="AW3134" s="1313"/>
      <c r="AX3134" s="1313"/>
      <c r="AY3134" s="1305"/>
      <c r="AZ3134" s="1313"/>
      <c r="BA3134" s="1313"/>
      <c r="BB3134" s="1313"/>
      <c r="BC3134" s="1313"/>
      <c r="BD3134" s="1313"/>
      <c r="BE3134" s="1903"/>
      <c r="BF3134" s="1904"/>
      <c r="BG3134" s="1903"/>
      <c r="BH3134" s="1904"/>
      <c r="BI3134" s="1903"/>
      <c r="BJ3134" s="1904"/>
      <c r="BK3134" s="1313"/>
      <c r="BL3134" s="1904"/>
      <c r="BM3134" s="1904"/>
      <c r="BN3134" s="1904"/>
      <c r="BO3134" s="1313"/>
      <c r="BP3134" s="1316">
        <f t="shared" si="825"/>
        <v>0</v>
      </c>
      <c r="BQ3134" s="1305"/>
    </row>
    <row r="3135" spans="1:69" ht="15" x14ac:dyDescent="0.25">
      <c r="A3135" s="1305"/>
      <c r="B3135" s="2050"/>
      <c r="C3135" s="1928"/>
      <c r="D3135" s="1313"/>
      <c r="E3135" s="1313"/>
      <c r="F3135" s="1931"/>
      <c r="G3135" s="1313"/>
      <c r="H3135" s="1345"/>
      <c r="I3135" s="1313"/>
      <c r="J3135" s="1345"/>
      <c r="K3135" s="1313"/>
      <c r="L3135" s="2773"/>
      <c r="M3135" s="1313"/>
      <c r="N3135" s="1345"/>
      <c r="O3135" s="1313"/>
      <c r="P3135" s="1313"/>
      <c r="Q3135" s="1307"/>
      <c r="R3135" s="1313"/>
      <c r="S3135" s="1313"/>
      <c r="T3135" s="1313"/>
      <c r="U3135" s="1313"/>
      <c r="V3135" s="2466"/>
      <c r="W3135" s="1904"/>
      <c r="X3135" s="2336"/>
      <c r="Y3135" s="1904"/>
      <c r="Z3135" s="2394"/>
      <c r="AA3135" s="1904"/>
      <c r="AB3135" s="1903"/>
      <c r="AC3135" s="1904"/>
      <c r="AD3135" s="1904"/>
      <c r="AE3135" s="1904"/>
      <c r="AF3135" s="1313"/>
      <c r="AG3135" s="1313"/>
      <c r="AH3135" s="1305"/>
      <c r="AI3135" s="1313"/>
      <c r="AJ3135" s="1313"/>
      <c r="AK3135" s="1313"/>
      <c r="AL3135" s="1313"/>
      <c r="AM3135" s="1313"/>
      <c r="AN3135" s="1905"/>
      <c r="AO3135" s="1345"/>
      <c r="AP3135" s="1313"/>
      <c r="AQ3135" s="1345"/>
      <c r="AR3135" s="1313"/>
      <c r="AS3135" s="1345"/>
      <c r="AT3135" s="1313"/>
      <c r="AU3135" s="1345"/>
      <c r="AV3135" s="1313"/>
      <c r="AW3135" s="1313"/>
      <c r="AX3135" s="1313"/>
      <c r="AY3135" s="1305"/>
      <c r="AZ3135" s="1313"/>
      <c r="BA3135" s="1313"/>
      <c r="BB3135" s="1313"/>
      <c r="BC3135" s="1313"/>
      <c r="BD3135" s="1313"/>
      <c r="BE3135" s="1903"/>
      <c r="BF3135" s="1904"/>
      <c r="BG3135" s="1903"/>
      <c r="BH3135" s="1904"/>
      <c r="BI3135" s="1903"/>
      <c r="BJ3135" s="1904"/>
      <c r="BK3135" s="1313"/>
      <c r="BL3135" s="1904"/>
      <c r="BM3135" s="1904"/>
      <c r="BN3135" s="1904"/>
      <c r="BO3135" s="1313"/>
      <c r="BP3135" s="1316">
        <f t="shared" si="825"/>
        <v>0</v>
      </c>
      <c r="BQ3135" s="1305"/>
    </row>
    <row r="3136" spans="1:69" ht="15" x14ac:dyDescent="0.25">
      <c r="A3136" s="1305"/>
      <c r="B3136" s="2050"/>
      <c r="C3136" s="1928"/>
      <c r="D3136" s="1313"/>
      <c r="E3136" s="1313"/>
      <c r="F3136" s="1931"/>
      <c r="G3136" s="1313"/>
      <c r="H3136" s="1345"/>
      <c r="I3136" s="1313"/>
      <c r="J3136" s="1345"/>
      <c r="K3136" s="1313"/>
      <c r="L3136" s="2773"/>
      <c r="M3136" s="1313"/>
      <c r="N3136" s="1345"/>
      <c r="O3136" s="1313"/>
      <c r="P3136" s="1313"/>
      <c r="Q3136" s="1307"/>
      <c r="R3136" s="1313"/>
      <c r="S3136" s="1313"/>
      <c r="T3136" s="1313"/>
      <c r="U3136" s="1313"/>
      <c r="V3136" s="2466"/>
      <c r="W3136" s="1904"/>
      <c r="X3136" s="2336"/>
      <c r="Y3136" s="1904"/>
      <c r="Z3136" s="2394"/>
      <c r="AA3136" s="1904"/>
      <c r="AB3136" s="1903"/>
      <c r="AC3136" s="1904"/>
      <c r="AD3136" s="1904"/>
      <c r="AE3136" s="1904"/>
      <c r="AF3136" s="1313"/>
      <c r="AG3136" s="1313"/>
      <c r="AH3136" s="1305"/>
      <c r="AI3136" s="1313"/>
      <c r="AJ3136" s="1313"/>
      <c r="AK3136" s="1313"/>
      <c r="AL3136" s="1313"/>
      <c r="AM3136" s="1313"/>
      <c r="AN3136" s="1905"/>
      <c r="AO3136" s="1345"/>
      <c r="AP3136" s="1313"/>
      <c r="AQ3136" s="1345"/>
      <c r="AR3136" s="1313"/>
      <c r="AS3136" s="1345"/>
      <c r="AT3136" s="1313"/>
      <c r="AU3136" s="1345"/>
      <c r="AV3136" s="1313"/>
      <c r="AW3136" s="1313"/>
      <c r="AX3136" s="1313"/>
      <c r="AY3136" s="1305"/>
      <c r="AZ3136" s="1313"/>
      <c r="BA3136" s="1313"/>
      <c r="BB3136" s="1313"/>
      <c r="BC3136" s="1313"/>
      <c r="BD3136" s="1313"/>
      <c r="BE3136" s="1903"/>
      <c r="BF3136" s="1904"/>
      <c r="BG3136" s="1903"/>
      <c r="BH3136" s="1904"/>
      <c r="BI3136" s="1903"/>
      <c r="BJ3136" s="1904"/>
      <c r="BK3136" s="1313"/>
      <c r="BL3136" s="1904"/>
      <c r="BM3136" s="1904"/>
      <c r="BN3136" s="1904"/>
      <c r="BO3136" s="1313"/>
      <c r="BP3136" s="1316">
        <f t="shared" si="825"/>
        <v>0</v>
      </c>
      <c r="BQ3136" s="1305"/>
    </row>
    <row r="3137" spans="1:69" ht="15" x14ac:dyDescent="0.25">
      <c r="A3137" s="1305"/>
      <c r="B3137" s="2050"/>
      <c r="C3137" s="1928"/>
      <c r="D3137" s="1313"/>
      <c r="E3137" s="1313"/>
      <c r="F3137" s="1931"/>
      <c r="G3137" s="1313"/>
      <c r="H3137" s="1345"/>
      <c r="I3137" s="1313"/>
      <c r="J3137" s="1345"/>
      <c r="K3137" s="1313"/>
      <c r="L3137" s="2773"/>
      <c r="M3137" s="1313"/>
      <c r="N3137" s="1345"/>
      <c r="O3137" s="1313"/>
      <c r="P3137" s="1313"/>
      <c r="Q3137" s="1307"/>
      <c r="R3137" s="1313"/>
      <c r="S3137" s="1313"/>
      <c r="T3137" s="1313"/>
      <c r="U3137" s="1313"/>
      <c r="V3137" s="2466"/>
      <c r="W3137" s="1904"/>
      <c r="X3137" s="2336"/>
      <c r="Y3137" s="1904"/>
      <c r="Z3137" s="2394"/>
      <c r="AA3137" s="1904"/>
      <c r="AB3137" s="1903"/>
      <c r="AC3137" s="1904"/>
      <c r="AD3137" s="1904"/>
      <c r="AE3137" s="1904"/>
      <c r="AF3137" s="1313"/>
      <c r="AG3137" s="1313"/>
      <c r="AH3137" s="1305"/>
      <c r="AI3137" s="1313"/>
      <c r="AJ3137" s="1313"/>
      <c r="AK3137" s="1313"/>
      <c r="AL3137" s="1313"/>
      <c r="AM3137" s="1313"/>
      <c r="AN3137" s="1905"/>
      <c r="AO3137" s="1345"/>
      <c r="AP3137" s="1313"/>
      <c r="AQ3137" s="1345"/>
      <c r="AR3137" s="1313"/>
      <c r="AS3137" s="1345"/>
      <c r="AT3137" s="1313"/>
      <c r="AU3137" s="1345"/>
      <c r="AV3137" s="1313"/>
      <c r="AW3137" s="1313"/>
      <c r="AX3137" s="1313"/>
      <c r="AY3137" s="1305"/>
      <c r="AZ3137" s="1313"/>
      <c r="BA3137" s="1313"/>
      <c r="BB3137" s="1313"/>
      <c r="BC3137" s="1313"/>
      <c r="BD3137" s="1313"/>
      <c r="BE3137" s="1903"/>
      <c r="BF3137" s="1904"/>
      <c r="BG3137" s="1903"/>
      <c r="BH3137" s="1904"/>
      <c r="BI3137" s="1903"/>
      <c r="BJ3137" s="1904"/>
      <c r="BK3137" s="1313"/>
      <c r="BL3137" s="1904"/>
      <c r="BM3137" s="1904"/>
      <c r="BN3137" s="1904"/>
      <c r="BO3137" s="1313"/>
      <c r="BP3137" s="1316">
        <f t="shared" si="825"/>
        <v>0</v>
      </c>
      <c r="BQ3137" s="1305"/>
    </row>
    <row r="3138" spans="1:69" ht="15" x14ac:dyDescent="0.25">
      <c r="A3138" s="1305"/>
      <c r="B3138" s="2050"/>
      <c r="C3138" s="1928"/>
      <c r="D3138" s="1313"/>
      <c r="E3138" s="1313"/>
      <c r="F3138" s="1931"/>
      <c r="G3138" s="1313"/>
      <c r="H3138" s="1345"/>
      <c r="I3138" s="1313"/>
      <c r="J3138" s="1345"/>
      <c r="K3138" s="1313"/>
      <c r="L3138" s="2773"/>
      <c r="M3138" s="1313"/>
      <c r="N3138" s="1345"/>
      <c r="O3138" s="1313"/>
      <c r="P3138" s="1313"/>
      <c r="Q3138" s="1307"/>
      <c r="R3138" s="1313"/>
      <c r="S3138" s="1313"/>
      <c r="T3138" s="1313"/>
      <c r="U3138" s="1313"/>
      <c r="V3138" s="2466"/>
      <c r="W3138" s="1904"/>
      <c r="X3138" s="2336"/>
      <c r="Y3138" s="1904"/>
      <c r="Z3138" s="2394"/>
      <c r="AA3138" s="1904"/>
      <c r="AB3138" s="1903"/>
      <c r="AC3138" s="1904"/>
      <c r="AD3138" s="1904"/>
      <c r="AE3138" s="1904"/>
      <c r="AF3138" s="1313"/>
      <c r="AG3138" s="1313"/>
      <c r="AH3138" s="1305"/>
      <c r="AI3138" s="1313"/>
      <c r="AJ3138" s="1313"/>
      <c r="AK3138" s="1313"/>
      <c r="AL3138" s="1313"/>
      <c r="AM3138" s="1313"/>
      <c r="AN3138" s="1905"/>
      <c r="AO3138" s="1345"/>
      <c r="AP3138" s="1313"/>
      <c r="AQ3138" s="1345"/>
      <c r="AR3138" s="1313"/>
      <c r="AS3138" s="1345"/>
      <c r="AT3138" s="1313"/>
      <c r="AU3138" s="1345"/>
      <c r="AV3138" s="1313"/>
      <c r="AW3138" s="1313"/>
      <c r="AX3138" s="1313"/>
      <c r="AY3138" s="1305"/>
      <c r="AZ3138" s="1313"/>
      <c r="BA3138" s="1313"/>
      <c r="BB3138" s="1313"/>
      <c r="BC3138" s="1313"/>
      <c r="BD3138" s="1313"/>
      <c r="BE3138" s="1903"/>
      <c r="BF3138" s="1904"/>
      <c r="BG3138" s="1903"/>
      <c r="BH3138" s="1904"/>
      <c r="BI3138" s="1903"/>
      <c r="BJ3138" s="1904"/>
      <c r="BK3138" s="1313"/>
      <c r="BL3138" s="1904"/>
      <c r="BM3138" s="1904"/>
      <c r="BN3138" s="1904"/>
      <c r="BO3138" s="1313"/>
      <c r="BP3138" s="1316">
        <f t="shared" si="825"/>
        <v>0</v>
      </c>
      <c r="BQ3138" s="1305"/>
    </row>
    <row r="3139" spans="1:69" ht="15" x14ac:dyDescent="0.25">
      <c r="A3139" s="1305"/>
      <c r="B3139" s="2050"/>
      <c r="C3139" s="1928"/>
      <c r="D3139" s="1313"/>
      <c r="E3139" s="1313"/>
      <c r="F3139" s="1931"/>
      <c r="G3139" s="1313"/>
      <c r="H3139" s="1345"/>
      <c r="I3139" s="1313"/>
      <c r="J3139" s="1345"/>
      <c r="K3139" s="1313"/>
      <c r="L3139" s="2773"/>
      <c r="M3139" s="1313"/>
      <c r="N3139" s="1345"/>
      <c r="O3139" s="1313"/>
      <c r="P3139" s="1313"/>
      <c r="Q3139" s="1307"/>
      <c r="R3139" s="1313"/>
      <c r="S3139" s="1313"/>
      <c r="T3139" s="1313"/>
      <c r="U3139" s="1313"/>
      <c r="V3139" s="2466"/>
      <c r="W3139" s="1904"/>
      <c r="X3139" s="2336"/>
      <c r="Y3139" s="1904"/>
      <c r="Z3139" s="2394"/>
      <c r="AA3139" s="1904"/>
      <c r="AB3139" s="1903"/>
      <c r="AC3139" s="1904"/>
      <c r="AD3139" s="1904"/>
      <c r="AE3139" s="1904"/>
      <c r="AF3139" s="1313"/>
      <c r="AG3139" s="1313"/>
      <c r="AH3139" s="1305"/>
      <c r="AI3139" s="1313"/>
      <c r="AJ3139" s="1313"/>
      <c r="AK3139" s="1313"/>
      <c r="AL3139" s="1313"/>
      <c r="AM3139" s="1313"/>
      <c r="AN3139" s="1905"/>
      <c r="AO3139" s="1345"/>
      <c r="AP3139" s="1313"/>
      <c r="AQ3139" s="1345"/>
      <c r="AR3139" s="1313"/>
      <c r="AS3139" s="1345"/>
      <c r="AT3139" s="1313"/>
      <c r="AU3139" s="1345"/>
      <c r="AV3139" s="1313"/>
      <c r="AW3139" s="1313"/>
      <c r="AX3139" s="1313"/>
      <c r="AY3139" s="1305"/>
      <c r="AZ3139" s="1313"/>
      <c r="BA3139" s="1313"/>
      <c r="BB3139" s="1313"/>
      <c r="BC3139" s="1313"/>
      <c r="BD3139" s="1313"/>
      <c r="BE3139" s="1903"/>
      <c r="BF3139" s="1904"/>
      <c r="BG3139" s="1903"/>
      <c r="BH3139" s="1904"/>
      <c r="BI3139" s="1903"/>
      <c r="BJ3139" s="1904"/>
      <c r="BK3139" s="1313"/>
      <c r="BL3139" s="1904"/>
      <c r="BM3139" s="1904"/>
      <c r="BN3139" s="1904"/>
      <c r="BO3139" s="1313"/>
      <c r="BP3139" s="1316">
        <f t="shared" si="825"/>
        <v>0</v>
      </c>
      <c r="BQ3139" s="1305"/>
    </row>
    <row r="3140" spans="1:69" ht="15" x14ac:dyDescent="0.25">
      <c r="A3140" s="1305"/>
      <c r="B3140" s="2050"/>
      <c r="C3140" s="1928"/>
      <c r="D3140" s="1313"/>
      <c r="E3140" s="1313"/>
      <c r="F3140" s="1931"/>
      <c r="G3140" s="1313"/>
      <c r="H3140" s="1345"/>
      <c r="I3140" s="1313"/>
      <c r="J3140" s="1345"/>
      <c r="K3140" s="1313"/>
      <c r="L3140" s="2773"/>
      <c r="M3140" s="1313"/>
      <c r="N3140" s="1345"/>
      <c r="O3140" s="1313"/>
      <c r="P3140" s="1313"/>
      <c r="Q3140" s="1307"/>
      <c r="R3140" s="1313"/>
      <c r="S3140" s="1313"/>
      <c r="T3140" s="1313"/>
      <c r="U3140" s="1313"/>
      <c r="V3140" s="2466"/>
      <c r="W3140" s="1904"/>
      <c r="X3140" s="2336"/>
      <c r="Y3140" s="1904"/>
      <c r="Z3140" s="2394"/>
      <c r="AA3140" s="1904"/>
      <c r="AB3140" s="1903"/>
      <c r="AC3140" s="1904"/>
      <c r="AD3140" s="1904"/>
      <c r="AE3140" s="1904"/>
      <c r="AF3140" s="1313"/>
      <c r="AG3140" s="1313"/>
      <c r="AH3140" s="1305"/>
      <c r="AI3140" s="1313"/>
      <c r="AJ3140" s="1313"/>
      <c r="AK3140" s="1313"/>
      <c r="AL3140" s="1313"/>
      <c r="AM3140" s="1313"/>
      <c r="AN3140" s="1905"/>
      <c r="AO3140" s="1345"/>
      <c r="AP3140" s="1313"/>
      <c r="AQ3140" s="1345"/>
      <c r="AR3140" s="1313"/>
      <c r="AS3140" s="1345"/>
      <c r="AT3140" s="1313"/>
      <c r="AU3140" s="1345"/>
      <c r="AV3140" s="1313"/>
      <c r="AW3140" s="1313"/>
      <c r="AX3140" s="1313"/>
      <c r="AY3140" s="1305"/>
      <c r="AZ3140" s="1313"/>
      <c r="BA3140" s="1313"/>
      <c r="BB3140" s="1313"/>
      <c r="BC3140" s="1313"/>
      <c r="BD3140" s="1313"/>
      <c r="BE3140" s="1903"/>
      <c r="BF3140" s="1904"/>
      <c r="BG3140" s="1903"/>
      <c r="BH3140" s="1904"/>
      <c r="BI3140" s="1903"/>
      <c r="BJ3140" s="1904"/>
      <c r="BK3140" s="1313"/>
      <c r="BL3140" s="1904"/>
      <c r="BM3140" s="1904"/>
      <c r="BN3140" s="1904"/>
      <c r="BO3140" s="1313"/>
      <c r="BP3140" s="1316">
        <f t="shared" si="825"/>
        <v>0</v>
      </c>
      <c r="BQ3140" s="1305"/>
    </row>
    <row r="3141" spans="1:69" ht="15" x14ac:dyDescent="0.25">
      <c r="A3141" s="1305"/>
      <c r="B3141" s="2050"/>
      <c r="C3141" s="1928"/>
      <c r="D3141" s="1313"/>
      <c r="E3141" s="1313"/>
      <c r="F3141" s="1931"/>
      <c r="G3141" s="1313"/>
      <c r="H3141" s="1345"/>
      <c r="I3141" s="1313"/>
      <c r="J3141" s="1345"/>
      <c r="K3141" s="1313"/>
      <c r="L3141" s="2773"/>
      <c r="M3141" s="1313"/>
      <c r="N3141" s="1345"/>
      <c r="O3141" s="1313"/>
      <c r="P3141" s="1313"/>
      <c r="Q3141" s="1307"/>
      <c r="R3141" s="1313"/>
      <c r="S3141" s="1313"/>
      <c r="T3141" s="1313"/>
      <c r="U3141" s="1313"/>
      <c r="V3141" s="2466"/>
      <c r="W3141" s="1904"/>
      <c r="X3141" s="2336"/>
      <c r="Y3141" s="1904"/>
      <c r="Z3141" s="2394"/>
      <c r="AA3141" s="1904"/>
      <c r="AB3141" s="1903"/>
      <c r="AC3141" s="1904"/>
      <c r="AD3141" s="1904"/>
      <c r="AE3141" s="1904"/>
      <c r="AF3141" s="1313"/>
      <c r="AG3141" s="1313"/>
      <c r="AH3141" s="1305"/>
      <c r="AI3141" s="1313"/>
      <c r="AJ3141" s="1313"/>
      <c r="AK3141" s="1313"/>
      <c r="AL3141" s="1313"/>
      <c r="AM3141" s="1313"/>
      <c r="AN3141" s="1905"/>
      <c r="AO3141" s="1345"/>
      <c r="AP3141" s="1313"/>
      <c r="AQ3141" s="1345"/>
      <c r="AR3141" s="1313"/>
      <c r="AS3141" s="1345"/>
      <c r="AT3141" s="1313"/>
      <c r="AU3141" s="1345"/>
      <c r="AV3141" s="1313"/>
      <c r="AW3141" s="1313"/>
      <c r="AX3141" s="1313"/>
      <c r="AY3141" s="1305"/>
      <c r="AZ3141" s="1313"/>
      <c r="BA3141" s="1313"/>
      <c r="BB3141" s="1313"/>
      <c r="BC3141" s="1313"/>
      <c r="BD3141" s="1313"/>
      <c r="BE3141" s="1903"/>
      <c r="BF3141" s="1904"/>
      <c r="BG3141" s="1903"/>
      <c r="BH3141" s="1904"/>
      <c r="BI3141" s="1903"/>
      <c r="BJ3141" s="1904"/>
      <c r="BK3141" s="1313"/>
      <c r="BL3141" s="1904"/>
      <c r="BM3141" s="1904"/>
      <c r="BN3141" s="1904"/>
      <c r="BO3141" s="1313"/>
      <c r="BP3141" s="1316">
        <f t="shared" si="825"/>
        <v>0</v>
      </c>
      <c r="BQ3141" s="1305"/>
    </row>
    <row r="3142" spans="1:69" ht="15" x14ac:dyDescent="0.25">
      <c r="A3142" s="1305"/>
      <c r="B3142" s="2050"/>
      <c r="C3142" s="1928"/>
      <c r="D3142" s="1313"/>
      <c r="E3142" s="1313"/>
      <c r="F3142" s="1931"/>
      <c r="G3142" s="1313"/>
      <c r="H3142" s="1345"/>
      <c r="I3142" s="1313"/>
      <c r="J3142" s="1345"/>
      <c r="K3142" s="1313"/>
      <c r="L3142" s="2773"/>
      <c r="M3142" s="1313"/>
      <c r="N3142" s="1345"/>
      <c r="O3142" s="1313"/>
      <c r="P3142" s="1313"/>
      <c r="Q3142" s="1307"/>
      <c r="R3142" s="1313"/>
      <c r="S3142" s="1313"/>
      <c r="T3142" s="1313"/>
      <c r="U3142" s="1313"/>
      <c r="V3142" s="2466"/>
      <c r="W3142" s="1904"/>
      <c r="X3142" s="2336"/>
      <c r="Y3142" s="1904"/>
      <c r="Z3142" s="2394"/>
      <c r="AA3142" s="1904"/>
      <c r="AB3142" s="1903"/>
      <c r="AC3142" s="1904"/>
      <c r="AD3142" s="1904"/>
      <c r="AE3142" s="1904"/>
      <c r="AF3142" s="1313"/>
      <c r="AG3142" s="1313"/>
      <c r="AH3142" s="1305"/>
      <c r="AI3142" s="1313"/>
      <c r="AJ3142" s="1313"/>
      <c r="AK3142" s="1313"/>
      <c r="AL3142" s="1313"/>
      <c r="AM3142" s="1313"/>
      <c r="AN3142" s="1905"/>
      <c r="AO3142" s="1345"/>
      <c r="AP3142" s="1313"/>
      <c r="AQ3142" s="1345"/>
      <c r="AR3142" s="1313"/>
      <c r="AS3142" s="1345"/>
      <c r="AT3142" s="1313"/>
      <c r="AU3142" s="1345"/>
      <c r="AV3142" s="1313"/>
      <c r="AW3142" s="1313"/>
      <c r="AX3142" s="1313"/>
      <c r="AY3142" s="1305"/>
      <c r="AZ3142" s="1313"/>
      <c r="BA3142" s="1313"/>
      <c r="BB3142" s="1313"/>
      <c r="BC3142" s="1313"/>
      <c r="BD3142" s="1313"/>
      <c r="BE3142" s="1903"/>
      <c r="BF3142" s="1904"/>
      <c r="BG3142" s="1903"/>
      <c r="BH3142" s="1904"/>
      <c r="BI3142" s="1903"/>
      <c r="BJ3142" s="1904"/>
      <c r="BK3142" s="1313"/>
      <c r="BL3142" s="1904"/>
      <c r="BM3142" s="1904"/>
      <c r="BN3142" s="1904"/>
      <c r="BO3142" s="1313"/>
      <c r="BP3142" s="1316">
        <f t="shared" ref="BP3142:BP3205" si="826">O3141-BO3142</f>
        <v>0</v>
      </c>
      <c r="BQ3142" s="1305"/>
    </row>
    <row r="3143" spans="1:69" ht="15" x14ac:dyDescent="0.25">
      <c r="A3143" s="1305"/>
      <c r="B3143" s="2050"/>
      <c r="C3143" s="1928"/>
      <c r="D3143" s="1313"/>
      <c r="E3143" s="1313"/>
      <c r="F3143" s="1931"/>
      <c r="G3143" s="1313"/>
      <c r="H3143" s="1345"/>
      <c r="I3143" s="1313"/>
      <c r="J3143" s="1345"/>
      <c r="K3143" s="1313"/>
      <c r="L3143" s="2773"/>
      <c r="M3143" s="1313"/>
      <c r="N3143" s="1345"/>
      <c r="O3143" s="1313"/>
      <c r="P3143" s="1313"/>
      <c r="Q3143" s="1307"/>
      <c r="R3143" s="1313"/>
      <c r="S3143" s="1313"/>
      <c r="T3143" s="1313"/>
      <c r="U3143" s="1313"/>
      <c r="V3143" s="2466"/>
      <c r="W3143" s="1904"/>
      <c r="X3143" s="2336"/>
      <c r="Y3143" s="1904"/>
      <c r="Z3143" s="2394"/>
      <c r="AA3143" s="1904"/>
      <c r="AB3143" s="1903"/>
      <c r="AC3143" s="1904"/>
      <c r="AD3143" s="1904"/>
      <c r="AE3143" s="1904"/>
      <c r="AF3143" s="1313"/>
      <c r="AG3143" s="1313"/>
      <c r="AH3143" s="1305"/>
      <c r="AI3143" s="1313"/>
      <c r="AJ3143" s="1313"/>
      <c r="AK3143" s="1313"/>
      <c r="AL3143" s="1313"/>
      <c r="AM3143" s="1313"/>
      <c r="AN3143" s="1905"/>
      <c r="AO3143" s="1345"/>
      <c r="AP3143" s="1313"/>
      <c r="AQ3143" s="1345"/>
      <c r="AR3143" s="1313"/>
      <c r="AS3143" s="1345"/>
      <c r="AT3143" s="1313"/>
      <c r="AU3143" s="1345"/>
      <c r="AV3143" s="1313"/>
      <c r="AW3143" s="1313"/>
      <c r="AX3143" s="1313"/>
      <c r="AY3143" s="1305"/>
      <c r="AZ3143" s="1313"/>
      <c r="BA3143" s="1313"/>
      <c r="BB3143" s="1313"/>
      <c r="BC3143" s="1313"/>
      <c r="BD3143" s="1313"/>
      <c r="BE3143" s="1903"/>
      <c r="BF3143" s="1904"/>
      <c r="BG3143" s="1903"/>
      <c r="BH3143" s="1904"/>
      <c r="BI3143" s="1903"/>
      <c r="BJ3143" s="1904"/>
      <c r="BK3143" s="1313"/>
      <c r="BL3143" s="1904"/>
      <c r="BM3143" s="1904"/>
      <c r="BN3143" s="1904"/>
      <c r="BO3143" s="1313"/>
      <c r="BP3143" s="1316">
        <f t="shared" si="826"/>
        <v>0</v>
      </c>
      <c r="BQ3143" s="1305"/>
    </row>
    <row r="3144" spans="1:69" ht="15" x14ac:dyDescent="0.25">
      <c r="A3144" s="1305"/>
      <c r="B3144" s="2050"/>
      <c r="C3144" s="1928"/>
      <c r="D3144" s="1313"/>
      <c r="E3144" s="1313"/>
      <c r="F3144" s="1931"/>
      <c r="G3144" s="1313"/>
      <c r="H3144" s="1345"/>
      <c r="I3144" s="1313"/>
      <c r="J3144" s="1345"/>
      <c r="K3144" s="1313"/>
      <c r="L3144" s="2773"/>
      <c r="M3144" s="1313"/>
      <c r="N3144" s="1345"/>
      <c r="O3144" s="1313"/>
      <c r="P3144" s="1313"/>
      <c r="Q3144" s="1307"/>
      <c r="R3144" s="1313"/>
      <c r="S3144" s="1313"/>
      <c r="T3144" s="1313"/>
      <c r="U3144" s="1313"/>
      <c r="V3144" s="2466"/>
      <c r="W3144" s="1904"/>
      <c r="X3144" s="2336"/>
      <c r="Y3144" s="1904"/>
      <c r="Z3144" s="2394"/>
      <c r="AA3144" s="1904"/>
      <c r="AB3144" s="1903"/>
      <c r="AC3144" s="1904"/>
      <c r="AD3144" s="1904"/>
      <c r="AE3144" s="1904"/>
      <c r="AF3144" s="1313"/>
      <c r="AG3144" s="1313"/>
      <c r="AH3144" s="1305"/>
      <c r="AI3144" s="1313"/>
      <c r="AJ3144" s="1313"/>
      <c r="AK3144" s="1313"/>
      <c r="AL3144" s="1313"/>
      <c r="AM3144" s="1313"/>
      <c r="AN3144" s="1905"/>
      <c r="AO3144" s="1345"/>
      <c r="AP3144" s="1313"/>
      <c r="AQ3144" s="1345"/>
      <c r="AR3144" s="1313"/>
      <c r="AS3144" s="1345"/>
      <c r="AT3144" s="1313"/>
      <c r="AU3144" s="1345"/>
      <c r="AV3144" s="1313"/>
      <c r="AW3144" s="1313"/>
      <c r="AX3144" s="1313"/>
      <c r="AY3144" s="1305"/>
      <c r="AZ3144" s="1313"/>
      <c r="BA3144" s="1313"/>
      <c r="BB3144" s="1313"/>
      <c r="BC3144" s="1313"/>
      <c r="BD3144" s="1313"/>
      <c r="BE3144" s="1903"/>
      <c r="BF3144" s="1904"/>
      <c r="BG3144" s="1903"/>
      <c r="BH3144" s="1904"/>
      <c r="BI3144" s="1903"/>
      <c r="BJ3144" s="1904"/>
      <c r="BK3144" s="1313"/>
      <c r="BL3144" s="1904"/>
      <c r="BM3144" s="1904"/>
      <c r="BN3144" s="1904"/>
      <c r="BO3144" s="1313"/>
      <c r="BP3144" s="1316">
        <f t="shared" si="826"/>
        <v>0</v>
      </c>
      <c r="BQ3144" s="1305"/>
    </row>
    <row r="3145" spans="1:69" ht="15" x14ac:dyDescent="0.25">
      <c r="A3145" s="1305"/>
      <c r="B3145" s="2050"/>
      <c r="C3145" s="1928"/>
      <c r="D3145" s="1313"/>
      <c r="E3145" s="1313"/>
      <c r="F3145" s="1931"/>
      <c r="G3145" s="1313"/>
      <c r="H3145" s="1345"/>
      <c r="I3145" s="1313"/>
      <c r="J3145" s="1345"/>
      <c r="K3145" s="1313"/>
      <c r="L3145" s="2773"/>
      <c r="M3145" s="1313"/>
      <c r="N3145" s="1345"/>
      <c r="O3145" s="1313"/>
      <c r="P3145" s="1313"/>
      <c r="Q3145" s="1307"/>
      <c r="R3145" s="1313"/>
      <c r="S3145" s="1313"/>
      <c r="T3145" s="1313"/>
      <c r="U3145" s="1313"/>
      <c r="V3145" s="2466"/>
      <c r="W3145" s="1904"/>
      <c r="X3145" s="2336"/>
      <c r="Y3145" s="1904"/>
      <c r="Z3145" s="2394"/>
      <c r="AA3145" s="1904"/>
      <c r="AB3145" s="1903"/>
      <c r="AC3145" s="1904"/>
      <c r="AD3145" s="1904"/>
      <c r="AE3145" s="1904"/>
      <c r="AF3145" s="1313"/>
      <c r="AG3145" s="1313"/>
      <c r="AH3145" s="1305"/>
      <c r="AI3145" s="1313"/>
      <c r="AJ3145" s="1313"/>
      <c r="AK3145" s="1313"/>
      <c r="AL3145" s="1313"/>
      <c r="AM3145" s="1313"/>
      <c r="AN3145" s="1905"/>
      <c r="AO3145" s="1345"/>
      <c r="AP3145" s="1313"/>
      <c r="AQ3145" s="1345"/>
      <c r="AR3145" s="1313"/>
      <c r="AS3145" s="1345"/>
      <c r="AT3145" s="1313"/>
      <c r="AU3145" s="1345"/>
      <c r="AV3145" s="1313"/>
      <c r="AW3145" s="1313"/>
      <c r="AX3145" s="1313"/>
      <c r="AY3145" s="1305"/>
      <c r="AZ3145" s="1313"/>
      <c r="BA3145" s="1313"/>
      <c r="BB3145" s="1313"/>
      <c r="BC3145" s="1313"/>
      <c r="BD3145" s="1313"/>
      <c r="BE3145" s="1903"/>
      <c r="BF3145" s="1904"/>
      <c r="BG3145" s="1903"/>
      <c r="BH3145" s="1904"/>
      <c r="BI3145" s="1903"/>
      <c r="BJ3145" s="1904"/>
      <c r="BK3145" s="1313"/>
      <c r="BL3145" s="1904"/>
      <c r="BM3145" s="1904"/>
      <c r="BN3145" s="1904"/>
      <c r="BO3145" s="1313"/>
      <c r="BP3145" s="1316">
        <f t="shared" si="826"/>
        <v>0</v>
      </c>
      <c r="BQ3145" s="1305"/>
    </row>
    <row r="3146" spans="1:69" ht="15" x14ac:dyDescent="0.25">
      <c r="A3146" s="1305"/>
      <c r="B3146" s="2050"/>
      <c r="C3146" s="1928"/>
      <c r="D3146" s="1313"/>
      <c r="E3146" s="1313"/>
      <c r="F3146" s="1931"/>
      <c r="G3146" s="1313"/>
      <c r="H3146" s="1345"/>
      <c r="I3146" s="1313"/>
      <c r="J3146" s="1345"/>
      <c r="K3146" s="1313"/>
      <c r="L3146" s="2773"/>
      <c r="M3146" s="1313"/>
      <c r="N3146" s="1345"/>
      <c r="O3146" s="1313"/>
      <c r="P3146" s="1313"/>
      <c r="Q3146" s="1307"/>
      <c r="R3146" s="1313"/>
      <c r="S3146" s="1313"/>
      <c r="T3146" s="1313"/>
      <c r="U3146" s="1313"/>
      <c r="V3146" s="2466"/>
      <c r="W3146" s="1904"/>
      <c r="X3146" s="2336"/>
      <c r="Y3146" s="1904"/>
      <c r="Z3146" s="2394"/>
      <c r="AA3146" s="1904"/>
      <c r="AB3146" s="1903"/>
      <c r="AC3146" s="1904"/>
      <c r="AD3146" s="1904"/>
      <c r="AE3146" s="1904"/>
      <c r="AF3146" s="1313"/>
      <c r="AG3146" s="1313"/>
      <c r="AH3146" s="1305"/>
      <c r="AI3146" s="1313"/>
      <c r="AJ3146" s="1313"/>
      <c r="AK3146" s="1313"/>
      <c r="AL3146" s="1313"/>
      <c r="AM3146" s="1313"/>
      <c r="AN3146" s="1905"/>
      <c r="AO3146" s="1345"/>
      <c r="AP3146" s="1313"/>
      <c r="AQ3146" s="1345"/>
      <c r="AR3146" s="1313"/>
      <c r="AS3146" s="1345"/>
      <c r="AT3146" s="1313"/>
      <c r="AU3146" s="1345"/>
      <c r="AV3146" s="1313"/>
      <c r="AW3146" s="1313"/>
      <c r="AX3146" s="1313"/>
      <c r="AY3146" s="1305"/>
      <c r="AZ3146" s="1313"/>
      <c r="BA3146" s="1313"/>
      <c r="BB3146" s="1313"/>
      <c r="BC3146" s="1313"/>
      <c r="BD3146" s="1313"/>
      <c r="BE3146" s="1903"/>
      <c r="BF3146" s="1904"/>
      <c r="BG3146" s="1903"/>
      <c r="BH3146" s="1904"/>
      <c r="BI3146" s="1903"/>
      <c r="BJ3146" s="1904"/>
      <c r="BK3146" s="1313"/>
      <c r="BL3146" s="1904"/>
      <c r="BM3146" s="1904"/>
      <c r="BN3146" s="1904"/>
      <c r="BO3146" s="1313"/>
      <c r="BP3146" s="1316">
        <f t="shared" si="826"/>
        <v>0</v>
      </c>
      <c r="BQ3146" s="1305"/>
    </row>
    <row r="3147" spans="1:69" ht="15" x14ac:dyDescent="0.25">
      <c r="A3147" s="1305"/>
      <c r="B3147" s="2050"/>
      <c r="C3147" s="1928"/>
      <c r="D3147" s="1313"/>
      <c r="E3147" s="1313"/>
      <c r="F3147" s="1931"/>
      <c r="G3147" s="1313"/>
      <c r="H3147" s="1345"/>
      <c r="I3147" s="1313"/>
      <c r="J3147" s="1345"/>
      <c r="K3147" s="1313"/>
      <c r="L3147" s="2773"/>
      <c r="M3147" s="1313"/>
      <c r="N3147" s="1345"/>
      <c r="O3147" s="1313"/>
      <c r="P3147" s="1313"/>
      <c r="Q3147" s="1307"/>
      <c r="R3147" s="1313"/>
      <c r="S3147" s="1313"/>
      <c r="T3147" s="1313"/>
      <c r="U3147" s="1313"/>
      <c r="V3147" s="2466"/>
      <c r="W3147" s="1904"/>
      <c r="X3147" s="2336"/>
      <c r="Y3147" s="1904"/>
      <c r="Z3147" s="2394"/>
      <c r="AA3147" s="1904"/>
      <c r="AB3147" s="1903"/>
      <c r="AC3147" s="1904"/>
      <c r="AD3147" s="1904"/>
      <c r="AE3147" s="1904"/>
      <c r="AF3147" s="1313"/>
      <c r="AG3147" s="1313"/>
      <c r="AH3147" s="1305"/>
      <c r="AI3147" s="1313"/>
      <c r="AJ3147" s="1313"/>
      <c r="AK3147" s="1313"/>
      <c r="AL3147" s="1313"/>
      <c r="AM3147" s="1313"/>
      <c r="AN3147" s="1905"/>
      <c r="AO3147" s="1345"/>
      <c r="AP3147" s="1313"/>
      <c r="AQ3147" s="1345"/>
      <c r="AR3147" s="1313"/>
      <c r="AS3147" s="1345"/>
      <c r="AT3147" s="1313"/>
      <c r="AU3147" s="1345"/>
      <c r="AV3147" s="1313"/>
      <c r="AW3147" s="1313"/>
      <c r="AX3147" s="1313"/>
      <c r="AY3147" s="1305"/>
      <c r="AZ3147" s="1313"/>
      <c r="BA3147" s="1313"/>
      <c r="BB3147" s="1313"/>
      <c r="BC3147" s="1313"/>
      <c r="BD3147" s="1313"/>
      <c r="BE3147" s="1903"/>
      <c r="BF3147" s="1904"/>
      <c r="BG3147" s="1903"/>
      <c r="BH3147" s="1904"/>
      <c r="BI3147" s="1903"/>
      <c r="BJ3147" s="1904"/>
      <c r="BK3147" s="1313"/>
      <c r="BL3147" s="1904"/>
      <c r="BM3147" s="1904"/>
      <c r="BN3147" s="1904"/>
      <c r="BO3147" s="1313"/>
      <c r="BP3147" s="1316">
        <f t="shared" si="826"/>
        <v>0</v>
      </c>
      <c r="BQ3147" s="1305"/>
    </row>
    <row r="3148" spans="1:69" ht="15" x14ac:dyDescent="0.25">
      <c r="A3148" s="1305"/>
      <c r="B3148" s="2050"/>
      <c r="C3148" s="1928"/>
      <c r="D3148" s="1313"/>
      <c r="E3148" s="1313"/>
      <c r="F3148" s="1931"/>
      <c r="G3148" s="1313"/>
      <c r="H3148" s="1345"/>
      <c r="I3148" s="1313"/>
      <c r="J3148" s="1345"/>
      <c r="K3148" s="1313"/>
      <c r="L3148" s="2773"/>
      <c r="M3148" s="1313"/>
      <c r="N3148" s="1345"/>
      <c r="O3148" s="1313"/>
      <c r="P3148" s="1313"/>
      <c r="Q3148" s="1307"/>
      <c r="R3148" s="1313"/>
      <c r="S3148" s="1313"/>
      <c r="T3148" s="1313"/>
      <c r="U3148" s="1313"/>
      <c r="V3148" s="2466"/>
      <c r="W3148" s="1904"/>
      <c r="X3148" s="2336"/>
      <c r="Y3148" s="1904"/>
      <c r="Z3148" s="2394"/>
      <c r="AA3148" s="1904"/>
      <c r="AB3148" s="1903"/>
      <c r="AC3148" s="1904"/>
      <c r="AD3148" s="1904"/>
      <c r="AE3148" s="1904"/>
      <c r="AF3148" s="1313"/>
      <c r="AG3148" s="1313"/>
      <c r="AH3148" s="1305"/>
      <c r="AI3148" s="1313"/>
      <c r="AJ3148" s="1313"/>
      <c r="AK3148" s="1313"/>
      <c r="AL3148" s="1313"/>
      <c r="AM3148" s="1313"/>
      <c r="AN3148" s="1905"/>
      <c r="AO3148" s="1345"/>
      <c r="AP3148" s="1313"/>
      <c r="AQ3148" s="1345"/>
      <c r="AR3148" s="1313"/>
      <c r="AS3148" s="1345"/>
      <c r="AT3148" s="1313"/>
      <c r="AU3148" s="1345"/>
      <c r="AV3148" s="1313"/>
      <c r="AW3148" s="1313"/>
      <c r="AX3148" s="1313"/>
      <c r="AY3148" s="1305"/>
      <c r="AZ3148" s="1313"/>
      <c r="BA3148" s="1313"/>
      <c r="BB3148" s="1313"/>
      <c r="BC3148" s="1313"/>
      <c r="BD3148" s="1313"/>
      <c r="BE3148" s="1903"/>
      <c r="BF3148" s="1904"/>
      <c r="BG3148" s="1903"/>
      <c r="BH3148" s="1904"/>
      <c r="BI3148" s="1903"/>
      <c r="BJ3148" s="1904"/>
      <c r="BK3148" s="1313"/>
      <c r="BL3148" s="1904"/>
      <c r="BM3148" s="1904"/>
      <c r="BN3148" s="1904"/>
      <c r="BO3148" s="1313"/>
      <c r="BP3148" s="1316">
        <f t="shared" si="826"/>
        <v>0</v>
      </c>
      <c r="BQ3148" s="1305"/>
    </row>
    <row r="3149" spans="1:69" ht="15" x14ac:dyDescent="0.25">
      <c r="A3149" s="1305"/>
      <c r="B3149" s="2050"/>
      <c r="C3149" s="1928"/>
      <c r="D3149" s="1313"/>
      <c r="E3149" s="1313"/>
      <c r="F3149" s="1931"/>
      <c r="G3149" s="1313"/>
      <c r="H3149" s="1345"/>
      <c r="I3149" s="1313"/>
      <c r="J3149" s="1345"/>
      <c r="K3149" s="1313"/>
      <c r="L3149" s="2773"/>
      <c r="M3149" s="1313"/>
      <c r="N3149" s="1345"/>
      <c r="O3149" s="1313"/>
      <c r="P3149" s="1313"/>
      <c r="Q3149" s="1307"/>
      <c r="R3149" s="1313"/>
      <c r="S3149" s="1313"/>
      <c r="T3149" s="1313"/>
      <c r="U3149" s="1313"/>
      <c r="V3149" s="2466"/>
      <c r="W3149" s="1904"/>
      <c r="X3149" s="2336"/>
      <c r="Y3149" s="1904"/>
      <c r="Z3149" s="2394"/>
      <c r="AA3149" s="1904"/>
      <c r="AB3149" s="1903"/>
      <c r="AC3149" s="1904"/>
      <c r="AD3149" s="1904"/>
      <c r="AE3149" s="1904"/>
      <c r="AF3149" s="1313"/>
      <c r="AG3149" s="1313"/>
      <c r="AH3149" s="1305"/>
      <c r="AI3149" s="1313"/>
      <c r="AJ3149" s="1313"/>
      <c r="AK3149" s="1313"/>
      <c r="AL3149" s="1313"/>
      <c r="AM3149" s="1313"/>
      <c r="AN3149" s="1905"/>
      <c r="AO3149" s="1345"/>
      <c r="AP3149" s="1313"/>
      <c r="AQ3149" s="1345"/>
      <c r="AR3149" s="1313"/>
      <c r="AS3149" s="1345"/>
      <c r="AT3149" s="1313"/>
      <c r="AU3149" s="1345"/>
      <c r="AV3149" s="1313"/>
      <c r="AW3149" s="1313"/>
      <c r="AX3149" s="1313"/>
      <c r="AY3149" s="1305"/>
      <c r="AZ3149" s="1313"/>
      <c r="BA3149" s="1313"/>
      <c r="BB3149" s="1313"/>
      <c r="BC3149" s="1313"/>
      <c r="BD3149" s="1313"/>
      <c r="BE3149" s="1903"/>
      <c r="BF3149" s="1904"/>
      <c r="BG3149" s="1903"/>
      <c r="BH3149" s="1904"/>
      <c r="BI3149" s="1903"/>
      <c r="BJ3149" s="1904"/>
      <c r="BK3149" s="1313"/>
      <c r="BL3149" s="1904"/>
      <c r="BM3149" s="1904"/>
      <c r="BN3149" s="1904"/>
      <c r="BO3149" s="1313"/>
      <c r="BP3149" s="1316">
        <f t="shared" si="826"/>
        <v>0</v>
      </c>
      <c r="BQ3149" s="1305"/>
    </row>
    <row r="3150" spans="1:69" ht="15" x14ac:dyDescent="0.25">
      <c r="A3150" s="1305"/>
      <c r="B3150" s="2050"/>
      <c r="C3150" s="1928"/>
      <c r="D3150" s="1313"/>
      <c r="E3150" s="1313"/>
      <c r="F3150" s="1931"/>
      <c r="G3150" s="1313"/>
      <c r="H3150" s="1345"/>
      <c r="I3150" s="1313"/>
      <c r="J3150" s="1345"/>
      <c r="K3150" s="1313"/>
      <c r="L3150" s="2773"/>
      <c r="M3150" s="1313"/>
      <c r="N3150" s="1345"/>
      <c r="O3150" s="1313"/>
      <c r="P3150" s="1313"/>
      <c r="Q3150" s="1307"/>
      <c r="R3150" s="1313"/>
      <c r="S3150" s="1313"/>
      <c r="T3150" s="1313"/>
      <c r="U3150" s="1313"/>
      <c r="V3150" s="2466"/>
      <c r="W3150" s="1904"/>
      <c r="X3150" s="2336"/>
      <c r="Y3150" s="1904"/>
      <c r="Z3150" s="2394"/>
      <c r="AA3150" s="1904"/>
      <c r="AB3150" s="1903"/>
      <c r="AC3150" s="1904"/>
      <c r="AD3150" s="1904"/>
      <c r="AE3150" s="1904"/>
      <c r="AF3150" s="1313"/>
      <c r="AG3150" s="1313"/>
      <c r="AH3150" s="1305"/>
      <c r="AI3150" s="1313"/>
      <c r="AJ3150" s="1313"/>
      <c r="AK3150" s="1313"/>
      <c r="AL3150" s="1313"/>
      <c r="AM3150" s="1313"/>
      <c r="AN3150" s="1905"/>
      <c r="AO3150" s="1345"/>
      <c r="AP3150" s="1313"/>
      <c r="AQ3150" s="1345"/>
      <c r="AR3150" s="1313"/>
      <c r="AS3150" s="1345"/>
      <c r="AT3150" s="1313"/>
      <c r="AU3150" s="1345"/>
      <c r="AV3150" s="1313"/>
      <c r="AW3150" s="1313"/>
      <c r="AX3150" s="1313"/>
      <c r="AY3150" s="1305"/>
      <c r="AZ3150" s="1313"/>
      <c r="BA3150" s="1313"/>
      <c r="BB3150" s="1313"/>
      <c r="BC3150" s="1313"/>
      <c r="BD3150" s="1313"/>
      <c r="BE3150" s="1903"/>
      <c r="BF3150" s="1904"/>
      <c r="BG3150" s="1903"/>
      <c r="BH3150" s="1904"/>
      <c r="BI3150" s="1903"/>
      <c r="BJ3150" s="1904"/>
      <c r="BK3150" s="1313"/>
      <c r="BL3150" s="1904"/>
      <c r="BM3150" s="1904"/>
      <c r="BN3150" s="1904"/>
      <c r="BO3150" s="1313"/>
      <c r="BP3150" s="1316">
        <f t="shared" si="826"/>
        <v>0</v>
      </c>
      <c r="BQ3150" s="1305"/>
    </row>
    <row r="3151" spans="1:69" ht="15" x14ac:dyDescent="0.25">
      <c r="A3151" s="1305"/>
      <c r="B3151" s="2050"/>
      <c r="C3151" s="1928"/>
      <c r="D3151" s="1313"/>
      <c r="E3151" s="1313"/>
      <c r="F3151" s="1931"/>
      <c r="G3151" s="1313"/>
      <c r="H3151" s="1345"/>
      <c r="I3151" s="1313"/>
      <c r="J3151" s="1345"/>
      <c r="K3151" s="1313"/>
      <c r="L3151" s="2773"/>
      <c r="M3151" s="1313"/>
      <c r="N3151" s="1345"/>
      <c r="O3151" s="1313"/>
      <c r="P3151" s="1313"/>
      <c r="Q3151" s="1307"/>
      <c r="R3151" s="1313"/>
      <c r="S3151" s="1313"/>
      <c r="T3151" s="1313"/>
      <c r="U3151" s="1313"/>
      <c r="V3151" s="2466"/>
      <c r="W3151" s="1904"/>
      <c r="X3151" s="2336"/>
      <c r="Y3151" s="1904"/>
      <c r="Z3151" s="2394"/>
      <c r="AA3151" s="1904"/>
      <c r="AB3151" s="1903"/>
      <c r="AC3151" s="1904"/>
      <c r="AD3151" s="1904"/>
      <c r="AE3151" s="1904"/>
      <c r="AF3151" s="1313"/>
      <c r="AG3151" s="1313"/>
      <c r="AH3151" s="1305"/>
      <c r="AI3151" s="1313"/>
      <c r="AJ3151" s="1313"/>
      <c r="AK3151" s="1313"/>
      <c r="AL3151" s="1313"/>
      <c r="AM3151" s="1313"/>
      <c r="AN3151" s="1905"/>
      <c r="AO3151" s="1345"/>
      <c r="AP3151" s="1313"/>
      <c r="AQ3151" s="1345"/>
      <c r="AR3151" s="1313"/>
      <c r="AS3151" s="1345"/>
      <c r="AT3151" s="1313"/>
      <c r="AU3151" s="1345"/>
      <c r="AV3151" s="1313"/>
      <c r="AW3151" s="1313"/>
      <c r="AX3151" s="1313"/>
      <c r="AY3151" s="1305"/>
      <c r="AZ3151" s="1313"/>
      <c r="BA3151" s="1313"/>
      <c r="BB3151" s="1313"/>
      <c r="BC3151" s="1313"/>
      <c r="BD3151" s="1313"/>
      <c r="BE3151" s="1903"/>
      <c r="BF3151" s="1904"/>
      <c r="BG3151" s="1903"/>
      <c r="BH3151" s="1904"/>
      <c r="BI3151" s="1903"/>
      <c r="BJ3151" s="1904"/>
      <c r="BK3151" s="1313"/>
      <c r="BL3151" s="1904"/>
      <c r="BM3151" s="1904"/>
      <c r="BN3151" s="1904"/>
      <c r="BO3151" s="1313"/>
      <c r="BP3151" s="1316">
        <f t="shared" si="826"/>
        <v>0</v>
      </c>
      <c r="BQ3151" s="1305"/>
    </row>
    <row r="3152" spans="1:69" ht="15" x14ac:dyDescent="0.25">
      <c r="A3152" s="1305"/>
      <c r="B3152" s="2050"/>
      <c r="C3152" s="1928"/>
      <c r="D3152" s="1313"/>
      <c r="E3152" s="1313"/>
      <c r="F3152" s="1931"/>
      <c r="G3152" s="1313"/>
      <c r="H3152" s="1345"/>
      <c r="I3152" s="1313"/>
      <c r="J3152" s="1345"/>
      <c r="K3152" s="1313"/>
      <c r="L3152" s="2773"/>
      <c r="M3152" s="1313"/>
      <c r="N3152" s="1345"/>
      <c r="O3152" s="1313"/>
      <c r="P3152" s="1313"/>
      <c r="Q3152" s="1307"/>
      <c r="R3152" s="1313"/>
      <c r="S3152" s="1313"/>
      <c r="T3152" s="1313"/>
      <c r="U3152" s="1313"/>
      <c r="V3152" s="2466"/>
      <c r="W3152" s="1904"/>
      <c r="X3152" s="2336"/>
      <c r="Y3152" s="1904"/>
      <c r="Z3152" s="2394"/>
      <c r="AA3152" s="1904"/>
      <c r="AB3152" s="1903"/>
      <c r="AC3152" s="1904"/>
      <c r="AD3152" s="1904"/>
      <c r="AE3152" s="1904"/>
      <c r="AF3152" s="1313"/>
      <c r="AG3152" s="1313"/>
      <c r="AH3152" s="1305"/>
      <c r="AI3152" s="1313"/>
      <c r="AJ3152" s="1313"/>
      <c r="AK3152" s="1313"/>
      <c r="AL3152" s="1313"/>
      <c r="AM3152" s="1313"/>
      <c r="AN3152" s="1905"/>
      <c r="AO3152" s="1345"/>
      <c r="AP3152" s="1313"/>
      <c r="AQ3152" s="1345"/>
      <c r="AR3152" s="1313"/>
      <c r="AS3152" s="1345"/>
      <c r="AT3152" s="1313"/>
      <c r="AU3152" s="1345"/>
      <c r="AV3152" s="1313"/>
      <c r="AW3152" s="1313"/>
      <c r="AX3152" s="1313"/>
      <c r="AY3152" s="1305"/>
      <c r="AZ3152" s="1313"/>
      <c r="BA3152" s="1313"/>
      <c r="BB3152" s="1313"/>
      <c r="BC3152" s="1313"/>
      <c r="BD3152" s="1313"/>
      <c r="BE3152" s="1903"/>
      <c r="BF3152" s="1904"/>
      <c r="BG3152" s="1903"/>
      <c r="BH3152" s="1904"/>
      <c r="BI3152" s="1903"/>
      <c r="BJ3152" s="1904"/>
      <c r="BK3152" s="1313"/>
      <c r="BL3152" s="1904"/>
      <c r="BM3152" s="1904"/>
      <c r="BN3152" s="1904"/>
      <c r="BO3152" s="1313"/>
      <c r="BP3152" s="1316">
        <f t="shared" si="826"/>
        <v>0</v>
      </c>
      <c r="BQ3152" s="1305"/>
    </row>
    <row r="3153" spans="1:69" ht="15" x14ac:dyDescent="0.25">
      <c r="A3153" s="1305"/>
      <c r="B3153" s="2050"/>
      <c r="C3153" s="1928"/>
      <c r="D3153" s="1313"/>
      <c r="E3153" s="1313"/>
      <c r="F3153" s="1931"/>
      <c r="G3153" s="1313"/>
      <c r="H3153" s="1345"/>
      <c r="I3153" s="1313"/>
      <c r="J3153" s="1345"/>
      <c r="K3153" s="1313"/>
      <c r="L3153" s="2773"/>
      <c r="M3153" s="1313"/>
      <c r="N3153" s="1345"/>
      <c r="O3153" s="1313"/>
      <c r="P3153" s="1313"/>
      <c r="Q3153" s="1307"/>
      <c r="R3153" s="1313"/>
      <c r="S3153" s="1313"/>
      <c r="T3153" s="1313"/>
      <c r="U3153" s="1313"/>
      <c r="V3153" s="2466"/>
      <c r="W3153" s="1904"/>
      <c r="X3153" s="2336"/>
      <c r="Y3153" s="1904"/>
      <c r="Z3153" s="2394"/>
      <c r="AA3153" s="1904"/>
      <c r="AB3153" s="1903"/>
      <c r="AC3153" s="1904"/>
      <c r="AD3153" s="1904"/>
      <c r="AE3153" s="1904"/>
      <c r="AF3153" s="1313"/>
      <c r="AG3153" s="1313"/>
      <c r="AH3153" s="1305"/>
      <c r="AI3153" s="1313"/>
      <c r="AJ3153" s="1313"/>
      <c r="AK3153" s="1313"/>
      <c r="AL3153" s="1313"/>
      <c r="AM3153" s="1313"/>
      <c r="AN3153" s="1905"/>
      <c r="AO3153" s="1345"/>
      <c r="AP3153" s="1313"/>
      <c r="AQ3153" s="1345"/>
      <c r="AR3153" s="1313"/>
      <c r="AS3153" s="1345"/>
      <c r="AT3153" s="1313"/>
      <c r="AU3153" s="1345"/>
      <c r="AV3153" s="1313"/>
      <c r="AW3153" s="1313"/>
      <c r="AX3153" s="1313"/>
      <c r="AY3153" s="1305"/>
      <c r="AZ3153" s="1313"/>
      <c r="BA3153" s="1313"/>
      <c r="BB3153" s="1313"/>
      <c r="BC3153" s="1313"/>
      <c r="BD3153" s="1313"/>
      <c r="BE3153" s="1903"/>
      <c r="BF3153" s="1904"/>
      <c r="BG3153" s="1903"/>
      <c r="BH3153" s="1904"/>
      <c r="BI3153" s="1903"/>
      <c r="BJ3153" s="1904"/>
      <c r="BK3153" s="1313"/>
      <c r="BL3153" s="1904"/>
      <c r="BM3153" s="1904"/>
      <c r="BN3153" s="1904"/>
      <c r="BO3153" s="1313"/>
      <c r="BP3153" s="1316">
        <f t="shared" si="826"/>
        <v>0</v>
      </c>
      <c r="BQ3153" s="1305"/>
    </row>
    <row r="3154" spans="1:69" ht="15" x14ac:dyDescent="0.25">
      <c r="A3154" s="1305"/>
      <c r="B3154" s="2050"/>
      <c r="C3154" s="1928"/>
      <c r="D3154" s="1313"/>
      <c r="E3154" s="1313"/>
      <c r="F3154" s="1931"/>
      <c r="G3154" s="1313"/>
      <c r="H3154" s="1345"/>
      <c r="I3154" s="1313"/>
      <c r="J3154" s="1345"/>
      <c r="K3154" s="1313"/>
      <c r="L3154" s="2773"/>
      <c r="M3154" s="1313"/>
      <c r="N3154" s="1345"/>
      <c r="O3154" s="1313"/>
      <c r="P3154" s="1313"/>
      <c r="Q3154" s="1307"/>
      <c r="R3154" s="1313"/>
      <c r="S3154" s="1313"/>
      <c r="T3154" s="1313"/>
      <c r="U3154" s="1313"/>
      <c r="V3154" s="2466"/>
      <c r="W3154" s="1904"/>
      <c r="X3154" s="2336"/>
      <c r="Y3154" s="1904"/>
      <c r="Z3154" s="2394"/>
      <c r="AA3154" s="1904"/>
      <c r="AB3154" s="1903"/>
      <c r="AC3154" s="1904"/>
      <c r="AD3154" s="1904"/>
      <c r="AE3154" s="1904"/>
      <c r="AF3154" s="1313"/>
      <c r="AG3154" s="1313"/>
      <c r="AH3154" s="1305"/>
      <c r="AI3154" s="1313"/>
      <c r="AJ3154" s="1313"/>
      <c r="AK3154" s="1313"/>
      <c r="AL3154" s="1313"/>
      <c r="AM3154" s="1313"/>
      <c r="AN3154" s="1905"/>
      <c r="AO3154" s="1345"/>
      <c r="AP3154" s="1313"/>
      <c r="AQ3154" s="1345"/>
      <c r="AR3154" s="1313"/>
      <c r="AS3154" s="1345"/>
      <c r="AT3154" s="1313"/>
      <c r="AU3154" s="1345"/>
      <c r="AV3154" s="1313"/>
      <c r="AW3154" s="1313"/>
      <c r="AX3154" s="1313"/>
      <c r="AY3154" s="1305"/>
      <c r="AZ3154" s="1313"/>
      <c r="BA3154" s="1313"/>
      <c r="BB3154" s="1313"/>
      <c r="BC3154" s="1313"/>
      <c r="BD3154" s="1313"/>
      <c r="BE3154" s="1903"/>
      <c r="BF3154" s="1904"/>
      <c r="BG3154" s="1903"/>
      <c r="BH3154" s="1904"/>
      <c r="BI3154" s="1903"/>
      <c r="BJ3154" s="1904"/>
      <c r="BK3154" s="1313"/>
      <c r="BL3154" s="1904"/>
      <c r="BM3154" s="1904"/>
      <c r="BN3154" s="1904"/>
      <c r="BO3154" s="1313"/>
      <c r="BP3154" s="1316">
        <f t="shared" si="826"/>
        <v>0</v>
      </c>
      <c r="BQ3154" s="1305"/>
    </row>
    <row r="3155" spans="1:69" ht="15" x14ac:dyDescent="0.25">
      <c r="A3155" s="1305"/>
      <c r="B3155" s="2050"/>
      <c r="C3155" s="1928"/>
      <c r="D3155" s="1313"/>
      <c r="E3155" s="1313"/>
      <c r="F3155" s="1931"/>
      <c r="G3155" s="1313"/>
      <c r="H3155" s="1345"/>
      <c r="I3155" s="1313"/>
      <c r="J3155" s="1345"/>
      <c r="K3155" s="1313"/>
      <c r="L3155" s="2773"/>
      <c r="M3155" s="1313"/>
      <c r="N3155" s="1345"/>
      <c r="O3155" s="1313"/>
      <c r="P3155" s="1313"/>
      <c r="Q3155" s="1307"/>
      <c r="R3155" s="1313"/>
      <c r="S3155" s="1313"/>
      <c r="T3155" s="1313"/>
      <c r="U3155" s="1313"/>
      <c r="V3155" s="2466"/>
      <c r="W3155" s="1904"/>
      <c r="X3155" s="2336"/>
      <c r="Y3155" s="1904"/>
      <c r="Z3155" s="2394"/>
      <c r="AA3155" s="1904"/>
      <c r="AB3155" s="1903"/>
      <c r="AC3155" s="1904"/>
      <c r="AD3155" s="1904"/>
      <c r="AE3155" s="1904"/>
      <c r="AF3155" s="1313"/>
      <c r="AG3155" s="1313"/>
      <c r="AH3155" s="1305"/>
      <c r="AI3155" s="1313"/>
      <c r="AJ3155" s="1313"/>
      <c r="AK3155" s="1313"/>
      <c r="AL3155" s="1313"/>
      <c r="AM3155" s="1313"/>
      <c r="AN3155" s="1905"/>
      <c r="AO3155" s="1345"/>
      <c r="AP3155" s="1313"/>
      <c r="AQ3155" s="1345"/>
      <c r="AR3155" s="1313"/>
      <c r="AS3155" s="1345"/>
      <c r="AT3155" s="1313"/>
      <c r="AU3155" s="1345"/>
      <c r="AV3155" s="1313"/>
      <c r="AW3155" s="1313"/>
      <c r="AX3155" s="1313"/>
      <c r="AY3155" s="1305"/>
      <c r="AZ3155" s="1313"/>
      <c r="BA3155" s="1313"/>
      <c r="BB3155" s="1313"/>
      <c r="BC3155" s="1313"/>
      <c r="BD3155" s="1313"/>
      <c r="BE3155" s="1903"/>
      <c r="BF3155" s="1904"/>
      <c r="BG3155" s="1903"/>
      <c r="BH3155" s="1904"/>
      <c r="BI3155" s="1903"/>
      <c r="BJ3155" s="1904"/>
      <c r="BK3155" s="1313"/>
      <c r="BL3155" s="1904"/>
      <c r="BM3155" s="1904"/>
      <c r="BN3155" s="1904"/>
      <c r="BO3155" s="1313"/>
      <c r="BP3155" s="1316">
        <f t="shared" si="826"/>
        <v>0</v>
      </c>
    </row>
    <row r="3156" spans="1:69" ht="15" x14ac:dyDescent="0.25">
      <c r="A3156" s="1305"/>
      <c r="B3156" s="2050"/>
      <c r="C3156" s="1928"/>
      <c r="D3156" s="1313"/>
      <c r="E3156" s="1313"/>
      <c r="F3156" s="1931"/>
      <c r="G3156" s="1313"/>
      <c r="H3156" s="1345"/>
      <c r="I3156" s="1313"/>
      <c r="J3156" s="1345"/>
      <c r="K3156" s="1313"/>
      <c r="L3156" s="2773"/>
      <c r="M3156" s="1313"/>
      <c r="N3156" s="1345"/>
      <c r="O3156" s="1313"/>
      <c r="P3156" s="1313"/>
      <c r="Q3156" s="1307"/>
      <c r="R3156" s="1313"/>
      <c r="S3156" s="1313"/>
      <c r="T3156" s="1313"/>
      <c r="U3156" s="1313"/>
      <c r="V3156" s="2466"/>
      <c r="W3156" s="1904"/>
      <c r="X3156" s="2336"/>
      <c r="Y3156" s="1904"/>
      <c r="Z3156" s="2394"/>
      <c r="AA3156" s="1904"/>
      <c r="AB3156" s="1903"/>
      <c r="AC3156" s="1904"/>
      <c r="AD3156" s="1904"/>
      <c r="AE3156" s="1904"/>
      <c r="AF3156" s="1313"/>
      <c r="AG3156" s="1313"/>
      <c r="AH3156" s="1305"/>
      <c r="AI3156" s="1313"/>
      <c r="AJ3156" s="1313"/>
      <c r="AK3156" s="1313"/>
      <c r="AL3156" s="1313"/>
      <c r="AM3156" s="1313"/>
      <c r="AN3156" s="1905"/>
      <c r="AO3156" s="1345"/>
      <c r="AP3156" s="1313"/>
      <c r="AQ3156" s="1345"/>
      <c r="AR3156" s="1313"/>
      <c r="AS3156" s="1345"/>
      <c r="AT3156" s="1313"/>
      <c r="AU3156" s="1345"/>
      <c r="AV3156" s="1313"/>
      <c r="AW3156" s="1313"/>
      <c r="AX3156" s="1313"/>
      <c r="AY3156" s="1305"/>
      <c r="AZ3156" s="1313"/>
      <c r="BA3156" s="1313"/>
      <c r="BB3156" s="1313"/>
      <c r="BC3156" s="1313"/>
      <c r="BD3156" s="1313"/>
      <c r="BE3156" s="1903"/>
      <c r="BF3156" s="1904"/>
      <c r="BG3156" s="1903"/>
      <c r="BH3156" s="1904"/>
      <c r="BI3156" s="1903"/>
      <c r="BJ3156" s="1904"/>
      <c r="BK3156" s="1313"/>
      <c r="BL3156" s="1904"/>
      <c r="BM3156" s="1904"/>
      <c r="BN3156" s="1904"/>
      <c r="BO3156" s="1313"/>
      <c r="BP3156" s="1316">
        <f t="shared" si="826"/>
        <v>0</v>
      </c>
    </row>
    <row r="3157" spans="1:69" ht="15" x14ac:dyDescent="0.25">
      <c r="A3157" s="1305"/>
      <c r="B3157" s="2050"/>
      <c r="C3157" s="1928"/>
      <c r="D3157" s="1313"/>
      <c r="E3157" s="1313"/>
      <c r="F3157" s="1931"/>
      <c r="G3157" s="1313"/>
      <c r="H3157" s="1345"/>
      <c r="I3157" s="1313"/>
      <c r="J3157" s="1345"/>
      <c r="K3157" s="1313"/>
      <c r="L3157" s="2773"/>
      <c r="M3157" s="1313"/>
      <c r="N3157" s="1345"/>
      <c r="O3157" s="1313"/>
      <c r="P3157" s="1313"/>
      <c r="Q3157" s="1307"/>
      <c r="R3157" s="1313"/>
      <c r="S3157" s="1313"/>
      <c r="T3157" s="1313"/>
      <c r="U3157" s="1313"/>
      <c r="V3157" s="2466"/>
      <c r="W3157" s="1904"/>
      <c r="X3157" s="2336"/>
      <c r="Y3157" s="1904"/>
      <c r="Z3157" s="2394"/>
      <c r="AA3157" s="1904"/>
      <c r="AB3157" s="1903"/>
      <c r="AC3157" s="1904"/>
      <c r="AD3157" s="1904"/>
      <c r="AE3157" s="1904"/>
      <c r="AF3157" s="1313"/>
      <c r="AG3157" s="1313"/>
      <c r="AH3157" s="1305"/>
      <c r="AI3157" s="1313"/>
      <c r="AJ3157" s="1313"/>
      <c r="AK3157" s="1313"/>
      <c r="AL3157" s="1313"/>
      <c r="AM3157" s="1313"/>
      <c r="AN3157" s="1905"/>
      <c r="AO3157" s="1345"/>
      <c r="AP3157" s="1313"/>
      <c r="AQ3157" s="1345"/>
      <c r="AR3157" s="1313"/>
      <c r="AS3157" s="1345"/>
      <c r="AT3157" s="1313"/>
      <c r="AU3157" s="1345"/>
      <c r="AV3157" s="1313"/>
      <c r="AW3157" s="1313"/>
      <c r="AX3157" s="1313"/>
      <c r="AY3157" s="1305"/>
      <c r="AZ3157" s="1313"/>
      <c r="BA3157" s="1313"/>
      <c r="BB3157" s="1313"/>
      <c r="BC3157" s="1313"/>
      <c r="BD3157" s="1313"/>
      <c r="BE3157" s="1903"/>
      <c r="BF3157" s="1904"/>
      <c r="BG3157" s="1903"/>
      <c r="BH3157" s="1904"/>
      <c r="BI3157" s="1903"/>
      <c r="BJ3157" s="1904"/>
      <c r="BK3157" s="1313"/>
      <c r="BL3157" s="1904"/>
      <c r="BM3157" s="1904"/>
      <c r="BN3157" s="1904"/>
      <c r="BO3157" s="1313"/>
      <c r="BP3157" s="1316">
        <f t="shared" si="826"/>
        <v>0</v>
      </c>
    </row>
    <row r="3158" spans="1:69" ht="15" x14ac:dyDescent="0.25">
      <c r="A3158" s="1305"/>
      <c r="B3158" s="2050"/>
      <c r="C3158" s="1928"/>
      <c r="D3158" s="1313"/>
      <c r="E3158" s="1313"/>
      <c r="F3158" s="1931"/>
      <c r="G3158" s="1313"/>
      <c r="H3158" s="1345"/>
      <c r="I3158" s="1313"/>
      <c r="J3158" s="1345"/>
      <c r="K3158" s="1313"/>
      <c r="L3158" s="2773"/>
      <c r="M3158" s="1313"/>
      <c r="N3158" s="1345"/>
      <c r="O3158" s="1313"/>
      <c r="P3158" s="1313"/>
      <c r="Q3158" s="1307"/>
      <c r="R3158" s="1313"/>
      <c r="S3158" s="1313"/>
      <c r="T3158" s="1313"/>
      <c r="U3158" s="1313"/>
      <c r="V3158" s="2466"/>
      <c r="W3158" s="1904"/>
      <c r="X3158" s="2336"/>
      <c r="Y3158" s="1904"/>
      <c r="Z3158" s="2394"/>
      <c r="AA3158" s="1904"/>
      <c r="AB3158" s="1903"/>
      <c r="AC3158" s="1904"/>
      <c r="AD3158" s="1904"/>
      <c r="AE3158" s="1904"/>
      <c r="AF3158" s="1313"/>
      <c r="AG3158" s="1313"/>
      <c r="AH3158" s="1305"/>
      <c r="AI3158" s="1313"/>
      <c r="AJ3158" s="1313"/>
      <c r="AK3158" s="1313"/>
      <c r="AL3158" s="1313"/>
      <c r="AM3158" s="1313"/>
      <c r="AN3158" s="1905"/>
      <c r="AO3158" s="1345"/>
      <c r="AP3158" s="1313"/>
      <c r="AQ3158" s="1345"/>
      <c r="AR3158" s="1313"/>
      <c r="AS3158" s="1345"/>
      <c r="AT3158" s="1313"/>
      <c r="AU3158" s="1345"/>
      <c r="AV3158" s="1313"/>
      <c r="AW3158" s="1313"/>
      <c r="AX3158" s="1313"/>
      <c r="AY3158" s="1305"/>
      <c r="AZ3158" s="1313"/>
      <c r="BA3158" s="1313"/>
      <c r="BB3158" s="1313"/>
      <c r="BC3158" s="1313"/>
      <c r="BD3158" s="1313"/>
      <c r="BE3158" s="1903"/>
      <c r="BF3158" s="1904"/>
      <c r="BG3158" s="1903"/>
      <c r="BH3158" s="1904"/>
      <c r="BI3158" s="1903"/>
      <c r="BJ3158" s="1904"/>
      <c r="BK3158" s="1313"/>
      <c r="BL3158" s="1904"/>
      <c r="BM3158" s="1904"/>
      <c r="BN3158" s="1904"/>
      <c r="BO3158" s="1313"/>
      <c r="BP3158" s="1316">
        <f t="shared" si="826"/>
        <v>0</v>
      </c>
    </row>
    <row r="3159" spans="1:69" ht="15" x14ac:dyDescent="0.25">
      <c r="A3159" s="1305"/>
      <c r="B3159" s="2050"/>
      <c r="C3159" s="1928"/>
      <c r="D3159" s="1313"/>
      <c r="E3159" s="1313"/>
      <c r="F3159" s="1931"/>
      <c r="G3159" s="1313"/>
      <c r="H3159" s="1345"/>
      <c r="I3159" s="1313"/>
      <c r="J3159" s="1345"/>
      <c r="K3159" s="1313"/>
      <c r="L3159" s="2773"/>
      <c r="M3159" s="1313"/>
      <c r="N3159" s="1345"/>
      <c r="O3159" s="1313"/>
      <c r="P3159" s="1313"/>
      <c r="Q3159" s="1307"/>
      <c r="R3159" s="1313"/>
      <c r="S3159" s="1313"/>
      <c r="T3159" s="1313"/>
      <c r="U3159" s="1313"/>
      <c r="V3159" s="2466"/>
      <c r="W3159" s="1904"/>
      <c r="X3159" s="2336"/>
      <c r="Y3159" s="1904"/>
      <c r="Z3159" s="2394"/>
      <c r="AA3159" s="1904"/>
      <c r="AB3159" s="1903"/>
      <c r="AC3159" s="1904"/>
      <c r="AD3159" s="1904"/>
      <c r="AE3159" s="1904"/>
      <c r="AF3159" s="1313"/>
      <c r="AG3159" s="1313"/>
      <c r="AH3159" s="1305"/>
      <c r="AI3159" s="1313"/>
      <c r="AJ3159" s="1313"/>
      <c r="AK3159" s="1313"/>
      <c r="AL3159" s="1313"/>
      <c r="AM3159" s="1313"/>
      <c r="AN3159" s="1905"/>
      <c r="AO3159" s="1345"/>
      <c r="AP3159" s="1313"/>
      <c r="AQ3159" s="1345"/>
      <c r="AR3159" s="1313"/>
      <c r="AS3159" s="1345"/>
      <c r="AT3159" s="1313"/>
      <c r="AU3159" s="1345"/>
      <c r="AV3159" s="1313"/>
      <c r="AW3159" s="1313"/>
      <c r="AX3159" s="1313"/>
      <c r="AY3159" s="1305"/>
      <c r="AZ3159" s="1313"/>
      <c r="BA3159" s="1313"/>
      <c r="BB3159" s="1313"/>
      <c r="BC3159" s="1313"/>
      <c r="BD3159" s="1313"/>
      <c r="BE3159" s="1903"/>
      <c r="BF3159" s="1904"/>
      <c r="BG3159" s="1903"/>
      <c r="BH3159" s="1904"/>
      <c r="BI3159" s="1903"/>
      <c r="BJ3159" s="1904"/>
      <c r="BK3159" s="1313"/>
      <c r="BL3159" s="1904"/>
      <c r="BM3159" s="1904"/>
      <c r="BN3159" s="1904"/>
      <c r="BO3159" s="1313"/>
      <c r="BP3159" s="1316">
        <f t="shared" si="826"/>
        <v>0</v>
      </c>
    </row>
    <row r="3160" spans="1:69" ht="15" x14ac:dyDescent="0.25">
      <c r="A3160" s="1305"/>
      <c r="B3160" s="2050"/>
      <c r="C3160" s="1928"/>
      <c r="D3160" s="1313"/>
      <c r="E3160" s="1313"/>
      <c r="F3160" s="1931"/>
      <c r="G3160" s="1313"/>
      <c r="H3160" s="1345"/>
      <c r="I3160" s="1313"/>
      <c r="J3160" s="1345"/>
      <c r="K3160" s="1313"/>
      <c r="L3160" s="2773"/>
      <c r="M3160" s="1313"/>
      <c r="N3160" s="1345"/>
      <c r="O3160" s="1313"/>
      <c r="P3160" s="1313"/>
      <c r="Q3160" s="1307"/>
      <c r="R3160" s="1313"/>
      <c r="S3160" s="1313"/>
      <c r="T3160" s="1313"/>
      <c r="U3160" s="1313"/>
      <c r="V3160" s="2466"/>
      <c r="W3160" s="1904"/>
      <c r="X3160" s="2336"/>
      <c r="Y3160" s="1904"/>
      <c r="Z3160" s="2394"/>
      <c r="AA3160" s="1904"/>
      <c r="AB3160" s="1903"/>
      <c r="AC3160" s="1904"/>
      <c r="AD3160" s="1904"/>
      <c r="AE3160" s="1904"/>
      <c r="AF3160" s="1313"/>
      <c r="AG3160" s="1313"/>
      <c r="AH3160" s="1305"/>
      <c r="AI3160" s="1313"/>
      <c r="AJ3160" s="1313"/>
      <c r="AK3160" s="1313"/>
      <c r="AL3160" s="1313"/>
      <c r="AM3160" s="1313"/>
      <c r="AN3160" s="1905"/>
      <c r="AO3160" s="1345"/>
      <c r="AP3160" s="1313"/>
      <c r="AQ3160" s="1345"/>
      <c r="AR3160" s="1313"/>
      <c r="AS3160" s="1345"/>
      <c r="AT3160" s="1313"/>
      <c r="AU3160" s="1345"/>
      <c r="AV3160" s="1313"/>
      <c r="AW3160" s="1313"/>
      <c r="AX3160" s="1313"/>
      <c r="AY3160" s="1305"/>
      <c r="AZ3160" s="1313"/>
      <c r="BA3160" s="1313"/>
      <c r="BB3160" s="1313"/>
      <c r="BC3160" s="1313"/>
      <c r="BD3160" s="1313"/>
      <c r="BE3160" s="1903"/>
      <c r="BF3160" s="1904"/>
      <c r="BG3160" s="1903"/>
      <c r="BH3160" s="1904"/>
      <c r="BI3160" s="1903"/>
      <c r="BJ3160" s="1904"/>
      <c r="BK3160" s="1313"/>
      <c r="BL3160" s="1904"/>
      <c r="BM3160" s="1904"/>
      <c r="BN3160" s="1904"/>
      <c r="BO3160" s="1313"/>
      <c r="BP3160" s="1316">
        <f t="shared" si="826"/>
        <v>0</v>
      </c>
    </row>
    <row r="3161" spans="1:69" ht="15" x14ac:dyDescent="0.25">
      <c r="A3161" s="1305"/>
      <c r="B3161" s="2050"/>
      <c r="C3161" s="1928"/>
      <c r="D3161" s="1313"/>
      <c r="E3161" s="1313"/>
      <c r="F3161" s="1931"/>
      <c r="G3161" s="1313"/>
      <c r="H3161" s="1345"/>
      <c r="I3161" s="1313"/>
      <c r="J3161" s="1345"/>
      <c r="K3161" s="1313"/>
      <c r="L3161" s="2773"/>
      <c r="M3161" s="1313"/>
      <c r="N3161" s="1345"/>
      <c r="O3161" s="1313"/>
      <c r="P3161" s="1313"/>
      <c r="Q3161" s="1307"/>
      <c r="R3161" s="1313"/>
      <c r="S3161" s="1313"/>
      <c r="T3161" s="1313"/>
      <c r="U3161" s="1313"/>
      <c r="V3161" s="2466"/>
      <c r="W3161" s="1904"/>
      <c r="X3161" s="2336"/>
      <c r="Y3161" s="1904"/>
      <c r="Z3161" s="2394"/>
      <c r="AA3161" s="1904"/>
      <c r="AB3161" s="1903"/>
      <c r="AC3161" s="1904"/>
      <c r="AD3161" s="1904"/>
      <c r="AE3161" s="1904"/>
      <c r="AF3161" s="1313"/>
      <c r="AG3161" s="1313"/>
      <c r="AH3161" s="1305"/>
      <c r="AI3161" s="1313"/>
      <c r="AJ3161" s="1313"/>
      <c r="AK3161" s="1313"/>
      <c r="AL3161" s="1313"/>
      <c r="AM3161" s="1313"/>
      <c r="AN3161" s="1905"/>
      <c r="AO3161" s="1345"/>
      <c r="AP3161" s="1313"/>
      <c r="AQ3161" s="1345"/>
      <c r="AR3161" s="1313"/>
      <c r="AS3161" s="1345"/>
      <c r="AT3161" s="1313"/>
      <c r="AU3161" s="1345"/>
      <c r="AV3161" s="1313"/>
      <c r="AW3161" s="1313"/>
      <c r="AX3161" s="1313"/>
      <c r="AY3161" s="1305"/>
      <c r="AZ3161" s="1313"/>
      <c r="BA3161" s="1313"/>
      <c r="BB3161" s="1313"/>
      <c r="BC3161" s="1313"/>
      <c r="BD3161" s="1313"/>
      <c r="BE3161" s="1903"/>
      <c r="BF3161" s="1904"/>
      <c r="BG3161" s="1903"/>
      <c r="BH3161" s="1904"/>
      <c r="BI3161" s="1903"/>
      <c r="BJ3161" s="1904"/>
      <c r="BK3161" s="1313"/>
      <c r="BL3161" s="1904"/>
      <c r="BM3161" s="1904"/>
      <c r="BN3161" s="1904"/>
      <c r="BO3161" s="1313"/>
      <c r="BP3161" s="1316">
        <f t="shared" si="826"/>
        <v>0</v>
      </c>
    </row>
    <row r="3162" spans="1:69" ht="15" x14ac:dyDescent="0.25">
      <c r="A3162" s="1305"/>
      <c r="B3162" s="2050"/>
      <c r="C3162" s="1928"/>
      <c r="D3162" s="1313"/>
      <c r="E3162" s="1313"/>
      <c r="F3162" s="1931"/>
      <c r="G3162" s="1313"/>
      <c r="H3162" s="1345"/>
      <c r="I3162" s="1313"/>
      <c r="J3162" s="1345"/>
      <c r="K3162" s="1313"/>
      <c r="L3162" s="2773"/>
      <c r="M3162" s="1313"/>
      <c r="N3162" s="1345"/>
      <c r="O3162" s="1313"/>
      <c r="P3162" s="1313"/>
      <c r="Q3162" s="1307"/>
      <c r="R3162" s="1313"/>
      <c r="S3162" s="1313"/>
      <c r="T3162" s="1313"/>
      <c r="U3162" s="1313"/>
      <c r="V3162" s="2466"/>
      <c r="W3162" s="1904"/>
      <c r="X3162" s="2336"/>
      <c r="Y3162" s="1904"/>
      <c r="Z3162" s="2394"/>
      <c r="AA3162" s="1904"/>
      <c r="AB3162" s="1903"/>
      <c r="AC3162" s="1904"/>
      <c r="AD3162" s="1904"/>
      <c r="AE3162" s="1904"/>
      <c r="AF3162" s="1313"/>
      <c r="AG3162" s="1313"/>
      <c r="AH3162" s="1305"/>
      <c r="AI3162" s="1313"/>
      <c r="AJ3162" s="1313"/>
      <c r="AK3162" s="1313"/>
      <c r="AL3162" s="1313"/>
      <c r="AM3162" s="1313"/>
      <c r="AN3162" s="1905"/>
      <c r="AO3162" s="1345"/>
      <c r="AP3162" s="1313"/>
      <c r="AQ3162" s="1345"/>
      <c r="AR3162" s="1313"/>
      <c r="AS3162" s="1345"/>
      <c r="AT3162" s="1313"/>
      <c r="AU3162" s="1345"/>
      <c r="AV3162" s="1313"/>
      <c r="AW3162" s="1313"/>
      <c r="AX3162" s="1313"/>
      <c r="AY3162" s="1305"/>
      <c r="AZ3162" s="1313"/>
      <c r="BA3162" s="1313"/>
      <c r="BB3162" s="1313"/>
      <c r="BC3162" s="1313"/>
      <c r="BD3162" s="1313"/>
      <c r="BE3162" s="1903"/>
      <c r="BF3162" s="1904"/>
      <c r="BG3162" s="1903"/>
      <c r="BH3162" s="1904"/>
      <c r="BI3162" s="1903"/>
      <c r="BJ3162" s="1904"/>
      <c r="BK3162" s="1313"/>
      <c r="BL3162" s="1904"/>
      <c r="BM3162" s="1904"/>
      <c r="BN3162" s="1904"/>
      <c r="BO3162" s="1313"/>
      <c r="BP3162" s="1316">
        <f t="shared" si="826"/>
        <v>0</v>
      </c>
    </row>
    <row r="3163" spans="1:69" ht="15" x14ac:dyDescent="0.25">
      <c r="A3163" s="1305"/>
      <c r="B3163" s="2050"/>
      <c r="C3163" s="1928"/>
      <c r="D3163" s="1313"/>
      <c r="E3163" s="1313"/>
      <c r="F3163" s="1931"/>
      <c r="G3163" s="1313"/>
      <c r="H3163" s="1345"/>
      <c r="I3163" s="1313"/>
      <c r="J3163" s="1345"/>
      <c r="K3163" s="1313"/>
      <c r="L3163" s="2773"/>
      <c r="M3163" s="1313"/>
      <c r="N3163" s="1345"/>
      <c r="O3163" s="1313"/>
      <c r="P3163" s="1313"/>
      <c r="Q3163" s="1307"/>
      <c r="R3163" s="1313"/>
      <c r="S3163" s="1313"/>
      <c r="T3163" s="1313"/>
      <c r="U3163" s="1313"/>
      <c r="V3163" s="2466"/>
      <c r="W3163" s="1904"/>
      <c r="X3163" s="2336"/>
      <c r="Y3163" s="1904"/>
      <c r="Z3163" s="2394"/>
      <c r="AA3163" s="1904"/>
      <c r="AB3163" s="1903"/>
      <c r="AC3163" s="1904"/>
      <c r="AD3163" s="1904"/>
      <c r="AE3163" s="1904"/>
      <c r="AF3163" s="1313"/>
      <c r="AG3163" s="1313"/>
      <c r="AH3163" s="1305"/>
      <c r="AI3163" s="1313"/>
      <c r="AJ3163" s="1313"/>
      <c r="AK3163" s="1313"/>
      <c r="AL3163" s="1313"/>
      <c r="AM3163" s="1313"/>
      <c r="AN3163" s="1905"/>
      <c r="AO3163" s="1345"/>
      <c r="AP3163" s="1313"/>
      <c r="AQ3163" s="1345"/>
      <c r="AR3163" s="1313"/>
      <c r="AS3163" s="1345"/>
      <c r="AT3163" s="1313"/>
      <c r="AU3163" s="1345"/>
      <c r="AV3163" s="1313"/>
      <c r="AW3163" s="1313"/>
      <c r="AX3163" s="1313"/>
      <c r="AY3163" s="1305"/>
      <c r="AZ3163" s="1313"/>
      <c r="BA3163" s="1313"/>
      <c r="BB3163" s="1313"/>
      <c r="BC3163" s="1313"/>
      <c r="BD3163" s="1313"/>
      <c r="BE3163" s="1903"/>
      <c r="BF3163" s="1904"/>
      <c r="BG3163" s="1903"/>
      <c r="BH3163" s="1904"/>
      <c r="BI3163" s="1903"/>
      <c r="BJ3163" s="1904"/>
      <c r="BK3163" s="1313"/>
      <c r="BL3163" s="1904"/>
      <c r="BM3163" s="1904"/>
      <c r="BN3163" s="1904"/>
      <c r="BO3163" s="1313"/>
      <c r="BP3163" s="1316">
        <f t="shared" si="826"/>
        <v>0</v>
      </c>
    </row>
    <row r="3164" spans="1:69" ht="15" x14ac:dyDescent="0.25">
      <c r="A3164" s="1305"/>
      <c r="B3164" s="2050"/>
      <c r="C3164" s="1928"/>
      <c r="D3164" s="1313"/>
      <c r="E3164" s="1313"/>
      <c r="F3164" s="1931"/>
      <c r="G3164" s="1313"/>
      <c r="H3164" s="1345"/>
      <c r="I3164" s="1313"/>
      <c r="J3164" s="1345"/>
      <c r="K3164" s="1313"/>
      <c r="L3164" s="2773"/>
      <c r="M3164" s="1313"/>
      <c r="N3164" s="1345"/>
      <c r="O3164" s="1313"/>
      <c r="P3164" s="1313"/>
      <c r="Q3164" s="1307"/>
      <c r="R3164" s="1313"/>
      <c r="S3164" s="1313"/>
      <c r="T3164" s="1313"/>
      <c r="U3164" s="1313"/>
      <c r="V3164" s="2466"/>
      <c r="W3164" s="1904"/>
      <c r="X3164" s="2336"/>
      <c r="Y3164" s="1904"/>
      <c r="Z3164" s="2394"/>
      <c r="AA3164" s="1904"/>
      <c r="AB3164" s="1903"/>
      <c r="AC3164" s="1904"/>
      <c r="AD3164" s="1904"/>
      <c r="AE3164" s="1904"/>
      <c r="AF3164" s="1313"/>
      <c r="AG3164" s="1313"/>
      <c r="AH3164" s="1305"/>
      <c r="AI3164" s="1313"/>
      <c r="AJ3164" s="1313"/>
      <c r="AK3164" s="1313"/>
      <c r="AL3164" s="1313"/>
      <c r="AM3164" s="1313"/>
      <c r="AN3164" s="1905"/>
      <c r="AO3164" s="1345"/>
      <c r="AP3164" s="1313"/>
      <c r="AQ3164" s="1345"/>
      <c r="AR3164" s="1313"/>
      <c r="AS3164" s="1345"/>
      <c r="AT3164" s="1313"/>
      <c r="AU3164" s="1345"/>
      <c r="AV3164" s="1313"/>
      <c r="AW3164" s="1313"/>
      <c r="AX3164" s="1313"/>
      <c r="AY3164" s="1305"/>
      <c r="AZ3164" s="1313"/>
      <c r="BA3164" s="1313"/>
      <c r="BB3164" s="1313"/>
      <c r="BC3164" s="1313"/>
      <c r="BD3164" s="1313"/>
      <c r="BE3164" s="1903"/>
      <c r="BF3164" s="1904"/>
      <c r="BG3164" s="1903"/>
      <c r="BH3164" s="1904"/>
      <c r="BI3164" s="1903"/>
      <c r="BJ3164" s="1904"/>
      <c r="BK3164" s="1313"/>
      <c r="BL3164" s="1904"/>
      <c r="BM3164" s="1904"/>
      <c r="BN3164" s="1904"/>
      <c r="BO3164" s="1313"/>
      <c r="BP3164" s="1316">
        <f t="shared" si="826"/>
        <v>0</v>
      </c>
    </row>
    <row r="3165" spans="1:69" ht="15" x14ac:dyDescent="0.25">
      <c r="A3165" s="1305"/>
      <c r="B3165" s="2050"/>
      <c r="C3165" s="1928"/>
      <c r="D3165" s="1313"/>
      <c r="E3165" s="1313"/>
      <c r="F3165" s="1931"/>
      <c r="G3165" s="1313"/>
      <c r="H3165" s="1345"/>
      <c r="I3165" s="1313"/>
      <c r="J3165" s="1345"/>
      <c r="K3165" s="1313"/>
      <c r="L3165" s="2773"/>
      <c r="M3165" s="1313"/>
      <c r="N3165" s="1345"/>
      <c r="O3165" s="1313"/>
      <c r="P3165" s="1313"/>
      <c r="Q3165" s="1307"/>
      <c r="R3165" s="1313"/>
      <c r="S3165" s="1313"/>
      <c r="T3165" s="1313"/>
      <c r="U3165" s="1313"/>
      <c r="V3165" s="2466"/>
      <c r="W3165" s="1904"/>
      <c r="X3165" s="2336"/>
      <c r="Y3165" s="1904"/>
      <c r="Z3165" s="2394"/>
      <c r="AA3165" s="1904"/>
      <c r="AB3165" s="1903"/>
      <c r="AC3165" s="1904"/>
      <c r="AD3165" s="1904"/>
      <c r="AE3165" s="1904"/>
      <c r="AF3165" s="1313"/>
      <c r="AG3165" s="1313"/>
      <c r="AH3165" s="1305"/>
      <c r="AI3165" s="1313"/>
      <c r="AJ3165" s="1313"/>
      <c r="AK3165" s="1313"/>
      <c r="AL3165" s="1313"/>
      <c r="AM3165" s="1313"/>
      <c r="AN3165" s="1905"/>
      <c r="AO3165" s="1345"/>
      <c r="AP3165" s="1313"/>
      <c r="AQ3165" s="1345"/>
      <c r="AR3165" s="1313"/>
      <c r="AS3165" s="1345"/>
      <c r="AT3165" s="1313"/>
      <c r="AU3165" s="1345"/>
      <c r="AV3165" s="1313"/>
      <c r="AW3165" s="1313"/>
      <c r="AX3165" s="1313"/>
      <c r="AY3165" s="1305"/>
      <c r="AZ3165" s="1313"/>
      <c r="BA3165" s="1313"/>
      <c r="BB3165" s="1313"/>
      <c r="BC3165" s="1313"/>
      <c r="BD3165" s="1313"/>
      <c r="BE3165" s="1903"/>
      <c r="BF3165" s="1904"/>
      <c r="BG3165" s="1903"/>
      <c r="BH3165" s="1904"/>
      <c r="BI3165" s="1903"/>
      <c r="BJ3165" s="1904"/>
      <c r="BK3165" s="1313"/>
      <c r="BL3165" s="1904"/>
      <c r="BM3165" s="1904"/>
      <c r="BN3165" s="1904"/>
      <c r="BO3165" s="1313"/>
      <c r="BP3165" s="1316">
        <f t="shared" si="826"/>
        <v>0</v>
      </c>
    </row>
    <row r="3166" spans="1:69" ht="15" x14ac:dyDescent="0.25">
      <c r="A3166" s="1305"/>
      <c r="B3166" s="2050"/>
      <c r="C3166" s="1928"/>
      <c r="D3166" s="1313"/>
      <c r="E3166" s="1313"/>
      <c r="F3166" s="1931"/>
      <c r="G3166" s="1313"/>
      <c r="H3166" s="1345"/>
      <c r="I3166" s="1313"/>
      <c r="J3166" s="1345"/>
      <c r="K3166" s="1313"/>
      <c r="L3166" s="2773"/>
      <c r="M3166" s="1313"/>
      <c r="N3166" s="1345"/>
      <c r="O3166" s="1313"/>
      <c r="P3166" s="1313"/>
      <c r="Q3166" s="1307"/>
      <c r="R3166" s="1313"/>
      <c r="S3166" s="1313"/>
      <c r="T3166" s="1313"/>
      <c r="U3166" s="1313"/>
      <c r="V3166" s="2466"/>
      <c r="W3166" s="1904"/>
      <c r="X3166" s="2336"/>
      <c r="Y3166" s="1904"/>
      <c r="Z3166" s="2394"/>
      <c r="AA3166" s="1904"/>
      <c r="AB3166" s="1903"/>
      <c r="AC3166" s="1904"/>
      <c r="AD3166" s="1904"/>
      <c r="AE3166" s="1904"/>
      <c r="AF3166" s="1313"/>
      <c r="AG3166" s="1313"/>
      <c r="AH3166" s="1305"/>
      <c r="AI3166" s="1313"/>
      <c r="AJ3166" s="1313"/>
      <c r="AK3166" s="1313"/>
      <c r="AL3166" s="1313"/>
      <c r="AM3166" s="1313"/>
      <c r="AN3166" s="1905"/>
      <c r="AO3166" s="1345"/>
      <c r="AP3166" s="1313"/>
      <c r="AQ3166" s="1345"/>
      <c r="AR3166" s="1313"/>
      <c r="AS3166" s="1345"/>
      <c r="AT3166" s="1313"/>
      <c r="AU3166" s="1345"/>
      <c r="AV3166" s="1313"/>
      <c r="AW3166" s="1313"/>
      <c r="AX3166" s="1313"/>
      <c r="AY3166" s="1305"/>
      <c r="AZ3166" s="1313"/>
      <c r="BA3166" s="1313"/>
      <c r="BB3166" s="1313"/>
      <c r="BC3166" s="1313"/>
      <c r="BD3166" s="1313"/>
      <c r="BE3166" s="1903"/>
      <c r="BF3166" s="1904"/>
      <c r="BG3166" s="1903"/>
      <c r="BH3166" s="1904"/>
      <c r="BI3166" s="1903"/>
      <c r="BJ3166" s="1904"/>
      <c r="BK3166" s="1313"/>
      <c r="BL3166" s="1904"/>
      <c r="BM3166" s="1904"/>
      <c r="BN3166" s="1904"/>
      <c r="BO3166" s="1313"/>
      <c r="BP3166" s="1316">
        <f t="shared" si="826"/>
        <v>0</v>
      </c>
    </row>
    <row r="3167" spans="1:69" ht="15" x14ac:dyDescent="0.25">
      <c r="A3167" s="1305"/>
      <c r="B3167" s="2050"/>
      <c r="C3167" s="1928"/>
      <c r="D3167" s="1313"/>
      <c r="E3167" s="1313"/>
      <c r="F3167" s="1931"/>
      <c r="G3167" s="1313"/>
      <c r="H3167" s="1345"/>
      <c r="I3167" s="1313"/>
      <c r="J3167" s="1345"/>
      <c r="K3167" s="1313"/>
      <c r="L3167" s="2773"/>
      <c r="M3167" s="1313"/>
      <c r="N3167" s="1345"/>
      <c r="O3167" s="1313"/>
      <c r="P3167" s="1313"/>
      <c r="Q3167" s="1307"/>
      <c r="R3167" s="1313"/>
      <c r="S3167" s="1313"/>
      <c r="T3167" s="1313"/>
      <c r="U3167" s="1313"/>
      <c r="V3167" s="2466"/>
      <c r="W3167" s="1904"/>
      <c r="X3167" s="2336"/>
      <c r="Y3167" s="1904"/>
      <c r="Z3167" s="2394"/>
      <c r="AA3167" s="1904"/>
      <c r="AB3167" s="1903"/>
      <c r="AC3167" s="1904"/>
      <c r="AD3167" s="1904"/>
      <c r="AE3167" s="1904"/>
      <c r="AF3167" s="1313"/>
      <c r="AG3167" s="1313"/>
      <c r="AH3167" s="1305"/>
      <c r="AI3167" s="1313"/>
      <c r="AJ3167" s="1313"/>
      <c r="AK3167" s="1313"/>
      <c r="AL3167" s="1313"/>
      <c r="AM3167" s="1313"/>
      <c r="AN3167" s="1905"/>
      <c r="AO3167" s="1345"/>
      <c r="AP3167" s="1313"/>
      <c r="AQ3167" s="1345"/>
      <c r="AR3167" s="1313"/>
      <c r="AS3167" s="1345"/>
      <c r="AT3167" s="1313"/>
      <c r="AU3167" s="1345"/>
      <c r="AV3167" s="1313"/>
      <c r="AW3167" s="1313"/>
      <c r="AX3167" s="1313"/>
      <c r="AY3167" s="1305"/>
      <c r="AZ3167" s="1313"/>
      <c r="BA3167" s="1313"/>
      <c r="BB3167" s="1313"/>
      <c r="BC3167" s="1313"/>
      <c r="BD3167" s="1313"/>
      <c r="BE3167" s="1903"/>
      <c r="BF3167" s="1904"/>
      <c r="BG3167" s="1903"/>
      <c r="BH3167" s="1904"/>
      <c r="BI3167" s="1903"/>
      <c r="BJ3167" s="1904"/>
      <c r="BK3167" s="1313"/>
      <c r="BL3167" s="1904"/>
      <c r="BM3167" s="1904"/>
      <c r="BN3167" s="1904"/>
      <c r="BO3167" s="1313"/>
      <c r="BP3167" s="1316">
        <f t="shared" si="826"/>
        <v>0</v>
      </c>
    </row>
    <row r="3168" spans="1:69" ht="15" x14ac:dyDescent="0.25">
      <c r="A3168" s="1305"/>
      <c r="B3168" s="2050"/>
      <c r="C3168" s="1928"/>
      <c r="D3168" s="1313"/>
      <c r="E3168" s="1313"/>
      <c r="F3168" s="1931"/>
      <c r="G3168" s="1313"/>
      <c r="H3168" s="1345"/>
      <c r="I3168" s="1313"/>
      <c r="J3168" s="1345"/>
      <c r="K3168" s="1313"/>
      <c r="L3168" s="2773"/>
      <c r="M3168" s="1313"/>
      <c r="N3168" s="1345"/>
      <c r="O3168" s="1313"/>
      <c r="P3168" s="1313"/>
      <c r="Q3168" s="1307"/>
      <c r="R3168" s="1313"/>
      <c r="S3168" s="1313"/>
      <c r="T3168" s="1313"/>
      <c r="U3168" s="1313"/>
      <c r="V3168" s="2466"/>
      <c r="W3168" s="1904"/>
      <c r="X3168" s="2336"/>
      <c r="Y3168" s="1904"/>
      <c r="Z3168" s="2394"/>
      <c r="AA3168" s="1904"/>
      <c r="AB3168" s="1903"/>
      <c r="AC3168" s="1904"/>
      <c r="AD3168" s="1904"/>
      <c r="AE3168" s="1904"/>
      <c r="AF3168" s="1313"/>
      <c r="AG3168" s="1313"/>
      <c r="AH3168" s="1305"/>
      <c r="AI3168" s="1313"/>
      <c r="AJ3168" s="1313"/>
      <c r="AK3168" s="1313"/>
      <c r="AL3168" s="1313"/>
      <c r="AM3168" s="1313"/>
      <c r="AN3168" s="1905"/>
      <c r="AO3168" s="1345"/>
      <c r="AP3168" s="1313"/>
      <c r="AQ3168" s="1345"/>
      <c r="AR3168" s="1313"/>
      <c r="AS3168" s="1345"/>
      <c r="AT3168" s="1313"/>
      <c r="AU3168" s="1345"/>
      <c r="AV3168" s="1313"/>
      <c r="AW3168" s="1313"/>
      <c r="AX3168" s="1313"/>
      <c r="AY3168" s="1305"/>
      <c r="AZ3168" s="1313"/>
      <c r="BA3168" s="1313"/>
      <c r="BB3168" s="1313"/>
      <c r="BC3168" s="1313"/>
      <c r="BD3168" s="1313"/>
      <c r="BE3168" s="1903"/>
      <c r="BF3168" s="1904"/>
      <c r="BG3168" s="1903"/>
      <c r="BH3168" s="1904"/>
      <c r="BI3168" s="1903"/>
      <c r="BJ3168" s="1904"/>
      <c r="BK3168" s="1313"/>
      <c r="BL3168" s="1904"/>
      <c r="BM3168" s="1904"/>
      <c r="BN3168" s="1904"/>
      <c r="BO3168" s="1313"/>
      <c r="BP3168" s="1316">
        <f t="shared" si="826"/>
        <v>0</v>
      </c>
    </row>
    <row r="3169" spans="1:68" ht="15" x14ac:dyDescent="0.25">
      <c r="A3169" s="1305"/>
      <c r="B3169" s="2050"/>
      <c r="C3169" s="1928"/>
      <c r="D3169" s="1313"/>
      <c r="E3169" s="1313"/>
      <c r="F3169" s="1931"/>
      <c r="G3169" s="1313"/>
      <c r="H3169" s="1345"/>
      <c r="I3169" s="1313"/>
      <c r="J3169" s="1345"/>
      <c r="K3169" s="1313"/>
      <c r="L3169" s="2773"/>
      <c r="M3169" s="1313"/>
      <c r="N3169" s="1345"/>
      <c r="O3169" s="1313"/>
      <c r="P3169" s="1313"/>
      <c r="Q3169" s="1307"/>
      <c r="R3169" s="1313"/>
      <c r="S3169" s="1313"/>
      <c r="T3169" s="1313"/>
      <c r="U3169" s="1313"/>
      <c r="V3169" s="2466"/>
      <c r="W3169" s="1904"/>
      <c r="X3169" s="2336"/>
      <c r="Y3169" s="1904"/>
      <c r="Z3169" s="2394"/>
      <c r="AA3169" s="1904"/>
      <c r="AB3169" s="1903"/>
      <c r="AC3169" s="1904"/>
      <c r="AD3169" s="1904"/>
      <c r="AE3169" s="1904"/>
      <c r="AF3169" s="1313"/>
      <c r="AG3169" s="1313"/>
      <c r="AH3169" s="1305"/>
      <c r="AI3169" s="1313"/>
      <c r="AJ3169" s="1313"/>
      <c r="AK3169" s="1313"/>
      <c r="AL3169" s="1313"/>
      <c r="AM3169" s="1313"/>
      <c r="AN3169" s="1905"/>
      <c r="AO3169" s="1345"/>
      <c r="AP3169" s="1313"/>
      <c r="AQ3169" s="1345"/>
      <c r="AR3169" s="1313"/>
      <c r="AS3169" s="1345"/>
      <c r="AT3169" s="1313"/>
      <c r="AU3169" s="1345"/>
      <c r="AV3169" s="1313"/>
      <c r="AW3169" s="1313"/>
      <c r="AX3169" s="1313"/>
      <c r="AY3169" s="1305"/>
      <c r="AZ3169" s="1313"/>
      <c r="BA3169" s="1313"/>
      <c r="BB3169" s="1313"/>
      <c r="BC3169" s="1313"/>
      <c r="BD3169" s="1313"/>
      <c r="BE3169" s="1903"/>
      <c r="BF3169" s="1904"/>
      <c r="BG3169" s="1903"/>
      <c r="BH3169" s="1904"/>
      <c r="BI3169" s="1903"/>
      <c r="BJ3169" s="1904"/>
      <c r="BK3169" s="1313"/>
      <c r="BL3169" s="1904"/>
      <c r="BM3169" s="1904"/>
      <c r="BN3169" s="1904"/>
      <c r="BO3169" s="1313"/>
      <c r="BP3169" s="1316">
        <f t="shared" si="826"/>
        <v>0</v>
      </c>
    </row>
    <row r="3170" spans="1:68" ht="15" x14ac:dyDescent="0.25">
      <c r="A3170" s="1305"/>
      <c r="B3170" s="2050"/>
      <c r="C3170" s="1928"/>
      <c r="D3170" s="1313"/>
      <c r="E3170" s="1313"/>
      <c r="F3170" s="1931"/>
      <c r="G3170" s="1313"/>
      <c r="H3170" s="1345"/>
      <c r="I3170" s="1313"/>
      <c r="J3170" s="1345"/>
      <c r="K3170" s="1313"/>
      <c r="L3170" s="2773"/>
      <c r="M3170" s="1313"/>
      <c r="N3170" s="1345"/>
      <c r="O3170" s="1313"/>
      <c r="P3170" s="1313"/>
      <c r="Q3170" s="1307"/>
      <c r="R3170" s="1313"/>
      <c r="S3170" s="1313"/>
      <c r="T3170" s="1313"/>
      <c r="U3170" s="1313"/>
      <c r="V3170" s="2466"/>
      <c r="W3170" s="1904"/>
      <c r="X3170" s="2336"/>
      <c r="Y3170" s="1904"/>
      <c r="Z3170" s="2394"/>
      <c r="AA3170" s="1904"/>
      <c r="AB3170" s="1903"/>
      <c r="AC3170" s="1904"/>
      <c r="AD3170" s="1904"/>
      <c r="AE3170" s="1904"/>
      <c r="AF3170" s="1313"/>
      <c r="AG3170" s="1313"/>
      <c r="AH3170" s="1305"/>
      <c r="AI3170" s="1313"/>
      <c r="AJ3170" s="1313"/>
      <c r="AK3170" s="1313"/>
      <c r="AL3170" s="1313"/>
      <c r="AM3170" s="1313"/>
      <c r="AN3170" s="1905"/>
      <c r="AO3170" s="1345"/>
      <c r="AP3170" s="1313"/>
      <c r="AQ3170" s="1345"/>
      <c r="AR3170" s="1313"/>
      <c r="AS3170" s="1345"/>
      <c r="AT3170" s="1313"/>
      <c r="AU3170" s="1345"/>
      <c r="AV3170" s="1313"/>
      <c r="AW3170" s="1313"/>
      <c r="AX3170" s="1313"/>
      <c r="AY3170" s="1305"/>
      <c r="AZ3170" s="1313"/>
      <c r="BA3170" s="1313"/>
      <c r="BB3170" s="1313"/>
      <c r="BC3170" s="1313"/>
      <c r="BD3170" s="1313"/>
      <c r="BE3170" s="1903"/>
      <c r="BF3170" s="1904"/>
      <c r="BG3170" s="1903"/>
      <c r="BH3170" s="1904"/>
      <c r="BI3170" s="1903"/>
      <c r="BJ3170" s="1904"/>
      <c r="BK3170" s="1313"/>
      <c r="BL3170" s="1904"/>
      <c r="BM3170" s="1904"/>
      <c r="BN3170" s="1904"/>
      <c r="BO3170" s="1313"/>
      <c r="BP3170" s="1316">
        <f t="shared" si="826"/>
        <v>0</v>
      </c>
    </row>
    <row r="3171" spans="1:68" ht="15" x14ac:dyDescent="0.25">
      <c r="A3171" s="1305"/>
      <c r="B3171" s="2050"/>
      <c r="C3171" s="1928"/>
      <c r="D3171" s="1313"/>
      <c r="E3171" s="1313"/>
      <c r="F3171" s="1931"/>
      <c r="G3171" s="1313"/>
      <c r="H3171" s="1345"/>
      <c r="I3171" s="1313"/>
      <c r="J3171" s="1345"/>
      <c r="K3171" s="1313"/>
      <c r="L3171" s="2773"/>
      <c r="M3171" s="1313"/>
      <c r="N3171" s="1345"/>
      <c r="O3171" s="1313"/>
      <c r="P3171" s="1313"/>
      <c r="Q3171" s="1307"/>
      <c r="R3171" s="1313"/>
      <c r="S3171" s="1313"/>
      <c r="T3171" s="1313"/>
      <c r="U3171" s="1313"/>
      <c r="V3171" s="2466"/>
      <c r="W3171" s="1904"/>
      <c r="X3171" s="2336"/>
      <c r="Y3171" s="1904"/>
      <c r="Z3171" s="2394"/>
      <c r="AA3171" s="1904"/>
      <c r="AB3171" s="1903"/>
      <c r="AC3171" s="1904"/>
      <c r="AD3171" s="1904"/>
      <c r="AE3171" s="1904"/>
      <c r="AF3171" s="1313"/>
      <c r="AG3171" s="1313"/>
      <c r="AH3171" s="1305"/>
      <c r="AI3171" s="1313"/>
      <c r="AJ3171" s="1313"/>
      <c r="AK3171" s="1313"/>
      <c r="AL3171" s="1313"/>
      <c r="AM3171" s="1313"/>
      <c r="AN3171" s="1905"/>
      <c r="AO3171" s="1345"/>
      <c r="AP3171" s="1313"/>
      <c r="AQ3171" s="1345"/>
      <c r="AR3171" s="1313"/>
      <c r="AS3171" s="1345"/>
      <c r="AT3171" s="1313"/>
      <c r="AU3171" s="1345"/>
      <c r="AV3171" s="1313"/>
      <c r="AW3171" s="1313"/>
      <c r="AX3171" s="1313"/>
      <c r="AY3171" s="1305"/>
      <c r="AZ3171" s="1313"/>
      <c r="BA3171" s="1313"/>
      <c r="BB3171" s="1313"/>
      <c r="BC3171" s="1313"/>
      <c r="BD3171" s="1313"/>
      <c r="BE3171" s="1903"/>
      <c r="BF3171" s="1904"/>
      <c r="BG3171" s="1903"/>
      <c r="BH3171" s="1904"/>
      <c r="BI3171" s="1903"/>
      <c r="BJ3171" s="1904"/>
      <c r="BK3171" s="1313"/>
      <c r="BL3171" s="1904"/>
      <c r="BM3171" s="1904"/>
      <c r="BN3171" s="1904"/>
      <c r="BO3171" s="1313"/>
      <c r="BP3171" s="1316">
        <f t="shared" si="826"/>
        <v>0</v>
      </c>
    </row>
    <row r="3172" spans="1:68" ht="15" x14ac:dyDescent="0.25">
      <c r="A3172" s="1305"/>
      <c r="B3172" s="2050"/>
      <c r="C3172" s="1928"/>
      <c r="D3172" s="1313"/>
      <c r="E3172" s="1313"/>
      <c r="F3172" s="1931"/>
      <c r="G3172" s="1313"/>
      <c r="H3172" s="1345"/>
      <c r="I3172" s="1313"/>
      <c r="J3172" s="1345"/>
      <c r="K3172" s="1313"/>
      <c r="L3172" s="2773"/>
      <c r="M3172" s="1313"/>
      <c r="N3172" s="1345"/>
      <c r="O3172" s="1313"/>
      <c r="P3172" s="1313"/>
      <c r="Q3172" s="1307"/>
      <c r="R3172" s="1313"/>
      <c r="S3172" s="1313"/>
      <c r="T3172" s="1313"/>
      <c r="U3172" s="1313"/>
      <c r="V3172" s="2466"/>
      <c r="W3172" s="1904"/>
      <c r="X3172" s="2336"/>
      <c r="Y3172" s="1904"/>
      <c r="Z3172" s="2394"/>
      <c r="AA3172" s="1904"/>
      <c r="AB3172" s="1903"/>
      <c r="AC3172" s="1904"/>
      <c r="AD3172" s="1904"/>
      <c r="AE3172" s="1904"/>
      <c r="AF3172" s="1313"/>
      <c r="AG3172" s="1313"/>
      <c r="AH3172" s="1305"/>
      <c r="AI3172" s="1313"/>
      <c r="AJ3172" s="1313"/>
      <c r="AK3172" s="1313"/>
      <c r="AL3172" s="1313"/>
      <c r="AM3172" s="1313"/>
      <c r="AN3172" s="1905"/>
      <c r="AO3172" s="1345"/>
      <c r="AP3172" s="1313"/>
      <c r="AQ3172" s="1345"/>
      <c r="AR3172" s="1313"/>
      <c r="AS3172" s="1345"/>
      <c r="AT3172" s="1313"/>
      <c r="AU3172" s="1345"/>
      <c r="AV3172" s="1313"/>
      <c r="AW3172" s="1313"/>
      <c r="AX3172" s="1313"/>
      <c r="AY3172" s="1305"/>
      <c r="AZ3172" s="1313"/>
      <c r="BA3172" s="1313"/>
      <c r="BB3172" s="1313"/>
      <c r="BC3172" s="1313"/>
      <c r="BD3172" s="1313"/>
      <c r="BE3172" s="1903"/>
      <c r="BF3172" s="1904"/>
      <c r="BG3172" s="1903"/>
      <c r="BH3172" s="1904"/>
      <c r="BI3172" s="1903"/>
      <c r="BJ3172" s="1904"/>
      <c r="BK3172" s="1313"/>
      <c r="BL3172" s="1904"/>
      <c r="BM3172" s="1904"/>
      <c r="BN3172" s="1904"/>
      <c r="BO3172" s="1313"/>
      <c r="BP3172" s="1316">
        <f t="shared" si="826"/>
        <v>0</v>
      </c>
    </row>
    <row r="3173" spans="1:68" ht="15" x14ac:dyDescent="0.25">
      <c r="A3173" s="1305"/>
      <c r="B3173" s="2050"/>
      <c r="C3173" s="1928"/>
      <c r="D3173" s="1313"/>
      <c r="E3173" s="1313"/>
      <c r="F3173" s="1931"/>
      <c r="G3173" s="1313"/>
      <c r="H3173" s="1345"/>
      <c r="I3173" s="1313"/>
      <c r="J3173" s="1345"/>
      <c r="K3173" s="1313"/>
      <c r="L3173" s="2773"/>
      <c r="M3173" s="1313"/>
      <c r="N3173" s="1345"/>
      <c r="O3173" s="1313"/>
      <c r="P3173" s="1313"/>
      <c r="Q3173" s="1307"/>
      <c r="R3173" s="1313"/>
      <c r="S3173" s="1313"/>
      <c r="T3173" s="1313"/>
      <c r="U3173" s="1313"/>
      <c r="V3173" s="2466"/>
      <c r="W3173" s="1904"/>
      <c r="X3173" s="2336"/>
      <c r="Y3173" s="1904"/>
      <c r="Z3173" s="2394"/>
      <c r="AA3173" s="1904"/>
      <c r="AB3173" s="1903"/>
      <c r="AC3173" s="1904"/>
      <c r="AD3173" s="1904"/>
      <c r="AE3173" s="1904"/>
      <c r="AF3173" s="1313"/>
      <c r="AG3173" s="1313"/>
      <c r="AH3173" s="1305"/>
      <c r="AI3173" s="1313"/>
      <c r="AJ3173" s="1313"/>
      <c r="AK3173" s="1313"/>
      <c r="AL3173" s="1313"/>
      <c r="AM3173" s="1313"/>
      <c r="AN3173" s="1905"/>
      <c r="AO3173" s="1345"/>
      <c r="AP3173" s="1313"/>
      <c r="AQ3173" s="1345"/>
      <c r="AR3173" s="1313"/>
      <c r="AS3173" s="1345"/>
      <c r="AT3173" s="1313"/>
      <c r="AU3173" s="1345"/>
      <c r="AV3173" s="1313"/>
      <c r="AW3173" s="1313"/>
      <c r="AX3173" s="1313"/>
      <c r="AY3173" s="1305"/>
      <c r="AZ3173" s="1313"/>
      <c r="BA3173" s="1313"/>
      <c r="BB3173" s="1313"/>
      <c r="BC3173" s="1313"/>
      <c r="BD3173" s="1313"/>
      <c r="BE3173" s="1903"/>
      <c r="BF3173" s="1904"/>
      <c r="BG3173" s="1903"/>
      <c r="BH3173" s="1904"/>
      <c r="BI3173" s="1903"/>
      <c r="BJ3173" s="1904"/>
      <c r="BK3173" s="1313"/>
      <c r="BL3173" s="1904"/>
      <c r="BM3173" s="1904"/>
      <c r="BN3173" s="1904"/>
      <c r="BO3173" s="1313"/>
      <c r="BP3173" s="1316">
        <f t="shared" si="826"/>
        <v>0</v>
      </c>
    </row>
    <row r="3174" spans="1:68" ht="15" x14ac:dyDescent="0.25">
      <c r="A3174" s="1305"/>
      <c r="B3174" s="2050"/>
      <c r="C3174" s="1928"/>
      <c r="D3174" s="1313"/>
      <c r="E3174" s="1313"/>
      <c r="F3174" s="1931"/>
      <c r="G3174" s="1313"/>
      <c r="H3174" s="1345"/>
      <c r="I3174" s="1313"/>
      <c r="J3174" s="1345"/>
      <c r="K3174" s="1313"/>
      <c r="L3174" s="2773"/>
      <c r="M3174" s="1313"/>
      <c r="N3174" s="1345"/>
      <c r="O3174" s="1313"/>
      <c r="P3174" s="1313"/>
      <c r="Q3174" s="1307"/>
      <c r="R3174" s="1313"/>
      <c r="S3174" s="1313"/>
      <c r="T3174" s="1313"/>
      <c r="U3174" s="1313"/>
      <c r="V3174" s="2466"/>
      <c r="W3174" s="1904"/>
      <c r="X3174" s="2336"/>
      <c r="Y3174" s="1904"/>
      <c r="Z3174" s="2394"/>
      <c r="AA3174" s="1904"/>
      <c r="AB3174" s="1903"/>
      <c r="AC3174" s="1904"/>
      <c r="AD3174" s="1904"/>
      <c r="AE3174" s="1904"/>
      <c r="AF3174" s="1313"/>
      <c r="AG3174" s="1313"/>
      <c r="AH3174" s="1305"/>
      <c r="AI3174" s="1313"/>
      <c r="AJ3174" s="1313"/>
      <c r="AK3174" s="1313"/>
      <c r="AL3174" s="1313"/>
      <c r="AM3174" s="1313"/>
      <c r="AN3174" s="1905"/>
      <c r="AO3174" s="1345"/>
      <c r="AP3174" s="1313"/>
      <c r="AQ3174" s="1345"/>
      <c r="AR3174" s="1313"/>
      <c r="AS3174" s="1345"/>
      <c r="AT3174" s="1313"/>
      <c r="AU3174" s="1345"/>
      <c r="AV3174" s="1313"/>
      <c r="AW3174" s="1313"/>
      <c r="AX3174" s="1313"/>
      <c r="AY3174" s="1305"/>
      <c r="AZ3174" s="1313"/>
      <c r="BA3174" s="1313"/>
      <c r="BB3174" s="1313"/>
      <c r="BC3174" s="1313"/>
      <c r="BD3174" s="1313"/>
      <c r="BE3174" s="1903"/>
      <c r="BF3174" s="1904"/>
      <c r="BG3174" s="1903"/>
      <c r="BH3174" s="1904"/>
      <c r="BI3174" s="1903"/>
      <c r="BJ3174" s="1904"/>
      <c r="BK3174" s="1313"/>
      <c r="BL3174" s="1904"/>
      <c r="BM3174" s="1904"/>
      <c r="BN3174" s="1904"/>
      <c r="BO3174" s="1313"/>
      <c r="BP3174" s="1316">
        <f t="shared" si="826"/>
        <v>0</v>
      </c>
    </row>
    <row r="3175" spans="1:68" ht="15" x14ac:dyDescent="0.25">
      <c r="A3175" s="1305"/>
      <c r="B3175" s="2050"/>
      <c r="C3175" s="1928"/>
      <c r="D3175" s="1313"/>
      <c r="E3175" s="1313"/>
      <c r="F3175" s="1931"/>
      <c r="G3175" s="1313"/>
      <c r="H3175" s="1345"/>
      <c r="I3175" s="1313"/>
      <c r="J3175" s="1345"/>
      <c r="K3175" s="1313"/>
      <c r="L3175" s="2773"/>
      <c r="M3175" s="1313"/>
      <c r="N3175" s="1345"/>
      <c r="O3175" s="1313"/>
      <c r="P3175" s="1313"/>
      <c r="Q3175" s="1307"/>
      <c r="R3175" s="1313"/>
      <c r="S3175" s="1313"/>
      <c r="T3175" s="1313"/>
      <c r="U3175" s="1313"/>
      <c r="V3175" s="2466"/>
      <c r="W3175" s="1904"/>
      <c r="X3175" s="2336"/>
      <c r="Y3175" s="1904"/>
      <c r="Z3175" s="2394"/>
      <c r="AA3175" s="1904"/>
      <c r="AB3175" s="1903"/>
      <c r="AC3175" s="1904"/>
      <c r="AD3175" s="1904"/>
      <c r="AE3175" s="1904"/>
      <c r="AF3175" s="1313"/>
      <c r="AG3175" s="1313"/>
      <c r="AH3175" s="1305"/>
      <c r="AI3175" s="1313"/>
      <c r="AJ3175" s="1313"/>
      <c r="AK3175" s="1313"/>
      <c r="AL3175" s="1313"/>
      <c r="AM3175" s="1313"/>
      <c r="AN3175" s="1905"/>
      <c r="AO3175" s="1345"/>
      <c r="AP3175" s="1313"/>
      <c r="AQ3175" s="1345"/>
      <c r="AR3175" s="1313"/>
      <c r="AS3175" s="1345"/>
      <c r="AT3175" s="1313"/>
      <c r="AU3175" s="1345"/>
      <c r="AV3175" s="1313"/>
      <c r="AW3175" s="1313"/>
      <c r="AX3175" s="1313"/>
      <c r="AY3175" s="1305"/>
      <c r="AZ3175" s="1313"/>
      <c r="BA3175" s="1313"/>
      <c r="BB3175" s="1313"/>
      <c r="BC3175" s="1313"/>
      <c r="BD3175" s="1313"/>
      <c r="BE3175" s="1903"/>
      <c r="BF3175" s="1904"/>
      <c r="BG3175" s="1903"/>
      <c r="BH3175" s="1904"/>
      <c r="BI3175" s="1903"/>
      <c r="BJ3175" s="1904"/>
      <c r="BK3175" s="1313"/>
      <c r="BL3175" s="1904"/>
      <c r="BM3175" s="1904"/>
      <c r="BN3175" s="1904"/>
      <c r="BO3175" s="1313"/>
      <c r="BP3175" s="1316">
        <f t="shared" si="826"/>
        <v>0</v>
      </c>
    </row>
    <row r="3176" spans="1:68" ht="15" x14ac:dyDescent="0.25">
      <c r="A3176" s="1305"/>
      <c r="B3176" s="2050"/>
      <c r="C3176" s="1928"/>
      <c r="D3176" s="1313"/>
      <c r="E3176" s="1313"/>
      <c r="F3176" s="1931"/>
      <c r="G3176" s="1313"/>
      <c r="H3176" s="1345"/>
      <c r="I3176" s="1313"/>
      <c r="J3176" s="1345"/>
      <c r="K3176" s="1313"/>
      <c r="L3176" s="2773"/>
      <c r="M3176" s="1313"/>
      <c r="N3176" s="1345"/>
      <c r="O3176" s="1313"/>
      <c r="P3176" s="1313"/>
      <c r="Q3176" s="1307"/>
      <c r="R3176" s="1313"/>
      <c r="S3176" s="1313"/>
      <c r="T3176" s="1313"/>
      <c r="U3176" s="1313"/>
      <c r="V3176" s="2466"/>
      <c r="W3176" s="1904"/>
      <c r="X3176" s="2336"/>
      <c r="Y3176" s="1904"/>
      <c r="Z3176" s="2394"/>
      <c r="AA3176" s="1904"/>
      <c r="AB3176" s="1903"/>
      <c r="AC3176" s="1904"/>
      <c r="AD3176" s="1904"/>
      <c r="AE3176" s="1904"/>
      <c r="AF3176" s="1313"/>
      <c r="AG3176" s="1313"/>
      <c r="AH3176" s="1305"/>
      <c r="AI3176" s="1313"/>
      <c r="AJ3176" s="1313"/>
      <c r="AK3176" s="1313"/>
      <c r="AL3176" s="1313"/>
      <c r="AM3176" s="1313"/>
      <c r="AN3176" s="1905"/>
      <c r="AO3176" s="1345"/>
      <c r="AP3176" s="1313"/>
      <c r="AQ3176" s="1345"/>
      <c r="AR3176" s="1313"/>
      <c r="AS3176" s="1345"/>
      <c r="AT3176" s="1313"/>
      <c r="AU3176" s="1345"/>
      <c r="AV3176" s="1313"/>
      <c r="AW3176" s="1313"/>
      <c r="AX3176" s="1313"/>
      <c r="AY3176" s="1305"/>
      <c r="AZ3176" s="1313"/>
      <c r="BA3176" s="1313"/>
      <c r="BB3176" s="1313"/>
      <c r="BC3176" s="1313"/>
      <c r="BD3176" s="1313"/>
      <c r="BE3176" s="1903"/>
      <c r="BF3176" s="1904"/>
      <c r="BG3176" s="1903"/>
      <c r="BH3176" s="1904"/>
      <c r="BI3176" s="1903"/>
      <c r="BJ3176" s="1904"/>
      <c r="BK3176" s="1313"/>
      <c r="BL3176" s="1904"/>
      <c r="BM3176" s="1904"/>
      <c r="BN3176" s="1904"/>
      <c r="BO3176" s="1313"/>
      <c r="BP3176" s="1316">
        <f t="shared" si="826"/>
        <v>0</v>
      </c>
    </row>
    <row r="3177" spans="1:68" ht="15" x14ac:dyDescent="0.25">
      <c r="A3177" s="1305"/>
      <c r="B3177" s="2050"/>
      <c r="C3177" s="1928"/>
      <c r="D3177" s="1313"/>
      <c r="E3177" s="1313"/>
      <c r="F3177" s="1931"/>
      <c r="G3177" s="1313"/>
      <c r="H3177" s="1345"/>
      <c r="I3177" s="1313"/>
      <c r="J3177" s="1345"/>
      <c r="K3177" s="1313"/>
      <c r="L3177" s="2773"/>
      <c r="M3177" s="1313"/>
      <c r="N3177" s="1345"/>
      <c r="O3177" s="1313"/>
      <c r="P3177" s="1313"/>
      <c r="Q3177" s="1307"/>
      <c r="R3177" s="1313"/>
      <c r="S3177" s="1313"/>
      <c r="T3177" s="1313"/>
      <c r="U3177" s="1313"/>
      <c r="V3177" s="2466"/>
      <c r="W3177" s="1904"/>
      <c r="X3177" s="2336"/>
      <c r="Y3177" s="1904"/>
      <c r="Z3177" s="2394"/>
      <c r="AA3177" s="1904"/>
      <c r="AB3177" s="1903"/>
      <c r="AC3177" s="1904"/>
      <c r="AD3177" s="1904"/>
      <c r="AE3177" s="1904"/>
      <c r="AF3177" s="1313"/>
      <c r="AG3177" s="1313"/>
      <c r="AH3177" s="1305"/>
      <c r="AI3177" s="1313"/>
      <c r="AJ3177" s="1313"/>
      <c r="AK3177" s="1313"/>
      <c r="AL3177" s="1313"/>
      <c r="AM3177" s="1313"/>
      <c r="AN3177" s="1905"/>
      <c r="AO3177" s="1345"/>
      <c r="AP3177" s="1313"/>
      <c r="AQ3177" s="1345"/>
      <c r="AR3177" s="1313"/>
      <c r="AS3177" s="1345"/>
      <c r="AT3177" s="1313"/>
      <c r="AU3177" s="1345"/>
      <c r="AV3177" s="1313"/>
      <c r="AW3177" s="1313"/>
      <c r="AX3177" s="1313"/>
      <c r="AY3177" s="1305"/>
      <c r="AZ3177" s="1313"/>
      <c r="BA3177" s="1313"/>
      <c r="BB3177" s="1313"/>
      <c r="BC3177" s="1313"/>
      <c r="BD3177" s="1313"/>
      <c r="BE3177" s="1903"/>
      <c r="BF3177" s="1904"/>
      <c r="BG3177" s="1903"/>
      <c r="BH3177" s="1904"/>
      <c r="BI3177" s="1903"/>
      <c r="BJ3177" s="1904"/>
      <c r="BK3177" s="1313"/>
      <c r="BL3177" s="1904"/>
      <c r="BM3177" s="1904"/>
      <c r="BN3177" s="1904"/>
      <c r="BO3177" s="1313"/>
      <c r="BP3177" s="1316">
        <f t="shared" si="826"/>
        <v>0</v>
      </c>
    </row>
    <row r="3178" spans="1:68" ht="15" x14ac:dyDescent="0.25">
      <c r="A3178" s="1305"/>
      <c r="B3178" s="2050"/>
      <c r="C3178" s="1928"/>
      <c r="D3178" s="1313"/>
      <c r="E3178" s="1313"/>
      <c r="F3178" s="1931"/>
      <c r="G3178" s="1313"/>
      <c r="H3178" s="1345"/>
      <c r="I3178" s="1313"/>
      <c r="J3178" s="1345"/>
      <c r="K3178" s="1313"/>
      <c r="L3178" s="2773"/>
      <c r="M3178" s="1313"/>
      <c r="N3178" s="1345"/>
      <c r="O3178" s="1313"/>
      <c r="P3178" s="1313"/>
      <c r="Q3178" s="1307"/>
      <c r="R3178" s="1313"/>
      <c r="S3178" s="1313"/>
      <c r="T3178" s="1313"/>
      <c r="U3178" s="1313"/>
      <c r="V3178" s="2466"/>
      <c r="W3178" s="1904"/>
      <c r="X3178" s="2336"/>
      <c r="Y3178" s="1904"/>
      <c r="Z3178" s="2394"/>
      <c r="AA3178" s="1904"/>
      <c r="AB3178" s="1903"/>
      <c r="AC3178" s="1904"/>
      <c r="AD3178" s="1904"/>
      <c r="AE3178" s="1904"/>
      <c r="AF3178" s="1313"/>
      <c r="AG3178" s="1313"/>
      <c r="AH3178" s="1305"/>
      <c r="AI3178" s="1313"/>
      <c r="AJ3178" s="1313"/>
      <c r="AK3178" s="1313"/>
      <c r="AL3178" s="1313"/>
      <c r="AM3178" s="1313"/>
      <c r="AN3178" s="1905"/>
      <c r="AO3178" s="1345"/>
      <c r="AP3178" s="1313"/>
      <c r="AQ3178" s="1345"/>
      <c r="AR3178" s="1313"/>
      <c r="AS3178" s="1345"/>
      <c r="AT3178" s="1313"/>
      <c r="AU3178" s="1345"/>
      <c r="AV3178" s="1313"/>
      <c r="AW3178" s="1313"/>
      <c r="AX3178" s="1313"/>
      <c r="AY3178" s="1305"/>
      <c r="AZ3178" s="1313"/>
      <c r="BA3178" s="1313"/>
      <c r="BB3178" s="1313"/>
      <c r="BC3178" s="1313"/>
      <c r="BD3178" s="1313"/>
      <c r="BE3178" s="1903"/>
      <c r="BF3178" s="1904"/>
      <c r="BG3178" s="1903"/>
      <c r="BH3178" s="1904"/>
      <c r="BI3178" s="1903"/>
      <c r="BJ3178" s="1904"/>
      <c r="BK3178" s="1313"/>
      <c r="BL3178" s="1904"/>
      <c r="BM3178" s="1904"/>
      <c r="BN3178" s="1904"/>
      <c r="BO3178" s="1313"/>
      <c r="BP3178" s="1316">
        <f t="shared" si="826"/>
        <v>0</v>
      </c>
    </row>
    <row r="3179" spans="1:68" ht="15" x14ac:dyDescent="0.25">
      <c r="A3179" s="1305"/>
      <c r="B3179" s="2050"/>
      <c r="C3179" s="1928"/>
      <c r="D3179" s="1313"/>
      <c r="E3179" s="1313"/>
      <c r="F3179" s="1931"/>
      <c r="G3179" s="1313"/>
      <c r="H3179" s="1345"/>
      <c r="I3179" s="1313"/>
      <c r="J3179" s="1345"/>
      <c r="K3179" s="1313"/>
      <c r="L3179" s="2773"/>
      <c r="M3179" s="1313"/>
      <c r="N3179" s="1345"/>
      <c r="O3179" s="1313"/>
      <c r="P3179" s="1313"/>
      <c r="Q3179" s="1307"/>
      <c r="R3179" s="1313"/>
      <c r="S3179" s="1313"/>
      <c r="T3179" s="1313"/>
      <c r="U3179" s="1313"/>
      <c r="V3179" s="2466"/>
      <c r="W3179" s="1904"/>
      <c r="X3179" s="2336"/>
      <c r="Y3179" s="1904"/>
      <c r="Z3179" s="2394"/>
      <c r="AA3179" s="1904"/>
      <c r="AB3179" s="1903"/>
      <c r="AC3179" s="1904"/>
      <c r="AD3179" s="1904"/>
      <c r="AE3179" s="1904"/>
      <c r="AF3179" s="1313"/>
      <c r="AG3179" s="1313"/>
      <c r="AH3179" s="1305"/>
      <c r="AI3179" s="1313"/>
      <c r="AJ3179" s="1313"/>
      <c r="AK3179" s="1313"/>
      <c r="AL3179" s="1313"/>
      <c r="AM3179" s="1313"/>
      <c r="AN3179" s="1905"/>
      <c r="AO3179" s="1345"/>
      <c r="AP3179" s="1313"/>
      <c r="AQ3179" s="1345"/>
      <c r="AR3179" s="1313"/>
      <c r="AS3179" s="1345"/>
      <c r="AT3179" s="1313"/>
      <c r="AU3179" s="1345"/>
      <c r="AV3179" s="1313"/>
      <c r="AW3179" s="1313"/>
      <c r="AX3179" s="1313"/>
      <c r="AY3179" s="1305"/>
      <c r="AZ3179" s="1313"/>
      <c r="BA3179" s="1313"/>
      <c r="BB3179" s="1313"/>
      <c r="BC3179" s="1313"/>
      <c r="BD3179" s="1313"/>
      <c r="BE3179" s="1903"/>
      <c r="BF3179" s="1904"/>
      <c r="BG3179" s="1903"/>
      <c r="BH3179" s="1904"/>
      <c r="BI3179" s="1903"/>
      <c r="BJ3179" s="1904"/>
      <c r="BK3179" s="1313"/>
      <c r="BL3179" s="1904"/>
      <c r="BM3179" s="1904"/>
      <c r="BN3179" s="1904"/>
      <c r="BO3179" s="1313"/>
      <c r="BP3179" s="1316">
        <f t="shared" si="826"/>
        <v>0</v>
      </c>
    </row>
    <row r="3180" spans="1:68" ht="15" x14ac:dyDescent="0.25">
      <c r="A3180" s="1305"/>
      <c r="B3180" s="2050"/>
      <c r="C3180" s="1928"/>
      <c r="D3180" s="1313"/>
      <c r="E3180" s="1313"/>
      <c r="F3180" s="1931"/>
      <c r="G3180" s="1313"/>
      <c r="H3180" s="1345"/>
      <c r="I3180" s="1313"/>
      <c r="J3180" s="1345"/>
      <c r="K3180" s="1313"/>
      <c r="L3180" s="2773"/>
      <c r="M3180" s="1313"/>
      <c r="N3180" s="1345"/>
      <c r="O3180" s="1313"/>
      <c r="P3180" s="1313"/>
      <c r="Q3180" s="1307"/>
      <c r="R3180" s="1313"/>
      <c r="S3180" s="1313"/>
      <c r="T3180" s="1313"/>
      <c r="U3180" s="1313"/>
      <c r="V3180" s="2466"/>
      <c r="W3180" s="1904"/>
      <c r="X3180" s="2336"/>
      <c r="Y3180" s="1904"/>
      <c r="Z3180" s="2394"/>
      <c r="AA3180" s="1904"/>
      <c r="AB3180" s="1903"/>
      <c r="AC3180" s="1904"/>
      <c r="AD3180" s="1904"/>
      <c r="AE3180" s="1904"/>
      <c r="AF3180" s="1313"/>
      <c r="AG3180" s="1313"/>
      <c r="AH3180" s="1305"/>
      <c r="AI3180" s="1313"/>
      <c r="AJ3180" s="1313"/>
      <c r="AK3180" s="1313"/>
      <c r="AL3180" s="1313"/>
      <c r="AM3180" s="1313"/>
      <c r="AN3180" s="1905"/>
      <c r="AO3180" s="1345"/>
      <c r="AP3180" s="1313"/>
      <c r="AQ3180" s="1345"/>
      <c r="AR3180" s="1313"/>
      <c r="AS3180" s="1345"/>
      <c r="AT3180" s="1313"/>
      <c r="AU3180" s="1345"/>
      <c r="AV3180" s="1313"/>
      <c r="AW3180" s="1313"/>
      <c r="AX3180" s="1313"/>
      <c r="AY3180" s="1305"/>
      <c r="AZ3180" s="1313"/>
      <c r="BA3180" s="1313"/>
      <c r="BB3180" s="1313"/>
      <c r="BC3180" s="1313"/>
      <c r="BD3180" s="1313"/>
      <c r="BE3180" s="1903"/>
      <c r="BF3180" s="1904"/>
      <c r="BG3180" s="1903"/>
      <c r="BH3180" s="1904"/>
      <c r="BI3180" s="1903"/>
      <c r="BJ3180" s="1904"/>
      <c r="BK3180" s="1313"/>
      <c r="BL3180" s="1904"/>
      <c r="BM3180" s="1904"/>
      <c r="BN3180" s="1904"/>
      <c r="BO3180" s="1313"/>
      <c r="BP3180" s="1316">
        <f t="shared" si="826"/>
        <v>0</v>
      </c>
    </row>
    <row r="3181" spans="1:68" ht="15" x14ac:dyDescent="0.25">
      <c r="A3181" s="1305"/>
      <c r="B3181" s="2050"/>
      <c r="C3181" s="1928"/>
      <c r="D3181" s="1313"/>
      <c r="E3181" s="1313"/>
      <c r="F3181" s="1931"/>
      <c r="G3181" s="1313"/>
      <c r="H3181" s="1345"/>
      <c r="I3181" s="1313"/>
      <c r="J3181" s="1345"/>
      <c r="K3181" s="1313"/>
      <c r="L3181" s="2773"/>
      <c r="M3181" s="1313"/>
      <c r="N3181" s="1345"/>
      <c r="O3181" s="1313"/>
      <c r="P3181" s="1313"/>
      <c r="Q3181" s="1307"/>
      <c r="R3181" s="1313"/>
      <c r="S3181" s="1313"/>
      <c r="T3181" s="1313"/>
      <c r="U3181" s="1313"/>
      <c r="V3181" s="2466"/>
      <c r="W3181" s="1904"/>
      <c r="X3181" s="2336"/>
      <c r="Y3181" s="1904"/>
      <c r="Z3181" s="2394"/>
      <c r="AA3181" s="1904"/>
      <c r="AB3181" s="1903"/>
      <c r="AC3181" s="1904"/>
      <c r="AD3181" s="1904"/>
      <c r="AE3181" s="1904"/>
      <c r="AF3181" s="1313"/>
      <c r="AG3181" s="1313"/>
      <c r="AH3181" s="1305"/>
      <c r="AI3181" s="1313"/>
      <c r="AJ3181" s="1313"/>
      <c r="AK3181" s="1313"/>
      <c r="AL3181" s="1313"/>
      <c r="AM3181" s="1313"/>
      <c r="AN3181" s="1905"/>
      <c r="AO3181" s="1345"/>
      <c r="AP3181" s="1313"/>
      <c r="AQ3181" s="1345"/>
      <c r="AR3181" s="1313"/>
      <c r="AS3181" s="1345"/>
      <c r="AT3181" s="1313"/>
      <c r="AU3181" s="1345"/>
      <c r="AV3181" s="1313"/>
      <c r="AW3181" s="1313"/>
      <c r="AX3181" s="1313"/>
      <c r="AY3181" s="1305"/>
      <c r="AZ3181" s="1313"/>
      <c r="BA3181" s="1313"/>
      <c r="BB3181" s="1313"/>
      <c r="BC3181" s="1313"/>
      <c r="BD3181" s="1313"/>
      <c r="BE3181" s="1903"/>
      <c r="BF3181" s="1904"/>
      <c r="BG3181" s="1903"/>
      <c r="BH3181" s="1904"/>
      <c r="BI3181" s="1903"/>
      <c r="BJ3181" s="1904"/>
      <c r="BK3181" s="1313"/>
      <c r="BL3181" s="1904"/>
      <c r="BM3181" s="1904"/>
      <c r="BN3181" s="1904"/>
      <c r="BO3181" s="1313"/>
      <c r="BP3181" s="1316">
        <f t="shared" si="826"/>
        <v>0</v>
      </c>
    </row>
    <row r="3182" spans="1:68" ht="15" x14ac:dyDescent="0.25">
      <c r="A3182" s="1305"/>
      <c r="B3182" s="2050"/>
      <c r="C3182" s="1928"/>
      <c r="D3182" s="1313"/>
      <c r="E3182" s="1313"/>
      <c r="F3182" s="1931"/>
      <c r="G3182" s="1313"/>
      <c r="H3182" s="1345"/>
      <c r="I3182" s="1313"/>
      <c r="J3182" s="1345"/>
      <c r="K3182" s="1313"/>
      <c r="L3182" s="2773"/>
      <c r="M3182" s="1313"/>
      <c r="N3182" s="1345"/>
      <c r="O3182" s="1313"/>
      <c r="P3182" s="1313"/>
      <c r="Q3182" s="1307"/>
      <c r="R3182" s="1313"/>
      <c r="S3182" s="1313"/>
      <c r="T3182" s="1313"/>
      <c r="U3182" s="1313"/>
      <c r="V3182" s="2466"/>
      <c r="W3182" s="1904"/>
      <c r="X3182" s="2336"/>
      <c r="Y3182" s="1904"/>
      <c r="Z3182" s="2394"/>
      <c r="AA3182" s="1904"/>
      <c r="AB3182" s="1903"/>
      <c r="AC3182" s="1904"/>
      <c r="AD3182" s="1904"/>
      <c r="AE3182" s="1904"/>
      <c r="AF3182" s="1313"/>
      <c r="AG3182" s="1313"/>
      <c r="AH3182" s="1305"/>
      <c r="AI3182" s="1313"/>
      <c r="AJ3182" s="1313"/>
      <c r="AK3182" s="1313"/>
      <c r="AL3182" s="1313"/>
      <c r="AM3182" s="1313"/>
      <c r="AN3182" s="1905"/>
      <c r="AO3182" s="1345"/>
      <c r="AP3182" s="1313"/>
      <c r="AQ3182" s="1345"/>
      <c r="AR3182" s="1313"/>
      <c r="AS3182" s="1345"/>
      <c r="AT3182" s="1313"/>
      <c r="AU3182" s="1345"/>
      <c r="AV3182" s="1313"/>
      <c r="AW3182" s="1313"/>
      <c r="AX3182" s="1313"/>
      <c r="AY3182" s="1305"/>
      <c r="AZ3182" s="1313"/>
      <c r="BA3182" s="1313"/>
      <c r="BB3182" s="1313"/>
      <c r="BC3182" s="1313"/>
      <c r="BD3182" s="1313"/>
      <c r="BE3182" s="1903"/>
      <c r="BF3182" s="1904"/>
      <c r="BG3182" s="1903"/>
      <c r="BH3182" s="1904"/>
      <c r="BI3182" s="1903"/>
      <c r="BJ3182" s="1904"/>
      <c r="BK3182" s="1313"/>
      <c r="BL3182" s="1904"/>
      <c r="BM3182" s="1904"/>
      <c r="BN3182" s="1904"/>
      <c r="BO3182" s="1313"/>
      <c r="BP3182" s="1316">
        <f t="shared" si="826"/>
        <v>0</v>
      </c>
    </row>
    <row r="3183" spans="1:68" ht="15" x14ac:dyDescent="0.25">
      <c r="A3183" s="1305"/>
      <c r="B3183" s="2050"/>
      <c r="C3183" s="1928"/>
      <c r="D3183" s="1313"/>
      <c r="E3183" s="1313"/>
      <c r="F3183" s="1931"/>
      <c r="G3183" s="1313"/>
      <c r="H3183" s="1345"/>
      <c r="I3183" s="1313"/>
      <c r="J3183" s="1345"/>
      <c r="K3183" s="1313"/>
      <c r="L3183" s="2773"/>
      <c r="M3183" s="1313"/>
      <c r="N3183" s="1345"/>
      <c r="O3183" s="1313"/>
      <c r="P3183" s="1313"/>
      <c r="Q3183" s="1307"/>
      <c r="R3183" s="1313"/>
      <c r="S3183" s="1313"/>
      <c r="T3183" s="1313"/>
      <c r="U3183" s="1313"/>
      <c r="V3183" s="2466"/>
      <c r="W3183" s="1904"/>
      <c r="X3183" s="2336"/>
      <c r="Y3183" s="1904"/>
      <c r="Z3183" s="2394"/>
      <c r="AA3183" s="1904"/>
      <c r="AB3183" s="1903"/>
      <c r="AC3183" s="1904"/>
      <c r="AD3183" s="1904"/>
      <c r="AE3183" s="1904"/>
      <c r="AF3183" s="1313"/>
      <c r="AG3183" s="1313"/>
      <c r="AH3183" s="1305"/>
      <c r="AI3183" s="1313"/>
      <c r="AJ3183" s="1313"/>
      <c r="AK3183" s="1313"/>
      <c r="AL3183" s="1313"/>
      <c r="AM3183" s="1313"/>
      <c r="AN3183" s="1905"/>
      <c r="AO3183" s="1345"/>
      <c r="AP3183" s="1313"/>
      <c r="AQ3183" s="1345"/>
      <c r="AR3183" s="1313"/>
      <c r="AS3183" s="1345"/>
      <c r="AT3183" s="1313"/>
      <c r="AU3183" s="1345"/>
      <c r="AV3183" s="1313"/>
      <c r="AW3183" s="1313"/>
      <c r="AX3183" s="1313"/>
      <c r="AY3183" s="1305"/>
      <c r="AZ3183" s="1313"/>
      <c r="BA3183" s="1313"/>
      <c r="BB3183" s="1313"/>
      <c r="BC3183" s="1313"/>
      <c r="BD3183" s="1313"/>
      <c r="BE3183" s="1903"/>
      <c r="BF3183" s="1904"/>
      <c r="BG3183" s="1903"/>
      <c r="BH3183" s="1904"/>
      <c r="BI3183" s="1903"/>
      <c r="BJ3183" s="1904"/>
      <c r="BK3183" s="1313"/>
      <c r="BL3183" s="1904"/>
      <c r="BM3183" s="1904"/>
      <c r="BN3183" s="1904"/>
      <c r="BO3183" s="1313"/>
      <c r="BP3183" s="1316">
        <f t="shared" si="826"/>
        <v>0</v>
      </c>
    </row>
    <row r="3184" spans="1:68" ht="15" x14ac:dyDescent="0.25">
      <c r="A3184" s="1305"/>
      <c r="B3184" s="2050"/>
      <c r="C3184" s="1928"/>
      <c r="D3184" s="1313"/>
      <c r="E3184" s="1313"/>
      <c r="F3184" s="1931"/>
      <c r="G3184" s="1313"/>
      <c r="H3184" s="1345"/>
      <c r="I3184" s="1313"/>
      <c r="J3184" s="1345"/>
      <c r="K3184" s="1313"/>
      <c r="L3184" s="2773"/>
      <c r="M3184" s="1313"/>
      <c r="N3184" s="1345"/>
      <c r="O3184" s="1313"/>
      <c r="P3184" s="1313"/>
      <c r="Q3184" s="1307"/>
      <c r="R3184" s="1313"/>
      <c r="S3184" s="1313"/>
      <c r="T3184" s="1313"/>
      <c r="U3184" s="1313"/>
      <c r="V3184" s="2466"/>
      <c r="W3184" s="1904"/>
      <c r="X3184" s="2336"/>
      <c r="Y3184" s="1904"/>
      <c r="Z3184" s="2394"/>
      <c r="AA3184" s="1904"/>
      <c r="AB3184" s="1903"/>
      <c r="AC3184" s="1904"/>
      <c r="AD3184" s="1904"/>
      <c r="AE3184" s="1904"/>
      <c r="AF3184" s="1313"/>
      <c r="AG3184" s="1313"/>
      <c r="AH3184" s="1305"/>
      <c r="AI3184" s="1313"/>
      <c r="AJ3184" s="1313"/>
      <c r="AK3184" s="1313"/>
      <c r="AL3184" s="1313"/>
      <c r="AM3184" s="1313"/>
      <c r="AN3184" s="1905"/>
      <c r="AO3184" s="1345"/>
      <c r="AP3184" s="1313"/>
      <c r="AQ3184" s="1345"/>
      <c r="AR3184" s="1313"/>
      <c r="AS3184" s="1345"/>
      <c r="AT3184" s="1313"/>
      <c r="AU3184" s="1345"/>
      <c r="AV3184" s="1313"/>
      <c r="AW3184" s="1313"/>
      <c r="AX3184" s="1313"/>
      <c r="AY3184" s="1305"/>
      <c r="AZ3184" s="1313"/>
      <c r="BA3184" s="1313"/>
      <c r="BB3184" s="1313"/>
      <c r="BC3184" s="1313"/>
      <c r="BD3184" s="1313"/>
      <c r="BE3184" s="1903"/>
      <c r="BF3184" s="1904"/>
      <c r="BG3184" s="1903"/>
      <c r="BH3184" s="1904"/>
      <c r="BI3184" s="1903"/>
      <c r="BJ3184" s="1904"/>
      <c r="BK3184" s="1313"/>
      <c r="BL3184" s="1904"/>
      <c r="BM3184" s="1904"/>
      <c r="BN3184" s="1904"/>
      <c r="BO3184" s="1313"/>
      <c r="BP3184" s="1316">
        <f t="shared" si="826"/>
        <v>0</v>
      </c>
    </row>
    <row r="3185" spans="1:68" ht="15" x14ac:dyDescent="0.25">
      <c r="A3185" s="1305"/>
      <c r="B3185" s="2050"/>
      <c r="C3185" s="1928"/>
      <c r="D3185" s="1313"/>
      <c r="E3185" s="1313"/>
      <c r="F3185" s="1931"/>
      <c r="G3185" s="1313"/>
      <c r="H3185" s="1345"/>
      <c r="I3185" s="1313"/>
      <c r="J3185" s="1345"/>
      <c r="K3185" s="1313"/>
      <c r="L3185" s="2773"/>
      <c r="M3185" s="1313"/>
      <c r="N3185" s="1345"/>
      <c r="O3185" s="1313"/>
      <c r="P3185" s="1313"/>
      <c r="Q3185" s="1307"/>
      <c r="R3185" s="1313"/>
      <c r="S3185" s="1313"/>
      <c r="T3185" s="1313"/>
      <c r="U3185" s="1313"/>
      <c r="V3185" s="2466"/>
      <c r="W3185" s="1904"/>
      <c r="X3185" s="2336"/>
      <c r="Y3185" s="1904"/>
      <c r="Z3185" s="2394"/>
      <c r="AA3185" s="1904"/>
      <c r="AB3185" s="1903"/>
      <c r="AC3185" s="1904"/>
      <c r="AD3185" s="1904"/>
      <c r="AE3185" s="1904"/>
      <c r="AF3185" s="1313"/>
      <c r="AG3185" s="1313"/>
      <c r="AH3185" s="1305"/>
      <c r="AI3185" s="1313"/>
      <c r="AJ3185" s="1313"/>
      <c r="AK3185" s="1313"/>
      <c r="AL3185" s="1313"/>
      <c r="AM3185" s="1313"/>
      <c r="AN3185" s="1905"/>
      <c r="AO3185" s="1345"/>
      <c r="AP3185" s="1313"/>
      <c r="AQ3185" s="1345"/>
      <c r="AR3185" s="1313"/>
      <c r="AS3185" s="1345"/>
      <c r="AT3185" s="1313"/>
      <c r="AU3185" s="1345"/>
      <c r="AV3185" s="1313"/>
      <c r="AW3185" s="1313"/>
      <c r="AX3185" s="1313"/>
      <c r="AY3185" s="1305"/>
      <c r="AZ3185" s="1313"/>
      <c r="BA3185" s="1313"/>
      <c r="BB3185" s="1313"/>
      <c r="BC3185" s="1313"/>
      <c r="BD3185" s="1313"/>
      <c r="BE3185" s="1903"/>
      <c r="BF3185" s="1904"/>
      <c r="BG3185" s="1903"/>
      <c r="BH3185" s="1904"/>
      <c r="BI3185" s="1903"/>
      <c r="BJ3185" s="1904"/>
      <c r="BK3185" s="1313"/>
      <c r="BL3185" s="1904"/>
      <c r="BM3185" s="1904"/>
      <c r="BN3185" s="1904"/>
      <c r="BO3185" s="1313"/>
      <c r="BP3185" s="1316">
        <f t="shared" si="826"/>
        <v>0</v>
      </c>
    </row>
    <row r="3186" spans="1:68" ht="15" x14ac:dyDescent="0.25">
      <c r="A3186" s="1305"/>
      <c r="B3186" s="2050"/>
      <c r="C3186" s="1928"/>
      <c r="D3186" s="1313"/>
      <c r="E3186" s="1313"/>
      <c r="F3186" s="1931"/>
      <c r="G3186" s="1313"/>
      <c r="H3186" s="1345"/>
      <c r="I3186" s="1313"/>
      <c r="J3186" s="1345"/>
      <c r="K3186" s="1313"/>
      <c r="L3186" s="2773"/>
      <c r="M3186" s="1313"/>
      <c r="N3186" s="1345"/>
      <c r="O3186" s="1313"/>
      <c r="P3186" s="1313"/>
      <c r="Q3186" s="1307"/>
      <c r="R3186" s="1313"/>
      <c r="S3186" s="1313"/>
      <c r="T3186" s="1313"/>
      <c r="U3186" s="1313"/>
      <c r="V3186" s="2466"/>
      <c r="W3186" s="1904"/>
      <c r="X3186" s="2336"/>
      <c r="Y3186" s="1904"/>
      <c r="Z3186" s="2394"/>
      <c r="AA3186" s="1904"/>
      <c r="AB3186" s="1903"/>
      <c r="AC3186" s="1904"/>
      <c r="AD3186" s="1904"/>
      <c r="AE3186" s="1904"/>
      <c r="AF3186" s="1313"/>
      <c r="AG3186" s="1313"/>
      <c r="AH3186" s="1305"/>
      <c r="AI3186" s="1313"/>
      <c r="AJ3186" s="1313"/>
      <c r="AK3186" s="1313"/>
      <c r="AL3186" s="1313"/>
      <c r="AM3186" s="1313"/>
      <c r="AN3186" s="1905"/>
      <c r="AO3186" s="1345"/>
      <c r="AP3186" s="1313"/>
      <c r="AQ3186" s="1345"/>
      <c r="AR3186" s="1313"/>
      <c r="AS3186" s="1345"/>
      <c r="AT3186" s="1313"/>
      <c r="AU3186" s="1345"/>
      <c r="AV3186" s="1313"/>
      <c r="AW3186" s="1313"/>
      <c r="AX3186" s="1313"/>
      <c r="AY3186" s="1305"/>
      <c r="AZ3186" s="1313"/>
      <c r="BA3186" s="1313"/>
      <c r="BB3186" s="1313"/>
      <c r="BC3186" s="1313"/>
      <c r="BD3186" s="1313"/>
      <c r="BE3186" s="1903"/>
      <c r="BF3186" s="1904"/>
      <c r="BG3186" s="1903"/>
      <c r="BH3186" s="1904"/>
      <c r="BI3186" s="1903"/>
      <c r="BJ3186" s="1904"/>
      <c r="BK3186" s="1313"/>
      <c r="BL3186" s="1904"/>
      <c r="BM3186" s="1904"/>
      <c r="BN3186" s="1904"/>
      <c r="BO3186" s="1313"/>
      <c r="BP3186" s="1316">
        <f t="shared" si="826"/>
        <v>0</v>
      </c>
    </row>
    <row r="3187" spans="1:68" ht="15" x14ac:dyDescent="0.25">
      <c r="A3187" s="1305"/>
      <c r="B3187" s="2050"/>
      <c r="C3187" s="1928"/>
      <c r="D3187" s="1313"/>
      <c r="E3187" s="1313"/>
      <c r="F3187" s="1931"/>
      <c r="G3187" s="1313"/>
      <c r="H3187" s="1345"/>
      <c r="I3187" s="1313"/>
      <c r="J3187" s="1345"/>
      <c r="K3187" s="1313"/>
      <c r="L3187" s="2773"/>
      <c r="M3187" s="1313"/>
      <c r="N3187" s="1345"/>
      <c r="O3187" s="1313"/>
      <c r="P3187" s="1313"/>
      <c r="Q3187" s="1307"/>
      <c r="R3187" s="1313"/>
      <c r="S3187" s="1313"/>
      <c r="T3187" s="1313"/>
      <c r="U3187" s="1313"/>
      <c r="V3187" s="2466"/>
      <c r="W3187" s="1904"/>
      <c r="X3187" s="2336"/>
      <c r="Y3187" s="1904"/>
      <c r="Z3187" s="2394"/>
      <c r="AA3187" s="1904"/>
      <c r="AB3187" s="1903"/>
      <c r="AC3187" s="1904"/>
      <c r="AD3187" s="1904"/>
      <c r="AE3187" s="1904"/>
      <c r="AF3187" s="1313"/>
      <c r="AG3187" s="1313"/>
      <c r="AH3187" s="1305"/>
      <c r="AI3187" s="1313"/>
      <c r="AJ3187" s="1313"/>
      <c r="AK3187" s="1313"/>
      <c r="AL3187" s="1313"/>
      <c r="AM3187" s="1313"/>
      <c r="AN3187" s="1905"/>
      <c r="AO3187" s="1345"/>
      <c r="AP3187" s="1313"/>
      <c r="AQ3187" s="1345"/>
      <c r="AR3187" s="1313"/>
      <c r="AS3187" s="1345"/>
      <c r="AT3187" s="1313"/>
      <c r="AU3187" s="1345"/>
      <c r="AV3187" s="1313"/>
      <c r="AW3187" s="1313"/>
      <c r="AX3187" s="1313"/>
      <c r="AY3187" s="1305"/>
      <c r="AZ3187" s="1313"/>
      <c r="BA3187" s="1313"/>
      <c r="BB3187" s="1313"/>
      <c r="BC3187" s="1313"/>
      <c r="BD3187" s="1313"/>
      <c r="BE3187" s="1903"/>
      <c r="BF3187" s="1904"/>
      <c r="BG3187" s="1903"/>
      <c r="BH3187" s="1904"/>
      <c r="BI3187" s="1903"/>
      <c r="BJ3187" s="1904"/>
      <c r="BK3187" s="1313"/>
      <c r="BL3187" s="1904"/>
      <c r="BM3187" s="1904"/>
      <c r="BN3187" s="1904"/>
      <c r="BO3187" s="1313"/>
      <c r="BP3187" s="1316">
        <f t="shared" si="826"/>
        <v>0</v>
      </c>
    </row>
    <row r="3188" spans="1:68" ht="15" x14ac:dyDescent="0.25">
      <c r="A3188" s="1305"/>
      <c r="B3188" s="2050"/>
      <c r="C3188" s="1928"/>
      <c r="D3188" s="1313"/>
      <c r="E3188" s="1313"/>
      <c r="F3188" s="1931"/>
      <c r="G3188" s="1313"/>
      <c r="H3188" s="1345"/>
      <c r="I3188" s="1313"/>
      <c r="J3188" s="1345"/>
      <c r="K3188" s="1313"/>
      <c r="L3188" s="2773"/>
      <c r="M3188" s="1313"/>
      <c r="N3188" s="1345"/>
      <c r="O3188" s="1313"/>
      <c r="P3188" s="1313"/>
      <c r="Q3188" s="1307"/>
      <c r="R3188" s="1313"/>
      <c r="S3188" s="1313"/>
      <c r="T3188" s="1313"/>
      <c r="U3188" s="1313"/>
      <c r="V3188" s="2466"/>
      <c r="W3188" s="1904"/>
      <c r="X3188" s="2336"/>
      <c r="Y3188" s="1904"/>
      <c r="Z3188" s="2394"/>
      <c r="AA3188" s="1904"/>
      <c r="AB3188" s="1903"/>
      <c r="AC3188" s="1904"/>
      <c r="AD3188" s="1904"/>
      <c r="AE3188" s="1904"/>
      <c r="AF3188" s="1313"/>
      <c r="AG3188" s="1313"/>
      <c r="AH3188" s="1305"/>
      <c r="AI3188" s="1313"/>
      <c r="AJ3188" s="1313"/>
      <c r="AK3188" s="1313"/>
      <c r="AL3188" s="1313"/>
      <c r="AM3188" s="1313"/>
      <c r="AN3188" s="1905"/>
      <c r="AO3188" s="1345"/>
      <c r="AP3188" s="1313"/>
      <c r="AQ3188" s="1345"/>
      <c r="AR3188" s="1313"/>
      <c r="AS3188" s="1345"/>
      <c r="AT3188" s="1313"/>
      <c r="AU3188" s="1345"/>
      <c r="AV3188" s="1313"/>
      <c r="AW3188" s="1313"/>
      <c r="AX3188" s="1313"/>
      <c r="AY3188" s="1305"/>
      <c r="AZ3188" s="1313"/>
      <c r="BA3188" s="1313"/>
      <c r="BB3188" s="1313"/>
      <c r="BC3188" s="1313"/>
      <c r="BD3188" s="1313"/>
      <c r="BE3188" s="1903"/>
      <c r="BF3188" s="1904"/>
      <c r="BG3188" s="1903"/>
      <c r="BH3188" s="1904"/>
      <c r="BI3188" s="1903"/>
      <c r="BJ3188" s="1904"/>
      <c r="BK3188" s="1313"/>
      <c r="BL3188" s="1904"/>
      <c r="BM3188" s="1904"/>
      <c r="BN3188" s="1904"/>
      <c r="BO3188" s="1313"/>
      <c r="BP3188" s="1316">
        <f t="shared" si="826"/>
        <v>0</v>
      </c>
    </row>
    <row r="3189" spans="1:68" ht="15" x14ac:dyDescent="0.25">
      <c r="A3189" s="1305"/>
      <c r="B3189" s="2050"/>
      <c r="C3189" s="1928"/>
      <c r="D3189" s="1313"/>
      <c r="E3189" s="1313"/>
      <c r="F3189" s="1931"/>
      <c r="G3189" s="1313"/>
      <c r="H3189" s="1345"/>
      <c r="I3189" s="1313"/>
      <c r="J3189" s="1345"/>
      <c r="K3189" s="1313"/>
      <c r="L3189" s="2773"/>
      <c r="M3189" s="1313"/>
      <c r="N3189" s="1345"/>
      <c r="O3189" s="1313"/>
      <c r="P3189" s="1313"/>
      <c r="Q3189" s="1307"/>
      <c r="R3189" s="1313"/>
      <c r="S3189" s="1313"/>
      <c r="T3189" s="1313"/>
      <c r="U3189" s="1313"/>
      <c r="V3189" s="2466"/>
      <c r="W3189" s="1904"/>
      <c r="X3189" s="2336"/>
      <c r="Y3189" s="1904"/>
      <c r="Z3189" s="2394"/>
      <c r="AA3189" s="1904"/>
      <c r="AB3189" s="1903"/>
      <c r="AC3189" s="1904"/>
      <c r="AD3189" s="1904"/>
      <c r="AE3189" s="1904"/>
      <c r="AF3189" s="1313"/>
      <c r="AG3189" s="1313"/>
      <c r="AH3189" s="1305"/>
      <c r="AI3189" s="1313"/>
      <c r="AJ3189" s="1313"/>
      <c r="AK3189" s="1313"/>
      <c r="AL3189" s="1313"/>
      <c r="AM3189" s="1313"/>
      <c r="AN3189" s="1905"/>
      <c r="AO3189" s="1345"/>
      <c r="AP3189" s="1313"/>
      <c r="AQ3189" s="1345"/>
      <c r="AR3189" s="1313"/>
      <c r="AS3189" s="1345"/>
      <c r="AT3189" s="1313"/>
      <c r="AU3189" s="1345"/>
      <c r="AV3189" s="1313"/>
      <c r="AW3189" s="1313"/>
      <c r="AX3189" s="1313"/>
      <c r="AY3189" s="1305"/>
      <c r="AZ3189" s="1313"/>
      <c r="BA3189" s="1313"/>
      <c r="BB3189" s="1313"/>
      <c r="BC3189" s="1313"/>
      <c r="BD3189" s="1313"/>
      <c r="BE3189" s="1903"/>
      <c r="BF3189" s="1904"/>
      <c r="BG3189" s="1903"/>
      <c r="BH3189" s="1904"/>
      <c r="BI3189" s="1903"/>
      <c r="BJ3189" s="1904"/>
      <c r="BK3189" s="1313"/>
      <c r="BL3189" s="1904"/>
      <c r="BM3189" s="1904"/>
      <c r="BN3189" s="1904"/>
      <c r="BO3189" s="1313"/>
      <c r="BP3189" s="1316">
        <f t="shared" si="826"/>
        <v>0</v>
      </c>
    </row>
    <row r="3190" spans="1:68" ht="15" x14ac:dyDescent="0.25">
      <c r="A3190" s="1305"/>
      <c r="B3190" s="2050"/>
      <c r="C3190" s="1928"/>
      <c r="D3190" s="1313"/>
      <c r="E3190" s="1313"/>
      <c r="F3190" s="1931"/>
      <c r="G3190" s="1313"/>
      <c r="H3190" s="1345"/>
      <c r="I3190" s="1313"/>
      <c r="J3190" s="1345"/>
      <c r="K3190" s="1313"/>
      <c r="L3190" s="2773"/>
      <c r="M3190" s="1313"/>
      <c r="N3190" s="1345"/>
      <c r="O3190" s="1313"/>
      <c r="P3190" s="1313"/>
      <c r="Q3190" s="1307"/>
      <c r="R3190" s="1313"/>
      <c r="S3190" s="1313"/>
      <c r="T3190" s="1313"/>
      <c r="U3190" s="1313"/>
      <c r="V3190" s="2466"/>
      <c r="W3190" s="1904"/>
      <c r="X3190" s="2336"/>
      <c r="Y3190" s="1904"/>
      <c r="Z3190" s="2394"/>
      <c r="AA3190" s="1904"/>
      <c r="AB3190" s="1903"/>
      <c r="AC3190" s="1904"/>
      <c r="AD3190" s="1904"/>
      <c r="AE3190" s="1904"/>
      <c r="AF3190" s="1313"/>
      <c r="AG3190" s="1313"/>
      <c r="AH3190" s="1305"/>
      <c r="AI3190" s="1313"/>
      <c r="AJ3190" s="1313"/>
      <c r="AK3190" s="1313"/>
      <c r="AL3190" s="1313"/>
      <c r="AM3190" s="1313"/>
      <c r="AN3190" s="1905"/>
      <c r="AO3190" s="1345"/>
      <c r="AP3190" s="1313"/>
      <c r="AQ3190" s="1345"/>
      <c r="AR3190" s="1313"/>
      <c r="AS3190" s="1345"/>
      <c r="AT3190" s="1313"/>
      <c r="AU3190" s="1345"/>
      <c r="AV3190" s="1313"/>
      <c r="AW3190" s="1313"/>
      <c r="AX3190" s="1313"/>
      <c r="AY3190" s="1305"/>
      <c r="AZ3190" s="1313"/>
      <c r="BA3190" s="1313"/>
      <c r="BB3190" s="1313"/>
      <c r="BC3190" s="1313"/>
      <c r="BD3190" s="1313"/>
      <c r="BE3190" s="1903"/>
      <c r="BF3190" s="1904"/>
      <c r="BG3190" s="1903"/>
      <c r="BH3190" s="1904"/>
      <c r="BI3190" s="1903"/>
      <c r="BJ3190" s="1904"/>
      <c r="BK3190" s="1313"/>
      <c r="BL3190" s="1904"/>
      <c r="BM3190" s="1904"/>
      <c r="BN3190" s="1904"/>
      <c r="BO3190" s="1313"/>
      <c r="BP3190" s="1316">
        <f t="shared" si="826"/>
        <v>0</v>
      </c>
    </row>
    <row r="3191" spans="1:68" ht="15" x14ac:dyDescent="0.25">
      <c r="A3191" s="1305"/>
      <c r="B3191" s="2050"/>
      <c r="C3191" s="1928"/>
      <c r="D3191" s="1313"/>
      <c r="E3191" s="1313"/>
      <c r="F3191" s="1931"/>
      <c r="G3191" s="1313"/>
      <c r="H3191" s="1345"/>
      <c r="I3191" s="1313"/>
      <c r="J3191" s="1345"/>
      <c r="K3191" s="1313"/>
      <c r="L3191" s="2773"/>
      <c r="M3191" s="1313"/>
      <c r="N3191" s="1345"/>
      <c r="O3191" s="1313"/>
      <c r="P3191" s="1313"/>
      <c r="Q3191" s="1307"/>
      <c r="R3191" s="1313"/>
      <c r="S3191" s="1313"/>
      <c r="T3191" s="1313"/>
      <c r="U3191" s="1313"/>
      <c r="V3191" s="2466"/>
      <c r="W3191" s="1904"/>
      <c r="X3191" s="2336"/>
      <c r="Y3191" s="1904"/>
      <c r="Z3191" s="2394"/>
      <c r="AA3191" s="1904"/>
      <c r="AB3191" s="1903"/>
      <c r="AC3191" s="1904"/>
      <c r="AD3191" s="1904"/>
      <c r="AE3191" s="1904"/>
      <c r="AF3191" s="1313"/>
      <c r="AG3191" s="1313"/>
      <c r="AH3191" s="1305"/>
      <c r="AI3191" s="1313"/>
      <c r="AJ3191" s="1313"/>
      <c r="AK3191" s="1313"/>
      <c r="AL3191" s="1313"/>
      <c r="AM3191" s="1313"/>
      <c r="AN3191" s="1905"/>
      <c r="AO3191" s="1345"/>
      <c r="AP3191" s="1313"/>
      <c r="AQ3191" s="1345"/>
      <c r="AR3191" s="1313"/>
      <c r="AS3191" s="1345"/>
      <c r="AT3191" s="1313"/>
      <c r="AU3191" s="1345"/>
      <c r="AV3191" s="1313"/>
      <c r="AW3191" s="1313"/>
      <c r="AX3191" s="1313"/>
      <c r="AY3191" s="1305"/>
      <c r="AZ3191" s="1313"/>
      <c r="BA3191" s="1313"/>
      <c r="BB3191" s="1313"/>
      <c r="BC3191" s="1313"/>
      <c r="BD3191" s="1313"/>
      <c r="BE3191" s="1903"/>
      <c r="BF3191" s="1904"/>
      <c r="BG3191" s="1903"/>
      <c r="BH3191" s="1904"/>
      <c r="BI3191" s="1903"/>
      <c r="BJ3191" s="1904"/>
      <c r="BK3191" s="1313"/>
      <c r="BL3191" s="1904"/>
      <c r="BM3191" s="1904"/>
      <c r="BN3191" s="1904"/>
      <c r="BO3191" s="1313"/>
      <c r="BP3191" s="1316">
        <f t="shared" si="826"/>
        <v>0</v>
      </c>
    </row>
    <row r="3192" spans="1:68" ht="15" x14ac:dyDescent="0.25">
      <c r="Q3192" s="1307"/>
      <c r="R3192" s="1313"/>
      <c r="S3192" s="1313"/>
      <c r="T3192" s="1313"/>
      <c r="U3192" s="1313"/>
      <c r="V3192" s="2466"/>
      <c r="W3192" s="1904"/>
      <c r="X3192" s="2336"/>
      <c r="Y3192" s="1904"/>
      <c r="Z3192" s="2394"/>
      <c r="AA3192" s="1904"/>
      <c r="AB3192" s="1903"/>
      <c r="AC3192" s="1904"/>
      <c r="AD3192" s="1904"/>
      <c r="AE3192" s="1904"/>
      <c r="AF3192" s="1313"/>
      <c r="AG3192" s="1313"/>
      <c r="AH3192" s="1305"/>
      <c r="AI3192" s="1313"/>
      <c r="AJ3192" s="1313"/>
      <c r="AK3192" s="1313"/>
      <c r="AL3192" s="1313"/>
      <c r="AM3192" s="1313"/>
      <c r="AN3192" s="1905"/>
      <c r="AO3192" s="1345"/>
      <c r="AP3192" s="1313"/>
      <c r="AQ3192" s="1345"/>
      <c r="AR3192" s="1313"/>
      <c r="AS3192" s="1345"/>
      <c r="AT3192" s="1313"/>
      <c r="AU3192" s="1345"/>
      <c r="AV3192" s="1313"/>
      <c r="AW3192" s="1313"/>
      <c r="AX3192" s="1313"/>
      <c r="AY3192" s="1305"/>
      <c r="AZ3192" s="1313"/>
      <c r="BA3192" s="1313"/>
      <c r="BB3192" s="1313"/>
      <c r="BC3192" s="1313"/>
      <c r="BD3192" s="1313"/>
      <c r="BE3192" s="1903"/>
      <c r="BF3192" s="1904"/>
      <c r="BG3192" s="1903"/>
      <c r="BH3192" s="1904"/>
      <c r="BI3192" s="1903"/>
      <c r="BJ3192" s="1904"/>
      <c r="BK3192" s="1313"/>
      <c r="BL3192" s="1904"/>
      <c r="BM3192" s="1904"/>
      <c r="BN3192" s="1904"/>
      <c r="BO3192" s="1313"/>
      <c r="BP3192" s="1316">
        <f t="shared" si="826"/>
        <v>0</v>
      </c>
    </row>
  </sheetData>
  <sortState ref="A107:D110">
    <sortCondition ref="A107:A110"/>
  </sortState>
  <mergeCells count="55">
    <mergeCell ref="A1:BQ1"/>
    <mergeCell ref="AF3:AG4"/>
    <mergeCell ref="BE2:BH4"/>
    <mergeCell ref="D3:D4"/>
    <mergeCell ref="O3:O4"/>
    <mergeCell ref="A5:A7"/>
    <mergeCell ref="O5:O7"/>
    <mergeCell ref="P5:P7"/>
    <mergeCell ref="N5:N7"/>
    <mergeCell ref="AL5:AL7"/>
    <mergeCell ref="AJ5:AJ7"/>
    <mergeCell ref="V5:AG5"/>
    <mergeCell ref="AC6:AC7"/>
    <mergeCell ref="AF6:AF7"/>
    <mergeCell ref="B5:B7"/>
    <mergeCell ref="C5:C7"/>
    <mergeCell ref="D5:D7"/>
    <mergeCell ref="E5:E7"/>
    <mergeCell ref="F5:M5"/>
    <mergeCell ref="Y6:Y7"/>
    <mergeCell ref="Z6:Z7"/>
    <mergeCell ref="W6:W7"/>
    <mergeCell ref="AK5:AK7"/>
    <mergeCell ref="AM5:AM7"/>
    <mergeCell ref="AO5:AV5"/>
    <mergeCell ref="AW5:AW7"/>
    <mergeCell ref="AB6:AB7"/>
    <mergeCell ref="AG6:AG7"/>
    <mergeCell ref="X6:X7"/>
    <mergeCell ref="AN5:AN7"/>
    <mergeCell ref="AO6:AP6"/>
    <mergeCell ref="AQ6:AR6"/>
    <mergeCell ref="AS6:AT6"/>
    <mergeCell ref="AU6:AV6"/>
    <mergeCell ref="AA6:AA7"/>
    <mergeCell ref="AH6:AH7"/>
    <mergeCell ref="F6:G6"/>
    <mergeCell ref="H6:I6"/>
    <mergeCell ref="J6:K6"/>
    <mergeCell ref="L6:M6"/>
    <mergeCell ref="V6:V7"/>
    <mergeCell ref="AX5:AX7"/>
    <mergeCell ref="BQ6:BQ7"/>
    <mergeCell ref="BE6:BE7"/>
    <mergeCell ref="BF6:BF7"/>
    <mergeCell ref="BG6:BG7"/>
    <mergeCell ref="BH6:BH7"/>
    <mergeCell ref="BI6:BI7"/>
    <mergeCell ref="BJ6:BJ7"/>
    <mergeCell ref="BK6:BK7"/>
    <mergeCell ref="BL6:BL7"/>
    <mergeCell ref="BO6:BO7"/>
    <mergeCell ref="BP6:BP7"/>
    <mergeCell ref="AY5:AY7"/>
    <mergeCell ref="BE5:BP5"/>
  </mergeCells>
  <pageMargins left="0.70866141732283472" right="0.70866141732283472" top="0.74803149606299213" bottom="0.74803149606299213" header="0.31496062992125984" footer="0.31496062992125984"/>
  <pageSetup paperSize="9" scale="60" orientation="portrait" horizont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34"/>
  <sheetViews>
    <sheetView topLeftCell="A1000" workbookViewId="0">
      <selection activeCell="L1549" sqref="L1549:L1698"/>
    </sheetView>
  </sheetViews>
  <sheetFormatPr defaultRowHeight="15" customHeight="1" x14ac:dyDescent="0.25"/>
  <cols>
    <col min="1" max="1" width="4.7109375" customWidth="1"/>
    <col min="2" max="2" width="10.42578125" customWidth="1"/>
    <col min="3" max="3" width="6.140625" customWidth="1"/>
    <col min="4" max="4" width="17.140625" customWidth="1"/>
    <col min="5" max="5" width="11.42578125" hidden="1" customWidth="1"/>
    <col min="6" max="6" width="3.7109375" hidden="1" customWidth="1"/>
    <col min="7" max="7" width="11.28515625" hidden="1" customWidth="1"/>
    <col min="8" max="8" width="3.85546875" hidden="1" customWidth="1"/>
    <col min="9" max="9" width="12" hidden="1" customWidth="1"/>
    <col min="10" max="10" width="3.85546875" hidden="1" customWidth="1"/>
    <col min="11" max="11" width="12.42578125" hidden="1" customWidth="1"/>
    <col min="12" max="12" width="3.5703125" hidden="1" customWidth="1"/>
    <col min="13" max="13" width="11.5703125" hidden="1" customWidth="1"/>
    <col min="14" max="14" width="5.7109375" hidden="1" customWidth="1"/>
    <col min="15" max="15" width="12.7109375" customWidth="1"/>
    <col min="16" max="17" width="9.140625" customWidth="1"/>
    <col min="18" max="18" width="11" hidden="1" customWidth="1"/>
    <col min="19" max="19" width="10.85546875" hidden="1" customWidth="1"/>
    <col min="20" max="20" width="11.42578125" hidden="1" customWidth="1"/>
    <col min="21" max="21" width="9.140625" hidden="1" customWidth="1"/>
    <col min="22" max="22" width="10.7109375" customWidth="1"/>
    <col min="23" max="23" width="12.140625" customWidth="1"/>
    <col min="24" max="24" width="10.5703125" customWidth="1"/>
    <col min="25" max="25" width="12.7109375" customWidth="1"/>
    <col min="26" max="27" width="10.5703125" customWidth="1"/>
    <col min="28" max="28" width="10.7109375" customWidth="1"/>
    <col min="29" max="30" width="10" customWidth="1"/>
    <col min="31" max="31" width="13.42578125" customWidth="1"/>
    <col min="32" max="32" width="14.5703125" customWidth="1"/>
    <col min="33" max="33" width="10.42578125" customWidth="1"/>
    <col min="34" max="34" width="5.5703125" customWidth="1"/>
  </cols>
  <sheetData>
    <row r="1" spans="1:34" ht="15" customHeight="1" x14ac:dyDescent="0.25">
      <c r="A1" s="12"/>
      <c r="B1" s="12"/>
      <c r="C1" s="12"/>
      <c r="D1" s="3022" t="s">
        <v>179</v>
      </c>
      <c r="E1" s="1221"/>
      <c r="F1" s="1221"/>
      <c r="G1" s="1221"/>
      <c r="H1" s="1221"/>
      <c r="I1" s="1221"/>
      <c r="J1" s="1221"/>
      <c r="K1" s="1221"/>
      <c r="L1" s="1221"/>
      <c r="M1" s="1221"/>
      <c r="N1" s="1221"/>
      <c r="O1" s="1221"/>
      <c r="P1" s="1221"/>
      <c r="Q1" s="1221"/>
      <c r="R1" s="1221"/>
      <c r="S1" s="1221"/>
      <c r="T1" s="1221"/>
      <c r="U1" s="1221"/>
      <c r="V1" s="1221"/>
      <c r="W1" s="1221"/>
      <c r="X1" s="1221"/>
      <c r="Y1" s="1221"/>
      <c r="Z1" s="1221"/>
      <c r="AA1" s="1221"/>
      <c r="AB1" s="1221"/>
      <c r="AC1" s="1222"/>
      <c r="AD1" s="77"/>
      <c r="AE1" s="3008" t="s">
        <v>220</v>
      </c>
      <c r="AF1" s="3009"/>
      <c r="AG1" s="22"/>
    </row>
    <row r="2" spans="1:34" ht="15" customHeight="1" x14ac:dyDescent="0.35">
      <c r="A2" s="12"/>
      <c r="B2" s="12"/>
      <c r="C2" s="12"/>
      <c r="D2" s="3022"/>
      <c r="E2" s="3016" t="s">
        <v>301</v>
      </c>
      <c r="F2" s="3016"/>
      <c r="G2" s="3016"/>
      <c r="H2" s="3016"/>
      <c r="I2" s="3016"/>
      <c r="J2" s="3016"/>
      <c r="K2" s="3016"/>
      <c r="L2" s="3016"/>
      <c r="M2" s="3016"/>
      <c r="N2" s="3016"/>
      <c r="O2" s="3016"/>
      <c r="P2" s="3016"/>
      <c r="Q2" s="3016"/>
      <c r="R2" s="3016"/>
      <c r="S2" s="3016"/>
      <c r="T2" s="3016"/>
      <c r="U2" s="3016"/>
      <c r="V2" s="3016"/>
      <c r="W2" s="3016"/>
      <c r="X2" s="3016"/>
      <c r="Y2" s="3016"/>
      <c r="Z2" s="3016"/>
      <c r="AA2" s="3016"/>
      <c r="AB2" s="3016"/>
      <c r="AC2" s="3017"/>
      <c r="AD2" s="1927"/>
      <c r="AE2" s="3010"/>
      <c r="AF2" s="3011"/>
      <c r="AG2" s="22"/>
    </row>
    <row r="3" spans="1:34" ht="15" customHeight="1" thickBot="1" x14ac:dyDescent="0.3"/>
    <row r="4" spans="1:34" ht="15" customHeight="1" x14ac:dyDescent="0.25">
      <c r="A4" s="3019" t="s">
        <v>10</v>
      </c>
      <c r="B4" s="3014" t="s">
        <v>11</v>
      </c>
      <c r="C4" s="3014" t="s">
        <v>12</v>
      </c>
      <c r="D4" s="3014" t="s">
        <v>13</v>
      </c>
      <c r="E4" s="3014" t="s">
        <v>14</v>
      </c>
      <c r="F4" s="3018" t="s">
        <v>15</v>
      </c>
      <c r="G4" s="3018"/>
      <c r="H4" s="3018"/>
      <c r="I4" s="3018"/>
      <c r="J4" s="3018"/>
      <c r="K4" s="3018"/>
      <c r="L4" s="3018"/>
      <c r="M4" s="3018"/>
      <c r="N4" s="3012" t="s">
        <v>16</v>
      </c>
      <c r="O4" s="3012" t="s">
        <v>17</v>
      </c>
      <c r="P4" s="3012" t="s">
        <v>18</v>
      </c>
      <c r="Q4" s="1207" t="s">
        <v>19</v>
      </c>
      <c r="R4" s="1207"/>
      <c r="S4" s="1207"/>
      <c r="T4" s="1207"/>
      <c r="U4" s="1207"/>
      <c r="V4" s="3012" t="s">
        <v>107</v>
      </c>
      <c r="W4" s="3012"/>
      <c r="X4" s="3012"/>
      <c r="Y4" s="3012"/>
      <c r="Z4" s="3012"/>
      <c r="AA4" s="3012"/>
      <c r="AB4" s="3012"/>
      <c r="AC4" s="3012"/>
      <c r="AD4" s="3012"/>
      <c r="AE4" s="3012"/>
      <c r="AF4" s="3012"/>
      <c r="AG4" s="444"/>
      <c r="AH4" s="444"/>
    </row>
    <row r="5" spans="1:34" ht="15" customHeight="1" x14ac:dyDescent="0.25">
      <c r="A5" s="3020"/>
      <c r="B5" s="3014"/>
      <c r="C5" s="3014"/>
      <c r="D5" s="3014"/>
      <c r="E5" s="3014"/>
      <c r="F5" s="3018" t="s">
        <v>20</v>
      </c>
      <c r="G5" s="3018"/>
      <c r="H5" s="3018" t="s">
        <v>21</v>
      </c>
      <c r="I5" s="3018"/>
      <c r="J5" s="3018" t="s">
        <v>22</v>
      </c>
      <c r="K5" s="3018"/>
      <c r="L5" s="3018" t="s">
        <v>23</v>
      </c>
      <c r="M5" s="3018"/>
      <c r="N5" s="3012"/>
      <c r="O5" s="3012"/>
      <c r="P5" s="3012"/>
      <c r="Q5" s="3012" t="s">
        <v>24</v>
      </c>
      <c r="R5" s="1207"/>
      <c r="S5" s="1207"/>
      <c r="T5" s="1207"/>
      <c r="U5" s="1207"/>
      <c r="V5" s="3012" t="s">
        <v>108</v>
      </c>
      <c r="W5" s="3012" t="s">
        <v>109</v>
      </c>
      <c r="X5" s="3012" t="s">
        <v>108</v>
      </c>
      <c r="Y5" s="3012" t="s">
        <v>110</v>
      </c>
      <c r="Z5" s="3012" t="s">
        <v>108</v>
      </c>
      <c r="AA5" s="3013" t="s">
        <v>111</v>
      </c>
      <c r="AB5" s="3012" t="s">
        <v>108</v>
      </c>
      <c r="AC5" s="3013" t="s">
        <v>112</v>
      </c>
      <c r="AD5" s="1926"/>
      <c r="AE5" s="3014" t="s">
        <v>113</v>
      </c>
      <c r="AF5" s="3015" t="s">
        <v>114</v>
      </c>
      <c r="AG5" s="3007" t="s">
        <v>178</v>
      </c>
      <c r="AH5" s="444"/>
    </row>
    <row r="6" spans="1:34" ht="15" customHeight="1" thickBot="1" x14ac:dyDescent="0.3">
      <c r="A6" s="3021"/>
      <c r="B6" s="3014"/>
      <c r="C6" s="3014"/>
      <c r="D6" s="3014"/>
      <c r="E6" s="3014"/>
      <c r="F6" s="1206" t="s">
        <v>25</v>
      </c>
      <c r="G6" s="1206" t="s">
        <v>26</v>
      </c>
      <c r="H6" s="1206" t="s">
        <v>25</v>
      </c>
      <c r="I6" s="1206" t="s">
        <v>26</v>
      </c>
      <c r="J6" s="1206" t="s">
        <v>25</v>
      </c>
      <c r="K6" s="1206" t="s">
        <v>26</v>
      </c>
      <c r="L6" s="1206" t="s">
        <v>25</v>
      </c>
      <c r="M6" s="1206" t="s">
        <v>26</v>
      </c>
      <c r="N6" s="3012"/>
      <c r="O6" s="3012"/>
      <c r="P6" s="3012"/>
      <c r="Q6" s="3012"/>
      <c r="R6" s="851" t="s">
        <v>20</v>
      </c>
      <c r="S6" s="851" t="s">
        <v>27</v>
      </c>
      <c r="T6" s="851" t="s">
        <v>28</v>
      </c>
      <c r="U6" s="851" t="s">
        <v>29</v>
      </c>
      <c r="V6" s="3012"/>
      <c r="W6" s="3012"/>
      <c r="X6" s="3012"/>
      <c r="Y6" s="3012"/>
      <c r="Z6" s="3012"/>
      <c r="AA6" s="3013"/>
      <c r="AB6" s="3012"/>
      <c r="AC6" s="3013"/>
      <c r="AD6" s="1926"/>
      <c r="AE6" s="3014"/>
      <c r="AF6" s="3015"/>
      <c r="AG6" s="3007"/>
      <c r="AH6" s="444"/>
    </row>
    <row r="7" spans="1:34" ht="15" hidden="1" customHeight="1" x14ac:dyDescent="0.25">
      <c r="A7" s="1175">
        <v>1</v>
      </c>
      <c r="B7" s="1193">
        <v>43477</v>
      </c>
      <c r="C7" s="834">
        <v>1</v>
      </c>
      <c r="D7" s="835" t="s">
        <v>30</v>
      </c>
      <c r="E7" s="1208" t="s">
        <v>31</v>
      </c>
      <c r="F7" s="850"/>
      <c r="G7" s="838">
        <f t="shared" ref="G7:G38" si="0">F7*R7</f>
        <v>0</v>
      </c>
      <c r="H7" s="839">
        <v>1</v>
      </c>
      <c r="I7" s="840">
        <f t="shared" ref="I7:I38" si="1">H7*S7</f>
        <v>1931818</v>
      </c>
      <c r="J7" s="841">
        <v>4</v>
      </c>
      <c r="K7" s="840">
        <f t="shared" ref="K7:K38" si="2">J7*T7</f>
        <v>8927272</v>
      </c>
      <c r="L7" s="842">
        <v>1</v>
      </c>
      <c r="M7" s="840">
        <f t="shared" ref="M7:M38" si="3">L7*U7</f>
        <v>431818</v>
      </c>
      <c r="N7" s="851">
        <f t="shared" ref="N7:O38" si="4">+L7+J7+H7+F7</f>
        <v>6</v>
      </c>
      <c r="O7" s="844">
        <f t="shared" si="4"/>
        <v>11290908</v>
      </c>
      <c r="P7" s="844">
        <f t="shared" ref="P7:P70" si="5">+N7*40000</f>
        <v>240000</v>
      </c>
      <c r="Q7" s="844"/>
      <c r="R7" s="844">
        <f t="shared" ref="R7:R70" si="6">1331818</f>
        <v>1331818</v>
      </c>
      <c r="S7" s="844">
        <f t="shared" ref="S7:S70" si="7">1931818</f>
        <v>1931818</v>
      </c>
      <c r="T7" s="844">
        <f t="shared" ref="T7:T70" si="8">2231818</f>
        <v>2231818</v>
      </c>
      <c r="U7" s="844">
        <f t="shared" ref="U7:U70" si="9">431818</f>
        <v>431818</v>
      </c>
      <c r="V7" s="856">
        <v>43480</v>
      </c>
      <c r="W7" s="844">
        <v>11290908</v>
      </c>
      <c r="X7" s="844"/>
      <c r="Y7" s="844"/>
      <c r="Z7" s="844"/>
      <c r="AA7" s="857"/>
      <c r="AB7" s="857"/>
      <c r="AC7" s="444"/>
      <c r="AD7" s="444"/>
      <c r="AE7" s="858">
        <f>W7+Y7+AA7+AC7</f>
        <v>11290908</v>
      </c>
      <c r="AF7" s="859">
        <f t="shared" ref="AF7:AF70" si="10">O7-AE7</f>
        <v>0</v>
      </c>
      <c r="AG7" s="444"/>
      <c r="AH7" s="444"/>
    </row>
    <row r="8" spans="1:34" ht="15" hidden="1" customHeight="1" x14ac:dyDescent="0.25">
      <c r="A8" s="1176">
        <f>+A7+1</f>
        <v>2</v>
      </c>
      <c r="B8" s="1193">
        <f>+B7</f>
        <v>43477</v>
      </c>
      <c r="C8" s="834">
        <f>+C7+1</f>
        <v>2</v>
      </c>
      <c r="D8" s="835" t="s">
        <v>32</v>
      </c>
      <c r="E8" s="1208" t="s">
        <v>31</v>
      </c>
      <c r="F8" s="850"/>
      <c r="G8" s="838">
        <f t="shared" si="0"/>
        <v>0</v>
      </c>
      <c r="H8" s="839">
        <v>1</v>
      </c>
      <c r="I8" s="840">
        <f t="shared" si="1"/>
        <v>1931818</v>
      </c>
      <c r="J8" s="841">
        <v>3</v>
      </c>
      <c r="K8" s="840">
        <f t="shared" si="2"/>
        <v>6695454</v>
      </c>
      <c r="L8" s="842">
        <v>2</v>
      </c>
      <c r="M8" s="840">
        <f t="shared" si="3"/>
        <v>863636</v>
      </c>
      <c r="N8" s="851">
        <f t="shared" si="4"/>
        <v>6</v>
      </c>
      <c r="O8" s="844">
        <f t="shared" si="4"/>
        <v>9490908</v>
      </c>
      <c r="P8" s="844">
        <f t="shared" si="5"/>
        <v>240000</v>
      </c>
      <c r="Q8" s="844"/>
      <c r="R8" s="844">
        <f t="shared" si="6"/>
        <v>1331818</v>
      </c>
      <c r="S8" s="844">
        <f t="shared" si="7"/>
        <v>1931818</v>
      </c>
      <c r="T8" s="844">
        <f t="shared" si="8"/>
        <v>2231818</v>
      </c>
      <c r="U8" s="844">
        <f t="shared" si="9"/>
        <v>431818</v>
      </c>
      <c r="V8" s="856">
        <v>43480</v>
      </c>
      <c r="W8" s="844">
        <v>9490908</v>
      </c>
      <c r="X8" s="844"/>
      <c r="Y8" s="844"/>
      <c r="Z8" s="844"/>
      <c r="AA8" s="857"/>
      <c r="AB8" s="857"/>
      <c r="AC8" s="444"/>
      <c r="AD8" s="444"/>
      <c r="AE8" s="858">
        <f t="shared" ref="AE8:AE35" si="11">W8+Y8+AA8+AC8</f>
        <v>9490908</v>
      </c>
      <c r="AF8" s="859">
        <f t="shared" si="10"/>
        <v>0</v>
      </c>
      <c r="AG8" s="444"/>
      <c r="AH8" s="444"/>
    </row>
    <row r="9" spans="1:34" ht="15" hidden="1" customHeight="1" x14ac:dyDescent="0.25">
      <c r="A9" s="1176">
        <f t="shared" ref="A9:A35" si="12">+A8+1</f>
        <v>3</v>
      </c>
      <c r="B9" s="1193">
        <f t="shared" ref="B9:B35" si="13">+B8</f>
        <v>43477</v>
      </c>
      <c r="C9" s="834">
        <f t="shared" ref="C9:C35" si="14">+C8+1</f>
        <v>3</v>
      </c>
      <c r="D9" s="835" t="s">
        <v>33</v>
      </c>
      <c r="E9" s="1208" t="s">
        <v>31</v>
      </c>
      <c r="F9" s="850"/>
      <c r="G9" s="838">
        <f t="shared" si="0"/>
        <v>0</v>
      </c>
      <c r="H9" s="839">
        <v>5</v>
      </c>
      <c r="I9" s="840">
        <f t="shared" si="1"/>
        <v>9659090</v>
      </c>
      <c r="J9" s="841">
        <v>5</v>
      </c>
      <c r="K9" s="840">
        <f t="shared" si="2"/>
        <v>11159090</v>
      </c>
      <c r="L9" s="842">
        <v>2</v>
      </c>
      <c r="M9" s="840">
        <f t="shared" si="3"/>
        <v>863636</v>
      </c>
      <c r="N9" s="851">
        <f t="shared" si="4"/>
        <v>12</v>
      </c>
      <c r="O9" s="844">
        <f t="shared" si="4"/>
        <v>21681816</v>
      </c>
      <c r="P9" s="844">
        <f t="shared" si="5"/>
        <v>480000</v>
      </c>
      <c r="Q9" s="844"/>
      <c r="R9" s="844">
        <f t="shared" si="6"/>
        <v>1331818</v>
      </c>
      <c r="S9" s="844">
        <f t="shared" si="7"/>
        <v>1931818</v>
      </c>
      <c r="T9" s="844">
        <f t="shared" si="8"/>
        <v>2231818</v>
      </c>
      <c r="U9" s="844">
        <f t="shared" si="9"/>
        <v>431818</v>
      </c>
      <c r="V9" s="856">
        <v>43480</v>
      </c>
      <c r="W9" s="844">
        <v>21681816</v>
      </c>
      <c r="X9" s="834"/>
      <c r="Y9" s="844"/>
      <c r="Z9" s="844"/>
      <c r="AA9" s="857"/>
      <c r="AB9" s="857"/>
      <c r="AC9" s="444"/>
      <c r="AD9" s="444"/>
      <c r="AE9" s="858">
        <f t="shared" si="11"/>
        <v>21681816</v>
      </c>
      <c r="AF9" s="859">
        <f t="shared" si="10"/>
        <v>0</v>
      </c>
      <c r="AG9" s="444"/>
      <c r="AH9" s="444"/>
    </row>
    <row r="10" spans="1:34" ht="15" hidden="1" customHeight="1" x14ac:dyDescent="0.25">
      <c r="A10" s="1176">
        <f t="shared" si="12"/>
        <v>4</v>
      </c>
      <c r="B10" s="1193">
        <f t="shared" si="13"/>
        <v>43477</v>
      </c>
      <c r="C10" s="834">
        <f t="shared" si="14"/>
        <v>4</v>
      </c>
      <c r="D10" s="835" t="s">
        <v>34</v>
      </c>
      <c r="E10" s="1208" t="s">
        <v>31</v>
      </c>
      <c r="F10" s="850"/>
      <c r="G10" s="838">
        <f t="shared" si="0"/>
        <v>0</v>
      </c>
      <c r="H10" s="839">
        <v>1</v>
      </c>
      <c r="I10" s="840">
        <f t="shared" si="1"/>
        <v>1931818</v>
      </c>
      <c r="J10" s="841">
        <v>4</v>
      </c>
      <c r="K10" s="840">
        <f t="shared" si="2"/>
        <v>8927272</v>
      </c>
      <c r="L10" s="842">
        <v>2</v>
      </c>
      <c r="M10" s="840">
        <f t="shared" si="3"/>
        <v>863636</v>
      </c>
      <c r="N10" s="851">
        <f t="shared" si="4"/>
        <v>7</v>
      </c>
      <c r="O10" s="844">
        <f t="shared" si="4"/>
        <v>11722726</v>
      </c>
      <c r="P10" s="844">
        <f t="shared" si="5"/>
        <v>280000</v>
      </c>
      <c r="Q10" s="844"/>
      <c r="R10" s="844">
        <f t="shared" si="6"/>
        <v>1331818</v>
      </c>
      <c r="S10" s="844">
        <f t="shared" si="7"/>
        <v>1931818</v>
      </c>
      <c r="T10" s="844">
        <f t="shared" si="8"/>
        <v>2231818</v>
      </c>
      <c r="U10" s="844">
        <f t="shared" si="9"/>
        <v>431818</v>
      </c>
      <c r="V10" s="856">
        <v>43475</v>
      </c>
      <c r="W10" s="844">
        <v>11722726</v>
      </c>
      <c r="X10" s="834"/>
      <c r="Y10" s="844"/>
      <c r="Z10" s="844"/>
      <c r="AA10" s="857"/>
      <c r="AB10" s="857"/>
      <c r="AC10" s="444"/>
      <c r="AD10" s="444"/>
      <c r="AE10" s="858">
        <f t="shared" si="11"/>
        <v>11722726</v>
      </c>
      <c r="AF10" s="859">
        <f t="shared" si="10"/>
        <v>0</v>
      </c>
      <c r="AG10" s="444"/>
      <c r="AH10" s="444"/>
    </row>
    <row r="11" spans="1:34" ht="15" hidden="1" customHeight="1" x14ac:dyDescent="0.25">
      <c r="A11" s="1176">
        <f t="shared" si="12"/>
        <v>5</v>
      </c>
      <c r="B11" s="1193">
        <f t="shared" si="13"/>
        <v>43477</v>
      </c>
      <c r="C11" s="834">
        <f t="shared" si="14"/>
        <v>5</v>
      </c>
      <c r="D11" s="835" t="s">
        <v>35</v>
      </c>
      <c r="E11" s="1208" t="s">
        <v>31</v>
      </c>
      <c r="F11" s="850"/>
      <c r="G11" s="838">
        <f t="shared" si="0"/>
        <v>0</v>
      </c>
      <c r="H11" s="839">
        <v>1</v>
      </c>
      <c r="I11" s="840">
        <f t="shared" si="1"/>
        <v>1931818</v>
      </c>
      <c r="J11" s="841">
        <v>3</v>
      </c>
      <c r="K11" s="840">
        <f t="shared" si="2"/>
        <v>6695454</v>
      </c>
      <c r="L11" s="842">
        <v>1</v>
      </c>
      <c r="M11" s="840">
        <f t="shared" si="3"/>
        <v>431818</v>
      </c>
      <c r="N11" s="851">
        <f t="shared" si="4"/>
        <v>5</v>
      </c>
      <c r="O11" s="844">
        <f t="shared" si="4"/>
        <v>9059090</v>
      </c>
      <c r="P11" s="844">
        <f t="shared" si="5"/>
        <v>200000</v>
      </c>
      <c r="Q11" s="844"/>
      <c r="R11" s="844">
        <f t="shared" si="6"/>
        <v>1331818</v>
      </c>
      <c r="S11" s="844">
        <f t="shared" si="7"/>
        <v>1931818</v>
      </c>
      <c r="T11" s="844">
        <f t="shared" si="8"/>
        <v>2231818</v>
      </c>
      <c r="U11" s="844">
        <f t="shared" si="9"/>
        <v>431818</v>
      </c>
      <c r="V11" s="856">
        <v>43481</v>
      </c>
      <c r="W11" s="844">
        <v>9059090</v>
      </c>
      <c r="X11" s="844"/>
      <c r="Y11" s="844"/>
      <c r="Z11" s="844"/>
      <c r="AA11" s="857"/>
      <c r="AB11" s="857"/>
      <c r="AC11" s="444"/>
      <c r="AD11" s="444"/>
      <c r="AE11" s="858">
        <f t="shared" si="11"/>
        <v>9059090</v>
      </c>
      <c r="AF11" s="859">
        <f t="shared" si="10"/>
        <v>0</v>
      </c>
      <c r="AG11" s="444"/>
      <c r="AH11" s="444"/>
    </row>
    <row r="12" spans="1:34" ht="15" hidden="1" customHeight="1" x14ac:dyDescent="0.25">
      <c r="A12" s="1176">
        <f t="shared" si="12"/>
        <v>6</v>
      </c>
      <c r="B12" s="1193">
        <f t="shared" si="13"/>
        <v>43477</v>
      </c>
      <c r="C12" s="834">
        <f t="shared" si="14"/>
        <v>6</v>
      </c>
      <c r="D12" s="835" t="s">
        <v>36</v>
      </c>
      <c r="E12" s="1208" t="s">
        <v>31</v>
      </c>
      <c r="F12" s="850"/>
      <c r="G12" s="838">
        <f t="shared" si="0"/>
        <v>0</v>
      </c>
      <c r="H12" s="839">
        <v>1</v>
      </c>
      <c r="I12" s="840">
        <f t="shared" si="1"/>
        <v>1931818</v>
      </c>
      <c r="J12" s="841">
        <v>4</v>
      </c>
      <c r="K12" s="840">
        <f t="shared" si="2"/>
        <v>8927272</v>
      </c>
      <c r="L12" s="842">
        <v>1</v>
      </c>
      <c r="M12" s="840">
        <f t="shared" si="3"/>
        <v>431818</v>
      </c>
      <c r="N12" s="851">
        <f t="shared" si="4"/>
        <v>6</v>
      </c>
      <c r="O12" s="844">
        <f t="shared" si="4"/>
        <v>11290908</v>
      </c>
      <c r="P12" s="844">
        <f t="shared" si="5"/>
        <v>240000</v>
      </c>
      <c r="Q12" s="844"/>
      <c r="R12" s="844">
        <f t="shared" si="6"/>
        <v>1331818</v>
      </c>
      <c r="S12" s="844">
        <f t="shared" si="7"/>
        <v>1931818</v>
      </c>
      <c r="T12" s="844">
        <f t="shared" si="8"/>
        <v>2231818</v>
      </c>
      <c r="U12" s="844">
        <f t="shared" si="9"/>
        <v>431818</v>
      </c>
      <c r="V12" s="856">
        <v>43475</v>
      </c>
      <c r="W12" s="844">
        <v>11290908</v>
      </c>
      <c r="X12" s="844"/>
      <c r="Y12" s="844"/>
      <c r="Z12" s="844"/>
      <c r="AA12" s="857"/>
      <c r="AB12" s="857"/>
      <c r="AC12" s="444"/>
      <c r="AD12" s="444"/>
      <c r="AE12" s="858">
        <f t="shared" si="11"/>
        <v>11290908</v>
      </c>
      <c r="AF12" s="859">
        <f t="shared" si="10"/>
        <v>0</v>
      </c>
      <c r="AG12" s="444"/>
      <c r="AH12" s="444"/>
    </row>
    <row r="13" spans="1:34" ht="15" hidden="1" customHeight="1" x14ac:dyDescent="0.25">
      <c r="A13" s="1176">
        <f t="shared" si="12"/>
        <v>7</v>
      </c>
      <c r="B13" s="1193">
        <f t="shared" si="13"/>
        <v>43477</v>
      </c>
      <c r="C13" s="834">
        <f t="shared" si="14"/>
        <v>7</v>
      </c>
      <c r="D13" s="835" t="s">
        <v>37</v>
      </c>
      <c r="E13" s="1208" t="s">
        <v>31</v>
      </c>
      <c r="F13" s="850"/>
      <c r="G13" s="838">
        <f t="shared" si="0"/>
        <v>0</v>
      </c>
      <c r="H13" s="839">
        <v>2</v>
      </c>
      <c r="I13" s="840">
        <f t="shared" si="1"/>
        <v>3863636</v>
      </c>
      <c r="J13" s="841">
        <v>4</v>
      </c>
      <c r="K13" s="840">
        <f t="shared" si="2"/>
        <v>8927272</v>
      </c>
      <c r="L13" s="842"/>
      <c r="M13" s="840">
        <f t="shared" si="3"/>
        <v>0</v>
      </c>
      <c r="N13" s="851">
        <f t="shared" si="4"/>
        <v>6</v>
      </c>
      <c r="O13" s="844">
        <f t="shared" si="4"/>
        <v>12790908</v>
      </c>
      <c r="P13" s="844">
        <f t="shared" si="5"/>
        <v>240000</v>
      </c>
      <c r="Q13" s="844"/>
      <c r="R13" s="844">
        <f t="shared" si="6"/>
        <v>1331818</v>
      </c>
      <c r="S13" s="844">
        <f t="shared" si="7"/>
        <v>1931818</v>
      </c>
      <c r="T13" s="844">
        <f t="shared" si="8"/>
        <v>2231818</v>
      </c>
      <c r="U13" s="844">
        <f t="shared" si="9"/>
        <v>431818</v>
      </c>
      <c r="V13" s="856">
        <v>43475</v>
      </c>
      <c r="W13" s="844">
        <v>12790908</v>
      </c>
      <c r="X13" s="844"/>
      <c r="Y13" s="844"/>
      <c r="Z13" s="844"/>
      <c r="AA13" s="857"/>
      <c r="AB13" s="857"/>
      <c r="AC13" s="444"/>
      <c r="AD13" s="444"/>
      <c r="AE13" s="858">
        <f t="shared" si="11"/>
        <v>12790908</v>
      </c>
      <c r="AF13" s="859">
        <f t="shared" si="10"/>
        <v>0</v>
      </c>
      <c r="AG13" s="444"/>
      <c r="AH13" s="444"/>
    </row>
    <row r="14" spans="1:34" ht="15" hidden="1" customHeight="1" x14ac:dyDescent="0.25">
      <c r="A14" s="1176">
        <f t="shared" si="12"/>
        <v>8</v>
      </c>
      <c r="B14" s="1193">
        <f t="shared" si="13"/>
        <v>43477</v>
      </c>
      <c r="C14" s="834">
        <f t="shared" si="14"/>
        <v>8</v>
      </c>
      <c r="D14" s="835" t="s">
        <v>38</v>
      </c>
      <c r="E14" s="1208" t="s">
        <v>31</v>
      </c>
      <c r="F14" s="850"/>
      <c r="G14" s="838">
        <f t="shared" si="0"/>
        <v>0</v>
      </c>
      <c r="H14" s="839">
        <v>1</v>
      </c>
      <c r="I14" s="840">
        <f t="shared" si="1"/>
        <v>1931818</v>
      </c>
      <c r="J14" s="841">
        <v>3</v>
      </c>
      <c r="K14" s="840">
        <f t="shared" si="2"/>
        <v>6695454</v>
      </c>
      <c r="L14" s="842">
        <v>2</v>
      </c>
      <c r="M14" s="840">
        <f t="shared" si="3"/>
        <v>863636</v>
      </c>
      <c r="N14" s="851">
        <f t="shared" si="4"/>
        <v>6</v>
      </c>
      <c r="O14" s="844">
        <f t="shared" si="4"/>
        <v>9490908</v>
      </c>
      <c r="P14" s="844">
        <f t="shared" si="5"/>
        <v>240000</v>
      </c>
      <c r="Q14" s="844"/>
      <c r="R14" s="844">
        <f t="shared" si="6"/>
        <v>1331818</v>
      </c>
      <c r="S14" s="844">
        <f t="shared" si="7"/>
        <v>1931818</v>
      </c>
      <c r="T14" s="844">
        <f t="shared" si="8"/>
        <v>2231818</v>
      </c>
      <c r="U14" s="844">
        <f t="shared" si="9"/>
        <v>431818</v>
      </c>
      <c r="V14" s="856">
        <v>43475</v>
      </c>
      <c r="W14" s="860">
        <v>9490908</v>
      </c>
      <c r="X14" s="860"/>
      <c r="Y14" s="860"/>
      <c r="Z14" s="860"/>
      <c r="AA14" s="860"/>
      <c r="AB14" s="860"/>
      <c r="AC14" s="860"/>
      <c r="AD14" s="860"/>
      <c r="AE14" s="858">
        <f t="shared" si="11"/>
        <v>9490908</v>
      </c>
      <c r="AF14" s="859">
        <f t="shared" si="10"/>
        <v>0</v>
      </c>
      <c r="AG14" s="444"/>
      <c r="AH14" s="444"/>
    </row>
    <row r="15" spans="1:34" ht="15" hidden="1" customHeight="1" x14ac:dyDescent="0.25">
      <c r="A15" s="1176">
        <f t="shared" si="12"/>
        <v>9</v>
      </c>
      <c r="B15" s="1193">
        <f t="shared" si="13"/>
        <v>43477</v>
      </c>
      <c r="C15" s="834">
        <f t="shared" si="14"/>
        <v>9</v>
      </c>
      <c r="D15" s="835" t="s">
        <v>39</v>
      </c>
      <c r="E15" s="1208" t="s">
        <v>31</v>
      </c>
      <c r="F15" s="850"/>
      <c r="G15" s="838">
        <f t="shared" si="0"/>
        <v>0</v>
      </c>
      <c r="H15" s="839">
        <v>1</v>
      </c>
      <c r="I15" s="840">
        <f t="shared" si="1"/>
        <v>1931818</v>
      </c>
      <c r="J15" s="841">
        <v>3</v>
      </c>
      <c r="K15" s="840">
        <f t="shared" si="2"/>
        <v>6695454</v>
      </c>
      <c r="L15" s="842">
        <v>2</v>
      </c>
      <c r="M15" s="840">
        <f t="shared" si="3"/>
        <v>863636</v>
      </c>
      <c r="N15" s="851">
        <f t="shared" si="4"/>
        <v>6</v>
      </c>
      <c r="O15" s="844">
        <f t="shared" si="4"/>
        <v>9490908</v>
      </c>
      <c r="P15" s="844">
        <f t="shared" si="5"/>
        <v>240000</v>
      </c>
      <c r="Q15" s="844"/>
      <c r="R15" s="844">
        <f t="shared" si="6"/>
        <v>1331818</v>
      </c>
      <c r="S15" s="844">
        <f t="shared" si="7"/>
        <v>1931818</v>
      </c>
      <c r="T15" s="844">
        <f t="shared" si="8"/>
        <v>2231818</v>
      </c>
      <c r="U15" s="844">
        <f t="shared" si="9"/>
        <v>431818</v>
      </c>
      <c r="V15" s="856">
        <v>43475</v>
      </c>
      <c r="W15" s="728">
        <v>9490908</v>
      </c>
      <c r="X15" s="728"/>
      <c r="Y15" s="444"/>
      <c r="Z15" s="444"/>
      <c r="AA15" s="444"/>
      <c r="AB15" s="444"/>
      <c r="AC15" s="444"/>
      <c r="AD15" s="444"/>
      <c r="AE15" s="858">
        <f t="shared" si="11"/>
        <v>9490908</v>
      </c>
      <c r="AF15" s="859">
        <f t="shared" si="10"/>
        <v>0</v>
      </c>
      <c r="AG15" s="444"/>
      <c r="AH15" s="444"/>
    </row>
    <row r="16" spans="1:34" ht="15" hidden="1" customHeight="1" x14ac:dyDescent="0.25">
      <c r="A16" s="1176">
        <f t="shared" si="12"/>
        <v>10</v>
      </c>
      <c r="B16" s="1193">
        <f t="shared" si="13"/>
        <v>43477</v>
      </c>
      <c r="C16" s="834">
        <f t="shared" si="14"/>
        <v>10</v>
      </c>
      <c r="D16" s="835" t="s">
        <v>40</v>
      </c>
      <c r="E16" s="1208" t="s">
        <v>31</v>
      </c>
      <c r="F16" s="850"/>
      <c r="G16" s="838">
        <f t="shared" si="0"/>
        <v>0</v>
      </c>
      <c r="H16" s="839">
        <v>1</v>
      </c>
      <c r="I16" s="840">
        <f t="shared" si="1"/>
        <v>1931818</v>
      </c>
      <c r="J16" s="841">
        <v>3</v>
      </c>
      <c r="K16" s="840">
        <f t="shared" si="2"/>
        <v>6695454</v>
      </c>
      <c r="L16" s="842">
        <v>2</v>
      </c>
      <c r="M16" s="840">
        <f t="shared" si="3"/>
        <v>863636</v>
      </c>
      <c r="N16" s="851">
        <f t="shared" si="4"/>
        <v>6</v>
      </c>
      <c r="O16" s="844">
        <f t="shared" si="4"/>
        <v>9490908</v>
      </c>
      <c r="P16" s="844">
        <f t="shared" si="5"/>
        <v>240000</v>
      </c>
      <c r="Q16" s="844"/>
      <c r="R16" s="844">
        <f t="shared" si="6"/>
        <v>1331818</v>
      </c>
      <c r="S16" s="844">
        <f t="shared" si="7"/>
        <v>1931818</v>
      </c>
      <c r="T16" s="844">
        <f t="shared" si="8"/>
        <v>2231818</v>
      </c>
      <c r="U16" s="844">
        <f t="shared" si="9"/>
        <v>431818</v>
      </c>
      <c r="V16" s="856">
        <v>43475</v>
      </c>
      <c r="W16" s="860">
        <v>9490908</v>
      </c>
      <c r="X16" s="860"/>
      <c r="Y16" s="860"/>
      <c r="Z16" s="860"/>
      <c r="AA16" s="860"/>
      <c r="AB16" s="860"/>
      <c r="AC16" s="860"/>
      <c r="AD16" s="860"/>
      <c r="AE16" s="858">
        <f t="shared" si="11"/>
        <v>9490908</v>
      </c>
      <c r="AF16" s="859">
        <f t="shared" si="10"/>
        <v>0</v>
      </c>
      <c r="AG16" s="444"/>
      <c r="AH16" s="444"/>
    </row>
    <row r="17" spans="1:34" ht="15" hidden="1" customHeight="1" x14ac:dyDescent="0.25">
      <c r="A17" s="1176">
        <f t="shared" si="12"/>
        <v>11</v>
      </c>
      <c r="B17" s="1193">
        <f t="shared" si="13"/>
        <v>43477</v>
      </c>
      <c r="C17" s="834">
        <f t="shared" si="14"/>
        <v>11</v>
      </c>
      <c r="D17" s="835" t="s">
        <v>41</v>
      </c>
      <c r="E17" s="1208" t="s">
        <v>31</v>
      </c>
      <c r="F17" s="850"/>
      <c r="G17" s="838">
        <f t="shared" si="0"/>
        <v>0</v>
      </c>
      <c r="H17" s="839">
        <v>1</v>
      </c>
      <c r="I17" s="840">
        <f t="shared" si="1"/>
        <v>1931818</v>
      </c>
      <c r="J17" s="841">
        <v>3</v>
      </c>
      <c r="K17" s="840">
        <f t="shared" si="2"/>
        <v>6695454</v>
      </c>
      <c r="L17" s="842">
        <v>2</v>
      </c>
      <c r="M17" s="840">
        <f t="shared" si="3"/>
        <v>863636</v>
      </c>
      <c r="N17" s="851">
        <f t="shared" si="4"/>
        <v>6</v>
      </c>
      <c r="O17" s="844">
        <f t="shared" si="4"/>
        <v>9490908</v>
      </c>
      <c r="P17" s="844">
        <f t="shared" si="5"/>
        <v>240000</v>
      </c>
      <c r="Q17" s="844"/>
      <c r="R17" s="844">
        <f t="shared" si="6"/>
        <v>1331818</v>
      </c>
      <c r="S17" s="844">
        <f t="shared" si="7"/>
        <v>1931818</v>
      </c>
      <c r="T17" s="844">
        <f t="shared" si="8"/>
        <v>2231818</v>
      </c>
      <c r="U17" s="844">
        <f t="shared" si="9"/>
        <v>431818</v>
      </c>
      <c r="V17" s="856">
        <v>43475</v>
      </c>
      <c r="W17" s="728">
        <v>9490908</v>
      </c>
      <c r="X17" s="728"/>
      <c r="Y17" s="444"/>
      <c r="Z17" s="444"/>
      <c r="AA17" s="444"/>
      <c r="AB17" s="444"/>
      <c r="AC17" s="444"/>
      <c r="AD17" s="444"/>
      <c r="AE17" s="858">
        <f t="shared" si="11"/>
        <v>9490908</v>
      </c>
      <c r="AF17" s="859">
        <f t="shared" si="10"/>
        <v>0</v>
      </c>
      <c r="AG17" s="444"/>
      <c r="AH17" s="444"/>
    </row>
    <row r="18" spans="1:34" ht="15" hidden="1" customHeight="1" x14ac:dyDescent="0.25">
      <c r="A18" s="1176">
        <f t="shared" si="12"/>
        <v>12</v>
      </c>
      <c r="B18" s="1193">
        <f t="shared" si="13"/>
        <v>43477</v>
      </c>
      <c r="C18" s="834">
        <f t="shared" si="14"/>
        <v>12</v>
      </c>
      <c r="D18" s="835" t="s">
        <v>42</v>
      </c>
      <c r="E18" s="1208" t="s">
        <v>43</v>
      </c>
      <c r="F18" s="850"/>
      <c r="G18" s="838">
        <f t="shared" si="0"/>
        <v>0</v>
      </c>
      <c r="H18" s="839">
        <v>1</v>
      </c>
      <c r="I18" s="840">
        <f t="shared" si="1"/>
        <v>1931818</v>
      </c>
      <c r="J18" s="841">
        <v>4</v>
      </c>
      <c r="K18" s="840">
        <f t="shared" si="2"/>
        <v>8927272</v>
      </c>
      <c r="L18" s="842">
        <v>1</v>
      </c>
      <c r="M18" s="840">
        <f t="shared" si="3"/>
        <v>431818</v>
      </c>
      <c r="N18" s="851">
        <f t="shared" si="4"/>
        <v>6</v>
      </c>
      <c r="O18" s="844">
        <f t="shared" si="4"/>
        <v>11290908</v>
      </c>
      <c r="P18" s="844">
        <f t="shared" si="5"/>
        <v>240000</v>
      </c>
      <c r="Q18" s="844"/>
      <c r="R18" s="844">
        <f t="shared" si="6"/>
        <v>1331818</v>
      </c>
      <c r="S18" s="844">
        <f t="shared" si="7"/>
        <v>1931818</v>
      </c>
      <c r="T18" s="844">
        <f t="shared" si="8"/>
        <v>2231818</v>
      </c>
      <c r="U18" s="844">
        <f t="shared" si="9"/>
        <v>431818</v>
      </c>
      <c r="V18" s="856">
        <v>43475</v>
      </c>
      <c r="W18" s="728">
        <v>11290908</v>
      </c>
      <c r="X18" s="728"/>
      <c r="Y18" s="444"/>
      <c r="Z18" s="444"/>
      <c r="AA18" s="444"/>
      <c r="AB18" s="444"/>
      <c r="AC18" s="444"/>
      <c r="AD18" s="444"/>
      <c r="AE18" s="858">
        <f t="shared" si="11"/>
        <v>11290908</v>
      </c>
      <c r="AF18" s="859">
        <f t="shared" si="10"/>
        <v>0</v>
      </c>
      <c r="AG18" s="444"/>
      <c r="AH18" s="444"/>
    </row>
    <row r="19" spans="1:34" ht="15" hidden="1" customHeight="1" x14ac:dyDescent="0.25">
      <c r="A19" s="1176">
        <f t="shared" si="12"/>
        <v>13</v>
      </c>
      <c r="B19" s="1193">
        <f t="shared" si="13"/>
        <v>43477</v>
      </c>
      <c r="C19" s="834">
        <f t="shared" si="14"/>
        <v>13</v>
      </c>
      <c r="D19" s="835" t="s">
        <v>44</v>
      </c>
      <c r="E19" s="1208" t="s">
        <v>43</v>
      </c>
      <c r="F19" s="850"/>
      <c r="G19" s="838">
        <f t="shared" si="0"/>
        <v>0</v>
      </c>
      <c r="H19" s="839">
        <v>1</v>
      </c>
      <c r="I19" s="840">
        <f t="shared" si="1"/>
        <v>1931818</v>
      </c>
      <c r="J19" s="841">
        <v>5</v>
      </c>
      <c r="K19" s="840">
        <f t="shared" si="2"/>
        <v>11159090</v>
      </c>
      <c r="L19" s="842"/>
      <c r="M19" s="840">
        <f t="shared" si="3"/>
        <v>0</v>
      </c>
      <c r="N19" s="851">
        <f t="shared" si="4"/>
        <v>6</v>
      </c>
      <c r="O19" s="844">
        <f t="shared" si="4"/>
        <v>13090908</v>
      </c>
      <c r="P19" s="844">
        <f t="shared" si="5"/>
        <v>240000</v>
      </c>
      <c r="Q19" s="844"/>
      <c r="R19" s="844">
        <f t="shared" si="6"/>
        <v>1331818</v>
      </c>
      <c r="S19" s="844">
        <f t="shared" si="7"/>
        <v>1931818</v>
      </c>
      <c r="T19" s="844">
        <f t="shared" si="8"/>
        <v>2231818</v>
      </c>
      <c r="U19" s="844">
        <f t="shared" si="9"/>
        <v>431818</v>
      </c>
      <c r="V19" s="856">
        <v>43475</v>
      </c>
      <c r="W19" s="728">
        <v>13090908</v>
      </c>
      <c r="X19" s="728"/>
      <c r="Y19" s="444"/>
      <c r="Z19" s="444"/>
      <c r="AA19" s="444"/>
      <c r="AB19" s="444"/>
      <c r="AC19" s="444"/>
      <c r="AD19" s="444"/>
      <c r="AE19" s="858">
        <f t="shared" si="11"/>
        <v>13090908</v>
      </c>
      <c r="AF19" s="859">
        <f t="shared" si="10"/>
        <v>0</v>
      </c>
      <c r="AG19" s="444"/>
      <c r="AH19" s="444"/>
    </row>
    <row r="20" spans="1:34" ht="15" hidden="1" customHeight="1" x14ac:dyDescent="0.25">
      <c r="A20" s="1176">
        <f t="shared" si="12"/>
        <v>14</v>
      </c>
      <c r="B20" s="1193">
        <f t="shared" si="13"/>
        <v>43477</v>
      </c>
      <c r="C20" s="834">
        <f t="shared" si="14"/>
        <v>14</v>
      </c>
      <c r="D20" s="835" t="s">
        <v>45</v>
      </c>
      <c r="E20" s="1208" t="s">
        <v>43</v>
      </c>
      <c r="F20" s="850"/>
      <c r="G20" s="838">
        <f t="shared" si="0"/>
        <v>0</v>
      </c>
      <c r="H20" s="839"/>
      <c r="I20" s="840">
        <f t="shared" si="1"/>
        <v>0</v>
      </c>
      <c r="J20" s="841">
        <v>3</v>
      </c>
      <c r="K20" s="840">
        <f t="shared" si="2"/>
        <v>6695454</v>
      </c>
      <c r="L20" s="842">
        <v>2</v>
      </c>
      <c r="M20" s="840">
        <f t="shared" si="3"/>
        <v>863636</v>
      </c>
      <c r="N20" s="851">
        <f t="shared" si="4"/>
        <v>5</v>
      </c>
      <c r="O20" s="844">
        <f t="shared" si="4"/>
        <v>7559090</v>
      </c>
      <c r="P20" s="844">
        <f t="shared" si="5"/>
        <v>200000</v>
      </c>
      <c r="Q20" s="844"/>
      <c r="R20" s="844">
        <f t="shared" si="6"/>
        <v>1331818</v>
      </c>
      <c r="S20" s="844">
        <f t="shared" si="7"/>
        <v>1931818</v>
      </c>
      <c r="T20" s="844">
        <f t="shared" si="8"/>
        <v>2231818</v>
      </c>
      <c r="U20" s="844">
        <f t="shared" si="9"/>
        <v>431818</v>
      </c>
      <c r="V20" s="856">
        <v>43480</v>
      </c>
      <c r="W20" s="728">
        <v>7559090</v>
      </c>
      <c r="X20" s="728"/>
      <c r="Y20" s="444"/>
      <c r="Z20" s="444"/>
      <c r="AA20" s="444"/>
      <c r="AB20" s="444"/>
      <c r="AC20" s="444"/>
      <c r="AD20" s="444"/>
      <c r="AE20" s="858">
        <f t="shared" si="11"/>
        <v>7559090</v>
      </c>
      <c r="AF20" s="859">
        <f t="shared" si="10"/>
        <v>0</v>
      </c>
      <c r="AG20" s="444"/>
      <c r="AH20" s="444"/>
    </row>
    <row r="21" spans="1:34" ht="15" hidden="1" customHeight="1" x14ac:dyDescent="0.25">
      <c r="A21" s="1176">
        <f t="shared" si="12"/>
        <v>15</v>
      </c>
      <c r="B21" s="1193">
        <f t="shared" si="13"/>
        <v>43477</v>
      </c>
      <c r="C21" s="834">
        <f t="shared" si="14"/>
        <v>15</v>
      </c>
      <c r="D21" s="835" t="s">
        <v>39</v>
      </c>
      <c r="E21" s="1208" t="s">
        <v>43</v>
      </c>
      <c r="F21" s="850"/>
      <c r="G21" s="838">
        <f t="shared" si="0"/>
        <v>0</v>
      </c>
      <c r="H21" s="839"/>
      <c r="I21" s="840">
        <f t="shared" si="1"/>
        <v>0</v>
      </c>
      <c r="J21" s="841">
        <v>5</v>
      </c>
      <c r="K21" s="840">
        <f t="shared" si="2"/>
        <v>11159090</v>
      </c>
      <c r="L21" s="842">
        <v>1</v>
      </c>
      <c r="M21" s="840">
        <f t="shared" si="3"/>
        <v>431818</v>
      </c>
      <c r="N21" s="851">
        <f t="shared" si="4"/>
        <v>6</v>
      </c>
      <c r="O21" s="844">
        <f t="shared" si="4"/>
        <v>11590908</v>
      </c>
      <c r="P21" s="844">
        <f t="shared" si="5"/>
        <v>240000</v>
      </c>
      <c r="Q21" s="844"/>
      <c r="R21" s="844">
        <f t="shared" si="6"/>
        <v>1331818</v>
      </c>
      <c r="S21" s="844">
        <f t="shared" si="7"/>
        <v>1931818</v>
      </c>
      <c r="T21" s="844">
        <f t="shared" si="8"/>
        <v>2231818</v>
      </c>
      <c r="U21" s="844">
        <f t="shared" si="9"/>
        <v>431818</v>
      </c>
      <c r="V21" s="856">
        <v>43479</v>
      </c>
      <c r="W21" s="728">
        <v>11590908</v>
      </c>
      <c r="X21" s="728"/>
      <c r="Y21" s="444"/>
      <c r="Z21" s="444"/>
      <c r="AA21" s="444"/>
      <c r="AB21" s="444"/>
      <c r="AC21" s="444"/>
      <c r="AD21" s="444"/>
      <c r="AE21" s="858">
        <f t="shared" si="11"/>
        <v>11590908</v>
      </c>
      <c r="AF21" s="859">
        <f t="shared" si="10"/>
        <v>0</v>
      </c>
      <c r="AG21" s="444"/>
      <c r="AH21" s="444"/>
    </row>
    <row r="22" spans="1:34" ht="15" hidden="1" customHeight="1" x14ac:dyDescent="0.25">
      <c r="A22" s="1176">
        <f t="shared" si="12"/>
        <v>16</v>
      </c>
      <c r="B22" s="1193">
        <f t="shared" si="13"/>
        <v>43477</v>
      </c>
      <c r="C22" s="834">
        <f t="shared" si="14"/>
        <v>16</v>
      </c>
      <c r="D22" s="835" t="s">
        <v>46</v>
      </c>
      <c r="E22" s="1208" t="s">
        <v>43</v>
      </c>
      <c r="F22" s="850"/>
      <c r="G22" s="838">
        <f t="shared" si="0"/>
        <v>0</v>
      </c>
      <c r="H22" s="839">
        <v>1</v>
      </c>
      <c r="I22" s="840">
        <f t="shared" si="1"/>
        <v>1931818</v>
      </c>
      <c r="J22" s="841">
        <v>4</v>
      </c>
      <c r="K22" s="840">
        <f t="shared" si="2"/>
        <v>8927272</v>
      </c>
      <c r="L22" s="842">
        <v>1</v>
      </c>
      <c r="M22" s="840">
        <f t="shared" si="3"/>
        <v>431818</v>
      </c>
      <c r="N22" s="851">
        <f t="shared" si="4"/>
        <v>6</v>
      </c>
      <c r="O22" s="844">
        <f t="shared" si="4"/>
        <v>11290908</v>
      </c>
      <c r="P22" s="844">
        <f t="shared" si="5"/>
        <v>240000</v>
      </c>
      <c r="Q22" s="844"/>
      <c r="R22" s="844">
        <f t="shared" si="6"/>
        <v>1331818</v>
      </c>
      <c r="S22" s="844">
        <f t="shared" si="7"/>
        <v>1931818</v>
      </c>
      <c r="T22" s="844">
        <f t="shared" si="8"/>
        <v>2231818</v>
      </c>
      <c r="U22" s="844">
        <f t="shared" si="9"/>
        <v>431818</v>
      </c>
      <c r="V22" s="834" t="s">
        <v>116</v>
      </c>
      <c r="W22" s="728">
        <v>11290908</v>
      </c>
      <c r="X22" s="728"/>
      <c r="Y22" s="444"/>
      <c r="Z22" s="444"/>
      <c r="AA22" s="444"/>
      <c r="AB22" s="444"/>
      <c r="AC22" s="444"/>
      <c r="AD22" s="444"/>
      <c r="AE22" s="858">
        <f t="shared" si="11"/>
        <v>11290908</v>
      </c>
      <c r="AF22" s="859">
        <f t="shared" si="10"/>
        <v>0</v>
      </c>
      <c r="AG22" s="444"/>
      <c r="AH22" s="444"/>
    </row>
    <row r="23" spans="1:34" ht="15" hidden="1" customHeight="1" x14ac:dyDescent="0.25">
      <c r="A23" s="1176">
        <f t="shared" si="12"/>
        <v>17</v>
      </c>
      <c r="B23" s="1193">
        <f t="shared" si="13"/>
        <v>43477</v>
      </c>
      <c r="C23" s="834">
        <f t="shared" si="14"/>
        <v>17</v>
      </c>
      <c r="D23" s="835" t="s">
        <v>47</v>
      </c>
      <c r="E23" s="1208" t="s">
        <v>43</v>
      </c>
      <c r="F23" s="850"/>
      <c r="G23" s="838">
        <f t="shared" si="0"/>
        <v>0</v>
      </c>
      <c r="H23" s="839">
        <v>1</v>
      </c>
      <c r="I23" s="840">
        <f t="shared" si="1"/>
        <v>1931818</v>
      </c>
      <c r="J23" s="841">
        <v>4</v>
      </c>
      <c r="K23" s="840">
        <f t="shared" si="2"/>
        <v>8927272</v>
      </c>
      <c r="L23" s="842">
        <v>1</v>
      </c>
      <c r="M23" s="840">
        <f t="shared" si="3"/>
        <v>431818</v>
      </c>
      <c r="N23" s="851">
        <f t="shared" si="4"/>
        <v>6</v>
      </c>
      <c r="O23" s="844">
        <f t="shared" si="4"/>
        <v>11290908</v>
      </c>
      <c r="P23" s="844">
        <f t="shared" si="5"/>
        <v>240000</v>
      </c>
      <c r="Q23" s="844"/>
      <c r="R23" s="844">
        <f t="shared" si="6"/>
        <v>1331818</v>
      </c>
      <c r="S23" s="844">
        <f t="shared" si="7"/>
        <v>1931818</v>
      </c>
      <c r="T23" s="844">
        <f t="shared" si="8"/>
        <v>2231818</v>
      </c>
      <c r="U23" s="844">
        <f t="shared" si="9"/>
        <v>431818</v>
      </c>
      <c r="V23" s="856">
        <v>43481</v>
      </c>
      <c r="W23" s="728">
        <v>11290908</v>
      </c>
      <c r="X23" s="728"/>
      <c r="Y23" s="444"/>
      <c r="Z23" s="444"/>
      <c r="AA23" s="444"/>
      <c r="AB23" s="444"/>
      <c r="AC23" s="444"/>
      <c r="AD23" s="444"/>
      <c r="AE23" s="858">
        <f t="shared" si="11"/>
        <v>11290908</v>
      </c>
      <c r="AF23" s="859">
        <f t="shared" si="10"/>
        <v>0</v>
      </c>
      <c r="AG23" s="444"/>
      <c r="AH23" s="444"/>
    </row>
    <row r="24" spans="1:34" ht="15" hidden="1" customHeight="1" x14ac:dyDescent="0.25">
      <c r="A24" s="1176">
        <f t="shared" si="12"/>
        <v>18</v>
      </c>
      <c r="B24" s="1193">
        <f t="shared" si="13"/>
        <v>43477</v>
      </c>
      <c r="C24" s="834">
        <f t="shared" si="14"/>
        <v>18</v>
      </c>
      <c r="D24" s="835" t="s">
        <v>48</v>
      </c>
      <c r="E24" s="1208" t="s">
        <v>43</v>
      </c>
      <c r="F24" s="850"/>
      <c r="G24" s="838">
        <f t="shared" si="0"/>
        <v>0</v>
      </c>
      <c r="H24" s="839"/>
      <c r="I24" s="840">
        <f t="shared" si="1"/>
        <v>0</v>
      </c>
      <c r="J24" s="841">
        <v>4</v>
      </c>
      <c r="K24" s="840">
        <f t="shared" si="2"/>
        <v>8927272</v>
      </c>
      <c r="L24" s="842">
        <v>1</v>
      </c>
      <c r="M24" s="840">
        <f t="shared" si="3"/>
        <v>431818</v>
      </c>
      <c r="N24" s="851">
        <f t="shared" si="4"/>
        <v>5</v>
      </c>
      <c r="O24" s="844">
        <f t="shared" si="4"/>
        <v>9359090</v>
      </c>
      <c r="P24" s="844">
        <f t="shared" si="5"/>
        <v>200000</v>
      </c>
      <c r="Q24" s="844"/>
      <c r="R24" s="844">
        <f t="shared" si="6"/>
        <v>1331818</v>
      </c>
      <c r="S24" s="844">
        <f t="shared" si="7"/>
        <v>1931818</v>
      </c>
      <c r="T24" s="844">
        <f t="shared" si="8"/>
        <v>2231818</v>
      </c>
      <c r="U24" s="844">
        <f t="shared" si="9"/>
        <v>431818</v>
      </c>
      <c r="V24" s="856">
        <v>43475</v>
      </c>
      <c r="W24" s="728">
        <v>9359090</v>
      </c>
      <c r="X24" s="728"/>
      <c r="Y24" s="444"/>
      <c r="Z24" s="444"/>
      <c r="AA24" s="444"/>
      <c r="AB24" s="444"/>
      <c r="AC24" s="444"/>
      <c r="AD24" s="444"/>
      <c r="AE24" s="858">
        <f t="shared" si="11"/>
        <v>9359090</v>
      </c>
      <c r="AF24" s="859">
        <f t="shared" si="10"/>
        <v>0</v>
      </c>
      <c r="AG24" s="444"/>
      <c r="AH24" s="444"/>
    </row>
    <row r="25" spans="1:34" ht="15" hidden="1" customHeight="1" x14ac:dyDescent="0.25">
      <c r="A25" s="1176">
        <f t="shared" si="12"/>
        <v>19</v>
      </c>
      <c r="B25" s="1193">
        <f t="shared" si="13"/>
        <v>43477</v>
      </c>
      <c r="C25" s="834">
        <f t="shared" si="14"/>
        <v>19</v>
      </c>
      <c r="D25" s="835" t="s">
        <v>49</v>
      </c>
      <c r="E25" s="1208" t="s">
        <v>43</v>
      </c>
      <c r="F25" s="850"/>
      <c r="G25" s="838">
        <f t="shared" si="0"/>
        <v>0</v>
      </c>
      <c r="H25" s="839"/>
      <c r="I25" s="840">
        <f t="shared" si="1"/>
        <v>0</v>
      </c>
      <c r="J25" s="841">
        <v>4</v>
      </c>
      <c r="K25" s="840">
        <f t="shared" si="2"/>
        <v>8927272</v>
      </c>
      <c r="L25" s="842">
        <v>2</v>
      </c>
      <c r="M25" s="840">
        <f t="shared" si="3"/>
        <v>863636</v>
      </c>
      <c r="N25" s="851">
        <f t="shared" si="4"/>
        <v>6</v>
      </c>
      <c r="O25" s="844">
        <f t="shared" si="4"/>
        <v>9790908</v>
      </c>
      <c r="P25" s="844">
        <f t="shared" si="5"/>
        <v>240000</v>
      </c>
      <c r="Q25" s="844"/>
      <c r="R25" s="844">
        <f t="shared" si="6"/>
        <v>1331818</v>
      </c>
      <c r="S25" s="844">
        <f t="shared" si="7"/>
        <v>1931818</v>
      </c>
      <c r="T25" s="844">
        <f t="shared" si="8"/>
        <v>2231818</v>
      </c>
      <c r="U25" s="844">
        <f t="shared" si="9"/>
        <v>431818</v>
      </c>
      <c r="V25" s="856">
        <v>43482</v>
      </c>
      <c r="W25" s="728">
        <v>5795454</v>
      </c>
      <c r="X25" s="856">
        <v>43486</v>
      </c>
      <c r="Y25" s="861">
        <v>3995454</v>
      </c>
      <c r="Z25" s="444"/>
      <c r="AA25" s="444"/>
      <c r="AB25" s="444"/>
      <c r="AC25" s="444"/>
      <c r="AD25" s="444"/>
      <c r="AE25" s="858">
        <f t="shared" si="11"/>
        <v>9790908</v>
      </c>
      <c r="AF25" s="859">
        <f t="shared" si="10"/>
        <v>0</v>
      </c>
      <c r="AG25" s="444"/>
      <c r="AH25" s="444"/>
    </row>
    <row r="26" spans="1:34" ht="15" hidden="1" customHeight="1" x14ac:dyDescent="0.25">
      <c r="A26" s="1176">
        <f t="shared" si="12"/>
        <v>20</v>
      </c>
      <c r="B26" s="1193">
        <f t="shared" si="13"/>
        <v>43477</v>
      </c>
      <c r="C26" s="834">
        <f t="shared" si="14"/>
        <v>20</v>
      </c>
      <c r="D26" s="835" t="s">
        <v>50</v>
      </c>
      <c r="E26" s="1208" t="s">
        <v>43</v>
      </c>
      <c r="F26" s="850"/>
      <c r="G26" s="838">
        <f t="shared" si="0"/>
        <v>0</v>
      </c>
      <c r="H26" s="839">
        <v>1</v>
      </c>
      <c r="I26" s="840">
        <f t="shared" si="1"/>
        <v>1931818</v>
      </c>
      <c r="J26" s="841">
        <v>4</v>
      </c>
      <c r="K26" s="840">
        <f t="shared" si="2"/>
        <v>8927272</v>
      </c>
      <c r="L26" s="842">
        <v>1</v>
      </c>
      <c r="M26" s="840">
        <f t="shared" si="3"/>
        <v>431818</v>
      </c>
      <c r="N26" s="851">
        <f t="shared" si="4"/>
        <v>6</v>
      </c>
      <c r="O26" s="844">
        <f t="shared" si="4"/>
        <v>11290908</v>
      </c>
      <c r="P26" s="844">
        <f t="shared" si="5"/>
        <v>240000</v>
      </c>
      <c r="Q26" s="844"/>
      <c r="R26" s="844">
        <f t="shared" si="6"/>
        <v>1331818</v>
      </c>
      <c r="S26" s="844">
        <f t="shared" si="7"/>
        <v>1931818</v>
      </c>
      <c r="T26" s="844">
        <f t="shared" si="8"/>
        <v>2231818</v>
      </c>
      <c r="U26" s="844">
        <f t="shared" si="9"/>
        <v>431818</v>
      </c>
      <c r="V26" s="856">
        <v>43475</v>
      </c>
      <c r="W26" s="728">
        <v>11290908</v>
      </c>
      <c r="X26" s="728"/>
      <c r="Y26" s="444"/>
      <c r="Z26" s="444"/>
      <c r="AA26" s="444"/>
      <c r="AB26" s="444"/>
      <c r="AC26" s="444"/>
      <c r="AD26" s="444"/>
      <c r="AE26" s="858">
        <f t="shared" si="11"/>
        <v>11290908</v>
      </c>
      <c r="AF26" s="859">
        <f t="shared" si="10"/>
        <v>0</v>
      </c>
      <c r="AG26" s="444"/>
      <c r="AH26" s="444"/>
    </row>
    <row r="27" spans="1:34" ht="15" hidden="1" customHeight="1" x14ac:dyDescent="0.25">
      <c r="A27" s="1176">
        <f t="shared" si="12"/>
        <v>21</v>
      </c>
      <c r="B27" s="1193">
        <f t="shared" si="13"/>
        <v>43477</v>
      </c>
      <c r="C27" s="834">
        <f t="shared" si="14"/>
        <v>21</v>
      </c>
      <c r="D27" s="835" t="s">
        <v>51</v>
      </c>
      <c r="E27" s="1208" t="s">
        <v>43</v>
      </c>
      <c r="F27" s="850"/>
      <c r="G27" s="838">
        <f t="shared" si="0"/>
        <v>0</v>
      </c>
      <c r="H27" s="839">
        <v>1</v>
      </c>
      <c r="I27" s="840">
        <f t="shared" si="1"/>
        <v>1931818</v>
      </c>
      <c r="J27" s="841">
        <v>4</v>
      </c>
      <c r="K27" s="840">
        <f t="shared" si="2"/>
        <v>8927272</v>
      </c>
      <c r="L27" s="842">
        <v>1</v>
      </c>
      <c r="M27" s="840">
        <f t="shared" si="3"/>
        <v>431818</v>
      </c>
      <c r="N27" s="851">
        <f t="shared" si="4"/>
        <v>6</v>
      </c>
      <c r="O27" s="844">
        <f t="shared" si="4"/>
        <v>11290908</v>
      </c>
      <c r="P27" s="844">
        <f t="shared" si="5"/>
        <v>240000</v>
      </c>
      <c r="Q27" s="844"/>
      <c r="R27" s="844">
        <f t="shared" si="6"/>
        <v>1331818</v>
      </c>
      <c r="S27" s="844">
        <f t="shared" si="7"/>
        <v>1931818</v>
      </c>
      <c r="T27" s="844">
        <f t="shared" si="8"/>
        <v>2231818</v>
      </c>
      <c r="U27" s="844">
        <f t="shared" si="9"/>
        <v>431818</v>
      </c>
      <c r="V27" s="856">
        <v>43482</v>
      </c>
      <c r="W27" s="728">
        <v>11290908</v>
      </c>
      <c r="X27" s="728"/>
      <c r="Y27" s="444"/>
      <c r="Z27" s="444"/>
      <c r="AA27" s="444"/>
      <c r="AB27" s="444"/>
      <c r="AC27" s="444"/>
      <c r="AD27" s="444"/>
      <c r="AE27" s="858">
        <f t="shared" si="11"/>
        <v>11290908</v>
      </c>
      <c r="AF27" s="859">
        <f t="shared" si="10"/>
        <v>0</v>
      </c>
      <c r="AG27" s="444"/>
      <c r="AH27" s="444"/>
    </row>
    <row r="28" spans="1:34" ht="15" hidden="1" customHeight="1" x14ac:dyDescent="0.25">
      <c r="A28" s="1176">
        <f t="shared" si="12"/>
        <v>22</v>
      </c>
      <c r="B28" s="1193">
        <f t="shared" si="13"/>
        <v>43477</v>
      </c>
      <c r="C28" s="834">
        <f t="shared" si="14"/>
        <v>22</v>
      </c>
      <c r="D28" s="835" t="s">
        <v>52</v>
      </c>
      <c r="E28" s="1208" t="s">
        <v>43</v>
      </c>
      <c r="F28" s="850"/>
      <c r="G28" s="838">
        <f t="shared" si="0"/>
        <v>0</v>
      </c>
      <c r="H28" s="839">
        <v>1</v>
      </c>
      <c r="I28" s="840">
        <f t="shared" si="1"/>
        <v>1931818</v>
      </c>
      <c r="J28" s="841">
        <v>4</v>
      </c>
      <c r="K28" s="840">
        <f t="shared" si="2"/>
        <v>8927272</v>
      </c>
      <c r="L28" s="842"/>
      <c r="M28" s="840">
        <f t="shared" si="3"/>
        <v>0</v>
      </c>
      <c r="N28" s="851">
        <f t="shared" si="4"/>
        <v>5</v>
      </c>
      <c r="O28" s="844">
        <f t="shared" si="4"/>
        <v>10859090</v>
      </c>
      <c r="P28" s="844">
        <f t="shared" si="5"/>
        <v>200000</v>
      </c>
      <c r="Q28" s="844"/>
      <c r="R28" s="844">
        <f t="shared" si="6"/>
        <v>1331818</v>
      </c>
      <c r="S28" s="844">
        <f t="shared" si="7"/>
        <v>1931818</v>
      </c>
      <c r="T28" s="844">
        <f t="shared" si="8"/>
        <v>2231818</v>
      </c>
      <c r="U28" s="844">
        <f t="shared" si="9"/>
        <v>431818</v>
      </c>
      <c r="V28" s="856">
        <v>43481</v>
      </c>
      <c r="W28" s="728">
        <v>10859090</v>
      </c>
      <c r="X28" s="728"/>
      <c r="Y28" s="444"/>
      <c r="Z28" s="444"/>
      <c r="AA28" s="444"/>
      <c r="AB28" s="444"/>
      <c r="AC28" s="444"/>
      <c r="AD28" s="444"/>
      <c r="AE28" s="858">
        <f t="shared" si="11"/>
        <v>10859090</v>
      </c>
      <c r="AF28" s="859">
        <f t="shared" si="10"/>
        <v>0</v>
      </c>
      <c r="AG28" s="444"/>
      <c r="AH28" s="444"/>
    </row>
    <row r="29" spans="1:34" ht="15" hidden="1" customHeight="1" x14ac:dyDescent="0.25">
      <c r="A29" s="1176">
        <f t="shared" si="12"/>
        <v>23</v>
      </c>
      <c r="B29" s="1193">
        <f t="shared" si="13"/>
        <v>43477</v>
      </c>
      <c r="C29" s="834">
        <f t="shared" si="14"/>
        <v>23</v>
      </c>
      <c r="D29" s="835" t="s">
        <v>53</v>
      </c>
      <c r="E29" s="1208" t="s">
        <v>43</v>
      </c>
      <c r="F29" s="850"/>
      <c r="G29" s="838">
        <f t="shared" si="0"/>
        <v>0</v>
      </c>
      <c r="H29" s="839">
        <v>1</v>
      </c>
      <c r="I29" s="840">
        <f t="shared" si="1"/>
        <v>1931818</v>
      </c>
      <c r="J29" s="841">
        <v>5</v>
      </c>
      <c r="K29" s="840">
        <f t="shared" si="2"/>
        <v>11159090</v>
      </c>
      <c r="L29" s="842">
        <v>1</v>
      </c>
      <c r="M29" s="840">
        <f t="shared" si="3"/>
        <v>431818</v>
      </c>
      <c r="N29" s="851">
        <f t="shared" si="4"/>
        <v>7</v>
      </c>
      <c r="O29" s="844">
        <f t="shared" si="4"/>
        <v>13522726</v>
      </c>
      <c r="P29" s="844">
        <f t="shared" si="5"/>
        <v>280000</v>
      </c>
      <c r="Q29" s="844"/>
      <c r="R29" s="844">
        <f t="shared" si="6"/>
        <v>1331818</v>
      </c>
      <c r="S29" s="844">
        <f t="shared" si="7"/>
        <v>1931818</v>
      </c>
      <c r="T29" s="844">
        <f t="shared" si="8"/>
        <v>2231818</v>
      </c>
      <c r="U29" s="844">
        <f t="shared" si="9"/>
        <v>431818</v>
      </c>
      <c r="V29" s="856">
        <v>43481</v>
      </c>
      <c r="W29" s="728">
        <v>13522726</v>
      </c>
      <c r="X29" s="728"/>
      <c r="Y29" s="444"/>
      <c r="Z29" s="444"/>
      <c r="AA29" s="444"/>
      <c r="AB29" s="444"/>
      <c r="AC29" s="444"/>
      <c r="AD29" s="444"/>
      <c r="AE29" s="858">
        <f t="shared" si="11"/>
        <v>13522726</v>
      </c>
      <c r="AF29" s="859">
        <f t="shared" si="10"/>
        <v>0</v>
      </c>
      <c r="AG29" s="444"/>
      <c r="AH29" s="444"/>
    </row>
    <row r="30" spans="1:34" ht="15" hidden="1" customHeight="1" x14ac:dyDescent="0.25">
      <c r="A30" s="1176">
        <f t="shared" si="12"/>
        <v>24</v>
      </c>
      <c r="B30" s="1193">
        <f t="shared" si="13"/>
        <v>43477</v>
      </c>
      <c r="C30" s="834">
        <f t="shared" si="14"/>
        <v>24</v>
      </c>
      <c r="D30" s="835" t="s">
        <v>54</v>
      </c>
      <c r="E30" s="1208" t="s">
        <v>43</v>
      </c>
      <c r="F30" s="850"/>
      <c r="G30" s="838">
        <f t="shared" si="0"/>
        <v>0</v>
      </c>
      <c r="H30" s="839"/>
      <c r="I30" s="840">
        <f t="shared" si="1"/>
        <v>0</v>
      </c>
      <c r="J30" s="841">
        <v>4</v>
      </c>
      <c r="K30" s="840">
        <f t="shared" si="2"/>
        <v>8927272</v>
      </c>
      <c r="L30" s="842">
        <v>1</v>
      </c>
      <c r="M30" s="840">
        <f t="shared" si="3"/>
        <v>431818</v>
      </c>
      <c r="N30" s="851">
        <f t="shared" si="4"/>
        <v>5</v>
      </c>
      <c r="O30" s="844">
        <f t="shared" si="4"/>
        <v>9359090</v>
      </c>
      <c r="P30" s="844">
        <f t="shared" si="5"/>
        <v>200000</v>
      </c>
      <c r="Q30" s="844"/>
      <c r="R30" s="844">
        <f t="shared" si="6"/>
        <v>1331818</v>
      </c>
      <c r="S30" s="844">
        <f t="shared" si="7"/>
        <v>1931818</v>
      </c>
      <c r="T30" s="844">
        <f t="shared" si="8"/>
        <v>2231818</v>
      </c>
      <c r="U30" s="844">
        <f t="shared" si="9"/>
        <v>431818</v>
      </c>
      <c r="V30" s="856">
        <v>43480</v>
      </c>
      <c r="W30" s="728">
        <v>9359090</v>
      </c>
      <c r="X30" s="728"/>
      <c r="Y30" s="444"/>
      <c r="Z30" s="444"/>
      <c r="AA30" s="444"/>
      <c r="AB30" s="444"/>
      <c r="AC30" s="444"/>
      <c r="AD30" s="444"/>
      <c r="AE30" s="858">
        <f t="shared" si="11"/>
        <v>9359090</v>
      </c>
      <c r="AF30" s="859">
        <f t="shared" si="10"/>
        <v>0</v>
      </c>
      <c r="AG30" s="444"/>
      <c r="AH30" s="444"/>
    </row>
    <row r="31" spans="1:34" ht="15" hidden="1" customHeight="1" x14ac:dyDescent="0.25">
      <c r="A31" s="1176">
        <f t="shared" si="12"/>
        <v>25</v>
      </c>
      <c r="B31" s="1193">
        <f t="shared" si="13"/>
        <v>43477</v>
      </c>
      <c r="C31" s="834">
        <f t="shared" si="14"/>
        <v>25</v>
      </c>
      <c r="D31" s="835" t="s">
        <v>55</v>
      </c>
      <c r="E31" s="1208" t="s">
        <v>43</v>
      </c>
      <c r="F31" s="850"/>
      <c r="G31" s="838">
        <f t="shared" si="0"/>
        <v>0</v>
      </c>
      <c r="H31" s="839">
        <v>1</v>
      </c>
      <c r="I31" s="840">
        <f t="shared" si="1"/>
        <v>1931818</v>
      </c>
      <c r="J31" s="841">
        <v>3</v>
      </c>
      <c r="K31" s="840">
        <f t="shared" si="2"/>
        <v>6695454</v>
      </c>
      <c r="L31" s="842">
        <v>1</v>
      </c>
      <c r="M31" s="840">
        <f t="shared" si="3"/>
        <v>431818</v>
      </c>
      <c r="N31" s="851">
        <f t="shared" si="4"/>
        <v>5</v>
      </c>
      <c r="O31" s="844">
        <f t="shared" si="4"/>
        <v>9059090</v>
      </c>
      <c r="P31" s="844">
        <f t="shared" si="5"/>
        <v>200000</v>
      </c>
      <c r="Q31" s="844"/>
      <c r="R31" s="844">
        <f t="shared" si="6"/>
        <v>1331818</v>
      </c>
      <c r="S31" s="844">
        <f t="shared" si="7"/>
        <v>1931818</v>
      </c>
      <c r="T31" s="844">
        <f t="shared" si="8"/>
        <v>2231818</v>
      </c>
      <c r="U31" s="844">
        <f t="shared" si="9"/>
        <v>431818</v>
      </c>
      <c r="V31" s="856">
        <v>43475</v>
      </c>
      <c r="W31" s="728">
        <v>9059090</v>
      </c>
      <c r="X31" s="728"/>
      <c r="Y31" s="444"/>
      <c r="Z31" s="444"/>
      <c r="AA31" s="444"/>
      <c r="AB31" s="444"/>
      <c r="AC31" s="444"/>
      <c r="AD31" s="444"/>
      <c r="AE31" s="858">
        <f t="shared" si="11"/>
        <v>9059090</v>
      </c>
      <c r="AF31" s="859">
        <f t="shared" si="10"/>
        <v>0</v>
      </c>
      <c r="AG31" s="444"/>
      <c r="AH31" s="444"/>
    </row>
    <row r="32" spans="1:34" ht="15" hidden="1" customHeight="1" x14ac:dyDescent="0.25">
      <c r="A32" s="1176">
        <f t="shared" si="12"/>
        <v>26</v>
      </c>
      <c r="B32" s="1193">
        <f t="shared" si="13"/>
        <v>43477</v>
      </c>
      <c r="C32" s="834">
        <f t="shared" si="14"/>
        <v>26</v>
      </c>
      <c r="D32" s="835" t="s">
        <v>56</v>
      </c>
      <c r="E32" s="1208" t="s">
        <v>57</v>
      </c>
      <c r="F32" s="850"/>
      <c r="G32" s="838">
        <f t="shared" si="0"/>
        <v>0</v>
      </c>
      <c r="H32" s="839">
        <v>1</v>
      </c>
      <c r="I32" s="840">
        <f t="shared" si="1"/>
        <v>1931818</v>
      </c>
      <c r="J32" s="841">
        <v>4</v>
      </c>
      <c r="K32" s="840">
        <f t="shared" si="2"/>
        <v>8927272</v>
      </c>
      <c r="L32" s="842">
        <v>2</v>
      </c>
      <c r="M32" s="840">
        <f t="shared" si="3"/>
        <v>863636</v>
      </c>
      <c r="N32" s="851">
        <f t="shared" si="4"/>
        <v>7</v>
      </c>
      <c r="O32" s="844">
        <f t="shared" si="4"/>
        <v>11722726</v>
      </c>
      <c r="P32" s="844">
        <f t="shared" si="5"/>
        <v>280000</v>
      </c>
      <c r="Q32" s="844"/>
      <c r="R32" s="844">
        <f t="shared" si="6"/>
        <v>1331818</v>
      </c>
      <c r="S32" s="844">
        <f t="shared" si="7"/>
        <v>1931818</v>
      </c>
      <c r="T32" s="844">
        <f t="shared" si="8"/>
        <v>2231818</v>
      </c>
      <c r="U32" s="844">
        <f t="shared" si="9"/>
        <v>431818</v>
      </c>
      <c r="V32" s="856">
        <v>43475</v>
      </c>
      <c r="W32" s="728">
        <v>11722726</v>
      </c>
      <c r="X32" s="728"/>
      <c r="Y32" s="444"/>
      <c r="Z32" s="444"/>
      <c r="AA32" s="444"/>
      <c r="AB32" s="444"/>
      <c r="AC32" s="444"/>
      <c r="AD32" s="444"/>
      <c r="AE32" s="858">
        <f t="shared" si="11"/>
        <v>11722726</v>
      </c>
      <c r="AF32" s="859">
        <f t="shared" si="10"/>
        <v>0</v>
      </c>
      <c r="AG32" s="444"/>
      <c r="AH32" s="444"/>
    </row>
    <row r="33" spans="1:34" ht="15" hidden="1" customHeight="1" x14ac:dyDescent="0.25">
      <c r="A33" s="1176">
        <f t="shared" si="12"/>
        <v>27</v>
      </c>
      <c r="B33" s="1193">
        <f t="shared" si="13"/>
        <v>43477</v>
      </c>
      <c r="C33" s="834">
        <f t="shared" si="14"/>
        <v>27</v>
      </c>
      <c r="D33" s="835" t="s">
        <v>35</v>
      </c>
      <c r="E33" s="1208" t="s">
        <v>57</v>
      </c>
      <c r="F33" s="850"/>
      <c r="G33" s="838">
        <f t="shared" si="0"/>
        <v>0</v>
      </c>
      <c r="H33" s="839">
        <v>1</v>
      </c>
      <c r="I33" s="840">
        <f t="shared" si="1"/>
        <v>1931818</v>
      </c>
      <c r="J33" s="841">
        <v>3</v>
      </c>
      <c r="K33" s="840">
        <f t="shared" si="2"/>
        <v>6695454</v>
      </c>
      <c r="L33" s="842">
        <v>1</v>
      </c>
      <c r="M33" s="840">
        <f t="shared" si="3"/>
        <v>431818</v>
      </c>
      <c r="N33" s="851">
        <f t="shared" si="4"/>
        <v>5</v>
      </c>
      <c r="O33" s="844">
        <f t="shared" si="4"/>
        <v>9059090</v>
      </c>
      <c r="P33" s="844">
        <f t="shared" si="5"/>
        <v>200000</v>
      </c>
      <c r="Q33" s="844"/>
      <c r="R33" s="844">
        <f t="shared" si="6"/>
        <v>1331818</v>
      </c>
      <c r="S33" s="844">
        <f t="shared" si="7"/>
        <v>1931818</v>
      </c>
      <c r="T33" s="844">
        <f t="shared" si="8"/>
        <v>2231818</v>
      </c>
      <c r="U33" s="844">
        <f t="shared" si="9"/>
        <v>431818</v>
      </c>
      <c r="V33" s="856">
        <v>43475</v>
      </c>
      <c r="W33" s="728">
        <v>9059090</v>
      </c>
      <c r="X33" s="728"/>
      <c r="Y33" s="444"/>
      <c r="Z33" s="444"/>
      <c r="AA33" s="444"/>
      <c r="AB33" s="444"/>
      <c r="AC33" s="444"/>
      <c r="AD33" s="444"/>
      <c r="AE33" s="858">
        <f t="shared" si="11"/>
        <v>9059090</v>
      </c>
      <c r="AF33" s="859">
        <f t="shared" si="10"/>
        <v>0</v>
      </c>
      <c r="AG33" s="444"/>
      <c r="AH33" s="444"/>
    </row>
    <row r="34" spans="1:34" ht="15" hidden="1" customHeight="1" x14ac:dyDescent="0.25">
      <c r="A34" s="1176">
        <f t="shared" si="12"/>
        <v>28</v>
      </c>
      <c r="B34" s="1193">
        <f t="shared" si="13"/>
        <v>43477</v>
      </c>
      <c r="C34" s="834">
        <f t="shared" si="14"/>
        <v>28</v>
      </c>
      <c r="D34" s="835" t="s">
        <v>58</v>
      </c>
      <c r="E34" s="1208" t="s">
        <v>57</v>
      </c>
      <c r="F34" s="850"/>
      <c r="G34" s="838">
        <f t="shared" si="0"/>
        <v>0</v>
      </c>
      <c r="H34" s="839">
        <v>2</v>
      </c>
      <c r="I34" s="840">
        <f t="shared" si="1"/>
        <v>3863636</v>
      </c>
      <c r="J34" s="841">
        <v>3</v>
      </c>
      <c r="K34" s="840">
        <f t="shared" si="2"/>
        <v>6695454</v>
      </c>
      <c r="L34" s="842">
        <v>2</v>
      </c>
      <c r="M34" s="840">
        <f t="shared" si="3"/>
        <v>863636</v>
      </c>
      <c r="N34" s="851">
        <f t="shared" si="4"/>
        <v>7</v>
      </c>
      <c r="O34" s="844">
        <f t="shared" si="4"/>
        <v>11422726</v>
      </c>
      <c r="P34" s="844">
        <f t="shared" si="5"/>
        <v>280000</v>
      </c>
      <c r="Q34" s="844"/>
      <c r="R34" s="844">
        <f t="shared" si="6"/>
        <v>1331818</v>
      </c>
      <c r="S34" s="844">
        <f t="shared" si="7"/>
        <v>1931818</v>
      </c>
      <c r="T34" s="844">
        <f t="shared" si="8"/>
        <v>2231818</v>
      </c>
      <c r="U34" s="844">
        <f t="shared" si="9"/>
        <v>431818</v>
      </c>
      <c r="V34" s="856">
        <v>43475</v>
      </c>
      <c r="W34" s="728">
        <v>11422726</v>
      </c>
      <c r="X34" s="728"/>
      <c r="Y34" s="444"/>
      <c r="Z34" s="444"/>
      <c r="AA34" s="444"/>
      <c r="AB34" s="444"/>
      <c r="AC34" s="444"/>
      <c r="AD34" s="444"/>
      <c r="AE34" s="858">
        <f t="shared" si="11"/>
        <v>11422726</v>
      </c>
      <c r="AF34" s="859">
        <f t="shared" si="10"/>
        <v>0</v>
      </c>
      <c r="AG34" s="444"/>
      <c r="AH34" s="444"/>
    </row>
    <row r="35" spans="1:34" ht="15" hidden="1" customHeight="1" thickBot="1" x14ac:dyDescent="0.3">
      <c r="A35" s="1176">
        <f t="shared" si="12"/>
        <v>29</v>
      </c>
      <c r="B35" s="1193">
        <f t="shared" si="13"/>
        <v>43477</v>
      </c>
      <c r="C35" s="834">
        <f t="shared" si="14"/>
        <v>29</v>
      </c>
      <c r="D35" s="835" t="s">
        <v>59</v>
      </c>
      <c r="E35" s="1208" t="s">
        <v>57</v>
      </c>
      <c r="F35" s="850"/>
      <c r="G35" s="838">
        <f t="shared" si="0"/>
        <v>0</v>
      </c>
      <c r="H35" s="839">
        <v>2</v>
      </c>
      <c r="I35" s="840">
        <f t="shared" si="1"/>
        <v>3863636</v>
      </c>
      <c r="J35" s="841">
        <v>2</v>
      </c>
      <c r="K35" s="840">
        <f t="shared" si="2"/>
        <v>4463636</v>
      </c>
      <c r="L35" s="842">
        <v>1</v>
      </c>
      <c r="M35" s="840">
        <f t="shared" si="3"/>
        <v>431818</v>
      </c>
      <c r="N35" s="851">
        <f t="shared" si="4"/>
        <v>5</v>
      </c>
      <c r="O35" s="844">
        <f t="shared" si="4"/>
        <v>8759090</v>
      </c>
      <c r="P35" s="844">
        <f t="shared" si="5"/>
        <v>200000</v>
      </c>
      <c r="Q35" s="844"/>
      <c r="R35" s="844">
        <f t="shared" si="6"/>
        <v>1331818</v>
      </c>
      <c r="S35" s="844">
        <f t="shared" si="7"/>
        <v>1931818</v>
      </c>
      <c r="T35" s="844">
        <f t="shared" si="8"/>
        <v>2231818</v>
      </c>
      <c r="U35" s="844">
        <f t="shared" si="9"/>
        <v>431818</v>
      </c>
      <c r="V35" s="856">
        <v>43475</v>
      </c>
      <c r="W35" s="728">
        <v>8759090</v>
      </c>
      <c r="X35" s="728"/>
      <c r="Y35" s="444"/>
      <c r="Z35" s="444"/>
      <c r="AA35" s="444"/>
      <c r="AB35" s="444"/>
      <c r="AC35" s="444"/>
      <c r="AD35" s="444"/>
      <c r="AE35" s="858">
        <f t="shared" si="11"/>
        <v>8759090</v>
      </c>
      <c r="AF35" s="859">
        <f t="shared" si="10"/>
        <v>0</v>
      </c>
      <c r="AG35" s="444"/>
      <c r="AH35" s="444"/>
    </row>
    <row r="36" spans="1:34" ht="15" hidden="1" customHeight="1" x14ac:dyDescent="0.25">
      <c r="A36" s="1175">
        <v>1</v>
      </c>
      <c r="B36" s="1193">
        <v>43479</v>
      </c>
      <c r="C36" s="1206">
        <v>30</v>
      </c>
      <c r="D36" s="863" t="s">
        <v>30</v>
      </c>
      <c r="E36" s="1208" t="s">
        <v>31</v>
      </c>
      <c r="F36" s="850">
        <v>5</v>
      </c>
      <c r="G36" s="838">
        <f t="shared" si="0"/>
        <v>6659090</v>
      </c>
      <c r="H36" s="839"/>
      <c r="I36" s="840">
        <f t="shared" si="1"/>
        <v>0</v>
      </c>
      <c r="J36" s="841"/>
      <c r="K36" s="840">
        <f t="shared" si="2"/>
        <v>0</v>
      </c>
      <c r="L36" s="842"/>
      <c r="M36" s="840">
        <f t="shared" si="3"/>
        <v>0</v>
      </c>
      <c r="N36" s="851">
        <f t="shared" si="4"/>
        <v>5</v>
      </c>
      <c r="O36" s="844">
        <f t="shared" si="4"/>
        <v>6659090</v>
      </c>
      <c r="P36" s="844">
        <f t="shared" si="5"/>
        <v>200000</v>
      </c>
      <c r="Q36" s="844"/>
      <c r="R36" s="844">
        <f t="shared" si="6"/>
        <v>1331818</v>
      </c>
      <c r="S36" s="844">
        <f t="shared" si="7"/>
        <v>1931818</v>
      </c>
      <c r="T36" s="844">
        <f t="shared" si="8"/>
        <v>2231818</v>
      </c>
      <c r="U36" s="844">
        <f t="shared" si="9"/>
        <v>431818</v>
      </c>
      <c r="V36" s="856">
        <v>43480</v>
      </c>
      <c r="W36" s="844">
        <v>6659090</v>
      </c>
      <c r="X36" s="844"/>
      <c r="Y36" s="844"/>
      <c r="Z36" s="844"/>
      <c r="AA36" s="857"/>
      <c r="AB36" s="857"/>
      <c r="AC36" s="444"/>
      <c r="AD36" s="444"/>
      <c r="AE36" s="858">
        <f t="shared" ref="AE36:AE57" si="15">W36+Y36+AA36+AC36</f>
        <v>6659090</v>
      </c>
      <c r="AF36" s="859">
        <f t="shared" si="10"/>
        <v>0</v>
      </c>
      <c r="AG36" s="444"/>
      <c r="AH36" s="444"/>
    </row>
    <row r="37" spans="1:34" ht="15" hidden="1" customHeight="1" x14ac:dyDescent="0.25">
      <c r="A37" s="1176">
        <f>+A36+1</f>
        <v>2</v>
      </c>
      <c r="B37" s="1193">
        <v>43479</v>
      </c>
      <c r="C37" s="834">
        <f>+C36+1</f>
        <v>31</v>
      </c>
      <c r="D37" s="864" t="s">
        <v>32</v>
      </c>
      <c r="E37" s="1208" t="s">
        <v>31</v>
      </c>
      <c r="F37" s="850">
        <v>5</v>
      </c>
      <c r="G37" s="838">
        <f t="shared" si="0"/>
        <v>6659090</v>
      </c>
      <c r="H37" s="839"/>
      <c r="I37" s="840">
        <f t="shared" si="1"/>
        <v>0</v>
      </c>
      <c r="J37" s="841"/>
      <c r="K37" s="840">
        <f t="shared" si="2"/>
        <v>0</v>
      </c>
      <c r="L37" s="842"/>
      <c r="M37" s="840">
        <f t="shared" si="3"/>
        <v>0</v>
      </c>
      <c r="N37" s="851">
        <f t="shared" si="4"/>
        <v>5</v>
      </c>
      <c r="O37" s="844">
        <f t="shared" si="4"/>
        <v>6659090</v>
      </c>
      <c r="P37" s="844">
        <f t="shared" si="5"/>
        <v>200000</v>
      </c>
      <c r="Q37" s="844"/>
      <c r="R37" s="844">
        <f t="shared" si="6"/>
        <v>1331818</v>
      </c>
      <c r="S37" s="844">
        <f t="shared" si="7"/>
        <v>1931818</v>
      </c>
      <c r="T37" s="844">
        <f t="shared" si="8"/>
        <v>2231818</v>
      </c>
      <c r="U37" s="844">
        <f t="shared" si="9"/>
        <v>431818</v>
      </c>
      <c r="V37" s="856">
        <v>43480</v>
      </c>
      <c r="W37" s="844">
        <v>1659090</v>
      </c>
      <c r="X37" s="856">
        <v>43480</v>
      </c>
      <c r="Y37" s="844">
        <v>5000000</v>
      </c>
      <c r="Z37" s="844"/>
      <c r="AA37" s="857"/>
      <c r="AB37" s="857"/>
      <c r="AC37" s="444"/>
      <c r="AD37" s="444"/>
      <c r="AE37" s="858">
        <f t="shared" si="15"/>
        <v>6659090</v>
      </c>
      <c r="AF37" s="859">
        <f t="shared" si="10"/>
        <v>0</v>
      </c>
      <c r="AG37" s="444"/>
      <c r="AH37" s="444"/>
    </row>
    <row r="38" spans="1:34" ht="15" hidden="1" customHeight="1" x14ac:dyDescent="0.25">
      <c r="A38" s="1176">
        <f t="shared" ref="A38:A67" si="16">+A37+1</f>
        <v>3</v>
      </c>
      <c r="B38" s="1193">
        <v>43479</v>
      </c>
      <c r="C38" s="834">
        <f>+C37+1</f>
        <v>32</v>
      </c>
      <c r="D38" s="864" t="s">
        <v>36</v>
      </c>
      <c r="E38" s="1208" t="s">
        <v>31</v>
      </c>
      <c r="F38" s="850">
        <v>10</v>
      </c>
      <c r="G38" s="838">
        <f t="shared" si="0"/>
        <v>13318180</v>
      </c>
      <c r="H38" s="839"/>
      <c r="I38" s="840">
        <f t="shared" si="1"/>
        <v>0</v>
      </c>
      <c r="J38" s="841"/>
      <c r="K38" s="840">
        <f t="shared" si="2"/>
        <v>0</v>
      </c>
      <c r="L38" s="842"/>
      <c r="M38" s="840">
        <f t="shared" si="3"/>
        <v>0</v>
      </c>
      <c r="N38" s="851">
        <f t="shared" si="4"/>
        <v>10</v>
      </c>
      <c r="O38" s="844">
        <f t="shared" si="4"/>
        <v>13318180</v>
      </c>
      <c r="P38" s="844">
        <f t="shared" si="5"/>
        <v>400000</v>
      </c>
      <c r="Q38" s="844"/>
      <c r="R38" s="844">
        <f t="shared" si="6"/>
        <v>1331818</v>
      </c>
      <c r="S38" s="844">
        <f t="shared" si="7"/>
        <v>1931818</v>
      </c>
      <c r="T38" s="844">
        <f t="shared" si="8"/>
        <v>2231818</v>
      </c>
      <c r="U38" s="844">
        <f t="shared" si="9"/>
        <v>431818</v>
      </c>
      <c r="V38" s="856">
        <v>43475</v>
      </c>
      <c r="W38" s="844">
        <v>13318180</v>
      </c>
      <c r="X38" s="834"/>
      <c r="Y38" s="844"/>
      <c r="Z38" s="844"/>
      <c r="AA38" s="857"/>
      <c r="AB38" s="857"/>
      <c r="AC38" s="444"/>
      <c r="AD38" s="444"/>
      <c r="AE38" s="858">
        <f t="shared" si="15"/>
        <v>13318180</v>
      </c>
      <c r="AF38" s="859">
        <f t="shared" si="10"/>
        <v>0</v>
      </c>
      <c r="AG38" s="444"/>
      <c r="AH38" s="444"/>
    </row>
    <row r="39" spans="1:34" ht="15" hidden="1" customHeight="1" x14ac:dyDescent="0.25">
      <c r="A39" s="1176">
        <f t="shared" si="16"/>
        <v>4</v>
      </c>
      <c r="B39" s="1193">
        <v>43479</v>
      </c>
      <c r="C39" s="834">
        <f>+C38+1</f>
        <v>33</v>
      </c>
      <c r="D39" s="864" t="s">
        <v>33</v>
      </c>
      <c r="E39" s="1208" t="s">
        <v>31</v>
      </c>
      <c r="F39" s="850">
        <v>10</v>
      </c>
      <c r="G39" s="838">
        <f t="shared" ref="G39:G70" si="17">F39*R39</f>
        <v>13318180</v>
      </c>
      <c r="H39" s="839"/>
      <c r="I39" s="840">
        <f t="shared" ref="I39:I70" si="18">H39*S39</f>
        <v>0</v>
      </c>
      <c r="J39" s="841"/>
      <c r="K39" s="840">
        <f t="shared" ref="K39:K70" si="19">J39*T39</f>
        <v>0</v>
      </c>
      <c r="L39" s="842"/>
      <c r="M39" s="840">
        <f t="shared" ref="M39:M70" si="20">L39*U39</f>
        <v>0</v>
      </c>
      <c r="N39" s="851">
        <f t="shared" ref="N39:O70" si="21">+L39+J39+H39+F39</f>
        <v>10</v>
      </c>
      <c r="O39" s="844">
        <f t="shared" si="21"/>
        <v>13318180</v>
      </c>
      <c r="P39" s="844">
        <f t="shared" si="5"/>
        <v>400000</v>
      </c>
      <c r="Q39" s="844"/>
      <c r="R39" s="844">
        <f t="shared" si="6"/>
        <v>1331818</v>
      </c>
      <c r="S39" s="844">
        <f t="shared" si="7"/>
        <v>1931818</v>
      </c>
      <c r="T39" s="844">
        <f t="shared" si="8"/>
        <v>2231818</v>
      </c>
      <c r="U39" s="844">
        <f t="shared" si="9"/>
        <v>431818</v>
      </c>
      <c r="V39" s="856">
        <v>43452</v>
      </c>
      <c r="W39" s="844">
        <v>12145456</v>
      </c>
      <c r="X39" s="856">
        <v>43480</v>
      </c>
      <c r="Y39" s="844">
        <v>318180</v>
      </c>
      <c r="Z39" s="856">
        <v>43493</v>
      </c>
      <c r="AA39" s="857">
        <v>854544</v>
      </c>
      <c r="AB39" s="857"/>
      <c r="AC39" s="444"/>
      <c r="AD39" s="444"/>
      <c r="AE39" s="858">
        <f t="shared" si="15"/>
        <v>13318180</v>
      </c>
      <c r="AF39" s="859">
        <f t="shared" si="10"/>
        <v>0</v>
      </c>
      <c r="AG39" s="444"/>
      <c r="AH39" s="444"/>
    </row>
    <row r="40" spans="1:34" ht="15" hidden="1" customHeight="1" x14ac:dyDescent="0.25">
      <c r="A40" s="1176">
        <f t="shared" si="16"/>
        <v>5</v>
      </c>
      <c r="B40" s="1193">
        <v>43479</v>
      </c>
      <c r="C40" s="834">
        <f t="shared" ref="C40:C67" si="22">+C39+1</f>
        <v>34</v>
      </c>
      <c r="D40" s="864" t="s">
        <v>34</v>
      </c>
      <c r="E40" s="1208" t="s">
        <v>31</v>
      </c>
      <c r="F40" s="850">
        <v>5</v>
      </c>
      <c r="G40" s="838">
        <f t="shared" si="17"/>
        <v>6659090</v>
      </c>
      <c r="H40" s="839"/>
      <c r="I40" s="840">
        <f t="shared" si="18"/>
        <v>0</v>
      </c>
      <c r="J40" s="841"/>
      <c r="K40" s="840">
        <f t="shared" si="19"/>
        <v>0</v>
      </c>
      <c r="L40" s="842"/>
      <c r="M40" s="840">
        <f t="shared" si="20"/>
        <v>0</v>
      </c>
      <c r="N40" s="851">
        <f t="shared" si="21"/>
        <v>5</v>
      </c>
      <c r="O40" s="844">
        <f t="shared" si="21"/>
        <v>6659090</v>
      </c>
      <c r="P40" s="844">
        <f t="shared" si="5"/>
        <v>200000</v>
      </c>
      <c r="Q40" s="844"/>
      <c r="R40" s="844">
        <f t="shared" si="6"/>
        <v>1331818</v>
      </c>
      <c r="S40" s="844">
        <f t="shared" si="7"/>
        <v>1931818</v>
      </c>
      <c r="T40" s="844">
        <f t="shared" si="8"/>
        <v>2231818</v>
      </c>
      <c r="U40" s="844">
        <f t="shared" si="9"/>
        <v>431818</v>
      </c>
      <c r="V40" s="856">
        <v>43481</v>
      </c>
      <c r="W40" s="844">
        <v>6659090</v>
      </c>
      <c r="X40" s="844"/>
      <c r="Y40" s="844"/>
      <c r="Z40" s="844"/>
      <c r="AA40" s="857"/>
      <c r="AB40" s="857"/>
      <c r="AC40" s="444"/>
      <c r="AD40" s="444"/>
      <c r="AE40" s="858">
        <f t="shared" si="15"/>
        <v>6659090</v>
      </c>
      <c r="AF40" s="859">
        <f t="shared" si="10"/>
        <v>0</v>
      </c>
      <c r="AG40" s="444"/>
      <c r="AH40" s="444"/>
    </row>
    <row r="41" spans="1:34" ht="15" hidden="1" customHeight="1" x14ac:dyDescent="0.25">
      <c r="A41" s="1176">
        <f t="shared" si="16"/>
        <v>6</v>
      </c>
      <c r="B41" s="1193">
        <v>43479</v>
      </c>
      <c r="C41" s="834">
        <f t="shared" si="22"/>
        <v>35</v>
      </c>
      <c r="D41" s="864" t="s">
        <v>35</v>
      </c>
      <c r="E41" s="1208" t="s">
        <v>31</v>
      </c>
      <c r="F41" s="850">
        <v>5</v>
      </c>
      <c r="G41" s="838">
        <f t="shared" si="17"/>
        <v>6659090</v>
      </c>
      <c r="H41" s="839"/>
      <c r="I41" s="840">
        <f t="shared" si="18"/>
        <v>0</v>
      </c>
      <c r="J41" s="841"/>
      <c r="K41" s="840">
        <f t="shared" si="19"/>
        <v>0</v>
      </c>
      <c r="L41" s="842"/>
      <c r="M41" s="840">
        <f t="shared" si="20"/>
        <v>0</v>
      </c>
      <c r="N41" s="851">
        <f t="shared" si="21"/>
        <v>5</v>
      </c>
      <c r="O41" s="844">
        <f t="shared" si="21"/>
        <v>6659090</v>
      </c>
      <c r="P41" s="844">
        <f t="shared" si="5"/>
        <v>200000</v>
      </c>
      <c r="Q41" s="844"/>
      <c r="R41" s="844">
        <f t="shared" si="6"/>
        <v>1331818</v>
      </c>
      <c r="S41" s="844">
        <f t="shared" si="7"/>
        <v>1931818</v>
      </c>
      <c r="T41" s="844">
        <f t="shared" si="8"/>
        <v>2231818</v>
      </c>
      <c r="U41" s="844">
        <f t="shared" si="9"/>
        <v>431818</v>
      </c>
      <c r="V41" s="856">
        <v>43486</v>
      </c>
      <c r="W41" s="844">
        <v>6659090</v>
      </c>
      <c r="X41" s="844"/>
      <c r="Y41" s="844"/>
      <c r="Z41" s="844"/>
      <c r="AA41" s="857"/>
      <c r="AB41" s="857"/>
      <c r="AC41" s="444"/>
      <c r="AD41" s="444"/>
      <c r="AE41" s="858">
        <f t="shared" si="15"/>
        <v>6659090</v>
      </c>
      <c r="AF41" s="859">
        <f t="shared" si="10"/>
        <v>0</v>
      </c>
      <c r="AG41" s="444"/>
      <c r="AH41" s="444"/>
    </row>
    <row r="42" spans="1:34" ht="15" hidden="1" customHeight="1" x14ac:dyDescent="0.25">
      <c r="A42" s="1176">
        <f t="shared" si="16"/>
        <v>7</v>
      </c>
      <c r="B42" s="1193">
        <v>43479</v>
      </c>
      <c r="C42" s="834">
        <f t="shared" si="22"/>
        <v>36</v>
      </c>
      <c r="D42" s="835" t="s">
        <v>67</v>
      </c>
      <c r="E42" s="1208" t="s">
        <v>31</v>
      </c>
      <c r="F42" s="850">
        <v>5</v>
      </c>
      <c r="G42" s="838">
        <f t="shared" si="17"/>
        <v>6659090</v>
      </c>
      <c r="H42" s="839"/>
      <c r="I42" s="840">
        <f t="shared" si="18"/>
        <v>0</v>
      </c>
      <c r="J42" s="841"/>
      <c r="K42" s="840">
        <f t="shared" si="19"/>
        <v>0</v>
      </c>
      <c r="L42" s="842"/>
      <c r="M42" s="840">
        <f t="shared" si="20"/>
        <v>0</v>
      </c>
      <c r="N42" s="851">
        <f t="shared" si="21"/>
        <v>5</v>
      </c>
      <c r="O42" s="844">
        <f t="shared" si="21"/>
        <v>6659090</v>
      </c>
      <c r="P42" s="844">
        <f t="shared" si="5"/>
        <v>200000</v>
      </c>
      <c r="Q42" s="844"/>
      <c r="R42" s="844">
        <f t="shared" si="6"/>
        <v>1331818</v>
      </c>
      <c r="S42" s="844">
        <f t="shared" si="7"/>
        <v>1931818</v>
      </c>
      <c r="T42" s="844">
        <f t="shared" si="8"/>
        <v>2231818</v>
      </c>
      <c r="U42" s="844">
        <f t="shared" si="9"/>
        <v>431818</v>
      </c>
      <c r="V42" s="856">
        <v>43481</v>
      </c>
      <c r="W42" s="844">
        <v>6659090</v>
      </c>
      <c r="X42" s="844"/>
      <c r="Y42" s="844"/>
      <c r="Z42" s="844"/>
      <c r="AA42" s="857"/>
      <c r="AB42" s="857"/>
      <c r="AC42" s="444"/>
      <c r="AD42" s="444"/>
      <c r="AE42" s="858">
        <f t="shared" si="15"/>
        <v>6659090</v>
      </c>
      <c r="AF42" s="859">
        <f t="shared" si="10"/>
        <v>0</v>
      </c>
      <c r="AG42" s="444"/>
      <c r="AH42" s="444"/>
    </row>
    <row r="43" spans="1:34" ht="15" hidden="1" customHeight="1" x14ac:dyDescent="0.25">
      <c r="A43" s="1176">
        <f t="shared" si="16"/>
        <v>8</v>
      </c>
      <c r="B43" s="1193">
        <v>43479</v>
      </c>
      <c r="C43" s="834">
        <f t="shared" si="22"/>
        <v>37</v>
      </c>
      <c r="D43" s="835" t="s">
        <v>40</v>
      </c>
      <c r="E43" s="1208" t="s">
        <v>31</v>
      </c>
      <c r="F43" s="850">
        <v>5</v>
      </c>
      <c r="G43" s="838">
        <f t="shared" si="17"/>
        <v>6659090</v>
      </c>
      <c r="H43" s="839"/>
      <c r="I43" s="840">
        <f t="shared" si="18"/>
        <v>0</v>
      </c>
      <c r="J43" s="841"/>
      <c r="K43" s="840">
        <f t="shared" si="19"/>
        <v>0</v>
      </c>
      <c r="L43" s="842"/>
      <c r="M43" s="840">
        <f t="shared" si="20"/>
        <v>0</v>
      </c>
      <c r="N43" s="851">
        <f t="shared" si="21"/>
        <v>5</v>
      </c>
      <c r="O43" s="844">
        <f t="shared" si="21"/>
        <v>6659090</v>
      </c>
      <c r="P43" s="844">
        <f t="shared" si="5"/>
        <v>200000</v>
      </c>
      <c r="Q43" s="844"/>
      <c r="R43" s="844">
        <f t="shared" si="6"/>
        <v>1331818</v>
      </c>
      <c r="S43" s="844">
        <f t="shared" si="7"/>
        <v>1931818</v>
      </c>
      <c r="T43" s="844">
        <f t="shared" si="8"/>
        <v>2231818</v>
      </c>
      <c r="U43" s="844">
        <f t="shared" si="9"/>
        <v>431818</v>
      </c>
      <c r="V43" s="856">
        <v>43481</v>
      </c>
      <c r="W43" s="860">
        <v>6659090</v>
      </c>
      <c r="X43" s="860"/>
      <c r="Y43" s="860"/>
      <c r="Z43" s="860"/>
      <c r="AA43" s="860"/>
      <c r="AB43" s="860"/>
      <c r="AC43" s="860"/>
      <c r="AD43" s="860"/>
      <c r="AE43" s="858">
        <f t="shared" si="15"/>
        <v>6659090</v>
      </c>
      <c r="AF43" s="859">
        <f t="shared" si="10"/>
        <v>0</v>
      </c>
      <c r="AG43" s="444"/>
      <c r="AH43" s="444"/>
    </row>
    <row r="44" spans="1:34" ht="15" hidden="1" customHeight="1" x14ac:dyDescent="0.25">
      <c r="A44" s="1176">
        <f t="shared" si="16"/>
        <v>9</v>
      </c>
      <c r="B44" s="1193">
        <v>43479</v>
      </c>
      <c r="C44" s="834">
        <f t="shared" si="22"/>
        <v>38</v>
      </c>
      <c r="D44" s="835" t="s">
        <v>48</v>
      </c>
      <c r="E44" s="1208" t="s">
        <v>43</v>
      </c>
      <c r="F44" s="850">
        <v>5</v>
      </c>
      <c r="G44" s="838">
        <f t="shared" si="17"/>
        <v>6659090</v>
      </c>
      <c r="H44" s="839"/>
      <c r="I44" s="840">
        <f t="shared" si="18"/>
        <v>0</v>
      </c>
      <c r="J44" s="841"/>
      <c r="K44" s="840">
        <f t="shared" si="19"/>
        <v>0</v>
      </c>
      <c r="L44" s="842"/>
      <c r="M44" s="840">
        <f t="shared" si="20"/>
        <v>0</v>
      </c>
      <c r="N44" s="851">
        <f t="shared" si="21"/>
        <v>5</v>
      </c>
      <c r="O44" s="844">
        <f t="shared" si="21"/>
        <v>6659090</v>
      </c>
      <c r="P44" s="844">
        <f t="shared" si="5"/>
        <v>200000</v>
      </c>
      <c r="Q44" s="844"/>
      <c r="R44" s="844">
        <f t="shared" si="6"/>
        <v>1331818</v>
      </c>
      <c r="S44" s="844">
        <f t="shared" si="7"/>
        <v>1931818</v>
      </c>
      <c r="T44" s="844">
        <f t="shared" si="8"/>
        <v>2231818</v>
      </c>
      <c r="U44" s="844">
        <f t="shared" si="9"/>
        <v>431818</v>
      </c>
      <c r="V44" s="856">
        <v>43482</v>
      </c>
      <c r="W44" s="728">
        <v>6659090</v>
      </c>
      <c r="X44" s="728"/>
      <c r="Y44" s="444"/>
      <c r="Z44" s="444"/>
      <c r="AA44" s="444"/>
      <c r="AB44" s="444"/>
      <c r="AC44" s="444"/>
      <c r="AD44" s="444"/>
      <c r="AE44" s="858">
        <f t="shared" si="15"/>
        <v>6659090</v>
      </c>
      <c r="AF44" s="859">
        <f t="shared" si="10"/>
        <v>0</v>
      </c>
      <c r="AG44" s="444"/>
      <c r="AH44" s="444"/>
    </row>
    <row r="45" spans="1:34" ht="15" hidden="1" customHeight="1" x14ac:dyDescent="0.25">
      <c r="A45" s="1176">
        <f t="shared" si="16"/>
        <v>10</v>
      </c>
      <c r="B45" s="1193">
        <v>43479</v>
      </c>
      <c r="C45" s="834">
        <f t="shared" si="22"/>
        <v>39</v>
      </c>
      <c r="D45" s="835" t="s">
        <v>45</v>
      </c>
      <c r="E45" s="1208" t="s">
        <v>43</v>
      </c>
      <c r="F45" s="850">
        <v>5</v>
      </c>
      <c r="G45" s="838">
        <f t="shared" si="17"/>
        <v>6659090</v>
      </c>
      <c r="H45" s="839"/>
      <c r="I45" s="840">
        <f t="shared" si="18"/>
        <v>0</v>
      </c>
      <c r="J45" s="841"/>
      <c r="K45" s="840">
        <f t="shared" si="19"/>
        <v>0</v>
      </c>
      <c r="L45" s="842"/>
      <c r="M45" s="840">
        <f t="shared" si="20"/>
        <v>0</v>
      </c>
      <c r="N45" s="851">
        <f t="shared" si="21"/>
        <v>5</v>
      </c>
      <c r="O45" s="844">
        <f t="shared" si="21"/>
        <v>6659090</v>
      </c>
      <c r="P45" s="844">
        <f t="shared" si="5"/>
        <v>200000</v>
      </c>
      <c r="Q45" s="844"/>
      <c r="R45" s="844">
        <f t="shared" si="6"/>
        <v>1331818</v>
      </c>
      <c r="S45" s="844">
        <f t="shared" si="7"/>
        <v>1931818</v>
      </c>
      <c r="T45" s="844">
        <f t="shared" si="8"/>
        <v>2231818</v>
      </c>
      <c r="U45" s="844">
        <f t="shared" si="9"/>
        <v>431818</v>
      </c>
      <c r="V45" s="856">
        <v>43482</v>
      </c>
      <c r="W45" s="860">
        <v>6659090</v>
      </c>
      <c r="X45" s="860"/>
      <c r="Y45" s="860"/>
      <c r="Z45" s="860"/>
      <c r="AA45" s="860"/>
      <c r="AB45" s="860"/>
      <c r="AC45" s="860"/>
      <c r="AD45" s="860"/>
      <c r="AE45" s="858">
        <f t="shared" si="15"/>
        <v>6659090</v>
      </c>
      <c r="AF45" s="859">
        <f t="shared" si="10"/>
        <v>0</v>
      </c>
      <c r="AG45" s="444"/>
      <c r="AH45" s="444"/>
    </row>
    <row r="46" spans="1:34" ht="15" hidden="1" customHeight="1" x14ac:dyDescent="0.25">
      <c r="A46" s="1176">
        <f t="shared" si="16"/>
        <v>11</v>
      </c>
      <c r="B46" s="1193">
        <v>43479</v>
      </c>
      <c r="C46" s="834">
        <f t="shared" si="22"/>
        <v>40</v>
      </c>
      <c r="D46" s="835" t="s">
        <v>42</v>
      </c>
      <c r="E46" s="1208" t="s">
        <v>43</v>
      </c>
      <c r="F46" s="850">
        <v>10</v>
      </c>
      <c r="G46" s="838">
        <f t="shared" si="17"/>
        <v>13318180</v>
      </c>
      <c r="H46" s="839"/>
      <c r="I46" s="840">
        <f t="shared" si="18"/>
        <v>0</v>
      </c>
      <c r="J46" s="841"/>
      <c r="K46" s="840">
        <f t="shared" si="19"/>
        <v>0</v>
      </c>
      <c r="L46" s="842"/>
      <c r="M46" s="840">
        <f t="shared" si="20"/>
        <v>0</v>
      </c>
      <c r="N46" s="851">
        <f t="shared" si="21"/>
        <v>10</v>
      </c>
      <c r="O46" s="844">
        <f t="shared" si="21"/>
        <v>13318180</v>
      </c>
      <c r="P46" s="844">
        <f t="shared" si="5"/>
        <v>400000</v>
      </c>
      <c r="Q46" s="844"/>
      <c r="R46" s="844">
        <f t="shared" si="6"/>
        <v>1331818</v>
      </c>
      <c r="S46" s="844">
        <f t="shared" si="7"/>
        <v>1931818</v>
      </c>
      <c r="T46" s="844">
        <f t="shared" si="8"/>
        <v>2231818</v>
      </c>
      <c r="U46" s="844">
        <f t="shared" si="9"/>
        <v>431818</v>
      </c>
      <c r="V46" s="856">
        <v>43486</v>
      </c>
      <c r="W46" s="728">
        <v>13318180</v>
      </c>
      <c r="X46" s="728"/>
      <c r="Y46" s="444"/>
      <c r="Z46" s="444"/>
      <c r="AA46" s="444"/>
      <c r="AB46" s="444"/>
      <c r="AC46" s="444"/>
      <c r="AD46" s="444"/>
      <c r="AE46" s="858">
        <f t="shared" si="15"/>
        <v>13318180</v>
      </c>
      <c r="AF46" s="859">
        <f t="shared" si="10"/>
        <v>0</v>
      </c>
      <c r="AG46" s="444"/>
      <c r="AH46" s="444"/>
    </row>
    <row r="47" spans="1:34" ht="15" hidden="1" customHeight="1" x14ac:dyDescent="0.25">
      <c r="A47" s="1176">
        <f t="shared" si="16"/>
        <v>12</v>
      </c>
      <c r="B47" s="1193">
        <v>43479</v>
      </c>
      <c r="C47" s="834">
        <f t="shared" si="22"/>
        <v>41</v>
      </c>
      <c r="D47" s="835" t="s">
        <v>39</v>
      </c>
      <c r="E47" s="1208" t="s">
        <v>43</v>
      </c>
      <c r="F47" s="850">
        <v>10</v>
      </c>
      <c r="G47" s="838">
        <f t="shared" si="17"/>
        <v>13318180</v>
      </c>
      <c r="H47" s="839"/>
      <c r="I47" s="840">
        <f t="shared" si="18"/>
        <v>0</v>
      </c>
      <c r="J47" s="841"/>
      <c r="K47" s="840">
        <f t="shared" si="19"/>
        <v>0</v>
      </c>
      <c r="L47" s="842"/>
      <c r="M47" s="840">
        <f t="shared" si="20"/>
        <v>0</v>
      </c>
      <c r="N47" s="851">
        <f t="shared" si="21"/>
        <v>10</v>
      </c>
      <c r="O47" s="844">
        <f t="shared" si="21"/>
        <v>13318180</v>
      </c>
      <c r="P47" s="844">
        <f t="shared" si="5"/>
        <v>400000</v>
      </c>
      <c r="Q47" s="844"/>
      <c r="R47" s="844">
        <f t="shared" si="6"/>
        <v>1331818</v>
      </c>
      <c r="S47" s="844">
        <f t="shared" si="7"/>
        <v>1931818</v>
      </c>
      <c r="T47" s="844">
        <f t="shared" si="8"/>
        <v>2231818</v>
      </c>
      <c r="U47" s="844">
        <f t="shared" si="9"/>
        <v>431818</v>
      </c>
      <c r="V47" s="856">
        <v>43480</v>
      </c>
      <c r="W47" s="728">
        <v>13318180</v>
      </c>
      <c r="X47" s="728"/>
      <c r="Y47" s="444"/>
      <c r="Z47" s="444"/>
      <c r="AA47" s="444"/>
      <c r="AB47" s="444"/>
      <c r="AC47" s="444"/>
      <c r="AD47" s="444"/>
      <c r="AE47" s="858">
        <f t="shared" si="15"/>
        <v>13318180</v>
      </c>
      <c r="AF47" s="859">
        <f t="shared" si="10"/>
        <v>0</v>
      </c>
      <c r="AG47" s="444"/>
      <c r="AH47" s="444"/>
    </row>
    <row r="48" spans="1:34" ht="15" hidden="1" customHeight="1" x14ac:dyDescent="0.25">
      <c r="A48" s="1176">
        <f t="shared" si="16"/>
        <v>13</v>
      </c>
      <c r="B48" s="1193">
        <v>43479</v>
      </c>
      <c r="C48" s="834">
        <f t="shared" si="22"/>
        <v>42</v>
      </c>
      <c r="D48" s="835" t="s">
        <v>51</v>
      </c>
      <c r="E48" s="1208" t="s">
        <v>43</v>
      </c>
      <c r="F48" s="850">
        <v>5</v>
      </c>
      <c r="G48" s="838">
        <f t="shared" si="17"/>
        <v>6659090</v>
      </c>
      <c r="H48" s="839"/>
      <c r="I48" s="840">
        <f t="shared" si="18"/>
        <v>0</v>
      </c>
      <c r="J48" s="841"/>
      <c r="K48" s="840">
        <f t="shared" si="19"/>
        <v>0</v>
      </c>
      <c r="L48" s="842"/>
      <c r="M48" s="840">
        <f t="shared" si="20"/>
        <v>0</v>
      </c>
      <c r="N48" s="851">
        <f t="shared" si="21"/>
        <v>5</v>
      </c>
      <c r="O48" s="844">
        <f t="shared" si="21"/>
        <v>6659090</v>
      </c>
      <c r="P48" s="844">
        <f t="shared" si="5"/>
        <v>200000</v>
      </c>
      <c r="Q48" s="844"/>
      <c r="R48" s="844">
        <f t="shared" si="6"/>
        <v>1331818</v>
      </c>
      <c r="S48" s="844">
        <f t="shared" si="7"/>
        <v>1931818</v>
      </c>
      <c r="T48" s="844">
        <f t="shared" si="8"/>
        <v>2231818</v>
      </c>
      <c r="U48" s="844">
        <f t="shared" si="9"/>
        <v>431818</v>
      </c>
      <c r="V48" s="856">
        <v>43482</v>
      </c>
      <c r="W48" s="728">
        <v>6659090</v>
      </c>
      <c r="X48" s="728"/>
      <c r="Y48" s="444"/>
      <c r="Z48" s="444"/>
      <c r="AA48" s="444"/>
      <c r="AB48" s="444"/>
      <c r="AC48" s="444"/>
      <c r="AD48" s="444"/>
      <c r="AE48" s="858">
        <f t="shared" si="15"/>
        <v>6659090</v>
      </c>
      <c r="AF48" s="859">
        <f t="shared" si="10"/>
        <v>0</v>
      </c>
      <c r="AG48" s="444"/>
      <c r="AH48" s="444"/>
    </row>
    <row r="49" spans="1:34" ht="15" hidden="1" customHeight="1" x14ac:dyDescent="0.25">
      <c r="A49" s="1176">
        <f t="shared" si="16"/>
        <v>14</v>
      </c>
      <c r="B49" s="1193">
        <v>43479</v>
      </c>
      <c r="C49" s="834">
        <f t="shared" si="22"/>
        <v>43</v>
      </c>
      <c r="D49" s="835" t="s">
        <v>44</v>
      </c>
      <c r="E49" s="1208" t="s">
        <v>43</v>
      </c>
      <c r="F49" s="850">
        <v>5</v>
      </c>
      <c r="G49" s="838">
        <f t="shared" si="17"/>
        <v>6659090</v>
      </c>
      <c r="H49" s="839"/>
      <c r="I49" s="840">
        <f t="shared" si="18"/>
        <v>0</v>
      </c>
      <c r="J49" s="841"/>
      <c r="K49" s="840">
        <f t="shared" si="19"/>
        <v>0</v>
      </c>
      <c r="L49" s="842"/>
      <c r="M49" s="840">
        <f t="shared" si="20"/>
        <v>0</v>
      </c>
      <c r="N49" s="851">
        <f t="shared" si="21"/>
        <v>5</v>
      </c>
      <c r="O49" s="844">
        <f t="shared" si="21"/>
        <v>6659090</v>
      </c>
      <c r="P49" s="844">
        <f t="shared" si="5"/>
        <v>200000</v>
      </c>
      <c r="Q49" s="844"/>
      <c r="R49" s="844">
        <f t="shared" si="6"/>
        <v>1331818</v>
      </c>
      <c r="S49" s="844">
        <f t="shared" si="7"/>
        <v>1931818</v>
      </c>
      <c r="T49" s="844">
        <f t="shared" si="8"/>
        <v>2231818</v>
      </c>
      <c r="U49" s="844">
        <f t="shared" si="9"/>
        <v>431818</v>
      </c>
      <c r="V49" s="856">
        <v>43482</v>
      </c>
      <c r="W49" s="728">
        <v>6659090</v>
      </c>
      <c r="X49" s="728"/>
      <c r="Y49" s="444"/>
      <c r="Z49" s="444"/>
      <c r="AA49" s="444"/>
      <c r="AB49" s="444"/>
      <c r="AC49" s="444"/>
      <c r="AD49" s="444"/>
      <c r="AE49" s="858">
        <f t="shared" si="15"/>
        <v>6659090</v>
      </c>
      <c r="AF49" s="859">
        <f t="shared" si="10"/>
        <v>0</v>
      </c>
      <c r="AG49" s="444"/>
      <c r="AH49" s="444"/>
    </row>
    <row r="50" spans="1:34" ht="15" hidden="1" customHeight="1" x14ac:dyDescent="0.25">
      <c r="A50" s="1176">
        <f t="shared" si="16"/>
        <v>15</v>
      </c>
      <c r="B50" s="1193">
        <v>43479</v>
      </c>
      <c r="C50" s="834">
        <f t="shared" si="22"/>
        <v>44</v>
      </c>
      <c r="D50" s="835" t="s">
        <v>53</v>
      </c>
      <c r="E50" s="1208" t="s">
        <v>43</v>
      </c>
      <c r="F50" s="850">
        <v>5</v>
      </c>
      <c r="G50" s="838">
        <f t="shared" si="17"/>
        <v>6659090</v>
      </c>
      <c r="H50" s="839"/>
      <c r="I50" s="840">
        <f t="shared" si="18"/>
        <v>0</v>
      </c>
      <c r="J50" s="841"/>
      <c r="K50" s="840">
        <f t="shared" si="19"/>
        <v>0</v>
      </c>
      <c r="L50" s="842"/>
      <c r="M50" s="840">
        <f t="shared" si="20"/>
        <v>0</v>
      </c>
      <c r="N50" s="851">
        <f t="shared" si="21"/>
        <v>5</v>
      </c>
      <c r="O50" s="844">
        <f t="shared" si="21"/>
        <v>6659090</v>
      </c>
      <c r="P50" s="844">
        <f t="shared" si="5"/>
        <v>200000</v>
      </c>
      <c r="Q50" s="844"/>
      <c r="R50" s="844">
        <f t="shared" si="6"/>
        <v>1331818</v>
      </c>
      <c r="S50" s="844">
        <f t="shared" si="7"/>
        <v>1931818</v>
      </c>
      <c r="T50" s="844">
        <f t="shared" si="8"/>
        <v>2231818</v>
      </c>
      <c r="U50" s="844">
        <f t="shared" si="9"/>
        <v>431818</v>
      </c>
      <c r="V50" s="856">
        <v>43482</v>
      </c>
      <c r="W50" s="728">
        <v>6659090</v>
      </c>
      <c r="X50" s="728"/>
      <c r="Y50" s="444"/>
      <c r="Z50" s="444"/>
      <c r="AA50" s="444"/>
      <c r="AB50" s="444"/>
      <c r="AC50" s="444"/>
      <c r="AD50" s="444"/>
      <c r="AE50" s="858">
        <f t="shared" si="15"/>
        <v>6659090</v>
      </c>
      <c r="AF50" s="859">
        <f t="shared" si="10"/>
        <v>0</v>
      </c>
      <c r="AG50" s="444"/>
      <c r="AH50" s="444"/>
    </row>
    <row r="51" spans="1:34" ht="15" hidden="1" customHeight="1" x14ac:dyDescent="0.25">
      <c r="A51" s="1176">
        <f t="shared" si="16"/>
        <v>16</v>
      </c>
      <c r="B51" s="1193">
        <v>43479</v>
      </c>
      <c r="C51" s="834">
        <f t="shared" si="22"/>
        <v>45</v>
      </c>
      <c r="D51" s="835" t="s">
        <v>50</v>
      </c>
      <c r="E51" s="1208" t="s">
        <v>43</v>
      </c>
      <c r="F51" s="850">
        <v>5</v>
      </c>
      <c r="G51" s="838">
        <f t="shared" si="17"/>
        <v>6659090</v>
      </c>
      <c r="H51" s="839"/>
      <c r="I51" s="840">
        <f t="shared" si="18"/>
        <v>0</v>
      </c>
      <c r="J51" s="841"/>
      <c r="K51" s="840">
        <f t="shared" si="19"/>
        <v>0</v>
      </c>
      <c r="L51" s="842"/>
      <c r="M51" s="840">
        <f t="shared" si="20"/>
        <v>0</v>
      </c>
      <c r="N51" s="851">
        <f t="shared" si="21"/>
        <v>5</v>
      </c>
      <c r="O51" s="844">
        <f t="shared" si="21"/>
        <v>6659090</v>
      </c>
      <c r="P51" s="844">
        <f t="shared" si="5"/>
        <v>200000</v>
      </c>
      <c r="Q51" s="844"/>
      <c r="R51" s="844">
        <f t="shared" si="6"/>
        <v>1331818</v>
      </c>
      <c r="S51" s="844">
        <f t="shared" si="7"/>
        <v>1931818</v>
      </c>
      <c r="T51" s="844">
        <f t="shared" si="8"/>
        <v>2231818</v>
      </c>
      <c r="U51" s="844">
        <f t="shared" si="9"/>
        <v>431818</v>
      </c>
      <c r="V51" s="856">
        <v>43482</v>
      </c>
      <c r="W51" s="728">
        <v>6659090</v>
      </c>
      <c r="X51" s="728"/>
      <c r="Y51" s="444"/>
      <c r="Z51" s="444"/>
      <c r="AA51" s="444"/>
      <c r="AB51" s="444"/>
      <c r="AC51" s="444"/>
      <c r="AD51" s="444"/>
      <c r="AE51" s="858">
        <f t="shared" si="15"/>
        <v>6659090</v>
      </c>
      <c r="AF51" s="859">
        <f t="shared" si="10"/>
        <v>0</v>
      </c>
      <c r="AG51" s="444"/>
      <c r="AH51" s="444"/>
    </row>
    <row r="52" spans="1:34" ht="15" hidden="1" customHeight="1" x14ac:dyDescent="0.25">
      <c r="A52" s="1176">
        <f t="shared" si="16"/>
        <v>17</v>
      </c>
      <c r="B52" s="1193">
        <v>43479</v>
      </c>
      <c r="C52" s="834">
        <f t="shared" si="22"/>
        <v>46</v>
      </c>
      <c r="D52" s="835" t="s">
        <v>47</v>
      </c>
      <c r="E52" s="1208" t="s">
        <v>43</v>
      </c>
      <c r="F52" s="850">
        <v>5</v>
      </c>
      <c r="G52" s="838">
        <f t="shared" si="17"/>
        <v>6659090</v>
      </c>
      <c r="H52" s="839"/>
      <c r="I52" s="840">
        <f t="shared" si="18"/>
        <v>0</v>
      </c>
      <c r="J52" s="841"/>
      <c r="K52" s="840">
        <f t="shared" si="19"/>
        <v>0</v>
      </c>
      <c r="L52" s="842"/>
      <c r="M52" s="840">
        <f t="shared" si="20"/>
        <v>0</v>
      </c>
      <c r="N52" s="851">
        <f t="shared" si="21"/>
        <v>5</v>
      </c>
      <c r="O52" s="844">
        <f t="shared" si="21"/>
        <v>6659090</v>
      </c>
      <c r="P52" s="844">
        <f t="shared" si="5"/>
        <v>200000</v>
      </c>
      <c r="Q52" s="844"/>
      <c r="R52" s="844">
        <f t="shared" si="6"/>
        <v>1331818</v>
      </c>
      <c r="S52" s="844">
        <f t="shared" si="7"/>
        <v>1931818</v>
      </c>
      <c r="T52" s="844">
        <f t="shared" si="8"/>
        <v>2231818</v>
      </c>
      <c r="U52" s="844">
        <f t="shared" si="9"/>
        <v>431818</v>
      </c>
      <c r="V52" s="856">
        <v>43482</v>
      </c>
      <c r="W52" s="728">
        <v>6659090</v>
      </c>
      <c r="X52" s="728"/>
      <c r="Y52" s="444"/>
      <c r="Z52" s="444"/>
      <c r="AA52" s="444"/>
      <c r="AB52" s="444"/>
      <c r="AC52" s="444"/>
      <c r="AD52" s="444"/>
      <c r="AE52" s="858">
        <f t="shared" si="15"/>
        <v>6659090</v>
      </c>
      <c r="AF52" s="859">
        <f t="shared" si="10"/>
        <v>0</v>
      </c>
      <c r="AG52" s="444"/>
      <c r="AH52" s="444"/>
    </row>
    <row r="53" spans="1:34" ht="15" hidden="1" customHeight="1" x14ac:dyDescent="0.25">
      <c r="A53" s="1176">
        <f t="shared" si="16"/>
        <v>18</v>
      </c>
      <c r="B53" s="1193">
        <v>43479</v>
      </c>
      <c r="C53" s="834">
        <f t="shared" si="22"/>
        <v>47</v>
      </c>
      <c r="D53" s="835" t="s">
        <v>46</v>
      </c>
      <c r="E53" s="1208" t="s">
        <v>43</v>
      </c>
      <c r="F53" s="850">
        <v>5</v>
      </c>
      <c r="G53" s="838">
        <f t="shared" si="17"/>
        <v>6659090</v>
      </c>
      <c r="H53" s="839"/>
      <c r="I53" s="840">
        <f t="shared" si="18"/>
        <v>0</v>
      </c>
      <c r="J53" s="841"/>
      <c r="K53" s="840">
        <f t="shared" si="19"/>
        <v>0</v>
      </c>
      <c r="L53" s="842"/>
      <c r="M53" s="840">
        <f t="shared" si="20"/>
        <v>0</v>
      </c>
      <c r="N53" s="851">
        <f t="shared" si="21"/>
        <v>5</v>
      </c>
      <c r="O53" s="844">
        <f t="shared" si="21"/>
        <v>6659090</v>
      </c>
      <c r="P53" s="844">
        <f t="shared" si="5"/>
        <v>200000</v>
      </c>
      <c r="Q53" s="844"/>
      <c r="R53" s="844">
        <f t="shared" si="6"/>
        <v>1331818</v>
      </c>
      <c r="S53" s="844">
        <f t="shared" si="7"/>
        <v>1931818</v>
      </c>
      <c r="T53" s="844">
        <f t="shared" si="8"/>
        <v>2231818</v>
      </c>
      <c r="U53" s="844">
        <f t="shared" si="9"/>
        <v>431818</v>
      </c>
      <c r="V53" s="856">
        <v>43482</v>
      </c>
      <c r="W53" s="728">
        <v>6659090</v>
      </c>
      <c r="X53" s="728"/>
      <c r="Y53" s="444"/>
      <c r="Z53" s="444"/>
      <c r="AA53" s="444"/>
      <c r="AB53" s="444"/>
      <c r="AC53" s="444"/>
      <c r="AD53" s="444"/>
      <c r="AE53" s="858">
        <f t="shared" si="15"/>
        <v>6659090</v>
      </c>
      <c r="AF53" s="859">
        <f t="shared" si="10"/>
        <v>0</v>
      </c>
      <c r="AG53" s="444"/>
      <c r="AH53" s="444"/>
    </row>
    <row r="54" spans="1:34" ht="15" hidden="1" customHeight="1" x14ac:dyDescent="0.25">
      <c r="A54" s="1176">
        <f t="shared" si="16"/>
        <v>19</v>
      </c>
      <c r="B54" s="1193">
        <v>43479</v>
      </c>
      <c r="C54" s="834">
        <f t="shared" si="22"/>
        <v>48</v>
      </c>
      <c r="D54" s="835" t="s">
        <v>56</v>
      </c>
      <c r="E54" s="1208" t="s">
        <v>57</v>
      </c>
      <c r="F54" s="850">
        <v>5</v>
      </c>
      <c r="G54" s="838">
        <f t="shared" si="17"/>
        <v>6659090</v>
      </c>
      <c r="H54" s="839"/>
      <c r="I54" s="840">
        <f t="shared" si="18"/>
        <v>0</v>
      </c>
      <c r="J54" s="841"/>
      <c r="K54" s="840">
        <f t="shared" si="19"/>
        <v>0</v>
      </c>
      <c r="L54" s="842"/>
      <c r="M54" s="840">
        <f t="shared" si="20"/>
        <v>0</v>
      </c>
      <c r="N54" s="851">
        <f t="shared" si="21"/>
        <v>5</v>
      </c>
      <c r="O54" s="844">
        <f t="shared" si="21"/>
        <v>6659090</v>
      </c>
      <c r="P54" s="844">
        <f t="shared" si="5"/>
        <v>200000</v>
      </c>
      <c r="Q54" s="844"/>
      <c r="R54" s="844">
        <f t="shared" si="6"/>
        <v>1331818</v>
      </c>
      <c r="S54" s="844">
        <f t="shared" si="7"/>
        <v>1931818</v>
      </c>
      <c r="T54" s="844">
        <f t="shared" si="8"/>
        <v>2231818</v>
      </c>
      <c r="U54" s="844">
        <f t="shared" si="9"/>
        <v>431818</v>
      </c>
      <c r="V54" s="856">
        <v>43481</v>
      </c>
      <c r="W54" s="728">
        <v>6659090</v>
      </c>
      <c r="X54" s="728"/>
      <c r="Y54" s="444"/>
      <c r="Z54" s="444"/>
      <c r="AA54" s="444"/>
      <c r="AB54" s="444"/>
      <c r="AC54" s="444"/>
      <c r="AD54" s="444"/>
      <c r="AE54" s="858">
        <f t="shared" si="15"/>
        <v>6659090</v>
      </c>
      <c r="AF54" s="859">
        <f t="shared" si="10"/>
        <v>0</v>
      </c>
      <c r="AG54" s="444"/>
      <c r="AH54" s="444"/>
    </row>
    <row r="55" spans="1:34" ht="15" hidden="1" customHeight="1" x14ac:dyDescent="0.25">
      <c r="A55" s="1176">
        <f t="shared" si="16"/>
        <v>20</v>
      </c>
      <c r="B55" s="1193">
        <v>43479</v>
      </c>
      <c r="C55" s="834">
        <f t="shared" si="22"/>
        <v>49</v>
      </c>
      <c r="D55" s="835" t="s">
        <v>35</v>
      </c>
      <c r="E55" s="1208" t="s">
        <v>57</v>
      </c>
      <c r="F55" s="850">
        <v>5</v>
      </c>
      <c r="G55" s="838">
        <f t="shared" si="17"/>
        <v>6659090</v>
      </c>
      <c r="H55" s="839"/>
      <c r="I55" s="840">
        <f t="shared" si="18"/>
        <v>0</v>
      </c>
      <c r="J55" s="841"/>
      <c r="K55" s="840">
        <f t="shared" si="19"/>
        <v>0</v>
      </c>
      <c r="L55" s="842"/>
      <c r="M55" s="840">
        <f t="shared" si="20"/>
        <v>0</v>
      </c>
      <c r="N55" s="851">
        <f t="shared" si="21"/>
        <v>5</v>
      </c>
      <c r="O55" s="844">
        <f t="shared" si="21"/>
        <v>6659090</v>
      </c>
      <c r="P55" s="844">
        <f t="shared" si="5"/>
        <v>200000</v>
      </c>
      <c r="Q55" s="844"/>
      <c r="R55" s="844">
        <f t="shared" si="6"/>
        <v>1331818</v>
      </c>
      <c r="S55" s="844">
        <f t="shared" si="7"/>
        <v>1931818</v>
      </c>
      <c r="T55" s="844">
        <f t="shared" si="8"/>
        <v>2231818</v>
      </c>
      <c r="U55" s="844">
        <f t="shared" si="9"/>
        <v>431818</v>
      </c>
      <c r="V55" s="856">
        <v>43481</v>
      </c>
      <c r="W55" s="728">
        <v>6659090</v>
      </c>
      <c r="X55" s="728"/>
      <c r="Y55" s="444"/>
      <c r="Z55" s="444"/>
      <c r="AA55" s="444"/>
      <c r="AB55" s="444"/>
      <c r="AC55" s="444"/>
      <c r="AD55" s="444"/>
      <c r="AE55" s="858">
        <f t="shared" si="15"/>
        <v>6659090</v>
      </c>
      <c r="AF55" s="859">
        <f t="shared" si="10"/>
        <v>0</v>
      </c>
      <c r="AG55" s="444"/>
      <c r="AH55" s="444"/>
    </row>
    <row r="56" spans="1:34" ht="15" hidden="1" customHeight="1" x14ac:dyDescent="0.25">
      <c r="A56" s="1176">
        <f t="shared" si="16"/>
        <v>21</v>
      </c>
      <c r="B56" s="1193">
        <v>43479</v>
      </c>
      <c r="C56" s="834">
        <f t="shared" si="22"/>
        <v>50</v>
      </c>
      <c r="D56" s="835" t="s">
        <v>58</v>
      </c>
      <c r="E56" s="1208" t="s">
        <v>57</v>
      </c>
      <c r="F56" s="850">
        <v>5</v>
      </c>
      <c r="G56" s="838">
        <f t="shared" si="17"/>
        <v>6659090</v>
      </c>
      <c r="H56" s="839"/>
      <c r="I56" s="840">
        <f t="shared" si="18"/>
        <v>0</v>
      </c>
      <c r="J56" s="841"/>
      <c r="K56" s="840">
        <f t="shared" si="19"/>
        <v>0</v>
      </c>
      <c r="L56" s="842"/>
      <c r="M56" s="840">
        <f t="shared" si="20"/>
        <v>0</v>
      </c>
      <c r="N56" s="851">
        <f t="shared" si="21"/>
        <v>5</v>
      </c>
      <c r="O56" s="844">
        <f t="shared" si="21"/>
        <v>6659090</v>
      </c>
      <c r="P56" s="844">
        <f t="shared" si="5"/>
        <v>200000</v>
      </c>
      <c r="Q56" s="844"/>
      <c r="R56" s="844">
        <f t="shared" si="6"/>
        <v>1331818</v>
      </c>
      <c r="S56" s="844">
        <f t="shared" si="7"/>
        <v>1931818</v>
      </c>
      <c r="T56" s="844">
        <f t="shared" si="8"/>
        <v>2231818</v>
      </c>
      <c r="U56" s="844">
        <f t="shared" si="9"/>
        <v>431818</v>
      </c>
      <c r="V56" s="856">
        <v>43480</v>
      </c>
      <c r="W56" s="728">
        <v>6659090</v>
      </c>
      <c r="X56" s="728"/>
      <c r="Y56" s="444"/>
      <c r="Z56" s="444"/>
      <c r="AA56" s="444"/>
      <c r="AB56" s="444"/>
      <c r="AC56" s="444"/>
      <c r="AD56" s="444"/>
      <c r="AE56" s="858">
        <f t="shared" si="15"/>
        <v>6659090</v>
      </c>
      <c r="AF56" s="859">
        <f t="shared" si="10"/>
        <v>0</v>
      </c>
      <c r="AG56" s="444"/>
      <c r="AH56" s="444"/>
    </row>
    <row r="57" spans="1:34" ht="15" hidden="1" customHeight="1" x14ac:dyDescent="0.25">
      <c r="A57" s="1176">
        <f t="shared" si="16"/>
        <v>22</v>
      </c>
      <c r="B57" s="1193">
        <v>43479</v>
      </c>
      <c r="C57" s="834">
        <f t="shared" si="22"/>
        <v>51</v>
      </c>
      <c r="D57" s="835" t="s">
        <v>59</v>
      </c>
      <c r="E57" s="1208" t="s">
        <v>57</v>
      </c>
      <c r="F57" s="850">
        <v>5</v>
      </c>
      <c r="G57" s="838">
        <f t="shared" si="17"/>
        <v>6659090</v>
      </c>
      <c r="H57" s="839"/>
      <c r="I57" s="840">
        <f t="shared" si="18"/>
        <v>0</v>
      </c>
      <c r="J57" s="841"/>
      <c r="K57" s="840">
        <f t="shared" si="19"/>
        <v>0</v>
      </c>
      <c r="L57" s="842"/>
      <c r="M57" s="840">
        <f t="shared" si="20"/>
        <v>0</v>
      </c>
      <c r="N57" s="851">
        <f t="shared" si="21"/>
        <v>5</v>
      </c>
      <c r="O57" s="844">
        <f t="shared" si="21"/>
        <v>6659090</v>
      </c>
      <c r="P57" s="844">
        <f t="shared" si="5"/>
        <v>200000</v>
      </c>
      <c r="Q57" s="844"/>
      <c r="R57" s="844">
        <f t="shared" si="6"/>
        <v>1331818</v>
      </c>
      <c r="S57" s="844">
        <f t="shared" si="7"/>
        <v>1931818</v>
      </c>
      <c r="T57" s="844">
        <f t="shared" si="8"/>
        <v>2231818</v>
      </c>
      <c r="U57" s="844">
        <f t="shared" si="9"/>
        <v>431818</v>
      </c>
      <c r="V57" s="856">
        <v>43480</v>
      </c>
      <c r="W57" s="728">
        <v>6659090</v>
      </c>
      <c r="X57" s="728"/>
      <c r="Y57" s="444"/>
      <c r="Z57" s="444"/>
      <c r="AA57" s="444"/>
      <c r="AB57" s="444"/>
      <c r="AC57" s="444"/>
      <c r="AD57" s="444"/>
      <c r="AE57" s="858">
        <f t="shared" si="15"/>
        <v>6659090</v>
      </c>
      <c r="AF57" s="859">
        <f t="shared" si="10"/>
        <v>0</v>
      </c>
      <c r="AG57" s="444"/>
      <c r="AH57" s="444"/>
    </row>
    <row r="58" spans="1:34" ht="15" hidden="1" customHeight="1" x14ac:dyDescent="0.25">
      <c r="A58" s="1176">
        <f t="shared" si="16"/>
        <v>23</v>
      </c>
      <c r="B58" s="1193">
        <v>43479</v>
      </c>
      <c r="C58" s="834">
        <f t="shared" si="22"/>
        <v>52</v>
      </c>
      <c r="D58" s="835" t="s">
        <v>68</v>
      </c>
      <c r="E58" s="1208" t="s">
        <v>57</v>
      </c>
      <c r="F58" s="850"/>
      <c r="G58" s="838">
        <f t="shared" si="17"/>
        <v>0</v>
      </c>
      <c r="H58" s="839">
        <v>1</v>
      </c>
      <c r="I58" s="840">
        <f t="shared" si="18"/>
        <v>1931818</v>
      </c>
      <c r="J58" s="841">
        <v>2</v>
      </c>
      <c r="K58" s="840">
        <f t="shared" si="19"/>
        <v>4463636</v>
      </c>
      <c r="L58" s="842">
        <v>2</v>
      </c>
      <c r="M58" s="840">
        <f t="shared" si="20"/>
        <v>863636</v>
      </c>
      <c r="N58" s="851">
        <f t="shared" si="21"/>
        <v>5</v>
      </c>
      <c r="O58" s="844">
        <f t="shared" si="21"/>
        <v>7259090</v>
      </c>
      <c r="P58" s="844">
        <f t="shared" si="5"/>
        <v>200000</v>
      </c>
      <c r="Q58" s="844"/>
      <c r="R58" s="844">
        <f t="shared" si="6"/>
        <v>1331818</v>
      </c>
      <c r="S58" s="844">
        <f t="shared" si="7"/>
        <v>1931818</v>
      </c>
      <c r="T58" s="844">
        <f t="shared" si="8"/>
        <v>2231818</v>
      </c>
      <c r="U58" s="844">
        <f t="shared" si="9"/>
        <v>431818</v>
      </c>
      <c r="V58" s="856">
        <v>43482</v>
      </c>
      <c r="W58" s="728">
        <v>7259090</v>
      </c>
      <c r="X58" s="728"/>
      <c r="Y58" s="444"/>
      <c r="Z58" s="444"/>
      <c r="AA58" s="444"/>
      <c r="AB58" s="444"/>
      <c r="AC58" s="444"/>
      <c r="AD58" s="444"/>
      <c r="AE58" s="858">
        <f t="shared" ref="AE58:AE67" si="23">W58+Y58+AA58+AC58</f>
        <v>7259090</v>
      </c>
      <c r="AF58" s="859">
        <f t="shared" si="10"/>
        <v>0</v>
      </c>
      <c r="AG58" s="444"/>
      <c r="AH58" s="444"/>
    </row>
    <row r="59" spans="1:34" ht="15" hidden="1" customHeight="1" x14ac:dyDescent="0.25">
      <c r="A59" s="1176">
        <f t="shared" si="16"/>
        <v>24</v>
      </c>
      <c r="B59" s="1193">
        <v>43479</v>
      </c>
      <c r="C59" s="834">
        <f t="shared" si="22"/>
        <v>53</v>
      </c>
      <c r="D59" s="835" t="s">
        <v>69</v>
      </c>
      <c r="E59" s="1208" t="s">
        <v>57</v>
      </c>
      <c r="F59" s="850"/>
      <c r="G59" s="838">
        <f t="shared" si="17"/>
        <v>0</v>
      </c>
      <c r="H59" s="839">
        <v>1</v>
      </c>
      <c r="I59" s="840">
        <f t="shared" si="18"/>
        <v>1931818</v>
      </c>
      <c r="J59" s="841">
        <v>2</v>
      </c>
      <c r="K59" s="840">
        <f t="shared" si="19"/>
        <v>4463636</v>
      </c>
      <c r="L59" s="842">
        <v>2</v>
      </c>
      <c r="M59" s="840">
        <f t="shared" si="20"/>
        <v>863636</v>
      </c>
      <c r="N59" s="851">
        <f t="shared" si="21"/>
        <v>5</v>
      </c>
      <c r="O59" s="844">
        <f t="shared" si="21"/>
        <v>7259090</v>
      </c>
      <c r="P59" s="844">
        <f t="shared" si="5"/>
        <v>200000</v>
      </c>
      <c r="Q59" s="844"/>
      <c r="R59" s="844">
        <f t="shared" si="6"/>
        <v>1331818</v>
      </c>
      <c r="S59" s="844">
        <f t="shared" si="7"/>
        <v>1931818</v>
      </c>
      <c r="T59" s="844">
        <f t="shared" si="8"/>
        <v>2231818</v>
      </c>
      <c r="U59" s="844">
        <f t="shared" si="9"/>
        <v>431818</v>
      </c>
      <c r="V59" s="856">
        <v>43481</v>
      </c>
      <c r="W59" s="728">
        <v>7259090</v>
      </c>
      <c r="X59" s="728"/>
      <c r="Y59" s="444"/>
      <c r="Z59" s="444"/>
      <c r="AA59" s="444"/>
      <c r="AB59" s="444"/>
      <c r="AC59" s="444"/>
      <c r="AD59" s="444"/>
      <c r="AE59" s="858">
        <f t="shared" si="23"/>
        <v>7259090</v>
      </c>
      <c r="AF59" s="859">
        <f t="shared" si="10"/>
        <v>0</v>
      </c>
      <c r="AG59" s="444"/>
      <c r="AH59" s="444"/>
    </row>
    <row r="60" spans="1:34" ht="15" hidden="1" customHeight="1" x14ac:dyDescent="0.25">
      <c r="A60" s="1176">
        <f t="shared" si="16"/>
        <v>25</v>
      </c>
      <c r="B60" s="1193">
        <v>43479</v>
      </c>
      <c r="C60" s="834">
        <f t="shared" si="22"/>
        <v>54</v>
      </c>
      <c r="D60" s="835" t="s">
        <v>70</v>
      </c>
      <c r="E60" s="1208" t="s">
        <v>57</v>
      </c>
      <c r="F60" s="850"/>
      <c r="G60" s="838">
        <f t="shared" si="17"/>
        <v>0</v>
      </c>
      <c r="H60" s="839"/>
      <c r="I60" s="840">
        <f t="shared" si="18"/>
        <v>0</v>
      </c>
      <c r="J60" s="841">
        <v>2</v>
      </c>
      <c r="K60" s="840">
        <f t="shared" si="19"/>
        <v>4463636</v>
      </c>
      <c r="L60" s="842">
        <v>2</v>
      </c>
      <c r="M60" s="840">
        <f t="shared" si="20"/>
        <v>863636</v>
      </c>
      <c r="N60" s="851">
        <f t="shared" si="21"/>
        <v>4</v>
      </c>
      <c r="O60" s="844">
        <f t="shared" si="21"/>
        <v>5327272</v>
      </c>
      <c r="P60" s="844">
        <f t="shared" si="5"/>
        <v>160000</v>
      </c>
      <c r="Q60" s="844"/>
      <c r="R60" s="844">
        <f t="shared" si="6"/>
        <v>1331818</v>
      </c>
      <c r="S60" s="844">
        <f t="shared" si="7"/>
        <v>1931818</v>
      </c>
      <c r="T60" s="844">
        <f t="shared" si="8"/>
        <v>2231818</v>
      </c>
      <c r="U60" s="844">
        <f t="shared" si="9"/>
        <v>431818</v>
      </c>
      <c r="V60" s="856">
        <v>43482</v>
      </c>
      <c r="W60" s="728">
        <v>5327272</v>
      </c>
      <c r="X60" s="728"/>
      <c r="Y60" s="444"/>
      <c r="Z60" s="444"/>
      <c r="AA60" s="444"/>
      <c r="AB60" s="444"/>
      <c r="AC60" s="444"/>
      <c r="AD60" s="444"/>
      <c r="AE60" s="858">
        <f t="shared" si="23"/>
        <v>5327272</v>
      </c>
      <c r="AF60" s="859">
        <f t="shared" si="10"/>
        <v>0</v>
      </c>
      <c r="AG60" s="444"/>
      <c r="AH60" s="444"/>
    </row>
    <row r="61" spans="1:34" ht="15" hidden="1" customHeight="1" x14ac:dyDescent="0.25">
      <c r="A61" s="1176">
        <f t="shared" si="16"/>
        <v>26</v>
      </c>
      <c r="B61" s="1193">
        <v>43479</v>
      </c>
      <c r="C61" s="834">
        <f t="shared" si="22"/>
        <v>55</v>
      </c>
      <c r="D61" s="835" t="s">
        <v>71</v>
      </c>
      <c r="E61" s="1208" t="s">
        <v>57</v>
      </c>
      <c r="F61" s="850"/>
      <c r="G61" s="838">
        <f t="shared" si="17"/>
        <v>0</v>
      </c>
      <c r="H61" s="839"/>
      <c r="I61" s="840">
        <f t="shared" si="18"/>
        <v>0</v>
      </c>
      <c r="J61" s="841">
        <v>2</v>
      </c>
      <c r="K61" s="840">
        <f t="shared" si="19"/>
        <v>4463636</v>
      </c>
      <c r="L61" s="842">
        <v>2</v>
      </c>
      <c r="M61" s="840">
        <f t="shared" si="20"/>
        <v>863636</v>
      </c>
      <c r="N61" s="851">
        <f t="shared" si="21"/>
        <v>4</v>
      </c>
      <c r="O61" s="844">
        <f t="shared" si="21"/>
        <v>5327272</v>
      </c>
      <c r="P61" s="844">
        <f t="shared" si="5"/>
        <v>160000</v>
      </c>
      <c r="Q61" s="844"/>
      <c r="R61" s="844">
        <f t="shared" si="6"/>
        <v>1331818</v>
      </c>
      <c r="S61" s="844">
        <f t="shared" si="7"/>
        <v>1931818</v>
      </c>
      <c r="T61" s="844">
        <f t="shared" si="8"/>
        <v>2231818</v>
      </c>
      <c r="U61" s="844">
        <f t="shared" si="9"/>
        <v>431818</v>
      </c>
      <c r="V61" s="856">
        <v>43482</v>
      </c>
      <c r="W61" s="728">
        <v>4000000</v>
      </c>
      <c r="X61" s="856">
        <v>43486</v>
      </c>
      <c r="Y61" s="861">
        <v>1327272</v>
      </c>
      <c r="Z61" s="444"/>
      <c r="AA61" s="444"/>
      <c r="AB61" s="444"/>
      <c r="AC61" s="444"/>
      <c r="AD61" s="444"/>
      <c r="AE61" s="858">
        <f t="shared" si="23"/>
        <v>5327272</v>
      </c>
      <c r="AF61" s="859">
        <f t="shared" si="10"/>
        <v>0</v>
      </c>
      <c r="AG61" s="444"/>
      <c r="AH61" s="444"/>
    </row>
    <row r="62" spans="1:34" ht="15" hidden="1" customHeight="1" x14ac:dyDescent="0.25">
      <c r="A62" s="1176">
        <f t="shared" si="16"/>
        <v>27</v>
      </c>
      <c r="B62" s="1193">
        <v>43479</v>
      </c>
      <c r="C62" s="834">
        <f t="shared" si="22"/>
        <v>56</v>
      </c>
      <c r="D62" s="835" t="s">
        <v>72</v>
      </c>
      <c r="E62" s="1208" t="s">
        <v>57</v>
      </c>
      <c r="F62" s="850"/>
      <c r="G62" s="838">
        <f t="shared" si="17"/>
        <v>0</v>
      </c>
      <c r="H62" s="839">
        <v>1</v>
      </c>
      <c r="I62" s="840">
        <f t="shared" si="18"/>
        <v>1931818</v>
      </c>
      <c r="J62" s="841">
        <v>2</v>
      </c>
      <c r="K62" s="840">
        <f t="shared" si="19"/>
        <v>4463636</v>
      </c>
      <c r="L62" s="842">
        <v>2</v>
      </c>
      <c r="M62" s="840">
        <f t="shared" si="20"/>
        <v>863636</v>
      </c>
      <c r="N62" s="851">
        <f t="shared" si="21"/>
        <v>5</v>
      </c>
      <c r="O62" s="844">
        <f t="shared" si="21"/>
        <v>7259090</v>
      </c>
      <c r="P62" s="844">
        <f t="shared" si="5"/>
        <v>200000</v>
      </c>
      <c r="Q62" s="844"/>
      <c r="R62" s="844">
        <f t="shared" si="6"/>
        <v>1331818</v>
      </c>
      <c r="S62" s="844">
        <f t="shared" si="7"/>
        <v>1931818</v>
      </c>
      <c r="T62" s="844">
        <f t="shared" si="8"/>
        <v>2231818</v>
      </c>
      <c r="U62" s="844">
        <f t="shared" si="9"/>
        <v>431818</v>
      </c>
      <c r="V62" s="856">
        <v>43481</v>
      </c>
      <c r="W62" s="728">
        <v>7259090</v>
      </c>
      <c r="X62" s="728"/>
      <c r="Y62" s="444"/>
      <c r="Z62" s="444"/>
      <c r="AA62" s="444"/>
      <c r="AB62" s="444"/>
      <c r="AC62" s="444"/>
      <c r="AD62" s="444"/>
      <c r="AE62" s="858">
        <f t="shared" si="23"/>
        <v>7259090</v>
      </c>
      <c r="AF62" s="859">
        <f t="shared" si="10"/>
        <v>0</v>
      </c>
      <c r="AG62" s="444"/>
      <c r="AH62" s="444"/>
    </row>
    <row r="63" spans="1:34" ht="15" hidden="1" customHeight="1" x14ac:dyDescent="0.25">
      <c r="A63" s="1176">
        <f t="shared" si="16"/>
        <v>28</v>
      </c>
      <c r="B63" s="1193">
        <v>43479</v>
      </c>
      <c r="C63" s="834">
        <f t="shared" si="22"/>
        <v>57</v>
      </c>
      <c r="D63" s="835" t="s">
        <v>73</v>
      </c>
      <c r="E63" s="1208" t="s">
        <v>57</v>
      </c>
      <c r="F63" s="850"/>
      <c r="G63" s="838">
        <f t="shared" si="17"/>
        <v>0</v>
      </c>
      <c r="H63" s="839">
        <v>1</v>
      </c>
      <c r="I63" s="840">
        <f t="shared" si="18"/>
        <v>1931818</v>
      </c>
      <c r="J63" s="841">
        <v>2</v>
      </c>
      <c r="K63" s="840">
        <f t="shared" si="19"/>
        <v>4463636</v>
      </c>
      <c r="L63" s="842">
        <v>2</v>
      </c>
      <c r="M63" s="840">
        <f t="shared" si="20"/>
        <v>863636</v>
      </c>
      <c r="N63" s="851">
        <f t="shared" si="21"/>
        <v>5</v>
      </c>
      <c r="O63" s="844">
        <f t="shared" si="21"/>
        <v>7259090</v>
      </c>
      <c r="P63" s="844">
        <f t="shared" si="5"/>
        <v>200000</v>
      </c>
      <c r="Q63" s="844"/>
      <c r="R63" s="844">
        <f t="shared" si="6"/>
        <v>1331818</v>
      </c>
      <c r="S63" s="844">
        <f t="shared" si="7"/>
        <v>1931818</v>
      </c>
      <c r="T63" s="844">
        <f t="shared" si="8"/>
        <v>2231818</v>
      </c>
      <c r="U63" s="844">
        <f t="shared" si="9"/>
        <v>431818</v>
      </c>
      <c r="V63" s="856">
        <v>43481</v>
      </c>
      <c r="W63" s="728">
        <v>7259090</v>
      </c>
      <c r="X63" s="728"/>
      <c r="Y63" s="444"/>
      <c r="Z63" s="444"/>
      <c r="AA63" s="444"/>
      <c r="AB63" s="444"/>
      <c r="AC63" s="444"/>
      <c r="AD63" s="444"/>
      <c r="AE63" s="858">
        <f t="shared" si="23"/>
        <v>7259090</v>
      </c>
      <c r="AF63" s="859">
        <f t="shared" si="10"/>
        <v>0</v>
      </c>
      <c r="AG63" s="444"/>
      <c r="AH63" s="444"/>
    </row>
    <row r="64" spans="1:34" ht="15" hidden="1" customHeight="1" x14ac:dyDescent="0.25">
      <c r="A64" s="1176">
        <f t="shared" si="16"/>
        <v>29</v>
      </c>
      <c r="B64" s="1193">
        <v>43479</v>
      </c>
      <c r="C64" s="834">
        <f t="shared" si="22"/>
        <v>58</v>
      </c>
      <c r="D64" s="835" t="s">
        <v>74</v>
      </c>
      <c r="E64" s="1208" t="s">
        <v>57</v>
      </c>
      <c r="F64" s="850"/>
      <c r="G64" s="838">
        <f t="shared" si="17"/>
        <v>0</v>
      </c>
      <c r="H64" s="839"/>
      <c r="I64" s="840">
        <f t="shared" si="18"/>
        <v>0</v>
      </c>
      <c r="J64" s="841">
        <v>2</v>
      </c>
      <c r="K64" s="840">
        <f t="shared" si="19"/>
        <v>4463636</v>
      </c>
      <c r="L64" s="842">
        <v>2</v>
      </c>
      <c r="M64" s="840">
        <f t="shared" si="20"/>
        <v>863636</v>
      </c>
      <c r="N64" s="851">
        <f t="shared" si="21"/>
        <v>4</v>
      </c>
      <c r="O64" s="844">
        <f t="shared" si="21"/>
        <v>5327272</v>
      </c>
      <c r="P64" s="844">
        <f t="shared" si="5"/>
        <v>160000</v>
      </c>
      <c r="Q64" s="844"/>
      <c r="R64" s="844">
        <f t="shared" si="6"/>
        <v>1331818</v>
      </c>
      <c r="S64" s="844">
        <f t="shared" si="7"/>
        <v>1931818</v>
      </c>
      <c r="T64" s="844">
        <f t="shared" si="8"/>
        <v>2231818</v>
      </c>
      <c r="U64" s="844">
        <f t="shared" si="9"/>
        <v>431818</v>
      </c>
      <c r="V64" s="856">
        <v>43482</v>
      </c>
      <c r="W64" s="728">
        <v>3000000</v>
      </c>
      <c r="X64" s="856">
        <v>43483</v>
      </c>
      <c r="Y64" s="861">
        <v>2327272</v>
      </c>
      <c r="Z64" s="444"/>
      <c r="AA64" s="444"/>
      <c r="AB64" s="444"/>
      <c r="AC64" s="444"/>
      <c r="AD64" s="444"/>
      <c r="AE64" s="858">
        <f t="shared" si="23"/>
        <v>5327272</v>
      </c>
      <c r="AF64" s="859">
        <f t="shared" si="10"/>
        <v>0</v>
      </c>
      <c r="AG64" s="444"/>
      <c r="AH64" s="444"/>
    </row>
    <row r="65" spans="1:34" ht="15" hidden="1" customHeight="1" x14ac:dyDescent="0.25">
      <c r="A65" s="1176">
        <f t="shared" si="16"/>
        <v>30</v>
      </c>
      <c r="B65" s="1193">
        <v>43479</v>
      </c>
      <c r="C65" s="834">
        <f t="shared" si="22"/>
        <v>59</v>
      </c>
      <c r="D65" s="835" t="s">
        <v>75</v>
      </c>
      <c r="E65" s="1208" t="s">
        <v>57</v>
      </c>
      <c r="F65" s="850"/>
      <c r="G65" s="838">
        <f t="shared" si="17"/>
        <v>0</v>
      </c>
      <c r="H65" s="839">
        <v>1</v>
      </c>
      <c r="I65" s="840">
        <f t="shared" si="18"/>
        <v>1931818</v>
      </c>
      <c r="J65" s="841">
        <v>2</v>
      </c>
      <c r="K65" s="840">
        <f t="shared" si="19"/>
        <v>4463636</v>
      </c>
      <c r="L65" s="842">
        <v>2</v>
      </c>
      <c r="M65" s="840">
        <f t="shared" si="20"/>
        <v>863636</v>
      </c>
      <c r="N65" s="851">
        <f t="shared" si="21"/>
        <v>5</v>
      </c>
      <c r="O65" s="844">
        <f t="shared" si="21"/>
        <v>7259090</v>
      </c>
      <c r="P65" s="844">
        <f t="shared" si="5"/>
        <v>200000</v>
      </c>
      <c r="Q65" s="844"/>
      <c r="R65" s="844">
        <f t="shared" si="6"/>
        <v>1331818</v>
      </c>
      <c r="S65" s="844">
        <f t="shared" si="7"/>
        <v>1931818</v>
      </c>
      <c r="T65" s="844">
        <f t="shared" si="8"/>
        <v>2231818</v>
      </c>
      <c r="U65" s="844">
        <f t="shared" si="9"/>
        <v>431818</v>
      </c>
      <c r="V65" s="856">
        <v>43480</v>
      </c>
      <c r="W65" s="728">
        <v>7259090</v>
      </c>
      <c r="X65" s="728"/>
      <c r="Y65" s="444"/>
      <c r="Z65" s="444"/>
      <c r="AA65" s="444"/>
      <c r="AB65" s="444"/>
      <c r="AC65" s="444"/>
      <c r="AD65" s="444"/>
      <c r="AE65" s="858">
        <f t="shared" si="23"/>
        <v>7259090</v>
      </c>
      <c r="AF65" s="859">
        <f t="shared" si="10"/>
        <v>0</v>
      </c>
      <c r="AG65" s="444"/>
      <c r="AH65" s="444"/>
    </row>
    <row r="66" spans="1:34" ht="15" hidden="1" customHeight="1" x14ac:dyDescent="0.25">
      <c r="A66" s="1176">
        <f t="shared" si="16"/>
        <v>31</v>
      </c>
      <c r="B66" s="1193">
        <v>43479</v>
      </c>
      <c r="C66" s="834">
        <f t="shared" si="22"/>
        <v>60</v>
      </c>
      <c r="D66" s="835" t="s">
        <v>76</v>
      </c>
      <c r="E66" s="1208" t="s">
        <v>57</v>
      </c>
      <c r="F66" s="850"/>
      <c r="G66" s="838">
        <f t="shared" si="17"/>
        <v>0</v>
      </c>
      <c r="H66" s="839">
        <v>1</v>
      </c>
      <c r="I66" s="840">
        <f t="shared" si="18"/>
        <v>1931818</v>
      </c>
      <c r="J66" s="841">
        <v>2</v>
      </c>
      <c r="K66" s="840">
        <f t="shared" si="19"/>
        <v>4463636</v>
      </c>
      <c r="L66" s="842">
        <v>2</v>
      </c>
      <c r="M66" s="840">
        <f t="shared" si="20"/>
        <v>863636</v>
      </c>
      <c r="N66" s="851">
        <f t="shared" si="21"/>
        <v>5</v>
      </c>
      <c r="O66" s="844">
        <f t="shared" si="21"/>
        <v>7259090</v>
      </c>
      <c r="P66" s="844">
        <f t="shared" si="5"/>
        <v>200000</v>
      </c>
      <c r="Q66" s="844"/>
      <c r="R66" s="844">
        <f t="shared" si="6"/>
        <v>1331818</v>
      </c>
      <c r="S66" s="844">
        <f t="shared" si="7"/>
        <v>1931818</v>
      </c>
      <c r="T66" s="844">
        <f t="shared" si="8"/>
        <v>2231818</v>
      </c>
      <c r="U66" s="844">
        <f t="shared" si="9"/>
        <v>431818</v>
      </c>
      <c r="V66" s="856">
        <v>43482</v>
      </c>
      <c r="W66" s="728">
        <v>7259090</v>
      </c>
      <c r="X66" s="728"/>
      <c r="Y66" s="444"/>
      <c r="Z66" s="444"/>
      <c r="AA66" s="444"/>
      <c r="AB66" s="444"/>
      <c r="AC66" s="444"/>
      <c r="AD66" s="444"/>
      <c r="AE66" s="858">
        <f t="shared" si="23"/>
        <v>7259090</v>
      </c>
      <c r="AF66" s="859">
        <f t="shared" si="10"/>
        <v>0</v>
      </c>
      <c r="AG66" s="444"/>
      <c r="AH66" s="444"/>
    </row>
    <row r="67" spans="1:34" ht="15" hidden="1" customHeight="1" thickBot="1" x14ac:dyDescent="0.3">
      <c r="A67" s="1176">
        <f t="shared" si="16"/>
        <v>32</v>
      </c>
      <c r="B67" s="1193">
        <v>43479</v>
      </c>
      <c r="C67" s="834">
        <f t="shared" si="22"/>
        <v>61</v>
      </c>
      <c r="D67" s="835" t="s">
        <v>77</v>
      </c>
      <c r="E67" s="1208" t="s">
        <v>57</v>
      </c>
      <c r="F67" s="850"/>
      <c r="G67" s="838">
        <f t="shared" si="17"/>
        <v>0</v>
      </c>
      <c r="H67" s="839">
        <v>1</v>
      </c>
      <c r="I67" s="840">
        <f t="shared" si="18"/>
        <v>1931818</v>
      </c>
      <c r="J67" s="841">
        <v>2</v>
      </c>
      <c r="K67" s="840">
        <f t="shared" si="19"/>
        <v>4463636</v>
      </c>
      <c r="L67" s="842">
        <v>2</v>
      </c>
      <c r="M67" s="840">
        <f t="shared" si="20"/>
        <v>863636</v>
      </c>
      <c r="N67" s="851">
        <f t="shared" si="21"/>
        <v>5</v>
      </c>
      <c r="O67" s="844">
        <f t="shared" si="21"/>
        <v>7259090</v>
      </c>
      <c r="P67" s="844">
        <f t="shared" si="5"/>
        <v>200000</v>
      </c>
      <c r="Q67" s="844"/>
      <c r="R67" s="844">
        <f t="shared" si="6"/>
        <v>1331818</v>
      </c>
      <c r="S67" s="844">
        <f t="shared" si="7"/>
        <v>1931818</v>
      </c>
      <c r="T67" s="844">
        <f t="shared" si="8"/>
        <v>2231818</v>
      </c>
      <c r="U67" s="844">
        <f t="shared" si="9"/>
        <v>431818</v>
      </c>
      <c r="V67" s="856">
        <v>43481</v>
      </c>
      <c r="W67" s="728">
        <v>7259090</v>
      </c>
      <c r="X67" s="728"/>
      <c r="Y67" s="444"/>
      <c r="Z67" s="444"/>
      <c r="AA67" s="444"/>
      <c r="AB67" s="444"/>
      <c r="AC67" s="444"/>
      <c r="AD67" s="444"/>
      <c r="AE67" s="858">
        <f t="shared" si="23"/>
        <v>7259090</v>
      </c>
      <c r="AF67" s="859">
        <f t="shared" si="10"/>
        <v>0</v>
      </c>
      <c r="AG67" s="444"/>
      <c r="AH67" s="444"/>
    </row>
    <row r="68" spans="1:34" ht="15" hidden="1" customHeight="1" x14ac:dyDescent="0.25">
      <c r="A68" s="1175">
        <v>1</v>
      </c>
      <c r="B68" s="1193">
        <v>43481</v>
      </c>
      <c r="C68" s="1206">
        <v>62</v>
      </c>
      <c r="D68" s="863" t="s">
        <v>38</v>
      </c>
      <c r="E68" s="1208" t="s">
        <v>31</v>
      </c>
      <c r="F68" s="850">
        <v>6</v>
      </c>
      <c r="G68" s="838">
        <f t="shared" si="17"/>
        <v>7990908</v>
      </c>
      <c r="H68" s="839"/>
      <c r="I68" s="840">
        <f t="shared" si="18"/>
        <v>0</v>
      </c>
      <c r="J68" s="841">
        <v>2</v>
      </c>
      <c r="K68" s="840">
        <f t="shared" si="19"/>
        <v>4463636</v>
      </c>
      <c r="L68" s="842">
        <v>2</v>
      </c>
      <c r="M68" s="840">
        <f t="shared" si="20"/>
        <v>863636</v>
      </c>
      <c r="N68" s="851">
        <f t="shared" si="21"/>
        <v>10</v>
      </c>
      <c r="O68" s="844">
        <f t="shared" si="21"/>
        <v>13318180</v>
      </c>
      <c r="P68" s="844">
        <f t="shared" si="5"/>
        <v>400000</v>
      </c>
      <c r="Q68" s="844"/>
      <c r="R68" s="844">
        <f t="shared" si="6"/>
        <v>1331818</v>
      </c>
      <c r="S68" s="844">
        <f t="shared" si="7"/>
        <v>1931818</v>
      </c>
      <c r="T68" s="844">
        <f t="shared" si="8"/>
        <v>2231818</v>
      </c>
      <c r="U68" s="844">
        <f t="shared" si="9"/>
        <v>431818</v>
      </c>
      <c r="V68" s="856">
        <v>43483</v>
      </c>
      <c r="W68" s="844">
        <v>13318180</v>
      </c>
      <c r="X68" s="844"/>
      <c r="Y68" s="844"/>
      <c r="Z68" s="844"/>
      <c r="AA68" s="857"/>
      <c r="AB68" s="857"/>
      <c r="AC68" s="444"/>
      <c r="AD68" s="444"/>
      <c r="AE68" s="858">
        <f>W68+Y68+AA68+AC68</f>
        <v>13318180</v>
      </c>
      <c r="AF68" s="859">
        <f t="shared" si="10"/>
        <v>0</v>
      </c>
      <c r="AG68" s="444"/>
      <c r="AH68" s="444"/>
    </row>
    <row r="69" spans="1:34" ht="15" hidden="1" customHeight="1" x14ac:dyDescent="0.25">
      <c r="A69" s="1177">
        <f>+A68+1</f>
        <v>2</v>
      </c>
      <c r="B69" s="1193">
        <f>+B68</f>
        <v>43481</v>
      </c>
      <c r="C69" s="834">
        <f>+C68+1</f>
        <v>63</v>
      </c>
      <c r="D69" s="864" t="s">
        <v>41</v>
      </c>
      <c r="E69" s="1208" t="s">
        <v>31</v>
      </c>
      <c r="F69" s="850">
        <v>8</v>
      </c>
      <c r="G69" s="838">
        <f t="shared" si="17"/>
        <v>10654544</v>
      </c>
      <c r="H69" s="839"/>
      <c r="I69" s="840">
        <f t="shared" si="18"/>
        <v>0</v>
      </c>
      <c r="J69" s="841">
        <v>2</v>
      </c>
      <c r="K69" s="840">
        <f t="shared" si="19"/>
        <v>4463636</v>
      </c>
      <c r="L69" s="842">
        <v>2</v>
      </c>
      <c r="M69" s="840">
        <f t="shared" si="20"/>
        <v>863636</v>
      </c>
      <c r="N69" s="851">
        <f t="shared" si="21"/>
        <v>12</v>
      </c>
      <c r="O69" s="844">
        <f t="shared" si="21"/>
        <v>15981816</v>
      </c>
      <c r="P69" s="844">
        <f t="shared" si="5"/>
        <v>480000</v>
      </c>
      <c r="Q69" s="844"/>
      <c r="R69" s="844">
        <f t="shared" si="6"/>
        <v>1331818</v>
      </c>
      <c r="S69" s="844">
        <f t="shared" si="7"/>
        <v>1931818</v>
      </c>
      <c r="T69" s="844">
        <f t="shared" si="8"/>
        <v>2231818</v>
      </c>
      <c r="U69" s="844">
        <f t="shared" si="9"/>
        <v>431818</v>
      </c>
      <c r="V69" s="856">
        <v>43482</v>
      </c>
      <c r="W69" s="844">
        <v>15981816</v>
      </c>
      <c r="X69" s="844"/>
      <c r="Y69" s="844"/>
      <c r="Z69" s="844"/>
      <c r="AA69" s="857"/>
      <c r="AB69" s="857"/>
      <c r="AC69" s="444"/>
      <c r="AD69" s="444"/>
      <c r="AE69" s="858">
        <f t="shared" ref="AE69:AE90" si="24">W69+Y69+AA69+AC69</f>
        <v>15981816</v>
      </c>
      <c r="AF69" s="859">
        <f t="shared" si="10"/>
        <v>0</v>
      </c>
      <c r="AG69" s="444"/>
      <c r="AH69" s="444"/>
    </row>
    <row r="70" spans="1:34" ht="15" hidden="1" customHeight="1" x14ac:dyDescent="0.25">
      <c r="A70" s="1177">
        <v>3</v>
      </c>
      <c r="B70" s="1193">
        <f t="shared" ref="B70:B90" si="25">+B69</f>
        <v>43481</v>
      </c>
      <c r="C70" s="834">
        <f t="shared" ref="C70:C90" si="26">+C69+1</f>
        <v>64</v>
      </c>
      <c r="D70" s="864" t="s">
        <v>79</v>
      </c>
      <c r="E70" s="1208" t="s">
        <v>31</v>
      </c>
      <c r="F70" s="850">
        <v>5</v>
      </c>
      <c r="G70" s="838">
        <f t="shared" si="17"/>
        <v>6659090</v>
      </c>
      <c r="H70" s="839"/>
      <c r="I70" s="840">
        <f t="shared" si="18"/>
        <v>0</v>
      </c>
      <c r="J70" s="841">
        <v>5</v>
      </c>
      <c r="K70" s="840">
        <f t="shared" si="19"/>
        <v>11159090</v>
      </c>
      <c r="L70" s="842"/>
      <c r="M70" s="840">
        <f t="shared" si="20"/>
        <v>0</v>
      </c>
      <c r="N70" s="851">
        <f t="shared" si="21"/>
        <v>10</v>
      </c>
      <c r="O70" s="844">
        <f t="shared" si="21"/>
        <v>17818180</v>
      </c>
      <c r="P70" s="844">
        <f t="shared" si="5"/>
        <v>400000</v>
      </c>
      <c r="Q70" s="844"/>
      <c r="R70" s="844">
        <f t="shared" si="6"/>
        <v>1331818</v>
      </c>
      <c r="S70" s="844">
        <f t="shared" si="7"/>
        <v>1931818</v>
      </c>
      <c r="T70" s="844">
        <f t="shared" si="8"/>
        <v>2231818</v>
      </c>
      <c r="U70" s="844">
        <f t="shared" si="9"/>
        <v>431818</v>
      </c>
      <c r="V70" s="856">
        <v>43482</v>
      </c>
      <c r="W70" s="844">
        <v>17818180</v>
      </c>
      <c r="X70" s="834"/>
      <c r="Y70" s="844"/>
      <c r="Z70" s="844"/>
      <c r="AA70" s="857"/>
      <c r="AB70" s="857"/>
      <c r="AC70" s="444"/>
      <c r="AD70" s="444"/>
      <c r="AE70" s="858">
        <f t="shared" si="24"/>
        <v>17818180</v>
      </c>
      <c r="AF70" s="859">
        <f t="shared" si="10"/>
        <v>0</v>
      </c>
      <c r="AG70" s="444"/>
      <c r="AH70" s="444"/>
    </row>
    <row r="71" spans="1:34" ht="15" hidden="1" customHeight="1" x14ac:dyDescent="0.25">
      <c r="A71" s="1177">
        <f t="shared" ref="A71" si="27">+A70+1</f>
        <v>4</v>
      </c>
      <c r="B71" s="1193">
        <f t="shared" si="25"/>
        <v>43481</v>
      </c>
      <c r="C71" s="834">
        <f t="shared" si="26"/>
        <v>65</v>
      </c>
      <c r="D71" s="864" t="s">
        <v>80</v>
      </c>
      <c r="E71" s="1208" t="s">
        <v>31</v>
      </c>
      <c r="F71" s="850"/>
      <c r="G71" s="838">
        <f t="shared" ref="G71:G102" si="28">F71*R71</f>
        <v>0</v>
      </c>
      <c r="H71" s="839">
        <v>1</v>
      </c>
      <c r="I71" s="840">
        <f t="shared" ref="I71:I102" si="29">H71*S71</f>
        <v>1931818</v>
      </c>
      <c r="J71" s="841">
        <v>6</v>
      </c>
      <c r="K71" s="840">
        <f t="shared" ref="K71:K102" si="30">J71*T71</f>
        <v>13390908</v>
      </c>
      <c r="L71" s="842">
        <v>3</v>
      </c>
      <c r="M71" s="840">
        <f t="shared" ref="M71:M102" si="31">L71*U71</f>
        <v>1295454</v>
      </c>
      <c r="N71" s="851">
        <f t="shared" ref="N71:O102" si="32">+L71+J71+H71+F71</f>
        <v>10</v>
      </c>
      <c r="O71" s="844">
        <f t="shared" si="32"/>
        <v>16618180</v>
      </c>
      <c r="P71" s="844">
        <f t="shared" ref="P71:P134" si="33">+N71*40000</f>
        <v>400000</v>
      </c>
      <c r="Q71" s="844"/>
      <c r="R71" s="844">
        <f t="shared" ref="R71:R134" si="34">1331818</f>
        <v>1331818</v>
      </c>
      <c r="S71" s="844">
        <f t="shared" ref="S71:S134" si="35">1931818</f>
        <v>1931818</v>
      </c>
      <c r="T71" s="844">
        <f t="shared" ref="T71:T134" si="36">2231818</f>
        <v>2231818</v>
      </c>
      <c r="U71" s="844">
        <f t="shared" ref="U71:U134" si="37">431818</f>
        <v>431818</v>
      </c>
      <c r="V71" s="856">
        <v>43482</v>
      </c>
      <c r="W71" s="844">
        <v>10000000</v>
      </c>
      <c r="X71" s="856">
        <v>43482</v>
      </c>
      <c r="Y71" s="844">
        <v>6618180</v>
      </c>
      <c r="Z71" s="844"/>
      <c r="AA71" s="857"/>
      <c r="AB71" s="857"/>
      <c r="AC71" s="444"/>
      <c r="AD71" s="444"/>
      <c r="AE71" s="858">
        <f t="shared" si="24"/>
        <v>16618180</v>
      </c>
      <c r="AF71" s="859">
        <f t="shared" ref="AF71:AF134" si="38">O71-AE71</f>
        <v>0</v>
      </c>
      <c r="AG71" s="444"/>
      <c r="AH71" s="444"/>
    </row>
    <row r="72" spans="1:34" ht="15" hidden="1" customHeight="1" x14ac:dyDescent="0.25">
      <c r="A72" s="1177">
        <v>5</v>
      </c>
      <c r="B72" s="1193">
        <f t="shared" si="25"/>
        <v>43481</v>
      </c>
      <c r="C72" s="834">
        <f t="shared" si="26"/>
        <v>66</v>
      </c>
      <c r="D72" s="864" t="s">
        <v>81</v>
      </c>
      <c r="E72" s="1208" t="s">
        <v>31</v>
      </c>
      <c r="F72" s="850"/>
      <c r="G72" s="838">
        <f t="shared" si="28"/>
        <v>0</v>
      </c>
      <c r="H72" s="839"/>
      <c r="I72" s="840">
        <f t="shared" si="29"/>
        <v>0</v>
      </c>
      <c r="J72" s="841">
        <v>6</v>
      </c>
      <c r="K72" s="840">
        <f t="shared" si="30"/>
        <v>13390908</v>
      </c>
      <c r="L72" s="842">
        <v>3</v>
      </c>
      <c r="M72" s="840">
        <f t="shared" si="31"/>
        <v>1295454</v>
      </c>
      <c r="N72" s="851">
        <f t="shared" si="32"/>
        <v>9</v>
      </c>
      <c r="O72" s="844">
        <f t="shared" si="32"/>
        <v>14686362</v>
      </c>
      <c r="P72" s="844">
        <f t="shared" si="33"/>
        <v>360000</v>
      </c>
      <c r="Q72" s="844"/>
      <c r="R72" s="844">
        <f t="shared" si="34"/>
        <v>1331818</v>
      </c>
      <c r="S72" s="844">
        <f t="shared" si="35"/>
        <v>1931818</v>
      </c>
      <c r="T72" s="844">
        <f t="shared" si="36"/>
        <v>2231818</v>
      </c>
      <c r="U72" s="844">
        <f t="shared" si="37"/>
        <v>431818</v>
      </c>
      <c r="V72" s="856">
        <v>43482</v>
      </c>
      <c r="W72" s="844">
        <v>14686362</v>
      </c>
      <c r="X72" s="844"/>
      <c r="Y72" s="844"/>
      <c r="Z72" s="844"/>
      <c r="AA72" s="857"/>
      <c r="AB72" s="857"/>
      <c r="AC72" s="444"/>
      <c r="AD72" s="444"/>
      <c r="AE72" s="858">
        <f t="shared" si="24"/>
        <v>14686362</v>
      </c>
      <c r="AF72" s="859">
        <f t="shared" si="38"/>
        <v>0</v>
      </c>
      <c r="AG72" s="444"/>
      <c r="AH72" s="444"/>
    </row>
    <row r="73" spans="1:34" ht="15" hidden="1" customHeight="1" x14ac:dyDescent="0.25">
      <c r="A73" s="1177">
        <f t="shared" ref="A73" si="39">+A72+1</f>
        <v>6</v>
      </c>
      <c r="B73" s="1193">
        <f t="shared" si="25"/>
        <v>43481</v>
      </c>
      <c r="C73" s="834">
        <f t="shared" si="26"/>
        <v>67</v>
      </c>
      <c r="D73" s="864" t="s">
        <v>82</v>
      </c>
      <c r="E73" s="1208" t="s">
        <v>31</v>
      </c>
      <c r="F73" s="850">
        <v>10</v>
      </c>
      <c r="G73" s="838">
        <f t="shared" si="28"/>
        <v>13318180</v>
      </c>
      <c r="H73" s="839"/>
      <c r="I73" s="840">
        <f t="shared" si="29"/>
        <v>0</v>
      </c>
      <c r="J73" s="841"/>
      <c r="K73" s="840">
        <f t="shared" si="30"/>
        <v>0</v>
      </c>
      <c r="L73" s="842"/>
      <c r="M73" s="840">
        <f t="shared" si="31"/>
        <v>0</v>
      </c>
      <c r="N73" s="851">
        <f t="shared" si="32"/>
        <v>10</v>
      </c>
      <c r="O73" s="844">
        <f t="shared" si="32"/>
        <v>13318180</v>
      </c>
      <c r="P73" s="844">
        <f t="shared" si="33"/>
        <v>400000</v>
      </c>
      <c r="Q73" s="844"/>
      <c r="R73" s="844">
        <f t="shared" si="34"/>
        <v>1331818</v>
      </c>
      <c r="S73" s="844">
        <f t="shared" si="35"/>
        <v>1931818</v>
      </c>
      <c r="T73" s="844">
        <f t="shared" si="36"/>
        <v>2231818</v>
      </c>
      <c r="U73" s="844">
        <f t="shared" si="37"/>
        <v>431818</v>
      </c>
      <c r="V73" s="856">
        <v>43482</v>
      </c>
      <c r="W73" s="844">
        <v>13318180</v>
      </c>
      <c r="X73" s="844"/>
      <c r="Y73" s="844"/>
      <c r="Z73" s="844"/>
      <c r="AA73" s="857"/>
      <c r="AB73" s="857"/>
      <c r="AC73" s="444"/>
      <c r="AD73" s="444"/>
      <c r="AE73" s="858">
        <f t="shared" si="24"/>
        <v>13318180</v>
      </c>
      <c r="AF73" s="859">
        <f t="shared" si="38"/>
        <v>0</v>
      </c>
      <c r="AG73" s="444"/>
      <c r="AH73" s="444"/>
    </row>
    <row r="74" spans="1:34" ht="15" customHeight="1" x14ac:dyDescent="0.25">
      <c r="A74" s="1177">
        <v>7</v>
      </c>
      <c r="B74" s="1193">
        <f t="shared" si="25"/>
        <v>43481</v>
      </c>
      <c r="C74" s="834">
        <f t="shared" si="26"/>
        <v>68</v>
      </c>
      <c r="D74" s="835" t="s">
        <v>82</v>
      </c>
      <c r="E74" s="1158" t="s">
        <v>31</v>
      </c>
      <c r="F74" s="850"/>
      <c r="G74" s="838">
        <f t="shared" si="28"/>
        <v>0</v>
      </c>
      <c r="H74" s="839">
        <v>1</v>
      </c>
      <c r="I74" s="840">
        <f t="shared" si="29"/>
        <v>1931818</v>
      </c>
      <c r="J74" s="841">
        <v>7</v>
      </c>
      <c r="K74" s="840">
        <f t="shared" si="30"/>
        <v>15622726</v>
      </c>
      <c r="L74" s="842">
        <v>3</v>
      </c>
      <c r="M74" s="840">
        <f t="shared" si="31"/>
        <v>1295454</v>
      </c>
      <c r="N74" s="851">
        <f t="shared" si="32"/>
        <v>11</v>
      </c>
      <c r="O74" s="844">
        <f t="shared" si="32"/>
        <v>18849998</v>
      </c>
      <c r="P74" s="844">
        <f t="shared" si="33"/>
        <v>440000</v>
      </c>
      <c r="Q74" s="844"/>
      <c r="R74" s="844">
        <f t="shared" si="34"/>
        <v>1331818</v>
      </c>
      <c r="S74" s="844">
        <f t="shared" si="35"/>
        <v>1931818</v>
      </c>
      <c r="T74" s="844">
        <f t="shared" si="36"/>
        <v>2231818</v>
      </c>
      <c r="U74" s="844">
        <f t="shared" si="37"/>
        <v>431818</v>
      </c>
      <c r="V74" s="856">
        <v>43595</v>
      </c>
      <c r="W74" s="844">
        <v>7300000</v>
      </c>
      <c r="X74" s="856">
        <v>43693</v>
      </c>
      <c r="Y74" s="844">
        <v>2674000</v>
      </c>
      <c r="Z74" s="844"/>
      <c r="AA74" s="857"/>
      <c r="AB74" s="857"/>
      <c r="AC74" s="444"/>
      <c r="AD74" s="444"/>
      <c r="AE74" s="858">
        <f t="shared" si="24"/>
        <v>9974000</v>
      </c>
      <c r="AF74" s="859">
        <f t="shared" si="38"/>
        <v>8875998</v>
      </c>
      <c r="AG74" s="445" t="s">
        <v>188</v>
      </c>
      <c r="AH74" s="444"/>
    </row>
    <row r="75" spans="1:34" ht="15" hidden="1" customHeight="1" x14ac:dyDescent="0.25">
      <c r="A75" s="1177">
        <f t="shared" ref="A75" si="40">+A74+1</f>
        <v>8</v>
      </c>
      <c r="B75" s="1193">
        <f t="shared" si="25"/>
        <v>43481</v>
      </c>
      <c r="C75" s="834">
        <f t="shared" si="26"/>
        <v>69</v>
      </c>
      <c r="D75" s="864" t="s">
        <v>55</v>
      </c>
      <c r="E75" s="1159" t="s">
        <v>43</v>
      </c>
      <c r="F75" s="850">
        <v>8</v>
      </c>
      <c r="G75" s="838">
        <f t="shared" si="28"/>
        <v>10654544</v>
      </c>
      <c r="H75" s="839"/>
      <c r="I75" s="840">
        <f t="shared" si="29"/>
        <v>0</v>
      </c>
      <c r="J75" s="841"/>
      <c r="K75" s="840">
        <f t="shared" si="30"/>
        <v>0</v>
      </c>
      <c r="L75" s="842">
        <v>2</v>
      </c>
      <c r="M75" s="840">
        <f t="shared" si="31"/>
        <v>863636</v>
      </c>
      <c r="N75" s="851">
        <f t="shared" si="32"/>
        <v>10</v>
      </c>
      <c r="O75" s="844">
        <f t="shared" si="32"/>
        <v>11518180</v>
      </c>
      <c r="P75" s="844">
        <f t="shared" si="33"/>
        <v>400000</v>
      </c>
      <c r="Q75" s="844"/>
      <c r="R75" s="844">
        <f t="shared" si="34"/>
        <v>1331818</v>
      </c>
      <c r="S75" s="844">
        <f t="shared" si="35"/>
        <v>1931818</v>
      </c>
      <c r="T75" s="844">
        <f t="shared" si="36"/>
        <v>2231818</v>
      </c>
      <c r="U75" s="844">
        <f t="shared" si="37"/>
        <v>431818</v>
      </c>
      <c r="V75" s="856">
        <v>43486</v>
      </c>
      <c r="W75" s="860">
        <v>10095010</v>
      </c>
      <c r="X75" s="856">
        <v>43500</v>
      </c>
      <c r="Y75" s="860">
        <v>1423170</v>
      </c>
      <c r="Z75" s="860"/>
      <c r="AA75" s="860"/>
      <c r="AB75" s="860"/>
      <c r="AC75" s="860"/>
      <c r="AD75" s="860"/>
      <c r="AE75" s="858">
        <f t="shared" si="24"/>
        <v>11518180</v>
      </c>
      <c r="AF75" s="859">
        <f t="shared" si="38"/>
        <v>0</v>
      </c>
      <c r="AG75" s="444"/>
      <c r="AH75" s="444"/>
    </row>
    <row r="76" spans="1:34" ht="15" hidden="1" customHeight="1" x14ac:dyDescent="0.25">
      <c r="A76" s="1177">
        <v>9</v>
      </c>
      <c r="B76" s="1193">
        <f t="shared" si="25"/>
        <v>43481</v>
      </c>
      <c r="C76" s="834">
        <f t="shared" si="26"/>
        <v>70</v>
      </c>
      <c r="D76" s="864" t="s">
        <v>52</v>
      </c>
      <c r="E76" s="1208" t="s">
        <v>43</v>
      </c>
      <c r="F76" s="850">
        <v>10</v>
      </c>
      <c r="G76" s="838">
        <f t="shared" si="28"/>
        <v>13318180</v>
      </c>
      <c r="H76" s="839"/>
      <c r="I76" s="840">
        <f t="shared" si="29"/>
        <v>0</v>
      </c>
      <c r="J76" s="841"/>
      <c r="K76" s="840">
        <f t="shared" si="30"/>
        <v>0</v>
      </c>
      <c r="L76" s="842"/>
      <c r="M76" s="840">
        <f t="shared" si="31"/>
        <v>0</v>
      </c>
      <c r="N76" s="851">
        <f t="shared" si="32"/>
        <v>10</v>
      </c>
      <c r="O76" s="844">
        <f t="shared" si="32"/>
        <v>13318180</v>
      </c>
      <c r="P76" s="844">
        <f t="shared" si="33"/>
        <v>400000</v>
      </c>
      <c r="Q76" s="844"/>
      <c r="R76" s="844">
        <f t="shared" si="34"/>
        <v>1331818</v>
      </c>
      <c r="S76" s="844">
        <f t="shared" si="35"/>
        <v>1931818</v>
      </c>
      <c r="T76" s="844">
        <f t="shared" si="36"/>
        <v>2231818</v>
      </c>
      <c r="U76" s="844">
        <f t="shared" si="37"/>
        <v>431818</v>
      </c>
      <c r="V76" s="856">
        <v>43483</v>
      </c>
      <c r="W76" s="728">
        <v>13318180</v>
      </c>
      <c r="X76" s="728"/>
      <c r="Y76" s="444"/>
      <c r="Z76" s="444"/>
      <c r="AA76" s="444"/>
      <c r="AB76" s="444"/>
      <c r="AC76" s="444"/>
      <c r="AD76" s="444"/>
      <c r="AE76" s="858">
        <f t="shared" si="24"/>
        <v>13318180</v>
      </c>
      <c r="AF76" s="859">
        <f t="shared" si="38"/>
        <v>0</v>
      </c>
      <c r="AG76" s="444"/>
      <c r="AH76" s="444"/>
    </row>
    <row r="77" spans="1:34" ht="15" hidden="1" customHeight="1" x14ac:dyDescent="0.25">
      <c r="A77" s="1177">
        <f t="shared" ref="A77" si="41">+A76+1</f>
        <v>10</v>
      </c>
      <c r="B77" s="1193">
        <f t="shared" si="25"/>
        <v>43481</v>
      </c>
      <c r="C77" s="834">
        <f t="shared" si="26"/>
        <v>71</v>
      </c>
      <c r="D77" s="864" t="s">
        <v>54</v>
      </c>
      <c r="E77" s="1208" t="s">
        <v>43</v>
      </c>
      <c r="F77" s="850">
        <v>9</v>
      </c>
      <c r="G77" s="838">
        <f t="shared" si="28"/>
        <v>11986362</v>
      </c>
      <c r="H77" s="839"/>
      <c r="I77" s="840">
        <f t="shared" si="29"/>
        <v>0</v>
      </c>
      <c r="J77" s="841"/>
      <c r="K77" s="840">
        <f t="shared" si="30"/>
        <v>0</v>
      </c>
      <c r="L77" s="842">
        <v>3</v>
      </c>
      <c r="M77" s="840">
        <f t="shared" si="31"/>
        <v>1295454</v>
      </c>
      <c r="N77" s="851">
        <f t="shared" si="32"/>
        <v>12</v>
      </c>
      <c r="O77" s="844">
        <f t="shared" si="32"/>
        <v>13281816</v>
      </c>
      <c r="P77" s="844">
        <f t="shared" si="33"/>
        <v>480000</v>
      </c>
      <c r="Q77" s="844"/>
      <c r="R77" s="844">
        <f t="shared" si="34"/>
        <v>1331818</v>
      </c>
      <c r="S77" s="844">
        <f t="shared" si="35"/>
        <v>1931818</v>
      </c>
      <c r="T77" s="844">
        <f t="shared" si="36"/>
        <v>2231818</v>
      </c>
      <c r="U77" s="844">
        <f t="shared" si="37"/>
        <v>431818</v>
      </c>
      <c r="V77" s="856">
        <v>43486</v>
      </c>
      <c r="W77" s="860">
        <v>13281816</v>
      </c>
      <c r="X77" s="860"/>
      <c r="Y77" s="860"/>
      <c r="Z77" s="860"/>
      <c r="AA77" s="860"/>
      <c r="AB77" s="860"/>
      <c r="AC77" s="860"/>
      <c r="AD77" s="860"/>
      <c r="AE77" s="858">
        <f t="shared" si="24"/>
        <v>13281816</v>
      </c>
      <c r="AF77" s="859">
        <f t="shared" si="38"/>
        <v>0</v>
      </c>
      <c r="AG77" s="444"/>
      <c r="AH77" s="444"/>
    </row>
    <row r="78" spans="1:34" ht="15" hidden="1" customHeight="1" x14ac:dyDescent="0.25">
      <c r="A78" s="1177">
        <v>11</v>
      </c>
      <c r="B78" s="1193">
        <f t="shared" si="25"/>
        <v>43481</v>
      </c>
      <c r="C78" s="834">
        <f t="shared" si="26"/>
        <v>72</v>
      </c>
      <c r="D78" s="864" t="s">
        <v>83</v>
      </c>
      <c r="E78" s="1159" t="s">
        <v>43</v>
      </c>
      <c r="F78" s="850">
        <v>5</v>
      </c>
      <c r="G78" s="838">
        <f t="shared" si="28"/>
        <v>6659090</v>
      </c>
      <c r="H78" s="839"/>
      <c r="I78" s="840">
        <f t="shared" si="29"/>
        <v>0</v>
      </c>
      <c r="J78" s="841">
        <v>3</v>
      </c>
      <c r="K78" s="840">
        <f t="shared" si="30"/>
        <v>6695454</v>
      </c>
      <c r="L78" s="842">
        <v>2</v>
      </c>
      <c r="M78" s="840">
        <f t="shared" si="31"/>
        <v>863636</v>
      </c>
      <c r="N78" s="851">
        <f t="shared" si="32"/>
        <v>10</v>
      </c>
      <c r="O78" s="844">
        <f t="shared" si="32"/>
        <v>14218180</v>
      </c>
      <c r="P78" s="844">
        <f t="shared" si="33"/>
        <v>400000</v>
      </c>
      <c r="Q78" s="844"/>
      <c r="R78" s="844">
        <f t="shared" si="34"/>
        <v>1331818</v>
      </c>
      <c r="S78" s="844">
        <f t="shared" si="35"/>
        <v>1931818</v>
      </c>
      <c r="T78" s="844">
        <f t="shared" si="36"/>
        <v>2231818</v>
      </c>
      <c r="U78" s="844">
        <f t="shared" si="37"/>
        <v>431818</v>
      </c>
      <c r="V78" s="856">
        <v>43495</v>
      </c>
      <c r="W78" s="728">
        <v>14218180</v>
      </c>
      <c r="X78" s="728"/>
      <c r="Y78" s="444"/>
      <c r="Z78" s="444"/>
      <c r="AA78" s="444"/>
      <c r="AB78" s="444"/>
      <c r="AC78" s="444"/>
      <c r="AD78" s="444"/>
      <c r="AE78" s="858">
        <f t="shared" si="24"/>
        <v>14218180</v>
      </c>
      <c r="AF78" s="859">
        <f t="shared" si="38"/>
        <v>0</v>
      </c>
      <c r="AG78" s="444"/>
      <c r="AH78" s="444"/>
    </row>
    <row r="79" spans="1:34" ht="15" hidden="1" customHeight="1" x14ac:dyDescent="0.25">
      <c r="A79" s="1177">
        <f t="shared" ref="A79:A90" si="42">+A78+1</f>
        <v>12</v>
      </c>
      <c r="B79" s="1193">
        <f t="shared" si="25"/>
        <v>43481</v>
      </c>
      <c r="C79" s="834">
        <f t="shared" si="26"/>
        <v>73</v>
      </c>
      <c r="D79" s="864" t="s">
        <v>67</v>
      </c>
      <c r="E79" s="1208" t="s">
        <v>57</v>
      </c>
      <c r="F79" s="850">
        <v>5</v>
      </c>
      <c r="G79" s="838">
        <f t="shared" si="28"/>
        <v>6659090</v>
      </c>
      <c r="H79" s="839"/>
      <c r="I79" s="840">
        <f t="shared" si="29"/>
        <v>0</v>
      </c>
      <c r="J79" s="841">
        <v>2</v>
      </c>
      <c r="K79" s="840">
        <f t="shared" si="30"/>
        <v>4463636</v>
      </c>
      <c r="L79" s="842">
        <v>2</v>
      </c>
      <c r="M79" s="840">
        <f t="shared" si="31"/>
        <v>863636</v>
      </c>
      <c r="N79" s="851">
        <f t="shared" si="32"/>
        <v>9</v>
      </c>
      <c r="O79" s="844">
        <f t="shared" si="32"/>
        <v>11986362</v>
      </c>
      <c r="P79" s="844">
        <f t="shared" si="33"/>
        <v>360000</v>
      </c>
      <c r="Q79" s="844"/>
      <c r="R79" s="844">
        <f t="shared" si="34"/>
        <v>1331818</v>
      </c>
      <c r="S79" s="844">
        <f t="shared" si="35"/>
        <v>1931818</v>
      </c>
      <c r="T79" s="844">
        <f t="shared" si="36"/>
        <v>2231818</v>
      </c>
      <c r="U79" s="844">
        <f t="shared" si="37"/>
        <v>431818</v>
      </c>
      <c r="V79" s="856">
        <v>43486</v>
      </c>
      <c r="W79" s="728">
        <v>11986362</v>
      </c>
      <c r="X79" s="728"/>
      <c r="Y79" s="444"/>
      <c r="Z79" s="444"/>
      <c r="AA79" s="444"/>
      <c r="AB79" s="444"/>
      <c r="AC79" s="444"/>
      <c r="AD79" s="444"/>
      <c r="AE79" s="858">
        <f t="shared" si="24"/>
        <v>11986362</v>
      </c>
      <c r="AF79" s="859">
        <f t="shared" si="38"/>
        <v>0</v>
      </c>
      <c r="AG79" s="444"/>
      <c r="AH79" s="444"/>
    </row>
    <row r="80" spans="1:34" ht="15" hidden="1" customHeight="1" x14ac:dyDescent="0.25">
      <c r="A80" s="1178">
        <f t="shared" si="42"/>
        <v>13</v>
      </c>
      <c r="B80" s="1193">
        <f t="shared" si="25"/>
        <v>43481</v>
      </c>
      <c r="C80" s="834">
        <f t="shared" si="26"/>
        <v>74</v>
      </c>
      <c r="D80" s="864" t="s">
        <v>84</v>
      </c>
      <c r="E80" s="1208" t="s">
        <v>57</v>
      </c>
      <c r="F80" s="850">
        <v>5</v>
      </c>
      <c r="G80" s="838">
        <f t="shared" si="28"/>
        <v>6659090</v>
      </c>
      <c r="H80" s="839">
        <v>1</v>
      </c>
      <c r="I80" s="840">
        <f t="shared" si="29"/>
        <v>1931818</v>
      </c>
      <c r="J80" s="841">
        <v>3</v>
      </c>
      <c r="K80" s="840">
        <f t="shared" si="30"/>
        <v>6695454</v>
      </c>
      <c r="L80" s="842">
        <v>2</v>
      </c>
      <c r="M80" s="840">
        <f t="shared" si="31"/>
        <v>863636</v>
      </c>
      <c r="N80" s="851">
        <f t="shared" si="32"/>
        <v>11</v>
      </c>
      <c r="O80" s="844">
        <f t="shared" si="32"/>
        <v>16149998</v>
      </c>
      <c r="P80" s="844">
        <f t="shared" si="33"/>
        <v>440000</v>
      </c>
      <c r="Q80" s="844"/>
      <c r="R80" s="844">
        <f t="shared" si="34"/>
        <v>1331818</v>
      </c>
      <c r="S80" s="844">
        <f t="shared" si="35"/>
        <v>1931818</v>
      </c>
      <c r="T80" s="844">
        <f t="shared" si="36"/>
        <v>2231818</v>
      </c>
      <c r="U80" s="844">
        <f t="shared" si="37"/>
        <v>431818</v>
      </c>
      <c r="V80" s="856">
        <v>43486</v>
      </c>
      <c r="W80" s="728">
        <v>16149998</v>
      </c>
      <c r="X80" s="728"/>
      <c r="Y80" s="444"/>
      <c r="Z80" s="444"/>
      <c r="AA80" s="444"/>
      <c r="AB80" s="444"/>
      <c r="AC80" s="444"/>
      <c r="AD80" s="444"/>
      <c r="AE80" s="858">
        <f t="shared" si="24"/>
        <v>16149998</v>
      </c>
      <c r="AF80" s="859">
        <f t="shared" si="38"/>
        <v>0</v>
      </c>
      <c r="AG80" s="444"/>
      <c r="AH80" s="444"/>
    </row>
    <row r="81" spans="1:34" ht="15" hidden="1" customHeight="1" x14ac:dyDescent="0.25">
      <c r="A81" s="1177">
        <f t="shared" si="42"/>
        <v>14</v>
      </c>
      <c r="B81" s="1193">
        <f t="shared" si="25"/>
        <v>43481</v>
      </c>
      <c r="C81" s="834">
        <f t="shared" si="26"/>
        <v>75</v>
      </c>
      <c r="D81" s="864" t="s">
        <v>70</v>
      </c>
      <c r="E81" s="1208" t="s">
        <v>57</v>
      </c>
      <c r="F81" s="850">
        <v>5</v>
      </c>
      <c r="G81" s="838">
        <f t="shared" si="28"/>
        <v>6659090</v>
      </c>
      <c r="H81" s="839"/>
      <c r="I81" s="840">
        <f t="shared" si="29"/>
        <v>0</v>
      </c>
      <c r="J81" s="841"/>
      <c r="K81" s="840">
        <f t="shared" si="30"/>
        <v>0</v>
      </c>
      <c r="L81" s="842"/>
      <c r="M81" s="840">
        <f t="shared" si="31"/>
        <v>0</v>
      </c>
      <c r="N81" s="851">
        <f t="shared" si="32"/>
        <v>5</v>
      </c>
      <c r="O81" s="844">
        <f t="shared" si="32"/>
        <v>6659090</v>
      </c>
      <c r="P81" s="844">
        <f t="shared" si="33"/>
        <v>200000</v>
      </c>
      <c r="Q81" s="844"/>
      <c r="R81" s="844">
        <f t="shared" si="34"/>
        <v>1331818</v>
      </c>
      <c r="S81" s="844">
        <f t="shared" si="35"/>
        <v>1931818</v>
      </c>
      <c r="T81" s="844">
        <f t="shared" si="36"/>
        <v>2231818</v>
      </c>
      <c r="U81" s="844">
        <f t="shared" si="37"/>
        <v>431818</v>
      </c>
      <c r="V81" s="856">
        <v>43483</v>
      </c>
      <c r="W81" s="728">
        <v>6659090</v>
      </c>
      <c r="X81" s="728"/>
      <c r="Y81" s="444"/>
      <c r="Z81" s="444"/>
      <c r="AA81" s="444"/>
      <c r="AB81" s="444"/>
      <c r="AC81" s="444"/>
      <c r="AD81" s="444"/>
      <c r="AE81" s="858">
        <f t="shared" si="24"/>
        <v>6659090</v>
      </c>
      <c r="AF81" s="859">
        <f t="shared" si="38"/>
        <v>0</v>
      </c>
      <c r="AG81" s="444"/>
      <c r="AH81" s="444"/>
    </row>
    <row r="82" spans="1:34" ht="15" hidden="1" customHeight="1" x14ac:dyDescent="0.25">
      <c r="A82" s="1177">
        <f t="shared" si="42"/>
        <v>15</v>
      </c>
      <c r="B82" s="1193">
        <f t="shared" si="25"/>
        <v>43481</v>
      </c>
      <c r="C82" s="834">
        <f t="shared" si="26"/>
        <v>76</v>
      </c>
      <c r="D82" s="835" t="s">
        <v>71</v>
      </c>
      <c r="E82" s="1208" t="s">
        <v>57</v>
      </c>
      <c r="F82" s="850">
        <v>5</v>
      </c>
      <c r="G82" s="838">
        <f t="shared" si="28"/>
        <v>6659090</v>
      </c>
      <c r="H82" s="839"/>
      <c r="I82" s="840">
        <f t="shared" si="29"/>
        <v>0</v>
      </c>
      <c r="J82" s="841"/>
      <c r="K82" s="840">
        <f t="shared" si="30"/>
        <v>0</v>
      </c>
      <c r="L82" s="842"/>
      <c r="M82" s="840">
        <f t="shared" si="31"/>
        <v>0</v>
      </c>
      <c r="N82" s="851">
        <f t="shared" si="32"/>
        <v>5</v>
      </c>
      <c r="O82" s="844">
        <f t="shared" si="32"/>
        <v>6659090</v>
      </c>
      <c r="P82" s="844">
        <f t="shared" si="33"/>
        <v>200000</v>
      </c>
      <c r="Q82" s="844"/>
      <c r="R82" s="844">
        <f t="shared" si="34"/>
        <v>1331818</v>
      </c>
      <c r="S82" s="844">
        <f t="shared" si="35"/>
        <v>1931818</v>
      </c>
      <c r="T82" s="844">
        <f t="shared" si="36"/>
        <v>2231818</v>
      </c>
      <c r="U82" s="844">
        <f t="shared" si="37"/>
        <v>431818</v>
      </c>
      <c r="V82" s="856">
        <v>43483</v>
      </c>
      <c r="W82" s="728">
        <v>5500000</v>
      </c>
      <c r="X82" s="856">
        <v>43486</v>
      </c>
      <c r="Y82" s="861">
        <v>1159090</v>
      </c>
      <c r="Z82" s="444"/>
      <c r="AA82" s="444"/>
      <c r="AB82" s="444"/>
      <c r="AC82" s="444"/>
      <c r="AD82" s="444"/>
      <c r="AE82" s="858">
        <f t="shared" si="24"/>
        <v>6659090</v>
      </c>
      <c r="AF82" s="859">
        <f t="shared" si="38"/>
        <v>0</v>
      </c>
      <c r="AG82" s="444"/>
      <c r="AH82" s="444"/>
    </row>
    <row r="83" spans="1:34" ht="15" hidden="1" customHeight="1" x14ac:dyDescent="0.25">
      <c r="A83" s="1177">
        <f t="shared" si="42"/>
        <v>16</v>
      </c>
      <c r="B83" s="1193">
        <f t="shared" si="25"/>
        <v>43481</v>
      </c>
      <c r="C83" s="834">
        <f t="shared" si="26"/>
        <v>77</v>
      </c>
      <c r="D83" s="835" t="s">
        <v>68</v>
      </c>
      <c r="E83" s="1208" t="s">
        <v>57</v>
      </c>
      <c r="F83" s="850">
        <v>5</v>
      </c>
      <c r="G83" s="838">
        <f t="shared" si="28"/>
        <v>6659090</v>
      </c>
      <c r="H83" s="839"/>
      <c r="I83" s="840">
        <f t="shared" si="29"/>
        <v>0</v>
      </c>
      <c r="J83" s="841"/>
      <c r="K83" s="840">
        <f t="shared" si="30"/>
        <v>0</v>
      </c>
      <c r="L83" s="842"/>
      <c r="M83" s="840">
        <f t="shared" si="31"/>
        <v>0</v>
      </c>
      <c r="N83" s="851">
        <f t="shared" si="32"/>
        <v>5</v>
      </c>
      <c r="O83" s="844">
        <f t="shared" si="32"/>
        <v>6659090</v>
      </c>
      <c r="P83" s="844">
        <f t="shared" si="33"/>
        <v>200000</v>
      </c>
      <c r="Q83" s="844"/>
      <c r="R83" s="844">
        <f t="shared" si="34"/>
        <v>1331818</v>
      </c>
      <c r="S83" s="844">
        <f t="shared" si="35"/>
        <v>1931818</v>
      </c>
      <c r="T83" s="844">
        <f t="shared" si="36"/>
        <v>2231818</v>
      </c>
      <c r="U83" s="844">
        <f t="shared" si="37"/>
        <v>431818</v>
      </c>
      <c r="V83" s="856">
        <v>43483</v>
      </c>
      <c r="W83" s="728">
        <v>6659090</v>
      </c>
      <c r="X83" s="728"/>
      <c r="Y83" s="444"/>
      <c r="Z83" s="444"/>
      <c r="AA83" s="444"/>
      <c r="AB83" s="444"/>
      <c r="AC83" s="444"/>
      <c r="AD83" s="444"/>
      <c r="AE83" s="858">
        <f t="shared" si="24"/>
        <v>6659090</v>
      </c>
      <c r="AF83" s="859">
        <f t="shared" si="38"/>
        <v>0</v>
      </c>
      <c r="AG83" s="444"/>
      <c r="AH83" s="444"/>
    </row>
    <row r="84" spans="1:34" ht="15" hidden="1" customHeight="1" x14ac:dyDescent="0.25">
      <c r="A84" s="1177">
        <f t="shared" si="42"/>
        <v>17</v>
      </c>
      <c r="B84" s="1193">
        <f t="shared" si="25"/>
        <v>43481</v>
      </c>
      <c r="C84" s="834">
        <f t="shared" si="26"/>
        <v>78</v>
      </c>
      <c r="D84" s="835" t="s">
        <v>69</v>
      </c>
      <c r="E84" s="1208" t="s">
        <v>57</v>
      </c>
      <c r="F84" s="850">
        <v>5</v>
      </c>
      <c r="G84" s="838">
        <f t="shared" si="28"/>
        <v>6659090</v>
      </c>
      <c r="H84" s="839"/>
      <c r="I84" s="840">
        <f t="shared" si="29"/>
        <v>0</v>
      </c>
      <c r="J84" s="841"/>
      <c r="K84" s="840">
        <f t="shared" si="30"/>
        <v>0</v>
      </c>
      <c r="L84" s="842"/>
      <c r="M84" s="840">
        <f t="shared" si="31"/>
        <v>0</v>
      </c>
      <c r="N84" s="851">
        <f t="shared" si="32"/>
        <v>5</v>
      </c>
      <c r="O84" s="844">
        <f t="shared" si="32"/>
        <v>6659090</v>
      </c>
      <c r="P84" s="844">
        <f t="shared" si="33"/>
        <v>200000</v>
      </c>
      <c r="Q84" s="844"/>
      <c r="R84" s="844">
        <f t="shared" si="34"/>
        <v>1331818</v>
      </c>
      <c r="S84" s="844">
        <f t="shared" si="35"/>
        <v>1931818</v>
      </c>
      <c r="T84" s="844">
        <f t="shared" si="36"/>
        <v>2231818</v>
      </c>
      <c r="U84" s="844">
        <f t="shared" si="37"/>
        <v>431818</v>
      </c>
      <c r="V84" s="856">
        <v>43483</v>
      </c>
      <c r="W84" s="728">
        <v>6659090</v>
      </c>
      <c r="X84" s="728"/>
      <c r="Y84" s="444"/>
      <c r="Z84" s="444"/>
      <c r="AA84" s="444"/>
      <c r="AB84" s="444"/>
      <c r="AC84" s="444"/>
      <c r="AD84" s="444"/>
      <c r="AE84" s="858">
        <f t="shared" si="24"/>
        <v>6659090</v>
      </c>
      <c r="AF84" s="859">
        <f t="shared" si="38"/>
        <v>0</v>
      </c>
      <c r="AG84" s="444"/>
      <c r="AH84" s="444"/>
    </row>
    <row r="85" spans="1:34" ht="15" hidden="1" customHeight="1" x14ac:dyDescent="0.25">
      <c r="A85" s="1177">
        <f t="shared" si="42"/>
        <v>18</v>
      </c>
      <c r="B85" s="1193">
        <f t="shared" si="25"/>
        <v>43481</v>
      </c>
      <c r="C85" s="834">
        <f t="shared" si="26"/>
        <v>79</v>
      </c>
      <c r="D85" s="864" t="s">
        <v>72</v>
      </c>
      <c r="E85" s="1208" t="s">
        <v>57</v>
      </c>
      <c r="F85" s="850">
        <v>5</v>
      </c>
      <c r="G85" s="838">
        <f t="shared" si="28"/>
        <v>6659090</v>
      </c>
      <c r="H85" s="839"/>
      <c r="I85" s="840">
        <f t="shared" si="29"/>
        <v>0</v>
      </c>
      <c r="J85" s="1160"/>
      <c r="K85" s="840">
        <f t="shared" si="30"/>
        <v>0</v>
      </c>
      <c r="L85" s="842"/>
      <c r="M85" s="840">
        <f t="shared" si="31"/>
        <v>0</v>
      </c>
      <c r="N85" s="851">
        <f t="shared" si="32"/>
        <v>5</v>
      </c>
      <c r="O85" s="844">
        <f t="shared" si="32"/>
        <v>6659090</v>
      </c>
      <c r="P85" s="844">
        <f t="shared" si="33"/>
        <v>200000</v>
      </c>
      <c r="Q85" s="844"/>
      <c r="R85" s="844">
        <f t="shared" si="34"/>
        <v>1331818</v>
      </c>
      <c r="S85" s="844">
        <f t="shared" si="35"/>
        <v>1931818</v>
      </c>
      <c r="T85" s="844">
        <f t="shared" si="36"/>
        <v>2231818</v>
      </c>
      <c r="U85" s="844">
        <f t="shared" si="37"/>
        <v>431818</v>
      </c>
      <c r="V85" s="856">
        <v>43486</v>
      </c>
      <c r="W85" s="728">
        <v>6659090</v>
      </c>
      <c r="X85" s="728"/>
      <c r="Y85" s="444"/>
      <c r="Z85" s="444"/>
      <c r="AA85" s="444"/>
      <c r="AB85" s="444"/>
      <c r="AC85" s="444"/>
      <c r="AD85" s="444"/>
      <c r="AE85" s="858">
        <f t="shared" si="24"/>
        <v>6659090</v>
      </c>
      <c r="AF85" s="859">
        <f t="shared" si="38"/>
        <v>0</v>
      </c>
      <c r="AG85" s="444"/>
      <c r="AH85" s="444"/>
    </row>
    <row r="86" spans="1:34" ht="15" hidden="1" customHeight="1" x14ac:dyDescent="0.25">
      <c r="A86" s="1177">
        <f t="shared" si="42"/>
        <v>19</v>
      </c>
      <c r="B86" s="1193">
        <f t="shared" si="25"/>
        <v>43481</v>
      </c>
      <c r="C86" s="834">
        <f t="shared" si="26"/>
        <v>80</v>
      </c>
      <c r="D86" s="835" t="s">
        <v>76</v>
      </c>
      <c r="E86" s="1208" t="s">
        <v>57</v>
      </c>
      <c r="F86" s="850">
        <v>5</v>
      </c>
      <c r="G86" s="838">
        <f t="shared" si="28"/>
        <v>6659090</v>
      </c>
      <c r="H86" s="839"/>
      <c r="I86" s="840">
        <f t="shared" si="29"/>
        <v>0</v>
      </c>
      <c r="J86" s="841"/>
      <c r="K86" s="840">
        <f t="shared" si="30"/>
        <v>0</v>
      </c>
      <c r="L86" s="842"/>
      <c r="M86" s="840">
        <f t="shared" si="31"/>
        <v>0</v>
      </c>
      <c r="N86" s="851">
        <f t="shared" si="32"/>
        <v>5</v>
      </c>
      <c r="O86" s="844">
        <f t="shared" si="32"/>
        <v>6659090</v>
      </c>
      <c r="P86" s="844">
        <f t="shared" si="33"/>
        <v>200000</v>
      </c>
      <c r="Q86" s="844"/>
      <c r="R86" s="844">
        <f t="shared" si="34"/>
        <v>1331818</v>
      </c>
      <c r="S86" s="844">
        <f t="shared" si="35"/>
        <v>1931818</v>
      </c>
      <c r="T86" s="844">
        <f t="shared" si="36"/>
        <v>2231818</v>
      </c>
      <c r="U86" s="844">
        <f t="shared" si="37"/>
        <v>431818</v>
      </c>
      <c r="V86" s="856">
        <v>43486</v>
      </c>
      <c r="W86" s="728">
        <v>6659090</v>
      </c>
      <c r="X86" s="728"/>
      <c r="Y86" s="444"/>
      <c r="Z86" s="444"/>
      <c r="AA86" s="444"/>
      <c r="AB86" s="444"/>
      <c r="AC86" s="444"/>
      <c r="AD86" s="444"/>
      <c r="AE86" s="858">
        <f t="shared" si="24"/>
        <v>6659090</v>
      </c>
      <c r="AF86" s="859">
        <f t="shared" si="38"/>
        <v>0</v>
      </c>
      <c r="AG86" s="444"/>
      <c r="AH86" s="444"/>
    </row>
    <row r="87" spans="1:34" ht="15" hidden="1" customHeight="1" x14ac:dyDescent="0.25">
      <c r="A87" s="1177">
        <f t="shared" si="42"/>
        <v>20</v>
      </c>
      <c r="B87" s="1193">
        <f t="shared" si="25"/>
        <v>43481</v>
      </c>
      <c r="C87" s="834">
        <f t="shared" si="26"/>
        <v>81</v>
      </c>
      <c r="D87" s="835" t="s">
        <v>73</v>
      </c>
      <c r="E87" s="1208" t="s">
        <v>57</v>
      </c>
      <c r="F87" s="850">
        <v>5</v>
      </c>
      <c r="G87" s="838">
        <f t="shared" si="28"/>
        <v>6659090</v>
      </c>
      <c r="H87" s="839"/>
      <c r="I87" s="840">
        <f t="shared" si="29"/>
        <v>0</v>
      </c>
      <c r="J87" s="841"/>
      <c r="K87" s="840">
        <f t="shared" si="30"/>
        <v>0</v>
      </c>
      <c r="L87" s="842"/>
      <c r="M87" s="840">
        <f t="shared" si="31"/>
        <v>0</v>
      </c>
      <c r="N87" s="851">
        <f t="shared" si="32"/>
        <v>5</v>
      </c>
      <c r="O87" s="844">
        <f t="shared" si="32"/>
        <v>6659090</v>
      </c>
      <c r="P87" s="844">
        <f t="shared" si="33"/>
        <v>200000</v>
      </c>
      <c r="Q87" s="844"/>
      <c r="R87" s="844">
        <f t="shared" si="34"/>
        <v>1331818</v>
      </c>
      <c r="S87" s="844">
        <f t="shared" si="35"/>
        <v>1931818</v>
      </c>
      <c r="T87" s="844">
        <f t="shared" si="36"/>
        <v>2231818</v>
      </c>
      <c r="U87" s="844">
        <f t="shared" si="37"/>
        <v>431818</v>
      </c>
      <c r="V87" s="856">
        <v>43482</v>
      </c>
      <c r="W87" s="728">
        <v>6659090</v>
      </c>
      <c r="X87" s="728"/>
      <c r="Y87" s="444"/>
      <c r="Z87" s="444"/>
      <c r="AA87" s="444"/>
      <c r="AB87" s="444"/>
      <c r="AC87" s="444"/>
      <c r="AD87" s="444"/>
      <c r="AE87" s="858">
        <f t="shared" si="24"/>
        <v>6659090</v>
      </c>
      <c r="AF87" s="859">
        <f t="shared" si="38"/>
        <v>0</v>
      </c>
      <c r="AG87" s="444"/>
      <c r="AH87" s="444"/>
    </row>
    <row r="88" spans="1:34" ht="15" hidden="1" customHeight="1" x14ac:dyDescent="0.25">
      <c r="A88" s="1177">
        <f t="shared" si="42"/>
        <v>21</v>
      </c>
      <c r="B88" s="1193">
        <f t="shared" si="25"/>
        <v>43481</v>
      </c>
      <c r="C88" s="834">
        <f t="shared" si="26"/>
        <v>82</v>
      </c>
      <c r="D88" s="835" t="s">
        <v>77</v>
      </c>
      <c r="E88" s="1208" t="s">
        <v>57</v>
      </c>
      <c r="F88" s="850">
        <v>5</v>
      </c>
      <c r="G88" s="838">
        <f t="shared" si="28"/>
        <v>6659090</v>
      </c>
      <c r="H88" s="839"/>
      <c r="I88" s="840">
        <f t="shared" si="29"/>
        <v>0</v>
      </c>
      <c r="J88" s="841"/>
      <c r="K88" s="840">
        <f t="shared" si="30"/>
        <v>0</v>
      </c>
      <c r="L88" s="842"/>
      <c r="M88" s="840">
        <f t="shared" si="31"/>
        <v>0</v>
      </c>
      <c r="N88" s="851">
        <f t="shared" si="32"/>
        <v>5</v>
      </c>
      <c r="O88" s="844">
        <f t="shared" si="32"/>
        <v>6659090</v>
      </c>
      <c r="P88" s="844">
        <f t="shared" si="33"/>
        <v>200000</v>
      </c>
      <c r="Q88" s="844"/>
      <c r="R88" s="844">
        <f t="shared" si="34"/>
        <v>1331818</v>
      </c>
      <c r="S88" s="844">
        <f t="shared" si="35"/>
        <v>1931818</v>
      </c>
      <c r="T88" s="844">
        <f t="shared" si="36"/>
        <v>2231818</v>
      </c>
      <c r="U88" s="844">
        <f t="shared" si="37"/>
        <v>431818</v>
      </c>
      <c r="V88" s="856">
        <v>43482</v>
      </c>
      <c r="W88" s="728">
        <v>6659090</v>
      </c>
      <c r="X88" s="728"/>
      <c r="Y88" s="444"/>
      <c r="Z88" s="444"/>
      <c r="AA88" s="444"/>
      <c r="AB88" s="444"/>
      <c r="AC88" s="444"/>
      <c r="AD88" s="444"/>
      <c r="AE88" s="858">
        <f t="shared" si="24"/>
        <v>6659090</v>
      </c>
      <c r="AF88" s="859">
        <f t="shared" si="38"/>
        <v>0</v>
      </c>
      <c r="AG88" s="444"/>
      <c r="AH88" s="444"/>
    </row>
    <row r="89" spans="1:34" ht="15" hidden="1" customHeight="1" x14ac:dyDescent="0.25">
      <c r="A89" s="1177">
        <f t="shared" si="42"/>
        <v>22</v>
      </c>
      <c r="B89" s="1193">
        <f t="shared" si="25"/>
        <v>43481</v>
      </c>
      <c r="C89" s="834">
        <f t="shared" si="26"/>
        <v>83</v>
      </c>
      <c r="D89" s="835" t="s">
        <v>74</v>
      </c>
      <c r="E89" s="1208" t="s">
        <v>57</v>
      </c>
      <c r="F89" s="850">
        <v>5</v>
      </c>
      <c r="G89" s="838">
        <f t="shared" si="28"/>
        <v>6659090</v>
      </c>
      <c r="H89" s="839"/>
      <c r="I89" s="840">
        <f t="shared" si="29"/>
        <v>0</v>
      </c>
      <c r="J89" s="841"/>
      <c r="K89" s="840">
        <f t="shared" si="30"/>
        <v>0</v>
      </c>
      <c r="L89" s="842"/>
      <c r="M89" s="840">
        <f t="shared" si="31"/>
        <v>0</v>
      </c>
      <c r="N89" s="851">
        <f t="shared" si="32"/>
        <v>5</v>
      </c>
      <c r="O89" s="844">
        <f t="shared" si="32"/>
        <v>6659090</v>
      </c>
      <c r="P89" s="844">
        <f t="shared" si="33"/>
        <v>200000</v>
      </c>
      <c r="Q89" s="844"/>
      <c r="R89" s="844">
        <f t="shared" si="34"/>
        <v>1331818</v>
      </c>
      <c r="S89" s="844">
        <f t="shared" si="35"/>
        <v>1931818</v>
      </c>
      <c r="T89" s="844">
        <f t="shared" si="36"/>
        <v>2231818</v>
      </c>
      <c r="U89" s="844">
        <f t="shared" si="37"/>
        <v>431818</v>
      </c>
      <c r="V89" s="856">
        <v>43486</v>
      </c>
      <c r="W89" s="728">
        <v>2000000</v>
      </c>
      <c r="X89" s="856">
        <v>43487</v>
      </c>
      <c r="Y89" s="861">
        <v>4659090</v>
      </c>
      <c r="Z89" s="444"/>
      <c r="AA89" s="444"/>
      <c r="AB89" s="444"/>
      <c r="AC89" s="444"/>
      <c r="AD89" s="444"/>
      <c r="AE89" s="858">
        <f t="shared" si="24"/>
        <v>6659090</v>
      </c>
      <c r="AF89" s="859">
        <f t="shared" si="38"/>
        <v>0</v>
      </c>
      <c r="AG89" s="444"/>
      <c r="AH89" s="444"/>
    </row>
    <row r="90" spans="1:34" ht="15" hidden="1" customHeight="1" thickBot="1" x14ac:dyDescent="0.3">
      <c r="A90" s="1177">
        <f t="shared" si="42"/>
        <v>23</v>
      </c>
      <c r="B90" s="1193">
        <f t="shared" si="25"/>
        <v>43481</v>
      </c>
      <c r="C90" s="834">
        <f t="shared" si="26"/>
        <v>84</v>
      </c>
      <c r="D90" s="835" t="s">
        <v>75</v>
      </c>
      <c r="E90" s="1208" t="s">
        <v>57</v>
      </c>
      <c r="F90" s="850">
        <v>5</v>
      </c>
      <c r="G90" s="838">
        <f t="shared" si="28"/>
        <v>6659090</v>
      </c>
      <c r="H90" s="839"/>
      <c r="I90" s="840">
        <f t="shared" si="29"/>
        <v>0</v>
      </c>
      <c r="J90" s="841"/>
      <c r="K90" s="840">
        <f t="shared" si="30"/>
        <v>0</v>
      </c>
      <c r="L90" s="842"/>
      <c r="M90" s="840">
        <f t="shared" si="31"/>
        <v>0</v>
      </c>
      <c r="N90" s="851">
        <f t="shared" si="32"/>
        <v>5</v>
      </c>
      <c r="O90" s="844">
        <f t="shared" si="32"/>
        <v>6659090</v>
      </c>
      <c r="P90" s="844">
        <f t="shared" si="33"/>
        <v>200000</v>
      </c>
      <c r="Q90" s="844"/>
      <c r="R90" s="844">
        <f t="shared" si="34"/>
        <v>1331818</v>
      </c>
      <c r="S90" s="844">
        <f t="shared" si="35"/>
        <v>1931818</v>
      </c>
      <c r="T90" s="844">
        <f t="shared" si="36"/>
        <v>2231818</v>
      </c>
      <c r="U90" s="844">
        <f t="shared" si="37"/>
        <v>431818</v>
      </c>
      <c r="V90" s="856">
        <v>43486</v>
      </c>
      <c r="W90" s="728">
        <v>3000000</v>
      </c>
      <c r="X90" s="856">
        <v>43493</v>
      </c>
      <c r="Y90" s="861">
        <v>3659090</v>
      </c>
      <c r="Z90" s="444"/>
      <c r="AA90" s="444"/>
      <c r="AB90" s="444"/>
      <c r="AC90" s="444"/>
      <c r="AD90" s="444"/>
      <c r="AE90" s="858">
        <f t="shared" si="24"/>
        <v>6659090</v>
      </c>
      <c r="AF90" s="859">
        <f t="shared" si="38"/>
        <v>0</v>
      </c>
      <c r="AG90" s="444"/>
      <c r="AH90" s="444"/>
    </row>
    <row r="91" spans="1:34" ht="15" hidden="1" customHeight="1" x14ac:dyDescent="0.25">
      <c r="A91" s="1175">
        <v>1</v>
      </c>
      <c r="B91" s="1193">
        <v>43482</v>
      </c>
      <c r="C91" s="1206">
        <v>85</v>
      </c>
      <c r="D91" s="835" t="s">
        <v>87</v>
      </c>
      <c r="E91" s="1208" t="s">
        <v>88</v>
      </c>
      <c r="F91" s="850">
        <v>8</v>
      </c>
      <c r="G91" s="838">
        <f t="shared" si="28"/>
        <v>10654544</v>
      </c>
      <c r="H91" s="839"/>
      <c r="I91" s="840">
        <f t="shared" si="29"/>
        <v>0</v>
      </c>
      <c r="J91" s="841">
        <v>2</v>
      </c>
      <c r="K91" s="840">
        <f t="shared" si="30"/>
        <v>4463636</v>
      </c>
      <c r="L91" s="842"/>
      <c r="M91" s="840">
        <f t="shared" si="31"/>
        <v>0</v>
      </c>
      <c r="N91" s="851">
        <f t="shared" si="32"/>
        <v>10</v>
      </c>
      <c r="O91" s="844">
        <f t="shared" si="32"/>
        <v>15118180</v>
      </c>
      <c r="P91" s="844">
        <f t="shared" si="33"/>
        <v>400000</v>
      </c>
      <c r="Q91" s="844"/>
      <c r="R91" s="844">
        <f t="shared" si="34"/>
        <v>1331818</v>
      </c>
      <c r="S91" s="844">
        <f t="shared" si="35"/>
        <v>1931818</v>
      </c>
      <c r="T91" s="844">
        <f t="shared" si="36"/>
        <v>2231818</v>
      </c>
      <c r="U91" s="844">
        <f t="shared" si="37"/>
        <v>431818</v>
      </c>
      <c r="V91" s="856">
        <v>43483</v>
      </c>
      <c r="W91" s="844">
        <v>15118180</v>
      </c>
      <c r="X91" s="844"/>
      <c r="Y91" s="844"/>
      <c r="Z91" s="844"/>
      <c r="AA91" s="857"/>
      <c r="AB91" s="857"/>
      <c r="AC91" s="444"/>
      <c r="AD91" s="444"/>
      <c r="AE91" s="858">
        <f>W91+Y91+AA91+AC91</f>
        <v>15118180</v>
      </c>
      <c r="AF91" s="859">
        <f t="shared" si="38"/>
        <v>0</v>
      </c>
      <c r="AG91" s="444"/>
      <c r="AH91" s="444"/>
    </row>
    <row r="92" spans="1:34" ht="15" hidden="1" customHeight="1" x14ac:dyDescent="0.25">
      <c r="A92" s="1176">
        <f>+A91+1</f>
        <v>2</v>
      </c>
      <c r="B92" s="1193">
        <f>+B91</f>
        <v>43482</v>
      </c>
      <c r="C92" s="834">
        <f>+C91+1</f>
        <v>86</v>
      </c>
      <c r="D92" s="835" t="s">
        <v>89</v>
      </c>
      <c r="E92" s="1208" t="s">
        <v>88</v>
      </c>
      <c r="F92" s="850">
        <v>7</v>
      </c>
      <c r="G92" s="838">
        <f t="shared" si="28"/>
        <v>9322726</v>
      </c>
      <c r="H92" s="839"/>
      <c r="I92" s="840">
        <f t="shared" si="29"/>
        <v>0</v>
      </c>
      <c r="J92" s="841">
        <v>3</v>
      </c>
      <c r="K92" s="840">
        <f t="shared" si="30"/>
        <v>6695454</v>
      </c>
      <c r="L92" s="842"/>
      <c r="M92" s="840">
        <f t="shared" si="31"/>
        <v>0</v>
      </c>
      <c r="N92" s="851">
        <f t="shared" si="32"/>
        <v>10</v>
      </c>
      <c r="O92" s="844">
        <f t="shared" si="32"/>
        <v>16018180</v>
      </c>
      <c r="P92" s="844">
        <f t="shared" si="33"/>
        <v>400000</v>
      </c>
      <c r="Q92" s="844"/>
      <c r="R92" s="844">
        <f t="shared" si="34"/>
        <v>1331818</v>
      </c>
      <c r="S92" s="844">
        <f t="shared" si="35"/>
        <v>1931818</v>
      </c>
      <c r="T92" s="844">
        <f t="shared" si="36"/>
        <v>2231818</v>
      </c>
      <c r="U92" s="844">
        <f t="shared" si="37"/>
        <v>431818</v>
      </c>
      <c r="V92" s="856">
        <v>43486</v>
      </c>
      <c r="W92" s="844">
        <v>9918080</v>
      </c>
      <c r="X92" s="856">
        <v>43486</v>
      </c>
      <c r="Y92" s="844">
        <v>100000</v>
      </c>
      <c r="Z92" s="856">
        <v>43493</v>
      </c>
      <c r="AA92" s="857">
        <v>6000000</v>
      </c>
      <c r="AB92" s="857"/>
      <c r="AC92" s="444"/>
      <c r="AD92" s="444"/>
      <c r="AE92" s="858">
        <f t="shared" ref="AE92:AE105" si="43">W92+Y92+AA92+AC92</f>
        <v>16018080</v>
      </c>
      <c r="AF92" s="859">
        <f t="shared" si="38"/>
        <v>100</v>
      </c>
      <c r="AG92" s="444"/>
      <c r="AH92" s="444"/>
    </row>
    <row r="93" spans="1:34" ht="15" hidden="1" customHeight="1" x14ac:dyDescent="0.25">
      <c r="A93" s="1176">
        <f t="shared" ref="A93:A105" si="44">+A92+1</f>
        <v>3</v>
      </c>
      <c r="B93" s="1193">
        <f t="shared" ref="B93:B105" si="45">+B92</f>
        <v>43482</v>
      </c>
      <c r="C93" s="834">
        <f t="shared" ref="C93:C105" si="46">+C92+1</f>
        <v>87</v>
      </c>
      <c r="D93" s="835" t="s">
        <v>55</v>
      </c>
      <c r="E93" s="1208" t="s">
        <v>88</v>
      </c>
      <c r="F93" s="850">
        <v>5</v>
      </c>
      <c r="G93" s="838">
        <f t="shared" si="28"/>
        <v>6659090</v>
      </c>
      <c r="H93" s="839"/>
      <c r="I93" s="840">
        <f t="shared" si="29"/>
        <v>0</v>
      </c>
      <c r="J93" s="841">
        <v>3</v>
      </c>
      <c r="K93" s="840">
        <f t="shared" si="30"/>
        <v>6695454</v>
      </c>
      <c r="L93" s="842">
        <v>2</v>
      </c>
      <c r="M93" s="840">
        <f t="shared" si="31"/>
        <v>863636</v>
      </c>
      <c r="N93" s="851">
        <f t="shared" si="32"/>
        <v>10</v>
      </c>
      <c r="O93" s="844">
        <f t="shared" si="32"/>
        <v>14218180</v>
      </c>
      <c r="P93" s="844">
        <f t="shared" si="33"/>
        <v>400000</v>
      </c>
      <c r="Q93" s="844"/>
      <c r="R93" s="844">
        <f t="shared" si="34"/>
        <v>1331818</v>
      </c>
      <c r="S93" s="844">
        <f t="shared" si="35"/>
        <v>1931818</v>
      </c>
      <c r="T93" s="844">
        <f t="shared" si="36"/>
        <v>2231818</v>
      </c>
      <c r="U93" s="844">
        <f t="shared" si="37"/>
        <v>431818</v>
      </c>
      <c r="V93" s="856">
        <v>43483</v>
      </c>
      <c r="W93" s="844">
        <v>14218180</v>
      </c>
      <c r="X93" s="834"/>
      <c r="Y93" s="844"/>
      <c r="Z93" s="844"/>
      <c r="AA93" s="857"/>
      <c r="AB93" s="857"/>
      <c r="AC93" s="444"/>
      <c r="AD93" s="444"/>
      <c r="AE93" s="858">
        <f t="shared" si="43"/>
        <v>14218180</v>
      </c>
      <c r="AF93" s="859">
        <f t="shared" si="38"/>
        <v>0</v>
      </c>
      <c r="AG93" s="444"/>
      <c r="AH93" s="444"/>
    </row>
    <row r="94" spans="1:34" ht="15" hidden="1" customHeight="1" x14ac:dyDescent="0.25">
      <c r="A94" s="1176">
        <f t="shared" si="44"/>
        <v>4</v>
      </c>
      <c r="B94" s="1193">
        <f t="shared" si="45"/>
        <v>43482</v>
      </c>
      <c r="C94" s="834">
        <f t="shared" si="46"/>
        <v>88</v>
      </c>
      <c r="D94" s="835" t="s">
        <v>90</v>
      </c>
      <c r="E94" s="1208" t="s">
        <v>88</v>
      </c>
      <c r="F94" s="850">
        <v>5</v>
      </c>
      <c r="G94" s="838">
        <f t="shared" si="28"/>
        <v>6659090</v>
      </c>
      <c r="H94" s="839"/>
      <c r="I94" s="840">
        <f t="shared" si="29"/>
        <v>0</v>
      </c>
      <c r="J94" s="841">
        <v>3</v>
      </c>
      <c r="K94" s="840">
        <f t="shared" si="30"/>
        <v>6695454</v>
      </c>
      <c r="L94" s="842">
        <v>2</v>
      </c>
      <c r="M94" s="840">
        <f t="shared" si="31"/>
        <v>863636</v>
      </c>
      <c r="N94" s="851">
        <f t="shared" si="32"/>
        <v>10</v>
      </c>
      <c r="O94" s="844">
        <f t="shared" si="32"/>
        <v>14218180</v>
      </c>
      <c r="P94" s="844">
        <f t="shared" si="33"/>
        <v>400000</v>
      </c>
      <c r="Q94" s="844"/>
      <c r="R94" s="844">
        <f t="shared" si="34"/>
        <v>1331818</v>
      </c>
      <c r="S94" s="844">
        <f t="shared" si="35"/>
        <v>1931818</v>
      </c>
      <c r="T94" s="844">
        <f t="shared" si="36"/>
        <v>2231818</v>
      </c>
      <c r="U94" s="844">
        <f t="shared" si="37"/>
        <v>431818</v>
      </c>
      <c r="V94" s="856">
        <v>43510</v>
      </c>
      <c r="W94" s="844">
        <v>14218180</v>
      </c>
      <c r="X94" s="834"/>
      <c r="Y94" s="844"/>
      <c r="Z94" s="844"/>
      <c r="AA94" s="857"/>
      <c r="AB94" s="857"/>
      <c r="AC94" s="444"/>
      <c r="AD94" s="444"/>
      <c r="AE94" s="858">
        <f t="shared" si="43"/>
        <v>14218180</v>
      </c>
      <c r="AF94" s="859">
        <f t="shared" si="38"/>
        <v>0</v>
      </c>
      <c r="AG94" s="444"/>
      <c r="AH94" s="444"/>
    </row>
    <row r="95" spans="1:34" ht="15" hidden="1" customHeight="1" x14ac:dyDescent="0.25">
      <c r="A95" s="1176">
        <f t="shared" si="44"/>
        <v>5</v>
      </c>
      <c r="B95" s="1193">
        <f t="shared" si="45"/>
        <v>43482</v>
      </c>
      <c r="C95" s="834">
        <f t="shared" si="46"/>
        <v>89</v>
      </c>
      <c r="D95" s="835" t="s">
        <v>91</v>
      </c>
      <c r="E95" s="1208" t="s">
        <v>88</v>
      </c>
      <c r="F95" s="850">
        <v>5</v>
      </c>
      <c r="G95" s="838">
        <f t="shared" si="28"/>
        <v>6659090</v>
      </c>
      <c r="H95" s="839"/>
      <c r="I95" s="840">
        <f t="shared" si="29"/>
        <v>0</v>
      </c>
      <c r="J95" s="841">
        <v>2</v>
      </c>
      <c r="K95" s="840">
        <f t="shared" si="30"/>
        <v>4463636</v>
      </c>
      <c r="L95" s="842">
        <v>2</v>
      </c>
      <c r="M95" s="840">
        <f t="shared" si="31"/>
        <v>863636</v>
      </c>
      <c r="N95" s="851">
        <f t="shared" si="32"/>
        <v>9</v>
      </c>
      <c r="O95" s="844">
        <f t="shared" si="32"/>
        <v>11986362</v>
      </c>
      <c r="P95" s="844">
        <f t="shared" si="33"/>
        <v>360000</v>
      </c>
      <c r="Q95" s="844"/>
      <c r="R95" s="844">
        <f t="shared" si="34"/>
        <v>1331818</v>
      </c>
      <c r="S95" s="844">
        <f t="shared" si="35"/>
        <v>1931818</v>
      </c>
      <c r="T95" s="844">
        <f t="shared" si="36"/>
        <v>2231818</v>
      </c>
      <c r="U95" s="844">
        <f t="shared" si="37"/>
        <v>431818</v>
      </c>
      <c r="V95" s="856">
        <v>43486</v>
      </c>
      <c r="W95" s="844">
        <v>11986362</v>
      </c>
      <c r="X95" s="844"/>
      <c r="Y95" s="844"/>
      <c r="Z95" s="844"/>
      <c r="AA95" s="857"/>
      <c r="AB95" s="857"/>
      <c r="AC95" s="444"/>
      <c r="AD95" s="444"/>
      <c r="AE95" s="858">
        <f t="shared" si="43"/>
        <v>11986362</v>
      </c>
      <c r="AF95" s="859">
        <f t="shared" si="38"/>
        <v>0</v>
      </c>
      <c r="AG95" s="444"/>
      <c r="AH95" s="444"/>
    </row>
    <row r="96" spans="1:34" ht="15" hidden="1" customHeight="1" x14ac:dyDescent="0.25">
      <c r="A96" s="1176">
        <f t="shared" si="44"/>
        <v>6</v>
      </c>
      <c r="B96" s="1193">
        <f t="shared" si="45"/>
        <v>43482</v>
      </c>
      <c r="C96" s="834">
        <f t="shared" si="46"/>
        <v>90</v>
      </c>
      <c r="D96" s="835" t="s">
        <v>92</v>
      </c>
      <c r="E96" s="1208" t="s">
        <v>88</v>
      </c>
      <c r="F96" s="850">
        <v>6</v>
      </c>
      <c r="G96" s="838">
        <f t="shared" si="28"/>
        <v>7990908</v>
      </c>
      <c r="H96" s="839"/>
      <c r="I96" s="840">
        <f t="shared" si="29"/>
        <v>0</v>
      </c>
      <c r="J96" s="841">
        <v>2</v>
      </c>
      <c r="K96" s="840">
        <f t="shared" si="30"/>
        <v>4463636</v>
      </c>
      <c r="L96" s="842">
        <v>2</v>
      </c>
      <c r="M96" s="840">
        <f t="shared" si="31"/>
        <v>863636</v>
      </c>
      <c r="N96" s="851">
        <f t="shared" si="32"/>
        <v>10</v>
      </c>
      <c r="O96" s="844">
        <f t="shared" si="32"/>
        <v>13318180</v>
      </c>
      <c r="P96" s="844">
        <f t="shared" si="33"/>
        <v>400000</v>
      </c>
      <c r="Q96" s="844"/>
      <c r="R96" s="844">
        <f t="shared" si="34"/>
        <v>1331818</v>
      </c>
      <c r="S96" s="844">
        <f t="shared" si="35"/>
        <v>1931818</v>
      </c>
      <c r="T96" s="844">
        <f t="shared" si="36"/>
        <v>2231818</v>
      </c>
      <c r="U96" s="844">
        <f t="shared" si="37"/>
        <v>431818</v>
      </c>
      <c r="V96" s="856">
        <v>43486</v>
      </c>
      <c r="W96" s="844">
        <v>13318180</v>
      </c>
      <c r="X96" s="844"/>
      <c r="Y96" s="844"/>
      <c r="Z96" s="844"/>
      <c r="AA96" s="857"/>
      <c r="AB96" s="857"/>
      <c r="AC96" s="444"/>
      <c r="AD96" s="444"/>
      <c r="AE96" s="858">
        <f t="shared" si="43"/>
        <v>13318180</v>
      </c>
      <c r="AF96" s="859">
        <f t="shared" si="38"/>
        <v>0</v>
      </c>
      <c r="AG96" s="444"/>
      <c r="AH96" s="444"/>
    </row>
    <row r="97" spans="1:34" ht="15" hidden="1" customHeight="1" x14ac:dyDescent="0.25">
      <c r="A97" s="1176">
        <f t="shared" si="44"/>
        <v>7</v>
      </c>
      <c r="B97" s="1193">
        <f t="shared" si="45"/>
        <v>43482</v>
      </c>
      <c r="C97" s="834">
        <f t="shared" si="46"/>
        <v>91</v>
      </c>
      <c r="D97" s="835" t="s">
        <v>93</v>
      </c>
      <c r="E97" s="1208" t="s">
        <v>31</v>
      </c>
      <c r="F97" s="850">
        <v>5</v>
      </c>
      <c r="G97" s="838">
        <f t="shared" si="28"/>
        <v>6659090</v>
      </c>
      <c r="H97" s="839">
        <v>1</v>
      </c>
      <c r="I97" s="840">
        <f t="shared" si="29"/>
        <v>1931818</v>
      </c>
      <c r="J97" s="841">
        <v>3</v>
      </c>
      <c r="K97" s="840">
        <f t="shared" si="30"/>
        <v>6695454</v>
      </c>
      <c r="L97" s="842">
        <v>2</v>
      </c>
      <c r="M97" s="840">
        <f t="shared" si="31"/>
        <v>863636</v>
      </c>
      <c r="N97" s="851">
        <f t="shared" si="32"/>
        <v>11</v>
      </c>
      <c r="O97" s="844">
        <f t="shared" si="32"/>
        <v>16149998</v>
      </c>
      <c r="P97" s="844">
        <f t="shared" si="33"/>
        <v>440000</v>
      </c>
      <c r="Q97" s="844"/>
      <c r="R97" s="844">
        <f t="shared" si="34"/>
        <v>1331818</v>
      </c>
      <c r="S97" s="844">
        <f t="shared" si="35"/>
        <v>1931818</v>
      </c>
      <c r="T97" s="844">
        <f t="shared" si="36"/>
        <v>2231818</v>
      </c>
      <c r="U97" s="844">
        <f t="shared" si="37"/>
        <v>431818</v>
      </c>
      <c r="V97" s="856">
        <v>43488</v>
      </c>
      <c r="W97" s="844">
        <v>16150000</v>
      </c>
      <c r="X97" s="844"/>
      <c r="Y97" s="844"/>
      <c r="Z97" s="844"/>
      <c r="AA97" s="857"/>
      <c r="AB97" s="857"/>
      <c r="AC97" s="444"/>
      <c r="AD97" s="444"/>
      <c r="AE97" s="858">
        <f t="shared" si="43"/>
        <v>16150000</v>
      </c>
      <c r="AF97" s="859">
        <f t="shared" si="38"/>
        <v>-2</v>
      </c>
      <c r="AG97" s="444"/>
      <c r="AH97" s="444"/>
    </row>
    <row r="98" spans="1:34" ht="15" hidden="1" customHeight="1" x14ac:dyDescent="0.25">
      <c r="A98" s="1176">
        <f t="shared" si="44"/>
        <v>8</v>
      </c>
      <c r="B98" s="1193">
        <f t="shared" si="45"/>
        <v>43482</v>
      </c>
      <c r="C98" s="834">
        <f t="shared" si="46"/>
        <v>92</v>
      </c>
      <c r="D98" s="910" t="s">
        <v>94</v>
      </c>
      <c r="E98" s="1159" t="s">
        <v>31</v>
      </c>
      <c r="F98" s="850">
        <v>5</v>
      </c>
      <c r="G98" s="838">
        <f t="shared" si="28"/>
        <v>6659090</v>
      </c>
      <c r="H98" s="839"/>
      <c r="I98" s="840">
        <f t="shared" si="29"/>
        <v>0</v>
      </c>
      <c r="J98" s="841">
        <v>2</v>
      </c>
      <c r="K98" s="840">
        <f t="shared" si="30"/>
        <v>4463636</v>
      </c>
      <c r="L98" s="842">
        <v>3</v>
      </c>
      <c r="M98" s="840">
        <f t="shared" si="31"/>
        <v>1295454</v>
      </c>
      <c r="N98" s="851">
        <f t="shared" si="32"/>
        <v>10</v>
      </c>
      <c r="O98" s="844">
        <f t="shared" si="32"/>
        <v>12418180</v>
      </c>
      <c r="P98" s="844">
        <f t="shared" si="33"/>
        <v>400000</v>
      </c>
      <c r="Q98" s="844"/>
      <c r="R98" s="844">
        <f t="shared" si="34"/>
        <v>1331818</v>
      </c>
      <c r="S98" s="844">
        <f t="shared" si="35"/>
        <v>1931818</v>
      </c>
      <c r="T98" s="844">
        <f t="shared" si="36"/>
        <v>2231818</v>
      </c>
      <c r="U98" s="844">
        <f t="shared" si="37"/>
        <v>431818</v>
      </c>
      <c r="V98" s="856">
        <v>43538</v>
      </c>
      <c r="W98" s="860">
        <v>8977274</v>
      </c>
      <c r="X98" s="856">
        <v>43571</v>
      </c>
      <c r="Y98" s="860">
        <v>3440906</v>
      </c>
      <c r="Z98" s="860"/>
      <c r="AA98" s="860"/>
      <c r="AB98" s="860"/>
      <c r="AC98" s="860"/>
      <c r="AD98" s="860"/>
      <c r="AE98" s="858">
        <f t="shared" si="43"/>
        <v>12418180</v>
      </c>
      <c r="AF98" s="859">
        <f t="shared" si="38"/>
        <v>0</v>
      </c>
      <c r="AG98" s="787"/>
      <c r="AH98" s="444"/>
    </row>
    <row r="99" spans="1:34" ht="15" hidden="1" customHeight="1" x14ac:dyDescent="0.25">
      <c r="A99" s="1176">
        <f t="shared" si="44"/>
        <v>9</v>
      </c>
      <c r="B99" s="1193">
        <f t="shared" si="45"/>
        <v>43482</v>
      </c>
      <c r="C99" s="834">
        <f t="shared" si="46"/>
        <v>93</v>
      </c>
      <c r="D99" s="864" t="s">
        <v>79</v>
      </c>
      <c r="E99" s="1208" t="s">
        <v>31</v>
      </c>
      <c r="F99" s="850"/>
      <c r="G99" s="838">
        <f t="shared" si="28"/>
        <v>0</v>
      </c>
      <c r="H99" s="839">
        <v>4</v>
      </c>
      <c r="I99" s="840">
        <f t="shared" si="29"/>
        <v>7727272</v>
      </c>
      <c r="J99" s="841">
        <v>2</v>
      </c>
      <c r="K99" s="840">
        <f t="shared" si="30"/>
        <v>4463636</v>
      </c>
      <c r="L99" s="842">
        <v>5</v>
      </c>
      <c r="M99" s="840">
        <f t="shared" si="31"/>
        <v>2159090</v>
      </c>
      <c r="N99" s="851">
        <f t="shared" si="32"/>
        <v>11</v>
      </c>
      <c r="O99" s="844">
        <f t="shared" si="32"/>
        <v>14349998</v>
      </c>
      <c r="P99" s="844">
        <f t="shared" si="33"/>
        <v>440000</v>
      </c>
      <c r="Q99" s="844"/>
      <c r="R99" s="844">
        <f t="shared" si="34"/>
        <v>1331818</v>
      </c>
      <c r="S99" s="844">
        <f t="shared" si="35"/>
        <v>1931818</v>
      </c>
      <c r="T99" s="844">
        <f t="shared" si="36"/>
        <v>2231818</v>
      </c>
      <c r="U99" s="844">
        <f t="shared" si="37"/>
        <v>431818</v>
      </c>
      <c r="V99" s="856">
        <v>43486</v>
      </c>
      <c r="W99" s="728">
        <v>14349998</v>
      </c>
      <c r="X99" s="728"/>
      <c r="Y99" s="444"/>
      <c r="Z99" s="444"/>
      <c r="AA99" s="444"/>
      <c r="AB99" s="444"/>
      <c r="AC99" s="444"/>
      <c r="AD99" s="444"/>
      <c r="AE99" s="858">
        <f t="shared" si="43"/>
        <v>14349998</v>
      </c>
      <c r="AF99" s="859">
        <f t="shared" si="38"/>
        <v>0</v>
      </c>
      <c r="AG99" s="444"/>
      <c r="AH99" s="444"/>
    </row>
    <row r="100" spans="1:34" ht="15" hidden="1" customHeight="1" x14ac:dyDescent="0.25">
      <c r="A100" s="1176">
        <f t="shared" si="44"/>
        <v>10</v>
      </c>
      <c r="B100" s="1193">
        <f t="shared" si="45"/>
        <v>43482</v>
      </c>
      <c r="C100" s="834">
        <f t="shared" si="46"/>
        <v>94</v>
      </c>
      <c r="D100" s="864" t="s">
        <v>37</v>
      </c>
      <c r="E100" s="1208" t="s">
        <v>31</v>
      </c>
      <c r="F100" s="850">
        <v>10</v>
      </c>
      <c r="G100" s="838">
        <f t="shared" si="28"/>
        <v>13318180</v>
      </c>
      <c r="H100" s="839"/>
      <c r="I100" s="840">
        <f t="shared" si="29"/>
        <v>0</v>
      </c>
      <c r="J100" s="841"/>
      <c r="K100" s="840">
        <f t="shared" si="30"/>
        <v>0</v>
      </c>
      <c r="L100" s="842"/>
      <c r="M100" s="840">
        <f t="shared" si="31"/>
        <v>0</v>
      </c>
      <c r="N100" s="851">
        <f t="shared" si="32"/>
        <v>10</v>
      </c>
      <c r="O100" s="844">
        <f t="shared" si="32"/>
        <v>13318180</v>
      </c>
      <c r="P100" s="844">
        <f t="shared" si="33"/>
        <v>400000</v>
      </c>
      <c r="Q100" s="844"/>
      <c r="R100" s="844">
        <f t="shared" si="34"/>
        <v>1331818</v>
      </c>
      <c r="S100" s="844">
        <f t="shared" si="35"/>
        <v>1931818</v>
      </c>
      <c r="T100" s="844">
        <f t="shared" si="36"/>
        <v>2231818</v>
      </c>
      <c r="U100" s="844">
        <f t="shared" si="37"/>
        <v>431818</v>
      </c>
      <c r="V100" s="856">
        <v>43483</v>
      </c>
      <c r="W100" s="860">
        <v>13318180</v>
      </c>
      <c r="X100" s="860"/>
      <c r="Y100" s="860"/>
      <c r="Z100" s="860"/>
      <c r="AA100" s="860"/>
      <c r="AB100" s="860"/>
      <c r="AC100" s="860"/>
      <c r="AD100" s="860"/>
      <c r="AE100" s="858">
        <f t="shared" si="43"/>
        <v>13318180</v>
      </c>
      <c r="AF100" s="859">
        <f t="shared" si="38"/>
        <v>0</v>
      </c>
      <c r="AG100" s="444"/>
      <c r="AH100" s="444"/>
    </row>
    <row r="101" spans="1:34" ht="15" hidden="1" customHeight="1" x14ac:dyDescent="0.25">
      <c r="A101" s="1176">
        <f t="shared" si="44"/>
        <v>11</v>
      </c>
      <c r="B101" s="1193">
        <f t="shared" si="45"/>
        <v>43482</v>
      </c>
      <c r="C101" s="834">
        <f t="shared" si="46"/>
        <v>95</v>
      </c>
      <c r="D101" s="864" t="s">
        <v>95</v>
      </c>
      <c r="E101" s="1159" t="s">
        <v>57</v>
      </c>
      <c r="F101" s="850">
        <v>5</v>
      </c>
      <c r="G101" s="838">
        <f t="shared" si="28"/>
        <v>6659090</v>
      </c>
      <c r="H101" s="839">
        <v>1</v>
      </c>
      <c r="I101" s="840">
        <f t="shared" si="29"/>
        <v>1931818</v>
      </c>
      <c r="J101" s="841">
        <v>2</v>
      </c>
      <c r="K101" s="840">
        <f t="shared" si="30"/>
        <v>4463636</v>
      </c>
      <c r="L101" s="842">
        <v>2</v>
      </c>
      <c r="M101" s="840">
        <f t="shared" si="31"/>
        <v>863636</v>
      </c>
      <c r="N101" s="851">
        <f t="shared" si="32"/>
        <v>10</v>
      </c>
      <c r="O101" s="844">
        <f t="shared" si="32"/>
        <v>13918180</v>
      </c>
      <c r="P101" s="844">
        <f t="shared" si="33"/>
        <v>400000</v>
      </c>
      <c r="Q101" s="844"/>
      <c r="R101" s="844">
        <f t="shared" si="34"/>
        <v>1331818</v>
      </c>
      <c r="S101" s="844">
        <f t="shared" si="35"/>
        <v>1931818</v>
      </c>
      <c r="T101" s="844">
        <f t="shared" si="36"/>
        <v>2231818</v>
      </c>
      <c r="U101" s="844">
        <f t="shared" si="37"/>
        <v>431818</v>
      </c>
      <c r="V101" s="856">
        <v>43483</v>
      </c>
      <c r="W101" s="728">
        <v>10000000</v>
      </c>
      <c r="X101" s="856">
        <v>43504</v>
      </c>
      <c r="Y101" s="861">
        <v>3918180</v>
      </c>
      <c r="Z101" s="444"/>
      <c r="AA101" s="444"/>
      <c r="AB101" s="444"/>
      <c r="AC101" s="444"/>
      <c r="AD101" s="444"/>
      <c r="AE101" s="858">
        <f t="shared" si="43"/>
        <v>13918180</v>
      </c>
      <c r="AF101" s="859">
        <f t="shared" si="38"/>
        <v>0</v>
      </c>
      <c r="AG101" s="444"/>
      <c r="AH101" s="444"/>
    </row>
    <row r="102" spans="1:34" ht="15" hidden="1" customHeight="1" x14ac:dyDescent="0.25">
      <c r="A102" s="1176">
        <f t="shared" si="44"/>
        <v>12</v>
      </c>
      <c r="B102" s="1193">
        <f t="shared" si="45"/>
        <v>43482</v>
      </c>
      <c r="C102" s="834">
        <f t="shared" si="46"/>
        <v>96</v>
      </c>
      <c r="D102" s="864" t="s">
        <v>56</v>
      </c>
      <c r="E102" s="1208" t="s">
        <v>57</v>
      </c>
      <c r="F102" s="850">
        <v>5</v>
      </c>
      <c r="G102" s="838">
        <f t="shared" si="28"/>
        <v>6659090</v>
      </c>
      <c r="H102" s="839"/>
      <c r="I102" s="840">
        <f t="shared" si="29"/>
        <v>0</v>
      </c>
      <c r="J102" s="841">
        <v>5</v>
      </c>
      <c r="K102" s="840">
        <f t="shared" si="30"/>
        <v>11159090</v>
      </c>
      <c r="L102" s="842">
        <v>1</v>
      </c>
      <c r="M102" s="840">
        <f t="shared" si="31"/>
        <v>431818</v>
      </c>
      <c r="N102" s="851">
        <f t="shared" si="32"/>
        <v>11</v>
      </c>
      <c r="O102" s="844">
        <f t="shared" si="32"/>
        <v>18249998</v>
      </c>
      <c r="P102" s="844">
        <f t="shared" si="33"/>
        <v>440000</v>
      </c>
      <c r="Q102" s="844"/>
      <c r="R102" s="844">
        <f t="shared" si="34"/>
        <v>1331818</v>
      </c>
      <c r="S102" s="844">
        <f t="shared" si="35"/>
        <v>1931818</v>
      </c>
      <c r="T102" s="844">
        <f t="shared" si="36"/>
        <v>2231818</v>
      </c>
      <c r="U102" s="844">
        <f t="shared" si="37"/>
        <v>431818</v>
      </c>
      <c r="V102" s="856">
        <v>43483</v>
      </c>
      <c r="W102" s="728">
        <v>18249908</v>
      </c>
      <c r="X102" s="728"/>
      <c r="Y102" s="444"/>
      <c r="Z102" s="444"/>
      <c r="AA102" s="444"/>
      <c r="AB102" s="444"/>
      <c r="AC102" s="444"/>
      <c r="AD102" s="444"/>
      <c r="AE102" s="858">
        <f t="shared" si="43"/>
        <v>18249908</v>
      </c>
      <c r="AF102" s="859">
        <f t="shared" si="38"/>
        <v>90</v>
      </c>
      <c r="AG102" s="444"/>
      <c r="AH102" s="444"/>
    </row>
    <row r="103" spans="1:34" ht="15" hidden="1" customHeight="1" x14ac:dyDescent="0.25">
      <c r="A103" s="1179">
        <f t="shared" si="44"/>
        <v>13</v>
      </c>
      <c r="B103" s="1194">
        <f t="shared" si="45"/>
        <v>43482</v>
      </c>
      <c r="C103" s="959">
        <f t="shared" si="46"/>
        <v>97</v>
      </c>
      <c r="D103" s="835" t="s">
        <v>96</v>
      </c>
      <c r="E103" s="1158" t="s">
        <v>88</v>
      </c>
      <c r="F103" s="850">
        <v>5</v>
      </c>
      <c r="G103" s="916">
        <f t="shared" ref="G103:G134" si="47">F103*R103</f>
        <v>6659090</v>
      </c>
      <c r="H103" s="917"/>
      <c r="I103" s="840">
        <f t="shared" ref="I103:I134" si="48">H103*S103</f>
        <v>0</v>
      </c>
      <c r="J103" s="841">
        <v>3</v>
      </c>
      <c r="K103" s="840">
        <f t="shared" ref="K103:K134" si="49">J103*T103</f>
        <v>6695454</v>
      </c>
      <c r="L103" s="842">
        <v>2</v>
      </c>
      <c r="M103" s="840">
        <f t="shared" ref="M103:M134" si="50">L103*U103</f>
        <v>863636</v>
      </c>
      <c r="N103" s="918">
        <f t="shared" ref="N103:O134" si="51">+L103+J103+H103+F103</f>
        <v>10</v>
      </c>
      <c r="O103" s="919">
        <f t="shared" si="51"/>
        <v>14218180</v>
      </c>
      <c r="P103" s="919">
        <f t="shared" si="33"/>
        <v>400000</v>
      </c>
      <c r="Q103" s="919"/>
      <c r="R103" s="919">
        <f t="shared" si="34"/>
        <v>1331818</v>
      </c>
      <c r="S103" s="919">
        <f t="shared" si="35"/>
        <v>1931818</v>
      </c>
      <c r="T103" s="919">
        <f t="shared" si="36"/>
        <v>2231818</v>
      </c>
      <c r="U103" s="919">
        <f t="shared" si="37"/>
        <v>431818</v>
      </c>
      <c r="V103" s="856">
        <v>43556</v>
      </c>
      <c r="W103" s="922">
        <v>14218180</v>
      </c>
      <c r="X103" s="922"/>
      <c r="Y103" s="923"/>
      <c r="Z103" s="923"/>
      <c r="AA103" s="923"/>
      <c r="AB103" s="923"/>
      <c r="AC103" s="923"/>
      <c r="AD103" s="923"/>
      <c r="AE103" s="924">
        <f t="shared" si="43"/>
        <v>14218180</v>
      </c>
      <c r="AF103" s="859">
        <f t="shared" si="38"/>
        <v>0</v>
      </c>
      <c r="AG103" s="787"/>
      <c r="AH103" s="444"/>
    </row>
    <row r="104" spans="1:34" ht="15" hidden="1" customHeight="1" x14ac:dyDescent="0.25">
      <c r="A104" s="1176">
        <f t="shared" si="44"/>
        <v>14</v>
      </c>
      <c r="B104" s="1193">
        <f t="shared" si="45"/>
        <v>43482</v>
      </c>
      <c r="C104" s="834">
        <f t="shared" si="46"/>
        <v>98</v>
      </c>
      <c r="D104" s="864" t="s">
        <v>80</v>
      </c>
      <c r="E104" s="1208" t="s">
        <v>31</v>
      </c>
      <c r="F104" s="850">
        <v>10</v>
      </c>
      <c r="G104" s="838">
        <f t="shared" si="47"/>
        <v>13318180</v>
      </c>
      <c r="H104" s="839"/>
      <c r="I104" s="840">
        <f t="shared" si="48"/>
        <v>0</v>
      </c>
      <c r="J104" s="841"/>
      <c r="K104" s="840">
        <f t="shared" si="49"/>
        <v>0</v>
      </c>
      <c r="L104" s="842"/>
      <c r="M104" s="840">
        <f t="shared" si="50"/>
        <v>0</v>
      </c>
      <c r="N104" s="851">
        <f t="shared" si="51"/>
        <v>10</v>
      </c>
      <c r="O104" s="844">
        <f t="shared" si="51"/>
        <v>13318180</v>
      </c>
      <c r="P104" s="844">
        <f t="shared" si="33"/>
        <v>400000</v>
      </c>
      <c r="Q104" s="844"/>
      <c r="R104" s="844">
        <f t="shared" si="34"/>
        <v>1331818</v>
      </c>
      <c r="S104" s="844">
        <f t="shared" si="35"/>
        <v>1931818</v>
      </c>
      <c r="T104" s="844">
        <f t="shared" si="36"/>
        <v>2231818</v>
      </c>
      <c r="U104" s="844">
        <f t="shared" si="37"/>
        <v>431818</v>
      </c>
      <c r="V104" s="856">
        <v>43482</v>
      </c>
      <c r="W104" s="728">
        <v>3381820</v>
      </c>
      <c r="X104" s="856">
        <v>43483</v>
      </c>
      <c r="Y104" s="861">
        <v>9940000</v>
      </c>
      <c r="Z104" s="444"/>
      <c r="AA104" s="444"/>
      <c r="AB104" s="444"/>
      <c r="AC104" s="444"/>
      <c r="AD104" s="444"/>
      <c r="AE104" s="858">
        <f t="shared" si="43"/>
        <v>13321820</v>
      </c>
      <c r="AF104" s="859">
        <f t="shared" si="38"/>
        <v>-3640</v>
      </c>
      <c r="AG104" s="444"/>
      <c r="AH104" s="444"/>
    </row>
    <row r="105" spans="1:34" ht="15" hidden="1" customHeight="1" thickBot="1" x14ac:dyDescent="0.3">
      <c r="A105" s="1176">
        <f t="shared" si="44"/>
        <v>15</v>
      </c>
      <c r="B105" s="1193">
        <f t="shared" si="45"/>
        <v>43482</v>
      </c>
      <c r="C105" s="834">
        <f t="shared" si="46"/>
        <v>99</v>
      </c>
      <c r="D105" s="835" t="s">
        <v>81</v>
      </c>
      <c r="E105" s="1208" t="s">
        <v>31</v>
      </c>
      <c r="F105" s="850">
        <v>10</v>
      </c>
      <c r="G105" s="838">
        <f t="shared" si="47"/>
        <v>13318180</v>
      </c>
      <c r="H105" s="839"/>
      <c r="I105" s="840">
        <f t="shared" si="48"/>
        <v>0</v>
      </c>
      <c r="J105" s="841"/>
      <c r="K105" s="840">
        <f t="shared" si="49"/>
        <v>0</v>
      </c>
      <c r="L105" s="842"/>
      <c r="M105" s="840">
        <f t="shared" si="50"/>
        <v>0</v>
      </c>
      <c r="N105" s="851">
        <f t="shared" si="51"/>
        <v>10</v>
      </c>
      <c r="O105" s="844">
        <f t="shared" si="51"/>
        <v>13318180</v>
      </c>
      <c r="P105" s="844">
        <f t="shared" si="33"/>
        <v>400000</v>
      </c>
      <c r="Q105" s="844"/>
      <c r="R105" s="844">
        <f t="shared" si="34"/>
        <v>1331818</v>
      </c>
      <c r="S105" s="844">
        <f t="shared" si="35"/>
        <v>1931818</v>
      </c>
      <c r="T105" s="844">
        <f t="shared" si="36"/>
        <v>2231818</v>
      </c>
      <c r="U105" s="844">
        <f t="shared" si="37"/>
        <v>431818</v>
      </c>
      <c r="V105" s="856">
        <v>43486</v>
      </c>
      <c r="W105" s="728">
        <v>13318180</v>
      </c>
      <c r="X105" s="728"/>
      <c r="Y105" s="444"/>
      <c r="Z105" s="444"/>
      <c r="AA105" s="444"/>
      <c r="AB105" s="444"/>
      <c r="AC105" s="444"/>
      <c r="AD105" s="444"/>
      <c r="AE105" s="858">
        <f t="shared" si="43"/>
        <v>13318180</v>
      </c>
      <c r="AF105" s="859">
        <f t="shared" si="38"/>
        <v>0</v>
      </c>
      <c r="AG105" s="444"/>
      <c r="AH105" s="444"/>
    </row>
    <row r="106" spans="1:34" ht="15" hidden="1" customHeight="1" x14ac:dyDescent="0.25">
      <c r="A106" s="1175">
        <v>1</v>
      </c>
      <c r="B106" s="1193">
        <v>43484</v>
      </c>
      <c r="C106" s="1206">
        <v>100</v>
      </c>
      <c r="D106" s="835" t="s">
        <v>36</v>
      </c>
      <c r="E106" s="1208" t="s">
        <v>31</v>
      </c>
      <c r="F106" s="850"/>
      <c r="G106" s="838">
        <f t="shared" si="47"/>
        <v>0</v>
      </c>
      <c r="H106" s="839">
        <v>1</v>
      </c>
      <c r="I106" s="840">
        <f t="shared" si="48"/>
        <v>1931818</v>
      </c>
      <c r="J106" s="841">
        <v>7</v>
      </c>
      <c r="K106" s="840">
        <f t="shared" si="49"/>
        <v>15622726</v>
      </c>
      <c r="L106" s="842">
        <v>2</v>
      </c>
      <c r="M106" s="840">
        <f t="shared" si="50"/>
        <v>863636</v>
      </c>
      <c r="N106" s="851">
        <f t="shared" si="51"/>
        <v>10</v>
      </c>
      <c r="O106" s="844">
        <f t="shared" si="51"/>
        <v>18418180</v>
      </c>
      <c r="P106" s="844">
        <f t="shared" si="33"/>
        <v>400000</v>
      </c>
      <c r="Q106" s="844"/>
      <c r="R106" s="844">
        <f t="shared" si="34"/>
        <v>1331818</v>
      </c>
      <c r="S106" s="844">
        <f t="shared" si="35"/>
        <v>1931818</v>
      </c>
      <c r="T106" s="844">
        <f t="shared" si="36"/>
        <v>2231818</v>
      </c>
      <c r="U106" s="844">
        <f t="shared" si="37"/>
        <v>431818</v>
      </c>
      <c r="V106" s="856">
        <v>43475</v>
      </c>
      <c r="W106" s="844">
        <v>5390912</v>
      </c>
      <c r="X106" s="856">
        <v>43486</v>
      </c>
      <c r="Y106" s="844">
        <v>13027268</v>
      </c>
      <c r="Z106" s="844"/>
      <c r="AA106" s="857"/>
      <c r="AB106" s="857"/>
      <c r="AC106" s="444"/>
      <c r="AD106" s="444"/>
      <c r="AE106" s="858">
        <f>W106+Y106+AA106+AC106</f>
        <v>18418180</v>
      </c>
      <c r="AF106" s="859">
        <f t="shared" si="38"/>
        <v>0</v>
      </c>
      <c r="AG106" s="444"/>
      <c r="AH106" s="444"/>
    </row>
    <row r="107" spans="1:34" ht="15" hidden="1" customHeight="1" x14ac:dyDescent="0.25">
      <c r="A107" s="1176">
        <f>+A106+1</f>
        <v>2</v>
      </c>
      <c r="B107" s="1193">
        <f>+B106</f>
        <v>43484</v>
      </c>
      <c r="C107" s="834">
        <f>+C106+1</f>
        <v>101</v>
      </c>
      <c r="D107" s="835" t="s">
        <v>33</v>
      </c>
      <c r="E107" s="1208" t="s">
        <v>31</v>
      </c>
      <c r="F107" s="850">
        <v>5</v>
      </c>
      <c r="G107" s="838">
        <f t="shared" si="47"/>
        <v>6659090</v>
      </c>
      <c r="H107" s="839"/>
      <c r="I107" s="840">
        <f t="shared" si="48"/>
        <v>0</v>
      </c>
      <c r="J107" s="841">
        <v>4</v>
      </c>
      <c r="K107" s="840">
        <f t="shared" si="49"/>
        <v>8927272</v>
      </c>
      <c r="L107" s="842">
        <v>2</v>
      </c>
      <c r="M107" s="840">
        <f t="shared" si="50"/>
        <v>863636</v>
      </c>
      <c r="N107" s="851">
        <f t="shared" si="51"/>
        <v>11</v>
      </c>
      <c r="O107" s="844">
        <f t="shared" si="51"/>
        <v>16449998</v>
      </c>
      <c r="P107" s="844">
        <f t="shared" si="33"/>
        <v>440000</v>
      </c>
      <c r="Q107" s="844"/>
      <c r="R107" s="844">
        <f t="shared" si="34"/>
        <v>1331818</v>
      </c>
      <c r="S107" s="844">
        <f t="shared" si="35"/>
        <v>1931818</v>
      </c>
      <c r="T107" s="844">
        <f t="shared" si="36"/>
        <v>2231818</v>
      </c>
      <c r="U107" s="844">
        <f t="shared" si="37"/>
        <v>431818</v>
      </c>
      <c r="V107" s="856">
        <v>43486</v>
      </c>
      <c r="W107" s="844">
        <v>16449998</v>
      </c>
      <c r="X107" s="844"/>
      <c r="Y107" s="844"/>
      <c r="Z107" s="844"/>
      <c r="AA107" s="857"/>
      <c r="AB107" s="857"/>
      <c r="AC107" s="444"/>
      <c r="AD107" s="444"/>
      <c r="AE107" s="858">
        <f t="shared" ref="AE107:AE130" si="52">W107+Y107+AA107+AC107</f>
        <v>16449998</v>
      </c>
      <c r="AF107" s="859">
        <f t="shared" si="38"/>
        <v>0</v>
      </c>
      <c r="AG107" s="444"/>
      <c r="AH107" s="444"/>
    </row>
    <row r="108" spans="1:34" ht="15" hidden="1" customHeight="1" x14ac:dyDescent="0.25">
      <c r="A108" s="1176">
        <f t="shared" ref="A108:A130" si="53">+A107+1</f>
        <v>3</v>
      </c>
      <c r="B108" s="1193">
        <f t="shared" ref="B108:B130" si="54">+B107</f>
        <v>43484</v>
      </c>
      <c r="C108" s="834">
        <f t="shared" ref="C108:C130" si="55">+C107+1</f>
        <v>102</v>
      </c>
      <c r="D108" s="835" t="s">
        <v>30</v>
      </c>
      <c r="E108" s="1208" t="s">
        <v>31</v>
      </c>
      <c r="F108" s="850">
        <v>5</v>
      </c>
      <c r="G108" s="838">
        <f t="shared" si="47"/>
        <v>6659090</v>
      </c>
      <c r="H108" s="839"/>
      <c r="I108" s="840">
        <f t="shared" si="48"/>
        <v>0</v>
      </c>
      <c r="J108" s="841">
        <v>3</v>
      </c>
      <c r="K108" s="840">
        <f t="shared" si="49"/>
        <v>6695454</v>
      </c>
      <c r="L108" s="842">
        <v>1</v>
      </c>
      <c r="M108" s="840">
        <f t="shared" si="50"/>
        <v>431818</v>
      </c>
      <c r="N108" s="851">
        <f t="shared" si="51"/>
        <v>9</v>
      </c>
      <c r="O108" s="844">
        <f t="shared" si="51"/>
        <v>13786362</v>
      </c>
      <c r="P108" s="844">
        <f t="shared" si="33"/>
        <v>360000</v>
      </c>
      <c r="Q108" s="844"/>
      <c r="R108" s="844">
        <f t="shared" si="34"/>
        <v>1331818</v>
      </c>
      <c r="S108" s="844">
        <f t="shared" si="35"/>
        <v>1931818</v>
      </c>
      <c r="T108" s="844">
        <f t="shared" si="36"/>
        <v>2231818</v>
      </c>
      <c r="U108" s="844">
        <f t="shared" si="37"/>
        <v>431818</v>
      </c>
      <c r="V108" s="856">
        <v>43486</v>
      </c>
      <c r="W108" s="844">
        <v>13786362</v>
      </c>
      <c r="X108" s="834"/>
      <c r="Y108" s="844"/>
      <c r="Z108" s="844"/>
      <c r="AA108" s="857"/>
      <c r="AB108" s="857"/>
      <c r="AC108" s="444"/>
      <c r="AD108" s="444"/>
      <c r="AE108" s="858">
        <f t="shared" si="52"/>
        <v>13786362</v>
      </c>
      <c r="AF108" s="859">
        <f t="shared" si="38"/>
        <v>0</v>
      </c>
      <c r="AG108" s="444"/>
      <c r="AH108" s="444"/>
    </row>
    <row r="109" spans="1:34" ht="15" hidden="1" customHeight="1" x14ac:dyDescent="0.25">
      <c r="A109" s="1176">
        <f t="shared" si="53"/>
        <v>4</v>
      </c>
      <c r="B109" s="1193">
        <f t="shared" si="54"/>
        <v>43484</v>
      </c>
      <c r="C109" s="834">
        <f t="shared" si="55"/>
        <v>103</v>
      </c>
      <c r="D109" s="835" t="s">
        <v>34</v>
      </c>
      <c r="E109" s="1208" t="s">
        <v>31</v>
      </c>
      <c r="F109" s="850">
        <v>5</v>
      </c>
      <c r="G109" s="838">
        <f t="shared" si="47"/>
        <v>6659090</v>
      </c>
      <c r="H109" s="839"/>
      <c r="I109" s="840">
        <f t="shared" si="48"/>
        <v>0</v>
      </c>
      <c r="J109" s="841">
        <v>2</v>
      </c>
      <c r="K109" s="840">
        <f t="shared" si="49"/>
        <v>4463636</v>
      </c>
      <c r="L109" s="842">
        <v>2</v>
      </c>
      <c r="M109" s="840">
        <f t="shared" si="50"/>
        <v>863636</v>
      </c>
      <c r="N109" s="851">
        <f t="shared" si="51"/>
        <v>9</v>
      </c>
      <c r="O109" s="844">
        <f t="shared" si="51"/>
        <v>11986362</v>
      </c>
      <c r="P109" s="844">
        <f t="shared" si="33"/>
        <v>360000</v>
      </c>
      <c r="Q109" s="844"/>
      <c r="R109" s="844">
        <f t="shared" si="34"/>
        <v>1331818</v>
      </c>
      <c r="S109" s="844">
        <f t="shared" si="35"/>
        <v>1931818</v>
      </c>
      <c r="T109" s="844">
        <f t="shared" si="36"/>
        <v>2231818</v>
      </c>
      <c r="U109" s="844">
        <f t="shared" si="37"/>
        <v>431818</v>
      </c>
      <c r="V109" s="856">
        <v>43486</v>
      </c>
      <c r="W109" s="844">
        <v>11986362</v>
      </c>
      <c r="X109" s="834"/>
      <c r="Y109" s="844"/>
      <c r="Z109" s="844"/>
      <c r="AA109" s="857"/>
      <c r="AB109" s="857"/>
      <c r="AC109" s="444"/>
      <c r="AD109" s="444"/>
      <c r="AE109" s="858">
        <f t="shared" si="52"/>
        <v>11986362</v>
      </c>
      <c r="AF109" s="859">
        <f t="shared" si="38"/>
        <v>0</v>
      </c>
      <c r="AG109" s="444"/>
      <c r="AH109" s="444"/>
    </row>
    <row r="110" spans="1:34" ht="15" hidden="1" customHeight="1" x14ac:dyDescent="0.25">
      <c r="A110" s="1176">
        <f t="shared" si="53"/>
        <v>5</v>
      </c>
      <c r="B110" s="1193">
        <f t="shared" si="54"/>
        <v>43484</v>
      </c>
      <c r="C110" s="834">
        <f t="shared" si="55"/>
        <v>104</v>
      </c>
      <c r="D110" s="835" t="s">
        <v>37</v>
      </c>
      <c r="E110" s="1208" t="s">
        <v>31</v>
      </c>
      <c r="F110" s="850"/>
      <c r="G110" s="838">
        <f t="shared" si="47"/>
        <v>0</v>
      </c>
      <c r="H110" s="839"/>
      <c r="I110" s="840">
        <f t="shared" si="48"/>
        <v>0</v>
      </c>
      <c r="J110" s="841">
        <v>6</v>
      </c>
      <c r="K110" s="840">
        <f t="shared" si="49"/>
        <v>13390908</v>
      </c>
      <c r="L110" s="842">
        <v>4</v>
      </c>
      <c r="M110" s="840">
        <f t="shared" si="50"/>
        <v>1727272</v>
      </c>
      <c r="N110" s="851">
        <f t="shared" si="51"/>
        <v>10</v>
      </c>
      <c r="O110" s="844">
        <f t="shared" si="51"/>
        <v>15118180</v>
      </c>
      <c r="P110" s="844">
        <f t="shared" si="33"/>
        <v>400000</v>
      </c>
      <c r="Q110" s="844"/>
      <c r="R110" s="844">
        <f t="shared" si="34"/>
        <v>1331818</v>
      </c>
      <c r="S110" s="844">
        <f t="shared" si="35"/>
        <v>1931818</v>
      </c>
      <c r="T110" s="844">
        <f t="shared" si="36"/>
        <v>2231818</v>
      </c>
      <c r="U110" s="844">
        <f t="shared" si="37"/>
        <v>431818</v>
      </c>
      <c r="V110" s="856">
        <v>43486</v>
      </c>
      <c r="W110" s="844">
        <v>15118180</v>
      </c>
      <c r="X110" s="844"/>
      <c r="Y110" s="844"/>
      <c r="Z110" s="844"/>
      <c r="AA110" s="857"/>
      <c r="AB110" s="857"/>
      <c r="AC110" s="444"/>
      <c r="AD110" s="444"/>
      <c r="AE110" s="858">
        <f t="shared" si="52"/>
        <v>15118180</v>
      </c>
      <c r="AF110" s="859">
        <f t="shared" si="38"/>
        <v>0</v>
      </c>
      <c r="AG110" s="444"/>
      <c r="AH110" s="444"/>
    </row>
    <row r="111" spans="1:34" ht="15" hidden="1" customHeight="1" x14ac:dyDescent="0.25">
      <c r="A111" s="1176">
        <f t="shared" si="53"/>
        <v>6</v>
      </c>
      <c r="B111" s="1193">
        <f t="shared" si="54"/>
        <v>43484</v>
      </c>
      <c r="C111" s="834">
        <f t="shared" si="55"/>
        <v>105</v>
      </c>
      <c r="D111" s="835" t="s">
        <v>45</v>
      </c>
      <c r="E111" s="1208" t="s">
        <v>43</v>
      </c>
      <c r="F111" s="850">
        <v>4</v>
      </c>
      <c r="G111" s="838">
        <f t="shared" si="47"/>
        <v>5327272</v>
      </c>
      <c r="H111" s="839"/>
      <c r="I111" s="840">
        <f t="shared" si="48"/>
        <v>0</v>
      </c>
      <c r="J111" s="841">
        <v>3</v>
      </c>
      <c r="K111" s="840">
        <f t="shared" si="49"/>
        <v>6695454</v>
      </c>
      <c r="L111" s="842">
        <v>3</v>
      </c>
      <c r="M111" s="840">
        <f t="shared" si="50"/>
        <v>1295454</v>
      </c>
      <c r="N111" s="851">
        <f t="shared" si="51"/>
        <v>10</v>
      </c>
      <c r="O111" s="844">
        <f t="shared" si="51"/>
        <v>13318180</v>
      </c>
      <c r="P111" s="844">
        <f t="shared" si="33"/>
        <v>400000</v>
      </c>
      <c r="Q111" s="844"/>
      <c r="R111" s="844">
        <f t="shared" si="34"/>
        <v>1331818</v>
      </c>
      <c r="S111" s="844">
        <f t="shared" si="35"/>
        <v>1931818</v>
      </c>
      <c r="T111" s="844">
        <f t="shared" si="36"/>
        <v>2231818</v>
      </c>
      <c r="U111" s="844">
        <f t="shared" si="37"/>
        <v>431818</v>
      </c>
      <c r="V111" s="856">
        <v>43487</v>
      </c>
      <c r="W111" s="844">
        <v>13318180</v>
      </c>
      <c r="X111" s="844"/>
      <c r="Y111" s="844"/>
      <c r="Z111" s="844"/>
      <c r="AA111" s="857"/>
      <c r="AB111" s="857"/>
      <c r="AC111" s="444"/>
      <c r="AD111" s="444"/>
      <c r="AE111" s="858">
        <f t="shared" si="52"/>
        <v>13318180</v>
      </c>
      <c r="AF111" s="859">
        <f t="shared" si="38"/>
        <v>0</v>
      </c>
      <c r="AG111" s="444"/>
      <c r="AH111" s="444"/>
    </row>
    <row r="112" spans="1:34" ht="15" hidden="1" customHeight="1" x14ac:dyDescent="0.25">
      <c r="A112" s="1176">
        <f t="shared" si="53"/>
        <v>7</v>
      </c>
      <c r="B112" s="1193">
        <f t="shared" si="54"/>
        <v>43484</v>
      </c>
      <c r="C112" s="834">
        <f t="shared" si="55"/>
        <v>106</v>
      </c>
      <c r="D112" s="835" t="s">
        <v>44</v>
      </c>
      <c r="E112" s="1208" t="s">
        <v>43</v>
      </c>
      <c r="F112" s="850">
        <v>5</v>
      </c>
      <c r="G112" s="838">
        <f t="shared" si="47"/>
        <v>6659090</v>
      </c>
      <c r="H112" s="839"/>
      <c r="I112" s="840">
        <f t="shared" si="48"/>
        <v>0</v>
      </c>
      <c r="J112" s="841">
        <v>2</v>
      </c>
      <c r="K112" s="840">
        <f t="shared" si="49"/>
        <v>4463636</v>
      </c>
      <c r="L112" s="842">
        <v>1</v>
      </c>
      <c r="M112" s="840">
        <f t="shared" si="50"/>
        <v>431818</v>
      </c>
      <c r="N112" s="851">
        <f t="shared" si="51"/>
        <v>8</v>
      </c>
      <c r="O112" s="844">
        <f t="shared" si="51"/>
        <v>11554544</v>
      </c>
      <c r="P112" s="844">
        <f t="shared" si="33"/>
        <v>320000</v>
      </c>
      <c r="Q112" s="844"/>
      <c r="R112" s="844">
        <f t="shared" si="34"/>
        <v>1331818</v>
      </c>
      <c r="S112" s="844">
        <f t="shared" si="35"/>
        <v>1931818</v>
      </c>
      <c r="T112" s="844">
        <f t="shared" si="36"/>
        <v>2231818</v>
      </c>
      <c r="U112" s="844">
        <f t="shared" si="37"/>
        <v>431818</v>
      </c>
      <c r="V112" s="856">
        <v>43486</v>
      </c>
      <c r="W112" s="844">
        <v>11554544</v>
      </c>
      <c r="X112" s="844"/>
      <c r="Y112" s="844"/>
      <c r="Z112" s="844"/>
      <c r="AA112" s="857"/>
      <c r="AB112" s="857"/>
      <c r="AC112" s="444"/>
      <c r="AD112" s="444"/>
      <c r="AE112" s="858">
        <f t="shared" si="52"/>
        <v>11554544</v>
      </c>
      <c r="AF112" s="859">
        <f t="shared" si="38"/>
        <v>0</v>
      </c>
      <c r="AG112" s="444"/>
      <c r="AH112" s="444"/>
    </row>
    <row r="113" spans="1:34" ht="15" hidden="1" customHeight="1" x14ac:dyDescent="0.25">
      <c r="A113" s="1176">
        <f t="shared" si="53"/>
        <v>8</v>
      </c>
      <c r="B113" s="1193">
        <f t="shared" si="54"/>
        <v>43484</v>
      </c>
      <c r="C113" s="834">
        <f t="shared" si="55"/>
        <v>107</v>
      </c>
      <c r="D113" s="835" t="s">
        <v>52</v>
      </c>
      <c r="E113" s="1208" t="s">
        <v>43</v>
      </c>
      <c r="F113" s="850">
        <v>4</v>
      </c>
      <c r="G113" s="838">
        <f t="shared" si="47"/>
        <v>5327272</v>
      </c>
      <c r="H113" s="839"/>
      <c r="I113" s="840">
        <f t="shared" si="48"/>
        <v>0</v>
      </c>
      <c r="J113" s="841">
        <v>2</v>
      </c>
      <c r="K113" s="840">
        <f t="shared" si="49"/>
        <v>4463636</v>
      </c>
      <c r="L113" s="842">
        <v>3</v>
      </c>
      <c r="M113" s="840">
        <f t="shared" si="50"/>
        <v>1295454</v>
      </c>
      <c r="N113" s="851">
        <f t="shared" si="51"/>
        <v>9</v>
      </c>
      <c r="O113" s="844">
        <f t="shared" si="51"/>
        <v>11086362</v>
      </c>
      <c r="P113" s="844">
        <f t="shared" si="33"/>
        <v>360000</v>
      </c>
      <c r="Q113" s="844"/>
      <c r="R113" s="844">
        <f t="shared" si="34"/>
        <v>1331818</v>
      </c>
      <c r="S113" s="844">
        <f t="shared" si="35"/>
        <v>1931818</v>
      </c>
      <c r="T113" s="844">
        <f t="shared" si="36"/>
        <v>2231818</v>
      </c>
      <c r="U113" s="844">
        <f t="shared" si="37"/>
        <v>431818</v>
      </c>
      <c r="V113" s="856">
        <v>43486</v>
      </c>
      <c r="W113" s="860">
        <v>11086362</v>
      </c>
      <c r="X113" s="860"/>
      <c r="Y113" s="860"/>
      <c r="Z113" s="860"/>
      <c r="AA113" s="860"/>
      <c r="AB113" s="860"/>
      <c r="AC113" s="860"/>
      <c r="AD113" s="860"/>
      <c r="AE113" s="858">
        <f t="shared" si="52"/>
        <v>11086362</v>
      </c>
      <c r="AF113" s="859">
        <f t="shared" si="38"/>
        <v>0</v>
      </c>
      <c r="AG113" s="444"/>
      <c r="AH113" s="444"/>
    </row>
    <row r="114" spans="1:34" ht="15" hidden="1" customHeight="1" x14ac:dyDescent="0.25">
      <c r="A114" s="1176">
        <f t="shared" si="53"/>
        <v>9</v>
      </c>
      <c r="B114" s="1193">
        <f t="shared" si="54"/>
        <v>43484</v>
      </c>
      <c r="C114" s="834">
        <f t="shared" si="55"/>
        <v>108</v>
      </c>
      <c r="D114" s="835" t="s">
        <v>39</v>
      </c>
      <c r="E114" s="1208" t="s">
        <v>43</v>
      </c>
      <c r="F114" s="850">
        <v>5</v>
      </c>
      <c r="G114" s="838">
        <f t="shared" si="47"/>
        <v>6659090</v>
      </c>
      <c r="H114" s="839"/>
      <c r="I114" s="840">
        <f t="shared" si="48"/>
        <v>0</v>
      </c>
      <c r="J114" s="841">
        <v>3</v>
      </c>
      <c r="K114" s="840">
        <f t="shared" si="49"/>
        <v>6695454</v>
      </c>
      <c r="L114" s="842">
        <v>2</v>
      </c>
      <c r="M114" s="840">
        <f t="shared" si="50"/>
        <v>863636</v>
      </c>
      <c r="N114" s="851">
        <f t="shared" si="51"/>
        <v>10</v>
      </c>
      <c r="O114" s="844">
        <f t="shared" si="51"/>
        <v>14218180</v>
      </c>
      <c r="P114" s="844">
        <f t="shared" si="33"/>
        <v>400000</v>
      </c>
      <c r="Q114" s="844"/>
      <c r="R114" s="844">
        <f t="shared" si="34"/>
        <v>1331818</v>
      </c>
      <c r="S114" s="844">
        <f t="shared" si="35"/>
        <v>1931818</v>
      </c>
      <c r="T114" s="844">
        <f t="shared" si="36"/>
        <v>2231818</v>
      </c>
      <c r="U114" s="844">
        <f t="shared" si="37"/>
        <v>431818</v>
      </c>
      <c r="V114" s="856">
        <v>43486</v>
      </c>
      <c r="W114" s="728">
        <v>14218180</v>
      </c>
      <c r="X114" s="728"/>
      <c r="Y114" s="444"/>
      <c r="Z114" s="444"/>
      <c r="AA114" s="444"/>
      <c r="AB114" s="444"/>
      <c r="AC114" s="444"/>
      <c r="AD114" s="444"/>
      <c r="AE114" s="858">
        <f t="shared" si="52"/>
        <v>14218180</v>
      </c>
      <c r="AF114" s="859">
        <f t="shared" si="38"/>
        <v>0</v>
      </c>
      <c r="AG114" s="444"/>
      <c r="AH114" s="444"/>
    </row>
    <row r="115" spans="1:34" ht="15" hidden="1" customHeight="1" x14ac:dyDescent="0.25">
      <c r="A115" s="1176">
        <f t="shared" si="53"/>
        <v>10</v>
      </c>
      <c r="B115" s="1193">
        <f t="shared" si="54"/>
        <v>43484</v>
      </c>
      <c r="C115" s="834">
        <f t="shared" si="55"/>
        <v>109</v>
      </c>
      <c r="D115" s="835" t="s">
        <v>48</v>
      </c>
      <c r="E115" s="1208" t="s">
        <v>43</v>
      </c>
      <c r="F115" s="850">
        <v>5</v>
      </c>
      <c r="G115" s="838">
        <f t="shared" si="47"/>
        <v>6659090</v>
      </c>
      <c r="H115" s="839"/>
      <c r="I115" s="840">
        <f t="shared" si="48"/>
        <v>0</v>
      </c>
      <c r="J115" s="841"/>
      <c r="K115" s="840">
        <f t="shared" si="49"/>
        <v>0</v>
      </c>
      <c r="L115" s="842"/>
      <c r="M115" s="840">
        <f t="shared" si="50"/>
        <v>0</v>
      </c>
      <c r="N115" s="851">
        <f t="shared" si="51"/>
        <v>5</v>
      </c>
      <c r="O115" s="844">
        <f t="shared" si="51"/>
        <v>6659090</v>
      </c>
      <c r="P115" s="844">
        <f t="shared" si="33"/>
        <v>200000</v>
      </c>
      <c r="Q115" s="844"/>
      <c r="R115" s="844">
        <f t="shared" si="34"/>
        <v>1331818</v>
      </c>
      <c r="S115" s="844">
        <f t="shared" si="35"/>
        <v>1931818</v>
      </c>
      <c r="T115" s="844">
        <f t="shared" si="36"/>
        <v>2231818</v>
      </c>
      <c r="U115" s="844">
        <f t="shared" si="37"/>
        <v>431818</v>
      </c>
      <c r="V115" s="856">
        <v>43487</v>
      </c>
      <c r="W115" s="860">
        <v>6659090</v>
      </c>
      <c r="X115" s="860"/>
      <c r="Y115" s="860"/>
      <c r="Z115" s="860"/>
      <c r="AA115" s="860"/>
      <c r="AB115" s="860"/>
      <c r="AC115" s="860"/>
      <c r="AD115" s="860"/>
      <c r="AE115" s="858">
        <f t="shared" si="52"/>
        <v>6659090</v>
      </c>
      <c r="AF115" s="859">
        <f t="shared" si="38"/>
        <v>0</v>
      </c>
      <c r="AG115" s="444"/>
      <c r="AH115" s="444"/>
    </row>
    <row r="116" spans="1:34" ht="15" hidden="1" customHeight="1" x14ac:dyDescent="0.25">
      <c r="A116" s="1176">
        <f t="shared" si="53"/>
        <v>11</v>
      </c>
      <c r="B116" s="1193">
        <f t="shared" si="54"/>
        <v>43484</v>
      </c>
      <c r="C116" s="834">
        <f t="shared" si="55"/>
        <v>110</v>
      </c>
      <c r="D116" s="835" t="s">
        <v>46</v>
      </c>
      <c r="E116" s="1208" t="s">
        <v>43</v>
      </c>
      <c r="F116" s="850">
        <v>5</v>
      </c>
      <c r="G116" s="838">
        <f t="shared" si="47"/>
        <v>6659090</v>
      </c>
      <c r="H116" s="839"/>
      <c r="I116" s="840">
        <f t="shared" si="48"/>
        <v>0</v>
      </c>
      <c r="J116" s="841"/>
      <c r="K116" s="840">
        <f t="shared" si="49"/>
        <v>0</v>
      </c>
      <c r="L116" s="842"/>
      <c r="M116" s="840">
        <f t="shared" si="50"/>
        <v>0</v>
      </c>
      <c r="N116" s="851">
        <f t="shared" si="51"/>
        <v>5</v>
      </c>
      <c r="O116" s="844">
        <f t="shared" si="51"/>
        <v>6659090</v>
      </c>
      <c r="P116" s="844">
        <f t="shared" si="33"/>
        <v>200000</v>
      </c>
      <c r="Q116" s="844"/>
      <c r="R116" s="844">
        <f t="shared" si="34"/>
        <v>1331818</v>
      </c>
      <c r="S116" s="844">
        <f t="shared" si="35"/>
        <v>1931818</v>
      </c>
      <c r="T116" s="844">
        <f t="shared" si="36"/>
        <v>2231818</v>
      </c>
      <c r="U116" s="844">
        <f t="shared" si="37"/>
        <v>431818</v>
      </c>
      <c r="V116" s="856">
        <v>43487</v>
      </c>
      <c r="W116" s="728">
        <v>6659090</v>
      </c>
      <c r="X116" s="728"/>
      <c r="Y116" s="444"/>
      <c r="Z116" s="444"/>
      <c r="AA116" s="444"/>
      <c r="AB116" s="444"/>
      <c r="AC116" s="444"/>
      <c r="AD116" s="444"/>
      <c r="AE116" s="858">
        <f t="shared" si="52"/>
        <v>6659090</v>
      </c>
      <c r="AF116" s="859">
        <f t="shared" si="38"/>
        <v>0</v>
      </c>
      <c r="AG116" s="444"/>
      <c r="AH116" s="444"/>
    </row>
    <row r="117" spans="1:34" ht="15" hidden="1" customHeight="1" x14ac:dyDescent="0.25">
      <c r="A117" s="1176">
        <f t="shared" si="53"/>
        <v>12</v>
      </c>
      <c r="B117" s="1193">
        <f t="shared" si="54"/>
        <v>43484</v>
      </c>
      <c r="C117" s="834">
        <f t="shared" si="55"/>
        <v>111</v>
      </c>
      <c r="D117" s="835" t="s">
        <v>100</v>
      </c>
      <c r="E117" s="1208" t="s">
        <v>88</v>
      </c>
      <c r="F117" s="850">
        <v>5</v>
      </c>
      <c r="G117" s="838">
        <f t="shared" si="47"/>
        <v>6659090</v>
      </c>
      <c r="H117" s="839"/>
      <c r="I117" s="840">
        <f t="shared" si="48"/>
        <v>0</v>
      </c>
      <c r="J117" s="841">
        <v>3</v>
      </c>
      <c r="K117" s="840">
        <f t="shared" si="49"/>
        <v>6695454</v>
      </c>
      <c r="L117" s="842">
        <v>2</v>
      </c>
      <c r="M117" s="840">
        <f t="shared" si="50"/>
        <v>863636</v>
      </c>
      <c r="N117" s="851">
        <f t="shared" si="51"/>
        <v>10</v>
      </c>
      <c r="O117" s="844">
        <f t="shared" si="51"/>
        <v>14218180</v>
      </c>
      <c r="P117" s="844">
        <f t="shared" si="33"/>
        <v>400000</v>
      </c>
      <c r="Q117" s="844"/>
      <c r="R117" s="844">
        <f t="shared" si="34"/>
        <v>1331818</v>
      </c>
      <c r="S117" s="844">
        <f t="shared" si="35"/>
        <v>1931818</v>
      </c>
      <c r="T117" s="844">
        <f t="shared" si="36"/>
        <v>2231818</v>
      </c>
      <c r="U117" s="844">
        <f t="shared" si="37"/>
        <v>431818</v>
      </c>
      <c r="V117" s="856">
        <v>43486</v>
      </c>
      <c r="W117" s="728">
        <v>13646980</v>
      </c>
      <c r="X117" s="856">
        <v>43487</v>
      </c>
      <c r="Y117" s="861">
        <v>571200</v>
      </c>
      <c r="Z117" s="444"/>
      <c r="AA117" s="444"/>
      <c r="AB117" s="444"/>
      <c r="AC117" s="444"/>
      <c r="AD117" s="444"/>
      <c r="AE117" s="858">
        <f t="shared" si="52"/>
        <v>14218180</v>
      </c>
      <c r="AF117" s="859">
        <f t="shared" si="38"/>
        <v>0</v>
      </c>
      <c r="AG117" s="444"/>
      <c r="AH117" s="444"/>
    </row>
    <row r="118" spans="1:34" ht="15" hidden="1" customHeight="1" x14ac:dyDescent="0.25">
      <c r="A118" s="1176">
        <f t="shared" si="53"/>
        <v>13</v>
      </c>
      <c r="B118" s="1193">
        <f t="shared" si="54"/>
        <v>43484</v>
      </c>
      <c r="C118" s="834">
        <f t="shared" si="55"/>
        <v>112</v>
      </c>
      <c r="D118" s="835" t="s">
        <v>87</v>
      </c>
      <c r="E118" s="1208" t="s">
        <v>88</v>
      </c>
      <c r="F118" s="850"/>
      <c r="G118" s="838">
        <f t="shared" si="47"/>
        <v>0</v>
      </c>
      <c r="H118" s="839"/>
      <c r="I118" s="840">
        <f t="shared" si="48"/>
        <v>0</v>
      </c>
      <c r="J118" s="841"/>
      <c r="K118" s="840">
        <f t="shared" si="49"/>
        <v>0</v>
      </c>
      <c r="L118" s="842">
        <v>10</v>
      </c>
      <c r="M118" s="840">
        <f t="shared" si="50"/>
        <v>4318180</v>
      </c>
      <c r="N118" s="926">
        <f t="shared" si="51"/>
        <v>10</v>
      </c>
      <c r="O118" s="844">
        <f t="shared" si="51"/>
        <v>4318180</v>
      </c>
      <c r="P118" s="844">
        <f t="shared" si="33"/>
        <v>400000</v>
      </c>
      <c r="Q118" s="844"/>
      <c r="R118" s="844">
        <f t="shared" si="34"/>
        <v>1331818</v>
      </c>
      <c r="S118" s="844">
        <f t="shared" si="35"/>
        <v>1931818</v>
      </c>
      <c r="T118" s="844">
        <f t="shared" si="36"/>
        <v>2231818</v>
      </c>
      <c r="U118" s="844">
        <f t="shared" si="37"/>
        <v>431818</v>
      </c>
      <c r="V118" s="856">
        <v>43486</v>
      </c>
      <c r="W118" s="728">
        <v>4318180</v>
      </c>
      <c r="X118" s="728"/>
      <c r="Y118" s="444"/>
      <c r="Z118" s="444"/>
      <c r="AA118" s="444"/>
      <c r="AB118" s="444"/>
      <c r="AC118" s="444"/>
      <c r="AD118" s="444"/>
      <c r="AE118" s="858">
        <f t="shared" si="52"/>
        <v>4318180</v>
      </c>
      <c r="AF118" s="859">
        <f t="shared" si="38"/>
        <v>0</v>
      </c>
      <c r="AG118" s="444"/>
      <c r="AH118" s="444"/>
    </row>
    <row r="119" spans="1:34" ht="15" hidden="1" customHeight="1" x14ac:dyDescent="0.25">
      <c r="A119" s="1176">
        <f t="shared" si="53"/>
        <v>14</v>
      </c>
      <c r="B119" s="1193">
        <f t="shared" si="54"/>
        <v>43484</v>
      </c>
      <c r="C119" s="834">
        <f t="shared" si="55"/>
        <v>113</v>
      </c>
      <c r="D119" s="835" t="s">
        <v>101</v>
      </c>
      <c r="E119" s="1208" t="s">
        <v>88</v>
      </c>
      <c r="F119" s="850">
        <v>5</v>
      </c>
      <c r="G119" s="838">
        <f t="shared" si="47"/>
        <v>6659090</v>
      </c>
      <c r="H119" s="839"/>
      <c r="I119" s="840">
        <f t="shared" si="48"/>
        <v>0</v>
      </c>
      <c r="J119" s="841">
        <v>3</v>
      </c>
      <c r="K119" s="840">
        <f t="shared" si="49"/>
        <v>6695454</v>
      </c>
      <c r="L119" s="842">
        <v>2</v>
      </c>
      <c r="M119" s="840">
        <f t="shared" si="50"/>
        <v>863636</v>
      </c>
      <c r="N119" s="851">
        <f t="shared" si="51"/>
        <v>10</v>
      </c>
      <c r="O119" s="844">
        <f t="shared" si="51"/>
        <v>14218180</v>
      </c>
      <c r="P119" s="844">
        <f t="shared" si="33"/>
        <v>400000</v>
      </c>
      <c r="Q119" s="844"/>
      <c r="R119" s="844">
        <f t="shared" si="34"/>
        <v>1331818</v>
      </c>
      <c r="S119" s="844">
        <f t="shared" si="35"/>
        <v>1931818</v>
      </c>
      <c r="T119" s="844">
        <f t="shared" si="36"/>
        <v>2231818</v>
      </c>
      <c r="U119" s="844">
        <f t="shared" si="37"/>
        <v>431818</v>
      </c>
      <c r="V119" s="856">
        <v>43488</v>
      </c>
      <c r="W119" s="728">
        <v>14218180</v>
      </c>
      <c r="X119" s="728"/>
      <c r="Y119" s="444"/>
      <c r="Z119" s="444"/>
      <c r="AA119" s="444"/>
      <c r="AB119" s="444"/>
      <c r="AC119" s="444"/>
      <c r="AD119" s="444"/>
      <c r="AE119" s="858">
        <f t="shared" si="52"/>
        <v>14218180</v>
      </c>
      <c r="AF119" s="859">
        <f t="shared" si="38"/>
        <v>0</v>
      </c>
      <c r="AG119" s="444"/>
      <c r="AH119" s="444"/>
    </row>
    <row r="120" spans="1:34" ht="15" hidden="1" customHeight="1" x14ac:dyDescent="0.25">
      <c r="A120" s="1176">
        <f t="shared" si="53"/>
        <v>15</v>
      </c>
      <c r="B120" s="1193">
        <f t="shared" si="54"/>
        <v>43484</v>
      </c>
      <c r="C120" s="834">
        <f t="shared" si="55"/>
        <v>114</v>
      </c>
      <c r="D120" s="835" t="s">
        <v>37</v>
      </c>
      <c r="E120" s="1208" t="s">
        <v>88</v>
      </c>
      <c r="F120" s="850">
        <v>5</v>
      </c>
      <c r="G120" s="838">
        <f t="shared" si="47"/>
        <v>6659090</v>
      </c>
      <c r="H120" s="839"/>
      <c r="I120" s="840">
        <f t="shared" si="48"/>
        <v>0</v>
      </c>
      <c r="J120" s="841">
        <v>2</v>
      </c>
      <c r="K120" s="840">
        <f t="shared" si="49"/>
        <v>4463636</v>
      </c>
      <c r="L120" s="842">
        <v>2</v>
      </c>
      <c r="M120" s="840">
        <f t="shared" si="50"/>
        <v>863636</v>
      </c>
      <c r="N120" s="851">
        <f t="shared" si="51"/>
        <v>9</v>
      </c>
      <c r="O120" s="844">
        <f t="shared" si="51"/>
        <v>11986362</v>
      </c>
      <c r="P120" s="844">
        <f t="shared" si="33"/>
        <v>360000</v>
      </c>
      <c r="Q120" s="844"/>
      <c r="R120" s="844">
        <f t="shared" si="34"/>
        <v>1331818</v>
      </c>
      <c r="S120" s="844">
        <f t="shared" si="35"/>
        <v>1931818</v>
      </c>
      <c r="T120" s="844">
        <f t="shared" si="36"/>
        <v>2231818</v>
      </c>
      <c r="U120" s="844">
        <f t="shared" si="37"/>
        <v>431818</v>
      </c>
      <c r="V120" s="856">
        <v>43486</v>
      </c>
      <c r="W120" s="728">
        <v>11986362</v>
      </c>
      <c r="X120" s="728"/>
      <c r="Y120" s="444"/>
      <c r="Z120" s="444"/>
      <c r="AA120" s="444"/>
      <c r="AB120" s="444"/>
      <c r="AC120" s="444"/>
      <c r="AD120" s="444"/>
      <c r="AE120" s="858">
        <f t="shared" si="52"/>
        <v>11986362</v>
      </c>
      <c r="AF120" s="859">
        <f t="shared" si="38"/>
        <v>0</v>
      </c>
      <c r="AG120" s="444"/>
      <c r="AH120" s="444"/>
    </row>
    <row r="121" spans="1:34" ht="15" hidden="1" customHeight="1" x14ac:dyDescent="0.25">
      <c r="A121" s="1176">
        <f t="shared" si="53"/>
        <v>16</v>
      </c>
      <c r="B121" s="1193">
        <f t="shared" si="54"/>
        <v>43484</v>
      </c>
      <c r="C121" s="834">
        <f t="shared" si="55"/>
        <v>115</v>
      </c>
      <c r="D121" s="835" t="s">
        <v>102</v>
      </c>
      <c r="E121" s="1208" t="s">
        <v>88</v>
      </c>
      <c r="F121" s="850">
        <v>5</v>
      </c>
      <c r="G121" s="838">
        <f t="shared" si="47"/>
        <v>6659090</v>
      </c>
      <c r="H121" s="839"/>
      <c r="I121" s="840">
        <f t="shared" si="48"/>
        <v>0</v>
      </c>
      <c r="J121" s="841">
        <v>2</v>
      </c>
      <c r="K121" s="840">
        <f t="shared" si="49"/>
        <v>4463636</v>
      </c>
      <c r="L121" s="842">
        <v>2</v>
      </c>
      <c r="M121" s="840">
        <f t="shared" si="50"/>
        <v>863636</v>
      </c>
      <c r="N121" s="851">
        <f t="shared" si="51"/>
        <v>9</v>
      </c>
      <c r="O121" s="844">
        <f t="shared" si="51"/>
        <v>11986362</v>
      </c>
      <c r="P121" s="844">
        <f t="shared" si="33"/>
        <v>360000</v>
      </c>
      <c r="Q121" s="844"/>
      <c r="R121" s="844">
        <f t="shared" si="34"/>
        <v>1331818</v>
      </c>
      <c r="S121" s="844">
        <f t="shared" si="35"/>
        <v>1931818</v>
      </c>
      <c r="T121" s="844">
        <f t="shared" si="36"/>
        <v>2231818</v>
      </c>
      <c r="U121" s="844">
        <f t="shared" si="37"/>
        <v>431818</v>
      </c>
      <c r="V121" s="856">
        <v>43486</v>
      </c>
      <c r="W121" s="728">
        <v>11986362</v>
      </c>
      <c r="X121" s="728"/>
      <c r="Y121" s="444"/>
      <c r="Z121" s="444"/>
      <c r="AA121" s="444"/>
      <c r="AB121" s="444"/>
      <c r="AC121" s="444"/>
      <c r="AD121" s="444"/>
      <c r="AE121" s="858">
        <f t="shared" si="52"/>
        <v>11986362</v>
      </c>
      <c r="AF121" s="859">
        <f t="shared" si="38"/>
        <v>0</v>
      </c>
      <c r="AG121" s="444"/>
      <c r="AH121" s="444"/>
    </row>
    <row r="122" spans="1:34" ht="15" hidden="1" customHeight="1" x14ac:dyDescent="0.25">
      <c r="A122" s="1176">
        <f t="shared" si="53"/>
        <v>17</v>
      </c>
      <c r="B122" s="1193">
        <f t="shared" si="54"/>
        <v>43484</v>
      </c>
      <c r="C122" s="834">
        <f t="shared" si="55"/>
        <v>116</v>
      </c>
      <c r="D122" s="835" t="s">
        <v>58</v>
      </c>
      <c r="E122" s="1208" t="s">
        <v>57</v>
      </c>
      <c r="F122" s="850">
        <v>3</v>
      </c>
      <c r="G122" s="838">
        <f t="shared" si="47"/>
        <v>3995454</v>
      </c>
      <c r="H122" s="839"/>
      <c r="I122" s="840">
        <f t="shared" si="48"/>
        <v>0</v>
      </c>
      <c r="J122" s="841">
        <v>3</v>
      </c>
      <c r="K122" s="840">
        <f t="shared" si="49"/>
        <v>6695454</v>
      </c>
      <c r="L122" s="842">
        <v>2</v>
      </c>
      <c r="M122" s="840">
        <f t="shared" si="50"/>
        <v>863636</v>
      </c>
      <c r="N122" s="851">
        <f t="shared" si="51"/>
        <v>8</v>
      </c>
      <c r="O122" s="844">
        <f t="shared" si="51"/>
        <v>11554544</v>
      </c>
      <c r="P122" s="844">
        <f t="shared" si="33"/>
        <v>320000</v>
      </c>
      <c r="Q122" s="844"/>
      <c r="R122" s="844">
        <f t="shared" si="34"/>
        <v>1331818</v>
      </c>
      <c r="S122" s="844">
        <f t="shared" si="35"/>
        <v>1931818</v>
      </c>
      <c r="T122" s="844">
        <f t="shared" si="36"/>
        <v>2231818</v>
      </c>
      <c r="U122" s="844">
        <f t="shared" si="37"/>
        <v>431818</v>
      </c>
      <c r="V122" s="856">
        <v>43486</v>
      </c>
      <c r="W122" s="728">
        <v>8000000</v>
      </c>
      <c r="X122" s="856">
        <v>43488</v>
      </c>
      <c r="Y122" s="861">
        <v>3554544</v>
      </c>
      <c r="Z122" s="444"/>
      <c r="AA122" s="444"/>
      <c r="AB122" s="444"/>
      <c r="AC122" s="444"/>
      <c r="AD122" s="444"/>
      <c r="AE122" s="858">
        <f t="shared" si="52"/>
        <v>11554544</v>
      </c>
      <c r="AF122" s="859">
        <f t="shared" si="38"/>
        <v>0</v>
      </c>
      <c r="AG122" s="444"/>
      <c r="AH122" s="444"/>
    </row>
    <row r="123" spans="1:34" ht="15" hidden="1" customHeight="1" x14ac:dyDescent="0.25">
      <c r="A123" s="1176">
        <f t="shared" si="53"/>
        <v>18</v>
      </c>
      <c r="B123" s="1193">
        <f t="shared" si="54"/>
        <v>43484</v>
      </c>
      <c r="C123" s="834">
        <f t="shared" si="55"/>
        <v>117</v>
      </c>
      <c r="D123" s="864" t="s">
        <v>49</v>
      </c>
      <c r="E123" s="1159" t="s">
        <v>43</v>
      </c>
      <c r="F123" s="850">
        <v>5</v>
      </c>
      <c r="G123" s="838">
        <f t="shared" si="47"/>
        <v>6659090</v>
      </c>
      <c r="H123" s="839"/>
      <c r="I123" s="840">
        <f t="shared" si="48"/>
        <v>0</v>
      </c>
      <c r="J123" s="841"/>
      <c r="K123" s="840">
        <f t="shared" si="49"/>
        <v>0</v>
      </c>
      <c r="L123" s="842"/>
      <c r="M123" s="840">
        <f t="shared" si="50"/>
        <v>0</v>
      </c>
      <c r="N123" s="851">
        <f t="shared" si="51"/>
        <v>5</v>
      </c>
      <c r="O123" s="844">
        <f t="shared" si="51"/>
        <v>6659090</v>
      </c>
      <c r="P123" s="844">
        <f t="shared" si="33"/>
        <v>200000</v>
      </c>
      <c r="Q123" s="844"/>
      <c r="R123" s="844">
        <f t="shared" si="34"/>
        <v>1331818</v>
      </c>
      <c r="S123" s="844">
        <f t="shared" si="35"/>
        <v>1931818</v>
      </c>
      <c r="T123" s="844">
        <f t="shared" si="36"/>
        <v>2231818</v>
      </c>
      <c r="U123" s="844">
        <f t="shared" si="37"/>
        <v>431818</v>
      </c>
      <c r="V123" s="856">
        <v>43500</v>
      </c>
      <c r="W123" s="728">
        <v>100000</v>
      </c>
      <c r="X123" s="856">
        <v>43502</v>
      </c>
      <c r="Y123" s="861">
        <v>6559090</v>
      </c>
      <c r="Z123" s="444"/>
      <c r="AA123" s="444"/>
      <c r="AB123" s="444"/>
      <c r="AC123" s="444"/>
      <c r="AD123" s="444"/>
      <c r="AE123" s="858">
        <f t="shared" si="52"/>
        <v>6659090</v>
      </c>
      <c r="AF123" s="859">
        <f t="shared" si="38"/>
        <v>0</v>
      </c>
      <c r="AG123" s="444"/>
      <c r="AH123" s="444"/>
    </row>
    <row r="124" spans="1:34" ht="15" hidden="1" customHeight="1" x14ac:dyDescent="0.25">
      <c r="A124" s="1176">
        <f t="shared" si="53"/>
        <v>19</v>
      </c>
      <c r="B124" s="1193">
        <f t="shared" si="54"/>
        <v>43484</v>
      </c>
      <c r="C124" s="834">
        <f t="shared" si="55"/>
        <v>118</v>
      </c>
      <c r="D124" s="864" t="s">
        <v>53</v>
      </c>
      <c r="E124" s="1208" t="s">
        <v>43</v>
      </c>
      <c r="F124" s="850">
        <v>5</v>
      </c>
      <c r="G124" s="838">
        <f t="shared" si="47"/>
        <v>6659090</v>
      </c>
      <c r="H124" s="839"/>
      <c r="I124" s="840">
        <f t="shared" si="48"/>
        <v>0</v>
      </c>
      <c r="J124" s="841"/>
      <c r="K124" s="840">
        <f t="shared" si="49"/>
        <v>0</v>
      </c>
      <c r="L124" s="842"/>
      <c r="M124" s="840">
        <f t="shared" si="50"/>
        <v>0</v>
      </c>
      <c r="N124" s="851">
        <f t="shared" si="51"/>
        <v>5</v>
      </c>
      <c r="O124" s="844">
        <f t="shared" si="51"/>
        <v>6659090</v>
      </c>
      <c r="P124" s="844">
        <f t="shared" si="33"/>
        <v>200000</v>
      </c>
      <c r="Q124" s="844"/>
      <c r="R124" s="844">
        <f t="shared" si="34"/>
        <v>1331818</v>
      </c>
      <c r="S124" s="844">
        <f t="shared" si="35"/>
        <v>1931818</v>
      </c>
      <c r="T124" s="844">
        <f t="shared" si="36"/>
        <v>2231818</v>
      </c>
      <c r="U124" s="844">
        <f t="shared" si="37"/>
        <v>431818</v>
      </c>
      <c r="V124" s="856">
        <v>43487</v>
      </c>
      <c r="W124" s="728">
        <v>6659090</v>
      </c>
      <c r="X124" s="728"/>
      <c r="Y124" s="444"/>
      <c r="Z124" s="444"/>
      <c r="AA124" s="444"/>
      <c r="AB124" s="444"/>
      <c r="AC124" s="444"/>
      <c r="AD124" s="444"/>
      <c r="AE124" s="858">
        <f t="shared" si="52"/>
        <v>6659090</v>
      </c>
      <c r="AF124" s="859">
        <f t="shared" si="38"/>
        <v>0</v>
      </c>
      <c r="AG124" s="444"/>
      <c r="AH124" s="444"/>
    </row>
    <row r="125" spans="1:34" ht="15" hidden="1" customHeight="1" x14ac:dyDescent="0.25">
      <c r="A125" s="1176">
        <f t="shared" si="53"/>
        <v>20</v>
      </c>
      <c r="B125" s="1193">
        <f t="shared" si="54"/>
        <v>43484</v>
      </c>
      <c r="C125" s="834">
        <f t="shared" si="55"/>
        <v>119</v>
      </c>
      <c r="D125" s="864" t="s">
        <v>35</v>
      </c>
      <c r="E125" s="1208" t="s">
        <v>57</v>
      </c>
      <c r="F125" s="850">
        <v>10</v>
      </c>
      <c r="G125" s="838">
        <f t="shared" si="47"/>
        <v>13318180</v>
      </c>
      <c r="H125" s="839"/>
      <c r="I125" s="840">
        <f t="shared" si="48"/>
        <v>0</v>
      </c>
      <c r="J125" s="841"/>
      <c r="K125" s="840">
        <f t="shared" si="49"/>
        <v>0</v>
      </c>
      <c r="L125" s="842"/>
      <c r="M125" s="840">
        <f t="shared" si="50"/>
        <v>0</v>
      </c>
      <c r="N125" s="851">
        <f t="shared" si="51"/>
        <v>10</v>
      </c>
      <c r="O125" s="844">
        <f t="shared" si="51"/>
        <v>13318180</v>
      </c>
      <c r="P125" s="844">
        <f t="shared" si="33"/>
        <v>400000</v>
      </c>
      <c r="Q125" s="844"/>
      <c r="R125" s="844">
        <f t="shared" si="34"/>
        <v>1331818</v>
      </c>
      <c r="S125" s="844">
        <f t="shared" si="35"/>
        <v>1931818</v>
      </c>
      <c r="T125" s="844">
        <f t="shared" si="36"/>
        <v>2231818</v>
      </c>
      <c r="U125" s="844">
        <f t="shared" si="37"/>
        <v>431818</v>
      </c>
      <c r="V125" s="856">
        <v>43487</v>
      </c>
      <c r="W125" s="728">
        <v>13318180</v>
      </c>
      <c r="X125" s="728"/>
      <c r="Y125" s="444"/>
      <c r="Z125" s="444"/>
      <c r="AA125" s="444"/>
      <c r="AB125" s="444"/>
      <c r="AC125" s="444"/>
      <c r="AD125" s="444"/>
      <c r="AE125" s="858">
        <f t="shared" si="52"/>
        <v>13318180</v>
      </c>
      <c r="AF125" s="859">
        <f t="shared" si="38"/>
        <v>0</v>
      </c>
      <c r="AG125" s="444"/>
      <c r="AH125" s="444"/>
    </row>
    <row r="126" spans="1:34" ht="15" hidden="1" customHeight="1" x14ac:dyDescent="0.25">
      <c r="A126" s="1176">
        <f t="shared" si="53"/>
        <v>21</v>
      </c>
      <c r="B126" s="1193">
        <f t="shared" si="54"/>
        <v>43484</v>
      </c>
      <c r="C126" s="834">
        <f t="shared" si="55"/>
        <v>120</v>
      </c>
      <c r="D126" s="864" t="s">
        <v>36</v>
      </c>
      <c r="E126" s="1208" t="s">
        <v>31</v>
      </c>
      <c r="F126" s="850">
        <v>9</v>
      </c>
      <c r="G126" s="838">
        <f t="shared" si="47"/>
        <v>11986362</v>
      </c>
      <c r="H126" s="839"/>
      <c r="I126" s="840">
        <f t="shared" si="48"/>
        <v>0</v>
      </c>
      <c r="J126" s="841">
        <v>2</v>
      </c>
      <c r="K126" s="840">
        <f t="shared" si="49"/>
        <v>4463636</v>
      </c>
      <c r="L126" s="842"/>
      <c r="M126" s="840">
        <f t="shared" si="50"/>
        <v>0</v>
      </c>
      <c r="N126" s="851">
        <f t="shared" si="51"/>
        <v>11</v>
      </c>
      <c r="O126" s="844">
        <f t="shared" si="51"/>
        <v>16449998</v>
      </c>
      <c r="P126" s="844">
        <f t="shared" si="33"/>
        <v>440000</v>
      </c>
      <c r="Q126" s="844"/>
      <c r="R126" s="844">
        <f t="shared" si="34"/>
        <v>1331818</v>
      </c>
      <c r="S126" s="844">
        <f t="shared" si="35"/>
        <v>1931818</v>
      </c>
      <c r="T126" s="844">
        <f t="shared" si="36"/>
        <v>2231818</v>
      </c>
      <c r="U126" s="844">
        <f t="shared" si="37"/>
        <v>431818</v>
      </c>
      <c r="V126" s="856">
        <v>43486</v>
      </c>
      <c r="W126" s="728">
        <v>6972732</v>
      </c>
      <c r="X126" s="834" t="s">
        <v>116</v>
      </c>
      <c r="Y126" s="861">
        <v>3577266</v>
      </c>
      <c r="Z126" s="834" t="s">
        <v>165</v>
      </c>
      <c r="AA126" s="861">
        <v>5900000</v>
      </c>
      <c r="AB126" s="444"/>
      <c r="AC126" s="444"/>
      <c r="AD126" s="444"/>
      <c r="AE126" s="858">
        <f t="shared" si="52"/>
        <v>16449998</v>
      </c>
      <c r="AF126" s="859">
        <f t="shared" si="38"/>
        <v>0</v>
      </c>
      <c r="AG126" s="444"/>
      <c r="AH126" s="444"/>
    </row>
    <row r="127" spans="1:34" ht="15" hidden="1" customHeight="1" x14ac:dyDescent="0.25">
      <c r="A127" s="1176">
        <f t="shared" si="53"/>
        <v>22</v>
      </c>
      <c r="B127" s="1193">
        <f t="shared" si="54"/>
        <v>43484</v>
      </c>
      <c r="C127" s="834">
        <f t="shared" si="55"/>
        <v>121</v>
      </c>
      <c r="D127" s="864" t="s">
        <v>41</v>
      </c>
      <c r="E127" s="1159" t="s">
        <v>31</v>
      </c>
      <c r="F127" s="850">
        <v>3</v>
      </c>
      <c r="G127" s="838">
        <f t="shared" si="47"/>
        <v>3995454</v>
      </c>
      <c r="H127" s="839">
        <v>1</v>
      </c>
      <c r="I127" s="840">
        <f t="shared" si="48"/>
        <v>1931818</v>
      </c>
      <c r="J127" s="841">
        <v>3</v>
      </c>
      <c r="K127" s="840">
        <f t="shared" si="49"/>
        <v>6695454</v>
      </c>
      <c r="L127" s="842"/>
      <c r="M127" s="840">
        <f t="shared" si="50"/>
        <v>0</v>
      </c>
      <c r="N127" s="851">
        <f t="shared" si="51"/>
        <v>7</v>
      </c>
      <c r="O127" s="844">
        <f t="shared" si="51"/>
        <v>12622726</v>
      </c>
      <c r="P127" s="844">
        <f t="shared" si="33"/>
        <v>280000</v>
      </c>
      <c r="Q127" s="844"/>
      <c r="R127" s="844">
        <f t="shared" si="34"/>
        <v>1331818</v>
      </c>
      <c r="S127" s="844">
        <f t="shared" si="35"/>
        <v>1931818</v>
      </c>
      <c r="T127" s="844">
        <f t="shared" si="36"/>
        <v>2231818</v>
      </c>
      <c r="U127" s="844">
        <f t="shared" si="37"/>
        <v>431818</v>
      </c>
      <c r="V127" s="856">
        <v>43507</v>
      </c>
      <c r="W127" s="728">
        <v>12622726</v>
      </c>
      <c r="X127" s="728"/>
      <c r="Y127" s="444"/>
      <c r="Z127" s="444"/>
      <c r="AA127" s="444"/>
      <c r="AB127" s="444"/>
      <c r="AC127" s="444"/>
      <c r="AD127" s="444"/>
      <c r="AE127" s="858">
        <f t="shared" si="52"/>
        <v>12622726</v>
      </c>
      <c r="AF127" s="859">
        <f t="shared" si="38"/>
        <v>0</v>
      </c>
      <c r="AG127" s="444"/>
      <c r="AH127" s="444"/>
    </row>
    <row r="128" spans="1:34" ht="15" hidden="1" customHeight="1" x14ac:dyDescent="0.25">
      <c r="A128" s="1176">
        <f t="shared" si="53"/>
        <v>23</v>
      </c>
      <c r="B128" s="1193">
        <f t="shared" si="54"/>
        <v>43484</v>
      </c>
      <c r="C128" s="834">
        <f t="shared" si="55"/>
        <v>122</v>
      </c>
      <c r="D128" s="864" t="s">
        <v>37</v>
      </c>
      <c r="E128" s="1208" t="s">
        <v>31</v>
      </c>
      <c r="F128" s="850">
        <v>2</v>
      </c>
      <c r="G128" s="838">
        <f t="shared" si="47"/>
        <v>2663636</v>
      </c>
      <c r="H128" s="839">
        <v>1</v>
      </c>
      <c r="I128" s="840">
        <f t="shared" si="48"/>
        <v>1931818</v>
      </c>
      <c r="J128" s="841"/>
      <c r="K128" s="840">
        <f t="shared" si="49"/>
        <v>0</v>
      </c>
      <c r="L128" s="842">
        <v>2</v>
      </c>
      <c r="M128" s="840">
        <f t="shared" si="50"/>
        <v>863636</v>
      </c>
      <c r="N128" s="851">
        <f t="shared" si="51"/>
        <v>5</v>
      </c>
      <c r="O128" s="844">
        <f t="shared" si="51"/>
        <v>5459090</v>
      </c>
      <c r="P128" s="844">
        <f t="shared" si="33"/>
        <v>200000</v>
      </c>
      <c r="Q128" s="844"/>
      <c r="R128" s="844">
        <f t="shared" si="34"/>
        <v>1331818</v>
      </c>
      <c r="S128" s="844">
        <f t="shared" si="35"/>
        <v>1931818</v>
      </c>
      <c r="T128" s="844">
        <f t="shared" si="36"/>
        <v>2231818</v>
      </c>
      <c r="U128" s="844">
        <f t="shared" si="37"/>
        <v>431818</v>
      </c>
      <c r="V128" s="834" t="s">
        <v>116</v>
      </c>
      <c r="W128" s="728">
        <v>5459090</v>
      </c>
      <c r="X128" s="728"/>
      <c r="Y128" s="444"/>
      <c r="Z128" s="444"/>
      <c r="AA128" s="444"/>
      <c r="AB128" s="444"/>
      <c r="AC128" s="444"/>
      <c r="AD128" s="444"/>
      <c r="AE128" s="858">
        <f t="shared" si="52"/>
        <v>5459090</v>
      </c>
      <c r="AF128" s="859">
        <f t="shared" si="38"/>
        <v>0</v>
      </c>
      <c r="AG128" s="444"/>
      <c r="AH128" s="444"/>
    </row>
    <row r="129" spans="1:34" ht="15" hidden="1" customHeight="1" x14ac:dyDescent="0.25">
      <c r="A129" s="1176">
        <f t="shared" si="53"/>
        <v>24</v>
      </c>
      <c r="B129" s="1193">
        <f t="shared" si="54"/>
        <v>43484</v>
      </c>
      <c r="C129" s="834">
        <f t="shared" si="55"/>
        <v>123</v>
      </c>
      <c r="D129" s="864" t="s">
        <v>103</v>
      </c>
      <c r="E129" s="1158" t="s">
        <v>57</v>
      </c>
      <c r="F129" s="850">
        <v>4</v>
      </c>
      <c r="G129" s="838">
        <f t="shared" si="47"/>
        <v>5327272</v>
      </c>
      <c r="H129" s="839"/>
      <c r="I129" s="840">
        <f t="shared" si="48"/>
        <v>0</v>
      </c>
      <c r="J129" s="841">
        <v>2</v>
      </c>
      <c r="K129" s="840">
        <f t="shared" si="49"/>
        <v>4463636</v>
      </c>
      <c r="L129" s="842">
        <v>2</v>
      </c>
      <c r="M129" s="840">
        <f t="shared" si="50"/>
        <v>863636</v>
      </c>
      <c r="N129" s="851">
        <f t="shared" si="51"/>
        <v>8</v>
      </c>
      <c r="O129" s="844">
        <f t="shared" si="51"/>
        <v>10654544</v>
      </c>
      <c r="P129" s="844">
        <f t="shared" si="33"/>
        <v>320000</v>
      </c>
      <c r="Q129" s="844"/>
      <c r="R129" s="844">
        <f t="shared" si="34"/>
        <v>1331818</v>
      </c>
      <c r="S129" s="844">
        <f t="shared" si="35"/>
        <v>1931818</v>
      </c>
      <c r="T129" s="844">
        <f t="shared" si="36"/>
        <v>2231818</v>
      </c>
      <c r="U129" s="844">
        <f t="shared" si="37"/>
        <v>431818</v>
      </c>
      <c r="V129" s="834" t="s">
        <v>165</v>
      </c>
      <c r="W129" s="728">
        <v>5000000</v>
      </c>
      <c r="X129" s="856">
        <v>43502</v>
      </c>
      <c r="Y129" s="861">
        <v>5655000</v>
      </c>
      <c r="Z129" s="444"/>
      <c r="AA129" s="444"/>
      <c r="AB129" s="444"/>
      <c r="AC129" s="444"/>
      <c r="AD129" s="444"/>
      <c r="AE129" s="858">
        <f t="shared" si="52"/>
        <v>10655000</v>
      </c>
      <c r="AF129" s="859">
        <f t="shared" si="38"/>
        <v>-456</v>
      </c>
      <c r="AG129" s="444"/>
      <c r="AH129" s="444"/>
    </row>
    <row r="130" spans="1:34" ht="15" customHeight="1" x14ac:dyDescent="0.25">
      <c r="A130" s="1176">
        <f t="shared" si="53"/>
        <v>25</v>
      </c>
      <c r="B130" s="1193">
        <f t="shared" si="54"/>
        <v>43484</v>
      </c>
      <c r="C130" s="834">
        <f t="shared" si="55"/>
        <v>124</v>
      </c>
      <c r="D130" s="835" t="s">
        <v>104</v>
      </c>
      <c r="E130" s="1208" t="s">
        <v>57</v>
      </c>
      <c r="F130" s="850">
        <v>4</v>
      </c>
      <c r="G130" s="838">
        <f t="shared" si="47"/>
        <v>5327272</v>
      </c>
      <c r="H130" s="839"/>
      <c r="I130" s="840">
        <f t="shared" si="48"/>
        <v>0</v>
      </c>
      <c r="J130" s="841">
        <v>2</v>
      </c>
      <c r="K130" s="840">
        <f t="shared" si="49"/>
        <v>4463636</v>
      </c>
      <c r="L130" s="842">
        <v>2</v>
      </c>
      <c r="M130" s="840">
        <f t="shared" si="50"/>
        <v>863636</v>
      </c>
      <c r="N130" s="851">
        <f t="shared" si="51"/>
        <v>8</v>
      </c>
      <c r="O130" s="844">
        <f t="shared" si="51"/>
        <v>10654544</v>
      </c>
      <c r="P130" s="844">
        <f t="shared" si="33"/>
        <v>320000</v>
      </c>
      <c r="Q130" s="844"/>
      <c r="R130" s="844">
        <f t="shared" si="34"/>
        <v>1331818</v>
      </c>
      <c r="S130" s="844">
        <f t="shared" si="35"/>
        <v>1931818</v>
      </c>
      <c r="T130" s="844">
        <f t="shared" si="36"/>
        <v>2231818</v>
      </c>
      <c r="U130" s="844">
        <f t="shared" si="37"/>
        <v>431818</v>
      </c>
      <c r="V130" s="927"/>
      <c r="W130" s="927"/>
      <c r="X130" s="927"/>
      <c r="Y130" s="928"/>
      <c r="Z130" s="928"/>
      <c r="AA130" s="928"/>
      <c r="AB130" s="928"/>
      <c r="AC130" s="928"/>
      <c r="AD130" s="928"/>
      <c r="AE130" s="858">
        <f t="shared" si="52"/>
        <v>0</v>
      </c>
      <c r="AF130" s="859">
        <f t="shared" si="38"/>
        <v>10654544</v>
      </c>
      <c r="AG130" s="445" t="s">
        <v>231</v>
      </c>
      <c r="AH130" s="444"/>
    </row>
    <row r="131" spans="1:34" ht="15" hidden="1" customHeight="1" x14ac:dyDescent="0.25">
      <c r="A131" s="1175">
        <v>1</v>
      </c>
      <c r="B131" s="1193">
        <v>43494</v>
      </c>
      <c r="C131" s="1206">
        <v>125</v>
      </c>
      <c r="D131" s="864" t="s">
        <v>162</v>
      </c>
      <c r="E131" s="1208" t="s">
        <v>88</v>
      </c>
      <c r="F131" s="850"/>
      <c r="G131" s="838">
        <f t="shared" si="47"/>
        <v>0</v>
      </c>
      <c r="H131" s="839">
        <v>1</v>
      </c>
      <c r="I131" s="840">
        <f t="shared" si="48"/>
        <v>1931818</v>
      </c>
      <c r="J131" s="841">
        <v>8</v>
      </c>
      <c r="K131" s="840">
        <f t="shared" si="49"/>
        <v>17854544</v>
      </c>
      <c r="L131" s="842">
        <v>1</v>
      </c>
      <c r="M131" s="840">
        <f t="shared" si="50"/>
        <v>431818</v>
      </c>
      <c r="N131" s="851">
        <f t="shared" si="51"/>
        <v>10</v>
      </c>
      <c r="O131" s="844">
        <f t="shared" si="51"/>
        <v>20218180</v>
      </c>
      <c r="P131" s="844">
        <f t="shared" si="33"/>
        <v>400000</v>
      </c>
      <c r="Q131" s="844"/>
      <c r="R131" s="844">
        <f t="shared" si="34"/>
        <v>1331818</v>
      </c>
      <c r="S131" s="844">
        <f t="shared" si="35"/>
        <v>1931818</v>
      </c>
      <c r="T131" s="844">
        <f t="shared" si="36"/>
        <v>2231818</v>
      </c>
      <c r="U131" s="844">
        <f t="shared" si="37"/>
        <v>431818</v>
      </c>
      <c r="V131" s="856">
        <v>43493</v>
      </c>
      <c r="W131" s="844">
        <v>20218180</v>
      </c>
      <c r="X131" s="856"/>
      <c r="Y131" s="844">
        <v>0</v>
      </c>
      <c r="Z131" s="844"/>
      <c r="AA131" s="857"/>
      <c r="AB131" s="857"/>
      <c r="AC131" s="444"/>
      <c r="AD131" s="444"/>
      <c r="AE131" s="858">
        <f>W131+Y131+AA131+AC131</f>
        <v>20218180</v>
      </c>
      <c r="AF131" s="859">
        <f t="shared" si="38"/>
        <v>0</v>
      </c>
      <c r="AG131" s="728"/>
      <c r="AH131" s="444"/>
    </row>
    <row r="132" spans="1:34" ht="15" hidden="1" customHeight="1" x14ac:dyDescent="0.25">
      <c r="A132" s="1176">
        <f>+A131+1</f>
        <v>2</v>
      </c>
      <c r="B132" s="1193">
        <v>43494</v>
      </c>
      <c r="C132" s="1206">
        <f>+C131+1</f>
        <v>126</v>
      </c>
      <c r="D132" s="864" t="s">
        <v>106</v>
      </c>
      <c r="E132" s="1159" t="s">
        <v>88</v>
      </c>
      <c r="F132" s="850"/>
      <c r="G132" s="838">
        <f t="shared" si="47"/>
        <v>0</v>
      </c>
      <c r="H132" s="839">
        <v>1</v>
      </c>
      <c r="I132" s="840">
        <f t="shared" si="48"/>
        <v>1931818</v>
      </c>
      <c r="J132" s="841">
        <v>8</v>
      </c>
      <c r="K132" s="840">
        <f t="shared" si="49"/>
        <v>17854544</v>
      </c>
      <c r="L132" s="842">
        <v>1</v>
      </c>
      <c r="M132" s="840">
        <f t="shared" si="50"/>
        <v>431818</v>
      </c>
      <c r="N132" s="851">
        <f t="shared" si="51"/>
        <v>10</v>
      </c>
      <c r="O132" s="844">
        <f t="shared" si="51"/>
        <v>20218180</v>
      </c>
      <c r="P132" s="844">
        <f t="shared" si="33"/>
        <v>400000</v>
      </c>
      <c r="Q132" s="844"/>
      <c r="R132" s="844">
        <f t="shared" si="34"/>
        <v>1331818</v>
      </c>
      <c r="S132" s="844">
        <f t="shared" si="35"/>
        <v>1931818</v>
      </c>
      <c r="T132" s="844">
        <f t="shared" si="36"/>
        <v>2231818</v>
      </c>
      <c r="U132" s="844">
        <f t="shared" si="37"/>
        <v>431818</v>
      </c>
      <c r="V132" s="856">
        <v>43516</v>
      </c>
      <c r="W132" s="844">
        <v>20218180</v>
      </c>
      <c r="X132" s="844"/>
      <c r="Y132" s="844">
        <v>0</v>
      </c>
      <c r="Z132" s="844"/>
      <c r="AA132" s="857"/>
      <c r="AB132" s="857"/>
      <c r="AC132" s="444"/>
      <c r="AD132" s="444"/>
      <c r="AE132" s="858">
        <f t="shared" ref="AE132:AE147" si="56">W132+Y132+AA132+AC132</f>
        <v>20218180</v>
      </c>
      <c r="AF132" s="859">
        <f t="shared" si="38"/>
        <v>0</v>
      </c>
      <c r="AG132" s="929"/>
      <c r="AH132" s="444"/>
    </row>
    <row r="133" spans="1:34" ht="15" hidden="1" customHeight="1" x14ac:dyDescent="0.25">
      <c r="A133" s="1176">
        <f>+A132+1</f>
        <v>3</v>
      </c>
      <c r="B133" s="1193">
        <v>43494</v>
      </c>
      <c r="C133" s="1206">
        <f t="shared" ref="C133:C147" si="57">+C132+1</f>
        <v>127</v>
      </c>
      <c r="D133" s="864" t="s">
        <v>59</v>
      </c>
      <c r="E133" s="1208" t="s">
        <v>57</v>
      </c>
      <c r="F133" s="850"/>
      <c r="G133" s="838">
        <f t="shared" si="47"/>
        <v>0</v>
      </c>
      <c r="H133" s="839">
        <v>1</v>
      </c>
      <c r="I133" s="840">
        <f t="shared" si="48"/>
        <v>1931818</v>
      </c>
      <c r="J133" s="841">
        <v>8</v>
      </c>
      <c r="K133" s="840">
        <f t="shared" si="49"/>
        <v>17854544</v>
      </c>
      <c r="L133" s="842">
        <v>1</v>
      </c>
      <c r="M133" s="840">
        <f t="shared" si="50"/>
        <v>431818</v>
      </c>
      <c r="N133" s="851">
        <f t="shared" si="51"/>
        <v>10</v>
      </c>
      <c r="O133" s="844">
        <f t="shared" si="51"/>
        <v>20218180</v>
      </c>
      <c r="P133" s="844">
        <f t="shared" si="33"/>
        <v>400000</v>
      </c>
      <c r="Q133" s="844"/>
      <c r="R133" s="844">
        <f t="shared" si="34"/>
        <v>1331818</v>
      </c>
      <c r="S133" s="844">
        <f t="shared" si="35"/>
        <v>1931818</v>
      </c>
      <c r="T133" s="844">
        <f t="shared" si="36"/>
        <v>2231818</v>
      </c>
      <c r="U133" s="844">
        <f t="shared" si="37"/>
        <v>431818</v>
      </c>
      <c r="V133" s="856">
        <v>43495</v>
      </c>
      <c r="W133" s="844">
        <v>15000000</v>
      </c>
      <c r="X133" s="856">
        <v>43500</v>
      </c>
      <c r="Y133" s="844">
        <v>5218180</v>
      </c>
      <c r="Z133" s="844"/>
      <c r="AA133" s="857"/>
      <c r="AB133" s="857"/>
      <c r="AC133" s="444"/>
      <c r="AD133" s="444"/>
      <c r="AE133" s="858">
        <f t="shared" si="56"/>
        <v>20218180</v>
      </c>
      <c r="AF133" s="859">
        <f t="shared" si="38"/>
        <v>0</v>
      </c>
      <c r="AG133" s="728"/>
      <c r="AH133" s="444"/>
    </row>
    <row r="134" spans="1:34" ht="15" hidden="1" customHeight="1" x14ac:dyDescent="0.25">
      <c r="A134" s="1180">
        <f t="shared" ref="A134:A147" si="58">+A133+1</f>
        <v>4</v>
      </c>
      <c r="B134" s="1193">
        <v>43494</v>
      </c>
      <c r="C134" s="1206">
        <f t="shared" si="57"/>
        <v>128</v>
      </c>
      <c r="D134" s="931" t="s">
        <v>41</v>
      </c>
      <c r="E134" s="1161" t="s">
        <v>31</v>
      </c>
      <c r="F134" s="933"/>
      <c r="G134" s="935">
        <f t="shared" si="47"/>
        <v>0</v>
      </c>
      <c r="H134" s="936">
        <v>1</v>
      </c>
      <c r="I134" s="937">
        <f t="shared" si="48"/>
        <v>1931818</v>
      </c>
      <c r="J134" s="938">
        <v>8</v>
      </c>
      <c r="K134" s="937">
        <f t="shared" si="49"/>
        <v>17854544</v>
      </c>
      <c r="L134" s="939">
        <v>1</v>
      </c>
      <c r="M134" s="937">
        <f t="shared" si="50"/>
        <v>431818</v>
      </c>
      <c r="N134" s="940">
        <f t="shared" si="51"/>
        <v>10</v>
      </c>
      <c r="O134" s="941">
        <f t="shared" si="51"/>
        <v>20218180</v>
      </c>
      <c r="P134" s="941">
        <f t="shared" si="33"/>
        <v>400000</v>
      </c>
      <c r="Q134" s="941"/>
      <c r="R134" s="941">
        <f t="shared" si="34"/>
        <v>1331818</v>
      </c>
      <c r="S134" s="941">
        <f t="shared" si="35"/>
        <v>1931818</v>
      </c>
      <c r="T134" s="941">
        <f t="shared" si="36"/>
        <v>2231818</v>
      </c>
      <c r="U134" s="941">
        <f t="shared" si="37"/>
        <v>431818</v>
      </c>
      <c r="V134" s="856">
        <v>43493</v>
      </c>
      <c r="W134" s="844">
        <v>20218180</v>
      </c>
      <c r="X134" s="834"/>
      <c r="Y134" s="844">
        <v>0</v>
      </c>
      <c r="Z134" s="844"/>
      <c r="AA134" s="857"/>
      <c r="AB134" s="857"/>
      <c r="AC134" s="444"/>
      <c r="AD134" s="444"/>
      <c r="AE134" s="858">
        <f t="shared" si="56"/>
        <v>20218180</v>
      </c>
      <c r="AF134" s="859">
        <f t="shared" si="38"/>
        <v>0</v>
      </c>
      <c r="AG134" s="728"/>
      <c r="AH134" s="444"/>
    </row>
    <row r="135" spans="1:34" ht="15" hidden="1" customHeight="1" x14ac:dyDescent="0.25">
      <c r="A135" s="1176">
        <f t="shared" si="58"/>
        <v>5</v>
      </c>
      <c r="B135" s="1193">
        <v>43494</v>
      </c>
      <c r="C135" s="1206">
        <f t="shared" si="57"/>
        <v>129</v>
      </c>
      <c r="D135" s="864" t="s">
        <v>56</v>
      </c>
      <c r="E135" s="1208" t="s">
        <v>57</v>
      </c>
      <c r="F135" s="944"/>
      <c r="G135" s="838">
        <f t="shared" ref="G135:G165" si="59">F135*R135</f>
        <v>0</v>
      </c>
      <c r="H135" s="839">
        <v>2</v>
      </c>
      <c r="I135" s="840">
        <f t="shared" ref="I135:I165" si="60">H135*S135</f>
        <v>3863636</v>
      </c>
      <c r="J135" s="841">
        <v>8</v>
      </c>
      <c r="K135" s="840">
        <f t="shared" ref="K135:K165" si="61">J135*T135</f>
        <v>17854544</v>
      </c>
      <c r="L135" s="842"/>
      <c r="M135" s="840">
        <f t="shared" ref="M135:M165" si="62">L135*U135</f>
        <v>0</v>
      </c>
      <c r="N135" s="851">
        <f t="shared" ref="N135:O166" si="63">+L135+J135+H135+F135</f>
        <v>10</v>
      </c>
      <c r="O135" s="844">
        <f t="shared" si="63"/>
        <v>21718180</v>
      </c>
      <c r="P135" s="844">
        <f t="shared" ref="P135:P198" si="64">+N135*40000</f>
        <v>400000</v>
      </c>
      <c r="Q135" s="844"/>
      <c r="R135" s="844">
        <f t="shared" ref="R135:R198" si="65">1331818</f>
        <v>1331818</v>
      </c>
      <c r="S135" s="844">
        <f t="shared" ref="S135:S198" si="66">1931818</f>
        <v>1931818</v>
      </c>
      <c r="T135" s="844">
        <f t="shared" ref="T135:T198" si="67">2231818</f>
        <v>2231818</v>
      </c>
      <c r="U135" s="844">
        <f t="shared" ref="U135:U198" si="68">431818</f>
        <v>431818</v>
      </c>
      <c r="V135" s="856">
        <v>43493</v>
      </c>
      <c r="W135" s="844">
        <v>21718180</v>
      </c>
      <c r="X135" s="844"/>
      <c r="Y135" s="844">
        <v>0</v>
      </c>
      <c r="Z135" s="844"/>
      <c r="AA135" s="857"/>
      <c r="AB135" s="857"/>
      <c r="AC135" s="444"/>
      <c r="AD135" s="444"/>
      <c r="AE135" s="858">
        <f t="shared" si="56"/>
        <v>21718180</v>
      </c>
      <c r="AF135" s="859">
        <f t="shared" ref="AF135:AF198" si="69">O135-AE135</f>
        <v>0</v>
      </c>
      <c r="AG135" s="728"/>
      <c r="AH135" s="444"/>
    </row>
    <row r="136" spans="1:34" ht="15" hidden="1" customHeight="1" x14ac:dyDescent="0.25">
      <c r="A136" s="1176">
        <f t="shared" si="58"/>
        <v>6</v>
      </c>
      <c r="B136" s="1193">
        <v>43494</v>
      </c>
      <c r="C136" s="1206">
        <f t="shared" si="57"/>
        <v>130</v>
      </c>
      <c r="D136" s="864" t="s">
        <v>81</v>
      </c>
      <c r="E136" s="1208" t="s">
        <v>31</v>
      </c>
      <c r="F136" s="850"/>
      <c r="G136" s="838">
        <f t="shared" si="59"/>
        <v>0</v>
      </c>
      <c r="H136" s="839">
        <v>2</v>
      </c>
      <c r="I136" s="840">
        <f t="shared" si="60"/>
        <v>3863636</v>
      </c>
      <c r="J136" s="841">
        <v>8</v>
      </c>
      <c r="K136" s="840">
        <f t="shared" si="61"/>
        <v>17854544</v>
      </c>
      <c r="L136" s="842"/>
      <c r="M136" s="840">
        <f t="shared" si="62"/>
        <v>0</v>
      </c>
      <c r="N136" s="851">
        <f t="shared" si="63"/>
        <v>10</v>
      </c>
      <c r="O136" s="844">
        <f t="shared" si="63"/>
        <v>21718180</v>
      </c>
      <c r="P136" s="844">
        <f t="shared" si="64"/>
        <v>400000</v>
      </c>
      <c r="Q136" s="844"/>
      <c r="R136" s="844">
        <f t="shared" si="65"/>
        <v>1331818</v>
      </c>
      <c r="S136" s="844">
        <f t="shared" si="66"/>
        <v>1931818</v>
      </c>
      <c r="T136" s="844">
        <f t="shared" si="67"/>
        <v>2231818</v>
      </c>
      <c r="U136" s="844">
        <f t="shared" si="68"/>
        <v>431818</v>
      </c>
      <c r="V136" s="856">
        <v>43496</v>
      </c>
      <c r="W136" s="844">
        <v>21718180</v>
      </c>
      <c r="X136" s="844"/>
      <c r="Y136" s="844">
        <v>0</v>
      </c>
      <c r="Z136" s="844"/>
      <c r="AA136" s="857"/>
      <c r="AB136" s="857"/>
      <c r="AC136" s="444"/>
      <c r="AD136" s="444"/>
      <c r="AE136" s="858">
        <f t="shared" si="56"/>
        <v>21718180</v>
      </c>
      <c r="AF136" s="859">
        <f t="shared" si="69"/>
        <v>0</v>
      </c>
      <c r="AG136" s="728"/>
      <c r="AH136" s="444"/>
    </row>
    <row r="137" spans="1:34" ht="15" hidden="1" customHeight="1" x14ac:dyDescent="0.25">
      <c r="A137" s="1176">
        <v>5</v>
      </c>
      <c r="B137" s="1193">
        <v>43494</v>
      </c>
      <c r="C137" s="1206">
        <f t="shared" si="57"/>
        <v>131</v>
      </c>
      <c r="D137" s="864" t="s">
        <v>33</v>
      </c>
      <c r="E137" s="1208" t="s">
        <v>31</v>
      </c>
      <c r="F137" s="850"/>
      <c r="G137" s="838">
        <f t="shared" si="59"/>
        <v>0</v>
      </c>
      <c r="H137" s="839"/>
      <c r="I137" s="840">
        <f t="shared" si="60"/>
        <v>0</v>
      </c>
      <c r="J137" s="841">
        <v>10</v>
      </c>
      <c r="K137" s="840">
        <f t="shared" si="61"/>
        <v>22318180</v>
      </c>
      <c r="L137" s="842"/>
      <c r="M137" s="840">
        <f t="shared" si="62"/>
        <v>0</v>
      </c>
      <c r="N137" s="851">
        <f t="shared" si="63"/>
        <v>10</v>
      </c>
      <c r="O137" s="844">
        <f t="shared" si="63"/>
        <v>22318180</v>
      </c>
      <c r="P137" s="844">
        <f t="shared" si="64"/>
        <v>400000</v>
      </c>
      <c r="Q137" s="844"/>
      <c r="R137" s="844">
        <f t="shared" si="65"/>
        <v>1331818</v>
      </c>
      <c r="S137" s="844">
        <f t="shared" si="66"/>
        <v>1931818</v>
      </c>
      <c r="T137" s="844">
        <f t="shared" si="67"/>
        <v>2231818</v>
      </c>
      <c r="U137" s="844">
        <f t="shared" si="68"/>
        <v>431818</v>
      </c>
      <c r="V137" s="856">
        <v>43495</v>
      </c>
      <c r="W137" s="844">
        <v>22318180</v>
      </c>
      <c r="X137" s="844"/>
      <c r="Y137" s="844">
        <v>0</v>
      </c>
      <c r="Z137" s="844"/>
      <c r="AA137" s="857"/>
      <c r="AB137" s="857"/>
      <c r="AC137" s="444"/>
      <c r="AD137" s="444"/>
      <c r="AE137" s="858">
        <f t="shared" si="56"/>
        <v>22318180</v>
      </c>
      <c r="AF137" s="859">
        <f t="shared" si="69"/>
        <v>0</v>
      </c>
      <c r="AG137" s="728"/>
      <c r="AH137" s="444"/>
    </row>
    <row r="138" spans="1:34" ht="15" hidden="1" customHeight="1" x14ac:dyDescent="0.25">
      <c r="A138" s="1176">
        <v>6</v>
      </c>
      <c r="B138" s="1193">
        <v>43494</v>
      </c>
      <c r="C138" s="1206">
        <f t="shared" si="57"/>
        <v>132</v>
      </c>
      <c r="D138" s="864" t="s">
        <v>79</v>
      </c>
      <c r="E138" s="1208" t="s">
        <v>31</v>
      </c>
      <c r="F138" s="850"/>
      <c r="G138" s="838">
        <f t="shared" si="59"/>
        <v>0</v>
      </c>
      <c r="H138" s="839"/>
      <c r="I138" s="840">
        <f t="shared" si="60"/>
        <v>0</v>
      </c>
      <c r="J138" s="841">
        <v>10</v>
      </c>
      <c r="K138" s="840">
        <f t="shared" si="61"/>
        <v>22318180</v>
      </c>
      <c r="L138" s="842"/>
      <c r="M138" s="840">
        <f t="shared" si="62"/>
        <v>0</v>
      </c>
      <c r="N138" s="851">
        <f t="shared" si="63"/>
        <v>10</v>
      </c>
      <c r="O138" s="844">
        <f t="shared" si="63"/>
        <v>22318180</v>
      </c>
      <c r="P138" s="844">
        <f t="shared" si="64"/>
        <v>400000</v>
      </c>
      <c r="Q138" s="844"/>
      <c r="R138" s="844">
        <f t="shared" si="65"/>
        <v>1331818</v>
      </c>
      <c r="S138" s="844">
        <f t="shared" si="66"/>
        <v>1931818</v>
      </c>
      <c r="T138" s="844">
        <f t="shared" si="67"/>
        <v>2231818</v>
      </c>
      <c r="U138" s="844">
        <f t="shared" si="68"/>
        <v>431818</v>
      </c>
      <c r="V138" s="856">
        <v>43495</v>
      </c>
      <c r="W138" s="844">
        <v>22318180</v>
      </c>
      <c r="X138" s="860"/>
      <c r="Y138" s="844">
        <v>0</v>
      </c>
      <c r="Z138" s="860"/>
      <c r="AA138" s="860"/>
      <c r="AB138" s="860"/>
      <c r="AC138" s="860"/>
      <c r="AD138" s="860"/>
      <c r="AE138" s="858">
        <f t="shared" si="56"/>
        <v>22318180</v>
      </c>
      <c r="AF138" s="859">
        <f t="shared" si="69"/>
        <v>0</v>
      </c>
      <c r="AG138" s="728"/>
      <c r="AH138" s="444"/>
    </row>
    <row r="139" spans="1:34" ht="15" hidden="1" customHeight="1" x14ac:dyDescent="0.25">
      <c r="A139" s="1176">
        <f t="shared" si="58"/>
        <v>7</v>
      </c>
      <c r="B139" s="1193">
        <v>43494</v>
      </c>
      <c r="C139" s="1206">
        <f t="shared" si="57"/>
        <v>133</v>
      </c>
      <c r="D139" s="864" t="s">
        <v>82</v>
      </c>
      <c r="E139" s="1208" t="s">
        <v>31</v>
      </c>
      <c r="F139" s="850"/>
      <c r="G139" s="838">
        <f t="shared" si="59"/>
        <v>0</v>
      </c>
      <c r="H139" s="839">
        <v>2</v>
      </c>
      <c r="I139" s="840">
        <f t="shared" si="60"/>
        <v>3863636</v>
      </c>
      <c r="J139" s="841">
        <v>7</v>
      </c>
      <c r="K139" s="840">
        <f t="shared" si="61"/>
        <v>15622726</v>
      </c>
      <c r="L139" s="842">
        <v>1</v>
      </c>
      <c r="M139" s="840">
        <f t="shared" si="62"/>
        <v>431818</v>
      </c>
      <c r="N139" s="851">
        <f t="shared" si="63"/>
        <v>10</v>
      </c>
      <c r="O139" s="844">
        <f t="shared" si="63"/>
        <v>19918180</v>
      </c>
      <c r="P139" s="844">
        <f t="shared" si="64"/>
        <v>400000</v>
      </c>
      <c r="Q139" s="844"/>
      <c r="R139" s="844">
        <f t="shared" si="65"/>
        <v>1331818</v>
      </c>
      <c r="S139" s="844">
        <f t="shared" si="66"/>
        <v>1931818</v>
      </c>
      <c r="T139" s="844">
        <f t="shared" si="67"/>
        <v>2231818</v>
      </c>
      <c r="U139" s="844">
        <f t="shared" si="68"/>
        <v>431818</v>
      </c>
      <c r="V139" s="856">
        <v>43509</v>
      </c>
      <c r="W139" s="844">
        <v>19918180</v>
      </c>
      <c r="X139" s="728"/>
      <c r="Y139" s="844">
        <v>0</v>
      </c>
      <c r="Z139" s="444"/>
      <c r="AA139" s="444"/>
      <c r="AB139" s="444"/>
      <c r="AC139" s="444"/>
      <c r="AD139" s="444"/>
      <c r="AE139" s="858">
        <f t="shared" si="56"/>
        <v>19918180</v>
      </c>
      <c r="AF139" s="859">
        <f t="shared" si="69"/>
        <v>0</v>
      </c>
      <c r="AG139" s="788"/>
      <c r="AH139" s="444"/>
    </row>
    <row r="140" spans="1:34" ht="15" hidden="1" customHeight="1" x14ac:dyDescent="0.25">
      <c r="A140" s="1176">
        <f t="shared" si="58"/>
        <v>8</v>
      </c>
      <c r="B140" s="1193">
        <v>43494</v>
      </c>
      <c r="C140" s="1206">
        <f t="shared" si="57"/>
        <v>134</v>
      </c>
      <c r="D140" s="864" t="s">
        <v>48</v>
      </c>
      <c r="E140" s="1159" t="s">
        <v>43</v>
      </c>
      <c r="F140" s="850"/>
      <c r="G140" s="838">
        <f t="shared" si="59"/>
        <v>0</v>
      </c>
      <c r="H140" s="839"/>
      <c r="I140" s="840">
        <f t="shared" si="60"/>
        <v>0</v>
      </c>
      <c r="J140" s="841">
        <v>7</v>
      </c>
      <c r="K140" s="840">
        <f t="shared" si="61"/>
        <v>15622726</v>
      </c>
      <c r="L140" s="842">
        <v>3</v>
      </c>
      <c r="M140" s="840">
        <f t="shared" si="62"/>
        <v>1295454</v>
      </c>
      <c r="N140" s="851">
        <f t="shared" si="63"/>
        <v>10</v>
      </c>
      <c r="O140" s="844">
        <f t="shared" si="63"/>
        <v>16918180</v>
      </c>
      <c r="P140" s="844">
        <f t="shared" si="64"/>
        <v>400000</v>
      </c>
      <c r="Q140" s="844"/>
      <c r="R140" s="844">
        <f t="shared" si="65"/>
        <v>1331818</v>
      </c>
      <c r="S140" s="844">
        <f t="shared" si="66"/>
        <v>1931818</v>
      </c>
      <c r="T140" s="844">
        <f t="shared" si="67"/>
        <v>2231818</v>
      </c>
      <c r="U140" s="844">
        <f t="shared" si="68"/>
        <v>431818</v>
      </c>
      <c r="V140" s="856">
        <v>43507</v>
      </c>
      <c r="W140" s="844">
        <v>16918180</v>
      </c>
      <c r="X140" s="860"/>
      <c r="Y140" s="844">
        <v>0</v>
      </c>
      <c r="Z140" s="860"/>
      <c r="AA140" s="860"/>
      <c r="AB140" s="860"/>
      <c r="AC140" s="860"/>
      <c r="AD140" s="860"/>
      <c r="AE140" s="858">
        <f t="shared" si="56"/>
        <v>16918180</v>
      </c>
      <c r="AF140" s="859">
        <f t="shared" si="69"/>
        <v>0</v>
      </c>
      <c r="AG140" s="728"/>
      <c r="AH140" s="444"/>
    </row>
    <row r="141" spans="1:34" ht="15" hidden="1" customHeight="1" x14ac:dyDescent="0.25">
      <c r="A141" s="1176">
        <f t="shared" si="58"/>
        <v>9</v>
      </c>
      <c r="B141" s="1193">
        <v>43494</v>
      </c>
      <c r="C141" s="1206">
        <f t="shared" si="57"/>
        <v>135</v>
      </c>
      <c r="D141" s="864" t="s">
        <v>42</v>
      </c>
      <c r="E141" s="1208" t="s">
        <v>43</v>
      </c>
      <c r="F141" s="850"/>
      <c r="G141" s="838">
        <f t="shared" si="59"/>
        <v>0</v>
      </c>
      <c r="H141" s="839">
        <v>1</v>
      </c>
      <c r="I141" s="840">
        <f t="shared" si="60"/>
        <v>1931818</v>
      </c>
      <c r="J141" s="841">
        <v>8</v>
      </c>
      <c r="K141" s="840">
        <f t="shared" si="61"/>
        <v>17854544</v>
      </c>
      <c r="L141" s="842">
        <v>2</v>
      </c>
      <c r="M141" s="840">
        <f t="shared" si="62"/>
        <v>863636</v>
      </c>
      <c r="N141" s="851">
        <f t="shared" si="63"/>
        <v>11</v>
      </c>
      <c r="O141" s="844">
        <f t="shared" si="63"/>
        <v>20649998</v>
      </c>
      <c r="P141" s="844">
        <f t="shared" si="64"/>
        <v>440000</v>
      </c>
      <c r="Q141" s="844"/>
      <c r="R141" s="844">
        <f t="shared" si="65"/>
        <v>1331818</v>
      </c>
      <c r="S141" s="844">
        <f t="shared" si="66"/>
        <v>1931818</v>
      </c>
      <c r="T141" s="844">
        <f t="shared" si="67"/>
        <v>2231818</v>
      </c>
      <c r="U141" s="844">
        <f t="shared" si="68"/>
        <v>431818</v>
      </c>
      <c r="V141" s="856">
        <v>43495</v>
      </c>
      <c r="W141" s="844">
        <v>20649998</v>
      </c>
      <c r="X141" s="728"/>
      <c r="Y141" s="844">
        <v>0</v>
      </c>
      <c r="Z141" s="444"/>
      <c r="AA141" s="444"/>
      <c r="AB141" s="444"/>
      <c r="AC141" s="444"/>
      <c r="AD141" s="444"/>
      <c r="AE141" s="858">
        <f t="shared" si="56"/>
        <v>20649998</v>
      </c>
      <c r="AF141" s="859">
        <f t="shared" si="69"/>
        <v>0</v>
      </c>
      <c r="AG141" s="728"/>
      <c r="AH141" s="444"/>
    </row>
    <row r="142" spans="1:34" ht="15" hidden="1" customHeight="1" x14ac:dyDescent="0.25">
      <c r="A142" s="1176">
        <v>7</v>
      </c>
      <c r="B142" s="1193">
        <v>43494</v>
      </c>
      <c r="C142" s="1206">
        <f t="shared" si="57"/>
        <v>136</v>
      </c>
      <c r="D142" s="864" t="s">
        <v>53</v>
      </c>
      <c r="E142" s="1208" t="s">
        <v>43</v>
      </c>
      <c r="F142" s="850"/>
      <c r="G142" s="838">
        <f t="shared" si="59"/>
        <v>0</v>
      </c>
      <c r="H142" s="839"/>
      <c r="I142" s="840">
        <f t="shared" si="60"/>
        <v>0</v>
      </c>
      <c r="J142" s="841">
        <v>7</v>
      </c>
      <c r="K142" s="840">
        <f t="shared" si="61"/>
        <v>15622726</v>
      </c>
      <c r="L142" s="842">
        <v>2</v>
      </c>
      <c r="M142" s="840">
        <f t="shared" si="62"/>
        <v>863636</v>
      </c>
      <c r="N142" s="851">
        <f t="shared" si="63"/>
        <v>9</v>
      </c>
      <c r="O142" s="844">
        <f t="shared" si="63"/>
        <v>16486362</v>
      </c>
      <c r="P142" s="844">
        <f t="shared" si="64"/>
        <v>360000</v>
      </c>
      <c r="Q142" s="844"/>
      <c r="R142" s="844">
        <f t="shared" si="65"/>
        <v>1331818</v>
      </c>
      <c r="S142" s="844">
        <f t="shared" si="66"/>
        <v>1931818</v>
      </c>
      <c r="T142" s="844">
        <f t="shared" si="67"/>
        <v>2231818</v>
      </c>
      <c r="U142" s="844">
        <f t="shared" si="68"/>
        <v>431818</v>
      </c>
      <c r="V142" s="856">
        <v>43495</v>
      </c>
      <c r="W142" s="844">
        <v>15000000</v>
      </c>
      <c r="X142" s="856">
        <v>43497</v>
      </c>
      <c r="Y142" s="844">
        <v>1486366</v>
      </c>
      <c r="Z142" s="444"/>
      <c r="AA142" s="444"/>
      <c r="AB142" s="444"/>
      <c r="AC142" s="444"/>
      <c r="AD142" s="444"/>
      <c r="AE142" s="858">
        <f t="shared" si="56"/>
        <v>16486366</v>
      </c>
      <c r="AF142" s="859">
        <f t="shared" si="69"/>
        <v>-4</v>
      </c>
      <c r="AG142" s="728"/>
      <c r="AH142" s="444"/>
    </row>
    <row r="143" spans="1:34" ht="15" hidden="1" customHeight="1" x14ac:dyDescent="0.25">
      <c r="A143" s="1176">
        <f t="shared" si="58"/>
        <v>8</v>
      </c>
      <c r="B143" s="1193">
        <v>43494</v>
      </c>
      <c r="C143" s="1206">
        <f t="shared" si="57"/>
        <v>137</v>
      </c>
      <c r="D143" s="864" t="s">
        <v>39</v>
      </c>
      <c r="E143" s="1208" t="s">
        <v>43</v>
      </c>
      <c r="F143" s="850"/>
      <c r="G143" s="838">
        <f t="shared" si="59"/>
        <v>0</v>
      </c>
      <c r="H143" s="839">
        <v>2</v>
      </c>
      <c r="I143" s="840">
        <f t="shared" si="60"/>
        <v>3863636</v>
      </c>
      <c r="J143" s="841">
        <v>7</v>
      </c>
      <c r="K143" s="840">
        <f t="shared" si="61"/>
        <v>15622726</v>
      </c>
      <c r="L143" s="842">
        <v>2</v>
      </c>
      <c r="M143" s="840">
        <f t="shared" si="62"/>
        <v>863636</v>
      </c>
      <c r="N143" s="851">
        <f t="shared" si="63"/>
        <v>11</v>
      </c>
      <c r="O143" s="844">
        <f t="shared" si="63"/>
        <v>20349998</v>
      </c>
      <c r="P143" s="844">
        <f t="shared" si="64"/>
        <v>440000</v>
      </c>
      <c r="Q143" s="844"/>
      <c r="R143" s="844">
        <f t="shared" si="65"/>
        <v>1331818</v>
      </c>
      <c r="S143" s="844">
        <f t="shared" si="66"/>
        <v>1931818</v>
      </c>
      <c r="T143" s="844">
        <f t="shared" si="67"/>
        <v>2231818</v>
      </c>
      <c r="U143" s="844">
        <f t="shared" si="68"/>
        <v>431818</v>
      </c>
      <c r="V143" s="856">
        <v>43493</v>
      </c>
      <c r="W143" s="844">
        <v>18349998</v>
      </c>
      <c r="X143" s="856">
        <v>43495</v>
      </c>
      <c r="Y143" s="844">
        <v>2000000</v>
      </c>
      <c r="Z143" s="444"/>
      <c r="AA143" s="444"/>
      <c r="AB143" s="444"/>
      <c r="AC143" s="444"/>
      <c r="AD143" s="444"/>
      <c r="AE143" s="858">
        <f t="shared" si="56"/>
        <v>20349998</v>
      </c>
      <c r="AF143" s="859">
        <f t="shared" si="69"/>
        <v>0</v>
      </c>
      <c r="AG143" s="728"/>
      <c r="AH143" s="444"/>
    </row>
    <row r="144" spans="1:34" ht="15" hidden="1" customHeight="1" x14ac:dyDescent="0.25">
      <c r="A144" s="1176">
        <v>8</v>
      </c>
      <c r="B144" s="1193">
        <v>43494</v>
      </c>
      <c r="C144" s="1206">
        <f t="shared" si="57"/>
        <v>138</v>
      </c>
      <c r="D144" s="864" t="s">
        <v>69</v>
      </c>
      <c r="E144" s="1208" t="s">
        <v>57</v>
      </c>
      <c r="F144" s="850"/>
      <c r="G144" s="838">
        <f t="shared" si="59"/>
        <v>0</v>
      </c>
      <c r="H144" s="839">
        <v>1</v>
      </c>
      <c r="I144" s="840">
        <f t="shared" si="60"/>
        <v>1931818</v>
      </c>
      <c r="J144" s="841">
        <v>5</v>
      </c>
      <c r="K144" s="840">
        <f t="shared" si="61"/>
        <v>11159090</v>
      </c>
      <c r="L144" s="842">
        <v>2</v>
      </c>
      <c r="M144" s="840">
        <f t="shared" si="62"/>
        <v>863636</v>
      </c>
      <c r="N144" s="851">
        <f t="shared" si="63"/>
        <v>8</v>
      </c>
      <c r="O144" s="844">
        <f t="shared" si="63"/>
        <v>13954544</v>
      </c>
      <c r="P144" s="844">
        <f t="shared" si="64"/>
        <v>320000</v>
      </c>
      <c r="Q144" s="844"/>
      <c r="R144" s="844">
        <f t="shared" si="65"/>
        <v>1331818</v>
      </c>
      <c r="S144" s="844">
        <f t="shared" si="66"/>
        <v>1931818</v>
      </c>
      <c r="T144" s="844">
        <f t="shared" si="67"/>
        <v>2231818</v>
      </c>
      <c r="U144" s="844">
        <f t="shared" si="68"/>
        <v>431818</v>
      </c>
      <c r="V144" s="856">
        <v>43495</v>
      </c>
      <c r="W144" s="844">
        <v>13954544</v>
      </c>
      <c r="X144" s="728"/>
      <c r="Y144" s="844">
        <v>0</v>
      </c>
      <c r="Z144" s="444"/>
      <c r="AA144" s="444"/>
      <c r="AB144" s="444"/>
      <c r="AC144" s="444"/>
      <c r="AD144" s="444"/>
      <c r="AE144" s="858">
        <f t="shared" si="56"/>
        <v>13954544</v>
      </c>
      <c r="AF144" s="859">
        <f t="shared" si="69"/>
        <v>0</v>
      </c>
      <c r="AG144" s="728"/>
      <c r="AH144" s="444"/>
    </row>
    <row r="145" spans="1:34" ht="15" hidden="1" customHeight="1" x14ac:dyDescent="0.25">
      <c r="A145" s="1176">
        <f t="shared" si="58"/>
        <v>9</v>
      </c>
      <c r="B145" s="1193">
        <v>43494</v>
      </c>
      <c r="C145" s="1206">
        <f t="shared" si="57"/>
        <v>139</v>
      </c>
      <c r="D145" s="864" t="s">
        <v>71</v>
      </c>
      <c r="E145" s="1158" t="s">
        <v>57</v>
      </c>
      <c r="F145" s="850"/>
      <c r="G145" s="838">
        <f t="shared" si="59"/>
        <v>0</v>
      </c>
      <c r="H145" s="839">
        <v>1</v>
      </c>
      <c r="I145" s="840">
        <f t="shared" si="60"/>
        <v>1931818</v>
      </c>
      <c r="J145" s="841">
        <v>6</v>
      </c>
      <c r="K145" s="840">
        <f t="shared" si="61"/>
        <v>13390908</v>
      </c>
      <c r="L145" s="842">
        <v>1</v>
      </c>
      <c r="M145" s="840">
        <f t="shared" si="62"/>
        <v>431818</v>
      </c>
      <c r="N145" s="851">
        <f t="shared" si="63"/>
        <v>8</v>
      </c>
      <c r="O145" s="844">
        <f t="shared" si="63"/>
        <v>15754544</v>
      </c>
      <c r="P145" s="844">
        <f t="shared" si="64"/>
        <v>320000</v>
      </c>
      <c r="Q145" s="844"/>
      <c r="R145" s="844">
        <f t="shared" si="65"/>
        <v>1331818</v>
      </c>
      <c r="S145" s="844">
        <f t="shared" si="66"/>
        <v>1931818</v>
      </c>
      <c r="T145" s="844">
        <f t="shared" si="67"/>
        <v>2231818</v>
      </c>
      <c r="U145" s="844">
        <f t="shared" si="68"/>
        <v>431818</v>
      </c>
      <c r="V145" s="856">
        <v>43496</v>
      </c>
      <c r="W145" s="844">
        <v>7000000</v>
      </c>
      <c r="X145" s="856">
        <v>43502</v>
      </c>
      <c r="Y145" s="844">
        <v>8754544</v>
      </c>
      <c r="Z145" s="444"/>
      <c r="AA145" s="444"/>
      <c r="AB145" s="444"/>
      <c r="AC145" s="444"/>
      <c r="AD145" s="444"/>
      <c r="AE145" s="858">
        <f t="shared" si="56"/>
        <v>15754544</v>
      </c>
      <c r="AF145" s="859">
        <f t="shared" si="69"/>
        <v>0</v>
      </c>
      <c r="AG145" s="728"/>
      <c r="AH145" s="444"/>
    </row>
    <row r="146" spans="1:34" ht="15" hidden="1" customHeight="1" x14ac:dyDescent="0.25">
      <c r="A146" s="1176">
        <v>9</v>
      </c>
      <c r="B146" s="1193">
        <v>43494</v>
      </c>
      <c r="C146" s="1206">
        <f t="shared" si="57"/>
        <v>140</v>
      </c>
      <c r="D146" s="864" t="s">
        <v>73</v>
      </c>
      <c r="E146" s="1159" t="s">
        <v>57</v>
      </c>
      <c r="F146" s="850"/>
      <c r="G146" s="838">
        <f t="shared" si="59"/>
        <v>0</v>
      </c>
      <c r="H146" s="839">
        <v>1</v>
      </c>
      <c r="I146" s="840">
        <f t="shared" si="60"/>
        <v>1931818</v>
      </c>
      <c r="J146" s="841">
        <v>6</v>
      </c>
      <c r="K146" s="840">
        <f t="shared" si="61"/>
        <v>13390908</v>
      </c>
      <c r="L146" s="842">
        <v>1</v>
      </c>
      <c r="M146" s="840">
        <f t="shared" si="62"/>
        <v>431818</v>
      </c>
      <c r="N146" s="851">
        <f t="shared" si="63"/>
        <v>8</v>
      </c>
      <c r="O146" s="844">
        <f t="shared" si="63"/>
        <v>15754544</v>
      </c>
      <c r="P146" s="844">
        <f t="shared" si="64"/>
        <v>320000</v>
      </c>
      <c r="Q146" s="844"/>
      <c r="R146" s="844">
        <f t="shared" si="65"/>
        <v>1331818</v>
      </c>
      <c r="S146" s="844">
        <f t="shared" si="66"/>
        <v>1931818</v>
      </c>
      <c r="T146" s="844">
        <f t="shared" si="67"/>
        <v>2231818</v>
      </c>
      <c r="U146" s="844">
        <f t="shared" si="68"/>
        <v>431818</v>
      </c>
      <c r="V146" s="856">
        <v>43496</v>
      </c>
      <c r="W146" s="844">
        <v>13755000</v>
      </c>
      <c r="X146" s="856">
        <v>43504</v>
      </c>
      <c r="Y146" s="844">
        <v>1999544</v>
      </c>
      <c r="Z146" s="444"/>
      <c r="AA146" s="444"/>
      <c r="AB146" s="444"/>
      <c r="AC146" s="444"/>
      <c r="AD146" s="444"/>
      <c r="AE146" s="858">
        <f t="shared" si="56"/>
        <v>15754544</v>
      </c>
      <c r="AF146" s="859">
        <f t="shared" si="69"/>
        <v>0</v>
      </c>
      <c r="AG146" s="728"/>
      <c r="AH146" s="444"/>
    </row>
    <row r="147" spans="1:34" ht="15" hidden="1" customHeight="1" thickBot="1" x14ac:dyDescent="0.3">
      <c r="A147" s="1176">
        <f t="shared" si="58"/>
        <v>10</v>
      </c>
      <c r="B147" s="1193">
        <v>43494</v>
      </c>
      <c r="C147" s="1206">
        <f t="shared" si="57"/>
        <v>141</v>
      </c>
      <c r="D147" s="864" t="s">
        <v>39</v>
      </c>
      <c r="E147" s="1208" t="s">
        <v>57</v>
      </c>
      <c r="F147" s="850"/>
      <c r="G147" s="838">
        <f t="shared" si="59"/>
        <v>0</v>
      </c>
      <c r="H147" s="839">
        <v>1</v>
      </c>
      <c r="I147" s="840">
        <f t="shared" si="60"/>
        <v>1931818</v>
      </c>
      <c r="J147" s="841">
        <v>6</v>
      </c>
      <c r="K147" s="840">
        <f t="shared" si="61"/>
        <v>13390908</v>
      </c>
      <c r="L147" s="842">
        <v>2</v>
      </c>
      <c r="M147" s="840">
        <f t="shared" si="62"/>
        <v>863636</v>
      </c>
      <c r="N147" s="851">
        <f t="shared" si="63"/>
        <v>9</v>
      </c>
      <c r="O147" s="844">
        <f t="shared" si="63"/>
        <v>16186362</v>
      </c>
      <c r="P147" s="844">
        <f t="shared" si="64"/>
        <v>360000</v>
      </c>
      <c r="Q147" s="844"/>
      <c r="R147" s="844">
        <f t="shared" si="65"/>
        <v>1331818</v>
      </c>
      <c r="S147" s="844">
        <f t="shared" si="66"/>
        <v>1931818</v>
      </c>
      <c r="T147" s="844">
        <f t="shared" si="67"/>
        <v>2231818</v>
      </c>
      <c r="U147" s="844">
        <f t="shared" si="68"/>
        <v>431818</v>
      </c>
      <c r="V147" s="856">
        <v>43495</v>
      </c>
      <c r="W147" s="844">
        <v>16186362</v>
      </c>
      <c r="X147" s="856">
        <v>43488</v>
      </c>
      <c r="Y147" s="844">
        <v>0</v>
      </c>
      <c r="Z147" s="444"/>
      <c r="AA147" s="444"/>
      <c r="AB147" s="444"/>
      <c r="AC147" s="444"/>
      <c r="AD147" s="444"/>
      <c r="AE147" s="858">
        <f t="shared" si="56"/>
        <v>16186362</v>
      </c>
      <c r="AF147" s="859">
        <f t="shared" si="69"/>
        <v>0</v>
      </c>
      <c r="AG147" s="728"/>
      <c r="AH147" s="444"/>
    </row>
    <row r="148" spans="1:34" ht="15" hidden="1" customHeight="1" x14ac:dyDescent="0.25">
      <c r="A148" s="1175">
        <v>1</v>
      </c>
      <c r="B148" s="1193">
        <v>43495</v>
      </c>
      <c r="C148" s="1206">
        <v>142</v>
      </c>
      <c r="D148" s="864" t="s">
        <v>79</v>
      </c>
      <c r="E148" s="1208" t="s">
        <v>31</v>
      </c>
      <c r="F148" s="945">
        <v>10</v>
      </c>
      <c r="G148" s="838">
        <f t="shared" si="59"/>
        <v>13318180</v>
      </c>
      <c r="H148" s="839"/>
      <c r="I148" s="946">
        <f t="shared" si="60"/>
        <v>0</v>
      </c>
      <c r="J148" s="947"/>
      <c r="K148" s="946">
        <f t="shared" si="61"/>
        <v>0</v>
      </c>
      <c r="L148" s="948"/>
      <c r="M148" s="946">
        <f t="shared" si="62"/>
        <v>0</v>
      </c>
      <c r="N148" s="851">
        <f t="shared" si="63"/>
        <v>10</v>
      </c>
      <c r="O148" s="844">
        <f t="shared" si="63"/>
        <v>13318180</v>
      </c>
      <c r="P148" s="844">
        <f t="shared" si="64"/>
        <v>400000</v>
      </c>
      <c r="Q148" s="844"/>
      <c r="R148" s="844">
        <f t="shared" si="65"/>
        <v>1331818</v>
      </c>
      <c r="S148" s="844">
        <f t="shared" si="66"/>
        <v>1931818</v>
      </c>
      <c r="T148" s="844">
        <f t="shared" si="67"/>
        <v>2231818</v>
      </c>
      <c r="U148" s="844">
        <f t="shared" si="68"/>
        <v>431818</v>
      </c>
      <c r="V148" s="856">
        <v>43496</v>
      </c>
      <c r="W148" s="844">
        <v>13318180</v>
      </c>
      <c r="X148" s="856"/>
      <c r="Y148" s="844">
        <v>0</v>
      </c>
      <c r="Z148" s="844"/>
      <c r="AA148" s="857"/>
      <c r="AB148" s="857"/>
      <c r="AC148" s="444"/>
      <c r="AD148" s="444"/>
      <c r="AE148" s="858">
        <f>W148+Y148+AA148+AC148</f>
        <v>13318180</v>
      </c>
      <c r="AF148" s="859">
        <f t="shared" si="69"/>
        <v>0</v>
      </c>
      <c r="AG148" s="728"/>
      <c r="AH148" s="444"/>
    </row>
    <row r="149" spans="1:34" ht="15" customHeight="1" thickBot="1" x14ac:dyDescent="0.3">
      <c r="A149" s="1176">
        <f>+A148+1</f>
        <v>2</v>
      </c>
      <c r="B149" s="1193">
        <f>+B148</f>
        <v>43495</v>
      </c>
      <c r="C149" s="834">
        <f>+C148+1</f>
        <v>143</v>
      </c>
      <c r="D149" s="835" t="s">
        <v>82</v>
      </c>
      <c r="E149" s="1208" t="s">
        <v>31</v>
      </c>
      <c r="F149" s="945">
        <v>10</v>
      </c>
      <c r="G149" s="838">
        <f t="shared" si="59"/>
        <v>13318180</v>
      </c>
      <c r="H149" s="839"/>
      <c r="I149" s="946">
        <f t="shared" si="60"/>
        <v>0</v>
      </c>
      <c r="J149" s="947"/>
      <c r="K149" s="946">
        <f t="shared" si="61"/>
        <v>0</v>
      </c>
      <c r="L149" s="948"/>
      <c r="M149" s="946">
        <f t="shared" si="62"/>
        <v>0</v>
      </c>
      <c r="N149" s="851">
        <f t="shared" si="63"/>
        <v>10</v>
      </c>
      <c r="O149" s="844">
        <f t="shared" si="63"/>
        <v>13318180</v>
      </c>
      <c r="P149" s="844">
        <f t="shared" si="64"/>
        <v>400000</v>
      </c>
      <c r="Q149" s="844"/>
      <c r="R149" s="844">
        <f t="shared" si="65"/>
        <v>1331818</v>
      </c>
      <c r="S149" s="844">
        <f t="shared" si="66"/>
        <v>1931818</v>
      </c>
      <c r="T149" s="844">
        <f t="shared" si="67"/>
        <v>2231818</v>
      </c>
      <c r="U149" s="844">
        <f t="shared" si="68"/>
        <v>431818</v>
      </c>
      <c r="V149" s="856">
        <v>43509</v>
      </c>
      <c r="W149" s="844">
        <v>81820</v>
      </c>
      <c r="X149" s="844"/>
      <c r="Y149" s="844">
        <v>0</v>
      </c>
      <c r="Z149" s="844"/>
      <c r="AA149" s="857"/>
      <c r="AB149" s="857"/>
      <c r="AC149" s="444"/>
      <c r="AD149" s="444"/>
      <c r="AE149" s="858">
        <f t="shared" ref="AE149:AE168" si="70">W149+Y149+AA149+AC149</f>
        <v>81820</v>
      </c>
      <c r="AF149" s="859">
        <f t="shared" si="69"/>
        <v>13236360</v>
      </c>
      <c r="AG149" s="445" t="s">
        <v>188</v>
      </c>
      <c r="AH149" s="444"/>
    </row>
    <row r="150" spans="1:34" ht="15" hidden="1" customHeight="1" x14ac:dyDescent="0.25">
      <c r="A150" s="1180">
        <f t="shared" ref="A150:A168" si="71">+A149+1</f>
        <v>3</v>
      </c>
      <c r="B150" s="1195">
        <f t="shared" ref="B150:B168" si="72">+B149</f>
        <v>43495</v>
      </c>
      <c r="C150" s="834">
        <f t="shared" ref="C150:C168" si="73">+C149+1</f>
        <v>144</v>
      </c>
      <c r="D150" s="864" t="s">
        <v>93</v>
      </c>
      <c r="E150" s="1208" t="s">
        <v>31</v>
      </c>
      <c r="F150" s="945">
        <v>5</v>
      </c>
      <c r="G150" s="838">
        <f t="shared" si="59"/>
        <v>6659090</v>
      </c>
      <c r="H150" s="839"/>
      <c r="I150" s="946">
        <f t="shared" si="60"/>
        <v>0</v>
      </c>
      <c r="J150" s="947">
        <v>5</v>
      </c>
      <c r="K150" s="951">
        <f t="shared" si="61"/>
        <v>11159090</v>
      </c>
      <c r="L150" s="952"/>
      <c r="M150" s="951">
        <f t="shared" si="62"/>
        <v>0</v>
      </c>
      <c r="N150" s="940">
        <f t="shared" si="63"/>
        <v>10</v>
      </c>
      <c r="O150" s="941">
        <f t="shared" si="63"/>
        <v>17818180</v>
      </c>
      <c r="P150" s="844">
        <f t="shared" si="64"/>
        <v>400000</v>
      </c>
      <c r="Q150" s="844"/>
      <c r="R150" s="844">
        <f t="shared" si="65"/>
        <v>1331818</v>
      </c>
      <c r="S150" s="844">
        <f t="shared" si="66"/>
        <v>1931818</v>
      </c>
      <c r="T150" s="844">
        <f t="shared" si="67"/>
        <v>2231818</v>
      </c>
      <c r="U150" s="844">
        <f t="shared" si="68"/>
        <v>431818</v>
      </c>
      <c r="V150" s="856">
        <v>43507</v>
      </c>
      <c r="W150" s="844">
        <v>17818180</v>
      </c>
      <c r="X150" s="834"/>
      <c r="Y150" s="844">
        <v>0</v>
      </c>
      <c r="Z150" s="844"/>
      <c r="AA150" s="857"/>
      <c r="AB150" s="857"/>
      <c r="AC150" s="444"/>
      <c r="AD150" s="444"/>
      <c r="AE150" s="858">
        <f t="shared" si="70"/>
        <v>17818180</v>
      </c>
      <c r="AF150" s="859">
        <f t="shared" si="69"/>
        <v>0</v>
      </c>
      <c r="AG150" s="728"/>
      <c r="AH150" s="444"/>
    </row>
    <row r="151" spans="1:34" ht="15" hidden="1" customHeight="1" x14ac:dyDescent="0.25">
      <c r="A151" s="1180">
        <f t="shared" si="71"/>
        <v>4</v>
      </c>
      <c r="B151" s="1195">
        <f t="shared" si="72"/>
        <v>43495</v>
      </c>
      <c r="C151" s="1162">
        <f t="shared" si="73"/>
        <v>145</v>
      </c>
      <c r="D151" s="931" t="s">
        <v>32</v>
      </c>
      <c r="E151" s="1161" t="s">
        <v>31</v>
      </c>
      <c r="F151" s="954">
        <v>4</v>
      </c>
      <c r="G151" s="935">
        <f t="shared" si="59"/>
        <v>5327272</v>
      </c>
      <c r="H151" s="936"/>
      <c r="I151" s="951">
        <f t="shared" si="60"/>
        <v>0</v>
      </c>
      <c r="J151" s="950">
        <v>4</v>
      </c>
      <c r="K151" s="951">
        <f t="shared" si="61"/>
        <v>8927272</v>
      </c>
      <c r="L151" s="952"/>
      <c r="M151" s="951">
        <f t="shared" si="62"/>
        <v>0</v>
      </c>
      <c r="N151" s="940">
        <f t="shared" si="63"/>
        <v>8</v>
      </c>
      <c r="O151" s="941">
        <f t="shared" si="63"/>
        <v>14254544</v>
      </c>
      <c r="P151" s="941">
        <f t="shared" si="64"/>
        <v>320000</v>
      </c>
      <c r="Q151" s="941"/>
      <c r="R151" s="941">
        <f t="shared" si="65"/>
        <v>1331818</v>
      </c>
      <c r="S151" s="941">
        <f t="shared" si="66"/>
        <v>1931818</v>
      </c>
      <c r="T151" s="941">
        <f t="shared" si="67"/>
        <v>2231818</v>
      </c>
      <c r="U151" s="941">
        <f t="shared" si="68"/>
        <v>431818</v>
      </c>
      <c r="V151" s="856">
        <v>43497</v>
      </c>
      <c r="W151" s="844">
        <v>3254544</v>
      </c>
      <c r="X151" s="856">
        <v>43500</v>
      </c>
      <c r="Y151" s="844">
        <v>10000000</v>
      </c>
      <c r="Z151" s="856">
        <v>43500</v>
      </c>
      <c r="AA151" s="857">
        <v>1000000</v>
      </c>
      <c r="AB151" s="857"/>
      <c r="AC151" s="444"/>
      <c r="AD151" s="444"/>
      <c r="AE151" s="858">
        <f t="shared" si="70"/>
        <v>14254544</v>
      </c>
      <c r="AF151" s="859">
        <f t="shared" si="69"/>
        <v>0</v>
      </c>
      <c r="AG151" s="728"/>
      <c r="AH151" s="444"/>
    </row>
    <row r="152" spans="1:34" ht="15" hidden="1" customHeight="1" x14ac:dyDescent="0.25">
      <c r="A152" s="1176">
        <f t="shared" si="71"/>
        <v>5</v>
      </c>
      <c r="B152" s="1193">
        <f t="shared" si="72"/>
        <v>43495</v>
      </c>
      <c r="C152" s="834">
        <f t="shared" si="73"/>
        <v>146</v>
      </c>
      <c r="D152" s="864" t="s">
        <v>36</v>
      </c>
      <c r="E152" s="1208" t="s">
        <v>31</v>
      </c>
      <c r="F152" s="945">
        <v>9</v>
      </c>
      <c r="G152" s="838">
        <f t="shared" si="59"/>
        <v>11986362</v>
      </c>
      <c r="H152" s="839"/>
      <c r="I152" s="946">
        <f t="shared" si="60"/>
        <v>0</v>
      </c>
      <c r="J152" s="947"/>
      <c r="K152" s="946">
        <f t="shared" si="61"/>
        <v>0</v>
      </c>
      <c r="L152" s="948"/>
      <c r="M152" s="946">
        <f t="shared" si="62"/>
        <v>0</v>
      </c>
      <c r="N152" s="851">
        <f t="shared" si="63"/>
        <v>9</v>
      </c>
      <c r="O152" s="844">
        <f t="shared" si="63"/>
        <v>11986362</v>
      </c>
      <c r="P152" s="844">
        <f t="shared" si="64"/>
        <v>360000</v>
      </c>
      <c r="Q152" s="844"/>
      <c r="R152" s="844">
        <f t="shared" si="65"/>
        <v>1331818</v>
      </c>
      <c r="S152" s="844">
        <f t="shared" si="66"/>
        <v>1931818</v>
      </c>
      <c r="T152" s="844">
        <f t="shared" si="67"/>
        <v>2231818</v>
      </c>
      <c r="U152" s="844">
        <f t="shared" si="68"/>
        <v>431818</v>
      </c>
      <c r="V152" s="856">
        <v>43496</v>
      </c>
      <c r="W152" s="844">
        <v>11986362</v>
      </c>
      <c r="X152" s="844"/>
      <c r="Y152" s="844">
        <v>0</v>
      </c>
      <c r="Z152" s="844"/>
      <c r="AA152" s="857"/>
      <c r="AB152" s="857"/>
      <c r="AC152" s="444"/>
      <c r="AD152" s="444"/>
      <c r="AE152" s="858">
        <f t="shared" si="70"/>
        <v>11986362</v>
      </c>
      <c r="AF152" s="859">
        <f t="shared" si="69"/>
        <v>0</v>
      </c>
      <c r="AG152" s="728"/>
      <c r="AH152" s="444"/>
    </row>
    <row r="153" spans="1:34" ht="15" hidden="1" customHeight="1" x14ac:dyDescent="0.25">
      <c r="A153" s="1176">
        <f t="shared" si="71"/>
        <v>6</v>
      </c>
      <c r="B153" s="1193">
        <f t="shared" si="72"/>
        <v>43495</v>
      </c>
      <c r="C153" s="834">
        <f t="shared" si="73"/>
        <v>147</v>
      </c>
      <c r="D153" s="864" t="s">
        <v>34</v>
      </c>
      <c r="E153" s="1208" t="s">
        <v>31</v>
      </c>
      <c r="F153" s="945">
        <v>5</v>
      </c>
      <c r="G153" s="838">
        <f t="shared" si="59"/>
        <v>6659090</v>
      </c>
      <c r="H153" s="839"/>
      <c r="I153" s="946">
        <f t="shared" si="60"/>
        <v>0</v>
      </c>
      <c r="J153" s="947">
        <v>5</v>
      </c>
      <c r="K153" s="946">
        <f t="shared" si="61"/>
        <v>11159090</v>
      </c>
      <c r="L153" s="948"/>
      <c r="M153" s="946">
        <f t="shared" si="62"/>
        <v>0</v>
      </c>
      <c r="N153" s="851">
        <f t="shared" si="63"/>
        <v>10</v>
      </c>
      <c r="O153" s="844">
        <f t="shared" si="63"/>
        <v>17818180</v>
      </c>
      <c r="P153" s="844">
        <f t="shared" si="64"/>
        <v>400000</v>
      </c>
      <c r="Q153" s="844"/>
      <c r="R153" s="844">
        <f t="shared" si="65"/>
        <v>1331818</v>
      </c>
      <c r="S153" s="844">
        <f t="shared" si="66"/>
        <v>1931818</v>
      </c>
      <c r="T153" s="844">
        <f t="shared" si="67"/>
        <v>2231818</v>
      </c>
      <c r="U153" s="844">
        <f t="shared" si="68"/>
        <v>431818</v>
      </c>
      <c r="V153" s="856">
        <v>43496</v>
      </c>
      <c r="W153" s="844">
        <v>17818180</v>
      </c>
      <c r="X153" s="844"/>
      <c r="Y153" s="844">
        <v>0</v>
      </c>
      <c r="Z153" s="844"/>
      <c r="AA153" s="857"/>
      <c r="AB153" s="857"/>
      <c r="AC153" s="444"/>
      <c r="AD153" s="444"/>
      <c r="AE153" s="858">
        <f t="shared" si="70"/>
        <v>17818180</v>
      </c>
      <c r="AF153" s="859">
        <f t="shared" si="69"/>
        <v>0</v>
      </c>
      <c r="AG153" s="728"/>
      <c r="AH153" s="444"/>
    </row>
    <row r="154" spans="1:34" ht="15" hidden="1" customHeight="1" x14ac:dyDescent="0.25">
      <c r="A154" s="1176">
        <f t="shared" si="71"/>
        <v>7</v>
      </c>
      <c r="B154" s="1193">
        <f t="shared" si="72"/>
        <v>43495</v>
      </c>
      <c r="C154" s="834">
        <f t="shared" si="73"/>
        <v>148</v>
      </c>
      <c r="D154" s="864" t="s">
        <v>40</v>
      </c>
      <c r="E154" s="1208" t="s">
        <v>31</v>
      </c>
      <c r="F154" s="945">
        <v>5</v>
      </c>
      <c r="G154" s="838">
        <f t="shared" si="59"/>
        <v>6659090</v>
      </c>
      <c r="H154" s="839"/>
      <c r="I154" s="946">
        <f t="shared" si="60"/>
        <v>0</v>
      </c>
      <c r="J154" s="947">
        <v>5</v>
      </c>
      <c r="K154" s="946">
        <f t="shared" si="61"/>
        <v>11159090</v>
      </c>
      <c r="L154" s="948"/>
      <c r="M154" s="946">
        <f t="shared" si="62"/>
        <v>0</v>
      </c>
      <c r="N154" s="851">
        <f t="shared" si="63"/>
        <v>10</v>
      </c>
      <c r="O154" s="844">
        <f t="shared" si="63"/>
        <v>17818180</v>
      </c>
      <c r="P154" s="844">
        <f t="shared" si="64"/>
        <v>400000</v>
      </c>
      <c r="Q154" s="844"/>
      <c r="R154" s="844">
        <f t="shared" si="65"/>
        <v>1331818</v>
      </c>
      <c r="S154" s="844">
        <f t="shared" si="66"/>
        <v>1931818</v>
      </c>
      <c r="T154" s="844">
        <f t="shared" si="67"/>
        <v>2231818</v>
      </c>
      <c r="U154" s="844">
        <f t="shared" si="68"/>
        <v>431818</v>
      </c>
      <c r="V154" s="856">
        <v>43496</v>
      </c>
      <c r="W154" s="844">
        <v>10000000</v>
      </c>
      <c r="X154" s="856">
        <v>43511</v>
      </c>
      <c r="Y154" s="844">
        <v>7818180</v>
      </c>
      <c r="Z154" s="844"/>
      <c r="AA154" s="857"/>
      <c r="AB154" s="857"/>
      <c r="AC154" s="444"/>
      <c r="AD154" s="444"/>
      <c r="AE154" s="858">
        <f t="shared" si="70"/>
        <v>17818180</v>
      </c>
      <c r="AF154" s="859">
        <f t="shared" si="69"/>
        <v>0</v>
      </c>
      <c r="AG154" s="728"/>
      <c r="AH154" s="444"/>
    </row>
    <row r="155" spans="1:34" ht="15" hidden="1" customHeight="1" x14ac:dyDescent="0.25">
      <c r="A155" s="1176">
        <f t="shared" si="71"/>
        <v>8</v>
      </c>
      <c r="B155" s="1193">
        <f t="shared" si="72"/>
        <v>43495</v>
      </c>
      <c r="C155" s="834">
        <f t="shared" si="73"/>
        <v>149</v>
      </c>
      <c r="D155" s="864" t="s">
        <v>30</v>
      </c>
      <c r="E155" s="1208" t="s">
        <v>31</v>
      </c>
      <c r="F155" s="945">
        <v>5</v>
      </c>
      <c r="G155" s="838">
        <f t="shared" si="59"/>
        <v>6659090</v>
      </c>
      <c r="H155" s="839"/>
      <c r="I155" s="946">
        <f t="shared" si="60"/>
        <v>0</v>
      </c>
      <c r="J155" s="947">
        <v>4</v>
      </c>
      <c r="K155" s="946">
        <f t="shared" si="61"/>
        <v>8927272</v>
      </c>
      <c r="L155" s="948"/>
      <c r="M155" s="946">
        <f t="shared" si="62"/>
        <v>0</v>
      </c>
      <c r="N155" s="851">
        <f t="shared" si="63"/>
        <v>9</v>
      </c>
      <c r="O155" s="844">
        <f t="shared" si="63"/>
        <v>15586362</v>
      </c>
      <c r="P155" s="844">
        <f t="shared" si="64"/>
        <v>360000</v>
      </c>
      <c r="Q155" s="844"/>
      <c r="R155" s="844">
        <f t="shared" si="65"/>
        <v>1331818</v>
      </c>
      <c r="S155" s="844">
        <f t="shared" si="66"/>
        <v>1931818</v>
      </c>
      <c r="T155" s="844">
        <f t="shared" si="67"/>
        <v>2231818</v>
      </c>
      <c r="U155" s="844">
        <f t="shared" si="68"/>
        <v>431818</v>
      </c>
      <c r="V155" s="856">
        <v>43510</v>
      </c>
      <c r="W155" s="844">
        <v>15586362</v>
      </c>
      <c r="X155" s="860"/>
      <c r="Y155" s="844">
        <v>0</v>
      </c>
      <c r="Z155" s="860"/>
      <c r="AA155" s="860"/>
      <c r="AB155" s="860"/>
      <c r="AC155" s="860"/>
      <c r="AD155" s="860"/>
      <c r="AE155" s="858">
        <f t="shared" si="70"/>
        <v>15586362</v>
      </c>
      <c r="AF155" s="859">
        <f t="shared" si="69"/>
        <v>0</v>
      </c>
      <c r="AG155" s="728"/>
      <c r="AH155" s="444"/>
    </row>
    <row r="156" spans="1:34" ht="15" hidden="1" customHeight="1" x14ac:dyDescent="0.25">
      <c r="A156" s="1176">
        <f t="shared" si="71"/>
        <v>9</v>
      </c>
      <c r="B156" s="1193">
        <f t="shared" si="72"/>
        <v>43495</v>
      </c>
      <c r="C156" s="834">
        <f t="shared" si="73"/>
        <v>150</v>
      </c>
      <c r="D156" s="864" t="s">
        <v>42</v>
      </c>
      <c r="E156" s="1208" t="s">
        <v>43</v>
      </c>
      <c r="F156" s="945">
        <v>10</v>
      </c>
      <c r="G156" s="838">
        <f t="shared" si="59"/>
        <v>13318180</v>
      </c>
      <c r="H156" s="839"/>
      <c r="I156" s="946">
        <f t="shared" si="60"/>
        <v>0</v>
      </c>
      <c r="J156" s="947"/>
      <c r="K156" s="946">
        <f t="shared" si="61"/>
        <v>0</v>
      </c>
      <c r="L156" s="948"/>
      <c r="M156" s="946">
        <f t="shared" si="62"/>
        <v>0</v>
      </c>
      <c r="N156" s="851">
        <f t="shared" si="63"/>
        <v>10</v>
      </c>
      <c r="O156" s="844">
        <f t="shared" si="63"/>
        <v>13318180</v>
      </c>
      <c r="P156" s="844">
        <f t="shared" si="64"/>
        <v>400000</v>
      </c>
      <c r="Q156" s="844"/>
      <c r="R156" s="844">
        <f t="shared" si="65"/>
        <v>1331818</v>
      </c>
      <c r="S156" s="844">
        <f t="shared" si="66"/>
        <v>1931818</v>
      </c>
      <c r="T156" s="844">
        <f t="shared" si="67"/>
        <v>2231818</v>
      </c>
      <c r="U156" s="844">
        <f t="shared" si="68"/>
        <v>431818</v>
      </c>
      <c r="V156" s="856">
        <v>43509</v>
      </c>
      <c r="W156" s="844">
        <v>13318180</v>
      </c>
      <c r="X156" s="728"/>
      <c r="Y156" s="844">
        <v>0</v>
      </c>
      <c r="Z156" s="444"/>
      <c r="AA156" s="444"/>
      <c r="AB156" s="444"/>
      <c r="AC156" s="444"/>
      <c r="AD156" s="444"/>
      <c r="AE156" s="858">
        <f t="shared" si="70"/>
        <v>13318180</v>
      </c>
      <c r="AF156" s="859">
        <f t="shared" si="69"/>
        <v>0</v>
      </c>
      <c r="AG156" s="728"/>
      <c r="AH156" s="444"/>
    </row>
    <row r="157" spans="1:34" ht="15" hidden="1" customHeight="1" x14ac:dyDescent="0.25">
      <c r="A157" s="1176">
        <f t="shared" si="71"/>
        <v>10</v>
      </c>
      <c r="B157" s="1193">
        <f t="shared" si="72"/>
        <v>43495</v>
      </c>
      <c r="C157" s="834">
        <f t="shared" si="73"/>
        <v>151</v>
      </c>
      <c r="D157" s="864" t="s">
        <v>53</v>
      </c>
      <c r="E157" s="1208" t="s">
        <v>43</v>
      </c>
      <c r="F157" s="945">
        <v>5</v>
      </c>
      <c r="G157" s="838">
        <f t="shared" si="59"/>
        <v>6659090</v>
      </c>
      <c r="H157" s="839"/>
      <c r="I157" s="946">
        <f t="shared" si="60"/>
        <v>0</v>
      </c>
      <c r="J157" s="947"/>
      <c r="K157" s="946">
        <f t="shared" si="61"/>
        <v>0</v>
      </c>
      <c r="L157" s="948"/>
      <c r="M157" s="946">
        <f t="shared" si="62"/>
        <v>0</v>
      </c>
      <c r="N157" s="851">
        <f t="shared" si="63"/>
        <v>5</v>
      </c>
      <c r="O157" s="844">
        <f t="shared" si="63"/>
        <v>6659090</v>
      </c>
      <c r="P157" s="844">
        <f t="shared" si="64"/>
        <v>200000</v>
      </c>
      <c r="Q157" s="844"/>
      <c r="R157" s="844">
        <f t="shared" si="65"/>
        <v>1331818</v>
      </c>
      <c r="S157" s="844">
        <f t="shared" si="66"/>
        <v>1931818</v>
      </c>
      <c r="T157" s="844">
        <f t="shared" si="67"/>
        <v>2231818</v>
      </c>
      <c r="U157" s="844">
        <f t="shared" si="68"/>
        <v>431818</v>
      </c>
      <c r="V157" s="856">
        <v>43496</v>
      </c>
      <c r="W157" s="844">
        <v>6659090</v>
      </c>
      <c r="X157" s="860"/>
      <c r="Y157" s="844">
        <v>0</v>
      </c>
      <c r="Z157" s="860"/>
      <c r="AA157" s="860"/>
      <c r="AB157" s="860"/>
      <c r="AC157" s="860"/>
      <c r="AD157" s="860"/>
      <c r="AE157" s="858">
        <f t="shared" si="70"/>
        <v>6659090</v>
      </c>
      <c r="AF157" s="859">
        <f t="shared" si="69"/>
        <v>0</v>
      </c>
      <c r="AG157" s="728"/>
      <c r="AH157" s="444"/>
    </row>
    <row r="158" spans="1:34" ht="15" hidden="1" customHeight="1" x14ac:dyDescent="0.25">
      <c r="A158" s="1176">
        <f t="shared" si="71"/>
        <v>11</v>
      </c>
      <c r="B158" s="1193">
        <f t="shared" si="72"/>
        <v>43495</v>
      </c>
      <c r="C158" s="834">
        <f t="shared" si="73"/>
        <v>152</v>
      </c>
      <c r="D158" s="864" t="s">
        <v>50</v>
      </c>
      <c r="E158" s="1208" t="s">
        <v>43</v>
      </c>
      <c r="F158" s="945">
        <v>5</v>
      </c>
      <c r="G158" s="838">
        <f t="shared" si="59"/>
        <v>6659090</v>
      </c>
      <c r="H158" s="839"/>
      <c r="I158" s="946">
        <f t="shared" si="60"/>
        <v>0</v>
      </c>
      <c r="J158" s="947"/>
      <c r="K158" s="946">
        <f t="shared" si="61"/>
        <v>0</v>
      </c>
      <c r="L158" s="948"/>
      <c r="M158" s="946">
        <f t="shared" si="62"/>
        <v>0</v>
      </c>
      <c r="N158" s="851">
        <f t="shared" si="63"/>
        <v>5</v>
      </c>
      <c r="O158" s="844">
        <f t="shared" si="63"/>
        <v>6659090</v>
      </c>
      <c r="P158" s="844">
        <f t="shared" si="64"/>
        <v>200000</v>
      </c>
      <c r="Q158" s="844"/>
      <c r="R158" s="844">
        <f t="shared" si="65"/>
        <v>1331818</v>
      </c>
      <c r="S158" s="844">
        <f t="shared" si="66"/>
        <v>1931818</v>
      </c>
      <c r="T158" s="844">
        <f t="shared" si="67"/>
        <v>2231818</v>
      </c>
      <c r="U158" s="844">
        <f t="shared" si="68"/>
        <v>431818</v>
      </c>
      <c r="V158" s="856">
        <v>43496</v>
      </c>
      <c r="W158" s="844">
        <v>6659090</v>
      </c>
      <c r="X158" s="728"/>
      <c r="Y158" s="844">
        <v>0</v>
      </c>
      <c r="Z158" s="444"/>
      <c r="AA158" s="444"/>
      <c r="AB158" s="444"/>
      <c r="AC158" s="444"/>
      <c r="AD158" s="444"/>
      <c r="AE158" s="858">
        <f t="shared" si="70"/>
        <v>6659090</v>
      </c>
      <c r="AF158" s="859">
        <f t="shared" si="69"/>
        <v>0</v>
      </c>
      <c r="AG158" s="728"/>
      <c r="AH158" s="444"/>
    </row>
    <row r="159" spans="1:34" ht="15" hidden="1" customHeight="1" x14ac:dyDescent="0.25">
      <c r="A159" s="1176">
        <f t="shared" si="71"/>
        <v>12</v>
      </c>
      <c r="B159" s="1193">
        <f t="shared" si="72"/>
        <v>43495</v>
      </c>
      <c r="C159" s="834">
        <f t="shared" si="73"/>
        <v>153</v>
      </c>
      <c r="D159" s="864" t="s">
        <v>51</v>
      </c>
      <c r="E159" s="1208" t="s">
        <v>43</v>
      </c>
      <c r="F159" s="945">
        <v>6</v>
      </c>
      <c r="G159" s="838">
        <f t="shared" si="59"/>
        <v>7990908</v>
      </c>
      <c r="H159" s="839"/>
      <c r="I159" s="946">
        <f t="shared" si="60"/>
        <v>0</v>
      </c>
      <c r="J159" s="947">
        <v>4</v>
      </c>
      <c r="K159" s="946">
        <f t="shared" si="61"/>
        <v>8927272</v>
      </c>
      <c r="L159" s="948"/>
      <c r="M159" s="946">
        <f t="shared" si="62"/>
        <v>0</v>
      </c>
      <c r="N159" s="851">
        <f t="shared" si="63"/>
        <v>10</v>
      </c>
      <c r="O159" s="844">
        <f t="shared" si="63"/>
        <v>16918180</v>
      </c>
      <c r="P159" s="844">
        <f t="shared" si="64"/>
        <v>400000</v>
      </c>
      <c r="Q159" s="844"/>
      <c r="R159" s="844">
        <f t="shared" si="65"/>
        <v>1331818</v>
      </c>
      <c r="S159" s="844">
        <f t="shared" si="66"/>
        <v>1931818</v>
      </c>
      <c r="T159" s="844">
        <f t="shared" si="67"/>
        <v>2231818</v>
      </c>
      <c r="U159" s="844">
        <f t="shared" si="68"/>
        <v>431818</v>
      </c>
      <c r="V159" s="856">
        <v>43497</v>
      </c>
      <c r="W159" s="844">
        <v>16918180</v>
      </c>
      <c r="X159" s="856"/>
      <c r="Y159" s="844">
        <v>0</v>
      </c>
      <c r="Z159" s="444"/>
      <c r="AA159" s="444"/>
      <c r="AB159" s="444"/>
      <c r="AC159" s="444"/>
      <c r="AD159" s="444"/>
      <c r="AE159" s="858">
        <f t="shared" si="70"/>
        <v>16918180</v>
      </c>
      <c r="AF159" s="859">
        <f t="shared" si="69"/>
        <v>0</v>
      </c>
      <c r="AG159" s="728"/>
      <c r="AH159" s="444"/>
    </row>
    <row r="160" spans="1:34" ht="15" hidden="1" customHeight="1" x14ac:dyDescent="0.25">
      <c r="A160" s="1176">
        <f t="shared" si="71"/>
        <v>13</v>
      </c>
      <c r="B160" s="1193">
        <f t="shared" si="72"/>
        <v>43495</v>
      </c>
      <c r="C160" s="834">
        <f t="shared" si="73"/>
        <v>154</v>
      </c>
      <c r="D160" s="864" t="s">
        <v>44</v>
      </c>
      <c r="E160" s="1208" t="s">
        <v>43</v>
      </c>
      <c r="F160" s="945">
        <v>5</v>
      </c>
      <c r="G160" s="838">
        <f t="shared" si="59"/>
        <v>6659090</v>
      </c>
      <c r="H160" s="839"/>
      <c r="I160" s="946">
        <f t="shared" si="60"/>
        <v>0</v>
      </c>
      <c r="J160" s="947">
        <v>5</v>
      </c>
      <c r="K160" s="946">
        <f t="shared" si="61"/>
        <v>11159090</v>
      </c>
      <c r="L160" s="948"/>
      <c r="M160" s="946">
        <f t="shared" si="62"/>
        <v>0</v>
      </c>
      <c r="N160" s="851">
        <f t="shared" si="63"/>
        <v>10</v>
      </c>
      <c r="O160" s="844">
        <f t="shared" si="63"/>
        <v>17818180</v>
      </c>
      <c r="P160" s="844">
        <f t="shared" si="64"/>
        <v>400000</v>
      </c>
      <c r="Q160" s="844"/>
      <c r="R160" s="844">
        <f t="shared" si="65"/>
        <v>1331818</v>
      </c>
      <c r="S160" s="844">
        <f t="shared" si="66"/>
        <v>1931818</v>
      </c>
      <c r="T160" s="844">
        <f t="shared" si="67"/>
        <v>2231818</v>
      </c>
      <c r="U160" s="844">
        <f t="shared" si="68"/>
        <v>431818</v>
      </c>
      <c r="V160" s="856">
        <v>43500</v>
      </c>
      <c r="W160" s="844">
        <v>17818180</v>
      </c>
      <c r="X160" s="728"/>
      <c r="Y160" s="844">
        <v>0</v>
      </c>
      <c r="Z160" s="444"/>
      <c r="AA160" s="444"/>
      <c r="AB160" s="444"/>
      <c r="AC160" s="444"/>
      <c r="AD160" s="444"/>
      <c r="AE160" s="858">
        <f t="shared" si="70"/>
        <v>17818180</v>
      </c>
      <c r="AF160" s="859">
        <f t="shared" si="69"/>
        <v>0</v>
      </c>
      <c r="AG160" s="728"/>
      <c r="AH160" s="444"/>
    </row>
    <row r="161" spans="1:34" ht="15" hidden="1" customHeight="1" x14ac:dyDescent="0.25">
      <c r="A161" s="1176">
        <f t="shared" si="71"/>
        <v>14</v>
      </c>
      <c r="B161" s="1193">
        <f t="shared" si="72"/>
        <v>43495</v>
      </c>
      <c r="C161" s="834">
        <f t="shared" si="73"/>
        <v>155</v>
      </c>
      <c r="D161" s="864" t="s">
        <v>47</v>
      </c>
      <c r="E161" s="1208" t="s">
        <v>43</v>
      </c>
      <c r="F161" s="945">
        <v>5</v>
      </c>
      <c r="G161" s="838">
        <f t="shared" si="59"/>
        <v>6659090</v>
      </c>
      <c r="H161" s="839"/>
      <c r="I161" s="946">
        <f t="shared" si="60"/>
        <v>0</v>
      </c>
      <c r="J161" s="947">
        <v>4</v>
      </c>
      <c r="K161" s="946">
        <f t="shared" si="61"/>
        <v>8927272</v>
      </c>
      <c r="L161" s="948"/>
      <c r="M161" s="946">
        <f t="shared" si="62"/>
        <v>0</v>
      </c>
      <c r="N161" s="851">
        <f t="shared" si="63"/>
        <v>9</v>
      </c>
      <c r="O161" s="844">
        <f t="shared" si="63"/>
        <v>15586362</v>
      </c>
      <c r="P161" s="844">
        <f t="shared" si="64"/>
        <v>360000</v>
      </c>
      <c r="Q161" s="844"/>
      <c r="R161" s="844">
        <f t="shared" si="65"/>
        <v>1331818</v>
      </c>
      <c r="S161" s="844">
        <f t="shared" si="66"/>
        <v>1931818</v>
      </c>
      <c r="T161" s="844">
        <f t="shared" si="67"/>
        <v>2231818</v>
      </c>
      <c r="U161" s="844">
        <f t="shared" si="68"/>
        <v>431818</v>
      </c>
      <c r="V161" s="856">
        <v>43497</v>
      </c>
      <c r="W161" s="844">
        <v>10586362</v>
      </c>
      <c r="X161" s="856">
        <v>43507</v>
      </c>
      <c r="Y161" s="844">
        <v>5000000</v>
      </c>
      <c r="Z161" s="444"/>
      <c r="AA161" s="444"/>
      <c r="AB161" s="444"/>
      <c r="AC161" s="444"/>
      <c r="AD161" s="444"/>
      <c r="AE161" s="858">
        <f t="shared" si="70"/>
        <v>15586362</v>
      </c>
      <c r="AF161" s="859">
        <f t="shared" si="69"/>
        <v>0</v>
      </c>
      <c r="AG161" s="728"/>
      <c r="AH161" s="444"/>
    </row>
    <row r="162" spans="1:34" ht="15" hidden="1" customHeight="1" x14ac:dyDescent="0.25">
      <c r="A162" s="1176">
        <f t="shared" si="71"/>
        <v>15</v>
      </c>
      <c r="B162" s="1193">
        <f t="shared" si="72"/>
        <v>43495</v>
      </c>
      <c r="C162" s="834">
        <f t="shared" si="73"/>
        <v>156</v>
      </c>
      <c r="D162" s="864" t="s">
        <v>69</v>
      </c>
      <c r="E162" s="1208" t="s">
        <v>57</v>
      </c>
      <c r="F162" s="945">
        <v>5</v>
      </c>
      <c r="G162" s="838">
        <f t="shared" si="59"/>
        <v>6659090</v>
      </c>
      <c r="H162" s="839"/>
      <c r="I162" s="946">
        <f t="shared" si="60"/>
        <v>0</v>
      </c>
      <c r="J162" s="947"/>
      <c r="K162" s="946">
        <f t="shared" si="61"/>
        <v>0</v>
      </c>
      <c r="L162" s="948"/>
      <c r="M162" s="946">
        <f t="shared" si="62"/>
        <v>0</v>
      </c>
      <c r="N162" s="851">
        <f t="shared" si="63"/>
        <v>5</v>
      </c>
      <c r="O162" s="844">
        <f t="shared" si="63"/>
        <v>6659090</v>
      </c>
      <c r="P162" s="844">
        <f t="shared" si="64"/>
        <v>200000</v>
      </c>
      <c r="Q162" s="844"/>
      <c r="R162" s="844">
        <f t="shared" si="65"/>
        <v>1331818</v>
      </c>
      <c r="S162" s="844">
        <f t="shared" si="66"/>
        <v>1931818</v>
      </c>
      <c r="T162" s="844">
        <f t="shared" si="67"/>
        <v>2231818</v>
      </c>
      <c r="U162" s="844">
        <f t="shared" si="68"/>
        <v>431818</v>
      </c>
      <c r="V162" s="856">
        <v>43496</v>
      </c>
      <c r="W162" s="844">
        <v>6659090</v>
      </c>
      <c r="X162" s="728"/>
      <c r="Y162" s="844">
        <v>0</v>
      </c>
      <c r="Z162" s="444"/>
      <c r="AA162" s="444"/>
      <c r="AB162" s="444"/>
      <c r="AC162" s="444"/>
      <c r="AD162" s="444"/>
      <c r="AE162" s="858">
        <f t="shared" si="70"/>
        <v>6659090</v>
      </c>
      <c r="AF162" s="859">
        <f t="shared" si="69"/>
        <v>0</v>
      </c>
      <c r="AG162" s="728"/>
      <c r="AH162" s="444"/>
    </row>
    <row r="163" spans="1:34" ht="15" hidden="1" customHeight="1" x14ac:dyDescent="0.25">
      <c r="A163" s="1176">
        <f t="shared" si="71"/>
        <v>16</v>
      </c>
      <c r="B163" s="1193">
        <f t="shared" si="72"/>
        <v>43495</v>
      </c>
      <c r="C163" s="834">
        <f t="shared" si="73"/>
        <v>157</v>
      </c>
      <c r="D163" s="864" t="s">
        <v>73</v>
      </c>
      <c r="E163" s="1208" t="s">
        <v>57</v>
      </c>
      <c r="F163" s="945">
        <v>5</v>
      </c>
      <c r="G163" s="838">
        <f t="shared" si="59"/>
        <v>6659090</v>
      </c>
      <c r="H163" s="839"/>
      <c r="I163" s="946">
        <f t="shared" si="60"/>
        <v>0</v>
      </c>
      <c r="J163" s="947"/>
      <c r="K163" s="946">
        <f t="shared" si="61"/>
        <v>0</v>
      </c>
      <c r="L163" s="948"/>
      <c r="M163" s="946">
        <f t="shared" si="62"/>
        <v>0</v>
      </c>
      <c r="N163" s="851">
        <f t="shared" si="63"/>
        <v>5</v>
      </c>
      <c r="O163" s="844">
        <f t="shared" si="63"/>
        <v>6659090</v>
      </c>
      <c r="P163" s="844">
        <f t="shared" si="64"/>
        <v>200000</v>
      </c>
      <c r="Q163" s="844"/>
      <c r="R163" s="844">
        <f t="shared" si="65"/>
        <v>1331818</v>
      </c>
      <c r="S163" s="844">
        <f t="shared" si="66"/>
        <v>1931818</v>
      </c>
      <c r="T163" s="844">
        <f t="shared" si="67"/>
        <v>2231818</v>
      </c>
      <c r="U163" s="844">
        <f t="shared" si="68"/>
        <v>431818</v>
      </c>
      <c r="V163" s="856">
        <v>43496</v>
      </c>
      <c r="W163" s="844">
        <v>4850000</v>
      </c>
      <c r="X163" s="856">
        <v>43504</v>
      </c>
      <c r="Y163" s="844">
        <v>1809090</v>
      </c>
      <c r="Z163" s="444"/>
      <c r="AA163" s="444"/>
      <c r="AB163" s="444"/>
      <c r="AC163" s="444"/>
      <c r="AD163" s="444"/>
      <c r="AE163" s="858">
        <f t="shared" si="70"/>
        <v>6659090</v>
      </c>
      <c r="AF163" s="859">
        <f t="shared" si="69"/>
        <v>0</v>
      </c>
      <c r="AG163" s="728"/>
      <c r="AH163" s="444"/>
    </row>
    <row r="164" spans="1:34" ht="15" hidden="1" customHeight="1" x14ac:dyDescent="0.25">
      <c r="A164" s="1176">
        <f t="shared" si="71"/>
        <v>17</v>
      </c>
      <c r="B164" s="1193">
        <f t="shared" si="72"/>
        <v>43495</v>
      </c>
      <c r="C164" s="834">
        <f t="shared" si="73"/>
        <v>158</v>
      </c>
      <c r="D164" s="864" t="s">
        <v>71</v>
      </c>
      <c r="E164" s="1208" t="s">
        <v>57</v>
      </c>
      <c r="F164" s="945">
        <v>5</v>
      </c>
      <c r="G164" s="838">
        <f t="shared" si="59"/>
        <v>6659090</v>
      </c>
      <c r="H164" s="839"/>
      <c r="I164" s="946">
        <f t="shared" si="60"/>
        <v>0</v>
      </c>
      <c r="J164" s="947"/>
      <c r="K164" s="946">
        <f t="shared" si="61"/>
        <v>0</v>
      </c>
      <c r="L164" s="948"/>
      <c r="M164" s="946">
        <f t="shared" si="62"/>
        <v>0</v>
      </c>
      <c r="N164" s="851">
        <f t="shared" si="63"/>
        <v>5</v>
      </c>
      <c r="O164" s="844">
        <f t="shared" si="63"/>
        <v>6659090</v>
      </c>
      <c r="P164" s="844">
        <f t="shared" si="64"/>
        <v>200000</v>
      </c>
      <c r="Q164" s="844"/>
      <c r="R164" s="844">
        <f t="shared" si="65"/>
        <v>1331818</v>
      </c>
      <c r="S164" s="844">
        <f t="shared" si="66"/>
        <v>1931818</v>
      </c>
      <c r="T164" s="844">
        <f t="shared" si="67"/>
        <v>2231818</v>
      </c>
      <c r="U164" s="844">
        <f t="shared" si="68"/>
        <v>431818</v>
      </c>
      <c r="V164" s="856">
        <v>43497</v>
      </c>
      <c r="W164" s="844">
        <v>4000000</v>
      </c>
      <c r="X164" s="856">
        <v>43509</v>
      </c>
      <c r="Y164" s="844">
        <v>2659090</v>
      </c>
      <c r="Z164" s="444"/>
      <c r="AA164" s="444"/>
      <c r="AB164" s="444"/>
      <c r="AC164" s="444"/>
      <c r="AD164" s="444"/>
      <c r="AE164" s="858">
        <f t="shared" si="70"/>
        <v>6659090</v>
      </c>
      <c r="AF164" s="859">
        <f t="shared" si="69"/>
        <v>0</v>
      </c>
      <c r="AG164" s="728"/>
      <c r="AH164" s="444"/>
    </row>
    <row r="165" spans="1:34" ht="15" hidden="1" customHeight="1" x14ac:dyDescent="0.25">
      <c r="A165" s="1176">
        <f t="shared" si="71"/>
        <v>18</v>
      </c>
      <c r="B165" s="1193">
        <f t="shared" si="72"/>
        <v>43495</v>
      </c>
      <c r="C165" s="834">
        <f t="shared" si="73"/>
        <v>159</v>
      </c>
      <c r="D165" s="864" t="s">
        <v>59</v>
      </c>
      <c r="E165" s="1208" t="s">
        <v>57</v>
      </c>
      <c r="F165" s="945">
        <v>5</v>
      </c>
      <c r="G165" s="838">
        <f t="shared" si="59"/>
        <v>6659090</v>
      </c>
      <c r="H165" s="839"/>
      <c r="I165" s="946">
        <f t="shared" si="60"/>
        <v>0</v>
      </c>
      <c r="J165" s="947"/>
      <c r="K165" s="946">
        <f t="shared" si="61"/>
        <v>0</v>
      </c>
      <c r="L165" s="948"/>
      <c r="M165" s="946">
        <f t="shared" si="62"/>
        <v>0</v>
      </c>
      <c r="N165" s="851">
        <f t="shared" si="63"/>
        <v>5</v>
      </c>
      <c r="O165" s="844">
        <f t="shared" si="63"/>
        <v>6659090</v>
      </c>
      <c r="P165" s="844">
        <f t="shared" si="64"/>
        <v>200000</v>
      </c>
      <c r="Q165" s="844"/>
      <c r="R165" s="844">
        <f t="shared" si="65"/>
        <v>1331818</v>
      </c>
      <c r="S165" s="844">
        <f t="shared" si="66"/>
        <v>1931818</v>
      </c>
      <c r="T165" s="844">
        <f t="shared" si="67"/>
        <v>2231818</v>
      </c>
      <c r="U165" s="844">
        <f t="shared" si="68"/>
        <v>431818</v>
      </c>
      <c r="V165" s="856">
        <v>43497</v>
      </c>
      <c r="W165" s="844">
        <v>6659090</v>
      </c>
      <c r="X165" s="728"/>
      <c r="Y165" s="844">
        <v>0</v>
      </c>
      <c r="Z165" s="444"/>
      <c r="AA165" s="444"/>
      <c r="AB165" s="444"/>
      <c r="AC165" s="444"/>
      <c r="AD165" s="444"/>
      <c r="AE165" s="858">
        <f t="shared" si="70"/>
        <v>6659090</v>
      </c>
      <c r="AF165" s="859">
        <f t="shared" si="69"/>
        <v>0</v>
      </c>
      <c r="AG165" s="728"/>
      <c r="AH165" s="444"/>
    </row>
    <row r="166" spans="1:34" ht="15" hidden="1" customHeight="1" x14ac:dyDescent="0.25">
      <c r="A166" s="1176">
        <f t="shared" si="71"/>
        <v>19</v>
      </c>
      <c r="B166" s="1193">
        <f t="shared" si="72"/>
        <v>43495</v>
      </c>
      <c r="C166" s="834">
        <f t="shared" si="73"/>
        <v>160</v>
      </c>
      <c r="D166" s="864" t="s">
        <v>58</v>
      </c>
      <c r="E166" s="1208" t="s">
        <v>57</v>
      </c>
      <c r="F166" s="945">
        <v>5</v>
      </c>
      <c r="G166" s="838">
        <f>F166*R167</f>
        <v>6659090</v>
      </c>
      <c r="H166" s="839"/>
      <c r="I166" s="946">
        <f>H166*S167</f>
        <v>0</v>
      </c>
      <c r="J166" s="947">
        <v>5</v>
      </c>
      <c r="K166" s="946">
        <f>J166*T167</f>
        <v>11159090</v>
      </c>
      <c r="L166" s="948"/>
      <c r="M166" s="946">
        <f>L166*U167</f>
        <v>0</v>
      </c>
      <c r="N166" s="851">
        <f t="shared" si="63"/>
        <v>10</v>
      </c>
      <c r="O166" s="844">
        <f t="shared" si="63"/>
        <v>17818180</v>
      </c>
      <c r="P166" s="844">
        <f t="shared" si="64"/>
        <v>400000</v>
      </c>
      <c r="Q166" s="844"/>
      <c r="R166" s="844">
        <f t="shared" si="65"/>
        <v>1331818</v>
      </c>
      <c r="S166" s="844">
        <f t="shared" si="66"/>
        <v>1931818</v>
      </c>
      <c r="T166" s="844">
        <f t="shared" si="67"/>
        <v>2231818</v>
      </c>
      <c r="U166" s="844">
        <f t="shared" si="68"/>
        <v>431818</v>
      </c>
      <c r="V166" s="856">
        <v>43496</v>
      </c>
      <c r="W166" s="844">
        <v>13000000</v>
      </c>
      <c r="X166" s="856">
        <v>43500</v>
      </c>
      <c r="Y166" s="844">
        <v>4818180</v>
      </c>
      <c r="Z166" s="444"/>
      <c r="AA166" s="444"/>
      <c r="AB166" s="444"/>
      <c r="AC166" s="444"/>
      <c r="AD166" s="444"/>
      <c r="AE166" s="858">
        <f t="shared" si="70"/>
        <v>17818180</v>
      </c>
      <c r="AF166" s="859">
        <f t="shared" si="69"/>
        <v>0</v>
      </c>
      <c r="AG166" s="728"/>
      <c r="AH166" s="444"/>
    </row>
    <row r="167" spans="1:34" ht="15" hidden="1" customHeight="1" x14ac:dyDescent="0.25">
      <c r="A167" s="1176">
        <f t="shared" si="71"/>
        <v>20</v>
      </c>
      <c r="B167" s="1193">
        <f t="shared" si="72"/>
        <v>43495</v>
      </c>
      <c r="C167" s="834">
        <f t="shared" si="73"/>
        <v>161</v>
      </c>
      <c r="D167" s="864" t="s">
        <v>70</v>
      </c>
      <c r="E167" s="1208" t="s">
        <v>57</v>
      </c>
      <c r="F167" s="945">
        <v>5</v>
      </c>
      <c r="G167" s="838">
        <f>F167*R168</f>
        <v>6659090</v>
      </c>
      <c r="H167" s="839"/>
      <c r="I167" s="946">
        <f>H167*S168</f>
        <v>0</v>
      </c>
      <c r="J167" s="947">
        <v>5</v>
      </c>
      <c r="K167" s="946">
        <f>J167*T168</f>
        <v>11159090</v>
      </c>
      <c r="L167" s="948"/>
      <c r="M167" s="444"/>
      <c r="N167" s="851">
        <f t="shared" ref="N167:O182" si="74">+L167+J167+H167+F167</f>
        <v>10</v>
      </c>
      <c r="O167" s="844">
        <f>+M168+K167+I167+G167</f>
        <v>17818180</v>
      </c>
      <c r="P167" s="844">
        <f t="shared" si="64"/>
        <v>400000</v>
      </c>
      <c r="Q167" s="844"/>
      <c r="R167" s="844">
        <f t="shared" si="65"/>
        <v>1331818</v>
      </c>
      <c r="S167" s="844">
        <f t="shared" si="66"/>
        <v>1931818</v>
      </c>
      <c r="T167" s="844">
        <f t="shared" si="67"/>
        <v>2231818</v>
      </c>
      <c r="U167" s="844">
        <f t="shared" si="68"/>
        <v>431818</v>
      </c>
      <c r="V167" s="856">
        <v>43497</v>
      </c>
      <c r="W167" s="844">
        <v>17818180</v>
      </c>
      <c r="X167" s="728"/>
      <c r="Y167" s="844">
        <v>0</v>
      </c>
      <c r="Z167" s="444"/>
      <c r="AA167" s="444"/>
      <c r="AB167" s="444"/>
      <c r="AC167" s="444"/>
      <c r="AD167" s="444"/>
      <c r="AE167" s="858">
        <f t="shared" si="70"/>
        <v>17818180</v>
      </c>
      <c r="AF167" s="859">
        <f t="shared" si="69"/>
        <v>0</v>
      </c>
      <c r="AG167" s="728"/>
      <c r="AH167" s="444"/>
    </row>
    <row r="168" spans="1:34" ht="15" hidden="1" customHeight="1" thickBot="1" x14ac:dyDescent="0.3">
      <c r="A168" s="1176">
        <f t="shared" si="71"/>
        <v>21</v>
      </c>
      <c r="B168" s="1193">
        <f t="shared" si="72"/>
        <v>43495</v>
      </c>
      <c r="C168" s="834">
        <f t="shared" si="73"/>
        <v>162</v>
      </c>
      <c r="D168" s="864" t="s">
        <v>68</v>
      </c>
      <c r="E168" s="1208" t="s">
        <v>57</v>
      </c>
      <c r="F168" s="945">
        <v>5</v>
      </c>
      <c r="G168" s="838">
        <f t="shared" ref="G168:G199" si="75">F168*R168</f>
        <v>6659090</v>
      </c>
      <c r="H168" s="839"/>
      <c r="I168" s="946">
        <f>H168*S169</f>
        <v>0</v>
      </c>
      <c r="J168" s="947">
        <v>6</v>
      </c>
      <c r="K168" s="946">
        <f>J168*T169</f>
        <v>13390908</v>
      </c>
      <c r="L168" s="948"/>
      <c r="M168" s="946">
        <f>L167*U168</f>
        <v>0</v>
      </c>
      <c r="N168" s="851">
        <f t="shared" si="74"/>
        <v>11</v>
      </c>
      <c r="O168" s="844">
        <f>+M169+K168+I168+G168</f>
        <v>20049998</v>
      </c>
      <c r="P168" s="844">
        <f t="shared" si="64"/>
        <v>440000</v>
      </c>
      <c r="Q168" s="844"/>
      <c r="R168" s="844">
        <f t="shared" si="65"/>
        <v>1331818</v>
      </c>
      <c r="S168" s="844">
        <f t="shared" si="66"/>
        <v>1931818</v>
      </c>
      <c r="T168" s="844">
        <f t="shared" si="67"/>
        <v>2231818</v>
      </c>
      <c r="U168" s="844">
        <f t="shared" si="68"/>
        <v>431818</v>
      </c>
      <c r="V168" s="856">
        <v>43496</v>
      </c>
      <c r="W168" s="844">
        <v>12050000</v>
      </c>
      <c r="X168" s="856">
        <v>43500</v>
      </c>
      <c r="Y168" s="844">
        <v>1000000</v>
      </c>
      <c r="Z168" s="856">
        <v>43513</v>
      </c>
      <c r="AA168" s="861">
        <v>6999998</v>
      </c>
      <c r="AB168" s="444"/>
      <c r="AC168" s="444"/>
      <c r="AD168" s="444"/>
      <c r="AE168" s="858">
        <f t="shared" si="70"/>
        <v>20049998</v>
      </c>
      <c r="AF168" s="859">
        <f t="shared" si="69"/>
        <v>0</v>
      </c>
      <c r="AG168" s="728"/>
      <c r="AH168" s="444"/>
    </row>
    <row r="169" spans="1:34" ht="15" hidden="1" customHeight="1" x14ac:dyDescent="0.25">
      <c r="A169" s="1175">
        <v>1</v>
      </c>
      <c r="B169" s="1193">
        <v>43496</v>
      </c>
      <c r="C169" s="956">
        <v>163</v>
      </c>
      <c r="D169" s="835" t="s">
        <v>80</v>
      </c>
      <c r="E169" s="1208" t="s">
        <v>31</v>
      </c>
      <c r="F169" s="850">
        <v>5</v>
      </c>
      <c r="G169" s="838">
        <f t="shared" si="75"/>
        <v>6659090</v>
      </c>
      <c r="H169" s="839"/>
      <c r="I169" s="840">
        <f t="shared" ref="I169:I200" si="76">H169*S169</f>
        <v>0</v>
      </c>
      <c r="J169" s="841">
        <v>5</v>
      </c>
      <c r="K169" s="840">
        <f t="shared" ref="K169:K200" si="77">J169*T169</f>
        <v>11159090</v>
      </c>
      <c r="L169" s="842"/>
      <c r="M169" s="840">
        <f t="shared" ref="M169:M200" si="78">L169*U169</f>
        <v>0</v>
      </c>
      <c r="N169" s="851">
        <f t="shared" si="74"/>
        <v>10</v>
      </c>
      <c r="O169" s="844">
        <f>+M169+K169+I169+G169</f>
        <v>17818180</v>
      </c>
      <c r="P169" s="844">
        <f t="shared" si="64"/>
        <v>400000</v>
      </c>
      <c r="Q169" s="844"/>
      <c r="R169" s="844">
        <f t="shared" si="65"/>
        <v>1331818</v>
      </c>
      <c r="S169" s="844">
        <f t="shared" si="66"/>
        <v>1931818</v>
      </c>
      <c r="T169" s="844">
        <f t="shared" si="67"/>
        <v>2231818</v>
      </c>
      <c r="U169" s="844">
        <f t="shared" si="68"/>
        <v>431818</v>
      </c>
      <c r="V169" s="856">
        <v>43497</v>
      </c>
      <c r="W169" s="844">
        <v>7000000</v>
      </c>
      <c r="X169" s="856">
        <v>43500</v>
      </c>
      <c r="Y169" s="844">
        <v>10818180</v>
      </c>
      <c r="Z169" s="844"/>
      <c r="AA169" s="857"/>
      <c r="AB169" s="857"/>
      <c r="AC169" s="444"/>
      <c r="AD169" s="444"/>
      <c r="AE169" s="858">
        <f>W169+Y169+AA169+AC169</f>
        <v>17818180</v>
      </c>
      <c r="AF169" s="859">
        <f t="shared" si="69"/>
        <v>0</v>
      </c>
      <c r="AG169" s="444"/>
      <c r="AH169" s="444"/>
    </row>
    <row r="170" spans="1:34" ht="15" hidden="1" customHeight="1" x14ac:dyDescent="0.25">
      <c r="A170" s="1176">
        <f>+A169+1</f>
        <v>2</v>
      </c>
      <c r="B170" s="1193">
        <f t="shared" ref="B170:B172" si="79">+B169</f>
        <v>43496</v>
      </c>
      <c r="C170" s="1162">
        <f>+C169+1</f>
        <v>164</v>
      </c>
      <c r="D170" s="835" t="s">
        <v>81</v>
      </c>
      <c r="E170" s="1208" t="s">
        <v>31</v>
      </c>
      <c r="F170" s="850">
        <v>10</v>
      </c>
      <c r="G170" s="838">
        <f t="shared" si="75"/>
        <v>13318180</v>
      </c>
      <c r="H170" s="839"/>
      <c r="I170" s="840">
        <f t="shared" si="76"/>
        <v>0</v>
      </c>
      <c r="J170" s="841"/>
      <c r="K170" s="840">
        <f t="shared" si="77"/>
        <v>0</v>
      </c>
      <c r="L170" s="842"/>
      <c r="M170" s="840">
        <f t="shared" si="78"/>
        <v>0</v>
      </c>
      <c r="N170" s="851">
        <f t="shared" si="74"/>
        <v>10</v>
      </c>
      <c r="O170" s="844">
        <f>+M170+K170+I170+G170</f>
        <v>13318180</v>
      </c>
      <c r="P170" s="844">
        <f t="shared" si="64"/>
        <v>400000</v>
      </c>
      <c r="Q170" s="844"/>
      <c r="R170" s="844">
        <f t="shared" si="65"/>
        <v>1331818</v>
      </c>
      <c r="S170" s="844">
        <f t="shared" si="66"/>
        <v>1931818</v>
      </c>
      <c r="T170" s="844">
        <f t="shared" si="67"/>
        <v>2231818</v>
      </c>
      <c r="U170" s="844">
        <f t="shared" si="68"/>
        <v>431818</v>
      </c>
      <c r="V170" s="856">
        <v>43497</v>
      </c>
      <c r="W170" s="844">
        <v>13318180</v>
      </c>
      <c r="X170" s="856">
        <v>43504</v>
      </c>
      <c r="Y170" s="844">
        <v>0</v>
      </c>
      <c r="Z170" s="844"/>
      <c r="AA170" s="857"/>
      <c r="AB170" s="857"/>
      <c r="AC170" s="444"/>
      <c r="AD170" s="444"/>
      <c r="AE170" s="858">
        <f t="shared" ref="AE170:AE172" si="80">W170+Y170+AA170+AC170</f>
        <v>13318180</v>
      </c>
      <c r="AF170" s="859">
        <f t="shared" si="69"/>
        <v>0</v>
      </c>
      <c r="AG170" s="444"/>
      <c r="AH170" s="444"/>
    </row>
    <row r="171" spans="1:34" ht="15" hidden="1" customHeight="1" x14ac:dyDescent="0.25">
      <c r="A171" s="1176">
        <f t="shared" ref="A171:A172" si="81">+A170+1</f>
        <v>3</v>
      </c>
      <c r="B171" s="1193">
        <f t="shared" si="79"/>
        <v>43496</v>
      </c>
      <c r="C171" s="1162">
        <f t="shared" ref="C171:C172" si="82">+C170+1</f>
        <v>165</v>
      </c>
      <c r="D171" s="835" t="s">
        <v>36</v>
      </c>
      <c r="E171" s="1208" t="s">
        <v>31</v>
      </c>
      <c r="F171" s="850"/>
      <c r="G171" s="838">
        <f t="shared" si="75"/>
        <v>0</v>
      </c>
      <c r="H171" s="839"/>
      <c r="I171" s="840">
        <f t="shared" si="76"/>
        <v>0</v>
      </c>
      <c r="J171" s="841">
        <v>6</v>
      </c>
      <c r="K171" s="840">
        <f t="shared" si="77"/>
        <v>13390908</v>
      </c>
      <c r="L171" s="842"/>
      <c r="M171" s="840">
        <f t="shared" si="78"/>
        <v>0</v>
      </c>
      <c r="N171" s="851">
        <f t="shared" si="74"/>
        <v>6</v>
      </c>
      <c r="O171" s="844">
        <f>+M171+K171+I171+G171</f>
        <v>13390908</v>
      </c>
      <c r="P171" s="844">
        <f t="shared" si="64"/>
        <v>240000</v>
      </c>
      <c r="Q171" s="844"/>
      <c r="R171" s="844">
        <f t="shared" si="65"/>
        <v>1331818</v>
      </c>
      <c r="S171" s="844">
        <f t="shared" si="66"/>
        <v>1931818</v>
      </c>
      <c r="T171" s="844">
        <f t="shared" si="67"/>
        <v>2231818</v>
      </c>
      <c r="U171" s="844">
        <f t="shared" si="68"/>
        <v>431818</v>
      </c>
      <c r="V171" s="856">
        <v>43497</v>
      </c>
      <c r="W171" s="844">
        <v>13390908</v>
      </c>
      <c r="X171" s="834"/>
      <c r="Y171" s="844">
        <v>0</v>
      </c>
      <c r="Z171" s="844"/>
      <c r="AA171" s="857"/>
      <c r="AB171" s="857"/>
      <c r="AC171" s="444"/>
      <c r="AD171" s="444"/>
      <c r="AE171" s="858">
        <f t="shared" si="80"/>
        <v>13390908</v>
      </c>
      <c r="AF171" s="859">
        <f t="shared" si="69"/>
        <v>0</v>
      </c>
      <c r="AG171" s="444"/>
      <c r="AH171" s="444"/>
    </row>
    <row r="172" spans="1:34" ht="15" hidden="1" customHeight="1" thickBot="1" x14ac:dyDescent="0.3">
      <c r="A172" s="1176">
        <f t="shared" si="81"/>
        <v>4</v>
      </c>
      <c r="B172" s="1193">
        <f t="shared" si="79"/>
        <v>43496</v>
      </c>
      <c r="C172" s="1162">
        <f t="shared" si="82"/>
        <v>166</v>
      </c>
      <c r="D172" s="835" t="s">
        <v>37</v>
      </c>
      <c r="E172" s="1208" t="s">
        <v>31</v>
      </c>
      <c r="F172" s="850"/>
      <c r="G172" s="838">
        <f t="shared" si="75"/>
        <v>0</v>
      </c>
      <c r="H172" s="839"/>
      <c r="I172" s="840">
        <f t="shared" si="76"/>
        <v>0</v>
      </c>
      <c r="J172" s="841">
        <v>6</v>
      </c>
      <c r="K172" s="840">
        <f t="shared" si="77"/>
        <v>13390908</v>
      </c>
      <c r="L172" s="842"/>
      <c r="M172" s="840">
        <f t="shared" si="78"/>
        <v>0</v>
      </c>
      <c r="N172" s="851">
        <f t="shared" si="74"/>
        <v>6</v>
      </c>
      <c r="O172" s="844">
        <f>+M172+K172+I172+G172</f>
        <v>13390908</v>
      </c>
      <c r="P172" s="844">
        <f t="shared" si="64"/>
        <v>240000</v>
      </c>
      <c r="Q172" s="844"/>
      <c r="R172" s="844">
        <f t="shared" si="65"/>
        <v>1331818</v>
      </c>
      <c r="S172" s="844">
        <f t="shared" si="66"/>
        <v>1931818</v>
      </c>
      <c r="T172" s="844">
        <f t="shared" si="67"/>
        <v>2231818</v>
      </c>
      <c r="U172" s="844">
        <f t="shared" si="68"/>
        <v>431818</v>
      </c>
      <c r="V172" s="856">
        <v>43497</v>
      </c>
      <c r="W172" s="844">
        <v>13390908</v>
      </c>
      <c r="X172" s="834"/>
      <c r="Y172" s="844">
        <v>0</v>
      </c>
      <c r="Z172" s="844"/>
      <c r="AA172" s="857"/>
      <c r="AB172" s="857"/>
      <c r="AC172" s="444"/>
      <c r="AD172" s="444"/>
      <c r="AE172" s="858">
        <f t="shared" si="80"/>
        <v>13390908</v>
      </c>
      <c r="AF172" s="859">
        <f t="shared" si="69"/>
        <v>0</v>
      </c>
      <c r="AG172" s="444"/>
      <c r="AH172" s="444"/>
    </row>
    <row r="173" spans="1:34" ht="15" hidden="1" customHeight="1" thickBot="1" x14ac:dyDescent="0.3">
      <c r="A173" s="1175">
        <v>1</v>
      </c>
      <c r="B173" s="1193">
        <v>43497</v>
      </c>
      <c r="C173" s="834">
        <v>167</v>
      </c>
      <c r="D173" s="835" t="s">
        <v>35</v>
      </c>
      <c r="E173" s="1208" t="s">
        <v>31</v>
      </c>
      <c r="F173" s="850">
        <v>5</v>
      </c>
      <c r="G173" s="838">
        <f t="shared" si="75"/>
        <v>6659090</v>
      </c>
      <c r="H173" s="839"/>
      <c r="I173" s="840">
        <f t="shared" si="76"/>
        <v>0</v>
      </c>
      <c r="J173" s="841"/>
      <c r="K173" s="840">
        <f t="shared" si="77"/>
        <v>0</v>
      </c>
      <c r="L173" s="842"/>
      <c r="M173" s="840">
        <f t="shared" si="78"/>
        <v>0</v>
      </c>
      <c r="N173" s="851">
        <f t="shared" si="74"/>
        <v>5</v>
      </c>
      <c r="O173" s="844">
        <f t="shared" si="74"/>
        <v>6659090</v>
      </c>
      <c r="P173" s="844">
        <f t="shared" si="64"/>
        <v>200000</v>
      </c>
      <c r="Q173" s="844"/>
      <c r="R173" s="844">
        <f t="shared" si="65"/>
        <v>1331818</v>
      </c>
      <c r="S173" s="844">
        <f t="shared" si="66"/>
        <v>1931818</v>
      </c>
      <c r="T173" s="844">
        <f t="shared" si="67"/>
        <v>2231818</v>
      </c>
      <c r="U173" s="844">
        <f t="shared" si="68"/>
        <v>431818</v>
      </c>
      <c r="V173" s="856">
        <v>43516</v>
      </c>
      <c r="W173" s="844">
        <v>6660000</v>
      </c>
      <c r="X173" s="856"/>
      <c r="Y173" s="844"/>
      <c r="Z173" s="844"/>
      <c r="AA173" s="857"/>
      <c r="AB173" s="857"/>
      <c r="AC173" s="444"/>
      <c r="AD173" s="444"/>
      <c r="AE173" s="858">
        <f>W173+Y173+AA173+AC173</f>
        <v>6660000</v>
      </c>
      <c r="AF173" s="859">
        <f t="shared" si="69"/>
        <v>-910</v>
      </c>
      <c r="AG173" s="444"/>
      <c r="AH173" s="444"/>
    </row>
    <row r="174" spans="1:34" ht="15" hidden="1" customHeight="1" x14ac:dyDescent="0.25">
      <c r="A174" s="1176">
        <f>+A173+1</f>
        <v>2</v>
      </c>
      <c r="B174" s="1193">
        <f>+B173</f>
        <v>43497</v>
      </c>
      <c r="C174" s="834">
        <f>+C173+1</f>
        <v>168</v>
      </c>
      <c r="D174" s="835" t="s">
        <v>172</v>
      </c>
      <c r="E174" s="1208" t="s">
        <v>31</v>
      </c>
      <c r="F174" s="850">
        <v>5</v>
      </c>
      <c r="G174" s="838">
        <f t="shared" si="75"/>
        <v>6659090</v>
      </c>
      <c r="H174" s="839"/>
      <c r="I174" s="840">
        <f t="shared" si="76"/>
        <v>0</v>
      </c>
      <c r="J174" s="841"/>
      <c r="K174" s="840">
        <f t="shared" si="77"/>
        <v>0</v>
      </c>
      <c r="L174" s="842"/>
      <c r="M174" s="840">
        <f t="shared" si="78"/>
        <v>0</v>
      </c>
      <c r="N174" s="851">
        <f t="shared" si="74"/>
        <v>5</v>
      </c>
      <c r="O174" s="844">
        <f t="shared" si="74"/>
        <v>6659090</v>
      </c>
      <c r="P174" s="844">
        <f t="shared" si="64"/>
        <v>200000</v>
      </c>
      <c r="Q174" s="844"/>
      <c r="R174" s="844">
        <f t="shared" si="65"/>
        <v>1331818</v>
      </c>
      <c r="S174" s="844">
        <f t="shared" si="66"/>
        <v>1931818</v>
      </c>
      <c r="T174" s="844">
        <f t="shared" si="67"/>
        <v>2231818</v>
      </c>
      <c r="U174" s="844">
        <f t="shared" si="68"/>
        <v>431818</v>
      </c>
      <c r="V174" s="856">
        <v>43500</v>
      </c>
      <c r="W174" s="844">
        <v>5000000</v>
      </c>
      <c r="X174" s="856">
        <v>43504</v>
      </c>
      <c r="Y174" s="844">
        <v>1659090</v>
      </c>
      <c r="Z174" s="844"/>
      <c r="AA174" s="857"/>
      <c r="AB174" s="857"/>
      <c r="AC174" s="444"/>
      <c r="AD174" s="444"/>
      <c r="AE174" s="858">
        <f t="shared" ref="AE174:AE197" si="83">W174+Y174+AA174+AC174</f>
        <v>6659090</v>
      </c>
      <c r="AF174" s="859">
        <f t="shared" si="69"/>
        <v>0</v>
      </c>
      <c r="AG174" s="444"/>
      <c r="AH174" s="444"/>
    </row>
    <row r="175" spans="1:34" ht="15" hidden="1" customHeight="1" x14ac:dyDescent="0.25">
      <c r="A175" s="1176">
        <f t="shared" ref="A175:A197" si="84">+A174+1</f>
        <v>3</v>
      </c>
      <c r="B175" s="1193">
        <f t="shared" ref="B175:B197" si="85">+B174</f>
        <v>43497</v>
      </c>
      <c r="C175" s="834">
        <f t="shared" ref="C175:C197" si="86">+C174+1</f>
        <v>169</v>
      </c>
      <c r="D175" s="835" t="s">
        <v>55</v>
      </c>
      <c r="E175" s="1208" t="s">
        <v>43</v>
      </c>
      <c r="F175" s="850">
        <v>5</v>
      </c>
      <c r="G175" s="838">
        <f t="shared" si="75"/>
        <v>6659090</v>
      </c>
      <c r="H175" s="839"/>
      <c r="I175" s="840">
        <f t="shared" si="76"/>
        <v>0</v>
      </c>
      <c r="J175" s="841"/>
      <c r="K175" s="840">
        <f t="shared" si="77"/>
        <v>0</v>
      </c>
      <c r="L175" s="842"/>
      <c r="M175" s="840">
        <f t="shared" si="78"/>
        <v>0</v>
      </c>
      <c r="N175" s="851">
        <f t="shared" si="74"/>
        <v>5</v>
      </c>
      <c r="O175" s="844">
        <f t="shared" si="74"/>
        <v>6659090</v>
      </c>
      <c r="P175" s="844">
        <f t="shared" si="64"/>
        <v>200000</v>
      </c>
      <c r="Q175" s="844"/>
      <c r="R175" s="844">
        <f t="shared" si="65"/>
        <v>1331818</v>
      </c>
      <c r="S175" s="844">
        <f t="shared" si="66"/>
        <v>1931818</v>
      </c>
      <c r="T175" s="844">
        <f t="shared" si="67"/>
        <v>2231818</v>
      </c>
      <c r="U175" s="844">
        <f t="shared" si="68"/>
        <v>431818</v>
      </c>
      <c r="V175" s="856">
        <v>43497</v>
      </c>
      <c r="W175" s="844">
        <v>6659090</v>
      </c>
      <c r="X175" s="834"/>
      <c r="Y175" s="844"/>
      <c r="Z175" s="844"/>
      <c r="AA175" s="857"/>
      <c r="AB175" s="857"/>
      <c r="AC175" s="444"/>
      <c r="AD175" s="444"/>
      <c r="AE175" s="858">
        <f t="shared" si="83"/>
        <v>6659090</v>
      </c>
      <c r="AF175" s="859">
        <f t="shared" si="69"/>
        <v>0</v>
      </c>
      <c r="AG175" s="444"/>
      <c r="AH175" s="444"/>
    </row>
    <row r="176" spans="1:34" ht="15" hidden="1" customHeight="1" x14ac:dyDescent="0.25">
      <c r="A176" s="1176">
        <f t="shared" si="84"/>
        <v>4</v>
      </c>
      <c r="B176" s="1193">
        <f t="shared" si="85"/>
        <v>43497</v>
      </c>
      <c r="C176" s="834">
        <f t="shared" si="86"/>
        <v>170</v>
      </c>
      <c r="D176" s="835" t="s">
        <v>52</v>
      </c>
      <c r="E176" s="1208" t="s">
        <v>43</v>
      </c>
      <c r="F176" s="850">
        <v>5</v>
      </c>
      <c r="G176" s="838">
        <f t="shared" si="75"/>
        <v>6659090</v>
      </c>
      <c r="H176" s="839"/>
      <c r="I176" s="840">
        <f t="shared" si="76"/>
        <v>0</v>
      </c>
      <c r="J176" s="841"/>
      <c r="K176" s="840">
        <f t="shared" si="77"/>
        <v>0</v>
      </c>
      <c r="L176" s="842"/>
      <c r="M176" s="840">
        <f t="shared" si="78"/>
        <v>0</v>
      </c>
      <c r="N176" s="851">
        <f t="shared" si="74"/>
        <v>5</v>
      </c>
      <c r="O176" s="844">
        <f t="shared" si="74"/>
        <v>6659090</v>
      </c>
      <c r="P176" s="844">
        <f t="shared" si="64"/>
        <v>200000</v>
      </c>
      <c r="Q176" s="844"/>
      <c r="R176" s="844">
        <f t="shared" si="65"/>
        <v>1331818</v>
      </c>
      <c r="S176" s="844">
        <f t="shared" si="66"/>
        <v>1931818</v>
      </c>
      <c r="T176" s="844">
        <f t="shared" si="67"/>
        <v>2231818</v>
      </c>
      <c r="U176" s="844">
        <f t="shared" si="68"/>
        <v>431818</v>
      </c>
      <c r="V176" s="856">
        <v>43500</v>
      </c>
      <c r="W176" s="844">
        <v>6659090</v>
      </c>
      <c r="X176" s="834"/>
      <c r="Y176" s="844"/>
      <c r="Z176" s="844"/>
      <c r="AA176" s="857"/>
      <c r="AB176" s="857"/>
      <c r="AC176" s="444"/>
      <c r="AD176" s="444"/>
      <c r="AE176" s="858">
        <f t="shared" si="83"/>
        <v>6659090</v>
      </c>
      <c r="AF176" s="859">
        <f t="shared" si="69"/>
        <v>0</v>
      </c>
      <c r="AG176" s="444"/>
      <c r="AH176" s="444"/>
    </row>
    <row r="177" spans="1:34" ht="15" hidden="1" customHeight="1" x14ac:dyDescent="0.25">
      <c r="A177" s="1176">
        <f t="shared" si="84"/>
        <v>5</v>
      </c>
      <c r="B177" s="1193">
        <f t="shared" si="85"/>
        <v>43497</v>
      </c>
      <c r="C177" s="834">
        <f t="shared" si="86"/>
        <v>171</v>
      </c>
      <c r="D177" s="835" t="s">
        <v>39</v>
      </c>
      <c r="E177" s="1208" t="s">
        <v>43</v>
      </c>
      <c r="F177" s="850">
        <v>9</v>
      </c>
      <c r="G177" s="838">
        <f t="shared" si="75"/>
        <v>11986362</v>
      </c>
      <c r="H177" s="839"/>
      <c r="I177" s="840">
        <f t="shared" si="76"/>
        <v>0</v>
      </c>
      <c r="J177" s="841">
        <v>1</v>
      </c>
      <c r="K177" s="840">
        <f t="shared" si="77"/>
        <v>2231818</v>
      </c>
      <c r="L177" s="842"/>
      <c r="M177" s="840">
        <f t="shared" si="78"/>
        <v>0</v>
      </c>
      <c r="N177" s="851">
        <f t="shared" si="74"/>
        <v>10</v>
      </c>
      <c r="O177" s="844">
        <f t="shared" si="74"/>
        <v>14218180</v>
      </c>
      <c r="P177" s="844">
        <f t="shared" si="64"/>
        <v>400000</v>
      </c>
      <c r="Q177" s="844"/>
      <c r="R177" s="844">
        <f t="shared" si="65"/>
        <v>1331818</v>
      </c>
      <c r="S177" s="844">
        <f t="shared" si="66"/>
        <v>1931818</v>
      </c>
      <c r="T177" s="844">
        <f t="shared" si="67"/>
        <v>2231818</v>
      </c>
      <c r="U177" s="844">
        <f t="shared" si="68"/>
        <v>431818</v>
      </c>
      <c r="V177" s="856">
        <v>43497</v>
      </c>
      <c r="W177" s="844">
        <v>14218180</v>
      </c>
      <c r="X177" s="844"/>
      <c r="Y177" s="844"/>
      <c r="Z177" s="844"/>
      <c r="AA177" s="857"/>
      <c r="AB177" s="857"/>
      <c r="AC177" s="444"/>
      <c r="AD177" s="444"/>
      <c r="AE177" s="858">
        <f t="shared" si="83"/>
        <v>14218180</v>
      </c>
      <c r="AF177" s="859">
        <f t="shared" si="69"/>
        <v>0</v>
      </c>
      <c r="AG177" s="444"/>
      <c r="AH177" s="444"/>
    </row>
    <row r="178" spans="1:34" ht="15" hidden="1" customHeight="1" x14ac:dyDescent="0.25">
      <c r="A178" s="1176">
        <f t="shared" si="84"/>
        <v>6</v>
      </c>
      <c r="B178" s="1193">
        <f t="shared" si="85"/>
        <v>43497</v>
      </c>
      <c r="C178" s="834">
        <f t="shared" si="86"/>
        <v>172</v>
      </c>
      <c r="D178" s="835" t="s">
        <v>50</v>
      </c>
      <c r="E178" s="1208" t="s">
        <v>43</v>
      </c>
      <c r="F178" s="850"/>
      <c r="G178" s="838">
        <f t="shared" si="75"/>
        <v>0</v>
      </c>
      <c r="H178" s="839"/>
      <c r="I178" s="840">
        <f t="shared" si="76"/>
        <v>0</v>
      </c>
      <c r="J178" s="841">
        <v>5</v>
      </c>
      <c r="K178" s="840">
        <f t="shared" si="77"/>
        <v>11159090</v>
      </c>
      <c r="L178" s="842"/>
      <c r="M178" s="840">
        <f t="shared" si="78"/>
        <v>0</v>
      </c>
      <c r="N178" s="851">
        <f t="shared" si="74"/>
        <v>5</v>
      </c>
      <c r="O178" s="844">
        <f t="shared" si="74"/>
        <v>11159090</v>
      </c>
      <c r="P178" s="844">
        <f t="shared" si="64"/>
        <v>200000</v>
      </c>
      <c r="Q178" s="844"/>
      <c r="R178" s="844">
        <f t="shared" si="65"/>
        <v>1331818</v>
      </c>
      <c r="S178" s="844">
        <f t="shared" si="66"/>
        <v>1931818</v>
      </c>
      <c r="T178" s="844">
        <f t="shared" si="67"/>
        <v>2231818</v>
      </c>
      <c r="U178" s="844">
        <f t="shared" si="68"/>
        <v>431818</v>
      </c>
      <c r="V178" s="856">
        <v>43500</v>
      </c>
      <c r="W178" s="844">
        <v>11159090</v>
      </c>
      <c r="X178" s="844"/>
      <c r="Y178" s="844"/>
      <c r="Z178" s="844"/>
      <c r="AA178" s="857"/>
      <c r="AB178" s="857"/>
      <c r="AC178" s="444"/>
      <c r="AD178" s="444"/>
      <c r="AE178" s="858">
        <f t="shared" si="83"/>
        <v>11159090</v>
      </c>
      <c r="AF178" s="859">
        <f t="shared" si="69"/>
        <v>0</v>
      </c>
      <c r="AG178" s="444"/>
      <c r="AH178" s="444"/>
    </row>
    <row r="179" spans="1:34" ht="15" hidden="1" customHeight="1" x14ac:dyDescent="0.25">
      <c r="A179" s="1176">
        <f t="shared" si="84"/>
        <v>7</v>
      </c>
      <c r="B179" s="1193">
        <f t="shared" si="85"/>
        <v>43497</v>
      </c>
      <c r="C179" s="834">
        <f t="shared" si="86"/>
        <v>173</v>
      </c>
      <c r="D179" s="835" t="s">
        <v>46</v>
      </c>
      <c r="E179" s="1208" t="s">
        <v>43</v>
      </c>
      <c r="F179" s="850">
        <v>5</v>
      </c>
      <c r="G179" s="838">
        <f t="shared" si="75"/>
        <v>6659090</v>
      </c>
      <c r="H179" s="839"/>
      <c r="I179" s="840">
        <f t="shared" si="76"/>
        <v>0</v>
      </c>
      <c r="J179" s="841"/>
      <c r="K179" s="840">
        <f t="shared" si="77"/>
        <v>0</v>
      </c>
      <c r="L179" s="842"/>
      <c r="M179" s="840">
        <f t="shared" si="78"/>
        <v>0</v>
      </c>
      <c r="N179" s="851">
        <f t="shared" si="74"/>
        <v>5</v>
      </c>
      <c r="O179" s="844">
        <f t="shared" si="74"/>
        <v>6659090</v>
      </c>
      <c r="P179" s="844">
        <f t="shared" si="64"/>
        <v>200000</v>
      </c>
      <c r="Q179" s="844"/>
      <c r="R179" s="844">
        <f t="shared" si="65"/>
        <v>1331818</v>
      </c>
      <c r="S179" s="844">
        <f t="shared" si="66"/>
        <v>1931818</v>
      </c>
      <c r="T179" s="844">
        <f t="shared" si="67"/>
        <v>2231818</v>
      </c>
      <c r="U179" s="844">
        <f t="shared" si="68"/>
        <v>431818</v>
      </c>
      <c r="V179" s="856">
        <v>43500</v>
      </c>
      <c r="W179" s="844">
        <v>6659090</v>
      </c>
      <c r="X179" s="844"/>
      <c r="Y179" s="844"/>
      <c r="Z179" s="844"/>
      <c r="AA179" s="857"/>
      <c r="AB179" s="857"/>
      <c r="AC179" s="444"/>
      <c r="AD179" s="444"/>
      <c r="AE179" s="858">
        <f t="shared" si="83"/>
        <v>6659090</v>
      </c>
      <c r="AF179" s="859">
        <f t="shared" si="69"/>
        <v>0</v>
      </c>
      <c r="AG179" s="444"/>
      <c r="AH179" s="444"/>
    </row>
    <row r="180" spans="1:34" ht="15" hidden="1" customHeight="1" x14ac:dyDescent="0.25">
      <c r="A180" s="1176">
        <f t="shared" si="84"/>
        <v>8</v>
      </c>
      <c r="B180" s="1193">
        <f t="shared" si="85"/>
        <v>43497</v>
      </c>
      <c r="C180" s="834">
        <f t="shared" si="86"/>
        <v>174</v>
      </c>
      <c r="D180" s="835" t="s">
        <v>39</v>
      </c>
      <c r="E180" s="1208" t="s">
        <v>57</v>
      </c>
      <c r="F180" s="850">
        <v>5</v>
      </c>
      <c r="G180" s="838">
        <f t="shared" si="75"/>
        <v>6659090</v>
      </c>
      <c r="H180" s="839"/>
      <c r="I180" s="840">
        <f t="shared" si="76"/>
        <v>0</v>
      </c>
      <c r="J180" s="841"/>
      <c r="K180" s="840">
        <f t="shared" si="77"/>
        <v>0</v>
      </c>
      <c r="L180" s="842"/>
      <c r="M180" s="840">
        <f t="shared" si="78"/>
        <v>0</v>
      </c>
      <c r="N180" s="851">
        <f t="shared" si="74"/>
        <v>5</v>
      </c>
      <c r="O180" s="844">
        <f t="shared" si="74"/>
        <v>6659090</v>
      </c>
      <c r="P180" s="844">
        <f t="shared" si="64"/>
        <v>200000</v>
      </c>
      <c r="Q180" s="844"/>
      <c r="R180" s="844">
        <f t="shared" si="65"/>
        <v>1331818</v>
      </c>
      <c r="S180" s="844">
        <f t="shared" si="66"/>
        <v>1931818</v>
      </c>
      <c r="T180" s="844">
        <f t="shared" si="67"/>
        <v>2231818</v>
      </c>
      <c r="U180" s="844">
        <f t="shared" si="68"/>
        <v>431818</v>
      </c>
      <c r="V180" s="856">
        <v>43500</v>
      </c>
      <c r="W180" s="860">
        <v>6659090</v>
      </c>
      <c r="X180" s="860"/>
      <c r="Y180" s="860"/>
      <c r="Z180" s="860"/>
      <c r="AA180" s="860"/>
      <c r="AB180" s="860"/>
      <c r="AC180" s="860"/>
      <c r="AD180" s="860"/>
      <c r="AE180" s="858">
        <f t="shared" si="83"/>
        <v>6659090</v>
      </c>
      <c r="AF180" s="859">
        <f t="shared" si="69"/>
        <v>0</v>
      </c>
      <c r="AG180" s="444"/>
      <c r="AH180" s="444"/>
    </row>
    <row r="181" spans="1:34" ht="15" hidden="1" customHeight="1" x14ac:dyDescent="0.25">
      <c r="A181" s="1176">
        <f t="shared" si="84"/>
        <v>9</v>
      </c>
      <c r="B181" s="1193">
        <f t="shared" si="85"/>
        <v>43497</v>
      </c>
      <c r="C181" s="834">
        <f t="shared" si="86"/>
        <v>175</v>
      </c>
      <c r="D181" s="835" t="s">
        <v>56</v>
      </c>
      <c r="E181" s="1208" t="s">
        <v>57</v>
      </c>
      <c r="F181" s="850">
        <v>7</v>
      </c>
      <c r="G181" s="838">
        <f t="shared" si="75"/>
        <v>9322726</v>
      </c>
      <c r="H181" s="839"/>
      <c r="I181" s="840">
        <f t="shared" si="76"/>
        <v>0</v>
      </c>
      <c r="J181" s="841"/>
      <c r="K181" s="840">
        <f t="shared" si="77"/>
        <v>0</v>
      </c>
      <c r="L181" s="842"/>
      <c r="M181" s="840">
        <f t="shared" si="78"/>
        <v>0</v>
      </c>
      <c r="N181" s="851">
        <f t="shared" si="74"/>
        <v>7</v>
      </c>
      <c r="O181" s="844">
        <f t="shared" si="74"/>
        <v>9322726</v>
      </c>
      <c r="P181" s="844">
        <f t="shared" si="64"/>
        <v>280000</v>
      </c>
      <c r="Q181" s="844"/>
      <c r="R181" s="844">
        <f t="shared" si="65"/>
        <v>1331818</v>
      </c>
      <c r="S181" s="844">
        <f t="shared" si="66"/>
        <v>1931818</v>
      </c>
      <c r="T181" s="844">
        <f t="shared" si="67"/>
        <v>2231818</v>
      </c>
      <c r="U181" s="844">
        <f t="shared" si="68"/>
        <v>431818</v>
      </c>
      <c r="V181" s="856">
        <v>43500</v>
      </c>
      <c r="W181" s="728">
        <v>9322726</v>
      </c>
      <c r="X181" s="728"/>
      <c r="Y181" s="444"/>
      <c r="Z181" s="444"/>
      <c r="AA181" s="444"/>
      <c r="AB181" s="444"/>
      <c r="AC181" s="444"/>
      <c r="AD181" s="444"/>
      <c r="AE181" s="858">
        <f t="shared" si="83"/>
        <v>9322726</v>
      </c>
      <c r="AF181" s="859">
        <f t="shared" si="69"/>
        <v>0</v>
      </c>
      <c r="AG181" s="444"/>
      <c r="AH181" s="444"/>
    </row>
    <row r="182" spans="1:34" ht="15" hidden="1" customHeight="1" x14ac:dyDescent="0.25">
      <c r="A182" s="1176">
        <f t="shared" si="84"/>
        <v>10</v>
      </c>
      <c r="B182" s="1193">
        <f t="shared" si="85"/>
        <v>43497</v>
      </c>
      <c r="C182" s="834">
        <f t="shared" si="86"/>
        <v>176</v>
      </c>
      <c r="D182" s="835" t="s">
        <v>83</v>
      </c>
      <c r="E182" s="1208" t="s">
        <v>43</v>
      </c>
      <c r="F182" s="850">
        <v>5</v>
      </c>
      <c r="G182" s="838">
        <f t="shared" si="75"/>
        <v>6659090</v>
      </c>
      <c r="H182" s="839"/>
      <c r="I182" s="840">
        <f t="shared" si="76"/>
        <v>0</v>
      </c>
      <c r="J182" s="841">
        <v>5</v>
      </c>
      <c r="K182" s="840">
        <f t="shared" si="77"/>
        <v>11159090</v>
      </c>
      <c r="L182" s="842"/>
      <c r="M182" s="840">
        <f t="shared" si="78"/>
        <v>0</v>
      </c>
      <c r="N182" s="851">
        <f t="shared" si="74"/>
        <v>10</v>
      </c>
      <c r="O182" s="844">
        <f t="shared" si="74"/>
        <v>17818180</v>
      </c>
      <c r="P182" s="844">
        <f t="shared" si="64"/>
        <v>400000</v>
      </c>
      <c r="Q182" s="844"/>
      <c r="R182" s="844">
        <f t="shared" si="65"/>
        <v>1331818</v>
      </c>
      <c r="S182" s="844">
        <f t="shared" si="66"/>
        <v>1931818</v>
      </c>
      <c r="T182" s="844">
        <f t="shared" si="67"/>
        <v>2231818</v>
      </c>
      <c r="U182" s="844">
        <f t="shared" si="68"/>
        <v>431818</v>
      </c>
      <c r="V182" s="856">
        <v>43516</v>
      </c>
      <c r="W182" s="860">
        <v>17818180</v>
      </c>
      <c r="X182" s="860"/>
      <c r="Y182" s="860"/>
      <c r="Z182" s="860"/>
      <c r="AA182" s="860"/>
      <c r="AB182" s="860"/>
      <c r="AC182" s="860"/>
      <c r="AD182" s="860"/>
      <c r="AE182" s="858">
        <f t="shared" si="83"/>
        <v>17818180</v>
      </c>
      <c r="AF182" s="859">
        <f t="shared" si="69"/>
        <v>0</v>
      </c>
      <c r="AG182" s="444"/>
      <c r="AH182" s="444"/>
    </row>
    <row r="183" spans="1:34" ht="15" hidden="1" customHeight="1" x14ac:dyDescent="0.25">
      <c r="A183" s="1176">
        <f t="shared" si="84"/>
        <v>11</v>
      </c>
      <c r="B183" s="1193">
        <f t="shared" si="85"/>
        <v>43497</v>
      </c>
      <c r="C183" s="834">
        <f t="shared" si="86"/>
        <v>177</v>
      </c>
      <c r="D183" s="835" t="s">
        <v>87</v>
      </c>
      <c r="E183" s="1208" t="s">
        <v>88</v>
      </c>
      <c r="F183" s="850">
        <v>10</v>
      </c>
      <c r="G183" s="838">
        <f t="shared" si="75"/>
        <v>13318180</v>
      </c>
      <c r="H183" s="839"/>
      <c r="I183" s="840">
        <f t="shared" si="76"/>
        <v>0</v>
      </c>
      <c r="J183" s="841"/>
      <c r="K183" s="840">
        <f t="shared" si="77"/>
        <v>0</v>
      </c>
      <c r="L183" s="842"/>
      <c r="M183" s="840">
        <f t="shared" si="78"/>
        <v>0</v>
      </c>
      <c r="N183" s="851">
        <f t="shared" ref="N183:O207" si="87">+L183+J183+H183+F183</f>
        <v>10</v>
      </c>
      <c r="O183" s="844">
        <f t="shared" si="87"/>
        <v>13318180</v>
      </c>
      <c r="P183" s="844">
        <f t="shared" si="64"/>
        <v>400000</v>
      </c>
      <c r="Q183" s="844"/>
      <c r="R183" s="844">
        <f t="shared" si="65"/>
        <v>1331818</v>
      </c>
      <c r="S183" s="844">
        <f t="shared" si="66"/>
        <v>1931818</v>
      </c>
      <c r="T183" s="844">
        <f t="shared" si="67"/>
        <v>2231818</v>
      </c>
      <c r="U183" s="844">
        <f t="shared" si="68"/>
        <v>431818</v>
      </c>
      <c r="V183" s="856">
        <v>43493</v>
      </c>
      <c r="W183" s="728">
        <v>13318180</v>
      </c>
      <c r="X183" s="728"/>
      <c r="Y183" s="444"/>
      <c r="Z183" s="444"/>
      <c r="AA183" s="444"/>
      <c r="AB183" s="444"/>
      <c r="AC183" s="444"/>
      <c r="AD183" s="444"/>
      <c r="AE183" s="858">
        <f t="shared" si="83"/>
        <v>13318180</v>
      </c>
      <c r="AF183" s="859">
        <f t="shared" si="69"/>
        <v>0</v>
      </c>
      <c r="AG183" s="444"/>
      <c r="AH183" s="444"/>
    </row>
    <row r="184" spans="1:34" ht="15" hidden="1" customHeight="1" x14ac:dyDescent="0.25">
      <c r="A184" s="1176">
        <f t="shared" si="84"/>
        <v>12</v>
      </c>
      <c r="B184" s="1193">
        <f t="shared" si="85"/>
        <v>43497</v>
      </c>
      <c r="C184" s="834">
        <f t="shared" si="86"/>
        <v>178</v>
      </c>
      <c r="D184" s="835" t="s">
        <v>93</v>
      </c>
      <c r="E184" s="1208" t="s">
        <v>31</v>
      </c>
      <c r="F184" s="850"/>
      <c r="G184" s="838">
        <f t="shared" si="75"/>
        <v>0</v>
      </c>
      <c r="H184" s="839">
        <v>1</v>
      </c>
      <c r="I184" s="840">
        <f t="shared" si="76"/>
        <v>1931818</v>
      </c>
      <c r="J184" s="841"/>
      <c r="K184" s="840">
        <f t="shared" si="77"/>
        <v>0</v>
      </c>
      <c r="L184" s="842"/>
      <c r="M184" s="840">
        <f t="shared" si="78"/>
        <v>0</v>
      </c>
      <c r="N184" s="851">
        <f t="shared" si="87"/>
        <v>1</v>
      </c>
      <c r="O184" s="844">
        <f t="shared" si="87"/>
        <v>1931818</v>
      </c>
      <c r="P184" s="844">
        <f t="shared" si="64"/>
        <v>40000</v>
      </c>
      <c r="Q184" s="844"/>
      <c r="R184" s="844">
        <f t="shared" si="65"/>
        <v>1331818</v>
      </c>
      <c r="S184" s="844">
        <f t="shared" si="66"/>
        <v>1931818</v>
      </c>
      <c r="T184" s="844">
        <f t="shared" si="67"/>
        <v>2231818</v>
      </c>
      <c r="U184" s="844">
        <f t="shared" si="68"/>
        <v>431818</v>
      </c>
      <c r="V184" s="856">
        <v>43522</v>
      </c>
      <c r="W184" s="728">
        <v>1931818</v>
      </c>
      <c r="X184" s="856"/>
      <c r="Y184" s="861"/>
      <c r="Z184" s="444"/>
      <c r="AA184" s="444"/>
      <c r="AB184" s="444"/>
      <c r="AC184" s="444"/>
      <c r="AD184" s="444"/>
      <c r="AE184" s="858">
        <f t="shared" si="83"/>
        <v>1931818</v>
      </c>
      <c r="AF184" s="859">
        <f t="shared" si="69"/>
        <v>0</v>
      </c>
      <c r="AG184" s="444"/>
      <c r="AH184" s="444"/>
    </row>
    <row r="185" spans="1:34" ht="15" hidden="1" customHeight="1" x14ac:dyDescent="0.25">
      <c r="A185" s="1176">
        <f t="shared" si="84"/>
        <v>13</v>
      </c>
      <c r="B185" s="1193">
        <f t="shared" si="85"/>
        <v>43497</v>
      </c>
      <c r="C185" s="834">
        <f t="shared" si="86"/>
        <v>179</v>
      </c>
      <c r="D185" s="835" t="s">
        <v>32</v>
      </c>
      <c r="E185" s="1208" t="s">
        <v>31</v>
      </c>
      <c r="F185" s="850"/>
      <c r="G185" s="838">
        <f t="shared" si="75"/>
        <v>0</v>
      </c>
      <c r="H185" s="839">
        <v>1</v>
      </c>
      <c r="I185" s="840">
        <f t="shared" si="76"/>
        <v>1931818</v>
      </c>
      <c r="J185" s="841"/>
      <c r="K185" s="840">
        <f t="shared" si="77"/>
        <v>0</v>
      </c>
      <c r="L185" s="842"/>
      <c r="M185" s="840">
        <f t="shared" si="78"/>
        <v>0</v>
      </c>
      <c r="N185" s="851">
        <f t="shared" si="87"/>
        <v>1</v>
      </c>
      <c r="O185" s="844">
        <f t="shared" si="87"/>
        <v>1931818</v>
      </c>
      <c r="P185" s="844">
        <f t="shared" si="64"/>
        <v>40000</v>
      </c>
      <c r="Q185" s="844"/>
      <c r="R185" s="844">
        <f t="shared" si="65"/>
        <v>1331818</v>
      </c>
      <c r="S185" s="844">
        <f t="shared" si="66"/>
        <v>1931818</v>
      </c>
      <c r="T185" s="844">
        <f t="shared" si="67"/>
        <v>2231818</v>
      </c>
      <c r="U185" s="844">
        <f t="shared" si="68"/>
        <v>431818</v>
      </c>
      <c r="V185" s="856">
        <v>43508</v>
      </c>
      <c r="W185" s="728">
        <v>1931818</v>
      </c>
      <c r="X185" s="728"/>
      <c r="Y185" s="444"/>
      <c r="Z185" s="444"/>
      <c r="AA185" s="444"/>
      <c r="AB185" s="444"/>
      <c r="AC185" s="444"/>
      <c r="AD185" s="444"/>
      <c r="AE185" s="858">
        <f t="shared" si="83"/>
        <v>1931818</v>
      </c>
      <c r="AF185" s="859">
        <f t="shared" si="69"/>
        <v>0</v>
      </c>
      <c r="AG185" s="444"/>
      <c r="AH185" s="444"/>
    </row>
    <row r="186" spans="1:34" ht="15" hidden="1" customHeight="1" x14ac:dyDescent="0.25">
      <c r="A186" s="1176">
        <f t="shared" si="84"/>
        <v>14</v>
      </c>
      <c r="B186" s="1193">
        <f t="shared" si="85"/>
        <v>43497</v>
      </c>
      <c r="C186" s="834">
        <f t="shared" si="86"/>
        <v>180</v>
      </c>
      <c r="D186" s="835" t="s">
        <v>196</v>
      </c>
      <c r="E186" s="1208" t="s">
        <v>31</v>
      </c>
      <c r="F186" s="850"/>
      <c r="G186" s="838">
        <f t="shared" si="75"/>
        <v>0</v>
      </c>
      <c r="H186" s="839">
        <v>1</v>
      </c>
      <c r="I186" s="840">
        <f t="shared" si="76"/>
        <v>1931818</v>
      </c>
      <c r="J186" s="841"/>
      <c r="K186" s="840">
        <f t="shared" si="77"/>
        <v>0</v>
      </c>
      <c r="L186" s="842">
        <v>1</v>
      </c>
      <c r="M186" s="840">
        <f t="shared" si="78"/>
        <v>431818</v>
      </c>
      <c r="N186" s="851">
        <f t="shared" si="87"/>
        <v>2</v>
      </c>
      <c r="O186" s="844">
        <f t="shared" si="87"/>
        <v>2363636</v>
      </c>
      <c r="P186" s="844">
        <f t="shared" si="64"/>
        <v>80000</v>
      </c>
      <c r="Q186" s="844"/>
      <c r="R186" s="844">
        <f t="shared" si="65"/>
        <v>1331818</v>
      </c>
      <c r="S186" s="844">
        <f t="shared" si="66"/>
        <v>1931818</v>
      </c>
      <c r="T186" s="844">
        <f t="shared" si="67"/>
        <v>2231818</v>
      </c>
      <c r="U186" s="844">
        <f t="shared" si="68"/>
        <v>431818</v>
      </c>
      <c r="V186" s="856">
        <v>43522</v>
      </c>
      <c r="W186" s="728">
        <v>2363636</v>
      </c>
      <c r="X186" s="728"/>
      <c r="Y186" s="444"/>
      <c r="Z186" s="444"/>
      <c r="AA186" s="444"/>
      <c r="AB186" s="444"/>
      <c r="AC186" s="444"/>
      <c r="AD186" s="444"/>
      <c r="AE186" s="858">
        <f t="shared" si="83"/>
        <v>2363636</v>
      </c>
      <c r="AF186" s="859">
        <f t="shared" si="69"/>
        <v>0</v>
      </c>
      <c r="AG186" s="444"/>
      <c r="AH186" s="444"/>
    </row>
    <row r="187" spans="1:34" ht="15" hidden="1" customHeight="1" x14ac:dyDescent="0.25">
      <c r="A187" s="1176">
        <f t="shared" si="84"/>
        <v>15</v>
      </c>
      <c r="B187" s="1193">
        <f t="shared" si="85"/>
        <v>43497</v>
      </c>
      <c r="C187" s="834">
        <f t="shared" si="86"/>
        <v>181</v>
      </c>
      <c r="D187" s="835" t="s">
        <v>36</v>
      </c>
      <c r="E187" s="1208" t="s">
        <v>31</v>
      </c>
      <c r="F187" s="850"/>
      <c r="G187" s="838">
        <f t="shared" si="75"/>
        <v>0</v>
      </c>
      <c r="H187" s="839">
        <v>2</v>
      </c>
      <c r="I187" s="840">
        <f t="shared" si="76"/>
        <v>3863636</v>
      </c>
      <c r="J187" s="841"/>
      <c r="K187" s="840">
        <f t="shared" si="77"/>
        <v>0</v>
      </c>
      <c r="L187" s="842"/>
      <c r="M187" s="840">
        <f t="shared" si="78"/>
        <v>0</v>
      </c>
      <c r="N187" s="851">
        <f t="shared" si="87"/>
        <v>2</v>
      </c>
      <c r="O187" s="844">
        <f t="shared" si="87"/>
        <v>3863636</v>
      </c>
      <c r="P187" s="844">
        <f t="shared" si="64"/>
        <v>80000</v>
      </c>
      <c r="Q187" s="844"/>
      <c r="R187" s="844">
        <f t="shared" si="65"/>
        <v>1331818</v>
      </c>
      <c r="S187" s="844">
        <f t="shared" si="66"/>
        <v>1931818</v>
      </c>
      <c r="T187" s="844">
        <f t="shared" si="67"/>
        <v>2231818</v>
      </c>
      <c r="U187" s="844">
        <f t="shared" si="68"/>
        <v>431818</v>
      </c>
      <c r="V187" s="856">
        <v>43508</v>
      </c>
      <c r="W187" s="728">
        <v>3863636</v>
      </c>
      <c r="X187" s="728"/>
      <c r="Y187" s="444"/>
      <c r="Z187" s="444"/>
      <c r="AA187" s="444"/>
      <c r="AB187" s="444"/>
      <c r="AC187" s="444"/>
      <c r="AD187" s="444"/>
      <c r="AE187" s="858">
        <f t="shared" si="83"/>
        <v>3863636</v>
      </c>
      <c r="AF187" s="859">
        <f t="shared" si="69"/>
        <v>0</v>
      </c>
      <c r="AG187" s="444"/>
      <c r="AH187" s="444"/>
    </row>
    <row r="188" spans="1:34" ht="15" hidden="1" customHeight="1" x14ac:dyDescent="0.25">
      <c r="A188" s="1176">
        <f t="shared" si="84"/>
        <v>16</v>
      </c>
      <c r="B188" s="1193">
        <f t="shared" si="85"/>
        <v>43497</v>
      </c>
      <c r="C188" s="834">
        <f t="shared" si="86"/>
        <v>182</v>
      </c>
      <c r="D188" s="835" t="s">
        <v>34</v>
      </c>
      <c r="E188" s="1208" t="s">
        <v>31</v>
      </c>
      <c r="F188" s="850"/>
      <c r="G188" s="838">
        <f t="shared" si="75"/>
        <v>0</v>
      </c>
      <c r="H188" s="839">
        <v>2</v>
      </c>
      <c r="I188" s="840">
        <f t="shared" si="76"/>
        <v>3863636</v>
      </c>
      <c r="J188" s="841"/>
      <c r="K188" s="840">
        <f t="shared" si="77"/>
        <v>0</v>
      </c>
      <c r="L188" s="842"/>
      <c r="M188" s="840">
        <f t="shared" si="78"/>
        <v>0</v>
      </c>
      <c r="N188" s="851">
        <f t="shared" si="87"/>
        <v>2</v>
      </c>
      <c r="O188" s="844">
        <f t="shared" si="87"/>
        <v>3863636</v>
      </c>
      <c r="P188" s="844">
        <f t="shared" si="64"/>
        <v>80000</v>
      </c>
      <c r="Q188" s="844"/>
      <c r="R188" s="844">
        <f t="shared" si="65"/>
        <v>1331818</v>
      </c>
      <c r="S188" s="844">
        <f t="shared" si="66"/>
        <v>1931818</v>
      </c>
      <c r="T188" s="844">
        <f t="shared" si="67"/>
        <v>2231818</v>
      </c>
      <c r="U188" s="844">
        <f t="shared" si="68"/>
        <v>431818</v>
      </c>
      <c r="V188" s="856">
        <v>43508</v>
      </c>
      <c r="W188" s="728">
        <v>3863636</v>
      </c>
      <c r="X188" s="728"/>
      <c r="Y188" s="444"/>
      <c r="Z188" s="444"/>
      <c r="AA188" s="444"/>
      <c r="AB188" s="444"/>
      <c r="AC188" s="444"/>
      <c r="AD188" s="444"/>
      <c r="AE188" s="858">
        <f t="shared" si="83"/>
        <v>3863636</v>
      </c>
      <c r="AF188" s="859">
        <f t="shared" si="69"/>
        <v>0</v>
      </c>
      <c r="AG188" s="444"/>
      <c r="AH188" s="444"/>
    </row>
    <row r="189" spans="1:34" ht="15" hidden="1" customHeight="1" x14ac:dyDescent="0.25">
      <c r="A189" s="1176">
        <f t="shared" si="84"/>
        <v>17</v>
      </c>
      <c r="B189" s="1193">
        <f t="shared" si="85"/>
        <v>43497</v>
      </c>
      <c r="C189" s="834">
        <f t="shared" si="86"/>
        <v>183</v>
      </c>
      <c r="D189" s="835" t="s">
        <v>37</v>
      </c>
      <c r="E189" s="1208" t="s">
        <v>31</v>
      </c>
      <c r="F189" s="850"/>
      <c r="G189" s="838">
        <f t="shared" si="75"/>
        <v>0</v>
      </c>
      <c r="H189" s="839">
        <v>3</v>
      </c>
      <c r="I189" s="840">
        <f t="shared" si="76"/>
        <v>5795454</v>
      </c>
      <c r="J189" s="841"/>
      <c r="K189" s="840">
        <f t="shared" si="77"/>
        <v>0</v>
      </c>
      <c r="L189" s="842"/>
      <c r="M189" s="840">
        <f t="shared" si="78"/>
        <v>0</v>
      </c>
      <c r="N189" s="851">
        <f t="shared" si="87"/>
        <v>3</v>
      </c>
      <c r="O189" s="844">
        <f t="shared" si="87"/>
        <v>5795454</v>
      </c>
      <c r="P189" s="844">
        <f t="shared" si="64"/>
        <v>120000</v>
      </c>
      <c r="Q189" s="844"/>
      <c r="R189" s="844">
        <f t="shared" si="65"/>
        <v>1331818</v>
      </c>
      <c r="S189" s="844">
        <f t="shared" si="66"/>
        <v>1931818</v>
      </c>
      <c r="T189" s="844">
        <f t="shared" si="67"/>
        <v>2231818</v>
      </c>
      <c r="U189" s="844">
        <f t="shared" si="68"/>
        <v>431818</v>
      </c>
      <c r="V189" s="856">
        <v>43508</v>
      </c>
      <c r="W189" s="728">
        <v>5795454</v>
      </c>
      <c r="X189" s="856"/>
      <c r="Y189" s="861"/>
      <c r="Z189" s="444"/>
      <c r="AA189" s="444"/>
      <c r="AB189" s="444"/>
      <c r="AC189" s="444"/>
      <c r="AD189" s="444"/>
      <c r="AE189" s="858">
        <f t="shared" si="83"/>
        <v>5795454</v>
      </c>
      <c r="AF189" s="859">
        <f t="shared" si="69"/>
        <v>0</v>
      </c>
      <c r="AG189" s="444"/>
      <c r="AH189" s="444"/>
    </row>
    <row r="190" spans="1:34" ht="15" hidden="1" customHeight="1" x14ac:dyDescent="0.25">
      <c r="A190" s="1176">
        <f t="shared" si="84"/>
        <v>18</v>
      </c>
      <c r="B190" s="1193">
        <f t="shared" si="85"/>
        <v>43497</v>
      </c>
      <c r="C190" s="834">
        <f t="shared" si="86"/>
        <v>184</v>
      </c>
      <c r="D190" s="835" t="s">
        <v>80</v>
      </c>
      <c r="E190" s="1208" t="s">
        <v>31</v>
      </c>
      <c r="F190" s="850"/>
      <c r="G190" s="838">
        <f t="shared" si="75"/>
        <v>0</v>
      </c>
      <c r="H190" s="839">
        <v>2</v>
      </c>
      <c r="I190" s="840">
        <f t="shared" si="76"/>
        <v>3863636</v>
      </c>
      <c r="J190" s="841"/>
      <c r="K190" s="840">
        <f t="shared" si="77"/>
        <v>0</v>
      </c>
      <c r="L190" s="842">
        <v>1</v>
      </c>
      <c r="M190" s="840">
        <f t="shared" si="78"/>
        <v>431818</v>
      </c>
      <c r="N190" s="851">
        <f t="shared" si="87"/>
        <v>3</v>
      </c>
      <c r="O190" s="844">
        <f t="shared" si="87"/>
        <v>4295454</v>
      </c>
      <c r="P190" s="844">
        <f t="shared" si="64"/>
        <v>120000</v>
      </c>
      <c r="Q190" s="844"/>
      <c r="R190" s="844">
        <f t="shared" si="65"/>
        <v>1331818</v>
      </c>
      <c r="S190" s="844">
        <f t="shared" si="66"/>
        <v>1931818</v>
      </c>
      <c r="T190" s="844">
        <f t="shared" si="67"/>
        <v>2231818</v>
      </c>
      <c r="U190" s="844">
        <f t="shared" si="68"/>
        <v>431818</v>
      </c>
      <c r="V190" s="856">
        <v>43504</v>
      </c>
      <c r="W190" s="728">
        <v>4295454</v>
      </c>
      <c r="X190" s="856"/>
      <c r="Y190" s="861"/>
      <c r="Z190" s="444"/>
      <c r="AA190" s="444"/>
      <c r="AB190" s="444"/>
      <c r="AC190" s="444"/>
      <c r="AD190" s="444"/>
      <c r="AE190" s="858">
        <f t="shared" si="83"/>
        <v>4295454</v>
      </c>
      <c r="AF190" s="859">
        <f t="shared" si="69"/>
        <v>0</v>
      </c>
      <c r="AG190" s="444"/>
      <c r="AH190" s="444"/>
    </row>
    <row r="191" spans="1:34" ht="15" hidden="1" customHeight="1" x14ac:dyDescent="0.25">
      <c r="A191" s="1176">
        <f t="shared" si="84"/>
        <v>19</v>
      </c>
      <c r="B191" s="1193">
        <f t="shared" si="85"/>
        <v>43497</v>
      </c>
      <c r="C191" s="834">
        <f t="shared" si="86"/>
        <v>185</v>
      </c>
      <c r="D191" s="835" t="s">
        <v>172</v>
      </c>
      <c r="E191" s="1208" t="s">
        <v>31</v>
      </c>
      <c r="F191" s="850"/>
      <c r="G191" s="838">
        <f t="shared" si="75"/>
        <v>0</v>
      </c>
      <c r="H191" s="839">
        <v>1</v>
      </c>
      <c r="I191" s="840">
        <f t="shared" si="76"/>
        <v>1931818</v>
      </c>
      <c r="J191" s="841">
        <v>3</v>
      </c>
      <c r="K191" s="840">
        <f t="shared" si="77"/>
        <v>6695454</v>
      </c>
      <c r="L191" s="842">
        <v>2</v>
      </c>
      <c r="M191" s="840">
        <f t="shared" si="78"/>
        <v>863636</v>
      </c>
      <c r="N191" s="851">
        <f t="shared" si="87"/>
        <v>6</v>
      </c>
      <c r="O191" s="844">
        <f t="shared" si="87"/>
        <v>9490908</v>
      </c>
      <c r="P191" s="844">
        <f t="shared" si="64"/>
        <v>240000</v>
      </c>
      <c r="Q191" s="844"/>
      <c r="R191" s="844">
        <f t="shared" si="65"/>
        <v>1331818</v>
      </c>
      <c r="S191" s="844">
        <f t="shared" si="66"/>
        <v>1931818</v>
      </c>
      <c r="T191" s="844">
        <f t="shared" si="67"/>
        <v>2231818</v>
      </c>
      <c r="U191" s="844">
        <f t="shared" si="68"/>
        <v>431818</v>
      </c>
      <c r="V191" s="856">
        <v>43504</v>
      </c>
      <c r="W191" s="728">
        <v>781820</v>
      </c>
      <c r="X191" s="856">
        <v>43511</v>
      </c>
      <c r="Y191" s="861">
        <v>8709088</v>
      </c>
      <c r="Z191" s="444"/>
      <c r="AA191" s="444"/>
      <c r="AB191" s="444"/>
      <c r="AC191" s="444"/>
      <c r="AD191" s="444"/>
      <c r="AE191" s="858">
        <f t="shared" si="83"/>
        <v>9490908</v>
      </c>
      <c r="AF191" s="859">
        <f t="shared" si="69"/>
        <v>0</v>
      </c>
      <c r="AG191" s="444"/>
      <c r="AH191" s="444"/>
    </row>
    <row r="192" spans="1:34" ht="15" hidden="1" customHeight="1" x14ac:dyDescent="0.25">
      <c r="A192" s="1176">
        <f t="shared" si="84"/>
        <v>20</v>
      </c>
      <c r="B192" s="1193">
        <f t="shared" si="85"/>
        <v>43497</v>
      </c>
      <c r="C192" s="834">
        <f t="shared" si="86"/>
        <v>186</v>
      </c>
      <c r="D192" s="835" t="s">
        <v>35</v>
      </c>
      <c r="E192" s="1208" t="s">
        <v>31</v>
      </c>
      <c r="F192" s="850"/>
      <c r="G192" s="838">
        <f t="shared" si="75"/>
        <v>0</v>
      </c>
      <c r="H192" s="839">
        <v>1</v>
      </c>
      <c r="I192" s="840">
        <f t="shared" si="76"/>
        <v>1931818</v>
      </c>
      <c r="J192" s="841"/>
      <c r="K192" s="840">
        <f t="shared" si="77"/>
        <v>0</v>
      </c>
      <c r="L192" s="842">
        <v>1</v>
      </c>
      <c r="M192" s="840">
        <f t="shared" si="78"/>
        <v>431818</v>
      </c>
      <c r="N192" s="851">
        <f t="shared" si="87"/>
        <v>2</v>
      </c>
      <c r="O192" s="844">
        <f t="shared" si="87"/>
        <v>2363636</v>
      </c>
      <c r="P192" s="844">
        <f t="shared" si="64"/>
        <v>80000</v>
      </c>
      <c r="Q192" s="844"/>
      <c r="R192" s="844">
        <f t="shared" si="65"/>
        <v>1331818</v>
      </c>
      <c r="S192" s="844">
        <f t="shared" si="66"/>
        <v>1931818</v>
      </c>
      <c r="T192" s="844">
        <f t="shared" si="67"/>
        <v>2231818</v>
      </c>
      <c r="U192" s="844">
        <f t="shared" si="68"/>
        <v>431818</v>
      </c>
      <c r="V192" s="856">
        <v>43525</v>
      </c>
      <c r="W192" s="728">
        <v>2363636</v>
      </c>
      <c r="X192" s="728"/>
      <c r="Y192" s="444"/>
      <c r="Z192" s="444"/>
      <c r="AA192" s="444"/>
      <c r="AB192" s="444"/>
      <c r="AC192" s="444"/>
      <c r="AD192" s="444"/>
      <c r="AE192" s="858">
        <f t="shared" si="83"/>
        <v>2363636</v>
      </c>
      <c r="AF192" s="859">
        <f t="shared" si="69"/>
        <v>0</v>
      </c>
      <c r="AG192" s="444"/>
      <c r="AH192" s="444"/>
    </row>
    <row r="193" spans="1:34" ht="15" hidden="1" customHeight="1" x14ac:dyDescent="0.25">
      <c r="A193" s="1176">
        <f t="shared" si="84"/>
        <v>21</v>
      </c>
      <c r="B193" s="1193">
        <f t="shared" si="85"/>
        <v>43497</v>
      </c>
      <c r="C193" s="834">
        <f t="shared" si="86"/>
        <v>187</v>
      </c>
      <c r="D193" s="835" t="s">
        <v>55</v>
      </c>
      <c r="E193" s="1208" t="s">
        <v>43</v>
      </c>
      <c r="F193" s="850"/>
      <c r="G193" s="838">
        <f t="shared" si="75"/>
        <v>0</v>
      </c>
      <c r="H193" s="839"/>
      <c r="I193" s="840">
        <f t="shared" si="76"/>
        <v>0</v>
      </c>
      <c r="J193" s="841"/>
      <c r="K193" s="840">
        <f t="shared" si="77"/>
        <v>0</v>
      </c>
      <c r="L193" s="842">
        <v>2</v>
      </c>
      <c r="M193" s="840">
        <f t="shared" si="78"/>
        <v>863636</v>
      </c>
      <c r="N193" s="851">
        <f t="shared" si="87"/>
        <v>2</v>
      </c>
      <c r="O193" s="844">
        <f t="shared" si="87"/>
        <v>863636</v>
      </c>
      <c r="P193" s="844">
        <f t="shared" si="64"/>
        <v>80000</v>
      </c>
      <c r="Q193" s="844"/>
      <c r="R193" s="844">
        <f t="shared" si="65"/>
        <v>1331818</v>
      </c>
      <c r="S193" s="844">
        <f t="shared" si="66"/>
        <v>1931818</v>
      </c>
      <c r="T193" s="844">
        <f t="shared" si="67"/>
        <v>2231818</v>
      </c>
      <c r="U193" s="844">
        <f t="shared" si="68"/>
        <v>431818</v>
      </c>
      <c r="V193" s="856">
        <v>43510</v>
      </c>
      <c r="W193" s="728">
        <v>863636</v>
      </c>
      <c r="X193" s="834"/>
      <c r="Y193" s="861"/>
      <c r="Z193" s="834" t="s">
        <v>165</v>
      </c>
      <c r="AA193" s="861"/>
      <c r="AB193" s="444"/>
      <c r="AC193" s="444"/>
      <c r="AD193" s="444"/>
      <c r="AE193" s="858">
        <f t="shared" si="83"/>
        <v>863636</v>
      </c>
      <c r="AF193" s="859">
        <f t="shared" si="69"/>
        <v>0</v>
      </c>
      <c r="AG193" s="444"/>
      <c r="AH193" s="444"/>
    </row>
    <row r="194" spans="1:34" ht="15" hidden="1" customHeight="1" x14ac:dyDescent="0.25">
      <c r="A194" s="1176">
        <f t="shared" si="84"/>
        <v>22</v>
      </c>
      <c r="B194" s="1193">
        <f t="shared" si="85"/>
        <v>43497</v>
      </c>
      <c r="C194" s="834">
        <f t="shared" si="86"/>
        <v>188</v>
      </c>
      <c r="D194" s="835" t="s">
        <v>50</v>
      </c>
      <c r="E194" s="1208" t="s">
        <v>43</v>
      </c>
      <c r="F194" s="850"/>
      <c r="G194" s="838">
        <f t="shared" si="75"/>
        <v>0</v>
      </c>
      <c r="H194" s="839"/>
      <c r="I194" s="840">
        <f t="shared" si="76"/>
        <v>0</v>
      </c>
      <c r="J194" s="841"/>
      <c r="K194" s="840">
        <f t="shared" si="77"/>
        <v>0</v>
      </c>
      <c r="L194" s="842">
        <v>2</v>
      </c>
      <c r="M194" s="840">
        <f t="shared" si="78"/>
        <v>863636</v>
      </c>
      <c r="N194" s="851">
        <f t="shared" si="87"/>
        <v>2</v>
      </c>
      <c r="O194" s="844">
        <f t="shared" si="87"/>
        <v>863636</v>
      </c>
      <c r="P194" s="844">
        <f t="shared" si="64"/>
        <v>80000</v>
      </c>
      <c r="Q194" s="844"/>
      <c r="R194" s="844">
        <f t="shared" si="65"/>
        <v>1331818</v>
      </c>
      <c r="S194" s="844">
        <f t="shared" si="66"/>
        <v>1931818</v>
      </c>
      <c r="T194" s="844">
        <f t="shared" si="67"/>
        <v>2231818</v>
      </c>
      <c r="U194" s="844">
        <f t="shared" si="68"/>
        <v>431818</v>
      </c>
      <c r="V194" s="856">
        <v>43510</v>
      </c>
      <c r="W194" s="728">
        <v>863636</v>
      </c>
      <c r="X194" s="728"/>
      <c r="Y194" s="444"/>
      <c r="Z194" s="444"/>
      <c r="AA194" s="444"/>
      <c r="AB194" s="444"/>
      <c r="AC194" s="444"/>
      <c r="AD194" s="444"/>
      <c r="AE194" s="858">
        <f t="shared" si="83"/>
        <v>863636</v>
      </c>
      <c r="AF194" s="859">
        <f t="shared" si="69"/>
        <v>0</v>
      </c>
      <c r="AG194" s="444"/>
      <c r="AH194" s="444"/>
    </row>
    <row r="195" spans="1:34" ht="15" hidden="1" customHeight="1" x14ac:dyDescent="0.25">
      <c r="A195" s="1176">
        <f t="shared" si="84"/>
        <v>23</v>
      </c>
      <c r="B195" s="1193">
        <f t="shared" si="85"/>
        <v>43497</v>
      </c>
      <c r="C195" s="834">
        <f t="shared" si="86"/>
        <v>189</v>
      </c>
      <c r="D195" s="835" t="s">
        <v>47</v>
      </c>
      <c r="E195" s="1208" t="s">
        <v>43</v>
      </c>
      <c r="F195" s="850"/>
      <c r="G195" s="838">
        <f t="shared" si="75"/>
        <v>0</v>
      </c>
      <c r="H195" s="839"/>
      <c r="I195" s="840">
        <f t="shared" si="76"/>
        <v>0</v>
      </c>
      <c r="J195" s="841"/>
      <c r="K195" s="840">
        <f t="shared" si="77"/>
        <v>0</v>
      </c>
      <c r="L195" s="842">
        <v>2</v>
      </c>
      <c r="M195" s="840">
        <f t="shared" si="78"/>
        <v>863636</v>
      </c>
      <c r="N195" s="851">
        <f t="shared" si="87"/>
        <v>2</v>
      </c>
      <c r="O195" s="844">
        <f t="shared" si="87"/>
        <v>863636</v>
      </c>
      <c r="P195" s="844">
        <f t="shared" si="64"/>
        <v>80000</v>
      </c>
      <c r="Q195" s="844"/>
      <c r="R195" s="844">
        <f t="shared" si="65"/>
        <v>1331818</v>
      </c>
      <c r="S195" s="844">
        <f t="shared" si="66"/>
        <v>1931818</v>
      </c>
      <c r="T195" s="844">
        <f t="shared" si="67"/>
        <v>2231818</v>
      </c>
      <c r="U195" s="844">
        <f t="shared" si="68"/>
        <v>431818</v>
      </c>
      <c r="V195" s="856">
        <v>43510</v>
      </c>
      <c r="W195" s="728">
        <v>863636</v>
      </c>
      <c r="X195" s="728"/>
      <c r="Y195" s="444"/>
      <c r="Z195" s="444"/>
      <c r="AA195" s="444"/>
      <c r="AB195" s="444"/>
      <c r="AC195" s="444"/>
      <c r="AD195" s="444"/>
      <c r="AE195" s="858">
        <f t="shared" si="83"/>
        <v>863636</v>
      </c>
      <c r="AF195" s="859">
        <f t="shared" si="69"/>
        <v>0</v>
      </c>
      <c r="AG195" s="444"/>
      <c r="AH195" s="444"/>
    </row>
    <row r="196" spans="1:34" ht="15" hidden="1" customHeight="1" x14ac:dyDescent="0.25">
      <c r="A196" s="1176">
        <f t="shared" si="84"/>
        <v>24</v>
      </c>
      <c r="B196" s="1193">
        <f t="shared" si="85"/>
        <v>43497</v>
      </c>
      <c r="C196" s="834">
        <f t="shared" si="86"/>
        <v>190</v>
      </c>
      <c r="D196" s="835" t="s">
        <v>46</v>
      </c>
      <c r="E196" s="1208" t="s">
        <v>43</v>
      </c>
      <c r="F196" s="850"/>
      <c r="G196" s="838">
        <f t="shared" si="75"/>
        <v>0</v>
      </c>
      <c r="H196" s="839"/>
      <c r="I196" s="840">
        <f t="shared" si="76"/>
        <v>0</v>
      </c>
      <c r="J196" s="841"/>
      <c r="K196" s="840">
        <f t="shared" si="77"/>
        <v>0</v>
      </c>
      <c r="L196" s="842">
        <v>2</v>
      </c>
      <c r="M196" s="840">
        <f t="shared" si="78"/>
        <v>863636</v>
      </c>
      <c r="N196" s="851">
        <f t="shared" si="87"/>
        <v>2</v>
      </c>
      <c r="O196" s="844">
        <f t="shared" si="87"/>
        <v>863636</v>
      </c>
      <c r="P196" s="844">
        <f t="shared" si="64"/>
        <v>80000</v>
      </c>
      <c r="Q196" s="844"/>
      <c r="R196" s="844">
        <f t="shared" si="65"/>
        <v>1331818</v>
      </c>
      <c r="S196" s="844">
        <f t="shared" si="66"/>
        <v>1931818</v>
      </c>
      <c r="T196" s="844">
        <f t="shared" si="67"/>
        <v>2231818</v>
      </c>
      <c r="U196" s="844">
        <f t="shared" si="68"/>
        <v>431818</v>
      </c>
      <c r="V196" s="856">
        <v>43510</v>
      </c>
      <c r="W196" s="728">
        <v>863636</v>
      </c>
      <c r="X196" s="728"/>
      <c r="Y196" s="444"/>
      <c r="Z196" s="444"/>
      <c r="AA196" s="444"/>
      <c r="AB196" s="444"/>
      <c r="AC196" s="444"/>
      <c r="AD196" s="444"/>
      <c r="AE196" s="858">
        <f t="shared" si="83"/>
        <v>863636</v>
      </c>
      <c r="AF196" s="859">
        <f t="shared" si="69"/>
        <v>0</v>
      </c>
      <c r="AG196" s="444"/>
      <c r="AH196" s="444"/>
    </row>
    <row r="197" spans="1:34" ht="15" hidden="1" customHeight="1" thickBot="1" x14ac:dyDescent="0.3">
      <c r="A197" s="1176">
        <f t="shared" si="84"/>
        <v>25</v>
      </c>
      <c r="B197" s="1193">
        <f t="shared" si="85"/>
        <v>43497</v>
      </c>
      <c r="C197" s="834">
        <f t="shared" si="86"/>
        <v>191</v>
      </c>
      <c r="D197" s="835" t="s">
        <v>52</v>
      </c>
      <c r="E197" s="1208" t="s">
        <v>43</v>
      </c>
      <c r="F197" s="850"/>
      <c r="G197" s="838">
        <f t="shared" si="75"/>
        <v>0</v>
      </c>
      <c r="H197" s="839"/>
      <c r="I197" s="840">
        <f t="shared" si="76"/>
        <v>0</v>
      </c>
      <c r="J197" s="841"/>
      <c r="K197" s="840">
        <f t="shared" si="77"/>
        <v>0</v>
      </c>
      <c r="L197" s="842">
        <v>2</v>
      </c>
      <c r="M197" s="840">
        <f t="shared" si="78"/>
        <v>863636</v>
      </c>
      <c r="N197" s="851">
        <f t="shared" si="87"/>
        <v>2</v>
      </c>
      <c r="O197" s="844">
        <f t="shared" si="87"/>
        <v>863636</v>
      </c>
      <c r="P197" s="844">
        <f t="shared" si="64"/>
        <v>80000</v>
      </c>
      <c r="Q197" s="844"/>
      <c r="R197" s="844">
        <f t="shared" si="65"/>
        <v>1331818</v>
      </c>
      <c r="S197" s="844">
        <f t="shared" si="66"/>
        <v>1931818</v>
      </c>
      <c r="T197" s="844">
        <f t="shared" si="67"/>
        <v>2231818</v>
      </c>
      <c r="U197" s="844">
        <f t="shared" si="68"/>
        <v>431818</v>
      </c>
      <c r="V197" s="856">
        <v>43510</v>
      </c>
      <c r="W197" s="927">
        <v>863636</v>
      </c>
      <c r="X197" s="927"/>
      <c r="Y197" s="928"/>
      <c r="Z197" s="928"/>
      <c r="AA197" s="928"/>
      <c r="AB197" s="928"/>
      <c r="AC197" s="928"/>
      <c r="AD197" s="928"/>
      <c r="AE197" s="858">
        <f t="shared" si="83"/>
        <v>863636</v>
      </c>
      <c r="AF197" s="859">
        <f t="shared" si="69"/>
        <v>0</v>
      </c>
      <c r="AG197" s="444"/>
      <c r="AH197" s="444"/>
    </row>
    <row r="198" spans="1:34" s="1447" customFormat="1" ht="15" customHeight="1" x14ac:dyDescent="0.25">
      <c r="A198" s="1448">
        <v>1</v>
      </c>
      <c r="B198" s="1198">
        <v>43498</v>
      </c>
      <c r="C198" s="1063">
        <v>192</v>
      </c>
      <c r="D198" s="1449" t="s">
        <v>92</v>
      </c>
      <c r="E198" s="1173" t="s">
        <v>88</v>
      </c>
      <c r="F198" s="1066">
        <v>8</v>
      </c>
      <c r="G198" s="1067">
        <f t="shared" si="75"/>
        <v>10654544</v>
      </c>
      <c r="H198" s="909"/>
      <c r="I198" s="1068">
        <f t="shared" si="76"/>
        <v>0</v>
      </c>
      <c r="J198" s="1069">
        <v>2</v>
      </c>
      <c r="K198" s="1068">
        <f t="shared" si="77"/>
        <v>4463636</v>
      </c>
      <c r="L198" s="925"/>
      <c r="M198" s="1068">
        <f t="shared" si="78"/>
        <v>0</v>
      </c>
      <c r="N198" s="1070">
        <f t="shared" si="87"/>
        <v>10</v>
      </c>
      <c r="O198" s="1071">
        <f t="shared" si="87"/>
        <v>15118180</v>
      </c>
      <c r="P198" s="1071">
        <f t="shared" si="64"/>
        <v>400000</v>
      </c>
      <c r="Q198" s="1071"/>
      <c r="R198" s="1071">
        <f t="shared" si="65"/>
        <v>1331818</v>
      </c>
      <c r="S198" s="1071">
        <f t="shared" si="66"/>
        <v>1931818</v>
      </c>
      <c r="T198" s="1071">
        <f t="shared" si="67"/>
        <v>2231818</v>
      </c>
      <c r="U198" s="1071">
        <f t="shared" si="68"/>
        <v>431818</v>
      </c>
      <c r="V198" s="1074">
        <v>43511</v>
      </c>
      <c r="W198" s="1071">
        <v>15012000</v>
      </c>
      <c r="X198" s="1071"/>
      <c r="Y198" s="1071"/>
      <c r="Z198" s="1071"/>
      <c r="AA198" s="1075"/>
      <c r="AB198" s="1075"/>
      <c r="AC198" s="786"/>
      <c r="AD198" s="786"/>
      <c r="AE198" s="1076">
        <f>W198+Y198+AA198+AC198</f>
        <v>15012000</v>
      </c>
      <c r="AF198" s="1450">
        <f t="shared" si="69"/>
        <v>106180</v>
      </c>
      <c r="AG198" s="1451" t="s">
        <v>160</v>
      </c>
      <c r="AH198" s="786" t="s">
        <v>279</v>
      </c>
    </row>
    <row r="199" spans="1:34" ht="15" hidden="1" customHeight="1" x14ac:dyDescent="0.25">
      <c r="A199" s="1176">
        <f>+A198+1</f>
        <v>2</v>
      </c>
      <c r="B199" s="1193">
        <v>43498</v>
      </c>
      <c r="C199" s="834">
        <f>+C198+1</f>
        <v>193</v>
      </c>
      <c r="D199" s="864" t="s">
        <v>100</v>
      </c>
      <c r="E199" s="1208" t="s">
        <v>88</v>
      </c>
      <c r="F199" s="850">
        <v>5</v>
      </c>
      <c r="G199" s="838">
        <f t="shared" si="75"/>
        <v>6659090</v>
      </c>
      <c r="H199" s="839"/>
      <c r="I199" s="840">
        <f t="shared" si="76"/>
        <v>0</v>
      </c>
      <c r="J199" s="841">
        <v>5</v>
      </c>
      <c r="K199" s="840">
        <f t="shared" si="77"/>
        <v>11159090</v>
      </c>
      <c r="L199" s="842"/>
      <c r="M199" s="840">
        <f t="shared" si="78"/>
        <v>0</v>
      </c>
      <c r="N199" s="851">
        <f t="shared" si="87"/>
        <v>10</v>
      </c>
      <c r="O199" s="844">
        <f t="shared" si="87"/>
        <v>17818180</v>
      </c>
      <c r="P199" s="844">
        <f t="shared" ref="P199:P262" si="88">+N199*40000</f>
        <v>400000</v>
      </c>
      <c r="Q199" s="844"/>
      <c r="R199" s="844">
        <f t="shared" ref="R199:R262" si="89">1331818</f>
        <v>1331818</v>
      </c>
      <c r="S199" s="844">
        <f t="shared" ref="S199:S262" si="90">1931818</f>
        <v>1931818</v>
      </c>
      <c r="T199" s="844">
        <f t="shared" ref="T199:T262" si="91">2231818</f>
        <v>2231818</v>
      </c>
      <c r="U199" s="844">
        <f t="shared" ref="U199:U262" si="92">431818</f>
        <v>431818</v>
      </c>
      <c r="V199" s="856">
        <v>43502</v>
      </c>
      <c r="W199" s="844">
        <v>17818180</v>
      </c>
      <c r="X199" s="856"/>
      <c r="Y199" s="844"/>
      <c r="Z199" s="856"/>
      <c r="AA199" s="857"/>
      <c r="AB199" s="857"/>
      <c r="AC199" s="444"/>
      <c r="AD199" s="444"/>
      <c r="AE199" s="858">
        <f t="shared" ref="AE199:AE212" si="93">W199+Y199+AA199+AC199</f>
        <v>17818180</v>
      </c>
      <c r="AF199" s="859">
        <f t="shared" ref="AF199:AF262" si="94">O199-AE199</f>
        <v>0</v>
      </c>
      <c r="AG199" s="444"/>
      <c r="AH199" s="444"/>
    </row>
    <row r="200" spans="1:34" ht="15" hidden="1" customHeight="1" x14ac:dyDescent="0.25">
      <c r="A200" s="1176">
        <f t="shared" ref="A200:A213" si="95">+A199+1</f>
        <v>3</v>
      </c>
      <c r="B200" s="1193">
        <v>43498</v>
      </c>
      <c r="C200" s="834">
        <f>+C199+1</f>
        <v>194</v>
      </c>
      <c r="D200" s="864" t="s">
        <v>87</v>
      </c>
      <c r="E200" s="1208" t="s">
        <v>88</v>
      </c>
      <c r="F200" s="850"/>
      <c r="G200" s="838">
        <f t="shared" ref="G200:G231" si="96">F200*R200</f>
        <v>0</v>
      </c>
      <c r="H200" s="839"/>
      <c r="I200" s="840">
        <f t="shared" si="76"/>
        <v>0</v>
      </c>
      <c r="J200" s="841">
        <v>10</v>
      </c>
      <c r="K200" s="840">
        <f t="shared" si="77"/>
        <v>22318180</v>
      </c>
      <c r="L200" s="842"/>
      <c r="M200" s="840">
        <f t="shared" si="78"/>
        <v>0</v>
      </c>
      <c r="N200" s="851">
        <f t="shared" si="87"/>
        <v>10</v>
      </c>
      <c r="O200" s="844">
        <f t="shared" si="87"/>
        <v>22318180</v>
      </c>
      <c r="P200" s="844">
        <f t="shared" si="88"/>
        <v>400000</v>
      </c>
      <c r="Q200" s="844"/>
      <c r="R200" s="844">
        <f t="shared" si="89"/>
        <v>1331818</v>
      </c>
      <c r="S200" s="844">
        <f t="shared" si="90"/>
        <v>1931818</v>
      </c>
      <c r="T200" s="844">
        <f t="shared" si="91"/>
        <v>2231818</v>
      </c>
      <c r="U200" s="844">
        <f t="shared" si="92"/>
        <v>431818</v>
      </c>
      <c r="V200" s="856">
        <v>43493</v>
      </c>
      <c r="W200" s="844">
        <v>12681820</v>
      </c>
      <c r="X200" s="856">
        <v>43500</v>
      </c>
      <c r="Y200" s="844">
        <v>9636360</v>
      </c>
      <c r="Z200" s="844"/>
      <c r="AA200" s="857"/>
      <c r="AB200" s="857"/>
      <c r="AC200" s="444"/>
      <c r="AD200" s="444"/>
      <c r="AE200" s="858">
        <f t="shared" si="93"/>
        <v>22318180</v>
      </c>
      <c r="AF200" s="859">
        <f t="shared" si="94"/>
        <v>0</v>
      </c>
      <c r="AG200" s="444"/>
      <c r="AH200" s="444"/>
    </row>
    <row r="201" spans="1:34" ht="15" hidden="1" customHeight="1" x14ac:dyDescent="0.25">
      <c r="A201" s="1176">
        <f t="shared" si="95"/>
        <v>4</v>
      </c>
      <c r="B201" s="1193">
        <v>43498</v>
      </c>
      <c r="C201" s="834">
        <f>+C200+1</f>
        <v>195</v>
      </c>
      <c r="D201" s="864" t="s">
        <v>90</v>
      </c>
      <c r="E201" s="1208" t="s">
        <v>88</v>
      </c>
      <c r="F201" s="850">
        <v>10</v>
      </c>
      <c r="G201" s="838">
        <f t="shared" si="96"/>
        <v>13318180</v>
      </c>
      <c r="H201" s="839"/>
      <c r="I201" s="840">
        <f t="shared" ref="I201:I232" si="97">H201*S201</f>
        <v>0</v>
      </c>
      <c r="J201" s="841"/>
      <c r="K201" s="840">
        <f t="shared" ref="K201:K232" si="98">J201*T201</f>
        <v>0</v>
      </c>
      <c r="L201" s="842"/>
      <c r="M201" s="840">
        <f t="shared" ref="M201:M232" si="99">L201*U201</f>
        <v>0</v>
      </c>
      <c r="N201" s="851">
        <f t="shared" si="87"/>
        <v>10</v>
      </c>
      <c r="O201" s="844">
        <f t="shared" si="87"/>
        <v>13318180</v>
      </c>
      <c r="P201" s="844">
        <f t="shared" si="88"/>
        <v>400000</v>
      </c>
      <c r="Q201" s="844"/>
      <c r="R201" s="844">
        <f t="shared" si="89"/>
        <v>1331818</v>
      </c>
      <c r="S201" s="844">
        <f t="shared" si="90"/>
        <v>1931818</v>
      </c>
      <c r="T201" s="844">
        <f t="shared" si="91"/>
        <v>2231818</v>
      </c>
      <c r="U201" s="844">
        <f t="shared" si="92"/>
        <v>431818</v>
      </c>
      <c r="V201" s="856">
        <v>43507</v>
      </c>
      <c r="W201" s="844">
        <v>13318180</v>
      </c>
      <c r="X201" s="834"/>
      <c r="Y201" s="844"/>
      <c r="Z201" s="844"/>
      <c r="AA201" s="857"/>
      <c r="AB201" s="857"/>
      <c r="AC201" s="444"/>
      <c r="AD201" s="444"/>
      <c r="AE201" s="858">
        <f t="shared" si="93"/>
        <v>13318180</v>
      </c>
      <c r="AF201" s="859">
        <f t="shared" si="94"/>
        <v>0</v>
      </c>
      <c r="AG201" s="444"/>
      <c r="AH201" s="444"/>
    </row>
    <row r="202" spans="1:34" ht="15" hidden="1" customHeight="1" x14ac:dyDescent="0.25">
      <c r="A202" s="1176">
        <f t="shared" si="95"/>
        <v>5</v>
      </c>
      <c r="B202" s="1193">
        <v>43498</v>
      </c>
      <c r="C202" s="834">
        <f t="shared" ref="C202:C213" si="100">+C201+1</f>
        <v>196</v>
      </c>
      <c r="D202" s="864" t="s">
        <v>91</v>
      </c>
      <c r="E202" s="1208" t="s">
        <v>88</v>
      </c>
      <c r="F202" s="850">
        <v>10</v>
      </c>
      <c r="G202" s="838">
        <f t="shared" si="96"/>
        <v>13318180</v>
      </c>
      <c r="H202" s="839"/>
      <c r="I202" s="840">
        <f t="shared" si="97"/>
        <v>0</v>
      </c>
      <c r="J202" s="841"/>
      <c r="K202" s="840">
        <f t="shared" si="98"/>
        <v>0</v>
      </c>
      <c r="L202" s="842"/>
      <c r="M202" s="840">
        <f t="shared" si="99"/>
        <v>0</v>
      </c>
      <c r="N202" s="851">
        <f t="shared" si="87"/>
        <v>10</v>
      </c>
      <c r="O202" s="844">
        <f t="shared" si="87"/>
        <v>13318180</v>
      </c>
      <c r="P202" s="844">
        <f t="shared" si="88"/>
        <v>400000</v>
      </c>
      <c r="Q202" s="844"/>
      <c r="R202" s="844">
        <f t="shared" si="89"/>
        <v>1331818</v>
      </c>
      <c r="S202" s="844">
        <f t="shared" si="90"/>
        <v>1931818</v>
      </c>
      <c r="T202" s="844">
        <f t="shared" si="91"/>
        <v>2231818</v>
      </c>
      <c r="U202" s="844">
        <f t="shared" si="92"/>
        <v>431818</v>
      </c>
      <c r="V202" s="856">
        <v>43502</v>
      </c>
      <c r="W202" s="844">
        <v>13318180</v>
      </c>
      <c r="X202" s="844"/>
      <c r="Y202" s="844"/>
      <c r="Z202" s="844"/>
      <c r="AA202" s="857"/>
      <c r="AB202" s="857"/>
      <c r="AC202" s="444"/>
      <c r="AD202" s="444"/>
      <c r="AE202" s="858">
        <f t="shared" si="93"/>
        <v>13318180</v>
      </c>
      <c r="AF202" s="859">
        <f t="shared" si="94"/>
        <v>0</v>
      </c>
      <c r="AG202" s="444"/>
      <c r="AH202" s="444"/>
    </row>
    <row r="203" spans="1:34" ht="15" hidden="1" customHeight="1" x14ac:dyDescent="0.25">
      <c r="A203" s="1176">
        <f t="shared" si="95"/>
        <v>6</v>
      </c>
      <c r="B203" s="1193">
        <v>43498</v>
      </c>
      <c r="C203" s="834">
        <f t="shared" si="100"/>
        <v>197</v>
      </c>
      <c r="D203" s="864" t="s">
        <v>55</v>
      </c>
      <c r="E203" s="1208" t="s">
        <v>88</v>
      </c>
      <c r="F203" s="850">
        <v>10</v>
      </c>
      <c r="G203" s="838">
        <f t="shared" si="96"/>
        <v>13318180</v>
      </c>
      <c r="H203" s="839"/>
      <c r="I203" s="840">
        <f t="shared" si="97"/>
        <v>0</v>
      </c>
      <c r="J203" s="841"/>
      <c r="K203" s="840">
        <f t="shared" si="98"/>
        <v>0</v>
      </c>
      <c r="L203" s="842"/>
      <c r="M203" s="840">
        <f t="shared" si="99"/>
        <v>0</v>
      </c>
      <c r="N203" s="851">
        <f t="shared" si="87"/>
        <v>10</v>
      </c>
      <c r="O203" s="844">
        <f t="shared" si="87"/>
        <v>13318180</v>
      </c>
      <c r="P203" s="844">
        <f t="shared" si="88"/>
        <v>400000</v>
      </c>
      <c r="Q203" s="844"/>
      <c r="R203" s="844">
        <f t="shared" si="89"/>
        <v>1331818</v>
      </c>
      <c r="S203" s="844">
        <f t="shared" si="90"/>
        <v>1931818</v>
      </c>
      <c r="T203" s="844">
        <f t="shared" si="91"/>
        <v>2231818</v>
      </c>
      <c r="U203" s="844">
        <f t="shared" si="92"/>
        <v>431818</v>
      </c>
      <c r="V203" s="856">
        <v>43502</v>
      </c>
      <c r="W203" s="844">
        <v>13318180</v>
      </c>
      <c r="X203" s="844"/>
      <c r="Y203" s="844"/>
      <c r="Z203" s="844"/>
      <c r="AA203" s="857"/>
      <c r="AB203" s="857"/>
      <c r="AC203" s="444"/>
      <c r="AD203" s="444"/>
      <c r="AE203" s="858">
        <f t="shared" si="93"/>
        <v>13318180</v>
      </c>
      <c r="AF203" s="859">
        <f t="shared" si="94"/>
        <v>0</v>
      </c>
      <c r="AG203" s="444"/>
      <c r="AH203" s="444"/>
    </row>
    <row r="204" spans="1:34" ht="15" hidden="1" customHeight="1" x14ac:dyDescent="0.25">
      <c r="A204" s="1176">
        <f t="shared" si="95"/>
        <v>7</v>
      </c>
      <c r="B204" s="1193">
        <v>43498</v>
      </c>
      <c r="C204" s="834">
        <f t="shared" si="100"/>
        <v>198</v>
      </c>
      <c r="D204" s="835" t="s">
        <v>101</v>
      </c>
      <c r="E204" s="1208" t="s">
        <v>88</v>
      </c>
      <c r="F204" s="850">
        <v>7</v>
      </c>
      <c r="G204" s="838">
        <f t="shared" si="96"/>
        <v>9322726</v>
      </c>
      <c r="H204" s="839"/>
      <c r="I204" s="840">
        <f t="shared" si="97"/>
        <v>0</v>
      </c>
      <c r="J204" s="841">
        <v>3</v>
      </c>
      <c r="K204" s="840">
        <f t="shared" si="98"/>
        <v>6695454</v>
      </c>
      <c r="L204" s="842"/>
      <c r="M204" s="840">
        <f t="shared" si="99"/>
        <v>0</v>
      </c>
      <c r="N204" s="851">
        <f t="shared" si="87"/>
        <v>10</v>
      </c>
      <c r="O204" s="844">
        <f t="shared" si="87"/>
        <v>16018180</v>
      </c>
      <c r="P204" s="844">
        <f t="shared" si="88"/>
        <v>400000</v>
      </c>
      <c r="Q204" s="844"/>
      <c r="R204" s="844">
        <f t="shared" si="89"/>
        <v>1331818</v>
      </c>
      <c r="S204" s="844">
        <f t="shared" si="90"/>
        <v>1931818</v>
      </c>
      <c r="T204" s="844">
        <f t="shared" si="91"/>
        <v>2231818</v>
      </c>
      <c r="U204" s="844">
        <f t="shared" si="92"/>
        <v>431818</v>
      </c>
      <c r="V204" s="856">
        <v>43509</v>
      </c>
      <c r="W204" s="844">
        <v>16018180</v>
      </c>
      <c r="X204" s="844"/>
      <c r="Y204" s="844"/>
      <c r="Z204" s="844"/>
      <c r="AA204" s="857"/>
      <c r="AB204" s="857"/>
      <c r="AC204" s="444"/>
      <c r="AD204" s="444"/>
      <c r="AE204" s="858">
        <f t="shared" si="93"/>
        <v>16018180</v>
      </c>
      <c r="AF204" s="859">
        <f t="shared" si="94"/>
        <v>0</v>
      </c>
      <c r="AG204" s="444"/>
      <c r="AH204" s="444"/>
    </row>
    <row r="205" spans="1:34" ht="15" hidden="1" customHeight="1" x14ac:dyDescent="0.25">
      <c r="A205" s="1176">
        <f t="shared" si="95"/>
        <v>8</v>
      </c>
      <c r="B205" s="1193">
        <v>43498</v>
      </c>
      <c r="C205" s="834">
        <f t="shared" si="100"/>
        <v>199</v>
      </c>
      <c r="D205" s="835" t="s">
        <v>102</v>
      </c>
      <c r="E205" s="1208" t="s">
        <v>88</v>
      </c>
      <c r="F205" s="850">
        <v>7</v>
      </c>
      <c r="G205" s="838">
        <f t="shared" si="96"/>
        <v>9322726</v>
      </c>
      <c r="H205" s="839"/>
      <c r="I205" s="840">
        <f t="shared" si="97"/>
        <v>0</v>
      </c>
      <c r="J205" s="841">
        <v>3</v>
      </c>
      <c r="K205" s="840">
        <f t="shared" si="98"/>
        <v>6695454</v>
      </c>
      <c r="L205" s="842"/>
      <c r="M205" s="840">
        <f t="shared" si="99"/>
        <v>0</v>
      </c>
      <c r="N205" s="851">
        <f t="shared" si="87"/>
        <v>10</v>
      </c>
      <c r="O205" s="844">
        <f t="shared" si="87"/>
        <v>16018180</v>
      </c>
      <c r="P205" s="844">
        <f t="shared" si="88"/>
        <v>400000</v>
      </c>
      <c r="Q205" s="844"/>
      <c r="R205" s="844">
        <f t="shared" si="89"/>
        <v>1331818</v>
      </c>
      <c r="S205" s="844">
        <f t="shared" si="90"/>
        <v>1931818</v>
      </c>
      <c r="T205" s="844">
        <f t="shared" si="91"/>
        <v>2231818</v>
      </c>
      <c r="U205" s="844">
        <f t="shared" si="92"/>
        <v>431818</v>
      </c>
      <c r="V205" s="856">
        <v>43504</v>
      </c>
      <c r="W205" s="860">
        <v>16018180</v>
      </c>
      <c r="X205" s="860"/>
      <c r="Y205" s="860"/>
      <c r="Z205" s="860"/>
      <c r="AA205" s="860"/>
      <c r="AB205" s="860"/>
      <c r="AC205" s="860"/>
      <c r="AD205" s="860"/>
      <c r="AE205" s="858">
        <f t="shared" si="93"/>
        <v>16018180</v>
      </c>
      <c r="AF205" s="859">
        <f t="shared" si="94"/>
        <v>0</v>
      </c>
      <c r="AG205" s="444"/>
      <c r="AH205" s="444"/>
    </row>
    <row r="206" spans="1:34" ht="15" hidden="1" customHeight="1" x14ac:dyDescent="0.25">
      <c r="A206" s="1176">
        <f t="shared" si="95"/>
        <v>9</v>
      </c>
      <c r="B206" s="1193">
        <v>43498</v>
      </c>
      <c r="C206" s="834">
        <f t="shared" si="100"/>
        <v>200</v>
      </c>
      <c r="D206" s="835" t="s">
        <v>77</v>
      </c>
      <c r="E206" s="1208" t="s">
        <v>57</v>
      </c>
      <c r="F206" s="850"/>
      <c r="G206" s="838">
        <f t="shared" si="96"/>
        <v>0</v>
      </c>
      <c r="H206" s="839"/>
      <c r="I206" s="840">
        <f t="shared" si="97"/>
        <v>0</v>
      </c>
      <c r="J206" s="841">
        <v>8</v>
      </c>
      <c r="K206" s="840">
        <f t="shared" si="98"/>
        <v>17854544</v>
      </c>
      <c r="L206" s="842"/>
      <c r="M206" s="840">
        <f t="shared" si="99"/>
        <v>0</v>
      </c>
      <c r="N206" s="851">
        <f t="shared" si="87"/>
        <v>8</v>
      </c>
      <c r="O206" s="844">
        <f t="shared" si="87"/>
        <v>17854544</v>
      </c>
      <c r="P206" s="844">
        <f t="shared" si="88"/>
        <v>320000</v>
      </c>
      <c r="Q206" s="844"/>
      <c r="R206" s="844">
        <f t="shared" si="89"/>
        <v>1331818</v>
      </c>
      <c r="S206" s="844">
        <f t="shared" si="90"/>
        <v>1931818</v>
      </c>
      <c r="T206" s="844">
        <f t="shared" si="91"/>
        <v>2231818</v>
      </c>
      <c r="U206" s="844">
        <f t="shared" si="92"/>
        <v>431818</v>
      </c>
      <c r="V206" s="856">
        <v>43500</v>
      </c>
      <c r="W206" s="728">
        <v>10000000</v>
      </c>
      <c r="X206" s="856">
        <v>43502</v>
      </c>
      <c r="Y206" s="861">
        <v>7854544</v>
      </c>
      <c r="Z206" s="444"/>
      <c r="AA206" s="444"/>
      <c r="AB206" s="444"/>
      <c r="AC206" s="444"/>
      <c r="AD206" s="444"/>
      <c r="AE206" s="858">
        <f t="shared" si="93"/>
        <v>17854544</v>
      </c>
      <c r="AF206" s="859">
        <f t="shared" si="94"/>
        <v>0</v>
      </c>
      <c r="AG206" s="444"/>
      <c r="AH206" s="444"/>
    </row>
    <row r="207" spans="1:34" ht="15" hidden="1" customHeight="1" x14ac:dyDescent="0.25">
      <c r="A207" s="1176">
        <f t="shared" si="95"/>
        <v>10</v>
      </c>
      <c r="B207" s="1193">
        <v>43498</v>
      </c>
      <c r="C207" s="834">
        <f t="shared" si="100"/>
        <v>201</v>
      </c>
      <c r="D207" s="835" t="s">
        <v>35</v>
      </c>
      <c r="E207" s="1208" t="s">
        <v>57</v>
      </c>
      <c r="F207" s="850"/>
      <c r="G207" s="838">
        <f t="shared" si="96"/>
        <v>0</v>
      </c>
      <c r="H207" s="839"/>
      <c r="I207" s="840">
        <f t="shared" si="97"/>
        <v>0</v>
      </c>
      <c r="J207" s="841">
        <v>10</v>
      </c>
      <c r="K207" s="840">
        <f t="shared" si="98"/>
        <v>22318180</v>
      </c>
      <c r="L207" s="842"/>
      <c r="M207" s="840">
        <f t="shared" si="99"/>
        <v>0</v>
      </c>
      <c r="N207" s="851">
        <f t="shared" si="87"/>
        <v>10</v>
      </c>
      <c r="O207" s="844">
        <f t="shared" si="87"/>
        <v>22318180</v>
      </c>
      <c r="P207" s="844">
        <f t="shared" si="88"/>
        <v>400000</v>
      </c>
      <c r="Q207" s="844"/>
      <c r="R207" s="844">
        <f t="shared" si="89"/>
        <v>1331818</v>
      </c>
      <c r="S207" s="844">
        <f t="shared" si="90"/>
        <v>1931818</v>
      </c>
      <c r="T207" s="844">
        <f t="shared" si="91"/>
        <v>2231818</v>
      </c>
      <c r="U207" s="844">
        <f t="shared" si="92"/>
        <v>431818</v>
      </c>
      <c r="V207" s="856">
        <v>43504</v>
      </c>
      <c r="W207" s="860">
        <v>22318180</v>
      </c>
      <c r="X207" s="860"/>
      <c r="Y207" s="860"/>
      <c r="Z207" s="860"/>
      <c r="AA207" s="860"/>
      <c r="AB207" s="860"/>
      <c r="AC207" s="860"/>
      <c r="AD207" s="860"/>
      <c r="AE207" s="858">
        <f t="shared" si="93"/>
        <v>22318180</v>
      </c>
      <c r="AF207" s="859">
        <f t="shared" si="94"/>
        <v>0</v>
      </c>
      <c r="AG207" s="444"/>
      <c r="AH207" s="444"/>
    </row>
    <row r="208" spans="1:34" ht="15" hidden="1" customHeight="1" x14ac:dyDescent="0.25">
      <c r="A208" s="1176">
        <f t="shared" si="95"/>
        <v>11</v>
      </c>
      <c r="B208" s="1193">
        <v>43498</v>
      </c>
      <c r="C208" s="834">
        <f t="shared" si="100"/>
        <v>202</v>
      </c>
      <c r="D208" s="835" t="s">
        <v>72</v>
      </c>
      <c r="E208" s="1208" t="s">
        <v>57</v>
      </c>
      <c r="F208" s="850"/>
      <c r="G208" s="838">
        <f t="shared" si="96"/>
        <v>0</v>
      </c>
      <c r="H208" s="839"/>
      <c r="I208" s="840">
        <f t="shared" si="97"/>
        <v>0</v>
      </c>
      <c r="J208" s="841">
        <v>5</v>
      </c>
      <c r="K208" s="840">
        <f t="shared" si="98"/>
        <v>11159090</v>
      </c>
      <c r="L208" s="842"/>
      <c r="M208" s="840">
        <f t="shared" si="99"/>
        <v>0</v>
      </c>
      <c r="N208" s="851">
        <f t="shared" ref="N208:O223" si="101">+L208+J208+H208+F208</f>
        <v>5</v>
      </c>
      <c r="O208" s="844">
        <f t="shared" si="101"/>
        <v>11159090</v>
      </c>
      <c r="P208" s="844">
        <f t="shared" si="88"/>
        <v>200000</v>
      </c>
      <c r="Q208" s="844"/>
      <c r="R208" s="844">
        <f t="shared" si="89"/>
        <v>1331818</v>
      </c>
      <c r="S208" s="844">
        <f t="shared" si="90"/>
        <v>1931818</v>
      </c>
      <c r="T208" s="844">
        <f t="shared" si="91"/>
        <v>2231818</v>
      </c>
      <c r="U208" s="844">
        <f t="shared" si="92"/>
        <v>431818</v>
      </c>
      <c r="V208" s="856">
        <v>43502</v>
      </c>
      <c r="W208" s="728">
        <v>9000000</v>
      </c>
      <c r="X208" s="856">
        <v>43504</v>
      </c>
      <c r="Y208" s="861">
        <v>2159090</v>
      </c>
      <c r="Z208" s="444"/>
      <c r="AA208" s="444"/>
      <c r="AB208" s="444"/>
      <c r="AC208" s="444"/>
      <c r="AD208" s="444"/>
      <c r="AE208" s="858">
        <f t="shared" si="93"/>
        <v>11159090</v>
      </c>
      <c r="AF208" s="859">
        <f t="shared" si="94"/>
        <v>0</v>
      </c>
      <c r="AG208" s="444"/>
      <c r="AH208" s="444"/>
    </row>
    <row r="209" spans="1:34" ht="15" hidden="1" customHeight="1" x14ac:dyDescent="0.25">
      <c r="A209" s="1176">
        <f t="shared" si="95"/>
        <v>12</v>
      </c>
      <c r="B209" s="1193">
        <v>43498</v>
      </c>
      <c r="C209" s="834">
        <f t="shared" si="100"/>
        <v>203</v>
      </c>
      <c r="D209" s="835" t="s">
        <v>104</v>
      </c>
      <c r="E209" s="1208" t="s">
        <v>57</v>
      </c>
      <c r="F209" s="850"/>
      <c r="G209" s="838">
        <f t="shared" si="96"/>
        <v>0</v>
      </c>
      <c r="H209" s="839"/>
      <c r="I209" s="840">
        <f t="shared" si="97"/>
        <v>0</v>
      </c>
      <c r="J209" s="841">
        <v>5</v>
      </c>
      <c r="K209" s="840">
        <f t="shared" si="98"/>
        <v>11159090</v>
      </c>
      <c r="L209" s="842"/>
      <c r="M209" s="840">
        <f t="shared" si="99"/>
        <v>0</v>
      </c>
      <c r="N209" s="851">
        <f t="shared" si="101"/>
        <v>5</v>
      </c>
      <c r="O209" s="844">
        <f t="shared" si="101"/>
        <v>11159090</v>
      </c>
      <c r="P209" s="844">
        <f t="shared" si="88"/>
        <v>200000</v>
      </c>
      <c r="Q209" s="844"/>
      <c r="R209" s="844">
        <f t="shared" si="89"/>
        <v>1331818</v>
      </c>
      <c r="S209" s="844">
        <f t="shared" si="90"/>
        <v>1931818</v>
      </c>
      <c r="T209" s="844">
        <f t="shared" si="91"/>
        <v>2231818</v>
      </c>
      <c r="U209" s="844">
        <f t="shared" si="92"/>
        <v>431818</v>
      </c>
      <c r="V209" s="856">
        <v>43502</v>
      </c>
      <c r="W209" s="728">
        <v>11159090</v>
      </c>
      <c r="X209" s="728"/>
      <c r="Y209" s="444"/>
      <c r="Z209" s="444"/>
      <c r="AA209" s="444"/>
      <c r="AB209" s="444"/>
      <c r="AC209" s="444"/>
      <c r="AD209" s="444"/>
      <c r="AE209" s="858">
        <f t="shared" si="93"/>
        <v>11159090</v>
      </c>
      <c r="AF209" s="859">
        <f t="shared" si="94"/>
        <v>0</v>
      </c>
      <c r="AG209" s="444"/>
      <c r="AH209" s="444"/>
    </row>
    <row r="210" spans="1:34" ht="15" hidden="1" customHeight="1" x14ac:dyDescent="0.25">
      <c r="A210" s="1176">
        <f t="shared" si="95"/>
        <v>13</v>
      </c>
      <c r="B210" s="1193">
        <v>43498</v>
      </c>
      <c r="C210" s="834">
        <f t="shared" si="100"/>
        <v>204</v>
      </c>
      <c r="D210" s="835" t="s">
        <v>174</v>
      </c>
      <c r="E210" s="1208" t="s">
        <v>57</v>
      </c>
      <c r="F210" s="850"/>
      <c r="G210" s="838">
        <f t="shared" si="96"/>
        <v>0</v>
      </c>
      <c r="H210" s="839"/>
      <c r="I210" s="840">
        <f t="shared" si="97"/>
        <v>0</v>
      </c>
      <c r="J210" s="841">
        <v>5</v>
      </c>
      <c r="K210" s="840">
        <f t="shared" si="98"/>
        <v>11159090</v>
      </c>
      <c r="L210" s="842"/>
      <c r="M210" s="840">
        <f t="shared" si="99"/>
        <v>0</v>
      </c>
      <c r="N210" s="851">
        <f t="shared" si="101"/>
        <v>5</v>
      </c>
      <c r="O210" s="844">
        <f t="shared" si="101"/>
        <v>11159090</v>
      </c>
      <c r="P210" s="844">
        <f t="shared" si="88"/>
        <v>200000</v>
      </c>
      <c r="Q210" s="844"/>
      <c r="R210" s="844">
        <f t="shared" si="89"/>
        <v>1331818</v>
      </c>
      <c r="S210" s="844">
        <f t="shared" si="90"/>
        <v>1931818</v>
      </c>
      <c r="T210" s="844">
        <f t="shared" si="91"/>
        <v>2231818</v>
      </c>
      <c r="U210" s="844">
        <f t="shared" si="92"/>
        <v>431818</v>
      </c>
      <c r="V210" s="856">
        <v>43500</v>
      </c>
      <c r="W210" s="728">
        <v>11159090</v>
      </c>
      <c r="X210" s="728"/>
      <c r="Y210" s="444"/>
      <c r="Z210" s="444"/>
      <c r="AA210" s="444"/>
      <c r="AB210" s="444"/>
      <c r="AC210" s="444"/>
      <c r="AD210" s="444"/>
      <c r="AE210" s="858">
        <f t="shared" si="93"/>
        <v>11159090</v>
      </c>
      <c r="AF210" s="859">
        <f t="shared" si="94"/>
        <v>0</v>
      </c>
      <c r="AG210" s="444"/>
      <c r="AH210" s="444"/>
    </row>
    <row r="211" spans="1:34" ht="15" hidden="1" customHeight="1" x14ac:dyDescent="0.25">
      <c r="A211" s="1176">
        <f t="shared" si="95"/>
        <v>14</v>
      </c>
      <c r="B211" s="1193">
        <v>43498</v>
      </c>
      <c r="C211" s="834">
        <f t="shared" si="100"/>
        <v>205</v>
      </c>
      <c r="D211" s="835" t="s">
        <v>76</v>
      </c>
      <c r="E211" s="1208" t="s">
        <v>57</v>
      </c>
      <c r="F211" s="850"/>
      <c r="G211" s="838">
        <f t="shared" si="96"/>
        <v>0</v>
      </c>
      <c r="H211" s="839"/>
      <c r="I211" s="840">
        <f t="shared" si="97"/>
        <v>0</v>
      </c>
      <c r="J211" s="841">
        <v>5</v>
      </c>
      <c r="K211" s="840">
        <f t="shared" si="98"/>
        <v>11159090</v>
      </c>
      <c r="L211" s="842"/>
      <c r="M211" s="840">
        <f t="shared" si="99"/>
        <v>0</v>
      </c>
      <c r="N211" s="851">
        <f t="shared" si="101"/>
        <v>5</v>
      </c>
      <c r="O211" s="844">
        <f t="shared" si="101"/>
        <v>11159090</v>
      </c>
      <c r="P211" s="844">
        <f t="shared" si="88"/>
        <v>200000</v>
      </c>
      <c r="Q211" s="844"/>
      <c r="R211" s="844">
        <f t="shared" si="89"/>
        <v>1331818</v>
      </c>
      <c r="S211" s="844">
        <f t="shared" si="90"/>
        <v>1931818</v>
      </c>
      <c r="T211" s="844">
        <f t="shared" si="91"/>
        <v>2231818</v>
      </c>
      <c r="U211" s="844">
        <f t="shared" si="92"/>
        <v>431818</v>
      </c>
      <c r="V211" s="856">
        <v>43500</v>
      </c>
      <c r="W211" s="728">
        <v>11059090</v>
      </c>
      <c r="X211" s="856">
        <v>43509</v>
      </c>
      <c r="Y211" s="861">
        <v>100000</v>
      </c>
      <c r="Z211" s="444"/>
      <c r="AA211" s="444"/>
      <c r="AB211" s="444"/>
      <c r="AC211" s="444"/>
      <c r="AD211" s="444"/>
      <c r="AE211" s="858">
        <f t="shared" si="93"/>
        <v>11159090</v>
      </c>
      <c r="AF211" s="859">
        <f t="shared" si="94"/>
        <v>0</v>
      </c>
      <c r="AG211" s="444"/>
      <c r="AH211" s="444"/>
    </row>
    <row r="212" spans="1:34" ht="15" hidden="1" customHeight="1" x14ac:dyDescent="0.25">
      <c r="A212" s="1176">
        <f t="shared" si="95"/>
        <v>15</v>
      </c>
      <c r="B212" s="1193">
        <v>43498</v>
      </c>
      <c r="C212" s="834">
        <f t="shared" si="100"/>
        <v>206</v>
      </c>
      <c r="D212" s="835" t="s">
        <v>175</v>
      </c>
      <c r="E212" s="1208" t="s">
        <v>31</v>
      </c>
      <c r="F212" s="850">
        <v>4</v>
      </c>
      <c r="G212" s="838">
        <f t="shared" si="96"/>
        <v>5327272</v>
      </c>
      <c r="H212" s="839"/>
      <c r="I212" s="840">
        <f t="shared" si="97"/>
        <v>0</v>
      </c>
      <c r="J212" s="841">
        <v>4</v>
      </c>
      <c r="K212" s="840">
        <f t="shared" si="98"/>
        <v>8927272</v>
      </c>
      <c r="L212" s="842"/>
      <c r="M212" s="840">
        <f t="shared" si="99"/>
        <v>0</v>
      </c>
      <c r="N212" s="851">
        <f t="shared" si="101"/>
        <v>8</v>
      </c>
      <c r="O212" s="844">
        <f t="shared" si="101"/>
        <v>14254544</v>
      </c>
      <c r="P212" s="844">
        <f t="shared" si="88"/>
        <v>320000</v>
      </c>
      <c r="Q212" s="844"/>
      <c r="R212" s="844">
        <f t="shared" si="89"/>
        <v>1331818</v>
      </c>
      <c r="S212" s="844">
        <f t="shared" si="90"/>
        <v>1931818</v>
      </c>
      <c r="T212" s="844">
        <f t="shared" si="91"/>
        <v>2231818</v>
      </c>
      <c r="U212" s="844">
        <f t="shared" si="92"/>
        <v>431818</v>
      </c>
      <c r="V212" s="856">
        <v>43504</v>
      </c>
      <c r="W212" s="728">
        <v>900000</v>
      </c>
      <c r="X212" s="856">
        <v>43507</v>
      </c>
      <c r="Y212" s="861">
        <v>3000000</v>
      </c>
      <c r="Z212" s="856">
        <v>43517</v>
      </c>
      <c r="AA212" s="861">
        <v>2250000</v>
      </c>
      <c r="AB212" s="856">
        <v>43522</v>
      </c>
      <c r="AC212" s="861">
        <f>1000000+6250000+854544</f>
        <v>8104544</v>
      </c>
      <c r="AD212" s="861"/>
      <c r="AE212" s="858">
        <f t="shared" si="93"/>
        <v>14254544</v>
      </c>
      <c r="AF212" s="859">
        <f t="shared" si="94"/>
        <v>0</v>
      </c>
      <c r="AG212" s="445"/>
      <c r="AH212" s="444"/>
    </row>
    <row r="213" spans="1:34" ht="15" hidden="1" customHeight="1" thickBot="1" x14ac:dyDescent="0.3">
      <c r="A213" s="1176">
        <f t="shared" si="95"/>
        <v>16</v>
      </c>
      <c r="B213" s="1193">
        <v>43498</v>
      </c>
      <c r="C213" s="834">
        <f t="shared" si="100"/>
        <v>207</v>
      </c>
      <c r="D213" s="835" t="s">
        <v>80</v>
      </c>
      <c r="E213" s="1208" t="s">
        <v>31</v>
      </c>
      <c r="F213" s="850">
        <v>5</v>
      </c>
      <c r="G213" s="838">
        <f t="shared" si="96"/>
        <v>6659090</v>
      </c>
      <c r="H213" s="839"/>
      <c r="I213" s="840">
        <f t="shared" si="97"/>
        <v>0</v>
      </c>
      <c r="J213" s="841">
        <v>4</v>
      </c>
      <c r="K213" s="840">
        <f t="shared" si="98"/>
        <v>8927272</v>
      </c>
      <c r="L213" s="842"/>
      <c r="M213" s="840">
        <f t="shared" si="99"/>
        <v>0</v>
      </c>
      <c r="N213" s="851">
        <f t="shared" si="101"/>
        <v>9</v>
      </c>
      <c r="O213" s="844">
        <f t="shared" si="101"/>
        <v>15586362</v>
      </c>
      <c r="P213" s="844">
        <f t="shared" si="88"/>
        <v>360000</v>
      </c>
      <c r="Q213" s="844"/>
      <c r="R213" s="844">
        <f t="shared" si="89"/>
        <v>1331818</v>
      </c>
      <c r="S213" s="844">
        <f t="shared" si="90"/>
        <v>1931818</v>
      </c>
      <c r="T213" s="844">
        <f t="shared" si="91"/>
        <v>2231818</v>
      </c>
      <c r="U213" s="844">
        <f t="shared" si="92"/>
        <v>431818</v>
      </c>
      <c r="V213" s="856">
        <v>43504</v>
      </c>
      <c r="W213" s="728">
        <v>5704546</v>
      </c>
      <c r="X213" s="856">
        <v>43507</v>
      </c>
      <c r="Y213" s="861">
        <v>9881816</v>
      </c>
      <c r="Z213" s="444"/>
      <c r="AA213" s="444"/>
      <c r="AB213" s="444"/>
      <c r="AC213" s="444"/>
      <c r="AD213" s="444"/>
      <c r="AE213" s="858">
        <f>W213+Y213+AA213+AC213</f>
        <v>15586362</v>
      </c>
      <c r="AF213" s="859">
        <f t="shared" si="94"/>
        <v>0</v>
      </c>
      <c r="AG213" s="444"/>
      <c r="AH213" s="444"/>
    </row>
    <row r="214" spans="1:34" ht="15" hidden="1" customHeight="1" x14ac:dyDescent="0.25">
      <c r="A214" s="1175">
        <v>1</v>
      </c>
      <c r="B214" s="1193">
        <v>43500</v>
      </c>
      <c r="C214" s="1206">
        <v>208</v>
      </c>
      <c r="D214" s="863" t="s">
        <v>33</v>
      </c>
      <c r="E214" s="1208" t="s">
        <v>31</v>
      </c>
      <c r="F214" s="850">
        <v>10</v>
      </c>
      <c r="G214" s="838">
        <f t="shared" si="96"/>
        <v>13318180</v>
      </c>
      <c r="H214" s="839"/>
      <c r="I214" s="840">
        <f t="shared" si="97"/>
        <v>0</v>
      </c>
      <c r="J214" s="841"/>
      <c r="K214" s="840">
        <f t="shared" si="98"/>
        <v>0</v>
      </c>
      <c r="L214" s="842"/>
      <c r="M214" s="840">
        <f t="shared" si="99"/>
        <v>0</v>
      </c>
      <c r="N214" s="851">
        <f t="shared" si="101"/>
        <v>10</v>
      </c>
      <c r="O214" s="844">
        <f t="shared" si="101"/>
        <v>13318180</v>
      </c>
      <c r="P214" s="844">
        <f t="shared" si="88"/>
        <v>400000</v>
      </c>
      <c r="Q214" s="844"/>
      <c r="R214" s="844">
        <f t="shared" si="89"/>
        <v>1331818</v>
      </c>
      <c r="S214" s="844">
        <f t="shared" si="90"/>
        <v>1931818</v>
      </c>
      <c r="T214" s="844">
        <f t="shared" si="91"/>
        <v>2231818</v>
      </c>
      <c r="U214" s="844">
        <f t="shared" si="92"/>
        <v>431818</v>
      </c>
      <c r="V214" s="856">
        <v>43507</v>
      </c>
      <c r="W214" s="844">
        <v>13318180</v>
      </c>
      <c r="X214" s="844"/>
      <c r="Y214" s="844"/>
      <c r="Z214" s="844"/>
      <c r="AA214" s="857"/>
      <c r="AB214" s="857"/>
      <c r="AC214" s="444"/>
      <c r="AD214" s="444"/>
      <c r="AE214" s="858">
        <f>W214+Y214+AA214+AC214</f>
        <v>13318180</v>
      </c>
      <c r="AF214" s="859">
        <f t="shared" si="94"/>
        <v>0</v>
      </c>
      <c r="AG214" s="444"/>
      <c r="AH214" s="444"/>
    </row>
    <row r="215" spans="1:34" ht="15" hidden="1" customHeight="1" x14ac:dyDescent="0.25">
      <c r="A215" s="1177">
        <f>+A214+1</f>
        <v>2</v>
      </c>
      <c r="B215" s="1193">
        <f>+B214</f>
        <v>43500</v>
      </c>
      <c r="C215" s="834">
        <f>+C214+1</f>
        <v>209</v>
      </c>
      <c r="D215" s="864" t="s">
        <v>81</v>
      </c>
      <c r="E215" s="1208" t="s">
        <v>31</v>
      </c>
      <c r="F215" s="850">
        <v>5</v>
      </c>
      <c r="G215" s="838">
        <f t="shared" si="96"/>
        <v>6659090</v>
      </c>
      <c r="H215" s="839"/>
      <c r="I215" s="840">
        <f t="shared" si="97"/>
        <v>0</v>
      </c>
      <c r="J215" s="841">
        <v>4</v>
      </c>
      <c r="K215" s="840">
        <f t="shared" si="98"/>
        <v>8927272</v>
      </c>
      <c r="L215" s="842"/>
      <c r="M215" s="840">
        <f t="shared" si="99"/>
        <v>0</v>
      </c>
      <c r="N215" s="851">
        <f t="shared" si="101"/>
        <v>9</v>
      </c>
      <c r="O215" s="844">
        <f t="shared" si="101"/>
        <v>15586362</v>
      </c>
      <c r="P215" s="844">
        <f t="shared" si="88"/>
        <v>360000</v>
      </c>
      <c r="Q215" s="844"/>
      <c r="R215" s="844">
        <f t="shared" si="89"/>
        <v>1331818</v>
      </c>
      <c r="S215" s="844">
        <f t="shared" si="90"/>
        <v>1931818</v>
      </c>
      <c r="T215" s="844">
        <f t="shared" si="91"/>
        <v>2231818</v>
      </c>
      <c r="U215" s="844">
        <f t="shared" si="92"/>
        <v>431818</v>
      </c>
      <c r="V215" s="856">
        <v>43507</v>
      </c>
      <c r="W215" s="844">
        <v>15586362</v>
      </c>
      <c r="X215" s="856"/>
      <c r="Y215" s="844"/>
      <c r="Z215" s="856"/>
      <c r="AA215" s="857"/>
      <c r="AB215" s="857"/>
      <c r="AC215" s="444"/>
      <c r="AD215" s="444"/>
      <c r="AE215" s="858">
        <f t="shared" ref="AE215:AE225" si="102">W215+Y215+AA215+AC215</f>
        <v>15586362</v>
      </c>
      <c r="AF215" s="859">
        <f t="shared" si="94"/>
        <v>0</v>
      </c>
      <c r="AG215" s="444"/>
      <c r="AH215" s="444"/>
    </row>
    <row r="216" spans="1:34" ht="15" customHeight="1" x14ac:dyDescent="0.25">
      <c r="A216" s="1177">
        <v>3</v>
      </c>
      <c r="B216" s="1193">
        <f t="shared" ref="B216:B225" si="103">+B215</f>
        <v>43500</v>
      </c>
      <c r="C216" s="834">
        <f t="shared" ref="C216:C225" si="104">+C215+1</f>
        <v>210</v>
      </c>
      <c r="D216" s="835" t="s">
        <v>82</v>
      </c>
      <c r="E216" s="1208" t="s">
        <v>31</v>
      </c>
      <c r="F216" s="850">
        <v>5</v>
      </c>
      <c r="G216" s="838">
        <f t="shared" si="96"/>
        <v>6659090</v>
      </c>
      <c r="H216" s="839"/>
      <c r="I216" s="840">
        <f t="shared" si="97"/>
        <v>0</v>
      </c>
      <c r="J216" s="841">
        <v>4</v>
      </c>
      <c r="K216" s="840">
        <f t="shared" si="98"/>
        <v>8927272</v>
      </c>
      <c r="L216" s="842"/>
      <c r="M216" s="840">
        <f t="shared" si="99"/>
        <v>0</v>
      </c>
      <c r="N216" s="851">
        <f t="shared" si="101"/>
        <v>9</v>
      </c>
      <c r="O216" s="844">
        <f t="shared" si="101"/>
        <v>15586362</v>
      </c>
      <c r="P216" s="844">
        <f t="shared" si="88"/>
        <v>360000</v>
      </c>
      <c r="Q216" s="844"/>
      <c r="R216" s="844">
        <f t="shared" si="89"/>
        <v>1331818</v>
      </c>
      <c r="S216" s="844">
        <f t="shared" si="90"/>
        <v>1931818</v>
      </c>
      <c r="T216" s="844">
        <f t="shared" si="91"/>
        <v>2231818</v>
      </c>
      <c r="U216" s="844">
        <f t="shared" si="92"/>
        <v>431818</v>
      </c>
      <c r="V216" s="856"/>
      <c r="W216" s="844"/>
      <c r="X216" s="834"/>
      <c r="Y216" s="844"/>
      <c r="Z216" s="844"/>
      <c r="AA216" s="857"/>
      <c r="AB216" s="857"/>
      <c r="AC216" s="444"/>
      <c r="AD216" s="444"/>
      <c r="AE216" s="858">
        <f t="shared" si="102"/>
        <v>0</v>
      </c>
      <c r="AF216" s="859">
        <f t="shared" si="94"/>
        <v>15586362</v>
      </c>
      <c r="AG216" s="445" t="s">
        <v>188</v>
      </c>
      <c r="AH216" s="444"/>
    </row>
    <row r="217" spans="1:34" ht="15" hidden="1" customHeight="1" x14ac:dyDescent="0.25">
      <c r="A217" s="1177">
        <f t="shared" ref="A217" si="105">+A216+1</f>
        <v>4</v>
      </c>
      <c r="B217" s="1193">
        <f t="shared" si="103"/>
        <v>43500</v>
      </c>
      <c r="C217" s="834">
        <f t="shared" si="104"/>
        <v>211</v>
      </c>
      <c r="D217" s="864" t="s">
        <v>45</v>
      </c>
      <c r="E217" s="1208" t="s">
        <v>43</v>
      </c>
      <c r="F217" s="850">
        <v>5</v>
      </c>
      <c r="G217" s="838">
        <f t="shared" si="96"/>
        <v>6659090</v>
      </c>
      <c r="H217" s="839"/>
      <c r="I217" s="840">
        <f t="shared" si="97"/>
        <v>0</v>
      </c>
      <c r="J217" s="841">
        <v>3</v>
      </c>
      <c r="K217" s="840">
        <f t="shared" si="98"/>
        <v>6695454</v>
      </c>
      <c r="L217" s="842"/>
      <c r="M217" s="840">
        <f t="shared" si="99"/>
        <v>0</v>
      </c>
      <c r="N217" s="851">
        <f t="shared" si="101"/>
        <v>8</v>
      </c>
      <c r="O217" s="844">
        <f t="shared" si="101"/>
        <v>13354544</v>
      </c>
      <c r="P217" s="844">
        <f t="shared" si="88"/>
        <v>320000</v>
      </c>
      <c r="Q217" s="844"/>
      <c r="R217" s="844">
        <f t="shared" si="89"/>
        <v>1331818</v>
      </c>
      <c r="S217" s="844">
        <f t="shared" si="90"/>
        <v>1931818</v>
      </c>
      <c r="T217" s="844">
        <f t="shared" si="91"/>
        <v>2231818</v>
      </c>
      <c r="U217" s="844">
        <f t="shared" si="92"/>
        <v>431818</v>
      </c>
      <c r="V217" s="856">
        <v>43504</v>
      </c>
      <c r="W217" s="844">
        <v>13354544</v>
      </c>
      <c r="X217" s="834"/>
      <c r="Y217" s="844"/>
      <c r="Z217" s="844"/>
      <c r="AA217" s="857"/>
      <c r="AB217" s="857"/>
      <c r="AC217" s="444"/>
      <c r="AD217" s="444"/>
      <c r="AE217" s="858">
        <f t="shared" si="102"/>
        <v>13354544</v>
      </c>
      <c r="AF217" s="859">
        <f t="shared" si="94"/>
        <v>0</v>
      </c>
      <c r="AG217" s="444"/>
      <c r="AH217" s="444"/>
    </row>
    <row r="218" spans="1:34" ht="15" hidden="1" customHeight="1" x14ac:dyDescent="0.25">
      <c r="A218" s="1177">
        <v>5</v>
      </c>
      <c r="B218" s="1193">
        <f t="shared" si="103"/>
        <v>43500</v>
      </c>
      <c r="C218" s="834">
        <f t="shared" si="104"/>
        <v>212</v>
      </c>
      <c r="D218" s="864" t="s">
        <v>52</v>
      </c>
      <c r="E218" s="1208" t="s">
        <v>43</v>
      </c>
      <c r="F218" s="850">
        <v>10</v>
      </c>
      <c r="G218" s="838">
        <f t="shared" si="96"/>
        <v>13318180</v>
      </c>
      <c r="H218" s="839"/>
      <c r="I218" s="840">
        <f t="shared" si="97"/>
        <v>0</v>
      </c>
      <c r="J218" s="841"/>
      <c r="K218" s="840">
        <f t="shared" si="98"/>
        <v>0</v>
      </c>
      <c r="L218" s="842"/>
      <c r="M218" s="840">
        <f t="shared" si="99"/>
        <v>0</v>
      </c>
      <c r="N218" s="851">
        <f t="shared" si="101"/>
        <v>10</v>
      </c>
      <c r="O218" s="844">
        <f t="shared" si="101"/>
        <v>13318180</v>
      </c>
      <c r="P218" s="844">
        <f t="shared" si="88"/>
        <v>400000</v>
      </c>
      <c r="Q218" s="844"/>
      <c r="R218" s="844">
        <f t="shared" si="89"/>
        <v>1331818</v>
      </c>
      <c r="S218" s="844">
        <f t="shared" si="90"/>
        <v>1931818</v>
      </c>
      <c r="T218" s="844">
        <f t="shared" si="91"/>
        <v>2231818</v>
      </c>
      <c r="U218" s="844">
        <f t="shared" si="92"/>
        <v>431818</v>
      </c>
      <c r="V218" s="856">
        <v>43504</v>
      </c>
      <c r="W218" s="844">
        <v>13318180</v>
      </c>
      <c r="X218" s="844"/>
      <c r="Y218" s="844"/>
      <c r="Z218" s="844"/>
      <c r="AA218" s="857"/>
      <c r="AB218" s="857"/>
      <c r="AC218" s="444"/>
      <c r="AD218" s="444"/>
      <c r="AE218" s="858">
        <f t="shared" si="102"/>
        <v>13318180</v>
      </c>
      <c r="AF218" s="859">
        <f t="shared" si="94"/>
        <v>0</v>
      </c>
      <c r="AG218" s="444"/>
      <c r="AH218" s="444"/>
    </row>
    <row r="219" spans="1:34" ht="15" hidden="1" customHeight="1" x14ac:dyDescent="0.25">
      <c r="A219" s="1177">
        <f t="shared" ref="A219" si="106">+A218+1</f>
        <v>6</v>
      </c>
      <c r="B219" s="1193">
        <f t="shared" si="103"/>
        <v>43500</v>
      </c>
      <c r="C219" s="834">
        <f t="shared" si="104"/>
        <v>213</v>
      </c>
      <c r="D219" s="864" t="s">
        <v>67</v>
      </c>
      <c r="E219" s="1208" t="s">
        <v>43</v>
      </c>
      <c r="F219" s="850">
        <v>7</v>
      </c>
      <c r="G219" s="838">
        <f t="shared" si="96"/>
        <v>9322726</v>
      </c>
      <c r="H219" s="839"/>
      <c r="I219" s="840">
        <f t="shared" si="97"/>
        <v>0</v>
      </c>
      <c r="J219" s="841">
        <v>3</v>
      </c>
      <c r="K219" s="840">
        <f t="shared" si="98"/>
        <v>6695454</v>
      </c>
      <c r="L219" s="842"/>
      <c r="M219" s="840">
        <f t="shared" si="99"/>
        <v>0</v>
      </c>
      <c r="N219" s="851">
        <f t="shared" si="101"/>
        <v>10</v>
      </c>
      <c r="O219" s="844">
        <f t="shared" si="101"/>
        <v>16018180</v>
      </c>
      <c r="P219" s="844">
        <f t="shared" si="88"/>
        <v>400000</v>
      </c>
      <c r="Q219" s="844"/>
      <c r="R219" s="844">
        <f t="shared" si="89"/>
        <v>1331818</v>
      </c>
      <c r="S219" s="844">
        <f t="shared" si="90"/>
        <v>1931818</v>
      </c>
      <c r="T219" s="844">
        <f t="shared" si="91"/>
        <v>2231818</v>
      </c>
      <c r="U219" s="844">
        <f t="shared" si="92"/>
        <v>431818</v>
      </c>
      <c r="V219" s="856">
        <v>43502</v>
      </c>
      <c r="W219" s="844">
        <v>16018180</v>
      </c>
      <c r="X219" s="844"/>
      <c r="Y219" s="844"/>
      <c r="Z219" s="844"/>
      <c r="AA219" s="857"/>
      <c r="AB219" s="857"/>
      <c r="AC219" s="444"/>
      <c r="AD219" s="444"/>
      <c r="AE219" s="858">
        <f t="shared" si="102"/>
        <v>16018180</v>
      </c>
      <c r="AF219" s="859">
        <f t="shared" si="94"/>
        <v>0</v>
      </c>
      <c r="AG219" s="444"/>
      <c r="AH219" s="444"/>
    </row>
    <row r="220" spans="1:34" ht="15" hidden="1" customHeight="1" x14ac:dyDescent="0.25">
      <c r="A220" s="1177">
        <v>7</v>
      </c>
      <c r="B220" s="1193">
        <f t="shared" si="103"/>
        <v>43500</v>
      </c>
      <c r="C220" s="834">
        <f t="shared" si="104"/>
        <v>214</v>
      </c>
      <c r="D220" s="864" t="s">
        <v>54</v>
      </c>
      <c r="E220" s="1208" t="s">
        <v>43</v>
      </c>
      <c r="F220" s="850">
        <v>10</v>
      </c>
      <c r="G220" s="838">
        <f t="shared" si="96"/>
        <v>13318180</v>
      </c>
      <c r="H220" s="839"/>
      <c r="I220" s="840">
        <f t="shared" si="97"/>
        <v>0</v>
      </c>
      <c r="J220" s="841"/>
      <c r="K220" s="840">
        <f t="shared" si="98"/>
        <v>0</v>
      </c>
      <c r="L220" s="842"/>
      <c r="M220" s="840">
        <f t="shared" si="99"/>
        <v>0</v>
      </c>
      <c r="N220" s="851">
        <f t="shared" si="101"/>
        <v>10</v>
      </c>
      <c r="O220" s="844">
        <f t="shared" si="101"/>
        <v>13318180</v>
      </c>
      <c r="P220" s="844">
        <f t="shared" si="88"/>
        <v>400000</v>
      </c>
      <c r="Q220" s="844"/>
      <c r="R220" s="844">
        <f t="shared" si="89"/>
        <v>1331818</v>
      </c>
      <c r="S220" s="844">
        <f t="shared" si="90"/>
        <v>1931818</v>
      </c>
      <c r="T220" s="844">
        <f t="shared" si="91"/>
        <v>2231818</v>
      </c>
      <c r="U220" s="844">
        <f t="shared" si="92"/>
        <v>431818</v>
      </c>
      <c r="V220" s="856">
        <v>43504</v>
      </c>
      <c r="W220" s="844">
        <v>13318180</v>
      </c>
      <c r="X220" s="844"/>
      <c r="Y220" s="844"/>
      <c r="Z220" s="844"/>
      <c r="AA220" s="857"/>
      <c r="AB220" s="857"/>
      <c r="AC220" s="444"/>
      <c r="AD220" s="444"/>
      <c r="AE220" s="858">
        <f t="shared" si="102"/>
        <v>13318180</v>
      </c>
      <c r="AF220" s="859">
        <f t="shared" si="94"/>
        <v>0</v>
      </c>
      <c r="AG220" s="444"/>
      <c r="AH220" s="444"/>
    </row>
    <row r="221" spans="1:34" ht="15" hidden="1" customHeight="1" x14ac:dyDescent="0.25">
      <c r="A221" s="1177">
        <f t="shared" ref="A221" si="107">+A220+1</f>
        <v>8</v>
      </c>
      <c r="B221" s="1193">
        <f t="shared" si="103"/>
        <v>43500</v>
      </c>
      <c r="C221" s="834">
        <f t="shared" si="104"/>
        <v>215</v>
      </c>
      <c r="D221" s="864" t="s">
        <v>177</v>
      </c>
      <c r="E221" s="1208" t="s">
        <v>88</v>
      </c>
      <c r="F221" s="850">
        <v>8</v>
      </c>
      <c r="G221" s="838">
        <f t="shared" si="96"/>
        <v>10654544</v>
      </c>
      <c r="H221" s="839"/>
      <c r="I221" s="840">
        <f t="shared" si="97"/>
        <v>0</v>
      </c>
      <c r="J221" s="841">
        <v>1</v>
      </c>
      <c r="K221" s="840">
        <f t="shared" si="98"/>
        <v>2231818</v>
      </c>
      <c r="L221" s="842"/>
      <c r="M221" s="840">
        <f t="shared" si="99"/>
        <v>0</v>
      </c>
      <c r="N221" s="851">
        <f t="shared" si="101"/>
        <v>9</v>
      </c>
      <c r="O221" s="844">
        <f t="shared" si="101"/>
        <v>12886362</v>
      </c>
      <c r="P221" s="844">
        <f t="shared" si="88"/>
        <v>360000</v>
      </c>
      <c r="Q221" s="844"/>
      <c r="R221" s="844">
        <f t="shared" si="89"/>
        <v>1331818</v>
      </c>
      <c r="S221" s="844">
        <f t="shared" si="90"/>
        <v>1931818</v>
      </c>
      <c r="T221" s="844">
        <f t="shared" si="91"/>
        <v>2231818</v>
      </c>
      <c r="U221" s="844">
        <f t="shared" si="92"/>
        <v>431818</v>
      </c>
      <c r="V221" s="856">
        <v>43516</v>
      </c>
      <c r="W221" s="860">
        <v>3400000</v>
      </c>
      <c r="X221" s="856">
        <v>43518</v>
      </c>
      <c r="Y221" s="860">
        <v>7000000</v>
      </c>
      <c r="Z221" s="856">
        <v>43519</v>
      </c>
      <c r="AA221" s="860">
        <v>2486362</v>
      </c>
      <c r="AB221" s="860"/>
      <c r="AC221" s="860"/>
      <c r="AD221" s="860"/>
      <c r="AE221" s="858">
        <f t="shared" si="102"/>
        <v>12886362</v>
      </c>
      <c r="AF221" s="859">
        <f t="shared" si="94"/>
        <v>0</v>
      </c>
      <c r="AG221" s="787"/>
      <c r="AH221" s="444"/>
    </row>
    <row r="222" spans="1:34" ht="15" hidden="1" customHeight="1" x14ac:dyDescent="0.25">
      <c r="A222" s="1177">
        <v>9</v>
      </c>
      <c r="B222" s="1193">
        <f t="shared" si="103"/>
        <v>43500</v>
      </c>
      <c r="C222" s="834">
        <f t="shared" si="104"/>
        <v>216</v>
      </c>
      <c r="D222" s="864" t="s">
        <v>37</v>
      </c>
      <c r="E222" s="1208" t="s">
        <v>88</v>
      </c>
      <c r="F222" s="850">
        <v>8</v>
      </c>
      <c r="G222" s="838">
        <f t="shared" si="96"/>
        <v>10654544</v>
      </c>
      <c r="H222" s="839"/>
      <c r="I222" s="840">
        <f t="shared" si="97"/>
        <v>0</v>
      </c>
      <c r="J222" s="841"/>
      <c r="K222" s="840">
        <f t="shared" si="98"/>
        <v>0</v>
      </c>
      <c r="L222" s="842"/>
      <c r="M222" s="840">
        <f t="shared" si="99"/>
        <v>0</v>
      </c>
      <c r="N222" s="851">
        <f t="shared" si="101"/>
        <v>8</v>
      </c>
      <c r="O222" s="844">
        <f t="shared" si="101"/>
        <v>10654544</v>
      </c>
      <c r="P222" s="844">
        <f t="shared" si="88"/>
        <v>320000</v>
      </c>
      <c r="Q222" s="844"/>
      <c r="R222" s="844">
        <f t="shared" si="89"/>
        <v>1331818</v>
      </c>
      <c r="S222" s="844">
        <f t="shared" si="90"/>
        <v>1931818</v>
      </c>
      <c r="T222" s="844">
        <f t="shared" si="91"/>
        <v>2231818</v>
      </c>
      <c r="U222" s="844">
        <f t="shared" si="92"/>
        <v>431818</v>
      </c>
      <c r="V222" s="856">
        <v>43504</v>
      </c>
      <c r="W222" s="728">
        <v>10654544</v>
      </c>
      <c r="X222" s="728"/>
      <c r="Y222" s="444"/>
      <c r="Z222" s="444"/>
      <c r="AA222" s="444"/>
      <c r="AB222" s="444"/>
      <c r="AC222" s="444"/>
      <c r="AD222" s="444"/>
      <c r="AE222" s="858">
        <f t="shared" si="102"/>
        <v>10654544</v>
      </c>
      <c r="AF222" s="859">
        <f t="shared" si="94"/>
        <v>0</v>
      </c>
      <c r="AG222" s="444"/>
      <c r="AH222" s="444"/>
    </row>
    <row r="223" spans="1:34" ht="15" hidden="1" customHeight="1" x14ac:dyDescent="0.25">
      <c r="A223" s="1177">
        <f t="shared" ref="A223" si="108">+A222+1</f>
        <v>10</v>
      </c>
      <c r="B223" s="1193">
        <f t="shared" si="103"/>
        <v>43500</v>
      </c>
      <c r="C223" s="834">
        <f t="shared" si="104"/>
        <v>217</v>
      </c>
      <c r="D223" s="864" t="s">
        <v>69</v>
      </c>
      <c r="E223" s="1208" t="s">
        <v>57</v>
      </c>
      <c r="F223" s="850">
        <v>5</v>
      </c>
      <c r="G223" s="838">
        <f t="shared" si="96"/>
        <v>6659090</v>
      </c>
      <c r="H223" s="839"/>
      <c r="I223" s="840">
        <f t="shared" si="97"/>
        <v>0</v>
      </c>
      <c r="J223" s="841">
        <v>2</v>
      </c>
      <c r="K223" s="840">
        <f t="shared" si="98"/>
        <v>4463636</v>
      </c>
      <c r="L223" s="842"/>
      <c r="M223" s="840">
        <f t="shared" si="99"/>
        <v>0</v>
      </c>
      <c r="N223" s="851">
        <f t="shared" si="101"/>
        <v>7</v>
      </c>
      <c r="O223" s="844">
        <f t="shared" si="101"/>
        <v>11122726</v>
      </c>
      <c r="P223" s="844">
        <f t="shared" si="88"/>
        <v>280000</v>
      </c>
      <c r="Q223" s="844"/>
      <c r="R223" s="844">
        <f t="shared" si="89"/>
        <v>1331818</v>
      </c>
      <c r="S223" s="844">
        <f t="shared" si="90"/>
        <v>1931818</v>
      </c>
      <c r="T223" s="844">
        <f t="shared" si="91"/>
        <v>2231818</v>
      </c>
      <c r="U223" s="844">
        <f t="shared" si="92"/>
        <v>431818</v>
      </c>
      <c r="V223" s="856">
        <v>43507</v>
      </c>
      <c r="W223" s="860">
        <v>11122726</v>
      </c>
      <c r="X223" s="860"/>
      <c r="Y223" s="860"/>
      <c r="Z223" s="860"/>
      <c r="AA223" s="860"/>
      <c r="AB223" s="860"/>
      <c r="AC223" s="860"/>
      <c r="AD223" s="860"/>
      <c r="AE223" s="858">
        <f t="shared" si="102"/>
        <v>11122726</v>
      </c>
      <c r="AF223" s="859">
        <f t="shared" si="94"/>
        <v>0</v>
      </c>
      <c r="AG223" s="444"/>
      <c r="AH223" s="444"/>
    </row>
    <row r="224" spans="1:34" ht="15" hidden="1" customHeight="1" x14ac:dyDescent="0.25">
      <c r="A224" s="1177">
        <v>11</v>
      </c>
      <c r="B224" s="1193">
        <f t="shared" si="103"/>
        <v>43500</v>
      </c>
      <c r="C224" s="834">
        <f t="shared" si="104"/>
        <v>218</v>
      </c>
      <c r="D224" s="864" t="s">
        <v>58</v>
      </c>
      <c r="E224" s="1208" t="s">
        <v>57</v>
      </c>
      <c r="F224" s="850">
        <v>4</v>
      </c>
      <c r="G224" s="838">
        <f t="shared" si="96"/>
        <v>5327272</v>
      </c>
      <c r="H224" s="839"/>
      <c r="I224" s="840">
        <f t="shared" si="97"/>
        <v>0</v>
      </c>
      <c r="J224" s="841">
        <v>2</v>
      </c>
      <c r="K224" s="840">
        <f t="shared" si="98"/>
        <v>4463636</v>
      </c>
      <c r="L224" s="842"/>
      <c r="M224" s="840">
        <f t="shared" si="99"/>
        <v>0</v>
      </c>
      <c r="N224" s="851">
        <f t="shared" ref="N224:O239" si="109">+L224+J224+H224+F224</f>
        <v>6</v>
      </c>
      <c r="O224" s="844">
        <f t="shared" si="109"/>
        <v>9790908</v>
      </c>
      <c r="P224" s="844">
        <f t="shared" si="88"/>
        <v>240000</v>
      </c>
      <c r="Q224" s="844"/>
      <c r="R224" s="844">
        <f t="shared" si="89"/>
        <v>1331818</v>
      </c>
      <c r="S224" s="844">
        <f t="shared" si="90"/>
        <v>1931818</v>
      </c>
      <c r="T224" s="844">
        <f t="shared" si="91"/>
        <v>2231818</v>
      </c>
      <c r="U224" s="844">
        <f t="shared" si="92"/>
        <v>431818</v>
      </c>
      <c r="V224" s="856">
        <v>43504</v>
      </c>
      <c r="W224" s="728">
        <v>9790908</v>
      </c>
      <c r="X224" s="728"/>
      <c r="Y224" s="444"/>
      <c r="Z224" s="444"/>
      <c r="AA224" s="444"/>
      <c r="AB224" s="444"/>
      <c r="AC224" s="444"/>
      <c r="AD224" s="444"/>
      <c r="AE224" s="858">
        <f t="shared" si="102"/>
        <v>9790908</v>
      </c>
      <c r="AF224" s="859">
        <f t="shared" si="94"/>
        <v>0</v>
      </c>
      <c r="AG224" s="444"/>
      <c r="AH224" s="444"/>
    </row>
    <row r="225" spans="1:34" ht="15" hidden="1" customHeight="1" thickBot="1" x14ac:dyDescent="0.3">
      <c r="A225" s="1177">
        <f t="shared" ref="A225" si="110">+A224+1</f>
        <v>12</v>
      </c>
      <c r="B225" s="1193">
        <f t="shared" si="103"/>
        <v>43500</v>
      </c>
      <c r="C225" s="834">
        <f t="shared" si="104"/>
        <v>219</v>
      </c>
      <c r="D225" s="864" t="s">
        <v>77</v>
      </c>
      <c r="E225" s="1208" t="s">
        <v>57</v>
      </c>
      <c r="F225" s="850">
        <v>5</v>
      </c>
      <c r="G225" s="838">
        <f t="shared" si="96"/>
        <v>6659090</v>
      </c>
      <c r="H225" s="839"/>
      <c r="I225" s="840">
        <f t="shared" si="97"/>
        <v>0</v>
      </c>
      <c r="J225" s="841"/>
      <c r="K225" s="840">
        <f t="shared" si="98"/>
        <v>0</v>
      </c>
      <c r="L225" s="842"/>
      <c r="M225" s="840">
        <f t="shared" si="99"/>
        <v>0</v>
      </c>
      <c r="N225" s="851">
        <f t="shared" si="109"/>
        <v>5</v>
      </c>
      <c r="O225" s="844">
        <f t="shared" si="109"/>
        <v>6659090</v>
      </c>
      <c r="P225" s="844">
        <f t="shared" si="88"/>
        <v>200000</v>
      </c>
      <c r="Q225" s="844"/>
      <c r="R225" s="844">
        <f t="shared" si="89"/>
        <v>1331818</v>
      </c>
      <c r="S225" s="844">
        <f t="shared" si="90"/>
        <v>1931818</v>
      </c>
      <c r="T225" s="844">
        <f t="shared" si="91"/>
        <v>2231818</v>
      </c>
      <c r="U225" s="844">
        <f t="shared" si="92"/>
        <v>431818</v>
      </c>
      <c r="V225" s="856">
        <v>43504</v>
      </c>
      <c r="W225" s="728">
        <v>6659090</v>
      </c>
      <c r="X225" s="728"/>
      <c r="Y225" s="444"/>
      <c r="Z225" s="444"/>
      <c r="AA225" s="444"/>
      <c r="AB225" s="444"/>
      <c r="AC225" s="444"/>
      <c r="AD225" s="444"/>
      <c r="AE225" s="858">
        <f t="shared" si="102"/>
        <v>6659090</v>
      </c>
      <c r="AF225" s="859">
        <f t="shared" si="94"/>
        <v>0</v>
      </c>
      <c r="AG225" s="444"/>
      <c r="AH225" s="444"/>
    </row>
    <row r="226" spans="1:34" ht="15" hidden="1" customHeight="1" x14ac:dyDescent="0.25">
      <c r="A226" s="1175">
        <v>1</v>
      </c>
      <c r="B226" s="1193">
        <v>43504</v>
      </c>
      <c r="C226" s="1206">
        <v>220</v>
      </c>
      <c r="D226" s="835" t="s">
        <v>175</v>
      </c>
      <c r="E226" s="1208" t="s">
        <v>31</v>
      </c>
      <c r="F226" s="850"/>
      <c r="G226" s="838">
        <f t="shared" si="96"/>
        <v>0</v>
      </c>
      <c r="H226" s="839">
        <v>1</v>
      </c>
      <c r="I226" s="840">
        <f t="shared" si="97"/>
        <v>1931818</v>
      </c>
      <c r="J226" s="841"/>
      <c r="K226" s="840">
        <f t="shared" si="98"/>
        <v>0</v>
      </c>
      <c r="L226" s="842">
        <v>2</v>
      </c>
      <c r="M226" s="840">
        <f t="shared" si="99"/>
        <v>863636</v>
      </c>
      <c r="N226" s="851">
        <f t="shared" si="109"/>
        <v>3</v>
      </c>
      <c r="O226" s="844">
        <f t="shared" si="109"/>
        <v>2795454</v>
      </c>
      <c r="P226" s="844">
        <f t="shared" si="88"/>
        <v>120000</v>
      </c>
      <c r="Q226" s="844"/>
      <c r="R226" s="844">
        <f t="shared" si="89"/>
        <v>1331818</v>
      </c>
      <c r="S226" s="844">
        <f t="shared" si="90"/>
        <v>1931818</v>
      </c>
      <c r="T226" s="844">
        <f t="shared" si="91"/>
        <v>2231818</v>
      </c>
      <c r="U226" s="844">
        <f t="shared" si="92"/>
        <v>431818</v>
      </c>
      <c r="V226" s="856">
        <v>43508</v>
      </c>
      <c r="W226" s="844">
        <v>1000000</v>
      </c>
      <c r="X226" s="856">
        <v>43662</v>
      </c>
      <c r="Y226" s="844">
        <v>1795454</v>
      </c>
      <c r="Z226" s="844"/>
      <c r="AA226" s="857"/>
      <c r="AB226" s="857"/>
      <c r="AC226" s="444"/>
      <c r="AD226" s="444"/>
      <c r="AE226" s="858">
        <f>W226+Y226+AA226+AC226</f>
        <v>2795454</v>
      </c>
      <c r="AF226" s="859">
        <f t="shared" si="94"/>
        <v>0</v>
      </c>
      <c r="AG226" s="445"/>
      <c r="AH226" s="444"/>
    </row>
    <row r="227" spans="1:34" ht="15" hidden="1" customHeight="1" x14ac:dyDescent="0.25">
      <c r="A227" s="1176">
        <f>+A226+1</f>
        <v>2</v>
      </c>
      <c r="B227" s="1193">
        <f>+B226</f>
        <v>43504</v>
      </c>
      <c r="C227" s="834">
        <f>+C226+1</f>
        <v>221</v>
      </c>
      <c r="D227" s="835" t="s">
        <v>33</v>
      </c>
      <c r="E227" s="1208" t="s">
        <v>31</v>
      </c>
      <c r="F227" s="850"/>
      <c r="G227" s="838">
        <f t="shared" si="96"/>
        <v>0</v>
      </c>
      <c r="H227" s="839"/>
      <c r="I227" s="840">
        <f t="shared" si="97"/>
        <v>0</v>
      </c>
      <c r="J227" s="841"/>
      <c r="K227" s="840">
        <f t="shared" si="98"/>
        <v>0</v>
      </c>
      <c r="L227" s="842">
        <v>2</v>
      </c>
      <c r="M227" s="840">
        <f t="shared" si="99"/>
        <v>863636</v>
      </c>
      <c r="N227" s="851">
        <f t="shared" si="109"/>
        <v>2</v>
      </c>
      <c r="O227" s="844">
        <f t="shared" si="109"/>
        <v>863636</v>
      </c>
      <c r="P227" s="844">
        <f t="shared" si="88"/>
        <v>80000</v>
      </c>
      <c r="Q227" s="844"/>
      <c r="R227" s="844">
        <f t="shared" si="89"/>
        <v>1331818</v>
      </c>
      <c r="S227" s="844">
        <f t="shared" si="90"/>
        <v>1931818</v>
      </c>
      <c r="T227" s="844">
        <f t="shared" si="91"/>
        <v>2231818</v>
      </c>
      <c r="U227" s="844">
        <f t="shared" si="92"/>
        <v>431818</v>
      </c>
      <c r="V227" s="856">
        <v>43508</v>
      </c>
      <c r="W227" s="844">
        <v>863636</v>
      </c>
      <c r="X227" s="856"/>
      <c r="Y227" s="844">
        <v>0</v>
      </c>
      <c r="Z227" s="844"/>
      <c r="AA227" s="857"/>
      <c r="AB227" s="857"/>
      <c r="AC227" s="444"/>
      <c r="AD227" s="444"/>
      <c r="AE227" s="858">
        <f t="shared" ref="AE227:AE251" si="111">W227+Y227+AA227+AC227</f>
        <v>863636</v>
      </c>
      <c r="AF227" s="859">
        <f t="shared" si="94"/>
        <v>0</v>
      </c>
      <c r="AG227" s="444"/>
      <c r="AH227" s="444"/>
    </row>
    <row r="228" spans="1:34" ht="15" hidden="1" customHeight="1" x14ac:dyDescent="0.25">
      <c r="A228" s="1176">
        <f t="shared" ref="A228:A251" si="112">+A227+1</f>
        <v>3</v>
      </c>
      <c r="B228" s="1193">
        <f t="shared" ref="B228:B251" si="113">+B227</f>
        <v>43504</v>
      </c>
      <c r="C228" s="834">
        <f t="shared" ref="C228:C251" si="114">+C227+1</f>
        <v>222</v>
      </c>
      <c r="D228" s="835" t="s">
        <v>79</v>
      </c>
      <c r="E228" s="1208" t="s">
        <v>31</v>
      </c>
      <c r="F228" s="850"/>
      <c r="G228" s="838">
        <f t="shared" si="96"/>
        <v>0</v>
      </c>
      <c r="H228" s="839">
        <v>1</v>
      </c>
      <c r="I228" s="840">
        <f t="shared" si="97"/>
        <v>1931818</v>
      </c>
      <c r="J228" s="841"/>
      <c r="K228" s="840">
        <f t="shared" si="98"/>
        <v>0</v>
      </c>
      <c r="L228" s="842">
        <v>2</v>
      </c>
      <c r="M228" s="840">
        <f t="shared" si="99"/>
        <v>863636</v>
      </c>
      <c r="N228" s="851">
        <f t="shared" si="109"/>
        <v>3</v>
      </c>
      <c r="O228" s="844">
        <f t="shared" si="109"/>
        <v>2795454</v>
      </c>
      <c r="P228" s="844">
        <f t="shared" si="88"/>
        <v>120000</v>
      </c>
      <c r="Q228" s="844"/>
      <c r="R228" s="844">
        <f t="shared" si="89"/>
        <v>1331818</v>
      </c>
      <c r="S228" s="844">
        <f t="shared" si="90"/>
        <v>1931818</v>
      </c>
      <c r="T228" s="844">
        <f t="shared" si="91"/>
        <v>2231818</v>
      </c>
      <c r="U228" s="844">
        <f t="shared" si="92"/>
        <v>431818</v>
      </c>
      <c r="V228" s="856">
        <v>43508</v>
      </c>
      <c r="W228" s="844">
        <v>2795454</v>
      </c>
      <c r="X228" s="834"/>
      <c r="Y228" s="844"/>
      <c r="Z228" s="844"/>
      <c r="AA228" s="857"/>
      <c r="AB228" s="857"/>
      <c r="AC228" s="444"/>
      <c r="AD228" s="444"/>
      <c r="AE228" s="858">
        <f t="shared" si="111"/>
        <v>2795454</v>
      </c>
      <c r="AF228" s="859">
        <f t="shared" si="94"/>
        <v>0</v>
      </c>
      <c r="AG228" s="444"/>
      <c r="AH228" s="444"/>
    </row>
    <row r="229" spans="1:34" ht="15" customHeight="1" x14ac:dyDescent="0.25">
      <c r="A229" s="1179">
        <f t="shared" si="112"/>
        <v>4</v>
      </c>
      <c r="B229" s="1194">
        <f t="shared" si="113"/>
        <v>43504</v>
      </c>
      <c r="C229" s="959">
        <f t="shared" si="114"/>
        <v>223</v>
      </c>
      <c r="D229" s="835" t="s">
        <v>82</v>
      </c>
      <c r="E229" s="1158" t="s">
        <v>31</v>
      </c>
      <c r="F229" s="850"/>
      <c r="G229" s="916">
        <f t="shared" si="96"/>
        <v>0</v>
      </c>
      <c r="H229" s="917">
        <v>2</v>
      </c>
      <c r="I229" s="840">
        <f t="shared" si="97"/>
        <v>3863636</v>
      </c>
      <c r="J229" s="841"/>
      <c r="K229" s="840">
        <f t="shared" si="98"/>
        <v>0</v>
      </c>
      <c r="L229" s="842">
        <v>2</v>
      </c>
      <c r="M229" s="840">
        <f t="shared" si="99"/>
        <v>863636</v>
      </c>
      <c r="N229" s="918">
        <f t="shared" si="109"/>
        <v>4</v>
      </c>
      <c r="O229" s="919">
        <f t="shared" si="109"/>
        <v>4727272</v>
      </c>
      <c r="P229" s="919">
        <f t="shared" si="88"/>
        <v>160000</v>
      </c>
      <c r="Q229" s="919"/>
      <c r="R229" s="919">
        <f t="shared" si="89"/>
        <v>1331818</v>
      </c>
      <c r="S229" s="919">
        <f t="shared" si="90"/>
        <v>1931818</v>
      </c>
      <c r="T229" s="919">
        <f t="shared" si="91"/>
        <v>2231818</v>
      </c>
      <c r="U229" s="919">
        <f t="shared" si="92"/>
        <v>431818</v>
      </c>
      <c r="V229" s="958"/>
      <c r="W229" s="919">
        <v>0</v>
      </c>
      <c r="X229" s="959"/>
      <c r="Y229" s="919"/>
      <c r="Z229" s="919"/>
      <c r="AA229" s="960"/>
      <c r="AB229" s="960"/>
      <c r="AC229" s="923"/>
      <c r="AD229" s="923"/>
      <c r="AE229" s="924">
        <f t="shared" si="111"/>
        <v>0</v>
      </c>
      <c r="AF229" s="859">
        <f t="shared" si="94"/>
        <v>4727272</v>
      </c>
      <c r="AG229" s="445" t="s">
        <v>188</v>
      </c>
      <c r="AH229" s="444"/>
    </row>
    <row r="230" spans="1:34" ht="15" hidden="1" customHeight="1" x14ac:dyDescent="0.25">
      <c r="A230" s="1176">
        <f t="shared" si="112"/>
        <v>5</v>
      </c>
      <c r="B230" s="1193">
        <f t="shared" si="113"/>
        <v>43504</v>
      </c>
      <c r="C230" s="834">
        <f t="shared" si="114"/>
        <v>224</v>
      </c>
      <c r="D230" s="835" t="s">
        <v>48</v>
      </c>
      <c r="E230" s="1208" t="s">
        <v>43</v>
      </c>
      <c r="F230" s="850">
        <v>5</v>
      </c>
      <c r="G230" s="838">
        <f t="shared" si="96"/>
        <v>6659090</v>
      </c>
      <c r="H230" s="839"/>
      <c r="I230" s="840">
        <f t="shared" si="97"/>
        <v>0</v>
      </c>
      <c r="J230" s="841"/>
      <c r="K230" s="840">
        <f t="shared" si="98"/>
        <v>0</v>
      </c>
      <c r="L230" s="842"/>
      <c r="M230" s="840">
        <f t="shared" si="99"/>
        <v>0</v>
      </c>
      <c r="N230" s="851">
        <f t="shared" si="109"/>
        <v>5</v>
      </c>
      <c r="O230" s="844">
        <f t="shared" si="109"/>
        <v>6659090</v>
      </c>
      <c r="P230" s="844">
        <f t="shared" si="88"/>
        <v>200000</v>
      </c>
      <c r="Q230" s="844"/>
      <c r="R230" s="844">
        <f t="shared" si="89"/>
        <v>1331818</v>
      </c>
      <c r="S230" s="844">
        <f t="shared" si="90"/>
        <v>1931818</v>
      </c>
      <c r="T230" s="844">
        <f t="shared" si="91"/>
        <v>2231818</v>
      </c>
      <c r="U230" s="844">
        <f t="shared" si="92"/>
        <v>431818</v>
      </c>
      <c r="V230" s="856">
        <v>43508</v>
      </c>
      <c r="W230" s="844">
        <v>6659090</v>
      </c>
      <c r="X230" s="844"/>
      <c r="Y230" s="844"/>
      <c r="Z230" s="844"/>
      <c r="AA230" s="857"/>
      <c r="AB230" s="857"/>
      <c r="AC230" s="444"/>
      <c r="AD230" s="444"/>
      <c r="AE230" s="858">
        <f t="shared" si="111"/>
        <v>6659090</v>
      </c>
      <c r="AF230" s="859">
        <f t="shared" si="94"/>
        <v>0</v>
      </c>
      <c r="AG230" s="444"/>
      <c r="AH230" s="444"/>
    </row>
    <row r="231" spans="1:34" ht="15" hidden="1" customHeight="1" x14ac:dyDescent="0.25">
      <c r="A231" s="1176">
        <f t="shared" si="112"/>
        <v>6</v>
      </c>
      <c r="B231" s="1193">
        <f t="shared" si="113"/>
        <v>43504</v>
      </c>
      <c r="C231" s="834">
        <f t="shared" si="114"/>
        <v>225</v>
      </c>
      <c r="D231" s="835" t="s">
        <v>50</v>
      </c>
      <c r="E231" s="1208" t="s">
        <v>43</v>
      </c>
      <c r="F231" s="850">
        <v>5</v>
      </c>
      <c r="G231" s="838">
        <f t="shared" si="96"/>
        <v>6659090</v>
      </c>
      <c r="H231" s="839"/>
      <c r="I231" s="840">
        <f t="shared" si="97"/>
        <v>0</v>
      </c>
      <c r="J231" s="841"/>
      <c r="K231" s="840">
        <f t="shared" si="98"/>
        <v>0</v>
      </c>
      <c r="L231" s="842"/>
      <c r="M231" s="840">
        <f t="shared" si="99"/>
        <v>0</v>
      </c>
      <c r="N231" s="851">
        <f t="shared" si="109"/>
        <v>5</v>
      </c>
      <c r="O231" s="844">
        <f t="shared" si="109"/>
        <v>6659090</v>
      </c>
      <c r="P231" s="844">
        <f t="shared" si="88"/>
        <v>200000</v>
      </c>
      <c r="Q231" s="844"/>
      <c r="R231" s="844">
        <f t="shared" si="89"/>
        <v>1331818</v>
      </c>
      <c r="S231" s="844">
        <f t="shared" si="90"/>
        <v>1931818</v>
      </c>
      <c r="T231" s="844">
        <f t="shared" si="91"/>
        <v>2231818</v>
      </c>
      <c r="U231" s="844">
        <f t="shared" si="92"/>
        <v>431818</v>
      </c>
      <c r="V231" s="856">
        <v>43507</v>
      </c>
      <c r="W231" s="844">
        <v>6659090</v>
      </c>
      <c r="X231" s="844"/>
      <c r="Y231" s="844"/>
      <c r="Z231" s="844"/>
      <c r="AA231" s="857"/>
      <c r="AB231" s="857"/>
      <c r="AC231" s="444"/>
      <c r="AD231" s="444"/>
      <c r="AE231" s="858">
        <f t="shared" si="111"/>
        <v>6659090</v>
      </c>
      <c r="AF231" s="859">
        <f t="shared" si="94"/>
        <v>0</v>
      </c>
      <c r="AG231" s="444"/>
      <c r="AH231" s="444"/>
    </row>
    <row r="232" spans="1:34" ht="15" hidden="1" customHeight="1" x14ac:dyDescent="0.25">
      <c r="A232" s="1176">
        <f t="shared" si="112"/>
        <v>7</v>
      </c>
      <c r="B232" s="1193">
        <f t="shared" si="113"/>
        <v>43504</v>
      </c>
      <c r="C232" s="834">
        <f t="shared" si="114"/>
        <v>226</v>
      </c>
      <c r="D232" s="835" t="s">
        <v>55</v>
      </c>
      <c r="E232" s="1208" t="s">
        <v>88</v>
      </c>
      <c r="F232" s="850">
        <v>10</v>
      </c>
      <c r="G232" s="838">
        <f t="shared" ref="G232:G263" si="115">F232*R232</f>
        <v>13318180</v>
      </c>
      <c r="H232" s="839"/>
      <c r="I232" s="840">
        <f t="shared" si="97"/>
        <v>0</v>
      </c>
      <c r="J232" s="841"/>
      <c r="K232" s="840">
        <f t="shared" si="98"/>
        <v>0</v>
      </c>
      <c r="L232" s="842"/>
      <c r="M232" s="840">
        <f t="shared" si="99"/>
        <v>0</v>
      </c>
      <c r="N232" s="851">
        <f t="shared" si="109"/>
        <v>10</v>
      </c>
      <c r="O232" s="844">
        <f t="shared" si="109"/>
        <v>13318180</v>
      </c>
      <c r="P232" s="844">
        <f t="shared" si="88"/>
        <v>400000</v>
      </c>
      <c r="Q232" s="844"/>
      <c r="R232" s="844">
        <f t="shared" si="89"/>
        <v>1331818</v>
      </c>
      <c r="S232" s="844">
        <f t="shared" si="90"/>
        <v>1931818</v>
      </c>
      <c r="T232" s="844">
        <f t="shared" si="91"/>
        <v>2231818</v>
      </c>
      <c r="U232" s="844">
        <f t="shared" si="92"/>
        <v>431818</v>
      </c>
      <c r="V232" s="856">
        <v>43507</v>
      </c>
      <c r="W232" s="844">
        <v>13318180</v>
      </c>
      <c r="X232" s="844"/>
      <c r="Y232" s="844"/>
      <c r="Z232" s="844"/>
      <c r="AA232" s="857"/>
      <c r="AB232" s="857"/>
      <c r="AC232" s="444"/>
      <c r="AD232" s="444"/>
      <c r="AE232" s="858">
        <f t="shared" si="111"/>
        <v>13318180</v>
      </c>
      <c r="AF232" s="859">
        <f t="shared" si="94"/>
        <v>0</v>
      </c>
      <c r="AG232" s="444"/>
      <c r="AH232" s="444"/>
    </row>
    <row r="233" spans="1:34" ht="15" hidden="1" customHeight="1" x14ac:dyDescent="0.25">
      <c r="A233" s="1176">
        <f t="shared" si="112"/>
        <v>8</v>
      </c>
      <c r="B233" s="1193">
        <f t="shared" si="113"/>
        <v>43504</v>
      </c>
      <c r="C233" s="834">
        <f t="shared" si="114"/>
        <v>227</v>
      </c>
      <c r="D233" s="835" t="s">
        <v>87</v>
      </c>
      <c r="E233" s="1208" t="s">
        <v>88</v>
      </c>
      <c r="F233" s="850">
        <v>10</v>
      </c>
      <c r="G233" s="838">
        <f t="shared" si="115"/>
        <v>13318180</v>
      </c>
      <c r="H233" s="839"/>
      <c r="I233" s="840">
        <f t="shared" ref="I233:I264" si="116">H233*S233</f>
        <v>0</v>
      </c>
      <c r="J233" s="841"/>
      <c r="K233" s="840">
        <f t="shared" ref="K233:K264" si="117">J233*T233</f>
        <v>0</v>
      </c>
      <c r="L233" s="842"/>
      <c r="M233" s="840">
        <f t="shared" ref="M233:M264" si="118">L233*U233</f>
        <v>0</v>
      </c>
      <c r="N233" s="851">
        <f t="shared" si="109"/>
        <v>10</v>
      </c>
      <c r="O233" s="844">
        <f t="shared" si="109"/>
        <v>13318180</v>
      </c>
      <c r="P233" s="844">
        <f t="shared" si="88"/>
        <v>400000</v>
      </c>
      <c r="Q233" s="844"/>
      <c r="R233" s="844">
        <f t="shared" si="89"/>
        <v>1331818</v>
      </c>
      <c r="S233" s="844">
        <f t="shared" si="90"/>
        <v>1931818</v>
      </c>
      <c r="T233" s="844">
        <f t="shared" si="91"/>
        <v>2231818</v>
      </c>
      <c r="U233" s="844">
        <f t="shared" si="92"/>
        <v>431818</v>
      </c>
      <c r="V233" s="856">
        <v>43507</v>
      </c>
      <c r="W233" s="860">
        <v>13318180</v>
      </c>
      <c r="X233" s="860"/>
      <c r="Y233" s="860"/>
      <c r="Z233" s="860"/>
      <c r="AA233" s="860"/>
      <c r="AB233" s="860"/>
      <c r="AC233" s="860"/>
      <c r="AD233" s="860"/>
      <c r="AE233" s="858">
        <f t="shared" si="111"/>
        <v>13318180</v>
      </c>
      <c r="AF233" s="859">
        <f t="shared" si="94"/>
        <v>0</v>
      </c>
      <c r="AG233" s="444"/>
      <c r="AH233" s="444"/>
    </row>
    <row r="234" spans="1:34" ht="15" hidden="1" customHeight="1" x14ac:dyDescent="0.25">
      <c r="A234" s="1176">
        <f t="shared" si="112"/>
        <v>9</v>
      </c>
      <c r="B234" s="1193">
        <f t="shared" si="113"/>
        <v>43504</v>
      </c>
      <c r="C234" s="834">
        <f t="shared" si="114"/>
        <v>228</v>
      </c>
      <c r="D234" s="835" t="s">
        <v>90</v>
      </c>
      <c r="E234" s="1208" t="s">
        <v>88</v>
      </c>
      <c r="F234" s="850">
        <v>10</v>
      </c>
      <c r="G234" s="838">
        <f t="shared" si="115"/>
        <v>13318180</v>
      </c>
      <c r="H234" s="839"/>
      <c r="I234" s="840">
        <f t="shared" si="116"/>
        <v>0</v>
      </c>
      <c r="J234" s="841"/>
      <c r="K234" s="840">
        <f t="shared" si="117"/>
        <v>0</v>
      </c>
      <c r="L234" s="842"/>
      <c r="M234" s="840">
        <f t="shared" si="118"/>
        <v>0</v>
      </c>
      <c r="N234" s="851">
        <f t="shared" si="109"/>
        <v>10</v>
      </c>
      <c r="O234" s="844">
        <f t="shared" si="109"/>
        <v>13318180</v>
      </c>
      <c r="P234" s="844">
        <f t="shared" si="88"/>
        <v>400000</v>
      </c>
      <c r="Q234" s="844"/>
      <c r="R234" s="844">
        <f t="shared" si="89"/>
        <v>1331818</v>
      </c>
      <c r="S234" s="844">
        <f t="shared" si="90"/>
        <v>1931818</v>
      </c>
      <c r="T234" s="844">
        <f t="shared" si="91"/>
        <v>2231818</v>
      </c>
      <c r="U234" s="844">
        <f t="shared" si="92"/>
        <v>431818</v>
      </c>
      <c r="V234" s="856">
        <v>43507</v>
      </c>
      <c r="W234" s="728">
        <v>13318180</v>
      </c>
      <c r="X234" s="728"/>
      <c r="Y234" s="444"/>
      <c r="Z234" s="444"/>
      <c r="AA234" s="444"/>
      <c r="AB234" s="444"/>
      <c r="AC234" s="444"/>
      <c r="AD234" s="444"/>
      <c r="AE234" s="858">
        <f t="shared" si="111"/>
        <v>13318180</v>
      </c>
      <c r="AF234" s="859">
        <f t="shared" si="94"/>
        <v>0</v>
      </c>
      <c r="AG234" s="444"/>
      <c r="AH234" s="444"/>
    </row>
    <row r="235" spans="1:34" ht="15" hidden="1" customHeight="1" x14ac:dyDescent="0.25">
      <c r="A235" s="1176">
        <f t="shared" si="112"/>
        <v>10</v>
      </c>
      <c r="B235" s="1193">
        <f t="shared" si="113"/>
        <v>43504</v>
      </c>
      <c r="C235" s="834">
        <f t="shared" si="114"/>
        <v>229</v>
      </c>
      <c r="D235" s="835" t="s">
        <v>106</v>
      </c>
      <c r="E235" s="1208" t="s">
        <v>88</v>
      </c>
      <c r="F235" s="850">
        <v>8</v>
      </c>
      <c r="G235" s="838">
        <f t="shared" si="115"/>
        <v>10654544</v>
      </c>
      <c r="H235" s="839"/>
      <c r="I235" s="840">
        <f t="shared" si="116"/>
        <v>0</v>
      </c>
      <c r="J235" s="841"/>
      <c r="K235" s="840">
        <f t="shared" si="117"/>
        <v>0</v>
      </c>
      <c r="L235" s="842"/>
      <c r="M235" s="840">
        <f t="shared" si="118"/>
        <v>0</v>
      </c>
      <c r="N235" s="851">
        <f t="shared" si="109"/>
        <v>8</v>
      </c>
      <c r="O235" s="844">
        <f t="shared" si="109"/>
        <v>10654544</v>
      </c>
      <c r="P235" s="844">
        <f t="shared" si="88"/>
        <v>320000</v>
      </c>
      <c r="Q235" s="844"/>
      <c r="R235" s="844">
        <f t="shared" si="89"/>
        <v>1331818</v>
      </c>
      <c r="S235" s="844">
        <f t="shared" si="90"/>
        <v>1931818</v>
      </c>
      <c r="T235" s="844">
        <f t="shared" si="91"/>
        <v>2231818</v>
      </c>
      <c r="U235" s="844">
        <f t="shared" si="92"/>
        <v>431818</v>
      </c>
      <c r="V235" s="856">
        <v>43546</v>
      </c>
      <c r="W235" s="860">
        <v>10654544</v>
      </c>
      <c r="X235" s="860"/>
      <c r="Y235" s="860"/>
      <c r="Z235" s="860"/>
      <c r="AA235" s="860"/>
      <c r="AB235" s="860"/>
      <c r="AC235" s="860"/>
      <c r="AD235" s="860"/>
      <c r="AE235" s="858">
        <f t="shared" si="111"/>
        <v>10654544</v>
      </c>
      <c r="AF235" s="859">
        <f t="shared" si="94"/>
        <v>0</v>
      </c>
      <c r="AG235" s="923"/>
      <c r="AH235" s="444"/>
    </row>
    <row r="236" spans="1:34" ht="15" hidden="1" customHeight="1" x14ac:dyDescent="0.25">
      <c r="A236" s="1176">
        <f t="shared" si="112"/>
        <v>11</v>
      </c>
      <c r="B236" s="1193">
        <f t="shared" si="113"/>
        <v>43504</v>
      </c>
      <c r="C236" s="834">
        <f t="shared" si="114"/>
        <v>230</v>
      </c>
      <c r="D236" s="835" t="s">
        <v>70</v>
      </c>
      <c r="E236" s="1208" t="s">
        <v>57</v>
      </c>
      <c r="F236" s="850">
        <v>5</v>
      </c>
      <c r="G236" s="838">
        <f t="shared" si="115"/>
        <v>6659090</v>
      </c>
      <c r="H236" s="839"/>
      <c r="I236" s="840">
        <f t="shared" si="116"/>
        <v>0</v>
      </c>
      <c r="J236" s="841"/>
      <c r="K236" s="840">
        <f t="shared" si="117"/>
        <v>0</v>
      </c>
      <c r="L236" s="842"/>
      <c r="M236" s="840">
        <f t="shared" si="118"/>
        <v>0</v>
      </c>
      <c r="N236" s="851">
        <f t="shared" si="109"/>
        <v>5</v>
      </c>
      <c r="O236" s="844">
        <f t="shared" si="109"/>
        <v>6659090</v>
      </c>
      <c r="P236" s="844">
        <f t="shared" si="88"/>
        <v>200000</v>
      </c>
      <c r="Q236" s="844"/>
      <c r="R236" s="844">
        <f t="shared" si="89"/>
        <v>1331818</v>
      </c>
      <c r="S236" s="844">
        <f t="shared" si="90"/>
        <v>1931818</v>
      </c>
      <c r="T236" s="844">
        <f t="shared" si="91"/>
        <v>2231818</v>
      </c>
      <c r="U236" s="844">
        <f t="shared" si="92"/>
        <v>431818</v>
      </c>
      <c r="V236" s="856">
        <v>43507</v>
      </c>
      <c r="W236" s="728">
        <v>5000000</v>
      </c>
      <c r="X236" s="856">
        <v>43522</v>
      </c>
      <c r="Y236" s="861">
        <v>1659090</v>
      </c>
      <c r="Z236" s="444"/>
      <c r="AA236" s="444"/>
      <c r="AB236" s="444"/>
      <c r="AC236" s="444"/>
      <c r="AD236" s="444"/>
      <c r="AE236" s="858">
        <f t="shared" si="111"/>
        <v>6659090</v>
      </c>
      <c r="AF236" s="859">
        <f t="shared" si="94"/>
        <v>0</v>
      </c>
      <c r="AG236" s="444"/>
      <c r="AH236" s="444"/>
    </row>
    <row r="237" spans="1:34" ht="15" hidden="1" customHeight="1" x14ac:dyDescent="0.25">
      <c r="A237" s="1176">
        <f t="shared" si="112"/>
        <v>12</v>
      </c>
      <c r="B237" s="1193">
        <f t="shared" si="113"/>
        <v>43504</v>
      </c>
      <c r="C237" s="834">
        <f t="shared" si="114"/>
        <v>231</v>
      </c>
      <c r="D237" s="835" t="s">
        <v>71</v>
      </c>
      <c r="E237" s="1208" t="s">
        <v>57</v>
      </c>
      <c r="F237" s="850">
        <v>5</v>
      </c>
      <c r="G237" s="838">
        <f t="shared" si="115"/>
        <v>6659090</v>
      </c>
      <c r="H237" s="839"/>
      <c r="I237" s="840">
        <f t="shared" si="116"/>
        <v>0</v>
      </c>
      <c r="J237" s="841"/>
      <c r="K237" s="840">
        <f t="shared" si="117"/>
        <v>0</v>
      </c>
      <c r="L237" s="842"/>
      <c r="M237" s="840">
        <f t="shared" si="118"/>
        <v>0</v>
      </c>
      <c r="N237" s="851">
        <f t="shared" si="109"/>
        <v>5</v>
      </c>
      <c r="O237" s="844">
        <f t="shared" si="109"/>
        <v>6659090</v>
      </c>
      <c r="P237" s="844">
        <f t="shared" si="88"/>
        <v>200000</v>
      </c>
      <c r="Q237" s="844"/>
      <c r="R237" s="844">
        <f t="shared" si="89"/>
        <v>1331818</v>
      </c>
      <c r="S237" s="844">
        <f t="shared" si="90"/>
        <v>1931818</v>
      </c>
      <c r="T237" s="844">
        <f t="shared" si="91"/>
        <v>2231818</v>
      </c>
      <c r="U237" s="844">
        <f t="shared" si="92"/>
        <v>431818</v>
      </c>
      <c r="V237" s="856">
        <v>43507</v>
      </c>
      <c r="W237" s="728">
        <v>1360000</v>
      </c>
      <c r="X237" s="856">
        <v>43509</v>
      </c>
      <c r="Y237" s="861">
        <v>5299090</v>
      </c>
      <c r="Z237" s="444"/>
      <c r="AA237" s="444"/>
      <c r="AB237" s="444"/>
      <c r="AC237" s="444"/>
      <c r="AD237" s="444"/>
      <c r="AE237" s="858">
        <f t="shared" si="111"/>
        <v>6659090</v>
      </c>
      <c r="AF237" s="859">
        <f t="shared" si="94"/>
        <v>0</v>
      </c>
      <c r="AG237" s="444"/>
      <c r="AH237" s="444"/>
    </row>
    <row r="238" spans="1:34" ht="15" hidden="1" customHeight="1" x14ac:dyDescent="0.25">
      <c r="A238" s="1176">
        <f t="shared" si="112"/>
        <v>13</v>
      </c>
      <c r="B238" s="1193">
        <f t="shared" si="113"/>
        <v>43504</v>
      </c>
      <c r="C238" s="834">
        <f t="shared" si="114"/>
        <v>232</v>
      </c>
      <c r="D238" s="835" t="s">
        <v>72</v>
      </c>
      <c r="E238" s="1208" t="s">
        <v>57</v>
      </c>
      <c r="F238" s="850">
        <v>5</v>
      </c>
      <c r="G238" s="838">
        <f t="shared" si="115"/>
        <v>6659090</v>
      </c>
      <c r="H238" s="839"/>
      <c r="I238" s="840">
        <f t="shared" si="116"/>
        <v>0</v>
      </c>
      <c r="J238" s="841">
        <v>2</v>
      </c>
      <c r="K238" s="840">
        <f t="shared" si="117"/>
        <v>4463636</v>
      </c>
      <c r="L238" s="842"/>
      <c r="M238" s="840">
        <f t="shared" si="118"/>
        <v>0</v>
      </c>
      <c r="N238" s="851">
        <f t="shared" si="109"/>
        <v>7</v>
      </c>
      <c r="O238" s="844">
        <f t="shared" si="109"/>
        <v>11122726</v>
      </c>
      <c r="P238" s="844">
        <f t="shared" si="88"/>
        <v>280000</v>
      </c>
      <c r="Q238" s="844"/>
      <c r="R238" s="844">
        <f t="shared" si="89"/>
        <v>1331818</v>
      </c>
      <c r="S238" s="844">
        <f t="shared" si="90"/>
        <v>1931818</v>
      </c>
      <c r="T238" s="844">
        <f t="shared" si="91"/>
        <v>2231818</v>
      </c>
      <c r="U238" s="844">
        <f t="shared" si="92"/>
        <v>431818</v>
      </c>
      <c r="V238" s="856">
        <v>43508</v>
      </c>
      <c r="W238" s="728">
        <v>9000000</v>
      </c>
      <c r="X238" s="856">
        <v>43516</v>
      </c>
      <c r="Y238" s="861">
        <v>2122726</v>
      </c>
      <c r="Z238" s="444"/>
      <c r="AA238" s="444"/>
      <c r="AB238" s="444"/>
      <c r="AC238" s="444"/>
      <c r="AD238" s="444"/>
      <c r="AE238" s="858">
        <f t="shared" si="111"/>
        <v>11122726</v>
      </c>
      <c r="AF238" s="859">
        <f t="shared" si="94"/>
        <v>0</v>
      </c>
      <c r="AG238" s="444"/>
      <c r="AH238" s="444"/>
    </row>
    <row r="239" spans="1:34" ht="15" hidden="1" customHeight="1" x14ac:dyDescent="0.25">
      <c r="A239" s="1176">
        <f t="shared" si="112"/>
        <v>14</v>
      </c>
      <c r="B239" s="1193">
        <f t="shared" si="113"/>
        <v>43504</v>
      </c>
      <c r="C239" s="834">
        <f t="shared" si="114"/>
        <v>233</v>
      </c>
      <c r="D239" s="835" t="s">
        <v>56</v>
      </c>
      <c r="E239" s="1208" t="s">
        <v>57</v>
      </c>
      <c r="F239" s="850">
        <v>5</v>
      </c>
      <c r="G239" s="838">
        <f t="shared" si="115"/>
        <v>6659090</v>
      </c>
      <c r="H239" s="839"/>
      <c r="I239" s="840">
        <f t="shared" si="116"/>
        <v>0</v>
      </c>
      <c r="J239" s="841"/>
      <c r="K239" s="840">
        <f t="shared" si="117"/>
        <v>0</v>
      </c>
      <c r="L239" s="842"/>
      <c r="M239" s="840">
        <f t="shared" si="118"/>
        <v>0</v>
      </c>
      <c r="N239" s="851">
        <f t="shared" si="109"/>
        <v>5</v>
      </c>
      <c r="O239" s="844">
        <f t="shared" si="109"/>
        <v>6659090</v>
      </c>
      <c r="P239" s="844">
        <f t="shared" si="88"/>
        <v>200000</v>
      </c>
      <c r="Q239" s="844"/>
      <c r="R239" s="844">
        <f t="shared" si="89"/>
        <v>1331818</v>
      </c>
      <c r="S239" s="844">
        <f t="shared" si="90"/>
        <v>1931818</v>
      </c>
      <c r="T239" s="844">
        <f t="shared" si="91"/>
        <v>2231818</v>
      </c>
      <c r="U239" s="844">
        <f t="shared" si="92"/>
        <v>431818</v>
      </c>
      <c r="V239" s="856">
        <v>43507</v>
      </c>
      <c r="W239" s="728">
        <v>6659090</v>
      </c>
      <c r="X239" s="728"/>
      <c r="Y239" s="444"/>
      <c r="Z239" s="444"/>
      <c r="AA239" s="444"/>
      <c r="AB239" s="444"/>
      <c r="AC239" s="444"/>
      <c r="AD239" s="444"/>
      <c r="AE239" s="858">
        <f t="shared" si="111"/>
        <v>6659090</v>
      </c>
      <c r="AF239" s="859">
        <f t="shared" si="94"/>
        <v>0</v>
      </c>
      <c r="AG239" s="444"/>
      <c r="AH239" s="444"/>
    </row>
    <row r="240" spans="1:34" ht="15" hidden="1" customHeight="1" x14ac:dyDescent="0.25">
      <c r="A240" s="1176">
        <f t="shared" si="112"/>
        <v>15</v>
      </c>
      <c r="B240" s="1193">
        <f t="shared" si="113"/>
        <v>43504</v>
      </c>
      <c r="C240" s="834">
        <f t="shared" si="114"/>
        <v>234</v>
      </c>
      <c r="D240" s="835" t="s">
        <v>187</v>
      </c>
      <c r="E240" s="1208" t="s">
        <v>57</v>
      </c>
      <c r="F240" s="850">
        <v>5</v>
      </c>
      <c r="G240" s="838">
        <f t="shared" si="115"/>
        <v>6659090</v>
      </c>
      <c r="H240" s="839"/>
      <c r="I240" s="840">
        <f t="shared" si="116"/>
        <v>0</v>
      </c>
      <c r="J240" s="841"/>
      <c r="K240" s="840">
        <f t="shared" si="117"/>
        <v>0</v>
      </c>
      <c r="L240" s="842"/>
      <c r="M240" s="840">
        <f t="shared" si="118"/>
        <v>0</v>
      </c>
      <c r="N240" s="851">
        <f t="shared" ref="N240:O261" si="119">+L240+J240+H240+F240</f>
        <v>5</v>
      </c>
      <c r="O240" s="844">
        <f t="shared" si="119"/>
        <v>6659090</v>
      </c>
      <c r="P240" s="844">
        <f t="shared" si="88"/>
        <v>200000</v>
      </c>
      <c r="Q240" s="844"/>
      <c r="R240" s="844">
        <f t="shared" si="89"/>
        <v>1331818</v>
      </c>
      <c r="S240" s="844">
        <f t="shared" si="90"/>
        <v>1931818</v>
      </c>
      <c r="T240" s="844">
        <f t="shared" si="91"/>
        <v>2231818</v>
      </c>
      <c r="U240" s="844">
        <f t="shared" si="92"/>
        <v>431818</v>
      </c>
      <c r="V240" s="856">
        <v>43508</v>
      </c>
      <c r="W240" s="728">
        <v>6659090</v>
      </c>
      <c r="X240" s="728"/>
      <c r="Y240" s="444"/>
      <c r="Z240" s="444"/>
      <c r="AA240" s="444"/>
      <c r="AB240" s="444"/>
      <c r="AC240" s="444"/>
      <c r="AD240" s="444"/>
      <c r="AE240" s="858">
        <f t="shared" si="111"/>
        <v>6659090</v>
      </c>
      <c r="AF240" s="859">
        <f t="shared" si="94"/>
        <v>0</v>
      </c>
      <c r="AG240" s="444"/>
      <c r="AH240" s="444"/>
    </row>
    <row r="241" spans="1:34" ht="15" hidden="1" customHeight="1" x14ac:dyDescent="0.25">
      <c r="A241" s="1176">
        <f t="shared" si="112"/>
        <v>16</v>
      </c>
      <c r="B241" s="1193">
        <f t="shared" si="113"/>
        <v>43504</v>
      </c>
      <c r="C241" s="834">
        <f t="shared" si="114"/>
        <v>235</v>
      </c>
      <c r="D241" s="835" t="s">
        <v>95</v>
      </c>
      <c r="E241" s="1208" t="s">
        <v>57</v>
      </c>
      <c r="F241" s="850">
        <v>5</v>
      </c>
      <c r="G241" s="838">
        <f t="shared" si="115"/>
        <v>6659090</v>
      </c>
      <c r="H241" s="839"/>
      <c r="I241" s="840">
        <f t="shared" si="116"/>
        <v>0</v>
      </c>
      <c r="J241" s="841"/>
      <c r="K241" s="840">
        <f t="shared" si="117"/>
        <v>0</v>
      </c>
      <c r="L241" s="842"/>
      <c r="M241" s="840">
        <f t="shared" si="118"/>
        <v>0</v>
      </c>
      <c r="N241" s="851">
        <f t="shared" si="119"/>
        <v>5</v>
      </c>
      <c r="O241" s="844">
        <f t="shared" si="119"/>
        <v>6659090</v>
      </c>
      <c r="P241" s="844">
        <f t="shared" si="88"/>
        <v>200000</v>
      </c>
      <c r="Q241" s="844"/>
      <c r="R241" s="844">
        <f t="shared" si="89"/>
        <v>1331818</v>
      </c>
      <c r="S241" s="844">
        <f t="shared" si="90"/>
        <v>1931818</v>
      </c>
      <c r="T241" s="844">
        <f t="shared" si="91"/>
        <v>2231818</v>
      </c>
      <c r="U241" s="844">
        <f t="shared" si="92"/>
        <v>431818</v>
      </c>
      <c r="V241" s="856">
        <v>43508</v>
      </c>
      <c r="W241" s="728">
        <v>6659090</v>
      </c>
      <c r="X241" s="728"/>
      <c r="Y241" s="444"/>
      <c r="Z241" s="444"/>
      <c r="AA241" s="444"/>
      <c r="AB241" s="444"/>
      <c r="AC241" s="444"/>
      <c r="AD241" s="444"/>
      <c r="AE241" s="858">
        <f t="shared" si="111"/>
        <v>6659090</v>
      </c>
      <c r="AF241" s="859">
        <f t="shared" si="94"/>
        <v>0</v>
      </c>
      <c r="AG241" s="444"/>
      <c r="AH241" s="444"/>
    </row>
    <row r="242" spans="1:34" ht="15" hidden="1" customHeight="1" x14ac:dyDescent="0.25">
      <c r="A242" s="1176">
        <f t="shared" si="112"/>
        <v>17</v>
      </c>
      <c r="B242" s="1193">
        <f t="shared" si="113"/>
        <v>43504</v>
      </c>
      <c r="C242" s="834">
        <f t="shared" si="114"/>
        <v>236</v>
      </c>
      <c r="D242" s="835" t="s">
        <v>104</v>
      </c>
      <c r="E242" s="1208" t="s">
        <v>57</v>
      </c>
      <c r="F242" s="850">
        <v>5</v>
      </c>
      <c r="G242" s="838">
        <f t="shared" si="115"/>
        <v>6659090</v>
      </c>
      <c r="H242" s="839"/>
      <c r="I242" s="840">
        <f t="shared" si="116"/>
        <v>0</v>
      </c>
      <c r="J242" s="841"/>
      <c r="K242" s="840">
        <f t="shared" si="117"/>
        <v>0</v>
      </c>
      <c r="L242" s="842"/>
      <c r="M242" s="840">
        <f t="shared" si="118"/>
        <v>0</v>
      </c>
      <c r="N242" s="851">
        <f t="shared" si="119"/>
        <v>5</v>
      </c>
      <c r="O242" s="844">
        <f t="shared" si="119"/>
        <v>6659090</v>
      </c>
      <c r="P242" s="844">
        <f t="shared" si="88"/>
        <v>200000</v>
      </c>
      <c r="Q242" s="844"/>
      <c r="R242" s="844">
        <f t="shared" si="89"/>
        <v>1331818</v>
      </c>
      <c r="S242" s="844">
        <f t="shared" si="90"/>
        <v>1931818</v>
      </c>
      <c r="T242" s="844">
        <f t="shared" si="91"/>
        <v>2231818</v>
      </c>
      <c r="U242" s="844">
        <f t="shared" si="92"/>
        <v>431818</v>
      </c>
      <c r="V242" s="856">
        <v>43508</v>
      </c>
      <c r="W242" s="728">
        <v>6659090</v>
      </c>
      <c r="X242" s="856"/>
      <c r="Y242" s="861"/>
      <c r="Z242" s="444"/>
      <c r="AA242" s="444"/>
      <c r="AB242" s="444"/>
      <c r="AC242" s="444"/>
      <c r="AD242" s="444"/>
      <c r="AE242" s="858">
        <f t="shared" si="111"/>
        <v>6659090</v>
      </c>
      <c r="AF242" s="859">
        <f t="shared" si="94"/>
        <v>0</v>
      </c>
      <c r="AG242" s="444"/>
      <c r="AH242" s="444"/>
    </row>
    <row r="243" spans="1:34" ht="15" hidden="1" customHeight="1" x14ac:dyDescent="0.25">
      <c r="A243" s="1176">
        <f t="shared" si="112"/>
        <v>18</v>
      </c>
      <c r="B243" s="1193">
        <f t="shared" si="113"/>
        <v>43504</v>
      </c>
      <c r="C243" s="834">
        <f t="shared" si="114"/>
        <v>237</v>
      </c>
      <c r="D243" s="835" t="s">
        <v>76</v>
      </c>
      <c r="E243" s="1208" t="s">
        <v>57</v>
      </c>
      <c r="F243" s="850">
        <v>5</v>
      </c>
      <c r="G243" s="838">
        <f t="shared" si="115"/>
        <v>6659090</v>
      </c>
      <c r="H243" s="839"/>
      <c r="I243" s="840">
        <f t="shared" si="116"/>
        <v>0</v>
      </c>
      <c r="J243" s="841"/>
      <c r="K243" s="840">
        <f t="shared" si="117"/>
        <v>0</v>
      </c>
      <c r="L243" s="842"/>
      <c r="M243" s="840">
        <f t="shared" si="118"/>
        <v>0</v>
      </c>
      <c r="N243" s="851">
        <f t="shared" si="119"/>
        <v>5</v>
      </c>
      <c r="O243" s="844">
        <f t="shared" si="119"/>
        <v>6659090</v>
      </c>
      <c r="P243" s="844">
        <f t="shared" si="88"/>
        <v>200000</v>
      </c>
      <c r="Q243" s="844"/>
      <c r="R243" s="844">
        <f t="shared" si="89"/>
        <v>1331818</v>
      </c>
      <c r="S243" s="844">
        <f t="shared" si="90"/>
        <v>1931818</v>
      </c>
      <c r="T243" s="844">
        <f t="shared" si="91"/>
        <v>2231818</v>
      </c>
      <c r="U243" s="844">
        <f t="shared" si="92"/>
        <v>431818</v>
      </c>
      <c r="V243" s="856">
        <v>43507</v>
      </c>
      <c r="W243" s="728">
        <v>6659090</v>
      </c>
      <c r="X243" s="856"/>
      <c r="Y243" s="861"/>
      <c r="Z243" s="444"/>
      <c r="AA243" s="444"/>
      <c r="AB243" s="444"/>
      <c r="AC243" s="444"/>
      <c r="AD243" s="444"/>
      <c r="AE243" s="858">
        <f t="shared" si="111"/>
        <v>6659090</v>
      </c>
      <c r="AF243" s="859">
        <f t="shared" si="94"/>
        <v>0</v>
      </c>
      <c r="AG243" s="444"/>
      <c r="AH243" s="444"/>
    </row>
    <row r="244" spans="1:34" ht="15" hidden="1" customHeight="1" x14ac:dyDescent="0.25">
      <c r="A244" s="1176">
        <f t="shared" si="112"/>
        <v>19</v>
      </c>
      <c r="B244" s="1193">
        <f t="shared" si="113"/>
        <v>43504</v>
      </c>
      <c r="C244" s="834">
        <f t="shared" si="114"/>
        <v>238</v>
      </c>
      <c r="D244" s="835" t="s">
        <v>35</v>
      </c>
      <c r="E244" s="1208" t="s">
        <v>57</v>
      </c>
      <c r="F244" s="850">
        <v>5</v>
      </c>
      <c r="G244" s="838">
        <f t="shared" si="115"/>
        <v>6659090</v>
      </c>
      <c r="H244" s="839"/>
      <c r="I244" s="840">
        <f t="shared" si="116"/>
        <v>0</v>
      </c>
      <c r="J244" s="841"/>
      <c r="K244" s="840">
        <f t="shared" si="117"/>
        <v>0</v>
      </c>
      <c r="L244" s="842"/>
      <c r="M244" s="840">
        <f t="shared" si="118"/>
        <v>0</v>
      </c>
      <c r="N244" s="851">
        <f t="shared" si="119"/>
        <v>5</v>
      </c>
      <c r="O244" s="844">
        <f t="shared" si="119"/>
        <v>6659090</v>
      </c>
      <c r="P244" s="844">
        <f t="shared" si="88"/>
        <v>200000</v>
      </c>
      <c r="Q244" s="844"/>
      <c r="R244" s="844">
        <f t="shared" si="89"/>
        <v>1331818</v>
      </c>
      <c r="S244" s="844">
        <f t="shared" si="90"/>
        <v>1931818</v>
      </c>
      <c r="T244" s="844">
        <f t="shared" si="91"/>
        <v>2231818</v>
      </c>
      <c r="U244" s="844">
        <f t="shared" si="92"/>
        <v>431818</v>
      </c>
      <c r="V244" s="856">
        <v>43507</v>
      </c>
      <c r="W244" s="728">
        <v>6659090</v>
      </c>
      <c r="X244" s="728"/>
      <c r="Y244" s="444"/>
      <c r="Z244" s="444"/>
      <c r="AA244" s="444"/>
      <c r="AB244" s="444"/>
      <c r="AC244" s="444"/>
      <c r="AD244" s="444"/>
      <c r="AE244" s="858">
        <f t="shared" si="111"/>
        <v>6659090</v>
      </c>
      <c r="AF244" s="859">
        <f t="shared" si="94"/>
        <v>0</v>
      </c>
      <c r="AG244" s="444"/>
      <c r="AH244" s="444"/>
    </row>
    <row r="245" spans="1:34" ht="15" hidden="1" customHeight="1" x14ac:dyDescent="0.25">
      <c r="A245" s="1176">
        <f t="shared" si="112"/>
        <v>20</v>
      </c>
      <c r="B245" s="1193">
        <f t="shared" si="113"/>
        <v>43504</v>
      </c>
      <c r="C245" s="834">
        <f t="shared" si="114"/>
        <v>239</v>
      </c>
      <c r="D245" s="835" t="s">
        <v>68</v>
      </c>
      <c r="E245" s="1208" t="s">
        <v>57</v>
      </c>
      <c r="F245" s="850">
        <v>5</v>
      </c>
      <c r="G245" s="838">
        <f t="shared" si="115"/>
        <v>6659090</v>
      </c>
      <c r="H245" s="839"/>
      <c r="I245" s="840">
        <f t="shared" si="116"/>
        <v>0</v>
      </c>
      <c r="J245" s="841"/>
      <c r="K245" s="840">
        <f t="shared" si="117"/>
        <v>0</v>
      </c>
      <c r="L245" s="842"/>
      <c r="M245" s="840">
        <f t="shared" si="118"/>
        <v>0</v>
      </c>
      <c r="N245" s="851">
        <f t="shared" si="119"/>
        <v>5</v>
      </c>
      <c r="O245" s="844">
        <f t="shared" si="119"/>
        <v>6659090</v>
      </c>
      <c r="P245" s="844">
        <f t="shared" si="88"/>
        <v>200000</v>
      </c>
      <c r="Q245" s="844"/>
      <c r="R245" s="844">
        <f t="shared" si="89"/>
        <v>1331818</v>
      </c>
      <c r="S245" s="844">
        <f t="shared" si="90"/>
        <v>1931818</v>
      </c>
      <c r="T245" s="844">
        <f t="shared" si="91"/>
        <v>2231818</v>
      </c>
      <c r="U245" s="844">
        <f t="shared" si="92"/>
        <v>431818</v>
      </c>
      <c r="V245" s="856">
        <v>43507</v>
      </c>
      <c r="W245" s="728">
        <v>6659090</v>
      </c>
      <c r="X245" s="728"/>
      <c r="Y245" s="444"/>
      <c r="Z245" s="444"/>
      <c r="AA245" s="444"/>
      <c r="AB245" s="444"/>
      <c r="AC245" s="444"/>
      <c r="AD245" s="444"/>
      <c r="AE245" s="858">
        <f t="shared" si="111"/>
        <v>6659090</v>
      </c>
      <c r="AF245" s="859">
        <f t="shared" si="94"/>
        <v>0</v>
      </c>
      <c r="AG245" s="444"/>
      <c r="AH245" s="444"/>
    </row>
    <row r="246" spans="1:34" ht="15" hidden="1" customHeight="1" x14ac:dyDescent="0.25">
      <c r="A246" s="1176">
        <f t="shared" si="112"/>
        <v>21</v>
      </c>
      <c r="B246" s="1193">
        <f t="shared" si="113"/>
        <v>43504</v>
      </c>
      <c r="C246" s="834">
        <f t="shared" si="114"/>
        <v>240</v>
      </c>
      <c r="D246" s="835" t="s">
        <v>69</v>
      </c>
      <c r="E246" s="1208" t="s">
        <v>57</v>
      </c>
      <c r="F246" s="850"/>
      <c r="G246" s="838">
        <f t="shared" si="115"/>
        <v>0</v>
      </c>
      <c r="H246" s="839">
        <v>2</v>
      </c>
      <c r="I246" s="840">
        <f t="shared" si="116"/>
        <v>3863636</v>
      </c>
      <c r="J246" s="841"/>
      <c r="K246" s="840">
        <f t="shared" si="117"/>
        <v>0</v>
      </c>
      <c r="L246" s="842"/>
      <c r="M246" s="840">
        <f t="shared" si="118"/>
        <v>0</v>
      </c>
      <c r="N246" s="851">
        <f t="shared" si="119"/>
        <v>2</v>
      </c>
      <c r="O246" s="844">
        <f t="shared" si="119"/>
        <v>3863636</v>
      </c>
      <c r="P246" s="844">
        <f t="shared" si="88"/>
        <v>80000</v>
      </c>
      <c r="Q246" s="844"/>
      <c r="R246" s="844">
        <f t="shared" si="89"/>
        <v>1331818</v>
      </c>
      <c r="S246" s="844">
        <f t="shared" si="90"/>
        <v>1931818</v>
      </c>
      <c r="T246" s="844">
        <f t="shared" si="91"/>
        <v>2231818</v>
      </c>
      <c r="U246" s="844">
        <f t="shared" si="92"/>
        <v>431818</v>
      </c>
      <c r="V246" s="856">
        <v>43510</v>
      </c>
      <c r="W246" s="728">
        <v>3863636</v>
      </c>
      <c r="X246" s="834"/>
      <c r="Y246" s="861"/>
      <c r="Z246" s="834" t="s">
        <v>165</v>
      </c>
      <c r="AA246" s="861"/>
      <c r="AB246" s="444"/>
      <c r="AC246" s="444"/>
      <c r="AD246" s="444"/>
      <c r="AE246" s="858">
        <f t="shared" si="111"/>
        <v>3863636</v>
      </c>
      <c r="AF246" s="859">
        <f t="shared" si="94"/>
        <v>0</v>
      </c>
      <c r="AG246" s="444"/>
      <c r="AH246" s="444"/>
    </row>
    <row r="247" spans="1:34" ht="15" hidden="1" customHeight="1" x14ac:dyDescent="0.25">
      <c r="A247" s="1176">
        <f t="shared" si="112"/>
        <v>22</v>
      </c>
      <c r="B247" s="1193">
        <f t="shared" si="113"/>
        <v>43504</v>
      </c>
      <c r="C247" s="834">
        <f t="shared" si="114"/>
        <v>241</v>
      </c>
      <c r="D247" s="835" t="s">
        <v>58</v>
      </c>
      <c r="E247" s="1208" t="s">
        <v>57</v>
      </c>
      <c r="F247" s="850"/>
      <c r="G247" s="838">
        <f t="shared" si="115"/>
        <v>0</v>
      </c>
      <c r="H247" s="839">
        <v>2</v>
      </c>
      <c r="I247" s="840">
        <f t="shared" si="116"/>
        <v>3863636</v>
      </c>
      <c r="J247" s="841"/>
      <c r="K247" s="840">
        <f t="shared" si="117"/>
        <v>0</v>
      </c>
      <c r="L247" s="842">
        <v>1</v>
      </c>
      <c r="M247" s="840">
        <f t="shared" si="118"/>
        <v>431818</v>
      </c>
      <c r="N247" s="851">
        <f t="shared" si="119"/>
        <v>3</v>
      </c>
      <c r="O247" s="844">
        <f t="shared" si="119"/>
        <v>4295454</v>
      </c>
      <c r="P247" s="844">
        <f t="shared" si="88"/>
        <v>120000</v>
      </c>
      <c r="Q247" s="844"/>
      <c r="R247" s="844">
        <f t="shared" si="89"/>
        <v>1331818</v>
      </c>
      <c r="S247" s="844">
        <f t="shared" si="90"/>
        <v>1931818</v>
      </c>
      <c r="T247" s="844">
        <f t="shared" si="91"/>
        <v>2231818</v>
      </c>
      <c r="U247" s="844">
        <f t="shared" si="92"/>
        <v>431818</v>
      </c>
      <c r="V247" s="856">
        <v>43508</v>
      </c>
      <c r="W247" s="728">
        <v>4295454</v>
      </c>
      <c r="X247" s="728"/>
      <c r="Y247" s="444"/>
      <c r="Z247" s="444"/>
      <c r="AA247" s="444"/>
      <c r="AB247" s="444"/>
      <c r="AC247" s="444"/>
      <c r="AD247" s="444"/>
      <c r="AE247" s="858">
        <f t="shared" si="111"/>
        <v>4295454</v>
      </c>
      <c r="AF247" s="859">
        <f t="shared" si="94"/>
        <v>0</v>
      </c>
      <c r="AG247" s="444"/>
      <c r="AH247" s="444"/>
    </row>
    <row r="248" spans="1:34" ht="15" hidden="1" customHeight="1" x14ac:dyDescent="0.25">
      <c r="A248" s="1176">
        <f>+A247+1</f>
        <v>23</v>
      </c>
      <c r="B248" s="1193">
        <f>+B247</f>
        <v>43504</v>
      </c>
      <c r="C248" s="834">
        <f>+C247+1</f>
        <v>242</v>
      </c>
      <c r="D248" s="835" t="s">
        <v>77</v>
      </c>
      <c r="E248" s="1208" t="s">
        <v>57</v>
      </c>
      <c r="F248" s="850"/>
      <c r="G248" s="838">
        <f t="shared" si="115"/>
        <v>0</v>
      </c>
      <c r="H248" s="839">
        <v>2</v>
      </c>
      <c r="I248" s="840">
        <f t="shared" si="116"/>
        <v>3863636</v>
      </c>
      <c r="J248" s="841"/>
      <c r="K248" s="840">
        <f t="shared" si="117"/>
        <v>0</v>
      </c>
      <c r="L248" s="842">
        <v>2</v>
      </c>
      <c r="M248" s="840">
        <f t="shared" si="118"/>
        <v>863636</v>
      </c>
      <c r="N248" s="851">
        <f t="shared" si="119"/>
        <v>4</v>
      </c>
      <c r="O248" s="844">
        <f t="shared" si="119"/>
        <v>4727272</v>
      </c>
      <c r="P248" s="844">
        <f t="shared" si="88"/>
        <v>160000</v>
      </c>
      <c r="Q248" s="844"/>
      <c r="R248" s="844">
        <f t="shared" si="89"/>
        <v>1331818</v>
      </c>
      <c r="S248" s="844">
        <f t="shared" si="90"/>
        <v>1931818</v>
      </c>
      <c r="T248" s="844">
        <f t="shared" si="91"/>
        <v>2231818</v>
      </c>
      <c r="U248" s="844">
        <f t="shared" si="92"/>
        <v>431818</v>
      </c>
      <c r="V248" s="856">
        <v>43513</v>
      </c>
      <c r="W248" s="728">
        <v>4727272</v>
      </c>
      <c r="X248" s="728"/>
      <c r="Y248" s="444"/>
      <c r="Z248" s="444"/>
      <c r="AA248" s="444"/>
      <c r="AB248" s="444"/>
      <c r="AC248" s="444"/>
      <c r="AD248" s="444"/>
      <c r="AE248" s="858">
        <f t="shared" si="111"/>
        <v>4727272</v>
      </c>
      <c r="AF248" s="859">
        <f t="shared" si="94"/>
        <v>0</v>
      </c>
      <c r="AG248" s="444"/>
      <c r="AH248" s="444"/>
    </row>
    <row r="249" spans="1:34" ht="15" hidden="1" customHeight="1" x14ac:dyDescent="0.25">
      <c r="A249" s="1176">
        <f t="shared" si="112"/>
        <v>24</v>
      </c>
      <c r="B249" s="1193">
        <f t="shared" si="113"/>
        <v>43504</v>
      </c>
      <c r="C249" s="834">
        <f t="shared" si="114"/>
        <v>243</v>
      </c>
      <c r="D249" s="835" t="s">
        <v>35</v>
      </c>
      <c r="E249" s="1208" t="s">
        <v>57</v>
      </c>
      <c r="F249" s="850"/>
      <c r="G249" s="838">
        <f t="shared" si="115"/>
        <v>0</v>
      </c>
      <c r="H249" s="839">
        <v>2</v>
      </c>
      <c r="I249" s="840">
        <f t="shared" si="116"/>
        <v>3863636</v>
      </c>
      <c r="J249" s="841"/>
      <c r="K249" s="840">
        <f t="shared" si="117"/>
        <v>0</v>
      </c>
      <c r="L249" s="842">
        <v>1</v>
      </c>
      <c r="M249" s="840">
        <f t="shared" si="118"/>
        <v>431818</v>
      </c>
      <c r="N249" s="851">
        <f t="shared" si="119"/>
        <v>3</v>
      </c>
      <c r="O249" s="844">
        <f t="shared" si="119"/>
        <v>4295454</v>
      </c>
      <c r="P249" s="844">
        <f t="shared" si="88"/>
        <v>120000</v>
      </c>
      <c r="Q249" s="844"/>
      <c r="R249" s="844">
        <f t="shared" si="89"/>
        <v>1331818</v>
      </c>
      <c r="S249" s="844">
        <f t="shared" si="90"/>
        <v>1931818</v>
      </c>
      <c r="T249" s="844">
        <f t="shared" si="91"/>
        <v>2231818</v>
      </c>
      <c r="U249" s="844">
        <f t="shared" si="92"/>
        <v>431818</v>
      </c>
      <c r="V249" s="856">
        <v>43508</v>
      </c>
      <c r="W249" s="728">
        <v>4295454</v>
      </c>
      <c r="X249" s="728"/>
      <c r="Y249" s="444"/>
      <c r="Z249" s="444"/>
      <c r="AA249" s="444"/>
      <c r="AB249" s="444"/>
      <c r="AC249" s="444"/>
      <c r="AD249" s="444"/>
      <c r="AE249" s="858">
        <f t="shared" si="111"/>
        <v>4295454</v>
      </c>
      <c r="AF249" s="859">
        <f t="shared" si="94"/>
        <v>0</v>
      </c>
      <c r="AG249" s="444"/>
      <c r="AH249" s="444"/>
    </row>
    <row r="250" spans="1:34" ht="15" hidden="1" customHeight="1" x14ac:dyDescent="0.25">
      <c r="A250" s="1176">
        <f>+A249+1</f>
        <v>25</v>
      </c>
      <c r="B250" s="1193">
        <f>+B249</f>
        <v>43504</v>
      </c>
      <c r="C250" s="834">
        <f>+C249+1</f>
        <v>244</v>
      </c>
      <c r="D250" s="835" t="s">
        <v>56</v>
      </c>
      <c r="E250" s="1208" t="s">
        <v>57</v>
      </c>
      <c r="F250" s="850"/>
      <c r="G250" s="838">
        <f t="shared" si="115"/>
        <v>0</v>
      </c>
      <c r="H250" s="839">
        <v>7</v>
      </c>
      <c r="I250" s="840">
        <f t="shared" si="116"/>
        <v>13522726</v>
      </c>
      <c r="J250" s="841"/>
      <c r="K250" s="840">
        <f t="shared" si="117"/>
        <v>0</v>
      </c>
      <c r="L250" s="842">
        <v>3</v>
      </c>
      <c r="M250" s="840">
        <f t="shared" si="118"/>
        <v>1295454</v>
      </c>
      <c r="N250" s="851">
        <f t="shared" si="119"/>
        <v>10</v>
      </c>
      <c r="O250" s="844">
        <f t="shared" si="119"/>
        <v>14818180</v>
      </c>
      <c r="P250" s="844">
        <f t="shared" si="88"/>
        <v>400000</v>
      </c>
      <c r="Q250" s="844"/>
      <c r="R250" s="844">
        <f t="shared" si="89"/>
        <v>1331818</v>
      </c>
      <c r="S250" s="844">
        <f t="shared" si="90"/>
        <v>1931818</v>
      </c>
      <c r="T250" s="844">
        <f t="shared" si="91"/>
        <v>2231818</v>
      </c>
      <c r="U250" s="844">
        <f t="shared" si="92"/>
        <v>431818</v>
      </c>
      <c r="V250" s="856">
        <v>43507</v>
      </c>
      <c r="W250" s="927">
        <v>14818180</v>
      </c>
      <c r="X250" s="927"/>
      <c r="Y250" s="928"/>
      <c r="Z250" s="928"/>
      <c r="AA250" s="928"/>
      <c r="AB250" s="928"/>
      <c r="AC250" s="928"/>
      <c r="AD250" s="928"/>
      <c r="AE250" s="858">
        <f t="shared" si="111"/>
        <v>14818180</v>
      </c>
      <c r="AF250" s="859">
        <f t="shared" si="94"/>
        <v>0</v>
      </c>
      <c r="AG250" s="444"/>
      <c r="AH250" s="444"/>
    </row>
    <row r="251" spans="1:34" ht="15" hidden="1" customHeight="1" thickBot="1" x14ac:dyDescent="0.3">
      <c r="A251" s="1176">
        <f t="shared" si="112"/>
        <v>26</v>
      </c>
      <c r="B251" s="1193">
        <f t="shared" si="113"/>
        <v>43504</v>
      </c>
      <c r="C251" s="834">
        <f t="shared" si="114"/>
        <v>245</v>
      </c>
      <c r="D251" s="835" t="s">
        <v>103</v>
      </c>
      <c r="E251" s="1208" t="s">
        <v>57</v>
      </c>
      <c r="F251" s="850">
        <v>4</v>
      </c>
      <c r="G251" s="838">
        <f t="shared" si="115"/>
        <v>5327272</v>
      </c>
      <c r="H251" s="839"/>
      <c r="I251" s="840">
        <f t="shared" si="116"/>
        <v>0</v>
      </c>
      <c r="J251" s="841"/>
      <c r="K251" s="840">
        <f t="shared" si="117"/>
        <v>0</v>
      </c>
      <c r="L251" s="842"/>
      <c r="M251" s="840">
        <f t="shared" si="118"/>
        <v>0</v>
      </c>
      <c r="N251" s="851">
        <f t="shared" si="119"/>
        <v>4</v>
      </c>
      <c r="O251" s="844">
        <f t="shared" si="119"/>
        <v>5327272</v>
      </c>
      <c r="P251" s="844">
        <f t="shared" si="88"/>
        <v>160000</v>
      </c>
      <c r="Q251" s="844"/>
      <c r="R251" s="844">
        <f t="shared" si="89"/>
        <v>1331818</v>
      </c>
      <c r="S251" s="844">
        <f t="shared" si="90"/>
        <v>1931818</v>
      </c>
      <c r="T251" s="844">
        <f t="shared" si="91"/>
        <v>2231818</v>
      </c>
      <c r="U251" s="844">
        <f t="shared" si="92"/>
        <v>431818</v>
      </c>
      <c r="V251" s="856">
        <v>43507</v>
      </c>
      <c r="W251" s="860">
        <v>5327272</v>
      </c>
      <c r="X251" s="860"/>
      <c r="Y251" s="860">
        <v>0</v>
      </c>
      <c r="Z251" s="860">
        <f t="shared" ref="Z251:AC251" si="120">SUM(Z226:Z250)</f>
        <v>0</v>
      </c>
      <c r="AA251" s="860">
        <f t="shared" si="120"/>
        <v>0</v>
      </c>
      <c r="AB251" s="860">
        <f t="shared" si="120"/>
        <v>0</v>
      </c>
      <c r="AC251" s="860">
        <f t="shared" si="120"/>
        <v>0</v>
      </c>
      <c r="AD251" s="860"/>
      <c r="AE251" s="858">
        <f t="shared" si="111"/>
        <v>5327272</v>
      </c>
      <c r="AF251" s="859">
        <f t="shared" si="94"/>
        <v>0</v>
      </c>
      <c r="AG251" s="444"/>
      <c r="AH251" s="444"/>
    </row>
    <row r="252" spans="1:34" ht="15" hidden="1" customHeight="1" x14ac:dyDescent="0.25">
      <c r="A252" s="1175">
        <v>1</v>
      </c>
      <c r="B252" s="1193">
        <v>43517</v>
      </c>
      <c r="C252" s="1206">
        <v>246</v>
      </c>
      <c r="D252" s="835" t="s">
        <v>193</v>
      </c>
      <c r="E252" s="1208" t="s">
        <v>57</v>
      </c>
      <c r="F252" s="850">
        <v>2</v>
      </c>
      <c r="G252" s="838">
        <f t="shared" si="115"/>
        <v>2663636</v>
      </c>
      <c r="H252" s="839"/>
      <c r="I252" s="840">
        <f t="shared" si="116"/>
        <v>0</v>
      </c>
      <c r="J252" s="841">
        <v>3</v>
      </c>
      <c r="K252" s="840">
        <f t="shared" si="117"/>
        <v>6695454</v>
      </c>
      <c r="L252" s="842"/>
      <c r="M252" s="840">
        <f t="shared" si="118"/>
        <v>0</v>
      </c>
      <c r="N252" s="851">
        <f t="shared" si="119"/>
        <v>5</v>
      </c>
      <c r="O252" s="844">
        <f t="shared" si="119"/>
        <v>9359090</v>
      </c>
      <c r="P252" s="844">
        <f t="shared" si="88"/>
        <v>200000</v>
      </c>
      <c r="Q252" s="844"/>
      <c r="R252" s="844">
        <f t="shared" si="89"/>
        <v>1331818</v>
      </c>
      <c r="S252" s="844">
        <f t="shared" si="90"/>
        <v>1931818</v>
      </c>
      <c r="T252" s="844">
        <f t="shared" si="91"/>
        <v>2231818</v>
      </c>
      <c r="U252" s="844">
        <f t="shared" si="92"/>
        <v>431818</v>
      </c>
      <c r="V252" s="856">
        <v>43517</v>
      </c>
      <c r="W252" s="844">
        <v>9359090</v>
      </c>
      <c r="X252" s="856"/>
      <c r="Y252" s="844"/>
      <c r="Z252" s="844"/>
      <c r="AA252" s="857"/>
      <c r="AB252" s="857"/>
      <c r="AC252" s="444"/>
      <c r="AD252" s="444"/>
      <c r="AE252" s="858">
        <f>W252+Y252+AA252+AC252</f>
        <v>9359090</v>
      </c>
      <c r="AF252" s="859">
        <f t="shared" si="94"/>
        <v>0</v>
      </c>
      <c r="AG252" s="444"/>
      <c r="AH252" s="444"/>
    </row>
    <row r="253" spans="1:34" ht="15" hidden="1" customHeight="1" x14ac:dyDescent="0.25">
      <c r="A253" s="1176">
        <f>+A252+1</f>
        <v>2</v>
      </c>
      <c r="B253" s="1193">
        <f>+B252</f>
        <v>43517</v>
      </c>
      <c r="C253" s="834">
        <f>+C252+1</f>
        <v>247</v>
      </c>
      <c r="D253" s="835" t="s">
        <v>58</v>
      </c>
      <c r="E253" s="1208" t="s">
        <v>57</v>
      </c>
      <c r="F253" s="850">
        <v>2</v>
      </c>
      <c r="G253" s="838">
        <f t="shared" si="115"/>
        <v>2663636</v>
      </c>
      <c r="H253" s="839"/>
      <c r="I253" s="840">
        <f t="shared" si="116"/>
        <v>0</v>
      </c>
      <c r="J253" s="841">
        <v>3</v>
      </c>
      <c r="K253" s="840">
        <f t="shared" si="117"/>
        <v>6695454</v>
      </c>
      <c r="L253" s="842">
        <v>1</v>
      </c>
      <c r="M253" s="840">
        <f t="shared" si="118"/>
        <v>431818</v>
      </c>
      <c r="N253" s="851">
        <f t="shared" si="119"/>
        <v>6</v>
      </c>
      <c r="O253" s="844">
        <f t="shared" si="119"/>
        <v>9790908</v>
      </c>
      <c r="P253" s="844">
        <f t="shared" si="88"/>
        <v>240000</v>
      </c>
      <c r="Q253" s="844"/>
      <c r="R253" s="844">
        <f t="shared" si="89"/>
        <v>1331818</v>
      </c>
      <c r="S253" s="844">
        <f t="shared" si="90"/>
        <v>1931818</v>
      </c>
      <c r="T253" s="844">
        <f t="shared" si="91"/>
        <v>2231818</v>
      </c>
      <c r="U253" s="844">
        <f t="shared" si="92"/>
        <v>431818</v>
      </c>
      <c r="V253" s="856">
        <v>43517</v>
      </c>
      <c r="W253" s="844">
        <v>9790908</v>
      </c>
      <c r="X253" s="856"/>
      <c r="Y253" s="844">
        <v>0</v>
      </c>
      <c r="Z253" s="844"/>
      <c r="AA253" s="857"/>
      <c r="AB253" s="857"/>
      <c r="AC253" s="444"/>
      <c r="AD253" s="444"/>
      <c r="AE253" s="858">
        <f t="shared" ref="AE253:AE268" si="121">W253+Y253+AA253+AC253</f>
        <v>9790908</v>
      </c>
      <c r="AF253" s="859">
        <f t="shared" si="94"/>
        <v>0</v>
      </c>
      <c r="AG253" s="444"/>
      <c r="AH253" s="444"/>
    </row>
    <row r="254" spans="1:34" ht="15" hidden="1" customHeight="1" x14ac:dyDescent="0.25">
      <c r="A254" s="1176">
        <f t="shared" ref="A254:A268" si="122">+A253+1</f>
        <v>3</v>
      </c>
      <c r="B254" s="1193">
        <f t="shared" ref="B254:B268" si="123">+B253</f>
        <v>43517</v>
      </c>
      <c r="C254" s="834">
        <f t="shared" ref="C254:C268" si="124">+C253+1</f>
        <v>248</v>
      </c>
      <c r="D254" s="835" t="s">
        <v>69</v>
      </c>
      <c r="E254" s="1208" t="s">
        <v>57</v>
      </c>
      <c r="F254" s="850">
        <v>2</v>
      </c>
      <c r="G254" s="838">
        <f t="shared" si="115"/>
        <v>2663636</v>
      </c>
      <c r="H254" s="839"/>
      <c r="I254" s="840">
        <f t="shared" si="116"/>
        <v>0</v>
      </c>
      <c r="J254" s="841">
        <v>2</v>
      </c>
      <c r="K254" s="840">
        <f t="shared" si="117"/>
        <v>4463636</v>
      </c>
      <c r="L254" s="842">
        <v>1</v>
      </c>
      <c r="M254" s="840">
        <f t="shared" si="118"/>
        <v>431818</v>
      </c>
      <c r="N254" s="851">
        <f t="shared" si="119"/>
        <v>5</v>
      </c>
      <c r="O254" s="844">
        <f t="shared" si="119"/>
        <v>7559090</v>
      </c>
      <c r="P254" s="844">
        <f t="shared" si="88"/>
        <v>200000</v>
      </c>
      <c r="Q254" s="844"/>
      <c r="R254" s="844">
        <f t="shared" si="89"/>
        <v>1331818</v>
      </c>
      <c r="S254" s="844">
        <f t="shared" si="90"/>
        <v>1931818</v>
      </c>
      <c r="T254" s="844">
        <f t="shared" si="91"/>
        <v>2231818</v>
      </c>
      <c r="U254" s="844">
        <f t="shared" si="92"/>
        <v>431818</v>
      </c>
      <c r="V254" s="856">
        <v>43518</v>
      </c>
      <c r="W254" s="844">
        <v>1000000</v>
      </c>
      <c r="X254" s="856">
        <v>43521</v>
      </c>
      <c r="Y254" s="844">
        <v>6559090</v>
      </c>
      <c r="Z254" s="844"/>
      <c r="AA254" s="857"/>
      <c r="AB254" s="857"/>
      <c r="AC254" s="444"/>
      <c r="AD254" s="444"/>
      <c r="AE254" s="858">
        <f t="shared" si="121"/>
        <v>7559090</v>
      </c>
      <c r="AF254" s="859">
        <f t="shared" si="94"/>
        <v>0</v>
      </c>
      <c r="AG254" s="444"/>
      <c r="AH254" s="444"/>
    </row>
    <row r="255" spans="1:34" ht="15" hidden="1" customHeight="1" x14ac:dyDescent="0.25">
      <c r="A255" s="1176">
        <f t="shared" si="122"/>
        <v>4</v>
      </c>
      <c r="B255" s="1193">
        <f t="shared" si="123"/>
        <v>43517</v>
      </c>
      <c r="C255" s="834">
        <f t="shared" si="124"/>
        <v>249</v>
      </c>
      <c r="D255" s="835" t="s">
        <v>103</v>
      </c>
      <c r="E255" s="1208" t="s">
        <v>57</v>
      </c>
      <c r="F255" s="850">
        <v>2</v>
      </c>
      <c r="G255" s="838">
        <f t="shared" si="115"/>
        <v>2663636</v>
      </c>
      <c r="H255" s="839"/>
      <c r="I255" s="840">
        <f t="shared" si="116"/>
        <v>0</v>
      </c>
      <c r="J255" s="841">
        <v>2</v>
      </c>
      <c r="K255" s="840">
        <f t="shared" si="117"/>
        <v>4463636</v>
      </c>
      <c r="L255" s="842">
        <v>1</v>
      </c>
      <c r="M255" s="840">
        <f t="shared" si="118"/>
        <v>431818</v>
      </c>
      <c r="N255" s="851">
        <f t="shared" si="119"/>
        <v>5</v>
      </c>
      <c r="O255" s="844">
        <f t="shared" si="119"/>
        <v>7559090</v>
      </c>
      <c r="P255" s="844">
        <f t="shared" si="88"/>
        <v>200000</v>
      </c>
      <c r="Q255" s="844"/>
      <c r="R255" s="844">
        <f t="shared" si="89"/>
        <v>1331818</v>
      </c>
      <c r="S255" s="844">
        <f t="shared" si="90"/>
        <v>1931818</v>
      </c>
      <c r="T255" s="844">
        <f t="shared" si="91"/>
        <v>2231818</v>
      </c>
      <c r="U255" s="844">
        <f t="shared" si="92"/>
        <v>431818</v>
      </c>
      <c r="V255" s="856">
        <v>43518</v>
      </c>
      <c r="W255" s="844">
        <v>7559090</v>
      </c>
      <c r="X255" s="834"/>
      <c r="Y255" s="844"/>
      <c r="Z255" s="844"/>
      <c r="AA255" s="857"/>
      <c r="AB255" s="857"/>
      <c r="AC255" s="444"/>
      <c r="AD255" s="444"/>
      <c r="AE255" s="858">
        <f t="shared" si="121"/>
        <v>7559090</v>
      </c>
      <c r="AF255" s="859">
        <f t="shared" si="94"/>
        <v>0</v>
      </c>
      <c r="AG255" s="444"/>
      <c r="AH255" s="444"/>
    </row>
    <row r="256" spans="1:34" ht="15" hidden="1" customHeight="1" x14ac:dyDescent="0.25">
      <c r="A256" s="1176">
        <f t="shared" si="122"/>
        <v>5</v>
      </c>
      <c r="B256" s="1193">
        <f t="shared" si="123"/>
        <v>43517</v>
      </c>
      <c r="C256" s="834">
        <f t="shared" si="124"/>
        <v>250</v>
      </c>
      <c r="D256" s="835" t="s">
        <v>56</v>
      </c>
      <c r="E256" s="1208" t="s">
        <v>57</v>
      </c>
      <c r="F256" s="850">
        <v>5</v>
      </c>
      <c r="G256" s="838">
        <f t="shared" si="115"/>
        <v>6659090</v>
      </c>
      <c r="H256" s="839"/>
      <c r="I256" s="840">
        <f t="shared" si="116"/>
        <v>0</v>
      </c>
      <c r="J256" s="841">
        <v>5</v>
      </c>
      <c r="K256" s="840">
        <f t="shared" si="117"/>
        <v>11159090</v>
      </c>
      <c r="L256" s="842"/>
      <c r="M256" s="840">
        <f t="shared" si="118"/>
        <v>0</v>
      </c>
      <c r="N256" s="851">
        <f t="shared" si="119"/>
        <v>10</v>
      </c>
      <c r="O256" s="844">
        <f t="shared" si="119"/>
        <v>17818180</v>
      </c>
      <c r="P256" s="844">
        <f t="shared" si="88"/>
        <v>400000</v>
      </c>
      <c r="Q256" s="844"/>
      <c r="R256" s="844">
        <f t="shared" si="89"/>
        <v>1331818</v>
      </c>
      <c r="S256" s="844">
        <f t="shared" si="90"/>
        <v>1931818</v>
      </c>
      <c r="T256" s="844">
        <f t="shared" si="91"/>
        <v>2231818</v>
      </c>
      <c r="U256" s="844">
        <f t="shared" si="92"/>
        <v>431818</v>
      </c>
      <c r="V256" s="856">
        <v>43517</v>
      </c>
      <c r="W256" s="844">
        <v>17818180</v>
      </c>
      <c r="X256" s="844"/>
      <c r="Y256" s="844"/>
      <c r="Z256" s="844"/>
      <c r="AA256" s="857"/>
      <c r="AB256" s="857"/>
      <c r="AC256" s="444"/>
      <c r="AD256" s="444"/>
      <c r="AE256" s="858">
        <f t="shared" si="121"/>
        <v>17818180</v>
      </c>
      <c r="AF256" s="859">
        <f t="shared" si="94"/>
        <v>0</v>
      </c>
      <c r="AG256" s="444"/>
      <c r="AH256" s="444"/>
    </row>
    <row r="257" spans="1:34" ht="15" hidden="1" customHeight="1" x14ac:dyDescent="0.25">
      <c r="A257" s="1176">
        <f t="shared" si="122"/>
        <v>6</v>
      </c>
      <c r="B257" s="1193">
        <f t="shared" si="123"/>
        <v>43517</v>
      </c>
      <c r="C257" s="834">
        <f t="shared" si="124"/>
        <v>251</v>
      </c>
      <c r="D257" s="835" t="s">
        <v>77</v>
      </c>
      <c r="E257" s="1208" t="s">
        <v>57</v>
      </c>
      <c r="F257" s="850">
        <v>2</v>
      </c>
      <c r="G257" s="838">
        <f t="shared" si="115"/>
        <v>2663636</v>
      </c>
      <c r="H257" s="839"/>
      <c r="I257" s="840">
        <f t="shared" si="116"/>
        <v>0</v>
      </c>
      <c r="J257" s="841">
        <v>3</v>
      </c>
      <c r="K257" s="840">
        <f t="shared" si="117"/>
        <v>6695454</v>
      </c>
      <c r="L257" s="842"/>
      <c r="M257" s="840">
        <f t="shared" si="118"/>
        <v>0</v>
      </c>
      <c r="N257" s="851">
        <f t="shared" si="119"/>
        <v>5</v>
      </c>
      <c r="O257" s="844">
        <f t="shared" si="119"/>
        <v>9359090</v>
      </c>
      <c r="P257" s="844">
        <f t="shared" si="88"/>
        <v>200000</v>
      </c>
      <c r="Q257" s="844"/>
      <c r="R257" s="844">
        <f t="shared" si="89"/>
        <v>1331818</v>
      </c>
      <c r="S257" s="844">
        <f t="shared" si="90"/>
        <v>1931818</v>
      </c>
      <c r="T257" s="844">
        <f t="shared" si="91"/>
        <v>2231818</v>
      </c>
      <c r="U257" s="844">
        <f t="shared" si="92"/>
        <v>431818</v>
      </c>
      <c r="V257" s="856">
        <v>43517</v>
      </c>
      <c r="W257" s="844">
        <v>9359090</v>
      </c>
      <c r="X257" s="844"/>
      <c r="Y257" s="844"/>
      <c r="Z257" s="844"/>
      <c r="AA257" s="857"/>
      <c r="AB257" s="857"/>
      <c r="AC257" s="444"/>
      <c r="AD257" s="444"/>
      <c r="AE257" s="858">
        <f t="shared" si="121"/>
        <v>9359090</v>
      </c>
      <c r="AF257" s="859">
        <f t="shared" si="94"/>
        <v>0</v>
      </c>
      <c r="AG257" s="444"/>
      <c r="AH257" s="444"/>
    </row>
    <row r="258" spans="1:34" ht="15" hidden="1" customHeight="1" x14ac:dyDescent="0.25">
      <c r="A258" s="1176">
        <f t="shared" si="122"/>
        <v>7</v>
      </c>
      <c r="B258" s="1193">
        <f t="shared" si="123"/>
        <v>43517</v>
      </c>
      <c r="C258" s="834">
        <f t="shared" si="124"/>
        <v>252</v>
      </c>
      <c r="D258" s="835" t="s">
        <v>73</v>
      </c>
      <c r="E258" s="1208" t="s">
        <v>57</v>
      </c>
      <c r="F258" s="850">
        <v>2</v>
      </c>
      <c r="G258" s="838">
        <f t="shared" si="115"/>
        <v>2663636</v>
      </c>
      <c r="H258" s="839"/>
      <c r="I258" s="840">
        <f t="shared" si="116"/>
        <v>0</v>
      </c>
      <c r="J258" s="841">
        <v>3</v>
      </c>
      <c r="K258" s="840">
        <f t="shared" si="117"/>
        <v>6695454</v>
      </c>
      <c r="L258" s="842"/>
      <c r="M258" s="840">
        <f t="shared" si="118"/>
        <v>0</v>
      </c>
      <c r="N258" s="851">
        <f t="shared" si="119"/>
        <v>5</v>
      </c>
      <c r="O258" s="844">
        <f t="shared" si="119"/>
        <v>9359090</v>
      </c>
      <c r="P258" s="844">
        <f t="shared" si="88"/>
        <v>200000</v>
      </c>
      <c r="Q258" s="844"/>
      <c r="R258" s="844">
        <f t="shared" si="89"/>
        <v>1331818</v>
      </c>
      <c r="S258" s="844">
        <f t="shared" si="90"/>
        <v>1931818</v>
      </c>
      <c r="T258" s="844">
        <f t="shared" si="91"/>
        <v>2231818</v>
      </c>
      <c r="U258" s="844">
        <f t="shared" si="92"/>
        <v>431818</v>
      </c>
      <c r="V258" s="856">
        <v>43517</v>
      </c>
      <c r="W258" s="844">
        <v>9359090</v>
      </c>
      <c r="X258" s="844"/>
      <c r="Y258" s="844"/>
      <c r="Z258" s="844"/>
      <c r="AA258" s="857"/>
      <c r="AB258" s="857"/>
      <c r="AC258" s="444"/>
      <c r="AD258" s="444"/>
      <c r="AE258" s="858">
        <f t="shared" si="121"/>
        <v>9359090</v>
      </c>
      <c r="AF258" s="859">
        <f t="shared" si="94"/>
        <v>0</v>
      </c>
      <c r="AG258" s="444"/>
      <c r="AH258" s="444"/>
    </row>
    <row r="259" spans="1:34" ht="15" hidden="1" customHeight="1" x14ac:dyDescent="0.25">
      <c r="A259" s="1176">
        <f t="shared" si="122"/>
        <v>8</v>
      </c>
      <c r="B259" s="1193">
        <f t="shared" si="123"/>
        <v>43517</v>
      </c>
      <c r="C259" s="834">
        <f t="shared" si="124"/>
        <v>253</v>
      </c>
      <c r="D259" s="835" t="s">
        <v>36</v>
      </c>
      <c r="E259" s="1208" t="s">
        <v>31</v>
      </c>
      <c r="F259" s="850">
        <v>2</v>
      </c>
      <c r="G259" s="838">
        <f t="shared" si="115"/>
        <v>2663636</v>
      </c>
      <c r="H259" s="839">
        <v>1</v>
      </c>
      <c r="I259" s="840">
        <f t="shared" si="116"/>
        <v>1931818</v>
      </c>
      <c r="J259" s="841">
        <v>6</v>
      </c>
      <c r="K259" s="840">
        <f t="shared" si="117"/>
        <v>13390908</v>
      </c>
      <c r="L259" s="842">
        <v>1</v>
      </c>
      <c r="M259" s="840">
        <f t="shared" si="118"/>
        <v>431818</v>
      </c>
      <c r="N259" s="851">
        <f t="shared" si="119"/>
        <v>10</v>
      </c>
      <c r="O259" s="844">
        <f t="shared" si="119"/>
        <v>18418180</v>
      </c>
      <c r="P259" s="844">
        <f t="shared" si="88"/>
        <v>400000</v>
      </c>
      <c r="Q259" s="844"/>
      <c r="R259" s="844">
        <f t="shared" si="89"/>
        <v>1331818</v>
      </c>
      <c r="S259" s="844">
        <f t="shared" si="90"/>
        <v>1931818</v>
      </c>
      <c r="T259" s="844">
        <f t="shared" si="91"/>
        <v>2231818</v>
      </c>
      <c r="U259" s="844">
        <f t="shared" si="92"/>
        <v>431818</v>
      </c>
      <c r="V259" s="856">
        <v>43511</v>
      </c>
      <c r="W259" s="860">
        <v>15000000</v>
      </c>
      <c r="X259" s="856">
        <v>43521</v>
      </c>
      <c r="Y259" s="860">
        <v>3418180</v>
      </c>
      <c r="Z259" s="860"/>
      <c r="AA259" s="860"/>
      <c r="AB259" s="860"/>
      <c r="AC259" s="860"/>
      <c r="AD259" s="860"/>
      <c r="AE259" s="858">
        <f t="shared" si="121"/>
        <v>18418180</v>
      </c>
      <c r="AF259" s="859">
        <f t="shared" si="94"/>
        <v>0</v>
      </c>
      <c r="AG259" s="444"/>
      <c r="AH259" s="444"/>
    </row>
    <row r="260" spans="1:34" ht="15" hidden="1" customHeight="1" x14ac:dyDescent="0.25">
      <c r="A260" s="1176">
        <f t="shared" si="122"/>
        <v>9</v>
      </c>
      <c r="B260" s="1193">
        <f t="shared" si="123"/>
        <v>43517</v>
      </c>
      <c r="C260" s="834">
        <f t="shared" si="124"/>
        <v>254</v>
      </c>
      <c r="D260" s="835" t="s">
        <v>41</v>
      </c>
      <c r="E260" s="1208" t="s">
        <v>31</v>
      </c>
      <c r="F260" s="850">
        <v>4</v>
      </c>
      <c r="G260" s="838">
        <f t="shared" si="115"/>
        <v>5327272</v>
      </c>
      <c r="H260" s="839">
        <v>1</v>
      </c>
      <c r="I260" s="840">
        <f t="shared" si="116"/>
        <v>1931818</v>
      </c>
      <c r="J260" s="841">
        <v>4</v>
      </c>
      <c r="K260" s="840">
        <f t="shared" si="117"/>
        <v>8927272</v>
      </c>
      <c r="L260" s="842">
        <v>1</v>
      </c>
      <c r="M260" s="840">
        <f t="shared" si="118"/>
        <v>431818</v>
      </c>
      <c r="N260" s="851">
        <f t="shared" si="119"/>
        <v>10</v>
      </c>
      <c r="O260" s="844">
        <f t="shared" si="119"/>
        <v>16618180</v>
      </c>
      <c r="P260" s="844">
        <f t="shared" si="88"/>
        <v>400000</v>
      </c>
      <c r="Q260" s="844"/>
      <c r="R260" s="844">
        <f t="shared" si="89"/>
        <v>1331818</v>
      </c>
      <c r="S260" s="844">
        <f t="shared" si="90"/>
        <v>1931818</v>
      </c>
      <c r="T260" s="844">
        <f t="shared" si="91"/>
        <v>2231818</v>
      </c>
      <c r="U260" s="844">
        <f t="shared" si="92"/>
        <v>431818</v>
      </c>
      <c r="V260" s="856">
        <v>43518</v>
      </c>
      <c r="W260" s="728">
        <v>16618180</v>
      </c>
      <c r="X260" s="728"/>
      <c r="Y260" s="444"/>
      <c r="Z260" s="444"/>
      <c r="AA260" s="444"/>
      <c r="AB260" s="444"/>
      <c r="AC260" s="444"/>
      <c r="AD260" s="444"/>
      <c r="AE260" s="858">
        <f t="shared" si="121"/>
        <v>16618180</v>
      </c>
      <c r="AF260" s="859">
        <f t="shared" si="94"/>
        <v>0</v>
      </c>
      <c r="AG260" s="444"/>
      <c r="AH260" s="444"/>
    </row>
    <row r="261" spans="1:34" ht="15" hidden="1" customHeight="1" x14ac:dyDescent="0.25">
      <c r="A261" s="1176">
        <f t="shared" si="122"/>
        <v>10</v>
      </c>
      <c r="B261" s="1193">
        <f t="shared" si="123"/>
        <v>43517</v>
      </c>
      <c r="C261" s="834">
        <f t="shared" si="124"/>
        <v>255</v>
      </c>
      <c r="D261" s="835" t="s">
        <v>81</v>
      </c>
      <c r="E261" s="1208" t="s">
        <v>31</v>
      </c>
      <c r="F261" s="850">
        <v>8</v>
      </c>
      <c r="G261" s="838">
        <f t="shared" si="115"/>
        <v>10654544</v>
      </c>
      <c r="H261" s="839"/>
      <c r="I261" s="840">
        <f t="shared" si="116"/>
        <v>0</v>
      </c>
      <c r="J261" s="841">
        <v>2</v>
      </c>
      <c r="K261" s="840">
        <f t="shared" si="117"/>
        <v>4463636</v>
      </c>
      <c r="L261" s="842"/>
      <c r="M261" s="840">
        <f t="shared" si="118"/>
        <v>0</v>
      </c>
      <c r="N261" s="851">
        <f t="shared" si="119"/>
        <v>10</v>
      </c>
      <c r="O261" s="844">
        <f t="shared" si="119"/>
        <v>15118180</v>
      </c>
      <c r="P261" s="844">
        <f t="shared" si="88"/>
        <v>400000</v>
      </c>
      <c r="Q261" s="844"/>
      <c r="R261" s="844">
        <f t="shared" si="89"/>
        <v>1331818</v>
      </c>
      <c r="S261" s="844">
        <f t="shared" si="90"/>
        <v>1931818</v>
      </c>
      <c r="T261" s="844">
        <f t="shared" si="91"/>
        <v>2231818</v>
      </c>
      <c r="U261" s="844">
        <f t="shared" si="92"/>
        <v>431818</v>
      </c>
      <c r="V261" s="856">
        <v>43511</v>
      </c>
      <c r="W261" s="860">
        <v>15000000</v>
      </c>
      <c r="X261" s="856">
        <v>43518</v>
      </c>
      <c r="Y261" s="860">
        <v>118180</v>
      </c>
      <c r="Z261" s="860"/>
      <c r="AA261" s="860"/>
      <c r="AB261" s="860"/>
      <c r="AC261" s="860"/>
      <c r="AD261" s="860"/>
      <c r="AE261" s="858">
        <f t="shared" si="121"/>
        <v>15118180</v>
      </c>
      <c r="AF261" s="859">
        <f t="shared" si="94"/>
        <v>0</v>
      </c>
      <c r="AG261" s="444"/>
      <c r="AH261" s="444"/>
    </row>
    <row r="262" spans="1:34" ht="15" hidden="1" customHeight="1" x14ac:dyDescent="0.25">
      <c r="A262" s="1176">
        <f t="shared" si="122"/>
        <v>11</v>
      </c>
      <c r="B262" s="1193">
        <f t="shared" si="123"/>
        <v>43517</v>
      </c>
      <c r="C262" s="834">
        <f t="shared" si="124"/>
        <v>256</v>
      </c>
      <c r="D262" s="835" t="s">
        <v>45</v>
      </c>
      <c r="E262" s="1208" t="s">
        <v>43</v>
      </c>
      <c r="F262" s="850">
        <v>4</v>
      </c>
      <c r="G262" s="838">
        <f t="shared" si="115"/>
        <v>5327272</v>
      </c>
      <c r="H262" s="839">
        <v>1</v>
      </c>
      <c r="I262" s="840">
        <f t="shared" si="116"/>
        <v>1931818</v>
      </c>
      <c r="J262" s="841">
        <v>4</v>
      </c>
      <c r="K262" s="840">
        <f t="shared" si="117"/>
        <v>8927272</v>
      </c>
      <c r="L262" s="842">
        <v>1</v>
      </c>
      <c r="M262" s="840">
        <f t="shared" si="118"/>
        <v>431818</v>
      </c>
      <c r="N262" s="851">
        <f t="shared" ref="N262:O278" si="125">+L262+J262+H262+F262</f>
        <v>10</v>
      </c>
      <c r="O262" s="844">
        <f t="shared" si="125"/>
        <v>16618180</v>
      </c>
      <c r="P262" s="844">
        <f t="shared" si="88"/>
        <v>400000</v>
      </c>
      <c r="Q262" s="844"/>
      <c r="R262" s="844">
        <f t="shared" si="89"/>
        <v>1331818</v>
      </c>
      <c r="S262" s="844">
        <f t="shared" si="90"/>
        <v>1931818</v>
      </c>
      <c r="T262" s="844">
        <f t="shared" si="91"/>
        <v>2231818</v>
      </c>
      <c r="U262" s="844">
        <f t="shared" si="92"/>
        <v>431818</v>
      </c>
      <c r="V262" s="856">
        <v>43521</v>
      </c>
      <c r="W262" s="728">
        <v>16618180</v>
      </c>
      <c r="X262" s="728"/>
      <c r="Y262" s="444"/>
      <c r="Z262" s="444"/>
      <c r="AA262" s="444"/>
      <c r="AB262" s="444"/>
      <c r="AC262" s="444"/>
      <c r="AD262" s="444"/>
      <c r="AE262" s="858">
        <f t="shared" si="121"/>
        <v>16618180</v>
      </c>
      <c r="AF262" s="859">
        <f t="shared" si="94"/>
        <v>0</v>
      </c>
      <c r="AG262" s="444"/>
      <c r="AH262" s="444"/>
    </row>
    <row r="263" spans="1:34" ht="15" hidden="1" customHeight="1" x14ac:dyDescent="0.25">
      <c r="A263" s="1176">
        <f t="shared" si="122"/>
        <v>12</v>
      </c>
      <c r="B263" s="1193">
        <f t="shared" si="123"/>
        <v>43517</v>
      </c>
      <c r="C263" s="834">
        <f t="shared" si="124"/>
        <v>257</v>
      </c>
      <c r="D263" s="835" t="s">
        <v>39</v>
      </c>
      <c r="E263" s="1208" t="s">
        <v>43</v>
      </c>
      <c r="F263" s="850">
        <v>5</v>
      </c>
      <c r="G263" s="838">
        <f t="shared" si="115"/>
        <v>6659090</v>
      </c>
      <c r="H263" s="839"/>
      <c r="I263" s="840">
        <f t="shared" si="116"/>
        <v>0</v>
      </c>
      <c r="J263" s="841">
        <v>5</v>
      </c>
      <c r="K263" s="840">
        <f t="shared" si="117"/>
        <v>11159090</v>
      </c>
      <c r="L263" s="842">
        <v>1</v>
      </c>
      <c r="M263" s="840">
        <f t="shared" si="118"/>
        <v>431818</v>
      </c>
      <c r="N263" s="851">
        <f t="shared" si="125"/>
        <v>11</v>
      </c>
      <c r="O263" s="844">
        <f t="shared" si="125"/>
        <v>18249998</v>
      </c>
      <c r="P263" s="844">
        <f t="shared" ref="P263:P326" si="126">+N263*40000</f>
        <v>440000</v>
      </c>
      <c r="Q263" s="844"/>
      <c r="R263" s="844">
        <f t="shared" ref="R263:R326" si="127">1331818</f>
        <v>1331818</v>
      </c>
      <c r="S263" s="844">
        <f t="shared" ref="S263:S326" si="128">1931818</f>
        <v>1931818</v>
      </c>
      <c r="T263" s="844">
        <f t="shared" ref="T263:T326" si="129">2231818</f>
        <v>2231818</v>
      </c>
      <c r="U263" s="844">
        <f t="shared" ref="U263:U326" si="130">431818</f>
        <v>431818</v>
      </c>
      <c r="V263" s="856">
        <v>43510</v>
      </c>
      <c r="W263" s="728">
        <v>18249998</v>
      </c>
      <c r="X263" s="856"/>
      <c r="Y263" s="861"/>
      <c r="Z263" s="444"/>
      <c r="AA263" s="444"/>
      <c r="AB263" s="444"/>
      <c r="AC263" s="444"/>
      <c r="AD263" s="444"/>
      <c r="AE263" s="858">
        <f t="shared" si="121"/>
        <v>18249998</v>
      </c>
      <c r="AF263" s="859">
        <f t="shared" ref="AF263:AF326" si="131">O263-AE263</f>
        <v>0</v>
      </c>
      <c r="AG263" s="444"/>
      <c r="AH263" s="444"/>
    </row>
    <row r="264" spans="1:34" ht="15" hidden="1" customHeight="1" x14ac:dyDescent="0.25">
      <c r="A264" s="1176">
        <f t="shared" si="122"/>
        <v>13</v>
      </c>
      <c r="B264" s="1193">
        <f t="shared" si="123"/>
        <v>43517</v>
      </c>
      <c r="C264" s="834">
        <f t="shared" si="124"/>
        <v>258</v>
      </c>
      <c r="D264" s="835" t="s">
        <v>47</v>
      </c>
      <c r="E264" s="1208" t="s">
        <v>43</v>
      </c>
      <c r="F264" s="850">
        <v>5</v>
      </c>
      <c r="G264" s="838">
        <f t="shared" ref="G264:G295" si="132">F264*R264</f>
        <v>6659090</v>
      </c>
      <c r="H264" s="839"/>
      <c r="I264" s="840">
        <f t="shared" si="116"/>
        <v>0</v>
      </c>
      <c r="J264" s="841">
        <v>5</v>
      </c>
      <c r="K264" s="840">
        <f t="shared" si="117"/>
        <v>11159090</v>
      </c>
      <c r="L264" s="842">
        <v>1</v>
      </c>
      <c r="M264" s="840">
        <f t="shared" si="118"/>
        <v>431818</v>
      </c>
      <c r="N264" s="851">
        <f t="shared" si="125"/>
        <v>11</v>
      </c>
      <c r="O264" s="844">
        <f t="shared" si="125"/>
        <v>18249998</v>
      </c>
      <c r="P264" s="844">
        <f t="shared" si="126"/>
        <v>440000</v>
      </c>
      <c r="Q264" s="844"/>
      <c r="R264" s="844">
        <f t="shared" si="127"/>
        <v>1331818</v>
      </c>
      <c r="S264" s="844">
        <f t="shared" si="128"/>
        <v>1931818</v>
      </c>
      <c r="T264" s="844">
        <f t="shared" si="129"/>
        <v>2231818</v>
      </c>
      <c r="U264" s="844">
        <f t="shared" si="130"/>
        <v>431818</v>
      </c>
      <c r="V264" s="856">
        <v>43518</v>
      </c>
      <c r="W264" s="728">
        <v>10250000</v>
      </c>
      <c r="X264" s="856">
        <v>43521</v>
      </c>
      <c r="Y264" s="861">
        <v>8000000</v>
      </c>
      <c r="Z264" s="444"/>
      <c r="AA264" s="444"/>
      <c r="AB264" s="444"/>
      <c r="AC264" s="444"/>
      <c r="AD264" s="444"/>
      <c r="AE264" s="858">
        <f t="shared" si="121"/>
        <v>18250000</v>
      </c>
      <c r="AF264" s="859">
        <f t="shared" si="131"/>
        <v>-2</v>
      </c>
      <c r="AG264" s="444"/>
      <c r="AH264" s="444"/>
    </row>
    <row r="265" spans="1:34" ht="15" hidden="1" customHeight="1" x14ac:dyDescent="0.25">
      <c r="A265" s="1176">
        <f t="shared" si="122"/>
        <v>14</v>
      </c>
      <c r="B265" s="1193">
        <f t="shared" si="123"/>
        <v>43517</v>
      </c>
      <c r="C265" s="834">
        <f t="shared" si="124"/>
        <v>259</v>
      </c>
      <c r="D265" s="835" t="s">
        <v>100</v>
      </c>
      <c r="E265" s="1208" t="s">
        <v>88</v>
      </c>
      <c r="F265" s="850">
        <v>5</v>
      </c>
      <c r="G265" s="838">
        <f t="shared" si="132"/>
        <v>6659090</v>
      </c>
      <c r="H265" s="839"/>
      <c r="I265" s="840">
        <f t="shared" ref="I265:I296" si="133">H265*S265</f>
        <v>0</v>
      </c>
      <c r="J265" s="841">
        <v>4</v>
      </c>
      <c r="K265" s="840">
        <f t="shared" ref="K265:K296" si="134">J265*T265</f>
        <v>8927272</v>
      </c>
      <c r="L265" s="842">
        <v>1</v>
      </c>
      <c r="M265" s="840">
        <f t="shared" ref="M265:M296" si="135">L265*U265</f>
        <v>431818</v>
      </c>
      <c r="N265" s="851">
        <f t="shared" si="125"/>
        <v>10</v>
      </c>
      <c r="O265" s="844">
        <f t="shared" si="125"/>
        <v>16018180</v>
      </c>
      <c r="P265" s="844">
        <f t="shared" si="126"/>
        <v>400000</v>
      </c>
      <c r="Q265" s="844"/>
      <c r="R265" s="844">
        <f t="shared" si="127"/>
        <v>1331818</v>
      </c>
      <c r="S265" s="844">
        <f t="shared" si="128"/>
        <v>1931818</v>
      </c>
      <c r="T265" s="844">
        <f t="shared" si="129"/>
        <v>2231818</v>
      </c>
      <c r="U265" s="844">
        <f t="shared" si="130"/>
        <v>431818</v>
      </c>
      <c r="V265" s="856">
        <v>43521</v>
      </c>
      <c r="W265" s="728">
        <v>16018180</v>
      </c>
      <c r="X265" s="728"/>
      <c r="Y265" s="444"/>
      <c r="Z265" s="444"/>
      <c r="AA265" s="444"/>
      <c r="AB265" s="444"/>
      <c r="AC265" s="444"/>
      <c r="AD265" s="444"/>
      <c r="AE265" s="858">
        <f t="shared" si="121"/>
        <v>16018180</v>
      </c>
      <c r="AF265" s="859">
        <f t="shared" si="131"/>
        <v>0</v>
      </c>
      <c r="AG265" s="444"/>
      <c r="AH265" s="444"/>
    </row>
    <row r="266" spans="1:34" ht="15" hidden="1" customHeight="1" x14ac:dyDescent="0.25">
      <c r="A266" s="1176">
        <f t="shared" si="122"/>
        <v>15</v>
      </c>
      <c r="B266" s="1193">
        <f t="shared" si="123"/>
        <v>43517</v>
      </c>
      <c r="C266" s="834">
        <f t="shared" si="124"/>
        <v>260</v>
      </c>
      <c r="D266" s="835" t="s">
        <v>55</v>
      </c>
      <c r="E266" s="1208" t="s">
        <v>88</v>
      </c>
      <c r="F266" s="850">
        <v>4</v>
      </c>
      <c r="G266" s="838">
        <f t="shared" si="132"/>
        <v>5327272</v>
      </c>
      <c r="H266" s="839">
        <v>1</v>
      </c>
      <c r="I266" s="840">
        <f t="shared" si="133"/>
        <v>1931818</v>
      </c>
      <c r="J266" s="841">
        <v>4</v>
      </c>
      <c r="K266" s="840">
        <f t="shared" si="134"/>
        <v>8927272</v>
      </c>
      <c r="L266" s="842">
        <v>1</v>
      </c>
      <c r="M266" s="840">
        <f t="shared" si="135"/>
        <v>431818</v>
      </c>
      <c r="N266" s="851">
        <f t="shared" si="125"/>
        <v>10</v>
      </c>
      <c r="O266" s="844">
        <f t="shared" si="125"/>
        <v>16618180</v>
      </c>
      <c r="P266" s="844">
        <f t="shared" si="126"/>
        <v>400000</v>
      </c>
      <c r="Q266" s="844"/>
      <c r="R266" s="844">
        <f t="shared" si="127"/>
        <v>1331818</v>
      </c>
      <c r="S266" s="844">
        <f t="shared" si="128"/>
        <v>1931818</v>
      </c>
      <c r="T266" s="844">
        <f t="shared" si="129"/>
        <v>2231818</v>
      </c>
      <c r="U266" s="844">
        <f t="shared" si="130"/>
        <v>431818</v>
      </c>
      <c r="V266" s="856">
        <v>43522</v>
      </c>
      <c r="W266" s="728">
        <v>16618180</v>
      </c>
      <c r="X266" s="728"/>
      <c r="Y266" s="444"/>
      <c r="Z266" s="444"/>
      <c r="AA266" s="444"/>
      <c r="AB266" s="444"/>
      <c r="AC266" s="444"/>
      <c r="AD266" s="444"/>
      <c r="AE266" s="858">
        <f t="shared" si="121"/>
        <v>16618180</v>
      </c>
      <c r="AF266" s="859">
        <f t="shared" si="131"/>
        <v>0</v>
      </c>
      <c r="AG266" s="787"/>
      <c r="AH266" s="444"/>
    </row>
    <row r="267" spans="1:34" ht="15" hidden="1" customHeight="1" x14ac:dyDescent="0.25">
      <c r="A267" s="1176">
        <f t="shared" si="122"/>
        <v>16</v>
      </c>
      <c r="B267" s="1193">
        <f t="shared" si="123"/>
        <v>43517</v>
      </c>
      <c r="C267" s="834">
        <f t="shared" si="124"/>
        <v>261</v>
      </c>
      <c r="D267" s="835" t="s">
        <v>91</v>
      </c>
      <c r="E267" s="1208" t="s">
        <v>88</v>
      </c>
      <c r="F267" s="850">
        <v>5</v>
      </c>
      <c r="G267" s="838">
        <f t="shared" si="132"/>
        <v>6659090</v>
      </c>
      <c r="H267" s="839">
        <v>1</v>
      </c>
      <c r="I267" s="840">
        <f t="shared" si="133"/>
        <v>1931818</v>
      </c>
      <c r="J267" s="841">
        <v>4</v>
      </c>
      <c r="K267" s="840">
        <f t="shared" si="134"/>
        <v>8927272</v>
      </c>
      <c r="L267" s="842"/>
      <c r="M267" s="840">
        <f t="shared" si="135"/>
        <v>0</v>
      </c>
      <c r="N267" s="851">
        <f t="shared" si="125"/>
        <v>10</v>
      </c>
      <c r="O267" s="844">
        <f t="shared" si="125"/>
        <v>17518180</v>
      </c>
      <c r="P267" s="844">
        <f t="shared" si="126"/>
        <v>400000</v>
      </c>
      <c r="Q267" s="844"/>
      <c r="R267" s="844">
        <f t="shared" si="127"/>
        <v>1331818</v>
      </c>
      <c r="S267" s="844">
        <f t="shared" si="128"/>
        <v>1931818</v>
      </c>
      <c r="T267" s="844">
        <f t="shared" si="129"/>
        <v>2231818</v>
      </c>
      <c r="U267" s="844">
        <f t="shared" si="130"/>
        <v>431818</v>
      </c>
      <c r="V267" s="856">
        <v>43518</v>
      </c>
      <c r="W267" s="728">
        <v>17518180</v>
      </c>
      <c r="X267" s="728"/>
      <c r="Y267" s="444"/>
      <c r="Z267" s="444"/>
      <c r="AA267" s="444"/>
      <c r="AB267" s="444"/>
      <c r="AC267" s="444"/>
      <c r="AD267" s="444"/>
      <c r="AE267" s="858">
        <f t="shared" si="121"/>
        <v>17518180</v>
      </c>
      <c r="AF267" s="859">
        <f t="shared" si="131"/>
        <v>0</v>
      </c>
      <c r="AG267" s="444"/>
      <c r="AH267" s="444"/>
    </row>
    <row r="268" spans="1:34" ht="15" hidden="1" customHeight="1" thickBot="1" x14ac:dyDescent="0.3">
      <c r="A268" s="1176">
        <f t="shared" si="122"/>
        <v>17</v>
      </c>
      <c r="B268" s="1193">
        <f t="shared" si="123"/>
        <v>43517</v>
      </c>
      <c r="C268" s="834">
        <f t="shared" si="124"/>
        <v>262</v>
      </c>
      <c r="D268" s="835" t="s">
        <v>35</v>
      </c>
      <c r="E268" s="1208" t="s">
        <v>57</v>
      </c>
      <c r="F268" s="850">
        <v>3</v>
      </c>
      <c r="G268" s="838">
        <f t="shared" si="132"/>
        <v>3995454</v>
      </c>
      <c r="H268" s="839">
        <v>2</v>
      </c>
      <c r="I268" s="840">
        <f t="shared" si="133"/>
        <v>3863636</v>
      </c>
      <c r="J268" s="841">
        <v>4</v>
      </c>
      <c r="K268" s="840">
        <f t="shared" si="134"/>
        <v>8927272</v>
      </c>
      <c r="L268" s="842">
        <v>1</v>
      </c>
      <c r="M268" s="840">
        <f t="shared" si="135"/>
        <v>431818</v>
      </c>
      <c r="N268" s="851">
        <f t="shared" si="125"/>
        <v>10</v>
      </c>
      <c r="O268" s="844">
        <f t="shared" si="125"/>
        <v>17218180</v>
      </c>
      <c r="P268" s="844">
        <f t="shared" si="126"/>
        <v>400000</v>
      </c>
      <c r="Q268" s="844"/>
      <c r="R268" s="844">
        <f t="shared" si="127"/>
        <v>1331818</v>
      </c>
      <c r="S268" s="844">
        <f t="shared" si="128"/>
        <v>1931818</v>
      </c>
      <c r="T268" s="844">
        <f t="shared" si="129"/>
        <v>2231818</v>
      </c>
      <c r="U268" s="844">
        <f t="shared" si="130"/>
        <v>431818</v>
      </c>
      <c r="V268" s="856">
        <v>43518</v>
      </c>
      <c r="W268" s="728">
        <v>17218180</v>
      </c>
      <c r="X268" s="856"/>
      <c r="Y268" s="861"/>
      <c r="Z268" s="444"/>
      <c r="AA268" s="444"/>
      <c r="AB268" s="444"/>
      <c r="AC268" s="444"/>
      <c r="AD268" s="444"/>
      <c r="AE268" s="858">
        <f t="shared" si="121"/>
        <v>17218180</v>
      </c>
      <c r="AF268" s="859">
        <f t="shared" si="131"/>
        <v>0</v>
      </c>
      <c r="AG268" s="444"/>
      <c r="AH268" s="444"/>
    </row>
    <row r="269" spans="1:34" ht="15" hidden="1" customHeight="1" x14ac:dyDescent="0.25">
      <c r="A269" s="1175">
        <v>1</v>
      </c>
      <c r="B269" s="1193">
        <v>43518</v>
      </c>
      <c r="C269" s="1206">
        <v>263</v>
      </c>
      <c r="D269" s="864" t="s">
        <v>37</v>
      </c>
      <c r="E269" s="1208" t="s">
        <v>31</v>
      </c>
      <c r="F269" s="850">
        <v>4</v>
      </c>
      <c r="G269" s="838">
        <f t="shared" si="132"/>
        <v>5327272</v>
      </c>
      <c r="H269" s="839"/>
      <c r="I269" s="840">
        <f t="shared" si="133"/>
        <v>0</v>
      </c>
      <c r="J269" s="841">
        <v>5</v>
      </c>
      <c r="K269" s="840">
        <f t="shared" si="134"/>
        <v>11159090</v>
      </c>
      <c r="L269" s="842"/>
      <c r="M269" s="840">
        <f t="shared" si="135"/>
        <v>0</v>
      </c>
      <c r="N269" s="851">
        <f t="shared" si="125"/>
        <v>9</v>
      </c>
      <c r="O269" s="844">
        <f t="shared" si="125"/>
        <v>16486362</v>
      </c>
      <c r="P269" s="844">
        <f t="shared" si="126"/>
        <v>360000</v>
      </c>
      <c r="Q269" s="844"/>
      <c r="R269" s="844">
        <f t="shared" si="127"/>
        <v>1331818</v>
      </c>
      <c r="S269" s="844">
        <f t="shared" si="128"/>
        <v>1931818</v>
      </c>
      <c r="T269" s="844">
        <f t="shared" si="129"/>
        <v>2231818</v>
      </c>
      <c r="U269" s="844">
        <f t="shared" si="130"/>
        <v>431818</v>
      </c>
      <c r="V269" s="856">
        <v>43522</v>
      </c>
      <c r="W269" s="844">
        <v>16486362</v>
      </c>
      <c r="X269" s="856"/>
      <c r="Y269" s="844"/>
      <c r="Z269" s="844"/>
      <c r="AA269" s="857"/>
      <c r="AB269" s="857"/>
      <c r="AC269" s="444"/>
      <c r="AD269" s="444"/>
      <c r="AE269" s="858">
        <f>W269+Y269+AA269+AC269</f>
        <v>16486362</v>
      </c>
      <c r="AF269" s="859">
        <f t="shared" si="131"/>
        <v>0</v>
      </c>
      <c r="AG269" s="787"/>
      <c r="AH269" s="444"/>
    </row>
    <row r="270" spans="1:34" ht="15" hidden="1" customHeight="1" x14ac:dyDescent="0.25">
      <c r="A270" s="1176">
        <f>+A269+1</f>
        <v>2</v>
      </c>
      <c r="B270" s="1193">
        <v>43518</v>
      </c>
      <c r="C270" s="1206">
        <f>+C269+1</f>
        <v>264</v>
      </c>
      <c r="D270" s="864" t="s">
        <v>80</v>
      </c>
      <c r="E270" s="1161" t="s">
        <v>31</v>
      </c>
      <c r="F270" s="850">
        <v>4</v>
      </c>
      <c r="G270" s="838">
        <f t="shared" si="132"/>
        <v>5327272</v>
      </c>
      <c r="H270" s="839">
        <v>1</v>
      </c>
      <c r="I270" s="840">
        <f t="shared" si="133"/>
        <v>1931818</v>
      </c>
      <c r="J270" s="841">
        <v>4</v>
      </c>
      <c r="K270" s="840">
        <f t="shared" si="134"/>
        <v>8927272</v>
      </c>
      <c r="L270" s="842">
        <v>1</v>
      </c>
      <c r="M270" s="840">
        <f t="shared" si="135"/>
        <v>431818</v>
      </c>
      <c r="N270" s="851">
        <f t="shared" si="125"/>
        <v>10</v>
      </c>
      <c r="O270" s="844">
        <f t="shared" si="125"/>
        <v>16618180</v>
      </c>
      <c r="P270" s="844">
        <f t="shared" si="126"/>
        <v>400000</v>
      </c>
      <c r="Q270" s="844"/>
      <c r="R270" s="844">
        <f t="shared" si="127"/>
        <v>1331818</v>
      </c>
      <c r="S270" s="844">
        <f t="shared" si="128"/>
        <v>1931818</v>
      </c>
      <c r="T270" s="844">
        <f t="shared" si="129"/>
        <v>2231818</v>
      </c>
      <c r="U270" s="844">
        <f t="shared" si="130"/>
        <v>431818</v>
      </c>
      <c r="V270" s="856">
        <v>43522</v>
      </c>
      <c r="W270" s="844">
        <v>6620000</v>
      </c>
      <c r="X270" s="856">
        <v>43525</v>
      </c>
      <c r="Y270" s="844">
        <v>5000000</v>
      </c>
      <c r="Z270" s="856">
        <v>43532</v>
      </c>
      <c r="AA270" s="857">
        <v>5000000</v>
      </c>
      <c r="AB270" s="857"/>
      <c r="AC270" s="444"/>
      <c r="AD270" s="444"/>
      <c r="AE270" s="858">
        <f t="shared" ref="AE270:AE278" si="136">W270+Y270+AA270+AC270</f>
        <v>16620000</v>
      </c>
      <c r="AF270" s="859">
        <f t="shared" si="131"/>
        <v>-1820</v>
      </c>
      <c r="AG270" s="923"/>
      <c r="AH270" s="444"/>
    </row>
    <row r="271" spans="1:34" ht="15" hidden="1" customHeight="1" x14ac:dyDescent="0.25">
      <c r="A271" s="1176">
        <f>+A270+1</f>
        <v>3</v>
      </c>
      <c r="B271" s="1193">
        <v>43518</v>
      </c>
      <c r="C271" s="1206">
        <f t="shared" ref="C271:C278" si="137">+C270+1</f>
        <v>265</v>
      </c>
      <c r="D271" s="864" t="s">
        <v>55</v>
      </c>
      <c r="E271" s="1208" t="s">
        <v>43</v>
      </c>
      <c r="F271" s="850">
        <v>4</v>
      </c>
      <c r="G271" s="838">
        <f t="shared" si="132"/>
        <v>5327272</v>
      </c>
      <c r="H271" s="839">
        <v>1</v>
      </c>
      <c r="I271" s="840">
        <f t="shared" si="133"/>
        <v>1931818</v>
      </c>
      <c r="J271" s="841">
        <v>4</v>
      </c>
      <c r="K271" s="840">
        <f t="shared" si="134"/>
        <v>8927272</v>
      </c>
      <c r="L271" s="842">
        <v>1</v>
      </c>
      <c r="M271" s="840">
        <f t="shared" si="135"/>
        <v>431818</v>
      </c>
      <c r="N271" s="851">
        <f t="shared" si="125"/>
        <v>10</v>
      </c>
      <c r="O271" s="844">
        <f t="shared" si="125"/>
        <v>16618180</v>
      </c>
      <c r="P271" s="844">
        <f t="shared" si="126"/>
        <v>400000</v>
      </c>
      <c r="Q271" s="844"/>
      <c r="R271" s="844">
        <f t="shared" si="127"/>
        <v>1331818</v>
      </c>
      <c r="S271" s="844">
        <f t="shared" si="128"/>
        <v>1931818</v>
      </c>
      <c r="T271" s="844">
        <f t="shared" si="129"/>
        <v>2231818</v>
      </c>
      <c r="U271" s="844">
        <f t="shared" si="130"/>
        <v>431818</v>
      </c>
      <c r="V271" s="856">
        <v>43521</v>
      </c>
      <c r="W271" s="844">
        <v>15000000</v>
      </c>
      <c r="X271" s="856">
        <v>43522</v>
      </c>
      <c r="Y271" s="844">
        <v>1618180</v>
      </c>
      <c r="Z271" s="844"/>
      <c r="AA271" s="857"/>
      <c r="AB271" s="857"/>
      <c r="AC271" s="444"/>
      <c r="AD271" s="444"/>
      <c r="AE271" s="858">
        <f t="shared" si="136"/>
        <v>16618180</v>
      </c>
      <c r="AF271" s="859">
        <f t="shared" si="131"/>
        <v>0</v>
      </c>
      <c r="AG271" s="787"/>
      <c r="AH271" s="444"/>
    </row>
    <row r="272" spans="1:34" ht="15" hidden="1" customHeight="1" x14ac:dyDescent="0.25">
      <c r="A272" s="1180">
        <f t="shared" ref="A272:A278" si="138">+A271+1</f>
        <v>4</v>
      </c>
      <c r="B272" s="1193">
        <v>43518</v>
      </c>
      <c r="C272" s="1206">
        <f t="shared" si="137"/>
        <v>266</v>
      </c>
      <c r="D272" s="961" t="s">
        <v>52</v>
      </c>
      <c r="E272" s="1161" t="s">
        <v>43</v>
      </c>
      <c r="F272" s="934">
        <v>4</v>
      </c>
      <c r="G272" s="935">
        <f t="shared" si="132"/>
        <v>5327272</v>
      </c>
      <c r="H272" s="936">
        <v>1</v>
      </c>
      <c r="I272" s="937">
        <f t="shared" si="133"/>
        <v>1931818</v>
      </c>
      <c r="J272" s="938">
        <v>4</v>
      </c>
      <c r="K272" s="937">
        <f t="shared" si="134"/>
        <v>8927272</v>
      </c>
      <c r="L272" s="939">
        <v>1</v>
      </c>
      <c r="M272" s="937">
        <f t="shared" si="135"/>
        <v>431818</v>
      </c>
      <c r="N272" s="940">
        <f t="shared" si="125"/>
        <v>10</v>
      </c>
      <c r="O272" s="941">
        <f t="shared" si="125"/>
        <v>16618180</v>
      </c>
      <c r="P272" s="941">
        <f t="shared" si="126"/>
        <v>400000</v>
      </c>
      <c r="Q272" s="941"/>
      <c r="R272" s="941">
        <f t="shared" si="127"/>
        <v>1331818</v>
      </c>
      <c r="S272" s="941">
        <f t="shared" si="128"/>
        <v>1931818</v>
      </c>
      <c r="T272" s="941">
        <f t="shared" si="129"/>
        <v>2231818</v>
      </c>
      <c r="U272" s="941">
        <f t="shared" si="130"/>
        <v>431818</v>
      </c>
      <c r="V272" s="856">
        <v>43510</v>
      </c>
      <c r="W272" s="844">
        <v>16618180</v>
      </c>
      <c r="X272" s="834"/>
      <c r="Y272" s="844"/>
      <c r="Z272" s="844"/>
      <c r="AA272" s="857"/>
      <c r="AB272" s="857"/>
      <c r="AC272" s="444"/>
      <c r="AD272" s="444"/>
      <c r="AE272" s="858">
        <f t="shared" si="136"/>
        <v>16618180</v>
      </c>
      <c r="AF272" s="859">
        <f t="shared" si="131"/>
        <v>0</v>
      </c>
      <c r="AG272" s="444"/>
      <c r="AH272" s="444"/>
    </row>
    <row r="273" spans="1:34" ht="15" hidden="1" customHeight="1" x14ac:dyDescent="0.25">
      <c r="A273" s="1176">
        <f t="shared" si="138"/>
        <v>5</v>
      </c>
      <c r="B273" s="1193">
        <v>43518</v>
      </c>
      <c r="C273" s="1206">
        <f t="shared" si="137"/>
        <v>267</v>
      </c>
      <c r="D273" s="835" t="s">
        <v>90</v>
      </c>
      <c r="E273" s="1208" t="s">
        <v>88</v>
      </c>
      <c r="F273" s="850">
        <v>5</v>
      </c>
      <c r="G273" s="838">
        <f t="shared" si="132"/>
        <v>6659090</v>
      </c>
      <c r="H273" s="839"/>
      <c r="I273" s="840">
        <f t="shared" si="133"/>
        <v>0</v>
      </c>
      <c r="J273" s="841">
        <v>5</v>
      </c>
      <c r="K273" s="840">
        <f t="shared" si="134"/>
        <v>11159090</v>
      </c>
      <c r="L273" s="842"/>
      <c r="M273" s="840">
        <f t="shared" si="135"/>
        <v>0</v>
      </c>
      <c r="N273" s="851">
        <f t="shared" si="125"/>
        <v>10</v>
      </c>
      <c r="O273" s="844">
        <f t="shared" si="125"/>
        <v>17818180</v>
      </c>
      <c r="P273" s="844">
        <f t="shared" si="126"/>
        <v>400000</v>
      </c>
      <c r="Q273" s="844"/>
      <c r="R273" s="844">
        <f t="shared" si="127"/>
        <v>1331818</v>
      </c>
      <c r="S273" s="844">
        <f t="shared" si="128"/>
        <v>1931818</v>
      </c>
      <c r="T273" s="844">
        <f t="shared" si="129"/>
        <v>2231818</v>
      </c>
      <c r="U273" s="844">
        <f t="shared" si="130"/>
        <v>431818</v>
      </c>
      <c r="V273" s="856">
        <v>43521</v>
      </c>
      <c r="W273" s="844">
        <v>10000000</v>
      </c>
      <c r="X273" s="856">
        <v>43521</v>
      </c>
      <c r="Y273" s="844">
        <v>7818180</v>
      </c>
      <c r="Z273" s="844"/>
      <c r="AA273" s="857"/>
      <c r="AB273" s="857"/>
      <c r="AC273" s="444"/>
      <c r="AD273" s="444"/>
      <c r="AE273" s="858">
        <f t="shared" si="136"/>
        <v>17818180</v>
      </c>
      <c r="AF273" s="859">
        <f t="shared" si="131"/>
        <v>0</v>
      </c>
      <c r="AG273" s="444"/>
      <c r="AH273" s="444"/>
    </row>
    <row r="274" spans="1:34" ht="15" hidden="1" customHeight="1" x14ac:dyDescent="0.25">
      <c r="A274" s="1176">
        <f t="shared" si="138"/>
        <v>6</v>
      </c>
      <c r="B274" s="1193">
        <v>43518</v>
      </c>
      <c r="C274" s="1206">
        <f t="shared" si="137"/>
        <v>268</v>
      </c>
      <c r="D274" s="835" t="s">
        <v>37</v>
      </c>
      <c r="E274" s="1208" t="s">
        <v>88</v>
      </c>
      <c r="F274" s="850">
        <v>4</v>
      </c>
      <c r="G274" s="838">
        <f t="shared" si="132"/>
        <v>5327272</v>
      </c>
      <c r="H274" s="839"/>
      <c r="I274" s="840">
        <f t="shared" si="133"/>
        <v>0</v>
      </c>
      <c r="J274" s="841">
        <v>4</v>
      </c>
      <c r="K274" s="840">
        <f t="shared" si="134"/>
        <v>8927272</v>
      </c>
      <c r="L274" s="842">
        <v>2</v>
      </c>
      <c r="M274" s="840">
        <f t="shared" si="135"/>
        <v>863636</v>
      </c>
      <c r="N274" s="851">
        <f t="shared" si="125"/>
        <v>10</v>
      </c>
      <c r="O274" s="844">
        <f t="shared" si="125"/>
        <v>15118180</v>
      </c>
      <c r="P274" s="844">
        <f t="shared" si="126"/>
        <v>400000</v>
      </c>
      <c r="Q274" s="844"/>
      <c r="R274" s="844">
        <f t="shared" si="127"/>
        <v>1331818</v>
      </c>
      <c r="S274" s="844">
        <f t="shared" si="128"/>
        <v>1931818</v>
      </c>
      <c r="T274" s="844">
        <f t="shared" si="129"/>
        <v>2231818</v>
      </c>
      <c r="U274" s="844">
        <f t="shared" si="130"/>
        <v>431818</v>
      </c>
      <c r="V274" s="856">
        <v>43521</v>
      </c>
      <c r="W274" s="844">
        <v>11718180</v>
      </c>
      <c r="X274" s="856">
        <v>43521</v>
      </c>
      <c r="Y274" s="844">
        <v>3400000</v>
      </c>
      <c r="Z274" s="844"/>
      <c r="AA274" s="857"/>
      <c r="AB274" s="857"/>
      <c r="AC274" s="444"/>
      <c r="AD274" s="444"/>
      <c r="AE274" s="858">
        <f t="shared" si="136"/>
        <v>15118180</v>
      </c>
      <c r="AF274" s="859">
        <f t="shared" si="131"/>
        <v>0</v>
      </c>
      <c r="AG274" s="444"/>
      <c r="AH274" s="444"/>
    </row>
    <row r="275" spans="1:34" ht="15" hidden="1" customHeight="1" x14ac:dyDescent="0.25">
      <c r="A275" s="1176">
        <v>5</v>
      </c>
      <c r="B275" s="1193">
        <v>43518</v>
      </c>
      <c r="C275" s="1206">
        <f t="shared" si="137"/>
        <v>269</v>
      </c>
      <c r="D275" s="835" t="s">
        <v>68</v>
      </c>
      <c r="E275" s="1208" t="s">
        <v>57</v>
      </c>
      <c r="F275" s="850">
        <v>2</v>
      </c>
      <c r="G275" s="838">
        <f t="shared" si="132"/>
        <v>2663636</v>
      </c>
      <c r="H275" s="839"/>
      <c r="I275" s="840">
        <f t="shared" si="133"/>
        <v>0</v>
      </c>
      <c r="J275" s="841">
        <v>2</v>
      </c>
      <c r="K275" s="840">
        <f t="shared" si="134"/>
        <v>4463636</v>
      </c>
      <c r="L275" s="842">
        <v>1</v>
      </c>
      <c r="M275" s="840">
        <f t="shared" si="135"/>
        <v>431818</v>
      </c>
      <c r="N275" s="851">
        <f t="shared" si="125"/>
        <v>5</v>
      </c>
      <c r="O275" s="844">
        <f t="shared" si="125"/>
        <v>7559090</v>
      </c>
      <c r="P275" s="844">
        <f t="shared" si="126"/>
        <v>200000</v>
      </c>
      <c r="Q275" s="844"/>
      <c r="R275" s="844">
        <f t="shared" si="127"/>
        <v>1331818</v>
      </c>
      <c r="S275" s="844">
        <f t="shared" si="128"/>
        <v>1931818</v>
      </c>
      <c r="T275" s="844">
        <f t="shared" si="129"/>
        <v>2231818</v>
      </c>
      <c r="U275" s="844">
        <f t="shared" si="130"/>
        <v>431818</v>
      </c>
      <c r="V275" s="856">
        <v>43522</v>
      </c>
      <c r="W275" s="844">
        <v>7559090</v>
      </c>
      <c r="X275" s="844"/>
      <c r="Y275" s="844"/>
      <c r="Z275" s="844"/>
      <c r="AA275" s="857"/>
      <c r="AB275" s="857"/>
      <c r="AC275" s="444"/>
      <c r="AD275" s="444"/>
      <c r="AE275" s="858">
        <f t="shared" si="136"/>
        <v>7559090</v>
      </c>
      <c r="AF275" s="859">
        <f t="shared" si="131"/>
        <v>0</v>
      </c>
      <c r="AG275" s="444"/>
      <c r="AH275" s="444"/>
    </row>
    <row r="276" spans="1:34" ht="15" hidden="1" customHeight="1" x14ac:dyDescent="0.25">
      <c r="A276" s="1176">
        <v>6</v>
      </c>
      <c r="B276" s="1193">
        <v>43518</v>
      </c>
      <c r="C276" s="1206">
        <f t="shared" si="137"/>
        <v>270</v>
      </c>
      <c r="D276" s="835" t="s">
        <v>39</v>
      </c>
      <c r="E276" s="1208" t="s">
        <v>57</v>
      </c>
      <c r="F276" s="850">
        <v>2</v>
      </c>
      <c r="G276" s="838">
        <f t="shared" si="132"/>
        <v>2663636</v>
      </c>
      <c r="H276" s="839"/>
      <c r="I276" s="840">
        <f t="shared" si="133"/>
        <v>0</v>
      </c>
      <c r="J276" s="841">
        <v>3</v>
      </c>
      <c r="K276" s="840">
        <f t="shared" si="134"/>
        <v>6695454</v>
      </c>
      <c r="L276" s="842">
        <v>1</v>
      </c>
      <c r="M276" s="840">
        <f t="shared" si="135"/>
        <v>431818</v>
      </c>
      <c r="N276" s="851">
        <f t="shared" si="125"/>
        <v>6</v>
      </c>
      <c r="O276" s="844">
        <f t="shared" si="125"/>
        <v>9790908</v>
      </c>
      <c r="P276" s="844">
        <f t="shared" si="126"/>
        <v>240000</v>
      </c>
      <c r="Q276" s="844"/>
      <c r="R276" s="844">
        <f t="shared" si="127"/>
        <v>1331818</v>
      </c>
      <c r="S276" s="844">
        <f t="shared" si="128"/>
        <v>1931818</v>
      </c>
      <c r="T276" s="844">
        <f t="shared" si="129"/>
        <v>2231818</v>
      </c>
      <c r="U276" s="844">
        <f t="shared" si="130"/>
        <v>431818</v>
      </c>
      <c r="V276" s="856">
        <v>43522</v>
      </c>
      <c r="W276" s="860">
        <v>9790908</v>
      </c>
      <c r="X276" s="860"/>
      <c r="Y276" s="860"/>
      <c r="Z276" s="860"/>
      <c r="AA276" s="860"/>
      <c r="AB276" s="860"/>
      <c r="AC276" s="860"/>
      <c r="AD276" s="860"/>
      <c r="AE276" s="858">
        <f t="shared" si="136"/>
        <v>9790908</v>
      </c>
      <c r="AF276" s="859">
        <f t="shared" si="131"/>
        <v>0</v>
      </c>
      <c r="AG276" s="444"/>
      <c r="AH276" s="444"/>
    </row>
    <row r="277" spans="1:34" ht="15" hidden="1" customHeight="1" x14ac:dyDescent="0.25">
      <c r="A277" s="1176">
        <f t="shared" si="138"/>
        <v>7</v>
      </c>
      <c r="B277" s="1193">
        <v>43518</v>
      </c>
      <c r="C277" s="1206">
        <f t="shared" si="137"/>
        <v>271</v>
      </c>
      <c r="D277" s="835" t="s">
        <v>72</v>
      </c>
      <c r="E277" s="1208" t="s">
        <v>57</v>
      </c>
      <c r="F277" s="850">
        <v>2</v>
      </c>
      <c r="G277" s="838">
        <f t="shared" si="132"/>
        <v>2663636</v>
      </c>
      <c r="H277" s="839"/>
      <c r="I277" s="840">
        <f t="shared" si="133"/>
        <v>0</v>
      </c>
      <c r="J277" s="841">
        <v>2</v>
      </c>
      <c r="K277" s="840">
        <f t="shared" si="134"/>
        <v>4463636</v>
      </c>
      <c r="L277" s="842">
        <v>2</v>
      </c>
      <c r="M277" s="840">
        <f t="shared" si="135"/>
        <v>863636</v>
      </c>
      <c r="N277" s="851">
        <f t="shared" si="125"/>
        <v>6</v>
      </c>
      <c r="O277" s="844">
        <f t="shared" si="125"/>
        <v>7990908</v>
      </c>
      <c r="P277" s="844">
        <f t="shared" si="126"/>
        <v>240000</v>
      </c>
      <c r="Q277" s="844"/>
      <c r="R277" s="844">
        <f t="shared" si="127"/>
        <v>1331818</v>
      </c>
      <c r="S277" s="844">
        <f t="shared" si="128"/>
        <v>1931818</v>
      </c>
      <c r="T277" s="844">
        <f t="shared" si="129"/>
        <v>2231818</v>
      </c>
      <c r="U277" s="844">
        <f t="shared" si="130"/>
        <v>431818</v>
      </c>
      <c r="V277" s="856">
        <v>43521</v>
      </c>
      <c r="W277" s="728">
        <v>5000000</v>
      </c>
      <c r="X277" s="856">
        <v>43524</v>
      </c>
      <c r="Y277" s="861">
        <v>2990908</v>
      </c>
      <c r="Z277" s="444"/>
      <c r="AA277" s="444"/>
      <c r="AB277" s="444"/>
      <c r="AC277" s="444"/>
      <c r="AD277" s="444"/>
      <c r="AE277" s="858">
        <f t="shared" si="136"/>
        <v>7990908</v>
      </c>
      <c r="AF277" s="859">
        <f t="shared" si="131"/>
        <v>0</v>
      </c>
      <c r="AG277" s="787"/>
      <c r="AH277" s="444"/>
    </row>
    <row r="278" spans="1:34" ht="15" hidden="1" customHeight="1" thickBot="1" x14ac:dyDescent="0.3">
      <c r="A278" s="1176">
        <f t="shared" si="138"/>
        <v>8</v>
      </c>
      <c r="B278" s="1193">
        <v>43518</v>
      </c>
      <c r="C278" s="1206">
        <f t="shared" si="137"/>
        <v>272</v>
      </c>
      <c r="D278" s="835" t="s">
        <v>76</v>
      </c>
      <c r="E278" s="1208" t="s">
        <v>57</v>
      </c>
      <c r="F278" s="850">
        <v>2</v>
      </c>
      <c r="G278" s="838">
        <f t="shared" si="132"/>
        <v>2663636</v>
      </c>
      <c r="H278" s="839"/>
      <c r="I278" s="840">
        <f t="shared" si="133"/>
        <v>0</v>
      </c>
      <c r="J278" s="841">
        <v>2</v>
      </c>
      <c r="K278" s="840">
        <f t="shared" si="134"/>
        <v>4463636</v>
      </c>
      <c r="L278" s="842"/>
      <c r="M278" s="840">
        <f t="shared" si="135"/>
        <v>0</v>
      </c>
      <c r="N278" s="851">
        <f t="shared" si="125"/>
        <v>4</v>
      </c>
      <c r="O278" s="844">
        <f t="shared" si="125"/>
        <v>7127272</v>
      </c>
      <c r="P278" s="844">
        <f t="shared" si="126"/>
        <v>160000</v>
      </c>
      <c r="Q278" s="844"/>
      <c r="R278" s="844">
        <f t="shared" si="127"/>
        <v>1331818</v>
      </c>
      <c r="S278" s="844">
        <f t="shared" si="128"/>
        <v>1931818</v>
      </c>
      <c r="T278" s="844">
        <f t="shared" si="129"/>
        <v>2231818</v>
      </c>
      <c r="U278" s="844">
        <f t="shared" si="130"/>
        <v>431818</v>
      </c>
      <c r="V278" s="856">
        <v>43522</v>
      </c>
      <c r="W278" s="860">
        <v>7127272</v>
      </c>
      <c r="X278" s="860"/>
      <c r="Y278" s="860"/>
      <c r="Z278" s="860"/>
      <c r="AA278" s="860"/>
      <c r="AB278" s="860"/>
      <c r="AC278" s="860"/>
      <c r="AD278" s="860"/>
      <c r="AE278" s="858">
        <f t="shared" si="136"/>
        <v>7127272</v>
      </c>
      <c r="AF278" s="859">
        <f t="shared" si="131"/>
        <v>0</v>
      </c>
      <c r="AG278" s="787"/>
      <c r="AH278" s="444"/>
    </row>
    <row r="279" spans="1:34" ht="15" hidden="1" customHeight="1" x14ac:dyDescent="0.25">
      <c r="A279" s="1175">
        <v>1</v>
      </c>
      <c r="B279" s="1193">
        <v>43521</v>
      </c>
      <c r="C279" s="1206">
        <v>273</v>
      </c>
      <c r="D279" s="835" t="s">
        <v>32</v>
      </c>
      <c r="E279" s="1208" t="s">
        <v>31</v>
      </c>
      <c r="F279" s="850">
        <v>4</v>
      </c>
      <c r="G279" s="838">
        <f t="shared" si="132"/>
        <v>5327272</v>
      </c>
      <c r="H279" s="839"/>
      <c r="I279" s="840">
        <f t="shared" si="133"/>
        <v>0</v>
      </c>
      <c r="J279" s="841">
        <v>4</v>
      </c>
      <c r="K279" s="946">
        <f t="shared" si="134"/>
        <v>8927272</v>
      </c>
      <c r="L279" s="948">
        <v>1</v>
      </c>
      <c r="M279" s="946">
        <f t="shared" si="135"/>
        <v>431818</v>
      </c>
      <c r="N279" s="851">
        <f t="shared" ref="N279:O294" si="139">+L279+J279+H279+F279</f>
        <v>9</v>
      </c>
      <c r="O279" s="844">
        <f t="shared" si="139"/>
        <v>14686362</v>
      </c>
      <c r="P279" s="844">
        <f t="shared" si="126"/>
        <v>360000</v>
      </c>
      <c r="Q279" s="844"/>
      <c r="R279" s="844">
        <f t="shared" si="127"/>
        <v>1331818</v>
      </c>
      <c r="S279" s="844">
        <f t="shared" si="128"/>
        <v>1931818</v>
      </c>
      <c r="T279" s="844">
        <f t="shared" si="129"/>
        <v>2231818</v>
      </c>
      <c r="U279" s="844">
        <f t="shared" si="130"/>
        <v>431818</v>
      </c>
      <c r="V279" s="856">
        <v>43524</v>
      </c>
      <c r="W279" s="844">
        <v>7686362</v>
      </c>
      <c r="X279" s="856">
        <v>43525</v>
      </c>
      <c r="Y279" s="844">
        <v>7000000</v>
      </c>
      <c r="Z279" s="844"/>
      <c r="AA279" s="857"/>
      <c r="AB279" s="857"/>
      <c r="AC279" s="444"/>
      <c r="AD279" s="444"/>
      <c r="AE279" s="858">
        <f>W279+Y279+AA279+AC279</f>
        <v>14686362</v>
      </c>
      <c r="AF279" s="859">
        <f t="shared" si="131"/>
        <v>0</v>
      </c>
      <c r="AG279" s="728"/>
      <c r="AH279" s="444"/>
    </row>
    <row r="280" spans="1:34" ht="15" hidden="1" customHeight="1" x14ac:dyDescent="0.25">
      <c r="A280" s="1176">
        <f>+A279+1</f>
        <v>2</v>
      </c>
      <c r="B280" s="1193">
        <f>+B279</f>
        <v>43521</v>
      </c>
      <c r="C280" s="834">
        <f>+C279+1</f>
        <v>274</v>
      </c>
      <c r="D280" s="835" t="s">
        <v>53</v>
      </c>
      <c r="E280" s="1208" t="s">
        <v>43</v>
      </c>
      <c r="F280" s="850">
        <v>4</v>
      </c>
      <c r="G280" s="838">
        <f t="shared" si="132"/>
        <v>5327272</v>
      </c>
      <c r="H280" s="839"/>
      <c r="I280" s="840">
        <f t="shared" si="133"/>
        <v>0</v>
      </c>
      <c r="J280" s="841">
        <v>4</v>
      </c>
      <c r="K280" s="946">
        <f t="shared" si="134"/>
        <v>8927272</v>
      </c>
      <c r="L280" s="948">
        <v>1</v>
      </c>
      <c r="M280" s="946">
        <f t="shared" si="135"/>
        <v>431818</v>
      </c>
      <c r="N280" s="851">
        <f t="shared" si="139"/>
        <v>9</v>
      </c>
      <c r="O280" s="844">
        <f t="shared" si="139"/>
        <v>14686362</v>
      </c>
      <c r="P280" s="844">
        <f t="shared" si="126"/>
        <v>360000</v>
      </c>
      <c r="Q280" s="844"/>
      <c r="R280" s="844">
        <f t="shared" si="127"/>
        <v>1331818</v>
      </c>
      <c r="S280" s="844">
        <f t="shared" si="128"/>
        <v>1931818</v>
      </c>
      <c r="T280" s="844">
        <f t="shared" si="129"/>
        <v>2231818</v>
      </c>
      <c r="U280" s="844">
        <f t="shared" si="130"/>
        <v>431818</v>
      </c>
      <c r="V280" s="856">
        <v>43521</v>
      </c>
      <c r="W280" s="844">
        <v>14686362</v>
      </c>
      <c r="X280" s="856"/>
      <c r="Y280" s="844">
        <v>0</v>
      </c>
      <c r="Z280" s="844"/>
      <c r="AA280" s="857"/>
      <c r="AB280" s="857"/>
      <c r="AC280" s="444"/>
      <c r="AD280" s="444"/>
      <c r="AE280" s="858">
        <f t="shared" ref="AE280:AE299" si="140">W280+Y280+AA280+AC280</f>
        <v>14686362</v>
      </c>
      <c r="AF280" s="859">
        <f t="shared" si="131"/>
        <v>0</v>
      </c>
      <c r="AG280" s="728"/>
      <c r="AH280" s="444"/>
    </row>
    <row r="281" spans="1:34" ht="15" hidden="1" customHeight="1" x14ac:dyDescent="0.25">
      <c r="A281" s="1180">
        <f t="shared" ref="A281:A299" si="141">+A280+1</f>
        <v>3</v>
      </c>
      <c r="B281" s="1195">
        <f t="shared" ref="B281:B299" si="142">+B280</f>
        <v>43521</v>
      </c>
      <c r="C281" s="834">
        <f t="shared" ref="C281:C299" si="143">+C280+1</f>
        <v>275</v>
      </c>
      <c r="D281" s="835" t="s">
        <v>92</v>
      </c>
      <c r="E281" s="1208" t="s">
        <v>88</v>
      </c>
      <c r="F281" s="850">
        <v>5</v>
      </c>
      <c r="G281" s="838">
        <f t="shared" si="132"/>
        <v>6659090</v>
      </c>
      <c r="H281" s="839"/>
      <c r="I281" s="840">
        <f t="shared" si="133"/>
        <v>0</v>
      </c>
      <c r="J281" s="841">
        <v>3</v>
      </c>
      <c r="K281" s="951">
        <f t="shared" si="134"/>
        <v>6695454</v>
      </c>
      <c r="L281" s="952">
        <v>1</v>
      </c>
      <c r="M281" s="951">
        <f t="shared" si="135"/>
        <v>431818</v>
      </c>
      <c r="N281" s="940">
        <f t="shared" si="139"/>
        <v>9</v>
      </c>
      <c r="O281" s="941">
        <f t="shared" si="139"/>
        <v>13786362</v>
      </c>
      <c r="P281" s="844">
        <f t="shared" si="126"/>
        <v>360000</v>
      </c>
      <c r="Q281" s="844"/>
      <c r="R281" s="844">
        <f t="shared" si="127"/>
        <v>1331818</v>
      </c>
      <c r="S281" s="844">
        <f t="shared" si="128"/>
        <v>1931818</v>
      </c>
      <c r="T281" s="844">
        <f t="shared" si="129"/>
        <v>2231818</v>
      </c>
      <c r="U281" s="844">
        <f t="shared" si="130"/>
        <v>431818</v>
      </c>
      <c r="V281" s="856">
        <v>43521</v>
      </c>
      <c r="W281" s="844">
        <v>13786362</v>
      </c>
      <c r="X281" s="834"/>
      <c r="Y281" s="844"/>
      <c r="Z281" s="844"/>
      <c r="AA281" s="857"/>
      <c r="AB281" s="857"/>
      <c r="AC281" s="444"/>
      <c r="AD281" s="444"/>
      <c r="AE281" s="858">
        <f t="shared" si="140"/>
        <v>13786362</v>
      </c>
      <c r="AF281" s="859">
        <f t="shared" si="131"/>
        <v>0</v>
      </c>
      <c r="AG281" s="728"/>
      <c r="AH281" s="444"/>
    </row>
    <row r="282" spans="1:34" ht="15" hidden="1" customHeight="1" x14ac:dyDescent="0.25">
      <c r="A282" s="1180">
        <f t="shared" si="141"/>
        <v>4</v>
      </c>
      <c r="B282" s="1195">
        <f t="shared" si="142"/>
        <v>43521</v>
      </c>
      <c r="C282" s="1162">
        <f t="shared" si="143"/>
        <v>276</v>
      </c>
      <c r="D282" s="961" t="s">
        <v>104</v>
      </c>
      <c r="E282" s="1161" t="s">
        <v>57</v>
      </c>
      <c r="F282" s="934">
        <v>2</v>
      </c>
      <c r="G282" s="935">
        <f t="shared" si="132"/>
        <v>2663636</v>
      </c>
      <c r="H282" s="936"/>
      <c r="I282" s="937">
        <f t="shared" si="133"/>
        <v>0</v>
      </c>
      <c r="J282" s="938">
        <v>2</v>
      </c>
      <c r="K282" s="951">
        <f t="shared" si="134"/>
        <v>4463636</v>
      </c>
      <c r="L282" s="952">
        <v>1</v>
      </c>
      <c r="M282" s="951">
        <f t="shared" si="135"/>
        <v>431818</v>
      </c>
      <c r="N282" s="940">
        <f t="shared" si="139"/>
        <v>5</v>
      </c>
      <c r="O282" s="941">
        <f t="shared" si="139"/>
        <v>7559090</v>
      </c>
      <c r="P282" s="941">
        <f t="shared" si="126"/>
        <v>200000</v>
      </c>
      <c r="Q282" s="941"/>
      <c r="R282" s="941">
        <f t="shared" si="127"/>
        <v>1331818</v>
      </c>
      <c r="S282" s="941">
        <f t="shared" si="128"/>
        <v>1931818</v>
      </c>
      <c r="T282" s="941">
        <f t="shared" si="129"/>
        <v>2231818</v>
      </c>
      <c r="U282" s="941">
        <f t="shared" si="130"/>
        <v>431818</v>
      </c>
      <c r="V282" s="856">
        <v>43521</v>
      </c>
      <c r="W282" s="844">
        <v>7559090</v>
      </c>
      <c r="X282" s="834"/>
      <c r="Y282" s="844"/>
      <c r="Z282" s="844"/>
      <c r="AA282" s="857"/>
      <c r="AB282" s="857"/>
      <c r="AC282" s="444"/>
      <c r="AD282" s="444"/>
      <c r="AE282" s="858">
        <f t="shared" si="140"/>
        <v>7559090</v>
      </c>
      <c r="AF282" s="859">
        <f t="shared" si="131"/>
        <v>0</v>
      </c>
      <c r="AG282" s="728"/>
      <c r="AH282" s="444"/>
    </row>
    <row r="283" spans="1:34" ht="15" hidden="1" customHeight="1" x14ac:dyDescent="0.25">
      <c r="A283" s="1176">
        <f t="shared" si="141"/>
        <v>5</v>
      </c>
      <c r="B283" s="1193">
        <f t="shared" si="142"/>
        <v>43521</v>
      </c>
      <c r="C283" s="834">
        <f t="shared" si="143"/>
        <v>277</v>
      </c>
      <c r="D283" s="835" t="s">
        <v>95</v>
      </c>
      <c r="E283" s="1208" t="s">
        <v>57</v>
      </c>
      <c r="F283" s="850">
        <v>2</v>
      </c>
      <c r="G283" s="838">
        <f t="shared" si="132"/>
        <v>2663636</v>
      </c>
      <c r="H283" s="839"/>
      <c r="I283" s="840">
        <f t="shared" si="133"/>
        <v>0</v>
      </c>
      <c r="J283" s="841">
        <v>2</v>
      </c>
      <c r="K283" s="946">
        <f t="shared" si="134"/>
        <v>4463636</v>
      </c>
      <c r="L283" s="948"/>
      <c r="M283" s="946">
        <f t="shared" si="135"/>
        <v>0</v>
      </c>
      <c r="N283" s="851">
        <f t="shared" si="139"/>
        <v>4</v>
      </c>
      <c r="O283" s="844">
        <f t="shared" si="139"/>
        <v>7127272</v>
      </c>
      <c r="P283" s="844">
        <f t="shared" si="126"/>
        <v>160000</v>
      </c>
      <c r="Q283" s="844"/>
      <c r="R283" s="844">
        <f t="shared" si="127"/>
        <v>1331818</v>
      </c>
      <c r="S283" s="844">
        <f t="shared" si="128"/>
        <v>1931818</v>
      </c>
      <c r="T283" s="844">
        <f t="shared" si="129"/>
        <v>2231818</v>
      </c>
      <c r="U283" s="844">
        <f t="shared" si="130"/>
        <v>431818</v>
      </c>
      <c r="V283" s="856">
        <v>43542</v>
      </c>
      <c r="W283" s="844">
        <v>7127272</v>
      </c>
      <c r="X283" s="844"/>
      <c r="Y283" s="844"/>
      <c r="Z283" s="844"/>
      <c r="AA283" s="857"/>
      <c r="AB283" s="857"/>
      <c r="AC283" s="444"/>
      <c r="AD283" s="444"/>
      <c r="AE283" s="858">
        <f t="shared" si="140"/>
        <v>7127272</v>
      </c>
      <c r="AF283" s="859">
        <f t="shared" si="131"/>
        <v>0</v>
      </c>
      <c r="AG283" s="923"/>
      <c r="AH283" s="444"/>
    </row>
    <row r="284" spans="1:34" ht="15" hidden="1" customHeight="1" x14ac:dyDescent="0.25">
      <c r="A284" s="1176">
        <f t="shared" si="141"/>
        <v>6</v>
      </c>
      <c r="B284" s="1193">
        <f t="shared" si="142"/>
        <v>43521</v>
      </c>
      <c r="C284" s="834">
        <f t="shared" si="143"/>
        <v>278</v>
      </c>
      <c r="D284" s="835" t="s">
        <v>93</v>
      </c>
      <c r="E284" s="1208" t="s">
        <v>31</v>
      </c>
      <c r="F284" s="850">
        <v>2</v>
      </c>
      <c r="G284" s="838">
        <f t="shared" si="132"/>
        <v>2663636</v>
      </c>
      <c r="H284" s="839"/>
      <c r="I284" s="840">
        <f t="shared" si="133"/>
        <v>0</v>
      </c>
      <c r="J284" s="841">
        <v>3</v>
      </c>
      <c r="K284" s="946">
        <f t="shared" si="134"/>
        <v>6695454</v>
      </c>
      <c r="L284" s="948"/>
      <c r="M284" s="946">
        <f t="shared" si="135"/>
        <v>0</v>
      </c>
      <c r="N284" s="851">
        <f t="shared" si="139"/>
        <v>5</v>
      </c>
      <c r="O284" s="844">
        <f t="shared" si="139"/>
        <v>9359090</v>
      </c>
      <c r="P284" s="844">
        <f t="shared" si="126"/>
        <v>200000</v>
      </c>
      <c r="Q284" s="844"/>
      <c r="R284" s="844">
        <f t="shared" si="127"/>
        <v>1331818</v>
      </c>
      <c r="S284" s="844">
        <f t="shared" si="128"/>
        <v>1931818</v>
      </c>
      <c r="T284" s="844">
        <f t="shared" si="129"/>
        <v>2231818</v>
      </c>
      <c r="U284" s="844">
        <f t="shared" si="130"/>
        <v>431818</v>
      </c>
      <c r="V284" s="856">
        <v>43530</v>
      </c>
      <c r="W284" s="844">
        <v>9359090</v>
      </c>
      <c r="X284" s="844"/>
      <c r="Y284" s="844"/>
      <c r="Z284" s="844"/>
      <c r="AA284" s="857"/>
      <c r="AB284" s="857"/>
      <c r="AC284" s="444"/>
      <c r="AD284" s="444"/>
      <c r="AE284" s="858">
        <f t="shared" si="140"/>
        <v>9359090</v>
      </c>
      <c r="AF284" s="859">
        <f t="shared" si="131"/>
        <v>0</v>
      </c>
      <c r="AG284" s="728"/>
      <c r="AH284" s="444"/>
    </row>
    <row r="285" spans="1:34" ht="15" hidden="1" customHeight="1" x14ac:dyDescent="0.25">
      <c r="A285" s="1176">
        <f t="shared" si="141"/>
        <v>7</v>
      </c>
      <c r="B285" s="1193">
        <f t="shared" si="142"/>
        <v>43521</v>
      </c>
      <c r="C285" s="834">
        <f t="shared" si="143"/>
        <v>279</v>
      </c>
      <c r="D285" s="835" t="s">
        <v>40</v>
      </c>
      <c r="E285" s="1208" t="s">
        <v>31</v>
      </c>
      <c r="F285" s="850">
        <v>3</v>
      </c>
      <c r="G285" s="838">
        <f t="shared" si="132"/>
        <v>3995454</v>
      </c>
      <c r="H285" s="839"/>
      <c r="I285" s="840">
        <f t="shared" si="133"/>
        <v>0</v>
      </c>
      <c r="J285" s="841">
        <v>2</v>
      </c>
      <c r="K285" s="946">
        <f t="shared" si="134"/>
        <v>4463636</v>
      </c>
      <c r="L285" s="948">
        <v>1</v>
      </c>
      <c r="M285" s="946">
        <f t="shared" si="135"/>
        <v>431818</v>
      </c>
      <c r="N285" s="851">
        <f t="shared" si="139"/>
        <v>6</v>
      </c>
      <c r="O285" s="844">
        <f t="shared" si="139"/>
        <v>8890908</v>
      </c>
      <c r="P285" s="844">
        <f t="shared" si="126"/>
        <v>240000</v>
      </c>
      <c r="Q285" s="844"/>
      <c r="R285" s="844">
        <f t="shared" si="127"/>
        <v>1331818</v>
      </c>
      <c r="S285" s="844">
        <f t="shared" si="128"/>
        <v>1931818</v>
      </c>
      <c r="T285" s="844">
        <f t="shared" si="129"/>
        <v>2231818</v>
      </c>
      <c r="U285" s="844">
        <f t="shared" si="130"/>
        <v>431818</v>
      </c>
      <c r="V285" s="856">
        <v>43556</v>
      </c>
      <c r="W285" s="844">
        <v>8890908</v>
      </c>
      <c r="X285" s="844"/>
      <c r="Y285" s="844"/>
      <c r="Z285" s="844"/>
      <c r="AA285" s="857"/>
      <c r="AB285" s="857"/>
      <c r="AC285" s="444"/>
      <c r="AD285" s="444"/>
      <c r="AE285" s="858">
        <f t="shared" si="140"/>
        <v>8890908</v>
      </c>
      <c r="AF285" s="859">
        <f t="shared" si="131"/>
        <v>0</v>
      </c>
      <c r="AG285" s="929"/>
      <c r="AH285" s="444"/>
    </row>
    <row r="286" spans="1:34" ht="15" hidden="1" customHeight="1" x14ac:dyDescent="0.25">
      <c r="A286" s="1176">
        <f t="shared" si="141"/>
        <v>8</v>
      </c>
      <c r="B286" s="1193">
        <f t="shared" si="142"/>
        <v>43521</v>
      </c>
      <c r="C286" s="834">
        <f t="shared" si="143"/>
        <v>280</v>
      </c>
      <c r="D286" s="835" t="s">
        <v>38</v>
      </c>
      <c r="E286" s="1208" t="s">
        <v>31</v>
      </c>
      <c r="F286" s="850">
        <v>4</v>
      </c>
      <c r="G286" s="838">
        <f t="shared" si="132"/>
        <v>5327272</v>
      </c>
      <c r="H286" s="839">
        <v>1</v>
      </c>
      <c r="I286" s="840">
        <f t="shared" si="133"/>
        <v>1931818</v>
      </c>
      <c r="J286" s="841">
        <v>4</v>
      </c>
      <c r="K286" s="946">
        <f t="shared" si="134"/>
        <v>8927272</v>
      </c>
      <c r="L286" s="948">
        <v>1</v>
      </c>
      <c r="M286" s="946">
        <f t="shared" si="135"/>
        <v>431818</v>
      </c>
      <c r="N286" s="851">
        <f t="shared" si="139"/>
        <v>10</v>
      </c>
      <c r="O286" s="844">
        <f t="shared" si="139"/>
        <v>16618180</v>
      </c>
      <c r="P286" s="844">
        <f t="shared" si="126"/>
        <v>400000</v>
      </c>
      <c r="Q286" s="844"/>
      <c r="R286" s="844">
        <f t="shared" si="127"/>
        <v>1331818</v>
      </c>
      <c r="S286" s="844">
        <f t="shared" si="128"/>
        <v>1931818</v>
      </c>
      <c r="T286" s="844">
        <f t="shared" si="129"/>
        <v>2231818</v>
      </c>
      <c r="U286" s="844">
        <f t="shared" si="130"/>
        <v>431818</v>
      </c>
      <c r="V286" s="856">
        <v>43530</v>
      </c>
      <c r="W286" s="860">
        <v>16618180</v>
      </c>
      <c r="X286" s="860"/>
      <c r="Y286" s="860"/>
      <c r="Z286" s="860"/>
      <c r="AA286" s="860"/>
      <c r="AB286" s="860"/>
      <c r="AC286" s="860"/>
      <c r="AD286" s="860"/>
      <c r="AE286" s="858">
        <f t="shared" si="140"/>
        <v>16618180</v>
      </c>
      <c r="AF286" s="859">
        <f t="shared" si="131"/>
        <v>0</v>
      </c>
      <c r="AG286" s="728"/>
      <c r="AH286" s="444"/>
    </row>
    <row r="287" spans="1:34" ht="15" hidden="1" customHeight="1" x14ac:dyDescent="0.25">
      <c r="A287" s="1176">
        <f t="shared" si="141"/>
        <v>9</v>
      </c>
      <c r="B287" s="1193">
        <f t="shared" si="142"/>
        <v>43521</v>
      </c>
      <c r="C287" s="834">
        <f t="shared" si="143"/>
        <v>281</v>
      </c>
      <c r="D287" s="835" t="s">
        <v>39</v>
      </c>
      <c r="E287" s="1208" t="s">
        <v>31</v>
      </c>
      <c r="F287" s="850">
        <v>4</v>
      </c>
      <c r="G287" s="838">
        <f t="shared" si="132"/>
        <v>5327272</v>
      </c>
      <c r="H287" s="839">
        <v>1</v>
      </c>
      <c r="I287" s="840">
        <f t="shared" si="133"/>
        <v>1931818</v>
      </c>
      <c r="J287" s="841">
        <v>4</v>
      </c>
      <c r="K287" s="946">
        <f t="shared" si="134"/>
        <v>8927272</v>
      </c>
      <c r="L287" s="948">
        <v>1</v>
      </c>
      <c r="M287" s="946">
        <f t="shared" si="135"/>
        <v>431818</v>
      </c>
      <c r="N287" s="851">
        <f t="shared" si="139"/>
        <v>10</v>
      </c>
      <c r="O287" s="844">
        <f t="shared" si="139"/>
        <v>16618180</v>
      </c>
      <c r="P287" s="844">
        <f t="shared" si="126"/>
        <v>400000</v>
      </c>
      <c r="Q287" s="844"/>
      <c r="R287" s="844">
        <f t="shared" si="127"/>
        <v>1331818</v>
      </c>
      <c r="S287" s="844">
        <f t="shared" si="128"/>
        <v>1931818</v>
      </c>
      <c r="T287" s="844">
        <f t="shared" si="129"/>
        <v>2231818</v>
      </c>
      <c r="U287" s="844">
        <f t="shared" si="130"/>
        <v>431818</v>
      </c>
      <c r="V287" s="856">
        <v>43522</v>
      </c>
      <c r="W287" s="728">
        <v>16618180</v>
      </c>
      <c r="X287" s="728"/>
      <c r="Y287" s="444"/>
      <c r="Z287" s="444"/>
      <c r="AA287" s="444"/>
      <c r="AB287" s="444"/>
      <c r="AC287" s="444"/>
      <c r="AD287" s="444"/>
      <c r="AE287" s="858">
        <f t="shared" si="140"/>
        <v>16618180</v>
      </c>
      <c r="AF287" s="859">
        <f t="shared" si="131"/>
        <v>0</v>
      </c>
      <c r="AG287" s="728"/>
      <c r="AH287" s="444"/>
    </row>
    <row r="288" spans="1:34" ht="15" hidden="1" customHeight="1" x14ac:dyDescent="0.25">
      <c r="A288" s="1176">
        <f t="shared" si="141"/>
        <v>10</v>
      </c>
      <c r="B288" s="1193">
        <f t="shared" si="142"/>
        <v>43521</v>
      </c>
      <c r="C288" s="834">
        <f t="shared" si="143"/>
        <v>282</v>
      </c>
      <c r="D288" s="835" t="s">
        <v>48</v>
      </c>
      <c r="E288" s="1208" t="s">
        <v>43</v>
      </c>
      <c r="F288" s="850">
        <v>4</v>
      </c>
      <c r="G288" s="838">
        <f t="shared" si="132"/>
        <v>5327272</v>
      </c>
      <c r="H288" s="839">
        <v>1</v>
      </c>
      <c r="I288" s="840">
        <f t="shared" si="133"/>
        <v>1931818</v>
      </c>
      <c r="J288" s="841">
        <v>4</v>
      </c>
      <c r="K288" s="946">
        <f t="shared" si="134"/>
        <v>8927272</v>
      </c>
      <c r="L288" s="948">
        <v>1</v>
      </c>
      <c r="M288" s="946">
        <f t="shared" si="135"/>
        <v>431818</v>
      </c>
      <c r="N288" s="851">
        <f t="shared" si="139"/>
        <v>10</v>
      </c>
      <c r="O288" s="844">
        <f t="shared" si="139"/>
        <v>16618180</v>
      </c>
      <c r="P288" s="844">
        <f t="shared" si="126"/>
        <v>400000</v>
      </c>
      <c r="Q288" s="844"/>
      <c r="R288" s="844">
        <f t="shared" si="127"/>
        <v>1331818</v>
      </c>
      <c r="S288" s="844">
        <f t="shared" si="128"/>
        <v>1931818</v>
      </c>
      <c r="T288" s="844">
        <f t="shared" si="129"/>
        <v>2231818</v>
      </c>
      <c r="U288" s="844">
        <f t="shared" si="130"/>
        <v>431818</v>
      </c>
      <c r="V288" s="856">
        <v>43522</v>
      </c>
      <c r="W288" s="860">
        <v>16618180</v>
      </c>
      <c r="X288" s="860"/>
      <c r="Y288" s="860"/>
      <c r="Z288" s="860"/>
      <c r="AA288" s="860"/>
      <c r="AB288" s="860"/>
      <c r="AC288" s="860"/>
      <c r="AD288" s="860"/>
      <c r="AE288" s="858">
        <f t="shared" si="140"/>
        <v>16618180</v>
      </c>
      <c r="AF288" s="859">
        <f t="shared" si="131"/>
        <v>0</v>
      </c>
      <c r="AG288" s="728"/>
      <c r="AH288" s="444"/>
    </row>
    <row r="289" spans="1:34" ht="15" hidden="1" customHeight="1" x14ac:dyDescent="0.25">
      <c r="A289" s="1176">
        <f t="shared" si="141"/>
        <v>11</v>
      </c>
      <c r="B289" s="1193">
        <f t="shared" si="142"/>
        <v>43521</v>
      </c>
      <c r="C289" s="834">
        <f t="shared" si="143"/>
        <v>283</v>
      </c>
      <c r="D289" s="835" t="s">
        <v>44</v>
      </c>
      <c r="E289" s="1208" t="s">
        <v>43</v>
      </c>
      <c r="F289" s="850">
        <v>4</v>
      </c>
      <c r="G289" s="838">
        <f t="shared" si="132"/>
        <v>5327272</v>
      </c>
      <c r="H289" s="839">
        <v>1</v>
      </c>
      <c r="I289" s="840">
        <f t="shared" si="133"/>
        <v>1931818</v>
      </c>
      <c r="J289" s="841">
        <v>4</v>
      </c>
      <c r="K289" s="946">
        <f t="shared" si="134"/>
        <v>8927272</v>
      </c>
      <c r="L289" s="948">
        <v>1</v>
      </c>
      <c r="M289" s="946">
        <f t="shared" si="135"/>
        <v>431818</v>
      </c>
      <c r="N289" s="851">
        <f t="shared" si="139"/>
        <v>10</v>
      </c>
      <c r="O289" s="844">
        <f t="shared" si="139"/>
        <v>16618180</v>
      </c>
      <c r="P289" s="844">
        <f t="shared" si="126"/>
        <v>400000</v>
      </c>
      <c r="Q289" s="844"/>
      <c r="R289" s="844">
        <f t="shared" si="127"/>
        <v>1331818</v>
      </c>
      <c r="S289" s="844">
        <f t="shared" si="128"/>
        <v>1931818</v>
      </c>
      <c r="T289" s="844">
        <f t="shared" si="129"/>
        <v>2231818</v>
      </c>
      <c r="U289" s="844">
        <f t="shared" si="130"/>
        <v>431818</v>
      </c>
      <c r="V289" s="856">
        <v>43530</v>
      </c>
      <c r="W289" s="728">
        <v>16618180</v>
      </c>
      <c r="X289" s="728"/>
      <c r="Y289" s="444"/>
      <c r="Z289" s="444"/>
      <c r="AA289" s="444"/>
      <c r="AB289" s="444"/>
      <c r="AC289" s="444"/>
      <c r="AD289" s="444"/>
      <c r="AE289" s="858">
        <f t="shared" si="140"/>
        <v>16618180</v>
      </c>
      <c r="AF289" s="859">
        <f t="shared" si="131"/>
        <v>0</v>
      </c>
      <c r="AG289" s="728"/>
      <c r="AH289" s="444"/>
    </row>
    <row r="290" spans="1:34" ht="15" hidden="1" customHeight="1" x14ac:dyDescent="0.25">
      <c r="A290" s="1176">
        <f t="shared" si="141"/>
        <v>12</v>
      </c>
      <c r="B290" s="1193">
        <f t="shared" si="142"/>
        <v>43521</v>
      </c>
      <c r="C290" s="834">
        <f t="shared" si="143"/>
        <v>284</v>
      </c>
      <c r="D290" s="835" t="s">
        <v>50</v>
      </c>
      <c r="E290" s="1208" t="s">
        <v>43</v>
      </c>
      <c r="F290" s="850">
        <v>2</v>
      </c>
      <c r="G290" s="838">
        <f t="shared" si="132"/>
        <v>2663636</v>
      </c>
      <c r="H290" s="839">
        <v>1</v>
      </c>
      <c r="I290" s="840">
        <f t="shared" si="133"/>
        <v>1931818</v>
      </c>
      <c r="J290" s="841">
        <v>2</v>
      </c>
      <c r="K290" s="946">
        <f t="shared" si="134"/>
        <v>4463636</v>
      </c>
      <c r="L290" s="948">
        <v>1</v>
      </c>
      <c r="M290" s="946">
        <f t="shared" si="135"/>
        <v>431818</v>
      </c>
      <c r="N290" s="851">
        <f t="shared" si="139"/>
        <v>6</v>
      </c>
      <c r="O290" s="844">
        <f t="shared" si="139"/>
        <v>9490908</v>
      </c>
      <c r="P290" s="844">
        <f t="shared" si="126"/>
        <v>240000</v>
      </c>
      <c r="Q290" s="844"/>
      <c r="R290" s="844">
        <f t="shared" si="127"/>
        <v>1331818</v>
      </c>
      <c r="S290" s="844">
        <f t="shared" si="128"/>
        <v>1931818</v>
      </c>
      <c r="T290" s="844">
        <f t="shared" si="129"/>
        <v>2231818</v>
      </c>
      <c r="U290" s="844">
        <f t="shared" si="130"/>
        <v>431818</v>
      </c>
      <c r="V290" s="856">
        <v>43522</v>
      </c>
      <c r="W290" s="728">
        <v>9490908</v>
      </c>
      <c r="X290" s="728"/>
      <c r="Y290" s="444"/>
      <c r="Z290" s="444"/>
      <c r="AA290" s="444"/>
      <c r="AB290" s="444"/>
      <c r="AC290" s="444"/>
      <c r="AD290" s="444"/>
      <c r="AE290" s="858">
        <f t="shared" si="140"/>
        <v>9490908</v>
      </c>
      <c r="AF290" s="859">
        <f t="shared" si="131"/>
        <v>0</v>
      </c>
      <c r="AG290" s="728"/>
      <c r="AH290" s="444"/>
    </row>
    <row r="291" spans="1:34" ht="15" hidden="1" customHeight="1" x14ac:dyDescent="0.25">
      <c r="A291" s="1176">
        <f t="shared" si="141"/>
        <v>13</v>
      </c>
      <c r="B291" s="1193">
        <f t="shared" si="142"/>
        <v>43521</v>
      </c>
      <c r="C291" s="834">
        <f t="shared" si="143"/>
        <v>285</v>
      </c>
      <c r="D291" s="835" t="s">
        <v>46</v>
      </c>
      <c r="E291" s="1208" t="s">
        <v>43</v>
      </c>
      <c r="F291" s="850">
        <v>2</v>
      </c>
      <c r="G291" s="838">
        <f t="shared" si="132"/>
        <v>2663636</v>
      </c>
      <c r="H291" s="839">
        <v>1</v>
      </c>
      <c r="I291" s="840">
        <f t="shared" si="133"/>
        <v>1931818</v>
      </c>
      <c r="J291" s="841">
        <v>2</v>
      </c>
      <c r="K291" s="946">
        <f t="shared" si="134"/>
        <v>4463636</v>
      </c>
      <c r="L291" s="948">
        <v>1</v>
      </c>
      <c r="M291" s="946">
        <f t="shared" si="135"/>
        <v>431818</v>
      </c>
      <c r="N291" s="851">
        <f t="shared" si="139"/>
        <v>6</v>
      </c>
      <c r="O291" s="844">
        <f t="shared" si="139"/>
        <v>9490908</v>
      </c>
      <c r="P291" s="844">
        <f t="shared" si="126"/>
        <v>240000</v>
      </c>
      <c r="Q291" s="844"/>
      <c r="R291" s="844">
        <f t="shared" si="127"/>
        <v>1331818</v>
      </c>
      <c r="S291" s="844">
        <f t="shared" si="128"/>
        <v>1931818</v>
      </c>
      <c r="T291" s="844">
        <f t="shared" si="129"/>
        <v>2231818</v>
      </c>
      <c r="U291" s="844">
        <f t="shared" si="130"/>
        <v>431818</v>
      </c>
      <c r="V291" s="856">
        <v>43528</v>
      </c>
      <c r="W291" s="728">
        <v>9490908</v>
      </c>
      <c r="X291" s="728"/>
      <c r="Y291" s="444"/>
      <c r="Z291" s="444"/>
      <c r="AA291" s="444"/>
      <c r="AB291" s="444"/>
      <c r="AC291" s="444"/>
      <c r="AD291" s="444"/>
      <c r="AE291" s="858">
        <f t="shared" si="140"/>
        <v>9490908</v>
      </c>
      <c r="AF291" s="859">
        <f t="shared" si="131"/>
        <v>0</v>
      </c>
      <c r="AG291" s="728"/>
      <c r="AH291" s="444"/>
    </row>
    <row r="292" spans="1:34" ht="15" hidden="1" customHeight="1" x14ac:dyDescent="0.25">
      <c r="A292" s="1176">
        <f t="shared" si="141"/>
        <v>14</v>
      </c>
      <c r="B292" s="1193">
        <f t="shared" si="142"/>
        <v>43521</v>
      </c>
      <c r="C292" s="834">
        <f t="shared" si="143"/>
        <v>286</v>
      </c>
      <c r="D292" s="835" t="s">
        <v>42</v>
      </c>
      <c r="E292" s="1208" t="s">
        <v>43</v>
      </c>
      <c r="F292" s="850">
        <v>4</v>
      </c>
      <c r="G292" s="838">
        <f t="shared" si="132"/>
        <v>5327272</v>
      </c>
      <c r="H292" s="839">
        <v>1</v>
      </c>
      <c r="I292" s="840">
        <f t="shared" si="133"/>
        <v>1931818</v>
      </c>
      <c r="J292" s="841">
        <v>4</v>
      </c>
      <c r="K292" s="946">
        <f t="shared" si="134"/>
        <v>8927272</v>
      </c>
      <c r="L292" s="948">
        <v>1</v>
      </c>
      <c r="M292" s="946">
        <f t="shared" si="135"/>
        <v>431818</v>
      </c>
      <c r="N292" s="851">
        <f t="shared" si="139"/>
        <v>10</v>
      </c>
      <c r="O292" s="844">
        <f t="shared" si="139"/>
        <v>16618180</v>
      </c>
      <c r="P292" s="844">
        <f t="shared" si="126"/>
        <v>400000</v>
      </c>
      <c r="Q292" s="844"/>
      <c r="R292" s="844">
        <f t="shared" si="127"/>
        <v>1331818</v>
      </c>
      <c r="S292" s="844">
        <f t="shared" si="128"/>
        <v>1931818</v>
      </c>
      <c r="T292" s="844">
        <f t="shared" si="129"/>
        <v>2231818</v>
      </c>
      <c r="U292" s="844">
        <f t="shared" si="130"/>
        <v>431818</v>
      </c>
      <c r="V292" s="856">
        <v>43528</v>
      </c>
      <c r="W292" s="728">
        <v>6000000</v>
      </c>
      <c r="X292" s="856">
        <v>43542</v>
      </c>
      <c r="Y292" s="861">
        <v>10618180</v>
      </c>
      <c r="Z292" s="444"/>
      <c r="AA292" s="444"/>
      <c r="AB292" s="444"/>
      <c r="AC292" s="444"/>
      <c r="AD292" s="444"/>
      <c r="AE292" s="858">
        <f t="shared" si="140"/>
        <v>16618180</v>
      </c>
      <c r="AF292" s="859">
        <f t="shared" si="131"/>
        <v>0</v>
      </c>
      <c r="AG292" s="728"/>
      <c r="AH292" s="444"/>
    </row>
    <row r="293" spans="1:34" ht="15" hidden="1" customHeight="1" x14ac:dyDescent="0.25">
      <c r="A293" s="1176">
        <f t="shared" si="141"/>
        <v>15</v>
      </c>
      <c r="B293" s="1193">
        <f t="shared" si="142"/>
        <v>43521</v>
      </c>
      <c r="C293" s="834">
        <f t="shared" si="143"/>
        <v>287</v>
      </c>
      <c r="D293" s="835" t="s">
        <v>87</v>
      </c>
      <c r="E293" s="1208" t="s">
        <v>88</v>
      </c>
      <c r="F293" s="850">
        <v>4</v>
      </c>
      <c r="G293" s="838">
        <f t="shared" si="132"/>
        <v>5327272</v>
      </c>
      <c r="H293" s="839">
        <v>1</v>
      </c>
      <c r="I293" s="840">
        <f t="shared" si="133"/>
        <v>1931818</v>
      </c>
      <c r="J293" s="841">
        <v>5</v>
      </c>
      <c r="K293" s="946">
        <f t="shared" si="134"/>
        <v>11159090</v>
      </c>
      <c r="L293" s="948"/>
      <c r="M293" s="946">
        <f t="shared" si="135"/>
        <v>0</v>
      </c>
      <c r="N293" s="851">
        <f t="shared" si="139"/>
        <v>10</v>
      </c>
      <c r="O293" s="844">
        <f>+M293+K293+I293+G293</f>
        <v>18418180</v>
      </c>
      <c r="P293" s="844">
        <f t="shared" si="126"/>
        <v>400000</v>
      </c>
      <c r="Q293" s="844"/>
      <c r="R293" s="844">
        <f t="shared" si="127"/>
        <v>1331818</v>
      </c>
      <c r="S293" s="844">
        <f t="shared" si="128"/>
        <v>1931818</v>
      </c>
      <c r="T293" s="844">
        <f t="shared" si="129"/>
        <v>2231818</v>
      </c>
      <c r="U293" s="844">
        <f t="shared" si="130"/>
        <v>431818</v>
      </c>
      <c r="V293" s="856">
        <v>43524</v>
      </c>
      <c r="W293" s="728">
        <v>16000000</v>
      </c>
      <c r="X293" s="856">
        <v>43525</v>
      </c>
      <c r="Y293" s="861">
        <v>2418180</v>
      </c>
      <c r="Z293" s="444"/>
      <c r="AA293" s="444"/>
      <c r="AB293" s="444"/>
      <c r="AC293" s="444"/>
      <c r="AD293" s="444"/>
      <c r="AE293" s="858">
        <f t="shared" si="140"/>
        <v>18418180</v>
      </c>
      <c r="AF293" s="859">
        <f t="shared" si="131"/>
        <v>0</v>
      </c>
      <c r="AG293" s="728"/>
      <c r="AH293" s="444"/>
    </row>
    <row r="294" spans="1:34" ht="15" hidden="1" customHeight="1" x14ac:dyDescent="0.25">
      <c r="A294" s="1176">
        <f t="shared" si="141"/>
        <v>16</v>
      </c>
      <c r="B294" s="1193">
        <f t="shared" si="142"/>
        <v>43521</v>
      </c>
      <c r="C294" s="834">
        <f t="shared" si="143"/>
        <v>288</v>
      </c>
      <c r="D294" s="835" t="s">
        <v>101</v>
      </c>
      <c r="E294" s="1208" t="s">
        <v>88</v>
      </c>
      <c r="F294" s="850">
        <v>4</v>
      </c>
      <c r="G294" s="838">
        <f t="shared" si="132"/>
        <v>5327272</v>
      </c>
      <c r="H294" s="839"/>
      <c r="I294" s="840">
        <f t="shared" si="133"/>
        <v>0</v>
      </c>
      <c r="J294" s="841">
        <v>4</v>
      </c>
      <c r="K294" s="946">
        <f t="shared" si="134"/>
        <v>8927272</v>
      </c>
      <c r="L294" s="948">
        <v>1</v>
      </c>
      <c r="M294" s="946">
        <f t="shared" si="135"/>
        <v>431818</v>
      </c>
      <c r="N294" s="851">
        <f t="shared" si="139"/>
        <v>9</v>
      </c>
      <c r="O294" s="844">
        <f>+M294+K294+I294+G294</f>
        <v>14686362</v>
      </c>
      <c r="P294" s="844">
        <f t="shared" si="126"/>
        <v>360000</v>
      </c>
      <c r="Q294" s="844"/>
      <c r="R294" s="844">
        <f t="shared" si="127"/>
        <v>1331818</v>
      </c>
      <c r="S294" s="844">
        <f t="shared" si="128"/>
        <v>1931818</v>
      </c>
      <c r="T294" s="844">
        <f t="shared" si="129"/>
        <v>2231818</v>
      </c>
      <c r="U294" s="844">
        <f t="shared" si="130"/>
        <v>431818</v>
      </c>
      <c r="V294" s="856">
        <v>43522</v>
      </c>
      <c r="W294" s="728">
        <v>14686362</v>
      </c>
      <c r="X294" s="728"/>
      <c r="Y294" s="444"/>
      <c r="Z294" s="444"/>
      <c r="AA294" s="444"/>
      <c r="AB294" s="444"/>
      <c r="AC294" s="444"/>
      <c r="AD294" s="444"/>
      <c r="AE294" s="858">
        <f t="shared" si="140"/>
        <v>14686362</v>
      </c>
      <c r="AF294" s="859">
        <f t="shared" si="131"/>
        <v>0</v>
      </c>
      <c r="AG294" s="728"/>
      <c r="AH294" s="444"/>
    </row>
    <row r="295" spans="1:34" ht="15" hidden="1" customHeight="1" x14ac:dyDescent="0.25">
      <c r="A295" s="1176">
        <f t="shared" si="141"/>
        <v>17</v>
      </c>
      <c r="B295" s="1193">
        <f t="shared" si="142"/>
        <v>43521</v>
      </c>
      <c r="C295" s="834">
        <f t="shared" si="143"/>
        <v>289</v>
      </c>
      <c r="D295" s="835" t="s">
        <v>102</v>
      </c>
      <c r="E295" s="1208" t="s">
        <v>88</v>
      </c>
      <c r="F295" s="850">
        <v>5</v>
      </c>
      <c r="G295" s="838">
        <f t="shared" si="132"/>
        <v>6659090</v>
      </c>
      <c r="H295" s="839"/>
      <c r="I295" s="840">
        <f t="shared" si="133"/>
        <v>0</v>
      </c>
      <c r="J295" s="841">
        <v>4</v>
      </c>
      <c r="K295" s="840">
        <f t="shared" si="134"/>
        <v>8927272</v>
      </c>
      <c r="L295" s="842">
        <v>1</v>
      </c>
      <c r="M295" s="840">
        <f t="shared" si="135"/>
        <v>431818</v>
      </c>
      <c r="N295" s="851">
        <f t="shared" ref="N295:N297" si="144">+L295+J295+H295+F295</f>
        <v>10</v>
      </c>
      <c r="O295" s="844">
        <f>+M295+K295+I295+G295</f>
        <v>16018180</v>
      </c>
      <c r="P295" s="844">
        <f t="shared" si="126"/>
        <v>400000</v>
      </c>
      <c r="Q295" s="844"/>
      <c r="R295" s="844">
        <f t="shared" si="127"/>
        <v>1331818</v>
      </c>
      <c r="S295" s="844">
        <f t="shared" si="128"/>
        <v>1931818</v>
      </c>
      <c r="T295" s="844">
        <f t="shared" si="129"/>
        <v>2231818</v>
      </c>
      <c r="U295" s="844">
        <f t="shared" si="130"/>
        <v>431818</v>
      </c>
      <c r="V295" s="856">
        <v>43524</v>
      </c>
      <c r="W295" s="728">
        <v>16018180</v>
      </c>
      <c r="X295" s="728"/>
      <c r="Y295" s="444"/>
      <c r="Z295" s="444"/>
      <c r="AA295" s="444"/>
      <c r="AB295" s="444"/>
      <c r="AC295" s="444"/>
      <c r="AD295" s="444"/>
      <c r="AE295" s="858">
        <f t="shared" si="140"/>
        <v>16018180</v>
      </c>
      <c r="AF295" s="859">
        <f t="shared" si="131"/>
        <v>0</v>
      </c>
      <c r="AG295" s="728"/>
      <c r="AH295" s="444"/>
    </row>
    <row r="296" spans="1:34" ht="15" hidden="1" customHeight="1" x14ac:dyDescent="0.25">
      <c r="A296" s="1176">
        <f t="shared" si="141"/>
        <v>18</v>
      </c>
      <c r="B296" s="1193">
        <f t="shared" si="142"/>
        <v>43521</v>
      </c>
      <c r="C296" s="834">
        <f t="shared" si="143"/>
        <v>290</v>
      </c>
      <c r="D296" s="835" t="s">
        <v>70</v>
      </c>
      <c r="E296" s="1208" t="s">
        <v>57</v>
      </c>
      <c r="F296" s="850">
        <v>2</v>
      </c>
      <c r="G296" s="838">
        <f t="shared" ref="G296" si="145">F296*R296</f>
        <v>2663636</v>
      </c>
      <c r="H296" s="839"/>
      <c r="I296" s="840">
        <f t="shared" si="133"/>
        <v>0</v>
      </c>
      <c r="J296" s="841">
        <v>2</v>
      </c>
      <c r="K296" s="840">
        <f t="shared" si="134"/>
        <v>4463636</v>
      </c>
      <c r="L296" s="842">
        <v>1</v>
      </c>
      <c r="M296" s="840">
        <f t="shared" si="135"/>
        <v>431818</v>
      </c>
      <c r="N296" s="851">
        <f t="shared" si="144"/>
        <v>5</v>
      </c>
      <c r="O296" s="844">
        <f>+M296+K296+I296+G296</f>
        <v>7559090</v>
      </c>
      <c r="P296" s="844">
        <f t="shared" si="126"/>
        <v>200000</v>
      </c>
      <c r="Q296" s="844"/>
      <c r="R296" s="844">
        <f t="shared" si="127"/>
        <v>1331818</v>
      </c>
      <c r="S296" s="844">
        <f t="shared" si="128"/>
        <v>1931818</v>
      </c>
      <c r="T296" s="844">
        <f t="shared" si="129"/>
        <v>2231818</v>
      </c>
      <c r="U296" s="844">
        <f t="shared" si="130"/>
        <v>431818</v>
      </c>
      <c r="V296" s="856">
        <v>43524</v>
      </c>
      <c r="W296" s="728">
        <v>7559090</v>
      </c>
      <c r="X296" s="728"/>
      <c r="Y296" s="444"/>
      <c r="Z296" s="444"/>
      <c r="AA296" s="444"/>
      <c r="AB296" s="444"/>
      <c r="AC296" s="444"/>
      <c r="AD296" s="444"/>
      <c r="AE296" s="858">
        <f t="shared" si="140"/>
        <v>7559090</v>
      </c>
      <c r="AF296" s="859">
        <f t="shared" si="131"/>
        <v>0</v>
      </c>
      <c r="AG296" s="728"/>
      <c r="AH296" s="444"/>
    </row>
    <row r="297" spans="1:34" ht="15" hidden="1" customHeight="1" x14ac:dyDescent="0.25">
      <c r="A297" s="1176">
        <f t="shared" si="141"/>
        <v>19</v>
      </c>
      <c r="B297" s="1193">
        <f t="shared" si="142"/>
        <v>43521</v>
      </c>
      <c r="C297" s="834">
        <f t="shared" si="143"/>
        <v>291</v>
      </c>
      <c r="D297" s="835" t="s">
        <v>74</v>
      </c>
      <c r="E297" s="1208" t="s">
        <v>57</v>
      </c>
      <c r="F297" s="850">
        <v>2</v>
      </c>
      <c r="G297" s="838">
        <f>F297*R298</f>
        <v>2663636</v>
      </c>
      <c r="H297" s="839">
        <v>1</v>
      </c>
      <c r="I297" s="840">
        <f>H297*S298</f>
        <v>1931818</v>
      </c>
      <c r="J297" s="841">
        <v>2</v>
      </c>
      <c r="K297" s="840">
        <f>J297*T298</f>
        <v>4463636</v>
      </c>
      <c r="L297" s="842"/>
      <c r="M297" s="840">
        <f>L297*U298</f>
        <v>0</v>
      </c>
      <c r="N297" s="851">
        <f t="shared" si="144"/>
        <v>5</v>
      </c>
      <c r="O297" s="844">
        <f>+M297+K297+I297+G297</f>
        <v>9059090</v>
      </c>
      <c r="P297" s="844">
        <f t="shared" si="126"/>
        <v>200000</v>
      </c>
      <c r="Q297" s="844"/>
      <c r="R297" s="844">
        <f t="shared" si="127"/>
        <v>1331818</v>
      </c>
      <c r="S297" s="844">
        <f t="shared" si="128"/>
        <v>1931818</v>
      </c>
      <c r="T297" s="844">
        <f t="shared" si="129"/>
        <v>2231818</v>
      </c>
      <c r="U297" s="844">
        <f t="shared" si="130"/>
        <v>431818</v>
      </c>
      <c r="V297" s="856">
        <v>43528</v>
      </c>
      <c r="W297" s="728">
        <v>9059090</v>
      </c>
      <c r="X297" s="728"/>
      <c r="Y297" s="444"/>
      <c r="Z297" s="444"/>
      <c r="AA297" s="444"/>
      <c r="AB297" s="444"/>
      <c r="AC297" s="444"/>
      <c r="AD297" s="444"/>
      <c r="AE297" s="858">
        <f t="shared" si="140"/>
        <v>9059090</v>
      </c>
      <c r="AF297" s="859">
        <f t="shared" si="131"/>
        <v>0</v>
      </c>
      <c r="AG297" s="728"/>
      <c r="AH297" s="444"/>
    </row>
    <row r="298" spans="1:34" ht="15" hidden="1" customHeight="1" x14ac:dyDescent="0.25">
      <c r="A298" s="1176">
        <f t="shared" si="141"/>
        <v>20</v>
      </c>
      <c r="B298" s="1193">
        <f t="shared" si="142"/>
        <v>43521</v>
      </c>
      <c r="C298" s="834">
        <f t="shared" si="143"/>
        <v>292</v>
      </c>
      <c r="D298" s="835" t="s">
        <v>71</v>
      </c>
      <c r="E298" s="1208" t="s">
        <v>57</v>
      </c>
      <c r="F298" s="850">
        <v>2</v>
      </c>
      <c r="G298" s="838">
        <f>F298*R299</f>
        <v>2663636</v>
      </c>
      <c r="H298" s="839"/>
      <c r="I298" s="840">
        <f>H298*S299</f>
        <v>0</v>
      </c>
      <c r="J298" s="841">
        <v>2</v>
      </c>
      <c r="K298" s="840">
        <f>J298*T299</f>
        <v>4463636</v>
      </c>
      <c r="L298" s="842"/>
      <c r="M298" s="444"/>
      <c r="N298" s="851">
        <f>+L298+J298+H298+F298</f>
        <v>4</v>
      </c>
      <c r="O298" s="844">
        <f t="shared" ref="O298:O361" si="146">+M298+K298+I298+G298</f>
        <v>7127272</v>
      </c>
      <c r="P298" s="844">
        <f t="shared" si="126"/>
        <v>160000</v>
      </c>
      <c r="Q298" s="844"/>
      <c r="R298" s="844">
        <f t="shared" si="127"/>
        <v>1331818</v>
      </c>
      <c r="S298" s="844">
        <f t="shared" si="128"/>
        <v>1931818</v>
      </c>
      <c r="T298" s="844">
        <f t="shared" si="129"/>
        <v>2231818</v>
      </c>
      <c r="U298" s="844">
        <f t="shared" si="130"/>
        <v>431818</v>
      </c>
      <c r="V298" s="856">
        <v>43522</v>
      </c>
      <c r="W298" s="728">
        <v>7127272</v>
      </c>
      <c r="X298" s="728"/>
      <c r="Y298" s="444"/>
      <c r="Z298" s="444"/>
      <c r="AA298" s="444"/>
      <c r="AB298" s="444"/>
      <c r="AC298" s="444"/>
      <c r="AD298" s="444"/>
      <c r="AE298" s="858">
        <f t="shared" si="140"/>
        <v>7127272</v>
      </c>
      <c r="AF298" s="859">
        <f t="shared" si="131"/>
        <v>0</v>
      </c>
      <c r="AG298" s="728"/>
      <c r="AH298" s="444"/>
    </row>
    <row r="299" spans="1:34" ht="15" hidden="1" customHeight="1" thickBot="1" x14ac:dyDescent="0.3">
      <c r="A299" s="1176">
        <f t="shared" si="141"/>
        <v>21</v>
      </c>
      <c r="B299" s="1193">
        <f t="shared" si="142"/>
        <v>43521</v>
      </c>
      <c r="C299" s="834">
        <f t="shared" si="143"/>
        <v>293</v>
      </c>
      <c r="D299" s="835" t="s">
        <v>75</v>
      </c>
      <c r="E299" s="1208" t="s">
        <v>57</v>
      </c>
      <c r="F299" s="850">
        <v>2</v>
      </c>
      <c r="G299" s="838">
        <f t="shared" ref="G299:G330" si="147">F299*R299</f>
        <v>2663636</v>
      </c>
      <c r="H299" s="839"/>
      <c r="I299" s="840"/>
      <c r="J299" s="841">
        <v>2</v>
      </c>
      <c r="K299" s="840">
        <f>J299*T300</f>
        <v>4463636</v>
      </c>
      <c r="L299" s="842"/>
      <c r="M299" s="840">
        <f>L298*U299</f>
        <v>0</v>
      </c>
      <c r="N299" s="851">
        <f>+L299+J299+H299+F299</f>
        <v>4</v>
      </c>
      <c r="O299" s="844">
        <f t="shared" si="146"/>
        <v>7127272</v>
      </c>
      <c r="P299" s="844">
        <f t="shared" si="126"/>
        <v>160000</v>
      </c>
      <c r="Q299" s="844"/>
      <c r="R299" s="844">
        <f t="shared" si="127"/>
        <v>1331818</v>
      </c>
      <c r="S299" s="844">
        <f t="shared" si="128"/>
        <v>1931818</v>
      </c>
      <c r="T299" s="844">
        <f t="shared" si="129"/>
        <v>2231818</v>
      </c>
      <c r="U299" s="844">
        <f t="shared" si="130"/>
        <v>431818</v>
      </c>
      <c r="V299" s="856">
        <v>43522</v>
      </c>
      <c r="W299" s="728">
        <v>2000000</v>
      </c>
      <c r="X299" s="856">
        <v>43528</v>
      </c>
      <c r="Y299" s="861">
        <v>5127272</v>
      </c>
      <c r="Z299" s="444"/>
      <c r="AA299" s="444"/>
      <c r="AB299" s="444"/>
      <c r="AC299" s="444"/>
      <c r="AD299" s="444"/>
      <c r="AE299" s="858">
        <f t="shared" si="140"/>
        <v>7127272</v>
      </c>
      <c r="AF299" s="859">
        <f t="shared" si="131"/>
        <v>0</v>
      </c>
      <c r="AG299" s="728"/>
      <c r="AH299" s="444"/>
    </row>
    <row r="300" spans="1:34" ht="15" hidden="1" customHeight="1" x14ac:dyDescent="0.25">
      <c r="A300" s="1175">
        <v>1</v>
      </c>
      <c r="B300" s="1193">
        <v>43522</v>
      </c>
      <c r="C300" s="956">
        <v>294</v>
      </c>
      <c r="D300" s="835" t="s">
        <v>34</v>
      </c>
      <c r="E300" s="1208" t="s">
        <v>31</v>
      </c>
      <c r="F300" s="850">
        <v>4</v>
      </c>
      <c r="G300" s="838">
        <f t="shared" si="147"/>
        <v>5327272</v>
      </c>
      <c r="H300" s="839"/>
      <c r="I300" s="840">
        <f t="shared" ref="I300:I331" si="148">H300*S300</f>
        <v>0</v>
      </c>
      <c r="J300" s="841">
        <v>4</v>
      </c>
      <c r="K300" s="840">
        <f t="shared" ref="K300:K331" si="149">J300*T300</f>
        <v>8927272</v>
      </c>
      <c r="L300" s="842">
        <v>1</v>
      </c>
      <c r="M300" s="840">
        <f t="shared" ref="M300:M331" si="150">L300*U300</f>
        <v>431818</v>
      </c>
      <c r="N300" s="851">
        <f t="shared" ref="N300:O362" si="151">+L300+J300+H300+F300</f>
        <v>9</v>
      </c>
      <c r="O300" s="844">
        <f t="shared" si="146"/>
        <v>14686362</v>
      </c>
      <c r="P300" s="844">
        <f t="shared" si="126"/>
        <v>360000</v>
      </c>
      <c r="Q300" s="844"/>
      <c r="R300" s="844">
        <f t="shared" si="127"/>
        <v>1331818</v>
      </c>
      <c r="S300" s="844">
        <f t="shared" si="128"/>
        <v>1931818</v>
      </c>
      <c r="T300" s="844">
        <f t="shared" si="129"/>
        <v>2231818</v>
      </c>
      <c r="U300" s="844">
        <f t="shared" si="130"/>
        <v>431818</v>
      </c>
      <c r="V300" s="856">
        <v>43525</v>
      </c>
      <c r="W300" s="844">
        <v>14686362</v>
      </c>
      <c r="X300" s="856"/>
      <c r="Y300" s="844"/>
      <c r="Z300" s="844"/>
      <c r="AA300" s="857"/>
      <c r="AB300" s="857"/>
      <c r="AC300" s="444"/>
      <c r="AD300" s="444"/>
      <c r="AE300" s="858">
        <f>W300+Y300+AA300+AC300</f>
        <v>14686362</v>
      </c>
      <c r="AF300" s="859">
        <f t="shared" si="131"/>
        <v>0</v>
      </c>
      <c r="AG300" s="728"/>
      <c r="AH300" s="444"/>
    </row>
    <row r="301" spans="1:34" ht="15" customHeight="1" x14ac:dyDescent="0.25">
      <c r="A301" s="1176">
        <f>+A300+1</f>
        <v>2</v>
      </c>
      <c r="B301" s="1193">
        <f t="shared" ref="B301:B314" si="152">+B300</f>
        <v>43522</v>
      </c>
      <c r="C301" s="1162">
        <f>+C300+1</f>
        <v>295</v>
      </c>
      <c r="D301" s="835" t="s">
        <v>82</v>
      </c>
      <c r="E301" s="1208" t="s">
        <v>31</v>
      </c>
      <c r="F301" s="850">
        <v>3</v>
      </c>
      <c r="G301" s="838">
        <f t="shared" si="147"/>
        <v>3995454</v>
      </c>
      <c r="H301" s="839"/>
      <c r="I301" s="840">
        <f t="shared" si="148"/>
        <v>0</v>
      </c>
      <c r="J301" s="841">
        <v>4</v>
      </c>
      <c r="K301" s="840">
        <f t="shared" si="149"/>
        <v>8927272</v>
      </c>
      <c r="L301" s="842">
        <v>1</v>
      </c>
      <c r="M301" s="840">
        <f t="shared" si="150"/>
        <v>431818</v>
      </c>
      <c r="N301" s="851">
        <f t="shared" si="151"/>
        <v>8</v>
      </c>
      <c r="O301" s="844">
        <f t="shared" si="146"/>
        <v>13354544</v>
      </c>
      <c r="P301" s="844">
        <f t="shared" si="126"/>
        <v>320000</v>
      </c>
      <c r="Q301" s="844"/>
      <c r="R301" s="844">
        <f t="shared" si="127"/>
        <v>1331818</v>
      </c>
      <c r="S301" s="844">
        <f t="shared" si="128"/>
        <v>1931818</v>
      </c>
      <c r="T301" s="844">
        <f t="shared" si="129"/>
        <v>2231818</v>
      </c>
      <c r="U301" s="844">
        <f t="shared" si="130"/>
        <v>431818</v>
      </c>
      <c r="V301" s="856"/>
      <c r="W301" s="844"/>
      <c r="X301" s="856"/>
      <c r="Y301" s="844">
        <v>0</v>
      </c>
      <c r="Z301" s="844"/>
      <c r="AA301" s="857"/>
      <c r="AB301" s="857"/>
      <c r="AC301" s="444"/>
      <c r="AD301" s="444"/>
      <c r="AE301" s="858">
        <f t="shared" ref="AE301:AE314" si="153">W301+Y301+AA301+AC301</f>
        <v>0</v>
      </c>
      <c r="AF301" s="1163">
        <f t="shared" si="131"/>
        <v>13354544</v>
      </c>
      <c r="AG301" s="788" t="s">
        <v>188</v>
      </c>
      <c r="AH301" s="444"/>
    </row>
    <row r="302" spans="1:34" ht="15" hidden="1" customHeight="1" x14ac:dyDescent="0.25">
      <c r="A302" s="1176">
        <f t="shared" ref="A302:A314" si="154">+A301+1</f>
        <v>3</v>
      </c>
      <c r="B302" s="1193">
        <f t="shared" si="152"/>
        <v>43522</v>
      </c>
      <c r="C302" s="1162">
        <f t="shared" ref="C302:C314" si="155">+C301+1</f>
        <v>296</v>
      </c>
      <c r="D302" s="835" t="s">
        <v>172</v>
      </c>
      <c r="E302" s="1208" t="s">
        <v>31</v>
      </c>
      <c r="F302" s="850">
        <v>2</v>
      </c>
      <c r="G302" s="838">
        <f t="shared" si="147"/>
        <v>2663636</v>
      </c>
      <c r="H302" s="839"/>
      <c r="I302" s="840">
        <f t="shared" si="148"/>
        <v>0</v>
      </c>
      <c r="J302" s="841">
        <v>2</v>
      </c>
      <c r="K302" s="840">
        <f t="shared" si="149"/>
        <v>4463636</v>
      </c>
      <c r="L302" s="842">
        <v>1</v>
      </c>
      <c r="M302" s="840">
        <f t="shared" si="150"/>
        <v>431818</v>
      </c>
      <c r="N302" s="851">
        <f t="shared" si="151"/>
        <v>5</v>
      </c>
      <c r="O302" s="844">
        <f t="shared" si="146"/>
        <v>7559090</v>
      </c>
      <c r="P302" s="844">
        <f t="shared" si="126"/>
        <v>200000</v>
      </c>
      <c r="Q302" s="844"/>
      <c r="R302" s="844">
        <f t="shared" si="127"/>
        <v>1331818</v>
      </c>
      <c r="S302" s="844">
        <f t="shared" si="128"/>
        <v>1931818</v>
      </c>
      <c r="T302" s="844">
        <f t="shared" si="129"/>
        <v>2231818</v>
      </c>
      <c r="U302" s="844">
        <f t="shared" si="130"/>
        <v>431818</v>
      </c>
      <c r="V302" s="856">
        <v>43511</v>
      </c>
      <c r="W302" s="844">
        <v>1290912</v>
      </c>
      <c r="X302" s="856">
        <v>43529</v>
      </c>
      <c r="Y302" s="844">
        <v>6268178</v>
      </c>
      <c r="Z302" s="844"/>
      <c r="AA302" s="857"/>
      <c r="AB302" s="857"/>
      <c r="AC302" s="444"/>
      <c r="AD302" s="444"/>
      <c r="AE302" s="858">
        <f t="shared" si="153"/>
        <v>7559090</v>
      </c>
      <c r="AF302" s="859">
        <f t="shared" si="131"/>
        <v>0</v>
      </c>
      <c r="AG302" s="922"/>
      <c r="AH302" s="444"/>
    </row>
    <row r="303" spans="1:34" ht="15" hidden="1" customHeight="1" x14ac:dyDescent="0.25">
      <c r="A303" s="1176">
        <f t="shared" si="154"/>
        <v>4</v>
      </c>
      <c r="B303" s="1193">
        <f t="shared" si="152"/>
        <v>43522</v>
      </c>
      <c r="C303" s="1162">
        <f t="shared" si="155"/>
        <v>297</v>
      </c>
      <c r="D303" s="835" t="s">
        <v>35</v>
      </c>
      <c r="E303" s="1208" t="s">
        <v>31</v>
      </c>
      <c r="F303" s="850">
        <v>2</v>
      </c>
      <c r="G303" s="838">
        <f t="shared" si="147"/>
        <v>2663636</v>
      </c>
      <c r="H303" s="839"/>
      <c r="I303" s="840">
        <f t="shared" si="148"/>
        <v>0</v>
      </c>
      <c r="J303" s="841">
        <v>2</v>
      </c>
      <c r="K303" s="840">
        <f t="shared" si="149"/>
        <v>4463636</v>
      </c>
      <c r="L303" s="842">
        <v>1</v>
      </c>
      <c r="M303" s="840">
        <f t="shared" si="150"/>
        <v>431818</v>
      </c>
      <c r="N303" s="851">
        <f t="shared" si="151"/>
        <v>5</v>
      </c>
      <c r="O303" s="844">
        <f t="shared" si="146"/>
        <v>7559090</v>
      </c>
      <c r="P303" s="844">
        <f t="shared" si="126"/>
        <v>200000</v>
      </c>
      <c r="Q303" s="844"/>
      <c r="R303" s="844">
        <f t="shared" si="127"/>
        <v>1331818</v>
      </c>
      <c r="S303" s="844">
        <f t="shared" si="128"/>
        <v>1931818</v>
      </c>
      <c r="T303" s="844">
        <f t="shared" si="129"/>
        <v>2231818</v>
      </c>
      <c r="U303" s="844">
        <f t="shared" si="130"/>
        <v>431818</v>
      </c>
      <c r="V303" s="856">
        <v>43551</v>
      </c>
      <c r="W303" s="844">
        <v>7559090</v>
      </c>
      <c r="X303" s="834"/>
      <c r="Y303" s="844"/>
      <c r="Z303" s="844"/>
      <c r="AA303" s="857"/>
      <c r="AB303" s="857"/>
      <c r="AC303" s="444"/>
      <c r="AD303" s="444"/>
      <c r="AE303" s="858">
        <f t="shared" si="153"/>
        <v>7559090</v>
      </c>
      <c r="AF303" s="859">
        <f t="shared" si="131"/>
        <v>0</v>
      </c>
      <c r="AG303" s="922"/>
      <c r="AH303" s="444"/>
    </row>
    <row r="304" spans="1:34" ht="15" hidden="1" customHeight="1" x14ac:dyDescent="0.25">
      <c r="A304" s="1176">
        <f t="shared" si="154"/>
        <v>5</v>
      </c>
      <c r="B304" s="1193">
        <f t="shared" si="152"/>
        <v>43522</v>
      </c>
      <c r="C304" s="1162">
        <f t="shared" si="155"/>
        <v>298</v>
      </c>
      <c r="D304" s="835" t="s">
        <v>49</v>
      </c>
      <c r="E304" s="1208" t="s">
        <v>43</v>
      </c>
      <c r="F304" s="850">
        <v>2</v>
      </c>
      <c r="G304" s="838">
        <f t="shared" si="147"/>
        <v>2663636</v>
      </c>
      <c r="H304" s="839"/>
      <c r="I304" s="840">
        <f t="shared" si="148"/>
        <v>0</v>
      </c>
      <c r="J304" s="841">
        <v>2</v>
      </c>
      <c r="K304" s="840">
        <f t="shared" si="149"/>
        <v>4463636</v>
      </c>
      <c r="L304" s="842">
        <v>5</v>
      </c>
      <c r="M304" s="840">
        <f t="shared" si="150"/>
        <v>2159090</v>
      </c>
      <c r="N304" s="851">
        <f t="shared" si="151"/>
        <v>9</v>
      </c>
      <c r="O304" s="844">
        <f t="shared" si="146"/>
        <v>9286362</v>
      </c>
      <c r="P304" s="844">
        <f t="shared" si="126"/>
        <v>360000</v>
      </c>
      <c r="Q304" s="844"/>
      <c r="R304" s="844">
        <f t="shared" si="127"/>
        <v>1331818</v>
      </c>
      <c r="S304" s="844">
        <f t="shared" si="128"/>
        <v>1931818</v>
      </c>
      <c r="T304" s="844">
        <f t="shared" si="129"/>
        <v>2231818</v>
      </c>
      <c r="U304" s="844">
        <f t="shared" si="130"/>
        <v>431818</v>
      </c>
      <c r="V304" s="856">
        <v>43528</v>
      </c>
      <c r="W304" s="844">
        <v>9286362</v>
      </c>
      <c r="X304" s="844"/>
      <c r="Y304" s="844"/>
      <c r="Z304" s="844"/>
      <c r="AA304" s="857"/>
      <c r="AB304" s="857"/>
      <c r="AC304" s="444"/>
      <c r="AD304" s="444"/>
      <c r="AE304" s="858">
        <f t="shared" si="153"/>
        <v>9286362</v>
      </c>
      <c r="AF304" s="859">
        <f t="shared" si="131"/>
        <v>0</v>
      </c>
      <c r="AG304" s="728"/>
      <c r="AH304" s="444"/>
    </row>
    <row r="305" spans="1:34" ht="15" hidden="1" customHeight="1" x14ac:dyDescent="0.25">
      <c r="A305" s="1176">
        <f t="shared" si="154"/>
        <v>6</v>
      </c>
      <c r="B305" s="1193">
        <f t="shared" si="152"/>
        <v>43522</v>
      </c>
      <c r="C305" s="1162">
        <f t="shared" si="155"/>
        <v>299</v>
      </c>
      <c r="D305" s="835" t="s">
        <v>54</v>
      </c>
      <c r="E305" s="1208" t="s">
        <v>43</v>
      </c>
      <c r="F305" s="850">
        <v>4</v>
      </c>
      <c r="G305" s="838">
        <f t="shared" si="147"/>
        <v>5327272</v>
      </c>
      <c r="H305" s="839">
        <v>1</v>
      </c>
      <c r="I305" s="840">
        <f t="shared" si="148"/>
        <v>1931818</v>
      </c>
      <c r="J305" s="841">
        <v>4</v>
      </c>
      <c r="K305" s="840">
        <f t="shared" si="149"/>
        <v>8927272</v>
      </c>
      <c r="L305" s="842">
        <v>1</v>
      </c>
      <c r="M305" s="840">
        <f t="shared" si="150"/>
        <v>431818</v>
      </c>
      <c r="N305" s="851">
        <f t="shared" si="151"/>
        <v>10</v>
      </c>
      <c r="O305" s="844">
        <f t="shared" si="146"/>
        <v>16618180</v>
      </c>
      <c r="P305" s="844">
        <f t="shared" si="126"/>
        <v>400000</v>
      </c>
      <c r="Q305" s="844"/>
      <c r="R305" s="844">
        <f t="shared" si="127"/>
        <v>1331818</v>
      </c>
      <c r="S305" s="844">
        <f t="shared" si="128"/>
        <v>1931818</v>
      </c>
      <c r="T305" s="844">
        <f t="shared" si="129"/>
        <v>2231818</v>
      </c>
      <c r="U305" s="844">
        <f t="shared" si="130"/>
        <v>431818</v>
      </c>
      <c r="V305" s="856">
        <v>43530</v>
      </c>
      <c r="W305" s="844">
        <v>16618180</v>
      </c>
      <c r="X305" s="844"/>
      <c r="Y305" s="844"/>
      <c r="Z305" s="844"/>
      <c r="AA305" s="857"/>
      <c r="AB305" s="857"/>
      <c r="AC305" s="444"/>
      <c r="AD305" s="444"/>
      <c r="AE305" s="858">
        <f t="shared" si="153"/>
        <v>16618180</v>
      </c>
      <c r="AF305" s="859">
        <f t="shared" si="131"/>
        <v>0</v>
      </c>
      <c r="AG305" s="728"/>
      <c r="AH305" s="444"/>
    </row>
    <row r="306" spans="1:34" ht="15" hidden="1" customHeight="1" x14ac:dyDescent="0.25">
      <c r="A306" s="1176">
        <f t="shared" si="154"/>
        <v>7</v>
      </c>
      <c r="B306" s="1193">
        <f t="shared" si="152"/>
        <v>43522</v>
      </c>
      <c r="C306" s="1162">
        <f t="shared" si="155"/>
        <v>300</v>
      </c>
      <c r="D306" s="835" t="s">
        <v>83</v>
      </c>
      <c r="E306" s="1208" t="s">
        <v>43</v>
      </c>
      <c r="F306" s="850">
        <v>4</v>
      </c>
      <c r="G306" s="838">
        <f t="shared" si="147"/>
        <v>5327272</v>
      </c>
      <c r="H306" s="839">
        <v>1</v>
      </c>
      <c r="I306" s="840">
        <f t="shared" si="148"/>
        <v>1931818</v>
      </c>
      <c r="J306" s="841">
        <v>3</v>
      </c>
      <c r="K306" s="840">
        <f t="shared" si="149"/>
        <v>6695454</v>
      </c>
      <c r="L306" s="842">
        <v>1</v>
      </c>
      <c r="M306" s="840">
        <f t="shared" si="150"/>
        <v>431818</v>
      </c>
      <c r="N306" s="851">
        <f t="shared" si="151"/>
        <v>9</v>
      </c>
      <c r="O306" s="844">
        <f t="shared" si="146"/>
        <v>14386362</v>
      </c>
      <c r="P306" s="844">
        <f t="shared" si="126"/>
        <v>360000</v>
      </c>
      <c r="Q306" s="844"/>
      <c r="R306" s="844">
        <f t="shared" si="127"/>
        <v>1331818</v>
      </c>
      <c r="S306" s="844">
        <f t="shared" si="128"/>
        <v>1931818</v>
      </c>
      <c r="T306" s="844">
        <f t="shared" si="129"/>
        <v>2231818</v>
      </c>
      <c r="U306" s="844">
        <f t="shared" si="130"/>
        <v>431818</v>
      </c>
      <c r="V306" s="856">
        <v>43530</v>
      </c>
      <c r="W306" s="844">
        <v>14386362</v>
      </c>
      <c r="X306" s="844"/>
      <c r="Y306" s="844"/>
      <c r="Z306" s="844"/>
      <c r="AA306" s="857"/>
      <c r="AB306" s="857"/>
      <c r="AC306" s="444"/>
      <c r="AD306" s="444"/>
      <c r="AE306" s="858">
        <f t="shared" si="153"/>
        <v>14386362</v>
      </c>
      <c r="AF306" s="859">
        <f t="shared" si="131"/>
        <v>0</v>
      </c>
      <c r="AG306" s="728"/>
      <c r="AH306" s="444"/>
    </row>
    <row r="307" spans="1:34" ht="15" hidden="1" customHeight="1" thickBot="1" x14ac:dyDescent="0.3">
      <c r="A307" s="1176">
        <f t="shared" si="154"/>
        <v>8</v>
      </c>
      <c r="B307" s="1193">
        <f t="shared" si="152"/>
        <v>43522</v>
      </c>
      <c r="C307" s="1162">
        <f t="shared" si="155"/>
        <v>301</v>
      </c>
      <c r="D307" s="835" t="s">
        <v>52</v>
      </c>
      <c r="E307" s="1208" t="s">
        <v>43</v>
      </c>
      <c r="F307" s="850">
        <v>4</v>
      </c>
      <c r="G307" s="838">
        <f t="shared" si="147"/>
        <v>5327272</v>
      </c>
      <c r="H307" s="839"/>
      <c r="I307" s="840">
        <f t="shared" si="148"/>
        <v>0</v>
      </c>
      <c r="J307" s="841">
        <v>4</v>
      </c>
      <c r="K307" s="840">
        <f t="shared" si="149"/>
        <v>8927272</v>
      </c>
      <c r="L307" s="842"/>
      <c r="M307" s="840">
        <f t="shared" si="150"/>
        <v>0</v>
      </c>
      <c r="N307" s="851">
        <f t="shared" si="151"/>
        <v>8</v>
      </c>
      <c r="O307" s="844">
        <f t="shared" si="146"/>
        <v>14254544</v>
      </c>
      <c r="P307" s="844">
        <f t="shared" si="126"/>
        <v>320000</v>
      </c>
      <c r="Q307" s="844"/>
      <c r="R307" s="844">
        <f t="shared" si="127"/>
        <v>1331818</v>
      </c>
      <c r="S307" s="844">
        <f t="shared" si="128"/>
        <v>1931818</v>
      </c>
      <c r="T307" s="844">
        <f t="shared" si="129"/>
        <v>2231818</v>
      </c>
      <c r="U307" s="844">
        <f t="shared" si="130"/>
        <v>431818</v>
      </c>
      <c r="V307" s="856">
        <v>43510</v>
      </c>
      <c r="W307" s="860">
        <v>8381180</v>
      </c>
      <c r="X307" s="856">
        <v>43524</v>
      </c>
      <c r="Y307" s="860">
        <v>5872724</v>
      </c>
      <c r="Z307" s="860"/>
      <c r="AA307" s="860"/>
      <c r="AB307" s="860"/>
      <c r="AC307" s="860"/>
      <c r="AD307" s="860"/>
      <c r="AE307" s="858">
        <f t="shared" si="153"/>
        <v>14253904</v>
      </c>
      <c r="AF307" s="859">
        <f t="shared" si="131"/>
        <v>640</v>
      </c>
      <c r="AG307" s="728"/>
      <c r="AH307" s="444"/>
    </row>
    <row r="308" spans="1:34" ht="15" hidden="1" customHeight="1" x14ac:dyDescent="0.25">
      <c r="A308" s="1176">
        <f t="shared" si="154"/>
        <v>9</v>
      </c>
      <c r="B308" s="1193">
        <f t="shared" si="152"/>
        <v>43522</v>
      </c>
      <c r="C308" s="1162">
        <f t="shared" si="155"/>
        <v>302</v>
      </c>
      <c r="D308" s="835" t="s">
        <v>199</v>
      </c>
      <c r="E308" s="1208" t="s">
        <v>88</v>
      </c>
      <c r="F308" s="850">
        <v>2</v>
      </c>
      <c r="G308" s="838">
        <f t="shared" si="147"/>
        <v>2663636</v>
      </c>
      <c r="H308" s="839">
        <v>1</v>
      </c>
      <c r="I308" s="840">
        <f t="shared" si="148"/>
        <v>1931818</v>
      </c>
      <c r="J308" s="841">
        <v>1</v>
      </c>
      <c r="K308" s="840">
        <f t="shared" si="149"/>
        <v>2231818</v>
      </c>
      <c r="L308" s="842">
        <v>1</v>
      </c>
      <c r="M308" s="840">
        <f t="shared" si="150"/>
        <v>431818</v>
      </c>
      <c r="N308" s="851">
        <f t="shared" si="151"/>
        <v>5</v>
      </c>
      <c r="O308" s="844">
        <f t="shared" si="146"/>
        <v>7259090</v>
      </c>
      <c r="P308" s="844">
        <f t="shared" si="126"/>
        <v>200000</v>
      </c>
      <c r="Q308" s="844"/>
      <c r="R308" s="844">
        <f t="shared" si="127"/>
        <v>1331818</v>
      </c>
      <c r="S308" s="844">
        <f t="shared" si="128"/>
        <v>1931818</v>
      </c>
      <c r="T308" s="844">
        <f t="shared" si="129"/>
        <v>2231818</v>
      </c>
      <c r="U308" s="844">
        <f t="shared" si="130"/>
        <v>431818</v>
      </c>
      <c r="V308" s="856">
        <v>43524</v>
      </c>
      <c r="W308" s="728">
        <v>2000000</v>
      </c>
      <c r="X308" s="856">
        <v>43536</v>
      </c>
      <c r="Y308" s="861">
        <v>5259090</v>
      </c>
      <c r="Z308" s="444"/>
      <c r="AA308" s="444"/>
      <c r="AB308" s="444"/>
      <c r="AC308" s="444"/>
      <c r="AD308" s="444"/>
      <c r="AE308" s="858">
        <f t="shared" si="153"/>
        <v>7259090</v>
      </c>
      <c r="AF308" s="859">
        <f t="shared" si="131"/>
        <v>0</v>
      </c>
      <c r="AG308" s="728"/>
      <c r="AH308" s="444"/>
    </row>
    <row r="309" spans="1:34" ht="15" hidden="1" customHeight="1" x14ac:dyDescent="0.25">
      <c r="A309" s="1176">
        <f t="shared" si="154"/>
        <v>10</v>
      </c>
      <c r="B309" s="1193">
        <f t="shared" si="152"/>
        <v>43522</v>
      </c>
      <c r="C309" s="1162">
        <f t="shared" si="155"/>
        <v>303</v>
      </c>
      <c r="D309" s="835" t="s">
        <v>177</v>
      </c>
      <c r="E309" s="1208" t="s">
        <v>88</v>
      </c>
      <c r="F309" s="850">
        <v>2</v>
      </c>
      <c r="G309" s="838">
        <f t="shared" si="147"/>
        <v>2663636</v>
      </c>
      <c r="H309" s="839"/>
      <c r="I309" s="840">
        <f t="shared" si="148"/>
        <v>0</v>
      </c>
      <c r="J309" s="841">
        <v>2</v>
      </c>
      <c r="K309" s="840">
        <f t="shared" si="149"/>
        <v>4463636</v>
      </c>
      <c r="L309" s="842">
        <v>1</v>
      </c>
      <c r="M309" s="840">
        <f t="shared" si="150"/>
        <v>431818</v>
      </c>
      <c r="N309" s="851">
        <f t="shared" si="151"/>
        <v>5</v>
      </c>
      <c r="O309" s="844">
        <f t="shared" si="146"/>
        <v>7559090</v>
      </c>
      <c r="P309" s="844">
        <f t="shared" si="126"/>
        <v>200000</v>
      </c>
      <c r="Q309" s="844"/>
      <c r="R309" s="844">
        <f t="shared" si="127"/>
        <v>1331818</v>
      </c>
      <c r="S309" s="844">
        <f t="shared" si="128"/>
        <v>1931818</v>
      </c>
      <c r="T309" s="844">
        <f t="shared" si="129"/>
        <v>2231818</v>
      </c>
      <c r="U309" s="844">
        <f t="shared" si="130"/>
        <v>431818</v>
      </c>
      <c r="V309" s="856">
        <v>43528</v>
      </c>
      <c r="W309" s="860">
        <v>7559090</v>
      </c>
      <c r="X309" s="860"/>
      <c r="Y309" s="860"/>
      <c r="Z309" s="860"/>
      <c r="AA309" s="860"/>
      <c r="AB309" s="860"/>
      <c r="AC309" s="860"/>
      <c r="AD309" s="860"/>
      <c r="AE309" s="858">
        <f t="shared" si="153"/>
        <v>7559090</v>
      </c>
      <c r="AF309" s="859">
        <f t="shared" si="131"/>
        <v>0</v>
      </c>
      <c r="AG309" s="728"/>
      <c r="AH309" s="444"/>
    </row>
    <row r="310" spans="1:34" ht="15" hidden="1" customHeight="1" x14ac:dyDescent="0.25">
      <c r="A310" s="1176">
        <f t="shared" si="154"/>
        <v>11</v>
      </c>
      <c r="B310" s="1193">
        <f t="shared" si="152"/>
        <v>43522</v>
      </c>
      <c r="C310" s="1162">
        <f t="shared" si="155"/>
        <v>304</v>
      </c>
      <c r="D310" s="835" t="s">
        <v>89</v>
      </c>
      <c r="E310" s="1208" t="s">
        <v>88</v>
      </c>
      <c r="F310" s="850">
        <v>5</v>
      </c>
      <c r="G310" s="838">
        <f t="shared" si="147"/>
        <v>6659090</v>
      </c>
      <c r="H310" s="839"/>
      <c r="I310" s="840">
        <f t="shared" si="148"/>
        <v>0</v>
      </c>
      <c r="J310" s="841">
        <v>4</v>
      </c>
      <c r="K310" s="840">
        <f t="shared" si="149"/>
        <v>8927272</v>
      </c>
      <c r="L310" s="842">
        <v>1</v>
      </c>
      <c r="M310" s="840">
        <f t="shared" si="150"/>
        <v>431818</v>
      </c>
      <c r="N310" s="851">
        <f t="shared" si="151"/>
        <v>10</v>
      </c>
      <c r="O310" s="844">
        <f t="shared" si="146"/>
        <v>16018180</v>
      </c>
      <c r="P310" s="844">
        <f t="shared" si="126"/>
        <v>400000</v>
      </c>
      <c r="Q310" s="844"/>
      <c r="R310" s="844">
        <f t="shared" si="127"/>
        <v>1331818</v>
      </c>
      <c r="S310" s="844">
        <f t="shared" si="128"/>
        <v>1931818</v>
      </c>
      <c r="T310" s="844">
        <f t="shared" si="129"/>
        <v>2231818</v>
      </c>
      <c r="U310" s="844">
        <f t="shared" si="130"/>
        <v>431818</v>
      </c>
      <c r="V310" s="856">
        <v>43524</v>
      </c>
      <c r="W310" s="728">
        <v>5018180</v>
      </c>
      <c r="X310" s="856">
        <v>43530</v>
      </c>
      <c r="Y310" s="861">
        <v>11000000</v>
      </c>
      <c r="Z310" s="444"/>
      <c r="AA310" s="444"/>
      <c r="AB310" s="444"/>
      <c r="AC310" s="444"/>
      <c r="AD310" s="444"/>
      <c r="AE310" s="858">
        <f t="shared" si="153"/>
        <v>16018180</v>
      </c>
      <c r="AF310" s="859">
        <f t="shared" si="131"/>
        <v>0</v>
      </c>
      <c r="AG310" s="728"/>
      <c r="AH310" s="444"/>
    </row>
    <row r="311" spans="1:34" ht="15" hidden="1" customHeight="1" x14ac:dyDescent="0.25">
      <c r="A311" s="1176">
        <f t="shared" si="154"/>
        <v>12</v>
      </c>
      <c r="B311" s="1193">
        <f t="shared" si="152"/>
        <v>43522</v>
      </c>
      <c r="C311" s="1162">
        <f t="shared" si="155"/>
        <v>305</v>
      </c>
      <c r="D311" s="835" t="s">
        <v>58</v>
      </c>
      <c r="E311" s="1208" t="s">
        <v>57</v>
      </c>
      <c r="F311" s="850">
        <v>1</v>
      </c>
      <c r="G311" s="838">
        <f t="shared" si="147"/>
        <v>1331818</v>
      </c>
      <c r="H311" s="839">
        <v>1</v>
      </c>
      <c r="I311" s="840">
        <f t="shared" si="148"/>
        <v>1931818</v>
      </c>
      <c r="J311" s="841">
        <v>2</v>
      </c>
      <c r="K311" s="840">
        <f t="shared" si="149"/>
        <v>4463636</v>
      </c>
      <c r="L311" s="842"/>
      <c r="M311" s="840">
        <f t="shared" si="150"/>
        <v>0</v>
      </c>
      <c r="N311" s="851">
        <f t="shared" si="151"/>
        <v>4</v>
      </c>
      <c r="O311" s="844">
        <f t="shared" si="146"/>
        <v>7727272</v>
      </c>
      <c r="P311" s="844">
        <f t="shared" si="126"/>
        <v>160000</v>
      </c>
      <c r="Q311" s="844"/>
      <c r="R311" s="844">
        <f t="shared" si="127"/>
        <v>1331818</v>
      </c>
      <c r="S311" s="844">
        <f t="shared" si="128"/>
        <v>1931818</v>
      </c>
      <c r="T311" s="844">
        <f t="shared" si="129"/>
        <v>2231818</v>
      </c>
      <c r="U311" s="844">
        <f t="shared" si="130"/>
        <v>431818</v>
      </c>
      <c r="V311" s="856">
        <v>43524</v>
      </c>
      <c r="W311" s="728">
        <v>7727272</v>
      </c>
      <c r="X311" s="728"/>
      <c r="Y311" s="444"/>
      <c r="Z311" s="444"/>
      <c r="AA311" s="444"/>
      <c r="AB311" s="444"/>
      <c r="AC311" s="444"/>
      <c r="AD311" s="444"/>
      <c r="AE311" s="858">
        <f t="shared" si="153"/>
        <v>7727272</v>
      </c>
      <c r="AF311" s="859">
        <f t="shared" si="131"/>
        <v>0</v>
      </c>
      <c r="AG311" s="728"/>
      <c r="AH311" s="444"/>
    </row>
    <row r="312" spans="1:34" ht="15" hidden="1" customHeight="1" x14ac:dyDescent="0.25">
      <c r="A312" s="1176">
        <f t="shared" si="154"/>
        <v>13</v>
      </c>
      <c r="B312" s="1193">
        <f t="shared" si="152"/>
        <v>43522</v>
      </c>
      <c r="C312" s="1162">
        <f t="shared" si="155"/>
        <v>306</v>
      </c>
      <c r="D312" s="835" t="s">
        <v>73</v>
      </c>
      <c r="E312" s="1208" t="s">
        <v>57</v>
      </c>
      <c r="F312" s="850">
        <v>1</v>
      </c>
      <c r="G312" s="838">
        <f t="shared" si="147"/>
        <v>1331818</v>
      </c>
      <c r="H312" s="839">
        <v>1</v>
      </c>
      <c r="I312" s="840">
        <f t="shared" si="148"/>
        <v>1931818</v>
      </c>
      <c r="J312" s="841">
        <v>1</v>
      </c>
      <c r="K312" s="840">
        <f t="shared" si="149"/>
        <v>2231818</v>
      </c>
      <c r="L312" s="842"/>
      <c r="M312" s="840">
        <f t="shared" si="150"/>
        <v>0</v>
      </c>
      <c r="N312" s="851">
        <f t="shared" si="151"/>
        <v>3</v>
      </c>
      <c r="O312" s="844">
        <f t="shared" si="146"/>
        <v>5495454</v>
      </c>
      <c r="P312" s="844">
        <f t="shared" si="126"/>
        <v>120000</v>
      </c>
      <c r="Q312" s="844"/>
      <c r="R312" s="844">
        <f t="shared" si="127"/>
        <v>1331818</v>
      </c>
      <c r="S312" s="844">
        <f t="shared" si="128"/>
        <v>1931818</v>
      </c>
      <c r="T312" s="844">
        <f t="shared" si="129"/>
        <v>2231818</v>
      </c>
      <c r="U312" s="844">
        <f t="shared" si="130"/>
        <v>431818</v>
      </c>
      <c r="V312" s="856">
        <v>43524</v>
      </c>
      <c r="W312" s="728">
        <v>5495454</v>
      </c>
      <c r="X312" s="728"/>
      <c r="Y312" s="444"/>
      <c r="Z312" s="444"/>
      <c r="AA312" s="444"/>
      <c r="AB312" s="444"/>
      <c r="AC312" s="444"/>
      <c r="AD312" s="444"/>
      <c r="AE312" s="858">
        <f t="shared" si="153"/>
        <v>5495454</v>
      </c>
      <c r="AF312" s="859">
        <f t="shared" si="131"/>
        <v>0</v>
      </c>
      <c r="AG312" s="728"/>
      <c r="AH312" s="787"/>
    </row>
    <row r="313" spans="1:34" ht="15" hidden="1" customHeight="1" x14ac:dyDescent="0.25">
      <c r="A313" s="1176">
        <f t="shared" si="154"/>
        <v>14</v>
      </c>
      <c r="B313" s="1193">
        <f t="shared" si="152"/>
        <v>43522</v>
      </c>
      <c r="C313" s="1162">
        <f t="shared" si="155"/>
        <v>307</v>
      </c>
      <c r="D313" s="835" t="s">
        <v>103</v>
      </c>
      <c r="E313" s="1208" t="s">
        <v>57</v>
      </c>
      <c r="F313" s="850"/>
      <c r="G313" s="838">
        <f t="shared" si="147"/>
        <v>0</v>
      </c>
      <c r="H313" s="839">
        <v>1</v>
      </c>
      <c r="I313" s="840">
        <f t="shared" si="148"/>
        <v>1931818</v>
      </c>
      <c r="J313" s="841"/>
      <c r="K313" s="840">
        <f t="shared" si="149"/>
        <v>0</v>
      </c>
      <c r="L313" s="842"/>
      <c r="M313" s="840">
        <f t="shared" si="150"/>
        <v>0</v>
      </c>
      <c r="N313" s="851">
        <f t="shared" si="151"/>
        <v>1</v>
      </c>
      <c r="O313" s="844">
        <f t="shared" si="146"/>
        <v>1931818</v>
      </c>
      <c r="P313" s="844">
        <f t="shared" si="126"/>
        <v>40000</v>
      </c>
      <c r="Q313" s="844"/>
      <c r="R313" s="844">
        <f t="shared" si="127"/>
        <v>1331818</v>
      </c>
      <c r="S313" s="844">
        <f t="shared" si="128"/>
        <v>1931818</v>
      </c>
      <c r="T313" s="844">
        <f t="shared" si="129"/>
        <v>2231818</v>
      </c>
      <c r="U313" s="844">
        <f t="shared" si="130"/>
        <v>431818</v>
      </c>
      <c r="V313" s="856">
        <v>43524</v>
      </c>
      <c r="W313" s="728">
        <v>1931818</v>
      </c>
      <c r="X313" s="728"/>
      <c r="Y313" s="444"/>
      <c r="Z313" s="444"/>
      <c r="AA313" s="444"/>
      <c r="AB313" s="444"/>
      <c r="AC313" s="444"/>
      <c r="AD313" s="444"/>
      <c r="AE313" s="858">
        <f t="shared" si="153"/>
        <v>1931818</v>
      </c>
      <c r="AF313" s="859">
        <f t="shared" si="131"/>
        <v>0</v>
      </c>
      <c r="AG313" s="728"/>
      <c r="AH313" s="444"/>
    </row>
    <row r="314" spans="1:34" ht="15" hidden="1" customHeight="1" thickBot="1" x14ac:dyDescent="0.3">
      <c r="A314" s="1176">
        <f t="shared" si="154"/>
        <v>15</v>
      </c>
      <c r="B314" s="1193">
        <f t="shared" si="152"/>
        <v>43522</v>
      </c>
      <c r="C314" s="1162">
        <f t="shared" si="155"/>
        <v>308</v>
      </c>
      <c r="D314" s="835" t="s">
        <v>174</v>
      </c>
      <c r="E314" s="1208" t="s">
        <v>57</v>
      </c>
      <c r="F314" s="850">
        <v>2</v>
      </c>
      <c r="G314" s="838">
        <f t="shared" si="147"/>
        <v>2663636</v>
      </c>
      <c r="H314" s="839"/>
      <c r="I314" s="840">
        <f t="shared" si="148"/>
        <v>0</v>
      </c>
      <c r="J314" s="841">
        <v>2</v>
      </c>
      <c r="K314" s="840">
        <f t="shared" si="149"/>
        <v>4463636</v>
      </c>
      <c r="L314" s="842">
        <v>1</v>
      </c>
      <c r="M314" s="840">
        <f t="shared" si="150"/>
        <v>431818</v>
      </c>
      <c r="N314" s="851">
        <f t="shared" si="151"/>
        <v>5</v>
      </c>
      <c r="O314" s="844">
        <f t="shared" si="146"/>
        <v>7559090</v>
      </c>
      <c r="P314" s="844">
        <f t="shared" si="126"/>
        <v>200000</v>
      </c>
      <c r="Q314" s="844"/>
      <c r="R314" s="844">
        <f t="shared" si="127"/>
        <v>1331818</v>
      </c>
      <c r="S314" s="844">
        <f t="shared" si="128"/>
        <v>1931818</v>
      </c>
      <c r="T314" s="844">
        <f t="shared" si="129"/>
        <v>2231818</v>
      </c>
      <c r="U314" s="844">
        <f t="shared" si="130"/>
        <v>431818</v>
      </c>
      <c r="V314" s="856">
        <v>43524</v>
      </c>
      <c r="W314" s="728">
        <v>7559090</v>
      </c>
      <c r="X314" s="728"/>
      <c r="Y314" s="444"/>
      <c r="Z314" s="444"/>
      <c r="AA314" s="444"/>
      <c r="AB314" s="444"/>
      <c r="AC314" s="444"/>
      <c r="AD314" s="444"/>
      <c r="AE314" s="858">
        <f t="shared" si="153"/>
        <v>7559090</v>
      </c>
      <c r="AF314" s="859">
        <f t="shared" si="131"/>
        <v>0</v>
      </c>
      <c r="AG314" s="728"/>
      <c r="AH314" s="444"/>
    </row>
    <row r="315" spans="1:34" ht="15" hidden="1" customHeight="1" x14ac:dyDescent="0.25">
      <c r="A315" s="1175">
        <v>1</v>
      </c>
      <c r="B315" s="1193">
        <v>43543</v>
      </c>
      <c r="C315" s="834">
        <v>309</v>
      </c>
      <c r="D315" s="835" t="s">
        <v>47</v>
      </c>
      <c r="E315" s="1208" t="s">
        <v>43</v>
      </c>
      <c r="F315" s="850">
        <v>5</v>
      </c>
      <c r="G315" s="838">
        <f t="shared" si="147"/>
        <v>6659090</v>
      </c>
      <c r="H315" s="839"/>
      <c r="I315" s="840">
        <f t="shared" si="148"/>
        <v>0</v>
      </c>
      <c r="J315" s="841">
        <v>5</v>
      </c>
      <c r="K315" s="840">
        <f t="shared" si="149"/>
        <v>11159090</v>
      </c>
      <c r="L315" s="842">
        <v>1</v>
      </c>
      <c r="M315" s="840">
        <f t="shared" si="150"/>
        <v>431818</v>
      </c>
      <c r="N315" s="851">
        <f t="shared" si="151"/>
        <v>11</v>
      </c>
      <c r="O315" s="844">
        <f t="shared" si="146"/>
        <v>18249998</v>
      </c>
      <c r="P315" s="844">
        <f t="shared" si="126"/>
        <v>440000</v>
      </c>
      <c r="Q315" s="844"/>
      <c r="R315" s="844">
        <f t="shared" si="127"/>
        <v>1331818</v>
      </c>
      <c r="S315" s="844">
        <f t="shared" si="128"/>
        <v>1931818</v>
      </c>
      <c r="T315" s="844">
        <f t="shared" si="129"/>
        <v>2231818</v>
      </c>
      <c r="U315" s="844">
        <f t="shared" si="130"/>
        <v>431818</v>
      </c>
      <c r="V315" s="856">
        <v>43536</v>
      </c>
      <c r="W315" s="844">
        <v>15250000</v>
      </c>
      <c r="X315" s="856">
        <v>43538</v>
      </c>
      <c r="Y315" s="844">
        <v>3000000</v>
      </c>
      <c r="Z315" s="844"/>
      <c r="AA315" s="857"/>
      <c r="AB315" s="857"/>
      <c r="AC315" s="444"/>
      <c r="AD315" s="444"/>
      <c r="AE315" s="858">
        <f>W315+Y315+AA315+AC315</f>
        <v>18250000</v>
      </c>
      <c r="AF315" s="859">
        <f t="shared" si="131"/>
        <v>-2</v>
      </c>
      <c r="AG315" s="445"/>
      <c r="AH315" s="1091"/>
    </row>
    <row r="316" spans="1:34" ht="15" hidden="1" customHeight="1" x14ac:dyDescent="0.25">
      <c r="A316" s="1176">
        <f>+A315+1</f>
        <v>2</v>
      </c>
      <c r="B316" s="1193">
        <f>+B315</f>
        <v>43543</v>
      </c>
      <c r="C316" s="834">
        <f>+C315+1</f>
        <v>310</v>
      </c>
      <c r="D316" s="835" t="s">
        <v>42</v>
      </c>
      <c r="E316" s="1208" t="s">
        <v>43</v>
      </c>
      <c r="F316" s="850">
        <v>5</v>
      </c>
      <c r="G316" s="838">
        <f t="shared" si="147"/>
        <v>6659090</v>
      </c>
      <c r="H316" s="839"/>
      <c r="I316" s="840">
        <f t="shared" si="148"/>
        <v>0</v>
      </c>
      <c r="J316" s="841">
        <v>5</v>
      </c>
      <c r="K316" s="840">
        <f t="shared" si="149"/>
        <v>11159090</v>
      </c>
      <c r="L316" s="842"/>
      <c r="M316" s="840">
        <f t="shared" si="150"/>
        <v>0</v>
      </c>
      <c r="N316" s="851">
        <f t="shared" si="151"/>
        <v>10</v>
      </c>
      <c r="O316" s="844">
        <f t="shared" si="146"/>
        <v>17818180</v>
      </c>
      <c r="P316" s="844">
        <f t="shared" si="126"/>
        <v>400000</v>
      </c>
      <c r="Q316" s="844"/>
      <c r="R316" s="844">
        <f t="shared" si="127"/>
        <v>1331818</v>
      </c>
      <c r="S316" s="844">
        <f t="shared" si="128"/>
        <v>1931818</v>
      </c>
      <c r="T316" s="844">
        <f t="shared" si="129"/>
        <v>2231818</v>
      </c>
      <c r="U316" s="844">
        <f t="shared" si="130"/>
        <v>431818</v>
      </c>
      <c r="V316" s="856">
        <v>43536</v>
      </c>
      <c r="W316" s="844">
        <v>13818180</v>
      </c>
      <c r="X316" s="856">
        <v>43538</v>
      </c>
      <c r="Y316" s="844">
        <v>4000000</v>
      </c>
      <c r="Z316" s="844"/>
      <c r="AA316" s="857"/>
      <c r="AB316" s="857"/>
      <c r="AC316" s="444"/>
      <c r="AD316" s="444"/>
      <c r="AE316" s="858">
        <f t="shared" ref="AE316:AE320" si="156">W316+Y316+AA316+AC316</f>
        <v>17818180</v>
      </c>
      <c r="AF316" s="859">
        <f t="shared" si="131"/>
        <v>0</v>
      </c>
      <c r="AG316" s="444"/>
      <c r="AH316" s="1091"/>
    </row>
    <row r="317" spans="1:34" ht="15" hidden="1" customHeight="1" x14ac:dyDescent="0.25">
      <c r="A317" s="1176">
        <f t="shared" ref="A317:A320" si="157">+A316+1</f>
        <v>3</v>
      </c>
      <c r="B317" s="1193">
        <f t="shared" ref="B317:B320" si="158">+B316</f>
        <v>43543</v>
      </c>
      <c r="C317" s="834">
        <f t="shared" ref="C317:C320" si="159">+C316+1</f>
        <v>311</v>
      </c>
      <c r="D317" s="835" t="s">
        <v>52</v>
      </c>
      <c r="E317" s="1208" t="s">
        <v>43</v>
      </c>
      <c r="F317" s="850">
        <v>5</v>
      </c>
      <c r="G317" s="838">
        <f t="shared" si="147"/>
        <v>6659090</v>
      </c>
      <c r="H317" s="839"/>
      <c r="I317" s="840">
        <f t="shared" si="148"/>
        <v>0</v>
      </c>
      <c r="J317" s="841">
        <v>4</v>
      </c>
      <c r="K317" s="840">
        <f t="shared" si="149"/>
        <v>8927272</v>
      </c>
      <c r="L317" s="842">
        <v>1</v>
      </c>
      <c r="M317" s="840">
        <f t="shared" si="150"/>
        <v>431818</v>
      </c>
      <c r="N317" s="851">
        <f t="shared" si="151"/>
        <v>10</v>
      </c>
      <c r="O317" s="844">
        <f t="shared" si="146"/>
        <v>16018180</v>
      </c>
      <c r="P317" s="844">
        <f t="shared" si="126"/>
        <v>400000</v>
      </c>
      <c r="Q317" s="844"/>
      <c r="R317" s="844">
        <f t="shared" si="127"/>
        <v>1331818</v>
      </c>
      <c r="S317" s="844">
        <f t="shared" si="128"/>
        <v>1931818</v>
      </c>
      <c r="T317" s="844">
        <f t="shared" si="129"/>
        <v>2231818</v>
      </c>
      <c r="U317" s="844">
        <f t="shared" si="130"/>
        <v>431818</v>
      </c>
      <c r="V317" s="856">
        <v>43530</v>
      </c>
      <c r="W317" s="844">
        <v>16018180</v>
      </c>
      <c r="X317" s="834"/>
      <c r="Y317" s="844"/>
      <c r="Z317" s="844"/>
      <c r="AA317" s="857"/>
      <c r="AB317" s="857"/>
      <c r="AC317" s="444"/>
      <c r="AD317" s="444"/>
      <c r="AE317" s="858">
        <f t="shared" si="156"/>
        <v>16018180</v>
      </c>
      <c r="AF317" s="859">
        <f t="shared" si="131"/>
        <v>0</v>
      </c>
      <c r="AG317" s="445"/>
      <c r="AH317" s="1091"/>
    </row>
    <row r="318" spans="1:34" ht="15" customHeight="1" x14ac:dyDescent="0.25">
      <c r="A318" s="1176">
        <f t="shared" si="157"/>
        <v>4</v>
      </c>
      <c r="B318" s="1193">
        <f t="shared" si="158"/>
        <v>43543</v>
      </c>
      <c r="C318" s="834">
        <f t="shared" si="159"/>
        <v>312</v>
      </c>
      <c r="D318" s="835" t="s">
        <v>53</v>
      </c>
      <c r="E318" s="1208" t="s">
        <v>43</v>
      </c>
      <c r="F318" s="850">
        <v>5</v>
      </c>
      <c r="G318" s="838">
        <f t="shared" si="147"/>
        <v>6659090</v>
      </c>
      <c r="H318" s="839"/>
      <c r="I318" s="840">
        <f t="shared" si="148"/>
        <v>0</v>
      </c>
      <c r="J318" s="841">
        <v>5</v>
      </c>
      <c r="K318" s="840">
        <f t="shared" si="149"/>
        <v>11159090</v>
      </c>
      <c r="L318" s="842"/>
      <c r="M318" s="840">
        <f t="shared" si="150"/>
        <v>0</v>
      </c>
      <c r="N318" s="851">
        <f t="shared" si="151"/>
        <v>10</v>
      </c>
      <c r="O318" s="844">
        <f t="shared" si="146"/>
        <v>17818180</v>
      </c>
      <c r="P318" s="844">
        <f t="shared" si="126"/>
        <v>400000</v>
      </c>
      <c r="Q318" s="844"/>
      <c r="R318" s="844">
        <f t="shared" si="127"/>
        <v>1331818</v>
      </c>
      <c r="S318" s="844">
        <f t="shared" si="128"/>
        <v>1931818</v>
      </c>
      <c r="T318" s="844">
        <f t="shared" si="129"/>
        <v>2231818</v>
      </c>
      <c r="U318" s="844">
        <f t="shared" si="130"/>
        <v>431818</v>
      </c>
      <c r="V318" s="856">
        <v>43544</v>
      </c>
      <c r="W318" s="844">
        <v>5075000</v>
      </c>
      <c r="X318" s="834"/>
      <c r="Y318" s="844"/>
      <c r="Z318" s="844"/>
      <c r="AA318" s="857"/>
      <c r="AB318" s="857"/>
      <c r="AC318" s="444"/>
      <c r="AD318" s="444"/>
      <c r="AE318" s="858">
        <f t="shared" si="156"/>
        <v>5075000</v>
      </c>
      <c r="AF318" s="859">
        <f t="shared" si="131"/>
        <v>12743180</v>
      </c>
      <c r="AG318" s="445" t="s">
        <v>258</v>
      </c>
      <c r="AH318" s="444"/>
    </row>
    <row r="319" spans="1:34" ht="15" hidden="1" customHeight="1" x14ac:dyDescent="0.25">
      <c r="A319" s="1176">
        <f t="shared" si="157"/>
        <v>5</v>
      </c>
      <c r="B319" s="1193">
        <f t="shared" si="158"/>
        <v>43543</v>
      </c>
      <c r="C319" s="834">
        <f t="shared" si="159"/>
        <v>313</v>
      </c>
      <c r="D319" s="835" t="s">
        <v>39</v>
      </c>
      <c r="E319" s="1208" t="s">
        <v>43</v>
      </c>
      <c r="F319" s="850">
        <v>5</v>
      </c>
      <c r="G319" s="838">
        <f t="shared" si="147"/>
        <v>6659090</v>
      </c>
      <c r="H319" s="839"/>
      <c r="I319" s="840">
        <f t="shared" si="148"/>
        <v>0</v>
      </c>
      <c r="J319" s="841">
        <v>5</v>
      </c>
      <c r="K319" s="840">
        <f t="shared" si="149"/>
        <v>11159090</v>
      </c>
      <c r="L319" s="842"/>
      <c r="M319" s="840">
        <f t="shared" si="150"/>
        <v>0</v>
      </c>
      <c r="N319" s="851">
        <f t="shared" si="151"/>
        <v>10</v>
      </c>
      <c r="O319" s="844">
        <f t="shared" si="146"/>
        <v>17818180</v>
      </c>
      <c r="P319" s="844">
        <f t="shared" si="126"/>
        <v>400000</v>
      </c>
      <c r="Q319" s="844"/>
      <c r="R319" s="844">
        <f t="shared" si="127"/>
        <v>1331818</v>
      </c>
      <c r="S319" s="844">
        <f t="shared" si="128"/>
        <v>1931818</v>
      </c>
      <c r="T319" s="844">
        <f t="shared" si="129"/>
        <v>2231818</v>
      </c>
      <c r="U319" s="844">
        <f t="shared" si="130"/>
        <v>431818</v>
      </c>
      <c r="V319" s="856">
        <v>43510</v>
      </c>
      <c r="W319" s="844">
        <v>6750002</v>
      </c>
      <c r="X319" s="856">
        <v>43530</v>
      </c>
      <c r="Y319" s="844">
        <v>11068178</v>
      </c>
      <c r="Z319" s="844"/>
      <c r="AA319" s="857"/>
      <c r="AB319" s="857"/>
      <c r="AC319" s="444"/>
      <c r="AD319" s="444"/>
      <c r="AE319" s="858">
        <f t="shared" si="156"/>
        <v>17818180</v>
      </c>
      <c r="AF319" s="859">
        <f t="shared" si="131"/>
        <v>0</v>
      </c>
      <c r="AG319" s="444"/>
      <c r="AH319" s="444"/>
    </row>
    <row r="320" spans="1:34" ht="15" customHeight="1" thickBot="1" x14ac:dyDescent="0.3">
      <c r="A320" s="1176">
        <f t="shared" si="157"/>
        <v>6</v>
      </c>
      <c r="B320" s="1193">
        <f t="shared" si="158"/>
        <v>43543</v>
      </c>
      <c r="C320" s="834">
        <f t="shared" si="159"/>
        <v>314</v>
      </c>
      <c r="D320" s="835" t="s">
        <v>45</v>
      </c>
      <c r="E320" s="1208" t="s">
        <v>43</v>
      </c>
      <c r="F320" s="850">
        <v>5</v>
      </c>
      <c r="G320" s="838">
        <f t="shared" si="147"/>
        <v>6659090</v>
      </c>
      <c r="H320" s="839"/>
      <c r="I320" s="840">
        <f t="shared" si="148"/>
        <v>0</v>
      </c>
      <c r="J320" s="841">
        <v>4</v>
      </c>
      <c r="K320" s="840">
        <f t="shared" si="149"/>
        <v>8927272</v>
      </c>
      <c r="L320" s="842">
        <v>1</v>
      </c>
      <c r="M320" s="840">
        <f t="shared" si="150"/>
        <v>431818</v>
      </c>
      <c r="N320" s="851">
        <f t="shared" si="151"/>
        <v>10</v>
      </c>
      <c r="O320" s="844">
        <f t="shared" si="146"/>
        <v>16018180</v>
      </c>
      <c r="P320" s="844">
        <f t="shared" si="126"/>
        <v>400000</v>
      </c>
      <c r="Q320" s="844"/>
      <c r="R320" s="844">
        <f t="shared" si="127"/>
        <v>1331818</v>
      </c>
      <c r="S320" s="844">
        <f t="shared" si="128"/>
        <v>1931818</v>
      </c>
      <c r="T320" s="844">
        <f t="shared" si="129"/>
        <v>2231818</v>
      </c>
      <c r="U320" s="844">
        <f t="shared" si="130"/>
        <v>431818</v>
      </c>
      <c r="V320" s="856">
        <v>43556</v>
      </c>
      <c r="W320" s="844">
        <v>3071360</v>
      </c>
      <c r="X320" s="844"/>
      <c r="Y320" s="844"/>
      <c r="Z320" s="844"/>
      <c r="AA320" s="857"/>
      <c r="AB320" s="857"/>
      <c r="AC320" s="444"/>
      <c r="AD320" s="444"/>
      <c r="AE320" s="858">
        <f t="shared" si="156"/>
        <v>3071360</v>
      </c>
      <c r="AF320" s="859">
        <f t="shared" si="131"/>
        <v>12946820</v>
      </c>
      <c r="AG320" s="445" t="s">
        <v>258</v>
      </c>
      <c r="AH320" s="444"/>
    </row>
    <row r="321" spans="1:34" ht="15" hidden="1" customHeight="1" x14ac:dyDescent="0.25">
      <c r="A321" s="1175">
        <v>1</v>
      </c>
      <c r="B321" s="1193">
        <v>43544</v>
      </c>
      <c r="C321" s="1206">
        <v>315</v>
      </c>
      <c r="D321" s="863" t="s">
        <v>48</v>
      </c>
      <c r="E321" s="1208" t="s">
        <v>43</v>
      </c>
      <c r="F321" s="850">
        <v>5</v>
      </c>
      <c r="G321" s="838">
        <f t="shared" si="147"/>
        <v>6659090</v>
      </c>
      <c r="H321" s="839"/>
      <c r="I321" s="840">
        <f t="shared" si="148"/>
        <v>0</v>
      </c>
      <c r="J321" s="841">
        <v>5</v>
      </c>
      <c r="K321" s="840">
        <f t="shared" si="149"/>
        <v>11159090</v>
      </c>
      <c r="L321" s="842"/>
      <c r="M321" s="840">
        <f t="shared" si="150"/>
        <v>0</v>
      </c>
      <c r="N321" s="851">
        <f t="shared" si="151"/>
        <v>10</v>
      </c>
      <c r="O321" s="844">
        <f t="shared" si="146"/>
        <v>17818180</v>
      </c>
      <c r="P321" s="844">
        <f t="shared" si="126"/>
        <v>400000</v>
      </c>
      <c r="Q321" s="844"/>
      <c r="R321" s="844">
        <f t="shared" si="127"/>
        <v>1331818</v>
      </c>
      <c r="S321" s="844">
        <f t="shared" si="128"/>
        <v>1931818</v>
      </c>
      <c r="T321" s="844">
        <f t="shared" si="129"/>
        <v>2231818</v>
      </c>
      <c r="U321" s="844">
        <f t="shared" si="130"/>
        <v>431818</v>
      </c>
      <c r="V321" s="856">
        <v>43542</v>
      </c>
      <c r="W321" s="844">
        <v>17818180</v>
      </c>
      <c r="X321" s="856"/>
      <c r="Y321" s="844"/>
      <c r="Z321" s="844"/>
      <c r="AA321" s="857"/>
      <c r="AB321" s="857"/>
      <c r="AC321" s="444"/>
      <c r="AD321" s="444"/>
      <c r="AE321" s="858">
        <f>W321+Y321+AA321+AC321</f>
        <v>17818180</v>
      </c>
      <c r="AF321" s="859">
        <f t="shared" si="131"/>
        <v>0</v>
      </c>
      <c r="AG321" s="444"/>
      <c r="AH321" s="444"/>
    </row>
    <row r="322" spans="1:34" ht="15" hidden="1" customHeight="1" x14ac:dyDescent="0.25">
      <c r="A322" s="1176">
        <f>+A321+1</f>
        <v>2</v>
      </c>
      <c r="B322" s="1193">
        <v>43544</v>
      </c>
      <c r="C322" s="834">
        <f>+C321+1</f>
        <v>316</v>
      </c>
      <c r="D322" s="864" t="s">
        <v>91</v>
      </c>
      <c r="E322" s="1208" t="s">
        <v>88</v>
      </c>
      <c r="F322" s="850">
        <v>5</v>
      </c>
      <c r="G322" s="838">
        <f t="shared" si="147"/>
        <v>6659090</v>
      </c>
      <c r="H322" s="839"/>
      <c r="I322" s="840">
        <f t="shared" si="148"/>
        <v>0</v>
      </c>
      <c r="J322" s="841">
        <v>5</v>
      </c>
      <c r="K322" s="840">
        <f t="shared" si="149"/>
        <v>11159090</v>
      </c>
      <c r="L322" s="842"/>
      <c r="M322" s="840">
        <f t="shared" si="150"/>
        <v>0</v>
      </c>
      <c r="N322" s="851">
        <f t="shared" si="151"/>
        <v>10</v>
      </c>
      <c r="O322" s="844">
        <f t="shared" si="146"/>
        <v>17818180</v>
      </c>
      <c r="P322" s="844">
        <f t="shared" si="126"/>
        <v>400000</v>
      </c>
      <c r="Q322" s="844"/>
      <c r="R322" s="844">
        <f t="shared" si="127"/>
        <v>1331818</v>
      </c>
      <c r="S322" s="844">
        <f t="shared" si="128"/>
        <v>1931818</v>
      </c>
      <c r="T322" s="844">
        <f t="shared" si="129"/>
        <v>2231818</v>
      </c>
      <c r="U322" s="844">
        <f t="shared" si="130"/>
        <v>431818</v>
      </c>
      <c r="V322" s="856">
        <v>43546</v>
      </c>
      <c r="W322" s="844">
        <v>17818180</v>
      </c>
      <c r="X322" s="856"/>
      <c r="Y322" s="844"/>
      <c r="Z322" s="844"/>
      <c r="AA322" s="857"/>
      <c r="AB322" s="857"/>
      <c r="AC322" s="444"/>
      <c r="AD322" s="444"/>
      <c r="AE322" s="858">
        <f t="shared" ref="AE322:AE329" si="160">W322+Y322+AA322+AC322</f>
        <v>17818180</v>
      </c>
      <c r="AF322" s="859">
        <f t="shared" si="131"/>
        <v>0</v>
      </c>
      <c r="AG322" s="444"/>
      <c r="AH322" s="444"/>
    </row>
    <row r="323" spans="1:34" ht="15" hidden="1" customHeight="1" x14ac:dyDescent="0.25">
      <c r="A323" s="1176">
        <f t="shared" ref="A323:A329" si="161">+A322+1</f>
        <v>3</v>
      </c>
      <c r="B323" s="1193">
        <v>43544</v>
      </c>
      <c r="C323" s="834">
        <f>+C322+1</f>
        <v>317</v>
      </c>
      <c r="D323" s="864" t="s">
        <v>90</v>
      </c>
      <c r="E323" s="1208" t="s">
        <v>88</v>
      </c>
      <c r="F323" s="850">
        <v>5</v>
      </c>
      <c r="G323" s="838">
        <f t="shared" si="147"/>
        <v>6659090</v>
      </c>
      <c r="H323" s="839"/>
      <c r="I323" s="840">
        <f t="shared" si="148"/>
        <v>0</v>
      </c>
      <c r="J323" s="841">
        <v>5</v>
      </c>
      <c r="K323" s="840">
        <f t="shared" si="149"/>
        <v>11159090</v>
      </c>
      <c r="L323" s="842"/>
      <c r="M323" s="840">
        <f t="shared" si="150"/>
        <v>0</v>
      </c>
      <c r="N323" s="851">
        <f t="shared" si="151"/>
        <v>10</v>
      </c>
      <c r="O323" s="844">
        <f t="shared" si="146"/>
        <v>17818180</v>
      </c>
      <c r="P323" s="844">
        <f t="shared" si="126"/>
        <v>400000</v>
      </c>
      <c r="Q323" s="844"/>
      <c r="R323" s="844">
        <f t="shared" si="127"/>
        <v>1331818</v>
      </c>
      <c r="S323" s="844">
        <f t="shared" si="128"/>
        <v>1931818</v>
      </c>
      <c r="T323" s="844">
        <f t="shared" si="129"/>
        <v>2231818</v>
      </c>
      <c r="U323" s="844">
        <f t="shared" si="130"/>
        <v>431818</v>
      </c>
      <c r="V323" s="856">
        <v>43530</v>
      </c>
      <c r="W323" s="844">
        <v>10000000</v>
      </c>
      <c r="X323" s="856">
        <v>43542</v>
      </c>
      <c r="Y323" s="844">
        <v>7818180</v>
      </c>
      <c r="Z323" s="844"/>
      <c r="AA323" s="857"/>
      <c r="AB323" s="857"/>
      <c r="AC323" s="444"/>
      <c r="AD323" s="444"/>
      <c r="AE323" s="858">
        <f t="shared" si="160"/>
        <v>17818180</v>
      </c>
      <c r="AF323" s="859">
        <f t="shared" si="131"/>
        <v>0</v>
      </c>
      <c r="AG323" s="444"/>
      <c r="AH323" s="444"/>
    </row>
    <row r="324" spans="1:34" ht="15" hidden="1" customHeight="1" x14ac:dyDescent="0.25">
      <c r="A324" s="1176">
        <f t="shared" si="161"/>
        <v>4</v>
      </c>
      <c r="B324" s="1193">
        <v>43544</v>
      </c>
      <c r="C324" s="834">
        <f>+C323+1</f>
        <v>318</v>
      </c>
      <c r="D324" s="864" t="s">
        <v>92</v>
      </c>
      <c r="E324" s="1208" t="s">
        <v>88</v>
      </c>
      <c r="F324" s="850">
        <v>5</v>
      </c>
      <c r="G324" s="838">
        <f t="shared" si="147"/>
        <v>6659090</v>
      </c>
      <c r="H324" s="839"/>
      <c r="I324" s="840">
        <f t="shared" si="148"/>
        <v>0</v>
      </c>
      <c r="J324" s="841">
        <v>5</v>
      </c>
      <c r="K324" s="840">
        <f t="shared" si="149"/>
        <v>11159090</v>
      </c>
      <c r="L324" s="842"/>
      <c r="M324" s="840">
        <f t="shared" si="150"/>
        <v>0</v>
      </c>
      <c r="N324" s="851">
        <f t="shared" si="151"/>
        <v>10</v>
      </c>
      <c r="O324" s="844">
        <f t="shared" si="146"/>
        <v>17818180</v>
      </c>
      <c r="P324" s="844">
        <f t="shared" si="126"/>
        <v>400000</v>
      </c>
      <c r="Q324" s="844"/>
      <c r="R324" s="844">
        <f t="shared" si="127"/>
        <v>1331818</v>
      </c>
      <c r="S324" s="844">
        <f t="shared" si="128"/>
        <v>1931818</v>
      </c>
      <c r="T324" s="844">
        <f t="shared" si="129"/>
        <v>2231818</v>
      </c>
      <c r="U324" s="844">
        <f t="shared" si="130"/>
        <v>431818</v>
      </c>
      <c r="V324" s="856">
        <v>43542</v>
      </c>
      <c r="W324" s="844">
        <v>17818180</v>
      </c>
      <c r="X324" s="834"/>
      <c r="Y324" s="844"/>
      <c r="Z324" s="844"/>
      <c r="AA324" s="857"/>
      <c r="AB324" s="857"/>
      <c r="AC324" s="444"/>
      <c r="AD324" s="444"/>
      <c r="AE324" s="858">
        <f t="shared" si="160"/>
        <v>17818180</v>
      </c>
      <c r="AF324" s="859">
        <f t="shared" si="131"/>
        <v>0</v>
      </c>
      <c r="AG324" s="444"/>
      <c r="AH324" s="444"/>
    </row>
    <row r="325" spans="1:34" ht="15" hidden="1" customHeight="1" x14ac:dyDescent="0.25">
      <c r="A325" s="1176">
        <f t="shared" si="161"/>
        <v>5</v>
      </c>
      <c r="B325" s="1193">
        <v>43544</v>
      </c>
      <c r="C325" s="834">
        <f t="shared" ref="C325:C329" si="162">+C324+1</f>
        <v>319</v>
      </c>
      <c r="D325" s="864" t="s">
        <v>55</v>
      </c>
      <c r="E325" s="1208" t="s">
        <v>88</v>
      </c>
      <c r="F325" s="850">
        <v>5</v>
      </c>
      <c r="G325" s="838">
        <f t="shared" si="147"/>
        <v>6659090</v>
      </c>
      <c r="H325" s="839"/>
      <c r="I325" s="840">
        <f t="shared" si="148"/>
        <v>0</v>
      </c>
      <c r="J325" s="841">
        <v>4</v>
      </c>
      <c r="K325" s="840">
        <f t="shared" si="149"/>
        <v>8927272</v>
      </c>
      <c r="L325" s="842">
        <v>1</v>
      </c>
      <c r="M325" s="840">
        <f t="shared" si="150"/>
        <v>431818</v>
      </c>
      <c r="N325" s="851">
        <f t="shared" si="151"/>
        <v>10</v>
      </c>
      <c r="O325" s="844">
        <f t="shared" si="146"/>
        <v>16018180</v>
      </c>
      <c r="P325" s="844">
        <f t="shared" si="126"/>
        <v>400000</v>
      </c>
      <c r="Q325" s="844"/>
      <c r="R325" s="844">
        <f t="shared" si="127"/>
        <v>1331818</v>
      </c>
      <c r="S325" s="844">
        <f t="shared" si="128"/>
        <v>1931818</v>
      </c>
      <c r="T325" s="844">
        <f t="shared" si="129"/>
        <v>2231818</v>
      </c>
      <c r="U325" s="844">
        <f t="shared" si="130"/>
        <v>431818</v>
      </c>
      <c r="V325" s="856">
        <v>43542</v>
      </c>
      <c r="W325" s="844">
        <v>16018180</v>
      </c>
      <c r="X325" s="844"/>
      <c r="Y325" s="844"/>
      <c r="Z325" s="844"/>
      <c r="AA325" s="857"/>
      <c r="AB325" s="857"/>
      <c r="AC325" s="444"/>
      <c r="AD325" s="444"/>
      <c r="AE325" s="858">
        <f t="shared" si="160"/>
        <v>16018180</v>
      </c>
      <c r="AF325" s="859">
        <f t="shared" si="131"/>
        <v>0</v>
      </c>
      <c r="AG325" s="444"/>
      <c r="AH325" s="444"/>
    </row>
    <row r="326" spans="1:34" ht="15" hidden="1" customHeight="1" x14ac:dyDescent="0.25">
      <c r="A326" s="1176">
        <f t="shared" si="161"/>
        <v>6</v>
      </c>
      <c r="B326" s="1193">
        <v>43544</v>
      </c>
      <c r="C326" s="834">
        <f t="shared" si="162"/>
        <v>320</v>
      </c>
      <c r="D326" s="864" t="s">
        <v>87</v>
      </c>
      <c r="E326" s="1208" t="s">
        <v>88</v>
      </c>
      <c r="F326" s="850">
        <v>5</v>
      </c>
      <c r="G326" s="838">
        <f t="shared" si="147"/>
        <v>6659090</v>
      </c>
      <c r="H326" s="839"/>
      <c r="I326" s="840">
        <f t="shared" si="148"/>
        <v>0</v>
      </c>
      <c r="J326" s="841">
        <v>5</v>
      </c>
      <c r="K326" s="840">
        <f t="shared" si="149"/>
        <v>11159090</v>
      </c>
      <c r="L326" s="842"/>
      <c r="M326" s="840">
        <f t="shared" si="150"/>
        <v>0</v>
      </c>
      <c r="N326" s="851">
        <f t="shared" si="151"/>
        <v>10</v>
      </c>
      <c r="O326" s="844">
        <f t="shared" si="146"/>
        <v>17818180</v>
      </c>
      <c r="P326" s="844">
        <f t="shared" si="126"/>
        <v>400000</v>
      </c>
      <c r="Q326" s="844"/>
      <c r="R326" s="844">
        <f t="shared" si="127"/>
        <v>1331818</v>
      </c>
      <c r="S326" s="844">
        <f t="shared" si="128"/>
        <v>1931818</v>
      </c>
      <c r="T326" s="844">
        <f t="shared" si="129"/>
        <v>2231818</v>
      </c>
      <c r="U326" s="844">
        <f t="shared" si="130"/>
        <v>431818</v>
      </c>
      <c r="V326" s="856">
        <v>43543</v>
      </c>
      <c r="W326" s="844">
        <v>17818180</v>
      </c>
      <c r="X326" s="844"/>
      <c r="Y326" s="844"/>
      <c r="Z326" s="844"/>
      <c r="AA326" s="857"/>
      <c r="AB326" s="857"/>
      <c r="AC326" s="444"/>
      <c r="AD326" s="444"/>
      <c r="AE326" s="858">
        <f t="shared" si="160"/>
        <v>17818180</v>
      </c>
      <c r="AF326" s="859">
        <f t="shared" si="131"/>
        <v>0</v>
      </c>
      <c r="AG326" s="444"/>
      <c r="AH326" s="444"/>
    </row>
    <row r="327" spans="1:34" ht="15" hidden="1" customHeight="1" x14ac:dyDescent="0.25">
      <c r="A327" s="1176">
        <f t="shared" si="161"/>
        <v>7</v>
      </c>
      <c r="B327" s="1193">
        <v>43544</v>
      </c>
      <c r="C327" s="834">
        <f t="shared" si="162"/>
        <v>321</v>
      </c>
      <c r="D327" s="835" t="s">
        <v>55</v>
      </c>
      <c r="E327" s="1208" t="s">
        <v>43</v>
      </c>
      <c r="F327" s="850">
        <v>5</v>
      </c>
      <c r="G327" s="838">
        <f t="shared" si="147"/>
        <v>6659090</v>
      </c>
      <c r="H327" s="839"/>
      <c r="I327" s="840">
        <f t="shared" si="148"/>
        <v>0</v>
      </c>
      <c r="J327" s="841">
        <v>4</v>
      </c>
      <c r="K327" s="840">
        <f t="shared" si="149"/>
        <v>8927272</v>
      </c>
      <c r="L327" s="842">
        <v>1</v>
      </c>
      <c r="M327" s="840">
        <f t="shared" si="150"/>
        <v>431818</v>
      </c>
      <c r="N327" s="851">
        <f t="shared" si="151"/>
        <v>10</v>
      </c>
      <c r="O327" s="844">
        <f t="shared" si="146"/>
        <v>16018180</v>
      </c>
      <c r="P327" s="844">
        <f t="shared" ref="P327:P338" si="163">+N327*40000</f>
        <v>400000</v>
      </c>
      <c r="Q327" s="844"/>
      <c r="R327" s="844">
        <f t="shared" ref="R327:R390" si="164">1331818</f>
        <v>1331818</v>
      </c>
      <c r="S327" s="844">
        <f t="shared" ref="S327:S390" si="165">1931818</f>
        <v>1931818</v>
      </c>
      <c r="T327" s="844">
        <f t="shared" ref="T327:T390" si="166">2231818</f>
        <v>2231818</v>
      </c>
      <c r="U327" s="844">
        <f t="shared" ref="U327:U390" si="167">431818</f>
        <v>431818</v>
      </c>
      <c r="V327" s="856">
        <v>43546</v>
      </c>
      <c r="W327" s="844">
        <v>12018180</v>
      </c>
      <c r="X327" s="856">
        <v>43546</v>
      </c>
      <c r="Y327" s="844">
        <v>4000000</v>
      </c>
      <c r="Z327" s="844"/>
      <c r="AA327" s="857"/>
      <c r="AB327" s="857"/>
      <c r="AC327" s="444"/>
      <c r="AD327" s="444"/>
      <c r="AE327" s="858">
        <f t="shared" si="160"/>
        <v>16018180</v>
      </c>
      <c r="AF327" s="859">
        <f t="shared" ref="AF327:AF390" si="168">O327-AE327</f>
        <v>0</v>
      </c>
      <c r="AG327" s="444"/>
      <c r="AH327" s="444"/>
    </row>
    <row r="328" spans="1:34" ht="15" hidden="1" customHeight="1" x14ac:dyDescent="0.25">
      <c r="A328" s="1176">
        <f t="shared" si="161"/>
        <v>8</v>
      </c>
      <c r="B328" s="1193">
        <v>43544</v>
      </c>
      <c r="C328" s="834">
        <f t="shared" si="162"/>
        <v>322</v>
      </c>
      <c r="D328" s="835" t="s">
        <v>50</v>
      </c>
      <c r="E328" s="1208" t="s">
        <v>43</v>
      </c>
      <c r="F328" s="850">
        <v>5</v>
      </c>
      <c r="G328" s="838">
        <f t="shared" si="147"/>
        <v>6659090</v>
      </c>
      <c r="H328" s="839"/>
      <c r="I328" s="840">
        <f t="shared" si="148"/>
        <v>0</v>
      </c>
      <c r="J328" s="841">
        <v>4</v>
      </c>
      <c r="K328" s="840">
        <f t="shared" si="149"/>
        <v>8927272</v>
      </c>
      <c r="L328" s="842">
        <v>1</v>
      </c>
      <c r="M328" s="840">
        <f t="shared" si="150"/>
        <v>431818</v>
      </c>
      <c r="N328" s="851">
        <f t="shared" si="151"/>
        <v>10</v>
      </c>
      <c r="O328" s="844">
        <f t="shared" si="146"/>
        <v>16018180</v>
      </c>
      <c r="P328" s="844">
        <f t="shared" si="163"/>
        <v>400000</v>
      </c>
      <c r="Q328" s="844"/>
      <c r="R328" s="844">
        <f t="shared" si="164"/>
        <v>1331818</v>
      </c>
      <c r="S328" s="844">
        <f t="shared" si="165"/>
        <v>1931818</v>
      </c>
      <c r="T328" s="844">
        <f t="shared" si="166"/>
        <v>2231818</v>
      </c>
      <c r="U328" s="844">
        <f t="shared" si="167"/>
        <v>431818</v>
      </c>
      <c r="V328" s="856">
        <v>43543</v>
      </c>
      <c r="W328" s="844">
        <v>16018180</v>
      </c>
      <c r="X328" s="844"/>
      <c r="Y328" s="844"/>
      <c r="Z328" s="844"/>
      <c r="AA328" s="857"/>
      <c r="AB328" s="857"/>
      <c r="AC328" s="444"/>
      <c r="AD328" s="444"/>
      <c r="AE328" s="858">
        <f t="shared" si="160"/>
        <v>16018180</v>
      </c>
      <c r="AF328" s="859">
        <f t="shared" si="168"/>
        <v>0</v>
      </c>
      <c r="AG328" s="444"/>
      <c r="AH328" s="444"/>
    </row>
    <row r="329" spans="1:34" ht="15" hidden="1" customHeight="1" x14ac:dyDescent="0.25">
      <c r="A329" s="1176">
        <f t="shared" si="161"/>
        <v>9</v>
      </c>
      <c r="B329" s="1193">
        <v>43544</v>
      </c>
      <c r="C329" s="834">
        <f t="shared" si="162"/>
        <v>323</v>
      </c>
      <c r="D329" s="835" t="s">
        <v>58</v>
      </c>
      <c r="E329" s="1208" t="s">
        <v>57</v>
      </c>
      <c r="F329" s="850">
        <v>3</v>
      </c>
      <c r="G329" s="838">
        <f t="shared" si="147"/>
        <v>3995454</v>
      </c>
      <c r="H329" s="839">
        <v>1</v>
      </c>
      <c r="I329" s="840">
        <f t="shared" si="148"/>
        <v>1931818</v>
      </c>
      <c r="J329" s="841">
        <v>3</v>
      </c>
      <c r="K329" s="840">
        <f t="shared" si="149"/>
        <v>6695454</v>
      </c>
      <c r="L329" s="842">
        <v>1</v>
      </c>
      <c r="M329" s="840">
        <f t="shared" si="150"/>
        <v>431818</v>
      </c>
      <c r="N329" s="851">
        <f t="shared" si="151"/>
        <v>8</v>
      </c>
      <c r="O329" s="844">
        <f t="shared" si="146"/>
        <v>13054544</v>
      </c>
      <c r="P329" s="844">
        <f t="shared" si="163"/>
        <v>320000</v>
      </c>
      <c r="Q329" s="844"/>
      <c r="R329" s="844">
        <f t="shared" si="164"/>
        <v>1331818</v>
      </c>
      <c r="S329" s="844">
        <f t="shared" si="165"/>
        <v>1931818</v>
      </c>
      <c r="T329" s="844">
        <f t="shared" si="166"/>
        <v>2231818</v>
      </c>
      <c r="U329" s="844">
        <f t="shared" si="167"/>
        <v>431818</v>
      </c>
      <c r="V329" s="856">
        <v>43542</v>
      </c>
      <c r="W329" s="844">
        <v>10000000</v>
      </c>
      <c r="X329" s="856">
        <v>43542</v>
      </c>
      <c r="Y329" s="844">
        <v>3055000</v>
      </c>
      <c r="Z329" s="844"/>
      <c r="AA329" s="857"/>
      <c r="AB329" s="857"/>
      <c r="AC329" s="444"/>
      <c r="AD329" s="444"/>
      <c r="AE329" s="858">
        <f t="shared" si="160"/>
        <v>13055000</v>
      </c>
      <c r="AF329" s="859">
        <f t="shared" si="168"/>
        <v>-456</v>
      </c>
      <c r="AG329" s="444"/>
      <c r="AH329" s="444"/>
    </row>
    <row r="330" spans="1:34" ht="15" hidden="1" customHeight="1" x14ac:dyDescent="0.25">
      <c r="A330" s="1175">
        <v>1</v>
      </c>
      <c r="B330" s="1193">
        <v>43545</v>
      </c>
      <c r="C330" s="1206">
        <v>324</v>
      </c>
      <c r="D330" s="863" t="s">
        <v>59</v>
      </c>
      <c r="E330" s="1208" t="s">
        <v>57</v>
      </c>
      <c r="F330" s="850">
        <v>2</v>
      </c>
      <c r="G330" s="838">
        <f t="shared" si="147"/>
        <v>2663636</v>
      </c>
      <c r="H330" s="839"/>
      <c r="I330" s="840">
        <f t="shared" si="148"/>
        <v>0</v>
      </c>
      <c r="J330" s="841">
        <v>2</v>
      </c>
      <c r="K330" s="840">
        <f t="shared" si="149"/>
        <v>4463636</v>
      </c>
      <c r="L330" s="842"/>
      <c r="M330" s="840">
        <f t="shared" si="150"/>
        <v>0</v>
      </c>
      <c r="N330" s="851">
        <f t="shared" si="151"/>
        <v>4</v>
      </c>
      <c r="O330" s="844">
        <f t="shared" si="146"/>
        <v>7127272</v>
      </c>
      <c r="P330" s="844">
        <f t="shared" si="163"/>
        <v>160000</v>
      </c>
      <c r="Q330" s="844"/>
      <c r="R330" s="844">
        <f t="shared" si="164"/>
        <v>1331818</v>
      </c>
      <c r="S330" s="844">
        <f t="shared" si="165"/>
        <v>1931818</v>
      </c>
      <c r="T330" s="844">
        <f t="shared" si="166"/>
        <v>2231818</v>
      </c>
      <c r="U330" s="844">
        <f t="shared" si="167"/>
        <v>431818</v>
      </c>
      <c r="V330" s="856">
        <v>43542</v>
      </c>
      <c r="W330" s="844">
        <v>7127272</v>
      </c>
      <c r="X330" s="856"/>
      <c r="Y330" s="844"/>
      <c r="Z330" s="844"/>
      <c r="AA330" s="857"/>
      <c r="AB330" s="857"/>
      <c r="AC330" s="444"/>
      <c r="AD330" s="444"/>
      <c r="AE330" s="858">
        <f>W330+Y330+AA330+AC330</f>
        <v>7127272</v>
      </c>
      <c r="AF330" s="859">
        <f t="shared" si="168"/>
        <v>0</v>
      </c>
      <c r="AG330" s="444"/>
      <c r="AH330" s="444"/>
    </row>
    <row r="331" spans="1:34" ht="15" hidden="1" customHeight="1" x14ac:dyDescent="0.25">
      <c r="A331" s="1177">
        <f>+A330+1</f>
        <v>2</v>
      </c>
      <c r="B331" s="1193">
        <f>+B330</f>
        <v>43545</v>
      </c>
      <c r="C331" s="834">
        <f>+C330+1</f>
        <v>325</v>
      </c>
      <c r="D331" s="864" t="s">
        <v>73</v>
      </c>
      <c r="E331" s="1208" t="s">
        <v>57</v>
      </c>
      <c r="F331" s="850">
        <v>2</v>
      </c>
      <c r="G331" s="838">
        <f t="shared" ref="G331:G362" si="169">F331*R331</f>
        <v>2663636</v>
      </c>
      <c r="H331" s="839">
        <v>1</v>
      </c>
      <c r="I331" s="840">
        <f t="shared" si="148"/>
        <v>1931818</v>
      </c>
      <c r="J331" s="841">
        <v>2</v>
      </c>
      <c r="K331" s="840">
        <f t="shared" si="149"/>
        <v>4463636</v>
      </c>
      <c r="L331" s="842">
        <v>1</v>
      </c>
      <c r="M331" s="840">
        <f t="shared" si="150"/>
        <v>431818</v>
      </c>
      <c r="N331" s="851">
        <f t="shared" si="151"/>
        <v>6</v>
      </c>
      <c r="O331" s="844">
        <f t="shared" si="146"/>
        <v>9490908</v>
      </c>
      <c r="P331" s="844">
        <f t="shared" si="163"/>
        <v>240000</v>
      </c>
      <c r="Q331" s="844"/>
      <c r="R331" s="844">
        <f t="shared" si="164"/>
        <v>1331818</v>
      </c>
      <c r="S331" s="844">
        <f t="shared" si="165"/>
        <v>1931818</v>
      </c>
      <c r="T331" s="844">
        <f t="shared" si="166"/>
        <v>2231818</v>
      </c>
      <c r="U331" s="844">
        <f t="shared" si="167"/>
        <v>431818</v>
      </c>
      <c r="V331" s="856">
        <v>43542</v>
      </c>
      <c r="W331" s="844">
        <v>9490908</v>
      </c>
      <c r="X331" s="856"/>
      <c r="Y331" s="844"/>
      <c r="Z331" s="844"/>
      <c r="AA331" s="857"/>
      <c r="AB331" s="857"/>
      <c r="AC331" s="444"/>
      <c r="AD331" s="444"/>
      <c r="AE331" s="858">
        <f t="shared" ref="AE331:AE348" si="170">W331+Y331+AA331+AC331</f>
        <v>9490908</v>
      </c>
      <c r="AF331" s="859">
        <f t="shared" si="168"/>
        <v>0</v>
      </c>
      <c r="AG331" s="444"/>
      <c r="AH331" s="444"/>
    </row>
    <row r="332" spans="1:34" ht="15" hidden="1" customHeight="1" x14ac:dyDescent="0.25">
      <c r="A332" s="1177">
        <v>3</v>
      </c>
      <c r="B332" s="1193">
        <f t="shared" ref="B332:B348" si="171">+B331</f>
        <v>43545</v>
      </c>
      <c r="C332" s="834">
        <f t="shared" ref="C332:C348" si="172">+C331+1</f>
        <v>326</v>
      </c>
      <c r="D332" s="864" t="s">
        <v>69</v>
      </c>
      <c r="E332" s="1208" t="s">
        <v>57</v>
      </c>
      <c r="F332" s="850">
        <v>2</v>
      </c>
      <c r="G332" s="838">
        <f t="shared" si="169"/>
        <v>2663636</v>
      </c>
      <c r="H332" s="839">
        <v>1</v>
      </c>
      <c r="I332" s="840">
        <f t="shared" ref="I332:I363" si="173">H332*S332</f>
        <v>1931818</v>
      </c>
      <c r="J332" s="841">
        <v>2</v>
      </c>
      <c r="K332" s="840">
        <f t="shared" ref="K332:K363" si="174">J332*T332</f>
        <v>4463636</v>
      </c>
      <c r="L332" s="842">
        <v>1</v>
      </c>
      <c r="M332" s="840">
        <f t="shared" ref="M332:M363" si="175">L332*U332</f>
        <v>431818</v>
      </c>
      <c r="N332" s="851">
        <f t="shared" si="151"/>
        <v>6</v>
      </c>
      <c r="O332" s="844">
        <f t="shared" si="146"/>
        <v>9490908</v>
      </c>
      <c r="P332" s="844">
        <f t="shared" si="163"/>
        <v>240000</v>
      </c>
      <c r="Q332" s="844"/>
      <c r="R332" s="844">
        <f t="shared" si="164"/>
        <v>1331818</v>
      </c>
      <c r="S332" s="844">
        <f t="shared" si="165"/>
        <v>1931818</v>
      </c>
      <c r="T332" s="844">
        <f t="shared" si="166"/>
        <v>2231818</v>
      </c>
      <c r="U332" s="844">
        <f t="shared" si="167"/>
        <v>431818</v>
      </c>
      <c r="V332" s="856">
        <v>43542</v>
      </c>
      <c r="W332" s="844">
        <v>9490908</v>
      </c>
      <c r="X332" s="834"/>
      <c r="Y332" s="844"/>
      <c r="Z332" s="844"/>
      <c r="AA332" s="857"/>
      <c r="AB332" s="857"/>
      <c r="AC332" s="444"/>
      <c r="AD332" s="444"/>
      <c r="AE332" s="858">
        <f t="shared" si="170"/>
        <v>9490908</v>
      </c>
      <c r="AF332" s="859">
        <f t="shared" si="168"/>
        <v>0</v>
      </c>
      <c r="AG332" s="444"/>
      <c r="AH332" s="444"/>
    </row>
    <row r="333" spans="1:34" ht="15" hidden="1" customHeight="1" x14ac:dyDescent="0.25">
      <c r="A333" s="1177">
        <f t="shared" ref="A333" si="176">+A332+1</f>
        <v>4</v>
      </c>
      <c r="B333" s="1193">
        <f t="shared" si="171"/>
        <v>43545</v>
      </c>
      <c r="C333" s="834">
        <f t="shared" si="172"/>
        <v>327</v>
      </c>
      <c r="D333" s="864" t="s">
        <v>56</v>
      </c>
      <c r="E333" s="1208" t="s">
        <v>57</v>
      </c>
      <c r="F333" s="850">
        <v>4</v>
      </c>
      <c r="G333" s="838">
        <f t="shared" si="169"/>
        <v>5327272</v>
      </c>
      <c r="H333" s="839">
        <v>1</v>
      </c>
      <c r="I333" s="840">
        <f t="shared" si="173"/>
        <v>1931818</v>
      </c>
      <c r="J333" s="841">
        <v>4</v>
      </c>
      <c r="K333" s="840">
        <f t="shared" si="174"/>
        <v>8927272</v>
      </c>
      <c r="L333" s="842">
        <v>1</v>
      </c>
      <c r="M333" s="840">
        <f t="shared" si="175"/>
        <v>431818</v>
      </c>
      <c r="N333" s="851">
        <f t="shared" si="151"/>
        <v>10</v>
      </c>
      <c r="O333" s="844">
        <f t="shared" si="146"/>
        <v>16618180</v>
      </c>
      <c r="P333" s="844">
        <f t="shared" si="163"/>
        <v>400000</v>
      </c>
      <c r="Q333" s="844"/>
      <c r="R333" s="844">
        <f t="shared" si="164"/>
        <v>1331818</v>
      </c>
      <c r="S333" s="844">
        <f t="shared" si="165"/>
        <v>1931818</v>
      </c>
      <c r="T333" s="844">
        <f t="shared" si="166"/>
        <v>2231818</v>
      </c>
      <c r="U333" s="844">
        <f t="shared" si="167"/>
        <v>431818</v>
      </c>
      <c r="V333" s="856">
        <v>43542</v>
      </c>
      <c r="W333" s="844">
        <v>16618180</v>
      </c>
      <c r="X333" s="834"/>
      <c r="Y333" s="844"/>
      <c r="Z333" s="844"/>
      <c r="AA333" s="857"/>
      <c r="AB333" s="857"/>
      <c r="AC333" s="444"/>
      <c r="AD333" s="444"/>
      <c r="AE333" s="858">
        <f t="shared" si="170"/>
        <v>16618180</v>
      </c>
      <c r="AF333" s="859">
        <f t="shared" si="168"/>
        <v>0</v>
      </c>
      <c r="AG333" s="444"/>
      <c r="AH333" s="444"/>
    </row>
    <row r="334" spans="1:34" ht="15" hidden="1" customHeight="1" x14ac:dyDescent="0.25">
      <c r="A334" s="1177">
        <v>5</v>
      </c>
      <c r="B334" s="1193">
        <f t="shared" si="171"/>
        <v>43545</v>
      </c>
      <c r="C334" s="834">
        <f t="shared" si="172"/>
        <v>328</v>
      </c>
      <c r="D334" s="864" t="s">
        <v>46</v>
      </c>
      <c r="E334" s="1208" t="s">
        <v>43</v>
      </c>
      <c r="F334" s="850">
        <v>4</v>
      </c>
      <c r="G334" s="838">
        <f t="shared" si="169"/>
        <v>5327272</v>
      </c>
      <c r="H334" s="839">
        <v>1</v>
      </c>
      <c r="I334" s="840">
        <f t="shared" si="173"/>
        <v>1931818</v>
      </c>
      <c r="J334" s="841">
        <v>4</v>
      </c>
      <c r="K334" s="840">
        <f t="shared" si="174"/>
        <v>8927272</v>
      </c>
      <c r="L334" s="842">
        <v>1</v>
      </c>
      <c r="M334" s="840">
        <f t="shared" si="175"/>
        <v>431818</v>
      </c>
      <c r="N334" s="851">
        <f t="shared" si="151"/>
        <v>10</v>
      </c>
      <c r="O334" s="844">
        <f t="shared" si="146"/>
        <v>16618180</v>
      </c>
      <c r="P334" s="844">
        <f t="shared" si="163"/>
        <v>400000</v>
      </c>
      <c r="Q334" s="844"/>
      <c r="R334" s="844">
        <f t="shared" si="164"/>
        <v>1331818</v>
      </c>
      <c r="S334" s="844">
        <f t="shared" si="165"/>
        <v>1931818</v>
      </c>
      <c r="T334" s="844">
        <f t="shared" si="166"/>
        <v>2231818</v>
      </c>
      <c r="U334" s="844">
        <f t="shared" si="167"/>
        <v>431818</v>
      </c>
      <c r="V334" s="856">
        <v>43549</v>
      </c>
      <c r="W334" s="844">
        <v>16618180</v>
      </c>
      <c r="X334" s="844"/>
      <c r="Y334" s="844"/>
      <c r="Z334" s="844"/>
      <c r="AA334" s="857"/>
      <c r="AB334" s="857"/>
      <c r="AC334" s="444"/>
      <c r="AD334" s="444"/>
      <c r="AE334" s="858">
        <f t="shared" si="170"/>
        <v>16618180</v>
      </c>
      <c r="AF334" s="859">
        <f t="shared" si="168"/>
        <v>0</v>
      </c>
      <c r="AG334" s="444"/>
      <c r="AH334" s="444"/>
    </row>
    <row r="335" spans="1:34" ht="15" hidden="1" customHeight="1" x14ac:dyDescent="0.25">
      <c r="A335" s="1177">
        <f t="shared" ref="A335" si="177">+A334+1</f>
        <v>6</v>
      </c>
      <c r="B335" s="1193">
        <f t="shared" si="171"/>
        <v>43545</v>
      </c>
      <c r="C335" s="834">
        <f t="shared" si="172"/>
        <v>329</v>
      </c>
      <c r="D335" s="864" t="s">
        <v>54</v>
      </c>
      <c r="E335" s="1208" t="s">
        <v>43</v>
      </c>
      <c r="F335" s="850">
        <v>5</v>
      </c>
      <c r="G335" s="838">
        <f t="shared" si="169"/>
        <v>6659090</v>
      </c>
      <c r="H335" s="839"/>
      <c r="I335" s="840">
        <f t="shared" si="173"/>
        <v>0</v>
      </c>
      <c r="J335" s="841">
        <v>4</v>
      </c>
      <c r="K335" s="840">
        <f t="shared" si="174"/>
        <v>8927272</v>
      </c>
      <c r="L335" s="842">
        <v>1</v>
      </c>
      <c r="M335" s="840">
        <f t="shared" si="175"/>
        <v>431818</v>
      </c>
      <c r="N335" s="851">
        <f t="shared" si="151"/>
        <v>10</v>
      </c>
      <c r="O335" s="844">
        <f t="shared" si="146"/>
        <v>16018180</v>
      </c>
      <c r="P335" s="844">
        <f t="shared" si="163"/>
        <v>400000</v>
      </c>
      <c r="Q335" s="844"/>
      <c r="R335" s="844">
        <f t="shared" si="164"/>
        <v>1331818</v>
      </c>
      <c r="S335" s="844">
        <f t="shared" si="165"/>
        <v>1931818</v>
      </c>
      <c r="T335" s="844">
        <f t="shared" si="166"/>
        <v>2231818</v>
      </c>
      <c r="U335" s="844">
        <f t="shared" si="167"/>
        <v>431818</v>
      </c>
      <c r="V335" s="856">
        <v>43542</v>
      </c>
      <c r="W335" s="844">
        <v>16018180</v>
      </c>
      <c r="X335" s="844"/>
      <c r="Y335" s="844"/>
      <c r="Z335" s="844"/>
      <c r="AA335" s="857"/>
      <c r="AB335" s="857"/>
      <c r="AC335" s="444"/>
      <c r="AD335" s="444"/>
      <c r="AE335" s="858">
        <f t="shared" si="170"/>
        <v>16018180</v>
      </c>
      <c r="AF335" s="859">
        <f t="shared" si="168"/>
        <v>0</v>
      </c>
      <c r="AG335" s="444"/>
      <c r="AH335" s="444"/>
    </row>
    <row r="336" spans="1:34" ht="15" hidden="1" customHeight="1" x14ac:dyDescent="0.25">
      <c r="A336" s="1177">
        <v>7</v>
      </c>
      <c r="B336" s="1193">
        <f t="shared" si="171"/>
        <v>43545</v>
      </c>
      <c r="C336" s="834">
        <f t="shared" si="172"/>
        <v>330</v>
      </c>
      <c r="D336" s="864" t="s">
        <v>52</v>
      </c>
      <c r="E336" s="1208" t="s">
        <v>43</v>
      </c>
      <c r="F336" s="850">
        <v>5</v>
      </c>
      <c r="G336" s="838">
        <f t="shared" si="169"/>
        <v>6659090</v>
      </c>
      <c r="H336" s="839"/>
      <c r="I336" s="840">
        <f t="shared" si="173"/>
        <v>0</v>
      </c>
      <c r="J336" s="841">
        <v>4</v>
      </c>
      <c r="K336" s="840">
        <f t="shared" si="174"/>
        <v>8927272</v>
      </c>
      <c r="L336" s="842">
        <v>1</v>
      </c>
      <c r="M336" s="840">
        <f t="shared" si="175"/>
        <v>431818</v>
      </c>
      <c r="N336" s="851">
        <f t="shared" si="151"/>
        <v>10</v>
      </c>
      <c r="O336" s="844">
        <f t="shared" si="146"/>
        <v>16018180</v>
      </c>
      <c r="P336" s="844">
        <f t="shared" si="163"/>
        <v>400000</v>
      </c>
      <c r="Q336" s="844"/>
      <c r="R336" s="844">
        <f t="shared" si="164"/>
        <v>1331818</v>
      </c>
      <c r="S336" s="844">
        <f t="shared" si="165"/>
        <v>1931818</v>
      </c>
      <c r="T336" s="844">
        <f t="shared" si="166"/>
        <v>2231818</v>
      </c>
      <c r="U336" s="844">
        <f t="shared" si="167"/>
        <v>431818</v>
      </c>
      <c r="V336" s="856">
        <v>43530</v>
      </c>
      <c r="W336" s="844">
        <v>13981820</v>
      </c>
      <c r="X336" s="856">
        <v>43542</v>
      </c>
      <c r="Y336" s="844">
        <v>2036360</v>
      </c>
      <c r="Z336" s="844"/>
      <c r="AA336" s="857"/>
      <c r="AB336" s="857"/>
      <c r="AC336" s="444"/>
      <c r="AD336" s="444"/>
      <c r="AE336" s="858">
        <f t="shared" si="170"/>
        <v>16018180</v>
      </c>
      <c r="AF336" s="859">
        <f t="shared" si="168"/>
        <v>0</v>
      </c>
      <c r="AG336" s="444"/>
      <c r="AH336" s="444"/>
    </row>
    <row r="337" spans="1:34" ht="15" hidden="1" customHeight="1" x14ac:dyDescent="0.25">
      <c r="A337" s="1177">
        <f t="shared" ref="A337" si="178">+A336+1</f>
        <v>8</v>
      </c>
      <c r="B337" s="1193">
        <f t="shared" si="171"/>
        <v>43545</v>
      </c>
      <c r="C337" s="834">
        <f t="shared" si="172"/>
        <v>331</v>
      </c>
      <c r="D337" s="835" t="s">
        <v>49</v>
      </c>
      <c r="E337" s="1208" t="s">
        <v>43</v>
      </c>
      <c r="F337" s="850">
        <v>2</v>
      </c>
      <c r="G337" s="838">
        <f t="shared" si="169"/>
        <v>2663636</v>
      </c>
      <c r="H337" s="839"/>
      <c r="I337" s="840">
        <f t="shared" si="173"/>
        <v>0</v>
      </c>
      <c r="J337" s="841">
        <v>2</v>
      </c>
      <c r="K337" s="840">
        <f t="shared" si="174"/>
        <v>4463636</v>
      </c>
      <c r="L337" s="842"/>
      <c r="M337" s="840">
        <f t="shared" si="175"/>
        <v>0</v>
      </c>
      <c r="N337" s="851">
        <f t="shared" si="151"/>
        <v>4</v>
      </c>
      <c r="O337" s="844">
        <f t="shared" si="146"/>
        <v>7127272</v>
      </c>
      <c r="P337" s="844">
        <f t="shared" si="163"/>
        <v>160000</v>
      </c>
      <c r="Q337" s="844"/>
      <c r="R337" s="844">
        <f t="shared" si="164"/>
        <v>1331818</v>
      </c>
      <c r="S337" s="844">
        <f t="shared" si="165"/>
        <v>1931818</v>
      </c>
      <c r="T337" s="844">
        <f t="shared" si="166"/>
        <v>2231818</v>
      </c>
      <c r="U337" s="844">
        <f t="shared" si="167"/>
        <v>431818</v>
      </c>
      <c r="V337" s="856">
        <v>43566</v>
      </c>
      <c r="W337" s="844">
        <v>7127272</v>
      </c>
      <c r="X337" s="844"/>
      <c r="Y337" s="844"/>
      <c r="Z337" s="844"/>
      <c r="AA337" s="857"/>
      <c r="AB337" s="857"/>
      <c r="AC337" s="444"/>
      <c r="AD337" s="444"/>
      <c r="AE337" s="858">
        <f t="shared" si="170"/>
        <v>7127272</v>
      </c>
      <c r="AF337" s="859">
        <f t="shared" si="168"/>
        <v>0</v>
      </c>
      <c r="AG337" s="787"/>
      <c r="AH337" s="444"/>
    </row>
    <row r="338" spans="1:34" ht="15" hidden="1" customHeight="1" x14ac:dyDescent="0.25">
      <c r="A338" s="1177">
        <v>9</v>
      </c>
      <c r="B338" s="1193">
        <f t="shared" si="171"/>
        <v>43545</v>
      </c>
      <c r="C338" s="834">
        <f t="shared" si="172"/>
        <v>332</v>
      </c>
      <c r="D338" s="864" t="s">
        <v>39</v>
      </c>
      <c r="E338" s="1208" t="s">
        <v>43</v>
      </c>
      <c r="F338" s="850">
        <v>3</v>
      </c>
      <c r="G338" s="838">
        <f t="shared" si="169"/>
        <v>3995454</v>
      </c>
      <c r="H338" s="839"/>
      <c r="I338" s="840">
        <f t="shared" si="173"/>
        <v>0</v>
      </c>
      <c r="J338" s="841">
        <v>3</v>
      </c>
      <c r="K338" s="840">
        <f t="shared" si="174"/>
        <v>6695454</v>
      </c>
      <c r="L338" s="842">
        <v>1</v>
      </c>
      <c r="M338" s="840">
        <f t="shared" si="175"/>
        <v>431818</v>
      </c>
      <c r="N338" s="851">
        <f t="shared" si="151"/>
        <v>7</v>
      </c>
      <c r="O338" s="844">
        <f t="shared" si="146"/>
        <v>11122726</v>
      </c>
      <c r="P338" s="844">
        <f t="shared" si="163"/>
        <v>280000</v>
      </c>
      <c r="Q338" s="844"/>
      <c r="R338" s="844">
        <f t="shared" si="164"/>
        <v>1331818</v>
      </c>
      <c r="S338" s="844">
        <f t="shared" si="165"/>
        <v>1931818</v>
      </c>
      <c r="T338" s="844">
        <f t="shared" si="166"/>
        <v>2231818</v>
      </c>
      <c r="U338" s="844">
        <f t="shared" si="167"/>
        <v>431818</v>
      </c>
      <c r="V338" s="856">
        <v>43530</v>
      </c>
      <c r="W338" s="844">
        <v>11122726</v>
      </c>
      <c r="X338" s="844"/>
      <c r="Y338" s="844"/>
      <c r="Z338" s="844"/>
      <c r="AA338" s="857"/>
      <c r="AB338" s="857"/>
      <c r="AC338" s="444"/>
      <c r="AD338" s="444"/>
      <c r="AE338" s="858">
        <f t="shared" si="170"/>
        <v>11122726</v>
      </c>
      <c r="AF338" s="859">
        <f t="shared" si="168"/>
        <v>0</v>
      </c>
      <c r="AG338" s="444"/>
      <c r="AH338" s="444"/>
    </row>
    <row r="339" spans="1:34" ht="15" hidden="1" customHeight="1" x14ac:dyDescent="0.25">
      <c r="A339" s="1177">
        <f>+A338+1</f>
        <v>10</v>
      </c>
      <c r="B339" s="1193">
        <f t="shared" si="171"/>
        <v>43545</v>
      </c>
      <c r="C339" s="834">
        <f t="shared" si="172"/>
        <v>333</v>
      </c>
      <c r="D339" s="835" t="s">
        <v>53</v>
      </c>
      <c r="E339" s="1208" t="s">
        <v>43</v>
      </c>
      <c r="F339" s="850">
        <v>5</v>
      </c>
      <c r="G339" s="838">
        <f t="shared" si="169"/>
        <v>6659090</v>
      </c>
      <c r="H339" s="839"/>
      <c r="I339" s="840">
        <f t="shared" si="173"/>
        <v>0</v>
      </c>
      <c r="J339" s="841">
        <v>4</v>
      </c>
      <c r="K339" s="840">
        <f t="shared" si="174"/>
        <v>8927272</v>
      </c>
      <c r="L339" s="842">
        <v>1</v>
      </c>
      <c r="M339" s="840">
        <f t="shared" si="175"/>
        <v>431818</v>
      </c>
      <c r="N339" s="851">
        <f t="shared" si="151"/>
        <v>10</v>
      </c>
      <c r="O339" s="844">
        <f t="shared" si="146"/>
        <v>16018180</v>
      </c>
      <c r="P339" s="844">
        <f t="shared" ref="P339:P348" si="179">+N339*45000</f>
        <v>450000</v>
      </c>
      <c r="Q339" s="844"/>
      <c r="R339" s="844">
        <f t="shared" si="164"/>
        <v>1331818</v>
      </c>
      <c r="S339" s="844">
        <f t="shared" si="165"/>
        <v>1931818</v>
      </c>
      <c r="T339" s="844">
        <f t="shared" si="166"/>
        <v>2231818</v>
      </c>
      <c r="U339" s="844">
        <f t="shared" si="167"/>
        <v>431818</v>
      </c>
      <c r="V339" s="856">
        <v>43544</v>
      </c>
      <c r="W339" s="844">
        <v>16018180</v>
      </c>
      <c r="X339" s="844"/>
      <c r="Y339" s="844"/>
      <c r="Z339" s="844"/>
      <c r="AA339" s="857"/>
      <c r="AB339" s="857"/>
      <c r="AC339" s="444"/>
      <c r="AD339" s="444"/>
      <c r="AE339" s="858">
        <f t="shared" si="170"/>
        <v>16018180</v>
      </c>
      <c r="AF339" s="859">
        <f t="shared" si="168"/>
        <v>0</v>
      </c>
      <c r="AG339" s="444"/>
      <c r="AH339" s="444"/>
    </row>
    <row r="340" spans="1:34" ht="15" hidden="1" customHeight="1" x14ac:dyDescent="0.25">
      <c r="A340" s="1177">
        <f t="shared" ref="A340:A348" si="180">+A339+1</f>
        <v>11</v>
      </c>
      <c r="B340" s="1193">
        <f t="shared" si="171"/>
        <v>43545</v>
      </c>
      <c r="C340" s="834">
        <f t="shared" si="172"/>
        <v>334</v>
      </c>
      <c r="D340" s="835" t="s">
        <v>44</v>
      </c>
      <c r="E340" s="1208" t="s">
        <v>43</v>
      </c>
      <c r="F340" s="850">
        <v>5</v>
      </c>
      <c r="G340" s="838">
        <f t="shared" si="169"/>
        <v>6659090</v>
      </c>
      <c r="H340" s="839">
        <v>1</v>
      </c>
      <c r="I340" s="840">
        <f t="shared" si="173"/>
        <v>1931818</v>
      </c>
      <c r="J340" s="841">
        <v>4</v>
      </c>
      <c r="K340" s="840">
        <f t="shared" si="174"/>
        <v>8927272</v>
      </c>
      <c r="L340" s="842"/>
      <c r="M340" s="840">
        <f t="shared" si="175"/>
        <v>0</v>
      </c>
      <c r="N340" s="851">
        <f t="shared" si="151"/>
        <v>10</v>
      </c>
      <c r="O340" s="844">
        <f t="shared" si="146"/>
        <v>17518180</v>
      </c>
      <c r="P340" s="844">
        <f t="shared" si="179"/>
        <v>450000</v>
      </c>
      <c r="Q340" s="844"/>
      <c r="R340" s="844">
        <f t="shared" si="164"/>
        <v>1331818</v>
      </c>
      <c r="S340" s="844">
        <f t="shared" si="165"/>
        <v>1931818</v>
      </c>
      <c r="T340" s="844">
        <f t="shared" si="166"/>
        <v>2231818</v>
      </c>
      <c r="U340" s="844">
        <f t="shared" si="167"/>
        <v>431818</v>
      </c>
      <c r="V340" s="856">
        <v>43543</v>
      </c>
      <c r="W340" s="844">
        <v>17518180</v>
      </c>
      <c r="X340" s="844"/>
      <c r="Y340" s="844"/>
      <c r="Z340" s="844"/>
      <c r="AA340" s="857"/>
      <c r="AB340" s="857"/>
      <c r="AC340" s="444"/>
      <c r="AD340" s="444"/>
      <c r="AE340" s="858">
        <f t="shared" si="170"/>
        <v>17518180</v>
      </c>
      <c r="AF340" s="859">
        <f t="shared" si="168"/>
        <v>0</v>
      </c>
      <c r="AG340" s="444"/>
      <c r="AH340" s="444"/>
    </row>
    <row r="341" spans="1:34" ht="15" hidden="1" customHeight="1" x14ac:dyDescent="0.25">
      <c r="A341" s="1177">
        <f t="shared" si="180"/>
        <v>12</v>
      </c>
      <c r="B341" s="1193">
        <f t="shared" si="171"/>
        <v>43545</v>
      </c>
      <c r="C341" s="834">
        <f t="shared" si="172"/>
        <v>335</v>
      </c>
      <c r="D341" s="835" t="s">
        <v>83</v>
      </c>
      <c r="E341" s="1208" t="s">
        <v>43</v>
      </c>
      <c r="F341" s="850">
        <v>5</v>
      </c>
      <c r="G341" s="838">
        <f t="shared" si="169"/>
        <v>6659090</v>
      </c>
      <c r="H341" s="839"/>
      <c r="I341" s="840">
        <f t="shared" si="173"/>
        <v>0</v>
      </c>
      <c r="J341" s="841">
        <v>4</v>
      </c>
      <c r="K341" s="840">
        <f t="shared" si="174"/>
        <v>8927272</v>
      </c>
      <c r="L341" s="842">
        <v>1</v>
      </c>
      <c r="M341" s="840">
        <f t="shared" si="175"/>
        <v>431818</v>
      </c>
      <c r="N341" s="851">
        <f t="shared" si="151"/>
        <v>10</v>
      </c>
      <c r="O341" s="844">
        <f t="shared" si="146"/>
        <v>16018180</v>
      </c>
      <c r="P341" s="844">
        <f t="shared" si="179"/>
        <v>450000</v>
      </c>
      <c r="Q341" s="844"/>
      <c r="R341" s="844">
        <f t="shared" si="164"/>
        <v>1331818</v>
      </c>
      <c r="S341" s="844">
        <f t="shared" si="165"/>
        <v>1931818</v>
      </c>
      <c r="T341" s="844">
        <f t="shared" si="166"/>
        <v>2231818</v>
      </c>
      <c r="U341" s="844">
        <f t="shared" si="167"/>
        <v>431818</v>
      </c>
      <c r="V341" s="856">
        <v>43557</v>
      </c>
      <c r="W341" s="844">
        <v>16018180</v>
      </c>
      <c r="X341" s="844"/>
      <c r="Y341" s="844"/>
      <c r="Z341" s="844"/>
      <c r="AA341" s="857"/>
      <c r="AB341" s="857"/>
      <c r="AC341" s="444"/>
      <c r="AD341" s="444"/>
      <c r="AE341" s="858">
        <f t="shared" si="170"/>
        <v>16018180</v>
      </c>
      <c r="AF341" s="859">
        <f t="shared" si="168"/>
        <v>0</v>
      </c>
      <c r="AG341" s="787"/>
      <c r="AH341" s="444"/>
    </row>
    <row r="342" spans="1:34" ht="15" hidden="1" customHeight="1" x14ac:dyDescent="0.25">
      <c r="A342" s="1177">
        <f t="shared" si="180"/>
        <v>13</v>
      </c>
      <c r="B342" s="1193">
        <f t="shared" si="171"/>
        <v>43545</v>
      </c>
      <c r="C342" s="834">
        <f t="shared" si="172"/>
        <v>336</v>
      </c>
      <c r="D342" s="835" t="s">
        <v>100</v>
      </c>
      <c r="E342" s="1208" t="s">
        <v>88</v>
      </c>
      <c r="F342" s="850">
        <v>5</v>
      </c>
      <c r="G342" s="838">
        <f t="shared" si="169"/>
        <v>6659090</v>
      </c>
      <c r="H342" s="839"/>
      <c r="I342" s="840">
        <f t="shared" si="173"/>
        <v>0</v>
      </c>
      <c r="J342" s="841">
        <v>4</v>
      </c>
      <c r="K342" s="840">
        <f t="shared" si="174"/>
        <v>8927272</v>
      </c>
      <c r="L342" s="842">
        <v>1</v>
      </c>
      <c r="M342" s="840">
        <f t="shared" si="175"/>
        <v>431818</v>
      </c>
      <c r="N342" s="851">
        <f t="shared" si="151"/>
        <v>10</v>
      </c>
      <c r="O342" s="844">
        <f t="shared" si="146"/>
        <v>16018180</v>
      </c>
      <c r="P342" s="844">
        <f t="shared" si="179"/>
        <v>450000</v>
      </c>
      <c r="Q342" s="844"/>
      <c r="R342" s="844">
        <f t="shared" si="164"/>
        <v>1331818</v>
      </c>
      <c r="S342" s="844">
        <f t="shared" si="165"/>
        <v>1931818</v>
      </c>
      <c r="T342" s="844">
        <f t="shared" si="166"/>
        <v>2231818</v>
      </c>
      <c r="U342" s="844">
        <f t="shared" si="167"/>
        <v>431818</v>
      </c>
      <c r="V342" s="856">
        <v>43546</v>
      </c>
      <c r="W342" s="844">
        <v>16018180</v>
      </c>
      <c r="X342" s="844"/>
      <c r="Y342" s="844"/>
      <c r="Z342" s="844"/>
      <c r="AA342" s="857"/>
      <c r="AB342" s="857"/>
      <c r="AC342" s="444"/>
      <c r="AD342" s="444"/>
      <c r="AE342" s="858">
        <f t="shared" si="170"/>
        <v>16018180</v>
      </c>
      <c r="AF342" s="859">
        <f t="shared" si="168"/>
        <v>0</v>
      </c>
      <c r="AG342" s="444"/>
      <c r="AH342" s="444"/>
    </row>
    <row r="343" spans="1:34" ht="15" hidden="1" customHeight="1" x14ac:dyDescent="0.25">
      <c r="A343" s="1177">
        <f t="shared" si="180"/>
        <v>14</v>
      </c>
      <c r="B343" s="1193">
        <f t="shared" si="171"/>
        <v>43545</v>
      </c>
      <c r="C343" s="834">
        <f t="shared" si="172"/>
        <v>337</v>
      </c>
      <c r="D343" s="835" t="s">
        <v>101</v>
      </c>
      <c r="E343" s="1208" t="s">
        <v>88</v>
      </c>
      <c r="F343" s="850">
        <v>5</v>
      </c>
      <c r="G343" s="838">
        <f t="shared" si="169"/>
        <v>6659090</v>
      </c>
      <c r="H343" s="839"/>
      <c r="I343" s="840">
        <f t="shared" si="173"/>
        <v>0</v>
      </c>
      <c r="J343" s="841">
        <v>5</v>
      </c>
      <c r="K343" s="840">
        <f t="shared" si="174"/>
        <v>11159090</v>
      </c>
      <c r="L343" s="842"/>
      <c r="M343" s="840">
        <f t="shared" si="175"/>
        <v>0</v>
      </c>
      <c r="N343" s="851">
        <f t="shared" si="151"/>
        <v>10</v>
      </c>
      <c r="O343" s="844">
        <f t="shared" si="146"/>
        <v>17818180</v>
      </c>
      <c r="P343" s="844">
        <f t="shared" si="179"/>
        <v>450000</v>
      </c>
      <c r="Q343" s="844"/>
      <c r="R343" s="844">
        <f t="shared" si="164"/>
        <v>1331818</v>
      </c>
      <c r="S343" s="844">
        <f t="shared" si="165"/>
        <v>1931818</v>
      </c>
      <c r="T343" s="844">
        <f t="shared" si="166"/>
        <v>2231818</v>
      </c>
      <c r="U343" s="844">
        <f t="shared" si="167"/>
        <v>431818</v>
      </c>
      <c r="V343" s="856">
        <v>43544</v>
      </c>
      <c r="W343" s="844">
        <v>17818180</v>
      </c>
      <c r="X343" s="844"/>
      <c r="Y343" s="844"/>
      <c r="Z343" s="844"/>
      <c r="AA343" s="857"/>
      <c r="AB343" s="857"/>
      <c r="AC343" s="444"/>
      <c r="AD343" s="444"/>
      <c r="AE343" s="858">
        <f t="shared" si="170"/>
        <v>17818180</v>
      </c>
      <c r="AF343" s="859">
        <f t="shared" si="168"/>
        <v>0</v>
      </c>
      <c r="AG343" s="444"/>
      <c r="AH343" s="444"/>
    </row>
    <row r="344" spans="1:34" ht="15" hidden="1" customHeight="1" x14ac:dyDescent="0.25">
      <c r="A344" s="1177">
        <f t="shared" si="180"/>
        <v>15</v>
      </c>
      <c r="B344" s="1193">
        <f t="shared" si="171"/>
        <v>43545</v>
      </c>
      <c r="C344" s="834">
        <f t="shared" si="172"/>
        <v>338</v>
      </c>
      <c r="D344" s="835" t="s">
        <v>102</v>
      </c>
      <c r="E344" s="1208" t="s">
        <v>88</v>
      </c>
      <c r="F344" s="850">
        <v>5</v>
      </c>
      <c r="G344" s="838">
        <f t="shared" si="169"/>
        <v>6659090</v>
      </c>
      <c r="H344" s="839"/>
      <c r="I344" s="840">
        <f t="shared" si="173"/>
        <v>0</v>
      </c>
      <c r="J344" s="841">
        <v>4</v>
      </c>
      <c r="K344" s="840">
        <f t="shared" si="174"/>
        <v>8927272</v>
      </c>
      <c r="L344" s="842">
        <v>1</v>
      </c>
      <c r="M344" s="840">
        <f t="shared" si="175"/>
        <v>431818</v>
      </c>
      <c r="N344" s="851">
        <f t="shared" si="151"/>
        <v>10</v>
      </c>
      <c r="O344" s="844">
        <f t="shared" si="146"/>
        <v>16018180</v>
      </c>
      <c r="P344" s="844">
        <f t="shared" si="179"/>
        <v>450000</v>
      </c>
      <c r="Q344" s="844"/>
      <c r="R344" s="844">
        <f t="shared" si="164"/>
        <v>1331818</v>
      </c>
      <c r="S344" s="844">
        <f t="shared" si="165"/>
        <v>1931818</v>
      </c>
      <c r="T344" s="844">
        <f t="shared" si="166"/>
        <v>2231818</v>
      </c>
      <c r="U344" s="844">
        <f t="shared" si="167"/>
        <v>431818</v>
      </c>
      <c r="V344" s="856">
        <v>43543</v>
      </c>
      <c r="W344" s="844">
        <v>16018180</v>
      </c>
      <c r="X344" s="844"/>
      <c r="Y344" s="844"/>
      <c r="Z344" s="844"/>
      <c r="AA344" s="857"/>
      <c r="AB344" s="857"/>
      <c r="AC344" s="444"/>
      <c r="AD344" s="444"/>
      <c r="AE344" s="858">
        <f t="shared" si="170"/>
        <v>16018180</v>
      </c>
      <c r="AF344" s="859">
        <f t="shared" si="168"/>
        <v>0</v>
      </c>
      <c r="AG344" s="444"/>
      <c r="AH344" s="444"/>
    </row>
    <row r="345" spans="1:34" ht="15" hidden="1" customHeight="1" thickBot="1" x14ac:dyDescent="0.3">
      <c r="A345" s="1177">
        <f t="shared" si="180"/>
        <v>16</v>
      </c>
      <c r="B345" s="1193">
        <f t="shared" si="171"/>
        <v>43545</v>
      </c>
      <c r="C345" s="834">
        <f t="shared" si="172"/>
        <v>339</v>
      </c>
      <c r="D345" s="835" t="s">
        <v>70</v>
      </c>
      <c r="E345" s="1208" t="s">
        <v>57</v>
      </c>
      <c r="F345" s="850">
        <v>2</v>
      </c>
      <c r="G345" s="838">
        <f t="shared" si="169"/>
        <v>2663636</v>
      </c>
      <c r="H345" s="839">
        <v>1</v>
      </c>
      <c r="I345" s="840">
        <f t="shared" si="173"/>
        <v>1931818</v>
      </c>
      <c r="J345" s="841">
        <v>2</v>
      </c>
      <c r="K345" s="840">
        <f t="shared" si="174"/>
        <v>4463636</v>
      </c>
      <c r="L345" s="842">
        <v>1</v>
      </c>
      <c r="M345" s="840">
        <f t="shared" si="175"/>
        <v>431818</v>
      </c>
      <c r="N345" s="851">
        <f t="shared" si="151"/>
        <v>6</v>
      </c>
      <c r="O345" s="844">
        <f t="shared" si="146"/>
        <v>9490908</v>
      </c>
      <c r="P345" s="844">
        <f t="shared" si="179"/>
        <v>270000</v>
      </c>
      <c r="Q345" s="844"/>
      <c r="R345" s="844">
        <f t="shared" si="164"/>
        <v>1331818</v>
      </c>
      <c r="S345" s="844">
        <f t="shared" si="165"/>
        <v>1931818</v>
      </c>
      <c r="T345" s="844">
        <f t="shared" si="166"/>
        <v>2231818</v>
      </c>
      <c r="U345" s="844">
        <f t="shared" si="167"/>
        <v>431818</v>
      </c>
      <c r="V345" s="856">
        <v>43543</v>
      </c>
      <c r="W345" s="844">
        <v>6491000</v>
      </c>
      <c r="X345" s="856">
        <v>43546</v>
      </c>
      <c r="Y345" s="844">
        <v>3000000</v>
      </c>
      <c r="Z345" s="844"/>
      <c r="AA345" s="857"/>
      <c r="AB345" s="857"/>
      <c r="AC345" s="444"/>
      <c r="AD345" s="444"/>
      <c r="AE345" s="858">
        <f t="shared" si="170"/>
        <v>9491000</v>
      </c>
      <c r="AF345" s="859">
        <f t="shared" si="168"/>
        <v>-92</v>
      </c>
      <c r="AG345" s="444"/>
      <c r="AH345" s="444"/>
    </row>
    <row r="346" spans="1:34" ht="15" hidden="1" customHeight="1" x14ac:dyDescent="0.25">
      <c r="A346" s="1177">
        <f t="shared" si="180"/>
        <v>17</v>
      </c>
      <c r="B346" s="1193">
        <f t="shared" si="171"/>
        <v>43545</v>
      </c>
      <c r="C346" s="834">
        <f t="shared" si="172"/>
        <v>340</v>
      </c>
      <c r="D346" s="835" t="s">
        <v>71</v>
      </c>
      <c r="E346" s="1208" t="s">
        <v>57</v>
      </c>
      <c r="F346" s="850">
        <v>2</v>
      </c>
      <c r="G346" s="838">
        <f t="shared" si="169"/>
        <v>2663636</v>
      </c>
      <c r="H346" s="839">
        <v>1</v>
      </c>
      <c r="I346" s="840">
        <f t="shared" si="173"/>
        <v>1931818</v>
      </c>
      <c r="J346" s="841">
        <v>2</v>
      </c>
      <c r="K346" s="840">
        <f t="shared" si="174"/>
        <v>4463636</v>
      </c>
      <c r="L346" s="842">
        <v>1</v>
      </c>
      <c r="M346" s="840">
        <f t="shared" si="175"/>
        <v>431818</v>
      </c>
      <c r="N346" s="851">
        <f t="shared" si="151"/>
        <v>6</v>
      </c>
      <c r="O346" s="844">
        <f t="shared" si="146"/>
        <v>9490908</v>
      </c>
      <c r="P346" s="844">
        <f t="shared" si="179"/>
        <v>270000</v>
      </c>
      <c r="Q346" s="844"/>
      <c r="R346" s="844">
        <f t="shared" si="164"/>
        <v>1331818</v>
      </c>
      <c r="S346" s="844">
        <f t="shared" si="165"/>
        <v>1931818</v>
      </c>
      <c r="T346" s="844">
        <f t="shared" si="166"/>
        <v>2231818</v>
      </c>
      <c r="U346" s="844">
        <f t="shared" si="167"/>
        <v>431818</v>
      </c>
      <c r="V346" s="856">
        <v>43543</v>
      </c>
      <c r="W346" s="844">
        <v>8000000</v>
      </c>
      <c r="X346" s="856">
        <v>43549</v>
      </c>
      <c r="Y346" s="844">
        <v>1490908</v>
      </c>
      <c r="Z346" s="844"/>
      <c r="AA346" s="857"/>
      <c r="AB346" s="857"/>
      <c r="AC346" s="444"/>
      <c r="AD346" s="444"/>
      <c r="AE346" s="858">
        <f t="shared" si="170"/>
        <v>9490908</v>
      </c>
      <c r="AF346" s="859">
        <f t="shared" si="168"/>
        <v>0</v>
      </c>
      <c r="AG346" s="444"/>
      <c r="AH346" s="444"/>
    </row>
    <row r="347" spans="1:34" ht="15" hidden="1" customHeight="1" x14ac:dyDescent="0.25">
      <c r="A347" s="1177">
        <f t="shared" si="180"/>
        <v>18</v>
      </c>
      <c r="B347" s="1193">
        <f t="shared" si="171"/>
        <v>43545</v>
      </c>
      <c r="C347" s="834">
        <f t="shared" si="172"/>
        <v>341</v>
      </c>
      <c r="D347" s="835" t="s">
        <v>72</v>
      </c>
      <c r="E347" s="1208" t="s">
        <v>57</v>
      </c>
      <c r="F347" s="850">
        <v>2</v>
      </c>
      <c r="G347" s="838">
        <f t="shared" si="169"/>
        <v>2663636</v>
      </c>
      <c r="H347" s="839">
        <v>1</v>
      </c>
      <c r="I347" s="840">
        <f t="shared" si="173"/>
        <v>1931818</v>
      </c>
      <c r="J347" s="841">
        <v>2</v>
      </c>
      <c r="K347" s="840">
        <f t="shared" si="174"/>
        <v>4463636</v>
      </c>
      <c r="L347" s="842">
        <v>1</v>
      </c>
      <c r="M347" s="840">
        <f t="shared" si="175"/>
        <v>431818</v>
      </c>
      <c r="N347" s="851">
        <f t="shared" si="151"/>
        <v>6</v>
      </c>
      <c r="O347" s="844">
        <f t="shared" si="146"/>
        <v>9490908</v>
      </c>
      <c r="P347" s="844">
        <f t="shared" si="179"/>
        <v>270000</v>
      </c>
      <c r="Q347" s="844"/>
      <c r="R347" s="844">
        <f t="shared" si="164"/>
        <v>1331818</v>
      </c>
      <c r="S347" s="844">
        <f t="shared" si="165"/>
        <v>1931818</v>
      </c>
      <c r="T347" s="844">
        <f t="shared" si="166"/>
        <v>2231818</v>
      </c>
      <c r="U347" s="844">
        <f t="shared" si="167"/>
        <v>431818</v>
      </c>
      <c r="V347" s="856">
        <v>43556</v>
      </c>
      <c r="W347" s="844">
        <v>7000000</v>
      </c>
      <c r="X347" s="856">
        <v>43570</v>
      </c>
      <c r="Y347" s="844">
        <v>2490908</v>
      </c>
      <c r="Z347" s="844"/>
      <c r="AA347" s="857"/>
      <c r="AB347" s="857"/>
      <c r="AC347" s="444"/>
      <c r="AD347" s="444"/>
      <c r="AE347" s="858">
        <f t="shared" si="170"/>
        <v>9490908</v>
      </c>
      <c r="AF347" s="859">
        <f t="shared" si="168"/>
        <v>0</v>
      </c>
      <c r="AG347" s="787"/>
      <c r="AH347" s="444"/>
    </row>
    <row r="348" spans="1:34" ht="15" hidden="1" customHeight="1" thickBot="1" x14ac:dyDescent="0.3">
      <c r="A348" s="1177">
        <f t="shared" si="180"/>
        <v>19</v>
      </c>
      <c r="B348" s="1193">
        <f t="shared" si="171"/>
        <v>43545</v>
      </c>
      <c r="C348" s="834">
        <f t="shared" si="172"/>
        <v>342</v>
      </c>
      <c r="D348" s="835" t="s">
        <v>77</v>
      </c>
      <c r="E348" s="1208" t="s">
        <v>57</v>
      </c>
      <c r="F348" s="850">
        <v>2</v>
      </c>
      <c r="G348" s="838">
        <f t="shared" si="169"/>
        <v>2663636</v>
      </c>
      <c r="H348" s="839">
        <v>1</v>
      </c>
      <c r="I348" s="840">
        <f t="shared" si="173"/>
        <v>1931818</v>
      </c>
      <c r="J348" s="841">
        <v>2</v>
      </c>
      <c r="K348" s="840">
        <f t="shared" si="174"/>
        <v>4463636</v>
      </c>
      <c r="L348" s="842">
        <v>1</v>
      </c>
      <c r="M348" s="840">
        <f t="shared" si="175"/>
        <v>431818</v>
      </c>
      <c r="N348" s="851">
        <f t="shared" si="151"/>
        <v>6</v>
      </c>
      <c r="O348" s="844">
        <f t="shared" si="146"/>
        <v>9490908</v>
      </c>
      <c r="P348" s="844">
        <f t="shared" si="179"/>
        <v>270000</v>
      </c>
      <c r="Q348" s="844"/>
      <c r="R348" s="844">
        <f t="shared" si="164"/>
        <v>1331818</v>
      </c>
      <c r="S348" s="844">
        <f t="shared" si="165"/>
        <v>1931818</v>
      </c>
      <c r="T348" s="844">
        <f t="shared" si="166"/>
        <v>2231818</v>
      </c>
      <c r="U348" s="844">
        <f t="shared" si="167"/>
        <v>431818</v>
      </c>
      <c r="V348" s="856">
        <v>43543</v>
      </c>
      <c r="W348" s="844">
        <v>9490908</v>
      </c>
      <c r="X348" s="844"/>
      <c r="Y348" s="844"/>
      <c r="Z348" s="844"/>
      <c r="AA348" s="857"/>
      <c r="AB348" s="857"/>
      <c r="AC348" s="444"/>
      <c r="AD348" s="444"/>
      <c r="AE348" s="858">
        <f t="shared" si="170"/>
        <v>9490908</v>
      </c>
      <c r="AF348" s="859">
        <f t="shared" si="168"/>
        <v>0</v>
      </c>
      <c r="AG348" s="444"/>
      <c r="AH348" s="444"/>
    </row>
    <row r="349" spans="1:34" ht="15" customHeight="1" x14ac:dyDescent="0.25">
      <c r="A349" s="1175">
        <v>1</v>
      </c>
      <c r="B349" s="1193">
        <v>43546</v>
      </c>
      <c r="C349" s="1206">
        <v>343</v>
      </c>
      <c r="D349" s="835" t="s">
        <v>30</v>
      </c>
      <c r="E349" s="1208" t="s">
        <v>31</v>
      </c>
      <c r="F349" s="850">
        <v>3</v>
      </c>
      <c r="G349" s="838">
        <f t="shared" si="169"/>
        <v>3995454</v>
      </c>
      <c r="H349" s="839">
        <v>2</v>
      </c>
      <c r="I349" s="840">
        <f t="shared" si="173"/>
        <v>3863636</v>
      </c>
      <c r="J349" s="841">
        <v>3</v>
      </c>
      <c r="K349" s="840">
        <f t="shared" si="174"/>
        <v>6695454</v>
      </c>
      <c r="L349" s="842">
        <v>1</v>
      </c>
      <c r="M349" s="840">
        <f t="shared" si="175"/>
        <v>431818</v>
      </c>
      <c r="N349" s="851">
        <f t="shared" si="151"/>
        <v>9</v>
      </c>
      <c r="O349" s="844">
        <f t="shared" si="146"/>
        <v>14986362</v>
      </c>
      <c r="P349" s="844">
        <f t="shared" ref="P349:P412" si="181">+N349*40000</f>
        <v>360000</v>
      </c>
      <c r="Q349" s="844"/>
      <c r="R349" s="844">
        <f t="shared" si="164"/>
        <v>1331818</v>
      </c>
      <c r="S349" s="844">
        <f t="shared" si="165"/>
        <v>1931818</v>
      </c>
      <c r="T349" s="844">
        <f t="shared" si="166"/>
        <v>2231818</v>
      </c>
      <c r="U349" s="844">
        <f t="shared" si="167"/>
        <v>431818</v>
      </c>
      <c r="V349" s="856">
        <v>43544</v>
      </c>
      <c r="W349" s="844">
        <v>10000000</v>
      </c>
      <c r="X349" s="856"/>
      <c r="Y349" s="844"/>
      <c r="Z349" s="844"/>
      <c r="AA349" s="857"/>
      <c r="AB349" s="857"/>
      <c r="AC349" s="444"/>
      <c r="AD349" s="444"/>
      <c r="AE349" s="858">
        <f>W349+Y349+AA349+AC349</f>
        <v>10000000</v>
      </c>
      <c r="AF349" s="859">
        <f t="shared" si="168"/>
        <v>4986362</v>
      </c>
      <c r="AG349" s="445" t="s">
        <v>160</v>
      </c>
      <c r="AH349" s="444"/>
    </row>
    <row r="350" spans="1:34" ht="15" hidden="1" customHeight="1" x14ac:dyDescent="0.25">
      <c r="A350" s="1176">
        <f>+A349+1</f>
        <v>2</v>
      </c>
      <c r="B350" s="1193">
        <f>+B349</f>
        <v>43546</v>
      </c>
      <c r="C350" s="834">
        <f>+C349+1</f>
        <v>344</v>
      </c>
      <c r="D350" s="835" t="s">
        <v>80</v>
      </c>
      <c r="E350" s="1208" t="s">
        <v>31</v>
      </c>
      <c r="F350" s="850">
        <v>3</v>
      </c>
      <c r="G350" s="838">
        <f t="shared" si="169"/>
        <v>3995454</v>
      </c>
      <c r="H350" s="839">
        <v>1</v>
      </c>
      <c r="I350" s="840">
        <f t="shared" si="173"/>
        <v>1931818</v>
      </c>
      <c r="J350" s="841">
        <v>3</v>
      </c>
      <c r="K350" s="840">
        <f t="shared" si="174"/>
        <v>6695454</v>
      </c>
      <c r="L350" s="842">
        <v>1</v>
      </c>
      <c r="M350" s="840">
        <f t="shared" si="175"/>
        <v>431818</v>
      </c>
      <c r="N350" s="851">
        <f t="shared" si="151"/>
        <v>8</v>
      </c>
      <c r="O350" s="844">
        <f t="shared" si="146"/>
        <v>13054544</v>
      </c>
      <c r="P350" s="844">
        <f t="shared" si="181"/>
        <v>320000</v>
      </c>
      <c r="Q350" s="844"/>
      <c r="R350" s="844">
        <f t="shared" si="164"/>
        <v>1331818</v>
      </c>
      <c r="S350" s="844">
        <f t="shared" si="165"/>
        <v>1931818</v>
      </c>
      <c r="T350" s="844">
        <f t="shared" si="166"/>
        <v>2231818</v>
      </c>
      <c r="U350" s="844">
        <f t="shared" si="167"/>
        <v>431818</v>
      </c>
      <c r="V350" s="856">
        <v>43556</v>
      </c>
      <c r="W350" s="844">
        <v>6054544</v>
      </c>
      <c r="X350" s="856">
        <v>43559</v>
      </c>
      <c r="Y350" s="844">
        <v>7000000</v>
      </c>
      <c r="Z350" s="844"/>
      <c r="AA350" s="857"/>
      <c r="AB350" s="857"/>
      <c r="AC350" s="444"/>
      <c r="AD350" s="444"/>
      <c r="AE350" s="858">
        <f t="shared" ref="AE350:AE364" si="182">W350+Y350+AA350+AC350</f>
        <v>13054544</v>
      </c>
      <c r="AF350" s="859">
        <f t="shared" si="168"/>
        <v>0</v>
      </c>
      <c r="AG350" s="787"/>
      <c r="AH350" s="444"/>
    </row>
    <row r="351" spans="1:34" ht="15" hidden="1" customHeight="1" x14ac:dyDescent="0.25">
      <c r="A351" s="1176">
        <f t="shared" ref="A351:A364" si="183">+A350+1</f>
        <v>3</v>
      </c>
      <c r="B351" s="1193">
        <f t="shared" ref="B351:B364" si="184">+B350</f>
        <v>43546</v>
      </c>
      <c r="C351" s="834">
        <f t="shared" ref="C351:C364" si="185">+C350+1</f>
        <v>345</v>
      </c>
      <c r="D351" s="835" t="s">
        <v>81</v>
      </c>
      <c r="E351" s="1208" t="s">
        <v>31</v>
      </c>
      <c r="F351" s="850">
        <v>4</v>
      </c>
      <c r="G351" s="838">
        <f t="shared" si="169"/>
        <v>5327272</v>
      </c>
      <c r="H351" s="839">
        <v>1</v>
      </c>
      <c r="I351" s="840">
        <f t="shared" si="173"/>
        <v>1931818</v>
      </c>
      <c r="J351" s="841">
        <v>4</v>
      </c>
      <c r="K351" s="840">
        <f t="shared" si="174"/>
        <v>8927272</v>
      </c>
      <c r="L351" s="842">
        <v>1</v>
      </c>
      <c r="M351" s="840">
        <f t="shared" si="175"/>
        <v>431818</v>
      </c>
      <c r="N351" s="851">
        <f t="shared" si="151"/>
        <v>10</v>
      </c>
      <c r="O351" s="844">
        <f t="shared" si="146"/>
        <v>16618180</v>
      </c>
      <c r="P351" s="844">
        <f t="shared" si="181"/>
        <v>400000</v>
      </c>
      <c r="Q351" s="844"/>
      <c r="R351" s="844">
        <f t="shared" si="164"/>
        <v>1331818</v>
      </c>
      <c r="S351" s="844">
        <f t="shared" si="165"/>
        <v>1931818</v>
      </c>
      <c r="T351" s="844">
        <f t="shared" si="166"/>
        <v>2231818</v>
      </c>
      <c r="U351" s="844">
        <f t="shared" si="167"/>
        <v>431818</v>
      </c>
      <c r="V351" s="856">
        <v>43546</v>
      </c>
      <c r="W351" s="844">
        <v>16618180</v>
      </c>
      <c r="X351" s="834"/>
      <c r="Y351" s="844"/>
      <c r="Z351" s="844"/>
      <c r="AA351" s="857"/>
      <c r="AB351" s="857"/>
      <c r="AC351" s="444"/>
      <c r="AD351" s="444"/>
      <c r="AE351" s="858">
        <f t="shared" si="182"/>
        <v>16618180</v>
      </c>
      <c r="AF351" s="859">
        <f t="shared" si="168"/>
        <v>0</v>
      </c>
      <c r="AG351" s="444"/>
      <c r="AH351" s="444"/>
    </row>
    <row r="352" spans="1:34" ht="15" hidden="1" customHeight="1" x14ac:dyDescent="0.25">
      <c r="A352" s="1176">
        <f t="shared" si="183"/>
        <v>4</v>
      </c>
      <c r="B352" s="1193">
        <f t="shared" si="184"/>
        <v>43546</v>
      </c>
      <c r="C352" s="834">
        <f t="shared" si="185"/>
        <v>346</v>
      </c>
      <c r="D352" s="835" t="s">
        <v>48</v>
      </c>
      <c r="E352" s="1208" t="s">
        <v>43</v>
      </c>
      <c r="F352" s="850">
        <v>2</v>
      </c>
      <c r="G352" s="838">
        <f t="shared" si="169"/>
        <v>2663636</v>
      </c>
      <c r="H352" s="839">
        <v>1</v>
      </c>
      <c r="I352" s="840">
        <f t="shared" si="173"/>
        <v>1931818</v>
      </c>
      <c r="J352" s="841">
        <v>2</v>
      </c>
      <c r="K352" s="840">
        <f t="shared" si="174"/>
        <v>4463636</v>
      </c>
      <c r="L352" s="842">
        <v>1</v>
      </c>
      <c r="M352" s="840">
        <f t="shared" si="175"/>
        <v>431818</v>
      </c>
      <c r="N352" s="851">
        <f t="shared" si="151"/>
        <v>6</v>
      </c>
      <c r="O352" s="844">
        <f t="shared" si="146"/>
        <v>9490908</v>
      </c>
      <c r="P352" s="844">
        <f t="shared" si="181"/>
        <v>240000</v>
      </c>
      <c r="Q352" s="844"/>
      <c r="R352" s="844">
        <f t="shared" si="164"/>
        <v>1331818</v>
      </c>
      <c r="S352" s="844">
        <f t="shared" si="165"/>
        <v>1931818</v>
      </c>
      <c r="T352" s="844">
        <f t="shared" si="166"/>
        <v>2231818</v>
      </c>
      <c r="U352" s="844">
        <f t="shared" si="167"/>
        <v>431818</v>
      </c>
      <c r="V352" s="856">
        <v>43546</v>
      </c>
      <c r="W352" s="844">
        <v>9490908</v>
      </c>
      <c r="X352" s="834"/>
      <c r="Y352" s="844"/>
      <c r="Z352" s="844"/>
      <c r="AA352" s="857"/>
      <c r="AB352" s="857"/>
      <c r="AC352" s="444"/>
      <c r="AD352" s="444"/>
      <c r="AE352" s="858">
        <f t="shared" si="182"/>
        <v>9490908</v>
      </c>
      <c r="AF352" s="859">
        <f t="shared" si="168"/>
        <v>0</v>
      </c>
      <c r="AG352" s="444"/>
      <c r="AH352" s="444"/>
    </row>
    <row r="353" spans="1:34" ht="15" hidden="1" customHeight="1" x14ac:dyDescent="0.25">
      <c r="A353" s="1176">
        <f t="shared" si="183"/>
        <v>5</v>
      </c>
      <c r="B353" s="1193">
        <f t="shared" si="184"/>
        <v>43546</v>
      </c>
      <c r="C353" s="834">
        <f t="shared" si="185"/>
        <v>347</v>
      </c>
      <c r="D353" s="835" t="s">
        <v>45</v>
      </c>
      <c r="E353" s="1208" t="s">
        <v>43</v>
      </c>
      <c r="F353" s="850">
        <v>2</v>
      </c>
      <c r="G353" s="838">
        <f t="shared" si="169"/>
        <v>2663636</v>
      </c>
      <c r="H353" s="839">
        <v>1</v>
      </c>
      <c r="I353" s="840">
        <f t="shared" si="173"/>
        <v>1931818</v>
      </c>
      <c r="J353" s="841">
        <v>2</v>
      </c>
      <c r="K353" s="840">
        <f t="shared" si="174"/>
        <v>4463636</v>
      </c>
      <c r="L353" s="842">
        <v>1</v>
      </c>
      <c r="M353" s="840">
        <f t="shared" si="175"/>
        <v>431818</v>
      </c>
      <c r="N353" s="851">
        <f t="shared" si="151"/>
        <v>6</v>
      </c>
      <c r="O353" s="844">
        <f t="shared" si="146"/>
        <v>9490908</v>
      </c>
      <c r="P353" s="844">
        <f t="shared" si="181"/>
        <v>240000</v>
      </c>
      <c r="Q353" s="844"/>
      <c r="R353" s="844">
        <f t="shared" si="164"/>
        <v>1331818</v>
      </c>
      <c r="S353" s="844">
        <f t="shared" si="165"/>
        <v>1931818</v>
      </c>
      <c r="T353" s="844">
        <f t="shared" si="166"/>
        <v>2231818</v>
      </c>
      <c r="U353" s="844">
        <f t="shared" si="167"/>
        <v>431818</v>
      </c>
      <c r="V353" s="856">
        <v>43546</v>
      </c>
      <c r="W353" s="844">
        <v>9490908</v>
      </c>
      <c r="X353" s="844"/>
      <c r="Y353" s="844"/>
      <c r="Z353" s="844"/>
      <c r="AA353" s="857"/>
      <c r="AB353" s="857"/>
      <c r="AC353" s="444"/>
      <c r="AD353" s="444"/>
      <c r="AE353" s="858">
        <f t="shared" si="182"/>
        <v>9490908</v>
      </c>
      <c r="AF353" s="859">
        <f t="shared" si="168"/>
        <v>0</v>
      </c>
      <c r="AG353" s="444"/>
      <c r="AH353" s="444"/>
    </row>
    <row r="354" spans="1:34" ht="15" hidden="1" customHeight="1" x14ac:dyDescent="0.25">
      <c r="A354" s="1176">
        <f t="shared" si="183"/>
        <v>6</v>
      </c>
      <c r="B354" s="1193">
        <f t="shared" si="184"/>
        <v>43546</v>
      </c>
      <c r="C354" s="834">
        <f t="shared" si="185"/>
        <v>348</v>
      </c>
      <c r="D354" s="835" t="s">
        <v>52</v>
      </c>
      <c r="E354" s="1208" t="s">
        <v>43</v>
      </c>
      <c r="F354" s="850">
        <v>2</v>
      </c>
      <c r="G354" s="838">
        <f t="shared" si="169"/>
        <v>2663636</v>
      </c>
      <c r="H354" s="839"/>
      <c r="I354" s="840">
        <f t="shared" si="173"/>
        <v>0</v>
      </c>
      <c r="J354" s="841">
        <v>2</v>
      </c>
      <c r="K354" s="840">
        <f t="shared" si="174"/>
        <v>4463636</v>
      </c>
      <c r="L354" s="842">
        <v>1</v>
      </c>
      <c r="M354" s="840">
        <f t="shared" si="175"/>
        <v>431818</v>
      </c>
      <c r="N354" s="851">
        <f t="shared" si="151"/>
        <v>5</v>
      </c>
      <c r="O354" s="844">
        <f t="shared" si="146"/>
        <v>7559090</v>
      </c>
      <c r="P354" s="844">
        <f t="shared" si="181"/>
        <v>200000</v>
      </c>
      <c r="Q354" s="844"/>
      <c r="R354" s="844">
        <f t="shared" si="164"/>
        <v>1331818</v>
      </c>
      <c r="S354" s="844">
        <f t="shared" si="165"/>
        <v>1931818</v>
      </c>
      <c r="T354" s="844">
        <f t="shared" si="166"/>
        <v>2231818</v>
      </c>
      <c r="U354" s="844">
        <f t="shared" si="167"/>
        <v>431818</v>
      </c>
      <c r="V354" s="856">
        <v>43549</v>
      </c>
      <c r="W354" s="844">
        <v>7559090</v>
      </c>
      <c r="X354" s="844"/>
      <c r="Y354" s="844"/>
      <c r="Z354" s="844"/>
      <c r="AA354" s="857"/>
      <c r="AB354" s="857"/>
      <c r="AC354" s="444"/>
      <c r="AD354" s="444"/>
      <c r="AE354" s="858">
        <f t="shared" si="182"/>
        <v>7559090</v>
      </c>
      <c r="AF354" s="859">
        <f t="shared" si="168"/>
        <v>0</v>
      </c>
      <c r="AG354" s="444"/>
      <c r="AH354" s="444"/>
    </row>
    <row r="355" spans="1:34" ht="15" hidden="1" customHeight="1" x14ac:dyDescent="0.25">
      <c r="A355" s="1176">
        <f t="shared" si="183"/>
        <v>7</v>
      </c>
      <c r="B355" s="1193">
        <f t="shared" si="184"/>
        <v>43546</v>
      </c>
      <c r="C355" s="834">
        <f t="shared" si="185"/>
        <v>349</v>
      </c>
      <c r="D355" s="835" t="s">
        <v>47</v>
      </c>
      <c r="E355" s="1208" t="s">
        <v>43</v>
      </c>
      <c r="F355" s="850">
        <v>2</v>
      </c>
      <c r="G355" s="838">
        <f t="shared" si="169"/>
        <v>2663636</v>
      </c>
      <c r="H355" s="839"/>
      <c r="I355" s="840">
        <f t="shared" si="173"/>
        <v>0</v>
      </c>
      <c r="J355" s="841">
        <v>2</v>
      </c>
      <c r="K355" s="840">
        <f t="shared" si="174"/>
        <v>4463636</v>
      </c>
      <c r="L355" s="842">
        <v>1</v>
      </c>
      <c r="M355" s="840">
        <f t="shared" si="175"/>
        <v>431818</v>
      </c>
      <c r="N355" s="851">
        <f t="shared" si="151"/>
        <v>5</v>
      </c>
      <c r="O355" s="844">
        <f t="shared" si="146"/>
        <v>7559090</v>
      </c>
      <c r="P355" s="844">
        <f t="shared" si="181"/>
        <v>200000</v>
      </c>
      <c r="Q355" s="844"/>
      <c r="R355" s="844">
        <f t="shared" si="164"/>
        <v>1331818</v>
      </c>
      <c r="S355" s="844">
        <f t="shared" si="165"/>
        <v>1931818</v>
      </c>
      <c r="T355" s="844">
        <f t="shared" si="166"/>
        <v>2231818</v>
      </c>
      <c r="U355" s="844">
        <f t="shared" si="167"/>
        <v>431818</v>
      </c>
      <c r="V355" s="856">
        <v>43546</v>
      </c>
      <c r="W355" s="844">
        <v>7559090</v>
      </c>
      <c r="X355" s="844"/>
      <c r="Y355" s="844"/>
      <c r="Z355" s="844"/>
      <c r="AA355" s="857"/>
      <c r="AB355" s="857"/>
      <c r="AC355" s="444"/>
      <c r="AD355" s="444"/>
      <c r="AE355" s="858">
        <f t="shared" si="182"/>
        <v>7559090</v>
      </c>
      <c r="AF355" s="859">
        <f t="shared" si="168"/>
        <v>0</v>
      </c>
      <c r="AG355" s="444"/>
      <c r="AH355" s="444"/>
    </row>
    <row r="356" spans="1:34" ht="15" hidden="1" customHeight="1" x14ac:dyDescent="0.25">
      <c r="A356" s="1176">
        <f t="shared" si="183"/>
        <v>8</v>
      </c>
      <c r="B356" s="1193">
        <f t="shared" si="184"/>
        <v>43546</v>
      </c>
      <c r="C356" s="834">
        <f t="shared" si="185"/>
        <v>350</v>
      </c>
      <c r="D356" s="835" t="s">
        <v>199</v>
      </c>
      <c r="E356" s="1208" t="s">
        <v>88</v>
      </c>
      <c r="F356" s="850">
        <v>2</v>
      </c>
      <c r="G356" s="838">
        <f t="shared" si="169"/>
        <v>2663636</v>
      </c>
      <c r="H356" s="839">
        <v>1</v>
      </c>
      <c r="I356" s="840">
        <f t="shared" si="173"/>
        <v>1931818</v>
      </c>
      <c r="J356" s="841">
        <v>2</v>
      </c>
      <c r="K356" s="840">
        <f t="shared" si="174"/>
        <v>4463636</v>
      </c>
      <c r="L356" s="842">
        <v>1</v>
      </c>
      <c r="M356" s="840">
        <f t="shared" si="175"/>
        <v>431818</v>
      </c>
      <c r="N356" s="851">
        <f t="shared" si="151"/>
        <v>6</v>
      </c>
      <c r="O356" s="844">
        <f t="shared" si="146"/>
        <v>9490908</v>
      </c>
      <c r="P356" s="844">
        <f t="shared" si="181"/>
        <v>240000</v>
      </c>
      <c r="Q356" s="844"/>
      <c r="R356" s="844">
        <f t="shared" si="164"/>
        <v>1331818</v>
      </c>
      <c r="S356" s="844">
        <f t="shared" si="165"/>
        <v>1931818</v>
      </c>
      <c r="T356" s="844">
        <f t="shared" si="166"/>
        <v>2231818</v>
      </c>
      <c r="U356" s="844">
        <f t="shared" si="167"/>
        <v>431818</v>
      </c>
      <c r="V356" s="856">
        <v>43546</v>
      </c>
      <c r="W356" s="844">
        <v>2000000</v>
      </c>
      <c r="X356" s="856">
        <v>43551</v>
      </c>
      <c r="Y356" s="844">
        <v>7490908</v>
      </c>
      <c r="Z356" s="844"/>
      <c r="AA356" s="857"/>
      <c r="AB356" s="857"/>
      <c r="AC356" s="444"/>
      <c r="AD356" s="444"/>
      <c r="AE356" s="858">
        <f t="shared" si="182"/>
        <v>9490908</v>
      </c>
      <c r="AF356" s="859">
        <f t="shared" si="168"/>
        <v>0</v>
      </c>
      <c r="AG356" s="444"/>
      <c r="AH356" s="444"/>
    </row>
    <row r="357" spans="1:34" ht="15" hidden="1" customHeight="1" x14ac:dyDescent="0.25">
      <c r="A357" s="1176">
        <f t="shared" si="183"/>
        <v>9</v>
      </c>
      <c r="B357" s="1193">
        <f t="shared" si="184"/>
        <v>43546</v>
      </c>
      <c r="C357" s="834">
        <f t="shared" si="185"/>
        <v>351</v>
      </c>
      <c r="D357" s="835" t="s">
        <v>177</v>
      </c>
      <c r="E357" s="1208" t="s">
        <v>88</v>
      </c>
      <c r="F357" s="850">
        <v>2</v>
      </c>
      <c r="G357" s="838">
        <f t="shared" si="169"/>
        <v>2663636</v>
      </c>
      <c r="H357" s="839"/>
      <c r="I357" s="840">
        <f t="shared" si="173"/>
        <v>0</v>
      </c>
      <c r="J357" s="841">
        <v>2</v>
      </c>
      <c r="K357" s="840">
        <f t="shared" si="174"/>
        <v>4463636</v>
      </c>
      <c r="L357" s="842">
        <v>1</v>
      </c>
      <c r="M357" s="840">
        <f t="shared" si="175"/>
        <v>431818</v>
      </c>
      <c r="N357" s="851">
        <f t="shared" si="151"/>
        <v>5</v>
      </c>
      <c r="O357" s="844">
        <f t="shared" si="146"/>
        <v>7559090</v>
      </c>
      <c r="P357" s="844">
        <f t="shared" si="181"/>
        <v>200000</v>
      </c>
      <c r="Q357" s="844"/>
      <c r="R357" s="844">
        <f t="shared" si="164"/>
        <v>1331818</v>
      </c>
      <c r="S357" s="844">
        <f t="shared" si="165"/>
        <v>1931818</v>
      </c>
      <c r="T357" s="844">
        <f t="shared" si="166"/>
        <v>2231818</v>
      </c>
      <c r="U357" s="844">
        <f t="shared" si="167"/>
        <v>431818</v>
      </c>
      <c r="V357" s="856">
        <v>43551</v>
      </c>
      <c r="W357" s="844">
        <v>3500000</v>
      </c>
      <c r="X357" s="856">
        <v>43564</v>
      </c>
      <c r="Y357" s="844">
        <v>4000000</v>
      </c>
      <c r="Z357" s="856">
        <v>43570</v>
      </c>
      <c r="AA357" s="857">
        <v>59090</v>
      </c>
      <c r="AB357" s="857"/>
      <c r="AC357" s="444"/>
      <c r="AD357" s="444"/>
      <c r="AE357" s="858">
        <f t="shared" si="182"/>
        <v>7559090</v>
      </c>
      <c r="AF357" s="859">
        <f t="shared" si="168"/>
        <v>0</v>
      </c>
      <c r="AG357" s="787"/>
      <c r="AH357" s="444"/>
    </row>
    <row r="358" spans="1:34" ht="15" hidden="1" customHeight="1" x14ac:dyDescent="0.25">
      <c r="A358" s="1176">
        <f t="shared" si="183"/>
        <v>10</v>
      </c>
      <c r="B358" s="1193">
        <f t="shared" si="184"/>
        <v>43546</v>
      </c>
      <c r="C358" s="834">
        <f t="shared" si="185"/>
        <v>352</v>
      </c>
      <c r="D358" s="835" t="s">
        <v>90</v>
      </c>
      <c r="E358" s="1208" t="s">
        <v>88</v>
      </c>
      <c r="F358" s="850">
        <v>5</v>
      </c>
      <c r="G358" s="838">
        <f t="shared" si="169"/>
        <v>6659090</v>
      </c>
      <c r="H358" s="839"/>
      <c r="I358" s="840">
        <f t="shared" si="173"/>
        <v>0</v>
      </c>
      <c r="J358" s="841">
        <v>5</v>
      </c>
      <c r="K358" s="840">
        <f t="shared" si="174"/>
        <v>11159090</v>
      </c>
      <c r="L358" s="842"/>
      <c r="M358" s="840">
        <f t="shared" si="175"/>
        <v>0</v>
      </c>
      <c r="N358" s="851">
        <f t="shared" si="151"/>
        <v>10</v>
      </c>
      <c r="O358" s="844">
        <f t="shared" si="146"/>
        <v>17818180</v>
      </c>
      <c r="P358" s="844">
        <f t="shared" si="181"/>
        <v>400000</v>
      </c>
      <c r="Q358" s="844"/>
      <c r="R358" s="844">
        <f t="shared" si="164"/>
        <v>1331818</v>
      </c>
      <c r="S358" s="844">
        <f t="shared" si="165"/>
        <v>1931818</v>
      </c>
      <c r="T358" s="844">
        <f t="shared" si="166"/>
        <v>2231818</v>
      </c>
      <c r="U358" s="844">
        <f t="shared" si="167"/>
        <v>431818</v>
      </c>
      <c r="V358" s="856">
        <v>43546</v>
      </c>
      <c r="W358" s="844">
        <v>17818180</v>
      </c>
      <c r="X358" s="844"/>
      <c r="Y358" s="844"/>
      <c r="Z358" s="844"/>
      <c r="AA358" s="857"/>
      <c r="AB358" s="857"/>
      <c r="AC358" s="444"/>
      <c r="AD358" s="444"/>
      <c r="AE358" s="858">
        <f t="shared" si="182"/>
        <v>17818180</v>
      </c>
      <c r="AF358" s="859">
        <f t="shared" si="168"/>
        <v>0</v>
      </c>
      <c r="AG358" s="444"/>
      <c r="AH358" s="444"/>
    </row>
    <row r="359" spans="1:34" ht="15" hidden="1" customHeight="1" x14ac:dyDescent="0.25">
      <c r="A359" s="1176">
        <f t="shared" si="183"/>
        <v>11</v>
      </c>
      <c r="B359" s="1193">
        <f t="shared" si="184"/>
        <v>43546</v>
      </c>
      <c r="C359" s="834">
        <f t="shared" si="185"/>
        <v>353</v>
      </c>
      <c r="D359" s="835" t="s">
        <v>37</v>
      </c>
      <c r="E359" s="1208" t="s">
        <v>88</v>
      </c>
      <c r="F359" s="850">
        <v>5</v>
      </c>
      <c r="G359" s="838">
        <f t="shared" si="169"/>
        <v>6659090</v>
      </c>
      <c r="H359" s="839"/>
      <c r="I359" s="840">
        <f t="shared" si="173"/>
        <v>0</v>
      </c>
      <c r="J359" s="841">
        <v>3</v>
      </c>
      <c r="K359" s="840">
        <f t="shared" si="174"/>
        <v>6695454</v>
      </c>
      <c r="L359" s="842">
        <v>2</v>
      </c>
      <c r="M359" s="840">
        <f t="shared" si="175"/>
        <v>863636</v>
      </c>
      <c r="N359" s="851">
        <f t="shared" si="151"/>
        <v>10</v>
      </c>
      <c r="O359" s="844">
        <f t="shared" si="146"/>
        <v>14218180</v>
      </c>
      <c r="P359" s="844">
        <f t="shared" si="181"/>
        <v>400000</v>
      </c>
      <c r="Q359" s="844"/>
      <c r="R359" s="844">
        <f t="shared" si="164"/>
        <v>1331818</v>
      </c>
      <c r="S359" s="844">
        <f t="shared" si="165"/>
        <v>1931818</v>
      </c>
      <c r="T359" s="844">
        <f t="shared" si="166"/>
        <v>2231818</v>
      </c>
      <c r="U359" s="844">
        <f t="shared" si="167"/>
        <v>431818</v>
      </c>
      <c r="V359" s="856">
        <v>43546</v>
      </c>
      <c r="W359" s="844">
        <v>14218180</v>
      </c>
      <c r="X359" s="844"/>
      <c r="Y359" s="844"/>
      <c r="Z359" s="844"/>
      <c r="AA359" s="857"/>
      <c r="AB359" s="857"/>
      <c r="AC359" s="444"/>
      <c r="AD359" s="444"/>
      <c r="AE359" s="858">
        <f t="shared" si="182"/>
        <v>14218180</v>
      </c>
      <c r="AF359" s="859">
        <f t="shared" si="168"/>
        <v>0</v>
      </c>
      <c r="AG359" s="444"/>
      <c r="AH359" s="444"/>
    </row>
    <row r="360" spans="1:34" ht="15" hidden="1" customHeight="1" x14ac:dyDescent="0.25">
      <c r="A360" s="1176">
        <f t="shared" si="183"/>
        <v>12</v>
      </c>
      <c r="B360" s="1193">
        <f t="shared" si="184"/>
        <v>43546</v>
      </c>
      <c r="C360" s="834">
        <f t="shared" si="185"/>
        <v>354</v>
      </c>
      <c r="D360" s="835" t="s">
        <v>103</v>
      </c>
      <c r="E360" s="1208" t="s">
        <v>57</v>
      </c>
      <c r="F360" s="850">
        <v>2</v>
      </c>
      <c r="G360" s="838">
        <f t="shared" si="169"/>
        <v>2663636</v>
      </c>
      <c r="H360" s="839">
        <v>1</v>
      </c>
      <c r="I360" s="840">
        <f t="shared" si="173"/>
        <v>1931818</v>
      </c>
      <c r="J360" s="841">
        <v>2</v>
      </c>
      <c r="K360" s="840">
        <f t="shared" si="174"/>
        <v>4463636</v>
      </c>
      <c r="L360" s="842">
        <v>1</v>
      </c>
      <c r="M360" s="840">
        <f t="shared" si="175"/>
        <v>431818</v>
      </c>
      <c r="N360" s="851">
        <f t="shared" si="151"/>
        <v>6</v>
      </c>
      <c r="O360" s="844">
        <f t="shared" si="146"/>
        <v>9490908</v>
      </c>
      <c r="P360" s="844">
        <f t="shared" si="181"/>
        <v>240000</v>
      </c>
      <c r="Q360" s="844"/>
      <c r="R360" s="844">
        <f t="shared" si="164"/>
        <v>1331818</v>
      </c>
      <c r="S360" s="844">
        <f t="shared" si="165"/>
        <v>1931818</v>
      </c>
      <c r="T360" s="844">
        <f t="shared" si="166"/>
        <v>2231818</v>
      </c>
      <c r="U360" s="844">
        <f t="shared" si="167"/>
        <v>431818</v>
      </c>
      <c r="V360" s="856">
        <v>43546</v>
      </c>
      <c r="W360" s="844">
        <v>9490908</v>
      </c>
      <c r="X360" s="844"/>
      <c r="Y360" s="844"/>
      <c r="Z360" s="844"/>
      <c r="AA360" s="857"/>
      <c r="AB360" s="857"/>
      <c r="AC360" s="444"/>
      <c r="AD360" s="444"/>
      <c r="AE360" s="858">
        <f t="shared" si="182"/>
        <v>9490908</v>
      </c>
      <c r="AF360" s="859">
        <f t="shared" si="168"/>
        <v>0</v>
      </c>
      <c r="AG360" s="444"/>
      <c r="AH360" s="444"/>
    </row>
    <row r="361" spans="1:34" ht="15" customHeight="1" x14ac:dyDescent="0.25">
      <c r="A361" s="1176">
        <f t="shared" si="183"/>
        <v>13</v>
      </c>
      <c r="B361" s="1193">
        <f t="shared" si="184"/>
        <v>43546</v>
      </c>
      <c r="C361" s="834">
        <f t="shared" si="185"/>
        <v>355</v>
      </c>
      <c r="D361" s="835" t="s">
        <v>39</v>
      </c>
      <c r="E361" s="1208" t="s">
        <v>57</v>
      </c>
      <c r="F361" s="850">
        <v>2</v>
      </c>
      <c r="G361" s="838">
        <f t="shared" si="169"/>
        <v>2663636</v>
      </c>
      <c r="H361" s="839">
        <v>1</v>
      </c>
      <c r="I361" s="840">
        <f t="shared" si="173"/>
        <v>1931818</v>
      </c>
      <c r="J361" s="841">
        <v>2</v>
      </c>
      <c r="K361" s="840">
        <f t="shared" si="174"/>
        <v>4463636</v>
      </c>
      <c r="L361" s="842">
        <v>1</v>
      </c>
      <c r="M361" s="840">
        <f t="shared" si="175"/>
        <v>431818</v>
      </c>
      <c r="N361" s="851">
        <f t="shared" si="151"/>
        <v>6</v>
      </c>
      <c r="O361" s="844">
        <f t="shared" si="146"/>
        <v>9490908</v>
      </c>
      <c r="P361" s="844">
        <f t="shared" si="181"/>
        <v>240000</v>
      </c>
      <c r="Q361" s="844"/>
      <c r="R361" s="844">
        <f t="shared" si="164"/>
        <v>1331818</v>
      </c>
      <c r="S361" s="844">
        <f t="shared" si="165"/>
        <v>1931818</v>
      </c>
      <c r="T361" s="844">
        <f t="shared" si="166"/>
        <v>2231818</v>
      </c>
      <c r="U361" s="844">
        <f t="shared" si="167"/>
        <v>431818</v>
      </c>
      <c r="V361" s="856">
        <v>43546</v>
      </c>
      <c r="W361" s="844">
        <v>6000000</v>
      </c>
      <c r="X361" s="856">
        <v>43551</v>
      </c>
      <c r="Y361" s="844">
        <v>3490000</v>
      </c>
      <c r="Z361" s="844"/>
      <c r="AA361" s="857"/>
      <c r="AB361" s="857"/>
      <c r="AC361" s="444"/>
      <c r="AD361" s="444"/>
      <c r="AE361" s="858">
        <f t="shared" si="182"/>
        <v>9490000</v>
      </c>
      <c r="AF361" s="859">
        <f t="shared" si="168"/>
        <v>908</v>
      </c>
      <c r="AG361" s="444"/>
      <c r="AH361" s="444"/>
    </row>
    <row r="362" spans="1:34" ht="15" hidden="1" customHeight="1" x14ac:dyDescent="0.25">
      <c r="A362" s="1176">
        <f t="shared" si="183"/>
        <v>14</v>
      </c>
      <c r="B362" s="1193">
        <f t="shared" si="184"/>
        <v>43546</v>
      </c>
      <c r="C362" s="834">
        <f t="shared" si="185"/>
        <v>356</v>
      </c>
      <c r="D362" s="835" t="s">
        <v>33</v>
      </c>
      <c r="E362" s="1208" t="s">
        <v>31</v>
      </c>
      <c r="F362" s="850">
        <v>3</v>
      </c>
      <c r="G362" s="838">
        <f t="shared" si="169"/>
        <v>3995454</v>
      </c>
      <c r="H362" s="839"/>
      <c r="I362" s="840">
        <f t="shared" si="173"/>
        <v>0</v>
      </c>
      <c r="J362" s="841">
        <v>5</v>
      </c>
      <c r="K362" s="840">
        <f t="shared" si="174"/>
        <v>11159090</v>
      </c>
      <c r="L362" s="842">
        <v>1</v>
      </c>
      <c r="M362" s="840">
        <f t="shared" si="175"/>
        <v>431818</v>
      </c>
      <c r="N362" s="851">
        <f t="shared" si="151"/>
        <v>9</v>
      </c>
      <c r="O362" s="844">
        <f t="shared" si="151"/>
        <v>15586362</v>
      </c>
      <c r="P362" s="844">
        <f t="shared" si="181"/>
        <v>360000</v>
      </c>
      <c r="Q362" s="844"/>
      <c r="R362" s="844">
        <f t="shared" si="164"/>
        <v>1331818</v>
      </c>
      <c r="S362" s="844">
        <f t="shared" si="165"/>
        <v>1931818</v>
      </c>
      <c r="T362" s="844">
        <f t="shared" si="166"/>
        <v>2231818</v>
      </c>
      <c r="U362" s="844">
        <f t="shared" si="167"/>
        <v>431818</v>
      </c>
      <c r="V362" s="856">
        <v>43546</v>
      </c>
      <c r="W362" s="844">
        <v>15586362</v>
      </c>
      <c r="X362" s="844"/>
      <c r="Y362" s="844"/>
      <c r="Z362" s="844"/>
      <c r="AA362" s="857"/>
      <c r="AB362" s="857"/>
      <c r="AC362" s="444"/>
      <c r="AD362" s="444"/>
      <c r="AE362" s="858">
        <f t="shared" si="182"/>
        <v>15586362</v>
      </c>
      <c r="AF362" s="859">
        <f t="shared" si="168"/>
        <v>0</v>
      </c>
      <c r="AG362" s="444"/>
      <c r="AH362" s="444"/>
    </row>
    <row r="363" spans="1:34" ht="15" hidden="1" customHeight="1" x14ac:dyDescent="0.25">
      <c r="A363" s="1176">
        <f t="shared" si="183"/>
        <v>15</v>
      </c>
      <c r="B363" s="1193">
        <f t="shared" si="184"/>
        <v>43546</v>
      </c>
      <c r="C363" s="834">
        <f t="shared" si="185"/>
        <v>357</v>
      </c>
      <c r="D363" s="835" t="s">
        <v>79</v>
      </c>
      <c r="E363" s="1208" t="s">
        <v>31</v>
      </c>
      <c r="F363" s="850">
        <v>10</v>
      </c>
      <c r="G363" s="838">
        <f t="shared" ref="G363:G394" si="186">F363*R363</f>
        <v>13318180</v>
      </c>
      <c r="H363" s="839"/>
      <c r="I363" s="840">
        <f t="shared" si="173"/>
        <v>0</v>
      </c>
      <c r="J363" s="841"/>
      <c r="K363" s="840">
        <f t="shared" si="174"/>
        <v>0</v>
      </c>
      <c r="L363" s="842"/>
      <c r="M363" s="840">
        <f t="shared" si="175"/>
        <v>0</v>
      </c>
      <c r="N363" s="851">
        <f t="shared" ref="N363:O378" si="187">+L363+J363+H363+F363</f>
        <v>10</v>
      </c>
      <c r="O363" s="844">
        <f t="shared" si="187"/>
        <v>13318180</v>
      </c>
      <c r="P363" s="844">
        <f t="shared" si="181"/>
        <v>400000</v>
      </c>
      <c r="Q363" s="844"/>
      <c r="R363" s="844">
        <f t="shared" si="164"/>
        <v>1331818</v>
      </c>
      <c r="S363" s="844">
        <f t="shared" si="165"/>
        <v>1931818</v>
      </c>
      <c r="T363" s="844">
        <f t="shared" si="166"/>
        <v>2231818</v>
      </c>
      <c r="U363" s="844">
        <f t="shared" si="167"/>
        <v>431818</v>
      </c>
      <c r="V363" s="856">
        <v>43549</v>
      </c>
      <c r="W363" s="844">
        <v>13318180</v>
      </c>
      <c r="X363" s="844"/>
      <c r="Y363" s="844"/>
      <c r="Z363" s="844"/>
      <c r="AA363" s="857"/>
      <c r="AB363" s="857"/>
      <c r="AC363" s="444"/>
      <c r="AD363" s="444"/>
      <c r="AE363" s="858">
        <f t="shared" si="182"/>
        <v>13318180</v>
      </c>
      <c r="AF363" s="859">
        <f t="shared" si="168"/>
        <v>0</v>
      </c>
      <c r="AG363" s="444"/>
      <c r="AH363" s="444"/>
    </row>
    <row r="364" spans="1:34" ht="15" hidden="1" customHeight="1" thickBot="1" x14ac:dyDescent="0.3">
      <c r="A364" s="1176">
        <f t="shared" si="183"/>
        <v>16</v>
      </c>
      <c r="B364" s="1193">
        <f t="shared" si="184"/>
        <v>43546</v>
      </c>
      <c r="C364" s="834">
        <f t="shared" si="185"/>
        <v>358</v>
      </c>
      <c r="D364" s="835" t="s">
        <v>32</v>
      </c>
      <c r="E364" s="1208" t="s">
        <v>31</v>
      </c>
      <c r="F364" s="850">
        <v>4</v>
      </c>
      <c r="G364" s="838">
        <f t="shared" si="186"/>
        <v>5327272</v>
      </c>
      <c r="H364" s="839">
        <v>1</v>
      </c>
      <c r="I364" s="840">
        <f t="shared" ref="I364:I395" si="188">H364*S364</f>
        <v>1931818</v>
      </c>
      <c r="J364" s="841">
        <v>2</v>
      </c>
      <c r="K364" s="840">
        <f t="shared" ref="K364:K395" si="189">J364*T364</f>
        <v>4463636</v>
      </c>
      <c r="L364" s="842">
        <v>1</v>
      </c>
      <c r="M364" s="840">
        <f t="shared" ref="M364:M395" si="190">L364*U364</f>
        <v>431818</v>
      </c>
      <c r="N364" s="851">
        <f t="shared" si="187"/>
        <v>8</v>
      </c>
      <c r="O364" s="844">
        <f t="shared" si="187"/>
        <v>12154544</v>
      </c>
      <c r="P364" s="844">
        <f t="shared" si="181"/>
        <v>320000</v>
      </c>
      <c r="Q364" s="844"/>
      <c r="R364" s="844">
        <f t="shared" si="164"/>
        <v>1331818</v>
      </c>
      <c r="S364" s="844">
        <f t="shared" si="165"/>
        <v>1931818</v>
      </c>
      <c r="T364" s="844">
        <f t="shared" si="166"/>
        <v>2231818</v>
      </c>
      <c r="U364" s="844">
        <f t="shared" si="167"/>
        <v>431818</v>
      </c>
      <c r="V364" s="856">
        <v>43549</v>
      </c>
      <c r="W364" s="844">
        <v>8154544</v>
      </c>
      <c r="X364" s="856">
        <v>43556</v>
      </c>
      <c r="Y364" s="844">
        <v>4000000</v>
      </c>
      <c r="Z364" s="844"/>
      <c r="AA364" s="857"/>
      <c r="AB364" s="857"/>
      <c r="AC364" s="444"/>
      <c r="AD364" s="444"/>
      <c r="AE364" s="858">
        <f t="shared" si="182"/>
        <v>12154544</v>
      </c>
      <c r="AF364" s="859">
        <f t="shared" si="168"/>
        <v>0</v>
      </c>
      <c r="AG364" s="787"/>
      <c r="AH364" s="444"/>
    </row>
    <row r="365" spans="1:34" ht="15" hidden="1" customHeight="1" x14ac:dyDescent="0.25">
      <c r="A365" s="1181">
        <v>1</v>
      </c>
      <c r="B365" s="1194">
        <v>43547</v>
      </c>
      <c r="C365" s="964">
        <v>359</v>
      </c>
      <c r="D365" s="835" t="s">
        <v>51</v>
      </c>
      <c r="E365" s="1158" t="s">
        <v>43</v>
      </c>
      <c r="F365" s="850">
        <v>2</v>
      </c>
      <c r="G365" s="916">
        <f t="shared" si="186"/>
        <v>2663636</v>
      </c>
      <c r="H365" s="917">
        <v>2</v>
      </c>
      <c r="I365" s="840">
        <f t="shared" si="188"/>
        <v>3863636</v>
      </c>
      <c r="J365" s="841">
        <v>2</v>
      </c>
      <c r="K365" s="840">
        <f t="shared" si="189"/>
        <v>4463636</v>
      </c>
      <c r="L365" s="842"/>
      <c r="M365" s="840">
        <f t="shared" si="190"/>
        <v>0</v>
      </c>
      <c r="N365" s="918">
        <f t="shared" si="187"/>
        <v>6</v>
      </c>
      <c r="O365" s="844">
        <f t="shared" si="187"/>
        <v>10990908</v>
      </c>
      <c r="P365" s="919">
        <f t="shared" si="181"/>
        <v>240000</v>
      </c>
      <c r="Q365" s="919"/>
      <c r="R365" s="919">
        <f t="shared" si="164"/>
        <v>1331818</v>
      </c>
      <c r="S365" s="919">
        <f t="shared" si="165"/>
        <v>1931818</v>
      </c>
      <c r="T365" s="919">
        <f t="shared" si="166"/>
        <v>2231818</v>
      </c>
      <c r="U365" s="919">
        <f t="shared" si="167"/>
        <v>431818</v>
      </c>
      <c r="V365" s="958">
        <v>43566</v>
      </c>
      <c r="W365" s="919">
        <v>9900000</v>
      </c>
      <c r="X365" s="958">
        <v>43571</v>
      </c>
      <c r="Y365" s="919">
        <v>1090908</v>
      </c>
      <c r="Z365" s="966"/>
      <c r="AA365" s="967"/>
      <c r="AB365" s="967"/>
      <c r="AC365" s="787"/>
      <c r="AD365" s="787"/>
      <c r="AE365" s="924">
        <f>W365+Y365+AA365+AC365</f>
        <v>10990908</v>
      </c>
      <c r="AF365" s="859">
        <f t="shared" si="168"/>
        <v>0</v>
      </c>
      <c r="AG365" s="787"/>
      <c r="AH365" s="444"/>
    </row>
    <row r="366" spans="1:34" ht="15" hidden="1" customHeight="1" x14ac:dyDescent="0.25">
      <c r="A366" s="1176">
        <f>+A365+1</f>
        <v>2</v>
      </c>
      <c r="B366" s="1193">
        <f>+B365</f>
        <v>43547</v>
      </c>
      <c r="C366" s="834">
        <f>+C365+1</f>
        <v>360</v>
      </c>
      <c r="D366" s="835" t="s">
        <v>39</v>
      </c>
      <c r="E366" s="1208" t="s">
        <v>43</v>
      </c>
      <c r="F366" s="850">
        <v>2</v>
      </c>
      <c r="G366" s="838">
        <f t="shared" si="186"/>
        <v>2663636</v>
      </c>
      <c r="H366" s="839"/>
      <c r="I366" s="840">
        <f t="shared" si="188"/>
        <v>0</v>
      </c>
      <c r="J366" s="841">
        <v>2</v>
      </c>
      <c r="K366" s="840">
        <f t="shared" si="189"/>
        <v>4463636</v>
      </c>
      <c r="L366" s="842">
        <v>1</v>
      </c>
      <c r="M366" s="840">
        <f t="shared" si="190"/>
        <v>431818</v>
      </c>
      <c r="N366" s="851">
        <f t="shared" si="187"/>
        <v>5</v>
      </c>
      <c r="O366" s="844">
        <f t="shared" si="187"/>
        <v>7559090</v>
      </c>
      <c r="P366" s="844">
        <f t="shared" si="181"/>
        <v>200000</v>
      </c>
      <c r="Q366" s="844"/>
      <c r="R366" s="844">
        <f t="shared" si="164"/>
        <v>1331818</v>
      </c>
      <c r="S366" s="844">
        <f t="shared" si="165"/>
        <v>1931818</v>
      </c>
      <c r="T366" s="844">
        <f t="shared" si="166"/>
        <v>2231818</v>
      </c>
      <c r="U366" s="844">
        <f t="shared" si="167"/>
        <v>431818</v>
      </c>
      <c r="V366" s="856">
        <v>43530</v>
      </c>
      <c r="W366" s="844">
        <v>7559090</v>
      </c>
      <c r="X366" s="856"/>
      <c r="Y366" s="844"/>
      <c r="Z366" s="844"/>
      <c r="AA366" s="857"/>
      <c r="AB366" s="857"/>
      <c r="AC366" s="444"/>
      <c r="AD366" s="444"/>
      <c r="AE366" s="858">
        <f t="shared" ref="AE366:AE376" si="191">W366+Y366+AA366+AC366</f>
        <v>7559090</v>
      </c>
      <c r="AF366" s="859">
        <f t="shared" si="168"/>
        <v>0</v>
      </c>
      <c r="AG366" s="444"/>
      <c r="AH366" s="444"/>
    </row>
    <row r="367" spans="1:34" ht="15" hidden="1" customHeight="1" x14ac:dyDescent="0.25">
      <c r="A367" s="1176">
        <f t="shared" ref="A367:A376" si="192">+A366+1</f>
        <v>3</v>
      </c>
      <c r="B367" s="1193">
        <f t="shared" ref="B367:B376" si="193">+B366</f>
        <v>43547</v>
      </c>
      <c r="C367" s="834">
        <f t="shared" ref="C367:C374" si="194">+C366+1</f>
        <v>361</v>
      </c>
      <c r="D367" s="835" t="s">
        <v>92</v>
      </c>
      <c r="E367" s="1208" t="s">
        <v>88</v>
      </c>
      <c r="F367" s="850">
        <v>5</v>
      </c>
      <c r="G367" s="838">
        <f t="shared" si="186"/>
        <v>6659090</v>
      </c>
      <c r="H367" s="839"/>
      <c r="I367" s="840">
        <f t="shared" si="188"/>
        <v>0</v>
      </c>
      <c r="J367" s="841">
        <v>4</v>
      </c>
      <c r="K367" s="840">
        <f t="shared" si="189"/>
        <v>8927272</v>
      </c>
      <c r="L367" s="842">
        <v>1</v>
      </c>
      <c r="M367" s="840">
        <f t="shared" si="190"/>
        <v>431818</v>
      </c>
      <c r="N367" s="851">
        <f t="shared" si="187"/>
        <v>10</v>
      </c>
      <c r="O367" s="844">
        <f t="shared" si="187"/>
        <v>16018180</v>
      </c>
      <c r="P367" s="844">
        <f t="shared" si="181"/>
        <v>400000</v>
      </c>
      <c r="Q367" s="844"/>
      <c r="R367" s="844">
        <f t="shared" si="164"/>
        <v>1331818</v>
      </c>
      <c r="S367" s="844">
        <f t="shared" si="165"/>
        <v>1931818</v>
      </c>
      <c r="T367" s="844">
        <f t="shared" si="166"/>
        <v>2231818</v>
      </c>
      <c r="U367" s="844">
        <f t="shared" si="167"/>
        <v>431818</v>
      </c>
      <c r="V367" s="856">
        <v>43549</v>
      </c>
      <c r="W367" s="844">
        <v>16018180</v>
      </c>
      <c r="X367" s="834"/>
      <c r="Y367" s="844"/>
      <c r="Z367" s="844"/>
      <c r="AA367" s="857"/>
      <c r="AB367" s="857"/>
      <c r="AC367" s="444"/>
      <c r="AD367" s="444"/>
      <c r="AE367" s="858">
        <f t="shared" si="191"/>
        <v>16018180</v>
      </c>
      <c r="AF367" s="859">
        <f t="shared" si="168"/>
        <v>0</v>
      </c>
      <c r="AG367" s="444"/>
      <c r="AH367" s="444"/>
    </row>
    <row r="368" spans="1:34" ht="15" hidden="1" customHeight="1" x14ac:dyDescent="0.25">
      <c r="A368" s="1176">
        <f t="shared" si="192"/>
        <v>4</v>
      </c>
      <c r="B368" s="1193">
        <f t="shared" si="193"/>
        <v>43547</v>
      </c>
      <c r="C368" s="834">
        <f t="shared" si="194"/>
        <v>362</v>
      </c>
      <c r="D368" s="835" t="s">
        <v>89</v>
      </c>
      <c r="E368" s="1208" t="s">
        <v>88</v>
      </c>
      <c r="F368" s="850">
        <v>5</v>
      </c>
      <c r="G368" s="838">
        <f t="shared" si="186"/>
        <v>6659090</v>
      </c>
      <c r="H368" s="839"/>
      <c r="I368" s="840">
        <f t="shared" si="188"/>
        <v>0</v>
      </c>
      <c r="J368" s="841">
        <v>4</v>
      </c>
      <c r="K368" s="840">
        <f t="shared" si="189"/>
        <v>8927272</v>
      </c>
      <c r="L368" s="842">
        <v>1</v>
      </c>
      <c r="M368" s="840">
        <f t="shared" si="190"/>
        <v>431818</v>
      </c>
      <c r="N368" s="851">
        <f t="shared" si="187"/>
        <v>10</v>
      </c>
      <c r="O368" s="844">
        <f t="shared" si="187"/>
        <v>16018180</v>
      </c>
      <c r="P368" s="844">
        <f t="shared" si="181"/>
        <v>400000</v>
      </c>
      <c r="Q368" s="844"/>
      <c r="R368" s="844">
        <f t="shared" si="164"/>
        <v>1331818</v>
      </c>
      <c r="S368" s="844">
        <f t="shared" si="165"/>
        <v>1931818</v>
      </c>
      <c r="T368" s="844">
        <f t="shared" si="166"/>
        <v>2231818</v>
      </c>
      <c r="U368" s="844">
        <f t="shared" si="167"/>
        <v>431818</v>
      </c>
      <c r="V368" s="856">
        <v>43549</v>
      </c>
      <c r="W368" s="844">
        <v>6018180</v>
      </c>
      <c r="X368" s="856">
        <v>43556</v>
      </c>
      <c r="Y368" s="844">
        <v>10000000</v>
      </c>
      <c r="Z368" s="844"/>
      <c r="AA368" s="857"/>
      <c r="AB368" s="857"/>
      <c r="AC368" s="444"/>
      <c r="AD368" s="444"/>
      <c r="AE368" s="858">
        <f t="shared" si="191"/>
        <v>16018180</v>
      </c>
      <c r="AF368" s="859">
        <f t="shared" si="168"/>
        <v>0</v>
      </c>
      <c r="AG368" s="787"/>
      <c r="AH368" s="444"/>
    </row>
    <row r="369" spans="1:34" ht="15" hidden="1" customHeight="1" x14ac:dyDescent="0.25">
      <c r="A369" s="1176">
        <f t="shared" si="192"/>
        <v>5</v>
      </c>
      <c r="B369" s="1193">
        <f t="shared" si="193"/>
        <v>43547</v>
      </c>
      <c r="C369" s="834">
        <f t="shared" si="194"/>
        <v>363</v>
      </c>
      <c r="D369" s="835" t="s">
        <v>59</v>
      </c>
      <c r="E369" s="1208" t="s">
        <v>57</v>
      </c>
      <c r="F369" s="850">
        <v>4</v>
      </c>
      <c r="G369" s="838">
        <f t="shared" si="186"/>
        <v>5327272</v>
      </c>
      <c r="H369" s="839">
        <v>1</v>
      </c>
      <c r="I369" s="840">
        <f t="shared" si="188"/>
        <v>1931818</v>
      </c>
      <c r="J369" s="841">
        <v>3</v>
      </c>
      <c r="K369" s="840">
        <f t="shared" si="189"/>
        <v>6695454</v>
      </c>
      <c r="L369" s="842"/>
      <c r="M369" s="840">
        <f t="shared" si="190"/>
        <v>0</v>
      </c>
      <c r="N369" s="851">
        <f t="shared" si="187"/>
        <v>8</v>
      </c>
      <c r="O369" s="844">
        <f t="shared" si="187"/>
        <v>13954544</v>
      </c>
      <c r="P369" s="844">
        <f t="shared" si="181"/>
        <v>320000</v>
      </c>
      <c r="Q369" s="844"/>
      <c r="R369" s="844">
        <f t="shared" si="164"/>
        <v>1331818</v>
      </c>
      <c r="S369" s="844">
        <f t="shared" si="165"/>
        <v>1931818</v>
      </c>
      <c r="T369" s="844">
        <f t="shared" si="166"/>
        <v>2231818</v>
      </c>
      <c r="U369" s="844">
        <f t="shared" si="167"/>
        <v>431818</v>
      </c>
      <c r="V369" s="856">
        <v>43546</v>
      </c>
      <c r="W369" s="844">
        <v>13954544</v>
      </c>
      <c r="X369" s="844"/>
      <c r="Y369" s="844"/>
      <c r="Z369" s="844"/>
      <c r="AA369" s="857"/>
      <c r="AB369" s="857"/>
      <c r="AC369" s="444"/>
      <c r="AD369" s="444"/>
      <c r="AE369" s="858">
        <f t="shared" si="191"/>
        <v>13954544</v>
      </c>
      <c r="AF369" s="859">
        <f t="shared" si="168"/>
        <v>0</v>
      </c>
      <c r="AG369" s="444"/>
      <c r="AH369" s="444"/>
    </row>
    <row r="370" spans="1:34" ht="15" hidden="1" customHeight="1" x14ac:dyDescent="0.25">
      <c r="A370" s="1176">
        <f t="shared" si="192"/>
        <v>6</v>
      </c>
      <c r="B370" s="1193">
        <f t="shared" si="193"/>
        <v>43547</v>
      </c>
      <c r="C370" s="834">
        <f t="shared" si="194"/>
        <v>364</v>
      </c>
      <c r="D370" s="835" t="s">
        <v>104</v>
      </c>
      <c r="E370" s="1208" t="s">
        <v>57</v>
      </c>
      <c r="F370" s="850">
        <v>3</v>
      </c>
      <c r="G370" s="838">
        <f t="shared" si="186"/>
        <v>3995454</v>
      </c>
      <c r="H370" s="839">
        <v>1</v>
      </c>
      <c r="I370" s="840">
        <f t="shared" si="188"/>
        <v>1931818</v>
      </c>
      <c r="J370" s="841">
        <v>3</v>
      </c>
      <c r="K370" s="840">
        <f t="shared" si="189"/>
        <v>6695454</v>
      </c>
      <c r="L370" s="842">
        <v>2</v>
      </c>
      <c r="M370" s="840">
        <f t="shared" si="190"/>
        <v>863636</v>
      </c>
      <c r="N370" s="851">
        <f t="shared" si="187"/>
        <v>9</v>
      </c>
      <c r="O370" s="844">
        <f t="shared" si="187"/>
        <v>13486362</v>
      </c>
      <c r="P370" s="844">
        <f t="shared" si="181"/>
        <v>360000</v>
      </c>
      <c r="Q370" s="844"/>
      <c r="R370" s="844">
        <f t="shared" si="164"/>
        <v>1331818</v>
      </c>
      <c r="S370" s="844">
        <f t="shared" si="165"/>
        <v>1931818</v>
      </c>
      <c r="T370" s="844">
        <f t="shared" si="166"/>
        <v>2231818</v>
      </c>
      <c r="U370" s="844">
        <f t="shared" si="167"/>
        <v>431818</v>
      </c>
      <c r="V370" s="958">
        <v>43577</v>
      </c>
      <c r="W370" s="844">
        <v>13486362</v>
      </c>
      <c r="X370" s="844"/>
      <c r="Y370" s="844"/>
      <c r="Z370" s="844"/>
      <c r="AA370" s="857"/>
      <c r="AB370" s="857"/>
      <c r="AC370" s="444"/>
      <c r="AD370" s="444"/>
      <c r="AE370" s="858">
        <f t="shared" si="191"/>
        <v>13486362</v>
      </c>
      <c r="AF370" s="859">
        <f t="shared" si="168"/>
        <v>0</v>
      </c>
      <c r="AG370" s="787"/>
      <c r="AH370" s="444"/>
    </row>
    <row r="371" spans="1:34" ht="15" hidden="1" customHeight="1" x14ac:dyDescent="0.25">
      <c r="A371" s="1176">
        <f t="shared" si="192"/>
        <v>7</v>
      </c>
      <c r="B371" s="1193">
        <f t="shared" si="193"/>
        <v>43547</v>
      </c>
      <c r="C371" s="834">
        <f t="shared" si="194"/>
        <v>365</v>
      </c>
      <c r="D371" s="835" t="s">
        <v>76</v>
      </c>
      <c r="E371" s="1208" t="s">
        <v>57</v>
      </c>
      <c r="F371" s="850">
        <v>2</v>
      </c>
      <c r="G371" s="838">
        <f t="shared" si="186"/>
        <v>2663636</v>
      </c>
      <c r="H371" s="839">
        <v>1</v>
      </c>
      <c r="I371" s="840">
        <f t="shared" si="188"/>
        <v>1931818</v>
      </c>
      <c r="J371" s="841">
        <v>2</v>
      </c>
      <c r="K371" s="840">
        <f t="shared" si="189"/>
        <v>4463636</v>
      </c>
      <c r="L371" s="842">
        <v>1</v>
      </c>
      <c r="M371" s="840">
        <f t="shared" si="190"/>
        <v>431818</v>
      </c>
      <c r="N371" s="851">
        <f t="shared" si="187"/>
        <v>6</v>
      </c>
      <c r="O371" s="844">
        <f t="shared" si="187"/>
        <v>9490908</v>
      </c>
      <c r="P371" s="844">
        <f t="shared" si="181"/>
        <v>240000</v>
      </c>
      <c r="Q371" s="844"/>
      <c r="R371" s="844">
        <f t="shared" si="164"/>
        <v>1331818</v>
      </c>
      <c r="S371" s="844">
        <f t="shared" si="165"/>
        <v>1931818</v>
      </c>
      <c r="T371" s="844">
        <f t="shared" si="166"/>
        <v>2231818</v>
      </c>
      <c r="U371" s="844">
        <f t="shared" si="167"/>
        <v>431818</v>
      </c>
      <c r="V371" s="856">
        <v>43546</v>
      </c>
      <c r="W371" s="844">
        <v>9490908</v>
      </c>
      <c r="X371" s="844"/>
      <c r="Y371" s="844"/>
      <c r="Z371" s="844"/>
      <c r="AA371" s="857"/>
      <c r="AB371" s="857"/>
      <c r="AC371" s="444"/>
      <c r="AD371" s="444"/>
      <c r="AE371" s="858">
        <f t="shared" si="191"/>
        <v>9490908</v>
      </c>
      <c r="AF371" s="859">
        <f t="shared" si="168"/>
        <v>0</v>
      </c>
      <c r="AG371" s="444"/>
      <c r="AH371" s="444"/>
    </row>
    <row r="372" spans="1:34" ht="15" hidden="1" customHeight="1" x14ac:dyDescent="0.25">
      <c r="A372" s="1176">
        <f t="shared" si="192"/>
        <v>8</v>
      </c>
      <c r="B372" s="1193">
        <f t="shared" si="193"/>
        <v>43547</v>
      </c>
      <c r="C372" s="834">
        <f t="shared" si="194"/>
        <v>366</v>
      </c>
      <c r="D372" s="835" t="s">
        <v>174</v>
      </c>
      <c r="E372" s="1208" t="s">
        <v>57</v>
      </c>
      <c r="F372" s="850">
        <v>2</v>
      </c>
      <c r="G372" s="838">
        <f t="shared" si="186"/>
        <v>2663636</v>
      </c>
      <c r="H372" s="839"/>
      <c r="I372" s="840">
        <f t="shared" si="188"/>
        <v>0</v>
      </c>
      <c r="J372" s="841">
        <v>2</v>
      </c>
      <c r="K372" s="840">
        <f t="shared" si="189"/>
        <v>4463636</v>
      </c>
      <c r="L372" s="842">
        <v>1</v>
      </c>
      <c r="M372" s="840">
        <f t="shared" si="190"/>
        <v>431818</v>
      </c>
      <c r="N372" s="851">
        <f t="shared" si="187"/>
        <v>5</v>
      </c>
      <c r="O372" s="844">
        <f t="shared" si="187"/>
        <v>7559090</v>
      </c>
      <c r="P372" s="844">
        <f t="shared" si="181"/>
        <v>200000</v>
      </c>
      <c r="Q372" s="844"/>
      <c r="R372" s="844">
        <f t="shared" si="164"/>
        <v>1331818</v>
      </c>
      <c r="S372" s="844">
        <f t="shared" si="165"/>
        <v>1931818</v>
      </c>
      <c r="T372" s="844">
        <f t="shared" si="166"/>
        <v>2231818</v>
      </c>
      <c r="U372" s="844">
        <f t="shared" si="167"/>
        <v>431818</v>
      </c>
      <c r="V372" s="856">
        <v>43546</v>
      </c>
      <c r="W372" s="844">
        <v>7559090</v>
      </c>
      <c r="X372" s="844"/>
      <c r="Y372" s="844"/>
      <c r="Z372" s="844"/>
      <c r="AA372" s="857"/>
      <c r="AB372" s="857"/>
      <c r="AC372" s="444"/>
      <c r="AD372" s="444"/>
      <c r="AE372" s="858">
        <f t="shared" si="191"/>
        <v>7559090</v>
      </c>
      <c r="AF372" s="859">
        <f t="shared" si="168"/>
        <v>0</v>
      </c>
      <c r="AG372" s="444"/>
      <c r="AH372" s="444"/>
    </row>
    <row r="373" spans="1:34" ht="15" hidden="1" customHeight="1" x14ac:dyDescent="0.25">
      <c r="A373" s="1176">
        <f t="shared" si="192"/>
        <v>9</v>
      </c>
      <c r="B373" s="1193">
        <f t="shared" si="193"/>
        <v>43547</v>
      </c>
      <c r="C373" s="834">
        <f t="shared" si="194"/>
        <v>367</v>
      </c>
      <c r="D373" s="835" t="s">
        <v>91</v>
      </c>
      <c r="E373" s="1208" t="s">
        <v>88</v>
      </c>
      <c r="F373" s="850">
        <v>3</v>
      </c>
      <c r="G373" s="838">
        <f t="shared" si="186"/>
        <v>3995454</v>
      </c>
      <c r="H373" s="839"/>
      <c r="I373" s="840">
        <f t="shared" si="188"/>
        <v>0</v>
      </c>
      <c r="J373" s="841">
        <v>2</v>
      </c>
      <c r="K373" s="840">
        <f t="shared" si="189"/>
        <v>4463636</v>
      </c>
      <c r="L373" s="842"/>
      <c r="M373" s="840">
        <f t="shared" si="190"/>
        <v>0</v>
      </c>
      <c r="N373" s="851">
        <f t="shared" si="187"/>
        <v>5</v>
      </c>
      <c r="O373" s="844">
        <f t="shared" si="187"/>
        <v>8459090</v>
      </c>
      <c r="P373" s="844">
        <f t="shared" si="181"/>
        <v>200000</v>
      </c>
      <c r="Q373" s="844"/>
      <c r="R373" s="844">
        <f t="shared" si="164"/>
        <v>1331818</v>
      </c>
      <c r="S373" s="844">
        <f t="shared" si="165"/>
        <v>1931818</v>
      </c>
      <c r="T373" s="844">
        <f t="shared" si="166"/>
        <v>2231818</v>
      </c>
      <c r="U373" s="844">
        <f t="shared" si="167"/>
        <v>431818</v>
      </c>
      <c r="V373" s="856">
        <v>43549</v>
      </c>
      <c r="W373" s="844">
        <v>8459090</v>
      </c>
      <c r="X373" s="844"/>
      <c r="Y373" s="844"/>
      <c r="Z373" s="844"/>
      <c r="AA373" s="857"/>
      <c r="AB373" s="857"/>
      <c r="AC373" s="444"/>
      <c r="AD373" s="444"/>
      <c r="AE373" s="858">
        <f t="shared" si="191"/>
        <v>8459090</v>
      </c>
      <c r="AF373" s="859">
        <f t="shared" si="168"/>
        <v>0</v>
      </c>
      <c r="AG373" s="444"/>
      <c r="AH373" s="444"/>
    </row>
    <row r="374" spans="1:34" ht="15" hidden="1" customHeight="1" x14ac:dyDescent="0.25">
      <c r="A374" s="1176">
        <f t="shared" si="192"/>
        <v>10</v>
      </c>
      <c r="B374" s="1193">
        <f t="shared" si="193"/>
        <v>43547</v>
      </c>
      <c r="C374" s="834">
        <f t="shared" si="194"/>
        <v>368</v>
      </c>
      <c r="D374" s="835" t="s">
        <v>106</v>
      </c>
      <c r="E374" s="1208" t="s">
        <v>88</v>
      </c>
      <c r="F374" s="850">
        <v>2</v>
      </c>
      <c r="G374" s="838">
        <f t="shared" si="186"/>
        <v>2663636</v>
      </c>
      <c r="H374" s="839"/>
      <c r="I374" s="840">
        <f t="shared" si="188"/>
        <v>0</v>
      </c>
      <c r="J374" s="841">
        <v>2</v>
      </c>
      <c r="K374" s="840">
        <f t="shared" si="189"/>
        <v>4463636</v>
      </c>
      <c r="L374" s="842">
        <v>1</v>
      </c>
      <c r="M374" s="840">
        <f t="shared" si="190"/>
        <v>431818</v>
      </c>
      <c r="N374" s="851">
        <f t="shared" si="187"/>
        <v>5</v>
      </c>
      <c r="O374" s="844">
        <f t="shared" si="187"/>
        <v>7559090</v>
      </c>
      <c r="P374" s="844">
        <f t="shared" si="181"/>
        <v>200000</v>
      </c>
      <c r="Q374" s="844"/>
      <c r="R374" s="844">
        <f t="shared" si="164"/>
        <v>1331818</v>
      </c>
      <c r="S374" s="844">
        <f t="shared" si="165"/>
        <v>1931818</v>
      </c>
      <c r="T374" s="844">
        <f t="shared" si="166"/>
        <v>2231818</v>
      </c>
      <c r="U374" s="844">
        <f t="shared" si="167"/>
        <v>431818</v>
      </c>
      <c r="V374" s="856">
        <v>43549</v>
      </c>
      <c r="W374" s="844">
        <v>7559090</v>
      </c>
      <c r="X374" s="844"/>
      <c r="Y374" s="844"/>
      <c r="Z374" s="844"/>
      <c r="AA374" s="857"/>
      <c r="AB374" s="857"/>
      <c r="AC374" s="444"/>
      <c r="AD374" s="444"/>
      <c r="AE374" s="858">
        <f t="shared" si="191"/>
        <v>7559090</v>
      </c>
      <c r="AF374" s="859">
        <f t="shared" si="168"/>
        <v>0</v>
      </c>
      <c r="AG374" s="444"/>
      <c r="AH374" s="444"/>
    </row>
    <row r="375" spans="1:34" ht="15" hidden="1" customHeight="1" x14ac:dyDescent="0.25">
      <c r="A375" s="1176">
        <f t="shared" si="192"/>
        <v>11</v>
      </c>
      <c r="B375" s="1193">
        <f t="shared" si="193"/>
        <v>43547</v>
      </c>
      <c r="C375" s="1206" t="s">
        <v>205</v>
      </c>
      <c r="D375" s="835" t="s">
        <v>68</v>
      </c>
      <c r="E375" s="1208" t="s">
        <v>57</v>
      </c>
      <c r="F375" s="850">
        <v>2</v>
      </c>
      <c r="G375" s="838">
        <f t="shared" si="186"/>
        <v>2663636</v>
      </c>
      <c r="H375" s="839"/>
      <c r="I375" s="840">
        <f t="shared" si="188"/>
        <v>0</v>
      </c>
      <c r="J375" s="841">
        <v>1</v>
      </c>
      <c r="K375" s="840">
        <f t="shared" si="189"/>
        <v>2231818</v>
      </c>
      <c r="L375" s="842">
        <v>1</v>
      </c>
      <c r="M375" s="840">
        <f t="shared" si="190"/>
        <v>431818</v>
      </c>
      <c r="N375" s="851">
        <f t="shared" si="187"/>
        <v>4</v>
      </c>
      <c r="O375" s="844">
        <f t="shared" si="187"/>
        <v>5327272</v>
      </c>
      <c r="P375" s="844">
        <f t="shared" si="181"/>
        <v>160000</v>
      </c>
      <c r="Q375" s="844"/>
      <c r="R375" s="844">
        <f t="shared" si="164"/>
        <v>1331818</v>
      </c>
      <c r="S375" s="844">
        <f t="shared" si="165"/>
        <v>1931818</v>
      </c>
      <c r="T375" s="844">
        <f t="shared" si="166"/>
        <v>2231818</v>
      </c>
      <c r="U375" s="844">
        <f t="shared" si="167"/>
        <v>431818</v>
      </c>
      <c r="V375" s="856">
        <v>43549</v>
      </c>
      <c r="W375" s="844">
        <v>3000000</v>
      </c>
      <c r="X375" s="856">
        <v>43570</v>
      </c>
      <c r="Y375" s="844">
        <v>2327272</v>
      </c>
      <c r="Z375" s="844"/>
      <c r="AA375" s="857"/>
      <c r="AB375" s="857"/>
      <c r="AC375" s="444"/>
      <c r="AD375" s="444"/>
      <c r="AE375" s="858">
        <f t="shared" si="191"/>
        <v>5327272</v>
      </c>
      <c r="AF375" s="859">
        <f t="shared" si="168"/>
        <v>0</v>
      </c>
      <c r="AG375" s="787"/>
      <c r="AH375" s="444"/>
    </row>
    <row r="376" spans="1:34" ht="15" hidden="1" customHeight="1" thickBot="1" x14ac:dyDescent="0.3">
      <c r="A376" s="1176">
        <f t="shared" si="192"/>
        <v>12</v>
      </c>
      <c r="B376" s="1193">
        <f t="shared" si="193"/>
        <v>43547</v>
      </c>
      <c r="C376" s="834">
        <v>369</v>
      </c>
      <c r="D376" s="835" t="s">
        <v>35</v>
      </c>
      <c r="E376" s="1208" t="s">
        <v>57</v>
      </c>
      <c r="F376" s="850">
        <v>2</v>
      </c>
      <c r="G376" s="838">
        <f t="shared" si="186"/>
        <v>2663636</v>
      </c>
      <c r="H376" s="839"/>
      <c r="I376" s="840">
        <f t="shared" si="188"/>
        <v>0</v>
      </c>
      <c r="J376" s="841">
        <v>2</v>
      </c>
      <c r="K376" s="840">
        <f t="shared" si="189"/>
        <v>4463636</v>
      </c>
      <c r="L376" s="842">
        <v>1</v>
      </c>
      <c r="M376" s="840">
        <f t="shared" si="190"/>
        <v>431818</v>
      </c>
      <c r="N376" s="851">
        <f t="shared" si="187"/>
        <v>5</v>
      </c>
      <c r="O376" s="844">
        <f t="shared" si="187"/>
        <v>7559090</v>
      </c>
      <c r="P376" s="844">
        <f t="shared" si="181"/>
        <v>200000</v>
      </c>
      <c r="Q376" s="844"/>
      <c r="R376" s="844">
        <f t="shared" si="164"/>
        <v>1331818</v>
      </c>
      <c r="S376" s="844">
        <f t="shared" si="165"/>
        <v>1931818</v>
      </c>
      <c r="T376" s="844">
        <f t="shared" si="166"/>
        <v>2231818</v>
      </c>
      <c r="U376" s="844">
        <f t="shared" si="167"/>
        <v>431818</v>
      </c>
      <c r="V376" s="856">
        <v>43549</v>
      </c>
      <c r="W376" s="844">
        <v>7559090</v>
      </c>
      <c r="X376" s="844"/>
      <c r="Y376" s="844"/>
      <c r="Z376" s="844"/>
      <c r="AA376" s="857"/>
      <c r="AB376" s="857"/>
      <c r="AC376" s="444"/>
      <c r="AD376" s="444"/>
      <c r="AE376" s="858">
        <f t="shared" si="191"/>
        <v>7559090</v>
      </c>
      <c r="AF376" s="859">
        <f t="shared" si="168"/>
        <v>0</v>
      </c>
      <c r="AG376" s="444"/>
      <c r="AH376" s="444"/>
    </row>
    <row r="377" spans="1:34" ht="15" hidden="1" customHeight="1" x14ac:dyDescent="0.25">
      <c r="A377" s="1175">
        <v>1</v>
      </c>
      <c r="B377" s="1193">
        <v>43549</v>
      </c>
      <c r="C377" s="1206">
        <v>370</v>
      </c>
      <c r="D377" s="864" t="s">
        <v>93</v>
      </c>
      <c r="E377" s="1208" t="s">
        <v>31</v>
      </c>
      <c r="F377" s="850">
        <v>2</v>
      </c>
      <c r="G377" s="838">
        <f t="shared" si="186"/>
        <v>2663636</v>
      </c>
      <c r="H377" s="839"/>
      <c r="I377" s="840">
        <f t="shared" si="188"/>
        <v>0</v>
      </c>
      <c r="J377" s="841"/>
      <c r="K377" s="840">
        <f t="shared" si="189"/>
        <v>0</v>
      </c>
      <c r="L377" s="842"/>
      <c r="M377" s="840">
        <f t="shared" si="190"/>
        <v>0</v>
      </c>
      <c r="N377" s="851">
        <f t="shared" si="187"/>
        <v>2</v>
      </c>
      <c r="O377" s="844">
        <f t="shared" si="187"/>
        <v>2663636</v>
      </c>
      <c r="P377" s="844">
        <f t="shared" si="181"/>
        <v>80000</v>
      </c>
      <c r="Q377" s="844"/>
      <c r="R377" s="844">
        <f t="shared" si="164"/>
        <v>1331818</v>
      </c>
      <c r="S377" s="844">
        <f t="shared" si="165"/>
        <v>1931818</v>
      </c>
      <c r="T377" s="844">
        <f t="shared" si="166"/>
        <v>2231818</v>
      </c>
      <c r="U377" s="844">
        <f t="shared" si="167"/>
        <v>431818</v>
      </c>
      <c r="V377" s="856">
        <v>43552</v>
      </c>
      <c r="W377" s="844">
        <v>2663636</v>
      </c>
      <c r="X377" s="856"/>
      <c r="Y377" s="844"/>
      <c r="Z377" s="844"/>
      <c r="AA377" s="857"/>
      <c r="AB377" s="857"/>
      <c r="AC377" s="444"/>
      <c r="AD377" s="444"/>
      <c r="AE377" s="858">
        <f>W377+Y377+AA377+AC377</f>
        <v>2663636</v>
      </c>
      <c r="AF377" s="859">
        <f t="shared" si="168"/>
        <v>0</v>
      </c>
      <c r="AG377" s="787"/>
      <c r="AH377" s="444"/>
    </row>
    <row r="378" spans="1:34" ht="15" hidden="1" customHeight="1" x14ac:dyDescent="0.25">
      <c r="A378" s="1176">
        <f>+A377+1</f>
        <v>2</v>
      </c>
      <c r="B378" s="1193">
        <v>43549</v>
      </c>
      <c r="C378" s="1206">
        <f>+C377+1</f>
        <v>371</v>
      </c>
      <c r="D378" s="864" t="s">
        <v>103</v>
      </c>
      <c r="E378" s="1161" t="s">
        <v>57</v>
      </c>
      <c r="F378" s="850">
        <v>2</v>
      </c>
      <c r="G378" s="838">
        <f t="shared" si="186"/>
        <v>2663636</v>
      </c>
      <c r="H378" s="839"/>
      <c r="I378" s="840">
        <f t="shared" si="188"/>
        <v>0</v>
      </c>
      <c r="J378" s="841"/>
      <c r="K378" s="840">
        <f t="shared" si="189"/>
        <v>0</v>
      </c>
      <c r="L378" s="842"/>
      <c r="M378" s="840">
        <f t="shared" si="190"/>
        <v>0</v>
      </c>
      <c r="N378" s="851">
        <f t="shared" si="187"/>
        <v>2</v>
      </c>
      <c r="O378" s="844">
        <f t="shared" si="187"/>
        <v>2663636</v>
      </c>
      <c r="P378" s="844">
        <f t="shared" si="181"/>
        <v>80000</v>
      </c>
      <c r="Q378" s="844"/>
      <c r="R378" s="844">
        <f t="shared" si="164"/>
        <v>1331818</v>
      </c>
      <c r="S378" s="844">
        <f t="shared" si="165"/>
        <v>1931818</v>
      </c>
      <c r="T378" s="844">
        <f t="shared" si="166"/>
        <v>2231818</v>
      </c>
      <c r="U378" s="844">
        <f t="shared" si="167"/>
        <v>431818</v>
      </c>
      <c r="V378" s="856">
        <v>43551</v>
      </c>
      <c r="W378" s="844">
        <v>2663636</v>
      </c>
      <c r="X378" s="856"/>
      <c r="Y378" s="844"/>
      <c r="Z378" s="844"/>
      <c r="AA378" s="857"/>
      <c r="AB378" s="857"/>
      <c r="AC378" s="444"/>
      <c r="AD378" s="444"/>
      <c r="AE378" s="858">
        <f t="shared" ref="AE378:AE387" si="195">W378+Y378+AA378+AC378</f>
        <v>2663636</v>
      </c>
      <c r="AF378" s="859">
        <f t="shared" si="168"/>
        <v>0</v>
      </c>
      <c r="AG378" s="444"/>
      <c r="AH378" s="444"/>
    </row>
    <row r="379" spans="1:34" ht="15" hidden="1" customHeight="1" x14ac:dyDescent="0.25">
      <c r="A379" s="1176">
        <f>+A378+1</f>
        <v>3</v>
      </c>
      <c r="B379" s="1193">
        <v>43549</v>
      </c>
      <c r="C379" s="1206">
        <f t="shared" ref="C379:C384" si="196">+C378+1</f>
        <v>372</v>
      </c>
      <c r="D379" s="864" t="s">
        <v>69</v>
      </c>
      <c r="E379" s="1161" t="s">
        <v>57</v>
      </c>
      <c r="F379" s="850">
        <v>2</v>
      </c>
      <c r="G379" s="838">
        <f t="shared" si="186"/>
        <v>2663636</v>
      </c>
      <c r="H379" s="839"/>
      <c r="I379" s="840">
        <f t="shared" si="188"/>
        <v>0</v>
      </c>
      <c r="J379" s="841"/>
      <c r="K379" s="840">
        <f t="shared" si="189"/>
        <v>0</v>
      </c>
      <c r="L379" s="842"/>
      <c r="M379" s="840">
        <f t="shared" si="190"/>
        <v>0</v>
      </c>
      <c r="N379" s="851">
        <f t="shared" ref="N379:O394" si="197">+L379+J379+H379+F379</f>
        <v>2</v>
      </c>
      <c r="O379" s="844">
        <f t="shared" si="197"/>
        <v>2663636</v>
      </c>
      <c r="P379" s="844">
        <f t="shared" si="181"/>
        <v>80000</v>
      </c>
      <c r="Q379" s="844"/>
      <c r="R379" s="844">
        <f t="shared" si="164"/>
        <v>1331818</v>
      </c>
      <c r="S379" s="844">
        <f t="shared" si="165"/>
        <v>1931818</v>
      </c>
      <c r="T379" s="844">
        <f t="shared" si="166"/>
        <v>2231818</v>
      </c>
      <c r="U379" s="844">
        <f t="shared" si="167"/>
        <v>431818</v>
      </c>
      <c r="V379" s="856">
        <v>43551</v>
      </c>
      <c r="W379" s="844">
        <v>2663636</v>
      </c>
      <c r="X379" s="834"/>
      <c r="Y379" s="844"/>
      <c r="Z379" s="844"/>
      <c r="AA379" s="857"/>
      <c r="AB379" s="857"/>
      <c r="AC379" s="444"/>
      <c r="AD379" s="444"/>
      <c r="AE379" s="858">
        <f t="shared" si="195"/>
        <v>2663636</v>
      </c>
      <c r="AF379" s="859">
        <f t="shared" si="168"/>
        <v>0</v>
      </c>
      <c r="AG379" s="444"/>
      <c r="AH379" s="444"/>
    </row>
    <row r="380" spans="1:34" ht="15" hidden="1" customHeight="1" x14ac:dyDescent="0.25">
      <c r="A380" s="1180">
        <f t="shared" ref="A380:A387" si="198">+A379+1</f>
        <v>4</v>
      </c>
      <c r="B380" s="1193">
        <v>43549</v>
      </c>
      <c r="C380" s="1206">
        <f t="shared" si="196"/>
        <v>373</v>
      </c>
      <c r="D380" s="961" t="s">
        <v>58</v>
      </c>
      <c r="E380" s="1161" t="s">
        <v>57</v>
      </c>
      <c r="F380" s="934">
        <v>2</v>
      </c>
      <c r="G380" s="935">
        <f t="shared" si="186"/>
        <v>2663636</v>
      </c>
      <c r="H380" s="936"/>
      <c r="I380" s="937">
        <f t="shared" si="188"/>
        <v>0</v>
      </c>
      <c r="J380" s="938"/>
      <c r="K380" s="937">
        <f t="shared" si="189"/>
        <v>0</v>
      </c>
      <c r="L380" s="939"/>
      <c r="M380" s="937">
        <f t="shared" si="190"/>
        <v>0</v>
      </c>
      <c r="N380" s="940">
        <f t="shared" si="197"/>
        <v>2</v>
      </c>
      <c r="O380" s="844">
        <f t="shared" si="197"/>
        <v>2663636</v>
      </c>
      <c r="P380" s="941">
        <f t="shared" si="181"/>
        <v>80000</v>
      </c>
      <c r="Q380" s="941"/>
      <c r="R380" s="941">
        <f t="shared" si="164"/>
        <v>1331818</v>
      </c>
      <c r="S380" s="941">
        <f t="shared" si="165"/>
        <v>1931818</v>
      </c>
      <c r="T380" s="941">
        <f t="shared" si="166"/>
        <v>2231818</v>
      </c>
      <c r="U380" s="941">
        <f t="shared" si="167"/>
        <v>431818</v>
      </c>
      <c r="V380" s="856">
        <v>43551</v>
      </c>
      <c r="W380" s="844">
        <v>2663636</v>
      </c>
      <c r="X380" s="834"/>
      <c r="Y380" s="844"/>
      <c r="Z380" s="844"/>
      <c r="AA380" s="857"/>
      <c r="AB380" s="857"/>
      <c r="AC380" s="444"/>
      <c r="AD380" s="444"/>
      <c r="AE380" s="858">
        <f t="shared" si="195"/>
        <v>2663636</v>
      </c>
      <c r="AF380" s="859">
        <f t="shared" si="168"/>
        <v>0</v>
      </c>
      <c r="AG380" s="444"/>
      <c r="AH380" s="444"/>
    </row>
    <row r="381" spans="1:34" ht="15" hidden="1" customHeight="1" x14ac:dyDescent="0.25">
      <c r="A381" s="1176">
        <f t="shared" si="198"/>
        <v>5</v>
      </c>
      <c r="B381" s="1193">
        <v>43549</v>
      </c>
      <c r="C381" s="1206">
        <f t="shared" si="196"/>
        <v>374</v>
      </c>
      <c r="D381" s="835" t="s">
        <v>56</v>
      </c>
      <c r="E381" s="1161" t="s">
        <v>57</v>
      </c>
      <c r="F381" s="850">
        <v>3</v>
      </c>
      <c r="G381" s="838">
        <f t="shared" si="186"/>
        <v>3995454</v>
      </c>
      <c r="H381" s="839"/>
      <c r="I381" s="840">
        <f t="shared" si="188"/>
        <v>0</v>
      </c>
      <c r="J381" s="841"/>
      <c r="K381" s="840">
        <f t="shared" si="189"/>
        <v>0</v>
      </c>
      <c r="L381" s="842">
        <v>1</v>
      </c>
      <c r="M381" s="840">
        <f t="shared" si="190"/>
        <v>431818</v>
      </c>
      <c r="N381" s="851">
        <f t="shared" si="197"/>
        <v>4</v>
      </c>
      <c r="O381" s="844">
        <f t="shared" si="197"/>
        <v>4427272</v>
      </c>
      <c r="P381" s="844">
        <f t="shared" si="181"/>
        <v>160000</v>
      </c>
      <c r="Q381" s="844"/>
      <c r="R381" s="844">
        <f t="shared" si="164"/>
        <v>1331818</v>
      </c>
      <c r="S381" s="844">
        <f t="shared" si="165"/>
        <v>1931818</v>
      </c>
      <c r="T381" s="844">
        <f t="shared" si="166"/>
        <v>2231818</v>
      </c>
      <c r="U381" s="844">
        <f t="shared" si="167"/>
        <v>431818</v>
      </c>
      <c r="V381" s="856">
        <v>43551</v>
      </c>
      <c r="W381" s="844">
        <v>4427272</v>
      </c>
      <c r="X381" s="844"/>
      <c r="Y381" s="844"/>
      <c r="Z381" s="844"/>
      <c r="AA381" s="857"/>
      <c r="AB381" s="857"/>
      <c r="AC381" s="444"/>
      <c r="AD381" s="444"/>
      <c r="AE381" s="858">
        <f t="shared" si="195"/>
        <v>4427272</v>
      </c>
      <c r="AF381" s="859">
        <f t="shared" si="168"/>
        <v>0</v>
      </c>
      <c r="AG381" s="444"/>
      <c r="AH381" s="444"/>
    </row>
    <row r="382" spans="1:34" ht="15" hidden="1" customHeight="1" x14ac:dyDescent="0.25">
      <c r="A382" s="1176">
        <f t="shared" si="198"/>
        <v>6</v>
      </c>
      <c r="B382" s="1193">
        <v>43549</v>
      </c>
      <c r="C382" s="1206">
        <f t="shared" si="196"/>
        <v>375</v>
      </c>
      <c r="D382" s="835" t="s">
        <v>71</v>
      </c>
      <c r="E382" s="1161" t="s">
        <v>57</v>
      </c>
      <c r="F382" s="850">
        <v>2</v>
      </c>
      <c r="G382" s="838">
        <f t="shared" si="186"/>
        <v>2663636</v>
      </c>
      <c r="H382" s="839"/>
      <c r="I382" s="840">
        <f t="shared" si="188"/>
        <v>0</v>
      </c>
      <c r="J382" s="841"/>
      <c r="K382" s="840">
        <f t="shared" si="189"/>
        <v>0</v>
      </c>
      <c r="L382" s="842">
        <v>1</v>
      </c>
      <c r="M382" s="840">
        <f t="shared" si="190"/>
        <v>431818</v>
      </c>
      <c r="N382" s="851">
        <f t="shared" si="197"/>
        <v>3</v>
      </c>
      <c r="O382" s="844">
        <f t="shared" si="197"/>
        <v>3095454</v>
      </c>
      <c r="P382" s="844">
        <f t="shared" si="181"/>
        <v>120000</v>
      </c>
      <c r="Q382" s="844"/>
      <c r="R382" s="844">
        <f t="shared" si="164"/>
        <v>1331818</v>
      </c>
      <c r="S382" s="844">
        <f t="shared" si="165"/>
        <v>1931818</v>
      </c>
      <c r="T382" s="844">
        <f t="shared" si="166"/>
        <v>2231818</v>
      </c>
      <c r="U382" s="844">
        <f t="shared" si="167"/>
        <v>431818</v>
      </c>
      <c r="V382" s="856">
        <v>43551</v>
      </c>
      <c r="W382" s="844">
        <v>2800000</v>
      </c>
      <c r="X382" s="856">
        <v>43556</v>
      </c>
      <c r="Y382" s="844">
        <v>295454</v>
      </c>
      <c r="Z382" s="844"/>
      <c r="AA382" s="857"/>
      <c r="AB382" s="857"/>
      <c r="AC382" s="444"/>
      <c r="AD382" s="444"/>
      <c r="AE382" s="858">
        <f t="shared" si="195"/>
        <v>3095454</v>
      </c>
      <c r="AF382" s="859">
        <f t="shared" si="168"/>
        <v>0</v>
      </c>
      <c r="AG382" s="787"/>
      <c r="AH382" s="444"/>
    </row>
    <row r="383" spans="1:34" ht="15" hidden="1" customHeight="1" x14ac:dyDescent="0.25">
      <c r="A383" s="1176">
        <f t="shared" si="198"/>
        <v>7</v>
      </c>
      <c r="B383" s="1193">
        <v>43549</v>
      </c>
      <c r="C383" s="1206">
        <f t="shared" si="196"/>
        <v>376</v>
      </c>
      <c r="D383" s="835" t="s">
        <v>75</v>
      </c>
      <c r="E383" s="1208" t="s">
        <v>57</v>
      </c>
      <c r="F383" s="850">
        <v>2</v>
      </c>
      <c r="G383" s="838">
        <f t="shared" si="186"/>
        <v>2663636</v>
      </c>
      <c r="H383" s="839"/>
      <c r="I383" s="840">
        <f t="shared" si="188"/>
        <v>0</v>
      </c>
      <c r="J383" s="841"/>
      <c r="K383" s="840">
        <f t="shared" si="189"/>
        <v>0</v>
      </c>
      <c r="L383" s="842"/>
      <c r="M383" s="840">
        <f t="shared" si="190"/>
        <v>0</v>
      </c>
      <c r="N383" s="851">
        <f t="shared" si="197"/>
        <v>2</v>
      </c>
      <c r="O383" s="844">
        <f t="shared" si="197"/>
        <v>2663636</v>
      </c>
      <c r="P383" s="844">
        <f t="shared" si="181"/>
        <v>80000</v>
      </c>
      <c r="Q383" s="844"/>
      <c r="R383" s="844">
        <f t="shared" si="164"/>
        <v>1331818</v>
      </c>
      <c r="S383" s="844">
        <f t="shared" si="165"/>
        <v>1931818</v>
      </c>
      <c r="T383" s="844">
        <f t="shared" si="166"/>
        <v>2231818</v>
      </c>
      <c r="U383" s="844">
        <f t="shared" si="167"/>
        <v>431818</v>
      </c>
      <c r="V383" s="856">
        <v>43551</v>
      </c>
      <c r="W383" s="844">
        <v>2663636</v>
      </c>
      <c r="X383" s="844"/>
      <c r="Y383" s="844"/>
      <c r="Z383" s="844"/>
      <c r="AA383" s="857"/>
      <c r="AB383" s="857"/>
      <c r="AC383" s="444"/>
      <c r="AD383" s="444"/>
      <c r="AE383" s="858">
        <f t="shared" si="195"/>
        <v>2663636</v>
      </c>
      <c r="AF383" s="859">
        <f t="shared" si="168"/>
        <v>0</v>
      </c>
      <c r="AG383" s="444"/>
      <c r="AH383" s="444"/>
    </row>
    <row r="384" spans="1:34" ht="15" hidden="1" customHeight="1" x14ac:dyDescent="0.25">
      <c r="A384" s="1176">
        <f t="shared" si="198"/>
        <v>8</v>
      </c>
      <c r="B384" s="1193">
        <v>43549</v>
      </c>
      <c r="C384" s="1206">
        <f t="shared" si="196"/>
        <v>377</v>
      </c>
      <c r="D384" s="835" t="s">
        <v>42</v>
      </c>
      <c r="E384" s="1208" t="s">
        <v>43</v>
      </c>
      <c r="F384" s="850">
        <v>2</v>
      </c>
      <c r="G384" s="838">
        <f t="shared" si="186"/>
        <v>2663636</v>
      </c>
      <c r="H384" s="839"/>
      <c r="I384" s="840">
        <f t="shared" si="188"/>
        <v>0</v>
      </c>
      <c r="J384" s="841">
        <v>1</v>
      </c>
      <c r="K384" s="840">
        <f t="shared" si="189"/>
        <v>2231818</v>
      </c>
      <c r="L384" s="842">
        <v>1</v>
      </c>
      <c r="M384" s="840">
        <f t="shared" si="190"/>
        <v>431818</v>
      </c>
      <c r="N384" s="851">
        <f t="shared" si="197"/>
        <v>4</v>
      </c>
      <c r="O384" s="844">
        <f t="shared" si="197"/>
        <v>5327272</v>
      </c>
      <c r="P384" s="844">
        <f t="shared" si="181"/>
        <v>160000</v>
      </c>
      <c r="Q384" s="844"/>
      <c r="R384" s="844">
        <f t="shared" si="164"/>
        <v>1331818</v>
      </c>
      <c r="S384" s="844">
        <f t="shared" si="165"/>
        <v>1931818</v>
      </c>
      <c r="T384" s="844">
        <f t="shared" si="166"/>
        <v>2231818</v>
      </c>
      <c r="U384" s="844">
        <f t="shared" si="167"/>
        <v>431818</v>
      </c>
      <c r="V384" s="856">
        <v>43551</v>
      </c>
      <c r="W384" s="844">
        <v>5327272</v>
      </c>
      <c r="X384" s="844"/>
      <c r="Y384" s="844"/>
      <c r="Z384" s="844"/>
      <c r="AA384" s="857"/>
      <c r="AB384" s="857"/>
      <c r="AC384" s="444"/>
      <c r="AD384" s="444"/>
      <c r="AE384" s="858">
        <f t="shared" si="195"/>
        <v>5327272</v>
      </c>
      <c r="AF384" s="859">
        <f t="shared" si="168"/>
        <v>0</v>
      </c>
      <c r="AG384" s="444"/>
      <c r="AH384" s="444"/>
    </row>
    <row r="385" spans="1:34" ht="15" hidden="1" customHeight="1" x14ac:dyDescent="0.25">
      <c r="A385" s="1176">
        <f t="shared" si="198"/>
        <v>9</v>
      </c>
      <c r="B385" s="1193">
        <v>43549</v>
      </c>
      <c r="C385" s="1206">
        <f>+C384+1</f>
        <v>378</v>
      </c>
      <c r="D385" s="835" t="s">
        <v>46</v>
      </c>
      <c r="E385" s="1208" t="s">
        <v>43</v>
      </c>
      <c r="F385" s="850">
        <v>2</v>
      </c>
      <c r="G385" s="838">
        <f t="shared" si="186"/>
        <v>2663636</v>
      </c>
      <c r="H385" s="839"/>
      <c r="I385" s="840">
        <f t="shared" si="188"/>
        <v>0</v>
      </c>
      <c r="J385" s="841"/>
      <c r="K385" s="840">
        <f t="shared" si="189"/>
        <v>0</v>
      </c>
      <c r="L385" s="842"/>
      <c r="M385" s="840">
        <f t="shared" si="190"/>
        <v>0</v>
      </c>
      <c r="N385" s="851">
        <f t="shared" si="197"/>
        <v>2</v>
      </c>
      <c r="O385" s="844">
        <f t="shared" si="197"/>
        <v>2663636</v>
      </c>
      <c r="P385" s="844">
        <f t="shared" si="181"/>
        <v>80000</v>
      </c>
      <c r="Q385" s="844"/>
      <c r="R385" s="844">
        <f t="shared" si="164"/>
        <v>1331818</v>
      </c>
      <c r="S385" s="844">
        <f t="shared" si="165"/>
        <v>1931818</v>
      </c>
      <c r="T385" s="844">
        <f t="shared" si="166"/>
        <v>2231818</v>
      </c>
      <c r="U385" s="844">
        <f t="shared" si="167"/>
        <v>431818</v>
      </c>
      <c r="V385" s="856">
        <v>43551</v>
      </c>
      <c r="W385" s="844">
        <v>2663636</v>
      </c>
      <c r="X385" s="844"/>
      <c r="Y385" s="844"/>
      <c r="Z385" s="844"/>
      <c r="AA385" s="857"/>
      <c r="AB385" s="857"/>
      <c r="AC385" s="444"/>
      <c r="AD385" s="444"/>
      <c r="AE385" s="858">
        <f t="shared" si="195"/>
        <v>2663636</v>
      </c>
      <c r="AF385" s="859">
        <f t="shared" si="168"/>
        <v>0</v>
      </c>
      <c r="AG385" s="444"/>
      <c r="AH385" s="444"/>
    </row>
    <row r="386" spans="1:34" ht="15" hidden="1" customHeight="1" x14ac:dyDescent="0.25">
      <c r="A386" s="1176">
        <f t="shared" si="198"/>
        <v>10</v>
      </c>
      <c r="B386" s="1193">
        <v>43549</v>
      </c>
      <c r="C386" s="1206">
        <f>+C385+1</f>
        <v>379</v>
      </c>
      <c r="D386" s="835" t="s">
        <v>53</v>
      </c>
      <c r="E386" s="1208" t="s">
        <v>43</v>
      </c>
      <c r="F386" s="850">
        <v>2</v>
      </c>
      <c r="G386" s="838">
        <f t="shared" si="186"/>
        <v>2663636</v>
      </c>
      <c r="H386" s="839"/>
      <c r="I386" s="840">
        <f t="shared" si="188"/>
        <v>0</v>
      </c>
      <c r="J386" s="841">
        <v>1</v>
      </c>
      <c r="K386" s="840">
        <f t="shared" si="189"/>
        <v>2231818</v>
      </c>
      <c r="L386" s="842"/>
      <c r="M386" s="840">
        <f t="shared" si="190"/>
        <v>0</v>
      </c>
      <c r="N386" s="851">
        <f t="shared" si="197"/>
        <v>3</v>
      </c>
      <c r="O386" s="844">
        <f t="shared" si="197"/>
        <v>4895454</v>
      </c>
      <c r="P386" s="844">
        <f t="shared" si="181"/>
        <v>120000</v>
      </c>
      <c r="Q386" s="844"/>
      <c r="R386" s="844">
        <f t="shared" si="164"/>
        <v>1331818</v>
      </c>
      <c r="S386" s="844">
        <f t="shared" si="165"/>
        <v>1931818</v>
      </c>
      <c r="T386" s="844">
        <f t="shared" si="166"/>
        <v>2231818</v>
      </c>
      <c r="U386" s="844">
        <f t="shared" si="167"/>
        <v>431818</v>
      </c>
      <c r="V386" s="856">
        <v>43551</v>
      </c>
      <c r="W386" s="844">
        <v>4895454</v>
      </c>
      <c r="X386" s="844"/>
      <c r="Y386" s="844"/>
      <c r="Z386" s="844"/>
      <c r="AA386" s="857"/>
      <c r="AB386" s="857"/>
      <c r="AC386" s="444"/>
      <c r="AD386" s="444"/>
      <c r="AE386" s="858">
        <f t="shared" si="195"/>
        <v>4895454</v>
      </c>
      <c r="AF386" s="859">
        <f t="shared" si="168"/>
        <v>0</v>
      </c>
      <c r="AG386" s="444"/>
      <c r="AH386" s="444"/>
    </row>
    <row r="387" spans="1:34" ht="15" hidden="1" customHeight="1" x14ac:dyDescent="0.25">
      <c r="A387" s="1176">
        <f t="shared" si="198"/>
        <v>11</v>
      </c>
      <c r="B387" s="1193">
        <v>43549</v>
      </c>
      <c r="C387" s="1206">
        <f>+C386+1</f>
        <v>380</v>
      </c>
      <c r="D387" s="835" t="s">
        <v>45</v>
      </c>
      <c r="E387" s="1208" t="s">
        <v>43</v>
      </c>
      <c r="F387" s="850">
        <v>2</v>
      </c>
      <c r="G387" s="838">
        <f t="shared" si="186"/>
        <v>2663636</v>
      </c>
      <c r="H387" s="839"/>
      <c r="I387" s="840">
        <f t="shared" si="188"/>
        <v>0</v>
      </c>
      <c r="J387" s="841"/>
      <c r="K387" s="840">
        <f t="shared" si="189"/>
        <v>0</v>
      </c>
      <c r="L387" s="842"/>
      <c r="M387" s="840">
        <f t="shared" si="190"/>
        <v>0</v>
      </c>
      <c r="N387" s="851">
        <f t="shared" si="197"/>
        <v>2</v>
      </c>
      <c r="O387" s="844">
        <f t="shared" si="197"/>
        <v>2663636</v>
      </c>
      <c r="P387" s="844">
        <f t="shared" si="181"/>
        <v>80000</v>
      </c>
      <c r="Q387" s="844"/>
      <c r="R387" s="844">
        <f t="shared" si="164"/>
        <v>1331818</v>
      </c>
      <c r="S387" s="844">
        <f t="shared" si="165"/>
        <v>1931818</v>
      </c>
      <c r="T387" s="844">
        <f t="shared" si="166"/>
        <v>2231818</v>
      </c>
      <c r="U387" s="844">
        <f t="shared" si="167"/>
        <v>431818</v>
      </c>
      <c r="V387" s="856">
        <v>43546</v>
      </c>
      <c r="W387" s="844">
        <v>509092</v>
      </c>
      <c r="X387" s="856">
        <v>43551</v>
      </c>
      <c r="Y387" s="844">
        <v>2154554</v>
      </c>
      <c r="Z387" s="844"/>
      <c r="AA387" s="857"/>
      <c r="AB387" s="857"/>
      <c r="AC387" s="444"/>
      <c r="AD387" s="444"/>
      <c r="AE387" s="858">
        <f t="shared" si="195"/>
        <v>2663646</v>
      </c>
      <c r="AF387" s="859">
        <f t="shared" si="168"/>
        <v>-10</v>
      </c>
      <c r="AG387" s="444"/>
      <c r="AH387" s="444"/>
    </row>
    <row r="388" spans="1:34" ht="15" hidden="1" customHeight="1" x14ac:dyDescent="0.25">
      <c r="A388" s="1182">
        <v>1</v>
      </c>
      <c r="B388" s="1196">
        <v>43559</v>
      </c>
      <c r="C388" s="993">
        <v>381</v>
      </c>
      <c r="D388" s="972" t="s">
        <v>41</v>
      </c>
      <c r="E388" s="1164" t="s">
        <v>31</v>
      </c>
      <c r="F388" s="991">
        <v>4</v>
      </c>
      <c r="G388" s="975">
        <f t="shared" si="186"/>
        <v>5327272</v>
      </c>
      <c r="H388" s="976">
        <v>1</v>
      </c>
      <c r="I388" s="977">
        <f t="shared" si="188"/>
        <v>1931818</v>
      </c>
      <c r="J388" s="978">
        <v>4</v>
      </c>
      <c r="K388" s="977">
        <f t="shared" si="189"/>
        <v>8927272</v>
      </c>
      <c r="L388" s="979">
        <v>1</v>
      </c>
      <c r="M388" s="977">
        <f t="shared" si="190"/>
        <v>431818</v>
      </c>
      <c r="N388" s="992">
        <f t="shared" si="197"/>
        <v>10</v>
      </c>
      <c r="O388" s="844">
        <f t="shared" si="197"/>
        <v>16618180</v>
      </c>
      <c r="P388" s="981">
        <f t="shared" si="181"/>
        <v>400000</v>
      </c>
      <c r="Q388" s="981"/>
      <c r="R388" s="981">
        <f t="shared" si="164"/>
        <v>1331818</v>
      </c>
      <c r="S388" s="981">
        <f t="shared" si="165"/>
        <v>1931818</v>
      </c>
      <c r="T388" s="981">
        <f t="shared" si="166"/>
        <v>2231818</v>
      </c>
      <c r="U388" s="981">
        <f t="shared" si="167"/>
        <v>431818</v>
      </c>
      <c r="V388" s="985">
        <v>43557</v>
      </c>
      <c r="W388" s="981">
        <v>16618180</v>
      </c>
      <c r="X388" s="985"/>
      <c r="Y388" s="981"/>
      <c r="Z388" s="981"/>
      <c r="AA388" s="986"/>
      <c r="AB388" s="986"/>
      <c r="AC388" s="987"/>
      <c r="AD388" s="987"/>
      <c r="AE388" s="988">
        <f>W388+Y388+AA388+AC388</f>
        <v>16618180</v>
      </c>
      <c r="AF388" s="1165">
        <f t="shared" si="168"/>
        <v>0</v>
      </c>
      <c r="AG388" s="1087"/>
      <c r="AH388" s="444"/>
    </row>
    <row r="389" spans="1:34" ht="15" hidden="1" customHeight="1" x14ac:dyDescent="0.25">
      <c r="A389" s="1183">
        <f>+A388+1</f>
        <v>2</v>
      </c>
      <c r="B389" s="1196">
        <f>+B388</f>
        <v>43559</v>
      </c>
      <c r="C389" s="993">
        <f>+C388+1</f>
        <v>382</v>
      </c>
      <c r="D389" s="972" t="s">
        <v>52</v>
      </c>
      <c r="E389" s="1164" t="s">
        <v>43</v>
      </c>
      <c r="F389" s="991">
        <v>5</v>
      </c>
      <c r="G389" s="975">
        <f t="shared" si="186"/>
        <v>6659090</v>
      </c>
      <c r="H389" s="976"/>
      <c r="I389" s="977">
        <f t="shared" si="188"/>
        <v>0</v>
      </c>
      <c r="J389" s="978">
        <v>4</v>
      </c>
      <c r="K389" s="977">
        <f t="shared" si="189"/>
        <v>8927272</v>
      </c>
      <c r="L389" s="979">
        <v>1</v>
      </c>
      <c r="M389" s="977">
        <f t="shared" si="190"/>
        <v>431818</v>
      </c>
      <c r="N389" s="992">
        <f t="shared" si="197"/>
        <v>10</v>
      </c>
      <c r="O389" s="844">
        <f t="shared" si="197"/>
        <v>16018180</v>
      </c>
      <c r="P389" s="981">
        <f t="shared" si="181"/>
        <v>400000</v>
      </c>
      <c r="Q389" s="981"/>
      <c r="R389" s="981">
        <f t="shared" si="164"/>
        <v>1331818</v>
      </c>
      <c r="S389" s="981">
        <f t="shared" si="165"/>
        <v>1931818</v>
      </c>
      <c r="T389" s="981">
        <f t="shared" si="166"/>
        <v>2231818</v>
      </c>
      <c r="U389" s="981">
        <f t="shared" si="167"/>
        <v>431818</v>
      </c>
      <c r="V389" s="985">
        <v>43557</v>
      </c>
      <c r="W389" s="981">
        <v>16018180</v>
      </c>
      <c r="X389" s="985"/>
      <c r="Y389" s="981"/>
      <c r="Z389" s="981"/>
      <c r="AA389" s="986"/>
      <c r="AB389" s="986"/>
      <c r="AC389" s="987"/>
      <c r="AD389" s="987"/>
      <c r="AE389" s="988">
        <f t="shared" ref="AE389:AE393" si="199">W389+Y389+AA389+AC389</f>
        <v>16018180</v>
      </c>
      <c r="AF389" s="1165">
        <f t="shared" si="168"/>
        <v>0</v>
      </c>
      <c r="AG389" s="987"/>
      <c r="AH389" s="444"/>
    </row>
    <row r="390" spans="1:34" ht="15" hidden="1" customHeight="1" thickBot="1" x14ac:dyDescent="0.3">
      <c r="A390" s="1183">
        <f t="shared" ref="A390:A393" si="200">+A389+1</f>
        <v>3</v>
      </c>
      <c r="B390" s="1196">
        <f t="shared" ref="B390:B393" si="201">+B389</f>
        <v>43559</v>
      </c>
      <c r="C390" s="993">
        <f t="shared" ref="C390:C393" si="202">+C389+1</f>
        <v>383</v>
      </c>
      <c r="D390" s="972" t="s">
        <v>39</v>
      </c>
      <c r="E390" s="1164" t="s">
        <v>43</v>
      </c>
      <c r="F390" s="991">
        <v>4</v>
      </c>
      <c r="G390" s="975">
        <f t="shared" si="186"/>
        <v>5327272</v>
      </c>
      <c r="H390" s="976">
        <v>1</v>
      </c>
      <c r="I390" s="977">
        <f t="shared" si="188"/>
        <v>1931818</v>
      </c>
      <c r="J390" s="978">
        <v>4</v>
      </c>
      <c r="K390" s="977">
        <f t="shared" si="189"/>
        <v>8927272</v>
      </c>
      <c r="L390" s="979">
        <v>1</v>
      </c>
      <c r="M390" s="977">
        <f t="shared" si="190"/>
        <v>431818</v>
      </c>
      <c r="N390" s="992">
        <f t="shared" si="197"/>
        <v>10</v>
      </c>
      <c r="O390" s="844">
        <f t="shared" si="197"/>
        <v>16618180</v>
      </c>
      <c r="P390" s="981">
        <f t="shared" si="181"/>
        <v>400000</v>
      </c>
      <c r="Q390" s="981"/>
      <c r="R390" s="981">
        <f t="shared" si="164"/>
        <v>1331818</v>
      </c>
      <c r="S390" s="981">
        <f t="shared" si="165"/>
        <v>1931818</v>
      </c>
      <c r="T390" s="981">
        <f t="shared" si="166"/>
        <v>2231818</v>
      </c>
      <c r="U390" s="981">
        <f t="shared" si="167"/>
        <v>431818</v>
      </c>
      <c r="V390" s="985">
        <v>43556</v>
      </c>
      <c r="W390" s="981">
        <v>5868114</v>
      </c>
      <c r="X390" s="985">
        <v>43557</v>
      </c>
      <c r="Y390" s="981">
        <v>500000</v>
      </c>
      <c r="Z390" s="985">
        <v>43530</v>
      </c>
      <c r="AA390" s="986">
        <v>10250000</v>
      </c>
      <c r="AB390" s="986"/>
      <c r="AC390" s="987"/>
      <c r="AD390" s="987"/>
      <c r="AE390" s="988">
        <f t="shared" si="199"/>
        <v>16618114</v>
      </c>
      <c r="AF390" s="1165">
        <f t="shared" si="168"/>
        <v>66</v>
      </c>
      <c r="AG390" s="987"/>
      <c r="AH390" s="444"/>
    </row>
    <row r="391" spans="1:34" ht="15" hidden="1" customHeight="1" x14ac:dyDescent="0.25">
      <c r="A391" s="1183">
        <f t="shared" si="200"/>
        <v>4</v>
      </c>
      <c r="B391" s="1196">
        <f t="shared" si="201"/>
        <v>43559</v>
      </c>
      <c r="C391" s="993">
        <f t="shared" si="202"/>
        <v>384</v>
      </c>
      <c r="D391" s="972" t="s">
        <v>48</v>
      </c>
      <c r="E391" s="1164" t="s">
        <v>43</v>
      </c>
      <c r="F391" s="991">
        <v>4</v>
      </c>
      <c r="G391" s="975">
        <f t="shared" si="186"/>
        <v>5327272</v>
      </c>
      <c r="H391" s="976"/>
      <c r="I391" s="977">
        <f t="shared" si="188"/>
        <v>0</v>
      </c>
      <c r="J391" s="978">
        <v>5</v>
      </c>
      <c r="K391" s="977">
        <f t="shared" si="189"/>
        <v>11159090</v>
      </c>
      <c r="L391" s="979">
        <v>1</v>
      </c>
      <c r="M391" s="977">
        <f t="shared" si="190"/>
        <v>431818</v>
      </c>
      <c r="N391" s="992">
        <f t="shared" si="197"/>
        <v>10</v>
      </c>
      <c r="O391" s="844">
        <f t="shared" si="197"/>
        <v>16918180</v>
      </c>
      <c r="P391" s="981">
        <f t="shared" si="181"/>
        <v>400000</v>
      </c>
      <c r="Q391" s="981"/>
      <c r="R391" s="981">
        <f t="shared" ref="R391:R454" si="203">1331818</f>
        <v>1331818</v>
      </c>
      <c r="S391" s="981">
        <f t="shared" ref="S391:S454" si="204">1931818</f>
        <v>1931818</v>
      </c>
      <c r="T391" s="981">
        <f t="shared" ref="T391:T454" si="205">2231818</f>
        <v>2231818</v>
      </c>
      <c r="U391" s="981">
        <f t="shared" ref="U391:U454" si="206">431818</f>
        <v>431818</v>
      </c>
      <c r="V391" s="985">
        <v>43557</v>
      </c>
      <c r="W391" s="981">
        <v>16918180</v>
      </c>
      <c r="X391" s="993"/>
      <c r="Y391" s="981"/>
      <c r="Z391" s="981"/>
      <c r="AA391" s="986"/>
      <c r="AB391" s="986"/>
      <c r="AC391" s="987"/>
      <c r="AD391" s="987"/>
      <c r="AE391" s="988">
        <f t="shared" si="199"/>
        <v>16918180</v>
      </c>
      <c r="AF391" s="1165">
        <f t="shared" ref="AF391:AF454" si="207">O391-AE391</f>
        <v>0</v>
      </c>
      <c r="AG391" s="987"/>
      <c r="AH391" s="444"/>
    </row>
    <row r="392" spans="1:34" ht="15" hidden="1" customHeight="1" x14ac:dyDescent="0.25">
      <c r="A392" s="1183">
        <f t="shared" si="200"/>
        <v>5</v>
      </c>
      <c r="B392" s="1196">
        <f t="shared" si="201"/>
        <v>43559</v>
      </c>
      <c r="C392" s="993">
        <f t="shared" si="202"/>
        <v>385</v>
      </c>
      <c r="D392" s="972" t="s">
        <v>101</v>
      </c>
      <c r="E392" s="1164" t="s">
        <v>88</v>
      </c>
      <c r="F392" s="991">
        <v>5</v>
      </c>
      <c r="G392" s="975">
        <f t="shared" si="186"/>
        <v>6659090</v>
      </c>
      <c r="H392" s="976"/>
      <c r="I392" s="977">
        <f t="shared" si="188"/>
        <v>0</v>
      </c>
      <c r="J392" s="978">
        <v>4</v>
      </c>
      <c r="K392" s="977">
        <f t="shared" si="189"/>
        <v>8927272</v>
      </c>
      <c r="L392" s="979">
        <v>1</v>
      </c>
      <c r="M392" s="977">
        <f t="shared" si="190"/>
        <v>431818</v>
      </c>
      <c r="N392" s="992">
        <f t="shared" si="197"/>
        <v>10</v>
      </c>
      <c r="O392" s="844">
        <f t="shared" si="197"/>
        <v>16018180</v>
      </c>
      <c r="P392" s="981">
        <f t="shared" si="181"/>
        <v>400000</v>
      </c>
      <c r="Q392" s="981"/>
      <c r="R392" s="981">
        <f t="shared" si="203"/>
        <v>1331818</v>
      </c>
      <c r="S392" s="981">
        <f t="shared" si="204"/>
        <v>1931818</v>
      </c>
      <c r="T392" s="981">
        <f t="shared" si="205"/>
        <v>2231818</v>
      </c>
      <c r="U392" s="981">
        <f t="shared" si="206"/>
        <v>431818</v>
      </c>
      <c r="V392" s="985">
        <v>43557</v>
      </c>
      <c r="W392" s="981">
        <v>16018180</v>
      </c>
      <c r="X392" s="981"/>
      <c r="Y392" s="981"/>
      <c r="Z392" s="981"/>
      <c r="AA392" s="986"/>
      <c r="AB392" s="986"/>
      <c r="AC392" s="987"/>
      <c r="AD392" s="987"/>
      <c r="AE392" s="988">
        <f t="shared" si="199"/>
        <v>16018180</v>
      </c>
      <c r="AF392" s="1165">
        <f t="shared" si="207"/>
        <v>0</v>
      </c>
      <c r="AG392" s="987"/>
      <c r="AH392" s="444"/>
    </row>
    <row r="393" spans="1:34" ht="15" hidden="1" customHeight="1" thickBot="1" x14ac:dyDescent="0.3">
      <c r="A393" s="1183">
        <f t="shared" si="200"/>
        <v>6</v>
      </c>
      <c r="B393" s="1196">
        <f t="shared" si="201"/>
        <v>43559</v>
      </c>
      <c r="C393" s="993">
        <f t="shared" si="202"/>
        <v>386</v>
      </c>
      <c r="D393" s="972" t="s">
        <v>55</v>
      </c>
      <c r="E393" s="1164" t="s">
        <v>88</v>
      </c>
      <c r="F393" s="991">
        <v>5</v>
      </c>
      <c r="G393" s="975">
        <f t="shared" si="186"/>
        <v>6659090</v>
      </c>
      <c r="H393" s="976"/>
      <c r="I393" s="977">
        <f t="shared" si="188"/>
        <v>0</v>
      </c>
      <c r="J393" s="978">
        <v>4</v>
      </c>
      <c r="K393" s="977">
        <f t="shared" si="189"/>
        <v>8927272</v>
      </c>
      <c r="L393" s="979">
        <v>1</v>
      </c>
      <c r="M393" s="977">
        <f t="shared" si="190"/>
        <v>431818</v>
      </c>
      <c r="N393" s="992">
        <f t="shared" si="197"/>
        <v>10</v>
      </c>
      <c r="O393" s="844">
        <f t="shared" si="197"/>
        <v>16018180</v>
      </c>
      <c r="P393" s="981">
        <f t="shared" si="181"/>
        <v>400000</v>
      </c>
      <c r="Q393" s="981"/>
      <c r="R393" s="981">
        <f t="shared" si="203"/>
        <v>1331818</v>
      </c>
      <c r="S393" s="981">
        <f t="shared" si="204"/>
        <v>1931818</v>
      </c>
      <c r="T393" s="981">
        <f t="shared" si="205"/>
        <v>2231818</v>
      </c>
      <c r="U393" s="981">
        <f t="shared" si="206"/>
        <v>431818</v>
      </c>
      <c r="V393" s="985">
        <v>43559</v>
      </c>
      <c r="W393" s="981">
        <v>16018180</v>
      </c>
      <c r="X393" s="985"/>
      <c r="Y393" s="981"/>
      <c r="Z393" s="981"/>
      <c r="AA393" s="986"/>
      <c r="AB393" s="986"/>
      <c r="AC393" s="987"/>
      <c r="AD393" s="987"/>
      <c r="AE393" s="988">
        <f t="shared" si="199"/>
        <v>16018180</v>
      </c>
      <c r="AF393" s="1165">
        <f t="shared" si="207"/>
        <v>0</v>
      </c>
      <c r="AG393" s="987"/>
      <c r="AH393" s="444"/>
    </row>
    <row r="394" spans="1:34" ht="15" hidden="1" customHeight="1" x14ac:dyDescent="0.25">
      <c r="A394" s="1182">
        <v>1</v>
      </c>
      <c r="B394" s="1196">
        <v>43560</v>
      </c>
      <c r="C394" s="994">
        <v>387</v>
      </c>
      <c r="D394" s="995" t="s">
        <v>47</v>
      </c>
      <c r="E394" s="1164" t="s">
        <v>43</v>
      </c>
      <c r="F394" s="991">
        <v>5</v>
      </c>
      <c r="G394" s="975">
        <f t="shared" si="186"/>
        <v>6659090</v>
      </c>
      <c r="H394" s="976">
        <v>1</v>
      </c>
      <c r="I394" s="977">
        <f t="shared" si="188"/>
        <v>1931818</v>
      </c>
      <c r="J394" s="978">
        <v>5</v>
      </c>
      <c r="K394" s="977">
        <f t="shared" si="189"/>
        <v>11159090</v>
      </c>
      <c r="L394" s="979">
        <v>1</v>
      </c>
      <c r="M394" s="977">
        <f t="shared" si="190"/>
        <v>431818</v>
      </c>
      <c r="N394" s="992">
        <f t="shared" si="197"/>
        <v>12</v>
      </c>
      <c r="O394" s="844">
        <f t="shared" si="197"/>
        <v>20181816</v>
      </c>
      <c r="P394" s="981">
        <f t="shared" si="181"/>
        <v>480000</v>
      </c>
      <c r="Q394" s="981"/>
      <c r="R394" s="981">
        <f t="shared" si="203"/>
        <v>1331818</v>
      </c>
      <c r="S394" s="981">
        <f t="shared" si="204"/>
        <v>1931818</v>
      </c>
      <c r="T394" s="981">
        <f t="shared" si="205"/>
        <v>2231818</v>
      </c>
      <c r="U394" s="981">
        <f t="shared" si="206"/>
        <v>431818</v>
      </c>
      <c r="V394" s="985">
        <v>43560</v>
      </c>
      <c r="W394" s="981">
        <v>12182000</v>
      </c>
      <c r="X394" s="985">
        <v>43564</v>
      </c>
      <c r="Y394" s="981">
        <v>8000000</v>
      </c>
      <c r="Z394" s="981"/>
      <c r="AA394" s="986"/>
      <c r="AB394" s="986"/>
      <c r="AC394" s="987"/>
      <c r="AD394" s="987"/>
      <c r="AE394" s="988">
        <f>W394+Y394+AA394+AC394</f>
        <v>20182000</v>
      </c>
      <c r="AF394" s="1165">
        <f t="shared" si="207"/>
        <v>-184</v>
      </c>
      <c r="AG394" s="987"/>
      <c r="AH394" s="444"/>
    </row>
    <row r="395" spans="1:34" ht="15" hidden="1" customHeight="1" x14ac:dyDescent="0.25">
      <c r="A395" s="1183">
        <f>+A394+1</f>
        <v>2</v>
      </c>
      <c r="B395" s="1196">
        <v>43560</v>
      </c>
      <c r="C395" s="993">
        <f>+C394+1</f>
        <v>388</v>
      </c>
      <c r="D395" s="996" t="s">
        <v>44</v>
      </c>
      <c r="E395" s="1164" t="s">
        <v>43</v>
      </c>
      <c r="F395" s="991">
        <v>4</v>
      </c>
      <c r="G395" s="975">
        <f t="shared" ref="G395:G426" si="208">F395*R395</f>
        <v>5327272</v>
      </c>
      <c r="H395" s="976"/>
      <c r="I395" s="977">
        <f t="shared" si="188"/>
        <v>0</v>
      </c>
      <c r="J395" s="978">
        <v>6</v>
      </c>
      <c r="K395" s="977">
        <f t="shared" si="189"/>
        <v>13390908</v>
      </c>
      <c r="L395" s="979">
        <v>1</v>
      </c>
      <c r="M395" s="977">
        <f t="shared" si="190"/>
        <v>431818</v>
      </c>
      <c r="N395" s="992">
        <f t="shared" ref="N395:O410" si="209">+L395+J395+H395+F395</f>
        <v>11</v>
      </c>
      <c r="O395" s="844">
        <f t="shared" si="209"/>
        <v>19149998</v>
      </c>
      <c r="P395" s="981">
        <f t="shared" si="181"/>
        <v>440000</v>
      </c>
      <c r="Q395" s="981"/>
      <c r="R395" s="981">
        <f t="shared" si="203"/>
        <v>1331818</v>
      </c>
      <c r="S395" s="981">
        <f t="shared" si="204"/>
        <v>1931818</v>
      </c>
      <c r="T395" s="981">
        <f t="shared" si="205"/>
        <v>2231818</v>
      </c>
      <c r="U395" s="981">
        <f t="shared" si="206"/>
        <v>431818</v>
      </c>
      <c r="V395" s="985">
        <v>43559</v>
      </c>
      <c r="W395" s="981">
        <v>19149998</v>
      </c>
      <c r="X395" s="985"/>
      <c r="Y395" s="981"/>
      <c r="Z395" s="981"/>
      <c r="AA395" s="986"/>
      <c r="AB395" s="986"/>
      <c r="AC395" s="987"/>
      <c r="AD395" s="987"/>
      <c r="AE395" s="988">
        <f t="shared" ref="AE395:AE404" si="210">W395+Y395+AA395+AC395</f>
        <v>19149998</v>
      </c>
      <c r="AF395" s="1165">
        <f t="shared" si="207"/>
        <v>0</v>
      </c>
      <c r="AG395" s="987"/>
      <c r="AH395" s="444"/>
    </row>
    <row r="396" spans="1:34" ht="15" hidden="1" customHeight="1" x14ac:dyDescent="0.25">
      <c r="A396" s="1183">
        <f t="shared" ref="A396:A404" si="211">+A395+1</f>
        <v>3</v>
      </c>
      <c r="B396" s="1196">
        <v>43560</v>
      </c>
      <c r="C396" s="993">
        <f>+C395+1</f>
        <v>389</v>
      </c>
      <c r="D396" s="996" t="s">
        <v>38</v>
      </c>
      <c r="E396" s="1164" t="s">
        <v>31</v>
      </c>
      <c r="F396" s="991">
        <v>4</v>
      </c>
      <c r="G396" s="975">
        <f t="shared" si="208"/>
        <v>5327272</v>
      </c>
      <c r="H396" s="976">
        <v>1</v>
      </c>
      <c r="I396" s="977">
        <f t="shared" ref="I396:I427" si="212">H396*S396</f>
        <v>1931818</v>
      </c>
      <c r="J396" s="978">
        <v>4</v>
      </c>
      <c r="K396" s="977">
        <f t="shared" ref="K396:K427" si="213">J396*T396</f>
        <v>8927272</v>
      </c>
      <c r="L396" s="979">
        <v>1</v>
      </c>
      <c r="M396" s="977">
        <f t="shared" ref="M396:M427" si="214">L396*U396</f>
        <v>431818</v>
      </c>
      <c r="N396" s="992">
        <f t="shared" si="209"/>
        <v>10</v>
      </c>
      <c r="O396" s="844">
        <f t="shared" si="209"/>
        <v>16618180</v>
      </c>
      <c r="P396" s="981">
        <f t="shared" si="181"/>
        <v>400000</v>
      </c>
      <c r="Q396" s="981"/>
      <c r="R396" s="981">
        <f t="shared" si="203"/>
        <v>1331818</v>
      </c>
      <c r="S396" s="981">
        <f t="shared" si="204"/>
        <v>1931818</v>
      </c>
      <c r="T396" s="981">
        <f t="shared" si="205"/>
        <v>2231818</v>
      </c>
      <c r="U396" s="981">
        <f t="shared" si="206"/>
        <v>431818</v>
      </c>
      <c r="V396" s="985">
        <v>43559</v>
      </c>
      <c r="W396" s="981">
        <v>16618180</v>
      </c>
      <c r="X396" s="993"/>
      <c r="Y396" s="981"/>
      <c r="Z396" s="981"/>
      <c r="AA396" s="986"/>
      <c r="AB396" s="986"/>
      <c r="AC396" s="987"/>
      <c r="AD396" s="987"/>
      <c r="AE396" s="988">
        <f t="shared" si="210"/>
        <v>16618180</v>
      </c>
      <c r="AF396" s="1165">
        <f t="shared" si="207"/>
        <v>0</v>
      </c>
      <c r="AG396" s="987"/>
      <c r="AH396" s="444"/>
    </row>
    <row r="397" spans="1:34" s="1447" customFormat="1" ht="15" customHeight="1" x14ac:dyDescent="0.25">
      <c r="A397" s="1429">
        <f t="shared" si="211"/>
        <v>4</v>
      </c>
      <c r="B397" s="1430">
        <v>43560</v>
      </c>
      <c r="C397" s="1428">
        <f>+C396+1</f>
        <v>390</v>
      </c>
      <c r="D397" s="1431" t="s">
        <v>92</v>
      </c>
      <c r="E397" s="1432" t="s">
        <v>88</v>
      </c>
      <c r="F397" s="1433">
        <v>5</v>
      </c>
      <c r="G397" s="1434">
        <f t="shared" si="208"/>
        <v>6659090</v>
      </c>
      <c r="H397" s="1435"/>
      <c r="I397" s="1436">
        <f t="shared" si="212"/>
        <v>0</v>
      </c>
      <c r="J397" s="1437">
        <v>4</v>
      </c>
      <c r="K397" s="1436">
        <f t="shared" si="213"/>
        <v>8927272</v>
      </c>
      <c r="L397" s="1438">
        <v>1</v>
      </c>
      <c r="M397" s="1436">
        <f t="shared" si="214"/>
        <v>431818</v>
      </c>
      <c r="N397" s="1439">
        <f t="shared" si="209"/>
        <v>10</v>
      </c>
      <c r="O397" s="1071">
        <f t="shared" si="209"/>
        <v>16018180</v>
      </c>
      <c r="P397" s="1440">
        <f t="shared" si="181"/>
        <v>400000</v>
      </c>
      <c r="Q397" s="1440"/>
      <c r="R397" s="1440">
        <f t="shared" si="203"/>
        <v>1331818</v>
      </c>
      <c r="S397" s="1440">
        <f t="shared" si="204"/>
        <v>1931818</v>
      </c>
      <c r="T397" s="1440">
        <f t="shared" si="205"/>
        <v>2231818</v>
      </c>
      <c r="U397" s="1440">
        <f t="shared" si="206"/>
        <v>431818</v>
      </c>
      <c r="V397" s="1441"/>
      <c r="W397" s="1440">
        <v>0</v>
      </c>
      <c r="X397" s="1428"/>
      <c r="Y397" s="1440"/>
      <c r="Z397" s="1440"/>
      <c r="AA397" s="1442"/>
      <c r="AB397" s="1442"/>
      <c r="AC397" s="1443"/>
      <c r="AD397" s="1443"/>
      <c r="AE397" s="1444">
        <f t="shared" si="210"/>
        <v>0</v>
      </c>
      <c r="AF397" s="1445">
        <f t="shared" si="207"/>
        <v>16018180</v>
      </c>
      <c r="AG397" s="1446" t="s">
        <v>160</v>
      </c>
      <c r="AH397" s="786" t="s">
        <v>279</v>
      </c>
    </row>
    <row r="398" spans="1:34" ht="15" hidden="1" customHeight="1" x14ac:dyDescent="0.25">
      <c r="A398" s="1183">
        <f t="shared" si="211"/>
        <v>5</v>
      </c>
      <c r="B398" s="1196">
        <v>43560</v>
      </c>
      <c r="C398" s="993">
        <f t="shared" ref="C398:C404" si="215">+C397+1</f>
        <v>391</v>
      </c>
      <c r="D398" s="972" t="s">
        <v>106</v>
      </c>
      <c r="E398" s="1164" t="s">
        <v>88</v>
      </c>
      <c r="F398" s="991">
        <v>4</v>
      </c>
      <c r="G398" s="975">
        <f t="shared" si="208"/>
        <v>5327272</v>
      </c>
      <c r="H398" s="976">
        <v>1</v>
      </c>
      <c r="I398" s="977">
        <f t="shared" si="212"/>
        <v>1931818</v>
      </c>
      <c r="J398" s="978">
        <v>4</v>
      </c>
      <c r="K398" s="977">
        <f t="shared" si="213"/>
        <v>8927272</v>
      </c>
      <c r="L398" s="979">
        <v>1</v>
      </c>
      <c r="M398" s="977">
        <f t="shared" si="214"/>
        <v>431818</v>
      </c>
      <c r="N398" s="992">
        <f t="shared" si="209"/>
        <v>10</v>
      </c>
      <c r="O398" s="844">
        <f t="shared" si="209"/>
        <v>16618180</v>
      </c>
      <c r="P398" s="981">
        <f t="shared" si="181"/>
        <v>400000</v>
      </c>
      <c r="Q398" s="981"/>
      <c r="R398" s="981">
        <f t="shared" si="203"/>
        <v>1331818</v>
      </c>
      <c r="S398" s="981">
        <f t="shared" si="204"/>
        <v>1931818</v>
      </c>
      <c r="T398" s="981">
        <f t="shared" si="205"/>
        <v>2231818</v>
      </c>
      <c r="U398" s="981">
        <f t="shared" si="206"/>
        <v>431818</v>
      </c>
      <c r="V398" s="985">
        <v>43565</v>
      </c>
      <c r="W398" s="981">
        <v>11000000</v>
      </c>
      <c r="X398" s="985">
        <v>43565</v>
      </c>
      <c r="Y398" s="981">
        <v>5620000</v>
      </c>
      <c r="Z398" s="981"/>
      <c r="AA398" s="986"/>
      <c r="AB398" s="986"/>
      <c r="AC398" s="987"/>
      <c r="AD398" s="987"/>
      <c r="AE398" s="988">
        <f t="shared" si="210"/>
        <v>16620000</v>
      </c>
      <c r="AF398" s="1165">
        <f t="shared" si="207"/>
        <v>-1820</v>
      </c>
      <c r="AG398" s="1087"/>
      <c r="AH398" s="444"/>
    </row>
    <row r="399" spans="1:34" ht="15" hidden="1" customHeight="1" x14ac:dyDescent="0.25">
      <c r="A399" s="1183">
        <f t="shared" si="211"/>
        <v>6</v>
      </c>
      <c r="B399" s="1196">
        <v>43560</v>
      </c>
      <c r="C399" s="993">
        <f t="shared" si="215"/>
        <v>392</v>
      </c>
      <c r="D399" s="996" t="s">
        <v>69</v>
      </c>
      <c r="E399" s="1164" t="s">
        <v>57</v>
      </c>
      <c r="F399" s="991">
        <v>2</v>
      </c>
      <c r="G399" s="975">
        <f t="shared" si="208"/>
        <v>2663636</v>
      </c>
      <c r="H399" s="976"/>
      <c r="I399" s="977">
        <f t="shared" si="212"/>
        <v>0</v>
      </c>
      <c r="J399" s="978">
        <v>1</v>
      </c>
      <c r="K399" s="977">
        <f t="shared" si="213"/>
        <v>2231818</v>
      </c>
      <c r="L399" s="979"/>
      <c r="M399" s="977">
        <f t="shared" si="214"/>
        <v>0</v>
      </c>
      <c r="N399" s="992">
        <f t="shared" si="209"/>
        <v>3</v>
      </c>
      <c r="O399" s="844">
        <f t="shared" si="209"/>
        <v>4895454</v>
      </c>
      <c r="P399" s="981">
        <f t="shared" si="181"/>
        <v>120000</v>
      </c>
      <c r="Q399" s="981"/>
      <c r="R399" s="981">
        <f t="shared" si="203"/>
        <v>1331818</v>
      </c>
      <c r="S399" s="981">
        <f t="shared" si="204"/>
        <v>1931818</v>
      </c>
      <c r="T399" s="981">
        <f t="shared" si="205"/>
        <v>2231818</v>
      </c>
      <c r="U399" s="981">
        <f t="shared" si="206"/>
        <v>431818</v>
      </c>
      <c r="V399" s="985">
        <v>43563</v>
      </c>
      <c r="W399" s="981">
        <v>4895454</v>
      </c>
      <c r="X399" s="985"/>
      <c r="Y399" s="981"/>
      <c r="Z399" s="981"/>
      <c r="AA399" s="986"/>
      <c r="AB399" s="986"/>
      <c r="AC399" s="987"/>
      <c r="AD399" s="987"/>
      <c r="AE399" s="988">
        <f t="shared" si="210"/>
        <v>4895454</v>
      </c>
      <c r="AF399" s="1165">
        <f t="shared" si="207"/>
        <v>0</v>
      </c>
      <c r="AG399" s="987"/>
      <c r="AH399" s="444"/>
    </row>
    <row r="400" spans="1:34" ht="15" hidden="1" customHeight="1" x14ac:dyDescent="0.25">
      <c r="A400" s="1183">
        <f t="shared" si="211"/>
        <v>7</v>
      </c>
      <c r="B400" s="1196">
        <v>43560</v>
      </c>
      <c r="C400" s="993">
        <f t="shared" si="215"/>
        <v>393</v>
      </c>
      <c r="D400" s="972" t="s">
        <v>58</v>
      </c>
      <c r="E400" s="1164" t="s">
        <v>57</v>
      </c>
      <c r="F400" s="991">
        <v>2</v>
      </c>
      <c r="G400" s="975">
        <f t="shared" si="208"/>
        <v>2663636</v>
      </c>
      <c r="H400" s="976">
        <v>1</v>
      </c>
      <c r="I400" s="977">
        <f t="shared" si="212"/>
        <v>1931818</v>
      </c>
      <c r="J400" s="978">
        <v>2</v>
      </c>
      <c r="K400" s="977">
        <f t="shared" si="213"/>
        <v>4463636</v>
      </c>
      <c r="L400" s="979">
        <v>1</v>
      </c>
      <c r="M400" s="977">
        <f t="shared" si="214"/>
        <v>431818</v>
      </c>
      <c r="N400" s="992">
        <f t="shared" si="209"/>
        <v>6</v>
      </c>
      <c r="O400" s="844">
        <f t="shared" si="209"/>
        <v>9490908</v>
      </c>
      <c r="P400" s="981">
        <f t="shared" si="181"/>
        <v>240000</v>
      </c>
      <c r="Q400" s="981"/>
      <c r="R400" s="981">
        <f t="shared" si="203"/>
        <v>1331818</v>
      </c>
      <c r="S400" s="981">
        <f t="shared" si="204"/>
        <v>1931818</v>
      </c>
      <c r="T400" s="981">
        <f t="shared" si="205"/>
        <v>2231818</v>
      </c>
      <c r="U400" s="981">
        <f t="shared" si="206"/>
        <v>431818</v>
      </c>
      <c r="V400" s="985">
        <v>43563</v>
      </c>
      <c r="W400" s="981">
        <v>9490908</v>
      </c>
      <c r="X400" s="981"/>
      <c r="Y400" s="981"/>
      <c r="Z400" s="981"/>
      <c r="AA400" s="986"/>
      <c r="AB400" s="986"/>
      <c r="AC400" s="987"/>
      <c r="AD400" s="987"/>
      <c r="AE400" s="988">
        <f t="shared" si="210"/>
        <v>9490908</v>
      </c>
      <c r="AF400" s="1165">
        <f t="shared" si="207"/>
        <v>0</v>
      </c>
      <c r="AG400" s="987"/>
      <c r="AH400" s="444"/>
    </row>
    <row r="401" spans="1:34" ht="15" hidden="1" customHeight="1" x14ac:dyDescent="0.25">
      <c r="A401" s="1183">
        <f t="shared" si="211"/>
        <v>8</v>
      </c>
      <c r="B401" s="1196">
        <v>43560</v>
      </c>
      <c r="C401" s="993">
        <f t="shared" si="215"/>
        <v>394</v>
      </c>
      <c r="D401" s="972" t="s">
        <v>73</v>
      </c>
      <c r="E401" s="1164" t="s">
        <v>57</v>
      </c>
      <c r="F401" s="991">
        <v>2</v>
      </c>
      <c r="G401" s="975">
        <f t="shared" si="208"/>
        <v>2663636</v>
      </c>
      <c r="H401" s="976"/>
      <c r="I401" s="977">
        <f t="shared" si="212"/>
        <v>0</v>
      </c>
      <c r="J401" s="978"/>
      <c r="K401" s="977">
        <f t="shared" si="213"/>
        <v>0</v>
      </c>
      <c r="L401" s="979"/>
      <c r="M401" s="977">
        <f t="shared" si="214"/>
        <v>0</v>
      </c>
      <c r="N401" s="992">
        <f t="shared" si="209"/>
        <v>2</v>
      </c>
      <c r="O401" s="844">
        <f t="shared" si="209"/>
        <v>2663636</v>
      </c>
      <c r="P401" s="981">
        <f t="shared" si="181"/>
        <v>80000</v>
      </c>
      <c r="Q401" s="981"/>
      <c r="R401" s="981">
        <f t="shared" si="203"/>
        <v>1331818</v>
      </c>
      <c r="S401" s="981">
        <f t="shared" si="204"/>
        <v>1931818</v>
      </c>
      <c r="T401" s="981">
        <f t="shared" si="205"/>
        <v>2231818</v>
      </c>
      <c r="U401" s="981">
        <f t="shared" si="206"/>
        <v>431818</v>
      </c>
      <c r="V401" s="985">
        <v>43563</v>
      </c>
      <c r="W401" s="981">
        <v>2663636</v>
      </c>
      <c r="X401" s="981"/>
      <c r="Y401" s="981"/>
      <c r="Z401" s="981"/>
      <c r="AA401" s="986"/>
      <c r="AB401" s="986"/>
      <c r="AC401" s="987"/>
      <c r="AD401" s="987"/>
      <c r="AE401" s="988">
        <f t="shared" si="210"/>
        <v>2663636</v>
      </c>
      <c r="AF401" s="1165">
        <f t="shared" si="207"/>
        <v>0</v>
      </c>
      <c r="AG401" s="987"/>
      <c r="AH401" s="444"/>
    </row>
    <row r="402" spans="1:34" ht="15" hidden="1" customHeight="1" x14ac:dyDescent="0.25">
      <c r="A402" s="1183">
        <f t="shared" si="211"/>
        <v>9</v>
      </c>
      <c r="B402" s="1196">
        <v>43560</v>
      </c>
      <c r="C402" s="993">
        <f t="shared" si="215"/>
        <v>395</v>
      </c>
      <c r="D402" s="972" t="s">
        <v>174</v>
      </c>
      <c r="E402" s="1164" t="s">
        <v>57</v>
      </c>
      <c r="F402" s="991">
        <v>3</v>
      </c>
      <c r="G402" s="975">
        <f t="shared" si="208"/>
        <v>3995454</v>
      </c>
      <c r="H402" s="976"/>
      <c r="I402" s="977">
        <f t="shared" si="212"/>
        <v>0</v>
      </c>
      <c r="J402" s="978">
        <v>2</v>
      </c>
      <c r="K402" s="977">
        <f t="shared" si="213"/>
        <v>4463636</v>
      </c>
      <c r="L402" s="979"/>
      <c r="M402" s="977">
        <f t="shared" si="214"/>
        <v>0</v>
      </c>
      <c r="N402" s="992">
        <f t="shared" si="209"/>
        <v>5</v>
      </c>
      <c r="O402" s="844">
        <f t="shared" si="209"/>
        <v>8459090</v>
      </c>
      <c r="P402" s="981">
        <f t="shared" si="181"/>
        <v>200000</v>
      </c>
      <c r="Q402" s="981"/>
      <c r="R402" s="981">
        <f t="shared" si="203"/>
        <v>1331818</v>
      </c>
      <c r="S402" s="981">
        <f t="shared" si="204"/>
        <v>1931818</v>
      </c>
      <c r="T402" s="981">
        <f t="shared" si="205"/>
        <v>2231818</v>
      </c>
      <c r="U402" s="981">
        <f t="shared" si="206"/>
        <v>431818</v>
      </c>
      <c r="V402" s="985">
        <v>43559</v>
      </c>
      <c r="W402" s="981">
        <v>5000000</v>
      </c>
      <c r="X402" s="985">
        <v>43563</v>
      </c>
      <c r="Y402" s="981">
        <v>3459090</v>
      </c>
      <c r="Z402" s="981"/>
      <c r="AA402" s="986"/>
      <c r="AB402" s="986"/>
      <c r="AC402" s="987"/>
      <c r="AD402" s="987"/>
      <c r="AE402" s="988">
        <f t="shared" si="210"/>
        <v>8459090</v>
      </c>
      <c r="AF402" s="1165">
        <f t="shared" si="207"/>
        <v>0</v>
      </c>
      <c r="AG402" s="987"/>
      <c r="AH402" s="444"/>
    </row>
    <row r="403" spans="1:34" ht="15" hidden="1" customHeight="1" x14ac:dyDescent="0.25">
      <c r="A403" s="1183">
        <f t="shared" si="211"/>
        <v>10</v>
      </c>
      <c r="B403" s="1196">
        <v>43560</v>
      </c>
      <c r="C403" s="993">
        <f t="shared" si="215"/>
        <v>396</v>
      </c>
      <c r="D403" s="972" t="s">
        <v>35</v>
      </c>
      <c r="E403" s="1164" t="s">
        <v>57</v>
      </c>
      <c r="F403" s="991">
        <v>3</v>
      </c>
      <c r="G403" s="975">
        <f t="shared" si="208"/>
        <v>3995454</v>
      </c>
      <c r="H403" s="976"/>
      <c r="I403" s="977">
        <f t="shared" si="212"/>
        <v>0</v>
      </c>
      <c r="J403" s="978">
        <v>2</v>
      </c>
      <c r="K403" s="977">
        <f t="shared" si="213"/>
        <v>4463636</v>
      </c>
      <c r="L403" s="979"/>
      <c r="M403" s="977">
        <f t="shared" si="214"/>
        <v>0</v>
      </c>
      <c r="N403" s="992">
        <f t="shared" si="209"/>
        <v>5</v>
      </c>
      <c r="O403" s="844">
        <f t="shared" si="209"/>
        <v>8459090</v>
      </c>
      <c r="P403" s="981">
        <f t="shared" si="181"/>
        <v>200000</v>
      </c>
      <c r="Q403" s="981"/>
      <c r="R403" s="981">
        <f t="shared" si="203"/>
        <v>1331818</v>
      </c>
      <c r="S403" s="981">
        <f t="shared" si="204"/>
        <v>1931818</v>
      </c>
      <c r="T403" s="981">
        <f t="shared" si="205"/>
        <v>2231818</v>
      </c>
      <c r="U403" s="981">
        <f t="shared" si="206"/>
        <v>431818</v>
      </c>
      <c r="V403" s="985">
        <v>43559</v>
      </c>
      <c r="W403" s="981">
        <v>8459090</v>
      </c>
      <c r="X403" s="981"/>
      <c r="Y403" s="981"/>
      <c r="Z403" s="981"/>
      <c r="AA403" s="986"/>
      <c r="AB403" s="986"/>
      <c r="AC403" s="987"/>
      <c r="AD403" s="987"/>
      <c r="AE403" s="988">
        <f t="shared" si="210"/>
        <v>8459090</v>
      </c>
      <c r="AF403" s="1165">
        <f t="shared" si="207"/>
        <v>0</v>
      </c>
      <c r="AG403" s="987"/>
      <c r="AH403" s="444"/>
    </row>
    <row r="404" spans="1:34" ht="15" hidden="1" customHeight="1" thickBot="1" x14ac:dyDescent="0.3">
      <c r="A404" s="1183">
        <f t="shared" si="211"/>
        <v>11</v>
      </c>
      <c r="B404" s="1196">
        <v>43560</v>
      </c>
      <c r="C404" s="993">
        <f t="shared" si="215"/>
        <v>397</v>
      </c>
      <c r="D404" s="972" t="s">
        <v>56</v>
      </c>
      <c r="E404" s="1164" t="s">
        <v>57</v>
      </c>
      <c r="F404" s="991">
        <v>6</v>
      </c>
      <c r="G404" s="975">
        <f t="shared" si="208"/>
        <v>7990908</v>
      </c>
      <c r="H404" s="976"/>
      <c r="I404" s="977">
        <f t="shared" si="212"/>
        <v>0</v>
      </c>
      <c r="J404" s="978">
        <v>4</v>
      </c>
      <c r="K404" s="977">
        <f t="shared" si="213"/>
        <v>8927272</v>
      </c>
      <c r="L404" s="979"/>
      <c r="M404" s="977">
        <f t="shared" si="214"/>
        <v>0</v>
      </c>
      <c r="N404" s="992">
        <f t="shared" si="209"/>
        <v>10</v>
      </c>
      <c r="O404" s="844">
        <f t="shared" si="209"/>
        <v>16918180</v>
      </c>
      <c r="P404" s="981">
        <f t="shared" si="181"/>
        <v>400000</v>
      </c>
      <c r="Q404" s="981"/>
      <c r="R404" s="981">
        <f t="shared" si="203"/>
        <v>1331818</v>
      </c>
      <c r="S404" s="981">
        <f t="shared" si="204"/>
        <v>1931818</v>
      </c>
      <c r="T404" s="981">
        <f t="shared" si="205"/>
        <v>2231818</v>
      </c>
      <c r="U404" s="981">
        <f t="shared" si="206"/>
        <v>431818</v>
      </c>
      <c r="V404" s="985">
        <v>43577</v>
      </c>
      <c r="W404" s="981">
        <v>16918180</v>
      </c>
      <c r="X404" s="985"/>
      <c r="Y404" s="981"/>
      <c r="Z404" s="981"/>
      <c r="AA404" s="986"/>
      <c r="AB404" s="986"/>
      <c r="AC404" s="987"/>
      <c r="AD404" s="987"/>
      <c r="AE404" s="988">
        <f t="shared" si="210"/>
        <v>16918180</v>
      </c>
      <c r="AF404" s="1165">
        <f t="shared" si="207"/>
        <v>0</v>
      </c>
      <c r="AG404" s="1087"/>
      <c r="AH404" s="444"/>
    </row>
    <row r="405" spans="1:34" ht="15" hidden="1" customHeight="1" x14ac:dyDescent="0.25">
      <c r="A405" s="1182">
        <v>1</v>
      </c>
      <c r="B405" s="1196">
        <v>43561</v>
      </c>
      <c r="C405" s="994">
        <v>398</v>
      </c>
      <c r="D405" s="995" t="s">
        <v>42</v>
      </c>
      <c r="E405" s="1164" t="s">
        <v>43</v>
      </c>
      <c r="F405" s="991">
        <v>4</v>
      </c>
      <c r="G405" s="975">
        <f t="shared" si="208"/>
        <v>5327272</v>
      </c>
      <c r="H405" s="976">
        <v>1</v>
      </c>
      <c r="I405" s="977">
        <f t="shared" si="212"/>
        <v>1931818</v>
      </c>
      <c r="J405" s="978">
        <v>4</v>
      </c>
      <c r="K405" s="977">
        <f t="shared" si="213"/>
        <v>8927272</v>
      </c>
      <c r="L405" s="979">
        <v>1</v>
      </c>
      <c r="M405" s="977">
        <f t="shared" si="214"/>
        <v>431818</v>
      </c>
      <c r="N405" s="992">
        <f t="shared" si="209"/>
        <v>10</v>
      </c>
      <c r="O405" s="844">
        <f t="shared" si="209"/>
        <v>16618180</v>
      </c>
      <c r="P405" s="981">
        <f t="shared" si="181"/>
        <v>400000</v>
      </c>
      <c r="Q405" s="981"/>
      <c r="R405" s="981">
        <f t="shared" si="203"/>
        <v>1331818</v>
      </c>
      <c r="S405" s="981">
        <f t="shared" si="204"/>
        <v>1931818</v>
      </c>
      <c r="T405" s="981">
        <f t="shared" si="205"/>
        <v>2231818</v>
      </c>
      <c r="U405" s="981">
        <f t="shared" si="206"/>
        <v>431818</v>
      </c>
      <c r="V405" s="985">
        <v>43564</v>
      </c>
      <c r="W405" s="981">
        <v>16618180</v>
      </c>
      <c r="X405" s="985"/>
      <c r="Y405" s="981"/>
      <c r="Z405" s="981"/>
      <c r="AA405" s="986"/>
      <c r="AB405" s="986"/>
      <c r="AC405" s="987"/>
      <c r="AD405" s="987"/>
      <c r="AE405" s="988">
        <f>W405+Y405+AA405+AC405</f>
        <v>16618180</v>
      </c>
      <c r="AF405" s="1165">
        <f t="shared" si="207"/>
        <v>0</v>
      </c>
      <c r="AG405" s="987"/>
      <c r="AH405" s="444"/>
    </row>
    <row r="406" spans="1:34" ht="15" hidden="1" customHeight="1" x14ac:dyDescent="0.25">
      <c r="A406" s="1184">
        <f>+A405+1</f>
        <v>2</v>
      </c>
      <c r="B406" s="1196">
        <f>+B405</f>
        <v>43561</v>
      </c>
      <c r="C406" s="993">
        <f>+C405+1</f>
        <v>399</v>
      </c>
      <c r="D406" s="996" t="s">
        <v>45</v>
      </c>
      <c r="E406" s="1164" t="s">
        <v>43</v>
      </c>
      <c r="F406" s="991">
        <v>4</v>
      </c>
      <c r="G406" s="975">
        <f t="shared" si="208"/>
        <v>5327272</v>
      </c>
      <c r="H406" s="976"/>
      <c r="I406" s="977">
        <f t="shared" si="212"/>
        <v>0</v>
      </c>
      <c r="J406" s="978">
        <v>4</v>
      </c>
      <c r="K406" s="977">
        <f t="shared" si="213"/>
        <v>8927272</v>
      </c>
      <c r="L406" s="979">
        <v>1</v>
      </c>
      <c r="M406" s="977">
        <f t="shared" si="214"/>
        <v>431818</v>
      </c>
      <c r="N406" s="992">
        <f t="shared" si="209"/>
        <v>9</v>
      </c>
      <c r="O406" s="844">
        <f t="shared" si="209"/>
        <v>14686362</v>
      </c>
      <c r="P406" s="981">
        <f t="shared" si="181"/>
        <v>360000</v>
      </c>
      <c r="Q406" s="981"/>
      <c r="R406" s="981">
        <f t="shared" si="203"/>
        <v>1331818</v>
      </c>
      <c r="S406" s="981">
        <f t="shared" si="204"/>
        <v>1931818</v>
      </c>
      <c r="T406" s="981">
        <f t="shared" si="205"/>
        <v>2231818</v>
      </c>
      <c r="U406" s="981">
        <f t="shared" si="206"/>
        <v>431818</v>
      </c>
      <c r="V406" s="985">
        <v>43560</v>
      </c>
      <c r="W406" s="981">
        <v>14686362</v>
      </c>
      <c r="X406" s="985"/>
      <c r="Y406" s="981"/>
      <c r="Z406" s="981"/>
      <c r="AA406" s="986"/>
      <c r="AB406" s="986"/>
      <c r="AC406" s="987"/>
      <c r="AD406" s="987"/>
      <c r="AE406" s="988">
        <f t="shared" ref="AE406:AE418" si="216">W406+Y406+AA406+AC406</f>
        <v>14686362</v>
      </c>
      <c r="AF406" s="1165">
        <f t="shared" si="207"/>
        <v>0</v>
      </c>
      <c r="AG406" s="987"/>
      <c r="AH406" s="444"/>
    </row>
    <row r="407" spans="1:34" ht="15" hidden="1" customHeight="1" x14ac:dyDescent="0.25">
      <c r="A407" s="1184">
        <v>3</v>
      </c>
      <c r="B407" s="1196">
        <f t="shared" ref="B407:B418" si="217">+B406</f>
        <v>43561</v>
      </c>
      <c r="C407" s="993">
        <f t="shared" ref="C407:C418" si="218">+C406+1</f>
        <v>400</v>
      </c>
      <c r="D407" s="996" t="s">
        <v>53</v>
      </c>
      <c r="E407" s="1164" t="s">
        <v>43</v>
      </c>
      <c r="F407" s="991">
        <v>5</v>
      </c>
      <c r="G407" s="975">
        <f t="shared" si="208"/>
        <v>6659090</v>
      </c>
      <c r="H407" s="976">
        <v>1</v>
      </c>
      <c r="I407" s="977">
        <f t="shared" si="212"/>
        <v>1931818</v>
      </c>
      <c r="J407" s="978">
        <v>4</v>
      </c>
      <c r="K407" s="977">
        <f t="shared" si="213"/>
        <v>8927272</v>
      </c>
      <c r="L407" s="979"/>
      <c r="M407" s="977">
        <f t="shared" si="214"/>
        <v>0</v>
      </c>
      <c r="N407" s="992">
        <f t="shared" si="209"/>
        <v>10</v>
      </c>
      <c r="O407" s="844">
        <f t="shared" si="209"/>
        <v>17518180</v>
      </c>
      <c r="P407" s="981">
        <f t="shared" si="181"/>
        <v>400000</v>
      </c>
      <c r="Q407" s="981"/>
      <c r="R407" s="981">
        <f t="shared" si="203"/>
        <v>1331818</v>
      </c>
      <c r="S407" s="981">
        <f t="shared" si="204"/>
        <v>1931818</v>
      </c>
      <c r="T407" s="981">
        <f t="shared" si="205"/>
        <v>2231818</v>
      </c>
      <c r="U407" s="981">
        <f t="shared" si="206"/>
        <v>431818</v>
      </c>
      <c r="V407" s="985">
        <v>43560</v>
      </c>
      <c r="W407" s="981">
        <v>17518180</v>
      </c>
      <c r="X407" s="993"/>
      <c r="Y407" s="981"/>
      <c r="Z407" s="981"/>
      <c r="AA407" s="986"/>
      <c r="AB407" s="986"/>
      <c r="AC407" s="987"/>
      <c r="AD407" s="987"/>
      <c r="AE407" s="988">
        <f t="shared" si="216"/>
        <v>17518180</v>
      </c>
      <c r="AF407" s="1165">
        <f t="shared" si="207"/>
        <v>0</v>
      </c>
      <c r="AG407" s="987"/>
      <c r="AH407" s="444"/>
    </row>
    <row r="408" spans="1:34" ht="15" hidden="1" customHeight="1" x14ac:dyDescent="0.25">
      <c r="A408" s="1184">
        <f t="shared" ref="A408" si="219">+A407+1</f>
        <v>4</v>
      </c>
      <c r="B408" s="1196">
        <f t="shared" si="217"/>
        <v>43561</v>
      </c>
      <c r="C408" s="993">
        <f t="shared" si="218"/>
        <v>401</v>
      </c>
      <c r="D408" s="972" t="s">
        <v>54</v>
      </c>
      <c r="E408" s="1164" t="s">
        <v>43</v>
      </c>
      <c r="F408" s="991">
        <v>5</v>
      </c>
      <c r="G408" s="975">
        <f t="shared" si="208"/>
        <v>6659090</v>
      </c>
      <c r="H408" s="976"/>
      <c r="I408" s="977">
        <f t="shared" si="212"/>
        <v>0</v>
      </c>
      <c r="J408" s="978">
        <v>4</v>
      </c>
      <c r="K408" s="977">
        <f t="shared" si="213"/>
        <v>8927272</v>
      </c>
      <c r="L408" s="979">
        <v>1</v>
      </c>
      <c r="M408" s="977">
        <f t="shared" si="214"/>
        <v>431818</v>
      </c>
      <c r="N408" s="992">
        <f t="shared" si="209"/>
        <v>10</v>
      </c>
      <c r="O408" s="844">
        <f t="shared" si="209"/>
        <v>16018180</v>
      </c>
      <c r="P408" s="981">
        <f t="shared" si="181"/>
        <v>400000</v>
      </c>
      <c r="Q408" s="981"/>
      <c r="R408" s="981">
        <f t="shared" si="203"/>
        <v>1331818</v>
      </c>
      <c r="S408" s="981">
        <f t="shared" si="204"/>
        <v>1931818</v>
      </c>
      <c r="T408" s="981">
        <f t="shared" si="205"/>
        <v>2231818</v>
      </c>
      <c r="U408" s="981">
        <f t="shared" si="206"/>
        <v>431818</v>
      </c>
      <c r="V408" s="985">
        <v>43577</v>
      </c>
      <c r="W408" s="981">
        <v>16018180</v>
      </c>
      <c r="X408" s="993"/>
      <c r="Y408" s="981"/>
      <c r="Z408" s="981"/>
      <c r="AA408" s="986"/>
      <c r="AB408" s="986"/>
      <c r="AC408" s="987"/>
      <c r="AD408" s="987"/>
      <c r="AE408" s="988">
        <f t="shared" si="216"/>
        <v>16018180</v>
      </c>
      <c r="AF408" s="1165">
        <f t="shared" si="207"/>
        <v>0</v>
      </c>
      <c r="AG408" s="1087"/>
      <c r="AH408" s="444"/>
    </row>
    <row r="409" spans="1:34" ht="15" hidden="1" customHeight="1" x14ac:dyDescent="0.25">
      <c r="A409" s="1184">
        <v>5</v>
      </c>
      <c r="B409" s="1196">
        <f t="shared" si="217"/>
        <v>43561</v>
      </c>
      <c r="C409" s="993">
        <f t="shared" si="218"/>
        <v>402</v>
      </c>
      <c r="D409" s="996" t="s">
        <v>212</v>
      </c>
      <c r="E409" s="1164" t="s">
        <v>88</v>
      </c>
      <c r="F409" s="991">
        <v>6</v>
      </c>
      <c r="G409" s="975">
        <f t="shared" si="208"/>
        <v>7990908</v>
      </c>
      <c r="H409" s="976"/>
      <c r="I409" s="977">
        <f t="shared" si="212"/>
        <v>0</v>
      </c>
      <c r="J409" s="978">
        <v>3</v>
      </c>
      <c r="K409" s="977">
        <f t="shared" si="213"/>
        <v>6695454</v>
      </c>
      <c r="L409" s="979">
        <v>1</v>
      </c>
      <c r="M409" s="977">
        <f t="shared" si="214"/>
        <v>431818</v>
      </c>
      <c r="N409" s="992">
        <f t="shared" si="209"/>
        <v>10</v>
      </c>
      <c r="O409" s="844">
        <f t="shared" si="209"/>
        <v>15118180</v>
      </c>
      <c r="P409" s="981">
        <f t="shared" si="181"/>
        <v>400000</v>
      </c>
      <c r="Q409" s="981"/>
      <c r="R409" s="981">
        <f t="shared" si="203"/>
        <v>1331818</v>
      </c>
      <c r="S409" s="981">
        <f t="shared" si="204"/>
        <v>1931818</v>
      </c>
      <c r="T409" s="981">
        <f t="shared" si="205"/>
        <v>2231818</v>
      </c>
      <c r="U409" s="981">
        <f t="shared" si="206"/>
        <v>431818</v>
      </c>
      <c r="V409" s="985">
        <v>43560</v>
      </c>
      <c r="W409" s="981">
        <v>15118180</v>
      </c>
      <c r="X409" s="981"/>
      <c r="Y409" s="981"/>
      <c r="Z409" s="981"/>
      <c r="AA409" s="986"/>
      <c r="AB409" s="986"/>
      <c r="AC409" s="987"/>
      <c r="AD409" s="987"/>
      <c r="AE409" s="988">
        <f t="shared" si="216"/>
        <v>15118180</v>
      </c>
      <c r="AF409" s="1165">
        <f t="shared" si="207"/>
        <v>0</v>
      </c>
      <c r="AG409" s="987"/>
      <c r="AH409" s="444"/>
    </row>
    <row r="410" spans="1:34" ht="15" hidden="1" customHeight="1" x14ac:dyDescent="0.25">
      <c r="A410" s="1184">
        <f t="shared" ref="A410" si="220">+A409+1</f>
        <v>6</v>
      </c>
      <c r="B410" s="1196">
        <f t="shared" si="217"/>
        <v>43561</v>
      </c>
      <c r="C410" s="993">
        <f t="shared" si="218"/>
        <v>403</v>
      </c>
      <c r="D410" s="996" t="s">
        <v>91</v>
      </c>
      <c r="E410" s="1164" t="s">
        <v>88</v>
      </c>
      <c r="F410" s="991">
        <v>8</v>
      </c>
      <c r="G410" s="975">
        <f t="shared" si="208"/>
        <v>10654544</v>
      </c>
      <c r="H410" s="976"/>
      <c r="I410" s="977">
        <f t="shared" si="212"/>
        <v>0</v>
      </c>
      <c r="J410" s="978">
        <v>1</v>
      </c>
      <c r="K410" s="977">
        <f t="shared" si="213"/>
        <v>2231818</v>
      </c>
      <c r="L410" s="979">
        <v>1</v>
      </c>
      <c r="M410" s="977">
        <f t="shared" si="214"/>
        <v>431818</v>
      </c>
      <c r="N410" s="992">
        <f t="shared" si="209"/>
        <v>10</v>
      </c>
      <c r="O410" s="844">
        <f t="shared" si="209"/>
        <v>13318180</v>
      </c>
      <c r="P410" s="981">
        <f t="shared" si="181"/>
        <v>400000</v>
      </c>
      <c r="Q410" s="981"/>
      <c r="R410" s="981">
        <f t="shared" si="203"/>
        <v>1331818</v>
      </c>
      <c r="S410" s="981">
        <f t="shared" si="204"/>
        <v>1931818</v>
      </c>
      <c r="T410" s="981">
        <f t="shared" si="205"/>
        <v>2231818</v>
      </c>
      <c r="U410" s="981">
        <f t="shared" si="206"/>
        <v>431818</v>
      </c>
      <c r="V410" s="985">
        <v>43560</v>
      </c>
      <c r="W410" s="981">
        <v>13318180</v>
      </c>
      <c r="X410" s="985"/>
      <c r="Y410" s="981"/>
      <c r="Z410" s="981"/>
      <c r="AA410" s="986"/>
      <c r="AB410" s="986"/>
      <c r="AC410" s="987"/>
      <c r="AD410" s="987"/>
      <c r="AE410" s="988">
        <f t="shared" si="216"/>
        <v>13318180</v>
      </c>
      <c r="AF410" s="1165">
        <f t="shared" si="207"/>
        <v>0</v>
      </c>
      <c r="AG410" s="987"/>
      <c r="AH410" s="444"/>
    </row>
    <row r="411" spans="1:34" ht="15" hidden="1" customHeight="1" x14ac:dyDescent="0.25">
      <c r="A411" s="1184">
        <v>7</v>
      </c>
      <c r="B411" s="1196">
        <f t="shared" si="217"/>
        <v>43561</v>
      </c>
      <c r="C411" s="993">
        <f t="shared" si="218"/>
        <v>404</v>
      </c>
      <c r="D411" s="972" t="s">
        <v>80</v>
      </c>
      <c r="E411" s="1164" t="s">
        <v>31</v>
      </c>
      <c r="F411" s="991">
        <v>5</v>
      </c>
      <c r="G411" s="975">
        <f t="shared" si="208"/>
        <v>6659090</v>
      </c>
      <c r="H411" s="976"/>
      <c r="I411" s="977">
        <f t="shared" si="212"/>
        <v>0</v>
      </c>
      <c r="J411" s="978">
        <v>5</v>
      </c>
      <c r="K411" s="977">
        <f t="shared" si="213"/>
        <v>11159090</v>
      </c>
      <c r="L411" s="979"/>
      <c r="M411" s="977">
        <f t="shared" si="214"/>
        <v>0</v>
      </c>
      <c r="N411" s="992">
        <f t="shared" ref="N411:O426" si="221">+L411+J411+H411+F411</f>
        <v>10</v>
      </c>
      <c r="O411" s="844">
        <f t="shared" si="221"/>
        <v>17818180</v>
      </c>
      <c r="P411" s="981">
        <f t="shared" si="181"/>
        <v>400000</v>
      </c>
      <c r="Q411" s="981"/>
      <c r="R411" s="981">
        <f t="shared" si="203"/>
        <v>1331818</v>
      </c>
      <c r="S411" s="981">
        <f t="shared" si="204"/>
        <v>1931818</v>
      </c>
      <c r="T411" s="981">
        <f t="shared" si="205"/>
        <v>2231818</v>
      </c>
      <c r="U411" s="981">
        <f t="shared" si="206"/>
        <v>431818</v>
      </c>
      <c r="V411" s="985">
        <v>43566</v>
      </c>
      <c r="W411" s="981">
        <v>7000000</v>
      </c>
      <c r="X411" s="985">
        <v>43571</v>
      </c>
      <c r="Y411" s="981">
        <v>10820000</v>
      </c>
      <c r="Z411" s="981"/>
      <c r="AA411" s="986"/>
      <c r="AB411" s="986"/>
      <c r="AC411" s="987"/>
      <c r="AD411" s="987"/>
      <c r="AE411" s="988">
        <f t="shared" si="216"/>
        <v>17820000</v>
      </c>
      <c r="AF411" s="1165">
        <f t="shared" si="207"/>
        <v>-1820</v>
      </c>
      <c r="AG411" s="1087"/>
      <c r="AH411" s="444"/>
    </row>
    <row r="412" spans="1:34" ht="15" hidden="1" customHeight="1" x14ac:dyDescent="0.25">
      <c r="A412" s="1184">
        <f t="shared" ref="A412" si="222">+A411+1</f>
        <v>8</v>
      </c>
      <c r="B412" s="1196">
        <f t="shared" si="217"/>
        <v>43561</v>
      </c>
      <c r="C412" s="993">
        <f t="shared" si="218"/>
        <v>405</v>
      </c>
      <c r="D412" s="972" t="s">
        <v>55</v>
      </c>
      <c r="E412" s="1164" t="s">
        <v>43</v>
      </c>
      <c r="F412" s="991">
        <v>5</v>
      </c>
      <c r="G412" s="975">
        <f t="shared" si="208"/>
        <v>6659090</v>
      </c>
      <c r="H412" s="976"/>
      <c r="I412" s="977">
        <f t="shared" si="212"/>
        <v>0</v>
      </c>
      <c r="J412" s="978">
        <v>4</v>
      </c>
      <c r="K412" s="977">
        <f t="shared" si="213"/>
        <v>8927272</v>
      </c>
      <c r="L412" s="979">
        <v>1</v>
      </c>
      <c r="M412" s="977">
        <f t="shared" si="214"/>
        <v>431818</v>
      </c>
      <c r="N412" s="992">
        <f t="shared" si="221"/>
        <v>10</v>
      </c>
      <c r="O412" s="844">
        <f t="shared" si="221"/>
        <v>16018180</v>
      </c>
      <c r="P412" s="981">
        <f t="shared" si="181"/>
        <v>400000</v>
      </c>
      <c r="Q412" s="981"/>
      <c r="R412" s="981">
        <f t="shared" si="203"/>
        <v>1331818</v>
      </c>
      <c r="S412" s="981">
        <f t="shared" si="204"/>
        <v>1931818</v>
      </c>
      <c r="T412" s="981">
        <f t="shared" si="205"/>
        <v>2231818</v>
      </c>
      <c r="U412" s="981">
        <f t="shared" si="206"/>
        <v>431818</v>
      </c>
      <c r="V412" s="985">
        <v>43566</v>
      </c>
      <c r="W412" s="981">
        <v>16018180</v>
      </c>
      <c r="X412" s="981"/>
      <c r="Y412" s="981"/>
      <c r="Z412" s="981"/>
      <c r="AA412" s="986"/>
      <c r="AB412" s="986"/>
      <c r="AC412" s="987"/>
      <c r="AD412" s="987"/>
      <c r="AE412" s="988">
        <f t="shared" si="216"/>
        <v>16018180</v>
      </c>
      <c r="AF412" s="1165">
        <f t="shared" si="207"/>
        <v>0</v>
      </c>
      <c r="AG412" s="1087"/>
      <c r="AH412" s="444"/>
    </row>
    <row r="413" spans="1:34" ht="15" hidden="1" customHeight="1" x14ac:dyDescent="0.25">
      <c r="A413" s="1184">
        <v>9</v>
      </c>
      <c r="B413" s="1196">
        <f t="shared" si="217"/>
        <v>43561</v>
      </c>
      <c r="C413" s="993">
        <f t="shared" si="218"/>
        <v>406</v>
      </c>
      <c r="D413" s="996" t="s">
        <v>50</v>
      </c>
      <c r="E413" s="1164" t="s">
        <v>43</v>
      </c>
      <c r="F413" s="991">
        <v>5</v>
      </c>
      <c r="G413" s="975">
        <f t="shared" si="208"/>
        <v>6659090</v>
      </c>
      <c r="H413" s="976"/>
      <c r="I413" s="977">
        <f t="shared" si="212"/>
        <v>0</v>
      </c>
      <c r="J413" s="978">
        <v>4</v>
      </c>
      <c r="K413" s="977">
        <f t="shared" si="213"/>
        <v>8927272</v>
      </c>
      <c r="L413" s="979">
        <v>1</v>
      </c>
      <c r="M413" s="977">
        <f t="shared" si="214"/>
        <v>431818</v>
      </c>
      <c r="N413" s="992">
        <f t="shared" si="221"/>
        <v>10</v>
      </c>
      <c r="O413" s="844">
        <f t="shared" si="221"/>
        <v>16018180</v>
      </c>
      <c r="P413" s="981">
        <f t="shared" ref="P413" si="223">+N413*40000</f>
        <v>400000</v>
      </c>
      <c r="Q413" s="981"/>
      <c r="R413" s="981">
        <f t="shared" si="203"/>
        <v>1331818</v>
      </c>
      <c r="S413" s="981">
        <f t="shared" si="204"/>
        <v>1931818</v>
      </c>
      <c r="T413" s="981">
        <f t="shared" si="205"/>
        <v>2231818</v>
      </c>
      <c r="U413" s="981">
        <f t="shared" si="206"/>
        <v>431818</v>
      </c>
      <c r="V413" s="985">
        <v>43564</v>
      </c>
      <c r="W413" s="981">
        <v>16018180</v>
      </c>
      <c r="X413" s="981"/>
      <c r="Y413" s="981"/>
      <c r="Z413" s="981"/>
      <c r="AA413" s="986"/>
      <c r="AB413" s="986"/>
      <c r="AC413" s="987"/>
      <c r="AD413" s="987"/>
      <c r="AE413" s="988">
        <f t="shared" si="216"/>
        <v>16018180</v>
      </c>
      <c r="AF413" s="1165">
        <f t="shared" si="207"/>
        <v>0</v>
      </c>
      <c r="AG413" s="987"/>
      <c r="AH413" s="444"/>
    </row>
    <row r="414" spans="1:34" ht="15" hidden="1" customHeight="1" x14ac:dyDescent="0.25">
      <c r="A414" s="1184">
        <f>+A413+1</f>
        <v>10</v>
      </c>
      <c r="B414" s="1196">
        <f t="shared" si="217"/>
        <v>43561</v>
      </c>
      <c r="C414" s="993">
        <f t="shared" si="218"/>
        <v>407</v>
      </c>
      <c r="D414" s="972" t="s">
        <v>83</v>
      </c>
      <c r="E414" s="1164" t="s">
        <v>43</v>
      </c>
      <c r="F414" s="991">
        <v>5</v>
      </c>
      <c r="G414" s="975">
        <f t="shared" si="208"/>
        <v>6659090</v>
      </c>
      <c r="H414" s="976">
        <v>1</v>
      </c>
      <c r="I414" s="977">
        <f t="shared" si="212"/>
        <v>1931818</v>
      </c>
      <c r="J414" s="978">
        <v>3</v>
      </c>
      <c r="K414" s="977">
        <f t="shared" si="213"/>
        <v>6695454</v>
      </c>
      <c r="L414" s="979">
        <v>1</v>
      </c>
      <c r="M414" s="977">
        <f t="shared" si="214"/>
        <v>431818</v>
      </c>
      <c r="N414" s="992">
        <f t="shared" si="221"/>
        <v>10</v>
      </c>
      <c r="O414" s="844">
        <f t="shared" si="221"/>
        <v>15718180</v>
      </c>
      <c r="P414" s="981">
        <f t="shared" ref="P414:P418" si="224">+N414*45000</f>
        <v>450000</v>
      </c>
      <c r="Q414" s="981"/>
      <c r="R414" s="981">
        <f t="shared" si="203"/>
        <v>1331818</v>
      </c>
      <c r="S414" s="981">
        <f t="shared" si="204"/>
        <v>1931818</v>
      </c>
      <c r="T414" s="981">
        <f t="shared" si="205"/>
        <v>2231818</v>
      </c>
      <c r="U414" s="981">
        <f t="shared" si="206"/>
        <v>431818</v>
      </c>
      <c r="V414" s="985">
        <v>43571</v>
      </c>
      <c r="W414" s="981">
        <v>15718180</v>
      </c>
      <c r="X414" s="981"/>
      <c r="Y414" s="981"/>
      <c r="Z414" s="981"/>
      <c r="AA414" s="986"/>
      <c r="AB414" s="986"/>
      <c r="AC414" s="987"/>
      <c r="AD414" s="987"/>
      <c r="AE414" s="988">
        <f t="shared" si="216"/>
        <v>15718180</v>
      </c>
      <c r="AF414" s="1165">
        <f t="shared" si="207"/>
        <v>0</v>
      </c>
      <c r="AG414" s="1087"/>
      <c r="AH414" s="444"/>
    </row>
    <row r="415" spans="1:34" ht="15" hidden="1" customHeight="1" x14ac:dyDescent="0.25">
      <c r="A415" s="1184">
        <f t="shared" ref="A415:A418" si="225">+A414+1</f>
        <v>11</v>
      </c>
      <c r="B415" s="1196">
        <f t="shared" si="217"/>
        <v>43561</v>
      </c>
      <c r="C415" s="993">
        <f t="shared" si="218"/>
        <v>408</v>
      </c>
      <c r="D415" s="972" t="s">
        <v>87</v>
      </c>
      <c r="E415" s="1164" t="s">
        <v>88</v>
      </c>
      <c r="F415" s="991">
        <v>5</v>
      </c>
      <c r="G415" s="975">
        <f t="shared" si="208"/>
        <v>6659090</v>
      </c>
      <c r="H415" s="976"/>
      <c r="I415" s="977">
        <f t="shared" si="212"/>
        <v>0</v>
      </c>
      <c r="J415" s="978">
        <v>4</v>
      </c>
      <c r="K415" s="977">
        <f t="shared" si="213"/>
        <v>8927272</v>
      </c>
      <c r="L415" s="979">
        <v>1</v>
      </c>
      <c r="M415" s="977">
        <f t="shared" si="214"/>
        <v>431818</v>
      </c>
      <c r="N415" s="992">
        <f t="shared" si="221"/>
        <v>10</v>
      </c>
      <c r="O415" s="844">
        <f t="shared" si="221"/>
        <v>16018180</v>
      </c>
      <c r="P415" s="981">
        <f t="shared" si="224"/>
        <v>450000</v>
      </c>
      <c r="Q415" s="981"/>
      <c r="R415" s="981">
        <f t="shared" si="203"/>
        <v>1331818</v>
      </c>
      <c r="S415" s="981">
        <f t="shared" si="204"/>
        <v>1931818</v>
      </c>
      <c r="T415" s="981">
        <f t="shared" si="205"/>
        <v>2231818</v>
      </c>
      <c r="U415" s="981">
        <f t="shared" si="206"/>
        <v>431818</v>
      </c>
      <c r="V415" s="985">
        <v>43563</v>
      </c>
      <c r="W415" s="981">
        <v>16018180</v>
      </c>
      <c r="X415" s="985"/>
      <c r="Y415" s="981"/>
      <c r="Z415" s="981"/>
      <c r="AA415" s="986"/>
      <c r="AB415" s="986"/>
      <c r="AC415" s="987"/>
      <c r="AD415" s="987"/>
      <c r="AE415" s="988">
        <f t="shared" si="216"/>
        <v>16018180</v>
      </c>
      <c r="AF415" s="1165">
        <f t="shared" si="207"/>
        <v>0</v>
      </c>
      <c r="AG415" s="987"/>
      <c r="AH415" s="444"/>
    </row>
    <row r="416" spans="1:34" ht="15" hidden="1" customHeight="1" x14ac:dyDescent="0.25">
      <c r="A416" s="1184">
        <f t="shared" si="225"/>
        <v>12</v>
      </c>
      <c r="B416" s="1196">
        <f t="shared" si="217"/>
        <v>43561</v>
      </c>
      <c r="C416" s="993">
        <f t="shared" si="218"/>
        <v>409</v>
      </c>
      <c r="D416" s="972" t="s">
        <v>90</v>
      </c>
      <c r="E416" s="1164" t="s">
        <v>88</v>
      </c>
      <c r="F416" s="991">
        <v>5</v>
      </c>
      <c r="G416" s="975">
        <f t="shared" si="208"/>
        <v>6659090</v>
      </c>
      <c r="H416" s="976"/>
      <c r="I416" s="977">
        <f t="shared" si="212"/>
        <v>0</v>
      </c>
      <c r="J416" s="978">
        <v>5</v>
      </c>
      <c r="K416" s="977">
        <f t="shared" si="213"/>
        <v>11159090</v>
      </c>
      <c r="L416" s="979"/>
      <c r="M416" s="977">
        <f t="shared" si="214"/>
        <v>0</v>
      </c>
      <c r="N416" s="992">
        <f t="shared" si="221"/>
        <v>10</v>
      </c>
      <c r="O416" s="844">
        <f t="shared" si="221"/>
        <v>17818180</v>
      </c>
      <c r="P416" s="981">
        <f t="shared" si="224"/>
        <v>450000</v>
      </c>
      <c r="Q416" s="981"/>
      <c r="R416" s="981">
        <f t="shared" si="203"/>
        <v>1331818</v>
      </c>
      <c r="S416" s="981">
        <f t="shared" si="204"/>
        <v>1931818</v>
      </c>
      <c r="T416" s="981">
        <f t="shared" si="205"/>
        <v>2231818</v>
      </c>
      <c r="U416" s="981">
        <f t="shared" si="206"/>
        <v>431818</v>
      </c>
      <c r="V416" s="985">
        <v>43563</v>
      </c>
      <c r="W416" s="981">
        <v>10000000</v>
      </c>
      <c r="X416" s="985">
        <v>43564</v>
      </c>
      <c r="Y416" s="981">
        <v>7818180</v>
      </c>
      <c r="Z416" s="981"/>
      <c r="AA416" s="986"/>
      <c r="AB416" s="986"/>
      <c r="AC416" s="987"/>
      <c r="AD416" s="987"/>
      <c r="AE416" s="988">
        <f t="shared" si="216"/>
        <v>17818180</v>
      </c>
      <c r="AF416" s="1165">
        <f t="shared" si="207"/>
        <v>0</v>
      </c>
      <c r="AG416" s="987"/>
      <c r="AH416" s="444"/>
    </row>
    <row r="417" spans="1:34" ht="15" hidden="1" customHeight="1" x14ac:dyDescent="0.25">
      <c r="A417" s="1184">
        <f t="shared" si="225"/>
        <v>13</v>
      </c>
      <c r="B417" s="1196">
        <f t="shared" si="217"/>
        <v>43561</v>
      </c>
      <c r="C417" s="993">
        <f t="shared" si="218"/>
        <v>410</v>
      </c>
      <c r="D417" s="972" t="s">
        <v>77</v>
      </c>
      <c r="E417" s="1164" t="s">
        <v>57</v>
      </c>
      <c r="F417" s="991">
        <v>3</v>
      </c>
      <c r="G417" s="975">
        <f t="shared" si="208"/>
        <v>3995454</v>
      </c>
      <c r="H417" s="976"/>
      <c r="I417" s="977">
        <f t="shared" si="212"/>
        <v>0</v>
      </c>
      <c r="J417" s="978">
        <v>2</v>
      </c>
      <c r="K417" s="977">
        <f t="shared" si="213"/>
        <v>4463636</v>
      </c>
      <c r="L417" s="979"/>
      <c r="M417" s="977">
        <f t="shared" si="214"/>
        <v>0</v>
      </c>
      <c r="N417" s="992">
        <f t="shared" si="221"/>
        <v>5</v>
      </c>
      <c r="O417" s="844">
        <f t="shared" si="221"/>
        <v>8459090</v>
      </c>
      <c r="P417" s="981">
        <f t="shared" si="224"/>
        <v>225000</v>
      </c>
      <c r="Q417" s="981"/>
      <c r="R417" s="981">
        <f t="shared" si="203"/>
        <v>1331818</v>
      </c>
      <c r="S417" s="981">
        <f t="shared" si="204"/>
        <v>1931818</v>
      </c>
      <c r="T417" s="981">
        <f t="shared" si="205"/>
        <v>2231818</v>
      </c>
      <c r="U417" s="981">
        <f t="shared" si="206"/>
        <v>431818</v>
      </c>
      <c r="V417" s="985">
        <v>43563</v>
      </c>
      <c r="W417" s="981">
        <v>8459090</v>
      </c>
      <c r="X417" s="981"/>
      <c r="Y417" s="981"/>
      <c r="Z417" s="981"/>
      <c r="AA417" s="986"/>
      <c r="AB417" s="986"/>
      <c r="AC417" s="987"/>
      <c r="AD417" s="987"/>
      <c r="AE417" s="988">
        <f t="shared" si="216"/>
        <v>8459090</v>
      </c>
      <c r="AF417" s="1165">
        <f t="shared" si="207"/>
        <v>0</v>
      </c>
      <c r="AG417" s="987"/>
      <c r="AH417" s="444"/>
    </row>
    <row r="418" spans="1:34" ht="15" hidden="1" customHeight="1" thickBot="1" x14ac:dyDescent="0.3">
      <c r="A418" s="1184">
        <f t="shared" si="225"/>
        <v>14</v>
      </c>
      <c r="B418" s="1196">
        <f t="shared" si="217"/>
        <v>43561</v>
      </c>
      <c r="C418" s="993">
        <f t="shared" si="218"/>
        <v>411</v>
      </c>
      <c r="D418" s="972" t="s">
        <v>103</v>
      </c>
      <c r="E418" s="1164" t="s">
        <v>57</v>
      </c>
      <c r="F418" s="991">
        <v>3</v>
      </c>
      <c r="G418" s="975">
        <f t="shared" si="208"/>
        <v>3995454</v>
      </c>
      <c r="H418" s="976"/>
      <c r="I418" s="977">
        <f t="shared" si="212"/>
        <v>0</v>
      </c>
      <c r="J418" s="978">
        <v>2</v>
      </c>
      <c r="K418" s="977">
        <f t="shared" si="213"/>
        <v>4463636</v>
      </c>
      <c r="L418" s="979"/>
      <c r="M418" s="977">
        <f t="shared" si="214"/>
        <v>0</v>
      </c>
      <c r="N418" s="992">
        <f t="shared" si="221"/>
        <v>5</v>
      </c>
      <c r="O418" s="844">
        <f t="shared" si="221"/>
        <v>8459090</v>
      </c>
      <c r="P418" s="981">
        <f t="shared" si="224"/>
        <v>225000</v>
      </c>
      <c r="Q418" s="981"/>
      <c r="R418" s="981">
        <f t="shared" si="203"/>
        <v>1331818</v>
      </c>
      <c r="S418" s="981">
        <f t="shared" si="204"/>
        <v>1931818</v>
      </c>
      <c r="T418" s="981">
        <f t="shared" si="205"/>
        <v>2231818</v>
      </c>
      <c r="U418" s="981">
        <f t="shared" si="206"/>
        <v>431818</v>
      </c>
      <c r="V418" s="985">
        <v>43563</v>
      </c>
      <c r="W418" s="981">
        <v>8459090</v>
      </c>
      <c r="X418" s="981"/>
      <c r="Y418" s="981"/>
      <c r="Z418" s="981"/>
      <c r="AA418" s="986"/>
      <c r="AB418" s="986"/>
      <c r="AC418" s="987"/>
      <c r="AD418" s="987"/>
      <c r="AE418" s="988">
        <f t="shared" si="216"/>
        <v>8459090</v>
      </c>
      <c r="AF418" s="1165">
        <f t="shared" si="207"/>
        <v>0</v>
      </c>
      <c r="AG418" s="987"/>
      <c r="AH418" s="444"/>
    </row>
    <row r="419" spans="1:34" ht="15" hidden="1" customHeight="1" x14ac:dyDescent="0.25">
      <c r="A419" s="1182">
        <v>1</v>
      </c>
      <c r="B419" s="1196">
        <v>43563</v>
      </c>
      <c r="C419" s="994">
        <v>412</v>
      </c>
      <c r="D419" s="972" t="s">
        <v>53</v>
      </c>
      <c r="E419" s="1164" t="s">
        <v>43</v>
      </c>
      <c r="F419" s="991">
        <v>5</v>
      </c>
      <c r="G419" s="975">
        <f t="shared" si="208"/>
        <v>6659090</v>
      </c>
      <c r="H419" s="976"/>
      <c r="I419" s="977">
        <f t="shared" si="212"/>
        <v>0</v>
      </c>
      <c r="J419" s="978">
        <v>5</v>
      </c>
      <c r="K419" s="977">
        <f t="shared" si="213"/>
        <v>11159090</v>
      </c>
      <c r="L419" s="979"/>
      <c r="M419" s="977">
        <f t="shared" si="214"/>
        <v>0</v>
      </c>
      <c r="N419" s="992">
        <f t="shared" si="221"/>
        <v>10</v>
      </c>
      <c r="O419" s="844">
        <f t="shared" si="221"/>
        <v>17818180</v>
      </c>
      <c r="P419" s="981">
        <f t="shared" ref="P419:P482" si="226">+N419*40000</f>
        <v>400000</v>
      </c>
      <c r="Q419" s="981"/>
      <c r="R419" s="981">
        <f t="shared" si="203"/>
        <v>1331818</v>
      </c>
      <c r="S419" s="981">
        <f t="shared" si="204"/>
        <v>1931818</v>
      </c>
      <c r="T419" s="981">
        <f t="shared" si="205"/>
        <v>2231818</v>
      </c>
      <c r="U419" s="981">
        <f t="shared" si="206"/>
        <v>431818</v>
      </c>
      <c r="V419" s="985">
        <v>43564</v>
      </c>
      <c r="W419" s="981">
        <v>17818180</v>
      </c>
      <c r="X419" s="985"/>
      <c r="Y419" s="981"/>
      <c r="Z419" s="981"/>
      <c r="AA419" s="986"/>
      <c r="AB419" s="986"/>
      <c r="AC419" s="987"/>
      <c r="AD419" s="987"/>
      <c r="AE419" s="988">
        <f>W419+Y419+AA419+AC419</f>
        <v>17818180</v>
      </c>
      <c r="AF419" s="1165">
        <f t="shared" si="207"/>
        <v>0</v>
      </c>
      <c r="AG419" s="987"/>
      <c r="AH419" s="444"/>
    </row>
    <row r="420" spans="1:34" ht="15" hidden="1" customHeight="1" x14ac:dyDescent="0.25">
      <c r="A420" s="1183">
        <f>+A419+1</f>
        <v>2</v>
      </c>
      <c r="B420" s="1196">
        <f>+B419</f>
        <v>43563</v>
      </c>
      <c r="C420" s="993">
        <f>+C419+1</f>
        <v>413</v>
      </c>
      <c r="D420" s="972" t="s">
        <v>52</v>
      </c>
      <c r="E420" s="1164" t="s">
        <v>43</v>
      </c>
      <c r="F420" s="991">
        <v>5</v>
      </c>
      <c r="G420" s="975">
        <f t="shared" si="208"/>
        <v>6659090</v>
      </c>
      <c r="H420" s="976"/>
      <c r="I420" s="977">
        <f t="shared" si="212"/>
        <v>0</v>
      </c>
      <c r="J420" s="978">
        <v>4</v>
      </c>
      <c r="K420" s="977">
        <f t="shared" si="213"/>
        <v>8927272</v>
      </c>
      <c r="L420" s="979">
        <v>1</v>
      </c>
      <c r="M420" s="977">
        <f t="shared" si="214"/>
        <v>431818</v>
      </c>
      <c r="N420" s="992">
        <f t="shared" si="221"/>
        <v>10</v>
      </c>
      <c r="O420" s="844">
        <f t="shared" si="221"/>
        <v>16018180</v>
      </c>
      <c r="P420" s="981">
        <f t="shared" si="226"/>
        <v>400000</v>
      </c>
      <c r="Q420" s="981"/>
      <c r="R420" s="981">
        <f t="shared" si="203"/>
        <v>1331818</v>
      </c>
      <c r="S420" s="981">
        <f t="shared" si="204"/>
        <v>1931818</v>
      </c>
      <c r="T420" s="981">
        <f t="shared" si="205"/>
        <v>2231818</v>
      </c>
      <c r="U420" s="981">
        <f t="shared" si="206"/>
        <v>431818</v>
      </c>
      <c r="V420" s="985">
        <v>43564</v>
      </c>
      <c r="W420" s="981">
        <v>16018180</v>
      </c>
      <c r="X420" s="985"/>
      <c r="Y420" s="981"/>
      <c r="Z420" s="981"/>
      <c r="AA420" s="986"/>
      <c r="AB420" s="986"/>
      <c r="AC420" s="987"/>
      <c r="AD420" s="987"/>
      <c r="AE420" s="988">
        <f t="shared" ref="AE420:AE428" si="227">W420+Y420+AA420+AC420</f>
        <v>16018180</v>
      </c>
      <c r="AF420" s="1165">
        <f t="shared" si="207"/>
        <v>0</v>
      </c>
      <c r="AG420" s="987"/>
      <c r="AH420" s="444"/>
    </row>
    <row r="421" spans="1:34" ht="15" hidden="1" customHeight="1" x14ac:dyDescent="0.25">
      <c r="A421" s="1183">
        <f t="shared" ref="A421:A428" si="228">+A420+1</f>
        <v>3</v>
      </c>
      <c r="B421" s="1196">
        <f t="shared" ref="B421:B428" si="229">+B420</f>
        <v>43563</v>
      </c>
      <c r="C421" s="993">
        <f t="shared" ref="C421:C428" si="230">+C420+1</f>
        <v>414</v>
      </c>
      <c r="D421" s="972" t="s">
        <v>39</v>
      </c>
      <c r="E421" s="1164" t="s">
        <v>43</v>
      </c>
      <c r="F421" s="991">
        <v>5</v>
      </c>
      <c r="G421" s="975">
        <f t="shared" si="208"/>
        <v>6659090</v>
      </c>
      <c r="H421" s="976"/>
      <c r="I421" s="977">
        <f t="shared" si="212"/>
        <v>0</v>
      </c>
      <c r="J421" s="978">
        <v>4</v>
      </c>
      <c r="K421" s="977">
        <f t="shared" si="213"/>
        <v>8927272</v>
      </c>
      <c r="L421" s="979">
        <v>1</v>
      </c>
      <c r="M421" s="977">
        <f t="shared" si="214"/>
        <v>431818</v>
      </c>
      <c r="N421" s="992">
        <f t="shared" si="221"/>
        <v>10</v>
      </c>
      <c r="O421" s="844">
        <f t="shared" si="221"/>
        <v>16018180</v>
      </c>
      <c r="P421" s="981">
        <f t="shared" si="226"/>
        <v>400000</v>
      </c>
      <c r="Q421" s="981"/>
      <c r="R421" s="981">
        <f t="shared" si="203"/>
        <v>1331818</v>
      </c>
      <c r="S421" s="981">
        <f t="shared" si="204"/>
        <v>1931818</v>
      </c>
      <c r="T421" s="981">
        <f t="shared" si="205"/>
        <v>2231818</v>
      </c>
      <c r="U421" s="981">
        <f t="shared" si="206"/>
        <v>431818</v>
      </c>
      <c r="V421" s="985">
        <v>43563</v>
      </c>
      <c r="W421" s="981">
        <v>16018180</v>
      </c>
      <c r="X421" s="993"/>
      <c r="Y421" s="981"/>
      <c r="Z421" s="981"/>
      <c r="AA421" s="986"/>
      <c r="AB421" s="986"/>
      <c r="AC421" s="987"/>
      <c r="AD421" s="987"/>
      <c r="AE421" s="988">
        <f t="shared" si="227"/>
        <v>16018180</v>
      </c>
      <c r="AF421" s="1165">
        <f t="shared" si="207"/>
        <v>0</v>
      </c>
      <c r="AG421" s="987"/>
      <c r="AH421" s="444"/>
    </row>
    <row r="422" spans="1:34" ht="15" hidden="1" customHeight="1" x14ac:dyDescent="0.25">
      <c r="A422" s="1183">
        <f t="shared" si="228"/>
        <v>4</v>
      </c>
      <c r="B422" s="1196">
        <f t="shared" si="229"/>
        <v>43563</v>
      </c>
      <c r="C422" s="993">
        <f t="shared" si="230"/>
        <v>415</v>
      </c>
      <c r="D422" s="972" t="s">
        <v>46</v>
      </c>
      <c r="E422" s="1164" t="s">
        <v>43</v>
      </c>
      <c r="F422" s="991">
        <v>5</v>
      </c>
      <c r="G422" s="975">
        <f t="shared" si="208"/>
        <v>6659090</v>
      </c>
      <c r="H422" s="976"/>
      <c r="I422" s="977">
        <f t="shared" si="212"/>
        <v>0</v>
      </c>
      <c r="J422" s="978">
        <v>4</v>
      </c>
      <c r="K422" s="977">
        <f t="shared" si="213"/>
        <v>8927272</v>
      </c>
      <c r="L422" s="979">
        <v>1</v>
      </c>
      <c r="M422" s="977">
        <f t="shared" si="214"/>
        <v>431818</v>
      </c>
      <c r="N422" s="992">
        <f t="shared" si="221"/>
        <v>10</v>
      </c>
      <c r="O422" s="844">
        <f t="shared" si="221"/>
        <v>16018180</v>
      </c>
      <c r="P422" s="981">
        <f t="shared" si="226"/>
        <v>400000</v>
      </c>
      <c r="Q422" s="981"/>
      <c r="R422" s="981">
        <f t="shared" si="203"/>
        <v>1331818</v>
      </c>
      <c r="S422" s="981">
        <f t="shared" si="204"/>
        <v>1931818</v>
      </c>
      <c r="T422" s="981">
        <f t="shared" si="205"/>
        <v>2231818</v>
      </c>
      <c r="U422" s="981">
        <f t="shared" si="206"/>
        <v>431818</v>
      </c>
      <c r="V422" s="985">
        <v>43571</v>
      </c>
      <c r="W422" s="981">
        <v>16018180</v>
      </c>
      <c r="X422" s="993"/>
      <c r="Y422" s="981"/>
      <c r="Z422" s="981"/>
      <c r="AA422" s="986"/>
      <c r="AB422" s="986"/>
      <c r="AC422" s="987"/>
      <c r="AD422" s="987"/>
      <c r="AE422" s="988">
        <f t="shared" si="227"/>
        <v>16018180</v>
      </c>
      <c r="AF422" s="1165">
        <f t="shared" si="207"/>
        <v>0</v>
      </c>
      <c r="AG422" s="1087"/>
      <c r="AH422" s="444"/>
    </row>
    <row r="423" spans="1:34" ht="15" hidden="1" customHeight="1" x14ac:dyDescent="0.25">
      <c r="A423" s="1183">
        <f t="shared" si="228"/>
        <v>5</v>
      </c>
      <c r="B423" s="1196">
        <f t="shared" si="229"/>
        <v>43563</v>
      </c>
      <c r="C423" s="993">
        <f t="shared" si="230"/>
        <v>416</v>
      </c>
      <c r="D423" s="972" t="s">
        <v>89</v>
      </c>
      <c r="E423" s="1164" t="s">
        <v>88</v>
      </c>
      <c r="F423" s="991">
        <v>5</v>
      </c>
      <c r="G423" s="975">
        <f t="shared" si="208"/>
        <v>6659090</v>
      </c>
      <c r="H423" s="976"/>
      <c r="I423" s="977">
        <f t="shared" si="212"/>
        <v>0</v>
      </c>
      <c r="J423" s="978">
        <v>4</v>
      </c>
      <c r="K423" s="977">
        <f t="shared" si="213"/>
        <v>8927272</v>
      </c>
      <c r="L423" s="979">
        <v>1</v>
      </c>
      <c r="M423" s="977">
        <f t="shared" si="214"/>
        <v>431818</v>
      </c>
      <c r="N423" s="992">
        <f t="shared" si="221"/>
        <v>10</v>
      </c>
      <c r="O423" s="844">
        <f t="shared" si="221"/>
        <v>16018180</v>
      </c>
      <c r="P423" s="981">
        <f t="shared" si="226"/>
        <v>400000</v>
      </c>
      <c r="Q423" s="981"/>
      <c r="R423" s="981">
        <f t="shared" si="203"/>
        <v>1331818</v>
      </c>
      <c r="S423" s="981">
        <f t="shared" si="204"/>
        <v>1931818</v>
      </c>
      <c r="T423" s="981">
        <f t="shared" si="205"/>
        <v>2231818</v>
      </c>
      <c r="U423" s="981">
        <f t="shared" si="206"/>
        <v>431818</v>
      </c>
      <c r="V423" s="985">
        <v>43563</v>
      </c>
      <c r="W423" s="981">
        <v>16018180</v>
      </c>
      <c r="X423" s="981"/>
      <c r="Y423" s="981"/>
      <c r="Z423" s="981"/>
      <c r="AA423" s="986"/>
      <c r="AB423" s="986"/>
      <c r="AC423" s="987"/>
      <c r="AD423" s="987"/>
      <c r="AE423" s="988">
        <f t="shared" si="227"/>
        <v>16018180</v>
      </c>
      <c r="AF423" s="1165">
        <f t="shared" si="207"/>
        <v>0</v>
      </c>
      <c r="AG423" s="1087"/>
      <c r="AH423" s="444"/>
    </row>
    <row r="424" spans="1:34" ht="15" hidden="1" customHeight="1" x14ac:dyDescent="0.25">
      <c r="A424" s="1183">
        <f t="shared" si="228"/>
        <v>6</v>
      </c>
      <c r="B424" s="1196">
        <f t="shared" si="229"/>
        <v>43563</v>
      </c>
      <c r="C424" s="993">
        <f t="shared" si="230"/>
        <v>417</v>
      </c>
      <c r="D424" s="972" t="s">
        <v>96</v>
      </c>
      <c r="E424" s="1164" t="s">
        <v>88</v>
      </c>
      <c r="F424" s="991">
        <v>5</v>
      </c>
      <c r="G424" s="975">
        <f t="shared" si="208"/>
        <v>6659090</v>
      </c>
      <c r="H424" s="976"/>
      <c r="I424" s="977">
        <f t="shared" si="212"/>
        <v>0</v>
      </c>
      <c r="J424" s="978">
        <v>4</v>
      </c>
      <c r="K424" s="977">
        <f t="shared" si="213"/>
        <v>8927272</v>
      </c>
      <c r="L424" s="979">
        <v>1</v>
      </c>
      <c r="M424" s="977">
        <f t="shared" si="214"/>
        <v>431818</v>
      </c>
      <c r="N424" s="992">
        <f t="shared" si="221"/>
        <v>10</v>
      </c>
      <c r="O424" s="844">
        <f t="shared" si="221"/>
        <v>16018180</v>
      </c>
      <c r="P424" s="981">
        <f t="shared" si="226"/>
        <v>400000</v>
      </c>
      <c r="Q424" s="981"/>
      <c r="R424" s="981">
        <f t="shared" si="203"/>
        <v>1331818</v>
      </c>
      <c r="S424" s="981">
        <f t="shared" si="204"/>
        <v>1931818</v>
      </c>
      <c r="T424" s="981">
        <f t="shared" si="205"/>
        <v>2231818</v>
      </c>
      <c r="U424" s="981">
        <f t="shared" si="206"/>
        <v>431818</v>
      </c>
      <c r="V424" s="985">
        <v>43571</v>
      </c>
      <c r="W424" s="981">
        <v>16018180</v>
      </c>
      <c r="X424" s="985"/>
      <c r="Y424" s="981"/>
      <c r="Z424" s="981"/>
      <c r="AA424" s="986"/>
      <c r="AB424" s="986"/>
      <c r="AC424" s="987"/>
      <c r="AD424" s="987"/>
      <c r="AE424" s="988">
        <f t="shared" si="227"/>
        <v>16018180</v>
      </c>
      <c r="AF424" s="1165">
        <f t="shared" si="207"/>
        <v>0</v>
      </c>
      <c r="AG424" s="1087"/>
      <c r="AH424" s="444"/>
    </row>
    <row r="425" spans="1:34" ht="15" hidden="1" customHeight="1" x14ac:dyDescent="0.25">
      <c r="A425" s="1183">
        <f t="shared" si="228"/>
        <v>7</v>
      </c>
      <c r="B425" s="1196">
        <f t="shared" si="229"/>
        <v>43563</v>
      </c>
      <c r="C425" s="993">
        <f t="shared" si="230"/>
        <v>418</v>
      </c>
      <c r="D425" s="972" t="s">
        <v>177</v>
      </c>
      <c r="E425" s="1164" t="s">
        <v>88</v>
      </c>
      <c r="F425" s="991">
        <v>3</v>
      </c>
      <c r="G425" s="975">
        <f t="shared" si="208"/>
        <v>3995454</v>
      </c>
      <c r="H425" s="976"/>
      <c r="I425" s="977">
        <f t="shared" si="212"/>
        <v>0</v>
      </c>
      <c r="J425" s="978">
        <v>2</v>
      </c>
      <c r="K425" s="977">
        <f t="shared" si="213"/>
        <v>4463636</v>
      </c>
      <c r="L425" s="979"/>
      <c r="M425" s="977">
        <f t="shared" si="214"/>
        <v>0</v>
      </c>
      <c r="N425" s="992">
        <f t="shared" si="221"/>
        <v>5</v>
      </c>
      <c r="O425" s="844">
        <f t="shared" si="221"/>
        <v>8459090</v>
      </c>
      <c r="P425" s="981">
        <f t="shared" si="226"/>
        <v>200000</v>
      </c>
      <c r="Q425" s="981"/>
      <c r="R425" s="981">
        <f t="shared" si="203"/>
        <v>1331818</v>
      </c>
      <c r="S425" s="981">
        <f t="shared" si="204"/>
        <v>1931818</v>
      </c>
      <c r="T425" s="981">
        <f t="shared" si="205"/>
        <v>2231818</v>
      </c>
      <c r="U425" s="981">
        <f t="shared" si="206"/>
        <v>431818</v>
      </c>
      <c r="V425" s="985">
        <v>43570</v>
      </c>
      <c r="W425" s="981">
        <v>2500000</v>
      </c>
      <c r="X425" s="985">
        <v>43571</v>
      </c>
      <c r="Y425" s="981">
        <v>2500000</v>
      </c>
      <c r="Z425" s="985">
        <v>43579</v>
      </c>
      <c r="AA425" s="986">
        <v>3459000</v>
      </c>
      <c r="AB425" s="986"/>
      <c r="AC425" s="987"/>
      <c r="AD425" s="987"/>
      <c r="AE425" s="988">
        <f t="shared" si="227"/>
        <v>8459000</v>
      </c>
      <c r="AF425" s="1165">
        <f t="shared" si="207"/>
        <v>90</v>
      </c>
      <c r="AG425" s="1087"/>
      <c r="AH425" s="444"/>
    </row>
    <row r="426" spans="1:34" ht="15" hidden="1" customHeight="1" x14ac:dyDescent="0.25">
      <c r="A426" s="1183">
        <f t="shared" si="228"/>
        <v>8</v>
      </c>
      <c r="B426" s="1196">
        <f t="shared" si="229"/>
        <v>43563</v>
      </c>
      <c r="C426" s="1166">
        <f t="shared" si="230"/>
        <v>419</v>
      </c>
      <c r="D426" s="972" t="s">
        <v>199</v>
      </c>
      <c r="E426" s="1164" t="s">
        <v>88</v>
      </c>
      <c r="F426" s="991">
        <v>3</v>
      </c>
      <c r="G426" s="975">
        <f t="shared" si="208"/>
        <v>3995454</v>
      </c>
      <c r="H426" s="976"/>
      <c r="I426" s="977">
        <f t="shared" si="212"/>
        <v>0</v>
      </c>
      <c r="J426" s="978">
        <v>1</v>
      </c>
      <c r="K426" s="977">
        <f t="shared" si="213"/>
        <v>2231818</v>
      </c>
      <c r="L426" s="979">
        <v>1</v>
      </c>
      <c r="M426" s="977">
        <f t="shared" si="214"/>
        <v>431818</v>
      </c>
      <c r="N426" s="992">
        <f t="shared" si="221"/>
        <v>5</v>
      </c>
      <c r="O426" s="844">
        <f t="shared" si="221"/>
        <v>6659090</v>
      </c>
      <c r="P426" s="981">
        <f t="shared" si="226"/>
        <v>200000</v>
      </c>
      <c r="Q426" s="981"/>
      <c r="R426" s="981">
        <f t="shared" si="203"/>
        <v>1331818</v>
      </c>
      <c r="S426" s="981">
        <f t="shared" si="204"/>
        <v>1931818</v>
      </c>
      <c r="T426" s="981">
        <f t="shared" si="205"/>
        <v>2231818</v>
      </c>
      <c r="U426" s="981">
        <f t="shared" si="206"/>
        <v>431818</v>
      </c>
      <c r="V426" s="985">
        <v>43564</v>
      </c>
      <c r="W426" s="981">
        <v>4000000</v>
      </c>
      <c r="X426" s="985">
        <v>43566</v>
      </c>
      <c r="Y426" s="981">
        <v>2659090</v>
      </c>
      <c r="Z426" s="981"/>
      <c r="AA426" s="986"/>
      <c r="AB426" s="986"/>
      <c r="AC426" s="987"/>
      <c r="AD426" s="987"/>
      <c r="AE426" s="988">
        <f t="shared" si="227"/>
        <v>6659090</v>
      </c>
      <c r="AF426" s="1165">
        <f t="shared" si="207"/>
        <v>0</v>
      </c>
      <c r="AG426" s="1087"/>
      <c r="AH426" s="444"/>
    </row>
    <row r="427" spans="1:34" ht="15" hidden="1" customHeight="1" x14ac:dyDescent="0.25">
      <c r="A427" s="1183">
        <f t="shared" si="228"/>
        <v>9</v>
      </c>
      <c r="B427" s="1196">
        <f t="shared" si="229"/>
        <v>43563</v>
      </c>
      <c r="C427" s="993">
        <f t="shared" si="230"/>
        <v>420</v>
      </c>
      <c r="D427" s="972" t="s">
        <v>37</v>
      </c>
      <c r="E427" s="1164" t="s">
        <v>88</v>
      </c>
      <c r="F427" s="991">
        <v>5</v>
      </c>
      <c r="G427" s="975">
        <f t="shared" ref="G427:G438" si="231">F427*R427</f>
        <v>6659090</v>
      </c>
      <c r="H427" s="976"/>
      <c r="I427" s="977">
        <f t="shared" si="212"/>
        <v>0</v>
      </c>
      <c r="J427" s="978">
        <v>3</v>
      </c>
      <c r="K427" s="977">
        <f t="shared" si="213"/>
        <v>6695454</v>
      </c>
      <c r="L427" s="979">
        <v>2</v>
      </c>
      <c r="M427" s="977">
        <f t="shared" si="214"/>
        <v>863636</v>
      </c>
      <c r="N427" s="992">
        <f t="shared" ref="N427:O442" si="232">+L427+J427+H427+F427</f>
        <v>10</v>
      </c>
      <c r="O427" s="844">
        <f t="shared" si="232"/>
        <v>14218180</v>
      </c>
      <c r="P427" s="981">
        <f t="shared" si="226"/>
        <v>400000</v>
      </c>
      <c r="Q427" s="981"/>
      <c r="R427" s="981">
        <f t="shared" si="203"/>
        <v>1331818</v>
      </c>
      <c r="S427" s="981">
        <f t="shared" si="204"/>
        <v>1931818</v>
      </c>
      <c r="T427" s="981">
        <f t="shared" si="205"/>
        <v>2231818</v>
      </c>
      <c r="U427" s="981">
        <f t="shared" si="206"/>
        <v>431818</v>
      </c>
      <c r="V427" s="985">
        <v>43565</v>
      </c>
      <c r="W427" s="981">
        <v>14218180</v>
      </c>
      <c r="X427" s="981"/>
      <c r="Y427" s="981"/>
      <c r="Z427" s="981"/>
      <c r="AA427" s="986"/>
      <c r="AB427" s="986"/>
      <c r="AC427" s="987"/>
      <c r="AD427" s="987"/>
      <c r="AE427" s="988">
        <f t="shared" si="227"/>
        <v>14218180</v>
      </c>
      <c r="AF427" s="1165">
        <f t="shared" si="207"/>
        <v>0</v>
      </c>
      <c r="AG427" s="987"/>
      <c r="AH427" s="444"/>
    </row>
    <row r="428" spans="1:34" ht="15" hidden="1" customHeight="1" thickBot="1" x14ac:dyDescent="0.3">
      <c r="A428" s="1185">
        <f t="shared" si="228"/>
        <v>10</v>
      </c>
      <c r="B428" s="1197">
        <f t="shared" si="229"/>
        <v>43563</v>
      </c>
      <c r="C428" s="1166">
        <f t="shared" si="230"/>
        <v>421</v>
      </c>
      <c r="D428" s="972" t="s">
        <v>90</v>
      </c>
      <c r="E428" s="1167" t="s">
        <v>88</v>
      </c>
      <c r="F428" s="991">
        <v>5</v>
      </c>
      <c r="G428" s="1032">
        <f t="shared" si="231"/>
        <v>6659090</v>
      </c>
      <c r="H428" s="1033"/>
      <c r="I428" s="977">
        <f t="shared" ref="I428:I438" si="233">H428*S428</f>
        <v>0</v>
      </c>
      <c r="J428" s="978">
        <v>4</v>
      </c>
      <c r="K428" s="977">
        <f t="shared" ref="K428:K438" si="234">J428*T428</f>
        <v>8927272</v>
      </c>
      <c r="L428" s="979">
        <v>1</v>
      </c>
      <c r="M428" s="977">
        <f t="shared" ref="M428:M438" si="235">L428*U428</f>
        <v>431818</v>
      </c>
      <c r="N428" s="1034">
        <f t="shared" si="232"/>
        <v>10</v>
      </c>
      <c r="O428" s="844">
        <f t="shared" si="232"/>
        <v>16018180</v>
      </c>
      <c r="P428" s="1035">
        <f t="shared" si="226"/>
        <v>400000</v>
      </c>
      <c r="Q428" s="1035"/>
      <c r="R428" s="1035">
        <f t="shared" si="203"/>
        <v>1331818</v>
      </c>
      <c r="S428" s="1035">
        <f t="shared" si="204"/>
        <v>1931818</v>
      </c>
      <c r="T428" s="1035">
        <f t="shared" si="205"/>
        <v>2231818</v>
      </c>
      <c r="U428" s="1035">
        <f t="shared" si="206"/>
        <v>431818</v>
      </c>
      <c r="V428" s="1039">
        <v>43567</v>
      </c>
      <c r="W428" s="1035">
        <v>10000000</v>
      </c>
      <c r="X428" s="1039">
        <v>43577</v>
      </c>
      <c r="Y428" s="1035">
        <v>6018180</v>
      </c>
      <c r="Z428" s="1035"/>
      <c r="AA428" s="1040"/>
      <c r="AB428" s="1040"/>
      <c r="AC428" s="1041"/>
      <c r="AD428" s="1041"/>
      <c r="AE428" s="1042">
        <f t="shared" si="227"/>
        <v>16018180</v>
      </c>
      <c r="AF428" s="1168">
        <f t="shared" si="207"/>
        <v>0</v>
      </c>
      <c r="AG428" s="1088"/>
      <c r="AH428" s="444"/>
    </row>
    <row r="429" spans="1:34" ht="15" hidden="1" customHeight="1" x14ac:dyDescent="0.25">
      <c r="A429" s="1182">
        <v>1</v>
      </c>
      <c r="B429" s="1196">
        <v>43564</v>
      </c>
      <c r="C429" s="994">
        <v>422</v>
      </c>
      <c r="D429" s="972" t="s">
        <v>34</v>
      </c>
      <c r="E429" s="1164" t="s">
        <v>31</v>
      </c>
      <c r="F429" s="991">
        <v>5</v>
      </c>
      <c r="G429" s="975">
        <f t="shared" si="231"/>
        <v>6659090</v>
      </c>
      <c r="H429" s="976">
        <v>1</v>
      </c>
      <c r="I429" s="977">
        <f t="shared" si="233"/>
        <v>1931818</v>
      </c>
      <c r="J429" s="978">
        <v>4</v>
      </c>
      <c r="K429" s="977">
        <f t="shared" si="234"/>
        <v>8927272</v>
      </c>
      <c r="L429" s="979"/>
      <c r="M429" s="977">
        <f t="shared" si="235"/>
        <v>0</v>
      </c>
      <c r="N429" s="992">
        <f t="shared" si="232"/>
        <v>10</v>
      </c>
      <c r="O429" s="844">
        <f t="shared" si="232"/>
        <v>17518180</v>
      </c>
      <c r="P429" s="981">
        <f t="shared" si="226"/>
        <v>400000</v>
      </c>
      <c r="Q429" s="981"/>
      <c r="R429" s="981">
        <f t="shared" si="203"/>
        <v>1331818</v>
      </c>
      <c r="S429" s="981">
        <f t="shared" si="204"/>
        <v>1931818</v>
      </c>
      <c r="T429" s="981">
        <f t="shared" si="205"/>
        <v>2231818</v>
      </c>
      <c r="U429" s="981">
        <f t="shared" si="206"/>
        <v>431818</v>
      </c>
      <c r="V429" s="985">
        <v>43565</v>
      </c>
      <c r="W429" s="981">
        <v>17518180</v>
      </c>
      <c r="X429" s="985"/>
      <c r="Y429" s="981"/>
      <c r="Z429" s="981"/>
      <c r="AA429" s="986"/>
      <c r="AB429" s="986"/>
      <c r="AC429" s="987"/>
      <c r="AD429" s="987"/>
      <c r="AE429" s="988">
        <f>W429+Y429+AA429+AC429</f>
        <v>17518180</v>
      </c>
      <c r="AF429" s="1165">
        <f t="shared" si="207"/>
        <v>0</v>
      </c>
      <c r="AG429" s="987"/>
      <c r="AH429" s="444"/>
    </row>
    <row r="430" spans="1:34" ht="15" hidden="1" customHeight="1" x14ac:dyDescent="0.25">
      <c r="A430" s="1183">
        <f>+A429+1</f>
        <v>2</v>
      </c>
      <c r="B430" s="1196">
        <f>+B429</f>
        <v>43564</v>
      </c>
      <c r="C430" s="993">
        <f>+C429+1</f>
        <v>423</v>
      </c>
      <c r="D430" s="972" t="s">
        <v>93</v>
      </c>
      <c r="E430" s="1164" t="s">
        <v>31</v>
      </c>
      <c r="F430" s="991">
        <v>5</v>
      </c>
      <c r="G430" s="975">
        <f t="shared" si="231"/>
        <v>6659090</v>
      </c>
      <c r="H430" s="976">
        <v>1</v>
      </c>
      <c r="I430" s="977">
        <f t="shared" si="233"/>
        <v>1931818</v>
      </c>
      <c r="J430" s="978">
        <v>4</v>
      </c>
      <c r="K430" s="977">
        <f t="shared" si="234"/>
        <v>8927272</v>
      </c>
      <c r="L430" s="979"/>
      <c r="M430" s="977">
        <f t="shared" si="235"/>
        <v>0</v>
      </c>
      <c r="N430" s="992">
        <f t="shared" si="232"/>
        <v>10</v>
      </c>
      <c r="O430" s="844">
        <f t="shared" si="232"/>
        <v>17518180</v>
      </c>
      <c r="P430" s="981">
        <f t="shared" si="226"/>
        <v>400000</v>
      </c>
      <c r="Q430" s="981"/>
      <c r="R430" s="981">
        <f t="shared" si="203"/>
        <v>1331818</v>
      </c>
      <c r="S430" s="981">
        <f t="shared" si="204"/>
        <v>1931818</v>
      </c>
      <c r="T430" s="981">
        <f t="shared" si="205"/>
        <v>2231818</v>
      </c>
      <c r="U430" s="981">
        <f t="shared" si="206"/>
        <v>431818</v>
      </c>
      <c r="V430" s="985">
        <v>43572</v>
      </c>
      <c r="W430" s="981">
        <v>17518180</v>
      </c>
      <c r="X430" s="985"/>
      <c r="Y430" s="981"/>
      <c r="Z430" s="981"/>
      <c r="AA430" s="986"/>
      <c r="AB430" s="986"/>
      <c r="AC430" s="987"/>
      <c r="AD430" s="987"/>
      <c r="AE430" s="988">
        <f t="shared" ref="AE430:AE438" si="236">W430+Y430+AA430+AC430</f>
        <v>17518180</v>
      </c>
      <c r="AF430" s="1165">
        <f t="shared" si="207"/>
        <v>0</v>
      </c>
      <c r="AG430" s="987"/>
      <c r="AH430" s="444"/>
    </row>
    <row r="431" spans="1:34" ht="15" hidden="1" customHeight="1" x14ac:dyDescent="0.25">
      <c r="A431" s="1183">
        <f t="shared" ref="A431:A438" si="237">+A430+1</f>
        <v>3</v>
      </c>
      <c r="B431" s="1196">
        <f t="shared" ref="B431:B438" si="238">+B430</f>
        <v>43564</v>
      </c>
      <c r="C431" s="993">
        <f t="shared" ref="C431:C438" si="239">+C430+1</f>
        <v>424</v>
      </c>
      <c r="D431" s="972" t="s">
        <v>32</v>
      </c>
      <c r="E431" s="1164" t="s">
        <v>31</v>
      </c>
      <c r="F431" s="991">
        <v>5</v>
      </c>
      <c r="G431" s="975">
        <f t="shared" si="231"/>
        <v>6659090</v>
      </c>
      <c r="H431" s="976"/>
      <c r="I431" s="977">
        <f t="shared" si="233"/>
        <v>0</v>
      </c>
      <c r="J431" s="978">
        <v>4</v>
      </c>
      <c r="K431" s="977">
        <f t="shared" si="234"/>
        <v>8927272</v>
      </c>
      <c r="L431" s="979">
        <v>1</v>
      </c>
      <c r="M431" s="977">
        <f t="shared" si="235"/>
        <v>431818</v>
      </c>
      <c r="N431" s="992">
        <f t="shared" si="232"/>
        <v>10</v>
      </c>
      <c r="O431" s="844">
        <f t="shared" si="232"/>
        <v>16018180</v>
      </c>
      <c r="P431" s="981">
        <f t="shared" si="226"/>
        <v>400000</v>
      </c>
      <c r="Q431" s="981"/>
      <c r="R431" s="981">
        <f t="shared" si="203"/>
        <v>1331818</v>
      </c>
      <c r="S431" s="981">
        <f t="shared" si="204"/>
        <v>1931818</v>
      </c>
      <c r="T431" s="981">
        <f t="shared" si="205"/>
        <v>2231818</v>
      </c>
      <c r="U431" s="981">
        <f t="shared" si="206"/>
        <v>431818</v>
      </c>
      <c r="V431" s="985">
        <v>43566</v>
      </c>
      <c r="W431" s="981">
        <v>12018180</v>
      </c>
      <c r="X431" s="985">
        <v>43572</v>
      </c>
      <c r="Y431" s="981">
        <v>4000000</v>
      </c>
      <c r="Z431" s="981"/>
      <c r="AA431" s="986"/>
      <c r="AB431" s="986"/>
      <c r="AC431" s="987"/>
      <c r="AD431" s="987"/>
      <c r="AE431" s="988">
        <f t="shared" si="236"/>
        <v>16018180</v>
      </c>
      <c r="AF431" s="1165">
        <f t="shared" si="207"/>
        <v>0</v>
      </c>
      <c r="AG431" s="1087"/>
      <c r="AH431" s="444"/>
    </row>
    <row r="432" spans="1:34" ht="15" hidden="1" customHeight="1" x14ac:dyDescent="0.25">
      <c r="A432" s="1183">
        <f t="shared" si="237"/>
        <v>4</v>
      </c>
      <c r="B432" s="1196">
        <f t="shared" si="238"/>
        <v>43564</v>
      </c>
      <c r="C432" s="993">
        <f t="shared" si="239"/>
        <v>425</v>
      </c>
      <c r="D432" s="972" t="s">
        <v>102</v>
      </c>
      <c r="E432" s="1164" t="s">
        <v>88</v>
      </c>
      <c r="F432" s="991">
        <v>5</v>
      </c>
      <c r="G432" s="975">
        <f t="shared" si="231"/>
        <v>6659090</v>
      </c>
      <c r="H432" s="976"/>
      <c r="I432" s="977">
        <f t="shared" si="233"/>
        <v>0</v>
      </c>
      <c r="J432" s="978">
        <v>4</v>
      </c>
      <c r="K432" s="977">
        <f t="shared" si="234"/>
        <v>8927272</v>
      </c>
      <c r="L432" s="979">
        <v>1</v>
      </c>
      <c r="M432" s="977">
        <f t="shared" si="235"/>
        <v>431818</v>
      </c>
      <c r="N432" s="992">
        <f t="shared" si="232"/>
        <v>10</v>
      </c>
      <c r="O432" s="844">
        <f t="shared" si="232"/>
        <v>16018180</v>
      </c>
      <c r="P432" s="981">
        <f t="shared" si="226"/>
        <v>400000</v>
      </c>
      <c r="Q432" s="981"/>
      <c r="R432" s="981">
        <f t="shared" si="203"/>
        <v>1331818</v>
      </c>
      <c r="S432" s="981">
        <f t="shared" si="204"/>
        <v>1931818</v>
      </c>
      <c r="T432" s="981">
        <f t="shared" si="205"/>
        <v>2231818</v>
      </c>
      <c r="U432" s="981">
        <f t="shared" si="206"/>
        <v>431818</v>
      </c>
      <c r="V432" s="985">
        <v>43565</v>
      </c>
      <c r="W432" s="981">
        <v>16018180</v>
      </c>
      <c r="X432" s="993"/>
      <c r="Y432" s="981"/>
      <c r="Z432" s="981"/>
      <c r="AA432" s="986"/>
      <c r="AB432" s="986"/>
      <c r="AC432" s="987"/>
      <c r="AD432" s="987"/>
      <c r="AE432" s="988">
        <f t="shared" si="236"/>
        <v>16018180</v>
      </c>
      <c r="AF432" s="1165">
        <f t="shared" si="207"/>
        <v>0</v>
      </c>
      <c r="AG432" s="987"/>
      <c r="AH432" s="444"/>
    </row>
    <row r="433" spans="1:34" ht="15" hidden="1" customHeight="1" x14ac:dyDescent="0.25">
      <c r="A433" s="1183">
        <f t="shared" si="237"/>
        <v>5</v>
      </c>
      <c r="B433" s="1196">
        <f t="shared" si="238"/>
        <v>43564</v>
      </c>
      <c r="C433" s="993">
        <f t="shared" si="239"/>
        <v>426</v>
      </c>
      <c r="D433" s="972" t="s">
        <v>55</v>
      </c>
      <c r="E433" s="1164" t="s">
        <v>88</v>
      </c>
      <c r="F433" s="991">
        <v>5</v>
      </c>
      <c r="G433" s="975">
        <f t="shared" si="231"/>
        <v>6659090</v>
      </c>
      <c r="H433" s="976"/>
      <c r="I433" s="977">
        <f t="shared" si="233"/>
        <v>0</v>
      </c>
      <c r="J433" s="978">
        <v>4</v>
      </c>
      <c r="K433" s="977">
        <f t="shared" si="234"/>
        <v>8927272</v>
      </c>
      <c r="L433" s="979">
        <v>1</v>
      </c>
      <c r="M433" s="977">
        <f t="shared" si="235"/>
        <v>431818</v>
      </c>
      <c r="N433" s="992">
        <f t="shared" si="232"/>
        <v>10</v>
      </c>
      <c r="O433" s="844">
        <f t="shared" si="232"/>
        <v>16018180</v>
      </c>
      <c r="P433" s="981">
        <f t="shared" si="226"/>
        <v>400000</v>
      </c>
      <c r="Q433" s="981"/>
      <c r="R433" s="981">
        <f t="shared" si="203"/>
        <v>1331818</v>
      </c>
      <c r="S433" s="981">
        <f t="shared" si="204"/>
        <v>1931818</v>
      </c>
      <c r="T433" s="981">
        <f t="shared" si="205"/>
        <v>2231818</v>
      </c>
      <c r="U433" s="981">
        <f t="shared" si="206"/>
        <v>431818</v>
      </c>
      <c r="V433" s="985">
        <v>43571</v>
      </c>
      <c r="W433" s="981">
        <v>16018180</v>
      </c>
      <c r="X433" s="981"/>
      <c r="Y433" s="981"/>
      <c r="Z433" s="981"/>
      <c r="AA433" s="986"/>
      <c r="AB433" s="986"/>
      <c r="AC433" s="987"/>
      <c r="AD433" s="987"/>
      <c r="AE433" s="988">
        <f t="shared" si="236"/>
        <v>16018180</v>
      </c>
      <c r="AF433" s="1165">
        <f t="shared" si="207"/>
        <v>0</v>
      </c>
      <c r="AG433" s="1087"/>
      <c r="AH433" s="444"/>
    </row>
    <row r="434" spans="1:34" ht="15" hidden="1" customHeight="1" x14ac:dyDescent="0.25">
      <c r="A434" s="1183">
        <f t="shared" si="237"/>
        <v>6</v>
      </c>
      <c r="B434" s="1196">
        <f t="shared" si="238"/>
        <v>43564</v>
      </c>
      <c r="C434" s="993">
        <f t="shared" si="239"/>
        <v>427</v>
      </c>
      <c r="D434" s="972" t="s">
        <v>70</v>
      </c>
      <c r="E434" s="1164" t="s">
        <v>57</v>
      </c>
      <c r="F434" s="991">
        <v>3</v>
      </c>
      <c r="G434" s="975">
        <f t="shared" si="231"/>
        <v>3995454</v>
      </c>
      <c r="H434" s="976"/>
      <c r="I434" s="977">
        <f t="shared" si="233"/>
        <v>0</v>
      </c>
      <c r="J434" s="978">
        <v>2</v>
      </c>
      <c r="K434" s="977">
        <f t="shared" si="234"/>
        <v>4463636</v>
      </c>
      <c r="L434" s="979"/>
      <c r="M434" s="977">
        <f t="shared" si="235"/>
        <v>0</v>
      </c>
      <c r="N434" s="992">
        <f t="shared" si="232"/>
        <v>5</v>
      </c>
      <c r="O434" s="844">
        <f t="shared" si="232"/>
        <v>8459090</v>
      </c>
      <c r="P434" s="981">
        <f t="shared" si="226"/>
        <v>200000</v>
      </c>
      <c r="Q434" s="981"/>
      <c r="R434" s="981">
        <f t="shared" si="203"/>
        <v>1331818</v>
      </c>
      <c r="S434" s="981">
        <f t="shared" si="204"/>
        <v>1931818</v>
      </c>
      <c r="T434" s="981">
        <f t="shared" si="205"/>
        <v>2231818</v>
      </c>
      <c r="U434" s="981">
        <f t="shared" si="206"/>
        <v>431818</v>
      </c>
      <c r="V434" s="985">
        <v>43565</v>
      </c>
      <c r="W434" s="981">
        <v>8459090</v>
      </c>
      <c r="X434" s="985"/>
      <c r="Y434" s="981"/>
      <c r="Z434" s="981"/>
      <c r="AA434" s="986"/>
      <c r="AB434" s="986"/>
      <c r="AC434" s="987"/>
      <c r="AD434" s="987"/>
      <c r="AE434" s="988">
        <f t="shared" si="236"/>
        <v>8459090</v>
      </c>
      <c r="AF434" s="1165">
        <f t="shared" si="207"/>
        <v>0</v>
      </c>
      <c r="AG434" s="987"/>
      <c r="AH434" s="444"/>
    </row>
    <row r="435" spans="1:34" ht="15" hidden="1" customHeight="1" x14ac:dyDescent="0.25">
      <c r="A435" s="1183">
        <f t="shared" si="237"/>
        <v>7</v>
      </c>
      <c r="B435" s="1196">
        <f t="shared" si="238"/>
        <v>43564</v>
      </c>
      <c r="C435" s="993">
        <f t="shared" si="239"/>
        <v>428</v>
      </c>
      <c r="D435" s="972" t="s">
        <v>71</v>
      </c>
      <c r="E435" s="1164" t="s">
        <v>57</v>
      </c>
      <c r="F435" s="991">
        <v>3</v>
      </c>
      <c r="G435" s="975">
        <f t="shared" si="231"/>
        <v>3995454</v>
      </c>
      <c r="H435" s="976"/>
      <c r="I435" s="977">
        <f t="shared" si="233"/>
        <v>0</v>
      </c>
      <c r="J435" s="978">
        <v>2</v>
      </c>
      <c r="K435" s="977">
        <f t="shared" si="234"/>
        <v>4463636</v>
      </c>
      <c r="L435" s="979"/>
      <c r="M435" s="977">
        <f t="shared" si="235"/>
        <v>0</v>
      </c>
      <c r="N435" s="992">
        <f t="shared" si="232"/>
        <v>5</v>
      </c>
      <c r="O435" s="844">
        <f t="shared" si="232"/>
        <v>8459090</v>
      </c>
      <c r="P435" s="981">
        <f t="shared" si="226"/>
        <v>200000</v>
      </c>
      <c r="Q435" s="981"/>
      <c r="R435" s="981">
        <f t="shared" si="203"/>
        <v>1331818</v>
      </c>
      <c r="S435" s="981">
        <f t="shared" si="204"/>
        <v>1931818</v>
      </c>
      <c r="T435" s="981">
        <f t="shared" si="205"/>
        <v>2231818</v>
      </c>
      <c r="U435" s="981">
        <f t="shared" si="206"/>
        <v>431818</v>
      </c>
      <c r="V435" s="985">
        <v>43565</v>
      </c>
      <c r="W435" s="981">
        <v>8459090</v>
      </c>
      <c r="X435" s="981"/>
      <c r="Y435" s="981"/>
      <c r="Z435" s="981"/>
      <c r="AA435" s="986"/>
      <c r="AB435" s="986"/>
      <c r="AC435" s="987"/>
      <c r="AD435" s="987"/>
      <c r="AE435" s="988">
        <f t="shared" si="236"/>
        <v>8459090</v>
      </c>
      <c r="AF435" s="1165">
        <f t="shared" si="207"/>
        <v>0</v>
      </c>
      <c r="AG435" s="987"/>
      <c r="AH435" s="444"/>
    </row>
    <row r="436" spans="1:34" ht="15" hidden="1" customHeight="1" x14ac:dyDescent="0.25">
      <c r="A436" s="1183">
        <f t="shared" si="237"/>
        <v>8</v>
      </c>
      <c r="B436" s="1196">
        <f t="shared" si="238"/>
        <v>43564</v>
      </c>
      <c r="C436" s="993">
        <f t="shared" si="239"/>
        <v>429</v>
      </c>
      <c r="D436" s="972" t="s">
        <v>74</v>
      </c>
      <c r="E436" s="1164" t="s">
        <v>57</v>
      </c>
      <c r="F436" s="991">
        <v>3</v>
      </c>
      <c r="G436" s="975">
        <f t="shared" si="231"/>
        <v>3995454</v>
      </c>
      <c r="H436" s="976"/>
      <c r="I436" s="977">
        <f t="shared" si="233"/>
        <v>0</v>
      </c>
      <c r="J436" s="978">
        <v>2</v>
      </c>
      <c r="K436" s="977">
        <f t="shared" si="234"/>
        <v>4463636</v>
      </c>
      <c r="L436" s="979">
        <v>1</v>
      </c>
      <c r="M436" s="977">
        <f t="shared" si="235"/>
        <v>431818</v>
      </c>
      <c r="N436" s="992">
        <f t="shared" si="232"/>
        <v>6</v>
      </c>
      <c r="O436" s="844">
        <f t="shared" si="232"/>
        <v>8890908</v>
      </c>
      <c r="P436" s="981">
        <f t="shared" si="226"/>
        <v>240000</v>
      </c>
      <c r="Q436" s="981"/>
      <c r="R436" s="981">
        <f t="shared" si="203"/>
        <v>1331818</v>
      </c>
      <c r="S436" s="981">
        <f t="shared" si="204"/>
        <v>1931818</v>
      </c>
      <c r="T436" s="981">
        <f t="shared" si="205"/>
        <v>2231818</v>
      </c>
      <c r="U436" s="981">
        <f t="shared" si="206"/>
        <v>431818</v>
      </c>
      <c r="V436" s="985">
        <v>43566</v>
      </c>
      <c r="W436" s="981">
        <v>7000000</v>
      </c>
      <c r="X436" s="985">
        <v>43566</v>
      </c>
      <c r="Y436" s="981">
        <v>1890908</v>
      </c>
      <c r="Z436" s="981"/>
      <c r="AA436" s="986"/>
      <c r="AB436" s="986"/>
      <c r="AC436" s="987"/>
      <c r="AD436" s="987"/>
      <c r="AE436" s="988">
        <f t="shared" si="236"/>
        <v>8890908</v>
      </c>
      <c r="AF436" s="1165">
        <f t="shared" si="207"/>
        <v>0</v>
      </c>
      <c r="AG436" s="987"/>
      <c r="AH436" s="444"/>
    </row>
    <row r="437" spans="1:34" ht="15" hidden="1" customHeight="1" x14ac:dyDescent="0.25">
      <c r="A437" s="1183">
        <f t="shared" si="237"/>
        <v>9</v>
      </c>
      <c r="B437" s="1196">
        <f t="shared" si="238"/>
        <v>43564</v>
      </c>
      <c r="C437" s="993">
        <f t="shared" si="239"/>
        <v>430</v>
      </c>
      <c r="D437" s="972" t="s">
        <v>75</v>
      </c>
      <c r="E437" s="1164" t="s">
        <v>57</v>
      </c>
      <c r="F437" s="991">
        <v>2</v>
      </c>
      <c r="G437" s="975">
        <f t="shared" si="231"/>
        <v>2663636</v>
      </c>
      <c r="H437" s="976">
        <v>1</v>
      </c>
      <c r="I437" s="977">
        <f t="shared" si="233"/>
        <v>1931818</v>
      </c>
      <c r="J437" s="978">
        <v>2</v>
      </c>
      <c r="K437" s="977">
        <f t="shared" si="234"/>
        <v>4463636</v>
      </c>
      <c r="L437" s="979"/>
      <c r="M437" s="977">
        <f t="shared" si="235"/>
        <v>0</v>
      </c>
      <c r="N437" s="992">
        <f t="shared" si="232"/>
        <v>5</v>
      </c>
      <c r="O437" s="844">
        <f t="shared" si="232"/>
        <v>9059090</v>
      </c>
      <c r="P437" s="981">
        <f t="shared" si="226"/>
        <v>200000</v>
      </c>
      <c r="Q437" s="981"/>
      <c r="R437" s="981">
        <f t="shared" si="203"/>
        <v>1331818</v>
      </c>
      <c r="S437" s="981">
        <f t="shared" si="204"/>
        <v>1931818</v>
      </c>
      <c r="T437" s="981">
        <f t="shared" si="205"/>
        <v>2231818</v>
      </c>
      <c r="U437" s="981">
        <f t="shared" si="206"/>
        <v>431818</v>
      </c>
      <c r="V437" s="985">
        <v>43566</v>
      </c>
      <c r="W437" s="981">
        <v>4060000</v>
      </c>
      <c r="X437" s="1169" t="s">
        <v>269</v>
      </c>
      <c r="Y437" s="981">
        <v>5000000</v>
      </c>
      <c r="Z437" s="981"/>
      <c r="AA437" s="986"/>
      <c r="AB437" s="986"/>
      <c r="AC437" s="987"/>
      <c r="AD437" s="987"/>
      <c r="AE437" s="988">
        <f t="shared" si="236"/>
        <v>9060000</v>
      </c>
      <c r="AF437" s="1165">
        <f t="shared" si="207"/>
        <v>-910</v>
      </c>
      <c r="AG437" s="1087"/>
      <c r="AH437" s="444"/>
    </row>
    <row r="438" spans="1:34" ht="15" hidden="1" customHeight="1" thickBot="1" x14ac:dyDescent="0.3">
      <c r="A438" s="1183">
        <f t="shared" si="237"/>
        <v>10</v>
      </c>
      <c r="B438" s="1196">
        <f t="shared" si="238"/>
        <v>43564</v>
      </c>
      <c r="C438" s="993">
        <f t="shared" si="239"/>
        <v>431</v>
      </c>
      <c r="D438" s="972" t="s">
        <v>48</v>
      </c>
      <c r="E438" s="1164" t="s">
        <v>43</v>
      </c>
      <c r="F438" s="991">
        <v>5</v>
      </c>
      <c r="G438" s="975">
        <f t="shared" si="231"/>
        <v>6659090</v>
      </c>
      <c r="H438" s="976"/>
      <c r="I438" s="977">
        <f t="shared" si="233"/>
        <v>0</v>
      </c>
      <c r="J438" s="978">
        <v>4</v>
      </c>
      <c r="K438" s="977">
        <f t="shared" si="234"/>
        <v>8927272</v>
      </c>
      <c r="L438" s="979">
        <v>1</v>
      </c>
      <c r="M438" s="977">
        <f t="shared" si="235"/>
        <v>431818</v>
      </c>
      <c r="N438" s="992">
        <f t="shared" si="232"/>
        <v>10</v>
      </c>
      <c r="O438" s="844">
        <f t="shared" si="232"/>
        <v>16018180</v>
      </c>
      <c r="P438" s="981">
        <f t="shared" si="226"/>
        <v>400000</v>
      </c>
      <c r="Q438" s="981"/>
      <c r="R438" s="981">
        <f t="shared" si="203"/>
        <v>1331818</v>
      </c>
      <c r="S438" s="981">
        <f t="shared" si="204"/>
        <v>1931818</v>
      </c>
      <c r="T438" s="981">
        <f t="shared" si="205"/>
        <v>2231818</v>
      </c>
      <c r="U438" s="981">
        <f t="shared" si="206"/>
        <v>431818</v>
      </c>
      <c r="V438" s="985">
        <v>43565</v>
      </c>
      <c r="W438" s="981">
        <v>16018180</v>
      </c>
      <c r="X438" s="981"/>
      <c r="Y438" s="981"/>
      <c r="Z438" s="981"/>
      <c r="AA438" s="986"/>
      <c r="AB438" s="986"/>
      <c r="AC438" s="987"/>
      <c r="AD438" s="987"/>
      <c r="AE438" s="988">
        <f t="shared" si="236"/>
        <v>16018180</v>
      </c>
      <c r="AF438" s="1165">
        <f t="shared" si="207"/>
        <v>0</v>
      </c>
      <c r="AG438" s="1087"/>
      <c r="AH438" s="444"/>
    </row>
    <row r="439" spans="1:34" ht="15" hidden="1" customHeight="1" x14ac:dyDescent="0.25">
      <c r="A439" s="1182">
        <v>1</v>
      </c>
      <c r="B439" s="1196">
        <v>43565</v>
      </c>
      <c r="C439" s="994">
        <v>432</v>
      </c>
      <c r="D439" s="972" t="s">
        <v>45</v>
      </c>
      <c r="E439" s="1164" t="s">
        <v>43</v>
      </c>
      <c r="F439" s="991">
        <v>5</v>
      </c>
      <c r="G439" s="975">
        <f t="shared" ref="G439:G460" si="240">+F439*R439</f>
        <v>6659090</v>
      </c>
      <c r="H439" s="976"/>
      <c r="I439" s="977">
        <f>H439*W439</f>
        <v>0</v>
      </c>
      <c r="J439" s="978">
        <v>4</v>
      </c>
      <c r="K439" s="977">
        <f t="shared" ref="K439:K460" si="241">+J439*T439</f>
        <v>8927272</v>
      </c>
      <c r="L439" s="979">
        <v>1</v>
      </c>
      <c r="M439" s="977">
        <f t="shared" ref="M439:M460" si="242">+L439*U439</f>
        <v>431818</v>
      </c>
      <c r="N439" s="992">
        <f t="shared" si="232"/>
        <v>10</v>
      </c>
      <c r="O439" s="844">
        <f t="shared" si="232"/>
        <v>16018180</v>
      </c>
      <c r="P439" s="981">
        <f t="shared" si="226"/>
        <v>400000</v>
      </c>
      <c r="Q439" s="981"/>
      <c r="R439" s="981">
        <f t="shared" si="203"/>
        <v>1331818</v>
      </c>
      <c r="S439" s="981">
        <f t="shared" si="204"/>
        <v>1931818</v>
      </c>
      <c r="T439" s="981">
        <f t="shared" si="205"/>
        <v>2231818</v>
      </c>
      <c r="U439" s="981">
        <f t="shared" si="206"/>
        <v>431818</v>
      </c>
      <c r="V439" s="985">
        <v>43566</v>
      </c>
      <c r="W439" s="981">
        <v>16018180</v>
      </c>
      <c r="X439" s="985"/>
      <c r="Y439" s="981"/>
      <c r="Z439" s="981"/>
      <c r="AA439" s="986"/>
      <c r="AB439" s="986"/>
      <c r="AC439" s="987"/>
      <c r="AD439" s="987"/>
      <c r="AE439" s="988">
        <f>W439+Y439+AA439+AC439</f>
        <v>16018180</v>
      </c>
      <c r="AF439" s="1165">
        <f t="shared" si="207"/>
        <v>0</v>
      </c>
      <c r="AG439" s="987"/>
      <c r="AH439" s="444"/>
    </row>
    <row r="440" spans="1:34" ht="15" hidden="1" customHeight="1" x14ac:dyDescent="0.25">
      <c r="A440" s="1183">
        <f>+A439+1</f>
        <v>2</v>
      </c>
      <c r="B440" s="1196">
        <v>43565</v>
      </c>
      <c r="C440" s="994">
        <f>+C439+1</f>
        <v>433</v>
      </c>
      <c r="D440" s="996" t="s">
        <v>42</v>
      </c>
      <c r="E440" s="1170" t="s">
        <v>43</v>
      </c>
      <c r="F440" s="991">
        <v>5</v>
      </c>
      <c r="G440" s="975">
        <f t="shared" si="240"/>
        <v>6659090</v>
      </c>
      <c r="H440" s="976"/>
      <c r="I440" s="977">
        <f>H440*W440</f>
        <v>0</v>
      </c>
      <c r="J440" s="978">
        <v>4</v>
      </c>
      <c r="K440" s="977">
        <f t="shared" si="241"/>
        <v>8927272</v>
      </c>
      <c r="L440" s="979">
        <v>1</v>
      </c>
      <c r="M440" s="977">
        <f t="shared" si="242"/>
        <v>431818</v>
      </c>
      <c r="N440" s="992">
        <f t="shared" si="232"/>
        <v>10</v>
      </c>
      <c r="O440" s="844">
        <f t="shared" si="232"/>
        <v>16018180</v>
      </c>
      <c r="P440" s="981">
        <f t="shared" si="226"/>
        <v>400000</v>
      </c>
      <c r="Q440" s="981"/>
      <c r="R440" s="981">
        <f t="shared" si="203"/>
        <v>1331818</v>
      </c>
      <c r="S440" s="981">
        <f t="shared" si="204"/>
        <v>1931818</v>
      </c>
      <c r="T440" s="981">
        <f t="shared" si="205"/>
        <v>2231818</v>
      </c>
      <c r="U440" s="981">
        <f t="shared" si="206"/>
        <v>431818</v>
      </c>
      <c r="V440" s="985">
        <v>43566</v>
      </c>
      <c r="W440" s="981">
        <v>18180</v>
      </c>
      <c r="X440" s="985">
        <v>43579</v>
      </c>
      <c r="Y440" s="981">
        <v>16000000</v>
      </c>
      <c r="Z440" s="981"/>
      <c r="AA440" s="986"/>
      <c r="AB440" s="986"/>
      <c r="AC440" s="987"/>
      <c r="AD440" s="987"/>
      <c r="AE440" s="988">
        <f t="shared" ref="AE440:AE449" si="243">W440+Y440+AA440+AC440</f>
        <v>16018180</v>
      </c>
      <c r="AF440" s="1165">
        <f t="shared" si="207"/>
        <v>0</v>
      </c>
      <c r="AG440" s="987"/>
      <c r="AH440" s="444"/>
    </row>
    <row r="441" spans="1:34" ht="15" hidden="1" customHeight="1" x14ac:dyDescent="0.25">
      <c r="A441" s="1183">
        <f>+A440+1</f>
        <v>3</v>
      </c>
      <c r="B441" s="1196">
        <v>43565</v>
      </c>
      <c r="C441" s="994">
        <f t="shared" ref="C441:C446" si="244">+C440+1</f>
        <v>434</v>
      </c>
      <c r="D441" s="996" t="s">
        <v>47</v>
      </c>
      <c r="E441" s="1170" t="s">
        <v>43</v>
      </c>
      <c r="F441" s="991">
        <v>5</v>
      </c>
      <c r="G441" s="975">
        <f t="shared" si="240"/>
        <v>6659090</v>
      </c>
      <c r="H441" s="976"/>
      <c r="I441" s="977">
        <f>H441*W441</f>
        <v>0</v>
      </c>
      <c r="J441" s="978">
        <v>4</v>
      </c>
      <c r="K441" s="977">
        <f t="shared" si="241"/>
        <v>8927272</v>
      </c>
      <c r="L441" s="979">
        <v>1</v>
      </c>
      <c r="M441" s="977">
        <f t="shared" si="242"/>
        <v>431818</v>
      </c>
      <c r="N441" s="992">
        <f t="shared" si="232"/>
        <v>10</v>
      </c>
      <c r="O441" s="844">
        <f t="shared" si="232"/>
        <v>16018180</v>
      </c>
      <c r="P441" s="981">
        <f t="shared" si="226"/>
        <v>400000</v>
      </c>
      <c r="Q441" s="981"/>
      <c r="R441" s="981">
        <f t="shared" si="203"/>
        <v>1331818</v>
      </c>
      <c r="S441" s="981">
        <f t="shared" si="204"/>
        <v>1931818</v>
      </c>
      <c r="T441" s="981">
        <f t="shared" si="205"/>
        <v>2231818</v>
      </c>
      <c r="U441" s="981">
        <f t="shared" si="206"/>
        <v>431818</v>
      </c>
      <c r="V441" s="985">
        <v>43567</v>
      </c>
      <c r="W441" s="981">
        <v>10018180</v>
      </c>
      <c r="X441" s="985">
        <v>43577</v>
      </c>
      <c r="Y441" s="981">
        <v>6000000</v>
      </c>
      <c r="Z441" s="981"/>
      <c r="AA441" s="986"/>
      <c r="AB441" s="986"/>
      <c r="AC441" s="987"/>
      <c r="AD441" s="987"/>
      <c r="AE441" s="988">
        <f t="shared" si="243"/>
        <v>16018180</v>
      </c>
      <c r="AF441" s="1165">
        <f t="shared" si="207"/>
        <v>0</v>
      </c>
      <c r="AG441" s="1087"/>
      <c r="AH441" s="444"/>
    </row>
    <row r="442" spans="1:34" ht="15" hidden="1" customHeight="1" x14ac:dyDescent="0.25">
      <c r="A442" s="1186">
        <f t="shared" ref="A442:A449" si="245">+A441+1</f>
        <v>4</v>
      </c>
      <c r="B442" s="1196">
        <v>43565</v>
      </c>
      <c r="C442" s="994">
        <f t="shared" si="244"/>
        <v>435</v>
      </c>
      <c r="D442" s="1046" t="s">
        <v>100</v>
      </c>
      <c r="E442" s="1170" t="s">
        <v>88</v>
      </c>
      <c r="F442" s="1047">
        <v>5</v>
      </c>
      <c r="G442" s="975">
        <f t="shared" si="240"/>
        <v>6659090</v>
      </c>
      <c r="H442" s="1048"/>
      <c r="I442" s="1049">
        <f>H442*W442</f>
        <v>0</v>
      </c>
      <c r="J442" s="1050">
        <v>4</v>
      </c>
      <c r="K442" s="977">
        <f t="shared" si="241"/>
        <v>8927272</v>
      </c>
      <c r="L442" s="1051">
        <v>1</v>
      </c>
      <c r="M442" s="977">
        <f t="shared" si="242"/>
        <v>431818</v>
      </c>
      <c r="N442" s="1052">
        <f t="shared" si="232"/>
        <v>10</v>
      </c>
      <c r="O442" s="844">
        <f t="shared" si="232"/>
        <v>16018180</v>
      </c>
      <c r="P442" s="1053">
        <f t="shared" si="226"/>
        <v>400000</v>
      </c>
      <c r="Q442" s="1053"/>
      <c r="R442" s="1053">
        <f t="shared" si="203"/>
        <v>1331818</v>
      </c>
      <c r="S442" s="1053">
        <f t="shared" si="204"/>
        <v>1931818</v>
      </c>
      <c r="T442" s="1053">
        <f t="shared" si="205"/>
        <v>2231818</v>
      </c>
      <c r="U442" s="1053">
        <f t="shared" si="206"/>
        <v>431818</v>
      </c>
      <c r="V442" s="985">
        <v>43566</v>
      </c>
      <c r="W442" s="981">
        <v>16018180</v>
      </c>
      <c r="X442" s="993"/>
      <c r="Y442" s="981"/>
      <c r="Z442" s="981"/>
      <c r="AA442" s="986"/>
      <c r="AB442" s="986"/>
      <c r="AC442" s="987"/>
      <c r="AD442" s="987"/>
      <c r="AE442" s="988">
        <f t="shared" si="243"/>
        <v>16018180</v>
      </c>
      <c r="AF442" s="1165">
        <f t="shared" si="207"/>
        <v>0</v>
      </c>
      <c r="AG442" s="987"/>
      <c r="AH442" s="444"/>
    </row>
    <row r="443" spans="1:34" ht="15" hidden="1" customHeight="1" x14ac:dyDescent="0.25">
      <c r="A443" s="1183">
        <f t="shared" si="245"/>
        <v>5</v>
      </c>
      <c r="B443" s="1196">
        <v>43565</v>
      </c>
      <c r="C443" s="994">
        <f t="shared" si="244"/>
        <v>436</v>
      </c>
      <c r="D443" s="972" t="s">
        <v>101</v>
      </c>
      <c r="E443" s="1170" t="s">
        <v>88</v>
      </c>
      <c r="F443" s="991">
        <v>5</v>
      </c>
      <c r="G443" s="975">
        <f t="shared" si="240"/>
        <v>6659090</v>
      </c>
      <c r="H443" s="976"/>
      <c r="I443" s="977">
        <f>H443*W443</f>
        <v>0</v>
      </c>
      <c r="J443" s="978">
        <v>4</v>
      </c>
      <c r="K443" s="977">
        <f t="shared" si="241"/>
        <v>8927272</v>
      </c>
      <c r="L443" s="979">
        <v>1</v>
      </c>
      <c r="M443" s="977">
        <f t="shared" si="242"/>
        <v>431818</v>
      </c>
      <c r="N443" s="992">
        <f t="shared" ref="N443:O458" si="246">+L443+J443+H443+F443</f>
        <v>10</v>
      </c>
      <c r="O443" s="844">
        <f t="shared" si="246"/>
        <v>16018180</v>
      </c>
      <c r="P443" s="981">
        <f t="shared" si="226"/>
        <v>400000</v>
      </c>
      <c r="Q443" s="981"/>
      <c r="R443" s="981">
        <f t="shared" si="203"/>
        <v>1331818</v>
      </c>
      <c r="S443" s="981">
        <f t="shared" si="204"/>
        <v>1931818</v>
      </c>
      <c r="T443" s="981">
        <f t="shared" si="205"/>
        <v>2231818</v>
      </c>
      <c r="U443" s="981">
        <f t="shared" si="206"/>
        <v>431818</v>
      </c>
      <c r="V443" s="985">
        <v>43577</v>
      </c>
      <c r="W443" s="981">
        <v>16018180</v>
      </c>
      <c r="X443" s="981"/>
      <c r="Y443" s="981"/>
      <c r="Z443" s="981"/>
      <c r="AA443" s="986"/>
      <c r="AB443" s="986"/>
      <c r="AC443" s="987"/>
      <c r="AD443" s="987"/>
      <c r="AE443" s="988">
        <f t="shared" si="243"/>
        <v>16018180</v>
      </c>
      <c r="AF443" s="1165">
        <f t="shared" si="207"/>
        <v>0</v>
      </c>
      <c r="AG443" s="1087"/>
      <c r="AH443" s="444"/>
    </row>
    <row r="444" spans="1:34" ht="15" hidden="1" customHeight="1" x14ac:dyDescent="0.25">
      <c r="A444" s="1183">
        <f t="shared" si="245"/>
        <v>6</v>
      </c>
      <c r="B444" s="1196">
        <v>43565</v>
      </c>
      <c r="C444" s="994">
        <f t="shared" si="244"/>
        <v>437</v>
      </c>
      <c r="D444" s="972" t="s">
        <v>52</v>
      </c>
      <c r="E444" s="1170" t="s">
        <v>43</v>
      </c>
      <c r="F444" s="991">
        <v>4</v>
      </c>
      <c r="G444" s="975">
        <f t="shared" si="240"/>
        <v>5327272</v>
      </c>
      <c r="H444" s="976">
        <v>1</v>
      </c>
      <c r="I444" s="977">
        <f t="shared" ref="I444:I460" si="247">+H444*S444</f>
        <v>1931818</v>
      </c>
      <c r="J444" s="978">
        <v>4</v>
      </c>
      <c r="K444" s="977">
        <f t="shared" si="241"/>
        <v>8927272</v>
      </c>
      <c r="L444" s="979">
        <v>1</v>
      </c>
      <c r="M444" s="977">
        <f t="shared" si="242"/>
        <v>431818</v>
      </c>
      <c r="N444" s="992">
        <f t="shared" si="246"/>
        <v>10</v>
      </c>
      <c r="O444" s="844">
        <f t="shared" si="246"/>
        <v>16618180</v>
      </c>
      <c r="P444" s="981">
        <f t="shared" si="226"/>
        <v>400000</v>
      </c>
      <c r="Q444" s="981"/>
      <c r="R444" s="981">
        <f t="shared" si="203"/>
        <v>1331818</v>
      </c>
      <c r="S444" s="981">
        <f t="shared" si="204"/>
        <v>1931818</v>
      </c>
      <c r="T444" s="981">
        <f t="shared" si="205"/>
        <v>2231818</v>
      </c>
      <c r="U444" s="981">
        <f t="shared" si="206"/>
        <v>431818</v>
      </c>
      <c r="V444" s="985">
        <v>43567</v>
      </c>
      <c r="W444" s="981">
        <v>16618180</v>
      </c>
      <c r="X444" s="985"/>
      <c r="Y444" s="981"/>
      <c r="Z444" s="981"/>
      <c r="AA444" s="986"/>
      <c r="AB444" s="986"/>
      <c r="AC444" s="987"/>
      <c r="AD444" s="987"/>
      <c r="AE444" s="988">
        <f t="shared" si="243"/>
        <v>16618180</v>
      </c>
      <c r="AF444" s="1165">
        <f t="shared" si="207"/>
        <v>0</v>
      </c>
      <c r="AG444" s="987"/>
      <c r="AH444" s="444"/>
    </row>
    <row r="445" spans="1:34" ht="15" hidden="1" customHeight="1" x14ac:dyDescent="0.25">
      <c r="A445" s="1183">
        <f t="shared" si="245"/>
        <v>7</v>
      </c>
      <c r="B445" s="1196">
        <v>43565</v>
      </c>
      <c r="C445" s="994">
        <f t="shared" si="244"/>
        <v>438</v>
      </c>
      <c r="D445" s="972" t="s">
        <v>39</v>
      </c>
      <c r="E445" s="1164" t="s">
        <v>43</v>
      </c>
      <c r="F445" s="991">
        <v>4</v>
      </c>
      <c r="G445" s="975">
        <f t="shared" si="240"/>
        <v>5327272</v>
      </c>
      <c r="H445" s="976"/>
      <c r="I445" s="977">
        <f t="shared" si="247"/>
        <v>0</v>
      </c>
      <c r="J445" s="978">
        <v>4</v>
      </c>
      <c r="K445" s="977">
        <f t="shared" si="241"/>
        <v>8927272</v>
      </c>
      <c r="L445" s="979">
        <v>2</v>
      </c>
      <c r="M445" s="977">
        <f t="shared" si="242"/>
        <v>863636</v>
      </c>
      <c r="N445" s="992">
        <f t="shared" si="246"/>
        <v>10</v>
      </c>
      <c r="O445" s="844">
        <f t="shared" si="246"/>
        <v>15118180</v>
      </c>
      <c r="P445" s="981">
        <f t="shared" si="226"/>
        <v>400000</v>
      </c>
      <c r="Q445" s="981"/>
      <c r="R445" s="981">
        <f t="shared" si="203"/>
        <v>1331818</v>
      </c>
      <c r="S445" s="981">
        <f t="shared" si="204"/>
        <v>1931818</v>
      </c>
      <c r="T445" s="981">
        <f t="shared" si="205"/>
        <v>2231818</v>
      </c>
      <c r="U445" s="981">
        <f t="shared" si="206"/>
        <v>431818</v>
      </c>
      <c r="V445" s="985">
        <v>43565</v>
      </c>
      <c r="W445" s="981">
        <v>15118180</v>
      </c>
      <c r="X445" s="981"/>
      <c r="Y445" s="981"/>
      <c r="Z445" s="981"/>
      <c r="AA445" s="986"/>
      <c r="AB445" s="986"/>
      <c r="AC445" s="987"/>
      <c r="AD445" s="987"/>
      <c r="AE445" s="988">
        <f t="shared" si="243"/>
        <v>15118180</v>
      </c>
      <c r="AF445" s="1165">
        <f t="shared" si="207"/>
        <v>0</v>
      </c>
      <c r="AG445" s="987"/>
      <c r="AH445" s="444"/>
    </row>
    <row r="446" spans="1:34" ht="15" hidden="1" customHeight="1" x14ac:dyDescent="0.25">
      <c r="A446" s="1183">
        <f t="shared" si="245"/>
        <v>8</v>
      </c>
      <c r="B446" s="1196">
        <v>43565</v>
      </c>
      <c r="C446" s="994">
        <f t="shared" si="244"/>
        <v>439</v>
      </c>
      <c r="D446" s="972" t="s">
        <v>106</v>
      </c>
      <c r="E446" s="1164" t="s">
        <v>88</v>
      </c>
      <c r="F446" s="991">
        <v>6</v>
      </c>
      <c r="G446" s="975">
        <f t="shared" si="240"/>
        <v>7990908</v>
      </c>
      <c r="H446" s="976"/>
      <c r="I446" s="977">
        <f t="shared" si="247"/>
        <v>0</v>
      </c>
      <c r="J446" s="978">
        <v>4</v>
      </c>
      <c r="K446" s="977">
        <f t="shared" si="241"/>
        <v>8927272</v>
      </c>
      <c r="L446" s="979"/>
      <c r="M446" s="977">
        <f t="shared" si="242"/>
        <v>0</v>
      </c>
      <c r="N446" s="992">
        <f t="shared" si="246"/>
        <v>10</v>
      </c>
      <c r="O446" s="844">
        <f t="shared" si="246"/>
        <v>16918180</v>
      </c>
      <c r="P446" s="981">
        <f t="shared" si="226"/>
        <v>400000</v>
      </c>
      <c r="Q446" s="981"/>
      <c r="R446" s="981">
        <f t="shared" si="203"/>
        <v>1331818</v>
      </c>
      <c r="S446" s="981">
        <f t="shared" si="204"/>
        <v>1931818</v>
      </c>
      <c r="T446" s="981">
        <f t="shared" si="205"/>
        <v>2231818</v>
      </c>
      <c r="U446" s="981">
        <f t="shared" si="206"/>
        <v>431818</v>
      </c>
      <c r="V446" s="985">
        <v>43580</v>
      </c>
      <c r="W446" s="981">
        <v>16918180</v>
      </c>
      <c r="X446" s="981"/>
      <c r="Y446" s="981"/>
      <c r="Z446" s="981"/>
      <c r="AA446" s="986"/>
      <c r="AB446" s="986"/>
      <c r="AC446" s="987"/>
      <c r="AD446" s="987"/>
      <c r="AE446" s="988">
        <f t="shared" si="243"/>
        <v>16918180</v>
      </c>
      <c r="AF446" s="1165">
        <f t="shared" si="207"/>
        <v>0</v>
      </c>
      <c r="AG446" s="1087"/>
      <c r="AH446" s="444"/>
    </row>
    <row r="447" spans="1:34" ht="15" hidden="1" customHeight="1" x14ac:dyDescent="0.25">
      <c r="A447" s="1183">
        <f t="shared" si="245"/>
        <v>9</v>
      </c>
      <c r="B447" s="1196">
        <v>43565</v>
      </c>
      <c r="C447" s="994">
        <f>+C446+1</f>
        <v>440</v>
      </c>
      <c r="D447" s="972" t="s">
        <v>56</v>
      </c>
      <c r="E447" s="1164" t="s">
        <v>57</v>
      </c>
      <c r="F447" s="991">
        <v>3</v>
      </c>
      <c r="G447" s="975">
        <f t="shared" si="240"/>
        <v>3995454</v>
      </c>
      <c r="H447" s="976"/>
      <c r="I447" s="977">
        <f t="shared" si="247"/>
        <v>0</v>
      </c>
      <c r="J447" s="978">
        <v>2</v>
      </c>
      <c r="K447" s="977">
        <f t="shared" si="241"/>
        <v>4463636</v>
      </c>
      <c r="L447" s="979">
        <v>1</v>
      </c>
      <c r="M447" s="977">
        <f t="shared" si="242"/>
        <v>431818</v>
      </c>
      <c r="N447" s="992">
        <f t="shared" si="246"/>
        <v>6</v>
      </c>
      <c r="O447" s="844">
        <f t="shared" si="246"/>
        <v>8890908</v>
      </c>
      <c r="P447" s="981">
        <f t="shared" si="226"/>
        <v>240000</v>
      </c>
      <c r="Q447" s="981"/>
      <c r="R447" s="981">
        <f t="shared" si="203"/>
        <v>1331818</v>
      </c>
      <c r="S447" s="981">
        <f t="shared" si="204"/>
        <v>1931818</v>
      </c>
      <c r="T447" s="981">
        <f t="shared" si="205"/>
        <v>2231818</v>
      </c>
      <c r="U447" s="981">
        <f t="shared" si="206"/>
        <v>431818</v>
      </c>
      <c r="V447" s="985">
        <v>43567</v>
      </c>
      <c r="W447" s="981">
        <v>8890908</v>
      </c>
      <c r="X447" s="981"/>
      <c r="Y447" s="981"/>
      <c r="Z447" s="981"/>
      <c r="AA447" s="986"/>
      <c r="AB447" s="986"/>
      <c r="AC447" s="987"/>
      <c r="AD447" s="987"/>
      <c r="AE447" s="988">
        <f t="shared" si="243"/>
        <v>8890908</v>
      </c>
      <c r="AF447" s="1165">
        <f t="shared" si="207"/>
        <v>0</v>
      </c>
      <c r="AG447" s="987"/>
      <c r="AH447" s="444"/>
    </row>
    <row r="448" spans="1:34" ht="15" hidden="1" customHeight="1" x14ac:dyDescent="0.25">
      <c r="A448" s="1183">
        <f t="shared" si="245"/>
        <v>10</v>
      </c>
      <c r="B448" s="1196">
        <v>43565</v>
      </c>
      <c r="C448" s="994">
        <f>+C447+1</f>
        <v>441</v>
      </c>
      <c r="D448" s="972" t="s">
        <v>58</v>
      </c>
      <c r="E448" s="1164" t="s">
        <v>57</v>
      </c>
      <c r="F448" s="991"/>
      <c r="G448" s="975">
        <f t="shared" si="240"/>
        <v>0</v>
      </c>
      <c r="H448" s="976">
        <v>1</v>
      </c>
      <c r="I448" s="977">
        <f t="shared" si="247"/>
        <v>1931818</v>
      </c>
      <c r="J448" s="978">
        <v>2</v>
      </c>
      <c r="K448" s="977">
        <f t="shared" si="241"/>
        <v>4463636</v>
      </c>
      <c r="L448" s="979"/>
      <c r="M448" s="977">
        <f t="shared" si="242"/>
        <v>0</v>
      </c>
      <c r="N448" s="992">
        <f t="shared" si="246"/>
        <v>3</v>
      </c>
      <c r="O448" s="844">
        <f t="shared" si="246"/>
        <v>6395454</v>
      </c>
      <c r="P448" s="981">
        <f t="shared" si="226"/>
        <v>120000</v>
      </c>
      <c r="Q448" s="981"/>
      <c r="R448" s="981">
        <f t="shared" si="203"/>
        <v>1331818</v>
      </c>
      <c r="S448" s="981">
        <f t="shared" si="204"/>
        <v>1931818</v>
      </c>
      <c r="T448" s="981">
        <f t="shared" si="205"/>
        <v>2231818</v>
      </c>
      <c r="U448" s="981">
        <f t="shared" si="206"/>
        <v>431818</v>
      </c>
      <c r="V448" s="985">
        <v>43567</v>
      </c>
      <c r="W448" s="981">
        <v>6395454</v>
      </c>
      <c r="X448" s="981"/>
      <c r="Y448" s="981"/>
      <c r="Z448" s="981"/>
      <c r="AA448" s="986"/>
      <c r="AB448" s="986"/>
      <c r="AC448" s="987"/>
      <c r="AD448" s="987"/>
      <c r="AE448" s="988">
        <f t="shared" si="243"/>
        <v>6395454</v>
      </c>
      <c r="AF448" s="1165">
        <f t="shared" si="207"/>
        <v>0</v>
      </c>
      <c r="AG448" s="1087"/>
      <c r="AH448" s="444"/>
    </row>
    <row r="449" spans="1:34" ht="15" hidden="1" customHeight="1" thickBot="1" x14ac:dyDescent="0.3">
      <c r="A449" s="1183">
        <f t="shared" si="245"/>
        <v>11</v>
      </c>
      <c r="B449" s="1196">
        <v>43565</v>
      </c>
      <c r="C449" s="994">
        <f>+C448+1</f>
        <v>442</v>
      </c>
      <c r="D449" s="972" t="s">
        <v>95</v>
      </c>
      <c r="E449" s="1164" t="s">
        <v>57</v>
      </c>
      <c r="F449" s="991">
        <v>5</v>
      </c>
      <c r="G449" s="975">
        <f t="shared" si="240"/>
        <v>6659090</v>
      </c>
      <c r="H449" s="976">
        <v>2</v>
      </c>
      <c r="I449" s="977">
        <f t="shared" si="247"/>
        <v>3863636</v>
      </c>
      <c r="J449" s="978">
        <v>5</v>
      </c>
      <c r="K449" s="977">
        <f t="shared" si="241"/>
        <v>11159090</v>
      </c>
      <c r="L449" s="979"/>
      <c r="M449" s="977">
        <f t="shared" si="242"/>
        <v>0</v>
      </c>
      <c r="N449" s="992">
        <f t="shared" si="246"/>
        <v>12</v>
      </c>
      <c r="O449" s="844">
        <f t="shared" si="246"/>
        <v>21681816</v>
      </c>
      <c r="P449" s="981">
        <f t="shared" si="226"/>
        <v>480000</v>
      </c>
      <c r="Q449" s="981"/>
      <c r="R449" s="981">
        <f t="shared" si="203"/>
        <v>1331818</v>
      </c>
      <c r="S449" s="981">
        <f t="shared" si="204"/>
        <v>1931818</v>
      </c>
      <c r="T449" s="981">
        <f t="shared" si="205"/>
        <v>2231818</v>
      </c>
      <c r="U449" s="981">
        <f t="shared" si="206"/>
        <v>431818</v>
      </c>
      <c r="V449" s="985">
        <v>43576</v>
      </c>
      <c r="W449" s="981">
        <v>21681816</v>
      </c>
      <c r="X449" s="981"/>
      <c r="Y449" s="981"/>
      <c r="Z449" s="981"/>
      <c r="AA449" s="986"/>
      <c r="AB449" s="986"/>
      <c r="AC449" s="987"/>
      <c r="AD449" s="987"/>
      <c r="AE449" s="988">
        <f t="shared" si="243"/>
        <v>21681816</v>
      </c>
      <c r="AF449" s="1165">
        <f t="shared" si="207"/>
        <v>0</v>
      </c>
      <c r="AG449" s="987"/>
      <c r="AH449" s="444"/>
    </row>
    <row r="450" spans="1:34" ht="15" hidden="1" customHeight="1" x14ac:dyDescent="0.25">
      <c r="A450" s="1182">
        <v>1</v>
      </c>
      <c r="B450" s="1196">
        <v>43567</v>
      </c>
      <c r="C450" s="994">
        <v>443</v>
      </c>
      <c r="D450" s="972" t="s">
        <v>37</v>
      </c>
      <c r="E450" s="1164" t="s">
        <v>31</v>
      </c>
      <c r="F450" s="991">
        <v>3</v>
      </c>
      <c r="G450" s="975">
        <f t="shared" si="240"/>
        <v>3995454</v>
      </c>
      <c r="H450" s="976">
        <v>1</v>
      </c>
      <c r="I450" s="977">
        <f t="shared" si="247"/>
        <v>1931818</v>
      </c>
      <c r="J450" s="978">
        <v>4</v>
      </c>
      <c r="K450" s="977">
        <f t="shared" si="241"/>
        <v>8927272</v>
      </c>
      <c r="L450" s="979">
        <v>1</v>
      </c>
      <c r="M450" s="977">
        <f t="shared" si="242"/>
        <v>431818</v>
      </c>
      <c r="N450" s="992">
        <f t="shared" si="246"/>
        <v>9</v>
      </c>
      <c r="O450" s="844">
        <f t="shared" si="246"/>
        <v>15286362</v>
      </c>
      <c r="P450" s="981">
        <f t="shared" si="226"/>
        <v>360000</v>
      </c>
      <c r="Q450" s="981"/>
      <c r="R450" s="981">
        <f t="shared" si="203"/>
        <v>1331818</v>
      </c>
      <c r="S450" s="981">
        <f t="shared" si="204"/>
        <v>1931818</v>
      </c>
      <c r="T450" s="981">
        <f t="shared" si="205"/>
        <v>2231818</v>
      </c>
      <c r="U450" s="981">
        <f t="shared" si="206"/>
        <v>431818</v>
      </c>
      <c r="V450" s="985">
        <v>43570</v>
      </c>
      <c r="W450" s="981">
        <v>15286362</v>
      </c>
      <c r="X450" s="985"/>
      <c r="Y450" s="981"/>
      <c r="Z450" s="981"/>
      <c r="AA450" s="986"/>
      <c r="AB450" s="986"/>
      <c r="AC450" s="987"/>
      <c r="AD450" s="987"/>
      <c r="AE450" s="988">
        <f>W450+Y450+AA450+AC450</f>
        <v>15286362</v>
      </c>
      <c r="AF450" s="1165">
        <f t="shared" si="207"/>
        <v>0</v>
      </c>
      <c r="AG450" s="987"/>
      <c r="AH450" s="444"/>
    </row>
    <row r="451" spans="1:34" ht="15" hidden="1" customHeight="1" x14ac:dyDescent="0.25">
      <c r="A451" s="1183">
        <f>+A450+1</f>
        <v>2</v>
      </c>
      <c r="B451" s="1196">
        <v>43567</v>
      </c>
      <c r="C451" s="994">
        <f>+C450+1</f>
        <v>444</v>
      </c>
      <c r="D451" s="996" t="s">
        <v>81</v>
      </c>
      <c r="E451" s="1170" t="s">
        <v>31</v>
      </c>
      <c r="F451" s="991">
        <v>4</v>
      </c>
      <c r="G451" s="975">
        <f t="shared" si="240"/>
        <v>5327272</v>
      </c>
      <c r="H451" s="976">
        <v>1</v>
      </c>
      <c r="I451" s="977">
        <f t="shared" si="247"/>
        <v>1931818</v>
      </c>
      <c r="J451" s="978">
        <v>4</v>
      </c>
      <c r="K451" s="977">
        <f t="shared" si="241"/>
        <v>8927272</v>
      </c>
      <c r="L451" s="979">
        <v>1</v>
      </c>
      <c r="M451" s="977">
        <f t="shared" si="242"/>
        <v>431818</v>
      </c>
      <c r="N451" s="992">
        <f t="shared" si="246"/>
        <v>10</v>
      </c>
      <c r="O451" s="844">
        <f t="shared" si="246"/>
        <v>16618180</v>
      </c>
      <c r="P451" s="981">
        <f t="shared" si="226"/>
        <v>400000</v>
      </c>
      <c r="Q451" s="981"/>
      <c r="R451" s="981">
        <f t="shared" si="203"/>
        <v>1331818</v>
      </c>
      <c r="S451" s="981">
        <f t="shared" si="204"/>
        <v>1931818</v>
      </c>
      <c r="T451" s="981">
        <f t="shared" si="205"/>
        <v>2231818</v>
      </c>
      <c r="U451" s="981">
        <f t="shared" si="206"/>
        <v>431818</v>
      </c>
      <c r="V451" s="985">
        <v>43570</v>
      </c>
      <c r="W451" s="981">
        <v>16618180</v>
      </c>
      <c r="X451" s="985"/>
      <c r="Y451" s="981"/>
      <c r="Z451" s="981"/>
      <c r="AA451" s="986"/>
      <c r="AB451" s="986"/>
      <c r="AC451" s="987"/>
      <c r="AD451" s="987"/>
      <c r="AE451" s="988">
        <f t="shared" ref="AE451:AE460" si="248">W451+Y451+AA451+AC451</f>
        <v>16618180</v>
      </c>
      <c r="AF451" s="1165">
        <f t="shared" si="207"/>
        <v>0</v>
      </c>
      <c r="AG451" s="987"/>
      <c r="AH451" s="444"/>
    </row>
    <row r="452" spans="1:34" ht="15" hidden="1" customHeight="1" x14ac:dyDescent="0.25">
      <c r="A452" s="1183">
        <f>+A451+1</f>
        <v>3</v>
      </c>
      <c r="B452" s="1196">
        <v>43567</v>
      </c>
      <c r="C452" s="994">
        <f t="shared" ref="C452:C457" si="249">+C451+1</f>
        <v>445</v>
      </c>
      <c r="D452" s="996" t="s">
        <v>79</v>
      </c>
      <c r="E452" s="1170" t="s">
        <v>31</v>
      </c>
      <c r="F452" s="991">
        <v>3</v>
      </c>
      <c r="G452" s="975">
        <f t="shared" si="240"/>
        <v>3995454</v>
      </c>
      <c r="H452" s="976">
        <v>1</v>
      </c>
      <c r="I452" s="977">
        <f t="shared" si="247"/>
        <v>1931818</v>
      </c>
      <c r="J452" s="978">
        <v>5</v>
      </c>
      <c r="K452" s="977">
        <f t="shared" si="241"/>
        <v>11159090</v>
      </c>
      <c r="L452" s="979">
        <v>1</v>
      </c>
      <c r="M452" s="977">
        <f t="shared" si="242"/>
        <v>431818</v>
      </c>
      <c r="N452" s="992">
        <f t="shared" si="246"/>
        <v>10</v>
      </c>
      <c r="O452" s="844">
        <f t="shared" si="246"/>
        <v>17518180</v>
      </c>
      <c r="P452" s="981">
        <f t="shared" si="226"/>
        <v>400000</v>
      </c>
      <c r="Q452" s="981"/>
      <c r="R452" s="981">
        <f t="shared" si="203"/>
        <v>1331818</v>
      </c>
      <c r="S452" s="981">
        <f t="shared" si="204"/>
        <v>1931818</v>
      </c>
      <c r="T452" s="981">
        <f t="shared" si="205"/>
        <v>2231818</v>
      </c>
      <c r="U452" s="981">
        <f t="shared" si="206"/>
        <v>431818</v>
      </c>
      <c r="V452" s="985">
        <v>43571</v>
      </c>
      <c r="W452" s="981">
        <v>17518180</v>
      </c>
      <c r="X452" s="993"/>
      <c r="Y452" s="981"/>
      <c r="Z452" s="981"/>
      <c r="AA452" s="986"/>
      <c r="AB452" s="986"/>
      <c r="AC452" s="987"/>
      <c r="AD452" s="987"/>
      <c r="AE452" s="988">
        <f t="shared" si="248"/>
        <v>17518180</v>
      </c>
      <c r="AF452" s="1165">
        <f t="shared" si="207"/>
        <v>0</v>
      </c>
      <c r="AG452" s="987"/>
      <c r="AH452" s="444"/>
    </row>
    <row r="453" spans="1:34" ht="15" hidden="1" customHeight="1" x14ac:dyDescent="0.25">
      <c r="A453" s="1186">
        <f t="shared" ref="A453:A460" si="250">+A452+1</f>
        <v>4</v>
      </c>
      <c r="B453" s="1196">
        <v>43567</v>
      </c>
      <c r="C453" s="994">
        <f t="shared" si="249"/>
        <v>446</v>
      </c>
      <c r="D453" s="1046" t="s">
        <v>36</v>
      </c>
      <c r="E453" s="1170" t="s">
        <v>31</v>
      </c>
      <c r="F453" s="1047">
        <v>1</v>
      </c>
      <c r="G453" s="975">
        <f t="shared" si="240"/>
        <v>1331818</v>
      </c>
      <c r="H453" s="1048">
        <v>2</v>
      </c>
      <c r="I453" s="977">
        <f t="shared" si="247"/>
        <v>3863636</v>
      </c>
      <c r="J453" s="1050">
        <v>4</v>
      </c>
      <c r="K453" s="977">
        <f t="shared" si="241"/>
        <v>8927272</v>
      </c>
      <c r="L453" s="1051">
        <v>1</v>
      </c>
      <c r="M453" s="977">
        <f t="shared" si="242"/>
        <v>431818</v>
      </c>
      <c r="N453" s="1052">
        <f t="shared" si="246"/>
        <v>8</v>
      </c>
      <c r="O453" s="844">
        <f t="shared" si="246"/>
        <v>14554544</v>
      </c>
      <c r="P453" s="1053">
        <f t="shared" si="226"/>
        <v>320000</v>
      </c>
      <c r="Q453" s="1053"/>
      <c r="R453" s="1053">
        <f t="shared" si="203"/>
        <v>1331818</v>
      </c>
      <c r="S453" s="1053">
        <f t="shared" si="204"/>
        <v>1931818</v>
      </c>
      <c r="T453" s="1053">
        <f t="shared" si="205"/>
        <v>2231818</v>
      </c>
      <c r="U453" s="1053">
        <f t="shared" si="206"/>
        <v>431818</v>
      </c>
      <c r="V453" s="985">
        <v>43571</v>
      </c>
      <c r="W453" s="981">
        <v>14554544</v>
      </c>
      <c r="X453" s="993"/>
      <c r="Y453" s="981"/>
      <c r="Z453" s="981"/>
      <c r="AA453" s="986"/>
      <c r="AB453" s="986"/>
      <c r="AC453" s="987"/>
      <c r="AD453" s="987"/>
      <c r="AE453" s="988">
        <f t="shared" si="248"/>
        <v>14554544</v>
      </c>
      <c r="AF453" s="1165">
        <f t="shared" si="207"/>
        <v>0</v>
      </c>
      <c r="AG453" s="987"/>
      <c r="AH453" s="444"/>
    </row>
    <row r="454" spans="1:34" ht="15" hidden="1" customHeight="1" x14ac:dyDescent="0.25">
      <c r="A454" s="1183">
        <f t="shared" si="250"/>
        <v>5</v>
      </c>
      <c r="B454" s="1196">
        <v>43567</v>
      </c>
      <c r="C454" s="994">
        <f t="shared" si="249"/>
        <v>447</v>
      </c>
      <c r="D454" s="972" t="s">
        <v>217</v>
      </c>
      <c r="E454" s="1170" t="s">
        <v>31</v>
      </c>
      <c r="F454" s="991">
        <v>1</v>
      </c>
      <c r="G454" s="975">
        <f t="shared" si="240"/>
        <v>1331818</v>
      </c>
      <c r="H454" s="976">
        <v>1</v>
      </c>
      <c r="I454" s="977">
        <f t="shared" si="247"/>
        <v>1931818</v>
      </c>
      <c r="J454" s="978">
        <v>1</v>
      </c>
      <c r="K454" s="977">
        <f t="shared" si="241"/>
        <v>2231818</v>
      </c>
      <c r="L454" s="979">
        <v>1</v>
      </c>
      <c r="M454" s="977">
        <f t="shared" si="242"/>
        <v>431818</v>
      </c>
      <c r="N454" s="992">
        <f t="shared" si="246"/>
        <v>4</v>
      </c>
      <c r="O454" s="844">
        <f t="shared" si="246"/>
        <v>5927272</v>
      </c>
      <c r="P454" s="981">
        <f t="shared" si="226"/>
        <v>160000</v>
      </c>
      <c r="Q454" s="981"/>
      <c r="R454" s="981">
        <f t="shared" si="203"/>
        <v>1331818</v>
      </c>
      <c r="S454" s="981">
        <f t="shared" si="204"/>
        <v>1931818</v>
      </c>
      <c r="T454" s="981">
        <f t="shared" si="205"/>
        <v>2231818</v>
      </c>
      <c r="U454" s="981">
        <f t="shared" si="206"/>
        <v>431818</v>
      </c>
      <c r="V454" s="985">
        <v>43572</v>
      </c>
      <c r="W454" s="981">
        <v>5927000</v>
      </c>
      <c r="X454" s="981"/>
      <c r="Y454" s="981"/>
      <c r="Z454" s="981"/>
      <c r="AA454" s="986"/>
      <c r="AB454" s="986"/>
      <c r="AC454" s="987"/>
      <c r="AD454" s="987"/>
      <c r="AE454" s="988">
        <f t="shared" si="248"/>
        <v>5927000</v>
      </c>
      <c r="AF454" s="1165">
        <f t="shared" si="207"/>
        <v>272</v>
      </c>
      <c r="AG454" s="987"/>
      <c r="AH454" s="444"/>
    </row>
    <row r="455" spans="1:34" ht="15" hidden="1" customHeight="1" x14ac:dyDescent="0.25">
      <c r="A455" s="1183">
        <f t="shared" si="250"/>
        <v>6</v>
      </c>
      <c r="B455" s="1196">
        <v>43567</v>
      </c>
      <c r="C455" s="994">
        <f t="shared" si="249"/>
        <v>448</v>
      </c>
      <c r="D455" s="972" t="s">
        <v>48</v>
      </c>
      <c r="E455" s="1170" t="s">
        <v>43</v>
      </c>
      <c r="F455" s="991">
        <v>2</v>
      </c>
      <c r="G455" s="975">
        <f t="shared" si="240"/>
        <v>2663636</v>
      </c>
      <c r="H455" s="976">
        <v>1</v>
      </c>
      <c r="I455" s="977">
        <f t="shared" si="247"/>
        <v>1931818</v>
      </c>
      <c r="J455" s="978">
        <v>3</v>
      </c>
      <c r="K455" s="977">
        <f t="shared" si="241"/>
        <v>6695454</v>
      </c>
      <c r="L455" s="979">
        <v>1</v>
      </c>
      <c r="M455" s="977">
        <f t="shared" si="242"/>
        <v>431818</v>
      </c>
      <c r="N455" s="992">
        <f t="shared" si="246"/>
        <v>7</v>
      </c>
      <c r="O455" s="844">
        <f t="shared" si="246"/>
        <v>11722726</v>
      </c>
      <c r="P455" s="981">
        <f t="shared" si="226"/>
        <v>280000</v>
      </c>
      <c r="Q455" s="981"/>
      <c r="R455" s="981">
        <f t="shared" ref="R455:R518" si="251">1331818</f>
        <v>1331818</v>
      </c>
      <c r="S455" s="981">
        <f t="shared" ref="S455:S518" si="252">1931818</f>
        <v>1931818</v>
      </c>
      <c r="T455" s="981">
        <f t="shared" ref="T455:T518" si="253">2231818</f>
        <v>2231818</v>
      </c>
      <c r="U455" s="981">
        <f t="shared" ref="U455:U518" si="254">431818</f>
        <v>431818</v>
      </c>
      <c r="V455" s="985">
        <v>43570</v>
      </c>
      <c r="W455" s="981">
        <v>11722726</v>
      </c>
      <c r="X455" s="985"/>
      <c r="Y455" s="981"/>
      <c r="Z455" s="981"/>
      <c r="AA455" s="986"/>
      <c r="AB455" s="986"/>
      <c r="AC455" s="987"/>
      <c r="AD455" s="987"/>
      <c r="AE455" s="988">
        <f t="shared" si="248"/>
        <v>11722726</v>
      </c>
      <c r="AF455" s="1165">
        <f t="shared" ref="AF455:AF518" si="255">O455-AE455</f>
        <v>0</v>
      </c>
      <c r="AG455" s="1089"/>
      <c r="AH455" s="444"/>
    </row>
    <row r="456" spans="1:34" ht="15" hidden="1" customHeight="1" x14ac:dyDescent="0.25">
      <c r="A456" s="1183">
        <f t="shared" si="250"/>
        <v>7</v>
      </c>
      <c r="B456" s="1196">
        <v>43567</v>
      </c>
      <c r="C456" s="994">
        <f t="shared" si="249"/>
        <v>449</v>
      </c>
      <c r="D456" s="972" t="s">
        <v>49</v>
      </c>
      <c r="E456" s="1164" t="s">
        <v>43</v>
      </c>
      <c r="F456" s="991">
        <v>2</v>
      </c>
      <c r="G456" s="975">
        <f t="shared" si="240"/>
        <v>2663636</v>
      </c>
      <c r="H456" s="976"/>
      <c r="I456" s="977">
        <f t="shared" si="247"/>
        <v>0</v>
      </c>
      <c r="J456" s="978">
        <v>2</v>
      </c>
      <c r="K456" s="977">
        <f t="shared" si="241"/>
        <v>4463636</v>
      </c>
      <c r="L456" s="979">
        <v>1</v>
      </c>
      <c r="M456" s="977">
        <f t="shared" si="242"/>
        <v>431818</v>
      </c>
      <c r="N456" s="992">
        <f t="shared" si="246"/>
        <v>5</v>
      </c>
      <c r="O456" s="844">
        <f t="shared" si="246"/>
        <v>7559090</v>
      </c>
      <c r="P456" s="981">
        <f t="shared" si="226"/>
        <v>200000</v>
      </c>
      <c r="Q456" s="981"/>
      <c r="R456" s="981">
        <f t="shared" si="251"/>
        <v>1331818</v>
      </c>
      <c r="S456" s="981">
        <f t="shared" si="252"/>
        <v>1931818</v>
      </c>
      <c r="T456" s="981">
        <f t="shared" si="253"/>
        <v>2231818</v>
      </c>
      <c r="U456" s="981">
        <f t="shared" si="254"/>
        <v>431818</v>
      </c>
      <c r="V456" s="985">
        <v>43570</v>
      </c>
      <c r="W456" s="981">
        <v>7559090</v>
      </c>
      <c r="X456" s="981"/>
      <c r="Y456" s="981"/>
      <c r="Z456" s="981"/>
      <c r="AA456" s="986"/>
      <c r="AB456" s="986"/>
      <c r="AC456" s="987"/>
      <c r="AD456" s="987"/>
      <c r="AE456" s="988">
        <f t="shared" si="248"/>
        <v>7559090</v>
      </c>
      <c r="AF456" s="1165">
        <f t="shared" si="255"/>
        <v>0</v>
      </c>
      <c r="AG456" s="1089"/>
      <c r="AH456" s="444"/>
    </row>
    <row r="457" spans="1:34" ht="15" hidden="1" customHeight="1" x14ac:dyDescent="0.25">
      <c r="A457" s="1183">
        <f t="shared" si="250"/>
        <v>8</v>
      </c>
      <c r="B457" s="1196">
        <v>43567</v>
      </c>
      <c r="C457" s="994">
        <f t="shared" si="249"/>
        <v>450</v>
      </c>
      <c r="D457" s="972" t="s">
        <v>87</v>
      </c>
      <c r="E457" s="1164" t="s">
        <v>88</v>
      </c>
      <c r="F457" s="991">
        <v>5</v>
      </c>
      <c r="G457" s="975">
        <f t="shared" si="240"/>
        <v>6659090</v>
      </c>
      <c r="H457" s="976"/>
      <c r="I457" s="977">
        <f t="shared" si="247"/>
        <v>0</v>
      </c>
      <c r="J457" s="978">
        <v>4</v>
      </c>
      <c r="K457" s="977">
        <f t="shared" si="241"/>
        <v>8927272</v>
      </c>
      <c r="L457" s="979">
        <v>1</v>
      </c>
      <c r="M457" s="977">
        <f t="shared" si="242"/>
        <v>431818</v>
      </c>
      <c r="N457" s="992">
        <f t="shared" si="246"/>
        <v>10</v>
      </c>
      <c r="O457" s="844">
        <f t="shared" si="246"/>
        <v>16018180</v>
      </c>
      <c r="P457" s="981">
        <f t="shared" si="226"/>
        <v>400000</v>
      </c>
      <c r="Q457" s="981"/>
      <c r="R457" s="981">
        <f t="shared" si="251"/>
        <v>1331818</v>
      </c>
      <c r="S457" s="981">
        <f t="shared" si="252"/>
        <v>1931818</v>
      </c>
      <c r="T457" s="981">
        <f t="shared" si="253"/>
        <v>2231818</v>
      </c>
      <c r="U457" s="981">
        <f t="shared" si="254"/>
        <v>431818</v>
      </c>
      <c r="V457" s="985">
        <v>43571</v>
      </c>
      <c r="W457" s="981">
        <v>16018180</v>
      </c>
      <c r="X457" s="981"/>
      <c r="Y457" s="981"/>
      <c r="Z457" s="981"/>
      <c r="AA457" s="986"/>
      <c r="AB457" s="986"/>
      <c r="AC457" s="987"/>
      <c r="AD457" s="987"/>
      <c r="AE457" s="988">
        <f t="shared" si="248"/>
        <v>16018180</v>
      </c>
      <c r="AF457" s="1165">
        <f t="shared" si="255"/>
        <v>0</v>
      </c>
      <c r="AG457" s="1089"/>
      <c r="AH457" s="444"/>
    </row>
    <row r="458" spans="1:34" ht="15" hidden="1" customHeight="1" x14ac:dyDescent="0.25">
      <c r="A458" s="1183">
        <f t="shared" si="250"/>
        <v>9</v>
      </c>
      <c r="B458" s="1196">
        <v>43567</v>
      </c>
      <c r="C458" s="994">
        <f>+C457+1</f>
        <v>451</v>
      </c>
      <c r="D458" s="972" t="s">
        <v>91</v>
      </c>
      <c r="E458" s="1164" t="s">
        <v>88</v>
      </c>
      <c r="F458" s="991">
        <v>5</v>
      </c>
      <c r="G458" s="975">
        <f t="shared" si="240"/>
        <v>6659090</v>
      </c>
      <c r="H458" s="976"/>
      <c r="I458" s="977">
        <f t="shared" si="247"/>
        <v>0</v>
      </c>
      <c r="J458" s="978">
        <v>4</v>
      </c>
      <c r="K458" s="977">
        <f t="shared" si="241"/>
        <v>8927272</v>
      </c>
      <c r="L458" s="979">
        <v>1</v>
      </c>
      <c r="M458" s="977">
        <f t="shared" si="242"/>
        <v>431818</v>
      </c>
      <c r="N458" s="992">
        <f t="shared" si="246"/>
        <v>10</v>
      </c>
      <c r="O458" s="844">
        <f t="shared" si="246"/>
        <v>16018180</v>
      </c>
      <c r="P458" s="981">
        <f t="shared" si="226"/>
        <v>400000</v>
      </c>
      <c r="Q458" s="981"/>
      <c r="R458" s="981">
        <f t="shared" si="251"/>
        <v>1331818</v>
      </c>
      <c r="S458" s="981">
        <f t="shared" si="252"/>
        <v>1931818</v>
      </c>
      <c r="T458" s="981">
        <f t="shared" si="253"/>
        <v>2231818</v>
      </c>
      <c r="U458" s="981">
        <f t="shared" si="254"/>
        <v>431818</v>
      </c>
      <c r="V458" s="985">
        <v>43570</v>
      </c>
      <c r="W458" s="981">
        <v>16018180</v>
      </c>
      <c r="X458" s="981"/>
      <c r="Y458" s="981"/>
      <c r="Z458" s="981"/>
      <c r="AA458" s="986"/>
      <c r="AB458" s="986"/>
      <c r="AC458" s="987"/>
      <c r="AD458" s="987"/>
      <c r="AE458" s="988">
        <f t="shared" si="248"/>
        <v>16018180</v>
      </c>
      <c r="AF458" s="1165">
        <f t="shared" si="255"/>
        <v>0</v>
      </c>
      <c r="AG458" s="1089"/>
      <c r="AH458" s="444"/>
    </row>
    <row r="459" spans="1:34" ht="15" hidden="1" customHeight="1" x14ac:dyDescent="0.25">
      <c r="A459" s="1183">
        <f t="shared" si="250"/>
        <v>10</v>
      </c>
      <c r="B459" s="1196">
        <v>43567</v>
      </c>
      <c r="C459" s="994">
        <f>+C458+1</f>
        <v>452</v>
      </c>
      <c r="D459" s="972" t="s">
        <v>76</v>
      </c>
      <c r="E459" s="1164" t="s">
        <v>57</v>
      </c>
      <c r="F459" s="991">
        <v>3</v>
      </c>
      <c r="G459" s="975">
        <f t="shared" si="240"/>
        <v>3995454</v>
      </c>
      <c r="H459" s="976"/>
      <c r="I459" s="977">
        <f t="shared" si="247"/>
        <v>0</v>
      </c>
      <c r="J459" s="978">
        <v>1</v>
      </c>
      <c r="K459" s="977">
        <f t="shared" si="241"/>
        <v>2231818</v>
      </c>
      <c r="L459" s="979"/>
      <c r="M459" s="977">
        <f t="shared" si="242"/>
        <v>0</v>
      </c>
      <c r="N459" s="992">
        <f t="shared" ref="N459:O474" si="256">+L459+J459+H459+F459</f>
        <v>4</v>
      </c>
      <c r="O459" s="844">
        <f t="shared" si="256"/>
        <v>6227272</v>
      </c>
      <c r="P459" s="981">
        <f t="shared" si="226"/>
        <v>160000</v>
      </c>
      <c r="Q459" s="981"/>
      <c r="R459" s="981">
        <f t="shared" si="251"/>
        <v>1331818</v>
      </c>
      <c r="S459" s="981">
        <f t="shared" si="252"/>
        <v>1931818</v>
      </c>
      <c r="T459" s="981">
        <f t="shared" si="253"/>
        <v>2231818</v>
      </c>
      <c r="U459" s="981">
        <f t="shared" si="254"/>
        <v>431818</v>
      </c>
      <c r="V459" s="985">
        <v>43571</v>
      </c>
      <c r="W459" s="981">
        <v>6227272</v>
      </c>
      <c r="X459" s="981"/>
      <c r="Y459" s="981"/>
      <c r="Z459" s="981"/>
      <c r="AA459" s="986"/>
      <c r="AB459" s="986"/>
      <c r="AC459" s="987"/>
      <c r="AD459" s="987"/>
      <c r="AE459" s="988">
        <f t="shared" si="248"/>
        <v>6227272</v>
      </c>
      <c r="AF459" s="1165">
        <f t="shared" si="255"/>
        <v>0</v>
      </c>
      <c r="AG459" s="1089"/>
      <c r="AH459" s="444"/>
    </row>
    <row r="460" spans="1:34" ht="15" hidden="1" customHeight="1" thickBot="1" x14ac:dyDescent="0.3">
      <c r="A460" s="1183">
        <f t="shared" si="250"/>
        <v>11</v>
      </c>
      <c r="B460" s="1196">
        <v>43567</v>
      </c>
      <c r="C460" s="994">
        <f>+C459+1</f>
        <v>453</v>
      </c>
      <c r="D460" s="972" t="s">
        <v>39</v>
      </c>
      <c r="E460" s="1164" t="s">
        <v>57</v>
      </c>
      <c r="F460" s="991">
        <v>2</v>
      </c>
      <c r="G460" s="975">
        <f t="shared" si="240"/>
        <v>2663636</v>
      </c>
      <c r="H460" s="976">
        <v>2</v>
      </c>
      <c r="I460" s="977">
        <f t="shared" si="247"/>
        <v>3863636</v>
      </c>
      <c r="J460" s="978">
        <v>2</v>
      </c>
      <c r="K460" s="977">
        <f t="shared" si="241"/>
        <v>4463636</v>
      </c>
      <c r="L460" s="979">
        <v>1</v>
      </c>
      <c r="M460" s="977">
        <f t="shared" si="242"/>
        <v>431818</v>
      </c>
      <c r="N460" s="992">
        <f t="shared" si="256"/>
        <v>7</v>
      </c>
      <c r="O460" s="844">
        <f t="shared" si="256"/>
        <v>11422726</v>
      </c>
      <c r="P460" s="981">
        <f t="shared" si="226"/>
        <v>280000</v>
      </c>
      <c r="Q460" s="981"/>
      <c r="R460" s="981">
        <f t="shared" si="251"/>
        <v>1331818</v>
      </c>
      <c r="S460" s="981">
        <f t="shared" si="252"/>
        <v>1931818</v>
      </c>
      <c r="T460" s="981">
        <f t="shared" si="253"/>
        <v>2231818</v>
      </c>
      <c r="U460" s="981">
        <f t="shared" si="254"/>
        <v>431818</v>
      </c>
      <c r="V460" s="985">
        <v>43571</v>
      </c>
      <c r="W460" s="981">
        <v>11422726</v>
      </c>
      <c r="X460" s="981"/>
      <c r="Y460" s="981"/>
      <c r="Z460" s="981"/>
      <c r="AA460" s="986"/>
      <c r="AB460" s="986"/>
      <c r="AC460" s="987"/>
      <c r="AD460" s="987"/>
      <c r="AE460" s="988">
        <f t="shared" si="248"/>
        <v>11422726</v>
      </c>
      <c r="AF460" s="1165">
        <f t="shared" si="255"/>
        <v>0</v>
      </c>
      <c r="AG460" s="1089"/>
      <c r="AH460" s="444"/>
    </row>
    <row r="461" spans="1:34" ht="15" hidden="1" customHeight="1" x14ac:dyDescent="0.25">
      <c r="A461" s="1182">
        <v>1</v>
      </c>
      <c r="B461" s="1196">
        <v>43578</v>
      </c>
      <c r="C461" s="994">
        <v>454</v>
      </c>
      <c r="D461" s="972" t="s">
        <v>39</v>
      </c>
      <c r="E461" s="1164" t="s">
        <v>31</v>
      </c>
      <c r="F461" s="991">
        <v>4</v>
      </c>
      <c r="G461" s="975">
        <f t="shared" ref="G461:G475" si="257">F461*R461</f>
        <v>5327272</v>
      </c>
      <c r="H461" s="976">
        <v>1</v>
      </c>
      <c r="I461" s="977">
        <f t="shared" ref="I461:I475" si="258">H461*S461</f>
        <v>1931818</v>
      </c>
      <c r="J461" s="978">
        <v>4</v>
      </c>
      <c r="K461" s="977">
        <f t="shared" ref="K461:K475" si="259">J461*T461</f>
        <v>8927272</v>
      </c>
      <c r="L461" s="979">
        <v>1</v>
      </c>
      <c r="M461" s="977">
        <f t="shared" ref="M461:M475" si="260">L461*U461</f>
        <v>431818</v>
      </c>
      <c r="N461" s="992">
        <f t="shared" si="256"/>
        <v>10</v>
      </c>
      <c r="O461" s="844">
        <f t="shared" si="256"/>
        <v>16618180</v>
      </c>
      <c r="P461" s="981">
        <f t="shared" si="226"/>
        <v>400000</v>
      </c>
      <c r="Q461" s="981"/>
      <c r="R461" s="981">
        <f t="shared" si="251"/>
        <v>1331818</v>
      </c>
      <c r="S461" s="981">
        <f t="shared" si="252"/>
        <v>1931818</v>
      </c>
      <c r="T461" s="981">
        <f t="shared" si="253"/>
        <v>2231818</v>
      </c>
      <c r="U461" s="981">
        <f t="shared" si="254"/>
        <v>431818</v>
      </c>
      <c r="V461" s="985">
        <v>43580</v>
      </c>
      <c r="W461" s="981">
        <v>16618180</v>
      </c>
      <c r="X461" s="985"/>
      <c r="Y461" s="981"/>
      <c r="Z461" s="981"/>
      <c r="AA461" s="986"/>
      <c r="AB461" s="986"/>
      <c r="AC461" s="987"/>
      <c r="AD461" s="987"/>
      <c r="AE461" s="988">
        <f>W461+Y461+AA461+AC461</f>
        <v>16618180</v>
      </c>
      <c r="AF461" s="1165">
        <f t="shared" si="255"/>
        <v>0</v>
      </c>
      <c r="AG461" s="1089"/>
      <c r="AH461" s="444"/>
    </row>
    <row r="462" spans="1:34" ht="15" hidden="1" customHeight="1" x14ac:dyDescent="0.25">
      <c r="A462" s="1183">
        <f>+A461+1</f>
        <v>2</v>
      </c>
      <c r="B462" s="1196">
        <v>43578</v>
      </c>
      <c r="C462" s="994">
        <f>+C461+1</f>
        <v>455</v>
      </c>
      <c r="D462" s="996" t="s">
        <v>34</v>
      </c>
      <c r="E462" s="1170" t="s">
        <v>31</v>
      </c>
      <c r="F462" s="991">
        <v>5</v>
      </c>
      <c r="G462" s="975">
        <f t="shared" si="257"/>
        <v>6659090</v>
      </c>
      <c r="H462" s="976"/>
      <c r="I462" s="977">
        <f t="shared" si="258"/>
        <v>0</v>
      </c>
      <c r="J462" s="978">
        <v>4</v>
      </c>
      <c r="K462" s="977">
        <f t="shared" si="259"/>
        <v>8927272</v>
      </c>
      <c r="L462" s="979">
        <v>1</v>
      </c>
      <c r="M462" s="977">
        <f t="shared" si="260"/>
        <v>431818</v>
      </c>
      <c r="N462" s="992">
        <f t="shared" si="256"/>
        <v>10</v>
      </c>
      <c r="O462" s="844">
        <f t="shared" si="256"/>
        <v>16018180</v>
      </c>
      <c r="P462" s="981">
        <f t="shared" si="226"/>
        <v>400000</v>
      </c>
      <c r="Q462" s="981"/>
      <c r="R462" s="981">
        <f t="shared" si="251"/>
        <v>1331818</v>
      </c>
      <c r="S462" s="981">
        <f t="shared" si="252"/>
        <v>1931818</v>
      </c>
      <c r="T462" s="981">
        <f t="shared" si="253"/>
        <v>2231818</v>
      </c>
      <c r="U462" s="981">
        <f t="shared" si="254"/>
        <v>431818</v>
      </c>
      <c r="V462" s="985">
        <v>43581</v>
      </c>
      <c r="W462" s="981">
        <v>16018180</v>
      </c>
      <c r="X462" s="985"/>
      <c r="Y462" s="981"/>
      <c r="Z462" s="981"/>
      <c r="AA462" s="986"/>
      <c r="AB462" s="986"/>
      <c r="AC462" s="987"/>
      <c r="AD462" s="987"/>
      <c r="AE462" s="988">
        <f t="shared" ref="AE462:AE475" si="261">W462+Y462+AA462+AC462</f>
        <v>16018180</v>
      </c>
      <c r="AF462" s="1165">
        <f t="shared" si="255"/>
        <v>0</v>
      </c>
      <c r="AG462" s="1089"/>
      <c r="AH462" s="444"/>
    </row>
    <row r="463" spans="1:34" ht="15" customHeight="1" x14ac:dyDescent="0.25">
      <c r="A463" s="1183">
        <f>+A462+1</f>
        <v>3</v>
      </c>
      <c r="B463" s="1196">
        <v>43578</v>
      </c>
      <c r="C463" s="1056">
        <f t="shared" ref="C463:C468" si="262">+C462+1</f>
        <v>456</v>
      </c>
      <c r="D463" s="972" t="s">
        <v>82</v>
      </c>
      <c r="E463" s="1171" t="s">
        <v>31</v>
      </c>
      <c r="F463" s="991">
        <v>4</v>
      </c>
      <c r="G463" s="975">
        <f t="shared" si="257"/>
        <v>5327272</v>
      </c>
      <c r="H463" s="976">
        <v>1</v>
      </c>
      <c r="I463" s="977">
        <f t="shared" si="258"/>
        <v>1931818</v>
      </c>
      <c r="J463" s="978">
        <v>4</v>
      </c>
      <c r="K463" s="977">
        <f t="shared" si="259"/>
        <v>8927272</v>
      </c>
      <c r="L463" s="979">
        <v>1</v>
      </c>
      <c r="M463" s="977">
        <f t="shared" si="260"/>
        <v>431818</v>
      </c>
      <c r="N463" s="992">
        <f t="shared" si="256"/>
        <v>10</v>
      </c>
      <c r="O463" s="844">
        <f t="shared" si="256"/>
        <v>16618180</v>
      </c>
      <c r="P463" s="981">
        <f t="shared" si="226"/>
        <v>400000</v>
      </c>
      <c r="Q463" s="981"/>
      <c r="R463" s="981">
        <f t="shared" si="251"/>
        <v>1331818</v>
      </c>
      <c r="S463" s="981">
        <f t="shared" si="252"/>
        <v>1931818</v>
      </c>
      <c r="T463" s="981">
        <f t="shared" si="253"/>
        <v>2231818</v>
      </c>
      <c r="U463" s="981">
        <f t="shared" si="254"/>
        <v>431818</v>
      </c>
      <c r="V463" s="985"/>
      <c r="W463" s="981"/>
      <c r="X463" s="993"/>
      <c r="Y463" s="981"/>
      <c r="Z463" s="981"/>
      <c r="AA463" s="986"/>
      <c r="AB463" s="986"/>
      <c r="AC463" s="987"/>
      <c r="AD463" s="987"/>
      <c r="AE463" s="988">
        <f t="shared" si="261"/>
        <v>0</v>
      </c>
      <c r="AF463" s="1165">
        <f t="shared" si="255"/>
        <v>16618180</v>
      </c>
      <c r="AG463" s="1090" t="s">
        <v>232</v>
      </c>
      <c r="AH463" s="444"/>
    </row>
    <row r="464" spans="1:34" ht="15" customHeight="1" x14ac:dyDescent="0.25">
      <c r="A464" s="1186">
        <f t="shared" ref="A464:A475" si="263">+A463+1</f>
        <v>4</v>
      </c>
      <c r="B464" s="1196">
        <v>43578</v>
      </c>
      <c r="C464" s="994">
        <f t="shared" si="262"/>
        <v>457</v>
      </c>
      <c r="D464" s="1046" t="s">
        <v>36</v>
      </c>
      <c r="E464" s="1170" t="s">
        <v>31</v>
      </c>
      <c r="F464" s="1047">
        <v>6</v>
      </c>
      <c r="G464" s="975">
        <f t="shared" si="257"/>
        <v>7990908</v>
      </c>
      <c r="H464" s="1048"/>
      <c r="I464" s="977">
        <f t="shared" si="258"/>
        <v>0</v>
      </c>
      <c r="J464" s="1050">
        <v>3</v>
      </c>
      <c r="K464" s="977">
        <f t="shared" si="259"/>
        <v>6695454</v>
      </c>
      <c r="L464" s="1051">
        <v>1</v>
      </c>
      <c r="M464" s="977">
        <f t="shared" si="260"/>
        <v>431818</v>
      </c>
      <c r="N464" s="1052">
        <f t="shared" si="256"/>
        <v>10</v>
      </c>
      <c r="O464" s="844">
        <f t="shared" si="256"/>
        <v>15118180</v>
      </c>
      <c r="P464" s="1053">
        <f t="shared" si="226"/>
        <v>400000</v>
      </c>
      <c r="Q464" s="1053"/>
      <c r="R464" s="1053">
        <f t="shared" si="251"/>
        <v>1331818</v>
      </c>
      <c r="S464" s="1053">
        <f t="shared" si="252"/>
        <v>1931818</v>
      </c>
      <c r="T464" s="1053">
        <f t="shared" si="253"/>
        <v>2231818</v>
      </c>
      <c r="U464" s="1053">
        <f t="shared" si="254"/>
        <v>431818</v>
      </c>
      <c r="V464" s="985">
        <v>43579</v>
      </c>
      <c r="W464" s="981">
        <v>15118180</v>
      </c>
      <c r="X464" s="993"/>
      <c r="Y464" s="981"/>
      <c r="Z464" s="981"/>
      <c r="AA464" s="986"/>
      <c r="AB464" s="986"/>
      <c r="AC464" s="987"/>
      <c r="AD464" s="987"/>
      <c r="AE464" s="988">
        <f t="shared" si="261"/>
        <v>15118180</v>
      </c>
      <c r="AF464" s="1165">
        <f t="shared" si="255"/>
        <v>0</v>
      </c>
      <c r="AG464" s="1089"/>
      <c r="AH464" s="444"/>
    </row>
    <row r="465" spans="1:34" ht="15" customHeight="1" x14ac:dyDescent="0.25">
      <c r="A465" s="1183">
        <f t="shared" si="263"/>
        <v>5</v>
      </c>
      <c r="B465" s="1196">
        <v>43578</v>
      </c>
      <c r="C465" s="994">
        <f t="shared" si="262"/>
        <v>458</v>
      </c>
      <c r="D465" s="972" t="s">
        <v>51</v>
      </c>
      <c r="E465" s="1170" t="s">
        <v>43</v>
      </c>
      <c r="F465" s="991">
        <v>4</v>
      </c>
      <c r="G465" s="975">
        <f t="shared" si="257"/>
        <v>5327272</v>
      </c>
      <c r="H465" s="976">
        <v>1</v>
      </c>
      <c r="I465" s="977">
        <f t="shared" si="258"/>
        <v>1931818</v>
      </c>
      <c r="J465" s="978">
        <v>4</v>
      </c>
      <c r="K465" s="977">
        <f t="shared" si="259"/>
        <v>8927272</v>
      </c>
      <c r="L465" s="979">
        <v>1</v>
      </c>
      <c r="M465" s="977">
        <f t="shared" si="260"/>
        <v>431818</v>
      </c>
      <c r="N465" s="992">
        <f t="shared" si="256"/>
        <v>10</v>
      </c>
      <c r="O465" s="844">
        <f t="shared" si="256"/>
        <v>16618180</v>
      </c>
      <c r="P465" s="981">
        <f t="shared" si="226"/>
        <v>400000</v>
      </c>
      <c r="Q465" s="981"/>
      <c r="R465" s="981">
        <f t="shared" si="251"/>
        <v>1331818</v>
      </c>
      <c r="S465" s="981">
        <f t="shared" si="252"/>
        <v>1931818</v>
      </c>
      <c r="T465" s="981">
        <f t="shared" si="253"/>
        <v>2231818</v>
      </c>
      <c r="U465" s="981">
        <f t="shared" si="254"/>
        <v>431818</v>
      </c>
      <c r="V465" s="985">
        <v>43584</v>
      </c>
      <c r="W465" s="981">
        <v>16618180</v>
      </c>
      <c r="X465" s="981"/>
      <c r="Y465" s="981"/>
      <c r="Z465" s="981"/>
      <c r="AA465" s="986"/>
      <c r="AB465" s="986"/>
      <c r="AC465" s="987"/>
      <c r="AD465" s="987"/>
      <c r="AE465" s="988">
        <f t="shared" si="261"/>
        <v>16618180</v>
      </c>
      <c r="AF465" s="1165">
        <f t="shared" si="255"/>
        <v>0</v>
      </c>
      <c r="AG465" s="1089"/>
      <c r="AH465" s="444"/>
    </row>
    <row r="466" spans="1:34" ht="15" customHeight="1" x14ac:dyDescent="0.25">
      <c r="A466" s="1183">
        <f t="shared" si="263"/>
        <v>6</v>
      </c>
      <c r="B466" s="1196">
        <v>43578</v>
      </c>
      <c r="C466" s="994">
        <f t="shared" si="262"/>
        <v>459</v>
      </c>
      <c r="D466" s="972" t="s">
        <v>55</v>
      </c>
      <c r="E466" s="1170" t="s">
        <v>43</v>
      </c>
      <c r="F466" s="991">
        <v>4</v>
      </c>
      <c r="G466" s="975">
        <f t="shared" si="257"/>
        <v>5327272</v>
      </c>
      <c r="H466" s="976">
        <v>1</v>
      </c>
      <c r="I466" s="977">
        <f t="shared" si="258"/>
        <v>1931818</v>
      </c>
      <c r="J466" s="978">
        <v>4</v>
      </c>
      <c r="K466" s="977">
        <f t="shared" si="259"/>
        <v>8927272</v>
      </c>
      <c r="L466" s="979">
        <v>1</v>
      </c>
      <c r="M466" s="977">
        <f t="shared" si="260"/>
        <v>431818</v>
      </c>
      <c r="N466" s="992">
        <f t="shared" si="256"/>
        <v>10</v>
      </c>
      <c r="O466" s="844">
        <f t="shared" si="256"/>
        <v>16618180</v>
      </c>
      <c r="P466" s="981">
        <f t="shared" si="226"/>
        <v>400000</v>
      </c>
      <c r="Q466" s="981"/>
      <c r="R466" s="981">
        <f t="shared" si="251"/>
        <v>1331818</v>
      </c>
      <c r="S466" s="981">
        <f t="shared" si="252"/>
        <v>1931818</v>
      </c>
      <c r="T466" s="981">
        <f t="shared" si="253"/>
        <v>2231818</v>
      </c>
      <c r="U466" s="981">
        <f t="shared" si="254"/>
        <v>431818</v>
      </c>
      <c r="V466" s="985">
        <v>43580</v>
      </c>
      <c r="W466" s="981">
        <v>16618180</v>
      </c>
      <c r="X466" s="985"/>
      <c r="Y466" s="981"/>
      <c r="Z466" s="981"/>
      <c r="AA466" s="986"/>
      <c r="AB466" s="986"/>
      <c r="AC466" s="987"/>
      <c r="AD466" s="987"/>
      <c r="AE466" s="988">
        <f t="shared" si="261"/>
        <v>16618180</v>
      </c>
      <c r="AF466" s="1165">
        <f t="shared" si="255"/>
        <v>0</v>
      </c>
      <c r="AG466" s="1089"/>
      <c r="AH466" s="444"/>
    </row>
    <row r="467" spans="1:34" ht="15" customHeight="1" x14ac:dyDescent="0.25">
      <c r="A467" s="1183">
        <f t="shared" si="263"/>
        <v>7</v>
      </c>
      <c r="B467" s="1196">
        <v>43578</v>
      </c>
      <c r="C467" s="994">
        <f t="shared" si="262"/>
        <v>460</v>
      </c>
      <c r="D467" s="972" t="s">
        <v>54</v>
      </c>
      <c r="E467" s="1164" t="s">
        <v>43</v>
      </c>
      <c r="F467" s="991">
        <v>4</v>
      </c>
      <c r="G467" s="975">
        <f t="shared" si="257"/>
        <v>5327272</v>
      </c>
      <c r="H467" s="976">
        <v>1</v>
      </c>
      <c r="I467" s="977">
        <f t="shared" si="258"/>
        <v>1931818</v>
      </c>
      <c r="J467" s="978">
        <v>4</v>
      </c>
      <c r="K467" s="977">
        <f t="shared" si="259"/>
        <v>8927272</v>
      </c>
      <c r="L467" s="979">
        <v>1</v>
      </c>
      <c r="M467" s="977">
        <f t="shared" si="260"/>
        <v>431818</v>
      </c>
      <c r="N467" s="992">
        <f t="shared" si="256"/>
        <v>10</v>
      </c>
      <c r="O467" s="844">
        <f t="shared" si="256"/>
        <v>16618180</v>
      </c>
      <c r="P467" s="981">
        <f t="shared" si="226"/>
        <v>400000</v>
      </c>
      <c r="Q467" s="981"/>
      <c r="R467" s="981">
        <f t="shared" si="251"/>
        <v>1331818</v>
      </c>
      <c r="S467" s="981">
        <f t="shared" si="252"/>
        <v>1931818</v>
      </c>
      <c r="T467" s="981">
        <f t="shared" si="253"/>
        <v>2231818</v>
      </c>
      <c r="U467" s="981">
        <f t="shared" si="254"/>
        <v>431818</v>
      </c>
      <c r="V467" s="985">
        <v>43591</v>
      </c>
      <c r="W467" s="981">
        <v>16618180</v>
      </c>
      <c r="X467" s="981"/>
      <c r="Y467" s="981"/>
      <c r="Z467" s="981"/>
      <c r="AA467" s="986"/>
      <c r="AB467" s="986"/>
      <c r="AC467" s="987"/>
      <c r="AD467" s="987"/>
      <c r="AE467" s="988">
        <f t="shared" si="261"/>
        <v>16618180</v>
      </c>
      <c r="AF467" s="1165">
        <f t="shared" si="255"/>
        <v>0</v>
      </c>
      <c r="AG467" s="1089"/>
      <c r="AH467" s="444"/>
    </row>
    <row r="468" spans="1:34" ht="15" customHeight="1" x14ac:dyDescent="0.25">
      <c r="A468" s="1183">
        <f t="shared" si="263"/>
        <v>8</v>
      </c>
      <c r="B468" s="1196">
        <v>43578</v>
      </c>
      <c r="C468" s="994">
        <f t="shared" si="262"/>
        <v>461</v>
      </c>
      <c r="D468" s="972" t="s">
        <v>42</v>
      </c>
      <c r="E468" s="1164" t="s">
        <v>43</v>
      </c>
      <c r="F468" s="991">
        <v>5</v>
      </c>
      <c r="G468" s="975">
        <f t="shared" si="257"/>
        <v>6659090</v>
      </c>
      <c r="H468" s="976"/>
      <c r="I468" s="977">
        <f t="shared" si="258"/>
        <v>0</v>
      </c>
      <c r="J468" s="978">
        <v>4</v>
      </c>
      <c r="K468" s="977">
        <f t="shared" si="259"/>
        <v>8927272</v>
      </c>
      <c r="L468" s="979">
        <v>1</v>
      </c>
      <c r="M468" s="977">
        <f t="shared" si="260"/>
        <v>431818</v>
      </c>
      <c r="N468" s="992">
        <f t="shared" si="256"/>
        <v>10</v>
      </c>
      <c r="O468" s="844">
        <f t="shared" si="256"/>
        <v>16018180</v>
      </c>
      <c r="P468" s="981">
        <f t="shared" si="226"/>
        <v>400000</v>
      </c>
      <c r="Q468" s="981"/>
      <c r="R468" s="981">
        <f t="shared" si="251"/>
        <v>1331818</v>
      </c>
      <c r="S468" s="981">
        <f t="shared" si="252"/>
        <v>1931818</v>
      </c>
      <c r="T468" s="981">
        <f t="shared" si="253"/>
        <v>2231818</v>
      </c>
      <c r="U468" s="981">
        <f t="shared" si="254"/>
        <v>431818</v>
      </c>
      <c r="V468" s="985">
        <v>43593</v>
      </c>
      <c r="W468" s="981">
        <v>16018180</v>
      </c>
      <c r="X468" s="981"/>
      <c r="Y468" s="981"/>
      <c r="Z468" s="981"/>
      <c r="AA468" s="986"/>
      <c r="AB468" s="986"/>
      <c r="AC468" s="987"/>
      <c r="AD468" s="987"/>
      <c r="AE468" s="988">
        <f t="shared" si="261"/>
        <v>16018180</v>
      </c>
      <c r="AF468" s="1165">
        <f t="shared" si="255"/>
        <v>0</v>
      </c>
      <c r="AG468" s="1089"/>
      <c r="AH468" s="444"/>
    </row>
    <row r="469" spans="1:34" ht="15" customHeight="1" x14ac:dyDescent="0.25">
      <c r="A469" s="1183">
        <f t="shared" si="263"/>
        <v>9</v>
      </c>
      <c r="B469" s="1196">
        <v>43578</v>
      </c>
      <c r="C469" s="994">
        <f>+C468+1</f>
        <v>462</v>
      </c>
      <c r="D469" s="972" t="s">
        <v>35</v>
      </c>
      <c r="E469" s="1164" t="s">
        <v>57</v>
      </c>
      <c r="F469" s="991">
        <v>5</v>
      </c>
      <c r="G469" s="975">
        <f t="shared" si="257"/>
        <v>6659090</v>
      </c>
      <c r="H469" s="976"/>
      <c r="I469" s="977">
        <f t="shared" si="258"/>
        <v>0</v>
      </c>
      <c r="J469" s="978">
        <v>4</v>
      </c>
      <c r="K469" s="977">
        <f t="shared" si="259"/>
        <v>8927272</v>
      </c>
      <c r="L469" s="979">
        <v>1</v>
      </c>
      <c r="M469" s="977">
        <f t="shared" si="260"/>
        <v>431818</v>
      </c>
      <c r="N469" s="992">
        <f t="shared" si="256"/>
        <v>10</v>
      </c>
      <c r="O469" s="844">
        <f t="shared" si="256"/>
        <v>16018180</v>
      </c>
      <c r="P469" s="981">
        <f t="shared" si="226"/>
        <v>400000</v>
      </c>
      <c r="Q469" s="981"/>
      <c r="R469" s="981">
        <f t="shared" si="251"/>
        <v>1331818</v>
      </c>
      <c r="S469" s="981">
        <f t="shared" si="252"/>
        <v>1931818</v>
      </c>
      <c r="T469" s="981">
        <f t="shared" si="253"/>
        <v>2231818</v>
      </c>
      <c r="U469" s="981">
        <f t="shared" si="254"/>
        <v>431818</v>
      </c>
      <c r="V469" s="985">
        <v>43579</v>
      </c>
      <c r="W469" s="981">
        <v>16018180</v>
      </c>
      <c r="X469" s="981"/>
      <c r="Y469" s="981"/>
      <c r="Z469" s="981"/>
      <c r="AA469" s="986"/>
      <c r="AB469" s="986"/>
      <c r="AC469" s="987"/>
      <c r="AD469" s="987"/>
      <c r="AE469" s="988">
        <f t="shared" si="261"/>
        <v>16018180</v>
      </c>
      <c r="AF469" s="1165">
        <f t="shared" si="255"/>
        <v>0</v>
      </c>
      <c r="AG469" s="1089"/>
      <c r="AH469" s="444"/>
    </row>
    <row r="470" spans="1:34" ht="15" customHeight="1" x14ac:dyDescent="0.25">
      <c r="A470" s="1183">
        <f t="shared" si="263"/>
        <v>10</v>
      </c>
      <c r="B470" s="1196">
        <v>43578</v>
      </c>
      <c r="C470" s="994">
        <f>+C469+1</f>
        <v>463</v>
      </c>
      <c r="D470" s="972" t="s">
        <v>59</v>
      </c>
      <c r="E470" s="1164" t="s">
        <v>57</v>
      </c>
      <c r="F470" s="991">
        <v>2</v>
      </c>
      <c r="G470" s="975">
        <f t="shared" si="257"/>
        <v>2663636</v>
      </c>
      <c r="H470" s="976">
        <v>1</v>
      </c>
      <c r="I470" s="977">
        <f t="shared" si="258"/>
        <v>1931818</v>
      </c>
      <c r="J470" s="978">
        <v>1</v>
      </c>
      <c r="K470" s="977">
        <f t="shared" si="259"/>
        <v>2231818</v>
      </c>
      <c r="L470" s="979">
        <v>1</v>
      </c>
      <c r="M470" s="977">
        <f t="shared" si="260"/>
        <v>431818</v>
      </c>
      <c r="N470" s="992">
        <f t="shared" si="256"/>
        <v>5</v>
      </c>
      <c r="O470" s="844">
        <f t="shared" si="256"/>
        <v>7259090</v>
      </c>
      <c r="P470" s="981">
        <f t="shared" si="226"/>
        <v>200000</v>
      </c>
      <c r="Q470" s="981"/>
      <c r="R470" s="981">
        <f t="shared" si="251"/>
        <v>1331818</v>
      </c>
      <c r="S470" s="981">
        <f t="shared" si="252"/>
        <v>1931818</v>
      </c>
      <c r="T470" s="981">
        <f t="shared" si="253"/>
        <v>2231818</v>
      </c>
      <c r="U470" s="981">
        <f t="shared" si="254"/>
        <v>431818</v>
      </c>
      <c r="V470" s="985">
        <v>43580</v>
      </c>
      <c r="W470" s="981">
        <v>7259090</v>
      </c>
      <c r="X470" s="981"/>
      <c r="Y470" s="981"/>
      <c r="Z470" s="981"/>
      <c r="AA470" s="986"/>
      <c r="AB470" s="986"/>
      <c r="AC470" s="987"/>
      <c r="AD470" s="987"/>
      <c r="AE470" s="988">
        <f t="shared" si="261"/>
        <v>7259090</v>
      </c>
      <c r="AF470" s="1165">
        <f t="shared" si="255"/>
        <v>0</v>
      </c>
      <c r="AG470" s="1089"/>
      <c r="AH470" s="444"/>
    </row>
    <row r="471" spans="1:34" ht="15" customHeight="1" x14ac:dyDescent="0.25">
      <c r="A471" s="1183">
        <f t="shared" si="263"/>
        <v>11</v>
      </c>
      <c r="B471" s="1196">
        <v>43578</v>
      </c>
      <c r="C471" s="994">
        <f t="shared" ref="C471:C475" si="264">+C470+1</f>
        <v>464</v>
      </c>
      <c r="D471" s="972" t="s">
        <v>58</v>
      </c>
      <c r="E471" s="1164" t="s">
        <v>57</v>
      </c>
      <c r="F471" s="991">
        <v>2</v>
      </c>
      <c r="G471" s="975">
        <f t="shared" si="257"/>
        <v>2663636</v>
      </c>
      <c r="H471" s="976"/>
      <c r="I471" s="977">
        <f t="shared" si="258"/>
        <v>0</v>
      </c>
      <c r="J471" s="978">
        <v>2</v>
      </c>
      <c r="K471" s="977">
        <f t="shared" si="259"/>
        <v>4463636</v>
      </c>
      <c r="L471" s="979">
        <v>2</v>
      </c>
      <c r="M471" s="977">
        <f t="shared" si="260"/>
        <v>863636</v>
      </c>
      <c r="N471" s="992">
        <f t="shared" si="256"/>
        <v>6</v>
      </c>
      <c r="O471" s="844">
        <f t="shared" si="256"/>
        <v>7990908</v>
      </c>
      <c r="P471" s="981">
        <f t="shared" si="226"/>
        <v>240000</v>
      </c>
      <c r="Q471" s="981"/>
      <c r="R471" s="981">
        <f t="shared" si="251"/>
        <v>1331818</v>
      </c>
      <c r="S471" s="981">
        <f t="shared" si="252"/>
        <v>1931818</v>
      </c>
      <c r="T471" s="981">
        <f t="shared" si="253"/>
        <v>2231818</v>
      </c>
      <c r="U471" s="981">
        <f t="shared" si="254"/>
        <v>431818</v>
      </c>
      <c r="V471" s="985">
        <v>43580</v>
      </c>
      <c r="W471" s="981">
        <v>7990908</v>
      </c>
      <c r="X471" s="981"/>
      <c r="Y471" s="981"/>
      <c r="Z471" s="981"/>
      <c r="AA471" s="986"/>
      <c r="AB471" s="986"/>
      <c r="AC471" s="987"/>
      <c r="AD471" s="987"/>
      <c r="AE471" s="988">
        <f t="shared" si="261"/>
        <v>7990908</v>
      </c>
      <c r="AF471" s="1165">
        <f t="shared" si="255"/>
        <v>0</v>
      </c>
      <c r="AG471" s="1089"/>
      <c r="AH471" s="444"/>
    </row>
    <row r="472" spans="1:34" ht="15" customHeight="1" x14ac:dyDescent="0.25">
      <c r="A472" s="1183">
        <f t="shared" si="263"/>
        <v>12</v>
      </c>
      <c r="B472" s="1196">
        <v>43578</v>
      </c>
      <c r="C472" s="994">
        <f t="shared" si="264"/>
        <v>465</v>
      </c>
      <c r="D472" s="972" t="s">
        <v>68</v>
      </c>
      <c r="E472" s="1164" t="s">
        <v>57</v>
      </c>
      <c r="F472" s="991">
        <v>3</v>
      </c>
      <c r="G472" s="975">
        <f t="shared" si="257"/>
        <v>3995454</v>
      </c>
      <c r="H472" s="976">
        <v>1</v>
      </c>
      <c r="I472" s="977">
        <f t="shared" si="258"/>
        <v>1931818</v>
      </c>
      <c r="J472" s="978">
        <v>1</v>
      </c>
      <c r="K472" s="977">
        <f t="shared" si="259"/>
        <v>2231818</v>
      </c>
      <c r="L472" s="979"/>
      <c r="M472" s="977">
        <f t="shared" si="260"/>
        <v>0</v>
      </c>
      <c r="N472" s="992">
        <f t="shared" si="256"/>
        <v>5</v>
      </c>
      <c r="O472" s="844">
        <f t="shared" si="256"/>
        <v>8159090</v>
      </c>
      <c r="P472" s="981">
        <f t="shared" si="226"/>
        <v>200000</v>
      </c>
      <c r="Q472" s="981"/>
      <c r="R472" s="981">
        <f t="shared" si="251"/>
        <v>1331818</v>
      </c>
      <c r="S472" s="981">
        <f t="shared" si="252"/>
        <v>1931818</v>
      </c>
      <c r="T472" s="981">
        <f t="shared" si="253"/>
        <v>2231818</v>
      </c>
      <c r="U472" s="981">
        <f t="shared" si="254"/>
        <v>431818</v>
      </c>
      <c r="V472" s="985">
        <v>43580</v>
      </c>
      <c r="W472" s="981">
        <v>8159090</v>
      </c>
      <c r="X472" s="981"/>
      <c r="Y472" s="981"/>
      <c r="Z472" s="981"/>
      <c r="AA472" s="986"/>
      <c r="AB472" s="986"/>
      <c r="AC472" s="987"/>
      <c r="AD472" s="987"/>
      <c r="AE472" s="988">
        <f t="shared" si="261"/>
        <v>8159090</v>
      </c>
      <c r="AF472" s="1165">
        <f t="shared" si="255"/>
        <v>0</v>
      </c>
      <c r="AG472" s="1089"/>
      <c r="AH472" s="444"/>
    </row>
    <row r="473" spans="1:34" ht="15" customHeight="1" x14ac:dyDescent="0.25">
      <c r="A473" s="1183">
        <f t="shared" si="263"/>
        <v>13</v>
      </c>
      <c r="B473" s="1196">
        <v>43578</v>
      </c>
      <c r="C473" s="994">
        <f t="shared" si="264"/>
        <v>466</v>
      </c>
      <c r="D473" s="972" t="s">
        <v>73</v>
      </c>
      <c r="E473" s="1164" t="s">
        <v>57</v>
      </c>
      <c r="F473" s="991">
        <v>4</v>
      </c>
      <c r="G473" s="975">
        <f t="shared" si="257"/>
        <v>5327272</v>
      </c>
      <c r="H473" s="976"/>
      <c r="I473" s="977">
        <f t="shared" si="258"/>
        <v>0</v>
      </c>
      <c r="J473" s="978">
        <v>3</v>
      </c>
      <c r="K473" s="977">
        <f t="shared" si="259"/>
        <v>6695454</v>
      </c>
      <c r="L473" s="979"/>
      <c r="M473" s="977">
        <f t="shared" si="260"/>
        <v>0</v>
      </c>
      <c r="N473" s="992">
        <f t="shared" si="256"/>
        <v>7</v>
      </c>
      <c r="O473" s="844">
        <f t="shared" si="256"/>
        <v>12022726</v>
      </c>
      <c r="P473" s="981">
        <f t="shared" si="226"/>
        <v>280000</v>
      </c>
      <c r="Q473" s="981"/>
      <c r="R473" s="981">
        <f t="shared" si="251"/>
        <v>1331818</v>
      </c>
      <c r="S473" s="981">
        <f t="shared" si="252"/>
        <v>1931818</v>
      </c>
      <c r="T473" s="981">
        <f t="shared" si="253"/>
        <v>2231818</v>
      </c>
      <c r="U473" s="981">
        <f t="shared" si="254"/>
        <v>431818</v>
      </c>
      <c r="V473" s="985">
        <v>43580</v>
      </c>
      <c r="W473" s="981">
        <v>6750000</v>
      </c>
      <c r="X473" s="985">
        <v>43587</v>
      </c>
      <c r="Y473" s="981">
        <v>5272726</v>
      </c>
      <c r="Z473" s="981"/>
      <c r="AA473" s="986"/>
      <c r="AB473" s="986"/>
      <c r="AC473" s="987"/>
      <c r="AD473" s="987"/>
      <c r="AE473" s="988">
        <f t="shared" si="261"/>
        <v>12022726</v>
      </c>
      <c r="AF473" s="1165">
        <f t="shared" si="255"/>
        <v>0</v>
      </c>
      <c r="AG473" s="1089"/>
      <c r="AH473" s="444"/>
    </row>
    <row r="474" spans="1:34" ht="15" customHeight="1" x14ac:dyDescent="0.25">
      <c r="A474" s="1183">
        <f t="shared" si="263"/>
        <v>14</v>
      </c>
      <c r="B474" s="1196">
        <v>43578</v>
      </c>
      <c r="C474" s="994">
        <f t="shared" si="264"/>
        <v>467</v>
      </c>
      <c r="D474" s="972" t="s">
        <v>71</v>
      </c>
      <c r="E474" s="1164" t="s">
        <v>57</v>
      </c>
      <c r="F474" s="991">
        <v>3</v>
      </c>
      <c r="G474" s="975">
        <f t="shared" si="257"/>
        <v>3995454</v>
      </c>
      <c r="H474" s="976"/>
      <c r="I474" s="977">
        <f t="shared" si="258"/>
        <v>0</v>
      </c>
      <c r="J474" s="978">
        <v>2</v>
      </c>
      <c r="K474" s="977">
        <f t="shared" si="259"/>
        <v>4463636</v>
      </c>
      <c r="L474" s="979">
        <v>1</v>
      </c>
      <c r="M474" s="977">
        <f t="shared" si="260"/>
        <v>431818</v>
      </c>
      <c r="N474" s="992">
        <f t="shared" si="256"/>
        <v>6</v>
      </c>
      <c r="O474" s="844">
        <f t="shared" si="256"/>
        <v>8890908</v>
      </c>
      <c r="P474" s="981">
        <f t="shared" si="226"/>
        <v>240000</v>
      </c>
      <c r="Q474" s="981"/>
      <c r="R474" s="981">
        <f t="shared" si="251"/>
        <v>1331818</v>
      </c>
      <c r="S474" s="981">
        <f t="shared" si="252"/>
        <v>1931818</v>
      </c>
      <c r="T474" s="981">
        <f t="shared" si="253"/>
        <v>2231818</v>
      </c>
      <c r="U474" s="981">
        <f t="shared" si="254"/>
        <v>431818</v>
      </c>
      <c r="V474" s="985">
        <v>43580</v>
      </c>
      <c r="W474" s="981">
        <v>8890908</v>
      </c>
      <c r="X474" s="981"/>
      <c r="Y474" s="981"/>
      <c r="Z474" s="981"/>
      <c r="AA474" s="986"/>
      <c r="AB474" s="986"/>
      <c r="AC474" s="987"/>
      <c r="AD474" s="987"/>
      <c r="AE474" s="988">
        <f t="shared" si="261"/>
        <v>8890908</v>
      </c>
      <c r="AF474" s="1165">
        <f t="shared" si="255"/>
        <v>0</v>
      </c>
      <c r="AG474" s="1089"/>
      <c r="AH474" s="444"/>
    </row>
    <row r="475" spans="1:34" ht="15" customHeight="1" thickBot="1" x14ac:dyDescent="0.3">
      <c r="A475" s="1183">
        <f t="shared" si="263"/>
        <v>15</v>
      </c>
      <c r="B475" s="1196">
        <v>43578</v>
      </c>
      <c r="C475" s="994">
        <f t="shared" si="264"/>
        <v>468</v>
      </c>
      <c r="D475" s="972" t="s">
        <v>75</v>
      </c>
      <c r="E475" s="1164" t="s">
        <v>57</v>
      </c>
      <c r="F475" s="991">
        <v>3</v>
      </c>
      <c r="G475" s="975">
        <f t="shared" si="257"/>
        <v>3995454</v>
      </c>
      <c r="H475" s="976"/>
      <c r="I475" s="977">
        <f t="shared" si="258"/>
        <v>0</v>
      </c>
      <c r="J475" s="978">
        <v>2</v>
      </c>
      <c r="K475" s="977">
        <f t="shared" si="259"/>
        <v>4463636</v>
      </c>
      <c r="L475" s="979">
        <v>1</v>
      </c>
      <c r="M475" s="977">
        <f t="shared" si="260"/>
        <v>431818</v>
      </c>
      <c r="N475" s="992">
        <f t="shared" ref="N475:O490" si="265">+L475+J475+H475+F475</f>
        <v>6</v>
      </c>
      <c r="O475" s="844">
        <f t="shared" si="265"/>
        <v>8890908</v>
      </c>
      <c r="P475" s="981">
        <f t="shared" si="226"/>
        <v>240000</v>
      </c>
      <c r="Q475" s="981"/>
      <c r="R475" s="981">
        <f t="shared" si="251"/>
        <v>1331818</v>
      </c>
      <c r="S475" s="981">
        <f t="shared" si="252"/>
        <v>1931818</v>
      </c>
      <c r="T475" s="981">
        <f t="shared" si="253"/>
        <v>2231818</v>
      </c>
      <c r="U475" s="981">
        <f t="shared" si="254"/>
        <v>431818</v>
      </c>
      <c r="V475" s="985">
        <v>43579</v>
      </c>
      <c r="W475" s="981">
        <v>5000000</v>
      </c>
      <c r="X475" s="985">
        <v>43588</v>
      </c>
      <c r="Y475" s="981">
        <v>3890908</v>
      </c>
      <c r="Z475" s="981"/>
      <c r="AA475" s="986"/>
      <c r="AB475" s="986"/>
      <c r="AC475" s="987"/>
      <c r="AD475" s="987"/>
      <c r="AE475" s="988">
        <f t="shared" si="261"/>
        <v>8890908</v>
      </c>
      <c r="AF475" s="1165">
        <f t="shared" si="255"/>
        <v>0</v>
      </c>
      <c r="AG475" s="1089"/>
      <c r="AH475" s="444"/>
    </row>
    <row r="476" spans="1:34" ht="15" customHeight="1" x14ac:dyDescent="0.25">
      <c r="A476" s="1175">
        <v>1</v>
      </c>
      <c r="B476" s="1193">
        <v>43587</v>
      </c>
      <c r="C476" s="834">
        <v>469</v>
      </c>
      <c r="D476" s="835" t="s">
        <v>80</v>
      </c>
      <c r="E476" s="1208" t="s">
        <v>31</v>
      </c>
      <c r="F476" s="850">
        <v>5</v>
      </c>
      <c r="G476" s="838">
        <f t="shared" ref="G476:G507" si="266">+F476*R476</f>
        <v>6659090</v>
      </c>
      <c r="H476" s="839"/>
      <c r="I476" s="840">
        <f t="shared" ref="I476:I507" si="267">+H476*S476</f>
        <v>0</v>
      </c>
      <c r="J476" s="841">
        <v>4</v>
      </c>
      <c r="K476" s="840">
        <f t="shared" ref="K476:K507" si="268">+J476*T476</f>
        <v>8927272</v>
      </c>
      <c r="L476" s="842">
        <v>1</v>
      </c>
      <c r="M476" s="840">
        <f t="shared" ref="M476:M507" si="269">+L476*U476</f>
        <v>431818</v>
      </c>
      <c r="N476" s="851">
        <f t="shared" si="265"/>
        <v>10</v>
      </c>
      <c r="O476" s="844">
        <f t="shared" si="265"/>
        <v>16018180</v>
      </c>
      <c r="P476" s="844">
        <f t="shared" si="226"/>
        <v>400000</v>
      </c>
      <c r="Q476" s="844"/>
      <c r="R476" s="844">
        <f t="shared" si="251"/>
        <v>1331818</v>
      </c>
      <c r="S476" s="844">
        <f t="shared" si="252"/>
        <v>1931818</v>
      </c>
      <c r="T476" s="844">
        <f t="shared" si="253"/>
        <v>2231818</v>
      </c>
      <c r="U476" s="844">
        <f t="shared" si="254"/>
        <v>431818</v>
      </c>
      <c r="V476" s="856">
        <v>43587</v>
      </c>
      <c r="W476" s="844">
        <v>16018180</v>
      </c>
      <c r="X476" s="856"/>
      <c r="Y476" s="844"/>
      <c r="Z476" s="844"/>
      <c r="AA476" s="857"/>
      <c r="AB476" s="857"/>
      <c r="AC476" s="444"/>
      <c r="AD476" s="444"/>
      <c r="AE476" s="1059">
        <f>W476+Y476+AA476+AC476</f>
        <v>16018180</v>
      </c>
      <c r="AF476" s="1172">
        <f t="shared" si="255"/>
        <v>0</v>
      </c>
      <c r="AG476" s="444"/>
      <c r="AH476" s="444"/>
    </row>
    <row r="477" spans="1:34" ht="15" customHeight="1" x14ac:dyDescent="0.25">
      <c r="A477" s="1176">
        <f>+A476+1</f>
        <v>2</v>
      </c>
      <c r="B477" s="1193">
        <f>+B476</f>
        <v>43587</v>
      </c>
      <c r="C477" s="834">
        <f>+C476+1</f>
        <v>470</v>
      </c>
      <c r="D477" s="835" t="s">
        <v>69</v>
      </c>
      <c r="E477" s="1208" t="s">
        <v>57</v>
      </c>
      <c r="F477" s="850">
        <v>5</v>
      </c>
      <c r="G477" s="838">
        <f t="shared" si="266"/>
        <v>6659090</v>
      </c>
      <c r="H477" s="839">
        <v>2</v>
      </c>
      <c r="I477" s="840">
        <f t="shared" si="267"/>
        <v>3863636</v>
      </c>
      <c r="J477" s="841">
        <v>2</v>
      </c>
      <c r="K477" s="840">
        <f t="shared" si="268"/>
        <v>4463636</v>
      </c>
      <c r="L477" s="842">
        <v>1</v>
      </c>
      <c r="M477" s="840">
        <f t="shared" si="269"/>
        <v>431818</v>
      </c>
      <c r="N477" s="851">
        <f t="shared" si="265"/>
        <v>10</v>
      </c>
      <c r="O477" s="844">
        <f t="shared" si="265"/>
        <v>15418180</v>
      </c>
      <c r="P477" s="844">
        <f t="shared" si="226"/>
        <v>400000</v>
      </c>
      <c r="Q477" s="844"/>
      <c r="R477" s="844">
        <f t="shared" si="251"/>
        <v>1331818</v>
      </c>
      <c r="S477" s="844">
        <f t="shared" si="252"/>
        <v>1931818</v>
      </c>
      <c r="T477" s="844">
        <f t="shared" si="253"/>
        <v>2231818</v>
      </c>
      <c r="U477" s="844">
        <f t="shared" si="254"/>
        <v>431818</v>
      </c>
      <c r="V477" s="856">
        <v>43580</v>
      </c>
      <c r="W477" s="844">
        <v>15418180</v>
      </c>
      <c r="X477" s="856"/>
      <c r="Y477" s="844"/>
      <c r="Z477" s="844"/>
      <c r="AA477" s="857"/>
      <c r="AB477" s="857"/>
      <c r="AC477" s="444"/>
      <c r="AD477" s="444"/>
      <c r="AE477" s="1059">
        <f t="shared" ref="AE477:AE490" si="270">W477+Y477+AA477+AC477</f>
        <v>15418180</v>
      </c>
      <c r="AF477" s="1172">
        <f t="shared" si="255"/>
        <v>0</v>
      </c>
      <c r="AG477" s="444"/>
      <c r="AH477" s="444"/>
    </row>
    <row r="478" spans="1:34" ht="15" customHeight="1" x14ac:dyDescent="0.25">
      <c r="A478" s="1176">
        <f t="shared" ref="A478:A490" si="271">+A477+1</f>
        <v>3</v>
      </c>
      <c r="B478" s="1193">
        <f t="shared" ref="B478:B490" si="272">+B477</f>
        <v>43587</v>
      </c>
      <c r="C478" s="834">
        <f t="shared" ref="C478:C490" si="273">+C477+1</f>
        <v>471</v>
      </c>
      <c r="D478" s="835" t="s">
        <v>77</v>
      </c>
      <c r="E478" s="1208" t="s">
        <v>57</v>
      </c>
      <c r="F478" s="850">
        <v>4</v>
      </c>
      <c r="G478" s="838">
        <f t="shared" si="266"/>
        <v>5327272</v>
      </c>
      <c r="H478" s="839"/>
      <c r="I478" s="840">
        <f t="shared" si="267"/>
        <v>0</v>
      </c>
      <c r="J478" s="841">
        <v>3</v>
      </c>
      <c r="K478" s="840">
        <f t="shared" si="268"/>
        <v>6695454</v>
      </c>
      <c r="L478" s="842">
        <v>1</v>
      </c>
      <c r="M478" s="840">
        <f t="shared" si="269"/>
        <v>431818</v>
      </c>
      <c r="N478" s="851">
        <f t="shared" si="265"/>
        <v>8</v>
      </c>
      <c r="O478" s="844">
        <f t="shared" si="265"/>
        <v>12454544</v>
      </c>
      <c r="P478" s="844">
        <f t="shared" si="226"/>
        <v>320000</v>
      </c>
      <c r="Q478" s="844"/>
      <c r="R478" s="844">
        <f t="shared" si="251"/>
        <v>1331818</v>
      </c>
      <c r="S478" s="844">
        <f t="shared" si="252"/>
        <v>1931818</v>
      </c>
      <c r="T478" s="844">
        <f t="shared" si="253"/>
        <v>2231818</v>
      </c>
      <c r="U478" s="844">
        <f t="shared" si="254"/>
        <v>431818</v>
      </c>
      <c r="V478" s="856">
        <v>43580</v>
      </c>
      <c r="W478" s="844">
        <v>12454544</v>
      </c>
      <c r="X478" s="856"/>
      <c r="Y478" s="844"/>
      <c r="Z478" s="856"/>
      <c r="AA478" s="857"/>
      <c r="AB478" s="857"/>
      <c r="AC478" s="444"/>
      <c r="AD478" s="444"/>
      <c r="AE478" s="1059">
        <f t="shared" si="270"/>
        <v>12454544</v>
      </c>
      <c r="AF478" s="1172">
        <f t="shared" si="255"/>
        <v>0</v>
      </c>
      <c r="AG478" s="444"/>
      <c r="AH478" s="444"/>
    </row>
    <row r="479" spans="1:34" ht="15" customHeight="1" x14ac:dyDescent="0.25">
      <c r="A479" s="1176">
        <f t="shared" si="271"/>
        <v>4</v>
      </c>
      <c r="B479" s="1193">
        <f t="shared" si="272"/>
        <v>43587</v>
      </c>
      <c r="C479" s="834">
        <f t="shared" si="273"/>
        <v>472</v>
      </c>
      <c r="D479" s="835" t="s">
        <v>89</v>
      </c>
      <c r="E479" s="1208" t="s">
        <v>88</v>
      </c>
      <c r="F479" s="850">
        <v>5</v>
      </c>
      <c r="G479" s="838">
        <f t="shared" si="266"/>
        <v>6659090</v>
      </c>
      <c r="H479" s="839"/>
      <c r="I479" s="840">
        <f t="shared" si="267"/>
        <v>0</v>
      </c>
      <c r="J479" s="841">
        <v>4</v>
      </c>
      <c r="K479" s="840">
        <f t="shared" si="268"/>
        <v>8927272</v>
      </c>
      <c r="L479" s="842">
        <v>1</v>
      </c>
      <c r="M479" s="840">
        <f t="shared" si="269"/>
        <v>431818</v>
      </c>
      <c r="N479" s="851">
        <f t="shared" si="265"/>
        <v>10</v>
      </c>
      <c r="O479" s="844">
        <f t="shared" si="265"/>
        <v>16018180</v>
      </c>
      <c r="P479" s="844">
        <f t="shared" si="226"/>
        <v>400000</v>
      </c>
      <c r="Q479" s="844"/>
      <c r="R479" s="844">
        <f t="shared" si="251"/>
        <v>1331818</v>
      </c>
      <c r="S479" s="844">
        <f t="shared" si="252"/>
        <v>1931818</v>
      </c>
      <c r="T479" s="844">
        <f t="shared" si="253"/>
        <v>2231818</v>
      </c>
      <c r="U479" s="844">
        <f t="shared" si="254"/>
        <v>431818</v>
      </c>
      <c r="V479" s="856">
        <v>37382</v>
      </c>
      <c r="W479" s="844">
        <v>11000000</v>
      </c>
      <c r="X479" s="856">
        <v>43580</v>
      </c>
      <c r="Y479" s="1060">
        <v>5018180</v>
      </c>
      <c r="Z479" s="844"/>
      <c r="AA479" s="857"/>
      <c r="AB479" s="857"/>
      <c r="AC479" s="444"/>
      <c r="AD479" s="444"/>
      <c r="AE479" s="1059">
        <f t="shared" si="270"/>
        <v>16018180</v>
      </c>
      <c r="AF479" s="1172">
        <f t="shared" si="255"/>
        <v>0</v>
      </c>
      <c r="AG479" s="444"/>
      <c r="AH479" s="444"/>
    </row>
    <row r="480" spans="1:34" ht="15" customHeight="1" x14ac:dyDescent="0.25">
      <c r="A480" s="1176">
        <f t="shared" si="271"/>
        <v>5</v>
      </c>
      <c r="B480" s="1193">
        <f t="shared" si="272"/>
        <v>43587</v>
      </c>
      <c r="C480" s="834">
        <f t="shared" si="273"/>
        <v>473</v>
      </c>
      <c r="D480" s="835" t="s">
        <v>90</v>
      </c>
      <c r="E480" s="1208" t="s">
        <v>88</v>
      </c>
      <c r="F480" s="850">
        <v>10</v>
      </c>
      <c r="G480" s="838">
        <f t="shared" si="266"/>
        <v>13318180</v>
      </c>
      <c r="H480" s="839"/>
      <c r="I480" s="840">
        <f t="shared" si="267"/>
        <v>0</v>
      </c>
      <c r="J480" s="841"/>
      <c r="K480" s="840">
        <f t="shared" si="268"/>
        <v>0</v>
      </c>
      <c r="L480" s="842"/>
      <c r="M480" s="840">
        <f t="shared" si="269"/>
        <v>0</v>
      </c>
      <c r="N480" s="851">
        <f t="shared" si="265"/>
        <v>10</v>
      </c>
      <c r="O480" s="844">
        <f t="shared" si="265"/>
        <v>13318180</v>
      </c>
      <c r="P480" s="844">
        <f t="shared" si="226"/>
        <v>400000</v>
      </c>
      <c r="Q480" s="844"/>
      <c r="R480" s="844">
        <f t="shared" si="251"/>
        <v>1331818</v>
      </c>
      <c r="S480" s="844">
        <f t="shared" si="252"/>
        <v>1931818</v>
      </c>
      <c r="T480" s="844">
        <f t="shared" si="253"/>
        <v>2231818</v>
      </c>
      <c r="U480" s="844">
        <f t="shared" si="254"/>
        <v>431818</v>
      </c>
      <c r="V480" s="856">
        <v>43582</v>
      </c>
      <c r="W480" s="844">
        <v>8000000</v>
      </c>
      <c r="X480" s="856">
        <v>43587</v>
      </c>
      <c r="Y480" s="844">
        <v>5318180</v>
      </c>
      <c r="Z480" s="844"/>
      <c r="AA480" s="857"/>
      <c r="AB480" s="857"/>
      <c r="AC480" s="444"/>
      <c r="AD480" s="444"/>
      <c r="AE480" s="1059">
        <f t="shared" si="270"/>
        <v>13318180</v>
      </c>
      <c r="AF480" s="1172">
        <f t="shared" si="255"/>
        <v>0</v>
      </c>
      <c r="AG480" s="444"/>
      <c r="AH480" s="444"/>
    </row>
    <row r="481" spans="1:34" ht="15" customHeight="1" x14ac:dyDescent="0.25">
      <c r="A481" s="1176">
        <f t="shared" si="271"/>
        <v>6</v>
      </c>
      <c r="B481" s="1193">
        <f t="shared" si="272"/>
        <v>43587</v>
      </c>
      <c r="C481" s="834">
        <f t="shared" si="273"/>
        <v>474</v>
      </c>
      <c r="D481" s="835" t="s">
        <v>212</v>
      </c>
      <c r="E481" s="1208" t="s">
        <v>88</v>
      </c>
      <c r="F481" s="850">
        <v>10</v>
      </c>
      <c r="G481" s="838">
        <f t="shared" si="266"/>
        <v>13318180</v>
      </c>
      <c r="H481" s="839"/>
      <c r="I481" s="840">
        <f t="shared" si="267"/>
        <v>0</v>
      </c>
      <c r="J481" s="841"/>
      <c r="K481" s="840">
        <f t="shared" si="268"/>
        <v>0</v>
      </c>
      <c r="L481" s="842"/>
      <c r="M481" s="840">
        <f t="shared" si="269"/>
        <v>0</v>
      </c>
      <c r="N481" s="851">
        <f t="shared" si="265"/>
        <v>10</v>
      </c>
      <c r="O481" s="844">
        <f t="shared" si="265"/>
        <v>13318180</v>
      </c>
      <c r="P481" s="844">
        <f t="shared" si="226"/>
        <v>400000</v>
      </c>
      <c r="Q481" s="844"/>
      <c r="R481" s="844">
        <f t="shared" si="251"/>
        <v>1331818</v>
      </c>
      <c r="S481" s="844">
        <f t="shared" si="252"/>
        <v>1931818</v>
      </c>
      <c r="T481" s="844">
        <f t="shared" si="253"/>
        <v>2231818</v>
      </c>
      <c r="U481" s="844">
        <f t="shared" si="254"/>
        <v>431818</v>
      </c>
      <c r="V481" s="856">
        <v>43580</v>
      </c>
      <c r="W481" s="844">
        <v>13318180</v>
      </c>
      <c r="X481" s="834"/>
      <c r="Y481" s="844"/>
      <c r="Z481" s="844"/>
      <c r="AA481" s="857"/>
      <c r="AB481" s="857"/>
      <c r="AC481" s="444"/>
      <c r="AD481" s="444"/>
      <c r="AE481" s="1059">
        <f t="shared" si="270"/>
        <v>13318180</v>
      </c>
      <c r="AF481" s="1172">
        <f t="shared" si="255"/>
        <v>0</v>
      </c>
      <c r="AG481" s="444"/>
      <c r="AH481" s="444"/>
    </row>
    <row r="482" spans="1:34" ht="15" customHeight="1" x14ac:dyDescent="0.25">
      <c r="A482" s="1176">
        <f t="shared" si="271"/>
        <v>7</v>
      </c>
      <c r="B482" s="1193">
        <f t="shared" si="272"/>
        <v>43587</v>
      </c>
      <c r="C482" s="834">
        <f t="shared" si="273"/>
        <v>475</v>
      </c>
      <c r="D482" s="835" t="s">
        <v>41</v>
      </c>
      <c r="E482" s="1208" t="s">
        <v>31</v>
      </c>
      <c r="F482" s="850">
        <v>4</v>
      </c>
      <c r="G482" s="838">
        <f t="shared" si="266"/>
        <v>5327272</v>
      </c>
      <c r="H482" s="839">
        <v>1</v>
      </c>
      <c r="I482" s="840">
        <f t="shared" si="267"/>
        <v>1931818</v>
      </c>
      <c r="J482" s="841">
        <v>4</v>
      </c>
      <c r="K482" s="840">
        <f t="shared" si="268"/>
        <v>8927272</v>
      </c>
      <c r="L482" s="842">
        <v>1</v>
      </c>
      <c r="M482" s="840">
        <f t="shared" si="269"/>
        <v>431818</v>
      </c>
      <c r="N482" s="851">
        <f t="shared" si="265"/>
        <v>10</v>
      </c>
      <c r="O482" s="844">
        <f t="shared" si="265"/>
        <v>16618180</v>
      </c>
      <c r="P482" s="844">
        <f t="shared" si="226"/>
        <v>400000</v>
      </c>
      <c r="Q482" s="844"/>
      <c r="R482" s="844">
        <f t="shared" si="251"/>
        <v>1331818</v>
      </c>
      <c r="S482" s="844">
        <f t="shared" si="252"/>
        <v>1931818</v>
      </c>
      <c r="T482" s="844">
        <f t="shared" si="253"/>
        <v>2231818</v>
      </c>
      <c r="U482" s="844">
        <f t="shared" si="254"/>
        <v>431818</v>
      </c>
      <c r="V482" s="856">
        <v>43580</v>
      </c>
      <c r="W482" s="844">
        <v>16618180</v>
      </c>
      <c r="X482" s="834"/>
      <c r="Y482" s="844"/>
      <c r="Z482" s="844"/>
      <c r="AA482" s="857"/>
      <c r="AB482" s="857"/>
      <c r="AC482" s="444"/>
      <c r="AD482" s="444"/>
      <c r="AE482" s="1059">
        <f t="shared" si="270"/>
        <v>16618180</v>
      </c>
      <c r="AF482" s="1172">
        <f t="shared" si="255"/>
        <v>0</v>
      </c>
      <c r="AG482" s="444"/>
      <c r="AH482" s="444"/>
    </row>
    <row r="483" spans="1:34" ht="15" customHeight="1" x14ac:dyDescent="0.25">
      <c r="A483" s="1176">
        <f t="shared" si="271"/>
        <v>8</v>
      </c>
      <c r="B483" s="1193">
        <f t="shared" si="272"/>
        <v>43587</v>
      </c>
      <c r="C483" s="834">
        <f t="shared" si="273"/>
        <v>476</v>
      </c>
      <c r="D483" s="835" t="s">
        <v>37</v>
      </c>
      <c r="E483" s="1208" t="s">
        <v>31</v>
      </c>
      <c r="F483" s="850">
        <v>5</v>
      </c>
      <c r="G483" s="838">
        <f t="shared" si="266"/>
        <v>6659090</v>
      </c>
      <c r="H483" s="839">
        <v>1</v>
      </c>
      <c r="I483" s="840">
        <f t="shared" si="267"/>
        <v>1931818</v>
      </c>
      <c r="J483" s="841">
        <v>4</v>
      </c>
      <c r="K483" s="840">
        <f t="shared" si="268"/>
        <v>8927272</v>
      </c>
      <c r="L483" s="842"/>
      <c r="M483" s="840">
        <f t="shared" si="269"/>
        <v>0</v>
      </c>
      <c r="N483" s="851">
        <f t="shared" si="265"/>
        <v>10</v>
      </c>
      <c r="O483" s="844">
        <f t="shared" si="265"/>
        <v>17518180</v>
      </c>
      <c r="P483" s="844">
        <f t="shared" ref="P483:P546" si="274">+N483*40000</f>
        <v>400000</v>
      </c>
      <c r="Q483" s="844"/>
      <c r="R483" s="844">
        <f t="shared" si="251"/>
        <v>1331818</v>
      </c>
      <c r="S483" s="844">
        <f t="shared" si="252"/>
        <v>1931818</v>
      </c>
      <c r="T483" s="844">
        <f t="shared" si="253"/>
        <v>2231818</v>
      </c>
      <c r="U483" s="844">
        <f t="shared" si="254"/>
        <v>431818</v>
      </c>
      <c r="V483" s="856">
        <v>43587</v>
      </c>
      <c r="W483" s="844">
        <v>17518180</v>
      </c>
      <c r="X483" s="834"/>
      <c r="Y483" s="844"/>
      <c r="Z483" s="844"/>
      <c r="AA483" s="857"/>
      <c r="AB483" s="857"/>
      <c r="AC483" s="444"/>
      <c r="AD483" s="444"/>
      <c r="AE483" s="1059">
        <f t="shared" si="270"/>
        <v>17518180</v>
      </c>
      <c r="AF483" s="1172">
        <f t="shared" si="255"/>
        <v>0</v>
      </c>
      <c r="AG483" s="444"/>
      <c r="AH483" s="444"/>
    </row>
    <row r="484" spans="1:34" ht="15" customHeight="1" x14ac:dyDescent="0.25">
      <c r="A484" s="1176">
        <f t="shared" si="271"/>
        <v>9</v>
      </c>
      <c r="B484" s="1193">
        <f t="shared" si="272"/>
        <v>43587</v>
      </c>
      <c r="C484" s="834">
        <f t="shared" si="273"/>
        <v>477</v>
      </c>
      <c r="D484" s="835" t="s">
        <v>44</v>
      </c>
      <c r="E484" s="1208" t="s">
        <v>43</v>
      </c>
      <c r="F484" s="850">
        <v>5</v>
      </c>
      <c r="G484" s="838">
        <f t="shared" si="266"/>
        <v>6659090</v>
      </c>
      <c r="H484" s="839"/>
      <c r="I484" s="840">
        <f t="shared" si="267"/>
        <v>0</v>
      </c>
      <c r="J484" s="841">
        <v>5</v>
      </c>
      <c r="K484" s="840">
        <f t="shared" si="268"/>
        <v>11159090</v>
      </c>
      <c r="L484" s="842"/>
      <c r="M484" s="840">
        <f t="shared" si="269"/>
        <v>0</v>
      </c>
      <c r="N484" s="851">
        <f t="shared" si="265"/>
        <v>10</v>
      </c>
      <c r="O484" s="844">
        <f t="shared" si="265"/>
        <v>17818180</v>
      </c>
      <c r="P484" s="844">
        <f t="shared" si="274"/>
        <v>400000</v>
      </c>
      <c r="Q484" s="844"/>
      <c r="R484" s="844">
        <f t="shared" si="251"/>
        <v>1331818</v>
      </c>
      <c r="S484" s="844">
        <f t="shared" si="252"/>
        <v>1931818</v>
      </c>
      <c r="T484" s="844">
        <f t="shared" si="253"/>
        <v>2231818</v>
      </c>
      <c r="U484" s="844">
        <f t="shared" si="254"/>
        <v>431818</v>
      </c>
      <c r="V484" s="856">
        <v>43584</v>
      </c>
      <c r="W484" s="844">
        <v>17818180</v>
      </c>
      <c r="X484" s="834"/>
      <c r="Y484" s="844"/>
      <c r="Z484" s="844"/>
      <c r="AA484" s="857"/>
      <c r="AB484" s="857"/>
      <c r="AC484" s="444"/>
      <c r="AD484" s="444"/>
      <c r="AE484" s="1059">
        <f t="shared" si="270"/>
        <v>17818180</v>
      </c>
      <c r="AF484" s="1172">
        <f t="shared" si="255"/>
        <v>0</v>
      </c>
      <c r="AG484" s="444"/>
      <c r="AH484" s="444"/>
    </row>
    <row r="485" spans="1:34" ht="15" customHeight="1" x14ac:dyDescent="0.25">
      <c r="A485" s="1176">
        <f t="shared" si="271"/>
        <v>10</v>
      </c>
      <c r="B485" s="1193">
        <f t="shared" si="272"/>
        <v>43587</v>
      </c>
      <c r="C485" s="834">
        <f t="shared" si="273"/>
        <v>478</v>
      </c>
      <c r="D485" s="835" t="s">
        <v>83</v>
      </c>
      <c r="E485" s="1208" t="s">
        <v>43</v>
      </c>
      <c r="F485" s="850">
        <v>5</v>
      </c>
      <c r="G485" s="838">
        <f t="shared" si="266"/>
        <v>6659090</v>
      </c>
      <c r="H485" s="839">
        <v>1</v>
      </c>
      <c r="I485" s="840">
        <f t="shared" si="267"/>
        <v>1931818</v>
      </c>
      <c r="J485" s="841">
        <v>3</v>
      </c>
      <c r="K485" s="840">
        <f t="shared" si="268"/>
        <v>6695454</v>
      </c>
      <c r="L485" s="842">
        <v>1</v>
      </c>
      <c r="M485" s="840">
        <f t="shared" si="269"/>
        <v>431818</v>
      </c>
      <c r="N485" s="851">
        <f t="shared" si="265"/>
        <v>10</v>
      </c>
      <c r="O485" s="844">
        <f t="shared" si="265"/>
        <v>15718180</v>
      </c>
      <c r="P485" s="844">
        <f t="shared" si="274"/>
        <v>400000</v>
      </c>
      <c r="Q485" s="844"/>
      <c r="R485" s="844">
        <f t="shared" si="251"/>
        <v>1331818</v>
      </c>
      <c r="S485" s="844">
        <f t="shared" si="252"/>
        <v>1931818</v>
      </c>
      <c r="T485" s="844">
        <f t="shared" si="253"/>
        <v>2231818</v>
      </c>
      <c r="U485" s="844">
        <f t="shared" si="254"/>
        <v>431818</v>
      </c>
      <c r="V485" s="856">
        <v>43598</v>
      </c>
      <c r="W485" s="844">
        <v>10000000</v>
      </c>
      <c r="X485" s="856">
        <v>43626</v>
      </c>
      <c r="Y485" s="844">
        <v>5718180</v>
      </c>
      <c r="Z485" s="844"/>
      <c r="AA485" s="857"/>
      <c r="AB485" s="857"/>
      <c r="AC485" s="444"/>
      <c r="AD485" s="444"/>
      <c r="AE485" s="1059">
        <f t="shared" si="270"/>
        <v>15718180</v>
      </c>
      <c r="AF485" s="1172">
        <f t="shared" si="255"/>
        <v>0</v>
      </c>
      <c r="AG485" s="444"/>
      <c r="AH485" s="444"/>
    </row>
    <row r="486" spans="1:34" ht="15" customHeight="1" x14ac:dyDescent="0.25">
      <c r="A486" s="1176">
        <f t="shared" si="271"/>
        <v>11</v>
      </c>
      <c r="B486" s="1193">
        <f t="shared" si="272"/>
        <v>43587</v>
      </c>
      <c r="C486" s="834">
        <f t="shared" si="273"/>
        <v>479</v>
      </c>
      <c r="D486" s="835" t="s">
        <v>199</v>
      </c>
      <c r="E486" s="1208" t="s">
        <v>88</v>
      </c>
      <c r="F486" s="850">
        <v>5</v>
      </c>
      <c r="G486" s="838">
        <f t="shared" si="266"/>
        <v>6659090</v>
      </c>
      <c r="H486" s="839"/>
      <c r="I486" s="840">
        <f t="shared" si="267"/>
        <v>0</v>
      </c>
      <c r="J486" s="841">
        <v>4</v>
      </c>
      <c r="K486" s="840">
        <f t="shared" si="268"/>
        <v>8927272</v>
      </c>
      <c r="L486" s="842">
        <v>1</v>
      </c>
      <c r="M486" s="840">
        <f t="shared" si="269"/>
        <v>431818</v>
      </c>
      <c r="N486" s="851">
        <f t="shared" si="265"/>
        <v>10</v>
      </c>
      <c r="O486" s="844">
        <f t="shared" si="265"/>
        <v>16018180</v>
      </c>
      <c r="P486" s="844">
        <f t="shared" si="274"/>
        <v>400000</v>
      </c>
      <c r="Q486" s="844"/>
      <c r="R486" s="844">
        <f t="shared" si="251"/>
        <v>1331818</v>
      </c>
      <c r="S486" s="844">
        <f t="shared" si="252"/>
        <v>1931818</v>
      </c>
      <c r="T486" s="844">
        <f t="shared" si="253"/>
        <v>2231818</v>
      </c>
      <c r="U486" s="844">
        <f t="shared" si="254"/>
        <v>431818</v>
      </c>
      <c r="V486" s="856">
        <v>43584</v>
      </c>
      <c r="W486" s="844">
        <v>6018180</v>
      </c>
      <c r="X486" s="856">
        <v>43581</v>
      </c>
      <c r="Y486" s="844">
        <v>10000000</v>
      </c>
      <c r="Z486" s="844"/>
      <c r="AA486" s="857"/>
      <c r="AB486" s="857"/>
      <c r="AC486" s="444"/>
      <c r="AD486" s="444"/>
      <c r="AE486" s="1059">
        <f t="shared" si="270"/>
        <v>16018180</v>
      </c>
      <c r="AF486" s="1172">
        <f t="shared" si="255"/>
        <v>0</v>
      </c>
      <c r="AG486" s="444"/>
      <c r="AH486" s="444"/>
    </row>
    <row r="487" spans="1:34" ht="15" customHeight="1" x14ac:dyDescent="0.25">
      <c r="A487" s="1176">
        <f t="shared" si="271"/>
        <v>12</v>
      </c>
      <c r="B487" s="1193">
        <f t="shared" si="272"/>
        <v>43587</v>
      </c>
      <c r="C487" s="834">
        <f t="shared" si="273"/>
        <v>480</v>
      </c>
      <c r="D487" s="835" t="s">
        <v>101</v>
      </c>
      <c r="E487" s="1208" t="s">
        <v>88</v>
      </c>
      <c r="F487" s="850">
        <v>5</v>
      </c>
      <c r="G487" s="838">
        <f t="shared" si="266"/>
        <v>6659090</v>
      </c>
      <c r="H487" s="839"/>
      <c r="I487" s="840">
        <f t="shared" si="267"/>
        <v>0</v>
      </c>
      <c r="J487" s="841">
        <v>4</v>
      </c>
      <c r="K487" s="840">
        <f t="shared" si="268"/>
        <v>8927272</v>
      </c>
      <c r="L487" s="842">
        <v>1</v>
      </c>
      <c r="M487" s="840">
        <f t="shared" si="269"/>
        <v>431818</v>
      </c>
      <c r="N487" s="851">
        <f t="shared" si="265"/>
        <v>10</v>
      </c>
      <c r="O487" s="844">
        <f t="shared" si="265"/>
        <v>16018180</v>
      </c>
      <c r="P487" s="844">
        <f t="shared" si="274"/>
        <v>400000</v>
      </c>
      <c r="Q487" s="844"/>
      <c r="R487" s="844">
        <f t="shared" si="251"/>
        <v>1331818</v>
      </c>
      <c r="S487" s="844">
        <f t="shared" si="252"/>
        <v>1931818</v>
      </c>
      <c r="T487" s="844">
        <f t="shared" si="253"/>
        <v>2231818</v>
      </c>
      <c r="U487" s="844">
        <f t="shared" si="254"/>
        <v>431818</v>
      </c>
      <c r="V487" s="856">
        <v>43588</v>
      </c>
      <c r="W487" s="844">
        <v>16018180</v>
      </c>
      <c r="X487" s="834"/>
      <c r="Y487" s="844"/>
      <c r="Z487" s="844"/>
      <c r="AA487" s="857"/>
      <c r="AB487" s="857"/>
      <c r="AC487" s="444"/>
      <c r="AD487" s="444"/>
      <c r="AE487" s="1059">
        <f t="shared" si="270"/>
        <v>16018180</v>
      </c>
      <c r="AF487" s="1172">
        <f t="shared" si="255"/>
        <v>0</v>
      </c>
      <c r="AG487" s="444"/>
      <c r="AH487" s="444"/>
    </row>
    <row r="488" spans="1:34" ht="15" customHeight="1" x14ac:dyDescent="0.25">
      <c r="A488" s="1176">
        <f t="shared" si="271"/>
        <v>13</v>
      </c>
      <c r="B488" s="1193">
        <f t="shared" si="272"/>
        <v>43587</v>
      </c>
      <c r="C488" s="834">
        <f t="shared" si="273"/>
        <v>481</v>
      </c>
      <c r="D488" s="835" t="s">
        <v>102</v>
      </c>
      <c r="E488" s="1208" t="s">
        <v>88</v>
      </c>
      <c r="F488" s="850">
        <v>5</v>
      </c>
      <c r="G488" s="838">
        <f t="shared" si="266"/>
        <v>6659090</v>
      </c>
      <c r="H488" s="839"/>
      <c r="I488" s="840">
        <f t="shared" si="267"/>
        <v>0</v>
      </c>
      <c r="J488" s="841">
        <v>4</v>
      </c>
      <c r="K488" s="840">
        <f t="shared" si="268"/>
        <v>8927272</v>
      </c>
      <c r="L488" s="842">
        <v>1</v>
      </c>
      <c r="M488" s="840">
        <f t="shared" si="269"/>
        <v>431818</v>
      </c>
      <c r="N488" s="851">
        <f t="shared" si="265"/>
        <v>10</v>
      </c>
      <c r="O488" s="844">
        <f t="shared" si="265"/>
        <v>16018180</v>
      </c>
      <c r="P488" s="844">
        <f t="shared" si="274"/>
        <v>400000</v>
      </c>
      <c r="Q488" s="844"/>
      <c r="R488" s="844">
        <f t="shared" si="251"/>
        <v>1331818</v>
      </c>
      <c r="S488" s="844">
        <f t="shared" si="252"/>
        <v>1931818</v>
      </c>
      <c r="T488" s="844">
        <f t="shared" si="253"/>
        <v>2231818</v>
      </c>
      <c r="U488" s="844">
        <f t="shared" si="254"/>
        <v>431818</v>
      </c>
      <c r="V488" s="856">
        <v>43581</v>
      </c>
      <c r="W488" s="844">
        <v>16018180</v>
      </c>
      <c r="X488" s="834"/>
      <c r="Y488" s="844"/>
      <c r="Z488" s="844"/>
      <c r="AA488" s="857"/>
      <c r="AB488" s="857"/>
      <c r="AC488" s="444"/>
      <c r="AD488" s="444"/>
      <c r="AE488" s="1059">
        <f t="shared" si="270"/>
        <v>16018180</v>
      </c>
      <c r="AF488" s="1172">
        <f t="shared" si="255"/>
        <v>0</v>
      </c>
      <c r="AG488" s="444"/>
      <c r="AH488" s="444"/>
    </row>
    <row r="489" spans="1:34" ht="15" customHeight="1" x14ac:dyDescent="0.25">
      <c r="A489" s="1176">
        <f t="shared" si="271"/>
        <v>14</v>
      </c>
      <c r="B489" s="1193">
        <f t="shared" si="272"/>
        <v>43587</v>
      </c>
      <c r="C489" s="834">
        <f t="shared" si="273"/>
        <v>482</v>
      </c>
      <c r="D489" s="835" t="s">
        <v>76</v>
      </c>
      <c r="E489" s="1208" t="s">
        <v>57</v>
      </c>
      <c r="F489" s="850">
        <v>4</v>
      </c>
      <c r="G489" s="838">
        <f t="shared" si="266"/>
        <v>5327272</v>
      </c>
      <c r="H489" s="839"/>
      <c r="I489" s="840">
        <f t="shared" si="267"/>
        <v>0</v>
      </c>
      <c r="J489" s="841">
        <v>4</v>
      </c>
      <c r="K489" s="840">
        <f t="shared" si="268"/>
        <v>8927272</v>
      </c>
      <c r="L489" s="842">
        <v>1</v>
      </c>
      <c r="M489" s="840">
        <f t="shared" si="269"/>
        <v>431818</v>
      </c>
      <c r="N489" s="851">
        <f t="shared" si="265"/>
        <v>9</v>
      </c>
      <c r="O489" s="844">
        <f t="shared" si="265"/>
        <v>14686362</v>
      </c>
      <c r="P489" s="844">
        <f t="shared" si="274"/>
        <v>360000</v>
      </c>
      <c r="Q489" s="844"/>
      <c r="R489" s="844">
        <f t="shared" si="251"/>
        <v>1331818</v>
      </c>
      <c r="S489" s="844">
        <f t="shared" si="252"/>
        <v>1931818</v>
      </c>
      <c r="T489" s="844">
        <f t="shared" si="253"/>
        <v>2231818</v>
      </c>
      <c r="U489" s="844">
        <f t="shared" si="254"/>
        <v>431818</v>
      </c>
      <c r="V489" s="856">
        <v>43581</v>
      </c>
      <c r="W489" s="844">
        <v>14686362</v>
      </c>
      <c r="X489" s="834"/>
      <c r="Y489" s="844"/>
      <c r="Z489" s="844"/>
      <c r="AA489" s="857"/>
      <c r="AB489" s="857"/>
      <c r="AC489" s="444"/>
      <c r="AD489" s="444"/>
      <c r="AE489" s="1059">
        <f t="shared" si="270"/>
        <v>14686362</v>
      </c>
      <c r="AF489" s="1172">
        <f t="shared" si="255"/>
        <v>0</v>
      </c>
      <c r="AG489" s="444"/>
      <c r="AH489" s="444"/>
    </row>
    <row r="490" spans="1:34" ht="15" customHeight="1" thickBot="1" x14ac:dyDescent="0.3">
      <c r="A490" s="1176">
        <f t="shared" si="271"/>
        <v>15</v>
      </c>
      <c r="B490" s="1193">
        <f t="shared" si="272"/>
        <v>43587</v>
      </c>
      <c r="C490" s="834">
        <f t="shared" si="273"/>
        <v>483</v>
      </c>
      <c r="D490" s="835" t="s">
        <v>39</v>
      </c>
      <c r="E490" s="1208" t="s">
        <v>57</v>
      </c>
      <c r="F490" s="850">
        <v>4</v>
      </c>
      <c r="G490" s="838">
        <f t="shared" si="266"/>
        <v>5327272</v>
      </c>
      <c r="H490" s="839">
        <v>1</v>
      </c>
      <c r="I490" s="840">
        <f t="shared" si="267"/>
        <v>1931818</v>
      </c>
      <c r="J490" s="841">
        <v>3</v>
      </c>
      <c r="K490" s="840">
        <f t="shared" si="268"/>
        <v>6695454</v>
      </c>
      <c r="L490" s="842">
        <v>1</v>
      </c>
      <c r="M490" s="840">
        <f t="shared" si="269"/>
        <v>431818</v>
      </c>
      <c r="N490" s="851">
        <f t="shared" si="265"/>
        <v>9</v>
      </c>
      <c r="O490" s="844">
        <f t="shared" si="265"/>
        <v>14386362</v>
      </c>
      <c r="P490" s="844">
        <f t="shared" si="274"/>
        <v>360000</v>
      </c>
      <c r="Q490" s="844"/>
      <c r="R490" s="844">
        <f t="shared" si="251"/>
        <v>1331818</v>
      </c>
      <c r="S490" s="844">
        <f t="shared" si="252"/>
        <v>1931818</v>
      </c>
      <c r="T490" s="844">
        <f t="shared" si="253"/>
        <v>2231818</v>
      </c>
      <c r="U490" s="844">
        <f t="shared" si="254"/>
        <v>431818</v>
      </c>
      <c r="V490" s="856">
        <v>43584</v>
      </c>
      <c r="W490" s="844">
        <v>14386362</v>
      </c>
      <c r="X490" s="834"/>
      <c r="Y490" s="844"/>
      <c r="Z490" s="844"/>
      <c r="AA490" s="857"/>
      <c r="AB490" s="857"/>
      <c r="AC490" s="444"/>
      <c r="AD490" s="444"/>
      <c r="AE490" s="1059">
        <f t="shared" si="270"/>
        <v>14386362</v>
      </c>
      <c r="AF490" s="1172">
        <f t="shared" si="255"/>
        <v>0</v>
      </c>
      <c r="AG490" s="444"/>
      <c r="AH490" s="444"/>
    </row>
    <row r="491" spans="1:34" ht="15" customHeight="1" x14ac:dyDescent="0.25">
      <c r="A491" s="1175">
        <v>1</v>
      </c>
      <c r="B491" s="1193">
        <v>43588</v>
      </c>
      <c r="C491" s="1206">
        <v>484</v>
      </c>
      <c r="D491" s="863" t="s">
        <v>33</v>
      </c>
      <c r="E491" s="1208" t="s">
        <v>31</v>
      </c>
      <c r="F491" s="850">
        <v>7</v>
      </c>
      <c r="G491" s="838">
        <f t="shared" si="266"/>
        <v>9322726</v>
      </c>
      <c r="H491" s="839"/>
      <c r="I491" s="840">
        <f t="shared" si="267"/>
        <v>0</v>
      </c>
      <c r="J491" s="841">
        <v>3</v>
      </c>
      <c r="K491" s="840">
        <f t="shared" si="268"/>
        <v>6695454</v>
      </c>
      <c r="L491" s="842">
        <v>1</v>
      </c>
      <c r="M491" s="840">
        <f t="shared" si="269"/>
        <v>431818</v>
      </c>
      <c r="N491" s="851">
        <f t="shared" ref="N491:O506" si="275">+L491+J491+H491+F491</f>
        <v>11</v>
      </c>
      <c r="O491" s="844">
        <f t="shared" si="275"/>
        <v>16449998</v>
      </c>
      <c r="P491" s="844">
        <f t="shared" si="274"/>
        <v>440000</v>
      </c>
      <c r="Q491" s="844"/>
      <c r="R491" s="844">
        <f t="shared" si="251"/>
        <v>1331818</v>
      </c>
      <c r="S491" s="844">
        <f t="shared" si="252"/>
        <v>1931818</v>
      </c>
      <c r="T491" s="844">
        <f t="shared" si="253"/>
        <v>2231818</v>
      </c>
      <c r="U491" s="844">
        <f t="shared" si="254"/>
        <v>431818</v>
      </c>
      <c r="V491" s="856">
        <v>43584</v>
      </c>
      <c r="W491" s="844">
        <v>16449998</v>
      </c>
      <c r="X491" s="856"/>
      <c r="Y491" s="844"/>
      <c r="Z491" s="844"/>
      <c r="AA491" s="857"/>
      <c r="AB491" s="857"/>
      <c r="AC491" s="444"/>
      <c r="AD491" s="444"/>
      <c r="AE491" s="1059">
        <f>W491+Y491+AA491+AC491</f>
        <v>16449998</v>
      </c>
      <c r="AF491" s="1172">
        <f t="shared" si="255"/>
        <v>0</v>
      </c>
      <c r="AG491" s="444"/>
      <c r="AH491" s="444"/>
    </row>
    <row r="492" spans="1:34" ht="15" customHeight="1" x14ac:dyDescent="0.25">
      <c r="A492" s="1176">
        <f>+A491+1</f>
        <v>2</v>
      </c>
      <c r="B492" s="1193">
        <v>43588</v>
      </c>
      <c r="C492" s="834">
        <f>+C491+1</f>
        <v>485</v>
      </c>
      <c r="D492" s="864" t="s">
        <v>81</v>
      </c>
      <c r="E492" s="1208" t="s">
        <v>31</v>
      </c>
      <c r="F492" s="850">
        <v>6</v>
      </c>
      <c r="G492" s="838">
        <f t="shared" si="266"/>
        <v>7990908</v>
      </c>
      <c r="H492" s="839"/>
      <c r="I492" s="840">
        <f t="shared" si="267"/>
        <v>0</v>
      </c>
      <c r="J492" s="841">
        <v>4</v>
      </c>
      <c r="K492" s="840">
        <f t="shared" si="268"/>
        <v>8927272</v>
      </c>
      <c r="L492" s="842">
        <v>1</v>
      </c>
      <c r="M492" s="840">
        <f t="shared" si="269"/>
        <v>431818</v>
      </c>
      <c r="N492" s="851">
        <f t="shared" si="275"/>
        <v>11</v>
      </c>
      <c r="O492" s="844">
        <f t="shared" si="275"/>
        <v>17349998</v>
      </c>
      <c r="P492" s="844">
        <f t="shared" si="274"/>
        <v>440000</v>
      </c>
      <c r="Q492" s="844"/>
      <c r="R492" s="844">
        <f t="shared" si="251"/>
        <v>1331818</v>
      </c>
      <c r="S492" s="844">
        <f t="shared" si="252"/>
        <v>1931818</v>
      </c>
      <c r="T492" s="844">
        <f t="shared" si="253"/>
        <v>2231818</v>
      </c>
      <c r="U492" s="844">
        <f t="shared" si="254"/>
        <v>431818</v>
      </c>
      <c r="V492" s="856">
        <v>43585</v>
      </c>
      <c r="W492" s="844">
        <v>17349998</v>
      </c>
      <c r="X492" s="856"/>
      <c r="Y492" s="844"/>
      <c r="Z492" s="844"/>
      <c r="AA492" s="857"/>
      <c r="AB492" s="857"/>
      <c r="AC492" s="444"/>
      <c r="AD492" s="444"/>
      <c r="AE492" s="1059">
        <f t="shared" ref="AE492:AE507" si="276">W492+Y492+AA492+AC492</f>
        <v>17349998</v>
      </c>
      <c r="AF492" s="1172">
        <f t="shared" si="255"/>
        <v>0</v>
      </c>
      <c r="AG492" s="444"/>
      <c r="AH492" s="444"/>
    </row>
    <row r="493" spans="1:34" ht="15" customHeight="1" x14ac:dyDescent="0.25">
      <c r="A493" s="1176">
        <f t="shared" ref="A493:A507" si="277">+A492+1</f>
        <v>3</v>
      </c>
      <c r="B493" s="1193">
        <v>43588</v>
      </c>
      <c r="C493" s="834">
        <f>+C492+1</f>
        <v>486</v>
      </c>
      <c r="D493" s="864" t="s">
        <v>45</v>
      </c>
      <c r="E493" s="1208" t="s">
        <v>43</v>
      </c>
      <c r="F493" s="850">
        <v>5</v>
      </c>
      <c r="G493" s="838">
        <f t="shared" si="266"/>
        <v>6659090</v>
      </c>
      <c r="H493" s="839"/>
      <c r="I493" s="840">
        <f t="shared" si="267"/>
        <v>0</v>
      </c>
      <c r="J493" s="841">
        <v>4</v>
      </c>
      <c r="K493" s="840">
        <f t="shared" si="268"/>
        <v>8927272</v>
      </c>
      <c r="L493" s="842">
        <v>1</v>
      </c>
      <c r="M493" s="840">
        <f t="shared" si="269"/>
        <v>431818</v>
      </c>
      <c r="N493" s="851">
        <f t="shared" si="275"/>
        <v>10</v>
      </c>
      <c r="O493" s="844">
        <f t="shared" si="275"/>
        <v>16018180</v>
      </c>
      <c r="P493" s="844">
        <f t="shared" si="274"/>
        <v>400000</v>
      </c>
      <c r="Q493" s="844"/>
      <c r="R493" s="844">
        <f t="shared" si="251"/>
        <v>1331818</v>
      </c>
      <c r="S493" s="844">
        <f t="shared" si="252"/>
        <v>1931818</v>
      </c>
      <c r="T493" s="844">
        <f t="shared" si="253"/>
        <v>2231818</v>
      </c>
      <c r="U493" s="844">
        <f t="shared" si="254"/>
        <v>431818</v>
      </c>
      <c r="V493" s="856">
        <v>43584</v>
      </c>
      <c r="W493" s="844">
        <v>16018180</v>
      </c>
      <c r="X493" s="856"/>
      <c r="Y493" s="844"/>
      <c r="Z493" s="856"/>
      <c r="AA493" s="857"/>
      <c r="AB493" s="857"/>
      <c r="AC493" s="444"/>
      <c r="AD493" s="444"/>
      <c r="AE493" s="1059">
        <f t="shared" si="276"/>
        <v>16018180</v>
      </c>
      <c r="AF493" s="1172">
        <f t="shared" si="255"/>
        <v>0</v>
      </c>
      <c r="AG493" s="444"/>
      <c r="AH493" s="444"/>
    </row>
    <row r="494" spans="1:34" ht="15" customHeight="1" x14ac:dyDescent="0.25">
      <c r="A494" s="1176">
        <f t="shared" si="277"/>
        <v>4</v>
      </c>
      <c r="B494" s="1193">
        <v>43588</v>
      </c>
      <c r="C494" s="834">
        <f>+C493+1</f>
        <v>487</v>
      </c>
      <c r="D494" s="864" t="s">
        <v>53</v>
      </c>
      <c r="E494" s="1208" t="s">
        <v>43</v>
      </c>
      <c r="F494" s="850">
        <v>5</v>
      </c>
      <c r="G494" s="838">
        <f t="shared" si="266"/>
        <v>6659090</v>
      </c>
      <c r="H494" s="839"/>
      <c r="I494" s="840">
        <f t="shared" si="267"/>
        <v>0</v>
      </c>
      <c r="J494" s="841">
        <v>4</v>
      </c>
      <c r="K494" s="840">
        <f t="shared" si="268"/>
        <v>8927272</v>
      </c>
      <c r="L494" s="842">
        <v>1</v>
      </c>
      <c r="M494" s="840">
        <f t="shared" si="269"/>
        <v>431818</v>
      </c>
      <c r="N494" s="851">
        <f t="shared" si="275"/>
        <v>10</v>
      </c>
      <c r="O494" s="844">
        <f t="shared" si="275"/>
        <v>16018180</v>
      </c>
      <c r="P494" s="844">
        <f t="shared" si="274"/>
        <v>400000</v>
      </c>
      <c r="Q494" s="844"/>
      <c r="R494" s="844">
        <f t="shared" si="251"/>
        <v>1331818</v>
      </c>
      <c r="S494" s="844">
        <f t="shared" si="252"/>
        <v>1931818</v>
      </c>
      <c r="T494" s="844">
        <f t="shared" si="253"/>
        <v>2231818</v>
      </c>
      <c r="U494" s="844">
        <f t="shared" si="254"/>
        <v>431818</v>
      </c>
      <c r="V494" s="856">
        <v>43584</v>
      </c>
      <c r="W494" s="844">
        <v>16018180</v>
      </c>
      <c r="X494" s="856"/>
      <c r="Y494" s="844"/>
      <c r="Z494" s="844"/>
      <c r="AA494" s="857"/>
      <c r="AB494" s="857"/>
      <c r="AC494" s="444"/>
      <c r="AD494" s="444"/>
      <c r="AE494" s="1059">
        <f t="shared" si="276"/>
        <v>16018180</v>
      </c>
      <c r="AF494" s="1172">
        <f t="shared" si="255"/>
        <v>0</v>
      </c>
      <c r="AG494" s="444"/>
      <c r="AH494" s="444"/>
    </row>
    <row r="495" spans="1:34" ht="15" customHeight="1" x14ac:dyDescent="0.25">
      <c r="A495" s="1176">
        <f t="shared" si="277"/>
        <v>5</v>
      </c>
      <c r="B495" s="1193">
        <v>43588</v>
      </c>
      <c r="C495" s="834">
        <f t="shared" ref="C495:C507" si="278">+C494+1</f>
        <v>488</v>
      </c>
      <c r="D495" s="864" t="s">
        <v>52</v>
      </c>
      <c r="E495" s="1208" t="s">
        <v>43</v>
      </c>
      <c r="F495" s="850">
        <v>5</v>
      </c>
      <c r="G495" s="838">
        <f t="shared" si="266"/>
        <v>6659090</v>
      </c>
      <c r="H495" s="839"/>
      <c r="I495" s="840">
        <f t="shared" si="267"/>
        <v>0</v>
      </c>
      <c r="J495" s="841">
        <v>4</v>
      </c>
      <c r="K495" s="840">
        <f t="shared" si="268"/>
        <v>8927272</v>
      </c>
      <c r="L495" s="842">
        <v>1</v>
      </c>
      <c r="M495" s="840">
        <f t="shared" si="269"/>
        <v>431818</v>
      </c>
      <c r="N495" s="851">
        <f t="shared" si="275"/>
        <v>10</v>
      </c>
      <c r="O495" s="844">
        <f t="shared" si="275"/>
        <v>16018180</v>
      </c>
      <c r="P495" s="844">
        <f t="shared" si="274"/>
        <v>400000</v>
      </c>
      <c r="Q495" s="844"/>
      <c r="R495" s="844">
        <f t="shared" si="251"/>
        <v>1331818</v>
      </c>
      <c r="S495" s="844">
        <f t="shared" si="252"/>
        <v>1931818</v>
      </c>
      <c r="T495" s="844">
        <f t="shared" si="253"/>
        <v>2231818</v>
      </c>
      <c r="U495" s="844">
        <f t="shared" si="254"/>
        <v>431818</v>
      </c>
      <c r="V495" s="856">
        <v>43584</v>
      </c>
      <c r="W495" s="844">
        <v>16018180</v>
      </c>
      <c r="X495" s="856"/>
      <c r="Y495" s="844"/>
      <c r="Z495" s="844"/>
      <c r="AA495" s="857"/>
      <c r="AB495" s="857"/>
      <c r="AC495" s="444"/>
      <c r="AD495" s="444"/>
      <c r="AE495" s="1059">
        <f t="shared" si="276"/>
        <v>16018180</v>
      </c>
      <c r="AF495" s="1172">
        <f t="shared" si="255"/>
        <v>0</v>
      </c>
      <c r="AG495" s="444"/>
      <c r="AH495" s="444"/>
    </row>
    <row r="496" spans="1:34" ht="15" customHeight="1" x14ac:dyDescent="0.25">
      <c r="A496" s="1176">
        <f t="shared" si="277"/>
        <v>6</v>
      </c>
      <c r="B496" s="1193">
        <v>43588</v>
      </c>
      <c r="C496" s="834">
        <f t="shared" si="278"/>
        <v>489</v>
      </c>
      <c r="D496" s="864" t="s">
        <v>92</v>
      </c>
      <c r="E496" s="1208" t="s">
        <v>88</v>
      </c>
      <c r="F496" s="850">
        <v>5</v>
      </c>
      <c r="G496" s="838">
        <f t="shared" si="266"/>
        <v>6659090</v>
      </c>
      <c r="H496" s="839"/>
      <c r="I496" s="840">
        <f t="shared" si="267"/>
        <v>0</v>
      </c>
      <c r="J496" s="841">
        <v>4</v>
      </c>
      <c r="K496" s="840">
        <f t="shared" si="268"/>
        <v>8927272</v>
      </c>
      <c r="L496" s="842">
        <v>1</v>
      </c>
      <c r="M496" s="840">
        <f t="shared" si="269"/>
        <v>431818</v>
      </c>
      <c r="N496" s="851">
        <f t="shared" si="275"/>
        <v>10</v>
      </c>
      <c r="O496" s="844">
        <f t="shared" si="275"/>
        <v>16018180</v>
      </c>
      <c r="P496" s="844">
        <f t="shared" si="274"/>
        <v>400000</v>
      </c>
      <c r="Q496" s="844"/>
      <c r="R496" s="844">
        <f t="shared" si="251"/>
        <v>1331818</v>
      </c>
      <c r="S496" s="844">
        <f t="shared" si="252"/>
        <v>1931818</v>
      </c>
      <c r="T496" s="844">
        <f t="shared" si="253"/>
        <v>2231818</v>
      </c>
      <c r="U496" s="844">
        <f t="shared" si="254"/>
        <v>431818</v>
      </c>
      <c r="V496" s="856">
        <v>43587</v>
      </c>
      <c r="W496" s="844">
        <v>16018180</v>
      </c>
      <c r="X496" s="834"/>
      <c r="Y496" s="844"/>
      <c r="Z496" s="844"/>
      <c r="AA496" s="857"/>
      <c r="AB496" s="857"/>
      <c r="AC496" s="444"/>
      <c r="AD496" s="444"/>
      <c r="AE496" s="1059">
        <f t="shared" si="276"/>
        <v>16018180</v>
      </c>
      <c r="AF496" s="1172">
        <f t="shared" si="255"/>
        <v>0</v>
      </c>
      <c r="AG496" s="444"/>
      <c r="AH496" s="444"/>
    </row>
    <row r="497" spans="1:34" ht="15" customHeight="1" x14ac:dyDescent="0.25">
      <c r="A497" s="1176">
        <f t="shared" si="277"/>
        <v>7</v>
      </c>
      <c r="B497" s="1193">
        <v>43588</v>
      </c>
      <c r="C497" s="834">
        <f t="shared" si="278"/>
        <v>490</v>
      </c>
      <c r="D497" s="835" t="s">
        <v>91</v>
      </c>
      <c r="E497" s="1208" t="s">
        <v>88</v>
      </c>
      <c r="F497" s="850">
        <v>5</v>
      </c>
      <c r="G497" s="838">
        <f t="shared" si="266"/>
        <v>6659090</v>
      </c>
      <c r="H497" s="839"/>
      <c r="I497" s="840">
        <f t="shared" si="267"/>
        <v>0</v>
      </c>
      <c r="J497" s="841">
        <v>5</v>
      </c>
      <c r="K497" s="840">
        <f t="shared" si="268"/>
        <v>11159090</v>
      </c>
      <c r="L497" s="842"/>
      <c r="M497" s="840">
        <f t="shared" si="269"/>
        <v>0</v>
      </c>
      <c r="N497" s="851">
        <f t="shared" si="275"/>
        <v>10</v>
      </c>
      <c r="O497" s="844">
        <f t="shared" si="275"/>
        <v>17818180</v>
      </c>
      <c r="P497" s="844">
        <f t="shared" si="274"/>
        <v>400000</v>
      </c>
      <c r="Q497" s="844"/>
      <c r="R497" s="844">
        <f t="shared" si="251"/>
        <v>1331818</v>
      </c>
      <c r="S497" s="844">
        <f t="shared" si="252"/>
        <v>1931818</v>
      </c>
      <c r="T497" s="844">
        <f t="shared" si="253"/>
        <v>2231818</v>
      </c>
      <c r="U497" s="844">
        <f t="shared" si="254"/>
        <v>431818</v>
      </c>
      <c r="V497" s="856">
        <v>43595</v>
      </c>
      <c r="W497" s="844">
        <v>7818180</v>
      </c>
      <c r="X497" s="856">
        <v>43584</v>
      </c>
      <c r="Y497" s="844">
        <v>10000000</v>
      </c>
      <c r="Z497" s="844"/>
      <c r="AA497" s="857"/>
      <c r="AB497" s="857"/>
      <c r="AC497" s="444"/>
      <c r="AD497" s="444"/>
      <c r="AE497" s="1059">
        <f t="shared" si="276"/>
        <v>17818180</v>
      </c>
      <c r="AF497" s="1172">
        <f t="shared" si="255"/>
        <v>0</v>
      </c>
      <c r="AG497" s="444"/>
      <c r="AH497" s="444"/>
    </row>
    <row r="498" spans="1:34" ht="15" customHeight="1" x14ac:dyDescent="0.25">
      <c r="A498" s="1176">
        <f t="shared" si="277"/>
        <v>8</v>
      </c>
      <c r="B498" s="1193">
        <v>43588</v>
      </c>
      <c r="C498" s="834">
        <f t="shared" si="278"/>
        <v>491</v>
      </c>
      <c r="D498" s="835" t="s">
        <v>72</v>
      </c>
      <c r="E498" s="1208" t="s">
        <v>57</v>
      </c>
      <c r="F498" s="850">
        <v>5</v>
      </c>
      <c r="G498" s="838">
        <f t="shared" si="266"/>
        <v>6659090</v>
      </c>
      <c r="H498" s="839"/>
      <c r="I498" s="840">
        <f t="shared" si="267"/>
        <v>0</v>
      </c>
      <c r="J498" s="841">
        <v>3</v>
      </c>
      <c r="K498" s="840">
        <f t="shared" si="268"/>
        <v>6695454</v>
      </c>
      <c r="L498" s="842">
        <v>1</v>
      </c>
      <c r="M498" s="840">
        <f t="shared" si="269"/>
        <v>431818</v>
      </c>
      <c r="N498" s="851">
        <f t="shared" si="275"/>
        <v>9</v>
      </c>
      <c r="O498" s="844">
        <f t="shared" si="275"/>
        <v>13786362</v>
      </c>
      <c r="P498" s="844">
        <f t="shared" si="274"/>
        <v>360000</v>
      </c>
      <c r="Q498" s="844"/>
      <c r="R498" s="844">
        <f t="shared" si="251"/>
        <v>1331818</v>
      </c>
      <c r="S498" s="844">
        <f t="shared" si="252"/>
        <v>1931818</v>
      </c>
      <c r="T498" s="844">
        <f t="shared" si="253"/>
        <v>2231818</v>
      </c>
      <c r="U498" s="844">
        <f t="shared" si="254"/>
        <v>431818</v>
      </c>
      <c r="V498" s="856">
        <v>43593</v>
      </c>
      <c r="W498" s="844">
        <v>8786362</v>
      </c>
      <c r="X498" s="856">
        <v>43584</v>
      </c>
      <c r="Y498" s="844">
        <v>5000000</v>
      </c>
      <c r="Z498" s="844"/>
      <c r="AA498" s="857"/>
      <c r="AB498" s="857"/>
      <c r="AC498" s="444"/>
      <c r="AD498" s="444"/>
      <c r="AE498" s="1059">
        <f t="shared" si="276"/>
        <v>13786362</v>
      </c>
      <c r="AF498" s="1172">
        <f t="shared" si="255"/>
        <v>0</v>
      </c>
      <c r="AG498" s="444"/>
      <c r="AH498" s="444"/>
    </row>
    <row r="499" spans="1:34" ht="15" customHeight="1" x14ac:dyDescent="0.25">
      <c r="A499" s="1176">
        <f t="shared" si="277"/>
        <v>9</v>
      </c>
      <c r="B499" s="1193">
        <v>43588</v>
      </c>
      <c r="C499" s="834">
        <f t="shared" si="278"/>
        <v>492</v>
      </c>
      <c r="D499" s="835" t="s">
        <v>223</v>
      </c>
      <c r="E499" s="1208" t="s">
        <v>57</v>
      </c>
      <c r="F499" s="850">
        <v>5</v>
      </c>
      <c r="G499" s="838">
        <f t="shared" si="266"/>
        <v>6659090</v>
      </c>
      <c r="H499" s="839"/>
      <c r="I499" s="840">
        <f t="shared" si="267"/>
        <v>0</v>
      </c>
      <c r="J499" s="841">
        <v>4</v>
      </c>
      <c r="K499" s="840">
        <f t="shared" si="268"/>
        <v>8927272</v>
      </c>
      <c r="L499" s="842">
        <v>1</v>
      </c>
      <c r="M499" s="840">
        <f t="shared" si="269"/>
        <v>431818</v>
      </c>
      <c r="N499" s="851">
        <f t="shared" si="275"/>
        <v>10</v>
      </c>
      <c r="O499" s="844">
        <f t="shared" si="275"/>
        <v>16018180</v>
      </c>
      <c r="P499" s="844">
        <f t="shared" si="274"/>
        <v>400000</v>
      </c>
      <c r="Q499" s="844"/>
      <c r="R499" s="844">
        <f t="shared" si="251"/>
        <v>1331818</v>
      </c>
      <c r="S499" s="844">
        <f t="shared" si="252"/>
        <v>1931818</v>
      </c>
      <c r="T499" s="844">
        <f t="shared" si="253"/>
        <v>2231818</v>
      </c>
      <c r="U499" s="844">
        <f t="shared" si="254"/>
        <v>431818</v>
      </c>
      <c r="V499" s="856">
        <v>43584</v>
      </c>
      <c r="W499" s="844">
        <v>16018180</v>
      </c>
      <c r="X499" s="834"/>
      <c r="Y499" s="844"/>
      <c r="Z499" s="844"/>
      <c r="AA499" s="857"/>
      <c r="AB499" s="857"/>
      <c r="AC499" s="444"/>
      <c r="AD499" s="444"/>
      <c r="AE499" s="1059">
        <f t="shared" si="276"/>
        <v>16018180</v>
      </c>
      <c r="AF499" s="1172">
        <f t="shared" si="255"/>
        <v>0</v>
      </c>
      <c r="AG499" s="444"/>
      <c r="AH499" s="444"/>
    </row>
    <row r="500" spans="1:34" ht="15" customHeight="1" x14ac:dyDescent="0.25">
      <c r="A500" s="1176">
        <f t="shared" si="277"/>
        <v>10</v>
      </c>
      <c r="B500" s="1193">
        <v>43588</v>
      </c>
      <c r="C500" s="834">
        <f t="shared" si="278"/>
        <v>493</v>
      </c>
      <c r="D500" s="835" t="s">
        <v>30</v>
      </c>
      <c r="E500" s="1208" t="s">
        <v>31</v>
      </c>
      <c r="F500" s="850">
        <v>4</v>
      </c>
      <c r="G500" s="838">
        <f t="shared" si="266"/>
        <v>5327272</v>
      </c>
      <c r="H500" s="839">
        <v>2</v>
      </c>
      <c r="I500" s="840">
        <f t="shared" si="267"/>
        <v>3863636</v>
      </c>
      <c r="J500" s="841">
        <v>3</v>
      </c>
      <c r="K500" s="840">
        <f t="shared" si="268"/>
        <v>6695454</v>
      </c>
      <c r="L500" s="842">
        <v>1</v>
      </c>
      <c r="M500" s="840">
        <f t="shared" si="269"/>
        <v>431818</v>
      </c>
      <c r="N500" s="851">
        <f t="shared" si="275"/>
        <v>10</v>
      </c>
      <c r="O500" s="844">
        <f t="shared" si="275"/>
        <v>16318180</v>
      </c>
      <c r="P500" s="844">
        <f t="shared" si="274"/>
        <v>400000</v>
      </c>
      <c r="Q500" s="844"/>
      <c r="R500" s="844">
        <f t="shared" si="251"/>
        <v>1331818</v>
      </c>
      <c r="S500" s="844">
        <f t="shared" si="252"/>
        <v>1931818</v>
      </c>
      <c r="T500" s="844">
        <f t="shared" si="253"/>
        <v>2231818</v>
      </c>
      <c r="U500" s="844">
        <f t="shared" si="254"/>
        <v>431818</v>
      </c>
      <c r="V500" s="856">
        <v>43646</v>
      </c>
      <c r="W500" s="844">
        <v>16318180</v>
      </c>
      <c r="X500" s="834"/>
      <c r="Y500" s="844"/>
      <c r="Z500" s="844"/>
      <c r="AA500" s="857"/>
      <c r="AB500" s="857"/>
      <c r="AC500" s="444"/>
      <c r="AD500" s="444"/>
      <c r="AE500" s="1059">
        <f t="shared" si="276"/>
        <v>16318180</v>
      </c>
      <c r="AF500" s="1172">
        <f t="shared" si="255"/>
        <v>0</v>
      </c>
      <c r="AG500" s="444"/>
      <c r="AH500" s="444"/>
    </row>
    <row r="501" spans="1:34" ht="15" customHeight="1" x14ac:dyDescent="0.25">
      <c r="A501" s="1176">
        <f t="shared" si="277"/>
        <v>11</v>
      </c>
      <c r="B501" s="1193">
        <v>43588</v>
      </c>
      <c r="C501" s="834">
        <f t="shared" si="278"/>
        <v>494</v>
      </c>
      <c r="D501" s="835" t="s">
        <v>40</v>
      </c>
      <c r="E501" s="1208" t="s">
        <v>31</v>
      </c>
      <c r="F501" s="850">
        <v>4</v>
      </c>
      <c r="G501" s="838">
        <f t="shared" si="266"/>
        <v>5327272</v>
      </c>
      <c r="H501" s="839">
        <v>2</v>
      </c>
      <c r="I501" s="840">
        <f t="shared" si="267"/>
        <v>3863636</v>
      </c>
      <c r="J501" s="841">
        <v>3</v>
      </c>
      <c r="K501" s="840">
        <f t="shared" si="268"/>
        <v>6695454</v>
      </c>
      <c r="L501" s="842">
        <v>1</v>
      </c>
      <c r="M501" s="840">
        <f t="shared" si="269"/>
        <v>431818</v>
      </c>
      <c r="N501" s="851">
        <f t="shared" si="275"/>
        <v>10</v>
      </c>
      <c r="O501" s="844">
        <f t="shared" si="275"/>
        <v>16318180</v>
      </c>
      <c r="P501" s="844">
        <f t="shared" si="274"/>
        <v>400000</v>
      </c>
      <c r="Q501" s="844"/>
      <c r="R501" s="844">
        <f t="shared" si="251"/>
        <v>1331818</v>
      </c>
      <c r="S501" s="844">
        <f t="shared" si="252"/>
        <v>1931818</v>
      </c>
      <c r="T501" s="844">
        <f t="shared" si="253"/>
        <v>2231818</v>
      </c>
      <c r="U501" s="844">
        <f t="shared" si="254"/>
        <v>431818</v>
      </c>
      <c r="V501" s="856">
        <v>43584</v>
      </c>
      <c r="W501" s="844">
        <v>16318180</v>
      </c>
      <c r="X501" s="856"/>
      <c r="Y501" s="844"/>
      <c r="Z501" s="844"/>
      <c r="AA501" s="857"/>
      <c r="AB501" s="857"/>
      <c r="AC501" s="444"/>
      <c r="AD501" s="444"/>
      <c r="AE501" s="1059">
        <f t="shared" si="276"/>
        <v>16318180</v>
      </c>
      <c r="AF501" s="1172">
        <f t="shared" si="255"/>
        <v>0</v>
      </c>
      <c r="AG501" s="444"/>
      <c r="AH501" s="444"/>
    </row>
    <row r="502" spans="1:34" ht="15" customHeight="1" x14ac:dyDescent="0.25">
      <c r="A502" s="1176">
        <f t="shared" si="277"/>
        <v>12</v>
      </c>
      <c r="B502" s="1193">
        <v>43588</v>
      </c>
      <c r="C502" s="834">
        <f t="shared" si="278"/>
        <v>495</v>
      </c>
      <c r="D502" s="835" t="s">
        <v>50</v>
      </c>
      <c r="E502" s="1208" t="s">
        <v>43</v>
      </c>
      <c r="F502" s="850">
        <v>5</v>
      </c>
      <c r="G502" s="838">
        <f t="shared" si="266"/>
        <v>6659090</v>
      </c>
      <c r="H502" s="839"/>
      <c r="I502" s="840">
        <f t="shared" si="267"/>
        <v>0</v>
      </c>
      <c r="J502" s="841">
        <v>4</v>
      </c>
      <c r="K502" s="840">
        <f t="shared" si="268"/>
        <v>8927272</v>
      </c>
      <c r="L502" s="842">
        <v>1</v>
      </c>
      <c r="M502" s="840">
        <f t="shared" si="269"/>
        <v>431818</v>
      </c>
      <c r="N502" s="851">
        <f t="shared" si="275"/>
        <v>10</v>
      </c>
      <c r="O502" s="844">
        <f t="shared" si="275"/>
        <v>16018180</v>
      </c>
      <c r="P502" s="844">
        <f t="shared" si="274"/>
        <v>400000</v>
      </c>
      <c r="Q502" s="844"/>
      <c r="R502" s="844">
        <f t="shared" si="251"/>
        <v>1331818</v>
      </c>
      <c r="S502" s="844">
        <f t="shared" si="252"/>
        <v>1931818</v>
      </c>
      <c r="T502" s="844">
        <f t="shared" si="253"/>
        <v>2231818</v>
      </c>
      <c r="U502" s="844">
        <f t="shared" si="254"/>
        <v>431818</v>
      </c>
      <c r="V502" s="856">
        <v>43585</v>
      </c>
      <c r="W502" s="844">
        <v>16018180</v>
      </c>
      <c r="X502" s="834"/>
      <c r="Y502" s="844"/>
      <c r="Z502" s="844"/>
      <c r="AA502" s="857"/>
      <c r="AB502" s="857"/>
      <c r="AC502" s="444"/>
      <c r="AD502" s="444"/>
      <c r="AE502" s="1059">
        <f t="shared" si="276"/>
        <v>16018180</v>
      </c>
      <c r="AF502" s="1172">
        <f t="shared" si="255"/>
        <v>0</v>
      </c>
      <c r="AG502" s="444"/>
      <c r="AH502" s="444"/>
    </row>
    <row r="503" spans="1:34" ht="15" customHeight="1" x14ac:dyDescent="0.25">
      <c r="A503" s="1176">
        <f t="shared" si="277"/>
        <v>13</v>
      </c>
      <c r="B503" s="1193">
        <v>43588</v>
      </c>
      <c r="C503" s="834">
        <f t="shared" si="278"/>
        <v>496</v>
      </c>
      <c r="D503" s="835" t="s">
        <v>39</v>
      </c>
      <c r="E503" s="1208" t="s">
        <v>43</v>
      </c>
      <c r="F503" s="850">
        <v>5</v>
      </c>
      <c r="G503" s="838">
        <f t="shared" si="266"/>
        <v>6659090</v>
      </c>
      <c r="H503" s="839"/>
      <c r="I503" s="840">
        <f t="shared" si="267"/>
        <v>0</v>
      </c>
      <c r="J503" s="841">
        <v>4</v>
      </c>
      <c r="K503" s="840">
        <f t="shared" si="268"/>
        <v>8927272</v>
      </c>
      <c r="L503" s="842">
        <v>1</v>
      </c>
      <c r="M503" s="840">
        <f t="shared" si="269"/>
        <v>431818</v>
      </c>
      <c r="N503" s="851">
        <f t="shared" si="275"/>
        <v>10</v>
      </c>
      <c r="O503" s="844">
        <f t="shared" si="275"/>
        <v>16018180</v>
      </c>
      <c r="P503" s="844">
        <f t="shared" si="274"/>
        <v>400000</v>
      </c>
      <c r="Q503" s="844"/>
      <c r="R503" s="844">
        <f t="shared" si="251"/>
        <v>1331818</v>
      </c>
      <c r="S503" s="844">
        <f t="shared" si="252"/>
        <v>1931818</v>
      </c>
      <c r="T503" s="844">
        <f t="shared" si="253"/>
        <v>2231818</v>
      </c>
      <c r="U503" s="844">
        <f t="shared" si="254"/>
        <v>431818</v>
      </c>
      <c r="V503" s="856">
        <v>43584</v>
      </c>
      <c r="W503" s="844">
        <v>11136360</v>
      </c>
      <c r="X503" s="856">
        <v>43565</v>
      </c>
      <c r="Y503" s="844">
        <v>4881820</v>
      </c>
      <c r="Z503" s="844"/>
      <c r="AA503" s="857"/>
      <c r="AB503" s="857"/>
      <c r="AC503" s="444"/>
      <c r="AD503" s="444"/>
      <c r="AE503" s="1059">
        <f t="shared" si="276"/>
        <v>16018180</v>
      </c>
      <c r="AF503" s="1172">
        <f t="shared" si="255"/>
        <v>0</v>
      </c>
      <c r="AG503" s="787"/>
      <c r="AH503" s="444"/>
    </row>
    <row r="504" spans="1:34" ht="15" customHeight="1" x14ac:dyDescent="0.25">
      <c r="A504" s="1176">
        <f t="shared" si="277"/>
        <v>14</v>
      </c>
      <c r="B504" s="1193">
        <v>43588</v>
      </c>
      <c r="C504" s="834">
        <f t="shared" si="278"/>
        <v>497</v>
      </c>
      <c r="D504" s="835" t="s">
        <v>37</v>
      </c>
      <c r="E504" s="1208" t="s">
        <v>88</v>
      </c>
      <c r="F504" s="850">
        <v>5</v>
      </c>
      <c r="G504" s="838">
        <f t="shared" si="266"/>
        <v>6659090</v>
      </c>
      <c r="H504" s="839"/>
      <c r="I504" s="840">
        <f t="shared" si="267"/>
        <v>0</v>
      </c>
      <c r="J504" s="841">
        <v>4</v>
      </c>
      <c r="K504" s="840">
        <f t="shared" si="268"/>
        <v>8927272</v>
      </c>
      <c r="L504" s="842">
        <v>1</v>
      </c>
      <c r="M504" s="840">
        <f t="shared" si="269"/>
        <v>431818</v>
      </c>
      <c r="N504" s="851">
        <f t="shared" si="275"/>
        <v>10</v>
      </c>
      <c r="O504" s="844">
        <f t="shared" si="275"/>
        <v>16018180</v>
      </c>
      <c r="P504" s="844">
        <f t="shared" si="274"/>
        <v>400000</v>
      </c>
      <c r="Q504" s="844"/>
      <c r="R504" s="844">
        <f t="shared" si="251"/>
        <v>1331818</v>
      </c>
      <c r="S504" s="844">
        <f t="shared" si="252"/>
        <v>1931818</v>
      </c>
      <c r="T504" s="844">
        <f t="shared" si="253"/>
        <v>2231818</v>
      </c>
      <c r="U504" s="844">
        <f t="shared" si="254"/>
        <v>431818</v>
      </c>
      <c r="V504" s="856">
        <v>43584</v>
      </c>
      <c r="W504" s="844">
        <v>16018180</v>
      </c>
      <c r="X504" s="834"/>
      <c r="Y504" s="844"/>
      <c r="Z504" s="844"/>
      <c r="AA504" s="857"/>
      <c r="AB504" s="857"/>
      <c r="AC504" s="444"/>
      <c r="AD504" s="444"/>
      <c r="AE504" s="1059">
        <f t="shared" si="276"/>
        <v>16018180</v>
      </c>
      <c r="AF504" s="1172">
        <f t="shared" si="255"/>
        <v>0</v>
      </c>
      <c r="AG504" s="444"/>
      <c r="AH504" s="444"/>
    </row>
    <row r="505" spans="1:34" ht="15" customHeight="1" x14ac:dyDescent="0.25">
      <c r="A505" s="1176">
        <f t="shared" si="277"/>
        <v>15</v>
      </c>
      <c r="B505" s="1193">
        <v>43588</v>
      </c>
      <c r="C505" s="834">
        <f t="shared" si="278"/>
        <v>498</v>
      </c>
      <c r="D505" s="835" t="s">
        <v>96</v>
      </c>
      <c r="E505" s="1208" t="s">
        <v>88</v>
      </c>
      <c r="F505" s="850">
        <v>5</v>
      </c>
      <c r="G505" s="838">
        <f t="shared" si="266"/>
        <v>6659090</v>
      </c>
      <c r="H505" s="839"/>
      <c r="I505" s="840">
        <f t="shared" si="267"/>
        <v>0</v>
      </c>
      <c r="J505" s="841">
        <v>4</v>
      </c>
      <c r="K505" s="840">
        <f t="shared" si="268"/>
        <v>8927272</v>
      </c>
      <c r="L505" s="842">
        <v>1</v>
      </c>
      <c r="M505" s="840">
        <f t="shared" si="269"/>
        <v>431818</v>
      </c>
      <c r="N505" s="851">
        <f t="shared" si="275"/>
        <v>10</v>
      </c>
      <c r="O505" s="844">
        <f t="shared" si="275"/>
        <v>16018180</v>
      </c>
      <c r="P505" s="844">
        <f t="shared" si="274"/>
        <v>400000</v>
      </c>
      <c r="Q505" s="844"/>
      <c r="R505" s="844">
        <f t="shared" si="251"/>
        <v>1331818</v>
      </c>
      <c r="S505" s="844">
        <f t="shared" si="252"/>
        <v>1931818</v>
      </c>
      <c r="T505" s="844">
        <f t="shared" si="253"/>
        <v>2231818</v>
      </c>
      <c r="U505" s="844">
        <f t="shared" si="254"/>
        <v>431818</v>
      </c>
      <c r="V505" s="856">
        <v>43588</v>
      </c>
      <c r="W505" s="844">
        <v>16018180</v>
      </c>
      <c r="X505" s="834"/>
      <c r="Y505" s="844"/>
      <c r="Z505" s="844"/>
      <c r="AA505" s="857"/>
      <c r="AB505" s="857"/>
      <c r="AC505" s="444"/>
      <c r="AD505" s="444"/>
      <c r="AE505" s="1059">
        <f t="shared" si="276"/>
        <v>16018180</v>
      </c>
      <c r="AF505" s="1172">
        <f t="shared" si="255"/>
        <v>0</v>
      </c>
      <c r="AG505" s="444"/>
      <c r="AH505" s="444"/>
    </row>
    <row r="506" spans="1:34" ht="15" customHeight="1" x14ac:dyDescent="0.25">
      <c r="A506" s="1176">
        <f t="shared" si="277"/>
        <v>16</v>
      </c>
      <c r="B506" s="1193">
        <v>43588</v>
      </c>
      <c r="C506" s="834">
        <f t="shared" si="278"/>
        <v>499</v>
      </c>
      <c r="D506" s="835" t="s">
        <v>104</v>
      </c>
      <c r="E506" s="1208" t="s">
        <v>57</v>
      </c>
      <c r="F506" s="850">
        <v>5</v>
      </c>
      <c r="G506" s="838">
        <f t="shared" si="266"/>
        <v>6659090</v>
      </c>
      <c r="H506" s="839"/>
      <c r="I506" s="840">
        <f t="shared" si="267"/>
        <v>0</v>
      </c>
      <c r="J506" s="841">
        <v>3</v>
      </c>
      <c r="K506" s="840">
        <f t="shared" si="268"/>
        <v>6695454</v>
      </c>
      <c r="L506" s="842">
        <v>2</v>
      </c>
      <c r="M506" s="840">
        <f t="shared" si="269"/>
        <v>863636</v>
      </c>
      <c r="N506" s="851">
        <f t="shared" si="275"/>
        <v>10</v>
      </c>
      <c r="O506" s="844">
        <f t="shared" si="275"/>
        <v>14218180</v>
      </c>
      <c r="P506" s="844">
        <f t="shared" si="274"/>
        <v>400000</v>
      </c>
      <c r="Q506" s="844"/>
      <c r="R506" s="844">
        <f t="shared" si="251"/>
        <v>1331818</v>
      </c>
      <c r="S506" s="844">
        <f t="shared" si="252"/>
        <v>1931818</v>
      </c>
      <c r="T506" s="844">
        <f t="shared" si="253"/>
        <v>2231818</v>
      </c>
      <c r="U506" s="844">
        <f t="shared" si="254"/>
        <v>431818</v>
      </c>
      <c r="V506" s="856">
        <v>43584</v>
      </c>
      <c r="W506" s="844">
        <v>9000000</v>
      </c>
      <c r="X506" s="856">
        <v>43662</v>
      </c>
      <c r="Y506" s="844">
        <v>5218180</v>
      </c>
      <c r="Z506" s="844"/>
      <c r="AA506" s="857"/>
      <c r="AB506" s="857"/>
      <c r="AC506" s="444"/>
      <c r="AD506" s="444"/>
      <c r="AE506" s="1059">
        <f t="shared" si="276"/>
        <v>14218180</v>
      </c>
      <c r="AF506" s="1172">
        <f t="shared" si="255"/>
        <v>0</v>
      </c>
      <c r="AG506" s="445"/>
      <c r="AH506" s="444"/>
    </row>
    <row r="507" spans="1:34" ht="15" customHeight="1" thickBot="1" x14ac:dyDescent="0.3">
      <c r="A507" s="1176">
        <f t="shared" si="277"/>
        <v>17</v>
      </c>
      <c r="B507" s="1193">
        <v>43588</v>
      </c>
      <c r="C507" s="834">
        <f t="shared" si="278"/>
        <v>500</v>
      </c>
      <c r="D507" s="835" t="s">
        <v>56</v>
      </c>
      <c r="E507" s="1208" t="s">
        <v>57</v>
      </c>
      <c r="F507" s="850">
        <v>5</v>
      </c>
      <c r="G507" s="838">
        <f t="shared" si="266"/>
        <v>6659090</v>
      </c>
      <c r="H507" s="839"/>
      <c r="I507" s="840">
        <f t="shared" si="267"/>
        <v>0</v>
      </c>
      <c r="J507" s="841">
        <v>4</v>
      </c>
      <c r="K507" s="840">
        <f t="shared" si="268"/>
        <v>8927272</v>
      </c>
      <c r="L507" s="842">
        <v>1</v>
      </c>
      <c r="M507" s="840">
        <f t="shared" si="269"/>
        <v>431818</v>
      </c>
      <c r="N507" s="851">
        <f t="shared" ref="N507:O522" si="279">+L507+J507+H507+F507</f>
        <v>10</v>
      </c>
      <c r="O507" s="844">
        <f t="shared" si="279"/>
        <v>16018180</v>
      </c>
      <c r="P507" s="844">
        <f t="shared" si="274"/>
        <v>400000</v>
      </c>
      <c r="Q507" s="844"/>
      <c r="R507" s="844">
        <f t="shared" si="251"/>
        <v>1331818</v>
      </c>
      <c r="S507" s="844">
        <f t="shared" si="252"/>
        <v>1931818</v>
      </c>
      <c r="T507" s="844">
        <f t="shared" si="253"/>
        <v>2231818</v>
      </c>
      <c r="U507" s="844">
        <f t="shared" si="254"/>
        <v>431818</v>
      </c>
      <c r="V507" s="856">
        <v>43584</v>
      </c>
      <c r="W507" s="857">
        <v>16018180</v>
      </c>
      <c r="X507" s="857"/>
      <c r="Y507" s="444"/>
      <c r="Z507" s="858"/>
      <c r="AA507" s="859"/>
      <c r="AB507" s="444"/>
      <c r="AC507" s="444"/>
      <c r="AD507" s="444"/>
      <c r="AE507" s="1059">
        <f t="shared" si="276"/>
        <v>16018180</v>
      </c>
      <c r="AF507" s="1172">
        <f t="shared" si="255"/>
        <v>0</v>
      </c>
      <c r="AG507" s="444"/>
      <c r="AH507" s="444"/>
    </row>
    <row r="508" spans="1:34" ht="15" customHeight="1" x14ac:dyDescent="0.25">
      <c r="A508" s="1175">
        <v>1</v>
      </c>
      <c r="B508" s="1193">
        <v>43589</v>
      </c>
      <c r="C508" s="1206">
        <v>501</v>
      </c>
      <c r="D508" s="863" t="s">
        <v>79</v>
      </c>
      <c r="E508" s="1208" t="s">
        <v>31</v>
      </c>
      <c r="F508" s="850">
        <v>5</v>
      </c>
      <c r="G508" s="838">
        <f t="shared" ref="G508:G539" si="280">+F508*R508</f>
        <v>6659090</v>
      </c>
      <c r="H508" s="839"/>
      <c r="I508" s="840">
        <f t="shared" ref="I508:I539" si="281">+H508*S508</f>
        <v>0</v>
      </c>
      <c r="J508" s="841">
        <v>4</v>
      </c>
      <c r="K508" s="840">
        <f t="shared" ref="K508:K539" si="282">+J508*T508</f>
        <v>8927272</v>
      </c>
      <c r="L508" s="842">
        <v>1</v>
      </c>
      <c r="M508" s="840">
        <f t="shared" ref="M508:M539" si="283">+L508*U508</f>
        <v>431818</v>
      </c>
      <c r="N508" s="851">
        <f t="shared" si="279"/>
        <v>10</v>
      </c>
      <c r="O508" s="844">
        <f t="shared" si="279"/>
        <v>16018180</v>
      </c>
      <c r="P508" s="844">
        <f t="shared" si="274"/>
        <v>400000</v>
      </c>
      <c r="Q508" s="844"/>
      <c r="R508" s="844">
        <f t="shared" si="251"/>
        <v>1331818</v>
      </c>
      <c r="S508" s="844">
        <f t="shared" si="252"/>
        <v>1931818</v>
      </c>
      <c r="T508" s="844">
        <f t="shared" si="253"/>
        <v>2231818</v>
      </c>
      <c r="U508" s="844">
        <f t="shared" si="254"/>
        <v>431818</v>
      </c>
      <c r="V508" s="856">
        <v>43585</v>
      </c>
      <c r="W508" s="844">
        <v>16018180</v>
      </c>
      <c r="X508" s="856"/>
      <c r="Y508" s="844"/>
      <c r="Z508" s="844"/>
      <c r="AA508" s="857"/>
      <c r="AB508" s="857"/>
      <c r="AC508" s="444"/>
      <c r="AD508" s="444"/>
      <c r="AE508" s="858">
        <f>W508+Y508+AA508+AC508</f>
        <v>16018180</v>
      </c>
      <c r="AF508" s="859">
        <f t="shared" si="255"/>
        <v>0</v>
      </c>
      <c r="AG508" s="444"/>
      <c r="AH508" s="444"/>
    </row>
    <row r="509" spans="1:34" ht="15" customHeight="1" x14ac:dyDescent="0.25">
      <c r="A509" s="1177">
        <f>+A508+1</f>
        <v>2</v>
      </c>
      <c r="B509" s="1193">
        <f>+B508</f>
        <v>43589</v>
      </c>
      <c r="C509" s="834">
        <f>+C508+1</f>
        <v>502</v>
      </c>
      <c r="D509" s="864" t="s">
        <v>172</v>
      </c>
      <c r="E509" s="1208" t="s">
        <v>31</v>
      </c>
      <c r="F509" s="850">
        <v>2</v>
      </c>
      <c r="G509" s="838">
        <f t="shared" si="280"/>
        <v>2663636</v>
      </c>
      <c r="H509" s="839">
        <v>1</v>
      </c>
      <c r="I509" s="840">
        <f t="shared" si="281"/>
        <v>1931818</v>
      </c>
      <c r="J509" s="841">
        <v>2</v>
      </c>
      <c r="K509" s="840">
        <f t="shared" si="282"/>
        <v>4463636</v>
      </c>
      <c r="L509" s="842">
        <v>1</v>
      </c>
      <c r="M509" s="840">
        <f t="shared" si="283"/>
        <v>431818</v>
      </c>
      <c r="N509" s="851">
        <f t="shared" si="279"/>
        <v>6</v>
      </c>
      <c r="O509" s="844">
        <f t="shared" si="279"/>
        <v>9490908</v>
      </c>
      <c r="P509" s="844">
        <f t="shared" si="274"/>
        <v>240000</v>
      </c>
      <c r="Q509" s="844"/>
      <c r="R509" s="844">
        <f t="shared" si="251"/>
        <v>1331818</v>
      </c>
      <c r="S509" s="844">
        <f t="shared" si="252"/>
        <v>1931818</v>
      </c>
      <c r="T509" s="844">
        <f t="shared" si="253"/>
        <v>2231818</v>
      </c>
      <c r="U509" s="844">
        <f t="shared" si="254"/>
        <v>431818</v>
      </c>
      <c r="V509" s="856">
        <v>43585</v>
      </c>
      <c r="W509" s="844">
        <v>5000000</v>
      </c>
      <c r="X509" s="856">
        <v>43591</v>
      </c>
      <c r="Y509" s="844">
        <v>4490908</v>
      </c>
      <c r="Z509" s="844"/>
      <c r="AA509" s="857"/>
      <c r="AB509" s="857"/>
      <c r="AC509" s="444"/>
      <c r="AD509" s="444"/>
      <c r="AE509" s="858">
        <f t="shared" ref="AE509:AE517" si="284">W509+Y509+AA509+AC509</f>
        <v>9490908</v>
      </c>
      <c r="AF509" s="859">
        <f t="shared" si="255"/>
        <v>0</v>
      </c>
      <c r="AG509" s="444"/>
      <c r="AH509" s="444"/>
    </row>
    <row r="510" spans="1:34" ht="15" customHeight="1" x14ac:dyDescent="0.25">
      <c r="A510" s="1177">
        <v>3</v>
      </c>
      <c r="B510" s="1193">
        <f t="shared" ref="B510:B517" si="285">+B509</f>
        <v>43589</v>
      </c>
      <c r="C510" s="834">
        <f t="shared" ref="C510:C517" si="286">+C509+1</f>
        <v>503</v>
      </c>
      <c r="D510" s="864" t="s">
        <v>35</v>
      </c>
      <c r="E510" s="1208" t="s">
        <v>31</v>
      </c>
      <c r="F510" s="850">
        <v>2</v>
      </c>
      <c r="G510" s="838">
        <f t="shared" si="280"/>
        <v>2663636</v>
      </c>
      <c r="H510" s="839"/>
      <c r="I510" s="840">
        <f t="shared" si="281"/>
        <v>0</v>
      </c>
      <c r="J510" s="841">
        <v>2</v>
      </c>
      <c r="K510" s="840">
        <f t="shared" si="282"/>
        <v>4463636</v>
      </c>
      <c r="L510" s="842">
        <v>1</v>
      </c>
      <c r="M510" s="840">
        <f t="shared" si="283"/>
        <v>431818</v>
      </c>
      <c r="N510" s="851">
        <f t="shared" si="279"/>
        <v>5</v>
      </c>
      <c r="O510" s="844">
        <f t="shared" si="279"/>
        <v>7559090</v>
      </c>
      <c r="P510" s="844">
        <f t="shared" si="274"/>
        <v>200000</v>
      </c>
      <c r="Q510" s="844"/>
      <c r="R510" s="844">
        <f t="shared" si="251"/>
        <v>1331818</v>
      </c>
      <c r="S510" s="844">
        <f t="shared" si="252"/>
        <v>1931818</v>
      </c>
      <c r="T510" s="844">
        <f t="shared" si="253"/>
        <v>2231818</v>
      </c>
      <c r="U510" s="844">
        <f t="shared" si="254"/>
        <v>431818</v>
      </c>
      <c r="V510" s="856">
        <v>43585</v>
      </c>
      <c r="W510" s="844">
        <v>7559090</v>
      </c>
      <c r="X510" s="856"/>
      <c r="Y510" s="844">
        <v>0</v>
      </c>
      <c r="Z510" s="856"/>
      <c r="AA510" s="857">
        <v>0</v>
      </c>
      <c r="AB510" s="857"/>
      <c r="AC510" s="444"/>
      <c r="AD510" s="444"/>
      <c r="AE510" s="858">
        <f t="shared" si="284"/>
        <v>7559090</v>
      </c>
      <c r="AF510" s="859">
        <f t="shared" si="255"/>
        <v>0</v>
      </c>
      <c r="AG510" s="444"/>
      <c r="AH510" s="444"/>
    </row>
    <row r="511" spans="1:34" ht="15" customHeight="1" x14ac:dyDescent="0.25">
      <c r="A511" s="1177">
        <f t="shared" ref="A511" si="287">+A510+1</f>
        <v>4</v>
      </c>
      <c r="B511" s="1193">
        <f t="shared" si="285"/>
        <v>43589</v>
      </c>
      <c r="C511" s="834">
        <f t="shared" si="286"/>
        <v>504</v>
      </c>
      <c r="D511" s="864" t="s">
        <v>48</v>
      </c>
      <c r="E511" s="1208" t="s">
        <v>43</v>
      </c>
      <c r="F511" s="850">
        <v>2</v>
      </c>
      <c r="G511" s="838">
        <f t="shared" si="280"/>
        <v>2663636</v>
      </c>
      <c r="H511" s="839"/>
      <c r="I511" s="840">
        <f t="shared" si="281"/>
        <v>0</v>
      </c>
      <c r="J511" s="841">
        <v>3</v>
      </c>
      <c r="K511" s="840">
        <f t="shared" si="282"/>
        <v>6695454</v>
      </c>
      <c r="L511" s="842"/>
      <c r="M511" s="840">
        <f t="shared" si="283"/>
        <v>0</v>
      </c>
      <c r="N511" s="851">
        <f t="shared" si="279"/>
        <v>5</v>
      </c>
      <c r="O511" s="844">
        <f t="shared" si="279"/>
        <v>9359090</v>
      </c>
      <c r="P511" s="844">
        <f t="shared" si="274"/>
        <v>200000</v>
      </c>
      <c r="Q511" s="844"/>
      <c r="R511" s="844">
        <f t="shared" si="251"/>
        <v>1331818</v>
      </c>
      <c r="S511" s="844">
        <f t="shared" si="252"/>
        <v>1931818</v>
      </c>
      <c r="T511" s="844">
        <f t="shared" si="253"/>
        <v>2231818</v>
      </c>
      <c r="U511" s="844">
        <f t="shared" si="254"/>
        <v>431818</v>
      </c>
      <c r="V511" s="856">
        <v>43585</v>
      </c>
      <c r="W511" s="844">
        <v>9359090</v>
      </c>
      <c r="X511" s="834"/>
      <c r="Y511" s="844"/>
      <c r="Z511" s="844"/>
      <c r="AA511" s="857"/>
      <c r="AB511" s="857"/>
      <c r="AC511" s="444"/>
      <c r="AD511" s="444"/>
      <c r="AE511" s="858">
        <f t="shared" si="284"/>
        <v>9359090</v>
      </c>
      <c r="AF511" s="859">
        <f t="shared" si="255"/>
        <v>0</v>
      </c>
      <c r="AG511" s="444"/>
      <c r="AH511" s="444"/>
    </row>
    <row r="512" spans="1:34" ht="15" customHeight="1" x14ac:dyDescent="0.25">
      <c r="A512" s="1177">
        <v>5</v>
      </c>
      <c r="B512" s="1193">
        <f t="shared" si="285"/>
        <v>43589</v>
      </c>
      <c r="C512" s="834">
        <f t="shared" si="286"/>
        <v>505</v>
      </c>
      <c r="D512" s="864" t="s">
        <v>49</v>
      </c>
      <c r="E512" s="1208" t="s">
        <v>43</v>
      </c>
      <c r="F512" s="850">
        <v>3</v>
      </c>
      <c r="G512" s="838">
        <f t="shared" si="280"/>
        <v>3995454</v>
      </c>
      <c r="H512" s="839"/>
      <c r="I512" s="840">
        <f t="shared" si="281"/>
        <v>0</v>
      </c>
      <c r="J512" s="841">
        <v>2</v>
      </c>
      <c r="K512" s="840">
        <f t="shared" si="282"/>
        <v>4463636</v>
      </c>
      <c r="L512" s="842"/>
      <c r="M512" s="840">
        <f t="shared" si="283"/>
        <v>0</v>
      </c>
      <c r="N512" s="851">
        <f t="shared" si="279"/>
        <v>5</v>
      </c>
      <c r="O512" s="844">
        <f t="shared" si="279"/>
        <v>8459090</v>
      </c>
      <c r="P512" s="844">
        <f t="shared" si="274"/>
        <v>200000</v>
      </c>
      <c r="Q512" s="844"/>
      <c r="R512" s="844">
        <f t="shared" si="251"/>
        <v>1331818</v>
      </c>
      <c r="S512" s="844">
        <f t="shared" si="252"/>
        <v>1931818</v>
      </c>
      <c r="T512" s="844">
        <f t="shared" si="253"/>
        <v>2231818</v>
      </c>
      <c r="U512" s="844">
        <f t="shared" si="254"/>
        <v>431818</v>
      </c>
      <c r="V512" s="856">
        <v>43595</v>
      </c>
      <c r="W512" s="844">
        <v>4459090</v>
      </c>
      <c r="X512" s="856">
        <v>43627</v>
      </c>
      <c r="Y512" s="844">
        <v>4000000</v>
      </c>
      <c r="Z512" s="844"/>
      <c r="AA512" s="857"/>
      <c r="AB512" s="857"/>
      <c r="AC512" s="444"/>
      <c r="AD512" s="444"/>
      <c r="AE512" s="858">
        <f t="shared" si="284"/>
        <v>8459090</v>
      </c>
      <c r="AF512" s="859">
        <f t="shared" si="255"/>
        <v>0</v>
      </c>
      <c r="AG512" s="444"/>
      <c r="AH512" s="444"/>
    </row>
    <row r="513" spans="1:34" ht="15" customHeight="1" x14ac:dyDescent="0.25">
      <c r="A513" s="1177">
        <f t="shared" ref="A513" si="288">+A512+1</f>
        <v>6</v>
      </c>
      <c r="B513" s="1193">
        <f t="shared" si="285"/>
        <v>43589</v>
      </c>
      <c r="C513" s="834">
        <f t="shared" si="286"/>
        <v>506</v>
      </c>
      <c r="D513" s="864" t="s">
        <v>46</v>
      </c>
      <c r="E513" s="1208" t="s">
        <v>43</v>
      </c>
      <c r="F513" s="850">
        <v>5</v>
      </c>
      <c r="G513" s="838">
        <f t="shared" si="280"/>
        <v>6659090</v>
      </c>
      <c r="H513" s="839"/>
      <c r="I513" s="840">
        <f t="shared" si="281"/>
        <v>0</v>
      </c>
      <c r="J513" s="841">
        <v>4</v>
      </c>
      <c r="K513" s="840">
        <f t="shared" si="282"/>
        <v>8927272</v>
      </c>
      <c r="L513" s="842">
        <v>1</v>
      </c>
      <c r="M513" s="840">
        <f t="shared" si="283"/>
        <v>431818</v>
      </c>
      <c r="N513" s="851">
        <f t="shared" si="279"/>
        <v>10</v>
      </c>
      <c r="O513" s="844">
        <f t="shared" si="279"/>
        <v>16018180</v>
      </c>
      <c r="P513" s="844">
        <f t="shared" si="274"/>
        <v>400000</v>
      </c>
      <c r="Q513" s="844"/>
      <c r="R513" s="844">
        <f t="shared" si="251"/>
        <v>1331818</v>
      </c>
      <c r="S513" s="844">
        <f t="shared" si="252"/>
        <v>1931818</v>
      </c>
      <c r="T513" s="844">
        <f t="shared" si="253"/>
        <v>2231818</v>
      </c>
      <c r="U513" s="844">
        <f t="shared" si="254"/>
        <v>431818</v>
      </c>
      <c r="V513" s="856">
        <v>43601</v>
      </c>
      <c r="W513" s="844">
        <v>16018180</v>
      </c>
      <c r="X513" s="834"/>
      <c r="Y513" s="844"/>
      <c r="Z513" s="844"/>
      <c r="AA513" s="857"/>
      <c r="AB513" s="857"/>
      <c r="AC513" s="444"/>
      <c r="AD513" s="444"/>
      <c r="AE513" s="858">
        <f t="shared" si="284"/>
        <v>16018180</v>
      </c>
      <c r="AF513" s="859">
        <f t="shared" si="255"/>
        <v>0</v>
      </c>
      <c r="AG513" s="444"/>
      <c r="AH513" s="444"/>
    </row>
    <row r="514" spans="1:34" ht="15" customHeight="1" x14ac:dyDescent="0.25">
      <c r="A514" s="1177">
        <v>7</v>
      </c>
      <c r="B514" s="1193">
        <f t="shared" si="285"/>
        <v>43589</v>
      </c>
      <c r="C514" s="834">
        <f t="shared" si="286"/>
        <v>507</v>
      </c>
      <c r="D514" s="864" t="s">
        <v>87</v>
      </c>
      <c r="E514" s="1208" t="s">
        <v>88</v>
      </c>
      <c r="F514" s="850">
        <v>5</v>
      </c>
      <c r="G514" s="838">
        <f t="shared" si="280"/>
        <v>6659090</v>
      </c>
      <c r="H514" s="839"/>
      <c r="I514" s="840">
        <f t="shared" si="281"/>
        <v>0</v>
      </c>
      <c r="J514" s="841">
        <v>4</v>
      </c>
      <c r="K514" s="840">
        <f t="shared" si="282"/>
        <v>8927272</v>
      </c>
      <c r="L514" s="842">
        <v>1</v>
      </c>
      <c r="M514" s="840">
        <f t="shared" si="283"/>
        <v>431818</v>
      </c>
      <c r="N514" s="851">
        <f t="shared" si="279"/>
        <v>10</v>
      </c>
      <c r="O514" s="844">
        <f t="shared" si="279"/>
        <v>16018180</v>
      </c>
      <c r="P514" s="844">
        <f t="shared" si="274"/>
        <v>400000</v>
      </c>
      <c r="Q514" s="844"/>
      <c r="R514" s="844">
        <f t="shared" si="251"/>
        <v>1331818</v>
      </c>
      <c r="S514" s="844">
        <f t="shared" si="252"/>
        <v>1931818</v>
      </c>
      <c r="T514" s="844">
        <f t="shared" si="253"/>
        <v>2231818</v>
      </c>
      <c r="U514" s="844">
        <f t="shared" si="254"/>
        <v>431818</v>
      </c>
      <c r="V514" s="856">
        <v>43585</v>
      </c>
      <c r="W514" s="844">
        <v>16018180</v>
      </c>
      <c r="X514" s="834"/>
      <c r="Y514" s="844"/>
      <c r="Z514" s="844"/>
      <c r="AA514" s="857"/>
      <c r="AB514" s="857"/>
      <c r="AC514" s="444"/>
      <c r="AD514" s="444"/>
      <c r="AE514" s="858">
        <f t="shared" si="284"/>
        <v>16018180</v>
      </c>
      <c r="AF514" s="859">
        <f t="shared" si="255"/>
        <v>0</v>
      </c>
      <c r="AG514" s="444"/>
      <c r="AH514" s="444"/>
    </row>
    <row r="515" spans="1:34" ht="15" customHeight="1" x14ac:dyDescent="0.25">
      <c r="A515" s="1177">
        <f t="shared" ref="A515" si="289">+A514+1</f>
        <v>8</v>
      </c>
      <c r="B515" s="1193">
        <f t="shared" si="285"/>
        <v>43589</v>
      </c>
      <c r="C515" s="834">
        <f t="shared" si="286"/>
        <v>508</v>
      </c>
      <c r="D515" s="864" t="s">
        <v>70</v>
      </c>
      <c r="E515" s="1208" t="s">
        <v>57</v>
      </c>
      <c r="F515" s="850">
        <v>4</v>
      </c>
      <c r="G515" s="838">
        <f t="shared" si="280"/>
        <v>5327272</v>
      </c>
      <c r="H515" s="839"/>
      <c r="I515" s="840">
        <f t="shared" si="281"/>
        <v>0</v>
      </c>
      <c r="J515" s="841">
        <v>3</v>
      </c>
      <c r="K515" s="840">
        <f t="shared" si="282"/>
        <v>6695454</v>
      </c>
      <c r="L515" s="842">
        <v>1</v>
      </c>
      <c r="M515" s="840">
        <f t="shared" si="283"/>
        <v>431818</v>
      </c>
      <c r="N515" s="851">
        <f t="shared" si="279"/>
        <v>8</v>
      </c>
      <c r="O515" s="844">
        <f t="shared" si="279"/>
        <v>12454544</v>
      </c>
      <c r="P515" s="844">
        <f t="shared" si="274"/>
        <v>320000</v>
      </c>
      <c r="Q515" s="844"/>
      <c r="R515" s="844">
        <f t="shared" si="251"/>
        <v>1331818</v>
      </c>
      <c r="S515" s="844">
        <f t="shared" si="252"/>
        <v>1931818</v>
      </c>
      <c r="T515" s="844">
        <f t="shared" si="253"/>
        <v>2231818</v>
      </c>
      <c r="U515" s="844">
        <f t="shared" si="254"/>
        <v>431818</v>
      </c>
      <c r="V515" s="856">
        <v>43585</v>
      </c>
      <c r="W515" s="844">
        <v>12454544</v>
      </c>
      <c r="X515" s="834"/>
      <c r="Y515" s="844"/>
      <c r="Z515" s="844"/>
      <c r="AA515" s="857"/>
      <c r="AB515" s="857"/>
      <c r="AC515" s="444"/>
      <c r="AD515" s="444"/>
      <c r="AE515" s="858">
        <f t="shared" si="284"/>
        <v>12454544</v>
      </c>
      <c r="AF515" s="859">
        <f t="shared" si="255"/>
        <v>0</v>
      </c>
      <c r="AG515" s="444"/>
      <c r="AH515" s="444"/>
    </row>
    <row r="516" spans="1:34" ht="15" customHeight="1" x14ac:dyDescent="0.25">
      <c r="A516" s="1177">
        <v>9</v>
      </c>
      <c r="B516" s="1193">
        <f t="shared" si="285"/>
        <v>43589</v>
      </c>
      <c r="C516" s="834">
        <f t="shared" si="286"/>
        <v>509</v>
      </c>
      <c r="D516" s="864" t="s">
        <v>84</v>
      </c>
      <c r="E516" s="1208" t="s">
        <v>57</v>
      </c>
      <c r="F516" s="850">
        <v>5</v>
      </c>
      <c r="G516" s="838">
        <f t="shared" si="280"/>
        <v>6659090</v>
      </c>
      <c r="H516" s="839">
        <v>1</v>
      </c>
      <c r="I516" s="840">
        <f t="shared" si="281"/>
        <v>1931818</v>
      </c>
      <c r="J516" s="841">
        <v>3</v>
      </c>
      <c r="K516" s="840">
        <f t="shared" si="282"/>
        <v>6695454</v>
      </c>
      <c r="L516" s="842">
        <v>1</v>
      </c>
      <c r="M516" s="840">
        <f t="shared" si="283"/>
        <v>431818</v>
      </c>
      <c r="N516" s="851">
        <f t="shared" si="279"/>
        <v>10</v>
      </c>
      <c r="O516" s="844">
        <f t="shared" si="279"/>
        <v>15718180</v>
      </c>
      <c r="P516" s="844">
        <f t="shared" si="274"/>
        <v>400000</v>
      </c>
      <c r="Q516" s="844"/>
      <c r="R516" s="844">
        <f t="shared" si="251"/>
        <v>1331818</v>
      </c>
      <c r="S516" s="844">
        <f t="shared" si="252"/>
        <v>1931818</v>
      </c>
      <c r="T516" s="844">
        <f t="shared" si="253"/>
        <v>2231818</v>
      </c>
      <c r="U516" s="844">
        <f t="shared" si="254"/>
        <v>431818</v>
      </c>
      <c r="V516" s="856">
        <v>43585</v>
      </c>
      <c r="W516" s="844">
        <v>15718180</v>
      </c>
      <c r="X516" s="834"/>
      <c r="Y516" s="844"/>
      <c r="Z516" s="844"/>
      <c r="AA516" s="857"/>
      <c r="AB516" s="857"/>
      <c r="AC516" s="444"/>
      <c r="AD516" s="444"/>
      <c r="AE516" s="858">
        <f t="shared" si="284"/>
        <v>15718180</v>
      </c>
      <c r="AF516" s="859">
        <f t="shared" si="255"/>
        <v>0</v>
      </c>
      <c r="AG516" s="444"/>
      <c r="AH516" s="444"/>
    </row>
    <row r="517" spans="1:34" ht="15" customHeight="1" thickBot="1" x14ac:dyDescent="0.3">
      <c r="A517" s="1177">
        <f>+A516+1</f>
        <v>10</v>
      </c>
      <c r="B517" s="1193">
        <f t="shared" si="285"/>
        <v>43589</v>
      </c>
      <c r="C517" s="834">
        <f t="shared" si="286"/>
        <v>510</v>
      </c>
      <c r="D517" s="835" t="s">
        <v>106</v>
      </c>
      <c r="E517" s="1208" t="s">
        <v>88</v>
      </c>
      <c r="F517" s="850">
        <v>5</v>
      </c>
      <c r="G517" s="838">
        <f t="shared" si="280"/>
        <v>6659090</v>
      </c>
      <c r="H517" s="839"/>
      <c r="I517" s="840">
        <f t="shared" si="281"/>
        <v>0</v>
      </c>
      <c r="J517" s="841">
        <v>4</v>
      </c>
      <c r="K517" s="840">
        <f t="shared" si="282"/>
        <v>8927272</v>
      </c>
      <c r="L517" s="842">
        <v>1</v>
      </c>
      <c r="M517" s="840">
        <f t="shared" si="283"/>
        <v>431818</v>
      </c>
      <c r="N517" s="851">
        <f t="shared" si="279"/>
        <v>10</v>
      </c>
      <c r="O517" s="844">
        <f t="shared" si="279"/>
        <v>16018180</v>
      </c>
      <c r="P517" s="844">
        <f t="shared" si="274"/>
        <v>400000</v>
      </c>
      <c r="Q517" s="844"/>
      <c r="R517" s="844">
        <f t="shared" si="251"/>
        <v>1331818</v>
      </c>
      <c r="S517" s="844">
        <f t="shared" si="252"/>
        <v>1931818</v>
      </c>
      <c r="T517" s="844">
        <f t="shared" si="253"/>
        <v>2231818</v>
      </c>
      <c r="U517" s="844">
        <f t="shared" si="254"/>
        <v>431818</v>
      </c>
      <c r="V517" s="856">
        <v>43595</v>
      </c>
      <c r="W517" s="844">
        <v>11000000</v>
      </c>
      <c r="X517" s="856">
        <v>43595</v>
      </c>
      <c r="Y517" s="844">
        <v>5000000</v>
      </c>
      <c r="Z517" s="856">
        <v>43601</v>
      </c>
      <c r="AA517" s="857">
        <v>18180</v>
      </c>
      <c r="AB517" s="857"/>
      <c r="AC517" s="444"/>
      <c r="AD517" s="444"/>
      <c r="AE517" s="858">
        <f t="shared" si="284"/>
        <v>16018180</v>
      </c>
      <c r="AF517" s="859">
        <f t="shared" si="255"/>
        <v>0</v>
      </c>
      <c r="AG517" s="444"/>
      <c r="AH517" s="444"/>
    </row>
    <row r="518" spans="1:34" ht="15" customHeight="1" x14ac:dyDescent="0.25">
      <c r="A518" s="1175">
        <v>1</v>
      </c>
      <c r="B518" s="1193">
        <v>43591</v>
      </c>
      <c r="C518" s="1206">
        <v>511</v>
      </c>
      <c r="D518" s="835" t="s">
        <v>93</v>
      </c>
      <c r="E518" s="1208" t="s">
        <v>31</v>
      </c>
      <c r="F518" s="850">
        <v>5</v>
      </c>
      <c r="G518" s="838">
        <f t="shared" si="280"/>
        <v>6659090</v>
      </c>
      <c r="H518" s="839"/>
      <c r="I518" s="840">
        <f t="shared" si="281"/>
        <v>0</v>
      </c>
      <c r="J518" s="841">
        <v>4</v>
      </c>
      <c r="K518" s="840">
        <f t="shared" si="282"/>
        <v>8927272</v>
      </c>
      <c r="L518" s="842">
        <v>1</v>
      </c>
      <c r="M518" s="840">
        <f t="shared" si="283"/>
        <v>431818</v>
      </c>
      <c r="N518" s="851">
        <f t="shared" si="279"/>
        <v>10</v>
      </c>
      <c r="O518" s="844">
        <f t="shared" si="279"/>
        <v>16018180</v>
      </c>
      <c r="P518" s="844">
        <f t="shared" si="274"/>
        <v>400000</v>
      </c>
      <c r="Q518" s="844"/>
      <c r="R518" s="844">
        <f t="shared" si="251"/>
        <v>1331818</v>
      </c>
      <c r="S518" s="844">
        <f t="shared" si="252"/>
        <v>1931818</v>
      </c>
      <c r="T518" s="844">
        <f t="shared" si="253"/>
        <v>2231818</v>
      </c>
      <c r="U518" s="844">
        <f t="shared" si="254"/>
        <v>431818</v>
      </c>
      <c r="V518" s="856">
        <v>43591</v>
      </c>
      <c r="W518" s="844">
        <v>16018180</v>
      </c>
      <c r="X518" s="856"/>
      <c r="Y518" s="844"/>
      <c r="Z518" s="844"/>
      <c r="AA518" s="857"/>
      <c r="AB518" s="857"/>
      <c r="AC518" s="444"/>
      <c r="AD518" s="444"/>
      <c r="AE518" s="858">
        <f>W518+Y518+AA518+AC518</f>
        <v>16018180</v>
      </c>
      <c r="AF518" s="858">
        <f t="shared" si="255"/>
        <v>0</v>
      </c>
      <c r="AG518" s="444"/>
      <c r="AH518" s="444"/>
    </row>
    <row r="519" spans="1:34" ht="15" customHeight="1" x14ac:dyDescent="0.25">
      <c r="A519" s="1176">
        <f>+A518+1</f>
        <v>2</v>
      </c>
      <c r="B519" s="1193">
        <f>+B518</f>
        <v>43591</v>
      </c>
      <c r="C519" s="834">
        <f>+C518+1</f>
        <v>512</v>
      </c>
      <c r="D519" s="835" t="s">
        <v>217</v>
      </c>
      <c r="E519" s="1208" t="s">
        <v>31</v>
      </c>
      <c r="F519" s="850">
        <v>2</v>
      </c>
      <c r="G519" s="838">
        <f t="shared" si="280"/>
        <v>2663636</v>
      </c>
      <c r="H519" s="839"/>
      <c r="I519" s="840">
        <f t="shared" si="281"/>
        <v>0</v>
      </c>
      <c r="J519" s="841">
        <v>2</v>
      </c>
      <c r="K519" s="840">
        <f t="shared" si="282"/>
        <v>4463636</v>
      </c>
      <c r="L519" s="842">
        <v>1</v>
      </c>
      <c r="M519" s="840">
        <f t="shared" si="283"/>
        <v>431818</v>
      </c>
      <c r="N519" s="851">
        <f t="shared" si="279"/>
        <v>5</v>
      </c>
      <c r="O519" s="844">
        <f t="shared" si="279"/>
        <v>7559090</v>
      </c>
      <c r="P519" s="844">
        <f t="shared" si="274"/>
        <v>200000</v>
      </c>
      <c r="Q519" s="844"/>
      <c r="R519" s="844">
        <f t="shared" ref="R519:R582" si="290">1331818</f>
        <v>1331818</v>
      </c>
      <c r="S519" s="844">
        <f t="shared" ref="S519:S582" si="291">1931818</f>
        <v>1931818</v>
      </c>
      <c r="T519" s="844">
        <f t="shared" ref="T519:T582" si="292">2231818</f>
        <v>2231818</v>
      </c>
      <c r="U519" s="844">
        <f t="shared" ref="U519:U582" si="293">431818</f>
        <v>431818</v>
      </c>
      <c r="V519" s="856">
        <v>43587</v>
      </c>
      <c r="W519" s="844">
        <v>7559090</v>
      </c>
      <c r="X519" s="856"/>
      <c r="Y519" s="844"/>
      <c r="Z519" s="844"/>
      <c r="AA519" s="857"/>
      <c r="AB519" s="857"/>
      <c r="AC519" s="444"/>
      <c r="AD519" s="444"/>
      <c r="AE519" s="858">
        <f t="shared" ref="AE519:AE529" si="294">W519+Y519+AA519+AC519</f>
        <v>7559090</v>
      </c>
      <c r="AF519" s="858">
        <f t="shared" ref="AF519:AF582" si="295">O519-AE519</f>
        <v>0</v>
      </c>
      <c r="AG519" s="444"/>
      <c r="AH519" s="444"/>
    </row>
    <row r="520" spans="1:34" ht="15" customHeight="1" x14ac:dyDescent="0.25">
      <c r="A520" s="1176">
        <f t="shared" ref="A520:A529" si="296">+A519+1</f>
        <v>3</v>
      </c>
      <c r="B520" s="1193">
        <f t="shared" ref="B520:B529" si="297">+B519</f>
        <v>43591</v>
      </c>
      <c r="C520" s="834">
        <f t="shared" ref="C520:C529" si="298">+C519+1</f>
        <v>513</v>
      </c>
      <c r="D520" s="835" t="s">
        <v>94</v>
      </c>
      <c r="E520" s="1208" t="s">
        <v>31</v>
      </c>
      <c r="F520" s="850">
        <v>2</v>
      </c>
      <c r="G520" s="838">
        <f t="shared" si="280"/>
        <v>2663636</v>
      </c>
      <c r="H520" s="839"/>
      <c r="I520" s="840">
        <f t="shared" si="281"/>
        <v>0</v>
      </c>
      <c r="J520" s="841">
        <v>2</v>
      </c>
      <c r="K520" s="840">
        <f t="shared" si="282"/>
        <v>4463636</v>
      </c>
      <c r="L520" s="842">
        <v>1</v>
      </c>
      <c r="M520" s="840">
        <f t="shared" si="283"/>
        <v>431818</v>
      </c>
      <c r="N520" s="851">
        <f t="shared" si="279"/>
        <v>5</v>
      </c>
      <c r="O520" s="844">
        <f t="shared" si="279"/>
        <v>7559090</v>
      </c>
      <c r="P520" s="844">
        <f t="shared" si="274"/>
        <v>200000</v>
      </c>
      <c r="Q520" s="844"/>
      <c r="R520" s="844">
        <f t="shared" si="290"/>
        <v>1331818</v>
      </c>
      <c r="S520" s="844">
        <f t="shared" si="291"/>
        <v>1931818</v>
      </c>
      <c r="T520" s="844">
        <f t="shared" si="292"/>
        <v>2231818</v>
      </c>
      <c r="U520" s="844">
        <f t="shared" si="293"/>
        <v>431818</v>
      </c>
      <c r="V520" s="856">
        <v>43587</v>
      </c>
      <c r="W520" s="844">
        <v>4559090</v>
      </c>
      <c r="X520" s="805">
        <v>43634</v>
      </c>
      <c r="Y520" s="804">
        <v>3000000</v>
      </c>
      <c r="Z520" s="856"/>
      <c r="AA520" s="857"/>
      <c r="AB520" s="857"/>
      <c r="AC520" s="444"/>
      <c r="AD520" s="444"/>
      <c r="AE520" s="858">
        <f t="shared" si="294"/>
        <v>7559090</v>
      </c>
      <c r="AF520" s="858">
        <f t="shared" si="295"/>
        <v>0</v>
      </c>
      <c r="AG520" s="445"/>
      <c r="AH520" s="444"/>
    </row>
    <row r="521" spans="1:34" ht="15" customHeight="1" x14ac:dyDescent="0.25">
      <c r="A521" s="1176">
        <f t="shared" si="296"/>
        <v>4</v>
      </c>
      <c r="B521" s="1193">
        <f t="shared" si="297"/>
        <v>43591</v>
      </c>
      <c r="C521" s="834">
        <f t="shared" si="298"/>
        <v>514</v>
      </c>
      <c r="D521" s="835" t="s">
        <v>38</v>
      </c>
      <c r="E521" s="1208" t="s">
        <v>31</v>
      </c>
      <c r="F521" s="850">
        <v>3</v>
      </c>
      <c r="G521" s="838">
        <f t="shared" si="280"/>
        <v>3995454</v>
      </c>
      <c r="H521" s="839"/>
      <c r="I521" s="840">
        <f t="shared" si="281"/>
        <v>0</v>
      </c>
      <c r="J521" s="841">
        <v>5</v>
      </c>
      <c r="K521" s="840">
        <f t="shared" si="282"/>
        <v>11159090</v>
      </c>
      <c r="L521" s="842">
        <v>1</v>
      </c>
      <c r="M521" s="840">
        <f t="shared" si="283"/>
        <v>431818</v>
      </c>
      <c r="N521" s="851">
        <f t="shared" si="279"/>
        <v>9</v>
      </c>
      <c r="O521" s="844">
        <f t="shared" si="279"/>
        <v>15586362</v>
      </c>
      <c r="P521" s="844">
        <f t="shared" si="274"/>
        <v>360000</v>
      </c>
      <c r="Q521" s="844"/>
      <c r="R521" s="844">
        <f t="shared" si="290"/>
        <v>1331818</v>
      </c>
      <c r="S521" s="844">
        <f t="shared" si="291"/>
        <v>1931818</v>
      </c>
      <c r="T521" s="844">
        <f t="shared" si="292"/>
        <v>2231818</v>
      </c>
      <c r="U521" s="844">
        <f t="shared" si="293"/>
        <v>431818</v>
      </c>
      <c r="V521" s="856">
        <v>43587</v>
      </c>
      <c r="W521" s="844">
        <v>15586362</v>
      </c>
      <c r="X521" s="856"/>
      <c r="Y521" s="844"/>
      <c r="Z521" s="844"/>
      <c r="AA521" s="857"/>
      <c r="AB521" s="857"/>
      <c r="AC521" s="444"/>
      <c r="AD521" s="444"/>
      <c r="AE521" s="858">
        <f t="shared" si="294"/>
        <v>15586362</v>
      </c>
      <c r="AF521" s="858">
        <f t="shared" si="295"/>
        <v>0</v>
      </c>
      <c r="AG521" s="444"/>
      <c r="AH521" s="444"/>
    </row>
    <row r="522" spans="1:34" ht="15" customHeight="1" x14ac:dyDescent="0.25">
      <c r="A522" s="1176">
        <f t="shared" si="296"/>
        <v>5</v>
      </c>
      <c r="B522" s="1193">
        <f t="shared" si="297"/>
        <v>43591</v>
      </c>
      <c r="C522" s="834">
        <f t="shared" si="298"/>
        <v>515</v>
      </c>
      <c r="D522" s="835" t="s">
        <v>45</v>
      </c>
      <c r="E522" s="1208" t="s">
        <v>43</v>
      </c>
      <c r="F522" s="850">
        <v>4</v>
      </c>
      <c r="G522" s="838">
        <f t="shared" si="280"/>
        <v>5327272</v>
      </c>
      <c r="H522" s="839">
        <v>1</v>
      </c>
      <c r="I522" s="840">
        <f t="shared" si="281"/>
        <v>1931818</v>
      </c>
      <c r="J522" s="841">
        <v>4</v>
      </c>
      <c r="K522" s="840">
        <f t="shared" si="282"/>
        <v>8927272</v>
      </c>
      <c r="L522" s="842">
        <v>1</v>
      </c>
      <c r="M522" s="840">
        <f t="shared" si="283"/>
        <v>431818</v>
      </c>
      <c r="N522" s="851">
        <f t="shared" si="279"/>
        <v>10</v>
      </c>
      <c r="O522" s="844">
        <f t="shared" si="279"/>
        <v>16618180</v>
      </c>
      <c r="P522" s="844">
        <f t="shared" si="274"/>
        <v>400000</v>
      </c>
      <c r="Q522" s="844"/>
      <c r="R522" s="844">
        <f t="shared" si="290"/>
        <v>1331818</v>
      </c>
      <c r="S522" s="844">
        <f t="shared" si="291"/>
        <v>1931818</v>
      </c>
      <c r="T522" s="844">
        <f t="shared" si="292"/>
        <v>2231818</v>
      </c>
      <c r="U522" s="844">
        <f t="shared" si="293"/>
        <v>431818</v>
      </c>
      <c r="V522" s="856">
        <v>43587</v>
      </c>
      <c r="W522" s="844">
        <v>16618180</v>
      </c>
      <c r="X522" s="856"/>
      <c r="Y522" s="844"/>
      <c r="Z522" s="844"/>
      <c r="AA522" s="857"/>
      <c r="AB522" s="857"/>
      <c r="AC522" s="444"/>
      <c r="AD522" s="444"/>
      <c r="AE522" s="858">
        <f t="shared" si="294"/>
        <v>16618180</v>
      </c>
      <c r="AF522" s="858">
        <f t="shared" si="295"/>
        <v>0</v>
      </c>
      <c r="AG522" s="445"/>
      <c r="AH522" s="444"/>
    </row>
    <row r="523" spans="1:34" ht="15" customHeight="1" x14ac:dyDescent="0.25">
      <c r="A523" s="1176">
        <f t="shared" si="296"/>
        <v>6</v>
      </c>
      <c r="B523" s="1193">
        <f t="shared" si="297"/>
        <v>43591</v>
      </c>
      <c r="C523" s="834">
        <f t="shared" si="298"/>
        <v>516</v>
      </c>
      <c r="D523" s="835" t="s">
        <v>226</v>
      </c>
      <c r="E523" s="1208" t="s">
        <v>43</v>
      </c>
      <c r="F523" s="850">
        <v>5</v>
      </c>
      <c r="G523" s="838">
        <f t="shared" si="280"/>
        <v>6659090</v>
      </c>
      <c r="H523" s="839">
        <v>1</v>
      </c>
      <c r="I523" s="840">
        <f t="shared" si="281"/>
        <v>1931818</v>
      </c>
      <c r="J523" s="841">
        <v>5</v>
      </c>
      <c r="K523" s="840">
        <f t="shared" si="282"/>
        <v>11159090</v>
      </c>
      <c r="L523" s="842"/>
      <c r="M523" s="840">
        <f t="shared" si="283"/>
        <v>0</v>
      </c>
      <c r="N523" s="851">
        <f t="shared" ref="N523:O538" si="299">+L523+J523+H523+F523</f>
        <v>11</v>
      </c>
      <c r="O523" s="844">
        <f t="shared" si="299"/>
        <v>19749998</v>
      </c>
      <c r="P523" s="844">
        <f t="shared" si="274"/>
        <v>440000</v>
      </c>
      <c r="Q523" s="844"/>
      <c r="R523" s="844">
        <f t="shared" si="290"/>
        <v>1331818</v>
      </c>
      <c r="S523" s="844">
        <f t="shared" si="291"/>
        <v>1931818</v>
      </c>
      <c r="T523" s="844">
        <f t="shared" si="292"/>
        <v>2231818</v>
      </c>
      <c r="U523" s="844">
        <f t="shared" si="293"/>
        <v>431818</v>
      </c>
      <c r="V523" s="856">
        <v>43593</v>
      </c>
      <c r="W523" s="844">
        <v>19749998</v>
      </c>
      <c r="X523" s="834"/>
      <c r="Y523" s="844"/>
      <c r="Z523" s="844"/>
      <c r="AA523" s="857"/>
      <c r="AB523" s="857"/>
      <c r="AC523" s="444"/>
      <c r="AD523" s="444"/>
      <c r="AE523" s="858">
        <f t="shared" si="294"/>
        <v>19749998</v>
      </c>
      <c r="AF523" s="858">
        <f t="shared" si="295"/>
        <v>0</v>
      </c>
      <c r="AG523" s="444"/>
      <c r="AH523" s="444"/>
    </row>
    <row r="524" spans="1:34" ht="15" customHeight="1" x14ac:dyDescent="0.25">
      <c r="A524" s="1176">
        <f t="shared" si="296"/>
        <v>7</v>
      </c>
      <c r="B524" s="1193">
        <f t="shared" si="297"/>
        <v>43591</v>
      </c>
      <c r="C524" s="834">
        <f t="shared" si="298"/>
        <v>517</v>
      </c>
      <c r="D524" s="835" t="s">
        <v>52</v>
      </c>
      <c r="E524" s="1208" t="s">
        <v>43</v>
      </c>
      <c r="F524" s="850">
        <v>5</v>
      </c>
      <c r="G524" s="838">
        <f t="shared" si="280"/>
        <v>6659090</v>
      </c>
      <c r="H524" s="839"/>
      <c r="I524" s="840">
        <f t="shared" si="281"/>
        <v>0</v>
      </c>
      <c r="J524" s="841">
        <v>4</v>
      </c>
      <c r="K524" s="840">
        <f t="shared" si="282"/>
        <v>8927272</v>
      </c>
      <c r="L524" s="842">
        <v>1</v>
      </c>
      <c r="M524" s="840">
        <f t="shared" si="283"/>
        <v>431818</v>
      </c>
      <c r="N524" s="851">
        <f t="shared" si="299"/>
        <v>10</v>
      </c>
      <c r="O524" s="844">
        <f t="shared" si="299"/>
        <v>16018180</v>
      </c>
      <c r="P524" s="844">
        <f t="shared" si="274"/>
        <v>400000</v>
      </c>
      <c r="Q524" s="844"/>
      <c r="R524" s="844">
        <f t="shared" si="290"/>
        <v>1331818</v>
      </c>
      <c r="S524" s="844">
        <f t="shared" si="291"/>
        <v>1931818</v>
      </c>
      <c r="T524" s="844">
        <f t="shared" si="292"/>
        <v>2231818</v>
      </c>
      <c r="U524" s="844">
        <f t="shared" si="293"/>
        <v>431818</v>
      </c>
      <c r="V524" s="856">
        <v>43587</v>
      </c>
      <c r="W524" s="844">
        <v>16018180</v>
      </c>
      <c r="X524" s="834"/>
      <c r="Y524" s="844"/>
      <c r="Z524" s="844"/>
      <c r="AA524" s="857"/>
      <c r="AB524" s="857"/>
      <c r="AC524" s="444"/>
      <c r="AD524" s="444"/>
      <c r="AE524" s="858">
        <f t="shared" si="294"/>
        <v>16018180</v>
      </c>
      <c r="AF524" s="858">
        <f t="shared" si="295"/>
        <v>0</v>
      </c>
      <c r="AG524" s="444"/>
      <c r="AH524" s="444"/>
    </row>
    <row r="525" spans="1:34" ht="15" customHeight="1" x14ac:dyDescent="0.25">
      <c r="A525" s="1176">
        <f t="shared" si="296"/>
        <v>8</v>
      </c>
      <c r="B525" s="1193">
        <f t="shared" si="297"/>
        <v>43591</v>
      </c>
      <c r="C525" s="834">
        <f t="shared" si="298"/>
        <v>518</v>
      </c>
      <c r="D525" s="835" t="s">
        <v>39</v>
      </c>
      <c r="E525" s="1208" t="s">
        <v>43</v>
      </c>
      <c r="F525" s="850">
        <v>4</v>
      </c>
      <c r="G525" s="838">
        <f t="shared" si="280"/>
        <v>5327272</v>
      </c>
      <c r="H525" s="839"/>
      <c r="I525" s="840">
        <f t="shared" si="281"/>
        <v>0</v>
      </c>
      <c r="J525" s="841">
        <v>5</v>
      </c>
      <c r="K525" s="840">
        <f t="shared" si="282"/>
        <v>11159090</v>
      </c>
      <c r="L525" s="842">
        <v>1</v>
      </c>
      <c r="M525" s="840">
        <f t="shared" si="283"/>
        <v>431818</v>
      </c>
      <c r="N525" s="851">
        <f t="shared" si="299"/>
        <v>10</v>
      </c>
      <c r="O525" s="844">
        <f t="shared" si="299"/>
        <v>16918180</v>
      </c>
      <c r="P525" s="844">
        <f t="shared" si="274"/>
        <v>400000</v>
      </c>
      <c r="Q525" s="844"/>
      <c r="R525" s="844">
        <f t="shared" si="290"/>
        <v>1331818</v>
      </c>
      <c r="S525" s="844">
        <f t="shared" si="291"/>
        <v>1931818</v>
      </c>
      <c r="T525" s="844">
        <f t="shared" si="292"/>
        <v>2231818</v>
      </c>
      <c r="U525" s="844">
        <f t="shared" si="293"/>
        <v>431818</v>
      </c>
      <c r="V525" s="856">
        <v>43584</v>
      </c>
      <c r="W525" s="844">
        <v>16918180</v>
      </c>
      <c r="X525" s="834"/>
      <c r="Y525" s="844"/>
      <c r="Z525" s="844"/>
      <c r="AA525" s="857"/>
      <c r="AB525" s="857"/>
      <c r="AC525" s="444"/>
      <c r="AD525" s="444"/>
      <c r="AE525" s="858">
        <f t="shared" si="294"/>
        <v>16918180</v>
      </c>
      <c r="AF525" s="858">
        <f t="shared" si="295"/>
        <v>0</v>
      </c>
      <c r="AG525" s="444"/>
      <c r="AH525" s="444"/>
    </row>
    <row r="526" spans="1:34" ht="15" customHeight="1" x14ac:dyDescent="0.25">
      <c r="A526" s="1176">
        <f t="shared" si="296"/>
        <v>9</v>
      </c>
      <c r="B526" s="1193">
        <f t="shared" si="297"/>
        <v>43591</v>
      </c>
      <c r="C526" s="834">
        <f t="shared" si="298"/>
        <v>519</v>
      </c>
      <c r="D526" s="835" t="s">
        <v>92</v>
      </c>
      <c r="E526" s="1208" t="s">
        <v>88</v>
      </c>
      <c r="F526" s="850">
        <v>3</v>
      </c>
      <c r="G526" s="838">
        <f t="shared" si="280"/>
        <v>3995454</v>
      </c>
      <c r="H526" s="839"/>
      <c r="I526" s="840">
        <f t="shared" si="281"/>
        <v>0</v>
      </c>
      <c r="J526" s="841">
        <v>2</v>
      </c>
      <c r="K526" s="840">
        <f t="shared" si="282"/>
        <v>4463636</v>
      </c>
      <c r="L526" s="842"/>
      <c r="M526" s="840">
        <f t="shared" si="283"/>
        <v>0</v>
      </c>
      <c r="N526" s="851">
        <f t="shared" si="299"/>
        <v>5</v>
      </c>
      <c r="O526" s="844">
        <f t="shared" si="299"/>
        <v>8459090</v>
      </c>
      <c r="P526" s="844">
        <f t="shared" si="274"/>
        <v>200000</v>
      </c>
      <c r="Q526" s="844"/>
      <c r="R526" s="844">
        <f t="shared" si="290"/>
        <v>1331818</v>
      </c>
      <c r="S526" s="844">
        <f t="shared" si="291"/>
        <v>1931818</v>
      </c>
      <c r="T526" s="844">
        <f t="shared" si="292"/>
        <v>2231818</v>
      </c>
      <c r="U526" s="844">
        <f t="shared" si="293"/>
        <v>431818</v>
      </c>
      <c r="V526" s="856">
        <v>43587</v>
      </c>
      <c r="W526" s="844">
        <v>8459090</v>
      </c>
      <c r="X526" s="834"/>
      <c r="Y526" s="844"/>
      <c r="Z526" s="844"/>
      <c r="AA526" s="857"/>
      <c r="AB526" s="857"/>
      <c r="AC526" s="444"/>
      <c r="AD526" s="444"/>
      <c r="AE526" s="858">
        <f t="shared" si="294"/>
        <v>8459090</v>
      </c>
      <c r="AF526" s="858">
        <f t="shared" si="295"/>
        <v>0</v>
      </c>
      <c r="AG526" s="444"/>
      <c r="AH526" s="444"/>
    </row>
    <row r="527" spans="1:34" ht="15" customHeight="1" x14ac:dyDescent="0.25">
      <c r="A527" s="1176">
        <f t="shared" si="296"/>
        <v>10</v>
      </c>
      <c r="B527" s="1193">
        <f t="shared" si="297"/>
        <v>43591</v>
      </c>
      <c r="C527" s="834">
        <f t="shared" si="298"/>
        <v>520</v>
      </c>
      <c r="D527" s="835" t="s">
        <v>177</v>
      </c>
      <c r="E527" s="1208" t="s">
        <v>88</v>
      </c>
      <c r="F527" s="850">
        <v>3</v>
      </c>
      <c r="G527" s="838">
        <f t="shared" si="280"/>
        <v>3995454</v>
      </c>
      <c r="H527" s="839"/>
      <c r="I527" s="840">
        <f t="shared" si="281"/>
        <v>0</v>
      </c>
      <c r="J527" s="841">
        <v>2</v>
      </c>
      <c r="K527" s="840">
        <f t="shared" si="282"/>
        <v>4463636</v>
      </c>
      <c r="L527" s="842"/>
      <c r="M527" s="840">
        <f t="shared" si="283"/>
        <v>0</v>
      </c>
      <c r="N527" s="851">
        <f t="shared" si="299"/>
        <v>5</v>
      </c>
      <c r="O527" s="844">
        <f t="shared" si="299"/>
        <v>8459090</v>
      </c>
      <c r="P527" s="844">
        <f t="shared" si="274"/>
        <v>200000</v>
      </c>
      <c r="Q527" s="844"/>
      <c r="R527" s="844">
        <f t="shared" si="290"/>
        <v>1331818</v>
      </c>
      <c r="S527" s="844">
        <f t="shared" si="291"/>
        <v>1931818</v>
      </c>
      <c r="T527" s="844">
        <f t="shared" si="292"/>
        <v>2231818</v>
      </c>
      <c r="U527" s="844">
        <f t="shared" si="293"/>
        <v>431818</v>
      </c>
      <c r="V527" s="856">
        <v>43587</v>
      </c>
      <c r="W527" s="844">
        <v>3000000</v>
      </c>
      <c r="X527" s="856">
        <v>43599</v>
      </c>
      <c r="Y527" s="844">
        <v>5000000</v>
      </c>
      <c r="Z527" s="856">
        <v>43602</v>
      </c>
      <c r="AA527" s="857">
        <v>459000</v>
      </c>
      <c r="AB527" s="857"/>
      <c r="AC527" s="444"/>
      <c r="AD527" s="444"/>
      <c r="AE527" s="858">
        <f t="shared" si="294"/>
        <v>8459000</v>
      </c>
      <c r="AF527" s="858">
        <f t="shared" si="295"/>
        <v>90</v>
      </c>
      <c r="AG527" s="444"/>
      <c r="AH527" s="444"/>
    </row>
    <row r="528" spans="1:34" ht="15" customHeight="1" x14ac:dyDescent="0.25">
      <c r="A528" s="1176">
        <f t="shared" si="296"/>
        <v>11</v>
      </c>
      <c r="B528" s="1193">
        <f t="shared" si="297"/>
        <v>43591</v>
      </c>
      <c r="C528" s="834">
        <f t="shared" si="298"/>
        <v>521</v>
      </c>
      <c r="D528" s="835" t="s">
        <v>58</v>
      </c>
      <c r="E528" s="1208" t="s">
        <v>57</v>
      </c>
      <c r="F528" s="850">
        <v>3</v>
      </c>
      <c r="G528" s="838">
        <f t="shared" si="280"/>
        <v>3995454</v>
      </c>
      <c r="H528" s="839">
        <v>1</v>
      </c>
      <c r="I528" s="840">
        <f t="shared" si="281"/>
        <v>1931818</v>
      </c>
      <c r="J528" s="841">
        <v>3</v>
      </c>
      <c r="K528" s="840">
        <f t="shared" si="282"/>
        <v>6695454</v>
      </c>
      <c r="L528" s="842">
        <v>1</v>
      </c>
      <c r="M528" s="840">
        <f t="shared" si="283"/>
        <v>431818</v>
      </c>
      <c r="N528" s="851">
        <f t="shared" si="299"/>
        <v>8</v>
      </c>
      <c r="O528" s="844">
        <f t="shared" si="299"/>
        <v>13054544</v>
      </c>
      <c r="P528" s="844">
        <f t="shared" si="274"/>
        <v>320000</v>
      </c>
      <c r="Q528" s="844"/>
      <c r="R528" s="844">
        <f t="shared" si="290"/>
        <v>1331818</v>
      </c>
      <c r="S528" s="844">
        <f t="shared" si="291"/>
        <v>1931818</v>
      </c>
      <c r="T528" s="844">
        <f t="shared" si="292"/>
        <v>2231818</v>
      </c>
      <c r="U528" s="844">
        <f t="shared" si="293"/>
        <v>431818</v>
      </c>
      <c r="V528" s="856">
        <v>43587</v>
      </c>
      <c r="W528" s="844">
        <v>13054544</v>
      </c>
      <c r="X528" s="856"/>
      <c r="Y528" s="844"/>
      <c r="Z528" s="844"/>
      <c r="AA528" s="857"/>
      <c r="AB528" s="857"/>
      <c r="AC528" s="444"/>
      <c r="AD528" s="444"/>
      <c r="AE528" s="858">
        <f t="shared" si="294"/>
        <v>13054544</v>
      </c>
      <c r="AF528" s="858">
        <f t="shared" si="295"/>
        <v>0</v>
      </c>
      <c r="AG528" s="444"/>
      <c r="AH528" s="444"/>
    </row>
    <row r="529" spans="1:34" ht="15" customHeight="1" thickBot="1" x14ac:dyDescent="0.3">
      <c r="A529" s="1176">
        <f t="shared" si="296"/>
        <v>12</v>
      </c>
      <c r="B529" s="1193">
        <f t="shared" si="297"/>
        <v>43591</v>
      </c>
      <c r="C529" s="834">
        <f t="shared" si="298"/>
        <v>522</v>
      </c>
      <c r="D529" s="835" t="s">
        <v>90</v>
      </c>
      <c r="E529" s="1208" t="s">
        <v>88</v>
      </c>
      <c r="F529" s="850">
        <v>10</v>
      </c>
      <c r="G529" s="838">
        <f t="shared" si="280"/>
        <v>13318180</v>
      </c>
      <c r="H529" s="839"/>
      <c r="I529" s="840">
        <f t="shared" si="281"/>
        <v>0</v>
      </c>
      <c r="J529" s="841"/>
      <c r="K529" s="840">
        <f t="shared" si="282"/>
        <v>0</v>
      </c>
      <c r="L529" s="842"/>
      <c r="M529" s="840">
        <f t="shared" si="283"/>
        <v>0</v>
      </c>
      <c r="N529" s="851">
        <f t="shared" si="299"/>
        <v>10</v>
      </c>
      <c r="O529" s="844">
        <f t="shared" si="299"/>
        <v>13318180</v>
      </c>
      <c r="P529" s="844">
        <f t="shared" si="274"/>
        <v>400000</v>
      </c>
      <c r="Q529" s="844"/>
      <c r="R529" s="844">
        <f t="shared" si="290"/>
        <v>1331818</v>
      </c>
      <c r="S529" s="844">
        <f t="shared" si="291"/>
        <v>1931818</v>
      </c>
      <c r="T529" s="844">
        <f t="shared" si="292"/>
        <v>2231818</v>
      </c>
      <c r="U529" s="844">
        <f t="shared" si="293"/>
        <v>431818</v>
      </c>
      <c r="V529" s="856">
        <v>43591</v>
      </c>
      <c r="W529" s="844">
        <v>13318180</v>
      </c>
      <c r="X529" s="834"/>
      <c r="Y529" s="844"/>
      <c r="Z529" s="844"/>
      <c r="AA529" s="857"/>
      <c r="AB529" s="857"/>
      <c r="AC529" s="444"/>
      <c r="AD529" s="444"/>
      <c r="AE529" s="858">
        <f t="shared" si="294"/>
        <v>13318180</v>
      </c>
      <c r="AF529" s="858">
        <f t="shared" si="295"/>
        <v>0</v>
      </c>
      <c r="AG529" s="444"/>
      <c r="AH529" s="444"/>
    </row>
    <row r="530" spans="1:34" ht="15" customHeight="1" x14ac:dyDescent="0.25">
      <c r="A530" s="1175">
        <v>1</v>
      </c>
      <c r="B530" s="1193">
        <v>43592</v>
      </c>
      <c r="C530" s="1206">
        <v>523</v>
      </c>
      <c r="D530" s="835" t="s">
        <v>33</v>
      </c>
      <c r="E530" s="1208" t="s">
        <v>31</v>
      </c>
      <c r="F530" s="850">
        <v>5</v>
      </c>
      <c r="G530" s="838">
        <f t="shared" si="280"/>
        <v>6659090</v>
      </c>
      <c r="H530" s="839"/>
      <c r="I530" s="840">
        <f t="shared" si="281"/>
        <v>0</v>
      </c>
      <c r="J530" s="841">
        <v>6</v>
      </c>
      <c r="K530" s="840">
        <f t="shared" si="282"/>
        <v>13390908</v>
      </c>
      <c r="L530" s="842"/>
      <c r="M530" s="840">
        <f t="shared" si="283"/>
        <v>0</v>
      </c>
      <c r="N530" s="851">
        <f t="shared" si="299"/>
        <v>11</v>
      </c>
      <c r="O530" s="844">
        <f t="shared" si="299"/>
        <v>20049998</v>
      </c>
      <c r="P530" s="844">
        <f t="shared" si="274"/>
        <v>440000</v>
      </c>
      <c r="Q530" s="844"/>
      <c r="R530" s="844">
        <f t="shared" si="290"/>
        <v>1331818</v>
      </c>
      <c r="S530" s="844">
        <f t="shared" si="291"/>
        <v>1931818</v>
      </c>
      <c r="T530" s="844">
        <f t="shared" si="292"/>
        <v>2231818</v>
      </c>
      <c r="U530" s="844">
        <f t="shared" si="293"/>
        <v>431818</v>
      </c>
      <c r="V530" s="856">
        <v>43588</v>
      </c>
      <c r="W530" s="844">
        <v>20049998</v>
      </c>
      <c r="X530" s="856"/>
      <c r="Y530" s="844"/>
      <c r="Z530" s="844"/>
      <c r="AA530" s="857"/>
      <c r="AB530" s="857"/>
      <c r="AC530" s="444"/>
      <c r="AD530" s="444"/>
      <c r="AE530" s="858">
        <f>W530+Y530+AA530+AC530</f>
        <v>20049998</v>
      </c>
      <c r="AF530" s="859">
        <f t="shared" si="295"/>
        <v>0</v>
      </c>
      <c r="AG530" s="444"/>
      <c r="AH530" s="444"/>
    </row>
    <row r="531" spans="1:34" ht="15" customHeight="1" x14ac:dyDescent="0.25">
      <c r="A531" s="1176">
        <f>+A530+1</f>
        <v>2</v>
      </c>
      <c r="B531" s="1193">
        <f>+B530</f>
        <v>43592</v>
      </c>
      <c r="C531" s="834">
        <f>+C530+1</f>
        <v>524</v>
      </c>
      <c r="D531" s="835" t="s">
        <v>34</v>
      </c>
      <c r="E531" s="1208" t="s">
        <v>31</v>
      </c>
      <c r="F531" s="850">
        <v>5</v>
      </c>
      <c r="G531" s="838">
        <f t="shared" si="280"/>
        <v>6659090</v>
      </c>
      <c r="H531" s="839"/>
      <c r="I531" s="840">
        <f t="shared" si="281"/>
        <v>0</v>
      </c>
      <c r="J531" s="841">
        <v>4</v>
      </c>
      <c r="K531" s="840">
        <f t="shared" si="282"/>
        <v>8927272</v>
      </c>
      <c r="L531" s="842">
        <v>1</v>
      </c>
      <c r="M531" s="840">
        <f t="shared" si="283"/>
        <v>431818</v>
      </c>
      <c r="N531" s="851">
        <f t="shared" si="299"/>
        <v>10</v>
      </c>
      <c r="O531" s="844">
        <f t="shared" si="299"/>
        <v>16018180</v>
      </c>
      <c r="P531" s="844">
        <f t="shared" si="274"/>
        <v>400000</v>
      </c>
      <c r="Q531" s="844"/>
      <c r="R531" s="844">
        <f t="shared" si="290"/>
        <v>1331818</v>
      </c>
      <c r="S531" s="844">
        <f t="shared" si="291"/>
        <v>1931818</v>
      </c>
      <c r="T531" s="844">
        <f t="shared" si="292"/>
        <v>2231818</v>
      </c>
      <c r="U531" s="844">
        <f t="shared" si="293"/>
        <v>431818</v>
      </c>
      <c r="V531" s="856">
        <v>43588</v>
      </c>
      <c r="W531" s="844">
        <v>16018180</v>
      </c>
      <c r="X531" s="856"/>
      <c r="Y531" s="844"/>
      <c r="Z531" s="844"/>
      <c r="AA531" s="857"/>
      <c r="AB531" s="857"/>
      <c r="AC531" s="444"/>
      <c r="AD531" s="444"/>
      <c r="AE531" s="858">
        <f t="shared" ref="AE531:AE538" si="300">W531+Y531+AA531+AC531</f>
        <v>16018180</v>
      </c>
      <c r="AF531" s="859">
        <f t="shared" si="295"/>
        <v>0</v>
      </c>
      <c r="AG531" s="444"/>
      <c r="AH531" s="444"/>
    </row>
    <row r="532" spans="1:34" ht="15" customHeight="1" x14ac:dyDescent="0.25">
      <c r="A532" s="1176">
        <f t="shared" ref="A532:A538" si="301">+A531+1</f>
        <v>3</v>
      </c>
      <c r="B532" s="1193">
        <f t="shared" ref="B532:B538" si="302">+B531</f>
        <v>43592</v>
      </c>
      <c r="C532" s="834">
        <f t="shared" ref="C532:C538" si="303">+C531+1</f>
        <v>525</v>
      </c>
      <c r="D532" s="835" t="s">
        <v>39</v>
      </c>
      <c r="E532" s="1208" t="s">
        <v>31</v>
      </c>
      <c r="F532" s="850">
        <v>3</v>
      </c>
      <c r="G532" s="838">
        <f t="shared" si="280"/>
        <v>3995454</v>
      </c>
      <c r="H532" s="839">
        <v>1</v>
      </c>
      <c r="I532" s="840">
        <f t="shared" si="281"/>
        <v>1931818</v>
      </c>
      <c r="J532" s="841">
        <v>3</v>
      </c>
      <c r="K532" s="840">
        <f t="shared" si="282"/>
        <v>6695454</v>
      </c>
      <c r="L532" s="842"/>
      <c r="M532" s="840">
        <f t="shared" si="283"/>
        <v>0</v>
      </c>
      <c r="N532" s="851">
        <f t="shared" si="299"/>
        <v>7</v>
      </c>
      <c r="O532" s="844">
        <f t="shared" si="299"/>
        <v>12622726</v>
      </c>
      <c r="P532" s="844">
        <f t="shared" si="274"/>
        <v>280000</v>
      </c>
      <c r="Q532" s="844"/>
      <c r="R532" s="844">
        <f t="shared" si="290"/>
        <v>1331818</v>
      </c>
      <c r="S532" s="844">
        <f t="shared" si="291"/>
        <v>1931818</v>
      </c>
      <c r="T532" s="844">
        <f t="shared" si="292"/>
        <v>2231818</v>
      </c>
      <c r="U532" s="844">
        <f t="shared" si="293"/>
        <v>431818</v>
      </c>
      <c r="V532" s="856">
        <v>43588</v>
      </c>
      <c r="W532" s="844">
        <v>12622726</v>
      </c>
      <c r="X532" s="856"/>
      <c r="Y532" s="844"/>
      <c r="Z532" s="856"/>
      <c r="AA532" s="857">
        <v>0</v>
      </c>
      <c r="AB532" s="857"/>
      <c r="AC532" s="444"/>
      <c r="AD532" s="444"/>
      <c r="AE532" s="858">
        <f t="shared" si="300"/>
        <v>12622726</v>
      </c>
      <c r="AF532" s="859">
        <f t="shared" si="295"/>
        <v>0</v>
      </c>
      <c r="AG532" s="444"/>
      <c r="AH532" s="444"/>
    </row>
    <row r="533" spans="1:34" ht="15" customHeight="1" x14ac:dyDescent="0.25">
      <c r="A533" s="1176">
        <f t="shared" si="301"/>
        <v>4</v>
      </c>
      <c r="B533" s="1193">
        <f t="shared" si="302"/>
        <v>43592</v>
      </c>
      <c r="C533" s="834">
        <f t="shared" si="303"/>
        <v>526</v>
      </c>
      <c r="D533" s="835" t="s">
        <v>81</v>
      </c>
      <c r="E533" s="1208" t="s">
        <v>31</v>
      </c>
      <c r="F533" s="850">
        <v>5</v>
      </c>
      <c r="G533" s="838">
        <f t="shared" si="280"/>
        <v>6659090</v>
      </c>
      <c r="H533" s="839"/>
      <c r="I533" s="840">
        <f t="shared" si="281"/>
        <v>0</v>
      </c>
      <c r="J533" s="841">
        <v>4</v>
      </c>
      <c r="K533" s="840">
        <f t="shared" si="282"/>
        <v>8927272</v>
      </c>
      <c r="L533" s="842">
        <v>1</v>
      </c>
      <c r="M533" s="840">
        <f t="shared" si="283"/>
        <v>431818</v>
      </c>
      <c r="N533" s="851">
        <f t="shared" si="299"/>
        <v>10</v>
      </c>
      <c r="O533" s="844">
        <f t="shared" si="299"/>
        <v>16018180</v>
      </c>
      <c r="P533" s="844">
        <f t="shared" si="274"/>
        <v>400000</v>
      </c>
      <c r="Q533" s="844"/>
      <c r="R533" s="844">
        <f t="shared" si="290"/>
        <v>1331818</v>
      </c>
      <c r="S533" s="844">
        <f t="shared" si="291"/>
        <v>1931818</v>
      </c>
      <c r="T533" s="844">
        <f t="shared" si="292"/>
        <v>2231818</v>
      </c>
      <c r="U533" s="844">
        <f t="shared" si="293"/>
        <v>431818</v>
      </c>
      <c r="V533" s="856">
        <v>43588</v>
      </c>
      <c r="W533" s="844">
        <v>63000</v>
      </c>
      <c r="X533" s="856">
        <v>43591</v>
      </c>
      <c r="Y533" s="844">
        <v>15955180</v>
      </c>
      <c r="Z533" s="844"/>
      <c r="AA533" s="857"/>
      <c r="AB533" s="857"/>
      <c r="AC533" s="444"/>
      <c r="AD533" s="444"/>
      <c r="AE533" s="858">
        <f t="shared" si="300"/>
        <v>16018180</v>
      </c>
      <c r="AF533" s="859">
        <f t="shared" si="295"/>
        <v>0</v>
      </c>
      <c r="AG533" s="444"/>
      <c r="AH533" s="444"/>
    </row>
    <row r="534" spans="1:34" ht="15" customHeight="1" x14ac:dyDescent="0.25">
      <c r="A534" s="1176">
        <f t="shared" si="301"/>
        <v>5</v>
      </c>
      <c r="B534" s="1193">
        <f t="shared" si="302"/>
        <v>43592</v>
      </c>
      <c r="C534" s="834">
        <f t="shared" si="303"/>
        <v>527</v>
      </c>
      <c r="D534" s="835" t="s">
        <v>48</v>
      </c>
      <c r="E534" s="1208" t="s">
        <v>43</v>
      </c>
      <c r="F534" s="850">
        <v>5</v>
      </c>
      <c r="G534" s="838">
        <f t="shared" si="280"/>
        <v>6659090</v>
      </c>
      <c r="H534" s="839"/>
      <c r="I534" s="840">
        <f t="shared" si="281"/>
        <v>0</v>
      </c>
      <c r="J534" s="841">
        <v>4</v>
      </c>
      <c r="K534" s="840">
        <f t="shared" si="282"/>
        <v>8927272</v>
      </c>
      <c r="L534" s="842">
        <v>1</v>
      </c>
      <c r="M534" s="840">
        <f t="shared" si="283"/>
        <v>431818</v>
      </c>
      <c r="N534" s="851">
        <f t="shared" si="299"/>
        <v>10</v>
      </c>
      <c r="O534" s="844">
        <f t="shared" si="299"/>
        <v>16018180</v>
      </c>
      <c r="P534" s="844">
        <f t="shared" si="274"/>
        <v>400000</v>
      </c>
      <c r="Q534" s="844"/>
      <c r="R534" s="844">
        <f t="shared" si="290"/>
        <v>1331818</v>
      </c>
      <c r="S534" s="844">
        <f t="shared" si="291"/>
        <v>1931818</v>
      </c>
      <c r="T534" s="844">
        <f t="shared" si="292"/>
        <v>2231818</v>
      </c>
      <c r="U534" s="844">
        <f t="shared" si="293"/>
        <v>431818</v>
      </c>
      <c r="V534" s="856">
        <v>43588</v>
      </c>
      <c r="W534" s="844">
        <v>16018180</v>
      </c>
      <c r="X534" s="834"/>
      <c r="Y534" s="844"/>
      <c r="Z534" s="844"/>
      <c r="AA534" s="857"/>
      <c r="AB534" s="857"/>
      <c r="AC534" s="444"/>
      <c r="AD534" s="444"/>
      <c r="AE534" s="858">
        <f t="shared" si="300"/>
        <v>16018180</v>
      </c>
      <c r="AF534" s="859">
        <f t="shared" si="295"/>
        <v>0</v>
      </c>
      <c r="AG534" s="444"/>
      <c r="AH534" s="444"/>
    </row>
    <row r="535" spans="1:34" ht="15" customHeight="1" x14ac:dyDescent="0.25">
      <c r="A535" s="1176">
        <f t="shared" si="301"/>
        <v>6</v>
      </c>
      <c r="B535" s="1193">
        <f t="shared" si="302"/>
        <v>43592</v>
      </c>
      <c r="C535" s="834">
        <f t="shared" si="303"/>
        <v>528</v>
      </c>
      <c r="D535" s="835" t="s">
        <v>51</v>
      </c>
      <c r="E535" s="1208" t="s">
        <v>43</v>
      </c>
      <c r="F535" s="850">
        <v>5</v>
      </c>
      <c r="G535" s="838">
        <f t="shared" si="280"/>
        <v>6659090</v>
      </c>
      <c r="H535" s="839"/>
      <c r="I535" s="840">
        <f t="shared" si="281"/>
        <v>0</v>
      </c>
      <c r="J535" s="841">
        <v>4</v>
      </c>
      <c r="K535" s="840">
        <f t="shared" si="282"/>
        <v>8927272</v>
      </c>
      <c r="L535" s="842">
        <v>1</v>
      </c>
      <c r="M535" s="840">
        <f t="shared" si="283"/>
        <v>431818</v>
      </c>
      <c r="N535" s="851">
        <f t="shared" si="299"/>
        <v>10</v>
      </c>
      <c r="O535" s="844">
        <f t="shared" si="299"/>
        <v>16018180</v>
      </c>
      <c r="P535" s="844">
        <f t="shared" si="274"/>
        <v>400000</v>
      </c>
      <c r="Q535" s="844"/>
      <c r="R535" s="844">
        <f t="shared" si="290"/>
        <v>1331818</v>
      </c>
      <c r="S535" s="844">
        <f t="shared" si="291"/>
        <v>1931818</v>
      </c>
      <c r="T535" s="844">
        <f t="shared" si="292"/>
        <v>2231818</v>
      </c>
      <c r="U535" s="844">
        <f t="shared" si="293"/>
        <v>431818</v>
      </c>
      <c r="V535" s="856">
        <v>43591</v>
      </c>
      <c r="W535" s="844">
        <v>16018180</v>
      </c>
      <c r="X535" s="834"/>
      <c r="Y535" s="844"/>
      <c r="Z535" s="844"/>
      <c r="AA535" s="857"/>
      <c r="AB535" s="857"/>
      <c r="AC535" s="444"/>
      <c r="AD535" s="444"/>
      <c r="AE535" s="858">
        <f t="shared" si="300"/>
        <v>16018180</v>
      </c>
      <c r="AF535" s="859">
        <f t="shared" si="295"/>
        <v>0</v>
      </c>
      <c r="AG535" s="444"/>
      <c r="AH535" s="444"/>
    </row>
    <row r="536" spans="1:34" ht="15" customHeight="1" x14ac:dyDescent="0.25">
      <c r="A536" s="1176">
        <f t="shared" si="301"/>
        <v>7</v>
      </c>
      <c r="B536" s="1193">
        <f t="shared" si="302"/>
        <v>43592</v>
      </c>
      <c r="C536" s="834">
        <f t="shared" si="303"/>
        <v>529</v>
      </c>
      <c r="D536" s="835" t="s">
        <v>53</v>
      </c>
      <c r="E536" s="1208" t="s">
        <v>43</v>
      </c>
      <c r="F536" s="850">
        <v>5</v>
      </c>
      <c r="G536" s="838">
        <f t="shared" si="280"/>
        <v>6659090</v>
      </c>
      <c r="H536" s="839">
        <v>1</v>
      </c>
      <c r="I536" s="840">
        <f t="shared" si="281"/>
        <v>1931818</v>
      </c>
      <c r="J536" s="841">
        <v>4</v>
      </c>
      <c r="K536" s="840">
        <f t="shared" si="282"/>
        <v>8927272</v>
      </c>
      <c r="L536" s="842"/>
      <c r="M536" s="840">
        <f t="shared" si="283"/>
        <v>0</v>
      </c>
      <c r="N536" s="851">
        <f t="shared" si="299"/>
        <v>10</v>
      </c>
      <c r="O536" s="844">
        <f t="shared" si="299"/>
        <v>17518180</v>
      </c>
      <c r="P536" s="844">
        <f t="shared" si="274"/>
        <v>400000</v>
      </c>
      <c r="Q536" s="844"/>
      <c r="R536" s="844">
        <f t="shared" si="290"/>
        <v>1331818</v>
      </c>
      <c r="S536" s="844">
        <f t="shared" si="291"/>
        <v>1931818</v>
      </c>
      <c r="T536" s="844">
        <f t="shared" si="292"/>
        <v>2231818</v>
      </c>
      <c r="U536" s="844">
        <f t="shared" si="293"/>
        <v>431818</v>
      </c>
      <c r="V536" s="856">
        <v>43588</v>
      </c>
      <c r="W536" s="844">
        <v>17518180</v>
      </c>
      <c r="X536" s="834"/>
      <c r="Y536" s="844"/>
      <c r="Z536" s="844"/>
      <c r="AA536" s="857"/>
      <c r="AB536" s="857"/>
      <c r="AC536" s="444"/>
      <c r="AD536" s="444"/>
      <c r="AE536" s="858">
        <f t="shared" si="300"/>
        <v>17518180</v>
      </c>
      <c r="AF536" s="859">
        <f t="shared" si="295"/>
        <v>0</v>
      </c>
      <c r="AG536" s="445"/>
      <c r="AH536" s="444"/>
    </row>
    <row r="537" spans="1:34" ht="15" customHeight="1" x14ac:dyDescent="0.25">
      <c r="A537" s="1176">
        <f t="shared" si="301"/>
        <v>8</v>
      </c>
      <c r="B537" s="1193">
        <f t="shared" si="302"/>
        <v>43592</v>
      </c>
      <c r="C537" s="834">
        <f t="shared" si="303"/>
        <v>530</v>
      </c>
      <c r="D537" s="835" t="s">
        <v>95</v>
      </c>
      <c r="E537" s="1208" t="s">
        <v>57</v>
      </c>
      <c r="F537" s="850">
        <v>4</v>
      </c>
      <c r="G537" s="838">
        <f t="shared" si="280"/>
        <v>5327272</v>
      </c>
      <c r="H537" s="839"/>
      <c r="I537" s="840">
        <f t="shared" si="281"/>
        <v>0</v>
      </c>
      <c r="J537" s="841">
        <v>3</v>
      </c>
      <c r="K537" s="840">
        <f t="shared" si="282"/>
        <v>6695454</v>
      </c>
      <c r="L537" s="842">
        <v>1</v>
      </c>
      <c r="M537" s="840">
        <f t="shared" si="283"/>
        <v>431818</v>
      </c>
      <c r="N537" s="851">
        <f t="shared" si="299"/>
        <v>8</v>
      </c>
      <c r="O537" s="844">
        <f t="shared" si="299"/>
        <v>12454544</v>
      </c>
      <c r="P537" s="844">
        <f t="shared" si="274"/>
        <v>320000</v>
      </c>
      <c r="Q537" s="844"/>
      <c r="R537" s="844">
        <f t="shared" si="290"/>
        <v>1331818</v>
      </c>
      <c r="S537" s="844">
        <f t="shared" si="291"/>
        <v>1931818</v>
      </c>
      <c r="T537" s="844">
        <f t="shared" si="292"/>
        <v>2231818</v>
      </c>
      <c r="U537" s="844">
        <f t="shared" si="293"/>
        <v>431818</v>
      </c>
      <c r="V537" s="856">
        <v>43588</v>
      </c>
      <c r="W537" s="844">
        <v>12454544</v>
      </c>
      <c r="X537" s="834"/>
      <c r="Y537" s="844"/>
      <c r="Z537" s="844"/>
      <c r="AA537" s="857"/>
      <c r="AB537" s="857"/>
      <c r="AC537" s="444"/>
      <c r="AD537" s="444"/>
      <c r="AE537" s="858">
        <f t="shared" si="300"/>
        <v>12454544</v>
      </c>
      <c r="AF537" s="859">
        <f t="shared" si="295"/>
        <v>0</v>
      </c>
      <c r="AG537" s="444"/>
      <c r="AH537" s="444"/>
    </row>
    <row r="538" spans="1:34" ht="15" customHeight="1" thickBot="1" x14ac:dyDescent="0.3">
      <c r="A538" s="1176">
        <f t="shared" si="301"/>
        <v>9</v>
      </c>
      <c r="B538" s="1193">
        <f t="shared" si="302"/>
        <v>43592</v>
      </c>
      <c r="C538" s="834">
        <f t="shared" si="303"/>
        <v>531</v>
      </c>
      <c r="D538" s="835" t="s">
        <v>35</v>
      </c>
      <c r="E538" s="1208" t="s">
        <v>57</v>
      </c>
      <c r="F538" s="850">
        <v>5</v>
      </c>
      <c r="G538" s="838">
        <f t="shared" si="280"/>
        <v>6659090</v>
      </c>
      <c r="H538" s="839"/>
      <c r="I538" s="840">
        <f t="shared" si="281"/>
        <v>0</v>
      </c>
      <c r="J538" s="841">
        <v>4</v>
      </c>
      <c r="K538" s="840">
        <f t="shared" si="282"/>
        <v>8927272</v>
      </c>
      <c r="L538" s="842">
        <v>1</v>
      </c>
      <c r="M538" s="840">
        <f t="shared" si="283"/>
        <v>431818</v>
      </c>
      <c r="N538" s="851">
        <f t="shared" si="299"/>
        <v>10</v>
      </c>
      <c r="O538" s="844">
        <f t="shared" si="299"/>
        <v>16018180</v>
      </c>
      <c r="P538" s="844">
        <f t="shared" si="274"/>
        <v>400000</v>
      </c>
      <c r="Q538" s="844"/>
      <c r="R538" s="844">
        <f t="shared" si="290"/>
        <v>1331818</v>
      </c>
      <c r="S538" s="844">
        <f t="shared" si="291"/>
        <v>1931818</v>
      </c>
      <c r="T538" s="844">
        <f t="shared" si="292"/>
        <v>2231818</v>
      </c>
      <c r="U538" s="844">
        <f t="shared" si="293"/>
        <v>431818</v>
      </c>
      <c r="V538" s="856">
        <v>43591</v>
      </c>
      <c r="W538" s="844">
        <v>16018180</v>
      </c>
      <c r="X538" s="834"/>
      <c r="Y538" s="844"/>
      <c r="Z538" s="844"/>
      <c r="AA538" s="857"/>
      <c r="AB538" s="857"/>
      <c r="AC538" s="444"/>
      <c r="AD538" s="444"/>
      <c r="AE538" s="858">
        <f t="shared" si="300"/>
        <v>16018180</v>
      </c>
      <c r="AF538" s="859">
        <f t="shared" si="295"/>
        <v>0</v>
      </c>
      <c r="AG538" s="444"/>
      <c r="AH538" s="444"/>
    </row>
    <row r="539" spans="1:34" ht="15" customHeight="1" x14ac:dyDescent="0.25">
      <c r="A539" s="1175">
        <v>1</v>
      </c>
      <c r="B539" s="1193">
        <v>43593</v>
      </c>
      <c r="C539" s="1206">
        <v>532</v>
      </c>
      <c r="D539" s="835" t="s">
        <v>32</v>
      </c>
      <c r="E539" s="1208" t="s">
        <v>31</v>
      </c>
      <c r="F539" s="850">
        <v>4</v>
      </c>
      <c r="G539" s="838">
        <f t="shared" si="280"/>
        <v>5327272</v>
      </c>
      <c r="H539" s="839">
        <v>1</v>
      </c>
      <c r="I539" s="840">
        <f t="shared" si="281"/>
        <v>1931818</v>
      </c>
      <c r="J539" s="841">
        <v>2</v>
      </c>
      <c r="K539" s="840">
        <f t="shared" si="282"/>
        <v>4463636</v>
      </c>
      <c r="L539" s="842">
        <v>1</v>
      </c>
      <c r="M539" s="840">
        <f t="shared" si="283"/>
        <v>431818</v>
      </c>
      <c r="N539" s="851">
        <f t="shared" ref="N539:O554" si="304">+L539+J539+H539+F539</f>
        <v>8</v>
      </c>
      <c r="O539" s="844">
        <f t="shared" si="304"/>
        <v>12154544</v>
      </c>
      <c r="P539" s="844">
        <f t="shared" si="274"/>
        <v>320000</v>
      </c>
      <c r="Q539" s="844"/>
      <c r="R539" s="844">
        <f t="shared" si="290"/>
        <v>1331818</v>
      </c>
      <c r="S539" s="844">
        <f t="shared" si="291"/>
        <v>1931818</v>
      </c>
      <c r="T539" s="844">
        <f t="shared" si="292"/>
        <v>2231818</v>
      </c>
      <c r="U539" s="844">
        <f t="shared" si="293"/>
        <v>431818</v>
      </c>
      <c r="V539" s="856">
        <v>43591</v>
      </c>
      <c r="W539" s="844">
        <v>10000000</v>
      </c>
      <c r="X539" s="856">
        <v>43598</v>
      </c>
      <c r="Y539" s="844">
        <v>2154544</v>
      </c>
      <c r="Z539" s="844"/>
      <c r="AA539" s="857"/>
      <c r="AB539" s="857"/>
      <c r="AC539" s="444"/>
      <c r="AD539" s="444"/>
      <c r="AE539" s="858">
        <f>W539+Y539+AA539+AC539</f>
        <v>12154544</v>
      </c>
      <c r="AF539" s="859">
        <f t="shared" si="295"/>
        <v>0</v>
      </c>
      <c r="AG539" s="728"/>
      <c r="AH539" s="444"/>
    </row>
    <row r="540" spans="1:34" ht="15" customHeight="1" x14ac:dyDescent="0.25">
      <c r="A540" s="1176">
        <f>+A539+1</f>
        <v>2</v>
      </c>
      <c r="B540" s="1193">
        <v>43593</v>
      </c>
      <c r="C540" s="1206">
        <f>+C539+1</f>
        <v>533</v>
      </c>
      <c r="D540" s="864" t="s">
        <v>47</v>
      </c>
      <c r="E540" s="1161" t="s">
        <v>43</v>
      </c>
      <c r="F540" s="850">
        <v>6</v>
      </c>
      <c r="G540" s="838">
        <f t="shared" ref="G540:G571" si="305">+F540*R540</f>
        <v>7990908</v>
      </c>
      <c r="H540" s="839"/>
      <c r="I540" s="840">
        <f t="shared" ref="I540:I571" si="306">+H540*S540</f>
        <v>0</v>
      </c>
      <c r="J540" s="841">
        <v>3</v>
      </c>
      <c r="K540" s="840">
        <f t="shared" ref="K540:K571" si="307">+J540*T540</f>
        <v>6695454</v>
      </c>
      <c r="L540" s="842">
        <v>1</v>
      </c>
      <c r="M540" s="840">
        <f t="shared" ref="M540:M571" si="308">+L540*U540</f>
        <v>431818</v>
      </c>
      <c r="N540" s="851">
        <f t="shared" si="304"/>
        <v>10</v>
      </c>
      <c r="O540" s="844">
        <f t="shared" si="304"/>
        <v>15118180</v>
      </c>
      <c r="P540" s="844">
        <f t="shared" si="274"/>
        <v>400000</v>
      </c>
      <c r="Q540" s="844"/>
      <c r="R540" s="844">
        <f t="shared" si="290"/>
        <v>1331818</v>
      </c>
      <c r="S540" s="844">
        <f t="shared" si="291"/>
        <v>1931818</v>
      </c>
      <c r="T540" s="844">
        <f t="shared" si="292"/>
        <v>2231818</v>
      </c>
      <c r="U540" s="844">
        <f t="shared" si="293"/>
        <v>431818</v>
      </c>
      <c r="V540" s="856">
        <v>43591</v>
      </c>
      <c r="W540" s="844">
        <v>10118180</v>
      </c>
      <c r="X540" s="856">
        <v>43595</v>
      </c>
      <c r="Y540" s="844">
        <v>5000000</v>
      </c>
      <c r="Z540" s="844"/>
      <c r="AA540" s="857"/>
      <c r="AB540" s="857"/>
      <c r="AC540" s="444"/>
      <c r="AD540" s="444"/>
      <c r="AE540" s="858">
        <f t="shared" ref="AE540:AE548" si="309">W540+Y540+AA540+AC540</f>
        <v>15118180</v>
      </c>
      <c r="AF540" s="859">
        <f t="shared" si="295"/>
        <v>0</v>
      </c>
      <c r="AG540" s="728"/>
      <c r="AH540" s="444"/>
    </row>
    <row r="541" spans="1:34" ht="15" customHeight="1" x14ac:dyDescent="0.25">
      <c r="A541" s="1176">
        <f>+A540+1</f>
        <v>3</v>
      </c>
      <c r="B541" s="1193">
        <v>43593</v>
      </c>
      <c r="C541" s="1206">
        <f t="shared" ref="C541:C546" si="310">+C540+1</f>
        <v>534</v>
      </c>
      <c r="D541" s="835" t="s">
        <v>39</v>
      </c>
      <c r="E541" s="1161" t="s">
        <v>43</v>
      </c>
      <c r="F541" s="850">
        <v>5</v>
      </c>
      <c r="G541" s="838">
        <f t="shared" si="305"/>
        <v>6659090</v>
      </c>
      <c r="H541" s="839"/>
      <c r="I541" s="840">
        <f t="shared" si="306"/>
        <v>0</v>
      </c>
      <c r="J541" s="841">
        <v>4</v>
      </c>
      <c r="K541" s="840">
        <f t="shared" si="307"/>
        <v>8927272</v>
      </c>
      <c r="L541" s="842">
        <v>1</v>
      </c>
      <c r="M541" s="840">
        <f t="shared" si="308"/>
        <v>431818</v>
      </c>
      <c r="N541" s="851">
        <f t="shared" si="304"/>
        <v>10</v>
      </c>
      <c r="O541" s="844">
        <f t="shared" si="304"/>
        <v>16018180</v>
      </c>
      <c r="P541" s="844">
        <f t="shared" si="274"/>
        <v>400000</v>
      </c>
      <c r="Q541" s="844"/>
      <c r="R541" s="844">
        <f t="shared" si="290"/>
        <v>1331818</v>
      </c>
      <c r="S541" s="844">
        <f t="shared" si="291"/>
        <v>1931818</v>
      </c>
      <c r="T541" s="844">
        <f t="shared" si="292"/>
        <v>2231818</v>
      </c>
      <c r="U541" s="844">
        <f t="shared" si="293"/>
        <v>431818</v>
      </c>
      <c r="V541" s="856">
        <v>43588</v>
      </c>
      <c r="W541" s="844">
        <v>12936360</v>
      </c>
      <c r="X541" s="856">
        <v>43584</v>
      </c>
      <c r="Y541" s="844">
        <v>3081820</v>
      </c>
      <c r="Z541" s="856"/>
      <c r="AA541" s="857">
        <v>0</v>
      </c>
      <c r="AB541" s="857"/>
      <c r="AC541" s="444"/>
      <c r="AD541" s="444"/>
      <c r="AE541" s="858">
        <f t="shared" si="309"/>
        <v>16018180</v>
      </c>
      <c r="AF541" s="859">
        <f t="shared" si="295"/>
        <v>0</v>
      </c>
      <c r="AG541" s="728"/>
      <c r="AH541" s="444"/>
    </row>
    <row r="542" spans="1:34" ht="15" customHeight="1" x14ac:dyDescent="0.25">
      <c r="A542" s="1180">
        <f t="shared" ref="A542:A548" si="311">+A541+1</f>
        <v>4</v>
      </c>
      <c r="B542" s="1193">
        <v>43593</v>
      </c>
      <c r="C542" s="1206">
        <f t="shared" si="310"/>
        <v>535</v>
      </c>
      <c r="D542" s="961" t="s">
        <v>69</v>
      </c>
      <c r="E542" s="1161" t="s">
        <v>57</v>
      </c>
      <c r="F542" s="934">
        <v>5</v>
      </c>
      <c r="G542" s="838">
        <f t="shared" si="305"/>
        <v>6659090</v>
      </c>
      <c r="H542" s="936"/>
      <c r="I542" s="840">
        <f t="shared" si="306"/>
        <v>0</v>
      </c>
      <c r="J542" s="938">
        <v>2</v>
      </c>
      <c r="K542" s="840">
        <f t="shared" si="307"/>
        <v>4463636</v>
      </c>
      <c r="L542" s="939">
        <v>1</v>
      </c>
      <c r="M542" s="840">
        <f t="shared" si="308"/>
        <v>431818</v>
      </c>
      <c r="N542" s="940">
        <f t="shared" si="304"/>
        <v>8</v>
      </c>
      <c r="O542" s="844">
        <f t="shared" si="304"/>
        <v>11554544</v>
      </c>
      <c r="P542" s="941">
        <f t="shared" si="274"/>
        <v>320000</v>
      </c>
      <c r="Q542" s="941"/>
      <c r="R542" s="844">
        <f t="shared" si="290"/>
        <v>1331818</v>
      </c>
      <c r="S542" s="844">
        <f t="shared" si="291"/>
        <v>1931818</v>
      </c>
      <c r="T542" s="844">
        <f t="shared" si="292"/>
        <v>2231818</v>
      </c>
      <c r="U542" s="844">
        <f t="shared" si="293"/>
        <v>431818</v>
      </c>
      <c r="V542" s="856">
        <v>43591</v>
      </c>
      <c r="W542" s="844">
        <v>11554544</v>
      </c>
      <c r="X542" s="834"/>
      <c r="Y542" s="844"/>
      <c r="Z542" s="844"/>
      <c r="AA542" s="857"/>
      <c r="AB542" s="857"/>
      <c r="AC542" s="444"/>
      <c r="AD542" s="444"/>
      <c r="AE542" s="858">
        <f t="shared" si="309"/>
        <v>11554544</v>
      </c>
      <c r="AF542" s="859">
        <f t="shared" si="295"/>
        <v>0</v>
      </c>
      <c r="AG542" s="728"/>
      <c r="AH542" s="444"/>
    </row>
    <row r="543" spans="1:34" ht="15" customHeight="1" x14ac:dyDescent="0.25">
      <c r="A543" s="1176">
        <f t="shared" si="311"/>
        <v>5</v>
      </c>
      <c r="B543" s="1193">
        <v>43593</v>
      </c>
      <c r="C543" s="1206">
        <f t="shared" si="310"/>
        <v>536</v>
      </c>
      <c r="D543" s="835" t="s">
        <v>39</v>
      </c>
      <c r="E543" s="1161" t="s">
        <v>57</v>
      </c>
      <c r="F543" s="850">
        <v>4</v>
      </c>
      <c r="G543" s="838">
        <f t="shared" si="305"/>
        <v>5327272</v>
      </c>
      <c r="H543" s="839"/>
      <c r="I543" s="840">
        <f t="shared" si="306"/>
        <v>0</v>
      </c>
      <c r="J543" s="841">
        <v>4</v>
      </c>
      <c r="K543" s="840">
        <f t="shared" si="307"/>
        <v>8927272</v>
      </c>
      <c r="L543" s="842">
        <v>1</v>
      </c>
      <c r="M543" s="840">
        <f t="shared" si="308"/>
        <v>431818</v>
      </c>
      <c r="N543" s="851">
        <f t="shared" si="304"/>
        <v>9</v>
      </c>
      <c r="O543" s="844">
        <f t="shared" si="304"/>
        <v>14686362</v>
      </c>
      <c r="P543" s="844">
        <f t="shared" si="274"/>
        <v>360000</v>
      </c>
      <c r="Q543" s="844"/>
      <c r="R543" s="844">
        <f t="shared" si="290"/>
        <v>1331818</v>
      </c>
      <c r="S543" s="844">
        <f t="shared" si="291"/>
        <v>1931818</v>
      </c>
      <c r="T543" s="844">
        <f t="shared" si="292"/>
        <v>2231818</v>
      </c>
      <c r="U543" s="844">
        <f t="shared" si="293"/>
        <v>431818</v>
      </c>
      <c r="V543" s="856">
        <v>43591</v>
      </c>
      <c r="W543" s="844">
        <v>14686362</v>
      </c>
      <c r="X543" s="834"/>
      <c r="Y543" s="844"/>
      <c r="Z543" s="844"/>
      <c r="AA543" s="857"/>
      <c r="AB543" s="857"/>
      <c r="AC543" s="444"/>
      <c r="AD543" s="444"/>
      <c r="AE543" s="858">
        <f t="shared" si="309"/>
        <v>14686362</v>
      </c>
      <c r="AF543" s="859">
        <f t="shared" si="295"/>
        <v>0</v>
      </c>
      <c r="AG543" s="728"/>
      <c r="AH543" s="444"/>
    </row>
    <row r="544" spans="1:34" ht="15" customHeight="1" x14ac:dyDescent="0.25">
      <c r="A544" s="1176">
        <f t="shared" si="311"/>
        <v>6</v>
      </c>
      <c r="B544" s="1193">
        <v>43593</v>
      </c>
      <c r="C544" s="1206">
        <f t="shared" si="310"/>
        <v>537</v>
      </c>
      <c r="D544" s="835" t="s">
        <v>56</v>
      </c>
      <c r="E544" s="1208" t="s">
        <v>57</v>
      </c>
      <c r="F544" s="850">
        <v>6</v>
      </c>
      <c r="G544" s="838">
        <f t="shared" si="305"/>
        <v>7990908</v>
      </c>
      <c r="H544" s="839"/>
      <c r="I544" s="840">
        <f t="shared" si="306"/>
        <v>0</v>
      </c>
      <c r="J544" s="841">
        <v>6</v>
      </c>
      <c r="K544" s="840">
        <f t="shared" si="307"/>
        <v>13390908</v>
      </c>
      <c r="L544" s="842"/>
      <c r="M544" s="840">
        <f t="shared" si="308"/>
        <v>0</v>
      </c>
      <c r="N544" s="851">
        <f t="shared" si="304"/>
        <v>12</v>
      </c>
      <c r="O544" s="844">
        <f t="shared" si="304"/>
        <v>21381816</v>
      </c>
      <c r="P544" s="844">
        <f t="shared" si="274"/>
        <v>480000</v>
      </c>
      <c r="Q544" s="844"/>
      <c r="R544" s="844">
        <f t="shared" si="290"/>
        <v>1331818</v>
      </c>
      <c r="S544" s="844">
        <f t="shared" si="291"/>
        <v>1931818</v>
      </c>
      <c r="T544" s="844">
        <f t="shared" si="292"/>
        <v>2231818</v>
      </c>
      <c r="U544" s="844">
        <f t="shared" si="293"/>
        <v>431818</v>
      </c>
      <c r="V544" s="856">
        <v>43591</v>
      </c>
      <c r="W544" s="844">
        <v>21381816</v>
      </c>
      <c r="X544" s="834"/>
      <c r="Y544" s="844"/>
      <c r="Z544" s="844"/>
      <c r="AA544" s="857"/>
      <c r="AB544" s="857"/>
      <c r="AC544" s="444"/>
      <c r="AD544" s="444"/>
      <c r="AE544" s="858">
        <f t="shared" si="309"/>
        <v>21381816</v>
      </c>
      <c r="AF544" s="859">
        <f t="shared" si="295"/>
        <v>0</v>
      </c>
      <c r="AG544" s="728"/>
      <c r="AH544" s="444"/>
    </row>
    <row r="545" spans="1:34" ht="15" customHeight="1" x14ac:dyDescent="0.25">
      <c r="A545" s="1176">
        <f t="shared" si="311"/>
        <v>7</v>
      </c>
      <c r="B545" s="1193">
        <v>43593</v>
      </c>
      <c r="C545" s="1206">
        <f t="shared" si="310"/>
        <v>538</v>
      </c>
      <c r="D545" s="835" t="s">
        <v>55</v>
      </c>
      <c r="E545" s="1208" t="s">
        <v>88</v>
      </c>
      <c r="F545" s="850">
        <v>6</v>
      </c>
      <c r="G545" s="838">
        <f t="shared" si="305"/>
        <v>7990908</v>
      </c>
      <c r="H545" s="839"/>
      <c r="I545" s="840">
        <f t="shared" si="306"/>
        <v>0</v>
      </c>
      <c r="J545" s="841">
        <v>2</v>
      </c>
      <c r="K545" s="840">
        <f t="shared" si="307"/>
        <v>4463636</v>
      </c>
      <c r="L545" s="842">
        <v>1</v>
      </c>
      <c r="M545" s="840">
        <f t="shared" si="308"/>
        <v>431818</v>
      </c>
      <c r="N545" s="851">
        <f t="shared" si="304"/>
        <v>9</v>
      </c>
      <c r="O545" s="844">
        <f t="shared" si="304"/>
        <v>12886362</v>
      </c>
      <c r="P545" s="844">
        <f t="shared" si="274"/>
        <v>360000</v>
      </c>
      <c r="Q545" s="844"/>
      <c r="R545" s="844">
        <f t="shared" si="290"/>
        <v>1331818</v>
      </c>
      <c r="S545" s="844">
        <f t="shared" si="291"/>
        <v>1931818</v>
      </c>
      <c r="T545" s="844">
        <f t="shared" si="292"/>
        <v>2231818</v>
      </c>
      <c r="U545" s="844">
        <f t="shared" si="293"/>
        <v>431818</v>
      </c>
      <c r="V545" s="856">
        <v>43591</v>
      </c>
      <c r="W545" s="844">
        <v>12886362</v>
      </c>
      <c r="X545" s="834"/>
      <c r="Y545" s="844"/>
      <c r="Z545" s="844"/>
      <c r="AA545" s="857"/>
      <c r="AB545" s="857"/>
      <c r="AC545" s="444"/>
      <c r="AD545" s="444"/>
      <c r="AE545" s="858">
        <f t="shared" si="309"/>
        <v>12886362</v>
      </c>
      <c r="AF545" s="859">
        <f t="shared" si="295"/>
        <v>0</v>
      </c>
      <c r="AG545" s="728"/>
      <c r="AH545" s="444"/>
    </row>
    <row r="546" spans="1:34" ht="15" customHeight="1" x14ac:dyDescent="0.25">
      <c r="A546" s="1176">
        <f t="shared" si="311"/>
        <v>8</v>
      </c>
      <c r="B546" s="1193">
        <v>43593</v>
      </c>
      <c r="C546" s="1206">
        <f t="shared" si="310"/>
        <v>539</v>
      </c>
      <c r="D546" s="835" t="s">
        <v>90</v>
      </c>
      <c r="E546" s="1208" t="s">
        <v>88</v>
      </c>
      <c r="F546" s="850">
        <v>6</v>
      </c>
      <c r="G546" s="838">
        <f t="shared" si="305"/>
        <v>7990908</v>
      </c>
      <c r="H546" s="839"/>
      <c r="I546" s="840">
        <f t="shared" si="306"/>
        <v>0</v>
      </c>
      <c r="J546" s="841">
        <v>4</v>
      </c>
      <c r="K546" s="840">
        <f t="shared" si="307"/>
        <v>8927272</v>
      </c>
      <c r="L546" s="842"/>
      <c r="M546" s="840">
        <f t="shared" si="308"/>
        <v>0</v>
      </c>
      <c r="N546" s="851">
        <f t="shared" si="304"/>
        <v>10</v>
      </c>
      <c r="O546" s="844">
        <f t="shared" si="304"/>
        <v>16918180</v>
      </c>
      <c r="P546" s="844">
        <f t="shared" si="274"/>
        <v>400000</v>
      </c>
      <c r="Q546" s="844"/>
      <c r="R546" s="844">
        <f t="shared" si="290"/>
        <v>1331818</v>
      </c>
      <c r="S546" s="844">
        <f t="shared" si="291"/>
        <v>1931818</v>
      </c>
      <c r="T546" s="844">
        <f t="shared" si="292"/>
        <v>2231818</v>
      </c>
      <c r="U546" s="844">
        <f t="shared" si="293"/>
        <v>431818</v>
      </c>
      <c r="V546" s="856">
        <v>43594</v>
      </c>
      <c r="W546" s="844">
        <v>10000000</v>
      </c>
      <c r="X546" s="856">
        <v>43651</v>
      </c>
      <c r="Y546" s="844">
        <v>6918180</v>
      </c>
      <c r="Z546" s="844"/>
      <c r="AA546" s="857"/>
      <c r="AB546" s="857"/>
      <c r="AC546" s="444"/>
      <c r="AD546" s="444"/>
      <c r="AE546" s="858">
        <f t="shared" si="309"/>
        <v>16918180</v>
      </c>
      <c r="AF546" s="859">
        <f t="shared" si="295"/>
        <v>0</v>
      </c>
      <c r="AG546" s="445"/>
      <c r="AH546" s="444"/>
    </row>
    <row r="547" spans="1:34" ht="15" customHeight="1" x14ac:dyDescent="0.25">
      <c r="A547" s="1176">
        <f t="shared" si="311"/>
        <v>9</v>
      </c>
      <c r="B547" s="1193">
        <v>43593</v>
      </c>
      <c r="C547" s="1206">
        <f>+C546+1</f>
        <v>540</v>
      </c>
      <c r="D547" s="835" t="s">
        <v>229</v>
      </c>
      <c r="E547" s="1208" t="s">
        <v>88</v>
      </c>
      <c r="F547" s="850">
        <v>2</v>
      </c>
      <c r="G547" s="838">
        <f t="shared" si="305"/>
        <v>2663636</v>
      </c>
      <c r="H547" s="839"/>
      <c r="I547" s="840">
        <f t="shared" si="306"/>
        <v>0</v>
      </c>
      <c r="J547" s="841">
        <v>2</v>
      </c>
      <c r="K547" s="840">
        <f t="shared" si="307"/>
        <v>4463636</v>
      </c>
      <c r="L547" s="842"/>
      <c r="M547" s="840">
        <f t="shared" si="308"/>
        <v>0</v>
      </c>
      <c r="N547" s="851">
        <f t="shared" si="304"/>
        <v>4</v>
      </c>
      <c r="O547" s="844">
        <f t="shared" si="304"/>
        <v>7127272</v>
      </c>
      <c r="P547" s="844">
        <f t="shared" ref="P547:P610" si="312">+N547*40000</f>
        <v>160000</v>
      </c>
      <c r="Q547" s="844"/>
      <c r="R547" s="844">
        <f t="shared" si="290"/>
        <v>1331818</v>
      </c>
      <c r="S547" s="844">
        <f t="shared" si="291"/>
        <v>1931818</v>
      </c>
      <c r="T547" s="844">
        <f t="shared" si="292"/>
        <v>2231818</v>
      </c>
      <c r="U547" s="844">
        <f t="shared" si="293"/>
        <v>431818</v>
      </c>
      <c r="V547" s="856">
        <v>43595</v>
      </c>
      <c r="W547" s="844">
        <v>7127272</v>
      </c>
      <c r="X547" s="834"/>
      <c r="Y547" s="844"/>
      <c r="Z547" s="844"/>
      <c r="AA547" s="857"/>
      <c r="AB547" s="857"/>
      <c r="AC547" s="444"/>
      <c r="AD547" s="444"/>
      <c r="AE547" s="858">
        <f t="shared" si="309"/>
        <v>7127272</v>
      </c>
      <c r="AF547" s="859">
        <f t="shared" si="295"/>
        <v>0</v>
      </c>
      <c r="AG547" s="728"/>
      <c r="AH547" s="444"/>
    </row>
    <row r="548" spans="1:34" ht="15" customHeight="1" thickBot="1" x14ac:dyDescent="0.3">
      <c r="A548" s="1176">
        <f t="shared" si="311"/>
        <v>10</v>
      </c>
      <c r="B548" s="1193">
        <v>43593</v>
      </c>
      <c r="C548" s="1206">
        <f>+C547+1</f>
        <v>541</v>
      </c>
      <c r="D548" s="835" t="s">
        <v>101</v>
      </c>
      <c r="E548" s="1208" t="s">
        <v>88</v>
      </c>
      <c r="F548" s="850">
        <v>3</v>
      </c>
      <c r="G548" s="838">
        <f t="shared" si="305"/>
        <v>3995454</v>
      </c>
      <c r="H548" s="839"/>
      <c r="I548" s="840">
        <f t="shared" si="306"/>
        <v>0</v>
      </c>
      <c r="J548" s="841">
        <v>2</v>
      </c>
      <c r="K548" s="840">
        <f t="shared" si="307"/>
        <v>4463636</v>
      </c>
      <c r="L548" s="842">
        <v>1</v>
      </c>
      <c r="M548" s="840">
        <f t="shared" si="308"/>
        <v>431818</v>
      </c>
      <c r="N548" s="851">
        <f t="shared" si="304"/>
        <v>6</v>
      </c>
      <c r="O548" s="844">
        <f t="shared" si="304"/>
        <v>8890908</v>
      </c>
      <c r="P548" s="844">
        <f t="shared" si="312"/>
        <v>240000</v>
      </c>
      <c r="Q548" s="844"/>
      <c r="R548" s="844">
        <f t="shared" si="290"/>
        <v>1331818</v>
      </c>
      <c r="S548" s="844">
        <f t="shared" si="291"/>
        <v>1931818</v>
      </c>
      <c r="T548" s="844">
        <f t="shared" si="292"/>
        <v>2231818</v>
      </c>
      <c r="U548" s="844">
        <f t="shared" si="293"/>
        <v>431818</v>
      </c>
      <c r="V548" s="856">
        <v>43598</v>
      </c>
      <c r="W548" s="844">
        <v>8890908</v>
      </c>
      <c r="X548" s="834"/>
      <c r="Y548" s="844"/>
      <c r="Z548" s="844"/>
      <c r="AA548" s="857"/>
      <c r="AB548" s="857"/>
      <c r="AC548" s="444"/>
      <c r="AD548" s="444"/>
      <c r="AE548" s="858">
        <f t="shared" si="309"/>
        <v>8890908</v>
      </c>
      <c r="AF548" s="859">
        <f t="shared" si="295"/>
        <v>0</v>
      </c>
      <c r="AG548" s="728"/>
      <c r="AH548" s="444"/>
    </row>
    <row r="549" spans="1:34" ht="15" customHeight="1" x14ac:dyDescent="0.25">
      <c r="A549" s="1175">
        <v>1</v>
      </c>
      <c r="B549" s="1193">
        <v>43594</v>
      </c>
      <c r="C549" s="1206">
        <v>542</v>
      </c>
      <c r="D549" s="835" t="s">
        <v>40</v>
      </c>
      <c r="E549" s="1208" t="s">
        <v>31</v>
      </c>
      <c r="F549" s="850">
        <v>4</v>
      </c>
      <c r="G549" s="838">
        <f t="shared" si="305"/>
        <v>5327272</v>
      </c>
      <c r="H549" s="839"/>
      <c r="I549" s="840">
        <f t="shared" si="306"/>
        <v>0</v>
      </c>
      <c r="J549" s="841">
        <v>2</v>
      </c>
      <c r="K549" s="840">
        <f t="shared" si="307"/>
        <v>4463636</v>
      </c>
      <c r="L549" s="842">
        <v>1</v>
      </c>
      <c r="M549" s="840">
        <f t="shared" si="308"/>
        <v>431818</v>
      </c>
      <c r="N549" s="851">
        <f t="shared" si="304"/>
        <v>7</v>
      </c>
      <c r="O549" s="844">
        <f t="shared" si="304"/>
        <v>10222726</v>
      </c>
      <c r="P549" s="844">
        <f t="shared" si="312"/>
        <v>280000</v>
      </c>
      <c r="Q549" s="844"/>
      <c r="R549" s="844">
        <f t="shared" si="290"/>
        <v>1331818</v>
      </c>
      <c r="S549" s="844">
        <f t="shared" si="291"/>
        <v>1931818</v>
      </c>
      <c r="T549" s="844">
        <f t="shared" si="292"/>
        <v>2231818</v>
      </c>
      <c r="U549" s="844">
        <f t="shared" si="293"/>
        <v>431818</v>
      </c>
      <c r="V549" s="856">
        <v>43591</v>
      </c>
      <c r="W549" s="844">
        <v>10222726</v>
      </c>
      <c r="X549" s="856"/>
      <c r="Y549" s="844"/>
      <c r="Z549" s="844"/>
      <c r="AA549" s="857"/>
      <c r="AB549" s="857"/>
      <c r="AC549" s="444"/>
      <c r="AD549" s="444"/>
      <c r="AE549" s="858">
        <f>W549+Y549+AA549+AC549</f>
        <v>10222726</v>
      </c>
      <c r="AF549" s="859">
        <f t="shared" si="295"/>
        <v>0</v>
      </c>
      <c r="AG549" s="444"/>
      <c r="AH549" s="444"/>
    </row>
    <row r="550" spans="1:34" ht="15" customHeight="1" x14ac:dyDescent="0.25">
      <c r="A550" s="1176">
        <f>+A549+1</f>
        <v>2</v>
      </c>
      <c r="B550" s="1193">
        <v>43594</v>
      </c>
      <c r="C550" s="1206">
        <f>+C549+1</f>
        <v>543</v>
      </c>
      <c r="D550" s="864" t="s">
        <v>80</v>
      </c>
      <c r="E550" s="1161" t="s">
        <v>31</v>
      </c>
      <c r="F550" s="850">
        <v>3</v>
      </c>
      <c r="G550" s="838">
        <f t="shared" si="305"/>
        <v>3995454</v>
      </c>
      <c r="H550" s="839"/>
      <c r="I550" s="840">
        <f t="shared" si="306"/>
        <v>0</v>
      </c>
      <c r="J550" s="841">
        <v>1</v>
      </c>
      <c r="K550" s="840">
        <f t="shared" si="307"/>
        <v>2231818</v>
      </c>
      <c r="L550" s="842"/>
      <c r="M550" s="840">
        <f t="shared" si="308"/>
        <v>0</v>
      </c>
      <c r="N550" s="851">
        <f t="shared" si="304"/>
        <v>4</v>
      </c>
      <c r="O550" s="844">
        <f t="shared" si="304"/>
        <v>6227272</v>
      </c>
      <c r="P550" s="844">
        <f t="shared" si="312"/>
        <v>160000</v>
      </c>
      <c r="Q550" s="844"/>
      <c r="R550" s="844">
        <f t="shared" si="290"/>
        <v>1331818</v>
      </c>
      <c r="S550" s="844">
        <f t="shared" si="291"/>
        <v>1931818</v>
      </c>
      <c r="T550" s="844">
        <f t="shared" si="292"/>
        <v>2231818</v>
      </c>
      <c r="U550" s="844">
        <f t="shared" si="293"/>
        <v>431818</v>
      </c>
      <c r="V550" s="856">
        <v>43591</v>
      </c>
      <c r="W550" s="844">
        <v>6230000</v>
      </c>
      <c r="X550" s="856"/>
      <c r="Y550" s="844"/>
      <c r="Z550" s="844"/>
      <c r="AA550" s="857"/>
      <c r="AB550" s="857"/>
      <c r="AC550" s="444"/>
      <c r="AD550" s="444"/>
      <c r="AE550" s="858">
        <f t="shared" ref="AE550:AE573" si="313">W550+Y550+AA550+AC550</f>
        <v>6230000</v>
      </c>
      <c r="AF550" s="859">
        <f t="shared" si="295"/>
        <v>-2728</v>
      </c>
      <c r="AG550" s="444"/>
      <c r="AH550" s="444"/>
    </row>
    <row r="551" spans="1:34" ht="15" customHeight="1" x14ac:dyDescent="0.25">
      <c r="A551" s="1176">
        <f>+A550+1</f>
        <v>3</v>
      </c>
      <c r="B551" s="1193">
        <v>43594</v>
      </c>
      <c r="C551" s="1206">
        <f t="shared" ref="C551:C556" si="314">+C550+1</f>
        <v>544</v>
      </c>
      <c r="D551" s="864" t="s">
        <v>35</v>
      </c>
      <c r="E551" s="1161" t="s">
        <v>31</v>
      </c>
      <c r="F551" s="850">
        <v>3</v>
      </c>
      <c r="G551" s="838">
        <f t="shared" si="305"/>
        <v>3995454</v>
      </c>
      <c r="H551" s="839"/>
      <c r="I551" s="840">
        <f t="shared" si="306"/>
        <v>0</v>
      </c>
      <c r="J551" s="841">
        <v>1</v>
      </c>
      <c r="K551" s="840">
        <f t="shared" si="307"/>
        <v>2231818</v>
      </c>
      <c r="L551" s="842">
        <v>1</v>
      </c>
      <c r="M551" s="840">
        <f t="shared" si="308"/>
        <v>431818</v>
      </c>
      <c r="N551" s="851">
        <f t="shared" si="304"/>
        <v>5</v>
      </c>
      <c r="O551" s="844">
        <f t="shared" si="304"/>
        <v>6659090</v>
      </c>
      <c r="P551" s="844">
        <f t="shared" si="312"/>
        <v>200000</v>
      </c>
      <c r="Q551" s="844"/>
      <c r="R551" s="844">
        <f t="shared" si="290"/>
        <v>1331818</v>
      </c>
      <c r="S551" s="844">
        <f t="shared" si="291"/>
        <v>1931818</v>
      </c>
      <c r="T551" s="844">
        <f t="shared" si="292"/>
        <v>2231818</v>
      </c>
      <c r="U551" s="844">
        <f t="shared" si="293"/>
        <v>431818</v>
      </c>
      <c r="V551" s="856">
        <v>43591</v>
      </c>
      <c r="W551" s="844">
        <v>6659090</v>
      </c>
      <c r="X551" s="856"/>
      <c r="Y551" s="844"/>
      <c r="Z551" s="856"/>
      <c r="AA551" s="857">
        <v>0</v>
      </c>
      <c r="AB551" s="857"/>
      <c r="AC551" s="444"/>
      <c r="AD551" s="444"/>
      <c r="AE551" s="858">
        <f t="shared" si="313"/>
        <v>6659090</v>
      </c>
      <c r="AF551" s="859">
        <f t="shared" si="295"/>
        <v>0</v>
      </c>
      <c r="AG551" s="444"/>
      <c r="AH551" s="444"/>
    </row>
    <row r="552" spans="1:34" ht="15" customHeight="1" x14ac:dyDescent="0.25">
      <c r="A552" s="1180">
        <f t="shared" ref="A552:A573" si="315">+A551+1</f>
        <v>4</v>
      </c>
      <c r="B552" s="1193">
        <v>43594</v>
      </c>
      <c r="C552" s="1206">
        <f t="shared" si="314"/>
        <v>545</v>
      </c>
      <c r="D552" s="961" t="s">
        <v>36</v>
      </c>
      <c r="E552" s="1161" t="s">
        <v>31</v>
      </c>
      <c r="F552" s="934">
        <v>4</v>
      </c>
      <c r="G552" s="838">
        <f t="shared" si="305"/>
        <v>5327272</v>
      </c>
      <c r="H552" s="936"/>
      <c r="I552" s="840">
        <f t="shared" si="306"/>
        <v>0</v>
      </c>
      <c r="J552" s="938"/>
      <c r="K552" s="840">
        <f t="shared" si="307"/>
        <v>0</v>
      </c>
      <c r="L552" s="939"/>
      <c r="M552" s="840">
        <f t="shared" si="308"/>
        <v>0</v>
      </c>
      <c r="N552" s="940">
        <f t="shared" si="304"/>
        <v>4</v>
      </c>
      <c r="O552" s="844">
        <f t="shared" si="304"/>
        <v>5327272</v>
      </c>
      <c r="P552" s="941">
        <f t="shared" si="312"/>
        <v>160000</v>
      </c>
      <c r="Q552" s="941"/>
      <c r="R552" s="844">
        <f t="shared" si="290"/>
        <v>1331818</v>
      </c>
      <c r="S552" s="844">
        <f t="shared" si="291"/>
        <v>1931818</v>
      </c>
      <c r="T552" s="844">
        <f t="shared" si="292"/>
        <v>2231818</v>
      </c>
      <c r="U552" s="844">
        <f t="shared" si="293"/>
        <v>431818</v>
      </c>
      <c r="V552" s="856">
        <v>43591</v>
      </c>
      <c r="W552" s="844">
        <v>5327272</v>
      </c>
      <c r="X552" s="834"/>
      <c r="Y552" s="844"/>
      <c r="Z552" s="844"/>
      <c r="AA552" s="857"/>
      <c r="AB552" s="857"/>
      <c r="AC552" s="444"/>
      <c r="AD552" s="444"/>
      <c r="AE552" s="858">
        <f t="shared" si="313"/>
        <v>5327272</v>
      </c>
      <c r="AF552" s="859">
        <f t="shared" si="295"/>
        <v>0</v>
      </c>
      <c r="AG552" s="444"/>
      <c r="AH552" s="444"/>
    </row>
    <row r="553" spans="1:34" ht="15" customHeight="1" x14ac:dyDescent="0.25">
      <c r="A553" s="1176">
        <f t="shared" si="315"/>
        <v>5</v>
      </c>
      <c r="B553" s="1193">
        <v>43594</v>
      </c>
      <c r="C553" s="1206">
        <f t="shared" si="314"/>
        <v>546</v>
      </c>
      <c r="D553" s="835" t="s">
        <v>41</v>
      </c>
      <c r="E553" s="1161" t="s">
        <v>31</v>
      </c>
      <c r="F553" s="850">
        <v>7</v>
      </c>
      <c r="G553" s="838">
        <f t="shared" si="305"/>
        <v>9322726</v>
      </c>
      <c r="H553" s="839"/>
      <c r="I553" s="840">
        <f t="shared" si="306"/>
        <v>0</v>
      </c>
      <c r="J553" s="841"/>
      <c r="K553" s="840">
        <f t="shared" si="307"/>
        <v>0</v>
      </c>
      <c r="L553" s="842"/>
      <c r="M553" s="840">
        <f t="shared" si="308"/>
        <v>0</v>
      </c>
      <c r="N553" s="851">
        <f t="shared" si="304"/>
        <v>7</v>
      </c>
      <c r="O553" s="844">
        <f t="shared" si="304"/>
        <v>9322726</v>
      </c>
      <c r="P553" s="844">
        <f t="shared" si="312"/>
        <v>280000</v>
      </c>
      <c r="Q553" s="844"/>
      <c r="R553" s="844">
        <f t="shared" si="290"/>
        <v>1331818</v>
      </c>
      <c r="S553" s="844">
        <f t="shared" si="291"/>
        <v>1931818</v>
      </c>
      <c r="T553" s="844">
        <f t="shared" si="292"/>
        <v>2231818</v>
      </c>
      <c r="U553" s="844">
        <f t="shared" si="293"/>
        <v>431818</v>
      </c>
      <c r="V553" s="856">
        <v>43591</v>
      </c>
      <c r="W553" s="844">
        <v>9322726</v>
      </c>
      <c r="X553" s="834"/>
      <c r="Y553" s="844"/>
      <c r="Z553" s="844"/>
      <c r="AA553" s="857"/>
      <c r="AB553" s="857"/>
      <c r="AC553" s="444"/>
      <c r="AD553" s="444"/>
      <c r="AE553" s="858">
        <f t="shared" si="313"/>
        <v>9322726</v>
      </c>
      <c r="AF553" s="859">
        <f t="shared" si="295"/>
        <v>0</v>
      </c>
      <c r="AG553" s="444"/>
      <c r="AH553" s="444"/>
    </row>
    <row r="554" spans="1:34" ht="15" customHeight="1" x14ac:dyDescent="0.25">
      <c r="A554" s="1176">
        <f t="shared" si="315"/>
        <v>6</v>
      </c>
      <c r="B554" s="1193">
        <v>43594</v>
      </c>
      <c r="C554" s="1206">
        <f t="shared" si="314"/>
        <v>547</v>
      </c>
      <c r="D554" s="835" t="s">
        <v>33</v>
      </c>
      <c r="E554" s="1161" t="s">
        <v>31</v>
      </c>
      <c r="F554" s="850">
        <v>10</v>
      </c>
      <c r="G554" s="838">
        <f t="shared" si="305"/>
        <v>13318180</v>
      </c>
      <c r="H554" s="839"/>
      <c r="I554" s="840">
        <f t="shared" si="306"/>
        <v>0</v>
      </c>
      <c r="J554" s="841"/>
      <c r="K554" s="840">
        <f t="shared" si="307"/>
        <v>0</v>
      </c>
      <c r="L554" s="842"/>
      <c r="M554" s="840">
        <f t="shared" si="308"/>
        <v>0</v>
      </c>
      <c r="N554" s="851">
        <f t="shared" si="304"/>
        <v>10</v>
      </c>
      <c r="O554" s="844">
        <f t="shared" si="304"/>
        <v>13318180</v>
      </c>
      <c r="P554" s="844">
        <f t="shared" si="312"/>
        <v>400000</v>
      </c>
      <c r="Q554" s="844"/>
      <c r="R554" s="844">
        <f t="shared" si="290"/>
        <v>1331818</v>
      </c>
      <c r="S554" s="844">
        <f t="shared" si="291"/>
        <v>1931818</v>
      </c>
      <c r="T554" s="844">
        <f t="shared" si="292"/>
        <v>2231818</v>
      </c>
      <c r="U554" s="844">
        <f t="shared" si="293"/>
        <v>431818</v>
      </c>
      <c r="V554" s="856">
        <v>43591</v>
      </c>
      <c r="W554" s="844">
        <v>13318180</v>
      </c>
      <c r="X554" s="834"/>
      <c r="Y554" s="844"/>
      <c r="Z554" s="844"/>
      <c r="AA554" s="857"/>
      <c r="AB554" s="857"/>
      <c r="AC554" s="444"/>
      <c r="AD554" s="444"/>
      <c r="AE554" s="858">
        <f t="shared" si="313"/>
        <v>13318180</v>
      </c>
      <c r="AF554" s="859">
        <f t="shared" si="295"/>
        <v>0</v>
      </c>
      <c r="AG554" s="444"/>
      <c r="AH554" s="444"/>
    </row>
    <row r="555" spans="1:34" ht="15" customHeight="1" x14ac:dyDescent="0.25">
      <c r="A555" s="1176">
        <f t="shared" si="315"/>
        <v>7</v>
      </c>
      <c r="B555" s="1193">
        <v>43594</v>
      </c>
      <c r="C555" s="1206">
        <f t="shared" si="314"/>
        <v>548</v>
      </c>
      <c r="D555" s="835" t="s">
        <v>59</v>
      </c>
      <c r="E555" s="1208" t="s">
        <v>57</v>
      </c>
      <c r="F555" s="850">
        <v>4</v>
      </c>
      <c r="G555" s="838">
        <f t="shared" si="305"/>
        <v>5327272</v>
      </c>
      <c r="H555" s="839"/>
      <c r="I555" s="840">
        <f t="shared" si="306"/>
        <v>0</v>
      </c>
      <c r="J555" s="841">
        <v>1</v>
      </c>
      <c r="K555" s="840">
        <f t="shared" si="307"/>
        <v>2231818</v>
      </c>
      <c r="L555" s="842"/>
      <c r="M555" s="840">
        <f t="shared" si="308"/>
        <v>0</v>
      </c>
      <c r="N555" s="851">
        <f t="shared" ref="N555:O570" si="316">+L555+J555+H555+F555</f>
        <v>5</v>
      </c>
      <c r="O555" s="844">
        <f t="shared" si="316"/>
        <v>7559090</v>
      </c>
      <c r="P555" s="844">
        <f t="shared" si="312"/>
        <v>200000</v>
      </c>
      <c r="Q555" s="844"/>
      <c r="R555" s="844">
        <f t="shared" si="290"/>
        <v>1331818</v>
      </c>
      <c r="S555" s="844">
        <f t="shared" si="291"/>
        <v>1931818</v>
      </c>
      <c r="T555" s="844">
        <f t="shared" si="292"/>
        <v>2231818</v>
      </c>
      <c r="U555" s="844">
        <f t="shared" si="293"/>
        <v>431818</v>
      </c>
      <c r="V555" s="856">
        <v>43593</v>
      </c>
      <c r="W555" s="844">
        <v>7559090</v>
      </c>
      <c r="X555" s="834"/>
      <c r="Y555" s="844"/>
      <c r="Z555" s="844"/>
      <c r="AA555" s="857"/>
      <c r="AB555" s="857"/>
      <c r="AC555" s="444"/>
      <c r="AD555" s="444"/>
      <c r="AE555" s="858">
        <f t="shared" si="313"/>
        <v>7559090</v>
      </c>
      <c r="AF555" s="859">
        <f t="shared" si="295"/>
        <v>0</v>
      </c>
      <c r="AG555" s="444"/>
      <c r="AH555" s="444"/>
    </row>
    <row r="556" spans="1:34" ht="15" customHeight="1" x14ac:dyDescent="0.25">
      <c r="A556" s="1176">
        <f t="shared" si="315"/>
        <v>8</v>
      </c>
      <c r="B556" s="1193">
        <v>43594</v>
      </c>
      <c r="C556" s="1206">
        <f t="shared" si="314"/>
        <v>549</v>
      </c>
      <c r="D556" s="835" t="s">
        <v>58</v>
      </c>
      <c r="E556" s="1208" t="s">
        <v>57</v>
      </c>
      <c r="F556" s="850">
        <v>3</v>
      </c>
      <c r="G556" s="838">
        <f t="shared" si="305"/>
        <v>3995454</v>
      </c>
      <c r="H556" s="839"/>
      <c r="I556" s="840">
        <f t="shared" si="306"/>
        <v>0</v>
      </c>
      <c r="J556" s="841">
        <v>1</v>
      </c>
      <c r="K556" s="840">
        <f t="shared" si="307"/>
        <v>2231818</v>
      </c>
      <c r="L556" s="842">
        <v>1</v>
      </c>
      <c r="M556" s="840">
        <f t="shared" si="308"/>
        <v>431818</v>
      </c>
      <c r="N556" s="851">
        <f t="shared" si="316"/>
        <v>5</v>
      </c>
      <c r="O556" s="844">
        <f t="shared" si="316"/>
        <v>6659090</v>
      </c>
      <c r="P556" s="844">
        <f t="shared" si="312"/>
        <v>200000</v>
      </c>
      <c r="Q556" s="844"/>
      <c r="R556" s="844">
        <f t="shared" si="290"/>
        <v>1331818</v>
      </c>
      <c r="S556" s="844">
        <f t="shared" si="291"/>
        <v>1931818</v>
      </c>
      <c r="T556" s="844">
        <f t="shared" si="292"/>
        <v>2231818</v>
      </c>
      <c r="U556" s="844">
        <f t="shared" si="293"/>
        <v>431818</v>
      </c>
      <c r="V556" s="856">
        <v>43593</v>
      </c>
      <c r="W556" s="844">
        <v>6659090</v>
      </c>
      <c r="X556" s="834"/>
      <c r="Y556" s="844"/>
      <c r="Z556" s="844"/>
      <c r="AA556" s="857"/>
      <c r="AB556" s="857"/>
      <c r="AC556" s="444"/>
      <c r="AD556" s="444"/>
      <c r="AE556" s="858">
        <f t="shared" si="313"/>
        <v>6659090</v>
      </c>
      <c r="AF556" s="859">
        <f t="shared" si="295"/>
        <v>0</v>
      </c>
      <c r="AG556" s="444"/>
      <c r="AH556" s="444"/>
    </row>
    <row r="557" spans="1:34" ht="15" customHeight="1" x14ac:dyDescent="0.25">
      <c r="A557" s="1176">
        <f t="shared" si="315"/>
        <v>9</v>
      </c>
      <c r="B557" s="1193">
        <v>43594</v>
      </c>
      <c r="C557" s="1206">
        <f>+C556+1</f>
        <v>550</v>
      </c>
      <c r="D557" s="835" t="s">
        <v>73</v>
      </c>
      <c r="E557" s="1208" t="s">
        <v>57</v>
      </c>
      <c r="F557" s="850">
        <v>4</v>
      </c>
      <c r="G557" s="838">
        <f t="shared" si="305"/>
        <v>5327272</v>
      </c>
      <c r="H557" s="839"/>
      <c r="I557" s="840">
        <f t="shared" si="306"/>
        <v>0</v>
      </c>
      <c r="J557" s="841"/>
      <c r="K557" s="840">
        <f t="shared" si="307"/>
        <v>0</v>
      </c>
      <c r="L557" s="842">
        <v>1</v>
      </c>
      <c r="M557" s="840">
        <f t="shared" si="308"/>
        <v>431818</v>
      </c>
      <c r="N557" s="851">
        <f t="shared" si="316"/>
        <v>5</v>
      </c>
      <c r="O557" s="844">
        <f t="shared" si="316"/>
        <v>5759090</v>
      </c>
      <c r="P557" s="844">
        <f t="shared" si="312"/>
        <v>200000</v>
      </c>
      <c r="Q557" s="844"/>
      <c r="R557" s="844">
        <f t="shared" si="290"/>
        <v>1331818</v>
      </c>
      <c r="S557" s="844">
        <f t="shared" si="291"/>
        <v>1931818</v>
      </c>
      <c r="T557" s="844">
        <f t="shared" si="292"/>
        <v>2231818</v>
      </c>
      <c r="U557" s="844">
        <f t="shared" si="293"/>
        <v>431818</v>
      </c>
      <c r="V557" s="856">
        <v>43593</v>
      </c>
      <c r="W557" s="844">
        <v>5759090</v>
      </c>
      <c r="X557" s="834"/>
      <c r="Y557" s="844"/>
      <c r="Z557" s="844"/>
      <c r="AA557" s="857"/>
      <c r="AB557" s="857"/>
      <c r="AC557" s="444"/>
      <c r="AD557" s="444"/>
      <c r="AE557" s="858">
        <f t="shared" si="313"/>
        <v>5759090</v>
      </c>
      <c r="AF557" s="859">
        <f t="shared" si="295"/>
        <v>0</v>
      </c>
      <c r="AG557" s="444"/>
      <c r="AH557" s="444"/>
    </row>
    <row r="558" spans="1:34" ht="15" customHeight="1" x14ac:dyDescent="0.25">
      <c r="A558" s="1176">
        <f t="shared" si="315"/>
        <v>10</v>
      </c>
      <c r="B558" s="1193">
        <v>43594</v>
      </c>
      <c r="C558" s="1206">
        <f>+C557+1</f>
        <v>551</v>
      </c>
      <c r="D558" s="835" t="s">
        <v>77</v>
      </c>
      <c r="E558" s="1208" t="s">
        <v>57</v>
      </c>
      <c r="F558" s="850">
        <v>4</v>
      </c>
      <c r="G558" s="838">
        <f t="shared" si="305"/>
        <v>5327272</v>
      </c>
      <c r="H558" s="839"/>
      <c r="I558" s="840">
        <f t="shared" si="306"/>
        <v>0</v>
      </c>
      <c r="J558" s="841"/>
      <c r="K558" s="840">
        <f t="shared" si="307"/>
        <v>0</v>
      </c>
      <c r="L558" s="842"/>
      <c r="M558" s="840">
        <f t="shared" si="308"/>
        <v>0</v>
      </c>
      <c r="N558" s="851">
        <f t="shared" si="316"/>
        <v>4</v>
      </c>
      <c r="O558" s="844">
        <f t="shared" si="316"/>
        <v>5327272</v>
      </c>
      <c r="P558" s="844">
        <f t="shared" si="312"/>
        <v>160000</v>
      </c>
      <c r="Q558" s="844"/>
      <c r="R558" s="844">
        <f t="shared" si="290"/>
        <v>1331818</v>
      </c>
      <c r="S558" s="844">
        <f t="shared" si="291"/>
        <v>1931818</v>
      </c>
      <c r="T558" s="844">
        <f t="shared" si="292"/>
        <v>2231818</v>
      </c>
      <c r="U558" s="844">
        <f t="shared" si="293"/>
        <v>431818</v>
      </c>
      <c r="V558" s="856">
        <v>43593</v>
      </c>
      <c r="W558" s="844">
        <v>5327272</v>
      </c>
      <c r="X558" s="834"/>
      <c r="Y558" s="844"/>
      <c r="Z558" s="844"/>
      <c r="AA558" s="857"/>
      <c r="AB558" s="857"/>
      <c r="AC558" s="444"/>
      <c r="AD558" s="444"/>
      <c r="AE558" s="858">
        <f t="shared" si="313"/>
        <v>5327272</v>
      </c>
      <c r="AF558" s="859">
        <f t="shared" si="295"/>
        <v>0</v>
      </c>
      <c r="AG558" s="444"/>
      <c r="AH558" s="444"/>
    </row>
    <row r="559" spans="1:34" ht="15" customHeight="1" x14ac:dyDescent="0.25">
      <c r="A559" s="1176">
        <f t="shared" si="315"/>
        <v>11</v>
      </c>
      <c r="B559" s="1193">
        <v>43594</v>
      </c>
      <c r="C559" s="1206">
        <f t="shared" ref="C559:C573" si="317">+C558+1</f>
        <v>552</v>
      </c>
      <c r="D559" s="835" t="s">
        <v>71</v>
      </c>
      <c r="E559" s="1208" t="s">
        <v>57</v>
      </c>
      <c r="F559" s="850">
        <v>3</v>
      </c>
      <c r="G559" s="838">
        <f t="shared" si="305"/>
        <v>3995454</v>
      </c>
      <c r="H559" s="839"/>
      <c r="I559" s="840">
        <f t="shared" si="306"/>
        <v>0</v>
      </c>
      <c r="J559" s="841"/>
      <c r="K559" s="840">
        <f t="shared" si="307"/>
        <v>0</v>
      </c>
      <c r="L559" s="842"/>
      <c r="M559" s="840">
        <f t="shared" si="308"/>
        <v>0</v>
      </c>
      <c r="N559" s="851">
        <f t="shared" si="316"/>
        <v>3</v>
      </c>
      <c r="O559" s="844">
        <f t="shared" si="316"/>
        <v>3995454</v>
      </c>
      <c r="P559" s="844">
        <f t="shared" si="312"/>
        <v>120000</v>
      </c>
      <c r="Q559" s="844"/>
      <c r="R559" s="844">
        <f t="shared" si="290"/>
        <v>1331818</v>
      </c>
      <c r="S559" s="844">
        <f t="shared" si="291"/>
        <v>1931818</v>
      </c>
      <c r="T559" s="844">
        <f t="shared" si="292"/>
        <v>2231818</v>
      </c>
      <c r="U559" s="844">
        <f t="shared" si="293"/>
        <v>431818</v>
      </c>
      <c r="V559" s="856">
        <v>43593</v>
      </c>
      <c r="W559" s="844">
        <v>3995454</v>
      </c>
      <c r="X559" s="834"/>
      <c r="Y559" s="844"/>
      <c r="Z559" s="844"/>
      <c r="AA559" s="857"/>
      <c r="AB559" s="857"/>
      <c r="AC559" s="444"/>
      <c r="AD559" s="444"/>
      <c r="AE559" s="858">
        <f t="shared" si="313"/>
        <v>3995454</v>
      </c>
      <c r="AF559" s="859">
        <f t="shared" si="295"/>
        <v>0</v>
      </c>
      <c r="AG559" s="444"/>
      <c r="AH559" s="444"/>
    </row>
    <row r="560" spans="1:34" ht="15" customHeight="1" x14ac:dyDescent="0.25">
      <c r="A560" s="1176">
        <f t="shared" si="315"/>
        <v>12</v>
      </c>
      <c r="B560" s="1193">
        <v>43594</v>
      </c>
      <c r="C560" s="1206">
        <f t="shared" si="317"/>
        <v>553</v>
      </c>
      <c r="D560" s="835" t="s">
        <v>42</v>
      </c>
      <c r="E560" s="1208" t="s">
        <v>43</v>
      </c>
      <c r="F560" s="850">
        <v>4</v>
      </c>
      <c r="G560" s="838">
        <f t="shared" si="305"/>
        <v>5327272</v>
      </c>
      <c r="H560" s="839"/>
      <c r="I560" s="840">
        <f t="shared" si="306"/>
        <v>0</v>
      </c>
      <c r="J560" s="841"/>
      <c r="K560" s="840">
        <f t="shared" si="307"/>
        <v>0</v>
      </c>
      <c r="L560" s="842"/>
      <c r="M560" s="840">
        <f t="shared" si="308"/>
        <v>0</v>
      </c>
      <c r="N560" s="851">
        <f t="shared" si="316"/>
        <v>4</v>
      </c>
      <c r="O560" s="844">
        <f t="shared" si="316"/>
        <v>5327272</v>
      </c>
      <c r="P560" s="844">
        <f t="shared" si="312"/>
        <v>160000</v>
      </c>
      <c r="Q560" s="844"/>
      <c r="R560" s="844">
        <f t="shared" si="290"/>
        <v>1331818</v>
      </c>
      <c r="S560" s="844">
        <f t="shared" si="291"/>
        <v>1931818</v>
      </c>
      <c r="T560" s="844">
        <f t="shared" si="292"/>
        <v>2231818</v>
      </c>
      <c r="U560" s="844">
        <f t="shared" si="293"/>
        <v>431818</v>
      </c>
      <c r="V560" s="856">
        <v>43593</v>
      </c>
      <c r="W560" s="844">
        <v>5327272</v>
      </c>
      <c r="X560" s="834"/>
      <c r="Y560" s="844"/>
      <c r="Z560" s="844"/>
      <c r="AA560" s="857"/>
      <c r="AB560" s="857"/>
      <c r="AC560" s="444"/>
      <c r="AD560" s="444"/>
      <c r="AE560" s="858">
        <f t="shared" si="313"/>
        <v>5327272</v>
      </c>
      <c r="AF560" s="859">
        <f t="shared" si="295"/>
        <v>0</v>
      </c>
      <c r="AG560" s="444"/>
      <c r="AH560" s="444"/>
    </row>
    <row r="561" spans="1:34" s="1337" customFormat="1" ht="15" customHeight="1" x14ac:dyDescent="0.25">
      <c r="A561" s="1318">
        <f t="shared" si="315"/>
        <v>13</v>
      </c>
      <c r="B561" s="1319">
        <v>43594</v>
      </c>
      <c r="C561" s="1320">
        <f t="shared" si="317"/>
        <v>554</v>
      </c>
      <c r="D561" s="1321" t="s">
        <v>96</v>
      </c>
      <c r="E561" s="1322" t="s">
        <v>88</v>
      </c>
      <c r="F561" s="1323">
        <v>10</v>
      </c>
      <c r="G561" s="1324">
        <f t="shared" si="305"/>
        <v>13318180</v>
      </c>
      <c r="H561" s="1325"/>
      <c r="I561" s="1326">
        <f t="shared" si="306"/>
        <v>0</v>
      </c>
      <c r="J561" s="1327"/>
      <c r="K561" s="1326">
        <f t="shared" si="307"/>
        <v>0</v>
      </c>
      <c r="L561" s="1328"/>
      <c r="M561" s="1326">
        <f t="shared" si="308"/>
        <v>0</v>
      </c>
      <c r="N561" s="1329">
        <f t="shared" si="316"/>
        <v>10</v>
      </c>
      <c r="O561" s="1330">
        <f t="shared" si="316"/>
        <v>13318180</v>
      </c>
      <c r="P561" s="1330">
        <f t="shared" si="312"/>
        <v>400000</v>
      </c>
      <c r="Q561" s="1330"/>
      <c r="R561" s="1330">
        <f t="shared" si="290"/>
        <v>1331818</v>
      </c>
      <c r="S561" s="1330">
        <f t="shared" si="291"/>
        <v>1931818</v>
      </c>
      <c r="T561" s="1330">
        <f t="shared" si="292"/>
        <v>2231818</v>
      </c>
      <c r="U561" s="1330">
        <f t="shared" si="293"/>
        <v>431818</v>
      </c>
      <c r="V561" s="856">
        <v>43696</v>
      </c>
      <c r="W561" s="1331">
        <v>10000000</v>
      </c>
      <c r="X561" s="856">
        <v>43696</v>
      </c>
      <c r="Y561" s="1330">
        <v>3318180</v>
      </c>
      <c r="Z561" s="1330"/>
      <c r="AA561" s="1332"/>
      <c r="AB561" s="1332"/>
      <c r="AC561" s="1333"/>
      <c r="AD561" s="1333"/>
      <c r="AE561" s="1334">
        <f t="shared" si="313"/>
        <v>13318180</v>
      </c>
      <c r="AF561" s="1335">
        <f t="shared" si="295"/>
        <v>0</v>
      </c>
      <c r="AG561" s="1336"/>
      <c r="AH561" s="1333"/>
    </row>
    <row r="562" spans="1:34" ht="15" customHeight="1" x14ac:dyDescent="0.25">
      <c r="A562" s="1176">
        <f t="shared" si="315"/>
        <v>14</v>
      </c>
      <c r="B562" s="1193">
        <v>43594</v>
      </c>
      <c r="C562" s="1206">
        <f t="shared" si="317"/>
        <v>555</v>
      </c>
      <c r="D562" s="835" t="s">
        <v>38</v>
      </c>
      <c r="E562" s="1208" t="s">
        <v>31</v>
      </c>
      <c r="F562" s="850">
        <v>4</v>
      </c>
      <c r="G562" s="838">
        <f t="shared" si="305"/>
        <v>5327272</v>
      </c>
      <c r="H562" s="839"/>
      <c r="I562" s="840">
        <f t="shared" si="306"/>
        <v>0</v>
      </c>
      <c r="J562" s="841"/>
      <c r="K562" s="840">
        <f t="shared" si="307"/>
        <v>0</v>
      </c>
      <c r="L562" s="842">
        <v>5</v>
      </c>
      <c r="M562" s="840">
        <f t="shared" si="308"/>
        <v>2159090</v>
      </c>
      <c r="N562" s="851">
        <f t="shared" si="316"/>
        <v>9</v>
      </c>
      <c r="O562" s="844">
        <f t="shared" si="316"/>
        <v>7486362</v>
      </c>
      <c r="P562" s="844">
        <f t="shared" si="312"/>
        <v>360000</v>
      </c>
      <c r="Q562" s="844"/>
      <c r="R562" s="844">
        <f t="shared" si="290"/>
        <v>1331818</v>
      </c>
      <c r="S562" s="844">
        <f t="shared" si="291"/>
        <v>1931818</v>
      </c>
      <c r="T562" s="844">
        <f t="shared" si="292"/>
        <v>2231818</v>
      </c>
      <c r="U562" s="844">
        <f t="shared" si="293"/>
        <v>431818</v>
      </c>
      <c r="V562" s="856">
        <v>43593</v>
      </c>
      <c r="W562" s="844">
        <v>7486500</v>
      </c>
      <c r="X562" s="834"/>
      <c r="Y562" s="844"/>
      <c r="Z562" s="844"/>
      <c r="AA562" s="857"/>
      <c r="AB562" s="857"/>
      <c r="AC562" s="444"/>
      <c r="AD562" s="444"/>
      <c r="AE562" s="858">
        <f t="shared" si="313"/>
        <v>7486500</v>
      </c>
      <c r="AF562" s="859">
        <f t="shared" si="295"/>
        <v>-138</v>
      </c>
      <c r="AG562" s="444"/>
      <c r="AH562" s="444"/>
    </row>
    <row r="563" spans="1:34" ht="15" customHeight="1" x14ac:dyDescent="0.25">
      <c r="A563" s="1176">
        <f t="shared" si="315"/>
        <v>15</v>
      </c>
      <c r="B563" s="1193">
        <v>43594</v>
      </c>
      <c r="C563" s="1206">
        <f t="shared" si="317"/>
        <v>556</v>
      </c>
      <c r="D563" s="835" t="s">
        <v>67</v>
      </c>
      <c r="E563" s="1208" t="s">
        <v>31</v>
      </c>
      <c r="F563" s="850">
        <v>2</v>
      </c>
      <c r="G563" s="838">
        <f t="shared" si="305"/>
        <v>2663636</v>
      </c>
      <c r="H563" s="839"/>
      <c r="I563" s="840">
        <f t="shared" si="306"/>
        <v>0</v>
      </c>
      <c r="J563" s="841"/>
      <c r="K563" s="840">
        <f t="shared" si="307"/>
        <v>0</v>
      </c>
      <c r="L563" s="842"/>
      <c r="M563" s="840">
        <f t="shared" si="308"/>
        <v>0</v>
      </c>
      <c r="N563" s="851">
        <f t="shared" si="316"/>
        <v>2</v>
      </c>
      <c r="O563" s="844">
        <f t="shared" si="316"/>
        <v>2663636</v>
      </c>
      <c r="P563" s="844">
        <f t="shared" si="312"/>
        <v>80000</v>
      </c>
      <c r="Q563" s="844"/>
      <c r="R563" s="844">
        <f t="shared" si="290"/>
        <v>1331818</v>
      </c>
      <c r="S563" s="844">
        <f t="shared" si="291"/>
        <v>1931818</v>
      </c>
      <c r="T563" s="844">
        <f t="shared" si="292"/>
        <v>2231818</v>
      </c>
      <c r="U563" s="844">
        <f t="shared" si="293"/>
        <v>431818</v>
      </c>
      <c r="V563" s="856">
        <v>43595</v>
      </c>
      <c r="W563" s="844">
        <v>2663636</v>
      </c>
      <c r="X563" s="834"/>
      <c r="Y563" s="844"/>
      <c r="Z563" s="844"/>
      <c r="AA563" s="857"/>
      <c r="AB563" s="857"/>
      <c r="AC563" s="444"/>
      <c r="AD563" s="444"/>
      <c r="AE563" s="858">
        <f t="shared" si="313"/>
        <v>2663636</v>
      </c>
      <c r="AF563" s="859">
        <f t="shared" si="295"/>
        <v>0</v>
      </c>
      <c r="AG563" s="444"/>
      <c r="AH563" s="444"/>
    </row>
    <row r="564" spans="1:34" ht="15" customHeight="1" x14ac:dyDescent="0.25">
      <c r="A564" s="1176">
        <f t="shared" si="315"/>
        <v>16</v>
      </c>
      <c r="B564" s="1193">
        <v>43594</v>
      </c>
      <c r="C564" s="1206">
        <f t="shared" si="317"/>
        <v>557</v>
      </c>
      <c r="D564" s="835" t="s">
        <v>45</v>
      </c>
      <c r="E564" s="1208" t="s">
        <v>43</v>
      </c>
      <c r="F564" s="850">
        <v>3</v>
      </c>
      <c r="G564" s="838">
        <f t="shared" si="305"/>
        <v>3995454</v>
      </c>
      <c r="H564" s="839"/>
      <c r="I564" s="840">
        <f t="shared" si="306"/>
        <v>0</v>
      </c>
      <c r="J564" s="841"/>
      <c r="K564" s="840">
        <f t="shared" si="307"/>
        <v>0</v>
      </c>
      <c r="L564" s="842"/>
      <c r="M564" s="840">
        <f t="shared" si="308"/>
        <v>0</v>
      </c>
      <c r="N564" s="851">
        <f t="shared" si="316"/>
        <v>3</v>
      </c>
      <c r="O564" s="844">
        <f t="shared" si="316"/>
        <v>3995454</v>
      </c>
      <c r="P564" s="844">
        <f t="shared" si="312"/>
        <v>120000</v>
      </c>
      <c r="Q564" s="844"/>
      <c r="R564" s="844">
        <f t="shared" si="290"/>
        <v>1331818</v>
      </c>
      <c r="S564" s="844">
        <f t="shared" si="291"/>
        <v>1931818</v>
      </c>
      <c r="T564" s="844">
        <f t="shared" si="292"/>
        <v>2231818</v>
      </c>
      <c r="U564" s="844">
        <f t="shared" si="293"/>
        <v>431818</v>
      </c>
      <c r="V564" s="856">
        <v>43593</v>
      </c>
      <c r="W564" s="844">
        <v>3995454</v>
      </c>
      <c r="X564" s="834"/>
      <c r="Y564" s="844"/>
      <c r="Z564" s="844"/>
      <c r="AA564" s="857"/>
      <c r="AB564" s="857"/>
      <c r="AC564" s="444"/>
      <c r="AD564" s="444"/>
      <c r="AE564" s="858">
        <f t="shared" si="313"/>
        <v>3995454</v>
      </c>
      <c r="AF564" s="859">
        <f t="shared" si="295"/>
        <v>0</v>
      </c>
      <c r="AG564" s="444"/>
      <c r="AH564" s="444"/>
    </row>
    <row r="565" spans="1:34" ht="15" customHeight="1" x14ac:dyDescent="0.25">
      <c r="A565" s="1176">
        <f t="shared" si="315"/>
        <v>17</v>
      </c>
      <c r="B565" s="1193">
        <v>43594</v>
      </c>
      <c r="C565" s="1206">
        <f t="shared" si="317"/>
        <v>558</v>
      </c>
      <c r="D565" s="835" t="s">
        <v>44</v>
      </c>
      <c r="E565" s="1208" t="s">
        <v>43</v>
      </c>
      <c r="F565" s="850">
        <v>3</v>
      </c>
      <c r="G565" s="838">
        <f t="shared" si="305"/>
        <v>3995454</v>
      </c>
      <c r="H565" s="839"/>
      <c r="I565" s="840">
        <f t="shared" si="306"/>
        <v>0</v>
      </c>
      <c r="J565" s="841"/>
      <c r="K565" s="840">
        <f t="shared" si="307"/>
        <v>0</v>
      </c>
      <c r="L565" s="842"/>
      <c r="M565" s="840">
        <f t="shared" si="308"/>
        <v>0</v>
      </c>
      <c r="N565" s="851">
        <f t="shared" si="316"/>
        <v>3</v>
      </c>
      <c r="O565" s="844">
        <f t="shared" si="316"/>
        <v>3995454</v>
      </c>
      <c r="P565" s="844">
        <f t="shared" si="312"/>
        <v>120000</v>
      </c>
      <c r="Q565" s="844"/>
      <c r="R565" s="844">
        <f t="shared" si="290"/>
        <v>1331818</v>
      </c>
      <c r="S565" s="844">
        <f t="shared" si="291"/>
        <v>1931818</v>
      </c>
      <c r="T565" s="844">
        <f t="shared" si="292"/>
        <v>2231818</v>
      </c>
      <c r="U565" s="844">
        <f t="shared" si="293"/>
        <v>431818</v>
      </c>
      <c r="V565" s="856">
        <v>43593</v>
      </c>
      <c r="W565" s="844">
        <v>3995454</v>
      </c>
      <c r="X565" s="834"/>
      <c r="Y565" s="844"/>
      <c r="Z565" s="844"/>
      <c r="AA565" s="857"/>
      <c r="AB565" s="857"/>
      <c r="AC565" s="444"/>
      <c r="AD565" s="444"/>
      <c r="AE565" s="858">
        <f t="shared" si="313"/>
        <v>3995454</v>
      </c>
      <c r="AF565" s="859">
        <f t="shared" si="295"/>
        <v>0</v>
      </c>
      <c r="AG565" s="444"/>
      <c r="AH565" s="444"/>
    </row>
    <row r="566" spans="1:34" ht="15" customHeight="1" x14ac:dyDescent="0.25">
      <c r="A566" s="1176">
        <f t="shared" si="315"/>
        <v>18</v>
      </c>
      <c r="B566" s="1193">
        <v>43594</v>
      </c>
      <c r="C566" s="1206">
        <f t="shared" si="317"/>
        <v>559</v>
      </c>
      <c r="D566" s="835" t="s">
        <v>67</v>
      </c>
      <c r="E566" s="1208" t="s">
        <v>43</v>
      </c>
      <c r="F566" s="850">
        <v>4</v>
      </c>
      <c r="G566" s="838">
        <f t="shared" si="305"/>
        <v>5327272</v>
      </c>
      <c r="H566" s="839"/>
      <c r="I566" s="840">
        <f t="shared" si="306"/>
        <v>0</v>
      </c>
      <c r="J566" s="841"/>
      <c r="K566" s="840">
        <f t="shared" si="307"/>
        <v>0</v>
      </c>
      <c r="L566" s="842"/>
      <c r="M566" s="840">
        <f t="shared" si="308"/>
        <v>0</v>
      </c>
      <c r="N566" s="851">
        <f t="shared" si="316"/>
        <v>4</v>
      </c>
      <c r="O566" s="844">
        <f t="shared" si="316"/>
        <v>5327272</v>
      </c>
      <c r="P566" s="844">
        <f t="shared" si="312"/>
        <v>160000</v>
      </c>
      <c r="Q566" s="844"/>
      <c r="R566" s="844">
        <f t="shared" si="290"/>
        <v>1331818</v>
      </c>
      <c r="S566" s="844">
        <f t="shared" si="291"/>
        <v>1931818</v>
      </c>
      <c r="T566" s="844">
        <f t="shared" si="292"/>
        <v>2231818</v>
      </c>
      <c r="U566" s="844">
        <f t="shared" si="293"/>
        <v>431818</v>
      </c>
      <c r="V566" s="856">
        <v>43592</v>
      </c>
      <c r="W566" s="844">
        <v>5327272</v>
      </c>
      <c r="X566" s="834"/>
      <c r="Y566" s="844"/>
      <c r="Z566" s="844"/>
      <c r="AA566" s="857"/>
      <c r="AB566" s="857"/>
      <c r="AC566" s="444"/>
      <c r="AD566" s="444"/>
      <c r="AE566" s="858">
        <f t="shared" si="313"/>
        <v>5327272</v>
      </c>
      <c r="AF566" s="859">
        <f t="shared" si="295"/>
        <v>0</v>
      </c>
      <c r="AG566" s="444"/>
      <c r="AH566" s="444"/>
    </row>
    <row r="567" spans="1:34" ht="15" customHeight="1" x14ac:dyDescent="0.25">
      <c r="A567" s="1176">
        <f t="shared" si="315"/>
        <v>19</v>
      </c>
      <c r="B567" s="1193">
        <v>43594</v>
      </c>
      <c r="C567" s="1206">
        <f t="shared" si="317"/>
        <v>560</v>
      </c>
      <c r="D567" s="835" t="s">
        <v>236</v>
      </c>
      <c r="E567" s="1208" t="s">
        <v>88</v>
      </c>
      <c r="F567" s="850">
        <v>10</v>
      </c>
      <c r="G567" s="838">
        <f t="shared" si="305"/>
        <v>13318180</v>
      </c>
      <c r="H567" s="839"/>
      <c r="I567" s="840">
        <f t="shared" si="306"/>
        <v>0</v>
      </c>
      <c r="J567" s="841"/>
      <c r="K567" s="840">
        <f t="shared" si="307"/>
        <v>0</v>
      </c>
      <c r="L567" s="842"/>
      <c r="M567" s="840">
        <f t="shared" si="308"/>
        <v>0</v>
      </c>
      <c r="N567" s="851">
        <f t="shared" si="316"/>
        <v>10</v>
      </c>
      <c r="O567" s="844">
        <f t="shared" si="316"/>
        <v>13318180</v>
      </c>
      <c r="P567" s="844">
        <f t="shared" si="312"/>
        <v>400000</v>
      </c>
      <c r="Q567" s="844"/>
      <c r="R567" s="844">
        <f t="shared" si="290"/>
        <v>1331818</v>
      </c>
      <c r="S567" s="844">
        <f t="shared" si="291"/>
        <v>1931818</v>
      </c>
      <c r="T567" s="844">
        <f t="shared" si="292"/>
        <v>2231818</v>
      </c>
      <c r="U567" s="844">
        <f t="shared" si="293"/>
        <v>431818</v>
      </c>
      <c r="V567" s="856">
        <v>43593</v>
      </c>
      <c r="W567" s="844">
        <v>13318180</v>
      </c>
      <c r="X567" s="834"/>
      <c r="Y567" s="844"/>
      <c r="Z567" s="844"/>
      <c r="AA567" s="857"/>
      <c r="AB567" s="857"/>
      <c r="AC567" s="444"/>
      <c r="AD567" s="444"/>
      <c r="AE567" s="858">
        <f t="shared" si="313"/>
        <v>13318180</v>
      </c>
      <c r="AF567" s="859">
        <f t="shared" si="295"/>
        <v>0</v>
      </c>
      <c r="AG567" s="444"/>
      <c r="AH567" s="444"/>
    </row>
    <row r="568" spans="1:34" ht="15" customHeight="1" x14ac:dyDescent="0.25">
      <c r="A568" s="1176">
        <f t="shared" si="315"/>
        <v>20</v>
      </c>
      <c r="B568" s="1193">
        <v>43594</v>
      </c>
      <c r="C568" s="1206">
        <f t="shared" si="317"/>
        <v>561</v>
      </c>
      <c r="D568" s="835" t="s">
        <v>52</v>
      </c>
      <c r="E568" s="1208" t="s">
        <v>43</v>
      </c>
      <c r="F568" s="850">
        <v>10</v>
      </c>
      <c r="G568" s="838">
        <f t="shared" si="305"/>
        <v>13318180</v>
      </c>
      <c r="H568" s="839"/>
      <c r="I568" s="840">
        <f t="shared" si="306"/>
        <v>0</v>
      </c>
      <c r="J568" s="841"/>
      <c r="K568" s="840">
        <f t="shared" si="307"/>
        <v>0</v>
      </c>
      <c r="L568" s="842"/>
      <c r="M568" s="840">
        <f t="shared" si="308"/>
        <v>0</v>
      </c>
      <c r="N568" s="851">
        <f t="shared" si="316"/>
        <v>10</v>
      </c>
      <c r="O568" s="844">
        <f t="shared" si="316"/>
        <v>13318180</v>
      </c>
      <c r="P568" s="844">
        <f t="shared" si="312"/>
        <v>400000</v>
      </c>
      <c r="Q568" s="844"/>
      <c r="R568" s="844">
        <f t="shared" si="290"/>
        <v>1331818</v>
      </c>
      <c r="S568" s="844">
        <f t="shared" si="291"/>
        <v>1931818</v>
      </c>
      <c r="T568" s="844">
        <f t="shared" si="292"/>
        <v>2231818</v>
      </c>
      <c r="U568" s="844">
        <f t="shared" si="293"/>
        <v>431818</v>
      </c>
      <c r="V568" s="856">
        <v>43593</v>
      </c>
      <c r="W568" s="844">
        <v>13318180</v>
      </c>
      <c r="X568" s="834"/>
      <c r="Y568" s="844"/>
      <c r="Z568" s="844"/>
      <c r="AA568" s="857"/>
      <c r="AB568" s="857"/>
      <c r="AC568" s="444"/>
      <c r="AD568" s="444"/>
      <c r="AE568" s="858">
        <f t="shared" si="313"/>
        <v>13318180</v>
      </c>
      <c r="AF568" s="859">
        <f t="shared" si="295"/>
        <v>0</v>
      </c>
      <c r="AG568" s="444"/>
      <c r="AH568" s="444"/>
    </row>
    <row r="569" spans="1:34" ht="15" customHeight="1" x14ac:dyDescent="0.25">
      <c r="A569" s="1176">
        <f t="shared" si="315"/>
        <v>21</v>
      </c>
      <c r="B569" s="1193">
        <v>43594</v>
      </c>
      <c r="C569" s="1206">
        <f t="shared" si="317"/>
        <v>562</v>
      </c>
      <c r="D569" s="835" t="s">
        <v>36</v>
      </c>
      <c r="E569" s="1208" t="s">
        <v>31</v>
      </c>
      <c r="F569" s="850"/>
      <c r="G569" s="838">
        <f t="shared" si="305"/>
        <v>0</v>
      </c>
      <c r="H569" s="839"/>
      <c r="I569" s="840">
        <f t="shared" si="306"/>
        <v>0</v>
      </c>
      <c r="J569" s="841"/>
      <c r="K569" s="840">
        <f t="shared" si="307"/>
        <v>0</v>
      </c>
      <c r="L569" s="842">
        <v>5</v>
      </c>
      <c r="M569" s="840">
        <f t="shared" si="308"/>
        <v>2159090</v>
      </c>
      <c r="N569" s="851">
        <f t="shared" si="316"/>
        <v>5</v>
      </c>
      <c r="O569" s="844">
        <f t="shared" si="316"/>
        <v>2159090</v>
      </c>
      <c r="P569" s="844">
        <f t="shared" si="312"/>
        <v>200000</v>
      </c>
      <c r="Q569" s="844"/>
      <c r="R569" s="844">
        <f t="shared" si="290"/>
        <v>1331818</v>
      </c>
      <c r="S569" s="844">
        <f t="shared" si="291"/>
        <v>1931818</v>
      </c>
      <c r="T569" s="844">
        <f t="shared" si="292"/>
        <v>2231818</v>
      </c>
      <c r="U569" s="844">
        <f t="shared" si="293"/>
        <v>431818</v>
      </c>
      <c r="V569" s="856">
        <v>43595</v>
      </c>
      <c r="W569" s="844">
        <v>2159090</v>
      </c>
      <c r="X569" s="834"/>
      <c r="Y569" s="844"/>
      <c r="Z569" s="844"/>
      <c r="AA569" s="857"/>
      <c r="AB569" s="857"/>
      <c r="AC569" s="444"/>
      <c r="AD569" s="444"/>
      <c r="AE569" s="858">
        <f t="shared" si="313"/>
        <v>2159090</v>
      </c>
      <c r="AF569" s="859">
        <f t="shared" si="295"/>
        <v>0</v>
      </c>
      <c r="AG569" s="444"/>
      <c r="AH569" s="444"/>
    </row>
    <row r="570" spans="1:34" ht="15" customHeight="1" x14ac:dyDescent="0.25">
      <c r="A570" s="1187">
        <f t="shared" si="315"/>
        <v>22</v>
      </c>
      <c r="B570" s="1198">
        <v>43594</v>
      </c>
      <c r="C570" s="1063">
        <f t="shared" si="317"/>
        <v>563</v>
      </c>
      <c r="D570" s="1064" t="s">
        <v>80</v>
      </c>
      <c r="E570" s="1173" t="s">
        <v>31</v>
      </c>
      <c r="F570" s="1066"/>
      <c r="G570" s="1067">
        <f t="shared" si="305"/>
        <v>0</v>
      </c>
      <c r="H570" s="909"/>
      <c r="I570" s="1068">
        <f t="shared" si="306"/>
        <v>0</v>
      </c>
      <c r="J570" s="1069"/>
      <c r="K570" s="1068">
        <f t="shared" si="307"/>
        <v>0</v>
      </c>
      <c r="L570" s="925">
        <v>6</v>
      </c>
      <c r="M570" s="1068">
        <f t="shared" si="308"/>
        <v>2590908</v>
      </c>
      <c r="N570" s="1070">
        <f t="shared" si="316"/>
        <v>6</v>
      </c>
      <c r="O570" s="844">
        <f t="shared" si="316"/>
        <v>2590908</v>
      </c>
      <c r="P570" s="1071">
        <f t="shared" si="312"/>
        <v>240000</v>
      </c>
      <c r="Q570" s="1071"/>
      <c r="R570" s="1071">
        <f t="shared" si="290"/>
        <v>1331818</v>
      </c>
      <c r="S570" s="1071">
        <f t="shared" si="291"/>
        <v>1931818</v>
      </c>
      <c r="T570" s="1071">
        <f t="shared" si="292"/>
        <v>2231818</v>
      </c>
      <c r="U570" s="1071">
        <f t="shared" si="293"/>
        <v>431818</v>
      </c>
      <c r="V570" s="1074">
        <v>43591</v>
      </c>
      <c r="W570" s="1071">
        <v>1000000</v>
      </c>
      <c r="X570" s="1074">
        <v>43595</v>
      </c>
      <c r="Y570" s="1071">
        <v>1590908</v>
      </c>
      <c r="Z570" s="1071"/>
      <c r="AA570" s="1075"/>
      <c r="AB570" s="1075"/>
      <c r="AC570" s="786"/>
      <c r="AD570" s="786"/>
      <c r="AE570" s="1076">
        <f t="shared" si="313"/>
        <v>2590908</v>
      </c>
      <c r="AF570" s="859">
        <f t="shared" si="295"/>
        <v>0</v>
      </c>
      <c r="AG570" s="786"/>
      <c r="AH570" s="444"/>
    </row>
    <row r="571" spans="1:34" ht="15" customHeight="1" x14ac:dyDescent="0.25">
      <c r="A571" s="1176">
        <f t="shared" si="315"/>
        <v>23</v>
      </c>
      <c r="B571" s="1193">
        <v>43594</v>
      </c>
      <c r="C571" s="1206">
        <f t="shared" si="317"/>
        <v>564</v>
      </c>
      <c r="D571" s="835" t="s">
        <v>33</v>
      </c>
      <c r="E571" s="1208" t="s">
        <v>31</v>
      </c>
      <c r="F571" s="850"/>
      <c r="G571" s="838">
        <f t="shared" si="305"/>
        <v>0</v>
      </c>
      <c r="H571" s="839"/>
      <c r="I571" s="840">
        <f t="shared" si="306"/>
        <v>0</v>
      </c>
      <c r="J571" s="841"/>
      <c r="K571" s="840">
        <f t="shared" si="307"/>
        <v>0</v>
      </c>
      <c r="L571" s="842">
        <v>10</v>
      </c>
      <c r="M571" s="840">
        <f t="shared" si="308"/>
        <v>4318180</v>
      </c>
      <c r="N571" s="851">
        <f t="shared" ref="N571:O587" si="318">+L571+J571+H571+F571</f>
        <v>10</v>
      </c>
      <c r="O571" s="844">
        <f t="shared" si="318"/>
        <v>4318180</v>
      </c>
      <c r="P571" s="844">
        <f t="shared" si="312"/>
        <v>400000</v>
      </c>
      <c r="Q571" s="844"/>
      <c r="R571" s="844">
        <f t="shared" si="290"/>
        <v>1331818</v>
      </c>
      <c r="S571" s="844">
        <f t="shared" si="291"/>
        <v>1931818</v>
      </c>
      <c r="T571" s="844">
        <f t="shared" si="292"/>
        <v>2231818</v>
      </c>
      <c r="U571" s="844">
        <f t="shared" si="293"/>
        <v>431818</v>
      </c>
      <c r="V571" s="856">
        <v>43595</v>
      </c>
      <c r="W571" s="844">
        <v>4318180</v>
      </c>
      <c r="X571" s="834"/>
      <c r="Y571" s="844"/>
      <c r="Z571" s="844"/>
      <c r="AA571" s="857"/>
      <c r="AB571" s="857"/>
      <c r="AC571" s="444"/>
      <c r="AD571" s="444"/>
      <c r="AE571" s="858">
        <f t="shared" si="313"/>
        <v>4318180</v>
      </c>
      <c r="AF571" s="859">
        <f t="shared" si="295"/>
        <v>0</v>
      </c>
      <c r="AG571" s="444"/>
      <c r="AH571" s="444"/>
    </row>
    <row r="572" spans="1:34" ht="12.75" customHeight="1" x14ac:dyDescent="0.25">
      <c r="A572" s="1176">
        <f t="shared" si="315"/>
        <v>24</v>
      </c>
      <c r="B572" s="1193">
        <v>43594</v>
      </c>
      <c r="C572" s="1206">
        <f t="shared" si="317"/>
        <v>565</v>
      </c>
      <c r="D572" s="835" t="s">
        <v>41</v>
      </c>
      <c r="E572" s="1208" t="s">
        <v>31</v>
      </c>
      <c r="F572" s="850"/>
      <c r="G572" s="838">
        <f t="shared" ref="G572:G573" si="319">+F572*R572</f>
        <v>0</v>
      </c>
      <c r="H572" s="839"/>
      <c r="I572" s="840">
        <f t="shared" ref="I572:I573" si="320">+H572*S572</f>
        <v>0</v>
      </c>
      <c r="J572" s="841"/>
      <c r="K572" s="840">
        <f t="shared" ref="K572:K573" si="321">+J572*T572</f>
        <v>0</v>
      </c>
      <c r="L572" s="842">
        <v>10</v>
      </c>
      <c r="M572" s="840">
        <f t="shared" ref="M572:M573" si="322">+L572*U572</f>
        <v>4318180</v>
      </c>
      <c r="N572" s="851">
        <f t="shared" si="318"/>
        <v>10</v>
      </c>
      <c r="O572" s="844">
        <f t="shared" si="318"/>
        <v>4318180</v>
      </c>
      <c r="P572" s="844">
        <f t="shared" si="312"/>
        <v>400000</v>
      </c>
      <c r="Q572" s="844"/>
      <c r="R572" s="844">
        <f t="shared" si="290"/>
        <v>1331818</v>
      </c>
      <c r="S572" s="844">
        <f t="shared" si="291"/>
        <v>1931818</v>
      </c>
      <c r="T572" s="844">
        <f t="shared" si="292"/>
        <v>2231818</v>
      </c>
      <c r="U572" s="844">
        <f t="shared" si="293"/>
        <v>431818</v>
      </c>
      <c r="V572" s="805">
        <v>43685</v>
      </c>
      <c r="W572" s="1094">
        <v>4320000</v>
      </c>
      <c r="X572" s="834"/>
      <c r="Y572" s="844"/>
      <c r="Z572" s="844"/>
      <c r="AA572" s="857"/>
      <c r="AB572" s="857"/>
      <c r="AC572" s="444"/>
      <c r="AD572" s="444"/>
      <c r="AE572" s="858">
        <f t="shared" si="313"/>
        <v>4320000</v>
      </c>
      <c r="AF572" s="859">
        <f t="shared" si="295"/>
        <v>-1820</v>
      </c>
      <c r="AG572" s="1174"/>
      <c r="AH572" s="444"/>
    </row>
    <row r="573" spans="1:34" ht="15" customHeight="1" x14ac:dyDescent="0.25">
      <c r="A573" s="1176">
        <f t="shared" si="315"/>
        <v>25</v>
      </c>
      <c r="B573" s="1193">
        <v>43594</v>
      </c>
      <c r="C573" s="1206">
        <f t="shared" si="317"/>
        <v>566</v>
      </c>
      <c r="D573" s="835" t="s">
        <v>96</v>
      </c>
      <c r="E573" s="1208" t="s">
        <v>88</v>
      </c>
      <c r="F573" s="850"/>
      <c r="G573" s="838">
        <f t="shared" si="319"/>
        <v>0</v>
      </c>
      <c r="H573" s="839"/>
      <c r="I573" s="840">
        <f t="shared" si="320"/>
        <v>0</v>
      </c>
      <c r="J573" s="841"/>
      <c r="K573" s="840">
        <f t="shared" si="321"/>
        <v>0</v>
      </c>
      <c r="L573" s="842">
        <v>10</v>
      </c>
      <c r="M573" s="840">
        <f t="shared" si="322"/>
        <v>4318180</v>
      </c>
      <c r="N573" s="851">
        <f t="shared" si="318"/>
        <v>10</v>
      </c>
      <c r="O573" s="844">
        <f t="shared" si="318"/>
        <v>4318180</v>
      </c>
      <c r="P573" s="844">
        <f t="shared" si="312"/>
        <v>400000</v>
      </c>
      <c r="Q573" s="844"/>
      <c r="R573" s="844">
        <f t="shared" si="290"/>
        <v>1331818</v>
      </c>
      <c r="S573" s="844">
        <f t="shared" si="291"/>
        <v>1931818</v>
      </c>
      <c r="T573" s="844">
        <f t="shared" si="292"/>
        <v>2231818</v>
      </c>
      <c r="U573" s="844">
        <f t="shared" si="293"/>
        <v>431818</v>
      </c>
      <c r="V573" s="856">
        <v>43696</v>
      </c>
      <c r="W573" s="844">
        <v>4309820</v>
      </c>
      <c r="X573" s="856">
        <v>43697</v>
      </c>
      <c r="Y573" s="844">
        <v>8360</v>
      </c>
      <c r="Z573" s="844"/>
      <c r="AA573" s="857"/>
      <c r="AB573" s="857"/>
      <c r="AC573" s="444"/>
      <c r="AD573" s="444"/>
      <c r="AE573" s="858">
        <f t="shared" si="313"/>
        <v>4318180</v>
      </c>
      <c r="AF573" s="859">
        <f t="shared" si="295"/>
        <v>0</v>
      </c>
      <c r="AG573" s="445"/>
      <c r="AH573" s="444"/>
    </row>
    <row r="574" spans="1:34" ht="15" hidden="1" customHeight="1" x14ac:dyDescent="0.25">
      <c r="A574" s="1175">
        <v>1</v>
      </c>
      <c r="B574" s="1193">
        <v>43606</v>
      </c>
      <c r="C574" s="1206">
        <v>567</v>
      </c>
      <c r="D574" s="864" t="s">
        <v>33</v>
      </c>
      <c r="E574" s="1208" t="s">
        <v>31</v>
      </c>
      <c r="F574" s="850"/>
      <c r="G574" s="838">
        <f t="shared" ref="G574:G637" si="323">F574*R574</f>
        <v>0</v>
      </c>
      <c r="H574" s="839"/>
      <c r="I574" s="840">
        <f t="shared" ref="I574:I605" si="324">H574*S574</f>
        <v>0</v>
      </c>
      <c r="J574" s="841">
        <v>10</v>
      </c>
      <c r="K574" s="840">
        <f t="shared" ref="K574:K637" si="325">J574*T574</f>
        <v>22318180</v>
      </c>
      <c r="L574" s="842"/>
      <c r="M574" s="840">
        <f t="shared" ref="M574:M637" si="326">L574*U574</f>
        <v>0</v>
      </c>
      <c r="N574" s="851">
        <f t="shared" si="318"/>
        <v>10</v>
      </c>
      <c r="O574" s="844">
        <f t="shared" si="318"/>
        <v>22318180</v>
      </c>
      <c r="P574" s="844">
        <f t="shared" si="312"/>
        <v>400000</v>
      </c>
      <c r="Q574" s="844"/>
      <c r="R574" s="844">
        <f t="shared" si="290"/>
        <v>1331818</v>
      </c>
      <c r="S574" s="844">
        <f t="shared" si="291"/>
        <v>1931818</v>
      </c>
      <c r="T574" s="844">
        <f t="shared" si="292"/>
        <v>2231818</v>
      </c>
      <c r="U574" s="844">
        <f t="shared" si="293"/>
        <v>431818</v>
      </c>
      <c r="V574" s="856">
        <v>43598</v>
      </c>
      <c r="W574" s="844">
        <v>22318180</v>
      </c>
      <c r="X574" s="856"/>
      <c r="Y574" s="844"/>
      <c r="Z574" s="844"/>
      <c r="AA574" s="857"/>
      <c r="AB574" s="857"/>
      <c r="AC574" s="444"/>
      <c r="AD574" s="444"/>
      <c r="AE574" s="858">
        <f>W574+Y574+AA574+AC574</f>
        <v>22318180</v>
      </c>
      <c r="AF574" s="859">
        <f t="shared" si="295"/>
        <v>0</v>
      </c>
      <c r="AG574" s="444"/>
      <c r="AH574" s="444"/>
    </row>
    <row r="575" spans="1:34" ht="15" hidden="1" customHeight="1" x14ac:dyDescent="0.25">
      <c r="A575" s="1176">
        <f>+A574+1</f>
        <v>2</v>
      </c>
      <c r="B575" s="1193">
        <v>43606</v>
      </c>
      <c r="C575" s="1206">
        <f>+C574+1</f>
        <v>568</v>
      </c>
      <c r="D575" s="961" t="s">
        <v>36</v>
      </c>
      <c r="E575" s="1161" t="s">
        <v>31</v>
      </c>
      <c r="F575" s="850"/>
      <c r="G575" s="838">
        <f t="shared" si="323"/>
        <v>0</v>
      </c>
      <c r="H575" s="839"/>
      <c r="I575" s="840">
        <f t="shared" si="324"/>
        <v>0</v>
      </c>
      <c r="J575" s="841">
        <v>10</v>
      </c>
      <c r="K575" s="840">
        <f t="shared" si="325"/>
        <v>22318180</v>
      </c>
      <c r="L575" s="842"/>
      <c r="M575" s="840">
        <f t="shared" si="326"/>
        <v>0</v>
      </c>
      <c r="N575" s="851">
        <f t="shared" si="318"/>
        <v>10</v>
      </c>
      <c r="O575" s="844">
        <f t="shared" si="318"/>
        <v>22318180</v>
      </c>
      <c r="P575" s="844">
        <f t="shared" si="312"/>
        <v>400000</v>
      </c>
      <c r="Q575" s="844"/>
      <c r="R575" s="844">
        <f t="shared" si="290"/>
        <v>1331818</v>
      </c>
      <c r="S575" s="844">
        <f t="shared" si="291"/>
        <v>1931818</v>
      </c>
      <c r="T575" s="844">
        <f t="shared" si="292"/>
        <v>2231818</v>
      </c>
      <c r="U575" s="844">
        <f t="shared" si="293"/>
        <v>431818</v>
      </c>
      <c r="V575" s="856">
        <v>43598</v>
      </c>
      <c r="W575" s="844">
        <v>20000000</v>
      </c>
      <c r="X575" s="856">
        <v>43601</v>
      </c>
      <c r="Y575" s="844">
        <v>2318180</v>
      </c>
      <c r="Z575" s="844"/>
      <c r="AA575" s="857"/>
      <c r="AB575" s="857"/>
      <c r="AC575" s="444"/>
      <c r="AD575" s="444"/>
      <c r="AE575" s="858">
        <f t="shared" ref="AE575:AE580" si="327">W575+Y575+AA575+AC575</f>
        <v>22318180</v>
      </c>
      <c r="AF575" s="859">
        <f t="shared" si="295"/>
        <v>0</v>
      </c>
      <c r="AG575" s="444"/>
      <c r="AH575" s="444"/>
    </row>
    <row r="576" spans="1:34" ht="15" hidden="1" customHeight="1" x14ac:dyDescent="0.25">
      <c r="A576" s="1176">
        <f>+A575+1</f>
        <v>3</v>
      </c>
      <c r="B576" s="1193">
        <v>43606</v>
      </c>
      <c r="C576" s="1206">
        <f t="shared" ref="C576:C580" si="328">+C575+1</f>
        <v>569</v>
      </c>
      <c r="D576" s="864" t="s">
        <v>37</v>
      </c>
      <c r="E576" s="1161" t="s">
        <v>31</v>
      </c>
      <c r="F576" s="850"/>
      <c r="G576" s="838">
        <f t="shared" si="323"/>
        <v>0</v>
      </c>
      <c r="H576" s="839"/>
      <c r="I576" s="840">
        <f t="shared" si="324"/>
        <v>0</v>
      </c>
      <c r="J576" s="841">
        <v>10</v>
      </c>
      <c r="K576" s="840">
        <f t="shared" si="325"/>
        <v>22318180</v>
      </c>
      <c r="L576" s="842"/>
      <c r="M576" s="840">
        <f t="shared" si="326"/>
        <v>0</v>
      </c>
      <c r="N576" s="851">
        <f t="shared" si="318"/>
        <v>10</v>
      </c>
      <c r="O576" s="844">
        <f t="shared" si="318"/>
        <v>22318180</v>
      </c>
      <c r="P576" s="844">
        <f t="shared" si="312"/>
        <v>400000</v>
      </c>
      <c r="Q576" s="844"/>
      <c r="R576" s="844">
        <f t="shared" si="290"/>
        <v>1331818</v>
      </c>
      <c r="S576" s="844">
        <f t="shared" si="291"/>
        <v>1931818</v>
      </c>
      <c r="T576" s="844">
        <f t="shared" si="292"/>
        <v>2231818</v>
      </c>
      <c r="U576" s="844">
        <f t="shared" si="293"/>
        <v>431818</v>
      </c>
      <c r="V576" s="856">
        <v>43601</v>
      </c>
      <c r="W576" s="844">
        <v>17905000</v>
      </c>
      <c r="X576" s="856">
        <v>43602</v>
      </c>
      <c r="Y576" s="844">
        <v>4413180</v>
      </c>
      <c r="Z576" s="856"/>
      <c r="AA576" s="857">
        <v>0</v>
      </c>
      <c r="AB576" s="857"/>
      <c r="AC576" s="444"/>
      <c r="AD576" s="444"/>
      <c r="AE576" s="858">
        <f t="shared" si="327"/>
        <v>22318180</v>
      </c>
      <c r="AF576" s="859">
        <f t="shared" si="295"/>
        <v>0</v>
      </c>
      <c r="AG576" s="444"/>
      <c r="AH576" s="444"/>
    </row>
    <row r="577" spans="1:34" ht="15" hidden="1" customHeight="1" x14ac:dyDescent="0.25">
      <c r="A577" s="1180">
        <f t="shared" ref="A577:A580" si="329">+A576+1</f>
        <v>4</v>
      </c>
      <c r="B577" s="1193">
        <v>43606</v>
      </c>
      <c r="C577" s="1206">
        <f t="shared" si="328"/>
        <v>570</v>
      </c>
      <c r="D577" s="961" t="s">
        <v>82</v>
      </c>
      <c r="E577" s="1161" t="s">
        <v>31</v>
      </c>
      <c r="F577" s="934"/>
      <c r="G577" s="935">
        <f t="shared" si="323"/>
        <v>0</v>
      </c>
      <c r="H577" s="936"/>
      <c r="I577" s="937">
        <f t="shared" si="324"/>
        <v>0</v>
      </c>
      <c r="J577" s="938">
        <v>10</v>
      </c>
      <c r="K577" s="937">
        <f t="shared" si="325"/>
        <v>22318180</v>
      </c>
      <c r="L577" s="939"/>
      <c r="M577" s="937">
        <f t="shared" si="326"/>
        <v>0</v>
      </c>
      <c r="N577" s="940">
        <f t="shared" si="318"/>
        <v>10</v>
      </c>
      <c r="O577" s="844">
        <f t="shared" si="318"/>
        <v>22318180</v>
      </c>
      <c r="P577" s="941">
        <f t="shared" si="312"/>
        <v>400000</v>
      </c>
      <c r="Q577" s="941"/>
      <c r="R577" s="941">
        <f t="shared" si="290"/>
        <v>1331818</v>
      </c>
      <c r="S577" s="941">
        <f t="shared" si="291"/>
        <v>1931818</v>
      </c>
      <c r="T577" s="941">
        <f t="shared" si="292"/>
        <v>2231818</v>
      </c>
      <c r="U577" s="941">
        <f t="shared" si="293"/>
        <v>431818</v>
      </c>
      <c r="V577" s="856">
        <v>43601</v>
      </c>
      <c r="W577" s="844">
        <v>22318180</v>
      </c>
      <c r="X577" s="834"/>
      <c r="Y577" s="844"/>
      <c r="Z577" s="844"/>
      <c r="AA577" s="857"/>
      <c r="AB577" s="857"/>
      <c r="AC577" s="444"/>
      <c r="AD577" s="444"/>
      <c r="AE577" s="858">
        <f t="shared" si="327"/>
        <v>22318180</v>
      </c>
      <c r="AF577" s="859">
        <f t="shared" si="295"/>
        <v>0</v>
      </c>
      <c r="AG577" s="444"/>
      <c r="AH577" s="444"/>
    </row>
    <row r="578" spans="1:34" ht="15" hidden="1" customHeight="1" x14ac:dyDescent="0.25">
      <c r="A578" s="1176">
        <f t="shared" si="329"/>
        <v>5</v>
      </c>
      <c r="B578" s="1193">
        <v>43606</v>
      </c>
      <c r="C578" s="1206">
        <f t="shared" si="328"/>
        <v>571</v>
      </c>
      <c r="D578" s="835" t="s">
        <v>80</v>
      </c>
      <c r="E578" s="1161" t="s">
        <v>31</v>
      </c>
      <c r="F578" s="850"/>
      <c r="G578" s="838">
        <f t="shared" si="323"/>
        <v>0</v>
      </c>
      <c r="H578" s="839"/>
      <c r="I578" s="840">
        <f t="shared" si="324"/>
        <v>0</v>
      </c>
      <c r="J578" s="841">
        <v>10</v>
      </c>
      <c r="K578" s="840">
        <f t="shared" si="325"/>
        <v>22318180</v>
      </c>
      <c r="L578" s="842"/>
      <c r="M578" s="840">
        <f t="shared" si="326"/>
        <v>0</v>
      </c>
      <c r="N578" s="851">
        <f t="shared" si="318"/>
        <v>10</v>
      </c>
      <c r="O578" s="844">
        <f t="shared" si="318"/>
        <v>22318180</v>
      </c>
      <c r="P578" s="844">
        <f t="shared" si="312"/>
        <v>400000</v>
      </c>
      <c r="Q578" s="844"/>
      <c r="R578" s="844">
        <f t="shared" si="290"/>
        <v>1331818</v>
      </c>
      <c r="S578" s="844">
        <f t="shared" si="291"/>
        <v>1931818</v>
      </c>
      <c r="T578" s="844">
        <f t="shared" si="292"/>
        <v>2231818</v>
      </c>
      <c r="U578" s="844">
        <f t="shared" si="293"/>
        <v>431818</v>
      </c>
      <c r="V578" s="856">
        <v>43600</v>
      </c>
      <c r="W578" s="844">
        <v>15000000</v>
      </c>
      <c r="X578" s="856">
        <v>43601</v>
      </c>
      <c r="Y578" s="844">
        <v>7320000</v>
      </c>
      <c r="Z578" s="844"/>
      <c r="AA578" s="857"/>
      <c r="AB578" s="857"/>
      <c r="AC578" s="444"/>
      <c r="AD578" s="444"/>
      <c r="AE578" s="858">
        <f t="shared" si="327"/>
        <v>22320000</v>
      </c>
      <c r="AF578" s="859">
        <f t="shared" si="295"/>
        <v>-1820</v>
      </c>
      <c r="AG578" s="444"/>
      <c r="AH578" s="444"/>
    </row>
    <row r="579" spans="1:34" ht="15" customHeight="1" x14ac:dyDescent="0.25">
      <c r="A579" s="1176">
        <f t="shared" si="329"/>
        <v>6</v>
      </c>
      <c r="B579" s="1193">
        <v>43606</v>
      </c>
      <c r="C579" s="1206">
        <f t="shared" si="328"/>
        <v>572</v>
      </c>
      <c r="D579" s="835" t="s">
        <v>44</v>
      </c>
      <c r="E579" s="1208" t="s">
        <v>43</v>
      </c>
      <c r="F579" s="850"/>
      <c r="G579" s="838">
        <f t="shared" si="323"/>
        <v>0</v>
      </c>
      <c r="H579" s="839"/>
      <c r="I579" s="840">
        <f t="shared" si="324"/>
        <v>0</v>
      </c>
      <c r="J579" s="841">
        <v>10</v>
      </c>
      <c r="K579" s="840">
        <f t="shared" si="325"/>
        <v>22318180</v>
      </c>
      <c r="L579" s="842"/>
      <c r="M579" s="840">
        <f t="shared" si="326"/>
        <v>0</v>
      </c>
      <c r="N579" s="851">
        <f t="shared" si="318"/>
        <v>10</v>
      </c>
      <c r="O579" s="844">
        <f t="shared" si="318"/>
        <v>22318180</v>
      </c>
      <c r="P579" s="844">
        <f t="shared" si="312"/>
        <v>400000</v>
      </c>
      <c r="Q579" s="844"/>
      <c r="R579" s="844">
        <f t="shared" si="290"/>
        <v>1331818</v>
      </c>
      <c r="S579" s="844">
        <f t="shared" si="291"/>
        <v>1931818</v>
      </c>
      <c r="T579" s="844">
        <f t="shared" si="292"/>
        <v>2231818</v>
      </c>
      <c r="U579" s="844">
        <f t="shared" si="293"/>
        <v>431818</v>
      </c>
      <c r="V579" s="856">
        <v>43601</v>
      </c>
      <c r="W579" s="844">
        <v>22218180</v>
      </c>
      <c r="X579" s="834"/>
      <c r="Y579" s="844"/>
      <c r="Z579" s="844"/>
      <c r="AA579" s="857"/>
      <c r="AB579" s="857"/>
      <c r="AC579" s="444"/>
      <c r="AD579" s="444"/>
      <c r="AE579" s="858">
        <f t="shared" si="327"/>
        <v>22218180</v>
      </c>
      <c r="AF579" s="859">
        <f t="shared" si="295"/>
        <v>100000</v>
      </c>
      <c r="AG579" s="445" t="s">
        <v>278</v>
      </c>
      <c r="AH579" s="444"/>
    </row>
    <row r="580" spans="1:34" ht="15" hidden="1" customHeight="1" thickBot="1" x14ac:dyDescent="0.3">
      <c r="A580" s="1176">
        <f t="shared" si="329"/>
        <v>7</v>
      </c>
      <c r="B580" s="1193">
        <v>43606</v>
      </c>
      <c r="C580" s="1206">
        <f t="shared" si="328"/>
        <v>573</v>
      </c>
      <c r="D580" s="835" t="s">
        <v>42</v>
      </c>
      <c r="E580" s="1208" t="s">
        <v>43</v>
      </c>
      <c r="F580" s="850"/>
      <c r="G580" s="838">
        <f t="shared" si="323"/>
        <v>0</v>
      </c>
      <c r="H580" s="839"/>
      <c r="I580" s="840">
        <f t="shared" si="324"/>
        <v>0</v>
      </c>
      <c r="J580" s="841">
        <v>10</v>
      </c>
      <c r="K580" s="840">
        <f t="shared" si="325"/>
        <v>22318180</v>
      </c>
      <c r="L580" s="842"/>
      <c r="M580" s="840">
        <f t="shared" si="326"/>
        <v>0</v>
      </c>
      <c r="N580" s="851">
        <f t="shared" si="318"/>
        <v>10</v>
      </c>
      <c r="O580" s="844">
        <f t="shared" si="318"/>
        <v>22318180</v>
      </c>
      <c r="P580" s="844">
        <f t="shared" si="312"/>
        <v>400000</v>
      </c>
      <c r="Q580" s="844"/>
      <c r="R580" s="844">
        <f t="shared" si="290"/>
        <v>1331818</v>
      </c>
      <c r="S580" s="844">
        <f t="shared" si="291"/>
        <v>1931818</v>
      </c>
      <c r="T580" s="844">
        <f t="shared" si="292"/>
        <v>2231818</v>
      </c>
      <c r="U580" s="844">
        <f t="shared" si="293"/>
        <v>431818</v>
      </c>
      <c r="V580" s="856">
        <v>43605</v>
      </c>
      <c r="W580" s="844">
        <v>22318180</v>
      </c>
      <c r="X580" s="834"/>
      <c r="Y580" s="844"/>
      <c r="Z580" s="844"/>
      <c r="AA580" s="857"/>
      <c r="AB580" s="857"/>
      <c r="AC580" s="444"/>
      <c r="AD580" s="444"/>
      <c r="AE580" s="858">
        <f t="shared" si="327"/>
        <v>22318180</v>
      </c>
      <c r="AF580" s="859">
        <f t="shared" si="295"/>
        <v>0</v>
      </c>
      <c r="AG580" s="444"/>
      <c r="AH580" s="444"/>
    </row>
    <row r="581" spans="1:34" ht="15" hidden="1" customHeight="1" x14ac:dyDescent="0.25">
      <c r="A581" s="1175">
        <v>1</v>
      </c>
      <c r="B581" s="1193">
        <v>43612</v>
      </c>
      <c r="C581" s="1206">
        <v>574</v>
      </c>
      <c r="D581" s="835" t="s">
        <v>39</v>
      </c>
      <c r="E581" s="1208" t="s">
        <v>43</v>
      </c>
      <c r="F581" s="850"/>
      <c r="G581" s="838">
        <f t="shared" si="323"/>
        <v>0</v>
      </c>
      <c r="H581" s="839"/>
      <c r="I581" s="840">
        <f t="shared" si="324"/>
        <v>0</v>
      </c>
      <c r="J581" s="841">
        <v>5</v>
      </c>
      <c r="K581" s="840">
        <f t="shared" si="325"/>
        <v>11159090</v>
      </c>
      <c r="L581" s="842"/>
      <c r="M581" s="840">
        <f t="shared" si="326"/>
        <v>0</v>
      </c>
      <c r="N581" s="851">
        <f t="shared" si="318"/>
        <v>5</v>
      </c>
      <c r="O581" s="844">
        <f t="shared" si="318"/>
        <v>11159090</v>
      </c>
      <c r="P581" s="844">
        <f t="shared" si="312"/>
        <v>200000</v>
      </c>
      <c r="Q581" s="844"/>
      <c r="R581" s="844">
        <f t="shared" si="290"/>
        <v>1331818</v>
      </c>
      <c r="S581" s="844">
        <f t="shared" si="291"/>
        <v>1931818</v>
      </c>
      <c r="T581" s="844">
        <f t="shared" si="292"/>
        <v>2231818</v>
      </c>
      <c r="U581" s="844">
        <f t="shared" si="293"/>
        <v>431818</v>
      </c>
      <c r="V581" s="856">
        <v>43598</v>
      </c>
      <c r="W581" s="844">
        <v>11159090</v>
      </c>
      <c r="X581" s="856"/>
      <c r="Y581" s="844"/>
      <c r="Z581" s="844"/>
      <c r="AA581" s="857"/>
      <c r="AB581" s="857"/>
      <c r="AC581" s="444"/>
      <c r="AD581" s="444"/>
      <c r="AE581" s="858">
        <f>W581+Y581+AA581+AC581</f>
        <v>11159090</v>
      </c>
      <c r="AF581" s="859">
        <f t="shared" si="295"/>
        <v>0</v>
      </c>
      <c r="AG581" s="444"/>
      <c r="AH581" s="444"/>
    </row>
    <row r="582" spans="1:34" ht="15" hidden="1" customHeight="1" x14ac:dyDescent="0.25">
      <c r="A582" s="1176">
        <f>+A581+1</f>
        <v>2</v>
      </c>
      <c r="B582" s="1193">
        <v>43612</v>
      </c>
      <c r="C582" s="1206">
        <f>+C581+1</f>
        <v>575</v>
      </c>
      <c r="D582" s="835" t="s">
        <v>45</v>
      </c>
      <c r="E582" s="1208" t="s">
        <v>43</v>
      </c>
      <c r="F582" s="850"/>
      <c r="G582" s="838">
        <f t="shared" si="323"/>
        <v>0</v>
      </c>
      <c r="H582" s="839"/>
      <c r="I582" s="840">
        <f t="shared" si="324"/>
        <v>0</v>
      </c>
      <c r="J582" s="841">
        <v>5</v>
      </c>
      <c r="K582" s="840">
        <f t="shared" si="325"/>
        <v>11159090</v>
      </c>
      <c r="L582" s="842"/>
      <c r="M582" s="840">
        <f t="shared" si="326"/>
        <v>0</v>
      </c>
      <c r="N582" s="851">
        <f t="shared" si="318"/>
        <v>5</v>
      </c>
      <c r="O582" s="844">
        <f t="shared" si="318"/>
        <v>11159090</v>
      </c>
      <c r="P582" s="844">
        <f t="shared" si="312"/>
        <v>200000</v>
      </c>
      <c r="Q582" s="844"/>
      <c r="R582" s="844">
        <f t="shared" si="290"/>
        <v>1331818</v>
      </c>
      <c r="S582" s="844">
        <f t="shared" si="291"/>
        <v>1931818</v>
      </c>
      <c r="T582" s="844">
        <f t="shared" si="292"/>
        <v>2231818</v>
      </c>
      <c r="U582" s="844">
        <f t="shared" si="293"/>
        <v>431818</v>
      </c>
      <c r="V582" s="856">
        <v>43601</v>
      </c>
      <c r="W582" s="844">
        <v>11159090</v>
      </c>
      <c r="X582" s="856"/>
      <c r="Y582" s="844"/>
      <c r="Z582" s="844"/>
      <c r="AA582" s="857"/>
      <c r="AB582" s="857"/>
      <c r="AC582" s="444"/>
      <c r="AD582" s="444"/>
      <c r="AE582" s="858">
        <f t="shared" ref="AE582:AE607" si="330">W582+Y582+AA582+AC582</f>
        <v>11159090</v>
      </c>
      <c r="AF582" s="859">
        <f t="shared" si="295"/>
        <v>0</v>
      </c>
      <c r="AG582" s="444"/>
      <c r="AH582" s="444"/>
    </row>
    <row r="583" spans="1:34" ht="15" hidden="1" customHeight="1" x14ac:dyDescent="0.25">
      <c r="A583" s="1176">
        <f>+A582+1</f>
        <v>3</v>
      </c>
      <c r="B583" s="1193">
        <v>43612</v>
      </c>
      <c r="C583" s="1206">
        <f t="shared" ref="C583:C588" si="331">+C582+1</f>
        <v>576</v>
      </c>
      <c r="D583" s="864" t="s">
        <v>59</v>
      </c>
      <c r="E583" s="1208" t="s">
        <v>57</v>
      </c>
      <c r="F583" s="850"/>
      <c r="G583" s="838">
        <f t="shared" si="323"/>
        <v>0</v>
      </c>
      <c r="H583" s="839"/>
      <c r="I583" s="840">
        <f t="shared" si="324"/>
        <v>0</v>
      </c>
      <c r="J583" s="841">
        <v>5</v>
      </c>
      <c r="K583" s="840">
        <f t="shared" si="325"/>
        <v>11159090</v>
      </c>
      <c r="L583" s="842"/>
      <c r="M583" s="840">
        <f t="shared" si="326"/>
        <v>0</v>
      </c>
      <c r="N583" s="851">
        <f t="shared" si="318"/>
        <v>5</v>
      </c>
      <c r="O583" s="844">
        <f t="shared" si="318"/>
        <v>11159090</v>
      </c>
      <c r="P583" s="844">
        <f t="shared" si="312"/>
        <v>200000</v>
      </c>
      <c r="Q583" s="844"/>
      <c r="R583" s="844">
        <f t="shared" ref="R583:R646" si="332">1331818</f>
        <v>1331818</v>
      </c>
      <c r="S583" s="844">
        <f t="shared" ref="S583:S646" si="333">1931818</f>
        <v>1931818</v>
      </c>
      <c r="T583" s="844">
        <f t="shared" ref="T583:T646" si="334">2231818</f>
        <v>2231818</v>
      </c>
      <c r="U583" s="844">
        <f t="shared" ref="U583:U646" si="335">431818</f>
        <v>431818</v>
      </c>
      <c r="V583" s="856">
        <v>43601</v>
      </c>
      <c r="W583" s="844">
        <v>11159090</v>
      </c>
      <c r="X583" s="856"/>
      <c r="Y583" s="844"/>
      <c r="Z583" s="856"/>
      <c r="AA583" s="857">
        <v>0</v>
      </c>
      <c r="AB583" s="857"/>
      <c r="AC583" s="444"/>
      <c r="AD583" s="444"/>
      <c r="AE583" s="858">
        <f t="shared" si="330"/>
        <v>11159090</v>
      </c>
      <c r="AF583" s="859">
        <f t="shared" ref="AF583:AF646" si="336">O583-AE583</f>
        <v>0</v>
      </c>
      <c r="AG583" s="444"/>
      <c r="AH583" s="444"/>
    </row>
    <row r="584" spans="1:34" ht="15" hidden="1" customHeight="1" x14ac:dyDescent="0.25">
      <c r="A584" s="1180">
        <f t="shared" ref="A584:A592" si="337">+A583+1</f>
        <v>4</v>
      </c>
      <c r="B584" s="1193">
        <v>43612</v>
      </c>
      <c r="C584" s="1206">
        <f t="shared" si="331"/>
        <v>577</v>
      </c>
      <c r="D584" s="835" t="s">
        <v>58</v>
      </c>
      <c r="E584" s="1208" t="s">
        <v>57</v>
      </c>
      <c r="F584" s="934"/>
      <c r="G584" s="935">
        <f t="shared" si="323"/>
        <v>0</v>
      </c>
      <c r="H584" s="936"/>
      <c r="I584" s="937">
        <f t="shared" si="324"/>
        <v>0</v>
      </c>
      <c r="J584" s="938">
        <v>5</v>
      </c>
      <c r="K584" s="937">
        <f t="shared" si="325"/>
        <v>11159090</v>
      </c>
      <c r="L584" s="939"/>
      <c r="M584" s="937">
        <f t="shared" si="326"/>
        <v>0</v>
      </c>
      <c r="N584" s="940">
        <f t="shared" si="318"/>
        <v>5</v>
      </c>
      <c r="O584" s="844">
        <f t="shared" si="318"/>
        <v>11159090</v>
      </c>
      <c r="P584" s="941">
        <f t="shared" si="312"/>
        <v>200000</v>
      </c>
      <c r="Q584" s="941"/>
      <c r="R584" s="941">
        <f t="shared" si="332"/>
        <v>1331818</v>
      </c>
      <c r="S584" s="941">
        <f t="shared" si="333"/>
        <v>1931818</v>
      </c>
      <c r="T584" s="941">
        <f t="shared" si="334"/>
        <v>2231818</v>
      </c>
      <c r="U584" s="941">
        <f t="shared" si="335"/>
        <v>431818</v>
      </c>
      <c r="V584" s="856">
        <v>43601</v>
      </c>
      <c r="W584" s="844">
        <v>11159090</v>
      </c>
      <c r="X584" s="834"/>
      <c r="Y584" s="844"/>
      <c r="Z584" s="844"/>
      <c r="AA584" s="857"/>
      <c r="AB584" s="857"/>
      <c r="AC584" s="444"/>
      <c r="AD584" s="444"/>
      <c r="AE584" s="858">
        <f t="shared" si="330"/>
        <v>11159090</v>
      </c>
      <c r="AF584" s="859">
        <f t="shared" si="336"/>
        <v>0</v>
      </c>
      <c r="AG584" s="444"/>
      <c r="AH584" s="444"/>
    </row>
    <row r="585" spans="1:34" ht="15" hidden="1" customHeight="1" x14ac:dyDescent="0.25">
      <c r="A585" s="1176">
        <f t="shared" si="337"/>
        <v>5</v>
      </c>
      <c r="B585" s="1193">
        <v>43612</v>
      </c>
      <c r="C585" s="1206">
        <f t="shared" si="331"/>
        <v>578</v>
      </c>
      <c r="D585" s="835" t="s">
        <v>56</v>
      </c>
      <c r="E585" s="1208" t="s">
        <v>57</v>
      </c>
      <c r="F585" s="850"/>
      <c r="G585" s="838">
        <f t="shared" si="323"/>
        <v>0</v>
      </c>
      <c r="H585" s="839"/>
      <c r="I585" s="840">
        <f t="shared" si="324"/>
        <v>0</v>
      </c>
      <c r="J585" s="841">
        <v>10</v>
      </c>
      <c r="K585" s="840">
        <f t="shared" si="325"/>
        <v>22318180</v>
      </c>
      <c r="L585" s="842"/>
      <c r="M585" s="840">
        <f t="shared" si="326"/>
        <v>0</v>
      </c>
      <c r="N585" s="851">
        <f t="shared" si="318"/>
        <v>10</v>
      </c>
      <c r="O585" s="844">
        <f t="shared" si="318"/>
        <v>22318180</v>
      </c>
      <c r="P585" s="844">
        <f t="shared" si="312"/>
        <v>400000</v>
      </c>
      <c r="Q585" s="844"/>
      <c r="R585" s="844">
        <f t="shared" si="332"/>
        <v>1331818</v>
      </c>
      <c r="S585" s="844">
        <f t="shared" si="333"/>
        <v>1931818</v>
      </c>
      <c r="T585" s="844">
        <f t="shared" si="334"/>
        <v>2231818</v>
      </c>
      <c r="U585" s="844">
        <f t="shared" si="335"/>
        <v>431818</v>
      </c>
      <c r="V585" s="856">
        <v>43601</v>
      </c>
      <c r="W585" s="844">
        <v>22287000</v>
      </c>
      <c r="X585" s="856">
        <v>43602</v>
      </c>
      <c r="Y585" s="844">
        <v>31180</v>
      </c>
      <c r="Z585" s="844"/>
      <c r="AA585" s="857"/>
      <c r="AB585" s="857"/>
      <c r="AC585" s="444"/>
      <c r="AD585" s="444"/>
      <c r="AE585" s="858">
        <f t="shared" si="330"/>
        <v>22318180</v>
      </c>
      <c r="AF585" s="859">
        <f t="shared" si="336"/>
        <v>0</v>
      </c>
      <c r="AG585" s="444"/>
      <c r="AH585" s="444"/>
    </row>
    <row r="586" spans="1:34" ht="15" hidden="1" customHeight="1" x14ac:dyDescent="0.25">
      <c r="A586" s="1176">
        <f t="shared" si="337"/>
        <v>6</v>
      </c>
      <c r="B586" s="1193">
        <v>43612</v>
      </c>
      <c r="C586" s="1206">
        <f t="shared" si="331"/>
        <v>579</v>
      </c>
      <c r="D586" s="835" t="s">
        <v>38</v>
      </c>
      <c r="E586" s="1208" t="s">
        <v>31</v>
      </c>
      <c r="F586" s="850"/>
      <c r="G586" s="838">
        <f t="shared" si="323"/>
        <v>0</v>
      </c>
      <c r="H586" s="839"/>
      <c r="I586" s="840">
        <f t="shared" si="324"/>
        <v>0</v>
      </c>
      <c r="J586" s="841">
        <v>5</v>
      </c>
      <c r="K586" s="840">
        <f t="shared" si="325"/>
        <v>11159090</v>
      </c>
      <c r="L586" s="842"/>
      <c r="M586" s="840">
        <f t="shared" si="326"/>
        <v>0</v>
      </c>
      <c r="N586" s="851">
        <f t="shared" si="318"/>
        <v>5</v>
      </c>
      <c r="O586" s="844">
        <f t="shared" si="318"/>
        <v>11159090</v>
      </c>
      <c r="P586" s="844">
        <f t="shared" si="312"/>
        <v>200000</v>
      </c>
      <c r="Q586" s="844"/>
      <c r="R586" s="844">
        <f t="shared" si="332"/>
        <v>1331818</v>
      </c>
      <c r="S586" s="844">
        <f t="shared" si="333"/>
        <v>1931818</v>
      </c>
      <c r="T586" s="844">
        <f t="shared" si="334"/>
        <v>2231818</v>
      </c>
      <c r="U586" s="844">
        <f t="shared" si="335"/>
        <v>431818</v>
      </c>
      <c r="V586" s="856">
        <v>43605</v>
      </c>
      <c r="W586" s="844">
        <v>11159090</v>
      </c>
      <c r="X586" s="834"/>
      <c r="Y586" s="844"/>
      <c r="Z586" s="844"/>
      <c r="AA586" s="857"/>
      <c r="AB586" s="857"/>
      <c r="AC586" s="444"/>
      <c r="AD586" s="444"/>
      <c r="AE586" s="858">
        <f t="shared" si="330"/>
        <v>11159090</v>
      </c>
      <c r="AF586" s="859">
        <f t="shared" si="336"/>
        <v>0</v>
      </c>
      <c r="AG586" s="444"/>
      <c r="AH586" s="444"/>
    </row>
    <row r="587" spans="1:34" ht="15" hidden="1" customHeight="1" x14ac:dyDescent="0.25">
      <c r="A587" s="1176">
        <f t="shared" si="337"/>
        <v>7</v>
      </c>
      <c r="B587" s="1193">
        <v>43612</v>
      </c>
      <c r="C587" s="1206">
        <f t="shared" si="331"/>
        <v>580</v>
      </c>
      <c r="D587" s="835" t="s">
        <v>39</v>
      </c>
      <c r="E587" s="1208" t="s">
        <v>31</v>
      </c>
      <c r="F587" s="850"/>
      <c r="G587" s="838">
        <f t="shared" si="323"/>
        <v>0</v>
      </c>
      <c r="H587" s="839"/>
      <c r="I587" s="840">
        <f t="shared" si="324"/>
        <v>0</v>
      </c>
      <c r="J587" s="841">
        <v>5</v>
      </c>
      <c r="K587" s="840">
        <f t="shared" si="325"/>
        <v>11159090</v>
      </c>
      <c r="L587" s="842"/>
      <c r="M587" s="840">
        <f t="shared" si="326"/>
        <v>0</v>
      </c>
      <c r="N587" s="851">
        <f t="shared" si="318"/>
        <v>5</v>
      </c>
      <c r="O587" s="844">
        <f t="shared" si="318"/>
        <v>11159090</v>
      </c>
      <c r="P587" s="844">
        <f t="shared" si="312"/>
        <v>200000</v>
      </c>
      <c r="Q587" s="844"/>
      <c r="R587" s="844">
        <f t="shared" si="332"/>
        <v>1331818</v>
      </c>
      <c r="S587" s="844">
        <f t="shared" si="333"/>
        <v>1931818</v>
      </c>
      <c r="T587" s="844">
        <f t="shared" si="334"/>
        <v>2231818</v>
      </c>
      <c r="U587" s="844">
        <f t="shared" si="335"/>
        <v>431818</v>
      </c>
      <c r="V587" s="856">
        <v>43602</v>
      </c>
      <c r="W587" s="844">
        <v>11159090</v>
      </c>
      <c r="X587" s="834"/>
      <c r="Y587" s="844"/>
      <c r="Z587" s="844"/>
      <c r="AA587" s="857"/>
      <c r="AB587" s="857"/>
      <c r="AC587" s="444"/>
      <c r="AD587" s="444"/>
      <c r="AE587" s="858">
        <f t="shared" si="330"/>
        <v>11159090</v>
      </c>
      <c r="AF587" s="859">
        <f t="shared" si="336"/>
        <v>0</v>
      </c>
      <c r="AG587" s="444"/>
      <c r="AH587" s="444"/>
    </row>
    <row r="588" spans="1:34" ht="15" hidden="1" customHeight="1" x14ac:dyDescent="0.25">
      <c r="A588" s="1176">
        <f t="shared" si="337"/>
        <v>8</v>
      </c>
      <c r="B588" s="1193">
        <v>43612</v>
      </c>
      <c r="C588" s="1206">
        <f t="shared" si="331"/>
        <v>581</v>
      </c>
      <c r="D588" s="835" t="s">
        <v>40</v>
      </c>
      <c r="E588" s="1208" t="s">
        <v>31</v>
      </c>
      <c r="F588" s="850"/>
      <c r="G588" s="838">
        <f t="shared" si="323"/>
        <v>0</v>
      </c>
      <c r="H588" s="839"/>
      <c r="I588" s="840">
        <f t="shared" si="324"/>
        <v>0</v>
      </c>
      <c r="J588" s="841">
        <v>5</v>
      </c>
      <c r="K588" s="840">
        <f t="shared" si="325"/>
        <v>11159090</v>
      </c>
      <c r="L588" s="842"/>
      <c r="M588" s="840">
        <f t="shared" si="326"/>
        <v>0</v>
      </c>
      <c r="N588" s="851">
        <f t="shared" ref="N588:O603" si="338">+L588+J588+H588+F588</f>
        <v>5</v>
      </c>
      <c r="O588" s="844">
        <f t="shared" si="338"/>
        <v>11159090</v>
      </c>
      <c r="P588" s="844">
        <f t="shared" si="312"/>
        <v>200000</v>
      </c>
      <c r="Q588" s="844"/>
      <c r="R588" s="844">
        <f t="shared" si="332"/>
        <v>1331818</v>
      </c>
      <c r="S588" s="844">
        <f t="shared" si="333"/>
        <v>1931818</v>
      </c>
      <c r="T588" s="844">
        <f t="shared" si="334"/>
        <v>2231818</v>
      </c>
      <c r="U588" s="844">
        <f t="shared" si="335"/>
        <v>431818</v>
      </c>
      <c r="V588" s="856">
        <v>43602</v>
      </c>
      <c r="W588" s="844">
        <v>10000000</v>
      </c>
      <c r="X588" s="856">
        <v>43630</v>
      </c>
      <c r="Y588" s="844">
        <v>1159090</v>
      </c>
      <c r="Z588" s="844"/>
      <c r="AA588" s="857"/>
      <c r="AB588" s="857"/>
      <c r="AC588" s="444"/>
      <c r="AD588" s="444"/>
      <c r="AE588" s="858">
        <f t="shared" si="330"/>
        <v>11159090</v>
      </c>
      <c r="AF588" s="859">
        <f t="shared" si="336"/>
        <v>0</v>
      </c>
      <c r="AG588" s="445"/>
      <c r="AH588" s="444"/>
    </row>
    <row r="589" spans="1:34" ht="15" hidden="1" customHeight="1" x14ac:dyDescent="0.25">
      <c r="A589" s="1176">
        <f t="shared" si="337"/>
        <v>9</v>
      </c>
      <c r="B589" s="1193">
        <v>43612</v>
      </c>
      <c r="C589" s="1206">
        <f>+C588+1</f>
        <v>582</v>
      </c>
      <c r="D589" s="835" t="s">
        <v>217</v>
      </c>
      <c r="E589" s="1208" t="s">
        <v>31</v>
      </c>
      <c r="F589" s="850"/>
      <c r="G589" s="838">
        <f t="shared" si="323"/>
        <v>0</v>
      </c>
      <c r="H589" s="839"/>
      <c r="I589" s="840">
        <f t="shared" si="324"/>
        <v>0</v>
      </c>
      <c r="J589" s="841">
        <v>5</v>
      </c>
      <c r="K589" s="840">
        <f t="shared" si="325"/>
        <v>11159090</v>
      </c>
      <c r="L589" s="842"/>
      <c r="M589" s="840">
        <f t="shared" si="326"/>
        <v>0</v>
      </c>
      <c r="N589" s="851">
        <f t="shared" si="338"/>
        <v>5</v>
      </c>
      <c r="O589" s="844">
        <f t="shared" si="338"/>
        <v>11159090</v>
      </c>
      <c r="P589" s="844">
        <f t="shared" si="312"/>
        <v>200000</v>
      </c>
      <c r="Q589" s="844"/>
      <c r="R589" s="844">
        <f t="shared" si="332"/>
        <v>1331818</v>
      </c>
      <c r="S589" s="844">
        <f t="shared" si="333"/>
        <v>1931818</v>
      </c>
      <c r="T589" s="844">
        <f t="shared" si="334"/>
        <v>2231818</v>
      </c>
      <c r="U589" s="844">
        <f t="shared" si="335"/>
        <v>431818</v>
      </c>
      <c r="V589" s="856">
        <v>43616</v>
      </c>
      <c r="W589" s="844">
        <v>11159090</v>
      </c>
      <c r="X589" s="834"/>
      <c r="Y589" s="844"/>
      <c r="Z589" s="844"/>
      <c r="AA589" s="857"/>
      <c r="AB589" s="857"/>
      <c r="AC589" s="444"/>
      <c r="AD589" s="444"/>
      <c r="AE589" s="858">
        <f t="shared" si="330"/>
        <v>11159090</v>
      </c>
      <c r="AF589" s="859">
        <f t="shared" si="336"/>
        <v>0</v>
      </c>
      <c r="AG589" s="444"/>
      <c r="AH589" s="444"/>
    </row>
    <row r="590" spans="1:34" ht="15" hidden="1" customHeight="1" x14ac:dyDescent="0.25">
      <c r="A590" s="1176">
        <f t="shared" si="337"/>
        <v>10</v>
      </c>
      <c r="B590" s="1193">
        <v>43612</v>
      </c>
      <c r="C590" s="1206">
        <f>+C589+1</f>
        <v>583</v>
      </c>
      <c r="D590" s="835" t="s">
        <v>172</v>
      </c>
      <c r="E590" s="1208" t="s">
        <v>31</v>
      </c>
      <c r="F590" s="850"/>
      <c r="G590" s="838">
        <f t="shared" si="323"/>
        <v>0</v>
      </c>
      <c r="H590" s="839"/>
      <c r="I590" s="840">
        <f t="shared" si="324"/>
        <v>0</v>
      </c>
      <c r="J590" s="841">
        <v>5</v>
      </c>
      <c r="K590" s="840">
        <f t="shared" si="325"/>
        <v>11159090</v>
      </c>
      <c r="L590" s="842"/>
      <c r="M590" s="840">
        <f t="shared" si="326"/>
        <v>0</v>
      </c>
      <c r="N590" s="851">
        <f t="shared" si="338"/>
        <v>5</v>
      </c>
      <c r="O590" s="844">
        <f t="shared" si="338"/>
        <v>11159090</v>
      </c>
      <c r="P590" s="844">
        <f t="shared" si="312"/>
        <v>200000</v>
      </c>
      <c r="Q590" s="844"/>
      <c r="R590" s="844">
        <f t="shared" si="332"/>
        <v>1331818</v>
      </c>
      <c r="S590" s="844">
        <f t="shared" si="333"/>
        <v>1931818</v>
      </c>
      <c r="T590" s="844">
        <f t="shared" si="334"/>
        <v>2231818</v>
      </c>
      <c r="U590" s="844">
        <f t="shared" si="335"/>
        <v>431818</v>
      </c>
      <c r="V590" s="856">
        <v>43629</v>
      </c>
      <c r="W590" s="844">
        <v>11159090</v>
      </c>
      <c r="X590" s="834"/>
      <c r="Y590" s="844"/>
      <c r="Z590" s="844"/>
      <c r="AA590" s="857"/>
      <c r="AB590" s="857"/>
      <c r="AC590" s="444"/>
      <c r="AD590" s="444"/>
      <c r="AE590" s="858">
        <f t="shared" si="330"/>
        <v>11159090</v>
      </c>
      <c r="AF590" s="859">
        <f t="shared" si="336"/>
        <v>0</v>
      </c>
      <c r="AG590" s="445"/>
      <c r="AH590" s="444"/>
    </row>
    <row r="591" spans="1:34" ht="15" hidden="1" customHeight="1" x14ac:dyDescent="0.25">
      <c r="A591" s="1176">
        <f t="shared" si="337"/>
        <v>11</v>
      </c>
      <c r="B591" s="1193">
        <v>43612</v>
      </c>
      <c r="C591" s="1206">
        <f t="shared" ref="C591:C592" si="339">+C590+1</f>
        <v>584</v>
      </c>
      <c r="D591" s="835" t="s">
        <v>35</v>
      </c>
      <c r="E591" s="1208" t="s">
        <v>31</v>
      </c>
      <c r="F591" s="850"/>
      <c r="G591" s="838">
        <f t="shared" si="323"/>
        <v>0</v>
      </c>
      <c r="H591" s="839"/>
      <c r="I591" s="840">
        <f t="shared" si="324"/>
        <v>0</v>
      </c>
      <c r="J591" s="841">
        <v>5</v>
      </c>
      <c r="K591" s="840">
        <f t="shared" si="325"/>
        <v>11159090</v>
      </c>
      <c r="L591" s="842"/>
      <c r="M591" s="840">
        <f t="shared" si="326"/>
        <v>0</v>
      </c>
      <c r="N591" s="851">
        <f t="shared" si="338"/>
        <v>5</v>
      </c>
      <c r="O591" s="844">
        <f t="shared" si="338"/>
        <v>11159090</v>
      </c>
      <c r="P591" s="844">
        <f t="shared" si="312"/>
        <v>200000</v>
      </c>
      <c r="Q591" s="844"/>
      <c r="R591" s="844">
        <f t="shared" si="332"/>
        <v>1331818</v>
      </c>
      <c r="S591" s="844">
        <f t="shared" si="333"/>
        <v>1931818</v>
      </c>
      <c r="T591" s="844">
        <f t="shared" si="334"/>
        <v>2231818</v>
      </c>
      <c r="U591" s="844">
        <f t="shared" si="335"/>
        <v>431818</v>
      </c>
      <c r="V591" s="856">
        <v>43605</v>
      </c>
      <c r="W591" s="844">
        <v>11159090</v>
      </c>
      <c r="X591" s="834"/>
      <c r="Y591" s="844"/>
      <c r="Z591" s="844"/>
      <c r="AA591" s="857"/>
      <c r="AB591" s="857"/>
      <c r="AC591" s="444"/>
      <c r="AD591" s="444"/>
      <c r="AE591" s="858">
        <f t="shared" si="330"/>
        <v>11159090</v>
      </c>
      <c r="AF591" s="859">
        <f t="shared" si="336"/>
        <v>0</v>
      </c>
      <c r="AG591" s="444"/>
      <c r="AH591" s="444"/>
    </row>
    <row r="592" spans="1:34" ht="15" hidden="1" customHeight="1" x14ac:dyDescent="0.25">
      <c r="A592" s="1176">
        <f t="shared" si="337"/>
        <v>12</v>
      </c>
      <c r="B592" s="1193">
        <v>43612</v>
      </c>
      <c r="C592" s="1206">
        <f t="shared" si="339"/>
        <v>585</v>
      </c>
      <c r="D592" s="835" t="s">
        <v>79</v>
      </c>
      <c r="E592" s="1208" t="s">
        <v>31</v>
      </c>
      <c r="F592" s="850"/>
      <c r="G592" s="838">
        <f t="shared" si="323"/>
        <v>0</v>
      </c>
      <c r="H592" s="839"/>
      <c r="I592" s="840">
        <f t="shared" si="324"/>
        <v>0</v>
      </c>
      <c r="J592" s="841">
        <v>10</v>
      </c>
      <c r="K592" s="840">
        <f t="shared" si="325"/>
        <v>22318180</v>
      </c>
      <c r="L592" s="842"/>
      <c r="M592" s="840">
        <f t="shared" si="326"/>
        <v>0</v>
      </c>
      <c r="N592" s="851">
        <f t="shared" si="338"/>
        <v>10</v>
      </c>
      <c r="O592" s="844">
        <f t="shared" si="338"/>
        <v>22318180</v>
      </c>
      <c r="P592" s="844">
        <f t="shared" si="312"/>
        <v>400000</v>
      </c>
      <c r="Q592" s="844"/>
      <c r="R592" s="844">
        <f t="shared" si="332"/>
        <v>1331818</v>
      </c>
      <c r="S592" s="844">
        <f t="shared" si="333"/>
        <v>1931818</v>
      </c>
      <c r="T592" s="844">
        <f t="shared" si="334"/>
        <v>2231818</v>
      </c>
      <c r="U592" s="844">
        <f t="shared" si="335"/>
        <v>431818</v>
      </c>
      <c r="V592" s="856">
        <v>43602</v>
      </c>
      <c r="W592" s="844">
        <v>22318180</v>
      </c>
      <c r="X592" s="834"/>
      <c r="Y592" s="844"/>
      <c r="Z592" s="844"/>
      <c r="AA592" s="857"/>
      <c r="AB592" s="857"/>
      <c r="AC592" s="444"/>
      <c r="AD592" s="444"/>
      <c r="AE592" s="858">
        <f t="shared" si="330"/>
        <v>22318180</v>
      </c>
      <c r="AF592" s="859">
        <f t="shared" si="336"/>
        <v>0</v>
      </c>
      <c r="AG592" s="444"/>
      <c r="AH592" s="444"/>
    </row>
    <row r="593" spans="1:34" ht="15" hidden="1" customHeight="1" x14ac:dyDescent="0.25">
      <c r="A593" s="1176">
        <f>+A592+1</f>
        <v>13</v>
      </c>
      <c r="B593" s="1193">
        <v>43612</v>
      </c>
      <c r="C593" s="1206">
        <f>+C592+1</f>
        <v>586</v>
      </c>
      <c r="D593" s="835" t="s">
        <v>93</v>
      </c>
      <c r="E593" s="1208" t="s">
        <v>31</v>
      </c>
      <c r="F593" s="850"/>
      <c r="G593" s="838">
        <f t="shared" si="323"/>
        <v>0</v>
      </c>
      <c r="H593" s="839"/>
      <c r="I593" s="840">
        <f t="shared" si="324"/>
        <v>0</v>
      </c>
      <c r="J593" s="841">
        <v>10</v>
      </c>
      <c r="K593" s="840">
        <f t="shared" si="325"/>
        <v>22318180</v>
      </c>
      <c r="L593" s="842"/>
      <c r="M593" s="840">
        <f t="shared" si="326"/>
        <v>0</v>
      </c>
      <c r="N593" s="851">
        <f t="shared" si="338"/>
        <v>10</v>
      </c>
      <c r="O593" s="844">
        <f t="shared" si="338"/>
        <v>22318180</v>
      </c>
      <c r="P593" s="844">
        <f t="shared" si="312"/>
        <v>400000</v>
      </c>
      <c r="Q593" s="844"/>
      <c r="R593" s="844">
        <f t="shared" si="332"/>
        <v>1331818</v>
      </c>
      <c r="S593" s="844">
        <f t="shared" si="333"/>
        <v>1931818</v>
      </c>
      <c r="T593" s="844">
        <f t="shared" si="334"/>
        <v>2231818</v>
      </c>
      <c r="U593" s="844">
        <f t="shared" si="335"/>
        <v>431818</v>
      </c>
      <c r="V593" s="856">
        <v>43605</v>
      </c>
      <c r="W593" s="844">
        <v>22318180</v>
      </c>
      <c r="X593" s="834"/>
      <c r="Y593" s="844"/>
      <c r="Z593" s="844"/>
      <c r="AA593" s="857"/>
      <c r="AB593" s="857"/>
      <c r="AC593" s="444"/>
      <c r="AD593" s="444"/>
      <c r="AE593" s="858">
        <f t="shared" si="330"/>
        <v>22318180</v>
      </c>
      <c r="AF593" s="859">
        <f t="shared" si="336"/>
        <v>0</v>
      </c>
      <c r="AG593" s="444"/>
      <c r="AH593" s="444"/>
    </row>
    <row r="594" spans="1:34" ht="15" hidden="1" customHeight="1" x14ac:dyDescent="0.25">
      <c r="A594" s="1176">
        <f t="shared" ref="A594:A607" si="340">+A593+1</f>
        <v>14</v>
      </c>
      <c r="B594" s="1193">
        <v>43612</v>
      </c>
      <c r="C594" s="1206">
        <f t="shared" ref="C594:C607" si="341">+C593+1</f>
        <v>587</v>
      </c>
      <c r="D594" s="835" t="s">
        <v>51</v>
      </c>
      <c r="E594" s="1208" t="s">
        <v>43</v>
      </c>
      <c r="F594" s="850"/>
      <c r="G594" s="838">
        <f t="shared" si="323"/>
        <v>0</v>
      </c>
      <c r="H594" s="839"/>
      <c r="I594" s="840">
        <f t="shared" si="324"/>
        <v>0</v>
      </c>
      <c r="J594" s="841">
        <v>10</v>
      </c>
      <c r="K594" s="840">
        <f t="shared" si="325"/>
        <v>22318180</v>
      </c>
      <c r="L594" s="842"/>
      <c r="M594" s="840">
        <f t="shared" si="326"/>
        <v>0</v>
      </c>
      <c r="N594" s="851">
        <f t="shared" si="338"/>
        <v>10</v>
      </c>
      <c r="O594" s="844">
        <f t="shared" si="338"/>
        <v>22318180</v>
      </c>
      <c r="P594" s="844">
        <f t="shared" si="312"/>
        <v>400000</v>
      </c>
      <c r="Q594" s="844"/>
      <c r="R594" s="844">
        <f t="shared" si="332"/>
        <v>1331818</v>
      </c>
      <c r="S594" s="844">
        <f t="shared" si="333"/>
        <v>1931818</v>
      </c>
      <c r="T594" s="844">
        <f t="shared" si="334"/>
        <v>2231818</v>
      </c>
      <c r="U594" s="844">
        <f t="shared" si="335"/>
        <v>431818</v>
      </c>
      <c r="V594" s="1077" t="s">
        <v>257</v>
      </c>
      <c r="W594" s="844">
        <v>13000000</v>
      </c>
      <c r="X594" s="805">
        <v>43647</v>
      </c>
      <c r="Y594" s="844">
        <v>9318180</v>
      </c>
      <c r="Z594" s="844"/>
      <c r="AA594" s="857"/>
      <c r="AB594" s="857"/>
      <c r="AC594" s="444"/>
      <c r="AD594" s="444"/>
      <c r="AE594" s="858">
        <f t="shared" si="330"/>
        <v>22318180</v>
      </c>
      <c r="AF594" s="859">
        <f t="shared" si="336"/>
        <v>0</v>
      </c>
      <c r="AG594" s="445"/>
      <c r="AH594" s="444"/>
    </row>
    <row r="595" spans="1:34" ht="15" hidden="1" customHeight="1" x14ac:dyDescent="0.25">
      <c r="A595" s="1176">
        <f t="shared" si="340"/>
        <v>15</v>
      </c>
      <c r="B595" s="1193">
        <v>43612</v>
      </c>
      <c r="C595" s="1206">
        <f t="shared" si="341"/>
        <v>588</v>
      </c>
      <c r="D595" s="835" t="s">
        <v>76</v>
      </c>
      <c r="E595" s="1208" t="s">
        <v>57</v>
      </c>
      <c r="F595" s="850"/>
      <c r="G595" s="838">
        <f t="shared" si="323"/>
        <v>0</v>
      </c>
      <c r="H595" s="839"/>
      <c r="I595" s="840">
        <f t="shared" si="324"/>
        <v>0</v>
      </c>
      <c r="J595" s="841">
        <v>5</v>
      </c>
      <c r="K595" s="840">
        <f t="shared" si="325"/>
        <v>11159090</v>
      </c>
      <c r="L595" s="842"/>
      <c r="M595" s="840">
        <f t="shared" si="326"/>
        <v>0</v>
      </c>
      <c r="N595" s="851">
        <f t="shared" si="338"/>
        <v>5</v>
      </c>
      <c r="O595" s="844">
        <f t="shared" si="338"/>
        <v>11159090</v>
      </c>
      <c r="P595" s="844">
        <f t="shared" si="312"/>
        <v>200000</v>
      </c>
      <c r="Q595" s="844"/>
      <c r="R595" s="844">
        <f t="shared" si="332"/>
        <v>1331818</v>
      </c>
      <c r="S595" s="844">
        <f t="shared" si="333"/>
        <v>1931818</v>
      </c>
      <c r="T595" s="844">
        <f t="shared" si="334"/>
        <v>2231818</v>
      </c>
      <c r="U595" s="844">
        <f t="shared" si="335"/>
        <v>431818</v>
      </c>
      <c r="V595" s="856">
        <v>43602</v>
      </c>
      <c r="W595" s="844">
        <v>11159090</v>
      </c>
      <c r="X595" s="834"/>
      <c r="Y595" s="844"/>
      <c r="Z595" s="844"/>
      <c r="AA595" s="857"/>
      <c r="AB595" s="857"/>
      <c r="AC595" s="444"/>
      <c r="AD595" s="444"/>
      <c r="AE595" s="858">
        <f t="shared" si="330"/>
        <v>11159090</v>
      </c>
      <c r="AF595" s="859">
        <f t="shared" si="336"/>
        <v>0</v>
      </c>
      <c r="AG595" s="444"/>
      <c r="AH595" s="444"/>
    </row>
    <row r="596" spans="1:34" ht="15" hidden="1" customHeight="1" x14ac:dyDescent="0.25">
      <c r="A596" s="1176">
        <f t="shared" si="340"/>
        <v>16</v>
      </c>
      <c r="B596" s="1193">
        <v>43612</v>
      </c>
      <c r="C596" s="1206">
        <f t="shared" si="341"/>
        <v>589</v>
      </c>
      <c r="D596" s="835" t="s">
        <v>77</v>
      </c>
      <c r="E596" s="1208" t="s">
        <v>57</v>
      </c>
      <c r="F596" s="850"/>
      <c r="G596" s="838">
        <f t="shared" si="323"/>
        <v>0</v>
      </c>
      <c r="H596" s="839"/>
      <c r="I596" s="840">
        <f t="shared" si="324"/>
        <v>0</v>
      </c>
      <c r="J596" s="841">
        <v>5</v>
      </c>
      <c r="K596" s="840">
        <f t="shared" si="325"/>
        <v>11159090</v>
      </c>
      <c r="L596" s="842"/>
      <c r="M596" s="840">
        <f t="shared" si="326"/>
        <v>0</v>
      </c>
      <c r="N596" s="851">
        <f t="shared" si="338"/>
        <v>5</v>
      </c>
      <c r="O596" s="844">
        <f t="shared" si="338"/>
        <v>11159090</v>
      </c>
      <c r="P596" s="844">
        <f t="shared" si="312"/>
        <v>200000</v>
      </c>
      <c r="Q596" s="844"/>
      <c r="R596" s="844">
        <f t="shared" si="332"/>
        <v>1331818</v>
      </c>
      <c r="S596" s="844">
        <f t="shared" si="333"/>
        <v>1931818</v>
      </c>
      <c r="T596" s="844">
        <f t="shared" si="334"/>
        <v>2231818</v>
      </c>
      <c r="U596" s="844">
        <f t="shared" si="335"/>
        <v>431818</v>
      </c>
      <c r="V596" s="856">
        <v>43601</v>
      </c>
      <c r="W596" s="844">
        <v>11159090</v>
      </c>
      <c r="X596" s="834"/>
      <c r="Y596" s="844"/>
      <c r="Z596" s="844"/>
      <c r="AA596" s="857"/>
      <c r="AB596" s="857"/>
      <c r="AC596" s="444"/>
      <c r="AD596" s="444"/>
      <c r="AE596" s="858">
        <f t="shared" si="330"/>
        <v>11159090</v>
      </c>
      <c r="AF596" s="859">
        <f t="shared" si="336"/>
        <v>0</v>
      </c>
      <c r="AG596" s="444"/>
      <c r="AH596" s="444"/>
    </row>
    <row r="597" spans="1:34" ht="15" hidden="1" customHeight="1" x14ac:dyDescent="0.25">
      <c r="A597" s="1176">
        <f t="shared" si="340"/>
        <v>17</v>
      </c>
      <c r="B597" s="1193">
        <v>43612</v>
      </c>
      <c r="C597" s="1206">
        <f t="shared" si="341"/>
        <v>590</v>
      </c>
      <c r="D597" s="835" t="s">
        <v>70</v>
      </c>
      <c r="E597" s="1208" t="s">
        <v>57</v>
      </c>
      <c r="F597" s="850"/>
      <c r="G597" s="838">
        <f t="shared" si="323"/>
        <v>0</v>
      </c>
      <c r="H597" s="839"/>
      <c r="I597" s="840">
        <f t="shared" si="324"/>
        <v>0</v>
      </c>
      <c r="J597" s="841">
        <v>5</v>
      </c>
      <c r="K597" s="840">
        <f t="shared" si="325"/>
        <v>11159090</v>
      </c>
      <c r="L597" s="842"/>
      <c r="M597" s="840">
        <f t="shared" si="326"/>
        <v>0</v>
      </c>
      <c r="N597" s="851">
        <f t="shared" si="338"/>
        <v>5</v>
      </c>
      <c r="O597" s="844">
        <f t="shared" si="338"/>
        <v>11159090</v>
      </c>
      <c r="P597" s="844">
        <f t="shared" si="312"/>
        <v>200000</v>
      </c>
      <c r="Q597" s="844"/>
      <c r="R597" s="844">
        <f t="shared" si="332"/>
        <v>1331818</v>
      </c>
      <c r="S597" s="844">
        <f t="shared" si="333"/>
        <v>1931818</v>
      </c>
      <c r="T597" s="844">
        <f t="shared" si="334"/>
        <v>2231818</v>
      </c>
      <c r="U597" s="844">
        <f t="shared" si="335"/>
        <v>431818</v>
      </c>
      <c r="V597" s="856">
        <v>43602</v>
      </c>
      <c r="W597" s="844">
        <v>4160000</v>
      </c>
      <c r="X597" s="856">
        <v>43613</v>
      </c>
      <c r="Y597" s="844">
        <v>7000000</v>
      </c>
      <c r="Z597" s="844"/>
      <c r="AA597" s="857"/>
      <c r="AB597" s="857"/>
      <c r="AC597" s="444"/>
      <c r="AD597" s="444"/>
      <c r="AE597" s="858">
        <f t="shared" si="330"/>
        <v>11160000</v>
      </c>
      <c r="AF597" s="859">
        <f t="shared" si="336"/>
        <v>-910</v>
      </c>
      <c r="AG597" s="444"/>
      <c r="AH597" s="444"/>
    </row>
    <row r="598" spans="1:34" ht="15" hidden="1" customHeight="1" x14ac:dyDescent="0.25">
      <c r="A598" s="1176">
        <f t="shared" si="340"/>
        <v>18</v>
      </c>
      <c r="B598" s="1193">
        <v>43612</v>
      </c>
      <c r="C598" s="1206">
        <f t="shared" si="341"/>
        <v>591</v>
      </c>
      <c r="D598" s="835" t="s">
        <v>71</v>
      </c>
      <c r="E598" s="1208" t="s">
        <v>57</v>
      </c>
      <c r="F598" s="850"/>
      <c r="G598" s="838">
        <f t="shared" si="323"/>
        <v>0</v>
      </c>
      <c r="H598" s="839"/>
      <c r="I598" s="840">
        <f t="shared" si="324"/>
        <v>0</v>
      </c>
      <c r="J598" s="841">
        <v>5</v>
      </c>
      <c r="K598" s="840">
        <f t="shared" si="325"/>
        <v>11159090</v>
      </c>
      <c r="L598" s="842"/>
      <c r="M598" s="840">
        <f t="shared" si="326"/>
        <v>0</v>
      </c>
      <c r="N598" s="851">
        <f t="shared" si="338"/>
        <v>5</v>
      </c>
      <c r="O598" s="844">
        <f t="shared" si="338"/>
        <v>11159090</v>
      </c>
      <c r="P598" s="844">
        <f t="shared" si="312"/>
        <v>200000</v>
      </c>
      <c r="Q598" s="844"/>
      <c r="R598" s="844">
        <f t="shared" si="332"/>
        <v>1331818</v>
      </c>
      <c r="S598" s="844">
        <f t="shared" si="333"/>
        <v>1931818</v>
      </c>
      <c r="T598" s="844">
        <f t="shared" si="334"/>
        <v>2231818</v>
      </c>
      <c r="U598" s="844">
        <f t="shared" si="335"/>
        <v>431818</v>
      </c>
      <c r="V598" s="856">
        <v>43602</v>
      </c>
      <c r="W598" s="844">
        <v>11159090</v>
      </c>
      <c r="X598" s="834"/>
      <c r="Y598" s="844"/>
      <c r="Z598" s="844"/>
      <c r="AA598" s="857"/>
      <c r="AB598" s="857"/>
      <c r="AC598" s="444"/>
      <c r="AD598" s="444"/>
      <c r="AE598" s="858">
        <f t="shared" si="330"/>
        <v>11159090</v>
      </c>
      <c r="AF598" s="859">
        <f t="shared" si="336"/>
        <v>0</v>
      </c>
      <c r="AG598" s="444"/>
      <c r="AH598" s="444"/>
    </row>
    <row r="599" spans="1:34" ht="15" hidden="1" customHeight="1" x14ac:dyDescent="0.25">
      <c r="A599" s="1176">
        <f t="shared" si="340"/>
        <v>19</v>
      </c>
      <c r="B599" s="1193">
        <v>43612</v>
      </c>
      <c r="C599" s="1206">
        <f t="shared" si="341"/>
        <v>592</v>
      </c>
      <c r="D599" s="835" t="s">
        <v>68</v>
      </c>
      <c r="E599" s="1208" t="s">
        <v>57</v>
      </c>
      <c r="F599" s="850"/>
      <c r="G599" s="838">
        <f t="shared" si="323"/>
        <v>0</v>
      </c>
      <c r="H599" s="839"/>
      <c r="I599" s="840">
        <f t="shared" si="324"/>
        <v>0</v>
      </c>
      <c r="J599" s="841">
        <v>4</v>
      </c>
      <c r="K599" s="840">
        <f t="shared" si="325"/>
        <v>8927272</v>
      </c>
      <c r="L599" s="842"/>
      <c r="M599" s="840">
        <f t="shared" si="326"/>
        <v>0</v>
      </c>
      <c r="N599" s="851">
        <f t="shared" si="338"/>
        <v>4</v>
      </c>
      <c r="O599" s="844">
        <f t="shared" si="338"/>
        <v>8927272</v>
      </c>
      <c r="P599" s="844">
        <f t="shared" si="312"/>
        <v>160000</v>
      </c>
      <c r="Q599" s="844"/>
      <c r="R599" s="844">
        <f t="shared" si="332"/>
        <v>1331818</v>
      </c>
      <c r="S599" s="844">
        <f t="shared" si="333"/>
        <v>1931818</v>
      </c>
      <c r="T599" s="844">
        <f t="shared" si="334"/>
        <v>2231818</v>
      </c>
      <c r="U599" s="844">
        <f t="shared" si="335"/>
        <v>431818</v>
      </c>
      <c r="V599" s="856">
        <v>43605</v>
      </c>
      <c r="W599" s="844">
        <v>8927272</v>
      </c>
      <c r="X599" s="834"/>
      <c r="Y599" s="844"/>
      <c r="Z599" s="844"/>
      <c r="AA599" s="857"/>
      <c r="AB599" s="857"/>
      <c r="AC599" s="444"/>
      <c r="AD599" s="444"/>
      <c r="AE599" s="858">
        <f t="shared" si="330"/>
        <v>8927272</v>
      </c>
      <c r="AF599" s="859">
        <f t="shared" si="336"/>
        <v>0</v>
      </c>
      <c r="AG599" s="444"/>
      <c r="AH599" s="444"/>
    </row>
    <row r="600" spans="1:34" ht="15" hidden="1" customHeight="1" x14ac:dyDescent="0.25">
      <c r="A600" s="1176">
        <f t="shared" si="340"/>
        <v>20</v>
      </c>
      <c r="B600" s="1193">
        <v>43612</v>
      </c>
      <c r="C600" s="1206">
        <f t="shared" si="341"/>
        <v>593</v>
      </c>
      <c r="D600" s="835" t="s">
        <v>39</v>
      </c>
      <c r="E600" s="1208" t="s">
        <v>57</v>
      </c>
      <c r="F600" s="850"/>
      <c r="G600" s="838">
        <f t="shared" si="323"/>
        <v>0</v>
      </c>
      <c r="H600" s="839"/>
      <c r="I600" s="840">
        <f t="shared" si="324"/>
        <v>0</v>
      </c>
      <c r="J600" s="841">
        <v>6</v>
      </c>
      <c r="K600" s="840">
        <f t="shared" si="325"/>
        <v>13390908</v>
      </c>
      <c r="L600" s="842"/>
      <c r="M600" s="840">
        <f t="shared" si="326"/>
        <v>0</v>
      </c>
      <c r="N600" s="851">
        <f t="shared" si="338"/>
        <v>6</v>
      </c>
      <c r="O600" s="844">
        <f t="shared" si="338"/>
        <v>13390908</v>
      </c>
      <c r="P600" s="844">
        <f t="shared" si="312"/>
        <v>240000</v>
      </c>
      <c r="Q600" s="844"/>
      <c r="R600" s="844">
        <f t="shared" si="332"/>
        <v>1331818</v>
      </c>
      <c r="S600" s="844">
        <f t="shared" si="333"/>
        <v>1931818</v>
      </c>
      <c r="T600" s="844">
        <f t="shared" si="334"/>
        <v>2231818</v>
      </c>
      <c r="U600" s="844">
        <f t="shared" si="335"/>
        <v>431818</v>
      </c>
      <c r="V600" s="856">
        <v>43605</v>
      </c>
      <c r="W600" s="844">
        <v>13390908</v>
      </c>
      <c r="X600" s="834"/>
      <c r="Y600" s="844"/>
      <c r="Z600" s="844"/>
      <c r="AA600" s="857"/>
      <c r="AB600" s="857"/>
      <c r="AC600" s="444"/>
      <c r="AD600" s="444"/>
      <c r="AE600" s="858">
        <f t="shared" si="330"/>
        <v>13390908</v>
      </c>
      <c r="AF600" s="859">
        <f t="shared" si="336"/>
        <v>0</v>
      </c>
      <c r="AG600" s="444"/>
      <c r="AH600" s="444"/>
    </row>
    <row r="601" spans="1:34" ht="15" hidden="1" customHeight="1" x14ac:dyDescent="0.25">
      <c r="A601" s="1176">
        <f t="shared" si="340"/>
        <v>21</v>
      </c>
      <c r="B601" s="1193">
        <v>43612</v>
      </c>
      <c r="C601" s="1206">
        <f t="shared" si="341"/>
        <v>594</v>
      </c>
      <c r="D601" s="835" t="s">
        <v>72</v>
      </c>
      <c r="E601" s="1208" t="s">
        <v>57</v>
      </c>
      <c r="F601" s="850"/>
      <c r="G601" s="838">
        <f t="shared" si="323"/>
        <v>0</v>
      </c>
      <c r="H601" s="839"/>
      <c r="I601" s="840">
        <f t="shared" si="324"/>
        <v>0</v>
      </c>
      <c r="J601" s="841">
        <v>5</v>
      </c>
      <c r="K601" s="840">
        <f t="shared" si="325"/>
        <v>11159090</v>
      </c>
      <c r="L601" s="842"/>
      <c r="M601" s="840">
        <f t="shared" si="326"/>
        <v>0</v>
      </c>
      <c r="N601" s="851">
        <f t="shared" si="338"/>
        <v>5</v>
      </c>
      <c r="O601" s="844">
        <f t="shared" si="338"/>
        <v>11159090</v>
      </c>
      <c r="P601" s="844">
        <f t="shared" si="312"/>
        <v>200000</v>
      </c>
      <c r="Q601" s="844"/>
      <c r="R601" s="844">
        <f t="shared" si="332"/>
        <v>1331818</v>
      </c>
      <c r="S601" s="844">
        <f t="shared" si="333"/>
        <v>1931818</v>
      </c>
      <c r="T601" s="844">
        <f t="shared" si="334"/>
        <v>2231818</v>
      </c>
      <c r="U601" s="844">
        <f t="shared" si="335"/>
        <v>431818</v>
      </c>
      <c r="V601" s="856">
        <v>43601</v>
      </c>
      <c r="W601" s="844">
        <v>6000000</v>
      </c>
      <c r="X601" s="856">
        <v>43607</v>
      </c>
      <c r="Y601" s="844">
        <v>5159090</v>
      </c>
      <c r="Z601" s="844"/>
      <c r="AA601" s="857"/>
      <c r="AB601" s="857"/>
      <c r="AC601" s="444"/>
      <c r="AD601" s="444"/>
      <c r="AE601" s="858">
        <f t="shared" si="330"/>
        <v>11159090</v>
      </c>
      <c r="AF601" s="859">
        <f t="shared" si="336"/>
        <v>0</v>
      </c>
      <c r="AG601" s="444"/>
      <c r="AH601" s="444"/>
    </row>
    <row r="602" spans="1:34" ht="15" hidden="1" customHeight="1" x14ac:dyDescent="0.25">
      <c r="A602" s="1176">
        <f t="shared" si="340"/>
        <v>22</v>
      </c>
      <c r="B602" s="1193">
        <v>43612</v>
      </c>
      <c r="C602" s="1206">
        <f t="shared" si="341"/>
        <v>595</v>
      </c>
      <c r="D602" s="835" t="s">
        <v>95</v>
      </c>
      <c r="E602" s="1208" t="s">
        <v>57</v>
      </c>
      <c r="F602" s="850"/>
      <c r="G602" s="838">
        <f t="shared" si="323"/>
        <v>0</v>
      </c>
      <c r="H602" s="839"/>
      <c r="I602" s="840">
        <f t="shared" si="324"/>
        <v>0</v>
      </c>
      <c r="J602" s="841">
        <v>5</v>
      </c>
      <c r="K602" s="840">
        <f t="shared" si="325"/>
        <v>11159090</v>
      </c>
      <c r="L602" s="842"/>
      <c r="M602" s="840">
        <f t="shared" si="326"/>
        <v>0</v>
      </c>
      <c r="N602" s="851">
        <f t="shared" si="338"/>
        <v>5</v>
      </c>
      <c r="O602" s="844">
        <f t="shared" si="338"/>
        <v>11159090</v>
      </c>
      <c r="P602" s="844">
        <f t="shared" si="312"/>
        <v>200000</v>
      </c>
      <c r="Q602" s="844"/>
      <c r="R602" s="844">
        <f t="shared" si="332"/>
        <v>1331818</v>
      </c>
      <c r="S602" s="844">
        <f t="shared" si="333"/>
        <v>1931818</v>
      </c>
      <c r="T602" s="844">
        <f t="shared" si="334"/>
        <v>2231818</v>
      </c>
      <c r="U602" s="844">
        <f t="shared" si="335"/>
        <v>431818</v>
      </c>
      <c r="V602" s="856">
        <v>43602</v>
      </c>
      <c r="W602" s="844">
        <v>11159090</v>
      </c>
      <c r="X602" s="834"/>
      <c r="Y602" s="844"/>
      <c r="Z602" s="844"/>
      <c r="AA602" s="857"/>
      <c r="AB602" s="857"/>
      <c r="AC602" s="444"/>
      <c r="AD602" s="444"/>
      <c r="AE602" s="858">
        <f t="shared" si="330"/>
        <v>11159090</v>
      </c>
      <c r="AF602" s="859">
        <f t="shared" si="336"/>
        <v>0</v>
      </c>
      <c r="AG602" s="444"/>
      <c r="AH602" s="444"/>
    </row>
    <row r="603" spans="1:34" ht="15" hidden="1" customHeight="1" x14ac:dyDescent="0.25">
      <c r="A603" s="1176">
        <f t="shared" si="340"/>
        <v>23</v>
      </c>
      <c r="B603" s="1193">
        <v>43612</v>
      </c>
      <c r="C603" s="1206">
        <f t="shared" si="341"/>
        <v>596</v>
      </c>
      <c r="D603" s="835" t="s">
        <v>73</v>
      </c>
      <c r="E603" s="1208" t="s">
        <v>57</v>
      </c>
      <c r="F603" s="850"/>
      <c r="G603" s="838">
        <f t="shared" si="323"/>
        <v>0</v>
      </c>
      <c r="H603" s="839"/>
      <c r="I603" s="840">
        <f t="shared" si="324"/>
        <v>0</v>
      </c>
      <c r="J603" s="841">
        <v>5</v>
      </c>
      <c r="K603" s="840">
        <f t="shared" si="325"/>
        <v>11159090</v>
      </c>
      <c r="L603" s="842"/>
      <c r="M603" s="840">
        <f t="shared" si="326"/>
        <v>0</v>
      </c>
      <c r="N603" s="851">
        <f t="shared" si="338"/>
        <v>5</v>
      </c>
      <c r="O603" s="844">
        <f t="shared" si="338"/>
        <v>11159090</v>
      </c>
      <c r="P603" s="844">
        <f t="shared" si="312"/>
        <v>200000</v>
      </c>
      <c r="Q603" s="844"/>
      <c r="R603" s="844">
        <f t="shared" si="332"/>
        <v>1331818</v>
      </c>
      <c r="S603" s="844">
        <f t="shared" si="333"/>
        <v>1931818</v>
      </c>
      <c r="T603" s="844">
        <f t="shared" si="334"/>
        <v>2231818</v>
      </c>
      <c r="U603" s="844">
        <f t="shared" si="335"/>
        <v>431818</v>
      </c>
      <c r="V603" s="856">
        <v>43605</v>
      </c>
      <c r="W603" s="844">
        <v>11159090</v>
      </c>
      <c r="X603" s="834"/>
      <c r="Y603" s="844"/>
      <c r="Z603" s="844"/>
      <c r="AA603" s="857"/>
      <c r="AB603" s="857"/>
      <c r="AC603" s="444"/>
      <c r="AD603" s="444"/>
      <c r="AE603" s="858">
        <f t="shared" si="330"/>
        <v>11159090</v>
      </c>
      <c r="AF603" s="859">
        <f t="shared" si="336"/>
        <v>0</v>
      </c>
      <c r="AG603" s="444"/>
      <c r="AH603" s="444"/>
    </row>
    <row r="604" spans="1:34" ht="15" hidden="1" customHeight="1" x14ac:dyDescent="0.25">
      <c r="A604" s="1176">
        <f t="shared" si="340"/>
        <v>24</v>
      </c>
      <c r="B604" s="1193">
        <v>43612</v>
      </c>
      <c r="C604" s="1206">
        <f t="shared" si="341"/>
        <v>597</v>
      </c>
      <c r="D604" s="835" t="s">
        <v>69</v>
      </c>
      <c r="E604" s="1208" t="s">
        <v>57</v>
      </c>
      <c r="F604" s="850"/>
      <c r="G604" s="838">
        <f t="shared" si="323"/>
        <v>0</v>
      </c>
      <c r="H604" s="839"/>
      <c r="I604" s="840">
        <f t="shared" si="324"/>
        <v>0</v>
      </c>
      <c r="J604" s="841">
        <v>5</v>
      </c>
      <c r="K604" s="840">
        <f t="shared" si="325"/>
        <v>11159090</v>
      </c>
      <c r="L604" s="842"/>
      <c r="M604" s="840">
        <f t="shared" si="326"/>
        <v>0</v>
      </c>
      <c r="N604" s="851">
        <f t="shared" ref="N604:O619" si="342">+L604+J604+H604+F604</f>
        <v>5</v>
      </c>
      <c r="O604" s="844">
        <f t="shared" si="342"/>
        <v>11159090</v>
      </c>
      <c r="P604" s="844">
        <f t="shared" si="312"/>
        <v>200000</v>
      </c>
      <c r="Q604" s="844"/>
      <c r="R604" s="844">
        <f t="shared" si="332"/>
        <v>1331818</v>
      </c>
      <c r="S604" s="844">
        <f t="shared" si="333"/>
        <v>1931818</v>
      </c>
      <c r="T604" s="844">
        <f t="shared" si="334"/>
        <v>2231818</v>
      </c>
      <c r="U604" s="844">
        <f t="shared" si="335"/>
        <v>431818</v>
      </c>
      <c r="V604" s="856">
        <v>43605</v>
      </c>
      <c r="W604" s="844">
        <v>11159090</v>
      </c>
      <c r="X604" s="834"/>
      <c r="Y604" s="844"/>
      <c r="Z604" s="844"/>
      <c r="AA604" s="857"/>
      <c r="AB604" s="857"/>
      <c r="AC604" s="444"/>
      <c r="AD604" s="444"/>
      <c r="AE604" s="858">
        <f t="shared" si="330"/>
        <v>11159090</v>
      </c>
      <c r="AF604" s="859">
        <f t="shared" si="336"/>
        <v>0</v>
      </c>
      <c r="AG604" s="444"/>
      <c r="AH604" s="444"/>
    </row>
    <row r="605" spans="1:34" ht="15" customHeight="1" x14ac:dyDescent="0.25">
      <c r="A605" s="1176">
        <f t="shared" si="340"/>
        <v>25</v>
      </c>
      <c r="B605" s="1193">
        <v>43612</v>
      </c>
      <c r="C605" s="1206">
        <f t="shared" si="341"/>
        <v>598</v>
      </c>
      <c r="D605" s="835" t="s">
        <v>100</v>
      </c>
      <c r="E605" s="1208" t="s">
        <v>88</v>
      </c>
      <c r="F605" s="850"/>
      <c r="G605" s="838">
        <f t="shared" si="323"/>
        <v>0</v>
      </c>
      <c r="H605" s="839"/>
      <c r="I605" s="840">
        <f t="shared" si="324"/>
        <v>0</v>
      </c>
      <c r="J605" s="841">
        <v>5</v>
      </c>
      <c r="K605" s="840">
        <f t="shared" si="325"/>
        <v>11159090</v>
      </c>
      <c r="L605" s="842"/>
      <c r="M605" s="840">
        <f t="shared" si="326"/>
        <v>0</v>
      </c>
      <c r="N605" s="851">
        <f t="shared" si="342"/>
        <v>5</v>
      </c>
      <c r="O605" s="844">
        <f t="shared" si="342"/>
        <v>11159090</v>
      </c>
      <c r="P605" s="844">
        <f t="shared" si="312"/>
        <v>200000</v>
      </c>
      <c r="Q605" s="844"/>
      <c r="R605" s="844">
        <f t="shared" si="332"/>
        <v>1331818</v>
      </c>
      <c r="S605" s="844">
        <f t="shared" si="333"/>
        <v>1931818</v>
      </c>
      <c r="T605" s="844">
        <f t="shared" si="334"/>
        <v>2231818</v>
      </c>
      <c r="U605" s="844">
        <f t="shared" si="335"/>
        <v>431818</v>
      </c>
      <c r="V605" s="856">
        <v>43602</v>
      </c>
      <c r="W605" s="844">
        <v>11019090</v>
      </c>
      <c r="X605" s="834"/>
      <c r="Y605" s="844"/>
      <c r="Z605" s="844"/>
      <c r="AA605" s="857"/>
      <c r="AB605" s="857"/>
      <c r="AC605" s="444"/>
      <c r="AD605" s="444"/>
      <c r="AE605" s="858">
        <f t="shared" si="330"/>
        <v>11019090</v>
      </c>
      <c r="AF605" s="859">
        <f t="shared" si="336"/>
        <v>140000</v>
      </c>
      <c r="AG605" s="445" t="s">
        <v>278</v>
      </c>
      <c r="AH605" s="444"/>
    </row>
    <row r="606" spans="1:34" ht="15" hidden="1" customHeight="1" x14ac:dyDescent="0.25">
      <c r="A606" s="1176">
        <f t="shared" si="340"/>
        <v>26</v>
      </c>
      <c r="B606" s="1193">
        <v>43612</v>
      </c>
      <c r="C606" s="1206">
        <f t="shared" si="341"/>
        <v>599</v>
      </c>
      <c r="D606" s="835" t="s">
        <v>102</v>
      </c>
      <c r="E606" s="1208" t="s">
        <v>88</v>
      </c>
      <c r="F606" s="850"/>
      <c r="G606" s="838">
        <f t="shared" si="323"/>
        <v>0</v>
      </c>
      <c r="H606" s="839"/>
      <c r="I606" s="840">
        <f t="shared" ref="I606:I637" si="343">H606*S606</f>
        <v>0</v>
      </c>
      <c r="J606" s="841">
        <v>5</v>
      </c>
      <c r="K606" s="840">
        <f t="shared" si="325"/>
        <v>11159090</v>
      </c>
      <c r="L606" s="842"/>
      <c r="M606" s="840">
        <f t="shared" si="326"/>
        <v>0</v>
      </c>
      <c r="N606" s="851">
        <f t="shared" si="342"/>
        <v>5</v>
      </c>
      <c r="O606" s="844">
        <f t="shared" si="342"/>
        <v>11159090</v>
      </c>
      <c r="P606" s="844">
        <f t="shared" si="312"/>
        <v>200000</v>
      </c>
      <c r="Q606" s="844"/>
      <c r="R606" s="844">
        <f t="shared" si="332"/>
        <v>1331818</v>
      </c>
      <c r="S606" s="844">
        <f t="shared" si="333"/>
        <v>1931818</v>
      </c>
      <c r="T606" s="844">
        <f t="shared" si="334"/>
        <v>2231818</v>
      </c>
      <c r="U606" s="844">
        <f t="shared" si="335"/>
        <v>431818</v>
      </c>
      <c r="V606" s="856">
        <v>43602</v>
      </c>
      <c r="W606" s="844">
        <v>11159090</v>
      </c>
      <c r="X606" s="834"/>
      <c r="Y606" s="844"/>
      <c r="Z606" s="844"/>
      <c r="AA606" s="857"/>
      <c r="AB606" s="857"/>
      <c r="AC606" s="444"/>
      <c r="AD606" s="444"/>
      <c r="AE606" s="858">
        <f t="shared" si="330"/>
        <v>11159090</v>
      </c>
      <c r="AF606" s="859">
        <f t="shared" si="336"/>
        <v>0</v>
      </c>
      <c r="AG606" s="444"/>
      <c r="AH606" s="444"/>
    </row>
    <row r="607" spans="1:34" ht="15" hidden="1" customHeight="1" thickBot="1" x14ac:dyDescent="0.3">
      <c r="A607" s="1176">
        <f t="shared" si="340"/>
        <v>27</v>
      </c>
      <c r="B607" s="1193">
        <v>43612</v>
      </c>
      <c r="C607" s="1206">
        <f t="shared" si="341"/>
        <v>600</v>
      </c>
      <c r="D607" s="835" t="s">
        <v>87</v>
      </c>
      <c r="E607" s="1208" t="s">
        <v>88</v>
      </c>
      <c r="F607" s="850"/>
      <c r="G607" s="838">
        <f t="shared" si="323"/>
        <v>0</v>
      </c>
      <c r="H607" s="839"/>
      <c r="I607" s="840">
        <f t="shared" si="343"/>
        <v>0</v>
      </c>
      <c r="J607" s="841">
        <v>10</v>
      </c>
      <c r="K607" s="840">
        <f t="shared" si="325"/>
        <v>22318180</v>
      </c>
      <c r="L607" s="842"/>
      <c r="M607" s="840">
        <f t="shared" si="326"/>
        <v>0</v>
      </c>
      <c r="N607" s="851">
        <f t="shared" si="342"/>
        <v>10</v>
      </c>
      <c r="O607" s="844">
        <f t="shared" si="342"/>
        <v>22318180</v>
      </c>
      <c r="P607" s="844">
        <f t="shared" si="312"/>
        <v>400000</v>
      </c>
      <c r="Q607" s="844"/>
      <c r="R607" s="844">
        <f t="shared" si="332"/>
        <v>1331818</v>
      </c>
      <c r="S607" s="844">
        <f t="shared" si="333"/>
        <v>1931818</v>
      </c>
      <c r="T607" s="844">
        <f t="shared" si="334"/>
        <v>2231818</v>
      </c>
      <c r="U607" s="844">
        <f t="shared" si="335"/>
        <v>431818</v>
      </c>
      <c r="V607" s="856">
        <v>43602</v>
      </c>
      <c r="W607" s="844">
        <v>22318180</v>
      </c>
      <c r="X607" s="834"/>
      <c r="Y607" s="844"/>
      <c r="Z607" s="844"/>
      <c r="AA607" s="857"/>
      <c r="AB607" s="857"/>
      <c r="AC607" s="444"/>
      <c r="AD607" s="444"/>
      <c r="AE607" s="858">
        <f t="shared" si="330"/>
        <v>22318180</v>
      </c>
      <c r="AF607" s="859">
        <f t="shared" si="336"/>
        <v>0</v>
      </c>
      <c r="AG607" s="444"/>
      <c r="AH607" s="444"/>
    </row>
    <row r="608" spans="1:34" ht="15" hidden="1" customHeight="1" x14ac:dyDescent="0.25">
      <c r="A608" s="1175">
        <v>1</v>
      </c>
      <c r="B608" s="1193">
        <v>43613</v>
      </c>
      <c r="C608" s="1206">
        <v>601</v>
      </c>
      <c r="D608" s="835" t="s">
        <v>81</v>
      </c>
      <c r="E608" s="1208" t="s">
        <v>31</v>
      </c>
      <c r="F608" s="850"/>
      <c r="G608" s="838">
        <f t="shared" si="323"/>
        <v>0</v>
      </c>
      <c r="H608" s="839">
        <v>1</v>
      </c>
      <c r="I608" s="840">
        <f t="shared" si="343"/>
        <v>1931818</v>
      </c>
      <c r="J608" s="841">
        <v>4</v>
      </c>
      <c r="K608" s="840">
        <f t="shared" si="325"/>
        <v>8927272</v>
      </c>
      <c r="L608" s="842"/>
      <c r="M608" s="840">
        <f t="shared" si="326"/>
        <v>0</v>
      </c>
      <c r="N608" s="851">
        <f t="shared" si="342"/>
        <v>5</v>
      </c>
      <c r="O608" s="844">
        <f t="shared" si="342"/>
        <v>10859090</v>
      </c>
      <c r="P608" s="844">
        <f t="shared" si="312"/>
        <v>200000</v>
      </c>
      <c r="Q608" s="844"/>
      <c r="R608" s="844">
        <f t="shared" si="332"/>
        <v>1331818</v>
      </c>
      <c r="S608" s="844">
        <f t="shared" si="333"/>
        <v>1931818</v>
      </c>
      <c r="T608" s="844">
        <f t="shared" si="334"/>
        <v>2231818</v>
      </c>
      <c r="U608" s="844">
        <f t="shared" si="335"/>
        <v>431818</v>
      </c>
      <c r="V608" s="856">
        <v>43605</v>
      </c>
      <c r="W608" s="844">
        <v>10859090</v>
      </c>
      <c r="X608" s="856"/>
      <c r="Y608" s="844"/>
      <c r="Z608" s="844"/>
      <c r="AA608" s="857"/>
      <c r="AB608" s="857"/>
      <c r="AC608" s="444"/>
      <c r="AD608" s="444"/>
      <c r="AE608" s="858">
        <f>W608+Y608+AA608+AC608</f>
        <v>10859090</v>
      </c>
      <c r="AF608" s="859">
        <f t="shared" si="336"/>
        <v>0</v>
      </c>
      <c r="AG608" s="444"/>
      <c r="AH608" s="444"/>
    </row>
    <row r="609" spans="1:34" ht="15" hidden="1" customHeight="1" x14ac:dyDescent="0.25">
      <c r="A609" s="1176">
        <f>+A608+1</f>
        <v>2</v>
      </c>
      <c r="B609" s="1193">
        <v>43613</v>
      </c>
      <c r="C609" s="1206">
        <f>+C608+1</f>
        <v>602</v>
      </c>
      <c r="D609" s="835" t="s">
        <v>34</v>
      </c>
      <c r="E609" s="1208" t="s">
        <v>31</v>
      </c>
      <c r="F609" s="850"/>
      <c r="G609" s="838">
        <f t="shared" si="323"/>
        <v>0</v>
      </c>
      <c r="H609" s="839">
        <v>1</v>
      </c>
      <c r="I609" s="840">
        <f t="shared" si="343"/>
        <v>1931818</v>
      </c>
      <c r="J609" s="841">
        <v>4</v>
      </c>
      <c r="K609" s="840">
        <f t="shared" si="325"/>
        <v>8927272</v>
      </c>
      <c r="L609" s="842"/>
      <c r="M609" s="840">
        <f t="shared" si="326"/>
        <v>0</v>
      </c>
      <c r="N609" s="851">
        <f t="shared" si="342"/>
        <v>5</v>
      </c>
      <c r="O609" s="844">
        <f t="shared" si="342"/>
        <v>10859090</v>
      </c>
      <c r="P609" s="844">
        <f t="shared" si="312"/>
        <v>200000</v>
      </c>
      <c r="Q609" s="844"/>
      <c r="R609" s="844">
        <f t="shared" si="332"/>
        <v>1331818</v>
      </c>
      <c r="S609" s="844">
        <f t="shared" si="333"/>
        <v>1931818</v>
      </c>
      <c r="T609" s="844">
        <f t="shared" si="334"/>
        <v>2231818</v>
      </c>
      <c r="U609" s="844">
        <f t="shared" si="335"/>
        <v>431818</v>
      </c>
      <c r="V609" s="856">
        <v>43605</v>
      </c>
      <c r="W609" s="844">
        <v>10859090</v>
      </c>
      <c r="X609" s="856"/>
      <c r="Y609" s="844"/>
      <c r="Z609" s="844"/>
      <c r="AA609" s="857"/>
      <c r="AB609" s="857"/>
      <c r="AC609" s="444"/>
      <c r="AD609" s="444"/>
      <c r="AE609" s="858">
        <f t="shared" ref="AE609:AE626" si="344">W609+Y609+AA609+AC609</f>
        <v>10859090</v>
      </c>
      <c r="AF609" s="859">
        <f t="shared" si="336"/>
        <v>0</v>
      </c>
      <c r="AG609" s="444"/>
      <c r="AH609" s="444"/>
    </row>
    <row r="610" spans="1:34" ht="15" hidden="1" customHeight="1" x14ac:dyDescent="0.25">
      <c r="A610" s="1176">
        <f>+A609+1</f>
        <v>3</v>
      </c>
      <c r="B610" s="1193">
        <v>43613</v>
      </c>
      <c r="C610" s="1206">
        <f t="shared" ref="C610:C615" si="345">+C609+1</f>
        <v>603</v>
      </c>
      <c r="D610" s="864" t="s">
        <v>30</v>
      </c>
      <c r="E610" s="1208" t="s">
        <v>31</v>
      </c>
      <c r="F610" s="850"/>
      <c r="G610" s="838">
        <f t="shared" si="323"/>
        <v>0</v>
      </c>
      <c r="H610" s="839">
        <v>2</v>
      </c>
      <c r="I610" s="840">
        <f t="shared" si="343"/>
        <v>3863636</v>
      </c>
      <c r="J610" s="841">
        <v>3</v>
      </c>
      <c r="K610" s="840">
        <f t="shared" si="325"/>
        <v>6695454</v>
      </c>
      <c r="L610" s="842"/>
      <c r="M610" s="840">
        <f t="shared" si="326"/>
        <v>0</v>
      </c>
      <c r="N610" s="851">
        <f t="shared" si="342"/>
        <v>5</v>
      </c>
      <c r="O610" s="844">
        <f t="shared" si="342"/>
        <v>10559090</v>
      </c>
      <c r="P610" s="844">
        <f t="shared" si="312"/>
        <v>200000</v>
      </c>
      <c r="Q610" s="844"/>
      <c r="R610" s="844">
        <f t="shared" si="332"/>
        <v>1331818</v>
      </c>
      <c r="S610" s="844">
        <f t="shared" si="333"/>
        <v>1931818</v>
      </c>
      <c r="T610" s="844">
        <f t="shared" si="334"/>
        <v>2231818</v>
      </c>
      <c r="U610" s="844">
        <f t="shared" si="335"/>
        <v>431818</v>
      </c>
      <c r="V610" s="856">
        <v>43605</v>
      </c>
      <c r="W610" s="844">
        <v>10559090</v>
      </c>
      <c r="X610" s="856"/>
      <c r="Y610" s="844"/>
      <c r="Z610" s="856"/>
      <c r="AA610" s="857">
        <v>0</v>
      </c>
      <c r="AB610" s="857"/>
      <c r="AC610" s="444"/>
      <c r="AD610" s="444"/>
      <c r="AE610" s="858">
        <f t="shared" si="344"/>
        <v>10559090</v>
      </c>
      <c r="AF610" s="859">
        <f t="shared" si="336"/>
        <v>0</v>
      </c>
      <c r="AG610" s="444"/>
      <c r="AH610" s="444"/>
    </row>
    <row r="611" spans="1:34" ht="15" hidden="1" customHeight="1" x14ac:dyDescent="0.25">
      <c r="A611" s="1180">
        <f t="shared" ref="A611:A619" si="346">+A610+1</f>
        <v>4</v>
      </c>
      <c r="B611" s="1193">
        <v>43613</v>
      </c>
      <c r="C611" s="1206">
        <f t="shared" si="345"/>
        <v>604</v>
      </c>
      <c r="D611" s="835" t="s">
        <v>37</v>
      </c>
      <c r="E611" s="1208" t="s">
        <v>31</v>
      </c>
      <c r="F611" s="934"/>
      <c r="G611" s="935">
        <f t="shared" si="323"/>
        <v>0</v>
      </c>
      <c r="H611" s="936">
        <v>4</v>
      </c>
      <c r="I611" s="840">
        <f t="shared" si="343"/>
        <v>7727272</v>
      </c>
      <c r="J611" s="938">
        <v>1</v>
      </c>
      <c r="K611" s="840">
        <f t="shared" si="325"/>
        <v>2231818</v>
      </c>
      <c r="L611" s="939"/>
      <c r="M611" s="937">
        <f t="shared" si="326"/>
        <v>0</v>
      </c>
      <c r="N611" s="940">
        <f t="shared" si="342"/>
        <v>5</v>
      </c>
      <c r="O611" s="844">
        <f t="shared" si="342"/>
        <v>9959090</v>
      </c>
      <c r="P611" s="941">
        <f t="shared" ref="P611:P641" si="347">+N611*40000</f>
        <v>200000</v>
      </c>
      <c r="Q611" s="941"/>
      <c r="R611" s="941">
        <f t="shared" si="332"/>
        <v>1331818</v>
      </c>
      <c r="S611" s="941">
        <f t="shared" si="333"/>
        <v>1931818</v>
      </c>
      <c r="T611" s="941">
        <f t="shared" si="334"/>
        <v>2231818</v>
      </c>
      <c r="U611" s="941">
        <f t="shared" si="335"/>
        <v>431818</v>
      </c>
      <c r="V611" s="856">
        <v>43605</v>
      </c>
      <c r="W611" s="844">
        <v>9959090</v>
      </c>
      <c r="X611" s="834"/>
      <c r="Y611" s="844"/>
      <c r="Z611" s="844"/>
      <c r="AA611" s="857"/>
      <c r="AB611" s="857"/>
      <c r="AC611" s="444"/>
      <c r="AD611" s="444"/>
      <c r="AE611" s="858">
        <f t="shared" si="344"/>
        <v>9959090</v>
      </c>
      <c r="AF611" s="859">
        <f t="shared" si="336"/>
        <v>0</v>
      </c>
      <c r="AG611" s="444"/>
      <c r="AH611" s="444"/>
    </row>
    <row r="612" spans="1:34" ht="15" hidden="1" customHeight="1" x14ac:dyDescent="0.25">
      <c r="A612" s="1176">
        <f t="shared" si="346"/>
        <v>5</v>
      </c>
      <c r="B612" s="1193">
        <v>43613</v>
      </c>
      <c r="C612" s="1206">
        <f t="shared" si="345"/>
        <v>605</v>
      </c>
      <c r="D612" s="835" t="s">
        <v>50</v>
      </c>
      <c r="E612" s="1208" t="s">
        <v>43</v>
      </c>
      <c r="F612" s="850"/>
      <c r="G612" s="838">
        <f t="shared" si="323"/>
        <v>0</v>
      </c>
      <c r="H612" s="839"/>
      <c r="I612" s="840">
        <f t="shared" si="343"/>
        <v>0</v>
      </c>
      <c r="J612" s="841">
        <v>4</v>
      </c>
      <c r="K612" s="840">
        <f t="shared" si="325"/>
        <v>8927272</v>
      </c>
      <c r="L612" s="842">
        <v>1</v>
      </c>
      <c r="M612" s="840">
        <f t="shared" si="326"/>
        <v>431818</v>
      </c>
      <c r="N612" s="851">
        <f t="shared" si="342"/>
        <v>5</v>
      </c>
      <c r="O612" s="844">
        <f t="shared" si="342"/>
        <v>9359090</v>
      </c>
      <c r="P612" s="844">
        <f t="shared" si="347"/>
        <v>200000</v>
      </c>
      <c r="Q612" s="844"/>
      <c r="R612" s="844">
        <f t="shared" si="332"/>
        <v>1331818</v>
      </c>
      <c r="S612" s="844">
        <f t="shared" si="333"/>
        <v>1931818</v>
      </c>
      <c r="T612" s="844">
        <f t="shared" si="334"/>
        <v>2231818</v>
      </c>
      <c r="U612" s="844">
        <f t="shared" si="335"/>
        <v>431818</v>
      </c>
      <c r="V612" s="856">
        <v>43606</v>
      </c>
      <c r="W612" s="844">
        <v>9359090</v>
      </c>
      <c r="X612" s="834"/>
      <c r="Y612" s="844"/>
      <c r="Z612" s="844"/>
      <c r="AA612" s="857"/>
      <c r="AB612" s="857"/>
      <c r="AC612" s="444"/>
      <c r="AD612" s="444"/>
      <c r="AE612" s="858">
        <f t="shared" si="344"/>
        <v>9359090</v>
      </c>
      <c r="AF612" s="859">
        <f t="shared" si="336"/>
        <v>0</v>
      </c>
      <c r="AG612" s="444"/>
      <c r="AH612" s="444"/>
    </row>
    <row r="613" spans="1:34" ht="15" hidden="1" customHeight="1" x14ac:dyDescent="0.25">
      <c r="A613" s="1176">
        <f t="shared" si="346"/>
        <v>6</v>
      </c>
      <c r="B613" s="1193">
        <v>43613</v>
      </c>
      <c r="C613" s="1206">
        <f t="shared" si="345"/>
        <v>606</v>
      </c>
      <c r="D613" s="835" t="s">
        <v>42</v>
      </c>
      <c r="E613" s="1208" t="s">
        <v>43</v>
      </c>
      <c r="F613" s="850"/>
      <c r="G613" s="838">
        <f t="shared" si="323"/>
        <v>0</v>
      </c>
      <c r="H613" s="839">
        <v>2</v>
      </c>
      <c r="I613" s="840">
        <f t="shared" si="343"/>
        <v>3863636</v>
      </c>
      <c r="J613" s="841">
        <v>3</v>
      </c>
      <c r="K613" s="840">
        <f t="shared" si="325"/>
        <v>6695454</v>
      </c>
      <c r="L613" s="842">
        <v>1</v>
      </c>
      <c r="M613" s="840">
        <f t="shared" si="326"/>
        <v>431818</v>
      </c>
      <c r="N613" s="851">
        <f t="shared" si="342"/>
        <v>6</v>
      </c>
      <c r="O613" s="844">
        <f t="shared" si="342"/>
        <v>10990908</v>
      </c>
      <c r="P613" s="844">
        <f t="shared" si="347"/>
        <v>240000</v>
      </c>
      <c r="Q613" s="844"/>
      <c r="R613" s="844">
        <f t="shared" si="332"/>
        <v>1331818</v>
      </c>
      <c r="S613" s="844">
        <f t="shared" si="333"/>
        <v>1931818</v>
      </c>
      <c r="T613" s="844">
        <f t="shared" si="334"/>
        <v>2231818</v>
      </c>
      <c r="U613" s="844">
        <f t="shared" si="335"/>
        <v>431818</v>
      </c>
      <c r="V613" s="856">
        <v>43606</v>
      </c>
      <c r="W613" s="844">
        <v>10990908</v>
      </c>
      <c r="X613" s="834"/>
      <c r="Y613" s="844"/>
      <c r="Z613" s="844"/>
      <c r="AA613" s="857"/>
      <c r="AB613" s="857"/>
      <c r="AC613" s="444"/>
      <c r="AD613" s="444"/>
      <c r="AE613" s="858">
        <f t="shared" si="344"/>
        <v>10990908</v>
      </c>
      <c r="AF613" s="859">
        <f t="shared" si="336"/>
        <v>0</v>
      </c>
      <c r="AG613" s="444"/>
      <c r="AH613" s="444"/>
    </row>
    <row r="614" spans="1:34" ht="15" hidden="1" customHeight="1" x14ac:dyDescent="0.25">
      <c r="A614" s="1176">
        <f t="shared" si="346"/>
        <v>7</v>
      </c>
      <c r="B614" s="1193">
        <v>43613</v>
      </c>
      <c r="C614" s="1206">
        <f t="shared" si="345"/>
        <v>607</v>
      </c>
      <c r="D614" s="835" t="s">
        <v>52</v>
      </c>
      <c r="E614" s="1208" t="s">
        <v>43</v>
      </c>
      <c r="F614" s="850"/>
      <c r="G614" s="838">
        <f t="shared" si="323"/>
        <v>0</v>
      </c>
      <c r="H614" s="839"/>
      <c r="I614" s="840">
        <f t="shared" si="343"/>
        <v>0</v>
      </c>
      <c r="J614" s="841">
        <v>9</v>
      </c>
      <c r="K614" s="840">
        <f t="shared" si="325"/>
        <v>20086362</v>
      </c>
      <c r="L614" s="842">
        <v>1</v>
      </c>
      <c r="M614" s="840">
        <f t="shared" si="326"/>
        <v>431818</v>
      </c>
      <c r="N614" s="851">
        <f t="shared" si="342"/>
        <v>10</v>
      </c>
      <c r="O614" s="844">
        <f t="shared" si="342"/>
        <v>20518180</v>
      </c>
      <c r="P614" s="844">
        <f t="shared" si="347"/>
        <v>400000</v>
      </c>
      <c r="Q614" s="844"/>
      <c r="R614" s="844">
        <f t="shared" si="332"/>
        <v>1331818</v>
      </c>
      <c r="S614" s="844">
        <f t="shared" si="333"/>
        <v>1931818</v>
      </c>
      <c r="T614" s="844">
        <f t="shared" si="334"/>
        <v>2231818</v>
      </c>
      <c r="U614" s="844">
        <f t="shared" si="335"/>
        <v>431818</v>
      </c>
      <c r="V614" s="856">
        <v>43607</v>
      </c>
      <c r="W614" s="844">
        <v>20518180</v>
      </c>
      <c r="X614" s="834"/>
      <c r="Y614" s="844"/>
      <c r="Z614" s="844"/>
      <c r="AA614" s="857"/>
      <c r="AB614" s="857"/>
      <c r="AC614" s="444"/>
      <c r="AD614" s="444"/>
      <c r="AE614" s="858">
        <f t="shared" si="344"/>
        <v>20518180</v>
      </c>
      <c r="AF614" s="859">
        <f t="shared" si="336"/>
        <v>0</v>
      </c>
      <c r="AG614" s="444"/>
      <c r="AH614" s="444"/>
    </row>
    <row r="615" spans="1:34" ht="15" hidden="1" customHeight="1" x14ac:dyDescent="0.25">
      <c r="A615" s="1176">
        <f t="shared" si="346"/>
        <v>8</v>
      </c>
      <c r="B615" s="1193">
        <v>43613</v>
      </c>
      <c r="C615" s="1206">
        <f t="shared" si="345"/>
        <v>608</v>
      </c>
      <c r="D615" s="835" t="s">
        <v>39</v>
      </c>
      <c r="E615" s="1208" t="s">
        <v>43</v>
      </c>
      <c r="F615" s="850"/>
      <c r="G615" s="838">
        <f t="shared" si="323"/>
        <v>0</v>
      </c>
      <c r="H615" s="839">
        <v>1</v>
      </c>
      <c r="I615" s="840">
        <f t="shared" si="343"/>
        <v>1931818</v>
      </c>
      <c r="J615" s="841">
        <v>8</v>
      </c>
      <c r="K615" s="840">
        <f t="shared" si="325"/>
        <v>17854544</v>
      </c>
      <c r="L615" s="842">
        <v>1</v>
      </c>
      <c r="M615" s="840">
        <f t="shared" si="326"/>
        <v>431818</v>
      </c>
      <c r="N615" s="851">
        <f t="shared" si="342"/>
        <v>10</v>
      </c>
      <c r="O615" s="844">
        <f t="shared" si="342"/>
        <v>20218180</v>
      </c>
      <c r="P615" s="844">
        <f t="shared" si="347"/>
        <v>400000</v>
      </c>
      <c r="Q615" s="844"/>
      <c r="R615" s="844">
        <f t="shared" si="332"/>
        <v>1331818</v>
      </c>
      <c r="S615" s="844">
        <f t="shared" si="333"/>
        <v>1931818</v>
      </c>
      <c r="T615" s="844">
        <f t="shared" si="334"/>
        <v>2231818</v>
      </c>
      <c r="U615" s="844">
        <f t="shared" si="335"/>
        <v>431818</v>
      </c>
      <c r="V615" s="856">
        <v>43598</v>
      </c>
      <c r="W615" s="844">
        <v>20218180</v>
      </c>
      <c r="X615" s="834"/>
      <c r="Y615" s="844"/>
      <c r="Z615" s="844"/>
      <c r="AA615" s="857"/>
      <c r="AB615" s="857"/>
      <c r="AC615" s="444"/>
      <c r="AD615" s="444"/>
      <c r="AE615" s="858">
        <f t="shared" si="344"/>
        <v>20218180</v>
      </c>
      <c r="AF615" s="859">
        <f t="shared" si="336"/>
        <v>0</v>
      </c>
      <c r="AG615" s="444"/>
      <c r="AH615" s="444"/>
    </row>
    <row r="616" spans="1:34" ht="15" hidden="1" customHeight="1" x14ac:dyDescent="0.25">
      <c r="A616" s="1176">
        <f t="shared" si="346"/>
        <v>9</v>
      </c>
      <c r="B616" s="1193">
        <v>43613</v>
      </c>
      <c r="C616" s="1206">
        <f>+C615+1</f>
        <v>609</v>
      </c>
      <c r="D616" s="835" t="s">
        <v>48</v>
      </c>
      <c r="E616" s="1208" t="s">
        <v>43</v>
      </c>
      <c r="F616" s="850"/>
      <c r="G616" s="838">
        <f t="shared" si="323"/>
        <v>0</v>
      </c>
      <c r="H616" s="839"/>
      <c r="I616" s="840">
        <f t="shared" si="343"/>
        <v>0</v>
      </c>
      <c r="J616" s="841">
        <v>4</v>
      </c>
      <c r="K616" s="840">
        <f t="shared" si="325"/>
        <v>8927272</v>
      </c>
      <c r="L616" s="842">
        <v>1</v>
      </c>
      <c r="M616" s="840">
        <f t="shared" si="326"/>
        <v>431818</v>
      </c>
      <c r="N616" s="851">
        <f t="shared" si="342"/>
        <v>5</v>
      </c>
      <c r="O616" s="844">
        <f t="shared" si="342"/>
        <v>9359090</v>
      </c>
      <c r="P616" s="844">
        <f t="shared" si="347"/>
        <v>200000</v>
      </c>
      <c r="Q616" s="844"/>
      <c r="R616" s="844">
        <f t="shared" si="332"/>
        <v>1331818</v>
      </c>
      <c r="S616" s="844">
        <f t="shared" si="333"/>
        <v>1931818</v>
      </c>
      <c r="T616" s="844">
        <f t="shared" si="334"/>
        <v>2231818</v>
      </c>
      <c r="U616" s="844">
        <f t="shared" si="335"/>
        <v>431818</v>
      </c>
      <c r="V616" s="856">
        <v>43606</v>
      </c>
      <c r="W616" s="844">
        <v>9359090</v>
      </c>
      <c r="X616" s="834"/>
      <c r="Y616" s="844"/>
      <c r="Z616" s="844"/>
      <c r="AA616" s="857"/>
      <c r="AB616" s="857"/>
      <c r="AC616" s="444"/>
      <c r="AD616" s="444"/>
      <c r="AE616" s="858">
        <f t="shared" si="344"/>
        <v>9359090</v>
      </c>
      <c r="AF616" s="859">
        <f t="shared" si="336"/>
        <v>0</v>
      </c>
      <c r="AG616" s="444"/>
      <c r="AH616" s="444"/>
    </row>
    <row r="617" spans="1:34" ht="15" hidden="1" customHeight="1" x14ac:dyDescent="0.25">
      <c r="A617" s="1176">
        <f t="shared" si="346"/>
        <v>10</v>
      </c>
      <c r="B617" s="1193">
        <v>43613</v>
      </c>
      <c r="C617" s="1206">
        <f>+C616+1</f>
        <v>610</v>
      </c>
      <c r="D617" s="835" t="s">
        <v>45</v>
      </c>
      <c r="E617" s="1208" t="s">
        <v>31</v>
      </c>
      <c r="F617" s="850"/>
      <c r="G617" s="838">
        <f t="shared" si="323"/>
        <v>0</v>
      </c>
      <c r="H617" s="839"/>
      <c r="I617" s="840">
        <f t="shared" si="343"/>
        <v>0</v>
      </c>
      <c r="J617" s="841">
        <v>4</v>
      </c>
      <c r="K617" s="840">
        <f t="shared" si="325"/>
        <v>8927272</v>
      </c>
      <c r="L617" s="842">
        <v>1</v>
      </c>
      <c r="M617" s="840">
        <f t="shared" si="326"/>
        <v>431818</v>
      </c>
      <c r="N617" s="851">
        <f t="shared" si="342"/>
        <v>5</v>
      </c>
      <c r="O617" s="844">
        <f t="shared" si="342"/>
        <v>9359090</v>
      </c>
      <c r="P617" s="844">
        <f t="shared" si="347"/>
        <v>200000</v>
      </c>
      <c r="Q617" s="844"/>
      <c r="R617" s="844">
        <f t="shared" si="332"/>
        <v>1331818</v>
      </c>
      <c r="S617" s="844">
        <f t="shared" si="333"/>
        <v>1931818</v>
      </c>
      <c r="T617" s="844">
        <f t="shared" si="334"/>
        <v>2231818</v>
      </c>
      <c r="U617" s="844">
        <f t="shared" si="335"/>
        <v>431818</v>
      </c>
      <c r="V617" s="856">
        <v>43612</v>
      </c>
      <c r="W617" s="844">
        <v>9359090</v>
      </c>
      <c r="X617" s="834"/>
      <c r="Y617" s="844"/>
      <c r="Z617" s="844"/>
      <c r="AA617" s="857"/>
      <c r="AB617" s="857"/>
      <c r="AC617" s="444"/>
      <c r="AD617" s="444"/>
      <c r="AE617" s="858">
        <f t="shared" si="344"/>
        <v>9359090</v>
      </c>
      <c r="AF617" s="859">
        <f t="shared" si="336"/>
        <v>0</v>
      </c>
      <c r="AG617" s="444"/>
      <c r="AH617" s="444"/>
    </row>
    <row r="618" spans="1:34" ht="15" hidden="1" customHeight="1" x14ac:dyDescent="0.25">
      <c r="A618" s="1176">
        <f t="shared" si="346"/>
        <v>11</v>
      </c>
      <c r="B618" s="1193">
        <v>43613</v>
      </c>
      <c r="C618" s="1206">
        <f t="shared" ref="C618:C619" si="348">+C617+1</f>
        <v>611</v>
      </c>
      <c r="D618" s="835" t="s">
        <v>35</v>
      </c>
      <c r="E618" s="1208" t="s">
        <v>57</v>
      </c>
      <c r="F618" s="850"/>
      <c r="G618" s="838">
        <f t="shared" si="323"/>
        <v>0</v>
      </c>
      <c r="H618" s="839">
        <v>1</v>
      </c>
      <c r="I618" s="840">
        <f t="shared" si="343"/>
        <v>1931818</v>
      </c>
      <c r="J618" s="841">
        <v>4</v>
      </c>
      <c r="K618" s="840">
        <f t="shared" si="325"/>
        <v>8927272</v>
      </c>
      <c r="L618" s="842">
        <v>1</v>
      </c>
      <c r="M618" s="840">
        <f t="shared" si="326"/>
        <v>431818</v>
      </c>
      <c r="N618" s="851">
        <f t="shared" si="342"/>
        <v>6</v>
      </c>
      <c r="O618" s="844">
        <f t="shared" si="342"/>
        <v>11290908</v>
      </c>
      <c r="P618" s="844">
        <f t="shared" si="347"/>
        <v>240000</v>
      </c>
      <c r="Q618" s="844"/>
      <c r="R618" s="844">
        <f t="shared" si="332"/>
        <v>1331818</v>
      </c>
      <c r="S618" s="844">
        <f t="shared" si="333"/>
        <v>1931818</v>
      </c>
      <c r="T618" s="844">
        <f t="shared" si="334"/>
        <v>2231818</v>
      </c>
      <c r="U618" s="844">
        <f t="shared" si="335"/>
        <v>431818</v>
      </c>
      <c r="V618" s="856">
        <v>43605</v>
      </c>
      <c r="W618" s="844">
        <v>11290908</v>
      </c>
      <c r="X618" s="834"/>
      <c r="Y618" s="844"/>
      <c r="Z618" s="844"/>
      <c r="AA618" s="857"/>
      <c r="AB618" s="857"/>
      <c r="AC618" s="444"/>
      <c r="AD618" s="444"/>
      <c r="AE618" s="858">
        <f t="shared" si="344"/>
        <v>11290908</v>
      </c>
      <c r="AF618" s="859">
        <f t="shared" si="336"/>
        <v>0</v>
      </c>
      <c r="AG618" s="444"/>
      <c r="AH618" s="444"/>
    </row>
    <row r="619" spans="1:34" ht="15" hidden="1" customHeight="1" x14ac:dyDescent="0.25">
      <c r="A619" s="1176">
        <f t="shared" si="346"/>
        <v>12</v>
      </c>
      <c r="B619" s="1193">
        <v>43613</v>
      </c>
      <c r="C619" s="1206">
        <f t="shared" si="348"/>
        <v>612</v>
      </c>
      <c r="D619" s="835" t="s">
        <v>174</v>
      </c>
      <c r="E619" s="1208" t="s">
        <v>57</v>
      </c>
      <c r="F619" s="850"/>
      <c r="G619" s="838">
        <f t="shared" si="323"/>
        <v>0</v>
      </c>
      <c r="H619" s="839">
        <v>1</v>
      </c>
      <c r="I619" s="840">
        <f t="shared" si="343"/>
        <v>1931818</v>
      </c>
      <c r="J619" s="841">
        <v>3</v>
      </c>
      <c r="K619" s="840">
        <f t="shared" si="325"/>
        <v>6695454</v>
      </c>
      <c r="L619" s="842"/>
      <c r="M619" s="840">
        <f t="shared" si="326"/>
        <v>0</v>
      </c>
      <c r="N619" s="851">
        <f t="shared" si="342"/>
        <v>4</v>
      </c>
      <c r="O619" s="844">
        <f t="shared" si="342"/>
        <v>8627272</v>
      </c>
      <c r="P619" s="844">
        <f t="shared" si="347"/>
        <v>160000</v>
      </c>
      <c r="Q619" s="844"/>
      <c r="R619" s="844">
        <f t="shared" si="332"/>
        <v>1331818</v>
      </c>
      <c r="S619" s="844">
        <f t="shared" si="333"/>
        <v>1931818</v>
      </c>
      <c r="T619" s="844">
        <f t="shared" si="334"/>
        <v>2231818</v>
      </c>
      <c r="U619" s="844">
        <f t="shared" si="335"/>
        <v>431818</v>
      </c>
      <c r="V619" s="856">
        <v>43605</v>
      </c>
      <c r="W619" s="844">
        <v>8627272</v>
      </c>
      <c r="X619" s="834"/>
      <c r="Y619" s="844"/>
      <c r="Z619" s="844"/>
      <c r="AA619" s="857"/>
      <c r="AB619" s="857"/>
      <c r="AC619" s="444"/>
      <c r="AD619" s="444"/>
      <c r="AE619" s="858">
        <f t="shared" si="344"/>
        <v>8627272</v>
      </c>
      <c r="AF619" s="859">
        <f t="shared" si="336"/>
        <v>0</v>
      </c>
      <c r="AG619" s="444"/>
      <c r="AH619" s="444"/>
    </row>
    <row r="620" spans="1:34" ht="15" hidden="1" customHeight="1" x14ac:dyDescent="0.25">
      <c r="A620" s="1176">
        <f>+A619+1</f>
        <v>13</v>
      </c>
      <c r="B620" s="1193">
        <v>43613</v>
      </c>
      <c r="C620" s="1206">
        <f>+C619+1</f>
        <v>613</v>
      </c>
      <c r="D620" s="835" t="s">
        <v>75</v>
      </c>
      <c r="E620" s="1208" t="s">
        <v>57</v>
      </c>
      <c r="F620" s="850"/>
      <c r="G620" s="838">
        <f t="shared" si="323"/>
        <v>0</v>
      </c>
      <c r="H620" s="839">
        <v>1</v>
      </c>
      <c r="I620" s="840">
        <f t="shared" si="343"/>
        <v>1931818</v>
      </c>
      <c r="J620" s="841">
        <v>3</v>
      </c>
      <c r="K620" s="840">
        <f t="shared" si="325"/>
        <v>6695454</v>
      </c>
      <c r="L620" s="842"/>
      <c r="M620" s="840">
        <f t="shared" si="326"/>
        <v>0</v>
      </c>
      <c r="N620" s="851">
        <f t="shared" ref="N620:O635" si="349">+L620+J620+H620+F620</f>
        <v>4</v>
      </c>
      <c r="O620" s="844">
        <f t="shared" si="349"/>
        <v>8627272</v>
      </c>
      <c r="P620" s="844">
        <f t="shared" si="347"/>
        <v>160000</v>
      </c>
      <c r="Q620" s="844"/>
      <c r="R620" s="844">
        <f t="shared" si="332"/>
        <v>1331818</v>
      </c>
      <c r="S620" s="844">
        <f t="shared" si="333"/>
        <v>1931818</v>
      </c>
      <c r="T620" s="844">
        <f t="shared" si="334"/>
        <v>2231818</v>
      </c>
      <c r="U620" s="844">
        <f t="shared" si="335"/>
        <v>431818</v>
      </c>
      <c r="V620" s="856">
        <v>43605</v>
      </c>
      <c r="W620" s="844">
        <v>4000000</v>
      </c>
      <c r="X620" s="856">
        <v>43609</v>
      </c>
      <c r="Y620" s="844">
        <v>4627272</v>
      </c>
      <c r="Z620" s="844"/>
      <c r="AA620" s="857"/>
      <c r="AB620" s="857"/>
      <c r="AC620" s="444"/>
      <c r="AD620" s="444"/>
      <c r="AE620" s="858">
        <f t="shared" si="344"/>
        <v>8627272</v>
      </c>
      <c r="AF620" s="859">
        <f t="shared" si="336"/>
        <v>0</v>
      </c>
      <c r="AG620" s="444"/>
      <c r="AH620" s="444"/>
    </row>
    <row r="621" spans="1:34" ht="15" hidden="1" customHeight="1" x14ac:dyDescent="0.25">
      <c r="A621" s="1176">
        <f t="shared" ref="A621:A626" si="350">+A620+1</f>
        <v>14</v>
      </c>
      <c r="B621" s="1193">
        <v>43613</v>
      </c>
      <c r="C621" s="1206">
        <f t="shared" ref="C621:C626" si="351">+C620+1</f>
        <v>614</v>
      </c>
      <c r="D621" s="835" t="s">
        <v>74</v>
      </c>
      <c r="E621" s="1208" t="s">
        <v>57</v>
      </c>
      <c r="F621" s="850"/>
      <c r="G621" s="838">
        <f t="shared" si="323"/>
        <v>0</v>
      </c>
      <c r="H621" s="839">
        <v>1</v>
      </c>
      <c r="I621" s="840">
        <f t="shared" si="343"/>
        <v>1931818</v>
      </c>
      <c r="J621" s="841">
        <v>3</v>
      </c>
      <c r="K621" s="840">
        <f t="shared" si="325"/>
        <v>6695454</v>
      </c>
      <c r="L621" s="842">
        <v>1</v>
      </c>
      <c r="M621" s="840">
        <f t="shared" si="326"/>
        <v>431818</v>
      </c>
      <c r="N621" s="851">
        <f t="shared" si="349"/>
        <v>5</v>
      </c>
      <c r="O621" s="844">
        <f t="shared" si="349"/>
        <v>9059090</v>
      </c>
      <c r="P621" s="844">
        <f t="shared" si="347"/>
        <v>200000</v>
      </c>
      <c r="Q621" s="844"/>
      <c r="R621" s="844">
        <f t="shared" si="332"/>
        <v>1331818</v>
      </c>
      <c r="S621" s="844">
        <f t="shared" si="333"/>
        <v>1931818</v>
      </c>
      <c r="T621" s="844">
        <f t="shared" si="334"/>
        <v>2231818</v>
      </c>
      <c r="U621" s="844">
        <f t="shared" si="335"/>
        <v>431818</v>
      </c>
      <c r="V621" s="856">
        <v>43605</v>
      </c>
      <c r="W621" s="844">
        <v>4000000</v>
      </c>
      <c r="X621" s="856">
        <v>43628</v>
      </c>
      <c r="Y621" s="844">
        <v>5059090</v>
      </c>
      <c r="Z621" s="844"/>
      <c r="AA621" s="857"/>
      <c r="AB621" s="857"/>
      <c r="AC621" s="444"/>
      <c r="AD621" s="444"/>
      <c r="AE621" s="858">
        <f t="shared" si="344"/>
        <v>9059090</v>
      </c>
      <c r="AF621" s="859">
        <f t="shared" si="336"/>
        <v>0</v>
      </c>
      <c r="AG621" s="445"/>
      <c r="AH621" s="444"/>
    </row>
    <row r="622" spans="1:34" ht="15" hidden="1" customHeight="1" x14ac:dyDescent="0.25">
      <c r="A622" s="1176">
        <f t="shared" si="350"/>
        <v>15</v>
      </c>
      <c r="B622" s="1193">
        <v>43613</v>
      </c>
      <c r="C622" s="1206">
        <f t="shared" si="351"/>
        <v>615</v>
      </c>
      <c r="D622" s="835" t="s">
        <v>103</v>
      </c>
      <c r="E622" s="1208" t="s">
        <v>57</v>
      </c>
      <c r="F622" s="850"/>
      <c r="G622" s="838">
        <f t="shared" si="323"/>
        <v>0</v>
      </c>
      <c r="H622" s="839">
        <v>1</v>
      </c>
      <c r="I622" s="840">
        <f t="shared" si="343"/>
        <v>1931818</v>
      </c>
      <c r="J622" s="841">
        <v>4</v>
      </c>
      <c r="K622" s="840">
        <f t="shared" si="325"/>
        <v>8927272</v>
      </c>
      <c r="L622" s="842"/>
      <c r="M622" s="840">
        <f t="shared" si="326"/>
        <v>0</v>
      </c>
      <c r="N622" s="851">
        <f t="shared" si="349"/>
        <v>5</v>
      </c>
      <c r="O622" s="844">
        <f t="shared" si="349"/>
        <v>10859090</v>
      </c>
      <c r="P622" s="844">
        <f t="shared" si="347"/>
        <v>200000</v>
      </c>
      <c r="Q622" s="844"/>
      <c r="R622" s="844">
        <f t="shared" si="332"/>
        <v>1331818</v>
      </c>
      <c r="S622" s="844">
        <f t="shared" si="333"/>
        <v>1931818</v>
      </c>
      <c r="T622" s="844">
        <f t="shared" si="334"/>
        <v>2231818</v>
      </c>
      <c r="U622" s="844">
        <f t="shared" si="335"/>
        <v>431818</v>
      </c>
      <c r="V622" s="856">
        <v>43612</v>
      </c>
      <c r="W622" s="844">
        <v>9000000</v>
      </c>
      <c r="X622" s="856">
        <v>43613</v>
      </c>
      <c r="Y622" s="844">
        <v>1859090</v>
      </c>
      <c r="Z622" s="844"/>
      <c r="AA622" s="857"/>
      <c r="AB622" s="857"/>
      <c r="AC622" s="444"/>
      <c r="AD622" s="444"/>
      <c r="AE622" s="858">
        <f t="shared" si="344"/>
        <v>10859090</v>
      </c>
      <c r="AF622" s="859">
        <f t="shared" si="336"/>
        <v>0</v>
      </c>
      <c r="AG622" s="444"/>
      <c r="AH622" s="444"/>
    </row>
    <row r="623" spans="1:34" ht="15" hidden="1" customHeight="1" x14ac:dyDescent="0.25">
      <c r="A623" s="1176">
        <f t="shared" si="350"/>
        <v>16</v>
      </c>
      <c r="B623" s="1193">
        <v>43613</v>
      </c>
      <c r="C623" s="1206">
        <f t="shared" si="351"/>
        <v>616</v>
      </c>
      <c r="D623" s="835" t="s">
        <v>58</v>
      </c>
      <c r="E623" s="1208" t="s">
        <v>57</v>
      </c>
      <c r="F623" s="850"/>
      <c r="G623" s="838">
        <f t="shared" si="323"/>
        <v>0</v>
      </c>
      <c r="H623" s="839">
        <v>2</v>
      </c>
      <c r="I623" s="840">
        <f t="shared" si="343"/>
        <v>3863636</v>
      </c>
      <c r="J623" s="841"/>
      <c r="K623" s="840">
        <f t="shared" si="325"/>
        <v>0</v>
      </c>
      <c r="L623" s="842"/>
      <c r="M623" s="840">
        <f t="shared" si="326"/>
        <v>0</v>
      </c>
      <c r="N623" s="851">
        <f t="shared" si="349"/>
        <v>2</v>
      </c>
      <c r="O623" s="844">
        <f t="shared" si="349"/>
        <v>3863636</v>
      </c>
      <c r="P623" s="844">
        <f t="shared" si="347"/>
        <v>80000</v>
      </c>
      <c r="Q623" s="844"/>
      <c r="R623" s="844">
        <f t="shared" si="332"/>
        <v>1331818</v>
      </c>
      <c r="S623" s="844">
        <f t="shared" si="333"/>
        <v>1931818</v>
      </c>
      <c r="T623" s="844">
        <f t="shared" si="334"/>
        <v>2231818</v>
      </c>
      <c r="U623" s="844">
        <f t="shared" si="335"/>
        <v>431818</v>
      </c>
      <c r="V623" s="856">
        <v>43605</v>
      </c>
      <c r="W623" s="844">
        <v>3863636</v>
      </c>
      <c r="X623" s="834"/>
      <c r="Y623" s="844"/>
      <c r="Z623" s="844"/>
      <c r="AA623" s="857"/>
      <c r="AB623" s="857"/>
      <c r="AC623" s="444"/>
      <c r="AD623" s="444"/>
      <c r="AE623" s="858">
        <f t="shared" si="344"/>
        <v>3863636</v>
      </c>
      <c r="AF623" s="859">
        <f t="shared" si="336"/>
        <v>0</v>
      </c>
      <c r="AG623" s="444"/>
      <c r="AH623" s="444"/>
    </row>
    <row r="624" spans="1:34" ht="15" hidden="1" customHeight="1" x14ac:dyDescent="0.25">
      <c r="A624" s="1176">
        <f t="shared" si="350"/>
        <v>17</v>
      </c>
      <c r="B624" s="1193">
        <v>43613</v>
      </c>
      <c r="C624" s="1206">
        <f t="shared" si="351"/>
        <v>617</v>
      </c>
      <c r="D624" s="835" t="s">
        <v>59</v>
      </c>
      <c r="E624" s="1208" t="s">
        <v>57</v>
      </c>
      <c r="F624" s="850"/>
      <c r="G624" s="838">
        <f t="shared" si="323"/>
        <v>0</v>
      </c>
      <c r="H624" s="839">
        <v>2</v>
      </c>
      <c r="I624" s="840">
        <f t="shared" si="343"/>
        <v>3863636</v>
      </c>
      <c r="J624" s="841"/>
      <c r="K624" s="840">
        <f t="shared" si="325"/>
        <v>0</v>
      </c>
      <c r="L624" s="842"/>
      <c r="M624" s="840">
        <f t="shared" si="326"/>
        <v>0</v>
      </c>
      <c r="N624" s="851">
        <f t="shared" si="349"/>
        <v>2</v>
      </c>
      <c r="O624" s="844">
        <f t="shared" si="349"/>
        <v>3863636</v>
      </c>
      <c r="P624" s="844">
        <f t="shared" si="347"/>
        <v>80000</v>
      </c>
      <c r="Q624" s="844"/>
      <c r="R624" s="844">
        <f t="shared" si="332"/>
        <v>1331818</v>
      </c>
      <c r="S624" s="844">
        <f t="shared" si="333"/>
        <v>1931818</v>
      </c>
      <c r="T624" s="844">
        <f t="shared" si="334"/>
        <v>2231818</v>
      </c>
      <c r="U624" s="844">
        <f t="shared" si="335"/>
        <v>431818</v>
      </c>
      <c r="V624" s="856">
        <v>43605</v>
      </c>
      <c r="W624" s="844">
        <v>3863636</v>
      </c>
      <c r="X624" s="834"/>
      <c r="Y624" s="844"/>
      <c r="Z624" s="844"/>
      <c r="AA624" s="857"/>
      <c r="AB624" s="857"/>
      <c r="AC624" s="444"/>
      <c r="AD624" s="444"/>
      <c r="AE624" s="858">
        <f t="shared" si="344"/>
        <v>3863636</v>
      </c>
      <c r="AF624" s="859">
        <f t="shared" si="336"/>
        <v>0</v>
      </c>
      <c r="AG624" s="444"/>
      <c r="AH624" s="444"/>
    </row>
    <row r="625" spans="1:34" ht="15" hidden="1" customHeight="1" x14ac:dyDescent="0.25">
      <c r="A625" s="1176">
        <f t="shared" si="350"/>
        <v>18</v>
      </c>
      <c r="B625" s="1193">
        <v>43613</v>
      </c>
      <c r="C625" s="1206">
        <f t="shared" si="351"/>
        <v>618</v>
      </c>
      <c r="D625" s="835" t="s">
        <v>55</v>
      </c>
      <c r="E625" s="1208" t="s">
        <v>88</v>
      </c>
      <c r="F625" s="850"/>
      <c r="G625" s="838">
        <f t="shared" si="323"/>
        <v>0</v>
      </c>
      <c r="H625" s="839">
        <v>2</v>
      </c>
      <c r="I625" s="840">
        <f t="shared" si="343"/>
        <v>3863636</v>
      </c>
      <c r="J625" s="841">
        <v>3</v>
      </c>
      <c r="K625" s="840">
        <f t="shared" si="325"/>
        <v>6695454</v>
      </c>
      <c r="L625" s="842">
        <v>1</v>
      </c>
      <c r="M625" s="840">
        <f t="shared" si="326"/>
        <v>431818</v>
      </c>
      <c r="N625" s="851">
        <f t="shared" si="349"/>
        <v>6</v>
      </c>
      <c r="O625" s="844">
        <f t="shared" si="349"/>
        <v>10990908</v>
      </c>
      <c r="P625" s="844">
        <f t="shared" si="347"/>
        <v>240000</v>
      </c>
      <c r="Q625" s="844"/>
      <c r="R625" s="844">
        <f t="shared" si="332"/>
        <v>1331818</v>
      </c>
      <c r="S625" s="844">
        <f t="shared" si="333"/>
        <v>1931818</v>
      </c>
      <c r="T625" s="844">
        <f t="shared" si="334"/>
        <v>2231818</v>
      </c>
      <c r="U625" s="844">
        <f t="shared" si="335"/>
        <v>431818</v>
      </c>
      <c r="V625" s="856">
        <v>43605</v>
      </c>
      <c r="W625" s="844">
        <v>10990908</v>
      </c>
      <c r="X625" s="834"/>
      <c r="Y625" s="844"/>
      <c r="Z625" s="844"/>
      <c r="AA625" s="857"/>
      <c r="AB625" s="857"/>
      <c r="AC625" s="444"/>
      <c r="AD625" s="444"/>
      <c r="AE625" s="858">
        <f t="shared" si="344"/>
        <v>10990908</v>
      </c>
      <c r="AF625" s="859">
        <f t="shared" si="336"/>
        <v>0</v>
      </c>
      <c r="AG625" s="444"/>
      <c r="AH625" s="444"/>
    </row>
    <row r="626" spans="1:34" ht="15" hidden="1" customHeight="1" x14ac:dyDescent="0.25">
      <c r="A626" s="1176">
        <f t="shared" si="350"/>
        <v>19</v>
      </c>
      <c r="B626" s="1193">
        <v>43613</v>
      </c>
      <c r="C626" s="1206">
        <f t="shared" si="351"/>
        <v>619</v>
      </c>
      <c r="D626" s="835" t="s">
        <v>106</v>
      </c>
      <c r="E626" s="1208" t="s">
        <v>88</v>
      </c>
      <c r="F626" s="850"/>
      <c r="G626" s="838">
        <f t="shared" si="323"/>
        <v>0</v>
      </c>
      <c r="H626" s="839"/>
      <c r="I626" s="840">
        <f t="shared" si="343"/>
        <v>0</v>
      </c>
      <c r="J626" s="841">
        <v>3</v>
      </c>
      <c r="K626" s="840">
        <f t="shared" si="325"/>
        <v>6695454</v>
      </c>
      <c r="L626" s="842">
        <v>1</v>
      </c>
      <c r="M626" s="840">
        <f t="shared" si="326"/>
        <v>431818</v>
      </c>
      <c r="N626" s="851">
        <f t="shared" si="349"/>
        <v>4</v>
      </c>
      <c r="O626" s="844">
        <f t="shared" si="349"/>
        <v>7127272</v>
      </c>
      <c r="P626" s="844">
        <f t="shared" si="347"/>
        <v>160000</v>
      </c>
      <c r="Q626" s="844"/>
      <c r="R626" s="844">
        <f t="shared" si="332"/>
        <v>1331818</v>
      </c>
      <c r="S626" s="844">
        <f t="shared" si="333"/>
        <v>1931818</v>
      </c>
      <c r="T626" s="844">
        <f t="shared" si="334"/>
        <v>2231818</v>
      </c>
      <c r="U626" s="844">
        <f t="shared" si="335"/>
        <v>431818</v>
      </c>
      <c r="V626" s="856">
        <v>43607</v>
      </c>
      <c r="W626" s="844">
        <v>2127272</v>
      </c>
      <c r="X626" s="856">
        <v>43606</v>
      </c>
      <c r="Y626" s="844">
        <v>5000000</v>
      </c>
      <c r="Z626" s="844"/>
      <c r="AA626" s="857"/>
      <c r="AB626" s="857"/>
      <c r="AC626" s="444"/>
      <c r="AD626" s="444"/>
      <c r="AE626" s="858">
        <f t="shared" si="344"/>
        <v>7127272</v>
      </c>
      <c r="AF626" s="859">
        <f t="shared" si="336"/>
        <v>0</v>
      </c>
      <c r="AG626" s="444"/>
      <c r="AH626" s="444"/>
    </row>
    <row r="627" spans="1:34" ht="15" hidden="1" customHeight="1" x14ac:dyDescent="0.25">
      <c r="A627" s="1176">
        <v>1</v>
      </c>
      <c r="B627" s="1193">
        <v>43603</v>
      </c>
      <c r="C627" s="1206">
        <v>620</v>
      </c>
      <c r="D627" s="835" t="s">
        <v>91</v>
      </c>
      <c r="E627" s="1208" t="s">
        <v>88</v>
      </c>
      <c r="F627" s="850">
        <v>10</v>
      </c>
      <c r="G627" s="838">
        <f t="shared" si="323"/>
        <v>13318180</v>
      </c>
      <c r="H627" s="839"/>
      <c r="I627" s="840">
        <f t="shared" si="343"/>
        <v>0</v>
      </c>
      <c r="J627" s="841"/>
      <c r="K627" s="840">
        <f t="shared" si="325"/>
        <v>0</v>
      </c>
      <c r="L627" s="842"/>
      <c r="M627" s="840">
        <f t="shared" si="326"/>
        <v>0</v>
      </c>
      <c r="N627" s="851">
        <f>F627+H627+J627+L627</f>
        <v>10</v>
      </c>
      <c r="O627" s="844">
        <f t="shared" si="349"/>
        <v>13318180</v>
      </c>
      <c r="P627" s="844">
        <f t="shared" si="347"/>
        <v>400000</v>
      </c>
      <c r="Q627" s="844"/>
      <c r="R627" s="844">
        <f t="shared" si="332"/>
        <v>1331818</v>
      </c>
      <c r="S627" s="844">
        <f t="shared" si="333"/>
        <v>1931818</v>
      </c>
      <c r="T627" s="844">
        <f t="shared" si="334"/>
        <v>2231818</v>
      </c>
      <c r="U627" s="844">
        <f t="shared" si="335"/>
        <v>431818</v>
      </c>
      <c r="V627" s="856">
        <v>43605</v>
      </c>
      <c r="W627" s="844">
        <v>13318180</v>
      </c>
      <c r="X627" s="856"/>
      <c r="Y627" s="844"/>
      <c r="Z627" s="844"/>
      <c r="AA627" s="857"/>
      <c r="AB627" s="857"/>
      <c r="AC627" s="444"/>
      <c r="AD627" s="444"/>
      <c r="AE627" s="858">
        <f>W627+Y627+AA627+AC627</f>
        <v>13318180</v>
      </c>
      <c r="AF627" s="859">
        <f t="shared" si="336"/>
        <v>0</v>
      </c>
      <c r="AG627" s="444"/>
      <c r="AH627" s="444"/>
    </row>
    <row r="628" spans="1:34" ht="15" hidden="1" customHeight="1" x14ac:dyDescent="0.25">
      <c r="A628" s="1176">
        <f t="shared" ref="A628:A641" si="352">+A627+1</f>
        <v>2</v>
      </c>
      <c r="B628" s="1193">
        <v>43603</v>
      </c>
      <c r="C628" s="1206">
        <f t="shared" ref="C628" si="353">+C627+1</f>
        <v>621</v>
      </c>
      <c r="D628" s="835" t="s">
        <v>102</v>
      </c>
      <c r="E628" s="1208" t="s">
        <v>88</v>
      </c>
      <c r="F628" s="850">
        <v>10</v>
      </c>
      <c r="G628" s="838">
        <f t="shared" si="323"/>
        <v>13318180</v>
      </c>
      <c r="H628" s="839"/>
      <c r="I628" s="840">
        <f t="shared" si="343"/>
        <v>0</v>
      </c>
      <c r="J628" s="841"/>
      <c r="K628" s="840">
        <f t="shared" si="325"/>
        <v>0</v>
      </c>
      <c r="L628" s="842"/>
      <c r="M628" s="840">
        <f t="shared" si="326"/>
        <v>0</v>
      </c>
      <c r="N628" s="851">
        <f t="shared" ref="N628:N641" si="354">F628+H628+J628+L628</f>
        <v>10</v>
      </c>
      <c r="O628" s="844">
        <f t="shared" si="349"/>
        <v>13318180</v>
      </c>
      <c r="P628" s="844">
        <f t="shared" si="347"/>
        <v>400000</v>
      </c>
      <c r="Q628" s="844"/>
      <c r="R628" s="844">
        <f t="shared" si="332"/>
        <v>1331818</v>
      </c>
      <c r="S628" s="844">
        <f t="shared" si="333"/>
        <v>1931818</v>
      </c>
      <c r="T628" s="844">
        <f t="shared" si="334"/>
        <v>2231818</v>
      </c>
      <c r="U628" s="844">
        <f t="shared" si="335"/>
        <v>431818</v>
      </c>
      <c r="V628" s="856">
        <v>43606</v>
      </c>
      <c r="W628" s="844">
        <v>13318180</v>
      </c>
      <c r="X628" s="856"/>
      <c r="Y628" s="844"/>
      <c r="Z628" s="844"/>
      <c r="AA628" s="857"/>
      <c r="AB628" s="857"/>
      <c r="AC628" s="444"/>
      <c r="AD628" s="444"/>
      <c r="AE628" s="858">
        <f t="shared" ref="AE628:AE641" si="355">W628+Y628+AA628+AC628</f>
        <v>13318180</v>
      </c>
      <c r="AF628" s="859">
        <f t="shared" si="336"/>
        <v>0</v>
      </c>
      <c r="AG628" s="444"/>
      <c r="AH628" s="444"/>
    </row>
    <row r="629" spans="1:34" ht="15" hidden="1" customHeight="1" x14ac:dyDescent="0.25">
      <c r="A629" s="1176">
        <f t="shared" si="352"/>
        <v>3</v>
      </c>
      <c r="B629" s="1193">
        <v>43603</v>
      </c>
      <c r="C629" s="1206">
        <v>622</v>
      </c>
      <c r="D629" s="835" t="s">
        <v>237</v>
      </c>
      <c r="E629" s="1208" t="s">
        <v>88</v>
      </c>
      <c r="F629" s="850">
        <v>5</v>
      </c>
      <c r="G629" s="838">
        <f t="shared" si="323"/>
        <v>6659090</v>
      </c>
      <c r="H629" s="839"/>
      <c r="I629" s="840">
        <f t="shared" si="343"/>
        <v>0</v>
      </c>
      <c r="J629" s="841"/>
      <c r="K629" s="840">
        <f t="shared" si="325"/>
        <v>0</v>
      </c>
      <c r="L629" s="842"/>
      <c r="M629" s="840">
        <f t="shared" si="326"/>
        <v>0</v>
      </c>
      <c r="N629" s="851">
        <f t="shared" si="354"/>
        <v>5</v>
      </c>
      <c r="O629" s="844">
        <f t="shared" si="349"/>
        <v>6659090</v>
      </c>
      <c r="P629" s="844">
        <f t="shared" si="347"/>
        <v>200000</v>
      </c>
      <c r="Q629" s="844"/>
      <c r="R629" s="844">
        <f t="shared" si="332"/>
        <v>1331818</v>
      </c>
      <c r="S629" s="844">
        <f t="shared" si="333"/>
        <v>1931818</v>
      </c>
      <c r="T629" s="844">
        <f t="shared" si="334"/>
        <v>2231818</v>
      </c>
      <c r="U629" s="844">
        <f t="shared" si="335"/>
        <v>431818</v>
      </c>
      <c r="V629" s="856">
        <v>43605</v>
      </c>
      <c r="W629" s="844">
        <v>6659090</v>
      </c>
      <c r="X629" s="856"/>
      <c r="Y629" s="844"/>
      <c r="Z629" s="856"/>
      <c r="AA629" s="857">
        <v>0</v>
      </c>
      <c r="AB629" s="857"/>
      <c r="AC629" s="444"/>
      <c r="AD629" s="444"/>
      <c r="AE629" s="858">
        <f t="shared" si="355"/>
        <v>6659090</v>
      </c>
      <c r="AF629" s="859">
        <f t="shared" si="336"/>
        <v>0</v>
      </c>
      <c r="AG629" s="444"/>
      <c r="AH629" s="444"/>
    </row>
    <row r="630" spans="1:34" ht="15" hidden="1" customHeight="1" x14ac:dyDescent="0.25">
      <c r="A630" s="1176">
        <f t="shared" si="352"/>
        <v>4</v>
      </c>
      <c r="B630" s="1193">
        <v>43603</v>
      </c>
      <c r="C630" s="1206">
        <v>623</v>
      </c>
      <c r="D630" s="835" t="s">
        <v>199</v>
      </c>
      <c r="E630" s="1208" t="s">
        <v>88</v>
      </c>
      <c r="F630" s="850">
        <v>4</v>
      </c>
      <c r="G630" s="838">
        <f t="shared" si="323"/>
        <v>5327272</v>
      </c>
      <c r="H630" s="839"/>
      <c r="I630" s="840">
        <f t="shared" si="343"/>
        <v>0</v>
      </c>
      <c r="J630" s="841">
        <v>1</v>
      </c>
      <c r="K630" s="840">
        <f t="shared" si="325"/>
        <v>2231818</v>
      </c>
      <c r="L630" s="842"/>
      <c r="M630" s="840">
        <f t="shared" si="326"/>
        <v>0</v>
      </c>
      <c r="N630" s="851">
        <f t="shared" si="354"/>
        <v>5</v>
      </c>
      <c r="O630" s="844">
        <f t="shared" si="349"/>
        <v>7559090</v>
      </c>
      <c r="P630" s="844">
        <f t="shared" si="347"/>
        <v>200000</v>
      </c>
      <c r="Q630" s="844"/>
      <c r="R630" s="844">
        <f t="shared" si="332"/>
        <v>1331818</v>
      </c>
      <c r="S630" s="844">
        <f t="shared" si="333"/>
        <v>1931818</v>
      </c>
      <c r="T630" s="844">
        <f t="shared" si="334"/>
        <v>2231818</v>
      </c>
      <c r="U630" s="844">
        <f t="shared" si="335"/>
        <v>431818</v>
      </c>
      <c r="V630" s="856">
        <v>43605</v>
      </c>
      <c r="W630" s="844">
        <v>7559090</v>
      </c>
      <c r="X630" s="834"/>
      <c r="Y630" s="844"/>
      <c r="Z630" s="844"/>
      <c r="AA630" s="857"/>
      <c r="AB630" s="857"/>
      <c r="AC630" s="444"/>
      <c r="AD630" s="444"/>
      <c r="AE630" s="858">
        <f t="shared" si="355"/>
        <v>7559090</v>
      </c>
      <c r="AF630" s="859">
        <f t="shared" si="336"/>
        <v>0</v>
      </c>
      <c r="AG630" s="444"/>
      <c r="AH630" s="444"/>
    </row>
    <row r="631" spans="1:34" ht="15" hidden="1" customHeight="1" x14ac:dyDescent="0.25">
      <c r="A631" s="1176">
        <f t="shared" si="352"/>
        <v>5</v>
      </c>
      <c r="B631" s="1193">
        <v>43603</v>
      </c>
      <c r="C631" s="1206">
        <v>624</v>
      </c>
      <c r="D631" s="835" t="s">
        <v>238</v>
      </c>
      <c r="E631" s="1208" t="s">
        <v>43</v>
      </c>
      <c r="F631" s="850">
        <v>5</v>
      </c>
      <c r="G631" s="838">
        <f t="shared" si="323"/>
        <v>6659090</v>
      </c>
      <c r="H631" s="839"/>
      <c r="I631" s="840">
        <f t="shared" si="343"/>
        <v>0</v>
      </c>
      <c r="J631" s="841"/>
      <c r="K631" s="840">
        <f t="shared" si="325"/>
        <v>0</v>
      </c>
      <c r="L631" s="842"/>
      <c r="M631" s="840">
        <f t="shared" si="326"/>
        <v>0</v>
      </c>
      <c r="N631" s="851">
        <f t="shared" si="354"/>
        <v>5</v>
      </c>
      <c r="O631" s="844">
        <f t="shared" si="349"/>
        <v>6659090</v>
      </c>
      <c r="P631" s="844">
        <f t="shared" si="347"/>
        <v>200000</v>
      </c>
      <c r="Q631" s="844"/>
      <c r="R631" s="844">
        <f t="shared" si="332"/>
        <v>1331818</v>
      </c>
      <c r="S631" s="844">
        <f t="shared" si="333"/>
        <v>1931818</v>
      </c>
      <c r="T631" s="844">
        <f t="shared" si="334"/>
        <v>2231818</v>
      </c>
      <c r="U631" s="844">
        <f t="shared" si="335"/>
        <v>431818</v>
      </c>
      <c r="V631" s="1077">
        <v>43635</v>
      </c>
      <c r="W631" s="844">
        <v>6659090</v>
      </c>
      <c r="X631" s="834"/>
      <c r="Y631" s="844"/>
      <c r="Z631" s="844"/>
      <c r="AA631" s="857"/>
      <c r="AB631" s="857"/>
      <c r="AC631" s="444"/>
      <c r="AD631" s="444"/>
      <c r="AE631" s="858">
        <f t="shared" si="355"/>
        <v>6659090</v>
      </c>
      <c r="AF631" s="859">
        <f t="shared" si="336"/>
        <v>0</v>
      </c>
      <c r="AG631" s="445"/>
      <c r="AH631" s="444"/>
    </row>
    <row r="632" spans="1:34" ht="15" hidden="1" customHeight="1" x14ac:dyDescent="0.25">
      <c r="A632" s="1176">
        <f t="shared" si="352"/>
        <v>6</v>
      </c>
      <c r="B632" s="1193">
        <v>43603</v>
      </c>
      <c r="C632" s="1206">
        <v>625</v>
      </c>
      <c r="D632" s="835" t="s">
        <v>45</v>
      </c>
      <c r="E632" s="1208" t="s">
        <v>43</v>
      </c>
      <c r="F632" s="850">
        <v>5</v>
      </c>
      <c r="G632" s="838">
        <f t="shared" si="323"/>
        <v>6659090</v>
      </c>
      <c r="H632" s="839"/>
      <c r="I632" s="840">
        <f t="shared" si="343"/>
        <v>0</v>
      </c>
      <c r="J632" s="841"/>
      <c r="K632" s="840">
        <f t="shared" si="325"/>
        <v>0</v>
      </c>
      <c r="L632" s="842"/>
      <c r="M632" s="840">
        <f t="shared" si="326"/>
        <v>0</v>
      </c>
      <c r="N632" s="851">
        <f t="shared" si="354"/>
        <v>5</v>
      </c>
      <c r="O632" s="844">
        <f t="shared" si="349"/>
        <v>6659090</v>
      </c>
      <c r="P632" s="844">
        <f t="shared" si="347"/>
        <v>200000</v>
      </c>
      <c r="Q632" s="844"/>
      <c r="R632" s="844">
        <f t="shared" si="332"/>
        <v>1331818</v>
      </c>
      <c r="S632" s="844">
        <f t="shared" si="333"/>
        <v>1931818</v>
      </c>
      <c r="T632" s="844">
        <f t="shared" si="334"/>
        <v>2231818</v>
      </c>
      <c r="U632" s="844">
        <f t="shared" si="335"/>
        <v>431818</v>
      </c>
      <c r="V632" s="856">
        <v>43612</v>
      </c>
      <c r="W632" s="844">
        <v>6659090</v>
      </c>
      <c r="X632" s="834"/>
      <c r="Y632" s="844"/>
      <c r="Z632" s="844"/>
      <c r="AA632" s="857"/>
      <c r="AB632" s="857"/>
      <c r="AC632" s="444"/>
      <c r="AD632" s="444"/>
      <c r="AE632" s="858">
        <f t="shared" si="355"/>
        <v>6659090</v>
      </c>
      <c r="AF632" s="859">
        <f t="shared" si="336"/>
        <v>0</v>
      </c>
      <c r="AG632" s="444"/>
      <c r="AH632" s="444"/>
    </row>
    <row r="633" spans="1:34" ht="15" hidden="1" customHeight="1" x14ac:dyDescent="0.25">
      <c r="A633" s="1176">
        <f t="shared" si="352"/>
        <v>7</v>
      </c>
      <c r="B633" s="1193">
        <v>43603</v>
      </c>
      <c r="C633" s="1206">
        <v>626</v>
      </c>
      <c r="D633" s="835" t="s">
        <v>42</v>
      </c>
      <c r="E633" s="1208" t="s">
        <v>43</v>
      </c>
      <c r="F633" s="850">
        <v>5</v>
      </c>
      <c r="G633" s="838">
        <f t="shared" si="323"/>
        <v>6659090</v>
      </c>
      <c r="H633" s="839"/>
      <c r="I633" s="840">
        <f t="shared" si="343"/>
        <v>0</v>
      </c>
      <c r="J633" s="841"/>
      <c r="K633" s="840">
        <f t="shared" si="325"/>
        <v>0</v>
      </c>
      <c r="L633" s="842"/>
      <c r="M633" s="840">
        <f t="shared" si="326"/>
        <v>0</v>
      </c>
      <c r="N633" s="851">
        <f t="shared" si="354"/>
        <v>5</v>
      </c>
      <c r="O633" s="844">
        <f t="shared" si="349"/>
        <v>6659090</v>
      </c>
      <c r="P633" s="844">
        <f t="shared" si="347"/>
        <v>200000</v>
      </c>
      <c r="Q633" s="844"/>
      <c r="R633" s="844">
        <f t="shared" si="332"/>
        <v>1331818</v>
      </c>
      <c r="S633" s="844">
        <f t="shared" si="333"/>
        <v>1931818</v>
      </c>
      <c r="T633" s="844">
        <f t="shared" si="334"/>
        <v>2231818</v>
      </c>
      <c r="U633" s="844">
        <f t="shared" si="335"/>
        <v>431818</v>
      </c>
      <c r="V633" s="856">
        <v>43606</v>
      </c>
      <c r="W633" s="844">
        <v>6659090</v>
      </c>
      <c r="X633" s="834"/>
      <c r="Y633" s="844"/>
      <c r="Z633" s="844"/>
      <c r="AA633" s="857"/>
      <c r="AB633" s="857"/>
      <c r="AC633" s="444"/>
      <c r="AD633" s="444"/>
      <c r="AE633" s="858">
        <f t="shared" si="355"/>
        <v>6659090</v>
      </c>
      <c r="AF633" s="859">
        <f t="shared" si="336"/>
        <v>0</v>
      </c>
      <c r="AG633" s="444"/>
      <c r="AH633" s="444"/>
    </row>
    <row r="634" spans="1:34" ht="15" hidden="1" customHeight="1" x14ac:dyDescent="0.25">
      <c r="A634" s="1176">
        <f t="shared" si="352"/>
        <v>8</v>
      </c>
      <c r="B634" s="1193">
        <v>43603</v>
      </c>
      <c r="C634" s="1206">
        <v>627</v>
      </c>
      <c r="D634" s="835" t="s">
        <v>50</v>
      </c>
      <c r="E634" s="1208" t="s">
        <v>43</v>
      </c>
      <c r="F634" s="850">
        <v>5</v>
      </c>
      <c r="G634" s="838">
        <f t="shared" si="323"/>
        <v>6659090</v>
      </c>
      <c r="H634" s="839"/>
      <c r="I634" s="840">
        <f t="shared" si="343"/>
        <v>0</v>
      </c>
      <c r="J634" s="841"/>
      <c r="K634" s="840">
        <f t="shared" si="325"/>
        <v>0</v>
      </c>
      <c r="L634" s="842"/>
      <c r="M634" s="840">
        <f t="shared" si="326"/>
        <v>0</v>
      </c>
      <c r="N634" s="851">
        <f t="shared" si="354"/>
        <v>5</v>
      </c>
      <c r="O634" s="844">
        <f t="shared" si="349"/>
        <v>6659090</v>
      </c>
      <c r="P634" s="844">
        <f t="shared" si="347"/>
        <v>200000</v>
      </c>
      <c r="Q634" s="844"/>
      <c r="R634" s="844">
        <f t="shared" si="332"/>
        <v>1331818</v>
      </c>
      <c r="S634" s="844">
        <f t="shared" si="333"/>
        <v>1931818</v>
      </c>
      <c r="T634" s="844">
        <f t="shared" si="334"/>
        <v>2231818</v>
      </c>
      <c r="U634" s="844">
        <f t="shared" si="335"/>
        <v>431818</v>
      </c>
      <c r="V634" s="856">
        <v>43606</v>
      </c>
      <c r="W634" s="844">
        <v>6659090</v>
      </c>
      <c r="X634" s="834"/>
      <c r="Y634" s="844"/>
      <c r="Z634" s="844"/>
      <c r="AA634" s="857"/>
      <c r="AB634" s="857"/>
      <c r="AC634" s="444"/>
      <c r="AD634" s="444"/>
      <c r="AE634" s="858">
        <f t="shared" si="355"/>
        <v>6659090</v>
      </c>
      <c r="AF634" s="859">
        <f t="shared" si="336"/>
        <v>0</v>
      </c>
      <c r="AG634" s="444"/>
      <c r="AH634" s="444"/>
    </row>
    <row r="635" spans="1:34" ht="15" hidden="1" customHeight="1" x14ac:dyDescent="0.25">
      <c r="A635" s="1176">
        <f t="shared" si="352"/>
        <v>9</v>
      </c>
      <c r="B635" s="1193">
        <v>43603</v>
      </c>
      <c r="C635" s="1206">
        <v>628</v>
      </c>
      <c r="D635" s="835" t="s">
        <v>68</v>
      </c>
      <c r="E635" s="1208" t="s">
        <v>57</v>
      </c>
      <c r="F635" s="850">
        <v>5</v>
      </c>
      <c r="G635" s="838">
        <f t="shared" si="323"/>
        <v>6659090</v>
      </c>
      <c r="H635" s="839"/>
      <c r="I635" s="840">
        <f t="shared" si="343"/>
        <v>0</v>
      </c>
      <c r="J635" s="841"/>
      <c r="K635" s="840">
        <f t="shared" si="325"/>
        <v>0</v>
      </c>
      <c r="L635" s="842"/>
      <c r="M635" s="840">
        <f t="shared" si="326"/>
        <v>0</v>
      </c>
      <c r="N635" s="851">
        <f t="shared" si="354"/>
        <v>5</v>
      </c>
      <c r="O635" s="844">
        <f t="shared" si="349"/>
        <v>6659090</v>
      </c>
      <c r="P635" s="844">
        <f t="shared" si="347"/>
        <v>200000</v>
      </c>
      <c r="Q635" s="844"/>
      <c r="R635" s="844">
        <f t="shared" si="332"/>
        <v>1331818</v>
      </c>
      <c r="S635" s="844">
        <f t="shared" si="333"/>
        <v>1931818</v>
      </c>
      <c r="T635" s="844">
        <f t="shared" si="334"/>
        <v>2231818</v>
      </c>
      <c r="U635" s="844">
        <f t="shared" si="335"/>
        <v>431818</v>
      </c>
      <c r="V635" s="856">
        <v>43605</v>
      </c>
      <c r="W635" s="844">
        <v>6659090</v>
      </c>
      <c r="X635" s="834"/>
      <c r="Y635" s="844"/>
      <c r="Z635" s="844"/>
      <c r="AA635" s="857"/>
      <c r="AB635" s="857"/>
      <c r="AC635" s="444"/>
      <c r="AD635" s="444"/>
      <c r="AE635" s="858">
        <f t="shared" si="355"/>
        <v>6659090</v>
      </c>
      <c r="AF635" s="859">
        <f t="shared" si="336"/>
        <v>0</v>
      </c>
      <c r="AG635" s="444"/>
      <c r="AH635" s="444"/>
    </row>
    <row r="636" spans="1:34" ht="15" hidden="1" customHeight="1" x14ac:dyDescent="0.25">
      <c r="A636" s="1176">
        <f t="shared" si="352"/>
        <v>10</v>
      </c>
      <c r="B636" s="1193">
        <v>43603</v>
      </c>
      <c r="C636" s="1206">
        <v>629</v>
      </c>
      <c r="D636" s="835" t="s">
        <v>59</v>
      </c>
      <c r="E636" s="1208" t="s">
        <v>57</v>
      </c>
      <c r="F636" s="850">
        <v>4</v>
      </c>
      <c r="G636" s="838">
        <f t="shared" si="323"/>
        <v>5327272</v>
      </c>
      <c r="H636" s="839"/>
      <c r="I636" s="840">
        <f t="shared" si="343"/>
        <v>0</v>
      </c>
      <c r="J636" s="841"/>
      <c r="K636" s="840">
        <f t="shared" si="325"/>
        <v>0</v>
      </c>
      <c r="L636" s="842"/>
      <c r="M636" s="840">
        <f t="shared" si="326"/>
        <v>0</v>
      </c>
      <c r="N636" s="851">
        <f t="shared" si="354"/>
        <v>4</v>
      </c>
      <c r="O636" s="844">
        <f t="shared" ref="O636:O699" si="356">+M636+K636+I636+G636</f>
        <v>5327272</v>
      </c>
      <c r="P636" s="844">
        <f t="shared" si="347"/>
        <v>160000</v>
      </c>
      <c r="Q636" s="844"/>
      <c r="R636" s="844">
        <f t="shared" si="332"/>
        <v>1331818</v>
      </c>
      <c r="S636" s="844">
        <f t="shared" si="333"/>
        <v>1931818</v>
      </c>
      <c r="T636" s="844">
        <f t="shared" si="334"/>
        <v>2231818</v>
      </c>
      <c r="U636" s="844">
        <f t="shared" si="335"/>
        <v>431818</v>
      </c>
      <c r="V636" s="856">
        <v>43605</v>
      </c>
      <c r="W636" s="844">
        <v>5327272</v>
      </c>
      <c r="X636" s="834"/>
      <c r="Y636" s="844"/>
      <c r="Z636" s="844"/>
      <c r="AA636" s="857"/>
      <c r="AB636" s="857"/>
      <c r="AC636" s="444"/>
      <c r="AD636" s="444"/>
      <c r="AE636" s="858">
        <f t="shared" si="355"/>
        <v>5327272</v>
      </c>
      <c r="AF636" s="859">
        <f t="shared" si="336"/>
        <v>0</v>
      </c>
      <c r="AG636" s="444"/>
      <c r="AH636" s="444"/>
    </row>
    <row r="637" spans="1:34" ht="15" hidden="1" customHeight="1" x14ac:dyDescent="0.25">
      <c r="A637" s="1176">
        <f t="shared" si="352"/>
        <v>11</v>
      </c>
      <c r="B637" s="1193">
        <v>43603</v>
      </c>
      <c r="C637" s="1206">
        <v>630</v>
      </c>
      <c r="D637" s="835" t="s">
        <v>103</v>
      </c>
      <c r="E637" s="1208" t="s">
        <v>57</v>
      </c>
      <c r="F637" s="850">
        <v>5</v>
      </c>
      <c r="G637" s="838">
        <f t="shared" si="323"/>
        <v>6659090</v>
      </c>
      <c r="H637" s="839"/>
      <c r="I637" s="840">
        <f t="shared" si="343"/>
        <v>0</v>
      </c>
      <c r="J637" s="841"/>
      <c r="K637" s="840">
        <f t="shared" si="325"/>
        <v>0</v>
      </c>
      <c r="L637" s="842"/>
      <c r="M637" s="840">
        <f t="shared" si="326"/>
        <v>0</v>
      </c>
      <c r="N637" s="851">
        <f t="shared" si="354"/>
        <v>5</v>
      </c>
      <c r="O637" s="844">
        <f t="shared" si="356"/>
        <v>6659090</v>
      </c>
      <c r="P637" s="844">
        <f t="shared" si="347"/>
        <v>200000</v>
      </c>
      <c r="Q637" s="844"/>
      <c r="R637" s="844">
        <f t="shared" si="332"/>
        <v>1331818</v>
      </c>
      <c r="S637" s="844">
        <f t="shared" si="333"/>
        <v>1931818</v>
      </c>
      <c r="T637" s="844">
        <f t="shared" si="334"/>
        <v>2231818</v>
      </c>
      <c r="U637" s="844">
        <f t="shared" si="335"/>
        <v>431818</v>
      </c>
      <c r="V637" s="856">
        <v>43605</v>
      </c>
      <c r="W637" s="844">
        <v>6659090</v>
      </c>
      <c r="X637" s="834"/>
      <c r="Y637" s="844"/>
      <c r="Z637" s="844"/>
      <c r="AA637" s="857"/>
      <c r="AB637" s="857"/>
      <c r="AC637" s="444"/>
      <c r="AD637" s="444"/>
      <c r="AE637" s="858">
        <f t="shared" si="355"/>
        <v>6659090</v>
      </c>
      <c r="AF637" s="859">
        <f t="shared" si="336"/>
        <v>0</v>
      </c>
      <c r="AG637" s="444"/>
      <c r="AH637" s="444"/>
    </row>
    <row r="638" spans="1:34" ht="15" hidden="1" customHeight="1" x14ac:dyDescent="0.25">
      <c r="A638" s="1176">
        <f t="shared" si="352"/>
        <v>12</v>
      </c>
      <c r="B638" s="1193">
        <v>43603</v>
      </c>
      <c r="C638" s="1206">
        <v>631</v>
      </c>
      <c r="D638" s="835" t="s">
        <v>239</v>
      </c>
      <c r="E638" s="1208" t="s">
        <v>57</v>
      </c>
      <c r="F638" s="850">
        <v>4</v>
      </c>
      <c r="G638" s="838">
        <f t="shared" ref="G638:G701" si="357">F638*R638</f>
        <v>5327272</v>
      </c>
      <c r="H638" s="839"/>
      <c r="I638" s="840">
        <f t="shared" ref="I638:I669" si="358">H638*S638</f>
        <v>0</v>
      </c>
      <c r="J638" s="841"/>
      <c r="K638" s="840">
        <f t="shared" ref="K638:K701" si="359">J638*T638</f>
        <v>0</v>
      </c>
      <c r="L638" s="842"/>
      <c r="M638" s="840">
        <f t="shared" ref="M638:M701" si="360">L638*U638</f>
        <v>0</v>
      </c>
      <c r="N638" s="851">
        <f t="shared" si="354"/>
        <v>4</v>
      </c>
      <c r="O638" s="844">
        <f t="shared" si="356"/>
        <v>5327272</v>
      </c>
      <c r="P638" s="844">
        <f t="shared" si="347"/>
        <v>160000</v>
      </c>
      <c r="Q638" s="844"/>
      <c r="R638" s="844">
        <f t="shared" si="332"/>
        <v>1331818</v>
      </c>
      <c r="S638" s="844">
        <f t="shared" si="333"/>
        <v>1931818</v>
      </c>
      <c r="T638" s="844">
        <f t="shared" si="334"/>
        <v>2231818</v>
      </c>
      <c r="U638" s="844">
        <f t="shared" si="335"/>
        <v>431818</v>
      </c>
      <c r="V638" s="856">
        <v>43605</v>
      </c>
      <c r="W638" s="844">
        <v>5327272</v>
      </c>
      <c r="X638" s="834"/>
      <c r="Y638" s="844"/>
      <c r="Z638" s="844"/>
      <c r="AA638" s="857"/>
      <c r="AB638" s="857"/>
      <c r="AC638" s="444"/>
      <c r="AD638" s="444"/>
      <c r="AE638" s="858">
        <f t="shared" si="355"/>
        <v>5327272</v>
      </c>
      <c r="AF638" s="859">
        <f t="shared" si="336"/>
        <v>0</v>
      </c>
      <c r="AG638" s="444"/>
      <c r="AH638" s="444"/>
    </row>
    <row r="639" spans="1:34" ht="15" hidden="1" customHeight="1" x14ac:dyDescent="0.25">
      <c r="A639" s="1176">
        <f t="shared" si="352"/>
        <v>13</v>
      </c>
      <c r="B639" s="1193">
        <v>43603</v>
      </c>
      <c r="C639" s="1206">
        <v>632</v>
      </c>
      <c r="D639" s="835" t="s">
        <v>39</v>
      </c>
      <c r="E639" s="1208" t="s">
        <v>57</v>
      </c>
      <c r="F639" s="850">
        <v>6</v>
      </c>
      <c r="G639" s="838">
        <f t="shared" si="357"/>
        <v>7990908</v>
      </c>
      <c r="H639" s="839"/>
      <c r="I639" s="840">
        <f t="shared" si="358"/>
        <v>0</v>
      </c>
      <c r="J639" s="841"/>
      <c r="K639" s="840">
        <f t="shared" si="359"/>
        <v>0</v>
      </c>
      <c r="L639" s="842"/>
      <c r="M639" s="840">
        <f t="shared" si="360"/>
        <v>0</v>
      </c>
      <c r="N639" s="851">
        <f t="shared" si="354"/>
        <v>6</v>
      </c>
      <c r="O639" s="844">
        <f t="shared" si="356"/>
        <v>7990908</v>
      </c>
      <c r="P639" s="844">
        <f t="shared" si="347"/>
        <v>240000</v>
      </c>
      <c r="Q639" s="844"/>
      <c r="R639" s="844">
        <f t="shared" si="332"/>
        <v>1331818</v>
      </c>
      <c r="S639" s="844">
        <f t="shared" si="333"/>
        <v>1931818</v>
      </c>
      <c r="T639" s="844">
        <f t="shared" si="334"/>
        <v>2231818</v>
      </c>
      <c r="U639" s="844">
        <f t="shared" si="335"/>
        <v>431818</v>
      </c>
      <c r="V639" s="856">
        <v>43605</v>
      </c>
      <c r="W639" s="844">
        <v>7990908</v>
      </c>
      <c r="X639" s="856"/>
      <c r="Y639" s="844"/>
      <c r="Z639" s="844"/>
      <c r="AA639" s="857"/>
      <c r="AB639" s="857"/>
      <c r="AC639" s="444"/>
      <c r="AD639" s="444"/>
      <c r="AE639" s="858">
        <f t="shared" si="355"/>
        <v>7990908</v>
      </c>
      <c r="AF639" s="859">
        <f t="shared" si="336"/>
        <v>0</v>
      </c>
      <c r="AG639" s="444"/>
      <c r="AH639" s="444"/>
    </row>
    <row r="640" spans="1:34" ht="15" hidden="1" customHeight="1" x14ac:dyDescent="0.25">
      <c r="A640" s="1176">
        <f t="shared" si="352"/>
        <v>14</v>
      </c>
      <c r="B640" s="1193">
        <v>43603</v>
      </c>
      <c r="C640" s="1206">
        <v>633</v>
      </c>
      <c r="D640" s="835" t="s">
        <v>35</v>
      </c>
      <c r="E640" s="1208" t="s">
        <v>57</v>
      </c>
      <c r="F640" s="850">
        <v>5</v>
      </c>
      <c r="G640" s="838">
        <f t="shared" si="357"/>
        <v>6659090</v>
      </c>
      <c r="H640" s="839"/>
      <c r="I640" s="840">
        <f t="shared" si="358"/>
        <v>0</v>
      </c>
      <c r="J640" s="841"/>
      <c r="K640" s="840">
        <f t="shared" si="359"/>
        <v>0</v>
      </c>
      <c r="L640" s="842"/>
      <c r="M640" s="840">
        <f t="shared" si="360"/>
        <v>0</v>
      </c>
      <c r="N640" s="851">
        <f t="shared" si="354"/>
        <v>5</v>
      </c>
      <c r="O640" s="844">
        <f t="shared" si="356"/>
        <v>6659090</v>
      </c>
      <c r="P640" s="844">
        <f t="shared" si="347"/>
        <v>200000</v>
      </c>
      <c r="Q640" s="844"/>
      <c r="R640" s="844">
        <f t="shared" si="332"/>
        <v>1331818</v>
      </c>
      <c r="S640" s="844">
        <f t="shared" si="333"/>
        <v>1931818</v>
      </c>
      <c r="T640" s="844">
        <f t="shared" si="334"/>
        <v>2231818</v>
      </c>
      <c r="U640" s="844">
        <f t="shared" si="335"/>
        <v>431818</v>
      </c>
      <c r="V640" s="856">
        <v>43605</v>
      </c>
      <c r="W640" s="844">
        <v>6659090</v>
      </c>
      <c r="X640" s="834"/>
      <c r="Y640" s="844"/>
      <c r="Z640" s="844"/>
      <c r="AA640" s="857"/>
      <c r="AB640" s="857"/>
      <c r="AC640" s="444"/>
      <c r="AD640" s="444"/>
      <c r="AE640" s="858">
        <f t="shared" si="355"/>
        <v>6659090</v>
      </c>
      <c r="AF640" s="859">
        <f t="shared" si="336"/>
        <v>0</v>
      </c>
      <c r="AG640" s="444"/>
      <c r="AH640" s="444"/>
    </row>
    <row r="641" spans="1:34" ht="15" hidden="1" customHeight="1" x14ac:dyDescent="0.25">
      <c r="A641" s="1176">
        <f t="shared" si="352"/>
        <v>15</v>
      </c>
      <c r="B641" s="1193">
        <v>43603</v>
      </c>
      <c r="C641" s="1206">
        <v>634</v>
      </c>
      <c r="D641" s="835" t="s">
        <v>174</v>
      </c>
      <c r="E641" s="1208" t="s">
        <v>57</v>
      </c>
      <c r="F641" s="850">
        <v>5</v>
      </c>
      <c r="G641" s="838">
        <f t="shared" si="357"/>
        <v>6659090</v>
      </c>
      <c r="H641" s="839"/>
      <c r="I641" s="840">
        <f t="shared" si="358"/>
        <v>0</v>
      </c>
      <c r="J641" s="841"/>
      <c r="K641" s="840">
        <f t="shared" si="359"/>
        <v>0</v>
      </c>
      <c r="L641" s="842"/>
      <c r="M641" s="840">
        <f t="shared" si="360"/>
        <v>0</v>
      </c>
      <c r="N641" s="851">
        <f t="shared" si="354"/>
        <v>5</v>
      </c>
      <c r="O641" s="844">
        <f t="shared" si="356"/>
        <v>6659090</v>
      </c>
      <c r="P641" s="844">
        <f t="shared" si="347"/>
        <v>200000</v>
      </c>
      <c r="Q641" s="844"/>
      <c r="R641" s="844">
        <f t="shared" si="332"/>
        <v>1331818</v>
      </c>
      <c r="S641" s="844">
        <f t="shared" si="333"/>
        <v>1931818</v>
      </c>
      <c r="T641" s="844">
        <f t="shared" si="334"/>
        <v>2231818</v>
      </c>
      <c r="U641" s="844">
        <f t="shared" si="335"/>
        <v>431818</v>
      </c>
      <c r="V641" s="856">
        <v>43605</v>
      </c>
      <c r="W641" s="844">
        <v>3000000</v>
      </c>
      <c r="X641" s="856">
        <v>43608</v>
      </c>
      <c r="Y641" s="844">
        <v>3659090</v>
      </c>
      <c r="Z641" s="844"/>
      <c r="AA641" s="857"/>
      <c r="AB641" s="857"/>
      <c r="AC641" s="444"/>
      <c r="AD641" s="444"/>
      <c r="AE641" s="858">
        <f t="shared" si="355"/>
        <v>6659090</v>
      </c>
      <c r="AF641" s="859">
        <f t="shared" si="336"/>
        <v>0</v>
      </c>
      <c r="AG641" s="444"/>
      <c r="AH641" s="444"/>
    </row>
    <row r="642" spans="1:34" ht="15" hidden="1" customHeight="1" x14ac:dyDescent="0.25">
      <c r="A642" s="1176">
        <v>1</v>
      </c>
      <c r="B642" s="1193">
        <v>43605</v>
      </c>
      <c r="C642" s="1206">
        <v>635</v>
      </c>
      <c r="D642" s="835" t="s">
        <v>36</v>
      </c>
      <c r="E642" s="1208" t="s">
        <v>31</v>
      </c>
      <c r="F642" s="850">
        <v>8</v>
      </c>
      <c r="G642" s="838">
        <f t="shared" si="357"/>
        <v>10654544</v>
      </c>
      <c r="H642" s="839">
        <v>2</v>
      </c>
      <c r="I642" s="840">
        <f t="shared" si="358"/>
        <v>3863636</v>
      </c>
      <c r="J642" s="841"/>
      <c r="K642" s="840">
        <f t="shared" si="359"/>
        <v>0</v>
      </c>
      <c r="L642" s="842"/>
      <c r="M642" s="840">
        <f t="shared" si="360"/>
        <v>0</v>
      </c>
      <c r="N642" s="851">
        <f>F642+H642+J642+L642</f>
        <v>10</v>
      </c>
      <c r="O642" s="844">
        <f t="shared" si="356"/>
        <v>14518180</v>
      </c>
      <c r="P642" s="844">
        <f>+N642*40000</f>
        <v>400000</v>
      </c>
      <c r="Q642" s="844"/>
      <c r="R642" s="844">
        <f t="shared" si="332"/>
        <v>1331818</v>
      </c>
      <c r="S642" s="844">
        <f t="shared" si="333"/>
        <v>1931818</v>
      </c>
      <c r="T642" s="844">
        <f t="shared" si="334"/>
        <v>2231818</v>
      </c>
      <c r="U642" s="844">
        <f t="shared" si="335"/>
        <v>431818</v>
      </c>
      <c r="V642" s="856">
        <v>43606</v>
      </c>
      <c r="W642" s="844">
        <v>14518180</v>
      </c>
      <c r="X642" s="856"/>
      <c r="Y642" s="844"/>
      <c r="Z642" s="844"/>
      <c r="AA642" s="857"/>
      <c r="AB642" s="857"/>
      <c r="AC642" s="444"/>
      <c r="AD642" s="444"/>
      <c r="AE642" s="858">
        <f>W642+Y642+AA642+AC642</f>
        <v>14518180</v>
      </c>
      <c r="AF642" s="859">
        <f t="shared" si="336"/>
        <v>0</v>
      </c>
      <c r="AG642" s="444"/>
      <c r="AH642" s="444"/>
    </row>
    <row r="643" spans="1:34" ht="15" hidden="1" customHeight="1" x14ac:dyDescent="0.25">
      <c r="A643" s="1176">
        <f t="shared" ref="A643:A652" si="361">+A642+1</f>
        <v>2</v>
      </c>
      <c r="B643" s="1193">
        <v>43605</v>
      </c>
      <c r="C643" s="1206">
        <v>636</v>
      </c>
      <c r="D643" s="835" t="s">
        <v>33</v>
      </c>
      <c r="E643" s="1208" t="s">
        <v>31</v>
      </c>
      <c r="F643" s="850"/>
      <c r="G643" s="838">
        <f t="shared" si="357"/>
        <v>0</v>
      </c>
      <c r="H643" s="839">
        <v>4</v>
      </c>
      <c r="I643" s="840">
        <f t="shared" si="358"/>
        <v>7727272</v>
      </c>
      <c r="J643" s="841">
        <v>6</v>
      </c>
      <c r="K643" s="840">
        <f t="shared" si="359"/>
        <v>13390908</v>
      </c>
      <c r="L643" s="842"/>
      <c r="M643" s="840">
        <f t="shared" si="360"/>
        <v>0</v>
      </c>
      <c r="N643" s="851">
        <f t="shared" ref="N643:N652" si="362">F643+H643+J643+L643</f>
        <v>10</v>
      </c>
      <c r="O643" s="844">
        <f t="shared" si="356"/>
        <v>21118180</v>
      </c>
      <c r="P643" s="844">
        <f t="shared" ref="P643:P652" si="363">+N643*40000</f>
        <v>400000</v>
      </c>
      <c r="Q643" s="844"/>
      <c r="R643" s="844">
        <f t="shared" si="332"/>
        <v>1331818</v>
      </c>
      <c r="S643" s="844">
        <f t="shared" si="333"/>
        <v>1931818</v>
      </c>
      <c r="T643" s="844">
        <f t="shared" si="334"/>
        <v>2231818</v>
      </c>
      <c r="U643" s="844">
        <f t="shared" si="335"/>
        <v>431818</v>
      </c>
      <c r="V643" s="856">
        <v>43598</v>
      </c>
      <c r="W643" s="844">
        <v>7681820</v>
      </c>
      <c r="X643" s="856">
        <v>43608</v>
      </c>
      <c r="Y643" s="844">
        <v>13436360</v>
      </c>
      <c r="Z643" s="844"/>
      <c r="AA643" s="857"/>
      <c r="AB643" s="857"/>
      <c r="AC643" s="444"/>
      <c r="AD643" s="444"/>
      <c r="AE643" s="858">
        <f t="shared" ref="AE643:AE652" si="364">W643+Y643+AA643+AC643</f>
        <v>21118180</v>
      </c>
      <c r="AF643" s="859">
        <f t="shared" si="336"/>
        <v>0</v>
      </c>
      <c r="AG643" s="444"/>
      <c r="AH643" s="444"/>
    </row>
    <row r="644" spans="1:34" ht="15" hidden="1" customHeight="1" x14ac:dyDescent="0.25">
      <c r="A644" s="1176">
        <f t="shared" si="361"/>
        <v>3</v>
      </c>
      <c r="B644" s="1193">
        <v>43605</v>
      </c>
      <c r="C644" s="1206">
        <v>637</v>
      </c>
      <c r="D644" s="835" t="s">
        <v>79</v>
      </c>
      <c r="E644" s="1208" t="s">
        <v>31</v>
      </c>
      <c r="F644" s="850">
        <v>8</v>
      </c>
      <c r="G644" s="838">
        <f t="shared" si="357"/>
        <v>10654544</v>
      </c>
      <c r="H644" s="839">
        <v>2</v>
      </c>
      <c r="I644" s="840">
        <f t="shared" si="358"/>
        <v>3863636</v>
      </c>
      <c r="J644" s="841"/>
      <c r="K644" s="840">
        <f t="shared" si="359"/>
        <v>0</v>
      </c>
      <c r="L644" s="842"/>
      <c r="M644" s="840">
        <f t="shared" si="360"/>
        <v>0</v>
      </c>
      <c r="N644" s="851">
        <f t="shared" si="362"/>
        <v>10</v>
      </c>
      <c r="O644" s="844">
        <f t="shared" si="356"/>
        <v>14518180</v>
      </c>
      <c r="P644" s="844">
        <f t="shared" si="363"/>
        <v>400000</v>
      </c>
      <c r="Q644" s="844"/>
      <c r="R644" s="844">
        <f t="shared" si="332"/>
        <v>1331818</v>
      </c>
      <c r="S644" s="844">
        <f t="shared" si="333"/>
        <v>1931818</v>
      </c>
      <c r="T644" s="844">
        <f t="shared" si="334"/>
        <v>2231818</v>
      </c>
      <c r="U644" s="844">
        <f t="shared" si="335"/>
        <v>431818</v>
      </c>
      <c r="V644" s="856">
        <v>43607</v>
      </c>
      <c r="W644" s="844">
        <v>14518180</v>
      </c>
      <c r="X644" s="856"/>
      <c r="Y644" s="844"/>
      <c r="Z644" s="856"/>
      <c r="AA644" s="857">
        <v>0</v>
      </c>
      <c r="AB644" s="857"/>
      <c r="AC644" s="444"/>
      <c r="AD644" s="444"/>
      <c r="AE644" s="858">
        <f t="shared" si="364"/>
        <v>14518180</v>
      </c>
      <c r="AF644" s="859">
        <f t="shared" si="336"/>
        <v>0</v>
      </c>
      <c r="AG644" s="444"/>
      <c r="AH644" s="444"/>
    </row>
    <row r="645" spans="1:34" ht="15" hidden="1" customHeight="1" x14ac:dyDescent="0.25">
      <c r="A645" s="1176">
        <f t="shared" si="361"/>
        <v>4</v>
      </c>
      <c r="B645" s="1193">
        <v>43605</v>
      </c>
      <c r="C645" s="1206">
        <v>638</v>
      </c>
      <c r="D645" s="835" t="s">
        <v>37</v>
      </c>
      <c r="E645" s="1208" t="s">
        <v>31</v>
      </c>
      <c r="F645" s="850">
        <v>10</v>
      </c>
      <c r="G645" s="838">
        <f t="shared" si="357"/>
        <v>13318180</v>
      </c>
      <c r="H645" s="839"/>
      <c r="I645" s="840">
        <f t="shared" si="358"/>
        <v>0</v>
      </c>
      <c r="J645" s="841"/>
      <c r="K645" s="840">
        <f t="shared" si="359"/>
        <v>0</v>
      </c>
      <c r="L645" s="842"/>
      <c r="M645" s="840">
        <f t="shared" si="360"/>
        <v>0</v>
      </c>
      <c r="N645" s="851">
        <f t="shared" si="362"/>
        <v>10</v>
      </c>
      <c r="O645" s="844">
        <f t="shared" si="356"/>
        <v>13318180</v>
      </c>
      <c r="P645" s="844">
        <f t="shared" si="363"/>
        <v>400000</v>
      </c>
      <c r="Q645" s="844"/>
      <c r="R645" s="844">
        <f t="shared" si="332"/>
        <v>1331818</v>
      </c>
      <c r="S645" s="844">
        <f t="shared" si="333"/>
        <v>1931818</v>
      </c>
      <c r="T645" s="844">
        <f t="shared" si="334"/>
        <v>2231818</v>
      </c>
      <c r="U645" s="844">
        <f t="shared" si="335"/>
        <v>431818</v>
      </c>
      <c r="V645" s="856">
        <v>43606</v>
      </c>
      <c r="W645" s="844">
        <v>13318180</v>
      </c>
      <c r="X645" s="834"/>
      <c r="Y645" s="844"/>
      <c r="Z645" s="844"/>
      <c r="AA645" s="857"/>
      <c r="AB645" s="857"/>
      <c r="AC645" s="444"/>
      <c r="AD645" s="444"/>
      <c r="AE645" s="858">
        <f t="shared" si="364"/>
        <v>13318180</v>
      </c>
      <c r="AF645" s="859">
        <f t="shared" si="336"/>
        <v>0</v>
      </c>
      <c r="AG645" s="444"/>
      <c r="AH645" s="444"/>
    </row>
    <row r="646" spans="1:34" ht="15" hidden="1" customHeight="1" x14ac:dyDescent="0.25">
      <c r="A646" s="1176">
        <f t="shared" si="361"/>
        <v>5</v>
      </c>
      <c r="B646" s="1193">
        <v>43605</v>
      </c>
      <c r="C646" s="1206">
        <v>639</v>
      </c>
      <c r="D646" s="835" t="s">
        <v>80</v>
      </c>
      <c r="E646" s="1208" t="s">
        <v>31</v>
      </c>
      <c r="F646" s="850">
        <v>10</v>
      </c>
      <c r="G646" s="838">
        <f t="shared" si="357"/>
        <v>13318180</v>
      </c>
      <c r="H646" s="839">
        <v>2</v>
      </c>
      <c r="I646" s="840">
        <f t="shared" si="358"/>
        <v>3863636</v>
      </c>
      <c r="J646" s="841"/>
      <c r="K646" s="840">
        <f t="shared" si="359"/>
        <v>0</v>
      </c>
      <c r="L646" s="842"/>
      <c r="M646" s="840">
        <f t="shared" si="360"/>
        <v>0</v>
      </c>
      <c r="N646" s="851">
        <f t="shared" si="362"/>
        <v>12</v>
      </c>
      <c r="O646" s="844">
        <f t="shared" si="356"/>
        <v>17181816</v>
      </c>
      <c r="P646" s="844">
        <f t="shared" si="363"/>
        <v>480000</v>
      </c>
      <c r="Q646" s="844"/>
      <c r="R646" s="844">
        <f t="shared" si="332"/>
        <v>1331818</v>
      </c>
      <c r="S646" s="844">
        <f t="shared" si="333"/>
        <v>1931818</v>
      </c>
      <c r="T646" s="844">
        <f t="shared" si="334"/>
        <v>2231818</v>
      </c>
      <c r="U646" s="844">
        <f t="shared" si="335"/>
        <v>431818</v>
      </c>
      <c r="V646" s="856">
        <v>43607</v>
      </c>
      <c r="W646" s="844">
        <v>12182000</v>
      </c>
      <c r="X646" s="856">
        <v>43613</v>
      </c>
      <c r="Y646" s="844">
        <v>5000000</v>
      </c>
      <c r="Z646" s="844"/>
      <c r="AA646" s="857"/>
      <c r="AB646" s="857"/>
      <c r="AC646" s="444"/>
      <c r="AD646" s="444"/>
      <c r="AE646" s="858">
        <f t="shared" si="364"/>
        <v>17182000</v>
      </c>
      <c r="AF646" s="859">
        <f t="shared" si="336"/>
        <v>-184</v>
      </c>
      <c r="AG646" s="444"/>
      <c r="AH646" s="444"/>
    </row>
    <row r="647" spans="1:34" ht="15" hidden="1" customHeight="1" x14ac:dyDescent="0.25">
      <c r="A647" s="1176">
        <f t="shared" si="361"/>
        <v>6</v>
      </c>
      <c r="B647" s="1193">
        <v>43605</v>
      </c>
      <c r="C647" s="1206">
        <v>640</v>
      </c>
      <c r="D647" s="835" t="s">
        <v>44</v>
      </c>
      <c r="E647" s="1208" t="s">
        <v>43</v>
      </c>
      <c r="F647" s="850">
        <v>9</v>
      </c>
      <c r="G647" s="838">
        <f t="shared" si="357"/>
        <v>11986362</v>
      </c>
      <c r="H647" s="839"/>
      <c r="I647" s="840">
        <f t="shared" si="358"/>
        <v>0</v>
      </c>
      <c r="J647" s="841"/>
      <c r="K647" s="840">
        <f t="shared" si="359"/>
        <v>0</v>
      </c>
      <c r="L647" s="842">
        <v>1</v>
      </c>
      <c r="M647" s="840">
        <f t="shared" si="360"/>
        <v>431818</v>
      </c>
      <c r="N647" s="851">
        <f t="shared" si="362"/>
        <v>10</v>
      </c>
      <c r="O647" s="844">
        <f t="shared" si="356"/>
        <v>12418180</v>
      </c>
      <c r="P647" s="844">
        <f t="shared" si="363"/>
        <v>400000</v>
      </c>
      <c r="Q647" s="844"/>
      <c r="R647" s="844">
        <f t="shared" ref="R647:R710" si="365">1331818</f>
        <v>1331818</v>
      </c>
      <c r="S647" s="844">
        <f t="shared" ref="S647:S710" si="366">1931818</f>
        <v>1931818</v>
      </c>
      <c r="T647" s="844">
        <f t="shared" ref="T647:T710" si="367">2231818</f>
        <v>2231818</v>
      </c>
      <c r="U647" s="844">
        <f t="shared" ref="U647:U710" si="368">431818</f>
        <v>431818</v>
      </c>
      <c r="V647" s="856">
        <v>43607</v>
      </c>
      <c r="W647" s="844">
        <v>12370000</v>
      </c>
      <c r="X647" s="856">
        <v>43609</v>
      </c>
      <c r="Y647" s="844">
        <v>48180</v>
      </c>
      <c r="Z647" s="844"/>
      <c r="AA647" s="857"/>
      <c r="AB647" s="857"/>
      <c r="AC647" s="444"/>
      <c r="AD647" s="444"/>
      <c r="AE647" s="858">
        <f>W647+Y647</f>
        <v>12418180</v>
      </c>
      <c r="AF647" s="859">
        <f t="shared" ref="AF647:AF710" si="369">O647-AE647</f>
        <v>0</v>
      </c>
      <c r="AG647" s="444"/>
      <c r="AH647" s="444"/>
    </row>
    <row r="648" spans="1:34" ht="15" hidden="1" customHeight="1" x14ac:dyDescent="0.25">
      <c r="A648" s="1176">
        <f t="shared" si="361"/>
        <v>7</v>
      </c>
      <c r="B648" s="1193">
        <v>43605</v>
      </c>
      <c r="C648" s="1206">
        <v>641</v>
      </c>
      <c r="D648" s="835" t="s">
        <v>54</v>
      </c>
      <c r="E648" s="1208" t="s">
        <v>43</v>
      </c>
      <c r="F648" s="850">
        <v>6</v>
      </c>
      <c r="G648" s="838">
        <f t="shared" si="357"/>
        <v>7990908</v>
      </c>
      <c r="H648" s="839"/>
      <c r="I648" s="840">
        <f t="shared" si="358"/>
        <v>0</v>
      </c>
      <c r="J648" s="841">
        <v>3</v>
      </c>
      <c r="K648" s="840">
        <f t="shared" si="359"/>
        <v>6695454</v>
      </c>
      <c r="L648" s="842">
        <v>1</v>
      </c>
      <c r="M648" s="840">
        <f t="shared" si="360"/>
        <v>431818</v>
      </c>
      <c r="N648" s="851">
        <f t="shared" si="362"/>
        <v>10</v>
      </c>
      <c r="O648" s="844">
        <f t="shared" si="356"/>
        <v>15118180</v>
      </c>
      <c r="P648" s="844">
        <f t="shared" si="363"/>
        <v>400000</v>
      </c>
      <c r="Q648" s="844"/>
      <c r="R648" s="844">
        <f t="shared" si="365"/>
        <v>1331818</v>
      </c>
      <c r="S648" s="844">
        <f t="shared" si="366"/>
        <v>1931818</v>
      </c>
      <c r="T648" s="844">
        <f t="shared" si="367"/>
        <v>2231818</v>
      </c>
      <c r="U648" s="844">
        <f t="shared" si="368"/>
        <v>431818</v>
      </c>
      <c r="V648" s="805">
        <v>43635</v>
      </c>
      <c r="W648" s="804">
        <v>5120000</v>
      </c>
      <c r="X648" s="805">
        <v>43628</v>
      </c>
      <c r="Y648" s="1094">
        <v>9998180</v>
      </c>
      <c r="Z648" s="844"/>
      <c r="AA648" s="857"/>
      <c r="AB648" s="857"/>
      <c r="AC648" s="444"/>
      <c r="AD648" s="444"/>
      <c r="AE648" s="858">
        <f t="shared" si="364"/>
        <v>15118180</v>
      </c>
      <c r="AF648" s="859">
        <f t="shared" si="369"/>
        <v>0</v>
      </c>
      <c r="AG648" s="445"/>
      <c r="AH648" s="444"/>
    </row>
    <row r="649" spans="1:34" ht="15" hidden="1" customHeight="1" x14ac:dyDescent="0.25">
      <c r="A649" s="1176">
        <f t="shared" si="361"/>
        <v>8</v>
      </c>
      <c r="B649" s="1193">
        <v>43605</v>
      </c>
      <c r="C649" s="1206">
        <v>642</v>
      </c>
      <c r="D649" s="835" t="s">
        <v>73</v>
      </c>
      <c r="E649" s="1208" t="s">
        <v>57</v>
      </c>
      <c r="F649" s="850">
        <v>7</v>
      </c>
      <c r="G649" s="838">
        <f t="shared" si="357"/>
        <v>9322726</v>
      </c>
      <c r="H649" s="839">
        <v>1</v>
      </c>
      <c r="I649" s="840">
        <f t="shared" si="358"/>
        <v>1931818</v>
      </c>
      <c r="J649" s="841"/>
      <c r="K649" s="840">
        <f t="shared" si="359"/>
        <v>0</v>
      </c>
      <c r="L649" s="842"/>
      <c r="M649" s="840">
        <f t="shared" si="360"/>
        <v>0</v>
      </c>
      <c r="N649" s="851">
        <f t="shared" si="362"/>
        <v>8</v>
      </c>
      <c r="O649" s="844">
        <f t="shared" si="356"/>
        <v>11254544</v>
      </c>
      <c r="P649" s="844">
        <f t="shared" si="363"/>
        <v>320000</v>
      </c>
      <c r="Q649" s="844"/>
      <c r="R649" s="844">
        <f t="shared" si="365"/>
        <v>1331818</v>
      </c>
      <c r="S649" s="844">
        <f t="shared" si="366"/>
        <v>1931818</v>
      </c>
      <c r="T649" s="844">
        <f t="shared" si="367"/>
        <v>2231818</v>
      </c>
      <c r="U649" s="844">
        <f t="shared" si="368"/>
        <v>431818</v>
      </c>
      <c r="V649" s="856">
        <v>43606</v>
      </c>
      <c r="W649" s="844">
        <v>3000000</v>
      </c>
      <c r="X649" s="856">
        <v>43612</v>
      </c>
      <c r="Y649" s="844">
        <v>8254544</v>
      </c>
      <c r="Z649" s="844"/>
      <c r="AA649" s="857"/>
      <c r="AB649" s="857"/>
      <c r="AC649" s="444"/>
      <c r="AD649" s="444"/>
      <c r="AE649" s="858">
        <f t="shared" si="364"/>
        <v>11254544</v>
      </c>
      <c r="AF649" s="859">
        <f t="shared" si="369"/>
        <v>0</v>
      </c>
      <c r="AG649" s="445"/>
      <c r="AH649" s="444"/>
    </row>
    <row r="650" spans="1:34" ht="15" hidden="1" customHeight="1" x14ac:dyDescent="0.25">
      <c r="A650" s="1176">
        <f t="shared" si="361"/>
        <v>9</v>
      </c>
      <c r="B650" s="1193">
        <v>43605</v>
      </c>
      <c r="C650" s="1206">
        <v>643</v>
      </c>
      <c r="D650" s="835" t="s">
        <v>56</v>
      </c>
      <c r="E650" s="1208" t="s">
        <v>57</v>
      </c>
      <c r="F650" s="850">
        <v>8</v>
      </c>
      <c r="G650" s="838">
        <f t="shared" si="357"/>
        <v>10654544</v>
      </c>
      <c r="H650" s="839">
        <v>3</v>
      </c>
      <c r="I650" s="840">
        <f t="shared" si="358"/>
        <v>5795454</v>
      </c>
      <c r="J650" s="841"/>
      <c r="K650" s="840">
        <f t="shared" si="359"/>
        <v>0</v>
      </c>
      <c r="L650" s="842"/>
      <c r="M650" s="840">
        <f t="shared" si="360"/>
        <v>0</v>
      </c>
      <c r="N650" s="851">
        <f t="shared" si="362"/>
        <v>11</v>
      </c>
      <c r="O650" s="844">
        <f t="shared" si="356"/>
        <v>16449998</v>
      </c>
      <c r="P650" s="844">
        <f t="shared" si="363"/>
        <v>440000</v>
      </c>
      <c r="Q650" s="844"/>
      <c r="R650" s="844">
        <f t="shared" si="365"/>
        <v>1331818</v>
      </c>
      <c r="S650" s="844">
        <f t="shared" si="366"/>
        <v>1931818</v>
      </c>
      <c r="T650" s="844">
        <f t="shared" si="367"/>
        <v>2231818</v>
      </c>
      <c r="U650" s="844">
        <f t="shared" si="368"/>
        <v>431818</v>
      </c>
      <c r="V650" s="856">
        <v>43606</v>
      </c>
      <c r="W650" s="844">
        <v>16449998</v>
      </c>
      <c r="X650" s="834"/>
      <c r="Y650" s="844"/>
      <c r="Z650" s="844"/>
      <c r="AA650" s="857"/>
      <c r="AB650" s="857"/>
      <c r="AC650" s="444"/>
      <c r="AD650" s="444"/>
      <c r="AE650" s="858">
        <f t="shared" si="364"/>
        <v>16449998</v>
      </c>
      <c r="AF650" s="859">
        <f t="shared" si="369"/>
        <v>0</v>
      </c>
      <c r="AG650" s="444"/>
      <c r="AH650" s="444"/>
    </row>
    <row r="651" spans="1:34" ht="15" hidden="1" customHeight="1" x14ac:dyDescent="0.25">
      <c r="A651" s="1176">
        <f t="shared" si="361"/>
        <v>10</v>
      </c>
      <c r="B651" s="1193">
        <v>43605</v>
      </c>
      <c r="C651" s="1206">
        <v>644</v>
      </c>
      <c r="D651" s="835" t="s">
        <v>77</v>
      </c>
      <c r="E651" s="1208" t="s">
        <v>57</v>
      </c>
      <c r="F651" s="850">
        <v>7</v>
      </c>
      <c r="G651" s="838">
        <f t="shared" si="357"/>
        <v>9322726</v>
      </c>
      <c r="H651" s="839">
        <v>1</v>
      </c>
      <c r="I651" s="840">
        <f t="shared" si="358"/>
        <v>1931818</v>
      </c>
      <c r="J651" s="841"/>
      <c r="K651" s="840">
        <f t="shared" si="359"/>
        <v>0</v>
      </c>
      <c r="L651" s="842">
        <v>2</v>
      </c>
      <c r="M651" s="840">
        <f t="shared" si="360"/>
        <v>863636</v>
      </c>
      <c r="N651" s="851">
        <f t="shared" si="362"/>
        <v>10</v>
      </c>
      <c r="O651" s="844">
        <f t="shared" si="356"/>
        <v>12118180</v>
      </c>
      <c r="P651" s="844">
        <f t="shared" si="363"/>
        <v>400000</v>
      </c>
      <c r="Q651" s="844"/>
      <c r="R651" s="844">
        <f t="shared" si="365"/>
        <v>1331818</v>
      </c>
      <c r="S651" s="844">
        <f t="shared" si="366"/>
        <v>1931818</v>
      </c>
      <c r="T651" s="844">
        <f t="shared" si="367"/>
        <v>2231818</v>
      </c>
      <c r="U651" s="844">
        <f t="shared" si="368"/>
        <v>431818</v>
      </c>
      <c r="V651" s="856">
        <v>43607</v>
      </c>
      <c r="W651" s="844">
        <v>12118180</v>
      </c>
      <c r="X651" s="834"/>
      <c r="Y651" s="844"/>
      <c r="Z651" s="844"/>
      <c r="AA651" s="857"/>
      <c r="AB651" s="857"/>
      <c r="AC651" s="444"/>
      <c r="AD651" s="444"/>
      <c r="AE651" s="858">
        <f t="shared" si="364"/>
        <v>12118180</v>
      </c>
      <c r="AF651" s="859">
        <f t="shared" si="369"/>
        <v>0</v>
      </c>
      <c r="AG651" s="444"/>
      <c r="AH651" s="444"/>
    </row>
    <row r="652" spans="1:34" s="1447" customFormat="1" ht="15" customHeight="1" x14ac:dyDescent="0.25">
      <c r="A652" s="1187">
        <f t="shared" si="361"/>
        <v>11</v>
      </c>
      <c r="B652" s="1198">
        <v>43605</v>
      </c>
      <c r="C652" s="1063">
        <v>645</v>
      </c>
      <c r="D652" s="1064" t="s">
        <v>92</v>
      </c>
      <c r="E652" s="1173" t="s">
        <v>88</v>
      </c>
      <c r="F652" s="1066">
        <v>6</v>
      </c>
      <c r="G652" s="1067">
        <f t="shared" si="357"/>
        <v>7990908</v>
      </c>
      <c r="H652" s="909"/>
      <c r="I652" s="1068">
        <f t="shared" si="358"/>
        <v>0</v>
      </c>
      <c r="J652" s="1069">
        <v>3</v>
      </c>
      <c r="K652" s="1068">
        <f t="shared" si="359"/>
        <v>6695454</v>
      </c>
      <c r="L652" s="925">
        <v>1</v>
      </c>
      <c r="M652" s="1068">
        <f t="shared" si="360"/>
        <v>431818</v>
      </c>
      <c r="N652" s="1070">
        <f t="shared" si="362"/>
        <v>10</v>
      </c>
      <c r="O652" s="1071">
        <f t="shared" si="356"/>
        <v>15118180</v>
      </c>
      <c r="P652" s="1071">
        <f t="shared" si="363"/>
        <v>400000</v>
      </c>
      <c r="Q652" s="1071"/>
      <c r="R652" s="1071">
        <f t="shared" si="365"/>
        <v>1331818</v>
      </c>
      <c r="S652" s="1071">
        <f t="shared" si="366"/>
        <v>1931818</v>
      </c>
      <c r="T652" s="1071">
        <f t="shared" si="367"/>
        <v>2231818</v>
      </c>
      <c r="U652" s="1071">
        <f t="shared" si="368"/>
        <v>431818</v>
      </c>
      <c r="V652" s="1074"/>
      <c r="W652" s="1071"/>
      <c r="X652" s="1452"/>
      <c r="Y652" s="1071"/>
      <c r="Z652" s="1071"/>
      <c r="AA652" s="1075"/>
      <c r="AB652" s="1075"/>
      <c r="AC652" s="786"/>
      <c r="AD652" s="786"/>
      <c r="AE652" s="1076">
        <f t="shared" si="364"/>
        <v>0</v>
      </c>
      <c r="AF652" s="1450">
        <f t="shared" si="369"/>
        <v>15118180</v>
      </c>
      <c r="AG652" s="1451" t="s">
        <v>185</v>
      </c>
      <c r="AH652" s="786" t="s">
        <v>279</v>
      </c>
    </row>
    <row r="653" spans="1:34" ht="15" customHeight="1" x14ac:dyDescent="0.25">
      <c r="A653" s="1176">
        <v>1</v>
      </c>
      <c r="B653" s="1193">
        <v>43606</v>
      </c>
      <c r="C653" s="1206">
        <v>646</v>
      </c>
      <c r="D653" s="835" t="s">
        <v>41</v>
      </c>
      <c r="E653" s="1208" t="s">
        <v>31</v>
      </c>
      <c r="F653" s="850">
        <v>1</v>
      </c>
      <c r="G653" s="838">
        <f t="shared" si="357"/>
        <v>1331818</v>
      </c>
      <c r="H653" s="839">
        <v>2</v>
      </c>
      <c r="I653" s="840">
        <f t="shared" si="358"/>
        <v>3863636</v>
      </c>
      <c r="J653" s="841">
        <v>7</v>
      </c>
      <c r="K653" s="840">
        <f t="shared" si="359"/>
        <v>15622726</v>
      </c>
      <c r="L653" s="842"/>
      <c r="M653" s="840">
        <f t="shared" si="360"/>
        <v>0</v>
      </c>
      <c r="N653" s="851">
        <f>F653+H653+J653+L653</f>
        <v>10</v>
      </c>
      <c r="O653" s="844">
        <f t="shared" si="356"/>
        <v>20818180</v>
      </c>
      <c r="P653" s="844">
        <f>+N653*40000</f>
        <v>400000</v>
      </c>
      <c r="Q653" s="844"/>
      <c r="R653" s="844">
        <f t="shared" si="365"/>
        <v>1331818</v>
      </c>
      <c r="S653" s="844">
        <f t="shared" si="366"/>
        <v>1931818</v>
      </c>
      <c r="T653" s="844">
        <f t="shared" si="367"/>
        <v>2231818</v>
      </c>
      <c r="U653" s="844">
        <f t="shared" si="368"/>
        <v>431818</v>
      </c>
      <c r="V653" s="856">
        <v>43628</v>
      </c>
      <c r="W653" s="844">
        <v>20000000</v>
      </c>
      <c r="X653" s="856">
        <v>43629</v>
      </c>
      <c r="Y653" s="844">
        <v>818180</v>
      </c>
      <c r="Z653" s="844"/>
      <c r="AA653" s="857"/>
      <c r="AB653" s="857"/>
      <c r="AC653" s="444"/>
      <c r="AD653" s="444"/>
      <c r="AE653" s="858">
        <f>W653+Y653+AA653+AC653</f>
        <v>20818180</v>
      </c>
      <c r="AF653" s="859">
        <f t="shared" si="369"/>
        <v>0</v>
      </c>
      <c r="AG653" s="444"/>
      <c r="AH653" s="444"/>
    </row>
    <row r="654" spans="1:34" ht="15" customHeight="1" x14ac:dyDescent="0.25">
      <c r="A654" s="1176">
        <f t="shared" ref="A654:A668" si="370">+A653+1</f>
        <v>2</v>
      </c>
      <c r="B654" s="1193">
        <v>43606</v>
      </c>
      <c r="C654" s="1206">
        <v>647</v>
      </c>
      <c r="D654" s="835" t="s">
        <v>34</v>
      </c>
      <c r="E654" s="1208" t="s">
        <v>31</v>
      </c>
      <c r="F654" s="850">
        <v>5</v>
      </c>
      <c r="G654" s="838">
        <f t="shared" si="357"/>
        <v>6659090</v>
      </c>
      <c r="H654" s="839">
        <v>1</v>
      </c>
      <c r="I654" s="840">
        <f t="shared" si="358"/>
        <v>1931818</v>
      </c>
      <c r="J654" s="841">
        <v>4</v>
      </c>
      <c r="K654" s="840">
        <f t="shared" si="359"/>
        <v>8927272</v>
      </c>
      <c r="L654" s="842"/>
      <c r="M654" s="840">
        <f t="shared" si="360"/>
        <v>0</v>
      </c>
      <c r="N654" s="851">
        <f t="shared" ref="N654:N668" si="371">F654+H654+J654+L654</f>
        <v>10</v>
      </c>
      <c r="O654" s="844">
        <f t="shared" si="356"/>
        <v>17518180</v>
      </c>
      <c r="P654" s="844">
        <f t="shared" ref="P654:P668" si="372">+N654*40000</f>
        <v>400000</v>
      </c>
      <c r="Q654" s="844"/>
      <c r="R654" s="844">
        <f t="shared" si="365"/>
        <v>1331818</v>
      </c>
      <c r="S654" s="844">
        <f t="shared" si="366"/>
        <v>1931818</v>
      </c>
      <c r="T654" s="844">
        <f t="shared" si="367"/>
        <v>2231818</v>
      </c>
      <c r="U654" s="844">
        <f t="shared" si="368"/>
        <v>431818</v>
      </c>
      <c r="V654" s="856">
        <v>43609</v>
      </c>
      <c r="W654" s="844">
        <v>17518180</v>
      </c>
      <c r="X654" s="856"/>
      <c r="Y654" s="844"/>
      <c r="Z654" s="844"/>
      <c r="AA654" s="857"/>
      <c r="AB654" s="857"/>
      <c r="AC654" s="444"/>
      <c r="AD654" s="444"/>
      <c r="AE654" s="858">
        <f t="shared" ref="AE654:AE668" si="373">W654+Y654+AA654+AC654</f>
        <v>17518180</v>
      </c>
      <c r="AF654" s="859">
        <f t="shared" si="369"/>
        <v>0</v>
      </c>
      <c r="AG654" s="445"/>
      <c r="AH654" s="444"/>
    </row>
    <row r="655" spans="1:34" ht="15" customHeight="1" x14ac:dyDescent="0.25">
      <c r="A655" s="1176">
        <f t="shared" si="370"/>
        <v>3</v>
      </c>
      <c r="B655" s="1193">
        <v>43606</v>
      </c>
      <c r="C655" s="1206">
        <v>648</v>
      </c>
      <c r="D655" s="835" t="s">
        <v>81</v>
      </c>
      <c r="E655" s="1208" t="s">
        <v>31</v>
      </c>
      <c r="F655" s="850">
        <v>7</v>
      </c>
      <c r="G655" s="838">
        <f t="shared" si="357"/>
        <v>9322726</v>
      </c>
      <c r="H655" s="839">
        <v>1</v>
      </c>
      <c r="I655" s="840">
        <f t="shared" si="358"/>
        <v>1931818</v>
      </c>
      <c r="J655" s="841"/>
      <c r="K655" s="840">
        <f t="shared" si="359"/>
        <v>0</v>
      </c>
      <c r="L655" s="842">
        <v>2</v>
      </c>
      <c r="M655" s="840">
        <f t="shared" si="360"/>
        <v>863636</v>
      </c>
      <c r="N655" s="851">
        <f t="shared" si="371"/>
        <v>10</v>
      </c>
      <c r="O655" s="844">
        <f t="shared" si="356"/>
        <v>12118180</v>
      </c>
      <c r="P655" s="844">
        <f t="shared" si="372"/>
        <v>400000</v>
      </c>
      <c r="Q655" s="844"/>
      <c r="R655" s="844">
        <f t="shared" si="365"/>
        <v>1331818</v>
      </c>
      <c r="S655" s="844">
        <f t="shared" si="366"/>
        <v>1931818</v>
      </c>
      <c r="T655" s="844">
        <f t="shared" si="367"/>
        <v>2231818</v>
      </c>
      <c r="U655" s="844">
        <f t="shared" si="368"/>
        <v>431818</v>
      </c>
      <c r="V655" s="856">
        <v>43608</v>
      </c>
      <c r="W655" s="844">
        <v>12118180</v>
      </c>
      <c r="X655" s="856"/>
      <c r="Y655" s="844"/>
      <c r="Z655" s="856"/>
      <c r="AA655" s="857">
        <v>0</v>
      </c>
      <c r="AB655" s="857"/>
      <c r="AC655" s="444"/>
      <c r="AD655" s="444"/>
      <c r="AE655" s="858">
        <f t="shared" si="373"/>
        <v>12118180</v>
      </c>
      <c r="AF655" s="859">
        <f t="shared" si="369"/>
        <v>0</v>
      </c>
      <c r="AG655" s="444"/>
      <c r="AH655" s="444"/>
    </row>
    <row r="656" spans="1:34" ht="15" customHeight="1" x14ac:dyDescent="0.25">
      <c r="A656" s="1176">
        <f t="shared" si="370"/>
        <v>4</v>
      </c>
      <c r="B656" s="1193">
        <v>43606</v>
      </c>
      <c r="C656" s="1206">
        <v>649</v>
      </c>
      <c r="D656" s="835" t="s">
        <v>32</v>
      </c>
      <c r="E656" s="1208" t="s">
        <v>31</v>
      </c>
      <c r="F656" s="850">
        <v>5</v>
      </c>
      <c r="G656" s="838">
        <f t="shared" si="357"/>
        <v>6659090</v>
      </c>
      <c r="H656" s="839"/>
      <c r="I656" s="840">
        <f t="shared" si="358"/>
        <v>0</v>
      </c>
      <c r="J656" s="841">
        <v>4</v>
      </c>
      <c r="K656" s="840">
        <f t="shared" si="359"/>
        <v>8927272</v>
      </c>
      <c r="L656" s="842"/>
      <c r="M656" s="840">
        <f t="shared" si="360"/>
        <v>0</v>
      </c>
      <c r="N656" s="851">
        <f t="shared" si="371"/>
        <v>9</v>
      </c>
      <c r="O656" s="844">
        <f t="shared" si="356"/>
        <v>15586362</v>
      </c>
      <c r="P656" s="844">
        <f t="shared" si="372"/>
        <v>360000</v>
      </c>
      <c r="Q656" s="844"/>
      <c r="R656" s="844">
        <f t="shared" si="365"/>
        <v>1331818</v>
      </c>
      <c r="S656" s="844">
        <f t="shared" si="366"/>
        <v>1931818</v>
      </c>
      <c r="T656" s="844">
        <f t="shared" si="367"/>
        <v>2231818</v>
      </c>
      <c r="U656" s="844">
        <f t="shared" si="368"/>
        <v>431818</v>
      </c>
      <c r="V656" s="856">
        <v>43609</v>
      </c>
      <c r="W656" s="844">
        <v>10586362</v>
      </c>
      <c r="X656" s="856">
        <v>43618</v>
      </c>
      <c r="Y656" s="844">
        <v>5000000</v>
      </c>
      <c r="Z656" s="844"/>
      <c r="AA656" s="857"/>
      <c r="AB656" s="857"/>
      <c r="AC656" s="444"/>
      <c r="AD656" s="444"/>
      <c r="AE656" s="858">
        <f t="shared" si="373"/>
        <v>15586362</v>
      </c>
      <c r="AF656" s="859">
        <f t="shared" si="369"/>
        <v>0</v>
      </c>
      <c r="AG656" s="444"/>
      <c r="AH656" s="444"/>
    </row>
    <row r="657" spans="1:34" ht="15" customHeight="1" x14ac:dyDescent="0.25">
      <c r="A657" s="1176">
        <f t="shared" si="370"/>
        <v>5</v>
      </c>
      <c r="B657" s="1193">
        <v>43606</v>
      </c>
      <c r="C657" s="1206">
        <v>650</v>
      </c>
      <c r="D657" s="835" t="s">
        <v>82</v>
      </c>
      <c r="E657" s="1208" t="s">
        <v>31</v>
      </c>
      <c r="F657" s="850">
        <v>8</v>
      </c>
      <c r="G657" s="838">
        <f t="shared" si="357"/>
        <v>10654544</v>
      </c>
      <c r="H657" s="839">
        <v>1</v>
      </c>
      <c r="I657" s="840">
        <f t="shared" si="358"/>
        <v>1931818</v>
      </c>
      <c r="J657" s="841"/>
      <c r="K657" s="840">
        <f t="shared" si="359"/>
        <v>0</v>
      </c>
      <c r="L657" s="842">
        <v>1</v>
      </c>
      <c r="M657" s="840">
        <f t="shared" si="360"/>
        <v>431818</v>
      </c>
      <c r="N657" s="851">
        <f t="shared" si="371"/>
        <v>10</v>
      </c>
      <c r="O657" s="844">
        <f t="shared" si="356"/>
        <v>13018180</v>
      </c>
      <c r="P657" s="844">
        <f t="shared" si="372"/>
        <v>400000</v>
      </c>
      <c r="Q657" s="844"/>
      <c r="R657" s="844">
        <f t="shared" si="365"/>
        <v>1331818</v>
      </c>
      <c r="S657" s="844">
        <f t="shared" si="366"/>
        <v>1931818</v>
      </c>
      <c r="T657" s="844">
        <f t="shared" si="367"/>
        <v>2231818</v>
      </c>
      <c r="U657" s="844">
        <f t="shared" si="368"/>
        <v>431818</v>
      </c>
      <c r="V657" s="856">
        <v>43607</v>
      </c>
      <c r="W657" s="844">
        <v>12968180</v>
      </c>
      <c r="X657" s="856">
        <v>43609</v>
      </c>
      <c r="Y657" s="844">
        <v>50000</v>
      </c>
      <c r="Z657" s="844"/>
      <c r="AA657" s="857"/>
      <c r="AB657" s="857"/>
      <c r="AC657" s="444"/>
      <c r="AD657" s="444"/>
      <c r="AE657" s="858">
        <f t="shared" si="373"/>
        <v>13018180</v>
      </c>
      <c r="AF657" s="859">
        <f t="shared" si="369"/>
        <v>0</v>
      </c>
      <c r="AG657" s="444"/>
      <c r="AH657" s="444"/>
    </row>
    <row r="658" spans="1:34" ht="15" customHeight="1" x14ac:dyDescent="0.25">
      <c r="A658" s="1176">
        <f t="shared" si="370"/>
        <v>6</v>
      </c>
      <c r="B658" s="1193">
        <v>43606</v>
      </c>
      <c r="C658" s="1206">
        <v>651</v>
      </c>
      <c r="D658" s="835" t="s">
        <v>30</v>
      </c>
      <c r="E658" s="1208" t="s">
        <v>31</v>
      </c>
      <c r="F658" s="850">
        <v>5</v>
      </c>
      <c r="G658" s="838">
        <f t="shared" si="357"/>
        <v>6659090</v>
      </c>
      <c r="H658" s="839"/>
      <c r="I658" s="840">
        <f t="shared" si="358"/>
        <v>0</v>
      </c>
      <c r="J658" s="841">
        <v>4</v>
      </c>
      <c r="K658" s="840">
        <f t="shared" si="359"/>
        <v>8927272</v>
      </c>
      <c r="L658" s="842">
        <v>2</v>
      </c>
      <c r="M658" s="840">
        <f t="shared" si="360"/>
        <v>863636</v>
      </c>
      <c r="N658" s="851">
        <f t="shared" si="371"/>
        <v>11</v>
      </c>
      <c r="O658" s="844">
        <f t="shared" si="356"/>
        <v>16449998</v>
      </c>
      <c r="P658" s="844">
        <f t="shared" si="372"/>
        <v>440000</v>
      </c>
      <c r="Q658" s="844"/>
      <c r="R658" s="844">
        <f t="shared" si="365"/>
        <v>1331818</v>
      </c>
      <c r="S658" s="844">
        <f t="shared" si="366"/>
        <v>1931818</v>
      </c>
      <c r="T658" s="844">
        <f t="shared" si="367"/>
        <v>2231818</v>
      </c>
      <c r="U658" s="844">
        <f t="shared" si="368"/>
        <v>431818</v>
      </c>
      <c r="V658" s="1077">
        <v>43608</v>
      </c>
      <c r="W658" s="844">
        <v>16449998</v>
      </c>
      <c r="X658" s="834"/>
      <c r="Y658" s="844"/>
      <c r="Z658" s="844"/>
      <c r="AA658" s="857"/>
      <c r="AB658" s="857"/>
      <c r="AC658" s="444"/>
      <c r="AD658" s="444"/>
      <c r="AE658" s="858">
        <f t="shared" si="373"/>
        <v>16449998</v>
      </c>
      <c r="AF658" s="859">
        <f t="shared" si="369"/>
        <v>0</v>
      </c>
      <c r="AG658" s="444"/>
      <c r="AH658" s="444"/>
    </row>
    <row r="659" spans="1:34" ht="15" customHeight="1" x14ac:dyDescent="0.25">
      <c r="A659" s="1176">
        <f t="shared" si="370"/>
        <v>7</v>
      </c>
      <c r="B659" s="1193">
        <v>43606</v>
      </c>
      <c r="C659" s="1206">
        <v>652</v>
      </c>
      <c r="D659" s="835" t="s">
        <v>39</v>
      </c>
      <c r="E659" s="1208" t="s">
        <v>31</v>
      </c>
      <c r="F659" s="850">
        <v>6</v>
      </c>
      <c r="G659" s="838">
        <f t="shared" si="357"/>
        <v>7990908</v>
      </c>
      <c r="H659" s="839">
        <v>1</v>
      </c>
      <c r="I659" s="840">
        <f t="shared" si="358"/>
        <v>1931818</v>
      </c>
      <c r="J659" s="841">
        <v>3</v>
      </c>
      <c r="K659" s="840">
        <f t="shared" si="359"/>
        <v>6695454</v>
      </c>
      <c r="L659" s="842">
        <v>1</v>
      </c>
      <c r="M659" s="840">
        <f t="shared" si="360"/>
        <v>431818</v>
      </c>
      <c r="N659" s="851">
        <f t="shared" si="371"/>
        <v>11</v>
      </c>
      <c r="O659" s="844">
        <f t="shared" si="356"/>
        <v>17049998</v>
      </c>
      <c r="P659" s="844">
        <f t="shared" si="372"/>
        <v>440000</v>
      </c>
      <c r="Q659" s="844"/>
      <c r="R659" s="844">
        <f t="shared" si="365"/>
        <v>1331818</v>
      </c>
      <c r="S659" s="844">
        <f t="shared" si="366"/>
        <v>1931818</v>
      </c>
      <c r="T659" s="844">
        <f t="shared" si="367"/>
        <v>2231818</v>
      </c>
      <c r="U659" s="844">
        <f t="shared" si="368"/>
        <v>431818</v>
      </c>
      <c r="V659" s="856">
        <v>43609</v>
      </c>
      <c r="W659" s="844">
        <v>17049998</v>
      </c>
      <c r="X659" s="834"/>
      <c r="Y659" s="844"/>
      <c r="Z659" s="844"/>
      <c r="AA659" s="857"/>
      <c r="AB659" s="857"/>
      <c r="AC659" s="444"/>
      <c r="AD659" s="444"/>
      <c r="AE659" s="858">
        <f t="shared" si="373"/>
        <v>17049998</v>
      </c>
      <c r="AF659" s="859">
        <f t="shared" si="369"/>
        <v>0</v>
      </c>
      <c r="AG659" s="444"/>
      <c r="AH659" s="444"/>
    </row>
    <row r="660" spans="1:34" ht="15" customHeight="1" x14ac:dyDescent="0.25">
      <c r="A660" s="1176">
        <f t="shared" si="370"/>
        <v>8</v>
      </c>
      <c r="B660" s="1193">
        <v>43606</v>
      </c>
      <c r="C660" s="1206">
        <v>653</v>
      </c>
      <c r="D660" s="835" t="s">
        <v>55</v>
      </c>
      <c r="E660" s="1208" t="s">
        <v>43</v>
      </c>
      <c r="F660" s="850">
        <v>8</v>
      </c>
      <c r="G660" s="838">
        <f t="shared" si="357"/>
        <v>10654544</v>
      </c>
      <c r="H660" s="839"/>
      <c r="I660" s="840">
        <f t="shared" si="358"/>
        <v>0</v>
      </c>
      <c r="J660" s="841"/>
      <c r="K660" s="840">
        <f t="shared" si="359"/>
        <v>0</v>
      </c>
      <c r="L660" s="842">
        <v>2</v>
      </c>
      <c r="M660" s="840">
        <f t="shared" si="360"/>
        <v>863636</v>
      </c>
      <c r="N660" s="851">
        <f t="shared" si="371"/>
        <v>10</v>
      </c>
      <c r="O660" s="844">
        <f t="shared" si="356"/>
        <v>11518180</v>
      </c>
      <c r="P660" s="844">
        <f t="shared" si="372"/>
        <v>400000</v>
      </c>
      <c r="Q660" s="844"/>
      <c r="R660" s="844">
        <f t="shared" si="365"/>
        <v>1331818</v>
      </c>
      <c r="S660" s="844">
        <f t="shared" si="366"/>
        <v>1931818</v>
      </c>
      <c r="T660" s="844">
        <f t="shared" si="367"/>
        <v>2231818</v>
      </c>
      <c r="U660" s="844">
        <f t="shared" si="368"/>
        <v>431818</v>
      </c>
      <c r="V660" s="856">
        <v>43616</v>
      </c>
      <c r="W660" s="844">
        <v>11520000</v>
      </c>
      <c r="X660" s="834"/>
      <c r="Y660" s="844"/>
      <c r="Z660" s="844"/>
      <c r="AA660" s="857"/>
      <c r="AB660" s="857"/>
      <c r="AC660" s="444"/>
      <c r="AD660" s="444"/>
      <c r="AE660" s="858">
        <f t="shared" si="373"/>
        <v>11520000</v>
      </c>
      <c r="AF660" s="859">
        <f t="shared" si="369"/>
        <v>-1820</v>
      </c>
      <c r="AG660" s="444"/>
      <c r="AH660" s="444"/>
    </row>
    <row r="661" spans="1:34" ht="15" customHeight="1" x14ac:dyDescent="0.25">
      <c r="A661" s="1176">
        <f t="shared" si="370"/>
        <v>9</v>
      </c>
      <c r="B661" s="1193">
        <v>43606</v>
      </c>
      <c r="C661" s="1206">
        <v>654</v>
      </c>
      <c r="D661" s="835" t="s">
        <v>240</v>
      </c>
      <c r="E661" s="1208" t="s">
        <v>57</v>
      </c>
      <c r="F661" s="850">
        <v>7</v>
      </c>
      <c r="G661" s="838">
        <f t="shared" si="357"/>
        <v>9322726</v>
      </c>
      <c r="H661" s="839">
        <v>1</v>
      </c>
      <c r="I661" s="840">
        <f t="shared" si="358"/>
        <v>1931818</v>
      </c>
      <c r="J661" s="841"/>
      <c r="K661" s="840">
        <f t="shared" si="359"/>
        <v>0</v>
      </c>
      <c r="L661" s="842">
        <v>2</v>
      </c>
      <c r="M661" s="840">
        <f t="shared" si="360"/>
        <v>863636</v>
      </c>
      <c r="N661" s="851">
        <f t="shared" si="371"/>
        <v>10</v>
      </c>
      <c r="O661" s="844">
        <f t="shared" si="356"/>
        <v>12118180</v>
      </c>
      <c r="P661" s="844">
        <f t="shared" si="372"/>
        <v>400000</v>
      </c>
      <c r="Q661" s="844"/>
      <c r="R661" s="844">
        <f t="shared" si="365"/>
        <v>1331818</v>
      </c>
      <c r="S661" s="844">
        <f t="shared" si="366"/>
        <v>1931818</v>
      </c>
      <c r="T661" s="844">
        <f t="shared" si="367"/>
        <v>2231818</v>
      </c>
      <c r="U661" s="844">
        <f t="shared" si="368"/>
        <v>431818</v>
      </c>
      <c r="V661" s="856">
        <v>43609</v>
      </c>
      <c r="W661" s="844">
        <v>12118180</v>
      </c>
      <c r="X661" s="834"/>
      <c r="Y661" s="844"/>
      <c r="Z661" s="844"/>
      <c r="AA661" s="857"/>
      <c r="AB661" s="857"/>
      <c r="AC661" s="444"/>
      <c r="AD661" s="444"/>
      <c r="AE661" s="858">
        <f t="shared" si="373"/>
        <v>12118180</v>
      </c>
      <c r="AF661" s="859">
        <f t="shared" si="369"/>
        <v>0</v>
      </c>
      <c r="AG661" s="444"/>
      <c r="AH661" s="444"/>
    </row>
    <row r="662" spans="1:34" ht="15" customHeight="1" x14ac:dyDescent="0.25">
      <c r="A662" s="1176">
        <f t="shared" si="370"/>
        <v>10</v>
      </c>
      <c r="B662" s="1193">
        <v>43606</v>
      </c>
      <c r="C662" s="1206">
        <v>655</v>
      </c>
      <c r="D662" s="835" t="s">
        <v>95</v>
      </c>
      <c r="E662" s="1208" t="s">
        <v>57</v>
      </c>
      <c r="F662" s="850">
        <v>7</v>
      </c>
      <c r="G662" s="838">
        <f t="shared" si="357"/>
        <v>9322726</v>
      </c>
      <c r="H662" s="839">
        <v>1</v>
      </c>
      <c r="I662" s="840">
        <f t="shared" si="358"/>
        <v>1931818</v>
      </c>
      <c r="J662" s="841"/>
      <c r="K662" s="840">
        <f t="shared" si="359"/>
        <v>0</v>
      </c>
      <c r="L662" s="842"/>
      <c r="M662" s="840">
        <f t="shared" si="360"/>
        <v>0</v>
      </c>
      <c r="N662" s="851">
        <f t="shared" si="371"/>
        <v>8</v>
      </c>
      <c r="O662" s="844">
        <f t="shared" si="356"/>
        <v>11254544</v>
      </c>
      <c r="P662" s="844">
        <f t="shared" si="372"/>
        <v>320000</v>
      </c>
      <c r="Q662" s="844"/>
      <c r="R662" s="844">
        <f t="shared" si="365"/>
        <v>1331818</v>
      </c>
      <c r="S662" s="844">
        <f t="shared" si="366"/>
        <v>1931818</v>
      </c>
      <c r="T662" s="844">
        <f t="shared" si="367"/>
        <v>2231818</v>
      </c>
      <c r="U662" s="844">
        <f t="shared" si="368"/>
        <v>431818</v>
      </c>
      <c r="V662" s="856">
        <v>43612</v>
      </c>
      <c r="W662" s="844">
        <v>11254544</v>
      </c>
      <c r="X662" s="834"/>
      <c r="Y662" s="844"/>
      <c r="Z662" s="844"/>
      <c r="AA662" s="857"/>
      <c r="AB662" s="857"/>
      <c r="AC662" s="444"/>
      <c r="AD662" s="444"/>
      <c r="AE662" s="858">
        <f t="shared" si="373"/>
        <v>11254544</v>
      </c>
      <c r="AF662" s="859">
        <f t="shared" si="369"/>
        <v>0</v>
      </c>
      <c r="AG662" s="444"/>
      <c r="AH662" s="444"/>
    </row>
    <row r="663" spans="1:34" ht="15" customHeight="1" x14ac:dyDescent="0.25">
      <c r="A663" s="1176">
        <f t="shared" si="370"/>
        <v>11</v>
      </c>
      <c r="B663" s="1193">
        <v>43606</v>
      </c>
      <c r="C663" s="1206">
        <v>656</v>
      </c>
      <c r="D663" s="835" t="s">
        <v>71</v>
      </c>
      <c r="E663" s="1208" t="s">
        <v>57</v>
      </c>
      <c r="F663" s="850">
        <v>6</v>
      </c>
      <c r="G663" s="838">
        <f t="shared" si="357"/>
        <v>7990908</v>
      </c>
      <c r="H663" s="839">
        <v>1</v>
      </c>
      <c r="I663" s="840">
        <f t="shared" si="358"/>
        <v>1931818</v>
      </c>
      <c r="J663" s="841"/>
      <c r="K663" s="840">
        <f t="shared" si="359"/>
        <v>0</v>
      </c>
      <c r="L663" s="842">
        <v>2</v>
      </c>
      <c r="M663" s="840">
        <f t="shared" si="360"/>
        <v>863636</v>
      </c>
      <c r="N663" s="851">
        <f t="shared" si="371"/>
        <v>9</v>
      </c>
      <c r="O663" s="844">
        <f t="shared" si="356"/>
        <v>10786362</v>
      </c>
      <c r="P663" s="844">
        <f t="shared" si="372"/>
        <v>360000</v>
      </c>
      <c r="Q663" s="844"/>
      <c r="R663" s="844">
        <f t="shared" si="365"/>
        <v>1331818</v>
      </c>
      <c r="S663" s="844">
        <f t="shared" si="366"/>
        <v>1931818</v>
      </c>
      <c r="T663" s="844">
        <f t="shared" si="367"/>
        <v>2231818</v>
      </c>
      <c r="U663" s="844">
        <f t="shared" si="368"/>
        <v>431818</v>
      </c>
      <c r="V663" s="856">
        <v>43608</v>
      </c>
      <c r="W663" s="844">
        <v>3000000</v>
      </c>
      <c r="X663" s="856">
        <v>43630</v>
      </c>
      <c r="Y663" s="844">
        <v>7786362</v>
      </c>
      <c r="Z663" s="844"/>
      <c r="AA663" s="857"/>
      <c r="AB663" s="857"/>
      <c r="AC663" s="444"/>
      <c r="AD663" s="444"/>
      <c r="AE663" s="858">
        <f t="shared" si="373"/>
        <v>10786362</v>
      </c>
      <c r="AF663" s="859">
        <f t="shared" si="369"/>
        <v>0</v>
      </c>
      <c r="AG663" s="444"/>
      <c r="AH663" s="444"/>
    </row>
    <row r="664" spans="1:34" ht="15" customHeight="1" x14ac:dyDescent="0.25">
      <c r="A664" s="1176">
        <f t="shared" si="370"/>
        <v>12</v>
      </c>
      <c r="B664" s="1193">
        <v>43606</v>
      </c>
      <c r="C664" s="1206">
        <v>657</v>
      </c>
      <c r="D664" s="835" t="s">
        <v>104</v>
      </c>
      <c r="E664" s="1208" t="s">
        <v>57</v>
      </c>
      <c r="F664" s="850">
        <v>6</v>
      </c>
      <c r="G664" s="838">
        <f t="shared" si="357"/>
        <v>7990908</v>
      </c>
      <c r="H664" s="839"/>
      <c r="I664" s="840">
        <f t="shared" si="358"/>
        <v>0</v>
      </c>
      <c r="J664" s="841">
        <v>2</v>
      </c>
      <c r="K664" s="840">
        <f t="shared" si="359"/>
        <v>4463636</v>
      </c>
      <c r="L664" s="842">
        <v>1</v>
      </c>
      <c r="M664" s="840">
        <f t="shared" si="360"/>
        <v>431818</v>
      </c>
      <c r="N664" s="851">
        <f t="shared" si="371"/>
        <v>9</v>
      </c>
      <c r="O664" s="844">
        <f t="shared" si="356"/>
        <v>12886362</v>
      </c>
      <c r="P664" s="844">
        <f t="shared" si="372"/>
        <v>360000</v>
      </c>
      <c r="Q664" s="844"/>
      <c r="R664" s="844">
        <f t="shared" si="365"/>
        <v>1331818</v>
      </c>
      <c r="S664" s="844">
        <f t="shared" si="366"/>
        <v>1931818</v>
      </c>
      <c r="T664" s="844">
        <f t="shared" si="367"/>
        <v>2231818</v>
      </c>
      <c r="U664" s="844">
        <f t="shared" si="368"/>
        <v>431818</v>
      </c>
      <c r="V664" s="856">
        <v>43609</v>
      </c>
      <c r="W664" s="844">
        <v>9000000</v>
      </c>
      <c r="X664" s="856">
        <v>43662</v>
      </c>
      <c r="Y664" s="844">
        <v>3886362</v>
      </c>
      <c r="Z664" s="844"/>
      <c r="AA664" s="857"/>
      <c r="AB664" s="857"/>
      <c r="AC664" s="444"/>
      <c r="AD664" s="444"/>
      <c r="AE664" s="858">
        <f t="shared" si="373"/>
        <v>12886362</v>
      </c>
      <c r="AF664" s="859">
        <f t="shared" si="369"/>
        <v>0</v>
      </c>
      <c r="AG664" s="445"/>
      <c r="AH664" s="444"/>
    </row>
    <row r="665" spans="1:34" ht="15" customHeight="1" x14ac:dyDescent="0.25">
      <c r="A665" s="1176">
        <f t="shared" si="370"/>
        <v>13</v>
      </c>
      <c r="B665" s="1193">
        <v>43606</v>
      </c>
      <c r="C665" s="1206">
        <v>658</v>
      </c>
      <c r="D665" s="835" t="s">
        <v>75</v>
      </c>
      <c r="E665" s="1208" t="s">
        <v>57</v>
      </c>
      <c r="F665" s="850">
        <v>7</v>
      </c>
      <c r="G665" s="838">
        <f t="shared" si="357"/>
        <v>9322726</v>
      </c>
      <c r="H665" s="839"/>
      <c r="I665" s="840">
        <f t="shared" si="358"/>
        <v>0</v>
      </c>
      <c r="J665" s="841"/>
      <c r="K665" s="840">
        <f t="shared" si="359"/>
        <v>0</v>
      </c>
      <c r="L665" s="842">
        <v>1</v>
      </c>
      <c r="M665" s="840">
        <f t="shared" si="360"/>
        <v>431818</v>
      </c>
      <c r="N665" s="851">
        <f t="shared" si="371"/>
        <v>8</v>
      </c>
      <c r="O665" s="844">
        <f t="shared" si="356"/>
        <v>9754544</v>
      </c>
      <c r="P665" s="844">
        <f t="shared" si="372"/>
        <v>320000</v>
      </c>
      <c r="Q665" s="844"/>
      <c r="R665" s="844">
        <f t="shared" si="365"/>
        <v>1331818</v>
      </c>
      <c r="S665" s="844">
        <f t="shared" si="366"/>
        <v>1931818</v>
      </c>
      <c r="T665" s="844">
        <f t="shared" si="367"/>
        <v>2231818</v>
      </c>
      <c r="U665" s="844">
        <f t="shared" si="368"/>
        <v>431818</v>
      </c>
      <c r="V665" s="856">
        <v>43651</v>
      </c>
      <c r="W665" s="844">
        <v>5000000</v>
      </c>
      <c r="X665" s="805">
        <v>43668</v>
      </c>
      <c r="Y665" s="1094">
        <v>4754544</v>
      </c>
      <c r="Z665" s="1094"/>
      <c r="AA665" s="857"/>
      <c r="AB665" s="857"/>
      <c r="AC665" s="444"/>
      <c r="AD665" s="444"/>
      <c r="AE665" s="858">
        <f>W665+Y665</f>
        <v>9754544</v>
      </c>
      <c r="AF665" s="859">
        <f t="shared" si="369"/>
        <v>0</v>
      </c>
      <c r="AG665" s="445"/>
      <c r="AH665" s="444"/>
    </row>
    <row r="666" spans="1:34" ht="15" customHeight="1" x14ac:dyDescent="0.25">
      <c r="A666" s="1176">
        <f t="shared" si="370"/>
        <v>14</v>
      </c>
      <c r="B666" s="1193">
        <v>43606</v>
      </c>
      <c r="C666" s="1206">
        <v>659</v>
      </c>
      <c r="D666" s="835" t="s">
        <v>58</v>
      </c>
      <c r="E666" s="1208" t="s">
        <v>57</v>
      </c>
      <c r="F666" s="850">
        <v>2</v>
      </c>
      <c r="G666" s="838">
        <f t="shared" si="357"/>
        <v>2663636</v>
      </c>
      <c r="H666" s="839"/>
      <c r="I666" s="840">
        <f t="shared" si="358"/>
        <v>0</v>
      </c>
      <c r="J666" s="841">
        <v>3</v>
      </c>
      <c r="K666" s="840">
        <f t="shared" si="359"/>
        <v>6695454</v>
      </c>
      <c r="L666" s="842"/>
      <c r="M666" s="840">
        <f t="shared" si="360"/>
        <v>0</v>
      </c>
      <c r="N666" s="851">
        <f t="shared" si="371"/>
        <v>5</v>
      </c>
      <c r="O666" s="844">
        <f t="shared" si="356"/>
        <v>9359090</v>
      </c>
      <c r="P666" s="844">
        <f t="shared" si="372"/>
        <v>200000</v>
      </c>
      <c r="Q666" s="844"/>
      <c r="R666" s="844">
        <f t="shared" si="365"/>
        <v>1331818</v>
      </c>
      <c r="S666" s="844">
        <f t="shared" si="366"/>
        <v>1931818</v>
      </c>
      <c r="T666" s="844">
        <f t="shared" si="367"/>
        <v>2231818</v>
      </c>
      <c r="U666" s="844">
        <f t="shared" si="368"/>
        <v>431818</v>
      </c>
      <c r="V666" s="856">
        <v>43608</v>
      </c>
      <c r="W666" s="844">
        <v>9359090</v>
      </c>
      <c r="X666" s="834"/>
      <c r="Y666" s="844"/>
      <c r="Z666" s="844"/>
      <c r="AA666" s="857"/>
      <c r="AB666" s="857"/>
      <c r="AC666" s="444"/>
      <c r="AD666" s="444"/>
      <c r="AE666" s="858">
        <f t="shared" si="373"/>
        <v>9359090</v>
      </c>
      <c r="AF666" s="859">
        <f t="shared" si="369"/>
        <v>0</v>
      </c>
      <c r="AG666" s="444"/>
      <c r="AH666" s="444"/>
    </row>
    <row r="667" spans="1:34" ht="15" customHeight="1" x14ac:dyDescent="0.25">
      <c r="A667" s="1176">
        <f t="shared" si="370"/>
        <v>15</v>
      </c>
      <c r="B667" s="1193">
        <v>43606</v>
      </c>
      <c r="C667" s="1206">
        <v>660</v>
      </c>
      <c r="D667" s="835" t="s">
        <v>59</v>
      </c>
      <c r="E667" s="1208" t="s">
        <v>57</v>
      </c>
      <c r="F667" s="850">
        <v>3</v>
      </c>
      <c r="G667" s="838">
        <f t="shared" si="357"/>
        <v>3995454</v>
      </c>
      <c r="H667" s="839"/>
      <c r="I667" s="840">
        <f t="shared" si="358"/>
        <v>0</v>
      </c>
      <c r="J667" s="841">
        <v>2</v>
      </c>
      <c r="K667" s="840">
        <f t="shared" si="359"/>
        <v>4463636</v>
      </c>
      <c r="L667" s="842"/>
      <c r="M667" s="840">
        <f t="shared" si="360"/>
        <v>0</v>
      </c>
      <c r="N667" s="851">
        <f t="shared" si="371"/>
        <v>5</v>
      </c>
      <c r="O667" s="844">
        <f t="shared" si="356"/>
        <v>8459090</v>
      </c>
      <c r="P667" s="844">
        <f t="shared" si="372"/>
        <v>200000</v>
      </c>
      <c r="Q667" s="844"/>
      <c r="R667" s="844">
        <f t="shared" si="365"/>
        <v>1331818</v>
      </c>
      <c r="S667" s="844">
        <f t="shared" si="366"/>
        <v>1931818</v>
      </c>
      <c r="T667" s="844">
        <f t="shared" si="367"/>
        <v>2231818</v>
      </c>
      <c r="U667" s="844">
        <f t="shared" si="368"/>
        <v>431818</v>
      </c>
      <c r="V667" s="856">
        <v>43608</v>
      </c>
      <c r="W667" s="844">
        <v>8469090</v>
      </c>
      <c r="X667" s="834"/>
      <c r="Y667" s="844"/>
      <c r="Z667" s="844"/>
      <c r="AA667" s="857"/>
      <c r="AB667" s="857"/>
      <c r="AC667" s="444"/>
      <c r="AD667" s="444"/>
      <c r="AE667" s="858">
        <f t="shared" si="373"/>
        <v>8469090</v>
      </c>
      <c r="AF667" s="859">
        <f t="shared" si="369"/>
        <v>-10000</v>
      </c>
      <c r="AG667" s="444"/>
      <c r="AH667" s="444"/>
    </row>
    <row r="668" spans="1:34" ht="15" customHeight="1" x14ac:dyDescent="0.25">
      <c r="A668" s="1176">
        <f t="shared" si="370"/>
        <v>16</v>
      </c>
      <c r="B668" s="1193">
        <v>43606</v>
      </c>
      <c r="C668" s="1206">
        <v>661</v>
      </c>
      <c r="D668" s="835" t="s">
        <v>87</v>
      </c>
      <c r="E668" s="1208" t="s">
        <v>88</v>
      </c>
      <c r="F668" s="850">
        <v>10</v>
      </c>
      <c r="G668" s="838">
        <f t="shared" si="357"/>
        <v>13318180</v>
      </c>
      <c r="H668" s="839"/>
      <c r="I668" s="840">
        <f t="shared" si="358"/>
        <v>0</v>
      </c>
      <c r="J668" s="841"/>
      <c r="K668" s="840">
        <f t="shared" si="359"/>
        <v>0</v>
      </c>
      <c r="L668" s="842"/>
      <c r="M668" s="840">
        <f t="shared" si="360"/>
        <v>0</v>
      </c>
      <c r="N668" s="851">
        <f t="shared" si="371"/>
        <v>10</v>
      </c>
      <c r="O668" s="844">
        <f t="shared" si="356"/>
        <v>13318180</v>
      </c>
      <c r="P668" s="844">
        <f t="shared" si="372"/>
        <v>400000</v>
      </c>
      <c r="Q668" s="844"/>
      <c r="R668" s="844">
        <f t="shared" si="365"/>
        <v>1331818</v>
      </c>
      <c r="S668" s="844">
        <f t="shared" si="366"/>
        <v>1931818</v>
      </c>
      <c r="T668" s="844">
        <f t="shared" si="367"/>
        <v>2231818</v>
      </c>
      <c r="U668" s="844">
        <f t="shared" si="368"/>
        <v>431818</v>
      </c>
      <c r="V668" s="856">
        <v>43608</v>
      </c>
      <c r="W668" s="844">
        <v>13318180</v>
      </c>
      <c r="X668" s="834"/>
      <c r="Y668" s="844"/>
      <c r="Z668" s="844"/>
      <c r="AA668" s="857"/>
      <c r="AB668" s="857"/>
      <c r="AC668" s="444"/>
      <c r="AD668" s="444"/>
      <c r="AE668" s="858">
        <f t="shared" si="373"/>
        <v>13318180</v>
      </c>
      <c r="AF668" s="859">
        <f t="shared" si="369"/>
        <v>0</v>
      </c>
      <c r="AG668" s="444"/>
      <c r="AH668" s="444"/>
    </row>
    <row r="669" spans="1:34" ht="15" customHeight="1" x14ac:dyDescent="0.25">
      <c r="A669" s="1176">
        <v>1</v>
      </c>
      <c r="B669" s="1193">
        <v>43607</v>
      </c>
      <c r="C669" s="1206">
        <v>662</v>
      </c>
      <c r="D669" s="835" t="s">
        <v>67</v>
      </c>
      <c r="E669" s="1208" t="s">
        <v>43</v>
      </c>
      <c r="F669" s="850">
        <v>10</v>
      </c>
      <c r="G669" s="838">
        <f t="shared" si="357"/>
        <v>13318180</v>
      </c>
      <c r="H669" s="839"/>
      <c r="I669" s="840">
        <f t="shared" si="358"/>
        <v>0</v>
      </c>
      <c r="J669" s="841"/>
      <c r="K669" s="840">
        <f t="shared" si="359"/>
        <v>0</v>
      </c>
      <c r="L669" s="842"/>
      <c r="M669" s="840">
        <f t="shared" si="360"/>
        <v>0</v>
      </c>
      <c r="N669" s="851">
        <f>F669+H669+J669+L669</f>
        <v>10</v>
      </c>
      <c r="O669" s="844">
        <f t="shared" si="356"/>
        <v>13318180</v>
      </c>
      <c r="P669" s="844">
        <f>+N669*40000</f>
        <v>400000</v>
      </c>
      <c r="Q669" s="844"/>
      <c r="R669" s="844">
        <f t="shared" si="365"/>
        <v>1331818</v>
      </c>
      <c r="S669" s="844">
        <f t="shared" si="366"/>
        <v>1931818</v>
      </c>
      <c r="T669" s="844">
        <f t="shared" si="367"/>
        <v>2231818</v>
      </c>
      <c r="U669" s="844">
        <f t="shared" si="368"/>
        <v>431818</v>
      </c>
      <c r="V669" s="856">
        <v>43598</v>
      </c>
      <c r="W669" s="844">
        <v>8622730</v>
      </c>
      <c r="X669" s="856">
        <v>43607</v>
      </c>
      <c r="Y669" s="844">
        <v>4695450</v>
      </c>
      <c r="Z669" s="844"/>
      <c r="AA669" s="857"/>
      <c r="AB669" s="857"/>
      <c r="AC669" s="444"/>
      <c r="AD669" s="444"/>
      <c r="AE669" s="858">
        <f>W669+Y669+AA669+AC669</f>
        <v>13318180</v>
      </c>
      <c r="AF669" s="859">
        <f t="shared" si="369"/>
        <v>0</v>
      </c>
      <c r="AG669" s="444"/>
      <c r="AH669" s="444"/>
    </row>
    <row r="670" spans="1:34" ht="15" customHeight="1" x14ac:dyDescent="0.25">
      <c r="A670" s="1176">
        <f t="shared" ref="A670:A684" si="374">+A669+1</f>
        <v>2</v>
      </c>
      <c r="B670" s="1193">
        <v>43607</v>
      </c>
      <c r="C670" s="1206">
        <v>663</v>
      </c>
      <c r="D670" s="835" t="s">
        <v>47</v>
      </c>
      <c r="E670" s="1208" t="s">
        <v>43</v>
      </c>
      <c r="F670" s="850">
        <v>6</v>
      </c>
      <c r="G670" s="838">
        <f t="shared" si="357"/>
        <v>7990908</v>
      </c>
      <c r="H670" s="839"/>
      <c r="I670" s="840">
        <f t="shared" ref="I670:I701" si="375">H670*S670</f>
        <v>0</v>
      </c>
      <c r="J670" s="841"/>
      <c r="K670" s="840">
        <f t="shared" si="359"/>
        <v>0</v>
      </c>
      <c r="L670" s="842"/>
      <c r="M670" s="840">
        <f t="shared" si="360"/>
        <v>0</v>
      </c>
      <c r="N670" s="851">
        <f t="shared" ref="N670:N684" si="376">F670+H670+J670+L670</f>
        <v>6</v>
      </c>
      <c r="O670" s="844">
        <f t="shared" si="356"/>
        <v>7990908</v>
      </c>
      <c r="P670" s="844">
        <f t="shared" ref="P670:P684" si="377">+N670*40000</f>
        <v>240000</v>
      </c>
      <c r="Q670" s="844"/>
      <c r="R670" s="844">
        <f t="shared" si="365"/>
        <v>1331818</v>
      </c>
      <c r="S670" s="844">
        <f t="shared" si="366"/>
        <v>1931818</v>
      </c>
      <c r="T670" s="844">
        <f t="shared" si="367"/>
        <v>2231818</v>
      </c>
      <c r="U670" s="844">
        <f t="shared" si="368"/>
        <v>431818</v>
      </c>
      <c r="V670" s="856">
        <v>43608</v>
      </c>
      <c r="W670" s="844">
        <v>7990908</v>
      </c>
      <c r="X670" s="856"/>
      <c r="Y670" s="844"/>
      <c r="Z670" s="844"/>
      <c r="AA670" s="857"/>
      <c r="AB670" s="857"/>
      <c r="AC670" s="444"/>
      <c r="AD670" s="444"/>
      <c r="AE670" s="858">
        <f t="shared" ref="AE670:AE684" si="378">W670+Y670+AA670+AC670</f>
        <v>7990908</v>
      </c>
      <c r="AF670" s="859">
        <f t="shared" si="369"/>
        <v>0</v>
      </c>
      <c r="AG670" s="444"/>
      <c r="AH670" s="444"/>
    </row>
    <row r="671" spans="1:34" ht="15" customHeight="1" x14ac:dyDescent="0.25">
      <c r="A671" s="1176">
        <f t="shared" si="374"/>
        <v>3</v>
      </c>
      <c r="B671" s="1193">
        <v>43607</v>
      </c>
      <c r="C671" s="1206">
        <v>664</v>
      </c>
      <c r="D671" s="835" t="s">
        <v>46</v>
      </c>
      <c r="E671" s="1208" t="s">
        <v>43</v>
      </c>
      <c r="F671" s="850">
        <v>5</v>
      </c>
      <c r="G671" s="838">
        <f t="shared" si="357"/>
        <v>6659090</v>
      </c>
      <c r="H671" s="839"/>
      <c r="I671" s="840">
        <f t="shared" si="375"/>
        <v>0</v>
      </c>
      <c r="J671" s="841"/>
      <c r="K671" s="840">
        <f t="shared" si="359"/>
        <v>0</v>
      </c>
      <c r="L671" s="842">
        <v>1</v>
      </c>
      <c r="M671" s="840">
        <f t="shared" si="360"/>
        <v>431818</v>
      </c>
      <c r="N671" s="851">
        <f t="shared" si="376"/>
        <v>6</v>
      </c>
      <c r="O671" s="844">
        <f t="shared" si="356"/>
        <v>7090908</v>
      </c>
      <c r="P671" s="844">
        <f t="shared" si="377"/>
        <v>240000</v>
      </c>
      <c r="Q671" s="844"/>
      <c r="R671" s="844">
        <f t="shared" si="365"/>
        <v>1331818</v>
      </c>
      <c r="S671" s="844">
        <f t="shared" si="366"/>
        <v>1931818</v>
      </c>
      <c r="T671" s="844">
        <f t="shared" si="367"/>
        <v>2231818</v>
      </c>
      <c r="U671" s="844">
        <f t="shared" si="368"/>
        <v>431818</v>
      </c>
      <c r="V671" s="856">
        <v>43613</v>
      </c>
      <c r="W671" s="844">
        <v>7090908</v>
      </c>
      <c r="X671" s="856"/>
      <c r="Y671" s="844"/>
      <c r="Z671" s="856"/>
      <c r="AA671" s="857">
        <v>0</v>
      </c>
      <c r="AB671" s="857"/>
      <c r="AC671" s="444"/>
      <c r="AD671" s="444"/>
      <c r="AE671" s="858">
        <f t="shared" si="378"/>
        <v>7090908</v>
      </c>
      <c r="AF671" s="859">
        <f t="shared" si="369"/>
        <v>0</v>
      </c>
      <c r="AG671" s="444"/>
      <c r="AH671" s="444"/>
    </row>
    <row r="672" spans="1:34" ht="15" customHeight="1" x14ac:dyDescent="0.25">
      <c r="A672" s="1176">
        <f t="shared" si="374"/>
        <v>4</v>
      </c>
      <c r="B672" s="1193">
        <v>43607</v>
      </c>
      <c r="C672" s="1206">
        <v>665</v>
      </c>
      <c r="D672" s="835" t="s">
        <v>82</v>
      </c>
      <c r="E672" s="1208" t="s">
        <v>241</v>
      </c>
      <c r="F672" s="850">
        <v>6</v>
      </c>
      <c r="G672" s="838">
        <f t="shared" si="357"/>
        <v>7990908</v>
      </c>
      <c r="H672" s="839"/>
      <c r="I672" s="840">
        <f t="shared" si="375"/>
        <v>0</v>
      </c>
      <c r="J672" s="841">
        <v>4</v>
      </c>
      <c r="K672" s="840">
        <f t="shared" si="359"/>
        <v>8927272</v>
      </c>
      <c r="L672" s="842">
        <v>1</v>
      </c>
      <c r="M672" s="840">
        <f t="shared" si="360"/>
        <v>431818</v>
      </c>
      <c r="N672" s="851">
        <f t="shared" si="376"/>
        <v>11</v>
      </c>
      <c r="O672" s="844">
        <f t="shared" si="356"/>
        <v>17349998</v>
      </c>
      <c r="P672" s="844">
        <f t="shared" si="377"/>
        <v>440000</v>
      </c>
      <c r="Q672" s="844"/>
      <c r="R672" s="844">
        <f t="shared" si="365"/>
        <v>1331818</v>
      </c>
      <c r="S672" s="844">
        <f t="shared" si="366"/>
        <v>1931818</v>
      </c>
      <c r="T672" s="844">
        <f t="shared" si="367"/>
        <v>2231818</v>
      </c>
      <c r="U672" s="844">
        <f t="shared" si="368"/>
        <v>431818</v>
      </c>
      <c r="V672" s="856">
        <v>43612</v>
      </c>
      <c r="W672" s="844">
        <v>17349998</v>
      </c>
      <c r="X672" s="834"/>
      <c r="Y672" s="844"/>
      <c r="Z672" s="844"/>
      <c r="AA672" s="857"/>
      <c r="AB672" s="857"/>
      <c r="AC672" s="444"/>
      <c r="AD672" s="444"/>
      <c r="AE672" s="858">
        <f t="shared" si="378"/>
        <v>17349998</v>
      </c>
      <c r="AF672" s="859">
        <f t="shared" si="369"/>
        <v>0</v>
      </c>
      <c r="AG672" s="444"/>
      <c r="AH672" s="444"/>
    </row>
    <row r="673" spans="1:34" ht="15" customHeight="1" x14ac:dyDescent="0.25">
      <c r="A673" s="1176">
        <f t="shared" si="374"/>
        <v>5</v>
      </c>
      <c r="B673" s="1193">
        <v>43607</v>
      </c>
      <c r="C673" s="1206">
        <v>666</v>
      </c>
      <c r="D673" s="835" t="s">
        <v>242</v>
      </c>
      <c r="E673" s="1208" t="s">
        <v>241</v>
      </c>
      <c r="F673" s="850">
        <v>5</v>
      </c>
      <c r="G673" s="838">
        <f t="shared" si="357"/>
        <v>6659090</v>
      </c>
      <c r="H673" s="839">
        <v>1</v>
      </c>
      <c r="I673" s="840">
        <f t="shared" si="375"/>
        <v>1931818</v>
      </c>
      <c r="J673" s="841">
        <v>4</v>
      </c>
      <c r="K673" s="840">
        <f t="shared" si="359"/>
        <v>8927272</v>
      </c>
      <c r="L673" s="842"/>
      <c r="M673" s="840">
        <f t="shared" si="360"/>
        <v>0</v>
      </c>
      <c r="N673" s="851">
        <f t="shared" si="376"/>
        <v>10</v>
      </c>
      <c r="O673" s="844">
        <f t="shared" si="356"/>
        <v>17518180</v>
      </c>
      <c r="P673" s="844">
        <f t="shared" si="377"/>
        <v>400000</v>
      </c>
      <c r="Q673" s="844"/>
      <c r="R673" s="844">
        <f t="shared" si="365"/>
        <v>1331818</v>
      </c>
      <c r="S673" s="844">
        <f t="shared" si="366"/>
        <v>1931818</v>
      </c>
      <c r="T673" s="844">
        <f t="shared" si="367"/>
        <v>2231818</v>
      </c>
      <c r="U673" s="844">
        <f t="shared" si="368"/>
        <v>431818</v>
      </c>
      <c r="V673" s="856">
        <v>43609</v>
      </c>
      <c r="W673" s="844">
        <v>17518180</v>
      </c>
      <c r="X673" s="834"/>
      <c r="Y673" s="844"/>
      <c r="Z673" s="844"/>
      <c r="AA673" s="857"/>
      <c r="AB673" s="857"/>
      <c r="AC673" s="444"/>
      <c r="AD673" s="444"/>
      <c r="AE673" s="858">
        <f t="shared" si="378"/>
        <v>17518180</v>
      </c>
      <c r="AF673" s="859">
        <f t="shared" si="369"/>
        <v>0</v>
      </c>
      <c r="AG673" s="444"/>
      <c r="AH673" s="444"/>
    </row>
    <row r="674" spans="1:34" ht="15" customHeight="1" x14ac:dyDescent="0.25">
      <c r="A674" s="1176">
        <f t="shared" si="374"/>
        <v>6</v>
      </c>
      <c r="B674" s="1193">
        <v>43607</v>
      </c>
      <c r="C674" s="1206">
        <v>667</v>
      </c>
      <c r="D674" s="835" t="s">
        <v>93</v>
      </c>
      <c r="E674" s="1208" t="s">
        <v>241</v>
      </c>
      <c r="F674" s="850">
        <v>10</v>
      </c>
      <c r="G674" s="838">
        <f t="shared" si="357"/>
        <v>13318180</v>
      </c>
      <c r="H674" s="839"/>
      <c r="I674" s="840">
        <f t="shared" si="375"/>
        <v>0</v>
      </c>
      <c r="J674" s="841"/>
      <c r="K674" s="840">
        <f t="shared" si="359"/>
        <v>0</v>
      </c>
      <c r="L674" s="842"/>
      <c r="M674" s="840">
        <f t="shared" si="360"/>
        <v>0</v>
      </c>
      <c r="N674" s="851">
        <f t="shared" si="376"/>
        <v>10</v>
      </c>
      <c r="O674" s="844">
        <f t="shared" si="356"/>
        <v>13318180</v>
      </c>
      <c r="P674" s="844">
        <f t="shared" si="377"/>
        <v>400000</v>
      </c>
      <c r="Q674" s="844"/>
      <c r="R674" s="844">
        <f t="shared" si="365"/>
        <v>1331818</v>
      </c>
      <c r="S674" s="844">
        <f t="shared" si="366"/>
        <v>1931818</v>
      </c>
      <c r="T674" s="844">
        <f t="shared" si="367"/>
        <v>2231818</v>
      </c>
      <c r="U674" s="844">
        <f t="shared" si="368"/>
        <v>431818</v>
      </c>
      <c r="V674" s="856">
        <v>43627</v>
      </c>
      <c r="W674" s="844">
        <v>13318180</v>
      </c>
      <c r="X674" s="834"/>
      <c r="Y674" s="844"/>
      <c r="Z674" s="844"/>
      <c r="AA674" s="857"/>
      <c r="AB674" s="857"/>
      <c r="AC674" s="444"/>
      <c r="AD674" s="444"/>
      <c r="AE674" s="858">
        <f t="shared" si="378"/>
        <v>13318180</v>
      </c>
      <c r="AF674" s="859">
        <f t="shared" si="369"/>
        <v>0</v>
      </c>
      <c r="AG674" s="444"/>
      <c r="AH674" s="444"/>
    </row>
    <row r="675" spans="1:34" ht="15" customHeight="1" x14ac:dyDescent="0.25">
      <c r="A675" s="1176">
        <f t="shared" si="374"/>
        <v>7</v>
      </c>
      <c r="B675" s="1193">
        <v>43607</v>
      </c>
      <c r="C675" s="1206">
        <v>668</v>
      </c>
      <c r="D675" s="835" t="s">
        <v>33</v>
      </c>
      <c r="E675" s="1208" t="s">
        <v>241</v>
      </c>
      <c r="F675" s="850">
        <v>10</v>
      </c>
      <c r="G675" s="838">
        <f t="shared" si="357"/>
        <v>13318180</v>
      </c>
      <c r="H675" s="839"/>
      <c r="I675" s="840">
        <f t="shared" si="375"/>
        <v>0</v>
      </c>
      <c r="J675" s="841"/>
      <c r="K675" s="840">
        <f t="shared" si="359"/>
        <v>0</v>
      </c>
      <c r="L675" s="842"/>
      <c r="M675" s="840">
        <f t="shared" si="360"/>
        <v>0</v>
      </c>
      <c r="N675" s="851">
        <f t="shared" si="376"/>
        <v>10</v>
      </c>
      <c r="O675" s="844">
        <f t="shared" si="356"/>
        <v>13318180</v>
      </c>
      <c r="P675" s="844">
        <f t="shared" si="377"/>
        <v>400000</v>
      </c>
      <c r="Q675" s="844"/>
      <c r="R675" s="844">
        <f t="shared" si="365"/>
        <v>1331818</v>
      </c>
      <c r="S675" s="844">
        <f t="shared" si="366"/>
        <v>1931818</v>
      </c>
      <c r="T675" s="844">
        <f t="shared" si="367"/>
        <v>2231818</v>
      </c>
      <c r="U675" s="844">
        <f t="shared" si="368"/>
        <v>431818</v>
      </c>
      <c r="V675" s="856">
        <v>43608</v>
      </c>
      <c r="W675" s="844">
        <v>13318180</v>
      </c>
      <c r="X675" s="834"/>
      <c r="Y675" s="844"/>
      <c r="Z675" s="844"/>
      <c r="AA675" s="857"/>
      <c r="AB675" s="857"/>
      <c r="AC675" s="444"/>
      <c r="AD675" s="444"/>
      <c r="AE675" s="858">
        <f t="shared" si="378"/>
        <v>13318180</v>
      </c>
      <c r="AF675" s="859">
        <f t="shared" si="369"/>
        <v>0</v>
      </c>
      <c r="AG675" s="444"/>
      <c r="AH675" s="444"/>
    </row>
    <row r="676" spans="1:34" ht="15" customHeight="1" x14ac:dyDescent="0.25">
      <c r="A676" s="1176">
        <f t="shared" si="374"/>
        <v>8</v>
      </c>
      <c r="B676" s="1193">
        <v>43607</v>
      </c>
      <c r="C676" s="1206">
        <v>669</v>
      </c>
      <c r="D676" s="835" t="s">
        <v>81</v>
      </c>
      <c r="E676" s="1208" t="s">
        <v>241</v>
      </c>
      <c r="F676" s="850">
        <v>8</v>
      </c>
      <c r="G676" s="838">
        <f t="shared" si="357"/>
        <v>10654544</v>
      </c>
      <c r="H676" s="839"/>
      <c r="I676" s="840">
        <f t="shared" si="375"/>
        <v>0</v>
      </c>
      <c r="J676" s="841">
        <v>1</v>
      </c>
      <c r="K676" s="840">
        <f t="shared" si="359"/>
        <v>2231818</v>
      </c>
      <c r="L676" s="842">
        <v>2</v>
      </c>
      <c r="M676" s="840">
        <f t="shared" si="360"/>
        <v>863636</v>
      </c>
      <c r="N676" s="851">
        <f t="shared" si="376"/>
        <v>11</v>
      </c>
      <c r="O676" s="844">
        <f t="shared" si="356"/>
        <v>13749998</v>
      </c>
      <c r="P676" s="844">
        <f t="shared" si="377"/>
        <v>440000</v>
      </c>
      <c r="Q676" s="844"/>
      <c r="R676" s="844">
        <f t="shared" si="365"/>
        <v>1331818</v>
      </c>
      <c r="S676" s="844">
        <f t="shared" si="366"/>
        <v>1931818</v>
      </c>
      <c r="T676" s="844">
        <f t="shared" si="367"/>
        <v>2231818</v>
      </c>
      <c r="U676" s="844">
        <f t="shared" si="368"/>
        <v>431818</v>
      </c>
      <c r="V676" s="856">
        <v>43609</v>
      </c>
      <c r="W676" s="844">
        <v>13749998</v>
      </c>
      <c r="X676" s="834"/>
      <c r="Y676" s="844"/>
      <c r="Z676" s="844"/>
      <c r="AA676" s="857"/>
      <c r="AB676" s="857"/>
      <c r="AC676" s="444"/>
      <c r="AD676" s="444"/>
      <c r="AE676" s="858">
        <f t="shared" si="378"/>
        <v>13749998</v>
      </c>
      <c r="AF676" s="859">
        <f t="shared" si="369"/>
        <v>0</v>
      </c>
      <c r="AG676" s="444"/>
      <c r="AH676" s="444"/>
    </row>
    <row r="677" spans="1:34" ht="15" customHeight="1" x14ac:dyDescent="0.25">
      <c r="A677" s="1176">
        <f t="shared" si="374"/>
        <v>9</v>
      </c>
      <c r="B677" s="1193">
        <v>43607</v>
      </c>
      <c r="C677" s="1206">
        <v>670</v>
      </c>
      <c r="D677" s="835" t="s">
        <v>68</v>
      </c>
      <c r="E677" s="1208" t="s">
        <v>243</v>
      </c>
      <c r="F677" s="850">
        <v>8</v>
      </c>
      <c r="G677" s="838">
        <f t="shared" si="357"/>
        <v>10654544</v>
      </c>
      <c r="H677" s="839">
        <v>1</v>
      </c>
      <c r="I677" s="840">
        <f t="shared" si="375"/>
        <v>1931818</v>
      </c>
      <c r="J677" s="841"/>
      <c r="K677" s="840">
        <f t="shared" si="359"/>
        <v>0</v>
      </c>
      <c r="L677" s="842"/>
      <c r="M677" s="840">
        <f t="shared" si="360"/>
        <v>0</v>
      </c>
      <c r="N677" s="851">
        <f t="shared" si="376"/>
        <v>9</v>
      </c>
      <c r="O677" s="844">
        <f t="shared" si="356"/>
        <v>12586362</v>
      </c>
      <c r="P677" s="844">
        <f t="shared" si="377"/>
        <v>360000</v>
      </c>
      <c r="Q677" s="844"/>
      <c r="R677" s="844">
        <f t="shared" si="365"/>
        <v>1331818</v>
      </c>
      <c r="S677" s="844">
        <f t="shared" si="366"/>
        <v>1931818</v>
      </c>
      <c r="T677" s="844">
        <f t="shared" si="367"/>
        <v>2231818</v>
      </c>
      <c r="U677" s="844">
        <f t="shared" si="368"/>
        <v>431818</v>
      </c>
      <c r="V677" s="856">
        <v>43608</v>
      </c>
      <c r="W677" s="844">
        <v>5500000</v>
      </c>
      <c r="X677" s="856">
        <v>43613</v>
      </c>
      <c r="Y677" s="844">
        <v>7086362</v>
      </c>
      <c r="Z677" s="844"/>
      <c r="AA677" s="857"/>
      <c r="AB677" s="857"/>
      <c r="AC677" s="444"/>
      <c r="AD677" s="444"/>
      <c r="AE677" s="858">
        <f t="shared" si="378"/>
        <v>12586362</v>
      </c>
      <c r="AF677" s="859">
        <f t="shared" si="369"/>
        <v>0</v>
      </c>
      <c r="AG677" s="444"/>
      <c r="AH677" s="444"/>
    </row>
    <row r="678" spans="1:34" ht="15" customHeight="1" x14ac:dyDescent="0.25">
      <c r="A678" s="1176">
        <f t="shared" si="374"/>
        <v>10</v>
      </c>
      <c r="B678" s="1193">
        <v>43607</v>
      </c>
      <c r="C678" s="1206">
        <v>671</v>
      </c>
      <c r="D678" s="835" t="s">
        <v>76</v>
      </c>
      <c r="E678" s="1208" t="s">
        <v>243</v>
      </c>
      <c r="F678" s="850">
        <v>8</v>
      </c>
      <c r="G678" s="838">
        <f t="shared" si="357"/>
        <v>10654544</v>
      </c>
      <c r="H678" s="839"/>
      <c r="I678" s="840">
        <f t="shared" si="375"/>
        <v>0</v>
      </c>
      <c r="J678" s="841"/>
      <c r="K678" s="840">
        <f t="shared" si="359"/>
        <v>0</v>
      </c>
      <c r="L678" s="842"/>
      <c r="M678" s="840">
        <f t="shared" si="360"/>
        <v>0</v>
      </c>
      <c r="N678" s="851">
        <f t="shared" si="376"/>
        <v>8</v>
      </c>
      <c r="O678" s="844">
        <f t="shared" si="356"/>
        <v>10654544</v>
      </c>
      <c r="P678" s="844">
        <f t="shared" si="377"/>
        <v>320000</v>
      </c>
      <c r="Q678" s="844"/>
      <c r="R678" s="844">
        <f t="shared" si="365"/>
        <v>1331818</v>
      </c>
      <c r="S678" s="844">
        <f t="shared" si="366"/>
        <v>1931818</v>
      </c>
      <c r="T678" s="844">
        <f t="shared" si="367"/>
        <v>2231818</v>
      </c>
      <c r="U678" s="844">
        <f t="shared" si="368"/>
        <v>431818</v>
      </c>
      <c r="V678" s="856">
        <v>43609</v>
      </c>
      <c r="W678" s="844">
        <v>10654544</v>
      </c>
      <c r="X678" s="834"/>
      <c r="Y678" s="844"/>
      <c r="Z678" s="844"/>
      <c r="AA678" s="857"/>
      <c r="AB678" s="857"/>
      <c r="AC678" s="444"/>
      <c r="AD678" s="444"/>
      <c r="AE678" s="858">
        <f t="shared" si="378"/>
        <v>10654544</v>
      </c>
      <c r="AF678" s="859">
        <f t="shared" si="369"/>
        <v>0</v>
      </c>
      <c r="AG678" s="444"/>
      <c r="AH678" s="444"/>
    </row>
    <row r="679" spans="1:34" ht="15" customHeight="1" x14ac:dyDescent="0.25">
      <c r="A679" s="1176">
        <f t="shared" si="374"/>
        <v>11</v>
      </c>
      <c r="B679" s="1193">
        <v>43607</v>
      </c>
      <c r="C679" s="1206">
        <v>672</v>
      </c>
      <c r="D679" s="835" t="s">
        <v>56</v>
      </c>
      <c r="E679" s="1208" t="s">
        <v>243</v>
      </c>
      <c r="F679" s="850">
        <v>7</v>
      </c>
      <c r="G679" s="838">
        <f t="shared" si="357"/>
        <v>9322726</v>
      </c>
      <c r="H679" s="839"/>
      <c r="I679" s="840">
        <f t="shared" si="375"/>
        <v>0</v>
      </c>
      <c r="J679" s="841">
        <v>2</v>
      </c>
      <c r="K679" s="840">
        <f t="shared" si="359"/>
        <v>4463636</v>
      </c>
      <c r="L679" s="842">
        <v>1</v>
      </c>
      <c r="M679" s="840">
        <f t="shared" si="360"/>
        <v>431818</v>
      </c>
      <c r="N679" s="851">
        <f t="shared" si="376"/>
        <v>10</v>
      </c>
      <c r="O679" s="844">
        <f t="shared" si="356"/>
        <v>14218180</v>
      </c>
      <c r="P679" s="844">
        <f t="shared" si="377"/>
        <v>400000</v>
      </c>
      <c r="Q679" s="844"/>
      <c r="R679" s="844">
        <f t="shared" si="365"/>
        <v>1331818</v>
      </c>
      <c r="S679" s="844">
        <f t="shared" si="366"/>
        <v>1931818</v>
      </c>
      <c r="T679" s="844">
        <f t="shared" si="367"/>
        <v>2231818</v>
      </c>
      <c r="U679" s="844">
        <f t="shared" si="368"/>
        <v>431818</v>
      </c>
      <c r="V679" s="856">
        <v>43612</v>
      </c>
      <c r="W679" s="844">
        <v>14218180</v>
      </c>
      <c r="X679" s="834"/>
      <c r="Y679" s="844"/>
      <c r="Z679" s="844"/>
      <c r="AA679" s="857"/>
      <c r="AB679" s="857"/>
      <c r="AC679" s="444"/>
      <c r="AD679" s="444"/>
      <c r="AE679" s="858">
        <f t="shared" si="378"/>
        <v>14218180</v>
      </c>
      <c r="AF679" s="859">
        <f t="shared" si="369"/>
        <v>0</v>
      </c>
      <c r="AG679" s="444"/>
      <c r="AH679" s="444"/>
    </row>
    <row r="680" spans="1:34" ht="15" customHeight="1" x14ac:dyDescent="0.25">
      <c r="A680" s="1176">
        <f t="shared" si="374"/>
        <v>12</v>
      </c>
      <c r="B680" s="1193">
        <v>43607</v>
      </c>
      <c r="C680" s="1206">
        <v>673</v>
      </c>
      <c r="D680" s="835" t="s">
        <v>244</v>
      </c>
      <c r="E680" s="1208" t="s">
        <v>88</v>
      </c>
      <c r="F680" s="850">
        <v>8</v>
      </c>
      <c r="G680" s="838">
        <f t="shared" si="357"/>
        <v>10654544</v>
      </c>
      <c r="H680" s="839"/>
      <c r="I680" s="840">
        <f t="shared" si="375"/>
        <v>0</v>
      </c>
      <c r="J680" s="841"/>
      <c r="K680" s="840">
        <f t="shared" si="359"/>
        <v>0</v>
      </c>
      <c r="L680" s="842">
        <v>2</v>
      </c>
      <c r="M680" s="840">
        <f t="shared" si="360"/>
        <v>863636</v>
      </c>
      <c r="N680" s="851">
        <f t="shared" si="376"/>
        <v>10</v>
      </c>
      <c r="O680" s="844">
        <f t="shared" si="356"/>
        <v>11518180</v>
      </c>
      <c r="P680" s="844">
        <f t="shared" si="377"/>
        <v>400000</v>
      </c>
      <c r="Q680" s="844"/>
      <c r="R680" s="844">
        <f t="shared" si="365"/>
        <v>1331818</v>
      </c>
      <c r="S680" s="844">
        <f t="shared" si="366"/>
        <v>1931818</v>
      </c>
      <c r="T680" s="844">
        <f t="shared" si="367"/>
        <v>2231818</v>
      </c>
      <c r="U680" s="844">
        <f t="shared" si="368"/>
        <v>431818</v>
      </c>
      <c r="V680" s="856">
        <v>43629</v>
      </c>
      <c r="W680" s="844">
        <v>5000000</v>
      </c>
      <c r="X680" s="856">
        <v>43636</v>
      </c>
      <c r="Y680" s="844">
        <v>1518180</v>
      </c>
      <c r="Z680" s="805">
        <v>43658</v>
      </c>
      <c r="AA680" s="1095">
        <v>5000000</v>
      </c>
      <c r="AB680" s="857"/>
      <c r="AC680" s="444"/>
      <c r="AD680" s="444"/>
      <c r="AE680" s="858">
        <f t="shared" si="378"/>
        <v>11518180</v>
      </c>
      <c r="AF680" s="859">
        <f t="shared" si="369"/>
        <v>0</v>
      </c>
      <c r="AG680" s="445"/>
      <c r="AH680" s="444"/>
    </row>
    <row r="681" spans="1:34" ht="15" customHeight="1" x14ac:dyDescent="0.25">
      <c r="A681" s="1176">
        <f t="shared" si="374"/>
        <v>13</v>
      </c>
      <c r="B681" s="1193">
        <v>43607</v>
      </c>
      <c r="C681" s="1206">
        <v>674</v>
      </c>
      <c r="D681" s="835" t="s">
        <v>162</v>
      </c>
      <c r="E681" s="1208" t="s">
        <v>88</v>
      </c>
      <c r="F681" s="850">
        <v>10</v>
      </c>
      <c r="G681" s="838">
        <f t="shared" si="357"/>
        <v>13318180</v>
      </c>
      <c r="H681" s="839"/>
      <c r="I681" s="840">
        <f t="shared" si="375"/>
        <v>0</v>
      </c>
      <c r="J681" s="841"/>
      <c r="K681" s="840">
        <f t="shared" si="359"/>
        <v>0</v>
      </c>
      <c r="L681" s="842"/>
      <c r="M681" s="840">
        <f t="shared" si="360"/>
        <v>0</v>
      </c>
      <c r="N681" s="851">
        <f t="shared" si="376"/>
        <v>10</v>
      </c>
      <c r="O681" s="844">
        <f t="shared" si="356"/>
        <v>13318180</v>
      </c>
      <c r="P681" s="844">
        <f t="shared" si="377"/>
        <v>400000</v>
      </c>
      <c r="Q681" s="844"/>
      <c r="R681" s="844">
        <f t="shared" si="365"/>
        <v>1331818</v>
      </c>
      <c r="S681" s="844">
        <f t="shared" si="366"/>
        <v>1931818</v>
      </c>
      <c r="T681" s="844">
        <f t="shared" si="367"/>
        <v>2231818</v>
      </c>
      <c r="U681" s="844">
        <f t="shared" si="368"/>
        <v>431818</v>
      </c>
      <c r="V681" s="856">
        <v>43608</v>
      </c>
      <c r="W681" s="844">
        <v>13318180</v>
      </c>
      <c r="X681" s="834"/>
      <c r="Y681" s="844"/>
      <c r="Z681" s="844"/>
      <c r="AA681" s="857"/>
      <c r="AB681" s="857"/>
      <c r="AC681" s="444"/>
      <c r="AD681" s="444"/>
      <c r="AE681" s="858">
        <f t="shared" si="378"/>
        <v>13318180</v>
      </c>
      <c r="AF681" s="859">
        <f t="shared" si="369"/>
        <v>0</v>
      </c>
      <c r="AG681" s="444"/>
      <c r="AH681" s="444"/>
    </row>
    <row r="682" spans="1:34" ht="15" customHeight="1" x14ac:dyDescent="0.25">
      <c r="A682" s="1176">
        <f t="shared" si="374"/>
        <v>14</v>
      </c>
      <c r="B682" s="1193">
        <v>43607</v>
      </c>
      <c r="C682" s="1206">
        <v>675</v>
      </c>
      <c r="D682" s="835" t="s">
        <v>37</v>
      </c>
      <c r="E682" s="1208" t="s">
        <v>88</v>
      </c>
      <c r="F682" s="850">
        <v>10</v>
      </c>
      <c r="G682" s="838">
        <f t="shared" si="357"/>
        <v>13318180</v>
      </c>
      <c r="H682" s="839"/>
      <c r="I682" s="840">
        <f t="shared" si="375"/>
        <v>0</v>
      </c>
      <c r="J682" s="841"/>
      <c r="K682" s="840">
        <f t="shared" si="359"/>
        <v>0</v>
      </c>
      <c r="L682" s="842"/>
      <c r="M682" s="840">
        <f t="shared" si="360"/>
        <v>0</v>
      </c>
      <c r="N682" s="851">
        <f t="shared" si="376"/>
        <v>10</v>
      </c>
      <c r="O682" s="844">
        <f t="shared" si="356"/>
        <v>13318180</v>
      </c>
      <c r="P682" s="844">
        <f t="shared" si="377"/>
        <v>400000</v>
      </c>
      <c r="Q682" s="844"/>
      <c r="R682" s="844">
        <f t="shared" si="365"/>
        <v>1331818</v>
      </c>
      <c r="S682" s="844">
        <f t="shared" si="366"/>
        <v>1931818</v>
      </c>
      <c r="T682" s="844">
        <f t="shared" si="367"/>
        <v>2231818</v>
      </c>
      <c r="U682" s="844">
        <f t="shared" si="368"/>
        <v>431818</v>
      </c>
      <c r="V682" s="856">
        <v>43609</v>
      </c>
      <c r="W682" s="844">
        <v>13318180</v>
      </c>
      <c r="X682" s="834"/>
      <c r="Y682" s="844"/>
      <c r="Z682" s="844"/>
      <c r="AA682" s="857"/>
      <c r="AB682" s="857"/>
      <c r="AC682" s="444"/>
      <c r="AD682" s="444"/>
      <c r="AE682" s="858">
        <f t="shared" si="378"/>
        <v>13318180</v>
      </c>
      <c r="AF682" s="859">
        <f t="shared" si="369"/>
        <v>0</v>
      </c>
      <c r="AG682" s="444"/>
      <c r="AH682" s="444"/>
    </row>
    <row r="683" spans="1:34" ht="15" customHeight="1" x14ac:dyDescent="0.25">
      <c r="A683" s="1176">
        <f t="shared" si="374"/>
        <v>15</v>
      </c>
      <c r="B683" s="1193">
        <v>43607</v>
      </c>
      <c r="C683" s="1206">
        <v>676</v>
      </c>
      <c r="D683" s="835" t="s">
        <v>245</v>
      </c>
      <c r="E683" s="1208" t="s">
        <v>88</v>
      </c>
      <c r="F683" s="850">
        <v>5</v>
      </c>
      <c r="G683" s="838">
        <f t="shared" si="357"/>
        <v>6659090</v>
      </c>
      <c r="H683" s="839"/>
      <c r="I683" s="840">
        <f t="shared" si="375"/>
        <v>0</v>
      </c>
      <c r="J683" s="841"/>
      <c r="K683" s="840">
        <f t="shared" si="359"/>
        <v>0</v>
      </c>
      <c r="L683" s="842"/>
      <c r="M683" s="840">
        <f t="shared" si="360"/>
        <v>0</v>
      </c>
      <c r="N683" s="851">
        <f t="shared" si="376"/>
        <v>5</v>
      </c>
      <c r="O683" s="844">
        <f t="shared" si="356"/>
        <v>6659090</v>
      </c>
      <c r="P683" s="844">
        <f t="shared" si="377"/>
        <v>200000</v>
      </c>
      <c r="Q683" s="844"/>
      <c r="R683" s="844">
        <f t="shared" si="365"/>
        <v>1331818</v>
      </c>
      <c r="S683" s="844">
        <f t="shared" si="366"/>
        <v>1931818</v>
      </c>
      <c r="T683" s="844">
        <f t="shared" si="367"/>
        <v>2231818</v>
      </c>
      <c r="U683" s="844">
        <f t="shared" si="368"/>
        <v>431818</v>
      </c>
      <c r="V683" s="856">
        <v>43608</v>
      </c>
      <c r="W683" s="844">
        <v>6659090</v>
      </c>
      <c r="X683" s="834"/>
      <c r="Y683" s="844"/>
      <c r="Z683" s="844"/>
      <c r="AA683" s="857"/>
      <c r="AB683" s="857"/>
      <c r="AC683" s="444"/>
      <c r="AD683" s="444"/>
      <c r="AE683" s="858">
        <f t="shared" si="378"/>
        <v>6659090</v>
      </c>
      <c r="AF683" s="859">
        <f t="shared" si="369"/>
        <v>0</v>
      </c>
      <c r="AG683" s="444"/>
      <c r="AH683" s="444"/>
    </row>
    <row r="684" spans="1:34" ht="15" customHeight="1" x14ac:dyDescent="0.25">
      <c r="A684" s="1176">
        <f t="shared" si="374"/>
        <v>16</v>
      </c>
      <c r="B684" s="1193">
        <v>43607</v>
      </c>
      <c r="C684" s="1206">
        <v>677</v>
      </c>
      <c r="D684" s="835" t="s">
        <v>246</v>
      </c>
      <c r="E684" s="1208" t="s">
        <v>88</v>
      </c>
      <c r="F684" s="850">
        <v>5</v>
      </c>
      <c r="G684" s="838">
        <f t="shared" si="357"/>
        <v>6659090</v>
      </c>
      <c r="H684" s="839"/>
      <c r="I684" s="840">
        <f t="shared" si="375"/>
        <v>0</v>
      </c>
      <c r="J684" s="841"/>
      <c r="K684" s="840">
        <f t="shared" si="359"/>
        <v>0</v>
      </c>
      <c r="L684" s="842"/>
      <c r="M684" s="840">
        <f t="shared" si="360"/>
        <v>0</v>
      </c>
      <c r="N684" s="851">
        <f t="shared" si="376"/>
        <v>5</v>
      </c>
      <c r="O684" s="844">
        <f t="shared" si="356"/>
        <v>6659090</v>
      </c>
      <c r="P684" s="844">
        <f t="shared" si="377"/>
        <v>200000</v>
      </c>
      <c r="Q684" s="844"/>
      <c r="R684" s="844">
        <f t="shared" si="365"/>
        <v>1331818</v>
      </c>
      <c r="S684" s="844">
        <f t="shared" si="366"/>
        <v>1931818</v>
      </c>
      <c r="T684" s="844">
        <f t="shared" si="367"/>
        <v>2231818</v>
      </c>
      <c r="U684" s="844">
        <f t="shared" si="368"/>
        <v>431818</v>
      </c>
      <c r="V684" s="856">
        <v>43643</v>
      </c>
      <c r="W684" s="844">
        <v>6659090</v>
      </c>
      <c r="X684" s="834"/>
      <c r="Y684" s="844"/>
      <c r="Z684" s="844"/>
      <c r="AA684" s="857"/>
      <c r="AB684" s="857"/>
      <c r="AC684" s="444"/>
      <c r="AD684" s="444"/>
      <c r="AE684" s="858">
        <f t="shared" si="378"/>
        <v>6659090</v>
      </c>
      <c r="AF684" s="859">
        <f t="shared" si="369"/>
        <v>0</v>
      </c>
      <c r="AG684" s="444"/>
      <c r="AH684" s="444"/>
    </row>
    <row r="685" spans="1:34" ht="15" customHeight="1" x14ac:dyDescent="0.25">
      <c r="A685" s="1176">
        <v>1</v>
      </c>
      <c r="B685" s="1193">
        <v>43608</v>
      </c>
      <c r="C685" s="1206">
        <v>678</v>
      </c>
      <c r="D685" s="835" t="s">
        <v>247</v>
      </c>
      <c r="E685" s="1208" t="s">
        <v>241</v>
      </c>
      <c r="F685" s="850">
        <v>9</v>
      </c>
      <c r="G685" s="838">
        <f t="shared" si="357"/>
        <v>11986362</v>
      </c>
      <c r="H685" s="839"/>
      <c r="I685" s="840">
        <f t="shared" si="375"/>
        <v>0</v>
      </c>
      <c r="J685" s="841"/>
      <c r="K685" s="840">
        <f t="shared" si="359"/>
        <v>0</v>
      </c>
      <c r="L685" s="842">
        <v>1</v>
      </c>
      <c r="M685" s="840">
        <f t="shared" si="360"/>
        <v>431818</v>
      </c>
      <c r="N685" s="851">
        <f>F685+H685+J685+L685</f>
        <v>10</v>
      </c>
      <c r="O685" s="844">
        <f t="shared" si="356"/>
        <v>12418180</v>
      </c>
      <c r="P685" s="844">
        <f>+N685*40000</f>
        <v>400000</v>
      </c>
      <c r="Q685" s="844"/>
      <c r="R685" s="844">
        <f t="shared" si="365"/>
        <v>1331818</v>
      </c>
      <c r="S685" s="844">
        <f t="shared" si="366"/>
        <v>1931818</v>
      </c>
      <c r="T685" s="844">
        <f t="shared" si="367"/>
        <v>2231818</v>
      </c>
      <c r="U685" s="844">
        <f t="shared" si="368"/>
        <v>431818</v>
      </c>
      <c r="V685" s="856">
        <v>43609</v>
      </c>
      <c r="W685" s="844">
        <v>8000000</v>
      </c>
      <c r="X685" s="856">
        <v>43700</v>
      </c>
      <c r="Y685" s="857">
        <v>1568180</v>
      </c>
      <c r="Z685" s="856"/>
      <c r="AA685" s="857"/>
      <c r="AB685" s="857"/>
      <c r="AC685" s="444"/>
      <c r="AD685" s="444"/>
      <c r="AE685" s="858">
        <f>W685+Y685+AA685+AC685</f>
        <v>9568180</v>
      </c>
      <c r="AF685" s="859">
        <f t="shared" si="369"/>
        <v>2850000</v>
      </c>
      <c r="AG685" s="1174" t="s">
        <v>320</v>
      </c>
      <c r="AH685" s="444"/>
    </row>
    <row r="686" spans="1:34" ht="15" customHeight="1" x14ac:dyDescent="0.25">
      <c r="A686" s="1176">
        <f t="shared" ref="A686:A698" si="379">+A685+1</f>
        <v>2</v>
      </c>
      <c r="B686" s="1193">
        <v>43608</v>
      </c>
      <c r="C686" s="1206">
        <v>679</v>
      </c>
      <c r="D686" s="835" t="s">
        <v>247</v>
      </c>
      <c r="E686" s="1208" t="s">
        <v>241</v>
      </c>
      <c r="F686" s="850">
        <v>10</v>
      </c>
      <c r="G686" s="838">
        <f t="shared" si="357"/>
        <v>13318180</v>
      </c>
      <c r="H686" s="839"/>
      <c r="I686" s="840">
        <f t="shared" si="375"/>
        <v>0</v>
      </c>
      <c r="J686" s="841"/>
      <c r="K686" s="840">
        <f t="shared" si="359"/>
        <v>0</v>
      </c>
      <c r="L686" s="842">
        <v>2</v>
      </c>
      <c r="M686" s="840">
        <f t="shared" si="360"/>
        <v>863636</v>
      </c>
      <c r="N686" s="851">
        <f t="shared" ref="N686:N698" si="380">F686+H686+J686+L686</f>
        <v>12</v>
      </c>
      <c r="O686" s="844">
        <f t="shared" si="356"/>
        <v>14181816</v>
      </c>
      <c r="P686" s="844">
        <f t="shared" ref="P686:P698" si="381">+N686*40000</f>
        <v>480000</v>
      </c>
      <c r="Q686" s="844"/>
      <c r="R686" s="844">
        <f t="shared" si="365"/>
        <v>1331818</v>
      </c>
      <c r="S686" s="844">
        <f t="shared" si="366"/>
        <v>1931818</v>
      </c>
      <c r="T686" s="844">
        <f t="shared" si="367"/>
        <v>2231818</v>
      </c>
      <c r="U686" s="844">
        <f t="shared" si="368"/>
        <v>431818</v>
      </c>
      <c r="V686" s="856">
        <v>43609</v>
      </c>
      <c r="W686" s="844">
        <v>14181816</v>
      </c>
      <c r="X686" s="856"/>
      <c r="Y686" s="844"/>
      <c r="Z686" s="844"/>
      <c r="AA686" s="857"/>
      <c r="AB686" s="857"/>
      <c r="AC686" s="444"/>
      <c r="AD686" s="444"/>
      <c r="AE686" s="858">
        <f t="shared" ref="AE686:AE698" si="382">W686+Y686+AA686+AC686</f>
        <v>14181816</v>
      </c>
      <c r="AF686" s="859">
        <f t="shared" si="369"/>
        <v>0</v>
      </c>
      <c r="AG686" s="444"/>
      <c r="AH686" s="444"/>
    </row>
    <row r="687" spans="1:34" ht="15" hidden="1" customHeight="1" x14ac:dyDescent="0.25">
      <c r="A687" s="1176">
        <f t="shared" si="379"/>
        <v>3</v>
      </c>
      <c r="B687" s="1193">
        <v>43608</v>
      </c>
      <c r="C687" s="1206">
        <v>680</v>
      </c>
      <c r="D687" s="835" t="s">
        <v>101</v>
      </c>
      <c r="E687" s="1208" t="s">
        <v>88</v>
      </c>
      <c r="F687" s="850">
        <v>8</v>
      </c>
      <c r="G687" s="838">
        <f t="shared" si="357"/>
        <v>10654544</v>
      </c>
      <c r="H687" s="839"/>
      <c r="I687" s="840">
        <f t="shared" si="375"/>
        <v>0</v>
      </c>
      <c r="J687" s="841"/>
      <c r="K687" s="840">
        <f t="shared" si="359"/>
        <v>0</v>
      </c>
      <c r="L687" s="842">
        <v>2</v>
      </c>
      <c r="M687" s="840">
        <f t="shared" si="360"/>
        <v>863636</v>
      </c>
      <c r="N687" s="851">
        <f t="shared" si="380"/>
        <v>10</v>
      </c>
      <c r="O687" s="844">
        <f t="shared" si="356"/>
        <v>11518180</v>
      </c>
      <c r="P687" s="844">
        <f t="shared" si="381"/>
        <v>400000</v>
      </c>
      <c r="Q687" s="844"/>
      <c r="R687" s="844">
        <f t="shared" si="365"/>
        <v>1331818</v>
      </c>
      <c r="S687" s="844">
        <f t="shared" si="366"/>
        <v>1931818</v>
      </c>
      <c r="T687" s="844">
        <f t="shared" si="367"/>
        <v>2231818</v>
      </c>
      <c r="U687" s="844">
        <f t="shared" si="368"/>
        <v>431818</v>
      </c>
      <c r="V687" s="856">
        <v>43629</v>
      </c>
      <c r="W687" s="844">
        <v>11518180</v>
      </c>
      <c r="X687" s="856"/>
      <c r="Y687" s="844"/>
      <c r="Z687" s="856"/>
      <c r="AA687" s="857">
        <v>0</v>
      </c>
      <c r="AB687" s="857"/>
      <c r="AC687" s="444"/>
      <c r="AD687" s="444"/>
      <c r="AE687" s="858">
        <f t="shared" si="382"/>
        <v>11518180</v>
      </c>
      <c r="AF687" s="859">
        <f t="shared" si="369"/>
        <v>0</v>
      </c>
      <c r="AG687" s="444"/>
      <c r="AH687" s="444"/>
    </row>
    <row r="688" spans="1:34" ht="15" hidden="1" customHeight="1" x14ac:dyDescent="0.25">
      <c r="A688" s="1176">
        <f t="shared" si="379"/>
        <v>4</v>
      </c>
      <c r="B688" s="1193">
        <v>43609</v>
      </c>
      <c r="C688" s="1206">
        <v>681</v>
      </c>
      <c r="D688" s="835" t="s">
        <v>248</v>
      </c>
      <c r="E688" s="1208" t="s">
        <v>241</v>
      </c>
      <c r="F688" s="850">
        <v>6</v>
      </c>
      <c r="G688" s="838">
        <f t="shared" si="357"/>
        <v>7990908</v>
      </c>
      <c r="H688" s="839">
        <v>1</v>
      </c>
      <c r="I688" s="840">
        <f t="shared" si="375"/>
        <v>1931818</v>
      </c>
      <c r="J688" s="841"/>
      <c r="K688" s="840">
        <f t="shared" si="359"/>
        <v>0</v>
      </c>
      <c r="L688" s="842">
        <v>1</v>
      </c>
      <c r="M688" s="840">
        <f t="shared" si="360"/>
        <v>431818</v>
      </c>
      <c r="N688" s="851">
        <f t="shared" si="380"/>
        <v>8</v>
      </c>
      <c r="O688" s="844">
        <f t="shared" si="356"/>
        <v>10354544</v>
      </c>
      <c r="P688" s="844">
        <f t="shared" si="381"/>
        <v>320000</v>
      </c>
      <c r="Q688" s="844"/>
      <c r="R688" s="844">
        <f t="shared" si="365"/>
        <v>1331818</v>
      </c>
      <c r="S688" s="844">
        <f t="shared" si="366"/>
        <v>1931818</v>
      </c>
      <c r="T688" s="844">
        <f t="shared" si="367"/>
        <v>2231818</v>
      </c>
      <c r="U688" s="844">
        <f t="shared" si="368"/>
        <v>431818</v>
      </c>
      <c r="V688" s="856">
        <v>43612</v>
      </c>
      <c r="W688" s="844">
        <v>10354544</v>
      </c>
      <c r="X688" s="834"/>
      <c r="Y688" s="844"/>
      <c r="Z688" s="844"/>
      <c r="AA688" s="857"/>
      <c r="AB688" s="857"/>
      <c r="AC688" s="444"/>
      <c r="AD688" s="444"/>
      <c r="AE688" s="858">
        <f t="shared" si="382"/>
        <v>10354544</v>
      </c>
      <c r="AF688" s="859">
        <f t="shared" si="369"/>
        <v>0</v>
      </c>
      <c r="AG688" s="444"/>
      <c r="AH688" s="444"/>
    </row>
    <row r="689" spans="1:34" ht="15" hidden="1" customHeight="1" x14ac:dyDescent="0.25">
      <c r="A689" s="1176">
        <f t="shared" si="379"/>
        <v>5</v>
      </c>
      <c r="B689" s="1193">
        <v>43609</v>
      </c>
      <c r="C689" s="1206">
        <v>682</v>
      </c>
      <c r="D689" s="835" t="s">
        <v>39</v>
      </c>
      <c r="E689" s="1208" t="s">
        <v>43</v>
      </c>
      <c r="F689" s="850">
        <v>9</v>
      </c>
      <c r="G689" s="838">
        <f t="shared" si="357"/>
        <v>11986362</v>
      </c>
      <c r="H689" s="839"/>
      <c r="I689" s="840">
        <f t="shared" si="375"/>
        <v>0</v>
      </c>
      <c r="J689" s="841"/>
      <c r="K689" s="840">
        <f t="shared" si="359"/>
        <v>0</v>
      </c>
      <c r="L689" s="842">
        <v>1</v>
      </c>
      <c r="M689" s="840">
        <f t="shared" si="360"/>
        <v>431818</v>
      </c>
      <c r="N689" s="851">
        <f t="shared" si="380"/>
        <v>10</v>
      </c>
      <c r="O689" s="844">
        <f t="shared" si="356"/>
        <v>12418180</v>
      </c>
      <c r="P689" s="844">
        <f t="shared" si="381"/>
        <v>400000</v>
      </c>
      <c r="Q689" s="844"/>
      <c r="R689" s="844">
        <f t="shared" si="365"/>
        <v>1331818</v>
      </c>
      <c r="S689" s="844">
        <f t="shared" si="366"/>
        <v>1931818</v>
      </c>
      <c r="T689" s="844">
        <f t="shared" si="367"/>
        <v>2231818</v>
      </c>
      <c r="U689" s="844">
        <f t="shared" si="368"/>
        <v>431818</v>
      </c>
      <c r="V689" s="856">
        <v>43609</v>
      </c>
      <c r="W689" s="844">
        <v>9418180</v>
      </c>
      <c r="X689" s="856">
        <v>43612</v>
      </c>
      <c r="Y689" s="844">
        <v>3000000</v>
      </c>
      <c r="Z689" s="844"/>
      <c r="AA689" s="857"/>
      <c r="AB689" s="857"/>
      <c r="AC689" s="444"/>
      <c r="AD689" s="444"/>
      <c r="AE689" s="858">
        <f t="shared" si="382"/>
        <v>12418180</v>
      </c>
      <c r="AF689" s="859">
        <f t="shared" si="369"/>
        <v>0</v>
      </c>
      <c r="AG689" s="444"/>
      <c r="AH689" s="444"/>
    </row>
    <row r="690" spans="1:34" ht="15" hidden="1" customHeight="1" x14ac:dyDescent="0.25">
      <c r="A690" s="1176">
        <f t="shared" si="379"/>
        <v>6</v>
      </c>
      <c r="B690" s="1193">
        <v>43609</v>
      </c>
      <c r="C690" s="1206">
        <v>683</v>
      </c>
      <c r="D690" s="835" t="s">
        <v>226</v>
      </c>
      <c r="E690" s="1208" t="s">
        <v>43</v>
      </c>
      <c r="F690" s="850">
        <v>9</v>
      </c>
      <c r="G690" s="838">
        <f t="shared" si="357"/>
        <v>11986362</v>
      </c>
      <c r="H690" s="839"/>
      <c r="I690" s="840">
        <f t="shared" si="375"/>
        <v>0</v>
      </c>
      <c r="J690" s="841"/>
      <c r="K690" s="840">
        <f t="shared" si="359"/>
        <v>0</v>
      </c>
      <c r="L690" s="842">
        <v>2</v>
      </c>
      <c r="M690" s="840">
        <f t="shared" si="360"/>
        <v>863636</v>
      </c>
      <c r="N690" s="851">
        <f t="shared" si="380"/>
        <v>11</v>
      </c>
      <c r="O690" s="844">
        <f t="shared" si="356"/>
        <v>12849998</v>
      </c>
      <c r="P690" s="844">
        <f t="shared" si="381"/>
        <v>440000</v>
      </c>
      <c r="Q690" s="844"/>
      <c r="R690" s="844">
        <f t="shared" si="365"/>
        <v>1331818</v>
      </c>
      <c r="S690" s="844">
        <f t="shared" si="366"/>
        <v>1931818</v>
      </c>
      <c r="T690" s="844">
        <f t="shared" si="367"/>
        <v>2231818</v>
      </c>
      <c r="U690" s="844">
        <f t="shared" si="368"/>
        <v>431818</v>
      </c>
      <c r="V690" s="856">
        <v>43627</v>
      </c>
      <c r="W690" s="844">
        <v>12850000</v>
      </c>
      <c r="X690" s="856"/>
      <c r="Y690" s="844"/>
      <c r="Z690" s="844"/>
      <c r="AA690" s="857"/>
      <c r="AB690" s="857"/>
      <c r="AC690" s="444"/>
      <c r="AD690" s="444"/>
      <c r="AE690" s="858">
        <f t="shared" si="382"/>
        <v>12850000</v>
      </c>
      <c r="AF690" s="859">
        <f t="shared" si="369"/>
        <v>-2</v>
      </c>
      <c r="AG690" s="444"/>
      <c r="AH690" s="444"/>
    </row>
    <row r="691" spans="1:34" ht="15" hidden="1" customHeight="1" x14ac:dyDescent="0.25">
      <c r="A691" s="1176">
        <f t="shared" si="379"/>
        <v>7</v>
      </c>
      <c r="B691" s="1193">
        <v>43609</v>
      </c>
      <c r="C691" s="1206">
        <v>684</v>
      </c>
      <c r="D691" s="835" t="s">
        <v>199</v>
      </c>
      <c r="E691" s="1208" t="s">
        <v>88</v>
      </c>
      <c r="F691" s="850">
        <v>8</v>
      </c>
      <c r="G691" s="838">
        <f t="shared" si="357"/>
        <v>10654544</v>
      </c>
      <c r="H691" s="839"/>
      <c r="I691" s="840">
        <f t="shared" si="375"/>
        <v>0</v>
      </c>
      <c r="J691" s="841"/>
      <c r="K691" s="840">
        <f t="shared" si="359"/>
        <v>0</v>
      </c>
      <c r="L691" s="842">
        <v>2</v>
      </c>
      <c r="M691" s="840">
        <f t="shared" si="360"/>
        <v>863636</v>
      </c>
      <c r="N691" s="851">
        <f t="shared" si="380"/>
        <v>10</v>
      </c>
      <c r="O691" s="844">
        <f t="shared" si="356"/>
        <v>11518180</v>
      </c>
      <c r="P691" s="844">
        <f t="shared" si="381"/>
        <v>400000</v>
      </c>
      <c r="Q691" s="844"/>
      <c r="R691" s="844">
        <f t="shared" si="365"/>
        <v>1331818</v>
      </c>
      <c r="S691" s="844">
        <f t="shared" si="366"/>
        <v>1931818</v>
      </c>
      <c r="T691" s="844">
        <f t="shared" si="367"/>
        <v>2231818</v>
      </c>
      <c r="U691" s="844">
        <f t="shared" si="368"/>
        <v>431818</v>
      </c>
      <c r="V691" s="856">
        <v>43612</v>
      </c>
      <c r="W691" s="844">
        <v>8000000</v>
      </c>
      <c r="X691" s="856">
        <v>43612</v>
      </c>
      <c r="Y691" s="844">
        <v>3518180</v>
      </c>
      <c r="Z691" s="844"/>
      <c r="AA691" s="857"/>
      <c r="AB691" s="857"/>
      <c r="AC691" s="444"/>
      <c r="AD691" s="444"/>
      <c r="AE691" s="858">
        <f t="shared" si="382"/>
        <v>11518180</v>
      </c>
      <c r="AF691" s="859">
        <f t="shared" si="369"/>
        <v>0</v>
      </c>
      <c r="AG691" s="444"/>
      <c r="AH691" s="444"/>
    </row>
    <row r="692" spans="1:34" ht="15" hidden="1" customHeight="1" x14ac:dyDescent="0.25">
      <c r="A692" s="1176">
        <f t="shared" si="379"/>
        <v>8</v>
      </c>
      <c r="B692" s="1193">
        <v>43609</v>
      </c>
      <c r="C692" s="1206">
        <v>685</v>
      </c>
      <c r="D692" s="835" t="s">
        <v>249</v>
      </c>
      <c r="E692" s="1208" t="s">
        <v>88</v>
      </c>
      <c r="F692" s="850">
        <v>10</v>
      </c>
      <c r="G692" s="838">
        <f t="shared" si="357"/>
        <v>13318180</v>
      </c>
      <c r="H692" s="839"/>
      <c r="I692" s="840">
        <f t="shared" si="375"/>
        <v>0</v>
      </c>
      <c r="J692" s="841"/>
      <c r="K692" s="840">
        <f t="shared" si="359"/>
        <v>0</v>
      </c>
      <c r="L692" s="842"/>
      <c r="M692" s="840">
        <f t="shared" si="360"/>
        <v>0</v>
      </c>
      <c r="N692" s="851">
        <f t="shared" si="380"/>
        <v>10</v>
      </c>
      <c r="O692" s="844">
        <f t="shared" si="356"/>
        <v>13318180</v>
      </c>
      <c r="P692" s="844">
        <f t="shared" si="381"/>
        <v>400000</v>
      </c>
      <c r="Q692" s="844"/>
      <c r="R692" s="844">
        <f t="shared" si="365"/>
        <v>1331818</v>
      </c>
      <c r="S692" s="844">
        <f t="shared" si="366"/>
        <v>1931818</v>
      </c>
      <c r="T692" s="844">
        <f t="shared" si="367"/>
        <v>2231818</v>
      </c>
      <c r="U692" s="844">
        <f t="shared" si="368"/>
        <v>431818</v>
      </c>
      <c r="V692" s="856">
        <v>43612</v>
      </c>
      <c r="W692" s="844">
        <v>13318180</v>
      </c>
      <c r="X692" s="834"/>
      <c r="Y692" s="844"/>
      <c r="Z692" s="844"/>
      <c r="AA692" s="857"/>
      <c r="AB692" s="857"/>
      <c r="AC692" s="444"/>
      <c r="AD692" s="444"/>
      <c r="AE692" s="858">
        <f t="shared" si="382"/>
        <v>13318180</v>
      </c>
      <c r="AF692" s="859">
        <f t="shared" si="369"/>
        <v>0</v>
      </c>
      <c r="AG692" s="444"/>
      <c r="AH692" s="444"/>
    </row>
    <row r="693" spans="1:34" ht="15" hidden="1" customHeight="1" x14ac:dyDescent="0.25">
      <c r="A693" s="1176">
        <f t="shared" si="379"/>
        <v>9</v>
      </c>
      <c r="B693" s="1193">
        <v>43610</v>
      </c>
      <c r="C693" s="1206">
        <v>686</v>
      </c>
      <c r="D693" s="835" t="s">
        <v>36</v>
      </c>
      <c r="E693" s="1208" t="s">
        <v>241</v>
      </c>
      <c r="F693" s="850">
        <v>5</v>
      </c>
      <c r="G693" s="838">
        <f t="shared" si="357"/>
        <v>6659090</v>
      </c>
      <c r="H693" s="839"/>
      <c r="I693" s="840">
        <f t="shared" si="375"/>
        <v>0</v>
      </c>
      <c r="J693" s="841">
        <v>6</v>
      </c>
      <c r="K693" s="840">
        <f t="shared" si="359"/>
        <v>13390908</v>
      </c>
      <c r="L693" s="842"/>
      <c r="M693" s="840">
        <f t="shared" si="360"/>
        <v>0</v>
      </c>
      <c r="N693" s="851">
        <f t="shared" si="380"/>
        <v>11</v>
      </c>
      <c r="O693" s="844">
        <f t="shared" si="356"/>
        <v>20049998</v>
      </c>
      <c r="P693" s="844">
        <f t="shared" si="381"/>
        <v>440000</v>
      </c>
      <c r="Q693" s="844"/>
      <c r="R693" s="844">
        <f t="shared" si="365"/>
        <v>1331818</v>
      </c>
      <c r="S693" s="844">
        <f t="shared" si="366"/>
        <v>1931818</v>
      </c>
      <c r="T693" s="844">
        <f t="shared" si="367"/>
        <v>2231818</v>
      </c>
      <c r="U693" s="844">
        <f t="shared" si="368"/>
        <v>431818</v>
      </c>
      <c r="V693" s="856">
        <v>43612</v>
      </c>
      <c r="W693" s="844">
        <v>20049998</v>
      </c>
      <c r="X693" s="834"/>
      <c r="Y693" s="844"/>
      <c r="Z693" s="844"/>
      <c r="AA693" s="857"/>
      <c r="AB693" s="857"/>
      <c r="AC693" s="444"/>
      <c r="AD693" s="444"/>
      <c r="AE693" s="858">
        <f t="shared" si="382"/>
        <v>20049998</v>
      </c>
      <c r="AF693" s="859">
        <f t="shared" si="369"/>
        <v>0</v>
      </c>
      <c r="AG693" s="444"/>
      <c r="AH693" s="444"/>
    </row>
    <row r="694" spans="1:34" ht="15" hidden="1" customHeight="1" x14ac:dyDescent="0.25">
      <c r="A694" s="1176">
        <f t="shared" si="379"/>
        <v>10</v>
      </c>
      <c r="B694" s="1193">
        <v>43610</v>
      </c>
      <c r="C694" s="1206">
        <v>687</v>
      </c>
      <c r="D694" s="835" t="s">
        <v>33</v>
      </c>
      <c r="E694" s="1208" t="s">
        <v>241</v>
      </c>
      <c r="F694" s="850"/>
      <c r="G694" s="838">
        <f t="shared" si="357"/>
        <v>0</v>
      </c>
      <c r="H694" s="839"/>
      <c r="I694" s="840">
        <f t="shared" si="375"/>
        <v>0</v>
      </c>
      <c r="J694" s="841">
        <v>10</v>
      </c>
      <c r="K694" s="840">
        <f t="shared" si="359"/>
        <v>22318180</v>
      </c>
      <c r="L694" s="842"/>
      <c r="M694" s="840">
        <f t="shared" si="360"/>
        <v>0</v>
      </c>
      <c r="N694" s="851">
        <f t="shared" si="380"/>
        <v>10</v>
      </c>
      <c r="O694" s="844">
        <f t="shared" si="356"/>
        <v>22318180</v>
      </c>
      <c r="P694" s="844">
        <f t="shared" si="381"/>
        <v>400000</v>
      </c>
      <c r="Q694" s="844"/>
      <c r="R694" s="844">
        <f t="shared" si="365"/>
        <v>1331818</v>
      </c>
      <c r="S694" s="844">
        <f t="shared" si="366"/>
        <v>1931818</v>
      </c>
      <c r="T694" s="844">
        <f t="shared" si="367"/>
        <v>2231818</v>
      </c>
      <c r="U694" s="844">
        <f t="shared" si="368"/>
        <v>431818</v>
      </c>
      <c r="V694" s="856">
        <v>43612</v>
      </c>
      <c r="W694" s="844">
        <v>22318180</v>
      </c>
      <c r="X694" s="834"/>
      <c r="Y694" s="844"/>
      <c r="Z694" s="844"/>
      <c r="AA694" s="857"/>
      <c r="AB694" s="857"/>
      <c r="AC694" s="444"/>
      <c r="AD694" s="444"/>
      <c r="AE694" s="858">
        <f t="shared" si="382"/>
        <v>22318180</v>
      </c>
      <c r="AF694" s="859">
        <f t="shared" si="369"/>
        <v>0</v>
      </c>
      <c r="AG694" s="444"/>
      <c r="AH694" s="444"/>
    </row>
    <row r="695" spans="1:34" ht="15" hidden="1" customHeight="1" x14ac:dyDescent="0.25">
      <c r="A695" s="1176">
        <f t="shared" si="379"/>
        <v>11</v>
      </c>
      <c r="B695" s="1193">
        <v>43610</v>
      </c>
      <c r="C695" s="1206">
        <v>688</v>
      </c>
      <c r="D695" s="835" t="s">
        <v>79</v>
      </c>
      <c r="E695" s="1208" t="s">
        <v>241</v>
      </c>
      <c r="F695" s="850"/>
      <c r="G695" s="838">
        <f t="shared" si="357"/>
        <v>0</v>
      </c>
      <c r="H695" s="839"/>
      <c r="I695" s="840">
        <f t="shared" si="375"/>
        <v>0</v>
      </c>
      <c r="J695" s="841">
        <v>10</v>
      </c>
      <c r="K695" s="840">
        <f t="shared" si="359"/>
        <v>22318180</v>
      </c>
      <c r="L695" s="842"/>
      <c r="M695" s="840">
        <f t="shared" si="360"/>
        <v>0</v>
      </c>
      <c r="N695" s="851">
        <f t="shared" si="380"/>
        <v>10</v>
      </c>
      <c r="O695" s="844">
        <f t="shared" si="356"/>
        <v>22318180</v>
      </c>
      <c r="P695" s="844">
        <f t="shared" si="381"/>
        <v>400000</v>
      </c>
      <c r="Q695" s="844"/>
      <c r="R695" s="844">
        <f t="shared" si="365"/>
        <v>1331818</v>
      </c>
      <c r="S695" s="844">
        <f t="shared" si="366"/>
        <v>1931818</v>
      </c>
      <c r="T695" s="844">
        <f t="shared" si="367"/>
        <v>2231818</v>
      </c>
      <c r="U695" s="844">
        <f t="shared" si="368"/>
        <v>431818</v>
      </c>
      <c r="V695" s="856">
        <v>43612</v>
      </c>
      <c r="W695" s="844">
        <v>22318180</v>
      </c>
      <c r="X695" s="834"/>
      <c r="Y695" s="844"/>
      <c r="Z695" s="844"/>
      <c r="AA695" s="857"/>
      <c r="AB695" s="857"/>
      <c r="AC695" s="444"/>
      <c r="AD695" s="444"/>
      <c r="AE695" s="858">
        <f t="shared" si="382"/>
        <v>22318180</v>
      </c>
      <c r="AF695" s="859">
        <f t="shared" si="369"/>
        <v>0</v>
      </c>
      <c r="AG695" s="444"/>
      <c r="AH695" s="444"/>
    </row>
    <row r="696" spans="1:34" ht="15" hidden="1" customHeight="1" x14ac:dyDescent="0.25">
      <c r="A696" s="1176">
        <f t="shared" si="379"/>
        <v>12</v>
      </c>
      <c r="B696" s="1193">
        <v>43610</v>
      </c>
      <c r="C696" s="1206">
        <v>689</v>
      </c>
      <c r="D696" s="835" t="s">
        <v>250</v>
      </c>
      <c r="E696" s="1208" t="s">
        <v>241</v>
      </c>
      <c r="F696" s="850">
        <v>5</v>
      </c>
      <c r="G696" s="838">
        <f t="shared" si="357"/>
        <v>6659090</v>
      </c>
      <c r="H696" s="839">
        <v>1</v>
      </c>
      <c r="I696" s="840">
        <f t="shared" si="375"/>
        <v>1931818</v>
      </c>
      <c r="J696" s="841">
        <v>5</v>
      </c>
      <c r="K696" s="840">
        <f t="shared" si="359"/>
        <v>11159090</v>
      </c>
      <c r="L696" s="842"/>
      <c r="M696" s="840">
        <f t="shared" si="360"/>
        <v>0</v>
      </c>
      <c r="N696" s="851">
        <f t="shared" si="380"/>
        <v>11</v>
      </c>
      <c r="O696" s="844">
        <f t="shared" si="356"/>
        <v>19749998</v>
      </c>
      <c r="P696" s="844">
        <f t="shared" si="381"/>
        <v>440000</v>
      </c>
      <c r="Q696" s="844"/>
      <c r="R696" s="844">
        <f t="shared" si="365"/>
        <v>1331818</v>
      </c>
      <c r="S696" s="844">
        <f t="shared" si="366"/>
        <v>1931818</v>
      </c>
      <c r="T696" s="844">
        <f t="shared" si="367"/>
        <v>2231818</v>
      </c>
      <c r="U696" s="844">
        <f t="shared" si="368"/>
        <v>431818</v>
      </c>
      <c r="V696" s="856">
        <v>43612</v>
      </c>
      <c r="W696" s="844">
        <v>19749998</v>
      </c>
      <c r="X696" s="834"/>
      <c r="Y696" s="844"/>
      <c r="Z696" s="844"/>
      <c r="AA696" s="857"/>
      <c r="AB696" s="857"/>
      <c r="AC696" s="444"/>
      <c r="AD696" s="444"/>
      <c r="AE696" s="858">
        <f t="shared" si="382"/>
        <v>19749998</v>
      </c>
      <c r="AF696" s="859">
        <f t="shared" si="369"/>
        <v>0</v>
      </c>
      <c r="AG696" s="444"/>
      <c r="AH696" s="444"/>
    </row>
    <row r="697" spans="1:34" ht="15" hidden="1" customHeight="1" x14ac:dyDescent="0.25">
      <c r="A697" s="1176">
        <f t="shared" si="379"/>
        <v>13</v>
      </c>
      <c r="B697" s="1193">
        <v>43610</v>
      </c>
      <c r="C697" s="1206">
        <v>690</v>
      </c>
      <c r="D697" s="835" t="s">
        <v>249</v>
      </c>
      <c r="E697" s="1208" t="s">
        <v>241</v>
      </c>
      <c r="F697" s="850"/>
      <c r="G697" s="838">
        <f t="shared" si="357"/>
        <v>0</v>
      </c>
      <c r="H697" s="839"/>
      <c r="I697" s="840">
        <f t="shared" si="375"/>
        <v>0</v>
      </c>
      <c r="J697" s="841">
        <v>10</v>
      </c>
      <c r="K697" s="840">
        <f t="shared" si="359"/>
        <v>22318180</v>
      </c>
      <c r="L697" s="842"/>
      <c r="M697" s="840">
        <f t="shared" si="360"/>
        <v>0</v>
      </c>
      <c r="N697" s="851">
        <f t="shared" si="380"/>
        <v>10</v>
      </c>
      <c r="O697" s="844">
        <f t="shared" si="356"/>
        <v>22318180</v>
      </c>
      <c r="P697" s="844">
        <f t="shared" si="381"/>
        <v>400000</v>
      </c>
      <c r="Q697" s="844"/>
      <c r="R697" s="844">
        <f t="shared" si="365"/>
        <v>1331818</v>
      </c>
      <c r="S697" s="844">
        <f t="shared" si="366"/>
        <v>1931818</v>
      </c>
      <c r="T697" s="844">
        <f t="shared" si="367"/>
        <v>2231818</v>
      </c>
      <c r="U697" s="844">
        <f t="shared" si="368"/>
        <v>431818</v>
      </c>
      <c r="V697" s="856">
        <v>43613</v>
      </c>
      <c r="W697" s="844">
        <v>22318180</v>
      </c>
      <c r="X697" s="834"/>
      <c r="Y697" s="844"/>
      <c r="Z697" s="844"/>
      <c r="AA697" s="857"/>
      <c r="AB697" s="857"/>
      <c r="AC697" s="444"/>
      <c r="AD697" s="444"/>
      <c r="AE697" s="858">
        <f t="shared" si="382"/>
        <v>22318180</v>
      </c>
      <c r="AF697" s="859">
        <f t="shared" si="369"/>
        <v>0</v>
      </c>
      <c r="AG697" s="444"/>
      <c r="AH697" s="444"/>
    </row>
    <row r="698" spans="1:34" ht="15" hidden="1" customHeight="1" x14ac:dyDescent="0.25">
      <c r="A698" s="1176">
        <f t="shared" si="379"/>
        <v>14</v>
      </c>
      <c r="B698" s="1193">
        <v>43610</v>
      </c>
      <c r="C698" s="1206">
        <v>691</v>
      </c>
      <c r="D698" s="835" t="s">
        <v>56</v>
      </c>
      <c r="E698" s="1208" t="s">
        <v>57</v>
      </c>
      <c r="F698" s="850">
        <v>4</v>
      </c>
      <c r="G698" s="838">
        <f t="shared" si="357"/>
        <v>5327272</v>
      </c>
      <c r="H698" s="839"/>
      <c r="I698" s="840">
        <f t="shared" si="375"/>
        <v>0</v>
      </c>
      <c r="J698" s="841">
        <v>6</v>
      </c>
      <c r="K698" s="840">
        <f t="shared" si="359"/>
        <v>13390908</v>
      </c>
      <c r="L698" s="842"/>
      <c r="M698" s="840">
        <f t="shared" si="360"/>
        <v>0</v>
      </c>
      <c r="N698" s="851">
        <f t="shared" si="380"/>
        <v>10</v>
      </c>
      <c r="O698" s="844">
        <f t="shared" si="356"/>
        <v>18718180</v>
      </c>
      <c r="P698" s="844">
        <f t="shared" si="381"/>
        <v>400000</v>
      </c>
      <c r="Q698" s="844"/>
      <c r="R698" s="844">
        <f t="shared" si="365"/>
        <v>1331818</v>
      </c>
      <c r="S698" s="844">
        <f t="shared" si="366"/>
        <v>1931818</v>
      </c>
      <c r="T698" s="844">
        <f t="shared" si="367"/>
        <v>2231818</v>
      </c>
      <c r="U698" s="844">
        <f t="shared" si="368"/>
        <v>431818</v>
      </c>
      <c r="V698" s="856">
        <v>43634</v>
      </c>
      <c r="W698" s="844">
        <v>18718180</v>
      </c>
      <c r="X698" s="834"/>
      <c r="Y698" s="844"/>
      <c r="Z698" s="844"/>
      <c r="AA698" s="857"/>
      <c r="AB698" s="857"/>
      <c r="AC698" s="444"/>
      <c r="AD698" s="444"/>
      <c r="AE698" s="858">
        <f t="shared" si="382"/>
        <v>18718180</v>
      </c>
      <c r="AF698" s="859">
        <f t="shared" si="369"/>
        <v>0</v>
      </c>
      <c r="AG698" s="444"/>
      <c r="AH698" s="444"/>
    </row>
    <row r="699" spans="1:34" ht="15" hidden="1" customHeight="1" x14ac:dyDescent="0.25">
      <c r="A699" s="1176">
        <v>1</v>
      </c>
      <c r="B699" s="1193">
        <v>43612</v>
      </c>
      <c r="C699" s="1206">
        <v>692</v>
      </c>
      <c r="D699" s="835" t="s">
        <v>251</v>
      </c>
      <c r="E699" s="1208" t="s">
        <v>31</v>
      </c>
      <c r="F699" s="850">
        <v>5</v>
      </c>
      <c r="G699" s="838">
        <f t="shared" si="357"/>
        <v>6659090</v>
      </c>
      <c r="H699" s="839"/>
      <c r="I699" s="840">
        <f t="shared" si="375"/>
        <v>0</v>
      </c>
      <c r="J699" s="841">
        <v>5</v>
      </c>
      <c r="K699" s="840">
        <f t="shared" si="359"/>
        <v>11159090</v>
      </c>
      <c r="L699" s="842"/>
      <c r="M699" s="840">
        <f t="shared" si="360"/>
        <v>0</v>
      </c>
      <c r="N699" s="851">
        <f>F699+H699+J699+L699</f>
        <v>10</v>
      </c>
      <c r="O699" s="844">
        <f t="shared" si="356"/>
        <v>17818180</v>
      </c>
      <c r="P699" s="844">
        <f>+N699*40000</f>
        <v>400000</v>
      </c>
      <c r="Q699" s="844"/>
      <c r="R699" s="844">
        <f t="shared" si="365"/>
        <v>1331818</v>
      </c>
      <c r="S699" s="844">
        <f t="shared" si="366"/>
        <v>1931818</v>
      </c>
      <c r="T699" s="844">
        <f t="shared" si="367"/>
        <v>2231818</v>
      </c>
      <c r="U699" s="844">
        <f t="shared" si="368"/>
        <v>431818</v>
      </c>
      <c r="V699" s="856">
        <v>43630</v>
      </c>
      <c r="W699" s="844">
        <v>17818180</v>
      </c>
      <c r="X699" s="856"/>
      <c r="Y699" s="844"/>
      <c r="Z699" s="844"/>
      <c r="AA699" s="857"/>
      <c r="AB699" s="857"/>
      <c r="AC699" s="444"/>
      <c r="AD699" s="444"/>
      <c r="AE699" s="858">
        <f>W699+Y699+AA699+AC699</f>
        <v>17818180</v>
      </c>
      <c r="AF699" s="859">
        <f t="shared" si="369"/>
        <v>0</v>
      </c>
      <c r="AG699" s="444"/>
      <c r="AH699" s="444"/>
    </row>
    <row r="700" spans="1:34" ht="15" hidden="1" customHeight="1" x14ac:dyDescent="0.25">
      <c r="A700" s="1176">
        <f t="shared" ref="A700:A710" si="383">+A699+1</f>
        <v>2</v>
      </c>
      <c r="B700" s="1193">
        <v>43612</v>
      </c>
      <c r="C700" s="1206">
        <v>693</v>
      </c>
      <c r="D700" s="835" t="s">
        <v>82</v>
      </c>
      <c r="E700" s="1208" t="s">
        <v>31</v>
      </c>
      <c r="F700" s="850">
        <v>4</v>
      </c>
      <c r="G700" s="838">
        <f t="shared" si="357"/>
        <v>5327272</v>
      </c>
      <c r="H700" s="839"/>
      <c r="I700" s="840">
        <f t="shared" si="375"/>
        <v>0</v>
      </c>
      <c r="J700" s="841">
        <v>6</v>
      </c>
      <c r="K700" s="840">
        <f t="shared" si="359"/>
        <v>13390908</v>
      </c>
      <c r="L700" s="842"/>
      <c r="M700" s="840">
        <f t="shared" si="360"/>
        <v>0</v>
      </c>
      <c r="N700" s="851">
        <f t="shared" ref="N700:N710" si="384">F700+H700+J700+L700</f>
        <v>10</v>
      </c>
      <c r="O700" s="844">
        <f t="shared" ref="O700:O763" si="385">+M700+K700+I700+G700</f>
        <v>18718180</v>
      </c>
      <c r="P700" s="844">
        <f t="shared" ref="P700:P710" si="386">+N700*40000</f>
        <v>400000</v>
      </c>
      <c r="Q700" s="844"/>
      <c r="R700" s="844">
        <f t="shared" si="365"/>
        <v>1331818</v>
      </c>
      <c r="S700" s="844">
        <f t="shared" si="366"/>
        <v>1931818</v>
      </c>
      <c r="T700" s="844">
        <f t="shared" si="367"/>
        <v>2231818</v>
      </c>
      <c r="U700" s="844">
        <f t="shared" si="368"/>
        <v>431818</v>
      </c>
      <c r="V700" s="856">
        <v>43649</v>
      </c>
      <c r="W700" s="844">
        <v>18718180</v>
      </c>
      <c r="X700" s="856"/>
      <c r="Y700" s="844"/>
      <c r="Z700" s="844"/>
      <c r="AA700" s="857"/>
      <c r="AB700" s="857"/>
      <c r="AC700" s="444"/>
      <c r="AD700" s="444"/>
      <c r="AE700" s="858">
        <f t="shared" ref="AE700:AE710" si="387">W700+Y700+AA700+AC700</f>
        <v>18718180</v>
      </c>
      <c r="AF700" s="859">
        <f t="shared" si="369"/>
        <v>0</v>
      </c>
      <c r="AG700" s="445"/>
      <c r="AH700" s="444"/>
    </row>
    <row r="701" spans="1:34" ht="15" hidden="1" customHeight="1" x14ac:dyDescent="0.25">
      <c r="A701" s="1176">
        <f t="shared" si="383"/>
        <v>3</v>
      </c>
      <c r="B701" s="1193">
        <v>43612</v>
      </c>
      <c r="C701" s="1206">
        <v>694</v>
      </c>
      <c r="D701" s="835" t="s">
        <v>252</v>
      </c>
      <c r="E701" s="1208" t="s">
        <v>43</v>
      </c>
      <c r="F701" s="850"/>
      <c r="G701" s="838">
        <f t="shared" si="357"/>
        <v>0</v>
      </c>
      <c r="H701" s="839"/>
      <c r="I701" s="840">
        <f t="shared" si="375"/>
        <v>0</v>
      </c>
      <c r="J701" s="841">
        <v>10</v>
      </c>
      <c r="K701" s="840">
        <f t="shared" si="359"/>
        <v>22318180</v>
      </c>
      <c r="L701" s="842"/>
      <c r="M701" s="840">
        <f t="shared" si="360"/>
        <v>0</v>
      </c>
      <c r="N701" s="851">
        <f t="shared" si="384"/>
        <v>10</v>
      </c>
      <c r="O701" s="844">
        <f t="shared" si="385"/>
        <v>22318180</v>
      </c>
      <c r="P701" s="844">
        <f t="shared" si="386"/>
        <v>400000</v>
      </c>
      <c r="Q701" s="844"/>
      <c r="R701" s="844">
        <f t="shared" si="365"/>
        <v>1331818</v>
      </c>
      <c r="S701" s="844">
        <f t="shared" si="366"/>
        <v>1931818</v>
      </c>
      <c r="T701" s="844">
        <f t="shared" si="367"/>
        <v>2231818</v>
      </c>
      <c r="U701" s="844">
        <f t="shared" si="368"/>
        <v>431818</v>
      </c>
      <c r="V701" s="856">
        <v>43616</v>
      </c>
      <c r="W701" s="844">
        <v>20000000</v>
      </c>
      <c r="X701" s="856">
        <v>43643</v>
      </c>
      <c r="Y701" s="844">
        <v>2318180</v>
      </c>
      <c r="Z701" s="856"/>
      <c r="AA701" s="857">
        <v>0</v>
      </c>
      <c r="AB701" s="857"/>
      <c r="AC701" s="444"/>
      <c r="AD701" s="444"/>
      <c r="AE701" s="858">
        <f t="shared" si="387"/>
        <v>22318180</v>
      </c>
      <c r="AF701" s="859">
        <f t="shared" si="369"/>
        <v>0</v>
      </c>
      <c r="AG701" s="445"/>
      <c r="AH701" s="444"/>
    </row>
    <row r="702" spans="1:34" ht="15" hidden="1" customHeight="1" x14ac:dyDescent="0.25">
      <c r="A702" s="1176">
        <f t="shared" si="383"/>
        <v>4</v>
      </c>
      <c r="B702" s="1193">
        <v>43612</v>
      </c>
      <c r="C702" s="1206">
        <v>695</v>
      </c>
      <c r="D702" s="835" t="s">
        <v>253</v>
      </c>
      <c r="E702" s="1208" t="s">
        <v>57</v>
      </c>
      <c r="F702" s="850">
        <v>6</v>
      </c>
      <c r="G702" s="838">
        <f t="shared" ref="G702:G765" si="388">F702*R702</f>
        <v>7990908</v>
      </c>
      <c r="H702" s="839"/>
      <c r="I702" s="840">
        <f t="shared" ref="I702:I733" si="389">H702*S702</f>
        <v>0</v>
      </c>
      <c r="J702" s="841">
        <v>3</v>
      </c>
      <c r="K702" s="840">
        <f t="shared" ref="K702:K765" si="390">J702*T702</f>
        <v>6695454</v>
      </c>
      <c r="L702" s="842"/>
      <c r="M702" s="840">
        <f t="shared" ref="M702:M765" si="391">L702*U702</f>
        <v>0</v>
      </c>
      <c r="N702" s="851">
        <f t="shared" si="384"/>
        <v>9</v>
      </c>
      <c r="O702" s="844">
        <f t="shared" si="385"/>
        <v>14686362</v>
      </c>
      <c r="P702" s="844">
        <f t="shared" si="386"/>
        <v>360000</v>
      </c>
      <c r="Q702" s="844"/>
      <c r="R702" s="844">
        <f t="shared" si="365"/>
        <v>1331818</v>
      </c>
      <c r="S702" s="844">
        <f t="shared" si="366"/>
        <v>1931818</v>
      </c>
      <c r="T702" s="844">
        <f t="shared" si="367"/>
        <v>2231818</v>
      </c>
      <c r="U702" s="844">
        <f t="shared" si="368"/>
        <v>431818</v>
      </c>
      <c r="V702" s="856">
        <v>43613</v>
      </c>
      <c r="W702" s="844">
        <v>14686362</v>
      </c>
      <c r="X702" s="834"/>
      <c r="Y702" s="844"/>
      <c r="Z702" s="844"/>
      <c r="AA702" s="857"/>
      <c r="AB702" s="857"/>
      <c r="AC702" s="444"/>
      <c r="AD702" s="444"/>
      <c r="AE702" s="858">
        <f t="shared" si="387"/>
        <v>14686362</v>
      </c>
      <c r="AF702" s="859">
        <f t="shared" si="369"/>
        <v>0</v>
      </c>
      <c r="AG702" s="444"/>
      <c r="AH702" s="444"/>
    </row>
    <row r="703" spans="1:34" ht="15" hidden="1" customHeight="1" x14ac:dyDescent="0.25">
      <c r="A703" s="1176">
        <f t="shared" si="383"/>
        <v>5</v>
      </c>
      <c r="B703" s="1193">
        <v>43612</v>
      </c>
      <c r="C703" s="1206">
        <v>696</v>
      </c>
      <c r="D703" s="835" t="s">
        <v>69</v>
      </c>
      <c r="E703" s="1208" t="s">
        <v>57</v>
      </c>
      <c r="F703" s="850">
        <v>7</v>
      </c>
      <c r="G703" s="838">
        <f t="shared" si="388"/>
        <v>9322726</v>
      </c>
      <c r="H703" s="839"/>
      <c r="I703" s="840">
        <f t="shared" si="389"/>
        <v>0</v>
      </c>
      <c r="J703" s="841">
        <v>2</v>
      </c>
      <c r="K703" s="840">
        <f t="shared" si="390"/>
        <v>4463636</v>
      </c>
      <c r="L703" s="842">
        <v>1</v>
      </c>
      <c r="M703" s="840">
        <f t="shared" si="391"/>
        <v>431818</v>
      </c>
      <c r="N703" s="851">
        <f t="shared" si="384"/>
        <v>10</v>
      </c>
      <c r="O703" s="844">
        <f t="shared" si="385"/>
        <v>14218180</v>
      </c>
      <c r="P703" s="844">
        <f t="shared" si="386"/>
        <v>400000</v>
      </c>
      <c r="Q703" s="844"/>
      <c r="R703" s="844">
        <f t="shared" si="365"/>
        <v>1331818</v>
      </c>
      <c r="S703" s="844">
        <f t="shared" si="366"/>
        <v>1931818</v>
      </c>
      <c r="T703" s="844">
        <f t="shared" si="367"/>
        <v>2231818</v>
      </c>
      <c r="U703" s="844">
        <f t="shared" si="368"/>
        <v>431818</v>
      </c>
      <c r="V703" s="856">
        <v>43613</v>
      </c>
      <c r="W703" s="844">
        <v>14218180</v>
      </c>
      <c r="X703" s="834"/>
      <c r="Y703" s="844"/>
      <c r="Z703" s="844"/>
      <c r="AA703" s="857"/>
      <c r="AB703" s="857"/>
      <c r="AC703" s="444"/>
      <c r="AD703" s="444"/>
      <c r="AE703" s="858">
        <f t="shared" si="387"/>
        <v>14218180</v>
      </c>
      <c r="AF703" s="859">
        <f t="shared" si="369"/>
        <v>0</v>
      </c>
      <c r="AG703" s="444"/>
      <c r="AH703" s="444"/>
    </row>
    <row r="704" spans="1:34" ht="15" hidden="1" customHeight="1" x14ac:dyDescent="0.25">
      <c r="A704" s="1176">
        <f t="shared" si="383"/>
        <v>6</v>
      </c>
      <c r="B704" s="1193">
        <v>43612</v>
      </c>
      <c r="C704" s="1206">
        <v>697</v>
      </c>
      <c r="D704" s="835" t="s">
        <v>254</v>
      </c>
      <c r="E704" s="1208" t="s">
        <v>57</v>
      </c>
      <c r="F704" s="850">
        <v>4</v>
      </c>
      <c r="G704" s="838">
        <f t="shared" si="388"/>
        <v>5327272</v>
      </c>
      <c r="H704" s="839"/>
      <c r="I704" s="840">
        <f t="shared" si="389"/>
        <v>0</v>
      </c>
      <c r="J704" s="841">
        <v>6</v>
      </c>
      <c r="K704" s="840">
        <f t="shared" si="390"/>
        <v>13390908</v>
      </c>
      <c r="L704" s="842"/>
      <c r="M704" s="840">
        <f t="shared" si="391"/>
        <v>0</v>
      </c>
      <c r="N704" s="851">
        <f t="shared" si="384"/>
        <v>10</v>
      </c>
      <c r="O704" s="844">
        <f t="shared" si="385"/>
        <v>18718180</v>
      </c>
      <c r="P704" s="844">
        <f t="shared" si="386"/>
        <v>400000</v>
      </c>
      <c r="Q704" s="844"/>
      <c r="R704" s="844">
        <f t="shared" si="365"/>
        <v>1331818</v>
      </c>
      <c r="S704" s="844">
        <f t="shared" si="366"/>
        <v>1931818</v>
      </c>
      <c r="T704" s="844">
        <f t="shared" si="367"/>
        <v>2231818</v>
      </c>
      <c r="U704" s="844">
        <f t="shared" si="368"/>
        <v>431818</v>
      </c>
      <c r="V704" s="856">
        <v>43613</v>
      </c>
      <c r="W704" s="844">
        <v>18718180</v>
      </c>
      <c r="X704" s="834"/>
      <c r="Y704" s="844"/>
      <c r="Z704" s="844"/>
      <c r="AA704" s="857"/>
      <c r="AB704" s="857"/>
      <c r="AC704" s="444"/>
      <c r="AD704" s="444"/>
      <c r="AE704" s="858">
        <f t="shared" si="387"/>
        <v>18718180</v>
      </c>
      <c r="AF704" s="859">
        <f t="shared" si="369"/>
        <v>0</v>
      </c>
      <c r="AG704" s="444"/>
      <c r="AH704" s="444"/>
    </row>
    <row r="705" spans="1:34" ht="15" hidden="1" customHeight="1" x14ac:dyDescent="0.25">
      <c r="A705" s="1176">
        <f t="shared" si="383"/>
        <v>7</v>
      </c>
      <c r="B705" s="1193">
        <v>43612</v>
      </c>
      <c r="C705" s="1206">
        <v>698</v>
      </c>
      <c r="D705" s="835" t="s">
        <v>39</v>
      </c>
      <c r="E705" s="1208" t="s">
        <v>57</v>
      </c>
      <c r="F705" s="850">
        <v>5</v>
      </c>
      <c r="G705" s="838">
        <f t="shared" si="388"/>
        <v>6659090</v>
      </c>
      <c r="H705" s="839"/>
      <c r="I705" s="840">
        <f t="shared" si="389"/>
        <v>0</v>
      </c>
      <c r="J705" s="841">
        <v>4</v>
      </c>
      <c r="K705" s="840">
        <f t="shared" si="390"/>
        <v>8927272</v>
      </c>
      <c r="L705" s="842">
        <v>1</v>
      </c>
      <c r="M705" s="840">
        <f t="shared" si="391"/>
        <v>431818</v>
      </c>
      <c r="N705" s="851">
        <f t="shared" si="384"/>
        <v>10</v>
      </c>
      <c r="O705" s="844">
        <f t="shared" si="385"/>
        <v>16018180</v>
      </c>
      <c r="P705" s="844">
        <f t="shared" si="386"/>
        <v>400000</v>
      </c>
      <c r="Q705" s="844"/>
      <c r="R705" s="844">
        <f t="shared" si="365"/>
        <v>1331818</v>
      </c>
      <c r="S705" s="844">
        <f t="shared" si="366"/>
        <v>1931818</v>
      </c>
      <c r="T705" s="844">
        <f t="shared" si="367"/>
        <v>2231818</v>
      </c>
      <c r="U705" s="844">
        <f t="shared" si="368"/>
        <v>431818</v>
      </c>
      <c r="V705" s="856">
        <v>43613</v>
      </c>
      <c r="W705" s="844">
        <v>16018180</v>
      </c>
      <c r="X705" s="834"/>
      <c r="Y705" s="844"/>
      <c r="Z705" s="844"/>
      <c r="AA705" s="857"/>
      <c r="AB705" s="857"/>
      <c r="AC705" s="444"/>
      <c r="AD705" s="444"/>
      <c r="AE705" s="858">
        <f t="shared" si="387"/>
        <v>16018180</v>
      </c>
      <c r="AF705" s="859">
        <f t="shared" si="369"/>
        <v>0</v>
      </c>
      <c r="AG705" s="444"/>
      <c r="AH705" s="444"/>
    </row>
    <row r="706" spans="1:34" ht="15" hidden="1" customHeight="1" x14ac:dyDescent="0.25">
      <c r="A706" s="1176">
        <f t="shared" si="383"/>
        <v>8</v>
      </c>
      <c r="B706" s="1193">
        <v>43612</v>
      </c>
      <c r="C706" s="1206">
        <v>699</v>
      </c>
      <c r="D706" s="835" t="s">
        <v>58</v>
      </c>
      <c r="E706" s="1208" t="s">
        <v>57</v>
      </c>
      <c r="F706" s="850">
        <v>3</v>
      </c>
      <c r="G706" s="838">
        <f t="shared" si="388"/>
        <v>3995454</v>
      </c>
      <c r="H706" s="839"/>
      <c r="I706" s="840">
        <f t="shared" si="389"/>
        <v>0</v>
      </c>
      <c r="J706" s="841">
        <v>2</v>
      </c>
      <c r="K706" s="840">
        <f t="shared" si="390"/>
        <v>4463636</v>
      </c>
      <c r="L706" s="842"/>
      <c r="M706" s="840">
        <f t="shared" si="391"/>
        <v>0</v>
      </c>
      <c r="N706" s="851">
        <f t="shared" si="384"/>
        <v>5</v>
      </c>
      <c r="O706" s="844">
        <f t="shared" si="385"/>
        <v>8459090</v>
      </c>
      <c r="P706" s="844">
        <f t="shared" si="386"/>
        <v>200000</v>
      </c>
      <c r="Q706" s="844"/>
      <c r="R706" s="844">
        <f t="shared" si="365"/>
        <v>1331818</v>
      </c>
      <c r="S706" s="844">
        <f t="shared" si="366"/>
        <v>1931818</v>
      </c>
      <c r="T706" s="844">
        <f t="shared" si="367"/>
        <v>2231818</v>
      </c>
      <c r="U706" s="844">
        <f t="shared" si="368"/>
        <v>431818</v>
      </c>
      <c r="V706" s="856">
        <v>43613</v>
      </c>
      <c r="W706" s="844">
        <v>8459090</v>
      </c>
      <c r="X706" s="834"/>
      <c r="Y706" s="844"/>
      <c r="Z706" s="844"/>
      <c r="AA706" s="857"/>
      <c r="AB706" s="857"/>
      <c r="AC706" s="444"/>
      <c r="AD706" s="444"/>
      <c r="AE706" s="858">
        <f t="shared" si="387"/>
        <v>8459090</v>
      </c>
      <c r="AF706" s="859">
        <f t="shared" si="369"/>
        <v>0</v>
      </c>
      <c r="AG706" s="444"/>
      <c r="AH706" s="444"/>
    </row>
    <row r="707" spans="1:34" ht="15" hidden="1" customHeight="1" x14ac:dyDescent="0.25">
      <c r="A707" s="1176">
        <f t="shared" si="383"/>
        <v>9</v>
      </c>
      <c r="B707" s="1193">
        <v>43612</v>
      </c>
      <c r="C707" s="1206">
        <v>700</v>
      </c>
      <c r="D707" s="835" t="s">
        <v>59</v>
      </c>
      <c r="E707" s="1208" t="s">
        <v>57</v>
      </c>
      <c r="F707" s="850">
        <v>2</v>
      </c>
      <c r="G707" s="838">
        <f t="shared" si="388"/>
        <v>2663636</v>
      </c>
      <c r="H707" s="839"/>
      <c r="I707" s="840">
        <f t="shared" si="389"/>
        <v>0</v>
      </c>
      <c r="J707" s="841">
        <v>3</v>
      </c>
      <c r="K707" s="840">
        <f t="shared" si="390"/>
        <v>6695454</v>
      </c>
      <c r="L707" s="842"/>
      <c r="M707" s="840">
        <f t="shared" si="391"/>
        <v>0</v>
      </c>
      <c r="N707" s="851">
        <f t="shared" si="384"/>
        <v>5</v>
      </c>
      <c r="O707" s="844">
        <f t="shared" si="385"/>
        <v>9359090</v>
      </c>
      <c r="P707" s="844">
        <f t="shared" si="386"/>
        <v>200000</v>
      </c>
      <c r="Q707" s="844"/>
      <c r="R707" s="844">
        <f t="shared" si="365"/>
        <v>1331818</v>
      </c>
      <c r="S707" s="844">
        <f t="shared" si="366"/>
        <v>1931818</v>
      </c>
      <c r="T707" s="844">
        <f t="shared" si="367"/>
        <v>2231818</v>
      </c>
      <c r="U707" s="844">
        <f t="shared" si="368"/>
        <v>431818</v>
      </c>
      <c r="V707" s="856">
        <v>43613</v>
      </c>
      <c r="W707" s="844">
        <v>9359090</v>
      </c>
      <c r="X707" s="834"/>
      <c r="Y707" s="844"/>
      <c r="Z707" s="844"/>
      <c r="AA707" s="857"/>
      <c r="AB707" s="857"/>
      <c r="AC707" s="444"/>
      <c r="AD707" s="444"/>
      <c r="AE707" s="858">
        <f t="shared" si="387"/>
        <v>9359090</v>
      </c>
      <c r="AF707" s="859">
        <f t="shared" si="369"/>
        <v>0</v>
      </c>
      <c r="AG707" s="444"/>
      <c r="AH707" s="444"/>
    </row>
    <row r="708" spans="1:34" ht="15" hidden="1" customHeight="1" x14ac:dyDescent="0.25">
      <c r="A708" s="1176">
        <f t="shared" si="383"/>
        <v>10</v>
      </c>
      <c r="B708" s="1193">
        <v>43612</v>
      </c>
      <c r="C708" s="1206">
        <v>701</v>
      </c>
      <c r="D708" s="835" t="s">
        <v>70</v>
      </c>
      <c r="E708" s="1208" t="s">
        <v>57</v>
      </c>
      <c r="F708" s="850">
        <v>5</v>
      </c>
      <c r="G708" s="838">
        <f t="shared" si="388"/>
        <v>6659090</v>
      </c>
      <c r="H708" s="839"/>
      <c r="I708" s="840">
        <f t="shared" si="389"/>
        <v>0</v>
      </c>
      <c r="J708" s="841"/>
      <c r="K708" s="840">
        <f t="shared" si="390"/>
        <v>0</v>
      </c>
      <c r="L708" s="842"/>
      <c r="M708" s="840">
        <f t="shared" si="391"/>
        <v>0</v>
      </c>
      <c r="N708" s="851">
        <f t="shared" si="384"/>
        <v>5</v>
      </c>
      <c r="O708" s="844">
        <f t="shared" si="385"/>
        <v>6659090</v>
      </c>
      <c r="P708" s="844">
        <f t="shared" si="386"/>
        <v>200000</v>
      </c>
      <c r="Q708" s="844"/>
      <c r="R708" s="844">
        <f t="shared" si="365"/>
        <v>1331818</v>
      </c>
      <c r="S708" s="844">
        <f t="shared" si="366"/>
        <v>1931818</v>
      </c>
      <c r="T708" s="844">
        <f t="shared" si="367"/>
        <v>2231818</v>
      </c>
      <c r="U708" s="844">
        <f t="shared" si="368"/>
        <v>431818</v>
      </c>
      <c r="V708" s="856">
        <v>43613</v>
      </c>
      <c r="W708" s="844">
        <v>659090</v>
      </c>
      <c r="X708" s="856">
        <v>43629</v>
      </c>
      <c r="Y708" s="844">
        <v>6000000</v>
      </c>
      <c r="Z708" s="844"/>
      <c r="AA708" s="857"/>
      <c r="AB708" s="857"/>
      <c r="AC708" s="444"/>
      <c r="AD708" s="444"/>
      <c r="AE708" s="858">
        <f t="shared" si="387"/>
        <v>6659090</v>
      </c>
      <c r="AF708" s="859">
        <f t="shared" si="369"/>
        <v>0</v>
      </c>
      <c r="AG708" s="444"/>
      <c r="AH708" s="444"/>
    </row>
    <row r="709" spans="1:34" ht="15" hidden="1" customHeight="1" x14ac:dyDescent="0.25">
      <c r="A709" s="1176">
        <f t="shared" si="383"/>
        <v>11</v>
      </c>
      <c r="B709" s="1193">
        <v>43612</v>
      </c>
      <c r="C709" s="1206">
        <v>702</v>
      </c>
      <c r="D709" s="835" t="s">
        <v>75</v>
      </c>
      <c r="E709" s="1208" t="s">
        <v>57</v>
      </c>
      <c r="F709" s="850"/>
      <c r="G709" s="838">
        <f t="shared" si="388"/>
        <v>0</v>
      </c>
      <c r="H709" s="839"/>
      <c r="I709" s="840">
        <f t="shared" si="389"/>
        <v>0</v>
      </c>
      <c r="J709" s="841">
        <v>3</v>
      </c>
      <c r="K709" s="840">
        <f t="shared" si="390"/>
        <v>6695454</v>
      </c>
      <c r="L709" s="842"/>
      <c r="M709" s="840">
        <f t="shared" si="391"/>
        <v>0</v>
      </c>
      <c r="N709" s="851">
        <f t="shared" si="384"/>
        <v>3</v>
      </c>
      <c r="O709" s="844">
        <f t="shared" si="385"/>
        <v>6695454</v>
      </c>
      <c r="P709" s="844">
        <f t="shared" si="386"/>
        <v>120000</v>
      </c>
      <c r="Q709" s="844"/>
      <c r="R709" s="844">
        <f t="shared" si="365"/>
        <v>1331818</v>
      </c>
      <c r="S709" s="844">
        <f t="shared" si="366"/>
        <v>1931818</v>
      </c>
      <c r="T709" s="844">
        <f t="shared" si="367"/>
        <v>2231818</v>
      </c>
      <c r="U709" s="844">
        <f t="shared" si="368"/>
        <v>431818</v>
      </c>
      <c r="V709" s="856">
        <v>43613</v>
      </c>
      <c r="W709" s="844">
        <v>3000000</v>
      </c>
      <c r="X709" s="805">
        <v>43635</v>
      </c>
      <c r="Y709" s="804">
        <v>3695454</v>
      </c>
      <c r="Z709" s="844"/>
      <c r="AA709" s="857"/>
      <c r="AB709" s="857"/>
      <c r="AC709" s="444"/>
      <c r="AD709" s="444"/>
      <c r="AE709" s="858">
        <f t="shared" si="387"/>
        <v>6695454</v>
      </c>
      <c r="AF709" s="859">
        <f t="shared" si="369"/>
        <v>0</v>
      </c>
      <c r="AG709" s="444"/>
      <c r="AH709" s="444"/>
    </row>
    <row r="710" spans="1:34" ht="15" hidden="1" customHeight="1" x14ac:dyDescent="0.25">
      <c r="A710" s="1176">
        <f t="shared" si="383"/>
        <v>12</v>
      </c>
      <c r="B710" s="1193">
        <v>43612</v>
      </c>
      <c r="C710" s="1206">
        <v>703</v>
      </c>
      <c r="D710" s="835" t="s">
        <v>35</v>
      </c>
      <c r="E710" s="1208" t="s">
        <v>57</v>
      </c>
      <c r="F710" s="850"/>
      <c r="G710" s="838">
        <f t="shared" si="388"/>
        <v>0</v>
      </c>
      <c r="H710" s="839"/>
      <c r="I710" s="840">
        <f t="shared" si="389"/>
        <v>0</v>
      </c>
      <c r="J710" s="841">
        <v>10</v>
      </c>
      <c r="K710" s="840">
        <f t="shared" si="390"/>
        <v>22318180</v>
      </c>
      <c r="L710" s="842"/>
      <c r="M710" s="840">
        <f t="shared" si="391"/>
        <v>0</v>
      </c>
      <c r="N710" s="851">
        <f t="shared" si="384"/>
        <v>10</v>
      </c>
      <c r="O710" s="844">
        <f t="shared" si="385"/>
        <v>22318180</v>
      </c>
      <c r="P710" s="844">
        <f t="shared" si="386"/>
        <v>400000</v>
      </c>
      <c r="Q710" s="844"/>
      <c r="R710" s="844">
        <f t="shared" si="365"/>
        <v>1331818</v>
      </c>
      <c r="S710" s="844">
        <f t="shared" si="366"/>
        <v>1931818</v>
      </c>
      <c r="T710" s="844">
        <f t="shared" si="367"/>
        <v>2231818</v>
      </c>
      <c r="U710" s="844">
        <f t="shared" si="368"/>
        <v>431818</v>
      </c>
      <c r="V710" s="856">
        <v>43613</v>
      </c>
      <c r="W710" s="844">
        <v>22318180</v>
      </c>
      <c r="X710" s="834"/>
      <c r="Y710" s="844"/>
      <c r="Z710" s="844"/>
      <c r="AA710" s="857"/>
      <c r="AB710" s="857"/>
      <c r="AC710" s="444"/>
      <c r="AD710" s="444"/>
      <c r="AE710" s="858">
        <f t="shared" si="387"/>
        <v>22318180</v>
      </c>
      <c r="AF710" s="859">
        <f t="shared" si="369"/>
        <v>0</v>
      </c>
      <c r="AG710" s="444"/>
      <c r="AH710" s="444"/>
    </row>
    <row r="711" spans="1:34" ht="15" hidden="1" customHeight="1" x14ac:dyDescent="0.25">
      <c r="A711" s="1176">
        <v>1</v>
      </c>
      <c r="B711" s="1193">
        <v>43613</v>
      </c>
      <c r="C711" s="1206">
        <v>704</v>
      </c>
      <c r="D711" s="835" t="s">
        <v>33</v>
      </c>
      <c r="E711" s="1208" t="s">
        <v>241</v>
      </c>
      <c r="F711" s="850"/>
      <c r="G711" s="838">
        <f t="shared" si="388"/>
        <v>0</v>
      </c>
      <c r="H711" s="839"/>
      <c r="I711" s="840">
        <f t="shared" si="389"/>
        <v>0</v>
      </c>
      <c r="J711" s="841">
        <v>10</v>
      </c>
      <c r="K711" s="840">
        <f t="shared" si="390"/>
        <v>22318180</v>
      </c>
      <c r="L711" s="842"/>
      <c r="M711" s="840">
        <f t="shared" si="391"/>
        <v>0</v>
      </c>
      <c r="N711" s="851">
        <f>F711+H711+J711+L711</f>
        <v>10</v>
      </c>
      <c r="O711" s="844">
        <f t="shared" si="385"/>
        <v>22318180</v>
      </c>
      <c r="P711" s="844">
        <f>+N711*40000</f>
        <v>400000</v>
      </c>
      <c r="Q711" s="844"/>
      <c r="R711" s="844">
        <f t="shared" ref="R711:R774" si="392">1331818</f>
        <v>1331818</v>
      </c>
      <c r="S711" s="844">
        <f t="shared" ref="S711:S774" si="393">1931818</f>
        <v>1931818</v>
      </c>
      <c r="T711" s="844">
        <f t="shared" ref="T711:T774" si="394">2231818</f>
        <v>2231818</v>
      </c>
      <c r="U711" s="844">
        <f t="shared" ref="U711:U774" si="395">431818</f>
        <v>431818</v>
      </c>
      <c r="V711" s="856">
        <v>43613</v>
      </c>
      <c r="W711" s="844">
        <v>22318180</v>
      </c>
      <c r="X711" s="856"/>
      <c r="Y711" s="844"/>
      <c r="Z711" s="844"/>
      <c r="AA711" s="857"/>
      <c r="AB711" s="857"/>
      <c r="AC711" s="444"/>
      <c r="AD711" s="444"/>
      <c r="AE711" s="858">
        <f>W711+Y711+AA711+AC711</f>
        <v>22318180</v>
      </c>
      <c r="AF711" s="859">
        <f t="shared" ref="AF711:AF774" si="396">O711-AE711</f>
        <v>0</v>
      </c>
      <c r="AG711" s="444"/>
      <c r="AH711" s="444"/>
    </row>
    <row r="712" spans="1:34" ht="15" hidden="1" customHeight="1" x14ac:dyDescent="0.25">
      <c r="A712" s="1176">
        <f t="shared" ref="A712:A717" si="397">+A711+1</f>
        <v>2</v>
      </c>
      <c r="B712" s="1193">
        <v>43613</v>
      </c>
      <c r="C712" s="1206">
        <v>705</v>
      </c>
      <c r="D712" s="835" t="s">
        <v>80</v>
      </c>
      <c r="E712" s="1208" t="s">
        <v>241</v>
      </c>
      <c r="F712" s="850"/>
      <c r="G712" s="838">
        <f t="shared" si="388"/>
        <v>0</v>
      </c>
      <c r="H712" s="839"/>
      <c r="I712" s="840">
        <f t="shared" si="389"/>
        <v>0</v>
      </c>
      <c r="J712" s="841">
        <v>10</v>
      </c>
      <c r="K712" s="840">
        <f t="shared" si="390"/>
        <v>22318180</v>
      </c>
      <c r="L712" s="842"/>
      <c r="M712" s="840">
        <f t="shared" si="391"/>
        <v>0</v>
      </c>
      <c r="N712" s="851">
        <f t="shared" ref="N712:N717" si="398">F712+H712+J712+L712</f>
        <v>10</v>
      </c>
      <c r="O712" s="844">
        <f t="shared" si="385"/>
        <v>22318180</v>
      </c>
      <c r="P712" s="844">
        <f t="shared" ref="P712:P717" si="399">+N712*40000</f>
        <v>400000</v>
      </c>
      <c r="Q712" s="844"/>
      <c r="R712" s="844">
        <f t="shared" si="392"/>
        <v>1331818</v>
      </c>
      <c r="S712" s="844">
        <f t="shared" si="393"/>
        <v>1931818</v>
      </c>
      <c r="T712" s="844">
        <f t="shared" si="394"/>
        <v>2231818</v>
      </c>
      <c r="U712" s="844">
        <f t="shared" si="395"/>
        <v>431818</v>
      </c>
      <c r="V712" s="856">
        <v>43626</v>
      </c>
      <c r="W712" s="844">
        <v>15000000</v>
      </c>
      <c r="X712" s="856">
        <v>43634</v>
      </c>
      <c r="Y712" s="844">
        <v>7318180</v>
      </c>
      <c r="Z712" s="844"/>
      <c r="AA712" s="857"/>
      <c r="AB712" s="857"/>
      <c r="AC712" s="444"/>
      <c r="AD712" s="444"/>
      <c r="AE712" s="858">
        <f t="shared" ref="AE712:AE717" si="400">W712+Y712+AA712+AC712</f>
        <v>22318180</v>
      </c>
      <c r="AF712" s="859">
        <f t="shared" si="396"/>
        <v>0</v>
      </c>
      <c r="AG712" s="444"/>
      <c r="AH712" s="444"/>
    </row>
    <row r="713" spans="1:34" ht="15" hidden="1" customHeight="1" x14ac:dyDescent="0.25">
      <c r="A713" s="1176">
        <f t="shared" si="397"/>
        <v>3</v>
      </c>
      <c r="B713" s="1193">
        <v>43613</v>
      </c>
      <c r="C713" s="1206">
        <v>706</v>
      </c>
      <c r="D713" s="835" t="s">
        <v>42</v>
      </c>
      <c r="E713" s="1208" t="s">
        <v>43</v>
      </c>
      <c r="F713" s="850"/>
      <c r="G713" s="838">
        <f t="shared" si="388"/>
        <v>0</v>
      </c>
      <c r="H713" s="839"/>
      <c r="I713" s="840">
        <f t="shared" si="389"/>
        <v>0</v>
      </c>
      <c r="J713" s="841">
        <v>10</v>
      </c>
      <c r="K713" s="840">
        <f t="shared" si="390"/>
        <v>22318180</v>
      </c>
      <c r="L713" s="842">
        <v>1</v>
      </c>
      <c r="M713" s="840">
        <f t="shared" si="391"/>
        <v>431818</v>
      </c>
      <c r="N713" s="851">
        <f t="shared" si="398"/>
        <v>11</v>
      </c>
      <c r="O713" s="844">
        <f t="shared" si="385"/>
        <v>22749998</v>
      </c>
      <c r="P713" s="844">
        <f t="shared" si="399"/>
        <v>440000</v>
      </c>
      <c r="Q713" s="844"/>
      <c r="R713" s="844">
        <f t="shared" si="392"/>
        <v>1331818</v>
      </c>
      <c r="S713" s="844">
        <f t="shared" si="393"/>
        <v>1931818</v>
      </c>
      <c r="T713" s="844">
        <f t="shared" si="394"/>
        <v>2231818</v>
      </c>
      <c r="U713" s="844">
        <f t="shared" si="395"/>
        <v>431818</v>
      </c>
      <c r="V713" s="856">
        <v>43634</v>
      </c>
      <c r="W713" s="844">
        <v>21500000</v>
      </c>
      <c r="X713" s="856">
        <v>43635</v>
      </c>
      <c r="Y713" s="844">
        <v>1250000</v>
      </c>
      <c r="Z713" s="856"/>
      <c r="AA713" s="857">
        <v>0</v>
      </c>
      <c r="AB713" s="857"/>
      <c r="AC713" s="444"/>
      <c r="AD713" s="444"/>
      <c r="AE713" s="858">
        <f t="shared" si="400"/>
        <v>22750000</v>
      </c>
      <c r="AF713" s="859">
        <f t="shared" si="396"/>
        <v>-2</v>
      </c>
      <c r="AG713" s="444"/>
      <c r="AH713" s="444"/>
    </row>
    <row r="714" spans="1:34" ht="15" hidden="1" customHeight="1" x14ac:dyDescent="0.25">
      <c r="A714" s="1176">
        <f t="shared" si="397"/>
        <v>4</v>
      </c>
      <c r="B714" s="1193">
        <v>43613</v>
      </c>
      <c r="C714" s="1206">
        <v>707</v>
      </c>
      <c r="D714" s="835" t="s">
        <v>67</v>
      </c>
      <c r="E714" s="1208" t="s">
        <v>43</v>
      </c>
      <c r="F714" s="850"/>
      <c r="G714" s="838">
        <f t="shared" si="388"/>
        <v>0</v>
      </c>
      <c r="H714" s="839"/>
      <c r="I714" s="840">
        <f t="shared" si="389"/>
        <v>0</v>
      </c>
      <c r="J714" s="841">
        <v>10</v>
      </c>
      <c r="K714" s="840">
        <f t="shared" si="390"/>
        <v>22318180</v>
      </c>
      <c r="L714" s="842">
        <v>1</v>
      </c>
      <c r="M714" s="840">
        <f t="shared" si="391"/>
        <v>431818</v>
      </c>
      <c r="N714" s="851">
        <f t="shared" si="398"/>
        <v>11</v>
      </c>
      <c r="O714" s="844">
        <f t="shared" si="385"/>
        <v>22749998</v>
      </c>
      <c r="P714" s="844">
        <f t="shared" si="399"/>
        <v>440000</v>
      </c>
      <c r="Q714" s="844"/>
      <c r="R714" s="844">
        <f t="shared" si="392"/>
        <v>1331818</v>
      </c>
      <c r="S714" s="844">
        <f t="shared" si="393"/>
        <v>1931818</v>
      </c>
      <c r="T714" s="844">
        <f t="shared" si="394"/>
        <v>2231818</v>
      </c>
      <c r="U714" s="844">
        <f t="shared" si="395"/>
        <v>431818</v>
      </c>
      <c r="V714" s="805">
        <v>43636</v>
      </c>
      <c r="W714" s="804">
        <v>22749998</v>
      </c>
      <c r="X714" s="834"/>
      <c r="Y714" s="844"/>
      <c r="Z714" s="844"/>
      <c r="AA714" s="857"/>
      <c r="AB714" s="857"/>
      <c r="AC714" s="444"/>
      <c r="AD714" s="444"/>
      <c r="AE714" s="858">
        <f t="shared" si="400"/>
        <v>22749998</v>
      </c>
      <c r="AF714" s="859">
        <f t="shared" si="396"/>
        <v>0</v>
      </c>
      <c r="AG714" s="444"/>
      <c r="AH714" s="444"/>
    </row>
    <row r="715" spans="1:34" ht="15" hidden="1" customHeight="1" x14ac:dyDescent="0.25">
      <c r="A715" s="1176">
        <f t="shared" si="397"/>
        <v>5</v>
      </c>
      <c r="B715" s="1193">
        <v>43613</v>
      </c>
      <c r="C715" s="1206">
        <v>708</v>
      </c>
      <c r="D715" s="835" t="s">
        <v>47</v>
      </c>
      <c r="E715" s="1208" t="s">
        <v>43</v>
      </c>
      <c r="F715" s="850"/>
      <c r="G715" s="838">
        <f t="shared" si="388"/>
        <v>0</v>
      </c>
      <c r="H715" s="839"/>
      <c r="I715" s="840">
        <f t="shared" si="389"/>
        <v>0</v>
      </c>
      <c r="J715" s="841">
        <v>5</v>
      </c>
      <c r="K715" s="840">
        <f t="shared" si="390"/>
        <v>11159090</v>
      </c>
      <c r="L715" s="842"/>
      <c r="M715" s="840">
        <f t="shared" si="391"/>
        <v>0</v>
      </c>
      <c r="N715" s="851">
        <f t="shared" si="398"/>
        <v>5</v>
      </c>
      <c r="O715" s="844">
        <f t="shared" si="385"/>
        <v>11159090</v>
      </c>
      <c r="P715" s="844">
        <f t="shared" si="399"/>
        <v>200000</v>
      </c>
      <c r="Q715" s="844"/>
      <c r="R715" s="844">
        <f t="shared" si="392"/>
        <v>1331818</v>
      </c>
      <c r="S715" s="844">
        <f t="shared" si="393"/>
        <v>1931818</v>
      </c>
      <c r="T715" s="844">
        <f t="shared" si="394"/>
        <v>2231818</v>
      </c>
      <c r="U715" s="844">
        <f t="shared" si="395"/>
        <v>431818</v>
      </c>
      <c r="V715" s="856">
        <v>43613</v>
      </c>
      <c r="W715" s="844">
        <v>6159090</v>
      </c>
      <c r="X715" s="856">
        <v>43628</v>
      </c>
      <c r="Y715" s="844">
        <v>5000000</v>
      </c>
      <c r="Z715" s="844"/>
      <c r="AA715" s="857"/>
      <c r="AB715" s="857"/>
      <c r="AC715" s="444"/>
      <c r="AD715" s="444"/>
      <c r="AE715" s="858">
        <f t="shared" si="400"/>
        <v>11159090</v>
      </c>
      <c r="AF715" s="859">
        <f t="shared" si="396"/>
        <v>0</v>
      </c>
      <c r="AG715" s="444"/>
      <c r="AH715" s="444"/>
    </row>
    <row r="716" spans="1:34" ht="15" hidden="1" customHeight="1" x14ac:dyDescent="0.25">
      <c r="A716" s="1176">
        <f t="shared" si="397"/>
        <v>6</v>
      </c>
      <c r="B716" s="1193">
        <v>43613</v>
      </c>
      <c r="C716" s="1206">
        <v>709</v>
      </c>
      <c r="D716" s="835" t="s">
        <v>46</v>
      </c>
      <c r="E716" s="1208" t="s">
        <v>43</v>
      </c>
      <c r="F716" s="850"/>
      <c r="G716" s="838">
        <f t="shared" si="388"/>
        <v>0</v>
      </c>
      <c r="H716" s="839"/>
      <c r="I716" s="840">
        <f t="shared" si="389"/>
        <v>0</v>
      </c>
      <c r="J716" s="841">
        <v>5</v>
      </c>
      <c r="K716" s="840">
        <f t="shared" si="390"/>
        <v>11159090</v>
      </c>
      <c r="L716" s="842"/>
      <c r="M716" s="840">
        <f t="shared" si="391"/>
        <v>0</v>
      </c>
      <c r="N716" s="851">
        <f t="shared" si="398"/>
        <v>5</v>
      </c>
      <c r="O716" s="844">
        <f t="shared" si="385"/>
        <v>11159090</v>
      </c>
      <c r="P716" s="844">
        <f t="shared" si="399"/>
        <v>200000</v>
      </c>
      <c r="Q716" s="844"/>
      <c r="R716" s="844">
        <f t="shared" si="392"/>
        <v>1331818</v>
      </c>
      <c r="S716" s="844">
        <f t="shared" si="393"/>
        <v>1931818</v>
      </c>
      <c r="T716" s="844">
        <f t="shared" si="394"/>
        <v>2231818</v>
      </c>
      <c r="U716" s="844">
        <f t="shared" si="395"/>
        <v>431818</v>
      </c>
      <c r="V716" s="856">
        <v>43644</v>
      </c>
      <c r="W716" s="844">
        <v>11159090</v>
      </c>
      <c r="X716" s="834"/>
      <c r="Y716" s="844"/>
      <c r="Z716" s="844"/>
      <c r="AA716" s="857"/>
      <c r="AB716" s="857"/>
      <c r="AC716" s="444"/>
      <c r="AD716" s="444"/>
      <c r="AE716" s="858">
        <f t="shared" si="400"/>
        <v>11159090</v>
      </c>
      <c r="AF716" s="859">
        <f t="shared" si="396"/>
        <v>0</v>
      </c>
      <c r="AG716" s="445"/>
      <c r="AH716" s="444"/>
    </row>
    <row r="717" spans="1:34" ht="15" hidden="1" customHeight="1" x14ac:dyDescent="0.25">
      <c r="A717" s="1176">
        <f t="shared" si="397"/>
        <v>7</v>
      </c>
      <c r="B717" s="1193">
        <v>43613</v>
      </c>
      <c r="C717" s="1206">
        <v>710</v>
      </c>
      <c r="D717" s="835" t="s">
        <v>56</v>
      </c>
      <c r="E717" s="1208" t="s">
        <v>57</v>
      </c>
      <c r="F717" s="850"/>
      <c r="G717" s="838">
        <f t="shared" si="388"/>
        <v>0</v>
      </c>
      <c r="H717" s="839"/>
      <c r="I717" s="840">
        <f t="shared" si="389"/>
        <v>0</v>
      </c>
      <c r="J717" s="841">
        <v>10</v>
      </c>
      <c r="K717" s="840">
        <f t="shared" si="390"/>
        <v>22318180</v>
      </c>
      <c r="L717" s="842">
        <v>1</v>
      </c>
      <c r="M717" s="840">
        <f t="shared" si="391"/>
        <v>431818</v>
      </c>
      <c r="N717" s="851">
        <f t="shared" si="398"/>
        <v>11</v>
      </c>
      <c r="O717" s="844">
        <f t="shared" si="385"/>
        <v>22749998</v>
      </c>
      <c r="P717" s="844">
        <f t="shared" si="399"/>
        <v>440000</v>
      </c>
      <c r="Q717" s="844"/>
      <c r="R717" s="844">
        <f t="shared" si="392"/>
        <v>1331818</v>
      </c>
      <c r="S717" s="844">
        <f t="shared" si="393"/>
        <v>1931818</v>
      </c>
      <c r="T717" s="844">
        <f t="shared" si="394"/>
        <v>2231818</v>
      </c>
      <c r="U717" s="844">
        <f t="shared" si="395"/>
        <v>431818</v>
      </c>
      <c r="V717" s="856">
        <v>43616</v>
      </c>
      <c r="W717" s="844">
        <v>749998</v>
      </c>
      <c r="X717" s="856">
        <v>43628</v>
      </c>
      <c r="Y717" s="844">
        <v>22000000</v>
      </c>
      <c r="Z717" s="844"/>
      <c r="AA717" s="857"/>
      <c r="AB717" s="857"/>
      <c r="AC717" s="444"/>
      <c r="AD717" s="444"/>
      <c r="AE717" s="858">
        <f t="shared" si="400"/>
        <v>22749998</v>
      </c>
      <c r="AF717" s="859">
        <f t="shared" si="396"/>
        <v>0</v>
      </c>
      <c r="AG717" s="445"/>
      <c r="AH717" s="444"/>
    </row>
    <row r="718" spans="1:34" ht="15" hidden="1" customHeight="1" x14ac:dyDescent="0.25">
      <c r="A718" s="1176">
        <v>1</v>
      </c>
      <c r="B718" s="1193">
        <v>43614</v>
      </c>
      <c r="C718" s="1206">
        <v>711</v>
      </c>
      <c r="D718" s="835" t="s">
        <v>242</v>
      </c>
      <c r="E718" s="1208" t="s">
        <v>31</v>
      </c>
      <c r="F718" s="850"/>
      <c r="G718" s="838">
        <f t="shared" si="388"/>
        <v>0</v>
      </c>
      <c r="H718" s="839"/>
      <c r="I718" s="840">
        <f t="shared" si="389"/>
        <v>0</v>
      </c>
      <c r="J718" s="841">
        <v>5</v>
      </c>
      <c r="K718" s="840">
        <f t="shared" si="390"/>
        <v>11159090</v>
      </c>
      <c r="L718" s="842"/>
      <c r="M718" s="840">
        <f t="shared" si="391"/>
        <v>0</v>
      </c>
      <c r="N718" s="851">
        <f>F718+H718+J718+L718</f>
        <v>5</v>
      </c>
      <c r="O718" s="844">
        <f t="shared" si="385"/>
        <v>11159090</v>
      </c>
      <c r="P718" s="844">
        <f>+N718*40000</f>
        <v>200000</v>
      </c>
      <c r="Q718" s="844"/>
      <c r="R718" s="844">
        <f t="shared" si="392"/>
        <v>1331818</v>
      </c>
      <c r="S718" s="844">
        <f t="shared" si="393"/>
        <v>1931818</v>
      </c>
      <c r="T718" s="844">
        <f t="shared" si="394"/>
        <v>2231818</v>
      </c>
      <c r="U718" s="844">
        <f t="shared" si="395"/>
        <v>431818</v>
      </c>
      <c r="V718" s="856">
        <v>43630</v>
      </c>
      <c r="W718" s="844">
        <v>11159090</v>
      </c>
      <c r="X718" s="856"/>
      <c r="Y718" s="844"/>
      <c r="Z718" s="844"/>
      <c r="AA718" s="857"/>
      <c r="AB718" s="857"/>
      <c r="AC718" s="444"/>
      <c r="AD718" s="444"/>
      <c r="AE718" s="858">
        <f>W718+Y718+AA718+AC718</f>
        <v>11159090</v>
      </c>
      <c r="AF718" s="859">
        <f t="shared" si="396"/>
        <v>0</v>
      </c>
      <c r="AG718" s="445"/>
      <c r="AH718" s="444"/>
    </row>
    <row r="719" spans="1:34" ht="15" hidden="1" customHeight="1" x14ac:dyDescent="0.25">
      <c r="A719" s="1176">
        <f t="shared" ref="A719:A730" si="401">+A718+1</f>
        <v>2</v>
      </c>
      <c r="B719" s="1193">
        <v>43614</v>
      </c>
      <c r="C719" s="1206">
        <v>712</v>
      </c>
      <c r="D719" s="835" t="s">
        <v>37</v>
      </c>
      <c r="E719" s="1208" t="s">
        <v>31</v>
      </c>
      <c r="F719" s="850"/>
      <c r="G719" s="838">
        <f t="shared" si="388"/>
        <v>0</v>
      </c>
      <c r="H719" s="839"/>
      <c r="I719" s="840">
        <f t="shared" si="389"/>
        <v>0</v>
      </c>
      <c r="J719" s="841">
        <v>6</v>
      </c>
      <c r="K719" s="840">
        <f t="shared" si="390"/>
        <v>13390908</v>
      </c>
      <c r="L719" s="842"/>
      <c r="M719" s="840">
        <f t="shared" si="391"/>
        <v>0</v>
      </c>
      <c r="N719" s="851">
        <f t="shared" ref="N719:N730" si="402">F719+H719+J719+L719</f>
        <v>6</v>
      </c>
      <c r="O719" s="844">
        <f t="shared" si="385"/>
        <v>13390908</v>
      </c>
      <c r="P719" s="844">
        <f t="shared" ref="P719:P730" si="403">+N719*40000</f>
        <v>240000</v>
      </c>
      <c r="Q719" s="844"/>
      <c r="R719" s="844">
        <f t="shared" si="392"/>
        <v>1331818</v>
      </c>
      <c r="S719" s="844">
        <f t="shared" si="393"/>
        <v>1931818</v>
      </c>
      <c r="T719" s="844">
        <f t="shared" si="394"/>
        <v>2231818</v>
      </c>
      <c r="U719" s="844">
        <f t="shared" si="395"/>
        <v>431818</v>
      </c>
      <c r="V719" s="856">
        <v>43634</v>
      </c>
      <c r="W719" s="844">
        <v>13390908</v>
      </c>
      <c r="X719" s="856"/>
      <c r="Y719" s="844"/>
      <c r="Z719" s="844"/>
      <c r="AA719" s="857"/>
      <c r="AB719" s="857"/>
      <c r="AC719" s="444"/>
      <c r="AD719" s="444"/>
      <c r="AE719" s="858">
        <f t="shared" ref="AE719:AE730" si="404">W719+Y719+AA719+AC719</f>
        <v>13390908</v>
      </c>
      <c r="AF719" s="859">
        <f t="shared" si="396"/>
        <v>0</v>
      </c>
      <c r="AG719" s="445"/>
      <c r="AH719" s="444"/>
    </row>
    <row r="720" spans="1:34" ht="15" hidden="1" customHeight="1" x14ac:dyDescent="0.25">
      <c r="A720" s="1176">
        <f t="shared" si="401"/>
        <v>3</v>
      </c>
      <c r="B720" s="1193">
        <v>43614</v>
      </c>
      <c r="C720" s="1206">
        <v>713</v>
      </c>
      <c r="D720" s="835" t="s">
        <v>33</v>
      </c>
      <c r="E720" s="1208" t="s">
        <v>31</v>
      </c>
      <c r="F720" s="850"/>
      <c r="G720" s="838">
        <f t="shared" si="388"/>
        <v>0</v>
      </c>
      <c r="H720" s="839"/>
      <c r="I720" s="840">
        <f t="shared" si="389"/>
        <v>0</v>
      </c>
      <c r="J720" s="841">
        <v>10</v>
      </c>
      <c r="K720" s="840">
        <f t="shared" si="390"/>
        <v>22318180</v>
      </c>
      <c r="L720" s="842"/>
      <c r="M720" s="840">
        <f t="shared" si="391"/>
        <v>0</v>
      </c>
      <c r="N720" s="851">
        <f t="shared" si="402"/>
        <v>10</v>
      </c>
      <c r="O720" s="844">
        <f t="shared" si="385"/>
        <v>22318180</v>
      </c>
      <c r="P720" s="844">
        <f t="shared" si="403"/>
        <v>400000</v>
      </c>
      <c r="Q720" s="844"/>
      <c r="R720" s="844">
        <f t="shared" si="392"/>
        <v>1331818</v>
      </c>
      <c r="S720" s="844">
        <f t="shared" si="393"/>
        <v>1931818</v>
      </c>
      <c r="T720" s="844">
        <f t="shared" si="394"/>
        <v>2231818</v>
      </c>
      <c r="U720" s="844">
        <f t="shared" si="395"/>
        <v>431818</v>
      </c>
      <c r="V720" s="856">
        <v>43630</v>
      </c>
      <c r="W720" s="844">
        <v>22318180</v>
      </c>
      <c r="X720" s="856"/>
      <c r="Y720" s="844"/>
      <c r="Z720" s="856"/>
      <c r="AA720" s="857">
        <v>0</v>
      </c>
      <c r="AB720" s="857"/>
      <c r="AC720" s="444"/>
      <c r="AD720" s="444"/>
      <c r="AE720" s="858">
        <f t="shared" si="404"/>
        <v>22318180</v>
      </c>
      <c r="AF720" s="859">
        <f t="shared" si="396"/>
        <v>0</v>
      </c>
      <c r="AG720" s="445"/>
      <c r="AH720" s="444"/>
    </row>
    <row r="721" spans="1:34" ht="15" customHeight="1" x14ac:dyDescent="0.25">
      <c r="A721" s="1176">
        <f t="shared" si="401"/>
        <v>4</v>
      </c>
      <c r="B721" s="1193">
        <v>43614</v>
      </c>
      <c r="C721" s="1206">
        <v>714</v>
      </c>
      <c r="D721" s="835" t="s">
        <v>38</v>
      </c>
      <c r="E721" s="1208" t="s">
        <v>31</v>
      </c>
      <c r="F721" s="850"/>
      <c r="G721" s="838">
        <f t="shared" si="388"/>
        <v>0</v>
      </c>
      <c r="H721" s="839"/>
      <c r="I721" s="840">
        <f t="shared" si="389"/>
        <v>0</v>
      </c>
      <c r="J721" s="841">
        <v>10</v>
      </c>
      <c r="K721" s="840">
        <f t="shared" si="390"/>
        <v>22318180</v>
      </c>
      <c r="L721" s="842"/>
      <c r="M721" s="840">
        <f t="shared" si="391"/>
        <v>0</v>
      </c>
      <c r="N721" s="851">
        <f t="shared" si="402"/>
        <v>10</v>
      </c>
      <c r="O721" s="844">
        <f t="shared" si="385"/>
        <v>22318180</v>
      </c>
      <c r="P721" s="844">
        <f t="shared" si="403"/>
        <v>400000</v>
      </c>
      <c r="Q721" s="844"/>
      <c r="R721" s="844">
        <f t="shared" si="392"/>
        <v>1331818</v>
      </c>
      <c r="S721" s="844">
        <f t="shared" si="393"/>
        <v>1931818</v>
      </c>
      <c r="T721" s="844">
        <f t="shared" si="394"/>
        <v>2231818</v>
      </c>
      <c r="U721" s="844">
        <f t="shared" si="395"/>
        <v>431818</v>
      </c>
      <c r="V721" s="805">
        <v>43654</v>
      </c>
      <c r="W721" s="1094">
        <v>10000000</v>
      </c>
      <c r="X721" s="805">
        <v>43670</v>
      </c>
      <c r="Y721" s="1094">
        <v>7318180</v>
      </c>
      <c r="Z721" s="805">
        <v>43696</v>
      </c>
      <c r="AA721" s="857">
        <v>5000000</v>
      </c>
      <c r="AB721" s="857"/>
      <c r="AC721" s="444"/>
      <c r="AD721" s="444"/>
      <c r="AE721" s="858">
        <f t="shared" si="404"/>
        <v>22318180</v>
      </c>
      <c r="AF721" s="859">
        <f t="shared" si="396"/>
        <v>0</v>
      </c>
      <c r="AG721" s="1174"/>
      <c r="AH721" s="444"/>
    </row>
    <row r="722" spans="1:34" ht="15" hidden="1" customHeight="1" x14ac:dyDescent="0.25">
      <c r="A722" s="1176">
        <f t="shared" si="401"/>
        <v>5</v>
      </c>
      <c r="B722" s="1193">
        <v>43614</v>
      </c>
      <c r="C722" s="1206">
        <v>715</v>
      </c>
      <c r="D722" s="835" t="s">
        <v>30</v>
      </c>
      <c r="E722" s="1208" t="s">
        <v>31</v>
      </c>
      <c r="F722" s="850"/>
      <c r="G722" s="838">
        <f t="shared" si="388"/>
        <v>0</v>
      </c>
      <c r="H722" s="839"/>
      <c r="I722" s="840">
        <f t="shared" si="389"/>
        <v>0</v>
      </c>
      <c r="J722" s="841">
        <v>9</v>
      </c>
      <c r="K722" s="840">
        <f t="shared" si="390"/>
        <v>20086362</v>
      </c>
      <c r="L722" s="842">
        <v>1</v>
      </c>
      <c r="M722" s="840">
        <f t="shared" si="391"/>
        <v>431818</v>
      </c>
      <c r="N722" s="851">
        <f t="shared" si="402"/>
        <v>10</v>
      </c>
      <c r="O722" s="844">
        <f t="shared" si="385"/>
        <v>20518180</v>
      </c>
      <c r="P722" s="844">
        <f t="shared" si="403"/>
        <v>400000</v>
      </c>
      <c r="Q722" s="844"/>
      <c r="R722" s="844">
        <f t="shared" si="392"/>
        <v>1331818</v>
      </c>
      <c r="S722" s="844">
        <f t="shared" si="393"/>
        <v>1931818</v>
      </c>
      <c r="T722" s="844">
        <f t="shared" si="394"/>
        <v>2231818</v>
      </c>
      <c r="U722" s="844">
        <f t="shared" si="395"/>
        <v>431818</v>
      </c>
      <c r="V722" s="856">
        <v>43616</v>
      </c>
      <c r="W722" s="844">
        <v>20518180</v>
      </c>
      <c r="X722" s="834"/>
      <c r="Y722" s="844"/>
      <c r="Z722" s="844"/>
      <c r="AA722" s="857"/>
      <c r="AB722" s="857"/>
      <c r="AC722" s="444"/>
      <c r="AD722" s="444"/>
      <c r="AE722" s="858">
        <f t="shared" si="404"/>
        <v>20518180</v>
      </c>
      <c r="AF722" s="859">
        <f t="shared" si="396"/>
        <v>0</v>
      </c>
      <c r="AG722" s="444"/>
      <c r="AH722" s="444"/>
    </row>
    <row r="723" spans="1:34" ht="15" hidden="1" customHeight="1" x14ac:dyDescent="0.25">
      <c r="A723" s="1176">
        <f t="shared" si="401"/>
        <v>6</v>
      </c>
      <c r="B723" s="1193">
        <v>43614</v>
      </c>
      <c r="C723" s="1206">
        <v>716</v>
      </c>
      <c r="D723" s="835" t="s">
        <v>45</v>
      </c>
      <c r="E723" s="1208" t="s">
        <v>43</v>
      </c>
      <c r="F723" s="850"/>
      <c r="G723" s="838">
        <f t="shared" si="388"/>
        <v>0</v>
      </c>
      <c r="H723" s="839"/>
      <c r="I723" s="840">
        <f t="shared" si="389"/>
        <v>0</v>
      </c>
      <c r="J723" s="841">
        <v>10</v>
      </c>
      <c r="K723" s="840">
        <f t="shared" si="390"/>
        <v>22318180</v>
      </c>
      <c r="L723" s="842"/>
      <c r="M723" s="840">
        <f t="shared" si="391"/>
        <v>0</v>
      </c>
      <c r="N723" s="851">
        <f t="shared" si="402"/>
        <v>10</v>
      </c>
      <c r="O723" s="844">
        <f t="shared" si="385"/>
        <v>22318180</v>
      </c>
      <c r="P723" s="844">
        <f t="shared" si="403"/>
        <v>400000</v>
      </c>
      <c r="Q723" s="844"/>
      <c r="R723" s="844">
        <f t="shared" si="392"/>
        <v>1331818</v>
      </c>
      <c r="S723" s="844">
        <f t="shared" si="393"/>
        <v>1931818</v>
      </c>
      <c r="T723" s="844">
        <f t="shared" si="394"/>
        <v>2231818</v>
      </c>
      <c r="U723" s="844">
        <f t="shared" si="395"/>
        <v>431818</v>
      </c>
      <c r="V723" s="805">
        <v>43636</v>
      </c>
      <c r="W723" s="804">
        <v>22318180</v>
      </c>
      <c r="X723" s="1206" t="s">
        <v>271</v>
      </c>
      <c r="Y723" s="844"/>
      <c r="Z723" s="844"/>
      <c r="AA723" s="857"/>
      <c r="AB723" s="857"/>
      <c r="AC723" s="444"/>
      <c r="AD723" s="444"/>
      <c r="AE723" s="858">
        <f t="shared" si="404"/>
        <v>22318180</v>
      </c>
      <c r="AF723" s="859">
        <f t="shared" si="396"/>
        <v>0</v>
      </c>
      <c r="AG723" s="444"/>
      <c r="AH723" s="444"/>
    </row>
    <row r="724" spans="1:34" ht="15" hidden="1" customHeight="1" x14ac:dyDescent="0.25">
      <c r="A724" s="1176">
        <f t="shared" si="401"/>
        <v>7</v>
      </c>
      <c r="B724" s="1193">
        <v>43614</v>
      </c>
      <c r="C724" s="1206">
        <v>717</v>
      </c>
      <c r="D724" s="835" t="s">
        <v>39</v>
      </c>
      <c r="E724" s="1208" t="s">
        <v>43</v>
      </c>
      <c r="F724" s="850"/>
      <c r="G724" s="838">
        <f t="shared" si="388"/>
        <v>0</v>
      </c>
      <c r="H724" s="839"/>
      <c r="I724" s="840">
        <f t="shared" si="389"/>
        <v>0</v>
      </c>
      <c r="J724" s="841">
        <v>10</v>
      </c>
      <c r="K724" s="840">
        <f t="shared" si="390"/>
        <v>22318180</v>
      </c>
      <c r="L724" s="842"/>
      <c r="M724" s="840">
        <f t="shared" si="391"/>
        <v>0</v>
      </c>
      <c r="N724" s="851">
        <f t="shared" si="402"/>
        <v>10</v>
      </c>
      <c r="O724" s="844">
        <f t="shared" si="385"/>
        <v>22318180</v>
      </c>
      <c r="P724" s="844">
        <f t="shared" si="403"/>
        <v>400000</v>
      </c>
      <c r="Q724" s="844"/>
      <c r="R724" s="844">
        <f t="shared" si="392"/>
        <v>1331818</v>
      </c>
      <c r="S724" s="844">
        <f t="shared" si="393"/>
        <v>1931818</v>
      </c>
      <c r="T724" s="844">
        <f t="shared" si="394"/>
        <v>2231818</v>
      </c>
      <c r="U724" s="844">
        <f t="shared" si="395"/>
        <v>431818</v>
      </c>
      <c r="V724" s="805">
        <v>43649</v>
      </c>
      <c r="W724" s="1094">
        <v>22318180</v>
      </c>
      <c r="X724" s="834"/>
      <c r="Y724" s="844"/>
      <c r="Z724" s="844"/>
      <c r="AA724" s="857"/>
      <c r="AB724" s="857"/>
      <c r="AC724" s="444"/>
      <c r="AD724" s="444"/>
      <c r="AE724" s="858">
        <f t="shared" si="404"/>
        <v>22318180</v>
      </c>
      <c r="AF724" s="859">
        <f t="shared" si="396"/>
        <v>0</v>
      </c>
      <c r="AG724" s="445"/>
      <c r="AH724" s="444"/>
    </row>
    <row r="725" spans="1:34" ht="15" hidden="1" customHeight="1" x14ac:dyDescent="0.25">
      <c r="A725" s="1176">
        <f t="shared" si="401"/>
        <v>8</v>
      </c>
      <c r="B725" s="1193">
        <v>43614</v>
      </c>
      <c r="C725" s="1206">
        <v>718</v>
      </c>
      <c r="D725" s="835" t="s">
        <v>59</v>
      </c>
      <c r="E725" s="1208" t="s">
        <v>57</v>
      </c>
      <c r="F725" s="850"/>
      <c r="G725" s="838">
        <f t="shared" si="388"/>
        <v>0</v>
      </c>
      <c r="H725" s="839"/>
      <c r="I725" s="840">
        <f t="shared" si="389"/>
        <v>0</v>
      </c>
      <c r="J725" s="841">
        <v>4</v>
      </c>
      <c r="K725" s="840">
        <f t="shared" si="390"/>
        <v>8927272</v>
      </c>
      <c r="L725" s="842"/>
      <c r="M725" s="840">
        <f t="shared" si="391"/>
        <v>0</v>
      </c>
      <c r="N725" s="851">
        <f t="shared" si="402"/>
        <v>4</v>
      </c>
      <c r="O725" s="844">
        <f t="shared" si="385"/>
        <v>8927272</v>
      </c>
      <c r="P725" s="844">
        <f t="shared" si="403"/>
        <v>160000</v>
      </c>
      <c r="Q725" s="844"/>
      <c r="R725" s="844">
        <f t="shared" si="392"/>
        <v>1331818</v>
      </c>
      <c r="S725" s="844">
        <f t="shared" si="393"/>
        <v>1931818</v>
      </c>
      <c r="T725" s="844">
        <f t="shared" si="394"/>
        <v>2231818</v>
      </c>
      <c r="U725" s="844">
        <f t="shared" si="395"/>
        <v>431818</v>
      </c>
      <c r="V725" s="856">
        <v>43628</v>
      </c>
      <c r="W725" s="844">
        <v>8927272</v>
      </c>
      <c r="X725" s="834"/>
      <c r="Y725" s="844"/>
      <c r="Z725" s="844"/>
      <c r="AA725" s="857"/>
      <c r="AB725" s="857"/>
      <c r="AC725" s="444"/>
      <c r="AD725" s="444"/>
      <c r="AE725" s="858">
        <f t="shared" si="404"/>
        <v>8927272</v>
      </c>
      <c r="AF725" s="859">
        <f t="shared" si="396"/>
        <v>0</v>
      </c>
      <c r="AG725" s="444" t="s">
        <v>269</v>
      </c>
      <c r="AH725" s="444"/>
    </row>
    <row r="726" spans="1:34" ht="15" hidden="1" customHeight="1" x14ac:dyDescent="0.25">
      <c r="A726" s="1176">
        <f t="shared" si="401"/>
        <v>9</v>
      </c>
      <c r="B726" s="1193">
        <v>43614</v>
      </c>
      <c r="C726" s="1206">
        <v>719</v>
      </c>
      <c r="D726" s="835" t="s">
        <v>58</v>
      </c>
      <c r="E726" s="1208" t="s">
        <v>57</v>
      </c>
      <c r="F726" s="850"/>
      <c r="G726" s="838">
        <f t="shared" si="388"/>
        <v>0</v>
      </c>
      <c r="H726" s="839"/>
      <c r="I726" s="840">
        <f t="shared" si="389"/>
        <v>0</v>
      </c>
      <c r="J726" s="841">
        <v>4</v>
      </c>
      <c r="K726" s="840">
        <f t="shared" si="390"/>
        <v>8927272</v>
      </c>
      <c r="L726" s="842"/>
      <c r="M726" s="840">
        <f t="shared" si="391"/>
        <v>0</v>
      </c>
      <c r="N726" s="851">
        <f t="shared" si="402"/>
        <v>4</v>
      </c>
      <c r="O726" s="844">
        <f t="shared" si="385"/>
        <v>8927272</v>
      </c>
      <c r="P726" s="844">
        <f t="shared" si="403"/>
        <v>160000</v>
      </c>
      <c r="Q726" s="844"/>
      <c r="R726" s="844">
        <f t="shared" si="392"/>
        <v>1331818</v>
      </c>
      <c r="S726" s="844">
        <f t="shared" si="393"/>
        <v>1931818</v>
      </c>
      <c r="T726" s="844">
        <f t="shared" si="394"/>
        <v>2231818</v>
      </c>
      <c r="U726" s="844">
        <f t="shared" si="395"/>
        <v>431818</v>
      </c>
      <c r="V726" s="1077" t="s">
        <v>257</v>
      </c>
      <c r="W726" s="844">
        <v>4500000</v>
      </c>
      <c r="X726" s="856">
        <v>43626</v>
      </c>
      <c r="Y726" s="844">
        <v>3927272</v>
      </c>
      <c r="Z726" s="844">
        <v>43628</v>
      </c>
      <c r="AA726" s="857">
        <v>500000</v>
      </c>
      <c r="AB726" s="857"/>
      <c r="AC726" s="444"/>
      <c r="AD726" s="444"/>
      <c r="AE726" s="858">
        <f t="shared" si="404"/>
        <v>8927272</v>
      </c>
      <c r="AF726" s="859">
        <f t="shared" si="396"/>
        <v>0</v>
      </c>
      <c r="AG726" s="444"/>
      <c r="AH726" s="444"/>
    </row>
    <row r="727" spans="1:34" ht="15" hidden="1" customHeight="1" x14ac:dyDescent="0.25">
      <c r="A727" s="1176">
        <f t="shared" si="401"/>
        <v>10</v>
      </c>
      <c r="B727" s="1193">
        <v>43614</v>
      </c>
      <c r="C727" s="1206">
        <v>720</v>
      </c>
      <c r="D727" s="835" t="s">
        <v>69</v>
      </c>
      <c r="E727" s="1208" t="s">
        <v>57</v>
      </c>
      <c r="F727" s="850"/>
      <c r="G727" s="838">
        <f t="shared" si="388"/>
        <v>0</v>
      </c>
      <c r="H727" s="839"/>
      <c r="I727" s="840">
        <f t="shared" si="389"/>
        <v>0</v>
      </c>
      <c r="J727" s="841">
        <v>4</v>
      </c>
      <c r="K727" s="840">
        <f t="shared" si="390"/>
        <v>8927272</v>
      </c>
      <c r="L727" s="842"/>
      <c r="M727" s="840">
        <f t="shared" si="391"/>
        <v>0</v>
      </c>
      <c r="N727" s="851">
        <f t="shared" si="402"/>
        <v>4</v>
      </c>
      <c r="O727" s="844">
        <f t="shared" si="385"/>
        <v>8927272</v>
      </c>
      <c r="P727" s="844">
        <f t="shared" si="403"/>
        <v>160000</v>
      </c>
      <c r="Q727" s="844"/>
      <c r="R727" s="844">
        <f t="shared" si="392"/>
        <v>1331818</v>
      </c>
      <c r="S727" s="844">
        <f t="shared" si="393"/>
        <v>1931818</v>
      </c>
      <c r="T727" s="844">
        <f t="shared" si="394"/>
        <v>2231818</v>
      </c>
      <c r="U727" s="844">
        <f t="shared" si="395"/>
        <v>431818</v>
      </c>
      <c r="V727" s="856">
        <v>43626</v>
      </c>
      <c r="W727" s="844">
        <v>8927272</v>
      </c>
      <c r="X727" s="834"/>
      <c r="Y727" s="844"/>
      <c r="Z727" s="844"/>
      <c r="AA727" s="857"/>
      <c r="AB727" s="857"/>
      <c r="AC727" s="444"/>
      <c r="AD727" s="444"/>
      <c r="AE727" s="858">
        <f t="shared" si="404"/>
        <v>8927272</v>
      </c>
      <c r="AF727" s="859">
        <f t="shared" si="396"/>
        <v>0</v>
      </c>
      <c r="AG727" s="444"/>
      <c r="AH727" s="444"/>
    </row>
    <row r="728" spans="1:34" ht="15" hidden="1" customHeight="1" x14ac:dyDescent="0.25">
      <c r="A728" s="1176">
        <f t="shared" si="401"/>
        <v>11</v>
      </c>
      <c r="B728" s="1193">
        <v>43614</v>
      </c>
      <c r="C728" s="1206">
        <v>721</v>
      </c>
      <c r="D728" s="835" t="s">
        <v>39</v>
      </c>
      <c r="E728" s="1208" t="s">
        <v>57</v>
      </c>
      <c r="F728" s="850"/>
      <c r="G728" s="838">
        <f t="shared" si="388"/>
        <v>0</v>
      </c>
      <c r="H728" s="839"/>
      <c r="I728" s="840">
        <f t="shared" si="389"/>
        <v>0</v>
      </c>
      <c r="J728" s="841">
        <v>5</v>
      </c>
      <c r="K728" s="840">
        <f t="shared" si="390"/>
        <v>11159090</v>
      </c>
      <c r="L728" s="842"/>
      <c r="M728" s="840">
        <f t="shared" si="391"/>
        <v>0</v>
      </c>
      <c r="N728" s="851">
        <f t="shared" si="402"/>
        <v>5</v>
      </c>
      <c r="O728" s="844">
        <f t="shared" si="385"/>
        <v>11159090</v>
      </c>
      <c r="P728" s="844">
        <f t="shared" si="403"/>
        <v>200000</v>
      </c>
      <c r="Q728" s="844"/>
      <c r="R728" s="844">
        <f t="shared" si="392"/>
        <v>1331818</v>
      </c>
      <c r="S728" s="844">
        <f t="shared" si="393"/>
        <v>1931818</v>
      </c>
      <c r="T728" s="844">
        <f t="shared" si="394"/>
        <v>2231818</v>
      </c>
      <c r="U728" s="844">
        <f t="shared" si="395"/>
        <v>431818</v>
      </c>
      <c r="V728" s="856">
        <v>43627</v>
      </c>
      <c r="W728" s="844">
        <v>11159090</v>
      </c>
      <c r="X728" s="834"/>
      <c r="Y728" s="844"/>
      <c r="Z728" s="844"/>
      <c r="AA728" s="857"/>
      <c r="AB728" s="857"/>
      <c r="AC728" s="444"/>
      <c r="AD728" s="444"/>
      <c r="AE728" s="858">
        <f t="shared" si="404"/>
        <v>11159090</v>
      </c>
      <c r="AF728" s="859">
        <f t="shared" si="396"/>
        <v>0</v>
      </c>
      <c r="AG728" s="444"/>
      <c r="AH728" s="444"/>
    </row>
    <row r="729" spans="1:34" ht="15" hidden="1" customHeight="1" x14ac:dyDescent="0.25">
      <c r="A729" s="1176">
        <f t="shared" si="401"/>
        <v>12</v>
      </c>
      <c r="B729" s="1193">
        <v>43614</v>
      </c>
      <c r="C729" s="1206">
        <v>722</v>
      </c>
      <c r="D729" s="835" t="s">
        <v>73</v>
      </c>
      <c r="E729" s="1208" t="s">
        <v>57</v>
      </c>
      <c r="F729" s="850"/>
      <c r="G729" s="838">
        <f t="shared" si="388"/>
        <v>0</v>
      </c>
      <c r="H729" s="839"/>
      <c r="I729" s="840">
        <f t="shared" si="389"/>
        <v>0</v>
      </c>
      <c r="J729" s="841">
        <v>5</v>
      </c>
      <c r="K729" s="840">
        <f t="shared" si="390"/>
        <v>11159090</v>
      </c>
      <c r="L729" s="842"/>
      <c r="M729" s="840">
        <f t="shared" si="391"/>
        <v>0</v>
      </c>
      <c r="N729" s="851">
        <f t="shared" si="402"/>
        <v>5</v>
      </c>
      <c r="O729" s="844">
        <f t="shared" si="385"/>
        <v>11159090</v>
      </c>
      <c r="P729" s="844">
        <f t="shared" si="403"/>
        <v>200000</v>
      </c>
      <c r="Q729" s="844"/>
      <c r="R729" s="844">
        <f t="shared" si="392"/>
        <v>1331818</v>
      </c>
      <c r="S729" s="844">
        <f t="shared" si="393"/>
        <v>1931818</v>
      </c>
      <c r="T729" s="844">
        <f t="shared" si="394"/>
        <v>2231818</v>
      </c>
      <c r="U729" s="844">
        <f t="shared" si="395"/>
        <v>431818</v>
      </c>
      <c r="V729" s="856">
        <v>43634</v>
      </c>
      <c r="W729" s="844">
        <v>8500000</v>
      </c>
      <c r="X729" s="805">
        <v>43672</v>
      </c>
      <c r="Y729" s="1094">
        <v>2659090</v>
      </c>
      <c r="Z729" s="844"/>
      <c r="AA729" s="857"/>
      <c r="AB729" s="857"/>
      <c r="AC729" s="444"/>
      <c r="AD729" s="444"/>
      <c r="AE729" s="858">
        <f t="shared" si="404"/>
        <v>11159090</v>
      </c>
      <c r="AF729" s="859">
        <f t="shared" si="396"/>
        <v>0</v>
      </c>
      <c r="AG729" s="445"/>
      <c r="AH729" s="444"/>
    </row>
    <row r="730" spans="1:34" ht="15" hidden="1" customHeight="1" thickBot="1" x14ac:dyDescent="0.3">
      <c r="A730" s="1176">
        <f t="shared" si="401"/>
        <v>13</v>
      </c>
      <c r="B730" s="1193">
        <v>43614</v>
      </c>
      <c r="C730" s="1206">
        <v>723</v>
      </c>
      <c r="D730" s="835" t="s">
        <v>103</v>
      </c>
      <c r="E730" s="1208" t="s">
        <v>57</v>
      </c>
      <c r="F730" s="850"/>
      <c r="G730" s="838">
        <f t="shared" si="388"/>
        <v>0</v>
      </c>
      <c r="H730" s="850"/>
      <c r="I730" s="840">
        <f t="shared" si="389"/>
        <v>0</v>
      </c>
      <c r="J730" s="850">
        <v>5</v>
      </c>
      <c r="K730" s="840">
        <f t="shared" si="390"/>
        <v>11159090</v>
      </c>
      <c r="L730" s="850"/>
      <c r="M730" s="840">
        <f t="shared" si="391"/>
        <v>0</v>
      </c>
      <c r="N730" s="851">
        <f t="shared" si="402"/>
        <v>5</v>
      </c>
      <c r="O730" s="844">
        <f t="shared" si="385"/>
        <v>11159090</v>
      </c>
      <c r="P730" s="844">
        <f t="shared" si="403"/>
        <v>200000</v>
      </c>
      <c r="Q730" s="844"/>
      <c r="R730" s="844">
        <f t="shared" si="392"/>
        <v>1331818</v>
      </c>
      <c r="S730" s="844">
        <f t="shared" si="393"/>
        <v>1931818</v>
      </c>
      <c r="T730" s="844">
        <f t="shared" si="394"/>
        <v>2231818</v>
      </c>
      <c r="U730" s="844">
        <f t="shared" si="395"/>
        <v>431818</v>
      </c>
      <c r="V730" s="856">
        <v>43630</v>
      </c>
      <c r="W730" s="844">
        <v>11159090</v>
      </c>
      <c r="X730" s="834"/>
      <c r="Y730" s="844"/>
      <c r="Z730" s="844"/>
      <c r="AA730" s="857"/>
      <c r="AB730" s="857"/>
      <c r="AC730" s="444"/>
      <c r="AD730" s="444"/>
      <c r="AE730" s="858">
        <f t="shared" si="404"/>
        <v>11159090</v>
      </c>
      <c r="AF730" s="859">
        <f t="shared" si="396"/>
        <v>0</v>
      </c>
      <c r="AG730" s="444"/>
      <c r="AH730" s="444"/>
    </row>
    <row r="731" spans="1:34" ht="15" hidden="1" customHeight="1" x14ac:dyDescent="0.25">
      <c r="A731" s="1176">
        <v>1</v>
      </c>
      <c r="B731" s="1193">
        <v>43616</v>
      </c>
      <c r="C731" s="1206">
        <v>724</v>
      </c>
      <c r="D731" s="835" t="s">
        <v>91</v>
      </c>
      <c r="E731" s="1208" t="s">
        <v>88</v>
      </c>
      <c r="F731" s="850">
        <v>10</v>
      </c>
      <c r="G731" s="838">
        <f t="shared" si="388"/>
        <v>13318180</v>
      </c>
      <c r="H731" s="839"/>
      <c r="I731" s="840">
        <f t="shared" si="389"/>
        <v>0</v>
      </c>
      <c r="J731" s="841"/>
      <c r="K731" s="840">
        <f t="shared" si="390"/>
        <v>0</v>
      </c>
      <c r="L731" s="842"/>
      <c r="M731" s="840">
        <f t="shared" si="391"/>
        <v>0</v>
      </c>
      <c r="N731" s="851">
        <f>F731+H731+J731+L731</f>
        <v>10</v>
      </c>
      <c r="O731" s="844">
        <f t="shared" si="385"/>
        <v>13318180</v>
      </c>
      <c r="P731" s="844">
        <f>+N731*40000</f>
        <v>400000</v>
      </c>
      <c r="Q731" s="844"/>
      <c r="R731" s="844">
        <f t="shared" si="392"/>
        <v>1331818</v>
      </c>
      <c r="S731" s="844">
        <f t="shared" si="393"/>
        <v>1931818</v>
      </c>
      <c r="T731" s="844">
        <f t="shared" si="394"/>
        <v>2231818</v>
      </c>
      <c r="U731" s="844">
        <f t="shared" si="395"/>
        <v>431818</v>
      </c>
      <c r="V731" s="1077">
        <v>43616</v>
      </c>
      <c r="W731" s="844">
        <v>13318180</v>
      </c>
      <c r="X731" s="856"/>
      <c r="Y731" s="844"/>
      <c r="Z731" s="844"/>
      <c r="AA731" s="857"/>
      <c r="AB731" s="857"/>
      <c r="AC731" s="444"/>
      <c r="AD731" s="444"/>
      <c r="AE731" s="858">
        <f>W731+Y731+AA731+AC731</f>
        <v>13318180</v>
      </c>
      <c r="AF731" s="859">
        <f t="shared" si="396"/>
        <v>0</v>
      </c>
      <c r="AG731" s="444"/>
      <c r="AH731" s="444"/>
    </row>
    <row r="732" spans="1:34" ht="15" hidden="1" customHeight="1" x14ac:dyDescent="0.25">
      <c r="A732" s="1176">
        <f t="shared" ref="A732:A749" si="405">+A731+1</f>
        <v>2</v>
      </c>
      <c r="B732" s="1193">
        <v>43616</v>
      </c>
      <c r="C732" s="1206">
        <v>725</v>
      </c>
      <c r="D732" s="835" t="s">
        <v>90</v>
      </c>
      <c r="E732" s="1208" t="s">
        <v>88</v>
      </c>
      <c r="F732" s="850">
        <v>10</v>
      </c>
      <c r="G732" s="838">
        <f t="shared" si="388"/>
        <v>13318180</v>
      </c>
      <c r="H732" s="839"/>
      <c r="I732" s="840">
        <f t="shared" si="389"/>
        <v>0</v>
      </c>
      <c r="J732" s="841"/>
      <c r="K732" s="840">
        <f t="shared" si="390"/>
        <v>0</v>
      </c>
      <c r="L732" s="842"/>
      <c r="M732" s="840">
        <f t="shared" si="391"/>
        <v>0</v>
      </c>
      <c r="N732" s="851">
        <f t="shared" ref="N732:N749" si="406">F732+H732+J732+L732</f>
        <v>10</v>
      </c>
      <c r="O732" s="844">
        <f t="shared" si="385"/>
        <v>13318180</v>
      </c>
      <c r="P732" s="844">
        <f t="shared" ref="P732:P749" si="407">+N732*40000</f>
        <v>400000</v>
      </c>
      <c r="Q732" s="844"/>
      <c r="R732" s="844">
        <f t="shared" si="392"/>
        <v>1331818</v>
      </c>
      <c r="S732" s="844">
        <f t="shared" si="393"/>
        <v>1931818</v>
      </c>
      <c r="T732" s="844">
        <f t="shared" si="394"/>
        <v>2231818</v>
      </c>
      <c r="U732" s="844">
        <f t="shared" si="395"/>
        <v>431818</v>
      </c>
      <c r="V732" s="805">
        <v>43676</v>
      </c>
      <c r="W732" s="1094">
        <v>10000000</v>
      </c>
      <c r="X732" s="805">
        <v>43676</v>
      </c>
      <c r="Y732" s="1094">
        <v>3318180</v>
      </c>
      <c r="Z732" s="844"/>
      <c r="AA732" s="857"/>
      <c r="AB732" s="857"/>
      <c r="AC732" s="444"/>
      <c r="AD732" s="444"/>
      <c r="AE732" s="858">
        <f t="shared" ref="AE732:AE749" si="408">W732+Y732+AA732+AC732</f>
        <v>13318180</v>
      </c>
      <c r="AF732" s="859">
        <f t="shared" si="396"/>
        <v>0</v>
      </c>
      <c r="AG732" s="445"/>
      <c r="AH732" s="444"/>
    </row>
    <row r="733" spans="1:34" ht="15" hidden="1" customHeight="1" x14ac:dyDescent="0.25">
      <c r="A733" s="1176">
        <f t="shared" si="405"/>
        <v>3</v>
      </c>
      <c r="B733" s="1193">
        <v>43616</v>
      </c>
      <c r="C733" s="1206">
        <v>726</v>
      </c>
      <c r="D733" s="835" t="s">
        <v>36</v>
      </c>
      <c r="E733" s="1208" t="s">
        <v>31</v>
      </c>
      <c r="F733" s="850">
        <v>10</v>
      </c>
      <c r="G733" s="838">
        <f t="shared" si="388"/>
        <v>13318180</v>
      </c>
      <c r="H733" s="839"/>
      <c r="I733" s="840">
        <f t="shared" si="389"/>
        <v>0</v>
      </c>
      <c r="J733" s="841"/>
      <c r="K733" s="840">
        <f t="shared" si="390"/>
        <v>0</v>
      </c>
      <c r="L733" s="842"/>
      <c r="M733" s="840">
        <f t="shared" si="391"/>
        <v>0</v>
      </c>
      <c r="N733" s="851">
        <f t="shared" si="406"/>
        <v>10</v>
      </c>
      <c r="O733" s="844">
        <f t="shared" si="385"/>
        <v>13318180</v>
      </c>
      <c r="P733" s="844">
        <f t="shared" si="407"/>
        <v>400000</v>
      </c>
      <c r="Q733" s="844"/>
      <c r="R733" s="844">
        <f t="shared" si="392"/>
        <v>1331818</v>
      </c>
      <c r="S733" s="844">
        <f t="shared" si="393"/>
        <v>1931818</v>
      </c>
      <c r="T733" s="844">
        <f t="shared" si="394"/>
        <v>2231818</v>
      </c>
      <c r="U733" s="844">
        <f t="shared" si="395"/>
        <v>431818</v>
      </c>
      <c r="V733" s="856">
        <v>43628</v>
      </c>
      <c r="W733" s="844">
        <v>13318180</v>
      </c>
      <c r="X733" s="856"/>
      <c r="Y733" s="844"/>
      <c r="Z733" s="856"/>
      <c r="AA733" s="857">
        <v>0</v>
      </c>
      <c r="AB733" s="857"/>
      <c r="AC733" s="444"/>
      <c r="AD733" s="444"/>
      <c r="AE733" s="858">
        <f t="shared" si="408"/>
        <v>13318180</v>
      </c>
      <c r="AF733" s="859">
        <f t="shared" si="396"/>
        <v>0</v>
      </c>
      <c r="AG733" s="444"/>
      <c r="AH733" s="444"/>
    </row>
    <row r="734" spans="1:34" ht="15" hidden="1" customHeight="1" x14ac:dyDescent="0.25">
      <c r="A734" s="1176">
        <f t="shared" si="405"/>
        <v>4</v>
      </c>
      <c r="B734" s="1193">
        <v>43616</v>
      </c>
      <c r="C734" s="1206">
        <v>727</v>
      </c>
      <c r="D734" s="835" t="s">
        <v>87</v>
      </c>
      <c r="E734" s="1208" t="s">
        <v>88</v>
      </c>
      <c r="F734" s="850">
        <v>10</v>
      </c>
      <c r="G734" s="838">
        <f t="shared" si="388"/>
        <v>13318180</v>
      </c>
      <c r="H734" s="839"/>
      <c r="I734" s="840">
        <f t="shared" ref="I734:I743" si="409">H734*S734</f>
        <v>0</v>
      </c>
      <c r="J734" s="841"/>
      <c r="K734" s="840">
        <f t="shared" si="390"/>
        <v>0</v>
      </c>
      <c r="L734" s="842"/>
      <c r="M734" s="840">
        <f t="shared" si="391"/>
        <v>0</v>
      </c>
      <c r="N734" s="851">
        <f t="shared" si="406"/>
        <v>10</v>
      </c>
      <c r="O734" s="844">
        <f t="shared" si="385"/>
        <v>13318180</v>
      </c>
      <c r="P734" s="844">
        <f t="shared" si="407"/>
        <v>400000</v>
      </c>
      <c r="Q734" s="844"/>
      <c r="R734" s="844">
        <f t="shared" si="392"/>
        <v>1331818</v>
      </c>
      <c r="S734" s="844">
        <f t="shared" si="393"/>
        <v>1931818</v>
      </c>
      <c r="T734" s="844">
        <f t="shared" si="394"/>
        <v>2231818</v>
      </c>
      <c r="U734" s="844">
        <f t="shared" si="395"/>
        <v>431818</v>
      </c>
      <c r="V734" s="856">
        <v>43626</v>
      </c>
      <c r="W734" s="844">
        <v>4000000</v>
      </c>
      <c r="X734" s="856">
        <v>43634</v>
      </c>
      <c r="Y734" s="844">
        <v>9318180</v>
      </c>
      <c r="Z734" s="844"/>
      <c r="AA734" s="857"/>
      <c r="AB734" s="857"/>
      <c r="AC734" s="444"/>
      <c r="AD734" s="444"/>
      <c r="AE734" s="858">
        <f t="shared" si="408"/>
        <v>13318180</v>
      </c>
      <c r="AF734" s="859">
        <f t="shared" si="396"/>
        <v>0</v>
      </c>
      <c r="AG734" s="444"/>
      <c r="AH734" s="444"/>
    </row>
    <row r="735" spans="1:34" ht="15" hidden="1" customHeight="1" x14ac:dyDescent="0.25">
      <c r="A735" s="1176">
        <f t="shared" si="405"/>
        <v>5</v>
      </c>
      <c r="B735" s="1193">
        <v>43616</v>
      </c>
      <c r="C735" s="1206">
        <v>728</v>
      </c>
      <c r="D735" s="835" t="s">
        <v>263</v>
      </c>
      <c r="E735" s="1208" t="s">
        <v>88</v>
      </c>
      <c r="F735" s="850">
        <v>10</v>
      </c>
      <c r="G735" s="838">
        <f t="shared" si="388"/>
        <v>13318180</v>
      </c>
      <c r="H735" s="839"/>
      <c r="I735" s="840">
        <f t="shared" si="409"/>
        <v>0</v>
      </c>
      <c r="J735" s="841"/>
      <c r="K735" s="840">
        <f t="shared" si="390"/>
        <v>0</v>
      </c>
      <c r="L735" s="842"/>
      <c r="M735" s="840">
        <f t="shared" si="391"/>
        <v>0</v>
      </c>
      <c r="N735" s="851">
        <f t="shared" si="406"/>
        <v>10</v>
      </c>
      <c r="O735" s="844">
        <f t="shared" si="385"/>
        <v>13318180</v>
      </c>
      <c r="P735" s="844">
        <f t="shared" si="407"/>
        <v>400000</v>
      </c>
      <c r="Q735" s="844"/>
      <c r="R735" s="844">
        <f t="shared" si="392"/>
        <v>1331818</v>
      </c>
      <c r="S735" s="844">
        <f t="shared" si="393"/>
        <v>1931818</v>
      </c>
      <c r="T735" s="844">
        <f t="shared" si="394"/>
        <v>2231818</v>
      </c>
      <c r="U735" s="844">
        <f t="shared" si="395"/>
        <v>431818</v>
      </c>
      <c r="V735" s="856">
        <v>43633</v>
      </c>
      <c r="W735" s="844">
        <v>11000000</v>
      </c>
      <c r="X735" s="856">
        <v>43651</v>
      </c>
      <c r="Y735" s="844">
        <v>2318180</v>
      </c>
      <c r="Z735" s="844"/>
      <c r="AA735" s="857"/>
      <c r="AB735" s="857"/>
      <c r="AC735" s="444"/>
      <c r="AD735" s="444"/>
      <c r="AE735" s="858">
        <f t="shared" si="408"/>
        <v>13318180</v>
      </c>
      <c r="AF735" s="859">
        <f t="shared" si="396"/>
        <v>0</v>
      </c>
      <c r="AG735" s="445"/>
      <c r="AH735" s="444"/>
    </row>
    <row r="736" spans="1:34" ht="15" hidden="1" customHeight="1" x14ac:dyDescent="0.25">
      <c r="A736" s="1176">
        <f t="shared" si="405"/>
        <v>6</v>
      </c>
      <c r="B736" s="1193">
        <v>43616</v>
      </c>
      <c r="C736" s="1206">
        <v>729</v>
      </c>
      <c r="D736" s="835" t="s">
        <v>245</v>
      </c>
      <c r="E736" s="1208" t="s">
        <v>88</v>
      </c>
      <c r="F736" s="850">
        <v>10</v>
      </c>
      <c r="G736" s="838">
        <f t="shared" si="388"/>
        <v>13318180</v>
      </c>
      <c r="H736" s="839"/>
      <c r="I736" s="840">
        <f t="shared" si="409"/>
        <v>0</v>
      </c>
      <c r="J736" s="841"/>
      <c r="K736" s="840">
        <f t="shared" si="390"/>
        <v>0</v>
      </c>
      <c r="L736" s="842"/>
      <c r="M736" s="840">
        <f t="shared" si="391"/>
        <v>0</v>
      </c>
      <c r="N736" s="851">
        <f t="shared" si="406"/>
        <v>10</v>
      </c>
      <c r="O736" s="844">
        <f t="shared" si="385"/>
        <v>13318180</v>
      </c>
      <c r="P736" s="844">
        <f t="shared" si="407"/>
        <v>400000</v>
      </c>
      <c r="Q736" s="844"/>
      <c r="R736" s="844">
        <f t="shared" si="392"/>
        <v>1331818</v>
      </c>
      <c r="S736" s="844">
        <f t="shared" si="393"/>
        <v>1931818</v>
      </c>
      <c r="T736" s="844">
        <f t="shared" si="394"/>
        <v>2231818</v>
      </c>
      <c r="U736" s="844">
        <f t="shared" si="395"/>
        <v>431818</v>
      </c>
      <c r="V736" s="856">
        <v>43627</v>
      </c>
      <c r="W736" s="844">
        <v>13318180</v>
      </c>
      <c r="X736" s="834"/>
      <c r="Y736" s="844"/>
      <c r="Z736" s="844"/>
      <c r="AA736" s="857"/>
      <c r="AB736" s="857"/>
      <c r="AC736" s="444"/>
      <c r="AD736" s="444"/>
      <c r="AE736" s="858">
        <f t="shared" si="408"/>
        <v>13318180</v>
      </c>
      <c r="AF736" s="859">
        <f t="shared" si="396"/>
        <v>0</v>
      </c>
      <c r="AG736" s="444"/>
      <c r="AH736" s="444"/>
    </row>
    <row r="737" spans="1:34" ht="15" hidden="1" customHeight="1" x14ac:dyDescent="0.25">
      <c r="A737" s="1176">
        <f t="shared" si="405"/>
        <v>7</v>
      </c>
      <c r="B737" s="1193">
        <v>43616</v>
      </c>
      <c r="C737" s="1206">
        <v>730</v>
      </c>
      <c r="D737" s="835" t="s">
        <v>90</v>
      </c>
      <c r="E737" s="1208" t="s">
        <v>88</v>
      </c>
      <c r="F737" s="850">
        <v>10</v>
      </c>
      <c r="G737" s="838">
        <f t="shared" si="388"/>
        <v>13318180</v>
      </c>
      <c r="H737" s="839"/>
      <c r="I737" s="840">
        <f t="shared" si="409"/>
        <v>0</v>
      </c>
      <c r="J737" s="841"/>
      <c r="K737" s="840">
        <f t="shared" si="390"/>
        <v>0</v>
      </c>
      <c r="L737" s="842"/>
      <c r="M737" s="840">
        <f t="shared" si="391"/>
        <v>0</v>
      </c>
      <c r="N737" s="851">
        <f t="shared" si="406"/>
        <v>10</v>
      </c>
      <c r="O737" s="844">
        <f t="shared" si="385"/>
        <v>13318180</v>
      </c>
      <c r="P737" s="844">
        <f t="shared" si="407"/>
        <v>400000</v>
      </c>
      <c r="Q737" s="844"/>
      <c r="R737" s="844">
        <f t="shared" si="392"/>
        <v>1331818</v>
      </c>
      <c r="S737" s="844">
        <f t="shared" si="393"/>
        <v>1931818</v>
      </c>
      <c r="T737" s="844">
        <f t="shared" si="394"/>
        <v>2231818</v>
      </c>
      <c r="U737" s="844">
        <f t="shared" si="395"/>
        <v>431818</v>
      </c>
      <c r="V737" s="805">
        <v>43678</v>
      </c>
      <c r="W737" s="1094">
        <v>13318180</v>
      </c>
      <c r="X737" s="834"/>
      <c r="Y737" s="844"/>
      <c r="Z737" s="844"/>
      <c r="AA737" s="857"/>
      <c r="AB737" s="857"/>
      <c r="AC737" s="444"/>
      <c r="AD737" s="444"/>
      <c r="AE737" s="858">
        <f t="shared" si="408"/>
        <v>13318180</v>
      </c>
      <c r="AF737" s="859">
        <f t="shared" si="396"/>
        <v>0</v>
      </c>
      <c r="AG737" s="445"/>
      <c r="AH737" s="444"/>
    </row>
    <row r="738" spans="1:34" ht="15" hidden="1" customHeight="1" x14ac:dyDescent="0.25">
      <c r="A738" s="1176">
        <f t="shared" si="405"/>
        <v>8</v>
      </c>
      <c r="B738" s="1193">
        <v>43616</v>
      </c>
      <c r="C738" s="1206">
        <v>731</v>
      </c>
      <c r="D738" s="835" t="s">
        <v>54</v>
      </c>
      <c r="E738" s="1208" t="s">
        <v>43</v>
      </c>
      <c r="F738" s="850">
        <v>10</v>
      </c>
      <c r="G738" s="838">
        <f t="shared" si="388"/>
        <v>13318180</v>
      </c>
      <c r="H738" s="839"/>
      <c r="I738" s="840">
        <f t="shared" si="409"/>
        <v>0</v>
      </c>
      <c r="J738" s="841"/>
      <c r="K738" s="840">
        <f t="shared" si="390"/>
        <v>0</v>
      </c>
      <c r="L738" s="842"/>
      <c r="M738" s="840">
        <f t="shared" si="391"/>
        <v>0</v>
      </c>
      <c r="N738" s="851">
        <f t="shared" si="406"/>
        <v>10</v>
      </c>
      <c r="O738" s="844">
        <f t="shared" si="385"/>
        <v>13318180</v>
      </c>
      <c r="P738" s="844">
        <f t="shared" si="407"/>
        <v>400000</v>
      </c>
      <c r="Q738" s="844"/>
      <c r="R738" s="844">
        <f t="shared" si="392"/>
        <v>1331818</v>
      </c>
      <c r="S738" s="844">
        <f t="shared" si="393"/>
        <v>1931818</v>
      </c>
      <c r="T738" s="844">
        <f t="shared" si="394"/>
        <v>2231818</v>
      </c>
      <c r="U738" s="844">
        <f t="shared" si="395"/>
        <v>431818</v>
      </c>
      <c r="V738" s="805">
        <v>43658</v>
      </c>
      <c r="W738" s="1094">
        <v>13318180</v>
      </c>
      <c r="X738" s="834"/>
      <c r="Y738" s="844"/>
      <c r="Z738" s="844"/>
      <c r="AA738" s="857"/>
      <c r="AB738" s="857"/>
      <c r="AC738" s="444"/>
      <c r="AD738" s="444"/>
      <c r="AE738" s="858">
        <f t="shared" si="408"/>
        <v>13318180</v>
      </c>
      <c r="AF738" s="859">
        <f t="shared" si="396"/>
        <v>0</v>
      </c>
      <c r="AG738" s="445"/>
      <c r="AH738" s="444"/>
    </row>
    <row r="739" spans="1:34" ht="15" hidden="1" customHeight="1" x14ac:dyDescent="0.25">
      <c r="A739" s="1176">
        <f t="shared" si="405"/>
        <v>9</v>
      </c>
      <c r="B739" s="1193">
        <v>43616</v>
      </c>
      <c r="C739" s="1206">
        <v>732</v>
      </c>
      <c r="D739" s="835" t="s">
        <v>67</v>
      </c>
      <c r="E739" s="1208" t="s">
        <v>43</v>
      </c>
      <c r="F739" s="850">
        <v>10</v>
      </c>
      <c r="G739" s="838">
        <f t="shared" si="388"/>
        <v>13318180</v>
      </c>
      <c r="H739" s="839"/>
      <c r="I739" s="840">
        <f t="shared" si="409"/>
        <v>0</v>
      </c>
      <c r="J739" s="841"/>
      <c r="K739" s="840">
        <f t="shared" si="390"/>
        <v>0</v>
      </c>
      <c r="L739" s="842"/>
      <c r="M739" s="840">
        <f t="shared" si="391"/>
        <v>0</v>
      </c>
      <c r="N739" s="851">
        <f t="shared" si="406"/>
        <v>10</v>
      </c>
      <c r="O739" s="844">
        <f t="shared" si="385"/>
        <v>13318180</v>
      </c>
      <c r="P739" s="844">
        <f t="shared" si="407"/>
        <v>400000</v>
      </c>
      <c r="Q739" s="844"/>
      <c r="R739" s="844">
        <f t="shared" si="392"/>
        <v>1331818</v>
      </c>
      <c r="S739" s="844">
        <f t="shared" si="393"/>
        <v>1931818</v>
      </c>
      <c r="T739" s="844">
        <f t="shared" si="394"/>
        <v>2231818</v>
      </c>
      <c r="U739" s="844">
        <f t="shared" si="395"/>
        <v>431818</v>
      </c>
      <c r="V739" s="805">
        <v>43654</v>
      </c>
      <c r="W739" s="844">
        <v>13318180</v>
      </c>
      <c r="X739" s="834"/>
      <c r="Y739" s="844"/>
      <c r="Z739" s="844"/>
      <c r="AA739" s="857"/>
      <c r="AB739" s="857"/>
      <c r="AC739" s="444"/>
      <c r="AD739" s="444"/>
      <c r="AE739" s="858">
        <f t="shared" si="408"/>
        <v>13318180</v>
      </c>
      <c r="AF739" s="859">
        <f t="shared" si="396"/>
        <v>0</v>
      </c>
      <c r="AG739" s="445"/>
      <c r="AH739" s="444"/>
    </row>
    <row r="740" spans="1:34" ht="15" hidden="1" customHeight="1" x14ac:dyDescent="0.25">
      <c r="A740" s="1176">
        <f t="shared" si="405"/>
        <v>10</v>
      </c>
      <c r="B740" s="1193">
        <v>43616</v>
      </c>
      <c r="C740" s="1206">
        <v>733</v>
      </c>
      <c r="D740" s="835" t="s">
        <v>255</v>
      </c>
      <c r="E740" s="1208" t="s">
        <v>43</v>
      </c>
      <c r="F740" s="850">
        <v>10</v>
      </c>
      <c r="G740" s="838">
        <f t="shared" si="388"/>
        <v>13318180</v>
      </c>
      <c r="H740" s="839"/>
      <c r="I740" s="840">
        <f t="shared" si="409"/>
        <v>0</v>
      </c>
      <c r="J740" s="841"/>
      <c r="K740" s="840">
        <f t="shared" si="390"/>
        <v>0</v>
      </c>
      <c r="L740" s="842"/>
      <c r="M740" s="840">
        <f t="shared" si="391"/>
        <v>0</v>
      </c>
      <c r="N740" s="851">
        <f t="shared" si="406"/>
        <v>10</v>
      </c>
      <c r="O740" s="844">
        <f t="shared" si="385"/>
        <v>13318180</v>
      </c>
      <c r="P740" s="844">
        <f t="shared" si="407"/>
        <v>400000</v>
      </c>
      <c r="Q740" s="844"/>
      <c r="R740" s="844">
        <f t="shared" si="392"/>
        <v>1331818</v>
      </c>
      <c r="S740" s="844">
        <f t="shared" si="393"/>
        <v>1931818</v>
      </c>
      <c r="T740" s="844">
        <f t="shared" si="394"/>
        <v>2231818</v>
      </c>
      <c r="U740" s="844">
        <f t="shared" si="395"/>
        <v>431818</v>
      </c>
      <c r="V740" s="856">
        <v>43626</v>
      </c>
      <c r="W740" s="844">
        <v>13318180</v>
      </c>
      <c r="X740" s="834"/>
      <c r="Y740" s="844"/>
      <c r="Z740" s="844"/>
      <c r="AA740" s="857"/>
      <c r="AB740" s="857"/>
      <c r="AC740" s="444"/>
      <c r="AD740" s="444"/>
      <c r="AE740" s="858">
        <f t="shared" si="408"/>
        <v>13318180</v>
      </c>
      <c r="AF740" s="859">
        <f t="shared" si="396"/>
        <v>0</v>
      </c>
      <c r="AG740" s="444"/>
      <c r="AH740" s="444"/>
    </row>
    <row r="741" spans="1:34" ht="15" hidden="1" customHeight="1" x14ac:dyDescent="0.25">
      <c r="A741" s="1176">
        <f t="shared" si="405"/>
        <v>11</v>
      </c>
      <c r="B741" s="1193">
        <v>43616</v>
      </c>
      <c r="C741" s="1206">
        <v>734</v>
      </c>
      <c r="D741" s="835" t="s">
        <v>53</v>
      </c>
      <c r="E741" s="1208" t="s">
        <v>43</v>
      </c>
      <c r="F741" s="850">
        <v>10</v>
      </c>
      <c r="G741" s="838">
        <f t="shared" si="388"/>
        <v>13318180</v>
      </c>
      <c r="H741" s="839"/>
      <c r="I741" s="840">
        <f t="shared" si="409"/>
        <v>0</v>
      </c>
      <c r="J741" s="841"/>
      <c r="K741" s="840">
        <f t="shared" si="390"/>
        <v>0</v>
      </c>
      <c r="L741" s="842">
        <v>1</v>
      </c>
      <c r="M741" s="840">
        <f t="shared" si="391"/>
        <v>431818</v>
      </c>
      <c r="N741" s="851">
        <f t="shared" si="406"/>
        <v>11</v>
      </c>
      <c r="O741" s="844">
        <f t="shared" si="385"/>
        <v>13749998</v>
      </c>
      <c r="P741" s="844">
        <f t="shared" si="407"/>
        <v>440000</v>
      </c>
      <c r="Q741" s="844"/>
      <c r="R741" s="844">
        <f t="shared" si="392"/>
        <v>1331818</v>
      </c>
      <c r="S741" s="844">
        <f t="shared" si="393"/>
        <v>1931818</v>
      </c>
      <c r="T741" s="844">
        <f t="shared" si="394"/>
        <v>2231818</v>
      </c>
      <c r="U741" s="844">
        <f t="shared" si="395"/>
        <v>431818</v>
      </c>
      <c r="V741" s="856">
        <v>43634</v>
      </c>
      <c r="W741" s="844">
        <v>13749998</v>
      </c>
      <c r="X741" s="834"/>
      <c r="Y741" s="844"/>
      <c r="Z741" s="844"/>
      <c r="AA741" s="857"/>
      <c r="AB741" s="857"/>
      <c r="AC741" s="444"/>
      <c r="AD741" s="444"/>
      <c r="AE741" s="858">
        <f t="shared" si="408"/>
        <v>13749998</v>
      </c>
      <c r="AF741" s="859">
        <f t="shared" si="396"/>
        <v>0</v>
      </c>
      <c r="AG741" s="444"/>
      <c r="AH741" s="444"/>
    </row>
    <row r="742" spans="1:34" ht="15" hidden="1" customHeight="1" x14ac:dyDescent="0.25">
      <c r="A742" s="1176">
        <f t="shared" si="405"/>
        <v>12</v>
      </c>
      <c r="B742" s="1193">
        <v>43616</v>
      </c>
      <c r="C742" s="1206">
        <v>735</v>
      </c>
      <c r="D742" s="835" t="s">
        <v>55</v>
      </c>
      <c r="E742" s="1208" t="s">
        <v>43</v>
      </c>
      <c r="F742" s="850">
        <v>7</v>
      </c>
      <c r="G742" s="838">
        <f t="shared" si="388"/>
        <v>9322726</v>
      </c>
      <c r="H742" s="839"/>
      <c r="I742" s="840">
        <f t="shared" si="409"/>
        <v>0</v>
      </c>
      <c r="J742" s="841">
        <v>3</v>
      </c>
      <c r="K742" s="840">
        <f t="shared" si="390"/>
        <v>6695454</v>
      </c>
      <c r="L742" s="842">
        <v>1</v>
      </c>
      <c r="M742" s="840">
        <f t="shared" si="391"/>
        <v>431818</v>
      </c>
      <c r="N742" s="851">
        <f t="shared" si="406"/>
        <v>11</v>
      </c>
      <c r="O742" s="844">
        <f t="shared" si="385"/>
        <v>16449998</v>
      </c>
      <c r="P742" s="844">
        <f t="shared" si="407"/>
        <v>440000</v>
      </c>
      <c r="Q742" s="844"/>
      <c r="R742" s="844">
        <f t="shared" si="392"/>
        <v>1331818</v>
      </c>
      <c r="S742" s="844">
        <f t="shared" si="393"/>
        <v>1931818</v>
      </c>
      <c r="T742" s="844">
        <f t="shared" si="394"/>
        <v>2231818</v>
      </c>
      <c r="U742" s="844">
        <f t="shared" si="395"/>
        <v>431818</v>
      </c>
      <c r="V742" s="856">
        <v>43633</v>
      </c>
      <c r="W742" s="844">
        <v>10000000</v>
      </c>
      <c r="X742" s="856">
        <v>43635</v>
      </c>
      <c r="Y742" s="844">
        <v>6449998</v>
      </c>
      <c r="Z742" s="844"/>
      <c r="AA742" s="857"/>
      <c r="AB742" s="857"/>
      <c r="AC742" s="444"/>
      <c r="AD742" s="444"/>
      <c r="AE742" s="858">
        <f t="shared" si="408"/>
        <v>16449998</v>
      </c>
      <c r="AF742" s="859">
        <f t="shared" si="396"/>
        <v>0</v>
      </c>
      <c r="AG742" s="444"/>
      <c r="AH742" s="444"/>
    </row>
    <row r="743" spans="1:34" ht="15" hidden="1" customHeight="1" x14ac:dyDescent="0.25">
      <c r="A743" s="1188">
        <f t="shared" si="405"/>
        <v>13</v>
      </c>
      <c r="B743" s="1193">
        <v>43616</v>
      </c>
      <c r="C743" s="1206">
        <v>736</v>
      </c>
      <c r="D743" s="835" t="s">
        <v>256</v>
      </c>
      <c r="E743" s="1208" t="s">
        <v>31</v>
      </c>
      <c r="F743" s="850">
        <v>10</v>
      </c>
      <c r="G743" s="838">
        <f t="shared" si="388"/>
        <v>13318180</v>
      </c>
      <c r="H743" s="850"/>
      <c r="I743" s="840">
        <f t="shared" si="409"/>
        <v>0</v>
      </c>
      <c r="J743" s="850"/>
      <c r="K743" s="840">
        <f t="shared" si="390"/>
        <v>0</v>
      </c>
      <c r="L743" s="850"/>
      <c r="M743" s="840">
        <f t="shared" si="391"/>
        <v>0</v>
      </c>
      <c r="N743" s="851">
        <f t="shared" si="406"/>
        <v>10</v>
      </c>
      <c r="O743" s="844">
        <f t="shared" si="385"/>
        <v>13318180</v>
      </c>
      <c r="P743" s="844">
        <f t="shared" si="407"/>
        <v>400000</v>
      </c>
      <c r="Q743" s="844"/>
      <c r="R743" s="844">
        <f t="shared" si="392"/>
        <v>1331818</v>
      </c>
      <c r="S743" s="844">
        <f t="shared" si="393"/>
        <v>1931818</v>
      </c>
      <c r="T743" s="844">
        <f t="shared" si="394"/>
        <v>2231818</v>
      </c>
      <c r="U743" s="844">
        <f t="shared" si="395"/>
        <v>431818</v>
      </c>
      <c r="V743" s="856">
        <v>43627</v>
      </c>
      <c r="W743" s="844">
        <v>13318180</v>
      </c>
      <c r="X743" s="834"/>
      <c r="Y743" s="844"/>
      <c r="Z743" s="844"/>
      <c r="AA743" s="857"/>
      <c r="AB743" s="857"/>
      <c r="AC743" s="444"/>
      <c r="AD743" s="444"/>
      <c r="AE743" s="858">
        <f t="shared" si="408"/>
        <v>13318180</v>
      </c>
      <c r="AF743" s="859">
        <f t="shared" si="396"/>
        <v>0</v>
      </c>
      <c r="AG743" s="444"/>
      <c r="AH743" s="444"/>
    </row>
    <row r="744" spans="1:34" ht="15" hidden="1" customHeight="1" x14ac:dyDescent="0.25">
      <c r="A744" s="1176">
        <f t="shared" si="405"/>
        <v>14</v>
      </c>
      <c r="B744" s="1193">
        <v>43616</v>
      </c>
      <c r="C744" s="1206">
        <v>737</v>
      </c>
      <c r="D744" s="835" t="s">
        <v>30</v>
      </c>
      <c r="E744" s="1208" t="s">
        <v>31</v>
      </c>
      <c r="F744" s="850">
        <v>10</v>
      </c>
      <c r="G744" s="838">
        <f t="shared" si="388"/>
        <v>13318180</v>
      </c>
      <c r="H744" s="850"/>
      <c r="I744" s="840"/>
      <c r="J744" s="850"/>
      <c r="K744" s="840">
        <f t="shared" si="390"/>
        <v>0</v>
      </c>
      <c r="L744" s="850"/>
      <c r="M744" s="840">
        <f t="shared" si="391"/>
        <v>0</v>
      </c>
      <c r="N744" s="851">
        <f t="shared" si="406"/>
        <v>10</v>
      </c>
      <c r="O744" s="844">
        <f t="shared" si="385"/>
        <v>13318180</v>
      </c>
      <c r="P744" s="844">
        <f t="shared" si="407"/>
        <v>400000</v>
      </c>
      <c r="Q744" s="844"/>
      <c r="R744" s="844">
        <f t="shared" si="392"/>
        <v>1331818</v>
      </c>
      <c r="S744" s="844">
        <f t="shared" si="393"/>
        <v>1931818</v>
      </c>
      <c r="T744" s="844">
        <f t="shared" si="394"/>
        <v>2231818</v>
      </c>
      <c r="U744" s="844">
        <f t="shared" si="395"/>
        <v>431818</v>
      </c>
      <c r="V744" s="856">
        <v>43626</v>
      </c>
      <c r="W744" s="844">
        <v>12868180</v>
      </c>
      <c r="X744" s="856">
        <v>43628</v>
      </c>
      <c r="Y744" s="844">
        <v>450000</v>
      </c>
      <c r="Z744" s="844"/>
      <c r="AA744" s="857"/>
      <c r="AB744" s="857"/>
      <c r="AC744" s="444"/>
      <c r="AD744" s="444"/>
      <c r="AE744" s="858">
        <f t="shared" si="408"/>
        <v>13318180</v>
      </c>
      <c r="AF744" s="859">
        <f t="shared" si="396"/>
        <v>0</v>
      </c>
      <c r="AG744" s="444"/>
      <c r="AH744" s="444"/>
    </row>
    <row r="745" spans="1:34" ht="15" hidden="1" customHeight="1" x14ac:dyDescent="0.25">
      <c r="A745" s="1188">
        <f t="shared" si="405"/>
        <v>15</v>
      </c>
      <c r="B745" s="1193">
        <v>43616</v>
      </c>
      <c r="C745" s="1206">
        <v>738</v>
      </c>
      <c r="D745" s="835" t="s">
        <v>79</v>
      </c>
      <c r="E745" s="1208" t="s">
        <v>31</v>
      </c>
      <c r="F745" s="850">
        <v>10</v>
      </c>
      <c r="G745" s="838">
        <f t="shared" si="388"/>
        <v>13318180</v>
      </c>
      <c r="H745" s="850"/>
      <c r="I745" s="840"/>
      <c r="J745" s="850"/>
      <c r="K745" s="840">
        <f t="shared" si="390"/>
        <v>0</v>
      </c>
      <c r="L745" s="850"/>
      <c r="M745" s="840">
        <f t="shared" si="391"/>
        <v>0</v>
      </c>
      <c r="N745" s="851">
        <f t="shared" si="406"/>
        <v>10</v>
      </c>
      <c r="O745" s="844">
        <f t="shared" si="385"/>
        <v>13318180</v>
      </c>
      <c r="P745" s="844">
        <f t="shared" si="407"/>
        <v>400000</v>
      </c>
      <c r="Q745" s="844"/>
      <c r="R745" s="844">
        <f t="shared" si="392"/>
        <v>1331818</v>
      </c>
      <c r="S745" s="844">
        <f t="shared" si="393"/>
        <v>1931818</v>
      </c>
      <c r="T745" s="844">
        <f t="shared" si="394"/>
        <v>2231818</v>
      </c>
      <c r="U745" s="844">
        <f t="shared" si="395"/>
        <v>431818</v>
      </c>
      <c r="V745" s="856">
        <v>43626</v>
      </c>
      <c r="W745" s="844">
        <v>13318180</v>
      </c>
      <c r="X745" s="834"/>
      <c r="Y745" s="844"/>
      <c r="Z745" s="844"/>
      <c r="AA745" s="857"/>
      <c r="AB745" s="857"/>
      <c r="AC745" s="444"/>
      <c r="AD745" s="444"/>
      <c r="AE745" s="858">
        <f t="shared" si="408"/>
        <v>13318180</v>
      </c>
      <c r="AF745" s="859">
        <f t="shared" si="396"/>
        <v>0</v>
      </c>
      <c r="AG745" s="444"/>
      <c r="AH745" s="444"/>
    </row>
    <row r="746" spans="1:34" ht="15" hidden="1" customHeight="1" x14ac:dyDescent="0.25">
      <c r="A746" s="1176">
        <f t="shared" si="405"/>
        <v>16</v>
      </c>
      <c r="B746" s="1193">
        <v>43616</v>
      </c>
      <c r="C746" s="1206">
        <v>739</v>
      </c>
      <c r="D746" s="835" t="s">
        <v>37</v>
      </c>
      <c r="E746" s="1208" t="s">
        <v>31</v>
      </c>
      <c r="F746" s="850">
        <v>10</v>
      </c>
      <c r="G746" s="838">
        <f t="shared" si="388"/>
        <v>13318180</v>
      </c>
      <c r="H746" s="850"/>
      <c r="I746" s="840"/>
      <c r="J746" s="850"/>
      <c r="K746" s="840">
        <f t="shared" si="390"/>
        <v>0</v>
      </c>
      <c r="L746" s="850">
        <v>1</v>
      </c>
      <c r="M746" s="840">
        <f t="shared" si="391"/>
        <v>431818</v>
      </c>
      <c r="N746" s="851">
        <f t="shared" si="406"/>
        <v>11</v>
      </c>
      <c r="O746" s="844">
        <f t="shared" si="385"/>
        <v>13749998</v>
      </c>
      <c r="P746" s="844">
        <f t="shared" si="407"/>
        <v>440000</v>
      </c>
      <c r="Q746" s="844"/>
      <c r="R746" s="844">
        <f t="shared" si="392"/>
        <v>1331818</v>
      </c>
      <c r="S746" s="844">
        <f t="shared" si="393"/>
        <v>1931818</v>
      </c>
      <c r="T746" s="844">
        <f t="shared" si="394"/>
        <v>2231818</v>
      </c>
      <c r="U746" s="844">
        <f t="shared" si="395"/>
        <v>431818</v>
      </c>
      <c r="V746" s="856">
        <v>43628</v>
      </c>
      <c r="W746" s="844">
        <v>13749998</v>
      </c>
      <c r="X746" s="834"/>
      <c r="Y746" s="844"/>
      <c r="Z746" s="844"/>
      <c r="AA746" s="857"/>
      <c r="AB746" s="857"/>
      <c r="AC746" s="444"/>
      <c r="AD746" s="444"/>
      <c r="AE746" s="858">
        <f t="shared" si="408"/>
        <v>13749998</v>
      </c>
      <c r="AF746" s="859">
        <f t="shared" si="396"/>
        <v>0</v>
      </c>
      <c r="AG746" s="444"/>
      <c r="AH746" s="444"/>
    </row>
    <row r="747" spans="1:34" ht="15" hidden="1" customHeight="1" x14ac:dyDescent="0.25">
      <c r="A747" s="1188">
        <f t="shared" si="405"/>
        <v>17</v>
      </c>
      <c r="B747" s="1193">
        <v>43616</v>
      </c>
      <c r="C747" s="1206">
        <v>740</v>
      </c>
      <c r="D747" s="835" t="s">
        <v>81</v>
      </c>
      <c r="E747" s="1208" t="s">
        <v>31</v>
      </c>
      <c r="F747" s="850">
        <v>5</v>
      </c>
      <c r="G747" s="838">
        <f t="shared" si="388"/>
        <v>6659090</v>
      </c>
      <c r="H747" s="850"/>
      <c r="I747" s="840"/>
      <c r="J747" s="850">
        <v>5</v>
      </c>
      <c r="K747" s="840">
        <f t="shared" si="390"/>
        <v>11159090</v>
      </c>
      <c r="L747" s="850"/>
      <c r="M747" s="840">
        <f t="shared" si="391"/>
        <v>0</v>
      </c>
      <c r="N747" s="851">
        <f t="shared" si="406"/>
        <v>10</v>
      </c>
      <c r="O747" s="844">
        <f t="shared" si="385"/>
        <v>17818180</v>
      </c>
      <c r="P747" s="844">
        <f t="shared" si="407"/>
        <v>400000</v>
      </c>
      <c r="Q747" s="844"/>
      <c r="R747" s="844">
        <f t="shared" si="392"/>
        <v>1331818</v>
      </c>
      <c r="S747" s="844">
        <f t="shared" si="393"/>
        <v>1931818</v>
      </c>
      <c r="T747" s="844">
        <f t="shared" si="394"/>
        <v>2231818</v>
      </c>
      <c r="U747" s="844">
        <f t="shared" si="395"/>
        <v>431818</v>
      </c>
      <c r="V747" s="856">
        <v>43626</v>
      </c>
      <c r="W747" s="844">
        <v>17818180</v>
      </c>
      <c r="X747" s="834"/>
      <c r="Y747" s="844"/>
      <c r="Z747" s="844"/>
      <c r="AA747" s="857"/>
      <c r="AB747" s="857"/>
      <c r="AC747" s="444"/>
      <c r="AD747" s="444"/>
      <c r="AE747" s="858">
        <f t="shared" si="408"/>
        <v>17818180</v>
      </c>
      <c r="AF747" s="859">
        <f t="shared" si="396"/>
        <v>0</v>
      </c>
      <c r="AG747" s="444"/>
      <c r="AH747" s="444"/>
    </row>
    <row r="748" spans="1:34" ht="15" hidden="1" customHeight="1" x14ac:dyDescent="0.25">
      <c r="A748" s="1176">
        <f t="shared" si="405"/>
        <v>18</v>
      </c>
      <c r="B748" s="1193">
        <v>43616</v>
      </c>
      <c r="C748" s="1206">
        <v>741</v>
      </c>
      <c r="D748" s="835" t="s">
        <v>80</v>
      </c>
      <c r="E748" s="1208" t="s">
        <v>31</v>
      </c>
      <c r="F748" s="850">
        <v>10</v>
      </c>
      <c r="G748" s="838">
        <f t="shared" si="388"/>
        <v>13318180</v>
      </c>
      <c r="H748" s="850"/>
      <c r="I748" s="840"/>
      <c r="J748" s="850"/>
      <c r="K748" s="840">
        <f t="shared" si="390"/>
        <v>0</v>
      </c>
      <c r="L748" s="850"/>
      <c r="M748" s="840">
        <f t="shared" si="391"/>
        <v>0</v>
      </c>
      <c r="N748" s="851">
        <f t="shared" si="406"/>
        <v>10</v>
      </c>
      <c r="O748" s="844">
        <f t="shared" si="385"/>
        <v>13318180</v>
      </c>
      <c r="P748" s="844">
        <f t="shared" si="407"/>
        <v>400000</v>
      </c>
      <c r="Q748" s="844"/>
      <c r="R748" s="844">
        <f t="shared" si="392"/>
        <v>1331818</v>
      </c>
      <c r="S748" s="844">
        <f t="shared" si="393"/>
        <v>1931818</v>
      </c>
      <c r="T748" s="844">
        <f t="shared" si="394"/>
        <v>2231818</v>
      </c>
      <c r="U748" s="844">
        <f t="shared" si="395"/>
        <v>431818</v>
      </c>
      <c r="V748" s="856">
        <v>43649</v>
      </c>
      <c r="W748" s="844">
        <v>363640</v>
      </c>
      <c r="X748" s="805">
        <v>43654</v>
      </c>
      <c r="Y748" s="1094">
        <v>5000000</v>
      </c>
      <c r="Z748" s="805">
        <v>43663</v>
      </c>
      <c r="AA748" s="1095">
        <v>7954540</v>
      </c>
      <c r="AB748" s="1095"/>
      <c r="AC748" s="444"/>
      <c r="AD748" s="444"/>
      <c r="AE748" s="858">
        <f t="shared" si="408"/>
        <v>13318180</v>
      </c>
      <c r="AF748" s="859">
        <f t="shared" si="396"/>
        <v>0</v>
      </c>
      <c r="AG748" s="445"/>
      <c r="AH748" s="444"/>
    </row>
    <row r="749" spans="1:34" ht="15" hidden="1" customHeight="1" x14ac:dyDescent="0.25">
      <c r="A749" s="1188">
        <f t="shared" si="405"/>
        <v>19</v>
      </c>
      <c r="B749" s="1193">
        <v>43616</v>
      </c>
      <c r="C749" s="1206">
        <v>742</v>
      </c>
      <c r="D749" s="835" t="s">
        <v>68</v>
      </c>
      <c r="E749" s="1208" t="s">
        <v>57</v>
      </c>
      <c r="F749" s="850">
        <v>7</v>
      </c>
      <c r="G749" s="838">
        <f t="shared" si="388"/>
        <v>9322726</v>
      </c>
      <c r="H749" s="850"/>
      <c r="I749" s="840"/>
      <c r="J749" s="850">
        <v>2</v>
      </c>
      <c r="K749" s="840">
        <f t="shared" si="390"/>
        <v>4463636</v>
      </c>
      <c r="L749" s="850">
        <v>1</v>
      </c>
      <c r="M749" s="840">
        <f t="shared" si="391"/>
        <v>431818</v>
      </c>
      <c r="N749" s="851">
        <f t="shared" si="406"/>
        <v>10</v>
      </c>
      <c r="O749" s="844">
        <f t="shared" si="385"/>
        <v>14218180</v>
      </c>
      <c r="P749" s="844">
        <f t="shared" si="407"/>
        <v>400000</v>
      </c>
      <c r="Q749" s="844"/>
      <c r="R749" s="844">
        <f t="shared" si="392"/>
        <v>1331818</v>
      </c>
      <c r="S749" s="844">
        <f t="shared" si="393"/>
        <v>1931818</v>
      </c>
      <c r="T749" s="844">
        <f t="shared" si="394"/>
        <v>2231818</v>
      </c>
      <c r="U749" s="844">
        <f t="shared" si="395"/>
        <v>431818</v>
      </c>
      <c r="V749" s="856">
        <v>43626</v>
      </c>
      <c r="W749" s="844">
        <v>5018180</v>
      </c>
      <c r="X749" s="856">
        <v>43628</v>
      </c>
      <c r="Y749" s="844">
        <v>200000</v>
      </c>
      <c r="Z749" s="856">
        <v>43633</v>
      </c>
      <c r="AA749" s="857">
        <v>9000000</v>
      </c>
      <c r="AB749" s="857"/>
      <c r="AC749" s="444"/>
      <c r="AD749" s="444"/>
      <c r="AE749" s="858">
        <f t="shared" si="408"/>
        <v>14218180</v>
      </c>
      <c r="AF749" s="859">
        <f t="shared" si="396"/>
        <v>0</v>
      </c>
      <c r="AG749" s="445"/>
      <c r="AH749" s="444"/>
    </row>
    <row r="750" spans="1:34" ht="15" customHeight="1" x14ac:dyDescent="0.25">
      <c r="A750" s="1176">
        <v>1</v>
      </c>
      <c r="B750" s="1193">
        <v>43617</v>
      </c>
      <c r="C750" s="1206">
        <v>743</v>
      </c>
      <c r="D750" s="835" t="s">
        <v>93</v>
      </c>
      <c r="E750" s="1208" t="s">
        <v>31</v>
      </c>
      <c r="F750" s="850"/>
      <c r="G750" s="838">
        <f t="shared" si="388"/>
        <v>0</v>
      </c>
      <c r="H750" s="839"/>
      <c r="I750" s="840">
        <f t="shared" ref="I750:I781" si="410">H750*S750</f>
        <v>0</v>
      </c>
      <c r="J750" s="841">
        <v>10</v>
      </c>
      <c r="K750" s="840">
        <f t="shared" si="390"/>
        <v>22318180</v>
      </c>
      <c r="L750" s="842"/>
      <c r="M750" s="840">
        <f t="shared" si="391"/>
        <v>0</v>
      </c>
      <c r="N750" s="851">
        <f>F750+H750+J750+L750</f>
        <v>10</v>
      </c>
      <c r="O750" s="844">
        <f t="shared" si="385"/>
        <v>22318180</v>
      </c>
      <c r="P750" s="844">
        <f>+N750*40000</f>
        <v>400000</v>
      </c>
      <c r="Q750" s="844"/>
      <c r="R750" s="844">
        <f t="shared" si="392"/>
        <v>1331818</v>
      </c>
      <c r="S750" s="844">
        <f t="shared" si="393"/>
        <v>1931818</v>
      </c>
      <c r="T750" s="844">
        <f t="shared" si="394"/>
        <v>2231818</v>
      </c>
      <c r="U750" s="844">
        <f t="shared" si="395"/>
        <v>431818</v>
      </c>
      <c r="V750" s="856">
        <v>43648</v>
      </c>
      <c r="W750" s="844">
        <v>15000000</v>
      </c>
      <c r="X750" s="805">
        <v>43680</v>
      </c>
      <c r="Y750" s="1094">
        <v>7095000</v>
      </c>
      <c r="Z750" s="805">
        <v>43697</v>
      </c>
      <c r="AA750" s="857">
        <v>110680</v>
      </c>
      <c r="AB750" s="857"/>
      <c r="AC750" s="444"/>
      <c r="AD750" s="444"/>
      <c r="AE750" s="858">
        <f>W750+Y750+AA750+AC750</f>
        <v>22205680</v>
      </c>
      <c r="AF750" s="859">
        <f t="shared" si="396"/>
        <v>112500</v>
      </c>
      <c r="AG750" s="445" t="s">
        <v>302</v>
      </c>
      <c r="AH750" s="444"/>
    </row>
    <row r="751" spans="1:34" ht="15" hidden="1" customHeight="1" x14ac:dyDescent="0.25">
      <c r="A751" s="1176">
        <f t="shared" ref="A751:A753" si="411">+A750+1</f>
        <v>2</v>
      </c>
      <c r="B751" s="1193">
        <v>43617</v>
      </c>
      <c r="C751" s="1206">
        <v>744</v>
      </c>
      <c r="D751" s="835" t="s">
        <v>80</v>
      </c>
      <c r="E751" s="1208" t="s">
        <v>31</v>
      </c>
      <c r="F751" s="850"/>
      <c r="G751" s="838">
        <f t="shared" si="388"/>
        <v>0</v>
      </c>
      <c r="H751" s="839"/>
      <c r="I751" s="840">
        <f t="shared" si="410"/>
        <v>0</v>
      </c>
      <c r="J751" s="841">
        <v>10</v>
      </c>
      <c r="K751" s="840">
        <f t="shared" si="390"/>
        <v>22318180</v>
      </c>
      <c r="L751" s="842"/>
      <c r="M751" s="840">
        <f t="shared" si="391"/>
        <v>0</v>
      </c>
      <c r="N751" s="851">
        <f t="shared" ref="N751:N753" si="412">F751+H751+J751+L751</f>
        <v>10</v>
      </c>
      <c r="O751" s="844">
        <f t="shared" si="385"/>
        <v>22318180</v>
      </c>
      <c r="P751" s="844">
        <f t="shared" ref="P751:P753" si="413">+N751*40000</f>
        <v>400000</v>
      </c>
      <c r="Q751" s="844"/>
      <c r="R751" s="844">
        <f t="shared" si="392"/>
        <v>1331818</v>
      </c>
      <c r="S751" s="844">
        <f t="shared" si="393"/>
        <v>1931818</v>
      </c>
      <c r="T751" s="844">
        <f t="shared" si="394"/>
        <v>2231818</v>
      </c>
      <c r="U751" s="844">
        <f t="shared" si="395"/>
        <v>431818</v>
      </c>
      <c r="V751" s="856">
        <v>43634</v>
      </c>
      <c r="W751" s="844">
        <v>681820</v>
      </c>
      <c r="X751" s="805">
        <v>43641</v>
      </c>
      <c r="Y751" s="1094">
        <v>7000000</v>
      </c>
      <c r="Z751" s="856">
        <v>43649</v>
      </c>
      <c r="AA751" s="857">
        <v>14636360</v>
      </c>
      <c r="AB751" s="857"/>
      <c r="AC751" s="444"/>
      <c r="AD751" s="444"/>
      <c r="AE751" s="858">
        <f t="shared" ref="AE751:AE753" si="414">W751+Y751+AA751+AC751</f>
        <v>22318180</v>
      </c>
      <c r="AF751" s="859">
        <f t="shared" si="396"/>
        <v>0</v>
      </c>
      <c r="AG751" s="445"/>
      <c r="AH751" s="444"/>
    </row>
    <row r="752" spans="1:34" ht="15" hidden="1" customHeight="1" x14ac:dyDescent="0.25">
      <c r="A752" s="1176">
        <f t="shared" si="411"/>
        <v>3</v>
      </c>
      <c r="B752" s="1193">
        <v>43617</v>
      </c>
      <c r="C752" s="1206">
        <v>745</v>
      </c>
      <c r="D752" s="835" t="s">
        <v>59</v>
      </c>
      <c r="E752" s="1208" t="s">
        <v>57</v>
      </c>
      <c r="F752" s="850">
        <v>3</v>
      </c>
      <c r="G752" s="838">
        <f t="shared" si="388"/>
        <v>3995454</v>
      </c>
      <c r="H752" s="839"/>
      <c r="I752" s="840">
        <f t="shared" si="410"/>
        <v>0</v>
      </c>
      <c r="J752" s="841"/>
      <c r="K752" s="840">
        <f t="shared" si="390"/>
        <v>0</v>
      </c>
      <c r="L752" s="842"/>
      <c r="M752" s="840">
        <f t="shared" si="391"/>
        <v>0</v>
      </c>
      <c r="N752" s="851">
        <f t="shared" si="412"/>
        <v>3</v>
      </c>
      <c r="O752" s="844">
        <f t="shared" si="385"/>
        <v>3995454</v>
      </c>
      <c r="P752" s="844">
        <f t="shared" si="413"/>
        <v>120000</v>
      </c>
      <c r="Q752" s="844"/>
      <c r="R752" s="844">
        <f t="shared" si="392"/>
        <v>1331818</v>
      </c>
      <c r="S752" s="844">
        <f t="shared" si="393"/>
        <v>1931818</v>
      </c>
      <c r="T752" s="844">
        <f t="shared" si="394"/>
        <v>2231818</v>
      </c>
      <c r="U752" s="844">
        <f t="shared" si="395"/>
        <v>431818</v>
      </c>
      <c r="V752" s="856">
        <v>43626</v>
      </c>
      <c r="W752" s="844">
        <v>3995454</v>
      </c>
      <c r="X752" s="856"/>
      <c r="Y752" s="844"/>
      <c r="Z752" s="856"/>
      <c r="AA752" s="857">
        <v>0</v>
      </c>
      <c r="AB752" s="857"/>
      <c r="AC752" s="444"/>
      <c r="AD752" s="444"/>
      <c r="AE752" s="858">
        <f t="shared" si="414"/>
        <v>3995454</v>
      </c>
      <c r="AF752" s="859">
        <f t="shared" si="396"/>
        <v>0</v>
      </c>
      <c r="AG752" s="444"/>
      <c r="AH752" s="444"/>
    </row>
    <row r="753" spans="1:34" ht="15" hidden="1" customHeight="1" x14ac:dyDescent="0.25">
      <c r="A753" s="1176">
        <f t="shared" si="411"/>
        <v>4</v>
      </c>
      <c r="B753" s="1193">
        <v>43617</v>
      </c>
      <c r="C753" s="1206">
        <v>746</v>
      </c>
      <c r="D753" s="835" t="s">
        <v>58</v>
      </c>
      <c r="E753" s="1208" t="s">
        <v>57</v>
      </c>
      <c r="F753" s="850">
        <v>5</v>
      </c>
      <c r="G753" s="838">
        <f t="shared" si="388"/>
        <v>6659090</v>
      </c>
      <c r="H753" s="839"/>
      <c r="I753" s="840">
        <f t="shared" si="410"/>
        <v>0</v>
      </c>
      <c r="J753" s="841">
        <v>2</v>
      </c>
      <c r="K753" s="840">
        <f t="shared" si="390"/>
        <v>4463636</v>
      </c>
      <c r="L753" s="842"/>
      <c r="M753" s="840">
        <f t="shared" si="391"/>
        <v>0</v>
      </c>
      <c r="N753" s="851">
        <f t="shared" si="412"/>
        <v>7</v>
      </c>
      <c r="O753" s="844">
        <f t="shared" si="385"/>
        <v>11122726</v>
      </c>
      <c r="P753" s="844">
        <f t="shared" si="413"/>
        <v>280000</v>
      </c>
      <c r="Q753" s="844"/>
      <c r="R753" s="844">
        <f t="shared" si="392"/>
        <v>1331818</v>
      </c>
      <c r="S753" s="844">
        <f t="shared" si="393"/>
        <v>1931818</v>
      </c>
      <c r="T753" s="844">
        <f t="shared" si="394"/>
        <v>2231818</v>
      </c>
      <c r="U753" s="844">
        <f t="shared" si="395"/>
        <v>431818</v>
      </c>
      <c r="V753" s="856">
        <v>43626</v>
      </c>
      <c r="W753" s="844">
        <v>9500000</v>
      </c>
      <c r="X753" s="856">
        <v>43628</v>
      </c>
      <c r="Y753" s="844">
        <v>1622726</v>
      </c>
      <c r="Z753" s="844"/>
      <c r="AA753" s="857"/>
      <c r="AB753" s="857"/>
      <c r="AC753" s="444"/>
      <c r="AD753" s="444"/>
      <c r="AE753" s="858">
        <f t="shared" si="414"/>
        <v>11122726</v>
      </c>
      <c r="AF753" s="859">
        <f t="shared" si="396"/>
        <v>0</v>
      </c>
      <c r="AG753" s="444"/>
      <c r="AH753" s="444"/>
    </row>
    <row r="754" spans="1:34" ht="15" hidden="1" customHeight="1" x14ac:dyDescent="0.25">
      <c r="A754" s="1176">
        <v>1</v>
      </c>
      <c r="B754" s="1193">
        <v>43627</v>
      </c>
      <c r="C754" s="1206">
        <v>747</v>
      </c>
      <c r="D754" s="835" t="s">
        <v>261</v>
      </c>
      <c r="E754" s="1208" t="s">
        <v>43</v>
      </c>
      <c r="F754" s="850">
        <v>7</v>
      </c>
      <c r="G754" s="838">
        <f t="shared" si="388"/>
        <v>9322726</v>
      </c>
      <c r="H754" s="839"/>
      <c r="I754" s="840">
        <f t="shared" si="410"/>
        <v>0</v>
      </c>
      <c r="J754" s="841">
        <v>3</v>
      </c>
      <c r="K754" s="840">
        <f t="shared" si="390"/>
        <v>6695454</v>
      </c>
      <c r="L754" s="842">
        <v>1</v>
      </c>
      <c r="M754" s="840">
        <f t="shared" si="391"/>
        <v>431818</v>
      </c>
      <c r="N754" s="851">
        <f>F754+H754+J754+L754</f>
        <v>11</v>
      </c>
      <c r="O754" s="844">
        <f t="shared" si="385"/>
        <v>16449998</v>
      </c>
      <c r="P754" s="844">
        <f>+N754*40000</f>
        <v>440000</v>
      </c>
      <c r="Q754" s="844"/>
      <c r="R754" s="844">
        <f t="shared" si="392"/>
        <v>1331818</v>
      </c>
      <c r="S754" s="844">
        <f t="shared" si="393"/>
        <v>1931818</v>
      </c>
      <c r="T754" s="844">
        <f t="shared" si="394"/>
        <v>2231818</v>
      </c>
      <c r="U754" s="844">
        <f t="shared" si="395"/>
        <v>431818</v>
      </c>
      <c r="V754" s="805">
        <v>43656</v>
      </c>
      <c r="W754" s="1094">
        <v>16449998</v>
      </c>
      <c r="X754" s="856"/>
      <c r="Y754" s="844"/>
      <c r="Z754" s="844"/>
      <c r="AA754" s="857"/>
      <c r="AB754" s="857"/>
      <c r="AC754" s="444"/>
      <c r="AD754" s="444"/>
      <c r="AE754" s="858">
        <f>W754+Y754+AA754+AC754</f>
        <v>16449998</v>
      </c>
      <c r="AF754" s="859">
        <f t="shared" si="396"/>
        <v>0</v>
      </c>
      <c r="AG754" s="445"/>
      <c r="AH754" s="444"/>
    </row>
    <row r="755" spans="1:34" ht="15" hidden="1" customHeight="1" x14ac:dyDescent="0.25">
      <c r="A755" s="1176">
        <f t="shared" ref="A755:A769" si="415">+A754+1</f>
        <v>2</v>
      </c>
      <c r="B755" s="1193">
        <v>43627</v>
      </c>
      <c r="C755" s="1206">
        <v>748</v>
      </c>
      <c r="D755" s="835" t="s">
        <v>69</v>
      </c>
      <c r="E755" s="1208" t="s">
        <v>57</v>
      </c>
      <c r="F755" s="850">
        <v>7</v>
      </c>
      <c r="G755" s="838">
        <f t="shared" si="388"/>
        <v>9322726</v>
      </c>
      <c r="H755" s="839"/>
      <c r="I755" s="840">
        <f t="shared" si="410"/>
        <v>0</v>
      </c>
      <c r="J755" s="841">
        <v>3</v>
      </c>
      <c r="K755" s="840">
        <f t="shared" si="390"/>
        <v>6695454</v>
      </c>
      <c r="L755" s="842">
        <v>1</v>
      </c>
      <c r="M755" s="840">
        <f t="shared" si="391"/>
        <v>431818</v>
      </c>
      <c r="N755" s="851">
        <f t="shared" ref="N755:N769" si="416">F755+H755+J755+L755</f>
        <v>11</v>
      </c>
      <c r="O755" s="844">
        <f t="shared" si="385"/>
        <v>16449998</v>
      </c>
      <c r="P755" s="844">
        <f t="shared" ref="P755:P769" si="417">+N755*40000</f>
        <v>440000</v>
      </c>
      <c r="Q755" s="844"/>
      <c r="R755" s="844">
        <f t="shared" si="392"/>
        <v>1331818</v>
      </c>
      <c r="S755" s="844">
        <f t="shared" si="393"/>
        <v>1931818</v>
      </c>
      <c r="T755" s="844">
        <f t="shared" si="394"/>
        <v>2231818</v>
      </c>
      <c r="U755" s="844">
        <f t="shared" si="395"/>
        <v>431818</v>
      </c>
      <c r="V755" s="856">
        <v>43628</v>
      </c>
      <c r="W755" s="844">
        <v>10450000</v>
      </c>
      <c r="X755" s="856">
        <v>43635</v>
      </c>
      <c r="Y755" s="844">
        <v>6000000</v>
      </c>
      <c r="Z755" s="844"/>
      <c r="AA755" s="857"/>
      <c r="AB755" s="857"/>
      <c r="AC755" s="444"/>
      <c r="AD755" s="444"/>
      <c r="AE755" s="858">
        <f t="shared" ref="AE755:AE769" si="418">W755+Y755+AA755+AC755</f>
        <v>16450000</v>
      </c>
      <c r="AF755" s="859">
        <f t="shared" si="396"/>
        <v>-2</v>
      </c>
      <c r="AG755" s="444"/>
      <c r="AH755" s="444"/>
    </row>
    <row r="756" spans="1:34" ht="15" hidden="1" customHeight="1" x14ac:dyDescent="0.25">
      <c r="A756" s="1176">
        <f t="shared" si="415"/>
        <v>3</v>
      </c>
      <c r="B756" s="1193">
        <v>43628</v>
      </c>
      <c r="C756" s="1206">
        <v>749</v>
      </c>
      <c r="D756" s="835" t="s">
        <v>39</v>
      </c>
      <c r="E756" s="1208" t="s">
        <v>31</v>
      </c>
      <c r="F756" s="850">
        <v>7</v>
      </c>
      <c r="G756" s="838">
        <f t="shared" si="388"/>
        <v>9322726</v>
      </c>
      <c r="H756" s="839"/>
      <c r="I756" s="840">
        <f t="shared" si="410"/>
        <v>0</v>
      </c>
      <c r="J756" s="841">
        <v>3</v>
      </c>
      <c r="K756" s="840">
        <f t="shared" si="390"/>
        <v>6695454</v>
      </c>
      <c r="L756" s="842"/>
      <c r="M756" s="840">
        <f t="shared" si="391"/>
        <v>0</v>
      </c>
      <c r="N756" s="851">
        <f t="shared" si="416"/>
        <v>10</v>
      </c>
      <c r="O756" s="844">
        <f t="shared" si="385"/>
        <v>16018180</v>
      </c>
      <c r="P756" s="844">
        <f t="shared" si="417"/>
        <v>400000</v>
      </c>
      <c r="Q756" s="844"/>
      <c r="R756" s="844">
        <f t="shared" si="392"/>
        <v>1331818</v>
      </c>
      <c r="S756" s="844">
        <f t="shared" si="393"/>
        <v>1931818</v>
      </c>
      <c r="T756" s="844">
        <f t="shared" si="394"/>
        <v>2231818</v>
      </c>
      <c r="U756" s="844">
        <f t="shared" si="395"/>
        <v>431818</v>
      </c>
      <c r="V756" s="856">
        <v>43629</v>
      </c>
      <c r="W756" s="844">
        <v>16018180</v>
      </c>
      <c r="X756" s="856"/>
      <c r="Y756" s="844"/>
      <c r="Z756" s="856"/>
      <c r="AA756" s="857">
        <v>0</v>
      </c>
      <c r="AB756" s="857"/>
      <c r="AC756" s="444"/>
      <c r="AD756" s="444"/>
      <c r="AE756" s="858">
        <f t="shared" si="418"/>
        <v>16018180</v>
      </c>
      <c r="AF756" s="859">
        <f t="shared" si="396"/>
        <v>0</v>
      </c>
      <c r="AG756" s="444" t="s">
        <v>269</v>
      </c>
      <c r="AH756" s="444"/>
    </row>
    <row r="757" spans="1:34" ht="15" hidden="1" customHeight="1" x14ac:dyDescent="0.25">
      <c r="A757" s="1188">
        <f t="shared" si="415"/>
        <v>4</v>
      </c>
      <c r="B757" s="1193">
        <v>43628</v>
      </c>
      <c r="C757" s="1206">
        <v>750</v>
      </c>
      <c r="D757" s="835" t="s">
        <v>34</v>
      </c>
      <c r="E757" s="1208" t="s">
        <v>31</v>
      </c>
      <c r="F757" s="850">
        <v>3</v>
      </c>
      <c r="G757" s="838">
        <f t="shared" si="388"/>
        <v>3995454</v>
      </c>
      <c r="H757" s="839"/>
      <c r="I757" s="840">
        <f t="shared" si="410"/>
        <v>0</v>
      </c>
      <c r="J757" s="841">
        <v>2</v>
      </c>
      <c r="K757" s="840">
        <f t="shared" si="390"/>
        <v>4463636</v>
      </c>
      <c r="L757" s="842"/>
      <c r="M757" s="840">
        <f t="shared" si="391"/>
        <v>0</v>
      </c>
      <c r="N757" s="851">
        <f t="shared" si="416"/>
        <v>5</v>
      </c>
      <c r="O757" s="844">
        <f t="shared" si="385"/>
        <v>8459090</v>
      </c>
      <c r="P757" s="844">
        <f t="shared" si="417"/>
        <v>200000</v>
      </c>
      <c r="Q757" s="844"/>
      <c r="R757" s="844">
        <f t="shared" si="392"/>
        <v>1331818</v>
      </c>
      <c r="S757" s="844">
        <f t="shared" si="393"/>
        <v>1931818</v>
      </c>
      <c r="T757" s="844">
        <f t="shared" si="394"/>
        <v>2231818</v>
      </c>
      <c r="U757" s="844">
        <f t="shared" si="395"/>
        <v>431818</v>
      </c>
      <c r="V757" s="856">
        <v>43635</v>
      </c>
      <c r="W757" s="844">
        <v>8459090</v>
      </c>
      <c r="X757" s="856"/>
      <c r="Y757" s="844"/>
      <c r="Z757" s="844"/>
      <c r="AA757" s="857"/>
      <c r="AB757" s="857"/>
      <c r="AC757" s="444"/>
      <c r="AD757" s="444"/>
      <c r="AE757" s="858">
        <f t="shared" si="418"/>
        <v>8459090</v>
      </c>
      <c r="AF757" s="859">
        <f t="shared" si="396"/>
        <v>0</v>
      </c>
      <c r="AG757" s="444"/>
      <c r="AH757" s="444"/>
    </row>
    <row r="758" spans="1:34" ht="15" hidden="1" customHeight="1" x14ac:dyDescent="0.25">
      <c r="A758" s="1188">
        <f t="shared" si="415"/>
        <v>5</v>
      </c>
      <c r="B758" s="1193">
        <v>43628</v>
      </c>
      <c r="C758" s="1206">
        <v>751</v>
      </c>
      <c r="D758" s="835" t="s">
        <v>172</v>
      </c>
      <c r="E758" s="1208" t="s">
        <v>31</v>
      </c>
      <c r="F758" s="850">
        <v>5</v>
      </c>
      <c r="G758" s="838">
        <f t="shared" si="388"/>
        <v>6659090</v>
      </c>
      <c r="H758" s="839"/>
      <c r="I758" s="840">
        <f t="shared" si="410"/>
        <v>0</v>
      </c>
      <c r="J758" s="841"/>
      <c r="K758" s="840">
        <f t="shared" si="390"/>
        <v>0</v>
      </c>
      <c r="L758" s="842"/>
      <c r="M758" s="840">
        <f t="shared" si="391"/>
        <v>0</v>
      </c>
      <c r="N758" s="851">
        <f t="shared" si="416"/>
        <v>5</v>
      </c>
      <c r="O758" s="844">
        <f t="shared" si="385"/>
        <v>6659090</v>
      </c>
      <c r="P758" s="844">
        <f t="shared" si="417"/>
        <v>200000</v>
      </c>
      <c r="Q758" s="844"/>
      <c r="R758" s="844">
        <f t="shared" si="392"/>
        <v>1331818</v>
      </c>
      <c r="S758" s="844">
        <f t="shared" si="393"/>
        <v>1931818</v>
      </c>
      <c r="T758" s="844">
        <f t="shared" si="394"/>
        <v>2231818</v>
      </c>
      <c r="U758" s="844">
        <f t="shared" si="395"/>
        <v>431818</v>
      </c>
      <c r="V758" s="856">
        <v>43651</v>
      </c>
      <c r="W758" s="844">
        <v>6659090</v>
      </c>
      <c r="X758" s="856"/>
      <c r="Y758" s="844"/>
      <c r="Z758" s="844"/>
      <c r="AA758" s="857"/>
      <c r="AB758" s="857"/>
      <c r="AC758" s="444"/>
      <c r="AD758" s="444"/>
      <c r="AE758" s="858">
        <f t="shared" si="418"/>
        <v>6659090</v>
      </c>
      <c r="AF758" s="859">
        <f t="shared" si="396"/>
        <v>0</v>
      </c>
      <c r="AG758" s="445"/>
      <c r="AH758" s="444"/>
    </row>
    <row r="759" spans="1:34" ht="15" hidden="1" customHeight="1" x14ac:dyDescent="0.25">
      <c r="A759" s="1188">
        <f t="shared" si="415"/>
        <v>6</v>
      </c>
      <c r="B759" s="1193">
        <v>43628</v>
      </c>
      <c r="C759" s="1206">
        <v>752</v>
      </c>
      <c r="D759" s="835" t="s">
        <v>41</v>
      </c>
      <c r="E759" s="1208" t="s">
        <v>31</v>
      </c>
      <c r="F759" s="850">
        <v>7</v>
      </c>
      <c r="G759" s="838">
        <f t="shared" si="388"/>
        <v>9322726</v>
      </c>
      <c r="H759" s="839"/>
      <c r="I759" s="840">
        <f t="shared" si="410"/>
        <v>0</v>
      </c>
      <c r="J759" s="841">
        <v>3</v>
      </c>
      <c r="K759" s="840">
        <f t="shared" si="390"/>
        <v>6695454</v>
      </c>
      <c r="L759" s="842"/>
      <c r="M759" s="840">
        <f t="shared" si="391"/>
        <v>0</v>
      </c>
      <c r="N759" s="851">
        <f t="shared" si="416"/>
        <v>10</v>
      </c>
      <c r="O759" s="844">
        <f t="shared" si="385"/>
        <v>16018180</v>
      </c>
      <c r="P759" s="844">
        <f t="shared" si="417"/>
        <v>400000</v>
      </c>
      <c r="Q759" s="844"/>
      <c r="R759" s="844">
        <f t="shared" si="392"/>
        <v>1331818</v>
      </c>
      <c r="S759" s="844">
        <f t="shared" si="393"/>
        <v>1931818</v>
      </c>
      <c r="T759" s="844">
        <f t="shared" si="394"/>
        <v>2231818</v>
      </c>
      <c r="U759" s="844">
        <f t="shared" si="395"/>
        <v>431818</v>
      </c>
      <c r="V759" s="805">
        <v>43644</v>
      </c>
      <c r="W759" s="1094">
        <v>16018180</v>
      </c>
      <c r="X759" s="856"/>
      <c r="Y759" s="844"/>
      <c r="Z759" s="844"/>
      <c r="AA759" s="857"/>
      <c r="AB759" s="857"/>
      <c r="AC759" s="444"/>
      <c r="AD759" s="444"/>
      <c r="AE759" s="858">
        <f t="shared" si="418"/>
        <v>16018180</v>
      </c>
      <c r="AF759" s="859">
        <f t="shared" si="396"/>
        <v>0</v>
      </c>
      <c r="AG759" s="445"/>
      <c r="AH759" s="444"/>
    </row>
    <row r="760" spans="1:34" ht="15" hidden="1" customHeight="1" x14ac:dyDescent="0.25">
      <c r="A760" s="1188">
        <f t="shared" si="415"/>
        <v>7</v>
      </c>
      <c r="B760" s="1193">
        <v>43628</v>
      </c>
      <c r="C760" s="1206">
        <v>753</v>
      </c>
      <c r="D760" s="835" t="s">
        <v>49</v>
      </c>
      <c r="E760" s="1208" t="s">
        <v>43</v>
      </c>
      <c r="F760" s="850">
        <v>3</v>
      </c>
      <c r="G760" s="838">
        <f t="shared" si="388"/>
        <v>3995454</v>
      </c>
      <c r="H760" s="839"/>
      <c r="I760" s="840">
        <f t="shared" si="410"/>
        <v>0</v>
      </c>
      <c r="J760" s="841">
        <v>2</v>
      </c>
      <c r="K760" s="840">
        <f t="shared" si="390"/>
        <v>4463636</v>
      </c>
      <c r="L760" s="842"/>
      <c r="M760" s="840">
        <f t="shared" si="391"/>
        <v>0</v>
      </c>
      <c r="N760" s="851">
        <f t="shared" si="416"/>
        <v>5</v>
      </c>
      <c r="O760" s="844">
        <f t="shared" si="385"/>
        <v>8459090</v>
      </c>
      <c r="P760" s="844">
        <f t="shared" si="417"/>
        <v>200000</v>
      </c>
      <c r="Q760" s="844"/>
      <c r="R760" s="844">
        <f t="shared" si="392"/>
        <v>1331818</v>
      </c>
      <c r="S760" s="844">
        <f t="shared" si="393"/>
        <v>1931818</v>
      </c>
      <c r="T760" s="844">
        <f t="shared" si="394"/>
        <v>2231818</v>
      </c>
      <c r="U760" s="844">
        <f t="shared" si="395"/>
        <v>431818</v>
      </c>
      <c r="V760" s="856">
        <v>43633</v>
      </c>
      <c r="W760" s="844">
        <v>8459090</v>
      </c>
      <c r="X760" s="856"/>
      <c r="Y760" s="844"/>
      <c r="Z760" s="844"/>
      <c r="AA760" s="857"/>
      <c r="AB760" s="857"/>
      <c r="AC760" s="444"/>
      <c r="AD760" s="444"/>
      <c r="AE760" s="858">
        <f t="shared" si="418"/>
        <v>8459090</v>
      </c>
      <c r="AF760" s="859">
        <f t="shared" si="396"/>
        <v>0</v>
      </c>
      <c r="AG760" s="445"/>
      <c r="AH760" s="444"/>
    </row>
    <row r="761" spans="1:34" ht="15" hidden="1" customHeight="1" x14ac:dyDescent="0.25">
      <c r="A761" s="1188">
        <f t="shared" si="415"/>
        <v>8</v>
      </c>
      <c r="B761" s="1193">
        <v>43628</v>
      </c>
      <c r="C761" s="1206">
        <v>754</v>
      </c>
      <c r="D761" s="835" t="s">
        <v>46</v>
      </c>
      <c r="E761" s="1208" t="s">
        <v>43</v>
      </c>
      <c r="F761" s="850">
        <v>3</v>
      </c>
      <c r="G761" s="838">
        <f t="shared" si="388"/>
        <v>3995454</v>
      </c>
      <c r="H761" s="839"/>
      <c r="I761" s="840">
        <f t="shared" si="410"/>
        <v>0</v>
      </c>
      <c r="J761" s="841">
        <v>2</v>
      </c>
      <c r="K761" s="840">
        <f t="shared" si="390"/>
        <v>4463636</v>
      </c>
      <c r="L761" s="842"/>
      <c r="M761" s="840">
        <f t="shared" si="391"/>
        <v>0</v>
      </c>
      <c r="N761" s="851">
        <f t="shared" si="416"/>
        <v>5</v>
      </c>
      <c r="O761" s="844">
        <f t="shared" si="385"/>
        <v>8459090</v>
      </c>
      <c r="P761" s="844">
        <f t="shared" si="417"/>
        <v>200000</v>
      </c>
      <c r="Q761" s="844"/>
      <c r="R761" s="844">
        <f t="shared" si="392"/>
        <v>1331818</v>
      </c>
      <c r="S761" s="844">
        <f t="shared" si="393"/>
        <v>1931818</v>
      </c>
      <c r="T761" s="844">
        <f t="shared" si="394"/>
        <v>2231818</v>
      </c>
      <c r="U761" s="844">
        <f t="shared" si="395"/>
        <v>431818</v>
      </c>
      <c r="V761" s="805">
        <v>43644</v>
      </c>
      <c r="W761" s="1094">
        <v>4000000</v>
      </c>
      <c r="X761" s="805">
        <v>43654</v>
      </c>
      <c r="Y761" s="844">
        <v>4459090</v>
      </c>
      <c r="Z761" s="844"/>
      <c r="AA761" s="857"/>
      <c r="AB761" s="857"/>
      <c r="AC761" s="444"/>
      <c r="AD761" s="444"/>
      <c r="AE761" s="858">
        <f t="shared" si="418"/>
        <v>8459090</v>
      </c>
      <c r="AF761" s="859">
        <f t="shared" si="396"/>
        <v>0</v>
      </c>
      <c r="AG761" s="445"/>
      <c r="AH761" s="444"/>
    </row>
    <row r="762" spans="1:34" ht="15" hidden="1" customHeight="1" x14ac:dyDescent="0.25">
      <c r="A762" s="1188">
        <f t="shared" si="415"/>
        <v>9</v>
      </c>
      <c r="B762" s="1193">
        <v>43628</v>
      </c>
      <c r="C762" s="1206">
        <v>755</v>
      </c>
      <c r="D762" s="835" t="s">
        <v>50</v>
      </c>
      <c r="E762" s="1208" t="s">
        <v>43</v>
      </c>
      <c r="F762" s="850">
        <v>6</v>
      </c>
      <c r="G762" s="838">
        <f t="shared" si="388"/>
        <v>7990908</v>
      </c>
      <c r="H762" s="839"/>
      <c r="I762" s="840">
        <f t="shared" si="410"/>
        <v>0</v>
      </c>
      <c r="J762" s="841">
        <v>4</v>
      </c>
      <c r="K762" s="840">
        <f t="shared" si="390"/>
        <v>8927272</v>
      </c>
      <c r="L762" s="842">
        <v>1</v>
      </c>
      <c r="M762" s="840">
        <f t="shared" si="391"/>
        <v>431818</v>
      </c>
      <c r="N762" s="851">
        <f t="shared" si="416"/>
        <v>11</v>
      </c>
      <c r="O762" s="844">
        <f t="shared" si="385"/>
        <v>17349998</v>
      </c>
      <c r="P762" s="844">
        <f t="shared" si="417"/>
        <v>440000</v>
      </c>
      <c r="Q762" s="844"/>
      <c r="R762" s="844">
        <f t="shared" si="392"/>
        <v>1331818</v>
      </c>
      <c r="S762" s="844">
        <f t="shared" si="393"/>
        <v>1931818</v>
      </c>
      <c r="T762" s="844">
        <f t="shared" si="394"/>
        <v>2231818</v>
      </c>
      <c r="U762" s="844">
        <f t="shared" si="395"/>
        <v>431818</v>
      </c>
      <c r="V762" s="856">
        <v>43630</v>
      </c>
      <c r="W762" s="844">
        <v>15000000</v>
      </c>
      <c r="X762" s="805">
        <v>43654</v>
      </c>
      <c r="Y762" s="844">
        <v>350000</v>
      </c>
      <c r="Z762" s="805">
        <v>43661</v>
      </c>
      <c r="AA762" s="1095">
        <v>2000000</v>
      </c>
      <c r="AB762" s="857"/>
      <c r="AC762" s="444"/>
      <c r="AD762" s="444"/>
      <c r="AE762" s="858">
        <f t="shared" si="418"/>
        <v>17350000</v>
      </c>
      <c r="AF762" s="859">
        <f t="shared" si="396"/>
        <v>-2</v>
      </c>
      <c r="AG762" s="445"/>
      <c r="AH762" s="444"/>
    </row>
    <row r="763" spans="1:34" ht="15" hidden="1" customHeight="1" x14ac:dyDescent="0.25">
      <c r="A763" s="1188">
        <f t="shared" si="415"/>
        <v>10</v>
      </c>
      <c r="B763" s="1193">
        <v>43628</v>
      </c>
      <c r="C763" s="1206">
        <v>756</v>
      </c>
      <c r="D763" s="835" t="s">
        <v>59</v>
      </c>
      <c r="E763" s="1208" t="s">
        <v>57</v>
      </c>
      <c r="F763" s="850">
        <v>3</v>
      </c>
      <c r="G763" s="838">
        <f t="shared" si="388"/>
        <v>3995454</v>
      </c>
      <c r="H763" s="839"/>
      <c r="I763" s="840">
        <f t="shared" si="410"/>
        <v>0</v>
      </c>
      <c r="J763" s="841"/>
      <c r="K763" s="840">
        <f t="shared" si="390"/>
        <v>0</v>
      </c>
      <c r="L763" s="842"/>
      <c r="M763" s="840">
        <f t="shared" si="391"/>
        <v>0</v>
      </c>
      <c r="N763" s="851">
        <f t="shared" si="416"/>
        <v>3</v>
      </c>
      <c r="O763" s="844">
        <f t="shared" si="385"/>
        <v>3995454</v>
      </c>
      <c r="P763" s="844">
        <f t="shared" si="417"/>
        <v>120000</v>
      </c>
      <c r="Q763" s="844"/>
      <c r="R763" s="844">
        <f t="shared" si="392"/>
        <v>1331818</v>
      </c>
      <c r="S763" s="844">
        <f t="shared" si="393"/>
        <v>1931818</v>
      </c>
      <c r="T763" s="844">
        <f t="shared" si="394"/>
        <v>2231818</v>
      </c>
      <c r="U763" s="844">
        <f t="shared" si="395"/>
        <v>431818</v>
      </c>
      <c r="V763" s="856">
        <v>43629</v>
      </c>
      <c r="W763" s="844">
        <v>3995454</v>
      </c>
      <c r="X763" s="856"/>
      <c r="Y763" s="844"/>
      <c r="Z763" s="844"/>
      <c r="AA763" s="857"/>
      <c r="AB763" s="857"/>
      <c r="AC763" s="444"/>
      <c r="AD763" s="444"/>
      <c r="AE763" s="858">
        <f t="shared" si="418"/>
        <v>3995454</v>
      </c>
      <c r="AF763" s="859">
        <f t="shared" si="396"/>
        <v>0</v>
      </c>
      <c r="AG763" s="444"/>
      <c r="AH763" s="444"/>
    </row>
    <row r="764" spans="1:34" ht="15" hidden="1" customHeight="1" x14ac:dyDescent="0.25">
      <c r="A764" s="1188">
        <f t="shared" si="415"/>
        <v>11</v>
      </c>
      <c r="B764" s="1193">
        <v>43628</v>
      </c>
      <c r="C764" s="1206">
        <v>757</v>
      </c>
      <c r="D764" s="835" t="s">
        <v>58</v>
      </c>
      <c r="E764" s="1208" t="s">
        <v>57</v>
      </c>
      <c r="F764" s="850">
        <v>3</v>
      </c>
      <c r="G764" s="838">
        <f t="shared" si="388"/>
        <v>3995454</v>
      </c>
      <c r="H764" s="839"/>
      <c r="I764" s="840">
        <f t="shared" si="410"/>
        <v>0</v>
      </c>
      <c r="J764" s="841">
        <v>2</v>
      </c>
      <c r="K764" s="840">
        <f t="shared" si="390"/>
        <v>4463636</v>
      </c>
      <c r="L764" s="842"/>
      <c r="M764" s="840">
        <f t="shared" si="391"/>
        <v>0</v>
      </c>
      <c r="N764" s="851">
        <f t="shared" si="416"/>
        <v>5</v>
      </c>
      <c r="O764" s="844">
        <f t="shared" ref="O764:O827" si="419">+M764+K764+I764+G764</f>
        <v>8459090</v>
      </c>
      <c r="P764" s="844">
        <f t="shared" si="417"/>
        <v>200000</v>
      </c>
      <c r="Q764" s="844"/>
      <c r="R764" s="844">
        <f t="shared" si="392"/>
        <v>1331818</v>
      </c>
      <c r="S764" s="844">
        <f t="shared" si="393"/>
        <v>1931818</v>
      </c>
      <c r="T764" s="844">
        <f t="shared" si="394"/>
        <v>2231818</v>
      </c>
      <c r="U764" s="844">
        <f t="shared" si="395"/>
        <v>431818</v>
      </c>
      <c r="V764" s="856">
        <v>43629</v>
      </c>
      <c r="W764" s="844">
        <v>8459090</v>
      </c>
      <c r="X764" s="856"/>
      <c r="Y764" s="844"/>
      <c r="Z764" s="844"/>
      <c r="AA764" s="857"/>
      <c r="AB764" s="857"/>
      <c r="AC764" s="444"/>
      <c r="AD764" s="444"/>
      <c r="AE764" s="858">
        <f t="shared" si="418"/>
        <v>8459090</v>
      </c>
      <c r="AF764" s="859">
        <f t="shared" si="396"/>
        <v>0</v>
      </c>
      <c r="AG764" s="444"/>
      <c r="AH764" s="444"/>
    </row>
    <row r="765" spans="1:34" ht="15" hidden="1" customHeight="1" x14ac:dyDescent="0.25">
      <c r="A765" s="1188">
        <f t="shared" si="415"/>
        <v>12</v>
      </c>
      <c r="B765" s="1193">
        <v>43628</v>
      </c>
      <c r="C765" s="1206">
        <v>758</v>
      </c>
      <c r="D765" s="835" t="s">
        <v>174</v>
      </c>
      <c r="E765" s="1208" t="s">
        <v>57</v>
      </c>
      <c r="F765" s="850">
        <v>5</v>
      </c>
      <c r="G765" s="838">
        <f t="shared" si="388"/>
        <v>6659090</v>
      </c>
      <c r="H765" s="839"/>
      <c r="I765" s="840">
        <f t="shared" si="410"/>
        <v>0</v>
      </c>
      <c r="J765" s="841">
        <v>3</v>
      </c>
      <c r="K765" s="840">
        <f t="shared" si="390"/>
        <v>6695454</v>
      </c>
      <c r="L765" s="842"/>
      <c r="M765" s="840">
        <f t="shared" si="391"/>
        <v>0</v>
      </c>
      <c r="N765" s="851">
        <f t="shared" si="416"/>
        <v>8</v>
      </c>
      <c r="O765" s="844">
        <f t="shared" si="419"/>
        <v>13354544</v>
      </c>
      <c r="P765" s="844">
        <f t="shared" si="417"/>
        <v>320000</v>
      </c>
      <c r="Q765" s="844"/>
      <c r="R765" s="844">
        <f t="shared" si="392"/>
        <v>1331818</v>
      </c>
      <c r="S765" s="844">
        <f t="shared" si="393"/>
        <v>1931818</v>
      </c>
      <c r="T765" s="844">
        <f t="shared" si="394"/>
        <v>2231818</v>
      </c>
      <c r="U765" s="844">
        <f t="shared" si="395"/>
        <v>431818</v>
      </c>
      <c r="V765" s="856">
        <v>43629</v>
      </c>
      <c r="W765" s="844">
        <v>10000000</v>
      </c>
      <c r="X765" s="856">
        <v>43633</v>
      </c>
      <c r="Y765" s="844">
        <v>3354544</v>
      </c>
      <c r="Z765" s="844"/>
      <c r="AA765" s="857"/>
      <c r="AB765" s="857"/>
      <c r="AC765" s="444"/>
      <c r="AD765" s="444"/>
      <c r="AE765" s="858">
        <f t="shared" si="418"/>
        <v>13354544</v>
      </c>
      <c r="AF765" s="859">
        <f t="shared" si="396"/>
        <v>0</v>
      </c>
      <c r="AG765" s="444"/>
      <c r="AH765" s="444"/>
    </row>
    <row r="766" spans="1:34" ht="15" hidden="1" customHeight="1" x14ac:dyDescent="0.25">
      <c r="A766" s="1188">
        <f t="shared" si="415"/>
        <v>13</v>
      </c>
      <c r="B766" s="1193">
        <v>43628</v>
      </c>
      <c r="C766" s="1206">
        <v>759</v>
      </c>
      <c r="D766" s="835" t="s">
        <v>39</v>
      </c>
      <c r="E766" s="1208" t="s">
        <v>57</v>
      </c>
      <c r="F766" s="850">
        <v>8</v>
      </c>
      <c r="G766" s="838">
        <f t="shared" ref="G766:G829" si="420">F766*R766</f>
        <v>10654544</v>
      </c>
      <c r="H766" s="839"/>
      <c r="I766" s="840">
        <f t="shared" si="410"/>
        <v>0</v>
      </c>
      <c r="J766" s="841"/>
      <c r="K766" s="840">
        <f t="shared" ref="K766:K829" si="421">J766*T766</f>
        <v>0</v>
      </c>
      <c r="L766" s="842">
        <v>2</v>
      </c>
      <c r="M766" s="840">
        <f t="shared" ref="M766:M829" si="422">L766*U766</f>
        <v>863636</v>
      </c>
      <c r="N766" s="851">
        <f t="shared" si="416"/>
        <v>10</v>
      </c>
      <c r="O766" s="844">
        <f t="shared" si="419"/>
        <v>11518180</v>
      </c>
      <c r="P766" s="844">
        <f t="shared" si="417"/>
        <v>400000</v>
      </c>
      <c r="Q766" s="844"/>
      <c r="R766" s="844">
        <f t="shared" si="392"/>
        <v>1331818</v>
      </c>
      <c r="S766" s="844">
        <f t="shared" si="393"/>
        <v>1931818</v>
      </c>
      <c r="T766" s="844">
        <f t="shared" si="394"/>
        <v>2231818</v>
      </c>
      <c r="U766" s="844">
        <f t="shared" si="395"/>
        <v>431818</v>
      </c>
      <c r="V766" s="856">
        <v>43630</v>
      </c>
      <c r="W766" s="844">
        <v>11518180</v>
      </c>
      <c r="X766" s="856"/>
      <c r="Y766" s="844"/>
      <c r="Z766" s="844"/>
      <c r="AA766" s="857"/>
      <c r="AB766" s="857"/>
      <c r="AC766" s="444"/>
      <c r="AD766" s="444"/>
      <c r="AE766" s="858">
        <f t="shared" si="418"/>
        <v>11518180</v>
      </c>
      <c r="AF766" s="859">
        <f t="shared" si="396"/>
        <v>0</v>
      </c>
      <c r="AG766" s="444"/>
      <c r="AH766" s="444"/>
    </row>
    <row r="767" spans="1:34" ht="15" hidden="1" customHeight="1" x14ac:dyDescent="0.25">
      <c r="A767" s="1188">
        <f t="shared" si="415"/>
        <v>14</v>
      </c>
      <c r="B767" s="1193">
        <v>43628</v>
      </c>
      <c r="C767" s="1206">
        <v>760</v>
      </c>
      <c r="D767" s="835" t="s">
        <v>73</v>
      </c>
      <c r="E767" s="1208" t="s">
        <v>57</v>
      </c>
      <c r="F767" s="850">
        <v>8</v>
      </c>
      <c r="G767" s="838">
        <f t="shared" si="420"/>
        <v>10654544</v>
      </c>
      <c r="H767" s="839"/>
      <c r="I767" s="840">
        <f t="shared" si="410"/>
        <v>0</v>
      </c>
      <c r="J767" s="841"/>
      <c r="K767" s="840">
        <f t="shared" si="421"/>
        <v>0</v>
      </c>
      <c r="L767" s="842"/>
      <c r="M767" s="840">
        <f t="shared" si="422"/>
        <v>0</v>
      </c>
      <c r="N767" s="851">
        <f t="shared" si="416"/>
        <v>8</v>
      </c>
      <c r="O767" s="844">
        <f t="shared" si="419"/>
        <v>10654544</v>
      </c>
      <c r="P767" s="844">
        <f t="shared" si="417"/>
        <v>320000</v>
      </c>
      <c r="Q767" s="844"/>
      <c r="R767" s="844">
        <f t="shared" si="392"/>
        <v>1331818</v>
      </c>
      <c r="S767" s="844">
        <f t="shared" si="393"/>
        <v>1931818</v>
      </c>
      <c r="T767" s="844">
        <f t="shared" si="394"/>
        <v>2231818</v>
      </c>
      <c r="U767" s="844">
        <f t="shared" si="395"/>
        <v>431818</v>
      </c>
      <c r="V767" s="856">
        <v>43629</v>
      </c>
      <c r="W767" s="844">
        <v>10654544</v>
      </c>
      <c r="X767" s="856"/>
      <c r="Y767" s="844"/>
      <c r="Z767" s="844"/>
      <c r="AA767" s="857"/>
      <c r="AB767" s="857"/>
      <c r="AC767" s="444"/>
      <c r="AD767" s="444"/>
      <c r="AE767" s="858">
        <f t="shared" si="418"/>
        <v>10654544</v>
      </c>
      <c r="AF767" s="859">
        <f t="shared" si="396"/>
        <v>0</v>
      </c>
      <c r="AG767" s="444"/>
      <c r="AH767" s="444"/>
    </row>
    <row r="768" spans="1:34" ht="15" hidden="1" customHeight="1" x14ac:dyDescent="0.25">
      <c r="A768" s="1188">
        <f t="shared" si="415"/>
        <v>15</v>
      </c>
      <c r="B768" s="1193">
        <v>43628</v>
      </c>
      <c r="C768" s="1206">
        <v>761</v>
      </c>
      <c r="D768" s="835" t="s">
        <v>101</v>
      </c>
      <c r="E768" s="1208" t="s">
        <v>88</v>
      </c>
      <c r="F768" s="850">
        <v>7</v>
      </c>
      <c r="G768" s="838">
        <f t="shared" si="420"/>
        <v>9322726</v>
      </c>
      <c r="H768" s="850"/>
      <c r="I768" s="840">
        <f t="shared" si="410"/>
        <v>0</v>
      </c>
      <c r="J768" s="850">
        <v>2</v>
      </c>
      <c r="K768" s="840">
        <f t="shared" si="421"/>
        <v>4463636</v>
      </c>
      <c r="L768" s="850">
        <v>1</v>
      </c>
      <c r="M768" s="840">
        <f t="shared" si="422"/>
        <v>431818</v>
      </c>
      <c r="N768" s="851">
        <f t="shared" si="416"/>
        <v>10</v>
      </c>
      <c r="O768" s="844">
        <f t="shared" si="419"/>
        <v>14218180</v>
      </c>
      <c r="P768" s="844">
        <f t="shared" si="417"/>
        <v>400000</v>
      </c>
      <c r="Q768" s="844"/>
      <c r="R768" s="844">
        <f t="shared" si="392"/>
        <v>1331818</v>
      </c>
      <c r="S768" s="844">
        <f t="shared" si="393"/>
        <v>1931818</v>
      </c>
      <c r="T768" s="844">
        <f t="shared" si="394"/>
        <v>2231818</v>
      </c>
      <c r="U768" s="844">
        <f t="shared" si="395"/>
        <v>431818</v>
      </c>
      <c r="V768" s="805">
        <v>43643</v>
      </c>
      <c r="W768" s="1094">
        <v>14218180</v>
      </c>
      <c r="X768" s="834"/>
      <c r="Y768" s="844"/>
      <c r="Z768" s="844"/>
      <c r="AA768" s="857"/>
      <c r="AB768" s="857"/>
      <c r="AC768" s="444"/>
      <c r="AD768" s="444"/>
      <c r="AE768" s="858">
        <f t="shared" si="418"/>
        <v>14218180</v>
      </c>
      <c r="AF768" s="859">
        <f t="shared" si="396"/>
        <v>0</v>
      </c>
      <c r="AG768" s="445"/>
      <c r="AH768" s="444"/>
    </row>
    <row r="769" spans="1:34" ht="15" customHeight="1" x14ac:dyDescent="0.25">
      <c r="A769" s="1188">
        <f t="shared" si="415"/>
        <v>16</v>
      </c>
      <c r="B769" s="1193">
        <v>43628</v>
      </c>
      <c r="C769" s="1206">
        <v>762</v>
      </c>
      <c r="D769" s="835" t="s">
        <v>106</v>
      </c>
      <c r="E769" s="1208" t="s">
        <v>88</v>
      </c>
      <c r="F769" s="850">
        <v>5</v>
      </c>
      <c r="G769" s="838">
        <f t="shared" si="420"/>
        <v>6659090</v>
      </c>
      <c r="H769" s="850"/>
      <c r="I769" s="840">
        <f t="shared" si="410"/>
        <v>0</v>
      </c>
      <c r="J769" s="850">
        <v>5</v>
      </c>
      <c r="K769" s="840">
        <f t="shared" si="421"/>
        <v>11159090</v>
      </c>
      <c r="L769" s="850"/>
      <c r="M769" s="840">
        <f t="shared" si="422"/>
        <v>0</v>
      </c>
      <c r="N769" s="851">
        <f t="shared" si="416"/>
        <v>10</v>
      </c>
      <c r="O769" s="844">
        <f t="shared" si="419"/>
        <v>17818180</v>
      </c>
      <c r="P769" s="844">
        <f t="shared" si="417"/>
        <v>400000</v>
      </c>
      <c r="Q769" s="844"/>
      <c r="R769" s="844">
        <f t="shared" si="392"/>
        <v>1331818</v>
      </c>
      <c r="S769" s="844">
        <f t="shared" si="393"/>
        <v>1931818</v>
      </c>
      <c r="T769" s="844">
        <f t="shared" si="394"/>
        <v>2231818</v>
      </c>
      <c r="U769" s="844">
        <f t="shared" si="395"/>
        <v>431818</v>
      </c>
      <c r="V769" s="805">
        <v>43658</v>
      </c>
      <c r="W769" s="1094">
        <v>4000000</v>
      </c>
      <c r="X769" s="805">
        <v>43668</v>
      </c>
      <c r="Y769" s="1094">
        <v>5000000</v>
      </c>
      <c r="Z769" s="1157">
        <v>43693</v>
      </c>
      <c r="AA769" s="1095">
        <v>5000000</v>
      </c>
      <c r="AB769" s="1157">
        <v>43694</v>
      </c>
      <c r="AC769" s="444">
        <v>3818180</v>
      </c>
      <c r="AD769" s="444"/>
      <c r="AE769" s="858">
        <f t="shared" si="418"/>
        <v>17818180</v>
      </c>
      <c r="AF769" s="859">
        <f t="shared" si="396"/>
        <v>0</v>
      </c>
      <c r="AG769" s="445"/>
      <c r="AH769" s="444"/>
    </row>
    <row r="770" spans="1:34" ht="15" hidden="1" customHeight="1" x14ac:dyDescent="0.25">
      <c r="A770" s="1176">
        <v>1</v>
      </c>
      <c r="B770" s="1193">
        <v>43629</v>
      </c>
      <c r="C770" s="1206">
        <v>763</v>
      </c>
      <c r="D770" s="835" t="s">
        <v>32</v>
      </c>
      <c r="E770" s="1208" t="s">
        <v>31</v>
      </c>
      <c r="F770" s="850">
        <v>5</v>
      </c>
      <c r="G770" s="838">
        <f t="shared" si="420"/>
        <v>6659090</v>
      </c>
      <c r="H770" s="839"/>
      <c r="I770" s="840">
        <f t="shared" si="410"/>
        <v>0</v>
      </c>
      <c r="J770" s="841">
        <v>3</v>
      </c>
      <c r="K770" s="840">
        <f t="shared" si="421"/>
        <v>6695454</v>
      </c>
      <c r="L770" s="842">
        <v>1</v>
      </c>
      <c r="M770" s="840">
        <f t="shared" si="422"/>
        <v>431818</v>
      </c>
      <c r="N770" s="851">
        <f>F770+H770+J770+L770</f>
        <v>9</v>
      </c>
      <c r="O770" s="844">
        <f t="shared" si="419"/>
        <v>13786362</v>
      </c>
      <c r="P770" s="844">
        <f>+N770*40000</f>
        <v>360000</v>
      </c>
      <c r="Q770" s="844"/>
      <c r="R770" s="844">
        <f t="shared" si="392"/>
        <v>1331818</v>
      </c>
      <c r="S770" s="844">
        <f t="shared" si="393"/>
        <v>1931818</v>
      </c>
      <c r="T770" s="844">
        <f t="shared" si="394"/>
        <v>2231818</v>
      </c>
      <c r="U770" s="844">
        <f t="shared" si="395"/>
        <v>431818</v>
      </c>
      <c r="V770" s="805">
        <v>43633</v>
      </c>
      <c r="W770" s="1094">
        <v>3786362</v>
      </c>
      <c r="X770" s="805">
        <v>43637</v>
      </c>
      <c r="Y770" s="1094">
        <v>3000000</v>
      </c>
      <c r="Z770" s="856">
        <v>43662</v>
      </c>
      <c r="AA770" s="857">
        <v>7000000</v>
      </c>
      <c r="AB770" s="857"/>
      <c r="AC770" s="444"/>
      <c r="AD770" s="444"/>
      <c r="AE770" s="858">
        <f>W770+Y770+AA770+AC770</f>
        <v>13786362</v>
      </c>
      <c r="AF770" s="859">
        <f t="shared" si="396"/>
        <v>0</v>
      </c>
      <c r="AG770" s="445"/>
      <c r="AH770" s="444"/>
    </row>
    <row r="771" spans="1:34" ht="15" hidden="1" customHeight="1" x14ac:dyDescent="0.25">
      <c r="A771" s="1176">
        <f t="shared" ref="A771:A777" si="423">+A770+1</f>
        <v>2</v>
      </c>
      <c r="B771" s="1193">
        <v>43629</v>
      </c>
      <c r="C771" s="1206">
        <v>764</v>
      </c>
      <c r="D771" s="835" t="s">
        <v>248</v>
      </c>
      <c r="E771" s="1208" t="s">
        <v>31</v>
      </c>
      <c r="F771" s="850">
        <v>8</v>
      </c>
      <c r="G771" s="838">
        <f t="shared" si="420"/>
        <v>10654544</v>
      </c>
      <c r="H771" s="839"/>
      <c r="I771" s="840">
        <f t="shared" si="410"/>
        <v>0</v>
      </c>
      <c r="J771" s="841">
        <v>1</v>
      </c>
      <c r="K771" s="840">
        <f t="shared" si="421"/>
        <v>2231818</v>
      </c>
      <c r="L771" s="842"/>
      <c r="M771" s="840">
        <f t="shared" si="422"/>
        <v>0</v>
      </c>
      <c r="N771" s="851">
        <f t="shared" ref="N771:N777" si="424">F771+H771+J771+L771</f>
        <v>9</v>
      </c>
      <c r="O771" s="844">
        <f t="shared" si="419"/>
        <v>12886362</v>
      </c>
      <c r="P771" s="844">
        <f t="shared" ref="P771:P777" si="425">+N771*40000</f>
        <v>360000</v>
      </c>
      <c r="Q771" s="844"/>
      <c r="R771" s="844">
        <f t="shared" si="392"/>
        <v>1331818</v>
      </c>
      <c r="S771" s="844">
        <f t="shared" si="393"/>
        <v>1931818</v>
      </c>
      <c r="T771" s="844">
        <f t="shared" si="394"/>
        <v>2231818</v>
      </c>
      <c r="U771" s="844">
        <f t="shared" si="395"/>
        <v>431818</v>
      </c>
      <c r="V771" s="856">
        <v>43633</v>
      </c>
      <c r="W771" s="844">
        <v>2886500</v>
      </c>
      <c r="X771" s="805">
        <v>43641</v>
      </c>
      <c r="Y771" s="1094">
        <v>10000000</v>
      </c>
      <c r="Z771" s="844"/>
      <c r="AA771" s="857"/>
      <c r="AB771" s="857"/>
      <c r="AC771" s="444"/>
      <c r="AD771" s="444"/>
      <c r="AE771" s="858">
        <f t="shared" ref="AE771:AE777" si="426">W771+Y771+AA771+AC771</f>
        <v>12886500</v>
      </c>
      <c r="AF771" s="859">
        <f t="shared" si="396"/>
        <v>-138</v>
      </c>
      <c r="AG771" s="445"/>
      <c r="AH771" s="444"/>
    </row>
    <row r="772" spans="1:34" ht="15" hidden="1" customHeight="1" x14ac:dyDescent="0.25">
      <c r="A772" s="1176">
        <f t="shared" si="423"/>
        <v>3</v>
      </c>
      <c r="B772" s="1193">
        <v>43629</v>
      </c>
      <c r="C772" s="1206">
        <v>765</v>
      </c>
      <c r="D772" s="835" t="s">
        <v>217</v>
      </c>
      <c r="E772" s="1208" t="s">
        <v>31</v>
      </c>
      <c r="F772" s="850">
        <v>5</v>
      </c>
      <c r="G772" s="838">
        <f t="shared" si="420"/>
        <v>6659090</v>
      </c>
      <c r="H772" s="839"/>
      <c r="I772" s="840">
        <f t="shared" si="410"/>
        <v>0</v>
      </c>
      <c r="J772" s="841"/>
      <c r="K772" s="840">
        <f t="shared" si="421"/>
        <v>0</v>
      </c>
      <c r="L772" s="842"/>
      <c r="M772" s="840">
        <f t="shared" si="422"/>
        <v>0</v>
      </c>
      <c r="N772" s="851">
        <f t="shared" si="424"/>
        <v>5</v>
      </c>
      <c r="O772" s="844">
        <f t="shared" si="419"/>
        <v>6659090</v>
      </c>
      <c r="P772" s="844">
        <f t="shared" si="425"/>
        <v>200000</v>
      </c>
      <c r="Q772" s="844"/>
      <c r="R772" s="844">
        <f t="shared" si="392"/>
        <v>1331818</v>
      </c>
      <c r="S772" s="844">
        <f t="shared" si="393"/>
        <v>1931818</v>
      </c>
      <c r="T772" s="844">
        <f t="shared" si="394"/>
        <v>2231818</v>
      </c>
      <c r="U772" s="844">
        <f t="shared" si="395"/>
        <v>431818</v>
      </c>
      <c r="V772" s="805">
        <v>43640</v>
      </c>
      <c r="W772" s="1094">
        <v>6659000</v>
      </c>
      <c r="X772" s="856"/>
      <c r="Y772" s="844"/>
      <c r="Z772" s="856"/>
      <c r="AA772" s="857">
        <v>0</v>
      </c>
      <c r="AB772" s="857"/>
      <c r="AC772" s="444"/>
      <c r="AD772" s="444"/>
      <c r="AE772" s="858">
        <f t="shared" si="426"/>
        <v>6659000</v>
      </c>
      <c r="AF772" s="859">
        <f t="shared" si="396"/>
        <v>90</v>
      </c>
      <c r="AG772" s="445"/>
      <c r="AH772" s="444"/>
    </row>
    <row r="773" spans="1:34" ht="15" hidden="1" customHeight="1" x14ac:dyDescent="0.25">
      <c r="A773" s="1188">
        <f t="shared" si="423"/>
        <v>4</v>
      </c>
      <c r="B773" s="1193">
        <v>43629</v>
      </c>
      <c r="C773" s="1206">
        <v>766</v>
      </c>
      <c r="D773" s="835" t="s">
        <v>94</v>
      </c>
      <c r="E773" s="1208" t="s">
        <v>31</v>
      </c>
      <c r="F773" s="850">
        <v>3</v>
      </c>
      <c r="G773" s="838">
        <f t="shared" si="420"/>
        <v>3995454</v>
      </c>
      <c r="H773" s="839"/>
      <c r="I773" s="840">
        <f t="shared" si="410"/>
        <v>0</v>
      </c>
      <c r="J773" s="841">
        <v>2</v>
      </c>
      <c r="K773" s="840">
        <f t="shared" si="421"/>
        <v>4463636</v>
      </c>
      <c r="L773" s="842"/>
      <c r="M773" s="840">
        <f t="shared" si="422"/>
        <v>0</v>
      </c>
      <c r="N773" s="851">
        <f t="shared" si="424"/>
        <v>5</v>
      </c>
      <c r="O773" s="844">
        <f t="shared" si="419"/>
        <v>8459090</v>
      </c>
      <c r="P773" s="844">
        <f t="shared" si="425"/>
        <v>200000</v>
      </c>
      <c r="Q773" s="844"/>
      <c r="R773" s="844">
        <f t="shared" si="392"/>
        <v>1331818</v>
      </c>
      <c r="S773" s="844">
        <f t="shared" si="393"/>
        <v>1931818</v>
      </c>
      <c r="T773" s="844">
        <f t="shared" si="394"/>
        <v>2231818</v>
      </c>
      <c r="U773" s="844">
        <f t="shared" si="395"/>
        <v>431818</v>
      </c>
      <c r="V773" s="856">
        <v>43634</v>
      </c>
      <c r="W773" s="844">
        <v>3460000</v>
      </c>
      <c r="X773" s="856">
        <v>43649</v>
      </c>
      <c r="Y773" s="844">
        <v>4999090</v>
      </c>
      <c r="Z773" s="844"/>
      <c r="AA773" s="857"/>
      <c r="AB773" s="857"/>
      <c r="AC773" s="444"/>
      <c r="AD773" s="444"/>
      <c r="AE773" s="858">
        <f t="shared" si="426"/>
        <v>8459090</v>
      </c>
      <c r="AF773" s="859">
        <f t="shared" si="396"/>
        <v>0</v>
      </c>
      <c r="AG773" s="445"/>
      <c r="AH773" s="444"/>
    </row>
    <row r="774" spans="1:34" ht="15" hidden="1" customHeight="1" x14ac:dyDescent="0.25">
      <c r="A774" s="1188">
        <f t="shared" si="423"/>
        <v>5</v>
      </c>
      <c r="B774" s="1193">
        <v>43629</v>
      </c>
      <c r="C774" s="1206">
        <v>767</v>
      </c>
      <c r="D774" s="835" t="s">
        <v>254</v>
      </c>
      <c r="E774" s="1208" t="s">
        <v>57</v>
      </c>
      <c r="F774" s="850">
        <v>5</v>
      </c>
      <c r="G774" s="838">
        <f t="shared" si="420"/>
        <v>6659090</v>
      </c>
      <c r="H774" s="839"/>
      <c r="I774" s="840">
        <f t="shared" si="410"/>
        <v>0</v>
      </c>
      <c r="J774" s="841">
        <v>5</v>
      </c>
      <c r="K774" s="840">
        <f t="shared" si="421"/>
        <v>11159090</v>
      </c>
      <c r="L774" s="842"/>
      <c r="M774" s="840">
        <f t="shared" si="422"/>
        <v>0</v>
      </c>
      <c r="N774" s="851">
        <f t="shared" si="424"/>
        <v>10</v>
      </c>
      <c r="O774" s="844">
        <f t="shared" si="419"/>
        <v>17818180</v>
      </c>
      <c r="P774" s="844">
        <f t="shared" si="425"/>
        <v>400000</v>
      </c>
      <c r="Q774" s="844"/>
      <c r="R774" s="844">
        <f t="shared" si="392"/>
        <v>1331818</v>
      </c>
      <c r="S774" s="844">
        <f t="shared" si="393"/>
        <v>1931818</v>
      </c>
      <c r="T774" s="844">
        <f t="shared" si="394"/>
        <v>2231818</v>
      </c>
      <c r="U774" s="844">
        <f t="shared" si="395"/>
        <v>431818</v>
      </c>
      <c r="V774" s="856">
        <v>43630</v>
      </c>
      <c r="W774" s="844">
        <v>17818180</v>
      </c>
      <c r="X774" s="856"/>
      <c r="Y774" s="844"/>
      <c r="Z774" s="844"/>
      <c r="AA774" s="857"/>
      <c r="AB774" s="857"/>
      <c r="AC774" s="444"/>
      <c r="AD774" s="444"/>
      <c r="AE774" s="858">
        <f t="shared" si="426"/>
        <v>17818180</v>
      </c>
      <c r="AF774" s="859">
        <f t="shared" si="396"/>
        <v>0</v>
      </c>
      <c r="AG774" s="445"/>
      <c r="AH774" s="444"/>
    </row>
    <row r="775" spans="1:34" ht="15" hidden="1" customHeight="1" x14ac:dyDescent="0.25">
      <c r="A775" s="1188">
        <f t="shared" si="423"/>
        <v>6</v>
      </c>
      <c r="B775" s="1193">
        <v>43629</v>
      </c>
      <c r="C775" s="1206">
        <v>768</v>
      </c>
      <c r="D775" s="835" t="s">
        <v>70</v>
      </c>
      <c r="E775" s="1208" t="s">
        <v>57</v>
      </c>
      <c r="F775" s="850">
        <v>6</v>
      </c>
      <c r="G775" s="838">
        <f t="shared" si="420"/>
        <v>7990908</v>
      </c>
      <c r="H775" s="839"/>
      <c r="I775" s="840">
        <f t="shared" si="410"/>
        <v>0</v>
      </c>
      <c r="J775" s="841">
        <v>4</v>
      </c>
      <c r="K775" s="840">
        <f t="shared" si="421"/>
        <v>8927272</v>
      </c>
      <c r="L775" s="842"/>
      <c r="M775" s="840">
        <f t="shared" si="422"/>
        <v>0</v>
      </c>
      <c r="N775" s="851">
        <f t="shared" si="424"/>
        <v>10</v>
      </c>
      <c r="O775" s="844">
        <f t="shared" si="419"/>
        <v>16918180</v>
      </c>
      <c r="P775" s="844">
        <f t="shared" si="425"/>
        <v>400000</v>
      </c>
      <c r="Q775" s="844"/>
      <c r="R775" s="844">
        <f t="shared" ref="R775:R838" si="427">1331818</f>
        <v>1331818</v>
      </c>
      <c r="S775" s="844">
        <f t="shared" ref="S775:S838" si="428">1931818</f>
        <v>1931818</v>
      </c>
      <c r="T775" s="844">
        <f t="shared" ref="T775:T838" si="429">2231818</f>
        <v>2231818</v>
      </c>
      <c r="U775" s="844">
        <f t="shared" ref="U775:U838" si="430">431818</f>
        <v>431818</v>
      </c>
      <c r="V775" s="856">
        <v>43630</v>
      </c>
      <c r="W775" s="844">
        <v>4918180</v>
      </c>
      <c r="X775" s="805">
        <v>43647</v>
      </c>
      <c r="Y775" s="1094">
        <v>12000000</v>
      </c>
      <c r="Z775" s="844"/>
      <c r="AA775" s="857"/>
      <c r="AB775" s="857"/>
      <c r="AC775" s="444"/>
      <c r="AD775" s="444"/>
      <c r="AE775" s="858">
        <f t="shared" si="426"/>
        <v>16918180</v>
      </c>
      <c r="AF775" s="859">
        <f t="shared" ref="AF775:AF838" si="431">O775-AE775</f>
        <v>0</v>
      </c>
      <c r="AG775" s="445"/>
      <c r="AH775" s="444"/>
    </row>
    <row r="776" spans="1:34" ht="15" hidden="1" customHeight="1" x14ac:dyDescent="0.25">
      <c r="A776" s="1188">
        <f t="shared" si="423"/>
        <v>7</v>
      </c>
      <c r="B776" s="1193">
        <v>43629</v>
      </c>
      <c r="C776" s="1206">
        <v>769</v>
      </c>
      <c r="D776" s="835" t="s">
        <v>103</v>
      </c>
      <c r="E776" s="1208" t="s">
        <v>57</v>
      </c>
      <c r="F776" s="850">
        <v>7</v>
      </c>
      <c r="G776" s="838">
        <f t="shared" si="420"/>
        <v>9322726</v>
      </c>
      <c r="H776" s="839"/>
      <c r="I776" s="840">
        <f t="shared" si="410"/>
        <v>0</v>
      </c>
      <c r="J776" s="841">
        <v>3</v>
      </c>
      <c r="K776" s="840">
        <f t="shared" si="421"/>
        <v>6695454</v>
      </c>
      <c r="L776" s="842">
        <v>1</v>
      </c>
      <c r="M776" s="840">
        <f t="shared" si="422"/>
        <v>431818</v>
      </c>
      <c r="N776" s="851">
        <f t="shared" si="424"/>
        <v>11</v>
      </c>
      <c r="O776" s="844">
        <f t="shared" si="419"/>
        <v>16449998</v>
      </c>
      <c r="P776" s="844">
        <f t="shared" si="425"/>
        <v>440000</v>
      </c>
      <c r="Q776" s="844"/>
      <c r="R776" s="844">
        <f t="shared" si="427"/>
        <v>1331818</v>
      </c>
      <c r="S776" s="844">
        <f t="shared" si="428"/>
        <v>1931818</v>
      </c>
      <c r="T776" s="844">
        <f t="shared" si="429"/>
        <v>2231818</v>
      </c>
      <c r="U776" s="844">
        <f t="shared" si="430"/>
        <v>431818</v>
      </c>
      <c r="V776" s="856">
        <v>43634</v>
      </c>
      <c r="W776" s="844">
        <v>11450000</v>
      </c>
      <c r="X776" s="856">
        <v>43639</v>
      </c>
      <c r="Y776" s="844">
        <v>4000000</v>
      </c>
      <c r="Z776" s="820">
        <v>43641</v>
      </c>
      <c r="AA776" s="806">
        <v>1000000</v>
      </c>
      <c r="AB776" s="857"/>
      <c r="AC776" s="444"/>
      <c r="AD776" s="444"/>
      <c r="AE776" s="858">
        <f t="shared" si="426"/>
        <v>16450000</v>
      </c>
      <c r="AF776" s="859">
        <f t="shared" si="431"/>
        <v>-2</v>
      </c>
      <c r="AG776" s="445"/>
      <c r="AH776" s="444"/>
    </row>
    <row r="777" spans="1:34" ht="15" hidden="1" customHeight="1" x14ac:dyDescent="0.25">
      <c r="A777" s="1188">
        <f t="shared" si="423"/>
        <v>8</v>
      </c>
      <c r="B777" s="1193">
        <v>43629</v>
      </c>
      <c r="C777" s="1206">
        <v>770</v>
      </c>
      <c r="D777" s="835" t="s">
        <v>262</v>
      </c>
      <c r="E777" s="1208" t="s">
        <v>31</v>
      </c>
      <c r="F777" s="850">
        <v>10</v>
      </c>
      <c r="G777" s="838">
        <f t="shared" si="420"/>
        <v>13318180</v>
      </c>
      <c r="H777" s="839"/>
      <c r="I777" s="840">
        <f t="shared" si="410"/>
        <v>0</v>
      </c>
      <c r="J777" s="841">
        <v>1</v>
      </c>
      <c r="K777" s="840">
        <f t="shared" si="421"/>
        <v>2231818</v>
      </c>
      <c r="L777" s="842"/>
      <c r="M777" s="840">
        <f t="shared" si="422"/>
        <v>0</v>
      </c>
      <c r="N777" s="851">
        <f t="shared" si="424"/>
        <v>11</v>
      </c>
      <c r="O777" s="844">
        <f t="shared" si="419"/>
        <v>15549998</v>
      </c>
      <c r="P777" s="844">
        <f t="shared" si="425"/>
        <v>440000</v>
      </c>
      <c r="Q777" s="844"/>
      <c r="R777" s="844">
        <f t="shared" si="427"/>
        <v>1331818</v>
      </c>
      <c r="S777" s="844">
        <f t="shared" si="428"/>
        <v>1931818</v>
      </c>
      <c r="T777" s="844">
        <f t="shared" si="429"/>
        <v>2231818</v>
      </c>
      <c r="U777" s="844">
        <f t="shared" si="430"/>
        <v>431818</v>
      </c>
      <c r="V777" s="856">
        <v>43633</v>
      </c>
      <c r="W777" s="844">
        <v>15550000</v>
      </c>
      <c r="X777" s="856"/>
      <c r="Y777" s="844"/>
      <c r="Z777" s="844"/>
      <c r="AA777" s="857"/>
      <c r="AB777" s="857"/>
      <c r="AC777" s="444"/>
      <c r="AD777" s="444"/>
      <c r="AE777" s="858">
        <f t="shared" si="426"/>
        <v>15550000</v>
      </c>
      <c r="AF777" s="859">
        <f t="shared" si="431"/>
        <v>-2</v>
      </c>
      <c r="AG777" s="445"/>
      <c r="AH777" s="444"/>
    </row>
    <row r="778" spans="1:34" ht="15" hidden="1" customHeight="1" x14ac:dyDescent="0.25">
      <c r="A778" s="1176">
        <v>1</v>
      </c>
      <c r="B778" s="1193">
        <v>43630</v>
      </c>
      <c r="C778" s="1206">
        <v>771</v>
      </c>
      <c r="D778" s="835" t="s">
        <v>38</v>
      </c>
      <c r="E778" s="1208" t="s">
        <v>31</v>
      </c>
      <c r="F778" s="850">
        <v>10</v>
      </c>
      <c r="G778" s="838">
        <f t="shared" si="420"/>
        <v>13318180</v>
      </c>
      <c r="H778" s="839"/>
      <c r="I778" s="840">
        <f t="shared" si="410"/>
        <v>0</v>
      </c>
      <c r="J778" s="841"/>
      <c r="K778" s="840">
        <f t="shared" si="421"/>
        <v>0</v>
      </c>
      <c r="L778" s="842"/>
      <c r="M778" s="840">
        <f t="shared" si="422"/>
        <v>0</v>
      </c>
      <c r="N778" s="851">
        <f>F778+H778+J778+L778</f>
        <v>10</v>
      </c>
      <c r="O778" s="844">
        <f t="shared" si="419"/>
        <v>13318180</v>
      </c>
      <c r="P778" s="844">
        <f>+N778*40000</f>
        <v>400000</v>
      </c>
      <c r="Q778" s="844"/>
      <c r="R778" s="844">
        <f t="shared" si="427"/>
        <v>1331818</v>
      </c>
      <c r="S778" s="844">
        <f t="shared" si="428"/>
        <v>1931818</v>
      </c>
      <c r="T778" s="844">
        <f t="shared" si="429"/>
        <v>2231818</v>
      </c>
      <c r="U778" s="844">
        <f t="shared" si="430"/>
        <v>431818</v>
      </c>
      <c r="V778" s="805">
        <v>43633</v>
      </c>
      <c r="W778" s="1094">
        <v>13318180</v>
      </c>
      <c r="X778" s="805"/>
      <c r="Y778" s="1094"/>
      <c r="Z778" s="1094"/>
      <c r="AA778" s="1095"/>
      <c r="AB778" s="1095"/>
      <c r="AC778" s="1096"/>
      <c r="AD778" s="1096"/>
      <c r="AE778" s="1097">
        <f>W778+Y778+AA778+AC778</f>
        <v>13318180</v>
      </c>
      <c r="AF778" s="1098">
        <f t="shared" si="431"/>
        <v>0</v>
      </c>
      <c r="AG778" s="1174"/>
      <c r="AH778" s="444"/>
    </row>
    <row r="779" spans="1:34" ht="15" hidden="1" customHeight="1" x14ac:dyDescent="0.25">
      <c r="A779" s="1176">
        <f t="shared" ref="A779:A787" si="432">+A778+1</f>
        <v>2</v>
      </c>
      <c r="B779" s="1193">
        <v>43630</v>
      </c>
      <c r="C779" s="1206">
        <v>772</v>
      </c>
      <c r="D779" s="835" t="s">
        <v>45</v>
      </c>
      <c r="E779" s="1208" t="s">
        <v>43</v>
      </c>
      <c r="F779" s="850">
        <v>8</v>
      </c>
      <c r="G779" s="838">
        <f t="shared" si="420"/>
        <v>10654544</v>
      </c>
      <c r="H779" s="839"/>
      <c r="I779" s="840">
        <f t="shared" si="410"/>
        <v>0</v>
      </c>
      <c r="J779" s="841">
        <v>2</v>
      </c>
      <c r="K779" s="840">
        <f t="shared" si="421"/>
        <v>4463636</v>
      </c>
      <c r="L779" s="842"/>
      <c r="M779" s="840">
        <f t="shared" si="422"/>
        <v>0</v>
      </c>
      <c r="N779" s="851">
        <f t="shared" ref="N779:N787" si="433">F779+H779+J779+L779</f>
        <v>10</v>
      </c>
      <c r="O779" s="844">
        <f t="shared" si="419"/>
        <v>15118180</v>
      </c>
      <c r="P779" s="844">
        <f t="shared" ref="P779:P787" si="434">+N779*40000</f>
        <v>400000</v>
      </c>
      <c r="Q779" s="844"/>
      <c r="R779" s="844">
        <f t="shared" si="427"/>
        <v>1331818</v>
      </c>
      <c r="S779" s="844">
        <f t="shared" si="428"/>
        <v>1931818</v>
      </c>
      <c r="T779" s="844">
        <f t="shared" si="429"/>
        <v>2231818</v>
      </c>
      <c r="U779" s="844">
        <f t="shared" si="430"/>
        <v>431818</v>
      </c>
      <c r="V779" s="805">
        <v>43647</v>
      </c>
      <c r="W779" s="1094">
        <v>15118180</v>
      </c>
      <c r="X779" s="805"/>
      <c r="Y779" s="1094"/>
      <c r="Z779" s="1094"/>
      <c r="AA779" s="1095"/>
      <c r="AB779" s="1095"/>
      <c r="AC779" s="1096"/>
      <c r="AD779" s="1096"/>
      <c r="AE779" s="1097">
        <f t="shared" ref="AE779:AE787" si="435">W779+Y779+AA779+AC779</f>
        <v>15118180</v>
      </c>
      <c r="AF779" s="1098">
        <f t="shared" si="431"/>
        <v>0</v>
      </c>
      <c r="AG779" s="1174"/>
      <c r="AH779" s="444"/>
    </row>
    <row r="780" spans="1:34" ht="15" hidden="1" customHeight="1" x14ac:dyDescent="0.25">
      <c r="A780" s="1176">
        <f t="shared" si="432"/>
        <v>3</v>
      </c>
      <c r="B780" s="1193">
        <v>43630</v>
      </c>
      <c r="C780" s="1206">
        <v>773</v>
      </c>
      <c r="D780" s="835" t="s">
        <v>55</v>
      </c>
      <c r="E780" s="1208" t="s">
        <v>43</v>
      </c>
      <c r="F780" s="850">
        <v>7</v>
      </c>
      <c r="G780" s="838">
        <f t="shared" si="420"/>
        <v>9322726</v>
      </c>
      <c r="H780" s="839"/>
      <c r="I780" s="840">
        <f t="shared" si="410"/>
        <v>0</v>
      </c>
      <c r="J780" s="841">
        <v>3</v>
      </c>
      <c r="K780" s="840">
        <f t="shared" si="421"/>
        <v>6695454</v>
      </c>
      <c r="L780" s="842">
        <v>1</v>
      </c>
      <c r="M780" s="840">
        <f t="shared" si="422"/>
        <v>431818</v>
      </c>
      <c r="N780" s="851">
        <f t="shared" si="433"/>
        <v>11</v>
      </c>
      <c r="O780" s="844">
        <f t="shared" si="419"/>
        <v>16449998</v>
      </c>
      <c r="P780" s="844">
        <f t="shared" si="434"/>
        <v>440000</v>
      </c>
      <c r="Q780" s="844"/>
      <c r="R780" s="844">
        <f t="shared" si="427"/>
        <v>1331818</v>
      </c>
      <c r="S780" s="844">
        <f t="shared" si="428"/>
        <v>1931818</v>
      </c>
      <c r="T780" s="844">
        <f t="shared" si="429"/>
        <v>2231818</v>
      </c>
      <c r="U780" s="844">
        <f t="shared" si="430"/>
        <v>431818</v>
      </c>
      <c r="V780" s="856">
        <v>43649</v>
      </c>
      <c r="W780" s="1094">
        <v>10000000</v>
      </c>
      <c r="X780" s="805">
        <v>43656</v>
      </c>
      <c r="Y780" s="1094">
        <v>6450000</v>
      </c>
      <c r="Z780" s="805"/>
      <c r="AA780" s="1095">
        <v>0</v>
      </c>
      <c r="AB780" s="1095"/>
      <c r="AC780" s="1096"/>
      <c r="AD780" s="1096"/>
      <c r="AE780" s="1097">
        <f t="shared" si="435"/>
        <v>16450000</v>
      </c>
      <c r="AF780" s="1098">
        <f t="shared" si="431"/>
        <v>-2</v>
      </c>
      <c r="AG780" s="1174"/>
      <c r="AH780" s="444"/>
    </row>
    <row r="781" spans="1:34" ht="15" hidden="1" customHeight="1" x14ac:dyDescent="0.25">
      <c r="A781" s="1188">
        <f t="shared" si="432"/>
        <v>4</v>
      </c>
      <c r="B781" s="1193">
        <v>43630</v>
      </c>
      <c r="C781" s="1206">
        <v>774</v>
      </c>
      <c r="D781" s="835" t="s">
        <v>102</v>
      </c>
      <c r="E781" s="1208" t="s">
        <v>88</v>
      </c>
      <c r="F781" s="850">
        <v>8</v>
      </c>
      <c r="G781" s="838">
        <f t="shared" si="420"/>
        <v>10654544</v>
      </c>
      <c r="H781" s="839"/>
      <c r="I781" s="840">
        <f t="shared" si="410"/>
        <v>0</v>
      </c>
      <c r="J781" s="841">
        <v>2</v>
      </c>
      <c r="K781" s="840">
        <f t="shared" si="421"/>
        <v>4463636</v>
      </c>
      <c r="L781" s="842"/>
      <c r="M781" s="840">
        <f t="shared" si="422"/>
        <v>0</v>
      </c>
      <c r="N781" s="851">
        <f t="shared" si="433"/>
        <v>10</v>
      </c>
      <c r="O781" s="844">
        <f t="shared" si="419"/>
        <v>15118180</v>
      </c>
      <c r="P781" s="844">
        <f t="shared" si="434"/>
        <v>400000</v>
      </c>
      <c r="Q781" s="844"/>
      <c r="R781" s="844">
        <f t="shared" si="427"/>
        <v>1331818</v>
      </c>
      <c r="S781" s="844">
        <f t="shared" si="428"/>
        <v>1931818</v>
      </c>
      <c r="T781" s="844">
        <f t="shared" si="429"/>
        <v>2231818</v>
      </c>
      <c r="U781" s="844">
        <f t="shared" si="430"/>
        <v>431818</v>
      </c>
      <c r="V781" s="805">
        <v>43633</v>
      </c>
      <c r="W781" s="1094">
        <v>10118180</v>
      </c>
      <c r="X781" s="805">
        <v>43634</v>
      </c>
      <c r="Y781" s="1094">
        <v>5000000</v>
      </c>
      <c r="Z781" s="1094"/>
      <c r="AA781" s="1095"/>
      <c r="AB781" s="1095"/>
      <c r="AC781" s="1096"/>
      <c r="AD781" s="1096"/>
      <c r="AE781" s="1097">
        <f t="shared" si="435"/>
        <v>15118180</v>
      </c>
      <c r="AF781" s="1098">
        <f t="shared" si="431"/>
        <v>0</v>
      </c>
      <c r="AG781" s="1174"/>
      <c r="AH781" s="444"/>
    </row>
    <row r="782" spans="1:34" ht="15" hidden="1" customHeight="1" x14ac:dyDescent="0.25">
      <c r="A782" s="1188">
        <f t="shared" si="432"/>
        <v>5</v>
      </c>
      <c r="B782" s="1193">
        <v>43630</v>
      </c>
      <c r="C782" s="1206">
        <v>775</v>
      </c>
      <c r="D782" s="835" t="s">
        <v>37</v>
      </c>
      <c r="E782" s="1208" t="s">
        <v>88</v>
      </c>
      <c r="F782" s="850">
        <v>10</v>
      </c>
      <c r="G782" s="838">
        <f t="shared" si="420"/>
        <v>13318180</v>
      </c>
      <c r="H782" s="839"/>
      <c r="I782" s="840">
        <f t="shared" ref="I782:I813" si="436">H782*S782</f>
        <v>0</v>
      </c>
      <c r="J782" s="841"/>
      <c r="K782" s="840">
        <f t="shared" si="421"/>
        <v>0</v>
      </c>
      <c r="L782" s="842"/>
      <c r="M782" s="840">
        <f t="shared" si="422"/>
        <v>0</v>
      </c>
      <c r="N782" s="851">
        <f t="shared" si="433"/>
        <v>10</v>
      </c>
      <c r="O782" s="844">
        <f t="shared" si="419"/>
        <v>13318180</v>
      </c>
      <c r="P782" s="844">
        <f t="shared" si="434"/>
        <v>400000</v>
      </c>
      <c r="Q782" s="844"/>
      <c r="R782" s="844">
        <f t="shared" si="427"/>
        <v>1331818</v>
      </c>
      <c r="S782" s="844">
        <f t="shared" si="428"/>
        <v>1931818</v>
      </c>
      <c r="T782" s="844">
        <f t="shared" si="429"/>
        <v>2231818</v>
      </c>
      <c r="U782" s="844">
        <f t="shared" si="430"/>
        <v>431818</v>
      </c>
      <c r="V782" s="805">
        <v>43633</v>
      </c>
      <c r="W782" s="1094">
        <v>318180</v>
      </c>
      <c r="X782" s="856">
        <v>43662</v>
      </c>
      <c r="Y782" s="1094">
        <v>13000000</v>
      </c>
      <c r="Z782" s="1094"/>
      <c r="AA782" s="1095"/>
      <c r="AB782" s="1095"/>
      <c r="AC782" s="1096"/>
      <c r="AD782" s="1096"/>
      <c r="AE782" s="1097">
        <f t="shared" si="435"/>
        <v>13318180</v>
      </c>
      <c r="AF782" s="1098">
        <f t="shared" si="431"/>
        <v>0</v>
      </c>
      <c r="AG782" s="1174"/>
      <c r="AH782" s="444"/>
    </row>
    <row r="783" spans="1:34" ht="15" hidden="1" customHeight="1" x14ac:dyDescent="0.25">
      <c r="A783" s="1188">
        <f t="shared" si="432"/>
        <v>6</v>
      </c>
      <c r="B783" s="1193">
        <v>43630</v>
      </c>
      <c r="C783" s="1206">
        <v>776</v>
      </c>
      <c r="D783" s="835" t="s">
        <v>72</v>
      </c>
      <c r="E783" s="1208" t="s">
        <v>57</v>
      </c>
      <c r="F783" s="850">
        <v>6</v>
      </c>
      <c r="G783" s="838">
        <f t="shared" si="420"/>
        <v>7990908</v>
      </c>
      <c r="H783" s="839"/>
      <c r="I783" s="840">
        <f t="shared" si="436"/>
        <v>0</v>
      </c>
      <c r="J783" s="841">
        <v>3</v>
      </c>
      <c r="K783" s="840">
        <f t="shared" si="421"/>
        <v>6695454</v>
      </c>
      <c r="L783" s="842"/>
      <c r="M783" s="840">
        <f t="shared" si="422"/>
        <v>0</v>
      </c>
      <c r="N783" s="851">
        <f t="shared" si="433"/>
        <v>9</v>
      </c>
      <c r="O783" s="844">
        <f t="shared" si="419"/>
        <v>14686362</v>
      </c>
      <c r="P783" s="844">
        <f t="shared" si="434"/>
        <v>360000</v>
      </c>
      <c r="Q783" s="844"/>
      <c r="R783" s="844">
        <f t="shared" si="427"/>
        <v>1331818</v>
      </c>
      <c r="S783" s="844">
        <f t="shared" si="428"/>
        <v>1931818</v>
      </c>
      <c r="T783" s="844">
        <f t="shared" si="429"/>
        <v>2231818</v>
      </c>
      <c r="U783" s="844">
        <f t="shared" si="430"/>
        <v>431818</v>
      </c>
      <c r="V783" s="805">
        <v>43633</v>
      </c>
      <c r="W783" s="1094">
        <v>8000000</v>
      </c>
      <c r="X783" s="805">
        <v>43644</v>
      </c>
      <c r="Y783" s="1094">
        <v>6686362</v>
      </c>
      <c r="Z783" s="1094"/>
      <c r="AA783" s="1095"/>
      <c r="AB783" s="1095"/>
      <c r="AC783" s="1096"/>
      <c r="AD783" s="1096"/>
      <c r="AE783" s="1097">
        <f t="shared" si="435"/>
        <v>14686362</v>
      </c>
      <c r="AF783" s="1098">
        <f t="shared" si="431"/>
        <v>0</v>
      </c>
      <c r="AG783" s="1174"/>
      <c r="AH783" s="444"/>
    </row>
    <row r="784" spans="1:34" ht="15" hidden="1" customHeight="1" x14ac:dyDescent="0.25">
      <c r="A784" s="1188">
        <f t="shared" si="432"/>
        <v>7</v>
      </c>
      <c r="B784" s="1193">
        <v>43630</v>
      </c>
      <c r="C784" s="1206">
        <v>777</v>
      </c>
      <c r="D784" s="835" t="s">
        <v>74</v>
      </c>
      <c r="E784" s="1208" t="s">
        <v>57</v>
      </c>
      <c r="F784" s="850">
        <v>4</v>
      </c>
      <c r="G784" s="838">
        <f t="shared" si="420"/>
        <v>5327272</v>
      </c>
      <c r="H784" s="839"/>
      <c r="I784" s="840">
        <f t="shared" si="436"/>
        <v>0</v>
      </c>
      <c r="J784" s="841"/>
      <c r="K784" s="840">
        <f t="shared" si="421"/>
        <v>0</v>
      </c>
      <c r="L784" s="842"/>
      <c r="M784" s="840">
        <f t="shared" si="422"/>
        <v>0</v>
      </c>
      <c r="N784" s="851">
        <f t="shared" si="433"/>
        <v>4</v>
      </c>
      <c r="O784" s="844">
        <f t="shared" si="419"/>
        <v>5327272</v>
      </c>
      <c r="P784" s="844">
        <f t="shared" si="434"/>
        <v>160000</v>
      </c>
      <c r="Q784" s="844"/>
      <c r="R784" s="844">
        <f t="shared" si="427"/>
        <v>1331818</v>
      </c>
      <c r="S784" s="844">
        <f t="shared" si="428"/>
        <v>1931818</v>
      </c>
      <c r="T784" s="844">
        <f t="shared" si="429"/>
        <v>2231818</v>
      </c>
      <c r="U784" s="844">
        <f t="shared" si="430"/>
        <v>431818</v>
      </c>
      <c r="V784" s="805">
        <v>43654</v>
      </c>
      <c r="W784" s="1094">
        <v>5327272</v>
      </c>
      <c r="X784" s="805"/>
      <c r="Y784" s="1094"/>
      <c r="Z784" s="1094"/>
      <c r="AA784" s="1095"/>
      <c r="AB784" s="1095"/>
      <c r="AC784" s="1096"/>
      <c r="AD784" s="1096"/>
      <c r="AE784" s="1097">
        <f t="shared" si="435"/>
        <v>5327272</v>
      </c>
      <c r="AF784" s="1098">
        <f t="shared" si="431"/>
        <v>0</v>
      </c>
      <c r="AG784" s="1174"/>
      <c r="AH784" s="444"/>
    </row>
    <row r="785" spans="1:34" ht="15" hidden="1" customHeight="1" x14ac:dyDescent="0.25">
      <c r="A785" s="1188">
        <f t="shared" si="432"/>
        <v>8</v>
      </c>
      <c r="B785" s="1193">
        <v>43630</v>
      </c>
      <c r="C785" s="1206">
        <v>778</v>
      </c>
      <c r="D785" s="835" t="s">
        <v>71</v>
      </c>
      <c r="E785" s="1208" t="s">
        <v>57</v>
      </c>
      <c r="F785" s="850">
        <v>3</v>
      </c>
      <c r="G785" s="838">
        <f t="shared" si="420"/>
        <v>3995454</v>
      </c>
      <c r="H785" s="839"/>
      <c r="I785" s="840">
        <f t="shared" si="436"/>
        <v>0</v>
      </c>
      <c r="J785" s="841">
        <v>3</v>
      </c>
      <c r="K785" s="840">
        <f t="shared" si="421"/>
        <v>6695454</v>
      </c>
      <c r="L785" s="842"/>
      <c r="M785" s="840">
        <f t="shared" si="422"/>
        <v>0</v>
      </c>
      <c r="N785" s="851">
        <f t="shared" si="433"/>
        <v>6</v>
      </c>
      <c r="O785" s="844">
        <f t="shared" si="419"/>
        <v>10690908</v>
      </c>
      <c r="P785" s="844">
        <f t="shared" si="434"/>
        <v>240000</v>
      </c>
      <c r="Q785" s="844"/>
      <c r="R785" s="844">
        <f t="shared" si="427"/>
        <v>1331818</v>
      </c>
      <c r="S785" s="844">
        <f t="shared" si="428"/>
        <v>1931818</v>
      </c>
      <c r="T785" s="844">
        <f t="shared" si="429"/>
        <v>2231818</v>
      </c>
      <c r="U785" s="844">
        <f t="shared" si="430"/>
        <v>431818</v>
      </c>
      <c r="V785" s="805">
        <v>43633</v>
      </c>
      <c r="W785" s="1094">
        <v>2000000</v>
      </c>
      <c r="X785" s="856">
        <v>43649</v>
      </c>
      <c r="Y785" s="1094">
        <v>8000000</v>
      </c>
      <c r="Z785" s="856">
        <v>43651</v>
      </c>
      <c r="AA785" s="1095">
        <v>690908</v>
      </c>
      <c r="AB785" s="1095"/>
      <c r="AC785" s="1096"/>
      <c r="AD785" s="1096"/>
      <c r="AE785" s="1097">
        <f t="shared" si="435"/>
        <v>10690908</v>
      </c>
      <c r="AF785" s="1098">
        <f t="shared" si="431"/>
        <v>0</v>
      </c>
      <c r="AG785" s="1174"/>
      <c r="AH785" s="1096"/>
    </row>
    <row r="786" spans="1:34" ht="15" hidden="1" customHeight="1" x14ac:dyDescent="0.25">
      <c r="A786" s="1188">
        <f t="shared" si="432"/>
        <v>9</v>
      </c>
      <c r="B786" s="1193">
        <v>43630</v>
      </c>
      <c r="C786" s="1206">
        <v>779</v>
      </c>
      <c r="D786" s="835" t="s">
        <v>59</v>
      </c>
      <c r="E786" s="1208" t="s">
        <v>57</v>
      </c>
      <c r="F786" s="850">
        <v>2</v>
      </c>
      <c r="G786" s="838">
        <f t="shared" si="420"/>
        <v>2663636</v>
      </c>
      <c r="H786" s="839"/>
      <c r="I786" s="840">
        <f t="shared" si="436"/>
        <v>0</v>
      </c>
      <c r="J786" s="841">
        <v>2</v>
      </c>
      <c r="K786" s="840">
        <f t="shared" si="421"/>
        <v>4463636</v>
      </c>
      <c r="L786" s="842"/>
      <c r="M786" s="840">
        <f t="shared" si="422"/>
        <v>0</v>
      </c>
      <c r="N786" s="851">
        <f t="shared" si="433"/>
        <v>4</v>
      </c>
      <c r="O786" s="844">
        <f t="shared" si="419"/>
        <v>7127272</v>
      </c>
      <c r="P786" s="844">
        <f t="shared" si="434"/>
        <v>160000</v>
      </c>
      <c r="Q786" s="844"/>
      <c r="R786" s="844">
        <f t="shared" si="427"/>
        <v>1331818</v>
      </c>
      <c r="S786" s="844">
        <f t="shared" si="428"/>
        <v>1931818</v>
      </c>
      <c r="T786" s="844">
        <f t="shared" si="429"/>
        <v>2231818</v>
      </c>
      <c r="U786" s="844">
        <f t="shared" si="430"/>
        <v>431818</v>
      </c>
      <c r="V786" s="805">
        <v>43633</v>
      </c>
      <c r="W786" s="1094">
        <v>7127272</v>
      </c>
      <c r="X786" s="805"/>
      <c r="Y786" s="1094"/>
      <c r="Z786" s="1094"/>
      <c r="AA786" s="1095"/>
      <c r="AB786" s="1095"/>
      <c r="AC786" s="1096"/>
      <c r="AD786" s="1096"/>
      <c r="AE786" s="1097">
        <f t="shared" si="435"/>
        <v>7127272</v>
      </c>
      <c r="AF786" s="1098">
        <f t="shared" si="431"/>
        <v>0</v>
      </c>
      <c r="AG786" s="1174"/>
      <c r="AH786" s="444"/>
    </row>
    <row r="787" spans="1:34" ht="15" hidden="1" customHeight="1" x14ac:dyDescent="0.25">
      <c r="A787" s="1188">
        <f t="shared" si="432"/>
        <v>10</v>
      </c>
      <c r="B787" s="1193">
        <v>43630</v>
      </c>
      <c r="C787" s="1206">
        <v>780</v>
      </c>
      <c r="D787" s="835" t="s">
        <v>58</v>
      </c>
      <c r="E787" s="1208" t="s">
        <v>57</v>
      </c>
      <c r="F787" s="850">
        <v>1</v>
      </c>
      <c r="G787" s="838">
        <f t="shared" si="420"/>
        <v>1331818</v>
      </c>
      <c r="H787" s="839"/>
      <c r="I787" s="840">
        <f t="shared" si="436"/>
        <v>0</v>
      </c>
      <c r="J787" s="841">
        <v>3</v>
      </c>
      <c r="K787" s="840">
        <f t="shared" si="421"/>
        <v>6695454</v>
      </c>
      <c r="L787" s="842"/>
      <c r="M787" s="840">
        <f t="shared" si="422"/>
        <v>0</v>
      </c>
      <c r="N787" s="851">
        <f t="shared" si="433"/>
        <v>4</v>
      </c>
      <c r="O787" s="844">
        <f t="shared" si="419"/>
        <v>8027272</v>
      </c>
      <c r="P787" s="844">
        <f t="shared" si="434"/>
        <v>160000</v>
      </c>
      <c r="Q787" s="844"/>
      <c r="R787" s="844">
        <f t="shared" si="427"/>
        <v>1331818</v>
      </c>
      <c r="S787" s="844">
        <f t="shared" si="428"/>
        <v>1931818</v>
      </c>
      <c r="T787" s="844">
        <f t="shared" si="429"/>
        <v>2231818</v>
      </c>
      <c r="U787" s="844">
        <f t="shared" si="430"/>
        <v>431818</v>
      </c>
      <c r="V787" s="805">
        <v>43633</v>
      </c>
      <c r="W787" s="1094">
        <v>8027272</v>
      </c>
      <c r="X787" s="805"/>
      <c r="Y787" s="1094"/>
      <c r="Z787" s="1094"/>
      <c r="AA787" s="1095"/>
      <c r="AB787" s="1095"/>
      <c r="AC787" s="1096"/>
      <c r="AD787" s="1096"/>
      <c r="AE787" s="1097">
        <f t="shared" si="435"/>
        <v>8027272</v>
      </c>
      <c r="AF787" s="1098">
        <f t="shared" si="431"/>
        <v>0</v>
      </c>
      <c r="AG787" s="1174"/>
      <c r="AH787" s="444"/>
    </row>
    <row r="788" spans="1:34" ht="15" hidden="1" customHeight="1" x14ac:dyDescent="0.25">
      <c r="A788" s="1176">
        <v>1</v>
      </c>
      <c r="B788" s="1193">
        <v>43631</v>
      </c>
      <c r="C788" s="1206">
        <v>781</v>
      </c>
      <c r="D788" s="835" t="s">
        <v>49</v>
      </c>
      <c r="E788" s="1208" t="s">
        <v>43</v>
      </c>
      <c r="F788" s="850">
        <v>6</v>
      </c>
      <c r="G788" s="838">
        <f t="shared" si="420"/>
        <v>7990908</v>
      </c>
      <c r="H788" s="839"/>
      <c r="I788" s="840">
        <f t="shared" si="436"/>
        <v>0</v>
      </c>
      <c r="J788" s="841">
        <v>2</v>
      </c>
      <c r="K788" s="840">
        <f t="shared" si="421"/>
        <v>4463636</v>
      </c>
      <c r="L788" s="842">
        <v>2</v>
      </c>
      <c r="M788" s="840">
        <f t="shared" si="422"/>
        <v>863636</v>
      </c>
      <c r="N788" s="851">
        <f>F788+H788+J788+L788</f>
        <v>10</v>
      </c>
      <c r="O788" s="844">
        <f t="shared" si="419"/>
        <v>13318180</v>
      </c>
      <c r="P788" s="844">
        <f>+N788*40000</f>
        <v>400000</v>
      </c>
      <c r="Q788" s="844"/>
      <c r="R788" s="844">
        <f t="shared" si="427"/>
        <v>1331818</v>
      </c>
      <c r="S788" s="844">
        <f t="shared" si="428"/>
        <v>1931818</v>
      </c>
      <c r="T788" s="844">
        <f t="shared" si="429"/>
        <v>2231818</v>
      </c>
      <c r="U788" s="844">
        <f t="shared" si="430"/>
        <v>431818</v>
      </c>
      <c r="V788" s="856">
        <v>43649</v>
      </c>
      <c r="W788" s="844">
        <v>7500000</v>
      </c>
      <c r="X788" s="805">
        <v>43654</v>
      </c>
      <c r="Y788" s="844">
        <v>5818180</v>
      </c>
      <c r="Z788" s="844"/>
      <c r="AA788" s="857"/>
      <c r="AB788" s="857"/>
      <c r="AC788" s="444"/>
      <c r="AD788" s="444"/>
      <c r="AE788" s="858">
        <f>W788+Y788+AA788+AC788</f>
        <v>13318180</v>
      </c>
      <c r="AF788" s="859">
        <f t="shared" si="431"/>
        <v>0</v>
      </c>
      <c r="AG788" s="445"/>
      <c r="AH788" s="1096"/>
    </row>
    <row r="789" spans="1:34" ht="15" hidden="1" customHeight="1" x14ac:dyDescent="0.25">
      <c r="A789" s="1176">
        <f t="shared" ref="A789" si="437">+A788+1</f>
        <v>2</v>
      </c>
      <c r="B789" s="1193">
        <v>43631</v>
      </c>
      <c r="C789" s="1206">
        <v>782</v>
      </c>
      <c r="D789" s="835" t="s">
        <v>55</v>
      </c>
      <c r="E789" s="1208" t="s">
        <v>88</v>
      </c>
      <c r="F789" s="850"/>
      <c r="G789" s="838">
        <f t="shared" si="420"/>
        <v>0</v>
      </c>
      <c r="H789" s="839"/>
      <c r="I789" s="840">
        <f t="shared" si="436"/>
        <v>0</v>
      </c>
      <c r="J789" s="841">
        <v>10</v>
      </c>
      <c r="K789" s="840">
        <f t="shared" si="421"/>
        <v>22318180</v>
      </c>
      <c r="L789" s="842"/>
      <c r="M789" s="840">
        <f t="shared" si="422"/>
        <v>0</v>
      </c>
      <c r="N789" s="851">
        <f t="shared" ref="N789" si="438">F789+H789+J789+L789</f>
        <v>10</v>
      </c>
      <c r="O789" s="844">
        <f t="shared" si="419"/>
        <v>22318180</v>
      </c>
      <c r="P789" s="844">
        <f t="shared" ref="P789" si="439">+N789*40000</f>
        <v>400000</v>
      </c>
      <c r="Q789" s="844"/>
      <c r="R789" s="844">
        <f t="shared" si="427"/>
        <v>1331818</v>
      </c>
      <c r="S789" s="844">
        <f t="shared" si="428"/>
        <v>1931818</v>
      </c>
      <c r="T789" s="844">
        <f t="shared" si="429"/>
        <v>2231818</v>
      </c>
      <c r="U789" s="844">
        <f t="shared" si="430"/>
        <v>431818</v>
      </c>
      <c r="V789" s="856">
        <v>43633</v>
      </c>
      <c r="W789" s="844">
        <v>22318180</v>
      </c>
      <c r="X789" s="856"/>
      <c r="Y789" s="844"/>
      <c r="Z789" s="844"/>
      <c r="AA789" s="857"/>
      <c r="AB789" s="857"/>
      <c r="AC789" s="444"/>
      <c r="AD789" s="444"/>
      <c r="AE789" s="858">
        <f t="shared" ref="AE789" si="440">W789+Y789+AA789+AC789</f>
        <v>22318180</v>
      </c>
      <c r="AF789" s="859">
        <f t="shared" si="431"/>
        <v>0</v>
      </c>
      <c r="AG789" s="445"/>
      <c r="AH789" s="444"/>
    </row>
    <row r="790" spans="1:34" ht="15" hidden="1" customHeight="1" x14ac:dyDescent="0.25">
      <c r="A790" s="1176">
        <v>1</v>
      </c>
      <c r="B790" s="1193">
        <v>43633</v>
      </c>
      <c r="C790" s="1206">
        <v>783</v>
      </c>
      <c r="D790" s="835" t="s">
        <v>264</v>
      </c>
      <c r="E790" s="1208" t="s">
        <v>241</v>
      </c>
      <c r="F790" s="850">
        <v>5</v>
      </c>
      <c r="G790" s="838">
        <f t="shared" si="420"/>
        <v>6659090</v>
      </c>
      <c r="H790" s="839"/>
      <c r="I790" s="840">
        <f t="shared" si="436"/>
        <v>0</v>
      </c>
      <c r="J790" s="841">
        <v>5</v>
      </c>
      <c r="K790" s="840">
        <f t="shared" si="421"/>
        <v>11159090</v>
      </c>
      <c r="L790" s="842"/>
      <c r="M790" s="840">
        <f t="shared" si="422"/>
        <v>0</v>
      </c>
      <c r="N790" s="851">
        <f>F790+H790+J790+L790</f>
        <v>10</v>
      </c>
      <c r="O790" s="844">
        <f t="shared" si="419"/>
        <v>17818180</v>
      </c>
      <c r="P790" s="844">
        <f>+N790*40000</f>
        <v>400000</v>
      </c>
      <c r="Q790" s="844"/>
      <c r="R790" s="844">
        <f t="shared" si="427"/>
        <v>1331818</v>
      </c>
      <c r="S790" s="844">
        <f t="shared" si="428"/>
        <v>1931818</v>
      </c>
      <c r="T790" s="844">
        <f t="shared" si="429"/>
        <v>2231818</v>
      </c>
      <c r="U790" s="844">
        <f t="shared" si="430"/>
        <v>431818</v>
      </c>
      <c r="V790" s="805">
        <v>43635</v>
      </c>
      <c r="W790" s="1094">
        <v>17818180</v>
      </c>
      <c r="X790" s="805"/>
      <c r="Y790" s="1094"/>
      <c r="Z790" s="1094"/>
      <c r="AA790" s="1095"/>
      <c r="AB790" s="1095"/>
      <c r="AC790" s="1096"/>
      <c r="AD790" s="1096"/>
      <c r="AE790" s="1097">
        <f>W790+Y790+AA790+AC790</f>
        <v>17818180</v>
      </c>
      <c r="AF790" s="1098">
        <f t="shared" si="431"/>
        <v>0</v>
      </c>
      <c r="AG790" s="1174"/>
      <c r="AH790" s="444"/>
    </row>
    <row r="791" spans="1:34" ht="15" hidden="1" customHeight="1" x14ac:dyDescent="0.25">
      <c r="A791" s="1176">
        <f t="shared" ref="A791:A799" si="441">+A790+1</f>
        <v>2</v>
      </c>
      <c r="B791" s="1193">
        <v>43633</v>
      </c>
      <c r="C791" s="1206">
        <v>784</v>
      </c>
      <c r="D791" s="835" t="s">
        <v>56</v>
      </c>
      <c r="E791" s="1208" t="s">
        <v>57</v>
      </c>
      <c r="F791" s="850">
        <v>8</v>
      </c>
      <c r="G791" s="838">
        <f t="shared" si="420"/>
        <v>10654544</v>
      </c>
      <c r="H791" s="839"/>
      <c r="I791" s="840">
        <f t="shared" si="436"/>
        <v>0</v>
      </c>
      <c r="J791" s="841">
        <v>2</v>
      </c>
      <c r="K791" s="840">
        <f t="shared" si="421"/>
        <v>4463636</v>
      </c>
      <c r="L791" s="842"/>
      <c r="M791" s="840">
        <f t="shared" si="422"/>
        <v>0</v>
      </c>
      <c r="N791" s="851">
        <f t="shared" ref="N791:N799" si="442">F791+H791+J791+L791</f>
        <v>10</v>
      </c>
      <c r="O791" s="844">
        <f t="shared" si="419"/>
        <v>15118180</v>
      </c>
      <c r="P791" s="844">
        <f t="shared" ref="P791:P799" si="443">+N791*40000</f>
        <v>400000</v>
      </c>
      <c r="Q791" s="844"/>
      <c r="R791" s="844">
        <f t="shared" si="427"/>
        <v>1331818</v>
      </c>
      <c r="S791" s="844">
        <f t="shared" si="428"/>
        <v>1931818</v>
      </c>
      <c r="T791" s="844">
        <f t="shared" si="429"/>
        <v>2231818</v>
      </c>
      <c r="U791" s="844">
        <f t="shared" si="430"/>
        <v>431818</v>
      </c>
      <c r="V791" s="856">
        <v>43647</v>
      </c>
      <c r="W791" s="1094">
        <v>15118180</v>
      </c>
      <c r="X791" s="805"/>
      <c r="Y791" s="1094"/>
      <c r="Z791" s="1094"/>
      <c r="AA791" s="1095"/>
      <c r="AB791" s="1095"/>
      <c r="AC791" s="1096"/>
      <c r="AD791" s="1096"/>
      <c r="AE791" s="1097">
        <f t="shared" ref="AE791:AE799" si="444">W791+Y791+AA791+AC791</f>
        <v>15118180</v>
      </c>
      <c r="AF791" s="1098">
        <f t="shared" si="431"/>
        <v>0</v>
      </c>
      <c r="AG791" s="1174"/>
      <c r="AH791" s="444"/>
    </row>
    <row r="792" spans="1:34" ht="15" hidden="1" customHeight="1" x14ac:dyDescent="0.25">
      <c r="A792" s="1176">
        <f t="shared" si="441"/>
        <v>3</v>
      </c>
      <c r="B792" s="1193">
        <v>43633</v>
      </c>
      <c r="C792" s="1206">
        <v>785</v>
      </c>
      <c r="D792" s="835" t="s">
        <v>247</v>
      </c>
      <c r="E792" s="1208" t="s">
        <v>57</v>
      </c>
      <c r="F792" s="850">
        <v>10</v>
      </c>
      <c r="G792" s="838">
        <f t="shared" si="420"/>
        <v>13318180</v>
      </c>
      <c r="H792" s="839"/>
      <c r="I792" s="840">
        <f t="shared" si="436"/>
        <v>0</v>
      </c>
      <c r="J792" s="841"/>
      <c r="K792" s="840">
        <f t="shared" si="421"/>
        <v>0</v>
      </c>
      <c r="L792" s="842"/>
      <c r="M792" s="840">
        <f t="shared" si="422"/>
        <v>0</v>
      </c>
      <c r="N792" s="851">
        <f t="shared" si="442"/>
        <v>10</v>
      </c>
      <c r="O792" s="844">
        <f t="shared" si="419"/>
        <v>13318180</v>
      </c>
      <c r="P792" s="844">
        <f t="shared" si="443"/>
        <v>400000</v>
      </c>
      <c r="Q792" s="844"/>
      <c r="R792" s="844">
        <f t="shared" si="427"/>
        <v>1331818</v>
      </c>
      <c r="S792" s="844">
        <f t="shared" si="428"/>
        <v>1931818</v>
      </c>
      <c r="T792" s="844">
        <f t="shared" si="429"/>
        <v>2231818</v>
      </c>
      <c r="U792" s="844">
        <f t="shared" si="430"/>
        <v>431818</v>
      </c>
      <c r="V792" s="805">
        <v>43635</v>
      </c>
      <c r="W792" s="1094">
        <v>13318180</v>
      </c>
      <c r="X792" s="805"/>
      <c r="Y792" s="1094"/>
      <c r="Z792" s="805"/>
      <c r="AA792" s="1095">
        <v>0</v>
      </c>
      <c r="AB792" s="1095"/>
      <c r="AC792" s="1096"/>
      <c r="AD792" s="1096"/>
      <c r="AE792" s="1097">
        <f t="shared" si="444"/>
        <v>13318180</v>
      </c>
      <c r="AF792" s="1098">
        <f t="shared" si="431"/>
        <v>0</v>
      </c>
      <c r="AG792" s="1174"/>
      <c r="AH792" s="444"/>
    </row>
    <row r="793" spans="1:34" ht="15" hidden="1" customHeight="1" x14ac:dyDescent="0.25">
      <c r="A793" s="1188">
        <f t="shared" si="441"/>
        <v>4</v>
      </c>
      <c r="B793" s="1193">
        <v>43633</v>
      </c>
      <c r="C793" s="1206">
        <v>786</v>
      </c>
      <c r="D793" s="835" t="s">
        <v>67</v>
      </c>
      <c r="E793" s="1208" t="s">
        <v>57</v>
      </c>
      <c r="F793" s="850">
        <v>8</v>
      </c>
      <c r="G793" s="838">
        <f t="shared" si="420"/>
        <v>10654544</v>
      </c>
      <c r="H793" s="839"/>
      <c r="I793" s="840">
        <f t="shared" si="436"/>
        <v>0</v>
      </c>
      <c r="J793" s="841"/>
      <c r="K793" s="840">
        <f t="shared" si="421"/>
        <v>0</v>
      </c>
      <c r="L793" s="842">
        <v>2</v>
      </c>
      <c r="M793" s="840">
        <f t="shared" si="422"/>
        <v>863636</v>
      </c>
      <c r="N793" s="851">
        <f t="shared" si="442"/>
        <v>10</v>
      </c>
      <c r="O793" s="844">
        <f t="shared" si="419"/>
        <v>11518180</v>
      </c>
      <c r="P793" s="844">
        <f t="shared" si="443"/>
        <v>400000</v>
      </c>
      <c r="Q793" s="844"/>
      <c r="R793" s="844">
        <f t="shared" si="427"/>
        <v>1331818</v>
      </c>
      <c r="S793" s="844">
        <f t="shared" si="428"/>
        <v>1931818</v>
      </c>
      <c r="T793" s="844">
        <f t="shared" si="429"/>
        <v>2231818</v>
      </c>
      <c r="U793" s="844">
        <f t="shared" si="430"/>
        <v>431818</v>
      </c>
      <c r="V793" s="805">
        <v>43639</v>
      </c>
      <c r="W793" s="1094">
        <v>7000000</v>
      </c>
      <c r="X793" s="856">
        <v>43651</v>
      </c>
      <c r="Y793" s="1094">
        <v>2000000</v>
      </c>
      <c r="Z793" s="805">
        <v>43672</v>
      </c>
      <c r="AA793" s="1095">
        <v>2518180</v>
      </c>
      <c r="AB793" s="1095"/>
      <c r="AC793" s="1096"/>
      <c r="AD793" s="1096"/>
      <c r="AE793" s="1097">
        <f t="shared" si="444"/>
        <v>11518180</v>
      </c>
      <c r="AF793" s="1098">
        <f t="shared" si="431"/>
        <v>0</v>
      </c>
      <c r="AG793" s="1174"/>
      <c r="AH793" s="444"/>
    </row>
    <row r="794" spans="1:34" ht="15" hidden="1" customHeight="1" x14ac:dyDescent="0.25">
      <c r="A794" s="1188">
        <f t="shared" si="441"/>
        <v>5</v>
      </c>
      <c r="B794" s="1193">
        <v>43633</v>
      </c>
      <c r="C794" s="1206">
        <v>787</v>
      </c>
      <c r="D794" s="835" t="s">
        <v>37</v>
      </c>
      <c r="E794" s="1208" t="s">
        <v>241</v>
      </c>
      <c r="F794" s="850">
        <v>10</v>
      </c>
      <c r="G794" s="838">
        <f t="shared" si="420"/>
        <v>13318180</v>
      </c>
      <c r="H794" s="839"/>
      <c r="I794" s="840">
        <f t="shared" si="436"/>
        <v>0</v>
      </c>
      <c r="J794" s="841"/>
      <c r="K794" s="840">
        <f t="shared" si="421"/>
        <v>0</v>
      </c>
      <c r="L794" s="842"/>
      <c r="M794" s="840">
        <f t="shared" si="422"/>
        <v>0</v>
      </c>
      <c r="N794" s="851">
        <f t="shared" si="442"/>
        <v>10</v>
      </c>
      <c r="O794" s="844">
        <f t="shared" si="419"/>
        <v>13318180</v>
      </c>
      <c r="P794" s="844">
        <f t="shared" si="443"/>
        <v>400000</v>
      </c>
      <c r="Q794" s="844"/>
      <c r="R794" s="844">
        <f t="shared" si="427"/>
        <v>1331818</v>
      </c>
      <c r="S794" s="844">
        <f t="shared" si="428"/>
        <v>1931818</v>
      </c>
      <c r="T794" s="844">
        <f t="shared" si="429"/>
        <v>2231818</v>
      </c>
      <c r="U794" s="844">
        <f t="shared" si="430"/>
        <v>431818</v>
      </c>
      <c r="V794" s="805">
        <v>43678</v>
      </c>
      <c r="W794" s="1094">
        <v>13318180</v>
      </c>
      <c r="X794" s="805"/>
      <c r="Y794" s="1094"/>
      <c r="Z794" s="1094"/>
      <c r="AA794" s="1095"/>
      <c r="AB794" s="1095"/>
      <c r="AC794" s="1096"/>
      <c r="AD794" s="1096"/>
      <c r="AE794" s="1097">
        <f t="shared" si="444"/>
        <v>13318180</v>
      </c>
      <c r="AF794" s="1098">
        <f t="shared" si="431"/>
        <v>0</v>
      </c>
      <c r="AG794" s="1174"/>
      <c r="AH794" s="444"/>
    </row>
    <row r="795" spans="1:34" ht="15" hidden="1" customHeight="1" x14ac:dyDescent="0.25">
      <c r="A795" s="1188">
        <f t="shared" si="441"/>
        <v>6</v>
      </c>
      <c r="B795" s="1193">
        <v>43633</v>
      </c>
      <c r="C795" s="1206">
        <v>788</v>
      </c>
      <c r="D795" s="835" t="s">
        <v>242</v>
      </c>
      <c r="E795" s="1208" t="s">
        <v>241</v>
      </c>
      <c r="F795" s="850">
        <v>6</v>
      </c>
      <c r="G795" s="838">
        <f t="shared" si="420"/>
        <v>7990908</v>
      </c>
      <c r="H795" s="839"/>
      <c r="I795" s="840">
        <f t="shared" si="436"/>
        <v>0</v>
      </c>
      <c r="J795" s="841">
        <v>4</v>
      </c>
      <c r="K795" s="840">
        <f t="shared" si="421"/>
        <v>8927272</v>
      </c>
      <c r="L795" s="842"/>
      <c r="M795" s="840">
        <f t="shared" si="422"/>
        <v>0</v>
      </c>
      <c r="N795" s="851">
        <f t="shared" si="442"/>
        <v>10</v>
      </c>
      <c r="O795" s="844">
        <f t="shared" si="419"/>
        <v>16918180</v>
      </c>
      <c r="P795" s="844">
        <f t="shared" si="443"/>
        <v>400000</v>
      </c>
      <c r="Q795" s="844"/>
      <c r="R795" s="844">
        <f t="shared" si="427"/>
        <v>1331818</v>
      </c>
      <c r="S795" s="844">
        <f t="shared" si="428"/>
        <v>1931818</v>
      </c>
      <c r="T795" s="844">
        <f t="shared" si="429"/>
        <v>2231818</v>
      </c>
      <c r="U795" s="844">
        <f t="shared" si="430"/>
        <v>431818</v>
      </c>
      <c r="V795" s="805">
        <v>43635</v>
      </c>
      <c r="W795" s="1094">
        <v>16918180</v>
      </c>
      <c r="X795" s="805"/>
      <c r="Y795" s="1094"/>
      <c r="Z795" s="1094"/>
      <c r="AA795" s="1095"/>
      <c r="AB795" s="1095"/>
      <c r="AC795" s="1096"/>
      <c r="AD795" s="1096"/>
      <c r="AE795" s="1097">
        <f t="shared" si="444"/>
        <v>16918180</v>
      </c>
      <c r="AF795" s="1098">
        <f t="shared" si="431"/>
        <v>0</v>
      </c>
      <c r="AG795" s="1174"/>
      <c r="AH795" s="444"/>
    </row>
    <row r="796" spans="1:34" ht="15" hidden="1" customHeight="1" x14ac:dyDescent="0.25">
      <c r="A796" s="1188">
        <f t="shared" si="441"/>
        <v>7</v>
      </c>
      <c r="B796" s="1193">
        <v>43633</v>
      </c>
      <c r="C796" s="1206">
        <v>789</v>
      </c>
      <c r="D796" s="835" t="s">
        <v>256</v>
      </c>
      <c r="E796" s="1208" t="s">
        <v>241</v>
      </c>
      <c r="F796" s="850">
        <v>10</v>
      </c>
      <c r="G796" s="838">
        <f t="shared" si="420"/>
        <v>13318180</v>
      </c>
      <c r="H796" s="839"/>
      <c r="I796" s="840">
        <f t="shared" si="436"/>
        <v>0</v>
      </c>
      <c r="J796" s="841"/>
      <c r="K796" s="840">
        <f t="shared" si="421"/>
        <v>0</v>
      </c>
      <c r="L796" s="842"/>
      <c r="M796" s="840">
        <f t="shared" si="422"/>
        <v>0</v>
      </c>
      <c r="N796" s="851">
        <f t="shared" si="442"/>
        <v>10</v>
      </c>
      <c r="O796" s="844">
        <f t="shared" si="419"/>
        <v>13318180</v>
      </c>
      <c r="P796" s="844">
        <f t="shared" si="443"/>
        <v>400000</v>
      </c>
      <c r="Q796" s="844"/>
      <c r="R796" s="844">
        <f t="shared" si="427"/>
        <v>1331818</v>
      </c>
      <c r="S796" s="844">
        <f t="shared" si="428"/>
        <v>1931818</v>
      </c>
      <c r="T796" s="844">
        <f t="shared" si="429"/>
        <v>2231818</v>
      </c>
      <c r="U796" s="844">
        <f t="shared" si="430"/>
        <v>431818</v>
      </c>
      <c r="V796" s="805">
        <v>43634</v>
      </c>
      <c r="W796" s="1094">
        <v>13318180</v>
      </c>
      <c r="X796" s="805"/>
      <c r="Y796" s="1094"/>
      <c r="Z796" s="1094"/>
      <c r="AA796" s="1095"/>
      <c r="AB796" s="1095"/>
      <c r="AC796" s="1096"/>
      <c r="AD796" s="1096"/>
      <c r="AE796" s="1097">
        <f t="shared" si="444"/>
        <v>13318180</v>
      </c>
      <c r="AF796" s="1098">
        <f t="shared" si="431"/>
        <v>0</v>
      </c>
      <c r="AG796" s="1174"/>
      <c r="AH796" s="444"/>
    </row>
    <row r="797" spans="1:34" ht="15" hidden="1" customHeight="1" x14ac:dyDescent="0.25">
      <c r="A797" s="1188">
        <f t="shared" si="441"/>
        <v>8</v>
      </c>
      <c r="B797" s="1193">
        <v>43633</v>
      </c>
      <c r="C797" s="1206">
        <v>790</v>
      </c>
      <c r="D797" s="835" t="s">
        <v>265</v>
      </c>
      <c r="E797" s="1208" t="s">
        <v>241</v>
      </c>
      <c r="F797" s="850">
        <v>6</v>
      </c>
      <c r="G797" s="838">
        <f t="shared" si="420"/>
        <v>7990908</v>
      </c>
      <c r="H797" s="839"/>
      <c r="I797" s="840">
        <f t="shared" si="436"/>
        <v>0</v>
      </c>
      <c r="J797" s="841">
        <v>3</v>
      </c>
      <c r="K797" s="840">
        <f t="shared" si="421"/>
        <v>6695454</v>
      </c>
      <c r="L797" s="842">
        <v>1</v>
      </c>
      <c r="M797" s="840">
        <f t="shared" si="422"/>
        <v>431818</v>
      </c>
      <c r="N797" s="851">
        <f t="shared" si="442"/>
        <v>10</v>
      </c>
      <c r="O797" s="844">
        <f t="shared" si="419"/>
        <v>15118180</v>
      </c>
      <c r="P797" s="844">
        <f t="shared" si="443"/>
        <v>400000</v>
      </c>
      <c r="Q797" s="844"/>
      <c r="R797" s="844">
        <f t="shared" si="427"/>
        <v>1331818</v>
      </c>
      <c r="S797" s="844">
        <f t="shared" si="428"/>
        <v>1931818</v>
      </c>
      <c r="T797" s="844">
        <f t="shared" si="429"/>
        <v>2231818</v>
      </c>
      <c r="U797" s="844">
        <f t="shared" si="430"/>
        <v>431818</v>
      </c>
      <c r="V797" s="805">
        <v>43634</v>
      </c>
      <c r="W797" s="1094">
        <v>15118180</v>
      </c>
      <c r="X797" s="805"/>
      <c r="Y797" s="1094"/>
      <c r="Z797" s="1094"/>
      <c r="AA797" s="1095"/>
      <c r="AB797" s="1095"/>
      <c r="AC797" s="1096"/>
      <c r="AD797" s="1096"/>
      <c r="AE797" s="1097">
        <f t="shared" si="444"/>
        <v>15118180</v>
      </c>
      <c r="AF797" s="1098">
        <f t="shared" si="431"/>
        <v>0</v>
      </c>
      <c r="AG797" s="1174"/>
      <c r="AH797" s="444"/>
    </row>
    <row r="798" spans="1:34" ht="15" hidden="1" customHeight="1" x14ac:dyDescent="0.25">
      <c r="A798" s="1188">
        <f t="shared" si="441"/>
        <v>9</v>
      </c>
      <c r="B798" s="1193">
        <v>43633</v>
      </c>
      <c r="C798" s="1206">
        <v>791</v>
      </c>
      <c r="D798" s="835" t="s">
        <v>47</v>
      </c>
      <c r="E798" s="1208" t="s">
        <v>266</v>
      </c>
      <c r="F798" s="850">
        <v>8</v>
      </c>
      <c r="G798" s="838">
        <f t="shared" si="420"/>
        <v>10654544</v>
      </c>
      <c r="H798" s="839"/>
      <c r="I798" s="840">
        <f t="shared" si="436"/>
        <v>0</v>
      </c>
      <c r="J798" s="841"/>
      <c r="K798" s="840">
        <f t="shared" si="421"/>
        <v>0</v>
      </c>
      <c r="L798" s="842">
        <v>2</v>
      </c>
      <c r="M798" s="840">
        <f t="shared" si="422"/>
        <v>863636</v>
      </c>
      <c r="N798" s="851">
        <f t="shared" si="442"/>
        <v>10</v>
      </c>
      <c r="O798" s="844">
        <f t="shared" si="419"/>
        <v>11518180</v>
      </c>
      <c r="P798" s="844">
        <f t="shared" si="443"/>
        <v>400000</v>
      </c>
      <c r="Q798" s="844"/>
      <c r="R798" s="844">
        <f t="shared" si="427"/>
        <v>1331818</v>
      </c>
      <c r="S798" s="844">
        <f t="shared" si="428"/>
        <v>1931818</v>
      </c>
      <c r="T798" s="844">
        <f t="shared" si="429"/>
        <v>2231818</v>
      </c>
      <c r="U798" s="844">
        <f t="shared" si="430"/>
        <v>431818</v>
      </c>
      <c r="V798" s="805">
        <v>43634</v>
      </c>
      <c r="W798" s="1094">
        <v>11518180</v>
      </c>
      <c r="X798" s="805"/>
      <c r="Y798" s="1094"/>
      <c r="Z798" s="1094"/>
      <c r="AA798" s="1095"/>
      <c r="AB798" s="1095"/>
      <c r="AC798" s="1096"/>
      <c r="AD798" s="1096"/>
      <c r="AE798" s="1097">
        <f t="shared" si="444"/>
        <v>11518180</v>
      </c>
      <c r="AF798" s="1098">
        <f t="shared" si="431"/>
        <v>0</v>
      </c>
      <c r="AG798" s="1174"/>
      <c r="AH798" s="444"/>
    </row>
    <row r="799" spans="1:34" ht="15" hidden="1" customHeight="1" x14ac:dyDescent="0.25">
      <c r="A799" s="1188">
        <f t="shared" si="441"/>
        <v>10</v>
      </c>
      <c r="B799" s="1193">
        <v>43633</v>
      </c>
      <c r="C799" s="1206">
        <v>792</v>
      </c>
      <c r="D799" s="835" t="s">
        <v>267</v>
      </c>
      <c r="E799" s="1208" t="s">
        <v>268</v>
      </c>
      <c r="F799" s="850">
        <v>5</v>
      </c>
      <c r="G799" s="838">
        <f t="shared" si="420"/>
        <v>6659090</v>
      </c>
      <c r="H799" s="839"/>
      <c r="I799" s="840">
        <f t="shared" si="436"/>
        <v>0</v>
      </c>
      <c r="J799" s="841">
        <v>4</v>
      </c>
      <c r="K799" s="840">
        <f t="shared" si="421"/>
        <v>8927272</v>
      </c>
      <c r="L799" s="842">
        <v>1</v>
      </c>
      <c r="M799" s="840">
        <f t="shared" si="422"/>
        <v>431818</v>
      </c>
      <c r="N799" s="851">
        <f t="shared" si="442"/>
        <v>10</v>
      </c>
      <c r="O799" s="844">
        <f t="shared" si="419"/>
        <v>16018180</v>
      </c>
      <c r="P799" s="844">
        <f t="shared" si="443"/>
        <v>400000</v>
      </c>
      <c r="Q799" s="844"/>
      <c r="R799" s="844">
        <f t="shared" si="427"/>
        <v>1331818</v>
      </c>
      <c r="S799" s="844">
        <f t="shared" si="428"/>
        <v>1931818</v>
      </c>
      <c r="T799" s="844">
        <f t="shared" si="429"/>
        <v>2231818</v>
      </c>
      <c r="U799" s="844">
        <f t="shared" si="430"/>
        <v>431818</v>
      </c>
      <c r="V799" s="805">
        <v>43634</v>
      </c>
      <c r="W799" s="1094">
        <v>11020000</v>
      </c>
      <c r="X799" s="805">
        <v>43643</v>
      </c>
      <c r="Y799" s="1094">
        <v>4998180</v>
      </c>
      <c r="Z799" s="1094"/>
      <c r="AA799" s="1095"/>
      <c r="AB799" s="1095"/>
      <c r="AC799" s="1096"/>
      <c r="AD799" s="1096"/>
      <c r="AE799" s="1097">
        <f t="shared" si="444"/>
        <v>16018180</v>
      </c>
      <c r="AF799" s="1098">
        <f t="shared" si="431"/>
        <v>0</v>
      </c>
      <c r="AG799" s="1174"/>
      <c r="AH799" s="444"/>
    </row>
    <row r="800" spans="1:34" s="12" customFormat="1" ht="15" hidden="1" customHeight="1" x14ac:dyDescent="0.2">
      <c r="A800" s="1176">
        <v>1</v>
      </c>
      <c r="B800" s="1193">
        <v>43634</v>
      </c>
      <c r="C800" s="1206">
        <v>793</v>
      </c>
      <c r="D800" s="835" t="s">
        <v>58</v>
      </c>
      <c r="E800" s="1208" t="s">
        <v>57</v>
      </c>
      <c r="F800" s="850">
        <v>5</v>
      </c>
      <c r="G800" s="838">
        <f t="shared" si="420"/>
        <v>6659090</v>
      </c>
      <c r="H800" s="839"/>
      <c r="I800" s="840">
        <f t="shared" si="436"/>
        <v>0</v>
      </c>
      <c r="J800" s="841">
        <v>2</v>
      </c>
      <c r="K800" s="840">
        <f t="shared" si="421"/>
        <v>4463636</v>
      </c>
      <c r="L800" s="842">
        <v>1</v>
      </c>
      <c r="M800" s="840">
        <f t="shared" si="422"/>
        <v>431818</v>
      </c>
      <c r="N800" s="851">
        <f>F800+H800+J800+L800</f>
        <v>8</v>
      </c>
      <c r="O800" s="844">
        <f t="shared" si="419"/>
        <v>11554544</v>
      </c>
      <c r="P800" s="844">
        <f>+N800*40000</f>
        <v>320000</v>
      </c>
      <c r="Q800" s="844"/>
      <c r="R800" s="844">
        <f t="shared" si="427"/>
        <v>1331818</v>
      </c>
      <c r="S800" s="844">
        <f t="shared" si="428"/>
        <v>1931818</v>
      </c>
      <c r="T800" s="844">
        <f t="shared" si="429"/>
        <v>2231818</v>
      </c>
      <c r="U800" s="844">
        <f t="shared" si="430"/>
        <v>431818</v>
      </c>
      <c r="V800" s="856">
        <v>43635</v>
      </c>
      <c r="W800" s="844">
        <v>11554544</v>
      </c>
      <c r="X800" s="856"/>
      <c r="Y800" s="844"/>
      <c r="Z800" s="844"/>
      <c r="AA800" s="857"/>
      <c r="AB800" s="857"/>
      <c r="AC800" s="444"/>
      <c r="AD800" s="444"/>
      <c r="AE800" s="858">
        <f>W800+Y800+AA800+AC800</f>
        <v>11554544</v>
      </c>
      <c r="AF800" s="859">
        <f t="shared" si="431"/>
        <v>0</v>
      </c>
      <c r="AG800" s="445"/>
      <c r="AH800" s="444"/>
    </row>
    <row r="801" spans="1:34" ht="15" hidden="1" customHeight="1" x14ac:dyDescent="0.25">
      <c r="A801" s="1176">
        <f t="shared" ref="A801:A802" si="445">+A800+1</f>
        <v>2</v>
      </c>
      <c r="B801" s="1193">
        <v>43635</v>
      </c>
      <c r="C801" s="1206">
        <v>794</v>
      </c>
      <c r="D801" s="835" t="s">
        <v>82</v>
      </c>
      <c r="E801" s="1208" t="s">
        <v>31</v>
      </c>
      <c r="F801" s="850">
        <v>7</v>
      </c>
      <c r="G801" s="838">
        <f t="shared" si="420"/>
        <v>9322726</v>
      </c>
      <c r="H801" s="839"/>
      <c r="I801" s="840">
        <f t="shared" si="436"/>
        <v>0</v>
      </c>
      <c r="J801" s="841">
        <v>3</v>
      </c>
      <c r="K801" s="840">
        <f t="shared" si="421"/>
        <v>6695454</v>
      </c>
      <c r="L801" s="842"/>
      <c r="M801" s="840">
        <f t="shared" si="422"/>
        <v>0</v>
      </c>
      <c r="N801" s="851">
        <f t="shared" ref="N801:N802" si="446">F801+H801+J801+L801</f>
        <v>10</v>
      </c>
      <c r="O801" s="844">
        <f t="shared" si="419"/>
        <v>16018180</v>
      </c>
      <c r="P801" s="844">
        <f t="shared" ref="P801:P802" si="447">+N801*40000</f>
        <v>400000</v>
      </c>
      <c r="Q801" s="844"/>
      <c r="R801" s="844">
        <f t="shared" si="427"/>
        <v>1331818</v>
      </c>
      <c r="S801" s="844">
        <f t="shared" si="428"/>
        <v>1931818</v>
      </c>
      <c r="T801" s="844">
        <f t="shared" si="429"/>
        <v>2231818</v>
      </c>
      <c r="U801" s="844">
        <f t="shared" si="430"/>
        <v>431818</v>
      </c>
      <c r="V801" s="856">
        <v>43636</v>
      </c>
      <c r="W801" s="844">
        <v>16018180</v>
      </c>
      <c r="X801" s="856"/>
      <c r="Y801" s="844"/>
      <c r="Z801" s="844"/>
      <c r="AA801" s="857"/>
      <c r="AB801" s="857"/>
      <c r="AC801" s="444"/>
      <c r="AD801" s="444"/>
      <c r="AE801" s="858">
        <f t="shared" ref="AE801:AE802" si="448">W801+Y801+AA801+AC801</f>
        <v>16018180</v>
      </c>
      <c r="AF801" s="859">
        <f t="shared" si="431"/>
        <v>0</v>
      </c>
      <c r="AG801" s="445"/>
      <c r="AH801" s="1091"/>
    </row>
    <row r="802" spans="1:34" ht="15" hidden="1" customHeight="1" x14ac:dyDescent="0.25">
      <c r="A802" s="1176">
        <f t="shared" si="445"/>
        <v>3</v>
      </c>
      <c r="B802" s="1193">
        <v>795</v>
      </c>
      <c r="C802" s="1206">
        <v>795</v>
      </c>
      <c r="D802" s="835" t="s">
        <v>56</v>
      </c>
      <c r="E802" s="1208" t="s">
        <v>57</v>
      </c>
      <c r="F802" s="850">
        <v>3</v>
      </c>
      <c r="G802" s="838">
        <f t="shared" si="420"/>
        <v>3995454</v>
      </c>
      <c r="H802" s="839"/>
      <c r="I802" s="840">
        <f t="shared" si="436"/>
        <v>0</v>
      </c>
      <c r="J802" s="841">
        <v>7</v>
      </c>
      <c r="K802" s="840">
        <f t="shared" si="421"/>
        <v>15622726</v>
      </c>
      <c r="L802" s="842"/>
      <c r="M802" s="840">
        <f t="shared" si="422"/>
        <v>0</v>
      </c>
      <c r="N802" s="851">
        <f t="shared" si="446"/>
        <v>10</v>
      </c>
      <c r="O802" s="844">
        <f t="shared" si="419"/>
        <v>19618180</v>
      </c>
      <c r="P802" s="844">
        <f t="shared" si="447"/>
        <v>400000</v>
      </c>
      <c r="Q802" s="844"/>
      <c r="R802" s="844">
        <f t="shared" si="427"/>
        <v>1331818</v>
      </c>
      <c r="S802" s="844">
        <f t="shared" si="428"/>
        <v>1931818</v>
      </c>
      <c r="T802" s="844">
        <f t="shared" si="429"/>
        <v>2231818</v>
      </c>
      <c r="U802" s="844">
        <f t="shared" si="430"/>
        <v>431818</v>
      </c>
      <c r="V802" s="856">
        <v>43636</v>
      </c>
      <c r="W802" s="844">
        <v>19618180</v>
      </c>
      <c r="X802" s="856"/>
      <c r="Y802" s="844"/>
      <c r="Z802" s="856"/>
      <c r="AA802" s="857">
        <v>0</v>
      </c>
      <c r="AB802" s="857"/>
      <c r="AC802" s="444"/>
      <c r="AD802" s="444"/>
      <c r="AE802" s="858">
        <f t="shared" si="448"/>
        <v>19618180</v>
      </c>
      <c r="AF802" s="859">
        <f t="shared" si="431"/>
        <v>0</v>
      </c>
      <c r="AG802" s="445"/>
      <c r="AH802" s="1091"/>
    </row>
    <row r="803" spans="1:34" ht="15" hidden="1" customHeight="1" x14ac:dyDescent="0.25">
      <c r="A803" s="1189">
        <v>1</v>
      </c>
      <c r="B803" s="1112">
        <v>43636</v>
      </c>
      <c r="C803" s="800">
        <v>796</v>
      </c>
      <c r="D803" s="801" t="s">
        <v>69</v>
      </c>
      <c r="E803" s="1108" t="s">
        <v>57</v>
      </c>
      <c r="F803" s="790">
        <v>8</v>
      </c>
      <c r="G803" s="1102">
        <f t="shared" si="420"/>
        <v>10654544</v>
      </c>
      <c r="H803" s="1103"/>
      <c r="I803" s="816">
        <f t="shared" si="436"/>
        <v>0</v>
      </c>
      <c r="J803" s="802">
        <v>2</v>
      </c>
      <c r="K803" s="816">
        <f t="shared" si="421"/>
        <v>4463636</v>
      </c>
      <c r="L803" s="803">
        <v>1</v>
      </c>
      <c r="M803" s="816">
        <f t="shared" si="422"/>
        <v>431818</v>
      </c>
      <c r="N803" s="1109">
        <f>F803+H803+J803+L803</f>
        <v>11</v>
      </c>
      <c r="O803" s="1094">
        <f t="shared" si="419"/>
        <v>15549998</v>
      </c>
      <c r="P803" s="1094">
        <f>+N803*40000</f>
        <v>440000</v>
      </c>
      <c r="Q803" s="1094"/>
      <c r="R803" s="1094">
        <f t="shared" si="427"/>
        <v>1331818</v>
      </c>
      <c r="S803" s="1094">
        <f t="shared" si="428"/>
        <v>1931818</v>
      </c>
      <c r="T803" s="1094">
        <f t="shared" si="429"/>
        <v>2231818</v>
      </c>
      <c r="U803" s="1094">
        <f t="shared" si="430"/>
        <v>431818</v>
      </c>
      <c r="V803" s="856">
        <v>43637</v>
      </c>
      <c r="W803" s="844">
        <v>6000000</v>
      </c>
      <c r="X803" s="805">
        <v>43644</v>
      </c>
      <c r="Y803" s="1094">
        <v>9549998</v>
      </c>
      <c r="Z803" s="844"/>
      <c r="AA803" s="857"/>
      <c r="AB803" s="857"/>
      <c r="AC803" s="444"/>
      <c r="AD803" s="444"/>
      <c r="AE803" s="858">
        <f>W803+Y803+AA803+AC803</f>
        <v>15549998</v>
      </c>
      <c r="AF803" s="859">
        <f t="shared" si="431"/>
        <v>0</v>
      </c>
      <c r="AG803" s="1174"/>
      <c r="AH803" s="1091"/>
    </row>
    <row r="804" spans="1:34" ht="15" hidden="1" customHeight="1" x14ac:dyDescent="0.25">
      <c r="A804" s="1189">
        <v>2</v>
      </c>
      <c r="B804" s="1112">
        <v>43636</v>
      </c>
      <c r="C804" s="800">
        <v>797</v>
      </c>
      <c r="D804" s="801" t="s">
        <v>81</v>
      </c>
      <c r="E804" s="1108" t="s">
        <v>273</v>
      </c>
      <c r="F804" s="790">
        <v>10</v>
      </c>
      <c r="G804" s="1102">
        <f t="shared" si="420"/>
        <v>13318180</v>
      </c>
      <c r="H804" s="1103"/>
      <c r="I804" s="816">
        <f t="shared" si="436"/>
        <v>0</v>
      </c>
      <c r="J804" s="802"/>
      <c r="K804" s="816">
        <f t="shared" si="421"/>
        <v>0</v>
      </c>
      <c r="L804" s="803"/>
      <c r="M804" s="816">
        <f t="shared" si="422"/>
        <v>0</v>
      </c>
      <c r="N804" s="1109">
        <f t="shared" ref="N804:N808" si="449">F804+H804+J804+L804</f>
        <v>10</v>
      </c>
      <c r="O804" s="1094">
        <f t="shared" si="419"/>
        <v>13318180</v>
      </c>
      <c r="P804" s="1094">
        <f t="shared" ref="P804:P808" si="450">+N804*40000</f>
        <v>400000</v>
      </c>
      <c r="Q804" s="1094"/>
      <c r="R804" s="1094">
        <f t="shared" si="427"/>
        <v>1331818</v>
      </c>
      <c r="S804" s="1094">
        <f t="shared" si="428"/>
        <v>1931818</v>
      </c>
      <c r="T804" s="1094">
        <f t="shared" si="429"/>
        <v>2231818</v>
      </c>
      <c r="U804" s="1094">
        <f t="shared" si="430"/>
        <v>431818</v>
      </c>
      <c r="V804" s="856">
        <v>43637</v>
      </c>
      <c r="W804" s="844">
        <v>13318180</v>
      </c>
      <c r="X804" s="856"/>
      <c r="Y804" s="844"/>
      <c r="Z804" s="844"/>
      <c r="AA804" s="857"/>
      <c r="AB804" s="857"/>
      <c r="AC804" s="444"/>
      <c r="AD804" s="444"/>
      <c r="AE804" s="858">
        <f t="shared" ref="AE804:AE808" si="451">W804+Y804+AA804+AC804</f>
        <v>13318180</v>
      </c>
      <c r="AF804" s="859">
        <f t="shared" si="431"/>
        <v>0</v>
      </c>
      <c r="AG804" s="445"/>
      <c r="AH804" s="1091"/>
    </row>
    <row r="805" spans="1:34" ht="15" hidden="1" customHeight="1" x14ac:dyDescent="0.25">
      <c r="A805" s="1189">
        <v>3</v>
      </c>
      <c r="B805" s="1112">
        <v>43636</v>
      </c>
      <c r="C805" s="800">
        <v>798</v>
      </c>
      <c r="D805" s="801" t="s">
        <v>39</v>
      </c>
      <c r="E805" s="1108" t="s">
        <v>273</v>
      </c>
      <c r="F805" s="790">
        <v>9</v>
      </c>
      <c r="G805" s="1102">
        <f t="shared" si="420"/>
        <v>11986362</v>
      </c>
      <c r="H805" s="1103"/>
      <c r="I805" s="816">
        <f t="shared" si="436"/>
        <v>0</v>
      </c>
      <c r="J805" s="802"/>
      <c r="K805" s="816">
        <f t="shared" si="421"/>
        <v>0</v>
      </c>
      <c r="L805" s="803">
        <v>2</v>
      </c>
      <c r="M805" s="816">
        <f t="shared" si="422"/>
        <v>863636</v>
      </c>
      <c r="N805" s="1109">
        <f t="shared" si="449"/>
        <v>11</v>
      </c>
      <c r="O805" s="1094">
        <f t="shared" si="419"/>
        <v>12849998</v>
      </c>
      <c r="P805" s="1094">
        <f t="shared" si="450"/>
        <v>440000</v>
      </c>
      <c r="Q805" s="1094"/>
      <c r="R805" s="1094">
        <f t="shared" si="427"/>
        <v>1331818</v>
      </c>
      <c r="S805" s="1094">
        <f t="shared" si="428"/>
        <v>1931818</v>
      </c>
      <c r="T805" s="1094">
        <f t="shared" si="429"/>
        <v>2231818</v>
      </c>
      <c r="U805" s="1094">
        <f t="shared" si="430"/>
        <v>431818</v>
      </c>
      <c r="V805" s="805">
        <v>43661</v>
      </c>
      <c r="W805" s="1094">
        <v>12849998</v>
      </c>
      <c r="X805" s="856"/>
      <c r="Y805" s="844"/>
      <c r="Z805" s="856"/>
      <c r="AA805" s="857">
        <v>0</v>
      </c>
      <c r="AB805" s="857"/>
      <c r="AC805" s="444"/>
      <c r="AD805" s="444"/>
      <c r="AE805" s="858">
        <f t="shared" si="451"/>
        <v>12849998</v>
      </c>
      <c r="AF805" s="859">
        <f t="shared" si="431"/>
        <v>0</v>
      </c>
      <c r="AG805" s="1174"/>
      <c r="AH805" s="444"/>
    </row>
    <row r="806" spans="1:34" ht="15" hidden="1" customHeight="1" x14ac:dyDescent="0.25">
      <c r="A806" s="1190">
        <v>4</v>
      </c>
      <c r="B806" s="1112">
        <v>43636</v>
      </c>
      <c r="C806" s="800">
        <v>799</v>
      </c>
      <c r="D806" s="801" t="s">
        <v>100</v>
      </c>
      <c r="E806" s="1108" t="s">
        <v>88</v>
      </c>
      <c r="F806" s="790">
        <v>8</v>
      </c>
      <c r="G806" s="1102">
        <f t="shared" si="420"/>
        <v>10654544</v>
      </c>
      <c r="H806" s="1103"/>
      <c r="I806" s="816">
        <f t="shared" si="436"/>
        <v>0</v>
      </c>
      <c r="J806" s="802">
        <v>2</v>
      </c>
      <c r="K806" s="816">
        <f t="shared" si="421"/>
        <v>4463636</v>
      </c>
      <c r="L806" s="803"/>
      <c r="M806" s="816">
        <f t="shared" si="422"/>
        <v>0</v>
      </c>
      <c r="N806" s="1109">
        <f t="shared" si="449"/>
        <v>10</v>
      </c>
      <c r="O806" s="1094">
        <f t="shared" si="419"/>
        <v>15118180</v>
      </c>
      <c r="P806" s="1094">
        <f t="shared" si="450"/>
        <v>400000</v>
      </c>
      <c r="Q806" s="1094"/>
      <c r="R806" s="1094">
        <f t="shared" si="427"/>
        <v>1331818</v>
      </c>
      <c r="S806" s="1094">
        <f t="shared" si="428"/>
        <v>1931818</v>
      </c>
      <c r="T806" s="1094">
        <f t="shared" si="429"/>
        <v>2231818</v>
      </c>
      <c r="U806" s="1094">
        <f t="shared" si="430"/>
        <v>431818</v>
      </c>
      <c r="V806" s="856">
        <v>43637</v>
      </c>
      <c r="W806" s="844">
        <v>15118180</v>
      </c>
      <c r="X806" s="856"/>
      <c r="Y806" s="844"/>
      <c r="Z806" s="856"/>
      <c r="AA806" s="857"/>
      <c r="AB806" s="857"/>
      <c r="AC806" s="444"/>
      <c r="AD806" s="444"/>
      <c r="AE806" s="858">
        <f t="shared" si="451"/>
        <v>15118180</v>
      </c>
      <c r="AF806" s="859">
        <f t="shared" si="431"/>
        <v>0</v>
      </c>
      <c r="AG806" s="445"/>
      <c r="AH806" s="1091"/>
    </row>
    <row r="807" spans="1:34" ht="15" hidden="1" customHeight="1" x14ac:dyDescent="0.25">
      <c r="A807" s="1190">
        <v>5</v>
      </c>
      <c r="B807" s="1112">
        <v>43636</v>
      </c>
      <c r="C807" s="800">
        <v>800</v>
      </c>
      <c r="D807" s="801" t="s">
        <v>92</v>
      </c>
      <c r="E807" s="1108" t="s">
        <v>88</v>
      </c>
      <c r="F807" s="790">
        <v>8</v>
      </c>
      <c r="G807" s="1102">
        <f t="shared" si="420"/>
        <v>10654544</v>
      </c>
      <c r="H807" s="1103"/>
      <c r="I807" s="816">
        <f t="shared" si="436"/>
        <v>0</v>
      </c>
      <c r="J807" s="802"/>
      <c r="K807" s="816">
        <f t="shared" si="421"/>
        <v>0</v>
      </c>
      <c r="L807" s="803">
        <v>2</v>
      </c>
      <c r="M807" s="816">
        <f t="shared" si="422"/>
        <v>863636</v>
      </c>
      <c r="N807" s="1109">
        <f t="shared" si="449"/>
        <v>10</v>
      </c>
      <c r="O807" s="1094">
        <f t="shared" si="419"/>
        <v>11518180</v>
      </c>
      <c r="P807" s="1094">
        <f t="shared" si="450"/>
        <v>400000</v>
      </c>
      <c r="Q807" s="1094"/>
      <c r="R807" s="1094">
        <f t="shared" si="427"/>
        <v>1331818</v>
      </c>
      <c r="S807" s="1094">
        <f t="shared" si="428"/>
        <v>1931818</v>
      </c>
      <c r="T807" s="1094">
        <f t="shared" si="429"/>
        <v>2231818</v>
      </c>
      <c r="U807" s="1094">
        <f t="shared" si="430"/>
        <v>431818</v>
      </c>
      <c r="V807" s="856">
        <v>43637</v>
      </c>
      <c r="W807" s="844">
        <v>11518180</v>
      </c>
      <c r="X807" s="856"/>
      <c r="Y807" s="844"/>
      <c r="Z807" s="856"/>
      <c r="AA807" s="857"/>
      <c r="AB807" s="857"/>
      <c r="AC807" s="444"/>
      <c r="AD807" s="444"/>
      <c r="AE807" s="858">
        <f t="shared" si="451"/>
        <v>11518180</v>
      </c>
      <c r="AF807" s="859">
        <f t="shared" si="431"/>
        <v>0</v>
      </c>
      <c r="AG807" s="445"/>
      <c r="AH807" s="1091"/>
    </row>
    <row r="808" spans="1:34" ht="15" hidden="1" customHeight="1" x14ac:dyDescent="0.25">
      <c r="A808" s="1190">
        <v>6</v>
      </c>
      <c r="B808" s="1112">
        <v>43636</v>
      </c>
      <c r="C808" s="800">
        <v>801</v>
      </c>
      <c r="D808" s="801" t="s">
        <v>89</v>
      </c>
      <c r="E808" s="1108" t="s">
        <v>88</v>
      </c>
      <c r="F808" s="790">
        <v>8</v>
      </c>
      <c r="G808" s="1102">
        <f t="shared" si="420"/>
        <v>10654544</v>
      </c>
      <c r="H808" s="1103"/>
      <c r="I808" s="816">
        <f t="shared" si="436"/>
        <v>0</v>
      </c>
      <c r="J808" s="802">
        <v>2</v>
      </c>
      <c r="K808" s="816">
        <f t="shared" si="421"/>
        <v>4463636</v>
      </c>
      <c r="L808" s="803"/>
      <c r="M808" s="816">
        <f t="shared" si="422"/>
        <v>0</v>
      </c>
      <c r="N808" s="1109">
        <f t="shared" si="449"/>
        <v>10</v>
      </c>
      <c r="O808" s="1094">
        <f t="shared" si="419"/>
        <v>15118180</v>
      </c>
      <c r="P808" s="1094">
        <f t="shared" si="450"/>
        <v>400000</v>
      </c>
      <c r="Q808" s="1094"/>
      <c r="R808" s="1094">
        <f t="shared" si="427"/>
        <v>1331818</v>
      </c>
      <c r="S808" s="1094">
        <f t="shared" si="428"/>
        <v>1931818</v>
      </c>
      <c r="T808" s="1094">
        <f t="shared" si="429"/>
        <v>2231818</v>
      </c>
      <c r="U808" s="1094">
        <f t="shared" si="430"/>
        <v>431818</v>
      </c>
      <c r="V808" s="856">
        <v>43651</v>
      </c>
      <c r="W808" s="844">
        <v>10000000</v>
      </c>
      <c r="X808" s="805">
        <v>43678</v>
      </c>
      <c r="Y808" s="1094">
        <v>5118180</v>
      </c>
      <c r="Z808" s="856"/>
      <c r="AA808" s="857"/>
      <c r="AB808" s="857"/>
      <c r="AC808" s="444"/>
      <c r="AD808" s="444"/>
      <c r="AE808" s="858">
        <f t="shared" si="451"/>
        <v>15118180</v>
      </c>
      <c r="AF808" s="859">
        <f t="shared" si="431"/>
        <v>0</v>
      </c>
      <c r="AG808" s="1174"/>
      <c r="AH808" s="444"/>
    </row>
    <row r="809" spans="1:34" ht="15" hidden="1" customHeight="1" x14ac:dyDescent="0.25">
      <c r="A809" s="1189">
        <v>1</v>
      </c>
      <c r="B809" s="1112">
        <v>43637</v>
      </c>
      <c r="C809" s="800">
        <v>802</v>
      </c>
      <c r="D809" s="801" t="s">
        <v>274</v>
      </c>
      <c r="E809" s="1108" t="s">
        <v>88</v>
      </c>
      <c r="F809" s="790">
        <v>8</v>
      </c>
      <c r="G809" s="1102">
        <f t="shared" si="420"/>
        <v>10654544</v>
      </c>
      <c r="H809" s="1103"/>
      <c r="I809" s="816">
        <f t="shared" si="436"/>
        <v>0</v>
      </c>
      <c r="J809" s="802"/>
      <c r="K809" s="816">
        <f t="shared" si="421"/>
        <v>0</v>
      </c>
      <c r="L809" s="803">
        <v>2</v>
      </c>
      <c r="M809" s="816">
        <f t="shared" si="422"/>
        <v>863636</v>
      </c>
      <c r="N809" s="1109">
        <f>F809+H809+J809+L809</f>
        <v>10</v>
      </c>
      <c r="O809" s="1094">
        <f t="shared" si="419"/>
        <v>11518180</v>
      </c>
      <c r="P809" s="1094">
        <f>+N809*40000</f>
        <v>400000</v>
      </c>
      <c r="Q809" s="1094"/>
      <c r="R809" s="1094">
        <f t="shared" si="427"/>
        <v>1331818</v>
      </c>
      <c r="S809" s="1094">
        <f t="shared" si="428"/>
        <v>1931818</v>
      </c>
      <c r="T809" s="1094">
        <f t="shared" si="429"/>
        <v>2231818</v>
      </c>
      <c r="U809" s="1094">
        <f t="shared" si="430"/>
        <v>431818</v>
      </c>
      <c r="V809" s="805">
        <v>43639</v>
      </c>
      <c r="W809" s="1094">
        <v>10000000</v>
      </c>
      <c r="X809" s="805">
        <v>43641</v>
      </c>
      <c r="Y809" s="1094">
        <v>1518180</v>
      </c>
      <c r="Z809" s="1094"/>
      <c r="AA809" s="1095"/>
      <c r="AB809" s="1095"/>
      <c r="AC809" s="1096"/>
      <c r="AD809" s="1096"/>
      <c r="AE809" s="1097">
        <f>W809+Y809+AA809+AC809</f>
        <v>11518180</v>
      </c>
      <c r="AF809" s="1098">
        <f t="shared" si="431"/>
        <v>0</v>
      </c>
      <c r="AG809" s="1174"/>
      <c r="AH809" s="1091"/>
    </row>
    <row r="810" spans="1:34" ht="15" hidden="1" customHeight="1" x14ac:dyDescent="0.25">
      <c r="A810" s="1189">
        <v>2</v>
      </c>
      <c r="B810" s="1112">
        <v>43637</v>
      </c>
      <c r="C810" s="800">
        <v>803</v>
      </c>
      <c r="D810" s="801" t="s">
        <v>72</v>
      </c>
      <c r="E810" s="1108" t="s">
        <v>57</v>
      </c>
      <c r="F810" s="790">
        <v>5</v>
      </c>
      <c r="G810" s="1102">
        <f t="shared" si="420"/>
        <v>6659090</v>
      </c>
      <c r="H810" s="1103"/>
      <c r="I810" s="816">
        <f t="shared" si="436"/>
        <v>0</v>
      </c>
      <c r="J810" s="802"/>
      <c r="K810" s="816">
        <f t="shared" si="421"/>
        <v>0</v>
      </c>
      <c r="L810" s="803"/>
      <c r="M810" s="816">
        <f t="shared" si="422"/>
        <v>0</v>
      </c>
      <c r="N810" s="1109">
        <f t="shared" ref="N810:N815" si="452">F810+H810+J810+L810</f>
        <v>5</v>
      </c>
      <c r="O810" s="1094">
        <f t="shared" si="419"/>
        <v>6659090</v>
      </c>
      <c r="P810" s="1094">
        <f t="shared" ref="P810:P815" si="453">+N810*40000</f>
        <v>200000</v>
      </c>
      <c r="Q810" s="1094"/>
      <c r="R810" s="1094">
        <f t="shared" si="427"/>
        <v>1331818</v>
      </c>
      <c r="S810" s="1094">
        <f t="shared" si="428"/>
        <v>1931818</v>
      </c>
      <c r="T810" s="1094">
        <f t="shared" si="429"/>
        <v>2231818</v>
      </c>
      <c r="U810" s="1094">
        <f t="shared" si="430"/>
        <v>431818</v>
      </c>
      <c r="V810" s="805">
        <v>43644</v>
      </c>
      <c r="W810" s="1094">
        <v>3013638</v>
      </c>
      <c r="X810" s="805">
        <v>43656</v>
      </c>
      <c r="Y810" s="1094">
        <v>3013638</v>
      </c>
      <c r="Z810" s="805">
        <v>43678</v>
      </c>
      <c r="AA810" s="1095">
        <v>631814</v>
      </c>
      <c r="AB810" s="1095"/>
      <c r="AC810" s="1096"/>
      <c r="AD810" s="1096"/>
      <c r="AE810" s="1097">
        <f t="shared" ref="AE810:AE815" si="454">W810+Y810+AA810+AC810</f>
        <v>6659090</v>
      </c>
      <c r="AF810" s="1098">
        <f t="shared" si="431"/>
        <v>0</v>
      </c>
      <c r="AG810" s="1174"/>
      <c r="AH810" s="444"/>
    </row>
    <row r="811" spans="1:34" ht="15" hidden="1" customHeight="1" x14ac:dyDescent="0.25">
      <c r="A811" s="1189">
        <v>3</v>
      </c>
      <c r="B811" s="1112">
        <v>43637</v>
      </c>
      <c r="C811" s="800">
        <v>804</v>
      </c>
      <c r="D811" s="801" t="s">
        <v>69</v>
      </c>
      <c r="E811" s="1108" t="s">
        <v>57</v>
      </c>
      <c r="F811" s="790">
        <v>5</v>
      </c>
      <c r="G811" s="1102">
        <f t="shared" si="420"/>
        <v>6659090</v>
      </c>
      <c r="H811" s="1103"/>
      <c r="I811" s="816">
        <f t="shared" si="436"/>
        <v>0</v>
      </c>
      <c r="J811" s="802"/>
      <c r="K811" s="816">
        <f t="shared" si="421"/>
        <v>0</v>
      </c>
      <c r="L811" s="803"/>
      <c r="M811" s="816">
        <f t="shared" si="422"/>
        <v>0</v>
      </c>
      <c r="N811" s="1109">
        <f t="shared" si="452"/>
        <v>5</v>
      </c>
      <c r="O811" s="1094">
        <f t="shared" si="419"/>
        <v>6659090</v>
      </c>
      <c r="P811" s="1094">
        <f t="shared" si="453"/>
        <v>200000</v>
      </c>
      <c r="Q811" s="1094"/>
      <c r="R811" s="1094">
        <f t="shared" si="427"/>
        <v>1331818</v>
      </c>
      <c r="S811" s="1094">
        <f t="shared" si="428"/>
        <v>1931818</v>
      </c>
      <c r="T811" s="1094">
        <f t="shared" si="429"/>
        <v>2231818</v>
      </c>
      <c r="U811" s="1094">
        <f t="shared" si="430"/>
        <v>431818</v>
      </c>
      <c r="V811" s="805">
        <v>43644</v>
      </c>
      <c r="W811" s="1094">
        <v>4000000</v>
      </c>
      <c r="X811" s="856">
        <v>43651</v>
      </c>
      <c r="Y811" s="1094">
        <v>2659090</v>
      </c>
      <c r="Z811" s="805"/>
      <c r="AA811" s="1095">
        <v>0</v>
      </c>
      <c r="AB811" s="1095"/>
      <c r="AC811" s="1096"/>
      <c r="AD811" s="1096"/>
      <c r="AE811" s="1097">
        <f t="shared" si="454"/>
        <v>6659090</v>
      </c>
      <c r="AF811" s="1098">
        <f t="shared" si="431"/>
        <v>0</v>
      </c>
      <c r="AG811" s="1174"/>
      <c r="AH811" s="1091"/>
    </row>
    <row r="812" spans="1:34" ht="15" hidden="1" customHeight="1" x14ac:dyDescent="0.25">
      <c r="A812" s="1190">
        <v>4</v>
      </c>
      <c r="B812" s="1112">
        <v>43637</v>
      </c>
      <c r="C812" s="800">
        <v>805</v>
      </c>
      <c r="D812" s="801" t="s">
        <v>103</v>
      </c>
      <c r="E812" s="1108" t="s">
        <v>57</v>
      </c>
      <c r="F812" s="790">
        <v>7</v>
      </c>
      <c r="G812" s="1102">
        <f t="shared" si="420"/>
        <v>9322726</v>
      </c>
      <c r="H812" s="1103"/>
      <c r="I812" s="816">
        <f t="shared" si="436"/>
        <v>0</v>
      </c>
      <c r="J812" s="802">
        <v>1</v>
      </c>
      <c r="K812" s="816">
        <f t="shared" si="421"/>
        <v>2231818</v>
      </c>
      <c r="L812" s="803"/>
      <c r="M812" s="816">
        <f t="shared" si="422"/>
        <v>0</v>
      </c>
      <c r="N812" s="1109">
        <f t="shared" si="452"/>
        <v>8</v>
      </c>
      <c r="O812" s="1094">
        <f t="shared" si="419"/>
        <v>11554544</v>
      </c>
      <c r="P812" s="1094">
        <f t="shared" si="453"/>
        <v>320000</v>
      </c>
      <c r="Q812" s="1094"/>
      <c r="R812" s="1094">
        <f t="shared" si="427"/>
        <v>1331818</v>
      </c>
      <c r="S812" s="1094">
        <f t="shared" si="428"/>
        <v>1931818</v>
      </c>
      <c r="T812" s="1094">
        <f t="shared" si="429"/>
        <v>2231818</v>
      </c>
      <c r="U812" s="1094">
        <f t="shared" si="430"/>
        <v>431818</v>
      </c>
      <c r="V812" s="856">
        <v>43662</v>
      </c>
      <c r="W812" s="1094">
        <v>11554544</v>
      </c>
      <c r="X812" s="805"/>
      <c r="Y812" s="1094"/>
      <c r="Z812" s="805"/>
      <c r="AA812" s="1095"/>
      <c r="AB812" s="1095"/>
      <c r="AC812" s="1096"/>
      <c r="AD812" s="1096"/>
      <c r="AE812" s="1097">
        <f t="shared" si="454"/>
        <v>11554544</v>
      </c>
      <c r="AF812" s="1098">
        <f t="shared" si="431"/>
        <v>0</v>
      </c>
      <c r="AG812" s="1174"/>
      <c r="AH812" s="444"/>
    </row>
    <row r="813" spans="1:34" ht="15" hidden="1" customHeight="1" x14ac:dyDescent="0.25">
      <c r="A813" s="1190">
        <v>5</v>
      </c>
      <c r="B813" s="1112">
        <v>43637</v>
      </c>
      <c r="C813" s="800">
        <v>806</v>
      </c>
      <c r="D813" s="801" t="s">
        <v>193</v>
      </c>
      <c r="E813" s="1108" t="s">
        <v>57</v>
      </c>
      <c r="F813" s="790">
        <v>1</v>
      </c>
      <c r="G813" s="1102">
        <f t="shared" si="420"/>
        <v>1331818</v>
      </c>
      <c r="H813" s="1103"/>
      <c r="I813" s="816">
        <f t="shared" si="436"/>
        <v>0</v>
      </c>
      <c r="J813" s="802"/>
      <c r="K813" s="816">
        <f t="shared" si="421"/>
        <v>0</v>
      </c>
      <c r="L813" s="803"/>
      <c r="M813" s="816">
        <f t="shared" si="422"/>
        <v>0</v>
      </c>
      <c r="N813" s="1109">
        <f t="shared" si="452"/>
        <v>1</v>
      </c>
      <c r="O813" s="1094">
        <f t="shared" si="419"/>
        <v>1331818</v>
      </c>
      <c r="P813" s="1094">
        <f t="shared" si="453"/>
        <v>40000</v>
      </c>
      <c r="Q813" s="1094"/>
      <c r="R813" s="1094">
        <f t="shared" si="427"/>
        <v>1331818</v>
      </c>
      <c r="S813" s="1094">
        <f t="shared" si="428"/>
        <v>1931818</v>
      </c>
      <c r="T813" s="1094">
        <f t="shared" si="429"/>
        <v>2231818</v>
      </c>
      <c r="U813" s="1094">
        <f t="shared" si="430"/>
        <v>431818</v>
      </c>
      <c r="V813" s="805">
        <v>43639</v>
      </c>
      <c r="W813" s="1094">
        <v>1331818</v>
      </c>
      <c r="X813" s="805"/>
      <c r="Y813" s="1094"/>
      <c r="Z813" s="805"/>
      <c r="AA813" s="1095"/>
      <c r="AB813" s="1095"/>
      <c r="AC813" s="1096"/>
      <c r="AD813" s="1096"/>
      <c r="AE813" s="1097">
        <f t="shared" si="454"/>
        <v>1331818</v>
      </c>
      <c r="AF813" s="1098">
        <f t="shared" si="431"/>
        <v>0</v>
      </c>
      <c r="AG813" s="1096"/>
      <c r="AH813" s="1091"/>
    </row>
    <row r="814" spans="1:34" ht="15" hidden="1" customHeight="1" x14ac:dyDescent="0.25">
      <c r="A814" s="1190">
        <v>6</v>
      </c>
      <c r="B814" s="1112">
        <v>43637</v>
      </c>
      <c r="C814" s="800">
        <v>807</v>
      </c>
      <c r="D814" s="801" t="s">
        <v>58</v>
      </c>
      <c r="E814" s="1108" t="s">
        <v>57</v>
      </c>
      <c r="F814" s="790">
        <v>2</v>
      </c>
      <c r="G814" s="1102">
        <f t="shared" si="420"/>
        <v>2663636</v>
      </c>
      <c r="H814" s="1103"/>
      <c r="I814" s="816">
        <f t="shared" ref="I814:I845" si="455">H814*S814</f>
        <v>0</v>
      </c>
      <c r="J814" s="802"/>
      <c r="K814" s="816">
        <f t="shared" si="421"/>
        <v>0</v>
      </c>
      <c r="L814" s="803"/>
      <c r="M814" s="816">
        <f t="shared" si="422"/>
        <v>0</v>
      </c>
      <c r="N814" s="1109">
        <f t="shared" si="452"/>
        <v>2</v>
      </c>
      <c r="O814" s="1094">
        <f t="shared" si="419"/>
        <v>2663636</v>
      </c>
      <c r="P814" s="1094">
        <f t="shared" si="453"/>
        <v>80000</v>
      </c>
      <c r="Q814" s="1094"/>
      <c r="R814" s="1094">
        <f t="shared" si="427"/>
        <v>1331818</v>
      </c>
      <c r="S814" s="1094">
        <f t="shared" si="428"/>
        <v>1931818</v>
      </c>
      <c r="T814" s="1094">
        <f t="shared" si="429"/>
        <v>2231818</v>
      </c>
      <c r="U814" s="1094">
        <f t="shared" si="430"/>
        <v>431818</v>
      </c>
      <c r="V814" s="805">
        <v>43639</v>
      </c>
      <c r="W814" s="1094">
        <v>2663636</v>
      </c>
      <c r="X814" s="805"/>
      <c r="Y814" s="1094"/>
      <c r="Z814" s="805"/>
      <c r="AA814" s="1095"/>
      <c r="AB814" s="1095"/>
      <c r="AC814" s="1096"/>
      <c r="AD814" s="1096"/>
      <c r="AE814" s="1097">
        <f t="shared" si="454"/>
        <v>2663636</v>
      </c>
      <c r="AF814" s="1098">
        <f t="shared" si="431"/>
        <v>0</v>
      </c>
      <c r="AG814" s="1096"/>
      <c r="AH814" s="1091"/>
    </row>
    <row r="815" spans="1:34" ht="15" hidden="1" customHeight="1" x14ac:dyDescent="0.25">
      <c r="A815" s="1191">
        <v>7</v>
      </c>
      <c r="B815" s="1112">
        <v>43637</v>
      </c>
      <c r="C815" s="800">
        <v>808</v>
      </c>
      <c r="D815" s="801" t="s">
        <v>275</v>
      </c>
      <c r="E815" s="1108" t="s">
        <v>241</v>
      </c>
      <c r="F815" s="790">
        <v>10</v>
      </c>
      <c r="G815" s="1102">
        <f t="shared" si="420"/>
        <v>13318180</v>
      </c>
      <c r="H815" s="790"/>
      <c r="I815" s="816">
        <f t="shared" si="455"/>
        <v>0</v>
      </c>
      <c r="J815" s="790"/>
      <c r="K815" s="816">
        <f t="shared" si="421"/>
        <v>0</v>
      </c>
      <c r="L815" s="790"/>
      <c r="M815" s="816">
        <f t="shared" si="422"/>
        <v>0</v>
      </c>
      <c r="N815" s="1109">
        <f t="shared" si="452"/>
        <v>10</v>
      </c>
      <c r="O815" s="1094">
        <f t="shared" si="419"/>
        <v>13318180</v>
      </c>
      <c r="P815" s="1094">
        <f t="shared" si="453"/>
        <v>400000</v>
      </c>
      <c r="Q815" s="1094"/>
      <c r="R815" s="1094">
        <f t="shared" si="427"/>
        <v>1331818</v>
      </c>
      <c r="S815" s="1094">
        <f t="shared" si="428"/>
        <v>1931818</v>
      </c>
      <c r="T815" s="1094">
        <f t="shared" si="429"/>
        <v>2231818</v>
      </c>
      <c r="U815" s="1094">
        <f t="shared" si="430"/>
        <v>431818</v>
      </c>
      <c r="V815" s="805">
        <v>43639</v>
      </c>
      <c r="W815" s="1094">
        <v>11318180</v>
      </c>
      <c r="X815" s="805">
        <v>43641</v>
      </c>
      <c r="Y815" s="1094">
        <v>2000000</v>
      </c>
      <c r="Z815" s="1094"/>
      <c r="AA815" s="1095"/>
      <c r="AB815" s="1095"/>
      <c r="AC815" s="1096"/>
      <c r="AD815" s="1096"/>
      <c r="AE815" s="1097">
        <f t="shared" si="454"/>
        <v>13318180</v>
      </c>
      <c r="AF815" s="1098">
        <f t="shared" si="431"/>
        <v>0</v>
      </c>
      <c r="AG815" s="1096"/>
      <c r="AH815" s="1091"/>
    </row>
    <row r="816" spans="1:34" ht="15" hidden="1" customHeight="1" x14ac:dyDescent="0.25">
      <c r="A816" s="1189">
        <v>1</v>
      </c>
      <c r="B816" s="1112">
        <v>43641</v>
      </c>
      <c r="C816" s="800">
        <v>809</v>
      </c>
      <c r="D816" s="801" t="s">
        <v>33</v>
      </c>
      <c r="E816" s="1108" t="s">
        <v>31</v>
      </c>
      <c r="F816" s="790">
        <v>10</v>
      </c>
      <c r="G816" s="1102">
        <f t="shared" si="420"/>
        <v>13318180</v>
      </c>
      <c r="H816" s="1103"/>
      <c r="I816" s="816">
        <f t="shared" si="455"/>
        <v>0</v>
      </c>
      <c r="J816" s="802"/>
      <c r="K816" s="816">
        <f t="shared" si="421"/>
        <v>0</v>
      </c>
      <c r="L816" s="803">
        <v>1</v>
      </c>
      <c r="M816" s="816">
        <f t="shared" si="422"/>
        <v>431818</v>
      </c>
      <c r="N816" s="1109">
        <f>F816+H816+J816+L816</f>
        <v>11</v>
      </c>
      <c r="O816" s="1094">
        <f t="shared" si="419"/>
        <v>13749998</v>
      </c>
      <c r="P816" s="1094">
        <f>+N816*40000</f>
        <v>440000</v>
      </c>
      <c r="Q816" s="1094"/>
      <c r="R816" s="1094">
        <f t="shared" si="427"/>
        <v>1331818</v>
      </c>
      <c r="S816" s="1094">
        <f t="shared" si="428"/>
        <v>1931818</v>
      </c>
      <c r="T816" s="1094">
        <f t="shared" si="429"/>
        <v>2231818</v>
      </c>
      <c r="U816" s="1094">
        <f t="shared" si="430"/>
        <v>431818</v>
      </c>
      <c r="V816" s="805">
        <v>43643</v>
      </c>
      <c r="W816" s="1094">
        <v>13749998</v>
      </c>
      <c r="X816" s="805"/>
      <c r="Y816" s="1094"/>
      <c r="Z816" s="1094"/>
      <c r="AA816" s="1095"/>
      <c r="AB816" s="1095"/>
      <c r="AC816" s="1096"/>
      <c r="AD816" s="1096"/>
      <c r="AE816" s="1097">
        <f>W816+Y816+AA816+AC816</f>
        <v>13749998</v>
      </c>
      <c r="AF816" s="1098">
        <f t="shared" si="431"/>
        <v>0</v>
      </c>
      <c r="AG816" s="1174"/>
      <c r="AH816" s="1091"/>
    </row>
    <row r="817" spans="1:34" ht="15" hidden="1" customHeight="1" x14ac:dyDescent="0.25">
      <c r="A817" s="1189">
        <v>2</v>
      </c>
      <c r="B817" s="1112">
        <v>43641</v>
      </c>
      <c r="C817" s="800">
        <v>810</v>
      </c>
      <c r="D817" s="801" t="s">
        <v>36</v>
      </c>
      <c r="E817" s="1108" t="s">
        <v>31</v>
      </c>
      <c r="F817" s="790">
        <v>10</v>
      </c>
      <c r="G817" s="1102">
        <f t="shared" si="420"/>
        <v>13318180</v>
      </c>
      <c r="H817" s="1103"/>
      <c r="I817" s="816">
        <f t="shared" si="455"/>
        <v>0</v>
      </c>
      <c r="J817" s="802"/>
      <c r="K817" s="816">
        <f t="shared" si="421"/>
        <v>0</v>
      </c>
      <c r="L817" s="803"/>
      <c r="M817" s="816">
        <f t="shared" si="422"/>
        <v>0</v>
      </c>
      <c r="N817" s="1109">
        <f t="shared" ref="N817:N819" si="456">F817+H817+J817+L817</f>
        <v>10</v>
      </c>
      <c r="O817" s="1094">
        <f t="shared" si="419"/>
        <v>13318180</v>
      </c>
      <c r="P817" s="1094">
        <f t="shared" ref="P817:P819" si="457">+N817*40000</f>
        <v>400000</v>
      </c>
      <c r="Q817" s="1094"/>
      <c r="R817" s="1094">
        <f t="shared" si="427"/>
        <v>1331818</v>
      </c>
      <c r="S817" s="1094">
        <f t="shared" si="428"/>
        <v>1931818</v>
      </c>
      <c r="T817" s="1094">
        <f t="shared" si="429"/>
        <v>2231818</v>
      </c>
      <c r="U817" s="1094">
        <f t="shared" si="430"/>
        <v>431818</v>
      </c>
      <c r="V817" s="856">
        <v>43649</v>
      </c>
      <c r="W817" s="1094">
        <v>13318180</v>
      </c>
      <c r="X817" s="805"/>
      <c r="Y817" s="1094"/>
      <c r="Z817" s="1094"/>
      <c r="AA817" s="1095"/>
      <c r="AB817" s="1095"/>
      <c r="AC817" s="1096"/>
      <c r="AD817" s="1096"/>
      <c r="AE817" s="1097">
        <f t="shared" ref="AE817:AE819" si="458">W817+Y817+AA817+AC817</f>
        <v>13318180</v>
      </c>
      <c r="AF817" s="1098">
        <f t="shared" si="431"/>
        <v>0</v>
      </c>
      <c r="AG817" s="1174"/>
      <c r="AH817" s="1091"/>
    </row>
    <row r="818" spans="1:34" ht="15" hidden="1" customHeight="1" x14ac:dyDescent="0.25">
      <c r="A818" s="1189">
        <v>3</v>
      </c>
      <c r="B818" s="1112">
        <v>43641</v>
      </c>
      <c r="C818" s="800">
        <v>811</v>
      </c>
      <c r="D818" s="801" t="s">
        <v>34</v>
      </c>
      <c r="E818" s="1108" t="s">
        <v>31</v>
      </c>
      <c r="F818" s="790">
        <v>5</v>
      </c>
      <c r="G818" s="1102">
        <f t="shared" si="420"/>
        <v>6659090</v>
      </c>
      <c r="H818" s="1103"/>
      <c r="I818" s="816">
        <f t="shared" si="455"/>
        <v>0</v>
      </c>
      <c r="J818" s="802"/>
      <c r="K818" s="816">
        <f t="shared" si="421"/>
        <v>0</v>
      </c>
      <c r="L818" s="803"/>
      <c r="M818" s="816">
        <f t="shared" si="422"/>
        <v>0</v>
      </c>
      <c r="N818" s="1109">
        <f t="shared" si="456"/>
        <v>5</v>
      </c>
      <c r="O818" s="1094">
        <f t="shared" si="419"/>
        <v>6659090</v>
      </c>
      <c r="P818" s="1094">
        <f t="shared" si="457"/>
        <v>200000</v>
      </c>
      <c r="Q818" s="1094"/>
      <c r="R818" s="1094">
        <f t="shared" si="427"/>
        <v>1331818</v>
      </c>
      <c r="S818" s="1094">
        <f t="shared" si="428"/>
        <v>1931818</v>
      </c>
      <c r="T818" s="1094">
        <f t="shared" si="429"/>
        <v>2231818</v>
      </c>
      <c r="U818" s="1094">
        <f t="shared" si="430"/>
        <v>431818</v>
      </c>
      <c r="V818" s="805">
        <v>43643</v>
      </c>
      <c r="W818" s="1094">
        <v>6659090</v>
      </c>
      <c r="X818" s="805"/>
      <c r="Y818" s="1094"/>
      <c r="Z818" s="805"/>
      <c r="AA818" s="1095"/>
      <c r="AB818" s="1095"/>
      <c r="AC818" s="1096"/>
      <c r="AD818" s="1096"/>
      <c r="AE818" s="1097">
        <f t="shared" si="458"/>
        <v>6659090</v>
      </c>
      <c r="AF818" s="1098">
        <f t="shared" si="431"/>
        <v>0</v>
      </c>
      <c r="AG818" s="1174"/>
      <c r="AH818" s="1091"/>
    </row>
    <row r="819" spans="1:34" ht="15" hidden="1" customHeight="1" x14ac:dyDescent="0.25">
      <c r="A819" s="1190">
        <v>4</v>
      </c>
      <c r="B819" s="1112">
        <v>43641</v>
      </c>
      <c r="C819" s="800">
        <v>812</v>
      </c>
      <c r="D819" s="801" t="s">
        <v>80</v>
      </c>
      <c r="E819" s="1108" t="s">
        <v>31</v>
      </c>
      <c r="F819" s="790">
        <v>5</v>
      </c>
      <c r="G819" s="1102">
        <f t="shared" si="420"/>
        <v>6659090</v>
      </c>
      <c r="H819" s="1103"/>
      <c r="I819" s="816">
        <f t="shared" si="455"/>
        <v>0</v>
      </c>
      <c r="J819" s="802"/>
      <c r="K819" s="816">
        <f t="shared" si="421"/>
        <v>0</v>
      </c>
      <c r="L819" s="803"/>
      <c r="M819" s="816">
        <f t="shared" si="422"/>
        <v>0</v>
      </c>
      <c r="N819" s="1109">
        <f t="shared" si="456"/>
        <v>5</v>
      </c>
      <c r="O819" s="1094">
        <f t="shared" si="419"/>
        <v>6659090</v>
      </c>
      <c r="P819" s="1094">
        <f t="shared" si="457"/>
        <v>200000</v>
      </c>
      <c r="Q819" s="1094"/>
      <c r="R819" s="1094">
        <f t="shared" si="427"/>
        <v>1331818</v>
      </c>
      <c r="S819" s="1094">
        <f t="shared" si="428"/>
        <v>1931818</v>
      </c>
      <c r="T819" s="1094">
        <f t="shared" si="429"/>
        <v>2231818</v>
      </c>
      <c r="U819" s="1094">
        <f t="shared" si="430"/>
        <v>431818</v>
      </c>
      <c r="V819" s="805">
        <v>43672</v>
      </c>
      <c r="W819" s="1094">
        <v>6659090</v>
      </c>
      <c r="X819" s="805"/>
      <c r="Y819" s="1094"/>
      <c r="Z819" s="805"/>
      <c r="AA819" s="1095"/>
      <c r="AB819" s="1095"/>
      <c r="AC819" s="1096"/>
      <c r="AD819" s="1096"/>
      <c r="AE819" s="1097">
        <f t="shared" si="458"/>
        <v>6659090</v>
      </c>
      <c r="AF819" s="1098">
        <f t="shared" si="431"/>
        <v>0</v>
      </c>
      <c r="AG819" s="1174"/>
      <c r="AH819" s="444"/>
    </row>
    <row r="820" spans="1:34" ht="15" hidden="1" customHeight="1" x14ac:dyDescent="0.3">
      <c r="A820" s="1192">
        <v>1</v>
      </c>
      <c r="B820" s="1112">
        <v>43647</v>
      </c>
      <c r="C820" s="800">
        <v>813</v>
      </c>
      <c r="D820" s="801" t="s">
        <v>238</v>
      </c>
      <c r="E820" s="1108" t="s">
        <v>273</v>
      </c>
      <c r="F820" s="790">
        <v>10</v>
      </c>
      <c r="G820" s="1102">
        <f t="shared" si="420"/>
        <v>13318180</v>
      </c>
      <c r="H820" s="1103"/>
      <c r="I820" s="816">
        <f t="shared" si="455"/>
        <v>0</v>
      </c>
      <c r="J820" s="802">
        <v>0</v>
      </c>
      <c r="K820" s="816">
        <f t="shared" si="421"/>
        <v>0</v>
      </c>
      <c r="L820" s="803"/>
      <c r="M820" s="816">
        <f t="shared" si="422"/>
        <v>0</v>
      </c>
      <c r="N820" s="1109">
        <f>F820+H820+J820+L820</f>
        <v>10</v>
      </c>
      <c r="O820" s="1094">
        <f t="shared" si="419"/>
        <v>13318180</v>
      </c>
      <c r="P820" s="1094">
        <f>+N820*40000</f>
        <v>400000</v>
      </c>
      <c r="Q820" s="1094"/>
      <c r="R820" s="1094">
        <f t="shared" si="427"/>
        <v>1331818</v>
      </c>
      <c r="S820" s="1094">
        <f t="shared" si="428"/>
        <v>1931818</v>
      </c>
      <c r="T820" s="1094">
        <f t="shared" si="429"/>
        <v>2231818</v>
      </c>
      <c r="U820" s="1094">
        <f t="shared" si="430"/>
        <v>431818</v>
      </c>
      <c r="V820" s="805">
        <v>43647</v>
      </c>
      <c r="W820" s="1094">
        <v>13318180</v>
      </c>
      <c r="X820" s="805"/>
      <c r="Y820" s="1094"/>
      <c r="Z820" s="1157"/>
      <c r="AA820" s="1095"/>
      <c r="AB820" s="1095"/>
      <c r="AC820" s="1096"/>
      <c r="AD820" s="1096"/>
      <c r="AE820" s="1097">
        <f>W820+Y820+AA820+AC820</f>
        <v>13318180</v>
      </c>
      <c r="AF820" s="1098">
        <f t="shared" si="431"/>
        <v>0</v>
      </c>
      <c r="AG820" s="1174"/>
      <c r="AH820" s="1091"/>
    </row>
    <row r="821" spans="1:34" ht="15" hidden="1" customHeight="1" x14ac:dyDescent="0.3">
      <c r="A821" s="1192">
        <f t="shared" ref="A821" si="459">+A820+1</f>
        <v>2</v>
      </c>
      <c r="B821" s="1112">
        <v>43647</v>
      </c>
      <c r="C821" s="800">
        <v>814</v>
      </c>
      <c r="D821" s="801" t="s">
        <v>280</v>
      </c>
      <c r="E821" s="1108" t="s">
        <v>273</v>
      </c>
      <c r="F821" s="790">
        <v>10</v>
      </c>
      <c r="G821" s="1102">
        <f t="shared" si="420"/>
        <v>13318180</v>
      </c>
      <c r="H821" s="1103"/>
      <c r="I821" s="816">
        <f t="shared" si="455"/>
        <v>0</v>
      </c>
      <c r="J821" s="802">
        <v>0</v>
      </c>
      <c r="K821" s="816">
        <f t="shared" si="421"/>
        <v>0</v>
      </c>
      <c r="L821" s="803"/>
      <c r="M821" s="816">
        <f t="shared" si="422"/>
        <v>0</v>
      </c>
      <c r="N821" s="1109">
        <f t="shared" ref="N821:N831" si="460">F821+H821+J821+L821</f>
        <v>10</v>
      </c>
      <c r="O821" s="1094">
        <f t="shared" si="419"/>
        <v>13318180</v>
      </c>
      <c r="P821" s="1094">
        <f t="shared" ref="P821:P831" si="461">+N821*40000</f>
        <v>400000</v>
      </c>
      <c r="Q821" s="1094"/>
      <c r="R821" s="1094">
        <f t="shared" si="427"/>
        <v>1331818</v>
      </c>
      <c r="S821" s="1094">
        <f t="shared" si="428"/>
        <v>1931818</v>
      </c>
      <c r="T821" s="1094">
        <f t="shared" si="429"/>
        <v>2231818</v>
      </c>
      <c r="U821" s="1094">
        <f t="shared" si="430"/>
        <v>431818</v>
      </c>
      <c r="V821" s="805">
        <v>43654</v>
      </c>
      <c r="W821" s="1094">
        <v>13318180</v>
      </c>
      <c r="X821" s="805"/>
      <c r="Y821" s="1094">
        <v>0</v>
      </c>
      <c r="Z821" s="1157"/>
      <c r="AA821" s="1095"/>
      <c r="AB821" s="1095"/>
      <c r="AC821" s="1096"/>
      <c r="AD821" s="1096"/>
      <c r="AE821" s="1097">
        <f t="shared" ref="AE821:AE831" si="462">W821+Y821+AA821+AC821</f>
        <v>13318180</v>
      </c>
      <c r="AF821" s="1098">
        <f t="shared" si="431"/>
        <v>0</v>
      </c>
      <c r="AG821" s="1174"/>
      <c r="AH821" s="1091"/>
    </row>
    <row r="822" spans="1:34" ht="15" hidden="1" customHeight="1" x14ac:dyDescent="0.3">
      <c r="A822" s="1192">
        <v>3</v>
      </c>
      <c r="B822" s="1112">
        <v>43647</v>
      </c>
      <c r="C822" s="800">
        <v>815</v>
      </c>
      <c r="D822" s="801" t="s">
        <v>212</v>
      </c>
      <c r="E822" s="1108" t="s">
        <v>88</v>
      </c>
      <c r="F822" s="790">
        <v>5</v>
      </c>
      <c r="G822" s="1102">
        <f t="shared" si="420"/>
        <v>6659090</v>
      </c>
      <c r="H822" s="1103">
        <v>5</v>
      </c>
      <c r="I822" s="816">
        <f t="shared" si="455"/>
        <v>9659090</v>
      </c>
      <c r="J822" s="802"/>
      <c r="K822" s="816">
        <f t="shared" si="421"/>
        <v>0</v>
      </c>
      <c r="L822" s="803"/>
      <c r="M822" s="816">
        <f t="shared" si="422"/>
        <v>0</v>
      </c>
      <c r="N822" s="1109">
        <f t="shared" si="460"/>
        <v>10</v>
      </c>
      <c r="O822" s="1094">
        <f t="shared" si="419"/>
        <v>16318180</v>
      </c>
      <c r="P822" s="1094">
        <f t="shared" si="461"/>
        <v>400000</v>
      </c>
      <c r="Q822" s="1094"/>
      <c r="R822" s="1094">
        <f t="shared" si="427"/>
        <v>1331818</v>
      </c>
      <c r="S822" s="1094">
        <f t="shared" si="428"/>
        <v>1931818</v>
      </c>
      <c r="T822" s="1094">
        <f t="shared" si="429"/>
        <v>2231818</v>
      </c>
      <c r="U822" s="1094">
        <f t="shared" si="430"/>
        <v>431818</v>
      </c>
      <c r="V822" s="805">
        <v>43654</v>
      </c>
      <c r="W822" s="1094">
        <v>16318180</v>
      </c>
      <c r="X822" s="805"/>
      <c r="Y822" s="1094"/>
      <c r="Z822" s="1157"/>
      <c r="AA822" s="1095"/>
      <c r="AB822" s="1095"/>
      <c r="AC822" s="1096"/>
      <c r="AD822" s="1096"/>
      <c r="AE822" s="1097">
        <f t="shared" si="462"/>
        <v>16318180</v>
      </c>
      <c r="AF822" s="1098">
        <f t="shared" si="431"/>
        <v>0</v>
      </c>
      <c r="AG822" s="1174"/>
      <c r="AH822" s="1091"/>
    </row>
    <row r="823" spans="1:34" ht="15" hidden="1" customHeight="1" x14ac:dyDescent="0.3">
      <c r="A823" s="1192">
        <v>4</v>
      </c>
      <c r="B823" s="1112">
        <v>43647</v>
      </c>
      <c r="C823" s="800">
        <v>816</v>
      </c>
      <c r="D823" s="801" t="s">
        <v>56</v>
      </c>
      <c r="E823" s="1108" t="s">
        <v>57</v>
      </c>
      <c r="F823" s="790">
        <v>7</v>
      </c>
      <c r="G823" s="1102">
        <f t="shared" si="420"/>
        <v>9322726</v>
      </c>
      <c r="H823" s="1103">
        <v>3</v>
      </c>
      <c r="I823" s="816">
        <f t="shared" si="455"/>
        <v>5795454</v>
      </c>
      <c r="J823" s="802"/>
      <c r="K823" s="816">
        <f t="shared" si="421"/>
        <v>0</v>
      </c>
      <c r="L823" s="803"/>
      <c r="M823" s="816">
        <f t="shared" si="422"/>
        <v>0</v>
      </c>
      <c r="N823" s="1109">
        <f t="shared" si="460"/>
        <v>10</v>
      </c>
      <c r="O823" s="1094">
        <f t="shared" si="419"/>
        <v>15118180</v>
      </c>
      <c r="P823" s="1094">
        <f t="shared" si="461"/>
        <v>400000</v>
      </c>
      <c r="Q823" s="1094"/>
      <c r="R823" s="1094">
        <f t="shared" si="427"/>
        <v>1331818</v>
      </c>
      <c r="S823" s="1094">
        <f t="shared" si="428"/>
        <v>1931818</v>
      </c>
      <c r="T823" s="1094">
        <f t="shared" si="429"/>
        <v>2231818</v>
      </c>
      <c r="U823" s="1094">
        <f t="shared" si="430"/>
        <v>431818</v>
      </c>
      <c r="V823" s="805">
        <v>43661</v>
      </c>
      <c r="W823" s="1094">
        <v>15118180</v>
      </c>
      <c r="X823" s="805"/>
      <c r="Y823" s="1094"/>
      <c r="Z823" s="1157"/>
      <c r="AA823" s="1095"/>
      <c r="AB823" s="1095"/>
      <c r="AC823" s="1096"/>
      <c r="AD823" s="1096"/>
      <c r="AE823" s="1097">
        <f t="shared" si="462"/>
        <v>15118180</v>
      </c>
      <c r="AF823" s="1098">
        <f t="shared" si="431"/>
        <v>0</v>
      </c>
      <c r="AG823" s="1174"/>
      <c r="AH823" s="444"/>
    </row>
    <row r="824" spans="1:34" ht="15" hidden="1" customHeight="1" x14ac:dyDescent="0.3">
      <c r="A824" s="1192">
        <v>5</v>
      </c>
      <c r="B824" s="1112">
        <v>43647</v>
      </c>
      <c r="C824" s="800">
        <v>817</v>
      </c>
      <c r="D824" s="801" t="s">
        <v>73</v>
      </c>
      <c r="E824" s="1108" t="s">
        <v>57</v>
      </c>
      <c r="F824" s="790">
        <v>6</v>
      </c>
      <c r="G824" s="1102">
        <f t="shared" si="420"/>
        <v>7990908</v>
      </c>
      <c r="H824" s="1103">
        <v>2</v>
      </c>
      <c r="I824" s="816">
        <f t="shared" si="455"/>
        <v>3863636</v>
      </c>
      <c r="J824" s="802"/>
      <c r="K824" s="816">
        <f t="shared" si="421"/>
        <v>0</v>
      </c>
      <c r="L824" s="803"/>
      <c r="M824" s="816">
        <f t="shared" si="422"/>
        <v>0</v>
      </c>
      <c r="N824" s="1109">
        <f t="shared" si="460"/>
        <v>8</v>
      </c>
      <c r="O824" s="1094">
        <f t="shared" si="419"/>
        <v>11854544</v>
      </c>
      <c r="P824" s="1094">
        <f t="shared" si="461"/>
        <v>320000</v>
      </c>
      <c r="Q824" s="1094"/>
      <c r="R824" s="1094">
        <f t="shared" si="427"/>
        <v>1331818</v>
      </c>
      <c r="S824" s="1094">
        <f t="shared" si="428"/>
        <v>1931818</v>
      </c>
      <c r="T824" s="1094">
        <f t="shared" si="429"/>
        <v>2231818</v>
      </c>
      <c r="U824" s="1094">
        <f t="shared" si="430"/>
        <v>431818</v>
      </c>
      <c r="V824" s="805">
        <v>43647</v>
      </c>
      <c r="W824" s="1094">
        <v>11854544</v>
      </c>
      <c r="X824" s="805"/>
      <c r="Y824" s="1094"/>
      <c r="Z824" s="805"/>
      <c r="AA824" s="1095">
        <v>0</v>
      </c>
      <c r="AB824" s="1095"/>
      <c r="AC824" s="1096"/>
      <c r="AD824" s="1096"/>
      <c r="AE824" s="1097">
        <f t="shared" si="462"/>
        <v>11854544</v>
      </c>
      <c r="AF824" s="1098">
        <f t="shared" si="431"/>
        <v>0</v>
      </c>
      <c r="AG824" s="1091"/>
      <c r="AH824" s="1091"/>
    </row>
    <row r="825" spans="1:34" ht="15" hidden="1" customHeight="1" x14ac:dyDescent="0.3">
      <c r="A825" s="1192">
        <v>6</v>
      </c>
      <c r="B825" s="1112">
        <v>43647</v>
      </c>
      <c r="C825" s="800">
        <v>818</v>
      </c>
      <c r="D825" s="801" t="s">
        <v>59</v>
      </c>
      <c r="E825" s="1108" t="s">
        <v>57</v>
      </c>
      <c r="F825" s="790"/>
      <c r="G825" s="1102">
        <f t="shared" si="420"/>
        <v>0</v>
      </c>
      <c r="H825" s="1103">
        <v>2</v>
      </c>
      <c r="I825" s="816">
        <f t="shared" si="455"/>
        <v>3863636</v>
      </c>
      <c r="J825" s="802"/>
      <c r="K825" s="816">
        <f t="shared" si="421"/>
        <v>0</v>
      </c>
      <c r="L825" s="803">
        <v>1</v>
      </c>
      <c r="M825" s="816">
        <f t="shared" si="422"/>
        <v>431818</v>
      </c>
      <c r="N825" s="1109">
        <f t="shared" si="460"/>
        <v>3</v>
      </c>
      <c r="O825" s="1094">
        <f t="shared" si="419"/>
        <v>4295454</v>
      </c>
      <c r="P825" s="1094">
        <f t="shared" si="461"/>
        <v>120000</v>
      </c>
      <c r="Q825" s="1094"/>
      <c r="R825" s="1094">
        <f t="shared" si="427"/>
        <v>1331818</v>
      </c>
      <c r="S825" s="1094">
        <f t="shared" si="428"/>
        <v>1931818</v>
      </c>
      <c r="T825" s="1094">
        <f t="shared" si="429"/>
        <v>2231818</v>
      </c>
      <c r="U825" s="1094">
        <f t="shared" si="430"/>
        <v>431818</v>
      </c>
      <c r="V825" s="805">
        <v>43647</v>
      </c>
      <c r="W825" s="1094">
        <v>4295454</v>
      </c>
      <c r="X825" s="805"/>
      <c r="Y825" s="1094"/>
      <c r="Z825" s="805"/>
      <c r="AA825" s="1095"/>
      <c r="AB825" s="1095"/>
      <c r="AC825" s="1096"/>
      <c r="AD825" s="1096"/>
      <c r="AE825" s="1097">
        <f t="shared" si="462"/>
        <v>4295454</v>
      </c>
      <c r="AF825" s="1098">
        <f t="shared" si="431"/>
        <v>0</v>
      </c>
      <c r="AG825" s="1091"/>
      <c r="AH825" s="1091"/>
    </row>
    <row r="826" spans="1:34" ht="15" hidden="1" customHeight="1" x14ac:dyDescent="0.3">
      <c r="A826" s="1192">
        <v>7</v>
      </c>
      <c r="B826" s="1112">
        <v>43647</v>
      </c>
      <c r="C826" s="800">
        <v>819</v>
      </c>
      <c r="D826" s="801" t="s">
        <v>58</v>
      </c>
      <c r="E826" s="1108" t="s">
        <v>57</v>
      </c>
      <c r="F826" s="790">
        <v>2</v>
      </c>
      <c r="G826" s="1102">
        <f t="shared" si="420"/>
        <v>2663636</v>
      </c>
      <c r="H826" s="1103">
        <v>2</v>
      </c>
      <c r="I826" s="816">
        <f t="shared" si="455"/>
        <v>3863636</v>
      </c>
      <c r="J826" s="802"/>
      <c r="K826" s="816">
        <f t="shared" si="421"/>
        <v>0</v>
      </c>
      <c r="L826" s="803"/>
      <c r="M826" s="816">
        <f t="shared" si="422"/>
        <v>0</v>
      </c>
      <c r="N826" s="1109">
        <f t="shared" si="460"/>
        <v>4</v>
      </c>
      <c r="O826" s="1094">
        <f t="shared" si="419"/>
        <v>6527272</v>
      </c>
      <c r="P826" s="1094">
        <f t="shared" si="461"/>
        <v>160000</v>
      </c>
      <c r="Q826" s="1094"/>
      <c r="R826" s="1094">
        <f t="shared" si="427"/>
        <v>1331818</v>
      </c>
      <c r="S826" s="1094">
        <f t="shared" si="428"/>
        <v>1931818</v>
      </c>
      <c r="T826" s="1094">
        <f t="shared" si="429"/>
        <v>2231818</v>
      </c>
      <c r="U826" s="1094">
        <f t="shared" si="430"/>
        <v>431818</v>
      </c>
      <c r="V826" s="805">
        <v>43647</v>
      </c>
      <c r="W826" s="1094">
        <v>6527272</v>
      </c>
      <c r="X826" s="805"/>
      <c r="Y826" s="1094"/>
      <c r="Z826" s="805"/>
      <c r="AA826" s="1095"/>
      <c r="AB826" s="1095"/>
      <c r="AC826" s="1096"/>
      <c r="AD826" s="1096"/>
      <c r="AE826" s="1097">
        <f t="shared" si="462"/>
        <v>6527272</v>
      </c>
      <c r="AF826" s="1098">
        <f t="shared" si="431"/>
        <v>0</v>
      </c>
      <c r="AG826" s="1091"/>
      <c r="AH826" s="1091"/>
    </row>
    <row r="827" spans="1:34" ht="15" hidden="1" customHeight="1" x14ac:dyDescent="0.3">
      <c r="A827" s="1192">
        <v>8</v>
      </c>
      <c r="B827" s="1112">
        <v>43647</v>
      </c>
      <c r="C827" s="800">
        <v>820</v>
      </c>
      <c r="D827" s="801" t="s">
        <v>103</v>
      </c>
      <c r="E827" s="1108" t="s">
        <v>57</v>
      </c>
      <c r="F827" s="790">
        <v>0</v>
      </c>
      <c r="G827" s="1102">
        <f t="shared" si="420"/>
        <v>0</v>
      </c>
      <c r="H827" s="1103">
        <v>2</v>
      </c>
      <c r="I827" s="816">
        <f t="shared" si="455"/>
        <v>3863636</v>
      </c>
      <c r="J827" s="802">
        <v>0</v>
      </c>
      <c r="K827" s="816">
        <f t="shared" si="421"/>
        <v>0</v>
      </c>
      <c r="L827" s="803"/>
      <c r="M827" s="816">
        <f t="shared" si="422"/>
        <v>0</v>
      </c>
      <c r="N827" s="1109">
        <f t="shared" si="460"/>
        <v>2</v>
      </c>
      <c r="O827" s="1094">
        <f t="shared" si="419"/>
        <v>3863636</v>
      </c>
      <c r="P827" s="1094">
        <f t="shared" si="461"/>
        <v>80000</v>
      </c>
      <c r="Q827" s="1094"/>
      <c r="R827" s="1094">
        <f t="shared" si="427"/>
        <v>1331818</v>
      </c>
      <c r="S827" s="1094">
        <f t="shared" si="428"/>
        <v>1931818</v>
      </c>
      <c r="T827" s="1094">
        <f t="shared" si="429"/>
        <v>2231818</v>
      </c>
      <c r="U827" s="1094">
        <f t="shared" si="430"/>
        <v>431818</v>
      </c>
      <c r="V827" s="856">
        <v>43653</v>
      </c>
      <c r="W827" s="1094">
        <v>3864000</v>
      </c>
      <c r="X827" s="805"/>
      <c r="Y827" s="1094">
        <v>0</v>
      </c>
      <c r="Z827" s="1157"/>
      <c r="AA827" s="1095"/>
      <c r="AB827" s="1095"/>
      <c r="AC827" s="1096"/>
      <c r="AD827" s="1096"/>
      <c r="AE827" s="1097">
        <f t="shared" si="462"/>
        <v>3864000</v>
      </c>
      <c r="AF827" s="1098">
        <f t="shared" si="431"/>
        <v>-364</v>
      </c>
      <c r="AG827" s="1091"/>
      <c r="AH827" s="1091"/>
    </row>
    <row r="828" spans="1:34" ht="15" hidden="1" customHeight="1" x14ac:dyDescent="0.25">
      <c r="B828" s="1112">
        <v>43647</v>
      </c>
      <c r="C828" s="800">
        <v>817</v>
      </c>
      <c r="D828" s="801" t="s">
        <v>73</v>
      </c>
      <c r="E828" s="1108" t="s">
        <v>57</v>
      </c>
      <c r="F828" s="790">
        <v>6</v>
      </c>
      <c r="G828" s="1102">
        <f t="shared" si="420"/>
        <v>7990908</v>
      </c>
      <c r="H828" s="1103">
        <v>2</v>
      </c>
      <c r="I828" s="816">
        <f t="shared" si="455"/>
        <v>3863636</v>
      </c>
      <c r="J828" s="802"/>
      <c r="K828" s="816">
        <f t="shared" si="421"/>
        <v>0</v>
      </c>
      <c r="L828" s="803"/>
      <c r="M828" s="816">
        <f t="shared" si="422"/>
        <v>0</v>
      </c>
      <c r="N828" s="1109">
        <f t="shared" si="460"/>
        <v>8</v>
      </c>
      <c r="O828" s="1094">
        <f t="shared" ref="O828:O891" si="463">+M828+K828+I828+G828</f>
        <v>11854544</v>
      </c>
      <c r="P828" s="1094">
        <f t="shared" si="461"/>
        <v>320000</v>
      </c>
      <c r="Q828" s="1094"/>
      <c r="R828" s="1094">
        <f t="shared" si="427"/>
        <v>1331818</v>
      </c>
      <c r="S828" s="1094">
        <f t="shared" si="428"/>
        <v>1931818</v>
      </c>
      <c r="T828" s="1094">
        <f t="shared" si="429"/>
        <v>2231818</v>
      </c>
      <c r="U828" s="1094">
        <f t="shared" si="430"/>
        <v>431818</v>
      </c>
      <c r="V828" s="805">
        <v>43647</v>
      </c>
      <c r="W828" s="1094">
        <v>11854544</v>
      </c>
      <c r="X828" s="805"/>
      <c r="Y828" s="1094"/>
      <c r="Z828" s="805"/>
      <c r="AA828" s="1095">
        <v>0</v>
      </c>
      <c r="AB828" s="1095"/>
      <c r="AC828" s="1096"/>
      <c r="AD828" s="1096"/>
      <c r="AE828" s="1097">
        <f t="shared" si="462"/>
        <v>11854544</v>
      </c>
      <c r="AF828" s="1098">
        <f t="shared" si="431"/>
        <v>0</v>
      </c>
      <c r="AG828" s="1091"/>
      <c r="AH828" s="1091"/>
    </row>
    <row r="829" spans="1:34" ht="15" hidden="1" customHeight="1" x14ac:dyDescent="0.25">
      <c r="B829" s="1112">
        <v>43647</v>
      </c>
      <c r="C829" s="800">
        <v>818</v>
      </c>
      <c r="D829" s="801" t="s">
        <v>59</v>
      </c>
      <c r="E829" s="1108" t="s">
        <v>57</v>
      </c>
      <c r="F829" s="790"/>
      <c r="G829" s="1102">
        <f t="shared" si="420"/>
        <v>0</v>
      </c>
      <c r="H829" s="1103">
        <v>2</v>
      </c>
      <c r="I829" s="816">
        <f t="shared" si="455"/>
        <v>3863636</v>
      </c>
      <c r="J829" s="802"/>
      <c r="K829" s="816">
        <f t="shared" si="421"/>
        <v>0</v>
      </c>
      <c r="L829" s="803">
        <v>1</v>
      </c>
      <c r="M829" s="816">
        <f t="shared" si="422"/>
        <v>431818</v>
      </c>
      <c r="N829" s="1109">
        <f t="shared" si="460"/>
        <v>3</v>
      </c>
      <c r="O829" s="1094">
        <f t="shared" si="463"/>
        <v>4295454</v>
      </c>
      <c r="P829" s="1094">
        <f t="shared" si="461"/>
        <v>120000</v>
      </c>
      <c r="Q829" s="1094"/>
      <c r="R829" s="1094">
        <f t="shared" si="427"/>
        <v>1331818</v>
      </c>
      <c r="S829" s="1094">
        <f t="shared" si="428"/>
        <v>1931818</v>
      </c>
      <c r="T829" s="1094">
        <f t="shared" si="429"/>
        <v>2231818</v>
      </c>
      <c r="U829" s="1094">
        <f t="shared" si="430"/>
        <v>431818</v>
      </c>
      <c r="V829" s="805">
        <v>43647</v>
      </c>
      <c r="W829" s="1094">
        <v>4295454</v>
      </c>
      <c r="X829" s="805"/>
      <c r="Y829" s="1094"/>
      <c r="Z829" s="805"/>
      <c r="AA829" s="1095"/>
      <c r="AB829" s="1095"/>
      <c r="AC829" s="1096"/>
      <c r="AD829" s="1096"/>
      <c r="AE829" s="1097">
        <f t="shared" si="462"/>
        <v>4295454</v>
      </c>
      <c r="AF829" s="1098">
        <f t="shared" si="431"/>
        <v>0</v>
      </c>
      <c r="AG829" s="1091"/>
      <c r="AH829" s="1091"/>
    </row>
    <row r="830" spans="1:34" ht="15" hidden="1" customHeight="1" x14ac:dyDescent="0.25">
      <c r="B830" s="1112">
        <v>43647</v>
      </c>
      <c r="C830" s="800">
        <v>819</v>
      </c>
      <c r="D830" s="801" t="s">
        <v>58</v>
      </c>
      <c r="E830" s="1108" t="s">
        <v>57</v>
      </c>
      <c r="F830" s="790">
        <v>2</v>
      </c>
      <c r="G830" s="1102">
        <f t="shared" ref="G830:G868" si="464">F830*R830</f>
        <v>2663636</v>
      </c>
      <c r="H830" s="1103">
        <v>2</v>
      </c>
      <c r="I830" s="816">
        <f t="shared" si="455"/>
        <v>3863636</v>
      </c>
      <c r="J830" s="802"/>
      <c r="K830" s="816">
        <f t="shared" ref="K830:K841" si="465">J830*T830</f>
        <v>0</v>
      </c>
      <c r="L830" s="803"/>
      <c r="M830" s="816">
        <f t="shared" ref="M830:M868" si="466">L830*U830</f>
        <v>0</v>
      </c>
      <c r="N830" s="1109">
        <f t="shared" si="460"/>
        <v>4</v>
      </c>
      <c r="O830" s="1094">
        <f t="shared" si="463"/>
        <v>6527272</v>
      </c>
      <c r="P830" s="1094">
        <f t="shared" si="461"/>
        <v>160000</v>
      </c>
      <c r="Q830" s="1094"/>
      <c r="R830" s="1094">
        <f t="shared" si="427"/>
        <v>1331818</v>
      </c>
      <c r="S830" s="1094">
        <f t="shared" si="428"/>
        <v>1931818</v>
      </c>
      <c r="T830" s="1094">
        <f t="shared" si="429"/>
        <v>2231818</v>
      </c>
      <c r="U830" s="1094">
        <f t="shared" si="430"/>
        <v>431818</v>
      </c>
      <c r="V830" s="805">
        <v>43647</v>
      </c>
      <c r="W830" s="1094">
        <v>6527272</v>
      </c>
      <c r="X830" s="805"/>
      <c r="Y830" s="1094"/>
      <c r="Z830" s="805"/>
      <c r="AA830" s="1095"/>
      <c r="AB830" s="1095"/>
      <c r="AC830" s="1096"/>
      <c r="AD830" s="1096"/>
      <c r="AE830" s="1097">
        <f t="shared" si="462"/>
        <v>6527272</v>
      </c>
      <c r="AF830" s="1098">
        <f t="shared" si="431"/>
        <v>0</v>
      </c>
      <c r="AG830" s="1091"/>
      <c r="AH830" s="1091"/>
    </row>
    <row r="831" spans="1:34" ht="15" hidden="1" customHeight="1" x14ac:dyDescent="0.25">
      <c r="B831" s="1112">
        <v>43647</v>
      </c>
      <c r="C831" s="800">
        <v>820</v>
      </c>
      <c r="D831" s="801" t="s">
        <v>103</v>
      </c>
      <c r="E831" s="1108" t="s">
        <v>57</v>
      </c>
      <c r="F831" s="790">
        <v>0</v>
      </c>
      <c r="G831" s="1102">
        <f t="shared" si="464"/>
        <v>0</v>
      </c>
      <c r="H831" s="1103">
        <v>2</v>
      </c>
      <c r="I831" s="816">
        <f t="shared" si="455"/>
        <v>3863636</v>
      </c>
      <c r="J831" s="802">
        <v>0</v>
      </c>
      <c r="K831" s="816">
        <f t="shared" si="465"/>
        <v>0</v>
      </c>
      <c r="L831" s="803"/>
      <c r="M831" s="816">
        <f t="shared" si="466"/>
        <v>0</v>
      </c>
      <c r="N831" s="1109">
        <f t="shared" si="460"/>
        <v>2</v>
      </c>
      <c r="O831" s="1094">
        <f t="shared" si="463"/>
        <v>3863636</v>
      </c>
      <c r="P831" s="1094">
        <f t="shared" si="461"/>
        <v>80000</v>
      </c>
      <c r="Q831" s="1094"/>
      <c r="R831" s="1094">
        <f t="shared" si="427"/>
        <v>1331818</v>
      </c>
      <c r="S831" s="1094">
        <f t="shared" si="428"/>
        <v>1931818</v>
      </c>
      <c r="T831" s="1094">
        <f t="shared" si="429"/>
        <v>2231818</v>
      </c>
      <c r="U831" s="1094">
        <f t="shared" si="430"/>
        <v>431818</v>
      </c>
      <c r="V831" s="805">
        <v>43647</v>
      </c>
      <c r="W831" s="1094">
        <v>3864000</v>
      </c>
      <c r="X831" s="805"/>
      <c r="Y831" s="1094">
        <v>0</v>
      </c>
      <c r="Z831" s="1157"/>
      <c r="AA831" s="1095"/>
      <c r="AB831" s="1095"/>
      <c r="AC831" s="1096"/>
      <c r="AD831" s="1096"/>
      <c r="AE831" s="1097">
        <f t="shared" si="462"/>
        <v>3864000</v>
      </c>
      <c r="AF831" s="1098">
        <f t="shared" si="431"/>
        <v>-364</v>
      </c>
      <c r="AG831" s="1091"/>
      <c r="AH831" s="1091"/>
    </row>
    <row r="832" spans="1:34" ht="15" hidden="1" customHeight="1" x14ac:dyDescent="0.25">
      <c r="A832" s="1189">
        <v>1</v>
      </c>
      <c r="B832" s="1112">
        <v>43647</v>
      </c>
      <c r="C832" s="800">
        <v>821</v>
      </c>
      <c r="D832" s="801" t="s">
        <v>42</v>
      </c>
      <c r="E832" s="1108" t="s">
        <v>273</v>
      </c>
      <c r="F832" s="790">
        <v>10</v>
      </c>
      <c r="G832" s="1102">
        <f t="shared" si="464"/>
        <v>13318180</v>
      </c>
      <c r="H832" s="1103"/>
      <c r="I832" s="816">
        <f t="shared" si="455"/>
        <v>0</v>
      </c>
      <c r="J832" s="802"/>
      <c r="K832" s="816">
        <f t="shared" si="465"/>
        <v>0</v>
      </c>
      <c r="L832" s="803"/>
      <c r="M832" s="816">
        <f t="shared" si="466"/>
        <v>0</v>
      </c>
      <c r="N832" s="1109">
        <f>F832+H832+J832+L832</f>
        <v>10</v>
      </c>
      <c r="O832" s="1094">
        <f t="shared" si="463"/>
        <v>13318180</v>
      </c>
      <c r="P832" s="1094">
        <f>+N832*40000</f>
        <v>400000</v>
      </c>
      <c r="Q832" s="1094"/>
      <c r="R832" s="1094">
        <f t="shared" si="427"/>
        <v>1331818</v>
      </c>
      <c r="S832" s="1094">
        <f t="shared" si="428"/>
        <v>1931818</v>
      </c>
      <c r="T832" s="1094">
        <f t="shared" si="429"/>
        <v>2231818</v>
      </c>
      <c r="U832" s="1094">
        <f t="shared" si="430"/>
        <v>431818</v>
      </c>
      <c r="V832" s="805">
        <v>43658</v>
      </c>
      <c r="W832" s="1094">
        <v>13318180</v>
      </c>
      <c r="X832" s="805"/>
      <c r="Y832" s="1094"/>
      <c r="Z832" s="1157"/>
      <c r="AA832" s="1095"/>
      <c r="AB832" s="1095"/>
      <c r="AC832" s="1096"/>
      <c r="AD832" s="1096"/>
      <c r="AE832" s="1097">
        <f>W832+Y832+AA832+AC832</f>
        <v>13318180</v>
      </c>
      <c r="AF832" s="1098">
        <f t="shared" si="431"/>
        <v>0</v>
      </c>
      <c r="AG832" s="1174"/>
      <c r="AH832" s="444"/>
    </row>
    <row r="833" spans="1:34" ht="15" hidden="1" customHeight="1" x14ac:dyDescent="0.25">
      <c r="A833" s="1189">
        <v>2</v>
      </c>
      <c r="B833" s="1112">
        <v>43647</v>
      </c>
      <c r="C833" s="800">
        <v>822</v>
      </c>
      <c r="D833" s="801" t="s">
        <v>77</v>
      </c>
      <c r="E833" s="1108" t="s">
        <v>57</v>
      </c>
      <c r="F833" s="790">
        <v>6</v>
      </c>
      <c r="G833" s="1102">
        <f t="shared" si="464"/>
        <v>7990908</v>
      </c>
      <c r="H833" s="1103">
        <v>1</v>
      </c>
      <c r="I833" s="816">
        <f t="shared" si="455"/>
        <v>1931818</v>
      </c>
      <c r="J833" s="802"/>
      <c r="K833" s="816">
        <f t="shared" si="465"/>
        <v>0</v>
      </c>
      <c r="L833" s="803"/>
      <c r="M833" s="816">
        <f t="shared" si="466"/>
        <v>0</v>
      </c>
      <c r="N833" s="1109">
        <f t="shared" ref="N833:N834" si="467">F833+H833+J833+L833</f>
        <v>7</v>
      </c>
      <c r="O833" s="1094">
        <f t="shared" si="463"/>
        <v>9922726</v>
      </c>
      <c r="P833" s="1094">
        <f t="shared" ref="P833:P834" si="468">+N833*40000</f>
        <v>280000</v>
      </c>
      <c r="Q833" s="1094"/>
      <c r="R833" s="1094">
        <f t="shared" si="427"/>
        <v>1331818</v>
      </c>
      <c r="S833" s="1094">
        <f t="shared" si="428"/>
        <v>1931818</v>
      </c>
      <c r="T833" s="1094">
        <f t="shared" si="429"/>
        <v>2231818</v>
      </c>
      <c r="U833" s="1094">
        <f t="shared" si="430"/>
        <v>431818</v>
      </c>
      <c r="V833" s="856">
        <v>43651</v>
      </c>
      <c r="W833" s="1094">
        <v>8922726</v>
      </c>
      <c r="X833" s="805">
        <v>43654</v>
      </c>
      <c r="Y833" s="1094">
        <v>1000000</v>
      </c>
      <c r="Z833" s="1157"/>
      <c r="AA833" s="1095"/>
      <c r="AB833" s="1095"/>
      <c r="AC833" s="1096"/>
      <c r="AD833" s="1096"/>
      <c r="AE833" s="1097">
        <f t="shared" ref="AE833:AE834" si="469">W833+Y833+AA833+AC833</f>
        <v>9922726</v>
      </c>
      <c r="AF833" s="1098">
        <f t="shared" si="431"/>
        <v>0</v>
      </c>
      <c r="AG833" s="1091"/>
      <c r="AH833" s="1091"/>
    </row>
    <row r="834" spans="1:34" s="1447" customFormat="1" ht="15" customHeight="1" x14ac:dyDescent="0.25">
      <c r="A834" s="1483">
        <v>3</v>
      </c>
      <c r="B834" s="1470">
        <v>43647</v>
      </c>
      <c r="C834" s="810">
        <v>823</v>
      </c>
      <c r="D834" s="811" t="s">
        <v>281</v>
      </c>
      <c r="E834" s="1282" t="s">
        <v>57</v>
      </c>
      <c r="F834" s="812"/>
      <c r="G834" s="1454">
        <f t="shared" si="464"/>
        <v>0</v>
      </c>
      <c r="H834" s="1277">
        <v>2</v>
      </c>
      <c r="I834" s="1455">
        <f t="shared" si="455"/>
        <v>3863636</v>
      </c>
      <c r="J834" s="813"/>
      <c r="K834" s="1455">
        <f t="shared" si="465"/>
        <v>0</v>
      </c>
      <c r="L834" s="814"/>
      <c r="M834" s="1455">
        <f t="shared" si="466"/>
        <v>0</v>
      </c>
      <c r="N834" s="1283">
        <f t="shared" si="467"/>
        <v>2</v>
      </c>
      <c r="O834" s="1278">
        <f t="shared" si="463"/>
        <v>3863636</v>
      </c>
      <c r="P834" s="1278">
        <f t="shared" si="468"/>
        <v>80000</v>
      </c>
      <c r="Q834" s="1278"/>
      <c r="R834" s="1278">
        <f t="shared" si="427"/>
        <v>1331818</v>
      </c>
      <c r="S834" s="1278">
        <f t="shared" si="428"/>
        <v>1931818</v>
      </c>
      <c r="T834" s="1278">
        <f t="shared" si="429"/>
        <v>2231818</v>
      </c>
      <c r="U834" s="1278">
        <f t="shared" si="430"/>
        <v>431818</v>
      </c>
      <c r="V834" s="815"/>
      <c r="W834" s="1278"/>
      <c r="X834" s="815"/>
      <c r="Y834" s="1278"/>
      <c r="Z834" s="815"/>
      <c r="AA834" s="1280">
        <v>0</v>
      </c>
      <c r="AB834" s="1280"/>
      <c r="AC834" s="1281"/>
      <c r="AD834" s="1281"/>
      <c r="AE834" s="1457">
        <f t="shared" si="469"/>
        <v>0</v>
      </c>
      <c r="AF834" s="1458">
        <f t="shared" si="431"/>
        <v>3863636</v>
      </c>
      <c r="AG834" s="1459" t="s">
        <v>185</v>
      </c>
      <c r="AH834" s="786" t="s">
        <v>279</v>
      </c>
    </row>
    <row r="835" spans="1:34" ht="15" hidden="1" customHeight="1" x14ac:dyDescent="0.25">
      <c r="A835" s="1099">
        <v>1</v>
      </c>
      <c r="B835" s="1100">
        <v>43651</v>
      </c>
      <c r="C835" s="800">
        <v>824</v>
      </c>
      <c r="D835" s="818" t="s">
        <v>93</v>
      </c>
      <c r="E835" s="1101" t="s">
        <v>31</v>
      </c>
      <c r="F835" s="790">
        <v>9</v>
      </c>
      <c r="G835" s="1102">
        <f t="shared" si="464"/>
        <v>11986362</v>
      </c>
      <c r="H835" s="1103">
        <v>1</v>
      </c>
      <c r="I835" s="816">
        <f t="shared" si="455"/>
        <v>1931818</v>
      </c>
      <c r="J835" s="802"/>
      <c r="K835" s="816">
        <f t="shared" si="465"/>
        <v>0</v>
      </c>
      <c r="L835" s="803"/>
      <c r="M835" s="816">
        <f t="shared" si="466"/>
        <v>0</v>
      </c>
      <c r="N835" s="1104">
        <f>F835+H835+J835+L835</f>
        <v>10</v>
      </c>
      <c r="O835" s="1094">
        <f t="shared" si="463"/>
        <v>13918180</v>
      </c>
      <c r="P835" s="1094">
        <f>+N835*40000</f>
        <v>400000</v>
      </c>
      <c r="Q835" s="1094"/>
      <c r="R835" s="1106">
        <f t="shared" si="427"/>
        <v>1331818</v>
      </c>
      <c r="S835" s="1106">
        <f t="shared" si="428"/>
        <v>1931818</v>
      </c>
      <c r="T835" s="1106">
        <f t="shared" si="429"/>
        <v>2231818</v>
      </c>
      <c r="U835" s="1106">
        <f t="shared" si="430"/>
        <v>431818</v>
      </c>
      <c r="V835" s="805">
        <v>43661</v>
      </c>
      <c r="W835" s="1094">
        <v>13918180</v>
      </c>
      <c r="X835" s="805"/>
      <c r="Y835" s="1094"/>
      <c r="Z835" s="1157"/>
      <c r="AA835" s="1095"/>
      <c r="AB835" s="1095"/>
      <c r="AC835" s="1096"/>
      <c r="AD835" s="1096"/>
      <c r="AE835" s="1097">
        <f t="shared" ref="AE835:AE839" si="470">W835</f>
        <v>13918180</v>
      </c>
      <c r="AF835" s="1098">
        <f t="shared" si="431"/>
        <v>0</v>
      </c>
      <c r="AG835" s="1174"/>
      <c r="AH835" s="444"/>
    </row>
    <row r="836" spans="1:34" ht="15" hidden="1" customHeight="1" x14ac:dyDescent="0.25">
      <c r="A836" s="1099">
        <f t="shared" ref="A836:A841" si="471">+A835+1</f>
        <v>2</v>
      </c>
      <c r="B836" s="1100">
        <v>43651</v>
      </c>
      <c r="C836" s="800">
        <v>825</v>
      </c>
      <c r="D836" s="818" t="s">
        <v>32</v>
      </c>
      <c r="E836" s="1101" t="s">
        <v>31</v>
      </c>
      <c r="F836" s="790"/>
      <c r="G836" s="1102">
        <f t="shared" si="464"/>
        <v>0</v>
      </c>
      <c r="H836" s="1103">
        <v>2</v>
      </c>
      <c r="I836" s="816">
        <f t="shared" si="455"/>
        <v>3863636</v>
      </c>
      <c r="J836" s="802"/>
      <c r="K836" s="816">
        <f t="shared" si="465"/>
        <v>0</v>
      </c>
      <c r="L836" s="803"/>
      <c r="M836" s="816">
        <f t="shared" si="466"/>
        <v>0</v>
      </c>
      <c r="N836" s="1104">
        <f t="shared" ref="N836:N844" si="472">F836+H836+J836+L836</f>
        <v>2</v>
      </c>
      <c r="O836" s="1094">
        <f t="shared" si="463"/>
        <v>3863636</v>
      </c>
      <c r="P836" s="1094">
        <f t="shared" ref="P836:P844" si="473">+N836*40000</f>
        <v>80000</v>
      </c>
      <c r="Q836" s="1094"/>
      <c r="R836" s="1106">
        <f t="shared" si="427"/>
        <v>1331818</v>
      </c>
      <c r="S836" s="1106">
        <f t="shared" si="428"/>
        <v>1931818</v>
      </c>
      <c r="T836" s="1106">
        <f t="shared" si="429"/>
        <v>2231818</v>
      </c>
      <c r="U836" s="1106">
        <f t="shared" si="430"/>
        <v>431818</v>
      </c>
      <c r="V836" s="805">
        <v>43655</v>
      </c>
      <c r="W836" s="1094">
        <v>3863636</v>
      </c>
      <c r="X836" s="805"/>
      <c r="Y836" s="1094"/>
      <c r="Z836" s="1157"/>
      <c r="AA836" s="1095"/>
      <c r="AB836" s="1095"/>
      <c r="AC836" s="1096"/>
      <c r="AD836" s="1096"/>
      <c r="AE836" s="1097">
        <f t="shared" si="470"/>
        <v>3863636</v>
      </c>
      <c r="AF836" s="1098">
        <f t="shared" si="431"/>
        <v>0</v>
      </c>
      <c r="AG836" s="1174"/>
      <c r="AH836" s="1091"/>
    </row>
    <row r="837" spans="1:34" ht="15" hidden="1" customHeight="1" x14ac:dyDescent="0.25">
      <c r="A837" s="1099">
        <f t="shared" si="471"/>
        <v>3</v>
      </c>
      <c r="B837" s="1100">
        <v>43651</v>
      </c>
      <c r="C837" s="800">
        <v>826</v>
      </c>
      <c r="D837" s="818" t="s">
        <v>81</v>
      </c>
      <c r="E837" s="1101" t="s">
        <v>31</v>
      </c>
      <c r="F837" s="790">
        <v>8</v>
      </c>
      <c r="G837" s="1102">
        <f t="shared" si="464"/>
        <v>10654544</v>
      </c>
      <c r="H837" s="1103">
        <v>2</v>
      </c>
      <c r="I837" s="816">
        <f t="shared" si="455"/>
        <v>3863636</v>
      </c>
      <c r="J837" s="802"/>
      <c r="K837" s="816">
        <f t="shared" si="465"/>
        <v>0</v>
      </c>
      <c r="L837" s="803"/>
      <c r="M837" s="816">
        <f t="shared" si="466"/>
        <v>0</v>
      </c>
      <c r="N837" s="1104">
        <f t="shared" si="472"/>
        <v>10</v>
      </c>
      <c r="O837" s="1094">
        <f t="shared" si="463"/>
        <v>14518180</v>
      </c>
      <c r="P837" s="1094">
        <f t="shared" si="473"/>
        <v>400000</v>
      </c>
      <c r="Q837" s="1094"/>
      <c r="R837" s="1106">
        <f t="shared" si="427"/>
        <v>1331818</v>
      </c>
      <c r="S837" s="1106">
        <f t="shared" si="428"/>
        <v>1931818</v>
      </c>
      <c r="T837" s="1106">
        <f t="shared" si="429"/>
        <v>2231818</v>
      </c>
      <c r="U837" s="1106">
        <f t="shared" si="430"/>
        <v>431818</v>
      </c>
      <c r="V837" s="805">
        <v>43654</v>
      </c>
      <c r="W837" s="1094">
        <v>14518180</v>
      </c>
      <c r="X837" s="805"/>
      <c r="Y837" s="1094"/>
      <c r="Z837" s="805"/>
      <c r="AA837" s="1095"/>
      <c r="AB837" s="1095"/>
      <c r="AC837" s="1096"/>
      <c r="AD837" s="1096"/>
      <c r="AE837" s="1097">
        <f t="shared" si="470"/>
        <v>14518180</v>
      </c>
      <c r="AF837" s="1098">
        <f t="shared" si="431"/>
        <v>0</v>
      </c>
      <c r="AG837" s="1091"/>
      <c r="AH837" s="1091"/>
    </row>
    <row r="838" spans="1:34" ht="15" customHeight="1" x14ac:dyDescent="0.25">
      <c r="A838" s="1107">
        <f t="shared" si="471"/>
        <v>4</v>
      </c>
      <c r="B838" s="1100">
        <v>43651</v>
      </c>
      <c r="C838" s="800">
        <v>827</v>
      </c>
      <c r="D838" s="835" t="s">
        <v>94</v>
      </c>
      <c r="E838" s="1108" t="s">
        <v>31</v>
      </c>
      <c r="F838" s="790">
        <v>6</v>
      </c>
      <c r="G838" s="1102">
        <f t="shared" si="464"/>
        <v>7990908</v>
      </c>
      <c r="H838" s="1103">
        <v>2</v>
      </c>
      <c r="I838" s="816">
        <f t="shared" si="455"/>
        <v>3863636</v>
      </c>
      <c r="J838" s="802"/>
      <c r="K838" s="816">
        <f t="shared" si="465"/>
        <v>0</v>
      </c>
      <c r="L838" s="803">
        <v>2</v>
      </c>
      <c r="M838" s="816">
        <f t="shared" si="466"/>
        <v>863636</v>
      </c>
      <c r="N838" s="1109">
        <f t="shared" si="472"/>
        <v>10</v>
      </c>
      <c r="O838" s="1094">
        <f t="shared" si="463"/>
        <v>12718180</v>
      </c>
      <c r="P838" s="1094">
        <f t="shared" si="473"/>
        <v>400000</v>
      </c>
      <c r="Q838" s="1094"/>
      <c r="R838" s="1106">
        <f t="shared" si="427"/>
        <v>1331818</v>
      </c>
      <c r="S838" s="1106">
        <f t="shared" si="428"/>
        <v>1931818</v>
      </c>
      <c r="T838" s="1106">
        <f t="shared" si="429"/>
        <v>2231818</v>
      </c>
      <c r="U838" s="1106">
        <f t="shared" si="430"/>
        <v>431818</v>
      </c>
      <c r="V838" s="805">
        <v>43678</v>
      </c>
      <c r="W838" s="1094">
        <v>5000000</v>
      </c>
      <c r="X838" s="805">
        <v>43697</v>
      </c>
      <c r="Y838" s="1094">
        <v>7718180</v>
      </c>
      <c r="Z838" s="1157"/>
      <c r="AA838" s="1095"/>
      <c r="AB838" s="1095"/>
      <c r="AC838" s="1096"/>
      <c r="AD838" s="1096"/>
      <c r="AE838" s="1463">
        <f t="shared" ref="AE838" si="474">W838+Y838+AA838+AC838</f>
        <v>12718180</v>
      </c>
      <c r="AF838" s="1098">
        <f t="shared" si="431"/>
        <v>0</v>
      </c>
      <c r="AG838" s="1174"/>
      <c r="AH838" s="444"/>
    </row>
    <row r="839" spans="1:34" ht="15" hidden="1" customHeight="1" x14ac:dyDescent="0.25">
      <c r="A839" s="1107">
        <f t="shared" si="471"/>
        <v>5</v>
      </c>
      <c r="B839" s="1100">
        <v>43651</v>
      </c>
      <c r="C839" s="800">
        <v>828</v>
      </c>
      <c r="D839" s="801" t="s">
        <v>217</v>
      </c>
      <c r="E839" s="1108" t="s">
        <v>31</v>
      </c>
      <c r="F839" s="790">
        <v>2</v>
      </c>
      <c r="G839" s="1102">
        <f t="shared" si="464"/>
        <v>2663636</v>
      </c>
      <c r="H839" s="1103">
        <v>1</v>
      </c>
      <c r="I839" s="816">
        <f t="shared" si="455"/>
        <v>1931818</v>
      </c>
      <c r="J839" s="802"/>
      <c r="K839" s="816">
        <f t="shared" si="465"/>
        <v>0</v>
      </c>
      <c r="L839" s="803"/>
      <c r="M839" s="816">
        <f t="shared" si="466"/>
        <v>0</v>
      </c>
      <c r="N839" s="1109">
        <f t="shared" si="472"/>
        <v>3</v>
      </c>
      <c r="O839" s="1094">
        <f t="shared" si="463"/>
        <v>4595454</v>
      </c>
      <c r="P839" s="1094">
        <f t="shared" si="473"/>
        <v>120000</v>
      </c>
      <c r="Q839" s="1094"/>
      <c r="R839" s="1106">
        <f t="shared" ref="R839:R902" si="475">1331818</f>
        <v>1331818</v>
      </c>
      <c r="S839" s="1106">
        <f t="shared" ref="S839:S902" si="476">1931818</f>
        <v>1931818</v>
      </c>
      <c r="T839" s="1106">
        <f t="shared" ref="T839:T902" si="477">2231818</f>
        <v>2231818</v>
      </c>
      <c r="U839" s="1106">
        <f t="shared" ref="U839:U902" si="478">431818</f>
        <v>431818</v>
      </c>
      <c r="V839" s="805">
        <v>43656</v>
      </c>
      <c r="W839" s="1094">
        <v>4595454</v>
      </c>
      <c r="X839" s="805"/>
      <c r="Y839" s="1094"/>
      <c r="Z839" s="1157"/>
      <c r="AA839" s="1095"/>
      <c r="AB839" s="1095"/>
      <c r="AC839" s="1096"/>
      <c r="AD839" s="1096"/>
      <c r="AE839" s="1097">
        <f t="shared" si="470"/>
        <v>4595454</v>
      </c>
      <c r="AF839" s="1098">
        <f t="shared" ref="AF839:AF902" si="479">O839-AE839</f>
        <v>0</v>
      </c>
      <c r="AG839" s="1174"/>
      <c r="AH839" s="1091"/>
    </row>
    <row r="840" spans="1:34" ht="15" hidden="1" customHeight="1" x14ac:dyDescent="0.25">
      <c r="A840" s="1107">
        <f t="shared" si="471"/>
        <v>6</v>
      </c>
      <c r="B840" s="1100">
        <v>43651</v>
      </c>
      <c r="C840" s="800">
        <v>829</v>
      </c>
      <c r="D840" s="801" t="s">
        <v>38</v>
      </c>
      <c r="E840" s="1108" t="s">
        <v>31</v>
      </c>
      <c r="F840" s="790"/>
      <c r="G840" s="1102">
        <f t="shared" si="464"/>
        <v>0</v>
      </c>
      <c r="H840" s="1103">
        <v>3</v>
      </c>
      <c r="I840" s="816">
        <f t="shared" si="455"/>
        <v>5795454</v>
      </c>
      <c r="J840" s="802"/>
      <c r="K840" s="816">
        <f t="shared" si="465"/>
        <v>0</v>
      </c>
      <c r="L840" s="803"/>
      <c r="M840" s="816">
        <f t="shared" si="466"/>
        <v>0</v>
      </c>
      <c r="N840" s="1109">
        <f t="shared" si="472"/>
        <v>3</v>
      </c>
      <c r="O840" s="1094">
        <f t="shared" si="463"/>
        <v>5795454</v>
      </c>
      <c r="P840" s="1094">
        <f t="shared" si="473"/>
        <v>120000</v>
      </c>
      <c r="Q840" s="1094"/>
      <c r="R840" s="1106">
        <f t="shared" si="475"/>
        <v>1331818</v>
      </c>
      <c r="S840" s="1106">
        <f t="shared" si="476"/>
        <v>1931818</v>
      </c>
      <c r="T840" s="1106">
        <f t="shared" si="477"/>
        <v>2231818</v>
      </c>
      <c r="U840" s="1106">
        <f t="shared" si="478"/>
        <v>431818</v>
      </c>
      <c r="V840" s="805">
        <v>43651</v>
      </c>
      <c r="W840" s="1094">
        <v>5795454</v>
      </c>
      <c r="X840" s="805"/>
      <c r="Y840" s="1094"/>
      <c r="Z840" s="1157"/>
      <c r="AA840" s="1095"/>
      <c r="AB840" s="1095"/>
      <c r="AC840" s="1096"/>
      <c r="AD840" s="1096"/>
      <c r="AE840" s="1097">
        <f>W840</f>
        <v>5795454</v>
      </c>
      <c r="AF840" s="1098">
        <f t="shared" si="479"/>
        <v>0</v>
      </c>
      <c r="AG840" s="1091"/>
      <c r="AH840" s="1091"/>
    </row>
    <row r="841" spans="1:34" ht="15" hidden="1" customHeight="1" x14ac:dyDescent="0.25">
      <c r="A841" s="1107">
        <f t="shared" si="471"/>
        <v>7</v>
      </c>
      <c r="B841" s="1100">
        <v>43651</v>
      </c>
      <c r="C841" s="800">
        <v>830</v>
      </c>
      <c r="D841" s="801" t="s">
        <v>41</v>
      </c>
      <c r="E841" s="1108" t="s">
        <v>31</v>
      </c>
      <c r="F841" s="790"/>
      <c r="G841" s="1102">
        <f t="shared" si="464"/>
        <v>0</v>
      </c>
      <c r="H841" s="1103">
        <v>2</v>
      </c>
      <c r="I841" s="816">
        <f t="shared" si="455"/>
        <v>3863636</v>
      </c>
      <c r="J841" s="802"/>
      <c r="K841" s="816">
        <f t="shared" si="465"/>
        <v>0</v>
      </c>
      <c r="L841" s="803"/>
      <c r="M841" s="816">
        <f t="shared" si="466"/>
        <v>0</v>
      </c>
      <c r="N841" s="1109">
        <f t="shared" si="472"/>
        <v>2</v>
      </c>
      <c r="O841" s="1094">
        <f t="shared" si="463"/>
        <v>3863636</v>
      </c>
      <c r="P841" s="1094">
        <f t="shared" si="473"/>
        <v>80000</v>
      </c>
      <c r="Q841" s="1094"/>
      <c r="R841" s="1106">
        <f t="shared" si="475"/>
        <v>1331818</v>
      </c>
      <c r="S841" s="1106">
        <f t="shared" si="476"/>
        <v>1931818</v>
      </c>
      <c r="T841" s="1106">
        <f t="shared" si="477"/>
        <v>2231818</v>
      </c>
      <c r="U841" s="1106">
        <f t="shared" si="478"/>
        <v>431818</v>
      </c>
      <c r="V841" s="805">
        <v>43654</v>
      </c>
      <c r="W841" s="1094">
        <v>3863636</v>
      </c>
      <c r="X841" s="805"/>
      <c r="Y841" s="1094"/>
      <c r="Z841" s="1157"/>
      <c r="AA841" s="1095"/>
      <c r="AB841" s="1095"/>
      <c r="AC841" s="1096"/>
      <c r="AD841" s="1096"/>
      <c r="AE841" s="1097">
        <f t="shared" ref="AE841:AE844" si="480">W841</f>
        <v>3863636</v>
      </c>
      <c r="AF841" s="1098">
        <f t="shared" si="479"/>
        <v>0</v>
      </c>
      <c r="AG841" s="1091"/>
      <c r="AH841" s="1091"/>
    </row>
    <row r="842" spans="1:34" ht="15" hidden="1" customHeight="1" x14ac:dyDescent="0.25">
      <c r="A842" s="1107">
        <v>8</v>
      </c>
      <c r="B842" s="1100">
        <v>43651</v>
      </c>
      <c r="C842" s="800">
        <v>831</v>
      </c>
      <c r="D842" s="801" t="s">
        <v>282</v>
      </c>
      <c r="E842" s="1108" t="s">
        <v>31</v>
      </c>
      <c r="F842" s="790"/>
      <c r="G842" s="1102">
        <f t="shared" si="464"/>
        <v>0</v>
      </c>
      <c r="H842" s="1103">
        <v>2</v>
      </c>
      <c r="I842" s="816">
        <f t="shared" si="455"/>
        <v>3863636</v>
      </c>
      <c r="J842" s="802"/>
      <c r="K842" s="816"/>
      <c r="L842" s="803"/>
      <c r="M842" s="816">
        <f t="shared" si="466"/>
        <v>0</v>
      </c>
      <c r="N842" s="1109">
        <f t="shared" si="472"/>
        <v>2</v>
      </c>
      <c r="O842" s="1094">
        <f t="shared" si="463"/>
        <v>3863636</v>
      </c>
      <c r="P842" s="1094">
        <f t="shared" si="473"/>
        <v>80000</v>
      </c>
      <c r="Q842" s="1094"/>
      <c r="R842" s="1106">
        <f t="shared" si="475"/>
        <v>1331818</v>
      </c>
      <c r="S842" s="1106">
        <f t="shared" si="476"/>
        <v>1931818</v>
      </c>
      <c r="T842" s="1106">
        <f t="shared" si="477"/>
        <v>2231818</v>
      </c>
      <c r="U842" s="1106">
        <f t="shared" si="478"/>
        <v>431818</v>
      </c>
      <c r="V842" s="805">
        <v>43654</v>
      </c>
      <c r="W842" s="1094">
        <v>2000000</v>
      </c>
      <c r="X842" s="805">
        <v>43663</v>
      </c>
      <c r="Y842" s="1094">
        <v>1863636</v>
      </c>
      <c r="Z842" s="1157"/>
      <c r="AA842" s="1095"/>
      <c r="AB842" s="1095"/>
      <c r="AC842" s="1096"/>
      <c r="AD842" s="1096"/>
      <c r="AE842" s="1097">
        <f>W842+Y842</f>
        <v>3863636</v>
      </c>
      <c r="AF842" s="1098">
        <f t="shared" si="479"/>
        <v>0</v>
      </c>
      <c r="AG842" s="1174"/>
      <c r="AH842" s="444"/>
    </row>
    <row r="843" spans="1:34" ht="15" hidden="1" customHeight="1" x14ac:dyDescent="0.25">
      <c r="A843" s="1107">
        <v>9</v>
      </c>
      <c r="B843" s="1100">
        <v>43651</v>
      </c>
      <c r="C843" s="800">
        <v>832</v>
      </c>
      <c r="D843" s="801" t="s">
        <v>283</v>
      </c>
      <c r="E843" s="1108" t="s">
        <v>57</v>
      </c>
      <c r="F843" s="790">
        <v>7</v>
      </c>
      <c r="G843" s="1102">
        <f t="shared" si="464"/>
        <v>9322726</v>
      </c>
      <c r="H843" s="1103">
        <v>2</v>
      </c>
      <c r="I843" s="816">
        <f t="shared" si="455"/>
        <v>3863636</v>
      </c>
      <c r="J843" s="802"/>
      <c r="K843" s="816"/>
      <c r="L843" s="803">
        <v>1</v>
      </c>
      <c r="M843" s="816">
        <f t="shared" si="466"/>
        <v>431818</v>
      </c>
      <c r="N843" s="1109">
        <f t="shared" si="472"/>
        <v>10</v>
      </c>
      <c r="O843" s="1094">
        <f t="shared" si="463"/>
        <v>13618180</v>
      </c>
      <c r="P843" s="1094">
        <f t="shared" si="473"/>
        <v>400000</v>
      </c>
      <c r="Q843" s="1094"/>
      <c r="R843" s="1106">
        <f t="shared" si="475"/>
        <v>1331818</v>
      </c>
      <c r="S843" s="1106">
        <f t="shared" si="476"/>
        <v>1931818</v>
      </c>
      <c r="T843" s="1106">
        <f t="shared" si="477"/>
        <v>2231818</v>
      </c>
      <c r="U843" s="1106">
        <f t="shared" si="478"/>
        <v>431818</v>
      </c>
      <c r="V843" s="805">
        <v>43654</v>
      </c>
      <c r="W843" s="1094">
        <v>13618180</v>
      </c>
      <c r="X843" s="805"/>
      <c r="Y843" s="1094"/>
      <c r="Z843" s="1157"/>
      <c r="AA843" s="1095"/>
      <c r="AB843" s="1095"/>
      <c r="AC843" s="1096"/>
      <c r="AD843" s="1096"/>
      <c r="AE843" s="1097">
        <f t="shared" si="480"/>
        <v>13618180</v>
      </c>
      <c r="AF843" s="1098">
        <f t="shared" si="479"/>
        <v>0</v>
      </c>
      <c r="AG843" s="1091"/>
      <c r="AH843" s="1091"/>
    </row>
    <row r="844" spans="1:34" s="1447" customFormat="1" ht="15" customHeight="1" x14ac:dyDescent="0.25">
      <c r="A844" s="1460">
        <v>10</v>
      </c>
      <c r="B844" s="1275">
        <v>43651</v>
      </c>
      <c r="C844" s="810">
        <v>833</v>
      </c>
      <c r="D844" s="811" t="s">
        <v>229</v>
      </c>
      <c r="E844" s="1282" t="s">
        <v>88</v>
      </c>
      <c r="F844" s="812">
        <v>10</v>
      </c>
      <c r="G844" s="1454">
        <f t="shared" si="464"/>
        <v>13318180</v>
      </c>
      <c r="H844" s="1277"/>
      <c r="I844" s="1455">
        <f t="shared" si="455"/>
        <v>0</v>
      </c>
      <c r="J844" s="813"/>
      <c r="K844" s="1455"/>
      <c r="L844" s="814"/>
      <c r="M844" s="1455">
        <f t="shared" si="466"/>
        <v>0</v>
      </c>
      <c r="N844" s="1283">
        <f t="shared" si="472"/>
        <v>10</v>
      </c>
      <c r="O844" s="1278">
        <f t="shared" si="463"/>
        <v>13318180</v>
      </c>
      <c r="P844" s="1278">
        <f t="shared" si="473"/>
        <v>400000</v>
      </c>
      <c r="Q844" s="1278"/>
      <c r="R844" s="1279">
        <f t="shared" si="475"/>
        <v>1331818</v>
      </c>
      <c r="S844" s="1279">
        <f t="shared" si="476"/>
        <v>1931818</v>
      </c>
      <c r="T844" s="1279">
        <f t="shared" si="477"/>
        <v>2231818</v>
      </c>
      <c r="U844" s="1279">
        <f t="shared" si="478"/>
        <v>431818</v>
      </c>
      <c r="V844" s="815"/>
      <c r="W844" s="1278"/>
      <c r="X844" s="815"/>
      <c r="Y844" s="1278"/>
      <c r="Z844" s="1284"/>
      <c r="AA844" s="1280"/>
      <c r="AB844" s="1280"/>
      <c r="AC844" s="1281"/>
      <c r="AD844" s="1281"/>
      <c r="AE844" s="1457">
        <f t="shared" si="480"/>
        <v>0</v>
      </c>
      <c r="AF844" s="1458">
        <f t="shared" si="479"/>
        <v>13318180</v>
      </c>
      <c r="AG844" s="1459" t="s">
        <v>185</v>
      </c>
      <c r="AH844" s="786" t="s">
        <v>279</v>
      </c>
    </row>
    <row r="845" spans="1:34" ht="15" customHeight="1" x14ac:dyDescent="0.25">
      <c r="A845" s="1099">
        <v>1</v>
      </c>
      <c r="B845" s="1100">
        <v>43652</v>
      </c>
      <c r="C845" s="800">
        <v>834</v>
      </c>
      <c r="D845" s="818" t="s">
        <v>80</v>
      </c>
      <c r="E845" s="1101" t="s">
        <v>31</v>
      </c>
      <c r="F845" s="790">
        <v>4</v>
      </c>
      <c r="G845" s="1102">
        <f t="shared" si="464"/>
        <v>5327272</v>
      </c>
      <c r="H845" s="1103">
        <v>2</v>
      </c>
      <c r="I845" s="816">
        <f t="shared" si="455"/>
        <v>3863636</v>
      </c>
      <c r="J845" s="802"/>
      <c r="K845" s="816">
        <f t="shared" ref="K845:K876" si="481">J845*T845</f>
        <v>0</v>
      </c>
      <c r="L845" s="803"/>
      <c r="M845" s="816">
        <f t="shared" si="466"/>
        <v>0</v>
      </c>
      <c r="N845" s="1104">
        <f>F845+H845+J845+L845</f>
        <v>6</v>
      </c>
      <c r="O845" s="1094">
        <f t="shared" si="463"/>
        <v>9190908</v>
      </c>
      <c r="P845" s="1094">
        <f>+N845*40000</f>
        <v>240000</v>
      </c>
      <c r="Q845" s="1094"/>
      <c r="R845" s="1106">
        <f t="shared" si="475"/>
        <v>1331818</v>
      </c>
      <c r="S845" s="1106">
        <f t="shared" si="476"/>
        <v>1931818</v>
      </c>
      <c r="T845" s="1106">
        <f t="shared" si="477"/>
        <v>2231818</v>
      </c>
      <c r="U845" s="1106">
        <f t="shared" si="478"/>
        <v>431818</v>
      </c>
      <c r="V845" s="805">
        <v>43678</v>
      </c>
      <c r="W845" s="1094">
        <v>9190908</v>
      </c>
      <c r="X845" s="805"/>
      <c r="Y845" s="1094"/>
      <c r="Z845" s="1157"/>
      <c r="AA845" s="1095"/>
      <c r="AB845" s="1095"/>
      <c r="AC845" s="1096"/>
      <c r="AD845" s="1096"/>
      <c r="AE845" s="1463">
        <f t="shared" ref="AE845:AE908" si="482">W845+Y845+AA845+AC845</f>
        <v>9190908</v>
      </c>
      <c r="AF845" s="1098">
        <f t="shared" si="479"/>
        <v>0</v>
      </c>
      <c r="AG845" s="1174"/>
      <c r="AH845" s="444"/>
    </row>
    <row r="846" spans="1:34" ht="15" customHeight="1" x14ac:dyDescent="0.25">
      <c r="A846" s="1099">
        <f t="shared" ref="A846:A851" si="483">+A845+1</f>
        <v>2</v>
      </c>
      <c r="B846" s="1100">
        <v>43652</v>
      </c>
      <c r="C846" s="800">
        <v>835</v>
      </c>
      <c r="D846" s="818" t="s">
        <v>35</v>
      </c>
      <c r="E846" s="1101" t="s">
        <v>31</v>
      </c>
      <c r="F846" s="790">
        <v>5</v>
      </c>
      <c r="G846" s="1102">
        <f t="shared" si="464"/>
        <v>6659090</v>
      </c>
      <c r="H846" s="1103"/>
      <c r="I846" s="816">
        <f t="shared" ref="I846:I868" si="484">H846*S846</f>
        <v>0</v>
      </c>
      <c r="J846" s="802"/>
      <c r="K846" s="816">
        <f t="shared" si="481"/>
        <v>0</v>
      </c>
      <c r="L846" s="803"/>
      <c r="M846" s="816">
        <f t="shared" si="466"/>
        <v>0</v>
      </c>
      <c r="N846" s="1104">
        <f t="shared" ref="N846:N851" si="485">F846+H846+J846+L846</f>
        <v>5</v>
      </c>
      <c r="O846" s="1094">
        <f t="shared" si="463"/>
        <v>6659090</v>
      </c>
      <c r="P846" s="1094">
        <f t="shared" ref="P846:P851" si="486">+N846*40000</f>
        <v>200000</v>
      </c>
      <c r="Q846" s="1094"/>
      <c r="R846" s="1106">
        <f t="shared" si="475"/>
        <v>1331818</v>
      </c>
      <c r="S846" s="1106">
        <f t="shared" si="476"/>
        <v>1931818</v>
      </c>
      <c r="T846" s="1106">
        <f t="shared" si="477"/>
        <v>2231818</v>
      </c>
      <c r="U846" s="1106">
        <f t="shared" si="478"/>
        <v>431818</v>
      </c>
      <c r="V846" s="805">
        <v>43656</v>
      </c>
      <c r="W846" s="1094">
        <v>6000000</v>
      </c>
      <c r="X846" s="805">
        <v>43700</v>
      </c>
      <c r="Y846" s="1094">
        <v>659090</v>
      </c>
      <c r="Z846" s="1157"/>
      <c r="AA846" s="1095"/>
      <c r="AB846" s="1095"/>
      <c r="AC846" s="1096"/>
      <c r="AD846" s="1096"/>
      <c r="AE846" s="1463">
        <f t="shared" si="482"/>
        <v>6659090</v>
      </c>
      <c r="AF846" s="1098">
        <f t="shared" si="479"/>
        <v>0</v>
      </c>
      <c r="AG846" s="1174"/>
      <c r="AH846" s="444"/>
    </row>
    <row r="847" spans="1:34" ht="15" hidden="1" customHeight="1" x14ac:dyDescent="0.25">
      <c r="A847" s="1099">
        <f t="shared" si="483"/>
        <v>3</v>
      </c>
      <c r="B847" s="1100">
        <v>43652</v>
      </c>
      <c r="C847" s="800">
        <v>836</v>
      </c>
      <c r="D847" s="818" t="s">
        <v>284</v>
      </c>
      <c r="E847" s="1101" t="s">
        <v>273</v>
      </c>
      <c r="F847" s="790">
        <v>7</v>
      </c>
      <c r="G847" s="1102">
        <f t="shared" si="464"/>
        <v>9322726</v>
      </c>
      <c r="H847" s="1103"/>
      <c r="I847" s="816">
        <f t="shared" si="484"/>
        <v>0</v>
      </c>
      <c r="J847" s="802"/>
      <c r="K847" s="816">
        <f t="shared" si="481"/>
        <v>0</v>
      </c>
      <c r="L847" s="803">
        <v>3</v>
      </c>
      <c r="M847" s="816">
        <f t="shared" si="466"/>
        <v>1295454</v>
      </c>
      <c r="N847" s="1104">
        <f t="shared" si="485"/>
        <v>10</v>
      </c>
      <c r="O847" s="1094">
        <f t="shared" si="463"/>
        <v>10618180</v>
      </c>
      <c r="P847" s="1094">
        <f t="shared" si="486"/>
        <v>400000</v>
      </c>
      <c r="Q847" s="1094"/>
      <c r="R847" s="1106">
        <f t="shared" si="475"/>
        <v>1331818</v>
      </c>
      <c r="S847" s="1106">
        <f t="shared" si="476"/>
        <v>1931818</v>
      </c>
      <c r="T847" s="1106">
        <f t="shared" si="477"/>
        <v>2231818</v>
      </c>
      <c r="U847" s="1106">
        <f t="shared" si="478"/>
        <v>431818</v>
      </c>
      <c r="V847" s="805">
        <v>43668</v>
      </c>
      <c r="W847" s="1094">
        <v>10618180</v>
      </c>
      <c r="X847" s="805"/>
      <c r="Y847" s="1094"/>
      <c r="Z847" s="805"/>
      <c r="AA847" s="1095"/>
      <c r="AB847" s="1095"/>
      <c r="AC847" s="1096"/>
      <c r="AD847" s="1096"/>
      <c r="AE847" s="1463">
        <f t="shared" si="482"/>
        <v>10618180</v>
      </c>
      <c r="AF847" s="1098">
        <f t="shared" si="479"/>
        <v>0</v>
      </c>
      <c r="AG847" s="1174"/>
      <c r="AH847" s="444"/>
    </row>
    <row r="848" spans="1:34" ht="15" hidden="1" customHeight="1" x14ac:dyDescent="0.25">
      <c r="A848" s="1107">
        <f t="shared" si="483"/>
        <v>4</v>
      </c>
      <c r="B848" s="1100">
        <v>43652</v>
      </c>
      <c r="C848" s="800">
        <v>837</v>
      </c>
      <c r="D848" s="801" t="s">
        <v>237</v>
      </c>
      <c r="E848" s="1108" t="s">
        <v>88</v>
      </c>
      <c r="F848" s="790">
        <v>5</v>
      </c>
      <c r="G848" s="1102">
        <f t="shared" si="464"/>
        <v>6659090</v>
      </c>
      <c r="H848" s="1103"/>
      <c r="I848" s="816">
        <f t="shared" si="484"/>
        <v>0</v>
      </c>
      <c r="J848" s="802"/>
      <c r="K848" s="816">
        <f t="shared" si="481"/>
        <v>0</v>
      </c>
      <c r="L848" s="803"/>
      <c r="M848" s="816">
        <f t="shared" si="466"/>
        <v>0</v>
      </c>
      <c r="N848" s="1109">
        <f t="shared" si="485"/>
        <v>5</v>
      </c>
      <c r="O848" s="1094">
        <f t="shared" si="463"/>
        <v>6659090</v>
      </c>
      <c r="P848" s="1094">
        <f t="shared" si="486"/>
        <v>200000</v>
      </c>
      <c r="Q848" s="1094"/>
      <c r="R848" s="1106">
        <f t="shared" si="475"/>
        <v>1331818</v>
      </c>
      <c r="S848" s="1106">
        <f t="shared" si="476"/>
        <v>1931818</v>
      </c>
      <c r="T848" s="1106">
        <f t="shared" si="477"/>
        <v>2231818</v>
      </c>
      <c r="U848" s="1106">
        <f t="shared" si="478"/>
        <v>431818</v>
      </c>
      <c r="V848" s="805">
        <v>43655</v>
      </c>
      <c r="W848" s="1094">
        <v>6659090</v>
      </c>
      <c r="X848" s="805"/>
      <c r="Y848" s="1094"/>
      <c r="Z848" s="1157"/>
      <c r="AA848" s="1095"/>
      <c r="AB848" s="1095"/>
      <c r="AC848" s="1096"/>
      <c r="AD848" s="1096"/>
      <c r="AE848" s="1463">
        <f t="shared" si="482"/>
        <v>6659090</v>
      </c>
      <c r="AF848" s="1098">
        <f t="shared" si="479"/>
        <v>0</v>
      </c>
      <c r="AG848" s="1091"/>
      <c r="AH848" s="1091"/>
    </row>
    <row r="849" spans="1:35" ht="15" hidden="1" customHeight="1" x14ac:dyDescent="0.25">
      <c r="A849" s="1107">
        <f t="shared" si="483"/>
        <v>5</v>
      </c>
      <c r="B849" s="1100">
        <v>43652</v>
      </c>
      <c r="C849" s="800">
        <v>838</v>
      </c>
      <c r="D849" s="801" t="s">
        <v>102</v>
      </c>
      <c r="E849" s="1108" t="s">
        <v>88</v>
      </c>
      <c r="F849" s="790">
        <v>5</v>
      </c>
      <c r="G849" s="1102">
        <f t="shared" si="464"/>
        <v>6659090</v>
      </c>
      <c r="H849" s="1103"/>
      <c r="I849" s="816">
        <f t="shared" si="484"/>
        <v>0</v>
      </c>
      <c r="J849" s="802"/>
      <c r="K849" s="816">
        <f t="shared" si="481"/>
        <v>0</v>
      </c>
      <c r="L849" s="803"/>
      <c r="M849" s="816">
        <f t="shared" si="466"/>
        <v>0</v>
      </c>
      <c r="N849" s="1109">
        <f t="shared" si="485"/>
        <v>5</v>
      </c>
      <c r="O849" s="1094">
        <f t="shared" si="463"/>
        <v>6659090</v>
      </c>
      <c r="P849" s="1094">
        <f t="shared" si="486"/>
        <v>200000</v>
      </c>
      <c r="Q849" s="1094"/>
      <c r="R849" s="1106">
        <f t="shared" si="475"/>
        <v>1331818</v>
      </c>
      <c r="S849" s="1106">
        <f t="shared" si="476"/>
        <v>1931818</v>
      </c>
      <c r="T849" s="1106">
        <f t="shared" si="477"/>
        <v>2231818</v>
      </c>
      <c r="U849" s="1106">
        <f t="shared" si="478"/>
        <v>431818</v>
      </c>
      <c r="V849" s="805">
        <v>43655</v>
      </c>
      <c r="W849" s="1094">
        <v>6659090</v>
      </c>
      <c r="X849" s="805"/>
      <c r="Y849" s="1094"/>
      <c r="Z849" s="1157"/>
      <c r="AA849" s="1095"/>
      <c r="AB849" s="1095"/>
      <c r="AC849" s="1096"/>
      <c r="AD849" s="1096"/>
      <c r="AE849" s="1463">
        <f t="shared" si="482"/>
        <v>6659090</v>
      </c>
      <c r="AF849" s="1098">
        <f t="shared" si="479"/>
        <v>0</v>
      </c>
      <c r="AG849" s="1091"/>
      <c r="AH849" s="1091"/>
    </row>
    <row r="850" spans="1:35" ht="15" hidden="1" customHeight="1" x14ac:dyDescent="0.25">
      <c r="A850" s="1107">
        <f t="shared" si="483"/>
        <v>6</v>
      </c>
      <c r="B850" s="1100">
        <v>43652</v>
      </c>
      <c r="C850" s="800">
        <v>839</v>
      </c>
      <c r="D850" s="801" t="s">
        <v>58</v>
      </c>
      <c r="E850" s="1108" t="s">
        <v>57</v>
      </c>
      <c r="F850" s="790">
        <v>5</v>
      </c>
      <c r="G850" s="1102">
        <f t="shared" si="464"/>
        <v>6659090</v>
      </c>
      <c r="H850" s="1103"/>
      <c r="I850" s="816">
        <f t="shared" si="484"/>
        <v>0</v>
      </c>
      <c r="J850" s="802"/>
      <c r="K850" s="816">
        <f t="shared" si="481"/>
        <v>0</v>
      </c>
      <c r="L850" s="803"/>
      <c r="M850" s="816">
        <f t="shared" si="466"/>
        <v>0</v>
      </c>
      <c r="N850" s="1109">
        <f t="shared" si="485"/>
        <v>5</v>
      </c>
      <c r="O850" s="1094">
        <f t="shared" si="463"/>
        <v>6659090</v>
      </c>
      <c r="P850" s="1094">
        <f t="shared" si="486"/>
        <v>200000</v>
      </c>
      <c r="Q850" s="1094"/>
      <c r="R850" s="1106">
        <f t="shared" si="475"/>
        <v>1331818</v>
      </c>
      <c r="S850" s="1106">
        <f t="shared" si="476"/>
        <v>1931818</v>
      </c>
      <c r="T850" s="1106">
        <f t="shared" si="477"/>
        <v>2231818</v>
      </c>
      <c r="U850" s="1106">
        <f t="shared" si="478"/>
        <v>431818</v>
      </c>
      <c r="V850" s="805">
        <v>43656</v>
      </c>
      <c r="W850" s="1094">
        <v>5300000</v>
      </c>
      <c r="X850" s="856">
        <v>43662</v>
      </c>
      <c r="Y850" s="1094">
        <v>1359090</v>
      </c>
      <c r="Z850" s="1157"/>
      <c r="AA850" s="1095"/>
      <c r="AB850" s="1095"/>
      <c r="AC850" s="1096"/>
      <c r="AD850" s="1096"/>
      <c r="AE850" s="1463">
        <f t="shared" si="482"/>
        <v>6659090</v>
      </c>
      <c r="AF850" s="1098">
        <f t="shared" si="479"/>
        <v>0</v>
      </c>
      <c r="AG850" s="1174"/>
      <c r="AH850" s="444"/>
    </row>
    <row r="851" spans="1:35" ht="15" hidden="1" customHeight="1" x14ac:dyDescent="0.25">
      <c r="A851" s="1107">
        <f t="shared" si="483"/>
        <v>7</v>
      </c>
      <c r="B851" s="1100">
        <v>43652</v>
      </c>
      <c r="C851" s="800">
        <v>840</v>
      </c>
      <c r="D851" s="801" t="s">
        <v>103</v>
      </c>
      <c r="E851" s="1108" t="s">
        <v>57</v>
      </c>
      <c r="F851" s="790">
        <v>5</v>
      </c>
      <c r="G851" s="1102">
        <f t="shared" si="464"/>
        <v>6659090</v>
      </c>
      <c r="H851" s="1103"/>
      <c r="I851" s="816">
        <f t="shared" si="484"/>
        <v>0</v>
      </c>
      <c r="J851" s="802"/>
      <c r="K851" s="816">
        <f t="shared" si="481"/>
        <v>0</v>
      </c>
      <c r="L851" s="803"/>
      <c r="M851" s="816">
        <f t="shared" si="466"/>
        <v>0</v>
      </c>
      <c r="N851" s="1109">
        <f t="shared" si="485"/>
        <v>5</v>
      </c>
      <c r="O851" s="1094">
        <f t="shared" si="463"/>
        <v>6659090</v>
      </c>
      <c r="P851" s="1094">
        <f t="shared" si="486"/>
        <v>200000</v>
      </c>
      <c r="Q851" s="1094"/>
      <c r="R851" s="1106">
        <f t="shared" si="475"/>
        <v>1331818</v>
      </c>
      <c r="S851" s="1106">
        <f t="shared" si="476"/>
        <v>1931818</v>
      </c>
      <c r="T851" s="1106">
        <f t="shared" si="477"/>
        <v>2231818</v>
      </c>
      <c r="U851" s="1106">
        <f t="shared" si="478"/>
        <v>431818</v>
      </c>
      <c r="V851" s="805">
        <v>43672</v>
      </c>
      <c r="W851" s="1094">
        <v>1659090</v>
      </c>
      <c r="X851" s="805">
        <v>43678</v>
      </c>
      <c r="Y851" s="1094">
        <v>4659090</v>
      </c>
      <c r="Z851" s="805">
        <v>43684</v>
      </c>
      <c r="AA851" s="1095">
        <v>340910</v>
      </c>
      <c r="AB851" s="1095"/>
      <c r="AC851" s="1096"/>
      <c r="AD851" s="1096"/>
      <c r="AE851" s="1463">
        <f t="shared" si="482"/>
        <v>6659090</v>
      </c>
      <c r="AF851" s="1098">
        <f t="shared" si="479"/>
        <v>0</v>
      </c>
      <c r="AG851" s="1174"/>
      <c r="AH851" s="444"/>
    </row>
    <row r="852" spans="1:35" ht="15" hidden="1" customHeight="1" x14ac:dyDescent="0.25">
      <c r="A852" s="1099">
        <v>1</v>
      </c>
      <c r="B852" s="1100">
        <v>43655</v>
      </c>
      <c r="C852" s="800">
        <v>841</v>
      </c>
      <c r="D852" s="818" t="s">
        <v>81</v>
      </c>
      <c r="E852" s="1101" t="s">
        <v>31</v>
      </c>
      <c r="F852" s="790">
        <v>9</v>
      </c>
      <c r="G852" s="1102">
        <f t="shared" si="464"/>
        <v>11986362</v>
      </c>
      <c r="H852" s="1103"/>
      <c r="I852" s="816">
        <f t="shared" si="484"/>
        <v>0</v>
      </c>
      <c r="J852" s="802"/>
      <c r="K852" s="816">
        <f t="shared" si="481"/>
        <v>0</v>
      </c>
      <c r="L852" s="803">
        <v>2</v>
      </c>
      <c r="M852" s="816">
        <f t="shared" si="466"/>
        <v>863636</v>
      </c>
      <c r="N852" s="1104">
        <f>F852+H852+J852+L852</f>
        <v>11</v>
      </c>
      <c r="O852" s="1094">
        <f t="shared" si="463"/>
        <v>12849998</v>
      </c>
      <c r="P852" s="1094">
        <f>+N852*40000</f>
        <v>440000</v>
      </c>
      <c r="Q852" s="1094"/>
      <c r="R852" s="1106">
        <f t="shared" si="475"/>
        <v>1331818</v>
      </c>
      <c r="S852" s="1106">
        <f t="shared" si="476"/>
        <v>1931818</v>
      </c>
      <c r="T852" s="1106">
        <f t="shared" si="477"/>
        <v>2231818</v>
      </c>
      <c r="U852" s="1106">
        <f t="shared" si="478"/>
        <v>431818</v>
      </c>
      <c r="V852" s="805">
        <v>43656</v>
      </c>
      <c r="W852" s="1094">
        <v>12849998</v>
      </c>
      <c r="X852" s="805"/>
      <c r="Y852" s="1094"/>
      <c r="Z852" s="1157"/>
      <c r="AA852" s="1095"/>
      <c r="AB852" s="1095"/>
      <c r="AC852" s="1096"/>
      <c r="AD852" s="1096"/>
      <c r="AE852" s="1463">
        <f t="shared" si="482"/>
        <v>12849998</v>
      </c>
      <c r="AF852" s="1098">
        <f t="shared" si="479"/>
        <v>0</v>
      </c>
      <c r="AG852" s="1091"/>
      <c r="AH852" s="1091"/>
    </row>
    <row r="853" spans="1:35" ht="15" hidden="1" customHeight="1" x14ac:dyDescent="0.25">
      <c r="A853" s="1099">
        <v>2</v>
      </c>
      <c r="B853" s="1100">
        <v>43655</v>
      </c>
      <c r="C853" s="800">
        <v>842</v>
      </c>
      <c r="D853" s="818" t="s">
        <v>285</v>
      </c>
      <c r="E853" s="1101" t="s">
        <v>273</v>
      </c>
      <c r="F853" s="790">
        <v>6</v>
      </c>
      <c r="G853" s="1102">
        <f t="shared" si="464"/>
        <v>7990908</v>
      </c>
      <c r="H853" s="1103"/>
      <c r="I853" s="816">
        <f t="shared" si="484"/>
        <v>0</v>
      </c>
      <c r="J853" s="802"/>
      <c r="K853" s="816">
        <f t="shared" si="481"/>
        <v>0</v>
      </c>
      <c r="L853" s="803"/>
      <c r="M853" s="816">
        <f t="shared" si="466"/>
        <v>0</v>
      </c>
      <c r="N853" s="1104">
        <f t="shared" ref="N853:N858" si="487">F853+H853+J853+L853</f>
        <v>6</v>
      </c>
      <c r="O853" s="1094">
        <f t="shared" si="463"/>
        <v>7990908</v>
      </c>
      <c r="P853" s="1094">
        <f t="shared" ref="P853:P858" si="488">+N853*40000</f>
        <v>240000</v>
      </c>
      <c r="Q853" s="1094"/>
      <c r="R853" s="1106">
        <f t="shared" si="475"/>
        <v>1331818</v>
      </c>
      <c r="S853" s="1106">
        <f t="shared" si="476"/>
        <v>1931818</v>
      </c>
      <c r="T853" s="1106">
        <f t="shared" si="477"/>
        <v>2231818</v>
      </c>
      <c r="U853" s="1106">
        <f t="shared" si="478"/>
        <v>431818</v>
      </c>
      <c r="V853" s="805">
        <v>43663</v>
      </c>
      <c r="W853" s="1094">
        <v>7990908</v>
      </c>
      <c r="X853" s="805"/>
      <c r="Y853" s="1094"/>
      <c r="Z853" s="1157"/>
      <c r="AA853" s="1095"/>
      <c r="AB853" s="1095"/>
      <c r="AC853" s="1096"/>
      <c r="AD853" s="1096"/>
      <c r="AE853" s="1463">
        <f t="shared" si="482"/>
        <v>7990908</v>
      </c>
      <c r="AF853" s="1098">
        <f t="shared" si="479"/>
        <v>0</v>
      </c>
      <c r="AG853" s="1174"/>
      <c r="AH853" s="444"/>
    </row>
    <row r="854" spans="1:35" ht="15" hidden="1" customHeight="1" x14ac:dyDescent="0.25">
      <c r="A854" s="1099">
        <v>3</v>
      </c>
      <c r="B854" s="1100">
        <v>43655</v>
      </c>
      <c r="C854" s="800">
        <v>843</v>
      </c>
      <c r="D854" s="818" t="s">
        <v>44</v>
      </c>
      <c r="E854" s="1101" t="s">
        <v>273</v>
      </c>
      <c r="F854" s="790">
        <v>4</v>
      </c>
      <c r="G854" s="1102">
        <f t="shared" si="464"/>
        <v>5327272</v>
      </c>
      <c r="H854" s="1103">
        <v>1</v>
      </c>
      <c r="I854" s="816">
        <f t="shared" si="484"/>
        <v>1931818</v>
      </c>
      <c r="J854" s="802"/>
      <c r="K854" s="816">
        <f t="shared" si="481"/>
        <v>0</v>
      </c>
      <c r="L854" s="803"/>
      <c r="M854" s="816">
        <f t="shared" si="466"/>
        <v>0</v>
      </c>
      <c r="N854" s="1104">
        <f t="shared" si="487"/>
        <v>5</v>
      </c>
      <c r="O854" s="1094">
        <f t="shared" si="463"/>
        <v>7259090</v>
      </c>
      <c r="P854" s="1094">
        <f t="shared" si="488"/>
        <v>200000</v>
      </c>
      <c r="Q854" s="1094"/>
      <c r="R854" s="1106">
        <f t="shared" si="475"/>
        <v>1331818</v>
      </c>
      <c r="S854" s="1106">
        <f t="shared" si="476"/>
        <v>1931818</v>
      </c>
      <c r="T854" s="1106">
        <f t="shared" si="477"/>
        <v>2231818</v>
      </c>
      <c r="U854" s="1106">
        <f t="shared" si="478"/>
        <v>431818</v>
      </c>
      <c r="V854" s="805">
        <v>43656</v>
      </c>
      <c r="W854" s="1094">
        <v>7259090</v>
      </c>
      <c r="X854" s="805"/>
      <c r="Y854" s="1094"/>
      <c r="Z854" s="1157"/>
      <c r="AA854" s="1095"/>
      <c r="AB854" s="1095"/>
      <c r="AC854" s="1096"/>
      <c r="AD854" s="1096"/>
      <c r="AE854" s="1463">
        <f t="shared" si="482"/>
        <v>7259090</v>
      </c>
      <c r="AF854" s="1098">
        <f t="shared" si="479"/>
        <v>0</v>
      </c>
      <c r="AG854" s="1091"/>
      <c r="AH854" s="1091"/>
    </row>
    <row r="855" spans="1:35" ht="15" hidden="1" customHeight="1" x14ac:dyDescent="0.25">
      <c r="A855" s="1099">
        <v>4</v>
      </c>
      <c r="B855" s="1100">
        <v>43655</v>
      </c>
      <c r="C855" s="800">
        <v>844</v>
      </c>
      <c r="D855" s="818" t="s">
        <v>47</v>
      </c>
      <c r="E855" s="1101" t="s">
        <v>273</v>
      </c>
      <c r="F855" s="790">
        <v>3</v>
      </c>
      <c r="G855" s="1102">
        <f t="shared" si="464"/>
        <v>3995454</v>
      </c>
      <c r="H855" s="1103">
        <v>1</v>
      </c>
      <c r="I855" s="816">
        <f t="shared" si="484"/>
        <v>1931818</v>
      </c>
      <c r="J855" s="802"/>
      <c r="K855" s="816">
        <f t="shared" si="481"/>
        <v>0</v>
      </c>
      <c r="L855" s="803">
        <v>2</v>
      </c>
      <c r="M855" s="816">
        <f t="shared" si="466"/>
        <v>863636</v>
      </c>
      <c r="N855" s="1104">
        <f t="shared" si="487"/>
        <v>6</v>
      </c>
      <c r="O855" s="1094">
        <f t="shared" si="463"/>
        <v>6790908</v>
      </c>
      <c r="P855" s="1094">
        <f t="shared" si="488"/>
        <v>240000</v>
      </c>
      <c r="Q855" s="1094"/>
      <c r="R855" s="1106">
        <f t="shared" si="475"/>
        <v>1331818</v>
      </c>
      <c r="S855" s="1106">
        <f t="shared" si="476"/>
        <v>1931818</v>
      </c>
      <c r="T855" s="1106">
        <f t="shared" si="477"/>
        <v>2231818</v>
      </c>
      <c r="U855" s="1106">
        <f t="shared" si="478"/>
        <v>431818</v>
      </c>
      <c r="V855" s="805">
        <v>43656</v>
      </c>
      <c r="W855" s="1094">
        <v>6790908</v>
      </c>
      <c r="X855" s="805"/>
      <c r="Y855" s="1094"/>
      <c r="Z855" s="1157"/>
      <c r="AA855" s="1095"/>
      <c r="AB855" s="1095"/>
      <c r="AC855" s="1096"/>
      <c r="AD855" s="1096"/>
      <c r="AE855" s="1463">
        <f t="shared" si="482"/>
        <v>6790908</v>
      </c>
      <c r="AF855" s="1098">
        <f t="shared" si="479"/>
        <v>0</v>
      </c>
      <c r="AG855" s="1091"/>
      <c r="AH855" s="1091"/>
    </row>
    <row r="856" spans="1:35" ht="15" hidden="1" customHeight="1" x14ac:dyDescent="0.25">
      <c r="A856" s="1099">
        <v>5</v>
      </c>
      <c r="B856" s="1100">
        <v>43655</v>
      </c>
      <c r="C856" s="800">
        <v>845</v>
      </c>
      <c r="D856" s="818" t="s">
        <v>46</v>
      </c>
      <c r="E856" s="1101" t="s">
        <v>273</v>
      </c>
      <c r="F856" s="790">
        <v>3</v>
      </c>
      <c r="G856" s="1102">
        <f t="shared" si="464"/>
        <v>3995454</v>
      </c>
      <c r="H856" s="1103">
        <v>1</v>
      </c>
      <c r="I856" s="816">
        <f t="shared" si="484"/>
        <v>1931818</v>
      </c>
      <c r="J856" s="802"/>
      <c r="K856" s="816">
        <f t="shared" si="481"/>
        <v>0</v>
      </c>
      <c r="L856" s="803">
        <v>1</v>
      </c>
      <c r="M856" s="816">
        <f t="shared" si="466"/>
        <v>431818</v>
      </c>
      <c r="N856" s="1104">
        <f t="shared" si="487"/>
        <v>5</v>
      </c>
      <c r="O856" s="1094">
        <f t="shared" si="463"/>
        <v>6359090</v>
      </c>
      <c r="P856" s="1094">
        <f t="shared" si="488"/>
        <v>200000</v>
      </c>
      <c r="Q856" s="1094"/>
      <c r="R856" s="1106">
        <f t="shared" si="475"/>
        <v>1331818</v>
      </c>
      <c r="S856" s="1106">
        <f t="shared" si="476"/>
        <v>1931818</v>
      </c>
      <c r="T856" s="1106">
        <f t="shared" si="477"/>
        <v>2231818</v>
      </c>
      <c r="U856" s="1106">
        <f t="shared" si="478"/>
        <v>431818</v>
      </c>
      <c r="V856" s="805">
        <v>43672</v>
      </c>
      <c r="W856" s="1094">
        <v>6359090</v>
      </c>
      <c r="X856" s="805"/>
      <c r="Y856" s="1094"/>
      <c r="Z856" s="1157"/>
      <c r="AA856" s="1095"/>
      <c r="AB856" s="1095"/>
      <c r="AC856" s="1096"/>
      <c r="AD856" s="1096"/>
      <c r="AE856" s="1463">
        <f t="shared" si="482"/>
        <v>6359090</v>
      </c>
      <c r="AF856" s="1098">
        <f t="shared" si="479"/>
        <v>0</v>
      </c>
      <c r="AG856" s="1174"/>
      <c r="AH856" s="444"/>
    </row>
    <row r="857" spans="1:35" ht="15" hidden="1" customHeight="1" x14ac:dyDescent="0.25">
      <c r="A857" s="1099">
        <v>6</v>
      </c>
      <c r="B857" s="1100">
        <v>43655</v>
      </c>
      <c r="C857" s="800">
        <v>846</v>
      </c>
      <c r="D857" s="818" t="s">
        <v>83</v>
      </c>
      <c r="E857" s="1101" t="s">
        <v>273</v>
      </c>
      <c r="F857" s="790">
        <v>9</v>
      </c>
      <c r="G857" s="1102">
        <f t="shared" si="464"/>
        <v>11986362</v>
      </c>
      <c r="H857" s="1103"/>
      <c r="I857" s="816">
        <f t="shared" si="484"/>
        <v>0</v>
      </c>
      <c r="J857" s="802"/>
      <c r="K857" s="816">
        <f t="shared" si="481"/>
        <v>0</v>
      </c>
      <c r="L857" s="803">
        <v>1</v>
      </c>
      <c r="M857" s="816">
        <f t="shared" si="466"/>
        <v>431818</v>
      </c>
      <c r="N857" s="1104">
        <f t="shared" si="487"/>
        <v>10</v>
      </c>
      <c r="O857" s="1094">
        <f t="shared" si="463"/>
        <v>12418180</v>
      </c>
      <c r="P857" s="1094">
        <f t="shared" si="488"/>
        <v>400000</v>
      </c>
      <c r="Q857" s="1094"/>
      <c r="R857" s="1106">
        <f t="shared" si="475"/>
        <v>1331818</v>
      </c>
      <c r="S857" s="1106">
        <f t="shared" si="476"/>
        <v>1931818</v>
      </c>
      <c r="T857" s="1106">
        <f t="shared" si="477"/>
        <v>2231818</v>
      </c>
      <c r="U857" s="1106">
        <f t="shared" si="478"/>
        <v>431818</v>
      </c>
      <c r="V857" s="805">
        <v>43676</v>
      </c>
      <c r="W857" s="1094">
        <v>12418180</v>
      </c>
      <c r="X857" s="805"/>
      <c r="Y857" s="1094"/>
      <c r="Z857" s="1157"/>
      <c r="AA857" s="1095"/>
      <c r="AB857" s="1095"/>
      <c r="AC857" s="1096"/>
      <c r="AD857" s="1096"/>
      <c r="AE857" s="1463">
        <f t="shared" si="482"/>
        <v>12418180</v>
      </c>
      <c r="AF857" s="1098">
        <f t="shared" si="479"/>
        <v>0</v>
      </c>
      <c r="AG857" s="1174"/>
      <c r="AH857" s="444"/>
    </row>
    <row r="858" spans="1:35" ht="15" hidden="1" customHeight="1" x14ac:dyDescent="0.25">
      <c r="A858" s="1099">
        <v>7</v>
      </c>
      <c r="B858" s="1100">
        <v>43655</v>
      </c>
      <c r="C858" s="800">
        <v>847</v>
      </c>
      <c r="D858" s="818" t="s">
        <v>87</v>
      </c>
      <c r="E858" s="1101" t="s">
        <v>88</v>
      </c>
      <c r="F858" s="790">
        <v>9</v>
      </c>
      <c r="G858" s="1102">
        <f t="shared" si="464"/>
        <v>11986362</v>
      </c>
      <c r="H858" s="1103">
        <v>1</v>
      </c>
      <c r="I858" s="816">
        <f t="shared" si="484"/>
        <v>1931818</v>
      </c>
      <c r="J858" s="802"/>
      <c r="K858" s="816">
        <f t="shared" si="481"/>
        <v>0</v>
      </c>
      <c r="L858" s="803"/>
      <c r="M858" s="816">
        <f t="shared" si="466"/>
        <v>0</v>
      </c>
      <c r="N858" s="1104">
        <f t="shared" si="487"/>
        <v>10</v>
      </c>
      <c r="O858" s="1094">
        <f t="shared" si="463"/>
        <v>13918180</v>
      </c>
      <c r="P858" s="1094">
        <f t="shared" si="488"/>
        <v>400000</v>
      </c>
      <c r="Q858" s="1094"/>
      <c r="R858" s="1106">
        <f t="shared" si="475"/>
        <v>1331818</v>
      </c>
      <c r="S858" s="1106">
        <f t="shared" si="476"/>
        <v>1931818</v>
      </c>
      <c r="T858" s="1106">
        <f t="shared" si="477"/>
        <v>2231818</v>
      </c>
      <c r="U858" s="1106">
        <f t="shared" si="478"/>
        <v>431818</v>
      </c>
      <c r="V858" s="805">
        <v>43656</v>
      </c>
      <c r="W858" s="1094">
        <v>13918180</v>
      </c>
      <c r="X858" s="805"/>
      <c r="Y858" s="1094"/>
      <c r="Z858" s="1157"/>
      <c r="AA858" s="1095"/>
      <c r="AB858" s="1095"/>
      <c r="AC858" s="1096"/>
      <c r="AD858" s="1096"/>
      <c r="AE858" s="1463">
        <f t="shared" si="482"/>
        <v>13918180</v>
      </c>
      <c r="AF858" s="1098">
        <f t="shared" si="479"/>
        <v>0</v>
      </c>
      <c r="AG858" s="1091"/>
      <c r="AH858" s="1091"/>
    </row>
    <row r="859" spans="1:35" ht="15" hidden="1" customHeight="1" x14ac:dyDescent="0.25">
      <c r="A859" s="1099">
        <v>1</v>
      </c>
      <c r="B859" s="1100">
        <v>43656</v>
      </c>
      <c r="C859" s="800">
        <v>848</v>
      </c>
      <c r="D859" s="818" t="s">
        <v>59</v>
      </c>
      <c r="E859" s="1101" t="s">
        <v>57</v>
      </c>
      <c r="F859" s="790"/>
      <c r="G859" s="1102">
        <f t="shared" si="464"/>
        <v>0</v>
      </c>
      <c r="H859" s="1103"/>
      <c r="I859" s="816">
        <f t="shared" si="484"/>
        <v>0</v>
      </c>
      <c r="J859" s="802">
        <v>5</v>
      </c>
      <c r="K859" s="816">
        <f t="shared" si="481"/>
        <v>11159090</v>
      </c>
      <c r="L859" s="803"/>
      <c r="M859" s="816">
        <f t="shared" si="466"/>
        <v>0</v>
      </c>
      <c r="N859" s="1104">
        <f>F859+H859+J859+L859</f>
        <v>5</v>
      </c>
      <c r="O859" s="1094">
        <f t="shared" si="463"/>
        <v>11159090</v>
      </c>
      <c r="P859" s="1094">
        <f>+N859*40000</f>
        <v>200000</v>
      </c>
      <c r="Q859" s="1094"/>
      <c r="R859" s="1106">
        <f t="shared" si="475"/>
        <v>1331818</v>
      </c>
      <c r="S859" s="1106">
        <f t="shared" si="476"/>
        <v>1931818</v>
      </c>
      <c r="T859" s="1106">
        <f t="shared" si="477"/>
        <v>2231818</v>
      </c>
      <c r="U859" s="1106">
        <f t="shared" si="478"/>
        <v>431818</v>
      </c>
      <c r="V859" s="805">
        <v>43657</v>
      </c>
      <c r="W859" s="1094">
        <v>11159090</v>
      </c>
      <c r="X859" s="805"/>
      <c r="Y859" s="1094"/>
      <c r="Z859" s="1157"/>
      <c r="AA859" s="1095"/>
      <c r="AB859" s="1095"/>
      <c r="AC859" s="1096"/>
      <c r="AD859" s="1096"/>
      <c r="AE859" s="1463">
        <f t="shared" si="482"/>
        <v>11159090</v>
      </c>
      <c r="AF859" s="1098">
        <f t="shared" si="479"/>
        <v>0</v>
      </c>
      <c r="AG859" s="1091"/>
      <c r="AH859" s="1091"/>
    </row>
    <row r="860" spans="1:35" ht="15" hidden="1" customHeight="1" x14ac:dyDescent="0.25">
      <c r="A860" s="1099">
        <f t="shared" ref="A860:A867" si="489">+A859+1</f>
        <v>2</v>
      </c>
      <c r="B860" s="1100">
        <v>43656</v>
      </c>
      <c r="C860" s="800">
        <v>849</v>
      </c>
      <c r="D860" s="818" t="s">
        <v>58</v>
      </c>
      <c r="E860" s="1101" t="s">
        <v>57</v>
      </c>
      <c r="F860" s="790"/>
      <c r="G860" s="1102">
        <f t="shared" si="464"/>
        <v>0</v>
      </c>
      <c r="H860" s="1103"/>
      <c r="I860" s="816">
        <f t="shared" si="484"/>
        <v>0</v>
      </c>
      <c r="J860" s="802">
        <v>5</v>
      </c>
      <c r="K860" s="816">
        <f t="shared" si="481"/>
        <v>11159090</v>
      </c>
      <c r="L860" s="803"/>
      <c r="M860" s="816">
        <f t="shared" si="466"/>
        <v>0</v>
      </c>
      <c r="N860" s="1104">
        <f t="shared" ref="N860:N870" si="490">F860+H860+J860+L860</f>
        <v>5</v>
      </c>
      <c r="O860" s="1094">
        <f t="shared" si="463"/>
        <v>11159090</v>
      </c>
      <c r="P860" s="1094">
        <f t="shared" ref="P860:P870" si="491">+N860*40000</f>
        <v>200000</v>
      </c>
      <c r="Q860" s="1094"/>
      <c r="R860" s="1106">
        <f t="shared" si="475"/>
        <v>1331818</v>
      </c>
      <c r="S860" s="1106">
        <f t="shared" si="476"/>
        <v>1931818</v>
      </c>
      <c r="T860" s="1106">
        <f t="shared" si="477"/>
        <v>2231818</v>
      </c>
      <c r="U860" s="1106">
        <f t="shared" si="478"/>
        <v>431818</v>
      </c>
      <c r="V860" s="805">
        <v>43657</v>
      </c>
      <c r="W860" s="1094">
        <v>7000000</v>
      </c>
      <c r="X860" s="856">
        <v>43662</v>
      </c>
      <c r="Y860" s="1094">
        <v>4159090</v>
      </c>
      <c r="Z860" s="1157"/>
      <c r="AA860" s="1095"/>
      <c r="AB860" s="1095"/>
      <c r="AC860" s="1096"/>
      <c r="AD860" s="1096"/>
      <c r="AE860" s="1463">
        <f t="shared" si="482"/>
        <v>11159090</v>
      </c>
      <c r="AF860" s="1098">
        <f t="shared" si="479"/>
        <v>0</v>
      </c>
      <c r="AG860" s="1174"/>
      <c r="AH860" s="444"/>
    </row>
    <row r="861" spans="1:35" ht="15" customHeight="1" x14ac:dyDescent="0.25">
      <c r="A861" s="1099">
        <f t="shared" si="489"/>
        <v>3</v>
      </c>
      <c r="B861" s="1100">
        <v>43656</v>
      </c>
      <c r="C861" s="800">
        <v>850</v>
      </c>
      <c r="D861" s="818" t="s">
        <v>69</v>
      </c>
      <c r="E861" s="1101" t="s">
        <v>57</v>
      </c>
      <c r="F861" s="790"/>
      <c r="G861" s="1102">
        <f t="shared" si="464"/>
        <v>0</v>
      </c>
      <c r="H861" s="1103">
        <v>1</v>
      </c>
      <c r="I861" s="816">
        <f t="shared" si="484"/>
        <v>1931818</v>
      </c>
      <c r="J861" s="802">
        <v>4</v>
      </c>
      <c r="K861" s="816">
        <f t="shared" si="481"/>
        <v>8927272</v>
      </c>
      <c r="L861" s="803"/>
      <c r="M861" s="816">
        <f t="shared" si="466"/>
        <v>0</v>
      </c>
      <c r="N861" s="1104">
        <f t="shared" si="490"/>
        <v>5</v>
      </c>
      <c r="O861" s="1094">
        <f t="shared" si="463"/>
        <v>10859090</v>
      </c>
      <c r="P861" s="1094">
        <f t="shared" si="491"/>
        <v>200000</v>
      </c>
      <c r="Q861" s="1094"/>
      <c r="R861" s="1106">
        <f t="shared" si="475"/>
        <v>1331818</v>
      </c>
      <c r="S861" s="1106">
        <f t="shared" si="476"/>
        <v>1931818</v>
      </c>
      <c r="T861" s="1106">
        <f t="shared" si="477"/>
        <v>2231818</v>
      </c>
      <c r="U861" s="1106">
        <f t="shared" si="478"/>
        <v>431818</v>
      </c>
      <c r="V861" s="805">
        <v>43657</v>
      </c>
      <c r="W861" s="1094">
        <v>3200000</v>
      </c>
      <c r="X861" s="805">
        <v>43668</v>
      </c>
      <c r="Y861" s="1094">
        <v>500000</v>
      </c>
      <c r="Z861" s="805">
        <v>43678</v>
      </c>
      <c r="AA861" s="1095">
        <v>5000000</v>
      </c>
      <c r="AB861" s="805">
        <v>43697</v>
      </c>
      <c r="AC861" s="1096">
        <v>2159090</v>
      </c>
      <c r="AD861" s="1096"/>
      <c r="AE861" s="1463">
        <f t="shared" si="482"/>
        <v>10859090</v>
      </c>
      <c r="AF861" s="1098">
        <f t="shared" si="479"/>
        <v>0</v>
      </c>
      <c r="AG861" s="1174"/>
      <c r="AH861" s="444"/>
    </row>
    <row r="862" spans="1:35" ht="15" hidden="1" customHeight="1" x14ac:dyDescent="0.25">
      <c r="A862" s="1107">
        <f t="shared" si="489"/>
        <v>4</v>
      </c>
      <c r="B862" s="1100">
        <v>43656</v>
      </c>
      <c r="C862" s="800">
        <v>851</v>
      </c>
      <c r="D862" s="801" t="s">
        <v>73</v>
      </c>
      <c r="E862" s="1108" t="s">
        <v>57</v>
      </c>
      <c r="F862" s="790"/>
      <c r="G862" s="1102">
        <f t="shared" si="464"/>
        <v>0</v>
      </c>
      <c r="H862" s="1103"/>
      <c r="I862" s="816">
        <f t="shared" si="484"/>
        <v>0</v>
      </c>
      <c r="J862" s="802">
        <v>3</v>
      </c>
      <c r="K862" s="816">
        <f t="shared" si="481"/>
        <v>6695454</v>
      </c>
      <c r="L862" s="803"/>
      <c r="M862" s="816">
        <f t="shared" si="466"/>
        <v>0</v>
      </c>
      <c r="N862" s="1109">
        <f t="shared" si="490"/>
        <v>3</v>
      </c>
      <c r="O862" s="1094">
        <f t="shared" si="463"/>
        <v>6695454</v>
      </c>
      <c r="P862" s="1094">
        <f t="shared" si="491"/>
        <v>120000</v>
      </c>
      <c r="Q862" s="1094"/>
      <c r="R862" s="1106">
        <f t="shared" si="475"/>
        <v>1331818</v>
      </c>
      <c r="S862" s="1106">
        <f t="shared" si="476"/>
        <v>1931818</v>
      </c>
      <c r="T862" s="1106">
        <f t="shared" si="477"/>
        <v>2231818</v>
      </c>
      <c r="U862" s="1106">
        <f t="shared" si="478"/>
        <v>431818</v>
      </c>
      <c r="V862" s="805">
        <v>43657</v>
      </c>
      <c r="W862" s="1094">
        <v>6500000</v>
      </c>
      <c r="X862" s="805">
        <v>43672</v>
      </c>
      <c r="Y862" s="1094">
        <v>195454</v>
      </c>
      <c r="Z862" s="1157"/>
      <c r="AA862" s="1095"/>
      <c r="AB862" s="1095"/>
      <c r="AC862" s="1096"/>
      <c r="AD862" s="1096"/>
      <c r="AE862" s="1463">
        <f t="shared" si="482"/>
        <v>6695454</v>
      </c>
      <c r="AF862" s="1098">
        <f t="shared" si="479"/>
        <v>0</v>
      </c>
      <c r="AG862" s="1174"/>
      <c r="AH862" s="444"/>
    </row>
    <row r="863" spans="1:35" ht="15" hidden="1" customHeight="1" x14ac:dyDescent="0.25">
      <c r="A863" s="1107">
        <f t="shared" si="489"/>
        <v>5</v>
      </c>
      <c r="B863" s="1100">
        <v>43656</v>
      </c>
      <c r="C863" s="800">
        <v>852</v>
      </c>
      <c r="D863" s="801" t="s">
        <v>39</v>
      </c>
      <c r="E863" s="1108" t="s">
        <v>273</v>
      </c>
      <c r="F863" s="790">
        <v>5</v>
      </c>
      <c r="G863" s="1102">
        <f t="shared" si="464"/>
        <v>6659090</v>
      </c>
      <c r="H863" s="1103"/>
      <c r="I863" s="816">
        <f t="shared" si="484"/>
        <v>0</v>
      </c>
      <c r="J863" s="802">
        <v>5</v>
      </c>
      <c r="K863" s="816">
        <f t="shared" si="481"/>
        <v>11159090</v>
      </c>
      <c r="L863" s="803">
        <v>1</v>
      </c>
      <c r="M863" s="816">
        <f t="shared" si="466"/>
        <v>431818</v>
      </c>
      <c r="N863" s="1109">
        <f t="shared" si="490"/>
        <v>11</v>
      </c>
      <c r="O863" s="1094">
        <f t="shared" si="463"/>
        <v>18249998</v>
      </c>
      <c r="P863" s="1094">
        <f t="shared" si="491"/>
        <v>440000</v>
      </c>
      <c r="Q863" s="1094"/>
      <c r="R863" s="1106">
        <f t="shared" si="475"/>
        <v>1331818</v>
      </c>
      <c r="S863" s="1106">
        <f t="shared" si="476"/>
        <v>1931818</v>
      </c>
      <c r="T863" s="1106">
        <f t="shared" si="477"/>
        <v>2231818</v>
      </c>
      <c r="U863" s="1106">
        <f t="shared" si="478"/>
        <v>431818</v>
      </c>
      <c r="V863" s="805">
        <v>43673</v>
      </c>
      <c r="W863" s="1094">
        <v>18249998</v>
      </c>
      <c r="X863" s="805"/>
      <c r="Y863" s="1094"/>
      <c r="Z863" s="1157"/>
      <c r="AA863" s="1095"/>
      <c r="AB863" s="1095"/>
      <c r="AC863" s="1096"/>
      <c r="AD863" s="1096"/>
      <c r="AE863" s="1463">
        <f t="shared" si="482"/>
        <v>18249998</v>
      </c>
      <c r="AF863" s="1098">
        <f t="shared" si="479"/>
        <v>0</v>
      </c>
      <c r="AG863" s="1174"/>
      <c r="AH863" s="444"/>
    </row>
    <row r="864" spans="1:35" ht="15" hidden="1" customHeight="1" x14ac:dyDescent="0.25">
      <c r="A864" s="1107">
        <f t="shared" si="489"/>
        <v>6</v>
      </c>
      <c r="B864" s="1100">
        <v>43656</v>
      </c>
      <c r="C864" s="800">
        <v>853</v>
      </c>
      <c r="D864" s="801" t="s">
        <v>53</v>
      </c>
      <c r="E864" s="1108" t="s">
        <v>273</v>
      </c>
      <c r="F864" s="790"/>
      <c r="G864" s="1102">
        <f t="shared" si="464"/>
        <v>0</v>
      </c>
      <c r="H864" s="1103"/>
      <c r="I864" s="816">
        <f t="shared" si="484"/>
        <v>0</v>
      </c>
      <c r="J864" s="802">
        <v>9</v>
      </c>
      <c r="K864" s="816">
        <f t="shared" si="481"/>
        <v>20086362</v>
      </c>
      <c r="L864" s="803">
        <v>1</v>
      </c>
      <c r="M864" s="816">
        <f t="shared" si="466"/>
        <v>431818</v>
      </c>
      <c r="N864" s="1109">
        <f t="shared" si="490"/>
        <v>10</v>
      </c>
      <c r="O864" s="1094">
        <f t="shared" si="463"/>
        <v>20518180</v>
      </c>
      <c r="P864" s="1094">
        <f t="shared" si="491"/>
        <v>400000</v>
      </c>
      <c r="Q864" s="1094"/>
      <c r="R864" s="1106">
        <f t="shared" si="475"/>
        <v>1331818</v>
      </c>
      <c r="S864" s="1106">
        <f t="shared" si="476"/>
        <v>1931818</v>
      </c>
      <c r="T864" s="1106">
        <f t="shared" si="477"/>
        <v>2231818</v>
      </c>
      <c r="U864" s="1106">
        <f t="shared" si="478"/>
        <v>431818</v>
      </c>
      <c r="V864" s="805">
        <v>43657</v>
      </c>
      <c r="W864" s="1094">
        <v>9950000</v>
      </c>
      <c r="X864" s="805">
        <v>43661</v>
      </c>
      <c r="Y864" s="1094">
        <v>50000</v>
      </c>
      <c r="Z864" s="805">
        <v>43668</v>
      </c>
      <c r="AA864" s="1095">
        <f>5518180+5000000</f>
        <v>10518180</v>
      </c>
      <c r="AB864" s="1095"/>
      <c r="AC864" s="1096"/>
      <c r="AD864" s="1096"/>
      <c r="AE864" s="1463">
        <f t="shared" si="482"/>
        <v>20518180</v>
      </c>
      <c r="AF864" s="1098">
        <f t="shared" si="479"/>
        <v>0</v>
      </c>
      <c r="AG864" s="1174"/>
      <c r="AH864" s="444"/>
      <c r="AI864" s="22"/>
    </row>
    <row r="865" spans="1:34" ht="15" hidden="1" customHeight="1" x14ac:dyDescent="0.25">
      <c r="A865" s="1107">
        <f t="shared" si="489"/>
        <v>7</v>
      </c>
      <c r="B865" s="1100">
        <v>43656</v>
      </c>
      <c r="C865" s="800">
        <v>854</v>
      </c>
      <c r="D865" s="801" t="s">
        <v>44</v>
      </c>
      <c r="E865" s="1108" t="s">
        <v>273</v>
      </c>
      <c r="F865" s="790"/>
      <c r="G865" s="1102">
        <f t="shared" si="464"/>
        <v>0</v>
      </c>
      <c r="H865" s="1103"/>
      <c r="I865" s="816">
        <f t="shared" si="484"/>
        <v>0</v>
      </c>
      <c r="J865" s="802">
        <v>6</v>
      </c>
      <c r="K865" s="816">
        <f t="shared" si="481"/>
        <v>13390908</v>
      </c>
      <c r="L865" s="803"/>
      <c r="M865" s="816">
        <f t="shared" si="466"/>
        <v>0</v>
      </c>
      <c r="N865" s="1109">
        <f t="shared" si="490"/>
        <v>6</v>
      </c>
      <c r="O865" s="1094">
        <f t="shared" si="463"/>
        <v>13390908</v>
      </c>
      <c r="P865" s="1094">
        <f t="shared" si="491"/>
        <v>240000</v>
      </c>
      <c r="Q865" s="1094"/>
      <c r="R865" s="1106">
        <f t="shared" si="475"/>
        <v>1331818</v>
      </c>
      <c r="S865" s="1106">
        <f t="shared" si="476"/>
        <v>1931818</v>
      </c>
      <c r="T865" s="1106">
        <f t="shared" si="477"/>
        <v>2231818</v>
      </c>
      <c r="U865" s="1106">
        <f t="shared" si="478"/>
        <v>431818</v>
      </c>
      <c r="V865" s="805">
        <v>43657</v>
      </c>
      <c r="W865" s="1094">
        <v>13390908</v>
      </c>
      <c r="X865" s="805"/>
      <c r="Y865" s="1094"/>
      <c r="Z865" s="1157"/>
      <c r="AA865" s="1095"/>
      <c r="AB865" s="1095"/>
      <c r="AC865" s="1096"/>
      <c r="AD865" s="1096"/>
      <c r="AE865" s="1463">
        <f t="shared" si="482"/>
        <v>13390908</v>
      </c>
      <c r="AF865" s="1098">
        <f t="shared" si="479"/>
        <v>0</v>
      </c>
      <c r="AG865" s="1091"/>
      <c r="AH865" s="1091"/>
    </row>
    <row r="866" spans="1:34" ht="15" hidden="1" customHeight="1" x14ac:dyDescent="0.25">
      <c r="A866" s="1107">
        <f t="shared" si="489"/>
        <v>8</v>
      </c>
      <c r="B866" s="1100">
        <v>43656</v>
      </c>
      <c r="C866" s="800">
        <v>855</v>
      </c>
      <c r="D866" s="801" t="s">
        <v>285</v>
      </c>
      <c r="E866" s="1108" t="s">
        <v>273</v>
      </c>
      <c r="F866" s="790"/>
      <c r="G866" s="1102">
        <f t="shared" si="464"/>
        <v>0</v>
      </c>
      <c r="H866" s="1103"/>
      <c r="I866" s="816">
        <f t="shared" si="484"/>
        <v>0</v>
      </c>
      <c r="J866" s="802">
        <v>4</v>
      </c>
      <c r="K866" s="816">
        <f t="shared" si="481"/>
        <v>8927272</v>
      </c>
      <c r="L866" s="803"/>
      <c r="M866" s="816">
        <f t="shared" si="466"/>
        <v>0</v>
      </c>
      <c r="N866" s="1109">
        <f t="shared" si="490"/>
        <v>4</v>
      </c>
      <c r="O866" s="1094">
        <f t="shared" si="463"/>
        <v>8927272</v>
      </c>
      <c r="P866" s="1094">
        <f t="shared" si="491"/>
        <v>160000</v>
      </c>
      <c r="Q866" s="1094"/>
      <c r="R866" s="1106">
        <f t="shared" si="475"/>
        <v>1331818</v>
      </c>
      <c r="S866" s="1106">
        <f t="shared" si="476"/>
        <v>1931818</v>
      </c>
      <c r="T866" s="1106">
        <f t="shared" si="477"/>
        <v>2231818</v>
      </c>
      <c r="U866" s="1106">
        <f t="shared" si="478"/>
        <v>431818</v>
      </c>
      <c r="V866" s="805">
        <v>43676</v>
      </c>
      <c r="W866" s="1094">
        <v>8927272</v>
      </c>
      <c r="X866" s="805"/>
      <c r="Y866" s="1094"/>
      <c r="Z866" s="1157"/>
      <c r="AA866" s="1095"/>
      <c r="AB866" s="1095"/>
      <c r="AC866" s="1096"/>
      <c r="AD866" s="1096"/>
      <c r="AE866" s="1463">
        <f t="shared" si="482"/>
        <v>8927272</v>
      </c>
      <c r="AF866" s="1098">
        <f t="shared" si="479"/>
        <v>0</v>
      </c>
      <c r="AG866" s="1174"/>
      <c r="AH866" s="444"/>
    </row>
    <row r="867" spans="1:34" ht="15" hidden="1" customHeight="1" x14ac:dyDescent="0.25">
      <c r="A867" s="1107">
        <f t="shared" si="489"/>
        <v>9</v>
      </c>
      <c r="B867" s="1100">
        <v>43656</v>
      </c>
      <c r="C867" s="800">
        <v>856</v>
      </c>
      <c r="D867" s="801" t="s">
        <v>82</v>
      </c>
      <c r="E867" s="1108" t="s">
        <v>31</v>
      </c>
      <c r="F867" s="790"/>
      <c r="G867" s="1102">
        <f t="shared" si="464"/>
        <v>0</v>
      </c>
      <c r="H867" s="1103">
        <v>2</v>
      </c>
      <c r="I867" s="816">
        <f t="shared" si="484"/>
        <v>3863636</v>
      </c>
      <c r="J867" s="802">
        <v>8</v>
      </c>
      <c r="K867" s="816">
        <f t="shared" si="481"/>
        <v>17854544</v>
      </c>
      <c r="L867" s="803"/>
      <c r="M867" s="816">
        <f t="shared" si="466"/>
        <v>0</v>
      </c>
      <c r="N867" s="1109">
        <f t="shared" si="490"/>
        <v>10</v>
      </c>
      <c r="O867" s="1094">
        <f t="shared" si="463"/>
        <v>21718180</v>
      </c>
      <c r="P867" s="1094">
        <f t="shared" si="491"/>
        <v>400000</v>
      </c>
      <c r="Q867" s="1094"/>
      <c r="R867" s="1106">
        <f t="shared" si="475"/>
        <v>1331818</v>
      </c>
      <c r="S867" s="1106">
        <f t="shared" si="476"/>
        <v>1931818</v>
      </c>
      <c r="T867" s="1106">
        <f t="shared" si="477"/>
        <v>2231818</v>
      </c>
      <c r="U867" s="1106">
        <f t="shared" si="478"/>
        <v>431818</v>
      </c>
      <c r="V867" s="805">
        <v>43661</v>
      </c>
      <c r="W867" s="1094">
        <v>21718180</v>
      </c>
      <c r="X867" s="805"/>
      <c r="Y867" s="1094"/>
      <c r="Z867" s="1157"/>
      <c r="AA867" s="1095"/>
      <c r="AB867" s="1095"/>
      <c r="AC867" s="1096"/>
      <c r="AD867" s="1096"/>
      <c r="AE867" s="1463">
        <f t="shared" si="482"/>
        <v>21718180</v>
      </c>
      <c r="AF867" s="1098">
        <f t="shared" si="479"/>
        <v>0</v>
      </c>
      <c r="AG867" s="1091"/>
      <c r="AH867" s="1091"/>
    </row>
    <row r="868" spans="1:34" ht="15" hidden="1" customHeight="1" x14ac:dyDescent="0.25">
      <c r="A868" s="1107">
        <v>10</v>
      </c>
      <c r="B868" s="1100">
        <v>43656</v>
      </c>
      <c r="C868" s="800">
        <v>857</v>
      </c>
      <c r="D868" s="801" t="s">
        <v>102</v>
      </c>
      <c r="E868" s="1108" t="s">
        <v>268</v>
      </c>
      <c r="F868" s="790"/>
      <c r="G868" s="1102">
        <f t="shared" si="464"/>
        <v>0</v>
      </c>
      <c r="H868" s="1103"/>
      <c r="I868" s="816">
        <f t="shared" si="484"/>
        <v>0</v>
      </c>
      <c r="J868" s="802">
        <v>5</v>
      </c>
      <c r="K868" s="816">
        <f t="shared" si="481"/>
        <v>11159090</v>
      </c>
      <c r="L868" s="803"/>
      <c r="M868" s="816">
        <f t="shared" si="466"/>
        <v>0</v>
      </c>
      <c r="N868" s="1109">
        <f t="shared" si="490"/>
        <v>5</v>
      </c>
      <c r="O868" s="1094">
        <f t="shared" si="463"/>
        <v>11159090</v>
      </c>
      <c r="P868" s="1094">
        <f t="shared" si="491"/>
        <v>200000</v>
      </c>
      <c r="Q868" s="1094"/>
      <c r="R868" s="1106">
        <f t="shared" si="475"/>
        <v>1331818</v>
      </c>
      <c r="S868" s="1106">
        <f t="shared" si="476"/>
        <v>1931818</v>
      </c>
      <c r="T868" s="1106">
        <f t="shared" si="477"/>
        <v>2231818</v>
      </c>
      <c r="U868" s="1106">
        <f t="shared" si="478"/>
        <v>431818</v>
      </c>
      <c r="V868" s="805">
        <v>43658</v>
      </c>
      <c r="W868" s="1094">
        <v>11159090</v>
      </c>
      <c r="X868" s="805"/>
      <c r="Y868" s="1094"/>
      <c r="Z868" s="1157"/>
      <c r="AA868" s="1095"/>
      <c r="AB868" s="1095"/>
      <c r="AC868" s="1096"/>
      <c r="AD868" s="1096"/>
      <c r="AE868" s="1463">
        <f t="shared" si="482"/>
        <v>11159090</v>
      </c>
      <c r="AF868" s="1098">
        <f t="shared" si="479"/>
        <v>0</v>
      </c>
      <c r="AG868" s="1091"/>
      <c r="AH868" s="1091"/>
    </row>
    <row r="869" spans="1:34" ht="15" hidden="1" customHeight="1" x14ac:dyDescent="0.25">
      <c r="A869" s="1107">
        <v>11</v>
      </c>
      <c r="B869" s="1100">
        <v>43656</v>
      </c>
      <c r="C869" s="800">
        <v>858</v>
      </c>
      <c r="D869" s="801" t="s">
        <v>237</v>
      </c>
      <c r="E869" s="1108" t="s">
        <v>268</v>
      </c>
      <c r="F869" s="790"/>
      <c r="G869" s="1102"/>
      <c r="H869" s="1103"/>
      <c r="I869" s="816"/>
      <c r="J869" s="802">
        <v>5</v>
      </c>
      <c r="K869" s="816">
        <f t="shared" si="481"/>
        <v>11159090</v>
      </c>
      <c r="L869" s="803"/>
      <c r="M869" s="816"/>
      <c r="N869" s="1109">
        <f t="shared" si="490"/>
        <v>5</v>
      </c>
      <c r="O869" s="1094">
        <f t="shared" si="463"/>
        <v>11159090</v>
      </c>
      <c r="P869" s="1094">
        <f t="shared" si="491"/>
        <v>200000</v>
      </c>
      <c r="Q869" s="1094"/>
      <c r="R869" s="1106">
        <f t="shared" si="475"/>
        <v>1331818</v>
      </c>
      <c r="S869" s="1106">
        <f t="shared" si="476"/>
        <v>1931818</v>
      </c>
      <c r="T869" s="1106">
        <f t="shared" si="477"/>
        <v>2231818</v>
      </c>
      <c r="U869" s="1106">
        <f t="shared" si="478"/>
        <v>431818</v>
      </c>
      <c r="V869" s="805">
        <v>43658</v>
      </c>
      <c r="W869" s="1094">
        <v>11159090</v>
      </c>
      <c r="X869" s="805"/>
      <c r="Y869" s="1094"/>
      <c r="Z869" s="1157"/>
      <c r="AA869" s="1095"/>
      <c r="AB869" s="1095"/>
      <c r="AC869" s="1096"/>
      <c r="AD869" s="1096"/>
      <c r="AE869" s="1463">
        <f t="shared" si="482"/>
        <v>11159090</v>
      </c>
      <c r="AF869" s="1098">
        <f t="shared" si="479"/>
        <v>0</v>
      </c>
      <c r="AG869" s="1091"/>
      <c r="AH869" s="1091"/>
    </row>
    <row r="870" spans="1:34" ht="15" hidden="1" customHeight="1" x14ac:dyDescent="0.25">
      <c r="A870" s="1107">
        <v>12</v>
      </c>
      <c r="B870" s="1100">
        <v>43656</v>
      </c>
      <c r="C870" s="800">
        <v>859</v>
      </c>
      <c r="D870" s="801" t="s">
        <v>286</v>
      </c>
      <c r="E870" s="1108" t="s">
        <v>268</v>
      </c>
      <c r="F870" s="790">
        <v>6</v>
      </c>
      <c r="G870" s="1102">
        <f t="shared" ref="G870:G901" si="492">F870*R870</f>
        <v>7990908</v>
      </c>
      <c r="H870" s="1103"/>
      <c r="I870" s="816">
        <f t="shared" ref="I870:I901" si="493">H870*S870</f>
        <v>0</v>
      </c>
      <c r="J870" s="802">
        <v>4</v>
      </c>
      <c r="K870" s="816">
        <f t="shared" si="481"/>
        <v>8927272</v>
      </c>
      <c r="L870" s="803"/>
      <c r="M870" s="816">
        <f t="shared" ref="M870:M901" si="494">L870*U870</f>
        <v>0</v>
      </c>
      <c r="N870" s="1109">
        <f t="shared" si="490"/>
        <v>10</v>
      </c>
      <c r="O870" s="1094">
        <f t="shared" si="463"/>
        <v>16918180</v>
      </c>
      <c r="P870" s="1094">
        <f t="shared" si="491"/>
        <v>400000</v>
      </c>
      <c r="Q870" s="1094"/>
      <c r="R870" s="1106">
        <f t="shared" si="475"/>
        <v>1331818</v>
      </c>
      <c r="S870" s="1106">
        <f t="shared" si="476"/>
        <v>1931818</v>
      </c>
      <c r="T870" s="1106">
        <f t="shared" si="477"/>
        <v>2231818</v>
      </c>
      <c r="U870" s="1106">
        <f t="shared" si="478"/>
        <v>431818</v>
      </c>
      <c r="V870" s="805">
        <v>43658</v>
      </c>
      <c r="W870" s="1094">
        <v>11000000</v>
      </c>
      <c r="X870" s="805">
        <v>43661</v>
      </c>
      <c r="Y870" s="1094">
        <v>5918180</v>
      </c>
      <c r="Z870" s="1157"/>
      <c r="AA870" s="1095"/>
      <c r="AB870" s="1095"/>
      <c r="AC870" s="1096"/>
      <c r="AD870" s="1096"/>
      <c r="AE870" s="1463">
        <f t="shared" si="482"/>
        <v>16918180</v>
      </c>
      <c r="AF870" s="1098">
        <f t="shared" si="479"/>
        <v>0</v>
      </c>
      <c r="AG870" s="1174"/>
      <c r="AH870" s="444"/>
    </row>
    <row r="871" spans="1:34" ht="15" hidden="1" customHeight="1" x14ac:dyDescent="0.25">
      <c r="A871" s="1099">
        <v>1</v>
      </c>
      <c r="B871" s="1100">
        <v>43657</v>
      </c>
      <c r="C871" s="800">
        <v>860</v>
      </c>
      <c r="D871" s="818" t="s">
        <v>32</v>
      </c>
      <c r="E871" s="1101" t="s">
        <v>288</v>
      </c>
      <c r="F871" s="790">
        <v>7</v>
      </c>
      <c r="G871" s="1102">
        <f t="shared" si="492"/>
        <v>9322726</v>
      </c>
      <c r="H871" s="1103"/>
      <c r="I871" s="816">
        <f t="shared" si="493"/>
        <v>0</v>
      </c>
      <c r="J871" s="802">
        <v>2</v>
      </c>
      <c r="K871" s="816">
        <f t="shared" si="481"/>
        <v>4463636</v>
      </c>
      <c r="L871" s="803">
        <v>1</v>
      </c>
      <c r="M871" s="816">
        <f t="shared" si="494"/>
        <v>431818</v>
      </c>
      <c r="N871" s="1104">
        <f>F871+H871+J871+L871</f>
        <v>10</v>
      </c>
      <c r="O871" s="1094">
        <f t="shared" si="463"/>
        <v>14218180</v>
      </c>
      <c r="P871" s="1094">
        <f>+N871*40000</f>
        <v>400000</v>
      </c>
      <c r="Q871" s="1094"/>
      <c r="R871" s="1106">
        <f t="shared" si="475"/>
        <v>1331818</v>
      </c>
      <c r="S871" s="1106">
        <f t="shared" si="476"/>
        <v>1931818</v>
      </c>
      <c r="T871" s="1106">
        <f t="shared" si="477"/>
        <v>2231818</v>
      </c>
      <c r="U871" s="1106">
        <f t="shared" si="478"/>
        <v>431818</v>
      </c>
      <c r="V871" s="805">
        <v>43658</v>
      </c>
      <c r="W871" s="1094">
        <v>9218180</v>
      </c>
      <c r="X871" s="805">
        <v>43676</v>
      </c>
      <c r="Y871" s="1094">
        <v>5000000</v>
      </c>
      <c r="Z871" s="1157"/>
      <c r="AA871" s="1095"/>
      <c r="AB871" s="1095"/>
      <c r="AC871" s="1096"/>
      <c r="AD871" s="1096"/>
      <c r="AE871" s="1463">
        <f t="shared" si="482"/>
        <v>14218180</v>
      </c>
      <c r="AF871" s="1098">
        <f t="shared" si="479"/>
        <v>0</v>
      </c>
      <c r="AG871" s="1174"/>
      <c r="AH871" s="444"/>
    </row>
    <row r="872" spans="1:34" ht="15" hidden="1" customHeight="1" x14ac:dyDescent="0.25">
      <c r="A872" s="1099">
        <v>2</v>
      </c>
      <c r="B872" s="1100">
        <v>43657</v>
      </c>
      <c r="C872" s="800">
        <f>C871+1</f>
        <v>861</v>
      </c>
      <c r="D872" s="818" t="s">
        <v>47</v>
      </c>
      <c r="E872" s="1101" t="s">
        <v>273</v>
      </c>
      <c r="F872" s="790"/>
      <c r="G872" s="1102">
        <f t="shared" si="492"/>
        <v>0</v>
      </c>
      <c r="H872" s="1103"/>
      <c r="I872" s="816">
        <f t="shared" si="493"/>
        <v>0</v>
      </c>
      <c r="J872" s="802">
        <v>5</v>
      </c>
      <c r="K872" s="816">
        <f t="shared" si="481"/>
        <v>11159090</v>
      </c>
      <c r="L872" s="803"/>
      <c r="M872" s="816">
        <f t="shared" si="494"/>
        <v>0</v>
      </c>
      <c r="N872" s="1104">
        <f t="shared" ref="N872:N880" si="495">F872+H872+J872+L872</f>
        <v>5</v>
      </c>
      <c r="O872" s="1094">
        <f t="shared" si="463"/>
        <v>11159090</v>
      </c>
      <c r="P872" s="1094">
        <f t="shared" ref="P872:P880" si="496">+N872*40000</f>
        <v>200000</v>
      </c>
      <c r="Q872" s="1094"/>
      <c r="R872" s="1106">
        <f t="shared" si="475"/>
        <v>1331818</v>
      </c>
      <c r="S872" s="1106">
        <f t="shared" si="476"/>
        <v>1931818</v>
      </c>
      <c r="T872" s="1106">
        <f t="shared" si="477"/>
        <v>2231818</v>
      </c>
      <c r="U872" s="1106">
        <f t="shared" si="478"/>
        <v>431818</v>
      </c>
      <c r="V872" s="805">
        <v>43661</v>
      </c>
      <c r="W872" s="1094">
        <v>6159090</v>
      </c>
      <c r="X872" s="805">
        <v>43672</v>
      </c>
      <c r="Y872" s="1094">
        <v>5000000</v>
      </c>
      <c r="Z872" s="1157"/>
      <c r="AA872" s="1095"/>
      <c r="AB872" s="1095"/>
      <c r="AC872" s="1096"/>
      <c r="AD872" s="1096"/>
      <c r="AE872" s="1463">
        <f t="shared" si="482"/>
        <v>11159090</v>
      </c>
      <c r="AF872" s="1098">
        <f t="shared" si="479"/>
        <v>0</v>
      </c>
      <c r="AG872" s="1174"/>
      <c r="AH872" s="444"/>
    </row>
    <row r="873" spans="1:34" ht="15" hidden="1" customHeight="1" x14ac:dyDescent="0.25">
      <c r="A873" s="1099">
        <v>3</v>
      </c>
      <c r="B873" s="1100">
        <v>43657</v>
      </c>
      <c r="C873" s="800">
        <f t="shared" ref="C873:C880" si="497">C872+1</f>
        <v>862</v>
      </c>
      <c r="D873" s="818" t="s">
        <v>46</v>
      </c>
      <c r="E873" s="1101" t="s">
        <v>273</v>
      </c>
      <c r="F873" s="790"/>
      <c r="G873" s="1102">
        <f t="shared" si="492"/>
        <v>0</v>
      </c>
      <c r="H873" s="1103"/>
      <c r="I873" s="816">
        <f t="shared" si="493"/>
        <v>0</v>
      </c>
      <c r="J873" s="802">
        <v>5</v>
      </c>
      <c r="K873" s="816">
        <f t="shared" si="481"/>
        <v>11159090</v>
      </c>
      <c r="L873" s="803"/>
      <c r="M873" s="816">
        <f t="shared" si="494"/>
        <v>0</v>
      </c>
      <c r="N873" s="1104">
        <f t="shared" si="495"/>
        <v>5</v>
      </c>
      <c r="O873" s="1094">
        <f t="shared" si="463"/>
        <v>11159090</v>
      </c>
      <c r="P873" s="1094">
        <f t="shared" si="496"/>
        <v>200000</v>
      </c>
      <c r="Q873" s="1094"/>
      <c r="R873" s="1106">
        <f t="shared" si="475"/>
        <v>1331818</v>
      </c>
      <c r="S873" s="1106">
        <f t="shared" si="476"/>
        <v>1931818</v>
      </c>
      <c r="T873" s="1106">
        <f t="shared" si="477"/>
        <v>2231818</v>
      </c>
      <c r="U873" s="1106">
        <f t="shared" si="478"/>
        <v>431818</v>
      </c>
      <c r="V873" s="805">
        <v>43672</v>
      </c>
      <c r="W873" s="1094">
        <v>5159090</v>
      </c>
      <c r="X873" s="805">
        <v>43675</v>
      </c>
      <c r="Y873" s="1094">
        <v>6000000</v>
      </c>
      <c r="Z873" s="1157"/>
      <c r="AA873" s="1095"/>
      <c r="AB873" s="1095"/>
      <c r="AC873" s="1096"/>
      <c r="AD873" s="1096"/>
      <c r="AE873" s="1463">
        <f t="shared" si="482"/>
        <v>11159090</v>
      </c>
      <c r="AF873" s="1098">
        <f t="shared" si="479"/>
        <v>0</v>
      </c>
      <c r="AG873" s="1174"/>
      <c r="AH873" s="444"/>
    </row>
    <row r="874" spans="1:34" ht="15" hidden="1" customHeight="1" x14ac:dyDescent="0.25">
      <c r="A874" s="1099">
        <v>4</v>
      </c>
      <c r="B874" s="1100">
        <v>43657</v>
      </c>
      <c r="C874" s="800">
        <f t="shared" si="497"/>
        <v>863</v>
      </c>
      <c r="D874" s="818" t="s">
        <v>77</v>
      </c>
      <c r="E874" s="1101" t="s">
        <v>57</v>
      </c>
      <c r="F874" s="790"/>
      <c r="G874" s="1102">
        <f t="shared" si="492"/>
        <v>0</v>
      </c>
      <c r="H874" s="1103"/>
      <c r="I874" s="816">
        <f t="shared" si="493"/>
        <v>0</v>
      </c>
      <c r="J874" s="802">
        <v>4</v>
      </c>
      <c r="K874" s="816">
        <f t="shared" si="481"/>
        <v>8927272</v>
      </c>
      <c r="L874" s="803"/>
      <c r="M874" s="816">
        <f t="shared" si="494"/>
        <v>0</v>
      </c>
      <c r="N874" s="1104">
        <f t="shared" si="495"/>
        <v>4</v>
      </c>
      <c r="O874" s="1094">
        <f t="shared" si="463"/>
        <v>8927272</v>
      </c>
      <c r="P874" s="1094">
        <f t="shared" si="496"/>
        <v>160000</v>
      </c>
      <c r="Q874" s="1094"/>
      <c r="R874" s="1106">
        <f t="shared" si="475"/>
        <v>1331818</v>
      </c>
      <c r="S874" s="1106">
        <f t="shared" si="476"/>
        <v>1931818</v>
      </c>
      <c r="T874" s="1106">
        <f t="shared" si="477"/>
        <v>2231818</v>
      </c>
      <c r="U874" s="1106">
        <f t="shared" si="478"/>
        <v>431818</v>
      </c>
      <c r="V874" s="805">
        <v>43658</v>
      </c>
      <c r="W874" s="1094">
        <v>5000000</v>
      </c>
      <c r="X874" s="805">
        <v>43668</v>
      </c>
      <c r="Y874" s="1094">
        <v>3927272</v>
      </c>
      <c r="Z874" s="1157"/>
      <c r="AA874" s="1095"/>
      <c r="AB874" s="1095"/>
      <c r="AC874" s="1096"/>
      <c r="AD874" s="1096"/>
      <c r="AE874" s="1463">
        <f t="shared" si="482"/>
        <v>8927272</v>
      </c>
      <c r="AF874" s="1098">
        <f t="shared" si="479"/>
        <v>0</v>
      </c>
      <c r="AG874" s="1174"/>
      <c r="AH874" s="444"/>
    </row>
    <row r="875" spans="1:34" ht="15" hidden="1" customHeight="1" x14ac:dyDescent="0.25">
      <c r="A875" s="1099">
        <v>5</v>
      </c>
      <c r="B875" s="1100">
        <v>43657</v>
      </c>
      <c r="C875" s="800">
        <f t="shared" si="497"/>
        <v>864</v>
      </c>
      <c r="D875" s="818" t="s">
        <v>76</v>
      </c>
      <c r="E875" s="1101" t="s">
        <v>57</v>
      </c>
      <c r="F875" s="790">
        <v>2</v>
      </c>
      <c r="G875" s="1102">
        <f t="shared" si="492"/>
        <v>2663636</v>
      </c>
      <c r="H875" s="1103">
        <v>1</v>
      </c>
      <c r="I875" s="816">
        <f t="shared" si="493"/>
        <v>1931818</v>
      </c>
      <c r="J875" s="802">
        <v>2</v>
      </c>
      <c r="K875" s="816">
        <f t="shared" si="481"/>
        <v>4463636</v>
      </c>
      <c r="L875" s="803"/>
      <c r="M875" s="816">
        <f t="shared" si="494"/>
        <v>0</v>
      </c>
      <c r="N875" s="1104">
        <f t="shared" si="495"/>
        <v>5</v>
      </c>
      <c r="O875" s="1094">
        <f t="shared" si="463"/>
        <v>9059090</v>
      </c>
      <c r="P875" s="1094">
        <f t="shared" si="496"/>
        <v>200000</v>
      </c>
      <c r="Q875" s="1094"/>
      <c r="R875" s="1106">
        <f t="shared" si="475"/>
        <v>1331818</v>
      </c>
      <c r="S875" s="1106">
        <f t="shared" si="476"/>
        <v>1931818</v>
      </c>
      <c r="T875" s="1106">
        <f t="shared" si="477"/>
        <v>2231818</v>
      </c>
      <c r="U875" s="1106">
        <f t="shared" si="478"/>
        <v>431818</v>
      </c>
      <c r="V875" s="805">
        <v>43658</v>
      </c>
      <c r="W875" s="1094">
        <v>9059090</v>
      </c>
      <c r="X875" s="805"/>
      <c r="Y875" s="1094"/>
      <c r="Z875" s="1157"/>
      <c r="AA875" s="1095"/>
      <c r="AB875" s="1095"/>
      <c r="AC875" s="1096"/>
      <c r="AD875" s="1096"/>
      <c r="AE875" s="1463">
        <f t="shared" si="482"/>
        <v>9059090</v>
      </c>
      <c r="AF875" s="1098">
        <f t="shared" si="479"/>
        <v>0</v>
      </c>
      <c r="AG875" s="1091"/>
      <c r="AH875" s="1091"/>
    </row>
    <row r="876" spans="1:34" ht="15" hidden="1" customHeight="1" x14ac:dyDescent="0.25">
      <c r="A876" s="1099">
        <v>6</v>
      </c>
      <c r="B876" s="1100">
        <v>43657</v>
      </c>
      <c r="C876" s="800">
        <f t="shared" si="497"/>
        <v>865</v>
      </c>
      <c r="D876" s="818" t="s">
        <v>71</v>
      </c>
      <c r="E876" s="1101" t="s">
        <v>57</v>
      </c>
      <c r="F876" s="790"/>
      <c r="G876" s="1102">
        <f t="shared" si="492"/>
        <v>0</v>
      </c>
      <c r="H876" s="1103"/>
      <c r="I876" s="816">
        <f t="shared" si="493"/>
        <v>0</v>
      </c>
      <c r="J876" s="802">
        <v>4</v>
      </c>
      <c r="K876" s="816">
        <f t="shared" si="481"/>
        <v>8927272</v>
      </c>
      <c r="L876" s="803"/>
      <c r="M876" s="816">
        <f t="shared" si="494"/>
        <v>0</v>
      </c>
      <c r="N876" s="1104">
        <f t="shared" si="495"/>
        <v>4</v>
      </c>
      <c r="O876" s="1094">
        <f t="shared" si="463"/>
        <v>8927272</v>
      </c>
      <c r="P876" s="1094">
        <f t="shared" si="496"/>
        <v>160000</v>
      </c>
      <c r="Q876" s="1094"/>
      <c r="R876" s="1106">
        <f t="shared" si="475"/>
        <v>1331818</v>
      </c>
      <c r="S876" s="1106">
        <f t="shared" si="476"/>
        <v>1931818</v>
      </c>
      <c r="T876" s="1106">
        <f t="shared" si="477"/>
        <v>2231818</v>
      </c>
      <c r="U876" s="1106">
        <f t="shared" si="478"/>
        <v>431818</v>
      </c>
      <c r="V876" s="805">
        <v>43658</v>
      </c>
      <c r="W876" s="1094">
        <v>2000000</v>
      </c>
      <c r="X876" s="805">
        <v>43678</v>
      </c>
      <c r="Y876" s="1094">
        <v>6927272</v>
      </c>
      <c r="Z876" s="1157"/>
      <c r="AA876" s="1095"/>
      <c r="AB876" s="1095"/>
      <c r="AC876" s="1096"/>
      <c r="AD876" s="1096"/>
      <c r="AE876" s="1463">
        <f t="shared" si="482"/>
        <v>8927272</v>
      </c>
      <c r="AF876" s="1098">
        <f t="shared" si="479"/>
        <v>0</v>
      </c>
      <c r="AG876" s="1174"/>
      <c r="AH876" s="444"/>
    </row>
    <row r="877" spans="1:34" ht="15" hidden="1" customHeight="1" x14ac:dyDescent="0.25">
      <c r="A877" s="1099">
        <v>7</v>
      </c>
      <c r="B877" s="1100">
        <v>43657</v>
      </c>
      <c r="C877" s="800">
        <f t="shared" si="497"/>
        <v>866</v>
      </c>
      <c r="D877" s="818" t="s">
        <v>289</v>
      </c>
      <c r="E877" s="1101" t="s">
        <v>57</v>
      </c>
      <c r="F877" s="790"/>
      <c r="G877" s="1102">
        <f t="shared" si="492"/>
        <v>0</v>
      </c>
      <c r="H877" s="1103">
        <v>1</v>
      </c>
      <c r="I877" s="816">
        <f t="shared" si="493"/>
        <v>1931818</v>
      </c>
      <c r="J877" s="802">
        <v>3</v>
      </c>
      <c r="K877" s="816">
        <f t="shared" ref="K877:K908" si="498">J877*T877</f>
        <v>6695454</v>
      </c>
      <c r="L877" s="803"/>
      <c r="M877" s="816">
        <f t="shared" si="494"/>
        <v>0</v>
      </c>
      <c r="N877" s="1104">
        <f t="shared" si="495"/>
        <v>4</v>
      </c>
      <c r="O877" s="1094">
        <f t="shared" si="463"/>
        <v>8627272</v>
      </c>
      <c r="P877" s="1094">
        <f t="shared" si="496"/>
        <v>160000</v>
      </c>
      <c r="Q877" s="1094"/>
      <c r="R877" s="1106">
        <f t="shared" si="475"/>
        <v>1331818</v>
      </c>
      <c r="S877" s="1106">
        <f t="shared" si="476"/>
        <v>1931818</v>
      </c>
      <c r="T877" s="1106">
        <f t="shared" si="477"/>
        <v>2231818</v>
      </c>
      <c r="U877" s="1106">
        <f t="shared" si="478"/>
        <v>431818</v>
      </c>
      <c r="V877" s="805">
        <v>43658</v>
      </c>
      <c r="W877" s="1094">
        <v>8627272</v>
      </c>
      <c r="X877" s="805"/>
      <c r="Y877" s="1094"/>
      <c r="Z877" s="1157"/>
      <c r="AA877" s="1095"/>
      <c r="AB877" s="1095"/>
      <c r="AC877" s="1096"/>
      <c r="AD877" s="1096"/>
      <c r="AE877" s="1463">
        <f t="shared" si="482"/>
        <v>8627272</v>
      </c>
      <c r="AF877" s="1098">
        <f t="shared" si="479"/>
        <v>0</v>
      </c>
      <c r="AG877" s="1091"/>
      <c r="AH877" s="1091"/>
    </row>
    <row r="878" spans="1:34" ht="15" hidden="1" customHeight="1" x14ac:dyDescent="0.25">
      <c r="A878" s="1099">
        <v>8</v>
      </c>
      <c r="B878" s="1100">
        <v>43657</v>
      </c>
      <c r="C878" s="800">
        <f t="shared" si="497"/>
        <v>867</v>
      </c>
      <c r="D878" s="818" t="s">
        <v>37</v>
      </c>
      <c r="E878" s="1101" t="s">
        <v>88</v>
      </c>
      <c r="F878" s="790">
        <v>5</v>
      </c>
      <c r="G878" s="1102">
        <f t="shared" si="492"/>
        <v>6659090</v>
      </c>
      <c r="H878" s="1103"/>
      <c r="I878" s="816">
        <f t="shared" si="493"/>
        <v>0</v>
      </c>
      <c r="J878" s="802">
        <v>4</v>
      </c>
      <c r="K878" s="816">
        <f t="shared" si="498"/>
        <v>8927272</v>
      </c>
      <c r="L878" s="803">
        <v>1</v>
      </c>
      <c r="M878" s="816">
        <f t="shared" si="494"/>
        <v>431818</v>
      </c>
      <c r="N878" s="1104">
        <f t="shared" si="495"/>
        <v>10</v>
      </c>
      <c r="O878" s="1094">
        <f t="shared" si="463"/>
        <v>16018180</v>
      </c>
      <c r="P878" s="1094">
        <f t="shared" si="496"/>
        <v>400000</v>
      </c>
      <c r="Q878" s="1094"/>
      <c r="R878" s="1106">
        <f t="shared" si="475"/>
        <v>1331818</v>
      </c>
      <c r="S878" s="1106">
        <f t="shared" si="476"/>
        <v>1931818</v>
      </c>
      <c r="T878" s="1106">
        <f t="shared" si="477"/>
        <v>2231818</v>
      </c>
      <c r="U878" s="1106">
        <f t="shared" si="478"/>
        <v>431818</v>
      </c>
      <c r="V878" s="805">
        <v>43661</v>
      </c>
      <c r="W878" s="1094">
        <v>16018180</v>
      </c>
      <c r="X878" s="805"/>
      <c r="Y878" s="1094"/>
      <c r="Z878" s="1157"/>
      <c r="AA878" s="1095"/>
      <c r="AB878" s="1095"/>
      <c r="AC878" s="1096"/>
      <c r="AD878" s="1096"/>
      <c r="AE878" s="1463">
        <f t="shared" si="482"/>
        <v>16018180</v>
      </c>
      <c r="AF878" s="1098">
        <f t="shared" si="479"/>
        <v>0</v>
      </c>
      <c r="AG878" s="1091"/>
      <c r="AH878" s="1091"/>
    </row>
    <row r="879" spans="1:34" ht="15" hidden="1" customHeight="1" x14ac:dyDescent="0.25">
      <c r="A879" s="1099">
        <v>9</v>
      </c>
      <c r="B879" s="1100">
        <v>43657</v>
      </c>
      <c r="C879" s="800">
        <f t="shared" si="497"/>
        <v>868</v>
      </c>
      <c r="D879" s="818" t="s">
        <v>92</v>
      </c>
      <c r="E879" s="1101" t="s">
        <v>88</v>
      </c>
      <c r="F879" s="790">
        <v>5</v>
      </c>
      <c r="G879" s="1102">
        <f t="shared" si="492"/>
        <v>6659090</v>
      </c>
      <c r="H879" s="1103"/>
      <c r="I879" s="816">
        <f t="shared" si="493"/>
        <v>0</v>
      </c>
      <c r="J879" s="802"/>
      <c r="K879" s="816">
        <f t="shared" si="498"/>
        <v>0</v>
      </c>
      <c r="L879" s="803"/>
      <c r="M879" s="816">
        <f t="shared" si="494"/>
        <v>0</v>
      </c>
      <c r="N879" s="1104">
        <f t="shared" si="495"/>
        <v>5</v>
      </c>
      <c r="O879" s="1094">
        <f t="shared" si="463"/>
        <v>6659090</v>
      </c>
      <c r="P879" s="1094">
        <f t="shared" si="496"/>
        <v>200000</v>
      </c>
      <c r="Q879" s="1094"/>
      <c r="R879" s="1106">
        <f t="shared" si="475"/>
        <v>1331818</v>
      </c>
      <c r="S879" s="1106">
        <f t="shared" si="476"/>
        <v>1931818</v>
      </c>
      <c r="T879" s="1106">
        <f t="shared" si="477"/>
        <v>2231818</v>
      </c>
      <c r="U879" s="1106">
        <f t="shared" si="478"/>
        <v>431818</v>
      </c>
      <c r="V879" s="856">
        <v>43662</v>
      </c>
      <c r="W879" s="1094">
        <v>6659090</v>
      </c>
      <c r="X879" s="805"/>
      <c r="Y879" s="1094"/>
      <c r="Z879" s="1157"/>
      <c r="AA879" s="1095"/>
      <c r="AB879" s="1095"/>
      <c r="AC879" s="1096"/>
      <c r="AD879" s="1096"/>
      <c r="AE879" s="1463">
        <f t="shared" si="482"/>
        <v>6659090</v>
      </c>
      <c r="AF879" s="1098">
        <f t="shared" si="479"/>
        <v>0</v>
      </c>
      <c r="AG879" s="1091"/>
      <c r="AH879" s="1091"/>
    </row>
    <row r="880" spans="1:34" ht="15" hidden="1" customHeight="1" x14ac:dyDescent="0.25">
      <c r="A880" s="1099">
        <f t="shared" ref="A880" si="499">+A879+1</f>
        <v>10</v>
      </c>
      <c r="B880" s="1100">
        <v>43657</v>
      </c>
      <c r="C880" s="800">
        <f t="shared" si="497"/>
        <v>869</v>
      </c>
      <c r="D880" s="818" t="s">
        <v>177</v>
      </c>
      <c r="E880" s="1101" t="s">
        <v>88</v>
      </c>
      <c r="F880" s="790">
        <v>2</v>
      </c>
      <c r="G880" s="1102">
        <f t="shared" si="492"/>
        <v>2663636</v>
      </c>
      <c r="H880" s="1103"/>
      <c r="I880" s="816">
        <f t="shared" si="493"/>
        <v>0</v>
      </c>
      <c r="J880" s="802">
        <v>2</v>
      </c>
      <c r="K880" s="816">
        <f t="shared" si="498"/>
        <v>4463636</v>
      </c>
      <c r="L880" s="803">
        <v>1</v>
      </c>
      <c r="M880" s="816">
        <f t="shared" si="494"/>
        <v>431818</v>
      </c>
      <c r="N880" s="1104">
        <f t="shared" si="495"/>
        <v>5</v>
      </c>
      <c r="O880" s="1094">
        <f t="shared" si="463"/>
        <v>7559090</v>
      </c>
      <c r="P880" s="1094">
        <f t="shared" si="496"/>
        <v>200000</v>
      </c>
      <c r="Q880" s="1094"/>
      <c r="R880" s="1106">
        <f t="shared" si="475"/>
        <v>1331818</v>
      </c>
      <c r="S880" s="1106">
        <f t="shared" si="476"/>
        <v>1931818</v>
      </c>
      <c r="T880" s="1106">
        <f t="shared" si="477"/>
        <v>2231818</v>
      </c>
      <c r="U880" s="1106">
        <f t="shared" si="478"/>
        <v>431818</v>
      </c>
      <c r="V880" s="805">
        <v>43668</v>
      </c>
      <c r="W880" s="1094">
        <v>7559090</v>
      </c>
      <c r="X880" s="805"/>
      <c r="Y880" s="1094"/>
      <c r="Z880" s="805"/>
      <c r="AA880" s="1095">
        <v>0</v>
      </c>
      <c r="AB880" s="1095"/>
      <c r="AC880" s="1096"/>
      <c r="AD880" s="1096"/>
      <c r="AE880" s="1463">
        <f t="shared" si="482"/>
        <v>7559090</v>
      </c>
      <c r="AF880" s="1098">
        <f t="shared" si="479"/>
        <v>0</v>
      </c>
      <c r="AG880" s="1174"/>
      <c r="AH880" s="444"/>
    </row>
    <row r="881" spans="1:34" ht="15" hidden="1" customHeight="1" x14ac:dyDescent="0.25">
      <c r="A881" s="1099">
        <v>1</v>
      </c>
      <c r="B881" s="1100">
        <v>43658</v>
      </c>
      <c r="C881" s="800">
        <v>870</v>
      </c>
      <c r="D881" s="818" t="s">
        <v>50</v>
      </c>
      <c r="E881" s="1101" t="s">
        <v>273</v>
      </c>
      <c r="F881" s="790">
        <v>6</v>
      </c>
      <c r="G881" s="1102">
        <f t="shared" si="492"/>
        <v>7990908</v>
      </c>
      <c r="H881" s="1103"/>
      <c r="I881" s="816">
        <f t="shared" si="493"/>
        <v>0</v>
      </c>
      <c r="J881" s="802">
        <v>3</v>
      </c>
      <c r="K881" s="816">
        <f t="shared" si="498"/>
        <v>6695454</v>
      </c>
      <c r="L881" s="803">
        <v>1</v>
      </c>
      <c r="M881" s="816">
        <f t="shared" si="494"/>
        <v>431818</v>
      </c>
      <c r="N881" s="1104">
        <f>F881+H881+J881+L881</f>
        <v>10</v>
      </c>
      <c r="O881" s="1094">
        <f t="shared" si="463"/>
        <v>15118180</v>
      </c>
      <c r="P881" s="1094">
        <f>+N881*40000</f>
        <v>400000</v>
      </c>
      <c r="Q881" s="1094"/>
      <c r="R881" s="1106">
        <f t="shared" si="475"/>
        <v>1331818</v>
      </c>
      <c r="S881" s="1106">
        <f t="shared" si="476"/>
        <v>1931818</v>
      </c>
      <c r="T881" s="1106">
        <f t="shared" si="477"/>
        <v>2231818</v>
      </c>
      <c r="U881" s="1106">
        <f t="shared" si="478"/>
        <v>431818</v>
      </c>
      <c r="V881" s="805">
        <v>43661</v>
      </c>
      <c r="W881" s="1094">
        <v>15118180</v>
      </c>
      <c r="X881" s="805"/>
      <c r="Y881" s="1094"/>
      <c r="Z881" s="1157"/>
      <c r="AA881" s="1095"/>
      <c r="AB881" s="1095"/>
      <c r="AC881" s="1096"/>
      <c r="AD881" s="1096"/>
      <c r="AE881" s="1463">
        <f t="shared" si="482"/>
        <v>15118180</v>
      </c>
      <c r="AF881" s="1098">
        <f t="shared" si="479"/>
        <v>0</v>
      </c>
      <c r="AG881" s="1091"/>
      <c r="AH881" s="1091"/>
    </row>
    <row r="882" spans="1:34" ht="15" hidden="1" customHeight="1" x14ac:dyDescent="0.25">
      <c r="A882" s="1099">
        <v>2</v>
      </c>
      <c r="B882" s="1100">
        <v>43658</v>
      </c>
      <c r="C882" s="800">
        <v>871</v>
      </c>
      <c r="D882" s="818" t="s">
        <v>290</v>
      </c>
      <c r="E882" s="1101" t="s">
        <v>273</v>
      </c>
      <c r="F882" s="790">
        <v>7</v>
      </c>
      <c r="G882" s="1102">
        <f t="shared" si="492"/>
        <v>9322726</v>
      </c>
      <c r="H882" s="1103"/>
      <c r="I882" s="816">
        <f t="shared" si="493"/>
        <v>0</v>
      </c>
      <c r="J882" s="802">
        <v>3</v>
      </c>
      <c r="K882" s="816">
        <f t="shared" si="498"/>
        <v>6695454</v>
      </c>
      <c r="L882" s="803">
        <v>1</v>
      </c>
      <c r="M882" s="816">
        <f t="shared" si="494"/>
        <v>431818</v>
      </c>
      <c r="N882" s="1104">
        <f t="shared" ref="N882:N885" si="500">F882+H882+J882+L882</f>
        <v>11</v>
      </c>
      <c r="O882" s="1094">
        <f t="shared" si="463"/>
        <v>16449998</v>
      </c>
      <c r="P882" s="1094">
        <f t="shared" ref="P882:P885" si="501">+N882*40000</f>
        <v>440000</v>
      </c>
      <c r="Q882" s="1094"/>
      <c r="R882" s="1106">
        <f t="shared" si="475"/>
        <v>1331818</v>
      </c>
      <c r="S882" s="1106">
        <f t="shared" si="476"/>
        <v>1931818</v>
      </c>
      <c r="T882" s="1106">
        <f t="shared" si="477"/>
        <v>2231818</v>
      </c>
      <c r="U882" s="1106">
        <f t="shared" si="478"/>
        <v>431818</v>
      </c>
      <c r="V882" s="805">
        <v>43689</v>
      </c>
      <c r="W882" s="1094">
        <v>16449998</v>
      </c>
      <c r="X882" s="805"/>
      <c r="Y882" s="1094"/>
      <c r="Z882" s="1157"/>
      <c r="AA882" s="1095"/>
      <c r="AB882" s="1095"/>
      <c r="AC882" s="1096"/>
      <c r="AD882" s="1096"/>
      <c r="AE882" s="1463">
        <f t="shared" si="482"/>
        <v>16449998</v>
      </c>
      <c r="AF882" s="1098">
        <f t="shared" si="479"/>
        <v>0</v>
      </c>
      <c r="AG882" s="1174"/>
      <c r="AH882" s="444"/>
    </row>
    <row r="883" spans="1:34" ht="15" hidden="1" customHeight="1" x14ac:dyDescent="0.25">
      <c r="A883" s="1099">
        <v>3</v>
      </c>
      <c r="B883" s="1100">
        <v>43658</v>
      </c>
      <c r="C883" s="800">
        <v>872</v>
      </c>
      <c r="D883" s="818" t="s">
        <v>55</v>
      </c>
      <c r="E883" s="1101" t="s">
        <v>88</v>
      </c>
      <c r="F883" s="790">
        <v>6</v>
      </c>
      <c r="G883" s="1102">
        <f t="shared" si="492"/>
        <v>7990908</v>
      </c>
      <c r="H883" s="1103"/>
      <c r="I883" s="816">
        <f t="shared" si="493"/>
        <v>0</v>
      </c>
      <c r="J883" s="802">
        <v>4</v>
      </c>
      <c r="K883" s="816">
        <f t="shared" si="498"/>
        <v>8927272</v>
      </c>
      <c r="L883" s="803"/>
      <c r="M883" s="816">
        <f t="shared" si="494"/>
        <v>0</v>
      </c>
      <c r="N883" s="1104">
        <f t="shared" si="500"/>
        <v>10</v>
      </c>
      <c r="O883" s="1094">
        <f t="shared" si="463"/>
        <v>16918180</v>
      </c>
      <c r="P883" s="1094">
        <f t="shared" si="501"/>
        <v>400000</v>
      </c>
      <c r="Q883" s="1094"/>
      <c r="R883" s="1106">
        <f t="shared" si="475"/>
        <v>1331818</v>
      </c>
      <c r="S883" s="1106">
        <f t="shared" si="476"/>
        <v>1931818</v>
      </c>
      <c r="T883" s="1106">
        <f t="shared" si="477"/>
        <v>2231818</v>
      </c>
      <c r="U883" s="1106">
        <f t="shared" si="478"/>
        <v>431818</v>
      </c>
      <c r="V883" s="805">
        <v>43661</v>
      </c>
      <c r="W883" s="1094">
        <v>16918180</v>
      </c>
      <c r="X883" s="805"/>
      <c r="Y883" s="1094"/>
      <c r="Z883" s="805"/>
      <c r="AA883" s="1095">
        <v>0</v>
      </c>
      <c r="AB883" s="1095"/>
      <c r="AC883" s="1096"/>
      <c r="AD883" s="1096"/>
      <c r="AE883" s="1463">
        <f t="shared" si="482"/>
        <v>16918180</v>
      </c>
      <c r="AF883" s="1098">
        <f t="shared" si="479"/>
        <v>0</v>
      </c>
      <c r="AG883" s="1091"/>
      <c r="AH883" s="1091"/>
    </row>
    <row r="884" spans="1:34" ht="15" hidden="1" customHeight="1" x14ac:dyDescent="0.25">
      <c r="A884" s="1111">
        <v>4</v>
      </c>
      <c r="B884" s="1100">
        <v>43658</v>
      </c>
      <c r="C884" s="800">
        <v>873</v>
      </c>
      <c r="D884" s="818" t="s">
        <v>101</v>
      </c>
      <c r="E884" s="1101" t="s">
        <v>88</v>
      </c>
      <c r="F884" s="790">
        <v>7</v>
      </c>
      <c r="G884" s="1102">
        <f t="shared" si="492"/>
        <v>9322726</v>
      </c>
      <c r="H884" s="1103"/>
      <c r="I884" s="816">
        <f t="shared" si="493"/>
        <v>0</v>
      </c>
      <c r="J884" s="802">
        <v>2</v>
      </c>
      <c r="K884" s="816">
        <f t="shared" si="498"/>
        <v>4463636</v>
      </c>
      <c r="L884" s="803">
        <v>1</v>
      </c>
      <c r="M884" s="816">
        <f t="shared" si="494"/>
        <v>431818</v>
      </c>
      <c r="N884" s="1104">
        <f t="shared" si="500"/>
        <v>10</v>
      </c>
      <c r="O884" s="1094">
        <f t="shared" si="463"/>
        <v>14218180</v>
      </c>
      <c r="P884" s="1094">
        <f t="shared" si="501"/>
        <v>400000</v>
      </c>
      <c r="Q884" s="1094"/>
      <c r="R884" s="1106">
        <f t="shared" si="475"/>
        <v>1331818</v>
      </c>
      <c r="S884" s="1106">
        <f t="shared" si="476"/>
        <v>1931818</v>
      </c>
      <c r="T884" s="1106">
        <f t="shared" si="477"/>
        <v>2231818</v>
      </c>
      <c r="U884" s="1106">
        <f t="shared" si="478"/>
        <v>431818</v>
      </c>
      <c r="V884" s="805">
        <v>43670</v>
      </c>
      <c r="W884" s="1094">
        <v>14218180</v>
      </c>
      <c r="X884" s="1094"/>
      <c r="Y884" s="1094">
        <v>0</v>
      </c>
      <c r="Z884" s="805"/>
      <c r="AA884" s="1095"/>
      <c r="AB884" s="1095"/>
      <c r="AC884" s="1096"/>
      <c r="AD884" s="1096"/>
      <c r="AE884" s="1463">
        <f t="shared" si="482"/>
        <v>14218180</v>
      </c>
      <c r="AF884" s="1098">
        <f t="shared" si="479"/>
        <v>0</v>
      </c>
      <c r="AG884" s="1174"/>
      <c r="AH884" s="444"/>
    </row>
    <row r="885" spans="1:34" ht="15" customHeight="1" x14ac:dyDescent="0.25">
      <c r="A885" s="1111">
        <v>5</v>
      </c>
      <c r="B885" s="1100">
        <v>43658</v>
      </c>
      <c r="C885" s="800">
        <v>874</v>
      </c>
      <c r="D885" s="818" t="s">
        <v>56</v>
      </c>
      <c r="E885" s="1101" t="s">
        <v>57</v>
      </c>
      <c r="F885" s="790">
        <v>5</v>
      </c>
      <c r="G885" s="1102">
        <f t="shared" si="492"/>
        <v>6659090</v>
      </c>
      <c r="H885" s="1103"/>
      <c r="I885" s="816">
        <f t="shared" si="493"/>
        <v>0</v>
      </c>
      <c r="J885" s="802">
        <v>5</v>
      </c>
      <c r="K885" s="816">
        <f t="shared" si="498"/>
        <v>11159090</v>
      </c>
      <c r="L885" s="803"/>
      <c r="M885" s="816">
        <f t="shared" si="494"/>
        <v>0</v>
      </c>
      <c r="N885" s="1104">
        <f t="shared" si="500"/>
        <v>10</v>
      </c>
      <c r="O885" s="1094">
        <f t="shared" si="463"/>
        <v>17818180</v>
      </c>
      <c r="P885" s="1094">
        <f t="shared" si="501"/>
        <v>400000</v>
      </c>
      <c r="Q885" s="1094"/>
      <c r="R885" s="1106">
        <f t="shared" si="475"/>
        <v>1331818</v>
      </c>
      <c r="S885" s="1106">
        <f t="shared" si="476"/>
        <v>1931818</v>
      </c>
      <c r="T885" s="1106">
        <f t="shared" si="477"/>
        <v>2231818</v>
      </c>
      <c r="U885" s="1106">
        <f t="shared" si="478"/>
        <v>431818</v>
      </c>
      <c r="V885" s="805"/>
      <c r="W885" s="1094"/>
      <c r="X885" s="805"/>
      <c r="Y885" s="1094"/>
      <c r="Z885" s="805"/>
      <c r="AA885" s="1095"/>
      <c r="AB885" s="1095"/>
      <c r="AC885" s="1096"/>
      <c r="AD885" s="1096"/>
      <c r="AE885" s="1463">
        <f t="shared" si="482"/>
        <v>0</v>
      </c>
      <c r="AF885" s="1098">
        <f t="shared" si="479"/>
        <v>17818180</v>
      </c>
      <c r="AG885" s="1174" t="s">
        <v>321</v>
      </c>
      <c r="AH885" s="444" t="s">
        <v>279</v>
      </c>
    </row>
    <row r="886" spans="1:34" ht="15" hidden="1" customHeight="1" x14ac:dyDescent="0.25">
      <c r="A886" s="1099">
        <v>1</v>
      </c>
      <c r="B886" s="1100">
        <v>43661</v>
      </c>
      <c r="C886" s="800">
        <v>875</v>
      </c>
      <c r="D886" s="818" t="s">
        <v>55</v>
      </c>
      <c r="E886" s="1101" t="s">
        <v>273</v>
      </c>
      <c r="F886" s="790">
        <v>7</v>
      </c>
      <c r="G886" s="1102">
        <f t="shared" si="492"/>
        <v>9322726</v>
      </c>
      <c r="H886" s="1103"/>
      <c r="I886" s="816">
        <f t="shared" si="493"/>
        <v>0</v>
      </c>
      <c r="J886" s="802">
        <v>2</v>
      </c>
      <c r="K886" s="816">
        <f t="shared" si="498"/>
        <v>4463636</v>
      </c>
      <c r="L886" s="803">
        <v>2</v>
      </c>
      <c r="M886" s="816">
        <f t="shared" si="494"/>
        <v>863636</v>
      </c>
      <c r="N886" s="1104">
        <f>F886+H886+J886+L886</f>
        <v>11</v>
      </c>
      <c r="O886" s="1094">
        <f t="shared" si="463"/>
        <v>14649998</v>
      </c>
      <c r="P886" s="1094">
        <f>+N886*40000</f>
        <v>440000</v>
      </c>
      <c r="Q886" s="1094"/>
      <c r="R886" s="1106">
        <f t="shared" si="475"/>
        <v>1331818</v>
      </c>
      <c r="S886" s="1106">
        <f t="shared" si="476"/>
        <v>1931818</v>
      </c>
      <c r="T886" s="1106">
        <f t="shared" si="477"/>
        <v>2231818</v>
      </c>
      <c r="U886" s="1106">
        <f t="shared" si="478"/>
        <v>431818</v>
      </c>
      <c r="V886" s="805">
        <v>43687</v>
      </c>
      <c r="W886" s="1094">
        <v>14650000</v>
      </c>
      <c r="X886" s="805"/>
      <c r="Y886" s="1094"/>
      <c r="Z886" s="1157"/>
      <c r="AA886" s="1095"/>
      <c r="AB886" s="1095"/>
      <c r="AC886" s="1096"/>
      <c r="AD886" s="1096"/>
      <c r="AE886" s="1463">
        <f t="shared" si="482"/>
        <v>14650000</v>
      </c>
      <c r="AF886" s="1098">
        <f t="shared" si="479"/>
        <v>-2</v>
      </c>
      <c r="AG886" s="1174"/>
      <c r="AH886" s="444"/>
    </row>
    <row r="887" spans="1:34" s="1447" customFormat="1" ht="15" customHeight="1" x14ac:dyDescent="0.25">
      <c r="A887" s="1274">
        <v>2</v>
      </c>
      <c r="B887" s="1275">
        <v>43661</v>
      </c>
      <c r="C887" s="810">
        <v>876</v>
      </c>
      <c r="D887" s="1453" t="s">
        <v>91</v>
      </c>
      <c r="E887" s="1276" t="s">
        <v>88</v>
      </c>
      <c r="F887" s="812">
        <v>7</v>
      </c>
      <c r="G887" s="1454">
        <f t="shared" si="492"/>
        <v>9322726</v>
      </c>
      <c r="H887" s="1277"/>
      <c r="I887" s="1455">
        <f t="shared" si="493"/>
        <v>0</v>
      </c>
      <c r="J887" s="813">
        <v>2</v>
      </c>
      <c r="K887" s="1455">
        <f t="shared" si="498"/>
        <v>4463636</v>
      </c>
      <c r="L887" s="814">
        <v>1</v>
      </c>
      <c r="M887" s="1455">
        <f t="shared" si="494"/>
        <v>431818</v>
      </c>
      <c r="N887" s="1456">
        <f t="shared" ref="N887" si="502">F887+H887+J887+L887</f>
        <v>10</v>
      </c>
      <c r="O887" s="1278">
        <f t="shared" si="463"/>
        <v>14218180</v>
      </c>
      <c r="P887" s="1278">
        <f t="shared" ref="P887" si="503">+N887*40000</f>
        <v>400000</v>
      </c>
      <c r="Q887" s="1278"/>
      <c r="R887" s="1279">
        <f t="shared" si="475"/>
        <v>1331818</v>
      </c>
      <c r="S887" s="1279">
        <f t="shared" si="476"/>
        <v>1931818</v>
      </c>
      <c r="T887" s="1279">
        <f t="shared" si="477"/>
        <v>2231818</v>
      </c>
      <c r="U887" s="1279">
        <f t="shared" si="478"/>
        <v>431818</v>
      </c>
      <c r="V887" s="815">
        <v>43663</v>
      </c>
      <c r="W887" s="1278">
        <v>9000000</v>
      </c>
      <c r="X887" s="815"/>
      <c r="Y887" s="1278"/>
      <c r="Z887" s="1284"/>
      <c r="AA887" s="1280"/>
      <c r="AB887" s="1280"/>
      <c r="AC887" s="1281"/>
      <c r="AD887" s="1281"/>
      <c r="AE887" s="1463">
        <f t="shared" si="482"/>
        <v>9000000</v>
      </c>
      <c r="AF887" s="1458">
        <f t="shared" si="479"/>
        <v>5218180</v>
      </c>
      <c r="AG887" s="1459" t="s">
        <v>185</v>
      </c>
      <c r="AH887" s="786" t="s">
        <v>279</v>
      </c>
    </row>
    <row r="888" spans="1:34" ht="15" hidden="1" customHeight="1" x14ac:dyDescent="0.25">
      <c r="A888" s="1099">
        <v>1</v>
      </c>
      <c r="B888" s="1100">
        <v>43662</v>
      </c>
      <c r="C888" s="800">
        <v>877</v>
      </c>
      <c r="D888" s="818" t="s">
        <v>39</v>
      </c>
      <c r="E888" s="1101" t="s">
        <v>273</v>
      </c>
      <c r="F888" s="790">
        <v>7</v>
      </c>
      <c r="G888" s="1102">
        <f t="shared" si="492"/>
        <v>9322726</v>
      </c>
      <c r="H888" s="1103"/>
      <c r="I888" s="816">
        <f t="shared" si="493"/>
        <v>0</v>
      </c>
      <c r="J888" s="802"/>
      <c r="K888" s="816">
        <f t="shared" si="498"/>
        <v>0</v>
      </c>
      <c r="L888" s="803"/>
      <c r="M888" s="816">
        <f t="shared" si="494"/>
        <v>0</v>
      </c>
      <c r="N888" s="1104">
        <f>F888+H888+J888+L888</f>
        <v>7</v>
      </c>
      <c r="O888" s="1094">
        <f t="shared" si="463"/>
        <v>9322726</v>
      </c>
      <c r="P888" s="1094">
        <f>+N888*40000</f>
        <v>280000</v>
      </c>
      <c r="Q888" s="1094"/>
      <c r="R888" s="1106">
        <f t="shared" si="475"/>
        <v>1331818</v>
      </c>
      <c r="S888" s="1106">
        <f t="shared" si="476"/>
        <v>1931818</v>
      </c>
      <c r="T888" s="1106">
        <f t="shared" si="477"/>
        <v>2231818</v>
      </c>
      <c r="U888" s="1106">
        <f t="shared" si="478"/>
        <v>431818</v>
      </c>
      <c r="V888" s="805">
        <v>43675</v>
      </c>
      <c r="W888" s="1094">
        <v>9322726</v>
      </c>
      <c r="X888" s="805"/>
      <c r="Y888" s="1094"/>
      <c r="Z888" s="1157"/>
      <c r="AA888" s="1095"/>
      <c r="AB888" s="1095"/>
      <c r="AC888" s="1096"/>
      <c r="AD888" s="1096"/>
      <c r="AE888" s="1463">
        <f t="shared" si="482"/>
        <v>9322726</v>
      </c>
      <c r="AF888" s="1098">
        <f t="shared" si="479"/>
        <v>0</v>
      </c>
      <c r="AG888" s="1174"/>
      <c r="AH888" s="444"/>
    </row>
    <row r="889" spans="1:34" ht="15" hidden="1" customHeight="1" x14ac:dyDescent="0.25">
      <c r="A889" s="1099">
        <v>2</v>
      </c>
      <c r="B889" s="1100">
        <v>43662</v>
      </c>
      <c r="C889" s="800">
        <v>878</v>
      </c>
      <c r="D889" s="818" t="s">
        <v>45</v>
      </c>
      <c r="E889" s="1101" t="s">
        <v>273</v>
      </c>
      <c r="F889" s="790"/>
      <c r="G889" s="1102">
        <f t="shared" si="492"/>
        <v>0</v>
      </c>
      <c r="H889" s="1103">
        <v>3</v>
      </c>
      <c r="I889" s="816">
        <f t="shared" si="493"/>
        <v>5795454</v>
      </c>
      <c r="J889" s="802"/>
      <c r="K889" s="816">
        <f t="shared" si="498"/>
        <v>0</v>
      </c>
      <c r="L889" s="803"/>
      <c r="M889" s="816">
        <f t="shared" si="494"/>
        <v>0</v>
      </c>
      <c r="N889" s="1104">
        <f t="shared" ref="N889:N893" si="504">F889+H889+J889+L889</f>
        <v>3</v>
      </c>
      <c r="O889" s="1094">
        <f t="shared" si="463"/>
        <v>5795454</v>
      </c>
      <c r="P889" s="1094">
        <f t="shared" ref="P889:P893" si="505">+N889*40000</f>
        <v>120000</v>
      </c>
      <c r="Q889" s="1094"/>
      <c r="R889" s="1106">
        <f t="shared" si="475"/>
        <v>1331818</v>
      </c>
      <c r="S889" s="1106">
        <f t="shared" si="476"/>
        <v>1931818</v>
      </c>
      <c r="T889" s="1106">
        <f t="shared" si="477"/>
        <v>2231818</v>
      </c>
      <c r="U889" s="1106">
        <f t="shared" si="478"/>
        <v>431818</v>
      </c>
      <c r="V889" s="805">
        <v>43663</v>
      </c>
      <c r="W889" s="1094">
        <v>5795454</v>
      </c>
      <c r="X889" s="805"/>
      <c r="Y889" s="1094"/>
      <c r="Z889" s="1157"/>
      <c r="AA889" s="1095"/>
      <c r="AB889" s="1095"/>
      <c r="AC889" s="1096"/>
      <c r="AD889" s="1096"/>
      <c r="AE889" s="1463">
        <f t="shared" si="482"/>
        <v>5795454</v>
      </c>
      <c r="AF889" s="1098">
        <f t="shared" si="479"/>
        <v>0</v>
      </c>
      <c r="AG889" s="1091"/>
      <c r="AH889" s="1091"/>
    </row>
    <row r="890" spans="1:34" ht="15" hidden="1" customHeight="1" x14ac:dyDescent="0.25">
      <c r="A890" s="1099">
        <v>3</v>
      </c>
      <c r="B890" s="1100">
        <v>43662</v>
      </c>
      <c r="C890" s="800">
        <v>879</v>
      </c>
      <c r="D890" s="818" t="s">
        <v>255</v>
      </c>
      <c r="E890" s="1101" t="s">
        <v>273</v>
      </c>
      <c r="F890" s="790">
        <v>10</v>
      </c>
      <c r="G890" s="1102">
        <f t="shared" si="492"/>
        <v>13318180</v>
      </c>
      <c r="H890" s="1103"/>
      <c r="I890" s="816">
        <f t="shared" si="493"/>
        <v>0</v>
      </c>
      <c r="J890" s="802"/>
      <c r="K890" s="816">
        <f t="shared" si="498"/>
        <v>0</v>
      </c>
      <c r="L890" s="803"/>
      <c r="M890" s="816">
        <f t="shared" si="494"/>
        <v>0</v>
      </c>
      <c r="N890" s="1104"/>
      <c r="O890" s="1094">
        <f t="shared" si="463"/>
        <v>13318180</v>
      </c>
      <c r="P890" s="1094">
        <f t="shared" si="505"/>
        <v>0</v>
      </c>
      <c r="Q890" s="1094"/>
      <c r="R890" s="1106">
        <f t="shared" si="475"/>
        <v>1331818</v>
      </c>
      <c r="S890" s="1106">
        <f t="shared" si="476"/>
        <v>1931818</v>
      </c>
      <c r="T890" s="1106">
        <f t="shared" si="477"/>
        <v>2231818</v>
      </c>
      <c r="U890" s="1106">
        <f t="shared" si="478"/>
        <v>431818</v>
      </c>
      <c r="V890" s="805">
        <v>43663</v>
      </c>
      <c r="W890" s="1094">
        <v>13318180</v>
      </c>
      <c r="X890" s="805"/>
      <c r="Y890" s="1094"/>
      <c r="Z890" s="1157"/>
      <c r="AA890" s="1095"/>
      <c r="AB890" s="1095"/>
      <c r="AC890" s="1096"/>
      <c r="AD890" s="1096"/>
      <c r="AE890" s="1463">
        <f t="shared" si="482"/>
        <v>13318180</v>
      </c>
      <c r="AF890" s="1098">
        <f t="shared" si="479"/>
        <v>0</v>
      </c>
      <c r="AG890" s="1091"/>
      <c r="AH890" s="1091"/>
    </row>
    <row r="891" spans="1:34" ht="15" customHeight="1" x14ac:dyDescent="0.25">
      <c r="A891" s="1099">
        <v>4</v>
      </c>
      <c r="B891" s="1100">
        <v>43662</v>
      </c>
      <c r="C891" s="800">
        <v>880</v>
      </c>
      <c r="D891" s="818" t="s">
        <v>41</v>
      </c>
      <c r="E891" s="1101" t="s">
        <v>31</v>
      </c>
      <c r="F891" s="790">
        <v>8</v>
      </c>
      <c r="G891" s="1102">
        <f t="shared" si="492"/>
        <v>10654544</v>
      </c>
      <c r="H891" s="1103"/>
      <c r="I891" s="816">
        <f t="shared" si="493"/>
        <v>0</v>
      </c>
      <c r="J891" s="802">
        <v>2</v>
      </c>
      <c r="K891" s="816">
        <f t="shared" si="498"/>
        <v>4463636</v>
      </c>
      <c r="L891" s="803"/>
      <c r="M891" s="816">
        <f t="shared" si="494"/>
        <v>0</v>
      </c>
      <c r="N891" s="1104">
        <f>F891+H891+J891+L891</f>
        <v>10</v>
      </c>
      <c r="O891" s="1094">
        <f t="shared" si="463"/>
        <v>15118180</v>
      </c>
      <c r="P891" s="1094">
        <f>+N891*40000</f>
        <v>400000</v>
      </c>
      <c r="Q891" s="1094"/>
      <c r="R891" s="1106">
        <f t="shared" si="475"/>
        <v>1331818</v>
      </c>
      <c r="S891" s="1106">
        <f t="shared" si="476"/>
        <v>1931818</v>
      </c>
      <c r="T891" s="1106">
        <f t="shared" si="477"/>
        <v>2231818</v>
      </c>
      <c r="U891" s="1106">
        <f t="shared" si="478"/>
        <v>431818</v>
      </c>
      <c r="V891" s="805">
        <v>43697</v>
      </c>
      <c r="W891" s="1094">
        <v>15118180</v>
      </c>
      <c r="X891" s="805"/>
      <c r="Y891" s="1094"/>
      <c r="Z891" s="1157"/>
      <c r="AA891" s="1095"/>
      <c r="AB891" s="1095"/>
      <c r="AC891" s="1096"/>
      <c r="AD891" s="1096"/>
      <c r="AE891" s="1463">
        <f t="shared" si="482"/>
        <v>15118180</v>
      </c>
      <c r="AF891" s="1098">
        <f t="shared" si="479"/>
        <v>0</v>
      </c>
      <c r="AG891" s="1174"/>
      <c r="AH891" s="444"/>
    </row>
    <row r="892" spans="1:34" ht="15" hidden="1" customHeight="1" x14ac:dyDescent="0.25">
      <c r="A892" s="1099">
        <v>5</v>
      </c>
      <c r="B892" s="1100">
        <v>43662</v>
      </c>
      <c r="C892" s="800">
        <v>881</v>
      </c>
      <c r="D892" s="818" t="s">
        <v>36</v>
      </c>
      <c r="E892" s="1101" t="s">
        <v>31</v>
      </c>
      <c r="F892" s="790">
        <v>5</v>
      </c>
      <c r="G892" s="1102">
        <f t="shared" si="492"/>
        <v>6659090</v>
      </c>
      <c r="H892" s="1103"/>
      <c r="I892" s="816">
        <f t="shared" si="493"/>
        <v>0</v>
      </c>
      <c r="J892" s="802">
        <v>5</v>
      </c>
      <c r="K892" s="816">
        <f t="shared" si="498"/>
        <v>11159090</v>
      </c>
      <c r="L892" s="803"/>
      <c r="M892" s="816">
        <f t="shared" si="494"/>
        <v>0</v>
      </c>
      <c r="N892" s="1104">
        <f t="shared" si="504"/>
        <v>10</v>
      </c>
      <c r="O892" s="1094">
        <f t="shared" ref="O892:O952" si="506">+M892+K892+I892+G892</f>
        <v>17818180</v>
      </c>
      <c r="P892" s="1094">
        <f t="shared" si="505"/>
        <v>400000</v>
      </c>
      <c r="Q892" s="1094"/>
      <c r="R892" s="1106">
        <f t="shared" si="475"/>
        <v>1331818</v>
      </c>
      <c r="S892" s="1106">
        <f t="shared" si="476"/>
        <v>1931818</v>
      </c>
      <c r="T892" s="1106">
        <f t="shared" si="477"/>
        <v>2231818</v>
      </c>
      <c r="U892" s="1106">
        <f t="shared" si="478"/>
        <v>431818</v>
      </c>
      <c r="V892" s="805">
        <v>43676</v>
      </c>
      <c r="W892" s="1094">
        <v>17818180</v>
      </c>
      <c r="X892" s="805"/>
      <c r="Y892" s="1094"/>
      <c r="Z892" s="805"/>
      <c r="AA892" s="1095"/>
      <c r="AB892" s="1095"/>
      <c r="AC892" s="1096"/>
      <c r="AD892" s="1096"/>
      <c r="AE892" s="1463">
        <f t="shared" si="482"/>
        <v>17818180</v>
      </c>
      <c r="AF892" s="1098">
        <f t="shared" si="479"/>
        <v>0</v>
      </c>
      <c r="AG892" s="1174"/>
      <c r="AH892" s="444"/>
    </row>
    <row r="893" spans="1:34" ht="15" hidden="1" customHeight="1" x14ac:dyDescent="0.25">
      <c r="A893" s="1111">
        <v>6</v>
      </c>
      <c r="B893" s="1100">
        <v>43662</v>
      </c>
      <c r="C893" s="800">
        <v>882</v>
      </c>
      <c r="D893" s="818" t="s">
        <v>30</v>
      </c>
      <c r="E893" s="1101" t="s">
        <v>31</v>
      </c>
      <c r="F893" s="790">
        <v>5</v>
      </c>
      <c r="G893" s="1102">
        <f t="shared" si="492"/>
        <v>6659090</v>
      </c>
      <c r="H893" s="1103"/>
      <c r="I893" s="816">
        <f t="shared" si="493"/>
        <v>0</v>
      </c>
      <c r="J893" s="802">
        <v>4</v>
      </c>
      <c r="K893" s="816">
        <f t="shared" si="498"/>
        <v>8927272</v>
      </c>
      <c r="L893" s="803">
        <v>1</v>
      </c>
      <c r="M893" s="816">
        <f t="shared" si="494"/>
        <v>431818</v>
      </c>
      <c r="N893" s="1104">
        <f t="shared" si="504"/>
        <v>10</v>
      </c>
      <c r="O893" s="1094">
        <f t="shared" si="506"/>
        <v>16018180</v>
      </c>
      <c r="P893" s="1094">
        <f t="shared" si="505"/>
        <v>400000</v>
      </c>
      <c r="Q893" s="1094"/>
      <c r="R893" s="1106">
        <f t="shared" si="475"/>
        <v>1331818</v>
      </c>
      <c r="S893" s="1106">
        <f t="shared" si="476"/>
        <v>1931818</v>
      </c>
      <c r="T893" s="1106">
        <f t="shared" si="477"/>
        <v>2231818</v>
      </c>
      <c r="U893" s="1106">
        <f t="shared" si="478"/>
        <v>431818</v>
      </c>
      <c r="V893" s="805">
        <v>43663</v>
      </c>
      <c r="W893" s="1094">
        <v>16018180</v>
      </c>
      <c r="X893" s="805"/>
      <c r="Y893" s="1094"/>
      <c r="Z893" s="805"/>
      <c r="AA893" s="1095"/>
      <c r="AB893" s="1095"/>
      <c r="AC893" s="1096"/>
      <c r="AD893" s="1096"/>
      <c r="AE893" s="1463">
        <f t="shared" si="482"/>
        <v>16018180</v>
      </c>
      <c r="AF893" s="1098">
        <f t="shared" si="479"/>
        <v>0</v>
      </c>
      <c r="AG893" s="1091"/>
      <c r="AH893" s="1091"/>
    </row>
    <row r="894" spans="1:34" ht="15" hidden="1" customHeight="1" x14ac:dyDescent="0.25">
      <c r="A894" s="1099">
        <v>1</v>
      </c>
      <c r="B894" s="1100">
        <v>43663</v>
      </c>
      <c r="C894" s="800">
        <v>883</v>
      </c>
      <c r="D894" s="818" t="s">
        <v>87</v>
      </c>
      <c r="E894" s="1101" t="s">
        <v>88</v>
      </c>
      <c r="F894" s="790">
        <v>4</v>
      </c>
      <c r="G894" s="1102">
        <f t="shared" si="492"/>
        <v>5327272</v>
      </c>
      <c r="H894" s="1103"/>
      <c r="I894" s="816">
        <f t="shared" si="493"/>
        <v>0</v>
      </c>
      <c r="J894" s="802">
        <v>5</v>
      </c>
      <c r="K894" s="816">
        <f t="shared" si="498"/>
        <v>11159090</v>
      </c>
      <c r="L894" s="803">
        <v>1</v>
      </c>
      <c r="M894" s="816">
        <f t="shared" si="494"/>
        <v>431818</v>
      </c>
      <c r="N894" s="1104">
        <f>F894+H894+J894+L894</f>
        <v>10</v>
      </c>
      <c r="O894" s="1094">
        <f t="shared" si="506"/>
        <v>16918180</v>
      </c>
      <c r="P894" s="1094">
        <f>+N894*40000</f>
        <v>400000</v>
      </c>
      <c r="Q894" s="1094"/>
      <c r="R894" s="1106">
        <f t="shared" si="475"/>
        <v>1331818</v>
      </c>
      <c r="S894" s="1106">
        <f t="shared" si="476"/>
        <v>1931818</v>
      </c>
      <c r="T894" s="1106">
        <f t="shared" si="477"/>
        <v>2231818</v>
      </c>
      <c r="U894" s="1106">
        <f t="shared" si="478"/>
        <v>431818</v>
      </c>
      <c r="V894" s="805">
        <v>43664</v>
      </c>
      <c r="W894" s="1094">
        <v>16918180</v>
      </c>
      <c r="X894" s="805"/>
      <c r="Y894" s="1094"/>
      <c r="Z894" s="1157"/>
      <c r="AA894" s="1095"/>
      <c r="AB894" s="1095"/>
      <c r="AC894" s="1096"/>
      <c r="AD894" s="1096"/>
      <c r="AE894" s="1463">
        <f t="shared" si="482"/>
        <v>16918180</v>
      </c>
      <c r="AF894" s="1098">
        <f t="shared" si="479"/>
        <v>0</v>
      </c>
      <c r="AG894" s="1091"/>
      <c r="AH894" s="1091"/>
    </row>
    <row r="895" spans="1:34" ht="15" hidden="1" customHeight="1" x14ac:dyDescent="0.25">
      <c r="A895" s="1099">
        <v>2</v>
      </c>
      <c r="B895" s="1100">
        <v>43663</v>
      </c>
      <c r="C895" s="800">
        <v>884</v>
      </c>
      <c r="D895" s="818" t="s">
        <v>212</v>
      </c>
      <c r="E895" s="1101" t="s">
        <v>88</v>
      </c>
      <c r="F895" s="790">
        <v>7</v>
      </c>
      <c r="G895" s="1102">
        <f t="shared" si="492"/>
        <v>9322726</v>
      </c>
      <c r="H895" s="1103"/>
      <c r="I895" s="816">
        <f t="shared" si="493"/>
        <v>0</v>
      </c>
      <c r="J895" s="802">
        <v>2</v>
      </c>
      <c r="K895" s="816">
        <f t="shared" si="498"/>
        <v>4463636</v>
      </c>
      <c r="L895" s="803">
        <v>2</v>
      </c>
      <c r="M895" s="816">
        <f t="shared" si="494"/>
        <v>863636</v>
      </c>
      <c r="N895" s="1104">
        <f t="shared" ref="N895:N898" si="507">F895+H895+J895+L895</f>
        <v>11</v>
      </c>
      <c r="O895" s="1094">
        <f t="shared" si="506"/>
        <v>14649998</v>
      </c>
      <c r="P895" s="1094">
        <f t="shared" ref="P895:P898" si="508">+N895*40000</f>
        <v>440000</v>
      </c>
      <c r="Q895" s="1094"/>
      <c r="R895" s="1106">
        <f t="shared" si="475"/>
        <v>1331818</v>
      </c>
      <c r="S895" s="1106">
        <f t="shared" si="476"/>
        <v>1931818</v>
      </c>
      <c r="T895" s="1106">
        <f t="shared" si="477"/>
        <v>2231818</v>
      </c>
      <c r="U895" s="1106">
        <f t="shared" si="478"/>
        <v>431818</v>
      </c>
      <c r="V895" s="805">
        <v>43678</v>
      </c>
      <c r="W895" s="1094">
        <v>4650000</v>
      </c>
      <c r="X895" s="805">
        <v>43684</v>
      </c>
      <c r="Y895" s="1094">
        <v>4000000</v>
      </c>
      <c r="Z895" s="805">
        <v>43688</v>
      </c>
      <c r="AA895" s="1095">
        <v>6000000</v>
      </c>
      <c r="AB895" s="1095"/>
      <c r="AC895" s="1096"/>
      <c r="AD895" s="1096"/>
      <c r="AE895" s="1463">
        <f t="shared" si="482"/>
        <v>14650000</v>
      </c>
      <c r="AF895" s="1098">
        <f t="shared" si="479"/>
        <v>-2</v>
      </c>
      <c r="AG895" s="1174"/>
      <c r="AH895" s="444"/>
    </row>
    <row r="896" spans="1:34" ht="15" hidden="1" customHeight="1" x14ac:dyDescent="0.25">
      <c r="A896" s="1099">
        <v>3</v>
      </c>
      <c r="B896" s="1100">
        <v>43663</v>
      </c>
      <c r="C896" s="800">
        <v>885</v>
      </c>
      <c r="D896" s="818" t="s">
        <v>33</v>
      </c>
      <c r="E896" s="1101" t="s">
        <v>31</v>
      </c>
      <c r="F896" s="790">
        <v>10</v>
      </c>
      <c r="G896" s="1102">
        <f t="shared" si="492"/>
        <v>13318180</v>
      </c>
      <c r="H896" s="1103"/>
      <c r="I896" s="816">
        <f t="shared" si="493"/>
        <v>0</v>
      </c>
      <c r="J896" s="802"/>
      <c r="K896" s="816">
        <f t="shared" si="498"/>
        <v>0</v>
      </c>
      <c r="L896" s="803"/>
      <c r="M896" s="816">
        <f t="shared" si="494"/>
        <v>0</v>
      </c>
      <c r="N896" s="1104">
        <f t="shared" si="507"/>
        <v>10</v>
      </c>
      <c r="O896" s="1094">
        <f t="shared" si="506"/>
        <v>13318180</v>
      </c>
      <c r="P896" s="1094">
        <f t="shared" si="508"/>
        <v>400000</v>
      </c>
      <c r="Q896" s="1094"/>
      <c r="R896" s="1106">
        <f t="shared" si="475"/>
        <v>1331818</v>
      </c>
      <c r="S896" s="1106">
        <f t="shared" si="476"/>
        <v>1931818</v>
      </c>
      <c r="T896" s="1106">
        <f t="shared" si="477"/>
        <v>2231818</v>
      </c>
      <c r="U896" s="1106">
        <f t="shared" si="478"/>
        <v>431818</v>
      </c>
      <c r="V896" s="805">
        <v>43664</v>
      </c>
      <c r="W896" s="1094">
        <v>13318180</v>
      </c>
      <c r="X896" s="805"/>
      <c r="Y896" s="1094"/>
      <c r="Z896" s="1157"/>
      <c r="AA896" s="1095"/>
      <c r="AB896" s="1095"/>
      <c r="AC896" s="1096"/>
      <c r="AD896" s="1096"/>
      <c r="AE896" s="1463">
        <f t="shared" si="482"/>
        <v>13318180</v>
      </c>
      <c r="AF896" s="1098">
        <f t="shared" si="479"/>
        <v>0</v>
      </c>
      <c r="AG896" s="1174"/>
      <c r="AH896" s="444"/>
    </row>
    <row r="897" spans="1:34" ht="15" hidden="1" customHeight="1" x14ac:dyDescent="0.25">
      <c r="A897" s="1099">
        <v>4</v>
      </c>
      <c r="B897" s="1100">
        <v>43663</v>
      </c>
      <c r="C897" s="800">
        <v>886</v>
      </c>
      <c r="D897" s="818" t="s">
        <v>80</v>
      </c>
      <c r="E897" s="1101" t="s">
        <v>31</v>
      </c>
      <c r="F897" s="790">
        <v>3</v>
      </c>
      <c r="G897" s="1102">
        <f t="shared" si="492"/>
        <v>3995454</v>
      </c>
      <c r="H897" s="1103"/>
      <c r="I897" s="816">
        <f t="shared" si="493"/>
        <v>0</v>
      </c>
      <c r="J897" s="802">
        <v>2</v>
      </c>
      <c r="K897" s="816">
        <f t="shared" si="498"/>
        <v>4463636</v>
      </c>
      <c r="L897" s="803"/>
      <c r="M897" s="816">
        <f t="shared" si="494"/>
        <v>0</v>
      </c>
      <c r="N897" s="1104">
        <f t="shared" si="507"/>
        <v>5</v>
      </c>
      <c r="O897" s="1094">
        <f t="shared" si="506"/>
        <v>8459090</v>
      </c>
      <c r="P897" s="1094">
        <f t="shared" si="508"/>
        <v>200000</v>
      </c>
      <c r="Q897" s="1094"/>
      <c r="R897" s="1106">
        <f t="shared" si="475"/>
        <v>1331818</v>
      </c>
      <c r="S897" s="1106">
        <f t="shared" si="476"/>
        <v>1931818</v>
      </c>
      <c r="T897" s="1106">
        <f t="shared" si="477"/>
        <v>2231818</v>
      </c>
      <c r="U897" s="1106">
        <f t="shared" si="478"/>
        <v>431818</v>
      </c>
      <c r="V897" s="805">
        <v>43684</v>
      </c>
      <c r="W897" s="1094">
        <v>45460</v>
      </c>
      <c r="X897" s="805">
        <v>43690</v>
      </c>
      <c r="Y897" s="1094">
        <v>8413630</v>
      </c>
      <c r="Z897" s="1157"/>
      <c r="AA897" s="1095"/>
      <c r="AB897" s="1095"/>
      <c r="AC897" s="1096"/>
      <c r="AD897" s="1096"/>
      <c r="AE897" s="1463">
        <f t="shared" si="482"/>
        <v>8459090</v>
      </c>
      <c r="AF897" s="1098">
        <f t="shared" si="479"/>
        <v>0</v>
      </c>
      <c r="AG897" s="1174"/>
      <c r="AH897" s="444"/>
    </row>
    <row r="898" spans="1:34" ht="15" hidden="1" customHeight="1" x14ac:dyDescent="0.25">
      <c r="A898" s="1099">
        <v>5</v>
      </c>
      <c r="B898" s="1100">
        <v>43663</v>
      </c>
      <c r="C898" s="800">
        <v>887</v>
      </c>
      <c r="D898" s="818" t="s">
        <v>291</v>
      </c>
      <c r="E898" s="1101" t="s">
        <v>31</v>
      </c>
      <c r="F898" s="790">
        <v>2</v>
      </c>
      <c r="G898" s="1102">
        <f t="shared" si="492"/>
        <v>2663636</v>
      </c>
      <c r="H898" s="1103"/>
      <c r="I898" s="816">
        <f t="shared" si="493"/>
        <v>0</v>
      </c>
      <c r="J898" s="802">
        <v>3</v>
      </c>
      <c r="K898" s="816">
        <f t="shared" si="498"/>
        <v>6695454</v>
      </c>
      <c r="L898" s="803"/>
      <c r="M898" s="816">
        <f t="shared" si="494"/>
        <v>0</v>
      </c>
      <c r="N898" s="1104">
        <f t="shared" si="507"/>
        <v>5</v>
      </c>
      <c r="O898" s="1094">
        <f t="shared" si="506"/>
        <v>9359090</v>
      </c>
      <c r="P898" s="1094">
        <f t="shared" si="508"/>
        <v>200000</v>
      </c>
      <c r="Q898" s="1094"/>
      <c r="R898" s="1106">
        <f t="shared" si="475"/>
        <v>1331818</v>
      </c>
      <c r="S898" s="1106">
        <f t="shared" si="476"/>
        <v>1931818</v>
      </c>
      <c r="T898" s="1106">
        <f t="shared" si="477"/>
        <v>2231818</v>
      </c>
      <c r="U898" s="1106">
        <f t="shared" si="478"/>
        <v>431818</v>
      </c>
      <c r="V898" s="805">
        <v>43664</v>
      </c>
      <c r="W898" s="1094">
        <v>9359090</v>
      </c>
      <c r="X898" s="805"/>
      <c r="Y898" s="1094"/>
      <c r="Z898" s="805"/>
      <c r="AA898" s="1095"/>
      <c r="AB898" s="1095"/>
      <c r="AC898" s="1096"/>
      <c r="AD898" s="1096"/>
      <c r="AE898" s="1463">
        <f t="shared" si="482"/>
        <v>9359090</v>
      </c>
      <c r="AF898" s="1098">
        <f t="shared" si="479"/>
        <v>0</v>
      </c>
      <c r="AG898" s="1091"/>
      <c r="AH898" s="1091"/>
    </row>
    <row r="899" spans="1:34" ht="15" hidden="1" customHeight="1" x14ac:dyDescent="0.25">
      <c r="A899" s="1099">
        <v>1</v>
      </c>
      <c r="B899" s="1100">
        <v>43664</v>
      </c>
      <c r="C899" s="800">
        <v>888</v>
      </c>
      <c r="D899" s="818" t="s">
        <v>95</v>
      </c>
      <c r="E899" s="1101" t="s">
        <v>57</v>
      </c>
      <c r="F899" s="790">
        <v>2</v>
      </c>
      <c r="G899" s="1102">
        <f t="shared" si="492"/>
        <v>2663636</v>
      </c>
      <c r="H899" s="1103"/>
      <c r="I899" s="816">
        <f t="shared" si="493"/>
        <v>0</v>
      </c>
      <c r="J899" s="802">
        <v>3</v>
      </c>
      <c r="K899" s="816">
        <f t="shared" si="498"/>
        <v>6695454</v>
      </c>
      <c r="L899" s="803"/>
      <c r="M899" s="816">
        <f t="shared" si="494"/>
        <v>0</v>
      </c>
      <c r="N899" s="1104">
        <f>F899+H899+J899+L899</f>
        <v>5</v>
      </c>
      <c r="O899" s="1094">
        <f t="shared" si="506"/>
        <v>9359090</v>
      </c>
      <c r="P899" s="1094">
        <f>+N899*40000</f>
        <v>200000</v>
      </c>
      <c r="Q899" s="1094"/>
      <c r="R899" s="1106">
        <f t="shared" si="475"/>
        <v>1331818</v>
      </c>
      <c r="S899" s="1106">
        <f t="shared" si="476"/>
        <v>1931818</v>
      </c>
      <c r="T899" s="1106">
        <f t="shared" si="477"/>
        <v>2231818</v>
      </c>
      <c r="U899" s="1106">
        <f t="shared" si="478"/>
        <v>431818</v>
      </c>
      <c r="V899" s="805">
        <v>43668</v>
      </c>
      <c r="W899" s="1094">
        <v>9359090</v>
      </c>
      <c r="X899" s="805"/>
      <c r="Y899" s="1094"/>
      <c r="Z899" s="1157"/>
      <c r="AA899" s="1095"/>
      <c r="AB899" s="1095"/>
      <c r="AC899" s="1096"/>
      <c r="AD899" s="1096"/>
      <c r="AE899" s="1463">
        <f t="shared" si="482"/>
        <v>9359090</v>
      </c>
      <c r="AF899" s="1098">
        <f t="shared" si="479"/>
        <v>0</v>
      </c>
      <c r="AG899" s="1091"/>
      <c r="AH899" s="444"/>
    </row>
    <row r="900" spans="1:34" s="1447" customFormat="1" ht="15" customHeight="1" x14ac:dyDescent="0.25">
      <c r="A900" s="1274">
        <v>2</v>
      </c>
      <c r="B900" s="1275">
        <v>43664</v>
      </c>
      <c r="C900" s="810">
        <f>C899+1</f>
        <v>889</v>
      </c>
      <c r="D900" s="1453" t="s">
        <v>104</v>
      </c>
      <c r="E900" s="1276" t="s">
        <v>57</v>
      </c>
      <c r="F900" s="812">
        <v>2</v>
      </c>
      <c r="G900" s="1454">
        <f t="shared" si="492"/>
        <v>2663636</v>
      </c>
      <c r="H900" s="1277"/>
      <c r="I900" s="1455">
        <f t="shared" si="493"/>
        <v>0</v>
      </c>
      <c r="J900" s="813">
        <v>3</v>
      </c>
      <c r="K900" s="1455">
        <f t="shared" si="498"/>
        <v>6695454</v>
      </c>
      <c r="L900" s="814"/>
      <c r="M900" s="1455">
        <f t="shared" si="494"/>
        <v>0</v>
      </c>
      <c r="N900" s="1456">
        <f t="shared" ref="N900:N901" si="509">F900+H900+J900+L900</f>
        <v>5</v>
      </c>
      <c r="O900" s="1278">
        <f t="shared" si="506"/>
        <v>9359090</v>
      </c>
      <c r="P900" s="1278">
        <f t="shared" ref="P900:P901" si="510">+N900*40000</f>
        <v>200000</v>
      </c>
      <c r="Q900" s="1278"/>
      <c r="R900" s="1279">
        <f t="shared" si="475"/>
        <v>1331818</v>
      </c>
      <c r="S900" s="1279">
        <f t="shared" si="476"/>
        <v>1931818</v>
      </c>
      <c r="T900" s="1279">
        <f t="shared" si="477"/>
        <v>2231818</v>
      </c>
      <c r="U900" s="1279">
        <f t="shared" si="478"/>
        <v>431818</v>
      </c>
      <c r="V900" s="815"/>
      <c r="W900" s="1278"/>
      <c r="X900" s="815"/>
      <c r="Y900" s="1278"/>
      <c r="Z900" s="1284"/>
      <c r="AA900" s="1280"/>
      <c r="AB900" s="1280"/>
      <c r="AC900" s="1281"/>
      <c r="AD900" s="1281"/>
      <c r="AE900" s="1463">
        <f t="shared" si="482"/>
        <v>0</v>
      </c>
      <c r="AF900" s="1458">
        <f t="shared" si="479"/>
        <v>9359090</v>
      </c>
      <c r="AG900" s="1459" t="s">
        <v>185</v>
      </c>
      <c r="AH900" s="786" t="s">
        <v>279</v>
      </c>
    </row>
    <row r="901" spans="1:34" ht="15" customHeight="1" x14ac:dyDescent="0.25">
      <c r="A901" s="1099">
        <v>3</v>
      </c>
      <c r="B901" s="1100">
        <v>43664</v>
      </c>
      <c r="C901" s="800">
        <f t="shared" ref="C901" si="511">C900+1</f>
        <v>890</v>
      </c>
      <c r="D901" s="818" t="s">
        <v>290</v>
      </c>
      <c r="E901" s="1101" t="s">
        <v>273</v>
      </c>
      <c r="F901" s="790">
        <v>10</v>
      </c>
      <c r="G901" s="1102">
        <f t="shared" si="492"/>
        <v>13318180</v>
      </c>
      <c r="H901" s="1103"/>
      <c r="I901" s="816">
        <f t="shared" si="493"/>
        <v>0</v>
      </c>
      <c r="J901" s="802"/>
      <c r="K901" s="816">
        <f t="shared" si="498"/>
        <v>0</v>
      </c>
      <c r="L901" s="803"/>
      <c r="M901" s="816">
        <f t="shared" si="494"/>
        <v>0</v>
      </c>
      <c r="N901" s="1104">
        <f t="shared" si="509"/>
        <v>10</v>
      </c>
      <c r="O901" s="1094">
        <f t="shared" si="506"/>
        <v>13318180</v>
      </c>
      <c r="P901" s="1094">
        <f t="shared" si="510"/>
        <v>400000</v>
      </c>
      <c r="Q901" s="1094"/>
      <c r="R901" s="1106">
        <f t="shared" si="475"/>
        <v>1331818</v>
      </c>
      <c r="S901" s="1106">
        <f t="shared" si="476"/>
        <v>1931818</v>
      </c>
      <c r="T901" s="1106">
        <f t="shared" si="477"/>
        <v>2231818</v>
      </c>
      <c r="U901" s="1106">
        <f t="shared" si="478"/>
        <v>431818</v>
      </c>
      <c r="V901" s="805">
        <v>43689</v>
      </c>
      <c r="W901" s="1094">
        <v>13318180</v>
      </c>
      <c r="X901" s="805"/>
      <c r="Y901" s="1094"/>
      <c r="Z901" s="1157"/>
      <c r="AA901" s="1095"/>
      <c r="AB901" s="1095"/>
      <c r="AC901" s="1096"/>
      <c r="AD901" s="1096"/>
      <c r="AE901" s="1463">
        <f t="shared" si="482"/>
        <v>13318180</v>
      </c>
      <c r="AF901" s="1098">
        <f t="shared" si="479"/>
        <v>0</v>
      </c>
      <c r="AG901" s="1174"/>
      <c r="AH901" s="444"/>
    </row>
    <row r="902" spans="1:34" ht="15" customHeight="1" x14ac:dyDescent="0.25">
      <c r="A902" s="1099">
        <v>1</v>
      </c>
      <c r="B902" s="1100">
        <v>43665</v>
      </c>
      <c r="C902" s="800">
        <v>891</v>
      </c>
      <c r="D902" s="818" t="s">
        <v>84</v>
      </c>
      <c r="E902" s="1101" t="s">
        <v>57</v>
      </c>
      <c r="F902" s="790">
        <v>3</v>
      </c>
      <c r="G902" s="1102">
        <f t="shared" ref="G902:G933" si="512">F902*R902</f>
        <v>3995454</v>
      </c>
      <c r="H902" s="1103"/>
      <c r="I902" s="816">
        <f t="shared" ref="I902:I933" si="513">H902*S902</f>
        <v>0</v>
      </c>
      <c r="J902" s="802">
        <v>2</v>
      </c>
      <c r="K902" s="816">
        <f t="shared" si="498"/>
        <v>4463636</v>
      </c>
      <c r="L902" s="803"/>
      <c r="M902" s="816">
        <f t="shared" ref="M902:M933" si="514">L902*U902</f>
        <v>0</v>
      </c>
      <c r="N902" s="1104">
        <f>F902+H902+J902+L902</f>
        <v>5</v>
      </c>
      <c r="O902" s="1094">
        <f t="shared" si="506"/>
        <v>8459090</v>
      </c>
      <c r="P902" s="1094">
        <f>+N902*40000</f>
        <v>200000</v>
      </c>
      <c r="Q902" s="1094"/>
      <c r="R902" s="1106">
        <f t="shared" si="475"/>
        <v>1331818</v>
      </c>
      <c r="S902" s="1106">
        <f t="shared" si="476"/>
        <v>1931818</v>
      </c>
      <c r="T902" s="1106">
        <f t="shared" si="477"/>
        <v>2231818</v>
      </c>
      <c r="U902" s="1106">
        <f t="shared" si="478"/>
        <v>431818</v>
      </c>
      <c r="V902" s="805">
        <v>43675</v>
      </c>
      <c r="W902" s="1094">
        <v>8459090</v>
      </c>
      <c r="X902" s="805"/>
      <c r="Y902" s="1094"/>
      <c r="Z902" s="1157"/>
      <c r="AA902" s="1095"/>
      <c r="AB902" s="1095"/>
      <c r="AC902" s="1096"/>
      <c r="AD902" s="1096"/>
      <c r="AE902" s="1463">
        <f t="shared" si="482"/>
        <v>8459090</v>
      </c>
      <c r="AF902" s="1098">
        <f t="shared" si="479"/>
        <v>0</v>
      </c>
      <c r="AG902" s="1174"/>
      <c r="AH902" s="444"/>
    </row>
    <row r="903" spans="1:34" ht="15" customHeight="1" x14ac:dyDescent="0.25">
      <c r="A903" s="1099">
        <v>2</v>
      </c>
      <c r="B903" s="1100">
        <v>43665</v>
      </c>
      <c r="C903" s="800">
        <f>C902+1</f>
        <v>892</v>
      </c>
      <c r="D903" s="818" t="s">
        <v>35</v>
      </c>
      <c r="E903" s="1101" t="s">
        <v>57</v>
      </c>
      <c r="F903" s="790">
        <v>3</v>
      </c>
      <c r="G903" s="1102">
        <f t="shared" si="512"/>
        <v>3995454</v>
      </c>
      <c r="H903" s="1103"/>
      <c r="I903" s="816">
        <f t="shared" si="513"/>
        <v>0</v>
      </c>
      <c r="J903" s="802">
        <v>2</v>
      </c>
      <c r="K903" s="816">
        <f t="shared" si="498"/>
        <v>4463636</v>
      </c>
      <c r="L903" s="803"/>
      <c r="M903" s="816">
        <f t="shared" si="514"/>
        <v>0</v>
      </c>
      <c r="N903" s="1104">
        <f t="shared" ref="N903:N907" si="515">F903+H903+J903+L903</f>
        <v>5</v>
      </c>
      <c r="O903" s="1094">
        <f t="shared" si="506"/>
        <v>8459090</v>
      </c>
      <c r="P903" s="1094">
        <f t="shared" ref="P903:P907" si="516">+N903*40000</f>
        <v>200000</v>
      </c>
      <c r="Q903" s="1094"/>
      <c r="R903" s="1106">
        <f t="shared" ref="R903:R963" si="517">1331818</f>
        <v>1331818</v>
      </c>
      <c r="S903" s="1106">
        <f t="shared" ref="S903:S963" si="518">1931818</f>
        <v>1931818</v>
      </c>
      <c r="T903" s="1106">
        <f t="shared" ref="T903:T963" si="519">2231818</f>
        <v>2231818</v>
      </c>
      <c r="U903" s="1106">
        <f t="shared" ref="U903:U963" si="520">431818</f>
        <v>431818</v>
      </c>
      <c r="V903" s="805">
        <v>43668</v>
      </c>
      <c r="W903" s="1094">
        <v>8459090</v>
      </c>
      <c r="X903" s="805"/>
      <c r="Y903" s="1094"/>
      <c r="Z903" s="1157"/>
      <c r="AA903" s="1095"/>
      <c r="AB903" s="1095"/>
      <c r="AC903" s="1096"/>
      <c r="AD903" s="1096"/>
      <c r="AE903" s="1463">
        <f t="shared" si="482"/>
        <v>8459090</v>
      </c>
      <c r="AF903" s="1098">
        <f t="shared" ref="AF903:AF966" si="521">O903-AE903</f>
        <v>0</v>
      </c>
      <c r="AG903" s="1091"/>
      <c r="AH903" s="1091"/>
    </row>
    <row r="904" spans="1:34" ht="15" customHeight="1" x14ac:dyDescent="0.25">
      <c r="A904" s="1099">
        <v>3</v>
      </c>
      <c r="B904" s="1100">
        <v>43665</v>
      </c>
      <c r="C904" s="800">
        <f t="shared" ref="C904:C907" si="522">C903+1</f>
        <v>893</v>
      </c>
      <c r="D904" s="818" t="s">
        <v>75</v>
      </c>
      <c r="E904" s="1101" t="s">
        <v>57</v>
      </c>
      <c r="F904" s="790">
        <v>3</v>
      </c>
      <c r="G904" s="1102">
        <f t="shared" si="512"/>
        <v>3995454</v>
      </c>
      <c r="H904" s="1103"/>
      <c r="I904" s="816">
        <f t="shared" si="513"/>
        <v>0</v>
      </c>
      <c r="J904" s="802">
        <v>2</v>
      </c>
      <c r="K904" s="816">
        <f t="shared" si="498"/>
        <v>4463636</v>
      </c>
      <c r="L904" s="803"/>
      <c r="M904" s="816">
        <f t="shared" si="514"/>
        <v>0</v>
      </c>
      <c r="N904" s="1104">
        <f t="shared" si="515"/>
        <v>5</v>
      </c>
      <c r="O904" s="1094">
        <f t="shared" si="506"/>
        <v>8459090</v>
      </c>
      <c r="P904" s="1094">
        <f t="shared" si="516"/>
        <v>200000</v>
      </c>
      <c r="Q904" s="1094"/>
      <c r="R904" s="1106">
        <f t="shared" si="517"/>
        <v>1331818</v>
      </c>
      <c r="S904" s="1106">
        <f t="shared" si="518"/>
        <v>1931818</v>
      </c>
      <c r="T904" s="1106">
        <f t="shared" si="519"/>
        <v>2231818</v>
      </c>
      <c r="U904" s="1106">
        <f t="shared" si="520"/>
        <v>431818</v>
      </c>
      <c r="V904" s="805">
        <v>43668</v>
      </c>
      <c r="W904" s="1094">
        <v>1459090</v>
      </c>
      <c r="X904" s="805">
        <v>43675</v>
      </c>
      <c r="Y904" s="1094">
        <v>7000000</v>
      </c>
      <c r="Z904" s="1157"/>
      <c r="AA904" s="1095"/>
      <c r="AB904" s="1095"/>
      <c r="AC904" s="1096"/>
      <c r="AD904" s="1096"/>
      <c r="AE904" s="1463">
        <f t="shared" si="482"/>
        <v>8459090</v>
      </c>
      <c r="AF904" s="1098">
        <f t="shared" si="521"/>
        <v>0</v>
      </c>
      <c r="AG904" s="1174"/>
      <c r="AH904" s="444"/>
    </row>
    <row r="905" spans="1:34" ht="15" customHeight="1" x14ac:dyDescent="0.25">
      <c r="A905" s="1099">
        <v>4</v>
      </c>
      <c r="B905" s="1100">
        <v>43665</v>
      </c>
      <c r="C905" s="800">
        <f t="shared" si="522"/>
        <v>894</v>
      </c>
      <c r="D905" s="818" t="s">
        <v>103</v>
      </c>
      <c r="E905" s="1101" t="s">
        <v>57</v>
      </c>
      <c r="F905" s="790">
        <v>1</v>
      </c>
      <c r="G905" s="1102">
        <f t="shared" si="512"/>
        <v>1331818</v>
      </c>
      <c r="H905" s="1103"/>
      <c r="I905" s="816">
        <f t="shared" si="513"/>
        <v>0</v>
      </c>
      <c r="J905" s="802">
        <v>3</v>
      </c>
      <c r="K905" s="816">
        <f t="shared" si="498"/>
        <v>6695454</v>
      </c>
      <c r="L905" s="803">
        <v>1</v>
      </c>
      <c r="M905" s="816">
        <f t="shared" si="514"/>
        <v>431818</v>
      </c>
      <c r="N905" s="1104">
        <f t="shared" si="515"/>
        <v>5</v>
      </c>
      <c r="O905" s="1094">
        <f t="shared" si="506"/>
        <v>8459090</v>
      </c>
      <c r="P905" s="1094">
        <f t="shared" si="516"/>
        <v>200000</v>
      </c>
      <c r="Q905" s="1094"/>
      <c r="R905" s="1106">
        <f t="shared" si="517"/>
        <v>1331818</v>
      </c>
      <c r="S905" s="1106">
        <f t="shared" si="518"/>
        <v>1931818</v>
      </c>
      <c r="T905" s="1106">
        <f t="shared" si="519"/>
        <v>2231818</v>
      </c>
      <c r="U905" s="1106">
        <f t="shared" si="520"/>
        <v>431818</v>
      </c>
      <c r="V905" s="805">
        <v>43684</v>
      </c>
      <c r="W905" s="1094">
        <v>1500000</v>
      </c>
      <c r="X905" s="805">
        <v>43689</v>
      </c>
      <c r="Y905" s="1094">
        <v>6959090</v>
      </c>
      <c r="Z905" s="1157"/>
      <c r="AA905" s="1095"/>
      <c r="AB905" s="1095"/>
      <c r="AC905" s="1096"/>
      <c r="AD905" s="1096"/>
      <c r="AE905" s="1463">
        <f t="shared" si="482"/>
        <v>8459090</v>
      </c>
      <c r="AF905" s="1098">
        <f t="shared" si="521"/>
        <v>0</v>
      </c>
      <c r="AG905" s="1174"/>
      <c r="AH905" s="444"/>
    </row>
    <row r="906" spans="1:34" ht="15" customHeight="1" x14ac:dyDescent="0.25">
      <c r="A906" s="1099">
        <v>5</v>
      </c>
      <c r="B906" s="1100">
        <v>43665</v>
      </c>
      <c r="C906" s="800">
        <f t="shared" si="522"/>
        <v>895</v>
      </c>
      <c r="D906" s="818" t="s">
        <v>217</v>
      </c>
      <c r="E906" s="1101" t="s">
        <v>31</v>
      </c>
      <c r="F906" s="790"/>
      <c r="G906" s="1102">
        <f t="shared" si="512"/>
        <v>0</v>
      </c>
      <c r="H906" s="1103"/>
      <c r="I906" s="816">
        <f t="shared" si="513"/>
        <v>0</v>
      </c>
      <c r="J906" s="802">
        <v>5</v>
      </c>
      <c r="K906" s="816">
        <f t="shared" si="498"/>
        <v>11159090</v>
      </c>
      <c r="L906" s="803"/>
      <c r="M906" s="816">
        <f t="shared" si="514"/>
        <v>0</v>
      </c>
      <c r="N906" s="1104">
        <f t="shared" si="515"/>
        <v>5</v>
      </c>
      <c r="O906" s="1094">
        <f t="shared" si="506"/>
        <v>11159090</v>
      </c>
      <c r="P906" s="1094">
        <f t="shared" si="516"/>
        <v>200000</v>
      </c>
      <c r="Q906" s="1094"/>
      <c r="R906" s="1106">
        <f t="shared" si="517"/>
        <v>1331818</v>
      </c>
      <c r="S906" s="1106">
        <f t="shared" si="518"/>
        <v>1931818</v>
      </c>
      <c r="T906" s="1106">
        <f t="shared" si="519"/>
        <v>2231818</v>
      </c>
      <c r="U906" s="1106">
        <f t="shared" si="520"/>
        <v>431818</v>
      </c>
      <c r="V906" s="805">
        <v>43676</v>
      </c>
      <c r="W906" s="1094">
        <v>11159090</v>
      </c>
      <c r="X906" s="805"/>
      <c r="Y906" s="1094"/>
      <c r="Z906" s="805"/>
      <c r="AA906" s="1095"/>
      <c r="AB906" s="1095"/>
      <c r="AC906" s="1096"/>
      <c r="AD906" s="1096"/>
      <c r="AE906" s="1463">
        <f t="shared" si="482"/>
        <v>11159090</v>
      </c>
      <c r="AF906" s="1098">
        <f t="shared" si="521"/>
        <v>0</v>
      </c>
      <c r="AG906" s="1174"/>
      <c r="AH906" s="444"/>
    </row>
    <row r="907" spans="1:34" ht="15" customHeight="1" x14ac:dyDescent="0.25">
      <c r="A907" s="1111">
        <v>6</v>
      </c>
      <c r="B907" s="1100">
        <v>43665</v>
      </c>
      <c r="C907" s="800">
        <f t="shared" si="522"/>
        <v>896</v>
      </c>
      <c r="D907" s="818" t="s">
        <v>282</v>
      </c>
      <c r="E907" s="1101" t="s">
        <v>31</v>
      </c>
      <c r="F907" s="790">
        <v>3</v>
      </c>
      <c r="G907" s="1102">
        <f t="shared" si="512"/>
        <v>3995454</v>
      </c>
      <c r="H907" s="1103"/>
      <c r="I907" s="816">
        <f t="shared" si="513"/>
        <v>0</v>
      </c>
      <c r="J907" s="802">
        <v>2</v>
      </c>
      <c r="K907" s="816">
        <f t="shared" si="498"/>
        <v>4463636</v>
      </c>
      <c r="L907" s="803"/>
      <c r="M907" s="816">
        <f t="shared" si="514"/>
        <v>0</v>
      </c>
      <c r="N907" s="1104">
        <f t="shared" si="515"/>
        <v>5</v>
      </c>
      <c r="O907" s="1094">
        <f t="shared" si="506"/>
        <v>8459090</v>
      </c>
      <c r="P907" s="1094">
        <f t="shared" si="516"/>
        <v>200000</v>
      </c>
      <c r="Q907" s="1094"/>
      <c r="R907" s="1106">
        <f t="shared" si="517"/>
        <v>1331818</v>
      </c>
      <c r="S907" s="1106">
        <f t="shared" si="518"/>
        <v>1931818</v>
      </c>
      <c r="T907" s="1106">
        <f t="shared" si="519"/>
        <v>2231818</v>
      </c>
      <c r="U907" s="1106">
        <f t="shared" si="520"/>
        <v>431818</v>
      </c>
      <c r="V907" s="805">
        <v>43668</v>
      </c>
      <c r="W907" s="1094">
        <v>5000000</v>
      </c>
      <c r="X907" s="805">
        <v>43672</v>
      </c>
      <c r="Y907" s="1094">
        <v>3459090</v>
      </c>
      <c r="Z907" s="805"/>
      <c r="AA907" s="1095"/>
      <c r="AB907" s="1095"/>
      <c r="AC907" s="1096"/>
      <c r="AD907" s="1096"/>
      <c r="AE907" s="1463">
        <f t="shared" si="482"/>
        <v>8459090</v>
      </c>
      <c r="AF907" s="1098">
        <f t="shared" si="521"/>
        <v>0</v>
      </c>
      <c r="AG907" s="1174"/>
      <c r="AH907" s="444"/>
    </row>
    <row r="908" spans="1:34" ht="15" customHeight="1" x14ac:dyDescent="0.25">
      <c r="A908" s="1099">
        <v>1</v>
      </c>
      <c r="B908" s="1100">
        <v>43666</v>
      </c>
      <c r="C908" s="800">
        <v>897</v>
      </c>
      <c r="D908" s="818" t="s">
        <v>87</v>
      </c>
      <c r="E908" s="1101" t="s">
        <v>88</v>
      </c>
      <c r="F908" s="790">
        <v>7</v>
      </c>
      <c r="G908" s="1102">
        <f t="shared" si="512"/>
        <v>9322726</v>
      </c>
      <c r="H908" s="1103"/>
      <c r="I908" s="816">
        <f t="shared" si="513"/>
        <v>0</v>
      </c>
      <c r="J908" s="802">
        <v>3</v>
      </c>
      <c r="K908" s="816">
        <f t="shared" si="498"/>
        <v>6695454</v>
      </c>
      <c r="L908" s="803"/>
      <c r="M908" s="816">
        <f t="shared" si="514"/>
        <v>0</v>
      </c>
      <c r="N908" s="1104">
        <f>F908+H908+J908+L908</f>
        <v>10</v>
      </c>
      <c r="O908" s="1094">
        <f t="shared" si="506"/>
        <v>16018180</v>
      </c>
      <c r="P908" s="1094">
        <f>+N908*40000</f>
        <v>400000</v>
      </c>
      <c r="Q908" s="1094"/>
      <c r="R908" s="1106">
        <f t="shared" si="517"/>
        <v>1331818</v>
      </c>
      <c r="S908" s="1106">
        <f t="shared" si="518"/>
        <v>1931818</v>
      </c>
      <c r="T908" s="1106">
        <f t="shared" si="519"/>
        <v>2231818</v>
      </c>
      <c r="U908" s="1106">
        <f t="shared" si="520"/>
        <v>431818</v>
      </c>
      <c r="V908" s="805">
        <v>43668</v>
      </c>
      <c r="W908" s="1094">
        <v>15968180</v>
      </c>
      <c r="X908" s="805">
        <v>43672</v>
      </c>
      <c r="Y908" s="1094">
        <v>50000</v>
      </c>
      <c r="Z908" s="1157"/>
      <c r="AA908" s="1095"/>
      <c r="AB908" s="1095"/>
      <c r="AC908" s="1096"/>
      <c r="AD908" s="1096"/>
      <c r="AE908" s="1463">
        <f t="shared" si="482"/>
        <v>16018180</v>
      </c>
      <c r="AF908" s="1098">
        <f t="shared" si="521"/>
        <v>0</v>
      </c>
      <c r="AG908" s="1091"/>
      <c r="AH908" s="1091"/>
    </row>
    <row r="909" spans="1:34" s="1447" customFormat="1" ht="15" customHeight="1" x14ac:dyDescent="0.25">
      <c r="A909" s="1274">
        <v>2</v>
      </c>
      <c r="B909" s="1275">
        <v>43666</v>
      </c>
      <c r="C909" s="810">
        <v>898</v>
      </c>
      <c r="D909" s="1453" t="s">
        <v>284</v>
      </c>
      <c r="E909" s="1276" t="s">
        <v>273</v>
      </c>
      <c r="F909" s="812">
        <v>7</v>
      </c>
      <c r="G909" s="1454">
        <f t="shared" si="512"/>
        <v>9322726</v>
      </c>
      <c r="H909" s="1277"/>
      <c r="I909" s="1455">
        <f t="shared" si="513"/>
        <v>0</v>
      </c>
      <c r="J909" s="813">
        <v>2</v>
      </c>
      <c r="K909" s="1455">
        <f t="shared" ref="K909:K940" si="523">J909*T909</f>
        <v>4463636</v>
      </c>
      <c r="L909" s="814">
        <v>1</v>
      </c>
      <c r="M909" s="1455">
        <f t="shared" si="514"/>
        <v>431818</v>
      </c>
      <c r="N909" s="1456">
        <f t="shared" ref="N909:N910" si="524">F909+H909+J909+L909</f>
        <v>10</v>
      </c>
      <c r="O909" s="1278">
        <f t="shared" si="506"/>
        <v>14218180</v>
      </c>
      <c r="P909" s="1278">
        <f t="shared" ref="P909:P910" si="525">+N909*40000</f>
        <v>400000</v>
      </c>
      <c r="Q909" s="1278"/>
      <c r="R909" s="1279">
        <f t="shared" si="517"/>
        <v>1331818</v>
      </c>
      <c r="S909" s="1279">
        <f t="shared" si="518"/>
        <v>1931818</v>
      </c>
      <c r="T909" s="1279">
        <f t="shared" si="519"/>
        <v>2231818</v>
      </c>
      <c r="U909" s="1279">
        <f t="shared" si="520"/>
        <v>431818</v>
      </c>
      <c r="V909" s="815">
        <v>43704</v>
      </c>
      <c r="W909" s="1278">
        <v>9000000</v>
      </c>
      <c r="X909" s="815"/>
      <c r="Y909" s="1278"/>
      <c r="Z909" s="1284"/>
      <c r="AA909" s="1280"/>
      <c r="AB909" s="1280"/>
      <c r="AC909" s="1281"/>
      <c r="AD909" s="1281"/>
      <c r="AE909" s="1463">
        <f t="shared" ref="AE909:AE972" si="526">W909+Y909+AA909+AC909</f>
        <v>9000000</v>
      </c>
      <c r="AF909" s="1458">
        <f t="shared" si="521"/>
        <v>5218180</v>
      </c>
      <c r="AG909" s="1459" t="s">
        <v>185</v>
      </c>
      <c r="AH909" s="786" t="s">
        <v>279</v>
      </c>
    </row>
    <row r="910" spans="1:34" ht="15" customHeight="1" x14ac:dyDescent="0.25">
      <c r="A910" s="1099">
        <v>3</v>
      </c>
      <c r="B910" s="1100">
        <v>43666</v>
      </c>
      <c r="C910" s="800">
        <v>899</v>
      </c>
      <c r="D910" s="1078" t="s">
        <v>238</v>
      </c>
      <c r="E910" s="1101" t="s">
        <v>273</v>
      </c>
      <c r="F910" s="790">
        <v>6</v>
      </c>
      <c r="G910" s="1102">
        <f t="shared" si="512"/>
        <v>7990908</v>
      </c>
      <c r="H910" s="1103"/>
      <c r="I910" s="816">
        <f t="shared" si="513"/>
        <v>0</v>
      </c>
      <c r="J910" s="802">
        <v>4</v>
      </c>
      <c r="K910" s="816">
        <f t="shared" si="523"/>
        <v>8927272</v>
      </c>
      <c r="L910" s="803">
        <v>1</v>
      </c>
      <c r="M910" s="816">
        <f t="shared" si="514"/>
        <v>431818</v>
      </c>
      <c r="N910" s="1104">
        <f t="shared" si="524"/>
        <v>11</v>
      </c>
      <c r="O910" s="1094">
        <f t="shared" si="506"/>
        <v>17349998</v>
      </c>
      <c r="P910" s="1094">
        <f t="shared" si="525"/>
        <v>440000</v>
      </c>
      <c r="Q910" s="1094"/>
      <c r="R910" s="1106">
        <f t="shared" si="517"/>
        <v>1331818</v>
      </c>
      <c r="S910" s="1106">
        <f t="shared" si="518"/>
        <v>1931818</v>
      </c>
      <c r="T910" s="1106">
        <f t="shared" si="519"/>
        <v>2231818</v>
      </c>
      <c r="U910" s="1106">
        <f t="shared" si="520"/>
        <v>431818</v>
      </c>
      <c r="V910" s="805">
        <v>43668</v>
      </c>
      <c r="W910" s="1094">
        <v>17349998</v>
      </c>
      <c r="X910" s="805"/>
      <c r="Y910" s="1094"/>
      <c r="Z910" s="1157"/>
      <c r="AA910" s="1095"/>
      <c r="AB910" s="1095"/>
      <c r="AC910" s="1096"/>
      <c r="AD910" s="1096"/>
      <c r="AE910" s="1463">
        <f t="shared" si="526"/>
        <v>17349998</v>
      </c>
      <c r="AF910" s="1098">
        <f t="shared" si="521"/>
        <v>0</v>
      </c>
      <c r="AG910" s="1091"/>
      <c r="AH910" s="1091"/>
    </row>
    <row r="911" spans="1:34" ht="15" customHeight="1" x14ac:dyDescent="0.25">
      <c r="A911" s="1099">
        <v>1</v>
      </c>
      <c r="B911" s="1100">
        <v>43667</v>
      </c>
      <c r="C911" s="800">
        <v>900</v>
      </c>
      <c r="D911" s="818" t="s">
        <v>55</v>
      </c>
      <c r="E911" s="1101" t="s">
        <v>88</v>
      </c>
      <c r="F911" s="790">
        <v>6</v>
      </c>
      <c r="G911" s="1102">
        <f t="shared" si="512"/>
        <v>7990908</v>
      </c>
      <c r="H911" s="1103"/>
      <c r="I911" s="816">
        <f t="shared" si="513"/>
        <v>0</v>
      </c>
      <c r="J911" s="802">
        <v>4</v>
      </c>
      <c r="K911" s="816">
        <f t="shared" si="523"/>
        <v>8927272</v>
      </c>
      <c r="L911" s="803"/>
      <c r="M911" s="816">
        <f t="shared" si="514"/>
        <v>0</v>
      </c>
      <c r="N911" s="1104">
        <f>F911+H911+J911+L911</f>
        <v>10</v>
      </c>
      <c r="O911" s="1094">
        <f t="shared" si="506"/>
        <v>16918180</v>
      </c>
      <c r="P911" s="1094">
        <f>+N911*40000</f>
        <v>400000</v>
      </c>
      <c r="Q911" s="1094"/>
      <c r="R911" s="1106">
        <f t="shared" si="517"/>
        <v>1331818</v>
      </c>
      <c r="S911" s="1106">
        <f t="shared" si="518"/>
        <v>1931818</v>
      </c>
      <c r="T911" s="1106">
        <f t="shared" si="519"/>
        <v>2231818</v>
      </c>
      <c r="U911" s="1106">
        <f t="shared" si="520"/>
        <v>431818</v>
      </c>
      <c r="V911" s="805">
        <v>43672</v>
      </c>
      <c r="W911" s="1094">
        <v>16918180</v>
      </c>
      <c r="X911" s="805"/>
      <c r="Y911" s="1094"/>
      <c r="Z911" s="1157"/>
      <c r="AA911" s="1095"/>
      <c r="AB911" s="1095"/>
      <c r="AC911" s="1096"/>
      <c r="AD911" s="1096"/>
      <c r="AE911" s="1463">
        <f t="shared" si="526"/>
        <v>16918180</v>
      </c>
      <c r="AF911" s="1098">
        <f t="shared" si="521"/>
        <v>0</v>
      </c>
      <c r="AG911" s="1174"/>
      <c r="AH911" s="444"/>
    </row>
    <row r="912" spans="1:34" ht="15" customHeight="1" x14ac:dyDescent="0.25">
      <c r="A912" s="1099">
        <v>2</v>
      </c>
      <c r="B912" s="1100">
        <v>43667</v>
      </c>
      <c r="C912" s="800">
        <v>901</v>
      </c>
      <c r="D912" s="818" t="s">
        <v>102</v>
      </c>
      <c r="E912" s="1101" t="s">
        <v>88</v>
      </c>
      <c r="F912" s="790">
        <v>8</v>
      </c>
      <c r="G912" s="1102">
        <f t="shared" si="512"/>
        <v>10654544</v>
      </c>
      <c r="H912" s="1103"/>
      <c r="I912" s="816">
        <f t="shared" si="513"/>
        <v>0</v>
      </c>
      <c r="J912" s="802">
        <v>2</v>
      </c>
      <c r="K912" s="816">
        <f t="shared" si="523"/>
        <v>4463636</v>
      </c>
      <c r="L912" s="803"/>
      <c r="M912" s="816">
        <f t="shared" si="514"/>
        <v>0</v>
      </c>
      <c r="N912" s="1104">
        <f t="shared" ref="N912:N913" si="527">F912+H912+J912+L912</f>
        <v>10</v>
      </c>
      <c r="O912" s="1094">
        <f t="shared" si="506"/>
        <v>15118180</v>
      </c>
      <c r="P912" s="1094">
        <f t="shared" ref="P912:P913" si="528">+N912*40000</f>
        <v>400000</v>
      </c>
      <c r="Q912" s="1094"/>
      <c r="R912" s="1106">
        <f t="shared" si="517"/>
        <v>1331818</v>
      </c>
      <c r="S912" s="1106">
        <f t="shared" si="518"/>
        <v>1931818</v>
      </c>
      <c r="T912" s="1106">
        <f t="shared" si="519"/>
        <v>2231818</v>
      </c>
      <c r="U912" s="1106">
        <f t="shared" si="520"/>
        <v>431818</v>
      </c>
      <c r="V912" s="805">
        <v>43668</v>
      </c>
      <c r="W912" s="1094">
        <v>15118180</v>
      </c>
      <c r="X912" s="805"/>
      <c r="Y912" s="1094"/>
      <c r="Z912" s="1157"/>
      <c r="AA912" s="1095"/>
      <c r="AB912" s="1095"/>
      <c r="AC912" s="1096"/>
      <c r="AD912" s="1096"/>
      <c r="AE912" s="1463">
        <f t="shared" si="526"/>
        <v>15118180</v>
      </c>
      <c r="AF912" s="1098">
        <f t="shared" si="521"/>
        <v>0</v>
      </c>
      <c r="AG912" s="1091"/>
      <c r="AH912" s="1091"/>
    </row>
    <row r="913" spans="1:34" ht="15" customHeight="1" x14ac:dyDescent="0.25">
      <c r="A913" s="1099">
        <v>3</v>
      </c>
      <c r="B913" s="1100">
        <v>43667</v>
      </c>
      <c r="C913" s="800">
        <v>902</v>
      </c>
      <c r="D913" s="818" t="s">
        <v>55</v>
      </c>
      <c r="E913" s="1101" t="s">
        <v>273</v>
      </c>
      <c r="F913" s="790">
        <v>7</v>
      </c>
      <c r="G913" s="1102">
        <f t="shared" si="512"/>
        <v>9322726</v>
      </c>
      <c r="H913" s="1103"/>
      <c r="I913" s="816">
        <f t="shared" si="513"/>
        <v>0</v>
      </c>
      <c r="J913" s="802">
        <v>3</v>
      </c>
      <c r="K913" s="816">
        <f t="shared" si="523"/>
        <v>6695454</v>
      </c>
      <c r="L913" s="803"/>
      <c r="M913" s="816">
        <f t="shared" si="514"/>
        <v>0</v>
      </c>
      <c r="N913" s="1104">
        <f t="shared" si="527"/>
        <v>10</v>
      </c>
      <c r="O913" s="1094">
        <f t="shared" si="506"/>
        <v>16018180</v>
      </c>
      <c r="P913" s="1094">
        <f t="shared" si="528"/>
        <v>400000</v>
      </c>
      <c r="Q913" s="1094"/>
      <c r="R913" s="1106">
        <f t="shared" si="517"/>
        <v>1331818</v>
      </c>
      <c r="S913" s="1106">
        <f t="shared" si="518"/>
        <v>1931818</v>
      </c>
      <c r="T913" s="1106">
        <f t="shared" si="519"/>
        <v>2231818</v>
      </c>
      <c r="U913" s="1106">
        <f t="shared" si="520"/>
        <v>431818</v>
      </c>
      <c r="V913" s="805">
        <v>43668</v>
      </c>
      <c r="W913" s="1094">
        <v>16018180</v>
      </c>
      <c r="X913" s="805"/>
      <c r="Y913" s="1094"/>
      <c r="Z913" s="1157"/>
      <c r="AA913" s="1095"/>
      <c r="AB913" s="1095"/>
      <c r="AC913" s="1096"/>
      <c r="AD913" s="1096"/>
      <c r="AE913" s="1463">
        <f t="shared" si="526"/>
        <v>16018180</v>
      </c>
      <c r="AF913" s="1098">
        <f t="shared" si="521"/>
        <v>0</v>
      </c>
      <c r="AG913" s="1091"/>
      <c r="AH913" s="1091"/>
    </row>
    <row r="914" spans="1:34" s="1447" customFormat="1" ht="15" customHeight="1" x14ac:dyDescent="0.25">
      <c r="A914" s="1274">
        <v>1</v>
      </c>
      <c r="B914" s="1275">
        <v>43669</v>
      </c>
      <c r="C914" s="810">
        <v>903</v>
      </c>
      <c r="D914" s="1453" t="s">
        <v>172</v>
      </c>
      <c r="E914" s="1276" t="s">
        <v>31</v>
      </c>
      <c r="F914" s="812">
        <v>7</v>
      </c>
      <c r="G914" s="1454">
        <f t="shared" si="512"/>
        <v>9322726</v>
      </c>
      <c r="H914" s="1277"/>
      <c r="I914" s="1455">
        <f t="shared" si="513"/>
        <v>0</v>
      </c>
      <c r="J914" s="813">
        <v>3</v>
      </c>
      <c r="K914" s="1455">
        <f t="shared" si="523"/>
        <v>6695454</v>
      </c>
      <c r="L914" s="814">
        <v>1</v>
      </c>
      <c r="M914" s="1455">
        <f t="shared" si="514"/>
        <v>431818</v>
      </c>
      <c r="N914" s="1456">
        <f>F914+H914+J914+L914</f>
        <v>11</v>
      </c>
      <c r="O914" s="1278">
        <f t="shared" si="506"/>
        <v>16449998</v>
      </c>
      <c r="P914" s="1278">
        <f>+N914*40000</f>
        <v>440000</v>
      </c>
      <c r="Q914" s="1278"/>
      <c r="R914" s="1279">
        <f t="shared" si="517"/>
        <v>1331818</v>
      </c>
      <c r="S914" s="1279">
        <f t="shared" si="518"/>
        <v>1931818</v>
      </c>
      <c r="T914" s="1279">
        <f t="shared" si="519"/>
        <v>2231818</v>
      </c>
      <c r="U914" s="1279">
        <f t="shared" si="520"/>
        <v>431818</v>
      </c>
      <c r="V914" s="815">
        <v>43684</v>
      </c>
      <c r="W914" s="1278">
        <v>10000000</v>
      </c>
      <c r="X914" s="815"/>
      <c r="Y914" s="1278"/>
      <c r="Z914" s="1284"/>
      <c r="AA914" s="1280"/>
      <c r="AB914" s="1280"/>
      <c r="AC914" s="1281"/>
      <c r="AD914" s="1281"/>
      <c r="AE914" s="1463">
        <f t="shared" si="526"/>
        <v>10000000</v>
      </c>
      <c r="AF914" s="1458">
        <f t="shared" si="521"/>
        <v>6449998</v>
      </c>
      <c r="AG914" s="1459" t="s">
        <v>185</v>
      </c>
      <c r="AH914" s="786" t="s">
        <v>279</v>
      </c>
    </row>
    <row r="915" spans="1:34" s="1447" customFormat="1" ht="15" customHeight="1" x14ac:dyDescent="0.25">
      <c r="A915" s="1274">
        <v>2</v>
      </c>
      <c r="B915" s="1275">
        <v>43669</v>
      </c>
      <c r="C915" s="810">
        <v>904</v>
      </c>
      <c r="D915" s="1453" t="s">
        <v>292</v>
      </c>
      <c r="E915" s="1276" t="s">
        <v>88</v>
      </c>
      <c r="F915" s="812">
        <v>6</v>
      </c>
      <c r="G915" s="1454">
        <f t="shared" si="512"/>
        <v>7990908</v>
      </c>
      <c r="H915" s="1277"/>
      <c r="I915" s="1455">
        <f t="shared" si="513"/>
        <v>0</v>
      </c>
      <c r="J915" s="813">
        <v>4</v>
      </c>
      <c r="K915" s="1455">
        <f t="shared" si="523"/>
        <v>8927272</v>
      </c>
      <c r="L915" s="814"/>
      <c r="M915" s="1455">
        <f t="shared" si="514"/>
        <v>0</v>
      </c>
      <c r="N915" s="1456">
        <f t="shared" ref="N915:N916" si="529">F915+H915+J915+L915</f>
        <v>10</v>
      </c>
      <c r="O915" s="1278">
        <f t="shared" si="506"/>
        <v>16918180</v>
      </c>
      <c r="P915" s="1278">
        <f t="shared" ref="P915:P916" si="530">+N915*40000</f>
        <v>400000</v>
      </c>
      <c r="Q915" s="1278"/>
      <c r="R915" s="1279">
        <f t="shared" si="517"/>
        <v>1331818</v>
      </c>
      <c r="S915" s="1279">
        <f t="shared" si="518"/>
        <v>1931818</v>
      </c>
      <c r="T915" s="1279">
        <f t="shared" si="519"/>
        <v>2231818</v>
      </c>
      <c r="U915" s="1279">
        <f t="shared" si="520"/>
        <v>431818</v>
      </c>
      <c r="V915" s="815">
        <v>43699</v>
      </c>
      <c r="W915" s="1278">
        <v>5000000</v>
      </c>
      <c r="X915" s="815"/>
      <c r="Y915" s="1278"/>
      <c r="Z915" s="1284"/>
      <c r="AA915" s="1280"/>
      <c r="AB915" s="1280"/>
      <c r="AC915" s="1281"/>
      <c r="AD915" s="1281"/>
      <c r="AE915" s="1463">
        <f t="shared" si="526"/>
        <v>5000000</v>
      </c>
      <c r="AF915" s="1458">
        <f t="shared" si="521"/>
        <v>11918180</v>
      </c>
      <c r="AG915" s="1459" t="s">
        <v>185</v>
      </c>
      <c r="AH915" s="786" t="s">
        <v>279</v>
      </c>
    </row>
    <row r="916" spans="1:34" ht="15" customHeight="1" x14ac:dyDescent="0.25">
      <c r="A916" s="1099">
        <v>3</v>
      </c>
      <c r="B916" s="1100">
        <v>43669</v>
      </c>
      <c r="C916" s="800">
        <v>905</v>
      </c>
      <c r="D916" s="818" t="s">
        <v>56</v>
      </c>
      <c r="E916" s="1101" t="s">
        <v>57</v>
      </c>
      <c r="F916" s="790">
        <v>7</v>
      </c>
      <c r="G916" s="1102">
        <f t="shared" si="512"/>
        <v>9322726</v>
      </c>
      <c r="H916" s="1103"/>
      <c r="I916" s="816">
        <f t="shared" si="513"/>
        <v>0</v>
      </c>
      <c r="J916" s="802">
        <v>3</v>
      </c>
      <c r="K916" s="816">
        <f t="shared" si="523"/>
        <v>6695454</v>
      </c>
      <c r="L916" s="803">
        <v>1</v>
      </c>
      <c r="M916" s="816">
        <f t="shared" si="514"/>
        <v>431818</v>
      </c>
      <c r="N916" s="1104">
        <f t="shared" si="529"/>
        <v>11</v>
      </c>
      <c r="O916" s="1094">
        <f t="shared" si="506"/>
        <v>16449998</v>
      </c>
      <c r="P916" s="1094">
        <f t="shared" si="530"/>
        <v>440000</v>
      </c>
      <c r="Q916" s="1094"/>
      <c r="R916" s="1106">
        <f t="shared" si="517"/>
        <v>1331818</v>
      </c>
      <c r="S916" s="1106">
        <f t="shared" si="518"/>
        <v>1931818</v>
      </c>
      <c r="T916" s="1106">
        <f t="shared" si="519"/>
        <v>2231818</v>
      </c>
      <c r="U916" s="1106">
        <f t="shared" si="520"/>
        <v>431818</v>
      </c>
      <c r="V916" s="805"/>
      <c r="W916" s="1094"/>
      <c r="X916" s="805"/>
      <c r="Y916" s="1094"/>
      <c r="Z916" s="1157"/>
      <c r="AA916" s="1095"/>
      <c r="AB916" s="1095"/>
      <c r="AC916" s="1096"/>
      <c r="AD916" s="1096"/>
      <c r="AE916" s="1463">
        <f t="shared" si="526"/>
        <v>0</v>
      </c>
      <c r="AF916" s="1098">
        <f t="shared" si="521"/>
        <v>16449998</v>
      </c>
      <c r="AG916" s="1174" t="s">
        <v>321</v>
      </c>
      <c r="AH916" s="444" t="s">
        <v>279</v>
      </c>
    </row>
    <row r="917" spans="1:34" ht="15" customHeight="1" x14ac:dyDescent="0.25">
      <c r="A917" s="1099">
        <v>1</v>
      </c>
      <c r="B917" s="1100">
        <v>43670</v>
      </c>
      <c r="C917" s="800">
        <v>906</v>
      </c>
      <c r="D917" s="818" t="s">
        <v>293</v>
      </c>
      <c r="E917" s="1101" t="s">
        <v>88</v>
      </c>
      <c r="F917" s="790">
        <v>7</v>
      </c>
      <c r="G917" s="1102">
        <f t="shared" si="512"/>
        <v>9322726</v>
      </c>
      <c r="H917" s="1103"/>
      <c r="I917" s="816">
        <f t="shared" si="513"/>
        <v>0</v>
      </c>
      <c r="J917" s="802">
        <v>3</v>
      </c>
      <c r="K917" s="816">
        <f t="shared" si="523"/>
        <v>6695454</v>
      </c>
      <c r="L917" s="803"/>
      <c r="M917" s="816">
        <f t="shared" si="514"/>
        <v>0</v>
      </c>
      <c r="N917" s="1104">
        <f>F917+H917+J917+L917</f>
        <v>10</v>
      </c>
      <c r="O917" s="1094">
        <f t="shared" si="506"/>
        <v>16018180</v>
      </c>
      <c r="P917" s="1094">
        <f>+N917*40000</f>
        <v>400000</v>
      </c>
      <c r="Q917" s="1094"/>
      <c r="R917" s="1106">
        <f t="shared" si="517"/>
        <v>1331818</v>
      </c>
      <c r="S917" s="1106">
        <f t="shared" si="518"/>
        <v>1931818</v>
      </c>
      <c r="T917" s="1106">
        <f t="shared" si="519"/>
        <v>2231818</v>
      </c>
      <c r="U917" s="1106">
        <f t="shared" si="520"/>
        <v>431818</v>
      </c>
      <c r="V917" s="805">
        <v>43672</v>
      </c>
      <c r="W917" s="1094">
        <v>10000000</v>
      </c>
      <c r="X917" s="805">
        <v>43675</v>
      </c>
      <c r="Y917" s="1094">
        <v>6018180</v>
      </c>
      <c r="Z917" s="1157"/>
      <c r="AA917" s="1095"/>
      <c r="AB917" s="1095"/>
      <c r="AC917" s="1096"/>
      <c r="AD917" s="1096"/>
      <c r="AE917" s="1463">
        <f t="shared" si="526"/>
        <v>16018180</v>
      </c>
      <c r="AF917" s="1098">
        <f t="shared" si="521"/>
        <v>0</v>
      </c>
      <c r="AG917" s="1091"/>
      <c r="AH917" s="1091"/>
    </row>
    <row r="918" spans="1:34" ht="15" customHeight="1" x14ac:dyDescent="0.25">
      <c r="A918" s="1099">
        <v>2</v>
      </c>
      <c r="B918" s="1100">
        <v>43670</v>
      </c>
      <c r="C918" s="800">
        <v>907</v>
      </c>
      <c r="D918" s="818" t="s">
        <v>255</v>
      </c>
      <c r="E918" s="1101" t="s">
        <v>273</v>
      </c>
      <c r="F918" s="790">
        <v>7</v>
      </c>
      <c r="G918" s="1102">
        <f t="shared" si="512"/>
        <v>9322726</v>
      </c>
      <c r="H918" s="1103"/>
      <c r="I918" s="816">
        <f t="shared" si="513"/>
        <v>0</v>
      </c>
      <c r="J918" s="802">
        <v>3</v>
      </c>
      <c r="K918" s="816">
        <f t="shared" si="523"/>
        <v>6695454</v>
      </c>
      <c r="L918" s="803"/>
      <c r="M918" s="816">
        <f t="shared" si="514"/>
        <v>0</v>
      </c>
      <c r="N918" s="1104">
        <f t="shared" ref="N918" si="531">F918+H918+J918+L918</f>
        <v>10</v>
      </c>
      <c r="O918" s="1094">
        <f t="shared" si="506"/>
        <v>16018180</v>
      </c>
      <c r="P918" s="1094">
        <f t="shared" ref="P918" si="532">+N918*40000</f>
        <v>400000</v>
      </c>
      <c r="Q918" s="1094"/>
      <c r="R918" s="1106">
        <f t="shared" si="517"/>
        <v>1331818</v>
      </c>
      <c r="S918" s="1106">
        <f t="shared" si="518"/>
        <v>1931818</v>
      </c>
      <c r="T918" s="1106">
        <f t="shared" si="519"/>
        <v>2231818</v>
      </c>
      <c r="U918" s="1106">
        <f t="shared" si="520"/>
        <v>431818</v>
      </c>
      <c r="V918" s="805">
        <v>43672</v>
      </c>
      <c r="W918" s="1094">
        <v>16018180</v>
      </c>
      <c r="X918" s="805"/>
      <c r="Y918" s="1094"/>
      <c r="Z918" s="1157"/>
      <c r="AA918" s="1095"/>
      <c r="AB918" s="1095"/>
      <c r="AC918" s="1096"/>
      <c r="AD918" s="1096"/>
      <c r="AE918" s="1463">
        <f t="shared" si="526"/>
        <v>16018180</v>
      </c>
      <c r="AF918" s="1098">
        <f t="shared" si="521"/>
        <v>0</v>
      </c>
      <c r="AG918" s="1091"/>
      <c r="AH918" s="1091"/>
    </row>
    <row r="919" spans="1:34" ht="15" customHeight="1" x14ac:dyDescent="0.25">
      <c r="A919" s="1099">
        <v>1</v>
      </c>
      <c r="B919" s="1100">
        <v>43672</v>
      </c>
      <c r="C919" s="800">
        <v>908</v>
      </c>
      <c r="D919" s="818" t="s">
        <v>81</v>
      </c>
      <c r="E919" s="1101" t="s">
        <v>294</v>
      </c>
      <c r="F919" s="790">
        <v>10</v>
      </c>
      <c r="G919" s="1102">
        <f t="shared" si="512"/>
        <v>13318180</v>
      </c>
      <c r="H919" s="1103"/>
      <c r="I919" s="816">
        <f t="shared" si="513"/>
        <v>0</v>
      </c>
      <c r="J919" s="802"/>
      <c r="K919" s="816">
        <f t="shared" si="523"/>
        <v>0</v>
      </c>
      <c r="L919" s="803"/>
      <c r="M919" s="816">
        <f t="shared" si="514"/>
        <v>0</v>
      </c>
      <c r="N919" s="1104">
        <f>F919+H919+J919+L919</f>
        <v>10</v>
      </c>
      <c r="O919" s="1094">
        <f t="shared" si="506"/>
        <v>13318180</v>
      </c>
      <c r="P919" s="1094">
        <f>+N919*40000</f>
        <v>400000</v>
      </c>
      <c r="Q919" s="1094"/>
      <c r="R919" s="1106">
        <f t="shared" si="517"/>
        <v>1331818</v>
      </c>
      <c r="S919" s="1106">
        <f t="shared" si="518"/>
        <v>1931818</v>
      </c>
      <c r="T919" s="1106">
        <f t="shared" si="519"/>
        <v>2231818</v>
      </c>
      <c r="U919" s="1106">
        <f t="shared" si="520"/>
        <v>431818</v>
      </c>
      <c r="V919" s="805">
        <v>43675</v>
      </c>
      <c r="W919" s="1094">
        <v>13318180</v>
      </c>
      <c r="X919" s="805"/>
      <c r="Y919" s="1094"/>
      <c r="Z919" s="1157"/>
      <c r="AA919" s="1095"/>
      <c r="AB919" s="1095"/>
      <c r="AC919" s="1096"/>
      <c r="AD919" s="1096"/>
      <c r="AE919" s="1463">
        <f t="shared" si="526"/>
        <v>13318180</v>
      </c>
      <c r="AF919" s="1098">
        <f t="shared" si="521"/>
        <v>0</v>
      </c>
      <c r="AG919" s="1091"/>
      <c r="AH919" s="1091"/>
    </row>
    <row r="920" spans="1:34" ht="15" customHeight="1" x14ac:dyDescent="0.25">
      <c r="A920" s="1099">
        <v>2</v>
      </c>
      <c r="B920" s="1100">
        <v>43672</v>
      </c>
      <c r="C920" s="800">
        <f>C919+1</f>
        <v>909</v>
      </c>
      <c r="D920" s="818" t="s">
        <v>37</v>
      </c>
      <c r="E920" s="1101" t="s">
        <v>294</v>
      </c>
      <c r="F920" s="790"/>
      <c r="G920" s="1102">
        <f t="shared" si="512"/>
        <v>0</v>
      </c>
      <c r="H920" s="1103">
        <v>2</v>
      </c>
      <c r="I920" s="816">
        <f t="shared" si="513"/>
        <v>3863636</v>
      </c>
      <c r="J920" s="802">
        <v>6</v>
      </c>
      <c r="K920" s="816">
        <f t="shared" si="523"/>
        <v>13390908</v>
      </c>
      <c r="L920" s="803"/>
      <c r="M920" s="816">
        <f t="shared" si="514"/>
        <v>0</v>
      </c>
      <c r="N920" s="1104">
        <f t="shared" ref="N920:N925" si="533">F920+H920+J920+L920</f>
        <v>8</v>
      </c>
      <c r="O920" s="1094">
        <f t="shared" si="506"/>
        <v>17254544</v>
      </c>
      <c r="P920" s="1094">
        <f t="shared" ref="P920:P925" si="534">+N920*40000</f>
        <v>320000</v>
      </c>
      <c r="Q920" s="1094"/>
      <c r="R920" s="1106">
        <f t="shared" si="517"/>
        <v>1331818</v>
      </c>
      <c r="S920" s="1106">
        <f t="shared" si="518"/>
        <v>1931818</v>
      </c>
      <c r="T920" s="1106">
        <f t="shared" si="519"/>
        <v>2231818</v>
      </c>
      <c r="U920" s="1106">
        <f t="shared" si="520"/>
        <v>431818</v>
      </c>
      <c r="V920" s="805" t="s">
        <v>322</v>
      </c>
      <c r="W920" s="1094">
        <v>17254544</v>
      </c>
      <c r="X920" s="805"/>
      <c r="Y920" s="1094"/>
      <c r="Z920" s="1157"/>
      <c r="AA920" s="1095"/>
      <c r="AB920" s="1095"/>
      <c r="AC920" s="1096"/>
      <c r="AD920" s="1096"/>
      <c r="AE920" s="1463">
        <f t="shared" si="526"/>
        <v>17254544</v>
      </c>
      <c r="AF920" s="1098">
        <f t="shared" si="521"/>
        <v>0</v>
      </c>
      <c r="AG920" s="1174"/>
      <c r="AH920" s="444"/>
    </row>
    <row r="921" spans="1:34" ht="15" hidden="1" customHeight="1" x14ac:dyDescent="0.25">
      <c r="A921" s="1099">
        <v>3</v>
      </c>
      <c r="B921" s="1100">
        <v>43672</v>
      </c>
      <c r="C921" s="800">
        <f t="shared" ref="C921:C925" si="535">C920+1</f>
        <v>910</v>
      </c>
      <c r="D921" s="818" t="s">
        <v>36</v>
      </c>
      <c r="E921" s="1101" t="s">
        <v>294</v>
      </c>
      <c r="F921" s="790"/>
      <c r="G921" s="1102">
        <f t="shared" si="512"/>
        <v>0</v>
      </c>
      <c r="H921" s="1103">
        <v>2</v>
      </c>
      <c r="I921" s="816">
        <f t="shared" si="513"/>
        <v>3863636</v>
      </c>
      <c r="J921" s="802"/>
      <c r="K921" s="816">
        <f t="shared" si="523"/>
        <v>0</v>
      </c>
      <c r="L921" s="803"/>
      <c r="M921" s="816">
        <f t="shared" si="514"/>
        <v>0</v>
      </c>
      <c r="N921" s="1104">
        <f t="shared" si="533"/>
        <v>2</v>
      </c>
      <c r="O921" s="1094">
        <f t="shared" si="506"/>
        <v>3863636</v>
      </c>
      <c r="P921" s="1094">
        <f t="shared" si="534"/>
        <v>80000</v>
      </c>
      <c r="Q921" s="1094"/>
      <c r="R921" s="1106">
        <f t="shared" si="517"/>
        <v>1331818</v>
      </c>
      <c r="S921" s="1106">
        <f t="shared" si="518"/>
        <v>1931818</v>
      </c>
      <c r="T921" s="1106">
        <f t="shared" si="519"/>
        <v>2231818</v>
      </c>
      <c r="U921" s="1106">
        <f t="shared" si="520"/>
        <v>431818</v>
      </c>
      <c r="V921" s="805">
        <v>43675</v>
      </c>
      <c r="W921" s="1094">
        <v>3863636</v>
      </c>
      <c r="X921" s="805"/>
      <c r="Y921" s="1094"/>
      <c r="Z921" s="1157"/>
      <c r="AA921" s="1095"/>
      <c r="AB921" s="1095"/>
      <c r="AC921" s="1096"/>
      <c r="AD921" s="1096"/>
      <c r="AE921" s="1463">
        <f t="shared" si="526"/>
        <v>3863636</v>
      </c>
      <c r="AF921" s="1098">
        <f t="shared" si="521"/>
        <v>0</v>
      </c>
      <c r="AG921" s="1091"/>
      <c r="AH921" s="1091"/>
    </row>
    <row r="922" spans="1:34" ht="15" hidden="1" customHeight="1" x14ac:dyDescent="0.25">
      <c r="A922" s="1099">
        <v>4</v>
      </c>
      <c r="B922" s="1100">
        <v>43672</v>
      </c>
      <c r="C922" s="800">
        <f t="shared" si="535"/>
        <v>911</v>
      </c>
      <c r="D922" s="818" t="s">
        <v>53</v>
      </c>
      <c r="E922" s="1101" t="s">
        <v>273</v>
      </c>
      <c r="F922" s="790">
        <v>6</v>
      </c>
      <c r="G922" s="1102">
        <f t="shared" si="512"/>
        <v>7990908</v>
      </c>
      <c r="H922" s="1103"/>
      <c r="I922" s="816">
        <f t="shared" si="513"/>
        <v>0</v>
      </c>
      <c r="J922" s="802">
        <v>4</v>
      </c>
      <c r="K922" s="816">
        <f t="shared" si="523"/>
        <v>8927272</v>
      </c>
      <c r="L922" s="803">
        <v>1</v>
      </c>
      <c r="M922" s="816">
        <f t="shared" si="514"/>
        <v>431818</v>
      </c>
      <c r="N922" s="1104">
        <f t="shared" si="533"/>
        <v>11</v>
      </c>
      <c r="O922" s="1094">
        <f t="shared" si="506"/>
        <v>17349998</v>
      </c>
      <c r="P922" s="1094">
        <f t="shared" si="534"/>
        <v>440000</v>
      </c>
      <c r="Q922" s="1094"/>
      <c r="R922" s="1106">
        <f t="shared" si="517"/>
        <v>1331818</v>
      </c>
      <c r="S922" s="1106">
        <f t="shared" si="518"/>
        <v>1931818</v>
      </c>
      <c r="T922" s="1106">
        <f t="shared" si="519"/>
        <v>2231818</v>
      </c>
      <c r="U922" s="1106">
        <f t="shared" si="520"/>
        <v>431818</v>
      </c>
      <c r="V922" s="805">
        <v>43673</v>
      </c>
      <c r="W922" s="1094">
        <v>2349998</v>
      </c>
      <c r="X922" s="805">
        <v>43684</v>
      </c>
      <c r="Y922" s="1094">
        <v>15000000</v>
      </c>
      <c r="Z922" s="1157"/>
      <c r="AA922" s="1095"/>
      <c r="AB922" s="1095"/>
      <c r="AC922" s="1096"/>
      <c r="AD922" s="1096"/>
      <c r="AE922" s="1463">
        <f t="shared" si="526"/>
        <v>17349998</v>
      </c>
      <c r="AF922" s="1098">
        <f t="shared" si="521"/>
        <v>0</v>
      </c>
      <c r="AG922" s="1174"/>
      <c r="AH922" s="444"/>
    </row>
    <row r="923" spans="1:34" ht="15" hidden="1" customHeight="1" x14ac:dyDescent="0.25">
      <c r="A923" s="1099">
        <v>5</v>
      </c>
      <c r="B923" s="1100">
        <v>43672</v>
      </c>
      <c r="C923" s="800">
        <f t="shared" si="535"/>
        <v>912</v>
      </c>
      <c r="D923" s="818" t="s">
        <v>90</v>
      </c>
      <c r="E923" s="1101" t="s">
        <v>88</v>
      </c>
      <c r="F923" s="790">
        <v>10</v>
      </c>
      <c r="G923" s="1102">
        <f t="shared" si="512"/>
        <v>13318180</v>
      </c>
      <c r="H923" s="1103"/>
      <c r="I923" s="816">
        <f t="shared" si="513"/>
        <v>0</v>
      </c>
      <c r="J923" s="802"/>
      <c r="K923" s="816">
        <f t="shared" si="523"/>
        <v>0</v>
      </c>
      <c r="L923" s="803"/>
      <c r="M923" s="816">
        <f t="shared" si="514"/>
        <v>0</v>
      </c>
      <c r="N923" s="1104">
        <f t="shared" si="533"/>
        <v>10</v>
      </c>
      <c r="O923" s="1094">
        <f t="shared" si="506"/>
        <v>13318180</v>
      </c>
      <c r="P923" s="1094">
        <f t="shared" si="534"/>
        <v>400000</v>
      </c>
      <c r="Q923" s="1094"/>
      <c r="R923" s="1106">
        <f t="shared" si="517"/>
        <v>1331818</v>
      </c>
      <c r="S923" s="1106">
        <f t="shared" si="518"/>
        <v>1931818</v>
      </c>
      <c r="T923" s="1106">
        <f t="shared" si="519"/>
        <v>2231818</v>
      </c>
      <c r="U923" s="1106">
        <f t="shared" si="520"/>
        <v>431818</v>
      </c>
      <c r="V923" s="805">
        <v>43682</v>
      </c>
      <c r="W923" s="1094">
        <v>13318180</v>
      </c>
      <c r="X923" s="805"/>
      <c r="Y923" s="1094"/>
      <c r="Z923" s="1157"/>
      <c r="AA923" s="1095"/>
      <c r="AB923" s="1095"/>
      <c r="AC923" s="1096"/>
      <c r="AD923" s="1096"/>
      <c r="AE923" s="1463">
        <f t="shared" si="526"/>
        <v>13318180</v>
      </c>
      <c r="AF923" s="1098">
        <f t="shared" si="521"/>
        <v>0</v>
      </c>
      <c r="AG923" s="1174"/>
      <c r="AH923" s="444"/>
    </row>
    <row r="924" spans="1:34" ht="15" hidden="1" customHeight="1" x14ac:dyDescent="0.25">
      <c r="A924" s="1099">
        <v>6</v>
      </c>
      <c r="B924" s="1100">
        <v>43672</v>
      </c>
      <c r="C924" s="800">
        <f t="shared" si="535"/>
        <v>913</v>
      </c>
      <c r="D924" s="818" t="s">
        <v>74</v>
      </c>
      <c r="E924" s="1101" t="s">
        <v>57</v>
      </c>
      <c r="F924" s="790">
        <v>4</v>
      </c>
      <c r="G924" s="1102">
        <f t="shared" si="512"/>
        <v>5327272</v>
      </c>
      <c r="H924" s="1103"/>
      <c r="I924" s="816">
        <f t="shared" si="513"/>
        <v>0</v>
      </c>
      <c r="J924" s="802">
        <v>2</v>
      </c>
      <c r="K924" s="816">
        <f t="shared" si="523"/>
        <v>4463636</v>
      </c>
      <c r="L924" s="803"/>
      <c r="M924" s="816">
        <f t="shared" si="514"/>
        <v>0</v>
      </c>
      <c r="N924" s="1104">
        <f t="shared" si="533"/>
        <v>6</v>
      </c>
      <c r="O924" s="1094">
        <f t="shared" si="506"/>
        <v>9790908</v>
      </c>
      <c r="P924" s="1094">
        <f t="shared" si="534"/>
        <v>240000</v>
      </c>
      <c r="Q924" s="1094"/>
      <c r="R924" s="1106">
        <f t="shared" si="517"/>
        <v>1331818</v>
      </c>
      <c r="S924" s="1106">
        <f t="shared" si="518"/>
        <v>1931818</v>
      </c>
      <c r="T924" s="1106">
        <f t="shared" si="519"/>
        <v>2231818</v>
      </c>
      <c r="U924" s="1106">
        <f t="shared" si="520"/>
        <v>431818</v>
      </c>
      <c r="V924" s="805">
        <v>43675</v>
      </c>
      <c r="W924" s="1094">
        <v>9790908</v>
      </c>
      <c r="X924" s="805"/>
      <c r="Y924" s="1094"/>
      <c r="Z924" s="1157"/>
      <c r="AA924" s="1095"/>
      <c r="AB924" s="1095"/>
      <c r="AC924" s="1096"/>
      <c r="AD924" s="1096"/>
      <c r="AE924" s="1463">
        <f t="shared" si="526"/>
        <v>9790908</v>
      </c>
      <c r="AF924" s="1098">
        <f t="shared" si="521"/>
        <v>0</v>
      </c>
      <c r="AG924" s="1091"/>
      <c r="AH924" s="1091"/>
    </row>
    <row r="925" spans="1:34" ht="15" hidden="1" customHeight="1" x14ac:dyDescent="0.25">
      <c r="A925" s="1099">
        <v>7</v>
      </c>
      <c r="B925" s="1100">
        <v>43672</v>
      </c>
      <c r="C925" s="800">
        <f t="shared" si="535"/>
        <v>914</v>
      </c>
      <c r="D925" s="818" t="s">
        <v>289</v>
      </c>
      <c r="E925" s="1101" t="s">
        <v>57</v>
      </c>
      <c r="F925" s="790">
        <v>2</v>
      </c>
      <c r="G925" s="1102">
        <f t="shared" si="512"/>
        <v>2663636</v>
      </c>
      <c r="H925" s="1103"/>
      <c r="I925" s="816">
        <f t="shared" si="513"/>
        <v>0</v>
      </c>
      <c r="J925" s="802">
        <v>2</v>
      </c>
      <c r="K925" s="816">
        <f t="shared" si="523"/>
        <v>4463636</v>
      </c>
      <c r="L925" s="803"/>
      <c r="M925" s="816">
        <f t="shared" si="514"/>
        <v>0</v>
      </c>
      <c r="N925" s="1104">
        <f t="shared" si="533"/>
        <v>4</v>
      </c>
      <c r="O925" s="1094">
        <f t="shared" si="506"/>
        <v>7127272</v>
      </c>
      <c r="P925" s="1094">
        <f t="shared" si="534"/>
        <v>160000</v>
      </c>
      <c r="Q925" s="1094"/>
      <c r="R925" s="1106">
        <f t="shared" si="517"/>
        <v>1331818</v>
      </c>
      <c r="S925" s="1106">
        <f t="shared" si="518"/>
        <v>1931818</v>
      </c>
      <c r="T925" s="1106">
        <f t="shared" si="519"/>
        <v>2231818</v>
      </c>
      <c r="U925" s="1106">
        <f t="shared" si="520"/>
        <v>431818</v>
      </c>
      <c r="V925" s="805">
        <v>43675</v>
      </c>
      <c r="W925" s="1094">
        <v>7127272</v>
      </c>
      <c r="X925" s="805"/>
      <c r="Y925" s="1094"/>
      <c r="Z925" s="1157"/>
      <c r="AA925" s="1095"/>
      <c r="AB925" s="1095"/>
      <c r="AC925" s="1096"/>
      <c r="AD925" s="1096"/>
      <c r="AE925" s="1463">
        <f t="shared" si="526"/>
        <v>7127272</v>
      </c>
      <c r="AF925" s="1098">
        <f t="shared" si="521"/>
        <v>0</v>
      </c>
      <c r="AG925" s="1091"/>
      <c r="AH925" s="1091"/>
    </row>
    <row r="926" spans="1:34" ht="15" hidden="1" customHeight="1" x14ac:dyDescent="0.25">
      <c r="A926" s="1099">
        <v>1</v>
      </c>
      <c r="B926" s="1100">
        <v>43673</v>
      </c>
      <c r="C926" s="800" t="s">
        <v>295</v>
      </c>
      <c r="D926" s="818" t="s">
        <v>212</v>
      </c>
      <c r="E926" s="1101" t="s">
        <v>88</v>
      </c>
      <c r="F926" s="790">
        <v>4</v>
      </c>
      <c r="G926" s="1102">
        <f t="shared" si="512"/>
        <v>5327272</v>
      </c>
      <c r="H926" s="1103">
        <v>6</v>
      </c>
      <c r="I926" s="816">
        <f t="shared" si="513"/>
        <v>11590908</v>
      </c>
      <c r="J926" s="802"/>
      <c r="K926" s="816">
        <f t="shared" si="523"/>
        <v>0</v>
      </c>
      <c r="L926" s="803">
        <v>2</v>
      </c>
      <c r="M926" s="816">
        <f t="shared" si="514"/>
        <v>863636</v>
      </c>
      <c r="N926" s="1104">
        <f>F926+H926+J926+L926</f>
        <v>12</v>
      </c>
      <c r="O926" s="1094">
        <f t="shared" si="506"/>
        <v>17781816</v>
      </c>
      <c r="P926" s="1094">
        <f>+N926*40000</f>
        <v>480000</v>
      </c>
      <c r="Q926" s="1094"/>
      <c r="R926" s="1106">
        <f t="shared" si="517"/>
        <v>1331818</v>
      </c>
      <c r="S926" s="1106">
        <f t="shared" si="518"/>
        <v>1931818</v>
      </c>
      <c r="T926" s="1106">
        <f t="shared" si="519"/>
        <v>2231818</v>
      </c>
      <c r="U926" s="1106">
        <f t="shared" si="520"/>
        <v>431818</v>
      </c>
      <c r="V926" s="805">
        <v>43675</v>
      </c>
      <c r="W926" s="1094">
        <v>9000000</v>
      </c>
      <c r="X926" s="805">
        <v>43682</v>
      </c>
      <c r="Y926" s="1094">
        <v>8781816</v>
      </c>
      <c r="Z926" s="1157"/>
      <c r="AA926" s="1095"/>
      <c r="AB926" s="1095"/>
      <c r="AC926" s="1096"/>
      <c r="AD926" s="1096"/>
      <c r="AE926" s="1463">
        <f t="shared" si="526"/>
        <v>17781816</v>
      </c>
      <c r="AF926" s="1098">
        <f t="shared" si="521"/>
        <v>0</v>
      </c>
      <c r="AG926" s="1174"/>
      <c r="AH926" s="444"/>
    </row>
    <row r="927" spans="1:34" ht="15" hidden="1" customHeight="1" x14ac:dyDescent="0.25">
      <c r="A927" s="1099">
        <v>2</v>
      </c>
      <c r="B927" s="1100">
        <v>43673</v>
      </c>
      <c r="C927" s="800" t="s">
        <v>296</v>
      </c>
      <c r="D927" s="818" t="s">
        <v>39</v>
      </c>
      <c r="E927" s="1101" t="s">
        <v>273</v>
      </c>
      <c r="F927" s="790">
        <v>5</v>
      </c>
      <c r="G927" s="1102">
        <f t="shared" si="512"/>
        <v>6659090</v>
      </c>
      <c r="H927" s="1103">
        <v>1</v>
      </c>
      <c r="I927" s="816">
        <f t="shared" si="513"/>
        <v>1931818</v>
      </c>
      <c r="J927" s="802">
        <v>4</v>
      </c>
      <c r="K927" s="816">
        <f t="shared" si="523"/>
        <v>8927272</v>
      </c>
      <c r="L927" s="803"/>
      <c r="M927" s="816">
        <f t="shared" si="514"/>
        <v>0</v>
      </c>
      <c r="N927" s="1104">
        <f t="shared" ref="N927:N929" si="536">F927+H927+J927+L927</f>
        <v>10</v>
      </c>
      <c r="O927" s="1094">
        <f t="shared" si="506"/>
        <v>17518180</v>
      </c>
      <c r="P927" s="1094">
        <f t="shared" ref="P927:P929" si="537">+N927*40000</f>
        <v>400000</v>
      </c>
      <c r="Q927" s="1094"/>
      <c r="R927" s="1106">
        <f t="shared" si="517"/>
        <v>1331818</v>
      </c>
      <c r="S927" s="1106">
        <f t="shared" si="518"/>
        <v>1931818</v>
      </c>
      <c r="T927" s="1106">
        <f t="shared" si="519"/>
        <v>2231818</v>
      </c>
      <c r="U927" s="1106">
        <f t="shared" si="520"/>
        <v>431818</v>
      </c>
      <c r="V927" s="805">
        <v>43682</v>
      </c>
      <c r="W927" s="1094">
        <v>17518180</v>
      </c>
      <c r="X927" s="805"/>
      <c r="Y927" s="1094"/>
      <c r="Z927" s="1157"/>
      <c r="AA927" s="1095"/>
      <c r="AB927" s="1095"/>
      <c r="AC927" s="1096"/>
      <c r="AD927" s="1096"/>
      <c r="AE927" s="1463">
        <f t="shared" si="526"/>
        <v>17518180</v>
      </c>
      <c r="AF927" s="1098">
        <f t="shared" si="521"/>
        <v>0</v>
      </c>
      <c r="AG927" s="1174"/>
      <c r="AH927" s="444"/>
    </row>
    <row r="928" spans="1:34" s="1447" customFormat="1" ht="15" customHeight="1" x14ac:dyDescent="0.25">
      <c r="A928" s="1274">
        <v>3</v>
      </c>
      <c r="B928" s="1275">
        <v>43673</v>
      </c>
      <c r="C928" s="810" t="s">
        <v>297</v>
      </c>
      <c r="D928" s="1453" t="s">
        <v>46</v>
      </c>
      <c r="E928" s="1276" t="s">
        <v>273</v>
      </c>
      <c r="F928" s="812">
        <v>6</v>
      </c>
      <c r="G928" s="1454">
        <f t="shared" si="512"/>
        <v>7990908</v>
      </c>
      <c r="H928" s="1277"/>
      <c r="I928" s="1455">
        <f t="shared" si="513"/>
        <v>0</v>
      </c>
      <c r="J928" s="813">
        <v>3</v>
      </c>
      <c r="K928" s="1455">
        <f t="shared" si="523"/>
        <v>6695454</v>
      </c>
      <c r="L928" s="814">
        <v>1</v>
      </c>
      <c r="M928" s="1455">
        <f t="shared" si="514"/>
        <v>431818</v>
      </c>
      <c r="N928" s="1456">
        <f t="shared" si="536"/>
        <v>10</v>
      </c>
      <c r="O928" s="1278">
        <f t="shared" si="506"/>
        <v>15118180</v>
      </c>
      <c r="P928" s="1278">
        <f t="shared" si="537"/>
        <v>400000</v>
      </c>
      <c r="Q928" s="1278"/>
      <c r="R928" s="1279">
        <f t="shared" si="517"/>
        <v>1331818</v>
      </c>
      <c r="S928" s="1279">
        <f t="shared" si="518"/>
        <v>1931818</v>
      </c>
      <c r="T928" s="1279">
        <f t="shared" si="519"/>
        <v>2231818</v>
      </c>
      <c r="U928" s="1279">
        <f t="shared" si="520"/>
        <v>431818</v>
      </c>
      <c r="V928" s="815">
        <v>43684</v>
      </c>
      <c r="W928" s="1278">
        <v>5120000</v>
      </c>
      <c r="X928" s="815"/>
      <c r="Y928" s="1278"/>
      <c r="Z928" s="1284"/>
      <c r="AA928" s="1280"/>
      <c r="AB928" s="1280"/>
      <c r="AC928" s="1281"/>
      <c r="AD928" s="1281"/>
      <c r="AE928" s="1463">
        <f t="shared" si="526"/>
        <v>5120000</v>
      </c>
      <c r="AF928" s="1458">
        <f t="shared" si="521"/>
        <v>9998180</v>
      </c>
      <c r="AG928" s="1459" t="s">
        <v>185</v>
      </c>
      <c r="AH928" s="786" t="s">
        <v>279</v>
      </c>
    </row>
    <row r="929" spans="1:34" s="1447" customFormat="1" ht="15" customHeight="1" x14ac:dyDescent="0.25">
      <c r="A929" s="1274">
        <v>4</v>
      </c>
      <c r="B929" s="1275">
        <v>43673</v>
      </c>
      <c r="C929" s="810" t="s">
        <v>298</v>
      </c>
      <c r="D929" s="1453" t="s">
        <v>83</v>
      </c>
      <c r="E929" s="1276" t="s">
        <v>273</v>
      </c>
      <c r="F929" s="812">
        <v>5</v>
      </c>
      <c r="G929" s="1454">
        <f t="shared" si="512"/>
        <v>6659090</v>
      </c>
      <c r="H929" s="1277">
        <v>1</v>
      </c>
      <c r="I929" s="1455">
        <f t="shared" si="513"/>
        <v>1931818</v>
      </c>
      <c r="J929" s="813">
        <v>4</v>
      </c>
      <c r="K929" s="1455">
        <f t="shared" si="523"/>
        <v>8927272</v>
      </c>
      <c r="L929" s="814"/>
      <c r="M929" s="1455">
        <f t="shared" si="514"/>
        <v>0</v>
      </c>
      <c r="N929" s="1456">
        <f t="shared" si="536"/>
        <v>10</v>
      </c>
      <c r="O929" s="1278">
        <f t="shared" si="506"/>
        <v>17518180</v>
      </c>
      <c r="P929" s="1278">
        <f t="shared" si="537"/>
        <v>400000</v>
      </c>
      <c r="Q929" s="1278"/>
      <c r="R929" s="1279">
        <f t="shared" si="517"/>
        <v>1331818</v>
      </c>
      <c r="S929" s="1279">
        <f t="shared" si="518"/>
        <v>1931818</v>
      </c>
      <c r="T929" s="1279">
        <f t="shared" si="519"/>
        <v>2231818</v>
      </c>
      <c r="U929" s="1279">
        <f t="shared" si="520"/>
        <v>431818</v>
      </c>
      <c r="V929" s="815"/>
      <c r="W929" s="1278"/>
      <c r="X929" s="815"/>
      <c r="Y929" s="1278"/>
      <c r="Z929" s="1284"/>
      <c r="AA929" s="1280"/>
      <c r="AB929" s="1280"/>
      <c r="AC929" s="1281"/>
      <c r="AD929" s="1281"/>
      <c r="AE929" s="1463">
        <f t="shared" si="526"/>
        <v>0</v>
      </c>
      <c r="AF929" s="1458">
        <f t="shared" si="521"/>
        <v>17518180</v>
      </c>
      <c r="AG929" s="1459" t="s">
        <v>185</v>
      </c>
      <c r="AH929" s="786" t="s">
        <v>279</v>
      </c>
    </row>
    <row r="930" spans="1:34" ht="15" hidden="1" customHeight="1" x14ac:dyDescent="0.25">
      <c r="A930" s="1099">
        <v>1</v>
      </c>
      <c r="B930" s="1100">
        <v>43675</v>
      </c>
      <c r="C930" s="800">
        <v>915</v>
      </c>
      <c r="D930" s="818" t="s">
        <v>255</v>
      </c>
      <c r="E930" s="1101" t="s">
        <v>273</v>
      </c>
      <c r="F930" s="790">
        <v>7</v>
      </c>
      <c r="G930" s="1102">
        <f t="shared" si="512"/>
        <v>9322726</v>
      </c>
      <c r="H930" s="1103"/>
      <c r="I930" s="816">
        <f t="shared" si="513"/>
        <v>0</v>
      </c>
      <c r="J930" s="802">
        <v>3</v>
      </c>
      <c r="K930" s="816">
        <f t="shared" si="523"/>
        <v>6695454</v>
      </c>
      <c r="L930" s="803"/>
      <c r="M930" s="816">
        <f t="shared" si="514"/>
        <v>0</v>
      </c>
      <c r="N930" s="1104">
        <f>F930+H930+J930+L930</f>
        <v>10</v>
      </c>
      <c r="O930" s="1094">
        <f t="shared" si="506"/>
        <v>16018180</v>
      </c>
      <c r="P930" s="1094">
        <f>+N930*40000</f>
        <v>400000</v>
      </c>
      <c r="Q930" s="1094"/>
      <c r="R930" s="1106">
        <f t="shared" si="517"/>
        <v>1331818</v>
      </c>
      <c r="S930" s="1106">
        <f t="shared" si="518"/>
        <v>1931818</v>
      </c>
      <c r="T930" s="1106">
        <f t="shared" si="519"/>
        <v>2231818</v>
      </c>
      <c r="U930" s="1106">
        <f t="shared" si="520"/>
        <v>431818</v>
      </c>
      <c r="V930" s="805">
        <v>43676</v>
      </c>
      <c r="W930" s="1094">
        <v>15918180</v>
      </c>
      <c r="X930" s="805">
        <v>43684</v>
      </c>
      <c r="Y930" s="1094">
        <v>100000</v>
      </c>
      <c r="Z930" s="1157"/>
      <c r="AA930" s="1095"/>
      <c r="AB930" s="1095"/>
      <c r="AC930" s="1096"/>
      <c r="AD930" s="1096"/>
      <c r="AE930" s="1463">
        <f t="shared" si="526"/>
        <v>16018180</v>
      </c>
      <c r="AF930" s="1098">
        <f t="shared" si="521"/>
        <v>0</v>
      </c>
      <c r="AG930" s="1091"/>
      <c r="AH930" s="1091"/>
    </row>
    <row r="931" spans="1:34" ht="15" customHeight="1" x14ac:dyDescent="0.25">
      <c r="A931" s="1099">
        <v>2</v>
      </c>
      <c r="B931" s="1100">
        <v>43675</v>
      </c>
      <c r="C931" s="800">
        <f>C930+1</f>
        <v>916</v>
      </c>
      <c r="D931" s="818" t="s">
        <v>90</v>
      </c>
      <c r="E931" s="1101" t="s">
        <v>88</v>
      </c>
      <c r="F931" s="790">
        <v>5</v>
      </c>
      <c r="G931" s="1102">
        <f t="shared" si="512"/>
        <v>6659090</v>
      </c>
      <c r="H931" s="1103"/>
      <c r="I931" s="816">
        <f t="shared" si="513"/>
        <v>0</v>
      </c>
      <c r="J931" s="802">
        <v>5</v>
      </c>
      <c r="K931" s="816">
        <f t="shared" si="523"/>
        <v>11159090</v>
      </c>
      <c r="L931" s="803"/>
      <c r="M931" s="816">
        <f t="shared" si="514"/>
        <v>0</v>
      </c>
      <c r="N931" s="1104">
        <f t="shared" ref="N931:N932" si="538">F931+H931+J931+L931</f>
        <v>10</v>
      </c>
      <c r="O931" s="1094">
        <f t="shared" si="506"/>
        <v>17818180</v>
      </c>
      <c r="P931" s="1094">
        <f t="shared" ref="P931:P932" si="539">+N931*40000</f>
        <v>400000</v>
      </c>
      <c r="Q931" s="1094"/>
      <c r="R931" s="1106">
        <f t="shared" si="517"/>
        <v>1331818</v>
      </c>
      <c r="S931" s="1106">
        <f t="shared" si="518"/>
        <v>1931818</v>
      </c>
      <c r="T931" s="1106">
        <f t="shared" si="519"/>
        <v>2231818</v>
      </c>
      <c r="U931" s="1106">
        <f t="shared" si="520"/>
        <v>431818</v>
      </c>
      <c r="V931" s="805">
        <v>43693</v>
      </c>
      <c r="W931" s="1094">
        <v>17818180</v>
      </c>
      <c r="X931" s="805"/>
      <c r="Y931" s="1094"/>
      <c r="Z931" s="1157"/>
      <c r="AA931" s="1095"/>
      <c r="AB931" s="1095"/>
      <c r="AC931" s="1096"/>
      <c r="AD931" s="1096"/>
      <c r="AE931" s="1463">
        <f t="shared" si="526"/>
        <v>17818180</v>
      </c>
      <c r="AF931" s="1098">
        <f t="shared" si="521"/>
        <v>0</v>
      </c>
      <c r="AG931" s="1174"/>
      <c r="AH931" s="444"/>
    </row>
    <row r="932" spans="1:34" ht="15" hidden="1" customHeight="1" x14ac:dyDescent="0.25">
      <c r="A932" s="1099">
        <v>3</v>
      </c>
      <c r="B932" s="1100">
        <v>43675</v>
      </c>
      <c r="C932" s="800">
        <f t="shared" ref="C932" si="540">C931+1</f>
        <v>917</v>
      </c>
      <c r="D932" s="818" t="s">
        <v>73</v>
      </c>
      <c r="E932" s="1101" t="s">
        <v>57</v>
      </c>
      <c r="F932" s="790">
        <v>5</v>
      </c>
      <c r="G932" s="1102">
        <f t="shared" si="512"/>
        <v>6659090</v>
      </c>
      <c r="H932" s="1103"/>
      <c r="I932" s="816">
        <f t="shared" si="513"/>
        <v>0</v>
      </c>
      <c r="J932" s="802">
        <v>3</v>
      </c>
      <c r="K932" s="816">
        <f t="shared" si="523"/>
        <v>6695454</v>
      </c>
      <c r="L932" s="803"/>
      <c r="M932" s="816">
        <f t="shared" si="514"/>
        <v>0</v>
      </c>
      <c r="N932" s="1104">
        <f t="shared" si="538"/>
        <v>8</v>
      </c>
      <c r="O932" s="1094">
        <f t="shared" si="506"/>
        <v>13354544</v>
      </c>
      <c r="P932" s="1094">
        <f t="shared" si="539"/>
        <v>320000</v>
      </c>
      <c r="Q932" s="1094"/>
      <c r="R932" s="1106">
        <f t="shared" si="517"/>
        <v>1331818</v>
      </c>
      <c r="S932" s="1106">
        <f t="shared" si="518"/>
        <v>1931818</v>
      </c>
      <c r="T932" s="1106">
        <f t="shared" si="519"/>
        <v>2231818</v>
      </c>
      <c r="U932" s="1106">
        <f t="shared" si="520"/>
        <v>431818</v>
      </c>
      <c r="V932" s="805">
        <v>43676</v>
      </c>
      <c r="W932" s="1094">
        <v>7250000</v>
      </c>
      <c r="X932" s="805">
        <v>43685</v>
      </c>
      <c r="Y932" s="1094">
        <v>6104544</v>
      </c>
      <c r="Z932" s="1157"/>
      <c r="AA932" s="1095"/>
      <c r="AB932" s="1095"/>
      <c r="AC932" s="1096"/>
      <c r="AD932" s="1096"/>
      <c r="AE932" s="1463">
        <f t="shared" si="526"/>
        <v>13354544</v>
      </c>
      <c r="AF932" s="1098">
        <f t="shared" si="521"/>
        <v>0</v>
      </c>
      <c r="AG932" s="1174"/>
      <c r="AH932" s="444"/>
    </row>
    <row r="933" spans="1:34" ht="15" hidden="1" customHeight="1" x14ac:dyDescent="0.25">
      <c r="A933" s="1107">
        <v>1</v>
      </c>
      <c r="B933" s="1112">
        <v>43679</v>
      </c>
      <c r="C933" s="800">
        <v>918</v>
      </c>
      <c r="D933" s="801" t="s">
        <v>33</v>
      </c>
      <c r="E933" s="1108" t="s">
        <v>31</v>
      </c>
      <c r="F933" s="790">
        <v>3</v>
      </c>
      <c r="G933" s="1102">
        <f t="shared" si="512"/>
        <v>3995454</v>
      </c>
      <c r="H933" s="1103">
        <v>4</v>
      </c>
      <c r="I933" s="816">
        <f t="shared" si="513"/>
        <v>7727272</v>
      </c>
      <c r="J933" s="802">
        <v>0</v>
      </c>
      <c r="K933" s="816">
        <f t="shared" si="523"/>
        <v>0</v>
      </c>
      <c r="L933" s="803">
        <v>3</v>
      </c>
      <c r="M933" s="816">
        <f t="shared" si="514"/>
        <v>1295454</v>
      </c>
      <c r="N933" s="1109">
        <f>F933+H933+J933+L933</f>
        <v>10</v>
      </c>
      <c r="O933" s="1094">
        <f t="shared" si="506"/>
        <v>13018180</v>
      </c>
      <c r="P933" s="1094">
        <f>+N933*40000</f>
        <v>400000</v>
      </c>
      <c r="Q933" s="1094"/>
      <c r="R933" s="1106">
        <f t="shared" si="517"/>
        <v>1331818</v>
      </c>
      <c r="S933" s="1106">
        <f t="shared" si="518"/>
        <v>1931818</v>
      </c>
      <c r="T933" s="1106">
        <f t="shared" si="519"/>
        <v>2231818</v>
      </c>
      <c r="U933" s="1106">
        <f t="shared" si="520"/>
        <v>431818</v>
      </c>
      <c r="V933" s="805">
        <v>43682</v>
      </c>
      <c r="W933" s="1094">
        <v>13018180</v>
      </c>
      <c r="X933" s="805"/>
      <c r="Y933" s="1094"/>
      <c r="Z933" s="1157"/>
      <c r="AA933" s="1095"/>
      <c r="AB933" s="1095"/>
      <c r="AC933" s="1096"/>
      <c r="AD933" s="1096"/>
      <c r="AE933" s="1463">
        <f t="shared" si="526"/>
        <v>13018180</v>
      </c>
      <c r="AF933" s="1098">
        <f t="shared" si="521"/>
        <v>0</v>
      </c>
      <c r="AG933" s="1091"/>
      <c r="AH933" s="1091"/>
    </row>
    <row r="934" spans="1:34" s="1447" customFormat="1" ht="15" customHeight="1" x14ac:dyDescent="0.25">
      <c r="A934" s="1460">
        <f t="shared" ref="A934" si="541">+A933+1</f>
        <v>2</v>
      </c>
      <c r="B934" s="1470">
        <v>43679</v>
      </c>
      <c r="C934" s="810">
        <f>C933+1</f>
        <v>919</v>
      </c>
      <c r="D934" s="811" t="s">
        <v>80</v>
      </c>
      <c r="E934" s="1282" t="s">
        <v>31</v>
      </c>
      <c r="F934" s="812"/>
      <c r="G934" s="1454">
        <f t="shared" ref="G934:G965" si="542">F934*R934</f>
        <v>0</v>
      </c>
      <c r="H934" s="1277"/>
      <c r="I934" s="1455">
        <f t="shared" ref="I934:I965" si="543">H934*S934</f>
        <v>0</v>
      </c>
      <c r="J934" s="813">
        <v>5</v>
      </c>
      <c r="K934" s="1455">
        <f t="shared" si="523"/>
        <v>11159090</v>
      </c>
      <c r="L934" s="814">
        <v>5</v>
      </c>
      <c r="M934" s="1455">
        <f t="shared" ref="M934:M965" si="544">L934*U934</f>
        <v>2159090</v>
      </c>
      <c r="N934" s="1283">
        <f t="shared" ref="N934:N940" si="545">F934+H934+J934+L934</f>
        <v>10</v>
      </c>
      <c r="O934" s="1278">
        <f t="shared" si="506"/>
        <v>13318180</v>
      </c>
      <c r="P934" s="1278">
        <f t="shared" ref="P934:P940" si="546">+N934*40000</f>
        <v>400000</v>
      </c>
      <c r="Q934" s="1278"/>
      <c r="R934" s="1279">
        <f t="shared" si="517"/>
        <v>1331818</v>
      </c>
      <c r="S934" s="1279">
        <f t="shared" si="518"/>
        <v>1931818</v>
      </c>
      <c r="T934" s="1279">
        <f t="shared" si="519"/>
        <v>2231818</v>
      </c>
      <c r="U934" s="1279">
        <f t="shared" si="520"/>
        <v>431818</v>
      </c>
      <c r="V934" s="815">
        <v>43690</v>
      </c>
      <c r="W934" s="1278">
        <v>45460</v>
      </c>
      <c r="X934" s="815"/>
      <c r="Y934" s="1278"/>
      <c r="Z934" s="1284"/>
      <c r="AA934" s="1280"/>
      <c r="AB934" s="1280"/>
      <c r="AC934" s="1281"/>
      <c r="AD934" s="1281"/>
      <c r="AE934" s="1463">
        <f t="shared" si="526"/>
        <v>45460</v>
      </c>
      <c r="AF934" s="1458">
        <f t="shared" si="521"/>
        <v>13272720</v>
      </c>
      <c r="AG934" s="1459" t="s">
        <v>185</v>
      </c>
      <c r="AH934" s="786" t="s">
        <v>279</v>
      </c>
    </row>
    <row r="935" spans="1:34" ht="15" customHeight="1" x14ac:dyDescent="0.25">
      <c r="A935" s="1107">
        <v>3</v>
      </c>
      <c r="B935" s="1112">
        <v>43679</v>
      </c>
      <c r="C935" s="800">
        <f t="shared" ref="C935:C940" si="547">C934+1</f>
        <v>920</v>
      </c>
      <c r="D935" s="801" t="s">
        <v>82</v>
      </c>
      <c r="E935" s="1108" t="s">
        <v>31</v>
      </c>
      <c r="F935" s="790">
        <v>6</v>
      </c>
      <c r="G935" s="1102">
        <f t="shared" si="542"/>
        <v>7990908</v>
      </c>
      <c r="H935" s="1103"/>
      <c r="I935" s="816">
        <f t="shared" si="543"/>
        <v>0</v>
      </c>
      <c r="J935" s="802">
        <v>5</v>
      </c>
      <c r="K935" s="816">
        <f t="shared" si="523"/>
        <v>11159090</v>
      </c>
      <c r="L935" s="803"/>
      <c r="M935" s="816">
        <f t="shared" si="544"/>
        <v>0</v>
      </c>
      <c r="N935" s="1109">
        <f t="shared" si="545"/>
        <v>11</v>
      </c>
      <c r="O935" s="1094">
        <f t="shared" si="506"/>
        <v>19149998</v>
      </c>
      <c r="P935" s="1094">
        <f t="shared" si="546"/>
        <v>440000</v>
      </c>
      <c r="Q935" s="1094"/>
      <c r="R935" s="1106">
        <f t="shared" si="517"/>
        <v>1331818</v>
      </c>
      <c r="S935" s="1106">
        <f t="shared" si="518"/>
        <v>1931818</v>
      </c>
      <c r="T935" s="1106">
        <f t="shared" si="519"/>
        <v>2231818</v>
      </c>
      <c r="U935" s="1106">
        <f t="shared" si="520"/>
        <v>431818</v>
      </c>
      <c r="V935" s="805">
        <v>43700</v>
      </c>
      <c r="W935" s="1094">
        <v>19149998</v>
      </c>
      <c r="X935" s="805"/>
      <c r="Y935" s="1094"/>
      <c r="Z935" s="1157"/>
      <c r="AA935" s="1095"/>
      <c r="AB935" s="1095"/>
      <c r="AC935" s="1096"/>
      <c r="AD935" s="1096"/>
      <c r="AE935" s="1463">
        <f t="shared" si="526"/>
        <v>19149998</v>
      </c>
      <c r="AF935" s="1098">
        <f t="shared" si="521"/>
        <v>0</v>
      </c>
      <c r="AG935" s="1174"/>
      <c r="AH935" s="444"/>
    </row>
    <row r="936" spans="1:34" ht="15" hidden="1" customHeight="1" x14ac:dyDescent="0.25">
      <c r="A936" s="1107">
        <v>4</v>
      </c>
      <c r="B936" s="1112">
        <v>43679</v>
      </c>
      <c r="C936" s="800">
        <f t="shared" si="547"/>
        <v>921</v>
      </c>
      <c r="D936" s="801" t="s">
        <v>42</v>
      </c>
      <c r="E936" s="1108" t="s">
        <v>273</v>
      </c>
      <c r="F936" s="790"/>
      <c r="G936" s="1102">
        <f t="shared" si="542"/>
        <v>0</v>
      </c>
      <c r="H936" s="1103">
        <v>2</v>
      </c>
      <c r="I936" s="816">
        <f t="shared" si="543"/>
        <v>3863636</v>
      </c>
      <c r="J936" s="802">
        <v>6</v>
      </c>
      <c r="K936" s="816">
        <f t="shared" si="523"/>
        <v>13390908</v>
      </c>
      <c r="L936" s="803">
        <v>2</v>
      </c>
      <c r="M936" s="816">
        <f t="shared" si="544"/>
        <v>863636</v>
      </c>
      <c r="N936" s="1109">
        <f t="shared" si="545"/>
        <v>10</v>
      </c>
      <c r="O936" s="1094">
        <f t="shared" si="506"/>
        <v>18118180</v>
      </c>
      <c r="P936" s="1094">
        <f t="shared" si="546"/>
        <v>400000</v>
      </c>
      <c r="Q936" s="1094"/>
      <c r="R936" s="1106">
        <f t="shared" si="517"/>
        <v>1331818</v>
      </c>
      <c r="S936" s="1106">
        <f t="shared" si="518"/>
        <v>1931818</v>
      </c>
      <c r="T936" s="1106">
        <f t="shared" si="519"/>
        <v>2231818</v>
      </c>
      <c r="U936" s="1106">
        <f t="shared" si="520"/>
        <v>431818</v>
      </c>
      <c r="V936" s="805">
        <v>43663</v>
      </c>
      <c r="W936" s="1094">
        <v>45460</v>
      </c>
      <c r="X936" s="805">
        <v>43684</v>
      </c>
      <c r="Y936" s="1094">
        <v>18072720</v>
      </c>
      <c r="Z936" s="1157"/>
      <c r="AA936" s="1095"/>
      <c r="AB936" s="1095"/>
      <c r="AC936" s="1096"/>
      <c r="AD936" s="1096"/>
      <c r="AE936" s="1463">
        <f t="shared" si="526"/>
        <v>18118180</v>
      </c>
      <c r="AF936" s="1098">
        <f t="shared" si="521"/>
        <v>0</v>
      </c>
      <c r="AG936" s="1174"/>
      <c r="AH936" s="444"/>
    </row>
    <row r="937" spans="1:34" ht="15" hidden="1" customHeight="1" x14ac:dyDescent="0.25">
      <c r="A937" s="1107">
        <v>5</v>
      </c>
      <c r="B937" s="1112">
        <v>43679</v>
      </c>
      <c r="C937" s="800">
        <f t="shared" si="547"/>
        <v>922</v>
      </c>
      <c r="D937" s="801" t="s">
        <v>50</v>
      </c>
      <c r="E937" s="1108" t="s">
        <v>273</v>
      </c>
      <c r="F937" s="790">
        <v>6</v>
      </c>
      <c r="G937" s="1102">
        <f t="shared" si="542"/>
        <v>7990908</v>
      </c>
      <c r="H937" s="1103"/>
      <c r="I937" s="816">
        <f t="shared" si="543"/>
        <v>0</v>
      </c>
      <c r="J937" s="802">
        <v>4</v>
      </c>
      <c r="K937" s="816">
        <f t="shared" si="523"/>
        <v>8927272</v>
      </c>
      <c r="L937" s="803"/>
      <c r="M937" s="816">
        <f t="shared" si="544"/>
        <v>0</v>
      </c>
      <c r="N937" s="1109">
        <f t="shared" si="545"/>
        <v>10</v>
      </c>
      <c r="O937" s="1094">
        <f t="shared" si="506"/>
        <v>16918180</v>
      </c>
      <c r="P937" s="1094">
        <f t="shared" si="546"/>
        <v>400000</v>
      </c>
      <c r="Q937" s="1094"/>
      <c r="R937" s="1106">
        <f t="shared" si="517"/>
        <v>1331818</v>
      </c>
      <c r="S937" s="1106">
        <f t="shared" si="518"/>
        <v>1931818</v>
      </c>
      <c r="T937" s="1106">
        <f t="shared" si="519"/>
        <v>2231818</v>
      </c>
      <c r="U937" s="1106">
        <f t="shared" si="520"/>
        <v>431818</v>
      </c>
      <c r="V937" s="805">
        <v>43682</v>
      </c>
      <c r="W937" s="1094">
        <v>12918180</v>
      </c>
      <c r="X937" s="805">
        <v>43686</v>
      </c>
      <c r="Y937" s="1094">
        <v>4000000</v>
      </c>
      <c r="Z937" s="1157"/>
      <c r="AA937" s="1095"/>
      <c r="AB937" s="1095"/>
      <c r="AC937" s="1096"/>
      <c r="AD937" s="1096"/>
      <c r="AE937" s="1463">
        <f t="shared" si="526"/>
        <v>16918180</v>
      </c>
      <c r="AF937" s="1098">
        <f t="shared" si="521"/>
        <v>0</v>
      </c>
      <c r="AG937" s="1174"/>
      <c r="AH937" s="1174"/>
    </row>
    <row r="938" spans="1:34" ht="15" hidden="1" customHeight="1" x14ac:dyDescent="0.25">
      <c r="A938" s="1107">
        <v>6</v>
      </c>
      <c r="B938" s="1112">
        <v>43679</v>
      </c>
      <c r="C938" s="800">
        <f t="shared" si="547"/>
        <v>923</v>
      </c>
      <c r="D938" s="801" t="s">
        <v>39</v>
      </c>
      <c r="E938" s="1108" t="s">
        <v>273</v>
      </c>
      <c r="F938" s="790">
        <v>7</v>
      </c>
      <c r="G938" s="1102">
        <f t="shared" si="542"/>
        <v>9322726</v>
      </c>
      <c r="H938" s="1103">
        <v>1</v>
      </c>
      <c r="I938" s="816">
        <f t="shared" si="543"/>
        <v>1931818</v>
      </c>
      <c r="J938" s="802">
        <v>2</v>
      </c>
      <c r="K938" s="816">
        <f t="shared" si="523"/>
        <v>4463636</v>
      </c>
      <c r="L938" s="803">
        <v>1</v>
      </c>
      <c r="M938" s="816">
        <f t="shared" si="544"/>
        <v>431818</v>
      </c>
      <c r="N938" s="1109">
        <f t="shared" si="545"/>
        <v>11</v>
      </c>
      <c r="O938" s="1094">
        <f t="shared" si="506"/>
        <v>16149998</v>
      </c>
      <c r="P938" s="1094">
        <f t="shared" si="546"/>
        <v>440000</v>
      </c>
      <c r="Q938" s="1094"/>
      <c r="R938" s="1106">
        <f t="shared" si="517"/>
        <v>1331818</v>
      </c>
      <c r="S938" s="1106">
        <f t="shared" si="518"/>
        <v>1931818</v>
      </c>
      <c r="T938" s="1106">
        <f t="shared" si="519"/>
        <v>2231818</v>
      </c>
      <c r="U938" s="1106">
        <f t="shared" si="520"/>
        <v>431818</v>
      </c>
      <c r="V938" s="805">
        <v>43683</v>
      </c>
      <c r="W938" s="1094">
        <v>16018180</v>
      </c>
      <c r="X938" s="805">
        <v>43684</v>
      </c>
      <c r="Y938" s="1094">
        <v>131818</v>
      </c>
      <c r="Z938" s="1157"/>
      <c r="AA938" s="1095"/>
      <c r="AB938" s="1095"/>
      <c r="AC938" s="1096"/>
      <c r="AD938" s="1096"/>
      <c r="AE938" s="1463">
        <f t="shared" si="526"/>
        <v>16149998</v>
      </c>
      <c r="AF938" s="1098">
        <f t="shared" si="521"/>
        <v>0</v>
      </c>
      <c r="AG938" s="1174"/>
      <c r="AH938" s="444"/>
    </row>
    <row r="939" spans="1:34" ht="15" hidden="1" customHeight="1" x14ac:dyDescent="0.25">
      <c r="A939" s="1107">
        <v>7</v>
      </c>
      <c r="B939" s="1112">
        <v>43679</v>
      </c>
      <c r="C939" s="800">
        <f t="shared" si="547"/>
        <v>924</v>
      </c>
      <c r="D939" s="801" t="s">
        <v>59</v>
      </c>
      <c r="E939" s="1108" t="s">
        <v>57</v>
      </c>
      <c r="F939" s="790">
        <v>3</v>
      </c>
      <c r="G939" s="1102">
        <f t="shared" si="542"/>
        <v>3995454</v>
      </c>
      <c r="H939" s="1103"/>
      <c r="I939" s="816">
        <f t="shared" si="543"/>
        <v>0</v>
      </c>
      <c r="J939" s="802">
        <v>2</v>
      </c>
      <c r="K939" s="816">
        <f t="shared" si="523"/>
        <v>4463636</v>
      </c>
      <c r="L939" s="803"/>
      <c r="M939" s="816">
        <f t="shared" si="544"/>
        <v>0</v>
      </c>
      <c r="N939" s="1109">
        <f t="shared" si="545"/>
        <v>5</v>
      </c>
      <c r="O939" s="1094">
        <f t="shared" si="506"/>
        <v>8459090</v>
      </c>
      <c r="P939" s="1094">
        <f t="shared" si="546"/>
        <v>200000</v>
      </c>
      <c r="Q939" s="1094"/>
      <c r="R939" s="1106">
        <f t="shared" si="517"/>
        <v>1331818</v>
      </c>
      <c r="S939" s="1106">
        <f t="shared" si="518"/>
        <v>1931818</v>
      </c>
      <c r="T939" s="1106">
        <f t="shared" si="519"/>
        <v>2231818</v>
      </c>
      <c r="U939" s="1106">
        <f t="shared" si="520"/>
        <v>431818</v>
      </c>
      <c r="V939" s="805">
        <v>43682</v>
      </c>
      <c r="W939" s="1094">
        <v>8459090</v>
      </c>
      <c r="X939" s="805"/>
      <c r="Y939" s="1094"/>
      <c r="Z939" s="1157"/>
      <c r="AA939" s="1095"/>
      <c r="AB939" s="1095"/>
      <c r="AC939" s="1096"/>
      <c r="AD939" s="1096"/>
      <c r="AE939" s="1463">
        <f t="shared" si="526"/>
        <v>8459090</v>
      </c>
      <c r="AF939" s="1098">
        <f t="shared" si="521"/>
        <v>0</v>
      </c>
      <c r="AG939" s="1091"/>
      <c r="AH939" s="1091"/>
    </row>
    <row r="940" spans="1:34" ht="15" hidden="1" customHeight="1" x14ac:dyDescent="0.25">
      <c r="A940" s="1107">
        <v>8</v>
      </c>
      <c r="B940" s="1112">
        <v>43679</v>
      </c>
      <c r="C940" s="800">
        <f t="shared" si="547"/>
        <v>925</v>
      </c>
      <c r="D940" s="801" t="s">
        <v>58</v>
      </c>
      <c r="E940" s="1108" t="s">
        <v>57</v>
      </c>
      <c r="F940" s="790">
        <v>3</v>
      </c>
      <c r="G940" s="1102">
        <f t="shared" si="542"/>
        <v>3995454</v>
      </c>
      <c r="H940" s="1103"/>
      <c r="I940" s="816">
        <f t="shared" si="543"/>
        <v>0</v>
      </c>
      <c r="J940" s="802">
        <v>0</v>
      </c>
      <c r="K940" s="816">
        <f t="shared" si="523"/>
        <v>0</v>
      </c>
      <c r="L940" s="803"/>
      <c r="M940" s="816">
        <f t="shared" si="544"/>
        <v>0</v>
      </c>
      <c r="N940" s="1109">
        <f t="shared" si="545"/>
        <v>3</v>
      </c>
      <c r="O940" s="1094">
        <f t="shared" si="506"/>
        <v>3995454</v>
      </c>
      <c r="P940" s="1094">
        <f t="shared" si="546"/>
        <v>120000</v>
      </c>
      <c r="Q940" s="1094"/>
      <c r="R940" s="1106">
        <f t="shared" si="517"/>
        <v>1331818</v>
      </c>
      <c r="S940" s="1106">
        <f t="shared" si="518"/>
        <v>1931818</v>
      </c>
      <c r="T940" s="1106">
        <f t="shared" si="519"/>
        <v>2231818</v>
      </c>
      <c r="U940" s="1106">
        <f t="shared" si="520"/>
        <v>431818</v>
      </c>
      <c r="V940" s="805">
        <v>43682</v>
      </c>
      <c r="W940" s="1094">
        <v>3995454</v>
      </c>
      <c r="X940" s="805"/>
      <c r="Y940" s="1094"/>
      <c r="Z940" s="1157"/>
      <c r="AA940" s="1095"/>
      <c r="AB940" s="1095"/>
      <c r="AC940" s="1096"/>
      <c r="AD940" s="1096"/>
      <c r="AE940" s="1463">
        <f t="shared" si="526"/>
        <v>3995454</v>
      </c>
      <c r="AF940" s="1098">
        <f t="shared" si="521"/>
        <v>0</v>
      </c>
      <c r="AG940" s="1091"/>
      <c r="AH940" s="1091"/>
    </row>
    <row r="941" spans="1:34" ht="15" customHeight="1" x14ac:dyDescent="0.25">
      <c r="A941" s="1099">
        <v>1</v>
      </c>
      <c r="B941" s="1112">
        <v>43649</v>
      </c>
      <c r="C941" s="800">
        <v>926</v>
      </c>
      <c r="D941" s="818" t="s">
        <v>36</v>
      </c>
      <c r="E941" s="1101" t="s">
        <v>273</v>
      </c>
      <c r="F941" s="790">
        <v>5</v>
      </c>
      <c r="G941" s="1102">
        <f t="shared" si="542"/>
        <v>6659090</v>
      </c>
      <c r="H941" s="1103"/>
      <c r="I941" s="816">
        <f t="shared" si="543"/>
        <v>0</v>
      </c>
      <c r="J941" s="802">
        <v>5</v>
      </c>
      <c r="K941" s="816">
        <f t="shared" ref="K941:K972" si="548">J941*T941</f>
        <v>11159090</v>
      </c>
      <c r="L941" s="803"/>
      <c r="M941" s="816">
        <f t="shared" si="544"/>
        <v>0</v>
      </c>
      <c r="N941" s="1104">
        <f>F941+H941+J941+L941</f>
        <v>10</v>
      </c>
      <c r="O941" s="1094">
        <f t="shared" si="506"/>
        <v>17818180</v>
      </c>
      <c r="P941" s="1094">
        <f>+N941*40000</f>
        <v>400000</v>
      </c>
      <c r="Q941" s="1094"/>
      <c r="R941" s="1106">
        <f t="shared" si="517"/>
        <v>1331818</v>
      </c>
      <c r="S941" s="1106">
        <f t="shared" si="518"/>
        <v>1931818</v>
      </c>
      <c r="T941" s="1106">
        <f t="shared" si="519"/>
        <v>2231818</v>
      </c>
      <c r="U941" s="1106">
        <f t="shared" si="520"/>
        <v>431818</v>
      </c>
      <c r="V941" s="805">
        <v>43696</v>
      </c>
      <c r="W941" s="1094">
        <v>17818180</v>
      </c>
      <c r="X941" s="805"/>
      <c r="Y941" s="1094"/>
      <c r="Z941" s="1157"/>
      <c r="AA941" s="1095"/>
      <c r="AB941" s="1095"/>
      <c r="AC941" s="1096"/>
      <c r="AD941" s="1096"/>
      <c r="AE941" s="1463">
        <f t="shared" si="526"/>
        <v>17818180</v>
      </c>
      <c r="AF941" s="1098">
        <f t="shared" si="521"/>
        <v>0</v>
      </c>
      <c r="AG941" s="1174"/>
      <c r="AH941" s="444"/>
    </row>
    <row r="942" spans="1:34" ht="15" customHeight="1" x14ac:dyDescent="0.25">
      <c r="A942" s="1099">
        <f>A941+1</f>
        <v>2</v>
      </c>
      <c r="B942" s="1112">
        <v>43649</v>
      </c>
      <c r="C942" s="800">
        <f>C941+1</f>
        <v>927</v>
      </c>
      <c r="D942" s="818" t="s">
        <v>71</v>
      </c>
      <c r="E942" s="1101" t="s">
        <v>57</v>
      </c>
      <c r="F942" s="790">
        <v>4</v>
      </c>
      <c r="G942" s="1102">
        <f t="shared" si="542"/>
        <v>5327272</v>
      </c>
      <c r="H942" s="1103"/>
      <c r="I942" s="816">
        <f t="shared" si="543"/>
        <v>0</v>
      </c>
      <c r="J942" s="802">
        <v>2</v>
      </c>
      <c r="K942" s="816">
        <f t="shared" si="548"/>
        <v>4463636</v>
      </c>
      <c r="L942" s="803"/>
      <c r="M942" s="816">
        <f t="shared" si="544"/>
        <v>0</v>
      </c>
      <c r="N942" s="1104">
        <f t="shared" ref="N942:N944" si="549">F942+H942+J942+L942</f>
        <v>6</v>
      </c>
      <c r="O942" s="1094">
        <f t="shared" si="506"/>
        <v>9790908</v>
      </c>
      <c r="P942" s="1094">
        <f t="shared" ref="P942:P944" si="550">+N942*40000</f>
        <v>240000</v>
      </c>
      <c r="Q942" s="1094"/>
      <c r="R942" s="1106">
        <f t="shared" si="517"/>
        <v>1331818</v>
      </c>
      <c r="S942" s="1106">
        <f t="shared" si="518"/>
        <v>1931818</v>
      </c>
      <c r="T942" s="1106">
        <f t="shared" si="519"/>
        <v>2231818</v>
      </c>
      <c r="U942" s="1106">
        <f t="shared" si="520"/>
        <v>431818</v>
      </c>
      <c r="V942" s="805">
        <v>43682</v>
      </c>
      <c r="W942" s="1094">
        <v>2000000</v>
      </c>
      <c r="X942" s="805">
        <v>43696</v>
      </c>
      <c r="Y942" s="1094">
        <v>7790908</v>
      </c>
      <c r="Z942" s="1157"/>
      <c r="AA942" s="1095"/>
      <c r="AB942" s="1095"/>
      <c r="AC942" s="1096"/>
      <c r="AD942" s="1096"/>
      <c r="AE942" s="1463">
        <f t="shared" si="526"/>
        <v>9790908</v>
      </c>
      <c r="AF942" s="1098">
        <f t="shared" si="521"/>
        <v>0</v>
      </c>
      <c r="AG942" s="1174"/>
      <c r="AH942" s="444"/>
    </row>
    <row r="943" spans="1:34" ht="15" hidden="1" customHeight="1" x14ac:dyDescent="0.25">
      <c r="A943" s="1099">
        <f t="shared" ref="A943:A944" si="551">A942+1</f>
        <v>3</v>
      </c>
      <c r="B943" s="1112">
        <v>43649</v>
      </c>
      <c r="C943" s="800">
        <f t="shared" ref="C943:C944" si="552">C942+1</f>
        <v>928</v>
      </c>
      <c r="D943" s="818" t="s">
        <v>74</v>
      </c>
      <c r="E943" s="1101" t="s">
        <v>57</v>
      </c>
      <c r="F943" s="790">
        <v>5</v>
      </c>
      <c r="G943" s="1102">
        <f t="shared" si="542"/>
        <v>6659090</v>
      </c>
      <c r="H943" s="1103"/>
      <c r="I943" s="816">
        <f t="shared" si="543"/>
        <v>0</v>
      </c>
      <c r="J943" s="802">
        <v>1</v>
      </c>
      <c r="K943" s="816">
        <f t="shared" si="548"/>
        <v>2231818</v>
      </c>
      <c r="L943" s="803"/>
      <c r="M943" s="816">
        <f t="shared" si="544"/>
        <v>0</v>
      </c>
      <c r="N943" s="1104">
        <f t="shared" si="549"/>
        <v>6</v>
      </c>
      <c r="O943" s="1094">
        <f t="shared" si="506"/>
        <v>8890908</v>
      </c>
      <c r="P943" s="1094">
        <f t="shared" si="550"/>
        <v>240000</v>
      </c>
      <c r="Q943" s="1094"/>
      <c r="R943" s="1106">
        <f t="shared" si="517"/>
        <v>1331818</v>
      </c>
      <c r="S943" s="1106">
        <f t="shared" si="518"/>
        <v>1931818</v>
      </c>
      <c r="T943" s="1106">
        <f t="shared" si="519"/>
        <v>2231818</v>
      </c>
      <c r="U943" s="1106">
        <f t="shared" si="520"/>
        <v>431818</v>
      </c>
      <c r="V943" s="805">
        <v>43682</v>
      </c>
      <c r="W943" s="1094">
        <v>7000000</v>
      </c>
      <c r="X943" s="805">
        <v>43684</v>
      </c>
      <c r="Y943" s="1094">
        <v>1890908</v>
      </c>
      <c r="Z943" s="1157"/>
      <c r="AA943" s="1095"/>
      <c r="AB943" s="1095"/>
      <c r="AC943" s="1096"/>
      <c r="AD943" s="1096"/>
      <c r="AE943" s="1463">
        <f t="shared" si="526"/>
        <v>8890908</v>
      </c>
      <c r="AF943" s="1098">
        <f t="shared" si="521"/>
        <v>0</v>
      </c>
      <c r="AG943" s="1174"/>
      <c r="AH943" s="444"/>
    </row>
    <row r="944" spans="1:34" ht="15" customHeight="1" x14ac:dyDescent="0.25">
      <c r="A944" s="1099">
        <f t="shared" si="551"/>
        <v>4</v>
      </c>
      <c r="B944" s="1112">
        <v>43649</v>
      </c>
      <c r="C944" s="800">
        <f t="shared" si="552"/>
        <v>929</v>
      </c>
      <c r="D944" s="818" t="s">
        <v>101</v>
      </c>
      <c r="E944" s="1101" t="s">
        <v>88</v>
      </c>
      <c r="F944" s="790">
        <v>6</v>
      </c>
      <c r="G944" s="1102">
        <f t="shared" si="542"/>
        <v>7990908</v>
      </c>
      <c r="H944" s="1103"/>
      <c r="I944" s="816">
        <f t="shared" si="543"/>
        <v>0</v>
      </c>
      <c r="J944" s="802">
        <v>4</v>
      </c>
      <c r="K944" s="816">
        <f t="shared" si="548"/>
        <v>8927272</v>
      </c>
      <c r="L944" s="803"/>
      <c r="M944" s="816">
        <f t="shared" si="544"/>
        <v>0</v>
      </c>
      <c r="N944" s="1104">
        <f t="shared" si="549"/>
        <v>10</v>
      </c>
      <c r="O944" s="1094">
        <f t="shared" si="506"/>
        <v>16918180</v>
      </c>
      <c r="P944" s="1094">
        <f t="shared" si="550"/>
        <v>400000</v>
      </c>
      <c r="Q944" s="1094"/>
      <c r="R944" s="1106">
        <f t="shared" si="517"/>
        <v>1331818</v>
      </c>
      <c r="S944" s="1106">
        <f t="shared" si="518"/>
        <v>1931818</v>
      </c>
      <c r="T944" s="1106">
        <f t="shared" si="519"/>
        <v>2231818</v>
      </c>
      <c r="U944" s="1106">
        <f t="shared" si="520"/>
        <v>431818</v>
      </c>
      <c r="V944" s="805">
        <v>43696</v>
      </c>
      <c r="W944" s="1094">
        <v>16918180</v>
      </c>
      <c r="X944" s="805"/>
      <c r="Y944" s="1094"/>
      <c r="Z944" s="1157"/>
      <c r="AA944" s="1095"/>
      <c r="AB944" s="1095"/>
      <c r="AC944" s="1096"/>
      <c r="AD944" s="1096"/>
      <c r="AE944" s="1463">
        <f t="shared" si="526"/>
        <v>16918180</v>
      </c>
      <c r="AF944" s="1098">
        <f t="shared" si="521"/>
        <v>0</v>
      </c>
      <c r="AG944" s="1174"/>
      <c r="AH944" s="444"/>
    </row>
    <row r="945" spans="1:34" s="1447" customFormat="1" ht="15" customHeight="1" x14ac:dyDescent="0.25">
      <c r="A945" s="1274">
        <v>1</v>
      </c>
      <c r="B945" s="1275">
        <v>43682</v>
      </c>
      <c r="C945" s="810">
        <v>933</v>
      </c>
      <c r="D945" s="1471" t="s">
        <v>299</v>
      </c>
      <c r="E945" s="1472" t="s">
        <v>303</v>
      </c>
      <c r="F945" s="812">
        <v>4</v>
      </c>
      <c r="G945" s="1454">
        <f t="shared" si="542"/>
        <v>5327272</v>
      </c>
      <c r="H945" s="1277">
        <v>1</v>
      </c>
      <c r="I945" s="1455">
        <f t="shared" si="543"/>
        <v>1931818</v>
      </c>
      <c r="J945" s="813">
        <v>5</v>
      </c>
      <c r="K945" s="1455">
        <f t="shared" si="548"/>
        <v>11159090</v>
      </c>
      <c r="L945" s="814"/>
      <c r="M945" s="1455">
        <f t="shared" si="544"/>
        <v>0</v>
      </c>
      <c r="N945" s="1456">
        <f>F945+H945+J945+L945</f>
        <v>10</v>
      </c>
      <c r="O945" s="1278">
        <f t="shared" si="506"/>
        <v>18418180</v>
      </c>
      <c r="P945" s="1278">
        <f>+N945*40000</f>
        <v>400000</v>
      </c>
      <c r="Q945" s="1461"/>
      <c r="R945" s="1279">
        <f t="shared" si="517"/>
        <v>1331818</v>
      </c>
      <c r="S945" s="1279">
        <f t="shared" si="518"/>
        <v>1931818</v>
      </c>
      <c r="T945" s="1279">
        <f t="shared" si="519"/>
        <v>2231818</v>
      </c>
      <c r="U945" s="1279">
        <f t="shared" si="520"/>
        <v>431818</v>
      </c>
      <c r="V945" s="815">
        <v>43684</v>
      </c>
      <c r="W945" s="1278">
        <v>3000000</v>
      </c>
      <c r="X945" s="1473">
        <v>43704</v>
      </c>
      <c r="Y945" s="1285">
        <v>10000000</v>
      </c>
      <c r="Z945" s="1461"/>
      <c r="AA945" s="1461"/>
      <c r="AB945" s="1461"/>
      <c r="AC945" s="1461"/>
      <c r="AD945" s="1461"/>
      <c r="AE945" s="1463">
        <f t="shared" si="526"/>
        <v>13000000</v>
      </c>
      <c r="AF945" s="1458">
        <f t="shared" si="521"/>
        <v>5418180</v>
      </c>
      <c r="AG945" s="1459" t="s">
        <v>185</v>
      </c>
      <c r="AH945" s="786" t="s">
        <v>279</v>
      </c>
    </row>
    <row r="946" spans="1:34" ht="15" customHeight="1" x14ac:dyDescent="0.25">
      <c r="A946" s="1099">
        <f t="shared" ref="A946:A950" si="553">+A945+1</f>
        <v>2</v>
      </c>
      <c r="B946" s="1100">
        <v>43682</v>
      </c>
      <c r="C946" s="800">
        <f>C945+1</f>
        <v>934</v>
      </c>
      <c r="D946" s="818" t="s">
        <v>285</v>
      </c>
      <c r="E946" s="1101" t="s">
        <v>273</v>
      </c>
      <c r="F946" s="790">
        <v>4</v>
      </c>
      <c r="G946" s="1102">
        <f t="shared" si="542"/>
        <v>5327272</v>
      </c>
      <c r="H946" s="1103"/>
      <c r="I946" s="816">
        <f t="shared" si="543"/>
        <v>0</v>
      </c>
      <c r="J946" s="802">
        <v>0</v>
      </c>
      <c r="K946" s="816">
        <f t="shared" si="548"/>
        <v>0</v>
      </c>
      <c r="L946" s="803">
        <v>5</v>
      </c>
      <c r="M946" s="816">
        <f t="shared" si="544"/>
        <v>2159090</v>
      </c>
      <c r="N946" s="1104">
        <f t="shared" ref="N946:N950" si="554">F946+H946+J946+L946</f>
        <v>9</v>
      </c>
      <c r="O946" s="1094">
        <f t="shared" si="506"/>
        <v>7486362</v>
      </c>
      <c r="P946" s="1094">
        <f t="shared" ref="P946:P950" si="555">+N946*40000</f>
        <v>360000</v>
      </c>
      <c r="Q946" s="1091"/>
      <c r="R946" s="1106">
        <f t="shared" si="517"/>
        <v>1331818</v>
      </c>
      <c r="S946" s="1106">
        <f t="shared" si="518"/>
        <v>1931818</v>
      </c>
      <c r="T946" s="1106">
        <f t="shared" si="519"/>
        <v>2231818</v>
      </c>
      <c r="U946" s="1106">
        <f t="shared" si="520"/>
        <v>431818</v>
      </c>
      <c r="V946" s="805">
        <v>43696</v>
      </c>
      <c r="W946" s="1094">
        <v>7486362</v>
      </c>
      <c r="X946" s="1091"/>
      <c r="Y946" s="1091"/>
      <c r="Z946" s="1091"/>
      <c r="AA946" s="1091"/>
      <c r="AB946" s="1091"/>
      <c r="AC946" s="1091"/>
      <c r="AD946" s="1091"/>
      <c r="AE946" s="1463">
        <f t="shared" si="526"/>
        <v>7486362</v>
      </c>
      <c r="AF946" s="1098">
        <f t="shared" si="521"/>
        <v>0</v>
      </c>
      <c r="AG946" s="1174"/>
      <c r="AH946" s="444"/>
    </row>
    <row r="947" spans="1:34" ht="15" hidden="1" customHeight="1" x14ac:dyDescent="0.25">
      <c r="A947" s="1099">
        <f t="shared" si="553"/>
        <v>3</v>
      </c>
      <c r="B947" s="1100">
        <v>43682</v>
      </c>
      <c r="C947" s="800">
        <f t="shared" ref="C947:C950" si="556">C946+1</f>
        <v>935</v>
      </c>
      <c r="D947" s="818" t="s">
        <v>44</v>
      </c>
      <c r="E947" s="1101" t="s">
        <v>273</v>
      </c>
      <c r="F947" s="790"/>
      <c r="G947" s="1102">
        <f t="shared" si="542"/>
        <v>0</v>
      </c>
      <c r="H947" s="1103">
        <v>2</v>
      </c>
      <c r="I947" s="816">
        <f t="shared" si="543"/>
        <v>3863636</v>
      </c>
      <c r="J947" s="802"/>
      <c r="K947" s="816">
        <f t="shared" si="548"/>
        <v>0</v>
      </c>
      <c r="L947" s="803">
        <v>1</v>
      </c>
      <c r="M947" s="816">
        <f t="shared" si="544"/>
        <v>431818</v>
      </c>
      <c r="N947" s="1104">
        <f t="shared" si="554"/>
        <v>3</v>
      </c>
      <c r="O947" s="1094">
        <f t="shared" si="506"/>
        <v>4295454</v>
      </c>
      <c r="P947" s="1094">
        <f t="shared" si="555"/>
        <v>120000</v>
      </c>
      <c r="Q947" s="1091"/>
      <c r="R947" s="1106">
        <f t="shared" si="517"/>
        <v>1331818</v>
      </c>
      <c r="S947" s="1106">
        <f t="shared" si="518"/>
        <v>1931818</v>
      </c>
      <c r="T947" s="1106">
        <f t="shared" si="519"/>
        <v>2231818</v>
      </c>
      <c r="U947" s="1106">
        <f t="shared" si="520"/>
        <v>431818</v>
      </c>
      <c r="V947" s="805">
        <v>43684</v>
      </c>
      <c r="W947" s="1094">
        <v>4295454</v>
      </c>
      <c r="X947" s="1091"/>
      <c r="Y947" s="1091"/>
      <c r="Z947" s="1091"/>
      <c r="AA947" s="1091"/>
      <c r="AB947" s="1091"/>
      <c r="AC947" s="1091"/>
      <c r="AD947" s="1091"/>
      <c r="AE947" s="1463">
        <f t="shared" si="526"/>
        <v>4295454</v>
      </c>
      <c r="AF947" s="1098">
        <f t="shared" si="521"/>
        <v>0</v>
      </c>
      <c r="AG947" s="1091"/>
      <c r="AH947" s="1091"/>
    </row>
    <row r="948" spans="1:34" s="1466" customFormat="1" ht="15" customHeight="1" x14ac:dyDescent="0.25">
      <c r="A948" s="1315">
        <f t="shared" si="553"/>
        <v>4</v>
      </c>
      <c r="B948" s="1299">
        <v>43682</v>
      </c>
      <c r="C948" s="1300">
        <f t="shared" si="556"/>
        <v>936</v>
      </c>
      <c r="D948" s="807" t="s">
        <v>212</v>
      </c>
      <c r="E948" s="1266" t="s">
        <v>88</v>
      </c>
      <c r="F948" s="794">
        <v>8</v>
      </c>
      <c r="G948" s="1301">
        <f t="shared" si="542"/>
        <v>10654544</v>
      </c>
      <c r="H948" s="1268"/>
      <c r="I948" s="817">
        <f t="shared" si="543"/>
        <v>0</v>
      </c>
      <c r="J948" s="808">
        <v>2</v>
      </c>
      <c r="K948" s="817">
        <f t="shared" si="548"/>
        <v>4463636</v>
      </c>
      <c r="L948" s="809"/>
      <c r="M948" s="817">
        <f t="shared" si="544"/>
        <v>0</v>
      </c>
      <c r="N948" s="1272">
        <f t="shared" si="554"/>
        <v>10</v>
      </c>
      <c r="O948" s="1269">
        <f t="shared" si="506"/>
        <v>15118180</v>
      </c>
      <c r="P948" s="1269">
        <f t="shared" si="555"/>
        <v>400000</v>
      </c>
      <c r="Q948" s="1462"/>
      <c r="R948" s="1271">
        <f t="shared" si="517"/>
        <v>1331818</v>
      </c>
      <c r="S948" s="1271">
        <f t="shared" si="518"/>
        <v>1931818</v>
      </c>
      <c r="T948" s="1271">
        <f t="shared" si="519"/>
        <v>2231818</v>
      </c>
      <c r="U948" s="1271">
        <f t="shared" si="520"/>
        <v>431818</v>
      </c>
      <c r="V948" s="1302">
        <v>43691</v>
      </c>
      <c r="W948" s="1269">
        <v>5120000</v>
      </c>
      <c r="X948" s="1467">
        <v>43694</v>
      </c>
      <c r="Y948" s="1229">
        <v>5000000</v>
      </c>
      <c r="Z948" s="1467">
        <v>43699</v>
      </c>
      <c r="AA948" s="1229">
        <v>5000000</v>
      </c>
      <c r="AB948" s="1462"/>
      <c r="AC948" s="1462"/>
      <c r="AD948" s="1462"/>
      <c r="AE948" s="1463">
        <f t="shared" si="526"/>
        <v>15120000</v>
      </c>
      <c r="AF948" s="1464">
        <f t="shared" si="521"/>
        <v>-1820</v>
      </c>
      <c r="AG948" s="1465"/>
      <c r="AH948" s="928"/>
    </row>
    <row r="949" spans="1:34" ht="15" customHeight="1" x14ac:dyDescent="0.25">
      <c r="A949" s="1107">
        <f t="shared" si="553"/>
        <v>5</v>
      </c>
      <c r="B949" s="1100">
        <v>43682</v>
      </c>
      <c r="C949" s="800">
        <f t="shared" si="556"/>
        <v>937</v>
      </c>
      <c r="D949" s="801" t="s">
        <v>90</v>
      </c>
      <c r="E949" s="1108" t="s">
        <v>88</v>
      </c>
      <c r="F949" s="790">
        <v>10</v>
      </c>
      <c r="G949" s="1102">
        <f t="shared" si="542"/>
        <v>13318180</v>
      </c>
      <c r="H949" s="1103"/>
      <c r="I949" s="816">
        <f t="shared" si="543"/>
        <v>0</v>
      </c>
      <c r="J949" s="802"/>
      <c r="K949" s="816">
        <f t="shared" si="548"/>
        <v>0</v>
      </c>
      <c r="L949" s="803"/>
      <c r="M949" s="816">
        <f t="shared" si="544"/>
        <v>0</v>
      </c>
      <c r="N949" s="1109">
        <f t="shared" si="554"/>
        <v>10</v>
      </c>
      <c r="O949" s="1094">
        <f t="shared" si="506"/>
        <v>13318180</v>
      </c>
      <c r="P949" s="1094">
        <f t="shared" si="555"/>
        <v>400000</v>
      </c>
      <c r="Q949" s="1091"/>
      <c r="R949" s="1106">
        <f t="shared" si="517"/>
        <v>1331818</v>
      </c>
      <c r="S949" s="1106">
        <f t="shared" si="518"/>
        <v>1931818</v>
      </c>
      <c r="T949" s="1106">
        <f t="shared" si="519"/>
        <v>2231818</v>
      </c>
      <c r="U949" s="1106">
        <f t="shared" si="520"/>
        <v>431818</v>
      </c>
      <c r="V949" s="1467">
        <v>43700</v>
      </c>
      <c r="W949" s="1225">
        <v>13318180</v>
      </c>
      <c r="X949" s="1091"/>
      <c r="Y949" s="1091"/>
      <c r="Z949" s="1091"/>
      <c r="AA949" s="1091"/>
      <c r="AB949" s="1091"/>
      <c r="AC949" s="1091"/>
      <c r="AD949" s="1091"/>
      <c r="AE949" s="1463">
        <f t="shared" si="526"/>
        <v>13318180</v>
      </c>
      <c r="AF949" s="1098">
        <f t="shared" si="521"/>
        <v>0</v>
      </c>
      <c r="AG949" s="1174"/>
      <c r="AH949" s="444"/>
    </row>
    <row r="950" spans="1:34" s="1447" customFormat="1" ht="15" customHeight="1" x14ac:dyDescent="0.25">
      <c r="A950" s="1460">
        <f t="shared" si="553"/>
        <v>6</v>
      </c>
      <c r="B950" s="1275">
        <v>43682</v>
      </c>
      <c r="C950" s="810">
        <f t="shared" si="556"/>
        <v>938</v>
      </c>
      <c r="D950" s="811" t="s">
        <v>39</v>
      </c>
      <c r="E950" s="1282" t="s">
        <v>57</v>
      </c>
      <c r="F950" s="812">
        <v>5</v>
      </c>
      <c r="G950" s="1454">
        <f t="shared" si="542"/>
        <v>6659090</v>
      </c>
      <c r="H950" s="1277">
        <v>2</v>
      </c>
      <c r="I950" s="1455">
        <f t="shared" si="543"/>
        <v>3863636</v>
      </c>
      <c r="J950" s="813">
        <v>3</v>
      </c>
      <c r="K950" s="1455">
        <f t="shared" si="548"/>
        <v>6695454</v>
      </c>
      <c r="L950" s="814"/>
      <c r="M950" s="1455">
        <f t="shared" si="544"/>
        <v>0</v>
      </c>
      <c r="N950" s="1283">
        <f t="shared" si="554"/>
        <v>10</v>
      </c>
      <c r="O950" s="1278">
        <f t="shared" si="506"/>
        <v>17218180</v>
      </c>
      <c r="P950" s="1278">
        <f t="shared" si="555"/>
        <v>400000</v>
      </c>
      <c r="Q950" s="1461"/>
      <c r="R950" s="1279">
        <f t="shared" si="517"/>
        <v>1331818</v>
      </c>
      <c r="S950" s="1279">
        <f t="shared" si="518"/>
        <v>1931818</v>
      </c>
      <c r="T950" s="1279">
        <f t="shared" si="519"/>
        <v>2231818</v>
      </c>
      <c r="U950" s="1279">
        <f t="shared" si="520"/>
        <v>431818</v>
      </c>
      <c r="V950" s="1461"/>
      <c r="W950" s="1461"/>
      <c r="X950" s="1461"/>
      <c r="Y950" s="1461"/>
      <c r="Z950" s="1461"/>
      <c r="AA950" s="1461"/>
      <c r="AB950" s="1461"/>
      <c r="AC950" s="1461"/>
      <c r="AD950" s="1461"/>
      <c r="AE950" s="1463">
        <f t="shared" si="526"/>
        <v>0</v>
      </c>
      <c r="AF950" s="1458">
        <f t="shared" si="521"/>
        <v>17218180</v>
      </c>
      <c r="AG950" s="1459" t="s">
        <v>185</v>
      </c>
      <c r="AH950" s="786" t="s">
        <v>279</v>
      </c>
    </row>
    <row r="951" spans="1:34" ht="15" customHeight="1" x14ac:dyDescent="0.25">
      <c r="A951" s="1099">
        <v>1</v>
      </c>
      <c r="B951" s="1100">
        <v>43683</v>
      </c>
      <c r="C951" s="800">
        <v>939</v>
      </c>
      <c r="D951" s="818" t="s">
        <v>39</v>
      </c>
      <c r="E951" s="1101" t="s">
        <v>273</v>
      </c>
      <c r="F951" s="790">
        <v>5</v>
      </c>
      <c r="G951" s="1102">
        <f t="shared" si="542"/>
        <v>6659090</v>
      </c>
      <c r="H951" s="1103"/>
      <c r="I951" s="816">
        <f t="shared" si="543"/>
        <v>0</v>
      </c>
      <c r="J951" s="802">
        <v>4</v>
      </c>
      <c r="K951" s="816">
        <f t="shared" si="548"/>
        <v>8927272</v>
      </c>
      <c r="L951" s="803">
        <v>1</v>
      </c>
      <c r="M951" s="816">
        <f t="shared" si="544"/>
        <v>431818</v>
      </c>
      <c r="N951" s="1104">
        <f>F951+H951+J951+L951</f>
        <v>10</v>
      </c>
      <c r="O951" s="1094">
        <f t="shared" si="506"/>
        <v>16018180</v>
      </c>
      <c r="P951" s="1094">
        <f>+N951*40000</f>
        <v>400000</v>
      </c>
      <c r="Q951" s="1091"/>
      <c r="R951" s="1106">
        <f t="shared" si="517"/>
        <v>1331818</v>
      </c>
      <c r="S951" s="1106">
        <f t="shared" si="518"/>
        <v>1931818</v>
      </c>
      <c r="T951" s="1106">
        <f t="shared" si="519"/>
        <v>2231818</v>
      </c>
      <c r="U951" s="1106">
        <f t="shared" si="520"/>
        <v>431818</v>
      </c>
      <c r="V951" s="1485">
        <v>43693</v>
      </c>
      <c r="W951" s="1225">
        <v>16018180</v>
      </c>
      <c r="X951" s="1091"/>
      <c r="Y951" s="1091"/>
      <c r="Z951" s="1091"/>
      <c r="AA951" s="1091"/>
      <c r="AB951" s="1091"/>
      <c r="AC951" s="1091"/>
      <c r="AD951" s="1091"/>
      <c r="AE951" s="1463">
        <f t="shared" si="526"/>
        <v>16018180</v>
      </c>
      <c r="AF951" s="1098">
        <f t="shared" si="521"/>
        <v>0</v>
      </c>
      <c r="AG951" s="1174"/>
      <c r="AH951" s="444"/>
    </row>
    <row r="952" spans="1:34" s="1447" customFormat="1" ht="15" customHeight="1" x14ac:dyDescent="0.25">
      <c r="A952" s="1274">
        <f t="shared" ref="A952:A953" si="557">+A951+1</f>
        <v>2</v>
      </c>
      <c r="B952" s="1275">
        <v>43683</v>
      </c>
      <c r="C952" s="810">
        <v>940</v>
      </c>
      <c r="D952" s="1453" t="s">
        <v>217</v>
      </c>
      <c r="E952" s="1276" t="s">
        <v>300</v>
      </c>
      <c r="F952" s="812">
        <v>3</v>
      </c>
      <c r="G952" s="1454">
        <f t="shared" si="542"/>
        <v>3995454</v>
      </c>
      <c r="H952" s="1277"/>
      <c r="I952" s="1455">
        <f t="shared" si="543"/>
        <v>0</v>
      </c>
      <c r="J952" s="813">
        <v>3</v>
      </c>
      <c r="K952" s="1455">
        <f t="shared" si="548"/>
        <v>6695454</v>
      </c>
      <c r="L952" s="814">
        <v>1</v>
      </c>
      <c r="M952" s="1455">
        <f t="shared" si="544"/>
        <v>431818</v>
      </c>
      <c r="N952" s="1456">
        <f t="shared" ref="N952:N954" si="558">F952+H952+J952+L952</f>
        <v>7</v>
      </c>
      <c r="O952" s="1278">
        <f t="shared" si="506"/>
        <v>11122726</v>
      </c>
      <c r="P952" s="1278">
        <f t="shared" ref="P952:P954" si="559">+N952*40000</f>
        <v>280000</v>
      </c>
      <c r="Q952" s="1461"/>
      <c r="R952" s="1279">
        <f t="shared" si="517"/>
        <v>1331818</v>
      </c>
      <c r="S952" s="1279">
        <f t="shared" si="518"/>
        <v>1931818</v>
      </c>
      <c r="T952" s="1279">
        <f t="shared" si="519"/>
        <v>2231818</v>
      </c>
      <c r="U952" s="1279">
        <f t="shared" si="520"/>
        <v>431818</v>
      </c>
      <c r="V952" s="1473">
        <v>43699</v>
      </c>
      <c r="W952" s="1285">
        <v>5000000</v>
      </c>
      <c r="X952" s="1461"/>
      <c r="Y952" s="1461"/>
      <c r="Z952" s="1461"/>
      <c r="AA952" s="1461"/>
      <c r="AB952" s="1461"/>
      <c r="AC952" s="1461"/>
      <c r="AD952" s="1461"/>
      <c r="AE952" s="1463">
        <f t="shared" si="526"/>
        <v>5000000</v>
      </c>
      <c r="AF952" s="1458">
        <f t="shared" si="521"/>
        <v>6122726</v>
      </c>
      <c r="AG952" s="1459" t="s">
        <v>185</v>
      </c>
      <c r="AH952" s="786" t="s">
        <v>279</v>
      </c>
    </row>
    <row r="953" spans="1:34" s="1447" customFormat="1" ht="15" customHeight="1" x14ac:dyDescent="0.25">
      <c r="A953" s="1274">
        <f t="shared" si="557"/>
        <v>3</v>
      </c>
      <c r="B953" s="1275">
        <v>43683</v>
      </c>
      <c r="C953" s="810">
        <v>941</v>
      </c>
      <c r="D953" s="1453" t="s">
        <v>41</v>
      </c>
      <c r="E953" s="1276" t="s">
        <v>300</v>
      </c>
      <c r="F953" s="812"/>
      <c r="G953" s="1454">
        <f t="shared" si="542"/>
        <v>0</v>
      </c>
      <c r="H953" s="1277">
        <v>3</v>
      </c>
      <c r="I953" s="1455">
        <f t="shared" si="543"/>
        <v>5795454</v>
      </c>
      <c r="J953" s="813"/>
      <c r="K953" s="1455">
        <f t="shared" si="548"/>
        <v>0</v>
      </c>
      <c r="L953" s="814"/>
      <c r="M953" s="1455">
        <f t="shared" si="544"/>
        <v>0</v>
      </c>
      <c r="N953" s="1456">
        <f t="shared" si="558"/>
        <v>3</v>
      </c>
      <c r="O953" s="1278">
        <f t="shared" ref="O953:O993" si="560">+M953+K953+I953+G953</f>
        <v>5795454</v>
      </c>
      <c r="P953" s="1278">
        <f t="shared" si="559"/>
        <v>120000</v>
      </c>
      <c r="Q953" s="1461"/>
      <c r="R953" s="1279">
        <f t="shared" si="517"/>
        <v>1331818</v>
      </c>
      <c r="S953" s="1279">
        <f t="shared" si="518"/>
        <v>1931818</v>
      </c>
      <c r="T953" s="1279">
        <f t="shared" si="519"/>
        <v>2231818</v>
      </c>
      <c r="U953" s="1279">
        <f t="shared" si="520"/>
        <v>431818</v>
      </c>
      <c r="V953" s="1461"/>
      <c r="W953" s="1461"/>
      <c r="X953" s="1461"/>
      <c r="Y953" s="1461"/>
      <c r="Z953" s="1461"/>
      <c r="AA953" s="1461"/>
      <c r="AB953" s="1461"/>
      <c r="AC953" s="1461"/>
      <c r="AD953" s="1461"/>
      <c r="AE953" s="1463">
        <f t="shared" si="526"/>
        <v>0</v>
      </c>
      <c r="AF953" s="1458">
        <f t="shared" si="521"/>
        <v>5795454</v>
      </c>
      <c r="AG953" s="1459" t="s">
        <v>185</v>
      </c>
      <c r="AH953" s="786" t="s">
        <v>279</v>
      </c>
    </row>
    <row r="954" spans="1:34" ht="15" hidden="1" customHeight="1" x14ac:dyDescent="0.25">
      <c r="A954" s="1107">
        <v>4</v>
      </c>
      <c r="B954" s="1100">
        <v>43683</v>
      </c>
      <c r="C954" s="800">
        <v>942</v>
      </c>
      <c r="D954" s="801" t="s">
        <v>87</v>
      </c>
      <c r="E954" s="1108" t="s">
        <v>88</v>
      </c>
      <c r="F954" s="790">
        <v>5</v>
      </c>
      <c r="G954" s="1102">
        <f t="shared" si="542"/>
        <v>6659090</v>
      </c>
      <c r="H954" s="1103"/>
      <c r="I954" s="816">
        <f t="shared" si="543"/>
        <v>0</v>
      </c>
      <c r="J954" s="802">
        <v>5</v>
      </c>
      <c r="K954" s="816">
        <f t="shared" si="548"/>
        <v>11159090</v>
      </c>
      <c r="L954" s="803"/>
      <c r="M954" s="816">
        <f t="shared" si="544"/>
        <v>0</v>
      </c>
      <c r="N954" s="1109">
        <f t="shared" si="558"/>
        <v>10</v>
      </c>
      <c r="O954" s="1094">
        <f t="shared" si="560"/>
        <v>17818180</v>
      </c>
      <c r="P954" s="1094">
        <f t="shared" si="559"/>
        <v>400000</v>
      </c>
      <c r="Q954" s="1091"/>
      <c r="R954" s="1106">
        <f t="shared" si="517"/>
        <v>1331818</v>
      </c>
      <c r="S954" s="1106">
        <f t="shared" si="518"/>
        <v>1931818</v>
      </c>
      <c r="T954" s="1106">
        <f t="shared" si="519"/>
        <v>2231818</v>
      </c>
      <c r="U954" s="1106">
        <f t="shared" si="520"/>
        <v>431818</v>
      </c>
      <c r="V954" s="805">
        <v>43686</v>
      </c>
      <c r="W954" s="1094">
        <v>17818180</v>
      </c>
      <c r="X954" s="1091"/>
      <c r="Y954" s="1091"/>
      <c r="Z954" s="1091"/>
      <c r="AA954" s="1091"/>
      <c r="AB954" s="1091"/>
      <c r="AC954" s="1091"/>
      <c r="AD954" s="1091"/>
      <c r="AE954" s="1463">
        <f t="shared" si="526"/>
        <v>17818180</v>
      </c>
      <c r="AF954" s="1098">
        <f t="shared" si="521"/>
        <v>0</v>
      </c>
      <c r="AG954" s="1174"/>
      <c r="AH954" s="444"/>
    </row>
    <row r="955" spans="1:34" ht="15" hidden="1" customHeight="1" x14ac:dyDescent="0.25">
      <c r="A955" s="1099">
        <v>1</v>
      </c>
      <c r="B955" s="1100">
        <v>43684</v>
      </c>
      <c r="C955" s="800">
        <v>943</v>
      </c>
      <c r="D955" s="818" t="s">
        <v>34</v>
      </c>
      <c r="E955" s="1101" t="s">
        <v>294</v>
      </c>
      <c r="F955" s="790">
        <v>6</v>
      </c>
      <c r="G955" s="1102">
        <f t="shared" si="542"/>
        <v>7990908</v>
      </c>
      <c r="H955" s="1103"/>
      <c r="I955" s="816">
        <f t="shared" si="543"/>
        <v>0</v>
      </c>
      <c r="J955" s="802">
        <v>4</v>
      </c>
      <c r="K955" s="816">
        <f t="shared" si="548"/>
        <v>8927272</v>
      </c>
      <c r="L955" s="803"/>
      <c r="M955" s="816">
        <f t="shared" si="544"/>
        <v>0</v>
      </c>
      <c r="N955" s="1104">
        <f>F955+H955+J955+L955</f>
        <v>10</v>
      </c>
      <c r="O955" s="1094">
        <f t="shared" si="560"/>
        <v>16918180</v>
      </c>
      <c r="P955" s="1094">
        <f>+N955*40000</f>
        <v>400000</v>
      </c>
      <c r="Q955" s="1091"/>
      <c r="R955" s="1106">
        <f t="shared" si="517"/>
        <v>1331818</v>
      </c>
      <c r="S955" s="1106">
        <f t="shared" si="518"/>
        <v>1931818</v>
      </c>
      <c r="T955" s="1106">
        <f t="shared" si="519"/>
        <v>2231818</v>
      </c>
      <c r="U955" s="1106">
        <f t="shared" si="520"/>
        <v>431818</v>
      </c>
      <c r="V955" s="805">
        <v>43685</v>
      </c>
      <c r="W955" s="1094">
        <v>16918180</v>
      </c>
      <c r="X955" s="1091"/>
      <c r="Y955" s="1091"/>
      <c r="Z955" s="1091"/>
      <c r="AA955" s="1091"/>
      <c r="AB955" s="1091"/>
      <c r="AC955" s="1091"/>
      <c r="AD955" s="1091"/>
      <c r="AE955" s="1463">
        <f t="shared" si="526"/>
        <v>16918180</v>
      </c>
      <c r="AF955" s="1098">
        <f t="shared" si="521"/>
        <v>0</v>
      </c>
      <c r="AG955" s="1091"/>
      <c r="AH955" s="1091"/>
    </row>
    <row r="956" spans="1:34" s="1447" customFormat="1" ht="15" customHeight="1" x14ac:dyDescent="0.25">
      <c r="A956" s="1274">
        <v>2</v>
      </c>
      <c r="B956" s="1275">
        <v>43684</v>
      </c>
      <c r="C956" s="810">
        <f>C955+1</f>
        <v>944</v>
      </c>
      <c r="D956" s="1453" t="s">
        <v>55</v>
      </c>
      <c r="E956" s="1276" t="s">
        <v>273</v>
      </c>
      <c r="F956" s="812">
        <v>5</v>
      </c>
      <c r="G956" s="1454">
        <f t="shared" si="542"/>
        <v>6659090</v>
      </c>
      <c r="H956" s="1277">
        <v>1</v>
      </c>
      <c r="I956" s="1455">
        <f t="shared" si="543"/>
        <v>1931818</v>
      </c>
      <c r="J956" s="813">
        <v>4</v>
      </c>
      <c r="K956" s="1455">
        <f t="shared" si="548"/>
        <v>8927272</v>
      </c>
      <c r="L956" s="814">
        <v>1</v>
      </c>
      <c r="M956" s="1455">
        <f t="shared" si="544"/>
        <v>431818</v>
      </c>
      <c r="N956" s="1456">
        <f t="shared" ref="N956:N962" si="561">F956+H956+J956+L956</f>
        <v>11</v>
      </c>
      <c r="O956" s="1278">
        <f t="shared" si="560"/>
        <v>17949998</v>
      </c>
      <c r="P956" s="1278">
        <f t="shared" ref="P956:P962" si="562">+N956*40000</f>
        <v>440000</v>
      </c>
      <c r="Q956" s="1461"/>
      <c r="R956" s="1279">
        <f t="shared" si="517"/>
        <v>1331818</v>
      </c>
      <c r="S956" s="1279">
        <f t="shared" si="518"/>
        <v>1931818</v>
      </c>
      <c r="T956" s="1279">
        <f t="shared" si="519"/>
        <v>2231818</v>
      </c>
      <c r="U956" s="1279">
        <f t="shared" si="520"/>
        <v>431818</v>
      </c>
      <c r="V956" s="815">
        <v>43693</v>
      </c>
      <c r="W956" s="1278">
        <v>8000000</v>
      </c>
      <c r="X956" s="1461"/>
      <c r="Y956" s="1461"/>
      <c r="Z956" s="1461"/>
      <c r="AA956" s="1461"/>
      <c r="AB956" s="1461"/>
      <c r="AC956" s="1461"/>
      <c r="AD956" s="1461"/>
      <c r="AE956" s="1463">
        <f t="shared" si="526"/>
        <v>8000000</v>
      </c>
      <c r="AF956" s="1458">
        <f t="shared" si="521"/>
        <v>9949998</v>
      </c>
      <c r="AG956" s="1459" t="s">
        <v>185</v>
      </c>
      <c r="AH956" s="786" t="s">
        <v>279</v>
      </c>
    </row>
    <row r="957" spans="1:34" ht="15" customHeight="1" x14ac:dyDescent="0.25">
      <c r="A957" s="1099">
        <v>3</v>
      </c>
      <c r="B957" s="1100">
        <v>43684</v>
      </c>
      <c r="C957" s="800">
        <f t="shared" ref="C957:C962" si="563">C956+1</f>
        <v>945</v>
      </c>
      <c r="D957" s="818" t="s">
        <v>47</v>
      </c>
      <c r="E957" s="1101" t="s">
        <v>273</v>
      </c>
      <c r="F957" s="790">
        <v>4</v>
      </c>
      <c r="G957" s="1102">
        <f t="shared" si="542"/>
        <v>5327272</v>
      </c>
      <c r="H957" s="1103">
        <v>1</v>
      </c>
      <c r="I957" s="816">
        <f t="shared" si="543"/>
        <v>1931818</v>
      </c>
      <c r="J957" s="802">
        <v>4</v>
      </c>
      <c r="K957" s="816">
        <f t="shared" si="548"/>
        <v>8927272</v>
      </c>
      <c r="L957" s="803">
        <v>1</v>
      </c>
      <c r="M957" s="816">
        <f t="shared" si="544"/>
        <v>431818</v>
      </c>
      <c r="N957" s="1104">
        <f t="shared" si="561"/>
        <v>10</v>
      </c>
      <c r="O957" s="1094">
        <f t="shared" si="560"/>
        <v>16618180</v>
      </c>
      <c r="P957" s="1094">
        <f t="shared" si="562"/>
        <v>400000</v>
      </c>
      <c r="Q957" s="1091"/>
      <c r="R957" s="1106">
        <f t="shared" si="517"/>
        <v>1331818</v>
      </c>
      <c r="S957" s="1106">
        <f t="shared" si="518"/>
        <v>1931818</v>
      </c>
      <c r="T957" s="1106">
        <f t="shared" si="519"/>
        <v>2231818</v>
      </c>
      <c r="U957" s="1106">
        <f t="shared" si="520"/>
        <v>431818</v>
      </c>
      <c r="V957" s="805">
        <v>43685</v>
      </c>
      <c r="W957" s="1094">
        <v>10618180</v>
      </c>
      <c r="X957" s="805">
        <v>43693</v>
      </c>
      <c r="Y957" s="1094">
        <v>6000000</v>
      </c>
      <c r="Z957" s="1091"/>
      <c r="AA957" s="1091"/>
      <c r="AB957" s="1091"/>
      <c r="AC957" s="1091"/>
      <c r="AD957" s="1091"/>
      <c r="AE957" s="1463">
        <f t="shared" si="526"/>
        <v>16618180</v>
      </c>
      <c r="AF957" s="1098">
        <f t="shared" si="521"/>
        <v>0</v>
      </c>
      <c r="AG957" s="1174"/>
      <c r="AH957" s="444"/>
    </row>
    <row r="958" spans="1:34" s="1447" customFormat="1" ht="15" customHeight="1" x14ac:dyDescent="0.25">
      <c r="A958" s="1274">
        <v>4</v>
      </c>
      <c r="B958" s="1275">
        <v>43684</v>
      </c>
      <c r="C958" s="810">
        <f t="shared" si="563"/>
        <v>946</v>
      </c>
      <c r="D958" s="1453" t="s">
        <v>53</v>
      </c>
      <c r="E958" s="1276" t="s">
        <v>273</v>
      </c>
      <c r="F958" s="812">
        <v>6</v>
      </c>
      <c r="G958" s="1454">
        <f t="shared" si="542"/>
        <v>7990908</v>
      </c>
      <c r="H958" s="1277"/>
      <c r="I958" s="1455">
        <f t="shared" si="543"/>
        <v>0</v>
      </c>
      <c r="J958" s="813">
        <v>4</v>
      </c>
      <c r="K958" s="1455">
        <f t="shared" si="548"/>
        <v>8927272</v>
      </c>
      <c r="L958" s="814"/>
      <c r="M958" s="1455">
        <f t="shared" si="544"/>
        <v>0</v>
      </c>
      <c r="N958" s="1456">
        <f t="shared" si="561"/>
        <v>10</v>
      </c>
      <c r="O958" s="1278">
        <f t="shared" si="560"/>
        <v>16918180</v>
      </c>
      <c r="P958" s="1278">
        <f t="shared" si="562"/>
        <v>400000</v>
      </c>
      <c r="Q958" s="1461"/>
      <c r="R958" s="1279">
        <f t="shared" si="517"/>
        <v>1331818</v>
      </c>
      <c r="S958" s="1279">
        <f t="shared" si="518"/>
        <v>1931818</v>
      </c>
      <c r="T958" s="1279">
        <f t="shared" si="519"/>
        <v>2231818</v>
      </c>
      <c r="U958" s="1279">
        <f t="shared" si="520"/>
        <v>431818</v>
      </c>
      <c r="V958" s="815">
        <v>43686</v>
      </c>
      <c r="W958" s="1278">
        <v>10000000</v>
      </c>
      <c r="X958" s="1461"/>
      <c r="Y958" s="1461"/>
      <c r="Z958" s="1461"/>
      <c r="AA958" s="1461"/>
      <c r="AB958" s="1461"/>
      <c r="AC958" s="1461"/>
      <c r="AD958" s="1461"/>
      <c r="AE958" s="1463">
        <f t="shared" si="526"/>
        <v>10000000</v>
      </c>
      <c r="AF958" s="1458">
        <f t="shared" si="521"/>
        <v>6918180</v>
      </c>
      <c r="AG958" s="1459" t="s">
        <v>185</v>
      </c>
      <c r="AH958" s="786" t="s">
        <v>279</v>
      </c>
    </row>
    <row r="959" spans="1:34" ht="15" hidden="1" customHeight="1" x14ac:dyDescent="0.25">
      <c r="A959" s="1099">
        <v>5</v>
      </c>
      <c r="B959" s="1100">
        <v>43684</v>
      </c>
      <c r="C959" s="800">
        <f t="shared" si="563"/>
        <v>947</v>
      </c>
      <c r="D959" s="818" t="s">
        <v>255</v>
      </c>
      <c r="E959" s="1101" t="s">
        <v>273</v>
      </c>
      <c r="F959" s="790">
        <v>10</v>
      </c>
      <c r="G959" s="1102">
        <f t="shared" si="542"/>
        <v>13318180</v>
      </c>
      <c r="H959" s="1103"/>
      <c r="I959" s="816">
        <f t="shared" si="543"/>
        <v>0</v>
      </c>
      <c r="J959" s="802"/>
      <c r="K959" s="816">
        <f t="shared" si="548"/>
        <v>0</v>
      </c>
      <c r="L959" s="803"/>
      <c r="M959" s="816">
        <f t="shared" si="544"/>
        <v>0</v>
      </c>
      <c r="N959" s="1104">
        <f t="shared" si="561"/>
        <v>10</v>
      </c>
      <c r="O959" s="1094">
        <f t="shared" si="560"/>
        <v>13318180</v>
      </c>
      <c r="P959" s="1094">
        <f t="shared" si="562"/>
        <v>400000</v>
      </c>
      <c r="Q959" s="1091"/>
      <c r="R959" s="1106">
        <f t="shared" si="517"/>
        <v>1331818</v>
      </c>
      <c r="S959" s="1106">
        <f t="shared" si="518"/>
        <v>1931818</v>
      </c>
      <c r="T959" s="1106">
        <f t="shared" si="519"/>
        <v>2231818</v>
      </c>
      <c r="U959" s="1106">
        <f t="shared" si="520"/>
        <v>431818</v>
      </c>
      <c r="V959" s="805">
        <v>43685</v>
      </c>
      <c r="W959" s="1094">
        <v>13318180</v>
      </c>
      <c r="X959" s="1091"/>
      <c r="Y959" s="1091"/>
      <c r="Z959" s="1091"/>
      <c r="AA959" s="1091"/>
      <c r="AB959" s="1091"/>
      <c r="AC959" s="1091"/>
      <c r="AD959" s="1091"/>
      <c r="AE959" s="1463">
        <f t="shared" si="526"/>
        <v>13318180</v>
      </c>
      <c r="AF959" s="1098">
        <f t="shared" si="521"/>
        <v>0</v>
      </c>
      <c r="AG959" s="1091"/>
      <c r="AH959" s="1091"/>
    </row>
    <row r="960" spans="1:34" ht="15" customHeight="1" x14ac:dyDescent="0.25">
      <c r="A960" s="1099">
        <v>6</v>
      </c>
      <c r="B960" s="1100">
        <v>43684</v>
      </c>
      <c r="C960" s="800">
        <f t="shared" si="563"/>
        <v>948</v>
      </c>
      <c r="D960" s="818" t="s">
        <v>39</v>
      </c>
      <c r="E960" s="1101" t="s">
        <v>273</v>
      </c>
      <c r="F960" s="790">
        <v>7</v>
      </c>
      <c r="G960" s="1102">
        <f t="shared" si="542"/>
        <v>9322726</v>
      </c>
      <c r="H960" s="1103"/>
      <c r="I960" s="816">
        <f t="shared" si="543"/>
        <v>0</v>
      </c>
      <c r="J960" s="802">
        <v>2</v>
      </c>
      <c r="K960" s="816">
        <f t="shared" si="548"/>
        <v>4463636</v>
      </c>
      <c r="L960" s="803">
        <v>1</v>
      </c>
      <c r="M960" s="816">
        <f t="shared" si="544"/>
        <v>431818</v>
      </c>
      <c r="N960" s="1104">
        <f t="shared" si="561"/>
        <v>10</v>
      </c>
      <c r="O960" s="1094">
        <f t="shared" si="560"/>
        <v>14218180</v>
      </c>
      <c r="P960" s="1094">
        <f t="shared" si="562"/>
        <v>400000</v>
      </c>
      <c r="Q960" s="1091"/>
      <c r="R960" s="1106">
        <f t="shared" si="517"/>
        <v>1331818</v>
      </c>
      <c r="S960" s="1106">
        <f t="shared" si="518"/>
        <v>1931818</v>
      </c>
      <c r="T960" s="1106">
        <f t="shared" si="519"/>
        <v>2231818</v>
      </c>
      <c r="U960" s="1106">
        <f t="shared" si="520"/>
        <v>431818</v>
      </c>
      <c r="V960" s="805">
        <v>43696</v>
      </c>
      <c r="W960" s="1094">
        <v>14218180</v>
      </c>
      <c r="X960" s="1091"/>
      <c r="Y960" s="1091"/>
      <c r="Z960" s="1091"/>
      <c r="AA960" s="1091"/>
      <c r="AB960" s="1091"/>
      <c r="AC960" s="1091"/>
      <c r="AD960" s="1091"/>
      <c r="AE960" s="1463">
        <f t="shared" si="526"/>
        <v>14218180</v>
      </c>
      <c r="AF960" s="1098">
        <f t="shared" si="521"/>
        <v>0</v>
      </c>
      <c r="AG960" s="1174"/>
      <c r="AH960" s="444"/>
    </row>
    <row r="961" spans="1:34" ht="15" customHeight="1" x14ac:dyDescent="0.25">
      <c r="A961" s="1099">
        <v>7</v>
      </c>
      <c r="B961" s="1100">
        <v>43684</v>
      </c>
      <c r="C961" s="800">
        <f t="shared" si="563"/>
        <v>949</v>
      </c>
      <c r="D961" s="818" t="s">
        <v>42</v>
      </c>
      <c r="E961" s="1101" t="s">
        <v>273</v>
      </c>
      <c r="F961" s="790">
        <v>10</v>
      </c>
      <c r="G961" s="1102">
        <f t="shared" si="542"/>
        <v>13318180</v>
      </c>
      <c r="H961" s="1103"/>
      <c r="I961" s="816">
        <f t="shared" si="543"/>
        <v>0</v>
      </c>
      <c r="J961" s="802"/>
      <c r="K961" s="816">
        <f t="shared" si="548"/>
        <v>0</v>
      </c>
      <c r="L961" s="803">
        <v>1</v>
      </c>
      <c r="M961" s="816">
        <f t="shared" si="544"/>
        <v>431818</v>
      </c>
      <c r="N961" s="1104">
        <f t="shared" si="561"/>
        <v>11</v>
      </c>
      <c r="O961" s="1094">
        <f t="shared" si="560"/>
        <v>13749998</v>
      </c>
      <c r="P961" s="1094">
        <f t="shared" si="562"/>
        <v>440000</v>
      </c>
      <c r="Q961" s="1091"/>
      <c r="R961" s="1106">
        <f t="shared" si="517"/>
        <v>1331818</v>
      </c>
      <c r="S961" s="1106">
        <f t="shared" si="518"/>
        <v>1931818</v>
      </c>
      <c r="T961" s="1106">
        <f t="shared" si="519"/>
        <v>2231818</v>
      </c>
      <c r="U961" s="1106">
        <f t="shared" si="520"/>
        <v>431818</v>
      </c>
      <c r="V961" s="805">
        <v>43693</v>
      </c>
      <c r="W961" s="1094">
        <v>13749998</v>
      </c>
      <c r="X961" s="1091"/>
      <c r="Y961" s="1091"/>
      <c r="Z961" s="1091"/>
      <c r="AA961" s="1091"/>
      <c r="AB961" s="1091"/>
      <c r="AC961" s="1091"/>
      <c r="AD961" s="1091"/>
      <c r="AE961" s="1463">
        <f t="shared" si="526"/>
        <v>13749998</v>
      </c>
      <c r="AF961" s="1098">
        <f t="shared" si="521"/>
        <v>0</v>
      </c>
      <c r="AG961" s="1174"/>
      <c r="AH961" s="444"/>
    </row>
    <row r="962" spans="1:34" ht="15" hidden="1" customHeight="1" x14ac:dyDescent="0.25">
      <c r="A962" s="1099">
        <v>8</v>
      </c>
      <c r="B962" s="1100">
        <v>43684</v>
      </c>
      <c r="C962" s="800">
        <f t="shared" si="563"/>
        <v>950</v>
      </c>
      <c r="D962" s="818" t="s">
        <v>92</v>
      </c>
      <c r="E962" s="1101" t="s">
        <v>88</v>
      </c>
      <c r="F962" s="790">
        <v>9</v>
      </c>
      <c r="G962" s="1102">
        <f t="shared" si="542"/>
        <v>11986362</v>
      </c>
      <c r="H962" s="1103"/>
      <c r="I962" s="816">
        <f t="shared" si="543"/>
        <v>0</v>
      </c>
      <c r="J962" s="802"/>
      <c r="K962" s="816">
        <f t="shared" si="548"/>
        <v>0</v>
      </c>
      <c r="L962" s="803">
        <v>1</v>
      </c>
      <c r="M962" s="816">
        <f t="shared" si="544"/>
        <v>431818</v>
      </c>
      <c r="N962" s="1104">
        <f t="shared" si="561"/>
        <v>10</v>
      </c>
      <c r="O962" s="1094">
        <f t="shared" si="560"/>
        <v>12418180</v>
      </c>
      <c r="P962" s="1094">
        <f t="shared" si="562"/>
        <v>400000</v>
      </c>
      <c r="Q962" s="1091"/>
      <c r="R962" s="1106">
        <f t="shared" si="517"/>
        <v>1331818</v>
      </c>
      <c r="S962" s="1106">
        <f t="shared" si="518"/>
        <v>1931818</v>
      </c>
      <c r="T962" s="1106">
        <f t="shared" si="519"/>
        <v>2231818</v>
      </c>
      <c r="U962" s="1106">
        <f t="shared" si="520"/>
        <v>431818</v>
      </c>
      <c r="V962" s="805">
        <v>43685</v>
      </c>
      <c r="W962" s="1094">
        <v>12418180</v>
      </c>
      <c r="X962" s="1091"/>
      <c r="Y962" s="1091"/>
      <c r="Z962" s="1091"/>
      <c r="AA962" s="1091"/>
      <c r="AB962" s="1091"/>
      <c r="AC962" s="1091"/>
      <c r="AD962" s="1091"/>
      <c r="AE962" s="1463">
        <f t="shared" si="526"/>
        <v>12418180</v>
      </c>
      <c r="AF962" s="1098">
        <f t="shared" si="521"/>
        <v>0</v>
      </c>
      <c r="AG962" s="1091"/>
      <c r="AH962" s="1091"/>
    </row>
    <row r="963" spans="1:34" s="1447" customFormat="1" ht="15" customHeight="1" x14ac:dyDescent="0.25">
      <c r="A963" s="1274">
        <v>1</v>
      </c>
      <c r="B963" s="1275">
        <v>43685</v>
      </c>
      <c r="C963" s="810">
        <v>951</v>
      </c>
      <c r="D963" s="1453" t="s">
        <v>36</v>
      </c>
      <c r="E963" s="1276" t="s">
        <v>31</v>
      </c>
      <c r="F963" s="812">
        <v>5</v>
      </c>
      <c r="G963" s="1454">
        <f t="shared" si="542"/>
        <v>6659090</v>
      </c>
      <c r="H963" s="1277"/>
      <c r="I963" s="1455">
        <f t="shared" si="543"/>
        <v>0</v>
      </c>
      <c r="J963" s="813">
        <v>5</v>
      </c>
      <c r="K963" s="1455">
        <f t="shared" si="548"/>
        <v>11159090</v>
      </c>
      <c r="L963" s="814"/>
      <c r="M963" s="1455">
        <f t="shared" si="544"/>
        <v>0</v>
      </c>
      <c r="N963" s="1456">
        <f>F963+H963+J963+L963</f>
        <v>10</v>
      </c>
      <c r="O963" s="1278">
        <f t="shared" si="560"/>
        <v>17818180</v>
      </c>
      <c r="P963" s="1278">
        <f>+N963*40000</f>
        <v>400000</v>
      </c>
      <c r="Q963" s="1461"/>
      <c r="R963" s="1279">
        <f t="shared" si="517"/>
        <v>1331818</v>
      </c>
      <c r="S963" s="1279">
        <f t="shared" si="518"/>
        <v>1931818</v>
      </c>
      <c r="T963" s="1279">
        <f t="shared" si="519"/>
        <v>2231818</v>
      </c>
      <c r="U963" s="1279">
        <f t="shared" si="520"/>
        <v>431818</v>
      </c>
      <c r="V963" s="1461"/>
      <c r="W963" s="1461"/>
      <c r="X963" s="1461"/>
      <c r="Y963" s="1461"/>
      <c r="Z963" s="1461"/>
      <c r="AA963" s="1461"/>
      <c r="AB963" s="1461"/>
      <c r="AC963" s="1461"/>
      <c r="AD963" s="1461"/>
      <c r="AE963" s="1463">
        <f t="shared" si="526"/>
        <v>0</v>
      </c>
      <c r="AF963" s="1458">
        <f t="shared" si="521"/>
        <v>17818180</v>
      </c>
      <c r="AG963" s="1459" t="s">
        <v>185</v>
      </c>
      <c r="AH963" s="786" t="s">
        <v>279</v>
      </c>
    </row>
    <row r="964" spans="1:34" ht="15" hidden="1" customHeight="1" x14ac:dyDescent="0.25">
      <c r="A964" s="1099">
        <f t="shared" ref="A964:A967" si="564">+A963+1</f>
        <v>2</v>
      </c>
      <c r="B964" s="1100">
        <v>43685</v>
      </c>
      <c r="C964" s="800">
        <f>C963+1</f>
        <v>952</v>
      </c>
      <c r="D964" s="818" t="s">
        <v>30</v>
      </c>
      <c r="E964" s="1101" t="s">
        <v>31</v>
      </c>
      <c r="F964" s="790">
        <v>4</v>
      </c>
      <c r="G964" s="1102">
        <f t="shared" si="542"/>
        <v>5327272</v>
      </c>
      <c r="H964" s="1103">
        <v>2</v>
      </c>
      <c r="I964" s="816">
        <f t="shared" si="543"/>
        <v>3863636</v>
      </c>
      <c r="J964" s="802">
        <v>4</v>
      </c>
      <c r="K964" s="816">
        <f t="shared" si="548"/>
        <v>8927272</v>
      </c>
      <c r="L964" s="803"/>
      <c r="M964" s="816">
        <f t="shared" si="544"/>
        <v>0</v>
      </c>
      <c r="N964" s="1104">
        <f t="shared" ref="N964:N967" si="565">F964+H964+J964+L964</f>
        <v>10</v>
      </c>
      <c r="O964" s="1094">
        <f t="shared" si="560"/>
        <v>18118180</v>
      </c>
      <c r="P964" s="1094">
        <f t="shared" ref="P964:P967" si="566">+N964*40000</f>
        <v>400000</v>
      </c>
      <c r="Q964" s="1091"/>
      <c r="R964" s="1106">
        <f t="shared" ref="R964:R1027" si="567">1331818</f>
        <v>1331818</v>
      </c>
      <c r="S964" s="1106">
        <f t="shared" ref="S964:S1027" si="568">1931818</f>
        <v>1931818</v>
      </c>
      <c r="T964" s="1106">
        <f t="shared" ref="T964:T1027" si="569">2231818</f>
        <v>2231818</v>
      </c>
      <c r="U964" s="1106">
        <f t="shared" ref="U964:U1027" si="570">431818</f>
        <v>431818</v>
      </c>
      <c r="V964" s="805">
        <v>43691</v>
      </c>
      <c r="W964" s="1094">
        <v>18118180</v>
      </c>
      <c r="X964" s="1091"/>
      <c r="Y964" s="1091"/>
      <c r="Z964" s="1091"/>
      <c r="AA964" s="1091"/>
      <c r="AB964" s="1091"/>
      <c r="AC964" s="1091"/>
      <c r="AD964" s="1091"/>
      <c r="AE964" s="1463">
        <f t="shared" si="526"/>
        <v>18118180</v>
      </c>
      <c r="AF964" s="1098">
        <f t="shared" si="521"/>
        <v>0</v>
      </c>
      <c r="AG964" s="1174"/>
      <c r="AH964" s="444"/>
    </row>
    <row r="965" spans="1:34" ht="15" hidden="1" customHeight="1" x14ac:dyDescent="0.25">
      <c r="A965" s="1099">
        <f t="shared" si="564"/>
        <v>3</v>
      </c>
      <c r="B965" s="1100">
        <v>43685</v>
      </c>
      <c r="C965" s="800">
        <f t="shared" ref="C965:C967" si="571">C964+1</f>
        <v>953</v>
      </c>
      <c r="D965" s="818" t="s">
        <v>92</v>
      </c>
      <c r="E965" s="1101" t="s">
        <v>88</v>
      </c>
      <c r="F965" s="790">
        <v>9</v>
      </c>
      <c r="G965" s="1102">
        <f t="shared" si="542"/>
        <v>11986362</v>
      </c>
      <c r="H965" s="1103"/>
      <c r="I965" s="816">
        <f t="shared" si="543"/>
        <v>0</v>
      </c>
      <c r="J965" s="802"/>
      <c r="K965" s="816">
        <f t="shared" si="548"/>
        <v>0</v>
      </c>
      <c r="L965" s="803">
        <v>1</v>
      </c>
      <c r="M965" s="816">
        <f t="shared" si="544"/>
        <v>431818</v>
      </c>
      <c r="N965" s="1104">
        <f t="shared" si="565"/>
        <v>10</v>
      </c>
      <c r="O965" s="1094">
        <f t="shared" si="560"/>
        <v>12418180</v>
      </c>
      <c r="P965" s="1094">
        <f t="shared" si="566"/>
        <v>400000</v>
      </c>
      <c r="Q965" s="1091"/>
      <c r="R965" s="1106">
        <f t="shared" si="567"/>
        <v>1331818</v>
      </c>
      <c r="S965" s="1106">
        <f t="shared" si="568"/>
        <v>1931818</v>
      </c>
      <c r="T965" s="1106">
        <f t="shared" si="569"/>
        <v>2231818</v>
      </c>
      <c r="U965" s="1106">
        <f t="shared" si="570"/>
        <v>431818</v>
      </c>
      <c r="V965" s="805">
        <v>43686</v>
      </c>
      <c r="W965" s="1094">
        <v>12418180</v>
      </c>
      <c r="X965" s="1091"/>
      <c r="Y965" s="1091"/>
      <c r="Z965" s="1091"/>
      <c r="AA965" s="1091"/>
      <c r="AB965" s="1091"/>
      <c r="AC965" s="1091"/>
      <c r="AD965" s="1091"/>
      <c r="AE965" s="1463">
        <f t="shared" si="526"/>
        <v>12418180</v>
      </c>
      <c r="AF965" s="1098">
        <f t="shared" si="521"/>
        <v>0</v>
      </c>
      <c r="AG965" s="1091"/>
      <c r="AH965" s="1091"/>
    </row>
    <row r="966" spans="1:34" s="1447" customFormat="1" ht="15" customHeight="1" x14ac:dyDescent="0.25">
      <c r="A966" s="1274">
        <f t="shared" si="564"/>
        <v>4</v>
      </c>
      <c r="B966" s="1275">
        <v>43685</v>
      </c>
      <c r="C966" s="810">
        <f t="shared" si="571"/>
        <v>954</v>
      </c>
      <c r="D966" s="811" t="s">
        <v>177</v>
      </c>
      <c r="E966" s="1282" t="s">
        <v>88</v>
      </c>
      <c r="F966" s="812">
        <v>8</v>
      </c>
      <c r="G966" s="1454">
        <f t="shared" ref="G966:G997" si="572">F966*R966</f>
        <v>10654544</v>
      </c>
      <c r="H966" s="1277"/>
      <c r="I966" s="1455"/>
      <c r="J966" s="813">
        <v>2</v>
      </c>
      <c r="K966" s="1455">
        <f t="shared" si="548"/>
        <v>4463636</v>
      </c>
      <c r="L966" s="814"/>
      <c r="M966" s="1455"/>
      <c r="N966" s="1283">
        <f t="shared" si="565"/>
        <v>10</v>
      </c>
      <c r="O966" s="1278">
        <f t="shared" si="560"/>
        <v>15118180</v>
      </c>
      <c r="P966" s="1278">
        <f t="shared" si="566"/>
        <v>400000</v>
      </c>
      <c r="Q966" s="1461"/>
      <c r="R966" s="1279">
        <f t="shared" si="567"/>
        <v>1331818</v>
      </c>
      <c r="S966" s="1279">
        <f t="shared" si="568"/>
        <v>1931818</v>
      </c>
      <c r="T966" s="1279">
        <f t="shared" si="569"/>
        <v>2231818</v>
      </c>
      <c r="U966" s="1279">
        <f t="shared" si="570"/>
        <v>431818</v>
      </c>
      <c r="V966" s="815"/>
      <c r="W966" s="1278"/>
      <c r="X966" s="1461"/>
      <c r="Y966" s="1461"/>
      <c r="Z966" s="1461"/>
      <c r="AA966" s="1461"/>
      <c r="AB966" s="1461"/>
      <c r="AC966" s="1461"/>
      <c r="AD966" s="1461"/>
      <c r="AE966" s="1463">
        <f t="shared" si="526"/>
        <v>0</v>
      </c>
      <c r="AF966" s="1458">
        <f t="shared" si="521"/>
        <v>15118180</v>
      </c>
      <c r="AG966" s="1459" t="s">
        <v>185</v>
      </c>
      <c r="AH966" s="786" t="s">
        <v>279</v>
      </c>
    </row>
    <row r="967" spans="1:34" ht="15" customHeight="1" x14ac:dyDescent="0.25">
      <c r="A967" s="1099">
        <f t="shared" si="564"/>
        <v>5</v>
      </c>
      <c r="B967" s="1100">
        <v>43685</v>
      </c>
      <c r="C967" s="800">
        <f t="shared" si="571"/>
        <v>955</v>
      </c>
      <c r="D967" s="801" t="s">
        <v>37</v>
      </c>
      <c r="E967" s="1108" t="s">
        <v>88</v>
      </c>
      <c r="F967" s="790">
        <v>10</v>
      </c>
      <c r="G967" s="1102">
        <f t="shared" si="572"/>
        <v>13318180</v>
      </c>
      <c r="H967" s="1103"/>
      <c r="I967" s="816">
        <f t="shared" ref="I967:I998" si="573">H967*S967</f>
        <v>0</v>
      </c>
      <c r="J967" s="802"/>
      <c r="K967" s="816">
        <f t="shared" si="548"/>
        <v>0</v>
      </c>
      <c r="L967" s="803"/>
      <c r="M967" s="816">
        <f t="shared" ref="M967:M998" si="574">L967*U967</f>
        <v>0</v>
      </c>
      <c r="N967" s="1109">
        <f t="shared" si="565"/>
        <v>10</v>
      </c>
      <c r="O967" s="1094">
        <f t="shared" si="560"/>
        <v>13318180</v>
      </c>
      <c r="P967" s="1094">
        <f t="shared" si="566"/>
        <v>400000</v>
      </c>
      <c r="Q967" s="1091"/>
      <c r="R967" s="1106">
        <f t="shared" si="567"/>
        <v>1331818</v>
      </c>
      <c r="S967" s="1106">
        <f t="shared" si="568"/>
        <v>1931818</v>
      </c>
      <c r="T967" s="1106">
        <f t="shared" si="569"/>
        <v>2231818</v>
      </c>
      <c r="U967" s="1106">
        <f t="shared" si="570"/>
        <v>431818</v>
      </c>
      <c r="V967" s="805">
        <v>43686</v>
      </c>
      <c r="W967" s="1094">
        <v>13318180</v>
      </c>
      <c r="X967" s="1091"/>
      <c r="Y967" s="1091"/>
      <c r="Z967" s="1091"/>
      <c r="AA967" s="1091"/>
      <c r="AB967" s="1091"/>
      <c r="AC967" s="1091"/>
      <c r="AD967" s="1091"/>
      <c r="AE967" s="1463">
        <f t="shared" si="526"/>
        <v>13318180</v>
      </c>
      <c r="AF967" s="1098">
        <f t="shared" ref="AF967:AF1030" si="575">O967-AE967</f>
        <v>0</v>
      </c>
      <c r="AG967" s="1091"/>
      <c r="AH967" s="1091"/>
    </row>
    <row r="968" spans="1:34" s="1447" customFormat="1" ht="15" customHeight="1" x14ac:dyDescent="0.25">
      <c r="A968" s="1274">
        <v>1</v>
      </c>
      <c r="B968" s="1275">
        <v>43686</v>
      </c>
      <c r="C968" s="810">
        <v>956</v>
      </c>
      <c r="D968" s="1453" t="s">
        <v>290</v>
      </c>
      <c r="E968" s="1276" t="s">
        <v>273</v>
      </c>
      <c r="F968" s="812">
        <v>6</v>
      </c>
      <c r="G968" s="1454">
        <f t="shared" si="572"/>
        <v>7990908</v>
      </c>
      <c r="H968" s="1277"/>
      <c r="I968" s="1455">
        <f t="shared" si="573"/>
        <v>0</v>
      </c>
      <c r="J968" s="813">
        <v>4</v>
      </c>
      <c r="K968" s="1455">
        <f t="shared" si="548"/>
        <v>8927272</v>
      </c>
      <c r="L968" s="814">
        <v>1</v>
      </c>
      <c r="M968" s="1455">
        <f t="shared" si="574"/>
        <v>431818</v>
      </c>
      <c r="N968" s="1456">
        <f>F968+H968+J968+L968</f>
        <v>11</v>
      </c>
      <c r="O968" s="1278">
        <f t="shared" si="560"/>
        <v>17349998</v>
      </c>
      <c r="P968" s="1278">
        <f>+N968*40000</f>
        <v>440000</v>
      </c>
      <c r="Q968" s="1461"/>
      <c r="R968" s="1279">
        <f t="shared" si="567"/>
        <v>1331818</v>
      </c>
      <c r="S968" s="1279">
        <f t="shared" si="568"/>
        <v>1931818</v>
      </c>
      <c r="T968" s="1279">
        <f t="shared" si="569"/>
        <v>2231818</v>
      </c>
      <c r="U968" s="1279">
        <f t="shared" si="570"/>
        <v>431818</v>
      </c>
      <c r="V968" s="1461"/>
      <c r="W968" s="1461"/>
      <c r="X968" s="1461"/>
      <c r="Y968" s="1461"/>
      <c r="Z968" s="1461"/>
      <c r="AA968" s="1461"/>
      <c r="AB968" s="1461"/>
      <c r="AC968" s="1461"/>
      <c r="AD968" s="1461"/>
      <c r="AE968" s="1463">
        <f t="shared" si="526"/>
        <v>0</v>
      </c>
      <c r="AF968" s="1458">
        <f t="shared" si="575"/>
        <v>17349998</v>
      </c>
      <c r="AG968" s="1459" t="s">
        <v>185</v>
      </c>
      <c r="AH968" s="786" t="s">
        <v>279</v>
      </c>
    </row>
    <row r="969" spans="1:34" s="1447" customFormat="1" ht="18" customHeight="1" x14ac:dyDescent="0.25">
      <c r="A969" s="1274">
        <v>2</v>
      </c>
      <c r="B969" s="1275">
        <v>43686</v>
      </c>
      <c r="C969" s="810">
        <f>C968+1</f>
        <v>957</v>
      </c>
      <c r="D969" s="1453" t="s">
        <v>290</v>
      </c>
      <c r="E969" s="1276" t="s">
        <v>273</v>
      </c>
      <c r="F969" s="812">
        <v>10</v>
      </c>
      <c r="G969" s="1454">
        <f t="shared" si="572"/>
        <v>13318180</v>
      </c>
      <c r="H969" s="1277"/>
      <c r="I969" s="1455">
        <f t="shared" si="573"/>
        <v>0</v>
      </c>
      <c r="J969" s="813"/>
      <c r="K969" s="1455">
        <f t="shared" si="548"/>
        <v>0</v>
      </c>
      <c r="L969" s="814"/>
      <c r="M969" s="1455">
        <f t="shared" si="574"/>
        <v>0</v>
      </c>
      <c r="N969" s="1456">
        <f t="shared" ref="N969:N976" si="576">F969+H969+J969+L969</f>
        <v>10</v>
      </c>
      <c r="O969" s="1278">
        <f t="shared" si="560"/>
        <v>13318180</v>
      </c>
      <c r="P969" s="1278">
        <f t="shared" ref="P969:P976" si="577">+N969*40000</f>
        <v>400000</v>
      </c>
      <c r="Q969" s="1461"/>
      <c r="R969" s="1279">
        <f t="shared" si="567"/>
        <v>1331818</v>
      </c>
      <c r="S969" s="1279">
        <f t="shared" si="568"/>
        <v>1931818</v>
      </c>
      <c r="T969" s="1279">
        <f t="shared" si="569"/>
        <v>2231818</v>
      </c>
      <c r="U969" s="1279">
        <f t="shared" si="570"/>
        <v>431818</v>
      </c>
      <c r="V969" s="1461"/>
      <c r="W969" s="1461"/>
      <c r="X969" s="1461"/>
      <c r="Y969" s="1461"/>
      <c r="Z969" s="1461"/>
      <c r="AA969" s="1461"/>
      <c r="AB969" s="1461"/>
      <c r="AC969" s="1461"/>
      <c r="AD969" s="1461"/>
      <c r="AE969" s="1463">
        <f t="shared" si="526"/>
        <v>0</v>
      </c>
      <c r="AF969" s="1458">
        <f t="shared" si="575"/>
        <v>13318180</v>
      </c>
      <c r="AG969" s="1459" t="s">
        <v>185</v>
      </c>
      <c r="AH969" s="786" t="s">
        <v>279</v>
      </c>
    </row>
    <row r="970" spans="1:34" ht="15" customHeight="1" x14ac:dyDescent="0.25">
      <c r="A970" s="1099">
        <v>3</v>
      </c>
      <c r="B970" s="1100">
        <v>43686</v>
      </c>
      <c r="C970" s="800">
        <f t="shared" ref="C970:C976" si="578">C969+1</f>
        <v>958</v>
      </c>
      <c r="D970" s="818" t="s">
        <v>91</v>
      </c>
      <c r="E970" s="1101" t="s">
        <v>88</v>
      </c>
      <c r="F970" s="790">
        <v>7</v>
      </c>
      <c r="G970" s="1102">
        <f t="shared" si="572"/>
        <v>9322726</v>
      </c>
      <c r="H970" s="1103"/>
      <c r="I970" s="816">
        <f t="shared" si="573"/>
        <v>0</v>
      </c>
      <c r="J970" s="802">
        <v>3</v>
      </c>
      <c r="K970" s="816">
        <f t="shared" si="548"/>
        <v>6695454</v>
      </c>
      <c r="L970" s="803"/>
      <c r="M970" s="816">
        <f t="shared" si="574"/>
        <v>0</v>
      </c>
      <c r="N970" s="1104">
        <f t="shared" si="576"/>
        <v>10</v>
      </c>
      <c r="O970" s="1094">
        <f t="shared" si="560"/>
        <v>16018180</v>
      </c>
      <c r="P970" s="1094">
        <f t="shared" si="577"/>
        <v>400000</v>
      </c>
      <c r="Q970" s="1091"/>
      <c r="R970" s="1106">
        <f t="shared" si="567"/>
        <v>1331818</v>
      </c>
      <c r="S970" s="1106">
        <f t="shared" si="568"/>
        <v>1931818</v>
      </c>
      <c r="T970" s="1106">
        <f t="shared" si="569"/>
        <v>2231818</v>
      </c>
      <c r="U970" s="1106">
        <f t="shared" si="570"/>
        <v>431818</v>
      </c>
      <c r="V970" s="805">
        <v>43689</v>
      </c>
      <c r="W970" s="1094">
        <v>16018180</v>
      </c>
      <c r="X970" s="1091"/>
      <c r="Y970" s="1091"/>
      <c r="Z970" s="1091"/>
      <c r="AA970" s="1091"/>
      <c r="AB970" s="1091"/>
      <c r="AC970" s="1091"/>
      <c r="AD970" s="1091"/>
      <c r="AE970" s="1463">
        <f t="shared" si="526"/>
        <v>16018180</v>
      </c>
      <c r="AF970" s="1098">
        <f t="shared" si="575"/>
        <v>0</v>
      </c>
      <c r="AG970" s="1091"/>
      <c r="AH970" s="1091"/>
    </row>
    <row r="971" spans="1:34" ht="15" customHeight="1" x14ac:dyDescent="0.25">
      <c r="A971" s="1099">
        <v>4</v>
      </c>
      <c r="B971" s="1100">
        <v>43686</v>
      </c>
      <c r="C971" s="800">
        <f t="shared" si="578"/>
        <v>959</v>
      </c>
      <c r="D971" s="818" t="s">
        <v>293</v>
      </c>
      <c r="E971" s="1101" t="s">
        <v>88</v>
      </c>
      <c r="F971" s="790">
        <v>4</v>
      </c>
      <c r="G971" s="1102">
        <f t="shared" si="572"/>
        <v>5327272</v>
      </c>
      <c r="H971" s="1103"/>
      <c r="I971" s="816">
        <f t="shared" si="573"/>
        <v>0</v>
      </c>
      <c r="J971" s="802">
        <v>1</v>
      </c>
      <c r="K971" s="816">
        <f t="shared" si="548"/>
        <v>2231818</v>
      </c>
      <c r="L971" s="803"/>
      <c r="M971" s="816">
        <f t="shared" si="574"/>
        <v>0</v>
      </c>
      <c r="N971" s="1104">
        <f t="shared" si="576"/>
        <v>5</v>
      </c>
      <c r="O971" s="1094">
        <f t="shared" si="560"/>
        <v>7559090</v>
      </c>
      <c r="P971" s="1094">
        <f t="shared" si="577"/>
        <v>200000</v>
      </c>
      <c r="Q971" s="1091"/>
      <c r="R971" s="1106">
        <f t="shared" si="567"/>
        <v>1331818</v>
      </c>
      <c r="S971" s="1106">
        <f t="shared" si="568"/>
        <v>1931818</v>
      </c>
      <c r="T971" s="1106">
        <f t="shared" si="569"/>
        <v>2231818</v>
      </c>
      <c r="U971" s="1106">
        <f t="shared" si="570"/>
        <v>431818</v>
      </c>
      <c r="V971" s="805">
        <v>43689</v>
      </c>
      <c r="W971" s="1094">
        <v>6560000</v>
      </c>
      <c r="X971" s="805">
        <v>43689</v>
      </c>
      <c r="Y971" s="1094">
        <v>1000000</v>
      </c>
      <c r="Z971" s="1091"/>
      <c r="AA971" s="1091"/>
      <c r="AB971" s="1091"/>
      <c r="AC971" s="1091"/>
      <c r="AD971" s="1091"/>
      <c r="AE971" s="1463">
        <f t="shared" si="526"/>
        <v>7560000</v>
      </c>
      <c r="AF971" s="1098">
        <f t="shared" si="575"/>
        <v>-910</v>
      </c>
      <c r="AG971" s="1174"/>
      <c r="AH971" s="444"/>
    </row>
    <row r="972" spans="1:34" ht="15" customHeight="1" x14ac:dyDescent="0.25">
      <c r="A972" s="1099">
        <v>5</v>
      </c>
      <c r="B972" s="1100">
        <v>43686</v>
      </c>
      <c r="C972" s="800">
        <f t="shared" si="578"/>
        <v>960</v>
      </c>
      <c r="D972" s="818" t="s">
        <v>92</v>
      </c>
      <c r="E972" s="1101" t="s">
        <v>88</v>
      </c>
      <c r="F972" s="790">
        <v>4</v>
      </c>
      <c r="G972" s="1102">
        <f t="shared" si="572"/>
        <v>5327272</v>
      </c>
      <c r="H972" s="1103"/>
      <c r="I972" s="816">
        <f t="shared" si="573"/>
        <v>0</v>
      </c>
      <c r="J972" s="802">
        <v>1</v>
      </c>
      <c r="K972" s="816">
        <f t="shared" si="548"/>
        <v>2231818</v>
      </c>
      <c r="L972" s="803"/>
      <c r="M972" s="816">
        <f t="shared" si="574"/>
        <v>0</v>
      </c>
      <c r="N972" s="1104">
        <f t="shared" si="576"/>
        <v>5</v>
      </c>
      <c r="O972" s="1094">
        <f t="shared" si="560"/>
        <v>7559090</v>
      </c>
      <c r="P972" s="1094">
        <f t="shared" si="577"/>
        <v>200000</v>
      </c>
      <c r="Q972" s="1091"/>
      <c r="R972" s="1106">
        <f t="shared" si="567"/>
        <v>1331818</v>
      </c>
      <c r="S972" s="1106">
        <f t="shared" si="568"/>
        <v>1931818</v>
      </c>
      <c r="T972" s="1106">
        <f t="shared" si="569"/>
        <v>2231818</v>
      </c>
      <c r="U972" s="1106">
        <f t="shared" si="570"/>
        <v>431818</v>
      </c>
      <c r="V972" s="1091"/>
      <c r="W972" s="1091"/>
      <c r="X972" s="1091"/>
      <c r="Y972" s="1091"/>
      <c r="Z972" s="1091"/>
      <c r="AA972" s="1091"/>
      <c r="AB972" s="1091"/>
      <c r="AC972" s="1091"/>
      <c r="AD972" s="1091"/>
      <c r="AE972" s="1463">
        <f t="shared" si="526"/>
        <v>0</v>
      </c>
      <c r="AF972" s="1098">
        <f t="shared" si="575"/>
        <v>7559090</v>
      </c>
      <c r="AG972" s="1174" t="s">
        <v>323</v>
      </c>
      <c r="AH972" s="444"/>
    </row>
    <row r="973" spans="1:34" ht="15" customHeight="1" x14ac:dyDescent="0.25">
      <c r="A973" s="1099">
        <v>6</v>
      </c>
      <c r="B973" s="1100">
        <v>43686</v>
      </c>
      <c r="C973" s="800">
        <f t="shared" si="578"/>
        <v>961</v>
      </c>
      <c r="D973" s="818" t="s">
        <v>87</v>
      </c>
      <c r="E973" s="1101" t="s">
        <v>88</v>
      </c>
      <c r="F973" s="790">
        <v>3</v>
      </c>
      <c r="G973" s="1102">
        <f t="shared" si="572"/>
        <v>3995454</v>
      </c>
      <c r="H973" s="1103"/>
      <c r="I973" s="816">
        <f t="shared" si="573"/>
        <v>0</v>
      </c>
      <c r="J973" s="802">
        <v>7</v>
      </c>
      <c r="K973" s="816">
        <f t="shared" ref="K973:K1004" si="579">J973*T973</f>
        <v>15622726</v>
      </c>
      <c r="L973" s="803"/>
      <c r="M973" s="816">
        <f t="shared" si="574"/>
        <v>0</v>
      </c>
      <c r="N973" s="1104">
        <f t="shared" si="576"/>
        <v>10</v>
      </c>
      <c r="O973" s="1094">
        <f t="shared" si="560"/>
        <v>19618180</v>
      </c>
      <c r="P973" s="1094">
        <f t="shared" si="577"/>
        <v>400000</v>
      </c>
      <c r="Q973" s="1091"/>
      <c r="R973" s="1106">
        <f t="shared" si="567"/>
        <v>1331818</v>
      </c>
      <c r="S973" s="1106">
        <f t="shared" si="568"/>
        <v>1931818</v>
      </c>
      <c r="T973" s="1106">
        <f t="shared" si="569"/>
        <v>2231818</v>
      </c>
      <c r="U973" s="1106">
        <f t="shared" si="570"/>
        <v>431818</v>
      </c>
      <c r="V973" s="805">
        <v>43686</v>
      </c>
      <c r="W973" s="1094">
        <v>10000000</v>
      </c>
      <c r="X973" s="805">
        <v>43689</v>
      </c>
      <c r="Y973" s="1094">
        <v>9618180</v>
      </c>
      <c r="Z973" s="1091"/>
      <c r="AA973" s="1091"/>
      <c r="AB973" s="1091"/>
      <c r="AC973" s="1091"/>
      <c r="AD973" s="1091"/>
      <c r="AE973" s="1463">
        <f t="shared" ref="AE973:AE1033" si="580">W973+Y973+AA973+AC973</f>
        <v>19618180</v>
      </c>
      <c r="AF973" s="1098">
        <f t="shared" si="575"/>
        <v>0</v>
      </c>
      <c r="AG973" s="1174"/>
      <c r="AH973" s="444"/>
    </row>
    <row r="974" spans="1:34" ht="15" customHeight="1" x14ac:dyDescent="0.25">
      <c r="A974" s="1099">
        <v>7</v>
      </c>
      <c r="B974" s="1100">
        <v>43686</v>
      </c>
      <c r="C974" s="800">
        <f t="shared" si="578"/>
        <v>962</v>
      </c>
      <c r="D974" s="818" t="s">
        <v>283</v>
      </c>
      <c r="E974" s="1101" t="s">
        <v>57</v>
      </c>
      <c r="F974" s="790">
        <v>6</v>
      </c>
      <c r="G974" s="1102">
        <f t="shared" si="572"/>
        <v>7990908</v>
      </c>
      <c r="H974" s="1103"/>
      <c r="I974" s="816">
        <f t="shared" si="573"/>
        <v>0</v>
      </c>
      <c r="J974" s="802">
        <v>2</v>
      </c>
      <c r="K974" s="816">
        <f t="shared" si="579"/>
        <v>4463636</v>
      </c>
      <c r="L974" s="803"/>
      <c r="M974" s="816">
        <f t="shared" si="574"/>
        <v>0</v>
      </c>
      <c r="N974" s="1104">
        <f t="shared" si="576"/>
        <v>8</v>
      </c>
      <c r="O974" s="1094">
        <f t="shared" si="560"/>
        <v>12454544</v>
      </c>
      <c r="P974" s="1094">
        <f t="shared" si="577"/>
        <v>320000</v>
      </c>
      <c r="Q974" s="1091"/>
      <c r="R974" s="1106">
        <f t="shared" si="567"/>
        <v>1331818</v>
      </c>
      <c r="S974" s="1106">
        <f t="shared" si="568"/>
        <v>1931818</v>
      </c>
      <c r="T974" s="1106">
        <f t="shared" si="569"/>
        <v>2231818</v>
      </c>
      <c r="U974" s="1106">
        <f t="shared" si="570"/>
        <v>431818</v>
      </c>
      <c r="V974" s="805">
        <v>43689</v>
      </c>
      <c r="W974" s="1094">
        <v>6000000</v>
      </c>
      <c r="X974" s="805">
        <v>43696</v>
      </c>
      <c r="Y974" s="1226">
        <v>6342044</v>
      </c>
      <c r="Z974" s="1157">
        <v>43697</v>
      </c>
      <c r="AA974" s="1224">
        <v>110680</v>
      </c>
      <c r="AB974" s="1273">
        <v>43700</v>
      </c>
      <c r="AC974" s="1225">
        <v>1820</v>
      </c>
      <c r="AD974" s="1225"/>
      <c r="AE974" s="1463">
        <f t="shared" si="580"/>
        <v>12454544</v>
      </c>
      <c r="AF974" s="1098">
        <f t="shared" si="575"/>
        <v>0</v>
      </c>
      <c r="AG974" s="1174"/>
      <c r="AH974" s="444"/>
    </row>
    <row r="975" spans="1:34" ht="15" customHeight="1" x14ac:dyDescent="0.25">
      <c r="A975" s="1099">
        <v>8</v>
      </c>
      <c r="B975" s="1100">
        <v>43686</v>
      </c>
      <c r="C975" s="800">
        <f t="shared" si="578"/>
        <v>963</v>
      </c>
      <c r="D975" s="818" t="s">
        <v>75</v>
      </c>
      <c r="E975" s="1101" t="s">
        <v>57</v>
      </c>
      <c r="F975" s="790">
        <v>3</v>
      </c>
      <c r="G975" s="1102">
        <f t="shared" si="572"/>
        <v>3995454</v>
      </c>
      <c r="H975" s="1103"/>
      <c r="I975" s="816">
        <f t="shared" si="573"/>
        <v>0</v>
      </c>
      <c r="J975" s="802">
        <v>3</v>
      </c>
      <c r="K975" s="816">
        <f t="shared" si="579"/>
        <v>6695454</v>
      </c>
      <c r="L975" s="803"/>
      <c r="M975" s="816">
        <f t="shared" si="574"/>
        <v>0</v>
      </c>
      <c r="N975" s="1104">
        <f t="shared" si="576"/>
        <v>6</v>
      </c>
      <c r="O975" s="1094">
        <f t="shared" si="560"/>
        <v>10690908</v>
      </c>
      <c r="P975" s="1094">
        <f t="shared" si="577"/>
        <v>240000</v>
      </c>
      <c r="Q975" s="1091"/>
      <c r="R975" s="1106">
        <f t="shared" si="567"/>
        <v>1331818</v>
      </c>
      <c r="S975" s="1106">
        <f t="shared" si="568"/>
        <v>1931818</v>
      </c>
      <c r="T975" s="1106">
        <f t="shared" si="569"/>
        <v>2231818</v>
      </c>
      <c r="U975" s="1106">
        <f t="shared" si="570"/>
        <v>431818</v>
      </c>
      <c r="V975" s="805">
        <v>43689</v>
      </c>
      <c r="W975" s="1094">
        <v>2690908</v>
      </c>
      <c r="X975" s="805">
        <v>43704</v>
      </c>
      <c r="Y975" s="1226">
        <v>8000000</v>
      </c>
      <c r="Z975" s="1091"/>
      <c r="AA975" s="1091"/>
      <c r="AB975" s="1091"/>
      <c r="AC975" s="1091"/>
      <c r="AD975" s="1091"/>
      <c r="AE975" s="1463">
        <f t="shared" si="580"/>
        <v>10690908</v>
      </c>
      <c r="AF975" s="1098">
        <f t="shared" si="575"/>
        <v>0</v>
      </c>
      <c r="AG975" s="1174"/>
      <c r="AH975" s="444"/>
    </row>
    <row r="976" spans="1:34" ht="15" customHeight="1" x14ac:dyDescent="0.25">
      <c r="A976" s="1099">
        <v>8</v>
      </c>
      <c r="B976" s="1100">
        <v>43686</v>
      </c>
      <c r="C976" s="800">
        <f t="shared" si="578"/>
        <v>964</v>
      </c>
      <c r="D976" s="818" t="s">
        <v>289</v>
      </c>
      <c r="E976" s="1101" t="s">
        <v>57</v>
      </c>
      <c r="F976" s="790">
        <v>3</v>
      </c>
      <c r="G976" s="1102">
        <f t="shared" si="572"/>
        <v>3995454</v>
      </c>
      <c r="H976" s="1103">
        <v>1</v>
      </c>
      <c r="I976" s="816">
        <f t="shared" si="573"/>
        <v>1931818</v>
      </c>
      <c r="J976" s="802">
        <v>2</v>
      </c>
      <c r="K976" s="816">
        <f t="shared" si="579"/>
        <v>4463636</v>
      </c>
      <c r="L976" s="803"/>
      <c r="M976" s="816">
        <f t="shared" si="574"/>
        <v>0</v>
      </c>
      <c r="N976" s="1104">
        <f t="shared" si="576"/>
        <v>6</v>
      </c>
      <c r="O976" s="1094">
        <f t="shared" si="560"/>
        <v>10390908</v>
      </c>
      <c r="P976" s="1094">
        <f t="shared" si="577"/>
        <v>240000</v>
      </c>
      <c r="Q976" s="1091"/>
      <c r="R976" s="1106">
        <f t="shared" si="567"/>
        <v>1331818</v>
      </c>
      <c r="S976" s="1106">
        <f t="shared" si="568"/>
        <v>1931818</v>
      </c>
      <c r="T976" s="1106">
        <f t="shared" si="569"/>
        <v>2231818</v>
      </c>
      <c r="U976" s="1106">
        <f t="shared" si="570"/>
        <v>431818</v>
      </c>
      <c r="V976" s="805">
        <v>43689</v>
      </c>
      <c r="W976" s="1094">
        <v>10390908</v>
      </c>
      <c r="X976" s="1091"/>
      <c r="Y976" s="1091"/>
      <c r="Z976" s="1091"/>
      <c r="AA976" s="1091"/>
      <c r="AB976" s="1091"/>
      <c r="AC976" s="1091"/>
      <c r="AD976" s="1091"/>
      <c r="AE976" s="1463">
        <f t="shared" si="580"/>
        <v>10390908</v>
      </c>
      <c r="AF976" s="1098">
        <f t="shared" si="575"/>
        <v>0</v>
      </c>
      <c r="AG976" s="1174"/>
      <c r="AH976" s="444"/>
    </row>
    <row r="977" spans="1:34" ht="15" customHeight="1" x14ac:dyDescent="0.25">
      <c r="A977" s="1099">
        <v>1</v>
      </c>
      <c r="B977" s="1100">
        <v>43687</v>
      </c>
      <c r="C977" s="800">
        <v>965</v>
      </c>
      <c r="D977" s="818" t="s">
        <v>32</v>
      </c>
      <c r="E977" s="1101" t="s">
        <v>31</v>
      </c>
      <c r="F977" s="790">
        <v>4</v>
      </c>
      <c r="G977" s="1102">
        <f t="shared" si="572"/>
        <v>5327272</v>
      </c>
      <c r="H977" s="1103"/>
      <c r="I977" s="816">
        <f t="shared" si="573"/>
        <v>0</v>
      </c>
      <c r="J977" s="802">
        <v>3</v>
      </c>
      <c r="K977" s="816">
        <f t="shared" si="579"/>
        <v>6695454</v>
      </c>
      <c r="L977" s="803">
        <v>1</v>
      </c>
      <c r="M977" s="816">
        <f t="shared" si="574"/>
        <v>431818</v>
      </c>
      <c r="N977" s="1104">
        <f>F977+H977+J977+L977</f>
        <v>8</v>
      </c>
      <c r="O977" s="1094">
        <f t="shared" si="560"/>
        <v>12454544</v>
      </c>
      <c r="P977" s="1094">
        <f>+N977*40000</f>
        <v>320000</v>
      </c>
      <c r="Q977" s="1091"/>
      <c r="R977" s="1106">
        <f t="shared" si="567"/>
        <v>1331818</v>
      </c>
      <c r="S977" s="1106">
        <f t="shared" si="568"/>
        <v>1931818</v>
      </c>
      <c r="T977" s="1106">
        <f t="shared" si="569"/>
        <v>2231818</v>
      </c>
      <c r="U977" s="1106">
        <f t="shared" si="570"/>
        <v>431818</v>
      </c>
      <c r="V977" s="805">
        <v>43689</v>
      </c>
      <c r="W977" s="1094">
        <v>9454544</v>
      </c>
      <c r="X977" s="805">
        <v>43696</v>
      </c>
      <c r="Y977" s="1226">
        <v>3000000</v>
      </c>
      <c r="Z977" s="1091"/>
      <c r="AA977" s="1091"/>
      <c r="AB977" s="1091"/>
      <c r="AC977" s="1091"/>
      <c r="AD977" s="1091"/>
      <c r="AE977" s="1463">
        <f t="shared" si="580"/>
        <v>12454544</v>
      </c>
      <c r="AF977" s="1098">
        <f t="shared" si="575"/>
        <v>0</v>
      </c>
      <c r="AG977" s="1174"/>
      <c r="AH977" s="444"/>
    </row>
    <row r="978" spans="1:34" ht="15" customHeight="1" x14ac:dyDescent="0.25">
      <c r="A978" s="1099">
        <v>2</v>
      </c>
      <c r="B978" s="1100">
        <v>43687</v>
      </c>
      <c r="C978" s="800">
        <f>C977+1</f>
        <v>966</v>
      </c>
      <c r="D978" s="818" t="s">
        <v>58</v>
      </c>
      <c r="E978" s="1101" t="s">
        <v>57</v>
      </c>
      <c r="F978" s="790">
        <v>4</v>
      </c>
      <c r="G978" s="1102">
        <f t="shared" si="572"/>
        <v>5327272</v>
      </c>
      <c r="H978" s="1103">
        <v>1</v>
      </c>
      <c r="I978" s="816">
        <f t="shared" si="573"/>
        <v>1931818</v>
      </c>
      <c r="J978" s="802"/>
      <c r="K978" s="816">
        <f t="shared" si="579"/>
        <v>0</v>
      </c>
      <c r="L978" s="803"/>
      <c r="M978" s="816">
        <f t="shared" si="574"/>
        <v>0</v>
      </c>
      <c r="N978" s="1104">
        <f t="shared" ref="N978:N980" si="581">F978+H978+J978+L978</f>
        <v>5</v>
      </c>
      <c r="O978" s="1094">
        <f t="shared" si="560"/>
        <v>7259090</v>
      </c>
      <c r="P978" s="1094">
        <f t="shared" ref="P978:P980" si="582">+N978*40000</f>
        <v>200000</v>
      </c>
      <c r="Q978" s="1091"/>
      <c r="R978" s="1106">
        <f t="shared" si="567"/>
        <v>1331818</v>
      </c>
      <c r="S978" s="1106">
        <f t="shared" si="568"/>
        <v>1931818</v>
      </c>
      <c r="T978" s="1106">
        <f t="shared" si="569"/>
        <v>2231818</v>
      </c>
      <c r="U978" s="1106">
        <f t="shared" si="570"/>
        <v>431818</v>
      </c>
      <c r="V978" s="805">
        <v>43689</v>
      </c>
      <c r="W978" s="1094">
        <v>6259000</v>
      </c>
      <c r="X978" s="805">
        <v>43696</v>
      </c>
      <c r="Y978" s="1226">
        <v>1000000</v>
      </c>
      <c r="Z978" s="1091"/>
      <c r="AA978" s="1091"/>
      <c r="AB978" s="1091"/>
      <c r="AC978" s="1091"/>
      <c r="AD978" s="1091"/>
      <c r="AE978" s="1463">
        <f t="shared" si="580"/>
        <v>7259000</v>
      </c>
      <c r="AF978" s="1098">
        <f t="shared" si="575"/>
        <v>90</v>
      </c>
      <c r="AG978" s="1174"/>
      <c r="AH978" s="444"/>
    </row>
    <row r="979" spans="1:34" s="1447" customFormat="1" ht="15" customHeight="1" x14ac:dyDescent="0.25">
      <c r="A979" s="1274">
        <v>3</v>
      </c>
      <c r="B979" s="1275">
        <v>43687</v>
      </c>
      <c r="C979" s="810">
        <f t="shared" ref="C979:C980" si="583">C978+1</f>
        <v>967</v>
      </c>
      <c r="D979" s="1453" t="s">
        <v>73</v>
      </c>
      <c r="E979" s="1276" t="s">
        <v>57</v>
      </c>
      <c r="F979" s="812">
        <v>5</v>
      </c>
      <c r="G979" s="1454">
        <f t="shared" si="572"/>
        <v>6659090</v>
      </c>
      <c r="H979" s="1277"/>
      <c r="I979" s="1455">
        <f t="shared" si="573"/>
        <v>0</v>
      </c>
      <c r="J979" s="813"/>
      <c r="K979" s="1455">
        <f t="shared" si="579"/>
        <v>0</v>
      </c>
      <c r="L979" s="814"/>
      <c r="M979" s="1455">
        <f t="shared" si="574"/>
        <v>0</v>
      </c>
      <c r="N979" s="1456">
        <f t="shared" si="581"/>
        <v>5</v>
      </c>
      <c r="O979" s="1278">
        <f t="shared" si="560"/>
        <v>6659090</v>
      </c>
      <c r="P979" s="1278">
        <f t="shared" si="582"/>
        <v>200000</v>
      </c>
      <c r="Q979" s="1461"/>
      <c r="R979" s="1279">
        <f t="shared" si="567"/>
        <v>1331818</v>
      </c>
      <c r="S979" s="1279">
        <f t="shared" si="568"/>
        <v>1931818</v>
      </c>
      <c r="T979" s="1279">
        <f t="shared" si="569"/>
        <v>2231818</v>
      </c>
      <c r="U979" s="1279">
        <f t="shared" si="570"/>
        <v>431818</v>
      </c>
      <c r="V979" s="815">
        <v>43689</v>
      </c>
      <c r="W979" s="1278">
        <v>4000000</v>
      </c>
      <c r="X979" s="1461"/>
      <c r="Y979" s="1461"/>
      <c r="Z979" s="1461"/>
      <c r="AA979" s="1461"/>
      <c r="AB979" s="1461"/>
      <c r="AC979" s="1461"/>
      <c r="AD979" s="1461"/>
      <c r="AE979" s="1463">
        <f t="shared" si="580"/>
        <v>4000000</v>
      </c>
      <c r="AF979" s="1458">
        <f t="shared" si="575"/>
        <v>2659090</v>
      </c>
      <c r="AG979" s="1459" t="s">
        <v>185</v>
      </c>
      <c r="AH979" s="786" t="s">
        <v>279</v>
      </c>
    </row>
    <row r="980" spans="1:34" s="1447" customFormat="1" ht="15" customHeight="1" x14ac:dyDescent="0.25">
      <c r="A980" s="1484">
        <v>4</v>
      </c>
      <c r="B980" s="1275">
        <v>43687</v>
      </c>
      <c r="C980" s="810">
        <f t="shared" si="583"/>
        <v>968</v>
      </c>
      <c r="D980" s="1453" t="s">
        <v>103</v>
      </c>
      <c r="E980" s="1276" t="s">
        <v>57</v>
      </c>
      <c r="F980" s="812">
        <v>5</v>
      </c>
      <c r="G980" s="1454">
        <f t="shared" si="572"/>
        <v>6659090</v>
      </c>
      <c r="H980" s="1277"/>
      <c r="I980" s="1455">
        <f t="shared" si="573"/>
        <v>0</v>
      </c>
      <c r="J980" s="813">
        <v>3</v>
      </c>
      <c r="K980" s="1455">
        <f t="shared" si="579"/>
        <v>6695454</v>
      </c>
      <c r="L980" s="814"/>
      <c r="M980" s="1455">
        <f t="shared" si="574"/>
        <v>0</v>
      </c>
      <c r="N980" s="1456">
        <f t="shared" si="581"/>
        <v>8</v>
      </c>
      <c r="O980" s="1278">
        <f t="shared" si="560"/>
        <v>13354544</v>
      </c>
      <c r="P980" s="1278">
        <f t="shared" si="582"/>
        <v>320000</v>
      </c>
      <c r="Q980" s="1461"/>
      <c r="R980" s="1279">
        <f t="shared" si="567"/>
        <v>1331818</v>
      </c>
      <c r="S980" s="1279">
        <f t="shared" si="568"/>
        <v>1931818</v>
      </c>
      <c r="T980" s="1279">
        <f t="shared" si="569"/>
        <v>2231818</v>
      </c>
      <c r="U980" s="1279">
        <f t="shared" si="570"/>
        <v>431818</v>
      </c>
      <c r="V980" s="1461"/>
      <c r="W980" s="1461"/>
      <c r="X980" s="1461"/>
      <c r="Y980" s="1461"/>
      <c r="Z980" s="1461"/>
      <c r="AA980" s="1461"/>
      <c r="AB980" s="1461"/>
      <c r="AC980" s="1461"/>
      <c r="AD980" s="1461"/>
      <c r="AE980" s="1463">
        <f t="shared" si="580"/>
        <v>0</v>
      </c>
      <c r="AF980" s="1458">
        <f t="shared" si="575"/>
        <v>13354544</v>
      </c>
      <c r="AG980" s="1459" t="s">
        <v>185</v>
      </c>
      <c r="AH980" s="786" t="s">
        <v>279</v>
      </c>
    </row>
    <row r="981" spans="1:34" ht="15" customHeight="1" x14ac:dyDescent="0.25">
      <c r="A981" s="1099">
        <v>1</v>
      </c>
      <c r="B981" s="1100">
        <v>43689</v>
      </c>
      <c r="C981" s="800">
        <v>969</v>
      </c>
      <c r="D981" s="818" t="s">
        <v>35</v>
      </c>
      <c r="E981" s="1101" t="s">
        <v>57</v>
      </c>
      <c r="F981" s="790">
        <v>6</v>
      </c>
      <c r="G981" s="1102">
        <f t="shared" si="572"/>
        <v>7990908</v>
      </c>
      <c r="H981" s="1103"/>
      <c r="I981" s="816">
        <f t="shared" si="573"/>
        <v>0</v>
      </c>
      <c r="J981" s="802">
        <v>5</v>
      </c>
      <c r="K981" s="816">
        <f t="shared" si="579"/>
        <v>11159090</v>
      </c>
      <c r="L981" s="803"/>
      <c r="M981" s="816">
        <f t="shared" si="574"/>
        <v>0</v>
      </c>
      <c r="N981" s="1104">
        <f>F981+H981+J981+L981</f>
        <v>11</v>
      </c>
      <c r="O981" s="1094">
        <f t="shared" si="560"/>
        <v>19149998</v>
      </c>
      <c r="P981" s="1094">
        <f>+N981*40000</f>
        <v>440000</v>
      </c>
      <c r="Q981" s="1091"/>
      <c r="R981" s="1106">
        <f t="shared" si="567"/>
        <v>1331818</v>
      </c>
      <c r="S981" s="1106">
        <f t="shared" si="568"/>
        <v>1931818</v>
      </c>
      <c r="T981" s="1106">
        <f t="shared" si="569"/>
        <v>2231818</v>
      </c>
      <c r="U981" s="1106">
        <f t="shared" si="570"/>
        <v>431818</v>
      </c>
      <c r="V981" s="805">
        <v>43691</v>
      </c>
      <c r="W981" s="1094">
        <v>19149998</v>
      </c>
      <c r="X981" s="1091"/>
      <c r="Y981" s="1091"/>
      <c r="Z981" s="1091"/>
      <c r="AA981" s="1091"/>
      <c r="AB981" s="1091"/>
      <c r="AC981" s="1091"/>
      <c r="AD981" s="1091"/>
      <c r="AE981" s="1463">
        <f t="shared" si="580"/>
        <v>19149998</v>
      </c>
      <c r="AF981" s="1098">
        <f t="shared" si="575"/>
        <v>0</v>
      </c>
      <c r="AG981" s="1091"/>
      <c r="AH981" s="1091"/>
    </row>
    <row r="982" spans="1:34" ht="15" customHeight="1" x14ac:dyDescent="0.25">
      <c r="A982" s="1099">
        <v>2</v>
      </c>
      <c r="B982" s="1100">
        <v>43689</v>
      </c>
      <c r="C982" s="800">
        <v>970</v>
      </c>
      <c r="D982" s="818" t="s">
        <v>90</v>
      </c>
      <c r="E982" s="1101" t="s">
        <v>88</v>
      </c>
      <c r="F982" s="790">
        <v>10</v>
      </c>
      <c r="G982" s="1102">
        <f t="shared" si="572"/>
        <v>13318180</v>
      </c>
      <c r="H982" s="1103"/>
      <c r="I982" s="816">
        <f t="shared" si="573"/>
        <v>0</v>
      </c>
      <c r="J982" s="802"/>
      <c r="K982" s="816">
        <f t="shared" si="579"/>
        <v>0</v>
      </c>
      <c r="L982" s="803"/>
      <c r="M982" s="816">
        <f t="shared" si="574"/>
        <v>0</v>
      </c>
      <c r="N982" s="1104">
        <f t="shared" ref="N982" si="584">F982+H982+J982+L982</f>
        <v>10</v>
      </c>
      <c r="O982" s="1094">
        <f t="shared" si="560"/>
        <v>13318180</v>
      </c>
      <c r="P982" s="1094">
        <f t="shared" ref="P982" si="585">+N982*40000</f>
        <v>400000</v>
      </c>
      <c r="Q982" s="1091"/>
      <c r="R982" s="1106">
        <f t="shared" si="567"/>
        <v>1331818</v>
      </c>
      <c r="S982" s="1106">
        <f t="shared" si="568"/>
        <v>1931818</v>
      </c>
      <c r="T982" s="1106">
        <f t="shared" si="569"/>
        <v>2231818</v>
      </c>
      <c r="U982" s="1106">
        <f t="shared" si="570"/>
        <v>431818</v>
      </c>
      <c r="V982" s="1309">
        <v>43698</v>
      </c>
      <c r="W982" s="1341">
        <v>13318180</v>
      </c>
      <c r="X982" s="1091"/>
      <c r="Y982" s="1091"/>
      <c r="Z982" s="1091"/>
      <c r="AA982" s="1091"/>
      <c r="AB982" s="1091"/>
      <c r="AC982" s="1091"/>
      <c r="AD982" s="1091"/>
      <c r="AE982" s="1463">
        <f t="shared" si="580"/>
        <v>13318180</v>
      </c>
      <c r="AF982" s="1098">
        <f t="shared" si="575"/>
        <v>0</v>
      </c>
      <c r="AG982" s="1174"/>
      <c r="AH982" s="444"/>
    </row>
    <row r="983" spans="1:34" ht="15" customHeight="1" x14ac:dyDescent="0.25">
      <c r="A983" s="1099">
        <v>1</v>
      </c>
      <c r="B983" s="1100">
        <v>43690</v>
      </c>
      <c r="C983" s="800">
        <v>971</v>
      </c>
      <c r="D983" s="818" t="s">
        <v>81</v>
      </c>
      <c r="E983" s="1101" t="s">
        <v>31</v>
      </c>
      <c r="F983" s="790">
        <v>4</v>
      </c>
      <c r="G983" s="1102">
        <f t="shared" si="572"/>
        <v>5327272</v>
      </c>
      <c r="H983" s="1103">
        <v>2</v>
      </c>
      <c r="I983" s="816">
        <f t="shared" si="573"/>
        <v>3863636</v>
      </c>
      <c r="J983" s="802">
        <v>4</v>
      </c>
      <c r="K983" s="816">
        <f t="shared" si="579"/>
        <v>8927272</v>
      </c>
      <c r="L983" s="803"/>
      <c r="M983" s="816">
        <f t="shared" si="574"/>
        <v>0</v>
      </c>
      <c r="N983" s="1104">
        <f>F983+H983+J983+L983</f>
        <v>10</v>
      </c>
      <c r="O983" s="1094">
        <f t="shared" si="560"/>
        <v>18118180</v>
      </c>
      <c r="P983" s="1094">
        <f>+N983*40000</f>
        <v>400000</v>
      </c>
      <c r="Q983" s="1091"/>
      <c r="R983" s="1106">
        <f t="shared" si="567"/>
        <v>1331818</v>
      </c>
      <c r="S983" s="1106">
        <f t="shared" si="568"/>
        <v>1931818</v>
      </c>
      <c r="T983" s="1106">
        <f t="shared" si="569"/>
        <v>2231818</v>
      </c>
      <c r="U983" s="1106">
        <f t="shared" si="570"/>
        <v>431818</v>
      </c>
      <c r="V983" s="1309">
        <v>43691</v>
      </c>
      <c r="W983" s="1341">
        <v>18118180</v>
      </c>
      <c r="X983" s="1091"/>
      <c r="Y983" s="1091"/>
      <c r="Z983" s="1091"/>
      <c r="AA983" s="1091"/>
      <c r="AB983" s="1091"/>
      <c r="AC983" s="1091"/>
      <c r="AD983" s="1091"/>
      <c r="AE983" s="1463">
        <f t="shared" si="580"/>
        <v>18118180</v>
      </c>
      <c r="AF983" s="1098">
        <f t="shared" si="575"/>
        <v>0</v>
      </c>
      <c r="AG983" s="1091"/>
      <c r="AH983" s="1091"/>
    </row>
    <row r="984" spans="1:34" ht="15" customHeight="1" x14ac:dyDescent="0.25">
      <c r="A984" s="1099">
        <v>2</v>
      </c>
      <c r="B984" s="1100">
        <v>43690</v>
      </c>
      <c r="C984" s="800">
        <v>972</v>
      </c>
      <c r="D984" s="818" t="s">
        <v>87</v>
      </c>
      <c r="E984" s="1101" t="s">
        <v>88</v>
      </c>
      <c r="F984" s="790">
        <v>10</v>
      </c>
      <c r="G984" s="1102">
        <f t="shared" si="572"/>
        <v>13318180</v>
      </c>
      <c r="H984" s="1103"/>
      <c r="I984" s="816">
        <f t="shared" si="573"/>
        <v>0</v>
      </c>
      <c r="J984" s="802"/>
      <c r="K984" s="816">
        <f t="shared" si="579"/>
        <v>0</v>
      </c>
      <c r="L984" s="803"/>
      <c r="M984" s="816">
        <f t="shared" si="574"/>
        <v>0</v>
      </c>
      <c r="N984" s="1104">
        <f t="shared" ref="N984:N1034" si="586">F984+H984+J984+L984</f>
        <v>10</v>
      </c>
      <c r="O984" s="1094">
        <f t="shared" si="560"/>
        <v>13318180</v>
      </c>
      <c r="P984" s="1094">
        <f t="shared" ref="P984:P986" si="587">+N984*40000</f>
        <v>400000</v>
      </c>
      <c r="Q984" s="1091"/>
      <c r="R984" s="1106">
        <f t="shared" si="567"/>
        <v>1331818</v>
      </c>
      <c r="S984" s="1106">
        <f t="shared" si="568"/>
        <v>1931818</v>
      </c>
      <c r="T984" s="1106">
        <f t="shared" si="569"/>
        <v>2231818</v>
      </c>
      <c r="U984" s="1106">
        <f t="shared" si="570"/>
        <v>431818</v>
      </c>
      <c r="V984" s="1309">
        <v>43691</v>
      </c>
      <c r="W984" s="1341">
        <v>13318180</v>
      </c>
      <c r="X984" s="1091"/>
      <c r="Y984" s="1091"/>
      <c r="Z984" s="1091"/>
      <c r="AA984" s="1091"/>
      <c r="AB984" s="1091"/>
      <c r="AC984" s="1091"/>
      <c r="AD984" s="1091"/>
      <c r="AE984" s="1463">
        <f t="shared" si="580"/>
        <v>13318180</v>
      </c>
      <c r="AF984" s="1098">
        <f t="shared" si="575"/>
        <v>0</v>
      </c>
      <c r="AG984" s="1091"/>
      <c r="AH984" s="1091"/>
    </row>
    <row r="985" spans="1:34" ht="15" customHeight="1" x14ac:dyDescent="0.25">
      <c r="A985" s="1099">
        <v>3</v>
      </c>
      <c r="B985" s="1100">
        <v>43690</v>
      </c>
      <c r="C985" s="800">
        <v>973</v>
      </c>
      <c r="D985" s="1078" t="s">
        <v>238</v>
      </c>
      <c r="E985" s="1101" t="s">
        <v>273</v>
      </c>
      <c r="F985" s="790">
        <v>5</v>
      </c>
      <c r="G985" s="1102">
        <f t="shared" si="572"/>
        <v>6659090</v>
      </c>
      <c r="H985" s="1103">
        <v>1</v>
      </c>
      <c r="I985" s="816">
        <f t="shared" si="573"/>
        <v>1931818</v>
      </c>
      <c r="J985" s="802">
        <v>4</v>
      </c>
      <c r="K985" s="816">
        <f t="shared" si="579"/>
        <v>8927272</v>
      </c>
      <c r="L985" s="803"/>
      <c r="M985" s="816">
        <f t="shared" si="574"/>
        <v>0</v>
      </c>
      <c r="N985" s="1104">
        <f t="shared" si="586"/>
        <v>10</v>
      </c>
      <c r="O985" s="1094">
        <f t="shared" si="560"/>
        <v>17518180</v>
      </c>
      <c r="P985" s="1094">
        <f t="shared" si="587"/>
        <v>400000</v>
      </c>
      <c r="Q985" s="1091"/>
      <c r="R985" s="1106">
        <f t="shared" si="567"/>
        <v>1331818</v>
      </c>
      <c r="S985" s="1106">
        <f t="shared" si="568"/>
        <v>1931818</v>
      </c>
      <c r="T985" s="1106">
        <f t="shared" si="569"/>
        <v>2231818</v>
      </c>
      <c r="U985" s="1106">
        <f t="shared" si="570"/>
        <v>431818</v>
      </c>
      <c r="V985" s="1309">
        <v>43691</v>
      </c>
      <c r="W985" s="1341">
        <v>17518180</v>
      </c>
      <c r="X985" s="1091"/>
      <c r="Y985" s="1091"/>
      <c r="Z985" s="1091"/>
      <c r="AA985" s="1091"/>
      <c r="AB985" s="1091"/>
      <c r="AC985" s="1091"/>
      <c r="AD985" s="1091"/>
      <c r="AE985" s="1463">
        <f t="shared" si="580"/>
        <v>17518180</v>
      </c>
      <c r="AF985" s="1098">
        <f t="shared" si="575"/>
        <v>0</v>
      </c>
      <c r="AG985" s="1091"/>
      <c r="AH985" s="1091"/>
    </row>
    <row r="986" spans="1:34" ht="15" customHeight="1" x14ac:dyDescent="0.25">
      <c r="A986" s="1111">
        <v>4</v>
      </c>
      <c r="B986" s="1100">
        <v>43690</v>
      </c>
      <c r="C986" s="800">
        <v>974</v>
      </c>
      <c r="D986" s="818" t="s">
        <v>39</v>
      </c>
      <c r="E986" s="1101" t="s">
        <v>273</v>
      </c>
      <c r="F986" s="790">
        <v>4</v>
      </c>
      <c r="G986" s="1102">
        <f t="shared" si="572"/>
        <v>5327272</v>
      </c>
      <c r="H986" s="1103"/>
      <c r="I986" s="816">
        <f t="shared" si="573"/>
        <v>0</v>
      </c>
      <c r="J986" s="802">
        <v>5</v>
      </c>
      <c r="K986" s="816">
        <f t="shared" si="579"/>
        <v>11159090</v>
      </c>
      <c r="L986" s="803">
        <v>1</v>
      </c>
      <c r="M986" s="816">
        <f t="shared" si="574"/>
        <v>431818</v>
      </c>
      <c r="N986" s="1104">
        <f t="shared" si="586"/>
        <v>10</v>
      </c>
      <c r="O986" s="1094">
        <f t="shared" si="560"/>
        <v>16918180</v>
      </c>
      <c r="P986" s="1094">
        <f t="shared" si="587"/>
        <v>400000</v>
      </c>
      <c r="Q986" s="1091"/>
      <c r="R986" s="1106">
        <f t="shared" si="567"/>
        <v>1331818</v>
      </c>
      <c r="S986" s="1106">
        <f t="shared" si="568"/>
        <v>1931818</v>
      </c>
      <c r="T986" s="1106">
        <f t="shared" si="569"/>
        <v>2231818</v>
      </c>
      <c r="U986" s="1106">
        <f t="shared" si="570"/>
        <v>431818</v>
      </c>
      <c r="V986" s="1309">
        <v>43696</v>
      </c>
      <c r="W986" s="1341">
        <v>16918180</v>
      </c>
      <c r="X986" s="1091"/>
      <c r="Y986" s="1091"/>
      <c r="Z986" s="1091"/>
      <c r="AA986" s="1091"/>
      <c r="AB986" s="1091"/>
      <c r="AC986" s="1091"/>
      <c r="AD986" s="1091"/>
      <c r="AE986" s="1463">
        <f t="shared" si="580"/>
        <v>16918180</v>
      </c>
      <c r="AF986" s="1098">
        <f t="shared" si="575"/>
        <v>0</v>
      </c>
      <c r="AG986" s="1174"/>
      <c r="AH986" s="444"/>
    </row>
    <row r="987" spans="1:34" ht="15" customHeight="1" x14ac:dyDescent="0.25">
      <c r="B987" s="1112">
        <v>43692</v>
      </c>
      <c r="C987" s="1288">
        <v>975</v>
      </c>
      <c r="D987" s="1289" t="s">
        <v>30</v>
      </c>
      <c r="E987" s="1290" t="s">
        <v>307</v>
      </c>
      <c r="F987" s="1291">
        <v>2</v>
      </c>
      <c r="G987" s="1102">
        <f t="shared" si="572"/>
        <v>2663636</v>
      </c>
      <c r="H987" s="1103">
        <v>1</v>
      </c>
      <c r="I987" s="816">
        <f t="shared" si="573"/>
        <v>1931818</v>
      </c>
      <c r="J987" s="1293">
        <v>4</v>
      </c>
      <c r="K987" s="1294">
        <f t="shared" si="579"/>
        <v>8927272</v>
      </c>
      <c r="L987" s="1103">
        <v>3</v>
      </c>
      <c r="M987" s="816">
        <f t="shared" si="574"/>
        <v>1295454</v>
      </c>
      <c r="N987" s="1109">
        <f t="shared" si="586"/>
        <v>10</v>
      </c>
      <c r="O987" s="1094">
        <f t="shared" si="560"/>
        <v>14818180</v>
      </c>
      <c r="P987" s="1091"/>
      <c r="Q987" s="1091"/>
      <c r="R987" s="1106">
        <f t="shared" si="567"/>
        <v>1331818</v>
      </c>
      <c r="S987" s="1106">
        <f t="shared" si="568"/>
        <v>1931818</v>
      </c>
      <c r="T987" s="1106">
        <f t="shared" si="569"/>
        <v>2231818</v>
      </c>
      <c r="U987" s="1106">
        <f t="shared" si="570"/>
        <v>431818</v>
      </c>
      <c r="V987" s="1486">
        <v>43697</v>
      </c>
      <c r="W987" s="819">
        <v>14818180</v>
      </c>
      <c r="X987" s="1091"/>
      <c r="Y987" s="1091"/>
      <c r="Z987" s="1091"/>
      <c r="AA987" s="1091"/>
      <c r="AB987" s="1091"/>
      <c r="AC987" s="1091"/>
      <c r="AD987" s="1091"/>
      <c r="AE987" s="1463">
        <f t="shared" si="580"/>
        <v>14818180</v>
      </c>
      <c r="AF987" s="1098">
        <f t="shared" si="575"/>
        <v>0</v>
      </c>
      <c r="AG987" s="1091"/>
      <c r="AH987" s="1091"/>
    </row>
    <row r="988" spans="1:34" ht="15" customHeight="1" x14ac:dyDescent="0.25">
      <c r="B988" s="1112">
        <v>43692</v>
      </c>
      <c r="C988" s="1288">
        <v>976</v>
      </c>
      <c r="D988" s="1289" t="s">
        <v>308</v>
      </c>
      <c r="E988" s="1290" t="s">
        <v>307</v>
      </c>
      <c r="F988" s="1291">
        <v>2</v>
      </c>
      <c r="G988" s="1102">
        <f t="shared" si="572"/>
        <v>2663636</v>
      </c>
      <c r="H988" s="1295">
        <v>1</v>
      </c>
      <c r="I988" s="816">
        <f t="shared" si="573"/>
        <v>1931818</v>
      </c>
      <c r="J988" s="1293">
        <v>8</v>
      </c>
      <c r="K988" s="1294">
        <f t="shared" si="579"/>
        <v>17854544</v>
      </c>
      <c r="L988" s="1103"/>
      <c r="M988" s="816">
        <f t="shared" si="574"/>
        <v>0</v>
      </c>
      <c r="N988" s="1109">
        <f t="shared" si="586"/>
        <v>11</v>
      </c>
      <c r="O988" s="1094">
        <f t="shared" si="560"/>
        <v>22449998</v>
      </c>
      <c r="P988" s="1091"/>
      <c r="Q988" s="1091"/>
      <c r="R988" s="1106">
        <f t="shared" si="567"/>
        <v>1331818</v>
      </c>
      <c r="S988" s="1106">
        <f t="shared" si="568"/>
        <v>1931818</v>
      </c>
      <c r="T988" s="1106">
        <f t="shared" si="569"/>
        <v>2231818</v>
      </c>
      <c r="U988" s="1106">
        <f t="shared" si="570"/>
        <v>431818</v>
      </c>
      <c r="V988" s="1486">
        <v>43696</v>
      </c>
      <c r="W988" s="819">
        <v>22449998</v>
      </c>
      <c r="X988" s="1091"/>
      <c r="Y988" s="1091"/>
      <c r="Z988" s="1091"/>
      <c r="AA988" s="1091"/>
      <c r="AB988" s="1091"/>
      <c r="AC988" s="1091"/>
      <c r="AD988" s="1091"/>
      <c r="AE988" s="1463">
        <f t="shared" si="580"/>
        <v>22449998</v>
      </c>
      <c r="AF988" s="1098">
        <f t="shared" si="575"/>
        <v>0</v>
      </c>
      <c r="AG988" s="1091"/>
      <c r="AH988" s="1091"/>
    </row>
    <row r="989" spans="1:34" s="1447" customFormat="1" ht="15" customHeight="1" x14ac:dyDescent="0.25">
      <c r="B989" s="1470">
        <v>43692</v>
      </c>
      <c r="C989" s="810">
        <v>977</v>
      </c>
      <c r="D989" s="1281" t="s">
        <v>80</v>
      </c>
      <c r="E989" s="1281" t="s">
        <v>31</v>
      </c>
      <c r="F989" s="1277">
        <v>5</v>
      </c>
      <c r="G989" s="1454">
        <f t="shared" si="572"/>
        <v>6659090</v>
      </c>
      <c r="H989" s="1277">
        <v>2</v>
      </c>
      <c r="I989" s="1455">
        <f t="shared" si="573"/>
        <v>3863636</v>
      </c>
      <c r="J989" s="1277">
        <v>1</v>
      </c>
      <c r="K989" s="1455">
        <f t="shared" si="579"/>
        <v>2231818</v>
      </c>
      <c r="L989" s="1277">
        <v>2</v>
      </c>
      <c r="M989" s="1455">
        <f t="shared" si="574"/>
        <v>863636</v>
      </c>
      <c r="N989" s="1283">
        <f t="shared" si="586"/>
        <v>10</v>
      </c>
      <c r="O989" s="1278">
        <f t="shared" si="560"/>
        <v>13618180</v>
      </c>
      <c r="P989" s="1461"/>
      <c r="Q989" s="1461"/>
      <c r="R989" s="1279">
        <f t="shared" si="567"/>
        <v>1331818</v>
      </c>
      <c r="S989" s="1279">
        <f t="shared" si="568"/>
        <v>1931818</v>
      </c>
      <c r="T989" s="1279">
        <f t="shared" si="569"/>
        <v>2231818</v>
      </c>
      <c r="U989" s="1279">
        <f t="shared" si="570"/>
        <v>431818</v>
      </c>
      <c r="V989" s="1461"/>
      <c r="W989" s="1461"/>
      <c r="X989" s="1461"/>
      <c r="Y989" s="1461"/>
      <c r="Z989" s="1461"/>
      <c r="AA989" s="1461"/>
      <c r="AB989" s="1461"/>
      <c r="AC989" s="1461"/>
      <c r="AD989" s="1461"/>
      <c r="AE989" s="1463">
        <f t="shared" si="580"/>
        <v>0</v>
      </c>
      <c r="AF989" s="1458">
        <f t="shared" si="575"/>
        <v>13618180</v>
      </c>
      <c r="AG989" s="1461"/>
      <c r="AH989" s="1461"/>
    </row>
    <row r="990" spans="1:34" ht="15" customHeight="1" x14ac:dyDescent="0.25">
      <c r="B990" s="1112">
        <v>43692</v>
      </c>
      <c r="C990" s="1103">
        <v>978</v>
      </c>
      <c r="D990" s="1096" t="s">
        <v>77</v>
      </c>
      <c r="E990" s="1096" t="s">
        <v>57</v>
      </c>
      <c r="F990" s="1103">
        <v>6</v>
      </c>
      <c r="G990" s="1102">
        <f t="shared" si="572"/>
        <v>7990908</v>
      </c>
      <c r="H990" s="1103">
        <v>2</v>
      </c>
      <c r="I990" s="816">
        <f t="shared" si="573"/>
        <v>3863636</v>
      </c>
      <c r="J990" s="1103">
        <v>2</v>
      </c>
      <c r="K990" s="1294">
        <f t="shared" si="579"/>
        <v>4463636</v>
      </c>
      <c r="L990" s="1103"/>
      <c r="M990" s="816">
        <f t="shared" si="574"/>
        <v>0</v>
      </c>
      <c r="N990" s="1109">
        <f t="shared" si="586"/>
        <v>10</v>
      </c>
      <c r="O990" s="1094">
        <f t="shared" si="560"/>
        <v>16318180</v>
      </c>
      <c r="P990" s="1091"/>
      <c r="Q990" s="1091"/>
      <c r="R990" s="1106">
        <f t="shared" si="567"/>
        <v>1331818</v>
      </c>
      <c r="S990" s="1106">
        <f t="shared" si="568"/>
        <v>1931818</v>
      </c>
      <c r="T990" s="1106">
        <f t="shared" si="569"/>
        <v>2231818</v>
      </c>
      <c r="U990" s="1106">
        <f t="shared" si="570"/>
        <v>431818</v>
      </c>
      <c r="V990" s="1287">
        <v>43696</v>
      </c>
      <c r="W990" s="1225">
        <v>16318180</v>
      </c>
      <c r="X990" s="1091"/>
      <c r="Y990" s="1091"/>
      <c r="Z990" s="1091"/>
      <c r="AA990" s="1091"/>
      <c r="AB990" s="1091"/>
      <c r="AC990" s="1091"/>
      <c r="AD990" s="1091"/>
      <c r="AE990" s="1463">
        <f t="shared" si="580"/>
        <v>16318180</v>
      </c>
      <c r="AF990" s="1098">
        <f t="shared" si="575"/>
        <v>0</v>
      </c>
      <c r="AG990" s="1091"/>
      <c r="AH990" s="1091"/>
    </row>
    <row r="991" spans="1:34" ht="15" customHeight="1" x14ac:dyDescent="0.25">
      <c r="A991" s="1305"/>
      <c r="B991" s="1339">
        <v>43696</v>
      </c>
      <c r="C991" s="1268">
        <v>979</v>
      </c>
      <c r="D991" s="1096" t="s">
        <v>55</v>
      </c>
      <c r="E991" s="1096" t="s">
        <v>312</v>
      </c>
      <c r="F991" s="1103">
        <v>4</v>
      </c>
      <c r="G991" s="1102">
        <f t="shared" si="572"/>
        <v>5327272</v>
      </c>
      <c r="H991" s="1103">
        <v>1</v>
      </c>
      <c r="I991" s="816">
        <f t="shared" si="573"/>
        <v>1931818</v>
      </c>
      <c r="J991" s="1103">
        <v>4</v>
      </c>
      <c r="K991" s="1294">
        <f t="shared" si="579"/>
        <v>8927272</v>
      </c>
      <c r="L991" s="1103">
        <v>1</v>
      </c>
      <c r="M991" s="816">
        <f t="shared" si="574"/>
        <v>431818</v>
      </c>
      <c r="N991" s="1109">
        <f t="shared" si="586"/>
        <v>10</v>
      </c>
      <c r="O991" s="1094">
        <f t="shared" si="560"/>
        <v>16618180</v>
      </c>
      <c r="P991" s="1094">
        <f t="shared" ref="P991:P1034" si="588">+N991*40000</f>
        <v>400000</v>
      </c>
      <c r="Q991" s="1096"/>
      <c r="R991" s="1106">
        <f t="shared" si="567"/>
        <v>1331818</v>
      </c>
      <c r="S991" s="1106">
        <f t="shared" si="568"/>
        <v>1931818</v>
      </c>
      <c r="T991" s="1106">
        <f t="shared" si="569"/>
        <v>2231818</v>
      </c>
      <c r="U991" s="1106">
        <f t="shared" si="570"/>
        <v>431818</v>
      </c>
      <c r="V991" s="1287">
        <v>43697</v>
      </c>
      <c r="W991" s="1225">
        <v>16618180</v>
      </c>
      <c r="X991" s="1096"/>
      <c r="Y991" s="1225"/>
      <c r="Z991" s="1287"/>
      <c r="AA991" s="1225"/>
      <c r="AB991" s="1287"/>
      <c r="AC991" s="1225"/>
      <c r="AD991" s="1225"/>
      <c r="AE991" s="1463">
        <f t="shared" si="580"/>
        <v>16618180</v>
      </c>
      <c r="AF991" s="789">
        <f t="shared" si="575"/>
        <v>0</v>
      </c>
      <c r="AG991" s="1096"/>
      <c r="AH991" s="1091"/>
    </row>
    <row r="992" spans="1:34" ht="15" customHeight="1" x14ac:dyDescent="0.25">
      <c r="A992" s="1305"/>
      <c r="B992" s="1339">
        <v>43696</v>
      </c>
      <c r="C992" s="1268">
        <v>980</v>
      </c>
      <c r="D992" s="1096" t="s">
        <v>313</v>
      </c>
      <c r="E992" s="1096" t="s">
        <v>307</v>
      </c>
      <c r="F992" s="1103"/>
      <c r="G992" s="1292">
        <f t="shared" si="572"/>
        <v>0</v>
      </c>
      <c r="H992" s="1103"/>
      <c r="I992" s="816">
        <f t="shared" si="573"/>
        <v>0</v>
      </c>
      <c r="J992" s="1103">
        <v>5</v>
      </c>
      <c r="K992" s="1294">
        <f t="shared" si="579"/>
        <v>11159090</v>
      </c>
      <c r="L992" s="1103"/>
      <c r="M992" s="816">
        <f t="shared" si="574"/>
        <v>0</v>
      </c>
      <c r="N992" s="1109">
        <f t="shared" si="586"/>
        <v>5</v>
      </c>
      <c r="O992" s="1094">
        <f t="shared" si="560"/>
        <v>11159090</v>
      </c>
      <c r="P992" s="1094">
        <f t="shared" si="588"/>
        <v>200000</v>
      </c>
      <c r="Q992" s="1096"/>
      <c r="R992" s="1106">
        <f t="shared" si="567"/>
        <v>1331818</v>
      </c>
      <c r="S992" s="1106">
        <f t="shared" si="568"/>
        <v>1931818</v>
      </c>
      <c r="T992" s="1106">
        <f t="shared" si="569"/>
        <v>2231818</v>
      </c>
      <c r="U992" s="1106">
        <f t="shared" si="570"/>
        <v>431818</v>
      </c>
      <c r="V992" s="1287">
        <v>43697</v>
      </c>
      <c r="W992" s="1225">
        <v>11159090</v>
      </c>
      <c r="X992" s="1096"/>
      <c r="Y992" s="1225"/>
      <c r="Z992" s="1287"/>
      <c r="AA992" s="1225"/>
      <c r="AB992" s="1287"/>
      <c r="AC992" s="1225"/>
      <c r="AD992" s="1225"/>
      <c r="AE992" s="1463">
        <f t="shared" si="580"/>
        <v>11159090</v>
      </c>
      <c r="AF992" s="789">
        <f t="shared" si="575"/>
        <v>0</v>
      </c>
      <c r="AG992" s="1096"/>
      <c r="AH992" s="1091"/>
    </row>
    <row r="993" spans="1:35" ht="15" customHeight="1" x14ac:dyDescent="0.25">
      <c r="A993" s="1305"/>
      <c r="B993" s="1339">
        <v>43696</v>
      </c>
      <c r="C993" s="1268">
        <v>981</v>
      </c>
      <c r="D993" s="1096" t="s">
        <v>82</v>
      </c>
      <c r="E993" s="1096" t="s">
        <v>307</v>
      </c>
      <c r="F993" s="1103"/>
      <c r="G993" s="1292">
        <f t="shared" si="572"/>
        <v>0</v>
      </c>
      <c r="H993" s="1103">
        <v>1</v>
      </c>
      <c r="I993" s="816">
        <f t="shared" si="573"/>
        <v>1931818</v>
      </c>
      <c r="J993" s="1103">
        <v>5</v>
      </c>
      <c r="K993" s="1294">
        <f t="shared" si="579"/>
        <v>11159090</v>
      </c>
      <c r="L993" s="1103"/>
      <c r="M993" s="816">
        <f t="shared" si="574"/>
        <v>0</v>
      </c>
      <c r="N993" s="1109">
        <f t="shared" si="586"/>
        <v>6</v>
      </c>
      <c r="O993" s="1094">
        <f t="shared" si="560"/>
        <v>13090908</v>
      </c>
      <c r="P993" s="1094">
        <f t="shared" si="588"/>
        <v>240000</v>
      </c>
      <c r="Q993" s="1096"/>
      <c r="R993" s="1106">
        <f t="shared" si="567"/>
        <v>1331818</v>
      </c>
      <c r="S993" s="1106">
        <f t="shared" si="568"/>
        <v>1931818</v>
      </c>
      <c r="T993" s="1106">
        <f t="shared" si="569"/>
        <v>2231818</v>
      </c>
      <c r="U993" s="1106">
        <f t="shared" si="570"/>
        <v>431818</v>
      </c>
      <c r="V993" s="1287">
        <v>43700</v>
      </c>
      <c r="W993" s="1225">
        <v>13090908</v>
      </c>
      <c r="X993" s="1096"/>
      <c r="Y993" s="1225"/>
      <c r="Z993" s="1287"/>
      <c r="AA993" s="1225"/>
      <c r="AB993" s="1287"/>
      <c r="AC993" s="1225"/>
      <c r="AD993" s="1225"/>
      <c r="AE993" s="1463">
        <f t="shared" si="580"/>
        <v>13090908</v>
      </c>
      <c r="AF993" s="789">
        <f t="shared" si="575"/>
        <v>0</v>
      </c>
      <c r="AG993" s="1096"/>
      <c r="AH993" s="1091"/>
    </row>
    <row r="994" spans="1:35" ht="15" customHeight="1" x14ac:dyDescent="0.25">
      <c r="A994" s="1305"/>
      <c r="B994" s="1339">
        <v>43696</v>
      </c>
      <c r="C994" s="1268">
        <v>982</v>
      </c>
      <c r="D994" s="1096" t="s">
        <v>36</v>
      </c>
      <c r="E994" s="1096" t="s">
        <v>307</v>
      </c>
      <c r="F994" s="1103"/>
      <c r="G994" s="1292">
        <f t="shared" si="572"/>
        <v>0</v>
      </c>
      <c r="H994" s="1103"/>
      <c r="I994" s="816">
        <f t="shared" si="573"/>
        <v>0</v>
      </c>
      <c r="J994" s="1103">
        <v>5</v>
      </c>
      <c r="K994" s="1294">
        <f t="shared" si="579"/>
        <v>11159090</v>
      </c>
      <c r="L994" s="1103"/>
      <c r="M994" s="816">
        <f t="shared" si="574"/>
        <v>0</v>
      </c>
      <c r="N994" s="1109">
        <f t="shared" si="586"/>
        <v>5</v>
      </c>
      <c r="O994" s="1094">
        <f>+M994+K994+I994+G994</f>
        <v>11159090</v>
      </c>
      <c r="P994" s="1094">
        <f t="shared" si="588"/>
        <v>200000</v>
      </c>
      <c r="Q994" s="1096"/>
      <c r="R994" s="1106">
        <f t="shared" si="567"/>
        <v>1331818</v>
      </c>
      <c r="S994" s="1106">
        <f t="shared" si="568"/>
        <v>1931818</v>
      </c>
      <c r="T994" s="1106">
        <f t="shared" si="569"/>
        <v>2231818</v>
      </c>
      <c r="U994" s="1106">
        <f t="shared" si="570"/>
        <v>431818</v>
      </c>
      <c r="V994" s="1287">
        <v>43697</v>
      </c>
      <c r="W994" s="1225">
        <v>11159090</v>
      </c>
      <c r="X994" s="1096"/>
      <c r="Y994" s="1225"/>
      <c r="Z994" s="1287"/>
      <c r="AA994" s="1225"/>
      <c r="AB994" s="1287"/>
      <c r="AC994" s="1225"/>
      <c r="AD994" s="1225"/>
      <c r="AE994" s="1463">
        <f t="shared" si="580"/>
        <v>11159090</v>
      </c>
      <c r="AF994" s="789">
        <f t="shared" si="575"/>
        <v>0</v>
      </c>
      <c r="AG994" s="1096"/>
      <c r="AH994" s="1091"/>
    </row>
    <row r="995" spans="1:35" s="1447" customFormat="1" ht="15" customHeight="1" x14ac:dyDescent="0.25">
      <c r="A995" s="1474"/>
      <c r="B995" s="1275">
        <v>43696</v>
      </c>
      <c r="C995" s="1475">
        <v>983</v>
      </c>
      <c r="D995" s="1474" t="s">
        <v>37</v>
      </c>
      <c r="E995" s="1474" t="s">
        <v>31</v>
      </c>
      <c r="F995" s="1475"/>
      <c r="G995" s="1476">
        <f t="shared" si="572"/>
        <v>0</v>
      </c>
      <c r="H995" s="1475">
        <v>1</v>
      </c>
      <c r="I995" s="1477">
        <f t="shared" si="573"/>
        <v>1931818</v>
      </c>
      <c r="J995" s="1475">
        <v>4</v>
      </c>
      <c r="K995" s="1477">
        <f t="shared" si="579"/>
        <v>8927272</v>
      </c>
      <c r="L995" s="1475"/>
      <c r="M995" s="1477">
        <f t="shared" si="574"/>
        <v>0</v>
      </c>
      <c r="N995" s="1478">
        <f t="shared" si="586"/>
        <v>5</v>
      </c>
      <c r="O995" s="1479">
        <f t="shared" ref="O995:O1034" si="589">+M995+K995+I995+G995</f>
        <v>10859090</v>
      </c>
      <c r="P995" s="1479">
        <f t="shared" si="588"/>
        <v>200000</v>
      </c>
      <c r="Q995" s="1474"/>
      <c r="R995" s="1279">
        <f t="shared" si="567"/>
        <v>1331818</v>
      </c>
      <c r="S995" s="1279">
        <f t="shared" si="568"/>
        <v>1931818</v>
      </c>
      <c r="T995" s="1279">
        <f t="shared" si="569"/>
        <v>2231818</v>
      </c>
      <c r="U995" s="1279">
        <f t="shared" si="570"/>
        <v>431818</v>
      </c>
      <c r="V995" s="1474"/>
      <c r="W995" s="1480"/>
      <c r="X995" s="1474"/>
      <c r="Y995" s="1480"/>
      <c r="Z995" s="1481"/>
      <c r="AA995" s="1480"/>
      <c r="AB995" s="1481"/>
      <c r="AC995" s="1480"/>
      <c r="AD995" s="1480"/>
      <c r="AE995" s="1463">
        <f t="shared" si="580"/>
        <v>0</v>
      </c>
      <c r="AF995" s="1482">
        <f t="shared" si="575"/>
        <v>10859090</v>
      </c>
      <c r="AG995" s="1474" t="s">
        <v>185</v>
      </c>
    </row>
    <row r="996" spans="1:35" s="1447" customFormat="1" ht="15" customHeight="1" x14ac:dyDescent="0.25">
      <c r="A996" s="1281"/>
      <c r="B996" s="1470">
        <v>43696</v>
      </c>
      <c r="C996" s="1277">
        <v>984</v>
      </c>
      <c r="D996" s="1281" t="s">
        <v>42</v>
      </c>
      <c r="E996" s="1281" t="s">
        <v>273</v>
      </c>
      <c r="F996" s="1277"/>
      <c r="G996" s="1454">
        <f t="shared" si="572"/>
        <v>0</v>
      </c>
      <c r="H996" s="1277"/>
      <c r="I996" s="1455">
        <f t="shared" si="573"/>
        <v>0</v>
      </c>
      <c r="J996" s="1277">
        <v>5</v>
      </c>
      <c r="K996" s="1455">
        <f t="shared" si="579"/>
        <v>11159090</v>
      </c>
      <c r="L996" s="1277"/>
      <c r="M996" s="1455">
        <f t="shared" si="574"/>
        <v>0</v>
      </c>
      <c r="N996" s="1283">
        <f t="shared" si="586"/>
        <v>5</v>
      </c>
      <c r="O996" s="1278">
        <f t="shared" si="589"/>
        <v>11159090</v>
      </c>
      <c r="P996" s="1278">
        <f>+N996*40000</f>
        <v>200000</v>
      </c>
      <c r="Q996" s="1281"/>
      <c r="R996" s="1278">
        <f t="shared" si="567"/>
        <v>1331818</v>
      </c>
      <c r="S996" s="1278">
        <f t="shared" si="568"/>
        <v>1931818</v>
      </c>
      <c r="T996" s="1278">
        <f t="shared" si="569"/>
        <v>2231818</v>
      </c>
      <c r="U996" s="1278">
        <f t="shared" si="570"/>
        <v>431818</v>
      </c>
      <c r="V996" s="1281"/>
      <c r="W996" s="1285"/>
      <c r="X996" s="1281"/>
      <c r="Y996" s="1285"/>
      <c r="Z996" s="1468"/>
      <c r="AA996" s="1285"/>
      <c r="AB996" s="1468"/>
      <c r="AC996" s="1285"/>
      <c r="AD996" s="1285"/>
      <c r="AE996" s="1487">
        <f t="shared" si="580"/>
        <v>0</v>
      </c>
      <c r="AF996" s="1469">
        <f t="shared" si="575"/>
        <v>11159090</v>
      </c>
      <c r="AG996" s="1281" t="s">
        <v>185</v>
      </c>
    </row>
    <row r="997" spans="1:35" s="1447" customFormat="1" ht="15" customHeight="1" x14ac:dyDescent="0.25">
      <c r="A997" s="1281"/>
      <c r="B997" s="1470">
        <v>43696</v>
      </c>
      <c r="C997" s="1277">
        <v>985</v>
      </c>
      <c r="D997" s="1281" t="s">
        <v>285</v>
      </c>
      <c r="E997" s="1281" t="s">
        <v>273</v>
      </c>
      <c r="F997" s="1277"/>
      <c r="G997" s="1454">
        <f t="shared" si="572"/>
        <v>0</v>
      </c>
      <c r="H997" s="1277"/>
      <c r="I997" s="1455">
        <f t="shared" si="573"/>
        <v>0</v>
      </c>
      <c r="J997" s="1277">
        <v>5</v>
      </c>
      <c r="K997" s="1455">
        <f t="shared" si="579"/>
        <v>11159090</v>
      </c>
      <c r="L997" s="1277"/>
      <c r="M997" s="1455">
        <f t="shared" si="574"/>
        <v>0</v>
      </c>
      <c r="N997" s="1283">
        <f t="shared" si="586"/>
        <v>5</v>
      </c>
      <c r="O997" s="1278">
        <f t="shared" si="589"/>
        <v>11159090</v>
      </c>
      <c r="P997" s="1278">
        <f t="shared" si="588"/>
        <v>200000</v>
      </c>
      <c r="Q997" s="1281"/>
      <c r="R997" s="1278">
        <f t="shared" si="567"/>
        <v>1331818</v>
      </c>
      <c r="S997" s="1278">
        <f t="shared" si="568"/>
        <v>1931818</v>
      </c>
      <c r="T997" s="1278">
        <f t="shared" si="569"/>
        <v>2231818</v>
      </c>
      <c r="U997" s="1278">
        <f t="shared" si="570"/>
        <v>431818</v>
      </c>
      <c r="V997" s="1281"/>
      <c r="W997" s="1285"/>
      <c r="X997" s="1281"/>
      <c r="Y997" s="1285"/>
      <c r="Z997" s="1468"/>
      <c r="AA997" s="1285"/>
      <c r="AB997" s="1468"/>
      <c r="AC997" s="1285"/>
      <c r="AD997" s="1285"/>
      <c r="AE997" s="1463">
        <f t="shared" si="580"/>
        <v>0</v>
      </c>
      <c r="AF997" s="1469">
        <f t="shared" si="575"/>
        <v>11159090</v>
      </c>
      <c r="AG997" s="1281" t="s">
        <v>185</v>
      </c>
    </row>
    <row r="998" spans="1:35" ht="15" customHeight="1" x14ac:dyDescent="0.25">
      <c r="A998" s="1305"/>
      <c r="B998" s="1339">
        <v>43697</v>
      </c>
      <c r="C998" s="1268">
        <v>986</v>
      </c>
      <c r="D998" s="1314" t="s">
        <v>102</v>
      </c>
      <c r="E998" s="1314" t="s">
        <v>312</v>
      </c>
      <c r="F998" s="1103">
        <v>5</v>
      </c>
      <c r="G998" s="1292">
        <f t="shared" ref="G998:G1029" si="590">F998*R998</f>
        <v>6659090</v>
      </c>
      <c r="H998" s="1103"/>
      <c r="I998" s="816">
        <f t="shared" si="573"/>
        <v>0</v>
      </c>
      <c r="J998" s="1103">
        <v>5</v>
      </c>
      <c r="K998" s="1294">
        <f t="shared" si="579"/>
        <v>11159090</v>
      </c>
      <c r="L998" s="1103"/>
      <c r="M998" s="816">
        <f t="shared" si="574"/>
        <v>0</v>
      </c>
      <c r="N998" s="1109">
        <f t="shared" si="586"/>
        <v>10</v>
      </c>
      <c r="O998" s="1094">
        <f t="shared" si="589"/>
        <v>17818180</v>
      </c>
      <c r="P998" s="1094">
        <f t="shared" si="588"/>
        <v>400000</v>
      </c>
      <c r="Q998" s="1096"/>
      <c r="R998" s="1094">
        <f t="shared" si="567"/>
        <v>1331818</v>
      </c>
      <c r="S998" s="1094">
        <f t="shared" si="568"/>
        <v>1931818</v>
      </c>
      <c r="T998" s="1094">
        <f t="shared" si="569"/>
        <v>2231818</v>
      </c>
      <c r="U998" s="1094">
        <f t="shared" si="570"/>
        <v>431818</v>
      </c>
      <c r="V998" s="1287">
        <v>43698</v>
      </c>
      <c r="W998" s="1225">
        <v>17818180</v>
      </c>
      <c r="X998" s="1096"/>
      <c r="Y998" s="1225"/>
      <c r="Z998" s="1287"/>
      <c r="AA998" s="1225"/>
      <c r="AB998" s="1287"/>
      <c r="AC998" s="1225"/>
      <c r="AD998" s="1225"/>
      <c r="AE998" s="1463">
        <f t="shared" si="580"/>
        <v>17818180</v>
      </c>
      <c r="AF998" s="1286">
        <f t="shared" si="575"/>
        <v>0</v>
      </c>
      <c r="AG998" s="1096"/>
    </row>
    <row r="999" spans="1:35" s="1447" customFormat="1" ht="15" customHeight="1" x14ac:dyDescent="0.25">
      <c r="A999" s="1281"/>
      <c r="B999" s="1470">
        <v>43697</v>
      </c>
      <c r="C999" s="1277">
        <v>987</v>
      </c>
      <c r="D999" s="1281" t="s">
        <v>90</v>
      </c>
      <c r="E999" s="1281" t="s">
        <v>312</v>
      </c>
      <c r="F999" s="1277"/>
      <c r="G999" s="1454">
        <f t="shared" si="590"/>
        <v>0</v>
      </c>
      <c r="H999" s="1277"/>
      <c r="I999" s="1455">
        <f t="shared" ref="I999:I1030" si="591">H999*S999</f>
        <v>0</v>
      </c>
      <c r="J999" s="1277">
        <v>5</v>
      </c>
      <c r="K999" s="1455">
        <f t="shared" si="579"/>
        <v>11159090</v>
      </c>
      <c r="L999" s="1277"/>
      <c r="M999" s="1455">
        <f t="shared" ref="M999:M1030" si="592">L999*U999</f>
        <v>0</v>
      </c>
      <c r="N999" s="1283">
        <f t="shared" si="586"/>
        <v>5</v>
      </c>
      <c r="O999" s="1278">
        <f t="shared" si="589"/>
        <v>11159090</v>
      </c>
      <c r="P999" s="1278">
        <f t="shared" si="588"/>
        <v>200000</v>
      </c>
      <c r="Q999" s="1281"/>
      <c r="R999" s="1278">
        <f t="shared" si="567"/>
        <v>1331818</v>
      </c>
      <c r="S999" s="1278">
        <f t="shared" si="568"/>
        <v>1931818</v>
      </c>
      <c r="T999" s="1278">
        <f t="shared" si="569"/>
        <v>2231818</v>
      </c>
      <c r="U999" s="1278">
        <f t="shared" si="570"/>
        <v>431818</v>
      </c>
      <c r="V999" s="1281"/>
      <c r="W999" s="1285"/>
      <c r="X999" s="1281"/>
      <c r="Y999" s="1285"/>
      <c r="Z999" s="1468"/>
      <c r="AA999" s="1285"/>
      <c r="AB999" s="1468"/>
      <c r="AC999" s="1285"/>
      <c r="AD999" s="1285"/>
      <c r="AE999" s="1463">
        <f t="shared" si="580"/>
        <v>0</v>
      </c>
      <c r="AF999" s="1469">
        <f t="shared" si="575"/>
        <v>11159090</v>
      </c>
      <c r="AG999" s="1281" t="s">
        <v>185</v>
      </c>
    </row>
    <row r="1000" spans="1:35" s="1447" customFormat="1" ht="15" customHeight="1" x14ac:dyDescent="0.25">
      <c r="A1000" s="1281"/>
      <c r="B1000" s="1470">
        <v>43697</v>
      </c>
      <c r="C1000" s="1277">
        <v>988</v>
      </c>
      <c r="D1000" s="1281" t="s">
        <v>37</v>
      </c>
      <c r="E1000" s="1281" t="s">
        <v>88</v>
      </c>
      <c r="F1000" s="1277"/>
      <c r="G1000" s="1454">
        <f t="shared" si="590"/>
        <v>0</v>
      </c>
      <c r="H1000" s="1277"/>
      <c r="I1000" s="1455">
        <f t="shared" si="591"/>
        <v>0</v>
      </c>
      <c r="J1000" s="1277">
        <v>5</v>
      </c>
      <c r="K1000" s="1455">
        <f t="shared" si="579"/>
        <v>11159090</v>
      </c>
      <c r="L1000" s="1277"/>
      <c r="M1000" s="1455">
        <f t="shared" si="592"/>
        <v>0</v>
      </c>
      <c r="N1000" s="1283">
        <f t="shared" si="586"/>
        <v>5</v>
      </c>
      <c r="O1000" s="1278">
        <f t="shared" si="589"/>
        <v>11159090</v>
      </c>
      <c r="P1000" s="1278">
        <f t="shared" si="588"/>
        <v>200000</v>
      </c>
      <c r="Q1000" s="1281"/>
      <c r="R1000" s="1278">
        <f t="shared" si="567"/>
        <v>1331818</v>
      </c>
      <c r="S1000" s="1278">
        <f t="shared" si="568"/>
        <v>1931818</v>
      </c>
      <c r="T1000" s="1278">
        <f t="shared" si="569"/>
        <v>2231818</v>
      </c>
      <c r="U1000" s="1278">
        <f t="shared" si="570"/>
        <v>431818</v>
      </c>
      <c r="V1000" s="1281"/>
      <c r="W1000" s="1285"/>
      <c r="X1000" s="1281"/>
      <c r="Y1000" s="1285"/>
      <c r="Z1000" s="1468"/>
      <c r="AA1000" s="1285"/>
      <c r="AB1000" s="1468"/>
      <c r="AC1000" s="1285"/>
      <c r="AD1000" s="1285"/>
      <c r="AE1000" s="1463">
        <f t="shared" si="580"/>
        <v>0</v>
      </c>
      <c r="AF1000" s="1469">
        <f t="shared" si="575"/>
        <v>11159090</v>
      </c>
      <c r="AG1000" s="1281" t="s">
        <v>185</v>
      </c>
    </row>
    <row r="1001" spans="1:35" ht="15" customHeight="1" x14ac:dyDescent="0.25">
      <c r="A1001" s="1305"/>
      <c r="B1001" s="1339">
        <v>43697</v>
      </c>
      <c r="C1001" s="1268">
        <v>989</v>
      </c>
      <c r="D1001" s="1314" t="s">
        <v>39</v>
      </c>
      <c r="E1001" s="1314" t="s">
        <v>314</v>
      </c>
      <c r="F1001" s="1103"/>
      <c r="G1001" s="1292">
        <f t="shared" si="590"/>
        <v>0</v>
      </c>
      <c r="H1001" s="1103">
        <v>5</v>
      </c>
      <c r="I1001" s="816">
        <f t="shared" si="591"/>
        <v>9659090</v>
      </c>
      <c r="J1001" s="1103">
        <v>3</v>
      </c>
      <c r="K1001" s="1294">
        <f t="shared" si="579"/>
        <v>6695454</v>
      </c>
      <c r="L1001" s="1103">
        <v>1</v>
      </c>
      <c r="M1001" s="816">
        <f t="shared" si="592"/>
        <v>431818</v>
      </c>
      <c r="N1001" s="1109">
        <f t="shared" si="586"/>
        <v>9</v>
      </c>
      <c r="O1001" s="1094">
        <f t="shared" si="589"/>
        <v>16786362</v>
      </c>
      <c r="P1001" s="1094">
        <f t="shared" si="588"/>
        <v>360000</v>
      </c>
      <c r="Q1001" s="1096"/>
      <c r="R1001" s="1094">
        <f t="shared" si="567"/>
        <v>1331818</v>
      </c>
      <c r="S1001" s="1094">
        <f t="shared" si="568"/>
        <v>1931818</v>
      </c>
      <c r="T1001" s="1094">
        <f t="shared" si="569"/>
        <v>2231818</v>
      </c>
      <c r="U1001" s="1094">
        <f t="shared" si="570"/>
        <v>431818</v>
      </c>
      <c r="V1001" s="1287">
        <v>43696</v>
      </c>
      <c r="W1001" s="1225">
        <v>10000000</v>
      </c>
      <c r="X1001" s="1287">
        <v>43697</v>
      </c>
      <c r="Y1001" s="1225">
        <v>6786362</v>
      </c>
      <c r="Z1001" s="1287"/>
      <c r="AA1001" s="1225"/>
      <c r="AB1001" s="1287"/>
      <c r="AC1001" s="1225"/>
      <c r="AD1001" s="1225"/>
      <c r="AE1001" s="1463">
        <f t="shared" si="580"/>
        <v>16786362</v>
      </c>
      <c r="AF1001" s="1286">
        <f t="shared" si="575"/>
        <v>0</v>
      </c>
      <c r="AG1001" s="1096"/>
    </row>
    <row r="1002" spans="1:35" ht="15" customHeight="1" x14ac:dyDescent="0.25">
      <c r="A1002" s="1305"/>
      <c r="B1002" s="1339">
        <v>43697</v>
      </c>
      <c r="C1002" s="1268">
        <v>990</v>
      </c>
      <c r="D1002" s="1314" t="s">
        <v>174</v>
      </c>
      <c r="E1002" s="1314" t="s">
        <v>57</v>
      </c>
      <c r="F1002" s="1103">
        <v>4</v>
      </c>
      <c r="G1002" s="1292">
        <f t="shared" si="590"/>
        <v>5327272</v>
      </c>
      <c r="H1002" s="1103"/>
      <c r="I1002" s="816">
        <f t="shared" si="591"/>
        <v>0</v>
      </c>
      <c r="J1002" s="1103">
        <v>3</v>
      </c>
      <c r="K1002" s="1294">
        <f t="shared" si="579"/>
        <v>6695454</v>
      </c>
      <c r="L1002" s="1103">
        <v>1</v>
      </c>
      <c r="M1002" s="816">
        <f t="shared" si="592"/>
        <v>431818</v>
      </c>
      <c r="N1002" s="1109">
        <f t="shared" si="586"/>
        <v>8</v>
      </c>
      <c r="O1002" s="1094">
        <f t="shared" si="589"/>
        <v>12454544</v>
      </c>
      <c r="P1002" s="1094">
        <f t="shared" si="588"/>
        <v>320000</v>
      </c>
      <c r="Q1002" s="1096"/>
      <c r="R1002" s="1094">
        <f t="shared" si="567"/>
        <v>1331818</v>
      </c>
      <c r="S1002" s="1094">
        <f t="shared" si="568"/>
        <v>1931818</v>
      </c>
      <c r="T1002" s="1094">
        <f t="shared" si="569"/>
        <v>2231818</v>
      </c>
      <c r="U1002" s="1094">
        <f t="shared" si="570"/>
        <v>431818</v>
      </c>
      <c r="V1002" s="1287">
        <v>43698</v>
      </c>
      <c r="W1002" s="1225">
        <v>12454544</v>
      </c>
      <c r="X1002" s="1096"/>
      <c r="Y1002" s="1225"/>
      <c r="Z1002" s="1287"/>
      <c r="AA1002" s="1225"/>
      <c r="AB1002" s="1287"/>
      <c r="AC1002" s="1225"/>
      <c r="AD1002" s="1225"/>
      <c r="AE1002" s="1463">
        <f t="shared" si="580"/>
        <v>12454544</v>
      </c>
      <c r="AF1002" s="1286">
        <f t="shared" si="575"/>
        <v>0</v>
      </c>
      <c r="AG1002" s="1096"/>
    </row>
    <row r="1003" spans="1:35" ht="15" customHeight="1" x14ac:dyDescent="0.25">
      <c r="A1003" s="1305"/>
      <c r="B1003" s="1339">
        <v>43697</v>
      </c>
      <c r="C1003" s="1268">
        <v>991</v>
      </c>
      <c r="D1003" s="1314" t="s">
        <v>72</v>
      </c>
      <c r="E1003" s="1314" t="s">
        <v>57</v>
      </c>
      <c r="F1003" s="1103"/>
      <c r="G1003" s="1292">
        <f t="shared" si="590"/>
        <v>0</v>
      </c>
      <c r="H1003" s="1103"/>
      <c r="I1003" s="816">
        <f t="shared" si="591"/>
        <v>0</v>
      </c>
      <c r="J1003" s="1103">
        <v>3</v>
      </c>
      <c r="K1003" s="1294">
        <f t="shared" si="579"/>
        <v>6695454</v>
      </c>
      <c r="L1003" s="1103"/>
      <c r="M1003" s="816">
        <f t="shared" si="592"/>
        <v>0</v>
      </c>
      <c r="N1003" s="1109">
        <f t="shared" si="586"/>
        <v>3</v>
      </c>
      <c r="O1003" s="1094">
        <f t="shared" si="589"/>
        <v>6695454</v>
      </c>
      <c r="P1003" s="1094">
        <f t="shared" si="588"/>
        <v>120000</v>
      </c>
      <c r="Q1003" s="1096"/>
      <c r="R1003" s="1094">
        <f t="shared" si="567"/>
        <v>1331818</v>
      </c>
      <c r="S1003" s="1094">
        <f t="shared" si="568"/>
        <v>1931818</v>
      </c>
      <c r="T1003" s="1094">
        <f t="shared" si="569"/>
        <v>2231818</v>
      </c>
      <c r="U1003" s="1094">
        <f t="shared" si="570"/>
        <v>431818</v>
      </c>
      <c r="V1003" s="1287">
        <v>43698</v>
      </c>
      <c r="W1003" s="1225">
        <v>6695454</v>
      </c>
      <c r="X1003" s="1096"/>
      <c r="Y1003" s="1225"/>
      <c r="Z1003" s="1287"/>
      <c r="AA1003" s="1225"/>
      <c r="AB1003" s="1287"/>
      <c r="AC1003" s="1225"/>
      <c r="AD1003" s="1225"/>
      <c r="AE1003" s="1463">
        <f t="shared" si="580"/>
        <v>6695454</v>
      </c>
      <c r="AF1003" s="1286">
        <f t="shared" si="575"/>
        <v>0</v>
      </c>
      <c r="AG1003" s="1096"/>
    </row>
    <row r="1004" spans="1:35" ht="15" customHeight="1" x14ac:dyDescent="0.25">
      <c r="A1004" s="1305"/>
      <c r="B1004" s="1339">
        <v>43697</v>
      </c>
      <c r="C1004" s="1268">
        <v>992</v>
      </c>
      <c r="D1004" s="1314" t="s">
        <v>59</v>
      </c>
      <c r="E1004" s="1314" t="s">
        <v>57</v>
      </c>
      <c r="F1004" s="1103"/>
      <c r="G1004" s="1292">
        <f t="shared" si="590"/>
        <v>0</v>
      </c>
      <c r="H1004" s="1103"/>
      <c r="I1004" s="816">
        <f t="shared" si="591"/>
        <v>0</v>
      </c>
      <c r="J1004" s="1103">
        <v>3</v>
      </c>
      <c r="K1004" s="1294">
        <f t="shared" si="579"/>
        <v>6695454</v>
      </c>
      <c r="L1004" s="1103"/>
      <c r="M1004" s="816">
        <f t="shared" si="592"/>
        <v>0</v>
      </c>
      <c r="N1004" s="1109">
        <f t="shared" si="586"/>
        <v>3</v>
      </c>
      <c r="O1004" s="1094">
        <f t="shared" si="589"/>
        <v>6695454</v>
      </c>
      <c r="P1004" s="1094">
        <f t="shared" si="588"/>
        <v>120000</v>
      </c>
      <c r="Q1004" s="1096"/>
      <c r="R1004" s="1094">
        <f t="shared" si="567"/>
        <v>1331818</v>
      </c>
      <c r="S1004" s="1094">
        <f t="shared" si="568"/>
        <v>1931818</v>
      </c>
      <c r="T1004" s="1094">
        <f t="shared" si="569"/>
        <v>2231818</v>
      </c>
      <c r="U1004" s="1094">
        <f t="shared" si="570"/>
        <v>431818</v>
      </c>
      <c r="V1004" s="1287">
        <v>43698</v>
      </c>
      <c r="W1004" s="1225">
        <v>6695454</v>
      </c>
      <c r="X1004" s="1096"/>
      <c r="Y1004" s="1225"/>
      <c r="Z1004" s="1287"/>
      <c r="AA1004" s="1225"/>
      <c r="AB1004" s="1287"/>
      <c r="AC1004" s="1225"/>
      <c r="AD1004" s="1225"/>
      <c r="AE1004" s="1463">
        <f t="shared" si="580"/>
        <v>6695454</v>
      </c>
      <c r="AF1004" s="1286">
        <f t="shared" si="575"/>
        <v>0</v>
      </c>
      <c r="AG1004" s="1096"/>
      <c r="AI1004" t="s">
        <v>271</v>
      </c>
    </row>
    <row r="1005" spans="1:35" ht="15" customHeight="1" x14ac:dyDescent="0.25">
      <c r="A1005" s="1305"/>
      <c r="B1005" s="1339">
        <v>43697</v>
      </c>
      <c r="C1005" s="1268">
        <v>993</v>
      </c>
      <c r="D1005" s="1314" t="s">
        <v>58</v>
      </c>
      <c r="E1005" s="1314" t="s">
        <v>57</v>
      </c>
      <c r="F1005" s="1103"/>
      <c r="G1005" s="1292">
        <f t="shared" si="590"/>
        <v>0</v>
      </c>
      <c r="H1005" s="1103"/>
      <c r="I1005" s="816">
        <f t="shared" si="591"/>
        <v>0</v>
      </c>
      <c r="J1005" s="1103">
        <v>3</v>
      </c>
      <c r="K1005" s="1294">
        <f t="shared" ref="K1005:K1034" si="593">J1005*T1005</f>
        <v>6695454</v>
      </c>
      <c r="L1005" s="1103"/>
      <c r="M1005" s="816">
        <f t="shared" si="592"/>
        <v>0</v>
      </c>
      <c r="N1005" s="1109">
        <f t="shared" si="586"/>
        <v>3</v>
      </c>
      <c r="O1005" s="1094">
        <f t="shared" si="589"/>
        <v>6695454</v>
      </c>
      <c r="P1005" s="1094">
        <f t="shared" si="588"/>
        <v>120000</v>
      </c>
      <c r="Q1005" s="1096"/>
      <c r="R1005" s="1094">
        <f t="shared" si="567"/>
        <v>1331818</v>
      </c>
      <c r="S1005" s="1094">
        <f t="shared" si="568"/>
        <v>1931818</v>
      </c>
      <c r="T1005" s="1094">
        <f t="shared" si="569"/>
        <v>2231818</v>
      </c>
      <c r="U1005" s="1094">
        <f t="shared" si="570"/>
        <v>431818</v>
      </c>
      <c r="V1005" s="1287">
        <v>43698</v>
      </c>
      <c r="W1005" s="1225">
        <v>6695454</v>
      </c>
      <c r="X1005" s="1096"/>
      <c r="Y1005" s="1225"/>
      <c r="Z1005" s="1287"/>
      <c r="AA1005" s="1225"/>
      <c r="AB1005" s="1287"/>
      <c r="AC1005" s="1225"/>
      <c r="AD1005" s="1225"/>
      <c r="AE1005" s="1463">
        <f t="shared" si="580"/>
        <v>6695454</v>
      </c>
      <c r="AF1005" s="1286">
        <f t="shared" si="575"/>
        <v>0</v>
      </c>
      <c r="AG1005" s="1096"/>
    </row>
    <row r="1006" spans="1:35" ht="15" customHeight="1" x14ac:dyDescent="0.25">
      <c r="A1006" s="1305"/>
      <c r="B1006" s="1339">
        <v>43698</v>
      </c>
      <c r="C1006" s="1268">
        <v>994</v>
      </c>
      <c r="D1006" s="1314" t="s">
        <v>36</v>
      </c>
      <c r="E1006" s="1314" t="s">
        <v>307</v>
      </c>
      <c r="F1006" s="1103">
        <v>10</v>
      </c>
      <c r="G1006" s="1292">
        <f t="shared" si="590"/>
        <v>13318180</v>
      </c>
      <c r="H1006" s="1103"/>
      <c r="I1006" s="816">
        <f t="shared" si="591"/>
        <v>0</v>
      </c>
      <c r="J1006" s="1103"/>
      <c r="K1006" s="1294">
        <f t="shared" si="593"/>
        <v>0</v>
      </c>
      <c r="L1006" s="1103"/>
      <c r="M1006" s="816">
        <f t="shared" si="592"/>
        <v>0</v>
      </c>
      <c r="N1006" s="1109">
        <f t="shared" si="586"/>
        <v>10</v>
      </c>
      <c r="O1006" s="1094">
        <f t="shared" si="589"/>
        <v>13318180</v>
      </c>
      <c r="P1006" s="1094">
        <f t="shared" si="588"/>
        <v>400000</v>
      </c>
      <c r="Q1006" s="1096"/>
      <c r="R1006" s="1094">
        <f t="shared" si="567"/>
        <v>1331818</v>
      </c>
      <c r="S1006" s="1094">
        <f t="shared" si="568"/>
        <v>1931818</v>
      </c>
      <c r="T1006" s="1094">
        <f t="shared" si="569"/>
        <v>2231818</v>
      </c>
      <c r="U1006" s="1094">
        <f t="shared" si="570"/>
        <v>431818</v>
      </c>
      <c r="V1006" s="1287">
        <v>43700</v>
      </c>
      <c r="W1006" s="1225">
        <v>13318180</v>
      </c>
      <c r="X1006" s="1096"/>
      <c r="Y1006" s="1225"/>
      <c r="Z1006" s="1287"/>
      <c r="AA1006" s="1225"/>
      <c r="AB1006" s="1287"/>
      <c r="AC1006" s="1225"/>
      <c r="AD1006" s="1225"/>
      <c r="AE1006" s="1463">
        <f t="shared" si="580"/>
        <v>13318180</v>
      </c>
      <c r="AF1006" s="1286">
        <f t="shared" si="575"/>
        <v>0</v>
      </c>
      <c r="AG1006" s="1096"/>
    </row>
    <row r="1007" spans="1:35" ht="15" customHeight="1" x14ac:dyDescent="0.25">
      <c r="A1007" s="1305"/>
      <c r="B1007" s="1339">
        <v>43698</v>
      </c>
      <c r="C1007" s="1268">
        <v>995</v>
      </c>
      <c r="D1007" s="1314" t="s">
        <v>34</v>
      </c>
      <c r="E1007" s="1314" t="s">
        <v>307</v>
      </c>
      <c r="F1007" s="1103">
        <v>8</v>
      </c>
      <c r="G1007" s="1292">
        <f t="shared" si="590"/>
        <v>10654544</v>
      </c>
      <c r="H1007" s="1103"/>
      <c r="I1007" s="816">
        <f t="shared" si="591"/>
        <v>0</v>
      </c>
      <c r="J1007" s="1103">
        <v>2</v>
      </c>
      <c r="K1007" s="1294">
        <f t="shared" si="593"/>
        <v>4463636</v>
      </c>
      <c r="L1007" s="1103"/>
      <c r="M1007" s="816">
        <f t="shared" si="592"/>
        <v>0</v>
      </c>
      <c r="N1007" s="1109">
        <f t="shared" si="586"/>
        <v>10</v>
      </c>
      <c r="O1007" s="1094">
        <f t="shared" si="589"/>
        <v>15118180</v>
      </c>
      <c r="P1007" s="1094">
        <f t="shared" si="588"/>
        <v>400000</v>
      </c>
      <c r="Q1007" s="1096"/>
      <c r="R1007" s="1094">
        <f t="shared" si="567"/>
        <v>1331818</v>
      </c>
      <c r="S1007" s="1094">
        <f t="shared" si="568"/>
        <v>1931818</v>
      </c>
      <c r="T1007" s="1094">
        <f t="shared" si="569"/>
        <v>2231818</v>
      </c>
      <c r="U1007" s="1094">
        <f t="shared" si="570"/>
        <v>431818</v>
      </c>
      <c r="V1007" s="1287">
        <v>43700</v>
      </c>
      <c r="W1007" s="1225">
        <v>15118180</v>
      </c>
      <c r="X1007" s="1096"/>
      <c r="Y1007" s="1225"/>
      <c r="Z1007" s="1287"/>
      <c r="AA1007" s="1225"/>
      <c r="AB1007" s="1287"/>
      <c r="AC1007" s="1225"/>
      <c r="AD1007" s="1225"/>
      <c r="AE1007" s="1463">
        <f t="shared" si="580"/>
        <v>15118180</v>
      </c>
      <c r="AF1007" s="1286">
        <f t="shared" si="575"/>
        <v>0</v>
      </c>
      <c r="AG1007" s="1096"/>
    </row>
    <row r="1008" spans="1:35" ht="15" customHeight="1" x14ac:dyDescent="0.25">
      <c r="A1008" s="1305"/>
      <c r="B1008" s="1339">
        <v>43698</v>
      </c>
      <c r="C1008" s="1268">
        <v>996</v>
      </c>
      <c r="D1008" s="1314" t="s">
        <v>39</v>
      </c>
      <c r="E1008" s="1314" t="s">
        <v>273</v>
      </c>
      <c r="F1008" s="1103">
        <v>9</v>
      </c>
      <c r="G1008" s="1292">
        <f t="shared" si="590"/>
        <v>11986362</v>
      </c>
      <c r="H1008" s="1103"/>
      <c r="I1008" s="816">
        <f t="shared" si="591"/>
        <v>0</v>
      </c>
      <c r="J1008" s="1103"/>
      <c r="K1008" s="1294">
        <f t="shared" si="593"/>
        <v>0</v>
      </c>
      <c r="L1008" s="1103">
        <v>1</v>
      </c>
      <c r="M1008" s="816">
        <f t="shared" si="592"/>
        <v>431818</v>
      </c>
      <c r="N1008" s="1109">
        <f t="shared" si="586"/>
        <v>10</v>
      </c>
      <c r="O1008" s="1094">
        <f t="shared" si="589"/>
        <v>12418180</v>
      </c>
      <c r="P1008" s="1094">
        <f t="shared" si="588"/>
        <v>400000</v>
      </c>
      <c r="Q1008" s="1096"/>
      <c r="R1008" s="1094">
        <f t="shared" si="567"/>
        <v>1331818</v>
      </c>
      <c r="S1008" s="1094">
        <f t="shared" si="568"/>
        <v>1931818</v>
      </c>
      <c r="T1008" s="1094">
        <f t="shared" si="569"/>
        <v>2231818</v>
      </c>
      <c r="U1008" s="1094">
        <f t="shared" si="570"/>
        <v>431818</v>
      </c>
      <c r="V1008" s="1287">
        <v>43703</v>
      </c>
      <c r="W1008" s="1225">
        <v>12418180</v>
      </c>
      <c r="X1008" s="1096"/>
      <c r="Y1008" s="1225"/>
      <c r="Z1008" s="1287"/>
      <c r="AA1008" s="1225"/>
      <c r="AB1008" s="1287"/>
      <c r="AC1008" s="1225"/>
      <c r="AD1008" s="1225"/>
      <c r="AE1008" s="1463">
        <f t="shared" si="580"/>
        <v>12418180</v>
      </c>
      <c r="AF1008" s="1286">
        <f t="shared" si="575"/>
        <v>0</v>
      </c>
      <c r="AG1008" s="1096"/>
    </row>
    <row r="1009" spans="1:33" ht="15" customHeight="1" x14ac:dyDescent="0.25">
      <c r="A1009" s="1305"/>
      <c r="B1009" s="1339">
        <v>43698</v>
      </c>
      <c r="C1009" s="1268">
        <v>997</v>
      </c>
      <c r="D1009" s="1314" t="s">
        <v>50</v>
      </c>
      <c r="E1009" s="1314" t="s">
        <v>314</v>
      </c>
      <c r="F1009" s="1103">
        <v>8</v>
      </c>
      <c r="G1009" s="1292">
        <f t="shared" si="590"/>
        <v>10654544</v>
      </c>
      <c r="H1009" s="1103"/>
      <c r="I1009" s="816">
        <f t="shared" si="591"/>
        <v>0</v>
      </c>
      <c r="J1009" s="1103">
        <v>1</v>
      </c>
      <c r="K1009" s="1294">
        <f t="shared" si="593"/>
        <v>2231818</v>
      </c>
      <c r="L1009" s="1103">
        <v>1</v>
      </c>
      <c r="M1009" s="816">
        <f t="shared" si="592"/>
        <v>431818</v>
      </c>
      <c r="N1009" s="1109">
        <f t="shared" si="586"/>
        <v>10</v>
      </c>
      <c r="O1009" s="1094">
        <f t="shared" si="589"/>
        <v>13318180</v>
      </c>
      <c r="P1009" s="1094">
        <f t="shared" si="588"/>
        <v>400000</v>
      </c>
      <c r="Q1009" s="1096"/>
      <c r="R1009" s="1094">
        <f t="shared" si="567"/>
        <v>1331818</v>
      </c>
      <c r="S1009" s="1094">
        <f t="shared" si="568"/>
        <v>1931818</v>
      </c>
      <c r="T1009" s="1094">
        <f t="shared" si="569"/>
        <v>2231818</v>
      </c>
      <c r="U1009" s="1094">
        <f t="shared" si="570"/>
        <v>431818</v>
      </c>
      <c r="V1009" s="1287">
        <v>43703</v>
      </c>
      <c r="W1009" s="1225">
        <v>13318180</v>
      </c>
      <c r="X1009" s="1096"/>
      <c r="Y1009" s="1225"/>
      <c r="Z1009" s="1287"/>
      <c r="AA1009" s="1225"/>
      <c r="AB1009" s="1287"/>
      <c r="AC1009" s="1225"/>
      <c r="AD1009" s="1225"/>
      <c r="AE1009" s="1463">
        <f t="shared" si="580"/>
        <v>13318180</v>
      </c>
      <c r="AF1009" s="1286">
        <f t="shared" si="575"/>
        <v>0</v>
      </c>
      <c r="AG1009" s="1096"/>
    </row>
    <row r="1010" spans="1:33" s="1447" customFormat="1" ht="15" customHeight="1" x14ac:dyDescent="0.25">
      <c r="A1010" s="1281"/>
      <c r="B1010" s="1470">
        <v>43698</v>
      </c>
      <c r="C1010" s="1277">
        <v>998</v>
      </c>
      <c r="D1010" s="1281" t="s">
        <v>94</v>
      </c>
      <c r="E1010" s="1281" t="s">
        <v>307</v>
      </c>
      <c r="F1010" s="1277">
        <v>7</v>
      </c>
      <c r="G1010" s="1454">
        <f t="shared" si="590"/>
        <v>9322726</v>
      </c>
      <c r="H1010" s="1277"/>
      <c r="I1010" s="1455">
        <f t="shared" si="591"/>
        <v>0</v>
      </c>
      <c r="J1010" s="1277">
        <v>2</v>
      </c>
      <c r="K1010" s="1455">
        <f t="shared" si="593"/>
        <v>4463636</v>
      </c>
      <c r="L1010" s="1277">
        <v>1</v>
      </c>
      <c r="M1010" s="1455">
        <f t="shared" si="592"/>
        <v>431818</v>
      </c>
      <c r="N1010" s="1283">
        <f t="shared" si="586"/>
        <v>10</v>
      </c>
      <c r="O1010" s="1278">
        <f t="shared" si="589"/>
        <v>14218180</v>
      </c>
      <c r="P1010" s="1278">
        <f t="shared" si="588"/>
        <v>400000</v>
      </c>
      <c r="Q1010" s="1281"/>
      <c r="R1010" s="1278">
        <f t="shared" si="567"/>
        <v>1331818</v>
      </c>
      <c r="S1010" s="1278">
        <f t="shared" si="568"/>
        <v>1931818</v>
      </c>
      <c r="T1010" s="1278">
        <f t="shared" si="569"/>
        <v>2231818</v>
      </c>
      <c r="U1010" s="1278">
        <f t="shared" si="570"/>
        <v>431818</v>
      </c>
      <c r="V1010" s="1281"/>
      <c r="W1010" s="1285"/>
      <c r="X1010" s="1281"/>
      <c r="Y1010" s="1285"/>
      <c r="Z1010" s="1468"/>
      <c r="AA1010" s="1285"/>
      <c r="AB1010" s="1468"/>
      <c r="AC1010" s="1285"/>
      <c r="AD1010" s="1285"/>
      <c r="AE1010" s="1463">
        <f t="shared" si="580"/>
        <v>0</v>
      </c>
      <c r="AF1010" s="1469">
        <f t="shared" si="575"/>
        <v>14218180</v>
      </c>
      <c r="AG1010" s="1281"/>
    </row>
    <row r="1011" spans="1:33" ht="15" customHeight="1" x14ac:dyDescent="0.25">
      <c r="A1011" s="1305"/>
      <c r="B1011" s="1339">
        <v>43698</v>
      </c>
      <c r="C1011" s="1268">
        <v>999</v>
      </c>
      <c r="D1011" s="1314" t="s">
        <v>87</v>
      </c>
      <c r="E1011" s="1314" t="s">
        <v>312</v>
      </c>
      <c r="F1011" s="1103">
        <v>10</v>
      </c>
      <c r="G1011" s="1292">
        <f t="shared" si="590"/>
        <v>13318180</v>
      </c>
      <c r="H1011" s="1103"/>
      <c r="I1011" s="816">
        <f t="shared" si="591"/>
        <v>0</v>
      </c>
      <c r="J1011" s="1103"/>
      <c r="K1011" s="1294">
        <f t="shared" si="593"/>
        <v>0</v>
      </c>
      <c r="L1011" s="1103"/>
      <c r="M1011" s="816">
        <f t="shared" si="592"/>
        <v>0</v>
      </c>
      <c r="N1011" s="1109">
        <f t="shared" si="586"/>
        <v>10</v>
      </c>
      <c r="O1011" s="1094">
        <f t="shared" si="589"/>
        <v>13318180</v>
      </c>
      <c r="P1011" s="1094">
        <f t="shared" si="588"/>
        <v>400000</v>
      </c>
      <c r="Q1011" s="1096"/>
      <c r="R1011" s="1094">
        <f t="shared" si="567"/>
        <v>1331818</v>
      </c>
      <c r="S1011" s="1094">
        <f t="shared" si="568"/>
        <v>1931818</v>
      </c>
      <c r="T1011" s="1094">
        <f t="shared" si="569"/>
        <v>2231818</v>
      </c>
      <c r="U1011" s="1094">
        <f t="shared" si="570"/>
        <v>431818</v>
      </c>
      <c r="V1011" s="1287">
        <v>43338</v>
      </c>
      <c r="W1011" s="1225">
        <v>13318180</v>
      </c>
      <c r="X1011" s="1096"/>
      <c r="Y1011" s="1225"/>
      <c r="Z1011" s="1287"/>
      <c r="AA1011" s="1225"/>
      <c r="AB1011" s="1287"/>
      <c r="AC1011" s="1225"/>
      <c r="AD1011" s="1225"/>
      <c r="AE1011" s="1463">
        <f t="shared" si="580"/>
        <v>13318180</v>
      </c>
      <c r="AF1011" s="1286">
        <f t="shared" si="575"/>
        <v>0</v>
      </c>
      <c r="AG1011" s="1096"/>
    </row>
    <row r="1012" spans="1:33" s="1447" customFormat="1" ht="15" customHeight="1" x14ac:dyDescent="0.25">
      <c r="A1012" s="1281"/>
      <c r="B1012" s="1470">
        <v>43698</v>
      </c>
      <c r="C1012" s="1277">
        <v>1000</v>
      </c>
      <c r="D1012" s="1281" t="s">
        <v>90</v>
      </c>
      <c r="E1012" s="1281" t="s">
        <v>312</v>
      </c>
      <c r="F1012" s="1277">
        <v>10</v>
      </c>
      <c r="G1012" s="1454">
        <f t="shared" si="590"/>
        <v>13318180</v>
      </c>
      <c r="H1012" s="1277"/>
      <c r="I1012" s="1455">
        <f t="shared" si="591"/>
        <v>0</v>
      </c>
      <c r="J1012" s="1277"/>
      <c r="K1012" s="1455">
        <f t="shared" si="593"/>
        <v>0</v>
      </c>
      <c r="L1012" s="1277"/>
      <c r="M1012" s="1455">
        <f t="shared" si="592"/>
        <v>0</v>
      </c>
      <c r="N1012" s="1283">
        <f t="shared" si="586"/>
        <v>10</v>
      </c>
      <c r="O1012" s="1278">
        <f t="shared" si="589"/>
        <v>13318180</v>
      </c>
      <c r="P1012" s="1278">
        <f t="shared" si="588"/>
        <v>400000</v>
      </c>
      <c r="Q1012" s="1281"/>
      <c r="R1012" s="1278">
        <f t="shared" si="567"/>
        <v>1331818</v>
      </c>
      <c r="S1012" s="1278">
        <f t="shared" si="568"/>
        <v>1931818</v>
      </c>
      <c r="T1012" s="1278">
        <f t="shared" si="569"/>
        <v>2231818</v>
      </c>
      <c r="U1012" s="1278">
        <f t="shared" si="570"/>
        <v>431818</v>
      </c>
      <c r="V1012" s="1281"/>
      <c r="W1012" s="1285"/>
      <c r="X1012" s="1281"/>
      <c r="Y1012" s="1285"/>
      <c r="Z1012" s="1468"/>
      <c r="AA1012" s="1285"/>
      <c r="AB1012" s="1468"/>
      <c r="AC1012" s="1285"/>
      <c r="AD1012" s="1285"/>
      <c r="AE1012" s="1463">
        <f t="shared" si="580"/>
        <v>0</v>
      </c>
      <c r="AF1012" s="1469">
        <f t="shared" si="575"/>
        <v>13318180</v>
      </c>
      <c r="AG1012" s="1281"/>
    </row>
    <row r="1013" spans="1:33" ht="15" customHeight="1" x14ac:dyDescent="0.25">
      <c r="A1013" s="1305"/>
      <c r="B1013" s="1339">
        <v>43698</v>
      </c>
      <c r="C1013" s="1268">
        <v>1001</v>
      </c>
      <c r="D1013" s="1314" t="s">
        <v>101</v>
      </c>
      <c r="E1013" s="1314" t="s">
        <v>312</v>
      </c>
      <c r="F1013" s="1103">
        <v>9</v>
      </c>
      <c r="G1013" s="1292">
        <f t="shared" si="590"/>
        <v>11986362</v>
      </c>
      <c r="H1013" s="1103"/>
      <c r="I1013" s="816">
        <f t="shared" si="591"/>
        <v>0</v>
      </c>
      <c r="J1013" s="1103"/>
      <c r="K1013" s="1294">
        <f t="shared" si="593"/>
        <v>0</v>
      </c>
      <c r="L1013" s="1103">
        <v>1</v>
      </c>
      <c r="M1013" s="816">
        <f t="shared" si="592"/>
        <v>431818</v>
      </c>
      <c r="N1013" s="1109">
        <f t="shared" si="586"/>
        <v>10</v>
      </c>
      <c r="O1013" s="1094">
        <f t="shared" si="589"/>
        <v>12418180</v>
      </c>
      <c r="P1013" s="1094">
        <f t="shared" si="588"/>
        <v>400000</v>
      </c>
      <c r="Q1013" s="1096"/>
      <c r="R1013" s="1094">
        <f t="shared" si="567"/>
        <v>1331818</v>
      </c>
      <c r="S1013" s="1094">
        <f t="shared" si="568"/>
        <v>1931818</v>
      </c>
      <c r="T1013" s="1094">
        <f t="shared" si="569"/>
        <v>2231818</v>
      </c>
      <c r="U1013" s="1094">
        <f t="shared" si="570"/>
        <v>431818</v>
      </c>
      <c r="V1013" s="1287">
        <v>43703</v>
      </c>
      <c r="W1013" s="1225">
        <v>12418180</v>
      </c>
      <c r="X1013" s="1096"/>
      <c r="Y1013" s="1225"/>
      <c r="Z1013" s="1287"/>
      <c r="AA1013" s="1225"/>
      <c r="AB1013" s="1287"/>
      <c r="AC1013" s="1225"/>
      <c r="AD1013" s="1225"/>
      <c r="AE1013" s="1463">
        <f t="shared" si="580"/>
        <v>12418180</v>
      </c>
      <c r="AF1013" s="1286">
        <f t="shared" si="575"/>
        <v>0</v>
      </c>
      <c r="AG1013" s="1096"/>
    </row>
    <row r="1014" spans="1:33" ht="15" customHeight="1" x14ac:dyDescent="0.25">
      <c r="A1014" s="1305"/>
      <c r="B1014" s="1339">
        <v>43698</v>
      </c>
      <c r="C1014" s="1268">
        <v>1002</v>
      </c>
      <c r="D1014" s="1314" t="s">
        <v>249</v>
      </c>
      <c r="E1014" s="1314" t="s">
        <v>312</v>
      </c>
      <c r="F1014" s="1103">
        <v>10</v>
      </c>
      <c r="G1014" s="1292">
        <f t="shared" si="590"/>
        <v>13318180</v>
      </c>
      <c r="H1014" s="1103"/>
      <c r="I1014" s="816">
        <f t="shared" si="591"/>
        <v>0</v>
      </c>
      <c r="J1014" s="1103"/>
      <c r="K1014" s="1294">
        <f t="shared" si="593"/>
        <v>0</v>
      </c>
      <c r="L1014" s="1103"/>
      <c r="M1014" s="816">
        <f t="shared" si="592"/>
        <v>0</v>
      </c>
      <c r="N1014" s="1109">
        <f t="shared" si="586"/>
        <v>10</v>
      </c>
      <c r="O1014" s="1094">
        <f t="shared" si="589"/>
        <v>13318180</v>
      </c>
      <c r="P1014" s="1094">
        <f t="shared" si="588"/>
        <v>400000</v>
      </c>
      <c r="Q1014" s="1096"/>
      <c r="R1014" s="1094">
        <f t="shared" si="567"/>
        <v>1331818</v>
      </c>
      <c r="S1014" s="1094">
        <f t="shared" si="568"/>
        <v>1931818</v>
      </c>
      <c r="T1014" s="1094">
        <f t="shared" si="569"/>
        <v>2231818</v>
      </c>
      <c r="U1014" s="1094">
        <f t="shared" si="570"/>
        <v>431818</v>
      </c>
      <c r="V1014" s="1287">
        <v>43703</v>
      </c>
      <c r="W1014" s="1225">
        <v>13318180</v>
      </c>
      <c r="X1014" s="1096"/>
      <c r="Y1014" s="1225"/>
      <c r="Z1014" s="1287"/>
      <c r="AA1014" s="1225"/>
      <c r="AB1014" s="1287"/>
      <c r="AC1014" s="1225"/>
      <c r="AD1014" s="1225"/>
      <c r="AE1014" s="1463">
        <f t="shared" si="580"/>
        <v>13318180</v>
      </c>
      <c r="AF1014" s="1286">
        <f t="shared" si="575"/>
        <v>0</v>
      </c>
      <c r="AG1014" s="1096"/>
    </row>
    <row r="1015" spans="1:33" s="1447" customFormat="1" ht="15" customHeight="1" x14ac:dyDescent="0.25">
      <c r="A1015" s="1281"/>
      <c r="B1015" s="1470">
        <v>43700</v>
      </c>
      <c r="C1015" s="1277">
        <v>1003</v>
      </c>
      <c r="D1015" s="1281" t="s">
        <v>315</v>
      </c>
      <c r="E1015" s="1281" t="s">
        <v>57</v>
      </c>
      <c r="F1015" s="1277">
        <v>7</v>
      </c>
      <c r="G1015" s="1454">
        <f t="shared" si="590"/>
        <v>9322726</v>
      </c>
      <c r="H1015" s="1277"/>
      <c r="I1015" s="1455">
        <f t="shared" si="591"/>
        <v>0</v>
      </c>
      <c r="J1015" s="1277">
        <v>2</v>
      </c>
      <c r="K1015" s="1455">
        <f t="shared" si="593"/>
        <v>4463636</v>
      </c>
      <c r="L1015" s="1277">
        <v>1</v>
      </c>
      <c r="M1015" s="1455">
        <f t="shared" si="592"/>
        <v>431818</v>
      </c>
      <c r="N1015" s="1283">
        <f t="shared" si="586"/>
        <v>10</v>
      </c>
      <c r="O1015" s="1278">
        <f t="shared" si="589"/>
        <v>14218180</v>
      </c>
      <c r="P1015" s="1278">
        <f t="shared" si="588"/>
        <v>400000</v>
      </c>
      <c r="Q1015" s="1281"/>
      <c r="R1015" s="1278">
        <f t="shared" si="567"/>
        <v>1331818</v>
      </c>
      <c r="S1015" s="1278">
        <f t="shared" si="568"/>
        <v>1931818</v>
      </c>
      <c r="T1015" s="1278">
        <f t="shared" si="569"/>
        <v>2231818</v>
      </c>
      <c r="U1015" s="1278">
        <f t="shared" si="570"/>
        <v>431818</v>
      </c>
      <c r="V1015" s="1468">
        <v>43703</v>
      </c>
      <c r="W1015" s="1285">
        <v>10000000</v>
      </c>
      <c r="X1015" s="1281"/>
      <c r="Y1015" s="1285"/>
      <c r="Z1015" s="1468"/>
      <c r="AA1015" s="1285"/>
      <c r="AB1015" s="1468"/>
      <c r="AC1015" s="1285"/>
      <c r="AD1015" s="1285"/>
      <c r="AE1015" s="1463">
        <f t="shared" si="580"/>
        <v>10000000</v>
      </c>
      <c r="AF1015" s="1469">
        <f t="shared" si="575"/>
        <v>4218180</v>
      </c>
      <c r="AG1015" s="1281"/>
    </row>
    <row r="1016" spans="1:33" s="1447" customFormat="1" ht="15" customHeight="1" x14ac:dyDescent="0.25">
      <c r="A1016" s="1281"/>
      <c r="B1016" s="1468">
        <v>43701</v>
      </c>
      <c r="C1016" s="1277">
        <v>1004</v>
      </c>
      <c r="D1016" s="1281" t="s">
        <v>74</v>
      </c>
      <c r="E1016" s="1281" t="s">
        <v>57</v>
      </c>
      <c r="F1016" s="1277">
        <v>7</v>
      </c>
      <c r="G1016" s="1454">
        <f t="shared" si="590"/>
        <v>9322726</v>
      </c>
      <c r="H1016" s="1277"/>
      <c r="I1016" s="1455">
        <f t="shared" si="591"/>
        <v>0</v>
      </c>
      <c r="J1016" s="1277">
        <v>1</v>
      </c>
      <c r="K1016" s="1455">
        <f t="shared" si="593"/>
        <v>2231818</v>
      </c>
      <c r="L1016" s="1277">
        <v>1</v>
      </c>
      <c r="M1016" s="1455">
        <f t="shared" si="592"/>
        <v>431818</v>
      </c>
      <c r="N1016" s="1283">
        <f t="shared" si="586"/>
        <v>9</v>
      </c>
      <c r="O1016" s="1278">
        <f t="shared" si="589"/>
        <v>11986362</v>
      </c>
      <c r="P1016" s="1278">
        <f t="shared" si="588"/>
        <v>360000</v>
      </c>
      <c r="Q1016" s="1281"/>
      <c r="R1016" s="1278">
        <f t="shared" si="567"/>
        <v>1331818</v>
      </c>
      <c r="S1016" s="1278">
        <f t="shared" si="568"/>
        <v>1931818</v>
      </c>
      <c r="T1016" s="1278">
        <f t="shared" si="569"/>
        <v>2231818</v>
      </c>
      <c r="U1016" s="1278">
        <f t="shared" si="570"/>
        <v>431818</v>
      </c>
      <c r="V1016" s="1468">
        <v>43703</v>
      </c>
      <c r="W1016" s="1285">
        <v>5000000</v>
      </c>
      <c r="X1016" s="1281"/>
      <c r="Y1016" s="1285"/>
      <c r="Z1016" s="1468"/>
      <c r="AA1016" s="1285"/>
      <c r="AB1016" s="1468"/>
      <c r="AC1016" s="1285"/>
      <c r="AD1016" s="1285"/>
      <c r="AE1016" s="1463">
        <f t="shared" si="580"/>
        <v>5000000</v>
      </c>
      <c r="AF1016" s="1469">
        <f t="shared" si="575"/>
        <v>6986362</v>
      </c>
      <c r="AG1016" s="1281"/>
    </row>
    <row r="1017" spans="1:33" ht="15" customHeight="1" x14ac:dyDescent="0.25">
      <c r="A1017" s="1305"/>
      <c r="B1017" s="1317">
        <v>43701</v>
      </c>
      <c r="C1017" s="1268">
        <v>1005</v>
      </c>
      <c r="D1017" s="1096" t="s">
        <v>316</v>
      </c>
      <c r="E1017" s="1096" t="s">
        <v>57</v>
      </c>
      <c r="F1017" s="1103">
        <v>5</v>
      </c>
      <c r="G1017" s="1292">
        <f t="shared" si="590"/>
        <v>6659090</v>
      </c>
      <c r="H1017" s="1103"/>
      <c r="I1017" s="816">
        <f t="shared" si="591"/>
        <v>0</v>
      </c>
      <c r="J1017" s="1103"/>
      <c r="K1017" s="1294">
        <f t="shared" si="593"/>
        <v>0</v>
      </c>
      <c r="L1017" s="1103"/>
      <c r="M1017" s="816">
        <f t="shared" si="592"/>
        <v>0</v>
      </c>
      <c r="N1017" s="1109">
        <f t="shared" si="586"/>
        <v>5</v>
      </c>
      <c r="O1017" s="1094">
        <f t="shared" si="589"/>
        <v>6659090</v>
      </c>
      <c r="P1017" s="1094">
        <f t="shared" si="588"/>
        <v>200000</v>
      </c>
      <c r="Q1017" s="1096"/>
      <c r="R1017" s="1094">
        <f t="shared" si="567"/>
        <v>1331818</v>
      </c>
      <c r="S1017" s="1094">
        <f t="shared" si="568"/>
        <v>1931818</v>
      </c>
      <c r="T1017" s="1094">
        <f t="shared" si="569"/>
        <v>2231818</v>
      </c>
      <c r="U1017" s="1094">
        <f t="shared" si="570"/>
        <v>431818</v>
      </c>
      <c r="V1017" s="1287">
        <v>43703</v>
      </c>
      <c r="W1017" s="1225">
        <v>6659090</v>
      </c>
      <c r="X1017" s="1096"/>
      <c r="Y1017" s="1225"/>
      <c r="Z1017" s="1287"/>
      <c r="AA1017" s="1225"/>
      <c r="AB1017" s="1287"/>
      <c r="AC1017" s="1225"/>
      <c r="AD1017" s="1225"/>
      <c r="AE1017" s="1463">
        <f t="shared" si="580"/>
        <v>6659090</v>
      </c>
      <c r="AF1017" s="1286">
        <f t="shared" si="575"/>
        <v>0</v>
      </c>
      <c r="AG1017" s="1096"/>
    </row>
    <row r="1018" spans="1:33" ht="15" customHeight="1" x14ac:dyDescent="0.25">
      <c r="A1018" s="1305"/>
      <c r="B1018" s="1317">
        <v>43701</v>
      </c>
      <c r="C1018" s="1268">
        <v>1006</v>
      </c>
      <c r="D1018" s="1096" t="s">
        <v>59</v>
      </c>
      <c r="E1018" s="1096" t="s">
        <v>57</v>
      </c>
      <c r="F1018" s="1103">
        <v>5</v>
      </c>
      <c r="G1018" s="1292">
        <f t="shared" si="590"/>
        <v>6659090</v>
      </c>
      <c r="H1018" s="1103"/>
      <c r="I1018" s="816">
        <f t="shared" si="591"/>
        <v>0</v>
      </c>
      <c r="J1018" s="1103"/>
      <c r="K1018" s="1294">
        <f t="shared" si="593"/>
        <v>0</v>
      </c>
      <c r="L1018" s="1103"/>
      <c r="M1018" s="816">
        <f t="shared" si="592"/>
        <v>0</v>
      </c>
      <c r="N1018" s="1109">
        <f t="shared" si="586"/>
        <v>5</v>
      </c>
      <c r="O1018" s="1094">
        <f t="shared" si="589"/>
        <v>6659090</v>
      </c>
      <c r="P1018" s="1094">
        <f t="shared" si="588"/>
        <v>200000</v>
      </c>
      <c r="Q1018" s="1096"/>
      <c r="R1018" s="1094">
        <f t="shared" si="567"/>
        <v>1331818</v>
      </c>
      <c r="S1018" s="1094">
        <f t="shared" si="568"/>
        <v>1931818</v>
      </c>
      <c r="T1018" s="1094">
        <f t="shared" si="569"/>
        <v>2231818</v>
      </c>
      <c r="U1018" s="1094">
        <f t="shared" si="570"/>
        <v>431818</v>
      </c>
      <c r="V1018" s="1287">
        <v>43703</v>
      </c>
      <c r="W1018" s="1225">
        <v>6659090</v>
      </c>
      <c r="X1018" s="1096"/>
      <c r="Y1018" s="1225"/>
      <c r="Z1018" s="1287"/>
      <c r="AA1018" s="1225"/>
      <c r="AB1018" s="1287"/>
      <c r="AC1018" s="1225"/>
      <c r="AD1018" s="1225"/>
      <c r="AE1018" s="1463">
        <f t="shared" si="580"/>
        <v>6659090</v>
      </c>
      <c r="AF1018" s="1286">
        <f t="shared" si="575"/>
        <v>0</v>
      </c>
      <c r="AG1018" s="1096"/>
    </row>
    <row r="1019" spans="1:33" s="1447" customFormat="1" ht="15" customHeight="1" x14ac:dyDescent="0.25">
      <c r="A1019" s="1281"/>
      <c r="B1019" s="1468">
        <v>43701</v>
      </c>
      <c r="C1019" s="1277">
        <v>1007</v>
      </c>
      <c r="D1019" s="1281" t="s">
        <v>39</v>
      </c>
      <c r="E1019" s="1281" t="s">
        <v>273</v>
      </c>
      <c r="F1019" s="1277">
        <v>9</v>
      </c>
      <c r="G1019" s="1454">
        <f t="shared" si="590"/>
        <v>11986362</v>
      </c>
      <c r="H1019" s="1277"/>
      <c r="I1019" s="1455">
        <f t="shared" si="591"/>
        <v>0</v>
      </c>
      <c r="J1019" s="1277"/>
      <c r="K1019" s="1455">
        <f t="shared" si="593"/>
        <v>0</v>
      </c>
      <c r="L1019" s="1277">
        <v>1</v>
      </c>
      <c r="M1019" s="1455">
        <f t="shared" si="592"/>
        <v>431818</v>
      </c>
      <c r="N1019" s="1283">
        <f t="shared" si="586"/>
        <v>10</v>
      </c>
      <c r="O1019" s="1278">
        <f t="shared" si="589"/>
        <v>12418180</v>
      </c>
      <c r="P1019" s="1278">
        <f t="shared" si="588"/>
        <v>400000</v>
      </c>
      <c r="Q1019" s="1281"/>
      <c r="R1019" s="1278">
        <f t="shared" si="567"/>
        <v>1331818</v>
      </c>
      <c r="S1019" s="1278">
        <f t="shared" si="568"/>
        <v>1931818</v>
      </c>
      <c r="T1019" s="1278">
        <f t="shared" si="569"/>
        <v>2231818</v>
      </c>
      <c r="U1019" s="1278">
        <f t="shared" si="570"/>
        <v>431818</v>
      </c>
      <c r="V1019" s="1281"/>
      <c r="W1019" s="1285"/>
      <c r="X1019" s="1281"/>
      <c r="Y1019" s="1285"/>
      <c r="Z1019" s="1468"/>
      <c r="AA1019" s="1285"/>
      <c r="AB1019" s="1468"/>
      <c r="AC1019" s="1285"/>
      <c r="AD1019" s="1285"/>
      <c r="AE1019" s="1463">
        <f t="shared" si="580"/>
        <v>0</v>
      </c>
      <c r="AF1019" s="1469">
        <f t="shared" si="575"/>
        <v>12418180</v>
      </c>
      <c r="AG1019" s="1281"/>
    </row>
    <row r="1020" spans="1:33" ht="15" customHeight="1" x14ac:dyDescent="0.25">
      <c r="A1020" s="1305"/>
      <c r="B1020" s="1317">
        <v>43701</v>
      </c>
      <c r="C1020" s="1268">
        <v>1008</v>
      </c>
      <c r="D1020" s="1096" t="s">
        <v>79</v>
      </c>
      <c r="E1020" s="1096" t="s">
        <v>31</v>
      </c>
      <c r="F1020" s="1103">
        <v>10</v>
      </c>
      <c r="G1020" s="1292">
        <f t="shared" si="590"/>
        <v>13318180</v>
      </c>
      <c r="H1020" s="1103"/>
      <c r="I1020" s="816">
        <f t="shared" si="591"/>
        <v>0</v>
      </c>
      <c r="J1020" s="1103"/>
      <c r="K1020" s="1294">
        <f t="shared" si="593"/>
        <v>0</v>
      </c>
      <c r="L1020" s="1103"/>
      <c r="M1020" s="816">
        <f t="shared" si="592"/>
        <v>0</v>
      </c>
      <c r="N1020" s="1109">
        <f t="shared" si="586"/>
        <v>10</v>
      </c>
      <c r="O1020" s="1094">
        <f t="shared" si="589"/>
        <v>13318180</v>
      </c>
      <c r="P1020" s="1094">
        <f t="shared" si="588"/>
        <v>400000</v>
      </c>
      <c r="Q1020" s="1096"/>
      <c r="R1020" s="1094">
        <f t="shared" si="567"/>
        <v>1331818</v>
      </c>
      <c r="S1020" s="1094">
        <f t="shared" si="568"/>
        <v>1931818</v>
      </c>
      <c r="T1020" s="1094">
        <f t="shared" si="569"/>
        <v>2231818</v>
      </c>
      <c r="U1020" s="1094">
        <f t="shared" si="570"/>
        <v>431818</v>
      </c>
      <c r="V1020" s="1287">
        <v>43703</v>
      </c>
      <c r="W1020" s="1225">
        <v>13318180</v>
      </c>
      <c r="X1020" s="1096"/>
      <c r="Y1020" s="1225"/>
      <c r="Z1020" s="1287"/>
      <c r="AA1020" s="1225"/>
      <c r="AB1020" s="1287"/>
      <c r="AC1020" s="1225"/>
      <c r="AD1020" s="1225"/>
      <c r="AE1020" s="1463">
        <f t="shared" si="580"/>
        <v>13318180</v>
      </c>
      <c r="AF1020" s="1286">
        <f t="shared" si="575"/>
        <v>0</v>
      </c>
      <c r="AG1020" s="1096"/>
    </row>
    <row r="1021" spans="1:33" s="1447" customFormat="1" ht="15" customHeight="1" x14ac:dyDescent="0.25">
      <c r="A1021" s="1281"/>
      <c r="B1021" s="1468">
        <v>43701</v>
      </c>
      <c r="C1021" s="1277">
        <v>1009</v>
      </c>
      <c r="D1021" s="1281" t="s">
        <v>106</v>
      </c>
      <c r="E1021" s="1281" t="s">
        <v>88</v>
      </c>
      <c r="F1021" s="1277">
        <v>5</v>
      </c>
      <c r="G1021" s="1454">
        <f t="shared" si="590"/>
        <v>6659090</v>
      </c>
      <c r="H1021" s="1277"/>
      <c r="I1021" s="1455">
        <f t="shared" si="591"/>
        <v>0</v>
      </c>
      <c r="J1021" s="1277">
        <v>4</v>
      </c>
      <c r="K1021" s="1455">
        <f t="shared" si="593"/>
        <v>8927272</v>
      </c>
      <c r="L1021" s="1277">
        <v>1</v>
      </c>
      <c r="M1021" s="1455">
        <f t="shared" si="592"/>
        <v>431818</v>
      </c>
      <c r="N1021" s="1283">
        <f t="shared" si="586"/>
        <v>10</v>
      </c>
      <c r="O1021" s="1278">
        <f t="shared" si="589"/>
        <v>16018180</v>
      </c>
      <c r="P1021" s="1278">
        <f t="shared" si="588"/>
        <v>400000</v>
      </c>
      <c r="Q1021" s="1281"/>
      <c r="R1021" s="1278">
        <f t="shared" si="567"/>
        <v>1331818</v>
      </c>
      <c r="S1021" s="1278">
        <f t="shared" si="568"/>
        <v>1931818</v>
      </c>
      <c r="T1021" s="1278">
        <f t="shared" si="569"/>
        <v>2231818</v>
      </c>
      <c r="U1021" s="1278">
        <f t="shared" si="570"/>
        <v>431818</v>
      </c>
      <c r="V1021" s="1281"/>
      <c r="W1021" s="1285"/>
      <c r="X1021" s="1281"/>
      <c r="Y1021" s="1285"/>
      <c r="Z1021" s="1468"/>
      <c r="AA1021" s="1285"/>
      <c r="AB1021" s="1468"/>
      <c r="AC1021" s="1285"/>
      <c r="AD1021" s="1285"/>
      <c r="AE1021" s="1463">
        <f t="shared" si="580"/>
        <v>0</v>
      </c>
      <c r="AF1021" s="1469">
        <f t="shared" si="575"/>
        <v>16018180</v>
      </c>
      <c r="AG1021" s="1281"/>
    </row>
    <row r="1022" spans="1:33" ht="15" customHeight="1" x14ac:dyDescent="0.25">
      <c r="A1022" s="1305"/>
      <c r="B1022" s="1317">
        <v>43703</v>
      </c>
      <c r="C1022" s="1268">
        <v>1010</v>
      </c>
      <c r="D1022" s="1096" t="s">
        <v>67</v>
      </c>
      <c r="E1022" s="1096" t="s">
        <v>31</v>
      </c>
      <c r="F1022" s="1103">
        <v>6</v>
      </c>
      <c r="G1022" s="1292">
        <f t="shared" si="590"/>
        <v>7990908</v>
      </c>
      <c r="H1022" s="1103">
        <v>1</v>
      </c>
      <c r="I1022" s="816">
        <f t="shared" si="591"/>
        <v>1931818</v>
      </c>
      <c r="J1022" s="1103">
        <v>3</v>
      </c>
      <c r="K1022" s="1294">
        <f t="shared" si="593"/>
        <v>6695454</v>
      </c>
      <c r="L1022" s="1103"/>
      <c r="M1022" s="816">
        <f t="shared" si="592"/>
        <v>0</v>
      </c>
      <c r="N1022" s="1109">
        <f t="shared" si="586"/>
        <v>10</v>
      </c>
      <c r="O1022" s="1094">
        <f t="shared" si="589"/>
        <v>16618180</v>
      </c>
      <c r="P1022" s="1094">
        <f t="shared" si="588"/>
        <v>400000</v>
      </c>
      <c r="Q1022" s="1096"/>
      <c r="R1022" s="1094">
        <f t="shared" si="567"/>
        <v>1331818</v>
      </c>
      <c r="S1022" s="1094">
        <f t="shared" si="568"/>
        <v>1931818</v>
      </c>
      <c r="T1022" s="1094">
        <f t="shared" si="569"/>
        <v>2231818</v>
      </c>
      <c r="U1022" s="1094">
        <f t="shared" si="570"/>
        <v>431818</v>
      </c>
      <c r="V1022" s="805">
        <v>43704</v>
      </c>
      <c r="W1022" s="1225">
        <v>16618180</v>
      </c>
      <c r="X1022" s="1096"/>
      <c r="Y1022" s="1225"/>
      <c r="Z1022" s="1287"/>
      <c r="AA1022" s="1225"/>
      <c r="AB1022" s="1287"/>
      <c r="AC1022" s="1225"/>
      <c r="AD1022" s="1225"/>
      <c r="AE1022" s="1463">
        <f t="shared" si="580"/>
        <v>16618180</v>
      </c>
      <c r="AF1022" s="1286">
        <f t="shared" si="575"/>
        <v>0</v>
      </c>
      <c r="AG1022" s="1096"/>
    </row>
    <row r="1023" spans="1:33" ht="15" customHeight="1" x14ac:dyDescent="0.25">
      <c r="A1023" s="1305"/>
      <c r="B1023" s="1317">
        <v>43703</v>
      </c>
      <c r="C1023" s="1268">
        <v>1011</v>
      </c>
      <c r="D1023" s="1096" t="s">
        <v>282</v>
      </c>
      <c r="E1023" s="1096" t="s">
        <v>31</v>
      </c>
      <c r="F1023" s="1103">
        <v>8</v>
      </c>
      <c r="G1023" s="1292">
        <f t="shared" si="590"/>
        <v>10654544</v>
      </c>
      <c r="H1023" s="1103"/>
      <c r="I1023" s="816">
        <f t="shared" si="591"/>
        <v>0</v>
      </c>
      <c r="J1023" s="1103">
        <v>1</v>
      </c>
      <c r="K1023" s="1294">
        <f t="shared" si="593"/>
        <v>2231818</v>
      </c>
      <c r="L1023" s="1103">
        <v>1</v>
      </c>
      <c r="M1023" s="816">
        <f t="shared" si="592"/>
        <v>431818</v>
      </c>
      <c r="N1023" s="1109">
        <f t="shared" si="586"/>
        <v>10</v>
      </c>
      <c r="O1023" s="1094">
        <f t="shared" si="589"/>
        <v>13318180</v>
      </c>
      <c r="P1023" s="1094">
        <f t="shared" si="588"/>
        <v>400000</v>
      </c>
      <c r="Q1023" s="1096"/>
      <c r="R1023" s="1094">
        <f t="shared" si="567"/>
        <v>1331818</v>
      </c>
      <c r="S1023" s="1094">
        <f t="shared" si="568"/>
        <v>1931818</v>
      </c>
      <c r="T1023" s="1094">
        <f t="shared" si="569"/>
        <v>2231818</v>
      </c>
      <c r="U1023" s="1094">
        <f t="shared" si="570"/>
        <v>431818</v>
      </c>
      <c r="V1023" s="1096"/>
      <c r="W1023" s="1225"/>
      <c r="X1023" s="1096"/>
      <c r="Y1023" s="1225"/>
      <c r="Z1023" s="1287"/>
      <c r="AA1023" s="1225"/>
      <c r="AB1023" s="1287"/>
      <c r="AC1023" s="1225"/>
      <c r="AD1023" s="1225"/>
      <c r="AE1023" s="1463">
        <f t="shared" si="580"/>
        <v>0</v>
      </c>
      <c r="AF1023" s="1286">
        <f t="shared" si="575"/>
        <v>13318180</v>
      </c>
      <c r="AG1023" s="1096" t="s">
        <v>318</v>
      </c>
    </row>
    <row r="1024" spans="1:33" ht="15" customHeight="1" x14ac:dyDescent="0.25">
      <c r="A1024" s="1305"/>
      <c r="B1024" s="1317">
        <v>43703</v>
      </c>
      <c r="C1024" s="1268">
        <v>1012</v>
      </c>
      <c r="D1024" s="1096" t="s">
        <v>39</v>
      </c>
      <c r="E1024" s="1096" t="s">
        <v>273</v>
      </c>
      <c r="F1024" s="1103">
        <v>5</v>
      </c>
      <c r="G1024" s="1292">
        <f t="shared" si="590"/>
        <v>6659090</v>
      </c>
      <c r="H1024" s="1103">
        <v>5</v>
      </c>
      <c r="I1024" s="816">
        <f t="shared" si="591"/>
        <v>9659090</v>
      </c>
      <c r="J1024" s="1103"/>
      <c r="K1024" s="1294">
        <f t="shared" si="593"/>
        <v>0</v>
      </c>
      <c r="L1024" s="1103">
        <v>1</v>
      </c>
      <c r="M1024" s="816">
        <f t="shared" si="592"/>
        <v>431818</v>
      </c>
      <c r="N1024" s="1109">
        <f t="shared" si="586"/>
        <v>11</v>
      </c>
      <c r="O1024" s="1094">
        <f>+M1024+K1024+I1024+G1024</f>
        <v>16749998</v>
      </c>
      <c r="P1024" s="1094">
        <f t="shared" si="588"/>
        <v>440000</v>
      </c>
      <c r="Q1024" s="1096"/>
      <c r="R1024" s="1094">
        <f t="shared" si="567"/>
        <v>1331818</v>
      </c>
      <c r="S1024" s="1094">
        <f t="shared" si="568"/>
        <v>1931818</v>
      </c>
      <c r="T1024" s="1094">
        <f t="shared" si="569"/>
        <v>2231818</v>
      </c>
      <c r="U1024" s="1094">
        <f t="shared" si="570"/>
        <v>431818</v>
      </c>
      <c r="V1024" s="1096"/>
      <c r="W1024" s="1225"/>
      <c r="X1024" s="1096"/>
      <c r="Y1024" s="1225"/>
      <c r="Z1024" s="1287"/>
      <c r="AA1024" s="1225"/>
      <c r="AB1024" s="1287"/>
      <c r="AC1024" s="1225"/>
      <c r="AD1024" s="1225"/>
      <c r="AE1024" s="1463">
        <f t="shared" si="580"/>
        <v>0</v>
      </c>
      <c r="AF1024" s="1286">
        <f t="shared" si="575"/>
        <v>16749998</v>
      </c>
      <c r="AG1024" s="1096" t="s">
        <v>318</v>
      </c>
    </row>
    <row r="1025" spans="1:33" s="1447" customFormat="1" ht="15" customHeight="1" x14ac:dyDescent="0.25">
      <c r="A1025" s="1281"/>
      <c r="B1025" s="1468">
        <v>43703</v>
      </c>
      <c r="C1025" s="1277">
        <v>1013</v>
      </c>
      <c r="D1025" s="1281" t="s">
        <v>212</v>
      </c>
      <c r="E1025" s="1281" t="s">
        <v>88</v>
      </c>
      <c r="F1025" s="1277">
        <v>8</v>
      </c>
      <c r="G1025" s="1454">
        <f t="shared" si="590"/>
        <v>10654544</v>
      </c>
      <c r="H1025" s="1277"/>
      <c r="I1025" s="1455">
        <f t="shared" si="591"/>
        <v>0</v>
      </c>
      <c r="J1025" s="1277"/>
      <c r="K1025" s="1455">
        <f t="shared" si="593"/>
        <v>0</v>
      </c>
      <c r="L1025" s="1277">
        <v>2</v>
      </c>
      <c r="M1025" s="1455">
        <f t="shared" si="592"/>
        <v>863636</v>
      </c>
      <c r="N1025" s="1283">
        <f t="shared" si="586"/>
        <v>10</v>
      </c>
      <c r="O1025" s="1278">
        <f t="shared" si="589"/>
        <v>11518180</v>
      </c>
      <c r="P1025" s="1278">
        <f t="shared" si="588"/>
        <v>400000</v>
      </c>
      <c r="Q1025" s="1281"/>
      <c r="R1025" s="1278">
        <f t="shared" si="567"/>
        <v>1331818</v>
      </c>
      <c r="S1025" s="1278">
        <f t="shared" si="568"/>
        <v>1931818</v>
      </c>
      <c r="T1025" s="1278">
        <f t="shared" si="569"/>
        <v>2231818</v>
      </c>
      <c r="U1025" s="1278">
        <f t="shared" si="570"/>
        <v>431818</v>
      </c>
      <c r="V1025" s="1281"/>
      <c r="W1025" s="1285"/>
      <c r="X1025" s="1281"/>
      <c r="Y1025" s="1285"/>
      <c r="Z1025" s="1468"/>
      <c r="AA1025" s="1285"/>
      <c r="AB1025" s="1468"/>
      <c r="AC1025" s="1285"/>
      <c r="AD1025" s="1285"/>
      <c r="AE1025" s="1463">
        <f t="shared" si="580"/>
        <v>0</v>
      </c>
      <c r="AF1025" s="1469">
        <f t="shared" si="575"/>
        <v>11518180</v>
      </c>
      <c r="AG1025" s="1281"/>
    </row>
    <row r="1026" spans="1:33" ht="15" customHeight="1" x14ac:dyDescent="0.25">
      <c r="A1026" s="1305"/>
      <c r="B1026" s="1317">
        <v>43703</v>
      </c>
      <c r="C1026" s="1268">
        <v>1014</v>
      </c>
      <c r="D1026" s="1096" t="s">
        <v>249</v>
      </c>
      <c r="E1026" s="1096" t="s">
        <v>88</v>
      </c>
      <c r="F1026" s="1103">
        <v>10</v>
      </c>
      <c r="G1026" s="1292">
        <f t="shared" si="590"/>
        <v>13318180</v>
      </c>
      <c r="H1026" s="1103"/>
      <c r="I1026" s="816">
        <f t="shared" si="591"/>
        <v>0</v>
      </c>
      <c r="J1026" s="1103"/>
      <c r="K1026" s="1294">
        <f t="shared" si="593"/>
        <v>0</v>
      </c>
      <c r="L1026" s="1103"/>
      <c r="M1026" s="816">
        <f t="shared" si="592"/>
        <v>0</v>
      </c>
      <c r="N1026" s="1109">
        <f t="shared" si="586"/>
        <v>10</v>
      </c>
      <c r="O1026" s="1094">
        <f t="shared" si="589"/>
        <v>13318180</v>
      </c>
      <c r="P1026" s="1094">
        <f t="shared" si="588"/>
        <v>400000</v>
      </c>
      <c r="Q1026" s="1096"/>
      <c r="R1026" s="1094">
        <f t="shared" si="567"/>
        <v>1331818</v>
      </c>
      <c r="S1026" s="1094">
        <f t="shared" si="568"/>
        <v>1931818</v>
      </c>
      <c r="T1026" s="1094">
        <f t="shared" si="569"/>
        <v>2231818</v>
      </c>
      <c r="U1026" s="1094">
        <f t="shared" si="570"/>
        <v>431818</v>
      </c>
      <c r="V1026" s="1096"/>
      <c r="W1026" s="1225"/>
      <c r="X1026" s="1096"/>
      <c r="Y1026" s="1225"/>
      <c r="Z1026" s="1287"/>
      <c r="AA1026" s="1225"/>
      <c r="AB1026" s="1287"/>
      <c r="AC1026" s="1225"/>
      <c r="AD1026" s="1225"/>
      <c r="AE1026" s="1463">
        <f t="shared" si="580"/>
        <v>0</v>
      </c>
      <c r="AF1026" s="1286">
        <f t="shared" si="575"/>
        <v>13318180</v>
      </c>
      <c r="AG1026" s="1096" t="s">
        <v>319</v>
      </c>
    </row>
    <row r="1027" spans="1:33" ht="15" customHeight="1" x14ac:dyDescent="0.25">
      <c r="A1027" s="1305"/>
      <c r="B1027" s="1317">
        <v>43703</v>
      </c>
      <c r="C1027" s="1268">
        <v>1015</v>
      </c>
      <c r="D1027" s="1096" t="s">
        <v>101</v>
      </c>
      <c r="E1027" s="1096" t="s">
        <v>88</v>
      </c>
      <c r="F1027" s="1103">
        <v>4</v>
      </c>
      <c r="G1027" s="1292">
        <f t="shared" si="590"/>
        <v>5327272</v>
      </c>
      <c r="H1027" s="1103"/>
      <c r="I1027" s="816">
        <f t="shared" si="591"/>
        <v>0</v>
      </c>
      <c r="J1027" s="1103">
        <v>5</v>
      </c>
      <c r="K1027" s="1294">
        <f t="shared" si="593"/>
        <v>11159090</v>
      </c>
      <c r="L1027" s="1103">
        <v>1</v>
      </c>
      <c r="M1027" s="816">
        <f t="shared" si="592"/>
        <v>431818</v>
      </c>
      <c r="N1027" s="1109">
        <f t="shared" si="586"/>
        <v>10</v>
      </c>
      <c r="O1027" s="1094">
        <f t="shared" si="589"/>
        <v>16918180</v>
      </c>
      <c r="P1027" s="1094">
        <f t="shared" si="588"/>
        <v>400000</v>
      </c>
      <c r="Q1027" s="1096"/>
      <c r="R1027" s="1094">
        <f t="shared" si="567"/>
        <v>1331818</v>
      </c>
      <c r="S1027" s="1094">
        <f t="shared" si="568"/>
        <v>1931818</v>
      </c>
      <c r="T1027" s="1094">
        <f t="shared" si="569"/>
        <v>2231818</v>
      </c>
      <c r="U1027" s="1094">
        <f t="shared" si="570"/>
        <v>431818</v>
      </c>
      <c r="V1027" s="1096"/>
      <c r="W1027" s="1225"/>
      <c r="X1027" s="1096"/>
      <c r="Y1027" s="1225"/>
      <c r="Z1027" s="1287"/>
      <c r="AA1027" s="1225"/>
      <c r="AB1027" s="1287"/>
      <c r="AC1027" s="1225"/>
      <c r="AD1027" s="1225"/>
      <c r="AE1027" s="1463">
        <f t="shared" si="580"/>
        <v>0</v>
      </c>
      <c r="AF1027" s="1286">
        <f t="shared" si="575"/>
        <v>16918180</v>
      </c>
      <c r="AG1027" s="1096" t="s">
        <v>319</v>
      </c>
    </row>
    <row r="1028" spans="1:33" ht="15" customHeight="1" x14ac:dyDescent="0.25">
      <c r="A1028" s="1305"/>
      <c r="B1028" s="1317">
        <v>43705</v>
      </c>
      <c r="C1028" s="1268">
        <v>1016</v>
      </c>
      <c r="D1028" s="1096" t="s">
        <v>56</v>
      </c>
      <c r="E1028" s="1096" t="s">
        <v>57</v>
      </c>
      <c r="F1028" s="1103">
        <v>2</v>
      </c>
      <c r="G1028" s="1292">
        <f t="shared" si="590"/>
        <v>2663636</v>
      </c>
      <c r="H1028" s="1103">
        <v>2</v>
      </c>
      <c r="I1028" s="816">
        <f t="shared" si="591"/>
        <v>3863636</v>
      </c>
      <c r="J1028" s="1103">
        <v>8</v>
      </c>
      <c r="K1028" s="1294">
        <f t="shared" si="593"/>
        <v>17854544</v>
      </c>
      <c r="L1028" s="1103"/>
      <c r="M1028" s="816">
        <f t="shared" si="592"/>
        <v>0</v>
      </c>
      <c r="N1028" s="1109">
        <f t="shared" si="586"/>
        <v>12</v>
      </c>
      <c r="O1028" s="1094">
        <f t="shared" si="589"/>
        <v>24381816</v>
      </c>
      <c r="P1028" s="1094">
        <f t="shared" si="588"/>
        <v>480000</v>
      </c>
      <c r="Q1028" s="1096"/>
      <c r="R1028" s="1094">
        <f t="shared" ref="R1028:R1034" si="594">1331818</f>
        <v>1331818</v>
      </c>
      <c r="S1028" s="1094">
        <f t="shared" ref="S1028:S1034" si="595">1931818</f>
        <v>1931818</v>
      </c>
      <c r="T1028" s="1094">
        <f t="shared" ref="T1028:T1034" si="596">2231818</f>
        <v>2231818</v>
      </c>
      <c r="U1028" s="1094">
        <f t="shared" ref="U1028:U1034" si="597">431818</f>
        <v>431818</v>
      </c>
      <c r="V1028" s="1096"/>
      <c r="W1028" s="1225"/>
      <c r="X1028" s="1096"/>
      <c r="Y1028" s="1225"/>
      <c r="Z1028" s="1287"/>
      <c r="AA1028" s="1225"/>
      <c r="AB1028" s="1287"/>
      <c r="AC1028" s="1225"/>
      <c r="AD1028" s="1225"/>
      <c r="AE1028" s="1463">
        <f t="shared" si="580"/>
        <v>0</v>
      </c>
      <c r="AF1028" s="1286">
        <f t="shared" si="575"/>
        <v>24381816</v>
      </c>
      <c r="AG1028" s="1096"/>
    </row>
    <row r="1029" spans="1:33" ht="15" customHeight="1" x14ac:dyDescent="0.25">
      <c r="A1029" s="1305"/>
      <c r="B1029" s="1317">
        <v>43340</v>
      </c>
      <c r="C1029" s="1268">
        <v>1017</v>
      </c>
      <c r="D1029" s="1096" t="s">
        <v>87</v>
      </c>
      <c r="E1029" s="1096" t="s">
        <v>88</v>
      </c>
      <c r="F1029" s="1103"/>
      <c r="G1029" s="1292">
        <f t="shared" si="590"/>
        <v>0</v>
      </c>
      <c r="H1029" s="1103"/>
      <c r="I1029" s="816">
        <f t="shared" si="591"/>
        <v>0</v>
      </c>
      <c r="J1029" s="1103">
        <v>7</v>
      </c>
      <c r="K1029" s="1294">
        <f t="shared" si="593"/>
        <v>15622726</v>
      </c>
      <c r="L1029" s="1103">
        <v>3</v>
      </c>
      <c r="M1029" s="816">
        <f t="shared" si="592"/>
        <v>1295454</v>
      </c>
      <c r="N1029" s="1109">
        <f t="shared" si="586"/>
        <v>10</v>
      </c>
      <c r="O1029" s="1094">
        <f t="shared" si="589"/>
        <v>16918180</v>
      </c>
      <c r="P1029" s="1094">
        <f t="shared" si="588"/>
        <v>400000</v>
      </c>
      <c r="Q1029" s="1096"/>
      <c r="R1029" s="1094">
        <f t="shared" si="594"/>
        <v>1331818</v>
      </c>
      <c r="S1029" s="1094">
        <f t="shared" si="595"/>
        <v>1931818</v>
      </c>
      <c r="T1029" s="1094">
        <f t="shared" si="596"/>
        <v>2231818</v>
      </c>
      <c r="U1029" s="1094">
        <f t="shared" si="597"/>
        <v>431818</v>
      </c>
      <c r="V1029" s="1096"/>
      <c r="W1029" s="1225"/>
      <c r="X1029" s="1096"/>
      <c r="Y1029" s="1225"/>
      <c r="Z1029" s="1287"/>
      <c r="AA1029" s="1225"/>
      <c r="AB1029" s="1287"/>
      <c r="AC1029" s="1225"/>
      <c r="AD1029" s="1225"/>
      <c r="AE1029" s="1463">
        <f t="shared" si="580"/>
        <v>0</v>
      </c>
      <c r="AF1029" s="1286">
        <f t="shared" si="575"/>
        <v>16918180</v>
      </c>
      <c r="AG1029" s="1096"/>
    </row>
    <row r="1030" spans="1:33" ht="15" customHeight="1" x14ac:dyDescent="0.25">
      <c r="A1030" s="1305"/>
      <c r="B1030" s="1317">
        <v>43340</v>
      </c>
      <c r="C1030" s="1268">
        <v>1018</v>
      </c>
      <c r="D1030" s="1096" t="s">
        <v>317</v>
      </c>
      <c r="E1030" s="1096" t="s">
        <v>273</v>
      </c>
      <c r="F1030" s="1103"/>
      <c r="G1030" s="1292">
        <f t="shared" ref="G1030:G1034" si="598">F1030*R1030</f>
        <v>0</v>
      </c>
      <c r="H1030" s="1103"/>
      <c r="I1030" s="816">
        <f t="shared" si="591"/>
        <v>0</v>
      </c>
      <c r="J1030" s="1103">
        <v>8</v>
      </c>
      <c r="K1030" s="1294">
        <f t="shared" si="593"/>
        <v>17854544</v>
      </c>
      <c r="L1030" s="1103">
        <v>2</v>
      </c>
      <c r="M1030" s="816">
        <f t="shared" si="592"/>
        <v>863636</v>
      </c>
      <c r="N1030" s="1109">
        <f t="shared" si="586"/>
        <v>10</v>
      </c>
      <c r="O1030" s="1094">
        <f t="shared" si="589"/>
        <v>18718180</v>
      </c>
      <c r="P1030" s="1094">
        <f t="shared" si="588"/>
        <v>400000</v>
      </c>
      <c r="Q1030" s="1096"/>
      <c r="R1030" s="1094">
        <f t="shared" si="594"/>
        <v>1331818</v>
      </c>
      <c r="S1030" s="1094">
        <f t="shared" si="595"/>
        <v>1931818</v>
      </c>
      <c r="T1030" s="1094">
        <f t="shared" si="596"/>
        <v>2231818</v>
      </c>
      <c r="U1030" s="1094">
        <f t="shared" si="597"/>
        <v>431818</v>
      </c>
      <c r="V1030" s="1096"/>
      <c r="W1030" s="1225"/>
      <c r="X1030" s="1096"/>
      <c r="Y1030" s="1225"/>
      <c r="Z1030" s="1287"/>
      <c r="AA1030" s="1225"/>
      <c r="AB1030" s="1287"/>
      <c r="AC1030" s="1225"/>
      <c r="AD1030" s="1225"/>
      <c r="AE1030" s="1463">
        <f t="shared" si="580"/>
        <v>0</v>
      </c>
      <c r="AF1030" s="1286">
        <f t="shared" si="575"/>
        <v>18718180</v>
      </c>
      <c r="AG1030" s="1096"/>
    </row>
    <row r="1031" spans="1:33" ht="15" customHeight="1" x14ac:dyDescent="0.25">
      <c r="A1031" s="1305"/>
      <c r="B1031" s="1305"/>
      <c r="C1031" s="1268"/>
      <c r="D1031" s="1096"/>
      <c r="E1031" s="1096"/>
      <c r="F1031" s="1103"/>
      <c r="G1031" s="1292">
        <f t="shared" si="598"/>
        <v>0</v>
      </c>
      <c r="H1031" s="1103"/>
      <c r="I1031" s="816">
        <f t="shared" ref="I1031:I1034" si="599">H1031*S1031</f>
        <v>0</v>
      </c>
      <c r="J1031" s="1103"/>
      <c r="K1031" s="1294">
        <f t="shared" si="593"/>
        <v>0</v>
      </c>
      <c r="L1031" s="1103"/>
      <c r="M1031" s="816">
        <f t="shared" ref="M1031:M1034" si="600">L1031*U1031</f>
        <v>0</v>
      </c>
      <c r="N1031" s="1109">
        <f t="shared" si="586"/>
        <v>0</v>
      </c>
      <c r="O1031" s="1094">
        <f t="shared" si="589"/>
        <v>0</v>
      </c>
      <c r="P1031" s="1094">
        <f t="shared" si="588"/>
        <v>0</v>
      </c>
      <c r="Q1031" s="1096"/>
      <c r="R1031" s="1094">
        <f t="shared" si="594"/>
        <v>1331818</v>
      </c>
      <c r="S1031" s="1094">
        <f t="shared" si="595"/>
        <v>1931818</v>
      </c>
      <c r="T1031" s="1094">
        <f t="shared" si="596"/>
        <v>2231818</v>
      </c>
      <c r="U1031" s="1094">
        <f t="shared" si="597"/>
        <v>431818</v>
      </c>
      <c r="V1031" s="1096"/>
      <c r="W1031" s="1225"/>
      <c r="X1031" s="1096"/>
      <c r="Y1031" s="1225"/>
      <c r="Z1031" s="1287"/>
      <c r="AA1031" s="1225"/>
      <c r="AB1031" s="1287"/>
      <c r="AC1031" s="1225"/>
      <c r="AD1031" s="1225"/>
      <c r="AE1031" s="1463">
        <f t="shared" si="580"/>
        <v>0</v>
      </c>
      <c r="AF1031" s="1286">
        <f t="shared" ref="AF1031:AF1034" si="601">O1031-AE1031</f>
        <v>0</v>
      </c>
      <c r="AG1031" s="1096"/>
    </row>
    <row r="1032" spans="1:33" ht="15" customHeight="1" x14ac:dyDescent="0.25">
      <c r="A1032" s="1305"/>
      <c r="B1032" s="1305"/>
      <c r="C1032" s="1268"/>
      <c r="D1032" s="1096"/>
      <c r="E1032" s="1096"/>
      <c r="F1032" s="1103"/>
      <c r="G1032" s="1292">
        <f t="shared" si="598"/>
        <v>0</v>
      </c>
      <c r="H1032" s="1103"/>
      <c r="I1032" s="816">
        <f t="shared" si="599"/>
        <v>0</v>
      </c>
      <c r="J1032" s="1103"/>
      <c r="K1032" s="1294">
        <f t="shared" si="593"/>
        <v>0</v>
      </c>
      <c r="L1032" s="1103"/>
      <c r="M1032" s="816">
        <f t="shared" si="600"/>
        <v>0</v>
      </c>
      <c r="N1032" s="1109">
        <f t="shared" si="586"/>
        <v>0</v>
      </c>
      <c r="O1032" s="1094">
        <f t="shared" si="589"/>
        <v>0</v>
      </c>
      <c r="P1032" s="1094">
        <f t="shared" si="588"/>
        <v>0</v>
      </c>
      <c r="Q1032" s="1096"/>
      <c r="R1032" s="1094">
        <f t="shared" si="594"/>
        <v>1331818</v>
      </c>
      <c r="S1032" s="1094">
        <f t="shared" si="595"/>
        <v>1931818</v>
      </c>
      <c r="T1032" s="1094">
        <f t="shared" si="596"/>
        <v>2231818</v>
      </c>
      <c r="U1032" s="1094">
        <f t="shared" si="597"/>
        <v>431818</v>
      </c>
      <c r="V1032" s="1096"/>
      <c r="W1032" s="1225"/>
      <c r="X1032" s="1096"/>
      <c r="Y1032" s="1225"/>
      <c r="Z1032" s="1287"/>
      <c r="AA1032" s="1225"/>
      <c r="AB1032" s="1287"/>
      <c r="AC1032" s="1225"/>
      <c r="AD1032" s="1225"/>
      <c r="AE1032" s="1463">
        <f t="shared" si="580"/>
        <v>0</v>
      </c>
      <c r="AF1032" s="1286">
        <f t="shared" si="601"/>
        <v>0</v>
      </c>
      <c r="AG1032" s="1096"/>
    </row>
    <row r="1033" spans="1:33" ht="15" customHeight="1" x14ac:dyDescent="0.25">
      <c r="A1033" s="1305"/>
      <c r="B1033" s="1305"/>
      <c r="C1033" s="1268"/>
      <c r="D1033" s="1096"/>
      <c r="E1033" s="1096"/>
      <c r="F1033" s="1103"/>
      <c r="G1033" s="1292">
        <f t="shared" si="598"/>
        <v>0</v>
      </c>
      <c r="H1033" s="1103"/>
      <c r="I1033" s="816">
        <f t="shared" si="599"/>
        <v>0</v>
      </c>
      <c r="J1033" s="1103"/>
      <c r="K1033" s="1294">
        <f t="shared" si="593"/>
        <v>0</v>
      </c>
      <c r="L1033" s="1103"/>
      <c r="M1033" s="816">
        <f t="shared" si="600"/>
        <v>0</v>
      </c>
      <c r="N1033" s="1109">
        <f t="shared" si="586"/>
        <v>0</v>
      </c>
      <c r="O1033" s="1094">
        <f t="shared" si="589"/>
        <v>0</v>
      </c>
      <c r="P1033" s="1094">
        <f t="shared" si="588"/>
        <v>0</v>
      </c>
      <c r="Q1033" s="1096"/>
      <c r="R1033" s="1094">
        <f t="shared" si="594"/>
        <v>1331818</v>
      </c>
      <c r="S1033" s="1094">
        <f t="shared" si="595"/>
        <v>1931818</v>
      </c>
      <c r="T1033" s="1094">
        <f t="shared" si="596"/>
        <v>2231818</v>
      </c>
      <c r="U1033" s="1094">
        <f t="shared" si="597"/>
        <v>431818</v>
      </c>
      <c r="V1033" s="1096"/>
      <c r="W1033" s="1225"/>
      <c r="X1033" s="1096"/>
      <c r="Y1033" s="1225"/>
      <c r="Z1033" s="1287"/>
      <c r="AA1033" s="1225"/>
      <c r="AB1033" s="1287"/>
      <c r="AC1033" s="1225"/>
      <c r="AD1033" s="1225"/>
      <c r="AE1033" s="1463">
        <f t="shared" si="580"/>
        <v>0</v>
      </c>
      <c r="AF1033" s="1286">
        <f t="shared" si="601"/>
        <v>0</v>
      </c>
      <c r="AG1033" s="1096"/>
    </row>
    <row r="1034" spans="1:33" ht="15" customHeight="1" x14ac:dyDescent="0.25">
      <c r="A1034" s="1305"/>
      <c r="B1034" s="1305"/>
      <c r="C1034" s="1268"/>
      <c r="D1034" s="1096"/>
      <c r="E1034" s="1096"/>
      <c r="F1034" s="1103"/>
      <c r="G1034" s="1292">
        <f t="shared" si="598"/>
        <v>0</v>
      </c>
      <c r="H1034" s="1103"/>
      <c r="I1034" s="816">
        <f t="shared" si="599"/>
        <v>0</v>
      </c>
      <c r="J1034" s="1103"/>
      <c r="K1034" s="1294">
        <f t="shared" si="593"/>
        <v>0</v>
      </c>
      <c r="L1034" s="1103"/>
      <c r="M1034" s="816">
        <f t="shared" si="600"/>
        <v>0</v>
      </c>
      <c r="N1034" s="1109">
        <f t="shared" si="586"/>
        <v>0</v>
      </c>
      <c r="O1034" s="1094">
        <f t="shared" si="589"/>
        <v>0</v>
      </c>
      <c r="P1034" s="1094">
        <f t="shared" si="588"/>
        <v>0</v>
      </c>
      <c r="Q1034" s="1096"/>
      <c r="R1034" s="1094">
        <f t="shared" si="594"/>
        <v>1331818</v>
      </c>
      <c r="S1034" s="1094">
        <f t="shared" si="595"/>
        <v>1931818</v>
      </c>
      <c r="T1034" s="1094">
        <f t="shared" si="596"/>
        <v>2231818</v>
      </c>
      <c r="U1034" s="1094">
        <f t="shared" si="597"/>
        <v>431818</v>
      </c>
      <c r="V1034" s="1096"/>
      <c r="W1034" s="1225"/>
      <c r="X1034" s="1096"/>
      <c r="Y1034" s="1225"/>
      <c r="Z1034" s="1287"/>
      <c r="AA1034" s="1225"/>
      <c r="AB1034" s="1287"/>
      <c r="AC1034" s="1225"/>
      <c r="AD1034" s="1225"/>
      <c r="AE1034" s="1223">
        <f t="shared" ref="AE1034" si="602">W1034+Y1034+AA1034+AC1034</f>
        <v>0</v>
      </c>
      <c r="AF1034" s="1286">
        <f t="shared" si="601"/>
        <v>0</v>
      </c>
      <c r="AG1034" s="1096"/>
    </row>
  </sheetData>
  <mergeCells count="29">
    <mergeCell ref="F4:M4"/>
    <mergeCell ref="D1:D2"/>
    <mergeCell ref="N4:N6"/>
    <mergeCell ref="O4:O6"/>
    <mergeCell ref="P4:P6"/>
    <mergeCell ref="F5:G5"/>
    <mergeCell ref="H5:I5"/>
    <mergeCell ref="J5:K5"/>
    <mergeCell ref="A4:A6"/>
    <mergeCell ref="B4:B6"/>
    <mergeCell ref="C4:C6"/>
    <mergeCell ref="D4:D6"/>
    <mergeCell ref="E4:E6"/>
    <mergeCell ref="AG5:AG6"/>
    <mergeCell ref="AE1:AF2"/>
    <mergeCell ref="V5:V6"/>
    <mergeCell ref="W5:W6"/>
    <mergeCell ref="X5:X6"/>
    <mergeCell ref="Y5:Y6"/>
    <mergeCell ref="Z5:Z6"/>
    <mergeCell ref="AA5:AA6"/>
    <mergeCell ref="V4:AF4"/>
    <mergeCell ref="AB5:AB6"/>
    <mergeCell ref="AC5:AC6"/>
    <mergeCell ref="AE5:AE6"/>
    <mergeCell ref="AF5:AF6"/>
    <mergeCell ref="E2:AC2"/>
    <mergeCell ref="L5:M5"/>
    <mergeCell ref="Q5:Q6"/>
  </mergeCells>
  <pageMargins left="0.7" right="0.7" top="0.75" bottom="0.75" header="0.3" footer="0.3"/>
  <pageSetup paperSize="9" scale="63" orientation="landscape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19"/>
  <sheetViews>
    <sheetView topLeftCell="A799" workbookViewId="0">
      <selection activeCell="AI808" sqref="AI808"/>
    </sheetView>
  </sheetViews>
  <sheetFormatPr defaultRowHeight="15" x14ac:dyDescent="0.25"/>
  <cols>
    <col min="1" max="1" width="4" customWidth="1"/>
    <col min="2" max="2" width="9" customWidth="1"/>
    <col min="3" max="3" width="6.140625" customWidth="1"/>
    <col min="4" max="4" width="17.140625" customWidth="1"/>
    <col min="5" max="5" width="6" customWidth="1"/>
    <col min="6" max="6" width="3.7109375" hidden="1" customWidth="1"/>
    <col min="7" max="7" width="11.28515625" hidden="1" customWidth="1"/>
    <col min="8" max="8" width="3.85546875" hidden="1" customWidth="1"/>
    <col min="9" max="9" width="12" hidden="1" customWidth="1"/>
    <col min="10" max="10" width="3.85546875" hidden="1" customWidth="1"/>
    <col min="11" max="11" width="12.42578125" hidden="1" customWidth="1"/>
    <col min="12" max="12" width="3.5703125" hidden="1" customWidth="1"/>
    <col min="13" max="13" width="11.5703125" hidden="1" customWidth="1"/>
    <col min="14" max="14" width="5.7109375" hidden="1" customWidth="1"/>
    <col min="15" max="15" width="0.7109375" hidden="1" customWidth="1"/>
    <col min="16" max="16" width="7.140625" hidden="1" customWidth="1"/>
    <col min="17" max="17" width="0.42578125" customWidth="1"/>
    <col min="18" max="18" width="1.85546875" customWidth="1"/>
    <col min="19" max="19" width="11" hidden="1" customWidth="1"/>
    <col min="20" max="20" width="10.85546875" hidden="1" customWidth="1"/>
    <col min="21" max="21" width="11.42578125" hidden="1" customWidth="1"/>
    <col min="22" max="22" width="9.140625" hidden="1" customWidth="1"/>
    <col min="23" max="23" width="10.7109375" hidden="1" customWidth="1"/>
    <col min="24" max="24" width="12.140625" hidden="1" customWidth="1"/>
    <col min="25" max="25" width="10.5703125" hidden="1" customWidth="1"/>
    <col min="26" max="26" width="11.5703125" hidden="1" customWidth="1"/>
    <col min="27" max="27" width="10.5703125" hidden="1" customWidth="1"/>
    <col min="28" max="28" width="10" hidden="1" customWidth="1"/>
    <col min="29" max="29" width="10.7109375" hidden="1" customWidth="1"/>
    <col min="30" max="30" width="10" hidden="1" customWidth="1"/>
    <col min="31" max="31" width="12.140625" customWidth="1"/>
    <col min="32" max="32" width="13.7109375" customWidth="1"/>
    <col min="33" max="33" width="11.7109375" customWidth="1"/>
    <col min="34" max="34" width="10.7109375" customWidth="1"/>
  </cols>
  <sheetData>
    <row r="1" spans="1:34" ht="15" customHeight="1" x14ac:dyDescent="0.25">
      <c r="A1" s="12"/>
      <c r="B1" s="12"/>
      <c r="C1" s="12"/>
      <c r="D1" s="3022" t="s">
        <v>179</v>
      </c>
      <c r="E1" s="12"/>
      <c r="F1" s="12"/>
      <c r="G1" s="12"/>
      <c r="H1" s="12"/>
      <c r="I1" s="12"/>
      <c r="J1" s="12"/>
      <c r="K1" s="12"/>
      <c r="L1" s="12"/>
      <c r="M1" s="12"/>
      <c r="N1" s="28"/>
      <c r="O1" s="3023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3008" t="s">
        <v>220</v>
      </c>
      <c r="AF1" s="3009"/>
      <c r="AG1" s="22"/>
    </row>
    <row r="2" spans="1:34" ht="15" customHeight="1" x14ac:dyDescent="0.25">
      <c r="A2" s="12"/>
      <c r="B2" s="12"/>
      <c r="C2" s="12"/>
      <c r="D2" s="3022"/>
      <c r="E2" s="12"/>
      <c r="F2" s="12"/>
      <c r="G2" s="12"/>
      <c r="H2" s="12"/>
      <c r="I2" s="12"/>
      <c r="J2" s="12"/>
      <c r="K2" s="12"/>
      <c r="L2" s="12"/>
      <c r="M2" s="12"/>
      <c r="N2" s="28"/>
      <c r="O2" s="3023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3010"/>
      <c r="AF2" s="3011"/>
      <c r="AG2" s="22"/>
    </row>
    <row r="3" spans="1:34" ht="15" customHeight="1" thickBot="1" x14ac:dyDescent="0.3"/>
    <row r="4" spans="1:34" ht="15" customHeight="1" thickBot="1" x14ac:dyDescent="0.3">
      <c r="A4" s="3024" t="s">
        <v>10</v>
      </c>
      <c r="B4" s="3027" t="s">
        <v>11</v>
      </c>
      <c r="C4" s="3027" t="s">
        <v>12</v>
      </c>
      <c r="D4" s="3027" t="s">
        <v>13</v>
      </c>
      <c r="E4" s="3027" t="s">
        <v>14</v>
      </c>
      <c r="F4" s="3030" t="s">
        <v>15</v>
      </c>
      <c r="G4" s="3031"/>
      <c r="H4" s="3031"/>
      <c r="I4" s="3031"/>
      <c r="J4" s="3031"/>
      <c r="K4" s="3031"/>
      <c r="L4" s="3031"/>
      <c r="M4" s="3032"/>
      <c r="N4" s="3033" t="s">
        <v>16</v>
      </c>
      <c r="O4" s="3033" t="s">
        <v>17</v>
      </c>
      <c r="P4" s="3033" t="s">
        <v>18</v>
      </c>
      <c r="Q4" s="853" t="s">
        <v>19</v>
      </c>
      <c r="R4" s="854"/>
      <c r="S4" s="854"/>
      <c r="T4" s="854"/>
      <c r="U4" s="854"/>
      <c r="V4" s="854"/>
      <c r="W4" s="3036" t="s">
        <v>107</v>
      </c>
      <c r="X4" s="3037"/>
      <c r="Y4" s="3037"/>
      <c r="Z4" s="3037"/>
      <c r="AA4" s="3037"/>
      <c r="AB4" s="3037"/>
      <c r="AC4" s="3037"/>
      <c r="AD4" s="3037"/>
      <c r="AE4" s="3037"/>
      <c r="AF4" s="3038"/>
      <c r="AG4" s="444"/>
      <c r="AH4" s="444"/>
    </row>
    <row r="5" spans="1:34" ht="15" customHeight="1" thickBot="1" x14ac:dyDescent="0.3">
      <c r="A5" s="3025"/>
      <c r="B5" s="3028"/>
      <c r="C5" s="3028"/>
      <c r="D5" s="3028"/>
      <c r="E5" s="3028"/>
      <c r="F5" s="3030" t="s">
        <v>20</v>
      </c>
      <c r="G5" s="3032"/>
      <c r="H5" s="3030" t="s">
        <v>21</v>
      </c>
      <c r="I5" s="3032"/>
      <c r="J5" s="3030" t="s">
        <v>22</v>
      </c>
      <c r="K5" s="3032"/>
      <c r="L5" s="3030" t="s">
        <v>23</v>
      </c>
      <c r="M5" s="3032"/>
      <c r="N5" s="3034"/>
      <c r="O5" s="3034"/>
      <c r="P5" s="3034"/>
      <c r="Q5" s="3039" t="s">
        <v>24</v>
      </c>
      <c r="R5" s="854"/>
      <c r="S5" s="854"/>
      <c r="T5" s="854"/>
      <c r="U5" s="854"/>
      <c r="V5" s="854"/>
      <c r="W5" s="3041" t="s">
        <v>108</v>
      </c>
      <c r="X5" s="3041" t="s">
        <v>109</v>
      </c>
      <c r="Y5" s="3041" t="s">
        <v>108</v>
      </c>
      <c r="Z5" s="3041" t="s">
        <v>110</v>
      </c>
      <c r="AA5" s="3041" t="s">
        <v>108</v>
      </c>
      <c r="AB5" s="3051" t="s">
        <v>111</v>
      </c>
      <c r="AC5" s="3041" t="s">
        <v>108</v>
      </c>
      <c r="AD5" s="3051" t="s">
        <v>112</v>
      </c>
      <c r="AE5" s="3043" t="s">
        <v>113</v>
      </c>
      <c r="AF5" s="3045" t="s">
        <v>114</v>
      </c>
      <c r="AG5" s="3047" t="s">
        <v>178</v>
      </c>
      <c r="AH5" s="444"/>
    </row>
    <row r="6" spans="1:34" ht="15" customHeight="1" thickBot="1" x14ac:dyDescent="0.3">
      <c r="A6" s="3026"/>
      <c r="B6" s="3029"/>
      <c r="C6" s="3029"/>
      <c r="D6" s="3029"/>
      <c r="E6" s="3029"/>
      <c r="F6" s="1092" t="s">
        <v>25</v>
      </c>
      <c r="G6" s="1092" t="s">
        <v>26</v>
      </c>
      <c r="H6" s="1092" t="s">
        <v>25</v>
      </c>
      <c r="I6" s="1092" t="s">
        <v>26</v>
      </c>
      <c r="J6" s="1092" t="s">
        <v>25</v>
      </c>
      <c r="K6" s="1092" t="s">
        <v>26</v>
      </c>
      <c r="L6" s="1092" t="s">
        <v>25</v>
      </c>
      <c r="M6" s="1092" t="s">
        <v>26</v>
      </c>
      <c r="N6" s="3035"/>
      <c r="O6" s="3035"/>
      <c r="P6" s="3035"/>
      <c r="Q6" s="3040"/>
      <c r="R6" s="18"/>
      <c r="S6" s="855" t="s">
        <v>20</v>
      </c>
      <c r="T6" s="855" t="s">
        <v>27</v>
      </c>
      <c r="U6" s="855" t="s">
        <v>28</v>
      </c>
      <c r="V6" s="855" t="s">
        <v>29</v>
      </c>
      <c r="W6" s="3042"/>
      <c r="X6" s="3042"/>
      <c r="Y6" s="3042"/>
      <c r="Z6" s="3042"/>
      <c r="AA6" s="3042"/>
      <c r="AB6" s="3052"/>
      <c r="AC6" s="3042"/>
      <c r="AD6" s="3052"/>
      <c r="AE6" s="3044"/>
      <c r="AF6" s="3046"/>
      <c r="AG6" s="3048"/>
      <c r="AH6" s="444"/>
    </row>
    <row r="7" spans="1:34" ht="15" hidden="1" customHeight="1" x14ac:dyDescent="0.25">
      <c r="A7" s="832">
        <v>1</v>
      </c>
      <c r="B7" s="833">
        <v>43477</v>
      </c>
      <c r="C7" s="834">
        <v>1</v>
      </c>
      <c r="D7" s="835" t="s">
        <v>30</v>
      </c>
      <c r="E7" s="836" t="s">
        <v>31</v>
      </c>
      <c r="F7" s="837"/>
      <c r="G7" s="838">
        <f t="shared" ref="G7:G70" si="0">F7*S7</f>
        <v>0</v>
      </c>
      <c r="H7" s="839">
        <v>1</v>
      </c>
      <c r="I7" s="840">
        <f t="shared" ref="I7:I70" si="1">H7*T7</f>
        <v>1931818</v>
      </c>
      <c r="J7" s="841">
        <v>4</v>
      </c>
      <c r="K7" s="840">
        <f t="shared" ref="K7:K70" si="2">J7*U7</f>
        <v>8927272</v>
      </c>
      <c r="L7" s="842">
        <v>1</v>
      </c>
      <c r="M7" s="840">
        <f t="shared" ref="M7:M70" si="3">L7*V7</f>
        <v>431818</v>
      </c>
      <c r="N7" s="843">
        <f t="shared" ref="N7:O38" si="4">+L7+J7+H7+F7</f>
        <v>6</v>
      </c>
      <c r="O7" s="844">
        <f t="shared" si="4"/>
        <v>11290908</v>
      </c>
      <c r="P7" s="845">
        <f t="shared" ref="P7:P70" si="5">+N7*40000</f>
        <v>240000</v>
      </c>
      <c r="Q7" s="846"/>
      <c r="R7" s="19"/>
      <c r="S7" s="847">
        <f t="shared" ref="S7:S70" si="6">1331818</f>
        <v>1331818</v>
      </c>
      <c r="T7" s="847">
        <f t="shared" ref="T7:T70" si="7">1931818</f>
        <v>1931818</v>
      </c>
      <c r="U7" s="847">
        <f t="shared" ref="U7:U70" si="8">2231818</f>
        <v>2231818</v>
      </c>
      <c r="V7" s="847">
        <f t="shared" ref="V7:V70" si="9">431818</f>
        <v>431818</v>
      </c>
      <c r="W7" s="856">
        <v>43480</v>
      </c>
      <c r="X7" s="844">
        <v>11290908</v>
      </c>
      <c r="Y7" s="844"/>
      <c r="Z7" s="844"/>
      <c r="AA7" s="844"/>
      <c r="AB7" s="857"/>
      <c r="AC7" s="857"/>
      <c r="AD7" s="444"/>
      <c r="AE7" s="858">
        <f>X7+Z7+AB7+AD7</f>
        <v>11290908</v>
      </c>
      <c r="AF7" s="1081">
        <f t="shared" ref="AF7:AF70" si="10">O7-AE7</f>
        <v>0</v>
      </c>
      <c r="AG7" s="444"/>
      <c r="AH7" s="444"/>
    </row>
    <row r="8" spans="1:34" ht="15" hidden="1" customHeight="1" x14ac:dyDescent="0.25">
      <c r="A8" s="848">
        <f>+A7+1</f>
        <v>2</v>
      </c>
      <c r="B8" s="833">
        <f>+B7</f>
        <v>43477</v>
      </c>
      <c r="C8" s="849">
        <f>+C7+1</f>
        <v>2</v>
      </c>
      <c r="D8" s="835" t="s">
        <v>32</v>
      </c>
      <c r="E8" s="836" t="s">
        <v>31</v>
      </c>
      <c r="F8" s="850"/>
      <c r="G8" s="838">
        <f t="shared" si="0"/>
        <v>0</v>
      </c>
      <c r="H8" s="839">
        <v>1</v>
      </c>
      <c r="I8" s="840">
        <f t="shared" si="1"/>
        <v>1931818</v>
      </c>
      <c r="J8" s="841">
        <v>3</v>
      </c>
      <c r="K8" s="840">
        <f t="shared" si="2"/>
        <v>6695454</v>
      </c>
      <c r="L8" s="842">
        <v>2</v>
      </c>
      <c r="M8" s="840">
        <f t="shared" si="3"/>
        <v>863636</v>
      </c>
      <c r="N8" s="851">
        <f t="shared" si="4"/>
        <v>6</v>
      </c>
      <c r="O8" s="844">
        <f t="shared" si="4"/>
        <v>9490908</v>
      </c>
      <c r="P8" s="845">
        <f t="shared" si="5"/>
        <v>240000</v>
      </c>
      <c r="Q8" s="846"/>
      <c r="R8" s="19"/>
      <c r="S8" s="847">
        <f t="shared" si="6"/>
        <v>1331818</v>
      </c>
      <c r="T8" s="847">
        <f t="shared" si="7"/>
        <v>1931818</v>
      </c>
      <c r="U8" s="847">
        <f t="shared" si="8"/>
        <v>2231818</v>
      </c>
      <c r="V8" s="847">
        <f t="shared" si="9"/>
        <v>431818</v>
      </c>
      <c r="W8" s="856">
        <v>43480</v>
      </c>
      <c r="X8" s="844">
        <v>9490908</v>
      </c>
      <c r="Y8" s="844"/>
      <c r="Z8" s="844"/>
      <c r="AA8" s="844"/>
      <c r="AB8" s="857"/>
      <c r="AC8" s="857"/>
      <c r="AD8" s="444"/>
      <c r="AE8" s="858">
        <f t="shared" ref="AE8:AE35" si="11">X8+Z8+AB8+AD8</f>
        <v>9490908</v>
      </c>
      <c r="AF8" s="1081">
        <f t="shared" si="10"/>
        <v>0</v>
      </c>
      <c r="AG8" s="444"/>
      <c r="AH8" s="444"/>
    </row>
    <row r="9" spans="1:34" ht="15" hidden="1" customHeight="1" x14ac:dyDescent="0.25">
      <c r="A9" s="848">
        <f t="shared" ref="A9:A35" si="12">+A8+1</f>
        <v>3</v>
      </c>
      <c r="B9" s="833">
        <f t="shared" ref="B9:B35" si="13">+B8</f>
        <v>43477</v>
      </c>
      <c r="C9" s="849">
        <f t="shared" ref="C9:C35" si="14">+C8+1</f>
        <v>3</v>
      </c>
      <c r="D9" s="852" t="s">
        <v>33</v>
      </c>
      <c r="E9" s="836" t="s">
        <v>31</v>
      </c>
      <c r="F9" s="850"/>
      <c r="G9" s="838">
        <f t="shared" si="0"/>
        <v>0</v>
      </c>
      <c r="H9" s="839">
        <v>5</v>
      </c>
      <c r="I9" s="840">
        <f t="shared" si="1"/>
        <v>9659090</v>
      </c>
      <c r="J9" s="841">
        <v>5</v>
      </c>
      <c r="K9" s="840">
        <f t="shared" si="2"/>
        <v>11159090</v>
      </c>
      <c r="L9" s="842">
        <v>2</v>
      </c>
      <c r="M9" s="840">
        <f t="shared" si="3"/>
        <v>863636</v>
      </c>
      <c r="N9" s="851">
        <f t="shared" si="4"/>
        <v>12</v>
      </c>
      <c r="O9" s="844">
        <f t="shared" si="4"/>
        <v>21681816</v>
      </c>
      <c r="P9" s="845">
        <f t="shared" si="5"/>
        <v>480000</v>
      </c>
      <c r="Q9" s="846"/>
      <c r="R9" s="19"/>
      <c r="S9" s="847">
        <f t="shared" si="6"/>
        <v>1331818</v>
      </c>
      <c r="T9" s="847">
        <f t="shared" si="7"/>
        <v>1931818</v>
      </c>
      <c r="U9" s="847">
        <f t="shared" si="8"/>
        <v>2231818</v>
      </c>
      <c r="V9" s="847">
        <f t="shared" si="9"/>
        <v>431818</v>
      </c>
      <c r="W9" s="856">
        <v>43480</v>
      </c>
      <c r="X9" s="844">
        <v>21681816</v>
      </c>
      <c r="Y9" s="834"/>
      <c r="Z9" s="844"/>
      <c r="AA9" s="844"/>
      <c r="AB9" s="857"/>
      <c r="AC9" s="857"/>
      <c r="AD9" s="444"/>
      <c r="AE9" s="858">
        <f t="shared" si="11"/>
        <v>21681816</v>
      </c>
      <c r="AF9" s="1081">
        <f t="shared" si="10"/>
        <v>0</v>
      </c>
      <c r="AG9" s="444"/>
      <c r="AH9" s="444"/>
    </row>
    <row r="10" spans="1:34" ht="15" hidden="1" customHeight="1" x14ac:dyDescent="0.25">
      <c r="A10" s="848">
        <f t="shared" si="12"/>
        <v>4</v>
      </c>
      <c r="B10" s="833">
        <f t="shared" si="13"/>
        <v>43477</v>
      </c>
      <c r="C10" s="849">
        <f t="shared" si="14"/>
        <v>4</v>
      </c>
      <c r="D10" s="835" t="s">
        <v>34</v>
      </c>
      <c r="E10" s="836" t="s">
        <v>31</v>
      </c>
      <c r="F10" s="850"/>
      <c r="G10" s="838">
        <f t="shared" si="0"/>
        <v>0</v>
      </c>
      <c r="H10" s="839">
        <v>1</v>
      </c>
      <c r="I10" s="840">
        <f t="shared" si="1"/>
        <v>1931818</v>
      </c>
      <c r="J10" s="841">
        <v>4</v>
      </c>
      <c r="K10" s="840">
        <f t="shared" si="2"/>
        <v>8927272</v>
      </c>
      <c r="L10" s="842">
        <v>2</v>
      </c>
      <c r="M10" s="840">
        <f t="shared" si="3"/>
        <v>863636</v>
      </c>
      <c r="N10" s="851">
        <f t="shared" si="4"/>
        <v>7</v>
      </c>
      <c r="O10" s="844">
        <f t="shared" si="4"/>
        <v>11722726</v>
      </c>
      <c r="P10" s="845">
        <f t="shared" si="5"/>
        <v>280000</v>
      </c>
      <c r="Q10" s="846"/>
      <c r="R10" s="19"/>
      <c r="S10" s="847">
        <f t="shared" si="6"/>
        <v>1331818</v>
      </c>
      <c r="T10" s="847">
        <f t="shared" si="7"/>
        <v>1931818</v>
      </c>
      <c r="U10" s="847">
        <f t="shared" si="8"/>
        <v>2231818</v>
      </c>
      <c r="V10" s="847">
        <f t="shared" si="9"/>
        <v>431818</v>
      </c>
      <c r="W10" s="856">
        <v>43475</v>
      </c>
      <c r="X10" s="844">
        <v>11722726</v>
      </c>
      <c r="Y10" s="834"/>
      <c r="Z10" s="844"/>
      <c r="AA10" s="844"/>
      <c r="AB10" s="857"/>
      <c r="AC10" s="857"/>
      <c r="AD10" s="444"/>
      <c r="AE10" s="858">
        <f t="shared" si="11"/>
        <v>11722726</v>
      </c>
      <c r="AF10" s="1081">
        <f t="shared" si="10"/>
        <v>0</v>
      </c>
      <c r="AG10" s="444"/>
      <c r="AH10" s="444"/>
    </row>
    <row r="11" spans="1:34" ht="15" hidden="1" customHeight="1" x14ac:dyDescent="0.25">
      <c r="A11" s="848">
        <f t="shared" si="12"/>
        <v>5</v>
      </c>
      <c r="B11" s="833">
        <f t="shared" si="13"/>
        <v>43477</v>
      </c>
      <c r="C11" s="849">
        <f t="shared" si="14"/>
        <v>5</v>
      </c>
      <c r="D11" s="835" t="s">
        <v>35</v>
      </c>
      <c r="E11" s="836" t="s">
        <v>31</v>
      </c>
      <c r="F11" s="850"/>
      <c r="G11" s="838">
        <f t="shared" si="0"/>
        <v>0</v>
      </c>
      <c r="H11" s="839">
        <v>1</v>
      </c>
      <c r="I11" s="840">
        <f t="shared" si="1"/>
        <v>1931818</v>
      </c>
      <c r="J11" s="841">
        <v>3</v>
      </c>
      <c r="K11" s="840">
        <f t="shared" si="2"/>
        <v>6695454</v>
      </c>
      <c r="L11" s="842">
        <v>1</v>
      </c>
      <c r="M11" s="840">
        <f t="shared" si="3"/>
        <v>431818</v>
      </c>
      <c r="N11" s="851">
        <f t="shared" si="4"/>
        <v>5</v>
      </c>
      <c r="O11" s="844">
        <f t="shared" si="4"/>
        <v>9059090</v>
      </c>
      <c r="P11" s="845">
        <f t="shared" si="5"/>
        <v>200000</v>
      </c>
      <c r="Q11" s="846"/>
      <c r="R11" s="19"/>
      <c r="S11" s="847">
        <f t="shared" si="6"/>
        <v>1331818</v>
      </c>
      <c r="T11" s="847">
        <f t="shared" si="7"/>
        <v>1931818</v>
      </c>
      <c r="U11" s="847">
        <f t="shared" si="8"/>
        <v>2231818</v>
      </c>
      <c r="V11" s="847">
        <f t="shared" si="9"/>
        <v>431818</v>
      </c>
      <c r="W11" s="856">
        <v>43481</v>
      </c>
      <c r="X11" s="844">
        <v>9059090</v>
      </c>
      <c r="Y11" s="844"/>
      <c r="Z11" s="844"/>
      <c r="AA11" s="844"/>
      <c r="AB11" s="857"/>
      <c r="AC11" s="857"/>
      <c r="AD11" s="444"/>
      <c r="AE11" s="858">
        <f t="shared" si="11"/>
        <v>9059090</v>
      </c>
      <c r="AF11" s="1081">
        <f t="shared" si="10"/>
        <v>0</v>
      </c>
      <c r="AG11" s="444"/>
      <c r="AH11" s="444"/>
    </row>
    <row r="12" spans="1:34" ht="15" hidden="1" customHeight="1" x14ac:dyDescent="0.25">
      <c r="A12" s="848">
        <f t="shared" si="12"/>
        <v>6</v>
      </c>
      <c r="B12" s="833">
        <f t="shared" si="13"/>
        <v>43477</v>
      </c>
      <c r="C12" s="849">
        <f t="shared" si="14"/>
        <v>6</v>
      </c>
      <c r="D12" s="835" t="s">
        <v>36</v>
      </c>
      <c r="E12" s="836" t="s">
        <v>31</v>
      </c>
      <c r="F12" s="850"/>
      <c r="G12" s="838">
        <f t="shared" si="0"/>
        <v>0</v>
      </c>
      <c r="H12" s="839">
        <v>1</v>
      </c>
      <c r="I12" s="840">
        <f t="shared" si="1"/>
        <v>1931818</v>
      </c>
      <c r="J12" s="841">
        <v>4</v>
      </c>
      <c r="K12" s="840">
        <f t="shared" si="2"/>
        <v>8927272</v>
      </c>
      <c r="L12" s="842">
        <v>1</v>
      </c>
      <c r="M12" s="840">
        <f t="shared" si="3"/>
        <v>431818</v>
      </c>
      <c r="N12" s="851">
        <f t="shared" si="4"/>
        <v>6</v>
      </c>
      <c r="O12" s="844">
        <f t="shared" si="4"/>
        <v>11290908</v>
      </c>
      <c r="P12" s="845">
        <f t="shared" si="5"/>
        <v>240000</v>
      </c>
      <c r="Q12" s="846"/>
      <c r="R12" s="19"/>
      <c r="S12" s="847">
        <f t="shared" si="6"/>
        <v>1331818</v>
      </c>
      <c r="T12" s="847">
        <f t="shared" si="7"/>
        <v>1931818</v>
      </c>
      <c r="U12" s="847">
        <f t="shared" si="8"/>
        <v>2231818</v>
      </c>
      <c r="V12" s="847">
        <f t="shared" si="9"/>
        <v>431818</v>
      </c>
      <c r="W12" s="856">
        <v>43475</v>
      </c>
      <c r="X12" s="844">
        <v>11290908</v>
      </c>
      <c r="Y12" s="844"/>
      <c r="Z12" s="844"/>
      <c r="AA12" s="844"/>
      <c r="AB12" s="857"/>
      <c r="AC12" s="857"/>
      <c r="AD12" s="444"/>
      <c r="AE12" s="858">
        <f t="shared" si="11"/>
        <v>11290908</v>
      </c>
      <c r="AF12" s="1081">
        <f t="shared" si="10"/>
        <v>0</v>
      </c>
      <c r="AG12" s="444"/>
      <c r="AH12" s="444"/>
    </row>
    <row r="13" spans="1:34" ht="15" hidden="1" customHeight="1" x14ac:dyDescent="0.25">
      <c r="A13" s="848">
        <f t="shared" si="12"/>
        <v>7</v>
      </c>
      <c r="B13" s="833">
        <f t="shared" si="13"/>
        <v>43477</v>
      </c>
      <c r="C13" s="849">
        <f t="shared" si="14"/>
        <v>7</v>
      </c>
      <c r="D13" s="835" t="s">
        <v>37</v>
      </c>
      <c r="E13" s="836" t="s">
        <v>31</v>
      </c>
      <c r="F13" s="850"/>
      <c r="G13" s="838">
        <f t="shared" si="0"/>
        <v>0</v>
      </c>
      <c r="H13" s="839">
        <v>2</v>
      </c>
      <c r="I13" s="840">
        <f t="shared" si="1"/>
        <v>3863636</v>
      </c>
      <c r="J13" s="841">
        <v>4</v>
      </c>
      <c r="K13" s="840">
        <f t="shared" si="2"/>
        <v>8927272</v>
      </c>
      <c r="L13" s="842"/>
      <c r="M13" s="840">
        <f t="shared" si="3"/>
        <v>0</v>
      </c>
      <c r="N13" s="851">
        <f t="shared" si="4"/>
        <v>6</v>
      </c>
      <c r="O13" s="844">
        <f t="shared" si="4"/>
        <v>12790908</v>
      </c>
      <c r="P13" s="845">
        <f t="shared" si="5"/>
        <v>240000</v>
      </c>
      <c r="Q13" s="846"/>
      <c r="R13" s="19"/>
      <c r="S13" s="847">
        <f t="shared" si="6"/>
        <v>1331818</v>
      </c>
      <c r="T13" s="847">
        <f t="shared" si="7"/>
        <v>1931818</v>
      </c>
      <c r="U13" s="847">
        <f t="shared" si="8"/>
        <v>2231818</v>
      </c>
      <c r="V13" s="847">
        <f t="shared" si="9"/>
        <v>431818</v>
      </c>
      <c r="W13" s="856">
        <v>43475</v>
      </c>
      <c r="X13" s="844">
        <v>12790908</v>
      </c>
      <c r="Y13" s="844"/>
      <c r="Z13" s="844"/>
      <c r="AA13" s="844"/>
      <c r="AB13" s="857"/>
      <c r="AC13" s="857"/>
      <c r="AD13" s="444"/>
      <c r="AE13" s="858">
        <f t="shared" si="11"/>
        <v>12790908</v>
      </c>
      <c r="AF13" s="1081">
        <f t="shared" si="10"/>
        <v>0</v>
      </c>
      <c r="AG13" s="444"/>
      <c r="AH13" s="444"/>
    </row>
    <row r="14" spans="1:34" ht="15" hidden="1" customHeight="1" x14ac:dyDescent="0.25">
      <c r="A14" s="848">
        <f t="shared" si="12"/>
        <v>8</v>
      </c>
      <c r="B14" s="833">
        <f t="shared" si="13"/>
        <v>43477</v>
      </c>
      <c r="C14" s="849">
        <f t="shared" si="14"/>
        <v>8</v>
      </c>
      <c r="D14" s="835" t="s">
        <v>38</v>
      </c>
      <c r="E14" s="836" t="s">
        <v>31</v>
      </c>
      <c r="F14" s="850"/>
      <c r="G14" s="838">
        <f t="shared" si="0"/>
        <v>0</v>
      </c>
      <c r="H14" s="839">
        <v>1</v>
      </c>
      <c r="I14" s="840">
        <f t="shared" si="1"/>
        <v>1931818</v>
      </c>
      <c r="J14" s="841">
        <v>3</v>
      </c>
      <c r="K14" s="840">
        <f t="shared" si="2"/>
        <v>6695454</v>
      </c>
      <c r="L14" s="842">
        <v>2</v>
      </c>
      <c r="M14" s="840">
        <f t="shared" si="3"/>
        <v>863636</v>
      </c>
      <c r="N14" s="851">
        <f t="shared" si="4"/>
        <v>6</v>
      </c>
      <c r="O14" s="844">
        <f t="shared" si="4"/>
        <v>9490908</v>
      </c>
      <c r="P14" s="845">
        <f t="shared" si="5"/>
        <v>240000</v>
      </c>
      <c r="Q14" s="846"/>
      <c r="R14" s="19"/>
      <c r="S14" s="847">
        <f t="shared" si="6"/>
        <v>1331818</v>
      </c>
      <c r="T14" s="847">
        <f t="shared" si="7"/>
        <v>1931818</v>
      </c>
      <c r="U14" s="847">
        <f t="shared" si="8"/>
        <v>2231818</v>
      </c>
      <c r="V14" s="847">
        <f t="shared" si="9"/>
        <v>431818</v>
      </c>
      <c r="W14" s="856">
        <v>43475</v>
      </c>
      <c r="X14" s="860">
        <v>9490908</v>
      </c>
      <c r="Y14" s="860"/>
      <c r="Z14" s="860"/>
      <c r="AA14" s="860"/>
      <c r="AB14" s="860"/>
      <c r="AC14" s="860"/>
      <c r="AD14" s="860"/>
      <c r="AE14" s="858">
        <f t="shared" si="11"/>
        <v>9490908</v>
      </c>
      <c r="AF14" s="1081">
        <f t="shared" si="10"/>
        <v>0</v>
      </c>
      <c r="AG14" s="444"/>
      <c r="AH14" s="444"/>
    </row>
    <row r="15" spans="1:34" ht="15" hidden="1" customHeight="1" x14ac:dyDescent="0.25">
      <c r="A15" s="848">
        <f t="shared" si="12"/>
        <v>9</v>
      </c>
      <c r="B15" s="833">
        <f t="shared" si="13"/>
        <v>43477</v>
      </c>
      <c r="C15" s="849">
        <f t="shared" si="14"/>
        <v>9</v>
      </c>
      <c r="D15" s="835" t="s">
        <v>39</v>
      </c>
      <c r="E15" s="836" t="s">
        <v>31</v>
      </c>
      <c r="F15" s="850"/>
      <c r="G15" s="838">
        <f t="shared" si="0"/>
        <v>0</v>
      </c>
      <c r="H15" s="839">
        <v>1</v>
      </c>
      <c r="I15" s="840">
        <f t="shared" si="1"/>
        <v>1931818</v>
      </c>
      <c r="J15" s="841">
        <v>3</v>
      </c>
      <c r="K15" s="840">
        <f t="shared" si="2"/>
        <v>6695454</v>
      </c>
      <c r="L15" s="842">
        <v>2</v>
      </c>
      <c r="M15" s="840">
        <f t="shared" si="3"/>
        <v>863636</v>
      </c>
      <c r="N15" s="851">
        <f t="shared" si="4"/>
        <v>6</v>
      </c>
      <c r="O15" s="844">
        <f t="shared" si="4"/>
        <v>9490908</v>
      </c>
      <c r="P15" s="845">
        <f t="shared" si="5"/>
        <v>240000</v>
      </c>
      <c r="Q15" s="846"/>
      <c r="R15" s="19"/>
      <c r="S15" s="847">
        <f t="shared" si="6"/>
        <v>1331818</v>
      </c>
      <c r="T15" s="847">
        <f t="shared" si="7"/>
        <v>1931818</v>
      </c>
      <c r="U15" s="847">
        <f t="shared" si="8"/>
        <v>2231818</v>
      </c>
      <c r="V15" s="847">
        <f t="shared" si="9"/>
        <v>431818</v>
      </c>
      <c r="W15" s="856">
        <v>43475</v>
      </c>
      <c r="X15" s="728">
        <v>9490908</v>
      </c>
      <c r="Y15" s="728"/>
      <c r="Z15" s="444"/>
      <c r="AA15" s="444"/>
      <c r="AB15" s="444"/>
      <c r="AC15" s="444"/>
      <c r="AD15" s="444"/>
      <c r="AE15" s="858">
        <f t="shared" si="11"/>
        <v>9490908</v>
      </c>
      <c r="AF15" s="1081">
        <f t="shared" si="10"/>
        <v>0</v>
      </c>
      <c r="AG15" s="444"/>
      <c r="AH15" s="444"/>
    </row>
    <row r="16" spans="1:34" ht="15" hidden="1" customHeight="1" x14ac:dyDescent="0.25">
      <c r="A16" s="848">
        <f t="shared" si="12"/>
        <v>10</v>
      </c>
      <c r="B16" s="833">
        <f t="shared" si="13"/>
        <v>43477</v>
      </c>
      <c r="C16" s="849">
        <f t="shared" si="14"/>
        <v>10</v>
      </c>
      <c r="D16" s="835" t="s">
        <v>40</v>
      </c>
      <c r="E16" s="836" t="s">
        <v>31</v>
      </c>
      <c r="F16" s="850"/>
      <c r="G16" s="838">
        <f t="shared" si="0"/>
        <v>0</v>
      </c>
      <c r="H16" s="839">
        <v>1</v>
      </c>
      <c r="I16" s="840">
        <f t="shared" si="1"/>
        <v>1931818</v>
      </c>
      <c r="J16" s="841">
        <v>3</v>
      </c>
      <c r="K16" s="840">
        <f t="shared" si="2"/>
        <v>6695454</v>
      </c>
      <c r="L16" s="842">
        <v>2</v>
      </c>
      <c r="M16" s="840">
        <f t="shared" si="3"/>
        <v>863636</v>
      </c>
      <c r="N16" s="851">
        <f t="shared" si="4"/>
        <v>6</v>
      </c>
      <c r="O16" s="844">
        <f t="shared" si="4"/>
        <v>9490908</v>
      </c>
      <c r="P16" s="845">
        <f t="shared" si="5"/>
        <v>240000</v>
      </c>
      <c r="Q16" s="846"/>
      <c r="R16" s="19"/>
      <c r="S16" s="847">
        <f t="shared" si="6"/>
        <v>1331818</v>
      </c>
      <c r="T16" s="847">
        <f t="shared" si="7"/>
        <v>1931818</v>
      </c>
      <c r="U16" s="847">
        <f t="shared" si="8"/>
        <v>2231818</v>
      </c>
      <c r="V16" s="847">
        <f t="shared" si="9"/>
        <v>431818</v>
      </c>
      <c r="W16" s="856">
        <v>43475</v>
      </c>
      <c r="X16" s="860">
        <v>9490908</v>
      </c>
      <c r="Y16" s="860"/>
      <c r="Z16" s="860"/>
      <c r="AA16" s="860"/>
      <c r="AB16" s="860"/>
      <c r="AC16" s="860"/>
      <c r="AD16" s="860"/>
      <c r="AE16" s="858">
        <f t="shared" si="11"/>
        <v>9490908</v>
      </c>
      <c r="AF16" s="1081">
        <f t="shared" si="10"/>
        <v>0</v>
      </c>
      <c r="AG16" s="444"/>
      <c r="AH16" s="444"/>
    </row>
    <row r="17" spans="1:34" ht="15" hidden="1" customHeight="1" x14ac:dyDescent="0.25">
      <c r="A17" s="848">
        <f t="shared" si="12"/>
        <v>11</v>
      </c>
      <c r="B17" s="833">
        <f t="shared" si="13"/>
        <v>43477</v>
      </c>
      <c r="C17" s="849">
        <f t="shared" si="14"/>
        <v>11</v>
      </c>
      <c r="D17" s="835" t="s">
        <v>41</v>
      </c>
      <c r="E17" s="836" t="s">
        <v>31</v>
      </c>
      <c r="F17" s="850"/>
      <c r="G17" s="838">
        <f t="shared" si="0"/>
        <v>0</v>
      </c>
      <c r="H17" s="839">
        <v>1</v>
      </c>
      <c r="I17" s="840">
        <f t="shared" si="1"/>
        <v>1931818</v>
      </c>
      <c r="J17" s="841">
        <v>3</v>
      </c>
      <c r="K17" s="840">
        <f t="shared" si="2"/>
        <v>6695454</v>
      </c>
      <c r="L17" s="842">
        <v>2</v>
      </c>
      <c r="M17" s="840">
        <f t="shared" si="3"/>
        <v>863636</v>
      </c>
      <c r="N17" s="851">
        <f t="shared" si="4"/>
        <v>6</v>
      </c>
      <c r="O17" s="844">
        <f t="shared" si="4"/>
        <v>9490908</v>
      </c>
      <c r="P17" s="845">
        <f t="shared" si="5"/>
        <v>240000</v>
      </c>
      <c r="Q17" s="846"/>
      <c r="R17" s="19"/>
      <c r="S17" s="847">
        <f t="shared" si="6"/>
        <v>1331818</v>
      </c>
      <c r="T17" s="847">
        <f t="shared" si="7"/>
        <v>1931818</v>
      </c>
      <c r="U17" s="847">
        <f t="shared" si="8"/>
        <v>2231818</v>
      </c>
      <c r="V17" s="847">
        <f t="shared" si="9"/>
        <v>431818</v>
      </c>
      <c r="W17" s="856">
        <v>43475</v>
      </c>
      <c r="X17" s="728">
        <v>9490908</v>
      </c>
      <c r="Y17" s="728"/>
      <c r="Z17" s="444"/>
      <c r="AA17" s="444"/>
      <c r="AB17" s="444"/>
      <c r="AC17" s="444"/>
      <c r="AD17" s="444"/>
      <c r="AE17" s="858">
        <f t="shared" si="11"/>
        <v>9490908</v>
      </c>
      <c r="AF17" s="1081">
        <f t="shared" si="10"/>
        <v>0</v>
      </c>
      <c r="AG17" s="444"/>
      <c r="AH17" s="444"/>
    </row>
    <row r="18" spans="1:34" ht="15" hidden="1" customHeight="1" x14ac:dyDescent="0.25">
      <c r="A18" s="848">
        <f t="shared" si="12"/>
        <v>12</v>
      </c>
      <c r="B18" s="833">
        <f t="shared" si="13"/>
        <v>43477</v>
      </c>
      <c r="C18" s="849">
        <f t="shared" si="14"/>
        <v>12</v>
      </c>
      <c r="D18" s="835" t="s">
        <v>42</v>
      </c>
      <c r="E18" s="836" t="s">
        <v>43</v>
      </c>
      <c r="F18" s="850"/>
      <c r="G18" s="838">
        <f t="shared" si="0"/>
        <v>0</v>
      </c>
      <c r="H18" s="839">
        <v>1</v>
      </c>
      <c r="I18" s="840">
        <f t="shared" si="1"/>
        <v>1931818</v>
      </c>
      <c r="J18" s="841">
        <v>4</v>
      </c>
      <c r="K18" s="840">
        <f t="shared" si="2"/>
        <v>8927272</v>
      </c>
      <c r="L18" s="842">
        <v>1</v>
      </c>
      <c r="M18" s="840">
        <f t="shared" si="3"/>
        <v>431818</v>
      </c>
      <c r="N18" s="851">
        <f t="shared" si="4"/>
        <v>6</v>
      </c>
      <c r="O18" s="844">
        <f t="shared" si="4"/>
        <v>11290908</v>
      </c>
      <c r="P18" s="845">
        <f t="shared" si="5"/>
        <v>240000</v>
      </c>
      <c r="Q18" s="846"/>
      <c r="R18" s="19"/>
      <c r="S18" s="847">
        <f t="shared" si="6"/>
        <v>1331818</v>
      </c>
      <c r="T18" s="847">
        <f t="shared" si="7"/>
        <v>1931818</v>
      </c>
      <c r="U18" s="847">
        <f t="shared" si="8"/>
        <v>2231818</v>
      </c>
      <c r="V18" s="847">
        <f t="shared" si="9"/>
        <v>431818</v>
      </c>
      <c r="W18" s="856">
        <v>43475</v>
      </c>
      <c r="X18" s="728">
        <v>11290908</v>
      </c>
      <c r="Y18" s="728"/>
      <c r="Z18" s="444"/>
      <c r="AA18" s="444"/>
      <c r="AB18" s="444"/>
      <c r="AC18" s="444"/>
      <c r="AD18" s="444"/>
      <c r="AE18" s="858">
        <f t="shared" si="11"/>
        <v>11290908</v>
      </c>
      <c r="AF18" s="1081">
        <f t="shared" si="10"/>
        <v>0</v>
      </c>
      <c r="AG18" s="444"/>
      <c r="AH18" s="444"/>
    </row>
    <row r="19" spans="1:34" ht="15" hidden="1" customHeight="1" x14ac:dyDescent="0.25">
      <c r="A19" s="848">
        <f t="shared" si="12"/>
        <v>13</v>
      </c>
      <c r="B19" s="833">
        <f t="shared" si="13"/>
        <v>43477</v>
      </c>
      <c r="C19" s="849">
        <f t="shared" si="14"/>
        <v>13</v>
      </c>
      <c r="D19" s="835" t="s">
        <v>44</v>
      </c>
      <c r="E19" s="836" t="s">
        <v>43</v>
      </c>
      <c r="F19" s="850"/>
      <c r="G19" s="838">
        <f t="shared" si="0"/>
        <v>0</v>
      </c>
      <c r="H19" s="839">
        <v>1</v>
      </c>
      <c r="I19" s="840">
        <f t="shared" si="1"/>
        <v>1931818</v>
      </c>
      <c r="J19" s="841">
        <v>5</v>
      </c>
      <c r="K19" s="840">
        <f t="shared" si="2"/>
        <v>11159090</v>
      </c>
      <c r="L19" s="842"/>
      <c r="M19" s="840">
        <f t="shared" si="3"/>
        <v>0</v>
      </c>
      <c r="N19" s="851">
        <f t="shared" si="4"/>
        <v>6</v>
      </c>
      <c r="O19" s="844">
        <f t="shared" si="4"/>
        <v>13090908</v>
      </c>
      <c r="P19" s="845">
        <f t="shared" si="5"/>
        <v>240000</v>
      </c>
      <c r="Q19" s="846"/>
      <c r="R19" s="19"/>
      <c r="S19" s="847">
        <f t="shared" si="6"/>
        <v>1331818</v>
      </c>
      <c r="T19" s="847">
        <f t="shared" si="7"/>
        <v>1931818</v>
      </c>
      <c r="U19" s="847">
        <f t="shared" si="8"/>
        <v>2231818</v>
      </c>
      <c r="V19" s="847">
        <f t="shared" si="9"/>
        <v>431818</v>
      </c>
      <c r="W19" s="856">
        <v>43475</v>
      </c>
      <c r="X19" s="728">
        <v>13090908</v>
      </c>
      <c r="Y19" s="728"/>
      <c r="Z19" s="444"/>
      <c r="AA19" s="444"/>
      <c r="AB19" s="444"/>
      <c r="AC19" s="444"/>
      <c r="AD19" s="444"/>
      <c r="AE19" s="858">
        <f t="shared" si="11"/>
        <v>13090908</v>
      </c>
      <c r="AF19" s="1081">
        <f t="shared" si="10"/>
        <v>0</v>
      </c>
      <c r="AG19" s="444"/>
      <c r="AH19" s="444"/>
    </row>
    <row r="20" spans="1:34" ht="15" hidden="1" customHeight="1" x14ac:dyDescent="0.25">
      <c r="A20" s="848">
        <f t="shared" si="12"/>
        <v>14</v>
      </c>
      <c r="B20" s="833">
        <f t="shared" si="13"/>
        <v>43477</v>
      </c>
      <c r="C20" s="849">
        <f t="shared" si="14"/>
        <v>14</v>
      </c>
      <c r="D20" s="835" t="s">
        <v>45</v>
      </c>
      <c r="E20" s="836" t="s">
        <v>43</v>
      </c>
      <c r="F20" s="850"/>
      <c r="G20" s="838">
        <f t="shared" si="0"/>
        <v>0</v>
      </c>
      <c r="H20" s="839"/>
      <c r="I20" s="840">
        <f t="shared" si="1"/>
        <v>0</v>
      </c>
      <c r="J20" s="841">
        <v>3</v>
      </c>
      <c r="K20" s="840">
        <f t="shared" si="2"/>
        <v>6695454</v>
      </c>
      <c r="L20" s="842">
        <v>2</v>
      </c>
      <c r="M20" s="840">
        <f t="shared" si="3"/>
        <v>863636</v>
      </c>
      <c r="N20" s="851">
        <f t="shared" si="4"/>
        <v>5</v>
      </c>
      <c r="O20" s="844">
        <f t="shared" si="4"/>
        <v>7559090</v>
      </c>
      <c r="P20" s="845">
        <f t="shared" si="5"/>
        <v>200000</v>
      </c>
      <c r="Q20" s="846"/>
      <c r="R20" s="19"/>
      <c r="S20" s="847">
        <f t="shared" si="6"/>
        <v>1331818</v>
      </c>
      <c r="T20" s="847">
        <f t="shared" si="7"/>
        <v>1931818</v>
      </c>
      <c r="U20" s="847">
        <f t="shared" si="8"/>
        <v>2231818</v>
      </c>
      <c r="V20" s="847">
        <f t="shared" si="9"/>
        <v>431818</v>
      </c>
      <c r="W20" s="856">
        <v>43480</v>
      </c>
      <c r="X20" s="728">
        <v>7559090</v>
      </c>
      <c r="Y20" s="728"/>
      <c r="Z20" s="444"/>
      <c r="AA20" s="444"/>
      <c r="AB20" s="444"/>
      <c r="AC20" s="444"/>
      <c r="AD20" s="444"/>
      <c r="AE20" s="858">
        <f t="shared" si="11"/>
        <v>7559090</v>
      </c>
      <c r="AF20" s="1081">
        <f t="shared" si="10"/>
        <v>0</v>
      </c>
      <c r="AG20" s="444"/>
      <c r="AH20" s="444"/>
    </row>
    <row r="21" spans="1:34" ht="15" hidden="1" customHeight="1" x14ac:dyDescent="0.25">
      <c r="A21" s="848">
        <f t="shared" si="12"/>
        <v>15</v>
      </c>
      <c r="B21" s="833">
        <f t="shared" si="13"/>
        <v>43477</v>
      </c>
      <c r="C21" s="849">
        <f t="shared" si="14"/>
        <v>15</v>
      </c>
      <c r="D21" s="835" t="s">
        <v>39</v>
      </c>
      <c r="E21" s="836" t="s">
        <v>43</v>
      </c>
      <c r="F21" s="850"/>
      <c r="G21" s="838">
        <f t="shared" si="0"/>
        <v>0</v>
      </c>
      <c r="H21" s="839"/>
      <c r="I21" s="840">
        <f t="shared" si="1"/>
        <v>0</v>
      </c>
      <c r="J21" s="841">
        <v>5</v>
      </c>
      <c r="K21" s="840">
        <f t="shared" si="2"/>
        <v>11159090</v>
      </c>
      <c r="L21" s="842">
        <v>1</v>
      </c>
      <c r="M21" s="840">
        <f t="shared" si="3"/>
        <v>431818</v>
      </c>
      <c r="N21" s="851">
        <f t="shared" si="4"/>
        <v>6</v>
      </c>
      <c r="O21" s="844">
        <f t="shared" si="4"/>
        <v>11590908</v>
      </c>
      <c r="P21" s="845">
        <f t="shared" si="5"/>
        <v>240000</v>
      </c>
      <c r="Q21" s="846"/>
      <c r="R21" s="19"/>
      <c r="S21" s="847">
        <f t="shared" si="6"/>
        <v>1331818</v>
      </c>
      <c r="T21" s="847">
        <f t="shared" si="7"/>
        <v>1931818</v>
      </c>
      <c r="U21" s="847">
        <f t="shared" si="8"/>
        <v>2231818</v>
      </c>
      <c r="V21" s="847">
        <f t="shared" si="9"/>
        <v>431818</v>
      </c>
      <c r="W21" s="856">
        <v>43479</v>
      </c>
      <c r="X21" s="728">
        <v>11590908</v>
      </c>
      <c r="Y21" s="728"/>
      <c r="Z21" s="444"/>
      <c r="AA21" s="444"/>
      <c r="AB21" s="444"/>
      <c r="AC21" s="444"/>
      <c r="AD21" s="444"/>
      <c r="AE21" s="858">
        <f t="shared" si="11"/>
        <v>11590908</v>
      </c>
      <c r="AF21" s="1081">
        <f t="shared" si="10"/>
        <v>0</v>
      </c>
      <c r="AG21" s="444"/>
      <c r="AH21" s="444"/>
    </row>
    <row r="22" spans="1:34" ht="15" hidden="1" customHeight="1" x14ac:dyDescent="0.25">
      <c r="A22" s="848">
        <f t="shared" si="12"/>
        <v>16</v>
      </c>
      <c r="B22" s="833">
        <f t="shared" si="13"/>
        <v>43477</v>
      </c>
      <c r="C22" s="849">
        <f t="shared" si="14"/>
        <v>16</v>
      </c>
      <c r="D22" s="835" t="s">
        <v>46</v>
      </c>
      <c r="E22" s="836" t="s">
        <v>43</v>
      </c>
      <c r="F22" s="850"/>
      <c r="G22" s="838">
        <f t="shared" si="0"/>
        <v>0</v>
      </c>
      <c r="H22" s="839">
        <v>1</v>
      </c>
      <c r="I22" s="840">
        <f t="shared" si="1"/>
        <v>1931818</v>
      </c>
      <c r="J22" s="841">
        <v>4</v>
      </c>
      <c r="K22" s="840">
        <f t="shared" si="2"/>
        <v>8927272</v>
      </c>
      <c r="L22" s="842">
        <v>1</v>
      </c>
      <c r="M22" s="840">
        <f t="shared" si="3"/>
        <v>431818</v>
      </c>
      <c r="N22" s="851">
        <f t="shared" si="4"/>
        <v>6</v>
      </c>
      <c r="O22" s="844">
        <f t="shared" si="4"/>
        <v>11290908</v>
      </c>
      <c r="P22" s="845">
        <f t="shared" si="5"/>
        <v>240000</v>
      </c>
      <c r="Q22" s="846"/>
      <c r="R22" s="19"/>
      <c r="S22" s="847">
        <f t="shared" si="6"/>
        <v>1331818</v>
      </c>
      <c r="T22" s="847">
        <f t="shared" si="7"/>
        <v>1931818</v>
      </c>
      <c r="U22" s="847">
        <f t="shared" si="8"/>
        <v>2231818</v>
      </c>
      <c r="V22" s="847">
        <f t="shared" si="9"/>
        <v>431818</v>
      </c>
      <c r="W22" s="834" t="s">
        <v>116</v>
      </c>
      <c r="X22" s="728">
        <v>11290908</v>
      </c>
      <c r="Y22" s="728"/>
      <c r="Z22" s="444"/>
      <c r="AA22" s="444"/>
      <c r="AB22" s="444"/>
      <c r="AC22" s="444"/>
      <c r="AD22" s="444"/>
      <c r="AE22" s="858">
        <f t="shared" si="11"/>
        <v>11290908</v>
      </c>
      <c r="AF22" s="1081">
        <f t="shared" si="10"/>
        <v>0</v>
      </c>
      <c r="AG22" s="444"/>
      <c r="AH22" s="444"/>
    </row>
    <row r="23" spans="1:34" ht="15" hidden="1" customHeight="1" x14ac:dyDescent="0.25">
      <c r="A23" s="848">
        <f t="shared" si="12"/>
        <v>17</v>
      </c>
      <c r="B23" s="833">
        <f t="shared" si="13"/>
        <v>43477</v>
      </c>
      <c r="C23" s="849">
        <f t="shared" si="14"/>
        <v>17</v>
      </c>
      <c r="D23" s="835" t="s">
        <v>47</v>
      </c>
      <c r="E23" s="836" t="s">
        <v>43</v>
      </c>
      <c r="F23" s="850"/>
      <c r="G23" s="838">
        <f t="shared" si="0"/>
        <v>0</v>
      </c>
      <c r="H23" s="839">
        <v>1</v>
      </c>
      <c r="I23" s="840">
        <f t="shared" si="1"/>
        <v>1931818</v>
      </c>
      <c r="J23" s="841">
        <v>4</v>
      </c>
      <c r="K23" s="840">
        <f t="shared" si="2"/>
        <v>8927272</v>
      </c>
      <c r="L23" s="842">
        <v>1</v>
      </c>
      <c r="M23" s="840">
        <f t="shared" si="3"/>
        <v>431818</v>
      </c>
      <c r="N23" s="851">
        <f t="shared" si="4"/>
        <v>6</v>
      </c>
      <c r="O23" s="844">
        <f t="shared" si="4"/>
        <v>11290908</v>
      </c>
      <c r="P23" s="845">
        <f t="shared" si="5"/>
        <v>240000</v>
      </c>
      <c r="Q23" s="846"/>
      <c r="R23" s="19"/>
      <c r="S23" s="847">
        <f t="shared" si="6"/>
        <v>1331818</v>
      </c>
      <c r="T23" s="847">
        <f t="shared" si="7"/>
        <v>1931818</v>
      </c>
      <c r="U23" s="847">
        <f t="shared" si="8"/>
        <v>2231818</v>
      </c>
      <c r="V23" s="847">
        <f t="shared" si="9"/>
        <v>431818</v>
      </c>
      <c r="W23" s="856">
        <v>43481</v>
      </c>
      <c r="X23" s="728">
        <v>11290908</v>
      </c>
      <c r="Y23" s="728"/>
      <c r="Z23" s="444"/>
      <c r="AA23" s="444"/>
      <c r="AB23" s="444"/>
      <c r="AC23" s="444"/>
      <c r="AD23" s="444"/>
      <c r="AE23" s="858">
        <f t="shared" si="11"/>
        <v>11290908</v>
      </c>
      <c r="AF23" s="1081">
        <f t="shared" si="10"/>
        <v>0</v>
      </c>
      <c r="AG23" s="444"/>
      <c r="AH23" s="444"/>
    </row>
    <row r="24" spans="1:34" ht="15" hidden="1" customHeight="1" x14ac:dyDescent="0.25">
      <c r="A24" s="848">
        <f t="shared" si="12"/>
        <v>18</v>
      </c>
      <c r="B24" s="833">
        <f t="shared" si="13"/>
        <v>43477</v>
      </c>
      <c r="C24" s="849">
        <f t="shared" si="14"/>
        <v>18</v>
      </c>
      <c r="D24" s="835" t="s">
        <v>48</v>
      </c>
      <c r="E24" s="836" t="s">
        <v>43</v>
      </c>
      <c r="F24" s="850"/>
      <c r="G24" s="838">
        <f t="shared" si="0"/>
        <v>0</v>
      </c>
      <c r="H24" s="839"/>
      <c r="I24" s="840">
        <f t="shared" si="1"/>
        <v>0</v>
      </c>
      <c r="J24" s="841">
        <v>4</v>
      </c>
      <c r="K24" s="840">
        <f t="shared" si="2"/>
        <v>8927272</v>
      </c>
      <c r="L24" s="842">
        <v>1</v>
      </c>
      <c r="M24" s="840">
        <f t="shared" si="3"/>
        <v>431818</v>
      </c>
      <c r="N24" s="851">
        <f t="shared" si="4"/>
        <v>5</v>
      </c>
      <c r="O24" s="844">
        <f t="shared" si="4"/>
        <v>9359090</v>
      </c>
      <c r="P24" s="845">
        <f t="shared" si="5"/>
        <v>200000</v>
      </c>
      <c r="Q24" s="846"/>
      <c r="R24" s="19"/>
      <c r="S24" s="847">
        <f t="shared" si="6"/>
        <v>1331818</v>
      </c>
      <c r="T24" s="847">
        <f t="shared" si="7"/>
        <v>1931818</v>
      </c>
      <c r="U24" s="847">
        <f t="shared" si="8"/>
        <v>2231818</v>
      </c>
      <c r="V24" s="847">
        <f t="shared" si="9"/>
        <v>431818</v>
      </c>
      <c r="W24" s="856">
        <v>43475</v>
      </c>
      <c r="X24" s="728">
        <v>9359090</v>
      </c>
      <c r="Y24" s="728"/>
      <c r="Z24" s="444"/>
      <c r="AA24" s="444"/>
      <c r="AB24" s="444"/>
      <c r="AC24" s="444"/>
      <c r="AD24" s="444"/>
      <c r="AE24" s="858">
        <f t="shared" si="11"/>
        <v>9359090</v>
      </c>
      <c r="AF24" s="1081">
        <f t="shared" si="10"/>
        <v>0</v>
      </c>
      <c r="AG24" s="444"/>
      <c r="AH24" s="444"/>
    </row>
    <row r="25" spans="1:34" ht="15" hidden="1" customHeight="1" x14ac:dyDescent="0.25">
      <c r="A25" s="848">
        <f t="shared" si="12"/>
        <v>19</v>
      </c>
      <c r="B25" s="833">
        <f t="shared" si="13"/>
        <v>43477</v>
      </c>
      <c r="C25" s="849">
        <f t="shared" si="14"/>
        <v>19</v>
      </c>
      <c r="D25" s="835" t="s">
        <v>49</v>
      </c>
      <c r="E25" s="836" t="s">
        <v>43</v>
      </c>
      <c r="F25" s="850"/>
      <c r="G25" s="838">
        <f t="shared" si="0"/>
        <v>0</v>
      </c>
      <c r="H25" s="839"/>
      <c r="I25" s="840">
        <f t="shared" si="1"/>
        <v>0</v>
      </c>
      <c r="J25" s="841">
        <v>4</v>
      </c>
      <c r="K25" s="840">
        <f t="shared" si="2"/>
        <v>8927272</v>
      </c>
      <c r="L25" s="842">
        <v>2</v>
      </c>
      <c r="M25" s="840">
        <f t="shared" si="3"/>
        <v>863636</v>
      </c>
      <c r="N25" s="851">
        <f t="shared" si="4"/>
        <v>6</v>
      </c>
      <c r="O25" s="844">
        <f t="shared" si="4"/>
        <v>9790908</v>
      </c>
      <c r="P25" s="845">
        <f t="shared" si="5"/>
        <v>240000</v>
      </c>
      <c r="Q25" s="846"/>
      <c r="R25" s="19"/>
      <c r="S25" s="847">
        <f t="shared" si="6"/>
        <v>1331818</v>
      </c>
      <c r="T25" s="847">
        <f t="shared" si="7"/>
        <v>1931818</v>
      </c>
      <c r="U25" s="847">
        <f t="shared" si="8"/>
        <v>2231818</v>
      </c>
      <c r="V25" s="847">
        <f t="shared" si="9"/>
        <v>431818</v>
      </c>
      <c r="W25" s="856">
        <v>43482</v>
      </c>
      <c r="X25" s="728">
        <v>5795454</v>
      </c>
      <c r="Y25" s="856">
        <v>43486</v>
      </c>
      <c r="Z25" s="861">
        <v>3995454</v>
      </c>
      <c r="AA25" s="444"/>
      <c r="AB25" s="444"/>
      <c r="AC25" s="444"/>
      <c r="AD25" s="444"/>
      <c r="AE25" s="858">
        <f t="shared" si="11"/>
        <v>9790908</v>
      </c>
      <c r="AF25" s="1081">
        <f t="shared" si="10"/>
        <v>0</v>
      </c>
      <c r="AG25" s="444"/>
      <c r="AH25" s="444"/>
    </row>
    <row r="26" spans="1:34" ht="15" hidden="1" customHeight="1" x14ac:dyDescent="0.25">
      <c r="A26" s="848">
        <f t="shared" si="12"/>
        <v>20</v>
      </c>
      <c r="B26" s="833">
        <f t="shared" si="13"/>
        <v>43477</v>
      </c>
      <c r="C26" s="849">
        <f t="shared" si="14"/>
        <v>20</v>
      </c>
      <c r="D26" s="835" t="s">
        <v>50</v>
      </c>
      <c r="E26" s="836" t="s">
        <v>43</v>
      </c>
      <c r="F26" s="850"/>
      <c r="G26" s="838">
        <f t="shared" si="0"/>
        <v>0</v>
      </c>
      <c r="H26" s="839">
        <v>1</v>
      </c>
      <c r="I26" s="840">
        <f t="shared" si="1"/>
        <v>1931818</v>
      </c>
      <c r="J26" s="841">
        <v>4</v>
      </c>
      <c r="K26" s="840">
        <f t="shared" si="2"/>
        <v>8927272</v>
      </c>
      <c r="L26" s="842">
        <v>1</v>
      </c>
      <c r="M26" s="840">
        <f t="shared" si="3"/>
        <v>431818</v>
      </c>
      <c r="N26" s="851">
        <f t="shared" si="4"/>
        <v>6</v>
      </c>
      <c r="O26" s="844">
        <f t="shared" si="4"/>
        <v>11290908</v>
      </c>
      <c r="P26" s="845">
        <f t="shared" si="5"/>
        <v>240000</v>
      </c>
      <c r="Q26" s="846"/>
      <c r="R26" s="19"/>
      <c r="S26" s="847">
        <f t="shared" si="6"/>
        <v>1331818</v>
      </c>
      <c r="T26" s="847">
        <f t="shared" si="7"/>
        <v>1931818</v>
      </c>
      <c r="U26" s="847">
        <f t="shared" si="8"/>
        <v>2231818</v>
      </c>
      <c r="V26" s="847">
        <f t="shared" si="9"/>
        <v>431818</v>
      </c>
      <c r="W26" s="856">
        <v>43475</v>
      </c>
      <c r="X26" s="728">
        <v>11290908</v>
      </c>
      <c r="Y26" s="728"/>
      <c r="Z26" s="444"/>
      <c r="AA26" s="444"/>
      <c r="AB26" s="444"/>
      <c r="AC26" s="444"/>
      <c r="AD26" s="444"/>
      <c r="AE26" s="858">
        <f t="shared" si="11"/>
        <v>11290908</v>
      </c>
      <c r="AF26" s="1081">
        <f t="shared" si="10"/>
        <v>0</v>
      </c>
      <c r="AG26" s="444"/>
      <c r="AH26" s="444"/>
    </row>
    <row r="27" spans="1:34" ht="15" hidden="1" customHeight="1" x14ac:dyDescent="0.25">
      <c r="A27" s="848">
        <f t="shared" si="12"/>
        <v>21</v>
      </c>
      <c r="B27" s="833">
        <f t="shared" si="13"/>
        <v>43477</v>
      </c>
      <c r="C27" s="849">
        <f t="shared" si="14"/>
        <v>21</v>
      </c>
      <c r="D27" s="835" t="s">
        <v>51</v>
      </c>
      <c r="E27" s="836" t="s">
        <v>43</v>
      </c>
      <c r="F27" s="850"/>
      <c r="G27" s="838">
        <f t="shared" si="0"/>
        <v>0</v>
      </c>
      <c r="H27" s="839">
        <v>1</v>
      </c>
      <c r="I27" s="840">
        <f t="shared" si="1"/>
        <v>1931818</v>
      </c>
      <c r="J27" s="841">
        <v>4</v>
      </c>
      <c r="K27" s="840">
        <f t="shared" si="2"/>
        <v>8927272</v>
      </c>
      <c r="L27" s="842">
        <v>1</v>
      </c>
      <c r="M27" s="840">
        <f t="shared" si="3"/>
        <v>431818</v>
      </c>
      <c r="N27" s="851">
        <f t="shared" si="4"/>
        <v>6</v>
      </c>
      <c r="O27" s="844">
        <f t="shared" si="4"/>
        <v>11290908</v>
      </c>
      <c r="P27" s="845">
        <f t="shared" si="5"/>
        <v>240000</v>
      </c>
      <c r="Q27" s="846"/>
      <c r="R27" s="19"/>
      <c r="S27" s="847">
        <f t="shared" si="6"/>
        <v>1331818</v>
      </c>
      <c r="T27" s="847">
        <f t="shared" si="7"/>
        <v>1931818</v>
      </c>
      <c r="U27" s="847">
        <f t="shared" si="8"/>
        <v>2231818</v>
      </c>
      <c r="V27" s="847">
        <f t="shared" si="9"/>
        <v>431818</v>
      </c>
      <c r="W27" s="856">
        <v>43482</v>
      </c>
      <c r="X27" s="728">
        <v>11290908</v>
      </c>
      <c r="Y27" s="728"/>
      <c r="Z27" s="444"/>
      <c r="AA27" s="444"/>
      <c r="AB27" s="444"/>
      <c r="AC27" s="444"/>
      <c r="AD27" s="444"/>
      <c r="AE27" s="858">
        <f t="shared" si="11"/>
        <v>11290908</v>
      </c>
      <c r="AF27" s="1081">
        <f t="shared" si="10"/>
        <v>0</v>
      </c>
      <c r="AG27" s="444"/>
      <c r="AH27" s="444"/>
    </row>
    <row r="28" spans="1:34" ht="15" hidden="1" customHeight="1" x14ac:dyDescent="0.25">
      <c r="A28" s="848">
        <f t="shared" si="12"/>
        <v>22</v>
      </c>
      <c r="B28" s="833">
        <f t="shared" si="13"/>
        <v>43477</v>
      </c>
      <c r="C28" s="849">
        <f t="shared" si="14"/>
        <v>22</v>
      </c>
      <c r="D28" s="835" t="s">
        <v>52</v>
      </c>
      <c r="E28" s="836" t="s">
        <v>43</v>
      </c>
      <c r="F28" s="850"/>
      <c r="G28" s="838">
        <f t="shared" si="0"/>
        <v>0</v>
      </c>
      <c r="H28" s="839">
        <v>1</v>
      </c>
      <c r="I28" s="840">
        <f t="shared" si="1"/>
        <v>1931818</v>
      </c>
      <c r="J28" s="841">
        <v>4</v>
      </c>
      <c r="K28" s="840">
        <f t="shared" si="2"/>
        <v>8927272</v>
      </c>
      <c r="L28" s="842"/>
      <c r="M28" s="840">
        <f t="shared" si="3"/>
        <v>0</v>
      </c>
      <c r="N28" s="851">
        <f t="shared" si="4"/>
        <v>5</v>
      </c>
      <c r="O28" s="844">
        <f t="shared" si="4"/>
        <v>10859090</v>
      </c>
      <c r="P28" s="845">
        <f t="shared" si="5"/>
        <v>200000</v>
      </c>
      <c r="Q28" s="846"/>
      <c r="R28" s="19"/>
      <c r="S28" s="847">
        <f t="shared" si="6"/>
        <v>1331818</v>
      </c>
      <c r="T28" s="847">
        <f t="shared" si="7"/>
        <v>1931818</v>
      </c>
      <c r="U28" s="847">
        <f t="shared" si="8"/>
        <v>2231818</v>
      </c>
      <c r="V28" s="847">
        <f t="shared" si="9"/>
        <v>431818</v>
      </c>
      <c r="W28" s="856">
        <v>43481</v>
      </c>
      <c r="X28" s="728">
        <v>10859090</v>
      </c>
      <c r="Y28" s="728"/>
      <c r="Z28" s="444"/>
      <c r="AA28" s="444"/>
      <c r="AB28" s="444"/>
      <c r="AC28" s="444"/>
      <c r="AD28" s="444"/>
      <c r="AE28" s="858">
        <f t="shared" si="11"/>
        <v>10859090</v>
      </c>
      <c r="AF28" s="1081">
        <f t="shared" si="10"/>
        <v>0</v>
      </c>
      <c r="AG28" s="444"/>
      <c r="AH28" s="444"/>
    </row>
    <row r="29" spans="1:34" ht="15" hidden="1" customHeight="1" x14ac:dyDescent="0.25">
      <c r="A29" s="848">
        <f t="shared" si="12"/>
        <v>23</v>
      </c>
      <c r="B29" s="833">
        <f t="shared" si="13"/>
        <v>43477</v>
      </c>
      <c r="C29" s="849">
        <f t="shared" si="14"/>
        <v>23</v>
      </c>
      <c r="D29" s="835" t="s">
        <v>53</v>
      </c>
      <c r="E29" s="836" t="s">
        <v>43</v>
      </c>
      <c r="F29" s="850"/>
      <c r="G29" s="838">
        <f t="shared" si="0"/>
        <v>0</v>
      </c>
      <c r="H29" s="839">
        <v>1</v>
      </c>
      <c r="I29" s="840">
        <f t="shared" si="1"/>
        <v>1931818</v>
      </c>
      <c r="J29" s="841">
        <v>5</v>
      </c>
      <c r="K29" s="840">
        <f t="shared" si="2"/>
        <v>11159090</v>
      </c>
      <c r="L29" s="842">
        <v>1</v>
      </c>
      <c r="M29" s="840">
        <f t="shared" si="3"/>
        <v>431818</v>
      </c>
      <c r="N29" s="851">
        <f t="shared" si="4"/>
        <v>7</v>
      </c>
      <c r="O29" s="844">
        <f t="shared" si="4"/>
        <v>13522726</v>
      </c>
      <c r="P29" s="845">
        <f t="shared" si="5"/>
        <v>280000</v>
      </c>
      <c r="Q29" s="846"/>
      <c r="R29" s="19"/>
      <c r="S29" s="847">
        <f t="shared" si="6"/>
        <v>1331818</v>
      </c>
      <c r="T29" s="847">
        <f t="shared" si="7"/>
        <v>1931818</v>
      </c>
      <c r="U29" s="847">
        <f t="shared" si="8"/>
        <v>2231818</v>
      </c>
      <c r="V29" s="847">
        <f t="shared" si="9"/>
        <v>431818</v>
      </c>
      <c r="W29" s="856">
        <v>43481</v>
      </c>
      <c r="X29" s="728">
        <v>13522726</v>
      </c>
      <c r="Y29" s="728"/>
      <c r="Z29" s="444"/>
      <c r="AA29" s="444"/>
      <c r="AB29" s="444"/>
      <c r="AC29" s="444"/>
      <c r="AD29" s="444"/>
      <c r="AE29" s="858">
        <f t="shared" si="11"/>
        <v>13522726</v>
      </c>
      <c r="AF29" s="1081">
        <f t="shared" si="10"/>
        <v>0</v>
      </c>
      <c r="AG29" s="444"/>
      <c r="AH29" s="444"/>
    </row>
    <row r="30" spans="1:34" ht="15" hidden="1" customHeight="1" x14ac:dyDescent="0.25">
      <c r="A30" s="848">
        <f t="shared" si="12"/>
        <v>24</v>
      </c>
      <c r="B30" s="833">
        <f t="shared" si="13"/>
        <v>43477</v>
      </c>
      <c r="C30" s="849">
        <f t="shared" si="14"/>
        <v>24</v>
      </c>
      <c r="D30" s="835" t="s">
        <v>54</v>
      </c>
      <c r="E30" s="836" t="s">
        <v>43</v>
      </c>
      <c r="F30" s="850"/>
      <c r="G30" s="838">
        <f t="shared" si="0"/>
        <v>0</v>
      </c>
      <c r="H30" s="839"/>
      <c r="I30" s="840">
        <f t="shared" si="1"/>
        <v>0</v>
      </c>
      <c r="J30" s="841">
        <v>4</v>
      </c>
      <c r="K30" s="840">
        <f t="shared" si="2"/>
        <v>8927272</v>
      </c>
      <c r="L30" s="842">
        <v>1</v>
      </c>
      <c r="M30" s="840">
        <f t="shared" si="3"/>
        <v>431818</v>
      </c>
      <c r="N30" s="851">
        <f t="shared" si="4"/>
        <v>5</v>
      </c>
      <c r="O30" s="844">
        <f t="shared" si="4"/>
        <v>9359090</v>
      </c>
      <c r="P30" s="845">
        <f t="shared" si="5"/>
        <v>200000</v>
      </c>
      <c r="Q30" s="846"/>
      <c r="R30" s="19"/>
      <c r="S30" s="847">
        <f t="shared" si="6"/>
        <v>1331818</v>
      </c>
      <c r="T30" s="847">
        <f t="shared" si="7"/>
        <v>1931818</v>
      </c>
      <c r="U30" s="847">
        <f t="shared" si="8"/>
        <v>2231818</v>
      </c>
      <c r="V30" s="847">
        <f t="shared" si="9"/>
        <v>431818</v>
      </c>
      <c r="W30" s="856">
        <v>43480</v>
      </c>
      <c r="X30" s="728">
        <v>9359090</v>
      </c>
      <c r="Y30" s="728"/>
      <c r="Z30" s="444"/>
      <c r="AA30" s="444"/>
      <c r="AB30" s="444"/>
      <c r="AC30" s="444"/>
      <c r="AD30" s="444"/>
      <c r="AE30" s="858">
        <f t="shared" si="11"/>
        <v>9359090</v>
      </c>
      <c r="AF30" s="1081">
        <f t="shared" si="10"/>
        <v>0</v>
      </c>
      <c r="AG30" s="444"/>
      <c r="AH30" s="444"/>
    </row>
    <row r="31" spans="1:34" ht="15" hidden="1" customHeight="1" x14ac:dyDescent="0.25">
      <c r="A31" s="848">
        <f t="shared" si="12"/>
        <v>25</v>
      </c>
      <c r="B31" s="833">
        <f t="shared" si="13"/>
        <v>43477</v>
      </c>
      <c r="C31" s="849">
        <f t="shared" si="14"/>
        <v>25</v>
      </c>
      <c r="D31" s="835" t="s">
        <v>55</v>
      </c>
      <c r="E31" s="836" t="s">
        <v>43</v>
      </c>
      <c r="F31" s="850"/>
      <c r="G31" s="838">
        <f t="shared" si="0"/>
        <v>0</v>
      </c>
      <c r="H31" s="839">
        <v>1</v>
      </c>
      <c r="I31" s="840">
        <f t="shared" si="1"/>
        <v>1931818</v>
      </c>
      <c r="J31" s="841">
        <v>3</v>
      </c>
      <c r="K31" s="840">
        <f t="shared" si="2"/>
        <v>6695454</v>
      </c>
      <c r="L31" s="842">
        <v>1</v>
      </c>
      <c r="M31" s="840">
        <f t="shared" si="3"/>
        <v>431818</v>
      </c>
      <c r="N31" s="851">
        <f t="shared" si="4"/>
        <v>5</v>
      </c>
      <c r="O31" s="844">
        <f t="shared" si="4"/>
        <v>9059090</v>
      </c>
      <c r="P31" s="845">
        <f t="shared" si="5"/>
        <v>200000</v>
      </c>
      <c r="Q31" s="846"/>
      <c r="R31" s="19"/>
      <c r="S31" s="847">
        <f t="shared" si="6"/>
        <v>1331818</v>
      </c>
      <c r="T31" s="847">
        <f t="shared" si="7"/>
        <v>1931818</v>
      </c>
      <c r="U31" s="847">
        <f t="shared" si="8"/>
        <v>2231818</v>
      </c>
      <c r="V31" s="847">
        <f t="shared" si="9"/>
        <v>431818</v>
      </c>
      <c r="W31" s="856">
        <v>43475</v>
      </c>
      <c r="X31" s="728">
        <v>9059090</v>
      </c>
      <c r="Y31" s="728"/>
      <c r="Z31" s="444"/>
      <c r="AA31" s="444"/>
      <c r="AB31" s="444"/>
      <c r="AC31" s="444"/>
      <c r="AD31" s="444"/>
      <c r="AE31" s="858">
        <f t="shared" si="11"/>
        <v>9059090</v>
      </c>
      <c r="AF31" s="1081">
        <f t="shared" si="10"/>
        <v>0</v>
      </c>
      <c r="AG31" s="444"/>
      <c r="AH31" s="444"/>
    </row>
    <row r="32" spans="1:34" ht="15" hidden="1" customHeight="1" x14ac:dyDescent="0.25">
      <c r="A32" s="848">
        <f t="shared" si="12"/>
        <v>26</v>
      </c>
      <c r="B32" s="833">
        <f t="shared" si="13"/>
        <v>43477</v>
      </c>
      <c r="C32" s="849">
        <f t="shared" si="14"/>
        <v>26</v>
      </c>
      <c r="D32" s="835" t="s">
        <v>56</v>
      </c>
      <c r="E32" s="836" t="s">
        <v>57</v>
      </c>
      <c r="F32" s="850"/>
      <c r="G32" s="838">
        <f t="shared" si="0"/>
        <v>0</v>
      </c>
      <c r="H32" s="839">
        <v>1</v>
      </c>
      <c r="I32" s="840">
        <f t="shared" si="1"/>
        <v>1931818</v>
      </c>
      <c r="J32" s="841">
        <v>4</v>
      </c>
      <c r="K32" s="840">
        <f t="shared" si="2"/>
        <v>8927272</v>
      </c>
      <c r="L32" s="842">
        <v>2</v>
      </c>
      <c r="M32" s="840">
        <f t="shared" si="3"/>
        <v>863636</v>
      </c>
      <c r="N32" s="851">
        <f t="shared" si="4"/>
        <v>7</v>
      </c>
      <c r="O32" s="844">
        <f t="shared" si="4"/>
        <v>11722726</v>
      </c>
      <c r="P32" s="845">
        <f t="shared" si="5"/>
        <v>280000</v>
      </c>
      <c r="Q32" s="846"/>
      <c r="R32" s="19"/>
      <c r="S32" s="847">
        <f t="shared" si="6"/>
        <v>1331818</v>
      </c>
      <c r="T32" s="847">
        <f t="shared" si="7"/>
        <v>1931818</v>
      </c>
      <c r="U32" s="847">
        <f t="shared" si="8"/>
        <v>2231818</v>
      </c>
      <c r="V32" s="847">
        <f t="shared" si="9"/>
        <v>431818</v>
      </c>
      <c r="W32" s="856">
        <v>43475</v>
      </c>
      <c r="X32" s="728">
        <v>11722726</v>
      </c>
      <c r="Y32" s="728"/>
      <c r="Z32" s="444"/>
      <c r="AA32" s="444"/>
      <c r="AB32" s="444"/>
      <c r="AC32" s="444"/>
      <c r="AD32" s="444"/>
      <c r="AE32" s="858">
        <f t="shared" si="11"/>
        <v>11722726</v>
      </c>
      <c r="AF32" s="1081">
        <f t="shared" si="10"/>
        <v>0</v>
      </c>
      <c r="AG32" s="444"/>
      <c r="AH32" s="444"/>
    </row>
    <row r="33" spans="1:34" ht="15" hidden="1" customHeight="1" x14ac:dyDescent="0.25">
      <c r="A33" s="848">
        <f t="shared" si="12"/>
        <v>27</v>
      </c>
      <c r="B33" s="833">
        <f t="shared" si="13"/>
        <v>43477</v>
      </c>
      <c r="C33" s="849">
        <f t="shared" si="14"/>
        <v>27</v>
      </c>
      <c r="D33" s="835" t="s">
        <v>35</v>
      </c>
      <c r="E33" s="836" t="s">
        <v>57</v>
      </c>
      <c r="F33" s="850"/>
      <c r="G33" s="838">
        <f t="shared" si="0"/>
        <v>0</v>
      </c>
      <c r="H33" s="839">
        <v>1</v>
      </c>
      <c r="I33" s="840">
        <f t="shared" si="1"/>
        <v>1931818</v>
      </c>
      <c r="J33" s="841">
        <v>3</v>
      </c>
      <c r="K33" s="840">
        <f t="shared" si="2"/>
        <v>6695454</v>
      </c>
      <c r="L33" s="842">
        <v>1</v>
      </c>
      <c r="M33" s="840">
        <f t="shared" si="3"/>
        <v>431818</v>
      </c>
      <c r="N33" s="851">
        <f t="shared" si="4"/>
        <v>5</v>
      </c>
      <c r="O33" s="844">
        <f t="shared" si="4"/>
        <v>9059090</v>
      </c>
      <c r="P33" s="845">
        <f t="shared" si="5"/>
        <v>200000</v>
      </c>
      <c r="Q33" s="846"/>
      <c r="R33" s="19"/>
      <c r="S33" s="847">
        <f t="shared" si="6"/>
        <v>1331818</v>
      </c>
      <c r="T33" s="847">
        <f t="shared" si="7"/>
        <v>1931818</v>
      </c>
      <c r="U33" s="847">
        <f t="shared" si="8"/>
        <v>2231818</v>
      </c>
      <c r="V33" s="847">
        <f t="shared" si="9"/>
        <v>431818</v>
      </c>
      <c r="W33" s="856">
        <v>43475</v>
      </c>
      <c r="X33" s="728">
        <v>9059090</v>
      </c>
      <c r="Y33" s="728"/>
      <c r="Z33" s="444"/>
      <c r="AA33" s="444"/>
      <c r="AB33" s="444"/>
      <c r="AC33" s="444"/>
      <c r="AD33" s="444"/>
      <c r="AE33" s="858">
        <f t="shared" si="11"/>
        <v>9059090</v>
      </c>
      <c r="AF33" s="1081">
        <f t="shared" si="10"/>
        <v>0</v>
      </c>
      <c r="AG33" s="444"/>
      <c r="AH33" s="444"/>
    </row>
    <row r="34" spans="1:34" ht="15" hidden="1" customHeight="1" x14ac:dyDescent="0.25">
      <c r="A34" s="848">
        <f t="shared" si="12"/>
        <v>28</v>
      </c>
      <c r="B34" s="833">
        <f t="shared" si="13"/>
        <v>43477</v>
      </c>
      <c r="C34" s="849">
        <f t="shared" si="14"/>
        <v>28</v>
      </c>
      <c r="D34" s="835" t="s">
        <v>58</v>
      </c>
      <c r="E34" s="836" t="s">
        <v>57</v>
      </c>
      <c r="F34" s="850"/>
      <c r="G34" s="838">
        <f t="shared" si="0"/>
        <v>0</v>
      </c>
      <c r="H34" s="839">
        <v>2</v>
      </c>
      <c r="I34" s="840">
        <f t="shared" si="1"/>
        <v>3863636</v>
      </c>
      <c r="J34" s="841">
        <v>3</v>
      </c>
      <c r="K34" s="840">
        <f t="shared" si="2"/>
        <v>6695454</v>
      </c>
      <c r="L34" s="842">
        <v>2</v>
      </c>
      <c r="M34" s="840">
        <f t="shared" si="3"/>
        <v>863636</v>
      </c>
      <c r="N34" s="851">
        <f t="shared" si="4"/>
        <v>7</v>
      </c>
      <c r="O34" s="844">
        <f t="shared" si="4"/>
        <v>11422726</v>
      </c>
      <c r="P34" s="845">
        <f t="shared" si="5"/>
        <v>280000</v>
      </c>
      <c r="Q34" s="846"/>
      <c r="R34" s="19"/>
      <c r="S34" s="847">
        <f t="shared" si="6"/>
        <v>1331818</v>
      </c>
      <c r="T34" s="847">
        <f t="shared" si="7"/>
        <v>1931818</v>
      </c>
      <c r="U34" s="847">
        <f t="shared" si="8"/>
        <v>2231818</v>
      </c>
      <c r="V34" s="847">
        <f t="shared" si="9"/>
        <v>431818</v>
      </c>
      <c r="W34" s="856">
        <v>43475</v>
      </c>
      <c r="X34" s="728">
        <v>11422726</v>
      </c>
      <c r="Y34" s="728"/>
      <c r="Z34" s="444"/>
      <c r="AA34" s="444"/>
      <c r="AB34" s="444"/>
      <c r="AC34" s="444"/>
      <c r="AD34" s="444"/>
      <c r="AE34" s="858">
        <f t="shared" si="11"/>
        <v>11422726</v>
      </c>
      <c r="AF34" s="1081">
        <f t="shared" si="10"/>
        <v>0</v>
      </c>
      <c r="AG34" s="444"/>
      <c r="AH34" s="444"/>
    </row>
    <row r="35" spans="1:34" ht="15" hidden="1" customHeight="1" thickBot="1" x14ac:dyDescent="0.3">
      <c r="A35" s="848">
        <f t="shared" si="12"/>
        <v>29</v>
      </c>
      <c r="B35" s="833">
        <f t="shared" si="13"/>
        <v>43477</v>
      </c>
      <c r="C35" s="849">
        <f t="shared" si="14"/>
        <v>29</v>
      </c>
      <c r="D35" s="835" t="s">
        <v>59</v>
      </c>
      <c r="E35" s="836" t="s">
        <v>57</v>
      </c>
      <c r="F35" s="850"/>
      <c r="G35" s="838">
        <f t="shared" si="0"/>
        <v>0</v>
      </c>
      <c r="H35" s="839">
        <v>2</v>
      </c>
      <c r="I35" s="840">
        <f t="shared" si="1"/>
        <v>3863636</v>
      </c>
      <c r="J35" s="841">
        <v>2</v>
      </c>
      <c r="K35" s="840">
        <f t="shared" si="2"/>
        <v>4463636</v>
      </c>
      <c r="L35" s="842">
        <v>1</v>
      </c>
      <c r="M35" s="840">
        <f t="shared" si="3"/>
        <v>431818</v>
      </c>
      <c r="N35" s="851">
        <f t="shared" si="4"/>
        <v>5</v>
      </c>
      <c r="O35" s="844">
        <f t="shared" si="4"/>
        <v>8759090</v>
      </c>
      <c r="P35" s="845">
        <f t="shared" si="5"/>
        <v>200000</v>
      </c>
      <c r="Q35" s="846"/>
      <c r="R35" s="19"/>
      <c r="S35" s="847">
        <f t="shared" si="6"/>
        <v>1331818</v>
      </c>
      <c r="T35" s="847">
        <f t="shared" si="7"/>
        <v>1931818</v>
      </c>
      <c r="U35" s="847">
        <f t="shared" si="8"/>
        <v>2231818</v>
      </c>
      <c r="V35" s="847">
        <f t="shared" si="9"/>
        <v>431818</v>
      </c>
      <c r="W35" s="856">
        <v>43475</v>
      </c>
      <c r="X35" s="728">
        <v>8759090</v>
      </c>
      <c r="Y35" s="728"/>
      <c r="Z35" s="444"/>
      <c r="AA35" s="444"/>
      <c r="AB35" s="444"/>
      <c r="AC35" s="444"/>
      <c r="AD35" s="444"/>
      <c r="AE35" s="858">
        <f t="shared" si="11"/>
        <v>8759090</v>
      </c>
      <c r="AF35" s="1081">
        <f t="shared" si="10"/>
        <v>0</v>
      </c>
      <c r="AG35" s="444"/>
      <c r="AH35" s="444"/>
    </row>
    <row r="36" spans="1:34" ht="15" hidden="1" customHeight="1" x14ac:dyDescent="0.25">
      <c r="A36" s="832">
        <v>1</v>
      </c>
      <c r="B36" s="833">
        <v>43479</v>
      </c>
      <c r="C36" s="862">
        <v>30</v>
      </c>
      <c r="D36" s="863" t="s">
        <v>30</v>
      </c>
      <c r="E36" s="836" t="s">
        <v>31</v>
      </c>
      <c r="F36" s="837">
        <v>5</v>
      </c>
      <c r="G36" s="838">
        <f t="shared" si="0"/>
        <v>6659090</v>
      </c>
      <c r="H36" s="839"/>
      <c r="I36" s="840">
        <f t="shared" si="1"/>
        <v>0</v>
      </c>
      <c r="J36" s="841"/>
      <c r="K36" s="840">
        <f t="shared" si="2"/>
        <v>0</v>
      </c>
      <c r="L36" s="842"/>
      <c r="M36" s="840">
        <f t="shared" si="3"/>
        <v>0</v>
      </c>
      <c r="N36" s="843">
        <f t="shared" si="4"/>
        <v>5</v>
      </c>
      <c r="O36" s="844">
        <f t="shared" si="4"/>
        <v>6659090</v>
      </c>
      <c r="P36" s="845">
        <f t="shared" si="5"/>
        <v>200000</v>
      </c>
      <c r="Q36" s="846"/>
      <c r="R36" s="19"/>
      <c r="S36" s="847">
        <f t="shared" si="6"/>
        <v>1331818</v>
      </c>
      <c r="T36" s="847">
        <f t="shared" si="7"/>
        <v>1931818</v>
      </c>
      <c r="U36" s="847">
        <f t="shared" si="8"/>
        <v>2231818</v>
      </c>
      <c r="V36" s="847">
        <f t="shared" si="9"/>
        <v>431818</v>
      </c>
      <c r="W36" s="856">
        <v>43480</v>
      </c>
      <c r="X36" s="844">
        <v>6659090</v>
      </c>
      <c r="Y36" s="844"/>
      <c r="Z36" s="844"/>
      <c r="AA36" s="844"/>
      <c r="AB36" s="857"/>
      <c r="AC36" s="857"/>
      <c r="AD36" s="444"/>
      <c r="AE36" s="858">
        <f>X36+Z36+AB36+AD36</f>
        <v>6659090</v>
      </c>
      <c r="AF36" s="1081">
        <f t="shared" si="10"/>
        <v>0</v>
      </c>
      <c r="AG36" s="444"/>
      <c r="AH36" s="444"/>
    </row>
    <row r="37" spans="1:34" ht="15" hidden="1" customHeight="1" x14ac:dyDescent="0.25">
      <c r="A37" s="848">
        <f>+A36+1</f>
        <v>2</v>
      </c>
      <c r="B37" s="833">
        <v>43479</v>
      </c>
      <c r="C37" s="849">
        <f>+C36+1</f>
        <v>31</v>
      </c>
      <c r="D37" s="864" t="s">
        <v>32</v>
      </c>
      <c r="E37" s="836" t="s">
        <v>31</v>
      </c>
      <c r="F37" s="850">
        <v>5</v>
      </c>
      <c r="G37" s="838">
        <f t="shared" si="0"/>
        <v>6659090</v>
      </c>
      <c r="H37" s="839"/>
      <c r="I37" s="840">
        <f t="shared" si="1"/>
        <v>0</v>
      </c>
      <c r="J37" s="841"/>
      <c r="K37" s="840">
        <f t="shared" si="2"/>
        <v>0</v>
      </c>
      <c r="L37" s="842"/>
      <c r="M37" s="840">
        <f t="shared" si="3"/>
        <v>0</v>
      </c>
      <c r="N37" s="851">
        <f t="shared" si="4"/>
        <v>5</v>
      </c>
      <c r="O37" s="844">
        <f t="shared" si="4"/>
        <v>6659090</v>
      </c>
      <c r="P37" s="845">
        <f t="shared" si="5"/>
        <v>200000</v>
      </c>
      <c r="Q37" s="846"/>
      <c r="R37" s="19"/>
      <c r="S37" s="847">
        <f t="shared" si="6"/>
        <v>1331818</v>
      </c>
      <c r="T37" s="847">
        <f t="shared" si="7"/>
        <v>1931818</v>
      </c>
      <c r="U37" s="847">
        <f t="shared" si="8"/>
        <v>2231818</v>
      </c>
      <c r="V37" s="847">
        <f t="shared" si="9"/>
        <v>431818</v>
      </c>
      <c r="W37" s="856">
        <v>43480</v>
      </c>
      <c r="X37" s="844">
        <v>1659090</v>
      </c>
      <c r="Y37" s="856">
        <v>43480</v>
      </c>
      <c r="Z37" s="844">
        <v>5000000</v>
      </c>
      <c r="AA37" s="844"/>
      <c r="AB37" s="857"/>
      <c r="AC37" s="857"/>
      <c r="AD37" s="444"/>
      <c r="AE37" s="858">
        <f t="shared" ref="AE37:AE67" si="15">X37+Z37+AB37+AD37</f>
        <v>6659090</v>
      </c>
      <c r="AF37" s="1081">
        <f t="shared" si="10"/>
        <v>0</v>
      </c>
      <c r="AG37" s="444"/>
      <c r="AH37" s="444"/>
    </row>
    <row r="38" spans="1:34" ht="15" hidden="1" customHeight="1" x14ac:dyDescent="0.25">
      <c r="A38" s="848">
        <f t="shared" ref="A38:A67" si="16">+A37+1</f>
        <v>3</v>
      </c>
      <c r="B38" s="833">
        <v>43479</v>
      </c>
      <c r="C38" s="849">
        <f>+C37+1</f>
        <v>32</v>
      </c>
      <c r="D38" s="865" t="s">
        <v>36</v>
      </c>
      <c r="E38" s="836" t="s">
        <v>31</v>
      </c>
      <c r="F38" s="850">
        <v>10</v>
      </c>
      <c r="G38" s="838">
        <f t="shared" si="0"/>
        <v>13318180</v>
      </c>
      <c r="H38" s="839"/>
      <c r="I38" s="840">
        <f t="shared" si="1"/>
        <v>0</v>
      </c>
      <c r="J38" s="841"/>
      <c r="K38" s="840">
        <f t="shared" si="2"/>
        <v>0</v>
      </c>
      <c r="L38" s="842"/>
      <c r="M38" s="840">
        <f t="shared" si="3"/>
        <v>0</v>
      </c>
      <c r="N38" s="851">
        <f t="shared" si="4"/>
        <v>10</v>
      </c>
      <c r="O38" s="844">
        <f t="shared" si="4"/>
        <v>13318180</v>
      </c>
      <c r="P38" s="845">
        <f t="shared" si="5"/>
        <v>400000</v>
      </c>
      <c r="Q38" s="846"/>
      <c r="R38" s="19"/>
      <c r="S38" s="847">
        <f t="shared" si="6"/>
        <v>1331818</v>
      </c>
      <c r="T38" s="847">
        <f t="shared" si="7"/>
        <v>1931818</v>
      </c>
      <c r="U38" s="847">
        <f t="shared" si="8"/>
        <v>2231818</v>
      </c>
      <c r="V38" s="847">
        <f t="shared" si="9"/>
        <v>431818</v>
      </c>
      <c r="W38" s="856">
        <v>43475</v>
      </c>
      <c r="X38" s="844">
        <v>13318180</v>
      </c>
      <c r="Y38" s="834"/>
      <c r="Z38" s="844"/>
      <c r="AA38" s="844"/>
      <c r="AB38" s="857"/>
      <c r="AC38" s="857"/>
      <c r="AD38" s="444"/>
      <c r="AE38" s="858">
        <f t="shared" si="15"/>
        <v>13318180</v>
      </c>
      <c r="AF38" s="1081">
        <f t="shared" si="10"/>
        <v>0</v>
      </c>
      <c r="AG38" s="444"/>
      <c r="AH38" s="444"/>
    </row>
    <row r="39" spans="1:34" ht="15" hidden="1" customHeight="1" x14ac:dyDescent="0.25">
      <c r="A39" s="848">
        <f t="shared" si="16"/>
        <v>4</v>
      </c>
      <c r="B39" s="833">
        <v>43479</v>
      </c>
      <c r="C39" s="849">
        <f>+C38+1</f>
        <v>33</v>
      </c>
      <c r="D39" s="864" t="s">
        <v>33</v>
      </c>
      <c r="E39" s="836" t="s">
        <v>31</v>
      </c>
      <c r="F39" s="850">
        <v>10</v>
      </c>
      <c r="G39" s="838">
        <f t="shared" si="0"/>
        <v>13318180</v>
      </c>
      <c r="H39" s="839"/>
      <c r="I39" s="840">
        <f t="shared" si="1"/>
        <v>0</v>
      </c>
      <c r="J39" s="841"/>
      <c r="K39" s="840">
        <f t="shared" si="2"/>
        <v>0</v>
      </c>
      <c r="L39" s="842"/>
      <c r="M39" s="840">
        <f t="shared" si="3"/>
        <v>0</v>
      </c>
      <c r="N39" s="851">
        <f t="shared" ref="N39:O70" si="17">+L39+J39+H39+F39</f>
        <v>10</v>
      </c>
      <c r="O39" s="844">
        <f t="shared" si="17"/>
        <v>13318180</v>
      </c>
      <c r="P39" s="845">
        <f t="shared" si="5"/>
        <v>400000</v>
      </c>
      <c r="Q39" s="846"/>
      <c r="R39" s="19"/>
      <c r="S39" s="847">
        <f t="shared" si="6"/>
        <v>1331818</v>
      </c>
      <c r="T39" s="847">
        <f t="shared" si="7"/>
        <v>1931818</v>
      </c>
      <c r="U39" s="847">
        <f t="shared" si="8"/>
        <v>2231818</v>
      </c>
      <c r="V39" s="847">
        <f t="shared" si="9"/>
        <v>431818</v>
      </c>
      <c r="W39" s="856">
        <v>43452</v>
      </c>
      <c r="X39" s="844">
        <v>12145456</v>
      </c>
      <c r="Y39" s="856">
        <v>43480</v>
      </c>
      <c r="Z39" s="844">
        <v>318180</v>
      </c>
      <c r="AA39" s="856">
        <v>43493</v>
      </c>
      <c r="AB39" s="857">
        <v>854544</v>
      </c>
      <c r="AC39" s="857"/>
      <c r="AD39" s="444"/>
      <c r="AE39" s="858">
        <f t="shared" si="15"/>
        <v>13318180</v>
      </c>
      <c r="AF39" s="1081">
        <f t="shared" si="10"/>
        <v>0</v>
      </c>
      <c r="AG39" s="444"/>
      <c r="AH39" s="444"/>
    </row>
    <row r="40" spans="1:34" ht="15" hidden="1" customHeight="1" x14ac:dyDescent="0.25">
      <c r="A40" s="848">
        <f t="shared" si="16"/>
        <v>5</v>
      </c>
      <c r="B40" s="833">
        <v>43479</v>
      </c>
      <c r="C40" s="849">
        <f t="shared" ref="C40:C67" si="18">+C39+1</f>
        <v>34</v>
      </c>
      <c r="D40" s="865" t="s">
        <v>34</v>
      </c>
      <c r="E40" s="836" t="s">
        <v>31</v>
      </c>
      <c r="F40" s="850">
        <v>5</v>
      </c>
      <c r="G40" s="838">
        <f t="shared" si="0"/>
        <v>6659090</v>
      </c>
      <c r="H40" s="839"/>
      <c r="I40" s="840">
        <f t="shared" si="1"/>
        <v>0</v>
      </c>
      <c r="J40" s="841"/>
      <c r="K40" s="840">
        <f t="shared" si="2"/>
        <v>0</v>
      </c>
      <c r="L40" s="842"/>
      <c r="M40" s="840">
        <f t="shared" si="3"/>
        <v>0</v>
      </c>
      <c r="N40" s="851">
        <f t="shared" si="17"/>
        <v>5</v>
      </c>
      <c r="O40" s="844">
        <f t="shared" si="17"/>
        <v>6659090</v>
      </c>
      <c r="P40" s="845">
        <f t="shared" si="5"/>
        <v>200000</v>
      </c>
      <c r="Q40" s="846"/>
      <c r="R40" s="19"/>
      <c r="S40" s="847">
        <f t="shared" si="6"/>
        <v>1331818</v>
      </c>
      <c r="T40" s="847">
        <f t="shared" si="7"/>
        <v>1931818</v>
      </c>
      <c r="U40" s="847">
        <f t="shared" si="8"/>
        <v>2231818</v>
      </c>
      <c r="V40" s="847">
        <f t="shared" si="9"/>
        <v>431818</v>
      </c>
      <c r="W40" s="856">
        <v>43481</v>
      </c>
      <c r="X40" s="844">
        <v>6659090</v>
      </c>
      <c r="Y40" s="844"/>
      <c r="Z40" s="844"/>
      <c r="AA40" s="844"/>
      <c r="AB40" s="857"/>
      <c r="AC40" s="857"/>
      <c r="AD40" s="444"/>
      <c r="AE40" s="858">
        <f t="shared" si="15"/>
        <v>6659090</v>
      </c>
      <c r="AF40" s="1081">
        <f t="shared" si="10"/>
        <v>0</v>
      </c>
      <c r="AG40" s="444"/>
      <c r="AH40" s="444"/>
    </row>
    <row r="41" spans="1:34" ht="15" hidden="1" customHeight="1" x14ac:dyDescent="0.25">
      <c r="A41" s="848">
        <f t="shared" si="16"/>
        <v>6</v>
      </c>
      <c r="B41" s="833">
        <v>43479</v>
      </c>
      <c r="C41" s="849">
        <f t="shared" si="18"/>
        <v>35</v>
      </c>
      <c r="D41" s="864" t="s">
        <v>35</v>
      </c>
      <c r="E41" s="836" t="s">
        <v>31</v>
      </c>
      <c r="F41" s="850">
        <v>5</v>
      </c>
      <c r="G41" s="838">
        <f t="shared" si="0"/>
        <v>6659090</v>
      </c>
      <c r="H41" s="839"/>
      <c r="I41" s="840">
        <f t="shared" si="1"/>
        <v>0</v>
      </c>
      <c r="J41" s="841"/>
      <c r="K41" s="840">
        <f t="shared" si="2"/>
        <v>0</v>
      </c>
      <c r="L41" s="842"/>
      <c r="M41" s="840">
        <f t="shared" si="3"/>
        <v>0</v>
      </c>
      <c r="N41" s="851">
        <f t="shared" si="17"/>
        <v>5</v>
      </c>
      <c r="O41" s="844">
        <f t="shared" si="17"/>
        <v>6659090</v>
      </c>
      <c r="P41" s="845">
        <f t="shared" si="5"/>
        <v>200000</v>
      </c>
      <c r="Q41" s="846"/>
      <c r="R41" s="19"/>
      <c r="S41" s="847">
        <f t="shared" si="6"/>
        <v>1331818</v>
      </c>
      <c r="T41" s="847">
        <f t="shared" si="7"/>
        <v>1931818</v>
      </c>
      <c r="U41" s="847">
        <f t="shared" si="8"/>
        <v>2231818</v>
      </c>
      <c r="V41" s="847">
        <f t="shared" si="9"/>
        <v>431818</v>
      </c>
      <c r="W41" s="856">
        <v>43486</v>
      </c>
      <c r="X41" s="844">
        <v>6659090</v>
      </c>
      <c r="Y41" s="844"/>
      <c r="Z41" s="844"/>
      <c r="AA41" s="844"/>
      <c r="AB41" s="857"/>
      <c r="AC41" s="857"/>
      <c r="AD41" s="444"/>
      <c r="AE41" s="858">
        <f t="shared" si="15"/>
        <v>6659090</v>
      </c>
      <c r="AF41" s="1081">
        <f t="shared" si="10"/>
        <v>0</v>
      </c>
      <c r="AG41" s="444"/>
      <c r="AH41" s="444"/>
    </row>
    <row r="42" spans="1:34" ht="15" hidden="1" customHeight="1" x14ac:dyDescent="0.25">
      <c r="A42" s="848">
        <f t="shared" si="16"/>
        <v>7</v>
      </c>
      <c r="B42" s="833">
        <v>43479</v>
      </c>
      <c r="C42" s="849">
        <f t="shared" si="18"/>
        <v>36</v>
      </c>
      <c r="D42" s="835" t="s">
        <v>67</v>
      </c>
      <c r="E42" s="836" t="s">
        <v>31</v>
      </c>
      <c r="F42" s="850">
        <v>5</v>
      </c>
      <c r="G42" s="838">
        <f t="shared" si="0"/>
        <v>6659090</v>
      </c>
      <c r="H42" s="839"/>
      <c r="I42" s="840">
        <f t="shared" si="1"/>
        <v>0</v>
      </c>
      <c r="J42" s="841"/>
      <c r="K42" s="840">
        <f t="shared" si="2"/>
        <v>0</v>
      </c>
      <c r="L42" s="842"/>
      <c r="M42" s="840">
        <f t="shared" si="3"/>
        <v>0</v>
      </c>
      <c r="N42" s="851">
        <f t="shared" si="17"/>
        <v>5</v>
      </c>
      <c r="O42" s="844">
        <f t="shared" si="17"/>
        <v>6659090</v>
      </c>
      <c r="P42" s="845">
        <f t="shared" si="5"/>
        <v>200000</v>
      </c>
      <c r="Q42" s="846"/>
      <c r="R42" s="19"/>
      <c r="S42" s="847">
        <f t="shared" si="6"/>
        <v>1331818</v>
      </c>
      <c r="T42" s="847">
        <f t="shared" si="7"/>
        <v>1931818</v>
      </c>
      <c r="U42" s="847">
        <f t="shared" si="8"/>
        <v>2231818</v>
      </c>
      <c r="V42" s="847">
        <f t="shared" si="9"/>
        <v>431818</v>
      </c>
      <c r="W42" s="856">
        <v>43481</v>
      </c>
      <c r="X42" s="844">
        <v>6659090</v>
      </c>
      <c r="Y42" s="844"/>
      <c r="Z42" s="844"/>
      <c r="AA42" s="844"/>
      <c r="AB42" s="857"/>
      <c r="AC42" s="857"/>
      <c r="AD42" s="444"/>
      <c r="AE42" s="858">
        <f t="shared" si="15"/>
        <v>6659090</v>
      </c>
      <c r="AF42" s="1081">
        <f t="shared" si="10"/>
        <v>0</v>
      </c>
      <c r="AG42" s="444"/>
      <c r="AH42" s="444"/>
    </row>
    <row r="43" spans="1:34" ht="15" hidden="1" customHeight="1" x14ac:dyDescent="0.25">
      <c r="A43" s="848">
        <f t="shared" si="16"/>
        <v>8</v>
      </c>
      <c r="B43" s="833">
        <v>43479</v>
      </c>
      <c r="C43" s="849">
        <f t="shared" si="18"/>
        <v>37</v>
      </c>
      <c r="D43" s="835" t="s">
        <v>40</v>
      </c>
      <c r="E43" s="836" t="s">
        <v>31</v>
      </c>
      <c r="F43" s="850">
        <v>5</v>
      </c>
      <c r="G43" s="838">
        <f t="shared" si="0"/>
        <v>6659090</v>
      </c>
      <c r="H43" s="839"/>
      <c r="I43" s="840">
        <f t="shared" si="1"/>
        <v>0</v>
      </c>
      <c r="J43" s="841"/>
      <c r="K43" s="840">
        <f t="shared" si="2"/>
        <v>0</v>
      </c>
      <c r="L43" s="842"/>
      <c r="M43" s="840">
        <f t="shared" si="3"/>
        <v>0</v>
      </c>
      <c r="N43" s="851">
        <f t="shared" si="17"/>
        <v>5</v>
      </c>
      <c r="O43" s="844">
        <f t="shared" si="17"/>
        <v>6659090</v>
      </c>
      <c r="P43" s="845">
        <f t="shared" si="5"/>
        <v>200000</v>
      </c>
      <c r="Q43" s="846"/>
      <c r="R43" s="19"/>
      <c r="S43" s="847">
        <f t="shared" si="6"/>
        <v>1331818</v>
      </c>
      <c r="T43" s="847">
        <f t="shared" si="7"/>
        <v>1931818</v>
      </c>
      <c r="U43" s="847">
        <f t="shared" si="8"/>
        <v>2231818</v>
      </c>
      <c r="V43" s="847">
        <f t="shared" si="9"/>
        <v>431818</v>
      </c>
      <c r="W43" s="856">
        <v>43481</v>
      </c>
      <c r="X43" s="860">
        <v>6659090</v>
      </c>
      <c r="Y43" s="860"/>
      <c r="Z43" s="860"/>
      <c r="AA43" s="860"/>
      <c r="AB43" s="860"/>
      <c r="AC43" s="860"/>
      <c r="AD43" s="860"/>
      <c r="AE43" s="858">
        <f t="shared" si="15"/>
        <v>6659090</v>
      </c>
      <c r="AF43" s="1081">
        <f t="shared" si="10"/>
        <v>0</v>
      </c>
      <c r="AG43" s="444"/>
      <c r="AH43" s="444"/>
    </row>
    <row r="44" spans="1:34" ht="15" hidden="1" customHeight="1" x14ac:dyDescent="0.25">
      <c r="A44" s="848">
        <f t="shared" si="16"/>
        <v>9</v>
      </c>
      <c r="B44" s="833">
        <v>43479</v>
      </c>
      <c r="C44" s="849">
        <f t="shared" si="18"/>
        <v>38</v>
      </c>
      <c r="D44" s="835" t="s">
        <v>48</v>
      </c>
      <c r="E44" s="836" t="s">
        <v>43</v>
      </c>
      <c r="F44" s="850">
        <v>5</v>
      </c>
      <c r="G44" s="838">
        <f t="shared" si="0"/>
        <v>6659090</v>
      </c>
      <c r="H44" s="839"/>
      <c r="I44" s="840">
        <f t="shared" si="1"/>
        <v>0</v>
      </c>
      <c r="J44" s="841"/>
      <c r="K44" s="840">
        <f t="shared" si="2"/>
        <v>0</v>
      </c>
      <c r="L44" s="842"/>
      <c r="M44" s="840">
        <f t="shared" si="3"/>
        <v>0</v>
      </c>
      <c r="N44" s="851">
        <f t="shared" si="17"/>
        <v>5</v>
      </c>
      <c r="O44" s="844">
        <f t="shared" si="17"/>
        <v>6659090</v>
      </c>
      <c r="P44" s="845">
        <f t="shared" si="5"/>
        <v>200000</v>
      </c>
      <c r="Q44" s="846"/>
      <c r="R44" s="19"/>
      <c r="S44" s="847">
        <f t="shared" si="6"/>
        <v>1331818</v>
      </c>
      <c r="T44" s="847">
        <f t="shared" si="7"/>
        <v>1931818</v>
      </c>
      <c r="U44" s="847">
        <f t="shared" si="8"/>
        <v>2231818</v>
      </c>
      <c r="V44" s="847">
        <f t="shared" si="9"/>
        <v>431818</v>
      </c>
      <c r="W44" s="856">
        <v>43482</v>
      </c>
      <c r="X44" s="728">
        <v>6659090</v>
      </c>
      <c r="Y44" s="728"/>
      <c r="Z44" s="444"/>
      <c r="AA44" s="444"/>
      <c r="AB44" s="444"/>
      <c r="AC44" s="444"/>
      <c r="AD44" s="444"/>
      <c r="AE44" s="858">
        <f t="shared" si="15"/>
        <v>6659090</v>
      </c>
      <c r="AF44" s="1081">
        <f t="shared" si="10"/>
        <v>0</v>
      </c>
      <c r="AG44" s="444"/>
      <c r="AH44" s="444"/>
    </row>
    <row r="45" spans="1:34" ht="15" hidden="1" customHeight="1" x14ac:dyDescent="0.25">
      <c r="A45" s="848">
        <f t="shared" si="16"/>
        <v>10</v>
      </c>
      <c r="B45" s="833">
        <v>43479</v>
      </c>
      <c r="C45" s="849">
        <f t="shared" si="18"/>
        <v>39</v>
      </c>
      <c r="D45" s="835" t="s">
        <v>45</v>
      </c>
      <c r="E45" s="836" t="s">
        <v>43</v>
      </c>
      <c r="F45" s="866">
        <v>5</v>
      </c>
      <c r="G45" s="838">
        <f t="shared" si="0"/>
        <v>6659090</v>
      </c>
      <c r="H45" s="839"/>
      <c r="I45" s="840">
        <f t="shared" si="1"/>
        <v>0</v>
      </c>
      <c r="J45" s="841"/>
      <c r="K45" s="840">
        <f t="shared" si="2"/>
        <v>0</v>
      </c>
      <c r="L45" s="842"/>
      <c r="M45" s="840">
        <f t="shared" si="3"/>
        <v>0</v>
      </c>
      <c r="N45" s="851">
        <f t="shared" si="17"/>
        <v>5</v>
      </c>
      <c r="O45" s="844">
        <f t="shared" si="17"/>
        <v>6659090</v>
      </c>
      <c r="P45" s="845">
        <f t="shared" si="5"/>
        <v>200000</v>
      </c>
      <c r="Q45" s="846"/>
      <c r="R45" s="19"/>
      <c r="S45" s="847">
        <f t="shared" si="6"/>
        <v>1331818</v>
      </c>
      <c r="T45" s="847">
        <f t="shared" si="7"/>
        <v>1931818</v>
      </c>
      <c r="U45" s="847">
        <f t="shared" si="8"/>
        <v>2231818</v>
      </c>
      <c r="V45" s="847">
        <f t="shared" si="9"/>
        <v>431818</v>
      </c>
      <c r="W45" s="856">
        <v>43482</v>
      </c>
      <c r="X45" s="860">
        <v>6659090</v>
      </c>
      <c r="Y45" s="860"/>
      <c r="Z45" s="860"/>
      <c r="AA45" s="860"/>
      <c r="AB45" s="860"/>
      <c r="AC45" s="860"/>
      <c r="AD45" s="860"/>
      <c r="AE45" s="858">
        <f t="shared" si="15"/>
        <v>6659090</v>
      </c>
      <c r="AF45" s="1081">
        <f t="shared" si="10"/>
        <v>0</v>
      </c>
      <c r="AG45" s="444"/>
      <c r="AH45" s="444"/>
    </row>
    <row r="46" spans="1:34" ht="15" hidden="1" customHeight="1" x14ac:dyDescent="0.25">
      <c r="A46" s="848">
        <f t="shared" si="16"/>
        <v>11</v>
      </c>
      <c r="B46" s="833">
        <v>43479</v>
      </c>
      <c r="C46" s="849">
        <f t="shared" si="18"/>
        <v>40</v>
      </c>
      <c r="D46" s="852" t="s">
        <v>42</v>
      </c>
      <c r="E46" s="836" t="s">
        <v>43</v>
      </c>
      <c r="F46" s="850">
        <v>10</v>
      </c>
      <c r="G46" s="838">
        <f t="shared" si="0"/>
        <v>13318180</v>
      </c>
      <c r="H46" s="839"/>
      <c r="I46" s="840">
        <f t="shared" si="1"/>
        <v>0</v>
      </c>
      <c r="J46" s="841"/>
      <c r="K46" s="840">
        <f t="shared" si="2"/>
        <v>0</v>
      </c>
      <c r="L46" s="842"/>
      <c r="M46" s="840">
        <f t="shared" si="3"/>
        <v>0</v>
      </c>
      <c r="N46" s="851">
        <f t="shared" si="17"/>
        <v>10</v>
      </c>
      <c r="O46" s="844">
        <f t="shared" si="17"/>
        <v>13318180</v>
      </c>
      <c r="P46" s="845">
        <f t="shared" si="5"/>
        <v>400000</v>
      </c>
      <c r="Q46" s="846"/>
      <c r="R46" s="19"/>
      <c r="S46" s="847">
        <f t="shared" si="6"/>
        <v>1331818</v>
      </c>
      <c r="T46" s="847">
        <f t="shared" si="7"/>
        <v>1931818</v>
      </c>
      <c r="U46" s="847">
        <f t="shared" si="8"/>
        <v>2231818</v>
      </c>
      <c r="V46" s="847">
        <f t="shared" si="9"/>
        <v>431818</v>
      </c>
      <c r="W46" s="856">
        <v>43486</v>
      </c>
      <c r="X46" s="728">
        <v>13318180</v>
      </c>
      <c r="Y46" s="728"/>
      <c r="Z46" s="444"/>
      <c r="AA46" s="444"/>
      <c r="AB46" s="444"/>
      <c r="AC46" s="444"/>
      <c r="AD46" s="444"/>
      <c r="AE46" s="858">
        <f t="shared" si="15"/>
        <v>13318180</v>
      </c>
      <c r="AF46" s="1081">
        <f t="shared" si="10"/>
        <v>0</v>
      </c>
      <c r="AG46" s="444"/>
      <c r="AH46" s="444"/>
    </row>
    <row r="47" spans="1:34" ht="15" hidden="1" customHeight="1" x14ac:dyDescent="0.25">
      <c r="A47" s="848">
        <f t="shared" si="16"/>
        <v>12</v>
      </c>
      <c r="B47" s="833">
        <v>43479</v>
      </c>
      <c r="C47" s="849">
        <f t="shared" si="18"/>
        <v>41</v>
      </c>
      <c r="D47" s="835" t="s">
        <v>39</v>
      </c>
      <c r="E47" s="836" t="s">
        <v>43</v>
      </c>
      <c r="F47" s="850">
        <v>10</v>
      </c>
      <c r="G47" s="838">
        <f t="shared" si="0"/>
        <v>13318180</v>
      </c>
      <c r="H47" s="839"/>
      <c r="I47" s="840">
        <f t="shared" si="1"/>
        <v>0</v>
      </c>
      <c r="J47" s="841"/>
      <c r="K47" s="840">
        <f t="shared" si="2"/>
        <v>0</v>
      </c>
      <c r="L47" s="842"/>
      <c r="M47" s="840">
        <f t="shared" si="3"/>
        <v>0</v>
      </c>
      <c r="N47" s="851">
        <f t="shared" si="17"/>
        <v>10</v>
      </c>
      <c r="O47" s="844">
        <f t="shared" si="17"/>
        <v>13318180</v>
      </c>
      <c r="P47" s="845">
        <f t="shared" si="5"/>
        <v>400000</v>
      </c>
      <c r="Q47" s="846"/>
      <c r="R47" s="19"/>
      <c r="S47" s="847">
        <f t="shared" si="6"/>
        <v>1331818</v>
      </c>
      <c r="T47" s="847">
        <f t="shared" si="7"/>
        <v>1931818</v>
      </c>
      <c r="U47" s="847">
        <f t="shared" si="8"/>
        <v>2231818</v>
      </c>
      <c r="V47" s="847">
        <f t="shared" si="9"/>
        <v>431818</v>
      </c>
      <c r="W47" s="856">
        <v>43480</v>
      </c>
      <c r="X47" s="728">
        <v>13318180</v>
      </c>
      <c r="Y47" s="728"/>
      <c r="Z47" s="444"/>
      <c r="AA47" s="444"/>
      <c r="AB47" s="444"/>
      <c r="AC47" s="444"/>
      <c r="AD47" s="444"/>
      <c r="AE47" s="858">
        <f t="shared" si="15"/>
        <v>13318180</v>
      </c>
      <c r="AF47" s="1081">
        <f t="shared" si="10"/>
        <v>0</v>
      </c>
      <c r="AG47" s="444"/>
      <c r="AH47" s="444"/>
    </row>
    <row r="48" spans="1:34" ht="15" hidden="1" customHeight="1" x14ac:dyDescent="0.25">
      <c r="A48" s="848">
        <f t="shared" si="16"/>
        <v>13</v>
      </c>
      <c r="B48" s="833">
        <v>43479</v>
      </c>
      <c r="C48" s="849">
        <f t="shared" si="18"/>
        <v>42</v>
      </c>
      <c r="D48" s="852" t="s">
        <v>51</v>
      </c>
      <c r="E48" s="836" t="s">
        <v>43</v>
      </c>
      <c r="F48" s="850">
        <v>5</v>
      </c>
      <c r="G48" s="838">
        <f t="shared" si="0"/>
        <v>6659090</v>
      </c>
      <c r="H48" s="839"/>
      <c r="I48" s="840">
        <f t="shared" si="1"/>
        <v>0</v>
      </c>
      <c r="J48" s="841"/>
      <c r="K48" s="840">
        <f t="shared" si="2"/>
        <v>0</v>
      </c>
      <c r="L48" s="842"/>
      <c r="M48" s="840">
        <f t="shared" si="3"/>
        <v>0</v>
      </c>
      <c r="N48" s="851">
        <f t="shared" si="17"/>
        <v>5</v>
      </c>
      <c r="O48" s="844">
        <f t="shared" si="17"/>
        <v>6659090</v>
      </c>
      <c r="P48" s="845">
        <f t="shared" si="5"/>
        <v>200000</v>
      </c>
      <c r="Q48" s="846"/>
      <c r="R48" s="19"/>
      <c r="S48" s="847">
        <f t="shared" si="6"/>
        <v>1331818</v>
      </c>
      <c r="T48" s="847">
        <f t="shared" si="7"/>
        <v>1931818</v>
      </c>
      <c r="U48" s="847">
        <f t="shared" si="8"/>
        <v>2231818</v>
      </c>
      <c r="V48" s="847">
        <f t="shared" si="9"/>
        <v>431818</v>
      </c>
      <c r="W48" s="856">
        <v>43482</v>
      </c>
      <c r="X48" s="728">
        <v>6659090</v>
      </c>
      <c r="Y48" s="728"/>
      <c r="Z48" s="444"/>
      <c r="AA48" s="444"/>
      <c r="AB48" s="444"/>
      <c r="AC48" s="444"/>
      <c r="AD48" s="444"/>
      <c r="AE48" s="858">
        <f t="shared" si="15"/>
        <v>6659090</v>
      </c>
      <c r="AF48" s="1081">
        <f t="shared" si="10"/>
        <v>0</v>
      </c>
      <c r="AG48" s="444"/>
      <c r="AH48" s="444"/>
    </row>
    <row r="49" spans="1:34" ht="15" hidden="1" customHeight="1" x14ac:dyDescent="0.25">
      <c r="A49" s="848">
        <f t="shared" si="16"/>
        <v>14</v>
      </c>
      <c r="B49" s="833">
        <v>43479</v>
      </c>
      <c r="C49" s="849">
        <f t="shared" si="18"/>
        <v>43</v>
      </c>
      <c r="D49" s="835" t="s">
        <v>44</v>
      </c>
      <c r="E49" s="836" t="s">
        <v>43</v>
      </c>
      <c r="F49" s="850">
        <v>5</v>
      </c>
      <c r="G49" s="838">
        <f t="shared" si="0"/>
        <v>6659090</v>
      </c>
      <c r="H49" s="839"/>
      <c r="I49" s="840">
        <f t="shared" si="1"/>
        <v>0</v>
      </c>
      <c r="J49" s="841"/>
      <c r="K49" s="840">
        <f t="shared" si="2"/>
        <v>0</v>
      </c>
      <c r="L49" s="842"/>
      <c r="M49" s="840">
        <f t="shared" si="3"/>
        <v>0</v>
      </c>
      <c r="N49" s="851">
        <f t="shared" si="17"/>
        <v>5</v>
      </c>
      <c r="O49" s="844">
        <f t="shared" si="17"/>
        <v>6659090</v>
      </c>
      <c r="P49" s="845">
        <f t="shared" si="5"/>
        <v>200000</v>
      </c>
      <c r="Q49" s="846"/>
      <c r="R49" s="19"/>
      <c r="S49" s="847">
        <f t="shared" si="6"/>
        <v>1331818</v>
      </c>
      <c r="T49" s="847">
        <f t="shared" si="7"/>
        <v>1931818</v>
      </c>
      <c r="U49" s="847">
        <f t="shared" si="8"/>
        <v>2231818</v>
      </c>
      <c r="V49" s="847">
        <f t="shared" si="9"/>
        <v>431818</v>
      </c>
      <c r="W49" s="856">
        <v>43482</v>
      </c>
      <c r="X49" s="728">
        <v>6659090</v>
      </c>
      <c r="Y49" s="728"/>
      <c r="Z49" s="444"/>
      <c r="AA49" s="444"/>
      <c r="AB49" s="444"/>
      <c r="AC49" s="444"/>
      <c r="AD49" s="444"/>
      <c r="AE49" s="858">
        <f t="shared" si="15"/>
        <v>6659090</v>
      </c>
      <c r="AF49" s="1081">
        <f t="shared" si="10"/>
        <v>0</v>
      </c>
      <c r="AG49" s="444"/>
      <c r="AH49" s="444"/>
    </row>
    <row r="50" spans="1:34" ht="15" hidden="1" customHeight="1" x14ac:dyDescent="0.25">
      <c r="A50" s="848">
        <f t="shared" si="16"/>
        <v>15</v>
      </c>
      <c r="B50" s="833">
        <v>43479</v>
      </c>
      <c r="C50" s="849">
        <f t="shared" si="18"/>
        <v>44</v>
      </c>
      <c r="D50" s="835" t="s">
        <v>53</v>
      </c>
      <c r="E50" s="836" t="s">
        <v>43</v>
      </c>
      <c r="F50" s="850">
        <v>5</v>
      </c>
      <c r="G50" s="838">
        <f t="shared" si="0"/>
        <v>6659090</v>
      </c>
      <c r="H50" s="839"/>
      <c r="I50" s="840">
        <f t="shared" si="1"/>
        <v>0</v>
      </c>
      <c r="J50" s="841"/>
      <c r="K50" s="840">
        <f t="shared" si="2"/>
        <v>0</v>
      </c>
      <c r="L50" s="842"/>
      <c r="M50" s="840">
        <f t="shared" si="3"/>
        <v>0</v>
      </c>
      <c r="N50" s="851">
        <f t="shared" si="17"/>
        <v>5</v>
      </c>
      <c r="O50" s="844">
        <f t="shared" si="17"/>
        <v>6659090</v>
      </c>
      <c r="P50" s="845">
        <f t="shared" si="5"/>
        <v>200000</v>
      </c>
      <c r="Q50" s="846"/>
      <c r="R50" s="19"/>
      <c r="S50" s="847">
        <f t="shared" si="6"/>
        <v>1331818</v>
      </c>
      <c r="T50" s="847">
        <f t="shared" si="7"/>
        <v>1931818</v>
      </c>
      <c r="U50" s="847">
        <f t="shared" si="8"/>
        <v>2231818</v>
      </c>
      <c r="V50" s="847">
        <f t="shared" si="9"/>
        <v>431818</v>
      </c>
      <c r="W50" s="856">
        <v>43482</v>
      </c>
      <c r="X50" s="728">
        <v>6659090</v>
      </c>
      <c r="Y50" s="728"/>
      <c r="Z50" s="444"/>
      <c r="AA50" s="444"/>
      <c r="AB50" s="444"/>
      <c r="AC50" s="444"/>
      <c r="AD50" s="444"/>
      <c r="AE50" s="858">
        <f t="shared" si="15"/>
        <v>6659090</v>
      </c>
      <c r="AF50" s="1081">
        <f t="shared" si="10"/>
        <v>0</v>
      </c>
      <c r="AG50" s="444"/>
      <c r="AH50" s="444"/>
    </row>
    <row r="51" spans="1:34" ht="15" hidden="1" customHeight="1" x14ac:dyDescent="0.25">
      <c r="A51" s="848">
        <f t="shared" si="16"/>
        <v>16</v>
      </c>
      <c r="B51" s="833">
        <v>43479</v>
      </c>
      <c r="C51" s="849">
        <f t="shared" si="18"/>
        <v>45</v>
      </c>
      <c r="D51" s="835" t="s">
        <v>50</v>
      </c>
      <c r="E51" s="836" t="s">
        <v>43</v>
      </c>
      <c r="F51" s="850">
        <v>5</v>
      </c>
      <c r="G51" s="838">
        <f t="shared" si="0"/>
        <v>6659090</v>
      </c>
      <c r="H51" s="839"/>
      <c r="I51" s="840">
        <f t="shared" si="1"/>
        <v>0</v>
      </c>
      <c r="J51" s="841"/>
      <c r="K51" s="840">
        <f t="shared" si="2"/>
        <v>0</v>
      </c>
      <c r="L51" s="842"/>
      <c r="M51" s="840">
        <f t="shared" si="3"/>
        <v>0</v>
      </c>
      <c r="N51" s="851">
        <f t="shared" si="17"/>
        <v>5</v>
      </c>
      <c r="O51" s="844">
        <f t="shared" si="17"/>
        <v>6659090</v>
      </c>
      <c r="P51" s="845">
        <f t="shared" si="5"/>
        <v>200000</v>
      </c>
      <c r="Q51" s="846"/>
      <c r="R51" s="19"/>
      <c r="S51" s="847">
        <f t="shared" si="6"/>
        <v>1331818</v>
      </c>
      <c r="T51" s="847">
        <f t="shared" si="7"/>
        <v>1931818</v>
      </c>
      <c r="U51" s="847">
        <f t="shared" si="8"/>
        <v>2231818</v>
      </c>
      <c r="V51" s="847">
        <f t="shared" si="9"/>
        <v>431818</v>
      </c>
      <c r="W51" s="856">
        <v>43482</v>
      </c>
      <c r="X51" s="728">
        <v>6659090</v>
      </c>
      <c r="Y51" s="728"/>
      <c r="Z51" s="444"/>
      <c r="AA51" s="444"/>
      <c r="AB51" s="444"/>
      <c r="AC51" s="444"/>
      <c r="AD51" s="444"/>
      <c r="AE51" s="858">
        <f t="shared" si="15"/>
        <v>6659090</v>
      </c>
      <c r="AF51" s="1081">
        <f t="shared" si="10"/>
        <v>0</v>
      </c>
      <c r="AG51" s="444"/>
      <c r="AH51" s="444"/>
    </row>
    <row r="52" spans="1:34" ht="15" hidden="1" customHeight="1" x14ac:dyDescent="0.25">
      <c r="A52" s="848">
        <f t="shared" si="16"/>
        <v>17</v>
      </c>
      <c r="B52" s="833">
        <v>43479</v>
      </c>
      <c r="C52" s="849">
        <f t="shared" si="18"/>
        <v>46</v>
      </c>
      <c r="D52" s="835" t="s">
        <v>47</v>
      </c>
      <c r="E52" s="836" t="s">
        <v>43</v>
      </c>
      <c r="F52" s="850">
        <v>5</v>
      </c>
      <c r="G52" s="838">
        <f t="shared" si="0"/>
        <v>6659090</v>
      </c>
      <c r="H52" s="839"/>
      <c r="I52" s="840">
        <f t="shared" si="1"/>
        <v>0</v>
      </c>
      <c r="J52" s="841"/>
      <c r="K52" s="840">
        <f t="shared" si="2"/>
        <v>0</v>
      </c>
      <c r="L52" s="842"/>
      <c r="M52" s="840">
        <f t="shared" si="3"/>
        <v>0</v>
      </c>
      <c r="N52" s="851">
        <f t="shared" si="17"/>
        <v>5</v>
      </c>
      <c r="O52" s="844">
        <f t="shared" si="17"/>
        <v>6659090</v>
      </c>
      <c r="P52" s="845">
        <f t="shared" si="5"/>
        <v>200000</v>
      </c>
      <c r="Q52" s="846"/>
      <c r="R52" s="19"/>
      <c r="S52" s="847">
        <f t="shared" si="6"/>
        <v>1331818</v>
      </c>
      <c r="T52" s="847">
        <f t="shared" si="7"/>
        <v>1931818</v>
      </c>
      <c r="U52" s="847">
        <f t="shared" si="8"/>
        <v>2231818</v>
      </c>
      <c r="V52" s="847">
        <f t="shared" si="9"/>
        <v>431818</v>
      </c>
      <c r="W52" s="856">
        <v>43482</v>
      </c>
      <c r="X52" s="728">
        <v>6659090</v>
      </c>
      <c r="Y52" s="728"/>
      <c r="Z52" s="444"/>
      <c r="AA52" s="444"/>
      <c r="AB52" s="444"/>
      <c r="AC52" s="444"/>
      <c r="AD52" s="444"/>
      <c r="AE52" s="858">
        <f t="shared" si="15"/>
        <v>6659090</v>
      </c>
      <c r="AF52" s="1081">
        <f t="shared" si="10"/>
        <v>0</v>
      </c>
      <c r="AG52" s="444"/>
      <c r="AH52" s="444"/>
    </row>
    <row r="53" spans="1:34" ht="15" hidden="1" customHeight="1" x14ac:dyDescent="0.25">
      <c r="A53" s="848">
        <f t="shared" si="16"/>
        <v>18</v>
      </c>
      <c r="B53" s="833">
        <v>43479</v>
      </c>
      <c r="C53" s="849">
        <f t="shared" si="18"/>
        <v>47</v>
      </c>
      <c r="D53" s="835" t="s">
        <v>46</v>
      </c>
      <c r="E53" s="836" t="s">
        <v>43</v>
      </c>
      <c r="F53" s="850">
        <v>5</v>
      </c>
      <c r="G53" s="838">
        <f t="shared" si="0"/>
        <v>6659090</v>
      </c>
      <c r="H53" s="839"/>
      <c r="I53" s="840">
        <f t="shared" si="1"/>
        <v>0</v>
      </c>
      <c r="J53" s="841"/>
      <c r="K53" s="840">
        <f t="shared" si="2"/>
        <v>0</v>
      </c>
      <c r="L53" s="842"/>
      <c r="M53" s="840">
        <f t="shared" si="3"/>
        <v>0</v>
      </c>
      <c r="N53" s="851">
        <f t="shared" si="17"/>
        <v>5</v>
      </c>
      <c r="O53" s="844">
        <f t="shared" si="17"/>
        <v>6659090</v>
      </c>
      <c r="P53" s="845">
        <f t="shared" si="5"/>
        <v>200000</v>
      </c>
      <c r="Q53" s="846"/>
      <c r="R53" s="19"/>
      <c r="S53" s="847">
        <f t="shared" si="6"/>
        <v>1331818</v>
      </c>
      <c r="T53" s="847">
        <f t="shared" si="7"/>
        <v>1931818</v>
      </c>
      <c r="U53" s="847">
        <f t="shared" si="8"/>
        <v>2231818</v>
      </c>
      <c r="V53" s="847">
        <f t="shared" si="9"/>
        <v>431818</v>
      </c>
      <c r="W53" s="856">
        <v>43482</v>
      </c>
      <c r="X53" s="728">
        <v>6659090</v>
      </c>
      <c r="Y53" s="728"/>
      <c r="Z53" s="444"/>
      <c r="AA53" s="444"/>
      <c r="AB53" s="444"/>
      <c r="AC53" s="444"/>
      <c r="AD53" s="444"/>
      <c r="AE53" s="858">
        <f t="shared" si="15"/>
        <v>6659090</v>
      </c>
      <c r="AF53" s="1081">
        <f t="shared" si="10"/>
        <v>0</v>
      </c>
      <c r="AG53" s="444"/>
      <c r="AH53" s="444"/>
    </row>
    <row r="54" spans="1:34" ht="15" hidden="1" customHeight="1" x14ac:dyDescent="0.25">
      <c r="A54" s="848">
        <f t="shared" si="16"/>
        <v>19</v>
      </c>
      <c r="B54" s="833">
        <v>43479</v>
      </c>
      <c r="C54" s="849">
        <f t="shared" si="18"/>
        <v>48</v>
      </c>
      <c r="D54" s="835" t="s">
        <v>56</v>
      </c>
      <c r="E54" s="836" t="s">
        <v>57</v>
      </c>
      <c r="F54" s="850">
        <v>5</v>
      </c>
      <c r="G54" s="838">
        <f t="shared" si="0"/>
        <v>6659090</v>
      </c>
      <c r="H54" s="839"/>
      <c r="I54" s="840">
        <f t="shared" si="1"/>
        <v>0</v>
      </c>
      <c r="J54" s="841"/>
      <c r="K54" s="840">
        <f t="shared" si="2"/>
        <v>0</v>
      </c>
      <c r="L54" s="842"/>
      <c r="M54" s="840">
        <f t="shared" si="3"/>
        <v>0</v>
      </c>
      <c r="N54" s="851">
        <f t="shared" si="17"/>
        <v>5</v>
      </c>
      <c r="O54" s="844">
        <f t="shared" si="17"/>
        <v>6659090</v>
      </c>
      <c r="P54" s="845">
        <f t="shared" si="5"/>
        <v>200000</v>
      </c>
      <c r="Q54" s="846"/>
      <c r="R54" s="19"/>
      <c r="S54" s="847">
        <f t="shared" si="6"/>
        <v>1331818</v>
      </c>
      <c r="T54" s="847">
        <f t="shared" si="7"/>
        <v>1931818</v>
      </c>
      <c r="U54" s="847">
        <f t="shared" si="8"/>
        <v>2231818</v>
      </c>
      <c r="V54" s="847">
        <f t="shared" si="9"/>
        <v>431818</v>
      </c>
      <c r="W54" s="856">
        <v>43481</v>
      </c>
      <c r="X54" s="728">
        <v>6659090</v>
      </c>
      <c r="Y54" s="728"/>
      <c r="Z54" s="444"/>
      <c r="AA54" s="444"/>
      <c r="AB54" s="444"/>
      <c r="AC54" s="444"/>
      <c r="AD54" s="444"/>
      <c r="AE54" s="858">
        <f t="shared" si="15"/>
        <v>6659090</v>
      </c>
      <c r="AF54" s="1081">
        <f t="shared" si="10"/>
        <v>0</v>
      </c>
      <c r="AG54" s="444"/>
      <c r="AH54" s="444"/>
    </row>
    <row r="55" spans="1:34" ht="15" hidden="1" customHeight="1" x14ac:dyDescent="0.25">
      <c r="A55" s="848">
        <f t="shared" si="16"/>
        <v>20</v>
      </c>
      <c r="B55" s="833">
        <v>43479</v>
      </c>
      <c r="C55" s="849">
        <f t="shared" si="18"/>
        <v>49</v>
      </c>
      <c r="D55" s="835" t="s">
        <v>35</v>
      </c>
      <c r="E55" s="836" t="s">
        <v>57</v>
      </c>
      <c r="F55" s="850">
        <v>5</v>
      </c>
      <c r="G55" s="838">
        <f t="shared" si="0"/>
        <v>6659090</v>
      </c>
      <c r="H55" s="839"/>
      <c r="I55" s="840">
        <f t="shared" si="1"/>
        <v>0</v>
      </c>
      <c r="J55" s="841"/>
      <c r="K55" s="840">
        <f t="shared" si="2"/>
        <v>0</v>
      </c>
      <c r="L55" s="842"/>
      <c r="M55" s="840">
        <f t="shared" si="3"/>
        <v>0</v>
      </c>
      <c r="N55" s="851">
        <f t="shared" si="17"/>
        <v>5</v>
      </c>
      <c r="O55" s="844">
        <f t="shared" si="17"/>
        <v>6659090</v>
      </c>
      <c r="P55" s="845">
        <f t="shared" si="5"/>
        <v>200000</v>
      </c>
      <c r="Q55" s="846"/>
      <c r="R55" s="19"/>
      <c r="S55" s="847">
        <f t="shared" si="6"/>
        <v>1331818</v>
      </c>
      <c r="T55" s="847">
        <f t="shared" si="7"/>
        <v>1931818</v>
      </c>
      <c r="U55" s="847">
        <f t="shared" si="8"/>
        <v>2231818</v>
      </c>
      <c r="V55" s="847">
        <f t="shared" si="9"/>
        <v>431818</v>
      </c>
      <c r="W55" s="856">
        <v>43481</v>
      </c>
      <c r="X55" s="728">
        <v>6659090</v>
      </c>
      <c r="Y55" s="728"/>
      <c r="Z55" s="444"/>
      <c r="AA55" s="444"/>
      <c r="AB55" s="444"/>
      <c r="AC55" s="444"/>
      <c r="AD55" s="444"/>
      <c r="AE55" s="858">
        <f t="shared" si="15"/>
        <v>6659090</v>
      </c>
      <c r="AF55" s="1081">
        <f t="shared" si="10"/>
        <v>0</v>
      </c>
      <c r="AG55" s="444"/>
      <c r="AH55" s="444"/>
    </row>
    <row r="56" spans="1:34" ht="15" hidden="1" customHeight="1" x14ac:dyDescent="0.25">
      <c r="A56" s="848">
        <f t="shared" si="16"/>
        <v>21</v>
      </c>
      <c r="B56" s="833">
        <v>43479</v>
      </c>
      <c r="C56" s="849">
        <f t="shared" si="18"/>
        <v>50</v>
      </c>
      <c r="D56" s="835" t="s">
        <v>58</v>
      </c>
      <c r="E56" s="836" t="s">
        <v>57</v>
      </c>
      <c r="F56" s="850">
        <v>5</v>
      </c>
      <c r="G56" s="838">
        <f t="shared" si="0"/>
        <v>6659090</v>
      </c>
      <c r="H56" s="839"/>
      <c r="I56" s="840">
        <f t="shared" si="1"/>
        <v>0</v>
      </c>
      <c r="J56" s="841"/>
      <c r="K56" s="840">
        <f t="shared" si="2"/>
        <v>0</v>
      </c>
      <c r="L56" s="842"/>
      <c r="M56" s="840">
        <f t="shared" si="3"/>
        <v>0</v>
      </c>
      <c r="N56" s="851">
        <f t="shared" si="17"/>
        <v>5</v>
      </c>
      <c r="O56" s="844">
        <f t="shared" si="17"/>
        <v>6659090</v>
      </c>
      <c r="P56" s="845">
        <f t="shared" si="5"/>
        <v>200000</v>
      </c>
      <c r="Q56" s="846"/>
      <c r="R56" s="19"/>
      <c r="S56" s="847">
        <f t="shared" si="6"/>
        <v>1331818</v>
      </c>
      <c r="T56" s="847">
        <f t="shared" si="7"/>
        <v>1931818</v>
      </c>
      <c r="U56" s="847">
        <f t="shared" si="8"/>
        <v>2231818</v>
      </c>
      <c r="V56" s="847">
        <f t="shared" si="9"/>
        <v>431818</v>
      </c>
      <c r="W56" s="856">
        <v>43480</v>
      </c>
      <c r="X56" s="728">
        <v>6659090</v>
      </c>
      <c r="Y56" s="728"/>
      <c r="Z56" s="444"/>
      <c r="AA56" s="444"/>
      <c r="AB56" s="444"/>
      <c r="AC56" s="444"/>
      <c r="AD56" s="444"/>
      <c r="AE56" s="858">
        <f t="shared" si="15"/>
        <v>6659090</v>
      </c>
      <c r="AF56" s="1081">
        <f t="shared" si="10"/>
        <v>0</v>
      </c>
      <c r="AG56" s="444"/>
      <c r="AH56" s="444"/>
    </row>
    <row r="57" spans="1:34" ht="15" hidden="1" customHeight="1" x14ac:dyDescent="0.25">
      <c r="A57" s="848">
        <f t="shared" si="16"/>
        <v>22</v>
      </c>
      <c r="B57" s="833">
        <v>43479</v>
      </c>
      <c r="C57" s="849">
        <f t="shared" si="18"/>
        <v>51</v>
      </c>
      <c r="D57" s="835" t="s">
        <v>59</v>
      </c>
      <c r="E57" s="836" t="s">
        <v>57</v>
      </c>
      <c r="F57" s="850">
        <v>5</v>
      </c>
      <c r="G57" s="838">
        <f t="shared" si="0"/>
        <v>6659090</v>
      </c>
      <c r="H57" s="839"/>
      <c r="I57" s="840">
        <f t="shared" si="1"/>
        <v>0</v>
      </c>
      <c r="J57" s="841"/>
      <c r="K57" s="840">
        <f t="shared" si="2"/>
        <v>0</v>
      </c>
      <c r="L57" s="842"/>
      <c r="M57" s="840">
        <f t="shared" si="3"/>
        <v>0</v>
      </c>
      <c r="N57" s="851">
        <f t="shared" si="17"/>
        <v>5</v>
      </c>
      <c r="O57" s="844">
        <f t="shared" si="17"/>
        <v>6659090</v>
      </c>
      <c r="P57" s="845">
        <f t="shared" si="5"/>
        <v>200000</v>
      </c>
      <c r="Q57" s="846"/>
      <c r="R57" s="19"/>
      <c r="S57" s="847">
        <f t="shared" si="6"/>
        <v>1331818</v>
      </c>
      <c r="T57" s="847">
        <f t="shared" si="7"/>
        <v>1931818</v>
      </c>
      <c r="U57" s="847">
        <f t="shared" si="8"/>
        <v>2231818</v>
      </c>
      <c r="V57" s="847">
        <f t="shared" si="9"/>
        <v>431818</v>
      </c>
      <c r="W57" s="856">
        <v>43480</v>
      </c>
      <c r="X57" s="728">
        <v>6659090</v>
      </c>
      <c r="Y57" s="728"/>
      <c r="Z57" s="444"/>
      <c r="AA57" s="444"/>
      <c r="AB57" s="444"/>
      <c r="AC57" s="444"/>
      <c r="AD57" s="444"/>
      <c r="AE57" s="858">
        <f t="shared" si="15"/>
        <v>6659090</v>
      </c>
      <c r="AF57" s="1081">
        <f t="shared" si="10"/>
        <v>0</v>
      </c>
      <c r="AG57" s="444"/>
      <c r="AH57" s="444"/>
    </row>
    <row r="58" spans="1:34" ht="15" hidden="1" customHeight="1" x14ac:dyDescent="0.25">
      <c r="A58" s="848">
        <f t="shared" si="16"/>
        <v>23</v>
      </c>
      <c r="B58" s="833">
        <v>43479</v>
      </c>
      <c r="C58" s="849">
        <f t="shared" si="18"/>
        <v>52</v>
      </c>
      <c r="D58" s="835" t="s">
        <v>68</v>
      </c>
      <c r="E58" s="836" t="s">
        <v>57</v>
      </c>
      <c r="F58" s="850"/>
      <c r="G58" s="838">
        <f t="shared" si="0"/>
        <v>0</v>
      </c>
      <c r="H58" s="839">
        <v>1</v>
      </c>
      <c r="I58" s="840">
        <f t="shared" si="1"/>
        <v>1931818</v>
      </c>
      <c r="J58" s="841">
        <v>2</v>
      </c>
      <c r="K58" s="840">
        <f t="shared" si="2"/>
        <v>4463636</v>
      </c>
      <c r="L58" s="842">
        <v>2</v>
      </c>
      <c r="M58" s="840">
        <f t="shared" si="3"/>
        <v>863636</v>
      </c>
      <c r="N58" s="851">
        <f t="shared" si="17"/>
        <v>5</v>
      </c>
      <c r="O58" s="844">
        <f t="shared" si="17"/>
        <v>7259090</v>
      </c>
      <c r="P58" s="845">
        <f t="shared" si="5"/>
        <v>200000</v>
      </c>
      <c r="Q58" s="846"/>
      <c r="R58" s="19"/>
      <c r="S58" s="847">
        <f t="shared" si="6"/>
        <v>1331818</v>
      </c>
      <c r="T58" s="847">
        <f t="shared" si="7"/>
        <v>1931818</v>
      </c>
      <c r="U58" s="847">
        <f t="shared" si="8"/>
        <v>2231818</v>
      </c>
      <c r="V58" s="847">
        <f t="shared" si="9"/>
        <v>431818</v>
      </c>
      <c r="W58" s="856">
        <v>43482</v>
      </c>
      <c r="X58" s="728">
        <v>7259090</v>
      </c>
      <c r="Y58" s="728"/>
      <c r="Z58" s="444"/>
      <c r="AA58" s="444"/>
      <c r="AB58" s="444"/>
      <c r="AC58" s="444"/>
      <c r="AD58" s="444"/>
      <c r="AE58" s="858">
        <f t="shared" si="15"/>
        <v>7259090</v>
      </c>
      <c r="AF58" s="1081">
        <f t="shared" si="10"/>
        <v>0</v>
      </c>
      <c r="AG58" s="444"/>
      <c r="AH58" s="444"/>
    </row>
    <row r="59" spans="1:34" ht="15" hidden="1" customHeight="1" x14ac:dyDescent="0.25">
      <c r="A59" s="848">
        <f t="shared" si="16"/>
        <v>24</v>
      </c>
      <c r="B59" s="833">
        <v>43479</v>
      </c>
      <c r="C59" s="849">
        <f t="shared" si="18"/>
        <v>53</v>
      </c>
      <c r="D59" s="835" t="s">
        <v>69</v>
      </c>
      <c r="E59" s="836" t="s">
        <v>57</v>
      </c>
      <c r="F59" s="850"/>
      <c r="G59" s="838">
        <f t="shared" si="0"/>
        <v>0</v>
      </c>
      <c r="H59" s="839">
        <v>1</v>
      </c>
      <c r="I59" s="840">
        <f t="shared" si="1"/>
        <v>1931818</v>
      </c>
      <c r="J59" s="841">
        <v>2</v>
      </c>
      <c r="K59" s="840">
        <f t="shared" si="2"/>
        <v>4463636</v>
      </c>
      <c r="L59" s="842">
        <v>2</v>
      </c>
      <c r="M59" s="840">
        <f t="shared" si="3"/>
        <v>863636</v>
      </c>
      <c r="N59" s="851">
        <f t="shared" si="17"/>
        <v>5</v>
      </c>
      <c r="O59" s="844">
        <f t="shared" si="17"/>
        <v>7259090</v>
      </c>
      <c r="P59" s="845">
        <f t="shared" si="5"/>
        <v>200000</v>
      </c>
      <c r="Q59" s="846"/>
      <c r="R59" s="19"/>
      <c r="S59" s="847">
        <f t="shared" si="6"/>
        <v>1331818</v>
      </c>
      <c r="T59" s="847">
        <f t="shared" si="7"/>
        <v>1931818</v>
      </c>
      <c r="U59" s="847">
        <f t="shared" si="8"/>
        <v>2231818</v>
      </c>
      <c r="V59" s="847">
        <f t="shared" si="9"/>
        <v>431818</v>
      </c>
      <c r="W59" s="856">
        <v>43481</v>
      </c>
      <c r="X59" s="728">
        <v>7259090</v>
      </c>
      <c r="Y59" s="728"/>
      <c r="Z59" s="444"/>
      <c r="AA59" s="444"/>
      <c r="AB59" s="444"/>
      <c r="AC59" s="444"/>
      <c r="AD59" s="444"/>
      <c r="AE59" s="858">
        <f t="shared" si="15"/>
        <v>7259090</v>
      </c>
      <c r="AF59" s="1081">
        <f t="shared" si="10"/>
        <v>0</v>
      </c>
      <c r="AG59" s="444"/>
      <c r="AH59" s="444"/>
    </row>
    <row r="60" spans="1:34" ht="15" hidden="1" customHeight="1" x14ac:dyDescent="0.25">
      <c r="A60" s="848">
        <f t="shared" si="16"/>
        <v>25</v>
      </c>
      <c r="B60" s="833">
        <v>43479</v>
      </c>
      <c r="C60" s="849">
        <f t="shared" si="18"/>
        <v>54</v>
      </c>
      <c r="D60" s="835" t="s">
        <v>70</v>
      </c>
      <c r="E60" s="836" t="s">
        <v>57</v>
      </c>
      <c r="F60" s="850"/>
      <c r="G60" s="838">
        <f t="shared" si="0"/>
        <v>0</v>
      </c>
      <c r="H60" s="839"/>
      <c r="I60" s="840">
        <f t="shared" si="1"/>
        <v>0</v>
      </c>
      <c r="J60" s="841">
        <v>2</v>
      </c>
      <c r="K60" s="840">
        <f t="shared" si="2"/>
        <v>4463636</v>
      </c>
      <c r="L60" s="842">
        <v>2</v>
      </c>
      <c r="M60" s="840">
        <f t="shared" si="3"/>
        <v>863636</v>
      </c>
      <c r="N60" s="851">
        <f t="shared" si="17"/>
        <v>4</v>
      </c>
      <c r="O60" s="844">
        <f t="shared" si="17"/>
        <v>5327272</v>
      </c>
      <c r="P60" s="845">
        <f t="shared" si="5"/>
        <v>160000</v>
      </c>
      <c r="Q60" s="846"/>
      <c r="R60" s="19"/>
      <c r="S60" s="847">
        <f t="shared" si="6"/>
        <v>1331818</v>
      </c>
      <c r="T60" s="847">
        <f t="shared" si="7"/>
        <v>1931818</v>
      </c>
      <c r="U60" s="847">
        <f t="shared" si="8"/>
        <v>2231818</v>
      </c>
      <c r="V60" s="847">
        <f t="shared" si="9"/>
        <v>431818</v>
      </c>
      <c r="W60" s="856">
        <v>43482</v>
      </c>
      <c r="X60" s="728">
        <v>5327272</v>
      </c>
      <c r="Y60" s="728"/>
      <c r="Z60" s="444"/>
      <c r="AA60" s="444"/>
      <c r="AB60" s="444"/>
      <c r="AC60" s="444"/>
      <c r="AD60" s="444"/>
      <c r="AE60" s="858">
        <f t="shared" si="15"/>
        <v>5327272</v>
      </c>
      <c r="AF60" s="1081">
        <f t="shared" si="10"/>
        <v>0</v>
      </c>
      <c r="AG60" s="444"/>
      <c r="AH60" s="444"/>
    </row>
    <row r="61" spans="1:34" ht="15" hidden="1" customHeight="1" x14ac:dyDescent="0.25">
      <c r="A61" s="848">
        <f t="shared" si="16"/>
        <v>26</v>
      </c>
      <c r="B61" s="833">
        <v>43479</v>
      </c>
      <c r="C61" s="849">
        <f t="shared" si="18"/>
        <v>55</v>
      </c>
      <c r="D61" s="835" t="s">
        <v>71</v>
      </c>
      <c r="E61" s="836" t="s">
        <v>57</v>
      </c>
      <c r="F61" s="850"/>
      <c r="G61" s="838">
        <f t="shared" si="0"/>
        <v>0</v>
      </c>
      <c r="H61" s="839"/>
      <c r="I61" s="840">
        <f t="shared" si="1"/>
        <v>0</v>
      </c>
      <c r="J61" s="841">
        <v>2</v>
      </c>
      <c r="K61" s="840">
        <f t="shared" si="2"/>
        <v>4463636</v>
      </c>
      <c r="L61" s="842">
        <v>2</v>
      </c>
      <c r="M61" s="840">
        <f t="shared" si="3"/>
        <v>863636</v>
      </c>
      <c r="N61" s="851">
        <f t="shared" si="17"/>
        <v>4</v>
      </c>
      <c r="O61" s="844">
        <f t="shared" si="17"/>
        <v>5327272</v>
      </c>
      <c r="P61" s="845">
        <f t="shared" si="5"/>
        <v>160000</v>
      </c>
      <c r="Q61" s="846"/>
      <c r="R61" s="19"/>
      <c r="S61" s="847">
        <f t="shared" si="6"/>
        <v>1331818</v>
      </c>
      <c r="T61" s="847">
        <f t="shared" si="7"/>
        <v>1931818</v>
      </c>
      <c r="U61" s="847">
        <f t="shared" si="8"/>
        <v>2231818</v>
      </c>
      <c r="V61" s="847">
        <f t="shared" si="9"/>
        <v>431818</v>
      </c>
      <c r="W61" s="856">
        <v>43482</v>
      </c>
      <c r="X61" s="728">
        <v>4000000</v>
      </c>
      <c r="Y61" s="856">
        <v>43486</v>
      </c>
      <c r="Z61" s="861">
        <v>1327272</v>
      </c>
      <c r="AA61" s="444"/>
      <c r="AB61" s="444"/>
      <c r="AC61" s="444"/>
      <c r="AD61" s="444"/>
      <c r="AE61" s="858">
        <f t="shared" si="15"/>
        <v>5327272</v>
      </c>
      <c r="AF61" s="1081">
        <f t="shared" si="10"/>
        <v>0</v>
      </c>
      <c r="AG61" s="444"/>
      <c r="AH61" s="444"/>
    </row>
    <row r="62" spans="1:34" ht="15" hidden="1" customHeight="1" x14ac:dyDescent="0.25">
      <c r="A62" s="848">
        <f t="shared" si="16"/>
        <v>27</v>
      </c>
      <c r="B62" s="833">
        <v>43479</v>
      </c>
      <c r="C62" s="849">
        <f t="shared" si="18"/>
        <v>56</v>
      </c>
      <c r="D62" s="835" t="s">
        <v>72</v>
      </c>
      <c r="E62" s="836" t="s">
        <v>57</v>
      </c>
      <c r="F62" s="850"/>
      <c r="G62" s="838">
        <f t="shared" si="0"/>
        <v>0</v>
      </c>
      <c r="H62" s="839">
        <v>1</v>
      </c>
      <c r="I62" s="840">
        <f t="shared" si="1"/>
        <v>1931818</v>
      </c>
      <c r="J62" s="841">
        <v>2</v>
      </c>
      <c r="K62" s="840">
        <f t="shared" si="2"/>
        <v>4463636</v>
      </c>
      <c r="L62" s="842">
        <v>2</v>
      </c>
      <c r="M62" s="840">
        <f t="shared" si="3"/>
        <v>863636</v>
      </c>
      <c r="N62" s="851">
        <f t="shared" si="17"/>
        <v>5</v>
      </c>
      <c r="O62" s="844">
        <f t="shared" si="17"/>
        <v>7259090</v>
      </c>
      <c r="P62" s="845">
        <f t="shared" si="5"/>
        <v>200000</v>
      </c>
      <c r="Q62" s="846"/>
      <c r="R62" s="19"/>
      <c r="S62" s="847">
        <f t="shared" si="6"/>
        <v>1331818</v>
      </c>
      <c r="T62" s="847">
        <f t="shared" si="7"/>
        <v>1931818</v>
      </c>
      <c r="U62" s="847">
        <f t="shared" si="8"/>
        <v>2231818</v>
      </c>
      <c r="V62" s="847">
        <f t="shared" si="9"/>
        <v>431818</v>
      </c>
      <c r="W62" s="856">
        <v>43481</v>
      </c>
      <c r="X62" s="728">
        <v>7259090</v>
      </c>
      <c r="Y62" s="728"/>
      <c r="Z62" s="444"/>
      <c r="AA62" s="444"/>
      <c r="AB62" s="444"/>
      <c r="AC62" s="444"/>
      <c r="AD62" s="444"/>
      <c r="AE62" s="858">
        <f t="shared" si="15"/>
        <v>7259090</v>
      </c>
      <c r="AF62" s="1081">
        <f t="shared" si="10"/>
        <v>0</v>
      </c>
      <c r="AG62" s="444"/>
      <c r="AH62" s="444"/>
    </row>
    <row r="63" spans="1:34" ht="15" hidden="1" customHeight="1" x14ac:dyDescent="0.25">
      <c r="A63" s="848">
        <f t="shared" si="16"/>
        <v>28</v>
      </c>
      <c r="B63" s="833">
        <v>43479</v>
      </c>
      <c r="C63" s="849">
        <f t="shared" si="18"/>
        <v>57</v>
      </c>
      <c r="D63" s="835" t="s">
        <v>73</v>
      </c>
      <c r="E63" s="836" t="s">
        <v>57</v>
      </c>
      <c r="F63" s="850"/>
      <c r="G63" s="838">
        <f t="shared" si="0"/>
        <v>0</v>
      </c>
      <c r="H63" s="839">
        <v>1</v>
      </c>
      <c r="I63" s="840">
        <f t="shared" si="1"/>
        <v>1931818</v>
      </c>
      <c r="J63" s="841">
        <v>2</v>
      </c>
      <c r="K63" s="840">
        <f t="shared" si="2"/>
        <v>4463636</v>
      </c>
      <c r="L63" s="842">
        <v>2</v>
      </c>
      <c r="M63" s="840">
        <f t="shared" si="3"/>
        <v>863636</v>
      </c>
      <c r="N63" s="851">
        <f t="shared" si="17"/>
        <v>5</v>
      </c>
      <c r="O63" s="844">
        <f t="shared" si="17"/>
        <v>7259090</v>
      </c>
      <c r="P63" s="845">
        <f t="shared" si="5"/>
        <v>200000</v>
      </c>
      <c r="Q63" s="846"/>
      <c r="R63" s="19"/>
      <c r="S63" s="847">
        <f t="shared" si="6"/>
        <v>1331818</v>
      </c>
      <c r="T63" s="847">
        <f t="shared" si="7"/>
        <v>1931818</v>
      </c>
      <c r="U63" s="847">
        <f t="shared" si="8"/>
        <v>2231818</v>
      </c>
      <c r="V63" s="847">
        <f t="shared" si="9"/>
        <v>431818</v>
      </c>
      <c r="W63" s="856">
        <v>43481</v>
      </c>
      <c r="X63" s="728">
        <v>7259090</v>
      </c>
      <c r="Y63" s="728"/>
      <c r="Z63" s="444"/>
      <c r="AA63" s="444"/>
      <c r="AB63" s="444"/>
      <c r="AC63" s="444"/>
      <c r="AD63" s="444"/>
      <c r="AE63" s="858">
        <f t="shared" si="15"/>
        <v>7259090</v>
      </c>
      <c r="AF63" s="1081">
        <f t="shared" si="10"/>
        <v>0</v>
      </c>
      <c r="AG63" s="444"/>
      <c r="AH63" s="444"/>
    </row>
    <row r="64" spans="1:34" ht="15" hidden="1" customHeight="1" x14ac:dyDescent="0.25">
      <c r="A64" s="848">
        <f t="shared" si="16"/>
        <v>29</v>
      </c>
      <c r="B64" s="833">
        <v>43479</v>
      </c>
      <c r="C64" s="849">
        <f t="shared" si="18"/>
        <v>58</v>
      </c>
      <c r="D64" s="835" t="s">
        <v>74</v>
      </c>
      <c r="E64" s="836" t="s">
        <v>57</v>
      </c>
      <c r="F64" s="850"/>
      <c r="G64" s="838">
        <f t="shared" si="0"/>
        <v>0</v>
      </c>
      <c r="H64" s="839"/>
      <c r="I64" s="840">
        <f t="shared" si="1"/>
        <v>0</v>
      </c>
      <c r="J64" s="841">
        <v>2</v>
      </c>
      <c r="K64" s="840">
        <f t="shared" si="2"/>
        <v>4463636</v>
      </c>
      <c r="L64" s="842">
        <v>2</v>
      </c>
      <c r="M64" s="840">
        <f t="shared" si="3"/>
        <v>863636</v>
      </c>
      <c r="N64" s="851">
        <f t="shared" si="17"/>
        <v>4</v>
      </c>
      <c r="O64" s="844">
        <f t="shared" si="17"/>
        <v>5327272</v>
      </c>
      <c r="P64" s="845">
        <f t="shared" si="5"/>
        <v>160000</v>
      </c>
      <c r="Q64" s="846"/>
      <c r="R64" s="19"/>
      <c r="S64" s="847">
        <f t="shared" si="6"/>
        <v>1331818</v>
      </c>
      <c r="T64" s="847">
        <f t="shared" si="7"/>
        <v>1931818</v>
      </c>
      <c r="U64" s="847">
        <f t="shared" si="8"/>
        <v>2231818</v>
      </c>
      <c r="V64" s="847">
        <f t="shared" si="9"/>
        <v>431818</v>
      </c>
      <c r="W64" s="856">
        <v>43482</v>
      </c>
      <c r="X64" s="728">
        <v>3000000</v>
      </c>
      <c r="Y64" s="856">
        <v>43483</v>
      </c>
      <c r="Z64" s="861">
        <v>2327272</v>
      </c>
      <c r="AA64" s="444"/>
      <c r="AB64" s="444"/>
      <c r="AC64" s="444"/>
      <c r="AD64" s="444"/>
      <c r="AE64" s="858">
        <f t="shared" si="15"/>
        <v>5327272</v>
      </c>
      <c r="AF64" s="1081">
        <f t="shared" si="10"/>
        <v>0</v>
      </c>
      <c r="AG64" s="444"/>
      <c r="AH64" s="444"/>
    </row>
    <row r="65" spans="1:34" ht="15" hidden="1" customHeight="1" x14ac:dyDescent="0.25">
      <c r="A65" s="848">
        <f t="shared" si="16"/>
        <v>30</v>
      </c>
      <c r="B65" s="833">
        <v>43479</v>
      </c>
      <c r="C65" s="849">
        <f t="shared" si="18"/>
        <v>59</v>
      </c>
      <c r="D65" s="835" t="s">
        <v>75</v>
      </c>
      <c r="E65" s="836" t="s">
        <v>57</v>
      </c>
      <c r="F65" s="850"/>
      <c r="G65" s="838">
        <f t="shared" si="0"/>
        <v>0</v>
      </c>
      <c r="H65" s="839">
        <v>1</v>
      </c>
      <c r="I65" s="840">
        <f t="shared" si="1"/>
        <v>1931818</v>
      </c>
      <c r="J65" s="841">
        <v>2</v>
      </c>
      <c r="K65" s="840">
        <f t="shared" si="2"/>
        <v>4463636</v>
      </c>
      <c r="L65" s="842">
        <v>2</v>
      </c>
      <c r="M65" s="840">
        <f t="shared" si="3"/>
        <v>863636</v>
      </c>
      <c r="N65" s="851">
        <f t="shared" si="17"/>
        <v>5</v>
      </c>
      <c r="O65" s="844">
        <f t="shared" si="17"/>
        <v>7259090</v>
      </c>
      <c r="P65" s="845">
        <f t="shared" si="5"/>
        <v>200000</v>
      </c>
      <c r="Q65" s="846"/>
      <c r="R65" s="19"/>
      <c r="S65" s="847">
        <f t="shared" si="6"/>
        <v>1331818</v>
      </c>
      <c r="T65" s="847">
        <f t="shared" si="7"/>
        <v>1931818</v>
      </c>
      <c r="U65" s="847">
        <f t="shared" si="8"/>
        <v>2231818</v>
      </c>
      <c r="V65" s="847">
        <f t="shared" si="9"/>
        <v>431818</v>
      </c>
      <c r="W65" s="856">
        <v>43480</v>
      </c>
      <c r="X65" s="728">
        <v>7259090</v>
      </c>
      <c r="Y65" s="728"/>
      <c r="Z65" s="444"/>
      <c r="AA65" s="444"/>
      <c r="AB65" s="444"/>
      <c r="AC65" s="444"/>
      <c r="AD65" s="444"/>
      <c r="AE65" s="858">
        <f t="shared" si="15"/>
        <v>7259090</v>
      </c>
      <c r="AF65" s="1081">
        <f t="shared" si="10"/>
        <v>0</v>
      </c>
      <c r="AG65" s="444"/>
      <c r="AH65" s="444"/>
    </row>
    <row r="66" spans="1:34" ht="15" hidden="1" customHeight="1" x14ac:dyDescent="0.25">
      <c r="A66" s="848">
        <f t="shared" si="16"/>
        <v>31</v>
      </c>
      <c r="B66" s="833">
        <v>43479</v>
      </c>
      <c r="C66" s="849">
        <f t="shared" si="18"/>
        <v>60</v>
      </c>
      <c r="D66" s="835" t="s">
        <v>76</v>
      </c>
      <c r="E66" s="836" t="s">
        <v>57</v>
      </c>
      <c r="F66" s="850"/>
      <c r="G66" s="838">
        <f t="shared" si="0"/>
        <v>0</v>
      </c>
      <c r="H66" s="839">
        <v>1</v>
      </c>
      <c r="I66" s="840">
        <f t="shared" si="1"/>
        <v>1931818</v>
      </c>
      <c r="J66" s="841">
        <v>2</v>
      </c>
      <c r="K66" s="840">
        <f t="shared" si="2"/>
        <v>4463636</v>
      </c>
      <c r="L66" s="842">
        <v>2</v>
      </c>
      <c r="M66" s="840">
        <f t="shared" si="3"/>
        <v>863636</v>
      </c>
      <c r="N66" s="851">
        <f t="shared" si="17"/>
        <v>5</v>
      </c>
      <c r="O66" s="844">
        <f t="shared" si="17"/>
        <v>7259090</v>
      </c>
      <c r="P66" s="845">
        <f t="shared" si="5"/>
        <v>200000</v>
      </c>
      <c r="Q66" s="846"/>
      <c r="R66" s="19"/>
      <c r="S66" s="847">
        <f t="shared" si="6"/>
        <v>1331818</v>
      </c>
      <c r="T66" s="847">
        <f t="shared" si="7"/>
        <v>1931818</v>
      </c>
      <c r="U66" s="847">
        <f t="shared" si="8"/>
        <v>2231818</v>
      </c>
      <c r="V66" s="847">
        <f t="shared" si="9"/>
        <v>431818</v>
      </c>
      <c r="W66" s="856">
        <v>43482</v>
      </c>
      <c r="X66" s="728">
        <v>7259090</v>
      </c>
      <c r="Y66" s="728"/>
      <c r="Z66" s="444"/>
      <c r="AA66" s="444"/>
      <c r="AB66" s="444"/>
      <c r="AC66" s="444"/>
      <c r="AD66" s="444"/>
      <c r="AE66" s="858">
        <f t="shared" si="15"/>
        <v>7259090</v>
      </c>
      <c r="AF66" s="1081">
        <f t="shared" si="10"/>
        <v>0</v>
      </c>
      <c r="AG66" s="444"/>
      <c r="AH66" s="444"/>
    </row>
    <row r="67" spans="1:34" ht="15" hidden="1" customHeight="1" thickBot="1" x14ac:dyDescent="0.3">
      <c r="A67" s="848">
        <f t="shared" si="16"/>
        <v>32</v>
      </c>
      <c r="B67" s="833">
        <v>43479</v>
      </c>
      <c r="C67" s="849">
        <f t="shared" si="18"/>
        <v>61</v>
      </c>
      <c r="D67" s="835" t="s">
        <v>77</v>
      </c>
      <c r="E67" s="836" t="s">
        <v>57</v>
      </c>
      <c r="F67" s="850"/>
      <c r="G67" s="838">
        <f t="shared" si="0"/>
        <v>0</v>
      </c>
      <c r="H67" s="839">
        <v>1</v>
      </c>
      <c r="I67" s="840">
        <f t="shared" si="1"/>
        <v>1931818</v>
      </c>
      <c r="J67" s="841">
        <v>2</v>
      </c>
      <c r="K67" s="840">
        <f t="shared" si="2"/>
        <v>4463636</v>
      </c>
      <c r="L67" s="842">
        <v>2</v>
      </c>
      <c r="M67" s="840">
        <f t="shared" si="3"/>
        <v>863636</v>
      </c>
      <c r="N67" s="851">
        <f t="shared" si="17"/>
        <v>5</v>
      </c>
      <c r="O67" s="844">
        <f t="shared" si="17"/>
        <v>7259090</v>
      </c>
      <c r="P67" s="845">
        <f t="shared" si="5"/>
        <v>200000</v>
      </c>
      <c r="Q67" s="846"/>
      <c r="R67" s="19"/>
      <c r="S67" s="847">
        <f t="shared" si="6"/>
        <v>1331818</v>
      </c>
      <c r="T67" s="847">
        <f t="shared" si="7"/>
        <v>1931818</v>
      </c>
      <c r="U67" s="847">
        <f t="shared" si="8"/>
        <v>2231818</v>
      </c>
      <c r="V67" s="847">
        <f t="shared" si="9"/>
        <v>431818</v>
      </c>
      <c r="W67" s="856">
        <v>43481</v>
      </c>
      <c r="X67" s="728">
        <v>7259090</v>
      </c>
      <c r="Y67" s="728"/>
      <c r="Z67" s="444"/>
      <c r="AA67" s="444"/>
      <c r="AB67" s="444"/>
      <c r="AC67" s="444"/>
      <c r="AD67" s="444"/>
      <c r="AE67" s="858">
        <f t="shared" si="15"/>
        <v>7259090</v>
      </c>
      <c r="AF67" s="1081">
        <f t="shared" si="10"/>
        <v>0</v>
      </c>
      <c r="AG67" s="444"/>
      <c r="AH67" s="444"/>
    </row>
    <row r="68" spans="1:34" ht="15" hidden="1" customHeight="1" x14ac:dyDescent="0.25">
      <c r="A68" s="832">
        <v>1</v>
      </c>
      <c r="B68" s="833">
        <v>43481</v>
      </c>
      <c r="C68" s="867">
        <v>62</v>
      </c>
      <c r="D68" s="868" t="s">
        <v>38</v>
      </c>
      <c r="E68" s="869" t="s">
        <v>31</v>
      </c>
      <c r="F68" s="870">
        <v>6</v>
      </c>
      <c r="G68" s="871">
        <f t="shared" si="0"/>
        <v>7990908</v>
      </c>
      <c r="H68" s="872"/>
      <c r="I68" s="873">
        <f t="shared" si="1"/>
        <v>0</v>
      </c>
      <c r="J68" s="874">
        <v>2</v>
      </c>
      <c r="K68" s="873">
        <f t="shared" si="2"/>
        <v>4463636</v>
      </c>
      <c r="L68" s="875">
        <v>2</v>
      </c>
      <c r="M68" s="873">
        <f t="shared" si="3"/>
        <v>863636</v>
      </c>
      <c r="N68" s="876">
        <f t="shared" si="17"/>
        <v>10</v>
      </c>
      <c r="O68" s="877">
        <f t="shared" si="17"/>
        <v>13318180</v>
      </c>
      <c r="P68" s="878">
        <f t="shared" si="5"/>
        <v>400000</v>
      </c>
      <c r="Q68" s="879"/>
      <c r="R68" s="19"/>
      <c r="S68" s="847">
        <f t="shared" si="6"/>
        <v>1331818</v>
      </c>
      <c r="T68" s="847">
        <f t="shared" si="7"/>
        <v>1931818</v>
      </c>
      <c r="U68" s="847">
        <f t="shared" si="8"/>
        <v>2231818</v>
      </c>
      <c r="V68" s="847">
        <f t="shared" si="9"/>
        <v>431818</v>
      </c>
      <c r="W68" s="856">
        <v>43483</v>
      </c>
      <c r="X68" s="844">
        <v>13318180</v>
      </c>
      <c r="Y68" s="844"/>
      <c r="Z68" s="844"/>
      <c r="AA68" s="844"/>
      <c r="AB68" s="857"/>
      <c r="AC68" s="857"/>
      <c r="AD68" s="444"/>
      <c r="AE68" s="858">
        <f>X68+Z68+AB68+AD68</f>
        <v>13318180</v>
      </c>
      <c r="AF68" s="1081">
        <f t="shared" si="10"/>
        <v>0</v>
      </c>
      <c r="AG68" s="444"/>
      <c r="AH68" s="444"/>
    </row>
    <row r="69" spans="1:34" ht="15" hidden="1" customHeight="1" x14ac:dyDescent="0.25">
      <c r="A69" s="880">
        <f>+A68+1</f>
        <v>2</v>
      </c>
      <c r="B69" s="881">
        <f>+B68</f>
        <v>43481</v>
      </c>
      <c r="C69" s="882">
        <f>+C68+1</f>
        <v>63</v>
      </c>
      <c r="D69" s="883" t="s">
        <v>41</v>
      </c>
      <c r="E69" s="884" t="s">
        <v>31</v>
      </c>
      <c r="F69" s="885">
        <v>8</v>
      </c>
      <c r="G69" s="886">
        <f t="shared" si="0"/>
        <v>10654544</v>
      </c>
      <c r="H69" s="887"/>
      <c r="I69" s="888">
        <f t="shared" si="1"/>
        <v>0</v>
      </c>
      <c r="J69" s="889">
        <v>2</v>
      </c>
      <c r="K69" s="888">
        <f t="shared" si="2"/>
        <v>4463636</v>
      </c>
      <c r="L69" s="890">
        <v>2</v>
      </c>
      <c r="M69" s="888">
        <f t="shared" si="3"/>
        <v>863636</v>
      </c>
      <c r="N69" s="891">
        <f t="shared" si="17"/>
        <v>12</v>
      </c>
      <c r="O69" s="892">
        <f t="shared" si="17"/>
        <v>15981816</v>
      </c>
      <c r="P69" s="892">
        <f t="shared" si="5"/>
        <v>480000</v>
      </c>
      <c r="Q69" s="893"/>
      <c r="R69" s="19"/>
      <c r="S69" s="847">
        <f t="shared" si="6"/>
        <v>1331818</v>
      </c>
      <c r="T69" s="847">
        <f t="shared" si="7"/>
        <v>1931818</v>
      </c>
      <c r="U69" s="847">
        <f t="shared" si="8"/>
        <v>2231818</v>
      </c>
      <c r="V69" s="847">
        <f t="shared" si="9"/>
        <v>431818</v>
      </c>
      <c r="W69" s="856">
        <v>43482</v>
      </c>
      <c r="X69" s="844">
        <v>15981816</v>
      </c>
      <c r="Y69" s="844"/>
      <c r="Z69" s="844"/>
      <c r="AA69" s="844"/>
      <c r="AB69" s="857"/>
      <c r="AC69" s="857"/>
      <c r="AD69" s="444"/>
      <c r="AE69" s="858">
        <f t="shared" ref="AE69:AE90" si="19">X69+Z69+AB69+AD69</f>
        <v>15981816</v>
      </c>
      <c r="AF69" s="1081">
        <f t="shared" si="10"/>
        <v>0</v>
      </c>
      <c r="AG69" s="444"/>
      <c r="AH69" s="444"/>
    </row>
    <row r="70" spans="1:34" ht="15" hidden="1" customHeight="1" x14ac:dyDescent="0.25">
      <c r="A70" s="880">
        <v>3</v>
      </c>
      <c r="B70" s="881">
        <f t="shared" ref="B70:B90" si="20">+B69</f>
        <v>43481</v>
      </c>
      <c r="C70" s="882">
        <f t="shared" ref="C70:C90" si="21">+C69+1</f>
        <v>64</v>
      </c>
      <c r="D70" s="883" t="s">
        <v>79</v>
      </c>
      <c r="E70" s="884" t="s">
        <v>31</v>
      </c>
      <c r="F70" s="885">
        <v>5</v>
      </c>
      <c r="G70" s="886">
        <f t="shared" si="0"/>
        <v>6659090</v>
      </c>
      <c r="H70" s="887"/>
      <c r="I70" s="888">
        <f t="shared" si="1"/>
        <v>0</v>
      </c>
      <c r="J70" s="889">
        <v>5</v>
      </c>
      <c r="K70" s="888">
        <f t="shared" si="2"/>
        <v>11159090</v>
      </c>
      <c r="L70" s="890"/>
      <c r="M70" s="888">
        <f t="shared" si="3"/>
        <v>0</v>
      </c>
      <c r="N70" s="891">
        <f t="shared" si="17"/>
        <v>10</v>
      </c>
      <c r="O70" s="892">
        <f t="shared" si="17"/>
        <v>17818180</v>
      </c>
      <c r="P70" s="892">
        <f t="shared" si="5"/>
        <v>400000</v>
      </c>
      <c r="Q70" s="893"/>
      <c r="R70" s="19"/>
      <c r="S70" s="847">
        <f t="shared" si="6"/>
        <v>1331818</v>
      </c>
      <c r="T70" s="847">
        <f t="shared" si="7"/>
        <v>1931818</v>
      </c>
      <c r="U70" s="847">
        <f t="shared" si="8"/>
        <v>2231818</v>
      </c>
      <c r="V70" s="847">
        <f t="shared" si="9"/>
        <v>431818</v>
      </c>
      <c r="W70" s="856">
        <v>43482</v>
      </c>
      <c r="X70" s="844">
        <v>17818180</v>
      </c>
      <c r="Y70" s="834"/>
      <c r="Z70" s="844"/>
      <c r="AA70" s="844"/>
      <c r="AB70" s="857"/>
      <c r="AC70" s="857"/>
      <c r="AD70" s="444"/>
      <c r="AE70" s="858">
        <f t="shared" si="19"/>
        <v>17818180</v>
      </c>
      <c r="AF70" s="1081">
        <f t="shared" si="10"/>
        <v>0</v>
      </c>
      <c r="AG70" s="444"/>
      <c r="AH70" s="444"/>
    </row>
    <row r="71" spans="1:34" ht="15" hidden="1" customHeight="1" x14ac:dyDescent="0.25">
      <c r="A71" s="880">
        <f>+A70+1</f>
        <v>4</v>
      </c>
      <c r="B71" s="881">
        <f t="shared" si="20"/>
        <v>43481</v>
      </c>
      <c r="C71" s="882">
        <f t="shared" si="21"/>
        <v>65</v>
      </c>
      <c r="D71" s="883" t="s">
        <v>80</v>
      </c>
      <c r="E71" s="884" t="s">
        <v>31</v>
      </c>
      <c r="F71" s="885"/>
      <c r="G71" s="886">
        <f t="shared" ref="G71:G134" si="22">F71*S71</f>
        <v>0</v>
      </c>
      <c r="H71" s="887">
        <v>1</v>
      </c>
      <c r="I71" s="888">
        <f t="shared" ref="I71:I134" si="23">H71*T71</f>
        <v>1931818</v>
      </c>
      <c r="J71" s="889">
        <v>6</v>
      </c>
      <c r="K71" s="888">
        <f t="shared" ref="K71:K134" si="24">J71*U71</f>
        <v>13390908</v>
      </c>
      <c r="L71" s="890">
        <v>3</v>
      </c>
      <c r="M71" s="888">
        <f t="shared" ref="M71:M134" si="25">L71*V71</f>
        <v>1295454</v>
      </c>
      <c r="N71" s="891">
        <f t="shared" ref="N71:O102" si="26">+L71+J71+H71+F71</f>
        <v>10</v>
      </c>
      <c r="O71" s="892">
        <f t="shared" si="26"/>
        <v>16618180</v>
      </c>
      <c r="P71" s="892">
        <f t="shared" ref="P71:P134" si="27">+N71*40000</f>
        <v>400000</v>
      </c>
      <c r="Q71" s="893"/>
      <c r="R71" s="19"/>
      <c r="S71" s="847">
        <f t="shared" ref="S71:S134" si="28">1331818</f>
        <v>1331818</v>
      </c>
      <c r="T71" s="847">
        <f t="shared" ref="T71:T134" si="29">1931818</f>
        <v>1931818</v>
      </c>
      <c r="U71" s="847">
        <f t="shared" ref="U71:U134" si="30">2231818</f>
        <v>2231818</v>
      </c>
      <c r="V71" s="847">
        <f t="shared" ref="V71:V134" si="31">431818</f>
        <v>431818</v>
      </c>
      <c r="W71" s="856">
        <v>43482</v>
      </c>
      <c r="X71" s="844">
        <v>10000000</v>
      </c>
      <c r="Y71" s="856">
        <v>43482</v>
      </c>
      <c r="Z71" s="844">
        <v>6618180</v>
      </c>
      <c r="AA71" s="844"/>
      <c r="AB71" s="857"/>
      <c r="AC71" s="857"/>
      <c r="AD71" s="444"/>
      <c r="AE71" s="858">
        <f t="shared" si="19"/>
        <v>16618180</v>
      </c>
      <c r="AF71" s="1081">
        <f t="shared" ref="AF71:AF134" si="32">O71-AE71</f>
        <v>0</v>
      </c>
      <c r="AG71" s="444"/>
      <c r="AH71" s="444"/>
    </row>
    <row r="72" spans="1:34" ht="15" hidden="1" customHeight="1" x14ac:dyDescent="0.25">
      <c r="A72" s="880">
        <v>5</v>
      </c>
      <c r="B72" s="881">
        <f t="shared" si="20"/>
        <v>43481</v>
      </c>
      <c r="C72" s="882">
        <f t="shared" si="21"/>
        <v>66</v>
      </c>
      <c r="D72" s="883" t="s">
        <v>81</v>
      </c>
      <c r="E72" s="884" t="s">
        <v>31</v>
      </c>
      <c r="F72" s="885"/>
      <c r="G72" s="886">
        <f t="shared" si="22"/>
        <v>0</v>
      </c>
      <c r="H72" s="887"/>
      <c r="I72" s="888">
        <f t="shared" si="23"/>
        <v>0</v>
      </c>
      <c r="J72" s="889">
        <v>6</v>
      </c>
      <c r="K72" s="888">
        <f t="shared" si="24"/>
        <v>13390908</v>
      </c>
      <c r="L72" s="890">
        <v>3</v>
      </c>
      <c r="M72" s="888">
        <f t="shared" si="25"/>
        <v>1295454</v>
      </c>
      <c r="N72" s="891">
        <f t="shared" si="26"/>
        <v>9</v>
      </c>
      <c r="O72" s="892">
        <f t="shared" si="26"/>
        <v>14686362</v>
      </c>
      <c r="P72" s="892">
        <f t="shared" si="27"/>
        <v>360000</v>
      </c>
      <c r="Q72" s="893"/>
      <c r="R72" s="19"/>
      <c r="S72" s="847">
        <f t="shared" si="28"/>
        <v>1331818</v>
      </c>
      <c r="T72" s="847">
        <f t="shared" si="29"/>
        <v>1931818</v>
      </c>
      <c r="U72" s="847">
        <f t="shared" si="30"/>
        <v>2231818</v>
      </c>
      <c r="V72" s="847">
        <f t="shared" si="31"/>
        <v>431818</v>
      </c>
      <c r="W72" s="856">
        <v>43482</v>
      </c>
      <c r="X72" s="844">
        <v>14686362</v>
      </c>
      <c r="Y72" s="844"/>
      <c r="Z72" s="844"/>
      <c r="AA72" s="844"/>
      <c r="AB72" s="857"/>
      <c r="AC72" s="857"/>
      <c r="AD72" s="444"/>
      <c r="AE72" s="858">
        <f t="shared" si="19"/>
        <v>14686362</v>
      </c>
      <c r="AF72" s="1081">
        <f t="shared" si="32"/>
        <v>0</v>
      </c>
      <c r="AG72" s="444"/>
      <c r="AH72" s="444"/>
    </row>
    <row r="73" spans="1:34" ht="15" hidden="1" customHeight="1" x14ac:dyDescent="0.25">
      <c r="A73" s="880">
        <f>+A72+1</f>
        <v>6</v>
      </c>
      <c r="B73" s="881">
        <f t="shared" si="20"/>
        <v>43481</v>
      </c>
      <c r="C73" s="882">
        <f t="shared" si="21"/>
        <v>67</v>
      </c>
      <c r="D73" s="883" t="s">
        <v>82</v>
      </c>
      <c r="E73" s="884" t="s">
        <v>31</v>
      </c>
      <c r="F73" s="885">
        <v>10</v>
      </c>
      <c r="G73" s="886">
        <f t="shared" si="22"/>
        <v>13318180</v>
      </c>
      <c r="H73" s="887"/>
      <c r="I73" s="888">
        <f t="shared" si="23"/>
        <v>0</v>
      </c>
      <c r="J73" s="889"/>
      <c r="K73" s="888">
        <f t="shared" si="24"/>
        <v>0</v>
      </c>
      <c r="L73" s="890"/>
      <c r="M73" s="888">
        <f t="shared" si="25"/>
        <v>0</v>
      </c>
      <c r="N73" s="891">
        <f t="shared" si="26"/>
        <v>10</v>
      </c>
      <c r="O73" s="892">
        <f t="shared" si="26"/>
        <v>13318180</v>
      </c>
      <c r="P73" s="892">
        <f t="shared" si="27"/>
        <v>400000</v>
      </c>
      <c r="Q73" s="893"/>
      <c r="R73" s="19"/>
      <c r="S73" s="847">
        <f t="shared" si="28"/>
        <v>1331818</v>
      </c>
      <c r="T73" s="847">
        <f t="shared" si="29"/>
        <v>1931818</v>
      </c>
      <c r="U73" s="847">
        <f t="shared" si="30"/>
        <v>2231818</v>
      </c>
      <c r="V73" s="847">
        <f t="shared" si="31"/>
        <v>431818</v>
      </c>
      <c r="W73" s="856">
        <v>43482</v>
      </c>
      <c r="X73" s="844">
        <v>13318180</v>
      </c>
      <c r="Y73" s="844"/>
      <c r="Z73" s="844"/>
      <c r="AA73" s="844"/>
      <c r="AB73" s="857"/>
      <c r="AC73" s="857"/>
      <c r="AD73" s="444"/>
      <c r="AE73" s="858">
        <f t="shared" si="19"/>
        <v>13318180</v>
      </c>
      <c r="AF73" s="1081">
        <f t="shared" si="32"/>
        <v>0</v>
      </c>
      <c r="AG73" s="444"/>
      <c r="AH73" s="444"/>
    </row>
    <row r="74" spans="1:34" ht="15" customHeight="1" x14ac:dyDescent="0.25">
      <c r="A74" s="880">
        <v>7</v>
      </c>
      <c r="B74" s="881">
        <f t="shared" si="20"/>
        <v>43481</v>
      </c>
      <c r="C74" s="882">
        <f t="shared" si="21"/>
        <v>68</v>
      </c>
      <c r="D74" s="894" t="s">
        <v>82</v>
      </c>
      <c r="E74" s="895" t="s">
        <v>31</v>
      </c>
      <c r="F74" s="885"/>
      <c r="G74" s="886">
        <f t="shared" si="22"/>
        <v>0</v>
      </c>
      <c r="H74" s="887">
        <v>1</v>
      </c>
      <c r="I74" s="888">
        <f t="shared" si="23"/>
        <v>1931818</v>
      </c>
      <c r="J74" s="889">
        <v>7</v>
      </c>
      <c r="K74" s="888">
        <f t="shared" si="24"/>
        <v>15622726</v>
      </c>
      <c r="L74" s="890">
        <v>3</v>
      </c>
      <c r="M74" s="888">
        <f t="shared" si="25"/>
        <v>1295454</v>
      </c>
      <c r="N74" s="891">
        <f t="shared" si="26"/>
        <v>11</v>
      </c>
      <c r="O74" s="892">
        <f t="shared" si="26"/>
        <v>18849998</v>
      </c>
      <c r="P74" s="892">
        <f t="shared" si="27"/>
        <v>440000</v>
      </c>
      <c r="Q74" s="893"/>
      <c r="R74" s="19"/>
      <c r="S74" s="847">
        <f t="shared" si="28"/>
        <v>1331818</v>
      </c>
      <c r="T74" s="847">
        <f t="shared" si="29"/>
        <v>1931818</v>
      </c>
      <c r="U74" s="847">
        <f t="shared" si="30"/>
        <v>2231818</v>
      </c>
      <c r="V74" s="847">
        <f t="shared" si="31"/>
        <v>431818</v>
      </c>
      <c r="W74" s="856">
        <v>43595</v>
      </c>
      <c r="X74" s="844">
        <v>7300000</v>
      </c>
      <c r="Y74" s="844"/>
      <c r="Z74" s="844"/>
      <c r="AA74" s="844"/>
      <c r="AB74" s="857"/>
      <c r="AC74" s="857"/>
      <c r="AD74" s="444"/>
      <c r="AE74" s="858">
        <f t="shared" si="19"/>
        <v>7300000</v>
      </c>
      <c r="AF74" s="1081">
        <f t="shared" si="32"/>
        <v>11549998</v>
      </c>
      <c r="AG74" s="445" t="s">
        <v>188</v>
      </c>
      <c r="AH74" s="444"/>
    </row>
    <row r="75" spans="1:34" ht="15" hidden="1" customHeight="1" x14ac:dyDescent="0.25">
      <c r="A75" s="880">
        <f>+A74+1</f>
        <v>8</v>
      </c>
      <c r="B75" s="881">
        <f t="shared" si="20"/>
        <v>43481</v>
      </c>
      <c r="C75" s="882">
        <f t="shared" si="21"/>
        <v>69</v>
      </c>
      <c r="D75" s="883" t="s">
        <v>55</v>
      </c>
      <c r="E75" s="895" t="s">
        <v>43</v>
      </c>
      <c r="F75" s="885">
        <v>8</v>
      </c>
      <c r="G75" s="886">
        <f t="shared" si="22"/>
        <v>10654544</v>
      </c>
      <c r="H75" s="887"/>
      <c r="I75" s="888">
        <f t="shared" si="23"/>
        <v>0</v>
      </c>
      <c r="J75" s="889"/>
      <c r="K75" s="888">
        <f t="shared" si="24"/>
        <v>0</v>
      </c>
      <c r="L75" s="890">
        <v>2</v>
      </c>
      <c r="M75" s="888">
        <f t="shared" si="25"/>
        <v>863636</v>
      </c>
      <c r="N75" s="891">
        <f t="shared" si="26"/>
        <v>10</v>
      </c>
      <c r="O75" s="892">
        <f t="shared" si="26"/>
        <v>11518180</v>
      </c>
      <c r="P75" s="892">
        <f t="shared" si="27"/>
        <v>400000</v>
      </c>
      <c r="Q75" s="893"/>
      <c r="R75" s="19"/>
      <c r="S75" s="847">
        <f t="shared" si="28"/>
        <v>1331818</v>
      </c>
      <c r="T75" s="847">
        <f t="shared" si="29"/>
        <v>1931818</v>
      </c>
      <c r="U75" s="847">
        <f t="shared" si="30"/>
        <v>2231818</v>
      </c>
      <c r="V75" s="847">
        <f t="shared" si="31"/>
        <v>431818</v>
      </c>
      <c r="W75" s="856">
        <v>43486</v>
      </c>
      <c r="X75" s="860">
        <v>10095010</v>
      </c>
      <c r="Y75" s="856">
        <v>43500</v>
      </c>
      <c r="Z75" s="860">
        <v>1423170</v>
      </c>
      <c r="AA75" s="860"/>
      <c r="AB75" s="860"/>
      <c r="AC75" s="860"/>
      <c r="AD75" s="860"/>
      <c r="AE75" s="858">
        <f t="shared" si="19"/>
        <v>11518180</v>
      </c>
      <c r="AF75" s="1081">
        <f t="shared" si="32"/>
        <v>0</v>
      </c>
      <c r="AG75" s="444"/>
      <c r="AH75" s="444"/>
    </row>
    <row r="76" spans="1:34" ht="15" hidden="1" customHeight="1" x14ac:dyDescent="0.25">
      <c r="A76" s="880">
        <v>9</v>
      </c>
      <c r="B76" s="881">
        <f t="shared" si="20"/>
        <v>43481</v>
      </c>
      <c r="C76" s="882">
        <f t="shared" si="21"/>
        <v>70</v>
      </c>
      <c r="D76" s="883" t="s">
        <v>52</v>
      </c>
      <c r="E76" s="884" t="s">
        <v>43</v>
      </c>
      <c r="F76" s="885">
        <v>10</v>
      </c>
      <c r="G76" s="886">
        <f t="shared" si="22"/>
        <v>13318180</v>
      </c>
      <c r="H76" s="887"/>
      <c r="I76" s="888">
        <f t="shared" si="23"/>
        <v>0</v>
      </c>
      <c r="J76" s="889"/>
      <c r="K76" s="888">
        <f t="shared" si="24"/>
        <v>0</v>
      </c>
      <c r="L76" s="890"/>
      <c r="M76" s="888">
        <f t="shared" si="25"/>
        <v>0</v>
      </c>
      <c r="N76" s="891">
        <f t="shared" si="26"/>
        <v>10</v>
      </c>
      <c r="O76" s="892">
        <f t="shared" si="26"/>
        <v>13318180</v>
      </c>
      <c r="P76" s="892">
        <f t="shared" si="27"/>
        <v>400000</v>
      </c>
      <c r="Q76" s="893"/>
      <c r="R76" s="19"/>
      <c r="S76" s="847">
        <f t="shared" si="28"/>
        <v>1331818</v>
      </c>
      <c r="T76" s="847">
        <f t="shared" si="29"/>
        <v>1931818</v>
      </c>
      <c r="U76" s="847">
        <f t="shared" si="30"/>
        <v>2231818</v>
      </c>
      <c r="V76" s="847">
        <f t="shared" si="31"/>
        <v>431818</v>
      </c>
      <c r="W76" s="856">
        <v>43483</v>
      </c>
      <c r="X76" s="728">
        <v>13318180</v>
      </c>
      <c r="Y76" s="728"/>
      <c r="Z76" s="444"/>
      <c r="AA76" s="444"/>
      <c r="AB76" s="444"/>
      <c r="AC76" s="444"/>
      <c r="AD76" s="444"/>
      <c r="AE76" s="858">
        <f t="shared" si="19"/>
        <v>13318180</v>
      </c>
      <c r="AF76" s="1081">
        <f t="shared" si="32"/>
        <v>0</v>
      </c>
      <c r="AG76" s="444"/>
      <c r="AH76" s="444"/>
    </row>
    <row r="77" spans="1:34" ht="15" hidden="1" customHeight="1" x14ac:dyDescent="0.25">
      <c r="A77" s="880">
        <f>+A76+1</f>
        <v>10</v>
      </c>
      <c r="B77" s="881">
        <f t="shared" si="20"/>
        <v>43481</v>
      </c>
      <c r="C77" s="882">
        <f t="shared" si="21"/>
        <v>71</v>
      </c>
      <c r="D77" s="883" t="s">
        <v>54</v>
      </c>
      <c r="E77" s="884" t="s">
        <v>43</v>
      </c>
      <c r="F77" s="885">
        <v>9</v>
      </c>
      <c r="G77" s="886">
        <f t="shared" si="22"/>
        <v>11986362</v>
      </c>
      <c r="H77" s="887"/>
      <c r="I77" s="888">
        <f t="shared" si="23"/>
        <v>0</v>
      </c>
      <c r="J77" s="889"/>
      <c r="K77" s="888">
        <f t="shared" si="24"/>
        <v>0</v>
      </c>
      <c r="L77" s="890">
        <v>3</v>
      </c>
      <c r="M77" s="888">
        <f t="shared" si="25"/>
        <v>1295454</v>
      </c>
      <c r="N77" s="891">
        <f t="shared" si="26"/>
        <v>12</v>
      </c>
      <c r="O77" s="892">
        <f t="shared" si="26"/>
        <v>13281816</v>
      </c>
      <c r="P77" s="892">
        <f t="shared" si="27"/>
        <v>480000</v>
      </c>
      <c r="Q77" s="893"/>
      <c r="R77" s="19"/>
      <c r="S77" s="847">
        <f t="shared" si="28"/>
        <v>1331818</v>
      </c>
      <c r="T77" s="847">
        <f t="shared" si="29"/>
        <v>1931818</v>
      </c>
      <c r="U77" s="847">
        <f t="shared" si="30"/>
        <v>2231818</v>
      </c>
      <c r="V77" s="847">
        <f t="shared" si="31"/>
        <v>431818</v>
      </c>
      <c r="W77" s="856">
        <v>43486</v>
      </c>
      <c r="X77" s="860">
        <v>13281816</v>
      </c>
      <c r="Y77" s="860"/>
      <c r="Z77" s="860"/>
      <c r="AA77" s="860"/>
      <c r="AB77" s="860"/>
      <c r="AC77" s="860"/>
      <c r="AD77" s="860"/>
      <c r="AE77" s="858">
        <f t="shared" si="19"/>
        <v>13281816</v>
      </c>
      <c r="AF77" s="1081">
        <f t="shared" si="32"/>
        <v>0</v>
      </c>
      <c r="AG77" s="444"/>
      <c r="AH77" s="444"/>
    </row>
    <row r="78" spans="1:34" ht="15" hidden="1" customHeight="1" x14ac:dyDescent="0.25">
      <c r="A78" s="880">
        <v>11</v>
      </c>
      <c r="B78" s="881">
        <f t="shared" si="20"/>
        <v>43481</v>
      </c>
      <c r="C78" s="882">
        <f t="shared" si="21"/>
        <v>72</v>
      </c>
      <c r="D78" s="883" t="s">
        <v>83</v>
      </c>
      <c r="E78" s="895" t="s">
        <v>43</v>
      </c>
      <c r="F78" s="885">
        <v>5</v>
      </c>
      <c r="G78" s="886">
        <f t="shared" si="22"/>
        <v>6659090</v>
      </c>
      <c r="H78" s="887"/>
      <c r="I78" s="888">
        <f t="shared" si="23"/>
        <v>0</v>
      </c>
      <c r="J78" s="889">
        <v>3</v>
      </c>
      <c r="K78" s="888">
        <f t="shared" si="24"/>
        <v>6695454</v>
      </c>
      <c r="L78" s="890">
        <v>2</v>
      </c>
      <c r="M78" s="888">
        <f t="shared" si="25"/>
        <v>863636</v>
      </c>
      <c r="N78" s="891">
        <f t="shared" si="26"/>
        <v>10</v>
      </c>
      <c r="O78" s="892">
        <f t="shared" si="26"/>
        <v>14218180</v>
      </c>
      <c r="P78" s="892">
        <f t="shared" si="27"/>
        <v>400000</v>
      </c>
      <c r="Q78" s="893"/>
      <c r="R78" s="19"/>
      <c r="S78" s="847">
        <f t="shared" si="28"/>
        <v>1331818</v>
      </c>
      <c r="T78" s="847">
        <f t="shared" si="29"/>
        <v>1931818</v>
      </c>
      <c r="U78" s="847">
        <f t="shared" si="30"/>
        <v>2231818</v>
      </c>
      <c r="V78" s="847">
        <f t="shared" si="31"/>
        <v>431818</v>
      </c>
      <c r="W78" s="856">
        <v>43495</v>
      </c>
      <c r="X78" s="728">
        <v>14218180</v>
      </c>
      <c r="Y78" s="728"/>
      <c r="Z78" s="444"/>
      <c r="AA78" s="444"/>
      <c r="AB78" s="444"/>
      <c r="AC78" s="444"/>
      <c r="AD78" s="444"/>
      <c r="AE78" s="858">
        <f t="shared" si="19"/>
        <v>14218180</v>
      </c>
      <c r="AF78" s="1081">
        <f t="shared" si="32"/>
        <v>0</v>
      </c>
      <c r="AG78" s="444"/>
      <c r="AH78" s="444"/>
    </row>
    <row r="79" spans="1:34" ht="15" hidden="1" customHeight="1" x14ac:dyDescent="0.25">
      <c r="A79" s="880">
        <f t="shared" ref="A79:A90" si="33">+A78+1</f>
        <v>12</v>
      </c>
      <c r="B79" s="881">
        <f t="shared" si="20"/>
        <v>43481</v>
      </c>
      <c r="C79" s="882">
        <f t="shared" si="21"/>
        <v>73</v>
      </c>
      <c r="D79" s="883" t="s">
        <v>67</v>
      </c>
      <c r="E79" s="884" t="s">
        <v>57</v>
      </c>
      <c r="F79" s="885">
        <v>5</v>
      </c>
      <c r="G79" s="886">
        <f t="shared" si="22"/>
        <v>6659090</v>
      </c>
      <c r="H79" s="887"/>
      <c r="I79" s="888">
        <f t="shared" si="23"/>
        <v>0</v>
      </c>
      <c r="J79" s="889">
        <v>2</v>
      </c>
      <c r="K79" s="888">
        <f t="shared" si="24"/>
        <v>4463636</v>
      </c>
      <c r="L79" s="890">
        <v>2</v>
      </c>
      <c r="M79" s="888">
        <f t="shared" si="25"/>
        <v>863636</v>
      </c>
      <c r="N79" s="891">
        <f t="shared" si="26"/>
        <v>9</v>
      </c>
      <c r="O79" s="892">
        <f t="shared" si="26"/>
        <v>11986362</v>
      </c>
      <c r="P79" s="892">
        <f t="shared" si="27"/>
        <v>360000</v>
      </c>
      <c r="Q79" s="893"/>
      <c r="R79" s="19"/>
      <c r="S79" s="847">
        <f t="shared" si="28"/>
        <v>1331818</v>
      </c>
      <c r="T79" s="847">
        <f t="shared" si="29"/>
        <v>1931818</v>
      </c>
      <c r="U79" s="847">
        <f t="shared" si="30"/>
        <v>2231818</v>
      </c>
      <c r="V79" s="847">
        <f t="shared" si="31"/>
        <v>431818</v>
      </c>
      <c r="W79" s="856">
        <v>43486</v>
      </c>
      <c r="X79" s="728">
        <v>11986362</v>
      </c>
      <c r="Y79" s="728"/>
      <c r="Z79" s="444"/>
      <c r="AA79" s="444"/>
      <c r="AB79" s="444"/>
      <c r="AC79" s="444"/>
      <c r="AD79" s="444"/>
      <c r="AE79" s="858">
        <f t="shared" si="19"/>
        <v>11986362</v>
      </c>
      <c r="AF79" s="1081">
        <f t="shared" si="32"/>
        <v>0</v>
      </c>
      <c r="AG79" s="444"/>
      <c r="AH79" s="444"/>
    </row>
    <row r="80" spans="1:34" ht="15" hidden="1" customHeight="1" x14ac:dyDescent="0.25">
      <c r="A80" s="896">
        <f t="shared" si="33"/>
        <v>13</v>
      </c>
      <c r="B80" s="881">
        <f t="shared" si="20"/>
        <v>43481</v>
      </c>
      <c r="C80" s="882">
        <f t="shared" si="21"/>
        <v>74</v>
      </c>
      <c r="D80" s="865" t="s">
        <v>84</v>
      </c>
      <c r="E80" s="884" t="s">
        <v>57</v>
      </c>
      <c r="F80" s="897">
        <v>5</v>
      </c>
      <c r="G80" s="898">
        <f t="shared" si="22"/>
        <v>6659090</v>
      </c>
      <c r="H80" s="899">
        <v>1</v>
      </c>
      <c r="I80" s="900">
        <f t="shared" si="23"/>
        <v>1931818</v>
      </c>
      <c r="J80" s="901">
        <v>3</v>
      </c>
      <c r="K80" s="900">
        <f t="shared" si="24"/>
        <v>6695454</v>
      </c>
      <c r="L80" s="902">
        <v>2</v>
      </c>
      <c r="M80" s="900">
        <f t="shared" si="25"/>
        <v>863636</v>
      </c>
      <c r="N80" s="903">
        <f t="shared" si="26"/>
        <v>11</v>
      </c>
      <c r="O80" s="904">
        <f t="shared" si="26"/>
        <v>16149998</v>
      </c>
      <c r="P80" s="905">
        <f t="shared" si="27"/>
        <v>440000</v>
      </c>
      <c r="Q80" s="906"/>
      <c r="R80" s="19"/>
      <c r="S80" s="847">
        <f t="shared" si="28"/>
        <v>1331818</v>
      </c>
      <c r="T80" s="847">
        <f t="shared" si="29"/>
        <v>1931818</v>
      </c>
      <c r="U80" s="847">
        <f t="shared" si="30"/>
        <v>2231818</v>
      </c>
      <c r="V80" s="847">
        <f t="shared" si="31"/>
        <v>431818</v>
      </c>
      <c r="W80" s="856">
        <v>43486</v>
      </c>
      <c r="X80" s="728">
        <v>16149998</v>
      </c>
      <c r="Y80" s="728"/>
      <c r="Z80" s="444"/>
      <c r="AA80" s="444"/>
      <c r="AB80" s="444"/>
      <c r="AC80" s="444"/>
      <c r="AD80" s="444"/>
      <c r="AE80" s="858">
        <f t="shared" si="19"/>
        <v>16149998</v>
      </c>
      <c r="AF80" s="1081">
        <f t="shared" si="32"/>
        <v>0</v>
      </c>
      <c r="AG80" s="444"/>
      <c r="AH80" s="444"/>
    </row>
    <row r="81" spans="1:34" ht="15" hidden="1" customHeight="1" x14ac:dyDescent="0.25">
      <c r="A81" s="880">
        <f t="shared" si="33"/>
        <v>14</v>
      </c>
      <c r="B81" s="881">
        <f t="shared" si="20"/>
        <v>43481</v>
      </c>
      <c r="C81" s="882">
        <f t="shared" si="21"/>
        <v>75</v>
      </c>
      <c r="D81" s="883" t="s">
        <v>70</v>
      </c>
      <c r="E81" s="884" t="s">
        <v>57</v>
      </c>
      <c r="F81" s="885">
        <v>5</v>
      </c>
      <c r="G81" s="886">
        <f t="shared" si="22"/>
        <v>6659090</v>
      </c>
      <c r="H81" s="887"/>
      <c r="I81" s="888">
        <f t="shared" si="23"/>
        <v>0</v>
      </c>
      <c r="J81" s="889"/>
      <c r="K81" s="888">
        <f t="shared" si="24"/>
        <v>0</v>
      </c>
      <c r="L81" s="890"/>
      <c r="M81" s="888">
        <f t="shared" si="25"/>
        <v>0</v>
      </c>
      <c r="N81" s="891">
        <f t="shared" si="26"/>
        <v>5</v>
      </c>
      <c r="O81" s="892">
        <f t="shared" si="26"/>
        <v>6659090</v>
      </c>
      <c r="P81" s="845">
        <f t="shared" si="27"/>
        <v>200000</v>
      </c>
      <c r="Q81" s="846"/>
      <c r="R81" s="19"/>
      <c r="S81" s="847">
        <f t="shared" si="28"/>
        <v>1331818</v>
      </c>
      <c r="T81" s="847">
        <f t="shared" si="29"/>
        <v>1931818</v>
      </c>
      <c r="U81" s="847">
        <f t="shared" si="30"/>
        <v>2231818</v>
      </c>
      <c r="V81" s="847">
        <f t="shared" si="31"/>
        <v>431818</v>
      </c>
      <c r="W81" s="856">
        <v>43483</v>
      </c>
      <c r="X81" s="728">
        <v>6659090</v>
      </c>
      <c r="Y81" s="728"/>
      <c r="Z81" s="444"/>
      <c r="AA81" s="444"/>
      <c r="AB81" s="444"/>
      <c r="AC81" s="444"/>
      <c r="AD81" s="444"/>
      <c r="AE81" s="858">
        <f t="shared" si="19"/>
        <v>6659090</v>
      </c>
      <c r="AF81" s="1081">
        <f t="shared" si="32"/>
        <v>0</v>
      </c>
      <c r="AG81" s="444"/>
      <c r="AH81" s="444"/>
    </row>
    <row r="82" spans="1:34" ht="15" hidden="1" customHeight="1" x14ac:dyDescent="0.25">
      <c r="A82" s="880">
        <f t="shared" si="33"/>
        <v>15</v>
      </c>
      <c r="B82" s="881">
        <f t="shared" si="20"/>
        <v>43481</v>
      </c>
      <c r="C82" s="882">
        <f t="shared" si="21"/>
        <v>76</v>
      </c>
      <c r="D82" s="907" t="s">
        <v>71</v>
      </c>
      <c r="E82" s="884" t="s">
        <v>57</v>
      </c>
      <c r="F82" s="885">
        <v>5</v>
      </c>
      <c r="G82" s="886">
        <f t="shared" si="22"/>
        <v>6659090</v>
      </c>
      <c r="H82" s="887"/>
      <c r="I82" s="888">
        <f t="shared" si="23"/>
        <v>0</v>
      </c>
      <c r="J82" s="889"/>
      <c r="K82" s="888">
        <f t="shared" si="24"/>
        <v>0</v>
      </c>
      <c r="L82" s="890"/>
      <c r="M82" s="888">
        <f t="shared" si="25"/>
        <v>0</v>
      </c>
      <c r="N82" s="891">
        <f t="shared" si="26"/>
        <v>5</v>
      </c>
      <c r="O82" s="892">
        <f t="shared" si="26"/>
        <v>6659090</v>
      </c>
      <c r="P82" s="845">
        <f t="shared" si="27"/>
        <v>200000</v>
      </c>
      <c r="Q82" s="846"/>
      <c r="R82" s="19"/>
      <c r="S82" s="847">
        <f t="shared" si="28"/>
        <v>1331818</v>
      </c>
      <c r="T82" s="847">
        <f t="shared" si="29"/>
        <v>1931818</v>
      </c>
      <c r="U82" s="847">
        <f t="shared" si="30"/>
        <v>2231818</v>
      </c>
      <c r="V82" s="847">
        <f t="shared" si="31"/>
        <v>431818</v>
      </c>
      <c r="W82" s="856">
        <v>43483</v>
      </c>
      <c r="X82" s="728">
        <v>5500000</v>
      </c>
      <c r="Y82" s="856">
        <v>43486</v>
      </c>
      <c r="Z82" s="861">
        <v>1159090</v>
      </c>
      <c r="AA82" s="444"/>
      <c r="AB82" s="444"/>
      <c r="AC82" s="444"/>
      <c r="AD82" s="444"/>
      <c r="AE82" s="858">
        <f t="shared" si="19"/>
        <v>6659090</v>
      </c>
      <c r="AF82" s="1081">
        <f t="shared" si="32"/>
        <v>0</v>
      </c>
      <c r="AG82" s="444"/>
      <c r="AH82" s="444"/>
    </row>
    <row r="83" spans="1:34" ht="15" hidden="1" customHeight="1" x14ac:dyDescent="0.25">
      <c r="A83" s="880">
        <f t="shared" si="33"/>
        <v>16</v>
      </c>
      <c r="B83" s="881">
        <f t="shared" si="20"/>
        <v>43481</v>
      </c>
      <c r="C83" s="882">
        <f t="shared" si="21"/>
        <v>77</v>
      </c>
      <c r="D83" s="907" t="s">
        <v>68</v>
      </c>
      <c r="E83" s="884" t="s">
        <v>57</v>
      </c>
      <c r="F83" s="885">
        <v>5</v>
      </c>
      <c r="G83" s="886">
        <f t="shared" si="22"/>
        <v>6659090</v>
      </c>
      <c r="H83" s="887"/>
      <c r="I83" s="888">
        <f t="shared" si="23"/>
        <v>0</v>
      </c>
      <c r="J83" s="889"/>
      <c r="K83" s="888">
        <f t="shared" si="24"/>
        <v>0</v>
      </c>
      <c r="L83" s="890"/>
      <c r="M83" s="888">
        <f t="shared" si="25"/>
        <v>0</v>
      </c>
      <c r="N83" s="891">
        <f t="shared" si="26"/>
        <v>5</v>
      </c>
      <c r="O83" s="892">
        <f t="shared" si="26"/>
        <v>6659090</v>
      </c>
      <c r="P83" s="845">
        <f t="shared" si="27"/>
        <v>200000</v>
      </c>
      <c r="Q83" s="846"/>
      <c r="R83" s="19"/>
      <c r="S83" s="847">
        <f t="shared" si="28"/>
        <v>1331818</v>
      </c>
      <c r="T83" s="847">
        <f t="shared" si="29"/>
        <v>1931818</v>
      </c>
      <c r="U83" s="847">
        <f t="shared" si="30"/>
        <v>2231818</v>
      </c>
      <c r="V83" s="847">
        <f t="shared" si="31"/>
        <v>431818</v>
      </c>
      <c r="W83" s="856">
        <v>43483</v>
      </c>
      <c r="X83" s="728">
        <v>6659090</v>
      </c>
      <c r="Y83" s="728"/>
      <c r="Z83" s="444"/>
      <c r="AA83" s="444"/>
      <c r="AB83" s="444"/>
      <c r="AC83" s="444"/>
      <c r="AD83" s="444"/>
      <c r="AE83" s="858">
        <f t="shared" si="19"/>
        <v>6659090</v>
      </c>
      <c r="AF83" s="1081">
        <f t="shared" si="32"/>
        <v>0</v>
      </c>
      <c r="AG83" s="444"/>
      <c r="AH83" s="444"/>
    </row>
    <row r="84" spans="1:34" ht="15" hidden="1" customHeight="1" x14ac:dyDescent="0.25">
      <c r="A84" s="880">
        <f t="shared" si="33"/>
        <v>17</v>
      </c>
      <c r="B84" s="881">
        <f t="shared" si="20"/>
        <v>43481</v>
      </c>
      <c r="C84" s="882">
        <f t="shared" si="21"/>
        <v>78</v>
      </c>
      <c r="D84" s="907" t="s">
        <v>69</v>
      </c>
      <c r="E84" s="884" t="s">
        <v>57</v>
      </c>
      <c r="F84" s="885">
        <v>5</v>
      </c>
      <c r="G84" s="886">
        <f t="shared" si="22"/>
        <v>6659090</v>
      </c>
      <c r="H84" s="887"/>
      <c r="I84" s="888">
        <f t="shared" si="23"/>
        <v>0</v>
      </c>
      <c r="J84" s="889"/>
      <c r="K84" s="888">
        <f t="shared" si="24"/>
        <v>0</v>
      </c>
      <c r="L84" s="890"/>
      <c r="M84" s="888">
        <f t="shared" si="25"/>
        <v>0</v>
      </c>
      <c r="N84" s="891">
        <f t="shared" si="26"/>
        <v>5</v>
      </c>
      <c r="O84" s="892">
        <f t="shared" si="26"/>
        <v>6659090</v>
      </c>
      <c r="P84" s="845">
        <f t="shared" si="27"/>
        <v>200000</v>
      </c>
      <c r="Q84" s="846"/>
      <c r="R84" s="19"/>
      <c r="S84" s="847">
        <f t="shared" si="28"/>
        <v>1331818</v>
      </c>
      <c r="T84" s="847">
        <f t="shared" si="29"/>
        <v>1931818</v>
      </c>
      <c r="U84" s="847">
        <f t="shared" si="30"/>
        <v>2231818</v>
      </c>
      <c r="V84" s="847">
        <f t="shared" si="31"/>
        <v>431818</v>
      </c>
      <c r="W84" s="856">
        <v>43483</v>
      </c>
      <c r="X84" s="728">
        <v>6659090</v>
      </c>
      <c r="Y84" s="728"/>
      <c r="Z84" s="444"/>
      <c r="AA84" s="444"/>
      <c r="AB84" s="444"/>
      <c r="AC84" s="444"/>
      <c r="AD84" s="444"/>
      <c r="AE84" s="858">
        <f t="shared" si="19"/>
        <v>6659090</v>
      </c>
      <c r="AF84" s="1081">
        <f t="shared" si="32"/>
        <v>0</v>
      </c>
      <c r="AG84" s="444"/>
      <c r="AH84" s="444"/>
    </row>
    <row r="85" spans="1:34" ht="15" hidden="1" customHeight="1" x14ac:dyDescent="0.25">
      <c r="A85" s="880">
        <f t="shared" si="33"/>
        <v>18</v>
      </c>
      <c r="B85" s="881">
        <f t="shared" si="20"/>
        <v>43481</v>
      </c>
      <c r="C85" s="882">
        <f t="shared" si="21"/>
        <v>79</v>
      </c>
      <c r="D85" s="883" t="s">
        <v>72</v>
      </c>
      <c r="E85" s="884" t="s">
        <v>57</v>
      </c>
      <c r="F85" s="885">
        <v>5</v>
      </c>
      <c r="G85" s="886">
        <f t="shared" si="22"/>
        <v>6659090</v>
      </c>
      <c r="H85" s="887"/>
      <c r="I85" s="888">
        <f t="shared" si="23"/>
        <v>0</v>
      </c>
      <c r="J85" s="908"/>
      <c r="K85" s="888">
        <f t="shared" si="24"/>
        <v>0</v>
      </c>
      <c r="L85" s="890"/>
      <c r="M85" s="888">
        <f t="shared" si="25"/>
        <v>0</v>
      </c>
      <c r="N85" s="891">
        <f t="shared" si="26"/>
        <v>5</v>
      </c>
      <c r="O85" s="892">
        <f t="shared" si="26"/>
        <v>6659090</v>
      </c>
      <c r="P85" s="845">
        <f t="shared" si="27"/>
        <v>200000</v>
      </c>
      <c r="Q85" s="846"/>
      <c r="R85" s="19"/>
      <c r="S85" s="847">
        <f t="shared" si="28"/>
        <v>1331818</v>
      </c>
      <c r="T85" s="847">
        <f t="shared" si="29"/>
        <v>1931818</v>
      </c>
      <c r="U85" s="847">
        <f t="shared" si="30"/>
        <v>2231818</v>
      </c>
      <c r="V85" s="847">
        <f t="shared" si="31"/>
        <v>431818</v>
      </c>
      <c r="W85" s="856">
        <v>43486</v>
      </c>
      <c r="X85" s="728">
        <v>6659090</v>
      </c>
      <c r="Y85" s="728"/>
      <c r="Z85" s="444"/>
      <c r="AA85" s="444"/>
      <c r="AB85" s="444"/>
      <c r="AC85" s="444"/>
      <c r="AD85" s="444"/>
      <c r="AE85" s="858">
        <f t="shared" si="19"/>
        <v>6659090</v>
      </c>
      <c r="AF85" s="1081">
        <f t="shared" si="32"/>
        <v>0</v>
      </c>
      <c r="AG85" s="444"/>
      <c r="AH85" s="444"/>
    </row>
    <row r="86" spans="1:34" ht="15" hidden="1" customHeight="1" x14ac:dyDescent="0.25">
      <c r="A86" s="880">
        <f t="shared" si="33"/>
        <v>19</v>
      </c>
      <c r="B86" s="881">
        <f t="shared" si="20"/>
        <v>43481</v>
      </c>
      <c r="C86" s="882">
        <f t="shared" si="21"/>
        <v>80</v>
      </c>
      <c r="D86" s="907" t="s">
        <v>76</v>
      </c>
      <c r="E86" s="884" t="s">
        <v>57</v>
      </c>
      <c r="F86" s="885">
        <v>5</v>
      </c>
      <c r="G86" s="886">
        <f t="shared" si="22"/>
        <v>6659090</v>
      </c>
      <c r="H86" s="887"/>
      <c r="I86" s="888">
        <f t="shared" si="23"/>
        <v>0</v>
      </c>
      <c r="J86" s="889"/>
      <c r="K86" s="888">
        <f t="shared" si="24"/>
        <v>0</v>
      </c>
      <c r="L86" s="890"/>
      <c r="M86" s="888">
        <f t="shared" si="25"/>
        <v>0</v>
      </c>
      <c r="N86" s="891">
        <f t="shared" si="26"/>
        <v>5</v>
      </c>
      <c r="O86" s="892">
        <f t="shared" si="26"/>
        <v>6659090</v>
      </c>
      <c r="P86" s="845">
        <f t="shared" si="27"/>
        <v>200000</v>
      </c>
      <c r="Q86" s="846"/>
      <c r="R86" s="19"/>
      <c r="S86" s="847">
        <f t="shared" si="28"/>
        <v>1331818</v>
      </c>
      <c r="T86" s="847">
        <f t="shared" si="29"/>
        <v>1931818</v>
      </c>
      <c r="U86" s="847">
        <f t="shared" si="30"/>
        <v>2231818</v>
      </c>
      <c r="V86" s="847">
        <f t="shared" si="31"/>
        <v>431818</v>
      </c>
      <c r="W86" s="856">
        <v>43486</v>
      </c>
      <c r="X86" s="728">
        <v>6659090</v>
      </c>
      <c r="Y86" s="728"/>
      <c r="Z86" s="444"/>
      <c r="AA86" s="444"/>
      <c r="AB86" s="444"/>
      <c r="AC86" s="444"/>
      <c r="AD86" s="444"/>
      <c r="AE86" s="858">
        <f t="shared" si="19"/>
        <v>6659090</v>
      </c>
      <c r="AF86" s="1081">
        <f t="shared" si="32"/>
        <v>0</v>
      </c>
      <c r="AG86" s="444"/>
      <c r="AH86" s="444"/>
    </row>
    <row r="87" spans="1:34" ht="15" hidden="1" customHeight="1" x14ac:dyDescent="0.25">
      <c r="A87" s="880">
        <f t="shared" si="33"/>
        <v>20</v>
      </c>
      <c r="B87" s="881">
        <f t="shared" si="20"/>
        <v>43481</v>
      </c>
      <c r="C87" s="882">
        <f t="shared" si="21"/>
        <v>81</v>
      </c>
      <c r="D87" s="907" t="s">
        <v>73</v>
      </c>
      <c r="E87" s="884" t="s">
        <v>57</v>
      </c>
      <c r="F87" s="885">
        <v>5</v>
      </c>
      <c r="G87" s="886">
        <f t="shared" si="22"/>
        <v>6659090</v>
      </c>
      <c r="H87" s="887"/>
      <c r="I87" s="888">
        <f t="shared" si="23"/>
        <v>0</v>
      </c>
      <c r="J87" s="889"/>
      <c r="K87" s="888">
        <f t="shared" si="24"/>
        <v>0</v>
      </c>
      <c r="L87" s="890"/>
      <c r="M87" s="888">
        <f t="shared" si="25"/>
        <v>0</v>
      </c>
      <c r="N87" s="891">
        <f t="shared" si="26"/>
        <v>5</v>
      </c>
      <c r="O87" s="892">
        <f t="shared" si="26"/>
        <v>6659090</v>
      </c>
      <c r="P87" s="845">
        <f t="shared" si="27"/>
        <v>200000</v>
      </c>
      <c r="Q87" s="846"/>
      <c r="R87" s="19"/>
      <c r="S87" s="847">
        <f t="shared" si="28"/>
        <v>1331818</v>
      </c>
      <c r="T87" s="847">
        <f t="shared" si="29"/>
        <v>1931818</v>
      </c>
      <c r="U87" s="847">
        <f t="shared" si="30"/>
        <v>2231818</v>
      </c>
      <c r="V87" s="847">
        <f t="shared" si="31"/>
        <v>431818</v>
      </c>
      <c r="W87" s="856">
        <v>43482</v>
      </c>
      <c r="X87" s="728">
        <v>6659090</v>
      </c>
      <c r="Y87" s="728"/>
      <c r="Z87" s="444"/>
      <c r="AA87" s="444"/>
      <c r="AB87" s="444"/>
      <c r="AC87" s="444"/>
      <c r="AD87" s="444"/>
      <c r="AE87" s="858">
        <f t="shared" si="19"/>
        <v>6659090</v>
      </c>
      <c r="AF87" s="1081">
        <f t="shared" si="32"/>
        <v>0</v>
      </c>
      <c r="AG87" s="444"/>
      <c r="AH87" s="444"/>
    </row>
    <row r="88" spans="1:34" ht="15" hidden="1" customHeight="1" x14ac:dyDescent="0.25">
      <c r="A88" s="880">
        <f t="shared" si="33"/>
        <v>21</v>
      </c>
      <c r="B88" s="881">
        <f t="shared" si="20"/>
        <v>43481</v>
      </c>
      <c r="C88" s="882">
        <f t="shared" si="21"/>
        <v>82</v>
      </c>
      <c r="D88" s="907" t="s">
        <v>77</v>
      </c>
      <c r="E88" s="884" t="s">
        <v>57</v>
      </c>
      <c r="F88" s="885">
        <v>5</v>
      </c>
      <c r="G88" s="886">
        <f t="shared" si="22"/>
        <v>6659090</v>
      </c>
      <c r="H88" s="887"/>
      <c r="I88" s="888">
        <f t="shared" si="23"/>
        <v>0</v>
      </c>
      <c r="J88" s="889"/>
      <c r="K88" s="888">
        <f t="shared" si="24"/>
        <v>0</v>
      </c>
      <c r="L88" s="890"/>
      <c r="M88" s="888">
        <f t="shared" si="25"/>
        <v>0</v>
      </c>
      <c r="N88" s="891">
        <f t="shared" si="26"/>
        <v>5</v>
      </c>
      <c r="O88" s="892">
        <f t="shared" si="26"/>
        <v>6659090</v>
      </c>
      <c r="P88" s="845">
        <f t="shared" si="27"/>
        <v>200000</v>
      </c>
      <c r="Q88" s="846"/>
      <c r="R88" s="19"/>
      <c r="S88" s="847">
        <f t="shared" si="28"/>
        <v>1331818</v>
      </c>
      <c r="T88" s="847">
        <f t="shared" si="29"/>
        <v>1931818</v>
      </c>
      <c r="U88" s="847">
        <f t="shared" si="30"/>
        <v>2231818</v>
      </c>
      <c r="V88" s="847">
        <f t="shared" si="31"/>
        <v>431818</v>
      </c>
      <c r="W88" s="856">
        <v>43482</v>
      </c>
      <c r="X88" s="728">
        <v>6659090</v>
      </c>
      <c r="Y88" s="728"/>
      <c r="Z88" s="444"/>
      <c r="AA88" s="444"/>
      <c r="AB88" s="444"/>
      <c r="AC88" s="444"/>
      <c r="AD88" s="444"/>
      <c r="AE88" s="858">
        <f t="shared" si="19"/>
        <v>6659090</v>
      </c>
      <c r="AF88" s="1081">
        <f t="shared" si="32"/>
        <v>0</v>
      </c>
      <c r="AG88" s="444"/>
      <c r="AH88" s="444"/>
    </row>
    <row r="89" spans="1:34" ht="15" hidden="1" customHeight="1" x14ac:dyDescent="0.25">
      <c r="A89" s="880">
        <f t="shared" si="33"/>
        <v>22</v>
      </c>
      <c r="B89" s="881">
        <f t="shared" si="20"/>
        <v>43481</v>
      </c>
      <c r="C89" s="882">
        <f t="shared" si="21"/>
        <v>83</v>
      </c>
      <c r="D89" s="907" t="s">
        <v>74</v>
      </c>
      <c r="E89" s="884" t="s">
        <v>57</v>
      </c>
      <c r="F89" s="885">
        <v>5</v>
      </c>
      <c r="G89" s="886">
        <f t="shared" si="22"/>
        <v>6659090</v>
      </c>
      <c r="H89" s="887"/>
      <c r="I89" s="888">
        <f t="shared" si="23"/>
        <v>0</v>
      </c>
      <c r="J89" s="889"/>
      <c r="K89" s="888">
        <f t="shared" si="24"/>
        <v>0</v>
      </c>
      <c r="L89" s="890"/>
      <c r="M89" s="888">
        <f t="shared" si="25"/>
        <v>0</v>
      </c>
      <c r="N89" s="891">
        <f t="shared" si="26"/>
        <v>5</v>
      </c>
      <c r="O89" s="892">
        <f t="shared" si="26"/>
        <v>6659090</v>
      </c>
      <c r="P89" s="845">
        <f t="shared" si="27"/>
        <v>200000</v>
      </c>
      <c r="Q89" s="846"/>
      <c r="R89" s="19"/>
      <c r="S89" s="847">
        <f t="shared" si="28"/>
        <v>1331818</v>
      </c>
      <c r="T89" s="847">
        <f t="shared" si="29"/>
        <v>1931818</v>
      </c>
      <c r="U89" s="847">
        <f t="shared" si="30"/>
        <v>2231818</v>
      </c>
      <c r="V89" s="847">
        <f t="shared" si="31"/>
        <v>431818</v>
      </c>
      <c r="W89" s="856">
        <v>43486</v>
      </c>
      <c r="X89" s="728">
        <v>2000000</v>
      </c>
      <c r="Y89" s="856">
        <v>43487</v>
      </c>
      <c r="Z89" s="861">
        <v>4659090</v>
      </c>
      <c r="AA89" s="444"/>
      <c r="AB89" s="444"/>
      <c r="AC89" s="444"/>
      <c r="AD89" s="444"/>
      <c r="AE89" s="858">
        <f t="shared" si="19"/>
        <v>6659090</v>
      </c>
      <c r="AF89" s="1081">
        <f t="shared" si="32"/>
        <v>0</v>
      </c>
      <c r="AG89" s="444"/>
      <c r="AH89" s="444"/>
    </row>
    <row r="90" spans="1:34" ht="15" hidden="1" customHeight="1" thickBot="1" x14ac:dyDescent="0.3">
      <c r="A90" s="880">
        <f t="shared" si="33"/>
        <v>23</v>
      </c>
      <c r="B90" s="881">
        <f t="shared" si="20"/>
        <v>43481</v>
      </c>
      <c r="C90" s="882">
        <f t="shared" si="21"/>
        <v>84</v>
      </c>
      <c r="D90" s="907" t="s">
        <v>75</v>
      </c>
      <c r="E90" s="884" t="s">
        <v>57</v>
      </c>
      <c r="F90" s="885">
        <v>5</v>
      </c>
      <c r="G90" s="886">
        <f t="shared" si="22"/>
        <v>6659090</v>
      </c>
      <c r="H90" s="887"/>
      <c r="I90" s="888">
        <f t="shared" si="23"/>
        <v>0</v>
      </c>
      <c r="J90" s="889"/>
      <c r="K90" s="888">
        <f t="shared" si="24"/>
        <v>0</v>
      </c>
      <c r="L90" s="890"/>
      <c r="M90" s="888">
        <f t="shared" si="25"/>
        <v>0</v>
      </c>
      <c r="N90" s="891">
        <f t="shared" si="26"/>
        <v>5</v>
      </c>
      <c r="O90" s="892">
        <f t="shared" si="26"/>
        <v>6659090</v>
      </c>
      <c r="P90" s="845">
        <f t="shared" si="27"/>
        <v>200000</v>
      </c>
      <c r="Q90" s="846"/>
      <c r="R90" s="19"/>
      <c r="S90" s="847">
        <f t="shared" si="28"/>
        <v>1331818</v>
      </c>
      <c r="T90" s="847">
        <f t="shared" si="29"/>
        <v>1931818</v>
      </c>
      <c r="U90" s="847">
        <f t="shared" si="30"/>
        <v>2231818</v>
      </c>
      <c r="V90" s="847">
        <f t="shared" si="31"/>
        <v>431818</v>
      </c>
      <c r="W90" s="856">
        <v>43486</v>
      </c>
      <c r="X90" s="728">
        <v>3000000</v>
      </c>
      <c r="Y90" s="856">
        <v>43493</v>
      </c>
      <c r="Z90" s="861">
        <v>3659090</v>
      </c>
      <c r="AA90" s="444"/>
      <c r="AB90" s="444"/>
      <c r="AC90" s="444"/>
      <c r="AD90" s="444"/>
      <c r="AE90" s="858">
        <f t="shared" si="19"/>
        <v>6659090</v>
      </c>
      <c r="AF90" s="1081">
        <f t="shared" si="32"/>
        <v>0</v>
      </c>
      <c r="AG90" s="444"/>
      <c r="AH90" s="444"/>
    </row>
    <row r="91" spans="1:34" ht="15" hidden="1" customHeight="1" x14ac:dyDescent="0.25">
      <c r="A91" s="832">
        <v>1</v>
      </c>
      <c r="B91" s="833">
        <v>43482</v>
      </c>
      <c r="C91" s="862">
        <v>85</v>
      </c>
      <c r="D91" s="835" t="s">
        <v>87</v>
      </c>
      <c r="E91" s="836" t="s">
        <v>88</v>
      </c>
      <c r="F91" s="837">
        <v>8</v>
      </c>
      <c r="G91" s="838">
        <f t="shared" si="22"/>
        <v>10654544</v>
      </c>
      <c r="H91" s="839"/>
      <c r="I91" s="840">
        <f t="shared" si="23"/>
        <v>0</v>
      </c>
      <c r="J91" s="841">
        <v>2</v>
      </c>
      <c r="K91" s="840">
        <f t="shared" si="24"/>
        <v>4463636</v>
      </c>
      <c r="L91" s="842"/>
      <c r="M91" s="840">
        <f t="shared" si="25"/>
        <v>0</v>
      </c>
      <c r="N91" s="843">
        <f t="shared" si="26"/>
        <v>10</v>
      </c>
      <c r="O91" s="844">
        <f t="shared" si="26"/>
        <v>15118180</v>
      </c>
      <c r="P91" s="878">
        <f t="shared" si="27"/>
        <v>400000</v>
      </c>
      <c r="Q91" s="879"/>
      <c r="R91" s="19"/>
      <c r="S91" s="847">
        <f t="shared" si="28"/>
        <v>1331818</v>
      </c>
      <c r="T91" s="847">
        <f t="shared" si="29"/>
        <v>1931818</v>
      </c>
      <c r="U91" s="847">
        <f t="shared" si="30"/>
        <v>2231818</v>
      </c>
      <c r="V91" s="847">
        <f t="shared" si="31"/>
        <v>431818</v>
      </c>
      <c r="W91" s="856">
        <v>43483</v>
      </c>
      <c r="X91" s="844">
        <v>15118180</v>
      </c>
      <c r="Y91" s="844"/>
      <c r="Z91" s="844"/>
      <c r="AA91" s="844"/>
      <c r="AB91" s="857"/>
      <c r="AC91" s="857"/>
      <c r="AD91" s="444"/>
      <c r="AE91" s="858">
        <f>X91+Z91+AB91+AD91</f>
        <v>15118180</v>
      </c>
      <c r="AF91" s="1081">
        <f t="shared" si="32"/>
        <v>0</v>
      </c>
      <c r="AG91" s="444"/>
      <c r="AH91" s="444"/>
    </row>
    <row r="92" spans="1:34" ht="15" customHeight="1" x14ac:dyDescent="0.25">
      <c r="A92" s="848">
        <f>+A91+1</f>
        <v>2</v>
      </c>
      <c r="B92" s="833">
        <f>+B91</f>
        <v>43482</v>
      </c>
      <c r="C92" s="849">
        <f>+C91+1</f>
        <v>86</v>
      </c>
      <c r="D92" s="835" t="s">
        <v>89</v>
      </c>
      <c r="E92" s="836" t="s">
        <v>88</v>
      </c>
      <c r="F92" s="850">
        <v>7</v>
      </c>
      <c r="G92" s="838">
        <f t="shared" si="22"/>
        <v>9322726</v>
      </c>
      <c r="H92" s="839"/>
      <c r="I92" s="840">
        <f t="shared" si="23"/>
        <v>0</v>
      </c>
      <c r="J92" s="841">
        <v>3</v>
      </c>
      <c r="K92" s="840">
        <f t="shared" si="24"/>
        <v>6695454</v>
      </c>
      <c r="L92" s="842"/>
      <c r="M92" s="840">
        <f t="shared" si="25"/>
        <v>0</v>
      </c>
      <c r="N92" s="851">
        <f t="shared" si="26"/>
        <v>10</v>
      </c>
      <c r="O92" s="844">
        <f t="shared" si="26"/>
        <v>16018180</v>
      </c>
      <c r="P92" s="844">
        <f t="shared" si="27"/>
        <v>400000</v>
      </c>
      <c r="Q92" s="846"/>
      <c r="R92" s="19"/>
      <c r="S92" s="847">
        <f t="shared" si="28"/>
        <v>1331818</v>
      </c>
      <c r="T92" s="847">
        <f t="shared" si="29"/>
        <v>1931818</v>
      </c>
      <c r="U92" s="847">
        <f t="shared" si="30"/>
        <v>2231818</v>
      </c>
      <c r="V92" s="847">
        <f t="shared" si="31"/>
        <v>431818</v>
      </c>
      <c r="W92" s="856">
        <v>43486</v>
      </c>
      <c r="X92" s="844">
        <v>9918080</v>
      </c>
      <c r="Y92" s="856">
        <v>43486</v>
      </c>
      <c r="Z92" s="844">
        <v>100000</v>
      </c>
      <c r="AA92" s="856">
        <v>43493</v>
      </c>
      <c r="AB92" s="857">
        <v>6000000</v>
      </c>
      <c r="AC92" s="857"/>
      <c r="AD92" s="444"/>
      <c r="AE92" s="858">
        <f t="shared" ref="AE92:AE105" si="34">X92+Z92+AB92+AD92</f>
        <v>16018080</v>
      </c>
      <c r="AF92" s="1081">
        <f t="shared" si="32"/>
        <v>100</v>
      </c>
      <c r="AG92" s="444"/>
      <c r="AH92" s="444"/>
    </row>
    <row r="93" spans="1:34" ht="15" hidden="1" customHeight="1" x14ac:dyDescent="0.25">
      <c r="A93" s="848">
        <f t="shared" ref="A93:A105" si="35">+A92+1</f>
        <v>3</v>
      </c>
      <c r="B93" s="833">
        <f t="shared" ref="B93:B105" si="36">+B92</f>
        <v>43482</v>
      </c>
      <c r="C93" s="849">
        <f t="shared" ref="C93:C105" si="37">+C92+1</f>
        <v>87</v>
      </c>
      <c r="D93" s="835" t="s">
        <v>55</v>
      </c>
      <c r="E93" s="836" t="s">
        <v>88</v>
      </c>
      <c r="F93" s="850">
        <v>5</v>
      </c>
      <c r="G93" s="838">
        <f t="shared" si="22"/>
        <v>6659090</v>
      </c>
      <c r="H93" s="839"/>
      <c r="I93" s="840">
        <f t="shared" si="23"/>
        <v>0</v>
      </c>
      <c r="J93" s="841">
        <v>3</v>
      </c>
      <c r="K93" s="840">
        <f t="shared" si="24"/>
        <v>6695454</v>
      </c>
      <c r="L93" s="842">
        <v>2</v>
      </c>
      <c r="M93" s="840">
        <f t="shared" si="25"/>
        <v>863636</v>
      </c>
      <c r="N93" s="851">
        <f t="shared" si="26"/>
        <v>10</v>
      </c>
      <c r="O93" s="844">
        <f t="shared" si="26"/>
        <v>14218180</v>
      </c>
      <c r="P93" s="844">
        <f t="shared" si="27"/>
        <v>400000</v>
      </c>
      <c r="Q93" s="846"/>
      <c r="R93" s="19"/>
      <c r="S93" s="847">
        <f t="shared" si="28"/>
        <v>1331818</v>
      </c>
      <c r="T93" s="847">
        <f t="shared" si="29"/>
        <v>1931818</v>
      </c>
      <c r="U93" s="847">
        <f t="shared" si="30"/>
        <v>2231818</v>
      </c>
      <c r="V93" s="847">
        <f t="shared" si="31"/>
        <v>431818</v>
      </c>
      <c r="W93" s="856">
        <v>43483</v>
      </c>
      <c r="X93" s="844">
        <v>14218180</v>
      </c>
      <c r="Y93" s="834"/>
      <c r="Z93" s="844"/>
      <c r="AA93" s="844"/>
      <c r="AB93" s="857"/>
      <c r="AC93" s="857"/>
      <c r="AD93" s="444"/>
      <c r="AE93" s="858">
        <f t="shared" si="34"/>
        <v>14218180</v>
      </c>
      <c r="AF93" s="1081">
        <f t="shared" si="32"/>
        <v>0</v>
      </c>
      <c r="AG93" s="444"/>
      <c r="AH93" s="444"/>
    </row>
    <row r="94" spans="1:34" ht="15" hidden="1" customHeight="1" x14ac:dyDescent="0.25">
      <c r="A94" s="848">
        <f t="shared" si="35"/>
        <v>4</v>
      </c>
      <c r="B94" s="833">
        <f t="shared" si="36"/>
        <v>43482</v>
      </c>
      <c r="C94" s="849">
        <f t="shared" si="37"/>
        <v>88</v>
      </c>
      <c r="D94" s="835" t="s">
        <v>90</v>
      </c>
      <c r="E94" s="836" t="s">
        <v>88</v>
      </c>
      <c r="F94" s="850">
        <v>5</v>
      </c>
      <c r="G94" s="838">
        <f t="shared" si="22"/>
        <v>6659090</v>
      </c>
      <c r="H94" s="839"/>
      <c r="I94" s="840">
        <f t="shared" si="23"/>
        <v>0</v>
      </c>
      <c r="J94" s="841">
        <v>3</v>
      </c>
      <c r="K94" s="840">
        <f t="shared" si="24"/>
        <v>6695454</v>
      </c>
      <c r="L94" s="842">
        <v>2</v>
      </c>
      <c r="M94" s="840">
        <f t="shared" si="25"/>
        <v>863636</v>
      </c>
      <c r="N94" s="851">
        <f t="shared" si="26"/>
        <v>10</v>
      </c>
      <c r="O94" s="844">
        <f t="shared" si="26"/>
        <v>14218180</v>
      </c>
      <c r="P94" s="844">
        <f t="shared" si="27"/>
        <v>400000</v>
      </c>
      <c r="Q94" s="846"/>
      <c r="R94" s="19"/>
      <c r="S94" s="847">
        <f t="shared" si="28"/>
        <v>1331818</v>
      </c>
      <c r="T94" s="847">
        <f t="shared" si="29"/>
        <v>1931818</v>
      </c>
      <c r="U94" s="847">
        <f t="shared" si="30"/>
        <v>2231818</v>
      </c>
      <c r="V94" s="847">
        <f t="shared" si="31"/>
        <v>431818</v>
      </c>
      <c r="W94" s="856">
        <v>43510</v>
      </c>
      <c r="X94" s="844">
        <v>14218180</v>
      </c>
      <c r="Y94" s="834"/>
      <c r="Z94" s="844"/>
      <c r="AA94" s="844"/>
      <c r="AB94" s="857"/>
      <c r="AC94" s="857"/>
      <c r="AD94" s="444"/>
      <c r="AE94" s="858">
        <f t="shared" si="34"/>
        <v>14218180</v>
      </c>
      <c r="AF94" s="1081">
        <f t="shared" si="32"/>
        <v>0</v>
      </c>
      <c r="AG94" s="444"/>
      <c r="AH94" s="444"/>
    </row>
    <row r="95" spans="1:34" ht="15" hidden="1" customHeight="1" x14ac:dyDescent="0.25">
      <c r="A95" s="848">
        <f t="shared" si="35"/>
        <v>5</v>
      </c>
      <c r="B95" s="833">
        <f t="shared" si="36"/>
        <v>43482</v>
      </c>
      <c r="C95" s="849">
        <f t="shared" si="37"/>
        <v>89</v>
      </c>
      <c r="D95" s="835" t="s">
        <v>91</v>
      </c>
      <c r="E95" s="836" t="s">
        <v>88</v>
      </c>
      <c r="F95" s="850">
        <v>5</v>
      </c>
      <c r="G95" s="838">
        <f t="shared" si="22"/>
        <v>6659090</v>
      </c>
      <c r="H95" s="839"/>
      <c r="I95" s="840">
        <f t="shared" si="23"/>
        <v>0</v>
      </c>
      <c r="J95" s="841">
        <v>2</v>
      </c>
      <c r="K95" s="840">
        <f t="shared" si="24"/>
        <v>4463636</v>
      </c>
      <c r="L95" s="842">
        <v>2</v>
      </c>
      <c r="M95" s="840">
        <f t="shared" si="25"/>
        <v>863636</v>
      </c>
      <c r="N95" s="851">
        <f t="shared" si="26"/>
        <v>9</v>
      </c>
      <c r="O95" s="844">
        <f t="shared" si="26"/>
        <v>11986362</v>
      </c>
      <c r="P95" s="844">
        <f t="shared" si="27"/>
        <v>360000</v>
      </c>
      <c r="Q95" s="846"/>
      <c r="R95" s="19"/>
      <c r="S95" s="847">
        <f t="shared" si="28"/>
        <v>1331818</v>
      </c>
      <c r="T95" s="847">
        <f t="shared" si="29"/>
        <v>1931818</v>
      </c>
      <c r="U95" s="847">
        <f t="shared" si="30"/>
        <v>2231818</v>
      </c>
      <c r="V95" s="847">
        <f t="shared" si="31"/>
        <v>431818</v>
      </c>
      <c r="W95" s="856">
        <v>43486</v>
      </c>
      <c r="X95" s="844">
        <v>11986362</v>
      </c>
      <c r="Y95" s="844"/>
      <c r="Z95" s="844"/>
      <c r="AA95" s="844"/>
      <c r="AB95" s="857"/>
      <c r="AC95" s="857"/>
      <c r="AD95" s="444"/>
      <c r="AE95" s="858">
        <f t="shared" si="34"/>
        <v>11986362</v>
      </c>
      <c r="AF95" s="1081">
        <f t="shared" si="32"/>
        <v>0</v>
      </c>
      <c r="AG95" s="444"/>
      <c r="AH95" s="444"/>
    </row>
    <row r="96" spans="1:34" ht="15" hidden="1" customHeight="1" x14ac:dyDescent="0.25">
      <c r="A96" s="848">
        <f t="shared" si="35"/>
        <v>6</v>
      </c>
      <c r="B96" s="833">
        <f t="shared" si="36"/>
        <v>43482</v>
      </c>
      <c r="C96" s="849">
        <f t="shared" si="37"/>
        <v>90</v>
      </c>
      <c r="D96" s="835" t="s">
        <v>92</v>
      </c>
      <c r="E96" s="836" t="s">
        <v>88</v>
      </c>
      <c r="F96" s="850">
        <v>6</v>
      </c>
      <c r="G96" s="838">
        <f t="shared" si="22"/>
        <v>7990908</v>
      </c>
      <c r="H96" s="839"/>
      <c r="I96" s="840">
        <f t="shared" si="23"/>
        <v>0</v>
      </c>
      <c r="J96" s="841">
        <v>2</v>
      </c>
      <c r="K96" s="840">
        <f t="shared" si="24"/>
        <v>4463636</v>
      </c>
      <c r="L96" s="842">
        <v>2</v>
      </c>
      <c r="M96" s="840">
        <f t="shared" si="25"/>
        <v>863636</v>
      </c>
      <c r="N96" s="851">
        <f t="shared" si="26"/>
        <v>10</v>
      </c>
      <c r="O96" s="844">
        <f t="shared" si="26"/>
        <v>13318180</v>
      </c>
      <c r="P96" s="844">
        <f t="shared" si="27"/>
        <v>400000</v>
      </c>
      <c r="Q96" s="846"/>
      <c r="R96" s="19"/>
      <c r="S96" s="847">
        <f t="shared" si="28"/>
        <v>1331818</v>
      </c>
      <c r="T96" s="847">
        <f t="shared" si="29"/>
        <v>1931818</v>
      </c>
      <c r="U96" s="847">
        <f t="shared" si="30"/>
        <v>2231818</v>
      </c>
      <c r="V96" s="847">
        <f t="shared" si="31"/>
        <v>431818</v>
      </c>
      <c r="W96" s="856">
        <v>43486</v>
      </c>
      <c r="X96" s="844">
        <v>13318180</v>
      </c>
      <c r="Y96" s="844"/>
      <c r="Z96" s="844"/>
      <c r="AA96" s="844"/>
      <c r="AB96" s="857"/>
      <c r="AC96" s="857"/>
      <c r="AD96" s="444"/>
      <c r="AE96" s="858">
        <f t="shared" si="34"/>
        <v>13318180</v>
      </c>
      <c r="AF96" s="1081">
        <f t="shared" si="32"/>
        <v>0</v>
      </c>
      <c r="AG96" s="444"/>
      <c r="AH96" s="444"/>
    </row>
    <row r="97" spans="1:34" ht="15" customHeight="1" x14ac:dyDescent="0.25">
      <c r="A97" s="848">
        <f t="shared" si="35"/>
        <v>7</v>
      </c>
      <c r="B97" s="833">
        <f t="shared" si="36"/>
        <v>43482</v>
      </c>
      <c r="C97" s="849">
        <f t="shared" si="37"/>
        <v>91</v>
      </c>
      <c r="D97" s="835" t="s">
        <v>93</v>
      </c>
      <c r="E97" s="836" t="s">
        <v>31</v>
      </c>
      <c r="F97" s="850">
        <v>5</v>
      </c>
      <c r="G97" s="838">
        <f t="shared" si="22"/>
        <v>6659090</v>
      </c>
      <c r="H97" s="839">
        <v>1</v>
      </c>
      <c r="I97" s="840">
        <f t="shared" si="23"/>
        <v>1931818</v>
      </c>
      <c r="J97" s="841">
        <v>3</v>
      </c>
      <c r="K97" s="840">
        <f t="shared" si="24"/>
        <v>6695454</v>
      </c>
      <c r="L97" s="842">
        <v>2</v>
      </c>
      <c r="M97" s="840">
        <f t="shared" si="25"/>
        <v>863636</v>
      </c>
      <c r="N97" s="851">
        <f t="shared" si="26"/>
        <v>11</v>
      </c>
      <c r="O97" s="844">
        <f t="shared" si="26"/>
        <v>16149998</v>
      </c>
      <c r="P97" s="844">
        <f t="shared" si="27"/>
        <v>440000</v>
      </c>
      <c r="Q97" s="846"/>
      <c r="R97" s="19"/>
      <c r="S97" s="847">
        <f t="shared" si="28"/>
        <v>1331818</v>
      </c>
      <c r="T97" s="847">
        <f t="shared" si="29"/>
        <v>1931818</v>
      </c>
      <c r="U97" s="847">
        <f t="shared" si="30"/>
        <v>2231818</v>
      </c>
      <c r="V97" s="847">
        <f t="shared" si="31"/>
        <v>431818</v>
      </c>
      <c r="W97" s="856">
        <v>43488</v>
      </c>
      <c r="X97" s="844">
        <v>16150000</v>
      </c>
      <c r="Y97" s="844"/>
      <c r="Z97" s="844"/>
      <c r="AA97" s="844"/>
      <c r="AB97" s="857"/>
      <c r="AC97" s="857"/>
      <c r="AD97" s="444"/>
      <c r="AE97" s="858">
        <f t="shared" si="34"/>
        <v>16150000</v>
      </c>
      <c r="AF97" s="1081">
        <f t="shared" si="32"/>
        <v>-2</v>
      </c>
      <c r="AG97" s="444"/>
      <c r="AH97" s="444"/>
    </row>
    <row r="98" spans="1:34" ht="15" hidden="1" customHeight="1" x14ac:dyDescent="0.25">
      <c r="A98" s="848">
        <f t="shared" si="35"/>
        <v>8</v>
      </c>
      <c r="B98" s="833">
        <f t="shared" si="36"/>
        <v>43482</v>
      </c>
      <c r="C98" s="849">
        <f t="shared" si="37"/>
        <v>92</v>
      </c>
      <c r="D98" s="910" t="s">
        <v>94</v>
      </c>
      <c r="E98" s="911" t="s">
        <v>31</v>
      </c>
      <c r="F98" s="850">
        <v>5</v>
      </c>
      <c r="G98" s="838">
        <f t="shared" si="22"/>
        <v>6659090</v>
      </c>
      <c r="H98" s="839"/>
      <c r="I98" s="840">
        <f t="shared" si="23"/>
        <v>0</v>
      </c>
      <c r="J98" s="841">
        <v>2</v>
      </c>
      <c r="K98" s="840">
        <f t="shared" si="24"/>
        <v>4463636</v>
      </c>
      <c r="L98" s="842">
        <v>3</v>
      </c>
      <c r="M98" s="840">
        <f t="shared" si="25"/>
        <v>1295454</v>
      </c>
      <c r="N98" s="851">
        <f t="shared" si="26"/>
        <v>10</v>
      </c>
      <c r="O98" s="844">
        <f t="shared" si="26"/>
        <v>12418180</v>
      </c>
      <c r="P98" s="844">
        <f t="shared" si="27"/>
        <v>400000</v>
      </c>
      <c r="Q98" s="846"/>
      <c r="R98" s="19"/>
      <c r="S98" s="847">
        <f t="shared" si="28"/>
        <v>1331818</v>
      </c>
      <c r="T98" s="847">
        <f t="shared" si="29"/>
        <v>1931818</v>
      </c>
      <c r="U98" s="847">
        <f t="shared" si="30"/>
        <v>2231818</v>
      </c>
      <c r="V98" s="847">
        <f t="shared" si="31"/>
        <v>431818</v>
      </c>
      <c r="W98" s="856">
        <v>43538</v>
      </c>
      <c r="X98" s="860">
        <v>8977274</v>
      </c>
      <c r="Y98" s="856">
        <v>43571</v>
      </c>
      <c r="Z98" s="860">
        <v>3440906</v>
      </c>
      <c r="AA98" s="860"/>
      <c r="AB98" s="860"/>
      <c r="AC98" s="860"/>
      <c r="AD98" s="860"/>
      <c r="AE98" s="858">
        <f t="shared" si="34"/>
        <v>12418180</v>
      </c>
      <c r="AF98" s="1081">
        <f t="shared" si="32"/>
        <v>0</v>
      </c>
      <c r="AG98" s="787"/>
      <c r="AH98" s="444"/>
    </row>
    <row r="99" spans="1:34" ht="15" hidden="1" customHeight="1" x14ac:dyDescent="0.25">
      <c r="A99" s="848">
        <f t="shared" si="35"/>
        <v>9</v>
      </c>
      <c r="B99" s="833">
        <f t="shared" si="36"/>
        <v>43482</v>
      </c>
      <c r="C99" s="849">
        <f t="shared" si="37"/>
        <v>93</v>
      </c>
      <c r="D99" s="864" t="s">
        <v>79</v>
      </c>
      <c r="E99" s="836" t="s">
        <v>31</v>
      </c>
      <c r="F99" s="850"/>
      <c r="G99" s="838">
        <f t="shared" si="22"/>
        <v>0</v>
      </c>
      <c r="H99" s="839">
        <v>4</v>
      </c>
      <c r="I99" s="840">
        <f t="shared" si="23"/>
        <v>7727272</v>
      </c>
      <c r="J99" s="841">
        <v>2</v>
      </c>
      <c r="K99" s="840">
        <f t="shared" si="24"/>
        <v>4463636</v>
      </c>
      <c r="L99" s="842">
        <v>5</v>
      </c>
      <c r="M99" s="840">
        <f t="shared" si="25"/>
        <v>2159090</v>
      </c>
      <c r="N99" s="851">
        <f t="shared" si="26"/>
        <v>11</v>
      </c>
      <c r="O99" s="844">
        <f t="shared" si="26"/>
        <v>14349998</v>
      </c>
      <c r="P99" s="844">
        <f t="shared" si="27"/>
        <v>440000</v>
      </c>
      <c r="Q99" s="846"/>
      <c r="R99" s="19"/>
      <c r="S99" s="847">
        <f t="shared" si="28"/>
        <v>1331818</v>
      </c>
      <c r="T99" s="847">
        <f t="shared" si="29"/>
        <v>1931818</v>
      </c>
      <c r="U99" s="847">
        <f t="shared" si="30"/>
        <v>2231818</v>
      </c>
      <c r="V99" s="847">
        <f t="shared" si="31"/>
        <v>431818</v>
      </c>
      <c r="W99" s="856">
        <v>43486</v>
      </c>
      <c r="X99" s="728">
        <v>14349998</v>
      </c>
      <c r="Y99" s="728"/>
      <c r="Z99" s="444"/>
      <c r="AA99" s="444"/>
      <c r="AB99" s="444"/>
      <c r="AC99" s="444"/>
      <c r="AD99" s="444"/>
      <c r="AE99" s="858">
        <f t="shared" si="34"/>
        <v>14349998</v>
      </c>
      <c r="AF99" s="1081">
        <f t="shared" si="32"/>
        <v>0</v>
      </c>
      <c r="AG99" s="444"/>
      <c r="AH99" s="444"/>
    </row>
    <row r="100" spans="1:34" ht="15" hidden="1" customHeight="1" x14ac:dyDescent="0.25">
      <c r="A100" s="848">
        <f t="shared" si="35"/>
        <v>10</v>
      </c>
      <c r="B100" s="833">
        <f t="shared" si="36"/>
        <v>43482</v>
      </c>
      <c r="C100" s="849">
        <f t="shared" si="37"/>
        <v>94</v>
      </c>
      <c r="D100" s="864" t="s">
        <v>37</v>
      </c>
      <c r="E100" s="836" t="s">
        <v>31</v>
      </c>
      <c r="F100" s="850">
        <v>10</v>
      </c>
      <c r="G100" s="838">
        <f t="shared" si="22"/>
        <v>13318180</v>
      </c>
      <c r="H100" s="839"/>
      <c r="I100" s="840">
        <f t="shared" si="23"/>
        <v>0</v>
      </c>
      <c r="J100" s="841"/>
      <c r="K100" s="840">
        <f t="shared" si="24"/>
        <v>0</v>
      </c>
      <c r="L100" s="842"/>
      <c r="M100" s="840">
        <f t="shared" si="25"/>
        <v>0</v>
      </c>
      <c r="N100" s="851">
        <f t="shared" si="26"/>
        <v>10</v>
      </c>
      <c r="O100" s="844">
        <f t="shared" si="26"/>
        <v>13318180</v>
      </c>
      <c r="P100" s="844">
        <f t="shared" si="27"/>
        <v>400000</v>
      </c>
      <c r="Q100" s="846"/>
      <c r="R100" s="19"/>
      <c r="S100" s="847">
        <f t="shared" si="28"/>
        <v>1331818</v>
      </c>
      <c r="T100" s="847">
        <f t="shared" si="29"/>
        <v>1931818</v>
      </c>
      <c r="U100" s="847">
        <f t="shared" si="30"/>
        <v>2231818</v>
      </c>
      <c r="V100" s="847">
        <f t="shared" si="31"/>
        <v>431818</v>
      </c>
      <c r="W100" s="856">
        <v>43483</v>
      </c>
      <c r="X100" s="860">
        <v>13318180</v>
      </c>
      <c r="Y100" s="860"/>
      <c r="Z100" s="860"/>
      <c r="AA100" s="860"/>
      <c r="AB100" s="860"/>
      <c r="AC100" s="860"/>
      <c r="AD100" s="860"/>
      <c r="AE100" s="858">
        <f t="shared" si="34"/>
        <v>13318180</v>
      </c>
      <c r="AF100" s="1081">
        <f t="shared" si="32"/>
        <v>0</v>
      </c>
      <c r="AG100" s="444"/>
      <c r="AH100" s="444"/>
    </row>
    <row r="101" spans="1:34" ht="15" hidden="1" customHeight="1" x14ac:dyDescent="0.25">
      <c r="A101" s="848">
        <f t="shared" si="35"/>
        <v>11</v>
      </c>
      <c r="B101" s="833">
        <f t="shared" si="36"/>
        <v>43482</v>
      </c>
      <c r="C101" s="849">
        <f t="shared" si="37"/>
        <v>95</v>
      </c>
      <c r="D101" s="864" t="s">
        <v>95</v>
      </c>
      <c r="E101" s="911" t="s">
        <v>57</v>
      </c>
      <c r="F101" s="850">
        <v>5</v>
      </c>
      <c r="G101" s="838">
        <f t="shared" si="22"/>
        <v>6659090</v>
      </c>
      <c r="H101" s="839">
        <v>1</v>
      </c>
      <c r="I101" s="840">
        <f t="shared" si="23"/>
        <v>1931818</v>
      </c>
      <c r="J101" s="841">
        <v>2</v>
      </c>
      <c r="K101" s="840">
        <f t="shared" si="24"/>
        <v>4463636</v>
      </c>
      <c r="L101" s="842">
        <v>2</v>
      </c>
      <c r="M101" s="840">
        <f t="shared" si="25"/>
        <v>863636</v>
      </c>
      <c r="N101" s="851">
        <f t="shared" si="26"/>
        <v>10</v>
      </c>
      <c r="O101" s="844">
        <f t="shared" si="26"/>
        <v>13918180</v>
      </c>
      <c r="P101" s="844">
        <f t="shared" si="27"/>
        <v>400000</v>
      </c>
      <c r="Q101" s="846"/>
      <c r="R101" s="19"/>
      <c r="S101" s="847">
        <f t="shared" si="28"/>
        <v>1331818</v>
      </c>
      <c r="T101" s="847">
        <f t="shared" si="29"/>
        <v>1931818</v>
      </c>
      <c r="U101" s="847">
        <f t="shared" si="30"/>
        <v>2231818</v>
      </c>
      <c r="V101" s="847">
        <f t="shared" si="31"/>
        <v>431818</v>
      </c>
      <c r="W101" s="856">
        <v>43483</v>
      </c>
      <c r="X101" s="728">
        <v>10000000</v>
      </c>
      <c r="Y101" s="856">
        <v>43504</v>
      </c>
      <c r="Z101" s="861">
        <v>3918180</v>
      </c>
      <c r="AA101" s="444"/>
      <c r="AB101" s="444"/>
      <c r="AC101" s="444"/>
      <c r="AD101" s="444"/>
      <c r="AE101" s="858">
        <f t="shared" si="34"/>
        <v>13918180</v>
      </c>
      <c r="AF101" s="1081">
        <f t="shared" si="32"/>
        <v>0</v>
      </c>
      <c r="AG101" s="444"/>
      <c r="AH101" s="444"/>
    </row>
    <row r="102" spans="1:34" ht="15" customHeight="1" x14ac:dyDescent="0.25">
      <c r="A102" s="848">
        <f t="shared" si="35"/>
        <v>12</v>
      </c>
      <c r="B102" s="833">
        <f t="shared" si="36"/>
        <v>43482</v>
      </c>
      <c r="C102" s="849">
        <f t="shared" si="37"/>
        <v>96</v>
      </c>
      <c r="D102" s="864" t="s">
        <v>56</v>
      </c>
      <c r="E102" s="836" t="s">
        <v>57</v>
      </c>
      <c r="F102" s="850">
        <v>5</v>
      </c>
      <c r="G102" s="838">
        <f t="shared" si="22"/>
        <v>6659090</v>
      </c>
      <c r="H102" s="839"/>
      <c r="I102" s="840">
        <f t="shared" si="23"/>
        <v>0</v>
      </c>
      <c r="J102" s="841">
        <v>5</v>
      </c>
      <c r="K102" s="840">
        <f t="shared" si="24"/>
        <v>11159090</v>
      </c>
      <c r="L102" s="842">
        <v>1</v>
      </c>
      <c r="M102" s="840">
        <f t="shared" si="25"/>
        <v>431818</v>
      </c>
      <c r="N102" s="851">
        <f t="shared" si="26"/>
        <v>11</v>
      </c>
      <c r="O102" s="844">
        <f t="shared" si="26"/>
        <v>18249998</v>
      </c>
      <c r="P102" s="844">
        <f t="shared" si="27"/>
        <v>440000</v>
      </c>
      <c r="Q102" s="846"/>
      <c r="R102" s="19"/>
      <c r="S102" s="847">
        <f t="shared" si="28"/>
        <v>1331818</v>
      </c>
      <c r="T102" s="847">
        <f t="shared" si="29"/>
        <v>1931818</v>
      </c>
      <c r="U102" s="847">
        <f t="shared" si="30"/>
        <v>2231818</v>
      </c>
      <c r="V102" s="847">
        <f t="shared" si="31"/>
        <v>431818</v>
      </c>
      <c r="W102" s="856">
        <v>43483</v>
      </c>
      <c r="X102" s="728">
        <v>18249908</v>
      </c>
      <c r="Y102" s="728"/>
      <c r="Z102" s="444"/>
      <c r="AA102" s="444"/>
      <c r="AB102" s="444"/>
      <c r="AC102" s="444"/>
      <c r="AD102" s="444"/>
      <c r="AE102" s="858">
        <f t="shared" si="34"/>
        <v>18249908</v>
      </c>
      <c r="AF102" s="1081">
        <f t="shared" si="32"/>
        <v>90</v>
      </c>
      <c r="AG102" s="444"/>
      <c r="AH102" s="444"/>
    </row>
    <row r="103" spans="1:34" ht="15" hidden="1" customHeight="1" x14ac:dyDescent="0.25">
      <c r="A103" s="912">
        <f t="shared" si="35"/>
        <v>13</v>
      </c>
      <c r="B103" s="913">
        <f t="shared" si="36"/>
        <v>43482</v>
      </c>
      <c r="C103" s="914">
        <f t="shared" si="37"/>
        <v>97</v>
      </c>
      <c r="D103" s="835" t="s">
        <v>96</v>
      </c>
      <c r="E103" s="915" t="s">
        <v>88</v>
      </c>
      <c r="F103" s="850">
        <v>5</v>
      </c>
      <c r="G103" s="916">
        <f t="shared" si="22"/>
        <v>6659090</v>
      </c>
      <c r="H103" s="917"/>
      <c r="I103" s="840">
        <f t="shared" si="23"/>
        <v>0</v>
      </c>
      <c r="J103" s="841">
        <v>3</v>
      </c>
      <c r="K103" s="840">
        <f t="shared" si="24"/>
        <v>6695454</v>
      </c>
      <c r="L103" s="842">
        <v>2</v>
      </c>
      <c r="M103" s="840">
        <f t="shared" si="25"/>
        <v>863636</v>
      </c>
      <c r="N103" s="918">
        <f t="shared" ref="N103:O134" si="38">+L103+J103+H103+F103</f>
        <v>10</v>
      </c>
      <c r="O103" s="919">
        <f t="shared" si="38"/>
        <v>14218180</v>
      </c>
      <c r="P103" s="919">
        <f t="shared" si="27"/>
        <v>400000</v>
      </c>
      <c r="Q103" s="920"/>
      <c r="R103" s="339"/>
      <c r="S103" s="921">
        <f t="shared" si="28"/>
        <v>1331818</v>
      </c>
      <c r="T103" s="921">
        <f t="shared" si="29"/>
        <v>1931818</v>
      </c>
      <c r="U103" s="921">
        <f t="shared" si="30"/>
        <v>2231818</v>
      </c>
      <c r="V103" s="921">
        <f t="shared" si="31"/>
        <v>431818</v>
      </c>
      <c r="W103" s="856">
        <v>43556</v>
      </c>
      <c r="X103" s="922">
        <v>14218180</v>
      </c>
      <c r="Y103" s="922"/>
      <c r="Z103" s="923"/>
      <c r="AA103" s="923"/>
      <c r="AB103" s="923"/>
      <c r="AC103" s="923"/>
      <c r="AD103" s="923"/>
      <c r="AE103" s="924">
        <f t="shared" si="34"/>
        <v>14218180</v>
      </c>
      <c r="AF103" s="1081">
        <f t="shared" si="32"/>
        <v>0</v>
      </c>
      <c r="AG103" s="787"/>
      <c r="AH103" s="444"/>
    </row>
    <row r="104" spans="1:34" ht="15" customHeight="1" x14ac:dyDescent="0.25">
      <c r="A104" s="848">
        <f t="shared" si="35"/>
        <v>14</v>
      </c>
      <c r="B104" s="833">
        <f t="shared" si="36"/>
        <v>43482</v>
      </c>
      <c r="C104" s="849">
        <f t="shared" si="37"/>
        <v>98</v>
      </c>
      <c r="D104" s="864" t="s">
        <v>80</v>
      </c>
      <c r="E104" s="836" t="s">
        <v>31</v>
      </c>
      <c r="F104" s="850">
        <v>10</v>
      </c>
      <c r="G104" s="838">
        <f t="shared" si="22"/>
        <v>13318180</v>
      </c>
      <c r="H104" s="839"/>
      <c r="I104" s="840">
        <f t="shared" si="23"/>
        <v>0</v>
      </c>
      <c r="J104" s="841"/>
      <c r="K104" s="840">
        <f t="shared" si="24"/>
        <v>0</v>
      </c>
      <c r="L104" s="842"/>
      <c r="M104" s="840">
        <f t="shared" si="25"/>
        <v>0</v>
      </c>
      <c r="N104" s="851">
        <f t="shared" si="38"/>
        <v>10</v>
      </c>
      <c r="O104" s="844">
        <f t="shared" si="38"/>
        <v>13318180</v>
      </c>
      <c r="P104" s="844">
        <f t="shared" si="27"/>
        <v>400000</v>
      </c>
      <c r="Q104" s="846"/>
      <c r="R104" s="19"/>
      <c r="S104" s="847">
        <f t="shared" si="28"/>
        <v>1331818</v>
      </c>
      <c r="T104" s="847">
        <f t="shared" si="29"/>
        <v>1931818</v>
      </c>
      <c r="U104" s="847">
        <f t="shared" si="30"/>
        <v>2231818</v>
      </c>
      <c r="V104" s="847">
        <f t="shared" si="31"/>
        <v>431818</v>
      </c>
      <c r="W104" s="856">
        <v>43482</v>
      </c>
      <c r="X104" s="728">
        <v>3381820</v>
      </c>
      <c r="Y104" s="856">
        <v>43483</v>
      </c>
      <c r="Z104" s="861">
        <v>9940000</v>
      </c>
      <c r="AA104" s="444"/>
      <c r="AB104" s="444"/>
      <c r="AC104" s="444"/>
      <c r="AD104" s="444"/>
      <c r="AE104" s="858">
        <f t="shared" si="34"/>
        <v>13321820</v>
      </c>
      <c r="AF104" s="1081">
        <f t="shared" si="32"/>
        <v>-3640</v>
      </c>
      <c r="AG104" s="444"/>
      <c r="AH104" s="444"/>
    </row>
    <row r="105" spans="1:34" ht="15" hidden="1" customHeight="1" thickBot="1" x14ac:dyDescent="0.3">
      <c r="A105" s="848">
        <f t="shared" si="35"/>
        <v>15</v>
      </c>
      <c r="B105" s="833">
        <f t="shared" si="36"/>
        <v>43482</v>
      </c>
      <c r="C105" s="849">
        <f t="shared" si="37"/>
        <v>99</v>
      </c>
      <c r="D105" s="835" t="s">
        <v>81</v>
      </c>
      <c r="E105" s="836" t="s">
        <v>31</v>
      </c>
      <c r="F105" s="850">
        <v>10</v>
      </c>
      <c r="G105" s="838">
        <f t="shared" si="22"/>
        <v>13318180</v>
      </c>
      <c r="H105" s="839"/>
      <c r="I105" s="840">
        <f t="shared" si="23"/>
        <v>0</v>
      </c>
      <c r="J105" s="841"/>
      <c r="K105" s="840">
        <f t="shared" si="24"/>
        <v>0</v>
      </c>
      <c r="L105" s="842"/>
      <c r="M105" s="840">
        <f t="shared" si="25"/>
        <v>0</v>
      </c>
      <c r="N105" s="851">
        <f t="shared" si="38"/>
        <v>10</v>
      </c>
      <c r="O105" s="844">
        <f t="shared" si="38"/>
        <v>13318180</v>
      </c>
      <c r="P105" s="844">
        <f t="shared" si="27"/>
        <v>400000</v>
      </c>
      <c r="Q105" s="846"/>
      <c r="R105" s="19"/>
      <c r="S105" s="847">
        <f t="shared" si="28"/>
        <v>1331818</v>
      </c>
      <c r="T105" s="847">
        <f t="shared" si="29"/>
        <v>1931818</v>
      </c>
      <c r="U105" s="847">
        <f t="shared" si="30"/>
        <v>2231818</v>
      </c>
      <c r="V105" s="847">
        <f t="shared" si="31"/>
        <v>431818</v>
      </c>
      <c r="W105" s="856">
        <v>43486</v>
      </c>
      <c r="X105" s="728">
        <v>13318180</v>
      </c>
      <c r="Y105" s="728"/>
      <c r="Z105" s="444"/>
      <c r="AA105" s="444"/>
      <c r="AB105" s="444"/>
      <c r="AC105" s="444"/>
      <c r="AD105" s="444"/>
      <c r="AE105" s="858">
        <f t="shared" si="34"/>
        <v>13318180</v>
      </c>
      <c r="AF105" s="1081">
        <f t="shared" si="32"/>
        <v>0</v>
      </c>
      <c r="AG105" s="444"/>
      <c r="AH105" s="444"/>
    </row>
    <row r="106" spans="1:34" ht="15" hidden="1" customHeight="1" x14ac:dyDescent="0.25">
      <c r="A106" s="832">
        <v>1</v>
      </c>
      <c r="B106" s="833">
        <v>43484</v>
      </c>
      <c r="C106" s="862">
        <v>100</v>
      </c>
      <c r="D106" s="835" t="s">
        <v>36</v>
      </c>
      <c r="E106" s="836" t="s">
        <v>31</v>
      </c>
      <c r="F106" s="850"/>
      <c r="G106" s="838">
        <f t="shared" si="22"/>
        <v>0</v>
      </c>
      <c r="H106" s="839">
        <v>1</v>
      </c>
      <c r="I106" s="840">
        <f t="shared" si="23"/>
        <v>1931818</v>
      </c>
      <c r="J106" s="841">
        <v>7</v>
      </c>
      <c r="K106" s="840">
        <f t="shared" si="24"/>
        <v>15622726</v>
      </c>
      <c r="L106" s="842">
        <v>2</v>
      </c>
      <c r="M106" s="840">
        <f t="shared" si="25"/>
        <v>863636</v>
      </c>
      <c r="N106" s="843">
        <f t="shared" si="38"/>
        <v>10</v>
      </c>
      <c r="O106" s="844">
        <f t="shared" si="38"/>
        <v>18418180</v>
      </c>
      <c r="P106" s="844">
        <f t="shared" si="27"/>
        <v>400000</v>
      </c>
      <c r="Q106" s="846"/>
      <c r="R106" s="19"/>
      <c r="S106" s="847">
        <f t="shared" si="28"/>
        <v>1331818</v>
      </c>
      <c r="T106" s="847">
        <f t="shared" si="29"/>
        <v>1931818</v>
      </c>
      <c r="U106" s="847">
        <f t="shared" si="30"/>
        <v>2231818</v>
      </c>
      <c r="V106" s="847">
        <f t="shared" si="31"/>
        <v>431818</v>
      </c>
      <c r="W106" s="856">
        <v>43475</v>
      </c>
      <c r="X106" s="844">
        <v>5390912</v>
      </c>
      <c r="Y106" s="856">
        <v>43486</v>
      </c>
      <c r="Z106" s="844">
        <v>13027268</v>
      </c>
      <c r="AA106" s="844"/>
      <c r="AB106" s="857"/>
      <c r="AC106" s="857"/>
      <c r="AD106" s="444"/>
      <c r="AE106" s="858">
        <f>X106+Z106+AB106+AD106</f>
        <v>18418180</v>
      </c>
      <c r="AF106" s="1081">
        <f t="shared" si="32"/>
        <v>0</v>
      </c>
      <c r="AG106" s="444"/>
      <c r="AH106" s="444"/>
    </row>
    <row r="107" spans="1:34" ht="15" hidden="1" customHeight="1" x14ac:dyDescent="0.25">
      <c r="A107" s="848">
        <f>+A106+1</f>
        <v>2</v>
      </c>
      <c r="B107" s="833">
        <f>+B106</f>
        <v>43484</v>
      </c>
      <c r="C107" s="849">
        <f>+C106+1</f>
        <v>101</v>
      </c>
      <c r="D107" s="835" t="s">
        <v>33</v>
      </c>
      <c r="E107" s="836" t="s">
        <v>31</v>
      </c>
      <c r="F107" s="850">
        <v>5</v>
      </c>
      <c r="G107" s="838">
        <f t="shared" si="22"/>
        <v>6659090</v>
      </c>
      <c r="H107" s="839"/>
      <c r="I107" s="840">
        <f t="shared" si="23"/>
        <v>0</v>
      </c>
      <c r="J107" s="841">
        <v>4</v>
      </c>
      <c r="K107" s="840">
        <f t="shared" si="24"/>
        <v>8927272</v>
      </c>
      <c r="L107" s="842">
        <v>2</v>
      </c>
      <c r="M107" s="840">
        <f t="shared" si="25"/>
        <v>863636</v>
      </c>
      <c r="N107" s="851">
        <f t="shared" si="38"/>
        <v>11</v>
      </c>
      <c r="O107" s="844">
        <f t="shared" si="38"/>
        <v>16449998</v>
      </c>
      <c r="P107" s="844">
        <f t="shared" si="27"/>
        <v>440000</v>
      </c>
      <c r="Q107" s="846"/>
      <c r="R107" s="19"/>
      <c r="S107" s="847">
        <f t="shared" si="28"/>
        <v>1331818</v>
      </c>
      <c r="T107" s="847">
        <f t="shared" si="29"/>
        <v>1931818</v>
      </c>
      <c r="U107" s="847">
        <f t="shared" si="30"/>
        <v>2231818</v>
      </c>
      <c r="V107" s="847">
        <f t="shared" si="31"/>
        <v>431818</v>
      </c>
      <c r="W107" s="856">
        <v>43486</v>
      </c>
      <c r="X107" s="844">
        <v>16449998</v>
      </c>
      <c r="Y107" s="844"/>
      <c r="Z107" s="844"/>
      <c r="AA107" s="844"/>
      <c r="AB107" s="857"/>
      <c r="AC107" s="857"/>
      <c r="AD107" s="444"/>
      <c r="AE107" s="858">
        <f t="shared" ref="AE107:AE130" si="39">X107+Z107+AB107+AD107</f>
        <v>16449998</v>
      </c>
      <c r="AF107" s="1081">
        <f t="shared" si="32"/>
        <v>0</v>
      </c>
      <c r="AG107" s="444"/>
      <c r="AH107" s="444"/>
    </row>
    <row r="108" spans="1:34" ht="15" hidden="1" customHeight="1" x14ac:dyDescent="0.25">
      <c r="A108" s="848">
        <f t="shared" ref="A108:A130" si="40">+A107+1</f>
        <v>3</v>
      </c>
      <c r="B108" s="833">
        <f t="shared" ref="B108:B130" si="41">+B107</f>
        <v>43484</v>
      </c>
      <c r="C108" s="849">
        <f t="shared" ref="C108:C130" si="42">+C107+1</f>
        <v>102</v>
      </c>
      <c r="D108" s="835" t="s">
        <v>30</v>
      </c>
      <c r="E108" s="836" t="s">
        <v>31</v>
      </c>
      <c r="F108" s="850">
        <v>5</v>
      </c>
      <c r="G108" s="838">
        <f t="shared" si="22"/>
        <v>6659090</v>
      </c>
      <c r="H108" s="839"/>
      <c r="I108" s="840">
        <f t="shared" si="23"/>
        <v>0</v>
      </c>
      <c r="J108" s="841">
        <v>3</v>
      </c>
      <c r="K108" s="840">
        <f t="shared" si="24"/>
        <v>6695454</v>
      </c>
      <c r="L108" s="842">
        <v>1</v>
      </c>
      <c r="M108" s="840">
        <f t="shared" si="25"/>
        <v>431818</v>
      </c>
      <c r="N108" s="851">
        <f t="shared" si="38"/>
        <v>9</v>
      </c>
      <c r="O108" s="844">
        <f t="shared" si="38"/>
        <v>13786362</v>
      </c>
      <c r="P108" s="844">
        <f t="shared" si="27"/>
        <v>360000</v>
      </c>
      <c r="Q108" s="846"/>
      <c r="R108" s="19"/>
      <c r="S108" s="847">
        <f t="shared" si="28"/>
        <v>1331818</v>
      </c>
      <c r="T108" s="847">
        <f t="shared" si="29"/>
        <v>1931818</v>
      </c>
      <c r="U108" s="847">
        <f t="shared" si="30"/>
        <v>2231818</v>
      </c>
      <c r="V108" s="847">
        <f t="shared" si="31"/>
        <v>431818</v>
      </c>
      <c r="W108" s="856">
        <v>43486</v>
      </c>
      <c r="X108" s="844">
        <v>13786362</v>
      </c>
      <c r="Y108" s="834"/>
      <c r="Z108" s="844"/>
      <c r="AA108" s="844"/>
      <c r="AB108" s="857"/>
      <c r="AC108" s="857"/>
      <c r="AD108" s="444"/>
      <c r="AE108" s="858">
        <f t="shared" si="39"/>
        <v>13786362</v>
      </c>
      <c r="AF108" s="1081">
        <f t="shared" si="32"/>
        <v>0</v>
      </c>
      <c r="AG108" s="444"/>
      <c r="AH108" s="444"/>
    </row>
    <row r="109" spans="1:34" ht="15" hidden="1" customHeight="1" x14ac:dyDescent="0.25">
      <c r="A109" s="848">
        <f t="shared" si="40"/>
        <v>4</v>
      </c>
      <c r="B109" s="833">
        <f t="shared" si="41"/>
        <v>43484</v>
      </c>
      <c r="C109" s="849">
        <f t="shared" si="42"/>
        <v>103</v>
      </c>
      <c r="D109" s="835" t="s">
        <v>34</v>
      </c>
      <c r="E109" s="836" t="s">
        <v>31</v>
      </c>
      <c r="F109" s="850">
        <v>5</v>
      </c>
      <c r="G109" s="838">
        <f t="shared" si="22"/>
        <v>6659090</v>
      </c>
      <c r="H109" s="839"/>
      <c r="I109" s="840">
        <f t="shared" si="23"/>
        <v>0</v>
      </c>
      <c r="J109" s="841">
        <v>2</v>
      </c>
      <c r="K109" s="840">
        <f t="shared" si="24"/>
        <v>4463636</v>
      </c>
      <c r="L109" s="842">
        <v>2</v>
      </c>
      <c r="M109" s="840">
        <f t="shared" si="25"/>
        <v>863636</v>
      </c>
      <c r="N109" s="851">
        <f t="shared" si="38"/>
        <v>9</v>
      </c>
      <c r="O109" s="844">
        <f t="shared" si="38"/>
        <v>11986362</v>
      </c>
      <c r="P109" s="844">
        <f t="shared" si="27"/>
        <v>360000</v>
      </c>
      <c r="Q109" s="846"/>
      <c r="R109" s="19"/>
      <c r="S109" s="847">
        <f t="shared" si="28"/>
        <v>1331818</v>
      </c>
      <c r="T109" s="847">
        <f t="shared" si="29"/>
        <v>1931818</v>
      </c>
      <c r="U109" s="847">
        <f t="shared" si="30"/>
        <v>2231818</v>
      </c>
      <c r="V109" s="847">
        <f t="shared" si="31"/>
        <v>431818</v>
      </c>
      <c r="W109" s="856">
        <v>43486</v>
      </c>
      <c r="X109" s="844">
        <v>11986362</v>
      </c>
      <c r="Y109" s="834"/>
      <c r="Z109" s="844"/>
      <c r="AA109" s="844"/>
      <c r="AB109" s="857"/>
      <c r="AC109" s="857"/>
      <c r="AD109" s="444"/>
      <c r="AE109" s="858">
        <f t="shared" si="39"/>
        <v>11986362</v>
      </c>
      <c r="AF109" s="1081">
        <f t="shared" si="32"/>
        <v>0</v>
      </c>
      <c r="AG109" s="444"/>
      <c r="AH109" s="444"/>
    </row>
    <row r="110" spans="1:34" ht="15" hidden="1" customHeight="1" x14ac:dyDescent="0.25">
      <c r="A110" s="848">
        <f t="shared" si="40"/>
        <v>5</v>
      </c>
      <c r="B110" s="833">
        <f t="shared" si="41"/>
        <v>43484</v>
      </c>
      <c r="C110" s="849">
        <f t="shared" si="42"/>
        <v>104</v>
      </c>
      <c r="D110" s="835" t="s">
        <v>37</v>
      </c>
      <c r="E110" s="836" t="s">
        <v>31</v>
      </c>
      <c r="F110" s="850"/>
      <c r="G110" s="838">
        <f t="shared" si="22"/>
        <v>0</v>
      </c>
      <c r="H110" s="839"/>
      <c r="I110" s="840">
        <f t="shared" si="23"/>
        <v>0</v>
      </c>
      <c r="J110" s="841">
        <v>6</v>
      </c>
      <c r="K110" s="840">
        <f t="shared" si="24"/>
        <v>13390908</v>
      </c>
      <c r="L110" s="842">
        <v>4</v>
      </c>
      <c r="M110" s="840">
        <f t="shared" si="25"/>
        <v>1727272</v>
      </c>
      <c r="N110" s="851">
        <f t="shared" si="38"/>
        <v>10</v>
      </c>
      <c r="O110" s="844">
        <f t="shared" si="38"/>
        <v>15118180</v>
      </c>
      <c r="P110" s="844">
        <f t="shared" si="27"/>
        <v>400000</v>
      </c>
      <c r="Q110" s="846"/>
      <c r="R110" s="19"/>
      <c r="S110" s="847">
        <f t="shared" si="28"/>
        <v>1331818</v>
      </c>
      <c r="T110" s="847">
        <f t="shared" si="29"/>
        <v>1931818</v>
      </c>
      <c r="U110" s="847">
        <f t="shared" si="30"/>
        <v>2231818</v>
      </c>
      <c r="V110" s="847">
        <f t="shared" si="31"/>
        <v>431818</v>
      </c>
      <c r="W110" s="856">
        <v>43486</v>
      </c>
      <c r="X110" s="844">
        <v>15118180</v>
      </c>
      <c r="Y110" s="844"/>
      <c r="Z110" s="844"/>
      <c r="AA110" s="844"/>
      <c r="AB110" s="857"/>
      <c r="AC110" s="857"/>
      <c r="AD110" s="444"/>
      <c r="AE110" s="858">
        <f t="shared" si="39"/>
        <v>15118180</v>
      </c>
      <c r="AF110" s="1081">
        <f t="shared" si="32"/>
        <v>0</v>
      </c>
      <c r="AG110" s="444"/>
      <c r="AH110" s="444"/>
    </row>
    <row r="111" spans="1:34" ht="15" hidden="1" customHeight="1" x14ac:dyDescent="0.25">
      <c r="A111" s="848">
        <f t="shared" si="40"/>
        <v>6</v>
      </c>
      <c r="B111" s="833">
        <f t="shared" si="41"/>
        <v>43484</v>
      </c>
      <c r="C111" s="849">
        <f t="shared" si="42"/>
        <v>105</v>
      </c>
      <c r="D111" s="835" t="s">
        <v>45</v>
      </c>
      <c r="E111" s="836" t="s">
        <v>43</v>
      </c>
      <c r="F111" s="850">
        <v>4</v>
      </c>
      <c r="G111" s="838">
        <f t="shared" si="22"/>
        <v>5327272</v>
      </c>
      <c r="H111" s="839"/>
      <c r="I111" s="840">
        <f t="shared" si="23"/>
        <v>0</v>
      </c>
      <c r="J111" s="841">
        <v>3</v>
      </c>
      <c r="K111" s="840">
        <f t="shared" si="24"/>
        <v>6695454</v>
      </c>
      <c r="L111" s="842">
        <v>3</v>
      </c>
      <c r="M111" s="840">
        <f t="shared" si="25"/>
        <v>1295454</v>
      </c>
      <c r="N111" s="851">
        <f t="shared" si="38"/>
        <v>10</v>
      </c>
      <c r="O111" s="844">
        <f t="shared" si="38"/>
        <v>13318180</v>
      </c>
      <c r="P111" s="844">
        <f t="shared" si="27"/>
        <v>400000</v>
      </c>
      <c r="Q111" s="846"/>
      <c r="R111" s="19"/>
      <c r="S111" s="847">
        <f t="shared" si="28"/>
        <v>1331818</v>
      </c>
      <c r="T111" s="847">
        <f t="shared" si="29"/>
        <v>1931818</v>
      </c>
      <c r="U111" s="847">
        <f t="shared" si="30"/>
        <v>2231818</v>
      </c>
      <c r="V111" s="847">
        <f t="shared" si="31"/>
        <v>431818</v>
      </c>
      <c r="W111" s="856">
        <v>43487</v>
      </c>
      <c r="X111" s="844">
        <v>13318180</v>
      </c>
      <c r="Y111" s="844"/>
      <c r="Z111" s="844"/>
      <c r="AA111" s="844"/>
      <c r="AB111" s="857"/>
      <c r="AC111" s="857"/>
      <c r="AD111" s="444"/>
      <c r="AE111" s="858">
        <f t="shared" si="39"/>
        <v>13318180</v>
      </c>
      <c r="AF111" s="1081">
        <f t="shared" si="32"/>
        <v>0</v>
      </c>
      <c r="AG111" s="444"/>
      <c r="AH111" s="444"/>
    </row>
    <row r="112" spans="1:34" ht="15" hidden="1" customHeight="1" x14ac:dyDescent="0.25">
      <c r="A112" s="848">
        <f t="shared" si="40"/>
        <v>7</v>
      </c>
      <c r="B112" s="833">
        <f t="shared" si="41"/>
        <v>43484</v>
      </c>
      <c r="C112" s="849">
        <f t="shared" si="42"/>
        <v>106</v>
      </c>
      <c r="D112" s="835" t="s">
        <v>44</v>
      </c>
      <c r="E112" s="836" t="s">
        <v>43</v>
      </c>
      <c r="F112" s="850">
        <v>5</v>
      </c>
      <c r="G112" s="838">
        <f t="shared" si="22"/>
        <v>6659090</v>
      </c>
      <c r="H112" s="839"/>
      <c r="I112" s="840">
        <f t="shared" si="23"/>
        <v>0</v>
      </c>
      <c r="J112" s="841">
        <v>2</v>
      </c>
      <c r="K112" s="840">
        <f t="shared" si="24"/>
        <v>4463636</v>
      </c>
      <c r="L112" s="842">
        <v>1</v>
      </c>
      <c r="M112" s="840">
        <f t="shared" si="25"/>
        <v>431818</v>
      </c>
      <c r="N112" s="851">
        <f t="shared" si="38"/>
        <v>8</v>
      </c>
      <c r="O112" s="844">
        <f t="shared" si="38"/>
        <v>11554544</v>
      </c>
      <c r="P112" s="844">
        <f t="shared" si="27"/>
        <v>320000</v>
      </c>
      <c r="Q112" s="846"/>
      <c r="R112" s="19"/>
      <c r="S112" s="847">
        <f t="shared" si="28"/>
        <v>1331818</v>
      </c>
      <c r="T112" s="847">
        <f t="shared" si="29"/>
        <v>1931818</v>
      </c>
      <c r="U112" s="847">
        <f t="shared" si="30"/>
        <v>2231818</v>
      </c>
      <c r="V112" s="847">
        <f t="shared" si="31"/>
        <v>431818</v>
      </c>
      <c r="W112" s="856">
        <v>43486</v>
      </c>
      <c r="X112" s="844">
        <v>11554544</v>
      </c>
      <c r="Y112" s="844"/>
      <c r="Z112" s="844"/>
      <c r="AA112" s="844"/>
      <c r="AB112" s="857"/>
      <c r="AC112" s="857"/>
      <c r="AD112" s="444"/>
      <c r="AE112" s="858">
        <f t="shared" si="39"/>
        <v>11554544</v>
      </c>
      <c r="AF112" s="1081">
        <f t="shared" si="32"/>
        <v>0</v>
      </c>
      <c r="AG112" s="444"/>
      <c r="AH112" s="444"/>
    </row>
    <row r="113" spans="1:34" ht="15" hidden="1" customHeight="1" x14ac:dyDescent="0.25">
      <c r="A113" s="848">
        <f t="shared" si="40"/>
        <v>8</v>
      </c>
      <c r="B113" s="833">
        <f t="shared" si="41"/>
        <v>43484</v>
      </c>
      <c r="C113" s="849">
        <f t="shared" si="42"/>
        <v>107</v>
      </c>
      <c r="D113" s="835" t="s">
        <v>52</v>
      </c>
      <c r="E113" s="836" t="s">
        <v>43</v>
      </c>
      <c r="F113" s="850">
        <v>4</v>
      </c>
      <c r="G113" s="838">
        <f t="shared" si="22"/>
        <v>5327272</v>
      </c>
      <c r="H113" s="839"/>
      <c r="I113" s="840">
        <f t="shared" si="23"/>
        <v>0</v>
      </c>
      <c r="J113" s="841">
        <v>2</v>
      </c>
      <c r="K113" s="840">
        <f t="shared" si="24"/>
        <v>4463636</v>
      </c>
      <c r="L113" s="842">
        <v>3</v>
      </c>
      <c r="M113" s="840">
        <f t="shared" si="25"/>
        <v>1295454</v>
      </c>
      <c r="N113" s="851">
        <f t="shared" si="38"/>
        <v>9</v>
      </c>
      <c r="O113" s="844">
        <f t="shared" si="38"/>
        <v>11086362</v>
      </c>
      <c r="P113" s="844">
        <f t="shared" si="27"/>
        <v>360000</v>
      </c>
      <c r="Q113" s="846"/>
      <c r="R113" s="19"/>
      <c r="S113" s="847">
        <f t="shared" si="28"/>
        <v>1331818</v>
      </c>
      <c r="T113" s="847">
        <f t="shared" si="29"/>
        <v>1931818</v>
      </c>
      <c r="U113" s="847">
        <f t="shared" si="30"/>
        <v>2231818</v>
      </c>
      <c r="V113" s="847">
        <f t="shared" si="31"/>
        <v>431818</v>
      </c>
      <c r="W113" s="856">
        <v>43486</v>
      </c>
      <c r="X113" s="860">
        <v>11086362</v>
      </c>
      <c r="Y113" s="860"/>
      <c r="Z113" s="860"/>
      <c r="AA113" s="860"/>
      <c r="AB113" s="860"/>
      <c r="AC113" s="860"/>
      <c r="AD113" s="860"/>
      <c r="AE113" s="858">
        <f t="shared" si="39"/>
        <v>11086362</v>
      </c>
      <c r="AF113" s="1081">
        <f t="shared" si="32"/>
        <v>0</v>
      </c>
      <c r="AG113" s="444"/>
      <c r="AH113" s="444"/>
    </row>
    <row r="114" spans="1:34" ht="15" hidden="1" customHeight="1" x14ac:dyDescent="0.25">
      <c r="A114" s="848">
        <f t="shared" si="40"/>
        <v>9</v>
      </c>
      <c r="B114" s="833">
        <f t="shared" si="41"/>
        <v>43484</v>
      </c>
      <c r="C114" s="849">
        <f t="shared" si="42"/>
        <v>108</v>
      </c>
      <c r="D114" s="835" t="s">
        <v>39</v>
      </c>
      <c r="E114" s="836" t="s">
        <v>43</v>
      </c>
      <c r="F114" s="850">
        <v>5</v>
      </c>
      <c r="G114" s="838">
        <f t="shared" si="22"/>
        <v>6659090</v>
      </c>
      <c r="H114" s="839"/>
      <c r="I114" s="840">
        <f t="shared" si="23"/>
        <v>0</v>
      </c>
      <c r="J114" s="841">
        <v>3</v>
      </c>
      <c r="K114" s="840">
        <f t="shared" si="24"/>
        <v>6695454</v>
      </c>
      <c r="L114" s="842">
        <v>2</v>
      </c>
      <c r="M114" s="840">
        <f t="shared" si="25"/>
        <v>863636</v>
      </c>
      <c r="N114" s="851">
        <f t="shared" si="38"/>
        <v>10</v>
      </c>
      <c r="O114" s="844">
        <f t="shared" si="38"/>
        <v>14218180</v>
      </c>
      <c r="P114" s="844">
        <f t="shared" si="27"/>
        <v>400000</v>
      </c>
      <c r="Q114" s="846"/>
      <c r="R114" s="19"/>
      <c r="S114" s="847">
        <f t="shared" si="28"/>
        <v>1331818</v>
      </c>
      <c r="T114" s="847">
        <f t="shared" si="29"/>
        <v>1931818</v>
      </c>
      <c r="U114" s="847">
        <f t="shared" si="30"/>
        <v>2231818</v>
      </c>
      <c r="V114" s="847">
        <f t="shared" si="31"/>
        <v>431818</v>
      </c>
      <c r="W114" s="856">
        <v>43486</v>
      </c>
      <c r="X114" s="728">
        <v>14218180</v>
      </c>
      <c r="Y114" s="728"/>
      <c r="Z114" s="444"/>
      <c r="AA114" s="444"/>
      <c r="AB114" s="444"/>
      <c r="AC114" s="444"/>
      <c r="AD114" s="444"/>
      <c r="AE114" s="858">
        <f t="shared" si="39"/>
        <v>14218180</v>
      </c>
      <c r="AF114" s="1081">
        <f t="shared" si="32"/>
        <v>0</v>
      </c>
      <c r="AG114" s="444"/>
      <c r="AH114" s="444"/>
    </row>
    <row r="115" spans="1:34" ht="15" hidden="1" customHeight="1" x14ac:dyDescent="0.25">
      <c r="A115" s="848">
        <f t="shared" si="40"/>
        <v>10</v>
      </c>
      <c r="B115" s="833">
        <f t="shared" si="41"/>
        <v>43484</v>
      </c>
      <c r="C115" s="849">
        <f t="shared" si="42"/>
        <v>109</v>
      </c>
      <c r="D115" s="835" t="s">
        <v>48</v>
      </c>
      <c r="E115" s="836" t="s">
        <v>43</v>
      </c>
      <c r="F115" s="850">
        <v>5</v>
      </c>
      <c r="G115" s="838">
        <f t="shared" si="22"/>
        <v>6659090</v>
      </c>
      <c r="H115" s="839"/>
      <c r="I115" s="840">
        <f t="shared" si="23"/>
        <v>0</v>
      </c>
      <c r="J115" s="841"/>
      <c r="K115" s="840">
        <f t="shared" si="24"/>
        <v>0</v>
      </c>
      <c r="L115" s="842"/>
      <c r="M115" s="840">
        <f t="shared" si="25"/>
        <v>0</v>
      </c>
      <c r="N115" s="851">
        <f t="shared" si="38"/>
        <v>5</v>
      </c>
      <c r="O115" s="844">
        <f t="shared" si="38"/>
        <v>6659090</v>
      </c>
      <c r="P115" s="844">
        <f t="shared" si="27"/>
        <v>200000</v>
      </c>
      <c r="Q115" s="846"/>
      <c r="R115" s="19"/>
      <c r="S115" s="847">
        <f t="shared" si="28"/>
        <v>1331818</v>
      </c>
      <c r="T115" s="847">
        <f t="shared" si="29"/>
        <v>1931818</v>
      </c>
      <c r="U115" s="847">
        <f t="shared" si="30"/>
        <v>2231818</v>
      </c>
      <c r="V115" s="847">
        <f t="shared" si="31"/>
        <v>431818</v>
      </c>
      <c r="W115" s="856">
        <v>43487</v>
      </c>
      <c r="X115" s="860">
        <v>6659090</v>
      </c>
      <c r="Y115" s="860"/>
      <c r="Z115" s="860"/>
      <c r="AA115" s="860"/>
      <c r="AB115" s="860"/>
      <c r="AC115" s="860"/>
      <c r="AD115" s="860"/>
      <c r="AE115" s="858">
        <f t="shared" si="39"/>
        <v>6659090</v>
      </c>
      <c r="AF115" s="1081">
        <f t="shared" si="32"/>
        <v>0</v>
      </c>
      <c r="AG115" s="444"/>
      <c r="AH115" s="444"/>
    </row>
    <row r="116" spans="1:34" ht="15" hidden="1" customHeight="1" x14ac:dyDescent="0.25">
      <c r="A116" s="848">
        <f t="shared" si="40"/>
        <v>11</v>
      </c>
      <c r="B116" s="833">
        <f t="shared" si="41"/>
        <v>43484</v>
      </c>
      <c r="C116" s="849">
        <f t="shared" si="42"/>
        <v>110</v>
      </c>
      <c r="D116" s="835" t="s">
        <v>46</v>
      </c>
      <c r="E116" s="836" t="s">
        <v>43</v>
      </c>
      <c r="F116" s="850">
        <v>5</v>
      </c>
      <c r="G116" s="838">
        <f t="shared" si="22"/>
        <v>6659090</v>
      </c>
      <c r="H116" s="839"/>
      <c r="I116" s="840">
        <f t="shared" si="23"/>
        <v>0</v>
      </c>
      <c r="J116" s="841"/>
      <c r="K116" s="840">
        <f t="shared" si="24"/>
        <v>0</v>
      </c>
      <c r="L116" s="842"/>
      <c r="M116" s="840">
        <f t="shared" si="25"/>
        <v>0</v>
      </c>
      <c r="N116" s="851">
        <f t="shared" si="38"/>
        <v>5</v>
      </c>
      <c r="O116" s="844">
        <f t="shared" si="38"/>
        <v>6659090</v>
      </c>
      <c r="P116" s="844">
        <f t="shared" si="27"/>
        <v>200000</v>
      </c>
      <c r="Q116" s="846"/>
      <c r="R116" s="19"/>
      <c r="S116" s="847">
        <f t="shared" si="28"/>
        <v>1331818</v>
      </c>
      <c r="T116" s="847">
        <f t="shared" si="29"/>
        <v>1931818</v>
      </c>
      <c r="U116" s="847">
        <f t="shared" si="30"/>
        <v>2231818</v>
      </c>
      <c r="V116" s="847">
        <f t="shared" si="31"/>
        <v>431818</v>
      </c>
      <c r="W116" s="856">
        <v>43487</v>
      </c>
      <c r="X116" s="728">
        <v>6659090</v>
      </c>
      <c r="Y116" s="728"/>
      <c r="Z116" s="444"/>
      <c r="AA116" s="444"/>
      <c r="AB116" s="444"/>
      <c r="AC116" s="444"/>
      <c r="AD116" s="444"/>
      <c r="AE116" s="858">
        <f t="shared" si="39"/>
        <v>6659090</v>
      </c>
      <c r="AF116" s="1081">
        <f t="shared" si="32"/>
        <v>0</v>
      </c>
      <c r="AG116" s="444"/>
      <c r="AH116" s="444"/>
    </row>
    <row r="117" spans="1:34" ht="15" hidden="1" customHeight="1" x14ac:dyDescent="0.25">
      <c r="A117" s="848">
        <f t="shared" si="40"/>
        <v>12</v>
      </c>
      <c r="B117" s="833">
        <f t="shared" si="41"/>
        <v>43484</v>
      </c>
      <c r="C117" s="849">
        <f t="shared" si="42"/>
        <v>111</v>
      </c>
      <c r="D117" s="835" t="s">
        <v>100</v>
      </c>
      <c r="E117" s="836" t="s">
        <v>88</v>
      </c>
      <c r="F117" s="850">
        <v>5</v>
      </c>
      <c r="G117" s="838">
        <f t="shared" si="22"/>
        <v>6659090</v>
      </c>
      <c r="H117" s="839"/>
      <c r="I117" s="840">
        <f t="shared" si="23"/>
        <v>0</v>
      </c>
      <c r="J117" s="841">
        <v>3</v>
      </c>
      <c r="K117" s="840">
        <f t="shared" si="24"/>
        <v>6695454</v>
      </c>
      <c r="L117" s="842">
        <v>2</v>
      </c>
      <c r="M117" s="840">
        <f t="shared" si="25"/>
        <v>863636</v>
      </c>
      <c r="N117" s="851">
        <f t="shared" si="38"/>
        <v>10</v>
      </c>
      <c r="O117" s="844">
        <f t="shared" si="38"/>
        <v>14218180</v>
      </c>
      <c r="P117" s="844">
        <f t="shared" si="27"/>
        <v>400000</v>
      </c>
      <c r="Q117" s="846"/>
      <c r="R117" s="19"/>
      <c r="S117" s="847">
        <f t="shared" si="28"/>
        <v>1331818</v>
      </c>
      <c r="T117" s="847">
        <f t="shared" si="29"/>
        <v>1931818</v>
      </c>
      <c r="U117" s="847">
        <f t="shared" si="30"/>
        <v>2231818</v>
      </c>
      <c r="V117" s="847">
        <f t="shared" si="31"/>
        <v>431818</v>
      </c>
      <c r="W117" s="856">
        <v>43486</v>
      </c>
      <c r="X117" s="728">
        <v>13646980</v>
      </c>
      <c r="Y117" s="856">
        <v>43487</v>
      </c>
      <c r="Z117" s="861">
        <v>571200</v>
      </c>
      <c r="AA117" s="444"/>
      <c r="AB117" s="444"/>
      <c r="AC117" s="444"/>
      <c r="AD117" s="444"/>
      <c r="AE117" s="858">
        <f t="shared" si="39"/>
        <v>14218180</v>
      </c>
      <c r="AF117" s="1081">
        <f t="shared" si="32"/>
        <v>0</v>
      </c>
      <c r="AG117" s="444"/>
      <c r="AH117" s="444"/>
    </row>
    <row r="118" spans="1:34" ht="15" hidden="1" customHeight="1" x14ac:dyDescent="0.25">
      <c r="A118" s="848">
        <f t="shared" si="40"/>
        <v>13</v>
      </c>
      <c r="B118" s="833">
        <f t="shared" si="41"/>
        <v>43484</v>
      </c>
      <c r="C118" s="849">
        <f t="shared" si="42"/>
        <v>112</v>
      </c>
      <c r="D118" s="835" t="s">
        <v>87</v>
      </c>
      <c r="E118" s="836" t="s">
        <v>88</v>
      </c>
      <c r="F118" s="850"/>
      <c r="G118" s="838">
        <f t="shared" si="22"/>
        <v>0</v>
      </c>
      <c r="H118" s="839"/>
      <c r="I118" s="840">
        <f t="shared" si="23"/>
        <v>0</v>
      </c>
      <c r="J118" s="841"/>
      <c r="K118" s="840">
        <f t="shared" si="24"/>
        <v>0</v>
      </c>
      <c r="L118" s="842">
        <v>10</v>
      </c>
      <c r="M118" s="840">
        <f t="shared" si="25"/>
        <v>4318180</v>
      </c>
      <c r="N118" s="926">
        <f t="shared" si="38"/>
        <v>10</v>
      </c>
      <c r="O118" s="844">
        <f t="shared" si="38"/>
        <v>4318180</v>
      </c>
      <c r="P118" s="844">
        <f t="shared" si="27"/>
        <v>400000</v>
      </c>
      <c r="Q118" s="846"/>
      <c r="R118" s="19"/>
      <c r="S118" s="847">
        <f t="shared" si="28"/>
        <v>1331818</v>
      </c>
      <c r="T118" s="847">
        <f t="shared" si="29"/>
        <v>1931818</v>
      </c>
      <c r="U118" s="847">
        <f t="shared" si="30"/>
        <v>2231818</v>
      </c>
      <c r="V118" s="847">
        <f t="shared" si="31"/>
        <v>431818</v>
      </c>
      <c r="W118" s="856">
        <v>43486</v>
      </c>
      <c r="X118" s="728">
        <v>4318180</v>
      </c>
      <c r="Y118" s="728"/>
      <c r="Z118" s="444"/>
      <c r="AA118" s="444"/>
      <c r="AB118" s="444"/>
      <c r="AC118" s="444"/>
      <c r="AD118" s="444"/>
      <c r="AE118" s="858">
        <f t="shared" si="39"/>
        <v>4318180</v>
      </c>
      <c r="AF118" s="1081">
        <f t="shared" si="32"/>
        <v>0</v>
      </c>
      <c r="AG118" s="444"/>
      <c r="AH118" s="444"/>
    </row>
    <row r="119" spans="1:34" ht="15" hidden="1" customHeight="1" x14ac:dyDescent="0.25">
      <c r="A119" s="848">
        <f t="shared" si="40"/>
        <v>14</v>
      </c>
      <c r="B119" s="833">
        <f t="shared" si="41"/>
        <v>43484</v>
      </c>
      <c r="C119" s="849">
        <f t="shared" si="42"/>
        <v>113</v>
      </c>
      <c r="D119" s="835" t="s">
        <v>101</v>
      </c>
      <c r="E119" s="836" t="s">
        <v>88</v>
      </c>
      <c r="F119" s="850">
        <v>5</v>
      </c>
      <c r="G119" s="838">
        <f t="shared" si="22"/>
        <v>6659090</v>
      </c>
      <c r="H119" s="839"/>
      <c r="I119" s="840">
        <f t="shared" si="23"/>
        <v>0</v>
      </c>
      <c r="J119" s="841">
        <v>3</v>
      </c>
      <c r="K119" s="840">
        <f t="shared" si="24"/>
        <v>6695454</v>
      </c>
      <c r="L119" s="842">
        <v>2</v>
      </c>
      <c r="M119" s="840">
        <f t="shared" si="25"/>
        <v>863636</v>
      </c>
      <c r="N119" s="851">
        <f t="shared" si="38"/>
        <v>10</v>
      </c>
      <c r="O119" s="844">
        <f t="shared" si="38"/>
        <v>14218180</v>
      </c>
      <c r="P119" s="844">
        <f t="shared" si="27"/>
        <v>400000</v>
      </c>
      <c r="Q119" s="846"/>
      <c r="R119" s="19"/>
      <c r="S119" s="847">
        <f t="shared" si="28"/>
        <v>1331818</v>
      </c>
      <c r="T119" s="847">
        <f t="shared" si="29"/>
        <v>1931818</v>
      </c>
      <c r="U119" s="847">
        <f t="shared" si="30"/>
        <v>2231818</v>
      </c>
      <c r="V119" s="847">
        <f t="shared" si="31"/>
        <v>431818</v>
      </c>
      <c r="W119" s="856">
        <v>43488</v>
      </c>
      <c r="X119" s="728">
        <v>14218180</v>
      </c>
      <c r="Y119" s="728"/>
      <c r="Z119" s="444"/>
      <c r="AA119" s="444"/>
      <c r="AB119" s="444"/>
      <c r="AC119" s="444"/>
      <c r="AD119" s="444"/>
      <c r="AE119" s="858">
        <f t="shared" si="39"/>
        <v>14218180</v>
      </c>
      <c r="AF119" s="1081">
        <f t="shared" si="32"/>
        <v>0</v>
      </c>
      <c r="AG119" s="444"/>
      <c r="AH119" s="444"/>
    </row>
    <row r="120" spans="1:34" ht="15" hidden="1" customHeight="1" x14ac:dyDescent="0.25">
      <c r="A120" s="848">
        <f t="shared" si="40"/>
        <v>15</v>
      </c>
      <c r="B120" s="833">
        <f t="shared" si="41"/>
        <v>43484</v>
      </c>
      <c r="C120" s="849">
        <f t="shared" si="42"/>
        <v>114</v>
      </c>
      <c r="D120" s="835" t="s">
        <v>37</v>
      </c>
      <c r="E120" s="836" t="s">
        <v>88</v>
      </c>
      <c r="F120" s="866">
        <v>5</v>
      </c>
      <c r="G120" s="838">
        <f t="shared" si="22"/>
        <v>6659090</v>
      </c>
      <c r="H120" s="839"/>
      <c r="I120" s="840">
        <f t="shared" si="23"/>
        <v>0</v>
      </c>
      <c r="J120" s="841">
        <v>2</v>
      </c>
      <c r="K120" s="840">
        <f t="shared" si="24"/>
        <v>4463636</v>
      </c>
      <c r="L120" s="842">
        <v>2</v>
      </c>
      <c r="M120" s="840">
        <f t="shared" si="25"/>
        <v>863636</v>
      </c>
      <c r="N120" s="851">
        <f t="shared" si="38"/>
        <v>9</v>
      </c>
      <c r="O120" s="844">
        <f t="shared" si="38"/>
        <v>11986362</v>
      </c>
      <c r="P120" s="844">
        <f t="shared" si="27"/>
        <v>360000</v>
      </c>
      <c r="Q120" s="846"/>
      <c r="R120" s="19"/>
      <c r="S120" s="847">
        <f t="shared" si="28"/>
        <v>1331818</v>
      </c>
      <c r="T120" s="847">
        <f t="shared" si="29"/>
        <v>1931818</v>
      </c>
      <c r="U120" s="847">
        <f t="shared" si="30"/>
        <v>2231818</v>
      </c>
      <c r="V120" s="847">
        <f t="shared" si="31"/>
        <v>431818</v>
      </c>
      <c r="W120" s="856">
        <v>43486</v>
      </c>
      <c r="X120" s="728">
        <v>11986362</v>
      </c>
      <c r="Y120" s="728"/>
      <c r="Z120" s="444"/>
      <c r="AA120" s="444"/>
      <c r="AB120" s="444"/>
      <c r="AC120" s="444"/>
      <c r="AD120" s="444"/>
      <c r="AE120" s="858">
        <f t="shared" si="39"/>
        <v>11986362</v>
      </c>
      <c r="AF120" s="1081">
        <f t="shared" si="32"/>
        <v>0</v>
      </c>
      <c r="AG120" s="444"/>
      <c r="AH120" s="444"/>
    </row>
    <row r="121" spans="1:34" ht="15" hidden="1" customHeight="1" x14ac:dyDescent="0.25">
      <c r="A121" s="848">
        <f t="shared" si="40"/>
        <v>16</v>
      </c>
      <c r="B121" s="833">
        <f t="shared" si="41"/>
        <v>43484</v>
      </c>
      <c r="C121" s="849">
        <f t="shared" si="42"/>
        <v>115</v>
      </c>
      <c r="D121" s="835" t="s">
        <v>102</v>
      </c>
      <c r="E121" s="836" t="s">
        <v>88</v>
      </c>
      <c r="F121" s="866">
        <v>5</v>
      </c>
      <c r="G121" s="838">
        <f t="shared" si="22"/>
        <v>6659090</v>
      </c>
      <c r="H121" s="839"/>
      <c r="I121" s="840">
        <f t="shared" si="23"/>
        <v>0</v>
      </c>
      <c r="J121" s="841">
        <v>2</v>
      </c>
      <c r="K121" s="840">
        <f t="shared" si="24"/>
        <v>4463636</v>
      </c>
      <c r="L121" s="842">
        <v>2</v>
      </c>
      <c r="M121" s="840">
        <f t="shared" si="25"/>
        <v>863636</v>
      </c>
      <c r="N121" s="851">
        <f t="shared" si="38"/>
        <v>9</v>
      </c>
      <c r="O121" s="844">
        <f t="shared" si="38"/>
        <v>11986362</v>
      </c>
      <c r="P121" s="844">
        <f t="shared" si="27"/>
        <v>360000</v>
      </c>
      <c r="Q121" s="846"/>
      <c r="R121" s="19"/>
      <c r="S121" s="847">
        <f t="shared" si="28"/>
        <v>1331818</v>
      </c>
      <c r="T121" s="847">
        <f t="shared" si="29"/>
        <v>1931818</v>
      </c>
      <c r="U121" s="847">
        <f t="shared" si="30"/>
        <v>2231818</v>
      </c>
      <c r="V121" s="847">
        <f t="shared" si="31"/>
        <v>431818</v>
      </c>
      <c r="W121" s="856">
        <v>43486</v>
      </c>
      <c r="X121" s="728">
        <v>11986362</v>
      </c>
      <c r="Y121" s="728"/>
      <c r="Z121" s="444"/>
      <c r="AA121" s="444"/>
      <c r="AB121" s="444"/>
      <c r="AC121" s="444"/>
      <c r="AD121" s="444"/>
      <c r="AE121" s="858">
        <f t="shared" si="39"/>
        <v>11986362</v>
      </c>
      <c r="AF121" s="1081">
        <f t="shared" si="32"/>
        <v>0</v>
      </c>
      <c r="AG121" s="444"/>
      <c r="AH121" s="444"/>
    </row>
    <row r="122" spans="1:34" ht="15" hidden="1" customHeight="1" x14ac:dyDescent="0.25">
      <c r="A122" s="848">
        <f t="shared" si="40"/>
        <v>17</v>
      </c>
      <c r="B122" s="833">
        <f t="shared" si="41"/>
        <v>43484</v>
      </c>
      <c r="C122" s="849">
        <f t="shared" si="42"/>
        <v>116</v>
      </c>
      <c r="D122" s="835" t="s">
        <v>58</v>
      </c>
      <c r="E122" s="836" t="s">
        <v>57</v>
      </c>
      <c r="F122" s="866">
        <v>3</v>
      </c>
      <c r="G122" s="838">
        <f t="shared" si="22"/>
        <v>3995454</v>
      </c>
      <c r="H122" s="839"/>
      <c r="I122" s="840">
        <f t="shared" si="23"/>
        <v>0</v>
      </c>
      <c r="J122" s="841">
        <v>3</v>
      </c>
      <c r="K122" s="840">
        <f t="shared" si="24"/>
        <v>6695454</v>
      </c>
      <c r="L122" s="842">
        <v>2</v>
      </c>
      <c r="M122" s="840">
        <f t="shared" si="25"/>
        <v>863636</v>
      </c>
      <c r="N122" s="851">
        <f t="shared" si="38"/>
        <v>8</v>
      </c>
      <c r="O122" s="844">
        <f t="shared" si="38"/>
        <v>11554544</v>
      </c>
      <c r="P122" s="844">
        <f t="shared" si="27"/>
        <v>320000</v>
      </c>
      <c r="Q122" s="846"/>
      <c r="R122" s="19"/>
      <c r="S122" s="847">
        <f t="shared" si="28"/>
        <v>1331818</v>
      </c>
      <c r="T122" s="847">
        <f t="shared" si="29"/>
        <v>1931818</v>
      </c>
      <c r="U122" s="847">
        <f t="shared" si="30"/>
        <v>2231818</v>
      </c>
      <c r="V122" s="847">
        <f t="shared" si="31"/>
        <v>431818</v>
      </c>
      <c r="W122" s="856">
        <v>43486</v>
      </c>
      <c r="X122" s="728">
        <v>8000000</v>
      </c>
      <c r="Y122" s="856">
        <v>43488</v>
      </c>
      <c r="Z122" s="861">
        <v>3554544</v>
      </c>
      <c r="AA122" s="444"/>
      <c r="AB122" s="444"/>
      <c r="AC122" s="444"/>
      <c r="AD122" s="444"/>
      <c r="AE122" s="858">
        <f t="shared" si="39"/>
        <v>11554544</v>
      </c>
      <c r="AF122" s="1081">
        <f t="shared" si="32"/>
        <v>0</v>
      </c>
      <c r="AG122" s="444"/>
      <c r="AH122" s="444"/>
    </row>
    <row r="123" spans="1:34" ht="15" hidden="1" customHeight="1" x14ac:dyDescent="0.25">
      <c r="A123" s="848">
        <f t="shared" si="40"/>
        <v>18</v>
      </c>
      <c r="B123" s="833">
        <f t="shared" si="41"/>
        <v>43484</v>
      </c>
      <c r="C123" s="849">
        <f t="shared" si="42"/>
        <v>117</v>
      </c>
      <c r="D123" s="864" t="s">
        <v>49</v>
      </c>
      <c r="E123" s="911" t="s">
        <v>43</v>
      </c>
      <c r="F123" s="866">
        <v>5</v>
      </c>
      <c r="G123" s="838">
        <f t="shared" si="22"/>
        <v>6659090</v>
      </c>
      <c r="H123" s="839"/>
      <c r="I123" s="840">
        <f t="shared" si="23"/>
        <v>0</v>
      </c>
      <c r="J123" s="841"/>
      <c r="K123" s="840">
        <f t="shared" si="24"/>
        <v>0</v>
      </c>
      <c r="L123" s="842"/>
      <c r="M123" s="840">
        <f t="shared" si="25"/>
        <v>0</v>
      </c>
      <c r="N123" s="851">
        <f t="shared" si="38"/>
        <v>5</v>
      </c>
      <c r="O123" s="844">
        <f t="shared" si="38"/>
        <v>6659090</v>
      </c>
      <c r="P123" s="844">
        <f t="shared" si="27"/>
        <v>200000</v>
      </c>
      <c r="Q123" s="846"/>
      <c r="R123" s="19"/>
      <c r="S123" s="847">
        <f t="shared" si="28"/>
        <v>1331818</v>
      </c>
      <c r="T123" s="847">
        <f t="shared" si="29"/>
        <v>1931818</v>
      </c>
      <c r="U123" s="847">
        <f t="shared" si="30"/>
        <v>2231818</v>
      </c>
      <c r="V123" s="847">
        <f t="shared" si="31"/>
        <v>431818</v>
      </c>
      <c r="W123" s="856">
        <v>43500</v>
      </c>
      <c r="X123" s="728">
        <v>100000</v>
      </c>
      <c r="Y123" s="856">
        <v>43502</v>
      </c>
      <c r="Z123" s="861">
        <v>6559090</v>
      </c>
      <c r="AA123" s="444"/>
      <c r="AB123" s="444"/>
      <c r="AC123" s="444"/>
      <c r="AD123" s="444"/>
      <c r="AE123" s="858">
        <f t="shared" si="39"/>
        <v>6659090</v>
      </c>
      <c r="AF123" s="1081">
        <f t="shared" si="32"/>
        <v>0</v>
      </c>
      <c r="AG123" s="444"/>
      <c r="AH123" s="444"/>
    </row>
    <row r="124" spans="1:34" ht="15" hidden="1" customHeight="1" x14ac:dyDescent="0.25">
      <c r="A124" s="848">
        <f t="shared" si="40"/>
        <v>19</v>
      </c>
      <c r="B124" s="833">
        <f t="shared" si="41"/>
        <v>43484</v>
      </c>
      <c r="C124" s="849">
        <f t="shared" si="42"/>
        <v>118</v>
      </c>
      <c r="D124" s="864" t="s">
        <v>53</v>
      </c>
      <c r="E124" s="836" t="s">
        <v>43</v>
      </c>
      <c r="F124" s="866">
        <v>5</v>
      </c>
      <c r="G124" s="838">
        <f t="shared" si="22"/>
        <v>6659090</v>
      </c>
      <c r="H124" s="839"/>
      <c r="I124" s="840">
        <f t="shared" si="23"/>
        <v>0</v>
      </c>
      <c r="J124" s="841"/>
      <c r="K124" s="840">
        <f t="shared" si="24"/>
        <v>0</v>
      </c>
      <c r="L124" s="842"/>
      <c r="M124" s="840">
        <f t="shared" si="25"/>
        <v>0</v>
      </c>
      <c r="N124" s="851">
        <f t="shared" si="38"/>
        <v>5</v>
      </c>
      <c r="O124" s="844">
        <f t="shared" si="38"/>
        <v>6659090</v>
      </c>
      <c r="P124" s="844">
        <f t="shared" si="27"/>
        <v>200000</v>
      </c>
      <c r="Q124" s="846"/>
      <c r="R124" s="19"/>
      <c r="S124" s="847">
        <f t="shared" si="28"/>
        <v>1331818</v>
      </c>
      <c r="T124" s="847">
        <f t="shared" si="29"/>
        <v>1931818</v>
      </c>
      <c r="U124" s="847">
        <f t="shared" si="30"/>
        <v>2231818</v>
      </c>
      <c r="V124" s="847">
        <f t="shared" si="31"/>
        <v>431818</v>
      </c>
      <c r="W124" s="856">
        <v>43487</v>
      </c>
      <c r="X124" s="728">
        <v>6659090</v>
      </c>
      <c r="Y124" s="728"/>
      <c r="Z124" s="444"/>
      <c r="AA124" s="444"/>
      <c r="AB124" s="444"/>
      <c r="AC124" s="444"/>
      <c r="AD124" s="444"/>
      <c r="AE124" s="858">
        <f t="shared" si="39"/>
        <v>6659090</v>
      </c>
      <c r="AF124" s="1081">
        <f t="shared" si="32"/>
        <v>0</v>
      </c>
      <c r="AG124" s="444"/>
      <c r="AH124" s="444"/>
    </row>
    <row r="125" spans="1:34" ht="15" hidden="1" customHeight="1" x14ac:dyDescent="0.25">
      <c r="A125" s="848">
        <f t="shared" si="40"/>
        <v>20</v>
      </c>
      <c r="B125" s="833">
        <f t="shared" si="41"/>
        <v>43484</v>
      </c>
      <c r="C125" s="849">
        <f t="shared" si="42"/>
        <v>119</v>
      </c>
      <c r="D125" s="864" t="s">
        <v>35</v>
      </c>
      <c r="E125" s="836" t="s">
        <v>57</v>
      </c>
      <c r="F125" s="850">
        <v>10</v>
      </c>
      <c r="G125" s="838">
        <f t="shared" si="22"/>
        <v>13318180</v>
      </c>
      <c r="H125" s="839"/>
      <c r="I125" s="840">
        <f t="shared" si="23"/>
        <v>0</v>
      </c>
      <c r="J125" s="841"/>
      <c r="K125" s="840">
        <f t="shared" si="24"/>
        <v>0</v>
      </c>
      <c r="L125" s="842"/>
      <c r="M125" s="840">
        <f t="shared" si="25"/>
        <v>0</v>
      </c>
      <c r="N125" s="851">
        <f t="shared" si="38"/>
        <v>10</v>
      </c>
      <c r="O125" s="844">
        <f t="shared" si="38"/>
        <v>13318180</v>
      </c>
      <c r="P125" s="844">
        <f t="shared" si="27"/>
        <v>400000</v>
      </c>
      <c r="Q125" s="846"/>
      <c r="R125" s="19"/>
      <c r="S125" s="847">
        <f t="shared" si="28"/>
        <v>1331818</v>
      </c>
      <c r="T125" s="847">
        <f t="shared" si="29"/>
        <v>1931818</v>
      </c>
      <c r="U125" s="847">
        <f t="shared" si="30"/>
        <v>2231818</v>
      </c>
      <c r="V125" s="847">
        <f t="shared" si="31"/>
        <v>431818</v>
      </c>
      <c r="W125" s="856">
        <v>43487</v>
      </c>
      <c r="X125" s="728">
        <v>13318180</v>
      </c>
      <c r="Y125" s="728"/>
      <c r="Z125" s="444"/>
      <c r="AA125" s="444"/>
      <c r="AB125" s="444"/>
      <c r="AC125" s="444"/>
      <c r="AD125" s="444"/>
      <c r="AE125" s="858">
        <f t="shared" si="39"/>
        <v>13318180</v>
      </c>
      <c r="AF125" s="1081">
        <f t="shared" si="32"/>
        <v>0</v>
      </c>
      <c r="AG125" s="444"/>
      <c r="AH125" s="444"/>
    </row>
    <row r="126" spans="1:34" ht="15" hidden="1" customHeight="1" x14ac:dyDescent="0.25">
      <c r="A126" s="848">
        <f t="shared" si="40"/>
        <v>21</v>
      </c>
      <c r="B126" s="833">
        <f t="shared" si="41"/>
        <v>43484</v>
      </c>
      <c r="C126" s="849">
        <f t="shared" si="42"/>
        <v>120</v>
      </c>
      <c r="D126" s="864" t="s">
        <v>36</v>
      </c>
      <c r="E126" s="836" t="s">
        <v>31</v>
      </c>
      <c r="F126" s="850">
        <v>9</v>
      </c>
      <c r="G126" s="838">
        <f t="shared" si="22"/>
        <v>11986362</v>
      </c>
      <c r="H126" s="839"/>
      <c r="I126" s="840">
        <f t="shared" si="23"/>
        <v>0</v>
      </c>
      <c r="J126" s="841">
        <v>2</v>
      </c>
      <c r="K126" s="840">
        <f t="shared" si="24"/>
        <v>4463636</v>
      </c>
      <c r="L126" s="842"/>
      <c r="M126" s="840">
        <f t="shared" si="25"/>
        <v>0</v>
      </c>
      <c r="N126" s="851">
        <f t="shared" si="38"/>
        <v>11</v>
      </c>
      <c r="O126" s="844">
        <f t="shared" si="38"/>
        <v>16449998</v>
      </c>
      <c r="P126" s="844">
        <f t="shared" si="27"/>
        <v>440000</v>
      </c>
      <c r="Q126" s="846"/>
      <c r="R126" s="19"/>
      <c r="S126" s="847">
        <f t="shared" si="28"/>
        <v>1331818</v>
      </c>
      <c r="T126" s="847">
        <f t="shared" si="29"/>
        <v>1931818</v>
      </c>
      <c r="U126" s="847">
        <f t="shared" si="30"/>
        <v>2231818</v>
      </c>
      <c r="V126" s="847">
        <f t="shared" si="31"/>
        <v>431818</v>
      </c>
      <c r="W126" s="856">
        <v>43486</v>
      </c>
      <c r="X126" s="728">
        <v>6972732</v>
      </c>
      <c r="Y126" s="834" t="s">
        <v>116</v>
      </c>
      <c r="Z126" s="861">
        <v>3577266</v>
      </c>
      <c r="AA126" s="834" t="s">
        <v>165</v>
      </c>
      <c r="AB126" s="861">
        <v>5900000</v>
      </c>
      <c r="AC126" s="444"/>
      <c r="AD126" s="444"/>
      <c r="AE126" s="858">
        <f t="shared" si="39"/>
        <v>16449998</v>
      </c>
      <c r="AF126" s="1081">
        <f t="shared" si="32"/>
        <v>0</v>
      </c>
      <c r="AG126" s="444"/>
      <c r="AH126" s="444"/>
    </row>
    <row r="127" spans="1:34" ht="15" hidden="1" customHeight="1" x14ac:dyDescent="0.25">
      <c r="A127" s="848">
        <f t="shared" si="40"/>
        <v>22</v>
      </c>
      <c r="B127" s="833">
        <f t="shared" si="41"/>
        <v>43484</v>
      </c>
      <c r="C127" s="849">
        <f t="shared" si="42"/>
        <v>121</v>
      </c>
      <c r="D127" s="864" t="s">
        <v>41</v>
      </c>
      <c r="E127" s="911" t="s">
        <v>31</v>
      </c>
      <c r="F127" s="850">
        <v>3</v>
      </c>
      <c r="G127" s="838">
        <f t="shared" si="22"/>
        <v>3995454</v>
      </c>
      <c r="H127" s="839">
        <v>1</v>
      </c>
      <c r="I127" s="840">
        <f t="shared" si="23"/>
        <v>1931818</v>
      </c>
      <c r="J127" s="841">
        <v>3</v>
      </c>
      <c r="K127" s="840">
        <f t="shared" si="24"/>
        <v>6695454</v>
      </c>
      <c r="L127" s="842"/>
      <c r="M127" s="840">
        <f t="shared" si="25"/>
        <v>0</v>
      </c>
      <c r="N127" s="851">
        <f t="shared" si="38"/>
        <v>7</v>
      </c>
      <c r="O127" s="844">
        <f t="shared" si="38"/>
        <v>12622726</v>
      </c>
      <c r="P127" s="844">
        <f t="shared" si="27"/>
        <v>280000</v>
      </c>
      <c r="Q127" s="846"/>
      <c r="R127" s="19"/>
      <c r="S127" s="847">
        <f t="shared" si="28"/>
        <v>1331818</v>
      </c>
      <c r="T127" s="847">
        <f t="shared" si="29"/>
        <v>1931818</v>
      </c>
      <c r="U127" s="847">
        <f t="shared" si="30"/>
        <v>2231818</v>
      </c>
      <c r="V127" s="847">
        <f t="shared" si="31"/>
        <v>431818</v>
      </c>
      <c r="W127" s="856">
        <v>43507</v>
      </c>
      <c r="X127" s="728">
        <v>12622726</v>
      </c>
      <c r="Y127" s="728"/>
      <c r="Z127" s="444"/>
      <c r="AA127" s="444"/>
      <c r="AB127" s="444"/>
      <c r="AC127" s="444"/>
      <c r="AD127" s="444"/>
      <c r="AE127" s="858">
        <f t="shared" si="39"/>
        <v>12622726</v>
      </c>
      <c r="AF127" s="1081">
        <f t="shared" si="32"/>
        <v>0</v>
      </c>
      <c r="AG127" s="444"/>
      <c r="AH127" s="444"/>
    </row>
    <row r="128" spans="1:34" ht="15" hidden="1" customHeight="1" x14ac:dyDescent="0.25">
      <c r="A128" s="848">
        <f t="shared" si="40"/>
        <v>23</v>
      </c>
      <c r="B128" s="833">
        <f t="shared" si="41"/>
        <v>43484</v>
      </c>
      <c r="C128" s="849">
        <f t="shared" si="42"/>
        <v>122</v>
      </c>
      <c r="D128" s="864" t="s">
        <v>37</v>
      </c>
      <c r="E128" s="836" t="s">
        <v>31</v>
      </c>
      <c r="F128" s="850">
        <v>2</v>
      </c>
      <c r="G128" s="838">
        <f t="shared" si="22"/>
        <v>2663636</v>
      </c>
      <c r="H128" s="839">
        <v>1</v>
      </c>
      <c r="I128" s="840">
        <f t="shared" si="23"/>
        <v>1931818</v>
      </c>
      <c r="J128" s="841"/>
      <c r="K128" s="840">
        <f t="shared" si="24"/>
        <v>0</v>
      </c>
      <c r="L128" s="842">
        <v>2</v>
      </c>
      <c r="M128" s="840">
        <f t="shared" si="25"/>
        <v>863636</v>
      </c>
      <c r="N128" s="851">
        <f t="shared" si="38"/>
        <v>5</v>
      </c>
      <c r="O128" s="844">
        <f t="shared" si="38"/>
        <v>5459090</v>
      </c>
      <c r="P128" s="844">
        <f t="shared" si="27"/>
        <v>200000</v>
      </c>
      <c r="Q128" s="846"/>
      <c r="R128" s="19"/>
      <c r="S128" s="847">
        <f t="shared" si="28"/>
        <v>1331818</v>
      </c>
      <c r="T128" s="847">
        <f t="shared" si="29"/>
        <v>1931818</v>
      </c>
      <c r="U128" s="847">
        <f t="shared" si="30"/>
        <v>2231818</v>
      </c>
      <c r="V128" s="847">
        <f t="shared" si="31"/>
        <v>431818</v>
      </c>
      <c r="W128" s="834" t="s">
        <v>116</v>
      </c>
      <c r="X128" s="728">
        <v>5459090</v>
      </c>
      <c r="Y128" s="728"/>
      <c r="Z128" s="444"/>
      <c r="AA128" s="444"/>
      <c r="AB128" s="444"/>
      <c r="AC128" s="444"/>
      <c r="AD128" s="444"/>
      <c r="AE128" s="858">
        <f t="shared" si="39"/>
        <v>5459090</v>
      </c>
      <c r="AF128" s="1081">
        <f t="shared" si="32"/>
        <v>0</v>
      </c>
      <c r="AG128" s="444"/>
      <c r="AH128" s="444"/>
    </row>
    <row r="129" spans="1:34" ht="15" customHeight="1" x14ac:dyDescent="0.25">
      <c r="A129" s="848">
        <f t="shared" si="40"/>
        <v>24</v>
      </c>
      <c r="B129" s="833">
        <f t="shared" si="41"/>
        <v>43484</v>
      </c>
      <c r="C129" s="849">
        <f t="shared" si="42"/>
        <v>123</v>
      </c>
      <c r="D129" s="864" t="s">
        <v>103</v>
      </c>
      <c r="E129" s="911" t="s">
        <v>57</v>
      </c>
      <c r="F129" s="850">
        <v>4</v>
      </c>
      <c r="G129" s="838">
        <f t="shared" si="22"/>
        <v>5327272</v>
      </c>
      <c r="H129" s="839"/>
      <c r="I129" s="840">
        <f t="shared" si="23"/>
        <v>0</v>
      </c>
      <c r="J129" s="841">
        <v>2</v>
      </c>
      <c r="K129" s="840">
        <f t="shared" si="24"/>
        <v>4463636</v>
      </c>
      <c r="L129" s="842">
        <v>2</v>
      </c>
      <c r="M129" s="840">
        <f t="shared" si="25"/>
        <v>863636</v>
      </c>
      <c r="N129" s="851">
        <f t="shared" si="38"/>
        <v>8</v>
      </c>
      <c r="O129" s="844">
        <f t="shared" si="38"/>
        <v>10654544</v>
      </c>
      <c r="P129" s="844">
        <f t="shared" si="27"/>
        <v>320000</v>
      </c>
      <c r="Q129" s="846"/>
      <c r="R129" s="19"/>
      <c r="S129" s="847">
        <f t="shared" si="28"/>
        <v>1331818</v>
      </c>
      <c r="T129" s="847">
        <f t="shared" si="29"/>
        <v>1931818</v>
      </c>
      <c r="U129" s="847">
        <f t="shared" si="30"/>
        <v>2231818</v>
      </c>
      <c r="V129" s="847">
        <f t="shared" si="31"/>
        <v>431818</v>
      </c>
      <c r="W129" s="834" t="s">
        <v>165</v>
      </c>
      <c r="X129" s="728">
        <v>5000000</v>
      </c>
      <c r="Y129" s="856">
        <v>43502</v>
      </c>
      <c r="Z129" s="861">
        <v>5655000</v>
      </c>
      <c r="AA129" s="444"/>
      <c r="AB129" s="444"/>
      <c r="AC129" s="444"/>
      <c r="AD129" s="444"/>
      <c r="AE129" s="858">
        <f t="shared" si="39"/>
        <v>10655000</v>
      </c>
      <c r="AF129" s="1081">
        <f t="shared" si="32"/>
        <v>-456</v>
      </c>
      <c r="AG129" s="444"/>
      <c r="AH129" s="444"/>
    </row>
    <row r="130" spans="1:34" ht="15" customHeight="1" x14ac:dyDescent="0.25">
      <c r="A130" s="848">
        <f t="shared" si="40"/>
        <v>25</v>
      </c>
      <c r="B130" s="833">
        <f t="shared" si="41"/>
        <v>43484</v>
      </c>
      <c r="C130" s="849">
        <f t="shared" si="42"/>
        <v>124</v>
      </c>
      <c r="D130" s="835" t="s">
        <v>104</v>
      </c>
      <c r="E130" s="836" t="s">
        <v>57</v>
      </c>
      <c r="F130" s="850">
        <v>4</v>
      </c>
      <c r="G130" s="838">
        <f t="shared" si="22"/>
        <v>5327272</v>
      </c>
      <c r="H130" s="839"/>
      <c r="I130" s="840">
        <f t="shared" si="23"/>
        <v>0</v>
      </c>
      <c r="J130" s="841">
        <v>2</v>
      </c>
      <c r="K130" s="840">
        <f t="shared" si="24"/>
        <v>4463636</v>
      </c>
      <c r="L130" s="842">
        <v>2</v>
      </c>
      <c r="M130" s="840">
        <f t="shared" si="25"/>
        <v>863636</v>
      </c>
      <c r="N130" s="851">
        <f t="shared" si="38"/>
        <v>8</v>
      </c>
      <c r="O130" s="844">
        <f t="shared" si="38"/>
        <v>10654544</v>
      </c>
      <c r="P130" s="844">
        <f t="shared" si="27"/>
        <v>320000</v>
      </c>
      <c r="Q130" s="846"/>
      <c r="R130" s="19"/>
      <c r="S130" s="847">
        <f t="shared" si="28"/>
        <v>1331818</v>
      </c>
      <c r="T130" s="847">
        <f t="shared" si="29"/>
        <v>1931818</v>
      </c>
      <c r="U130" s="847">
        <f t="shared" si="30"/>
        <v>2231818</v>
      </c>
      <c r="V130" s="847">
        <f t="shared" si="31"/>
        <v>431818</v>
      </c>
      <c r="W130" s="927"/>
      <c r="X130" s="927"/>
      <c r="Y130" s="927"/>
      <c r="Z130" s="928"/>
      <c r="AA130" s="928"/>
      <c r="AB130" s="928"/>
      <c r="AC130" s="928"/>
      <c r="AD130" s="928"/>
      <c r="AE130" s="858">
        <f t="shared" si="39"/>
        <v>0</v>
      </c>
      <c r="AF130" s="1081">
        <f t="shared" si="32"/>
        <v>10654544</v>
      </c>
      <c r="AG130" s="445" t="s">
        <v>231</v>
      </c>
      <c r="AH130" s="444"/>
    </row>
    <row r="131" spans="1:34" ht="15" hidden="1" customHeight="1" x14ac:dyDescent="0.25">
      <c r="A131" s="832">
        <v>1</v>
      </c>
      <c r="B131" s="833">
        <v>43494</v>
      </c>
      <c r="C131" s="862">
        <v>125</v>
      </c>
      <c r="D131" s="864" t="s">
        <v>162</v>
      </c>
      <c r="E131" s="836" t="s">
        <v>88</v>
      </c>
      <c r="F131" s="837"/>
      <c r="G131" s="838">
        <f t="shared" si="22"/>
        <v>0</v>
      </c>
      <c r="H131" s="839">
        <v>1</v>
      </c>
      <c r="I131" s="840">
        <f t="shared" si="23"/>
        <v>1931818</v>
      </c>
      <c r="J131" s="841">
        <v>8</v>
      </c>
      <c r="K131" s="840">
        <f t="shared" si="24"/>
        <v>17854544</v>
      </c>
      <c r="L131" s="842">
        <v>1</v>
      </c>
      <c r="M131" s="840">
        <f t="shared" si="25"/>
        <v>431818</v>
      </c>
      <c r="N131" s="843">
        <f t="shared" si="38"/>
        <v>10</v>
      </c>
      <c r="O131" s="844">
        <f t="shared" si="38"/>
        <v>20218180</v>
      </c>
      <c r="P131" s="844">
        <f t="shared" si="27"/>
        <v>400000</v>
      </c>
      <c r="Q131" s="846"/>
      <c r="R131" s="19"/>
      <c r="S131" s="847">
        <f t="shared" si="28"/>
        <v>1331818</v>
      </c>
      <c r="T131" s="847">
        <f t="shared" si="29"/>
        <v>1931818</v>
      </c>
      <c r="U131" s="847">
        <f t="shared" si="30"/>
        <v>2231818</v>
      </c>
      <c r="V131" s="847">
        <f t="shared" si="31"/>
        <v>431818</v>
      </c>
      <c r="W131" s="856">
        <v>43493</v>
      </c>
      <c r="X131" s="844">
        <v>20218180</v>
      </c>
      <c r="Y131" s="856"/>
      <c r="Z131" s="844">
        <v>0</v>
      </c>
      <c r="AA131" s="844"/>
      <c r="AB131" s="857"/>
      <c r="AC131" s="857"/>
      <c r="AD131" s="444"/>
      <c r="AE131" s="858">
        <f>X131+Z131+AB131+AD131</f>
        <v>20218180</v>
      </c>
      <c r="AF131" s="1081">
        <f t="shared" si="32"/>
        <v>0</v>
      </c>
      <c r="AG131" s="728"/>
      <c r="AH131" s="444"/>
    </row>
    <row r="132" spans="1:34" ht="15" hidden="1" customHeight="1" x14ac:dyDescent="0.25">
      <c r="A132" s="848">
        <f>+A131+1</f>
        <v>2</v>
      </c>
      <c r="B132" s="833">
        <v>43494</v>
      </c>
      <c r="C132" s="862">
        <f>+C131+1</f>
        <v>126</v>
      </c>
      <c r="D132" s="864" t="s">
        <v>106</v>
      </c>
      <c r="E132" s="911" t="s">
        <v>88</v>
      </c>
      <c r="F132" s="837"/>
      <c r="G132" s="838">
        <f t="shared" si="22"/>
        <v>0</v>
      </c>
      <c r="H132" s="839">
        <v>1</v>
      </c>
      <c r="I132" s="840">
        <f t="shared" si="23"/>
        <v>1931818</v>
      </c>
      <c r="J132" s="841">
        <v>8</v>
      </c>
      <c r="K132" s="840">
        <f t="shared" si="24"/>
        <v>17854544</v>
      </c>
      <c r="L132" s="842">
        <v>1</v>
      </c>
      <c r="M132" s="840">
        <f t="shared" si="25"/>
        <v>431818</v>
      </c>
      <c r="N132" s="851">
        <f t="shared" si="38"/>
        <v>10</v>
      </c>
      <c r="O132" s="844">
        <f t="shared" si="38"/>
        <v>20218180</v>
      </c>
      <c r="P132" s="844">
        <f t="shared" si="27"/>
        <v>400000</v>
      </c>
      <c r="Q132" s="846"/>
      <c r="R132" s="19"/>
      <c r="S132" s="847">
        <f t="shared" si="28"/>
        <v>1331818</v>
      </c>
      <c r="T132" s="847">
        <f t="shared" si="29"/>
        <v>1931818</v>
      </c>
      <c r="U132" s="847">
        <f t="shared" si="30"/>
        <v>2231818</v>
      </c>
      <c r="V132" s="847">
        <f t="shared" si="31"/>
        <v>431818</v>
      </c>
      <c r="W132" s="856">
        <v>43516</v>
      </c>
      <c r="X132" s="844">
        <v>20218180</v>
      </c>
      <c r="Y132" s="844"/>
      <c r="Z132" s="844">
        <v>0</v>
      </c>
      <c r="AA132" s="844"/>
      <c r="AB132" s="857"/>
      <c r="AC132" s="857"/>
      <c r="AD132" s="444"/>
      <c r="AE132" s="858">
        <f t="shared" ref="AE132:AE147" si="43">X132+Z132+AB132+AD132</f>
        <v>20218180</v>
      </c>
      <c r="AF132" s="1081">
        <f t="shared" si="32"/>
        <v>0</v>
      </c>
      <c r="AG132" s="929"/>
      <c r="AH132" s="444"/>
    </row>
    <row r="133" spans="1:34" ht="15" hidden="1" customHeight="1" x14ac:dyDescent="0.25">
      <c r="A133" s="848">
        <f>+A132+1</f>
        <v>3</v>
      </c>
      <c r="B133" s="833">
        <v>43494</v>
      </c>
      <c r="C133" s="862">
        <f t="shared" ref="C133:C147" si="44">+C132+1</f>
        <v>127</v>
      </c>
      <c r="D133" s="864" t="s">
        <v>59</v>
      </c>
      <c r="E133" s="836" t="s">
        <v>57</v>
      </c>
      <c r="F133" s="850"/>
      <c r="G133" s="838">
        <f t="shared" si="22"/>
        <v>0</v>
      </c>
      <c r="H133" s="839">
        <v>1</v>
      </c>
      <c r="I133" s="840">
        <f t="shared" si="23"/>
        <v>1931818</v>
      </c>
      <c r="J133" s="841">
        <v>8</v>
      </c>
      <c r="K133" s="840">
        <f t="shared" si="24"/>
        <v>17854544</v>
      </c>
      <c r="L133" s="842">
        <v>1</v>
      </c>
      <c r="M133" s="840">
        <f t="shared" si="25"/>
        <v>431818</v>
      </c>
      <c r="N133" s="851">
        <f t="shared" si="38"/>
        <v>10</v>
      </c>
      <c r="O133" s="844">
        <f t="shared" si="38"/>
        <v>20218180</v>
      </c>
      <c r="P133" s="844">
        <f t="shared" si="27"/>
        <v>400000</v>
      </c>
      <c r="Q133" s="846"/>
      <c r="R133" s="19"/>
      <c r="S133" s="847">
        <f t="shared" si="28"/>
        <v>1331818</v>
      </c>
      <c r="T133" s="847">
        <f t="shared" si="29"/>
        <v>1931818</v>
      </c>
      <c r="U133" s="847">
        <f t="shared" si="30"/>
        <v>2231818</v>
      </c>
      <c r="V133" s="847">
        <f t="shared" si="31"/>
        <v>431818</v>
      </c>
      <c r="W133" s="856">
        <v>43495</v>
      </c>
      <c r="X133" s="844">
        <v>15000000</v>
      </c>
      <c r="Y133" s="856">
        <v>43500</v>
      </c>
      <c r="Z133" s="844">
        <v>5218180</v>
      </c>
      <c r="AA133" s="844"/>
      <c r="AB133" s="857"/>
      <c r="AC133" s="857"/>
      <c r="AD133" s="444"/>
      <c r="AE133" s="858">
        <f t="shared" si="43"/>
        <v>20218180</v>
      </c>
      <c r="AF133" s="1081">
        <f t="shared" si="32"/>
        <v>0</v>
      </c>
      <c r="AG133" s="728"/>
      <c r="AH133" s="444"/>
    </row>
    <row r="134" spans="1:34" ht="15" hidden="1" customHeight="1" x14ac:dyDescent="0.25">
      <c r="A134" s="930">
        <f t="shared" ref="A134:A147" si="45">+A133+1</f>
        <v>4</v>
      </c>
      <c r="B134" s="833">
        <v>43494</v>
      </c>
      <c r="C134" s="862">
        <f t="shared" si="44"/>
        <v>128</v>
      </c>
      <c r="D134" s="931" t="s">
        <v>41</v>
      </c>
      <c r="E134" s="932" t="s">
        <v>31</v>
      </c>
      <c r="F134" s="933"/>
      <c r="G134" s="935">
        <f t="shared" si="22"/>
        <v>0</v>
      </c>
      <c r="H134" s="936">
        <v>1</v>
      </c>
      <c r="I134" s="937">
        <f t="shared" si="23"/>
        <v>1931818</v>
      </c>
      <c r="J134" s="938">
        <v>8</v>
      </c>
      <c r="K134" s="937">
        <f t="shared" si="24"/>
        <v>17854544</v>
      </c>
      <c r="L134" s="939">
        <v>1</v>
      </c>
      <c r="M134" s="937">
        <f t="shared" si="25"/>
        <v>431818</v>
      </c>
      <c r="N134" s="940">
        <f t="shared" si="38"/>
        <v>10</v>
      </c>
      <c r="O134" s="941">
        <f t="shared" si="38"/>
        <v>20218180</v>
      </c>
      <c r="P134" s="941">
        <f t="shared" si="27"/>
        <v>400000</v>
      </c>
      <c r="Q134" s="942"/>
      <c r="R134" s="277"/>
      <c r="S134" s="943">
        <f t="shared" si="28"/>
        <v>1331818</v>
      </c>
      <c r="T134" s="943">
        <f t="shared" si="29"/>
        <v>1931818</v>
      </c>
      <c r="U134" s="943">
        <f t="shared" si="30"/>
        <v>2231818</v>
      </c>
      <c r="V134" s="943">
        <f t="shared" si="31"/>
        <v>431818</v>
      </c>
      <c r="W134" s="856">
        <v>43493</v>
      </c>
      <c r="X134" s="844">
        <v>20218180</v>
      </c>
      <c r="Y134" s="834"/>
      <c r="Z134" s="844">
        <v>0</v>
      </c>
      <c r="AA134" s="844"/>
      <c r="AB134" s="857"/>
      <c r="AC134" s="857"/>
      <c r="AD134" s="444"/>
      <c r="AE134" s="858">
        <f t="shared" si="43"/>
        <v>20218180</v>
      </c>
      <c r="AF134" s="1081">
        <f t="shared" si="32"/>
        <v>0</v>
      </c>
      <c r="AG134" s="728"/>
      <c r="AH134" s="444"/>
    </row>
    <row r="135" spans="1:34" ht="15" hidden="1" customHeight="1" x14ac:dyDescent="0.25">
      <c r="A135" s="848">
        <f t="shared" si="45"/>
        <v>5</v>
      </c>
      <c r="B135" s="833">
        <v>43494</v>
      </c>
      <c r="C135" s="862">
        <f t="shared" si="44"/>
        <v>129</v>
      </c>
      <c r="D135" s="864" t="s">
        <v>56</v>
      </c>
      <c r="E135" s="836" t="s">
        <v>57</v>
      </c>
      <c r="F135" s="944"/>
      <c r="G135" s="838">
        <f t="shared" ref="G135:G165" si="46">F135*S135</f>
        <v>0</v>
      </c>
      <c r="H135" s="839">
        <v>2</v>
      </c>
      <c r="I135" s="840">
        <f t="shared" ref="I135:I165" si="47">H135*T135</f>
        <v>3863636</v>
      </c>
      <c r="J135" s="841">
        <v>8</v>
      </c>
      <c r="K135" s="840">
        <f t="shared" ref="K135:K165" si="48">J135*U135</f>
        <v>17854544</v>
      </c>
      <c r="L135" s="842"/>
      <c r="M135" s="840">
        <f t="shared" ref="M135:M165" si="49">L135*V135</f>
        <v>0</v>
      </c>
      <c r="N135" s="851">
        <f t="shared" ref="N135:O166" si="50">+L135+J135+H135+F135</f>
        <v>10</v>
      </c>
      <c r="O135" s="844">
        <f t="shared" si="50"/>
        <v>21718180</v>
      </c>
      <c r="P135" s="844">
        <f t="shared" ref="P135:P198" si="51">+N135*40000</f>
        <v>400000</v>
      </c>
      <c r="Q135" s="846"/>
      <c r="R135" s="19"/>
      <c r="S135" s="847">
        <f t="shared" ref="S135:S198" si="52">1331818</f>
        <v>1331818</v>
      </c>
      <c r="T135" s="847">
        <f t="shared" ref="T135:T198" si="53">1931818</f>
        <v>1931818</v>
      </c>
      <c r="U135" s="847">
        <f t="shared" ref="U135:U198" si="54">2231818</f>
        <v>2231818</v>
      </c>
      <c r="V135" s="847">
        <f t="shared" ref="V135:V198" si="55">431818</f>
        <v>431818</v>
      </c>
      <c r="W135" s="856">
        <v>43493</v>
      </c>
      <c r="X135" s="844">
        <v>21718180</v>
      </c>
      <c r="Y135" s="844"/>
      <c r="Z135" s="844">
        <v>0</v>
      </c>
      <c r="AA135" s="844"/>
      <c r="AB135" s="857"/>
      <c r="AC135" s="857"/>
      <c r="AD135" s="444"/>
      <c r="AE135" s="858">
        <f t="shared" si="43"/>
        <v>21718180</v>
      </c>
      <c r="AF135" s="1081">
        <f t="shared" ref="AF135:AF198" si="56">O135-AE135</f>
        <v>0</v>
      </c>
      <c r="AG135" s="728"/>
      <c r="AH135" s="444"/>
    </row>
    <row r="136" spans="1:34" ht="15" hidden="1" customHeight="1" x14ac:dyDescent="0.25">
      <c r="A136" s="848">
        <f t="shared" si="45"/>
        <v>6</v>
      </c>
      <c r="B136" s="833">
        <v>43494</v>
      </c>
      <c r="C136" s="862">
        <f t="shared" si="44"/>
        <v>130</v>
      </c>
      <c r="D136" s="864" t="s">
        <v>81</v>
      </c>
      <c r="E136" s="836" t="s">
        <v>31</v>
      </c>
      <c r="F136" s="850"/>
      <c r="G136" s="838">
        <f t="shared" si="46"/>
        <v>0</v>
      </c>
      <c r="H136" s="839">
        <v>2</v>
      </c>
      <c r="I136" s="840">
        <f t="shared" si="47"/>
        <v>3863636</v>
      </c>
      <c r="J136" s="841">
        <v>8</v>
      </c>
      <c r="K136" s="840">
        <f t="shared" si="48"/>
        <v>17854544</v>
      </c>
      <c r="L136" s="842"/>
      <c r="M136" s="840">
        <f t="shared" si="49"/>
        <v>0</v>
      </c>
      <c r="N136" s="851">
        <f t="shared" si="50"/>
        <v>10</v>
      </c>
      <c r="O136" s="844">
        <f t="shared" si="50"/>
        <v>21718180</v>
      </c>
      <c r="P136" s="844">
        <f t="shared" si="51"/>
        <v>400000</v>
      </c>
      <c r="Q136" s="846"/>
      <c r="R136" s="19"/>
      <c r="S136" s="847">
        <f t="shared" si="52"/>
        <v>1331818</v>
      </c>
      <c r="T136" s="847">
        <f t="shared" si="53"/>
        <v>1931818</v>
      </c>
      <c r="U136" s="847">
        <f t="shared" si="54"/>
        <v>2231818</v>
      </c>
      <c r="V136" s="847">
        <f t="shared" si="55"/>
        <v>431818</v>
      </c>
      <c r="W136" s="856">
        <v>43496</v>
      </c>
      <c r="X136" s="844">
        <v>21718180</v>
      </c>
      <c r="Y136" s="844"/>
      <c r="Z136" s="844">
        <v>0</v>
      </c>
      <c r="AA136" s="844"/>
      <c r="AB136" s="857"/>
      <c r="AC136" s="857"/>
      <c r="AD136" s="444"/>
      <c r="AE136" s="858">
        <f t="shared" si="43"/>
        <v>21718180</v>
      </c>
      <c r="AF136" s="1081">
        <f t="shared" si="56"/>
        <v>0</v>
      </c>
      <c r="AG136" s="728"/>
      <c r="AH136" s="444"/>
    </row>
    <row r="137" spans="1:34" ht="15" hidden="1" customHeight="1" x14ac:dyDescent="0.25">
      <c r="A137" s="848">
        <v>5</v>
      </c>
      <c r="B137" s="833">
        <v>43494</v>
      </c>
      <c r="C137" s="862">
        <f t="shared" si="44"/>
        <v>131</v>
      </c>
      <c r="D137" s="864" t="s">
        <v>33</v>
      </c>
      <c r="E137" s="836" t="s">
        <v>31</v>
      </c>
      <c r="F137" s="850"/>
      <c r="G137" s="838">
        <f t="shared" si="46"/>
        <v>0</v>
      </c>
      <c r="H137" s="839"/>
      <c r="I137" s="840">
        <f t="shared" si="47"/>
        <v>0</v>
      </c>
      <c r="J137" s="841">
        <v>10</v>
      </c>
      <c r="K137" s="840">
        <f t="shared" si="48"/>
        <v>22318180</v>
      </c>
      <c r="L137" s="842"/>
      <c r="M137" s="840">
        <f t="shared" si="49"/>
        <v>0</v>
      </c>
      <c r="N137" s="851">
        <f t="shared" si="50"/>
        <v>10</v>
      </c>
      <c r="O137" s="844">
        <f t="shared" si="50"/>
        <v>22318180</v>
      </c>
      <c r="P137" s="844">
        <f t="shared" si="51"/>
        <v>400000</v>
      </c>
      <c r="Q137" s="846"/>
      <c r="R137" s="19"/>
      <c r="S137" s="847">
        <f t="shared" si="52"/>
        <v>1331818</v>
      </c>
      <c r="T137" s="847">
        <f t="shared" si="53"/>
        <v>1931818</v>
      </c>
      <c r="U137" s="847">
        <f t="shared" si="54"/>
        <v>2231818</v>
      </c>
      <c r="V137" s="847">
        <f t="shared" si="55"/>
        <v>431818</v>
      </c>
      <c r="W137" s="856">
        <v>43495</v>
      </c>
      <c r="X137" s="844">
        <v>22318180</v>
      </c>
      <c r="Y137" s="844"/>
      <c r="Z137" s="844">
        <v>0</v>
      </c>
      <c r="AA137" s="844"/>
      <c r="AB137" s="857"/>
      <c r="AC137" s="857"/>
      <c r="AD137" s="444"/>
      <c r="AE137" s="858">
        <f t="shared" si="43"/>
        <v>22318180</v>
      </c>
      <c r="AF137" s="1081">
        <f t="shared" si="56"/>
        <v>0</v>
      </c>
      <c r="AG137" s="728"/>
      <c r="AH137" s="444"/>
    </row>
    <row r="138" spans="1:34" ht="15" hidden="1" customHeight="1" x14ac:dyDescent="0.25">
      <c r="A138" s="848">
        <v>6</v>
      </c>
      <c r="B138" s="833">
        <v>43494</v>
      </c>
      <c r="C138" s="862">
        <f t="shared" si="44"/>
        <v>132</v>
      </c>
      <c r="D138" s="864" t="s">
        <v>79</v>
      </c>
      <c r="E138" s="836" t="s">
        <v>31</v>
      </c>
      <c r="F138" s="850"/>
      <c r="G138" s="838">
        <f t="shared" si="46"/>
        <v>0</v>
      </c>
      <c r="H138" s="839"/>
      <c r="I138" s="840">
        <f t="shared" si="47"/>
        <v>0</v>
      </c>
      <c r="J138" s="841">
        <v>10</v>
      </c>
      <c r="K138" s="840">
        <f t="shared" si="48"/>
        <v>22318180</v>
      </c>
      <c r="L138" s="842"/>
      <c r="M138" s="840">
        <f t="shared" si="49"/>
        <v>0</v>
      </c>
      <c r="N138" s="851">
        <f t="shared" si="50"/>
        <v>10</v>
      </c>
      <c r="O138" s="844">
        <f t="shared" si="50"/>
        <v>22318180</v>
      </c>
      <c r="P138" s="844">
        <f t="shared" si="51"/>
        <v>400000</v>
      </c>
      <c r="Q138" s="846"/>
      <c r="R138" s="19"/>
      <c r="S138" s="847">
        <f t="shared" si="52"/>
        <v>1331818</v>
      </c>
      <c r="T138" s="847">
        <f t="shared" si="53"/>
        <v>1931818</v>
      </c>
      <c r="U138" s="847">
        <f t="shared" si="54"/>
        <v>2231818</v>
      </c>
      <c r="V138" s="847">
        <f t="shared" si="55"/>
        <v>431818</v>
      </c>
      <c r="W138" s="856">
        <v>43495</v>
      </c>
      <c r="X138" s="844">
        <v>22318180</v>
      </c>
      <c r="Y138" s="860"/>
      <c r="Z138" s="844">
        <v>0</v>
      </c>
      <c r="AA138" s="860"/>
      <c r="AB138" s="860"/>
      <c r="AC138" s="860"/>
      <c r="AD138" s="860"/>
      <c r="AE138" s="858">
        <f t="shared" si="43"/>
        <v>22318180</v>
      </c>
      <c r="AF138" s="1081">
        <f t="shared" si="56"/>
        <v>0</v>
      </c>
      <c r="AG138" s="728"/>
      <c r="AH138" s="444"/>
    </row>
    <row r="139" spans="1:34" ht="15" hidden="1" customHeight="1" x14ac:dyDescent="0.25">
      <c r="A139" s="848">
        <f t="shared" si="45"/>
        <v>7</v>
      </c>
      <c r="B139" s="833">
        <v>43494</v>
      </c>
      <c r="C139" s="862">
        <f t="shared" si="44"/>
        <v>133</v>
      </c>
      <c r="D139" s="865" t="s">
        <v>82</v>
      </c>
      <c r="E139" s="836" t="s">
        <v>31</v>
      </c>
      <c r="F139" s="850"/>
      <c r="G139" s="838">
        <f t="shared" si="46"/>
        <v>0</v>
      </c>
      <c r="H139" s="839">
        <v>2</v>
      </c>
      <c r="I139" s="840">
        <f t="shared" si="47"/>
        <v>3863636</v>
      </c>
      <c r="J139" s="841">
        <v>7</v>
      </c>
      <c r="K139" s="840">
        <f t="shared" si="48"/>
        <v>15622726</v>
      </c>
      <c r="L139" s="842">
        <v>1</v>
      </c>
      <c r="M139" s="840">
        <f t="shared" si="49"/>
        <v>431818</v>
      </c>
      <c r="N139" s="851">
        <f t="shared" si="50"/>
        <v>10</v>
      </c>
      <c r="O139" s="844">
        <f t="shared" si="50"/>
        <v>19918180</v>
      </c>
      <c r="P139" s="844">
        <f t="shared" si="51"/>
        <v>400000</v>
      </c>
      <c r="Q139" s="846"/>
      <c r="R139" s="19"/>
      <c r="S139" s="847">
        <f t="shared" si="52"/>
        <v>1331818</v>
      </c>
      <c r="T139" s="847">
        <f t="shared" si="53"/>
        <v>1931818</v>
      </c>
      <c r="U139" s="847">
        <f t="shared" si="54"/>
        <v>2231818</v>
      </c>
      <c r="V139" s="847">
        <f t="shared" si="55"/>
        <v>431818</v>
      </c>
      <c r="W139" s="856">
        <v>43509</v>
      </c>
      <c r="X139" s="844">
        <v>19918180</v>
      </c>
      <c r="Y139" s="728"/>
      <c r="Z139" s="844">
        <v>0</v>
      </c>
      <c r="AA139" s="444"/>
      <c r="AB139" s="444"/>
      <c r="AC139" s="444"/>
      <c r="AD139" s="444"/>
      <c r="AE139" s="858">
        <f t="shared" si="43"/>
        <v>19918180</v>
      </c>
      <c r="AF139" s="1081">
        <f t="shared" si="56"/>
        <v>0</v>
      </c>
      <c r="AG139" s="788"/>
      <c r="AH139" s="444"/>
    </row>
    <row r="140" spans="1:34" ht="15" hidden="1" customHeight="1" x14ac:dyDescent="0.25">
      <c r="A140" s="848">
        <f t="shared" si="45"/>
        <v>8</v>
      </c>
      <c r="B140" s="833">
        <v>43494</v>
      </c>
      <c r="C140" s="862">
        <f t="shared" si="44"/>
        <v>134</v>
      </c>
      <c r="D140" s="864" t="s">
        <v>48</v>
      </c>
      <c r="E140" s="911" t="s">
        <v>43</v>
      </c>
      <c r="F140" s="850"/>
      <c r="G140" s="838">
        <f t="shared" si="46"/>
        <v>0</v>
      </c>
      <c r="H140" s="839"/>
      <c r="I140" s="840">
        <f t="shared" si="47"/>
        <v>0</v>
      </c>
      <c r="J140" s="841">
        <v>7</v>
      </c>
      <c r="K140" s="840">
        <f t="shared" si="48"/>
        <v>15622726</v>
      </c>
      <c r="L140" s="842">
        <v>3</v>
      </c>
      <c r="M140" s="840">
        <f t="shared" si="49"/>
        <v>1295454</v>
      </c>
      <c r="N140" s="851">
        <f t="shared" si="50"/>
        <v>10</v>
      </c>
      <c r="O140" s="844">
        <f t="shared" si="50"/>
        <v>16918180</v>
      </c>
      <c r="P140" s="844">
        <f t="shared" si="51"/>
        <v>400000</v>
      </c>
      <c r="Q140" s="846"/>
      <c r="R140" s="19"/>
      <c r="S140" s="847">
        <f t="shared" si="52"/>
        <v>1331818</v>
      </c>
      <c r="T140" s="847">
        <f t="shared" si="53"/>
        <v>1931818</v>
      </c>
      <c r="U140" s="847">
        <f t="shared" si="54"/>
        <v>2231818</v>
      </c>
      <c r="V140" s="847">
        <f t="shared" si="55"/>
        <v>431818</v>
      </c>
      <c r="W140" s="856">
        <v>43507</v>
      </c>
      <c r="X140" s="844">
        <v>16918180</v>
      </c>
      <c r="Y140" s="860"/>
      <c r="Z140" s="844">
        <v>0</v>
      </c>
      <c r="AA140" s="860"/>
      <c r="AB140" s="860"/>
      <c r="AC140" s="860"/>
      <c r="AD140" s="860"/>
      <c r="AE140" s="858">
        <f t="shared" si="43"/>
        <v>16918180</v>
      </c>
      <c r="AF140" s="1081">
        <f t="shared" si="56"/>
        <v>0</v>
      </c>
      <c r="AG140" s="728"/>
      <c r="AH140" s="444"/>
    </row>
    <row r="141" spans="1:34" ht="15" hidden="1" customHeight="1" x14ac:dyDescent="0.25">
      <c r="A141" s="848">
        <f t="shared" si="45"/>
        <v>9</v>
      </c>
      <c r="B141" s="833">
        <v>43494</v>
      </c>
      <c r="C141" s="862">
        <f t="shared" si="44"/>
        <v>135</v>
      </c>
      <c r="D141" s="864" t="s">
        <v>42</v>
      </c>
      <c r="E141" s="836" t="s">
        <v>43</v>
      </c>
      <c r="F141" s="850"/>
      <c r="G141" s="838">
        <f t="shared" si="46"/>
        <v>0</v>
      </c>
      <c r="H141" s="839">
        <v>1</v>
      </c>
      <c r="I141" s="840">
        <f t="shared" si="47"/>
        <v>1931818</v>
      </c>
      <c r="J141" s="841">
        <v>8</v>
      </c>
      <c r="K141" s="840">
        <f t="shared" si="48"/>
        <v>17854544</v>
      </c>
      <c r="L141" s="842">
        <v>2</v>
      </c>
      <c r="M141" s="840">
        <f t="shared" si="49"/>
        <v>863636</v>
      </c>
      <c r="N141" s="851">
        <f t="shared" si="50"/>
        <v>11</v>
      </c>
      <c r="O141" s="844">
        <f t="shared" si="50"/>
        <v>20649998</v>
      </c>
      <c r="P141" s="844">
        <f t="shared" si="51"/>
        <v>440000</v>
      </c>
      <c r="Q141" s="846"/>
      <c r="R141" s="19"/>
      <c r="S141" s="847">
        <f t="shared" si="52"/>
        <v>1331818</v>
      </c>
      <c r="T141" s="847">
        <f t="shared" si="53"/>
        <v>1931818</v>
      </c>
      <c r="U141" s="847">
        <f t="shared" si="54"/>
        <v>2231818</v>
      </c>
      <c r="V141" s="847">
        <f t="shared" si="55"/>
        <v>431818</v>
      </c>
      <c r="W141" s="856">
        <v>43495</v>
      </c>
      <c r="X141" s="844">
        <v>20649998</v>
      </c>
      <c r="Y141" s="728"/>
      <c r="Z141" s="844">
        <v>0</v>
      </c>
      <c r="AA141" s="444"/>
      <c r="AB141" s="444"/>
      <c r="AC141" s="444"/>
      <c r="AD141" s="444"/>
      <c r="AE141" s="858">
        <f t="shared" si="43"/>
        <v>20649998</v>
      </c>
      <c r="AF141" s="1081">
        <f t="shared" si="56"/>
        <v>0</v>
      </c>
      <c r="AG141" s="728"/>
      <c r="AH141" s="444"/>
    </row>
    <row r="142" spans="1:34" ht="15" customHeight="1" x14ac:dyDescent="0.25">
      <c r="A142" s="848">
        <v>7</v>
      </c>
      <c r="B142" s="833">
        <v>43494</v>
      </c>
      <c r="C142" s="862">
        <f t="shared" si="44"/>
        <v>136</v>
      </c>
      <c r="D142" s="865" t="s">
        <v>53</v>
      </c>
      <c r="E142" s="836" t="s">
        <v>43</v>
      </c>
      <c r="F142" s="850"/>
      <c r="G142" s="838">
        <f t="shared" si="46"/>
        <v>0</v>
      </c>
      <c r="H142" s="839"/>
      <c r="I142" s="840">
        <f t="shared" si="47"/>
        <v>0</v>
      </c>
      <c r="J142" s="841">
        <v>7</v>
      </c>
      <c r="K142" s="840">
        <f t="shared" si="48"/>
        <v>15622726</v>
      </c>
      <c r="L142" s="842">
        <v>2</v>
      </c>
      <c r="M142" s="840">
        <f t="shared" si="49"/>
        <v>863636</v>
      </c>
      <c r="N142" s="851">
        <f t="shared" si="50"/>
        <v>9</v>
      </c>
      <c r="O142" s="844">
        <f t="shared" si="50"/>
        <v>16486362</v>
      </c>
      <c r="P142" s="844">
        <f t="shared" si="51"/>
        <v>360000</v>
      </c>
      <c r="Q142" s="846"/>
      <c r="R142" s="19"/>
      <c r="S142" s="847">
        <f t="shared" si="52"/>
        <v>1331818</v>
      </c>
      <c r="T142" s="847">
        <f t="shared" si="53"/>
        <v>1931818</v>
      </c>
      <c r="U142" s="847">
        <f t="shared" si="54"/>
        <v>2231818</v>
      </c>
      <c r="V142" s="847">
        <f t="shared" si="55"/>
        <v>431818</v>
      </c>
      <c r="W142" s="856">
        <v>43495</v>
      </c>
      <c r="X142" s="844">
        <v>15000000</v>
      </c>
      <c r="Y142" s="856">
        <v>43497</v>
      </c>
      <c r="Z142" s="844">
        <v>1486366</v>
      </c>
      <c r="AA142" s="444"/>
      <c r="AB142" s="444"/>
      <c r="AC142" s="444"/>
      <c r="AD142" s="444"/>
      <c r="AE142" s="858">
        <f t="shared" si="43"/>
        <v>16486366</v>
      </c>
      <c r="AF142" s="1081">
        <f t="shared" si="56"/>
        <v>-4</v>
      </c>
      <c r="AG142" s="728"/>
      <c r="AH142" s="444"/>
    </row>
    <row r="143" spans="1:34" ht="15" hidden="1" customHeight="1" x14ac:dyDescent="0.25">
      <c r="A143" s="848">
        <f t="shared" si="45"/>
        <v>8</v>
      </c>
      <c r="B143" s="833">
        <v>43494</v>
      </c>
      <c r="C143" s="862">
        <f t="shared" si="44"/>
        <v>137</v>
      </c>
      <c r="D143" s="864" t="s">
        <v>39</v>
      </c>
      <c r="E143" s="836" t="s">
        <v>43</v>
      </c>
      <c r="F143" s="850"/>
      <c r="G143" s="838">
        <f t="shared" si="46"/>
        <v>0</v>
      </c>
      <c r="H143" s="839">
        <v>2</v>
      </c>
      <c r="I143" s="840">
        <f t="shared" si="47"/>
        <v>3863636</v>
      </c>
      <c r="J143" s="841">
        <v>7</v>
      </c>
      <c r="K143" s="840">
        <f t="shared" si="48"/>
        <v>15622726</v>
      </c>
      <c r="L143" s="842">
        <v>2</v>
      </c>
      <c r="M143" s="840">
        <f t="shared" si="49"/>
        <v>863636</v>
      </c>
      <c r="N143" s="851">
        <f t="shared" si="50"/>
        <v>11</v>
      </c>
      <c r="O143" s="844">
        <f t="shared" si="50"/>
        <v>20349998</v>
      </c>
      <c r="P143" s="844">
        <f t="shared" si="51"/>
        <v>440000</v>
      </c>
      <c r="Q143" s="846"/>
      <c r="R143" s="19"/>
      <c r="S143" s="847">
        <f t="shared" si="52"/>
        <v>1331818</v>
      </c>
      <c r="T143" s="847">
        <f t="shared" si="53"/>
        <v>1931818</v>
      </c>
      <c r="U143" s="847">
        <f t="shared" si="54"/>
        <v>2231818</v>
      </c>
      <c r="V143" s="847">
        <f t="shared" si="55"/>
        <v>431818</v>
      </c>
      <c r="W143" s="856">
        <v>43493</v>
      </c>
      <c r="X143" s="844">
        <v>18349998</v>
      </c>
      <c r="Y143" s="856">
        <v>43495</v>
      </c>
      <c r="Z143" s="844">
        <v>2000000</v>
      </c>
      <c r="AA143" s="444"/>
      <c r="AB143" s="444"/>
      <c r="AC143" s="444"/>
      <c r="AD143" s="444"/>
      <c r="AE143" s="858">
        <f t="shared" si="43"/>
        <v>20349998</v>
      </c>
      <c r="AF143" s="1081">
        <f t="shared" si="56"/>
        <v>0</v>
      </c>
      <c r="AG143" s="728"/>
      <c r="AH143" s="444"/>
    </row>
    <row r="144" spans="1:34" ht="15" hidden="1" customHeight="1" x14ac:dyDescent="0.25">
      <c r="A144" s="848">
        <v>8</v>
      </c>
      <c r="B144" s="833">
        <v>43494</v>
      </c>
      <c r="C144" s="862">
        <f t="shared" si="44"/>
        <v>138</v>
      </c>
      <c r="D144" s="864" t="s">
        <v>69</v>
      </c>
      <c r="E144" s="836" t="s">
        <v>57</v>
      </c>
      <c r="F144" s="850"/>
      <c r="G144" s="838">
        <f t="shared" si="46"/>
        <v>0</v>
      </c>
      <c r="H144" s="839">
        <v>1</v>
      </c>
      <c r="I144" s="840">
        <f t="shared" si="47"/>
        <v>1931818</v>
      </c>
      <c r="J144" s="841">
        <v>5</v>
      </c>
      <c r="K144" s="840">
        <f t="shared" si="48"/>
        <v>11159090</v>
      </c>
      <c r="L144" s="842">
        <v>2</v>
      </c>
      <c r="M144" s="840">
        <f t="shared" si="49"/>
        <v>863636</v>
      </c>
      <c r="N144" s="851">
        <f t="shared" si="50"/>
        <v>8</v>
      </c>
      <c r="O144" s="844">
        <f t="shared" si="50"/>
        <v>13954544</v>
      </c>
      <c r="P144" s="844">
        <f t="shared" si="51"/>
        <v>320000</v>
      </c>
      <c r="Q144" s="846"/>
      <c r="R144" s="19"/>
      <c r="S144" s="847">
        <f t="shared" si="52"/>
        <v>1331818</v>
      </c>
      <c r="T144" s="847">
        <f t="shared" si="53"/>
        <v>1931818</v>
      </c>
      <c r="U144" s="847">
        <f t="shared" si="54"/>
        <v>2231818</v>
      </c>
      <c r="V144" s="847">
        <f t="shared" si="55"/>
        <v>431818</v>
      </c>
      <c r="W144" s="856">
        <v>43495</v>
      </c>
      <c r="X144" s="844">
        <v>13954544</v>
      </c>
      <c r="Y144" s="728"/>
      <c r="Z144" s="844">
        <v>0</v>
      </c>
      <c r="AA144" s="444"/>
      <c r="AB144" s="444"/>
      <c r="AC144" s="444"/>
      <c r="AD144" s="444"/>
      <c r="AE144" s="858">
        <f t="shared" si="43"/>
        <v>13954544</v>
      </c>
      <c r="AF144" s="1081">
        <f t="shared" si="56"/>
        <v>0</v>
      </c>
      <c r="AG144" s="728"/>
      <c r="AH144" s="444"/>
    </row>
    <row r="145" spans="1:34" ht="15" hidden="1" customHeight="1" x14ac:dyDescent="0.25">
      <c r="A145" s="848">
        <f t="shared" si="45"/>
        <v>9</v>
      </c>
      <c r="B145" s="833">
        <v>43494</v>
      </c>
      <c r="C145" s="862">
        <f t="shared" si="44"/>
        <v>139</v>
      </c>
      <c r="D145" s="864" t="s">
        <v>71</v>
      </c>
      <c r="E145" s="915" t="s">
        <v>57</v>
      </c>
      <c r="F145" s="850"/>
      <c r="G145" s="838">
        <f t="shared" si="46"/>
        <v>0</v>
      </c>
      <c r="H145" s="839">
        <v>1</v>
      </c>
      <c r="I145" s="840">
        <f t="shared" si="47"/>
        <v>1931818</v>
      </c>
      <c r="J145" s="841">
        <v>6</v>
      </c>
      <c r="K145" s="840">
        <f t="shared" si="48"/>
        <v>13390908</v>
      </c>
      <c r="L145" s="842">
        <v>1</v>
      </c>
      <c r="M145" s="840">
        <f t="shared" si="49"/>
        <v>431818</v>
      </c>
      <c r="N145" s="851">
        <f t="shared" si="50"/>
        <v>8</v>
      </c>
      <c r="O145" s="844">
        <f t="shared" si="50"/>
        <v>15754544</v>
      </c>
      <c r="P145" s="844">
        <f t="shared" si="51"/>
        <v>320000</v>
      </c>
      <c r="Q145" s="846"/>
      <c r="R145" s="19"/>
      <c r="S145" s="847">
        <f t="shared" si="52"/>
        <v>1331818</v>
      </c>
      <c r="T145" s="847">
        <f t="shared" si="53"/>
        <v>1931818</v>
      </c>
      <c r="U145" s="847">
        <f t="shared" si="54"/>
        <v>2231818</v>
      </c>
      <c r="V145" s="847">
        <f t="shared" si="55"/>
        <v>431818</v>
      </c>
      <c r="W145" s="856">
        <v>43496</v>
      </c>
      <c r="X145" s="844">
        <v>7000000</v>
      </c>
      <c r="Y145" s="856">
        <v>43502</v>
      </c>
      <c r="Z145" s="844">
        <v>8754544</v>
      </c>
      <c r="AA145" s="444"/>
      <c r="AB145" s="444"/>
      <c r="AC145" s="444"/>
      <c r="AD145" s="444"/>
      <c r="AE145" s="858">
        <f t="shared" si="43"/>
        <v>15754544</v>
      </c>
      <c r="AF145" s="1081">
        <f t="shared" si="56"/>
        <v>0</v>
      </c>
      <c r="AG145" s="728"/>
      <c r="AH145" s="444"/>
    </row>
    <row r="146" spans="1:34" ht="15" hidden="1" customHeight="1" x14ac:dyDescent="0.25">
      <c r="A146" s="848">
        <v>9</v>
      </c>
      <c r="B146" s="833">
        <v>43494</v>
      </c>
      <c r="C146" s="862">
        <f t="shared" si="44"/>
        <v>140</v>
      </c>
      <c r="D146" s="864" t="s">
        <v>73</v>
      </c>
      <c r="E146" s="911" t="s">
        <v>57</v>
      </c>
      <c r="F146" s="850"/>
      <c r="G146" s="838">
        <f t="shared" si="46"/>
        <v>0</v>
      </c>
      <c r="H146" s="839">
        <v>1</v>
      </c>
      <c r="I146" s="840">
        <f t="shared" si="47"/>
        <v>1931818</v>
      </c>
      <c r="J146" s="841">
        <v>6</v>
      </c>
      <c r="K146" s="840">
        <f t="shared" si="48"/>
        <v>13390908</v>
      </c>
      <c r="L146" s="842">
        <v>1</v>
      </c>
      <c r="M146" s="840">
        <f t="shared" si="49"/>
        <v>431818</v>
      </c>
      <c r="N146" s="851">
        <f t="shared" si="50"/>
        <v>8</v>
      </c>
      <c r="O146" s="844">
        <f t="shared" si="50"/>
        <v>15754544</v>
      </c>
      <c r="P146" s="844">
        <f t="shared" si="51"/>
        <v>320000</v>
      </c>
      <c r="Q146" s="846"/>
      <c r="R146" s="19"/>
      <c r="S146" s="847">
        <f t="shared" si="52"/>
        <v>1331818</v>
      </c>
      <c r="T146" s="847">
        <f t="shared" si="53"/>
        <v>1931818</v>
      </c>
      <c r="U146" s="847">
        <f t="shared" si="54"/>
        <v>2231818</v>
      </c>
      <c r="V146" s="847">
        <f t="shared" si="55"/>
        <v>431818</v>
      </c>
      <c r="W146" s="856">
        <v>43496</v>
      </c>
      <c r="X146" s="844">
        <v>13755000</v>
      </c>
      <c r="Y146" s="856">
        <v>43504</v>
      </c>
      <c r="Z146" s="844">
        <v>1999544</v>
      </c>
      <c r="AA146" s="444"/>
      <c r="AB146" s="444"/>
      <c r="AC146" s="444"/>
      <c r="AD146" s="444"/>
      <c r="AE146" s="858">
        <f t="shared" si="43"/>
        <v>15754544</v>
      </c>
      <c r="AF146" s="1081">
        <f t="shared" si="56"/>
        <v>0</v>
      </c>
      <c r="AG146" s="728"/>
      <c r="AH146" s="444"/>
    </row>
    <row r="147" spans="1:34" ht="15" hidden="1" customHeight="1" thickBot="1" x14ac:dyDescent="0.3">
      <c r="A147" s="848">
        <f t="shared" si="45"/>
        <v>10</v>
      </c>
      <c r="B147" s="833">
        <v>43494</v>
      </c>
      <c r="C147" s="862">
        <f t="shared" si="44"/>
        <v>141</v>
      </c>
      <c r="D147" s="864" t="s">
        <v>39</v>
      </c>
      <c r="E147" s="836" t="s">
        <v>57</v>
      </c>
      <c r="F147" s="850"/>
      <c r="G147" s="838">
        <f t="shared" si="46"/>
        <v>0</v>
      </c>
      <c r="H147" s="839">
        <v>1</v>
      </c>
      <c r="I147" s="840">
        <f t="shared" si="47"/>
        <v>1931818</v>
      </c>
      <c r="J147" s="841">
        <v>6</v>
      </c>
      <c r="K147" s="840">
        <f t="shared" si="48"/>
        <v>13390908</v>
      </c>
      <c r="L147" s="842">
        <v>2</v>
      </c>
      <c r="M147" s="840">
        <f t="shared" si="49"/>
        <v>863636</v>
      </c>
      <c r="N147" s="851">
        <f t="shared" si="50"/>
        <v>9</v>
      </c>
      <c r="O147" s="844">
        <f t="shared" si="50"/>
        <v>16186362</v>
      </c>
      <c r="P147" s="844">
        <f t="shared" si="51"/>
        <v>360000</v>
      </c>
      <c r="Q147" s="846"/>
      <c r="R147" s="19"/>
      <c r="S147" s="847">
        <f t="shared" si="52"/>
        <v>1331818</v>
      </c>
      <c r="T147" s="847">
        <f t="shared" si="53"/>
        <v>1931818</v>
      </c>
      <c r="U147" s="847">
        <f t="shared" si="54"/>
        <v>2231818</v>
      </c>
      <c r="V147" s="847">
        <f t="shared" si="55"/>
        <v>431818</v>
      </c>
      <c r="W147" s="856">
        <v>43495</v>
      </c>
      <c r="X147" s="844">
        <v>16186362</v>
      </c>
      <c r="Y147" s="856">
        <v>43488</v>
      </c>
      <c r="Z147" s="844">
        <v>0</v>
      </c>
      <c r="AA147" s="444"/>
      <c r="AB147" s="444"/>
      <c r="AC147" s="444"/>
      <c r="AD147" s="444"/>
      <c r="AE147" s="858">
        <f t="shared" si="43"/>
        <v>16186362</v>
      </c>
      <c r="AF147" s="1081">
        <f t="shared" si="56"/>
        <v>0</v>
      </c>
      <c r="AG147" s="728"/>
      <c r="AH147" s="444"/>
    </row>
    <row r="148" spans="1:34" ht="15" hidden="1" customHeight="1" x14ac:dyDescent="0.25">
      <c r="A148" s="832">
        <v>1</v>
      </c>
      <c r="B148" s="833">
        <v>43495</v>
      </c>
      <c r="C148" s="862">
        <v>142</v>
      </c>
      <c r="D148" s="864" t="s">
        <v>79</v>
      </c>
      <c r="E148" s="836" t="s">
        <v>31</v>
      </c>
      <c r="F148" s="945">
        <v>10</v>
      </c>
      <c r="G148" s="838">
        <f t="shared" si="46"/>
        <v>13318180</v>
      </c>
      <c r="H148" s="839"/>
      <c r="I148" s="946">
        <f t="shared" si="47"/>
        <v>0</v>
      </c>
      <c r="J148" s="947"/>
      <c r="K148" s="946">
        <f t="shared" si="48"/>
        <v>0</v>
      </c>
      <c r="L148" s="948"/>
      <c r="M148" s="946">
        <f t="shared" si="49"/>
        <v>0</v>
      </c>
      <c r="N148" s="843">
        <f t="shared" si="50"/>
        <v>10</v>
      </c>
      <c r="O148" s="844">
        <f t="shared" si="50"/>
        <v>13318180</v>
      </c>
      <c r="P148" s="844">
        <f t="shared" si="51"/>
        <v>400000</v>
      </c>
      <c r="Q148" s="846"/>
      <c r="R148" s="19"/>
      <c r="S148" s="847">
        <f t="shared" si="52"/>
        <v>1331818</v>
      </c>
      <c r="T148" s="847">
        <f t="shared" si="53"/>
        <v>1931818</v>
      </c>
      <c r="U148" s="847">
        <f t="shared" si="54"/>
        <v>2231818</v>
      </c>
      <c r="V148" s="847">
        <f t="shared" si="55"/>
        <v>431818</v>
      </c>
      <c r="W148" s="856">
        <v>43496</v>
      </c>
      <c r="X148" s="844">
        <v>13318180</v>
      </c>
      <c r="Y148" s="856"/>
      <c r="Z148" s="844">
        <v>0</v>
      </c>
      <c r="AA148" s="844"/>
      <c r="AB148" s="857"/>
      <c r="AC148" s="857"/>
      <c r="AD148" s="444"/>
      <c r="AE148" s="858">
        <f>X148+Z148+AB148+AD148</f>
        <v>13318180</v>
      </c>
      <c r="AF148" s="1081">
        <f t="shared" si="56"/>
        <v>0</v>
      </c>
      <c r="AG148" s="728"/>
      <c r="AH148" s="444"/>
    </row>
    <row r="149" spans="1:34" ht="15" customHeight="1" thickBot="1" x14ac:dyDescent="0.3">
      <c r="A149" s="848">
        <f>+A148+1</f>
        <v>2</v>
      </c>
      <c r="B149" s="833">
        <f>+B148</f>
        <v>43495</v>
      </c>
      <c r="C149" s="849">
        <f>+C148+1</f>
        <v>143</v>
      </c>
      <c r="D149" s="910" t="s">
        <v>82</v>
      </c>
      <c r="E149" s="836" t="s">
        <v>31</v>
      </c>
      <c r="F149" s="945">
        <v>10</v>
      </c>
      <c r="G149" s="838">
        <f t="shared" si="46"/>
        <v>13318180</v>
      </c>
      <c r="H149" s="839"/>
      <c r="I149" s="946">
        <f t="shared" si="47"/>
        <v>0</v>
      </c>
      <c r="J149" s="947"/>
      <c r="K149" s="946">
        <f t="shared" si="48"/>
        <v>0</v>
      </c>
      <c r="L149" s="948"/>
      <c r="M149" s="946">
        <f t="shared" si="49"/>
        <v>0</v>
      </c>
      <c r="N149" s="851">
        <f t="shared" si="50"/>
        <v>10</v>
      </c>
      <c r="O149" s="844">
        <f t="shared" si="50"/>
        <v>13318180</v>
      </c>
      <c r="P149" s="844">
        <f t="shared" si="51"/>
        <v>400000</v>
      </c>
      <c r="Q149" s="846"/>
      <c r="R149" s="19"/>
      <c r="S149" s="847">
        <f t="shared" si="52"/>
        <v>1331818</v>
      </c>
      <c r="T149" s="847">
        <f t="shared" si="53"/>
        <v>1931818</v>
      </c>
      <c r="U149" s="847">
        <f t="shared" si="54"/>
        <v>2231818</v>
      </c>
      <c r="V149" s="847">
        <f t="shared" si="55"/>
        <v>431818</v>
      </c>
      <c r="W149" s="856">
        <v>43509</v>
      </c>
      <c r="X149" s="844">
        <v>81820</v>
      </c>
      <c r="Y149" s="844"/>
      <c r="Z149" s="844">
        <v>0</v>
      </c>
      <c r="AA149" s="844"/>
      <c r="AB149" s="857"/>
      <c r="AC149" s="857"/>
      <c r="AD149" s="444"/>
      <c r="AE149" s="858">
        <f t="shared" ref="AE149:AE168" si="57">X149+Z149+AB149+AD149</f>
        <v>81820</v>
      </c>
      <c r="AF149" s="1081">
        <f t="shared" si="56"/>
        <v>13236360</v>
      </c>
      <c r="AG149" s="445" t="s">
        <v>188</v>
      </c>
      <c r="AH149" s="444"/>
    </row>
    <row r="150" spans="1:34" ht="15" hidden="1" customHeight="1" x14ac:dyDescent="0.25">
      <c r="A150" s="930">
        <f t="shared" ref="A150:A168" si="58">+A149+1</f>
        <v>3</v>
      </c>
      <c r="B150" s="949">
        <f t="shared" ref="B150:B168" si="59">+B149</f>
        <v>43495</v>
      </c>
      <c r="C150" s="849">
        <f t="shared" ref="C150:C168" si="60">+C149+1</f>
        <v>144</v>
      </c>
      <c r="D150" s="864" t="s">
        <v>93</v>
      </c>
      <c r="E150" s="836" t="s">
        <v>31</v>
      </c>
      <c r="F150" s="945">
        <v>5</v>
      </c>
      <c r="G150" s="838">
        <f t="shared" si="46"/>
        <v>6659090</v>
      </c>
      <c r="H150" s="839"/>
      <c r="I150" s="946">
        <f t="shared" si="47"/>
        <v>0</v>
      </c>
      <c r="J150" s="947">
        <v>5</v>
      </c>
      <c r="K150" s="951">
        <f t="shared" si="48"/>
        <v>11159090</v>
      </c>
      <c r="L150" s="952"/>
      <c r="M150" s="951">
        <f t="shared" si="49"/>
        <v>0</v>
      </c>
      <c r="N150" s="940">
        <f t="shared" si="50"/>
        <v>10</v>
      </c>
      <c r="O150" s="941">
        <f t="shared" si="50"/>
        <v>17818180</v>
      </c>
      <c r="P150" s="844">
        <f t="shared" si="51"/>
        <v>400000</v>
      </c>
      <c r="Q150" s="846"/>
      <c r="R150" s="19"/>
      <c r="S150" s="847">
        <f t="shared" si="52"/>
        <v>1331818</v>
      </c>
      <c r="T150" s="847">
        <f t="shared" si="53"/>
        <v>1931818</v>
      </c>
      <c r="U150" s="847">
        <f t="shared" si="54"/>
        <v>2231818</v>
      </c>
      <c r="V150" s="847">
        <f t="shared" si="55"/>
        <v>431818</v>
      </c>
      <c r="W150" s="856">
        <v>43507</v>
      </c>
      <c r="X150" s="844">
        <v>17818180</v>
      </c>
      <c r="Y150" s="834"/>
      <c r="Z150" s="844">
        <v>0</v>
      </c>
      <c r="AA150" s="844"/>
      <c r="AB150" s="857"/>
      <c r="AC150" s="857"/>
      <c r="AD150" s="444"/>
      <c r="AE150" s="858">
        <f t="shared" si="57"/>
        <v>17818180</v>
      </c>
      <c r="AF150" s="1081">
        <f t="shared" si="56"/>
        <v>0</v>
      </c>
      <c r="AG150" s="728"/>
      <c r="AH150" s="444"/>
    </row>
    <row r="151" spans="1:34" ht="15" hidden="1" customHeight="1" x14ac:dyDescent="0.25">
      <c r="A151" s="930">
        <f t="shared" si="58"/>
        <v>4</v>
      </c>
      <c r="B151" s="949">
        <f t="shared" si="59"/>
        <v>43495</v>
      </c>
      <c r="C151" s="953">
        <f t="shared" si="60"/>
        <v>145</v>
      </c>
      <c r="D151" s="931" t="s">
        <v>32</v>
      </c>
      <c r="E151" s="932" t="s">
        <v>31</v>
      </c>
      <c r="F151" s="954">
        <v>4</v>
      </c>
      <c r="G151" s="935">
        <f t="shared" si="46"/>
        <v>5327272</v>
      </c>
      <c r="H151" s="936"/>
      <c r="I151" s="951">
        <f t="shared" si="47"/>
        <v>0</v>
      </c>
      <c r="J151" s="950">
        <v>4</v>
      </c>
      <c r="K151" s="951">
        <f t="shared" si="48"/>
        <v>8927272</v>
      </c>
      <c r="L151" s="952"/>
      <c r="M151" s="951">
        <f t="shared" si="49"/>
        <v>0</v>
      </c>
      <c r="N151" s="940">
        <f t="shared" si="50"/>
        <v>8</v>
      </c>
      <c r="O151" s="941">
        <f t="shared" si="50"/>
        <v>14254544</v>
      </c>
      <c r="P151" s="941">
        <f t="shared" si="51"/>
        <v>320000</v>
      </c>
      <c r="Q151" s="942"/>
      <c r="R151" s="277"/>
      <c r="S151" s="943">
        <f t="shared" si="52"/>
        <v>1331818</v>
      </c>
      <c r="T151" s="943">
        <f t="shared" si="53"/>
        <v>1931818</v>
      </c>
      <c r="U151" s="943">
        <f t="shared" si="54"/>
        <v>2231818</v>
      </c>
      <c r="V151" s="943">
        <f t="shared" si="55"/>
        <v>431818</v>
      </c>
      <c r="W151" s="856">
        <v>43497</v>
      </c>
      <c r="X151" s="844">
        <v>3254544</v>
      </c>
      <c r="Y151" s="856">
        <v>43500</v>
      </c>
      <c r="Z151" s="844">
        <v>10000000</v>
      </c>
      <c r="AA151" s="856">
        <v>43500</v>
      </c>
      <c r="AB151" s="857">
        <v>1000000</v>
      </c>
      <c r="AC151" s="857"/>
      <c r="AD151" s="444"/>
      <c r="AE151" s="858">
        <f t="shared" si="57"/>
        <v>14254544</v>
      </c>
      <c r="AF151" s="1081">
        <f t="shared" si="56"/>
        <v>0</v>
      </c>
      <c r="AG151" s="728"/>
      <c r="AH151" s="444"/>
    </row>
    <row r="152" spans="1:34" ht="15" hidden="1" customHeight="1" x14ac:dyDescent="0.25">
      <c r="A152" s="848">
        <f t="shared" si="58"/>
        <v>5</v>
      </c>
      <c r="B152" s="833">
        <f t="shared" si="59"/>
        <v>43495</v>
      </c>
      <c r="C152" s="849">
        <f t="shared" si="60"/>
        <v>146</v>
      </c>
      <c r="D152" s="864" t="s">
        <v>36</v>
      </c>
      <c r="E152" s="836" t="s">
        <v>31</v>
      </c>
      <c r="F152" s="945">
        <v>9</v>
      </c>
      <c r="G152" s="838">
        <f t="shared" si="46"/>
        <v>11986362</v>
      </c>
      <c r="H152" s="839"/>
      <c r="I152" s="946">
        <f t="shared" si="47"/>
        <v>0</v>
      </c>
      <c r="J152" s="947"/>
      <c r="K152" s="946">
        <f t="shared" si="48"/>
        <v>0</v>
      </c>
      <c r="L152" s="948"/>
      <c r="M152" s="946">
        <f t="shared" si="49"/>
        <v>0</v>
      </c>
      <c r="N152" s="851">
        <f t="shared" si="50"/>
        <v>9</v>
      </c>
      <c r="O152" s="844">
        <f t="shared" si="50"/>
        <v>11986362</v>
      </c>
      <c r="P152" s="844">
        <f t="shared" si="51"/>
        <v>360000</v>
      </c>
      <c r="Q152" s="846"/>
      <c r="R152" s="19"/>
      <c r="S152" s="847">
        <f t="shared" si="52"/>
        <v>1331818</v>
      </c>
      <c r="T152" s="847">
        <f t="shared" si="53"/>
        <v>1931818</v>
      </c>
      <c r="U152" s="847">
        <f t="shared" si="54"/>
        <v>2231818</v>
      </c>
      <c r="V152" s="847">
        <f t="shared" si="55"/>
        <v>431818</v>
      </c>
      <c r="W152" s="856">
        <v>43496</v>
      </c>
      <c r="X152" s="844">
        <v>11986362</v>
      </c>
      <c r="Y152" s="844"/>
      <c r="Z152" s="844">
        <v>0</v>
      </c>
      <c r="AA152" s="844"/>
      <c r="AB152" s="857"/>
      <c r="AC152" s="857"/>
      <c r="AD152" s="444"/>
      <c r="AE152" s="858">
        <f t="shared" si="57"/>
        <v>11986362</v>
      </c>
      <c r="AF152" s="1081">
        <f t="shared" si="56"/>
        <v>0</v>
      </c>
      <c r="AG152" s="728"/>
      <c r="AH152" s="444"/>
    </row>
    <row r="153" spans="1:34" ht="15" hidden="1" customHeight="1" x14ac:dyDescent="0.25">
      <c r="A153" s="848">
        <f t="shared" si="58"/>
        <v>6</v>
      </c>
      <c r="B153" s="833">
        <f t="shared" si="59"/>
        <v>43495</v>
      </c>
      <c r="C153" s="849">
        <f t="shared" si="60"/>
        <v>147</v>
      </c>
      <c r="D153" s="864" t="s">
        <v>34</v>
      </c>
      <c r="E153" s="836" t="s">
        <v>31</v>
      </c>
      <c r="F153" s="955">
        <v>5</v>
      </c>
      <c r="G153" s="838">
        <f t="shared" si="46"/>
        <v>6659090</v>
      </c>
      <c r="H153" s="839"/>
      <c r="I153" s="946">
        <f t="shared" si="47"/>
        <v>0</v>
      </c>
      <c r="J153" s="947">
        <v>5</v>
      </c>
      <c r="K153" s="946">
        <f t="shared" si="48"/>
        <v>11159090</v>
      </c>
      <c r="L153" s="948"/>
      <c r="M153" s="946">
        <f t="shared" si="49"/>
        <v>0</v>
      </c>
      <c r="N153" s="851">
        <f t="shared" si="50"/>
        <v>10</v>
      </c>
      <c r="O153" s="844">
        <f t="shared" si="50"/>
        <v>17818180</v>
      </c>
      <c r="P153" s="844">
        <f t="shared" si="51"/>
        <v>400000</v>
      </c>
      <c r="Q153" s="846"/>
      <c r="R153" s="19"/>
      <c r="S153" s="847">
        <f t="shared" si="52"/>
        <v>1331818</v>
      </c>
      <c r="T153" s="847">
        <f t="shared" si="53"/>
        <v>1931818</v>
      </c>
      <c r="U153" s="847">
        <f t="shared" si="54"/>
        <v>2231818</v>
      </c>
      <c r="V153" s="847">
        <f t="shared" si="55"/>
        <v>431818</v>
      </c>
      <c r="W153" s="856">
        <v>43496</v>
      </c>
      <c r="X153" s="844">
        <v>17818180</v>
      </c>
      <c r="Y153" s="844"/>
      <c r="Z153" s="844">
        <v>0</v>
      </c>
      <c r="AA153" s="844"/>
      <c r="AB153" s="857"/>
      <c r="AC153" s="857"/>
      <c r="AD153" s="444"/>
      <c r="AE153" s="858">
        <f t="shared" si="57"/>
        <v>17818180</v>
      </c>
      <c r="AF153" s="1081">
        <f t="shared" si="56"/>
        <v>0</v>
      </c>
      <c r="AG153" s="728"/>
      <c r="AH153" s="444"/>
    </row>
    <row r="154" spans="1:34" ht="15" hidden="1" customHeight="1" x14ac:dyDescent="0.25">
      <c r="A154" s="848">
        <f t="shared" si="58"/>
        <v>7</v>
      </c>
      <c r="B154" s="833">
        <f t="shared" si="59"/>
        <v>43495</v>
      </c>
      <c r="C154" s="849">
        <f t="shared" si="60"/>
        <v>148</v>
      </c>
      <c r="D154" s="865" t="s">
        <v>40</v>
      </c>
      <c r="E154" s="836" t="s">
        <v>31</v>
      </c>
      <c r="F154" s="945">
        <v>5</v>
      </c>
      <c r="G154" s="838">
        <f t="shared" si="46"/>
        <v>6659090</v>
      </c>
      <c r="H154" s="839"/>
      <c r="I154" s="946">
        <f t="shared" si="47"/>
        <v>0</v>
      </c>
      <c r="J154" s="947">
        <v>5</v>
      </c>
      <c r="K154" s="946">
        <f t="shared" si="48"/>
        <v>11159090</v>
      </c>
      <c r="L154" s="948"/>
      <c r="M154" s="946">
        <f t="shared" si="49"/>
        <v>0</v>
      </c>
      <c r="N154" s="851">
        <f t="shared" si="50"/>
        <v>10</v>
      </c>
      <c r="O154" s="844">
        <f t="shared" si="50"/>
        <v>17818180</v>
      </c>
      <c r="P154" s="844">
        <f t="shared" si="51"/>
        <v>400000</v>
      </c>
      <c r="Q154" s="846"/>
      <c r="R154" s="19"/>
      <c r="S154" s="847">
        <f t="shared" si="52"/>
        <v>1331818</v>
      </c>
      <c r="T154" s="847">
        <f t="shared" si="53"/>
        <v>1931818</v>
      </c>
      <c r="U154" s="847">
        <f t="shared" si="54"/>
        <v>2231818</v>
      </c>
      <c r="V154" s="847">
        <f t="shared" si="55"/>
        <v>431818</v>
      </c>
      <c r="W154" s="856">
        <v>43496</v>
      </c>
      <c r="X154" s="844">
        <v>10000000</v>
      </c>
      <c r="Y154" s="856">
        <v>43511</v>
      </c>
      <c r="Z154" s="844">
        <v>7818180</v>
      </c>
      <c r="AA154" s="844"/>
      <c r="AB154" s="857"/>
      <c r="AC154" s="857"/>
      <c r="AD154" s="444"/>
      <c r="AE154" s="858">
        <f t="shared" si="57"/>
        <v>17818180</v>
      </c>
      <c r="AF154" s="1081">
        <f t="shared" si="56"/>
        <v>0</v>
      </c>
      <c r="AG154" s="728"/>
      <c r="AH154" s="444"/>
    </row>
    <row r="155" spans="1:34" ht="15" hidden="1" customHeight="1" x14ac:dyDescent="0.25">
      <c r="A155" s="848">
        <f t="shared" si="58"/>
        <v>8</v>
      </c>
      <c r="B155" s="833">
        <f t="shared" si="59"/>
        <v>43495</v>
      </c>
      <c r="C155" s="849">
        <f t="shared" si="60"/>
        <v>149</v>
      </c>
      <c r="D155" s="864" t="s">
        <v>30</v>
      </c>
      <c r="E155" s="836" t="s">
        <v>31</v>
      </c>
      <c r="F155" s="945">
        <v>5</v>
      </c>
      <c r="G155" s="838">
        <f t="shared" si="46"/>
        <v>6659090</v>
      </c>
      <c r="H155" s="839"/>
      <c r="I155" s="946">
        <f t="shared" si="47"/>
        <v>0</v>
      </c>
      <c r="J155" s="947">
        <v>4</v>
      </c>
      <c r="K155" s="946">
        <f t="shared" si="48"/>
        <v>8927272</v>
      </c>
      <c r="L155" s="948"/>
      <c r="M155" s="946">
        <f t="shared" si="49"/>
        <v>0</v>
      </c>
      <c r="N155" s="851">
        <f t="shared" si="50"/>
        <v>9</v>
      </c>
      <c r="O155" s="844">
        <f t="shared" si="50"/>
        <v>15586362</v>
      </c>
      <c r="P155" s="844">
        <f t="shared" si="51"/>
        <v>360000</v>
      </c>
      <c r="Q155" s="846"/>
      <c r="R155" s="19"/>
      <c r="S155" s="847">
        <f t="shared" si="52"/>
        <v>1331818</v>
      </c>
      <c r="T155" s="847">
        <f t="shared" si="53"/>
        <v>1931818</v>
      </c>
      <c r="U155" s="847">
        <f t="shared" si="54"/>
        <v>2231818</v>
      </c>
      <c r="V155" s="847">
        <f t="shared" si="55"/>
        <v>431818</v>
      </c>
      <c r="W155" s="856">
        <v>43510</v>
      </c>
      <c r="X155" s="844">
        <v>15586362</v>
      </c>
      <c r="Y155" s="860"/>
      <c r="Z155" s="844">
        <v>0</v>
      </c>
      <c r="AA155" s="860"/>
      <c r="AB155" s="860"/>
      <c r="AC155" s="860"/>
      <c r="AD155" s="860"/>
      <c r="AE155" s="858">
        <f t="shared" si="57"/>
        <v>15586362</v>
      </c>
      <c r="AF155" s="1081">
        <f t="shared" si="56"/>
        <v>0</v>
      </c>
      <c r="AG155" s="728"/>
      <c r="AH155" s="444"/>
    </row>
    <row r="156" spans="1:34" ht="15" hidden="1" customHeight="1" x14ac:dyDescent="0.25">
      <c r="A156" s="848">
        <f t="shared" si="58"/>
        <v>9</v>
      </c>
      <c r="B156" s="833">
        <f t="shared" si="59"/>
        <v>43495</v>
      </c>
      <c r="C156" s="849">
        <f t="shared" si="60"/>
        <v>150</v>
      </c>
      <c r="D156" s="865" t="s">
        <v>42</v>
      </c>
      <c r="E156" s="836" t="s">
        <v>43</v>
      </c>
      <c r="F156" s="945">
        <v>10</v>
      </c>
      <c r="G156" s="838">
        <f t="shared" si="46"/>
        <v>13318180</v>
      </c>
      <c r="H156" s="839"/>
      <c r="I156" s="946">
        <f t="shared" si="47"/>
        <v>0</v>
      </c>
      <c r="J156" s="947"/>
      <c r="K156" s="946">
        <f t="shared" si="48"/>
        <v>0</v>
      </c>
      <c r="L156" s="948"/>
      <c r="M156" s="946">
        <f t="shared" si="49"/>
        <v>0</v>
      </c>
      <c r="N156" s="851">
        <f t="shared" si="50"/>
        <v>10</v>
      </c>
      <c r="O156" s="844">
        <f t="shared" si="50"/>
        <v>13318180</v>
      </c>
      <c r="P156" s="844">
        <f t="shared" si="51"/>
        <v>400000</v>
      </c>
      <c r="Q156" s="846"/>
      <c r="R156" s="19"/>
      <c r="S156" s="847">
        <f t="shared" si="52"/>
        <v>1331818</v>
      </c>
      <c r="T156" s="847">
        <f t="shared" si="53"/>
        <v>1931818</v>
      </c>
      <c r="U156" s="847">
        <f t="shared" si="54"/>
        <v>2231818</v>
      </c>
      <c r="V156" s="847">
        <f t="shared" si="55"/>
        <v>431818</v>
      </c>
      <c r="W156" s="856">
        <v>43509</v>
      </c>
      <c r="X156" s="844">
        <v>13318180</v>
      </c>
      <c r="Y156" s="728"/>
      <c r="Z156" s="844">
        <v>0</v>
      </c>
      <c r="AA156" s="444"/>
      <c r="AB156" s="444"/>
      <c r="AC156" s="444"/>
      <c r="AD156" s="444"/>
      <c r="AE156" s="858">
        <f t="shared" si="57"/>
        <v>13318180</v>
      </c>
      <c r="AF156" s="1081">
        <f t="shared" si="56"/>
        <v>0</v>
      </c>
      <c r="AG156" s="728"/>
      <c r="AH156" s="444"/>
    </row>
    <row r="157" spans="1:34" ht="15" hidden="1" customHeight="1" x14ac:dyDescent="0.25">
      <c r="A157" s="848">
        <f t="shared" si="58"/>
        <v>10</v>
      </c>
      <c r="B157" s="833">
        <f t="shared" si="59"/>
        <v>43495</v>
      </c>
      <c r="C157" s="849">
        <f t="shared" si="60"/>
        <v>151</v>
      </c>
      <c r="D157" s="864" t="s">
        <v>53</v>
      </c>
      <c r="E157" s="836" t="s">
        <v>43</v>
      </c>
      <c r="F157" s="945">
        <v>5</v>
      </c>
      <c r="G157" s="838">
        <f t="shared" si="46"/>
        <v>6659090</v>
      </c>
      <c r="H157" s="839"/>
      <c r="I157" s="946">
        <f t="shared" si="47"/>
        <v>0</v>
      </c>
      <c r="J157" s="947"/>
      <c r="K157" s="946">
        <f t="shared" si="48"/>
        <v>0</v>
      </c>
      <c r="L157" s="948"/>
      <c r="M157" s="946">
        <f t="shared" si="49"/>
        <v>0</v>
      </c>
      <c r="N157" s="851">
        <f t="shared" si="50"/>
        <v>5</v>
      </c>
      <c r="O157" s="844">
        <f t="shared" si="50"/>
        <v>6659090</v>
      </c>
      <c r="P157" s="844">
        <f t="shared" si="51"/>
        <v>200000</v>
      </c>
      <c r="Q157" s="846"/>
      <c r="R157" s="19"/>
      <c r="S157" s="847">
        <f t="shared" si="52"/>
        <v>1331818</v>
      </c>
      <c r="T157" s="847">
        <f t="shared" si="53"/>
        <v>1931818</v>
      </c>
      <c r="U157" s="847">
        <f t="shared" si="54"/>
        <v>2231818</v>
      </c>
      <c r="V157" s="847">
        <f t="shared" si="55"/>
        <v>431818</v>
      </c>
      <c r="W157" s="856">
        <v>43496</v>
      </c>
      <c r="X157" s="844">
        <v>6659090</v>
      </c>
      <c r="Y157" s="860"/>
      <c r="Z157" s="844">
        <v>0</v>
      </c>
      <c r="AA157" s="860"/>
      <c r="AB157" s="860"/>
      <c r="AC157" s="860"/>
      <c r="AD157" s="860"/>
      <c r="AE157" s="858">
        <f t="shared" si="57"/>
        <v>6659090</v>
      </c>
      <c r="AF157" s="1081">
        <f t="shared" si="56"/>
        <v>0</v>
      </c>
      <c r="AG157" s="728"/>
      <c r="AH157" s="444"/>
    </row>
    <row r="158" spans="1:34" ht="15" hidden="1" customHeight="1" x14ac:dyDescent="0.25">
      <c r="A158" s="848">
        <f t="shared" si="58"/>
        <v>11</v>
      </c>
      <c r="B158" s="833">
        <f t="shared" si="59"/>
        <v>43495</v>
      </c>
      <c r="C158" s="849">
        <f t="shared" si="60"/>
        <v>152</v>
      </c>
      <c r="D158" s="864" t="s">
        <v>50</v>
      </c>
      <c r="E158" s="836" t="s">
        <v>43</v>
      </c>
      <c r="F158" s="945">
        <v>5</v>
      </c>
      <c r="G158" s="838">
        <f t="shared" si="46"/>
        <v>6659090</v>
      </c>
      <c r="H158" s="839"/>
      <c r="I158" s="946">
        <f t="shared" si="47"/>
        <v>0</v>
      </c>
      <c r="J158" s="947"/>
      <c r="K158" s="946">
        <f t="shared" si="48"/>
        <v>0</v>
      </c>
      <c r="L158" s="948"/>
      <c r="M158" s="946">
        <f t="shared" si="49"/>
        <v>0</v>
      </c>
      <c r="N158" s="851">
        <f t="shared" si="50"/>
        <v>5</v>
      </c>
      <c r="O158" s="844">
        <f t="shared" si="50"/>
        <v>6659090</v>
      </c>
      <c r="P158" s="844">
        <f t="shared" si="51"/>
        <v>200000</v>
      </c>
      <c r="Q158" s="846"/>
      <c r="R158" s="19"/>
      <c r="S158" s="847">
        <f t="shared" si="52"/>
        <v>1331818</v>
      </c>
      <c r="T158" s="847">
        <f t="shared" si="53"/>
        <v>1931818</v>
      </c>
      <c r="U158" s="847">
        <f t="shared" si="54"/>
        <v>2231818</v>
      </c>
      <c r="V158" s="847">
        <f t="shared" si="55"/>
        <v>431818</v>
      </c>
      <c r="W158" s="856">
        <v>43496</v>
      </c>
      <c r="X158" s="844">
        <v>6659090</v>
      </c>
      <c r="Y158" s="728"/>
      <c r="Z158" s="844">
        <v>0</v>
      </c>
      <c r="AA158" s="444"/>
      <c r="AB158" s="444"/>
      <c r="AC158" s="444"/>
      <c r="AD158" s="444"/>
      <c r="AE158" s="858">
        <f t="shared" si="57"/>
        <v>6659090</v>
      </c>
      <c r="AF158" s="1081">
        <f t="shared" si="56"/>
        <v>0</v>
      </c>
      <c r="AG158" s="728"/>
      <c r="AH158" s="444"/>
    </row>
    <row r="159" spans="1:34" ht="15" hidden="1" customHeight="1" x14ac:dyDescent="0.25">
      <c r="A159" s="848">
        <f t="shared" si="58"/>
        <v>12</v>
      </c>
      <c r="B159" s="833">
        <f t="shared" si="59"/>
        <v>43495</v>
      </c>
      <c r="C159" s="849">
        <f t="shared" si="60"/>
        <v>153</v>
      </c>
      <c r="D159" s="864" t="s">
        <v>51</v>
      </c>
      <c r="E159" s="836" t="s">
        <v>43</v>
      </c>
      <c r="F159" s="945">
        <v>6</v>
      </c>
      <c r="G159" s="838">
        <f t="shared" si="46"/>
        <v>7990908</v>
      </c>
      <c r="H159" s="839"/>
      <c r="I159" s="946">
        <f t="shared" si="47"/>
        <v>0</v>
      </c>
      <c r="J159" s="947">
        <v>4</v>
      </c>
      <c r="K159" s="946">
        <f t="shared" si="48"/>
        <v>8927272</v>
      </c>
      <c r="L159" s="948"/>
      <c r="M159" s="946">
        <f t="shared" si="49"/>
        <v>0</v>
      </c>
      <c r="N159" s="851">
        <f t="shared" si="50"/>
        <v>10</v>
      </c>
      <c r="O159" s="844">
        <f t="shared" si="50"/>
        <v>16918180</v>
      </c>
      <c r="P159" s="844">
        <f t="shared" si="51"/>
        <v>400000</v>
      </c>
      <c r="Q159" s="846"/>
      <c r="R159" s="19"/>
      <c r="S159" s="847">
        <f t="shared" si="52"/>
        <v>1331818</v>
      </c>
      <c r="T159" s="847">
        <f t="shared" si="53"/>
        <v>1931818</v>
      </c>
      <c r="U159" s="847">
        <f t="shared" si="54"/>
        <v>2231818</v>
      </c>
      <c r="V159" s="847">
        <f t="shared" si="55"/>
        <v>431818</v>
      </c>
      <c r="W159" s="856">
        <v>43497</v>
      </c>
      <c r="X159" s="844">
        <v>16918180</v>
      </c>
      <c r="Y159" s="856"/>
      <c r="Z159" s="844">
        <v>0</v>
      </c>
      <c r="AA159" s="444"/>
      <c r="AB159" s="444"/>
      <c r="AC159" s="444"/>
      <c r="AD159" s="444"/>
      <c r="AE159" s="858">
        <f t="shared" si="57"/>
        <v>16918180</v>
      </c>
      <c r="AF159" s="1081">
        <f t="shared" si="56"/>
        <v>0</v>
      </c>
      <c r="AG159" s="728"/>
      <c r="AH159" s="444"/>
    </row>
    <row r="160" spans="1:34" ht="15" hidden="1" customHeight="1" x14ac:dyDescent="0.25">
      <c r="A160" s="848">
        <f t="shared" si="58"/>
        <v>13</v>
      </c>
      <c r="B160" s="833">
        <f t="shared" si="59"/>
        <v>43495</v>
      </c>
      <c r="C160" s="849">
        <f t="shared" si="60"/>
        <v>154</v>
      </c>
      <c r="D160" s="864" t="s">
        <v>44</v>
      </c>
      <c r="E160" s="836" t="s">
        <v>43</v>
      </c>
      <c r="F160" s="945">
        <v>5</v>
      </c>
      <c r="G160" s="838">
        <f t="shared" si="46"/>
        <v>6659090</v>
      </c>
      <c r="H160" s="839"/>
      <c r="I160" s="946">
        <f t="shared" si="47"/>
        <v>0</v>
      </c>
      <c r="J160" s="947">
        <v>5</v>
      </c>
      <c r="K160" s="946">
        <f t="shared" si="48"/>
        <v>11159090</v>
      </c>
      <c r="L160" s="948"/>
      <c r="M160" s="946">
        <f t="shared" si="49"/>
        <v>0</v>
      </c>
      <c r="N160" s="851">
        <f t="shared" si="50"/>
        <v>10</v>
      </c>
      <c r="O160" s="844">
        <f t="shared" si="50"/>
        <v>17818180</v>
      </c>
      <c r="P160" s="844">
        <f t="shared" si="51"/>
        <v>400000</v>
      </c>
      <c r="Q160" s="846"/>
      <c r="R160" s="19"/>
      <c r="S160" s="847">
        <f t="shared" si="52"/>
        <v>1331818</v>
      </c>
      <c r="T160" s="847">
        <f t="shared" si="53"/>
        <v>1931818</v>
      </c>
      <c r="U160" s="847">
        <f t="shared" si="54"/>
        <v>2231818</v>
      </c>
      <c r="V160" s="847">
        <f t="shared" si="55"/>
        <v>431818</v>
      </c>
      <c r="W160" s="856">
        <v>43500</v>
      </c>
      <c r="X160" s="844">
        <v>17818180</v>
      </c>
      <c r="Y160" s="728"/>
      <c r="Z160" s="844">
        <v>0</v>
      </c>
      <c r="AA160" s="444"/>
      <c r="AB160" s="444"/>
      <c r="AC160" s="444"/>
      <c r="AD160" s="444"/>
      <c r="AE160" s="858">
        <f t="shared" si="57"/>
        <v>17818180</v>
      </c>
      <c r="AF160" s="1081">
        <f t="shared" si="56"/>
        <v>0</v>
      </c>
      <c r="AG160" s="728"/>
      <c r="AH160" s="444"/>
    </row>
    <row r="161" spans="1:34" ht="15" hidden="1" customHeight="1" x14ac:dyDescent="0.25">
      <c r="A161" s="848">
        <f t="shared" si="58"/>
        <v>14</v>
      </c>
      <c r="B161" s="833">
        <f t="shared" si="59"/>
        <v>43495</v>
      </c>
      <c r="C161" s="849">
        <f t="shared" si="60"/>
        <v>155</v>
      </c>
      <c r="D161" s="864" t="s">
        <v>47</v>
      </c>
      <c r="E161" s="836" t="s">
        <v>43</v>
      </c>
      <c r="F161" s="945">
        <v>5</v>
      </c>
      <c r="G161" s="838">
        <f t="shared" si="46"/>
        <v>6659090</v>
      </c>
      <c r="H161" s="839"/>
      <c r="I161" s="946">
        <f t="shared" si="47"/>
        <v>0</v>
      </c>
      <c r="J161" s="947">
        <v>4</v>
      </c>
      <c r="K161" s="946">
        <f t="shared" si="48"/>
        <v>8927272</v>
      </c>
      <c r="L161" s="948"/>
      <c r="M161" s="946">
        <f t="shared" si="49"/>
        <v>0</v>
      </c>
      <c r="N161" s="851">
        <f t="shared" si="50"/>
        <v>9</v>
      </c>
      <c r="O161" s="844">
        <f t="shared" si="50"/>
        <v>15586362</v>
      </c>
      <c r="P161" s="844">
        <f t="shared" si="51"/>
        <v>360000</v>
      </c>
      <c r="Q161" s="846"/>
      <c r="R161" s="19"/>
      <c r="S161" s="847">
        <f t="shared" si="52"/>
        <v>1331818</v>
      </c>
      <c r="T161" s="847">
        <f t="shared" si="53"/>
        <v>1931818</v>
      </c>
      <c r="U161" s="847">
        <f t="shared" si="54"/>
        <v>2231818</v>
      </c>
      <c r="V161" s="847">
        <f t="shared" si="55"/>
        <v>431818</v>
      </c>
      <c r="W161" s="856">
        <v>43497</v>
      </c>
      <c r="X161" s="844">
        <v>10586362</v>
      </c>
      <c r="Y161" s="856">
        <v>43507</v>
      </c>
      <c r="Z161" s="844">
        <v>5000000</v>
      </c>
      <c r="AA161" s="444"/>
      <c r="AB161" s="444"/>
      <c r="AC161" s="444"/>
      <c r="AD161" s="444"/>
      <c r="AE161" s="858">
        <f t="shared" si="57"/>
        <v>15586362</v>
      </c>
      <c r="AF161" s="1081">
        <f t="shared" si="56"/>
        <v>0</v>
      </c>
      <c r="AG161" s="728"/>
      <c r="AH161" s="444"/>
    </row>
    <row r="162" spans="1:34" ht="15" hidden="1" customHeight="1" x14ac:dyDescent="0.25">
      <c r="A162" s="848">
        <f t="shared" si="58"/>
        <v>15</v>
      </c>
      <c r="B162" s="833">
        <f t="shared" si="59"/>
        <v>43495</v>
      </c>
      <c r="C162" s="849">
        <f t="shared" si="60"/>
        <v>156</v>
      </c>
      <c r="D162" s="864" t="s">
        <v>69</v>
      </c>
      <c r="E162" s="836" t="s">
        <v>57</v>
      </c>
      <c r="F162" s="945">
        <v>5</v>
      </c>
      <c r="G162" s="838">
        <f t="shared" si="46"/>
        <v>6659090</v>
      </c>
      <c r="H162" s="839"/>
      <c r="I162" s="946">
        <f t="shared" si="47"/>
        <v>0</v>
      </c>
      <c r="J162" s="947"/>
      <c r="K162" s="946">
        <f t="shared" si="48"/>
        <v>0</v>
      </c>
      <c r="L162" s="948"/>
      <c r="M162" s="946">
        <f t="shared" si="49"/>
        <v>0</v>
      </c>
      <c r="N162" s="851">
        <f t="shared" si="50"/>
        <v>5</v>
      </c>
      <c r="O162" s="844">
        <f t="shared" si="50"/>
        <v>6659090</v>
      </c>
      <c r="P162" s="844">
        <f t="shared" si="51"/>
        <v>200000</v>
      </c>
      <c r="Q162" s="846"/>
      <c r="R162" s="19"/>
      <c r="S162" s="847">
        <f t="shared" si="52"/>
        <v>1331818</v>
      </c>
      <c r="T162" s="847">
        <f t="shared" si="53"/>
        <v>1931818</v>
      </c>
      <c r="U162" s="847">
        <f t="shared" si="54"/>
        <v>2231818</v>
      </c>
      <c r="V162" s="847">
        <f t="shared" si="55"/>
        <v>431818</v>
      </c>
      <c r="W162" s="856">
        <v>43496</v>
      </c>
      <c r="X162" s="844">
        <v>6659090</v>
      </c>
      <c r="Y162" s="728"/>
      <c r="Z162" s="844">
        <v>0</v>
      </c>
      <c r="AA162" s="444"/>
      <c r="AB162" s="444"/>
      <c r="AC162" s="444"/>
      <c r="AD162" s="444"/>
      <c r="AE162" s="858">
        <f t="shared" si="57"/>
        <v>6659090</v>
      </c>
      <c r="AF162" s="1081">
        <f t="shared" si="56"/>
        <v>0</v>
      </c>
      <c r="AG162" s="728"/>
      <c r="AH162" s="444"/>
    </row>
    <row r="163" spans="1:34" ht="15" hidden="1" customHeight="1" x14ac:dyDescent="0.25">
      <c r="A163" s="848">
        <f t="shared" si="58"/>
        <v>16</v>
      </c>
      <c r="B163" s="833">
        <f t="shared" si="59"/>
        <v>43495</v>
      </c>
      <c r="C163" s="849">
        <f t="shared" si="60"/>
        <v>157</v>
      </c>
      <c r="D163" s="864" t="s">
        <v>73</v>
      </c>
      <c r="E163" s="836" t="s">
        <v>57</v>
      </c>
      <c r="F163" s="945">
        <v>5</v>
      </c>
      <c r="G163" s="838">
        <f t="shared" si="46"/>
        <v>6659090</v>
      </c>
      <c r="H163" s="839"/>
      <c r="I163" s="946">
        <f t="shared" si="47"/>
        <v>0</v>
      </c>
      <c r="J163" s="947"/>
      <c r="K163" s="946">
        <f t="shared" si="48"/>
        <v>0</v>
      </c>
      <c r="L163" s="948"/>
      <c r="M163" s="946">
        <f t="shared" si="49"/>
        <v>0</v>
      </c>
      <c r="N163" s="851">
        <f t="shared" si="50"/>
        <v>5</v>
      </c>
      <c r="O163" s="844">
        <f t="shared" si="50"/>
        <v>6659090</v>
      </c>
      <c r="P163" s="844">
        <f t="shared" si="51"/>
        <v>200000</v>
      </c>
      <c r="Q163" s="846"/>
      <c r="R163" s="19"/>
      <c r="S163" s="847">
        <f t="shared" si="52"/>
        <v>1331818</v>
      </c>
      <c r="T163" s="847">
        <f t="shared" si="53"/>
        <v>1931818</v>
      </c>
      <c r="U163" s="847">
        <f t="shared" si="54"/>
        <v>2231818</v>
      </c>
      <c r="V163" s="847">
        <f t="shared" si="55"/>
        <v>431818</v>
      </c>
      <c r="W163" s="856">
        <v>43496</v>
      </c>
      <c r="X163" s="844">
        <v>4850000</v>
      </c>
      <c r="Y163" s="856">
        <v>43504</v>
      </c>
      <c r="Z163" s="844">
        <v>1809090</v>
      </c>
      <c r="AA163" s="444"/>
      <c r="AB163" s="444"/>
      <c r="AC163" s="444"/>
      <c r="AD163" s="444"/>
      <c r="AE163" s="858">
        <f t="shared" si="57"/>
        <v>6659090</v>
      </c>
      <c r="AF163" s="1081">
        <f t="shared" si="56"/>
        <v>0</v>
      </c>
      <c r="AG163" s="728"/>
      <c r="AH163" s="444"/>
    </row>
    <row r="164" spans="1:34" ht="15" hidden="1" customHeight="1" x14ac:dyDescent="0.25">
      <c r="A164" s="848">
        <f t="shared" si="58"/>
        <v>17</v>
      </c>
      <c r="B164" s="833">
        <f t="shared" si="59"/>
        <v>43495</v>
      </c>
      <c r="C164" s="849">
        <f t="shared" si="60"/>
        <v>158</v>
      </c>
      <c r="D164" s="864" t="s">
        <v>71</v>
      </c>
      <c r="E164" s="836" t="s">
        <v>57</v>
      </c>
      <c r="F164" s="945">
        <v>5</v>
      </c>
      <c r="G164" s="838">
        <f t="shared" si="46"/>
        <v>6659090</v>
      </c>
      <c r="H164" s="839"/>
      <c r="I164" s="946">
        <f t="shared" si="47"/>
        <v>0</v>
      </c>
      <c r="J164" s="947"/>
      <c r="K164" s="946">
        <f t="shared" si="48"/>
        <v>0</v>
      </c>
      <c r="L164" s="948"/>
      <c r="M164" s="946">
        <f t="shared" si="49"/>
        <v>0</v>
      </c>
      <c r="N164" s="851">
        <f t="shared" si="50"/>
        <v>5</v>
      </c>
      <c r="O164" s="844">
        <f t="shared" si="50"/>
        <v>6659090</v>
      </c>
      <c r="P164" s="844">
        <f t="shared" si="51"/>
        <v>200000</v>
      </c>
      <c r="Q164" s="846"/>
      <c r="R164" s="19"/>
      <c r="S164" s="847">
        <f t="shared" si="52"/>
        <v>1331818</v>
      </c>
      <c r="T164" s="847">
        <f t="shared" si="53"/>
        <v>1931818</v>
      </c>
      <c r="U164" s="847">
        <f t="shared" si="54"/>
        <v>2231818</v>
      </c>
      <c r="V164" s="847">
        <f t="shared" si="55"/>
        <v>431818</v>
      </c>
      <c r="W164" s="856">
        <v>43497</v>
      </c>
      <c r="X164" s="844">
        <v>4000000</v>
      </c>
      <c r="Y164" s="856">
        <v>43509</v>
      </c>
      <c r="Z164" s="844">
        <v>2659090</v>
      </c>
      <c r="AA164" s="444"/>
      <c r="AB164" s="444"/>
      <c r="AC164" s="444"/>
      <c r="AD164" s="444"/>
      <c r="AE164" s="858">
        <f t="shared" si="57"/>
        <v>6659090</v>
      </c>
      <c r="AF164" s="1081">
        <f t="shared" si="56"/>
        <v>0</v>
      </c>
      <c r="AG164" s="728"/>
      <c r="AH164" s="444"/>
    </row>
    <row r="165" spans="1:34" ht="15" hidden="1" customHeight="1" x14ac:dyDescent="0.25">
      <c r="A165" s="848">
        <f t="shared" si="58"/>
        <v>18</v>
      </c>
      <c r="B165" s="833">
        <f t="shared" si="59"/>
        <v>43495</v>
      </c>
      <c r="C165" s="849">
        <f t="shared" si="60"/>
        <v>159</v>
      </c>
      <c r="D165" s="864" t="s">
        <v>59</v>
      </c>
      <c r="E165" s="836" t="s">
        <v>57</v>
      </c>
      <c r="F165" s="945">
        <v>5</v>
      </c>
      <c r="G165" s="838">
        <f t="shared" si="46"/>
        <v>6659090</v>
      </c>
      <c r="H165" s="839"/>
      <c r="I165" s="946">
        <f t="shared" si="47"/>
        <v>0</v>
      </c>
      <c r="J165" s="947"/>
      <c r="K165" s="946">
        <f t="shared" si="48"/>
        <v>0</v>
      </c>
      <c r="L165" s="948"/>
      <c r="M165" s="946">
        <f t="shared" si="49"/>
        <v>0</v>
      </c>
      <c r="N165" s="851">
        <f t="shared" si="50"/>
        <v>5</v>
      </c>
      <c r="O165" s="844">
        <f t="shared" si="50"/>
        <v>6659090</v>
      </c>
      <c r="P165" s="844">
        <f t="shared" si="51"/>
        <v>200000</v>
      </c>
      <c r="Q165" s="846"/>
      <c r="R165" s="19"/>
      <c r="S165" s="847">
        <f t="shared" si="52"/>
        <v>1331818</v>
      </c>
      <c r="T165" s="847">
        <f t="shared" si="53"/>
        <v>1931818</v>
      </c>
      <c r="U165" s="847">
        <f t="shared" si="54"/>
        <v>2231818</v>
      </c>
      <c r="V165" s="847">
        <f t="shared" si="55"/>
        <v>431818</v>
      </c>
      <c r="W165" s="856">
        <v>43497</v>
      </c>
      <c r="X165" s="844">
        <v>6659090</v>
      </c>
      <c r="Y165" s="728"/>
      <c r="Z165" s="844">
        <v>0</v>
      </c>
      <c r="AA165" s="444"/>
      <c r="AB165" s="444"/>
      <c r="AC165" s="444"/>
      <c r="AD165" s="444"/>
      <c r="AE165" s="858">
        <f t="shared" si="57"/>
        <v>6659090</v>
      </c>
      <c r="AF165" s="1081">
        <f t="shared" si="56"/>
        <v>0</v>
      </c>
      <c r="AG165" s="728"/>
      <c r="AH165" s="444"/>
    </row>
    <row r="166" spans="1:34" ht="15" hidden="1" customHeight="1" x14ac:dyDescent="0.25">
      <c r="A166" s="848">
        <f t="shared" si="58"/>
        <v>19</v>
      </c>
      <c r="B166" s="833">
        <f t="shared" si="59"/>
        <v>43495</v>
      </c>
      <c r="C166" s="849">
        <f t="shared" si="60"/>
        <v>160</v>
      </c>
      <c r="D166" s="864" t="s">
        <v>58</v>
      </c>
      <c r="E166" s="836" t="s">
        <v>57</v>
      </c>
      <c r="F166" s="945">
        <v>5</v>
      </c>
      <c r="G166" s="838">
        <f>F166*S167</f>
        <v>6659090</v>
      </c>
      <c r="H166" s="839"/>
      <c r="I166" s="946">
        <f>H166*T167</f>
        <v>0</v>
      </c>
      <c r="J166" s="947">
        <v>5</v>
      </c>
      <c r="K166" s="946">
        <f>J166*U167</f>
        <v>11159090</v>
      </c>
      <c r="L166" s="948"/>
      <c r="M166" s="946">
        <f>L166*V167</f>
        <v>0</v>
      </c>
      <c r="N166" s="851">
        <f t="shared" si="50"/>
        <v>10</v>
      </c>
      <c r="O166" s="844">
        <f t="shared" si="50"/>
        <v>17818180</v>
      </c>
      <c r="P166" s="844">
        <f t="shared" si="51"/>
        <v>400000</v>
      </c>
      <c r="Q166" s="846"/>
      <c r="R166" s="19"/>
      <c r="S166" s="847">
        <f t="shared" si="52"/>
        <v>1331818</v>
      </c>
      <c r="T166" s="847">
        <f t="shared" si="53"/>
        <v>1931818</v>
      </c>
      <c r="U166" s="847">
        <f t="shared" si="54"/>
        <v>2231818</v>
      </c>
      <c r="V166" s="847">
        <f t="shared" si="55"/>
        <v>431818</v>
      </c>
      <c r="W166" s="856">
        <v>43496</v>
      </c>
      <c r="X166" s="844">
        <v>13000000</v>
      </c>
      <c r="Y166" s="856">
        <v>43500</v>
      </c>
      <c r="Z166" s="844">
        <v>4818180</v>
      </c>
      <c r="AA166" s="444"/>
      <c r="AB166" s="444"/>
      <c r="AC166" s="444"/>
      <c r="AD166" s="444"/>
      <c r="AE166" s="858">
        <f t="shared" si="57"/>
        <v>17818180</v>
      </c>
      <c r="AF166" s="1081">
        <f t="shared" si="56"/>
        <v>0</v>
      </c>
      <c r="AG166" s="728"/>
      <c r="AH166" s="444"/>
    </row>
    <row r="167" spans="1:34" ht="15" hidden="1" customHeight="1" x14ac:dyDescent="0.25">
      <c r="A167" s="848">
        <f t="shared" si="58"/>
        <v>20</v>
      </c>
      <c r="B167" s="833">
        <f t="shared" si="59"/>
        <v>43495</v>
      </c>
      <c r="C167" s="849">
        <f t="shared" si="60"/>
        <v>161</v>
      </c>
      <c r="D167" s="864" t="s">
        <v>70</v>
      </c>
      <c r="E167" s="836" t="s">
        <v>57</v>
      </c>
      <c r="F167" s="945">
        <v>5</v>
      </c>
      <c r="G167" s="838">
        <f>F167*S168</f>
        <v>6659090</v>
      </c>
      <c r="H167" s="839"/>
      <c r="I167" s="946">
        <f>H167*T168</f>
        <v>0</v>
      </c>
      <c r="J167" s="947">
        <v>5</v>
      </c>
      <c r="K167" s="946">
        <f>J167*U168</f>
        <v>11159090</v>
      </c>
      <c r="L167" s="948"/>
      <c r="M167" s="12"/>
      <c r="N167" s="851">
        <f t="shared" ref="N167:O182" si="61">+L167+J167+H167+F167</f>
        <v>10</v>
      </c>
      <c r="O167" s="844">
        <f>+M168+K167+I167+G167</f>
        <v>17818180</v>
      </c>
      <c r="P167" s="844">
        <f t="shared" si="51"/>
        <v>400000</v>
      </c>
      <c r="Q167" s="846"/>
      <c r="R167" s="19"/>
      <c r="S167" s="847">
        <f t="shared" si="52"/>
        <v>1331818</v>
      </c>
      <c r="T167" s="847">
        <f t="shared" si="53"/>
        <v>1931818</v>
      </c>
      <c r="U167" s="847">
        <f t="shared" si="54"/>
        <v>2231818</v>
      </c>
      <c r="V167" s="847">
        <f t="shared" si="55"/>
        <v>431818</v>
      </c>
      <c r="W167" s="856">
        <v>43497</v>
      </c>
      <c r="X167" s="844">
        <v>17818180</v>
      </c>
      <c r="Y167" s="728"/>
      <c r="Z167" s="844">
        <v>0</v>
      </c>
      <c r="AA167" s="444"/>
      <c r="AB167" s="444"/>
      <c r="AC167" s="444"/>
      <c r="AD167" s="444"/>
      <c r="AE167" s="858">
        <f t="shared" si="57"/>
        <v>17818180</v>
      </c>
      <c r="AF167" s="1081">
        <f t="shared" si="56"/>
        <v>0</v>
      </c>
      <c r="AG167" s="728"/>
      <c r="AH167" s="444"/>
    </row>
    <row r="168" spans="1:34" ht="15" hidden="1" customHeight="1" thickBot="1" x14ac:dyDescent="0.3">
      <c r="A168" s="848">
        <f t="shared" si="58"/>
        <v>21</v>
      </c>
      <c r="B168" s="833">
        <f t="shared" si="59"/>
        <v>43495</v>
      </c>
      <c r="C168" s="849">
        <f t="shared" si="60"/>
        <v>162</v>
      </c>
      <c r="D168" s="864" t="s">
        <v>68</v>
      </c>
      <c r="E168" s="836" t="s">
        <v>57</v>
      </c>
      <c r="F168" s="945">
        <v>5</v>
      </c>
      <c r="G168" s="838">
        <f t="shared" ref="G168:G231" si="62">F168*S168</f>
        <v>6659090</v>
      </c>
      <c r="H168" s="839"/>
      <c r="I168" s="946">
        <f>H168*T169</f>
        <v>0</v>
      </c>
      <c r="J168" s="947">
        <v>6</v>
      </c>
      <c r="K168" s="946">
        <f>J168*U169</f>
        <v>13390908</v>
      </c>
      <c r="L168" s="948"/>
      <c r="M168" s="946">
        <f>L167*V168</f>
        <v>0</v>
      </c>
      <c r="N168" s="851">
        <f t="shared" si="61"/>
        <v>11</v>
      </c>
      <c r="O168" s="844">
        <f>+M169+K168+I168+G168</f>
        <v>20049998</v>
      </c>
      <c r="P168" s="844">
        <f t="shared" si="51"/>
        <v>440000</v>
      </c>
      <c r="Q168" s="846"/>
      <c r="R168" s="19"/>
      <c r="S168" s="847">
        <f t="shared" si="52"/>
        <v>1331818</v>
      </c>
      <c r="T168" s="847">
        <f t="shared" si="53"/>
        <v>1931818</v>
      </c>
      <c r="U168" s="847">
        <f t="shared" si="54"/>
        <v>2231818</v>
      </c>
      <c r="V168" s="847">
        <f t="shared" si="55"/>
        <v>431818</v>
      </c>
      <c r="W168" s="856">
        <v>43496</v>
      </c>
      <c r="X168" s="844">
        <v>12050000</v>
      </c>
      <c r="Y168" s="856">
        <v>43500</v>
      </c>
      <c r="Z168" s="844">
        <v>1000000</v>
      </c>
      <c r="AA168" s="856">
        <v>43513</v>
      </c>
      <c r="AB168" s="861">
        <v>6999998</v>
      </c>
      <c r="AC168" s="444"/>
      <c r="AD168" s="444"/>
      <c r="AE168" s="858">
        <f t="shared" si="57"/>
        <v>20049998</v>
      </c>
      <c r="AF168" s="1081">
        <f t="shared" si="56"/>
        <v>0</v>
      </c>
      <c r="AG168" s="728"/>
      <c r="AH168" s="444"/>
    </row>
    <row r="169" spans="1:34" ht="15" hidden="1" customHeight="1" x14ac:dyDescent="0.25">
      <c r="A169" s="832">
        <v>1</v>
      </c>
      <c r="B169" s="833">
        <v>43496</v>
      </c>
      <c r="C169" s="956">
        <v>163</v>
      </c>
      <c r="D169" s="835" t="s">
        <v>80</v>
      </c>
      <c r="E169" s="836" t="s">
        <v>31</v>
      </c>
      <c r="F169" s="837">
        <v>5</v>
      </c>
      <c r="G169" s="838">
        <f t="shared" si="62"/>
        <v>6659090</v>
      </c>
      <c r="H169" s="839"/>
      <c r="I169" s="840">
        <f t="shared" ref="I169:I232" si="63">H169*T169</f>
        <v>0</v>
      </c>
      <c r="J169" s="841">
        <v>5</v>
      </c>
      <c r="K169" s="840">
        <f t="shared" ref="K169:K232" si="64">J169*U169</f>
        <v>11159090</v>
      </c>
      <c r="L169" s="842"/>
      <c r="M169" s="840">
        <f t="shared" ref="M169:M232" si="65">L169*V169</f>
        <v>0</v>
      </c>
      <c r="N169" s="843">
        <f t="shared" si="61"/>
        <v>10</v>
      </c>
      <c r="O169" s="844">
        <f>+M169+K169+I169+G169</f>
        <v>17818180</v>
      </c>
      <c r="P169" s="845">
        <f t="shared" si="51"/>
        <v>400000</v>
      </c>
      <c r="Q169" s="846"/>
      <c r="R169" s="19"/>
      <c r="S169" s="847">
        <f t="shared" si="52"/>
        <v>1331818</v>
      </c>
      <c r="T169" s="847">
        <f t="shared" si="53"/>
        <v>1931818</v>
      </c>
      <c r="U169" s="847">
        <f t="shared" si="54"/>
        <v>2231818</v>
      </c>
      <c r="V169" s="847">
        <f t="shared" si="55"/>
        <v>431818</v>
      </c>
      <c r="W169" s="856">
        <v>43497</v>
      </c>
      <c r="X169" s="844">
        <v>7000000</v>
      </c>
      <c r="Y169" s="856">
        <v>43500</v>
      </c>
      <c r="Z169" s="844">
        <v>10818180</v>
      </c>
      <c r="AA169" s="844"/>
      <c r="AB169" s="857"/>
      <c r="AC169" s="857"/>
      <c r="AD169" s="444"/>
      <c r="AE169" s="858">
        <f>X169+Z169+AB169+AD169</f>
        <v>17818180</v>
      </c>
      <c r="AF169" s="1081">
        <f t="shared" si="56"/>
        <v>0</v>
      </c>
      <c r="AG169" s="444"/>
      <c r="AH169" s="444"/>
    </row>
    <row r="170" spans="1:34" ht="15" hidden="1" customHeight="1" x14ac:dyDescent="0.25">
      <c r="A170" s="848">
        <f>+A169+1</f>
        <v>2</v>
      </c>
      <c r="B170" s="833">
        <f>+B169</f>
        <v>43496</v>
      </c>
      <c r="C170" s="953">
        <f>+C169+1</f>
        <v>164</v>
      </c>
      <c r="D170" s="835" t="s">
        <v>81</v>
      </c>
      <c r="E170" s="836" t="s">
        <v>31</v>
      </c>
      <c r="F170" s="850">
        <v>10</v>
      </c>
      <c r="G170" s="838">
        <f t="shared" si="62"/>
        <v>13318180</v>
      </c>
      <c r="H170" s="839"/>
      <c r="I170" s="840">
        <f t="shared" si="63"/>
        <v>0</v>
      </c>
      <c r="J170" s="841"/>
      <c r="K170" s="840">
        <f t="shared" si="64"/>
        <v>0</v>
      </c>
      <c r="L170" s="842"/>
      <c r="M170" s="840">
        <f t="shared" si="65"/>
        <v>0</v>
      </c>
      <c r="N170" s="851">
        <f t="shared" si="61"/>
        <v>10</v>
      </c>
      <c r="O170" s="844">
        <f>+M170+K170+I170+G170</f>
        <v>13318180</v>
      </c>
      <c r="P170" s="845">
        <f t="shared" si="51"/>
        <v>400000</v>
      </c>
      <c r="Q170" s="846"/>
      <c r="R170" s="19"/>
      <c r="S170" s="847">
        <f t="shared" si="52"/>
        <v>1331818</v>
      </c>
      <c r="T170" s="847">
        <f t="shared" si="53"/>
        <v>1931818</v>
      </c>
      <c r="U170" s="847">
        <f t="shared" si="54"/>
        <v>2231818</v>
      </c>
      <c r="V170" s="847">
        <f t="shared" si="55"/>
        <v>431818</v>
      </c>
      <c r="W170" s="856">
        <v>43497</v>
      </c>
      <c r="X170" s="844">
        <v>13318180</v>
      </c>
      <c r="Y170" s="856">
        <v>43504</v>
      </c>
      <c r="Z170" s="844">
        <v>0</v>
      </c>
      <c r="AA170" s="844"/>
      <c r="AB170" s="857"/>
      <c r="AC170" s="857"/>
      <c r="AD170" s="444"/>
      <c r="AE170" s="858">
        <f>X170+Z170+AB170+AD170</f>
        <v>13318180</v>
      </c>
      <c r="AF170" s="1081">
        <f t="shared" si="56"/>
        <v>0</v>
      </c>
      <c r="AG170" s="444"/>
      <c r="AH170" s="444"/>
    </row>
    <row r="171" spans="1:34" ht="15" hidden="1" customHeight="1" x14ac:dyDescent="0.25">
      <c r="A171" s="848">
        <f>+A170+1</f>
        <v>3</v>
      </c>
      <c r="B171" s="833">
        <f>+B170</f>
        <v>43496</v>
      </c>
      <c r="C171" s="953">
        <f>+C170+1</f>
        <v>165</v>
      </c>
      <c r="D171" s="852" t="s">
        <v>36</v>
      </c>
      <c r="E171" s="836" t="s">
        <v>31</v>
      </c>
      <c r="F171" s="850"/>
      <c r="G171" s="838">
        <f t="shared" si="62"/>
        <v>0</v>
      </c>
      <c r="H171" s="839"/>
      <c r="I171" s="840">
        <f t="shared" si="63"/>
        <v>0</v>
      </c>
      <c r="J171" s="841">
        <v>6</v>
      </c>
      <c r="K171" s="840">
        <f t="shared" si="64"/>
        <v>13390908</v>
      </c>
      <c r="L171" s="842"/>
      <c r="M171" s="840">
        <f t="shared" si="65"/>
        <v>0</v>
      </c>
      <c r="N171" s="851">
        <f t="shared" si="61"/>
        <v>6</v>
      </c>
      <c r="O171" s="844">
        <f>+M171+K171+I171+G171</f>
        <v>13390908</v>
      </c>
      <c r="P171" s="845">
        <f t="shared" si="51"/>
        <v>240000</v>
      </c>
      <c r="Q171" s="846"/>
      <c r="R171" s="19"/>
      <c r="S171" s="847">
        <f t="shared" si="52"/>
        <v>1331818</v>
      </c>
      <c r="T171" s="847">
        <f t="shared" si="53"/>
        <v>1931818</v>
      </c>
      <c r="U171" s="847">
        <f t="shared" si="54"/>
        <v>2231818</v>
      </c>
      <c r="V171" s="847">
        <f t="shared" si="55"/>
        <v>431818</v>
      </c>
      <c r="W171" s="856">
        <v>43497</v>
      </c>
      <c r="X171" s="844">
        <v>13390908</v>
      </c>
      <c r="Y171" s="834"/>
      <c r="Z171" s="844">
        <v>0</v>
      </c>
      <c r="AA171" s="844"/>
      <c r="AB171" s="857"/>
      <c r="AC171" s="857"/>
      <c r="AD171" s="444"/>
      <c r="AE171" s="858">
        <f>X171+Z171+AB171+AD171</f>
        <v>13390908</v>
      </c>
      <c r="AF171" s="1081">
        <f t="shared" si="56"/>
        <v>0</v>
      </c>
      <c r="AG171" s="444"/>
      <c r="AH171" s="444"/>
    </row>
    <row r="172" spans="1:34" ht="15" hidden="1" customHeight="1" thickBot="1" x14ac:dyDescent="0.3">
      <c r="A172" s="848">
        <f>+A171+1</f>
        <v>4</v>
      </c>
      <c r="B172" s="833">
        <f>+B171</f>
        <v>43496</v>
      </c>
      <c r="C172" s="953">
        <f>+C171+1</f>
        <v>166</v>
      </c>
      <c r="D172" s="835" t="s">
        <v>37</v>
      </c>
      <c r="E172" s="836" t="s">
        <v>31</v>
      </c>
      <c r="F172" s="850"/>
      <c r="G172" s="838">
        <f t="shared" si="62"/>
        <v>0</v>
      </c>
      <c r="H172" s="839"/>
      <c r="I172" s="840">
        <f t="shared" si="63"/>
        <v>0</v>
      </c>
      <c r="J172" s="841">
        <v>6</v>
      </c>
      <c r="K172" s="840">
        <f t="shared" si="64"/>
        <v>13390908</v>
      </c>
      <c r="L172" s="842"/>
      <c r="M172" s="840">
        <f t="shared" si="65"/>
        <v>0</v>
      </c>
      <c r="N172" s="851">
        <f t="shared" si="61"/>
        <v>6</v>
      </c>
      <c r="O172" s="844">
        <f>+M172+K172+I172+G172</f>
        <v>13390908</v>
      </c>
      <c r="P172" s="845">
        <f t="shared" si="51"/>
        <v>240000</v>
      </c>
      <c r="Q172" s="846"/>
      <c r="R172" s="19"/>
      <c r="S172" s="847">
        <f t="shared" si="52"/>
        <v>1331818</v>
      </c>
      <c r="T172" s="847">
        <f t="shared" si="53"/>
        <v>1931818</v>
      </c>
      <c r="U172" s="847">
        <f t="shared" si="54"/>
        <v>2231818</v>
      </c>
      <c r="V172" s="847">
        <f t="shared" si="55"/>
        <v>431818</v>
      </c>
      <c r="W172" s="856">
        <v>43497</v>
      </c>
      <c r="X172" s="844">
        <v>13390908</v>
      </c>
      <c r="Y172" s="834"/>
      <c r="Z172" s="844">
        <v>0</v>
      </c>
      <c r="AA172" s="844"/>
      <c r="AB172" s="857"/>
      <c r="AC172" s="857"/>
      <c r="AD172" s="444"/>
      <c r="AE172" s="858">
        <f>X172+Z172+AB172+AD172</f>
        <v>13390908</v>
      </c>
      <c r="AF172" s="1081">
        <f t="shared" si="56"/>
        <v>0</v>
      </c>
      <c r="AG172" s="444"/>
      <c r="AH172" s="444"/>
    </row>
    <row r="173" spans="1:34" ht="15" customHeight="1" thickBot="1" x14ac:dyDescent="0.3">
      <c r="A173" s="832">
        <v>1</v>
      </c>
      <c r="B173" s="833">
        <v>43497</v>
      </c>
      <c r="C173" s="834">
        <v>167</v>
      </c>
      <c r="D173" s="835" t="s">
        <v>35</v>
      </c>
      <c r="E173" s="836" t="s">
        <v>31</v>
      </c>
      <c r="F173" s="837">
        <v>5</v>
      </c>
      <c r="G173" s="838">
        <f t="shared" si="62"/>
        <v>6659090</v>
      </c>
      <c r="H173" s="839"/>
      <c r="I173" s="840">
        <f t="shared" si="63"/>
        <v>0</v>
      </c>
      <c r="J173" s="841"/>
      <c r="K173" s="840">
        <f t="shared" si="64"/>
        <v>0</v>
      </c>
      <c r="L173" s="842"/>
      <c r="M173" s="840">
        <f t="shared" si="65"/>
        <v>0</v>
      </c>
      <c r="N173" s="843">
        <f t="shared" si="61"/>
        <v>5</v>
      </c>
      <c r="O173" s="844">
        <f t="shared" si="61"/>
        <v>6659090</v>
      </c>
      <c r="P173" s="845">
        <f t="shared" si="51"/>
        <v>200000</v>
      </c>
      <c r="Q173" s="846"/>
      <c r="R173" s="19"/>
      <c r="S173" s="847">
        <f t="shared" si="52"/>
        <v>1331818</v>
      </c>
      <c r="T173" s="847">
        <f t="shared" si="53"/>
        <v>1931818</v>
      </c>
      <c r="U173" s="847">
        <f t="shared" si="54"/>
        <v>2231818</v>
      </c>
      <c r="V173" s="847">
        <f t="shared" si="55"/>
        <v>431818</v>
      </c>
      <c r="W173" s="856">
        <v>43516</v>
      </c>
      <c r="X173" s="844">
        <v>6660000</v>
      </c>
      <c r="Y173" s="856"/>
      <c r="Z173" s="844"/>
      <c r="AA173" s="844"/>
      <c r="AB173" s="857"/>
      <c r="AC173" s="857"/>
      <c r="AD173" s="444"/>
      <c r="AE173" s="858">
        <f>X173+Z173+AB173+AD173</f>
        <v>6660000</v>
      </c>
      <c r="AF173" s="1081">
        <f t="shared" si="56"/>
        <v>-910</v>
      </c>
      <c r="AG173" s="444"/>
      <c r="AH173" s="444"/>
    </row>
    <row r="174" spans="1:34" ht="15" hidden="1" customHeight="1" x14ac:dyDescent="0.25">
      <c r="A174" s="848">
        <f>+A173+1</f>
        <v>2</v>
      </c>
      <c r="B174" s="833">
        <f>+B173</f>
        <v>43497</v>
      </c>
      <c r="C174" s="849">
        <f>+C173+1</f>
        <v>168</v>
      </c>
      <c r="D174" s="835" t="s">
        <v>172</v>
      </c>
      <c r="E174" s="836" t="s">
        <v>31</v>
      </c>
      <c r="F174" s="850">
        <v>5</v>
      </c>
      <c r="G174" s="838">
        <f t="shared" si="62"/>
        <v>6659090</v>
      </c>
      <c r="H174" s="839"/>
      <c r="I174" s="840">
        <f t="shared" si="63"/>
        <v>0</v>
      </c>
      <c r="J174" s="841"/>
      <c r="K174" s="840">
        <f t="shared" si="64"/>
        <v>0</v>
      </c>
      <c r="L174" s="842"/>
      <c r="M174" s="840">
        <f t="shared" si="65"/>
        <v>0</v>
      </c>
      <c r="N174" s="851">
        <f t="shared" si="61"/>
        <v>5</v>
      </c>
      <c r="O174" s="844">
        <f t="shared" si="61"/>
        <v>6659090</v>
      </c>
      <c r="P174" s="845">
        <f t="shared" si="51"/>
        <v>200000</v>
      </c>
      <c r="Q174" s="846"/>
      <c r="R174" s="19"/>
      <c r="S174" s="847">
        <f t="shared" si="52"/>
        <v>1331818</v>
      </c>
      <c r="T174" s="847">
        <f t="shared" si="53"/>
        <v>1931818</v>
      </c>
      <c r="U174" s="847">
        <f t="shared" si="54"/>
        <v>2231818</v>
      </c>
      <c r="V174" s="847">
        <f t="shared" si="55"/>
        <v>431818</v>
      </c>
      <c r="W174" s="856">
        <v>43500</v>
      </c>
      <c r="X174" s="844">
        <v>5000000</v>
      </c>
      <c r="Y174" s="856">
        <v>43504</v>
      </c>
      <c r="Z174" s="844">
        <v>1659090</v>
      </c>
      <c r="AA174" s="844"/>
      <c r="AB174" s="857"/>
      <c r="AC174" s="857"/>
      <c r="AD174" s="444"/>
      <c r="AE174" s="858">
        <f t="shared" ref="AE174:AE197" si="66">X174+Z174+AB174+AD174</f>
        <v>6659090</v>
      </c>
      <c r="AF174" s="1081">
        <f t="shared" si="56"/>
        <v>0</v>
      </c>
      <c r="AG174" s="444"/>
      <c r="AH174" s="444"/>
    </row>
    <row r="175" spans="1:34" ht="15" hidden="1" customHeight="1" x14ac:dyDescent="0.25">
      <c r="A175" s="848">
        <f t="shared" ref="A175:A197" si="67">+A174+1</f>
        <v>3</v>
      </c>
      <c r="B175" s="833">
        <f t="shared" ref="B175:B197" si="68">+B174</f>
        <v>43497</v>
      </c>
      <c r="C175" s="849">
        <f t="shared" ref="C175:C197" si="69">+C174+1</f>
        <v>169</v>
      </c>
      <c r="D175" s="852" t="s">
        <v>55</v>
      </c>
      <c r="E175" s="836" t="s">
        <v>43</v>
      </c>
      <c r="F175" s="850">
        <v>5</v>
      </c>
      <c r="G175" s="838">
        <f t="shared" si="62"/>
        <v>6659090</v>
      </c>
      <c r="H175" s="839"/>
      <c r="I175" s="840">
        <f t="shared" si="63"/>
        <v>0</v>
      </c>
      <c r="J175" s="841"/>
      <c r="K175" s="840">
        <f t="shared" si="64"/>
        <v>0</v>
      </c>
      <c r="L175" s="842"/>
      <c r="M175" s="840">
        <f t="shared" si="65"/>
        <v>0</v>
      </c>
      <c r="N175" s="851">
        <f t="shared" si="61"/>
        <v>5</v>
      </c>
      <c r="O175" s="844">
        <f t="shared" si="61"/>
        <v>6659090</v>
      </c>
      <c r="P175" s="845">
        <f t="shared" si="51"/>
        <v>200000</v>
      </c>
      <c r="Q175" s="846"/>
      <c r="R175" s="19"/>
      <c r="S175" s="847">
        <f t="shared" si="52"/>
        <v>1331818</v>
      </c>
      <c r="T175" s="847">
        <f t="shared" si="53"/>
        <v>1931818</v>
      </c>
      <c r="U175" s="847">
        <f t="shared" si="54"/>
        <v>2231818</v>
      </c>
      <c r="V175" s="847">
        <f t="shared" si="55"/>
        <v>431818</v>
      </c>
      <c r="W175" s="856">
        <v>43497</v>
      </c>
      <c r="X175" s="844">
        <v>6659090</v>
      </c>
      <c r="Y175" s="834"/>
      <c r="Z175" s="844"/>
      <c r="AA175" s="844"/>
      <c r="AB175" s="857"/>
      <c r="AC175" s="857"/>
      <c r="AD175" s="444"/>
      <c r="AE175" s="858">
        <f t="shared" si="66"/>
        <v>6659090</v>
      </c>
      <c r="AF175" s="1081">
        <f t="shared" si="56"/>
        <v>0</v>
      </c>
      <c r="AG175" s="444"/>
      <c r="AH175" s="444"/>
    </row>
    <row r="176" spans="1:34" ht="15" hidden="1" customHeight="1" x14ac:dyDescent="0.25">
      <c r="A176" s="848">
        <f t="shared" si="67"/>
        <v>4</v>
      </c>
      <c r="B176" s="833">
        <f t="shared" si="68"/>
        <v>43497</v>
      </c>
      <c r="C176" s="849">
        <f t="shared" si="69"/>
        <v>170</v>
      </c>
      <c r="D176" s="835" t="s">
        <v>52</v>
      </c>
      <c r="E176" s="836" t="s">
        <v>43</v>
      </c>
      <c r="F176" s="850">
        <v>5</v>
      </c>
      <c r="G176" s="838">
        <f t="shared" si="62"/>
        <v>6659090</v>
      </c>
      <c r="H176" s="839"/>
      <c r="I176" s="840">
        <f t="shared" si="63"/>
        <v>0</v>
      </c>
      <c r="J176" s="841"/>
      <c r="K176" s="840">
        <f t="shared" si="64"/>
        <v>0</v>
      </c>
      <c r="L176" s="842"/>
      <c r="M176" s="840">
        <f t="shared" si="65"/>
        <v>0</v>
      </c>
      <c r="N176" s="851">
        <f t="shared" si="61"/>
        <v>5</v>
      </c>
      <c r="O176" s="844">
        <f t="shared" si="61"/>
        <v>6659090</v>
      </c>
      <c r="P176" s="845">
        <f t="shared" si="51"/>
        <v>200000</v>
      </c>
      <c r="Q176" s="846"/>
      <c r="R176" s="19"/>
      <c r="S176" s="847">
        <f t="shared" si="52"/>
        <v>1331818</v>
      </c>
      <c r="T176" s="847">
        <f t="shared" si="53"/>
        <v>1931818</v>
      </c>
      <c r="U176" s="847">
        <f t="shared" si="54"/>
        <v>2231818</v>
      </c>
      <c r="V176" s="847">
        <f t="shared" si="55"/>
        <v>431818</v>
      </c>
      <c r="W176" s="856">
        <v>43500</v>
      </c>
      <c r="X176" s="844">
        <v>6659090</v>
      </c>
      <c r="Y176" s="834"/>
      <c r="Z176" s="844"/>
      <c r="AA176" s="844"/>
      <c r="AB176" s="857"/>
      <c r="AC176" s="857"/>
      <c r="AD176" s="444"/>
      <c r="AE176" s="858">
        <f t="shared" si="66"/>
        <v>6659090</v>
      </c>
      <c r="AF176" s="1081">
        <f t="shared" si="56"/>
        <v>0</v>
      </c>
      <c r="AG176" s="444"/>
      <c r="AH176" s="444"/>
    </row>
    <row r="177" spans="1:34" ht="15" hidden="1" customHeight="1" x14ac:dyDescent="0.25">
      <c r="A177" s="848">
        <f t="shared" si="67"/>
        <v>5</v>
      </c>
      <c r="B177" s="833">
        <f t="shared" si="68"/>
        <v>43497</v>
      </c>
      <c r="C177" s="849">
        <f t="shared" si="69"/>
        <v>171</v>
      </c>
      <c r="D177" s="835" t="s">
        <v>39</v>
      </c>
      <c r="E177" s="836" t="s">
        <v>43</v>
      </c>
      <c r="F177" s="850">
        <v>9</v>
      </c>
      <c r="G177" s="838">
        <f t="shared" si="62"/>
        <v>11986362</v>
      </c>
      <c r="H177" s="839"/>
      <c r="I177" s="840">
        <f t="shared" si="63"/>
        <v>0</v>
      </c>
      <c r="J177" s="841">
        <v>1</v>
      </c>
      <c r="K177" s="840">
        <f t="shared" si="64"/>
        <v>2231818</v>
      </c>
      <c r="L177" s="842"/>
      <c r="M177" s="840">
        <f t="shared" si="65"/>
        <v>0</v>
      </c>
      <c r="N177" s="851">
        <f t="shared" si="61"/>
        <v>10</v>
      </c>
      <c r="O177" s="844">
        <f t="shared" si="61"/>
        <v>14218180</v>
      </c>
      <c r="P177" s="845">
        <f t="shared" si="51"/>
        <v>400000</v>
      </c>
      <c r="Q177" s="846"/>
      <c r="R177" s="19"/>
      <c r="S177" s="847">
        <f t="shared" si="52"/>
        <v>1331818</v>
      </c>
      <c r="T177" s="847">
        <f t="shared" si="53"/>
        <v>1931818</v>
      </c>
      <c r="U177" s="847">
        <f t="shared" si="54"/>
        <v>2231818</v>
      </c>
      <c r="V177" s="847">
        <f t="shared" si="55"/>
        <v>431818</v>
      </c>
      <c r="W177" s="856">
        <v>43497</v>
      </c>
      <c r="X177" s="844">
        <v>14218180</v>
      </c>
      <c r="Y177" s="844"/>
      <c r="Z177" s="844"/>
      <c r="AA177" s="844"/>
      <c r="AB177" s="857"/>
      <c r="AC177" s="857"/>
      <c r="AD177" s="444"/>
      <c r="AE177" s="858">
        <f t="shared" si="66"/>
        <v>14218180</v>
      </c>
      <c r="AF177" s="1081">
        <f t="shared" si="56"/>
        <v>0</v>
      </c>
      <c r="AG177" s="444"/>
      <c r="AH177" s="444"/>
    </row>
    <row r="178" spans="1:34" ht="15" hidden="1" customHeight="1" x14ac:dyDescent="0.25">
      <c r="A178" s="848">
        <f t="shared" si="67"/>
        <v>6</v>
      </c>
      <c r="B178" s="833">
        <f t="shared" si="68"/>
        <v>43497</v>
      </c>
      <c r="C178" s="849">
        <f t="shared" si="69"/>
        <v>172</v>
      </c>
      <c r="D178" s="835" t="s">
        <v>50</v>
      </c>
      <c r="E178" s="836" t="s">
        <v>43</v>
      </c>
      <c r="F178" s="850"/>
      <c r="G178" s="838">
        <f t="shared" si="62"/>
        <v>0</v>
      </c>
      <c r="H178" s="839"/>
      <c r="I178" s="840">
        <f t="shared" si="63"/>
        <v>0</v>
      </c>
      <c r="J178" s="841">
        <v>5</v>
      </c>
      <c r="K178" s="840">
        <f t="shared" si="64"/>
        <v>11159090</v>
      </c>
      <c r="L178" s="842"/>
      <c r="M178" s="840">
        <f t="shared" si="65"/>
        <v>0</v>
      </c>
      <c r="N178" s="851">
        <f t="shared" si="61"/>
        <v>5</v>
      </c>
      <c r="O178" s="844">
        <f t="shared" si="61"/>
        <v>11159090</v>
      </c>
      <c r="P178" s="845">
        <f t="shared" si="51"/>
        <v>200000</v>
      </c>
      <c r="Q178" s="846"/>
      <c r="R178" s="19"/>
      <c r="S178" s="847">
        <f t="shared" si="52"/>
        <v>1331818</v>
      </c>
      <c r="T178" s="847">
        <f t="shared" si="53"/>
        <v>1931818</v>
      </c>
      <c r="U178" s="847">
        <f t="shared" si="54"/>
        <v>2231818</v>
      </c>
      <c r="V178" s="847">
        <f t="shared" si="55"/>
        <v>431818</v>
      </c>
      <c r="W178" s="856">
        <v>43500</v>
      </c>
      <c r="X178" s="844">
        <v>11159090</v>
      </c>
      <c r="Y178" s="844"/>
      <c r="Z178" s="844"/>
      <c r="AA178" s="844"/>
      <c r="AB178" s="857"/>
      <c r="AC178" s="857"/>
      <c r="AD178" s="444"/>
      <c r="AE178" s="858">
        <f t="shared" si="66"/>
        <v>11159090</v>
      </c>
      <c r="AF178" s="1081">
        <f t="shared" si="56"/>
        <v>0</v>
      </c>
      <c r="AG178" s="444"/>
      <c r="AH178" s="444"/>
    </row>
    <row r="179" spans="1:34" ht="15" hidden="1" customHeight="1" x14ac:dyDescent="0.25">
      <c r="A179" s="848">
        <f t="shared" si="67"/>
        <v>7</v>
      </c>
      <c r="B179" s="833">
        <f t="shared" si="68"/>
        <v>43497</v>
      </c>
      <c r="C179" s="849">
        <f t="shared" si="69"/>
        <v>173</v>
      </c>
      <c r="D179" s="835" t="s">
        <v>46</v>
      </c>
      <c r="E179" s="836" t="s">
        <v>43</v>
      </c>
      <c r="F179" s="850">
        <v>5</v>
      </c>
      <c r="G179" s="838">
        <f t="shared" si="62"/>
        <v>6659090</v>
      </c>
      <c r="H179" s="839"/>
      <c r="I179" s="840">
        <f t="shared" si="63"/>
        <v>0</v>
      </c>
      <c r="J179" s="841"/>
      <c r="K179" s="840">
        <f t="shared" si="64"/>
        <v>0</v>
      </c>
      <c r="L179" s="842"/>
      <c r="M179" s="840">
        <f t="shared" si="65"/>
        <v>0</v>
      </c>
      <c r="N179" s="851">
        <f t="shared" si="61"/>
        <v>5</v>
      </c>
      <c r="O179" s="844">
        <f t="shared" si="61"/>
        <v>6659090</v>
      </c>
      <c r="P179" s="845">
        <f t="shared" si="51"/>
        <v>200000</v>
      </c>
      <c r="Q179" s="846"/>
      <c r="R179" s="19"/>
      <c r="S179" s="847">
        <f t="shared" si="52"/>
        <v>1331818</v>
      </c>
      <c r="T179" s="847">
        <f t="shared" si="53"/>
        <v>1931818</v>
      </c>
      <c r="U179" s="847">
        <f t="shared" si="54"/>
        <v>2231818</v>
      </c>
      <c r="V179" s="847">
        <f t="shared" si="55"/>
        <v>431818</v>
      </c>
      <c r="W179" s="856">
        <v>43500</v>
      </c>
      <c r="X179" s="844">
        <v>6659090</v>
      </c>
      <c r="Y179" s="844"/>
      <c r="Z179" s="844"/>
      <c r="AA179" s="844"/>
      <c r="AB179" s="857"/>
      <c r="AC179" s="857"/>
      <c r="AD179" s="444"/>
      <c r="AE179" s="858">
        <f t="shared" si="66"/>
        <v>6659090</v>
      </c>
      <c r="AF179" s="1081">
        <f t="shared" si="56"/>
        <v>0</v>
      </c>
      <c r="AG179" s="444"/>
      <c r="AH179" s="444"/>
    </row>
    <row r="180" spans="1:34" ht="15" hidden="1" customHeight="1" x14ac:dyDescent="0.25">
      <c r="A180" s="848">
        <f t="shared" si="67"/>
        <v>8</v>
      </c>
      <c r="B180" s="833">
        <f t="shared" si="68"/>
        <v>43497</v>
      </c>
      <c r="C180" s="849">
        <f t="shared" si="69"/>
        <v>174</v>
      </c>
      <c r="D180" s="835" t="s">
        <v>39</v>
      </c>
      <c r="E180" s="836" t="s">
        <v>57</v>
      </c>
      <c r="F180" s="850">
        <v>5</v>
      </c>
      <c r="G180" s="838">
        <f t="shared" si="62"/>
        <v>6659090</v>
      </c>
      <c r="H180" s="839"/>
      <c r="I180" s="840">
        <f t="shared" si="63"/>
        <v>0</v>
      </c>
      <c r="J180" s="841"/>
      <c r="K180" s="840">
        <f t="shared" si="64"/>
        <v>0</v>
      </c>
      <c r="L180" s="842"/>
      <c r="M180" s="840">
        <f t="shared" si="65"/>
        <v>0</v>
      </c>
      <c r="N180" s="851">
        <f t="shared" si="61"/>
        <v>5</v>
      </c>
      <c r="O180" s="844">
        <f t="shared" si="61"/>
        <v>6659090</v>
      </c>
      <c r="P180" s="845">
        <f t="shared" si="51"/>
        <v>200000</v>
      </c>
      <c r="Q180" s="846"/>
      <c r="R180" s="19"/>
      <c r="S180" s="847">
        <f t="shared" si="52"/>
        <v>1331818</v>
      </c>
      <c r="T180" s="847">
        <f t="shared" si="53"/>
        <v>1931818</v>
      </c>
      <c r="U180" s="847">
        <f t="shared" si="54"/>
        <v>2231818</v>
      </c>
      <c r="V180" s="847">
        <f t="shared" si="55"/>
        <v>431818</v>
      </c>
      <c r="W180" s="856">
        <v>43500</v>
      </c>
      <c r="X180" s="860">
        <v>6659090</v>
      </c>
      <c r="Y180" s="860"/>
      <c r="Z180" s="860"/>
      <c r="AA180" s="860"/>
      <c r="AB180" s="860"/>
      <c r="AC180" s="860"/>
      <c r="AD180" s="860"/>
      <c r="AE180" s="858">
        <f t="shared" si="66"/>
        <v>6659090</v>
      </c>
      <c r="AF180" s="1081">
        <f t="shared" si="56"/>
        <v>0</v>
      </c>
      <c r="AG180" s="444"/>
      <c r="AH180" s="444"/>
    </row>
    <row r="181" spans="1:34" ht="15" hidden="1" customHeight="1" x14ac:dyDescent="0.25">
      <c r="A181" s="848">
        <f t="shared" si="67"/>
        <v>9</v>
      </c>
      <c r="B181" s="833">
        <f t="shared" si="68"/>
        <v>43497</v>
      </c>
      <c r="C181" s="849">
        <f t="shared" si="69"/>
        <v>175</v>
      </c>
      <c r="D181" s="835" t="s">
        <v>56</v>
      </c>
      <c r="E181" s="836" t="s">
        <v>57</v>
      </c>
      <c r="F181" s="850">
        <v>7</v>
      </c>
      <c r="G181" s="838">
        <f t="shared" si="62"/>
        <v>9322726</v>
      </c>
      <c r="H181" s="839"/>
      <c r="I181" s="840">
        <f t="shared" si="63"/>
        <v>0</v>
      </c>
      <c r="J181" s="841"/>
      <c r="K181" s="840">
        <f t="shared" si="64"/>
        <v>0</v>
      </c>
      <c r="L181" s="842"/>
      <c r="M181" s="840">
        <f t="shared" si="65"/>
        <v>0</v>
      </c>
      <c r="N181" s="851">
        <f t="shared" si="61"/>
        <v>7</v>
      </c>
      <c r="O181" s="844">
        <f t="shared" si="61"/>
        <v>9322726</v>
      </c>
      <c r="P181" s="845">
        <f t="shared" si="51"/>
        <v>280000</v>
      </c>
      <c r="Q181" s="846"/>
      <c r="R181" s="19"/>
      <c r="S181" s="847">
        <f t="shared" si="52"/>
        <v>1331818</v>
      </c>
      <c r="T181" s="847">
        <f t="shared" si="53"/>
        <v>1931818</v>
      </c>
      <c r="U181" s="847">
        <f t="shared" si="54"/>
        <v>2231818</v>
      </c>
      <c r="V181" s="847">
        <f t="shared" si="55"/>
        <v>431818</v>
      </c>
      <c r="W181" s="856">
        <v>43500</v>
      </c>
      <c r="X181" s="728">
        <v>9322726</v>
      </c>
      <c r="Y181" s="728"/>
      <c r="Z181" s="444"/>
      <c r="AA181" s="444"/>
      <c r="AB181" s="444"/>
      <c r="AC181" s="444"/>
      <c r="AD181" s="444"/>
      <c r="AE181" s="858">
        <f t="shared" si="66"/>
        <v>9322726</v>
      </c>
      <c r="AF181" s="1081">
        <f t="shared" si="56"/>
        <v>0</v>
      </c>
      <c r="AG181" s="444"/>
      <c r="AH181" s="444"/>
    </row>
    <row r="182" spans="1:34" ht="15" hidden="1" customHeight="1" x14ac:dyDescent="0.25">
      <c r="A182" s="848">
        <f t="shared" si="67"/>
        <v>10</v>
      </c>
      <c r="B182" s="833">
        <f t="shared" si="68"/>
        <v>43497</v>
      </c>
      <c r="C182" s="849">
        <f t="shared" si="69"/>
        <v>176</v>
      </c>
      <c r="D182" s="835" t="s">
        <v>83</v>
      </c>
      <c r="E182" s="836" t="s">
        <v>43</v>
      </c>
      <c r="F182" s="850">
        <v>5</v>
      </c>
      <c r="G182" s="838">
        <f t="shared" si="62"/>
        <v>6659090</v>
      </c>
      <c r="H182" s="839"/>
      <c r="I182" s="840">
        <f t="shared" si="63"/>
        <v>0</v>
      </c>
      <c r="J182" s="841">
        <v>5</v>
      </c>
      <c r="K182" s="840">
        <f t="shared" si="64"/>
        <v>11159090</v>
      </c>
      <c r="L182" s="842"/>
      <c r="M182" s="840">
        <f t="shared" si="65"/>
        <v>0</v>
      </c>
      <c r="N182" s="851">
        <f t="shared" si="61"/>
        <v>10</v>
      </c>
      <c r="O182" s="844">
        <f t="shared" si="61"/>
        <v>17818180</v>
      </c>
      <c r="P182" s="845">
        <f t="shared" si="51"/>
        <v>400000</v>
      </c>
      <c r="Q182" s="846"/>
      <c r="R182" s="19"/>
      <c r="S182" s="847">
        <f t="shared" si="52"/>
        <v>1331818</v>
      </c>
      <c r="T182" s="847">
        <f t="shared" si="53"/>
        <v>1931818</v>
      </c>
      <c r="U182" s="847">
        <f t="shared" si="54"/>
        <v>2231818</v>
      </c>
      <c r="V182" s="847">
        <f t="shared" si="55"/>
        <v>431818</v>
      </c>
      <c r="W182" s="856">
        <v>43516</v>
      </c>
      <c r="X182" s="860">
        <v>17818180</v>
      </c>
      <c r="Y182" s="860"/>
      <c r="Z182" s="860"/>
      <c r="AA182" s="860"/>
      <c r="AB182" s="860"/>
      <c r="AC182" s="860"/>
      <c r="AD182" s="860"/>
      <c r="AE182" s="858">
        <f t="shared" si="66"/>
        <v>17818180</v>
      </c>
      <c r="AF182" s="1081">
        <f t="shared" si="56"/>
        <v>0</v>
      </c>
      <c r="AG182" s="444"/>
      <c r="AH182" s="444"/>
    </row>
    <row r="183" spans="1:34" ht="15" hidden="1" customHeight="1" x14ac:dyDescent="0.25">
      <c r="A183" s="848">
        <f t="shared" si="67"/>
        <v>11</v>
      </c>
      <c r="B183" s="833">
        <f t="shared" si="68"/>
        <v>43497</v>
      </c>
      <c r="C183" s="849">
        <f t="shared" si="69"/>
        <v>177</v>
      </c>
      <c r="D183" s="835" t="s">
        <v>87</v>
      </c>
      <c r="E183" s="836" t="s">
        <v>88</v>
      </c>
      <c r="F183" s="850">
        <v>10</v>
      </c>
      <c r="G183" s="838">
        <f t="shared" si="62"/>
        <v>13318180</v>
      </c>
      <c r="H183" s="839"/>
      <c r="I183" s="840">
        <f t="shared" si="63"/>
        <v>0</v>
      </c>
      <c r="J183" s="841"/>
      <c r="K183" s="840">
        <f t="shared" si="64"/>
        <v>0</v>
      </c>
      <c r="L183" s="842"/>
      <c r="M183" s="840">
        <f t="shared" si="65"/>
        <v>0</v>
      </c>
      <c r="N183" s="851">
        <f t="shared" ref="N183:O207" si="70">+L183+J183+H183+F183</f>
        <v>10</v>
      </c>
      <c r="O183" s="844">
        <f t="shared" si="70"/>
        <v>13318180</v>
      </c>
      <c r="P183" s="845">
        <f t="shared" si="51"/>
        <v>400000</v>
      </c>
      <c r="Q183" s="846"/>
      <c r="R183" s="19"/>
      <c r="S183" s="847">
        <f t="shared" si="52"/>
        <v>1331818</v>
      </c>
      <c r="T183" s="847">
        <f t="shared" si="53"/>
        <v>1931818</v>
      </c>
      <c r="U183" s="847">
        <f t="shared" si="54"/>
        <v>2231818</v>
      </c>
      <c r="V183" s="847">
        <f t="shared" si="55"/>
        <v>431818</v>
      </c>
      <c r="W183" s="856">
        <v>43493</v>
      </c>
      <c r="X183" s="728">
        <v>13318180</v>
      </c>
      <c r="Y183" s="728"/>
      <c r="Z183" s="444"/>
      <c r="AA183" s="444"/>
      <c r="AB183" s="444"/>
      <c r="AC183" s="444"/>
      <c r="AD183" s="444"/>
      <c r="AE183" s="858">
        <f t="shared" si="66"/>
        <v>13318180</v>
      </c>
      <c r="AF183" s="1081">
        <f t="shared" si="56"/>
        <v>0</v>
      </c>
      <c r="AG183" s="444"/>
      <c r="AH183" s="444"/>
    </row>
    <row r="184" spans="1:34" ht="15" hidden="1" customHeight="1" x14ac:dyDescent="0.25">
      <c r="A184" s="848">
        <f t="shared" si="67"/>
        <v>12</v>
      </c>
      <c r="B184" s="833">
        <f t="shared" si="68"/>
        <v>43497</v>
      </c>
      <c r="C184" s="849">
        <f t="shared" si="69"/>
        <v>178</v>
      </c>
      <c r="D184" s="835" t="s">
        <v>93</v>
      </c>
      <c r="E184" s="836" t="s">
        <v>31</v>
      </c>
      <c r="F184" s="850"/>
      <c r="G184" s="838">
        <f t="shared" si="62"/>
        <v>0</v>
      </c>
      <c r="H184" s="839">
        <v>1</v>
      </c>
      <c r="I184" s="840">
        <f t="shared" si="63"/>
        <v>1931818</v>
      </c>
      <c r="J184" s="841"/>
      <c r="K184" s="840">
        <f t="shared" si="64"/>
        <v>0</v>
      </c>
      <c r="L184" s="842"/>
      <c r="M184" s="840">
        <f t="shared" si="65"/>
        <v>0</v>
      </c>
      <c r="N184" s="851">
        <f t="shared" si="70"/>
        <v>1</v>
      </c>
      <c r="O184" s="844">
        <f t="shared" si="70"/>
        <v>1931818</v>
      </c>
      <c r="P184" s="845">
        <f t="shared" si="51"/>
        <v>40000</v>
      </c>
      <c r="Q184" s="846"/>
      <c r="R184" s="19"/>
      <c r="S184" s="847">
        <f t="shared" si="52"/>
        <v>1331818</v>
      </c>
      <c r="T184" s="847">
        <f t="shared" si="53"/>
        <v>1931818</v>
      </c>
      <c r="U184" s="847">
        <f t="shared" si="54"/>
        <v>2231818</v>
      </c>
      <c r="V184" s="847">
        <f t="shared" si="55"/>
        <v>431818</v>
      </c>
      <c r="W184" s="856">
        <v>43522</v>
      </c>
      <c r="X184" s="728">
        <v>1931818</v>
      </c>
      <c r="Y184" s="856"/>
      <c r="Z184" s="861"/>
      <c r="AA184" s="444"/>
      <c r="AB184" s="444"/>
      <c r="AC184" s="444"/>
      <c r="AD184" s="444"/>
      <c r="AE184" s="858">
        <f t="shared" si="66"/>
        <v>1931818</v>
      </c>
      <c r="AF184" s="1081">
        <f t="shared" si="56"/>
        <v>0</v>
      </c>
      <c r="AG184" s="444"/>
      <c r="AH184" s="444"/>
    </row>
    <row r="185" spans="1:34" ht="15" hidden="1" customHeight="1" x14ac:dyDescent="0.25">
      <c r="A185" s="848">
        <f t="shared" si="67"/>
        <v>13</v>
      </c>
      <c r="B185" s="833">
        <f t="shared" si="68"/>
        <v>43497</v>
      </c>
      <c r="C185" s="849">
        <f t="shared" si="69"/>
        <v>179</v>
      </c>
      <c r="D185" s="835" t="s">
        <v>32</v>
      </c>
      <c r="E185" s="836" t="s">
        <v>31</v>
      </c>
      <c r="F185" s="850"/>
      <c r="G185" s="838">
        <f t="shared" si="62"/>
        <v>0</v>
      </c>
      <c r="H185" s="839">
        <v>1</v>
      </c>
      <c r="I185" s="840">
        <f t="shared" si="63"/>
        <v>1931818</v>
      </c>
      <c r="J185" s="841"/>
      <c r="K185" s="840">
        <f t="shared" si="64"/>
        <v>0</v>
      </c>
      <c r="L185" s="842"/>
      <c r="M185" s="840">
        <f t="shared" si="65"/>
        <v>0</v>
      </c>
      <c r="N185" s="851">
        <f t="shared" si="70"/>
        <v>1</v>
      </c>
      <c r="O185" s="844">
        <f t="shared" si="70"/>
        <v>1931818</v>
      </c>
      <c r="P185" s="845">
        <f t="shared" si="51"/>
        <v>40000</v>
      </c>
      <c r="Q185" s="846"/>
      <c r="R185" s="19"/>
      <c r="S185" s="847">
        <f t="shared" si="52"/>
        <v>1331818</v>
      </c>
      <c r="T185" s="847">
        <f t="shared" si="53"/>
        <v>1931818</v>
      </c>
      <c r="U185" s="847">
        <f t="shared" si="54"/>
        <v>2231818</v>
      </c>
      <c r="V185" s="847">
        <f t="shared" si="55"/>
        <v>431818</v>
      </c>
      <c r="W185" s="856">
        <v>43508</v>
      </c>
      <c r="X185" s="728">
        <v>1931818</v>
      </c>
      <c r="Y185" s="728"/>
      <c r="Z185" s="444"/>
      <c r="AA185" s="444"/>
      <c r="AB185" s="444"/>
      <c r="AC185" s="444"/>
      <c r="AD185" s="444"/>
      <c r="AE185" s="858">
        <f t="shared" si="66"/>
        <v>1931818</v>
      </c>
      <c r="AF185" s="1081">
        <f t="shared" si="56"/>
        <v>0</v>
      </c>
      <c r="AG185" s="444"/>
      <c r="AH185" s="444"/>
    </row>
    <row r="186" spans="1:34" ht="15" hidden="1" customHeight="1" x14ac:dyDescent="0.25">
      <c r="A186" s="848">
        <f t="shared" si="67"/>
        <v>14</v>
      </c>
      <c r="B186" s="833">
        <f t="shared" si="68"/>
        <v>43497</v>
      </c>
      <c r="C186" s="849">
        <f t="shared" si="69"/>
        <v>180</v>
      </c>
      <c r="D186" s="835" t="s">
        <v>196</v>
      </c>
      <c r="E186" s="836" t="s">
        <v>31</v>
      </c>
      <c r="F186" s="850"/>
      <c r="G186" s="838">
        <f t="shared" si="62"/>
        <v>0</v>
      </c>
      <c r="H186" s="839">
        <v>1</v>
      </c>
      <c r="I186" s="840">
        <f t="shared" si="63"/>
        <v>1931818</v>
      </c>
      <c r="J186" s="841"/>
      <c r="K186" s="840">
        <f t="shared" si="64"/>
        <v>0</v>
      </c>
      <c r="L186" s="842">
        <v>1</v>
      </c>
      <c r="M186" s="840">
        <f t="shared" si="65"/>
        <v>431818</v>
      </c>
      <c r="N186" s="851">
        <f t="shared" si="70"/>
        <v>2</v>
      </c>
      <c r="O186" s="844">
        <f t="shared" si="70"/>
        <v>2363636</v>
      </c>
      <c r="P186" s="845">
        <f t="shared" si="51"/>
        <v>80000</v>
      </c>
      <c r="Q186" s="846"/>
      <c r="R186" s="19"/>
      <c r="S186" s="847">
        <f t="shared" si="52"/>
        <v>1331818</v>
      </c>
      <c r="T186" s="847">
        <f t="shared" si="53"/>
        <v>1931818</v>
      </c>
      <c r="U186" s="847">
        <f t="shared" si="54"/>
        <v>2231818</v>
      </c>
      <c r="V186" s="847">
        <f t="shared" si="55"/>
        <v>431818</v>
      </c>
      <c r="W186" s="856">
        <v>43522</v>
      </c>
      <c r="X186" s="728">
        <v>2363636</v>
      </c>
      <c r="Y186" s="728"/>
      <c r="Z186" s="444"/>
      <c r="AA186" s="444"/>
      <c r="AB186" s="444"/>
      <c r="AC186" s="444"/>
      <c r="AD186" s="444"/>
      <c r="AE186" s="858">
        <f t="shared" si="66"/>
        <v>2363636</v>
      </c>
      <c r="AF186" s="1081">
        <f t="shared" si="56"/>
        <v>0</v>
      </c>
      <c r="AG186" s="444"/>
      <c r="AH186" s="444"/>
    </row>
    <row r="187" spans="1:34" ht="15" hidden="1" customHeight="1" x14ac:dyDescent="0.25">
      <c r="A187" s="848">
        <f t="shared" si="67"/>
        <v>15</v>
      </c>
      <c r="B187" s="833">
        <f t="shared" si="68"/>
        <v>43497</v>
      </c>
      <c r="C187" s="849">
        <f t="shared" si="69"/>
        <v>181</v>
      </c>
      <c r="D187" s="835" t="s">
        <v>36</v>
      </c>
      <c r="E187" s="836" t="s">
        <v>31</v>
      </c>
      <c r="F187" s="850"/>
      <c r="G187" s="838">
        <f t="shared" si="62"/>
        <v>0</v>
      </c>
      <c r="H187" s="839">
        <v>2</v>
      </c>
      <c r="I187" s="840">
        <f t="shared" si="63"/>
        <v>3863636</v>
      </c>
      <c r="J187" s="841"/>
      <c r="K187" s="840">
        <f t="shared" si="64"/>
        <v>0</v>
      </c>
      <c r="L187" s="842"/>
      <c r="M187" s="840">
        <f t="shared" si="65"/>
        <v>0</v>
      </c>
      <c r="N187" s="851">
        <f t="shared" si="70"/>
        <v>2</v>
      </c>
      <c r="O187" s="844">
        <f t="shared" si="70"/>
        <v>3863636</v>
      </c>
      <c r="P187" s="845">
        <f t="shared" si="51"/>
        <v>80000</v>
      </c>
      <c r="Q187" s="846"/>
      <c r="R187" s="19"/>
      <c r="S187" s="847">
        <f t="shared" si="52"/>
        <v>1331818</v>
      </c>
      <c r="T187" s="847">
        <f t="shared" si="53"/>
        <v>1931818</v>
      </c>
      <c r="U187" s="847">
        <f t="shared" si="54"/>
        <v>2231818</v>
      </c>
      <c r="V187" s="847">
        <f t="shared" si="55"/>
        <v>431818</v>
      </c>
      <c r="W187" s="856">
        <v>43508</v>
      </c>
      <c r="X187" s="728">
        <v>3863636</v>
      </c>
      <c r="Y187" s="728"/>
      <c r="Z187" s="444"/>
      <c r="AA187" s="444"/>
      <c r="AB187" s="444"/>
      <c r="AC187" s="444"/>
      <c r="AD187" s="444"/>
      <c r="AE187" s="858">
        <f t="shared" si="66"/>
        <v>3863636</v>
      </c>
      <c r="AF187" s="1081">
        <f t="shared" si="56"/>
        <v>0</v>
      </c>
      <c r="AG187" s="444"/>
      <c r="AH187" s="444"/>
    </row>
    <row r="188" spans="1:34" ht="15" hidden="1" customHeight="1" x14ac:dyDescent="0.25">
      <c r="A188" s="848">
        <f t="shared" si="67"/>
        <v>16</v>
      </c>
      <c r="B188" s="833">
        <f t="shared" si="68"/>
        <v>43497</v>
      </c>
      <c r="C188" s="849">
        <f t="shared" si="69"/>
        <v>182</v>
      </c>
      <c r="D188" s="835" t="s">
        <v>34</v>
      </c>
      <c r="E188" s="836" t="s">
        <v>31</v>
      </c>
      <c r="F188" s="850"/>
      <c r="G188" s="838">
        <f t="shared" si="62"/>
        <v>0</v>
      </c>
      <c r="H188" s="839">
        <v>2</v>
      </c>
      <c r="I188" s="840">
        <f t="shared" si="63"/>
        <v>3863636</v>
      </c>
      <c r="J188" s="841"/>
      <c r="K188" s="840">
        <f t="shared" si="64"/>
        <v>0</v>
      </c>
      <c r="L188" s="842"/>
      <c r="M188" s="840">
        <f t="shared" si="65"/>
        <v>0</v>
      </c>
      <c r="N188" s="851">
        <f t="shared" si="70"/>
        <v>2</v>
      </c>
      <c r="O188" s="844">
        <f t="shared" si="70"/>
        <v>3863636</v>
      </c>
      <c r="P188" s="845">
        <f t="shared" si="51"/>
        <v>80000</v>
      </c>
      <c r="Q188" s="846"/>
      <c r="R188" s="19"/>
      <c r="S188" s="847">
        <f t="shared" si="52"/>
        <v>1331818</v>
      </c>
      <c r="T188" s="847">
        <f t="shared" si="53"/>
        <v>1931818</v>
      </c>
      <c r="U188" s="847">
        <f t="shared" si="54"/>
        <v>2231818</v>
      </c>
      <c r="V188" s="847">
        <f t="shared" si="55"/>
        <v>431818</v>
      </c>
      <c r="W188" s="856">
        <v>43508</v>
      </c>
      <c r="X188" s="728">
        <v>3863636</v>
      </c>
      <c r="Y188" s="728"/>
      <c r="Z188" s="444"/>
      <c r="AA188" s="444"/>
      <c r="AB188" s="444"/>
      <c r="AC188" s="444"/>
      <c r="AD188" s="444"/>
      <c r="AE188" s="858">
        <f t="shared" si="66"/>
        <v>3863636</v>
      </c>
      <c r="AF188" s="1081">
        <f t="shared" si="56"/>
        <v>0</v>
      </c>
      <c r="AG188" s="444"/>
      <c r="AH188" s="444"/>
    </row>
    <row r="189" spans="1:34" ht="15" hidden="1" customHeight="1" x14ac:dyDescent="0.25">
      <c r="A189" s="848">
        <f t="shared" si="67"/>
        <v>17</v>
      </c>
      <c r="B189" s="833">
        <f t="shared" si="68"/>
        <v>43497</v>
      </c>
      <c r="C189" s="849">
        <f t="shared" si="69"/>
        <v>183</v>
      </c>
      <c r="D189" s="835" t="s">
        <v>37</v>
      </c>
      <c r="E189" s="836" t="s">
        <v>31</v>
      </c>
      <c r="F189" s="850"/>
      <c r="G189" s="838">
        <f t="shared" si="62"/>
        <v>0</v>
      </c>
      <c r="H189" s="839">
        <v>3</v>
      </c>
      <c r="I189" s="840">
        <f t="shared" si="63"/>
        <v>5795454</v>
      </c>
      <c r="J189" s="841"/>
      <c r="K189" s="840">
        <f t="shared" si="64"/>
        <v>0</v>
      </c>
      <c r="L189" s="842"/>
      <c r="M189" s="840">
        <f t="shared" si="65"/>
        <v>0</v>
      </c>
      <c r="N189" s="851">
        <f t="shared" si="70"/>
        <v>3</v>
      </c>
      <c r="O189" s="844">
        <f t="shared" si="70"/>
        <v>5795454</v>
      </c>
      <c r="P189" s="845">
        <f t="shared" si="51"/>
        <v>120000</v>
      </c>
      <c r="Q189" s="846"/>
      <c r="R189" s="19"/>
      <c r="S189" s="847">
        <f t="shared" si="52"/>
        <v>1331818</v>
      </c>
      <c r="T189" s="847">
        <f t="shared" si="53"/>
        <v>1931818</v>
      </c>
      <c r="U189" s="847">
        <f t="shared" si="54"/>
        <v>2231818</v>
      </c>
      <c r="V189" s="847">
        <f t="shared" si="55"/>
        <v>431818</v>
      </c>
      <c r="W189" s="856">
        <v>43508</v>
      </c>
      <c r="X189" s="728">
        <v>5795454</v>
      </c>
      <c r="Y189" s="856"/>
      <c r="Z189" s="861"/>
      <c r="AA189" s="444"/>
      <c r="AB189" s="444"/>
      <c r="AC189" s="444"/>
      <c r="AD189" s="444"/>
      <c r="AE189" s="858">
        <f t="shared" si="66"/>
        <v>5795454</v>
      </c>
      <c r="AF189" s="1081">
        <f t="shared" si="56"/>
        <v>0</v>
      </c>
      <c r="AG189" s="444"/>
      <c r="AH189" s="444"/>
    </row>
    <row r="190" spans="1:34" ht="15" hidden="1" customHeight="1" x14ac:dyDescent="0.25">
      <c r="A190" s="848">
        <f t="shared" si="67"/>
        <v>18</v>
      </c>
      <c r="B190" s="833">
        <f t="shared" si="68"/>
        <v>43497</v>
      </c>
      <c r="C190" s="849">
        <f t="shared" si="69"/>
        <v>184</v>
      </c>
      <c r="D190" s="835" t="s">
        <v>80</v>
      </c>
      <c r="E190" s="836" t="s">
        <v>31</v>
      </c>
      <c r="F190" s="850"/>
      <c r="G190" s="838">
        <f t="shared" si="62"/>
        <v>0</v>
      </c>
      <c r="H190" s="839">
        <v>2</v>
      </c>
      <c r="I190" s="840">
        <f t="shared" si="63"/>
        <v>3863636</v>
      </c>
      <c r="J190" s="841"/>
      <c r="K190" s="840">
        <f t="shared" si="64"/>
        <v>0</v>
      </c>
      <c r="L190" s="842">
        <v>1</v>
      </c>
      <c r="M190" s="840">
        <f t="shared" si="65"/>
        <v>431818</v>
      </c>
      <c r="N190" s="851">
        <f t="shared" si="70"/>
        <v>3</v>
      </c>
      <c r="O190" s="844">
        <f t="shared" si="70"/>
        <v>4295454</v>
      </c>
      <c r="P190" s="845">
        <f t="shared" si="51"/>
        <v>120000</v>
      </c>
      <c r="Q190" s="846"/>
      <c r="R190" s="19"/>
      <c r="S190" s="847">
        <f t="shared" si="52"/>
        <v>1331818</v>
      </c>
      <c r="T190" s="847">
        <f t="shared" si="53"/>
        <v>1931818</v>
      </c>
      <c r="U190" s="847">
        <f t="shared" si="54"/>
        <v>2231818</v>
      </c>
      <c r="V190" s="847">
        <f t="shared" si="55"/>
        <v>431818</v>
      </c>
      <c r="W190" s="856">
        <v>43504</v>
      </c>
      <c r="X190" s="728">
        <v>4295454</v>
      </c>
      <c r="Y190" s="856"/>
      <c r="Z190" s="861"/>
      <c r="AA190" s="444"/>
      <c r="AB190" s="444"/>
      <c r="AC190" s="444"/>
      <c r="AD190" s="444"/>
      <c r="AE190" s="858">
        <f t="shared" si="66"/>
        <v>4295454</v>
      </c>
      <c r="AF190" s="1081">
        <f t="shared" si="56"/>
        <v>0</v>
      </c>
      <c r="AG190" s="444"/>
      <c r="AH190" s="444"/>
    </row>
    <row r="191" spans="1:34" ht="15" hidden="1" customHeight="1" x14ac:dyDescent="0.25">
      <c r="A191" s="848">
        <f t="shared" si="67"/>
        <v>19</v>
      </c>
      <c r="B191" s="833">
        <f t="shared" si="68"/>
        <v>43497</v>
      </c>
      <c r="C191" s="849">
        <f t="shared" si="69"/>
        <v>185</v>
      </c>
      <c r="D191" s="835" t="s">
        <v>172</v>
      </c>
      <c r="E191" s="836" t="s">
        <v>31</v>
      </c>
      <c r="F191" s="850"/>
      <c r="G191" s="838">
        <f t="shared" si="62"/>
        <v>0</v>
      </c>
      <c r="H191" s="839">
        <v>1</v>
      </c>
      <c r="I191" s="840">
        <f t="shared" si="63"/>
        <v>1931818</v>
      </c>
      <c r="J191" s="841">
        <v>3</v>
      </c>
      <c r="K191" s="840">
        <f t="shared" si="64"/>
        <v>6695454</v>
      </c>
      <c r="L191" s="842">
        <v>2</v>
      </c>
      <c r="M191" s="840">
        <f t="shared" si="65"/>
        <v>863636</v>
      </c>
      <c r="N191" s="851">
        <f t="shared" si="70"/>
        <v>6</v>
      </c>
      <c r="O191" s="844">
        <f t="shared" si="70"/>
        <v>9490908</v>
      </c>
      <c r="P191" s="845">
        <f t="shared" si="51"/>
        <v>240000</v>
      </c>
      <c r="Q191" s="846"/>
      <c r="R191" s="19"/>
      <c r="S191" s="847">
        <f t="shared" si="52"/>
        <v>1331818</v>
      </c>
      <c r="T191" s="847">
        <f t="shared" si="53"/>
        <v>1931818</v>
      </c>
      <c r="U191" s="847">
        <f t="shared" si="54"/>
        <v>2231818</v>
      </c>
      <c r="V191" s="847">
        <f t="shared" si="55"/>
        <v>431818</v>
      </c>
      <c r="W191" s="856">
        <v>43504</v>
      </c>
      <c r="X191" s="728">
        <v>781820</v>
      </c>
      <c r="Y191" s="856">
        <v>43511</v>
      </c>
      <c r="Z191" s="861">
        <v>8709088</v>
      </c>
      <c r="AA191" s="444"/>
      <c r="AB191" s="444"/>
      <c r="AC191" s="444"/>
      <c r="AD191" s="444"/>
      <c r="AE191" s="858">
        <f t="shared" si="66"/>
        <v>9490908</v>
      </c>
      <c r="AF191" s="1081">
        <f t="shared" si="56"/>
        <v>0</v>
      </c>
      <c r="AG191" s="444"/>
      <c r="AH191" s="444"/>
    </row>
    <row r="192" spans="1:34" ht="15" hidden="1" customHeight="1" x14ac:dyDescent="0.25">
      <c r="A192" s="848">
        <f t="shared" si="67"/>
        <v>20</v>
      </c>
      <c r="B192" s="833">
        <f t="shared" si="68"/>
        <v>43497</v>
      </c>
      <c r="C192" s="849">
        <f t="shared" si="69"/>
        <v>186</v>
      </c>
      <c r="D192" s="835" t="s">
        <v>35</v>
      </c>
      <c r="E192" s="836" t="s">
        <v>31</v>
      </c>
      <c r="F192" s="850"/>
      <c r="G192" s="838">
        <f t="shared" si="62"/>
        <v>0</v>
      </c>
      <c r="H192" s="839">
        <v>1</v>
      </c>
      <c r="I192" s="840">
        <f t="shared" si="63"/>
        <v>1931818</v>
      </c>
      <c r="J192" s="841"/>
      <c r="K192" s="840">
        <f t="shared" si="64"/>
        <v>0</v>
      </c>
      <c r="L192" s="842">
        <v>1</v>
      </c>
      <c r="M192" s="840">
        <f t="shared" si="65"/>
        <v>431818</v>
      </c>
      <c r="N192" s="851">
        <f t="shared" si="70"/>
        <v>2</v>
      </c>
      <c r="O192" s="844">
        <f t="shared" si="70"/>
        <v>2363636</v>
      </c>
      <c r="P192" s="845">
        <f t="shared" si="51"/>
        <v>80000</v>
      </c>
      <c r="Q192" s="846"/>
      <c r="R192" s="19"/>
      <c r="S192" s="847">
        <f t="shared" si="52"/>
        <v>1331818</v>
      </c>
      <c r="T192" s="847">
        <f t="shared" si="53"/>
        <v>1931818</v>
      </c>
      <c r="U192" s="847">
        <f t="shared" si="54"/>
        <v>2231818</v>
      </c>
      <c r="V192" s="847">
        <f t="shared" si="55"/>
        <v>431818</v>
      </c>
      <c r="W192" s="856">
        <v>43525</v>
      </c>
      <c r="X192" s="728">
        <v>2363636</v>
      </c>
      <c r="Y192" s="728"/>
      <c r="Z192" s="444"/>
      <c r="AA192" s="444"/>
      <c r="AB192" s="444"/>
      <c r="AC192" s="444"/>
      <c r="AD192" s="444"/>
      <c r="AE192" s="858">
        <f t="shared" si="66"/>
        <v>2363636</v>
      </c>
      <c r="AF192" s="1081">
        <f t="shared" si="56"/>
        <v>0</v>
      </c>
      <c r="AG192" s="444"/>
      <c r="AH192" s="444"/>
    </row>
    <row r="193" spans="1:34" ht="15" hidden="1" customHeight="1" x14ac:dyDescent="0.25">
      <c r="A193" s="848">
        <f t="shared" si="67"/>
        <v>21</v>
      </c>
      <c r="B193" s="833">
        <f t="shared" si="68"/>
        <v>43497</v>
      </c>
      <c r="C193" s="849">
        <f t="shared" si="69"/>
        <v>187</v>
      </c>
      <c r="D193" s="835" t="s">
        <v>55</v>
      </c>
      <c r="E193" s="836" t="s">
        <v>43</v>
      </c>
      <c r="F193" s="850"/>
      <c r="G193" s="838">
        <f t="shared" si="62"/>
        <v>0</v>
      </c>
      <c r="H193" s="839"/>
      <c r="I193" s="840">
        <f t="shared" si="63"/>
        <v>0</v>
      </c>
      <c r="J193" s="841"/>
      <c r="K193" s="840">
        <f t="shared" si="64"/>
        <v>0</v>
      </c>
      <c r="L193" s="842">
        <v>2</v>
      </c>
      <c r="M193" s="840">
        <f t="shared" si="65"/>
        <v>863636</v>
      </c>
      <c r="N193" s="851">
        <f t="shared" si="70"/>
        <v>2</v>
      </c>
      <c r="O193" s="844">
        <f t="shared" si="70"/>
        <v>863636</v>
      </c>
      <c r="P193" s="845">
        <f t="shared" si="51"/>
        <v>80000</v>
      </c>
      <c r="Q193" s="846"/>
      <c r="R193" s="19"/>
      <c r="S193" s="847">
        <f t="shared" si="52"/>
        <v>1331818</v>
      </c>
      <c r="T193" s="847">
        <f t="shared" si="53"/>
        <v>1931818</v>
      </c>
      <c r="U193" s="847">
        <f t="shared" si="54"/>
        <v>2231818</v>
      </c>
      <c r="V193" s="847">
        <f t="shared" si="55"/>
        <v>431818</v>
      </c>
      <c r="W193" s="856">
        <v>43510</v>
      </c>
      <c r="X193" s="728">
        <v>863636</v>
      </c>
      <c r="Y193" s="834"/>
      <c r="Z193" s="861"/>
      <c r="AA193" s="834" t="s">
        <v>165</v>
      </c>
      <c r="AB193" s="861"/>
      <c r="AC193" s="444"/>
      <c r="AD193" s="444"/>
      <c r="AE193" s="858">
        <f t="shared" si="66"/>
        <v>863636</v>
      </c>
      <c r="AF193" s="1081">
        <f t="shared" si="56"/>
        <v>0</v>
      </c>
      <c r="AG193" s="444"/>
      <c r="AH193" s="444"/>
    </row>
    <row r="194" spans="1:34" ht="15" hidden="1" customHeight="1" x14ac:dyDescent="0.25">
      <c r="A194" s="848">
        <f t="shared" si="67"/>
        <v>22</v>
      </c>
      <c r="B194" s="833">
        <f t="shared" si="68"/>
        <v>43497</v>
      </c>
      <c r="C194" s="849">
        <f t="shared" si="69"/>
        <v>188</v>
      </c>
      <c r="D194" s="835" t="s">
        <v>50</v>
      </c>
      <c r="E194" s="836" t="s">
        <v>43</v>
      </c>
      <c r="F194" s="850"/>
      <c r="G194" s="838">
        <f t="shared" si="62"/>
        <v>0</v>
      </c>
      <c r="H194" s="839"/>
      <c r="I194" s="840">
        <f t="shared" si="63"/>
        <v>0</v>
      </c>
      <c r="J194" s="841"/>
      <c r="K194" s="840">
        <f t="shared" si="64"/>
        <v>0</v>
      </c>
      <c r="L194" s="842">
        <v>2</v>
      </c>
      <c r="M194" s="840">
        <f t="shared" si="65"/>
        <v>863636</v>
      </c>
      <c r="N194" s="851">
        <f t="shared" si="70"/>
        <v>2</v>
      </c>
      <c r="O194" s="844">
        <f t="shared" si="70"/>
        <v>863636</v>
      </c>
      <c r="P194" s="845">
        <f t="shared" si="51"/>
        <v>80000</v>
      </c>
      <c r="Q194" s="846"/>
      <c r="R194" s="19"/>
      <c r="S194" s="847">
        <f t="shared" si="52"/>
        <v>1331818</v>
      </c>
      <c r="T194" s="847">
        <f t="shared" si="53"/>
        <v>1931818</v>
      </c>
      <c r="U194" s="847">
        <f t="shared" si="54"/>
        <v>2231818</v>
      </c>
      <c r="V194" s="847">
        <f t="shared" si="55"/>
        <v>431818</v>
      </c>
      <c r="W194" s="856">
        <v>43510</v>
      </c>
      <c r="X194" s="728">
        <v>863636</v>
      </c>
      <c r="Y194" s="728"/>
      <c r="Z194" s="444"/>
      <c r="AA194" s="444"/>
      <c r="AB194" s="444"/>
      <c r="AC194" s="444"/>
      <c r="AD194" s="444"/>
      <c r="AE194" s="858">
        <f t="shared" si="66"/>
        <v>863636</v>
      </c>
      <c r="AF194" s="1081">
        <f t="shared" si="56"/>
        <v>0</v>
      </c>
      <c r="AG194" s="444"/>
      <c r="AH194" s="444"/>
    </row>
    <row r="195" spans="1:34" ht="15" hidden="1" customHeight="1" x14ac:dyDescent="0.25">
      <c r="A195" s="848">
        <f t="shared" si="67"/>
        <v>23</v>
      </c>
      <c r="B195" s="833">
        <f t="shared" si="68"/>
        <v>43497</v>
      </c>
      <c r="C195" s="849">
        <f t="shared" si="69"/>
        <v>189</v>
      </c>
      <c r="D195" s="835" t="s">
        <v>47</v>
      </c>
      <c r="E195" s="836" t="s">
        <v>43</v>
      </c>
      <c r="F195" s="850"/>
      <c r="G195" s="838">
        <f t="shared" si="62"/>
        <v>0</v>
      </c>
      <c r="H195" s="839"/>
      <c r="I195" s="840">
        <f t="shared" si="63"/>
        <v>0</v>
      </c>
      <c r="J195" s="841"/>
      <c r="K195" s="840">
        <f t="shared" si="64"/>
        <v>0</v>
      </c>
      <c r="L195" s="842">
        <v>2</v>
      </c>
      <c r="M195" s="840">
        <f t="shared" si="65"/>
        <v>863636</v>
      </c>
      <c r="N195" s="851">
        <f t="shared" si="70"/>
        <v>2</v>
      </c>
      <c r="O195" s="844">
        <f t="shared" si="70"/>
        <v>863636</v>
      </c>
      <c r="P195" s="845">
        <f t="shared" si="51"/>
        <v>80000</v>
      </c>
      <c r="Q195" s="846"/>
      <c r="R195" s="19"/>
      <c r="S195" s="847">
        <f t="shared" si="52"/>
        <v>1331818</v>
      </c>
      <c r="T195" s="847">
        <f t="shared" si="53"/>
        <v>1931818</v>
      </c>
      <c r="U195" s="847">
        <f t="shared" si="54"/>
        <v>2231818</v>
      </c>
      <c r="V195" s="847">
        <f t="shared" si="55"/>
        <v>431818</v>
      </c>
      <c r="W195" s="856">
        <v>43510</v>
      </c>
      <c r="X195" s="728">
        <v>863636</v>
      </c>
      <c r="Y195" s="728"/>
      <c r="Z195" s="444"/>
      <c r="AA195" s="444"/>
      <c r="AB195" s="444"/>
      <c r="AC195" s="444"/>
      <c r="AD195" s="444"/>
      <c r="AE195" s="858">
        <f t="shared" si="66"/>
        <v>863636</v>
      </c>
      <c r="AF195" s="1081">
        <f t="shared" si="56"/>
        <v>0</v>
      </c>
      <c r="AG195" s="444"/>
      <c r="AH195" s="444"/>
    </row>
    <row r="196" spans="1:34" ht="15" hidden="1" customHeight="1" x14ac:dyDescent="0.25">
      <c r="A196" s="848">
        <f t="shared" si="67"/>
        <v>24</v>
      </c>
      <c r="B196" s="833">
        <f t="shared" si="68"/>
        <v>43497</v>
      </c>
      <c r="C196" s="849">
        <f t="shared" si="69"/>
        <v>190</v>
      </c>
      <c r="D196" s="835" t="s">
        <v>46</v>
      </c>
      <c r="E196" s="836" t="s">
        <v>43</v>
      </c>
      <c r="F196" s="850"/>
      <c r="G196" s="838">
        <f t="shared" si="62"/>
        <v>0</v>
      </c>
      <c r="H196" s="839"/>
      <c r="I196" s="840">
        <f t="shared" si="63"/>
        <v>0</v>
      </c>
      <c r="J196" s="841"/>
      <c r="K196" s="840">
        <f t="shared" si="64"/>
        <v>0</v>
      </c>
      <c r="L196" s="842">
        <v>2</v>
      </c>
      <c r="M196" s="840">
        <f t="shared" si="65"/>
        <v>863636</v>
      </c>
      <c r="N196" s="851">
        <f t="shared" si="70"/>
        <v>2</v>
      </c>
      <c r="O196" s="844">
        <f t="shared" si="70"/>
        <v>863636</v>
      </c>
      <c r="P196" s="845">
        <f t="shared" si="51"/>
        <v>80000</v>
      </c>
      <c r="Q196" s="846"/>
      <c r="R196" s="19"/>
      <c r="S196" s="847">
        <f t="shared" si="52"/>
        <v>1331818</v>
      </c>
      <c r="T196" s="847">
        <f t="shared" si="53"/>
        <v>1931818</v>
      </c>
      <c r="U196" s="847">
        <f t="shared" si="54"/>
        <v>2231818</v>
      </c>
      <c r="V196" s="847">
        <f t="shared" si="55"/>
        <v>431818</v>
      </c>
      <c r="W196" s="856">
        <v>43510</v>
      </c>
      <c r="X196" s="728">
        <v>863636</v>
      </c>
      <c r="Y196" s="728"/>
      <c r="Z196" s="444"/>
      <c r="AA196" s="444"/>
      <c r="AB196" s="444"/>
      <c r="AC196" s="444"/>
      <c r="AD196" s="444"/>
      <c r="AE196" s="858">
        <f t="shared" si="66"/>
        <v>863636</v>
      </c>
      <c r="AF196" s="1081">
        <f t="shared" si="56"/>
        <v>0</v>
      </c>
      <c r="AG196" s="444"/>
      <c r="AH196" s="444"/>
    </row>
    <row r="197" spans="1:34" ht="15" hidden="1" customHeight="1" thickBot="1" x14ac:dyDescent="0.3">
      <c r="A197" s="848">
        <f t="shared" si="67"/>
        <v>25</v>
      </c>
      <c r="B197" s="833">
        <f t="shared" si="68"/>
        <v>43497</v>
      </c>
      <c r="C197" s="849">
        <f t="shared" si="69"/>
        <v>191</v>
      </c>
      <c r="D197" s="835" t="s">
        <v>52</v>
      </c>
      <c r="E197" s="836" t="s">
        <v>43</v>
      </c>
      <c r="F197" s="850"/>
      <c r="G197" s="838">
        <f t="shared" si="62"/>
        <v>0</v>
      </c>
      <c r="H197" s="839"/>
      <c r="I197" s="840">
        <f t="shared" si="63"/>
        <v>0</v>
      </c>
      <c r="J197" s="841"/>
      <c r="K197" s="840">
        <f t="shared" si="64"/>
        <v>0</v>
      </c>
      <c r="L197" s="842">
        <v>2</v>
      </c>
      <c r="M197" s="840">
        <f t="shared" si="65"/>
        <v>863636</v>
      </c>
      <c r="N197" s="851">
        <f t="shared" si="70"/>
        <v>2</v>
      </c>
      <c r="O197" s="844">
        <f t="shared" si="70"/>
        <v>863636</v>
      </c>
      <c r="P197" s="845">
        <f t="shared" si="51"/>
        <v>80000</v>
      </c>
      <c r="Q197" s="846"/>
      <c r="R197" s="19"/>
      <c r="S197" s="847">
        <f t="shared" si="52"/>
        <v>1331818</v>
      </c>
      <c r="T197" s="847">
        <f t="shared" si="53"/>
        <v>1931818</v>
      </c>
      <c r="U197" s="847">
        <f t="shared" si="54"/>
        <v>2231818</v>
      </c>
      <c r="V197" s="847">
        <f t="shared" si="55"/>
        <v>431818</v>
      </c>
      <c r="W197" s="856">
        <v>43510</v>
      </c>
      <c r="X197" s="927">
        <v>863636</v>
      </c>
      <c r="Y197" s="927"/>
      <c r="Z197" s="928"/>
      <c r="AA197" s="928"/>
      <c r="AB197" s="928"/>
      <c r="AC197" s="928"/>
      <c r="AD197" s="928"/>
      <c r="AE197" s="858">
        <f t="shared" si="66"/>
        <v>863636</v>
      </c>
      <c r="AF197" s="1081">
        <f t="shared" si="56"/>
        <v>0</v>
      </c>
      <c r="AG197" s="444"/>
      <c r="AH197" s="444"/>
    </row>
    <row r="198" spans="1:34" ht="15" customHeight="1" x14ac:dyDescent="0.25">
      <c r="A198" s="832">
        <v>1</v>
      </c>
      <c r="B198" s="833">
        <v>43498</v>
      </c>
      <c r="C198" s="862">
        <v>192</v>
      </c>
      <c r="D198" s="957" t="s">
        <v>92</v>
      </c>
      <c r="E198" s="836" t="s">
        <v>88</v>
      </c>
      <c r="F198" s="837">
        <v>8</v>
      </c>
      <c r="G198" s="838">
        <f t="shared" si="62"/>
        <v>10654544</v>
      </c>
      <c r="H198" s="839"/>
      <c r="I198" s="840">
        <f t="shared" si="63"/>
        <v>0</v>
      </c>
      <c r="J198" s="841">
        <v>2</v>
      </c>
      <c r="K198" s="840">
        <f t="shared" si="64"/>
        <v>4463636</v>
      </c>
      <c r="L198" s="842"/>
      <c r="M198" s="840">
        <f t="shared" si="65"/>
        <v>0</v>
      </c>
      <c r="N198" s="843">
        <f t="shared" si="70"/>
        <v>10</v>
      </c>
      <c r="O198" s="844">
        <f t="shared" si="70"/>
        <v>15118180</v>
      </c>
      <c r="P198" s="845">
        <f t="shared" si="51"/>
        <v>400000</v>
      </c>
      <c r="Q198" s="846"/>
      <c r="R198" s="19"/>
      <c r="S198" s="847">
        <f t="shared" si="52"/>
        <v>1331818</v>
      </c>
      <c r="T198" s="847">
        <f t="shared" si="53"/>
        <v>1931818</v>
      </c>
      <c r="U198" s="847">
        <f t="shared" si="54"/>
        <v>2231818</v>
      </c>
      <c r="V198" s="847">
        <f t="shared" si="55"/>
        <v>431818</v>
      </c>
      <c r="W198" s="856">
        <v>43511</v>
      </c>
      <c r="X198" s="844">
        <v>15012000</v>
      </c>
      <c r="Y198" s="844"/>
      <c r="Z198" s="844"/>
      <c r="AA198" s="844"/>
      <c r="AB198" s="857"/>
      <c r="AC198" s="857"/>
      <c r="AD198" s="444"/>
      <c r="AE198" s="858">
        <f>X198+Z198+AB198+AD198</f>
        <v>15012000</v>
      </c>
      <c r="AF198" s="1081">
        <f t="shared" si="56"/>
        <v>106180</v>
      </c>
      <c r="AG198" s="445" t="s">
        <v>160</v>
      </c>
      <c r="AH198" s="444"/>
    </row>
    <row r="199" spans="1:34" ht="15" hidden="1" customHeight="1" x14ac:dyDescent="0.25">
      <c r="A199" s="848">
        <f>+A198+1</f>
        <v>2</v>
      </c>
      <c r="B199" s="833">
        <v>43498</v>
      </c>
      <c r="C199" s="849">
        <f>+C198+1</f>
        <v>193</v>
      </c>
      <c r="D199" s="864" t="s">
        <v>100</v>
      </c>
      <c r="E199" s="836" t="s">
        <v>88</v>
      </c>
      <c r="F199" s="850">
        <v>5</v>
      </c>
      <c r="G199" s="838">
        <f t="shared" si="62"/>
        <v>6659090</v>
      </c>
      <c r="H199" s="839"/>
      <c r="I199" s="840">
        <f t="shared" si="63"/>
        <v>0</v>
      </c>
      <c r="J199" s="841">
        <v>5</v>
      </c>
      <c r="K199" s="840">
        <f t="shared" si="64"/>
        <v>11159090</v>
      </c>
      <c r="L199" s="842"/>
      <c r="M199" s="840">
        <f t="shared" si="65"/>
        <v>0</v>
      </c>
      <c r="N199" s="851">
        <f t="shared" si="70"/>
        <v>10</v>
      </c>
      <c r="O199" s="844">
        <f t="shared" si="70"/>
        <v>17818180</v>
      </c>
      <c r="P199" s="845">
        <f t="shared" ref="P199:P262" si="71">+N199*40000</f>
        <v>400000</v>
      </c>
      <c r="Q199" s="846"/>
      <c r="R199" s="19"/>
      <c r="S199" s="847">
        <f t="shared" ref="S199:S262" si="72">1331818</f>
        <v>1331818</v>
      </c>
      <c r="T199" s="847">
        <f t="shared" ref="T199:T262" si="73">1931818</f>
        <v>1931818</v>
      </c>
      <c r="U199" s="847">
        <f t="shared" ref="U199:U262" si="74">2231818</f>
        <v>2231818</v>
      </c>
      <c r="V199" s="847">
        <f t="shared" ref="V199:V262" si="75">431818</f>
        <v>431818</v>
      </c>
      <c r="W199" s="856">
        <v>43502</v>
      </c>
      <c r="X199" s="844">
        <v>17818180</v>
      </c>
      <c r="Y199" s="856"/>
      <c r="Z199" s="844"/>
      <c r="AA199" s="856"/>
      <c r="AB199" s="857"/>
      <c r="AC199" s="857"/>
      <c r="AD199" s="444"/>
      <c r="AE199" s="858">
        <f t="shared" ref="AE199:AE212" si="76">X199+Z199+AB199+AD199</f>
        <v>17818180</v>
      </c>
      <c r="AF199" s="1081">
        <f t="shared" ref="AF199:AF262" si="77">O199-AE199</f>
        <v>0</v>
      </c>
      <c r="AG199" s="444"/>
      <c r="AH199" s="444"/>
    </row>
    <row r="200" spans="1:34" ht="15" hidden="1" customHeight="1" x14ac:dyDescent="0.25">
      <c r="A200" s="848">
        <f t="shared" ref="A200:A213" si="78">+A199+1</f>
        <v>3</v>
      </c>
      <c r="B200" s="833">
        <v>43498</v>
      </c>
      <c r="C200" s="849">
        <f>+C199+1</f>
        <v>194</v>
      </c>
      <c r="D200" s="865" t="s">
        <v>87</v>
      </c>
      <c r="E200" s="836" t="s">
        <v>88</v>
      </c>
      <c r="F200" s="850"/>
      <c r="G200" s="838">
        <f t="shared" si="62"/>
        <v>0</v>
      </c>
      <c r="H200" s="839"/>
      <c r="I200" s="840">
        <f t="shared" si="63"/>
        <v>0</v>
      </c>
      <c r="J200" s="841">
        <v>10</v>
      </c>
      <c r="K200" s="840">
        <f t="shared" si="64"/>
        <v>22318180</v>
      </c>
      <c r="L200" s="842"/>
      <c r="M200" s="840">
        <f t="shared" si="65"/>
        <v>0</v>
      </c>
      <c r="N200" s="851">
        <f t="shared" si="70"/>
        <v>10</v>
      </c>
      <c r="O200" s="844">
        <f t="shared" si="70"/>
        <v>22318180</v>
      </c>
      <c r="P200" s="845">
        <f t="shared" si="71"/>
        <v>400000</v>
      </c>
      <c r="Q200" s="846"/>
      <c r="R200" s="19"/>
      <c r="S200" s="847">
        <f t="shared" si="72"/>
        <v>1331818</v>
      </c>
      <c r="T200" s="847">
        <f t="shared" si="73"/>
        <v>1931818</v>
      </c>
      <c r="U200" s="847">
        <f t="shared" si="74"/>
        <v>2231818</v>
      </c>
      <c r="V200" s="847">
        <f t="shared" si="75"/>
        <v>431818</v>
      </c>
      <c r="W200" s="856">
        <v>43493</v>
      </c>
      <c r="X200" s="844">
        <v>12681820</v>
      </c>
      <c r="Y200" s="856">
        <v>43500</v>
      </c>
      <c r="Z200" s="844">
        <v>9636360</v>
      </c>
      <c r="AA200" s="844"/>
      <c r="AB200" s="857"/>
      <c r="AC200" s="857"/>
      <c r="AD200" s="444"/>
      <c r="AE200" s="858">
        <f t="shared" si="76"/>
        <v>22318180</v>
      </c>
      <c r="AF200" s="1081">
        <f t="shared" si="77"/>
        <v>0</v>
      </c>
      <c r="AG200" s="444"/>
      <c r="AH200" s="444"/>
    </row>
    <row r="201" spans="1:34" ht="15" hidden="1" customHeight="1" x14ac:dyDescent="0.25">
      <c r="A201" s="848">
        <f t="shared" si="78"/>
        <v>4</v>
      </c>
      <c r="B201" s="833">
        <v>43498</v>
      </c>
      <c r="C201" s="849">
        <f>+C200+1</f>
        <v>195</v>
      </c>
      <c r="D201" s="864" t="s">
        <v>90</v>
      </c>
      <c r="E201" s="836" t="s">
        <v>88</v>
      </c>
      <c r="F201" s="850">
        <v>10</v>
      </c>
      <c r="G201" s="838">
        <f t="shared" si="62"/>
        <v>13318180</v>
      </c>
      <c r="H201" s="839"/>
      <c r="I201" s="840">
        <f t="shared" si="63"/>
        <v>0</v>
      </c>
      <c r="J201" s="841"/>
      <c r="K201" s="840">
        <f t="shared" si="64"/>
        <v>0</v>
      </c>
      <c r="L201" s="842"/>
      <c r="M201" s="840">
        <f t="shared" si="65"/>
        <v>0</v>
      </c>
      <c r="N201" s="851">
        <f t="shared" si="70"/>
        <v>10</v>
      </c>
      <c r="O201" s="844">
        <f t="shared" si="70"/>
        <v>13318180</v>
      </c>
      <c r="P201" s="845">
        <f t="shared" si="71"/>
        <v>400000</v>
      </c>
      <c r="Q201" s="846"/>
      <c r="R201" s="19"/>
      <c r="S201" s="847">
        <f t="shared" si="72"/>
        <v>1331818</v>
      </c>
      <c r="T201" s="847">
        <f t="shared" si="73"/>
        <v>1931818</v>
      </c>
      <c r="U201" s="847">
        <f t="shared" si="74"/>
        <v>2231818</v>
      </c>
      <c r="V201" s="847">
        <f t="shared" si="75"/>
        <v>431818</v>
      </c>
      <c r="W201" s="856">
        <v>43507</v>
      </c>
      <c r="X201" s="844">
        <v>13318180</v>
      </c>
      <c r="Y201" s="834"/>
      <c r="Z201" s="844"/>
      <c r="AA201" s="844"/>
      <c r="AB201" s="857"/>
      <c r="AC201" s="857"/>
      <c r="AD201" s="444"/>
      <c r="AE201" s="858">
        <f t="shared" si="76"/>
        <v>13318180</v>
      </c>
      <c r="AF201" s="1081">
        <f t="shared" si="77"/>
        <v>0</v>
      </c>
      <c r="AG201" s="444"/>
      <c r="AH201" s="444"/>
    </row>
    <row r="202" spans="1:34" ht="15" hidden="1" customHeight="1" x14ac:dyDescent="0.25">
      <c r="A202" s="848">
        <f t="shared" si="78"/>
        <v>5</v>
      </c>
      <c r="B202" s="833">
        <v>43498</v>
      </c>
      <c r="C202" s="849">
        <f t="shared" ref="C202:C213" si="79">+C201+1</f>
        <v>196</v>
      </c>
      <c r="D202" s="865" t="s">
        <v>91</v>
      </c>
      <c r="E202" s="836" t="s">
        <v>88</v>
      </c>
      <c r="F202" s="850">
        <v>10</v>
      </c>
      <c r="G202" s="838">
        <f t="shared" si="62"/>
        <v>13318180</v>
      </c>
      <c r="H202" s="839"/>
      <c r="I202" s="840">
        <f t="shared" si="63"/>
        <v>0</v>
      </c>
      <c r="J202" s="841"/>
      <c r="K202" s="840">
        <f t="shared" si="64"/>
        <v>0</v>
      </c>
      <c r="L202" s="842"/>
      <c r="M202" s="840">
        <f t="shared" si="65"/>
        <v>0</v>
      </c>
      <c r="N202" s="851">
        <f t="shared" si="70"/>
        <v>10</v>
      </c>
      <c r="O202" s="844">
        <f t="shared" si="70"/>
        <v>13318180</v>
      </c>
      <c r="P202" s="845">
        <f t="shared" si="71"/>
        <v>400000</v>
      </c>
      <c r="Q202" s="846"/>
      <c r="R202" s="19"/>
      <c r="S202" s="847">
        <f t="shared" si="72"/>
        <v>1331818</v>
      </c>
      <c r="T202" s="847">
        <f t="shared" si="73"/>
        <v>1931818</v>
      </c>
      <c r="U202" s="847">
        <f t="shared" si="74"/>
        <v>2231818</v>
      </c>
      <c r="V202" s="847">
        <f t="shared" si="75"/>
        <v>431818</v>
      </c>
      <c r="W202" s="856">
        <v>43502</v>
      </c>
      <c r="X202" s="844">
        <v>13318180</v>
      </c>
      <c r="Y202" s="844"/>
      <c r="Z202" s="844"/>
      <c r="AA202" s="844"/>
      <c r="AB202" s="857"/>
      <c r="AC202" s="857"/>
      <c r="AD202" s="444"/>
      <c r="AE202" s="858">
        <f t="shared" si="76"/>
        <v>13318180</v>
      </c>
      <c r="AF202" s="1081">
        <f t="shared" si="77"/>
        <v>0</v>
      </c>
      <c r="AG202" s="444"/>
      <c r="AH202" s="444"/>
    </row>
    <row r="203" spans="1:34" ht="15" hidden="1" customHeight="1" x14ac:dyDescent="0.25">
      <c r="A203" s="848">
        <f t="shared" si="78"/>
        <v>6</v>
      </c>
      <c r="B203" s="833">
        <v>43498</v>
      </c>
      <c r="C203" s="849">
        <f t="shared" si="79"/>
        <v>197</v>
      </c>
      <c r="D203" s="864" t="s">
        <v>55</v>
      </c>
      <c r="E203" s="836" t="s">
        <v>88</v>
      </c>
      <c r="F203" s="850">
        <v>10</v>
      </c>
      <c r="G203" s="838">
        <f t="shared" si="62"/>
        <v>13318180</v>
      </c>
      <c r="H203" s="839"/>
      <c r="I203" s="840">
        <f t="shared" si="63"/>
        <v>0</v>
      </c>
      <c r="J203" s="841"/>
      <c r="K203" s="840">
        <f t="shared" si="64"/>
        <v>0</v>
      </c>
      <c r="L203" s="842"/>
      <c r="M203" s="840">
        <f t="shared" si="65"/>
        <v>0</v>
      </c>
      <c r="N203" s="851">
        <f t="shared" si="70"/>
        <v>10</v>
      </c>
      <c r="O203" s="844">
        <f t="shared" si="70"/>
        <v>13318180</v>
      </c>
      <c r="P203" s="845">
        <f t="shared" si="71"/>
        <v>400000</v>
      </c>
      <c r="Q203" s="846"/>
      <c r="R203" s="19"/>
      <c r="S203" s="847">
        <f t="shared" si="72"/>
        <v>1331818</v>
      </c>
      <c r="T203" s="847">
        <f t="shared" si="73"/>
        <v>1931818</v>
      </c>
      <c r="U203" s="847">
        <f t="shared" si="74"/>
        <v>2231818</v>
      </c>
      <c r="V203" s="847">
        <f t="shared" si="75"/>
        <v>431818</v>
      </c>
      <c r="W203" s="856">
        <v>43502</v>
      </c>
      <c r="X203" s="844">
        <v>13318180</v>
      </c>
      <c r="Y203" s="844"/>
      <c r="Z203" s="844"/>
      <c r="AA203" s="844"/>
      <c r="AB203" s="857"/>
      <c r="AC203" s="857"/>
      <c r="AD203" s="444"/>
      <c r="AE203" s="858">
        <f t="shared" si="76"/>
        <v>13318180</v>
      </c>
      <c r="AF203" s="1081">
        <f t="shared" si="77"/>
        <v>0</v>
      </c>
      <c r="AG203" s="444"/>
      <c r="AH203" s="444"/>
    </row>
    <row r="204" spans="1:34" ht="15" hidden="1" customHeight="1" x14ac:dyDescent="0.25">
      <c r="A204" s="848">
        <f t="shared" si="78"/>
        <v>7</v>
      </c>
      <c r="B204" s="833">
        <v>43498</v>
      </c>
      <c r="C204" s="849">
        <f t="shared" si="79"/>
        <v>198</v>
      </c>
      <c r="D204" s="835" t="s">
        <v>101</v>
      </c>
      <c r="E204" s="836" t="s">
        <v>88</v>
      </c>
      <c r="F204" s="850">
        <v>7</v>
      </c>
      <c r="G204" s="838">
        <f t="shared" si="62"/>
        <v>9322726</v>
      </c>
      <c r="H204" s="839"/>
      <c r="I204" s="840">
        <f t="shared" si="63"/>
        <v>0</v>
      </c>
      <c r="J204" s="841">
        <v>3</v>
      </c>
      <c r="K204" s="840">
        <f t="shared" si="64"/>
        <v>6695454</v>
      </c>
      <c r="L204" s="842"/>
      <c r="M204" s="840">
        <f t="shared" si="65"/>
        <v>0</v>
      </c>
      <c r="N204" s="851">
        <f t="shared" si="70"/>
        <v>10</v>
      </c>
      <c r="O204" s="844">
        <f t="shared" si="70"/>
        <v>16018180</v>
      </c>
      <c r="P204" s="845">
        <f t="shared" si="71"/>
        <v>400000</v>
      </c>
      <c r="Q204" s="846"/>
      <c r="R204" s="19"/>
      <c r="S204" s="847">
        <f t="shared" si="72"/>
        <v>1331818</v>
      </c>
      <c r="T204" s="847">
        <f t="shared" si="73"/>
        <v>1931818</v>
      </c>
      <c r="U204" s="847">
        <f t="shared" si="74"/>
        <v>2231818</v>
      </c>
      <c r="V204" s="847">
        <f t="shared" si="75"/>
        <v>431818</v>
      </c>
      <c r="W204" s="856">
        <v>43509</v>
      </c>
      <c r="X204" s="844">
        <v>16018180</v>
      </c>
      <c r="Y204" s="844"/>
      <c r="Z204" s="844"/>
      <c r="AA204" s="844"/>
      <c r="AB204" s="857"/>
      <c r="AC204" s="857"/>
      <c r="AD204" s="444"/>
      <c r="AE204" s="858">
        <f t="shared" si="76"/>
        <v>16018180</v>
      </c>
      <c r="AF204" s="1081">
        <f t="shared" si="77"/>
        <v>0</v>
      </c>
      <c r="AG204" s="444"/>
      <c r="AH204" s="444"/>
    </row>
    <row r="205" spans="1:34" ht="15" hidden="1" customHeight="1" x14ac:dyDescent="0.25">
      <c r="A205" s="848">
        <f t="shared" si="78"/>
        <v>8</v>
      </c>
      <c r="B205" s="833">
        <v>43498</v>
      </c>
      <c r="C205" s="849">
        <f t="shared" si="79"/>
        <v>199</v>
      </c>
      <c r="D205" s="835" t="s">
        <v>102</v>
      </c>
      <c r="E205" s="836" t="s">
        <v>88</v>
      </c>
      <c r="F205" s="850">
        <v>7</v>
      </c>
      <c r="G205" s="838">
        <f t="shared" si="62"/>
        <v>9322726</v>
      </c>
      <c r="H205" s="839"/>
      <c r="I205" s="840">
        <f t="shared" si="63"/>
        <v>0</v>
      </c>
      <c r="J205" s="841">
        <v>3</v>
      </c>
      <c r="K205" s="840">
        <f t="shared" si="64"/>
        <v>6695454</v>
      </c>
      <c r="L205" s="842"/>
      <c r="M205" s="840">
        <f t="shared" si="65"/>
        <v>0</v>
      </c>
      <c r="N205" s="851">
        <f t="shared" si="70"/>
        <v>10</v>
      </c>
      <c r="O205" s="844">
        <f t="shared" si="70"/>
        <v>16018180</v>
      </c>
      <c r="P205" s="845">
        <f t="shared" si="71"/>
        <v>400000</v>
      </c>
      <c r="Q205" s="846"/>
      <c r="R205" s="19"/>
      <c r="S205" s="847">
        <f t="shared" si="72"/>
        <v>1331818</v>
      </c>
      <c r="T205" s="847">
        <f t="shared" si="73"/>
        <v>1931818</v>
      </c>
      <c r="U205" s="847">
        <f t="shared" si="74"/>
        <v>2231818</v>
      </c>
      <c r="V205" s="847">
        <f t="shared" si="75"/>
        <v>431818</v>
      </c>
      <c r="W205" s="856">
        <v>43504</v>
      </c>
      <c r="X205" s="860">
        <v>16018180</v>
      </c>
      <c r="Y205" s="860"/>
      <c r="Z205" s="860"/>
      <c r="AA205" s="860"/>
      <c r="AB205" s="860"/>
      <c r="AC205" s="860"/>
      <c r="AD205" s="860"/>
      <c r="AE205" s="858">
        <f t="shared" si="76"/>
        <v>16018180</v>
      </c>
      <c r="AF205" s="1081">
        <f t="shared" si="77"/>
        <v>0</v>
      </c>
      <c r="AG205" s="444"/>
      <c r="AH205" s="444"/>
    </row>
    <row r="206" spans="1:34" ht="15" hidden="1" customHeight="1" x14ac:dyDescent="0.25">
      <c r="A206" s="848">
        <f t="shared" si="78"/>
        <v>9</v>
      </c>
      <c r="B206" s="833">
        <v>43498</v>
      </c>
      <c r="C206" s="849">
        <f t="shared" si="79"/>
        <v>200</v>
      </c>
      <c r="D206" s="835" t="s">
        <v>77</v>
      </c>
      <c r="E206" s="836" t="s">
        <v>57</v>
      </c>
      <c r="F206" s="850"/>
      <c r="G206" s="838">
        <f t="shared" si="62"/>
        <v>0</v>
      </c>
      <c r="H206" s="839"/>
      <c r="I206" s="840">
        <f t="shared" si="63"/>
        <v>0</v>
      </c>
      <c r="J206" s="841">
        <v>8</v>
      </c>
      <c r="K206" s="840">
        <f t="shared" si="64"/>
        <v>17854544</v>
      </c>
      <c r="L206" s="842"/>
      <c r="M206" s="840">
        <f t="shared" si="65"/>
        <v>0</v>
      </c>
      <c r="N206" s="851">
        <f t="shared" si="70"/>
        <v>8</v>
      </c>
      <c r="O206" s="844">
        <f t="shared" si="70"/>
        <v>17854544</v>
      </c>
      <c r="P206" s="845">
        <f t="shared" si="71"/>
        <v>320000</v>
      </c>
      <c r="Q206" s="846"/>
      <c r="R206" s="19"/>
      <c r="S206" s="847">
        <f t="shared" si="72"/>
        <v>1331818</v>
      </c>
      <c r="T206" s="847">
        <f t="shared" si="73"/>
        <v>1931818</v>
      </c>
      <c r="U206" s="847">
        <f t="shared" si="74"/>
        <v>2231818</v>
      </c>
      <c r="V206" s="847">
        <f t="shared" si="75"/>
        <v>431818</v>
      </c>
      <c r="W206" s="856">
        <v>43500</v>
      </c>
      <c r="X206" s="728">
        <v>10000000</v>
      </c>
      <c r="Y206" s="856">
        <v>43502</v>
      </c>
      <c r="Z206" s="861">
        <v>7854544</v>
      </c>
      <c r="AA206" s="444"/>
      <c r="AB206" s="444"/>
      <c r="AC206" s="444"/>
      <c r="AD206" s="444"/>
      <c r="AE206" s="858">
        <f t="shared" si="76"/>
        <v>17854544</v>
      </c>
      <c r="AF206" s="1081">
        <f t="shared" si="77"/>
        <v>0</v>
      </c>
      <c r="AG206" s="444"/>
      <c r="AH206" s="444"/>
    </row>
    <row r="207" spans="1:34" ht="15" hidden="1" customHeight="1" x14ac:dyDescent="0.25">
      <c r="A207" s="848">
        <f t="shared" si="78"/>
        <v>10</v>
      </c>
      <c r="B207" s="833">
        <v>43498</v>
      </c>
      <c r="C207" s="849">
        <f t="shared" si="79"/>
        <v>201</v>
      </c>
      <c r="D207" s="835" t="s">
        <v>35</v>
      </c>
      <c r="E207" s="836" t="s">
        <v>57</v>
      </c>
      <c r="F207" s="866"/>
      <c r="G207" s="838">
        <f t="shared" si="62"/>
        <v>0</v>
      </c>
      <c r="H207" s="839"/>
      <c r="I207" s="840">
        <f t="shared" si="63"/>
        <v>0</v>
      </c>
      <c r="J207" s="841">
        <v>10</v>
      </c>
      <c r="K207" s="840">
        <f t="shared" si="64"/>
        <v>22318180</v>
      </c>
      <c r="L207" s="842"/>
      <c r="M207" s="840">
        <f t="shared" si="65"/>
        <v>0</v>
      </c>
      <c r="N207" s="851">
        <f t="shared" si="70"/>
        <v>10</v>
      </c>
      <c r="O207" s="844">
        <f t="shared" si="70"/>
        <v>22318180</v>
      </c>
      <c r="P207" s="845">
        <f t="shared" si="71"/>
        <v>400000</v>
      </c>
      <c r="Q207" s="846"/>
      <c r="R207" s="19"/>
      <c r="S207" s="847">
        <f t="shared" si="72"/>
        <v>1331818</v>
      </c>
      <c r="T207" s="847">
        <f t="shared" si="73"/>
        <v>1931818</v>
      </c>
      <c r="U207" s="847">
        <f t="shared" si="74"/>
        <v>2231818</v>
      </c>
      <c r="V207" s="847">
        <f t="shared" si="75"/>
        <v>431818</v>
      </c>
      <c r="W207" s="856">
        <v>43504</v>
      </c>
      <c r="X207" s="860">
        <v>22318180</v>
      </c>
      <c r="Y207" s="860"/>
      <c r="Z207" s="860"/>
      <c r="AA207" s="860"/>
      <c r="AB207" s="860"/>
      <c r="AC207" s="860"/>
      <c r="AD207" s="860"/>
      <c r="AE207" s="858">
        <f t="shared" si="76"/>
        <v>22318180</v>
      </c>
      <c r="AF207" s="1081">
        <f t="shared" si="77"/>
        <v>0</v>
      </c>
      <c r="AG207" s="444"/>
      <c r="AH207" s="444"/>
    </row>
    <row r="208" spans="1:34" ht="15" hidden="1" customHeight="1" x14ac:dyDescent="0.25">
      <c r="A208" s="848">
        <f t="shared" si="78"/>
        <v>11</v>
      </c>
      <c r="B208" s="833">
        <v>43498</v>
      </c>
      <c r="C208" s="849">
        <f t="shared" si="79"/>
        <v>202</v>
      </c>
      <c r="D208" s="852" t="s">
        <v>72</v>
      </c>
      <c r="E208" s="836" t="s">
        <v>57</v>
      </c>
      <c r="F208" s="850"/>
      <c r="G208" s="838">
        <f t="shared" si="62"/>
        <v>0</v>
      </c>
      <c r="H208" s="839"/>
      <c r="I208" s="840">
        <f t="shared" si="63"/>
        <v>0</v>
      </c>
      <c r="J208" s="841">
        <v>5</v>
      </c>
      <c r="K208" s="840">
        <f t="shared" si="64"/>
        <v>11159090</v>
      </c>
      <c r="L208" s="842"/>
      <c r="M208" s="840">
        <f t="shared" si="65"/>
        <v>0</v>
      </c>
      <c r="N208" s="851">
        <f t="shared" ref="N208:O223" si="80">+L208+J208+H208+F208</f>
        <v>5</v>
      </c>
      <c r="O208" s="844">
        <f t="shared" si="80"/>
        <v>11159090</v>
      </c>
      <c r="P208" s="845">
        <f t="shared" si="71"/>
        <v>200000</v>
      </c>
      <c r="Q208" s="846"/>
      <c r="R208" s="19"/>
      <c r="S208" s="847">
        <f t="shared" si="72"/>
        <v>1331818</v>
      </c>
      <c r="T208" s="847">
        <f t="shared" si="73"/>
        <v>1931818</v>
      </c>
      <c r="U208" s="847">
        <f t="shared" si="74"/>
        <v>2231818</v>
      </c>
      <c r="V208" s="847">
        <f t="shared" si="75"/>
        <v>431818</v>
      </c>
      <c r="W208" s="856">
        <v>43502</v>
      </c>
      <c r="X208" s="728">
        <v>9000000</v>
      </c>
      <c r="Y208" s="856">
        <v>43504</v>
      </c>
      <c r="Z208" s="861">
        <v>2159090</v>
      </c>
      <c r="AA208" s="444"/>
      <c r="AB208" s="444"/>
      <c r="AC208" s="444"/>
      <c r="AD208" s="444"/>
      <c r="AE208" s="858">
        <f t="shared" si="76"/>
        <v>11159090</v>
      </c>
      <c r="AF208" s="1081">
        <f t="shared" si="77"/>
        <v>0</v>
      </c>
      <c r="AG208" s="444"/>
      <c r="AH208" s="444"/>
    </row>
    <row r="209" spans="1:34" ht="15" hidden="1" customHeight="1" x14ac:dyDescent="0.25">
      <c r="A209" s="848">
        <f t="shared" si="78"/>
        <v>12</v>
      </c>
      <c r="B209" s="833">
        <v>43498</v>
      </c>
      <c r="C209" s="849">
        <f t="shared" si="79"/>
        <v>203</v>
      </c>
      <c r="D209" s="835" t="s">
        <v>104</v>
      </c>
      <c r="E209" s="836" t="s">
        <v>57</v>
      </c>
      <c r="F209" s="850"/>
      <c r="G209" s="838">
        <f t="shared" si="62"/>
        <v>0</v>
      </c>
      <c r="H209" s="839"/>
      <c r="I209" s="840">
        <f t="shared" si="63"/>
        <v>0</v>
      </c>
      <c r="J209" s="841">
        <v>5</v>
      </c>
      <c r="K209" s="840">
        <f t="shared" si="64"/>
        <v>11159090</v>
      </c>
      <c r="L209" s="842"/>
      <c r="M209" s="840">
        <f t="shared" si="65"/>
        <v>0</v>
      </c>
      <c r="N209" s="851">
        <f t="shared" si="80"/>
        <v>5</v>
      </c>
      <c r="O209" s="844">
        <f t="shared" si="80"/>
        <v>11159090</v>
      </c>
      <c r="P209" s="845">
        <f t="shared" si="71"/>
        <v>200000</v>
      </c>
      <c r="Q209" s="846"/>
      <c r="R209" s="19"/>
      <c r="S209" s="847">
        <f t="shared" si="72"/>
        <v>1331818</v>
      </c>
      <c r="T209" s="847">
        <f t="shared" si="73"/>
        <v>1931818</v>
      </c>
      <c r="U209" s="847">
        <f t="shared" si="74"/>
        <v>2231818</v>
      </c>
      <c r="V209" s="847">
        <f t="shared" si="75"/>
        <v>431818</v>
      </c>
      <c r="W209" s="856">
        <v>43502</v>
      </c>
      <c r="X209" s="728">
        <v>11159090</v>
      </c>
      <c r="Y209" s="728"/>
      <c r="Z209" s="444"/>
      <c r="AA209" s="444"/>
      <c r="AB209" s="444"/>
      <c r="AC209" s="444"/>
      <c r="AD209" s="444"/>
      <c r="AE209" s="858">
        <f t="shared" si="76"/>
        <v>11159090</v>
      </c>
      <c r="AF209" s="1081">
        <f t="shared" si="77"/>
        <v>0</v>
      </c>
      <c r="AG209" s="444"/>
      <c r="AH209" s="444"/>
    </row>
    <row r="210" spans="1:34" ht="15" hidden="1" customHeight="1" x14ac:dyDescent="0.25">
      <c r="A210" s="848">
        <f t="shared" si="78"/>
        <v>13</v>
      </c>
      <c r="B210" s="833">
        <v>43498</v>
      </c>
      <c r="C210" s="849">
        <f t="shared" si="79"/>
        <v>204</v>
      </c>
      <c r="D210" s="852" t="s">
        <v>174</v>
      </c>
      <c r="E210" s="836" t="s">
        <v>57</v>
      </c>
      <c r="F210" s="850"/>
      <c r="G210" s="838">
        <f t="shared" si="62"/>
        <v>0</v>
      </c>
      <c r="H210" s="839"/>
      <c r="I210" s="840">
        <f t="shared" si="63"/>
        <v>0</v>
      </c>
      <c r="J210" s="841">
        <v>5</v>
      </c>
      <c r="K210" s="840">
        <f t="shared" si="64"/>
        <v>11159090</v>
      </c>
      <c r="L210" s="842"/>
      <c r="M210" s="840">
        <f t="shared" si="65"/>
        <v>0</v>
      </c>
      <c r="N210" s="851">
        <f t="shared" si="80"/>
        <v>5</v>
      </c>
      <c r="O210" s="844">
        <f t="shared" si="80"/>
        <v>11159090</v>
      </c>
      <c r="P210" s="845">
        <f t="shared" si="71"/>
        <v>200000</v>
      </c>
      <c r="Q210" s="846"/>
      <c r="R210" s="19"/>
      <c r="S210" s="847">
        <f t="shared" si="72"/>
        <v>1331818</v>
      </c>
      <c r="T210" s="847">
        <f t="shared" si="73"/>
        <v>1931818</v>
      </c>
      <c r="U210" s="847">
        <f t="shared" si="74"/>
        <v>2231818</v>
      </c>
      <c r="V210" s="847">
        <f t="shared" si="75"/>
        <v>431818</v>
      </c>
      <c r="W210" s="856">
        <v>43500</v>
      </c>
      <c r="X210" s="728">
        <v>11159090</v>
      </c>
      <c r="Y210" s="728"/>
      <c r="Z210" s="444"/>
      <c r="AA210" s="444"/>
      <c r="AB210" s="444"/>
      <c r="AC210" s="444"/>
      <c r="AD210" s="444"/>
      <c r="AE210" s="858">
        <f t="shared" si="76"/>
        <v>11159090</v>
      </c>
      <c r="AF210" s="1081">
        <f t="shared" si="77"/>
        <v>0</v>
      </c>
      <c r="AG210" s="444"/>
      <c r="AH210" s="444"/>
    </row>
    <row r="211" spans="1:34" ht="15" hidden="1" customHeight="1" x14ac:dyDescent="0.25">
      <c r="A211" s="848">
        <f t="shared" si="78"/>
        <v>14</v>
      </c>
      <c r="B211" s="833">
        <v>43498</v>
      </c>
      <c r="C211" s="849">
        <f t="shared" si="79"/>
        <v>205</v>
      </c>
      <c r="D211" s="835" t="s">
        <v>76</v>
      </c>
      <c r="E211" s="836" t="s">
        <v>57</v>
      </c>
      <c r="F211" s="850"/>
      <c r="G211" s="838">
        <f t="shared" si="62"/>
        <v>0</v>
      </c>
      <c r="H211" s="839"/>
      <c r="I211" s="840">
        <f t="shared" si="63"/>
        <v>0</v>
      </c>
      <c r="J211" s="841">
        <v>5</v>
      </c>
      <c r="K211" s="840">
        <f t="shared" si="64"/>
        <v>11159090</v>
      </c>
      <c r="L211" s="842"/>
      <c r="M211" s="840">
        <f t="shared" si="65"/>
        <v>0</v>
      </c>
      <c r="N211" s="851">
        <f t="shared" si="80"/>
        <v>5</v>
      </c>
      <c r="O211" s="844">
        <f t="shared" si="80"/>
        <v>11159090</v>
      </c>
      <c r="P211" s="845">
        <f t="shared" si="71"/>
        <v>200000</v>
      </c>
      <c r="Q211" s="846"/>
      <c r="R211" s="19"/>
      <c r="S211" s="847">
        <f t="shared" si="72"/>
        <v>1331818</v>
      </c>
      <c r="T211" s="847">
        <f t="shared" si="73"/>
        <v>1931818</v>
      </c>
      <c r="U211" s="847">
        <f t="shared" si="74"/>
        <v>2231818</v>
      </c>
      <c r="V211" s="847">
        <f t="shared" si="75"/>
        <v>431818</v>
      </c>
      <c r="W211" s="856">
        <v>43500</v>
      </c>
      <c r="X211" s="728">
        <v>11059090</v>
      </c>
      <c r="Y211" s="856">
        <v>43509</v>
      </c>
      <c r="Z211" s="861">
        <v>100000</v>
      </c>
      <c r="AA211" s="444"/>
      <c r="AB211" s="444"/>
      <c r="AC211" s="444"/>
      <c r="AD211" s="444"/>
      <c r="AE211" s="858">
        <f t="shared" si="76"/>
        <v>11159090</v>
      </c>
      <c r="AF211" s="1081">
        <f t="shared" si="77"/>
        <v>0</v>
      </c>
      <c r="AG211" s="444"/>
      <c r="AH211" s="444"/>
    </row>
    <row r="212" spans="1:34" ht="15" customHeight="1" x14ac:dyDescent="0.25">
      <c r="A212" s="848">
        <f t="shared" si="78"/>
        <v>15</v>
      </c>
      <c r="B212" s="833">
        <v>43498</v>
      </c>
      <c r="C212" s="849">
        <f t="shared" si="79"/>
        <v>206</v>
      </c>
      <c r="D212" s="835" t="s">
        <v>175</v>
      </c>
      <c r="E212" s="836" t="s">
        <v>31</v>
      </c>
      <c r="F212" s="850">
        <v>4</v>
      </c>
      <c r="G212" s="838">
        <f t="shared" si="62"/>
        <v>5327272</v>
      </c>
      <c r="H212" s="839"/>
      <c r="I212" s="840">
        <f t="shared" si="63"/>
        <v>0</v>
      </c>
      <c r="J212" s="841">
        <v>4</v>
      </c>
      <c r="K212" s="840">
        <f t="shared" si="64"/>
        <v>8927272</v>
      </c>
      <c r="L212" s="842"/>
      <c r="M212" s="840">
        <f t="shared" si="65"/>
        <v>0</v>
      </c>
      <c r="N212" s="851">
        <f t="shared" si="80"/>
        <v>8</v>
      </c>
      <c r="O212" s="844">
        <f t="shared" si="80"/>
        <v>14254544</v>
      </c>
      <c r="P212" s="845">
        <f t="shared" si="71"/>
        <v>320000</v>
      </c>
      <c r="Q212" s="846"/>
      <c r="R212" s="19"/>
      <c r="S212" s="847">
        <f t="shared" si="72"/>
        <v>1331818</v>
      </c>
      <c r="T212" s="847">
        <f t="shared" si="73"/>
        <v>1931818</v>
      </c>
      <c r="U212" s="847">
        <f t="shared" si="74"/>
        <v>2231818</v>
      </c>
      <c r="V212" s="847">
        <f t="shared" si="75"/>
        <v>431818</v>
      </c>
      <c r="W212" s="856">
        <v>43504</v>
      </c>
      <c r="X212" s="728">
        <v>900000</v>
      </c>
      <c r="Y212" s="856">
        <v>43507</v>
      </c>
      <c r="Z212" s="861">
        <v>3000000</v>
      </c>
      <c r="AA212" s="856">
        <v>43517</v>
      </c>
      <c r="AB212" s="861">
        <v>2250000</v>
      </c>
      <c r="AC212" s="856">
        <v>43522</v>
      </c>
      <c r="AD212" s="861">
        <f>1000000+6250000</f>
        <v>7250000</v>
      </c>
      <c r="AE212" s="858">
        <f t="shared" si="76"/>
        <v>13400000</v>
      </c>
      <c r="AF212" s="1081">
        <f t="shared" si="77"/>
        <v>854544</v>
      </c>
      <c r="AG212" s="445" t="s">
        <v>188</v>
      </c>
      <c r="AH212" s="444"/>
    </row>
    <row r="213" spans="1:34" ht="15" hidden="1" customHeight="1" thickBot="1" x14ac:dyDescent="0.3">
      <c r="A213" s="848">
        <f t="shared" si="78"/>
        <v>16</v>
      </c>
      <c r="B213" s="833">
        <v>43498</v>
      </c>
      <c r="C213" s="849">
        <f t="shared" si="79"/>
        <v>207</v>
      </c>
      <c r="D213" s="835" t="s">
        <v>80</v>
      </c>
      <c r="E213" s="836" t="s">
        <v>31</v>
      </c>
      <c r="F213" s="850">
        <v>5</v>
      </c>
      <c r="G213" s="838">
        <f t="shared" si="62"/>
        <v>6659090</v>
      </c>
      <c r="H213" s="839"/>
      <c r="I213" s="840">
        <f t="shared" si="63"/>
        <v>0</v>
      </c>
      <c r="J213" s="841">
        <v>4</v>
      </c>
      <c r="K213" s="840">
        <f t="shared" si="64"/>
        <v>8927272</v>
      </c>
      <c r="L213" s="842"/>
      <c r="M213" s="840">
        <f t="shared" si="65"/>
        <v>0</v>
      </c>
      <c r="N213" s="851">
        <f t="shared" si="80"/>
        <v>9</v>
      </c>
      <c r="O213" s="844">
        <f t="shared" si="80"/>
        <v>15586362</v>
      </c>
      <c r="P213" s="845">
        <f t="shared" si="71"/>
        <v>360000</v>
      </c>
      <c r="Q213" s="846"/>
      <c r="R213" s="19"/>
      <c r="S213" s="847">
        <f t="shared" si="72"/>
        <v>1331818</v>
      </c>
      <c r="T213" s="847">
        <f t="shared" si="73"/>
        <v>1931818</v>
      </c>
      <c r="U213" s="847">
        <f t="shared" si="74"/>
        <v>2231818</v>
      </c>
      <c r="V213" s="847">
        <f t="shared" si="75"/>
        <v>431818</v>
      </c>
      <c r="W213" s="856">
        <v>43504</v>
      </c>
      <c r="X213" s="728">
        <v>5704546</v>
      </c>
      <c r="Y213" s="856">
        <v>43507</v>
      </c>
      <c r="Z213" s="861">
        <v>9881816</v>
      </c>
      <c r="AA213" s="444"/>
      <c r="AB213" s="444"/>
      <c r="AC213" s="444"/>
      <c r="AD213" s="444"/>
      <c r="AE213" s="858">
        <f>X213+Z213+AB213+AD213</f>
        <v>15586362</v>
      </c>
      <c r="AF213" s="1081">
        <f t="shared" si="77"/>
        <v>0</v>
      </c>
      <c r="AG213" s="444"/>
      <c r="AH213" s="444"/>
    </row>
    <row r="214" spans="1:34" ht="15" hidden="1" customHeight="1" x14ac:dyDescent="0.25">
      <c r="A214" s="832">
        <v>1</v>
      </c>
      <c r="B214" s="833">
        <v>43500</v>
      </c>
      <c r="C214" s="867">
        <v>208</v>
      </c>
      <c r="D214" s="868" t="s">
        <v>33</v>
      </c>
      <c r="E214" s="869" t="s">
        <v>31</v>
      </c>
      <c r="F214" s="870">
        <v>10</v>
      </c>
      <c r="G214" s="871">
        <f t="shared" si="62"/>
        <v>13318180</v>
      </c>
      <c r="H214" s="872"/>
      <c r="I214" s="873">
        <f t="shared" si="63"/>
        <v>0</v>
      </c>
      <c r="J214" s="874"/>
      <c r="K214" s="873">
        <f t="shared" si="64"/>
        <v>0</v>
      </c>
      <c r="L214" s="875"/>
      <c r="M214" s="873">
        <f t="shared" si="65"/>
        <v>0</v>
      </c>
      <c r="N214" s="876">
        <f t="shared" si="80"/>
        <v>10</v>
      </c>
      <c r="O214" s="877">
        <f t="shared" si="80"/>
        <v>13318180</v>
      </c>
      <c r="P214" s="878">
        <f t="shared" si="71"/>
        <v>400000</v>
      </c>
      <c r="Q214" s="879"/>
      <c r="R214" s="19"/>
      <c r="S214" s="847">
        <f t="shared" si="72"/>
        <v>1331818</v>
      </c>
      <c r="T214" s="847">
        <f t="shared" si="73"/>
        <v>1931818</v>
      </c>
      <c r="U214" s="847">
        <f t="shared" si="74"/>
        <v>2231818</v>
      </c>
      <c r="V214" s="847">
        <f t="shared" si="75"/>
        <v>431818</v>
      </c>
      <c r="W214" s="856">
        <v>43507</v>
      </c>
      <c r="X214" s="844">
        <v>13318180</v>
      </c>
      <c r="Y214" s="844"/>
      <c r="Z214" s="844"/>
      <c r="AA214" s="844"/>
      <c r="AB214" s="857"/>
      <c r="AC214" s="857"/>
      <c r="AD214" s="444"/>
      <c r="AE214" s="858">
        <f>X214+Z214+AB214+AD214</f>
        <v>13318180</v>
      </c>
      <c r="AF214" s="1081">
        <f t="shared" si="77"/>
        <v>0</v>
      </c>
      <c r="AG214" s="444"/>
      <c r="AH214" s="444"/>
    </row>
    <row r="215" spans="1:34" ht="15" hidden="1" customHeight="1" x14ac:dyDescent="0.25">
      <c r="A215" s="880">
        <f>+A214+1</f>
        <v>2</v>
      </c>
      <c r="B215" s="881">
        <f>+B214</f>
        <v>43500</v>
      </c>
      <c r="C215" s="882">
        <f>+C214+1</f>
        <v>209</v>
      </c>
      <c r="D215" s="883" t="s">
        <v>81</v>
      </c>
      <c r="E215" s="884" t="s">
        <v>31</v>
      </c>
      <c r="F215" s="885">
        <v>5</v>
      </c>
      <c r="G215" s="886">
        <f t="shared" si="62"/>
        <v>6659090</v>
      </c>
      <c r="H215" s="887"/>
      <c r="I215" s="888">
        <f t="shared" si="63"/>
        <v>0</v>
      </c>
      <c r="J215" s="889">
        <v>4</v>
      </c>
      <c r="K215" s="888">
        <f t="shared" si="64"/>
        <v>8927272</v>
      </c>
      <c r="L215" s="890"/>
      <c r="M215" s="888">
        <f t="shared" si="65"/>
        <v>0</v>
      </c>
      <c r="N215" s="891">
        <f t="shared" si="80"/>
        <v>9</v>
      </c>
      <c r="O215" s="892">
        <f t="shared" si="80"/>
        <v>15586362</v>
      </c>
      <c r="P215" s="892">
        <f t="shared" si="71"/>
        <v>360000</v>
      </c>
      <c r="Q215" s="893"/>
      <c r="R215" s="19"/>
      <c r="S215" s="847">
        <f t="shared" si="72"/>
        <v>1331818</v>
      </c>
      <c r="T215" s="847">
        <f t="shared" si="73"/>
        <v>1931818</v>
      </c>
      <c r="U215" s="847">
        <f t="shared" si="74"/>
        <v>2231818</v>
      </c>
      <c r="V215" s="847">
        <f t="shared" si="75"/>
        <v>431818</v>
      </c>
      <c r="W215" s="856">
        <v>43507</v>
      </c>
      <c r="X215" s="844">
        <v>15586362</v>
      </c>
      <c r="Y215" s="856"/>
      <c r="Z215" s="844"/>
      <c r="AA215" s="856"/>
      <c r="AB215" s="857"/>
      <c r="AC215" s="857"/>
      <c r="AD215" s="444"/>
      <c r="AE215" s="858">
        <f t="shared" ref="AE215:AE225" si="81">X215+Z215+AB215+AD215</f>
        <v>15586362</v>
      </c>
      <c r="AF215" s="1081">
        <f t="shared" si="77"/>
        <v>0</v>
      </c>
      <c r="AG215" s="444"/>
      <c r="AH215" s="444"/>
    </row>
    <row r="216" spans="1:34" ht="15" customHeight="1" thickBot="1" x14ac:dyDescent="0.3">
      <c r="A216" s="880">
        <v>3</v>
      </c>
      <c r="B216" s="881">
        <f t="shared" ref="B216:B225" si="82">+B215</f>
        <v>43500</v>
      </c>
      <c r="C216" s="882">
        <f t="shared" ref="C216:C225" si="83">+C215+1</f>
        <v>210</v>
      </c>
      <c r="D216" s="907" t="s">
        <v>82</v>
      </c>
      <c r="E216" s="884" t="s">
        <v>31</v>
      </c>
      <c r="F216" s="885">
        <v>5</v>
      </c>
      <c r="G216" s="886">
        <f t="shared" si="62"/>
        <v>6659090</v>
      </c>
      <c r="H216" s="887"/>
      <c r="I216" s="888">
        <f t="shared" si="63"/>
        <v>0</v>
      </c>
      <c r="J216" s="889">
        <v>4</v>
      </c>
      <c r="K216" s="888">
        <f t="shared" si="64"/>
        <v>8927272</v>
      </c>
      <c r="L216" s="890"/>
      <c r="M216" s="888">
        <f t="shared" si="65"/>
        <v>0</v>
      </c>
      <c r="N216" s="891">
        <f t="shared" si="80"/>
        <v>9</v>
      </c>
      <c r="O216" s="892">
        <f t="shared" si="80"/>
        <v>15586362</v>
      </c>
      <c r="P216" s="892">
        <f t="shared" si="71"/>
        <v>360000</v>
      </c>
      <c r="Q216" s="893"/>
      <c r="R216" s="19"/>
      <c r="S216" s="847">
        <f t="shared" si="72"/>
        <v>1331818</v>
      </c>
      <c r="T216" s="847">
        <f t="shared" si="73"/>
        <v>1931818</v>
      </c>
      <c r="U216" s="847">
        <f t="shared" si="74"/>
        <v>2231818</v>
      </c>
      <c r="V216" s="847">
        <f t="shared" si="75"/>
        <v>431818</v>
      </c>
      <c r="W216" s="856"/>
      <c r="X216" s="844"/>
      <c r="Y216" s="834"/>
      <c r="Z216" s="844"/>
      <c r="AA216" s="844"/>
      <c r="AB216" s="857"/>
      <c r="AC216" s="857"/>
      <c r="AD216" s="444"/>
      <c r="AE216" s="858">
        <f t="shared" si="81"/>
        <v>0</v>
      </c>
      <c r="AF216" s="1081">
        <f t="shared" si="77"/>
        <v>15586362</v>
      </c>
      <c r="AG216" s="445" t="s">
        <v>188</v>
      </c>
      <c r="AH216" s="444"/>
    </row>
    <row r="217" spans="1:34" ht="15" hidden="1" customHeight="1" x14ac:dyDescent="0.25">
      <c r="A217" s="880">
        <f>+A216+1</f>
        <v>4</v>
      </c>
      <c r="B217" s="881">
        <f t="shared" si="82"/>
        <v>43500</v>
      </c>
      <c r="C217" s="882">
        <f t="shared" si="83"/>
        <v>211</v>
      </c>
      <c r="D217" s="883" t="s">
        <v>45</v>
      </c>
      <c r="E217" s="884" t="s">
        <v>43</v>
      </c>
      <c r="F217" s="885">
        <v>5</v>
      </c>
      <c r="G217" s="886">
        <f t="shared" si="62"/>
        <v>6659090</v>
      </c>
      <c r="H217" s="887"/>
      <c r="I217" s="888">
        <f t="shared" si="63"/>
        <v>0</v>
      </c>
      <c r="J217" s="889">
        <v>3</v>
      </c>
      <c r="K217" s="888">
        <f t="shared" si="64"/>
        <v>6695454</v>
      </c>
      <c r="L217" s="890"/>
      <c r="M217" s="888">
        <f t="shared" si="65"/>
        <v>0</v>
      </c>
      <c r="N217" s="891">
        <f t="shared" si="80"/>
        <v>8</v>
      </c>
      <c r="O217" s="892">
        <f t="shared" si="80"/>
        <v>13354544</v>
      </c>
      <c r="P217" s="892">
        <f t="shared" si="71"/>
        <v>320000</v>
      </c>
      <c r="Q217" s="893"/>
      <c r="R217" s="19"/>
      <c r="S217" s="847">
        <f t="shared" si="72"/>
        <v>1331818</v>
      </c>
      <c r="T217" s="847">
        <f t="shared" si="73"/>
        <v>1931818</v>
      </c>
      <c r="U217" s="847">
        <f t="shared" si="74"/>
        <v>2231818</v>
      </c>
      <c r="V217" s="847">
        <f t="shared" si="75"/>
        <v>431818</v>
      </c>
      <c r="W217" s="856">
        <v>43504</v>
      </c>
      <c r="X217" s="844">
        <v>13354544</v>
      </c>
      <c r="Y217" s="834"/>
      <c r="Z217" s="844"/>
      <c r="AA217" s="844"/>
      <c r="AB217" s="857"/>
      <c r="AC217" s="857"/>
      <c r="AD217" s="444"/>
      <c r="AE217" s="858">
        <f t="shared" si="81"/>
        <v>13354544</v>
      </c>
      <c r="AF217" s="1081">
        <f t="shared" si="77"/>
        <v>0</v>
      </c>
      <c r="AG217" s="444"/>
      <c r="AH217" s="444"/>
    </row>
    <row r="218" spans="1:34" ht="15" hidden="1" customHeight="1" x14ac:dyDescent="0.25">
      <c r="A218" s="880">
        <v>5</v>
      </c>
      <c r="B218" s="881">
        <f t="shared" si="82"/>
        <v>43500</v>
      </c>
      <c r="C218" s="882">
        <f t="shared" si="83"/>
        <v>212</v>
      </c>
      <c r="D218" s="883" t="s">
        <v>52</v>
      </c>
      <c r="E218" s="884" t="s">
        <v>43</v>
      </c>
      <c r="F218" s="885">
        <v>10</v>
      </c>
      <c r="G218" s="886">
        <f t="shared" si="62"/>
        <v>13318180</v>
      </c>
      <c r="H218" s="887"/>
      <c r="I218" s="888">
        <f t="shared" si="63"/>
        <v>0</v>
      </c>
      <c r="J218" s="889"/>
      <c r="K218" s="888">
        <f t="shared" si="64"/>
        <v>0</v>
      </c>
      <c r="L218" s="890"/>
      <c r="M218" s="888">
        <f t="shared" si="65"/>
        <v>0</v>
      </c>
      <c r="N218" s="891">
        <f t="shared" si="80"/>
        <v>10</v>
      </c>
      <c r="O218" s="892">
        <f t="shared" si="80"/>
        <v>13318180</v>
      </c>
      <c r="P218" s="892">
        <f t="shared" si="71"/>
        <v>400000</v>
      </c>
      <c r="Q218" s="893"/>
      <c r="R218" s="19"/>
      <c r="S218" s="847">
        <f t="shared" si="72"/>
        <v>1331818</v>
      </c>
      <c r="T218" s="847">
        <f t="shared" si="73"/>
        <v>1931818</v>
      </c>
      <c r="U218" s="847">
        <f t="shared" si="74"/>
        <v>2231818</v>
      </c>
      <c r="V218" s="847">
        <f t="shared" si="75"/>
        <v>431818</v>
      </c>
      <c r="W218" s="856">
        <v>43504</v>
      </c>
      <c r="X218" s="844">
        <v>13318180</v>
      </c>
      <c r="Y218" s="844"/>
      <c r="Z218" s="844"/>
      <c r="AA218" s="844"/>
      <c r="AB218" s="857"/>
      <c r="AC218" s="857"/>
      <c r="AD218" s="444"/>
      <c r="AE218" s="858">
        <f t="shared" si="81"/>
        <v>13318180</v>
      </c>
      <c r="AF218" s="1081">
        <f t="shared" si="77"/>
        <v>0</v>
      </c>
      <c r="AG218" s="444"/>
      <c r="AH218" s="444"/>
    </row>
    <row r="219" spans="1:34" ht="15" hidden="1" customHeight="1" x14ac:dyDescent="0.25">
      <c r="A219" s="880">
        <f>+A218+1</f>
        <v>6</v>
      </c>
      <c r="B219" s="881">
        <f t="shared" si="82"/>
        <v>43500</v>
      </c>
      <c r="C219" s="882">
        <f t="shared" si="83"/>
        <v>213</v>
      </c>
      <c r="D219" s="883" t="s">
        <v>67</v>
      </c>
      <c r="E219" s="884" t="s">
        <v>43</v>
      </c>
      <c r="F219" s="885">
        <v>7</v>
      </c>
      <c r="G219" s="886">
        <f t="shared" si="62"/>
        <v>9322726</v>
      </c>
      <c r="H219" s="887"/>
      <c r="I219" s="888">
        <f t="shared" si="63"/>
        <v>0</v>
      </c>
      <c r="J219" s="889">
        <v>3</v>
      </c>
      <c r="K219" s="888">
        <f t="shared" si="64"/>
        <v>6695454</v>
      </c>
      <c r="L219" s="890"/>
      <c r="M219" s="888">
        <f t="shared" si="65"/>
        <v>0</v>
      </c>
      <c r="N219" s="891">
        <f t="shared" si="80"/>
        <v>10</v>
      </c>
      <c r="O219" s="892">
        <f t="shared" si="80"/>
        <v>16018180</v>
      </c>
      <c r="P219" s="892">
        <f t="shared" si="71"/>
        <v>400000</v>
      </c>
      <c r="Q219" s="893"/>
      <c r="R219" s="19"/>
      <c r="S219" s="847">
        <f t="shared" si="72"/>
        <v>1331818</v>
      </c>
      <c r="T219" s="847">
        <f t="shared" si="73"/>
        <v>1931818</v>
      </c>
      <c r="U219" s="847">
        <f t="shared" si="74"/>
        <v>2231818</v>
      </c>
      <c r="V219" s="847">
        <f t="shared" si="75"/>
        <v>431818</v>
      </c>
      <c r="W219" s="856">
        <v>43502</v>
      </c>
      <c r="X219" s="844">
        <v>16018180</v>
      </c>
      <c r="Y219" s="844"/>
      <c r="Z219" s="844"/>
      <c r="AA219" s="844"/>
      <c r="AB219" s="857"/>
      <c r="AC219" s="857"/>
      <c r="AD219" s="444"/>
      <c r="AE219" s="858">
        <f t="shared" si="81"/>
        <v>16018180</v>
      </c>
      <c r="AF219" s="1081">
        <f t="shared" si="77"/>
        <v>0</v>
      </c>
      <c r="AG219" s="444"/>
      <c r="AH219" s="444"/>
    </row>
    <row r="220" spans="1:34" ht="15" hidden="1" customHeight="1" x14ac:dyDescent="0.25">
      <c r="A220" s="880">
        <v>7</v>
      </c>
      <c r="B220" s="881">
        <f t="shared" si="82"/>
        <v>43500</v>
      </c>
      <c r="C220" s="882">
        <f t="shared" si="83"/>
        <v>214</v>
      </c>
      <c r="D220" s="883" t="s">
        <v>54</v>
      </c>
      <c r="E220" s="884" t="s">
        <v>43</v>
      </c>
      <c r="F220" s="885">
        <v>10</v>
      </c>
      <c r="G220" s="886">
        <f t="shared" si="62"/>
        <v>13318180</v>
      </c>
      <c r="H220" s="887"/>
      <c r="I220" s="888">
        <f t="shared" si="63"/>
        <v>0</v>
      </c>
      <c r="J220" s="889"/>
      <c r="K220" s="888">
        <f t="shared" si="64"/>
        <v>0</v>
      </c>
      <c r="L220" s="890"/>
      <c r="M220" s="888">
        <f t="shared" si="65"/>
        <v>0</v>
      </c>
      <c r="N220" s="891">
        <f t="shared" si="80"/>
        <v>10</v>
      </c>
      <c r="O220" s="892">
        <f t="shared" si="80"/>
        <v>13318180</v>
      </c>
      <c r="P220" s="892">
        <f t="shared" si="71"/>
        <v>400000</v>
      </c>
      <c r="Q220" s="893"/>
      <c r="R220" s="19"/>
      <c r="S220" s="847">
        <f t="shared" si="72"/>
        <v>1331818</v>
      </c>
      <c r="T220" s="847">
        <f t="shared" si="73"/>
        <v>1931818</v>
      </c>
      <c r="U220" s="847">
        <f t="shared" si="74"/>
        <v>2231818</v>
      </c>
      <c r="V220" s="847">
        <f t="shared" si="75"/>
        <v>431818</v>
      </c>
      <c r="W220" s="856">
        <v>43504</v>
      </c>
      <c r="X220" s="844">
        <v>13318180</v>
      </c>
      <c r="Y220" s="844"/>
      <c r="Z220" s="844"/>
      <c r="AA220" s="844"/>
      <c r="AB220" s="857"/>
      <c r="AC220" s="857"/>
      <c r="AD220" s="444"/>
      <c r="AE220" s="858">
        <f t="shared" si="81"/>
        <v>13318180</v>
      </c>
      <c r="AF220" s="1081">
        <f t="shared" si="77"/>
        <v>0</v>
      </c>
      <c r="AG220" s="444"/>
      <c r="AH220" s="444"/>
    </row>
    <row r="221" spans="1:34" ht="15" hidden="1" customHeight="1" x14ac:dyDescent="0.25">
      <c r="A221" s="880">
        <f>+A220+1</f>
        <v>8</v>
      </c>
      <c r="B221" s="881">
        <f t="shared" si="82"/>
        <v>43500</v>
      </c>
      <c r="C221" s="882">
        <f t="shared" si="83"/>
        <v>215</v>
      </c>
      <c r="D221" s="883" t="s">
        <v>177</v>
      </c>
      <c r="E221" s="884" t="s">
        <v>88</v>
      </c>
      <c r="F221" s="885">
        <v>8</v>
      </c>
      <c r="G221" s="886">
        <f t="shared" si="62"/>
        <v>10654544</v>
      </c>
      <c r="H221" s="887"/>
      <c r="I221" s="888">
        <f t="shared" si="63"/>
        <v>0</v>
      </c>
      <c r="J221" s="889">
        <v>1</v>
      </c>
      <c r="K221" s="888">
        <f t="shared" si="64"/>
        <v>2231818</v>
      </c>
      <c r="L221" s="890"/>
      <c r="M221" s="888">
        <f t="shared" si="65"/>
        <v>0</v>
      </c>
      <c r="N221" s="891">
        <f t="shared" si="80"/>
        <v>9</v>
      </c>
      <c r="O221" s="892">
        <f t="shared" si="80"/>
        <v>12886362</v>
      </c>
      <c r="P221" s="892">
        <f t="shared" si="71"/>
        <v>360000</v>
      </c>
      <c r="Q221" s="893"/>
      <c r="R221" s="19"/>
      <c r="S221" s="847">
        <f t="shared" si="72"/>
        <v>1331818</v>
      </c>
      <c r="T221" s="847">
        <f t="shared" si="73"/>
        <v>1931818</v>
      </c>
      <c r="U221" s="847">
        <f t="shared" si="74"/>
        <v>2231818</v>
      </c>
      <c r="V221" s="847">
        <f t="shared" si="75"/>
        <v>431818</v>
      </c>
      <c r="W221" s="856">
        <v>43516</v>
      </c>
      <c r="X221" s="860">
        <v>3400000</v>
      </c>
      <c r="Y221" s="856">
        <v>43518</v>
      </c>
      <c r="Z221" s="860">
        <v>7000000</v>
      </c>
      <c r="AA221" s="856">
        <v>43519</v>
      </c>
      <c r="AB221" s="860">
        <v>2486362</v>
      </c>
      <c r="AC221" s="860"/>
      <c r="AD221" s="860"/>
      <c r="AE221" s="858">
        <f t="shared" si="81"/>
        <v>12886362</v>
      </c>
      <c r="AF221" s="1081">
        <f t="shared" si="77"/>
        <v>0</v>
      </c>
      <c r="AG221" s="787"/>
      <c r="AH221" s="444"/>
    </row>
    <row r="222" spans="1:34" ht="15" hidden="1" customHeight="1" x14ac:dyDescent="0.25">
      <c r="A222" s="880">
        <v>9</v>
      </c>
      <c r="B222" s="881">
        <f t="shared" si="82"/>
        <v>43500</v>
      </c>
      <c r="C222" s="882">
        <f t="shared" si="83"/>
        <v>216</v>
      </c>
      <c r="D222" s="883" t="s">
        <v>37</v>
      </c>
      <c r="E222" s="884" t="s">
        <v>88</v>
      </c>
      <c r="F222" s="885">
        <v>8</v>
      </c>
      <c r="G222" s="886">
        <f t="shared" si="62"/>
        <v>10654544</v>
      </c>
      <c r="H222" s="887"/>
      <c r="I222" s="888">
        <f t="shared" si="63"/>
        <v>0</v>
      </c>
      <c r="J222" s="889"/>
      <c r="K222" s="888">
        <f t="shared" si="64"/>
        <v>0</v>
      </c>
      <c r="L222" s="890"/>
      <c r="M222" s="888">
        <f t="shared" si="65"/>
        <v>0</v>
      </c>
      <c r="N222" s="891">
        <f t="shared" si="80"/>
        <v>8</v>
      </c>
      <c r="O222" s="892">
        <f t="shared" si="80"/>
        <v>10654544</v>
      </c>
      <c r="P222" s="892">
        <f t="shared" si="71"/>
        <v>320000</v>
      </c>
      <c r="Q222" s="893"/>
      <c r="R222" s="19"/>
      <c r="S222" s="847">
        <f t="shared" si="72"/>
        <v>1331818</v>
      </c>
      <c r="T222" s="847">
        <f t="shared" si="73"/>
        <v>1931818</v>
      </c>
      <c r="U222" s="847">
        <f t="shared" si="74"/>
        <v>2231818</v>
      </c>
      <c r="V222" s="847">
        <f t="shared" si="75"/>
        <v>431818</v>
      </c>
      <c r="W222" s="856">
        <v>43504</v>
      </c>
      <c r="X222" s="728">
        <v>10654544</v>
      </c>
      <c r="Y222" s="728"/>
      <c r="Z222" s="444"/>
      <c r="AA222" s="444"/>
      <c r="AB222" s="444"/>
      <c r="AC222" s="444"/>
      <c r="AD222" s="444"/>
      <c r="AE222" s="858">
        <f t="shared" si="81"/>
        <v>10654544</v>
      </c>
      <c r="AF222" s="1081">
        <f t="shared" si="77"/>
        <v>0</v>
      </c>
      <c r="AG222" s="444"/>
      <c r="AH222" s="444"/>
    </row>
    <row r="223" spans="1:34" ht="15" hidden="1" customHeight="1" x14ac:dyDescent="0.25">
      <c r="A223" s="880">
        <f>+A222+1</f>
        <v>10</v>
      </c>
      <c r="B223" s="881">
        <f t="shared" si="82"/>
        <v>43500</v>
      </c>
      <c r="C223" s="882">
        <f t="shared" si="83"/>
        <v>217</v>
      </c>
      <c r="D223" s="883" t="s">
        <v>69</v>
      </c>
      <c r="E223" s="884" t="s">
        <v>57</v>
      </c>
      <c r="F223" s="885">
        <v>5</v>
      </c>
      <c r="G223" s="886">
        <f t="shared" si="62"/>
        <v>6659090</v>
      </c>
      <c r="H223" s="887"/>
      <c r="I223" s="888">
        <f t="shared" si="63"/>
        <v>0</v>
      </c>
      <c r="J223" s="889">
        <v>2</v>
      </c>
      <c r="K223" s="888">
        <f t="shared" si="64"/>
        <v>4463636</v>
      </c>
      <c r="L223" s="890"/>
      <c r="M223" s="888">
        <f t="shared" si="65"/>
        <v>0</v>
      </c>
      <c r="N223" s="891">
        <f t="shared" si="80"/>
        <v>7</v>
      </c>
      <c r="O223" s="892">
        <f t="shared" si="80"/>
        <v>11122726</v>
      </c>
      <c r="P223" s="892">
        <f t="shared" si="71"/>
        <v>280000</v>
      </c>
      <c r="Q223" s="893"/>
      <c r="R223" s="19"/>
      <c r="S223" s="847">
        <f t="shared" si="72"/>
        <v>1331818</v>
      </c>
      <c r="T223" s="847">
        <f t="shared" si="73"/>
        <v>1931818</v>
      </c>
      <c r="U223" s="847">
        <f t="shared" si="74"/>
        <v>2231818</v>
      </c>
      <c r="V223" s="847">
        <f t="shared" si="75"/>
        <v>431818</v>
      </c>
      <c r="W223" s="856">
        <v>43507</v>
      </c>
      <c r="X223" s="860">
        <v>11122726</v>
      </c>
      <c r="Y223" s="860"/>
      <c r="Z223" s="860"/>
      <c r="AA223" s="860"/>
      <c r="AB223" s="860"/>
      <c r="AC223" s="860"/>
      <c r="AD223" s="860"/>
      <c r="AE223" s="858">
        <f t="shared" si="81"/>
        <v>11122726</v>
      </c>
      <c r="AF223" s="1081">
        <f t="shared" si="77"/>
        <v>0</v>
      </c>
      <c r="AG223" s="444"/>
      <c r="AH223" s="444"/>
    </row>
    <row r="224" spans="1:34" ht="15" hidden="1" customHeight="1" x14ac:dyDescent="0.25">
      <c r="A224" s="880">
        <v>11</v>
      </c>
      <c r="B224" s="881">
        <f t="shared" si="82"/>
        <v>43500</v>
      </c>
      <c r="C224" s="882">
        <f t="shared" si="83"/>
        <v>218</v>
      </c>
      <c r="D224" s="883" t="s">
        <v>58</v>
      </c>
      <c r="E224" s="884" t="s">
        <v>57</v>
      </c>
      <c r="F224" s="885">
        <v>4</v>
      </c>
      <c r="G224" s="886">
        <f t="shared" si="62"/>
        <v>5327272</v>
      </c>
      <c r="H224" s="887"/>
      <c r="I224" s="888">
        <f t="shared" si="63"/>
        <v>0</v>
      </c>
      <c r="J224" s="889">
        <v>2</v>
      </c>
      <c r="K224" s="888">
        <f t="shared" si="64"/>
        <v>4463636</v>
      </c>
      <c r="L224" s="890"/>
      <c r="M224" s="888">
        <f t="shared" si="65"/>
        <v>0</v>
      </c>
      <c r="N224" s="891">
        <f t="shared" ref="N224:O239" si="84">+L224+J224+H224+F224</f>
        <v>6</v>
      </c>
      <c r="O224" s="892">
        <f t="shared" si="84"/>
        <v>9790908</v>
      </c>
      <c r="P224" s="892">
        <f t="shared" si="71"/>
        <v>240000</v>
      </c>
      <c r="Q224" s="893"/>
      <c r="R224" s="19"/>
      <c r="S224" s="847">
        <f t="shared" si="72"/>
        <v>1331818</v>
      </c>
      <c r="T224" s="847">
        <f t="shared" si="73"/>
        <v>1931818</v>
      </c>
      <c r="U224" s="847">
        <f t="shared" si="74"/>
        <v>2231818</v>
      </c>
      <c r="V224" s="847">
        <f t="shared" si="75"/>
        <v>431818</v>
      </c>
      <c r="W224" s="856">
        <v>43504</v>
      </c>
      <c r="X224" s="728">
        <v>9790908</v>
      </c>
      <c r="Y224" s="728"/>
      <c r="Z224" s="444"/>
      <c r="AA224" s="444"/>
      <c r="AB224" s="444"/>
      <c r="AC224" s="444"/>
      <c r="AD224" s="444"/>
      <c r="AE224" s="858">
        <f t="shared" si="81"/>
        <v>9790908</v>
      </c>
      <c r="AF224" s="1081">
        <f t="shared" si="77"/>
        <v>0</v>
      </c>
      <c r="AG224" s="444"/>
      <c r="AH224" s="444"/>
    </row>
    <row r="225" spans="1:34" ht="15" hidden="1" customHeight="1" thickBot="1" x14ac:dyDescent="0.3">
      <c r="A225" s="880">
        <f>+A224+1</f>
        <v>12</v>
      </c>
      <c r="B225" s="881">
        <f t="shared" si="82"/>
        <v>43500</v>
      </c>
      <c r="C225" s="882">
        <f t="shared" si="83"/>
        <v>219</v>
      </c>
      <c r="D225" s="883" t="s">
        <v>77</v>
      </c>
      <c r="E225" s="884" t="s">
        <v>57</v>
      </c>
      <c r="F225" s="885">
        <v>5</v>
      </c>
      <c r="G225" s="886">
        <f t="shared" si="62"/>
        <v>6659090</v>
      </c>
      <c r="H225" s="887"/>
      <c r="I225" s="888">
        <f t="shared" si="63"/>
        <v>0</v>
      </c>
      <c r="J225" s="889"/>
      <c r="K225" s="888">
        <f t="shared" si="64"/>
        <v>0</v>
      </c>
      <c r="L225" s="890"/>
      <c r="M225" s="888">
        <f t="shared" si="65"/>
        <v>0</v>
      </c>
      <c r="N225" s="891">
        <f t="shared" si="84"/>
        <v>5</v>
      </c>
      <c r="O225" s="892">
        <f t="shared" si="84"/>
        <v>6659090</v>
      </c>
      <c r="P225" s="892">
        <f t="shared" si="71"/>
        <v>200000</v>
      </c>
      <c r="Q225" s="893"/>
      <c r="R225" s="19"/>
      <c r="S225" s="847">
        <f t="shared" si="72"/>
        <v>1331818</v>
      </c>
      <c r="T225" s="847">
        <f t="shared" si="73"/>
        <v>1931818</v>
      </c>
      <c r="U225" s="847">
        <f t="shared" si="74"/>
        <v>2231818</v>
      </c>
      <c r="V225" s="847">
        <f t="shared" si="75"/>
        <v>431818</v>
      </c>
      <c r="W225" s="856">
        <v>43504</v>
      </c>
      <c r="X225" s="728">
        <v>6659090</v>
      </c>
      <c r="Y225" s="728"/>
      <c r="Z225" s="444"/>
      <c r="AA225" s="444"/>
      <c r="AB225" s="444"/>
      <c r="AC225" s="444"/>
      <c r="AD225" s="444"/>
      <c r="AE225" s="858">
        <f t="shared" si="81"/>
        <v>6659090</v>
      </c>
      <c r="AF225" s="1081">
        <f t="shared" si="77"/>
        <v>0</v>
      </c>
      <c r="AG225" s="444"/>
      <c r="AH225" s="444"/>
    </row>
    <row r="226" spans="1:34" ht="15" customHeight="1" x14ac:dyDescent="0.25">
      <c r="A226" s="832">
        <v>1</v>
      </c>
      <c r="B226" s="833">
        <v>43504</v>
      </c>
      <c r="C226" s="862">
        <v>220</v>
      </c>
      <c r="D226" s="835" t="s">
        <v>175</v>
      </c>
      <c r="E226" s="836" t="s">
        <v>31</v>
      </c>
      <c r="F226" s="837"/>
      <c r="G226" s="838">
        <f t="shared" si="62"/>
        <v>0</v>
      </c>
      <c r="H226" s="839">
        <v>1</v>
      </c>
      <c r="I226" s="840">
        <f t="shared" si="63"/>
        <v>1931818</v>
      </c>
      <c r="J226" s="841"/>
      <c r="K226" s="840">
        <f t="shared" si="64"/>
        <v>0</v>
      </c>
      <c r="L226" s="842">
        <v>2</v>
      </c>
      <c r="M226" s="840">
        <f t="shared" si="65"/>
        <v>863636</v>
      </c>
      <c r="N226" s="843">
        <f t="shared" si="84"/>
        <v>3</v>
      </c>
      <c r="O226" s="844">
        <f t="shared" si="84"/>
        <v>2795454</v>
      </c>
      <c r="P226" s="878">
        <f t="shared" si="71"/>
        <v>120000</v>
      </c>
      <c r="Q226" s="879"/>
      <c r="R226" s="19"/>
      <c r="S226" s="847">
        <f t="shared" si="72"/>
        <v>1331818</v>
      </c>
      <c r="T226" s="847">
        <f t="shared" si="73"/>
        <v>1931818</v>
      </c>
      <c r="U226" s="847">
        <f t="shared" si="74"/>
        <v>2231818</v>
      </c>
      <c r="V226" s="847">
        <f t="shared" si="75"/>
        <v>431818</v>
      </c>
      <c r="W226" s="856">
        <v>43508</v>
      </c>
      <c r="X226" s="844">
        <v>1000000</v>
      </c>
      <c r="Y226" s="856"/>
      <c r="Z226" s="844"/>
      <c r="AA226" s="844"/>
      <c r="AB226" s="857"/>
      <c r="AC226" s="857"/>
      <c r="AD226" s="444"/>
      <c r="AE226" s="858">
        <f>X226+Z226+AB226+AD226</f>
        <v>1000000</v>
      </c>
      <c r="AF226" s="1081">
        <f t="shared" si="77"/>
        <v>1795454</v>
      </c>
      <c r="AG226" s="445" t="s">
        <v>188</v>
      </c>
      <c r="AH226" s="444"/>
    </row>
    <row r="227" spans="1:34" ht="15" hidden="1" customHeight="1" x14ac:dyDescent="0.25">
      <c r="A227" s="848">
        <f>+A226+1</f>
        <v>2</v>
      </c>
      <c r="B227" s="833">
        <f>+B226</f>
        <v>43504</v>
      </c>
      <c r="C227" s="849">
        <f>+C226+1</f>
        <v>221</v>
      </c>
      <c r="D227" s="835" t="s">
        <v>33</v>
      </c>
      <c r="E227" s="836" t="s">
        <v>31</v>
      </c>
      <c r="F227" s="850"/>
      <c r="G227" s="838">
        <f t="shared" si="62"/>
        <v>0</v>
      </c>
      <c r="H227" s="839"/>
      <c r="I227" s="840">
        <f t="shared" si="63"/>
        <v>0</v>
      </c>
      <c r="J227" s="841"/>
      <c r="K227" s="840">
        <f t="shared" si="64"/>
        <v>0</v>
      </c>
      <c r="L227" s="842">
        <v>2</v>
      </c>
      <c r="M227" s="840">
        <f t="shared" si="65"/>
        <v>863636</v>
      </c>
      <c r="N227" s="851">
        <f t="shared" si="84"/>
        <v>2</v>
      </c>
      <c r="O227" s="844">
        <f t="shared" si="84"/>
        <v>863636</v>
      </c>
      <c r="P227" s="844">
        <f t="shared" si="71"/>
        <v>80000</v>
      </c>
      <c r="Q227" s="846"/>
      <c r="R227" s="19"/>
      <c r="S227" s="847">
        <f t="shared" si="72"/>
        <v>1331818</v>
      </c>
      <c r="T227" s="847">
        <f t="shared" si="73"/>
        <v>1931818</v>
      </c>
      <c r="U227" s="847">
        <f t="shared" si="74"/>
        <v>2231818</v>
      </c>
      <c r="V227" s="847">
        <f t="shared" si="75"/>
        <v>431818</v>
      </c>
      <c r="W227" s="856">
        <v>43508</v>
      </c>
      <c r="X227" s="844">
        <v>863636</v>
      </c>
      <c r="Y227" s="856"/>
      <c r="Z227" s="844">
        <v>0</v>
      </c>
      <c r="AA227" s="844"/>
      <c r="AB227" s="857"/>
      <c r="AC227" s="857"/>
      <c r="AD227" s="444"/>
      <c r="AE227" s="858">
        <f t="shared" ref="AE227:AE251" si="85">X227+Z227+AB227+AD227</f>
        <v>863636</v>
      </c>
      <c r="AF227" s="1081">
        <f t="shared" si="77"/>
        <v>0</v>
      </c>
      <c r="AG227" s="444"/>
      <c r="AH227" s="444"/>
    </row>
    <row r="228" spans="1:34" ht="15" hidden="1" customHeight="1" x14ac:dyDescent="0.25">
      <c r="A228" s="848">
        <f t="shared" ref="A228:A251" si="86">+A227+1</f>
        <v>3</v>
      </c>
      <c r="B228" s="833">
        <f t="shared" ref="B228:B251" si="87">+B227</f>
        <v>43504</v>
      </c>
      <c r="C228" s="849">
        <f t="shared" ref="C228:C251" si="88">+C227+1</f>
        <v>222</v>
      </c>
      <c r="D228" s="835" t="s">
        <v>79</v>
      </c>
      <c r="E228" s="836" t="s">
        <v>31</v>
      </c>
      <c r="F228" s="850"/>
      <c r="G228" s="838">
        <f t="shared" si="62"/>
        <v>0</v>
      </c>
      <c r="H228" s="839">
        <v>1</v>
      </c>
      <c r="I228" s="840">
        <f t="shared" si="63"/>
        <v>1931818</v>
      </c>
      <c r="J228" s="841"/>
      <c r="K228" s="840">
        <f t="shared" si="64"/>
        <v>0</v>
      </c>
      <c r="L228" s="842">
        <v>2</v>
      </c>
      <c r="M228" s="840">
        <f t="shared" si="65"/>
        <v>863636</v>
      </c>
      <c r="N228" s="851">
        <f t="shared" si="84"/>
        <v>3</v>
      </c>
      <c r="O228" s="844">
        <f t="shared" si="84"/>
        <v>2795454</v>
      </c>
      <c r="P228" s="844">
        <f t="shared" si="71"/>
        <v>120000</v>
      </c>
      <c r="Q228" s="846"/>
      <c r="R228" s="19"/>
      <c r="S228" s="847">
        <f t="shared" si="72"/>
        <v>1331818</v>
      </c>
      <c r="T228" s="847">
        <f t="shared" si="73"/>
        <v>1931818</v>
      </c>
      <c r="U228" s="847">
        <f t="shared" si="74"/>
        <v>2231818</v>
      </c>
      <c r="V228" s="847">
        <f t="shared" si="75"/>
        <v>431818</v>
      </c>
      <c r="W228" s="856">
        <v>43508</v>
      </c>
      <c r="X228" s="844">
        <v>2795454</v>
      </c>
      <c r="Y228" s="834"/>
      <c r="Z228" s="844"/>
      <c r="AA228" s="844"/>
      <c r="AB228" s="857"/>
      <c r="AC228" s="857"/>
      <c r="AD228" s="444"/>
      <c r="AE228" s="858">
        <f t="shared" si="85"/>
        <v>2795454</v>
      </c>
      <c r="AF228" s="1081">
        <f t="shared" si="77"/>
        <v>0</v>
      </c>
      <c r="AG228" s="444"/>
      <c r="AH228" s="444"/>
    </row>
    <row r="229" spans="1:34" ht="15" customHeight="1" x14ac:dyDescent="0.25">
      <c r="A229" s="912">
        <f t="shared" si="86"/>
        <v>4</v>
      </c>
      <c r="B229" s="913">
        <f t="shared" si="87"/>
        <v>43504</v>
      </c>
      <c r="C229" s="914">
        <f t="shared" si="88"/>
        <v>223</v>
      </c>
      <c r="D229" s="835" t="s">
        <v>82</v>
      </c>
      <c r="E229" s="915" t="s">
        <v>31</v>
      </c>
      <c r="F229" s="850"/>
      <c r="G229" s="916">
        <f t="shared" si="62"/>
        <v>0</v>
      </c>
      <c r="H229" s="917">
        <v>2</v>
      </c>
      <c r="I229" s="840">
        <f t="shared" si="63"/>
        <v>3863636</v>
      </c>
      <c r="J229" s="841"/>
      <c r="K229" s="840">
        <f t="shared" si="64"/>
        <v>0</v>
      </c>
      <c r="L229" s="842">
        <v>2</v>
      </c>
      <c r="M229" s="840">
        <f t="shared" si="65"/>
        <v>863636</v>
      </c>
      <c r="N229" s="918">
        <f t="shared" si="84"/>
        <v>4</v>
      </c>
      <c r="O229" s="919">
        <f t="shared" si="84"/>
        <v>4727272</v>
      </c>
      <c r="P229" s="919">
        <f t="shared" si="71"/>
        <v>160000</v>
      </c>
      <c r="Q229" s="920"/>
      <c r="R229" s="339"/>
      <c r="S229" s="921">
        <f t="shared" si="72"/>
        <v>1331818</v>
      </c>
      <c r="T229" s="921">
        <f t="shared" si="73"/>
        <v>1931818</v>
      </c>
      <c r="U229" s="921">
        <f t="shared" si="74"/>
        <v>2231818</v>
      </c>
      <c r="V229" s="921">
        <f t="shared" si="75"/>
        <v>431818</v>
      </c>
      <c r="W229" s="958"/>
      <c r="X229" s="919">
        <v>0</v>
      </c>
      <c r="Y229" s="959"/>
      <c r="Z229" s="919"/>
      <c r="AA229" s="919"/>
      <c r="AB229" s="960"/>
      <c r="AC229" s="960"/>
      <c r="AD229" s="923"/>
      <c r="AE229" s="924">
        <f t="shared" si="85"/>
        <v>0</v>
      </c>
      <c r="AF229" s="1081">
        <f t="shared" si="77"/>
        <v>4727272</v>
      </c>
      <c r="AG229" s="923" t="s">
        <v>188</v>
      </c>
      <c r="AH229" s="444"/>
    </row>
    <row r="230" spans="1:34" ht="15" hidden="1" customHeight="1" x14ac:dyDescent="0.25">
      <c r="A230" s="848">
        <f t="shared" si="86"/>
        <v>5</v>
      </c>
      <c r="B230" s="833">
        <f t="shared" si="87"/>
        <v>43504</v>
      </c>
      <c r="C230" s="849">
        <f t="shared" si="88"/>
        <v>224</v>
      </c>
      <c r="D230" s="835" t="s">
        <v>48</v>
      </c>
      <c r="E230" s="836" t="s">
        <v>43</v>
      </c>
      <c r="F230" s="850">
        <v>5</v>
      </c>
      <c r="G230" s="838">
        <f t="shared" si="62"/>
        <v>6659090</v>
      </c>
      <c r="H230" s="839"/>
      <c r="I230" s="840">
        <f t="shared" si="63"/>
        <v>0</v>
      </c>
      <c r="J230" s="841"/>
      <c r="K230" s="840">
        <f t="shared" si="64"/>
        <v>0</v>
      </c>
      <c r="L230" s="842"/>
      <c r="M230" s="840">
        <f t="shared" si="65"/>
        <v>0</v>
      </c>
      <c r="N230" s="851">
        <f t="shared" si="84"/>
        <v>5</v>
      </c>
      <c r="O230" s="844">
        <f t="shared" si="84"/>
        <v>6659090</v>
      </c>
      <c r="P230" s="844">
        <f t="shared" si="71"/>
        <v>200000</v>
      </c>
      <c r="Q230" s="846"/>
      <c r="R230" s="19"/>
      <c r="S230" s="847">
        <f t="shared" si="72"/>
        <v>1331818</v>
      </c>
      <c r="T230" s="847">
        <f t="shared" si="73"/>
        <v>1931818</v>
      </c>
      <c r="U230" s="847">
        <f t="shared" si="74"/>
        <v>2231818</v>
      </c>
      <c r="V230" s="847">
        <f t="shared" si="75"/>
        <v>431818</v>
      </c>
      <c r="W230" s="856">
        <v>43508</v>
      </c>
      <c r="X230" s="844">
        <v>6659090</v>
      </c>
      <c r="Y230" s="844"/>
      <c r="Z230" s="844"/>
      <c r="AA230" s="844"/>
      <c r="AB230" s="857"/>
      <c r="AC230" s="857"/>
      <c r="AD230" s="444"/>
      <c r="AE230" s="858">
        <f t="shared" si="85"/>
        <v>6659090</v>
      </c>
      <c r="AF230" s="1081">
        <f t="shared" si="77"/>
        <v>0</v>
      </c>
      <c r="AG230" s="444"/>
      <c r="AH230" s="444"/>
    </row>
    <row r="231" spans="1:34" ht="15" hidden="1" customHeight="1" x14ac:dyDescent="0.25">
      <c r="A231" s="848">
        <f t="shared" si="86"/>
        <v>6</v>
      </c>
      <c r="B231" s="833">
        <f t="shared" si="87"/>
        <v>43504</v>
      </c>
      <c r="C231" s="849">
        <f t="shared" si="88"/>
        <v>225</v>
      </c>
      <c r="D231" s="835" t="s">
        <v>50</v>
      </c>
      <c r="E231" s="836" t="s">
        <v>43</v>
      </c>
      <c r="F231" s="850">
        <v>5</v>
      </c>
      <c r="G231" s="838">
        <f t="shared" si="62"/>
        <v>6659090</v>
      </c>
      <c r="H231" s="839"/>
      <c r="I231" s="840">
        <f t="shared" si="63"/>
        <v>0</v>
      </c>
      <c r="J231" s="841"/>
      <c r="K231" s="840">
        <f t="shared" si="64"/>
        <v>0</v>
      </c>
      <c r="L231" s="842"/>
      <c r="M231" s="840">
        <f t="shared" si="65"/>
        <v>0</v>
      </c>
      <c r="N231" s="851">
        <f t="shared" si="84"/>
        <v>5</v>
      </c>
      <c r="O231" s="844">
        <f t="shared" si="84"/>
        <v>6659090</v>
      </c>
      <c r="P231" s="844">
        <f t="shared" si="71"/>
        <v>200000</v>
      </c>
      <c r="Q231" s="846"/>
      <c r="R231" s="19"/>
      <c r="S231" s="847">
        <f t="shared" si="72"/>
        <v>1331818</v>
      </c>
      <c r="T231" s="847">
        <f t="shared" si="73"/>
        <v>1931818</v>
      </c>
      <c r="U231" s="847">
        <f t="shared" si="74"/>
        <v>2231818</v>
      </c>
      <c r="V231" s="847">
        <f t="shared" si="75"/>
        <v>431818</v>
      </c>
      <c r="W231" s="856">
        <v>43507</v>
      </c>
      <c r="X231" s="844">
        <v>6659090</v>
      </c>
      <c r="Y231" s="844"/>
      <c r="Z231" s="844"/>
      <c r="AA231" s="844"/>
      <c r="AB231" s="857"/>
      <c r="AC231" s="857"/>
      <c r="AD231" s="444"/>
      <c r="AE231" s="858">
        <f t="shared" si="85"/>
        <v>6659090</v>
      </c>
      <c r="AF231" s="1081">
        <f t="shared" si="77"/>
        <v>0</v>
      </c>
      <c r="AG231" s="444"/>
      <c r="AH231" s="444"/>
    </row>
    <row r="232" spans="1:34" ht="15" hidden="1" customHeight="1" x14ac:dyDescent="0.25">
      <c r="A232" s="848">
        <f t="shared" si="86"/>
        <v>7</v>
      </c>
      <c r="B232" s="833">
        <f t="shared" si="87"/>
        <v>43504</v>
      </c>
      <c r="C232" s="849">
        <f t="shared" si="88"/>
        <v>226</v>
      </c>
      <c r="D232" s="835" t="s">
        <v>55</v>
      </c>
      <c r="E232" s="836" t="s">
        <v>88</v>
      </c>
      <c r="F232" s="850">
        <v>10</v>
      </c>
      <c r="G232" s="838">
        <f t="shared" ref="G232:G295" si="89">F232*S232</f>
        <v>13318180</v>
      </c>
      <c r="H232" s="839"/>
      <c r="I232" s="840">
        <f t="shared" si="63"/>
        <v>0</v>
      </c>
      <c r="J232" s="841"/>
      <c r="K232" s="840">
        <f t="shared" si="64"/>
        <v>0</v>
      </c>
      <c r="L232" s="842"/>
      <c r="M232" s="840">
        <f t="shared" si="65"/>
        <v>0</v>
      </c>
      <c r="N232" s="851">
        <f t="shared" si="84"/>
        <v>10</v>
      </c>
      <c r="O232" s="844">
        <f t="shared" si="84"/>
        <v>13318180</v>
      </c>
      <c r="P232" s="844">
        <f t="shared" si="71"/>
        <v>400000</v>
      </c>
      <c r="Q232" s="846"/>
      <c r="R232" s="19"/>
      <c r="S232" s="847">
        <f t="shared" si="72"/>
        <v>1331818</v>
      </c>
      <c r="T232" s="847">
        <f t="shared" si="73"/>
        <v>1931818</v>
      </c>
      <c r="U232" s="847">
        <f t="shared" si="74"/>
        <v>2231818</v>
      </c>
      <c r="V232" s="847">
        <f t="shared" si="75"/>
        <v>431818</v>
      </c>
      <c r="W232" s="856">
        <v>43507</v>
      </c>
      <c r="X232" s="844">
        <v>13318180</v>
      </c>
      <c r="Y232" s="844"/>
      <c r="Z232" s="844"/>
      <c r="AA232" s="844"/>
      <c r="AB232" s="857"/>
      <c r="AC232" s="857"/>
      <c r="AD232" s="444"/>
      <c r="AE232" s="858">
        <f t="shared" si="85"/>
        <v>13318180</v>
      </c>
      <c r="AF232" s="1081">
        <f t="shared" si="77"/>
        <v>0</v>
      </c>
      <c r="AG232" s="444"/>
      <c r="AH232" s="444"/>
    </row>
    <row r="233" spans="1:34" ht="15" hidden="1" customHeight="1" x14ac:dyDescent="0.25">
      <c r="A233" s="848">
        <f t="shared" si="86"/>
        <v>8</v>
      </c>
      <c r="B233" s="833">
        <f t="shared" si="87"/>
        <v>43504</v>
      </c>
      <c r="C233" s="849">
        <f t="shared" si="88"/>
        <v>227</v>
      </c>
      <c r="D233" s="835" t="s">
        <v>87</v>
      </c>
      <c r="E233" s="836" t="s">
        <v>88</v>
      </c>
      <c r="F233" s="850">
        <v>10</v>
      </c>
      <c r="G233" s="838">
        <f t="shared" si="89"/>
        <v>13318180</v>
      </c>
      <c r="H233" s="839"/>
      <c r="I233" s="840">
        <f t="shared" ref="I233:I296" si="90">H233*T233</f>
        <v>0</v>
      </c>
      <c r="J233" s="841"/>
      <c r="K233" s="840">
        <f t="shared" ref="K233:K296" si="91">J233*U233</f>
        <v>0</v>
      </c>
      <c r="L233" s="842"/>
      <c r="M233" s="840">
        <f t="shared" ref="M233:M296" si="92">L233*V233</f>
        <v>0</v>
      </c>
      <c r="N233" s="851">
        <f t="shared" si="84"/>
        <v>10</v>
      </c>
      <c r="O233" s="844">
        <f t="shared" si="84"/>
        <v>13318180</v>
      </c>
      <c r="P233" s="844">
        <f t="shared" si="71"/>
        <v>400000</v>
      </c>
      <c r="Q233" s="846"/>
      <c r="R233" s="19"/>
      <c r="S233" s="847">
        <f t="shared" si="72"/>
        <v>1331818</v>
      </c>
      <c r="T233" s="847">
        <f t="shared" si="73"/>
        <v>1931818</v>
      </c>
      <c r="U233" s="847">
        <f t="shared" si="74"/>
        <v>2231818</v>
      </c>
      <c r="V233" s="847">
        <f t="shared" si="75"/>
        <v>431818</v>
      </c>
      <c r="W233" s="856">
        <v>43507</v>
      </c>
      <c r="X233" s="860">
        <v>13318180</v>
      </c>
      <c r="Y233" s="860"/>
      <c r="Z233" s="860"/>
      <c r="AA233" s="860"/>
      <c r="AB233" s="860"/>
      <c r="AC233" s="860"/>
      <c r="AD233" s="860"/>
      <c r="AE233" s="858">
        <f t="shared" si="85"/>
        <v>13318180</v>
      </c>
      <c r="AF233" s="1081">
        <f t="shared" si="77"/>
        <v>0</v>
      </c>
      <c r="AG233" s="444"/>
      <c r="AH233" s="444"/>
    </row>
    <row r="234" spans="1:34" ht="15" hidden="1" customHeight="1" x14ac:dyDescent="0.25">
      <c r="A234" s="848">
        <f t="shared" si="86"/>
        <v>9</v>
      </c>
      <c r="B234" s="833">
        <f t="shared" si="87"/>
        <v>43504</v>
      </c>
      <c r="C234" s="849">
        <f t="shared" si="88"/>
        <v>228</v>
      </c>
      <c r="D234" s="835" t="s">
        <v>90</v>
      </c>
      <c r="E234" s="836" t="s">
        <v>88</v>
      </c>
      <c r="F234" s="850">
        <v>10</v>
      </c>
      <c r="G234" s="838">
        <f t="shared" si="89"/>
        <v>13318180</v>
      </c>
      <c r="H234" s="839"/>
      <c r="I234" s="840">
        <f t="shared" si="90"/>
        <v>0</v>
      </c>
      <c r="J234" s="841"/>
      <c r="K234" s="840">
        <f t="shared" si="91"/>
        <v>0</v>
      </c>
      <c r="L234" s="842"/>
      <c r="M234" s="840">
        <f t="shared" si="92"/>
        <v>0</v>
      </c>
      <c r="N234" s="851">
        <f t="shared" si="84"/>
        <v>10</v>
      </c>
      <c r="O234" s="844">
        <f t="shared" si="84"/>
        <v>13318180</v>
      </c>
      <c r="P234" s="844">
        <f t="shared" si="71"/>
        <v>400000</v>
      </c>
      <c r="Q234" s="846"/>
      <c r="R234" s="19"/>
      <c r="S234" s="847">
        <f t="shared" si="72"/>
        <v>1331818</v>
      </c>
      <c r="T234" s="847">
        <f t="shared" si="73"/>
        <v>1931818</v>
      </c>
      <c r="U234" s="847">
        <f t="shared" si="74"/>
        <v>2231818</v>
      </c>
      <c r="V234" s="847">
        <f t="shared" si="75"/>
        <v>431818</v>
      </c>
      <c r="W234" s="856">
        <v>43507</v>
      </c>
      <c r="X234" s="728">
        <v>13318180</v>
      </c>
      <c r="Y234" s="728"/>
      <c r="Z234" s="444"/>
      <c r="AA234" s="444"/>
      <c r="AB234" s="444"/>
      <c r="AC234" s="444"/>
      <c r="AD234" s="444"/>
      <c r="AE234" s="858">
        <f t="shared" si="85"/>
        <v>13318180</v>
      </c>
      <c r="AF234" s="1081">
        <f t="shared" si="77"/>
        <v>0</v>
      </c>
      <c r="AG234" s="444"/>
      <c r="AH234" s="444"/>
    </row>
    <row r="235" spans="1:34" ht="15" hidden="1" customHeight="1" x14ac:dyDescent="0.25">
      <c r="A235" s="848">
        <f t="shared" si="86"/>
        <v>10</v>
      </c>
      <c r="B235" s="833">
        <f t="shared" si="87"/>
        <v>43504</v>
      </c>
      <c r="C235" s="849">
        <f t="shared" si="88"/>
        <v>229</v>
      </c>
      <c r="D235" s="835" t="s">
        <v>106</v>
      </c>
      <c r="E235" s="836" t="s">
        <v>88</v>
      </c>
      <c r="F235" s="850">
        <v>8</v>
      </c>
      <c r="G235" s="838">
        <f t="shared" si="89"/>
        <v>10654544</v>
      </c>
      <c r="H235" s="839"/>
      <c r="I235" s="840">
        <f t="shared" si="90"/>
        <v>0</v>
      </c>
      <c r="J235" s="841"/>
      <c r="K235" s="840">
        <f t="shared" si="91"/>
        <v>0</v>
      </c>
      <c r="L235" s="842"/>
      <c r="M235" s="840">
        <f t="shared" si="92"/>
        <v>0</v>
      </c>
      <c r="N235" s="851">
        <f t="shared" si="84"/>
        <v>8</v>
      </c>
      <c r="O235" s="844">
        <f t="shared" si="84"/>
        <v>10654544</v>
      </c>
      <c r="P235" s="844">
        <f t="shared" si="71"/>
        <v>320000</v>
      </c>
      <c r="Q235" s="846"/>
      <c r="R235" s="19"/>
      <c r="S235" s="847">
        <f t="shared" si="72"/>
        <v>1331818</v>
      </c>
      <c r="T235" s="847">
        <f t="shared" si="73"/>
        <v>1931818</v>
      </c>
      <c r="U235" s="847">
        <f t="shared" si="74"/>
        <v>2231818</v>
      </c>
      <c r="V235" s="847">
        <f t="shared" si="75"/>
        <v>431818</v>
      </c>
      <c r="W235" s="856">
        <v>43546</v>
      </c>
      <c r="X235" s="860">
        <v>10654544</v>
      </c>
      <c r="Y235" s="860"/>
      <c r="Z235" s="860"/>
      <c r="AA235" s="860"/>
      <c r="AB235" s="860"/>
      <c r="AC235" s="860"/>
      <c r="AD235" s="860"/>
      <c r="AE235" s="858">
        <f t="shared" si="85"/>
        <v>10654544</v>
      </c>
      <c r="AF235" s="1081">
        <f t="shared" si="77"/>
        <v>0</v>
      </c>
      <c r="AG235" s="923"/>
      <c r="AH235" s="444"/>
    </row>
    <row r="236" spans="1:34" ht="15" hidden="1" customHeight="1" x14ac:dyDescent="0.25">
      <c r="A236" s="848">
        <f t="shared" si="86"/>
        <v>11</v>
      </c>
      <c r="B236" s="833">
        <f t="shared" si="87"/>
        <v>43504</v>
      </c>
      <c r="C236" s="849">
        <f t="shared" si="88"/>
        <v>230</v>
      </c>
      <c r="D236" s="835" t="s">
        <v>70</v>
      </c>
      <c r="E236" s="836" t="s">
        <v>57</v>
      </c>
      <c r="F236" s="850">
        <v>5</v>
      </c>
      <c r="G236" s="838">
        <f t="shared" si="89"/>
        <v>6659090</v>
      </c>
      <c r="H236" s="839"/>
      <c r="I236" s="840">
        <f t="shared" si="90"/>
        <v>0</v>
      </c>
      <c r="J236" s="841"/>
      <c r="K236" s="840">
        <f t="shared" si="91"/>
        <v>0</v>
      </c>
      <c r="L236" s="842"/>
      <c r="M236" s="840">
        <f t="shared" si="92"/>
        <v>0</v>
      </c>
      <c r="N236" s="851">
        <f t="shared" si="84"/>
        <v>5</v>
      </c>
      <c r="O236" s="844">
        <f t="shared" si="84"/>
        <v>6659090</v>
      </c>
      <c r="P236" s="844">
        <f t="shared" si="71"/>
        <v>200000</v>
      </c>
      <c r="Q236" s="846"/>
      <c r="R236" s="19"/>
      <c r="S236" s="847">
        <f t="shared" si="72"/>
        <v>1331818</v>
      </c>
      <c r="T236" s="847">
        <f t="shared" si="73"/>
        <v>1931818</v>
      </c>
      <c r="U236" s="847">
        <f t="shared" si="74"/>
        <v>2231818</v>
      </c>
      <c r="V236" s="847">
        <f t="shared" si="75"/>
        <v>431818</v>
      </c>
      <c r="W236" s="856">
        <v>43507</v>
      </c>
      <c r="X236" s="728">
        <v>5000000</v>
      </c>
      <c r="Y236" s="856">
        <v>43522</v>
      </c>
      <c r="Z236" s="861">
        <v>1659090</v>
      </c>
      <c r="AA236" s="444"/>
      <c r="AB236" s="444"/>
      <c r="AC236" s="444"/>
      <c r="AD236" s="444"/>
      <c r="AE236" s="858">
        <f t="shared" si="85"/>
        <v>6659090</v>
      </c>
      <c r="AF236" s="1081">
        <f t="shared" si="77"/>
        <v>0</v>
      </c>
      <c r="AG236" s="444"/>
      <c r="AH236" s="444"/>
    </row>
    <row r="237" spans="1:34" ht="15" hidden="1" customHeight="1" x14ac:dyDescent="0.25">
      <c r="A237" s="848">
        <f t="shared" si="86"/>
        <v>12</v>
      </c>
      <c r="B237" s="833">
        <f t="shared" si="87"/>
        <v>43504</v>
      </c>
      <c r="C237" s="849">
        <f t="shared" si="88"/>
        <v>231</v>
      </c>
      <c r="D237" s="835" t="s">
        <v>71</v>
      </c>
      <c r="E237" s="836" t="s">
        <v>57</v>
      </c>
      <c r="F237" s="850">
        <v>5</v>
      </c>
      <c r="G237" s="838">
        <f t="shared" si="89"/>
        <v>6659090</v>
      </c>
      <c r="H237" s="839"/>
      <c r="I237" s="840">
        <f t="shared" si="90"/>
        <v>0</v>
      </c>
      <c r="J237" s="841"/>
      <c r="K237" s="840">
        <f t="shared" si="91"/>
        <v>0</v>
      </c>
      <c r="L237" s="842"/>
      <c r="M237" s="840">
        <f t="shared" si="92"/>
        <v>0</v>
      </c>
      <c r="N237" s="851">
        <f t="shared" si="84"/>
        <v>5</v>
      </c>
      <c r="O237" s="844">
        <f t="shared" si="84"/>
        <v>6659090</v>
      </c>
      <c r="P237" s="844">
        <f t="shared" si="71"/>
        <v>200000</v>
      </c>
      <c r="Q237" s="846"/>
      <c r="R237" s="19"/>
      <c r="S237" s="847">
        <f t="shared" si="72"/>
        <v>1331818</v>
      </c>
      <c r="T237" s="847">
        <f t="shared" si="73"/>
        <v>1931818</v>
      </c>
      <c r="U237" s="847">
        <f t="shared" si="74"/>
        <v>2231818</v>
      </c>
      <c r="V237" s="847">
        <f t="shared" si="75"/>
        <v>431818</v>
      </c>
      <c r="W237" s="856">
        <v>43507</v>
      </c>
      <c r="X237" s="728">
        <v>1360000</v>
      </c>
      <c r="Y237" s="856">
        <v>43509</v>
      </c>
      <c r="Z237" s="861">
        <v>5299090</v>
      </c>
      <c r="AA237" s="444"/>
      <c r="AB237" s="444"/>
      <c r="AC237" s="444"/>
      <c r="AD237" s="444"/>
      <c r="AE237" s="858">
        <f t="shared" si="85"/>
        <v>6659090</v>
      </c>
      <c r="AF237" s="1081">
        <f t="shared" si="77"/>
        <v>0</v>
      </c>
      <c r="AG237" s="444"/>
      <c r="AH237" s="444"/>
    </row>
    <row r="238" spans="1:34" ht="15" hidden="1" customHeight="1" x14ac:dyDescent="0.25">
      <c r="A238" s="848">
        <f t="shared" si="86"/>
        <v>13</v>
      </c>
      <c r="B238" s="833">
        <f t="shared" si="87"/>
        <v>43504</v>
      </c>
      <c r="C238" s="849">
        <f t="shared" si="88"/>
        <v>232</v>
      </c>
      <c r="D238" s="835" t="s">
        <v>72</v>
      </c>
      <c r="E238" s="836" t="s">
        <v>57</v>
      </c>
      <c r="F238" s="850">
        <v>5</v>
      </c>
      <c r="G238" s="838">
        <f t="shared" si="89"/>
        <v>6659090</v>
      </c>
      <c r="H238" s="839"/>
      <c r="I238" s="840">
        <f t="shared" si="90"/>
        <v>0</v>
      </c>
      <c r="J238" s="841">
        <v>2</v>
      </c>
      <c r="K238" s="840">
        <f t="shared" si="91"/>
        <v>4463636</v>
      </c>
      <c r="L238" s="842"/>
      <c r="M238" s="840">
        <f t="shared" si="92"/>
        <v>0</v>
      </c>
      <c r="N238" s="851">
        <f t="shared" si="84"/>
        <v>7</v>
      </c>
      <c r="O238" s="844">
        <f t="shared" si="84"/>
        <v>11122726</v>
      </c>
      <c r="P238" s="844">
        <f t="shared" si="71"/>
        <v>280000</v>
      </c>
      <c r="Q238" s="846"/>
      <c r="R238" s="19"/>
      <c r="S238" s="847">
        <f t="shared" si="72"/>
        <v>1331818</v>
      </c>
      <c r="T238" s="847">
        <f t="shared" si="73"/>
        <v>1931818</v>
      </c>
      <c r="U238" s="847">
        <f t="shared" si="74"/>
        <v>2231818</v>
      </c>
      <c r="V238" s="847">
        <f t="shared" si="75"/>
        <v>431818</v>
      </c>
      <c r="W238" s="856">
        <v>43508</v>
      </c>
      <c r="X238" s="728">
        <v>9000000</v>
      </c>
      <c r="Y238" s="856">
        <v>43516</v>
      </c>
      <c r="Z238" s="861">
        <v>2122726</v>
      </c>
      <c r="AA238" s="444"/>
      <c r="AB238" s="444"/>
      <c r="AC238" s="444"/>
      <c r="AD238" s="444"/>
      <c r="AE238" s="858">
        <f t="shared" si="85"/>
        <v>11122726</v>
      </c>
      <c r="AF238" s="1081">
        <f t="shared" si="77"/>
        <v>0</v>
      </c>
      <c r="AG238" s="444"/>
      <c r="AH238" s="444"/>
    </row>
    <row r="239" spans="1:34" ht="15" hidden="1" customHeight="1" x14ac:dyDescent="0.25">
      <c r="A239" s="848">
        <f t="shared" si="86"/>
        <v>14</v>
      </c>
      <c r="B239" s="833">
        <f t="shared" si="87"/>
        <v>43504</v>
      </c>
      <c r="C239" s="849">
        <f t="shared" si="88"/>
        <v>233</v>
      </c>
      <c r="D239" s="835" t="s">
        <v>56</v>
      </c>
      <c r="E239" s="836" t="s">
        <v>57</v>
      </c>
      <c r="F239" s="850">
        <v>5</v>
      </c>
      <c r="G239" s="838">
        <f t="shared" si="89"/>
        <v>6659090</v>
      </c>
      <c r="H239" s="839"/>
      <c r="I239" s="840">
        <f t="shared" si="90"/>
        <v>0</v>
      </c>
      <c r="J239" s="841"/>
      <c r="K239" s="840">
        <f t="shared" si="91"/>
        <v>0</v>
      </c>
      <c r="L239" s="842"/>
      <c r="M239" s="840">
        <f t="shared" si="92"/>
        <v>0</v>
      </c>
      <c r="N239" s="851">
        <f t="shared" si="84"/>
        <v>5</v>
      </c>
      <c r="O239" s="844">
        <f t="shared" si="84"/>
        <v>6659090</v>
      </c>
      <c r="P239" s="844">
        <f t="shared" si="71"/>
        <v>200000</v>
      </c>
      <c r="Q239" s="846"/>
      <c r="R239" s="19"/>
      <c r="S239" s="847">
        <f t="shared" si="72"/>
        <v>1331818</v>
      </c>
      <c r="T239" s="847">
        <f t="shared" si="73"/>
        <v>1931818</v>
      </c>
      <c r="U239" s="847">
        <f t="shared" si="74"/>
        <v>2231818</v>
      </c>
      <c r="V239" s="847">
        <f t="shared" si="75"/>
        <v>431818</v>
      </c>
      <c r="W239" s="856">
        <v>43507</v>
      </c>
      <c r="X239" s="728">
        <v>6659090</v>
      </c>
      <c r="Y239" s="728"/>
      <c r="Z239" s="444"/>
      <c r="AA239" s="444"/>
      <c r="AB239" s="444"/>
      <c r="AC239" s="444"/>
      <c r="AD239" s="444"/>
      <c r="AE239" s="858">
        <f t="shared" si="85"/>
        <v>6659090</v>
      </c>
      <c r="AF239" s="1081">
        <f t="shared" si="77"/>
        <v>0</v>
      </c>
      <c r="AG239" s="444"/>
      <c r="AH239" s="444"/>
    </row>
    <row r="240" spans="1:34" ht="15" hidden="1" customHeight="1" x14ac:dyDescent="0.25">
      <c r="A240" s="848">
        <f t="shared" si="86"/>
        <v>15</v>
      </c>
      <c r="B240" s="833">
        <f t="shared" si="87"/>
        <v>43504</v>
      </c>
      <c r="C240" s="849">
        <f t="shared" si="88"/>
        <v>234</v>
      </c>
      <c r="D240" s="835" t="s">
        <v>187</v>
      </c>
      <c r="E240" s="836" t="s">
        <v>57</v>
      </c>
      <c r="F240" s="850">
        <v>5</v>
      </c>
      <c r="G240" s="838">
        <f t="shared" si="89"/>
        <v>6659090</v>
      </c>
      <c r="H240" s="839"/>
      <c r="I240" s="840">
        <f t="shared" si="90"/>
        <v>0</v>
      </c>
      <c r="J240" s="841"/>
      <c r="K240" s="840">
        <f t="shared" si="91"/>
        <v>0</v>
      </c>
      <c r="L240" s="842"/>
      <c r="M240" s="840">
        <f t="shared" si="92"/>
        <v>0</v>
      </c>
      <c r="N240" s="851">
        <f t="shared" ref="N240:O261" si="93">+L240+J240+H240+F240</f>
        <v>5</v>
      </c>
      <c r="O240" s="844">
        <f t="shared" si="93"/>
        <v>6659090</v>
      </c>
      <c r="P240" s="844">
        <f t="shared" si="71"/>
        <v>200000</v>
      </c>
      <c r="Q240" s="846"/>
      <c r="R240" s="19"/>
      <c r="S240" s="847">
        <f t="shared" si="72"/>
        <v>1331818</v>
      </c>
      <c r="T240" s="847">
        <f t="shared" si="73"/>
        <v>1931818</v>
      </c>
      <c r="U240" s="847">
        <f t="shared" si="74"/>
        <v>2231818</v>
      </c>
      <c r="V240" s="847">
        <f t="shared" si="75"/>
        <v>431818</v>
      </c>
      <c r="W240" s="856">
        <v>43508</v>
      </c>
      <c r="X240" s="728">
        <v>6659090</v>
      </c>
      <c r="Y240" s="728"/>
      <c r="Z240" s="444"/>
      <c r="AA240" s="444"/>
      <c r="AB240" s="444"/>
      <c r="AC240" s="444"/>
      <c r="AD240" s="444"/>
      <c r="AE240" s="858">
        <f t="shared" si="85"/>
        <v>6659090</v>
      </c>
      <c r="AF240" s="1081">
        <f t="shared" si="77"/>
        <v>0</v>
      </c>
      <c r="AG240" s="444"/>
      <c r="AH240" s="444"/>
    </row>
    <row r="241" spans="1:34" ht="15" hidden="1" customHeight="1" x14ac:dyDescent="0.25">
      <c r="A241" s="848">
        <f t="shared" si="86"/>
        <v>16</v>
      </c>
      <c r="B241" s="833">
        <f t="shared" si="87"/>
        <v>43504</v>
      </c>
      <c r="C241" s="849">
        <f t="shared" si="88"/>
        <v>235</v>
      </c>
      <c r="D241" s="835" t="s">
        <v>95</v>
      </c>
      <c r="E241" s="836" t="s">
        <v>57</v>
      </c>
      <c r="F241" s="850">
        <v>5</v>
      </c>
      <c r="G241" s="838">
        <f t="shared" si="89"/>
        <v>6659090</v>
      </c>
      <c r="H241" s="839"/>
      <c r="I241" s="840">
        <f t="shared" si="90"/>
        <v>0</v>
      </c>
      <c r="J241" s="841"/>
      <c r="K241" s="840">
        <f t="shared" si="91"/>
        <v>0</v>
      </c>
      <c r="L241" s="842"/>
      <c r="M241" s="840">
        <f t="shared" si="92"/>
        <v>0</v>
      </c>
      <c r="N241" s="851">
        <f t="shared" si="93"/>
        <v>5</v>
      </c>
      <c r="O241" s="844">
        <f t="shared" si="93"/>
        <v>6659090</v>
      </c>
      <c r="P241" s="844">
        <f t="shared" si="71"/>
        <v>200000</v>
      </c>
      <c r="Q241" s="846"/>
      <c r="R241" s="19"/>
      <c r="S241" s="847">
        <f t="shared" si="72"/>
        <v>1331818</v>
      </c>
      <c r="T241" s="847">
        <f t="shared" si="73"/>
        <v>1931818</v>
      </c>
      <c r="U241" s="847">
        <f t="shared" si="74"/>
        <v>2231818</v>
      </c>
      <c r="V241" s="847">
        <f t="shared" si="75"/>
        <v>431818</v>
      </c>
      <c r="W241" s="856">
        <v>43508</v>
      </c>
      <c r="X241" s="728">
        <v>6659090</v>
      </c>
      <c r="Y241" s="728"/>
      <c r="Z241" s="444"/>
      <c r="AA241" s="444"/>
      <c r="AB241" s="444"/>
      <c r="AC241" s="444"/>
      <c r="AD241" s="444"/>
      <c r="AE241" s="858">
        <f t="shared" si="85"/>
        <v>6659090</v>
      </c>
      <c r="AF241" s="1081">
        <f t="shared" si="77"/>
        <v>0</v>
      </c>
      <c r="AG241" s="444"/>
      <c r="AH241" s="444"/>
    </row>
    <row r="242" spans="1:34" ht="15" hidden="1" customHeight="1" x14ac:dyDescent="0.25">
      <c r="A242" s="848">
        <f t="shared" si="86"/>
        <v>17</v>
      </c>
      <c r="B242" s="833">
        <f t="shared" si="87"/>
        <v>43504</v>
      </c>
      <c r="C242" s="849">
        <f t="shared" si="88"/>
        <v>236</v>
      </c>
      <c r="D242" s="835" t="s">
        <v>104</v>
      </c>
      <c r="E242" s="836" t="s">
        <v>57</v>
      </c>
      <c r="F242" s="850">
        <v>5</v>
      </c>
      <c r="G242" s="838">
        <f t="shared" si="89"/>
        <v>6659090</v>
      </c>
      <c r="H242" s="839"/>
      <c r="I242" s="840">
        <f t="shared" si="90"/>
        <v>0</v>
      </c>
      <c r="J242" s="841"/>
      <c r="K242" s="840">
        <f t="shared" si="91"/>
        <v>0</v>
      </c>
      <c r="L242" s="842"/>
      <c r="M242" s="840">
        <f t="shared" si="92"/>
        <v>0</v>
      </c>
      <c r="N242" s="851">
        <f t="shared" si="93"/>
        <v>5</v>
      </c>
      <c r="O242" s="844">
        <f t="shared" si="93"/>
        <v>6659090</v>
      </c>
      <c r="P242" s="844">
        <f t="shared" si="71"/>
        <v>200000</v>
      </c>
      <c r="Q242" s="846"/>
      <c r="R242" s="19"/>
      <c r="S242" s="847">
        <f t="shared" si="72"/>
        <v>1331818</v>
      </c>
      <c r="T242" s="847">
        <f t="shared" si="73"/>
        <v>1931818</v>
      </c>
      <c r="U242" s="847">
        <f t="shared" si="74"/>
        <v>2231818</v>
      </c>
      <c r="V242" s="847">
        <f t="shared" si="75"/>
        <v>431818</v>
      </c>
      <c r="W242" s="856">
        <v>43508</v>
      </c>
      <c r="X242" s="728">
        <v>6659090</v>
      </c>
      <c r="Y242" s="856"/>
      <c r="Z242" s="861"/>
      <c r="AA242" s="444"/>
      <c r="AB242" s="444"/>
      <c r="AC242" s="444"/>
      <c r="AD242" s="444"/>
      <c r="AE242" s="858">
        <f t="shared" si="85"/>
        <v>6659090</v>
      </c>
      <c r="AF242" s="1081">
        <f t="shared" si="77"/>
        <v>0</v>
      </c>
      <c r="AG242" s="444"/>
      <c r="AH242" s="444"/>
    </row>
    <row r="243" spans="1:34" ht="15" hidden="1" customHeight="1" x14ac:dyDescent="0.25">
      <c r="A243" s="848">
        <f t="shared" si="86"/>
        <v>18</v>
      </c>
      <c r="B243" s="833">
        <f t="shared" si="87"/>
        <v>43504</v>
      </c>
      <c r="C243" s="849">
        <f t="shared" si="88"/>
        <v>237</v>
      </c>
      <c r="D243" s="835" t="s">
        <v>76</v>
      </c>
      <c r="E243" s="836" t="s">
        <v>57</v>
      </c>
      <c r="F243" s="850">
        <v>5</v>
      </c>
      <c r="G243" s="838">
        <f t="shared" si="89"/>
        <v>6659090</v>
      </c>
      <c r="H243" s="839"/>
      <c r="I243" s="840">
        <f t="shared" si="90"/>
        <v>0</v>
      </c>
      <c r="J243" s="841"/>
      <c r="K243" s="840">
        <f t="shared" si="91"/>
        <v>0</v>
      </c>
      <c r="L243" s="842"/>
      <c r="M243" s="840">
        <f t="shared" si="92"/>
        <v>0</v>
      </c>
      <c r="N243" s="851">
        <f t="shared" si="93"/>
        <v>5</v>
      </c>
      <c r="O243" s="844">
        <f t="shared" si="93"/>
        <v>6659090</v>
      </c>
      <c r="P243" s="844">
        <f t="shared" si="71"/>
        <v>200000</v>
      </c>
      <c r="Q243" s="846"/>
      <c r="R243" s="19"/>
      <c r="S243" s="847">
        <f t="shared" si="72"/>
        <v>1331818</v>
      </c>
      <c r="T243" s="847">
        <f t="shared" si="73"/>
        <v>1931818</v>
      </c>
      <c r="U243" s="847">
        <f t="shared" si="74"/>
        <v>2231818</v>
      </c>
      <c r="V243" s="847">
        <f t="shared" si="75"/>
        <v>431818</v>
      </c>
      <c r="W243" s="856">
        <v>43507</v>
      </c>
      <c r="X243" s="728">
        <v>6659090</v>
      </c>
      <c r="Y243" s="856"/>
      <c r="Z243" s="861"/>
      <c r="AA243" s="444"/>
      <c r="AB243" s="444"/>
      <c r="AC243" s="444"/>
      <c r="AD243" s="444"/>
      <c r="AE243" s="858">
        <f t="shared" si="85"/>
        <v>6659090</v>
      </c>
      <c r="AF243" s="1081">
        <f t="shared" si="77"/>
        <v>0</v>
      </c>
      <c r="AG243" s="444"/>
      <c r="AH243" s="444"/>
    </row>
    <row r="244" spans="1:34" ht="15" hidden="1" customHeight="1" x14ac:dyDescent="0.25">
      <c r="A244" s="848">
        <f t="shared" si="86"/>
        <v>19</v>
      </c>
      <c r="B244" s="833">
        <f t="shared" si="87"/>
        <v>43504</v>
      </c>
      <c r="C244" s="849">
        <f t="shared" si="88"/>
        <v>238</v>
      </c>
      <c r="D244" s="835" t="s">
        <v>35</v>
      </c>
      <c r="E244" s="836" t="s">
        <v>57</v>
      </c>
      <c r="F244" s="850">
        <v>5</v>
      </c>
      <c r="G244" s="838">
        <f t="shared" si="89"/>
        <v>6659090</v>
      </c>
      <c r="H244" s="839"/>
      <c r="I244" s="840">
        <f t="shared" si="90"/>
        <v>0</v>
      </c>
      <c r="J244" s="841"/>
      <c r="K244" s="840">
        <f t="shared" si="91"/>
        <v>0</v>
      </c>
      <c r="L244" s="842"/>
      <c r="M244" s="840">
        <f t="shared" si="92"/>
        <v>0</v>
      </c>
      <c r="N244" s="851">
        <f t="shared" si="93"/>
        <v>5</v>
      </c>
      <c r="O244" s="844">
        <f t="shared" si="93"/>
        <v>6659090</v>
      </c>
      <c r="P244" s="844">
        <f t="shared" si="71"/>
        <v>200000</v>
      </c>
      <c r="Q244" s="846"/>
      <c r="R244" s="19"/>
      <c r="S244" s="847">
        <f t="shared" si="72"/>
        <v>1331818</v>
      </c>
      <c r="T244" s="847">
        <f t="shared" si="73"/>
        <v>1931818</v>
      </c>
      <c r="U244" s="847">
        <f t="shared" si="74"/>
        <v>2231818</v>
      </c>
      <c r="V244" s="847">
        <f t="shared" si="75"/>
        <v>431818</v>
      </c>
      <c r="W244" s="856">
        <v>43507</v>
      </c>
      <c r="X244" s="728">
        <v>6659090</v>
      </c>
      <c r="Y244" s="728"/>
      <c r="Z244" s="444"/>
      <c r="AA244" s="444"/>
      <c r="AB244" s="444"/>
      <c r="AC244" s="444"/>
      <c r="AD244" s="444"/>
      <c r="AE244" s="858">
        <f t="shared" si="85"/>
        <v>6659090</v>
      </c>
      <c r="AF244" s="1081">
        <f t="shared" si="77"/>
        <v>0</v>
      </c>
      <c r="AG244" s="444"/>
      <c r="AH244" s="444"/>
    </row>
    <row r="245" spans="1:34" ht="15" hidden="1" customHeight="1" x14ac:dyDescent="0.25">
      <c r="A245" s="848">
        <f t="shared" si="86"/>
        <v>20</v>
      </c>
      <c r="B245" s="833">
        <f t="shared" si="87"/>
        <v>43504</v>
      </c>
      <c r="C245" s="849">
        <f t="shared" si="88"/>
        <v>239</v>
      </c>
      <c r="D245" s="835" t="s">
        <v>68</v>
      </c>
      <c r="E245" s="836" t="s">
        <v>57</v>
      </c>
      <c r="F245" s="850">
        <v>5</v>
      </c>
      <c r="G245" s="838">
        <f t="shared" si="89"/>
        <v>6659090</v>
      </c>
      <c r="H245" s="839"/>
      <c r="I245" s="840">
        <f t="shared" si="90"/>
        <v>0</v>
      </c>
      <c r="J245" s="841"/>
      <c r="K245" s="840">
        <f t="shared" si="91"/>
        <v>0</v>
      </c>
      <c r="L245" s="842"/>
      <c r="M245" s="840">
        <f t="shared" si="92"/>
        <v>0</v>
      </c>
      <c r="N245" s="851">
        <f t="shared" si="93"/>
        <v>5</v>
      </c>
      <c r="O245" s="844">
        <f t="shared" si="93"/>
        <v>6659090</v>
      </c>
      <c r="P245" s="844">
        <f t="shared" si="71"/>
        <v>200000</v>
      </c>
      <c r="Q245" s="846"/>
      <c r="R245" s="19"/>
      <c r="S245" s="847">
        <f t="shared" si="72"/>
        <v>1331818</v>
      </c>
      <c r="T245" s="847">
        <f t="shared" si="73"/>
        <v>1931818</v>
      </c>
      <c r="U245" s="847">
        <f t="shared" si="74"/>
        <v>2231818</v>
      </c>
      <c r="V245" s="847">
        <f t="shared" si="75"/>
        <v>431818</v>
      </c>
      <c r="W245" s="856">
        <v>43507</v>
      </c>
      <c r="X245" s="728">
        <v>6659090</v>
      </c>
      <c r="Y245" s="728"/>
      <c r="Z245" s="444"/>
      <c r="AA245" s="444"/>
      <c r="AB245" s="444"/>
      <c r="AC245" s="444"/>
      <c r="AD245" s="444"/>
      <c r="AE245" s="858">
        <f t="shared" si="85"/>
        <v>6659090</v>
      </c>
      <c r="AF245" s="1081">
        <f t="shared" si="77"/>
        <v>0</v>
      </c>
      <c r="AG245" s="444"/>
      <c r="AH245" s="444"/>
    </row>
    <row r="246" spans="1:34" ht="15" hidden="1" customHeight="1" x14ac:dyDescent="0.25">
      <c r="A246" s="848">
        <f t="shared" si="86"/>
        <v>21</v>
      </c>
      <c r="B246" s="833">
        <f t="shared" si="87"/>
        <v>43504</v>
      </c>
      <c r="C246" s="849">
        <f t="shared" si="88"/>
        <v>240</v>
      </c>
      <c r="D246" s="835" t="s">
        <v>69</v>
      </c>
      <c r="E246" s="836" t="s">
        <v>57</v>
      </c>
      <c r="F246" s="850"/>
      <c r="G246" s="838">
        <f t="shared" si="89"/>
        <v>0</v>
      </c>
      <c r="H246" s="839">
        <v>2</v>
      </c>
      <c r="I246" s="840">
        <f t="shared" si="90"/>
        <v>3863636</v>
      </c>
      <c r="J246" s="841"/>
      <c r="K246" s="840">
        <f t="shared" si="91"/>
        <v>0</v>
      </c>
      <c r="L246" s="842"/>
      <c r="M246" s="840">
        <f t="shared" si="92"/>
        <v>0</v>
      </c>
      <c r="N246" s="851">
        <f t="shared" si="93"/>
        <v>2</v>
      </c>
      <c r="O246" s="844">
        <f t="shared" si="93"/>
        <v>3863636</v>
      </c>
      <c r="P246" s="844">
        <f t="shared" si="71"/>
        <v>80000</v>
      </c>
      <c r="Q246" s="846"/>
      <c r="R246" s="19"/>
      <c r="S246" s="847">
        <f t="shared" si="72"/>
        <v>1331818</v>
      </c>
      <c r="T246" s="847">
        <f t="shared" si="73"/>
        <v>1931818</v>
      </c>
      <c r="U246" s="847">
        <f t="shared" si="74"/>
        <v>2231818</v>
      </c>
      <c r="V246" s="847">
        <f t="shared" si="75"/>
        <v>431818</v>
      </c>
      <c r="W246" s="856">
        <v>43510</v>
      </c>
      <c r="X246" s="728">
        <v>3863636</v>
      </c>
      <c r="Y246" s="834"/>
      <c r="Z246" s="861"/>
      <c r="AA246" s="834" t="s">
        <v>165</v>
      </c>
      <c r="AB246" s="861"/>
      <c r="AC246" s="444"/>
      <c r="AD246" s="444"/>
      <c r="AE246" s="858">
        <f t="shared" si="85"/>
        <v>3863636</v>
      </c>
      <c r="AF246" s="1081">
        <f t="shared" si="77"/>
        <v>0</v>
      </c>
      <c r="AG246" s="444"/>
      <c r="AH246" s="444"/>
    </row>
    <row r="247" spans="1:34" ht="15" hidden="1" customHeight="1" x14ac:dyDescent="0.25">
      <c r="A247" s="848">
        <f t="shared" si="86"/>
        <v>22</v>
      </c>
      <c r="B247" s="833">
        <f t="shared" si="87"/>
        <v>43504</v>
      </c>
      <c r="C247" s="849">
        <f t="shared" si="88"/>
        <v>241</v>
      </c>
      <c r="D247" s="835" t="s">
        <v>58</v>
      </c>
      <c r="E247" s="836" t="s">
        <v>57</v>
      </c>
      <c r="F247" s="850"/>
      <c r="G247" s="838">
        <f t="shared" si="89"/>
        <v>0</v>
      </c>
      <c r="H247" s="839">
        <v>2</v>
      </c>
      <c r="I247" s="840">
        <f t="shared" si="90"/>
        <v>3863636</v>
      </c>
      <c r="J247" s="841"/>
      <c r="K247" s="840">
        <f t="shared" si="91"/>
        <v>0</v>
      </c>
      <c r="L247" s="842">
        <v>1</v>
      </c>
      <c r="M247" s="840">
        <f t="shared" si="92"/>
        <v>431818</v>
      </c>
      <c r="N247" s="851">
        <f t="shared" si="93"/>
        <v>3</v>
      </c>
      <c r="O247" s="844">
        <f t="shared" si="93"/>
        <v>4295454</v>
      </c>
      <c r="P247" s="844">
        <f t="shared" si="71"/>
        <v>120000</v>
      </c>
      <c r="Q247" s="846"/>
      <c r="R247" s="19"/>
      <c r="S247" s="847">
        <f t="shared" si="72"/>
        <v>1331818</v>
      </c>
      <c r="T247" s="847">
        <f t="shared" si="73"/>
        <v>1931818</v>
      </c>
      <c r="U247" s="847">
        <f t="shared" si="74"/>
        <v>2231818</v>
      </c>
      <c r="V247" s="847">
        <f t="shared" si="75"/>
        <v>431818</v>
      </c>
      <c r="W247" s="856">
        <v>43508</v>
      </c>
      <c r="X247" s="728">
        <v>4295454</v>
      </c>
      <c r="Y247" s="728"/>
      <c r="Z247" s="444"/>
      <c r="AA247" s="444"/>
      <c r="AB247" s="444"/>
      <c r="AC247" s="444"/>
      <c r="AD247" s="444"/>
      <c r="AE247" s="858">
        <f t="shared" si="85"/>
        <v>4295454</v>
      </c>
      <c r="AF247" s="1081">
        <f t="shared" si="77"/>
        <v>0</v>
      </c>
      <c r="AG247" s="444"/>
      <c r="AH247" s="444"/>
    </row>
    <row r="248" spans="1:34" ht="15" hidden="1" customHeight="1" x14ac:dyDescent="0.25">
      <c r="A248" s="848">
        <f>+A247+1</f>
        <v>23</v>
      </c>
      <c r="B248" s="833">
        <f>+B247</f>
        <v>43504</v>
      </c>
      <c r="C248" s="849">
        <f>+C247+1</f>
        <v>242</v>
      </c>
      <c r="D248" s="835" t="s">
        <v>77</v>
      </c>
      <c r="E248" s="836" t="s">
        <v>57</v>
      </c>
      <c r="F248" s="850"/>
      <c r="G248" s="838">
        <f t="shared" si="89"/>
        <v>0</v>
      </c>
      <c r="H248" s="839">
        <v>2</v>
      </c>
      <c r="I248" s="840">
        <f t="shared" si="90"/>
        <v>3863636</v>
      </c>
      <c r="J248" s="841"/>
      <c r="K248" s="840">
        <f t="shared" si="91"/>
        <v>0</v>
      </c>
      <c r="L248" s="842">
        <v>2</v>
      </c>
      <c r="M248" s="840">
        <f t="shared" si="92"/>
        <v>863636</v>
      </c>
      <c r="N248" s="851">
        <f t="shared" si="93"/>
        <v>4</v>
      </c>
      <c r="O248" s="844">
        <f t="shared" si="93"/>
        <v>4727272</v>
      </c>
      <c r="P248" s="844">
        <f t="shared" si="71"/>
        <v>160000</v>
      </c>
      <c r="Q248" s="846"/>
      <c r="R248" s="19"/>
      <c r="S248" s="847">
        <f t="shared" si="72"/>
        <v>1331818</v>
      </c>
      <c r="T248" s="847">
        <f t="shared" si="73"/>
        <v>1931818</v>
      </c>
      <c r="U248" s="847">
        <f t="shared" si="74"/>
        <v>2231818</v>
      </c>
      <c r="V248" s="847">
        <f t="shared" si="75"/>
        <v>431818</v>
      </c>
      <c r="W248" s="856">
        <v>43513</v>
      </c>
      <c r="X248" s="728">
        <v>4727272</v>
      </c>
      <c r="Y248" s="728"/>
      <c r="Z248" s="444"/>
      <c r="AA248" s="444"/>
      <c r="AB248" s="444"/>
      <c r="AC248" s="444"/>
      <c r="AD248" s="444"/>
      <c r="AE248" s="858">
        <f t="shared" si="85"/>
        <v>4727272</v>
      </c>
      <c r="AF248" s="1081">
        <f t="shared" si="77"/>
        <v>0</v>
      </c>
      <c r="AG248" s="444"/>
      <c r="AH248" s="444"/>
    </row>
    <row r="249" spans="1:34" ht="15" hidden="1" customHeight="1" x14ac:dyDescent="0.25">
      <c r="A249" s="848">
        <f t="shared" si="86"/>
        <v>24</v>
      </c>
      <c r="B249" s="833">
        <f t="shared" si="87"/>
        <v>43504</v>
      </c>
      <c r="C249" s="849">
        <f t="shared" si="88"/>
        <v>243</v>
      </c>
      <c r="D249" s="835" t="s">
        <v>35</v>
      </c>
      <c r="E249" s="836" t="s">
        <v>57</v>
      </c>
      <c r="F249" s="850"/>
      <c r="G249" s="838">
        <f t="shared" si="89"/>
        <v>0</v>
      </c>
      <c r="H249" s="839">
        <v>2</v>
      </c>
      <c r="I249" s="840">
        <f t="shared" si="90"/>
        <v>3863636</v>
      </c>
      <c r="J249" s="841"/>
      <c r="K249" s="840">
        <f t="shared" si="91"/>
        <v>0</v>
      </c>
      <c r="L249" s="842">
        <v>1</v>
      </c>
      <c r="M249" s="840">
        <f t="shared" si="92"/>
        <v>431818</v>
      </c>
      <c r="N249" s="851">
        <f t="shared" si="93"/>
        <v>3</v>
      </c>
      <c r="O249" s="844">
        <f t="shared" si="93"/>
        <v>4295454</v>
      </c>
      <c r="P249" s="844">
        <f t="shared" si="71"/>
        <v>120000</v>
      </c>
      <c r="Q249" s="846"/>
      <c r="R249" s="19"/>
      <c r="S249" s="847">
        <f t="shared" si="72"/>
        <v>1331818</v>
      </c>
      <c r="T249" s="847">
        <f t="shared" si="73"/>
        <v>1931818</v>
      </c>
      <c r="U249" s="847">
        <f t="shared" si="74"/>
        <v>2231818</v>
      </c>
      <c r="V249" s="847">
        <f t="shared" si="75"/>
        <v>431818</v>
      </c>
      <c r="W249" s="856">
        <v>43508</v>
      </c>
      <c r="X249" s="728">
        <v>4295454</v>
      </c>
      <c r="Y249" s="728"/>
      <c r="Z249" s="444"/>
      <c r="AA249" s="444"/>
      <c r="AB249" s="444"/>
      <c r="AC249" s="444"/>
      <c r="AD249" s="444"/>
      <c r="AE249" s="858">
        <f t="shared" si="85"/>
        <v>4295454</v>
      </c>
      <c r="AF249" s="1081">
        <f t="shared" si="77"/>
        <v>0</v>
      </c>
      <c r="AG249" s="444"/>
      <c r="AH249" s="444"/>
    </row>
    <row r="250" spans="1:34" ht="15" hidden="1" customHeight="1" x14ac:dyDescent="0.25">
      <c r="A250" s="848">
        <f>+A249+1</f>
        <v>25</v>
      </c>
      <c r="B250" s="833">
        <f>+B249</f>
        <v>43504</v>
      </c>
      <c r="C250" s="849">
        <f>+C249+1</f>
        <v>244</v>
      </c>
      <c r="D250" s="835" t="s">
        <v>56</v>
      </c>
      <c r="E250" s="836" t="s">
        <v>57</v>
      </c>
      <c r="F250" s="850"/>
      <c r="G250" s="838">
        <f t="shared" si="89"/>
        <v>0</v>
      </c>
      <c r="H250" s="839">
        <v>7</v>
      </c>
      <c r="I250" s="840">
        <f t="shared" si="90"/>
        <v>13522726</v>
      </c>
      <c r="J250" s="841"/>
      <c r="K250" s="840">
        <f t="shared" si="91"/>
        <v>0</v>
      </c>
      <c r="L250" s="842">
        <v>3</v>
      </c>
      <c r="M250" s="840">
        <f t="shared" si="92"/>
        <v>1295454</v>
      </c>
      <c r="N250" s="851">
        <f t="shared" si="93"/>
        <v>10</v>
      </c>
      <c r="O250" s="844">
        <f t="shared" si="93"/>
        <v>14818180</v>
      </c>
      <c r="P250" s="844">
        <f t="shared" si="71"/>
        <v>400000</v>
      </c>
      <c r="Q250" s="846"/>
      <c r="R250" s="19"/>
      <c r="S250" s="847">
        <f t="shared" si="72"/>
        <v>1331818</v>
      </c>
      <c r="T250" s="847">
        <f t="shared" si="73"/>
        <v>1931818</v>
      </c>
      <c r="U250" s="847">
        <f t="shared" si="74"/>
        <v>2231818</v>
      </c>
      <c r="V250" s="847">
        <f t="shared" si="75"/>
        <v>431818</v>
      </c>
      <c r="W250" s="856">
        <v>43507</v>
      </c>
      <c r="X250" s="927">
        <v>14818180</v>
      </c>
      <c r="Y250" s="927"/>
      <c r="Z250" s="928"/>
      <c r="AA250" s="928"/>
      <c r="AB250" s="928"/>
      <c r="AC250" s="928"/>
      <c r="AD250" s="928"/>
      <c r="AE250" s="858">
        <f t="shared" si="85"/>
        <v>14818180</v>
      </c>
      <c r="AF250" s="1081">
        <f t="shared" si="77"/>
        <v>0</v>
      </c>
      <c r="AG250" s="444"/>
      <c r="AH250" s="444"/>
    </row>
    <row r="251" spans="1:34" ht="15" hidden="1" customHeight="1" thickBot="1" x14ac:dyDescent="0.3">
      <c r="A251" s="848">
        <f t="shared" si="86"/>
        <v>26</v>
      </c>
      <c r="B251" s="833">
        <f t="shared" si="87"/>
        <v>43504</v>
      </c>
      <c r="C251" s="849">
        <f t="shared" si="88"/>
        <v>245</v>
      </c>
      <c r="D251" s="835" t="s">
        <v>103</v>
      </c>
      <c r="E251" s="836" t="s">
        <v>57</v>
      </c>
      <c r="F251" s="850">
        <v>4</v>
      </c>
      <c r="G251" s="838">
        <f t="shared" si="89"/>
        <v>5327272</v>
      </c>
      <c r="H251" s="839"/>
      <c r="I251" s="840">
        <f t="shared" si="90"/>
        <v>0</v>
      </c>
      <c r="J251" s="841"/>
      <c r="K251" s="840">
        <f t="shared" si="91"/>
        <v>0</v>
      </c>
      <c r="L251" s="842"/>
      <c r="M251" s="840">
        <f t="shared" si="92"/>
        <v>0</v>
      </c>
      <c r="N251" s="851">
        <f t="shared" si="93"/>
        <v>4</v>
      </c>
      <c r="O251" s="844">
        <f t="shared" si="93"/>
        <v>5327272</v>
      </c>
      <c r="P251" s="844">
        <f t="shared" si="71"/>
        <v>160000</v>
      </c>
      <c r="Q251" s="846"/>
      <c r="R251" s="19"/>
      <c r="S251" s="847">
        <f t="shared" si="72"/>
        <v>1331818</v>
      </c>
      <c r="T251" s="847">
        <f t="shared" si="73"/>
        <v>1931818</v>
      </c>
      <c r="U251" s="847">
        <f t="shared" si="74"/>
        <v>2231818</v>
      </c>
      <c r="V251" s="847">
        <f t="shared" si="75"/>
        <v>431818</v>
      </c>
      <c r="W251" s="856">
        <v>43507</v>
      </c>
      <c r="X251" s="860">
        <v>5327272</v>
      </c>
      <c r="Y251" s="860"/>
      <c r="Z251" s="860">
        <v>0</v>
      </c>
      <c r="AA251" s="860">
        <f>SUM(AA226:AA250)</f>
        <v>0</v>
      </c>
      <c r="AB251" s="860">
        <f>SUM(AB226:AB250)</f>
        <v>0</v>
      </c>
      <c r="AC251" s="860">
        <f>SUM(AC226:AC250)</f>
        <v>0</v>
      </c>
      <c r="AD251" s="860">
        <f>SUM(AD226:AD250)</f>
        <v>0</v>
      </c>
      <c r="AE251" s="858">
        <f t="shared" si="85"/>
        <v>5327272</v>
      </c>
      <c r="AF251" s="1081">
        <f t="shared" si="77"/>
        <v>0</v>
      </c>
      <c r="AG251" s="444"/>
      <c r="AH251" s="444"/>
    </row>
    <row r="252" spans="1:34" ht="15" hidden="1" customHeight="1" x14ac:dyDescent="0.25">
      <c r="A252" s="832">
        <v>1</v>
      </c>
      <c r="B252" s="833">
        <v>43517</v>
      </c>
      <c r="C252" s="862">
        <v>246</v>
      </c>
      <c r="D252" s="835" t="s">
        <v>193</v>
      </c>
      <c r="E252" s="836" t="s">
        <v>57</v>
      </c>
      <c r="F252" s="850">
        <v>2</v>
      </c>
      <c r="G252" s="838">
        <f t="shared" si="89"/>
        <v>2663636</v>
      </c>
      <c r="H252" s="839"/>
      <c r="I252" s="840">
        <f t="shared" si="90"/>
        <v>0</v>
      </c>
      <c r="J252" s="841">
        <v>3</v>
      </c>
      <c r="K252" s="840">
        <f t="shared" si="91"/>
        <v>6695454</v>
      </c>
      <c r="L252" s="842"/>
      <c r="M252" s="840">
        <f t="shared" si="92"/>
        <v>0</v>
      </c>
      <c r="N252" s="843">
        <f t="shared" si="93"/>
        <v>5</v>
      </c>
      <c r="O252" s="844">
        <f t="shared" si="93"/>
        <v>9359090</v>
      </c>
      <c r="P252" s="844">
        <f t="shared" si="71"/>
        <v>200000</v>
      </c>
      <c r="Q252" s="846"/>
      <c r="R252" s="19"/>
      <c r="S252" s="847">
        <f t="shared" si="72"/>
        <v>1331818</v>
      </c>
      <c r="T252" s="847">
        <f t="shared" si="73"/>
        <v>1931818</v>
      </c>
      <c r="U252" s="847">
        <f t="shared" si="74"/>
        <v>2231818</v>
      </c>
      <c r="V252" s="847">
        <f t="shared" si="75"/>
        <v>431818</v>
      </c>
      <c r="W252" s="856">
        <v>43517</v>
      </c>
      <c r="X252" s="844">
        <v>9359090</v>
      </c>
      <c r="Y252" s="856"/>
      <c r="Z252" s="844"/>
      <c r="AA252" s="844"/>
      <c r="AB252" s="857"/>
      <c r="AC252" s="857"/>
      <c r="AD252" s="444"/>
      <c r="AE252" s="858">
        <f>X252+Z252+AB252+AD252</f>
        <v>9359090</v>
      </c>
      <c r="AF252" s="1081">
        <f t="shared" si="77"/>
        <v>0</v>
      </c>
      <c r="AG252" s="444"/>
      <c r="AH252" s="444"/>
    </row>
    <row r="253" spans="1:34" ht="15" hidden="1" customHeight="1" x14ac:dyDescent="0.25">
      <c r="A253" s="848">
        <f>+A252+1</f>
        <v>2</v>
      </c>
      <c r="B253" s="833">
        <f>+B252</f>
        <v>43517</v>
      </c>
      <c r="C253" s="849">
        <f>+C252+1</f>
        <v>247</v>
      </c>
      <c r="D253" s="835" t="s">
        <v>58</v>
      </c>
      <c r="E253" s="836" t="s">
        <v>57</v>
      </c>
      <c r="F253" s="850">
        <v>2</v>
      </c>
      <c r="G253" s="838">
        <f t="shared" si="89"/>
        <v>2663636</v>
      </c>
      <c r="H253" s="839"/>
      <c r="I253" s="840">
        <f t="shared" si="90"/>
        <v>0</v>
      </c>
      <c r="J253" s="841">
        <v>3</v>
      </c>
      <c r="K253" s="840">
        <f t="shared" si="91"/>
        <v>6695454</v>
      </c>
      <c r="L253" s="842">
        <v>1</v>
      </c>
      <c r="M253" s="840">
        <f t="shared" si="92"/>
        <v>431818</v>
      </c>
      <c r="N253" s="851">
        <f t="shared" si="93"/>
        <v>6</v>
      </c>
      <c r="O253" s="844">
        <f t="shared" si="93"/>
        <v>9790908</v>
      </c>
      <c r="P253" s="844">
        <f t="shared" si="71"/>
        <v>240000</v>
      </c>
      <c r="Q253" s="846"/>
      <c r="R253" s="19"/>
      <c r="S253" s="847">
        <f t="shared" si="72"/>
        <v>1331818</v>
      </c>
      <c r="T253" s="847">
        <f t="shared" si="73"/>
        <v>1931818</v>
      </c>
      <c r="U253" s="847">
        <f t="shared" si="74"/>
        <v>2231818</v>
      </c>
      <c r="V253" s="847">
        <f t="shared" si="75"/>
        <v>431818</v>
      </c>
      <c r="W253" s="856">
        <v>43517</v>
      </c>
      <c r="X253" s="844">
        <v>9790908</v>
      </c>
      <c r="Y253" s="856"/>
      <c r="Z253" s="844">
        <v>0</v>
      </c>
      <c r="AA253" s="844"/>
      <c r="AB253" s="857"/>
      <c r="AC253" s="857"/>
      <c r="AD253" s="444"/>
      <c r="AE253" s="858">
        <f t="shared" ref="AE253:AE268" si="94">X253+Z253+AB253+AD253</f>
        <v>9790908</v>
      </c>
      <c r="AF253" s="1081">
        <f t="shared" si="77"/>
        <v>0</v>
      </c>
      <c r="AG253" s="444"/>
      <c r="AH253" s="444"/>
    </row>
    <row r="254" spans="1:34" ht="15" hidden="1" customHeight="1" x14ac:dyDescent="0.25">
      <c r="A254" s="848">
        <f t="shared" ref="A254:A268" si="95">+A253+1</f>
        <v>3</v>
      </c>
      <c r="B254" s="833">
        <f t="shared" ref="B254:B268" si="96">+B253</f>
        <v>43517</v>
      </c>
      <c r="C254" s="849">
        <f t="shared" ref="C254:C268" si="97">+C253+1</f>
        <v>248</v>
      </c>
      <c r="D254" s="835" t="s">
        <v>69</v>
      </c>
      <c r="E254" s="836" t="s">
        <v>57</v>
      </c>
      <c r="F254" s="850">
        <v>2</v>
      </c>
      <c r="G254" s="838">
        <f t="shared" si="89"/>
        <v>2663636</v>
      </c>
      <c r="H254" s="839"/>
      <c r="I254" s="840">
        <f t="shared" si="90"/>
        <v>0</v>
      </c>
      <c r="J254" s="841">
        <v>2</v>
      </c>
      <c r="K254" s="840">
        <f t="shared" si="91"/>
        <v>4463636</v>
      </c>
      <c r="L254" s="842">
        <v>1</v>
      </c>
      <c r="M254" s="840">
        <f t="shared" si="92"/>
        <v>431818</v>
      </c>
      <c r="N254" s="851">
        <f t="shared" si="93"/>
        <v>5</v>
      </c>
      <c r="O254" s="844">
        <f t="shared" si="93"/>
        <v>7559090</v>
      </c>
      <c r="P254" s="844">
        <f t="shared" si="71"/>
        <v>200000</v>
      </c>
      <c r="Q254" s="846"/>
      <c r="R254" s="19"/>
      <c r="S254" s="847">
        <f t="shared" si="72"/>
        <v>1331818</v>
      </c>
      <c r="T254" s="847">
        <f t="shared" si="73"/>
        <v>1931818</v>
      </c>
      <c r="U254" s="847">
        <f t="shared" si="74"/>
        <v>2231818</v>
      </c>
      <c r="V254" s="847">
        <f t="shared" si="75"/>
        <v>431818</v>
      </c>
      <c r="W254" s="856">
        <v>43518</v>
      </c>
      <c r="X254" s="844">
        <v>1000000</v>
      </c>
      <c r="Y254" s="856">
        <v>43521</v>
      </c>
      <c r="Z254" s="844">
        <v>6559090</v>
      </c>
      <c r="AA254" s="844"/>
      <c r="AB254" s="857"/>
      <c r="AC254" s="857"/>
      <c r="AD254" s="444"/>
      <c r="AE254" s="858">
        <f t="shared" si="94"/>
        <v>7559090</v>
      </c>
      <c r="AF254" s="1081">
        <f t="shared" si="77"/>
        <v>0</v>
      </c>
      <c r="AG254" s="444"/>
      <c r="AH254" s="444"/>
    </row>
    <row r="255" spans="1:34" ht="15" hidden="1" customHeight="1" x14ac:dyDescent="0.25">
      <c r="A255" s="848">
        <f t="shared" si="95"/>
        <v>4</v>
      </c>
      <c r="B255" s="833">
        <f t="shared" si="96"/>
        <v>43517</v>
      </c>
      <c r="C255" s="849">
        <f t="shared" si="97"/>
        <v>249</v>
      </c>
      <c r="D255" s="835" t="s">
        <v>103</v>
      </c>
      <c r="E255" s="836" t="s">
        <v>57</v>
      </c>
      <c r="F255" s="850">
        <v>2</v>
      </c>
      <c r="G255" s="838">
        <f t="shared" si="89"/>
        <v>2663636</v>
      </c>
      <c r="H255" s="839"/>
      <c r="I255" s="840">
        <f t="shared" si="90"/>
        <v>0</v>
      </c>
      <c r="J255" s="841">
        <v>2</v>
      </c>
      <c r="K255" s="840">
        <f t="shared" si="91"/>
        <v>4463636</v>
      </c>
      <c r="L255" s="842">
        <v>1</v>
      </c>
      <c r="M255" s="840">
        <f t="shared" si="92"/>
        <v>431818</v>
      </c>
      <c r="N255" s="851">
        <f t="shared" si="93"/>
        <v>5</v>
      </c>
      <c r="O255" s="844">
        <f t="shared" si="93"/>
        <v>7559090</v>
      </c>
      <c r="P255" s="844">
        <f t="shared" si="71"/>
        <v>200000</v>
      </c>
      <c r="Q255" s="846"/>
      <c r="R255" s="19"/>
      <c r="S255" s="847">
        <f t="shared" si="72"/>
        <v>1331818</v>
      </c>
      <c r="T255" s="847">
        <f t="shared" si="73"/>
        <v>1931818</v>
      </c>
      <c r="U255" s="847">
        <f t="shared" si="74"/>
        <v>2231818</v>
      </c>
      <c r="V255" s="847">
        <f t="shared" si="75"/>
        <v>431818</v>
      </c>
      <c r="W255" s="856">
        <v>43518</v>
      </c>
      <c r="X255" s="844">
        <v>7559090</v>
      </c>
      <c r="Y255" s="834"/>
      <c r="Z255" s="844"/>
      <c r="AA255" s="844"/>
      <c r="AB255" s="857"/>
      <c r="AC255" s="857"/>
      <c r="AD255" s="444"/>
      <c r="AE255" s="858">
        <f t="shared" si="94"/>
        <v>7559090</v>
      </c>
      <c r="AF255" s="1081">
        <f t="shared" si="77"/>
        <v>0</v>
      </c>
      <c r="AG255" s="444"/>
      <c r="AH255" s="444"/>
    </row>
    <row r="256" spans="1:34" ht="15" hidden="1" customHeight="1" x14ac:dyDescent="0.25">
      <c r="A256" s="848">
        <f t="shared" si="95"/>
        <v>5</v>
      </c>
      <c r="B256" s="833">
        <f t="shared" si="96"/>
        <v>43517</v>
      </c>
      <c r="C256" s="849">
        <f t="shared" si="97"/>
        <v>250</v>
      </c>
      <c r="D256" s="835" t="s">
        <v>56</v>
      </c>
      <c r="E256" s="836" t="s">
        <v>57</v>
      </c>
      <c r="F256" s="850">
        <v>5</v>
      </c>
      <c r="G256" s="838">
        <f t="shared" si="89"/>
        <v>6659090</v>
      </c>
      <c r="H256" s="839"/>
      <c r="I256" s="840">
        <f t="shared" si="90"/>
        <v>0</v>
      </c>
      <c r="J256" s="841">
        <v>5</v>
      </c>
      <c r="K256" s="840">
        <f t="shared" si="91"/>
        <v>11159090</v>
      </c>
      <c r="L256" s="842"/>
      <c r="M256" s="840">
        <f t="shared" si="92"/>
        <v>0</v>
      </c>
      <c r="N256" s="851">
        <f t="shared" si="93"/>
        <v>10</v>
      </c>
      <c r="O256" s="844">
        <f t="shared" si="93"/>
        <v>17818180</v>
      </c>
      <c r="P256" s="844">
        <f t="shared" si="71"/>
        <v>400000</v>
      </c>
      <c r="Q256" s="846"/>
      <c r="R256" s="19"/>
      <c r="S256" s="847">
        <f t="shared" si="72"/>
        <v>1331818</v>
      </c>
      <c r="T256" s="847">
        <f t="shared" si="73"/>
        <v>1931818</v>
      </c>
      <c r="U256" s="847">
        <f t="shared" si="74"/>
        <v>2231818</v>
      </c>
      <c r="V256" s="847">
        <f t="shared" si="75"/>
        <v>431818</v>
      </c>
      <c r="W256" s="856">
        <v>43517</v>
      </c>
      <c r="X256" s="844">
        <v>17818180</v>
      </c>
      <c r="Y256" s="844"/>
      <c r="Z256" s="844"/>
      <c r="AA256" s="844"/>
      <c r="AB256" s="857"/>
      <c r="AC256" s="857"/>
      <c r="AD256" s="444"/>
      <c r="AE256" s="858">
        <f t="shared" si="94"/>
        <v>17818180</v>
      </c>
      <c r="AF256" s="1081">
        <f t="shared" si="77"/>
        <v>0</v>
      </c>
      <c r="AG256" s="444"/>
      <c r="AH256" s="444"/>
    </row>
    <row r="257" spans="1:34" ht="15" hidden="1" customHeight="1" x14ac:dyDescent="0.25">
      <c r="A257" s="848">
        <f t="shared" si="95"/>
        <v>6</v>
      </c>
      <c r="B257" s="833">
        <f t="shared" si="96"/>
        <v>43517</v>
      </c>
      <c r="C257" s="849">
        <f t="shared" si="97"/>
        <v>251</v>
      </c>
      <c r="D257" s="835" t="s">
        <v>77</v>
      </c>
      <c r="E257" s="836" t="s">
        <v>57</v>
      </c>
      <c r="F257" s="850">
        <v>2</v>
      </c>
      <c r="G257" s="838">
        <f t="shared" si="89"/>
        <v>2663636</v>
      </c>
      <c r="H257" s="839"/>
      <c r="I257" s="840">
        <f t="shared" si="90"/>
        <v>0</v>
      </c>
      <c r="J257" s="841">
        <v>3</v>
      </c>
      <c r="K257" s="840">
        <f t="shared" si="91"/>
        <v>6695454</v>
      </c>
      <c r="L257" s="842"/>
      <c r="M257" s="840">
        <f t="shared" si="92"/>
        <v>0</v>
      </c>
      <c r="N257" s="851">
        <f t="shared" si="93"/>
        <v>5</v>
      </c>
      <c r="O257" s="844">
        <f t="shared" si="93"/>
        <v>9359090</v>
      </c>
      <c r="P257" s="844">
        <f t="shared" si="71"/>
        <v>200000</v>
      </c>
      <c r="Q257" s="846"/>
      <c r="R257" s="19"/>
      <c r="S257" s="847">
        <f t="shared" si="72"/>
        <v>1331818</v>
      </c>
      <c r="T257" s="847">
        <f t="shared" si="73"/>
        <v>1931818</v>
      </c>
      <c r="U257" s="847">
        <f t="shared" si="74"/>
        <v>2231818</v>
      </c>
      <c r="V257" s="847">
        <f t="shared" si="75"/>
        <v>431818</v>
      </c>
      <c r="W257" s="856">
        <v>43517</v>
      </c>
      <c r="X257" s="844">
        <v>9359090</v>
      </c>
      <c r="Y257" s="844"/>
      <c r="Z257" s="844"/>
      <c r="AA257" s="844"/>
      <c r="AB257" s="857"/>
      <c r="AC257" s="857"/>
      <c r="AD257" s="444"/>
      <c r="AE257" s="858">
        <f t="shared" si="94"/>
        <v>9359090</v>
      </c>
      <c r="AF257" s="1081">
        <f t="shared" si="77"/>
        <v>0</v>
      </c>
      <c r="AG257" s="444"/>
      <c r="AH257" s="444"/>
    </row>
    <row r="258" spans="1:34" ht="15" hidden="1" customHeight="1" x14ac:dyDescent="0.25">
      <c r="A258" s="848">
        <f t="shared" si="95"/>
        <v>7</v>
      </c>
      <c r="B258" s="833">
        <f t="shared" si="96"/>
        <v>43517</v>
      </c>
      <c r="C258" s="849">
        <f t="shared" si="97"/>
        <v>252</v>
      </c>
      <c r="D258" s="835" t="s">
        <v>73</v>
      </c>
      <c r="E258" s="836" t="s">
        <v>57</v>
      </c>
      <c r="F258" s="850">
        <v>2</v>
      </c>
      <c r="G258" s="838">
        <f t="shared" si="89"/>
        <v>2663636</v>
      </c>
      <c r="H258" s="839"/>
      <c r="I258" s="840">
        <f t="shared" si="90"/>
        <v>0</v>
      </c>
      <c r="J258" s="841">
        <v>3</v>
      </c>
      <c r="K258" s="840">
        <f t="shared" si="91"/>
        <v>6695454</v>
      </c>
      <c r="L258" s="842"/>
      <c r="M258" s="840">
        <f t="shared" si="92"/>
        <v>0</v>
      </c>
      <c r="N258" s="851">
        <f t="shared" si="93"/>
        <v>5</v>
      </c>
      <c r="O258" s="844">
        <f t="shared" si="93"/>
        <v>9359090</v>
      </c>
      <c r="P258" s="844">
        <f t="shared" si="71"/>
        <v>200000</v>
      </c>
      <c r="Q258" s="846"/>
      <c r="R258" s="19"/>
      <c r="S258" s="847">
        <f t="shared" si="72"/>
        <v>1331818</v>
      </c>
      <c r="T258" s="847">
        <f t="shared" si="73"/>
        <v>1931818</v>
      </c>
      <c r="U258" s="847">
        <f t="shared" si="74"/>
        <v>2231818</v>
      </c>
      <c r="V258" s="847">
        <f t="shared" si="75"/>
        <v>431818</v>
      </c>
      <c r="W258" s="856">
        <v>43517</v>
      </c>
      <c r="X258" s="844">
        <v>9359090</v>
      </c>
      <c r="Y258" s="844"/>
      <c r="Z258" s="844"/>
      <c r="AA258" s="844"/>
      <c r="AB258" s="857"/>
      <c r="AC258" s="857"/>
      <c r="AD258" s="444"/>
      <c r="AE258" s="858">
        <f t="shared" si="94"/>
        <v>9359090</v>
      </c>
      <c r="AF258" s="1081">
        <f t="shared" si="77"/>
        <v>0</v>
      </c>
      <c r="AG258" s="444"/>
      <c r="AH258" s="444"/>
    </row>
    <row r="259" spans="1:34" ht="15" hidden="1" customHeight="1" x14ac:dyDescent="0.25">
      <c r="A259" s="848">
        <f t="shared" si="95"/>
        <v>8</v>
      </c>
      <c r="B259" s="833">
        <f t="shared" si="96"/>
        <v>43517</v>
      </c>
      <c r="C259" s="849">
        <f t="shared" si="97"/>
        <v>253</v>
      </c>
      <c r="D259" s="835" t="s">
        <v>36</v>
      </c>
      <c r="E259" s="836" t="s">
        <v>31</v>
      </c>
      <c r="F259" s="850">
        <v>2</v>
      </c>
      <c r="G259" s="838">
        <f t="shared" si="89"/>
        <v>2663636</v>
      </c>
      <c r="H259" s="839">
        <v>1</v>
      </c>
      <c r="I259" s="840">
        <f t="shared" si="90"/>
        <v>1931818</v>
      </c>
      <c r="J259" s="841">
        <v>6</v>
      </c>
      <c r="K259" s="840">
        <f t="shared" si="91"/>
        <v>13390908</v>
      </c>
      <c r="L259" s="842">
        <v>1</v>
      </c>
      <c r="M259" s="840">
        <f t="shared" si="92"/>
        <v>431818</v>
      </c>
      <c r="N259" s="851">
        <f t="shared" si="93"/>
        <v>10</v>
      </c>
      <c r="O259" s="844">
        <f t="shared" si="93"/>
        <v>18418180</v>
      </c>
      <c r="P259" s="844">
        <f t="shared" si="71"/>
        <v>400000</v>
      </c>
      <c r="Q259" s="846"/>
      <c r="R259" s="19"/>
      <c r="S259" s="847">
        <f t="shared" si="72"/>
        <v>1331818</v>
      </c>
      <c r="T259" s="847">
        <f t="shared" si="73"/>
        <v>1931818</v>
      </c>
      <c r="U259" s="847">
        <f t="shared" si="74"/>
        <v>2231818</v>
      </c>
      <c r="V259" s="847">
        <f t="shared" si="75"/>
        <v>431818</v>
      </c>
      <c r="W259" s="856">
        <v>43511</v>
      </c>
      <c r="X259" s="860">
        <v>15000000</v>
      </c>
      <c r="Y259" s="856">
        <v>43521</v>
      </c>
      <c r="Z259" s="860">
        <v>3418180</v>
      </c>
      <c r="AA259" s="860"/>
      <c r="AB259" s="860"/>
      <c r="AC259" s="860"/>
      <c r="AD259" s="860"/>
      <c r="AE259" s="858">
        <f t="shared" si="94"/>
        <v>18418180</v>
      </c>
      <c r="AF259" s="1081">
        <f t="shared" si="77"/>
        <v>0</v>
      </c>
      <c r="AG259" s="444"/>
      <c r="AH259" s="444"/>
    </row>
    <row r="260" spans="1:34" ht="15" hidden="1" customHeight="1" x14ac:dyDescent="0.25">
      <c r="A260" s="848">
        <f t="shared" si="95"/>
        <v>9</v>
      </c>
      <c r="B260" s="833">
        <f t="shared" si="96"/>
        <v>43517</v>
      </c>
      <c r="C260" s="849">
        <f t="shared" si="97"/>
        <v>254</v>
      </c>
      <c r="D260" s="835" t="s">
        <v>41</v>
      </c>
      <c r="E260" s="836" t="s">
        <v>31</v>
      </c>
      <c r="F260" s="850">
        <v>4</v>
      </c>
      <c r="G260" s="838">
        <f t="shared" si="89"/>
        <v>5327272</v>
      </c>
      <c r="H260" s="839">
        <v>1</v>
      </c>
      <c r="I260" s="840">
        <f t="shared" si="90"/>
        <v>1931818</v>
      </c>
      <c r="J260" s="841">
        <v>4</v>
      </c>
      <c r="K260" s="840">
        <f t="shared" si="91"/>
        <v>8927272</v>
      </c>
      <c r="L260" s="842">
        <v>1</v>
      </c>
      <c r="M260" s="840">
        <f t="shared" si="92"/>
        <v>431818</v>
      </c>
      <c r="N260" s="851">
        <f t="shared" si="93"/>
        <v>10</v>
      </c>
      <c r="O260" s="844">
        <f t="shared" si="93"/>
        <v>16618180</v>
      </c>
      <c r="P260" s="844">
        <f t="shared" si="71"/>
        <v>400000</v>
      </c>
      <c r="Q260" s="846"/>
      <c r="R260" s="19"/>
      <c r="S260" s="847">
        <f t="shared" si="72"/>
        <v>1331818</v>
      </c>
      <c r="T260" s="847">
        <f t="shared" si="73"/>
        <v>1931818</v>
      </c>
      <c r="U260" s="847">
        <f t="shared" si="74"/>
        <v>2231818</v>
      </c>
      <c r="V260" s="847">
        <f t="shared" si="75"/>
        <v>431818</v>
      </c>
      <c r="W260" s="856">
        <v>43518</v>
      </c>
      <c r="X260" s="728">
        <v>16618180</v>
      </c>
      <c r="Y260" s="728"/>
      <c r="Z260" s="444"/>
      <c r="AA260" s="444"/>
      <c r="AB260" s="444"/>
      <c r="AC260" s="444"/>
      <c r="AD260" s="444"/>
      <c r="AE260" s="858">
        <f t="shared" si="94"/>
        <v>16618180</v>
      </c>
      <c r="AF260" s="1081">
        <f t="shared" si="77"/>
        <v>0</v>
      </c>
      <c r="AG260" s="444"/>
      <c r="AH260" s="444"/>
    </row>
    <row r="261" spans="1:34" ht="15" hidden="1" customHeight="1" x14ac:dyDescent="0.25">
      <c r="A261" s="848">
        <f t="shared" si="95"/>
        <v>10</v>
      </c>
      <c r="B261" s="833">
        <f t="shared" si="96"/>
        <v>43517</v>
      </c>
      <c r="C261" s="849">
        <f t="shared" si="97"/>
        <v>255</v>
      </c>
      <c r="D261" s="835" t="s">
        <v>81</v>
      </c>
      <c r="E261" s="836" t="s">
        <v>31</v>
      </c>
      <c r="F261" s="850">
        <v>8</v>
      </c>
      <c r="G261" s="838">
        <f t="shared" si="89"/>
        <v>10654544</v>
      </c>
      <c r="H261" s="839"/>
      <c r="I261" s="840">
        <f t="shared" si="90"/>
        <v>0</v>
      </c>
      <c r="J261" s="841">
        <v>2</v>
      </c>
      <c r="K261" s="840">
        <f t="shared" si="91"/>
        <v>4463636</v>
      </c>
      <c r="L261" s="842"/>
      <c r="M261" s="840">
        <f t="shared" si="92"/>
        <v>0</v>
      </c>
      <c r="N261" s="851">
        <f t="shared" si="93"/>
        <v>10</v>
      </c>
      <c r="O261" s="844">
        <f t="shared" si="93"/>
        <v>15118180</v>
      </c>
      <c r="P261" s="844">
        <f t="shared" si="71"/>
        <v>400000</v>
      </c>
      <c r="Q261" s="846"/>
      <c r="R261" s="19"/>
      <c r="S261" s="847">
        <f t="shared" si="72"/>
        <v>1331818</v>
      </c>
      <c r="T261" s="847">
        <f t="shared" si="73"/>
        <v>1931818</v>
      </c>
      <c r="U261" s="847">
        <f t="shared" si="74"/>
        <v>2231818</v>
      </c>
      <c r="V261" s="847">
        <f t="shared" si="75"/>
        <v>431818</v>
      </c>
      <c r="W261" s="856">
        <v>43511</v>
      </c>
      <c r="X261" s="860">
        <v>15000000</v>
      </c>
      <c r="Y261" s="856">
        <v>43518</v>
      </c>
      <c r="Z261" s="860">
        <v>118180</v>
      </c>
      <c r="AA261" s="860"/>
      <c r="AB261" s="860"/>
      <c r="AC261" s="860"/>
      <c r="AD261" s="860"/>
      <c r="AE261" s="858">
        <f t="shared" si="94"/>
        <v>15118180</v>
      </c>
      <c r="AF261" s="1081">
        <f t="shared" si="77"/>
        <v>0</v>
      </c>
      <c r="AG261" s="444"/>
      <c r="AH261" s="444"/>
    </row>
    <row r="262" spans="1:34" ht="15" hidden="1" customHeight="1" x14ac:dyDescent="0.25">
      <c r="A262" s="848">
        <f t="shared" si="95"/>
        <v>11</v>
      </c>
      <c r="B262" s="833">
        <f t="shared" si="96"/>
        <v>43517</v>
      </c>
      <c r="C262" s="849">
        <f t="shared" si="97"/>
        <v>256</v>
      </c>
      <c r="D262" s="835" t="s">
        <v>45</v>
      </c>
      <c r="E262" s="836" t="s">
        <v>43</v>
      </c>
      <c r="F262" s="850">
        <v>4</v>
      </c>
      <c r="G262" s="838">
        <f t="shared" si="89"/>
        <v>5327272</v>
      </c>
      <c r="H262" s="839">
        <v>1</v>
      </c>
      <c r="I262" s="840">
        <f t="shared" si="90"/>
        <v>1931818</v>
      </c>
      <c r="J262" s="841">
        <v>4</v>
      </c>
      <c r="K262" s="840">
        <f t="shared" si="91"/>
        <v>8927272</v>
      </c>
      <c r="L262" s="842">
        <v>1</v>
      </c>
      <c r="M262" s="840">
        <f t="shared" si="92"/>
        <v>431818</v>
      </c>
      <c r="N262" s="851">
        <f t="shared" ref="N262:O278" si="98">+L262+J262+H262+F262</f>
        <v>10</v>
      </c>
      <c r="O262" s="844">
        <f t="shared" si="98"/>
        <v>16618180</v>
      </c>
      <c r="P262" s="844">
        <f t="shared" si="71"/>
        <v>400000</v>
      </c>
      <c r="Q262" s="846"/>
      <c r="R262" s="19"/>
      <c r="S262" s="847">
        <f t="shared" si="72"/>
        <v>1331818</v>
      </c>
      <c r="T262" s="847">
        <f t="shared" si="73"/>
        <v>1931818</v>
      </c>
      <c r="U262" s="847">
        <f t="shared" si="74"/>
        <v>2231818</v>
      </c>
      <c r="V262" s="847">
        <f t="shared" si="75"/>
        <v>431818</v>
      </c>
      <c r="W262" s="856">
        <v>43521</v>
      </c>
      <c r="X262" s="728">
        <v>16618180</v>
      </c>
      <c r="Y262" s="728"/>
      <c r="Z262" s="444"/>
      <c r="AA262" s="444"/>
      <c r="AB262" s="444"/>
      <c r="AC262" s="444"/>
      <c r="AD262" s="444"/>
      <c r="AE262" s="858">
        <f t="shared" si="94"/>
        <v>16618180</v>
      </c>
      <c r="AF262" s="1081">
        <f t="shared" si="77"/>
        <v>0</v>
      </c>
      <c r="AG262" s="444"/>
      <c r="AH262" s="444"/>
    </row>
    <row r="263" spans="1:34" ht="15" hidden="1" customHeight="1" x14ac:dyDescent="0.25">
      <c r="A263" s="848">
        <f t="shared" si="95"/>
        <v>12</v>
      </c>
      <c r="B263" s="833">
        <f t="shared" si="96"/>
        <v>43517</v>
      </c>
      <c r="C263" s="849">
        <f t="shared" si="97"/>
        <v>257</v>
      </c>
      <c r="D263" s="835" t="s">
        <v>39</v>
      </c>
      <c r="E263" s="836" t="s">
        <v>43</v>
      </c>
      <c r="F263" s="850">
        <v>5</v>
      </c>
      <c r="G263" s="838">
        <f t="shared" si="89"/>
        <v>6659090</v>
      </c>
      <c r="H263" s="839"/>
      <c r="I263" s="840">
        <f t="shared" si="90"/>
        <v>0</v>
      </c>
      <c r="J263" s="841">
        <v>5</v>
      </c>
      <c r="K263" s="840">
        <f t="shared" si="91"/>
        <v>11159090</v>
      </c>
      <c r="L263" s="842">
        <v>1</v>
      </c>
      <c r="M263" s="840">
        <f t="shared" si="92"/>
        <v>431818</v>
      </c>
      <c r="N263" s="851">
        <f t="shared" si="98"/>
        <v>11</v>
      </c>
      <c r="O263" s="844">
        <f t="shared" si="98"/>
        <v>18249998</v>
      </c>
      <c r="P263" s="844">
        <f t="shared" ref="P263:P326" si="99">+N263*40000</f>
        <v>440000</v>
      </c>
      <c r="Q263" s="846"/>
      <c r="R263" s="19"/>
      <c r="S263" s="847">
        <f t="shared" ref="S263:S326" si="100">1331818</f>
        <v>1331818</v>
      </c>
      <c r="T263" s="847">
        <f t="shared" ref="T263:T326" si="101">1931818</f>
        <v>1931818</v>
      </c>
      <c r="U263" s="847">
        <f t="shared" ref="U263:U326" si="102">2231818</f>
        <v>2231818</v>
      </c>
      <c r="V263" s="847">
        <f t="shared" ref="V263:V326" si="103">431818</f>
        <v>431818</v>
      </c>
      <c r="W263" s="856">
        <v>43510</v>
      </c>
      <c r="X263" s="728">
        <v>18249998</v>
      </c>
      <c r="Y263" s="856"/>
      <c r="Z263" s="861"/>
      <c r="AA263" s="444"/>
      <c r="AB263" s="444"/>
      <c r="AC263" s="444"/>
      <c r="AD263" s="444"/>
      <c r="AE263" s="858">
        <f t="shared" si="94"/>
        <v>18249998</v>
      </c>
      <c r="AF263" s="1081">
        <f t="shared" ref="AF263:AF326" si="104">O263-AE263</f>
        <v>0</v>
      </c>
      <c r="AG263" s="444"/>
      <c r="AH263" s="444"/>
    </row>
    <row r="264" spans="1:34" ht="15" customHeight="1" x14ac:dyDescent="0.25">
      <c r="A264" s="848">
        <f t="shared" si="95"/>
        <v>13</v>
      </c>
      <c r="B264" s="833">
        <f t="shared" si="96"/>
        <v>43517</v>
      </c>
      <c r="C264" s="849">
        <f t="shared" si="97"/>
        <v>258</v>
      </c>
      <c r="D264" s="835" t="s">
        <v>47</v>
      </c>
      <c r="E264" s="836" t="s">
        <v>43</v>
      </c>
      <c r="F264" s="850">
        <v>5</v>
      </c>
      <c r="G264" s="838">
        <f t="shared" si="89"/>
        <v>6659090</v>
      </c>
      <c r="H264" s="839"/>
      <c r="I264" s="840">
        <f t="shared" si="90"/>
        <v>0</v>
      </c>
      <c r="J264" s="841">
        <v>5</v>
      </c>
      <c r="K264" s="840">
        <f t="shared" si="91"/>
        <v>11159090</v>
      </c>
      <c r="L264" s="842">
        <v>1</v>
      </c>
      <c r="M264" s="840">
        <f t="shared" si="92"/>
        <v>431818</v>
      </c>
      <c r="N264" s="851">
        <f t="shared" si="98"/>
        <v>11</v>
      </c>
      <c r="O264" s="844">
        <f t="shared" si="98"/>
        <v>18249998</v>
      </c>
      <c r="P264" s="844">
        <f t="shared" si="99"/>
        <v>440000</v>
      </c>
      <c r="Q264" s="846"/>
      <c r="R264" s="19"/>
      <c r="S264" s="847">
        <f t="shared" si="100"/>
        <v>1331818</v>
      </c>
      <c r="T264" s="847">
        <f t="shared" si="101"/>
        <v>1931818</v>
      </c>
      <c r="U264" s="847">
        <f t="shared" si="102"/>
        <v>2231818</v>
      </c>
      <c r="V264" s="847">
        <f t="shared" si="103"/>
        <v>431818</v>
      </c>
      <c r="W264" s="856">
        <v>43518</v>
      </c>
      <c r="X264" s="728">
        <v>10250000</v>
      </c>
      <c r="Y264" s="856">
        <v>43521</v>
      </c>
      <c r="Z264" s="861">
        <v>8000000</v>
      </c>
      <c r="AA264" s="444"/>
      <c r="AB264" s="444"/>
      <c r="AC264" s="444"/>
      <c r="AD264" s="444"/>
      <c r="AE264" s="858">
        <f t="shared" si="94"/>
        <v>18250000</v>
      </c>
      <c r="AF264" s="1081">
        <f t="shared" si="104"/>
        <v>-2</v>
      </c>
      <c r="AG264" s="444"/>
      <c r="AH264" s="444"/>
    </row>
    <row r="265" spans="1:34" ht="15" hidden="1" customHeight="1" x14ac:dyDescent="0.25">
      <c r="A265" s="848">
        <f t="shared" si="95"/>
        <v>14</v>
      </c>
      <c r="B265" s="833">
        <f t="shared" si="96"/>
        <v>43517</v>
      </c>
      <c r="C265" s="849">
        <f t="shared" si="97"/>
        <v>259</v>
      </c>
      <c r="D265" s="835" t="s">
        <v>100</v>
      </c>
      <c r="E265" s="836" t="s">
        <v>88</v>
      </c>
      <c r="F265" s="850">
        <v>5</v>
      </c>
      <c r="G265" s="838">
        <f t="shared" si="89"/>
        <v>6659090</v>
      </c>
      <c r="H265" s="839"/>
      <c r="I265" s="840">
        <f t="shared" si="90"/>
        <v>0</v>
      </c>
      <c r="J265" s="841">
        <v>4</v>
      </c>
      <c r="K265" s="840">
        <f t="shared" si="91"/>
        <v>8927272</v>
      </c>
      <c r="L265" s="842">
        <v>1</v>
      </c>
      <c r="M265" s="840">
        <f t="shared" si="92"/>
        <v>431818</v>
      </c>
      <c r="N265" s="851">
        <f t="shared" si="98"/>
        <v>10</v>
      </c>
      <c r="O265" s="844">
        <f t="shared" si="98"/>
        <v>16018180</v>
      </c>
      <c r="P265" s="844">
        <f t="shared" si="99"/>
        <v>400000</v>
      </c>
      <c r="Q265" s="846"/>
      <c r="R265" s="19"/>
      <c r="S265" s="847">
        <f t="shared" si="100"/>
        <v>1331818</v>
      </c>
      <c r="T265" s="847">
        <f t="shared" si="101"/>
        <v>1931818</v>
      </c>
      <c r="U265" s="847">
        <f t="shared" si="102"/>
        <v>2231818</v>
      </c>
      <c r="V265" s="847">
        <f t="shared" si="103"/>
        <v>431818</v>
      </c>
      <c r="W265" s="856">
        <v>43521</v>
      </c>
      <c r="X265" s="728">
        <v>16018180</v>
      </c>
      <c r="Y265" s="728"/>
      <c r="Z265" s="444"/>
      <c r="AA265" s="444"/>
      <c r="AB265" s="444"/>
      <c r="AC265" s="444"/>
      <c r="AD265" s="444"/>
      <c r="AE265" s="858">
        <f t="shared" si="94"/>
        <v>16018180</v>
      </c>
      <c r="AF265" s="1081">
        <f t="shared" si="104"/>
        <v>0</v>
      </c>
      <c r="AG265" s="444"/>
      <c r="AH265" s="444"/>
    </row>
    <row r="266" spans="1:34" ht="15" hidden="1" customHeight="1" x14ac:dyDescent="0.25">
      <c r="A266" s="848">
        <f t="shared" si="95"/>
        <v>15</v>
      </c>
      <c r="B266" s="833">
        <f t="shared" si="96"/>
        <v>43517</v>
      </c>
      <c r="C266" s="849">
        <f t="shared" si="97"/>
        <v>260</v>
      </c>
      <c r="D266" s="835" t="s">
        <v>55</v>
      </c>
      <c r="E266" s="836" t="s">
        <v>88</v>
      </c>
      <c r="F266" s="866">
        <v>4</v>
      </c>
      <c r="G266" s="838">
        <f t="shared" si="89"/>
        <v>5327272</v>
      </c>
      <c r="H266" s="839">
        <v>1</v>
      </c>
      <c r="I266" s="840">
        <f t="shared" si="90"/>
        <v>1931818</v>
      </c>
      <c r="J266" s="841">
        <v>4</v>
      </c>
      <c r="K266" s="840">
        <f t="shared" si="91"/>
        <v>8927272</v>
      </c>
      <c r="L266" s="842">
        <v>1</v>
      </c>
      <c r="M266" s="840">
        <f t="shared" si="92"/>
        <v>431818</v>
      </c>
      <c r="N266" s="851">
        <f t="shared" si="98"/>
        <v>10</v>
      </c>
      <c r="O266" s="844">
        <f t="shared" si="98"/>
        <v>16618180</v>
      </c>
      <c r="P266" s="844">
        <f t="shared" si="99"/>
        <v>400000</v>
      </c>
      <c r="Q266" s="846"/>
      <c r="R266" s="19"/>
      <c r="S266" s="847">
        <f t="shared" si="100"/>
        <v>1331818</v>
      </c>
      <c r="T266" s="847">
        <f t="shared" si="101"/>
        <v>1931818</v>
      </c>
      <c r="U266" s="847">
        <f t="shared" si="102"/>
        <v>2231818</v>
      </c>
      <c r="V266" s="847">
        <f t="shared" si="103"/>
        <v>431818</v>
      </c>
      <c r="W266" s="856">
        <v>43522</v>
      </c>
      <c r="X266" s="728">
        <v>16618180</v>
      </c>
      <c r="Y266" s="728"/>
      <c r="Z266" s="444"/>
      <c r="AA266" s="444"/>
      <c r="AB266" s="444"/>
      <c r="AC266" s="444"/>
      <c r="AD266" s="444"/>
      <c r="AE266" s="858">
        <f t="shared" si="94"/>
        <v>16618180</v>
      </c>
      <c r="AF266" s="1081">
        <f t="shared" si="104"/>
        <v>0</v>
      </c>
      <c r="AG266" s="787"/>
      <c r="AH266" s="444"/>
    </row>
    <row r="267" spans="1:34" ht="15" hidden="1" customHeight="1" x14ac:dyDescent="0.25">
      <c r="A267" s="848">
        <f t="shared" si="95"/>
        <v>16</v>
      </c>
      <c r="B267" s="833">
        <f t="shared" si="96"/>
        <v>43517</v>
      </c>
      <c r="C267" s="849">
        <f t="shared" si="97"/>
        <v>261</v>
      </c>
      <c r="D267" s="835" t="s">
        <v>91</v>
      </c>
      <c r="E267" s="836" t="s">
        <v>88</v>
      </c>
      <c r="F267" s="866">
        <v>5</v>
      </c>
      <c r="G267" s="838">
        <f t="shared" si="89"/>
        <v>6659090</v>
      </c>
      <c r="H267" s="839">
        <v>1</v>
      </c>
      <c r="I267" s="840">
        <f t="shared" si="90"/>
        <v>1931818</v>
      </c>
      <c r="J267" s="841">
        <v>4</v>
      </c>
      <c r="K267" s="840">
        <f t="shared" si="91"/>
        <v>8927272</v>
      </c>
      <c r="L267" s="842"/>
      <c r="M267" s="840">
        <f t="shared" si="92"/>
        <v>0</v>
      </c>
      <c r="N267" s="851">
        <f t="shared" si="98"/>
        <v>10</v>
      </c>
      <c r="O267" s="844">
        <f t="shared" si="98"/>
        <v>17518180</v>
      </c>
      <c r="P267" s="844">
        <f t="shared" si="99"/>
        <v>400000</v>
      </c>
      <c r="Q267" s="846"/>
      <c r="R267" s="19"/>
      <c r="S267" s="847">
        <f t="shared" si="100"/>
        <v>1331818</v>
      </c>
      <c r="T267" s="847">
        <f t="shared" si="101"/>
        <v>1931818</v>
      </c>
      <c r="U267" s="847">
        <f t="shared" si="102"/>
        <v>2231818</v>
      </c>
      <c r="V267" s="847">
        <f t="shared" si="103"/>
        <v>431818</v>
      </c>
      <c r="W267" s="856">
        <v>43518</v>
      </c>
      <c r="X267" s="728">
        <v>17518180</v>
      </c>
      <c r="Y267" s="728"/>
      <c r="Z267" s="444"/>
      <c r="AA267" s="444"/>
      <c r="AB267" s="444"/>
      <c r="AC267" s="444"/>
      <c r="AD267" s="444"/>
      <c r="AE267" s="858">
        <f t="shared" si="94"/>
        <v>17518180</v>
      </c>
      <c r="AF267" s="1081">
        <f t="shared" si="104"/>
        <v>0</v>
      </c>
      <c r="AG267" s="444"/>
      <c r="AH267" s="444"/>
    </row>
    <row r="268" spans="1:34" ht="15" hidden="1" customHeight="1" thickBot="1" x14ac:dyDescent="0.3">
      <c r="A268" s="848">
        <f t="shared" si="95"/>
        <v>17</v>
      </c>
      <c r="B268" s="833">
        <f t="shared" si="96"/>
        <v>43517</v>
      </c>
      <c r="C268" s="849">
        <f t="shared" si="97"/>
        <v>262</v>
      </c>
      <c r="D268" s="835" t="s">
        <v>35</v>
      </c>
      <c r="E268" s="836" t="s">
        <v>57</v>
      </c>
      <c r="F268" s="866">
        <v>3</v>
      </c>
      <c r="G268" s="838">
        <f t="shared" si="89"/>
        <v>3995454</v>
      </c>
      <c r="H268" s="839">
        <v>2</v>
      </c>
      <c r="I268" s="840">
        <f t="shared" si="90"/>
        <v>3863636</v>
      </c>
      <c r="J268" s="841">
        <v>4</v>
      </c>
      <c r="K268" s="840">
        <f t="shared" si="91"/>
        <v>8927272</v>
      </c>
      <c r="L268" s="842">
        <v>1</v>
      </c>
      <c r="M268" s="840">
        <f t="shared" si="92"/>
        <v>431818</v>
      </c>
      <c r="N268" s="851">
        <f t="shared" si="98"/>
        <v>10</v>
      </c>
      <c r="O268" s="844">
        <f t="shared" si="98"/>
        <v>17218180</v>
      </c>
      <c r="P268" s="844">
        <f t="shared" si="99"/>
        <v>400000</v>
      </c>
      <c r="Q268" s="846"/>
      <c r="R268" s="19"/>
      <c r="S268" s="847">
        <f t="shared" si="100"/>
        <v>1331818</v>
      </c>
      <c r="T268" s="847">
        <f t="shared" si="101"/>
        <v>1931818</v>
      </c>
      <c r="U268" s="847">
        <f t="shared" si="102"/>
        <v>2231818</v>
      </c>
      <c r="V268" s="847">
        <f t="shared" si="103"/>
        <v>431818</v>
      </c>
      <c r="W268" s="856">
        <v>43518</v>
      </c>
      <c r="X268" s="728">
        <v>17218180</v>
      </c>
      <c r="Y268" s="856"/>
      <c r="Z268" s="861"/>
      <c r="AA268" s="444"/>
      <c r="AB268" s="444"/>
      <c r="AC268" s="444"/>
      <c r="AD268" s="444"/>
      <c r="AE268" s="858">
        <f t="shared" si="94"/>
        <v>17218180</v>
      </c>
      <c r="AF268" s="1081">
        <f t="shared" si="104"/>
        <v>0</v>
      </c>
      <c r="AG268" s="444"/>
      <c r="AH268" s="444"/>
    </row>
    <row r="269" spans="1:34" ht="15" hidden="1" customHeight="1" x14ac:dyDescent="0.25">
      <c r="A269" s="832">
        <v>1</v>
      </c>
      <c r="B269" s="833">
        <v>43518</v>
      </c>
      <c r="C269" s="862">
        <v>263</v>
      </c>
      <c r="D269" s="864" t="s">
        <v>37</v>
      </c>
      <c r="E269" s="836" t="s">
        <v>31</v>
      </c>
      <c r="F269" s="837">
        <v>4</v>
      </c>
      <c r="G269" s="838">
        <f t="shared" si="89"/>
        <v>5327272</v>
      </c>
      <c r="H269" s="839"/>
      <c r="I269" s="840">
        <f t="shared" si="90"/>
        <v>0</v>
      </c>
      <c r="J269" s="841">
        <v>5</v>
      </c>
      <c r="K269" s="840">
        <f t="shared" si="91"/>
        <v>11159090</v>
      </c>
      <c r="L269" s="842"/>
      <c r="M269" s="840">
        <f t="shared" si="92"/>
        <v>0</v>
      </c>
      <c r="N269" s="843">
        <f t="shared" si="98"/>
        <v>9</v>
      </c>
      <c r="O269" s="844">
        <f t="shared" si="98"/>
        <v>16486362</v>
      </c>
      <c r="P269" s="844">
        <f t="shared" si="99"/>
        <v>360000</v>
      </c>
      <c r="Q269" s="846"/>
      <c r="R269" s="19"/>
      <c r="S269" s="847">
        <f t="shared" si="100"/>
        <v>1331818</v>
      </c>
      <c r="T269" s="847">
        <f t="shared" si="101"/>
        <v>1931818</v>
      </c>
      <c r="U269" s="847">
        <f t="shared" si="102"/>
        <v>2231818</v>
      </c>
      <c r="V269" s="847">
        <f t="shared" si="103"/>
        <v>431818</v>
      </c>
      <c r="W269" s="856">
        <v>43522</v>
      </c>
      <c r="X269" s="844">
        <v>16486362</v>
      </c>
      <c r="Y269" s="856"/>
      <c r="Z269" s="844"/>
      <c r="AA269" s="844"/>
      <c r="AB269" s="857"/>
      <c r="AC269" s="857"/>
      <c r="AD269" s="444"/>
      <c r="AE269" s="858">
        <f>X269+Z269+AB269+AD269</f>
        <v>16486362</v>
      </c>
      <c r="AF269" s="1081">
        <f t="shared" si="104"/>
        <v>0</v>
      </c>
      <c r="AG269" s="787"/>
      <c r="AH269" s="444"/>
    </row>
    <row r="270" spans="1:34" ht="15" customHeight="1" x14ac:dyDescent="0.25">
      <c r="A270" s="848">
        <f>+A269+1</f>
        <v>2</v>
      </c>
      <c r="B270" s="833">
        <v>43518</v>
      </c>
      <c r="C270" s="862">
        <f>+C269+1</f>
        <v>264</v>
      </c>
      <c r="D270" s="864" t="s">
        <v>80</v>
      </c>
      <c r="E270" s="932" t="s">
        <v>31</v>
      </c>
      <c r="F270" s="837">
        <v>4</v>
      </c>
      <c r="G270" s="838">
        <f t="shared" si="89"/>
        <v>5327272</v>
      </c>
      <c r="H270" s="839">
        <v>1</v>
      </c>
      <c r="I270" s="840">
        <f t="shared" si="90"/>
        <v>1931818</v>
      </c>
      <c r="J270" s="841">
        <v>4</v>
      </c>
      <c r="K270" s="840">
        <f t="shared" si="91"/>
        <v>8927272</v>
      </c>
      <c r="L270" s="842">
        <v>1</v>
      </c>
      <c r="M270" s="840">
        <f t="shared" si="92"/>
        <v>431818</v>
      </c>
      <c r="N270" s="851">
        <f t="shared" si="98"/>
        <v>10</v>
      </c>
      <c r="O270" s="844">
        <f t="shared" si="98"/>
        <v>16618180</v>
      </c>
      <c r="P270" s="844">
        <f t="shared" si="99"/>
        <v>400000</v>
      </c>
      <c r="Q270" s="846"/>
      <c r="R270" s="19"/>
      <c r="S270" s="847">
        <f t="shared" si="100"/>
        <v>1331818</v>
      </c>
      <c r="T270" s="847">
        <f t="shared" si="101"/>
        <v>1931818</v>
      </c>
      <c r="U270" s="847">
        <f t="shared" si="102"/>
        <v>2231818</v>
      </c>
      <c r="V270" s="847">
        <f t="shared" si="103"/>
        <v>431818</v>
      </c>
      <c r="W270" s="856">
        <v>43522</v>
      </c>
      <c r="X270" s="844">
        <v>6620000</v>
      </c>
      <c r="Y270" s="856">
        <v>43525</v>
      </c>
      <c r="Z270" s="844">
        <v>5000000</v>
      </c>
      <c r="AA270" s="856">
        <v>43532</v>
      </c>
      <c r="AB270" s="857">
        <v>5000000</v>
      </c>
      <c r="AC270" s="857"/>
      <c r="AD270" s="444"/>
      <c r="AE270" s="858">
        <f t="shared" ref="AE270:AE278" si="105">X270+Z270+AB270+AD270</f>
        <v>16620000</v>
      </c>
      <c r="AF270" s="1081">
        <f t="shared" si="104"/>
        <v>-1820</v>
      </c>
      <c r="AG270" s="923"/>
      <c r="AH270" s="444"/>
    </row>
    <row r="271" spans="1:34" ht="15" hidden="1" customHeight="1" x14ac:dyDescent="0.25">
      <c r="A271" s="848">
        <f>+A270+1</f>
        <v>3</v>
      </c>
      <c r="B271" s="833">
        <v>43518</v>
      </c>
      <c r="C271" s="862">
        <f t="shared" ref="C271:C278" si="106">+C270+1</f>
        <v>265</v>
      </c>
      <c r="D271" s="864" t="s">
        <v>55</v>
      </c>
      <c r="E271" s="836" t="s">
        <v>43</v>
      </c>
      <c r="F271" s="850">
        <v>4</v>
      </c>
      <c r="G271" s="838">
        <f t="shared" si="89"/>
        <v>5327272</v>
      </c>
      <c r="H271" s="839">
        <v>1</v>
      </c>
      <c r="I271" s="840">
        <f t="shared" si="90"/>
        <v>1931818</v>
      </c>
      <c r="J271" s="841">
        <v>4</v>
      </c>
      <c r="K271" s="840">
        <f t="shared" si="91"/>
        <v>8927272</v>
      </c>
      <c r="L271" s="842">
        <v>1</v>
      </c>
      <c r="M271" s="840">
        <f t="shared" si="92"/>
        <v>431818</v>
      </c>
      <c r="N271" s="851">
        <f t="shared" si="98"/>
        <v>10</v>
      </c>
      <c r="O271" s="844">
        <f t="shared" si="98"/>
        <v>16618180</v>
      </c>
      <c r="P271" s="844">
        <f t="shared" si="99"/>
        <v>400000</v>
      </c>
      <c r="Q271" s="846"/>
      <c r="R271" s="19"/>
      <c r="S271" s="847">
        <f t="shared" si="100"/>
        <v>1331818</v>
      </c>
      <c r="T271" s="847">
        <f t="shared" si="101"/>
        <v>1931818</v>
      </c>
      <c r="U271" s="847">
        <f t="shared" si="102"/>
        <v>2231818</v>
      </c>
      <c r="V271" s="847">
        <f t="shared" si="103"/>
        <v>431818</v>
      </c>
      <c r="W271" s="856">
        <v>43521</v>
      </c>
      <c r="X271" s="844">
        <v>15000000</v>
      </c>
      <c r="Y271" s="856">
        <v>43522</v>
      </c>
      <c r="Z271" s="844">
        <v>1618180</v>
      </c>
      <c r="AA271" s="844"/>
      <c r="AB271" s="857"/>
      <c r="AC271" s="857"/>
      <c r="AD271" s="444"/>
      <c r="AE271" s="858">
        <f t="shared" si="105"/>
        <v>16618180</v>
      </c>
      <c r="AF271" s="1081">
        <f t="shared" si="104"/>
        <v>0</v>
      </c>
      <c r="AG271" s="787"/>
      <c r="AH271" s="444"/>
    </row>
    <row r="272" spans="1:34" ht="15" hidden="1" customHeight="1" x14ac:dyDescent="0.25">
      <c r="A272" s="930">
        <f t="shared" ref="A272:A278" si="107">+A271+1</f>
        <v>4</v>
      </c>
      <c r="B272" s="833">
        <v>43518</v>
      </c>
      <c r="C272" s="862">
        <f t="shared" si="106"/>
        <v>266</v>
      </c>
      <c r="D272" s="961" t="s">
        <v>52</v>
      </c>
      <c r="E272" s="932" t="s">
        <v>43</v>
      </c>
      <c r="F272" s="934">
        <v>4</v>
      </c>
      <c r="G272" s="935">
        <f t="shared" si="89"/>
        <v>5327272</v>
      </c>
      <c r="H272" s="936">
        <v>1</v>
      </c>
      <c r="I272" s="937">
        <f t="shared" si="90"/>
        <v>1931818</v>
      </c>
      <c r="J272" s="938">
        <v>4</v>
      </c>
      <c r="K272" s="937">
        <f t="shared" si="91"/>
        <v>8927272</v>
      </c>
      <c r="L272" s="939">
        <v>1</v>
      </c>
      <c r="M272" s="937">
        <f t="shared" si="92"/>
        <v>431818</v>
      </c>
      <c r="N272" s="940">
        <f t="shared" si="98"/>
        <v>10</v>
      </c>
      <c r="O272" s="941">
        <f t="shared" si="98"/>
        <v>16618180</v>
      </c>
      <c r="P272" s="941">
        <f t="shared" si="99"/>
        <v>400000</v>
      </c>
      <c r="Q272" s="942"/>
      <c r="R272" s="277"/>
      <c r="S272" s="943">
        <f t="shared" si="100"/>
        <v>1331818</v>
      </c>
      <c r="T272" s="943">
        <f t="shared" si="101"/>
        <v>1931818</v>
      </c>
      <c r="U272" s="943">
        <f t="shared" si="102"/>
        <v>2231818</v>
      </c>
      <c r="V272" s="943">
        <f t="shared" si="103"/>
        <v>431818</v>
      </c>
      <c r="W272" s="856">
        <v>43510</v>
      </c>
      <c r="X272" s="844">
        <v>16618180</v>
      </c>
      <c r="Y272" s="834"/>
      <c r="Z272" s="844"/>
      <c r="AA272" s="844"/>
      <c r="AB272" s="857"/>
      <c r="AC272" s="857"/>
      <c r="AD272" s="444"/>
      <c r="AE272" s="858">
        <f t="shared" si="105"/>
        <v>16618180</v>
      </c>
      <c r="AF272" s="1081">
        <f t="shared" si="104"/>
        <v>0</v>
      </c>
      <c r="AG272" s="444"/>
      <c r="AH272" s="444"/>
    </row>
    <row r="273" spans="1:34" ht="15" hidden="1" customHeight="1" x14ac:dyDescent="0.25">
      <c r="A273" s="848">
        <f t="shared" si="107"/>
        <v>5</v>
      </c>
      <c r="B273" s="833">
        <v>43518</v>
      </c>
      <c r="C273" s="862">
        <f t="shared" si="106"/>
        <v>267</v>
      </c>
      <c r="D273" s="835" t="s">
        <v>90</v>
      </c>
      <c r="E273" s="836" t="s">
        <v>88</v>
      </c>
      <c r="F273" s="850">
        <v>5</v>
      </c>
      <c r="G273" s="838">
        <f t="shared" si="89"/>
        <v>6659090</v>
      </c>
      <c r="H273" s="839"/>
      <c r="I273" s="840">
        <f t="shared" si="90"/>
        <v>0</v>
      </c>
      <c r="J273" s="841">
        <v>5</v>
      </c>
      <c r="K273" s="840">
        <f t="shared" si="91"/>
        <v>11159090</v>
      </c>
      <c r="L273" s="842"/>
      <c r="M273" s="840">
        <f t="shared" si="92"/>
        <v>0</v>
      </c>
      <c r="N273" s="851">
        <f t="shared" si="98"/>
        <v>10</v>
      </c>
      <c r="O273" s="844">
        <f t="shared" si="98"/>
        <v>17818180</v>
      </c>
      <c r="P273" s="844">
        <f t="shared" si="99"/>
        <v>400000</v>
      </c>
      <c r="Q273" s="846"/>
      <c r="R273" s="19"/>
      <c r="S273" s="847">
        <f t="shared" si="100"/>
        <v>1331818</v>
      </c>
      <c r="T273" s="847">
        <f t="shared" si="101"/>
        <v>1931818</v>
      </c>
      <c r="U273" s="847">
        <f t="shared" si="102"/>
        <v>2231818</v>
      </c>
      <c r="V273" s="847">
        <f t="shared" si="103"/>
        <v>431818</v>
      </c>
      <c r="W273" s="856">
        <v>43521</v>
      </c>
      <c r="X273" s="844">
        <v>10000000</v>
      </c>
      <c r="Y273" s="856">
        <v>43521</v>
      </c>
      <c r="Z273" s="844">
        <v>7818180</v>
      </c>
      <c r="AA273" s="844"/>
      <c r="AB273" s="857"/>
      <c r="AC273" s="857"/>
      <c r="AD273" s="444"/>
      <c r="AE273" s="858">
        <f t="shared" si="105"/>
        <v>17818180</v>
      </c>
      <c r="AF273" s="1081">
        <f t="shared" si="104"/>
        <v>0</v>
      </c>
      <c r="AG273" s="444"/>
      <c r="AH273" s="444"/>
    </row>
    <row r="274" spans="1:34" ht="15" hidden="1" customHeight="1" x14ac:dyDescent="0.25">
      <c r="A274" s="848">
        <f t="shared" si="107"/>
        <v>6</v>
      </c>
      <c r="B274" s="833">
        <v>43518</v>
      </c>
      <c r="C274" s="862">
        <f t="shared" si="106"/>
        <v>268</v>
      </c>
      <c r="D274" s="835" t="s">
        <v>37</v>
      </c>
      <c r="E274" s="836" t="s">
        <v>88</v>
      </c>
      <c r="F274" s="850">
        <v>4</v>
      </c>
      <c r="G274" s="838">
        <f t="shared" si="89"/>
        <v>5327272</v>
      </c>
      <c r="H274" s="839"/>
      <c r="I274" s="840">
        <f t="shared" si="90"/>
        <v>0</v>
      </c>
      <c r="J274" s="841">
        <v>4</v>
      </c>
      <c r="K274" s="840">
        <f t="shared" si="91"/>
        <v>8927272</v>
      </c>
      <c r="L274" s="842">
        <v>2</v>
      </c>
      <c r="M274" s="840">
        <f t="shared" si="92"/>
        <v>863636</v>
      </c>
      <c r="N274" s="851">
        <f t="shared" si="98"/>
        <v>10</v>
      </c>
      <c r="O274" s="844">
        <f t="shared" si="98"/>
        <v>15118180</v>
      </c>
      <c r="P274" s="844">
        <f t="shared" si="99"/>
        <v>400000</v>
      </c>
      <c r="Q274" s="846"/>
      <c r="R274" s="19"/>
      <c r="S274" s="847">
        <f t="shared" si="100"/>
        <v>1331818</v>
      </c>
      <c r="T274" s="847">
        <f t="shared" si="101"/>
        <v>1931818</v>
      </c>
      <c r="U274" s="847">
        <f t="shared" si="102"/>
        <v>2231818</v>
      </c>
      <c r="V274" s="847">
        <f t="shared" si="103"/>
        <v>431818</v>
      </c>
      <c r="W274" s="856">
        <v>43521</v>
      </c>
      <c r="X274" s="844">
        <v>11718180</v>
      </c>
      <c r="Y274" s="856">
        <v>43521</v>
      </c>
      <c r="Z274" s="844">
        <v>3400000</v>
      </c>
      <c r="AA274" s="844"/>
      <c r="AB274" s="857"/>
      <c r="AC274" s="857"/>
      <c r="AD274" s="444"/>
      <c r="AE274" s="858">
        <f t="shared" si="105"/>
        <v>15118180</v>
      </c>
      <c r="AF274" s="1081">
        <f t="shared" si="104"/>
        <v>0</v>
      </c>
      <c r="AG274" s="444"/>
      <c r="AH274" s="444"/>
    </row>
    <row r="275" spans="1:34" ht="15" hidden="1" customHeight="1" x14ac:dyDescent="0.25">
      <c r="A275" s="848">
        <v>5</v>
      </c>
      <c r="B275" s="833">
        <v>43518</v>
      </c>
      <c r="C275" s="862">
        <f t="shared" si="106"/>
        <v>269</v>
      </c>
      <c r="D275" s="835" t="s">
        <v>68</v>
      </c>
      <c r="E275" s="836" t="s">
        <v>57</v>
      </c>
      <c r="F275" s="850">
        <v>2</v>
      </c>
      <c r="G275" s="838">
        <f t="shared" si="89"/>
        <v>2663636</v>
      </c>
      <c r="H275" s="839"/>
      <c r="I275" s="840">
        <f t="shared" si="90"/>
        <v>0</v>
      </c>
      <c r="J275" s="841">
        <v>2</v>
      </c>
      <c r="K275" s="840">
        <f t="shared" si="91"/>
        <v>4463636</v>
      </c>
      <c r="L275" s="842">
        <v>1</v>
      </c>
      <c r="M275" s="840">
        <f t="shared" si="92"/>
        <v>431818</v>
      </c>
      <c r="N275" s="851">
        <f t="shared" si="98"/>
        <v>5</v>
      </c>
      <c r="O275" s="844">
        <f t="shared" si="98"/>
        <v>7559090</v>
      </c>
      <c r="P275" s="844">
        <f t="shared" si="99"/>
        <v>200000</v>
      </c>
      <c r="Q275" s="846"/>
      <c r="R275" s="19"/>
      <c r="S275" s="847">
        <f t="shared" si="100"/>
        <v>1331818</v>
      </c>
      <c r="T275" s="847">
        <f t="shared" si="101"/>
        <v>1931818</v>
      </c>
      <c r="U275" s="847">
        <f t="shared" si="102"/>
        <v>2231818</v>
      </c>
      <c r="V275" s="847">
        <f t="shared" si="103"/>
        <v>431818</v>
      </c>
      <c r="W275" s="856">
        <v>43522</v>
      </c>
      <c r="X275" s="844">
        <v>7559090</v>
      </c>
      <c r="Y275" s="844"/>
      <c r="Z275" s="844"/>
      <c r="AA275" s="844"/>
      <c r="AB275" s="857"/>
      <c r="AC275" s="857"/>
      <c r="AD275" s="444"/>
      <c r="AE275" s="858">
        <f t="shared" si="105"/>
        <v>7559090</v>
      </c>
      <c r="AF275" s="1081">
        <f t="shared" si="104"/>
        <v>0</v>
      </c>
      <c r="AG275" s="444"/>
      <c r="AH275" s="444"/>
    </row>
    <row r="276" spans="1:34" ht="15" hidden="1" customHeight="1" x14ac:dyDescent="0.25">
      <c r="A276" s="848">
        <v>6</v>
      </c>
      <c r="B276" s="833">
        <v>43518</v>
      </c>
      <c r="C276" s="862">
        <f t="shared" si="106"/>
        <v>270</v>
      </c>
      <c r="D276" s="835" t="s">
        <v>39</v>
      </c>
      <c r="E276" s="836" t="s">
        <v>57</v>
      </c>
      <c r="F276" s="850">
        <v>2</v>
      </c>
      <c r="G276" s="838">
        <f t="shared" si="89"/>
        <v>2663636</v>
      </c>
      <c r="H276" s="839"/>
      <c r="I276" s="840">
        <f t="shared" si="90"/>
        <v>0</v>
      </c>
      <c r="J276" s="841">
        <v>3</v>
      </c>
      <c r="K276" s="840">
        <f t="shared" si="91"/>
        <v>6695454</v>
      </c>
      <c r="L276" s="842">
        <v>1</v>
      </c>
      <c r="M276" s="840">
        <f t="shared" si="92"/>
        <v>431818</v>
      </c>
      <c r="N276" s="851">
        <f t="shared" si="98"/>
        <v>6</v>
      </c>
      <c r="O276" s="844">
        <f t="shared" si="98"/>
        <v>9790908</v>
      </c>
      <c r="P276" s="844">
        <f t="shared" si="99"/>
        <v>240000</v>
      </c>
      <c r="Q276" s="846"/>
      <c r="R276" s="19"/>
      <c r="S276" s="847">
        <f t="shared" si="100"/>
        <v>1331818</v>
      </c>
      <c r="T276" s="847">
        <f t="shared" si="101"/>
        <v>1931818</v>
      </c>
      <c r="U276" s="847">
        <f t="shared" si="102"/>
        <v>2231818</v>
      </c>
      <c r="V276" s="847">
        <f t="shared" si="103"/>
        <v>431818</v>
      </c>
      <c r="W276" s="856">
        <v>43522</v>
      </c>
      <c r="X276" s="860">
        <v>9790908</v>
      </c>
      <c r="Y276" s="860"/>
      <c r="Z276" s="860"/>
      <c r="AA276" s="860"/>
      <c r="AB276" s="860"/>
      <c r="AC276" s="860"/>
      <c r="AD276" s="860"/>
      <c r="AE276" s="858">
        <f t="shared" si="105"/>
        <v>9790908</v>
      </c>
      <c r="AF276" s="1081">
        <f t="shared" si="104"/>
        <v>0</v>
      </c>
      <c r="AG276" s="444"/>
      <c r="AH276" s="444"/>
    </row>
    <row r="277" spans="1:34" ht="15" hidden="1" customHeight="1" x14ac:dyDescent="0.25">
      <c r="A277" s="848">
        <f t="shared" si="107"/>
        <v>7</v>
      </c>
      <c r="B277" s="833">
        <v>43518</v>
      </c>
      <c r="C277" s="862">
        <f t="shared" si="106"/>
        <v>271</v>
      </c>
      <c r="D277" s="835" t="s">
        <v>72</v>
      </c>
      <c r="E277" s="836" t="s">
        <v>57</v>
      </c>
      <c r="F277" s="850">
        <v>2</v>
      </c>
      <c r="G277" s="838">
        <f t="shared" si="89"/>
        <v>2663636</v>
      </c>
      <c r="H277" s="839"/>
      <c r="I277" s="840">
        <f t="shared" si="90"/>
        <v>0</v>
      </c>
      <c r="J277" s="841">
        <v>2</v>
      </c>
      <c r="K277" s="840">
        <f t="shared" si="91"/>
        <v>4463636</v>
      </c>
      <c r="L277" s="842">
        <v>2</v>
      </c>
      <c r="M277" s="840">
        <f t="shared" si="92"/>
        <v>863636</v>
      </c>
      <c r="N277" s="851">
        <f t="shared" si="98"/>
        <v>6</v>
      </c>
      <c r="O277" s="844">
        <f t="shared" si="98"/>
        <v>7990908</v>
      </c>
      <c r="P277" s="844">
        <f t="shared" si="99"/>
        <v>240000</v>
      </c>
      <c r="Q277" s="846"/>
      <c r="R277" s="19"/>
      <c r="S277" s="847">
        <f t="shared" si="100"/>
        <v>1331818</v>
      </c>
      <c r="T277" s="847">
        <f t="shared" si="101"/>
        <v>1931818</v>
      </c>
      <c r="U277" s="847">
        <f t="shared" si="102"/>
        <v>2231818</v>
      </c>
      <c r="V277" s="847">
        <f t="shared" si="103"/>
        <v>431818</v>
      </c>
      <c r="W277" s="856">
        <v>43521</v>
      </c>
      <c r="X277" s="728">
        <v>5000000</v>
      </c>
      <c r="Y277" s="856">
        <v>43524</v>
      </c>
      <c r="Z277" s="861">
        <v>2990908</v>
      </c>
      <c r="AA277" s="444"/>
      <c r="AB277" s="444"/>
      <c r="AC277" s="444"/>
      <c r="AD277" s="444"/>
      <c r="AE277" s="858">
        <f t="shared" si="105"/>
        <v>7990908</v>
      </c>
      <c r="AF277" s="1081">
        <f t="shared" si="104"/>
        <v>0</v>
      </c>
      <c r="AG277" s="787"/>
      <c r="AH277" s="444"/>
    </row>
    <row r="278" spans="1:34" ht="15" hidden="1" customHeight="1" thickBot="1" x14ac:dyDescent="0.3">
      <c r="A278" s="848">
        <f t="shared" si="107"/>
        <v>8</v>
      </c>
      <c r="B278" s="833">
        <v>43518</v>
      </c>
      <c r="C278" s="862">
        <f t="shared" si="106"/>
        <v>272</v>
      </c>
      <c r="D278" s="835" t="s">
        <v>76</v>
      </c>
      <c r="E278" s="836" t="s">
        <v>57</v>
      </c>
      <c r="F278" s="850">
        <v>2</v>
      </c>
      <c r="G278" s="838">
        <f t="shared" si="89"/>
        <v>2663636</v>
      </c>
      <c r="H278" s="839"/>
      <c r="I278" s="840">
        <f t="shared" si="90"/>
        <v>0</v>
      </c>
      <c r="J278" s="841">
        <v>2</v>
      </c>
      <c r="K278" s="840">
        <f t="shared" si="91"/>
        <v>4463636</v>
      </c>
      <c r="L278" s="842"/>
      <c r="M278" s="840">
        <f t="shared" si="92"/>
        <v>0</v>
      </c>
      <c r="N278" s="851">
        <f t="shared" si="98"/>
        <v>4</v>
      </c>
      <c r="O278" s="844">
        <f t="shared" si="98"/>
        <v>7127272</v>
      </c>
      <c r="P278" s="844">
        <f t="shared" si="99"/>
        <v>160000</v>
      </c>
      <c r="Q278" s="846"/>
      <c r="R278" s="19"/>
      <c r="S278" s="847">
        <f t="shared" si="100"/>
        <v>1331818</v>
      </c>
      <c r="T278" s="847">
        <f t="shared" si="101"/>
        <v>1931818</v>
      </c>
      <c r="U278" s="847">
        <f t="shared" si="102"/>
        <v>2231818</v>
      </c>
      <c r="V278" s="847">
        <f t="shared" si="103"/>
        <v>431818</v>
      </c>
      <c r="W278" s="856">
        <v>43522</v>
      </c>
      <c r="X278" s="860">
        <v>7127272</v>
      </c>
      <c r="Y278" s="860"/>
      <c r="Z278" s="860"/>
      <c r="AA278" s="860"/>
      <c r="AB278" s="860"/>
      <c r="AC278" s="860"/>
      <c r="AD278" s="860"/>
      <c r="AE278" s="858">
        <f t="shared" si="105"/>
        <v>7127272</v>
      </c>
      <c r="AF278" s="1081">
        <f t="shared" si="104"/>
        <v>0</v>
      </c>
      <c r="AG278" s="787"/>
      <c r="AH278" s="444"/>
    </row>
    <row r="279" spans="1:34" ht="15" hidden="1" customHeight="1" x14ac:dyDescent="0.25">
      <c r="A279" s="832">
        <v>1</v>
      </c>
      <c r="B279" s="833">
        <v>43521</v>
      </c>
      <c r="C279" s="862">
        <v>273</v>
      </c>
      <c r="D279" s="835" t="s">
        <v>32</v>
      </c>
      <c r="E279" s="836" t="s">
        <v>31</v>
      </c>
      <c r="F279" s="850">
        <v>4</v>
      </c>
      <c r="G279" s="838">
        <f t="shared" si="89"/>
        <v>5327272</v>
      </c>
      <c r="H279" s="839"/>
      <c r="I279" s="840">
        <f t="shared" si="90"/>
        <v>0</v>
      </c>
      <c r="J279" s="841">
        <v>4</v>
      </c>
      <c r="K279" s="946">
        <f t="shared" si="91"/>
        <v>8927272</v>
      </c>
      <c r="L279" s="948">
        <v>1</v>
      </c>
      <c r="M279" s="946">
        <f t="shared" si="92"/>
        <v>431818</v>
      </c>
      <c r="N279" s="843">
        <f t="shared" ref="N279:O294" si="108">+L279+J279+H279+F279</f>
        <v>9</v>
      </c>
      <c r="O279" s="844">
        <f t="shared" si="108"/>
        <v>14686362</v>
      </c>
      <c r="P279" s="844">
        <f t="shared" si="99"/>
        <v>360000</v>
      </c>
      <c r="Q279" s="846"/>
      <c r="R279" s="19"/>
      <c r="S279" s="847">
        <f t="shared" si="100"/>
        <v>1331818</v>
      </c>
      <c r="T279" s="847">
        <f t="shared" si="101"/>
        <v>1931818</v>
      </c>
      <c r="U279" s="847">
        <f t="shared" si="102"/>
        <v>2231818</v>
      </c>
      <c r="V279" s="847">
        <f t="shared" si="103"/>
        <v>431818</v>
      </c>
      <c r="W279" s="856">
        <v>43524</v>
      </c>
      <c r="X279" s="844">
        <v>7686362</v>
      </c>
      <c r="Y279" s="856">
        <v>43525</v>
      </c>
      <c r="Z279" s="844">
        <v>7000000</v>
      </c>
      <c r="AA279" s="844"/>
      <c r="AB279" s="857"/>
      <c r="AC279" s="857"/>
      <c r="AD279" s="444"/>
      <c r="AE279" s="858">
        <f>X279+Z279+AB279+AD279</f>
        <v>14686362</v>
      </c>
      <c r="AF279" s="1081">
        <f t="shared" si="104"/>
        <v>0</v>
      </c>
      <c r="AG279" s="728"/>
      <c r="AH279" s="444"/>
    </row>
    <row r="280" spans="1:34" ht="15" hidden="1" customHeight="1" x14ac:dyDescent="0.25">
      <c r="A280" s="848">
        <f>+A279+1</f>
        <v>2</v>
      </c>
      <c r="B280" s="833">
        <f>+B279</f>
        <v>43521</v>
      </c>
      <c r="C280" s="849">
        <f>+C279+1</f>
        <v>274</v>
      </c>
      <c r="D280" s="835" t="s">
        <v>53</v>
      </c>
      <c r="E280" s="836" t="s">
        <v>43</v>
      </c>
      <c r="F280" s="850">
        <v>4</v>
      </c>
      <c r="G280" s="838">
        <f t="shared" si="89"/>
        <v>5327272</v>
      </c>
      <c r="H280" s="839"/>
      <c r="I280" s="840">
        <f t="shared" si="90"/>
        <v>0</v>
      </c>
      <c r="J280" s="841">
        <v>4</v>
      </c>
      <c r="K280" s="946">
        <f t="shared" si="91"/>
        <v>8927272</v>
      </c>
      <c r="L280" s="948">
        <v>1</v>
      </c>
      <c r="M280" s="946">
        <f t="shared" si="92"/>
        <v>431818</v>
      </c>
      <c r="N280" s="851">
        <f t="shared" si="108"/>
        <v>9</v>
      </c>
      <c r="O280" s="844">
        <f t="shared" si="108"/>
        <v>14686362</v>
      </c>
      <c r="P280" s="844">
        <f t="shared" si="99"/>
        <v>360000</v>
      </c>
      <c r="Q280" s="846"/>
      <c r="R280" s="19"/>
      <c r="S280" s="847">
        <f t="shared" si="100"/>
        <v>1331818</v>
      </c>
      <c r="T280" s="847">
        <f t="shared" si="101"/>
        <v>1931818</v>
      </c>
      <c r="U280" s="847">
        <f t="shared" si="102"/>
        <v>2231818</v>
      </c>
      <c r="V280" s="847">
        <f t="shared" si="103"/>
        <v>431818</v>
      </c>
      <c r="W280" s="856">
        <v>43521</v>
      </c>
      <c r="X280" s="844">
        <v>14686362</v>
      </c>
      <c r="Y280" s="856"/>
      <c r="Z280" s="844">
        <v>0</v>
      </c>
      <c r="AA280" s="844"/>
      <c r="AB280" s="857"/>
      <c r="AC280" s="857"/>
      <c r="AD280" s="444"/>
      <c r="AE280" s="858">
        <f t="shared" ref="AE280:AE299" si="109">X280+Z280+AB280+AD280</f>
        <v>14686362</v>
      </c>
      <c r="AF280" s="1081">
        <f t="shared" si="104"/>
        <v>0</v>
      </c>
      <c r="AG280" s="728"/>
      <c r="AH280" s="444"/>
    </row>
    <row r="281" spans="1:34" ht="15" hidden="1" customHeight="1" x14ac:dyDescent="0.25">
      <c r="A281" s="930">
        <f t="shared" ref="A281:A299" si="110">+A280+1</f>
        <v>3</v>
      </c>
      <c r="B281" s="949">
        <f t="shared" ref="B281:B299" si="111">+B280</f>
        <v>43521</v>
      </c>
      <c r="C281" s="849">
        <f t="shared" ref="C281:C299" si="112">+C280+1</f>
        <v>275</v>
      </c>
      <c r="D281" s="835" t="s">
        <v>92</v>
      </c>
      <c r="E281" s="836" t="s">
        <v>88</v>
      </c>
      <c r="F281" s="850">
        <v>5</v>
      </c>
      <c r="G281" s="838">
        <f t="shared" si="89"/>
        <v>6659090</v>
      </c>
      <c r="H281" s="839"/>
      <c r="I281" s="840">
        <f t="shared" si="90"/>
        <v>0</v>
      </c>
      <c r="J281" s="841">
        <v>3</v>
      </c>
      <c r="K281" s="951">
        <f t="shared" si="91"/>
        <v>6695454</v>
      </c>
      <c r="L281" s="952">
        <v>1</v>
      </c>
      <c r="M281" s="951">
        <f t="shared" si="92"/>
        <v>431818</v>
      </c>
      <c r="N281" s="940">
        <f t="shared" si="108"/>
        <v>9</v>
      </c>
      <c r="O281" s="941">
        <f t="shared" si="108"/>
        <v>13786362</v>
      </c>
      <c r="P281" s="844">
        <f t="shared" si="99"/>
        <v>360000</v>
      </c>
      <c r="Q281" s="846"/>
      <c r="R281" s="19"/>
      <c r="S281" s="847">
        <f t="shared" si="100"/>
        <v>1331818</v>
      </c>
      <c r="T281" s="847">
        <f t="shared" si="101"/>
        <v>1931818</v>
      </c>
      <c r="U281" s="847">
        <f t="shared" si="102"/>
        <v>2231818</v>
      </c>
      <c r="V281" s="847">
        <f t="shared" si="103"/>
        <v>431818</v>
      </c>
      <c r="W281" s="856">
        <v>43521</v>
      </c>
      <c r="X281" s="844">
        <v>13786362</v>
      </c>
      <c r="Y281" s="834"/>
      <c r="Z281" s="844"/>
      <c r="AA281" s="844"/>
      <c r="AB281" s="857"/>
      <c r="AC281" s="857"/>
      <c r="AD281" s="444"/>
      <c r="AE281" s="858">
        <f t="shared" si="109"/>
        <v>13786362</v>
      </c>
      <c r="AF281" s="1081">
        <f t="shared" si="104"/>
        <v>0</v>
      </c>
      <c r="AG281" s="728"/>
      <c r="AH281" s="444"/>
    </row>
    <row r="282" spans="1:34" ht="15" hidden="1" customHeight="1" x14ac:dyDescent="0.25">
      <c r="A282" s="930">
        <f t="shared" si="110"/>
        <v>4</v>
      </c>
      <c r="B282" s="949">
        <f t="shared" si="111"/>
        <v>43521</v>
      </c>
      <c r="C282" s="953">
        <f t="shared" si="112"/>
        <v>276</v>
      </c>
      <c r="D282" s="961" t="s">
        <v>104</v>
      </c>
      <c r="E282" s="932" t="s">
        <v>57</v>
      </c>
      <c r="F282" s="934">
        <v>2</v>
      </c>
      <c r="G282" s="935">
        <f t="shared" si="89"/>
        <v>2663636</v>
      </c>
      <c r="H282" s="936"/>
      <c r="I282" s="937">
        <f t="shared" si="90"/>
        <v>0</v>
      </c>
      <c r="J282" s="938">
        <v>2</v>
      </c>
      <c r="K282" s="951">
        <f t="shared" si="91"/>
        <v>4463636</v>
      </c>
      <c r="L282" s="952">
        <v>1</v>
      </c>
      <c r="M282" s="951">
        <f t="shared" si="92"/>
        <v>431818</v>
      </c>
      <c r="N282" s="940">
        <f t="shared" si="108"/>
        <v>5</v>
      </c>
      <c r="O282" s="941">
        <f t="shared" si="108"/>
        <v>7559090</v>
      </c>
      <c r="P282" s="941">
        <f t="shared" si="99"/>
        <v>200000</v>
      </c>
      <c r="Q282" s="942"/>
      <c r="R282" s="277"/>
      <c r="S282" s="943">
        <f t="shared" si="100"/>
        <v>1331818</v>
      </c>
      <c r="T282" s="943">
        <f t="shared" si="101"/>
        <v>1931818</v>
      </c>
      <c r="U282" s="943">
        <f t="shared" si="102"/>
        <v>2231818</v>
      </c>
      <c r="V282" s="943">
        <f t="shared" si="103"/>
        <v>431818</v>
      </c>
      <c r="W282" s="856">
        <v>43521</v>
      </c>
      <c r="X282" s="844">
        <v>7559090</v>
      </c>
      <c r="Y282" s="834"/>
      <c r="Z282" s="844"/>
      <c r="AA282" s="844"/>
      <c r="AB282" s="857"/>
      <c r="AC282" s="857"/>
      <c r="AD282" s="444"/>
      <c r="AE282" s="858">
        <f t="shared" si="109"/>
        <v>7559090</v>
      </c>
      <c r="AF282" s="1081">
        <f t="shared" si="104"/>
        <v>0</v>
      </c>
      <c r="AG282" s="728"/>
      <c r="AH282" s="444"/>
    </row>
    <row r="283" spans="1:34" ht="15" hidden="1" customHeight="1" x14ac:dyDescent="0.25">
      <c r="A283" s="848">
        <f t="shared" si="110"/>
        <v>5</v>
      </c>
      <c r="B283" s="833">
        <f t="shared" si="111"/>
        <v>43521</v>
      </c>
      <c r="C283" s="849">
        <f t="shared" si="112"/>
        <v>277</v>
      </c>
      <c r="D283" s="835" t="s">
        <v>95</v>
      </c>
      <c r="E283" s="836" t="s">
        <v>57</v>
      </c>
      <c r="F283" s="850">
        <v>2</v>
      </c>
      <c r="G283" s="838">
        <f t="shared" si="89"/>
        <v>2663636</v>
      </c>
      <c r="H283" s="839"/>
      <c r="I283" s="840">
        <f t="shared" si="90"/>
        <v>0</v>
      </c>
      <c r="J283" s="841">
        <v>2</v>
      </c>
      <c r="K283" s="946">
        <f t="shared" si="91"/>
        <v>4463636</v>
      </c>
      <c r="L283" s="948"/>
      <c r="M283" s="946">
        <f t="shared" si="92"/>
        <v>0</v>
      </c>
      <c r="N283" s="851">
        <f t="shared" si="108"/>
        <v>4</v>
      </c>
      <c r="O283" s="844">
        <f t="shared" si="108"/>
        <v>7127272</v>
      </c>
      <c r="P283" s="844">
        <f t="shared" si="99"/>
        <v>160000</v>
      </c>
      <c r="Q283" s="846"/>
      <c r="R283" s="19"/>
      <c r="S283" s="847">
        <f t="shared" si="100"/>
        <v>1331818</v>
      </c>
      <c r="T283" s="847">
        <f t="shared" si="101"/>
        <v>1931818</v>
      </c>
      <c r="U283" s="847">
        <f t="shared" si="102"/>
        <v>2231818</v>
      </c>
      <c r="V283" s="847">
        <f t="shared" si="103"/>
        <v>431818</v>
      </c>
      <c r="W283" s="856">
        <v>43542</v>
      </c>
      <c r="X283" s="844">
        <v>7127272</v>
      </c>
      <c r="Y283" s="844"/>
      <c r="Z283" s="844"/>
      <c r="AA283" s="844"/>
      <c r="AB283" s="857"/>
      <c r="AC283" s="857"/>
      <c r="AD283" s="444"/>
      <c r="AE283" s="858">
        <f t="shared" si="109"/>
        <v>7127272</v>
      </c>
      <c r="AF283" s="1081">
        <f t="shared" si="104"/>
        <v>0</v>
      </c>
      <c r="AG283" s="923"/>
      <c r="AH283" s="444"/>
    </row>
    <row r="284" spans="1:34" ht="15" hidden="1" customHeight="1" x14ac:dyDescent="0.25">
      <c r="A284" s="848">
        <f t="shared" si="110"/>
        <v>6</v>
      </c>
      <c r="B284" s="833">
        <f t="shared" si="111"/>
        <v>43521</v>
      </c>
      <c r="C284" s="849">
        <f t="shared" si="112"/>
        <v>278</v>
      </c>
      <c r="D284" s="835" t="s">
        <v>93</v>
      </c>
      <c r="E284" s="836" t="s">
        <v>31</v>
      </c>
      <c r="F284" s="866">
        <v>2</v>
      </c>
      <c r="G284" s="838">
        <f t="shared" si="89"/>
        <v>2663636</v>
      </c>
      <c r="H284" s="839"/>
      <c r="I284" s="840">
        <f t="shared" si="90"/>
        <v>0</v>
      </c>
      <c r="J284" s="841">
        <v>3</v>
      </c>
      <c r="K284" s="946">
        <f t="shared" si="91"/>
        <v>6695454</v>
      </c>
      <c r="L284" s="948"/>
      <c r="M284" s="946">
        <f t="shared" si="92"/>
        <v>0</v>
      </c>
      <c r="N284" s="851">
        <f t="shared" si="108"/>
        <v>5</v>
      </c>
      <c r="O284" s="844">
        <f t="shared" si="108"/>
        <v>9359090</v>
      </c>
      <c r="P284" s="844">
        <f t="shared" si="99"/>
        <v>200000</v>
      </c>
      <c r="Q284" s="846"/>
      <c r="R284" s="19"/>
      <c r="S284" s="847">
        <f t="shared" si="100"/>
        <v>1331818</v>
      </c>
      <c r="T284" s="847">
        <f t="shared" si="101"/>
        <v>1931818</v>
      </c>
      <c r="U284" s="847">
        <f t="shared" si="102"/>
        <v>2231818</v>
      </c>
      <c r="V284" s="847">
        <f t="shared" si="103"/>
        <v>431818</v>
      </c>
      <c r="W284" s="856">
        <v>43530</v>
      </c>
      <c r="X284" s="844">
        <v>9359090</v>
      </c>
      <c r="Y284" s="844"/>
      <c r="Z284" s="844"/>
      <c r="AA284" s="844"/>
      <c r="AB284" s="857"/>
      <c r="AC284" s="857"/>
      <c r="AD284" s="444"/>
      <c r="AE284" s="858">
        <f t="shared" si="109"/>
        <v>9359090</v>
      </c>
      <c r="AF284" s="1081">
        <f t="shared" si="104"/>
        <v>0</v>
      </c>
      <c r="AG284" s="728"/>
      <c r="AH284" s="444"/>
    </row>
    <row r="285" spans="1:34" ht="15" hidden="1" customHeight="1" x14ac:dyDescent="0.25">
      <c r="A285" s="848">
        <f t="shared" si="110"/>
        <v>7</v>
      </c>
      <c r="B285" s="833">
        <f t="shared" si="111"/>
        <v>43521</v>
      </c>
      <c r="C285" s="849">
        <f t="shared" si="112"/>
        <v>279</v>
      </c>
      <c r="D285" s="852" t="s">
        <v>40</v>
      </c>
      <c r="E285" s="836" t="s">
        <v>31</v>
      </c>
      <c r="F285" s="850">
        <v>3</v>
      </c>
      <c r="G285" s="838">
        <f t="shared" si="89"/>
        <v>3995454</v>
      </c>
      <c r="H285" s="839"/>
      <c r="I285" s="840">
        <f t="shared" si="90"/>
        <v>0</v>
      </c>
      <c r="J285" s="841">
        <v>2</v>
      </c>
      <c r="K285" s="946">
        <f t="shared" si="91"/>
        <v>4463636</v>
      </c>
      <c r="L285" s="948">
        <v>1</v>
      </c>
      <c r="M285" s="946">
        <f t="shared" si="92"/>
        <v>431818</v>
      </c>
      <c r="N285" s="851">
        <f t="shared" si="108"/>
        <v>6</v>
      </c>
      <c r="O285" s="844">
        <f t="shared" si="108"/>
        <v>8890908</v>
      </c>
      <c r="P285" s="844">
        <f t="shared" si="99"/>
        <v>240000</v>
      </c>
      <c r="Q285" s="846"/>
      <c r="R285" s="19"/>
      <c r="S285" s="847">
        <f t="shared" si="100"/>
        <v>1331818</v>
      </c>
      <c r="T285" s="847">
        <f t="shared" si="101"/>
        <v>1931818</v>
      </c>
      <c r="U285" s="847">
        <f t="shared" si="102"/>
        <v>2231818</v>
      </c>
      <c r="V285" s="847">
        <f t="shared" si="103"/>
        <v>431818</v>
      </c>
      <c r="W285" s="856">
        <v>43556</v>
      </c>
      <c r="X285" s="844">
        <v>8890908</v>
      </c>
      <c r="Y285" s="844"/>
      <c r="Z285" s="844"/>
      <c r="AA285" s="844"/>
      <c r="AB285" s="857"/>
      <c r="AC285" s="857"/>
      <c r="AD285" s="444"/>
      <c r="AE285" s="858">
        <f t="shared" si="109"/>
        <v>8890908</v>
      </c>
      <c r="AF285" s="1081">
        <f t="shared" si="104"/>
        <v>0</v>
      </c>
      <c r="AG285" s="929"/>
      <c r="AH285" s="444"/>
    </row>
    <row r="286" spans="1:34" ht="15" hidden="1" customHeight="1" x14ac:dyDescent="0.25">
      <c r="A286" s="848">
        <f t="shared" si="110"/>
        <v>8</v>
      </c>
      <c r="B286" s="833">
        <f t="shared" si="111"/>
        <v>43521</v>
      </c>
      <c r="C286" s="849">
        <f t="shared" si="112"/>
        <v>280</v>
      </c>
      <c r="D286" s="835" t="s">
        <v>38</v>
      </c>
      <c r="E286" s="836" t="s">
        <v>31</v>
      </c>
      <c r="F286" s="850">
        <v>4</v>
      </c>
      <c r="G286" s="838">
        <f t="shared" si="89"/>
        <v>5327272</v>
      </c>
      <c r="H286" s="839">
        <v>1</v>
      </c>
      <c r="I286" s="840">
        <f t="shared" si="90"/>
        <v>1931818</v>
      </c>
      <c r="J286" s="841">
        <v>4</v>
      </c>
      <c r="K286" s="946">
        <f t="shared" si="91"/>
        <v>8927272</v>
      </c>
      <c r="L286" s="948">
        <v>1</v>
      </c>
      <c r="M286" s="946">
        <f t="shared" si="92"/>
        <v>431818</v>
      </c>
      <c r="N286" s="851">
        <f t="shared" si="108"/>
        <v>10</v>
      </c>
      <c r="O286" s="844">
        <f t="shared" si="108"/>
        <v>16618180</v>
      </c>
      <c r="P286" s="844">
        <f t="shared" si="99"/>
        <v>400000</v>
      </c>
      <c r="Q286" s="846"/>
      <c r="R286" s="19"/>
      <c r="S286" s="847">
        <f t="shared" si="100"/>
        <v>1331818</v>
      </c>
      <c r="T286" s="847">
        <f t="shared" si="101"/>
        <v>1931818</v>
      </c>
      <c r="U286" s="847">
        <f t="shared" si="102"/>
        <v>2231818</v>
      </c>
      <c r="V286" s="847">
        <f t="shared" si="103"/>
        <v>431818</v>
      </c>
      <c r="W286" s="856">
        <v>43530</v>
      </c>
      <c r="X286" s="860">
        <v>16618180</v>
      </c>
      <c r="Y286" s="860"/>
      <c r="Z286" s="860"/>
      <c r="AA286" s="860"/>
      <c r="AB286" s="860"/>
      <c r="AC286" s="860"/>
      <c r="AD286" s="860"/>
      <c r="AE286" s="858">
        <f t="shared" si="109"/>
        <v>16618180</v>
      </c>
      <c r="AF286" s="1081">
        <f t="shared" si="104"/>
        <v>0</v>
      </c>
      <c r="AG286" s="728"/>
      <c r="AH286" s="444"/>
    </row>
    <row r="287" spans="1:34" ht="15" hidden="1" customHeight="1" x14ac:dyDescent="0.25">
      <c r="A287" s="848">
        <f t="shared" si="110"/>
        <v>9</v>
      </c>
      <c r="B287" s="833">
        <f t="shared" si="111"/>
        <v>43521</v>
      </c>
      <c r="C287" s="849">
        <f t="shared" si="112"/>
        <v>281</v>
      </c>
      <c r="D287" s="852" t="s">
        <v>39</v>
      </c>
      <c r="E287" s="836" t="s">
        <v>31</v>
      </c>
      <c r="F287" s="850">
        <v>4</v>
      </c>
      <c r="G287" s="838">
        <f t="shared" si="89"/>
        <v>5327272</v>
      </c>
      <c r="H287" s="839">
        <v>1</v>
      </c>
      <c r="I287" s="840">
        <f t="shared" si="90"/>
        <v>1931818</v>
      </c>
      <c r="J287" s="841">
        <v>4</v>
      </c>
      <c r="K287" s="946">
        <f t="shared" si="91"/>
        <v>8927272</v>
      </c>
      <c r="L287" s="948">
        <v>1</v>
      </c>
      <c r="M287" s="946">
        <f t="shared" si="92"/>
        <v>431818</v>
      </c>
      <c r="N287" s="851">
        <f t="shared" si="108"/>
        <v>10</v>
      </c>
      <c r="O287" s="844">
        <f t="shared" si="108"/>
        <v>16618180</v>
      </c>
      <c r="P287" s="844">
        <f t="shared" si="99"/>
        <v>400000</v>
      </c>
      <c r="Q287" s="846"/>
      <c r="R287" s="19"/>
      <c r="S287" s="847">
        <f t="shared" si="100"/>
        <v>1331818</v>
      </c>
      <c r="T287" s="847">
        <f t="shared" si="101"/>
        <v>1931818</v>
      </c>
      <c r="U287" s="847">
        <f t="shared" si="102"/>
        <v>2231818</v>
      </c>
      <c r="V287" s="847">
        <f t="shared" si="103"/>
        <v>431818</v>
      </c>
      <c r="W287" s="856">
        <v>43522</v>
      </c>
      <c r="X287" s="728">
        <v>16618180</v>
      </c>
      <c r="Y287" s="728"/>
      <c r="Z287" s="444"/>
      <c r="AA287" s="444"/>
      <c r="AB287" s="444"/>
      <c r="AC287" s="444"/>
      <c r="AD287" s="444"/>
      <c r="AE287" s="858">
        <f t="shared" si="109"/>
        <v>16618180</v>
      </c>
      <c r="AF287" s="1081">
        <f t="shared" si="104"/>
        <v>0</v>
      </c>
      <c r="AG287" s="728"/>
      <c r="AH287" s="444"/>
    </row>
    <row r="288" spans="1:34" ht="15" hidden="1" customHeight="1" x14ac:dyDescent="0.25">
      <c r="A288" s="848">
        <f t="shared" si="110"/>
        <v>10</v>
      </c>
      <c r="B288" s="833">
        <f t="shared" si="111"/>
        <v>43521</v>
      </c>
      <c r="C288" s="849">
        <f t="shared" si="112"/>
        <v>282</v>
      </c>
      <c r="D288" s="835" t="s">
        <v>48</v>
      </c>
      <c r="E288" s="836" t="s">
        <v>43</v>
      </c>
      <c r="F288" s="850">
        <v>4</v>
      </c>
      <c r="G288" s="838">
        <f t="shared" si="89"/>
        <v>5327272</v>
      </c>
      <c r="H288" s="839">
        <v>1</v>
      </c>
      <c r="I288" s="840">
        <f t="shared" si="90"/>
        <v>1931818</v>
      </c>
      <c r="J288" s="841">
        <v>4</v>
      </c>
      <c r="K288" s="946">
        <f t="shared" si="91"/>
        <v>8927272</v>
      </c>
      <c r="L288" s="948">
        <v>1</v>
      </c>
      <c r="M288" s="946">
        <f t="shared" si="92"/>
        <v>431818</v>
      </c>
      <c r="N288" s="851">
        <f t="shared" si="108"/>
        <v>10</v>
      </c>
      <c r="O288" s="844">
        <f t="shared" si="108"/>
        <v>16618180</v>
      </c>
      <c r="P288" s="844">
        <f t="shared" si="99"/>
        <v>400000</v>
      </c>
      <c r="Q288" s="846"/>
      <c r="R288" s="19"/>
      <c r="S288" s="847">
        <f t="shared" si="100"/>
        <v>1331818</v>
      </c>
      <c r="T288" s="847">
        <f t="shared" si="101"/>
        <v>1931818</v>
      </c>
      <c r="U288" s="847">
        <f t="shared" si="102"/>
        <v>2231818</v>
      </c>
      <c r="V288" s="847">
        <f t="shared" si="103"/>
        <v>431818</v>
      </c>
      <c r="W288" s="856">
        <v>43522</v>
      </c>
      <c r="X288" s="860">
        <v>16618180</v>
      </c>
      <c r="Y288" s="860"/>
      <c r="Z288" s="860"/>
      <c r="AA288" s="860"/>
      <c r="AB288" s="860"/>
      <c r="AC288" s="860"/>
      <c r="AD288" s="860"/>
      <c r="AE288" s="858">
        <f t="shared" si="109"/>
        <v>16618180</v>
      </c>
      <c r="AF288" s="1081">
        <f t="shared" si="104"/>
        <v>0</v>
      </c>
      <c r="AG288" s="728"/>
      <c r="AH288" s="444"/>
    </row>
    <row r="289" spans="1:34" ht="15" hidden="1" customHeight="1" x14ac:dyDescent="0.25">
      <c r="A289" s="848">
        <f t="shared" si="110"/>
        <v>11</v>
      </c>
      <c r="B289" s="833">
        <f t="shared" si="111"/>
        <v>43521</v>
      </c>
      <c r="C289" s="849">
        <f t="shared" si="112"/>
        <v>283</v>
      </c>
      <c r="D289" s="835" t="s">
        <v>44</v>
      </c>
      <c r="E289" s="836" t="s">
        <v>43</v>
      </c>
      <c r="F289" s="850">
        <v>4</v>
      </c>
      <c r="G289" s="838">
        <f t="shared" si="89"/>
        <v>5327272</v>
      </c>
      <c r="H289" s="839">
        <v>1</v>
      </c>
      <c r="I289" s="840">
        <f t="shared" si="90"/>
        <v>1931818</v>
      </c>
      <c r="J289" s="841">
        <v>4</v>
      </c>
      <c r="K289" s="946">
        <f t="shared" si="91"/>
        <v>8927272</v>
      </c>
      <c r="L289" s="948">
        <v>1</v>
      </c>
      <c r="M289" s="946">
        <f t="shared" si="92"/>
        <v>431818</v>
      </c>
      <c r="N289" s="851">
        <f t="shared" si="108"/>
        <v>10</v>
      </c>
      <c r="O289" s="844">
        <f t="shared" si="108"/>
        <v>16618180</v>
      </c>
      <c r="P289" s="844">
        <f t="shared" si="99"/>
        <v>400000</v>
      </c>
      <c r="Q289" s="846"/>
      <c r="R289" s="19"/>
      <c r="S289" s="847">
        <f t="shared" si="100"/>
        <v>1331818</v>
      </c>
      <c r="T289" s="847">
        <f t="shared" si="101"/>
        <v>1931818</v>
      </c>
      <c r="U289" s="847">
        <f t="shared" si="102"/>
        <v>2231818</v>
      </c>
      <c r="V289" s="847">
        <f t="shared" si="103"/>
        <v>431818</v>
      </c>
      <c r="W289" s="856">
        <v>43530</v>
      </c>
      <c r="X289" s="728">
        <v>16618180</v>
      </c>
      <c r="Y289" s="728"/>
      <c r="Z289" s="444"/>
      <c r="AA289" s="444"/>
      <c r="AB289" s="444"/>
      <c r="AC289" s="444"/>
      <c r="AD289" s="444"/>
      <c r="AE289" s="858">
        <f t="shared" si="109"/>
        <v>16618180</v>
      </c>
      <c r="AF289" s="1081">
        <f t="shared" si="104"/>
        <v>0</v>
      </c>
      <c r="AG289" s="728"/>
      <c r="AH289" s="444"/>
    </row>
    <row r="290" spans="1:34" ht="15" hidden="1" customHeight="1" x14ac:dyDescent="0.25">
      <c r="A290" s="848">
        <f t="shared" si="110"/>
        <v>12</v>
      </c>
      <c r="B290" s="833">
        <f t="shared" si="111"/>
        <v>43521</v>
      </c>
      <c r="C290" s="849">
        <f t="shared" si="112"/>
        <v>284</v>
      </c>
      <c r="D290" s="835" t="s">
        <v>50</v>
      </c>
      <c r="E290" s="836" t="s">
        <v>43</v>
      </c>
      <c r="F290" s="850">
        <v>2</v>
      </c>
      <c r="G290" s="838">
        <f t="shared" si="89"/>
        <v>2663636</v>
      </c>
      <c r="H290" s="839">
        <v>1</v>
      </c>
      <c r="I290" s="840">
        <f t="shared" si="90"/>
        <v>1931818</v>
      </c>
      <c r="J290" s="841">
        <v>2</v>
      </c>
      <c r="K290" s="946">
        <f t="shared" si="91"/>
        <v>4463636</v>
      </c>
      <c r="L290" s="948">
        <v>1</v>
      </c>
      <c r="M290" s="946">
        <f t="shared" si="92"/>
        <v>431818</v>
      </c>
      <c r="N290" s="851">
        <f t="shared" si="108"/>
        <v>6</v>
      </c>
      <c r="O290" s="844">
        <f t="shared" si="108"/>
        <v>9490908</v>
      </c>
      <c r="P290" s="844">
        <f t="shared" si="99"/>
        <v>240000</v>
      </c>
      <c r="Q290" s="846"/>
      <c r="R290" s="19"/>
      <c r="S290" s="847">
        <f t="shared" si="100"/>
        <v>1331818</v>
      </c>
      <c r="T290" s="847">
        <f t="shared" si="101"/>
        <v>1931818</v>
      </c>
      <c r="U290" s="847">
        <f t="shared" si="102"/>
        <v>2231818</v>
      </c>
      <c r="V290" s="847">
        <f t="shared" si="103"/>
        <v>431818</v>
      </c>
      <c r="W290" s="856">
        <v>43522</v>
      </c>
      <c r="X290" s="728">
        <v>9490908</v>
      </c>
      <c r="Y290" s="728"/>
      <c r="Z290" s="444"/>
      <c r="AA290" s="444"/>
      <c r="AB290" s="444"/>
      <c r="AC290" s="444"/>
      <c r="AD290" s="444"/>
      <c r="AE290" s="858">
        <f t="shared" si="109"/>
        <v>9490908</v>
      </c>
      <c r="AF290" s="1081">
        <f t="shared" si="104"/>
        <v>0</v>
      </c>
      <c r="AG290" s="728"/>
      <c r="AH290" s="444"/>
    </row>
    <row r="291" spans="1:34" ht="15" hidden="1" customHeight="1" x14ac:dyDescent="0.25">
      <c r="A291" s="848">
        <f t="shared" si="110"/>
        <v>13</v>
      </c>
      <c r="B291" s="833">
        <f t="shared" si="111"/>
        <v>43521</v>
      </c>
      <c r="C291" s="849">
        <f t="shared" si="112"/>
        <v>285</v>
      </c>
      <c r="D291" s="835" t="s">
        <v>46</v>
      </c>
      <c r="E291" s="836" t="s">
        <v>43</v>
      </c>
      <c r="F291" s="850">
        <v>2</v>
      </c>
      <c r="G291" s="838">
        <f t="shared" si="89"/>
        <v>2663636</v>
      </c>
      <c r="H291" s="839">
        <v>1</v>
      </c>
      <c r="I291" s="840">
        <f t="shared" si="90"/>
        <v>1931818</v>
      </c>
      <c r="J291" s="841">
        <v>2</v>
      </c>
      <c r="K291" s="946">
        <f t="shared" si="91"/>
        <v>4463636</v>
      </c>
      <c r="L291" s="948">
        <v>1</v>
      </c>
      <c r="M291" s="946">
        <f t="shared" si="92"/>
        <v>431818</v>
      </c>
      <c r="N291" s="851">
        <f t="shared" si="108"/>
        <v>6</v>
      </c>
      <c r="O291" s="844">
        <f t="shared" si="108"/>
        <v>9490908</v>
      </c>
      <c r="P291" s="844">
        <f t="shared" si="99"/>
        <v>240000</v>
      </c>
      <c r="Q291" s="846"/>
      <c r="R291" s="19"/>
      <c r="S291" s="847">
        <f t="shared" si="100"/>
        <v>1331818</v>
      </c>
      <c r="T291" s="847">
        <f t="shared" si="101"/>
        <v>1931818</v>
      </c>
      <c r="U291" s="847">
        <f t="shared" si="102"/>
        <v>2231818</v>
      </c>
      <c r="V291" s="847">
        <f t="shared" si="103"/>
        <v>431818</v>
      </c>
      <c r="W291" s="856">
        <v>43528</v>
      </c>
      <c r="X291" s="728">
        <v>9490908</v>
      </c>
      <c r="Y291" s="728"/>
      <c r="Z291" s="444"/>
      <c r="AA291" s="444"/>
      <c r="AB291" s="444"/>
      <c r="AC291" s="444"/>
      <c r="AD291" s="444"/>
      <c r="AE291" s="858">
        <f t="shared" si="109"/>
        <v>9490908</v>
      </c>
      <c r="AF291" s="1081">
        <f t="shared" si="104"/>
        <v>0</v>
      </c>
      <c r="AG291" s="728"/>
      <c r="AH291" s="444"/>
    </row>
    <row r="292" spans="1:34" ht="15" hidden="1" customHeight="1" x14ac:dyDescent="0.25">
      <c r="A292" s="848">
        <f t="shared" si="110"/>
        <v>14</v>
      </c>
      <c r="B292" s="833">
        <f t="shared" si="111"/>
        <v>43521</v>
      </c>
      <c r="C292" s="849">
        <f t="shared" si="112"/>
        <v>286</v>
      </c>
      <c r="D292" s="835" t="s">
        <v>42</v>
      </c>
      <c r="E292" s="836" t="s">
        <v>43</v>
      </c>
      <c r="F292" s="850">
        <v>4</v>
      </c>
      <c r="G292" s="838">
        <f t="shared" si="89"/>
        <v>5327272</v>
      </c>
      <c r="H292" s="839">
        <v>1</v>
      </c>
      <c r="I292" s="840">
        <f t="shared" si="90"/>
        <v>1931818</v>
      </c>
      <c r="J292" s="841">
        <v>4</v>
      </c>
      <c r="K292" s="946">
        <f t="shared" si="91"/>
        <v>8927272</v>
      </c>
      <c r="L292" s="948">
        <v>1</v>
      </c>
      <c r="M292" s="946">
        <f t="shared" si="92"/>
        <v>431818</v>
      </c>
      <c r="N292" s="851">
        <f t="shared" si="108"/>
        <v>10</v>
      </c>
      <c r="O292" s="844">
        <f t="shared" si="108"/>
        <v>16618180</v>
      </c>
      <c r="P292" s="844">
        <f t="shared" si="99"/>
        <v>400000</v>
      </c>
      <c r="Q292" s="846"/>
      <c r="R292" s="19"/>
      <c r="S292" s="847">
        <f t="shared" si="100"/>
        <v>1331818</v>
      </c>
      <c r="T292" s="847">
        <f t="shared" si="101"/>
        <v>1931818</v>
      </c>
      <c r="U292" s="847">
        <f t="shared" si="102"/>
        <v>2231818</v>
      </c>
      <c r="V292" s="847">
        <f t="shared" si="103"/>
        <v>431818</v>
      </c>
      <c r="W292" s="856">
        <v>43528</v>
      </c>
      <c r="X292" s="728">
        <v>6000000</v>
      </c>
      <c r="Y292" s="856">
        <v>43542</v>
      </c>
      <c r="Z292" s="861">
        <v>10618180</v>
      </c>
      <c r="AA292" s="444"/>
      <c r="AB292" s="444"/>
      <c r="AC292" s="444"/>
      <c r="AD292" s="444"/>
      <c r="AE292" s="858">
        <f t="shared" si="109"/>
        <v>16618180</v>
      </c>
      <c r="AF292" s="1081">
        <f t="shared" si="104"/>
        <v>0</v>
      </c>
      <c r="AG292" s="728"/>
      <c r="AH292" s="444"/>
    </row>
    <row r="293" spans="1:34" ht="15" hidden="1" customHeight="1" x14ac:dyDescent="0.25">
      <c r="A293" s="848">
        <f t="shared" si="110"/>
        <v>15</v>
      </c>
      <c r="B293" s="833">
        <f t="shared" si="111"/>
        <v>43521</v>
      </c>
      <c r="C293" s="849">
        <f t="shared" si="112"/>
        <v>287</v>
      </c>
      <c r="D293" s="835" t="s">
        <v>87</v>
      </c>
      <c r="E293" s="836" t="s">
        <v>88</v>
      </c>
      <c r="F293" s="850">
        <v>4</v>
      </c>
      <c r="G293" s="838">
        <f t="shared" si="89"/>
        <v>5327272</v>
      </c>
      <c r="H293" s="839">
        <v>1</v>
      </c>
      <c r="I293" s="840">
        <f t="shared" si="90"/>
        <v>1931818</v>
      </c>
      <c r="J293" s="841">
        <v>5</v>
      </c>
      <c r="K293" s="946">
        <f t="shared" si="91"/>
        <v>11159090</v>
      </c>
      <c r="L293" s="948"/>
      <c r="M293" s="946">
        <f t="shared" si="92"/>
        <v>0</v>
      </c>
      <c r="N293" s="851">
        <f t="shared" si="108"/>
        <v>10</v>
      </c>
      <c r="O293" s="844">
        <f>+M293+K293+I293+G293</f>
        <v>18418180</v>
      </c>
      <c r="P293" s="844">
        <f t="shared" si="99"/>
        <v>400000</v>
      </c>
      <c r="Q293" s="846"/>
      <c r="R293" s="19"/>
      <c r="S293" s="847">
        <f t="shared" si="100"/>
        <v>1331818</v>
      </c>
      <c r="T293" s="847">
        <f t="shared" si="101"/>
        <v>1931818</v>
      </c>
      <c r="U293" s="847">
        <f t="shared" si="102"/>
        <v>2231818</v>
      </c>
      <c r="V293" s="847">
        <f t="shared" si="103"/>
        <v>431818</v>
      </c>
      <c r="W293" s="856">
        <v>43524</v>
      </c>
      <c r="X293" s="728">
        <v>16000000</v>
      </c>
      <c r="Y293" s="856">
        <v>43525</v>
      </c>
      <c r="Z293" s="861">
        <v>2418180</v>
      </c>
      <c r="AA293" s="444"/>
      <c r="AB293" s="444"/>
      <c r="AC293" s="444"/>
      <c r="AD293" s="444"/>
      <c r="AE293" s="858">
        <f t="shared" si="109"/>
        <v>18418180</v>
      </c>
      <c r="AF293" s="1081">
        <f t="shared" si="104"/>
        <v>0</v>
      </c>
      <c r="AG293" s="728"/>
      <c r="AH293" s="444"/>
    </row>
    <row r="294" spans="1:34" ht="15" hidden="1" customHeight="1" x14ac:dyDescent="0.25">
      <c r="A294" s="848">
        <f t="shared" si="110"/>
        <v>16</v>
      </c>
      <c r="B294" s="833">
        <f t="shared" si="111"/>
        <v>43521</v>
      </c>
      <c r="C294" s="849">
        <f t="shared" si="112"/>
        <v>288</v>
      </c>
      <c r="D294" s="835" t="s">
        <v>101</v>
      </c>
      <c r="E294" s="836" t="s">
        <v>88</v>
      </c>
      <c r="F294" s="850">
        <v>4</v>
      </c>
      <c r="G294" s="838">
        <f t="shared" si="89"/>
        <v>5327272</v>
      </c>
      <c r="H294" s="839"/>
      <c r="I294" s="840">
        <f t="shared" si="90"/>
        <v>0</v>
      </c>
      <c r="J294" s="841">
        <v>4</v>
      </c>
      <c r="K294" s="946">
        <f t="shared" si="91"/>
        <v>8927272</v>
      </c>
      <c r="L294" s="948">
        <v>1</v>
      </c>
      <c r="M294" s="946">
        <f t="shared" si="92"/>
        <v>431818</v>
      </c>
      <c r="N294" s="851">
        <f t="shared" si="108"/>
        <v>9</v>
      </c>
      <c r="O294" s="844">
        <f>+M294+K294+I294+G294</f>
        <v>14686362</v>
      </c>
      <c r="P294" s="844">
        <f t="shared" si="99"/>
        <v>360000</v>
      </c>
      <c r="Q294" s="846"/>
      <c r="R294" s="19"/>
      <c r="S294" s="847">
        <f t="shared" si="100"/>
        <v>1331818</v>
      </c>
      <c r="T294" s="847">
        <f t="shared" si="101"/>
        <v>1931818</v>
      </c>
      <c r="U294" s="847">
        <f t="shared" si="102"/>
        <v>2231818</v>
      </c>
      <c r="V294" s="847">
        <f t="shared" si="103"/>
        <v>431818</v>
      </c>
      <c r="W294" s="856">
        <v>43522</v>
      </c>
      <c r="X294" s="728">
        <v>14686362</v>
      </c>
      <c r="Y294" s="728"/>
      <c r="Z294" s="444"/>
      <c r="AA294" s="444"/>
      <c r="AB294" s="444"/>
      <c r="AC294" s="444"/>
      <c r="AD294" s="444"/>
      <c r="AE294" s="858">
        <f t="shared" si="109"/>
        <v>14686362</v>
      </c>
      <c r="AF294" s="1081">
        <f t="shared" si="104"/>
        <v>0</v>
      </c>
      <c r="AG294" s="728"/>
      <c r="AH294" s="444"/>
    </row>
    <row r="295" spans="1:34" ht="15" hidden="1" customHeight="1" x14ac:dyDescent="0.25">
      <c r="A295" s="848">
        <f t="shared" si="110"/>
        <v>17</v>
      </c>
      <c r="B295" s="833">
        <f t="shared" si="111"/>
        <v>43521</v>
      </c>
      <c r="C295" s="849">
        <f t="shared" si="112"/>
        <v>289</v>
      </c>
      <c r="D295" s="835" t="s">
        <v>102</v>
      </c>
      <c r="E295" s="836" t="s">
        <v>88</v>
      </c>
      <c r="F295" s="850">
        <v>5</v>
      </c>
      <c r="G295" s="838">
        <f t="shared" si="89"/>
        <v>6659090</v>
      </c>
      <c r="H295" s="839"/>
      <c r="I295" s="840">
        <f t="shared" si="90"/>
        <v>0</v>
      </c>
      <c r="J295" s="841">
        <v>4</v>
      </c>
      <c r="K295" s="840">
        <f t="shared" si="91"/>
        <v>8927272</v>
      </c>
      <c r="L295" s="842">
        <v>1</v>
      </c>
      <c r="M295" s="840">
        <f t="shared" si="92"/>
        <v>431818</v>
      </c>
      <c r="N295" s="851">
        <f>+L295+J295+H295+F295</f>
        <v>10</v>
      </c>
      <c r="O295" s="844">
        <f>+M295+K295+I295+G295</f>
        <v>16018180</v>
      </c>
      <c r="P295" s="844">
        <f t="shared" si="99"/>
        <v>400000</v>
      </c>
      <c r="Q295" s="846"/>
      <c r="R295" s="19"/>
      <c r="S295" s="847">
        <f t="shared" si="100"/>
        <v>1331818</v>
      </c>
      <c r="T295" s="847">
        <f t="shared" si="101"/>
        <v>1931818</v>
      </c>
      <c r="U295" s="847">
        <f t="shared" si="102"/>
        <v>2231818</v>
      </c>
      <c r="V295" s="847">
        <f t="shared" si="103"/>
        <v>431818</v>
      </c>
      <c r="W295" s="856">
        <v>43524</v>
      </c>
      <c r="X295" s="728">
        <v>16018180</v>
      </c>
      <c r="Y295" s="728"/>
      <c r="Z295" s="444"/>
      <c r="AA295" s="444"/>
      <c r="AB295" s="444"/>
      <c r="AC295" s="444"/>
      <c r="AD295" s="444"/>
      <c r="AE295" s="858">
        <f t="shared" si="109"/>
        <v>16018180</v>
      </c>
      <c r="AF295" s="1081">
        <f t="shared" si="104"/>
        <v>0</v>
      </c>
      <c r="AG295" s="728"/>
      <c r="AH295" s="444"/>
    </row>
    <row r="296" spans="1:34" ht="15" hidden="1" customHeight="1" x14ac:dyDescent="0.25">
      <c r="A296" s="848">
        <f t="shared" si="110"/>
        <v>18</v>
      </c>
      <c r="B296" s="833">
        <f t="shared" si="111"/>
        <v>43521</v>
      </c>
      <c r="C296" s="849">
        <f t="shared" si="112"/>
        <v>290</v>
      </c>
      <c r="D296" s="835" t="s">
        <v>70</v>
      </c>
      <c r="E296" s="836" t="s">
        <v>57</v>
      </c>
      <c r="F296" s="850">
        <v>2</v>
      </c>
      <c r="G296" s="838">
        <f>F296*S296</f>
        <v>2663636</v>
      </c>
      <c r="H296" s="839"/>
      <c r="I296" s="840">
        <f t="shared" si="90"/>
        <v>0</v>
      </c>
      <c r="J296" s="841">
        <v>2</v>
      </c>
      <c r="K296" s="840">
        <f t="shared" si="91"/>
        <v>4463636</v>
      </c>
      <c r="L296" s="842">
        <v>1</v>
      </c>
      <c r="M296" s="840">
        <f t="shared" si="92"/>
        <v>431818</v>
      </c>
      <c r="N296" s="851">
        <f>+L296+J296+H296+F296</f>
        <v>5</v>
      </c>
      <c r="O296" s="844">
        <f>+M296+K296+I296+G296</f>
        <v>7559090</v>
      </c>
      <c r="P296" s="844">
        <f t="shared" si="99"/>
        <v>200000</v>
      </c>
      <c r="Q296" s="846"/>
      <c r="R296" s="19"/>
      <c r="S296" s="847">
        <f t="shared" si="100"/>
        <v>1331818</v>
      </c>
      <c r="T296" s="847">
        <f t="shared" si="101"/>
        <v>1931818</v>
      </c>
      <c r="U296" s="847">
        <f t="shared" si="102"/>
        <v>2231818</v>
      </c>
      <c r="V296" s="847">
        <f t="shared" si="103"/>
        <v>431818</v>
      </c>
      <c r="W296" s="856">
        <v>43524</v>
      </c>
      <c r="X296" s="728">
        <v>7559090</v>
      </c>
      <c r="Y296" s="728"/>
      <c r="Z296" s="444"/>
      <c r="AA296" s="444"/>
      <c r="AB296" s="444"/>
      <c r="AC296" s="444"/>
      <c r="AD296" s="444"/>
      <c r="AE296" s="858">
        <f t="shared" si="109"/>
        <v>7559090</v>
      </c>
      <c r="AF296" s="1081">
        <f t="shared" si="104"/>
        <v>0</v>
      </c>
      <c r="AG296" s="728"/>
      <c r="AH296" s="444"/>
    </row>
    <row r="297" spans="1:34" ht="15" hidden="1" customHeight="1" x14ac:dyDescent="0.25">
      <c r="A297" s="848">
        <f t="shared" si="110"/>
        <v>19</v>
      </c>
      <c r="B297" s="833">
        <f t="shared" si="111"/>
        <v>43521</v>
      </c>
      <c r="C297" s="849">
        <f t="shared" si="112"/>
        <v>291</v>
      </c>
      <c r="D297" s="835" t="s">
        <v>74</v>
      </c>
      <c r="E297" s="836" t="s">
        <v>57</v>
      </c>
      <c r="F297" s="850">
        <v>2</v>
      </c>
      <c r="G297" s="838">
        <f>F297*S298</f>
        <v>2663636</v>
      </c>
      <c r="H297" s="839">
        <v>1</v>
      </c>
      <c r="I297" s="840">
        <f>H297*T298</f>
        <v>1931818</v>
      </c>
      <c r="J297" s="841">
        <v>2</v>
      </c>
      <c r="K297" s="840">
        <f>J297*U298</f>
        <v>4463636</v>
      </c>
      <c r="L297" s="842"/>
      <c r="M297" s="840">
        <f>L297*V298</f>
        <v>0</v>
      </c>
      <c r="N297" s="851">
        <f>+L297+J297+H297+F297</f>
        <v>5</v>
      </c>
      <c r="O297" s="844">
        <f>+M297+K297+I297+G297</f>
        <v>9059090</v>
      </c>
      <c r="P297" s="844">
        <f t="shared" si="99"/>
        <v>200000</v>
      </c>
      <c r="Q297" s="846"/>
      <c r="R297" s="19"/>
      <c r="S297" s="847">
        <f t="shared" si="100"/>
        <v>1331818</v>
      </c>
      <c r="T297" s="847">
        <f t="shared" si="101"/>
        <v>1931818</v>
      </c>
      <c r="U297" s="847">
        <f t="shared" si="102"/>
        <v>2231818</v>
      </c>
      <c r="V297" s="847">
        <f t="shared" si="103"/>
        <v>431818</v>
      </c>
      <c r="W297" s="856">
        <v>43528</v>
      </c>
      <c r="X297" s="728">
        <v>9059090</v>
      </c>
      <c r="Y297" s="728"/>
      <c r="Z297" s="444"/>
      <c r="AA297" s="444"/>
      <c r="AB297" s="444"/>
      <c r="AC297" s="444"/>
      <c r="AD297" s="444"/>
      <c r="AE297" s="858">
        <f t="shared" si="109"/>
        <v>9059090</v>
      </c>
      <c r="AF297" s="1081">
        <f t="shared" si="104"/>
        <v>0</v>
      </c>
      <c r="AG297" s="728"/>
      <c r="AH297" s="444"/>
    </row>
    <row r="298" spans="1:34" ht="15" hidden="1" customHeight="1" x14ac:dyDescent="0.25">
      <c r="A298" s="848">
        <f t="shared" si="110"/>
        <v>20</v>
      </c>
      <c r="B298" s="833">
        <f t="shared" si="111"/>
        <v>43521</v>
      </c>
      <c r="C298" s="849">
        <f t="shared" si="112"/>
        <v>292</v>
      </c>
      <c r="D298" s="835" t="s">
        <v>71</v>
      </c>
      <c r="E298" s="836" t="s">
        <v>57</v>
      </c>
      <c r="F298" s="850">
        <v>2</v>
      </c>
      <c r="G298" s="838">
        <f>F298*S299</f>
        <v>2663636</v>
      </c>
      <c r="H298" s="839"/>
      <c r="I298" s="840">
        <f>H298*T299</f>
        <v>0</v>
      </c>
      <c r="J298" s="841">
        <v>2</v>
      </c>
      <c r="K298" s="840">
        <f>J298*U299</f>
        <v>4463636</v>
      </c>
      <c r="L298" s="842"/>
      <c r="M298" s="12"/>
      <c r="N298" s="851">
        <f>+L298+J298+H298+F298</f>
        <v>4</v>
      </c>
      <c r="O298" s="844">
        <f t="shared" ref="O298:O361" si="113">+M298+K298+I298+G298</f>
        <v>7127272</v>
      </c>
      <c r="P298" s="844">
        <f t="shared" si="99"/>
        <v>160000</v>
      </c>
      <c r="Q298" s="846"/>
      <c r="R298" s="19"/>
      <c r="S298" s="847">
        <f t="shared" si="100"/>
        <v>1331818</v>
      </c>
      <c r="T298" s="847">
        <f t="shared" si="101"/>
        <v>1931818</v>
      </c>
      <c r="U298" s="847">
        <f t="shared" si="102"/>
        <v>2231818</v>
      </c>
      <c r="V298" s="847">
        <f t="shared" si="103"/>
        <v>431818</v>
      </c>
      <c r="W298" s="856">
        <v>43522</v>
      </c>
      <c r="X298" s="728">
        <v>7127272</v>
      </c>
      <c r="Y298" s="728"/>
      <c r="Z298" s="444"/>
      <c r="AA298" s="444"/>
      <c r="AB298" s="444"/>
      <c r="AC298" s="444"/>
      <c r="AD298" s="444"/>
      <c r="AE298" s="858">
        <f t="shared" si="109"/>
        <v>7127272</v>
      </c>
      <c r="AF298" s="1081">
        <f t="shared" si="104"/>
        <v>0</v>
      </c>
      <c r="AG298" s="728"/>
      <c r="AH298" s="444"/>
    </row>
    <row r="299" spans="1:34" ht="15" hidden="1" customHeight="1" thickBot="1" x14ac:dyDescent="0.3">
      <c r="A299" s="848">
        <f t="shared" si="110"/>
        <v>21</v>
      </c>
      <c r="B299" s="833">
        <f t="shared" si="111"/>
        <v>43521</v>
      </c>
      <c r="C299" s="849">
        <f t="shared" si="112"/>
        <v>293</v>
      </c>
      <c r="D299" s="835" t="s">
        <v>75</v>
      </c>
      <c r="E299" s="836" t="s">
        <v>57</v>
      </c>
      <c r="F299" s="850">
        <v>2</v>
      </c>
      <c r="G299" s="838">
        <f>F299*S299</f>
        <v>2663636</v>
      </c>
      <c r="H299" s="839"/>
      <c r="I299" s="840"/>
      <c r="J299" s="841">
        <v>2</v>
      </c>
      <c r="K299" s="840">
        <f>J299*U300</f>
        <v>4463636</v>
      </c>
      <c r="L299" s="842"/>
      <c r="M299" s="840">
        <f>L298*V299</f>
        <v>0</v>
      </c>
      <c r="N299" s="851">
        <f>+L299+J299+H299+F299</f>
        <v>4</v>
      </c>
      <c r="O299" s="844">
        <f t="shared" si="113"/>
        <v>7127272</v>
      </c>
      <c r="P299" s="844">
        <f t="shared" si="99"/>
        <v>160000</v>
      </c>
      <c r="Q299" s="846"/>
      <c r="R299" s="19"/>
      <c r="S299" s="847">
        <f t="shared" si="100"/>
        <v>1331818</v>
      </c>
      <c r="T299" s="847">
        <f t="shared" si="101"/>
        <v>1931818</v>
      </c>
      <c r="U299" s="847">
        <f t="shared" si="102"/>
        <v>2231818</v>
      </c>
      <c r="V299" s="847">
        <f t="shared" si="103"/>
        <v>431818</v>
      </c>
      <c r="W299" s="856">
        <v>43522</v>
      </c>
      <c r="X299" s="728">
        <v>2000000</v>
      </c>
      <c r="Y299" s="856">
        <v>43528</v>
      </c>
      <c r="Z299" s="861">
        <v>5127272</v>
      </c>
      <c r="AA299" s="444"/>
      <c r="AB299" s="444"/>
      <c r="AC299" s="444"/>
      <c r="AD299" s="444"/>
      <c r="AE299" s="858">
        <f t="shared" si="109"/>
        <v>7127272</v>
      </c>
      <c r="AF299" s="1081">
        <f>O299-AE299</f>
        <v>0</v>
      </c>
      <c r="AG299" s="728"/>
      <c r="AH299" s="444"/>
    </row>
    <row r="300" spans="1:34" ht="15" hidden="1" customHeight="1" x14ac:dyDescent="0.25">
      <c r="A300" s="832">
        <v>1</v>
      </c>
      <c r="B300" s="833">
        <v>43522</v>
      </c>
      <c r="C300" s="956">
        <v>294</v>
      </c>
      <c r="D300" s="835" t="s">
        <v>34</v>
      </c>
      <c r="E300" s="836" t="s">
        <v>31</v>
      </c>
      <c r="F300" s="837">
        <v>4</v>
      </c>
      <c r="G300" s="838">
        <f t="shared" ref="G300:G363" si="114">F300*S300</f>
        <v>5327272</v>
      </c>
      <c r="H300" s="839"/>
      <c r="I300" s="840">
        <f t="shared" ref="I300:I363" si="115">H300*T300</f>
        <v>0</v>
      </c>
      <c r="J300" s="841">
        <v>4</v>
      </c>
      <c r="K300" s="840">
        <f t="shared" ref="K300:K363" si="116">J300*U300</f>
        <v>8927272</v>
      </c>
      <c r="L300" s="842">
        <v>1</v>
      </c>
      <c r="M300" s="840">
        <f t="shared" ref="M300:M363" si="117">L300*V300</f>
        <v>431818</v>
      </c>
      <c r="N300" s="843">
        <f t="shared" ref="N300:O362" si="118">+L300+J300+H300+F300</f>
        <v>9</v>
      </c>
      <c r="O300" s="844">
        <f t="shared" si="113"/>
        <v>14686362</v>
      </c>
      <c r="P300" s="845">
        <f t="shared" si="99"/>
        <v>360000</v>
      </c>
      <c r="Q300" s="846"/>
      <c r="R300" s="19"/>
      <c r="S300" s="847">
        <f t="shared" si="100"/>
        <v>1331818</v>
      </c>
      <c r="T300" s="847">
        <f t="shared" si="101"/>
        <v>1931818</v>
      </c>
      <c r="U300" s="847">
        <f t="shared" si="102"/>
        <v>2231818</v>
      </c>
      <c r="V300" s="847">
        <f t="shared" si="103"/>
        <v>431818</v>
      </c>
      <c r="W300" s="856">
        <v>43525</v>
      </c>
      <c r="X300" s="844">
        <v>14686362</v>
      </c>
      <c r="Y300" s="856"/>
      <c r="Z300" s="844"/>
      <c r="AA300" s="844"/>
      <c r="AB300" s="857"/>
      <c r="AC300" s="857"/>
      <c r="AD300" s="444"/>
      <c r="AE300" s="858">
        <f>X300+Z300+AB300+AD300</f>
        <v>14686362</v>
      </c>
      <c r="AF300" s="1081">
        <f t="shared" si="104"/>
        <v>0</v>
      </c>
      <c r="AG300" s="728"/>
      <c r="AH300" s="444"/>
    </row>
    <row r="301" spans="1:34" ht="15" customHeight="1" x14ac:dyDescent="0.25">
      <c r="A301" s="848">
        <f>+A300+1</f>
        <v>2</v>
      </c>
      <c r="B301" s="833">
        <f t="shared" ref="B301:B314" si="119">+B300</f>
        <v>43522</v>
      </c>
      <c r="C301" s="953">
        <f>+C300+1</f>
        <v>295</v>
      </c>
      <c r="D301" s="835" t="s">
        <v>82</v>
      </c>
      <c r="E301" s="836" t="s">
        <v>31</v>
      </c>
      <c r="F301" s="850">
        <v>3</v>
      </c>
      <c r="G301" s="838">
        <f t="shared" si="114"/>
        <v>3995454</v>
      </c>
      <c r="H301" s="839"/>
      <c r="I301" s="840">
        <f t="shared" si="115"/>
        <v>0</v>
      </c>
      <c r="J301" s="841">
        <v>4</v>
      </c>
      <c r="K301" s="840">
        <f t="shared" si="116"/>
        <v>8927272</v>
      </c>
      <c r="L301" s="842">
        <v>1</v>
      </c>
      <c r="M301" s="840">
        <f t="shared" si="117"/>
        <v>431818</v>
      </c>
      <c r="N301" s="851">
        <f t="shared" si="118"/>
        <v>8</v>
      </c>
      <c r="O301" s="844">
        <f t="shared" si="113"/>
        <v>13354544</v>
      </c>
      <c r="P301" s="845">
        <f t="shared" si="99"/>
        <v>320000</v>
      </c>
      <c r="Q301" s="846"/>
      <c r="R301" s="19"/>
      <c r="S301" s="847">
        <f t="shared" si="100"/>
        <v>1331818</v>
      </c>
      <c r="T301" s="847">
        <f t="shared" si="101"/>
        <v>1931818</v>
      </c>
      <c r="U301" s="847">
        <f t="shared" si="102"/>
        <v>2231818</v>
      </c>
      <c r="V301" s="847">
        <f t="shared" si="103"/>
        <v>431818</v>
      </c>
      <c r="W301" s="856"/>
      <c r="X301" s="844"/>
      <c r="Y301" s="856"/>
      <c r="Z301" s="844">
        <v>0</v>
      </c>
      <c r="AA301" s="844"/>
      <c r="AB301" s="857"/>
      <c r="AC301" s="857"/>
      <c r="AD301" s="444"/>
      <c r="AE301" s="858">
        <f t="shared" ref="AE301:AE314" si="120">X301+Z301+AB301+AD301</f>
        <v>0</v>
      </c>
      <c r="AF301" s="1082">
        <f t="shared" si="104"/>
        <v>13354544</v>
      </c>
      <c r="AG301" s="788" t="s">
        <v>188</v>
      </c>
      <c r="AH301" s="444"/>
    </row>
    <row r="302" spans="1:34" ht="15" hidden="1" customHeight="1" x14ac:dyDescent="0.25">
      <c r="A302" s="848">
        <f t="shared" ref="A302:A314" si="121">+A301+1</f>
        <v>3</v>
      </c>
      <c r="B302" s="833">
        <f t="shared" si="119"/>
        <v>43522</v>
      </c>
      <c r="C302" s="953">
        <f t="shared" ref="C302:C314" si="122">+C301+1</f>
        <v>296</v>
      </c>
      <c r="D302" s="852" t="s">
        <v>172</v>
      </c>
      <c r="E302" s="836" t="s">
        <v>31</v>
      </c>
      <c r="F302" s="850">
        <v>2</v>
      </c>
      <c r="G302" s="838">
        <f t="shared" si="114"/>
        <v>2663636</v>
      </c>
      <c r="H302" s="839"/>
      <c r="I302" s="840">
        <f t="shared" si="115"/>
        <v>0</v>
      </c>
      <c r="J302" s="841">
        <v>2</v>
      </c>
      <c r="K302" s="840">
        <f t="shared" si="116"/>
        <v>4463636</v>
      </c>
      <c r="L302" s="842">
        <v>1</v>
      </c>
      <c r="M302" s="840">
        <f t="shared" si="117"/>
        <v>431818</v>
      </c>
      <c r="N302" s="851">
        <f t="shared" si="118"/>
        <v>5</v>
      </c>
      <c r="O302" s="844">
        <f t="shared" si="113"/>
        <v>7559090</v>
      </c>
      <c r="P302" s="845">
        <f t="shared" si="99"/>
        <v>200000</v>
      </c>
      <c r="Q302" s="846"/>
      <c r="R302" s="19"/>
      <c r="S302" s="847">
        <f t="shared" si="100"/>
        <v>1331818</v>
      </c>
      <c r="T302" s="847">
        <f t="shared" si="101"/>
        <v>1931818</v>
      </c>
      <c r="U302" s="847">
        <f t="shared" si="102"/>
        <v>2231818</v>
      </c>
      <c r="V302" s="847">
        <f t="shared" si="103"/>
        <v>431818</v>
      </c>
      <c r="W302" s="856">
        <v>43511</v>
      </c>
      <c r="X302" s="844">
        <v>1290912</v>
      </c>
      <c r="Y302" s="856">
        <v>43529</v>
      </c>
      <c r="Z302" s="844">
        <v>6268178</v>
      </c>
      <c r="AA302" s="844"/>
      <c r="AB302" s="857"/>
      <c r="AC302" s="857"/>
      <c r="AD302" s="444"/>
      <c r="AE302" s="858">
        <f t="shared" si="120"/>
        <v>7559090</v>
      </c>
      <c r="AF302" s="1081">
        <f t="shared" si="104"/>
        <v>0</v>
      </c>
      <c r="AG302" s="922"/>
      <c r="AH302" s="444"/>
    </row>
    <row r="303" spans="1:34" ht="15" hidden="1" customHeight="1" x14ac:dyDescent="0.25">
      <c r="A303" s="848">
        <f t="shared" si="121"/>
        <v>4</v>
      </c>
      <c r="B303" s="833">
        <f t="shared" si="119"/>
        <v>43522</v>
      </c>
      <c r="C303" s="953">
        <f t="shared" si="122"/>
        <v>297</v>
      </c>
      <c r="D303" s="835" t="s">
        <v>35</v>
      </c>
      <c r="E303" s="836" t="s">
        <v>31</v>
      </c>
      <c r="F303" s="850">
        <v>2</v>
      </c>
      <c r="G303" s="838">
        <f t="shared" si="114"/>
        <v>2663636</v>
      </c>
      <c r="H303" s="839"/>
      <c r="I303" s="840">
        <f t="shared" si="115"/>
        <v>0</v>
      </c>
      <c r="J303" s="841">
        <v>2</v>
      </c>
      <c r="K303" s="840">
        <f t="shared" si="116"/>
        <v>4463636</v>
      </c>
      <c r="L303" s="842">
        <v>1</v>
      </c>
      <c r="M303" s="840">
        <f t="shared" si="117"/>
        <v>431818</v>
      </c>
      <c r="N303" s="851">
        <f t="shared" si="118"/>
        <v>5</v>
      </c>
      <c r="O303" s="844">
        <f t="shared" si="113"/>
        <v>7559090</v>
      </c>
      <c r="P303" s="845">
        <f t="shared" si="99"/>
        <v>200000</v>
      </c>
      <c r="Q303" s="846"/>
      <c r="R303" s="19"/>
      <c r="S303" s="847">
        <f t="shared" si="100"/>
        <v>1331818</v>
      </c>
      <c r="T303" s="847">
        <f t="shared" si="101"/>
        <v>1931818</v>
      </c>
      <c r="U303" s="847">
        <f t="shared" si="102"/>
        <v>2231818</v>
      </c>
      <c r="V303" s="847">
        <f t="shared" si="103"/>
        <v>431818</v>
      </c>
      <c r="W303" s="856">
        <v>43551</v>
      </c>
      <c r="X303" s="844">
        <v>7559090</v>
      </c>
      <c r="Y303" s="834"/>
      <c r="Z303" s="844"/>
      <c r="AA303" s="844"/>
      <c r="AB303" s="857"/>
      <c r="AC303" s="857"/>
      <c r="AD303" s="444"/>
      <c r="AE303" s="858">
        <f t="shared" si="120"/>
        <v>7559090</v>
      </c>
      <c r="AF303" s="1081">
        <f t="shared" si="104"/>
        <v>0</v>
      </c>
      <c r="AG303" s="922"/>
      <c r="AH303" s="444"/>
    </row>
    <row r="304" spans="1:34" ht="15" hidden="1" customHeight="1" x14ac:dyDescent="0.25">
      <c r="A304" s="848">
        <f t="shared" si="121"/>
        <v>5</v>
      </c>
      <c r="B304" s="833">
        <f t="shared" si="119"/>
        <v>43522</v>
      </c>
      <c r="C304" s="953">
        <f t="shared" si="122"/>
        <v>298</v>
      </c>
      <c r="D304" s="835" t="s">
        <v>49</v>
      </c>
      <c r="E304" s="836" t="s">
        <v>43</v>
      </c>
      <c r="F304" s="850">
        <v>2</v>
      </c>
      <c r="G304" s="838">
        <f t="shared" si="114"/>
        <v>2663636</v>
      </c>
      <c r="H304" s="839"/>
      <c r="I304" s="840">
        <f t="shared" si="115"/>
        <v>0</v>
      </c>
      <c r="J304" s="841">
        <v>2</v>
      </c>
      <c r="K304" s="840">
        <f t="shared" si="116"/>
        <v>4463636</v>
      </c>
      <c r="L304" s="842">
        <v>5</v>
      </c>
      <c r="M304" s="840">
        <f t="shared" si="117"/>
        <v>2159090</v>
      </c>
      <c r="N304" s="851">
        <f t="shared" si="118"/>
        <v>9</v>
      </c>
      <c r="O304" s="844">
        <f t="shared" si="113"/>
        <v>9286362</v>
      </c>
      <c r="P304" s="845">
        <f t="shared" si="99"/>
        <v>360000</v>
      </c>
      <c r="Q304" s="846"/>
      <c r="R304" s="19"/>
      <c r="S304" s="847">
        <f t="shared" si="100"/>
        <v>1331818</v>
      </c>
      <c r="T304" s="847">
        <f t="shared" si="101"/>
        <v>1931818</v>
      </c>
      <c r="U304" s="847">
        <f t="shared" si="102"/>
        <v>2231818</v>
      </c>
      <c r="V304" s="847">
        <f t="shared" si="103"/>
        <v>431818</v>
      </c>
      <c r="W304" s="856">
        <v>43528</v>
      </c>
      <c r="X304" s="844">
        <v>9286362</v>
      </c>
      <c r="Y304" s="844"/>
      <c r="Z304" s="844"/>
      <c r="AA304" s="844"/>
      <c r="AB304" s="857"/>
      <c r="AC304" s="857"/>
      <c r="AD304" s="444"/>
      <c r="AE304" s="858">
        <f t="shared" si="120"/>
        <v>9286362</v>
      </c>
      <c r="AF304" s="1081">
        <f t="shared" si="104"/>
        <v>0</v>
      </c>
      <c r="AG304" s="728"/>
      <c r="AH304" s="444"/>
    </row>
    <row r="305" spans="1:34" ht="15" hidden="1" customHeight="1" x14ac:dyDescent="0.25">
      <c r="A305" s="848">
        <f t="shared" si="121"/>
        <v>6</v>
      </c>
      <c r="B305" s="833">
        <f t="shared" si="119"/>
        <v>43522</v>
      </c>
      <c r="C305" s="953">
        <f t="shared" si="122"/>
        <v>299</v>
      </c>
      <c r="D305" s="835" t="s">
        <v>54</v>
      </c>
      <c r="E305" s="836" t="s">
        <v>43</v>
      </c>
      <c r="F305" s="850">
        <v>4</v>
      </c>
      <c r="G305" s="838">
        <f t="shared" si="114"/>
        <v>5327272</v>
      </c>
      <c r="H305" s="839">
        <v>1</v>
      </c>
      <c r="I305" s="840">
        <f t="shared" si="115"/>
        <v>1931818</v>
      </c>
      <c r="J305" s="841">
        <v>4</v>
      </c>
      <c r="K305" s="840">
        <f t="shared" si="116"/>
        <v>8927272</v>
      </c>
      <c r="L305" s="842">
        <v>1</v>
      </c>
      <c r="M305" s="840">
        <f t="shared" si="117"/>
        <v>431818</v>
      </c>
      <c r="N305" s="851">
        <f t="shared" si="118"/>
        <v>10</v>
      </c>
      <c r="O305" s="844">
        <f t="shared" si="113"/>
        <v>16618180</v>
      </c>
      <c r="P305" s="845">
        <f t="shared" si="99"/>
        <v>400000</v>
      </c>
      <c r="Q305" s="846"/>
      <c r="R305" s="19"/>
      <c r="S305" s="847">
        <f t="shared" si="100"/>
        <v>1331818</v>
      </c>
      <c r="T305" s="847">
        <f t="shared" si="101"/>
        <v>1931818</v>
      </c>
      <c r="U305" s="847">
        <f t="shared" si="102"/>
        <v>2231818</v>
      </c>
      <c r="V305" s="847">
        <f t="shared" si="103"/>
        <v>431818</v>
      </c>
      <c r="W305" s="856">
        <v>43530</v>
      </c>
      <c r="X305" s="844">
        <v>16618180</v>
      </c>
      <c r="Y305" s="844"/>
      <c r="Z305" s="844"/>
      <c r="AA305" s="844"/>
      <c r="AB305" s="857"/>
      <c r="AC305" s="857"/>
      <c r="AD305" s="444"/>
      <c r="AE305" s="858">
        <f t="shared" si="120"/>
        <v>16618180</v>
      </c>
      <c r="AF305" s="1081">
        <f t="shared" si="104"/>
        <v>0</v>
      </c>
      <c r="AG305" s="728"/>
      <c r="AH305" s="444"/>
    </row>
    <row r="306" spans="1:34" ht="15" hidden="1" customHeight="1" x14ac:dyDescent="0.25">
      <c r="A306" s="848">
        <f t="shared" si="121"/>
        <v>7</v>
      </c>
      <c r="B306" s="833">
        <f t="shared" si="119"/>
        <v>43522</v>
      </c>
      <c r="C306" s="953">
        <f t="shared" si="122"/>
        <v>300</v>
      </c>
      <c r="D306" s="835" t="s">
        <v>83</v>
      </c>
      <c r="E306" s="836" t="s">
        <v>43</v>
      </c>
      <c r="F306" s="850">
        <v>4</v>
      </c>
      <c r="G306" s="838">
        <f t="shared" si="114"/>
        <v>5327272</v>
      </c>
      <c r="H306" s="839">
        <v>1</v>
      </c>
      <c r="I306" s="840">
        <f t="shared" si="115"/>
        <v>1931818</v>
      </c>
      <c r="J306" s="841">
        <v>3</v>
      </c>
      <c r="K306" s="840">
        <f t="shared" si="116"/>
        <v>6695454</v>
      </c>
      <c r="L306" s="842">
        <v>1</v>
      </c>
      <c r="M306" s="840">
        <f t="shared" si="117"/>
        <v>431818</v>
      </c>
      <c r="N306" s="851">
        <f t="shared" si="118"/>
        <v>9</v>
      </c>
      <c r="O306" s="844">
        <f t="shared" si="113"/>
        <v>14386362</v>
      </c>
      <c r="P306" s="845">
        <f t="shared" si="99"/>
        <v>360000</v>
      </c>
      <c r="Q306" s="846"/>
      <c r="R306" s="19"/>
      <c r="S306" s="847">
        <f t="shared" si="100"/>
        <v>1331818</v>
      </c>
      <c r="T306" s="847">
        <f t="shared" si="101"/>
        <v>1931818</v>
      </c>
      <c r="U306" s="847">
        <f t="shared" si="102"/>
        <v>2231818</v>
      </c>
      <c r="V306" s="847">
        <f t="shared" si="103"/>
        <v>431818</v>
      </c>
      <c r="W306" s="856">
        <v>43530</v>
      </c>
      <c r="X306" s="844">
        <v>14386362</v>
      </c>
      <c r="Y306" s="844"/>
      <c r="Z306" s="844"/>
      <c r="AA306" s="844"/>
      <c r="AB306" s="857"/>
      <c r="AC306" s="857"/>
      <c r="AD306" s="444"/>
      <c r="AE306" s="858">
        <f t="shared" si="120"/>
        <v>14386362</v>
      </c>
      <c r="AF306" s="1081">
        <f t="shared" si="104"/>
        <v>0</v>
      </c>
      <c r="AG306" s="728"/>
      <c r="AH306" s="444"/>
    </row>
    <row r="307" spans="1:34" ht="15" customHeight="1" thickBot="1" x14ac:dyDescent="0.3">
      <c r="A307" s="848">
        <f t="shared" si="121"/>
        <v>8</v>
      </c>
      <c r="B307" s="833">
        <f t="shared" si="119"/>
        <v>43522</v>
      </c>
      <c r="C307" s="953">
        <f t="shared" si="122"/>
        <v>301</v>
      </c>
      <c r="D307" s="835" t="s">
        <v>52</v>
      </c>
      <c r="E307" s="836" t="s">
        <v>43</v>
      </c>
      <c r="F307" s="850">
        <v>4</v>
      </c>
      <c r="G307" s="838">
        <f t="shared" si="114"/>
        <v>5327272</v>
      </c>
      <c r="H307" s="839"/>
      <c r="I307" s="840">
        <f t="shared" si="115"/>
        <v>0</v>
      </c>
      <c r="J307" s="841">
        <v>4</v>
      </c>
      <c r="K307" s="840">
        <f t="shared" si="116"/>
        <v>8927272</v>
      </c>
      <c r="L307" s="842"/>
      <c r="M307" s="840">
        <f t="shared" si="117"/>
        <v>0</v>
      </c>
      <c r="N307" s="851">
        <f t="shared" si="118"/>
        <v>8</v>
      </c>
      <c r="O307" s="844">
        <f t="shared" si="113"/>
        <v>14254544</v>
      </c>
      <c r="P307" s="845">
        <f t="shared" si="99"/>
        <v>320000</v>
      </c>
      <c r="Q307" s="846"/>
      <c r="R307" s="19"/>
      <c r="S307" s="847">
        <f t="shared" si="100"/>
        <v>1331818</v>
      </c>
      <c r="T307" s="847">
        <f t="shared" si="101"/>
        <v>1931818</v>
      </c>
      <c r="U307" s="847">
        <f t="shared" si="102"/>
        <v>2231818</v>
      </c>
      <c r="V307" s="847">
        <f t="shared" si="103"/>
        <v>431818</v>
      </c>
      <c r="W307" s="856">
        <v>43510</v>
      </c>
      <c r="X307" s="860">
        <v>8381180</v>
      </c>
      <c r="Y307" s="856">
        <v>43524</v>
      </c>
      <c r="Z307" s="860">
        <v>5872724</v>
      </c>
      <c r="AA307" s="860"/>
      <c r="AB307" s="860"/>
      <c r="AC307" s="860"/>
      <c r="AD307" s="860"/>
      <c r="AE307" s="858">
        <f t="shared" si="120"/>
        <v>14253904</v>
      </c>
      <c r="AF307" s="1081">
        <f t="shared" si="104"/>
        <v>640</v>
      </c>
      <c r="AG307" s="728"/>
      <c r="AH307" s="444"/>
    </row>
    <row r="308" spans="1:34" ht="15" hidden="1" customHeight="1" x14ac:dyDescent="0.25">
      <c r="A308" s="848">
        <f t="shared" si="121"/>
        <v>9</v>
      </c>
      <c r="B308" s="833">
        <f t="shared" si="119"/>
        <v>43522</v>
      </c>
      <c r="C308" s="953">
        <f t="shared" si="122"/>
        <v>302</v>
      </c>
      <c r="D308" s="835" t="s">
        <v>199</v>
      </c>
      <c r="E308" s="836" t="s">
        <v>88</v>
      </c>
      <c r="F308" s="850">
        <v>2</v>
      </c>
      <c r="G308" s="838">
        <f t="shared" si="114"/>
        <v>2663636</v>
      </c>
      <c r="H308" s="839">
        <v>1</v>
      </c>
      <c r="I308" s="840">
        <f t="shared" si="115"/>
        <v>1931818</v>
      </c>
      <c r="J308" s="841">
        <v>1</v>
      </c>
      <c r="K308" s="840">
        <f t="shared" si="116"/>
        <v>2231818</v>
      </c>
      <c r="L308" s="842">
        <v>1</v>
      </c>
      <c r="M308" s="840">
        <f t="shared" si="117"/>
        <v>431818</v>
      </c>
      <c r="N308" s="851">
        <f t="shared" si="118"/>
        <v>5</v>
      </c>
      <c r="O308" s="844">
        <f t="shared" si="113"/>
        <v>7259090</v>
      </c>
      <c r="P308" s="845">
        <f t="shared" si="99"/>
        <v>200000</v>
      </c>
      <c r="Q308" s="846"/>
      <c r="R308" s="19"/>
      <c r="S308" s="847">
        <f t="shared" si="100"/>
        <v>1331818</v>
      </c>
      <c r="T308" s="847">
        <f t="shared" si="101"/>
        <v>1931818</v>
      </c>
      <c r="U308" s="847">
        <f t="shared" si="102"/>
        <v>2231818</v>
      </c>
      <c r="V308" s="847">
        <f t="shared" si="103"/>
        <v>431818</v>
      </c>
      <c r="W308" s="856">
        <v>43524</v>
      </c>
      <c r="X308" s="728">
        <v>2000000</v>
      </c>
      <c r="Y308" s="856">
        <v>43536</v>
      </c>
      <c r="Z308" s="861">
        <v>5259090</v>
      </c>
      <c r="AA308" s="444"/>
      <c r="AB308" s="444"/>
      <c r="AC308" s="444"/>
      <c r="AD308" s="444"/>
      <c r="AE308" s="858">
        <f t="shared" si="120"/>
        <v>7259090</v>
      </c>
      <c r="AF308" s="1081">
        <f t="shared" si="104"/>
        <v>0</v>
      </c>
      <c r="AG308" s="728"/>
      <c r="AH308" s="444"/>
    </row>
    <row r="309" spans="1:34" ht="15" hidden="1" customHeight="1" x14ac:dyDescent="0.25">
      <c r="A309" s="848">
        <f t="shared" si="121"/>
        <v>10</v>
      </c>
      <c r="B309" s="833">
        <f t="shared" si="119"/>
        <v>43522</v>
      </c>
      <c r="C309" s="953">
        <f t="shared" si="122"/>
        <v>303</v>
      </c>
      <c r="D309" s="835" t="s">
        <v>177</v>
      </c>
      <c r="E309" s="836" t="s">
        <v>88</v>
      </c>
      <c r="F309" s="850">
        <v>2</v>
      </c>
      <c r="G309" s="838">
        <f t="shared" si="114"/>
        <v>2663636</v>
      </c>
      <c r="H309" s="839"/>
      <c r="I309" s="840">
        <f t="shared" si="115"/>
        <v>0</v>
      </c>
      <c r="J309" s="841">
        <v>2</v>
      </c>
      <c r="K309" s="840">
        <f t="shared" si="116"/>
        <v>4463636</v>
      </c>
      <c r="L309" s="842">
        <v>1</v>
      </c>
      <c r="M309" s="840">
        <f t="shared" si="117"/>
        <v>431818</v>
      </c>
      <c r="N309" s="851">
        <f t="shared" si="118"/>
        <v>5</v>
      </c>
      <c r="O309" s="844">
        <f t="shared" si="113"/>
        <v>7559090</v>
      </c>
      <c r="P309" s="845">
        <f t="shared" si="99"/>
        <v>200000</v>
      </c>
      <c r="Q309" s="846"/>
      <c r="R309" s="19"/>
      <c r="S309" s="847">
        <f t="shared" si="100"/>
        <v>1331818</v>
      </c>
      <c r="T309" s="847">
        <f t="shared" si="101"/>
        <v>1931818</v>
      </c>
      <c r="U309" s="847">
        <f t="shared" si="102"/>
        <v>2231818</v>
      </c>
      <c r="V309" s="847">
        <f t="shared" si="103"/>
        <v>431818</v>
      </c>
      <c r="W309" s="856">
        <v>43528</v>
      </c>
      <c r="X309" s="860">
        <v>7559090</v>
      </c>
      <c r="Y309" s="860"/>
      <c r="Z309" s="860"/>
      <c r="AA309" s="860"/>
      <c r="AB309" s="860"/>
      <c r="AC309" s="860"/>
      <c r="AD309" s="860"/>
      <c r="AE309" s="858">
        <f t="shared" si="120"/>
        <v>7559090</v>
      </c>
      <c r="AF309" s="1081">
        <f t="shared" si="104"/>
        <v>0</v>
      </c>
      <c r="AG309" s="728"/>
      <c r="AH309" s="444"/>
    </row>
    <row r="310" spans="1:34" ht="15" hidden="1" customHeight="1" x14ac:dyDescent="0.25">
      <c r="A310" s="848">
        <f t="shared" si="121"/>
        <v>11</v>
      </c>
      <c r="B310" s="833">
        <f t="shared" si="119"/>
        <v>43522</v>
      </c>
      <c r="C310" s="953">
        <f t="shared" si="122"/>
        <v>304</v>
      </c>
      <c r="D310" s="835" t="s">
        <v>89</v>
      </c>
      <c r="E310" s="836" t="s">
        <v>88</v>
      </c>
      <c r="F310" s="850">
        <v>5</v>
      </c>
      <c r="G310" s="838">
        <f t="shared" si="114"/>
        <v>6659090</v>
      </c>
      <c r="H310" s="839"/>
      <c r="I310" s="840">
        <f t="shared" si="115"/>
        <v>0</v>
      </c>
      <c r="J310" s="841">
        <v>4</v>
      </c>
      <c r="K310" s="840">
        <f t="shared" si="116"/>
        <v>8927272</v>
      </c>
      <c r="L310" s="842">
        <v>1</v>
      </c>
      <c r="M310" s="840">
        <f t="shared" si="117"/>
        <v>431818</v>
      </c>
      <c r="N310" s="851">
        <f t="shared" si="118"/>
        <v>10</v>
      </c>
      <c r="O310" s="844">
        <f t="shared" si="113"/>
        <v>16018180</v>
      </c>
      <c r="P310" s="845">
        <f t="shared" si="99"/>
        <v>400000</v>
      </c>
      <c r="Q310" s="846"/>
      <c r="R310" s="19"/>
      <c r="S310" s="847">
        <f t="shared" si="100"/>
        <v>1331818</v>
      </c>
      <c r="T310" s="847">
        <f t="shared" si="101"/>
        <v>1931818</v>
      </c>
      <c r="U310" s="847">
        <f t="shared" si="102"/>
        <v>2231818</v>
      </c>
      <c r="V310" s="847">
        <f t="shared" si="103"/>
        <v>431818</v>
      </c>
      <c r="W310" s="856">
        <v>43524</v>
      </c>
      <c r="X310" s="728">
        <v>5018180</v>
      </c>
      <c r="Y310" s="856">
        <v>43530</v>
      </c>
      <c r="Z310" s="861">
        <v>11000000</v>
      </c>
      <c r="AA310" s="444"/>
      <c r="AB310" s="444"/>
      <c r="AC310" s="444"/>
      <c r="AD310" s="444"/>
      <c r="AE310" s="858">
        <f t="shared" si="120"/>
        <v>16018180</v>
      </c>
      <c r="AF310" s="1081">
        <f t="shared" si="104"/>
        <v>0</v>
      </c>
      <c r="AG310" s="728"/>
      <c r="AH310" s="444"/>
    </row>
    <row r="311" spans="1:34" ht="15" hidden="1" customHeight="1" x14ac:dyDescent="0.25">
      <c r="A311" s="848">
        <f t="shared" si="121"/>
        <v>12</v>
      </c>
      <c r="B311" s="833">
        <f t="shared" si="119"/>
        <v>43522</v>
      </c>
      <c r="C311" s="953">
        <f t="shared" si="122"/>
        <v>305</v>
      </c>
      <c r="D311" s="835" t="s">
        <v>58</v>
      </c>
      <c r="E311" s="836" t="s">
        <v>57</v>
      </c>
      <c r="F311" s="850">
        <v>1</v>
      </c>
      <c r="G311" s="838">
        <f t="shared" si="114"/>
        <v>1331818</v>
      </c>
      <c r="H311" s="839">
        <v>1</v>
      </c>
      <c r="I311" s="840">
        <f t="shared" si="115"/>
        <v>1931818</v>
      </c>
      <c r="J311" s="841">
        <v>2</v>
      </c>
      <c r="K311" s="840">
        <f t="shared" si="116"/>
        <v>4463636</v>
      </c>
      <c r="L311" s="842"/>
      <c r="M311" s="840">
        <f t="shared" si="117"/>
        <v>0</v>
      </c>
      <c r="N311" s="851">
        <f t="shared" si="118"/>
        <v>4</v>
      </c>
      <c r="O311" s="844">
        <f t="shared" si="113"/>
        <v>7727272</v>
      </c>
      <c r="P311" s="845">
        <f t="shared" si="99"/>
        <v>160000</v>
      </c>
      <c r="Q311" s="846"/>
      <c r="R311" s="19"/>
      <c r="S311" s="847">
        <f t="shared" si="100"/>
        <v>1331818</v>
      </c>
      <c r="T311" s="847">
        <f t="shared" si="101"/>
        <v>1931818</v>
      </c>
      <c r="U311" s="847">
        <f t="shared" si="102"/>
        <v>2231818</v>
      </c>
      <c r="V311" s="847">
        <f t="shared" si="103"/>
        <v>431818</v>
      </c>
      <c r="W311" s="856">
        <v>43524</v>
      </c>
      <c r="X311" s="728">
        <v>7727272</v>
      </c>
      <c r="Y311" s="728"/>
      <c r="Z311" s="444"/>
      <c r="AA311" s="444"/>
      <c r="AB311" s="444"/>
      <c r="AC311" s="444"/>
      <c r="AD311" s="444"/>
      <c r="AE311" s="858">
        <f t="shared" si="120"/>
        <v>7727272</v>
      </c>
      <c r="AF311" s="1081">
        <f t="shared" si="104"/>
        <v>0</v>
      </c>
      <c r="AG311" s="728"/>
      <c r="AH311" s="444"/>
    </row>
    <row r="312" spans="1:34" ht="15" hidden="1" customHeight="1" x14ac:dyDescent="0.25">
      <c r="A312" s="848">
        <f t="shared" si="121"/>
        <v>13</v>
      </c>
      <c r="B312" s="833">
        <f t="shared" si="119"/>
        <v>43522</v>
      </c>
      <c r="C312" s="953">
        <f t="shared" si="122"/>
        <v>306</v>
      </c>
      <c r="D312" s="835" t="s">
        <v>73</v>
      </c>
      <c r="E312" s="836" t="s">
        <v>57</v>
      </c>
      <c r="F312" s="850">
        <v>1</v>
      </c>
      <c r="G312" s="838">
        <f t="shared" si="114"/>
        <v>1331818</v>
      </c>
      <c r="H312" s="839">
        <v>1</v>
      </c>
      <c r="I312" s="840">
        <f t="shared" si="115"/>
        <v>1931818</v>
      </c>
      <c r="J312" s="841">
        <v>1</v>
      </c>
      <c r="K312" s="840">
        <f t="shared" si="116"/>
        <v>2231818</v>
      </c>
      <c r="L312" s="842"/>
      <c r="M312" s="840">
        <f t="shared" si="117"/>
        <v>0</v>
      </c>
      <c r="N312" s="851">
        <f t="shared" si="118"/>
        <v>3</v>
      </c>
      <c r="O312" s="844">
        <f t="shared" si="113"/>
        <v>5495454</v>
      </c>
      <c r="P312" s="845">
        <f t="shared" si="99"/>
        <v>120000</v>
      </c>
      <c r="Q312" s="846"/>
      <c r="R312" s="19"/>
      <c r="S312" s="847">
        <f t="shared" si="100"/>
        <v>1331818</v>
      </c>
      <c r="T312" s="847">
        <f t="shared" si="101"/>
        <v>1931818</v>
      </c>
      <c r="U312" s="847">
        <f t="shared" si="102"/>
        <v>2231818</v>
      </c>
      <c r="V312" s="847">
        <f t="shared" si="103"/>
        <v>431818</v>
      </c>
      <c r="W312" s="856">
        <v>43524</v>
      </c>
      <c r="X312" s="728">
        <v>5495454</v>
      </c>
      <c r="Y312" s="728"/>
      <c r="Z312" s="444"/>
      <c r="AA312" s="444"/>
      <c r="AB312" s="444"/>
      <c r="AC312" s="444"/>
      <c r="AD312" s="444"/>
      <c r="AE312" s="858">
        <f t="shared" si="120"/>
        <v>5495454</v>
      </c>
      <c r="AF312" s="1081">
        <f t="shared" si="104"/>
        <v>0</v>
      </c>
      <c r="AG312" s="728"/>
      <c r="AH312" s="787"/>
    </row>
    <row r="313" spans="1:34" ht="15" hidden="1" customHeight="1" x14ac:dyDescent="0.25">
      <c r="A313" s="848">
        <f t="shared" si="121"/>
        <v>14</v>
      </c>
      <c r="B313" s="833">
        <f t="shared" si="119"/>
        <v>43522</v>
      </c>
      <c r="C313" s="953">
        <f t="shared" si="122"/>
        <v>307</v>
      </c>
      <c r="D313" s="835" t="s">
        <v>103</v>
      </c>
      <c r="E313" s="836" t="s">
        <v>57</v>
      </c>
      <c r="F313" s="850"/>
      <c r="G313" s="838">
        <f t="shared" si="114"/>
        <v>0</v>
      </c>
      <c r="H313" s="839">
        <v>1</v>
      </c>
      <c r="I313" s="840">
        <f t="shared" si="115"/>
        <v>1931818</v>
      </c>
      <c r="J313" s="841"/>
      <c r="K313" s="840">
        <f t="shared" si="116"/>
        <v>0</v>
      </c>
      <c r="L313" s="842"/>
      <c r="M313" s="840">
        <f t="shared" si="117"/>
        <v>0</v>
      </c>
      <c r="N313" s="851">
        <f t="shared" si="118"/>
        <v>1</v>
      </c>
      <c r="O313" s="844">
        <f t="shared" si="113"/>
        <v>1931818</v>
      </c>
      <c r="P313" s="845">
        <f t="shared" si="99"/>
        <v>40000</v>
      </c>
      <c r="Q313" s="846"/>
      <c r="R313" s="19"/>
      <c r="S313" s="847">
        <f t="shared" si="100"/>
        <v>1331818</v>
      </c>
      <c r="T313" s="847">
        <f t="shared" si="101"/>
        <v>1931818</v>
      </c>
      <c r="U313" s="847">
        <f t="shared" si="102"/>
        <v>2231818</v>
      </c>
      <c r="V313" s="847">
        <f t="shared" si="103"/>
        <v>431818</v>
      </c>
      <c r="W313" s="856">
        <v>43524</v>
      </c>
      <c r="X313" s="728">
        <v>1931818</v>
      </c>
      <c r="Y313" s="728"/>
      <c r="Z313" s="444"/>
      <c r="AA313" s="444"/>
      <c r="AB313" s="444"/>
      <c r="AC313" s="444"/>
      <c r="AD313" s="444"/>
      <c r="AE313" s="858">
        <f t="shared" si="120"/>
        <v>1931818</v>
      </c>
      <c r="AF313" s="1081">
        <f t="shared" si="104"/>
        <v>0</v>
      </c>
      <c r="AG313" s="728"/>
      <c r="AH313" s="444"/>
    </row>
    <row r="314" spans="1:34" ht="15" hidden="1" customHeight="1" thickBot="1" x14ac:dyDescent="0.3">
      <c r="A314" s="848">
        <f t="shared" si="121"/>
        <v>15</v>
      </c>
      <c r="B314" s="833">
        <f t="shared" si="119"/>
        <v>43522</v>
      </c>
      <c r="C314" s="953">
        <f t="shared" si="122"/>
        <v>308</v>
      </c>
      <c r="D314" s="835" t="s">
        <v>174</v>
      </c>
      <c r="E314" s="836" t="s">
        <v>57</v>
      </c>
      <c r="F314" s="850">
        <v>2</v>
      </c>
      <c r="G314" s="838">
        <f t="shared" si="114"/>
        <v>2663636</v>
      </c>
      <c r="H314" s="839"/>
      <c r="I314" s="840">
        <f t="shared" si="115"/>
        <v>0</v>
      </c>
      <c r="J314" s="841">
        <v>2</v>
      </c>
      <c r="K314" s="840">
        <f t="shared" si="116"/>
        <v>4463636</v>
      </c>
      <c r="L314" s="842">
        <v>1</v>
      </c>
      <c r="M314" s="840">
        <f t="shared" si="117"/>
        <v>431818</v>
      </c>
      <c r="N314" s="851">
        <f t="shared" si="118"/>
        <v>5</v>
      </c>
      <c r="O314" s="844">
        <f t="shared" si="113"/>
        <v>7559090</v>
      </c>
      <c r="P314" s="845">
        <f t="shared" si="99"/>
        <v>200000</v>
      </c>
      <c r="Q314" s="846"/>
      <c r="R314" s="19"/>
      <c r="S314" s="847">
        <f t="shared" si="100"/>
        <v>1331818</v>
      </c>
      <c r="T314" s="847">
        <f t="shared" si="101"/>
        <v>1931818</v>
      </c>
      <c r="U314" s="847">
        <f t="shared" si="102"/>
        <v>2231818</v>
      </c>
      <c r="V314" s="847">
        <f t="shared" si="103"/>
        <v>431818</v>
      </c>
      <c r="W314" s="856">
        <v>43524</v>
      </c>
      <c r="X314" s="728">
        <v>7559090</v>
      </c>
      <c r="Y314" s="728"/>
      <c r="Z314" s="444"/>
      <c r="AA314" s="444"/>
      <c r="AB314" s="444"/>
      <c r="AC314" s="444"/>
      <c r="AD314" s="444"/>
      <c r="AE314" s="858">
        <f t="shared" si="120"/>
        <v>7559090</v>
      </c>
      <c r="AF314" s="1081">
        <f t="shared" si="104"/>
        <v>0</v>
      </c>
      <c r="AG314" s="728"/>
      <c r="AH314" s="444"/>
    </row>
    <row r="315" spans="1:34" ht="15" customHeight="1" x14ac:dyDescent="0.25">
      <c r="A315" s="832">
        <v>1</v>
      </c>
      <c r="B315" s="833">
        <v>43543</v>
      </c>
      <c r="C315" s="834">
        <v>309</v>
      </c>
      <c r="D315" s="835" t="s">
        <v>47</v>
      </c>
      <c r="E315" s="836" t="s">
        <v>43</v>
      </c>
      <c r="F315" s="837">
        <v>5</v>
      </c>
      <c r="G315" s="838">
        <f t="shared" si="114"/>
        <v>6659090</v>
      </c>
      <c r="H315" s="839"/>
      <c r="I315" s="840">
        <f t="shared" si="115"/>
        <v>0</v>
      </c>
      <c r="J315" s="841">
        <v>5</v>
      </c>
      <c r="K315" s="840">
        <f t="shared" si="116"/>
        <v>11159090</v>
      </c>
      <c r="L315" s="842">
        <v>1</v>
      </c>
      <c r="M315" s="840">
        <f t="shared" si="117"/>
        <v>431818</v>
      </c>
      <c r="N315" s="843">
        <f t="shared" si="118"/>
        <v>11</v>
      </c>
      <c r="O315" s="844">
        <f t="shared" si="113"/>
        <v>18249998</v>
      </c>
      <c r="P315" s="845">
        <f t="shared" si="99"/>
        <v>440000</v>
      </c>
      <c r="Q315" s="846"/>
      <c r="R315" s="19"/>
      <c r="S315" s="847">
        <f t="shared" si="100"/>
        <v>1331818</v>
      </c>
      <c r="T315" s="847">
        <f t="shared" si="101"/>
        <v>1931818</v>
      </c>
      <c r="U315" s="847">
        <f t="shared" si="102"/>
        <v>2231818</v>
      </c>
      <c r="V315" s="847">
        <f t="shared" si="103"/>
        <v>431818</v>
      </c>
      <c r="W315" s="856">
        <v>43536</v>
      </c>
      <c r="X315" s="844">
        <v>15250000</v>
      </c>
      <c r="Y315" s="856">
        <v>43538</v>
      </c>
      <c r="Z315" s="844">
        <v>3000000</v>
      </c>
      <c r="AA315" s="844"/>
      <c r="AB315" s="857"/>
      <c r="AC315" s="857"/>
      <c r="AD315" s="444"/>
      <c r="AE315" s="858">
        <f t="shared" ref="AE315:AE321" si="123">X315+Z315+AB315+AD315</f>
        <v>18250000</v>
      </c>
      <c r="AF315" s="1081">
        <f t="shared" si="104"/>
        <v>-2</v>
      </c>
      <c r="AG315" s="445"/>
      <c r="AH315" s="1091"/>
    </row>
    <row r="316" spans="1:34" ht="15" hidden="1" customHeight="1" x14ac:dyDescent="0.25">
      <c r="A316" s="848">
        <f>+A315+1</f>
        <v>2</v>
      </c>
      <c r="B316" s="833">
        <f>+B315</f>
        <v>43543</v>
      </c>
      <c r="C316" s="849">
        <f>+C315+1</f>
        <v>310</v>
      </c>
      <c r="D316" s="835" t="s">
        <v>42</v>
      </c>
      <c r="E316" s="836" t="s">
        <v>43</v>
      </c>
      <c r="F316" s="850">
        <v>5</v>
      </c>
      <c r="G316" s="838">
        <f t="shared" si="114"/>
        <v>6659090</v>
      </c>
      <c r="H316" s="839"/>
      <c r="I316" s="840">
        <f t="shared" si="115"/>
        <v>0</v>
      </c>
      <c r="J316" s="841">
        <v>5</v>
      </c>
      <c r="K316" s="840">
        <f t="shared" si="116"/>
        <v>11159090</v>
      </c>
      <c r="L316" s="842"/>
      <c r="M316" s="840">
        <f t="shared" si="117"/>
        <v>0</v>
      </c>
      <c r="N316" s="851">
        <f t="shared" si="118"/>
        <v>10</v>
      </c>
      <c r="O316" s="844">
        <f t="shared" si="113"/>
        <v>17818180</v>
      </c>
      <c r="P316" s="845">
        <f t="shared" si="99"/>
        <v>400000</v>
      </c>
      <c r="Q316" s="846"/>
      <c r="R316" s="19"/>
      <c r="S316" s="847">
        <f t="shared" si="100"/>
        <v>1331818</v>
      </c>
      <c r="T316" s="847">
        <f t="shared" si="101"/>
        <v>1931818</v>
      </c>
      <c r="U316" s="847">
        <f t="shared" si="102"/>
        <v>2231818</v>
      </c>
      <c r="V316" s="847">
        <f t="shared" si="103"/>
        <v>431818</v>
      </c>
      <c r="W316" s="856">
        <v>43536</v>
      </c>
      <c r="X316" s="844">
        <v>13818180</v>
      </c>
      <c r="Y316" s="856">
        <v>43538</v>
      </c>
      <c r="Z316" s="844">
        <v>4000000</v>
      </c>
      <c r="AA316" s="844"/>
      <c r="AB316" s="857"/>
      <c r="AC316" s="857"/>
      <c r="AD316" s="444"/>
      <c r="AE316" s="858">
        <f t="shared" si="123"/>
        <v>17818180</v>
      </c>
      <c r="AF316" s="1081">
        <f t="shared" si="104"/>
        <v>0</v>
      </c>
      <c r="AG316" s="444"/>
      <c r="AH316" s="1091"/>
    </row>
    <row r="317" spans="1:34" ht="15" hidden="1" customHeight="1" x14ac:dyDescent="0.25">
      <c r="A317" s="848">
        <f>+A316+1</f>
        <v>3</v>
      </c>
      <c r="B317" s="833">
        <f>+B316</f>
        <v>43543</v>
      </c>
      <c r="C317" s="849">
        <f>+C316+1</f>
        <v>311</v>
      </c>
      <c r="D317" s="835" t="s">
        <v>52</v>
      </c>
      <c r="E317" s="836" t="s">
        <v>43</v>
      </c>
      <c r="F317" s="850">
        <v>5</v>
      </c>
      <c r="G317" s="838">
        <f t="shared" si="114"/>
        <v>6659090</v>
      </c>
      <c r="H317" s="839"/>
      <c r="I317" s="840">
        <f t="shared" si="115"/>
        <v>0</v>
      </c>
      <c r="J317" s="841">
        <v>4</v>
      </c>
      <c r="K317" s="840">
        <f t="shared" si="116"/>
        <v>8927272</v>
      </c>
      <c r="L317" s="842">
        <v>1</v>
      </c>
      <c r="M317" s="840">
        <f t="shared" si="117"/>
        <v>431818</v>
      </c>
      <c r="N317" s="851">
        <f t="shared" si="118"/>
        <v>10</v>
      </c>
      <c r="O317" s="844">
        <f t="shared" si="113"/>
        <v>16018180</v>
      </c>
      <c r="P317" s="845">
        <f t="shared" si="99"/>
        <v>400000</v>
      </c>
      <c r="Q317" s="846"/>
      <c r="R317" s="19"/>
      <c r="S317" s="847">
        <f t="shared" si="100"/>
        <v>1331818</v>
      </c>
      <c r="T317" s="847">
        <f t="shared" si="101"/>
        <v>1931818</v>
      </c>
      <c r="U317" s="847">
        <f t="shared" si="102"/>
        <v>2231818</v>
      </c>
      <c r="V317" s="847">
        <f t="shared" si="103"/>
        <v>431818</v>
      </c>
      <c r="W317" s="856">
        <v>43530</v>
      </c>
      <c r="X317" s="844">
        <v>16018180</v>
      </c>
      <c r="Y317" s="834"/>
      <c r="Z317" s="844"/>
      <c r="AA317" s="844"/>
      <c r="AB317" s="857"/>
      <c r="AC317" s="857"/>
      <c r="AD317" s="444"/>
      <c r="AE317" s="858">
        <f t="shared" si="123"/>
        <v>16018180</v>
      </c>
      <c r="AF317" s="1081">
        <f t="shared" si="104"/>
        <v>0</v>
      </c>
      <c r="AG317" s="445"/>
      <c r="AH317" s="1091"/>
    </row>
    <row r="318" spans="1:34" ht="15" customHeight="1" x14ac:dyDescent="0.25">
      <c r="A318" s="848">
        <f>+A317+1</f>
        <v>4</v>
      </c>
      <c r="B318" s="833">
        <f>+B317</f>
        <v>43543</v>
      </c>
      <c r="C318" s="849">
        <f>+C317+1</f>
        <v>312</v>
      </c>
      <c r="D318" s="835" t="s">
        <v>53</v>
      </c>
      <c r="E318" s="836" t="s">
        <v>43</v>
      </c>
      <c r="F318" s="850">
        <v>5</v>
      </c>
      <c r="G318" s="838">
        <f t="shared" si="114"/>
        <v>6659090</v>
      </c>
      <c r="H318" s="839"/>
      <c r="I318" s="840">
        <f t="shared" si="115"/>
        <v>0</v>
      </c>
      <c r="J318" s="841">
        <v>5</v>
      </c>
      <c r="K318" s="840">
        <f t="shared" si="116"/>
        <v>11159090</v>
      </c>
      <c r="L318" s="842"/>
      <c r="M318" s="840">
        <f t="shared" si="117"/>
        <v>0</v>
      </c>
      <c r="N318" s="851">
        <f t="shared" si="118"/>
        <v>10</v>
      </c>
      <c r="O318" s="844">
        <f t="shared" si="113"/>
        <v>17818180</v>
      </c>
      <c r="P318" s="845">
        <f t="shared" si="99"/>
        <v>400000</v>
      </c>
      <c r="Q318" s="846"/>
      <c r="R318" s="19"/>
      <c r="S318" s="847">
        <f t="shared" si="100"/>
        <v>1331818</v>
      </c>
      <c r="T318" s="847">
        <f t="shared" si="101"/>
        <v>1931818</v>
      </c>
      <c r="U318" s="847">
        <f t="shared" si="102"/>
        <v>2231818</v>
      </c>
      <c r="V318" s="847">
        <f t="shared" si="103"/>
        <v>431818</v>
      </c>
      <c r="W318" s="856">
        <v>43544</v>
      </c>
      <c r="X318" s="844">
        <v>5075000</v>
      </c>
      <c r="Y318" s="834"/>
      <c r="Z318" s="844"/>
      <c r="AA318" s="844"/>
      <c r="AB318" s="857"/>
      <c r="AC318" s="857"/>
      <c r="AD318" s="444"/>
      <c r="AE318" s="858">
        <f t="shared" si="123"/>
        <v>5075000</v>
      </c>
      <c r="AF318" s="1081">
        <f t="shared" si="104"/>
        <v>12743180</v>
      </c>
      <c r="AG318" s="445" t="s">
        <v>258</v>
      </c>
      <c r="AH318" s="444"/>
    </row>
    <row r="319" spans="1:34" ht="15" hidden="1" customHeight="1" x14ac:dyDescent="0.25">
      <c r="A319" s="848">
        <f>+A318+1</f>
        <v>5</v>
      </c>
      <c r="B319" s="833">
        <f>+B318</f>
        <v>43543</v>
      </c>
      <c r="C319" s="849">
        <f>+C318+1</f>
        <v>313</v>
      </c>
      <c r="D319" s="835" t="s">
        <v>39</v>
      </c>
      <c r="E319" s="836" t="s">
        <v>43</v>
      </c>
      <c r="F319" s="850">
        <v>5</v>
      </c>
      <c r="G319" s="838">
        <f t="shared" si="114"/>
        <v>6659090</v>
      </c>
      <c r="H319" s="839"/>
      <c r="I319" s="840">
        <f t="shared" si="115"/>
        <v>0</v>
      </c>
      <c r="J319" s="841">
        <v>5</v>
      </c>
      <c r="K319" s="840">
        <f t="shared" si="116"/>
        <v>11159090</v>
      </c>
      <c r="L319" s="842"/>
      <c r="M319" s="840">
        <f t="shared" si="117"/>
        <v>0</v>
      </c>
      <c r="N319" s="851">
        <f t="shared" si="118"/>
        <v>10</v>
      </c>
      <c r="O319" s="844">
        <f t="shared" si="113"/>
        <v>17818180</v>
      </c>
      <c r="P319" s="845">
        <f t="shared" si="99"/>
        <v>400000</v>
      </c>
      <c r="Q319" s="846"/>
      <c r="R319" s="19"/>
      <c r="S319" s="847">
        <f t="shared" si="100"/>
        <v>1331818</v>
      </c>
      <c r="T319" s="847">
        <f t="shared" si="101"/>
        <v>1931818</v>
      </c>
      <c r="U319" s="847">
        <f t="shared" si="102"/>
        <v>2231818</v>
      </c>
      <c r="V319" s="847">
        <f t="shared" si="103"/>
        <v>431818</v>
      </c>
      <c r="W319" s="856">
        <v>43510</v>
      </c>
      <c r="X319" s="844">
        <v>6750002</v>
      </c>
      <c r="Y319" s="856">
        <v>43530</v>
      </c>
      <c r="Z319" s="844">
        <v>11068178</v>
      </c>
      <c r="AA319" s="844"/>
      <c r="AB319" s="857"/>
      <c r="AC319" s="857"/>
      <c r="AD319" s="444"/>
      <c r="AE319" s="858">
        <f t="shared" si="123"/>
        <v>17818180</v>
      </c>
      <c r="AF319" s="1081">
        <f t="shared" si="104"/>
        <v>0</v>
      </c>
      <c r="AG319" s="444"/>
      <c r="AH319" s="444"/>
    </row>
    <row r="320" spans="1:34" ht="15" customHeight="1" x14ac:dyDescent="0.25">
      <c r="A320" s="848">
        <f>+A319+1</f>
        <v>6</v>
      </c>
      <c r="B320" s="833">
        <f>+B319</f>
        <v>43543</v>
      </c>
      <c r="C320" s="849">
        <f>+C319+1</f>
        <v>314</v>
      </c>
      <c r="D320" s="835" t="s">
        <v>45</v>
      </c>
      <c r="E320" s="836" t="s">
        <v>43</v>
      </c>
      <c r="F320" s="850">
        <v>5</v>
      </c>
      <c r="G320" s="838">
        <f t="shared" si="114"/>
        <v>6659090</v>
      </c>
      <c r="H320" s="839"/>
      <c r="I320" s="840">
        <f t="shared" si="115"/>
        <v>0</v>
      </c>
      <c r="J320" s="841">
        <v>4</v>
      </c>
      <c r="K320" s="840">
        <f t="shared" si="116"/>
        <v>8927272</v>
      </c>
      <c r="L320" s="842">
        <v>1</v>
      </c>
      <c r="M320" s="840">
        <f t="shared" si="117"/>
        <v>431818</v>
      </c>
      <c r="N320" s="851">
        <f t="shared" si="118"/>
        <v>10</v>
      </c>
      <c r="O320" s="844">
        <f t="shared" si="113"/>
        <v>16018180</v>
      </c>
      <c r="P320" s="845">
        <f t="shared" si="99"/>
        <v>400000</v>
      </c>
      <c r="Q320" s="846"/>
      <c r="R320" s="19"/>
      <c r="S320" s="847">
        <f t="shared" si="100"/>
        <v>1331818</v>
      </c>
      <c r="T320" s="847">
        <f t="shared" si="101"/>
        <v>1931818</v>
      </c>
      <c r="U320" s="847">
        <f t="shared" si="102"/>
        <v>2231818</v>
      </c>
      <c r="V320" s="847">
        <f t="shared" si="103"/>
        <v>431818</v>
      </c>
      <c r="W320" s="856">
        <v>43556</v>
      </c>
      <c r="X320" s="844">
        <v>3071360</v>
      </c>
      <c r="Y320" s="844"/>
      <c r="Z320" s="844"/>
      <c r="AA320" s="844"/>
      <c r="AB320" s="857"/>
      <c r="AC320" s="857"/>
      <c r="AD320" s="444"/>
      <c r="AE320" s="858">
        <f t="shared" si="123"/>
        <v>3071360</v>
      </c>
      <c r="AF320" s="1081">
        <f t="shared" si="104"/>
        <v>12946820</v>
      </c>
      <c r="AG320" s="445" t="s">
        <v>258</v>
      </c>
      <c r="AH320" s="444"/>
    </row>
    <row r="321" spans="1:34" ht="15" hidden="1" customHeight="1" x14ac:dyDescent="0.25">
      <c r="A321" s="832">
        <v>1</v>
      </c>
      <c r="B321" s="833">
        <v>43544</v>
      </c>
      <c r="C321" s="862">
        <v>315</v>
      </c>
      <c r="D321" s="863" t="s">
        <v>48</v>
      </c>
      <c r="E321" s="836" t="s">
        <v>43</v>
      </c>
      <c r="F321" s="837">
        <v>5</v>
      </c>
      <c r="G321" s="838">
        <f t="shared" si="114"/>
        <v>6659090</v>
      </c>
      <c r="H321" s="839"/>
      <c r="I321" s="840">
        <f t="shared" si="115"/>
        <v>0</v>
      </c>
      <c r="J321" s="841">
        <v>5</v>
      </c>
      <c r="K321" s="840">
        <f t="shared" si="116"/>
        <v>11159090</v>
      </c>
      <c r="L321" s="842"/>
      <c r="M321" s="840">
        <f t="shared" si="117"/>
        <v>0</v>
      </c>
      <c r="N321" s="843">
        <f t="shared" si="118"/>
        <v>10</v>
      </c>
      <c r="O321" s="844">
        <f t="shared" si="113"/>
        <v>17818180</v>
      </c>
      <c r="P321" s="845">
        <f t="shared" si="99"/>
        <v>400000</v>
      </c>
      <c r="Q321" s="846"/>
      <c r="R321" s="19"/>
      <c r="S321" s="847">
        <f t="shared" si="100"/>
        <v>1331818</v>
      </c>
      <c r="T321" s="847">
        <f t="shared" si="101"/>
        <v>1931818</v>
      </c>
      <c r="U321" s="847">
        <f t="shared" si="102"/>
        <v>2231818</v>
      </c>
      <c r="V321" s="847">
        <f t="shared" si="103"/>
        <v>431818</v>
      </c>
      <c r="W321" s="856">
        <v>43542</v>
      </c>
      <c r="X321" s="844">
        <v>17818180</v>
      </c>
      <c r="Y321" s="856"/>
      <c r="Z321" s="844"/>
      <c r="AA321" s="844"/>
      <c r="AB321" s="857"/>
      <c r="AC321" s="857"/>
      <c r="AD321" s="444"/>
      <c r="AE321" s="858">
        <f t="shared" si="123"/>
        <v>17818180</v>
      </c>
      <c r="AF321" s="1081">
        <f t="shared" si="104"/>
        <v>0</v>
      </c>
      <c r="AG321" s="444"/>
      <c r="AH321" s="444"/>
    </row>
    <row r="322" spans="1:34" ht="15" hidden="1" customHeight="1" x14ac:dyDescent="0.25">
      <c r="A322" s="848">
        <f>+A321+1</f>
        <v>2</v>
      </c>
      <c r="B322" s="833">
        <v>43544</v>
      </c>
      <c r="C322" s="849">
        <f t="shared" ref="C322:C329" si="124">+C321+1</f>
        <v>316</v>
      </c>
      <c r="D322" s="864" t="s">
        <v>91</v>
      </c>
      <c r="E322" s="836" t="s">
        <v>88</v>
      </c>
      <c r="F322" s="850">
        <v>5</v>
      </c>
      <c r="G322" s="838">
        <f t="shared" si="114"/>
        <v>6659090</v>
      </c>
      <c r="H322" s="839"/>
      <c r="I322" s="840">
        <f t="shared" si="115"/>
        <v>0</v>
      </c>
      <c r="J322" s="841">
        <v>5</v>
      </c>
      <c r="K322" s="840">
        <f t="shared" si="116"/>
        <v>11159090</v>
      </c>
      <c r="L322" s="842"/>
      <c r="M322" s="840">
        <f t="shared" si="117"/>
        <v>0</v>
      </c>
      <c r="N322" s="851">
        <f t="shared" si="118"/>
        <v>10</v>
      </c>
      <c r="O322" s="844">
        <f t="shared" si="113"/>
        <v>17818180</v>
      </c>
      <c r="P322" s="845">
        <f t="shared" si="99"/>
        <v>400000</v>
      </c>
      <c r="Q322" s="846"/>
      <c r="R322" s="19"/>
      <c r="S322" s="847">
        <f t="shared" si="100"/>
        <v>1331818</v>
      </c>
      <c r="T322" s="847">
        <f t="shared" si="101"/>
        <v>1931818</v>
      </c>
      <c r="U322" s="847">
        <f t="shared" si="102"/>
        <v>2231818</v>
      </c>
      <c r="V322" s="847">
        <f t="shared" si="103"/>
        <v>431818</v>
      </c>
      <c r="W322" s="856">
        <v>43546</v>
      </c>
      <c r="X322" s="844">
        <v>17818180</v>
      </c>
      <c r="Y322" s="856"/>
      <c r="Z322" s="844"/>
      <c r="AA322" s="844"/>
      <c r="AB322" s="857"/>
      <c r="AC322" s="857"/>
      <c r="AD322" s="444"/>
      <c r="AE322" s="858">
        <f t="shared" ref="AE322:AE329" si="125">X322+Z322+AB322+AD322</f>
        <v>17818180</v>
      </c>
      <c r="AF322" s="1081">
        <f t="shared" si="104"/>
        <v>0</v>
      </c>
      <c r="AG322" s="444"/>
      <c r="AH322" s="444"/>
    </row>
    <row r="323" spans="1:34" ht="15" hidden="1" customHeight="1" x14ac:dyDescent="0.25">
      <c r="A323" s="848">
        <f t="shared" ref="A323:A329" si="126">+A322+1</f>
        <v>3</v>
      </c>
      <c r="B323" s="833">
        <v>43544</v>
      </c>
      <c r="C323" s="849">
        <f t="shared" si="124"/>
        <v>317</v>
      </c>
      <c r="D323" s="865" t="s">
        <v>90</v>
      </c>
      <c r="E323" s="836" t="s">
        <v>88</v>
      </c>
      <c r="F323" s="850">
        <v>5</v>
      </c>
      <c r="G323" s="838">
        <f t="shared" si="114"/>
        <v>6659090</v>
      </c>
      <c r="H323" s="839"/>
      <c r="I323" s="840">
        <f t="shared" si="115"/>
        <v>0</v>
      </c>
      <c r="J323" s="841">
        <v>5</v>
      </c>
      <c r="K323" s="840">
        <f t="shared" si="116"/>
        <v>11159090</v>
      </c>
      <c r="L323" s="842"/>
      <c r="M323" s="840">
        <f t="shared" si="117"/>
        <v>0</v>
      </c>
      <c r="N323" s="851">
        <f t="shared" si="118"/>
        <v>10</v>
      </c>
      <c r="O323" s="844">
        <f t="shared" si="113"/>
        <v>17818180</v>
      </c>
      <c r="P323" s="845">
        <f t="shared" si="99"/>
        <v>400000</v>
      </c>
      <c r="Q323" s="846"/>
      <c r="R323" s="19"/>
      <c r="S323" s="847">
        <f t="shared" si="100"/>
        <v>1331818</v>
      </c>
      <c r="T323" s="847">
        <f t="shared" si="101"/>
        <v>1931818</v>
      </c>
      <c r="U323" s="847">
        <f t="shared" si="102"/>
        <v>2231818</v>
      </c>
      <c r="V323" s="847">
        <f t="shared" si="103"/>
        <v>431818</v>
      </c>
      <c r="W323" s="856">
        <v>43530</v>
      </c>
      <c r="X323" s="844">
        <v>10000000</v>
      </c>
      <c r="Y323" s="856">
        <v>43542</v>
      </c>
      <c r="Z323" s="844">
        <v>7818180</v>
      </c>
      <c r="AA323" s="844"/>
      <c r="AB323" s="857"/>
      <c r="AC323" s="857"/>
      <c r="AD323" s="444"/>
      <c r="AE323" s="858">
        <f t="shared" si="125"/>
        <v>17818180</v>
      </c>
      <c r="AF323" s="1081">
        <f t="shared" si="104"/>
        <v>0</v>
      </c>
      <c r="AG323" s="444"/>
      <c r="AH323" s="444"/>
    </row>
    <row r="324" spans="1:34" ht="15" hidden="1" customHeight="1" x14ac:dyDescent="0.25">
      <c r="A324" s="848">
        <f t="shared" si="126"/>
        <v>4</v>
      </c>
      <c r="B324" s="833">
        <v>43544</v>
      </c>
      <c r="C324" s="849">
        <f t="shared" si="124"/>
        <v>318</v>
      </c>
      <c r="D324" s="864" t="s">
        <v>92</v>
      </c>
      <c r="E324" s="836" t="s">
        <v>88</v>
      </c>
      <c r="F324" s="850">
        <v>5</v>
      </c>
      <c r="G324" s="838">
        <f t="shared" si="114"/>
        <v>6659090</v>
      </c>
      <c r="H324" s="839"/>
      <c r="I324" s="840">
        <f t="shared" si="115"/>
        <v>0</v>
      </c>
      <c r="J324" s="841">
        <v>5</v>
      </c>
      <c r="K324" s="840">
        <f t="shared" si="116"/>
        <v>11159090</v>
      </c>
      <c r="L324" s="842"/>
      <c r="M324" s="840">
        <f t="shared" si="117"/>
        <v>0</v>
      </c>
      <c r="N324" s="851">
        <f t="shared" si="118"/>
        <v>10</v>
      </c>
      <c r="O324" s="844">
        <f t="shared" si="113"/>
        <v>17818180</v>
      </c>
      <c r="P324" s="845">
        <f t="shared" si="99"/>
        <v>400000</v>
      </c>
      <c r="Q324" s="846"/>
      <c r="R324" s="19"/>
      <c r="S324" s="847">
        <f t="shared" si="100"/>
        <v>1331818</v>
      </c>
      <c r="T324" s="847">
        <f t="shared" si="101"/>
        <v>1931818</v>
      </c>
      <c r="U324" s="847">
        <f t="shared" si="102"/>
        <v>2231818</v>
      </c>
      <c r="V324" s="847">
        <f t="shared" si="103"/>
        <v>431818</v>
      </c>
      <c r="W324" s="856">
        <v>43542</v>
      </c>
      <c r="X324" s="844">
        <v>17818180</v>
      </c>
      <c r="Y324" s="834"/>
      <c r="Z324" s="844"/>
      <c r="AA324" s="844"/>
      <c r="AB324" s="857"/>
      <c r="AC324" s="857"/>
      <c r="AD324" s="444"/>
      <c r="AE324" s="858">
        <f t="shared" si="125"/>
        <v>17818180</v>
      </c>
      <c r="AF324" s="1081">
        <f t="shared" si="104"/>
        <v>0</v>
      </c>
      <c r="AG324" s="444"/>
      <c r="AH324" s="444"/>
    </row>
    <row r="325" spans="1:34" ht="15" hidden="1" customHeight="1" x14ac:dyDescent="0.25">
      <c r="A325" s="848">
        <f t="shared" si="126"/>
        <v>5</v>
      </c>
      <c r="B325" s="833">
        <v>43544</v>
      </c>
      <c r="C325" s="849">
        <f t="shared" si="124"/>
        <v>319</v>
      </c>
      <c r="D325" s="865" t="s">
        <v>55</v>
      </c>
      <c r="E325" s="836" t="s">
        <v>88</v>
      </c>
      <c r="F325" s="850">
        <v>5</v>
      </c>
      <c r="G325" s="838">
        <f t="shared" si="114"/>
        <v>6659090</v>
      </c>
      <c r="H325" s="839"/>
      <c r="I325" s="840">
        <f t="shared" si="115"/>
        <v>0</v>
      </c>
      <c r="J325" s="841">
        <v>4</v>
      </c>
      <c r="K325" s="840">
        <f t="shared" si="116"/>
        <v>8927272</v>
      </c>
      <c r="L325" s="842">
        <v>1</v>
      </c>
      <c r="M325" s="840">
        <f t="shared" si="117"/>
        <v>431818</v>
      </c>
      <c r="N325" s="851">
        <f t="shared" si="118"/>
        <v>10</v>
      </c>
      <c r="O325" s="844">
        <f t="shared" si="113"/>
        <v>16018180</v>
      </c>
      <c r="P325" s="845">
        <f t="shared" si="99"/>
        <v>400000</v>
      </c>
      <c r="Q325" s="846"/>
      <c r="R325" s="19"/>
      <c r="S325" s="847">
        <f t="shared" si="100"/>
        <v>1331818</v>
      </c>
      <c r="T325" s="847">
        <f t="shared" si="101"/>
        <v>1931818</v>
      </c>
      <c r="U325" s="847">
        <f t="shared" si="102"/>
        <v>2231818</v>
      </c>
      <c r="V325" s="847">
        <f t="shared" si="103"/>
        <v>431818</v>
      </c>
      <c r="W325" s="856">
        <v>43542</v>
      </c>
      <c r="X325" s="844">
        <v>16018180</v>
      </c>
      <c r="Y325" s="844"/>
      <c r="Z325" s="844"/>
      <c r="AA325" s="844"/>
      <c r="AB325" s="857"/>
      <c r="AC325" s="857"/>
      <c r="AD325" s="444"/>
      <c r="AE325" s="858">
        <f t="shared" si="125"/>
        <v>16018180</v>
      </c>
      <c r="AF325" s="1081">
        <f t="shared" si="104"/>
        <v>0</v>
      </c>
      <c r="AG325" s="444"/>
      <c r="AH325" s="444"/>
    </row>
    <row r="326" spans="1:34" ht="15" hidden="1" customHeight="1" x14ac:dyDescent="0.25">
      <c r="A326" s="848">
        <f t="shared" si="126"/>
        <v>6</v>
      </c>
      <c r="B326" s="833">
        <v>43544</v>
      </c>
      <c r="C326" s="849">
        <f t="shared" si="124"/>
        <v>320</v>
      </c>
      <c r="D326" s="864" t="s">
        <v>87</v>
      </c>
      <c r="E326" s="836" t="s">
        <v>88</v>
      </c>
      <c r="F326" s="850">
        <v>5</v>
      </c>
      <c r="G326" s="838">
        <f t="shared" si="114"/>
        <v>6659090</v>
      </c>
      <c r="H326" s="839"/>
      <c r="I326" s="840">
        <f t="shared" si="115"/>
        <v>0</v>
      </c>
      <c r="J326" s="841">
        <v>5</v>
      </c>
      <c r="K326" s="840">
        <f t="shared" si="116"/>
        <v>11159090</v>
      </c>
      <c r="L326" s="842"/>
      <c r="M326" s="840">
        <f t="shared" si="117"/>
        <v>0</v>
      </c>
      <c r="N326" s="851">
        <f t="shared" si="118"/>
        <v>10</v>
      </c>
      <c r="O326" s="844">
        <f t="shared" si="113"/>
        <v>17818180</v>
      </c>
      <c r="P326" s="845">
        <f t="shared" si="99"/>
        <v>400000</v>
      </c>
      <c r="Q326" s="846"/>
      <c r="R326" s="19"/>
      <c r="S326" s="847">
        <f t="shared" si="100"/>
        <v>1331818</v>
      </c>
      <c r="T326" s="847">
        <f t="shared" si="101"/>
        <v>1931818</v>
      </c>
      <c r="U326" s="847">
        <f t="shared" si="102"/>
        <v>2231818</v>
      </c>
      <c r="V326" s="847">
        <f t="shared" si="103"/>
        <v>431818</v>
      </c>
      <c r="W326" s="856">
        <v>43543</v>
      </c>
      <c r="X326" s="844">
        <v>17818180</v>
      </c>
      <c r="Y326" s="844"/>
      <c r="Z326" s="844"/>
      <c r="AA326" s="844"/>
      <c r="AB326" s="857"/>
      <c r="AC326" s="857"/>
      <c r="AD326" s="444"/>
      <c r="AE326" s="858">
        <f t="shared" si="125"/>
        <v>17818180</v>
      </c>
      <c r="AF326" s="1081">
        <f t="shared" si="104"/>
        <v>0</v>
      </c>
      <c r="AG326" s="444"/>
      <c r="AH326" s="444"/>
    </row>
    <row r="327" spans="1:34" ht="15" hidden="1" customHeight="1" x14ac:dyDescent="0.25">
      <c r="A327" s="848">
        <f t="shared" si="126"/>
        <v>7</v>
      </c>
      <c r="B327" s="833">
        <v>43544</v>
      </c>
      <c r="C327" s="849">
        <f t="shared" si="124"/>
        <v>321</v>
      </c>
      <c r="D327" s="835" t="s">
        <v>55</v>
      </c>
      <c r="E327" s="836" t="s">
        <v>43</v>
      </c>
      <c r="F327" s="850">
        <v>5</v>
      </c>
      <c r="G327" s="838">
        <f t="shared" si="114"/>
        <v>6659090</v>
      </c>
      <c r="H327" s="839"/>
      <c r="I327" s="840">
        <f t="shared" si="115"/>
        <v>0</v>
      </c>
      <c r="J327" s="841">
        <v>4</v>
      </c>
      <c r="K327" s="840">
        <f t="shared" si="116"/>
        <v>8927272</v>
      </c>
      <c r="L327" s="842">
        <v>1</v>
      </c>
      <c r="M327" s="840">
        <f t="shared" si="117"/>
        <v>431818</v>
      </c>
      <c r="N327" s="851">
        <f t="shared" si="118"/>
        <v>10</v>
      </c>
      <c r="O327" s="844">
        <f t="shared" si="113"/>
        <v>16018180</v>
      </c>
      <c r="P327" s="845">
        <f t="shared" ref="P327:P338" si="127">+N327*40000</f>
        <v>400000</v>
      </c>
      <c r="Q327" s="846"/>
      <c r="R327" s="19"/>
      <c r="S327" s="847">
        <f t="shared" ref="S327:S390" si="128">1331818</f>
        <v>1331818</v>
      </c>
      <c r="T327" s="847">
        <f t="shared" ref="T327:T390" si="129">1931818</f>
        <v>1931818</v>
      </c>
      <c r="U327" s="847">
        <f t="shared" ref="U327:U390" si="130">2231818</f>
        <v>2231818</v>
      </c>
      <c r="V327" s="847">
        <f t="shared" ref="V327:V390" si="131">431818</f>
        <v>431818</v>
      </c>
      <c r="W327" s="856">
        <v>43546</v>
      </c>
      <c r="X327" s="844">
        <v>12018180</v>
      </c>
      <c r="Y327" s="856">
        <v>43546</v>
      </c>
      <c r="Z327" s="844">
        <v>4000000</v>
      </c>
      <c r="AA327" s="844"/>
      <c r="AB327" s="857"/>
      <c r="AC327" s="857"/>
      <c r="AD327" s="444"/>
      <c r="AE327" s="858">
        <f t="shared" si="125"/>
        <v>16018180</v>
      </c>
      <c r="AF327" s="1081">
        <f t="shared" ref="AF327:AF390" si="132">O327-AE327</f>
        <v>0</v>
      </c>
      <c r="AG327" s="444"/>
      <c r="AH327" s="444"/>
    </row>
    <row r="328" spans="1:34" ht="15" hidden="1" customHeight="1" x14ac:dyDescent="0.25">
      <c r="A328" s="848">
        <f t="shared" si="126"/>
        <v>8</v>
      </c>
      <c r="B328" s="833">
        <v>43544</v>
      </c>
      <c r="C328" s="849">
        <f t="shared" si="124"/>
        <v>322</v>
      </c>
      <c r="D328" s="835" t="s">
        <v>50</v>
      </c>
      <c r="E328" s="836" t="s">
        <v>43</v>
      </c>
      <c r="F328" s="850">
        <v>5</v>
      </c>
      <c r="G328" s="838">
        <f t="shared" si="114"/>
        <v>6659090</v>
      </c>
      <c r="H328" s="839"/>
      <c r="I328" s="840">
        <f t="shared" si="115"/>
        <v>0</v>
      </c>
      <c r="J328" s="841">
        <v>4</v>
      </c>
      <c r="K328" s="840">
        <f t="shared" si="116"/>
        <v>8927272</v>
      </c>
      <c r="L328" s="842">
        <v>1</v>
      </c>
      <c r="M328" s="840">
        <f t="shared" si="117"/>
        <v>431818</v>
      </c>
      <c r="N328" s="851">
        <f t="shared" si="118"/>
        <v>10</v>
      </c>
      <c r="O328" s="844">
        <f t="shared" si="113"/>
        <v>16018180</v>
      </c>
      <c r="P328" s="845">
        <f t="shared" si="127"/>
        <v>400000</v>
      </c>
      <c r="Q328" s="846"/>
      <c r="R328" s="19"/>
      <c r="S328" s="847">
        <f t="shared" si="128"/>
        <v>1331818</v>
      </c>
      <c r="T328" s="847">
        <f t="shared" si="129"/>
        <v>1931818</v>
      </c>
      <c r="U328" s="847">
        <f t="shared" si="130"/>
        <v>2231818</v>
      </c>
      <c r="V328" s="847">
        <f t="shared" si="131"/>
        <v>431818</v>
      </c>
      <c r="W328" s="856">
        <v>43543</v>
      </c>
      <c r="X328" s="844">
        <v>16018180</v>
      </c>
      <c r="Y328" s="844"/>
      <c r="Z328" s="844"/>
      <c r="AA328" s="844"/>
      <c r="AB328" s="857"/>
      <c r="AC328" s="857"/>
      <c r="AD328" s="444"/>
      <c r="AE328" s="858">
        <f t="shared" si="125"/>
        <v>16018180</v>
      </c>
      <c r="AF328" s="1081">
        <f t="shared" si="132"/>
        <v>0</v>
      </c>
      <c r="AG328" s="444"/>
      <c r="AH328" s="444"/>
    </row>
    <row r="329" spans="1:34" ht="15" customHeight="1" x14ac:dyDescent="0.25">
      <c r="A329" s="848">
        <f t="shared" si="126"/>
        <v>9</v>
      </c>
      <c r="B329" s="833">
        <v>43544</v>
      </c>
      <c r="C329" s="849">
        <f t="shared" si="124"/>
        <v>323</v>
      </c>
      <c r="D329" s="835" t="s">
        <v>58</v>
      </c>
      <c r="E329" s="836" t="s">
        <v>57</v>
      </c>
      <c r="F329" s="850">
        <v>3</v>
      </c>
      <c r="G329" s="838">
        <f t="shared" si="114"/>
        <v>3995454</v>
      </c>
      <c r="H329" s="839">
        <v>1</v>
      </c>
      <c r="I329" s="840">
        <f t="shared" si="115"/>
        <v>1931818</v>
      </c>
      <c r="J329" s="841">
        <v>3</v>
      </c>
      <c r="K329" s="840">
        <f t="shared" si="116"/>
        <v>6695454</v>
      </c>
      <c r="L329" s="842">
        <v>1</v>
      </c>
      <c r="M329" s="840">
        <f t="shared" si="117"/>
        <v>431818</v>
      </c>
      <c r="N329" s="851">
        <f t="shared" si="118"/>
        <v>8</v>
      </c>
      <c r="O329" s="844">
        <f t="shared" si="113"/>
        <v>13054544</v>
      </c>
      <c r="P329" s="845">
        <f t="shared" si="127"/>
        <v>320000</v>
      </c>
      <c r="Q329" s="846"/>
      <c r="R329" s="19"/>
      <c r="S329" s="847">
        <f t="shared" si="128"/>
        <v>1331818</v>
      </c>
      <c r="T329" s="847">
        <f t="shared" si="129"/>
        <v>1931818</v>
      </c>
      <c r="U329" s="847">
        <f t="shared" si="130"/>
        <v>2231818</v>
      </c>
      <c r="V329" s="847">
        <f t="shared" si="131"/>
        <v>431818</v>
      </c>
      <c r="W329" s="856">
        <v>43542</v>
      </c>
      <c r="X329" s="844">
        <v>10000000</v>
      </c>
      <c r="Y329" s="856">
        <v>43542</v>
      </c>
      <c r="Z329" s="844">
        <v>3055000</v>
      </c>
      <c r="AA329" s="844"/>
      <c r="AB329" s="857"/>
      <c r="AC329" s="857"/>
      <c r="AD329" s="444"/>
      <c r="AE329" s="858">
        <f t="shared" si="125"/>
        <v>13055000</v>
      </c>
      <c r="AF329" s="1081">
        <f t="shared" si="132"/>
        <v>-456</v>
      </c>
      <c r="AG329" s="444"/>
      <c r="AH329" s="444"/>
    </row>
    <row r="330" spans="1:34" ht="15" hidden="1" customHeight="1" x14ac:dyDescent="0.25">
      <c r="A330" s="832">
        <v>1</v>
      </c>
      <c r="B330" s="833">
        <v>43545</v>
      </c>
      <c r="C330" s="867">
        <v>324</v>
      </c>
      <c r="D330" s="868" t="s">
        <v>59</v>
      </c>
      <c r="E330" s="869" t="s">
        <v>57</v>
      </c>
      <c r="F330" s="870">
        <v>2</v>
      </c>
      <c r="G330" s="871">
        <f t="shared" si="114"/>
        <v>2663636</v>
      </c>
      <c r="H330" s="872"/>
      <c r="I330" s="873">
        <f t="shared" si="115"/>
        <v>0</v>
      </c>
      <c r="J330" s="874">
        <v>2</v>
      </c>
      <c r="K330" s="873">
        <f t="shared" si="116"/>
        <v>4463636</v>
      </c>
      <c r="L330" s="875"/>
      <c r="M330" s="873">
        <f t="shared" si="117"/>
        <v>0</v>
      </c>
      <c r="N330" s="876">
        <f t="shared" si="118"/>
        <v>4</v>
      </c>
      <c r="O330" s="844">
        <f t="shared" si="113"/>
        <v>7127272</v>
      </c>
      <c r="P330" s="878">
        <f t="shared" si="127"/>
        <v>160000</v>
      </c>
      <c r="Q330" s="879"/>
      <c r="R330" s="19"/>
      <c r="S330" s="847">
        <f t="shared" si="128"/>
        <v>1331818</v>
      </c>
      <c r="T330" s="847">
        <f t="shared" si="129"/>
        <v>1931818</v>
      </c>
      <c r="U330" s="847">
        <f t="shared" si="130"/>
        <v>2231818</v>
      </c>
      <c r="V330" s="847">
        <f t="shared" si="131"/>
        <v>431818</v>
      </c>
      <c r="W330" s="856">
        <v>43542</v>
      </c>
      <c r="X330" s="844">
        <v>7127272</v>
      </c>
      <c r="Y330" s="856"/>
      <c r="Z330" s="844"/>
      <c r="AA330" s="844"/>
      <c r="AB330" s="857"/>
      <c r="AC330" s="857"/>
      <c r="AD330" s="444"/>
      <c r="AE330" s="858">
        <f>X330+Z330+AB330+AD330</f>
        <v>7127272</v>
      </c>
      <c r="AF330" s="1081">
        <f t="shared" si="132"/>
        <v>0</v>
      </c>
      <c r="AG330" s="444"/>
      <c r="AH330" s="444"/>
    </row>
    <row r="331" spans="1:34" ht="15" hidden="1" customHeight="1" x14ac:dyDescent="0.25">
      <c r="A331" s="880">
        <f>+A330+1</f>
        <v>2</v>
      </c>
      <c r="B331" s="881">
        <f>+B330</f>
        <v>43545</v>
      </c>
      <c r="C331" s="882">
        <f>+C330+1</f>
        <v>325</v>
      </c>
      <c r="D331" s="883" t="s">
        <v>73</v>
      </c>
      <c r="E331" s="884" t="s">
        <v>57</v>
      </c>
      <c r="F331" s="885">
        <v>2</v>
      </c>
      <c r="G331" s="886">
        <f t="shared" si="114"/>
        <v>2663636</v>
      </c>
      <c r="H331" s="887">
        <v>1</v>
      </c>
      <c r="I331" s="888">
        <f t="shared" si="115"/>
        <v>1931818</v>
      </c>
      <c r="J331" s="889">
        <v>2</v>
      </c>
      <c r="K331" s="888">
        <f t="shared" si="116"/>
        <v>4463636</v>
      </c>
      <c r="L331" s="890">
        <v>1</v>
      </c>
      <c r="M331" s="888">
        <f t="shared" si="117"/>
        <v>431818</v>
      </c>
      <c r="N331" s="891">
        <f t="shared" si="118"/>
        <v>6</v>
      </c>
      <c r="O331" s="844">
        <f t="shared" si="113"/>
        <v>9490908</v>
      </c>
      <c r="P331" s="892">
        <f t="shared" si="127"/>
        <v>240000</v>
      </c>
      <c r="Q331" s="893"/>
      <c r="R331" s="19"/>
      <c r="S331" s="847">
        <f t="shared" si="128"/>
        <v>1331818</v>
      </c>
      <c r="T331" s="847">
        <f t="shared" si="129"/>
        <v>1931818</v>
      </c>
      <c r="U331" s="847">
        <f t="shared" si="130"/>
        <v>2231818</v>
      </c>
      <c r="V331" s="847">
        <f t="shared" si="131"/>
        <v>431818</v>
      </c>
      <c r="W331" s="856">
        <v>43542</v>
      </c>
      <c r="X331" s="844">
        <v>9490908</v>
      </c>
      <c r="Y331" s="856"/>
      <c r="Z331" s="844"/>
      <c r="AA331" s="844"/>
      <c r="AB331" s="857"/>
      <c r="AC331" s="857"/>
      <c r="AD331" s="444"/>
      <c r="AE331" s="858">
        <f t="shared" ref="AE331:AE348" si="133">X331+Z331+AB331+AD331</f>
        <v>9490908</v>
      </c>
      <c r="AF331" s="1081">
        <f t="shared" si="132"/>
        <v>0</v>
      </c>
      <c r="AG331" s="444"/>
      <c r="AH331" s="444"/>
    </row>
    <row r="332" spans="1:34" ht="15" hidden="1" customHeight="1" x14ac:dyDescent="0.25">
      <c r="A332" s="880">
        <v>3</v>
      </c>
      <c r="B332" s="881">
        <f t="shared" ref="B332:B348" si="134">+B331</f>
        <v>43545</v>
      </c>
      <c r="C332" s="882">
        <f t="shared" ref="C332:C348" si="135">+C331+1</f>
        <v>326</v>
      </c>
      <c r="D332" s="883" t="s">
        <v>69</v>
      </c>
      <c r="E332" s="884" t="s">
        <v>57</v>
      </c>
      <c r="F332" s="885">
        <v>2</v>
      </c>
      <c r="G332" s="886">
        <f t="shared" si="114"/>
        <v>2663636</v>
      </c>
      <c r="H332" s="887">
        <v>1</v>
      </c>
      <c r="I332" s="888">
        <f t="shared" si="115"/>
        <v>1931818</v>
      </c>
      <c r="J332" s="889">
        <v>2</v>
      </c>
      <c r="K332" s="888">
        <f t="shared" si="116"/>
        <v>4463636</v>
      </c>
      <c r="L332" s="890">
        <v>1</v>
      </c>
      <c r="M332" s="888">
        <f t="shared" si="117"/>
        <v>431818</v>
      </c>
      <c r="N332" s="891">
        <f t="shared" si="118"/>
        <v>6</v>
      </c>
      <c r="O332" s="844">
        <f t="shared" si="113"/>
        <v>9490908</v>
      </c>
      <c r="P332" s="892">
        <f t="shared" si="127"/>
        <v>240000</v>
      </c>
      <c r="Q332" s="893"/>
      <c r="R332" s="19"/>
      <c r="S332" s="847">
        <f t="shared" si="128"/>
        <v>1331818</v>
      </c>
      <c r="T332" s="847">
        <f t="shared" si="129"/>
        <v>1931818</v>
      </c>
      <c r="U332" s="847">
        <f t="shared" si="130"/>
        <v>2231818</v>
      </c>
      <c r="V332" s="847">
        <f t="shared" si="131"/>
        <v>431818</v>
      </c>
      <c r="W332" s="856">
        <v>43542</v>
      </c>
      <c r="X332" s="844">
        <v>9490908</v>
      </c>
      <c r="Y332" s="834"/>
      <c r="Z332" s="844"/>
      <c r="AA332" s="844"/>
      <c r="AB332" s="857"/>
      <c r="AC332" s="857"/>
      <c r="AD332" s="444"/>
      <c r="AE332" s="858">
        <f t="shared" si="133"/>
        <v>9490908</v>
      </c>
      <c r="AF332" s="1081">
        <f t="shared" si="132"/>
        <v>0</v>
      </c>
      <c r="AG332" s="444"/>
      <c r="AH332" s="444"/>
    </row>
    <row r="333" spans="1:34" ht="15" hidden="1" customHeight="1" x14ac:dyDescent="0.25">
      <c r="A333" s="880">
        <f>+A332+1</f>
        <v>4</v>
      </c>
      <c r="B333" s="881">
        <f t="shared" si="134"/>
        <v>43545</v>
      </c>
      <c r="C333" s="882">
        <f t="shared" si="135"/>
        <v>327</v>
      </c>
      <c r="D333" s="883" t="s">
        <v>56</v>
      </c>
      <c r="E333" s="884" t="s">
        <v>57</v>
      </c>
      <c r="F333" s="885">
        <v>4</v>
      </c>
      <c r="G333" s="886">
        <f t="shared" si="114"/>
        <v>5327272</v>
      </c>
      <c r="H333" s="887">
        <v>1</v>
      </c>
      <c r="I333" s="888">
        <f t="shared" si="115"/>
        <v>1931818</v>
      </c>
      <c r="J333" s="889">
        <v>4</v>
      </c>
      <c r="K333" s="888">
        <f t="shared" si="116"/>
        <v>8927272</v>
      </c>
      <c r="L333" s="890">
        <v>1</v>
      </c>
      <c r="M333" s="888">
        <f t="shared" si="117"/>
        <v>431818</v>
      </c>
      <c r="N333" s="891">
        <f t="shared" si="118"/>
        <v>10</v>
      </c>
      <c r="O333" s="844">
        <f t="shared" si="113"/>
        <v>16618180</v>
      </c>
      <c r="P333" s="892">
        <f t="shared" si="127"/>
        <v>400000</v>
      </c>
      <c r="Q333" s="893"/>
      <c r="R333" s="19"/>
      <c r="S333" s="847">
        <f t="shared" si="128"/>
        <v>1331818</v>
      </c>
      <c r="T333" s="847">
        <f t="shared" si="129"/>
        <v>1931818</v>
      </c>
      <c r="U333" s="847">
        <f t="shared" si="130"/>
        <v>2231818</v>
      </c>
      <c r="V333" s="847">
        <f t="shared" si="131"/>
        <v>431818</v>
      </c>
      <c r="W333" s="856">
        <v>43542</v>
      </c>
      <c r="X333" s="844">
        <v>16618180</v>
      </c>
      <c r="Y333" s="834"/>
      <c r="Z333" s="844"/>
      <c r="AA333" s="844"/>
      <c r="AB333" s="857"/>
      <c r="AC333" s="857"/>
      <c r="AD333" s="444"/>
      <c r="AE333" s="858">
        <f t="shared" si="133"/>
        <v>16618180</v>
      </c>
      <c r="AF333" s="1081">
        <f t="shared" si="132"/>
        <v>0</v>
      </c>
      <c r="AG333" s="444"/>
      <c r="AH333" s="444"/>
    </row>
    <row r="334" spans="1:34" ht="15" hidden="1" customHeight="1" x14ac:dyDescent="0.25">
      <c r="A334" s="880">
        <v>5</v>
      </c>
      <c r="B334" s="881">
        <f t="shared" si="134"/>
        <v>43545</v>
      </c>
      <c r="C334" s="882">
        <f t="shared" si="135"/>
        <v>328</v>
      </c>
      <c r="D334" s="883" t="s">
        <v>46</v>
      </c>
      <c r="E334" s="884" t="s">
        <v>43</v>
      </c>
      <c r="F334" s="885">
        <v>4</v>
      </c>
      <c r="G334" s="886">
        <f t="shared" si="114"/>
        <v>5327272</v>
      </c>
      <c r="H334" s="887">
        <v>1</v>
      </c>
      <c r="I334" s="888">
        <f t="shared" si="115"/>
        <v>1931818</v>
      </c>
      <c r="J334" s="889">
        <v>4</v>
      </c>
      <c r="K334" s="888">
        <f t="shared" si="116"/>
        <v>8927272</v>
      </c>
      <c r="L334" s="890">
        <v>1</v>
      </c>
      <c r="M334" s="888">
        <f t="shared" si="117"/>
        <v>431818</v>
      </c>
      <c r="N334" s="891">
        <f t="shared" si="118"/>
        <v>10</v>
      </c>
      <c r="O334" s="844">
        <f t="shared" si="113"/>
        <v>16618180</v>
      </c>
      <c r="P334" s="892">
        <f t="shared" si="127"/>
        <v>400000</v>
      </c>
      <c r="Q334" s="893"/>
      <c r="R334" s="19"/>
      <c r="S334" s="847">
        <f t="shared" si="128"/>
        <v>1331818</v>
      </c>
      <c r="T334" s="847">
        <f t="shared" si="129"/>
        <v>1931818</v>
      </c>
      <c r="U334" s="847">
        <f t="shared" si="130"/>
        <v>2231818</v>
      </c>
      <c r="V334" s="847">
        <f t="shared" si="131"/>
        <v>431818</v>
      </c>
      <c r="W334" s="856">
        <v>43549</v>
      </c>
      <c r="X334" s="844">
        <v>16618180</v>
      </c>
      <c r="Y334" s="844"/>
      <c r="Z334" s="844"/>
      <c r="AA334" s="844"/>
      <c r="AB334" s="857"/>
      <c r="AC334" s="857"/>
      <c r="AD334" s="444"/>
      <c r="AE334" s="858">
        <f t="shared" si="133"/>
        <v>16618180</v>
      </c>
      <c r="AF334" s="1081">
        <f t="shared" si="132"/>
        <v>0</v>
      </c>
      <c r="AG334" s="444"/>
      <c r="AH334" s="444"/>
    </row>
    <row r="335" spans="1:34" ht="15" hidden="1" customHeight="1" x14ac:dyDescent="0.25">
      <c r="A335" s="880">
        <f>+A334+1</f>
        <v>6</v>
      </c>
      <c r="B335" s="881">
        <f t="shared" si="134"/>
        <v>43545</v>
      </c>
      <c r="C335" s="882">
        <f t="shared" si="135"/>
        <v>329</v>
      </c>
      <c r="D335" s="883" t="s">
        <v>54</v>
      </c>
      <c r="E335" s="884" t="s">
        <v>43</v>
      </c>
      <c r="F335" s="885">
        <v>5</v>
      </c>
      <c r="G335" s="886">
        <f t="shared" si="114"/>
        <v>6659090</v>
      </c>
      <c r="H335" s="887"/>
      <c r="I335" s="888">
        <f t="shared" si="115"/>
        <v>0</v>
      </c>
      <c r="J335" s="889">
        <v>4</v>
      </c>
      <c r="K335" s="888">
        <f t="shared" si="116"/>
        <v>8927272</v>
      </c>
      <c r="L335" s="890">
        <v>1</v>
      </c>
      <c r="M335" s="888">
        <f t="shared" si="117"/>
        <v>431818</v>
      </c>
      <c r="N335" s="891">
        <f t="shared" si="118"/>
        <v>10</v>
      </c>
      <c r="O335" s="844">
        <f t="shared" si="113"/>
        <v>16018180</v>
      </c>
      <c r="P335" s="892">
        <f t="shared" si="127"/>
        <v>400000</v>
      </c>
      <c r="Q335" s="893"/>
      <c r="R335" s="19"/>
      <c r="S335" s="847">
        <f t="shared" si="128"/>
        <v>1331818</v>
      </c>
      <c r="T335" s="847">
        <f t="shared" si="129"/>
        <v>1931818</v>
      </c>
      <c r="U335" s="847">
        <f t="shared" si="130"/>
        <v>2231818</v>
      </c>
      <c r="V335" s="847">
        <f t="shared" si="131"/>
        <v>431818</v>
      </c>
      <c r="W335" s="856">
        <v>43542</v>
      </c>
      <c r="X335" s="844">
        <v>16018180</v>
      </c>
      <c r="Y335" s="844"/>
      <c r="Z335" s="844"/>
      <c r="AA335" s="844"/>
      <c r="AB335" s="857"/>
      <c r="AC335" s="857"/>
      <c r="AD335" s="444"/>
      <c r="AE335" s="858">
        <f t="shared" si="133"/>
        <v>16018180</v>
      </c>
      <c r="AF335" s="1081">
        <f t="shared" si="132"/>
        <v>0</v>
      </c>
      <c r="AG335" s="444"/>
      <c r="AH335" s="444"/>
    </row>
    <row r="336" spans="1:34" ht="15" hidden="1" customHeight="1" x14ac:dyDescent="0.25">
      <c r="A336" s="880">
        <v>7</v>
      </c>
      <c r="B336" s="881">
        <f t="shared" si="134"/>
        <v>43545</v>
      </c>
      <c r="C336" s="882">
        <f t="shared" si="135"/>
        <v>330</v>
      </c>
      <c r="D336" s="883" t="s">
        <v>52</v>
      </c>
      <c r="E336" s="884" t="s">
        <v>43</v>
      </c>
      <c r="F336" s="885">
        <v>5</v>
      </c>
      <c r="G336" s="886">
        <f t="shared" si="114"/>
        <v>6659090</v>
      </c>
      <c r="H336" s="887"/>
      <c r="I336" s="888">
        <f t="shared" si="115"/>
        <v>0</v>
      </c>
      <c r="J336" s="889">
        <v>4</v>
      </c>
      <c r="K336" s="888">
        <f t="shared" si="116"/>
        <v>8927272</v>
      </c>
      <c r="L336" s="890">
        <v>1</v>
      </c>
      <c r="M336" s="888">
        <f t="shared" si="117"/>
        <v>431818</v>
      </c>
      <c r="N336" s="891">
        <f t="shared" si="118"/>
        <v>10</v>
      </c>
      <c r="O336" s="844">
        <f t="shared" si="113"/>
        <v>16018180</v>
      </c>
      <c r="P336" s="892">
        <f t="shared" si="127"/>
        <v>400000</v>
      </c>
      <c r="Q336" s="893"/>
      <c r="R336" s="19"/>
      <c r="S336" s="847">
        <f t="shared" si="128"/>
        <v>1331818</v>
      </c>
      <c r="T336" s="847">
        <f t="shared" si="129"/>
        <v>1931818</v>
      </c>
      <c r="U336" s="847">
        <f t="shared" si="130"/>
        <v>2231818</v>
      </c>
      <c r="V336" s="847">
        <f t="shared" si="131"/>
        <v>431818</v>
      </c>
      <c r="W336" s="856">
        <v>43530</v>
      </c>
      <c r="X336" s="844">
        <v>13981820</v>
      </c>
      <c r="Y336" s="856">
        <v>43542</v>
      </c>
      <c r="Z336" s="844">
        <v>2036360</v>
      </c>
      <c r="AA336" s="844"/>
      <c r="AB336" s="857"/>
      <c r="AC336" s="857"/>
      <c r="AD336" s="444"/>
      <c r="AE336" s="858">
        <f t="shared" si="133"/>
        <v>16018180</v>
      </c>
      <c r="AF336" s="1081">
        <f t="shared" si="132"/>
        <v>0</v>
      </c>
      <c r="AG336" s="444"/>
      <c r="AH336" s="444"/>
    </row>
    <row r="337" spans="1:34" ht="15" hidden="1" customHeight="1" x14ac:dyDescent="0.25">
      <c r="A337" s="880">
        <f>+A336+1</f>
        <v>8</v>
      </c>
      <c r="B337" s="881">
        <f t="shared" si="134"/>
        <v>43545</v>
      </c>
      <c r="C337" s="882">
        <f t="shared" si="135"/>
        <v>331</v>
      </c>
      <c r="D337" s="907" t="s">
        <v>49</v>
      </c>
      <c r="E337" s="884" t="s">
        <v>43</v>
      </c>
      <c r="F337" s="885">
        <v>2</v>
      </c>
      <c r="G337" s="886">
        <f t="shared" si="114"/>
        <v>2663636</v>
      </c>
      <c r="H337" s="887"/>
      <c r="I337" s="888">
        <f t="shared" si="115"/>
        <v>0</v>
      </c>
      <c r="J337" s="889">
        <v>2</v>
      </c>
      <c r="K337" s="888">
        <f t="shared" si="116"/>
        <v>4463636</v>
      </c>
      <c r="L337" s="890"/>
      <c r="M337" s="888">
        <f t="shared" si="117"/>
        <v>0</v>
      </c>
      <c r="N337" s="891">
        <f t="shared" si="118"/>
        <v>4</v>
      </c>
      <c r="O337" s="844">
        <f t="shared" si="113"/>
        <v>7127272</v>
      </c>
      <c r="P337" s="892">
        <f t="shared" si="127"/>
        <v>160000</v>
      </c>
      <c r="Q337" s="893"/>
      <c r="R337" s="19"/>
      <c r="S337" s="847">
        <f t="shared" si="128"/>
        <v>1331818</v>
      </c>
      <c r="T337" s="847">
        <f t="shared" si="129"/>
        <v>1931818</v>
      </c>
      <c r="U337" s="847">
        <f t="shared" si="130"/>
        <v>2231818</v>
      </c>
      <c r="V337" s="847">
        <f t="shared" si="131"/>
        <v>431818</v>
      </c>
      <c r="W337" s="856">
        <v>43566</v>
      </c>
      <c r="X337" s="844">
        <v>7127272</v>
      </c>
      <c r="Y337" s="844"/>
      <c r="Z337" s="844"/>
      <c r="AA337" s="844"/>
      <c r="AB337" s="857"/>
      <c r="AC337" s="857"/>
      <c r="AD337" s="444"/>
      <c r="AE337" s="858">
        <f t="shared" si="133"/>
        <v>7127272</v>
      </c>
      <c r="AF337" s="1081">
        <f t="shared" si="132"/>
        <v>0</v>
      </c>
      <c r="AG337" s="787"/>
      <c r="AH337" s="444"/>
    </row>
    <row r="338" spans="1:34" ht="15" hidden="1" customHeight="1" x14ac:dyDescent="0.25">
      <c r="A338" s="880">
        <v>9</v>
      </c>
      <c r="B338" s="881">
        <f t="shared" si="134"/>
        <v>43545</v>
      </c>
      <c r="C338" s="882">
        <f t="shared" si="135"/>
        <v>332</v>
      </c>
      <c r="D338" s="883" t="s">
        <v>39</v>
      </c>
      <c r="E338" s="884" t="s">
        <v>43</v>
      </c>
      <c r="F338" s="885">
        <v>3</v>
      </c>
      <c r="G338" s="886">
        <f t="shared" si="114"/>
        <v>3995454</v>
      </c>
      <c r="H338" s="887"/>
      <c r="I338" s="888">
        <f t="shared" si="115"/>
        <v>0</v>
      </c>
      <c r="J338" s="889">
        <v>3</v>
      </c>
      <c r="K338" s="888">
        <f t="shared" si="116"/>
        <v>6695454</v>
      </c>
      <c r="L338" s="890">
        <v>1</v>
      </c>
      <c r="M338" s="888">
        <f t="shared" si="117"/>
        <v>431818</v>
      </c>
      <c r="N338" s="891">
        <f t="shared" si="118"/>
        <v>7</v>
      </c>
      <c r="O338" s="844">
        <f t="shared" si="113"/>
        <v>11122726</v>
      </c>
      <c r="P338" s="892">
        <f t="shared" si="127"/>
        <v>280000</v>
      </c>
      <c r="Q338" s="893"/>
      <c r="R338" s="19"/>
      <c r="S338" s="847">
        <f t="shared" si="128"/>
        <v>1331818</v>
      </c>
      <c r="T338" s="847">
        <f t="shared" si="129"/>
        <v>1931818</v>
      </c>
      <c r="U338" s="847">
        <f t="shared" si="130"/>
        <v>2231818</v>
      </c>
      <c r="V338" s="847">
        <f t="shared" si="131"/>
        <v>431818</v>
      </c>
      <c r="W338" s="856">
        <v>43530</v>
      </c>
      <c r="X338" s="844">
        <v>11122726</v>
      </c>
      <c r="Y338" s="844"/>
      <c r="Z338" s="844"/>
      <c r="AA338" s="844"/>
      <c r="AB338" s="857"/>
      <c r="AC338" s="857"/>
      <c r="AD338" s="444"/>
      <c r="AE338" s="858">
        <f t="shared" si="133"/>
        <v>11122726</v>
      </c>
      <c r="AF338" s="1081">
        <f t="shared" si="132"/>
        <v>0</v>
      </c>
      <c r="AG338" s="444"/>
      <c r="AH338" s="444"/>
    </row>
    <row r="339" spans="1:34" ht="15" hidden="1" customHeight="1" x14ac:dyDescent="0.25">
      <c r="A339" s="880">
        <f>+A338+1</f>
        <v>10</v>
      </c>
      <c r="B339" s="881">
        <f t="shared" si="134"/>
        <v>43545</v>
      </c>
      <c r="C339" s="882">
        <f t="shared" si="135"/>
        <v>333</v>
      </c>
      <c r="D339" s="835" t="s">
        <v>53</v>
      </c>
      <c r="E339" s="836" t="s">
        <v>43</v>
      </c>
      <c r="F339" s="837">
        <v>5</v>
      </c>
      <c r="G339" s="886">
        <f t="shared" si="114"/>
        <v>6659090</v>
      </c>
      <c r="H339" s="839"/>
      <c r="I339" s="888">
        <f t="shared" si="115"/>
        <v>0</v>
      </c>
      <c r="J339" s="841">
        <v>4</v>
      </c>
      <c r="K339" s="888">
        <f t="shared" si="116"/>
        <v>8927272</v>
      </c>
      <c r="L339" s="842">
        <v>1</v>
      </c>
      <c r="M339" s="888">
        <f t="shared" si="117"/>
        <v>431818</v>
      </c>
      <c r="N339" s="891">
        <f t="shared" si="118"/>
        <v>10</v>
      </c>
      <c r="O339" s="844">
        <f t="shared" si="113"/>
        <v>16018180</v>
      </c>
      <c r="P339" s="962">
        <f t="shared" ref="P339:P348" si="136">+N339*45000</f>
        <v>450000</v>
      </c>
      <c r="Q339" s="893"/>
      <c r="R339" s="19"/>
      <c r="S339" s="847">
        <f t="shared" si="128"/>
        <v>1331818</v>
      </c>
      <c r="T339" s="847">
        <f t="shared" si="129"/>
        <v>1931818</v>
      </c>
      <c r="U339" s="847">
        <f t="shared" si="130"/>
        <v>2231818</v>
      </c>
      <c r="V339" s="847">
        <f t="shared" si="131"/>
        <v>431818</v>
      </c>
      <c r="W339" s="856">
        <v>43544</v>
      </c>
      <c r="X339" s="844">
        <v>16018180</v>
      </c>
      <c r="Y339" s="844"/>
      <c r="Z339" s="844"/>
      <c r="AA339" s="844"/>
      <c r="AB339" s="857"/>
      <c r="AC339" s="857"/>
      <c r="AD339" s="444"/>
      <c r="AE339" s="858">
        <f t="shared" si="133"/>
        <v>16018180</v>
      </c>
      <c r="AF339" s="1081">
        <f t="shared" si="132"/>
        <v>0</v>
      </c>
      <c r="AG339" s="444"/>
      <c r="AH339" s="444"/>
    </row>
    <row r="340" spans="1:34" ht="15" hidden="1" customHeight="1" x14ac:dyDescent="0.25">
      <c r="A340" s="880">
        <f t="shared" ref="A340:A348" si="137">+A339+1</f>
        <v>11</v>
      </c>
      <c r="B340" s="881">
        <f t="shared" si="134"/>
        <v>43545</v>
      </c>
      <c r="C340" s="882">
        <f t="shared" si="135"/>
        <v>334</v>
      </c>
      <c r="D340" s="835" t="s">
        <v>44</v>
      </c>
      <c r="E340" s="836" t="s">
        <v>43</v>
      </c>
      <c r="F340" s="850">
        <v>5</v>
      </c>
      <c r="G340" s="886">
        <f t="shared" si="114"/>
        <v>6659090</v>
      </c>
      <c r="H340" s="839">
        <v>1</v>
      </c>
      <c r="I340" s="888">
        <f t="shared" si="115"/>
        <v>1931818</v>
      </c>
      <c r="J340" s="841">
        <v>4</v>
      </c>
      <c r="K340" s="888">
        <f t="shared" si="116"/>
        <v>8927272</v>
      </c>
      <c r="L340" s="842"/>
      <c r="M340" s="888">
        <f t="shared" si="117"/>
        <v>0</v>
      </c>
      <c r="N340" s="891">
        <f t="shared" si="118"/>
        <v>10</v>
      </c>
      <c r="O340" s="844">
        <f t="shared" si="113"/>
        <v>17518180</v>
      </c>
      <c r="P340" s="962">
        <f t="shared" si="136"/>
        <v>450000</v>
      </c>
      <c r="Q340" s="893"/>
      <c r="R340" s="19"/>
      <c r="S340" s="847">
        <f t="shared" si="128"/>
        <v>1331818</v>
      </c>
      <c r="T340" s="847">
        <f t="shared" si="129"/>
        <v>1931818</v>
      </c>
      <c r="U340" s="847">
        <f t="shared" si="130"/>
        <v>2231818</v>
      </c>
      <c r="V340" s="847">
        <f t="shared" si="131"/>
        <v>431818</v>
      </c>
      <c r="W340" s="856">
        <v>43543</v>
      </c>
      <c r="X340" s="844">
        <v>17518180</v>
      </c>
      <c r="Y340" s="844"/>
      <c r="Z340" s="844"/>
      <c r="AA340" s="844"/>
      <c r="AB340" s="857"/>
      <c r="AC340" s="857"/>
      <c r="AD340" s="444"/>
      <c r="AE340" s="858">
        <f t="shared" si="133"/>
        <v>17518180</v>
      </c>
      <c r="AF340" s="1081">
        <f t="shared" si="132"/>
        <v>0</v>
      </c>
      <c r="AG340" s="444"/>
      <c r="AH340" s="444"/>
    </row>
    <row r="341" spans="1:34" ht="15" hidden="1" customHeight="1" x14ac:dyDescent="0.25">
      <c r="A341" s="880">
        <f t="shared" si="137"/>
        <v>12</v>
      </c>
      <c r="B341" s="881">
        <f t="shared" si="134"/>
        <v>43545</v>
      </c>
      <c r="C341" s="882">
        <f t="shared" si="135"/>
        <v>335</v>
      </c>
      <c r="D341" s="835" t="s">
        <v>83</v>
      </c>
      <c r="E341" s="836" t="s">
        <v>43</v>
      </c>
      <c r="F341" s="850">
        <v>5</v>
      </c>
      <c r="G341" s="886">
        <f t="shared" si="114"/>
        <v>6659090</v>
      </c>
      <c r="H341" s="839"/>
      <c r="I341" s="888">
        <f t="shared" si="115"/>
        <v>0</v>
      </c>
      <c r="J341" s="841">
        <v>4</v>
      </c>
      <c r="K341" s="888">
        <f t="shared" si="116"/>
        <v>8927272</v>
      </c>
      <c r="L341" s="842">
        <v>1</v>
      </c>
      <c r="M341" s="888">
        <f t="shared" si="117"/>
        <v>431818</v>
      </c>
      <c r="N341" s="891">
        <f t="shared" si="118"/>
        <v>10</v>
      </c>
      <c r="O341" s="844">
        <f t="shared" si="113"/>
        <v>16018180</v>
      </c>
      <c r="P341" s="962">
        <f t="shared" si="136"/>
        <v>450000</v>
      </c>
      <c r="Q341" s="893"/>
      <c r="R341" s="19"/>
      <c r="S341" s="847">
        <f t="shared" si="128"/>
        <v>1331818</v>
      </c>
      <c r="T341" s="847">
        <f t="shared" si="129"/>
        <v>1931818</v>
      </c>
      <c r="U341" s="847">
        <f t="shared" si="130"/>
        <v>2231818</v>
      </c>
      <c r="V341" s="847">
        <f t="shared" si="131"/>
        <v>431818</v>
      </c>
      <c r="W341" s="856">
        <v>43557</v>
      </c>
      <c r="X341" s="844">
        <v>16018180</v>
      </c>
      <c r="Y341" s="844"/>
      <c r="Z341" s="844"/>
      <c r="AA341" s="844"/>
      <c r="AB341" s="857"/>
      <c r="AC341" s="857"/>
      <c r="AD341" s="444"/>
      <c r="AE341" s="858">
        <f t="shared" si="133"/>
        <v>16018180</v>
      </c>
      <c r="AF341" s="1081">
        <f t="shared" si="132"/>
        <v>0</v>
      </c>
      <c r="AG341" s="787"/>
      <c r="AH341" s="444"/>
    </row>
    <row r="342" spans="1:34" ht="15" hidden="1" customHeight="1" x14ac:dyDescent="0.25">
      <c r="A342" s="880">
        <f t="shared" si="137"/>
        <v>13</v>
      </c>
      <c r="B342" s="881">
        <f t="shared" si="134"/>
        <v>43545</v>
      </c>
      <c r="C342" s="882">
        <f t="shared" si="135"/>
        <v>336</v>
      </c>
      <c r="D342" s="835" t="s">
        <v>100</v>
      </c>
      <c r="E342" s="836" t="s">
        <v>88</v>
      </c>
      <c r="F342" s="850">
        <v>5</v>
      </c>
      <c r="G342" s="886">
        <f t="shared" si="114"/>
        <v>6659090</v>
      </c>
      <c r="H342" s="839"/>
      <c r="I342" s="888">
        <f t="shared" si="115"/>
        <v>0</v>
      </c>
      <c r="J342" s="841">
        <v>4</v>
      </c>
      <c r="K342" s="888">
        <f t="shared" si="116"/>
        <v>8927272</v>
      </c>
      <c r="L342" s="842">
        <v>1</v>
      </c>
      <c r="M342" s="888">
        <f t="shared" si="117"/>
        <v>431818</v>
      </c>
      <c r="N342" s="891">
        <f t="shared" si="118"/>
        <v>10</v>
      </c>
      <c r="O342" s="844">
        <f t="shared" si="113"/>
        <v>16018180</v>
      </c>
      <c r="P342" s="962">
        <f t="shared" si="136"/>
        <v>450000</v>
      </c>
      <c r="Q342" s="893"/>
      <c r="R342" s="19"/>
      <c r="S342" s="847">
        <f t="shared" si="128"/>
        <v>1331818</v>
      </c>
      <c r="T342" s="847">
        <f t="shared" si="129"/>
        <v>1931818</v>
      </c>
      <c r="U342" s="847">
        <f t="shared" si="130"/>
        <v>2231818</v>
      </c>
      <c r="V342" s="847">
        <f t="shared" si="131"/>
        <v>431818</v>
      </c>
      <c r="W342" s="856">
        <v>43546</v>
      </c>
      <c r="X342" s="844">
        <v>16018180</v>
      </c>
      <c r="Y342" s="844"/>
      <c r="Z342" s="844"/>
      <c r="AA342" s="844"/>
      <c r="AB342" s="857"/>
      <c r="AC342" s="857"/>
      <c r="AD342" s="444"/>
      <c r="AE342" s="858">
        <f t="shared" si="133"/>
        <v>16018180</v>
      </c>
      <c r="AF342" s="1081">
        <f t="shared" si="132"/>
        <v>0</v>
      </c>
      <c r="AG342" s="444"/>
      <c r="AH342" s="444"/>
    </row>
    <row r="343" spans="1:34" ht="15" hidden="1" customHeight="1" x14ac:dyDescent="0.25">
      <c r="A343" s="880">
        <f t="shared" si="137"/>
        <v>14</v>
      </c>
      <c r="B343" s="881">
        <f t="shared" si="134"/>
        <v>43545</v>
      </c>
      <c r="C343" s="882">
        <f t="shared" si="135"/>
        <v>337</v>
      </c>
      <c r="D343" s="835" t="s">
        <v>101</v>
      </c>
      <c r="E343" s="836" t="s">
        <v>88</v>
      </c>
      <c r="F343" s="850">
        <v>5</v>
      </c>
      <c r="G343" s="886">
        <f t="shared" si="114"/>
        <v>6659090</v>
      </c>
      <c r="H343" s="839"/>
      <c r="I343" s="888">
        <f t="shared" si="115"/>
        <v>0</v>
      </c>
      <c r="J343" s="841">
        <v>5</v>
      </c>
      <c r="K343" s="888">
        <f t="shared" si="116"/>
        <v>11159090</v>
      </c>
      <c r="L343" s="842"/>
      <c r="M343" s="888">
        <f t="shared" si="117"/>
        <v>0</v>
      </c>
      <c r="N343" s="891">
        <f t="shared" si="118"/>
        <v>10</v>
      </c>
      <c r="O343" s="844">
        <f t="shared" si="113"/>
        <v>17818180</v>
      </c>
      <c r="P343" s="962">
        <f t="shared" si="136"/>
        <v>450000</v>
      </c>
      <c r="Q343" s="893"/>
      <c r="R343" s="19"/>
      <c r="S343" s="847">
        <f t="shared" si="128"/>
        <v>1331818</v>
      </c>
      <c r="T343" s="847">
        <f t="shared" si="129"/>
        <v>1931818</v>
      </c>
      <c r="U343" s="847">
        <f t="shared" si="130"/>
        <v>2231818</v>
      </c>
      <c r="V343" s="847">
        <f t="shared" si="131"/>
        <v>431818</v>
      </c>
      <c r="W343" s="856">
        <v>43544</v>
      </c>
      <c r="X343" s="844">
        <v>17818180</v>
      </c>
      <c r="Y343" s="844"/>
      <c r="Z343" s="844"/>
      <c r="AA343" s="844"/>
      <c r="AB343" s="857"/>
      <c r="AC343" s="857"/>
      <c r="AD343" s="444"/>
      <c r="AE343" s="858">
        <f t="shared" si="133"/>
        <v>17818180</v>
      </c>
      <c r="AF343" s="1081">
        <f t="shared" si="132"/>
        <v>0</v>
      </c>
      <c r="AG343" s="444"/>
      <c r="AH343" s="444"/>
    </row>
    <row r="344" spans="1:34" ht="15" hidden="1" customHeight="1" x14ac:dyDescent="0.25">
      <c r="A344" s="880">
        <f t="shared" si="137"/>
        <v>15</v>
      </c>
      <c r="B344" s="881">
        <f t="shared" si="134"/>
        <v>43545</v>
      </c>
      <c r="C344" s="882">
        <f t="shared" si="135"/>
        <v>338</v>
      </c>
      <c r="D344" s="835" t="s">
        <v>102</v>
      </c>
      <c r="E344" s="836" t="s">
        <v>88</v>
      </c>
      <c r="F344" s="850">
        <v>5</v>
      </c>
      <c r="G344" s="886">
        <f t="shared" si="114"/>
        <v>6659090</v>
      </c>
      <c r="H344" s="839"/>
      <c r="I344" s="888">
        <f t="shared" si="115"/>
        <v>0</v>
      </c>
      <c r="J344" s="841">
        <v>4</v>
      </c>
      <c r="K344" s="888">
        <f t="shared" si="116"/>
        <v>8927272</v>
      </c>
      <c r="L344" s="842">
        <v>1</v>
      </c>
      <c r="M344" s="888">
        <f t="shared" si="117"/>
        <v>431818</v>
      </c>
      <c r="N344" s="891">
        <f t="shared" si="118"/>
        <v>10</v>
      </c>
      <c r="O344" s="844">
        <f t="shared" si="113"/>
        <v>16018180</v>
      </c>
      <c r="P344" s="962">
        <f t="shared" si="136"/>
        <v>450000</v>
      </c>
      <c r="Q344" s="893"/>
      <c r="R344" s="19"/>
      <c r="S344" s="847">
        <f t="shared" si="128"/>
        <v>1331818</v>
      </c>
      <c r="T344" s="847">
        <f t="shared" si="129"/>
        <v>1931818</v>
      </c>
      <c r="U344" s="847">
        <f t="shared" si="130"/>
        <v>2231818</v>
      </c>
      <c r="V344" s="847">
        <f t="shared" si="131"/>
        <v>431818</v>
      </c>
      <c r="W344" s="856">
        <v>43543</v>
      </c>
      <c r="X344" s="844">
        <v>16018180</v>
      </c>
      <c r="Y344" s="844"/>
      <c r="Z344" s="844"/>
      <c r="AA344" s="844"/>
      <c r="AB344" s="857"/>
      <c r="AC344" s="857"/>
      <c r="AD344" s="444"/>
      <c r="AE344" s="858">
        <f t="shared" si="133"/>
        <v>16018180</v>
      </c>
      <c r="AF344" s="1081">
        <f t="shared" si="132"/>
        <v>0</v>
      </c>
      <c r="AG344" s="444"/>
      <c r="AH344" s="444"/>
    </row>
    <row r="345" spans="1:34" ht="15" customHeight="1" thickBot="1" x14ac:dyDescent="0.3">
      <c r="A345" s="880">
        <f t="shared" si="137"/>
        <v>16</v>
      </c>
      <c r="B345" s="881">
        <f t="shared" si="134"/>
        <v>43545</v>
      </c>
      <c r="C345" s="882">
        <f t="shared" si="135"/>
        <v>339</v>
      </c>
      <c r="D345" s="835" t="s">
        <v>70</v>
      </c>
      <c r="E345" s="836" t="s">
        <v>57</v>
      </c>
      <c r="F345" s="850">
        <v>2</v>
      </c>
      <c r="G345" s="886">
        <f t="shared" si="114"/>
        <v>2663636</v>
      </c>
      <c r="H345" s="839">
        <v>1</v>
      </c>
      <c r="I345" s="888">
        <f t="shared" si="115"/>
        <v>1931818</v>
      </c>
      <c r="J345" s="841">
        <v>2</v>
      </c>
      <c r="K345" s="888">
        <f t="shared" si="116"/>
        <v>4463636</v>
      </c>
      <c r="L345" s="842">
        <v>1</v>
      </c>
      <c r="M345" s="888">
        <f t="shared" si="117"/>
        <v>431818</v>
      </c>
      <c r="N345" s="891">
        <f t="shared" si="118"/>
        <v>6</v>
      </c>
      <c r="O345" s="844">
        <f t="shared" si="113"/>
        <v>9490908</v>
      </c>
      <c r="P345" s="962">
        <f t="shared" si="136"/>
        <v>270000</v>
      </c>
      <c r="Q345" s="893"/>
      <c r="R345" s="19"/>
      <c r="S345" s="847">
        <f t="shared" si="128"/>
        <v>1331818</v>
      </c>
      <c r="T345" s="847">
        <f t="shared" si="129"/>
        <v>1931818</v>
      </c>
      <c r="U345" s="847">
        <f t="shared" si="130"/>
        <v>2231818</v>
      </c>
      <c r="V345" s="847">
        <f t="shared" si="131"/>
        <v>431818</v>
      </c>
      <c r="W345" s="856">
        <v>43543</v>
      </c>
      <c r="X345" s="844">
        <v>6491000</v>
      </c>
      <c r="Y345" s="856">
        <v>43546</v>
      </c>
      <c r="Z345" s="844">
        <v>3000000</v>
      </c>
      <c r="AA345" s="844"/>
      <c r="AB345" s="857"/>
      <c r="AC345" s="857"/>
      <c r="AD345" s="444"/>
      <c r="AE345" s="858">
        <f t="shared" si="133"/>
        <v>9491000</v>
      </c>
      <c r="AF345" s="1081">
        <f t="shared" si="132"/>
        <v>-92</v>
      </c>
      <c r="AG345" s="444"/>
      <c r="AH345" s="444"/>
    </row>
    <row r="346" spans="1:34" ht="15" hidden="1" customHeight="1" x14ac:dyDescent="0.25">
      <c r="A346" s="880">
        <f t="shared" si="137"/>
        <v>17</v>
      </c>
      <c r="B346" s="881">
        <f t="shared" si="134"/>
        <v>43545</v>
      </c>
      <c r="C346" s="882">
        <f t="shared" si="135"/>
        <v>340</v>
      </c>
      <c r="D346" s="835" t="s">
        <v>71</v>
      </c>
      <c r="E346" s="836" t="s">
        <v>57</v>
      </c>
      <c r="F346" s="850">
        <v>2</v>
      </c>
      <c r="G346" s="886">
        <f t="shared" si="114"/>
        <v>2663636</v>
      </c>
      <c r="H346" s="839">
        <v>1</v>
      </c>
      <c r="I346" s="888">
        <f t="shared" si="115"/>
        <v>1931818</v>
      </c>
      <c r="J346" s="841">
        <v>2</v>
      </c>
      <c r="K346" s="888">
        <f t="shared" si="116"/>
        <v>4463636</v>
      </c>
      <c r="L346" s="842">
        <v>1</v>
      </c>
      <c r="M346" s="888">
        <f t="shared" si="117"/>
        <v>431818</v>
      </c>
      <c r="N346" s="891">
        <f t="shared" si="118"/>
        <v>6</v>
      </c>
      <c r="O346" s="844">
        <f t="shared" si="113"/>
        <v>9490908</v>
      </c>
      <c r="P346" s="962">
        <f t="shared" si="136"/>
        <v>270000</v>
      </c>
      <c r="Q346" s="893"/>
      <c r="R346" s="19"/>
      <c r="S346" s="847">
        <f t="shared" si="128"/>
        <v>1331818</v>
      </c>
      <c r="T346" s="847">
        <f t="shared" si="129"/>
        <v>1931818</v>
      </c>
      <c r="U346" s="847">
        <f t="shared" si="130"/>
        <v>2231818</v>
      </c>
      <c r="V346" s="847">
        <f t="shared" si="131"/>
        <v>431818</v>
      </c>
      <c r="W346" s="856">
        <v>43543</v>
      </c>
      <c r="X346" s="844">
        <v>8000000</v>
      </c>
      <c r="Y346" s="856">
        <v>43549</v>
      </c>
      <c r="Z346" s="844">
        <v>1490908</v>
      </c>
      <c r="AA346" s="844"/>
      <c r="AB346" s="857"/>
      <c r="AC346" s="857"/>
      <c r="AD346" s="444"/>
      <c r="AE346" s="858">
        <f t="shared" si="133"/>
        <v>9490908</v>
      </c>
      <c r="AF346" s="1081">
        <f t="shared" si="132"/>
        <v>0</v>
      </c>
      <c r="AG346" s="444"/>
      <c r="AH346" s="444"/>
    </row>
    <row r="347" spans="1:34" ht="15" hidden="1" customHeight="1" x14ac:dyDescent="0.25">
      <c r="A347" s="880">
        <f t="shared" si="137"/>
        <v>18</v>
      </c>
      <c r="B347" s="881">
        <f t="shared" si="134"/>
        <v>43545</v>
      </c>
      <c r="C347" s="882">
        <f t="shared" si="135"/>
        <v>341</v>
      </c>
      <c r="D347" s="835" t="s">
        <v>72</v>
      </c>
      <c r="E347" s="836" t="s">
        <v>57</v>
      </c>
      <c r="F347" s="850">
        <v>2</v>
      </c>
      <c r="G347" s="886">
        <f t="shared" si="114"/>
        <v>2663636</v>
      </c>
      <c r="H347" s="839">
        <v>1</v>
      </c>
      <c r="I347" s="888">
        <f t="shared" si="115"/>
        <v>1931818</v>
      </c>
      <c r="J347" s="841">
        <v>2</v>
      </c>
      <c r="K347" s="888">
        <f t="shared" si="116"/>
        <v>4463636</v>
      </c>
      <c r="L347" s="842">
        <v>1</v>
      </c>
      <c r="M347" s="888">
        <f t="shared" si="117"/>
        <v>431818</v>
      </c>
      <c r="N347" s="891">
        <f t="shared" si="118"/>
        <v>6</v>
      </c>
      <c r="O347" s="844">
        <f t="shared" si="113"/>
        <v>9490908</v>
      </c>
      <c r="P347" s="962">
        <f t="shared" si="136"/>
        <v>270000</v>
      </c>
      <c r="Q347" s="893"/>
      <c r="R347" s="19"/>
      <c r="S347" s="847">
        <f t="shared" si="128"/>
        <v>1331818</v>
      </c>
      <c r="T347" s="847">
        <f t="shared" si="129"/>
        <v>1931818</v>
      </c>
      <c r="U347" s="847">
        <f t="shared" si="130"/>
        <v>2231818</v>
      </c>
      <c r="V347" s="847">
        <f t="shared" si="131"/>
        <v>431818</v>
      </c>
      <c r="W347" s="856">
        <v>43556</v>
      </c>
      <c r="X347" s="844">
        <v>7000000</v>
      </c>
      <c r="Y347" s="856">
        <v>43570</v>
      </c>
      <c r="Z347" s="844">
        <v>2490908</v>
      </c>
      <c r="AA347" s="844"/>
      <c r="AB347" s="857"/>
      <c r="AC347" s="857"/>
      <c r="AD347" s="444"/>
      <c r="AE347" s="858">
        <f t="shared" si="133"/>
        <v>9490908</v>
      </c>
      <c r="AF347" s="1081">
        <f t="shared" si="132"/>
        <v>0</v>
      </c>
      <c r="AG347" s="787"/>
      <c r="AH347" s="444"/>
    </row>
    <row r="348" spans="1:34" ht="15" hidden="1" customHeight="1" thickBot="1" x14ac:dyDescent="0.3">
      <c r="A348" s="880">
        <f t="shared" si="137"/>
        <v>19</v>
      </c>
      <c r="B348" s="881">
        <f t="shared" si="134"/>
        <v>43545</v>
      </c>
      <c r="C348" s="882">
        <f t="shared" si="135"/>
        <v>342</v>
      </c>
      <c r="D348" s="835" t="s">
        <v>77</v>
      </c>
      <c r="E348" s="836" t="s">
        <v>57</v>
      </c>
      <c r="F348" s="850">
        <v>2</v>
      </c>
      <c r="G348" s="886">
        <f t="shared" si="114"/>
        <v>2663636</v>
      </c>
      <c r="H348" s="839">
        <v>1</v>
      </c>
      <c r="I348" s="888">
        <f t="shared" si="115"/>
        <v>1931818</v>
      </c>
      <c r="J348" s="841">
        <v>2</v>
      </c>
      <c r="K348" s="888">
        <f t="shared" si="116"/>
        <v>4463636</v>
      </c>
      <c r="L348" s="842">
        <v>1</v>
      </c>
      <c r="M348" s="888">
        <f t="shared" si="117"/>
        <v>431818</v>
      </c>
      <c r="N348" s="891">
        <f t="shared" si="118"/>
        <v>6</v>
      </c>
      <c r="O348" s="844">
        <f t="shared" si="113"/>
        <v>9490908</v>
      </c>
      <c r="P348" s="962">
        <f t="shared" si="136"/>
        <v>270000</v>
      </c>
      <c r="Q348" s="893"/>
      <c r="R348" s="19"/>
      <c r="S348" s="847">
        <f t="shared" si="128"/>
        <v>1331818</v>
      </c>
      <c r="T348" s="847">
        <f t="shared" si="129"/>
        <v>1931818</v>
      </c>
      <c r="U348" s="847">
        <f t="shared" si="130"/>
        <v>2231818</v>
      </c>
      <c r="V348" s="847">
        <f t="shared" si="131"/>
        <v>431818</v>
      </c>
      <c r="W348" s="856">
        <v>43543</v>
      </c>
      <c r="X348" s="844">
        <v>9490908</v>
      </c>
      <c r="Y348" s="844"/>
      <c r="Z348" s="844"/>
      <c r="AA348" s="844"/>
      <c r="AB348" s="857"/>
      <c r="AC348" s="857"/>
      <c r="AD348" s="444"/>
      <c r="AE348" s="858">
        <f t="shared" si="133"/>
        <v>9490908</v>
      </c>
      <c r="AF348" s="1081">
        <f t="shared" si="132"/>
        <v>0</v>
      </c>
      <c r="AG348" s="444"/>
      <c r="AH348" s="444"/>
    </row>
    <row r="349" spans="1:34" ht="15" customHeight="1" x14ac:dyDescent="0.25">
      <c r="A349" s="832">
        <v>1</v>
      </c>
      <c r="B349" s="833">
        <v>43546</v>
      </c>
      <c r="C349" s="862">
        <v>343</v>
      </c>
      <c r="D349" s="835" t="s">
        <v>30</v>
      </c>
      <c r="E349" s="836" t="s">
        <v>31</v>
      </c>
      <c r="F349" s="837">
        <v>3</v>
      </c>
      <c r="G349" s="838">
        <f t="shared" si="114"/>
        <v>3995454</v>
      </c>
      <c r="H349" s="839">
        <v>2</v>
      </c>
      <c r="I349" s="840">
        <f t="shared" si="115"/>
        <v>3863636</v>
      </c>
      <c r="J349" s="841">
        <v>3</v>
      </c>
      <c r="K349" s="840">
        <f t="shared" si="116"/>
        <v>6695454</v>
      </c>
      <c r="L349" s="842">
        <v>1</v>
      </c>
      <c r="M349" s="840">
        <f t="shared" si="117"/>
        <v>431818</v>
      </c>
      <c r="N349" s="843">
        <f t="shared" si="118"/>
        <v>9</v>
      </c>
      <c r="O349" s="844">
        <f t="shared" si="113"/>
        <v>14986362</v>
      </c>
      <c r="P349" s="878">
        <f t="shared" ref="P349:P412" si="138">+N349*40000</f>
        <v>360000</v>
      </c>
      <c r="Q349" s="879"/>
      <c r="R349" s="19"/>
      <c r="S349" s="847">
        <f t="shared" si="128"/>
        <v>1331818</v>
      </c>
      <c r="T349" s="847">
        <f t="shared" si="129"/>
        <v>1931818</v>
      </c>
      <c r="U349" s="847">
        <f t="shared" si="130"/>
        <v>2231818</v>
      </c>
      <c r="V349" s="847">
        <f t="shared" si="131"/>
        <v>431818</v>
      </c>
      <c r="W349" s="856">
        <v>43544</v>
      </c>
      <c r="X349" s="844">
        <v>10000000</v>
      </c>
      <c r="Y349" s="856"/>
      <c r="Z349" s="844"/>
      <c r="AA349" s="844"/>
      <c r="AB349" s="857"/>
      <c r="AC349" s="857"/>
      <c r="AD349" s="444"/>
      <c r="AE349" s="858">
        <f>X349+Z349+AB349+AD349</f>
        <v>10000000</v>
      </c>
      <c r="AF349" s="1081">
        <f t="shared" si="132"/>
        <v>4986362</v>
      </c>
      <c r="AG349" s="445" t="s">
        <v>160</v>
      </c>
      <c r="AH349" s="444"/>
    </row>
    <row r="350" spans="1:34" ht="15" hidden="1" customHeight="1" x14ac:dyDescent="0.25">
      <c r="A350" s="848">
        <f>+A349+1</f>
        <v>2</v>
      </c>
      <c r="B350" s="833">
        <f>+B349</f>
        <v>43546</v>
      </c>
      <c r="C350" s="849">
        <f>+C349+1</f>
        <v>344</v>
      </c>
      <c r="D350" s="835" t="s">
        <v>80</v>
      </c>
      <c r="E350" s="836" t="s">
        <v>31</v>
      </c>
      <c r="F350" s="850">
        <v>3</v>
      </c>
      <c r="G350" s="838">
        <f t="shared" si="114"/>
        <v>3995454</v>
      </c>
      <c r="H350" s="839">
        <v>1</v>
      </c>
      <c r="I350" s="840">
        <f t="shared" si="115"/>
        <v>1931818</v>
      </c>
      <c r="J350" s="841">
        <v>3</v>
      </c>
      <c r="K350" s="840">
        <f t="shared" si="116"/>
        <v>6695454</v>
      </c>
      <c r="L350" s="842">
        <v>1</v>
      </c>
      <c r="M350" s="840">
        <f t="shared" si="117"/>
        <v>431818</v>
      </c>
      <c r="N350" s="851">
        <f t="shared" si="118"/>
        <v>8</v>
      </c>
      <c r="O350" s="844">
        <f t="shared" si="113"/>
        <v>13054544</v>
      </c>
      <c r="P350" s="844">
        <f t="shared" si="138"/>
        <v>320000</v>
      </c>
      <c r="Q350" s="846"/>
      <c r="R350" s="19"/>
      <c r="S350" s="847">
        <f t="shared" si="128"/>
        <v>1331818</v>
      </c>
      <c r="T350" s="847">
        <f t="shared" si="129"/>
        <v>1931818</v>
      </c>
      <c r="U350" s="847">
        <f t="shared" si="130"/>
        <v>2231818</v>
      </c>
      <c r="V350" s="847">
        <f t="shared" si="131"/>
        <v>431818</v>
      </c>
      <c r="W350" s="856">
        <v>43556</v>
      </c>
      <c r="X350" s="844">
        <v>6054544</v>
      </c>
      <c r="Y350" s="856">
        <v>43559</v>
      </c>
      <c r="Z350" s="844">
        <v>7000000</v>
      </c>
      <c r="AA350" s="844"/>
      <c r="AB350" s="857"/>
      <c r="AC350" s="857"/>
      <c r="AD350" s="444"/>
      <c r="AE350" s="858">
        <f t="shared" ref="AE350:AE364" si="139">X350+Z350+AB350+AD350</f>
        <v>13054544</v>
      </c>
      <c r="AF350" s="1081">
        <f t="shared" si="132"/>
        <v>0</v>
      </c>
      <c r="AG350" s="787"/>
      <c r="AH350" s="444"/>
    </row>
    <row r="351" spans="1:34" ht="15" hidden="1" customHeight="1" x14ac:dyDescent="0.25">
      <c r="A351" s="848">
        <f t="shared" ref="A351:A364" si="140">+A350+1</f>
        <v>3</v>
      </c>
      <c r="B351" s="833">
        <f t="shared" ref="B351:B364" si="141">+B350</f>
        <v>43546</v>
      </c>
      <c r="C351" s="849">
        <f t="shared" ref="C351:C364" si="142">+C350+1</f>
        <v>345</v>
      </c>
      <c r="D351" s="835" t="s">
        <v>81</v>
      </c>
      <c r="E351" s="836" t="s">
        <v>31</v>
      </c>
      <c r="F351" s="850">
        <v>4</v>
      </c>
      <c r="G351" s="838">
        <f t="shared" si="114"/>
        <v>5327272</v>
      </c>
      <c r="H351" s="839">
        <v>1</v>
      </c>
      <c r="I351" s="840">
        <f t="shared" si="115"/>
        <v>1931818</v>
      </c>
      <c r="J351" s="841">
        <v>4</v>
      </c>
      <c r="K351" s="840">
        <f t="shared" si="116"/>
        <v>8927272</v>
      </c>
      <c r="L351" s="842">
        <v>1</v>
      </c>
      <c r="M351" s="840">
        <f t="shared" si="117"/>
        <v>431818</v>
      </c>
      <c r="N351" s="851">
        <f t="shared" si="118"/>
        <v>10</v>
      </c>
      <c r="O351" s="844">
        <f t="shared" si="113"/>
        <v>16618180</v>
      </c>
      <c r="P351" s="844">
        <f t="shared" si="138"/>
        <v>400000</v>
      </c>
      <c r="Q351" s="846"/>
      <c r="R351" s="19"/>
      <c r="S351" s="847">
        <f t="shared" si="128"/>
        <v>1331818</v>
      </c>
      <c r="T351" s="847">
        <f t="shared" si="129"/>
        <v>1931818</v>
      </c>
      <c r="U351" s="847">
        <f t="shared" si="130"/>
        <v>2231818</v>
      </c>
      <c r="V351" s="847">
        <f t="shared" si="131"/>
        <v>431818</v>
      </c>
      <c r="W351" s="856">
        <v>43546</v>
      </c>
      <c r="X351" s="844">
        <v>16618180</v>
      </c>
      <c r="Y351" s="834"/>
      <c r="Z351" s="844"/>
      <c r="AA351" s="844"/>
      <c r="AB351" s="857"/>
      <c r="AC351" s="857"/>
      <c r="AD351" s="444"/>
      <c r="AE351" s="858">
        <f t="shared" si="139"/>
        <v>16618180</v>
      </c>
      <c r="AF351" s="1081">
        <f t="shared" si="132"/>
        <v>0</v>
      </c>
      <c r="AG351" s="444"/>
      <c r="AH351" s="444"/>
    </row>
    <row r="352" spans="1:34" ht="15" hidden="1" customHeight="1" x14ac:dyDescent="0.25">
      <c r="A352" s="848">
        <f t="shared" si="140"/>
        <v>4</v>
      </c>
      <c r="B352" s="833">
        <f t="shared" si="141"/>
        <v>43546</v>
      </c>
      <c r="C352" s="849">
        <f t="shared" si="142"/>
        <v>346</v>
      </c>
      <c r="D352" s="835" t="s">
        <v>48</v>
      </c>
      <c r="E352" s="836" t="s">
        <v>43</v>
      </c>
      <c r="F352" s="850">
        <v>2</v>
      </c>
      <c r="G352" s="838">
        <f t="shared" si="114"/>
        <v>2663636</v>
      </c>
      <c r="H352" s="839">
        <v>1</v>
      </c>
      <c r="I352" s="840">
        <f t="shared" si="115"/>
        <v>1931818</v>
      </c>
      <c r="J352" s="841">
        <v>2</v>
      </c>
      <c r="K352" s="840">
        <f t="shared" si="116"/>
        <v>4463636</v>
      </c>
      <c r="L352" s="842">
        <v>1</v>
      </c>
      <c r="M352" s="840">
        <f t="shared" si="117"/>
        <v>431818</v>
      </c>
      <c r="N352" s="851">
        <f t="shared" si="118"/>
        <v>6</v>
      </c>
      <c r="O352" s="844">
        <f t="shared" si="113"/>
        <v>9490908</v>
      </c>
      <c r="P352" s="844">
        <f t="shared" si="138"/>
        <v>240000</v>
      </c>
      <c r="Q352" s="846"/>
      <c r="R352" s="19"/>
      <c r="S352" s="847">
        <f t="shared" si="128"/>
        <v>1331818</v>
      </c>
      <c r="T352" s="847">
        <f t="shared" si="129"/>
        <v>1931818</v>
      </c>
      <c r="U352" s="847">
        <f t="shared" si="130"/>
        <v>2231818</v>
      </c>
      <c r="V352" s="847">
        <f t="shared" si="131"/>
        <v>431818</v>
      </c>
      <c r="W352" s="856">
        <v>43546</v>
      </c>
      <c r="X352" s="844">
        <v>9490908</v>
      </c>
      <c r="Y352" s="834"/>
      <c r="Z352" s="844"/>
      <c r="AA352" s="844"/>
      <c r="AB352" s="857"/>
      <c r="AC352" s="857"/>
      <c r="AD352" s="444"/>
      <c r="AE352" s="858">
        <f t="shared" si="139"/>
        <v>9490908</v>
      </c>
      <c r="AF352" s="1081">
        <f t="shared" si="132"/>
        <v>0</v>
      </c>
      <c r="AG352" s="444"/>
      <c r="AH352" s="444"/>
    </row>
    <row r="353" spans="1:34" ht="15" hidden="1" customHeight="1" x14ac:dyDescent="0.25">
      <c r="A353" s="848">
        <f t="shared" si="140"/>
        <v>5</v>
      </c>
      <c r="B353" s="833">
        <f t="shared" si="141"/>
        <v>43546</v>
      </c>
      <c r="C353" s="849">
        <f t="shared" si="142"/>
        <v>347</v>
      </c>
      <c r="D353" s="835" t="s">
        <v>45</v>
      </c>
      <c r="E353" s="836" t="s">
        <v>43</v>
      </c>
      <c r="F353" s="850">
        <v>2</v>
      </c>
      <c r="G353" s="838">
        <f t="shared" si="114"/>
        <v>2663636</v>
      </c>
      <c r="H353" s="839">
        <v>1</v>
      </c>
      <c r="I353" s="840">
        <f t="shared" si="115"/>
        <v>1931818</v>
      </c>
      <c r="J353" s="841">
        <v>2</v>
      </c>
      <c r="K353" s="840">
        <f t="shared" si="116"/>
        <v>4463636</v>
      </c>
      <c r="L353" s="842">
        <v>1</v>
      </c>
      <c r="M353" s="840">
        <f t="shared" si="117"/>
        <v>431818</v>
      </c>
      <c r="N353" s="851">
        <f t="shared" si="118"/>
        <v>6</v>
      </c>
      <c r="O353" s="844">
        <f t="shared" si="113"/>
        <v>9490908</v>
      </c>
      <c r="P353" s="844">
        <f t="shared" si="138"/>
        <v>240000</v>
      </c>
      <c r="Q353" s="846"/>
      <c r="R353" s="19"/>
      <c r="S353" s="847">
        <f t="shared" si="128"/>
        <v>1331818</v>
      </c>
      <c r="T353" s="847">
        <f t="shared" si="129"/>
        <v>1931818</v>
      </c>
      <c r="U353" s="847">
        <f t="shared" si="130"/>
        <v>2231818</v>
      </c>
      <c r="V353" s="847">
        <f t="shared" si="131"/>
        <v>431818</v>
      </c>
      <c r="W353" s="856">
        <v>43546</v>
      </c>
      <c r="X353" s="844">
        <v>9490908</v>
      </c>
      <c r="Y353" s="844"/>
      <c r="Z353" s="844"/>
      <c r="AA353" s="844"/>
      <c r="AB353" s="857"/>
      <c r="AC353" s="857"/>
      <c r="AD353" s="444"/>
      <c r="AE353" s="858">
        <f t="shared" si="139"/>
        <v>9490908</v>
      </c>
      <c r="AF353" s="1081">
        <f t="shared" si="132"/>
        <v>0</v>
      </c>
      <c r="AG353" s="444"/>
      <c r="AH353" s="444"/>
    </row>
    <row r="354" spans="1:34" ht="15" hidden="1" customHeight="1" x14ac:dyDescent="0.25">
      <c r="A354" s="848">
        <f t="shared" si="140"/>
        <v>6</v>
      </c>
      <c r="B354" s="833">
        <f t="shared" si="141"/>
        <v>43546</v>
      </c>
      <c r="C354" s="849">
        <f t="shared" si="142"/>
        <v>348</v>
      </c>
      <c r="D354" s="835" t="s">
        <v>52</v>
      </c>
      <c r="E354" s="836" t="s">
        <v>43</v>
      </c>
      <c r="F354" s="850">
        <v>2</v>
      </c>
      <c r="G354" s="838">
        <f t="shared" si="114"/>
        <v>2663636</v>
      </c>
      <c r="H354" s="839"/>
      <c r="I354" s="840">
        <f t="shared" si="115"/>
        <v>0</v>
      </c>
      <c r="J354" s="841">
        <v>2</v>
      </c>
      <c r="K354" s="840">
        <f t="shared" si="116"/>
        <v>4463636</v>
      </c>
      <c r="L354" s="842">
        <v>1</v>
      </c>
      <c r="M354" s="840">
        <f t="shared" si="117"/>
        <v>431818</v>
      </c>
      <c r="N354" s="851">
        <f t="shared" si="118"/>
        <v>5</v>
      </c>
      <c r="O354" s="844">
        <f t="shared" si="113"/>
        <v>7559090</v>
      </c>
      <c r="P354" s="844">
        <f t="shared" si="138"/>
        <v>200000</v>
      </c>
      <c r="Q354" s="846"/>
      <c r="R354" s="19"/>
      <c r="S354" s="847">
        <f t="shared" si="128"/>
        <v>1331818</v>
      </c>
      <c r="T354" s="847">
        <f t="shared" si="129"/>
        <v>1931818</v>
      </c>
      <c r="U354" s="847">
        <f t="shared" si="130"/>
        <v>2231818</v>
      </c>
      <c r="V354" s="847">
        <f t="shared" si="131"/>
        <v>431818</v>
      </c>
      <c r="W354" s="856">
        <v>43549</v>
      </c>
      <c r="X354" s="844">
        <v>7559090</v>
      </c>
      <c r="Y354" s="844"/>
      <c r="Z354" s="844"/>
      <c r="AA354" s="844"/>
      <c r="AB354" s="857"/>
      <c r="AC354" s="857"/>
      <c r="AD354" s="444"/>
      <c r="AE354" s="858">
        <f t="shared" si="139"/>
        <v>7559090</v>
      </c>
      <c r="AF354" s="1081">
        <f t="shared" si="132"/>
        <v>0</v>
      </c>
      <c r="AG354" s="444"/>
      <c r="AH354" s="444"/>
    </row>
    <row r="355" spans="1:34" ht="15" hidden="1" customHeight="1" x14ac:dyDescent="0.25">
      <c r="A355" s="848">
        <f t="shared" si="140"/>
        <v>7</v>
      </c>
      <c r="B355" s="833">
        <f t="shared" si="141"/>
        <v>43546</v>
      </c>
      <c r="C355" s="849">
        <f t="shared" si="142"/>
        <v>349</v>
      </c>
      <c r="D355" s="835" t="s">
        <v>47</v>
      </c>
      <c r="E355" s="836" t="s">
        <v>43</v>
      </c>
      <c r="F355" s="850">
        <v>2</v>
      </c>
      <c r="G355" s="838">
        <f t="shared" si="114"/>
        <v>2663636</v>
      </c>
      <c r="H355" s="839"/>
      <c r="I355" s="840">
        <f t="shared" si="115"/>
        <v>0</v>
      </c>
      <c r="J355" s="841">
        <v>2</v>
      </c>
      <c r="K355" s="840">
        <f t="shared" si="116"/>
        <v>4463636</v>
      </c>
      <c r="L355" s="842">
        <v>1</v>
      </c>
      <c r="M355" s="840">
        <f t="shared" si="117"/>
        <v>431818</v>
      </c>
      <c r="N355" s="851">
        <f t="shared" si="118"/>
        <v>5</v>
      </c>
      <c r="O355" s="844">
        <f t="shared" si="113"/>
        <v>7559090</v>
      </c>
      <c r="P355" s="844">
        <f t="shared" si="138"/>
        <v>200000</v>
      </c>
      <c r="Q355" s="846"/>
      <c r="R355" s="19"/>
      <c r="S355" s="847">
        <f t="shared" si="128"/>
        <v>1331818</v>
      </c>
      <c r="T355" s="847">
        <f t="shared" si="129"/>
        <v>1931818</v>
      </c>
      <c r="U355" s="847">
        <f t="shared" si="130"/>
        <v>2231818</v>
      </c>
      <c r="V355" s="847">
        <f t="shared" si="131"/>
        <v>431818</v>
      </c>
      <c r="W355" s="856">
        <v>43546</v>
      </c>
      <c r="X355" s="844">
        <v>7559090</v>
      </c>
      <c r="Y355" s="844"/>
      <c r="Z355" s="844"/>
      <c r="AA355" s="844"/>
      <c r="AB355" s="857"/>
      <c r="AC355" s="857"/>
      <c r="AD355" s="444"/>
      <c r="AE355" s="858">
        <f t="shared" si="139"/>
        <v>7559090</v>
      </c>
      <c r="AF355" s="1081">
        <f t="shared" si="132"/>
        <v>0</v>
      </c>
      <c r="AG355" s="444"/>
      <c r="AH355" s="444"/>
    </row>
    <row r="356" spans="1:34" ht="15" hidden="1" customHeight="1" x14ac:dyDescent="0.25">
      <c r="A356" s="848">
        <f t="shared" si="140"/>
        <v>8</v>
      </c>
      <c r="B356" s="833">
        <f t="shared" si="141"/>
        <v>43546</v>
      </c>
      <c r="C356" s="849">
        <f t="shared" si="142"/>
        <v>350</v>
      </c>
      <c r="D356" s="835" t="s">
        <v>199</v>
      </c>
      <c r="E356" s="836" t="s">
        <v>88</v>
      </c>
      <c r="F356" s="850">
        <v>2</v>
      </c>
      <c r="G356" s="838">
        <f t="shared" si="114"/>
        <v>2663636</v>
      </c>
      <c r="H356" s="839">
        <v>1</v>
      </c>
      <c r="I356" s="840">
        <f t="shared" si="115"/>
        <v>1931818</v>
      </c>
      <c r="J356" s="841">
        <v>2</v>
      </c>
      <c r="K356" s="840">
        <f t="shared" si="116"/>
        <v>4463636</v>
      </c>
      <c r="L356" s="842">
        <v>1</v>
      </c>
      <c r="M356" s="840">
        <f t="shared" si="117"/>
        <v>431818</v>
      </c>
      <c r="N356" s="851">
        <f t="shared" si="118"/>
        <v>6</v>
      </c>
      <c r="O356" s="844">
        <f t="shared" si="113"/>
        <v>9490908</v>
      </c>
      <c r="P356" s="844">
        <f t="shared" si="138"/>
        <v>240000</v>
      </c>
      <c r="Q356" s="846"/>
      <c r="R356" s="19"/>
      <c r="S356" s="847">
        <f t="shared" si="128"/>
        <v>1331818</v>
      </c>
      <c r="T356" s="847">
        <f t="shared" si="129"/>
        <v>1931818</v>
      </c>
      <c r="U356" s="847">
        <f t="shared" si="130"/>
        <v>2231818</v>
      </c>
      <c r="V356" s="847">
        <f t="shared" si="131"/>
        <v>431818</v>
      </c>
      <c r="W356" s="856">
        <v>43546</v>
      </c>
      <c r="X356" s="844">
        <v>2000000</v>
      </c>
      <c r="Y356" s="856">
        <v>43551</v>
      </c>
      <c r="Z356" s="844">
        <v>7490908</v>
      </c>
      <c r="AA356" s="844"/>
      <c r="AB356" s="857"/>
      <c r="AC356" s="857"/>
      <c r="AD356" s="444"/>
      <c r="AE356" s="858">
        <f t="shared" si="139"/>
        <v>9490908</v>
      </c>
      <c r="AF356" s="1081">
        <f t="shared" si="132"/>
        <v>0</v>
      </c>
      <c r="AG356" s="444"/>
      <c r="AH356" s="444"/>
    </row>
    <row r="357" spans="1:34" ht="15" hidden="1" customHeight="1" x14ac:dyDescent="0.25">
      <c r="A357" s="848">
        <f t="shared" si="140"/>
        <v>9</v>
      </c>
      <c r="B357" s="833">
        <f t="shared" si="141"/>
        <v>43546</v>
      </c>
      <c r="C357" s="849">
        <f t="shared" si="142"/>
        <v>351</v>
      </c>
      <c r="D357" s="835" t="s">
        <v>177</v>
      </c>
      <c r="E357" s="836" t="s">
        <v>88</v>
      </c>
      <c r="F357" s="850">
        <v>2</v>
      </c>
      <c r="G357" s="838">
        <f t="shared" si="114"/>
        <v>2663636</v>
      </c>
      <c r="H357" s="839"/>
      <c r="I357" s="840">
        <f t="shared" si="115"/>
        <v>0</v>
      </c>
      <c r="J357" s="841">
        <v>2</v>
      </c>
      <c r="K357" s="840">
        <f t="shared" si="116"/>
        <v>4463636</v>
      </c>
      <c r="L357" s="842">
        <v>1</v>
      </c>
      <c r="M357" s="840">
        <f t="shared" si="117"/>
        <v>431818</v>
      </c>
      <c r="N357" s="851">
        <f t="shared" si="118"/>
        <v>5</v>
      </c>
      <c r="O357" s="844">
        <f t="shared" si="113"/>
        <v>7559090</v>
      </c>
      <c r="P357" s="844">
        <f t="shared" si="138"/>
        <v>200000</v>
      </c>
      <c r="Q357" s="846"/>
      <c r="R357" s="19"/>
      <c r="S357" s="847">
        <f t="shared" si="128"/>
        <v>1331818</v>
      </c>
      <c r="T357" s="847">
        <f t="shared" si="129"/>
        <v>1931818</v>
      </c>
      <c r="U357" s="847">
        <f t="shared" si="130"/>
        <v>2231818</v>
      </c>
      <c r="V357" s="847">
        <f t="shared" si="131"/>
        <v>431818</v>
      </c>
      <c r="W357" s="856">
        <v>43551</v>
      </c>
      <c r="X357" s="844">
        <v>3500000</v>
      </c>
      <c r="Y357" s="856">
        <v>43564</v>
      </c>
      <c r="Z357" s="844">
        <v>4000000</v>
      </c>
      <c r="AA357" s="856">
        <v>43570</v>
      </c>
      <c r="AB357" s="857">
        <v>59090</v>
      </c>
      <c r="AC357" s="857"/>
      <c r="AD357" s="444"/>
      <c r="AE357" s="858">
        <f t="shared" si="139"/>
        <v>7559090</v>
      </c>
      <c r="AF357" s="1081">
        <f t="shared" si="132"/>
        <v>0</v>
      </c>
      <c r="AG357" s="787"/>
      <c r="AH357" s="444"/>
    </row>
    <row r="358" spans="1:34" ht="15" hidden="1" customHeight="1" x14ac:dyDescent="0.25">
      <c r="A358" s="848">
        <f t="shared" si="140"/>
        <v>10</v>
      </c>
      <c r="B358" s="833">
        <f t="shared" si="141"/>
        <v>43546</v>
      </c>
      <c r="C358" s="849">
        <f t="shared" si="142"/>
        <v>352</v>
      </c>
      <c r="D358" s="835" t="s">
        <v>90</v>
      </c>
      <c r="E358" s="836" t="s">
        <v>88</v>
      </c>
      <c r="F358" s="850">
        <v>5</v>
      </c>
      <c r="G358" s="838">
        <f t="shared" si="114"/>
        <v>6659090</v>
      </c>
      <c r="H358" s="839"/>
      <c r="I358" s="840">
        <f t="shared" si="115"/>
        <v>0</v>
      </c>
      <c r="J358" s="841">
        <v>5</v>
      </c>
      <c r="K358" s="840">
        <f t="shared" si="116"/>
        <v>11159090</v>
      </c>
      <c r="L358" s="842"/>
      <c r="M358" s="840">
        <f t="shared" si="117"/>
        <v>0</v>
      </c>
      <c r="N358" s="851">
        <f t="shared" si="118"/>
        <v>10</v>
      </c>
      <c r="O358" s="844">
        <f t="shared" si="113"/>
        <v>17818180</v>
      </c>
      <c r="P358" s="844">
        <f t="shared" si="138"/>
        <v>400000</v>
      </c>
      <c r="Q358" s="846"/>
      <c r="R358" s="19"/>
      <c r="S358" s="847">
        <f t="shared" si="128"/>
        <v>1331818</v>
      </c>
      <c r="T358" s="847">
        <f t="shared" si="129"/>
        <v>1931818</v>
      </c>
      <c r="U358" s="847">
        <f t="shared" si="130"/>
        <v>2231818</v>
      </c>
      <c r="V358" s="847">
        <f t="shared" si="131"/>
        <v>431818</v>
      </c>
      <c r="W358" s="856">
        <v>43546</v>
      </c>
      <c r="X358" s="844">
        <v>17818180</v>
      </c>
      <c r="Y358" s="844"/>
      <c r="Z358" s="844"/>
      <c r="AA358" s="844"/>
      <c r="AB358" s="857"/>
      <c r="AC358" s="857"/>
      <c r="AD358" s="444"/>
      <c r="AE358" s="858">
        <f t="shared" si="139"/>
        <v>17818180</v>
      </c>
      <c r="AF358" s="1081">
        <f t="shared" si="132"/>
        <v>0</v>
      </c>
      <c r="AG358" s="444"/>
      <c r="AH358" s="444"/>
    </row>
    <row r="359" spans="1:34" ht="15" hidden="1" customHeight="1" x14ac:dyDescent="0.25">
      <c r="A359" s="848">
        <f t="shared" si="140"/>
        <v>11</v>
      </c>
      <c r="B359" s="833">
        <f t="shared" si="141"/>
        <v>43546</v>
      </c>
      <c r="C359" s="849">
        <f t="shared" si="142"/>
        <v>353</v>
      </c>
      <c r="D359" s="835" t="s">
        <v>37</v>
      </c>
      <c r="E359" s="836" t="s">
        <v>88</v>
      </c>
      <c r="F359" s="850">
        <v>5</v>
      </c>
      <c r="G359" s="838">
        <f t="shared" si="114"/>
        <v>6659090</v>
      </c>
      <c r="H359" s="839"/>
      <c r="I359" s="840">
        <f t="shared" si="115"/>
        <v>0</v>
      </c>
      <c r="J359" s="841">
        <v>3</v>
      </c>
      <c r="K359" s="840">
        <f t="shared" si="116"/>
        <v>6695454</v>
      </c>
      <c r="L359" s="842">
        <v>2</v>
      </c>
      <c r="M359" s="840">
        <f t="shared" si="117"/>
        <v>863636</v>
      </c>
      <c r="N359" s="851">
        <f t="shared" si="118"/>
        <v>10</v>
      </c>
      <c r="O359" s="844">
        <f t="shared" si="113"/>
        <v>14218180</v>
      </c>
      <c r="P359" s="844">
        <f t="shared" si="138"/>
        <v>400000</v>
      </c>
      <c r="Q359" s="846"/>
      <c r="R359" s="19"/>
      <c r="S359" s="847">
        <f t="shared" si="128"/>
        <v>1331818</v>
      </c>
      <c r="T359" s="847">
        <f t="shared" si="129"/>
        <v>1931818</v>
      </c>
      <c r="U359" s="847">
        <f t="shared" si="130"/>
        <v>2231818</v>
      </c>
      <c r="V359" s="847">
        <f t="shared" si="131"/>
        <v>431818</v>
      </c>
      <c r="W359" s="856">
        <v>43546</v>
      </c>
      <c r="X359" s="844">
        <v>14218180</v>
      </c>
      <c r="Y359" s="844"/>
      <c r="Z359" s="844"/>
      <c r="AA359" s="844"/>
      <c r="AB359" s="857"/>
      <c r="AC359" s="857"/>
      <c r="AD359" s="444"/>
      <c r="AE359" s="858">
        <f t="shared" si="139"/>
        <v>14218180</v>
      </c>
      <c r="AF359" s="1081">
        <f t="shared" si="132"/>
        <v>0</v>
      </c>
      <c r="AG359" s="444"/>
      <c r="AH359" s="444"/>
    </row>
    <row r="360" spans="1:34" ht="15" hidden="1" customHeight="1" x14ac:dyDescent="0.25">
      <c r="A360" s="848">
        <f t="shared" si="140"/>
        <v>12</v>
      </c>
      <c r="B360" s="833">
        <f t="shared" si="141"/>
        <v>43546</v>
      </c>
      <c r="C360" s="849">
        <f t="shared" si="142"/>
        <v>354</v>
      </c>
      <c r="D360" s="835" t="s">
        <v>103</v>
      </c>
      <c r="E360" s="836" t="s">
        <v>57</v>
      </c>
      <c r="F360" s="850">
        <v>2</v>
      </c>
      <c r="G360" s="838">
        <f t="shared" si="114"/>
        <v>2663636</v>
      </c>
      <c r="H360" s="839">
        <v>1</v>
      </c>
      <c r="I360" s="840">
        <f t="shared" si="115"/>
        <v>1931818</v>
      </c>
      <c r="J360" s="841">
        <v>2</v>
      </c>
      <c r="K360" s="840">
        <f t="shared" si="116"/>
        <v>4463636</v>
      </c>
      <c r="L360" s="842">
        <v>1</v>
      </c>
      <c r="M360" s="840">
        <f t="shared" si="117"/>
        <v>431818</v>
      </c>
      <c r="N360" s="851">
        <f t="shared" si="118"/>
        <v>6</v>
      </c>
      <c r="O360" s="844">
        <f t="shared" si="113"/>
        <v>9490908</v>
      </c>
      <c r="P360" s="844">
        <f t="shared" si="138"/>
        <v>240000</v>
      </c>
      <c r="Q360" s="846"/>
      <c r="R360" s="19"/>
      <c r="S360" s="847">
        <f t="shared" si="128"/>
        <v>1331818</v>
      </c>
      <c r="T360" s="847">
        <f t="shared" si="129"/>
        <v>1931818</v>
      </c>
      <c r="U360" s="847">
        <f t="shared" si="130"/>
        <v>2231818</v>
      </c>
      <c r="V360" s="847">
        <f t="shared" si="131"/>
        <v>431818</v>
      </c>
      <c r="W360" s="856">
        <v>43546</v>
      </c>
      <c r="X360" s="844">
        <v>9490908</v>
      </c>
      <c r="Y360" s="844"/>
      <c r="Z360" s="844"/>
      <c r="AA360" s="844"/>
      <c r="AB360" s="857"/>
      <c r="AC360" s="857"/>
      <c r="AD360" s="444"/>
      <c r="AE360" s="858">
        <f t="shared" si="139"/>
        <v>9490908</v>
      </c>
      <c r="AF360" s="1081">
        <f t="shared" si="132"/>
        <v>0</v>
      </c>
      <c r="AG360" s="444"/>
      <c r="AH360" s="444"/>
    </row>
    <row r="361" spans="1:34" ht="15" customHeight="1" x14ac:dyDescent="0.25">
      <c r="A361" s="848">
        <f t="shared" si="140"/>
        <v>13</v>
      </c>
      <c r="B361" s="833">
        <f t="shared" si="141"/>
        <v>43546</v>
      </c>
      <c r="C361" s="849">
        <f t="shared" si="142"/>
        <v>355</v>
      </c>
      <c r="D361" s="835" t="s">
        <v>39</v>
      </c>
      <c r="E361" s="836" t="s">
        <v>57</v>
      </c>
      <c r="F361" s="850">
        <v>2</v>
      </c>
      <c r="G361" s="838">
        <f t="shared" si="114"/>
        <v>2663636</v>
      </c>
      <c r="H361" s="839">
        <v>1</v>
      </c>
      <c r="I361" s="840">
        <f t="shared" si="115"/>
        <v>1931818</v>
      </c>
      <c r="J361" s="841">
        <v>2</v>
      </c>
      <c r="K361" s="840">
        <f t="shared" si="116"/>
        <v>4463636</v>
      </c>
      <c r="L361" s="842">
        <v>1</v>
      </c>
      <c r="M361" s="840">
        <f t="shared" si="117"/>
        <v>431818</v>
      </c>
      <c r="N361" s="851">
        <f t="shared" si="118"/>
        <v>6</v>
      </c>
      <c r="O361" s="844">
        <f t="shared" si="113"/>
        <v>9490908</v>
      </c>
      <c r="P361" s="844">
        <f t="shared" si="138"/>
        <v>240000</v>
      </c>
      <c r="Q361" s="846"/>
      <c r="R361" s="19"/>
      <c r="S361" s="847">
        <f t="shared" si="128"/>
        <v>1331818</v>
      </c>
      <c r="T361" s="847">
        <f t="shared" si="129"/>
        <v>1931818</v>
      </c>
      <c r="U361" s="847">
        <f t="shared" si="130"/>
        <v>2231818</v>
      </c>
      <c r="V361" s="847">
        <f t="shared" si="131"/>
        <v>431818</v>
      </c>
      <c r="W361" s="856">
        <v>43546</v>
      </c>
      <c r="X361" s="844">
        <v>6000000</v>
      </c>
      <c r="Y361" s="856">
        <v>43551</v>
      </c>
      <c r="Z361" s="844">
        <v>3490000</v>
      </c>
      <c r="AA361" s="844"/>
      <c r="AB361" s="857"/>
      <c r="AC361" s="857"/>
      <c r="AD361" s="444"/>
      <c r="AE361" s="858">
        <f t="shared" si="139"/>
        <v>9490000</v>
      </c>
      <c r="AF361" s="1081">
        <f t="shared" si="132"/>
        <v>908</v>
      </c>
      <c r="AG361" s="444"/>
      <c r="AH361" s="444"/>
    </row>
    <row r="362" spans="1:34" ht="15" hidden="1" customHeight="1" x14ac:dyDescent="0.25">
      <c r="A362" s="848">
        <f t="shared" si="140"/>
        <v>14</v>
      </c>
      <c r="B362" s="833">
        <f t="shared" si="141"/>
        <v>43546</v>
      </c>
      <c r="C362" s="849">
        <f t="shared" si="142"/>
        <v>356</v>
      </c>
      <c r="D362" s="835" t="s">
        <v>33</v>
      </c>
      <c r="E362" s="836" t="s">
        <v>31</v>
      </c>
      <c r="F362" s="850">
        <v>3</v>
      </c>
      <c r="G362" s="838">
        <f t="shared" si="114"/>
        <v>3995454</v>
      </c>
      <c r="H362" s="839"/>
      <c r="I362" s="840">
        <f t="shared" si="115"/>
        <v>0</v>
      </c>
      <c r="J362" s="841">
        <v>5</v>
      </c>
      <c r="K362" s="840">
        <f t="shared" si="116"/>
        <v>11159090</v>
      </c>
      <c r="L362" s="842">
        <v>1</v>
      </c>
      <c r="M362" s="840">
        <f t="shared" si="117"/>
        <v>431818</v>
      </c>
      <c r="N362" s="851">
        <f t="shared" si="118"/>
        <v>9</v>
      </c>
      <c r="O362" s="844">
        <f t="shared" si="118"/>
        <v>15586362</v>
      </c>
      <c r="P362" s="844">
        <f t="shared" si="138"/>
        <v>360000</v>
      </c>
      <c r="Q362" s="846"/>
      <c r="R362" s="19"/>
      <c r="S362" s="847">
        <f t="shared" si="128"/>
        <v>1331818</v>
      </c>
      <c r="T362" s="847">
        <f t="shared" si="129"/>
        <v>1931818</v>
      </c>
      <c r="U362" s="847">
        <f t="shared" si="130"/>
        <v>2231818</v>
      </c>
      <c r="V362" s="847">
        <f t="shared" si="131"/>
        <v>431818</v>
      </c>
      <c r="W362" s="856">
        <v>43546</v>
      </c>
      <c r="X362" s="844">
        <v>15586362</v>
      </c>
      <c r="Y362" s="844"/>
      <c r="Z362" s="844"/>
      <c r="AA362" s="844"/>
      <c r="AB362" s="857"/>
      <c r="AC362" s="857"/>
      <c r="AD362" s="444"/>
      <c r="AE362" s="858">
        <f t="shared" si="139"/>
        <v>15586362</v>
      </c>
      <c r="AF362" s="1081">
        <f t="shared" si="132"/>
        <v>0</v>
      </c>
      <c r="AG362" s="444"/>
      <c r="AH362" s="444"/>
    </row>
    <row r="363" spans="1:34" ht="15" hidden="1" customHeight="1" x14ac:dyDescent="0.25">
      <c r="A363" s="848">
        <f t="shared" si="140"/>
        <v>15</v>
      </c>
      <c r="B363" s="833">
        <f t="shared" si="141"/>
        <v>43546</v>
      </c>
      <c r="C363" s="849">
        <f t="shared" si="142"/>
        <v>357</v>
      </c>
      <c r="D363" s="835" t="s">
        <v>79</v>
      </c>
      <c r="E363" s="836" t="s">
        <v>31</v>
      </c>
      <c r="F363" s="850">
        <v>10</v>
      </c>
      <c r="G363" s="838">
        <f t="shared" si="114"/>
        <v>13318180</v>
      </c>
      <c r="H363" s="839"/>
      <c r="I363" s="840">
        <f t="shared" si="115"/>
        <v>0</v>
      </c>
      <c r="J363" s="841"/>
      <c r="K363" s="840">
        <f t="shared" si="116"/>
        <v>0</v>
      </c>
      <c r="L363" s="842"/>
      <c r="M363" s="840">
        <f t="shared" si="117"/>
        <v>0</v>
      </c>
      <c r="N363" s="851">
        <f t="shared" ref="N363:O378" si="143">+L363+J363+H363+F363</f>
        <v>10</v>
      </c>
      <c r="O363" s="844">
        <f t="shared" si="143"/>
        <v>13318180</v>
      </c>
      <c r="P363" s="844">
        <f t="shared" si="138"/>
        <v>400000</v>
      </c>
      <c r="Q363" s="846"/>
      <c r="R363" s="19"/>
      <c r="S363" s="847">
        <f t="shared" si="128"/>
        <v>1331818</v>
      </c>
      <c r="T363" s="847">
        <f t="shared" si="129"/>
        <v>1931818</v>
      </c>
      <c r="U363" s="847">
        <f t="shared" si="130"/>
        <v>2231818</v>
      </c>
      <c r="V363" s="847">
        <f t="shared" si="131"/>
        <v>431818</v>
      </c>
      <c r="W363" s="856">
        <v>43549</v>
      </c>
      <c r="X363" s="844">
        <v>13318180</v>
      </c>
      <c r="Y363" s="844"/>
      <c r="Z363" s="844"/>
      <c r="AA363" s="844"/>
      <c r="AB363" s="857"/>
      <c r="AC363" s="857"/>
      <c r="AD363" s="444"/>
      <c r="AE363" s="858">
        <f t="shared" si="139"/>
        <v>13318180</v>
      </c>
      <c r="AF363" s="1081">
        <f t="shared" si="132"/>
        <v>0</v>
      </c>
      <c r="AG363" s="444"/>
      <c r="AH363" s="444"/>
    </row>
    <row r="364" spans="1:34" ht="15" hidden="1" customHeight="1" thickBot="1" x14ac:dyDescent="0.3">
      <c r="A364" s="848">
        <f t="shared" si="140"/>
        <v>16</v>
      </c>
      <c r="B364" s="833">
        <f t="shared" si="141"/>
        <v>43546</v>
      </c>
      <c r="C364" s="849">
        <f t="shared" si="142"/>
        <v>358</v>
      </c>
      <c r="D364" s="835" t="s">
        <v>32</v>
      </c>
      <c r="E364" s="836" t="s">
        <v>31</v>
      </c>
      <c r="F364" s="850">
        <v>4</v>
      </c>
      <c r="G364" s="838">
        <f t="shared" ref="G364:G427" si="144">F364*S364</f>
        <v>5327272</v>
      </c>
      <c r="H364" s="839">
        <v>1</v>
      </c>
      <c r="I364" s="840">
        <f t="shared" ref="I364:I427" si="145">H364*T364</f>
        <v>1931818</v>
      </c>
      <c r="J364" s="841">
        <v>2</v>
      </c>
      <c r="K364" s="840">
        <f t="shared" ref="K364:K427" si="146">J364*U364</f>
        <v>4463636</v>
      </c>
      <c r="L364" s="842">
        <v>1</v>
      </c>
      <c r="M364" s="840">
        <f t="shared" ref="M364:M427" si="147">L364*V364</f>
        <v>431818</v>
      </c>
      <c r="N364" s="851">
        <f t="shared" si="143"/>
        <v>8</v>
      </c>
      <c r="O364" s="844">
        <f t="shared" si="143"/>
        <v>12154544</v>
      </c>
      <c r="P364" s="844">
        <f t="shared" si="138"/>
        <v>320000</v>
      </c>
      <c r="Q364" s="846"/>
      <c r="R364" s="19"/>
      <c r="S364" s="847">
        <f t="shared" si="128"/>
        <v>1331818</v>
      </c>
      <c r="T364" s="847">
        <f t="shared" si="129"/>
        <v>1931818</v>
      </c>
      <c r="U364" s="847">
        <f t="shared" si="130"/>
        <v>2231818</v>
      </c>
      <c r="V364" s="847">
        <f t="shared" si="131"/>
        <v>431818</v>
      </c>
      <c r="W364" s="856">
        <v>43549</v>
      </c>
      <c r="X364" s="844">
        <v>8154544</v>
      </c>
      <c r="Y364" s="856">
        <v>43556</v>
      </c>
      <c r="Z364" s="844">
        <v>4000000</v>
      </c>
      <c r="AA364" s="844"/>
      <c r="AB364" s="857"/>
      <c r="AC364" s="857"/>
      <c r="AD364" s="444"/>
      <c r="AE364" s="858">
        <f t="shared" si="139"/>
        <v>12154544</v>
      </c>
      <c r="AF364" s="1081">
        <f t="shared" si="132"/>
        <v>0</v>
      </c>
      <c r="AG364" s="787"/>
      <c r="AH364" s="444"/>
    </row>
    <row r="365" spans="1:34" ht="15" hidden="1" customHeight="1" x14ac:dyDescent="0.25">
      <c r="A365" s="963">
        <v>1</v>
      </c>
      <c r="B365" s="913">
        <v>43547</v>
      </c>
      <c r="C365" s="964">
        <v>359</v>
      </c>
      <c r="D365" s="835" t="s">
        <v>51</v>
      </c>
      <c r="E365" s="915" t="s">
        <v>43</v>
      </c>
      <c r="F365" s="850">
        <v>2</v>
      </c>
      <c r="G365" s="916">
        <f t="shared" si="144"/>
        <v>2663636</v>
      </c>
      <c r="H365" s="917">
        <v>2</v>
      </c>
      <c r="I365" s="840">
        <f t="shared" si="145"/>
        <v>3863636</v>
      </c>
      <c r="J365" s="841">
        <v>2</v>
      </c>
      <c r="K365" s="840">
        <f t="shared" si="146"/>
        <v>4463636</v>
      </c>
      <c r="L365" s="842"/>
      <c r="M365" s="840">
        <f t="shared" si="147"/>
        <v>0</v>
      </c>
      <c r="N365" s="965">
        <f t="shared" si="143"/>
        <v>6</v>
      </c>
      <c r="O365" s="844">
        <f t="shared" si="143"/>
        <v>10990908</v>
      </c>
      <c r="P365" s="919">
        <f t="shared" si="138"/>
        <v>240000</v>
      </c>
      <c r="Q365" s="920"/>
      <c r="R365" s="339"/>
      <c r="S365" s="921">
        <f t="shared" si="128"/>
        <v>1331818</v>
      </c>
      <c r="T365" s="921">
        <f t="shared" si="129"/>
        <v>1931818</v>
      </c>
      <c r="U365" s="921">
        <f t="shared" si="130"/>
        <v>2231818</v>
      </c>
      <c r="V365" s="921">
        <f t="shared" si="131"/>
        <v>431818</v>
      </c>
      <c r="W365" s="958">
        <v>43566</v>
      </c>
      <c r="X365" s="919">
        <v>9900000</v>
      </c>
      <c r="Y365" s="958">
        <v>43571</v>
      </c>
      <c r="Z365" s="919">
        <v>1090908</v>
      </c>
      <c r="AA365" s="966"/>
      <c r="AB365" s="967"/>
      <c r="AC365" s="967"/>
      <c r="AD365" s="787"/>
      <c r="AE365" s="924">
        <f>X365+Z365+AB365+AD365</f>
        <v>10990908</v>
      </c>
      <c r="AF365" s="1081">
        <f t="shared" si="132"/>
        <v>0</v>
      </c>
      <c r="AG365" s="787"/>
      <c r="AH365" s="444"/>
    </row>
    <row r="366" spans="1:34" ht="15" hidden="1" customHeight="1" x14ac:dyDescent="0.25">
      <c r="A366" s="848">
        <f>+A365+1</f>
        <v>2</v>
      </c>
      <c r="B366" s="833">
        <f>+B365</f>
        <v>43547</v>
      </c>
      <c r="C366" s="849">
        <f>+C365+1</f>
        <v>360</v>
      </c>
      <c r="D366" s="835" t="s">
        <v>39</v>
      </c>
      <c r="E366" s="836" t="s">
        <v>43</v>
      </c>
      <c r="F366" s="850">
        <v>2</v>
      </c>
      <c r="G366" s="838">
        <f t="shared" si="144"/>
        <v>2663636</v>
      </c>
      <c r="H366" s="839"/>
      <c r="I366" s="840">
        <f t="shared" si="145"/>
        <v>0</v>
      </c>
      <c r="J366" s="841">
        <v>2</v>
      </c>
      <c r="K366" s="840">
        <f t="shared" si="146"/>
        <v>4463636</v>
      </c>
      <c r="L366" s="842">
        <v>1</v>
      </c>
      <c r="M366" s="840">
        <f t="shared" si="147"/>
        <v>431818</v>
      </c>
      <c r="N366" s="851">
        <f t="shared" si="143"/>
        <v>5</v>
      </c>
      <c r="O366" s="844">
        <f t="shared" si="143"/>
        <v>7559090</v>
      </c>
      <c r="P366" s="844">
        <f t="shared" si="138"/>
        <v>200000</v>
      </c>
      <c r="Q366" s="846"/>
      <c r="R366" s="19"/>
      <c r="S366" s="847">
        <f t="shared" si="128"/>
        <v>1331818</v>
      </c>
      <c r="T366" s="847">
        <f t="shared" si="129"/>
        <v>1931818</v>
      </c>
      <c r="U366" s="847">
        <f t="shared" si="130"/>
        <v>2231818</v>
      </c>
      <c r="V366" s="847">
        <f t="shared" si="131"/>
        <v>431818</v>
      </c>
      <c r="W366" s="856">
        <v>43530</v>
      </c>
      <c r="X366" s="844">
        <v>7559090</v>
      </c>
      <c r="Y366" s="856"/>
      <c r="Z366" s="844"/>
      <c r="AA366" s="844"/>
      <c r="AB366" s="857"/>
      <c r="AC366" s="857"/>
      <c r="AD366" s="444"/>
      <c r="AE366" s="858">
        <f t="shared" ref="AE366:AE376" si="148">X366+Z366+AB366+AD366</f>
        <v>7559090</v>
      </c>
      <c r="AF366" s="1081">
        <f t="shared" si="132"/>
        <v>0</v>
      </c>
      <c r="AG366" s="444"/>
      <c r="AH366" s="444"/>
    </row>
    <row r="367" spans="1:34" ht="15" hidden="1" customHeight="1" x14ac:dyDescent="0.25">
      <c r="A367" s="848">
        <f t="shared" ref="A367:A376" si="149">+A366+1</f>
        <v>3</v>
      </c>
      <c r="B367" s="833">
        <f t="shared" ref="B367:B376" si="150">+B366</f>
        <v>43547</v>
      </c>
      <c r="C367" s="849">
        <f t="shared" ref="C367:C374" si="151">+C366+1</f>
        <v>361</v>
      </c>
      <c r="D367" s="835" t="s">
        <v>92</v>
      </c>
      <c r="E367" s="836" t="s">
        <v>88</v>
      </c>
      <c r="F367" s="850">
        <v>5</v>
      </c>
      <c r="G367" s="838">
        <f t="shared" si="144"/>
        <v>6659090</v>
      </c>
      <c r="H367" s="839"/>
      <c r="I367" s="840">
        <f t="shared" si="145"/>
        <v>0</v>
      </c>
      <c r="J367" s="841">
        <v>4</v>
      </c>
      <c r="K367" s="840">
        <f t="shared" si="146"/>
        <v>8927272</v>
      </c>
      <c r="L367" s="842">
        <v>1</v>
      </c>
      <c r="M367" s="840">
        <f t="shared" si="147"/>
        <v>431818</v>
      </c>
      <c r="N367" s="851">
        <f t="shared" si="143"/>
        <v>10</v>
      </c>
      <c r="O367" s="844">
        <f t="shared" si="143"/>
        <v>16018180</v>
      </c>
      <c r="P367" s="844">
        <f t="shared" si="138"/>
        <v>400000</v>
      </c>
      <c r="Q367" s="846"/>
      <c r="R367" s="19"/>
      <c r="S367" s="847">
        <f t="shared" si="128"/>
        <v>1331818</v>
      </c>
      <c r="T367" s="847">
        <f t="shared" si="129"/>
        <v>1931818</v>
      </c>
      <c r="U367" s="847">
        <f t="shared" si="130"/>
        <v>2231818</v>
      </c>
      <c r="V367" s="847">
        <f t="shared" si="131"/>
        <v>431818</v>
      </c>
      <c r="W367" s="856">
        <v>43549</v>
      </c>
      <c r="X367" s="844">
        <v>16018180</v>
      </c>
      <c r="Y367" s="834"/>
      <c r="Z367" s="844"/>
      <c r="AA367" s="844"/>
      <c r="AB367" s="857"/>
      <c r="AC367" s="857"/>
      <c r="AD367" s="444"/>
      <c r="AE367" s="858">
        <f t="shared" si="148"/>
        <v>16018180</v>
      </c>
      <c r="AF367" s="1081">
        <f t="shared" si="132"/>
        <v>0</v>
      </c>
      <c r="AG367" s="444"/>
      <c r="AH367" s="444"/>
    </row>
    <row r="368" spans="1:34" ht="15" hidden="1" customHeight="1" x14ac:dyDescent="0.25">
      <c r="A368" s="848">
        <f t="shared" si="149"/>
        <v>4</v>
      </c>
      <c r="B368" s="833">
        <f t="shared" si="150"/>
        <v>43547</v>
      </c>
      <c r="C368" s="849">
        <f t="shared" si="151"/>
        <v>362</v>
      </c>
      <c r="D368" s="835" t="s">
        <v>89</v>
      </c>
      <c r="E368" s="836" t="s">
        <v>88</v>
      </c>
      <c r="F368" s="850">
        <v>5</v>
      </c>
      <c r="G368" s="838">
        <f t="shared" si="144"/>
        <v>6659090</v>
      </c>
      <c r="H368" s="839"/>
      <c r="I368" s="840">
        <f t="shared" si="145"/>
        <v>0</v>
      </c>
      <c r="J368" s="841">
        <v>4</v>
      </c>
      <c r="K368" s="840">
        <f t="shared" si="146"/>
        <v>8927272</v>
      </c>
      <c r="L368" s="842">
        <v>1</v>
      </c>
      <c r="M368" s="840">
        <f t="shared" si="147"/>
        <v>431818</v>
      </c>
      <c r="N368" s="851">
        <f t="shared" si="143"/>
        <v>10</v>
      </c>
      <c r="O368" s="844">
        <f t="shared" si="143"/>
        <v>16018180</v>
      </c>
      <c r="P368" s="844">
        <f t="shared" si="138"/>
        <v>400000</v>
      </c>
      <c r="Q368" s="846"/>
      <c r="R368" s="19"/>
      <c r="S368" s="847">
        <f t="shared" si="128"/>
        <v>1331818</v>
      </c>
      <c r="T368" s="847">
        <f t="shared" si="129"/>
        <v>1931818</v>
      </c>
      <c r="U368" s="847">
        <f t="shared" si="130"/>
        <v>2231818</v>
      </c>
      <c r="V368" s="847">
        <f t="shared" si="131"/>
        <v>431818</v>
      </c>
      <c r="W368" s="856">
        <v>43549</v>
      </c>
      <c r="X368" s="844">
        <v>6018180</v>
      </c>
      <c r="Y368" s="856">
        <v>43556</v>
      </c>
      <c r="Z368" s="844">
        <v>10000000</v>
      </c>
      <c r="AA368" s="844"/>
      <c r="AB368" s="857"/>
      <c r="AC368" s="857"/>
      <c r="AD368" s="444"/>
      <c r="AE368" s="858">
        <f t="shared" si="148"/>
        <v>16018180</v>
      </c>
      <c r="AF368" s="1081">
        <f t="shared" si="132"/>
        <v>0</v>
      </c>
      <c r="AG368" s="787"/>
      <c r="AH368" s="444"/>
    </row>
    <row r="369" spans="1:34" ht="15" hidden="1" customHeight="1" x14ac:dyDescent="0.25">
      <c r="A369" s="848">
        <f t="shared" si="149"/>
        <v>5</v>
      </c>
      <c r="B369" s="833">
        <f t="shared" si="150"/>
        <v>43547</v>
      </c>
      <c r="C369" s="849">
        <f t="shared" si="151"/>
        <v>363</v>
      </c>
      <c r="D369" s="835" t="s">
        <v>59</v>
      </c>
      <c r="E369" s="836" t="s">
        <v>57</v>
      </c>
      <c r="F369" s="850">
        <v>4</v>
      </c>
      <c r="G369" s="838">
        <f t="shared" si="144"/>
        <v>5327272</v>
      </c>
      <c r="H369" s="839">
        <v>1</v>
      </c>
      <c r="I369" s="840">
        <f t="shared" si="145"/>
        <v>1931818</v>
      </c>
      <c r="J369" s="841">
        <v>3</v>
      </c>
      <c r="K369" s="840">
        <f t="shared" si="146"/>
        <v>6695454</v>
      </c>
      <c r="L369" s="842"/>
      <c r="M369" s="840">
        <f t="shared" si="147"/>
        <v>0</v>
      </c>
      <c r="N369" s="851">
        <f t="shared" si="143"/>
        <v>8</v>
      </c>
      <c r="O369" s="844">
        <f t="shared" si="143"/>
        <v>13954544</v>
      </c>
      <c r="P369" s="844">
        <f t="shared" si="138"/>
        <v>320000</v>
      </c>
      <c r="Q369" s="846"/>
      <c r="R369" s="19"/>
      <c r="S369" s="847">
        <f t="shared" si="128"/>
        <v>1331818</v>
      </c>
      <c r="T369" s="847">
        <f t="shared" si="129"/>
        <v>1931818</v>
      </c>
      <c r="U369" s="847">
        <f t="shared" si="130"/>
        <v>2231818</v>
      </c>
      <c r="V369" s="847">
        <f t="shared" si="131"/>
        <v>431818</v>
      </c>
      <c r="W369" s="856">
        <v>43546</v>
      </c>
      <c r="X369" s="844">
        <v>13954544</v>
      </c>
      <c r="Y369" s="844"/>
      <c r="Z369" s="844"/>
      <c r="AA369" s="844"/>
      <c r="AB369" s="857"/>
      <c r="AC369" s="857"/>
      <c r="AD369" s="444"/>
      <c r="AE369" s="858">
        <f t="shared" si="148"/>
        <v>13954544</v>
      </c>
      <c r="AF369" s="1081">
        <f t="shared" si="132"/>
        <v>0</v>
      </c>
      <c r="AG369" s="444"/>
      <c r="AH369" s="444"/>
    </row>
    <row r="370" spans="1:34" ht="15" hidden="1" customHeight="1" x14ac:dyDescent="0.25">
      <c r="A370" s="848">
        <f t="shared" si="149"/>
        <v>6</v>
      </c>
      <c r="B370" s="833">
        <f t="shared" si="150"/>
        <v>43547</v>
      </c>
      <c r="C370" s="849">
        <f t="shared" si="151"/>
        <v>364</v>
      </c>
      <c r="D370" s="835" t="s">
        <v>104</v>
      </c>
      <c r="E370" s="836" t="s">
        <v>57</v>
      </c>
      <c r="F370" s="850">
        <v>3</v>
      </c>
      <c r="G370" s="838">
        <f t="shared" si="144"/>
        <v>3995454</v>
      </c>
      <c r="H370" s="839">
        <v>1</v>
      </c>
      <c r="I370" s="840">
        <f t="shared" si="145"/>
        <v>1931818</v>
      </c>
      <c r="J370" s="841">
        <v>3</v>
      </c>
      <c r="K370" s="840">
        <f t="shared" si="146"/>
        <v>6695454</v>
      </c>
      <c r="L370" s="842">
        <v>2</v>
      </c>
      <c r="M370" s="840">
        <f t="shared" si="147"/>
        <v>863636</v>
      </c>
      <c r="N370" s="851">
        <f t="shared" si="143"/>
        <v>9</v>
      </c>
      <c r="O370" s="844">
        <f t="shared" si="143"/>
        <v>13486362</v>
      </c>
      <c r="P370" s="844">
        <f t="shared" si="138"/>
        <v>360000</v>
      </c>
      <c r="Q370" s="846"/>
      <c r="R370" s="19"/>
      <c r="S370" s="847">
        <f t="shared" si="128"/>
        <v>1331818</v>
      </c>
      <c r="T370" s="847">
        <f t="shared" si="129"/>
        <v>1931818</v>
      </c>
      <c r="U370" s="847">
        <f t="shared" si="130"/>
        <v>2231818</v>
      </c>
      <c r="V370" s="847">
        <f t="shared" si="131"/>
        <v>431818</v>
      </c>
      <c r="W370" s="958">
        <v>43577</v>
      </c>
      <c r="X370" s="844">
        <v>13486362</v>
      </c>
      <c r="Y370" s="844"/>
      <c r="Z370" s="844"/>
      <c r="AA370" s="844"/>
      <c r="AB370" s="857"/>
      <c r="AC370" s="857"/>
      <c r="AD370" s="444"/>
      <c r="AE370" s="858">
        <f t="shared" si="148"/>
        <v>13486362</v>
      </c>
      <c r="AF370" s="1081">
        <f t="shared" si="132"/>
        <v>0</v>
      </c>
      <c r="AG370" s="787"/>
      <c r="AH370" s="444"/>
    </row>
    <row r="371" spans="1:34" ht="15" hidden="1" customHeight="1" x14ac:dyDescent="0.25">
      <c r="A371" s="848">
        <f t="shared" si="149"/>
        <v>7</v>
      </c>
      <c r="B371" s="833">
        <f t="shared" si="150"/>
        <v>43547</v>
      </c>
      <c r="C371" s="849">
        <f t="shared" si="151"/>
        <v>365</v>
      </c>
      <c r="D371" s="835" t="s">
        <v>76</v>
      </c>
      <c r="E371" s="836" t="s">
        <v>57</v>
      </c>
      <c r="F371" s="850">
        <v>2</v>
      </c>
      <c r="G371" s="838">
        <f t="shared" si="144"/>
        <v>2663636</v>
      </c>
      <c r="H371" s="839">
        <v>1</v>
      </c>
      <c r="I371" s="840">
        <f t="shared" si="145"/>
        <v>1931818</v>
      </c>
      <c r="J371" s="841">
        <v>2</v>
      </c>
      <c r="K371" s="840">
        <f t="shared" si="146"/>
        <v>4463636</v>
      </c>
      <c r="L371" s="842">
        <v>1</v>
      </c>
      <c r="M371" s="840">
        <f t="shared" si="147"/>
        <v>431818</v>
      </c>
      <c r="N371" s="851">
        <f t="shared" si="143"/>
        <v>6</v>
      </c>
      <c r="O371" s="844">
        <f t="shared" si="143"/>
        <v>9490908</v>
      </c>
      <c r="P371" s="844">
        <f t="shared" si="138"/>
        <v>240000</v>
      </c>
      <c r="Q371" s="846"/>
      <c r="R371" s="19"/>
      <c r="S371" s="847">
        <f t="shared" si="128"/>
        <v>1331818</v>
      </c>
      <c r="T371" s="847">
        <f t="shared" si="129"/>
        <v>1931818</v>
      </c>
      <c r="U371" s="847">
        <f t="shared" si="130"/>
        <v>2231818</v>
      </c>
      <c r="V371" s="847">
        <f t="shared" si="131"/>
        <v>431818</v>
      </c>
      <c r="W371" s="856">
        <v>43546</v>
      </c>
      <c r="X371" s="844">
        <v>9490908</v>
      </c>
      <c r="Y371" s="844"/>
      <c r="Z371" s="844"/>
      <c r="AA371" s="844"/>
      <c r="AB371" s="857"/>
      <c r="AC371" s="857"/>
      <c r="AD371" s="444"/>
      <c r="AE371" s="858">
        <f t="shared" si="148"/>
        <v>9490908</v>
      </c>
      <c r="AF371" s="1081">
        <f t="shared" si="132"/>
        <v>0</v>
      </c>
      <c r="AG371" s="444"/>
      <c r="AH371" s="444"/>
    </row>
    <row r="372" spans="1:34" ht="15" hidden="1" customHeight="1" x14ac:dyDescent="0.25">
      <c r="A372" s="848">
        <f t="shared" si="149"/>
        <v>8</v>
      </c>
      <c r="B372" s="833">
        <f t="shared" si="150"/>
        <v>43547</v>
      </c>
      <c r="C372" s="849">
        <f t="shared" si="151"/>
        <v>366</v>
      </c>
      <c r="D372" s="835" t="s">
        <v>174</v>
      </c>
      <c r="E372" s="836" t="s">
        <v>57</v>
      </c>
      <c r="F372" s="850">
        <v>2</v>
      </c>
      <c r="G372" s="838">
        <f t="shared" si="144"/>
        <v>2663636</v>
      </c>
      <c r="H372" s="839"/>
      <c r="I372" s="840">
        <f t="shared" si="145"/>
        <v>0</v>
      </c>
      <c r="J372" s="841">
        <v>2</v>
      </c>
      <c r="K372" s="840">
        <f t="shared" si="146"/>
        <v>4463636</v>
      </c>
      <c r="L372" s="842">
        <v>1</v>
      </c>
      <c r="M372" s="840">
        <f t="shared" si="147"/>
        <v>431818</v>
      </c>
      <c r="N372" s="851">
        <f t="shared" si="143"/>
        <v>5</v>
      </c>
      <c r="O372" s="844">
        <f t="shared" si="143"/>
        <v>7559090</v>
      </c>
      <c r="P372" s="844">
        <f t="shared" si="138"/>
        <v>200000</v>
      </c>
      <c r="Q372" s="846"/>
      <c r="R372" s="19"/>
      <c r="S372" s="847">
        <f t="shared" si="128"/>
        <v>1331818</v>
      </c>
      <c r="T372" s="847">
        <f t="shared" si="129"/>
        <v>1931818</v>
      </c>
      <c r="U372" s="847">
        <f t="shared" si="130"/>
        <v>2231818</v>
      </c>
      <c r="V372" s="847">
        <f t="shared" si="131"/>
        <v>431818</v>
      </c>
      <c r="W372" s="856">
        <v>43546</v>
      </c>
      <c r="X372" s="844">
        <v>7559090</v>
      </c>
      <c r="Y372" s="844"/>
      <c r="Z372" s="844"/>
      <c r="AA372" s="844"/>
      <c r="AB372" s="857"/>
      <c r="AC372" s="857"/>
      <c r="AD372" s="444"/>
      <c r="AE372" s="858">
        <f t="shared" si="148"/>
        <v>7559090</v>
      </c>
      <c r="AF372" s="1081">
        <f t="shared" si="132"/>
        <v>0</v>
      </c>
      <c r="AG372" s="444"/>
      <c r="AH372" s="444"/>
    </row>
    <row r="373" spans="1:34" ht="15" hidden="1" customHeight="1" x14ac:dyDescent="0.25">
      <c r="A373" s="848">
        <f t="shared" si="149"/>
        <v>9</v>
      </c>
      <c r="B373" s="833">
        <f t="shared" si="150"/>
        <v>43547</v>
      </c>
      <c r="C373" s="849">
        <f t="shared" si="151"/>
        <v>367</v>
      </c>
      <c r="D373" s="835" t="s">
        <v>91</v>
      </c>
      <c r="E373" s="836" t="s">
        <v>88</v>
      </c>
      <c r="F373" s="850">
        <v>3</v>
      </c>
      <c r="G373" s="838">
        <f t="shared" si="144"/>
        <v>3995454</v>
      </c>
      <c r="H373" s="839"/>
      <c r="I373" s="840">
        <f t="shared" si="145"/>
        <v>0</v>
      </c>
      <c r="J373" s="841">
        <v>2</v>
      </c>
      <c r="K373" s="840">
        <f t="shared" si="146"/>
        <v>4463636</v>
      </c>
      <c r="L373" s="842"/>
      <c r="M373" s="840">
        <f t="shared" si="147"/>
        <v>0</v>
      </c>
      <c r="N373" s="851">
        <f t="shared" si="143"/>
        <v>5</v>
      </c>
      <c r="O373" s="844">
        <f t="shared" si="143"/>
        <v>8459090</v>
      </c>
      <c r="P373" s="844">
        <f t="shared" si="138"/>
        <v>200000</v>
      </c>
      <c r="Q373" s="846"/>
      <c r="R373" s="19"/>
      <c r="S373" s="847">
        <f t="shared" si="128"/>
        <v>1331818</v>
      </c>
      <c r="T373" s="847">
        <f t="shared" si="129"/>
        <v>1931818</v>
      </c>
      <c r="U373" s="847">
        <f t="shared" si="130"/>
        <v>2231818</v>
      </c>
      <c r="V373" s="847">
        <f t="shared" si="131"/>
        <v>431818</v>
      </c>
      <c r="W373" s="856">
        <v>43549</v>
      </c>
      <c r="X373" s="844">
        <v>8459090</v>
      </c>
      <c r="Y373" s="844"/>
      <c r="Z373" s="844"/>
      <c r="AA373" s="844"/>
      <c r="AB373" s="857"/>
      <c r="AC373" s="857"/>
      <c r="AD373" s="444"/>
      <c r="AE373" s="858">
        <f t="shared" si="148"/>
        <v>8459090</v>
      </c>
      <c r="AF373" s="1081">
        <f t="shared" si="132"/>
        <v>0</v>
      </c>
      <c r="AG373" s="444"/>
      <c r="AH373" s="444"/>
    </row>
    <row r="374" spans="1:34" ht="15" hidden="1" customHeight="1" x14ac:dyDescent="0.25">
      <c r="A374" s="848">
        <f t="shared" si="149"/>
        <v>10</v>
      </c>
      <c r="B374" s="833">
        <f t="shared" si="150"/>
        <v>43547</v>
      </c>
      <c r="C374" s="849">
        <f t="shared" si="151"/>
        <v>368</v>
      </c>
      <c r="D374" s="835" t="s">
        <v>106</v>
      </c>
      <c r="E374" s="836" t="s">
        <v>88</v>
      </c>
      <c r="F374" s="850">
        <v>2</v>
      </c>
      <c r="G374" s="838">
        <f t="shared" si="144"/>
        <v>2663636</v>
      </c>
      <c r="H374" s="839"/>
      <c r="I374" s="840">
        <f t="shared" si="145"/>
        <v>0</v>
      </c>
      <c r="J374" s="841">
        <v>2</v>
      </c>
      <c r="K374" s="840">
        <f t="shared" si="146"/>
        <v>4463636</v>
      </c>
      <c r="L374" s="842">
        <v>1</v>
      </c>
      <c r="M374" s="840">
        <f t="shared" si="147"/>
        <v>431818</v>
      </c>
      <c r="N374" s="851">
        <f t="shared" si="143"/>
        <v>5</v>
      </c>
      <c r="O374" s="844">
        <f t="shared" si="143"/>
        <v>7559090</v>
      </c>
      <c r="P374" s="844">
        <f t="shared" si="138"/>
        <v>200000</v>
      </c>
      <c r="Q374" s="846"/>
      <c r="R374" s="19"/>
      <c r="S374" s="847">
        <f t="shared" si="128"/>
        <v>1331818</v>
      </c>
      <c r="T374" s="847">
        <f t="shared" si="129"/>
        <v>1931818</v>
      </c>
      <c r="U374" s="847">
        <f t="shared" si="130"/>
        <v>2231818</v>
      </c>
      <c r="V374" s="847">
        <f t="shared" si="131"/>
        <v>431818</v>
      </c>
      <c r="W374" s="856">
        <v>43549</v>
      </c>
      <c r="X374" s="844">
        <v>7559090</v>
      </c>
      <c r="Y374" s="844"/>
      <c r="Z374" s="844"/>
      <c r="AA374" s="844"/>
      <c r="AB374" s="857"/>
      <c r="AC374" s="857"/>
      <c r="AD374" s="444"/>
      <c r="AE374" s="858">
        <f t="shared" si="148"/>
        <v>7559090</v>
      </c>
      <c r="AF374" s="1081">
        <f t="shared" si="132"/>
        <v>0</v>
      </c>
      <c r="AG374" s="444"/>
      <c r="AH374" s="444"/>
    </row>
    <row r="375" spans="1:34" ht="15" hidden="1" customHeight="1" x14ac:dyDescent="0.25">
      <c r="A375" s="848">
        <f t="shared" si="149"/>
        <v>11</v>
      </c>
      <c r="B375" s="833">
        <f t="shared" si="150"/>
        <v>43547</v>
      </c>
      <c r="C375" s="968" t="s">
        <v>205</v>
      </c>
      <c r="D375" s="835" t="s">
        <v>68</v>
      </c>
      <c r="E375" s="836" t="s">
        <v>57</v>
      </c>
      <c r="F375" s="850">
        <v>2</v>
      </c>
      <c r="G375" s="838">
        <f t="shared" si="144"/>
        <v>2663636</v>
      </c>
      <c r="H375" s="839"/>
      <c r="I375" s="840">
        <f t="shared" si="145"/>
        <v>0</v>
      </c>
      <c r="J375" s="841">
        <v>1</v>
      </c>
      <c r="K375" s="840">
        <f t="shared" si="146"/>
        <v>2231818</v>
      </c>
      <c r="L375" s="842">
        <v>1</v>
      </c>
      <c r="M375" s="840">
        <f t="shared" si="147"/>
        <v>431818</v>
      </c>
      <c r="N375" s="851">
        <f t="shared" si="143"/>
        <v>4</v>
      </c>
      <c r="O375" s="844">
        <f t="shared" si="143"/>
        <v>5327272</v>
      </c>
      <c r="P375" s="844">
        <f t="shared" si="138"/>
        <v>160000</v>
      </c>
      <c r="Q375" s="846"/>
      <c r="R375" s="19"/>
      <c r="S375" s="847">
        <f t="shared" si="128"/>
        <v>1331818</v>
      </c>
      <c r="T375" s="847">
        <f t="shared" si="129"/>
        <v>1931818</v>
      </c>
      <c r="U375" s="847">
        <f t="shared" si="130"/>
        <v>2231818</v>
      </c>
      <c r="V375" s="847">
        <f t="shared" si="131"/>
        <v>431818</v>
      </c>
      <c r="W375" s="856">
        <v>43549</v>
      </c>
      <c r="X375" s="844">
        <v>3000000</v>
      </c>
      <c r="Y375" s="856">
        <v>43570</v>
      </c>
      <c r="Z375" s="844">
        <v>2327272</v>
      </c>
      <c r="AA375" s="844"/>
      <c r="AB375" s="857"/>
      <c r="AC375" s="857"/>
      <c r="AD375" s="444"/>
      <c r="AE375" s="858">
        <f t="shared" si="148"/>
        <v>5327272</v>
      </c>
      <c r="AF375" s="1081">
        <f t="shared" si="132"/>
        <v>0</v>
      </c>
      <c r="AG375" s="787"/>
      <c r="AH375" s="444"/>
    </row>
    <row r="376" spans="1:34" ht="15" hidden="1" customHeight="1" thickBot="1" x14ac:dyDescent="0.3">
      <c r="A376" s="848">
        <f t="shared" si="149"/>
        <v>12</v>
      </c>
      <c r="B376" s="833">
        <f t="shared" si="150"/>
        <v>43547</v>
      </c>
      <c r="C376" s="849">
        <v>369</v>
      </c>
      <c r="D376" s="835" t="s">
        <v>35</v>
      </c>
      <c r="E376" s="836" t="s">
        <v>57</v>
      </c>
      <c r="F376" s="850">
        <v>2</v>
      </c>
      <c r="G376" s="838">
        <f t="shared" si="144"/>
        <v>2663636</v>
      </c>
      <c r="H376" s="839"/>
      <c r="I376" s="840">
        <f t="shared" si="145"/>
        <v>0</v>
      </c>
      <c r="J376" s="841">
        <v>2</v>
      </c>
      <c r="K376" s="840">
        <f t="shared" si="146"/>
        <v>4463636</v>
      </c>
      <c r="L376" s="842">
        <v>1</v>
      </c>
      <c r="M376" s="840">
        <f t="shared" si="147"/>
        <v>431818</v>
      </c>
      <c r="N376" s="851">
        <f t="shared" si="143"/>
        <v>5</v>
      </c>
      <c r="O376" s="844">
        <f t="shared" si="143"/>
        <v>7559090</v>
      </c>
      <c r="P376" s="844">
        <f t="shared" si="138"/>
        <v>200000</v>
      </c>
      <c r="Q376" s="846"/>
      <c r="R376" s="19"/>
      <c r="S376" s="847">
        <f t="shared" si="128"/>
        <v>1331818</v>
      </c>
      <c r="T376" s="847">
        <f t="shared" si="129"/>
        <v>1931818</v>
      </c>
      <c r="U376" s="847">
        <f t="shared" si="130"/>
        <v>2231818</v>
      </c>
      <c r="V376" s="847">
        <f t="shared" si="131"/>
        <v>431818</v>
      </c>
      <c r="W376" s="856">
        <v>43549</v>
      </c>
      <c r="X376" s="844">
        <v>7559090</v>
      </c>
      <c r="Y376" s="844"/>
      <c r="Z376" s="844"/>
      <c r="AA376" s="844"/>
      <c r="AB376" s="857"/>
      <c r="AC376" s="857"/>
      <c r="AD376" s="444"/>
      <c r="AE376" s="858">
        <f t="shared" si="148"/>
        <v>7559090</v>
      </c>
      <c r="AF376" s="1081">
        <f t="shared" si="132"/>
        <v>0</v>
      </c>
      <c r="AG376" s="444"/>
      <c r="AH376" s="444"/>
    </row>
    <row r="377" spans="1:34" ht="15" hidden="1" customHeight="1" x14ac:dyDescent="0.25">
      <c r="A377" s="832">
        <v>1</v>
      </c>
      <c r="B377" s="833">
        <v>43549</v>
      </c>
      <c r="C377" s="862">
        <v>370</v>
      </c>
      <c r="D377" s="864" t="s">
        <v>93</v>
      </c>
      <c r="E377" s="836" t="s">
        <v>31</v>
      </c>
      <c r="F377" s="837">
        <v>2</v>
      </c>
      <c r="G377" s="838">
        <f t="shared" si="144"/>
        <v>2663636</v>
      </c>
      <c r="H377" s="839"/>
      <c r="I377" s="840">
        <f t="shared" si="145"/>
        <v>0</v>
      </c>
      <c r="J377" s="841"/>
      <c r="K377" s="840">
        <f t="shared" si="146"/>
        <v>0</v>
      </c>
      <c r="L377" s="842"/>
      <c r="M377" s="840">
        <f t="shared" si="147"/>
        <v>0</v>
      </c>
      <c r="N377" s="843">
        <f t="shared" si="143"/>
        <v>2</v>
      </c>
      <c r="O377" s="844">
        <f t="shared" si="143"/>
        <v>2663636</v>
      </c>
      <c r="P377" s="844">
        <f t="shared" si="138"/>
        <v>80000</v>
      </c>
      <c r="Q377" s="846"/>
      <c r="R377" s="19"/>
      <c r="S377" s="847">
        <f t="shared" si="128"/>
        <v>1331818</v>
      </c>
      <c r="T377" s="847">
        <f t="shared" si="129"/>
        <v>1931818</v>
      </c>
      <c r="U377" s="847">
        <f t="shared" si="130"/>
        <v>2231818</v>
      </c>
      <c r="V377" s="847">
        <f t="shared" si="131"/>
        <v>431818</v>
      </c>
      <c r="W377" s="856">
        <v>43552</v>
      </c>
      <c r="X377" s="844">
        <v>2663636</v>
      </c>
      <c r="Y377" s="856"/>
      <c r="Z377" s="844"/>
      <c r="AA377" s="844"/>
      <c r="AB377" s="857"/>
      <c r="AC377" s="857"/>
      <c r="AD377" s="444"/>
      <c r="AE377" s="858">
        <f>X377+Z377+AB377+AD377</f>
        <v>2663636</v>
      </c>
      <c r="AF377" s="1081">
        <f t="shared" si="132"/>
        <v>0</v>
      </c>
      <c r="AG377" s="787"/>
      <c r="AH377" s="444"/>
    </row>
    <row r="378" spans="1:34" ht="15" hidden="1" customHeight="1" x14ac:dyDescent="0.25">
      <c r="A378" s="848">
        <f>+A377+1</f>
        <v>2</v>
      </c>
      <c r="B378" s="833">
        <v>43549</v>
      </c>
      <c r="C378" s="862">
        <f>+C377+1</f>
        <v>371</v>
      </c>
      <c r="D378" s="864" t="s">
        <v>103</v>
      </c>
      <c r="E378" s="932" t="s">
        <v>57</v>
      </c>
      <c r="F378" s="837">
        <v>2</v>
      </c>
      <c r="G378" s="838">
        <f t="shared" si="144"/>
        <v>2663636</v>
      </c>
      <c r="H378" s="839"/>
      <c r="I378" s="840">
        <f t="shared" si="145"/>
        <v>0</v>
      </c>
      <c r="J378" s="841"/>
      <c r="K378" s="840">
        <f t="shared" si="146"/>
        <v>0</v>
      </c>
      <c r="L378" s="842"/>
      <c r="M378" s="840">
        <f t="shared" si="147"/>
        <v>0</v>
      </c>
      <c r="N378" s="851">
        <f t="shared" si="143"/>
        <v>2</v>
      </c>
      <c r="O378" s="844">
        <f t="shared" si="143"/>
        <v>2663636</v>
      </c>
      <c r="P378" s="844">
        <f t="shared" si="138"/>
        <v>80000</v>
      </c>
      <c r="Q378" s="846"/>
      <c r="R378" s="19"/>
      <c r="S378" s="847">
        <f t="shared" si="128"/>
        <v>1331818</v>
      </c>
      <c r="T378" s="847">
        <f t="shared" si="129"/>
        <v>1931818</v>
      </c>
      <c r="U378" s="847">
        <f t="shared" si="130"/>
        <v>2231818</v>
      </c>
      <c r="V378" s="847">
        <f t="shared" si="131"/>
        <v>431818</v>
      </c>
      <c r="W378" s="856">
        <v>43551</v>
      </c>
      <c r="X378" s="844">
        <v>2663636</v>
      </c>
      <c r="Y378" s="856"/>
      <c r="Z378" s="844"/>
      <c r="AA378" s="844"/>
      <c r="AB378" s="857"/>
      <c r="AC378" s="857"/>
      <c r="AD378" s="444"/>
      <c r="AE378" s="858">
        <f t="shared" ref="AE378:AE387" si="152">X378+Z378+AB378+AD378</f>
        <v>2663636</v>
      </c>
      <c r="AF378" s="1081">
        <f t="shared" si="132"/>
        <v>0</v>
      </c>
      <c r="AG378" s="444"/>
      <c r="AH378" s="444"/>
    </row>
    <row r="379" spans="1:34" ht="15" hidden="1" customHeight="1" x14ac:dyDescent="0.25">
      <c r="A379" s="848">
        <f>+A378+1</f>
        <v>3</v>
      </c>
      <c r="B379" s="833">
        <v>43549</v>
      </c>
      <c r="C379" s="862">
        <f t="shared" ref="C379:C384" si="153">+C378+1</f>
        <v>372</v>
      </c>
      <c r="D379" s="864" t="s">
        <v>69</v>
      </c>
      <c r="E379" s="932" t="s">
        <v>57</v>
      </c>
      <c r="F379" s="850">
        <v>2</v>
      </c>
      <c r="G379" s="838">
        <f t="shared" si="144"/>
        <v>2663636</v>
      </c>
      <c r="H379" s="839"/>
      <c r="I379" s="840">
        <f t="shared" si="145"/>
        <v>0</v>
      </c>
      <c r="J379" s="841"/>
      <c r="K379" s="840">
        <f t="shared" si="146"/>
        <v>0</v>
      </c>
      <c r="L379" s="842"/>
      <c r="M379" s="840">
        <f t="shared" si="147"/>
        <v>0</v>
      </c>
      <c r="N379" s="851">
        <f t="shared" ref="N379:O394" si="154">+L379+J379+H379+F379</f>
        <v>2</v>
      </c>
      <c r="O379" s="844">
        <f t="shared" si="154"/>
        <v>2663636</v>
      </c>
      <c r="P379" s="844">
        <f t="shared" si="138"/>
        <v>80000</v>
      </c>
      <c r="Q379" s="846"/>
      <c r="R379" s="19"/>
      <c r="S379" s="847">
        <f t="shared" si="128"/>
        <v>1331818</v>
      </c>
      <c r="T379" s="847">
        <f t="shared" si="129"/>
        <v>1931818</v>
      </c>
      <c r="U379" s="847">
        <f t="shared" si="130"/>
        <v>2231818</v>
      </c>
      <c r="V379" s="847">
        <f t="shared" si="131"/>
        <v>431818</v>
      </c>
      <c r="W379" s="856">
        <v>43551</v>
      </c>
      <c r="X379" s="844">
        <v>2663636</v>
      </c>
      <c r="Y379" s="834"/>
      <c r="Z379" s="844"/>
      <c r="AA379" s="844"/>
      <c r="AB379" s="857"/>
      <c r="AC379" s="857"/>
      <c r="AD379" s="444"/>
      <c r="AE379" s="858">
        <f t="shared" si="152"/>
        <v>2663636</v>
      </c>
      <c r="AF379" s="1081">
        <f t="shared" si="132"/>
        <v>0</v>
      </c>
      <c r="AG379" s="444"/>
      <c r="AH379" s="444"/>
    </row>
    <row r="380" spans="1:34" ht="15" hidden="1" customHeight="1" x14ac:dyDescent="0.25">
      <c r="A380" s="930">
        <f t="shared" ref="A380:A387" si="155">+A379+1</f>
        <v>4</v>
      </c>
      <c r="B380" s="833">
        <v>43549</v>
      </c>
      <c r="C380" s="862">
        <f t="shared" si="153"/>
        <v>373</v>
      </c>
      <c r="D380" s="961" t="s">
        <v>58</v>
      </c>
      <c r="E380" s="932" t="s">
        <v>57</v>
      </c>
      <c r="F380" s="934">
        <v>2</v>
      </c>
      <c r="G380" s="935">
        <f t="shared" si="144"/>
        <v>2663636</v>
      </c>
      <c r="H380" s="936"/>
      <c r="I380" s="937">
        <f t="shared" si="145"/>
        <v>0</v>
      </c>
      <c r="J380" s="938"/>
      <c r="K380" s="937">
        <f t="shared" si="146"/>
        <v>0</v>
      </c>
      <c r="L380" s="939"/>
      <c r="M380" s="937">
        <f t="shared" si="147"/>
        <v>0</v>
      </c>
      <c r="N380" s="940">
        <f t="shared" si="154"/>
        <v>2</v>
      </c>
      <c r="O380" s="844">
        <f t="shared" si="154"/>
        <v>2663636</v>
      </c>
      <c r="P380" s="941">
        <f t="shared" si="138"/>
        <v>80000</v>
      </c>
      <c r="Q380" s="942"/>
      <c r="R380" s="277"/>
      <c r="S380" s="943">
        <f t="shared" si="128"/>
        <v>1331818</v>
      </c>
      <c r="T380" s="943">
        <f t="shared" si="129"/>
        <v>1931818</v>
      </c>
      <c r="U380" s="943">
        <f t="shared" si="130"/>
        <v>2231818</v>
      </c>
      <c r="V380" s="943">
        <f t="shared" si="131"/>
        <v>431818</v>
      </c>
      <c r="W380" s="856">
        <v>43551</v>
      </c>
      <c r="X380" s="844">
        <v>2663636</v>
      </c>
      <c r="Y380" s="834"/>
      <c r="Z380" s="844"/>
      <c r="AA380" s="844"/>
      <c r="AB380" s="857"/>
      <c r="AC380" s="857"/>
      <c r="AD380" s="444"/>
      <c r="AE380" s="858">
        <f t="shared" si="152"/>
        <v>2663636</v>
      </c>
      <c r="AF380" s="1081">
        <f t="shared" si="132"/>
        <v>0</v>
      </c>
      <c r="AG380" s="444"/>
      <c r="AH380" s="444"/>
    </row>
    <row r="381" spans="1:34" ht="15" hidden="1" customHeight="1" x14ac:dyDescent="0.25">
      <c r="A381" s="848">
        <f t="shared" si="155"/>
        <v>5</v>
      </c>
      <c r="B381" s="833">
        <v>43549</v>
      </c>
      <c r="C381" s="862">
        <f t="shared" si="153"/>
        <v>374</v>
      </c>
      <c r="D381" s="835" t="s">
        <v>56</v>
      </c>
      <c r="E381" s="932" t="s">
        <v>57</v>
      </c>
      <c r="F381" s="850">
        <v>3</v>
      </c>
      <c r="G381" s="838">
        <f t="shared" si="144"/>
        <v>3995454</v>
      </c>
      <c r="H381" s="839"/>
      <c r="I381" s="840">
        <f t="shared" si="145"/>
        <v>0</v>
      </c>
      <c r="J381" s="841"/>
      <c r="K381" s="840">
        <f t="shared" si="146"/>
        <v>0</v>
      </c>
      <c r="L381" s="842">
        <v>1</v>
      </c>
      <c r="M381" s="840">
        <f t="shared" si="147"/>
        <v>431818</v>
      </c>
      <c r="N381" s="851">
        <f t="shared" si="154"/>
        <v>4</v>
      </c>
      <c r="O381" s="844">
        <f t="shared" si="154"/>
        <v>4427272</v>
      </c>
      <c r="P381" s="844">
        <f t="shared" si="138"/>
        <v>160000</v>
      </c>
      <c r="Q381" s="846"/>
      <c r="R381" s="19"/>
      <c r="S381" s="847">
        <f t="shared" si="128"/>
        <v>1331818</v>
      </c>
      <c r="T381" s="847">
        <f t="shared" si="129"/>
        <v>1931818</v>
      </c>
      <c r="U381" s="847">
        <f t="shared" si="130"/>
        <v>2231818</v>
      </c>
      <c r="V381" s="847">
        <f t="shared" si="131"/>
        <v>431818</v>
      </c>
      <c r="W381" s="856">
        <v>43551</v>
      </c>
      <c r="X381" s="844">
        <v>4427272</v>
      </c>
      <c r="Y381" s="844"/>
      <c r="Z381" s="844"/>
      <c r="AA381" s="844"/>
      <c r="AB381" s="857"/>
      <c r="AC381" s="857"/>
      <c r="AD381" s="444"/>
      <c r="AE381" s="858">
        <f t="shared" si="152"/>
        <v>4427272</v>
      </c>
      <c r="AF381" s="1081">
        <f t="shared" si="132"/>
        <v>0</v>
      </c>
      <c r="AG381" s="444"/>
      <c r="AH381" s="444"/>
    </row>
    <row r="382" spans="1:34" ht="15" hidden="1" customHeight="1" x14ac:dyDescent="0.25">
      <c r="A382" s="848">
        <f t="shared" si="155"/>
        <v>6</v>
      </c>
      <c r="B382" s="833">
        <v>43549</v>
      </c>
      <c r="C382" s="862">
        <f t="shared" si="153"/>
        <v>375</v>
      </c>
      <c r="D382" s="835" t="s">
        <v>71</v>
      </c>
      <c r="E382" s="932" t="s">
        <v>57</v>
      </c>
      <c r="F382" s="850">
        <v>2</v>
      </c>
      <c r="G382" s="838">
        <f t="shared" si="144"/>
        <v>2663636</v>
      </c>
      <c r="H382" s="839"/>
      <c r="I382" s="840">
        <f t="shared" si="145"/>
        <v>0</v>
      </c>
      <c r="J382" s="841"/>
      <c r="K382" s="840">
        <f t="shared" si="146"/>
        <v>0</v>
      </c>
      <c r="L382" s="842">
        <v>1</v>
      </c>
      <c r="M382" s="840">
        <f t="shared" si="147"/>
        <v>431818</v>
      </c>
      <c r="N382" s="851">
        <f t="shared" si="154"/>
        <v>3</v>
      </c>
      <c r="O382" s="844">
        <f t="shared" si="154"/>
        <v>3095454</v>
      </c>
      <c r="P382" s="844">
        <f t="shared" si="138"/>
        <v>120000</v>
      </c>
      <c r="Q382" s="846"/>
      <c r="R382" s="19"/>
      <c r="S382" s="847">
        <f t="shared" si="128"/>
        <v>1331818</v>
      </c>
      <c r="T382" s="847">
        <f t="shared" si="129"/>
        <v>1931818</v>
      </c>
      <c r="U382" s="847">
        <f t="shared" si="130"/>
        <v>2231818</v>
      </c>
      <c r="V382" s="847">
        <f t="shared" si="131"/>
        <v>431818</v>
      </c>
      <c r="W382" s="856">
        <v>43551</v>
      </c>
      <c r="X382" s="844">
        <v>2800000</v>
      </c>
      <c r="Y382" s="856">
        <v>43556</v>
      </c>
      <c r="Z382" s="844">
        <v>295454</v>
      </c>
      <c r="AA382" s="844"/>
      <c r="AB382" s="857"/>
      <c r="AC382" s="857"/>
      <c r="AD382" s="444"/>
      <c r="AE382" s="858">
        <f t="shared" si="152"/>
        <v>3095454</v>
      </c>
      <c r="AF382" s="1081">
        <f t="shared" si="132"/>
        <v>0</v>
      </c>
      <c r="AG382" s="787"/>
      <c r="AH382" s="444"/>
    </row>
    <row r="383" spans="1:34" ht="15" hidden="1" customHeight="1" x14ac:dyDescent="0.25">
      <c r="A383" s="848">
        <f t="shared" si="155"/>
        <v>7</v>
      </c>
      <c r="B383" s="833">
        <v>43549</v>
      </c>
      <c r="C383" s="862">
        <f t="shared" si="153"/>
        <v>376</v>
      </c>
      <c r="D383" s="835" t="s">
        <v>75</v>
      </c>
      <c r="E383" s="836" t="s">
        <v>57</v>
      </c>
      <c r="F383" s="850">
        <v>2</v>
      </c>
      <c r="G383" s="838">
        <f t="shared" si="144"/>
        <v>2663636</v>
      </c>
      <c r="H383" s="839"/>
      <c r="I383" s="840">
        <f t="shared" si="145"/>
        <v>0</v>
      </c>
      <c r="J383" s="841"/>
      <c r="K383" s="840">
        <f t="shared" si="146"/>
        <v>0</v>
      </c>
      <c r="L383" s="842"/>
      <c r="M383" s="840">
        <f t="shared" si="147"/>
        <v>0</v>
      </c>
      <c r="N383" s="851">
        <f t="shared" si="154"/>
        <v>2</v>
      </c>
      <c r="O383" s="844">
        <f t="shared" si="154"/>
        <v>2663636</v>
      </c>
      <c r="P383" s="844">
        <f t="shared" si="138"/>
        <v>80000</v>
      </c>
      <c r="Q383" s="846"/>
      <c r="R383" s="19"/>
      <c r="S383" s="847">
        <f t="shared" si="128"/>
        <v>1331818</v>
      </c>
      <c r="T383" s="847">
        <f t="shared" si="129"/>
        <v>1931818</v>
      </c>
      <c r="U383" s="847">
        <f t="shared" si="130"/>
        <v>2231818</v>
      </c>
      <c r="V383" s="847">
        <f t="shared" si="131"/>
        <v>431818</v>
      </c>
      <c r="W383" s="856">
        <v>43551</v>
      </c>
      <c r="X383" s="844">
        <v>2663636</v>
      </c>
      <c r="Y383" s="844"/>
      <c r="Z383" s="844"/>
      <c r="AA383" s="844"/>
      <c r="AB383" s="857"/>
      <c r="AC383" s="857"/>
      <c r="AD383" s="444"/>
      <c r="AE383" s="858">
        <f t="shared" si="152"/>
        <v>2663636</v>
      </c>
      <c r="AF383" s="1081">
        <f t="shared" si="132"/>
        <v>0</v>
      </c>
      <c r="AG383" s="444"/>
      <c r="AH383" s="444"/>
    </row>
    <row r="384" spans="1:34" ht="15" hidden="1" customHeight="1" x14ac:dyDescent="0.25">
      <c r="A384" s="848">
        <f t="shared" si="155"/>
        <v>8</v>
      </c>
      <c r="B384" s="833">
        <v>43549</v>
      </c>
      <c r="C384" s="862">
        <f t="shared" si="153"/>
        <v>377</v>
      </c>
      <c r="D384" s="835" t="s">
        <v>42</v>
      </c>
      <c r="E384" s="836" t="s">
        <v>43</v>
      </c>
      <c r="F384" s="850">
        <v>2</v>
      </c>
      <c r="G384" s="838">
        <f t="shared" si="144"/>
        <v>2663636</v>
      </c>
      <c r="H384" s="839"/>
      <c r="I384" s="840">
        <f t="shared" si="145"/>
        <v>0</v>
      </c>
      <c r="J384" s="841">
        <v>1</v>
      </c>
      <c r="K384" s="840">
        <f t="shared" si="146"/>
        <v>2231818</v>
      </c>
      <c r="L384" s="842">
        <v>1</v>
      </c>
      <c r="M384" s="840">
        <f t="shared" si="147"/>
        <v>431818</v>
      </c>
      <c r="N384" s="851">
        <f t="shared" si="154"/>
        <v>4</v>
      </c>
      <c r="O384" s="844">
        <f t="shared" si="154"/>
        <v>5327272</v>
      </c>
      <c r="P384" s="844">
        <f t="shared" si="138"/>
        <v>160000</v>
      </c>
      <c r="Q384" s="846"/>
      <c r="R384" s="19"/>
      <c r="S384" s="847">
        <f t="shared" si="128"/>
        <v>1331818</v>
      </c>
      <c r="T384" s="847">
        <f t="shared" si="129"/>
        <v>1931818</v>
      </c>
      <c r="U384" s="847">
        <f t="shared" si="130"/>
        <v>2231818</v>
      </c>
      <c r="V384" s="847">
        <f t="shared" si="131"/>
        <v>431818</v>
      </c>
      <c r="W384" s="856">
        <v>43551</v>
      </c>
      <c r="X384" s="844">
        <v>5327272</v>
      </c>
      <c r="Y384" s="844"/>
      <c r="Z384" s="844"/>
      <c r="AA384" s="844"/>
      <c r="AB384" s="857"/>
      <c r="AC384" s="857"/>
      <c r="AD384" s="444"/>
      <c r="AE384" s="858">
        <f t="shared" si="152"/>
        <v>5327272</v>
      </c>
      <c r="AF384" s="1081">
        <f t="shared" si="132"/>
        <v>0</v>
      </c>
      <c r="AG384" s="444"/>
      <c r="AH384" s="444"/>
    </row>
    <row r="385" spans="1:34" ht="15" hidden="1" customHeight="1" x14ac:dyDescent="0.25">
      <c r="A385" s="848">
        <f t="shared" si="155"/>
        <v>9</v>
      </c>
      <c r="B385" s="833">
        <v>43549</v>
      </c>
      <c r="C385" s="862">
        <f>+C384+1</f>
        <v>378</v>
      </c>
      <c r="D385" s="835" t="s">
        <v>46</v>
      </c>
      <c r="E385" s="836" t="s">
        <v>43</v>
      </c>
      <c r="F385" s="850">
        <v>2</v>
      </c>
      <c r="G385" s="838">
        <f t="shared" si="144"/>
        <v>2663636</v>
      </c>
      <c r="H385" s="839"/>
      <c r="I385" s="840">
        <f t="shared" si="145"/>
        <v>0</v>
      </c>
      <c r="J385" s="841"/>
      <c r="K385" s="840">
        <f t="shared" si="146"/>
        <v>0</v>
      </c>
      <c r="L385" s="842"/>
      <c r="M385" s="840">
        <f t="shared" si="147"/>
        <v>0</v>
      </c>
      <c r="N385" s="851">
        <f t="shared" si="154"/>
        <v>2</v>
      </c>
      <c r="O385" s="844">
        <f t="shared" si="154"/>
        <v>2663636</v>
      </c>
      <c r="P385" s="844">
        <f t="shared" si="138"/>
        <v>80000</v>
      </c>
      <c r="Q385" s="846"/>
      <c r="R385" s="19"/>
      <c r="S385" s="847">
        <f t="shared" si="128"/>
        <v>1331818</v>
      </c>
      <c r="T385" s="847">
        <f t="shared" si="129"/>
        <v>1931818</v>
      </c>
      <c r="U385" s="847">
        <f t="shared" si="130"/>
        <v>2231818</v>
      </c>
      <c r="V385" s="847">
        <f t="shared" si="131"/>
        <v>431818</v>
      </c>
      <c r="W385" s="856">
        <v>43551</v>
      </c>
      <c r="X385" s="844">
        <v>2663636</v>
      </c>
      <c r="Y385" s="844"/>
      <c r="Z385" s="844"/>
      <c r="AA385" s="844"/>
      <c r="AB385" s="857"/>
      <c r="AC385" s="857"/>
      <c r="AD385" s="444"/>
      <c r="AE385" s="858">
        <f t="shared" si="152"/>
        <v>2663636</v>
      </c>
      <c r="AF385" s="1081">
        <f t="shared" si="132"/>
        <v>0</v>
      </c>
      <c r="AG385" s="444"/>
      <c r="AH385" s="444"/>
    </row>
    <row r="386" spans="1:34" ht="15" hidden="1" customHeight="1" x14ac:dyDescent="0.25">
      <c r="A386" s="848">
        <f t="shared" si="155"/>
        <v>10</v>
      </c>
      <c r="B386" s="833">
        <v>43549</v>
      </c>
      <c r="C386" s="862">
        <f>+C385+1</f>
        <v>379</v>
      </c>
      <c r="D386" s="835" t="s">
        <v>53</v>
      </c>
      <c r="E386" s="836" t="s">
        <v>43</v>
      </c>
      <c r="F386" s="850">
        <v>2</v>
      </c>
      <c r="G386" s="838">
        <f t="shared" si="144"/>
        <v>2663636</v>
      </c>
      <c r="H386" s="839"/>
      <c r="I386" s="840">
        <f t="shared" si="145"/>
        <v>0</v>
      </c>
      <c r="J386" s="841">
        <v>1</v>
      </c>
      <c r="K386" s="840">
        <f t="shared" si="146"/>
        <v>2231818</v>
      </c>
      <c r="L386" s="842"/>
      <c r="M386" s="840">
        <f t="shared" si="147"/>
        <v>0</v>
      </c>
      <c r="N386" s="851">
        <f t="shared" si="154"/>
        <v>3</v>
      </c>
      <c r="O386" s="844">
        <f t="shared" si="154"/>
        <v>4895454</v>
      </c>
      <c r="P386" s="844">
        <f t="shared" si="138"/>
        <v>120000</v>
      </c>
      <c r="Q386" s="846"/>
      <c r="R386" s="19"/>
      <c r="S386" s="847">
        <f t="shared" si="128"/>
        <v>1331818</v>
      </c>
      <c r="T386" s="847">
        <f t="shared" si="129"/>
        <v>1931818</v>
      </c>
      <c r="U386" s="847">
        <f t="shared" si="130"/>
        <v>2231818</v>
      </c>
      <c r="V386" s="847">
        <f t="shared" si="131"/>
        <v>431818</v>
      </c>
      <c r="W386" s="856">
        <v>43551</v>
      </c>
      <c r="X386" s="844">
        <v>4895454</v>
      </c>
      <c r="Y386" s="844"/>
      <c r="Z386" s="844"/>
      <c r="AA386" s="844"/>
      <c r="AB386" s="857"/>
      <c r="AC386" s="857"/>
      <c r="AD386" s="444"/>
      <c r="AE386" s="858">
        <f t="shared" si="152"/>
        <v>4895454</v>
      </c>
      <c r="AF386" s="1081">
        <f t="shared" si="132"/>
        <v>0</v>
      </c>
      <c r="AG386" s="444"/>
      <c r="AH386" s="444"/>
    </row>
    <row r="387" spans="1:34" ht="15" customHeight="1" x14ac:dyDescent="0.25">
      <c r="A387" s="848">
        <f t="shared" si="155"/>
        <v>11</v>
      </c>
      <c r="B387" s="833">
        <v>43549</v>
      </c>
      <c r="C387" s="862">
        <f>+C386+1</f>
        <v>380</v>
      </c>
      <c r="D387" s="835" t="s">
        <v>45</v>
      </c>
      <c r="E387" s="836" t="s">
        <v>43</v>
      </c>
      <c r="F387" s="850">
        <v>2</v>
      </c>
      <c r="G387" s="838">
        <f t="shared" si="144"/>
        <v>2663636</v>
      </c>
      <c r="H387" s="839"/>
      <c r="I387" s="840">
        <f t="shared" si="145"/>
        <v>0</v>
      </c>
      <c r="J387" s="841"/>
      <c r="K387" s="840">
        <f t="shared" si="146"/>
        <v>0</v>
      </c>
      <c r="L387" s="842"/>
      <c r="M387" s="840">
        <f t="shared" si="147"/>
        <v>0</v>
      </c>
      <c r="N387" s="851">
        <f t="shared" si="154"/>
        <v>2</v>
      </c>
      <c r="O387" s="844">
        <f t="shared" si="154"/>
        <v>2663636</v>
      </c>
      <c r="P387" s="844">
        <f t="shared" si="138"/>
        <v>80000</v>
      </c>
      <c r="Q387" s="846"/>
      <c r="R387" s="19"/>
      <c r="S387" s="847">
        <f t="shared" si="128"/>
        <v>1331818</v>
      </c>
      <c r="T387" s="847">
        <f t="shared" si="129"/>
        <v>1931818</v>
      </c>
      <c r="U387" s="847">
        <f t="shared" si="130"/>
        <v>2231818</v>
      </c>
      <c r="V387" s="847">
        <f t="shared" si="131"/>
        <v>431818</v>
      </c>
      <c r="W387" s="856">
        <v>43546</v>
      </c>
      <c r="X387" s="844">
        <v>509092</v>
      </c>
      <c r="Y387" s="856">
        <v>43551</v>
      </c>
      <c r="Z387" s="844">
        <v>2154554</v>
      </c>
      <c r="AA387" s="844"/>
      <c r="AB387" s="857"/>
      <c r="AC387" s="857"/>
      <c r="AD387" s="444"/>
      <c r="AE387" s="858">
        <f t="shared" si="152"/>
        <v>2663646</v>
      </c>
      <c r="AF387" s="1081">
        <f t="shared" si="132"/>
        <v>-10</v>
      </c>
      <c r="AG387" s="444"/>
      <c r="AH387" s="444"/>
    </row>
    <row r="388" spans="1:34" ht="15" hidden="1" customHeight="1" x14ac:dyDescent="0.25">
      <c r="A388" s="969">
        <v>1</v>
      </c>
      <c r="B388" s="970">
        <v>43559</v>
      </c>
      <c r="C388" s="971">
        <v>381</v>
      </c>
      <c r="D388" s="972" t="s">
        <v>41</v>
      </c>
      <c r="E388" s="973" t="s">
        <v>31</v>
      </c>
      <c r="F388" s="974">
        <v>4</v>
      </c>
      <c r="G388" s="975">
        <f t="shared" si="144"/>
        <v>5327272</v>
      </c>
      <c r="H388" s="976">
        <v>1</v>
      </c>
      <c r="I388" s="977">
        <f t="shared" si="145"/>
        <v>1931818</v>
      </c>
      <c r="J388" s="978">
        <v>4</v>
      </c>
      <c r="K388" s="977">
        <f t="shared" si="146"/>
        <v>8927272</v>
      </c>
      <c r="L388" s="979">
        <v>1</v>
      </c>
      <c r="M388" s="977">
        <f t="shared" si="147"/>
        <v>431818</v>
      </c>
      <c r="N388" s="980">
        <f t="shared" si="154"/>
        <v>10</v>
      </c>
      <c r="O388" s="844">
        <f t="shared" si="154"/>
        <v>16618180</v>
      </c>
      <c r="P388" s="982">
        <f t="shared" si="138"/>
        <v>400000</v>
      </c>
      <c r="Q388" s="983"/>
      <c r="R388" s="653"/>
      <c r="S388" s="984">
        <f t="shared" si="128"/>
        <v>1331818</v>
      </c>
      <c r="T388" s="984">
        <f t="shared" si="129"/>
        <v>1931818</v>
      </c>
      <c r="U388" s="984">
        <f t="shared" si="130"/>
        <v>2231818</v>
      </c>
      <c r="V388" s="984">
        <f t="shared" si="131"/>
        <v>431818</v>
      </c>
      <c r="W388" s="985">
        <v>43557</v>
      </c>
      <c r="X388" s="981">
        <v>16618180</v>
      </c>
      <c r="Y388" s="985"/>
      <c r="Z388" s="981"/>
      <c r="AA388" s="981"/>
      <c r="AB388" s="986"/>
      <c r="AC388" s="986"/>
      <c r="AD388" s="987"/>
      <c r="AE388" s="988">
        <f t="shared" ref="AE388:AE394" si="156">X388+Z388+AB388+AD388</f>
        <v>16618180</v>
      </c>
      <c r="AF388" s="1083">
        <f t="shared" si="132"/>
        <v>0</v>
      </c>
      <c r="AG388" s="1087"/>
      <c r="AH388" s="444"/>
    </row>
    <row r="389" spans="1:34" ht="15" hidden="1" customHeight="1" x14ac:dyDescent="0.25">
      <c r="A389" s="989">
        <f>+A388+1</f>
        <v>2</v>
      </c>
      <c r="B389" s="970">
        <f>+B388</f>
        <v>43559</v>
      </c>
      <c r="C389" s="990">
        <f>+C388+1</f>
        <v>382</v>
      </c>
      <c r="D389" s="972" t="s">
        <v>52</v>
      </c>
      <c r="E389" s="973" t="s">
        <v>43</v>
      </c>
      <c r="F389" s="991">
        <v>5</v>
      </c>
      <c r="G389" s="975">
        <f t="shared" si="144"/>
        <v>6659090</v>
      </c>
      <c r="H389" s="976"/>
      <c r="I389" s="977">
        <f t="shared" si="145"/>
        <v>0</v>
      </c>
      <c r="J389" s="978">
        <v>4</v>
      </c>
      <c r="K389" s="977">
        <f t="shared" si="146"/>
        <v>8927272</v>
      </c>
      <c r="L389" s="979">
        <v>1</v>
      </c>
      <c r="M389" s="977">
        <f t="shared" si="147"/>
        <v>431818</v>
      </c>
      <c r="N389" s="992">
        <f t="shared" si="154"/>
        <v>10</v>
      </c>
      <c r="O389" s="844">
        <f t="shared" si="154"/>
        <v>16018180</v>
      </c>
      <c r="P389" s="982">
        <f t="shared" si="138"/>
        <v>400000</v>
      </c>
      <c r="Q389" s="983"/>
      <c r="R389" s="653"/>
      <c r="S389" s="984">
        <f t="shared" si="128"/>
        <v>1331818</v>
      </c>
      <c r="T389" s="984">
        <f t="shared" si="129"/>
        <v>1931818</v>
      </c>
      <c r="U389" s="984">
        <f t="shared" si="130"/>
        <v>2231818</v>
      </c>
      <c r="V389" s="984">
        <f t="shared" si="131"/>
        <v>431818</v>
      </c>
      <c r="W389" s="985">
        <v>43557</v>
      </c>
      <c r="X389" s="981">
        <v>16018180</v>
      </c>
      <c r="Y389" s="985"/>
      <c r="Z389" s="981"/>
      <c r="AA389" s="981"/>
      <c r="AB389" s="986"/>
      <c r="AC389" s="986"/>
      <c r="AD389" s="987"/>
      <c r="AE389" s="988">
        <f t="shared" si="156"/>
        <v>16018180</v>
      </c>
      <c r="AF389" s="1083">
        <f t="shared" si="132"/>
        <v>0</v>
      </c>
      <c r="AG389" s="987"/>
      <c r="AH389" s="444"/>
    </row>
    <row r="390" spans="1:34" ht="15" customHeight="1" thickBot="1" x14ac:dyDescent="0.3">
      <c r="A390" s="989">
        <f>+A389+1</f>
        <v>3</v>
      </c>
      <c r="B390" s="970">
        <f>+B389</f>
        <v>43559</v>
      </c>
      <c r="C390" s="990">
        <f>+C389+1</f>
        <v>383</v>
      </c>
      <c r="D390" s="972" t="s">
        <v>39</v>
      </c>
      <c r="E390" s="973" t="s">
        <v>43</v>
      </c>
      <c r="F390" s="991">
        <v>4</v>
      </c>
      <c r="G390" s="975">
        <f t="shared" si="144"/>
        <v>5327272</v>
      </c>
      <c r="H390" s="976">
        <v>1</v>
      </c>
      <c r="I390" s="977">
        <f t="shared" si="145"/>
        <v>1931818</v>
      </c>
      <c r="J390" s="978">
        <v>4</v>
      </c>
      <c r="K390" s="977">
        <f t="shared" si="146"/>
        <v>8927272</v>
      </c>
      <c r="L390" s="979">
        <v>1</v>
      </c>
      <c r="M390" s="977">
        <f t="shared" si="147"/>
        <v>431818</v>
      </c>
      <c r="N390" s="992">
        <f t="shared" si="154"/>
        <v>10</v>
      </c>
      <c r="O390" s="844">
        <f t="shared" si="154"/>
        <v>16618180</v>
      </c>
      <c r="P390" s="982">
        <f t="shared" si="138"/>
        <v>400000</v>
      </c>
      <c r="Q390" s="983"/>
      <c r="R390" s="653"/>
      <c r="S390" s="984">
        <f t="shared" si="128"/>
        <v>1331818</v>
      </c>
      <c r="T390" s="984">
        <f t="shared" si="129"/>
        <v>1931818</v>
      </c>
      <c r="U390" s="984">
        <f t="shared" si="130"/>
        <v>2231818</v>
      </c>
      <c r="V390" s="984">
        <f t="shared" si="131"/>
        <v>431818</v>
      </c>
      <c r="W390" s="985">
        <v>43556</v>
      </c>
      <c r="X390" s="981">
        <v>5868114</v>
      </c>
      <c r="Y390" s="985">
        <v>43557</v>
      </c>
      <c r="Z390" s="981">
        <v>500000</v>
      </c>
      <c r="AA390" s="985">
        <v>43530</v>
      </c>
      <c r="AB390" s="986">
        <v>10250000</v>
      </c>
      <c r="AC390" s="986"/>
      <c r="AD390" s="987"/>
      <c r="AE390" s="988">
        <f t="shared" si="156"/>
        <v>16618114</v>
      </c>
      <c r="AF390" s="1083">
        <f t="shared" si="132"/>
        <v>66</v>
      </c>
      <c r="AG390" s="987"/>
      <c r="AH390" s="444"/>
    </row>
    <row r="391" spans="1:34" ht="15" hidden="1" customHeight="1" x14ac:dyDescent="0.25">
      <c r="A391" s="989">
        <f>+A390+1</f>
        <v>4</v>
      </c>
      <c r="B391" s="970">
        <f>+B390</f>
        <v>43559</v>
      </c>
      <c r="C391" s="990">
        <f>+C390+1</f>
        <v>384</v>
      </c>
      <c r="D391" s="972" t="s">
        <v>48</v>
      </c>
      <c r="E391" s="973" t="s">
        <v>43</v>
      </c>
      <c r="F391" s="991">
        <v>4</v>
      </c>
      <c r="G391" s="975">
        <f t="shared" si="144"/>
        <v>5327272</v>
      </c>
      <c r="H391" s="976"/>
      <c r="I391" s="977">
        <f t="shared" si="145"/>
        <v>0</v>
      </c>
      <c r="J391" s="978">
        <v>5</v>
      </c>
      <c r="K391" s="977">
        <f t="shared" si="146"/>
        <v>11159090</v>
      </c>
      <c r="L391" s="979">
        <v>1</v>
      </c>
      <c r="M391" s="977">
        <f t="shared" si="147"/>
        <v>431818</v>
      </c>
      <c r="N391" s="992">
        <f t="shared" si="154"/>
        <v>10</v>
      </c>
      <c r="O391" s="844">
        <f t="shared" si="154"/>
        <v>16918180</v>
      </c>
      <c r="P391" s="982">
        <f t="shared" si="138"/>
        <v>400000</v>
      </c>
      <c r="Q391" s="983"/>
      <c r="R391" s="653"/>
      <c r="S391" s="984">
        <f t="shared" ref="S391:S454" si="157">1331818</f>
        <v>1331818</v>
      </c>
      <c r="T391" s="984">
        <f t="shared" ref="T391:T454" si="158">1931818</f>
        <v>1931818</v>
      </c>
      <c r="U391" s="984">
        <f t="shared" ref="U391:U454" si="159">2231818</f>
        <v>2231818</v>
      </c>
      <c r="V391" s="984">
        <f t="shared" ref="V391:V454" si="160">431818</f>
        <v>431818</v>
      </c>
      <c r="W391" s="985">
        <v>43557</v>
      </c>
      <c r="X391" s="981">
        <v>16918180</v>
      </c>
      <c r="Y391" s="993"/>
      <c r="Z391" s="981"/>
      <c r="AA391" s="981"/>
      <c r="AB391" s="986"/>
      <c r="AC391" s="986"/>
      <c r="AD391" s="987"/>
      <c r="AE391" s="988">
        <f t="shared" si="156"/>
        <v>16918180</v>
      </c>
      <c r="AF391" s="1083">
        <f t="shared" ref="AF391:AF454" si="161">O391-AE391</f>
        <v>0</v>
      </c>
      <c r="AG391" s="987"/>
      <c r="AH391" s="444"/>
    </row>
    <row r="392" spans="1:34" ht="15" hidden="1" customHeight="1" x14ac:dyDescent="0.25">
      <c r="A392" s="989">
        <f>+A391+1</f>
        <v>5</v>
      </c>
      <c r="B392" s="970">
        <f>+B391</f>
        <v>43559</v>
      </c>
      <c r="C392" s="990">
        <f>+C391+1</f>
        <v>385</v>
      </c>
      <c r="D392" s="972" t="s">
        <v>101</v>
      </c>
      <c r="E392" s="973" t="s">
        <v>88</v>
      </c>
      <c r="F392" s="991">
        <v>5</v>
      </c>
      <c r="G392" s="975">
        <f t="shared" si="144"/>
        <v>6659090</v>
      </c>
      <c r="H392" s="976"/>
      <c r="I392" s="977">
        <f t="shared" si="145"/>
        <v>0</v>
      </c>
      <c r="J392" s="978">
        <v>4</v>
      </c>
      <c r="K392" s="977">
        <f t="shared" si="146"/>
        <v>8927272</v>
      </c>
      <c r="L392" s="979">
        <v>1</v>
      </c>
      <c r="M392" s="977">
        <f t="shared" si="147"/>
        <v>431818</v>
      </c>
      <c r="N392" s="992">
        <f t="shared" si="154"/>
        <v>10</v>
      </c>
      <c r="O392" s="844">
        <f t="shared" si="154"/>
        <v>16018180</v>
      </c>
      <c r="P392" s="982">
        <f t="shared" si="138"/>
        <v>400000</v>
      </c>
      <c r="Q392" s="983"/>
      <c r="R392" s="653"/>
      <c r="S392" s="984">
        <f t="shared" si="157"/>
        <v>1331818</v>
      </c>
      <c r="T392" s="984">
        <f t="shared" si="158"/>
        <v>1931818</v>
      </c>
      <c r="U392" s="984">
        <f t="shared" si="159"/>
        <v>2231818</v>
      </c>
      <c r="V392" s="984">
        <f t="shared" si="160"/>
        <v>431818</v>
      </c>
      <c r="W392" s="985">
        <v>43557</v>
      </c>
      <c r="X392" s="981">
        <v>16018180</v>
      </c>
      <c r="Y392" s="981"/>
      <c r="Z392" s="981"/>
      <c r="AA392" s="981"/>
      <c r="AB392" s="986"/>
      <c r="AC392" s="986"/>
      <c r="AD392" s="987"/>
      <c r="AE392" s="988">
        <f t="shared" si="156"/>
        <v>16018180</v>
      </c>
      <c r="AF392" s="1083">
        <f t="shared" si="161"/>
        <v>0</v>
      </c>
      <c r="AG392" s="987"/>
      <c r="AH392" s="444"/>
    </row>
    <row r="393" spans="1:34" ht="15" hidden="1" customHeight="1" thickBot="1" x14ac:dyDescent="0.3">
      <c r="A393" s="989">
        <f>+A392+1</f>
        <v>6</v>
      </c>
      <c r="B393" s="970">
        <f>+B392</f>
        <v>43559</v>
      </c>
      <c r="C393" s="990">
        <f>+C392+1</f>
        <v>386</v>
      </c>
      <c r="D393" s="972" t="s">
        <v>55</v>
      </c>
      <c r="E393" s="973" t="s">
        <v>88</v>
      </c>
      <c r="F393" s="991">
        <v>5</v>
      </c>
      <c r="G393" s="975">
        <f t="shared" si="144"/>
        <v>6659090</v>
      </c>
      <c r="H393" s="976"/>
      <c r="I393" s="977">
        <f t="shared" si="145"/>
        <v>0</v>
      </c>
      <c r="J393" s="978">
        <v>4</v>
      </c>
      <c r="K393" s="977">
        <f t="shared" si="146"/>
        <v>8927272</v>
      </c>
      <c r="L393" s="979">
        <v>1</v>
      </c>
      <c r="M393" s="977">
        <f t="shared" si="147"/>
        <v>431818</v>
      </c>
      <c r="N393" s="992">
        <f t="shared" si="154"/>
        <v>10</v>
      </c>
      <c r="O393" s="844">
        <f t="shared" si="154"/>
        <v>16018180</v>
      </c>
      <c r="P393" s="982">
        <f t="shared" si="138"/>
        <v>400000</v>
      </c>
      <c r="Q393" s="983"/>
      <c r="R393" s="653"/>
      <c r="S393" s="984">
        <f t="shared" si="157"/>
        <v>1331818</v>
      </c>
      <c r="T393" s="984">
        <f t="shared" si="158"/>
        <v>1931818</v>
      </c>
      <c r="U393" s="984">
        <f t="shared" si="159"/>
        <v>2231818</v>
      </c>
      <c r="V393" s="984">
        <f t="shared" si="160"/>
        <v>431818</v>
      </c>
      <c r="W393" s="985">
        <v>43559</v>
      </c>
      <c r="X393" s="981">
        <v>16018180</v>
      </c>
      <c r="Y393" s="985"/>
      <c r="Z393" s="981"/>
      <c r="AA393" s="981"/>
      <c r="AB393" s="986"/>
      <c r="AC393" s="986"/>
      <c r="AD393" s="987"/>
      <c r="AE393" s="988">
        <f t="shared" si="156"/>
        <v>16018180</v>
      </c>
      <c r="AF393" s="1083">
        <f t="shared" si="161"/>
        <v>0</v>
      </c>
      <c r="AG393" s="987"/>
      <c r="AH393" s="444"/>
    </row>
    <row r="394" spans="1:34" ht="15" customHeight="1" x14ac:dyDescent="0.25">
      <c r="A394" s="969">
        <v>1</v>
      </c>
      <c r="B394" s="970">
        <v>43560</v>
      </c>
      <c r="C394" s="994">
        <v>387</v>
      </c>
      <c r="D394" s="995" t="s">
        <v>47</v>
      </c>
      <c r="E394" s="973" t="s">
        <v>43</v>
      </c>
      <c r="F394" s="974">
        <v>5</v>
      </c>
      <c r="G394" s="975">
        <f t="shared" si="144"/>
        <v>6659090</v>
      </c>
      <c r="H394" s="976">
        <v>1</v>
      </c>
      <c r="I394" s="977">
        <f t="shared" si="145"/>
        <v>1931818</v>
      </c>
      <c r="J394" s="978">
        <v>5</v>
      </c>
      <c r="K394" s="977">
        <f t="shared" si="146"/>
        <v>11159090</v>
      </c>
      <c r="L394" s="979">
        <v>1</v>
      </c>
      <c r="M394" s="977">
        <f t="shared" si="147"/>
        <v>431818</v>
      </c>
      <c r="N394" s="980">
        <f t="shared" si="154"/>
        <v>12</v>
      </c>
      <c r="O394" s="844">
        <f t="shared" si="154"/>
        <v>20181816</v>
      </c>
      <c r="P394" s="982">
        <f t="shared" si="138"/>
        <v>480000</v>
      </c>
      <c r="Q394" s="983"/>
      <c r="R394" s="653"/>
      <c r="S394" s="984">
        <f t="shared" si="157"/>
        <v>1331818</v>
      </c>
      <c r="T394" s="984">
        <f t="shared" si="158"/>
        <v>1931818</v>
      </c>
      <c r="U394" s="984">
        <f t="shared" si="159"/>
        <v>2231818</v>
      </c>
      <c r="V394" s="984">
        <f t="shared" si="160"/>
        <v>431818</v>
      </c>
      <c r="W394" s="985">
        <v>43560</v>
      </c>
      <c r="X394" s="981">
        <v>12182000</v>
      </c>
      <c r="Y394" s="985">
        <v>43564</v>
      </c>
      <c r="Z394" s="981">
        <v>8000000</v>
      </c>
      <c r="AA394" s="981"/>
      <c r="AB394" s="986"/>
      <c r="AC394" s="986"/>
      <c r="AD394" s="987"/>
      <c r="AE394" s="988">
        <f t="shared" si="156"/>
        <v>20182000</v>
      </c>
      <c r="AF394" s="1083">
        <f t="shared" si="161"/>
        <v>-184</v>
      </c>
      <c r="AG394" s="987"/>
      <c r="AH394" s="444"/>
    </row>
    <row r="395" spans="1:34" ht="15" hidden="1" customHeight="1" x14ac:dyDescent="0.25">
      <c r="A395" s="989">
        <f>+A394+1</f>
        <v>2</v>
      </c>
      <c r="B395" s="970">
        <v>43560</v>
      </c>
      <c r="C395" s="990">
        <f>+C394+1</f>
        <v>388</v>
      </c>
      <c r="D395" s="996" t="s">
        <v>44</v>
      </c>
      <c r="E395" s="973" t="s">
        <v>43</v>
      </c>
      <c r="F395" s="991">
        <v>4</v>
      </c>
      <c r="G395" s="975">
        <f t="shared" si="144"/>
        <v>5327272</v>
      </c>
      <c r="H395" s="976"/>
      <c r="I395" s="977">
        <f t="shared" si="145"/>
        <v>0</v>
      </c>
      <c r="J395" s="978">
        <v>6</v>
      </c>
      <c r="K395" s="977">
        <f t="shared" si="146"/>
        <v>13390908</v>
      </c>
      <c r="L395" s="979">
        <v>1</v>
      </c>
      <c r="M395" s="977">
        <f t="shared" si="147"/>
        <v>431818</v>
      </c>
      <c r="N395" s="992">
        <f t="shared" ref="N395:O410" si="162">+L395+J395+H395+F395</f>
        <v>11</v>
      </c>
      <c r="O395" s="844">
        <f t="shared" si="162"/>
        <v>19149998</v>
      </c>
      <c r="P395" s="982">
        <f t="shared" si="138"/>
        <v>440000</v>
      </c>
      <c r="Q395" s="983"/>
      <c r="R395" s="653"/>
      <c r="S395" s="984">
        <f t="shared" si="157"/>
        <v>1331818</v>
      </c>
      <c r="T395" s="984">
        <f t="shared" si="158"/>
        <v>1931818</v>
      </c>
      <c r="U395" s="984">
        <f t="shared" si="159"/>
        <v>2231818</v>
      </c>
      <c r="V395" s="984">
        <f t="shared" si="160"/>
        <v>431818</v>
      </c>
      <c r="W395" s="985">
        <v>43559</v>
      </c>
      <c r="X395" s="981">
        <v>19149998</v>
      </c>
      <c r="Y395" s="985"/>
      <c r="Z395" s="981"/>
      <c r="AA395" s="981"/>
      <c r="AB395" s="986"/>
      <c r="AC395" s="986"/>
      <c r="AD395" s="987"/>
      <c r="AE395" s="988">
        <f t="shared" ref="AE395:AE404" si="163">X395+Z395+AB395+AD395</f>
        <v>19149998</v>
      </c>
      <c r="AF395" s="1083">
        <f t="shared" si="161"/>
        <v>0</v>
      </c>
      <c r="AG395" s="987"/>
      <c r="AH395" s="444"/>
    </row>
    <row r="396" spans="1:34" ht="15" hidden="1" customHeight="1" x14ac:dyDescent="0.25">
      <c r="A396" s="989">
        <f t="shared" ref="A396:A404" si="164">+A395+1</f>
        <v>3</v>
      </c>
      <c r="B396" s="970">
        <v>43560</v>
      </c>
      <c r="C396" s="990">
        <f>+C395+1</f>
        <v>389</v>
      </c>
      <c r="D396" s="997" t="s">
        <v>38</v>
      </c>
      <c r="E396" s="973" t="s">
        <v>31</v>
      </c>
      <c r="F396" s="991">
        <v>4</v>
      </c>
      <c r="G396" s="975">
        <f t="shared" si="144"/>
        <v>5327272</v>
      </c>
      <c r="H396" s="976">
        <v>1</v>
      </c>
      <c r="I396" s="977">
        <f t="shared" si="145"/>
        <v>1931818</v>
      </c>
      <c r="J396" s="978">
        <v>4</v>
      </c>
      <c r="K396" s="977">
        <f t="shared" si="146"/>
        <v>8927272</v>
      </c>
      <c r="L396" s="979">
        <v>1</v>
      </c>
      <c r="M396" s="977">
        <f t="shared" si="147"/>
        <v>431818</v>
      </c>
      <c r="N396" s="992">
        <f t="shared" si="162"/>
        <v>10</v>
      </c>
      <c r="O396" s="844">
        <f t="shared" si="162"/>
        <v>16618180</v>
      </c>
      <c r="P396" s="982">
        <f t="shared" si="138"/>
        <v>400000</v>
      </c>
      <c r="Q396" s="983"/>
      <c r="R396" s="653"/>
      <c r="S396" s="984">
        <f t="shared" si="157"/>
        <v>1331818</v>
      </c>
      <c r="T396" s="984">
        <f t="shared" si="158"/>
        <v>1931818</v>
      </c>
      <c r="U396" s="984">
        <f t="shared" si="159"/>
        <v>2231818</v>
      </c>
      <c r="V396" s="984">
        <f t="shared" si="160"/>
        <v>431818</v>
      </c>
      <c r="W396" s="985">
        <v>43559</v>
      </c>
      <c r="X396" s="981">
        <v>16618180</v>
      </c>
      <c r="Y396" s="993"/>
      <c r="Z396" s="981"/>
      <c r="AA396" s="981"/>
      <c r="AB396" s="986"/>
      <c r="AC396" s="986"/>
      <c r="AD396" s="987"/>
      <c r="AE396" s="988">
        <f t="shared" si="163"/>
        <v>16618180</v>
      </c>
      <c r="AF396" s="1083">
        <f t="shared" si="161"/>
        <v>0</v>
      </c>
      <c r="AG396" s="987"/>
      <c r="AH396" s="444"/>
    </row>
    <row r="397" spans="1:34" ht="15" customHeight="1" x14ac:dyDescent="0.25">
      <c r="A397" s="989">
        <f t="shared" si="164"/>
        <v>4</v>
      </c>
      <c r="B397" s="970">
        <v>43560</v>
      </c>
      <c r="C397" s="990">
        <f>+C396+1</f>
        <v>390</v>
      </c>
      <c r="D397" s="972" t="s">
        <v>92</v>
      </c>
      <c r="E397" s="973" t="s">
        <v>88</v>
      </c>
      <c r="F397" s="991">
        <v>5</v>
      </c>
      <c r="G397" s="975">
        <f t="shared" si="144"/>
        <v>6659090</v>
      </c>
      <c r="H397" s="976"/>
      <c r="I397" s="977">
        <f t="shared" si="145"/>
        <v>0</v>
      </c>
      <c r="J397" s="978">
        <v>4</v>
      </c>
      <c r="K397" s="977">
        <f t="shared" si="146"/>
        <v>8927272</v>
      </c>
      <c r="L397" s="979">
        <v>1</v>
      </c>
      <c r="M397" s="977">
        <f t="shared" si="147"/>
        <v>431818</v>
      </c>
      <c r="N397" s="992">
        <f t="shared" si="162"/>
        <v>10</v>
      </c>
      <c r="O397" s="844">
        <f t="shared" si="162"/>
        <v>16018180</v>
      </c>
      <c r="P397" s="982">
        <f t="shared" si="138"/>
        <v>400000</v>
      </c>
      <c r="Q397" s="983"/>
      <c r="R397" s="653"/>
      <c r="S397" s="984">
        <f t="shared" si="157"/>
        <v>1331818</v>
      </c>
      <c r="T397" s="984">
        <f t="shared" si="158"/>
        <v>1931818</v>
      </c>
      <c r="U397" s="984">
        <f t="shared" si="159"/>
        <v>2231818</v>
      </c>
      <c r="V397" s="984">
        <f t="shared" si="160"/>
        <v>431818</v>
      </c>
      <c r="W397" s="985"/>
      <c r="X397" s="981">
        <v>0</v>
      </c>
      <c r="Y397" s="993"/>
      <c r="Z397" s="981"/>
      <c r="AA397" s="981"/>
      <c r="AB397" s="986"/>
      <c r="AC397" s="986"/>
      <c r="AD397" s="987"/>
      <c r="AE397" s="988">
        <f t="shared" si="163"/>
        <v>0</v>
      </c>
      <c r="AF397" s="1083">
        <f t="shared" si="161"/>
        <v>16018180</v>
      </c>
      <c r="AG397" s="1088" t="s">
        <v>160</v>
      </c>
      <c r="AH397" s="444"/>
    </row>
    <row r="398" spans="1:34" ht="15" customHeight="1" x14ac:dyDescent="0.25">
      <c r="A398" s="989">
        <f t="shared" si="164"/>
        <v>5</v>
      </c>
      <c r="B398" s="970">
        <v>43560</v>
      </c>
      <c r="C398" s="990">
        <f t="shared" ref="C398:C404" si="165">+C397+1</f>
        <v>391</v>
      </c>
      <c r="D398" s="998" t="s">
        <v>106</v>
      </c>
      <c r="E398" s="973" t="s">
        <v>88</v>
      </c>
      <c r="F398" s="991">
        <v>4</v>
      </c>
      <c r="G398" s="975">
        <f t="shared" si="144"/>
        <v>5327272</v>
      </c>
      <c r="H398" s="976">
        <v>1</v>
      </c>
      <c r="I398" s="977">
        <f t="shared" si="145"/>
        <v>1931818</v>
      </c>
      <c r="J398" s="978">
        <v>4</v>
      </c>
      <c r="K398" s="977">
        <f t="shared" si="146"/>
        <v>8927272</v>
      </c>
      <c r="L398" s="979">
        <v>1</v>
      </c>
      <c r="M398" s="977">
        <f t="shared" si="147"/>
        <v>431818</v>
      </c>
      <c r="N398" s="992">
        <f t="shared" si="162"/>
        <v>10</v>
      </c>
      <c r="O398" s="844">
        <f t="shared" si="162"/>
        <v>16618180</v>
      </c>
      <c r="P398" s="982">
        <f t="shared" si="138"/>
        <v>400000</v>
      </c>
      <c r="Q398" s="983"/>
      <c r="R398" s="653"/>
      <c r="S398" s="984">
        <f t="shared" si="157"/>
        <v>1331818</v>
      </c>
      <c r="T398" s="984">
        <f t="shared" si="158"/>
        <v>1931818</v>
      </c>
      <c r="U398" s="984">
        <f t="shared" si="159"/>
        <v>2231818</v>
      </c>
      <c r="V398" s="984">
        <f t="shared" si="160"/>
        <v>431818</v>
      </c>
      <c r="W398" s="985">
        <v>43565</v>
      </c>
      <c r="X398" s="981">
        <v>11000000</v>
      </c>
      <c r="Y398" s="985">
        <v>43565</v>
      </c>
      <c r="Z398" s="981">
        <v>5620000</v>
      </c>
      <c r="AA398" s="981"/>
      <c r="AB398" s="986"/>
      <c r="AC398" s="986"/>
      <c r="AD398" s="987"/>
      <c r="AE398" s="988">
        <f t="shared" si="163"/>
        <v>16620000</v>
      </c>
      <c r="AF398" s="1083">
        <f t="shared" si="161"/>
        <v>-1820</v>
      </c>
      <c r="AG398" s="1087"/>
      <c r="AH398" s="444"/>
    </row>
    <row r="399" spans="1:34" ht="15" hidden="1" customHeight="1" x14ac:dyDescent="0.25">
      <c r="A399" s="989">
        <f t="shared" si="164"/>
        <v>6</v>
      </c>
      <c r="B399" s="970">
        <v>43560</v>
      </c>
      <c r="C399" s="990">
        <f t="shared" si="165"/>
        <v>392</v>
      </c>
      <c r="D399" s="996" t="s">
        <v>69</v>
      </c>
      <c r="E399" s="973" t="s">
        <v>57</v>
      </c>
      <c r="F399" s="991">
        <v>2</v>
      </c>
      <c r="G399" s="975">
        <f t="shared" si="144"/>
        <v>2663636</v>
      </c>
      <c r="H399" s="976"/>
      <c r="I399" s="977">
        <f t="shared" si="145"/>
        <v>0</v>
      </c>
      <c r="J399" s="978">
        <v>1</v>
      </c>
      <c r="K399" s="977">
        <f t="shared" si="146"/>
        <v>2231818</v>
      </c>
      <c r="L399" s="979"/>
      <c r="M399" s="977">
        <f t="shared" si="147"/>
        <v>0</v>
      </c>
      <c r="N399" s="992">
        <f t="shared" si="162"/>
        <v>3</v>
      </c>
      <c r="O399" s="844">
        <f t="shared" si="162"/>
        <v>4895454</v>
      </c>
      <c r="P399" s="982">
        <f t="shared" si="138"/>
        <v>120000</v>
      </c>
      <c r="Q399" s="983"/>
      <c r="R399" s="653"/>
      <c r="S399" s="984">
        <f t="shared" si="157"/>
        <v>1331818</v>
      </c>
      <c r="T399" s="984">
        <f t="shared" si="158"/>
        <v>1931818</v>
      </c>
      <c r="U399" s="984">
        <f t="shared" si="159"/>
        <v>2231818</v>
      </c>
      <c r="V399" s="984">
        <f t="shared" si="160"/>
        <v>431818</v>
      </c>
      <c r="W399" s="985">
        <v>43563</v>
      </c>
      <c r="X399" s="981">
        <v>4895454</v>
      </c>
      <c r="Y399" s="985"/>
      <c r="Z399" s="981"/>
      <c r="AA399" s="981"/>
      <c r="AB399" s="986"/>
      <c r="AC399" s="986"/>
      <c r="AD399" s="987"/>
      <c r="AE399" s="988">
        <f t="shared" si="163"/>
        <v>4895454</v>
      </c>
      <c r="AF399" s="1083">
        <f t="shared" si="161"/>
        <v>0</v>
      </c>
      <c r="AG399" s="987"/>
      <c r="AH399" s="444"/>
    </row>
    <row r="400" spans="1:34" ht="15" hidden="1" customHeight="1" x14ac:dyDescent="0.25">
      <c r="A400" s="989">
        <f t="shared" si="164"/>
        <v>7</v>
      </c>
      <c r="B400" s="970">
        <v>43560</v>
      </c>
      <c r="C400" s="990">
        <f t="shared" si="165"/>
        <v>393</v>
      </c>
      <c r="D400" s="972" t="s">
        <v>58</v>
      </c>
      <c r="E400" s="973" t="s">
        <v>57</v>
      </c>
      <c r="F400" s="991">
        <v>2</v>
      </c>
      <c r="G400" s="975">
        <f t="shared" si="144"/>
        <v>2663636</v>
      </c>
      <c r="H400" s="976">
        <v>1</v>
      </c>
      <c r="I400" s="977">
        <f t="shared" si="145"/>
        <v>1931818</v>
      </c>
      <c r="J400" s="978">
        <v>2</v>
      </c>
      <c r="K400" s="977">
        <f t="shared" si="146"/>
        <v>4463636</v>
      </c>
      <c r="L400" s="979">
        <v>1</v>
      </c>
      <c r="M400" s="977">
        <f t="shared" si="147"/>
        <v>431818</v>
      </c>
      <c r="N400" s="992">
        <f t="shared" si="162"/>
        <v>6</v>
      </c>
      <c r="O400" s="844">
        <f t="shared" si="162"/>
        <v>9490908</v>
      </c>
      <c r="P400" s="982">
        <f t="shared" si="138"/>
        <v>240000</v>
      </c>
      <c r="Q400" s="983"/>
      <c r="R400" s="653"/>
      <c r="S400" s="984">
        <f t="shared" si="157"/>
        <v>1331818</v>
      </c>
      <c r="T400" s="984">
        <f t="shared" si="158"/>
        <v>1931818</v>
      </c>
      <c r="U400" s="984">
        <f t="shared" si="159"/>
        <v>2231818</v>
      </c>
      <c r="V400" s="984">
        <f t="shared" si="160"/>
        <v>431818</v>
      </c>
      <c r="W400" s="985">
        <v>43563</v>
      </c>
      <c r="X400" s="981">
        <v>9490908</v>
      </c>
      <c r="Y400" s="981"/>
      <c r="Z400" s="981"/>
      <c r="AA400" s="981"/>
      <c r="AB400" s="986"/>
      <c r="AC400" s="986"/>
      <c r="AD400" s="987"/>
      <c r="AE400" s="988">
        <f t="shared" si="163"/>
        <v>9490908</v>
      </c>
      <c r="AF400" s="1083">
        <f t="shared" si="161"/>
        <v>0</v>
      </c>
      <c r="AG400" s="987"/>
      <c r="AH400" s="444"/>
    </row>
    <row r="401" spans="1:34" ht="15" hidden="1" customHeight="1" x14ac:dyDescent="0.25">
      <c r="A401" s="989">
        <f t="shared" si="164"/>
        <v>8</v>
      </c>
      <c r="B401" s="970">
        <v>43560</v>
      </c>
      <c r="C401" s="990">
        <f t="shared" si="165"/>
        <v>394</v>
      </c>
      <c r="D401" s="972" t="s">
        <v>73</v>
      </c>
      <c r="E401" s="973" t="s">
        <v>57</v>
      </c>
      <c r="F401" s="991">
        <v>2</v>
      </c>
      <c r="G401" s="975">
        <f t="shared" si="144"/>
        <v>2663636</v>
      </c>
      <c r="H401" s="976"/>
      <c r="I401" s="977">
        <f t="shared" si="145"/>
        <v>0</v>
      </c>
      <c r="J401" s="978"/>
      <c r="K401" s="977">
        <f t="shared" si="146"/>
        <v>0</v>
      </c>
      <c r="L401" s="979"/>
      <c r="M401" s="977">
        <f t="shared" si="147"/>
        <v>0</v>
      </c>
      <c r="N401" s="992">
        <f t="shared" si="162"/>
        <v>2</v>
      </c>
      <c r="O401" s="844">
        <f t="shared" si="162"/>
        <v>2663636</v>
      </c>
      <c r="P401" s="982">
        <f t="shared" si="138"/>
        <v>80000</v>
      </c>
      <c r="Q401" s="983"/>
      <c r="R401" s="653"/>
      <c r="S401" s="984">
        <f t="shared" si="157"/>
        <v>1331818</v>
      </c>
      <c r="T401" s="984">
        <f t="shared" si="158"/>
        <v>1931818</v>
      </c>
      <c r="U401" s="984">
        <f t="shared" si="159"/>
        <v>2231818</v>
      </c>
      <c r="V401" s="984">
        <f t="shared" si="160"/>
        <v>431818</v>
      </c>
      <c r="W401" s="985">
        <v>43563</v>
      </c>
      <c r="X401" s="981">
        <v>2663636</v>
      </c>
      <c r="Y401" s="981"/>
      <c r="Z401" s="981"/>
      <c r="AA401" s="981"/>
      <c r="AB401" s="986"/>
      <c r="AC401" s="986"/>
      <c r="AD401" s="987"/>
      <c r="AE401" s="988">
        <f t="shared" si="163"/>
        <v>2663636</v>
      </c>
      <c r="AF401" s="1083">
        <f t="shared" si="161"/>
        <v>0</v>
      </c>
      <c r="AG401" s="987"/>
      <c r="AH401" s="444"/>
    </row>
    <row r="402" spans="1:34" ht="15" hidden="1" customHeight="1" x14ac:dyDescent="0.25">
      <c r="A402" s="989">
        <f t="shared" si="164"/>
        <v>9</v>
      </c>
      <c r="B402" s="970">
        <v>43560</v>
      </c>
      <c r="C402" s="990">
        <f t="shared" si="165"/>
        <v>395</v>
      </c>
      <c r="D402" s="972" t="s">
        <v>174</v>
      </c>
      <c r="E402" s="973" t="s">
        <v>57</v>
      </c>
      <c r="F402" s="991">
        <v>3</v>
      </c>
      <c r="G402" s="975">
        <f t="shared" si="144"/>
        <v>3995454</v>
      </c>
      <c r="H402" s="976"/>
      <c r="I402" s="977">
        <f t="shared" si="145"/>
        <v>0</v>
      </c>
      <c r="J402" s="978">
        <v>2</v>
      </c>
      <c r="K402" s="977">
        <f t="shared" si="146"/>
        <v>4463636</v>
      </c>
      <c r="L402" s="979"/>
      <c r="M402" s="977">
        <f t="shared" si="147"/>
        <v>0</v>
      </c>
      <c r="N402" s="992">
        <f t="shared" si="162"/>
        <v>5</v>
      </c>
      <c r="O402" s="844">
        <f t="shared" si="162"/>
        <v>8459090</v>
      </c>
      <c r="P402" s="982">
        <f t="shared" si="138"/>
        <v>200000</v>
      </c>
      <c r="Q402" s="983"/>
      <c r="R402" s="653"/>
      <c r="S402" s="984">
        <f t="shared" si="157"/>
        <v>1331818</v>
      </c>
      <c r="T402" s="984">
        <f t="shared" si="158"/>
        <v>1931818</v>
      </c>
      <c r="U402" s="984">
        <f t="shared" si="159"/>
        <v>2231818</v>
      </c>
      <c r="V402" s="984">
        <f t="shared" si="160"/>
        <v>431818</v>
      </c>
      <c r="W402" s="985">
        <v>43559</v>
      </c>
      <c r="X402" s="981">
        <v>5000000</v>
      </c>
      <c r="Y402" s="985">
        <v>43563</v>
      </c>
      <c r="Z402" s="981">
        <v>3459090</v>
      </c>
      <c r="AA402" s="981"/>
      <c r="AB402" s="986"/>
      <c r="AC402" s="986"/>
      <c r="AD402" s="987"/>
      <c r="AE402" s="988">
        <f t="shared" si="163"/>
        <v>8459090</v>
      </c>
      <c r="AF402" s="1083">
        <f t="shared" si="161"/>
        <v>0</v>
      </c>
      <c r="AG402" s="987"/>
      <c r="AH402" s="444"/>
    </row>
    <row r="403" spans="1:34" ht="15" hidden="1" customHeight="1" x14ac:dyDescent="0.25">
      <c r="A403" s="989">
        <f t="shared" si="164"/>
        <v>10</v>
      </c>
      <c r="B403" s="970">
        <v>43560</v>
      </c>
      <c r="C403" s="990">
        <f t="shared" si="165"/>
        <v>396</v>
      </c>
      <c r="D403" s="972" t="s">
        <v>35</v>
      </c>
      <c r="E403" s="973" t="s">
        <v>57</v>
      </c>
      <c r="F403" s="991">
        <v>3</v>
      </c>
      <c r="G403" s="975">
        <f t="shared" si="144"/>
        <v>3995454</v>
      </c>
      <c r="H403" s="976"/>
      <c r="I403" s="977">
        <f t="shared" si="145"/>
        <v>0</v>
      </c>
      <c r="J403" s="978">
        <v>2</v>
      </c>
      <c r="K403" s="977">
        <f t="shared" si="146"/>
        <v>4463636</v>
      </c>
      <c r="L403" s="979"/>
      <c r="M403" s="977">
        <f t="shared" si="147"/>
        <v>0</v>
      </c>
      <c r="N403" s="992">
        <f t="shared" si="162"/>
        <v>5</v>
      </c>
      <c r="O403" s="844">
        <f t="shared" si="162"/>
        <v>8459090</v>
      </c>
      <c r="P403" s="982">
        <f t="shared" si="138"/>
        <v>200000</v>
      </c>
      <c r="Q403" s="983"/>
      <c r="R403" s="653"/>
      <c r="S403" s="984">
        <f t="shared" si="157"/>
        <v>1331818</v>
      </c>
      <c r="T403" s="984">
        <f t="shared" si="158"/>
        <v>1931818</v>
      </c>
      <c r="U403" s="984">
        <f t="shared" si="159"/>
        <v>2231818</v>
      </c>
      <c r="V403" s="984">
        <f t="shared" si="160"/>
        <v>431818</v>
      </c>
      <c r="W403" s="985">
        <v>43559</v>
      </c>
      <c r="X403" s="981">
        <v>8459090</v>
      </c>
      <c r="Y403" s="981"/>
      <c r="Z403" s="981"/>
      <c r="AA403" s="981"/>
      <c r="AB403" s="986"/>
      <c r="AC403" s="986"/>
      <c r="AD403" s="987"/>
      <c r="AE403" s="988">
        <f t="shared" si="163"/>
        <v>8459090</v>
      </c>
      <c r="AF403" s="1083">
        <f t="shared" si="161"/>
        <v>0</v>
      </c>
      <c r="AG403" s="987"/>
      <c r="AH403" s="444"/>
    </row>
    <row r="404" spans="1:34" ht="15" hidden="1" customHeight="1" thickBot="1" x14ac:dyDescent="0.3">
      <c r="A404" s="989">
        <f t="shared" si="164"/>
        <v>11</v>
      </c>
      <c r="B404" s="970">
        <v>43560</v>
      </c>
      <c r="C404" s="990">
        <f t="shared" si="165"/>
        <v>397</v>
      </c>
      <c r="D404" s="972" t="s">
        <v>56</v>
      </c>
      <c r="E404" s="973" t="s">
        <v>57</v>
      </c>
      <c r="F404" s="991">
        <v>6</v>
      </c>
      <c r="G404" s="975">
        <f t="shared" si="144"/>
        <v>7990908</v>
      </c>
      <c r="H404" s="976"/>
      <c r="I404" s="977">
        <f t="shared" si="145"/>
        <v>0</v>
      </c>
      <c r="J404" s="978">
        <v>4</v>
      </c>
      <c r="K404" s="977">
        <f t="shared" si="146"/>
        <v>8927272</v>
      </c>
      <c r="L404" s="979"/>
      <c r="M404" s="977">
        <f t="shared" si="147"/>
        <v>0</v>
      </c>
      <c r="N404" s="992">
        <f t="shared" si="162"/>
        <v>10</v>
      </c>
      <c r="O404" s="844">
        <f t="shared" si="162"/>
        <v>16918180</v>
      </c>
      <c r="P404" s="982">
        <f t="shared" si="138"/>
        <v>400000</v>
      </c>
      <c r="Q404" s="983"/>
      <c r="R404" s="653"/>
      <c r="S404" s="984">
        <f t="shared" si="157"/>
        <v>1331818</v>
      </c>
      <c r="T404" s="984">
        <f t="shared" si="158"/>
        <v>1931818</v>
      </c>
      <c r="U404" s="984">
        <f t="shared" si="159"/>
        <v>2231818</v>
      </c>
      <c r="V404" s="984">
        <f t="shared" si="160"/>
        <v>431818</v>
      </c>
      <c r="W404" s="985">
        <v>43577</v>
      </c>
      <c r="X404" s="981">
        <v>16918180</v>
      </c>
      <c r="Y404" s="985"/>
      <c r="Z404" s="981"/>
      <c r="AA404" s="981"/>
      <c r="AB404" s="986"/>
      <c r="AC404" s="986"/>
      <c r="AD404" s="987"/>
      <c r="AE404" s="988">
        <f t="shared" si="163"/>
        <v>16918180</v>
      </c>
      <c r="AF404" s="1083">
        <f t="shared" si="161"/>
        <v>0</v>
      </c>
      <c r="AG404" s="1087"/>
      <c r="AH404" s="444"/>
    </row>
    <row r="405" spans="1:34" ht="15" hidden="1" customHeight="1" x14ac:dyDescent="0.25">
      <c r="A405" s="969">
        <v>1</v>
      </c>
      <c r="B405" s="970">
        <v>43561</v>
      </c>
      <c r="C405" s="999">
        <v>398</v>
      </c>
      <c r="D405" s="1000" t="s">
        <v>42</v>
      </c>
      <c r="E405" s="1001" t="s">
        <v>43</v>
      </c>
      <c r="F405" s="1002">
        <v>4</v>
      </c>
      <c r="G405" s="1003">
        <f t="shared" si="144"/>
        <v>5327272</v>
      </c>
      <c r="H405" s="1004">
        <v>1</v>
      </c>
      <c r="I405" s="1005">
        <f t="shared" si="145"/>
        <v>1931818</v>
      </c>
      <c r="J405" s="1006">
        <v>4</v>
      </c>
      <c r="K405" s="1005">
        <f t="shared" si="146"/>
        <v>8927272</v>
      </c>
      <c r="L405" s="1007">
        <v>1</v>
      </c>
      <c r="M405" s="1005">
        <f t="shared" si="147"/>
        <v>431818</v>
      </c>
      <c r="N405" s="1008">
        <f t="shared" si="162"/>
        <v>10</v>
      </c>
      <c r="O405" s="844">
        <f t="shared" si="162"/>
        <v>16618180</v>
      </c>
      <c r="P405" s="1009">
        <f t="shared" si="138"/>
        <v>400000</v>
      </c>
      <c r="Q405" s="1010"/>
      <c r="R405" s="653"/>
      <c r="S405" s="984">
        <f t="shared" si="157"/>
        <v>1331818</v>
      </c>
      <c r="T405" s="984">
        <f t="shared" si="158"/>
        <v>1931818</v>
      </c>
      <c r="U405" s="984">
        <f t="shared" si="159"/>
        <v>2231818</v>
      </c>
      <c r="V405" s="984">
        <f t="shared" si="160"/>
        <v>431818</v>
      </c>
      <c r="W405" s="985">
        <v>43564</v>
      </c>
      <c r="X405" s="981">
        <v>16618180</v>
      </c>
      <c r="Y405" s="985"/>
      <c r="Z405" s="981"/>
      <c r="AA405" s="981"/>
      <c r="AB405" s="986"/>
      <c r="AC405" s="986"/>
      <c r="AD405" s="987"/>
      <c r="AE405" s="988">
        <f>X405+Z405+AB405+AD405</f>
        <v>16618180</v>
      </c>
      <c r="AF405" s="1083">
        <f t="shared" si="161"/>
        <v>0</v>
      </c>
      <c r="AG405" s="987"/>
      <c r="AH405" s="444"/>
    </row>
    <row r="406" spans="1:34" ht="15" hidden="1" customHeight="1" x14ac:dyDescent="0.25">
      <c r="A406" s="1011">
        <f>+A405+1</f>
        <v>2</v>
      </c>
      <c r="B406" s="1012">
        <f>+B405</f>
        <v>43561</v>
      </c>
      <c r="C406" s="1013">
        <f>+C405+1</f>
        <v>399</v>
      </c>
      <c r="D406" s="1014" t="s">
        <v>45</v>
      </c>
      <c r="E406" s="1015" t="s">
        <v>43</v>
      </c>
      <c r="F406" s="1016">
        <v>4</v>
      </c>
      <c r="G406" s="1017">
        <f t="shared" si="144"/>
        <v>5327272</v>
      </c>
      <c r="H406" s="1018"/>
      <c r="I406" s="1019">
        <f t="shared" si="145"/>
        <v>0</v>
      </c>
      <c r="J406" s="1020">
        <v>4</v>
      </c>
      <c r="K406" s="1019">
        <f t="shared" si="146"/>
        <v>8927272</v>
      </c>
      <c r="L406" s="1021">
        <v>1</v>
      </c>
      <c r="M406" s="1019">
        <f t="shared" si="147"/>
        <v>431818</v>
      </c>
      <c r="N406" s="1022">
        <f t="shared" si="162"/>
        <v>9</v>
      </c>
      <c r="O406" s="844">
        <f t="shared" si="162"/>
        <v>14686362</v>
      </c>
      <c r="P406" s="1023">
        <f t="shared" si="138"/>
        <v>360000</v>
      </c>
      <c r="Q406" s="1024"/>
      <c r="R406" s="653"/>
      <c r="S406" s="984">
        <f t="shared" si="157"/>
        <v>1331818</v>
      </c>
      <c r="T406" s="984">
        <f t="shared" si="158"/>
        <v>1931818</v>
      </c>
      <c r="U406" s="984">
        <f t="shared" si="159"/>
        <v>2231818</v>
      </c>
      <c r="V406" s="984">
        <f t="shared" si="160"/>
        <v>431818</v>
      </c>
      <c r="W406" s="985">
        <v>43560</v>
      </c>
      <c r="X406" s="981">
        <v>14686362</v>
      </c>
      <c r="Y406" s="985"/>
      <c r="Z406" s="981"/>
      <c r="AA406" s="981"/>
      <c r="AB406" s="986"/>
      <c r="AC406" s="986"/>
      <c r="AD406" s="987"/>
      <c r="AE406" s="988">
        <f t="shared" ref="AE406:AE418" si="166">X406+Z406+AB406+AD406</f>
        <v>14686362</v>
      </c>
      <c r="AF406" s="1083">
        <f t="shared" si="161"/>
        <v>0</v>
      </c>
      <c r="AG406" s="987"/>
      <c r="AH406" s="444"/>
    </row>
    <row r="407" spans="1:34" ht="15" hidden="1" customHeight="1" x14ac:dyDescent="0.25">
      <c r="A407" s="1011">
        <v>3</v>
      </c>
      <c r="B407" s="1012">
        <f t="shared" ref="B407:B418" si="167">+B406</f>
        <v>43561</v>
      </c>
      <c r="C407" s="1013">
        <f t="shared" ref="C407:C418" si="168">+C406+1</f>
        <v>400</v>
      </c>
      <c r="D407" s="1014" t="s">
        <v>53</v>
      </c>
      <c r="E407" s="1015" t="s">
        <v>43</v>
      </c>
      <c r="F407" s="1016">
        <v>5</v>
      </c>
      <c r="G407" s="1017">
        <f t="shared" si="144"/>
        <v>6659090</v>
      </c>
      <c r="H407" s="1018">
        <v>1</v>
      </c>
      <c r="I407" s="1019">
        <f t="shared" si="145"/>
        <v>1931818</v>
      </c>
      <c r="J407" s="1020">
        <v>4</v>
      </c>
      <c r="K407" s="1019">
        <f t="shared" si="146"/>
        <v>8927272</v>
      </c>
      <c r="L407" s="1021"/>
      <c r="M407" s="1019">
        <f t="shared" si="147"/>
        <v>0</v>
      </c>
      <c r="N407" s="1022">
        <f t="shared" si="162"/>
        <v>10</v>
      </c>
      <c r="O407" s="844">
        <f t="shared" si="162"/>
        <v>17518180</v>
      </c>
      <c r="P407" s="1023">
        <f t="shared" si="138"/>
        <v>400000</v>
      </c>
      <c r="Q407" s="1024"/>
      <c r="R407" s="653"/>
      <c r="S407" s="984">
        <f t="shared" si="157"/>
        <v>1331818</v>
      </c>
      <c r="T407" s="984">
        <f t="shared" si="158"/>
        <v>1931818</v>
      </c>
      <c r="U407" s="984">
        <f t="shared" si="159"/>
        <v>2231818</v>
      </c>
      <c r="V407" s="984">
        <f t="shared" si="160"/>
        <v>431818</v>
      </c>
      <c r="W407" s="985">
        <v>43560</v>
      </c>
      <c r="X407" s="981">
        <v>17518180</v>
      </c>
      <c r="Y407" s="993"/>
      <c r="Z407" s="981"/>
      <c r="AA407" s="981"/>
      <c r="AB407" s="986"/>
      <c r="AC407" s="986"/>
      <c r="AD407" s="987"/>
      <c r="AE407" s="988">
        <f t="shared" si="166"/>
        <v>17518180</v>
      </c>
      <c r="AF407" s="1083">
        <f t="shared" si="161"/>
        <v>0</v>
      </c>
      <c r="AG407" s="987"/>
      <c r="AH407" s="444"/>
    </row>
    <row r="408" spans="1:34" ht="15" hidden="1" customHeight="1" x14ac:dyDescent="0.25">
      <c r="A408" s="1011">
        <f>+A407+1</f>
        <v>4</v>
      </c>
      <c r="B408" s="1012">
        <f t="shared" si="167"/>
        <v>43561</v>
      </c>
      <c r="C408" s="1013">
        <f t="shared" si="168"/>
        <v>401</v>
      </c>
      <c r="D408" s="1025" t="s">
        <v>54</v>
      </c>
      <c r="E408" s="1015" t="s">
        <v>43</v>
      </c>
      <c r="F408" s="1016">
        <v>5</v>
      </c>
      <c r="G408" s="1017">
        <f t="shared" si="144"/>
        <v>6659090</v>
      </c>
      <c r="H408" s="1018"/>
      <c r="I408" s="1019">
        <f t="shared" si="145"/>
        <v>0</v>
      </c>
      <c r="J408" s="1020">
        <v>4</v>
      </c>
      <c r="K408" s="1019">
        <f t="shared" si="146"/>
        <v>8927272</v>
      </c>
      <c r="L408" s="1021">
        <v>1</v>
      </c>
      <c r="M408" s="1019">
        <f t="shared" si="147"/>
        <v>431818</v>
      </c>
      <c r="N408" s="1022">
        <f t="shared" si="162"/>
        <v>10</v>
      </c>
      <c r="O408" s="844">
        <f t="shared" si="162"/>
        <v>16018180</v>
      </c>
      <c r="P408" s="1023">
        <f t="shared" si="138"/>
        <v>400000</v>
      </c>
      <c r="Q408" s="1024"/>
      <c r="R408" s="653"/>
      <c r="S408" s="984">
        <f t="shared" si="157"/>
        <v>1331818</v>
      </c>
      <c r="T408" s="984">
        <f t="shared" si="158"/>
        <v>1931818</v>
      </c>
      <c r="U408" s="984">
        <f t="shared" si="159"/>
        <v>2231818</v>
      </c>
      <c r="V408" s="984">
        <f t="shared" si="160"/>
        <v>431818</v>
      </c>
      <c r="W408" s="985">
        <v>43577</v>
      </c>
      <c r="X408" s="981">
        <v>16018180</v>
      </c>
      <c r="Y408" s="993"/>
      <c r="Z408" s="981"/>
      <c r="AA408" s="981"/>
      <c r="AB408" s="986"/>
      <c r="AC408" s="986"/>
      <c r="AD408" s="987"/>
      <c r="AE408" s="988">
        <f t="shared" si="166"/>
        <v>16018180</v>
      </c>
      <c r="AF408" s="1083">
        <f t="shared" si="161"/>
        <v>0</v>
      </c>
      <c r="AG408" s="1087"/>
      <c r="AH408" s="444"/>
    </row>
    <row r="409" spans="1:34" ht="15" hidden="1" customHeight="1" x14ac:dyDescent="0.25">
      <c r="A409" s="1011">
        <v>5</v>
      </c>
      <c r="B409" s="1012">
        <f t="shared" si="167"/>
        <v>43561</v>
      </c>
      <c r="C409" s="1013">
        <f t="shared" si="168"/>
        <v>402</v>
      </c>
      <c r="D409" s="1014" t="s">
        <v>212</v>
      </c>
      <c r="E409" s="1015" t="s">
        <v>88</v>
      </c>
      <c r="F409" s="1016">
        <v>6</v>
      </c>
      <c r="G409" s="1017">
        <f t="shared" si="144"/>
        <v>7990908</v>
      </c>
      <c r="H409" s="1018"/>
      <c r="I409" s="1019">
        <f t="shared" si="145"/>
        <v>0</v>
      </c>
      <c r="J409" s="1020">
        <v>3</v>
      </c>
      <c r="K409" s="1019">
        <f t="shared" si="146"/>
        <v>6695454</v>
      </c>
      <c r="L409" s="1021">
        <v>1</v>
      </c>
      <c r="M409" s="1019">
        <f t="shared" si="147"/>
        <v>431818</v>
      </c>
      <c r="N409" s="1022">
        <f t="shared" si="162"/>
        <v>10</v>
      </c>
      <c r="O409" s="844">
        <f t="shared" si="162"/>
        <v>15118180</v>
      </c>
      <c r="P409" s="1023">
        <f t="shared" si="138"/>
        <v>400000</v>
      </c>
      <c r="Q409" s="1024"/>
      <c r="R409" s="653"/>
      <c r="S409" s="984">
        <f t="shared" si="157"/>
        <v>1331818</v>
      </c>
      <c r="T409" s="984">
        <f t="shared" si="158"/>
        <v>1931818</v>
      </c>
      <c r="U409" s="984">
        <f t="shared" si="159"/>
        <v>2231818</v>
      </c>
      <c r="V409" s="984">
        <f t="shared" si="160"/>
        <v>431818</v>
      </c>
      <c r="W409" s="985">
        <v>43560</v>
      </c>
      <c r="X409" s="981">
        <v>15118180</v>
      </c>
      <c r="Y409" s="981"/>
      <c r="Z409" s="981"/>
      <c r="AA409" s="981"/>
      <c r="AB409" s="986"/>
      <c r="AC409" s="986"/>
      <c r="AD409" s="987"/>
      <c r="AE409" s="988">
        <f t="shared" si="166"/>
        <v>15118180</v>
      </c>
      <c r="AF409" s="1083">
        <f t="shared" si="161"/>
        <v>0</v>
      </c>
      <c r="AG409" s="987"/>
      <c r="AH409" s="444"/>
    </row>
    <row r="410" spans="1:34" ht="15" hidden="1" customHeight="1" x14ac:dyDescent="0.25">
      <c r="A410" s="1011">
        <f>+A409+1</f>
        <v>6</v>
      </c>
      <c r="B410" s="1012">
        <f t="shared" si="167"/>
        <v>43561</v>
      </c>
      <c r="C410" s="1013">
        <f t="shared" si="168"/>
        <v>403</v>
      </c>
      <c r="D410" s="1014" t="s">
        <v>91</v>
      </c>
      <c r="E410" s="1015" t="s">
        <v>88</v>
      </c>
      <c r="F410" s="1016">
        <v>8</v>
      </c>
      <c r="G410" s="1017">
        <f t="shared" si="144"/>
        <v>10654544</v>
      </c>
      <c r="H410" s="1018"/>
      <c r="I410" s="1019">
        <f t="shared" si="145"/>
        <v>0</v>
      </c>
      <c r="J410" s="1020">
        <v>1</v>
      </c>
      <c r="K410" s="1019">
        <f t="shared" si="146"/>
        <v>2231818</v>
      </c>
      <c r="L410" s="1021">
        <v>1</v>
      </c>
      <c r="M410" s="1019">
        <f t="shared" si="147"/>
        <v>431818</v>
      </c>
      <c r="N410" s="1022">
        <f t="shared" si="162"/>
        <v>10</v>
      </c>
      <c r="O410" s="844">
        <f t="shared" si="162"/>
        <v>13318180</v>
      </c>
      <c r="P410" s="1023">
        <f t="shared" si="138"/>
        <v>400000</v>
      </c>
      <c r="Q410" s="1024"/>
      <c r="R410" s="653"/>
      <c r="S410" s="984">
        <f t="shared" si="157"/>
        <v>1331818</v>
      </c>
      <c r="T410" s="984">
        <f t="shared" si="158"/>
        <v>1931818</v>
      </c>
      <c r="U410" s="984">
        <f t="shared" si="159"/>
        <v>2231818</v>
      </c>
      <c r="V410" s="984">
        <f t="shared" si="160"/>
        <v>431818</v>
      </c>
      <c r="W410" s="985">
        <v>43560</v>
      </c>
      <c r="X410" s="981">
        <v>13318180</v>
      </c>
      <c r="Y410" s="985"/>
      <c r="Z410" s="981"/>
      <c r="AA410" s="981"/>
      <c r="AB410" s="986"/>
      <c r="AC410" s="986"/>
      <c r="AD410" s="987"/>
      <c r="AE410" s="988">
        <f t="shared" si="166"/>
        <v>13318180</v>
      </c>
      <c r="AF410" s="1083">
        <f t="shared" si="161"/>
        <v>0</v>
      </c>
      <c r="AG410" s="987"/>
      <c r="AH410" s="444"/>
    </row>
    <row r="411" spans="1:34" ht="15" customHeight="1" x14ac:dyDescent="0.25">
      <c r="A411" s="1011">
        <v>7</v>
      </c>
      <c r="B411" s="1012">
        <f t="shared" si="167"/>
        <v>43561</v>
      </c>
      <c r="C411" s="1013">
        <f t="shared" si="168"/>
        <v>404</v>
      </c>
      <c r="D411" s="1025" t="s">
        <v>80</v>
      </c>
      <c r="E411" s="1015" t="s">
        <v>31</v>
      </c>
      <c r="F411" s="1016">
        <v>5</v>
      </c>
      <c r="G411" s="1017">
        <f t="shared" si="144"/>
        <v>6659090</v>
      </c>
      <c r="H411" s="1018"/>
      <c r="I411" s="1019">
        <f t="shared" si="145"/>
        <v>0</v>
      </c>
      <c r="J411" s="1020">
        <v>5</v>
      </c>
      <c r="K411" s="1019">
        <f t="shared" si="146"/>
        <v>11159090</v>
      </c>
      <c r="L411" s="1021"/>
      <c r="M411" s="1019">
        <f t="shared" si="147"/>
        <v>0</v>
      </c>
      <c r="N411" s="1022">
        <f t="shared" ref="N411:O426" si="169">+L411+J411+H411+F411</f>
        <v>10</v>
      </c>
      <c r="O411" s="844">
        <f t="shared" si="169"/>
        <v>17818180</v>
      </c>
      <c r="P411" s="1023">
        <f t="shared" si="138"/>
        <v>400000</v>
      </c>
      <c r="Q411" s="1024"/>
      <c r="R411" s="653"/>
      <c r="S411" s="984">
        <f t="shared" si="157"/>
        <v>1331818</v>
      </c>
      <c r="T411" s="984">
        <f t="shared" si="158"/>
        <v>1931818</v>
      </c>
      <c r="U411" s="984">
        <f t="shared" si="159"/>
        <v>2231818</v>
      </c>
      <c r="V411" s="984">
        <f t="shared" si="160"/>
        <v>431818</v>
      </c>
      <c r="W411" s="985">
        <v>43566</v>
      </c>
      <c r="X411" s="981">
        <v>7000000</v>
      </c>
      <c r="Y411" s="985">
        <v>43571</v>
      </c>
      <c r="Z411" s="981">
        <v>10820000</v>
      </c>
      <c r="AA411" s="981"/>
      <c r="AB411" s="986"/>
      <c r="AC411" s="986"/>
      <c r="AD411" s="987"/>
      <c r="AE411" s="988">
        <f t="shared" si="166"/>
        <v>17820000</v>
      </c>
      <c r="AF411" s="1083">
        <f t="shared" si="161"/>
        <v>-1820</v>
      </c>
      <c r="AG411" s="1087"/>
      <c r="AH411" s="444"/>
    </row>
    <row r="412" spans="1:34" ht="15" hidden="1" customHeight="1" x14ac:dyDescent="0.25">
      <c r="A412" s="1011">
        <f>+A411+1</f>
        <v>8</v>
      </c>
      <c r="B412" s="1012">
        <f t="shared" si="167"/>
        <v>43561</v>
      </c>
      <c r="C412" s="1013">
        <f t="shared" si="168"/>
        <v>405</v>
      </c>
      <c r="D412" s="1025" t="s">
        <v>55</v>
      </c>
      <c r="E412" s="1015" t="s">
        <v>43</v>
      </c>
      <c r="F412" s="1016">
        <v>5</v>
      </c>
      <c r="G412" s="1017">
        <f t="shared" si="144"/>
        <v>6659090</v>
      </c>
      <c r="H412" s="1018"/>
      <c r="I412" s="1019">
        <f t="shared" si="145"/>
        <v>0</v>
      </c>
      <c r="J412" s="1020">
        <v>4</v>
      </c>
      <c r="K412" s="1019">
        <f t="shared" si="146"/>
        <v>8927272</v>
      </c>
      <c r="L412" s="1021">
        <v>1</v>
      </c>
      <c r="M412" s="1019">
        <f t="shared" si="147"/>
        <v>431818</v>
      </c>
      <c r="N412" s="1022">
        <f t="shared" si="169"/>
        <v>10</v>
      </c>
      <c r="O412" s="844">
        <f t="shared" si="169"/>
        <v>16018180</v>
      </c>
      <c r="P412" s="1023">
        <f t="shared" si="138"/>
        <v>400000</v>
      </c>
      <c r="Q412" s="1024"/>
      <c r="R412" s="653"/>
      <c r="S412" s="984">
        <f t="shared" si="157"/>
        <v>1331818</v>
      </c>
      <c r="T412" s="984">
        <f t="shared" si="158"/>
        <v>1931818</v>
      </c>
      <c r="U412" s="984">
        <f t="shared" si="159"/>
        <v>2231818</v>
      </c>
      <c r="V412" s="984">
        <f t="shared" si="160"/>
        <v>431818</v>
      </c>
      <c r="W412" s="985">
        <v>43566</v>
      </c>
      <c r="X412" s="981">
        <v>16018180</v>
      </c>
      <c r="Y412" s="981"/>
      <c r="Z412" s="981"/>
      <c r="AA412" s="981"/>
      <c r="AB412" s="986"/>
      <c r="AC412" s="986"/>
      <c r="AD412" s="987"/>
      <c r="AE412" s="988">
        <f t="shared" si="166"/>
        <v>16018180</v>
      </c>
      <c r="AF412" s="1083">
        <f t="shared" si="161"/>
        <v>0</v>
      </c>
      <c r="AG412" s="1087"/>
      <c r="AH412" s="444"/>
    </row>
    <row r="413" spans="1:34" ht="15" hidden="1" customHeight="1" x14ac:dyDescent="0.25">
      <c r="A413" s="1011">
        <v>9</v>
      </c>
      <c r="B413" s="1012">
        <f t="shared" si="167"/>
        <v>43561</v>
      </c>
      <c r="C413" s="1013">
        <f t="shared" si="168"/>
        <v>406</v>
      </c>
      <c r="D413" s="1014" t="s">
        <v>50</v>
      </c>
      <c r="E413" s="1015" t="s">
        <v>43</v>
      </c>
      <c r="F413" s="1016">
        <v>5</v>
      </c>
      <c r="G413" s="1017">
        <f t="shared" si="144"/>
        <v>6659090</v>
      </c>
      <c r="H413" s="1018"/>
      <c r="I413" s="1019">
        <f t="shared" si="145"/>
        <v>0</v>
      </c>
      <c r="J413" s="1020">
        <v>4</v>
      </c>
      <c r="K413" s="1019">
        <f t="shared" si="146"/>
        <v>8927272</v>
      </c>
      <c r="L413" s="1021">
        <v>1</v>
      </c>
      <c r="M413" s="1019">
        <f t="shared" si="147"/>
        <v>431818</v>
      </c>
      <c r="N413" s="1022">
        <f t="shared" si="169"/>
        <v>10</v>
      </c>
      <c r="O413" s="844">
        <f t="shared" si="169"/>
        <v>16018180</v>
      </c>
      <c r="P413" s="1023">
        <f>+N413*40000</f>
        <v>400000</v>
      </c>
      <c r="Q413" s="1024"/>
      <c r="R413" s="653"/>
      <c r="S413" s="984">
        <f t="shared" si="157"/>
        <v>1331818</v>
      </c>
      <c r="T413" s="984">
        <f t="shared" si="158"/>
        <v>1931818</v>
      </c>
      <c r="U413" s="984">
        <f t="shared" si="159"/>
        <v>2231818</v>
      </c>
      <c r="V413" s="984">
        <f t="shared" si="160"/>
        <v>431818</v>
      </c>
      <c r="W413" s="985">
        <v>43564</v>
      </c>
      <c r="X413" s="981">
        <v>16018180</v>
      </c>
      <c r="Y413" s="981"/>
      <c r="Z413" s="981"/>
      <c r="AA413" s="981"/>
      <c r="AB413" s="986"/>
      <c r="AC413" s="986"/>
      <c r="AD413" s="987"/>
      <c r="AE413" s="988">
        <f t="shared" si="166"/>
        <v>16018180</v>
      </c>
      <c r="AF413" s="1083">
        <f t="shared" si="161"/>
        <v>0</v>
      </c>
      <c r="AG413" s="987"/>
      <c r="AH413" s="444"/>
    </row>
    <row r="414" spans="1:34" ht="15" hidden="1" customHeight="1" x14ac:dyDescent="0.25">
      <c r="A414" s="1011">
        <f>+A413+1</f>
        <v>10</v>
      </c>
      <c r="B414" s="1012">
        <f t="shared" si="167"/>
        <v>43561</v>
      </c>
      <c r="C414" s="1013">
        <f t="shared" si="168"/>
        <v>407</v>
      </c>
      <c r="D414" s="1025" t="s">
        <v>83</v>
      </c>
      <c r="E414" s="1015" t="s">
        <v>43</v>
      </c>
      <c r="F414" s="1016">
        <v>5</v>
      </c>
      <c r="G414" s="1017">
        <f t="shared" si="144"/>
        <v>6659090</v>
      </c>
      <c r="H414" s="1018">
        <v>1</v>
      </c>
      <c r="I414" s="1019">
        <f t="shared" si="145"/>
        <v>1931818</v>
      </c>
      <c r="J414" s="1020">
        <v>3</v>
      </c>
      <c r="K414" s="1019">
        <f t="shared" si="146"/>
        <v>6695454</v>
      </c>
      <c r="L414" s="1021">
        <v>1</v>
      </c>
      <c r="M414" s="1019">
        <f t="shared" si="147"/>
        <v>431818</v>
      </c>
      <c r="N414" s="1022">
        <f t="shared" si="169"/>
        <v>10</v>
      </c>
      <c r="O414" s="844">
        <f t="shared" si="169"/>
        <v>15718180</v>
      </c>
      <c r="P414" s="1026">
        <f>+N414*45000</f>
        <v>450000</v>
      </c>
      <c r="Q414" s="1024"/>
      <c r="R414" s="653"/>
      <c r="S414" s="984">
        <f t="shared" si="157"/>
        <v>1331818</v>
      </c>
      <c r="T414" s="984">
        <f t="shared" si="158"/>
        <v>1931818</v>
      </c>
      <c r="U414" s="984">
        <f t="shared" si="159"/>
        <v>2231818</v>
      </c>
      <c r="V414" s="984">
        <f t="shared" si="160"/>
        <v>431818</v>
      </c>
      <c r="W414" s="985">
        <v>43571</v>
      </c>
      <c r="X414" s="981">
        <v>15718180</v>
      </c>
      <c r="Y414" s="981"/>
      <c r="Z414" s="981"/>
      <c r="AA414" s="981"/>
      <c r="AB414" s="986"/>
      <c r="AC414" s="986"/>
      <c r="AD414" s="987"/>
      <c r="AE414" s="988">
        <f t="shared" si="166"/>
        <v>15718180</v>
      </c>
      <c r="AF414" s="1083">
        <f t="shared" si="161"/>
        <v>0</v>
      </c>
      <c r="AG414" s="1087"/>
      <c r="AH414" s="444"/>
    </row>
    <row r="415" spans="1:34" ht="15" hidden="1" customHeight="1" x14ac:dyDescent="0.25">
      <c r="A415" s="1011">
        <f>+A414+1</f>
        <v>11</v>
      </c>
      <c r="B415" s="1012">
        <f t="shared" si="167"/>
        <v>43561</v>
      </c>
      <c r="C415" s="1013">
        <f t="shared" si="168"/>
        <v>408</v>
      </c>
      <c r="D415" s="1025" t="s">
        <v>87</v>
      </c>
      <c r="E415" s="1015" t="s">
        <v>88</v>
      </c>
      <c r="F415" s="1016">
        <v>5</v>
      </c>
      <c r="G415" s="1017">
        <f t="shared" si="144"/>
        <v>6659090</v>
      </c>
      <c r="H415" s="1018"/>
      <c r="I415" s="1019">
        <f t="shared" si="145"/>
        <v>0</v>
      </c>
      <c r="J415" s="1020">
        <v>4</v>
      </c>
      <c r="K415" s="1019">
        <f t="shared" si="146"/>
        <v>8927272</v>
      </c>
      <c r="L415" s="1021">
        <v>1</v>
      </c>
      <c r="M415" s="1019">
        <f t="shared" si="147"/>
        <v>431818</v>
      </c>
      <c r="N415" s="1022">
        <f t="shared" si="169"/>
        <v>10</v>
      </c>
      <c r="O415" s="844">
        <f t="shared" si="169"/>
        <v>16018180</v>
      </c>
      <c r="P415" s="1026">
        <f>+N415*45000</f>
        <v>450000</v>
      </c>
      <c r="Q415" s="1024"/>
      <c r="R415" s="653"/>
      <c r="S415" s="984">
        <f t="shared" si="157"/>
        <v>1331818</v>
      </c>
      <c r="T415" s="984">
        <f t="shared" si="158"/>
        <v>1931818</v>
      </c>
      <c r="U415" s="984">
        <f t="shared" si="159"/>
        <v>2231818</v>
      </c>
      <c r="V415" s="984">
        <f t="shared" si="160"/>
        <v>431818</v>
      </c>
      <c r="W415" s="985">
        <v>43563</v>
      </c>
      <c r="X415" s="981">
        <v>16018180</v>
      </c>
      <c r="Y415" s="985"/>
      <c r="Z415" s="981"/>
      <c r="AA415" s="981"/>
      <c r="AB415" s="986"/>
      <c r="AC415" s="986"/>
      <c r="AD415" s="987"/>
      <c r="AE415" s="988">
        <f t="shared" si="166"/>
        <v>16018180</v>
      </c>
      <c r="AF415" s="1083">
        <f t="shared" si="161"/>
        <v>0</v>
      </c>
      <c r="AG415" s="987"/>
      <c r="AH415" s="444"/>
    </row>
    <row r="416" spans="1:34" ht="15" hidden="1" customHeight="1" x14ac:dyDescent="0.25">
      <c r="A416" s="1011">
        <f>+A415+1</f>
        <v>12</v>
      </c>
      <c r="B416" s="1012">
        <f t="shared" si="167"/>
        <v>43561</v>
      </c>
      <c r="C416" s="1013">
        <f t="shared" si="168"/>
        <v>409</v>
      </c>
      <c r="D416" s="1025" t="s">
        <v>90</v>
      </c>
      <c r="E416" s="1015" t="s">
        <v>88</v>
      </c>
      <c r="F416" s="1016">
        <v>5</v>
      </c>
      <c r="G416" s="1017">
        <f t="shared" si="144"/>
        <v>6659090</v>
      </c>
      <c r="H416" s="1018"/>
      <c r="I416" s="1019">
        <f t="shared" si="145"/>
        <v>0</v>
      </c>
      <c r="J416" s="1020">
        <v>5</v>
      </c>
      <c r="K416" s="1019">
        <f t="shared" si="146"/>
        <v>11159090</v>
      </c>
      <c r="L416" s="1021"/>
      <c r="M416" s="1019">
        <f t="shared" si="147"/>
        <v>0</v>
      </c>
      <c r="N416" s="1022">
        <f t="shared" si="169"/>
        <v>10</v>
      </c>
      <c r="O416" s="844">
        <f t="shared" si="169"/>
        <v>17818180</v>
      </c>
      <c r="P416" s="1026">
        <f>+N416*45000</f>
        <v>450000</v>
      </c>
      <c r="Q416" s="1024"/>
      <c r="R416" s="653"/>
      <c r="S416" s="984">
        <f t="shared" si="157"/>
        <v>1331818</v>
      </c>
      <c r="T416" s="984">
        <f t="shared" si="158"/>
        <v>1931818</v>
      </c>
      <c r="U416" s="984">
        <f t="shared" si="159"/>
        <v>2231818</v>
      </c>
      <c r="V416" s="984">
        <f t="shared" si="160"/>
        <v>431818</v>
      </c>
      <c r="W416" s="985">
        <v>43563</v>
      </c>
      <c r="X416" s="981">
        <v>10000000</v>
      </c>
      <c r="Y416" s="985">
        <v>43564</v>
      </c>
      <c r="Z416" s="981">
        <v>7818180</v>
      </c>
      <c r="AA416" s="981"/>
      <c r="AB416" s="986"/>
      <c r="AC416" s="986"/>
      <c r="AD416" s="987"/>
      <c r="AE416" s="988">
        <f t="shared" si="166"/>
        <v>17818180</v>
      </c>
      <c r="AF416" s="1083">
        <f t="shared" si="161"/>
        <v>0</v>
      </c>
      <c r="AG416" s="987"/>
      <c r="AH416" s="444"/>
    </row>
    <row r="417" spans="1:34" ht="15" hidden="1" customHeight="1" x14ac:dyDescent="0.25">
      <c r="A417" s="1011">
        <f>+A416+1</f>
        <v>13</v>
      </c>
      <c r="B417" s="1012">
        <f t="shared" si="167"/>
        <v>43561</v>
      </c>
      <c r="C417" s="1013">
        <f t="shared" si="168"/>
        <v>410</v>
      </c>
      <c r="D417" s="1025" t="s">
        <v>77</v>
      </c>
      <c r="E417" s="1015" t="s">
        <v>57</v>
      </c>
      <c r="F417" s="1016">
        <v>3</v>
      </c>
      <c r="G417" s="1017">
        <f t="shared" si="144"/>
        <v>3995454</v>
      </c>
      <c r="H417" s="1018"/>
      <c r="I417" s="1019">
        <f t="shared" si="145"/>
        <v>0</v>
      </c>
      <c r="J417" s="1020">
        <v>2</v>
      </c>
      <c r="K417" s="1019">
        <f t="shared" si="146"/>
        <v>4463636</v>
      </c>
      <c r="L417" s="1021"/>
      <c r="M417" s="1019">
        <f t="shared" si="147"/>
        <v>0</v>
      </c>
      <c r="N417" s="1022">
        <f t="shared" si="169"/>
        <v>5</v>
      </c>
      <c r="O417" s="844">
        <f t="shared" si="169"/>
        <v>8459090</v>
      </c>
      <c r="P417" s="1026">
        <f>+N417*45000</f>
        <v>225000</v>
      </c>
      <c r="Q417" s="1024"/>
      <c r="R417" s="653"/>
      <c r="S417" s="984">
        <f t="shared" si="157"/>
        <v>1331818</v>
      </c>
      <c r="T417" s="984">
        <f t="shared" si="158"/>
        <v>1931818</v>
      </c>
      <c r="U417" s="984">
        <f t="shared" si="159"/>
        <v>2231818</v>
      </c>
      <c r="V417" s="984">
        <f t="shared" si="160"/>
        <v>431818</v>
      </c>
      <c r="W417" s="985">
        <v>43563</v>
      </c>
      <c r="X417" s="981">
        <v>8459090</v>
      </c>
      <c r="Y417" s="981"/>
      <c r="Z417" s="981"/>
      <c r="AA417" s="981"/>
      <c r="AB417" s="986"/>
      <c r="AC417" s="986"/>
      <c r="AD417" s="987"/>
      <c r="AE417" s="988">
        <f t="shared" si="166"/>
        <v>8459090</v>
      </c>
      <c r="AF417" s="1083">
        <f t="shared" si="161"/>
        <v>0</v>
      </c>
      <c r="AG417" s="987"/>
      <c r="AH417" s="444"/>
    </row>
    <row r="418" spans="1:34" ht="15" hidden="1" customHeight="1" thickBot="1" x14ac:dyDescent="0.3">
      <c r="A418" s="1011">
        <f>+A417+1</f>
        <v>14</v>
      </c>
      <c r="B418" s="1012">
        <f t="shared" si="167"/>
        <v>43561</v>
      </c>
      <c r="C418" s="1013">
        <f t="shared" si="168"/>
        <v>411</v>
      </c>
      <c r="D418" s="1025" t="s">
        <v>103</v>
      </c>
      <c r="E418" s="1015" t="s">
        <v>57</v>
      </c>
      <c r="F418" s="1016">
        <v>3</v>
      </c>
      <c r="G418" s="1017">
        <f t="shared" si="144"/>
        <v>3995454</v>
      </c>
      <c r="H418" s="1018"/>
      <c r="I418" s="1019">
        <f t="shared" si="145"/>
        <v>0</v>
      </c>
      <c r="J418" s="1020">
        <v>2</v>
      </c>
      <c r="K418" s="1019">
        <f t="shared" si="146"/>
        <v>4463636</v>
      </c>
      <c r="L418" s="1021"/>
      <c r="M418" s="1019">
        <f t="shared" si="147"/>
        <v>0</v>
      </c>
      <c r="N418" s="1022">
        <f t="shared" si="169"/>
        <v>5</v>
      </c>
      <c r="O418" s="844">
        <f t="shared" si="169"/>
        <v>8459090</v>
      </c>
      <c r="P418" s="1026">
        <f>+N418*45000</f>
        <v>225000</v>
      </c>
      <c r="Q418" s="1024"/>
      <c r="R418" s="653"/>
      <c r="S418" s="984">
        <f t="shared" si="157"/>
        <v>1331818</v>
      </c>
      <c r="T418" s="984">
        <f t="shared" si="158"/>
        <v>1931818</v>
      </c>
      <c r="U418" s="984">
        <f t="shared" si="159"/>
        <v>2231818</v>
      </c>
      <c r="V418" s="984">
        <f t="shared" si="160"/>
        <v>431818</v>
      </c>
      <c r="W418" s="985">
        <v>43563</v>
      </c>
      <c r="X418" s="981">
        <v>8459090</v>
      </c>
      <c r="Y418" s="981"/>
      <c r="Z418" s="981"/>
      <c r="AA418" s="981"/>
      <c r="AB418" s="986"/>
      <c r="AC418" s="986"/>
      <c r="AD418" s="987"/>
      <c r="AE418" s="988">
        <f t="shared" si="166"/>
        <v>8459090</v>
      </c>
      <c r="AF418" s="1083">
        <f t="shared" si="161"/>
        <v>0</v>
      </c>
      <c r="AG418" s="987"/>
      <c r="AH418" s="444"/>
    </row>
    <row r="419" spans="1:34" ht="15" hidden="1" customHeight="1" x14ac:dyDescent="0.25">
      <c r="A419" s="969">
        <v>1</v>
      </c>
      <c r="B419" s="970">
        <v>43563</v>
      </c>
      <c r="C419" s="994">
        <v>412</v>
      </c>
      <c r="D419" s="972" t="s">
        <v>53</v>
      </c>
      <c r="E419" s="973" t="s">
        <v>43</v>
      </c>
      <c r="F419" s="974">
        <v>5</v>
      </c>
      <c r="G419" s="975">
        <f t="shared" si="144"/>
        <v>6659090</v>
      </c>
      <c r="H419" s="976"/>
      <c r="I419" s="977">
        <f t="shared" si="145"/>
        <v>0</v>
      </c>
      <c r="J419" s="978">
        <v>5</v>
      </c>
      <c r="K419" s="977">
        <f t="shared" si="146"/>
        <v>11159090</v>
      </c>
      <c r="L419" s="979"/>
      <c r="M419" s="977">
        <f t="shared" si="147"/>
        <v>0</v>
      </c>
      <c r="N419" s="980">
        <f t="shared" si="169"/>
        <v>10</v>
      </c>
      <c r="O419" s="844">
        <f t="shared" si="169"/>
        <v>17818180</v>
      </c>
      <c r="P419" s="1009">
        <f t="shared" ref="P419:P482" si="170">+N419*40000</f>
        <v>400000</v>
      </c>
      <c r="Q419" s="1010"/>
      <c r="R419" s="653"/>
      <c r="S419" s="984">
        <f t="shared" si="157"/>
        <v>1331818</v>
      </c>
      <c r="T419" s="984">
        <f t="shared" si="158"/>
        <v>1931818</v>
      </c>
      <c r="U419" s="984">
        <f t="shared" si="159"/>
        <v>2231818</v>
      </c>
      <c r="V419" s="984">
        <f t="shared" si="160"/>
        <v>431818</v>
      </c>
      <c r="W419" s="985">
        <v>43564</v>
      </c>
      <c r="X419" s="981">
        <v>17818180</v>
      </c>
      <c r="Y419" s="985"/>
      <c r="Z419" s="981"/>
      <c r="AA419" s="981"/>
      <c r="AB419" s="986"/>
      <c r="AC419" s="986"/>
      <c r="AD419" s="987"/>
      <c r="AE419" s="988">
        <f>X419+Z419+AB419+AD419</f>
        <v>17818180</v>
      </c>
      <c r="AF419" s="1083">
        <f t="shared" si="161"/>
        <v>0</v>
      </c>
      <c r="AG419" s="987"/>
      <c r="AH419" s="444"/>
    </row>
    <row r="420" spans="1:34" ht="15" hidden="1" customHeight="1" x14ac:dyDescent="0.25">
      <c r="A420" s="989">
        <f>+A419+1</f>
        <v>2</v>
      </c>
      <c r="B420" s="970">
        <f>+B419</f>
        <v>43563</v>
      </c>
      <c r="C420" s="990">
        <f>+C419+1</f>
        <v>413</v>
      </c>
      <c r="D420" s="972" t="s">
        <v>52</v>
      </c>
      <c r="E420" s="973" t="s">
        <v>43</v>
      </c>
      <c r="F420" s="991">
        <v>5</v>
      </c>
      <c r="G420" s="975">
        <f t="shared" si="144"/>
        <v>6659090</v>
      </c>
      <c r="H420" s="976"/>
      <c r="I420" s="977">
        <f t="shared" si="145"/>
        <v>0</v>
      </c>
      <c r="J420" s="978">
        <v>4</v>
      </c>
      <c r="K420" s="977">
        <f t="shared" si="146"/>
        <v>8927272</v>
      </c>
      <c r="L420" s="979">
        <v>1</v>
      </c>
      <c r="M420" s="977">
        <f t="shared" si="147"/>
        <v>431818</v>
      </c>
      <c r="N420" s="992">
        <f t="shared" si="169"/>
        <v>10</v>
      </c>
      <c r="O420" s="844">
        <f t="shared" si="169"/>
        <v>16018180</v>
      </c>
      <c r="P420" s="981">
        <f t="shared" si="170"/>
        <v>400000</v>
      </c>
      <c r="Q420" s="983"/>
      <c r="R420" s="653"/>
      <c r="S420" s="984">
        <f t="shared" si="157"/>
        <v>1331818</v>
      </c>
      <c r="T420" s="984">
        <f t="shared" si="158"/>
        <v>1931818</v>
      </c>
      <c r="U420" s="984">
        <f t="shared" si="159"/>
        <v>2231818</v>
      </c>
      <c r="V420" s="984">
        <f t="shared" si="160"/>
        <v>431818</v>
      </c>
      <c r="W420" s="985">
        <v>43564</v>
      </c>
      <c r="X420" s="981">
        <v>16018180</v>
      </c>
      <c r="Y420" s="985"/>
      <c r="Z420" s="981"/>
      <c r="AA420" s="981"/>
      <c r="AB420" s="986"/>
      <c r="AC420" s="986"/>
      <c r="AD420" s="987"/>
      <c r="AE420" s="988">
        <f t="shared" ref="AE420:AE428" si="171">X420+Z420+AB420+AD420</f>
        <v>16018180</v>
      </c>
      <c r="AF420" s="1083">
        <f t="shared" si="161"/>
        <v>0</v>
      </c>
      <c r="AG420" s="987"/>
      <c r="AH420" s="444"/>
    </row>
    <row r="421" spans="1:34" ht="15" hidden="1" customHeight="1" x14ac:dyDescent="0.25">
      <c r="A421" s="989">
        <f t="shared" ref="A421:A428" si="172">+A420+1</f>
        <v>3</v>
      </c>
      <c r="B421" s="970">
        <f t="shared" ref="B421:B428" si="173">+B420</f>
        <v>43563</v>
      </c>
      <c r="C421" s="990">
        <f t="shared" ref="C421:C428" si="174">+C420+1</f>
        <v>414</v>
      </c>
      <c r="D421" s="972" t="s">
        <v>39</v>
      </c>
      <c r="E421" s="973" t="s">
        <v>43</v>
      </c>
      <c r="F421" s="991">
        <v>5</v>
      </c>
      <c r="G421" s="975">
        <f t="shared" si="144"/>
        <v>6659090</v>
      </c>
      <c r="H421" s="976"/>
      <c r="I421" s="977">
        <f t="shared" si="145"/>
        <v>0</v>
      </c>
      <c r="J421" s="978">
        <v>4</v>
      </c>
      <c r="K421" s="977">
        <f t="shared" si="146"/>
        <v>8927272</v>
      </c>
      <c r="L421" s="979">
        <v>1</v>
      </c>
      <c r="M421" s="977">
        <f t="shared" si="147"/>
        <v>431818</v>
      </c>
      <c r="N421" s="992">
        <f t="shared" si="169"/>
        <v>10</v>
      </c>
      <c r="O421" s="844">
        <f t="shared" si="169"/>
        <v>16018180</v>
      </c>
      <c r="P421" s="981">
        <f t="shared" si="170"/>
        <v>400000</v>
      </c>
      <c r="Q421" s="983"/>
      <c r="R421" s="653"/>
      <c r="S421" s="984">
        <f t="shared" si="157"/>
        <v>1331818</v>
      </c>
      <c r="T421" s="984">
        <f t="shared" si="158"/>
        <v>1931818</v>
      </c>
      <c r="U421" s="984">
        <f t="shared" si="159"/>
        <v>2231818</v>
      </c>
      <c r="V421" s="984">
        <f t="shared" si="160"/>
        <v>431818</v>
      </c>
      <c r="W421" s="985">
        <v>43563</v>
      </c>
      <c r="X421" s="981">
        <v>16018180</v>
      </c>
      <c r="Y421" s="993"/>
      <c r="Z421" s="981"/>
      <c r="AA421" s="981"/>
      <c r="AB421" s="986"/>
      <c r="AC421" s="986"/>
      <c r="AD421" s="987"/>
      <c r="AE421" s="988">
        <f t="shared" si="171"/>
        <v>16018180</v>
      </c>
      <c r="AF421" s="1083">
        <f t="shared" si="161"/>
        <v>0</v>
      </c>
      <c r="AG421" s="987"/>
      <c r="AH421" s="444"/>
    </row>
    <row r="422" spans="1:34" ht="15" hidden="1" customHeight="1" x14ac:dyDescent="0.25">
      <c r="A422" s="989">
        <f t="shared" si="172"/>
        <v>4</v>
      </c>
      <c r="B422" s="970">
        <f t="shared" si="173"/>
        <v>43563</v>
      </c>
      <c r="C422" s="990">
        <f t="shared" si="174"/>
        <v>415</v>
      </c>
      <c r="D422" s="972" t="s">
        <v>46</v>
      </c>
      <c r="E422" s="973" t="s">
        <v>43</v>
      </c>
      <c r="F422" s="991">
        <v>5</v>
      </c>
      <c r="G422" s="975">
        <f t="shared" si="144"/>
        <v>6659090</v>
      </c>
      <c r="H422" s="976"/>
      <c r="I422" s="977">
        <f t="shared" si="145"/>
        <v>0</v>
      </c>
      <c r="J422" s="978">
        <v>4</v>
      </c>
      <c r="K422" s="977">
        <f t="shared" si="146"/>
        <v>8927272</v>
      </c>
      <c r="L422" s="979">
        <v>1</v>
      </c>
      <c r="M422" s="977">
        <f t="shared" si="147"/>
        <v>431818</v>
      </c>
      <c r="N422" s="992">
        <f t="shared" si="169"/>
        <v>10</v>
      </c>
      <c r="O422" s="844">
        <f t="shared" si="169"/>
        <v>16018180</v>
      </c>
      <c r="P422" s="981">
        <f t="shared" si="170"/>
        <v>400000</v>
      </c>
      <c r="Q422" s="983"/>
      <c r="R422" s="653"/>
      <c r="S422" s="984">
        <f t="shared" si="157"/>
        <v>1331818</v>
      </c>
      <c r="T422" s="984">
        <f t="shared" si="158"/>
        <v>1931818</v>
      </c>
      <c r="U422" s="984">
        <f t="shared" si="159"/>
        <v>2231818</v>
      </c>
      <c r="V422" s="984">
        <f t="shared" si="160"/>
        <v>431818</v>
      </c>
      <c r="W422" s="985">
        <v>43571</v>
      </c>
      <c r="X422" s="981">
        <v>16018180</v>
      </c>
      <c r="Y422" s="993"/>
      <c r="Z422" s="981"/>
      <c r="AA422" s="981"/>
      <c r="AB422" s="986"/>
      <c r="AC422" s="986"/>
      <c r="AD422" s="987"/>
      <c r="AE422" s="988">
        <f t="shared" si="171"/>
        <v>16018180</v>
      </c>
      <c r="AF422" s="1083">
        <f t="shared" si="161"/>
        <v>0</v>
      </c>
      <c r="AG422" s="1087"/>
      <c r="AH422" s="444"/>
    </row>
    <row r="423" spans="1:34" ht="15" hidden="1" customHeight="1" x14ac:dyDescent="0.25">
      <c r="A423" s="989">
        <f t="shared" si="172"/>
        <v>5</v>
      </c>
      <c r="B423" s="970">
        <f t="shared" si="173"/>
        <v>43563</v>
      </c>
      <c r="C423" s="990">
        <f t="shared" si="174"/>
        <v>416</v>
      </c>
      <c r="D423" s="972" t="s">
        <v>89</v>
      </c>
      <c r="E423" s="973" t="s">
        <v>88</v>
      </c>
      <c r="F423" s="991">
        <v>5</v>
      </c>
      <c r="G423" s="975">
        <f t="shared" si="144"/>
        <v>6659090</v>
      </c>
      <c r="H423" s="976"/>
      <c r="I423" s="977">
        <f t="shared" si="145"/>
        <v>0</v>
      </c>
      <c r="J423" s="978">
        <v>4</v>
      </c>
      <c r="K423" s="977">
        <f t="shared" si="146"/>
        <v>8927272</v>
      </c>
      <c r="L423" s="979">
        <v>1</v>
      </c>
      <c r="M423" s="977">
        <f t="shared" si="147"/>
        <v>431818</v>
      </c>
      <c r="N423" s="992">
        <f t="shared" si="169"/>
        <v>10</v>
      </c>
      <c r="O423" s="844">
        <f t="shared" si="169"/>
        <v>16018180</v>
      </c>
      <c r="P423" s="981">
        <f t="shared" si="170"/>
        <v>400000</v>
      </c>
      <c r="Q423" s="983"/>
      <c r="R423" s="653"/>
      <c r="S423" s="984">
        <f t="shared" si="157"/>
        <v>1331818</v>
      </c>
      <c r="T423" s="984">
        <f t="shared" si="158"/>
        <v>1931818</v>
      </c>
      <c r="U423" s="984">
        <f t="shared" si="159"/>
        <v>2231818</v>
      </c>
      <c r="V423" s="984">
        <f t="shared" si="160"/>
        <v>431818</v>
      </c>
      <c r="W423" s="985">
        <v>43563</v>
      </c>
      <c r="X423" s="981">
        <v>16018180</v>
      </c>
      <c r="Y423" s="981"/>
      <c r="Z423" s="981"/>
      <c r="AA423" s="981"/>
      <c r="AB423" s="986"/>
      <c r="AC423" s="986"/>
      <c r="AD423" s="987"/>
      <c r="AE423" s="988">
        <f t="shared" si="171"/>
        <v>16018180</v>
      </c>
      <c r="AF423" s="1083">
        <f t="shared" si="161"/>
        <v>0</v>
      </c>
      <c r="AG423" s="1087"/>
      <c r="AH423" s="444"/>
    </row>
    <row r="424" spans="1:34" ht="15" hidden="1" customHeight="1" x14ac:dyDescent="0.25">
      <c r="A424" s="989">
        <f t="shared" si="172"/>
        <v>6</v>
      </c>
      <c r="B424" s="970">
        <f t="shared" si="173"/>
        <v>43563</v>
      </c>
      <c r="C424" s="990">
        <f t="shared" si="174"/>
        <v>417</v>
      </c>
      <c r="D424" s="972" t="s">
        <v>96</v>
      </c>
      <c r="E424" s="973" t="s">
        <v>88</v>
      </c>
      <c r="F424" s="991">
        <v>5</v>
      </c>
      <c r="G424" s="975">
        <f t="shared" si="144"/>
        <v>6659090</v>
      </c>
      <c r="H424" s="976"/>
      <c r="I424" s="977">
        <f t="shared" si="145"/>
        <v>0</v>
      </c>
      <c r="J424" s="978">
        <v>4</v>
      </c>
      <c r="K424" s="977">
        <f t="shared" si="146"/>
        <v>8927272</v>
      </c>
      <c r="L424" s="979">
        <v>1</v>
      </c>
      <c r="M424" s="977">
        <f t="shared" si="147"/>
        <v>431818</v>
      </c>
      <c r="N424" s="992">
        <f t="shared" si="169"/>
        <v>10</v>
      </c>
      <c r="O424" s="844">
        <f t="shared" si="169"/>
        <v>16018180</v>
      </c>
      <c r="P424" s="981">
        <f t="shared" si="170"/>
        <v>400000</v>
      </c>
      <c r="Q424" s="983"/>
      <c r="R424" s="653"/>
      <c r="S424" s="984">
        <f t="shared" si="157"/>
        <v>1331818</v>
      </c>
      <c r="T424" s="984">
        <f t="shared" si="158"/>
        <v>1931818</v>
      </c>
      <c r="U424" s="984">
        <f t="shared" si="159"/>
        <v>2231818</v>
      </c>
      <c r="V424" s="984">
        <f t="shared" si="160"/>
        <v>431818</v>
      </c>
      <c r="W424" s="985">
        <v>43571</v>
      </c>
      <c r="X424" s="981">
        <v>16018180</v>
      </c>
      <c r="Y424" s="985"/>
      <c r="Z424" s="981"/>
      <c r="AA424" s="981"/>
      <c r="AB424" s="986"/>
      <c r="AC424" s="986"/>
      <c r="AD424" s="987"/>
      <c r="AE424" s="988">
        <f t="shared" si="171"/>
        <v>16018180</v>
      </c>
      <c r="AF424" s="1083">
        <f t="shared" si="161"/>
        <v>0</v>
      </c>
      <c r="AG424" s="1087"/>
      <c r="AH424" s="444"/>
    </row>
    <row r="425" spans="1:34" ht="15" customHeight="1" x14ac:dyDescent="0.25">
      <c r="A425" s="989">
        <f t="shared" si="172"/>
        <v>7</v>
      </c>
      <c r="B425" s="970">
        <f t="shared" si="173"/>
        <v>43563</v>
      </c>
      <c r="C425" s="990">
        <f t="shared" si="174"/>
        <v>418</v>
      </c>
      <c r="D425" s="972" t="s">
        <v>177</v>
      </c>
      <c r="E425" s="973" t="s">
        <v>88</v>
      </c>
      <c r="F425" s="991">
        <v>3</v>
      </c>
      <c r="G425" s="975">
        <f t="shared" si="144"/>
        <v>3995454</v>
      </c>
      <c r="H425" s="976"/>
      <c r="I425" s="977">
        <f t="shared" si="145"/>
        <v>0</v>
      </c>
      <c r="J425" s="978">
        <v>2</v>
      </c>
      <c r="K425" s="977">
        <f t="shared" si="146"/>
        <v>4463636</v>
      </c>
      <c r="L425" s="979"/>
      <c r="M425" s="977">
        <f t="shared" si="147"/>
        <v>0</v>
      </c>
      <c r="N425" s="992">
        <f t="shared" si="169"/>
        <v>5</v>
      </c>
      <c r="O425" s="844">
        <f t="shared" si="169"/>
        <v>8459090</v>
      </c>
      <c r="P425" s="981">
        <f t="shared" si="170"/>
        <v>200000</v>
      </c>
      <c r="Q425" s="983"/>
      <c r="R425" s="653"/>
      <c r="S425" s="984">
        <f t="shared" si="157"/>
        <v>1331818</v>
      </c>
      <c r="T425" s="984">
        <f t="shared" si="158"/>
        <v>1931818</v>
      </c>
      <c r="U425" s="984">
        <f t="shared" si="159"/>
        <v>2231818</v>
      </c>
      <c r="V425" s="984">
        <f t="shared" si="160"/>
        <v>431818</v>
      </c>
      <c r="W425" s="985">
        <v>43570</v>
      </c>
      <c r="X425" s="981">
        <v>2500000</v>
      </c>
      <c r="Y425" s="985">
        <v>43571</v>
      </c>
      <c r="Z425" s="981">
        <v>2500000</v>
      </c>
      <c r="AA425" s="1027">
        <v>43579</v>
      </c>
      <c r="AB425" s="986">
        <v>3459000</v>
      </c>
      <c r="AC425" s="986"/>
      <c r="AD425" s="987"/>
      <c r="AE425" s="988">
        <f t="shared" si="171"/>
        <v>8459000</v>
      </c>
      <c r="AF425" s="1083">
        <f t="shared" si="161"/>
        <v>90</v>
      </c>
      <c r="AG425" s="1087"/>
      <c r="AH425" s="444"/>
    </row>
    <row r="426" spans="1:34" ht="15" hidden="1" customHeight="1" x14ac:dyDescent="0.25">
      <c r="A426" s="989">
        <f t="shared" si="172"/>
        <v>8</v>
      </c>
      <c r="B426" s="970">
        <f t="shared" si="173"/>
        <v>43563</v>
      </c>
      <c r="C426" s="1028">
        <f t="shared" si="174"/>
        <v>419</v>
      </c>
      <c r="D426" s="972" t="s">
        <v>199</v>
      </c>
      <c r="E426" s="973" t="s">
        <v>88</v>
      </c>
      <c r="F426" s="991">
        <v>3</v>
      </c>
      <c r="G426" s="975">
        <f t="shared" si="144"/>
        <v>3995454</v>
      </c>
      <c r="H426" s="976"/>
      <c r="I426" s="977">
        <f t="shared" si="145"/>
        <v>0</v>
      </c>
      <c r="J426" s="978">
        <v>1</v>
      </c>
      <c r="K426" s="977">
        <f t="shared" si="146"/>
        <v>2231818</v>
      </c>
      <c r="L426" s="979">
        <v>1</v>
      </c>
      <c r="M426" s="977">
        <f t="shared" si="147"/>
        <v>431818</v>
      </c>
      <c r="N426" s="992">
        <f t="shared" si="169"/>
        <v>5</v>
      </c>
      <c r="O426" s="844">
        <f t="shared" si="169"/>
        <v>6659090</v>
      </c>
      <c r="P426" s="981">
        <f t="shared" si="170"/>
        <v>200000</v>
      </c>
      <c r="Q426" s="983"/>
      <c r="R426" s="653"/>
      <c r="S426" s="984">
        <f t="shared" si="157"/>
        <v>1331818</v>
      </c>
      <c r="T426" s="984">
        <f t="shared" si="158"/>
        <v>1931818</v>
      </c>
      <c r="U426" s="984">
        <f t="shared" si="159"/>
        <v>2231818</v>
      </c>
      <c r="V426" s="984">
        <f t="shared" si="160"/>
        <v>431818</v>
      </c>
      <c r="W426" s="985">
        <v>43564</v>
      </c>
      <c r="X426" s="981">
        <v>4000000</v>
      </c>
      <c r="Y426" s="985">
        <v>43566</v>
      </c>
      <c r="Z426" s="981">
        <v>2659090</v>
      </c>
      <c r="AA426" s="981"/>
      <c r="AB426" s="986"/>
      <c r="AC426" s="986"/>
      <c r="AD426" s="987"/>
      <c r="AE426" s="988">
        <f t="shared" si="171"/>
        <v>6659090</v>
      </c>
      <c r="AF426" s="1083">
        <f t="shared" si="161"/>
        <v>0</v>
      </c>
      <c r="AG426" s="1087"/>
      <c r="AH426" s="444"/>
    </row>
    <row r="427" spans="1:34" ht="15" hidden="1" customHeight="1" x14ac:dyDescent="0.25">
      <c r="A427" s="989">
        <f t="shared" si="172"/>
        <v>9</v>
      </c>
      <c r="B427" s="970">
        <f t="shared" si="173"/>
        <v>43563</v>
      </c>
      <c r="C427" s="990">
        <f t="shared" si="174"/>
        <v>420</v>
      </c>
      <c r="D427" s="972" t="s">
        <v>37</v>
      </c>
      <c r="E427" s="973" t="s">
        <v>88</v>
      </c>
      <c r="F427" s="991">
        <v>5</v>
      </c>
      <c r="G427" s="975">
        <f t="shared" si="144"/>
        <v>6659090</v>
      </c>
      <c r="H427" s="976"/>
      <c r="I427" s="977">
        <f t="shared" si="145"/>
        <v>0</v>
      </c>
      <c r="J427" s="978">
        <v>3</v>
      </c>
      <c r="K427" s="977">
        <f t="shared" si="146"/>
        <v>6695454</v>
      </c>
      <c r="L427" s="979">
        <v>2</v>
      </c>
      <c r="M427" s="977">
        <f t="shared" si="147"/>
        <v>863636</v>
      </c>
      <c r="N427" s="992">
        <f t="shared" ref="N427:O442" si="175">+L427+J427+H427+F427</f>
        <v>10</v>
      </c>
      <c r="O427" s="844">
        <f t="shared" si="175"/>
        <v>14218180</v>
      </c>
      <c r="P427" s="981">
        <f t="shared" si="170"/>
        <v>400000</v>
      </c>
      <c r="Q427" s="983"/>
      <c r="R427" s="653"/>
      <c r="S427" s="984">
        <f t="shared" si="157"/>
        <v>1331818</v>
      </c>
      <c r="T427" s="984">
        <f t="shared" si="158"/>
        <v>1931818</v>
      </c>
      <c r="U427" s="984">
        <f t="shared" si="159"/>
        <v>2231818</v>
      </c>
      <c r="V427" s="984">
        <f t="shared" si="160"/>
        <v>431818</v>
      </c>
      <c r="W427" s="985">
        <v>43565</v>
      </c>
      <c r="X427" s="981">
        <v>14218180</v>
      </c>
      <c r="Y427" s="981"/>
      <c r="Z427" s="981"/>
      <c r="AA427" s="981"/>
      <c r="AB427" s="986"/>
      <c r="AC427" s="986"/>
      <c r="AD427" s="987"/>
      <c r="AE427" s="988">
        <f t="shared" si="171"/>
        <v>14218180</v>
      </c>
      <c r="AF427" s="1083">
        <f t="shared" si="161"/>
        <v>0</v>
      </c>
      <c r="AG427" s="987"/>
      <c r="AH427" s="444"/>
    </row>
    <row r="428" spans="1:34" ht="15" hidden="1" customHeight="1" thickBot="1" x14ac:dyDescent="0.3">
      <c r="A428" s="1029">
        <f t="shared" si="172"/>
        <v>10</v>
      </c>
      <c r="B428" s="1030">
        <f t="shared" si="173"/>
        <v>43563</v>
      </c>
      <c r="C428" s="1028">
        <f t="shared" si="174"/>
        <v>421</v>
      </c>
      <c r="D428" s="972" t="s">
        <v>90</v>
      </c>
      <c r="E428" s="1031" t="s">
        <v>88</v>
      </c>
      <c r="F428" s="991">
        <v>5</v>
      </c>
      <c r="G428" s="1032">
        <f t="shared" ref="G428:G438" si="176">F428*S428</f>
        <v>6659090</v>
      </c>
      <c r="H428" s="1033"/>
      <c r="I428" s="977">
        <f t="shared" ref="I428:I438" si="177">H428*T428</f>
        <v>0</v>
      </c>
      <c r="J428" s="978">
        <v>4</v>
      </c>
      <c r="K428" s="977">
        <f t="shared" ref="K428:K438" si="178">J428*U428</f>
        <v>8927272</v>
      </c>
      <c r="L428" s="979">
        <v>1</v>
      </c>
      <c r="M428" s="977">
        <f t="shared" ref="M428:M438" si="179">L428*V428</f>
        <v>431818</v>
      </c>
      <c r="N428" s="1034">
        <f t="shared" si="175"/>
        <v>10</v>
      </c>
      <c r="O428" s="844">
        <f t="shared" si="175"/>
        <v>16018180</v>
      </c>
      <c r="P428" s="1035">
        <f t="shared" si="170"/>
        <v>400000</v>
      </c>
      <c r="Q428" s="1036"/>
      <c r="R428" s="1037"/>
      <c r="S428" s="1038">
        <f t="shared" si="157"/>
        <v>1331818</v>
      </c>
      <c r="T428" s="1038">
        <f t="shared" si="158"/>
        <v>1931818</v>
      </c>
      <c r="U428" s="1038">
        <f t="shared" si="159"/>
        <v>2231818</v>
      </c>
      <c r="V428" s="1038">
        <f t="shared" si="160"/>
        <v>431818</v>
      </c>
      <c r="W428" s="1039">
        <v>43567</v>
      </c>
      <c r="X428" s="1035">
        <v>10000000</v>
      </c>
      <c r="Y428" s="1039">
        <v>43577</v>
      </c>
      <c r="Z428" s="1035">
        <v>6018180</v>
      </c>
      <c r="AA428" s="1035"/>
      <c r="AB428" s="1040"/>
      <c r="AC428" s="1040"/>
      <c r="AD428" s="1041"/>
      <c r="AE428" s="1042">
        <f t="shared" si="171"/>
        <v>16018180</v>
      </c>
      <c r="AF428" s="1084">
        <f t="shared" si="161"/>
        <v>0</v>
      </c>
      <c r="AG428" s="1088"/>
      <c r="AH428" s="444"/>
    </row>
    <row r="429" spans="1:34" ht="15" hidden="1" customHeight="1" x14ac:dyDescent="0.25">
      <c r="A429" s="969">
        <v>1</v>
      </c>
      <c r="B429" s="970">
        <v>43564</v>
      </c>
      <c r="C429" s="994">
        <v>422</v>
      </c>
      <c r="D429" s="972" t="s">
        <v>34</v>
      </c>
      <c r="E429" s="973" t="s">
        <v>31</v>
      </c>
      <c r="F429" s="991">
        <v>5</v>
      </c>
      <c r="G429" s="975">
        <f t="shared" si="176"/>
        <v>6659090</v>
      </c>
      <c r="H429" s="976">
        <v>1</v>
      </c>
      <c r="I429" s="977">
        <f t="shared" si="177"/>
        <v>1931818</v>
      </c>
      <c r="J429" s="978">
        <v>4</v>
      </c>
      <c r="K429" s="977">
        <f t="shared" si="178"/>
        <v>8927272</v>
      </c>
      <c r="L429" s="979"/>
      <c r="M429" s="977">
        <f t="shared" si="179"/>
        <v>0</v>
      </c>
      <c r="N429" s="980">
        <f t="shared" si="175"/>
        <v>10</v>
      </c>
      <c r="O429" s="844">
        <f t="shared" si="175"/>
        <v>17518180</v>
      </c>
      <c r="P429" s="981">
        <f t="shared" si="170"/>
        <v>400000</v>
      </c>
      <c r="Q429" s="983"/>
      <c r="R429" s="653"/>
      <c r="S429" s="984">
        <f t="shared" si="157"/>
        <v>1331818</v>
      </c>
      <c r="T429" s="984">
        <f t="shared" si="158"/>
        <v>1931818</v>
      </c>
      <c r="U429" s="984">
        <f t="shared" si="159"/>
        <v>2231818</v>
      </c>
      <c r="V429" s="984">
        <f t="shared" si="160"/>
        <v>431818</v>
      </c>
      <c r="W429" s="1027">
        <v>43565</v>
      </c>
      <c r="X429" s="981">
        <v>17518180</v>
      </c>
      <c r="Y429" s="985"/>
      <c r="Z429" s="981"/>
      <c r="AA429" s="981"/>
      <c r="AB429" s="986"/>
      <c r="AC429" s="986"/>
      <c r="AD429" s="987"/>
      <c r="AE429" s="988">
        <f>X429+Z429+AB429+AD429</f>
        <v>17518180</v>
      </c>
      <c r="AF429" s="1083">
        <f t="shared" si="161"/>
        <v>0</v>
      </c>
      <c r="AG429" s="987"/>
      <c r="AH429" s="444"/>
    </row>
    <row r="430" spans="1:34" ht="15" hidden="1" customHeight="1" x14ac:dyDescent="0.25">
      <c r="A430" s="989">
        <f>+A429+1</f>
        <v>2</v>
      </c>
      <c r="B430" s="970">
        <f>+B429</f>
        <v>43564</v>
      </c>
      <c r="C430" s="990">
        <f>+C429+1</f>
        <v>423</v>
      </c>
      <c r="D430" s="972" t="s">
        <v>93</v>
      </c>
      <c r="E430" s="973" t="s">
        <v>31</v>
      </c>
      <c r="F430" s="991">
        <v>5</v>
      </c>
      <c r="G430" s="975">
        <f t="shared" si="176"/>
        <v>6659090</v>
      </c>
      <c r="H430" s="976">
        <v>1</v>
      </c>
      <c r="I430" s="977">
        <f t="shared" si="177"/>
        <v>1931818</v>
      </c>
      <c r="J430" s="978">
        <v>4</v>
      </c>
      <c r="K430" s="977">
        <f t="shared" si="178"/>
        <v>8927272</v>
      </c>
      <c r="L430" s="979"/>
      <c r="M430" s="977">
        <f t="shared" si="179"/>
        <v>0</v>
      </c>
      <c r="N430" s="992">
        <f t="shared" si="175"/>
        <v>10</v>
      </c>
      <c r="O430" s="844">
        <f t="shared" si="175"/>
        <v>17518180</v>
      </c>
      <c r="P430" s="981">
        <f t="shared" si="170"/>
        <v>400000</v>
      </c>
      <c r="Q430" s="983"/>
      <c r="R430" s="653"/>
      <c r="S430" s="984">
        <f t="shared" si="157"/>
        <v>1331818</v>
      </c>
      <c r="T430" s="984">
        <f t="shared" si="158"/>
        <v>1931818</v>
      </c>
      <c r="U430" s="984">
        <f t="shared" si="159"/>
        <v>2231818</v>
      </c>
      <c r="V430" s="984">
        <f t="shared" si="160"/>
        <v>431818</v>
      </c>
      <c r="W430" s="1027">
        <v>43572</v>
      </c>
      <c r="X430" s="981">
        <v>17518180</v>
      </c>
      <c r="Y430" s="985"/>
      <c r="Z430" s="981"/>
      <c r="AA430" s="981"/>
      <c r="AB430" s="986"/>
      <c r="AC430" s="986"/>
      <c r="AD430" s="987"/>
      <c r="AE430" s="988">
        <f t="shared" ref="AE430:AE438" si="180">X430+Z430+AB430+AD430</f>
        <v>17518180</v>
      </c>
      <c r="AF430" s="1083">
        <f t="shared" si="161"/>
        <v>0</v>
      </c>
      <c r="AG430" s="987"/>
      <c r="AH430" s="444"/>
    </row>
    <row r="431" spans="1:34" ht="15" hidden="1" customHeight="1" x14ac:dyDescent="0.25">
      <c r="A431" s="989">
        <f t="shared" ref="A431:A438" si="181">+A430+1</f>
        <v>3</v>
      </c>
      <c r="B431" s="970">
        <f t="shared" ref="B431:B438" si="182">+B430</f>
        <v>43564</v>
      </c>
      <c r="C431" s="990">
        <f t="shared" ref="C431:C438" si="183">+C430+1</f>
        <v>424</v>
      </c>
      <c r="D431" s="972" t="s">
        <v>32</v>
      </c>
      <c r="E431" s="973" t="s">
        <v>31</v>
      </c>
      <c r="F431" s="991">
        <v>5</v>
      </c>
      <c r="G431" s="975">
        <f t="shared" si="176"/>
        <v>6659090</v>
      </c>
      <c r="H431" s="976"/>
      <c r="I431" s="977">
        <f t="shared" si="177"/>
        <v>0</v>
      </c>
      <c r="J431" s="978">
        <v>4</v>
      </c>
      <c r="K431" s="977">
        <f t="shared" si="178"/>
        <v>8927272</v>
      </c>
      <c r="L431" s="979">
        <v>1</v>
      </c>
      <c r="M431" s="977">
        <f t="shared" si="179"/>
        <v>431818</v>
      </c>
      <c r="N431" s="992">
        <f t="shared" si="175"/>
        <v>10</v>
      </c>
      <c r="O431" s="844">
        <f t="shared" si="175"/>
        <v>16018180</v>
      </c>
      <c r="P431" s="981">
        <f t="shared" si="170"/>
        <v>400000</v>
      </c>
      <c r="Q431" s="983"/>
      <c r="R431" s="653"/>
      <c r="S431" s="984">
        <f t="shared" si="157"/>
        <v>1331818</v>
      </c>
      <c r="T431" s="984">
        <f t="shared" si="158"/>
        <v>1931818</v>
      </c>
      <c r="U431" s="984">
        <f t="shared" si="159"/>
        <v>2231818</v>
      </c>
      <c r="V431" s="984">
        <f t="shared" si="160"/>
        <v>431818</v>
      </c>
      <c r="W431" s="1027">
        <v>43566</v>
      </c>
      <c r="X431" s="981">
        <v>12018180</v>
      </c>
      <c r="Y431" s="1027">
        <v>43572</v>
      </c>
      <c r="Z431" s="981">
        <v>4000000</v>
      </c>
      <c r="AA431" s="981"/>
      <c r="AB431" s="986"/>
      <c r="AC431" s="986"/>
      <c r="AD431" s="987"/>
      <c r="AE431" s="988">
        <f t="shared" si="180"/>
        <v>16018180</v>
      </c>
      <c r="AF431" s="1083">
        <f t="shared" si="161"/>
        <v>0</v>
      </c>
      <c r="AG431" s="1087"/>
      <c r="AH431" s="444"/>
    </row>
    <row r="432" spans="1:34" ht="15" hidden="1" customHeight="1" x14ac:dyDescent="0.25">
      <c r="A432" s="989">
        <f t="shared" si="181"/>
        <v>4</v>
      </c>
      <c r="B432" s="970">
        <f t="shared" si="182"/>
        <v>43564</v>
      </c>
      <c r="C432" s="990">
        <f t="shared" si="183"/>
        <v>425</v>
      </c>
      <c r="D432" s="972" t="s">
        <v>102</v>
      </c>
      <c r="E432" s="973" t="s">
        <v>88</v>
      </c>
      <c r="F432" s="991">
        <v>5</v>
      </c>
      <c r="G432" s="975">
        <f t="shared" si="176"/>
        <v>6659090</v>
      </c>
      <c r="H432" s="976"/>
      <c r="I432" s="977">
        <f t="shared" si="177"/>
        <v>0</v>
      </c>
      <c r="J432" s="978">
        <v>4</v>
      </c>
      <c r="K432" s="977">
        <f t="shared" si="178"/>
        <v>8927272</v>
      </c>
      <c r="L432" s="979">
        <v>1</v>
      </c>
      <c r="M432" s="977">
        <f t="shared" si="179"/>
        <v>431818</v>
      </c>
      <c r="N432" s="992">
        <f t="shared" si="175"/>
        <v>10</v>
      </c>
      <c r="O432" s="844">
        <f t="shared" si="175"/>
        <v>16018180</v>
      </c>
      <c r="P432" s="981">
        <f t="shared" si="170"/>
        <v>400000</v>
      </c>
      <c r="Q432" s="983"/>
      <c r="R432" s="653"/>
      <c r="S432" s="984">
        <f t="shared" si="157"/>
        <v>1331818</v>
      </c>
      <c r="T432" s="984">
        <f t="shared" si="158"/>
        <v>1931818</v>
      </c>
      <c r="U432" s="984">
        <f t="shared" si="159"/>
        <v>2231818</v>
      </c>
      <c r="V432" s="984">
        <f t="shared" si="160"/>
        <v>431818</v>
      </c>
      <c r="W432" s="1027">
        <v>43565</v>
      </c>
      <c r="X432" s="981">
        <v>16018180</v>
      </c>
      <c r="Y432" s="993"/>
      <c r="Z432" s="981"/>
      <c r="AA432" s="981"/>
      <c r="AB432" s="986"/>
      <c r="AC432" s="986"/>
      <c r="AD432" s="987"/>
      <c r="AE432" s="988">
        <f t="shared" si="180"/>
        <v>16018180</v>
      </c>
      <c r="AF432" s="1083">
        <f t="shared" si="161"/>
        <v>0</v>
      </c>
      <c r="AG432" s="987"/>
      <c r="AH432" s="444"/>
    </row>
    <row r="433" spans="1:34" ht="15" hidden="1" customHeight="1" x14ac:dyDescent="0.25">
      <c r="A433" s="989">
        <f t="shared" si="181"/>
        <v>5</v>
      </c>
      <c r="B433" s="970">
        <f t="shared" si="182"/>
        <v>43564</v>
      </c>
      <c r="C433" s="990">
        <f t="shared" si="183"/>
        <v>426</v>
      </c>
      <c r="D433" s="972" t="s">
        <v>55</v>
      </c>
      <c r="E433" s="973" t="s">
        <v>88</v>
      </c>
      <c r="F433" s="991">
        <v>5</v>
      </c>
      <c r="G433" s="975">
        <f t="shared" si="176"/>
        <v>6659090</v>
      </c>
      <c r="H433" s="976"/>
      <c r="I433" s="977">
        <f t="shared" si="177"/>
        <v>0</v>
      </c>
      <c r="J433" s="978">
        <v>4</v>
      </c>
      <c r="K433" s="977">
        <f t="shared" si="178"/>
        <v>8927272</v>
      </c>
      <c r="L433" s="979">
        <v>1</v>
      </c>
      <c r="M433" s="977">
        <f t="shared" si="179"/>
        <v>431818</v>
      </c>
      <c r="N433" s="992">
        <f t="shared" si="175"/>
        <v>10</v>
      </c>
      <c r="O433" s="844">
        <f t="shared" si="175"/>
        <v>16018180</v>
      </c>
      <c r="P433" s="981">
        <f t="shared" si="170"/>
        <v>400000</v>
      </c>
      <c r="Q433" s="983"/>
      <c r="R433" s="653"/>
      <c r="S433" s="984">
        <f t="shared" si="157"/>
        <v>1331818</v>
      </c>
      <c r="T433" s="984">
        <f t="shared" si="158"/>
        <v>1931818</v>
      </c>
      <c r="U433" s="984">
        <f t="shared" si="159"/>
        <v>2231818</v>
      </c>
      <c r="V433" s="984">
        <f t="shared" si="160"/>
        <v>431818</v>
      </c>
      <c r="W433" s="1027">
        <v>43571</v>
      </c>
      <c r="X433" s="981">
        <v>16018180</v>
      </c>
      <c r="Y433" s="981"/>
      <c r="Z433" s="981"/>
      <c r="AA433" s="981"/>
      <c r="AB433" s="986"/>
      <c r="AC433" s="986"/>
      <c r="AD433" s="987"/>
      <c r="AE433" s="988">
        <f t="shared" si="180"/>
        <v>16018180</v>
      </c>
      <c r="AF433" s="1083">
        <f t="shared" si="161"/>
        <v>0</v>
      </c>
      <c r="AG433" s="1087"/>
      <c r="AH433" s="444"/>
    </row>
    <row r="434" spans="1:34" ht="15" hidden="1" customHeight="1" x14ac:dyDescent="0.25">
      <c r="A434" s="989">
        <f t="shared" si="181"/>
        <v>6</v>
      </c>
      <c r="B434" s="970">
        <f t="shared" si="182"/>
        <v>43564</v>
      </c>
      <c r="C434" s="990">
        <f t="shared" si="183"/>
        <v>427</v>
      </c>
      <c r="D434" s="972" t="s">
        <v>70</v>
      </c>
      <c r="E434" s="973" t="s">
        <v>57</v>
      </c>
      <c r="F434" s="991">
        <v>3</v>
      </c>
      <c r="G434" s="975">
        <f t="shared" si="176"/>
        <v>3995454</v>
      </c>
      <c r="H434" s="976"/>
      <c r="I434" s="977">
        <f t="shared" si="177"/>
        <v>0</v>
      </c>
      <c r="J434" s="978">
        <v>2</v>
      </c>
      <c r="K434" s="977">
        <f t="shared" si="178"/>
        <v>4463636</v>
      </c>
      <c r="L434" s="979"/>
      <c r="M434" s="977">
        <f t="shared" si="179"/>
        <v>0</v>
      </c>
      <c r="N434" s="992">
        <f t="shared" si="175"/>
        <v>5</v>
      </c>
      <c r="O434" s="844">
        <f t="shared" si="175"/>
        <v>8459090</v>
      </c>
      <c r="P434" s="981">
        <f t="shared" si="170"/>
        <v>200000</v>
      </c>
      <c r="Q434" s="983"/>
      <c r="R434" s="653"/>
      <c r="S434" s="984">
        <f t="shared" si="157"/>
        <v>1331818</v>
      </c>
      <c r="T434" s="984">
        <f t="shared" si="158"/>
        <v>1931818</v>
      </c>
      <c r="U434" s="984">
        <f t="shared" si="159"/>
        <v>2231818</v>
      </c>
      <c r="V434" s="984">
        <f t="shared" si="160"/>
        <v>431818</v>
      </c>
      <c r="W434" s="1027">
        <v>43565</v>
      </c>
      <c r="X434" s="981">
        <v>8459090</v>
      </c>
      <c r="Y434" s="985"/>
      <c r="Z434" s="981"/>
      <c r="AA434" s="981"/>
      <c r="AB434" s="986"/>
      <c r="AC434" s="986"/>
      <c r="AD434" s="987"/>
      <c r="AE434" s="988">
        <f t="shared" si="180"/>
        <v>8459090</v>
      </c>
      <c r="AF434" s="1083">
        <f t="shared" si="161"/>
        <v>0</v>
      </c>
      <c r="AG434" s="987"/>
      <c r="AH434" s="444"/>
    </row>
    <row r="435" spans="1:34" ht="15" hidden="1" customHeight="1" x14ac:dyDescent="0.25">
      <c r="A435" s="989">
        <f t="shared" si="181"/>
        <v>7</v>
      </c>
      <c r="B435" s="970">
        <f t="shared" si="182"/>
        <v>43564</v>
      </c>
      <c r="C435" s="990">
        <f t="shared" si="183"/>
        <v>428</v>
      </c>
      <c r="D435" s="972" t="s">
        <v>71</v>
      </c>
      <c r="E435" s="973" t="s">
        <v>57</v>
      </c>
      <c r="F435" s="991">
        <v>3</v>
      </c>
      <c r="G435" s="975">
        <f t="shared" si="176"/>
        <v>3995454</v>
      </c>
      <c r="H435" s="976"/>
      <c r="I435" s="977">
        <f t="shared" si="177"/>
        <v>0</v>
      </c>
      <c r="J435" s="978">
        <v>2</v>
      </c>
      <c r="K435" s="977">
        <f t="shared" si="178"/>
        <v>4463636</v>
      </c>
      <c r="L435" s="979"/>
      <c r="M435" s="977">
        <f t="shared" si="179"/>
        <v>0</v>
      </c>
      <c r="N435" s="992">
        <f t="shared" si="175"/>
        <v>5</v>
      </c>
      <c r="O435" s="844">
        <f t="shared" si="175"/>
        <v>8459090</v>
      </c>
      <c r="P435" s="981">
        <f t="shared" si="170"/>
        <v>200000</v>
      </c>
      <c r="Q435" s="983"/>
      <c r="R435" s="653"/>
      <c r="S435" s="984">
        <f t="shared" si="157"/>
        <v>1331818</v>
      </c>
      <c r="T435" s="984">
        <f t="shared" si="158"/>
        <v>1931818</v>
      </c>
      <c r="U435" s="984">
        <f t="shared" si="159"/>
        <v>2231818</v>
      </c>
      <c r="V435" s="984">
        <f t="shared" si="160"/>
        <v>431818</v>
      </c>
      <c r="W435" s="1027">
        <v>43565</v>
      </c>
      <c r="X435" s="981">
        <v>8459090</v>
      </c>
      <c r="Y435" s="981"/>
      <c r="Z435" s="981"/>
      <c r="AA435" s="981"/>
      <c r="AB435" s="986"/>
      <c r="AC435" s="986"/>
      <c r="AD435" s="987"/>
      <c r="AE435" s="988">
        <f t="shared" si="180"/>
        <v>8459090</v>
      </c>
      <c r="AF435" s="1083">
        <f t="shared" si="161"/>
        <v>0</v>
      </c>
      <c r="AG435" s="987"/>
      <c r="AH435" s="444"/>
    </row>
    <row r="436" spans="1:34" ht="15" hidden="1" customHeight="1" x14ac:dyDescent="0.25">
      <c r="A436" s="989">
        <f t="shared" si="181"/>
        <v>8</v>
      </c>
      <c r="B436" s="970">
        <f t="shared" si="182"/>
        <v>43564</v>
      </c>
      <c r="C436" s="990">
        <f t="shared" si="183"/>
        <v>429</v>
      </c>
      <c r="D436" s="972" t="s">
        <v>74</v>
      </c>
      <c r="E436" s="973" t="s">
        <v>57</v>
      </c>
      <c r="F436" s="991">
        <v>3</v>
      </c>
      <c r="G436" s="975">
        <f t="shared" si="176"/>
        <v>3995454</v>
      </c>
      <c r="H436" s="976"/>
      <c r="I436" s="977">
        <f t="shared" si="177"/>
        <v>0</v>
      </c>
      <c r="J436" s="978">
        <v>2</v>
      </c>
      <c r="K436" s="977">
        <f t="shared" si="178"/>
        <v>4463636</v>
      </c>
      <c r="L436" s="979">
        <v>1</v>
      </c>
      <c r="M436" s="977">
        <f t="shared" si="179"/>
        <v>431818</v>
      </c>
      <c r="N436" s="992">
        <f t="shared" si="175"/>
        <v>6</v>
      </c>
      <c r="O436" s="844">
        <f t="shared" si="175"/>
        <v>8890908</v>
      </c>
      <c r="P436" s="981">
        <f t="shared" si="170"/>
        <v>240000</v>
      </c>
      <c r="Q436" s="983"/>
      <c r="R436" s="653"/>
      <c r="S436" s="984">
        <f t="shared" si="157"/>
        <v>1331818</v>
      </c>
      <c r="T436" s="984">
        <f t="shared" si="158"/>
        <v>1931818</v>
      </c>
      <c r="U436" s="984">
        <f t="shared" si="159"/>
        <v>2231818</v>
      </c>
      <c r="V436" s="984">
        <f t="shared" si="160"/>
        <v>431818</v>
      </c>
      <c r="W436" s="1027">
        <v>43566</v>
      </c>
      <c r="X436" s="981">
        <v>7000000</v>
      </c>
      <c r="Y436" s="1027">
        <v>43566</v>
      </c>
      <c r="Z436" s="981">
        <v>1890908</v>
      </c>
      <c r="AA436" s="981"/>
      <c r="AB436" s="986"/>
      <c r="AC436" s="986"/>
      <c r="AD436" s="987"/>
      <c r="AE436" s="988">
        <f t="shared" si="180"/>
        <v>8890908</v>
      </c>
      <c r="AF436" s="1083">
        <f t="shared" si="161"/>
        <v>0</v>
      </c>
      <c r="AG436" s="987"/>
      <c r="AH436" s="444"/>
    </row>
    <row r="437" spans="1:34" ht="15" customHeight="1" x14ac:dyDescent="0.25">
      <c r="A437" s="989">
        <f t="shared" si="181"/>
        <v>9</v>
      </c>
      <c r="B437" s="970">
        <f t="shared" si="182"/>
        <v>43564</v>
      </c>
      <c r="C437" s="990">
        <f t="shared" si="183"/>
        <v>430</v>
      </c>
      <c r="D437" s="972" t="s">
        <v>75</v>
      </c>
      <c r="E437" s="973" t="s">
        <v>57</v>
      </c>
      <c r="F437" s="991">
        <v>2</v>
      </c>
      <c r="G437" s="975">
        <f t="shared" si="176"/>
        <v>2663636</v>
      </c>
      <c r="H437" s="976">
        <v>1</v>
      </c>
      <c r="I437" s="977">
        <f t="shared" si="177"/>
        <v>1931818</v>
      </c>
      <c r="J437" s="978">
        <v>2</v>
      </c>
      <c r="K437" s="977">
        <f t="shared" si="178"/>
        <v>4463636</v>
      </c>
      <c r="L437" s="979"/>
      <c r="M437" s="977">
        <f t="shared" si="179"/>
        <v>0</v>
      </c>
      <c r="N437" s="992">
        <f t="shared" si="175"/>
        <v>5</v>
      </c>
      <c r="O437" s="844">
        <f t="shared" si="175"/>
        <v>9059090</v>
      </c>
      <c r="P437" s="981">
        <f t="shared" si="170"/>
        <v>200000</v>
      </c>
      <c r="Q437" s="983"/>
      <c r="R437" s="653"/>
      <c r="S437" s="984">
        <f t="shared" si="157"/>
        <v>1331818</v>
      </c>
      <c r="T437" s="984">
        <f t="shared" si="158"/>
        <v>1931818</v>
      </c>
      <c r="U437" s="984">
        <f t="shared" si="159"/>
        <v>2231818</v>
      </c>
      <c r="V437" s="984">
        <f t="shared" si="160"/>
        <v>431818</v>
      </c>
      <c r="W437" s="1027">
        <v>43566</v>
      </c>
      <c r="X437" s="981">
        <v>4060000</v>
      </c>
      <c r="Y437" s="1043" t="s">
        <v>269</v>
      </c>
      <c r="Z437" s="981">
        <v>5000000</v>
      </c>
      <c r="AA437" s="981"/>
      <c r="AB437" s="986"/>
      <c r="AC437" s="986"/>
      <c r="AD437" s="987"/>
      <c r="AE437" s="988">
        <f t="shared" si="180"/>
        <v>9060000</v>
      </c>
      <c r="AF437" s="1083">
        <f t="shared" si="161"/>
        <v>-910</v>
      </c>
      <c r="AG437" s="1087"/>
      <c r="AH437" s="444"/>
    </row>
    <row r="438" spans="1:34" ht="15" hidden="1" customHeight="1" thickBot="1" x14ac:dyDescent="0.3">
      <c r="A438" s="989">
        <f t="shared" si="181"/>
        <v>10</v>
      </c>
      <c r="B438" s="970">
        <f t="shared" si="182"/>
        <v>43564</v>
      </c>
      <c r="C438" s="990">
        <f t="shared" si="183"/>
        <v>431</v>
      </c>
      <c r="D438" s="972" t="s">
        <v>48</v>
      </c>
      <c r="E438" s="973" t="s">
        <v>43</v>
      </c>
      <c r="F438" s="991">
        <v>5</v>
      </c>
      <c r="G438" s="975">
        <f t="shared" si="176"/>
        <v>6659090</v>
      </c>
      <c r="H438" s="976"/>
      <c r="I438" s="977">
        <f t="shared" si="177"/>
        <v>0</v>
      </c>
      <c r="J438" s="978">
        <v>4</v>
      </c>
      <c r="K438" s="977">
        <f t="shared" si="178"/>
        <v>8927272</v>
      </c>
      <c r="L438" s="979">
        <v>1</v>
      </c>
      <c r="M438" s="977">
        <f t="shared" si="179"/>
        <v>431818</v>
      </c>
      <c r="N438" s="992">
        <f t="shared" si="175"/>
        <v>10</v>
      </c>
      <c r="O438" s="844">
        <f t="shared" si="175"/>
        <v>16018180</v>
      </c>
      <c r="P438" s="981">
        <f t="shared" si="170"/>
        <v>400000</v>
      </c>
      <c r="Q438" s="983"/>
      <c r="R438" s="653"/>
      <c r="S438" s="984">
        <f t="shared" si="157"/>
        <v>1331818</v>
      </c>
      <c r="T438" s="984">
        <f t="shared" si="158"/>
        <v>1931818</v>
      </c>
      <c r="U438" s="984">
        <f t="shared" si="159"/>
        <v>2231818</v>
      </c>
      <c r="V438" s="984">
        <f t="shared" si="160"/>
        <v>431818</v>
      </c>
      <c r="W438" s="1027">
        <v>43565</v>
      </c>
      <c r="X438" s="981">
        <v>16018180</v>
      </c>
      <c r="Y438" s="981"/>
      <c r="Z438" s="981"/>
      <c r="AA438" s="981"/>
      <c r="AB438" s="986"/>
      <c r="AC438" s="986"/>
      <c r="AD438" s="987"/>
      <c r="AE438" s="988">
        <f t="shared" si="180"/>
        <v>16018180</v>
      </c>
      <c r="AF438" s="1083">
        <f t="shared" si="161"/>
        <v>0</v>
      </c>
      <c r="AG438" s="1087"/>
      <c r="AH438" s="444"/>
    </row>
    <row r="439" spans="1:34" ht="15" hidden="1" customHeight="1" x14ac:dyDescent="0.25">
      <c r="A439" s="969">
        <v>1</v>
      </c>
      <c r="B439" s="970">
        <v>43565</v>
      </c>
      <c r="C439" s="994">
        <v>432</v>
      </c>
      <c r="D439" s="972" t="s">
        <v>45</v>
      </c>
      <c r="E439" s="973" t="s">
        <v>43</v>
      </c>
      <c r="F439" s="974">
        <v>5</v>
      </c>
      <c r="G439" s="975">
        <f t="shared" ref="G439:G460" si="184">+F439*S439</f>
        <v>6659090</v>
      </c>
      <c r="H439" s="976"/>
      <c r="I439" s="977">
        <f>H439*X439</f>
        <v>0</v>
      </c>
      <c r="J439" s="978">
        <v>4</v>
      </c>
      <c r="K439" s="977">
        <f t="shared" ref="K439:K460" si="185">+J439*U439</f>
        <v>8927272</v>
      </c>
      <c r="L439" s="979">
        <v>1</v>
      </c>
      <c r="M439" s="977">
        <f t="shared" ref="M439:M460" si="186">+L439*V439</f>
        <v>431818</v>
      </c>
      <c r="N439" s="980">
        <f t="shared" si="175"/>
        <v>10</v>
      </c>
      <c r="O439" s="844">
        <f t="shared" si="175"/>
        <v>16018180</v>
      </c>
      <c r="P439" s="981">
        <f t="shared" si="170"/>
        <v>400000</v>
      </c>
      <c r="Q439" s="983"/>
      <c r="R439" s="653"/>
      <c r="S439" s="984">
        <f t="shared" si="157"/>
        <v>1331818</v>
      </c>
      <c r="T439" s="984">
        <f t="shared" si="158"/>
        <v>1931818</v>
      </c>
      <c r="U439" s="984">
        <f t="shared" si="159"/>
        <v>2231818</v>
      </c>
      <c r="V439" s="984">
        <f t="shared" si="160"/>
        <v>431818</v>
      </c>
      <c r="W439" s="1027">
        <v>43566</v>
      </c>
      <c r="X439" s="981">
        <v>16018180</v>
      </c>
      <c r="Y439" s="985"/>
      <c r="Z439" s="981"/>
      <c r="AA439" s="981"/>
      <c r="AB439" s="986"/>
      <c r="AC439" s="986"/>
      <c r="AD439" s="987"/>
      <c r="AE439" s="988">
        <f>X439+Z439+AB439+AD439</f>
        <v>16018180</v>
      </c>
      <c r="AF439" s="1083">
        <f t="shared" si="161"/>
        <v>0</v>
      </c>
      <c r="AG439" s="987"/>
      <c r="AH439" s="444"/>
    </row>
    <row r="440" spans="1:34" ht="15" hidden="1" customHeight="1" x14ac:dyDescent="0.25">
      <c r="A440" s="989">
        <f>+A439+1</f>
        <v>2</v>
      </c>
      <c r="B440" s="970">
        <v>43565</v>
      </c>
      <c r="C440" s="994">
        <f>+C439+1</f>
        <v>433</v>
      </c>
      <c r="D440" s="996" t="s">
        <v>42</v>
      </c>
      <c r="E440" s="1044" t="s">
        <v>43</v>
      </c>
      <c r="F440" s="974">
        <v>5</v>
      </c>
      <c r="G440" s="975">
        <f t="shared" si="184"/>
        <v>6659090</v>
      </c>
      <c r="H440" s="976"/>
      <c r="I440" s="977">
        <f>H440*X440</f>
        <v>0</v>
      </c>
      <c r="J440" s="978">
        <v>4</v>
      </c>
      <c r="K440" s="977">
        <f t="shared" si="185"/>
        <v>8927272</v>
      </c>
      <c r="L440" s="979">
        <v>1</v>
      </c>
      <c r="M440" s="977">
        <f t="shared" si="186"/>
        <v>431818</v>
      </c>
      <c r="N440" s="992">
        <f t="shared" si="175"/>
        <v>10</v>
      </c>
      <c r="O440" s="844">
        <f t="shared" si="175"/>
        <v>16018180</v>
      </c>
      <c r="P440" s="981">
        <f t="shared" si="170"/>
        <v>400000</v>
      </c>
      <c r="Q440" s="983"/>
      <c r="R440" s="653"/>
      <c r="S440" s="984">
        <f t="shared" si="157"/>
        <v>1331818</v>
      </c>
      <c r="T440" s="984">
        <f t="shared" si="158"/>
        <v>1931818</v>
      </c>
      <c r="U440" s="984">
        <f t="shared" si="159"/>
        <v>2231818</v>
      </c>
      <c r="V440" s="984">
        <f t="shared" si="160"/>
        <v>431818</v>
      </c>
      <c r="W440" s="1027">
        <v>43566</v>
      </c>
      <c r="X440" s="981">
        <v>18180</v>
      </c>
      <c r="Y440" s="1027">
        <v>43579</v>
      </c>
      <c r="Z440" s="981">
        <v>16000000</v>
      </c>
      <c r="AA440" s="981"/>
      <c r="AB440" s="986"/>
      <c r="AC440" s="986"/>
      <c r="AD440" s="987"/>
      <c r="AE440" s="988">
        <f t="shared" ref="AE440:AE449" si="187">X440+Z440+AB440+AD440</f>
        <v>16018180</v>
      </c>
      <c r="AF440" s="1083">
        <f t="shared" si="161"/>
        <v>0</v>
      </c>
      <c r="AG440" s="987"/>
      <c r="AH440" s="444"/>
    </row>
    <row r="441" spans="1:34" ht="15" hidden="1" customHeight="1" x14ac:dyDescent="0.25">
      <c r="A441" s="989">
        <f>+A440+1</f>
        <v>3</v>
      </c>
      <c r="B441" s="970">
        <v>43565</v>
      </c>
      <c r="C441" s="994">
        <f t="shared" ref="C441:C446" si="188">+C440+1</f>
        <v>434</v>
      </c>
      <c r="D441" s="996" t="s">
        <v>47</v>
      </c>
      <c r="E441" s="1044" t="s">
        <v>43</v>
      </c>
      <c r="F441" s="991">
        <v>5</v>
      </c>
      <c r="G441" s="975">
        <f t="shared" si="184"/>
        <v>6659090</v>
      </c>
      <c r="H441" s="976"/>
      <c r="I441" s="977">
        <f>H441*X441</f>
        <v>0</v>
      </c>
      <c r="J441" s="978">
        <v>4</v>
      </c>
      <c r="K441" s="977">
        <f t="shared" si="185"/>
        <v>8927272</v>
      </c>
      <c r="L441" s="979">
        <v>1</v>
      </c>
      <c r="M441" s="977">
        <f t="shared" si="186"/>
        <v>431818</v>
      </c>
      <c r="N441" s="992">
        <f t="shared" si="175"/>
        <v>10</v>
      </c>
      <c r="O441" s="844">
        <f t="shared" si="175"/>
        <v>16018180</v>
      </c>
      <c r="P441" s="981">
        <f t="shared" si="170"/>
        <v>400000</v>
      </c>
      <c r="Q441" s="983"/>
      <c r="R441" s="653"/>
      <c r="S441" s="984">
        <f t="shared" si="157"/>
        <v>1331818</v>
      </c>
      <c r="T441" s="984">
        <f t="shared" si="158"/>
        <v>1931818</v>
      </c>
      <c r="U441" s="984">
        <f t="shared" si="159"/>
        <v>2231818</v>
      </c>
      <c r="V441" s="984">
        <f t="shared" si="160"/>
        <v>431818</v>
      </c>
      <c r="W441" s="1027">
        <v>43567</v>
      </c>
      <c r="X441" s="981">
        <v>10018180</v>
      </c>
      <c r="Y441" s="1027">
        <v>43577</v>
      </c>
      <c r="Z441" s="981">
        <v>6000000</v>
      </c>
      <c r="AA441" s="981"/>
      <c r="AB441" s="986"/>
      <c r="AC441" s="986"/>
      <c r="AD441" s="987"/>
      <c r="AE441" s="988">
        <f t="shared" si="187"/>
        <v>16018180</v>
      </c>
      <c r="AF441" s="1083">
        <f t="shared" si="161"/>
        <v>0</v>
      </c>
      <c r="AG441" s="1087"/>
      <c r="AH441" s="444"/>
    </row>
    <row r="442" spans="1:34" ht="15" hidden="1" customHeight="1" x14ac:dyDescent="0.25">
      <c r="A442" s="1045">
        <f t="shared" ref="A442:A449" si="189">+A441+1</f>
        <v>4</v>
      </c>
      <c r="B442" s="970">
        <v>43565</v>
      </c>
      <c r="C442" s="994">
        <f t="shared" si="188"/>
        <v>435</v>
      </c>
      <c r="D442" s="1046" t="s">
        <v>100</v>
      </c>
      <c r="E442" s="1044" t="s">
        <v>88</v>
      </c>
      <c r="F442" s="1047">
        <v>5</v>
      </c>
      <c r="G442" s="975">
        <f t="shared" si="184"/>
        <v>6659090</v>
      </c>
      <c r="H442" s="1048"/>
      <c r="I442" s="1049">
        <f>H442*X442</f>
        <v>0</v>
      </c>
      <c r="J442" s="1050">
        <v>4</v>
      </c>
      <c r="K442" s="977">
        <f t="shared" si="185"/>
        <v>8927272</v>
      </c>
      <c r="L442" s="1051">
        <v>1</v>
      </c>
      <c r="M442" s="977">
        <f t="shared" si="186"/>
        <v>431818</v>
      </c>
      <c r="N442" s="1052">
        <f t="shared" si="175"/>
        <v>10</v>
      </c>
      <c r="O442" s="844">
        <f t="shared" si="175"/>
        <v>16018180</v>
      </c>
      <c r="P442" s="1053">
        <f t="shared" si="170"/>
        <v>400000</v>
      </c>
      <c r="Q442" s="1054"/>
      <c r="R442" s="691"/>
      <c r="S442" s="1055">
        <f t="shared" si="157"/>
        <v>1331818</v>
      </c>
      <c r="T442" s="1055">
        <f t="shared" si="158"/>
        <v>1931818</v>
      </c>
      <c r="U442" s="1055">
        <f t="shared" si="159"/>
        <v>2231818</v>
      </c>
      <c r="V442" s="1055">
        <f t="shared" si="160"/>
        <v>431818</v>
      </c>
      <c r="W442" s="1027">
        <v>43566</v>
      </c>
      <c r="X442" s="981">
        <v>16018180</v>
      </c>
      <c r="Y442" s="993"/>
      <c r="Z442" s="981"/>
      <c r="AA442" s="981"/>
      <c r="AB442" s="986"/>
      <c r="AC442" s="986"/>
      <c r="AD442" s="987"/>
      <c r="AE442" s="988">
        <f t="shared" si="187"/>
        <v>16018180</v>
      </c>
      <c r="AF442" s="1083">
        <f t="shared" si="161"/>
        <v>0</v>
      </c>
      <c r="AG442" s="987"/>
      <c r="AH442" s="444"/>
    </row>
    <row r="443" spans="1:34" ht="15" hidden="1" customHeight="1" x14ac:dyDescent="0.25">
      <c r="A443" s="989">
        <f t="shared" si="189"/>
        <v>5</v>
      </c>
      <c r="B443" s="970">
        <v>43565</v>
      </c>
      <c r="C443" s="994">
        <f t="shared" si="188"/>
        <v>436</v>
      </c>
      <c r="D443" s="972" t="s">
        <v>101</v>
      </c>
      <c r="E443" s="1044" t="s">
        <v>88</v>
      </c>
      <c r="F443" s="991">
        <v>5</v>
      </c>
      <c r="G443" s="975">
        <f t="shared" si="184"/>
        <v>6659090</v>
      </c>
      <c r="H443" s="976"/>
      <c r="I443" s="977">
        <f>H443*X443</f>
        <v>0</v>
      </c>
      <c r="J443" s="978">
        <v>4</v>
      </c>
      <c r="K443" s="977">
        <f t="shared" si="185"/>
        <v>8927272</v>
      </c>
      <c r="L443" s="979">
        <v>1</v>
      </c>
      <c r="M443" s="977">
        <f t="shared" si="186"/>
        <v>431818</v>
      </c>
      <c r="N443" s="992">
        <f t="shared" ref="N443:O458" si="190">+L443+J443+H443+F443</f>
        <v>10</v>
      </c>
      <c r="O443" s="844">
        <f t="shared" si="190"/>
        <v>16018180</v>
      </c>
      <c r="P443" s="981">
        <f t="shared" si="170"/>
        <v>400000</v>
      </c>
      <c r="Q443" s="983"/>
      <c r="R443" s="653"/>
      <c r="S443" s="984">
        <f t="shared" si="157"/>
        <v>1331818</v>
      </c>
      <c r="T443" s="984">
        <f t="shared" si="158"/>
        <v>1931818</v>
      </c>
      <c r="U443" s="984">
        <f t="shared" si="159"/>
        <v>2231818</v>
      </c>
      <c r="V443" s="984">
        <f t="shared" si="160"/>
        <v>431818</v>
      </c>
      <c r="W443" s="1027">
        <v>43577</v>
      </c>
      <c r="X443" s="981">
        <v>16018180</v>
      </c>
      <c r="Y443" s="981"/>
      <c r="Z443" s="981"/>
      <c r="AA443" s="981"/>
      <c r="AB443" s="986"/>
      <c r="AC443" s="986"/>
      <c r="AD443" s="987"/>
      <c r="AE443" s="988">
        <f t="shared" si="187"/>
        <v>16018180</v>
      </c>
      <c r="AF443" s="1083">
        <f t="shared" si="161"/>
        <v>0</v>
      </c>
      <c r="AG443" s="1087"/>
      <c r="AH443" s="444"/>
    </row>
    <row r="444" spans="1:34" ht="15" hidden="1" customHeight="1" x14ac:dyDescent="0.25">
      <c r="A444" s="989">
        <f t="shared" si="189"/>
        <v>6</v>
      </c>
      <c r="B444" s="970">
        <v>43565</v>
      </c>
      <c r="C444" s="994">
        <f t="shared" si="188"/>
        <v>437</v>
      </c>
      <c r="D444" s="972" t="s">
        <v>52</v>
      </c>
      <c r="E444" s="1044" t="s">
        <v>43</v>
      </c>
      <c r="F444" s="991">
        <v>4</v>
      </c>
      <c r="G444" s="975">
        <f t="shared" si="184"/>
        <v>5327272</v>
      </c>
      <c r="H444" s="976">
        <v>1</v>
      </c>
      <c r="I444" s="977">
        <f t="shared" ref="I444:I460" si="191">+H444*T444</f>
        <v>1931818</v>
      </c>
      <c r="J444" s="978">
        <v>4</v>
      </c>
      <c r="K444" s="977">
        <f t="shared" si="185"/>
        <v>8927272</v>
      </c>
      <c r="L444" s="979">
        <v>1</v>
      </c>
      <c r="M444" s="977">
        <f t="shared" si="186"/>
        <v>431818</v>
      </c>
      <c r="N444" s="992">
        <f t="shared" si="190"/>
        <v>10</v>
      </c>
      <c r="O444" s="844">
        <f t="shared" si="190"/>
        <v>16618180</v>
      </c>
      <c r="P444" s="981">
        <f t="shared" si="170"/>
        <v>400000</v>
      </c>
      <c r="Q444" s="983"/>
      <c r="R444" s="653"/>
      <c r="S444" s="984">
        <f t="shared" si="157"/>
        <v>1331818</v>
      </c>
      <c r="T444" s="984">
        <f t="shared" si="158"/>
        <v>1931818</v>
      </c>
      <c r="U444" s="984">
        <f t="shared" si="159"/>
        <v>2231818</v>
      </c>
      <c r="V444" s="984">
        <f t="shared" si="160"/>
        <v>431818</v>
      </c>
      <c r="W444" s="1027">
        <v>43567</v>
      </c>
      <c r="X444" s="981">
        <v>16618180</v>
      </c>
      <c r="Y444" s="985"/>
      <c r="Z444" s="981"/>
      <c r="AA444" s="981"/>
      <c r="AB444" s="986"/>
      <c r="AC444" s="986"/>
      <c r="AD444" s="987"/>
      <c r="AE444" s="988">
        <f t="shared" si="187"/>
        <v>16618180</v>
      </c>
      <c r="AF444" s="1083">
        <f t="shared" si="161"/>
        <v>0</v>
      </c>
      <c r="AG444" s="987"/>
      <c r="AH444" s="444"/>
    </row>
    <row r="445" spans="1:34" ht="15" hidden="1" customHeight="1" x14ac:dyDescent="0.25">
      <c r="A445" s="989">
        <f t="shared" si="189"/>
        <v>7</v>
      </c>
      <c r="B445" s="970">
        <v>43565</v>
      </c>
      <c r="C445" s="994">
        <f t="shared" si="188"/>
        <v>438</v>
      </c>
      <c r="D445" s="972" t="s">
        <v>39</v>
      </c>
      <c r="E445" s="973" t="s">
        <v>43</v>
      </c>
      <c r="F445" s="991">
        <v>4</v>
      </c>
      <c r="G445" s="975">
        <f t="shared" si="184"/>
        <v>5327272</v>
      </c>
      <c r="H445" s="976"/>
      <c r="I445" s="977">
        <f t="shared" si="191"/>
        <v>0</v>
      </c>
      <c r="J445" s="978">
        <v>4</v>
      </c>
      <c r="K445" s="977">
        <f t="shared" si="185"/>
        <v>8927272</v>
      </c>
      <c r="L445" s="979">
        <v>2</v>
      </c>
      <c r="M445" s="977">
        <f t="shared" si="186"/>
        <v>863636</v>
      </c>
      <c r="N445" s="992">
        <f t="shared" si="190"/>
        <v>10</v>
      </c>
      <c r="O445" s="844">
        <f t="shared" si="190"/>
        <v>15118180</v>
      </c>
      <c r="P445" s="981">
        <f t="shared" si="170"/>
        <v>400000</v>
      </c>
      <c r="Q445" s="983"/>
      <c r="R445" s="653"/>
      <c r="S445" s="984">
        <f t="shared" si="157"/>
        <v>1331818</v>
      </c>
      <c r="T445" s="984">
        <f t="shared" si="158"/>
        <v>1931818</v>
      </c>
      <c r="U445" s="984">
        <f t="shared" si="159"/>
        <v>2231818</v>
      </c>
      <c r="V445" s="984">
        <f t="shared" si="160"/>
        <v>431818</v>
      </c>
      <c r="W445" s="1027">
        <v>43565</v>
      </c>
      <c r="X445" s="981">
        <v>15118180</v>
      </c>
      <c r="Y445" s="981"/>
      <c r="Z445" s="981"/>
      <c r="AA445" s="981"/>
      <c r="AB445" s="986"/>
      <c r="AC445" s="986"/>
      <c r="AD445" s="987"/>
      <c r="AE445" s="988">
        <f t="shared" si="187"/>
        <v>15118180</v>
      </c>
      <c r="AF445" s="1083">
        <f t="shared" si="161"/>
        <v>0</v>
      </c>
      <c r="AG445" s="987"/>
      <c r="AH445" s="444"/>
    </row>
    <row r="446" spans="1:34" ht="15" hidden="1" customHeight="1" x14ac:dyDescent="0.25">
      <c r="A446" s="989">
        <f t="shared" si="189"/>
        <v>8</v>
      </c>
      <c r="B446" s="970">
        <v>43565</v>
      </c>
      <c r="C446" s="994">
        <f t="shared" si="188"/>
        <v>439</v>
      </c>
      <c r="D446" s="972" t="s">
        <v>106</v>
      </c>
      <c r="E446" s="973" t="s">
        <v>88</v>
      </c>
      <c r="F446" s="991">
        <v>6</v>
      </c>
      <c r="G446" s="975">
        <f t="shared" si="184"/>
        <v>7990908</v>
      </c>
      <c r="H446" s="976"/>
      <c r="I446" s="977">
        <f t="shared" si="191"/>
        <v>0</v>
      </c>
      <c r="J446" s="978">
        <v>4</v>
      </c>
      <c r="K446" s="977">
        <f t="shared" si="185"/>
        <v>8927272</v>
      </c>
      <c r="L446" s="979"/>
      <c r="M446" s="977">
        <f t="shared" si="186"/>
        <v>0</v>
      </c>
      <c r="N446" s="992">
        <f t="shared" si="190"/>
        <v>10</v>
      </c>
      <c r="O446" s="844">
        <f t="shared" si="190"/>
        <v>16918180</v>
      </c>
      <c r="P446" s="981">
        <f t="shared" si="170"/>
        <v>400000</v>
      </c>
      <c r="Q446" s="983"/>
      <c r="R446" s="653"/>
      <c r="S446" s="984">
        <f t="shared" si="157"/>
        <v>1331818</v>
      </c>
      <c r="T446" s="984">
        <f t="shared" si="158"/>
        <v>1931818</v>
      </c>
      <c r="U446" s="984">
        <f t="shared" si="159"/>
        <v>2231818</v>
      </c>
      <c r="V446" s="984">
        <f t="shared" si="160"/>
        <v>431818</v>
      </c>
      <c r="W446" s="1027">
        <v>43580</v>
      </c>
      <c r="X446" s="981">
        <v>16918180</v>
      </c>
      <c r="Y446" s="981"/>
      <c r="Z446" s="981"/>
      <c r="AA446" s="981"/>
      <c r="AB446" s="986"/>
      <c r="AC446" s="986"/>
      <c r="AD446" s="987"/>
      <c r="AE446" s="988">
        <f t="shared" si="187"/>
        <v>16918180</v>
      </c>
      <c r="AF446" s="1083">
        <f t="shared" si="161"/>
        <v>0</v>
      </c>
      <c r="AG446" s="1087"/>
      <c r="AH446" s="444"/>
    </row>
    <row r="447" spans="1:34" ht="15" hidden="1" customHeight="1" x14ac:dyDescent="0.25">
      <c r="A447" s="989">
        <f t="shared" si="189"/>
        <v>9</v>
      </c>
      <c r="B447" s="970">
        <v>43565</v>
      </c>
      <c r="C447" s="994">
        <f>+C446+1</f>
        <v>440</v>
      </c>
      <c r="D447" s="972" t="s">
        <v>56</v>
      </c>
      <c r="E447" s="973" t="s">
        <v>57</v>
      </c>
      <c r="F447" s="991">
        <v>3</v>
      </c>
      <c r="G447" s="975">
        <f t="shared" si="184"/>
        <v>3995454</v>
      </c>
      <c r="H447" s="976"/>
      <c r="I447" s="977">
        <f t="shared" si="191"/>
        <v>0</v>
      </c>
      <c r="J447" s="978">
        <v>2</v>
      </c>
      <c r="K447" s="977">
        <f t="shared" si="185"/>
        <v>4463636</v>
      </c>
      <c r="L447" s="979">
        <v>1</v>
      </c>
      <c r="M447" s="977">
        <f t="shared" si="186"/>
        <v>431818</v>
      </c>
      <c r="N447" s="992">
        <f t="shared" si="190"/>
        <v>6</v>
      </c>
      <c r="O447" s="844">
        <f t="shared" si="190"/>
        <v>8890908</v>
      </c>
      <c r="P447" s="981">
        <f t="shared" si="170"/>
        <v>240000</v>
      </c>
      <c r="Q447" s="983"/>
      <c r="R447" s="653"/>
      <c r="S447" s="984">
        <f t="shared" si="157"/>
        <v>1331818</v>
      </c>
      <c r="T447" s="984">
        <f t="shared" si="158"/>
        <v>1931818</v>
      </c>
      <c r="U447" s="984">
        <f t="shared" si="159"/>
        <v>2231818</v>
      </c>
      <c r="V447" s="984">
        <f t="shared" si="160"/>
        <v>431818</v>
      </c>
      <c r="W447" s="1027">
        <v>43567</v>
      </c>
      <c r="X447" s="981">
        <v>8890908</v>
      </c>
      <c r="Y447" s="981"/>
      <c r="Z447" s="981"/>
      <c r="AA447" s="981"/>
      <c r="AB447" s="986"/>
      <c r="AC447" s="986"/>
      <c r="AD447" s="987"/>
      <c r="AE447" s="988">
        <f t="shared" si="187"/>
        <v>8890908</v>
      </c>
      <c r="AF447" s="1083">
        <f t="shared" si="161"/>
        <v>0</v>
      </c>
      <c r="AG447" s="987"/>
      <c r="AH447" s="444"/>
    </row>
    <row r="448" spans="1:34" ht="15" hidden="1" customHeight="1" x14ac:dyDescent="0.25">
      <c r="A448" s="989">
        <f t="shared" si="189"/>
        <v>10</v>
      </c>
      <c r="B448" s="970">
        <v>43565</v>
      </c>
      <c r="C448" s="994">
        <f>+C447+1</f>
        <v>441</v>
      </c>
      <c r="D448" s="972" t="s">
        <v>58</v>
      </c>
      <c r="E448" s="973" t="s">
        <v>57</v>
      </c>
      <c r="F448" s="991"/>
      <c r="G448" s="975">
        <f t="shared" si="184"/>
        <v>0</v>
      </c>
      <c r="H448" s="976">
        <v>1</v>
      </c>
      <c r="I448" s="977">
        <f t="shared" si="191"/>
        <v>1931818</v>
      </c>
      <c r="J448" s="978">
        <v>2</v>
      </c>
      <c r="K448" s="977">
        <f t="shared" si="185"/>
        <v>4463636</v>
      </c>
      <c r="L448" s="979"/>
      <c r="M448" s="977">
        <f t="shared" si="186"/>
        <v>0</v>
      </c>
      <c r="N448" s="992">
        <f t="shared" si="190"/>
        <v>3</v>
      </c>
      <c r="O448" s="844">
        <f t="shared" si="190"/>
        <v>6395454</v>
      </c>
      <c r="P448" s="981">
        <f t="shared" si="170"/>
        <v>120000</v>
      </c>
      <c r="Q448" s="983"/>
      <c r="R448" s="653"/>
      <c r="S448" s="984">
        <f t="shared" si="157"/>
        <v>1331818</v>
      </c>
      <c r="T448" s="984">
        <f t="shared" si="158"/>
        <v>1931818</v>
      </c>
      <c r="U448" s="984">
        <f t="shared" si="159"/>
        <v>2231818</v>
      </c>
      <c r="V448" s="984">
        <f t="shared" si="160"/>
        <v>431818</v>
      </c>
      <c r="W448" s="1027">
        <v>43567</v>
      </c>
      <c r="X448" s="981">
        <v>6395454</v>
      </c>
      <c r="Y448" s="981"/>
      <c r="Z448" s="981"/>
      <c r="AA448" s="981"/>
      <c r="AB448" s="986"/>
      <c r="AC448" s="986"/>
      <c r="AD448" s="987"/>
      <c r="AE448" s="988">
        <f t="shared" si="187"/>
        <v>6395454</v>
      </c>
      <c r="AF448" s="1083">
        <f t="shared" si="161"/>
        <v>0</v>
      </c>
      <c r="AG448" s="1087"/>
      <c r="AH448" s="444"/>
    </row>
    <row r="449" spans="1:34" ht="15" hidden="1" customHeight="1" thickBot="1" x14ac:dyDescent="0.3">
      <c r="A449" s="989">
        <f t="shared" si="189"/>
        <v>11</v>
      </c>
      <c r="B449" s="970">
        <v>43565</v>
      </c>
      <c r="C449" s="994">
        <f>+C448+1</f>
        <v>442</v>
      </c>
      <c r="D449" s="972" t="s">
        <v>95</v>
      </c>
      <c r="E449" s="973" t="s">
        <v>57</v>
      </c>
      <c r="F449" s="991">
        <v>5</v>
      </c>
      <c r="G449" s="975">
        <f t="shared" si="184"/>
        <v>6659090</v>
      </c>
      <c r="H449" s="976">
        <v>2</v>
      </c>
      <c r="I449" s="977">
        <f t="shared" si="191"/>
        <v>3863636</v>
      </c>
      <c r="J449" s="978">
        <v>5</v>
      </c>
      <c r="K449" s="977">
        <f t="shared" si="185"/>
        <v>11159090</v>
      </c>
      <c r="L449" s="979"/>
      <c r="M449" s="977">
        <f t="shared" si="186"/>
        <v>0</v>
      </c>
      <c r="N449" s="992">
        <f t="shared" si="190"/>
        <v>12</v>
      </c>
      <c r="O449" s="844">
        <f t="shared" si="190"/>
        <v>21681816</v>
      </c>
      <c r="P449" s="981">
        <f t="shared" si="170"/>
        <v>480000</v>
      </c>
      <c r="Q449" s="983"/>
      <c r="R449" s="653"/>
      <c r="S449" s="984">
        <f t="shared" si="157"/>
        <v>1331818</v>
      </c>
      <c r="T449" s="984">
        <f t="shared" si="158"/>
        <v>1931818</v>
      </c>
      <c r="U449" s="984">
        <f t="shared" si="159"/>
        <v>2231818</v>
      </c>
      <c r="V449" s="984">
        <f t="shared" si="160"/>
        <v>431818</v>
      </c>
      <c r="W449" s="1027">
        <v>43576</v>
      </c>
      <c r="X449" s="981">
        <v>21681816</v>
      </c>
      <c r="Y449" s="981"/>
      <c r="Z449" s="981"/>
      <c r="AA449" s="981"/>
      <c r="AB449" s="986"/>
      <c r="AC449" s="986"/>
      <c r="AD449" s="987"/>
      <c r="AE449" s="988">
        <f t="shared" si="187"/>
        <v>21681816</v>
      </c>
      <c r="AF449" s="1083">
        <f t="shared" si="161"/>
        <v>0</v>
      </c>
      <c r="AG449" s="987"/>
      <c r="AH449" s="444"/>
    </row>
    <row r="450" spans="1:34" ht="15" hidden="1" customHeight="1" x14ac:dyDescent="0.25">
      <c r="A450" s="969">
        <v>1</v>
      </c>
      <c r="B450" s="970">
        <v>43567</v>
      </c>
      <c r="C450" s="994">
        <v>443</v>
      </c>
      <c r="D450" s="972" t="s">
        <v>37</v>
      </c>
      <c r="E450" s="973" t="s">
        <v>31</v>
      </c>
      <c r="F450" s="974">
        <v>3</v>
      </c>
      <c r="G450" s="975">
        <f t="shared" si="184"/>
        <v>3995454</v>
      </c>
      <c r="H450" s="976">
        <v>1</v>
      </c>
      <c r="I450" s="977">
        <f t="shared" si="191"/>
        <v>1931818</v>
      </c>
      <c r="J450" s="978">
        <v>4</v>
      </c>
      <c r="K450" s="977">
        <f t="shared" si="185"/>
        <v>8927272</v>
      </c>
      <c r="L450" s="979">
        <v>1</v>
      </c>
      <c r="M450" s="977">
        <f t="shared" si="186"/>
        <v>431818</v>
      </c>
      <c r="N450" s="980">
        <f t="shared" si="190"/>
        <v>9</v>
      </c>
      <c r="O450" s="844">
        <f t="shared" si="190"/>
        <v>15286362</v>
      </c>
      <c r="P450" s="981">
        <f t="shared" si="170"/>
        <v>360000</v>
      </c>
      <c r="Q450" s="983"/>
      <c r="R450" s="653"/>
      <c r="S450" s="984">
        <f t="shared" si="157"/>
        <v>1331818</v>
      </c>
      <c r="T450" s="984">
        <f t="shared" si="158"/>
        <v>1931818</v>
      </c>
      <c r="U450" s="984">
        <f t="shared" si="159"/>
        <v>2231818</v>
      </c>
      <c r="V450" s="984">
        <f t="shared" si="160"/>
        <v>431818</v>
      </c>
      <c r="W450" s="1027">
        <v>43570</v>
      </c>
      <c r="X450" s="981">
        <v>15286362</v>
      </c>
      <c r="Y450" s="985"/>
      <c r="Z450" s="981"/>
      <c r="AA450" s="981"/>
      <c r="AB450" s="986"/>
      <c r="AC450" s="986"/>
      <c r="AD450" s="987"/>
      <c r="AE450" s="988">
        <f>X450+Z450+AB450+AD450</f>
        <v>15286362</v>
      </c>
      <c r="AF450" s="1083">
        <f t="shared" si="161"/>
        <v>0</v>
      </c>
      <c r="AG450" s="987"/>
      <c r="AH450" s="444"/>
    </row>
    <row r="451" spans="1:34" ht="15" hidden="1" customHeight="1" x14ac:dyDescent="0.25">
      <c r="A451" s="989">
        <f>+A450+1</f>
        <v>2</v>
      </c>
      <c r="B451" s="970">
        <v>43567</v>
      </c>
      <c r="C451" s="994">
        <f>+C450+1</f>
        <v>444</v>
      </c>
      <c r="D451" s="996" t="s">
        <v>81</v>
      </c>
      <c r="E451" s="1044" t="s">
        <v>31</v>
      </c>
      <c r="F451" s="974">
        <v>4</v>
      </c>
      <c r="G451" s="975">
        <f t="shared" si="184"/>
        <v>5327272</v>
      </c>
      <c r="H451" s="976">
        <v>1</v>
      </c>
      <c r="I451" s="977">
        <f t="shared" si="191"/>
        <v>1931818</v>
      </c>
      <c r="J451" s="978">
        <v>4</v>
      </c>
      <c r="K451" s="977">
        <f t="shared" si="185"/>
        <v>8927272</v>
      </c>
      <c r="L451" s="979">
        <v>1</v>
      </c>
      <c r="M451" s="977">
        <f t="shared" si="186"/>
        <v>431818</v>
      </c>
      <c r="N451" s="992">
        <f t="shared" si="190"/>
        <v>10</v>
      </c>
      <c r="O451" s="844">
        <f t="shared" si="190"/>
        <v>16618180</v>
      </c>
      <c r="P451" s="981">
        <f t="shared" si="170"/>
        <v>400000</v>
      </c>
      <c r="Q451" s="983"/>
      <c r="R451" s="653"/>
      <c r="S451" s="984">
        <f t="shared" si="157"/>
        <v>1331818</v>
      </c>
      <c r="T451" s="984">
        <f t="shared" si="158"/>
        <v>1931818</v>
      </c>
      <c r="U451" s="984">
        <f t="shared" si="159"/>
        <v>2231818</v>
      </c>
      <c r="V451" s="984">
        <f t="shared" si="160"/>
        <v>431818</v>
      </c>
      <c r="W451" s="1027">
        <v>43570</v>
      </c>
      <c r="X451" s="981">
        <v>16618180</v>
      </c>
      <c r="Y451" s="985"/>
      <c r="Z451" s="981"/>
      <c r="AA451" s="981"/>
      <c r="AB451" s="986"/>
      <c r="AC451" s="986"/>
      <c r="AD451" s="987"/>
      <c r="AE451" s="988">
        <f t="shared" ref="AE451:AE460" si="192">X451+Z451+AB451+AD451</f>
        <v>16618180</v>
      </c>
      <c r="AF451" s="1083">
        <f t="shared" si="161"/>
        <v>0</v>
      </c>
      <c r="AG451" s="987"/>
      <c r="AH451" s="444"/>
    </row>
    <row r="452" spans="1:34" ht="15" hidden="1" customHeight="1" x14ac:dyDescent="0.25">
      <c r="A452" s="989">
        <f>+A451+1</f>
        <v>3</v>
      </c>
      <c r="B452" s="970">
        <v>43567</v>
      </c>
      <c r="C452" s="994">
        <f t="shared" ref="C452:C457" si="193">+C451+1</f>
        <v>445</v>
      </c>
      <c r="D452" s="996" t="s">
        <v>79</v>
      </c>
      <c r="E452" s="1044" t="s">
        <v>31</v>
      </c>
      <c r="F452" s="991">
        <v>3</v>
      </c>
      <c r="G452" s="975">
        <f t="shared" si="184"/>
        <v>3995454</v>
      </c>
      <c r="H452" s="976">
        <v>1</v>
      </c>
      <c r="I452" s="977">
        <f t="shared" si="191"/>
        <v>1931818</v>
      </c>
      <c r="J452" s="978">
        <v>5</v>
      </c>
      <c r="K452" s="977">
        <f t="shared" si="185"/>
        <v>11159090</v>
      </c>
      <c r="L452" s="979">
        <v>1</v>
      </c>
      <c r="M452" s="977">
        <f t="shared" si="186"/>
        <v>431818</v>
      </c>
      <c r="N452" s="992">
        <f t="shared" si="190"/>
        <v>10</v>
      </c>
      <c r="O452" s="844">
        <f t="shared" si="190"/>
        <v>17518180</v>
      </c>
      <c r="P452" s="981">
        <f t="shared" si="170"/>
        <v>400000</v>
      </c>
      <c r="Q452" s="983"/>
      <c r="R452" s="653"/>
      <c r="S452" s="984">
        <f t="shared" si="157"/>
        <v>1331818</v>
      </c>
      <c r="T452" s="984">
        <f t="shared" si="158"/>
        <v>1931818</v>
      </c>
      <c r="U452" s="984">
        <f t="shared" si="159"/>
        <v>2231818</v>
      </c>
      <c r="V452" s="984">
        <f t="shared" si="160"/>
        <v>431818</v>
      </c>
      <c r="W452" s="1027">
        <v>43571</v>
      </c>
      <c r="X452" s="981">
        <v>17518180</v>
      </c>
      <c r="Y452" s="993"/>
      <c r="Z452" s="981"/>
      <c r="AA452" s="981"/>
      <c r="AB452" s="986"/>
      <c r="AC452" s="986"/>
      <c r="AD452" s="987"/>
      <c r="AE452" s="988">
        <f t="shared" si="192"/>
        <v>17518180</v>
      </c>
      <c r="AF452" s="1083">
        <f t="shared" si="161"/>
        <v>0</v>
      </c>
      <c r="AG452" s="987"/>
      <c r="AH452" s="444"/>
    </row>
    <row r="453" spans="1:34" ht="15" hidden="1" customHeight="1" x14ac:dyDescent="0.25">
      <c r="A453" s="1045">
        <f t="shared" ref="A453:A460" si="194">+A452+1</f>
        <v>4</v>
      </c>
      <c r="B453" s="970">
        <v>43567</v>
      </c>
      <c r="C453" s="994">
        <f t="shared" si="193"/>
        <v>446</v>
      </c>
      <c r="D453" s="1046" t="s">
        <v>36</v>
      </c>
      <c r="E453" s="1044" t="s">
        <v>31</v>
      </c>
      <c r="F453" s="1047">
        <v>1</v>
      </c>
      <c r="G453" s="975">
        <f t="shared" si="184"/>
        <v>1331818</v>
      </c>
      <c r="H453" s="1048">
        <v>2</v>
      </c>
      <c r="I453" s="977">
        <f t="shared" si="191"/>
        <v>3863636</v>
      </c>
      <c r="J453" s="1050">
        <v>4</v>
      </c>
      <c r="K453" s="977">
        <f t="shared" si="185"/>
        <v>8927272</v>
      </c>
      <c r="L453" s="1051">
        <v>1</v>
      </c>
      <c r="M453" s="977">
        <f t="shared" si="186"/>
        <v>431818</v>
      </c>
      <c r="N453" s="1052">
        <f t="shared" si="190"/>
        <v>8</v>
      </c>
      <c r="O453" s="844">
        <f t="shared" si="190"/>
        <v>14554544</v>
      </c>
      <c r="P453" s="1053">
        <f t="shared" si="170"/>
        <v>320000</v>
      </c>
      <c r="Q453" s="1054"/>
      <c r="R453" s="691"/>
      <c r="S453" s="1055">
        <f t="shared" si="157"/>
        <v>1331818</v>
      </c>
      <c r="T453" s="1055">
        <f t="shared" si="158"/>
        <v>1931818</v>
      </c>
      <c r="U453" s="1055">
        <f t="shared" si="159"/>
        <v>2231818</v>
      </c>
      <c r="V453" s="1055">
        <f t="shared" si="160"/>
        <v>431818</v>
      </c>
      <c r="W453" s="1027">
        <v>43571</v>
      </c>
      <c r="X453" s="981">
        <v>14554544</v>
      </c>
      <c r="Y453" s="993"/>
      <c r="Z453" s="981"/>
      <c r="AA453" s="981"/>
      <c r="AB453" s="986"/>
      <c r="AC453" s="986"/>
      <c r="AD453" s="987"/>
      <c r="AE453" s="988">
        <f t="shared" si="192"/>
        <v>14554544</v>
      </c>
      <c r="AF453" s="1083">
        <f t="shared" si="161"/>
        <v>0</v>
      </c>
      <c r="AG453" s="987"/>
      <c r="AH453" s="444"/>
    </row>
    <row r="454" spans="1:34" ht="15" customHeight="1" x14ac:dyDescent="0.25">
      <c r="A454" s="989">
        <f t="shared" si="194"/>
        <v>5</v>
      </c>
      <c r="B454" s="970">
        <v>43567</v>
      </c>
      <c r="C454" s="994">
        <f t="shared" si="193"/>
        <v>447</v>
      </c>
      <c r="D454" s="972" t="s">
        <v>217</v>
      </c>
      <c r="E454" s="1044" t="s">
        <v>31</v>
      </c>
      <c r="F454" s="991">
        <v>1</v>
      </c>
      <c r="G454" s="975">
        <f t="shared" si="184"/>
        <v>1331818</v>
      </c>
      <c r="H454" s="976">
        <v>1</v>
      </c>
      <c r="I454" s="977">
        <f t="shared" si="191"/>
        <v>1931818</v>
      </c>
      <c r="J454" s="978">
        <v>1</v>
      </c>
      <c r="K454" s="977">
        <f t="shared" si="185"/>
        <v>2231818</v>
      </c>
      <c r="L454" s="979">
        <v>1</v>
      </c>
      <c r="M454" s="977">
        <f t="shared" si="186"/>
        <v>431818</v>
      </c>
      <c r="N454" s="992">
        <f t="shared" si="190"/>
        <v>4</v>
      </c>
      <c r="O454" s="844">
        <f t="shared" si="190"/>
        <v>5927272</v>
      </c>
      <c r="P454" s="981">
        <f t="shared" si="170"/>
        <v>160000</v>
      </c>
      <c r="Q454" s="983"/>
      <c r="R454" s="653"/>
      <c r="S454" s="984">
        <f t="shared" si="157"/>
        <v>1331818</v>
      </c>
      <c r="T454" s="984">
        <f t="shared" si="158"/>
        <v>1931818</v>
      </c>
      <c r="U454" s="984">
        <f t="shared" si="159"/>
        <v>2231818</v>
      </c>
      <c r="V454" s="984">
        <f t="shared" si="160"/>
        <v>431818</v>
      </c>
      <c r="W454" s="1027">
        <v>43572</v>
      </c>
      <c r="X454" s="981">
        <v>5927000</v>
      </c>
      <c r="Y454" s="981"/>
      <c r="Z454" s="981"/>
      <c r="AA454" s="981"/>
      <c r="AB454" s="986"/>
      <c r="AC454" s="986"/>
      <c r="AD454" s="987"/>
      <c r="AE454" s="988">
        <f t="shared" si="192"/>
        <v>5927000</v>
      </c>
      <c r="AF454" s="1083">
        <f t="shared" si="161"/>
        <v>272</v>
      </c>
      <c r="AG454" s="987"/>
      <c r="AH454" s="444"/>
    </row>
    <row r="455" spans="1:34" ht="15" hidden="1" customHeight="1" x14ac:dyDescent="0.25">
      <c r="A455" s="989">
        <f t="shared" si="194"/>
        <v>6</v>
      </c>
      <c r="B455" s="970">
        <v>43567</v>
      </c>
      <c r="C455" s="994">
        <f t="shared" si="193"/>
        <v>448</v>
      </c>
      <c r="D455" s="972" t="s">
        <v>48</v>
      </c>
      <c r="E455" s="1044" t="s">
        <v>43</v>
      </c>
      <c r="F455" s="991">
        <v>2</v>
      </c>
      <c r="G455" s="975">
        <f t="shared" si="184"/>
        <v>2663636</v>
      </c>
      <c r="H455" s="976">
        <v>1</v>
      </c>
      <c r="I455" s="977">
        <f t="shared" si="191"/>
        <v>1931818</v>
      </c>
      <c r="J455" s="978">
        <v>3</v>
      </c>
      <c r="K455" s="977">
        <f t="shared" si="185"/>
        <v>6695454</v>
      </c>
      <c r="L455" s="979">
        <v>1</v>
      </c>
      <c r="M455" s="977">
        <f t="shared" si="186"/>
        <v>431818</v>
      </c>
      <c r="N455" s="992">
        <f t="shared" si="190"/>
        <v>7</v>
      </c>
      <c r="O455" s="844">
        <f t="shared" si="190"/>
        <v>11722726</v>
      </c>
      <c r="P455" s="981">
        <f t="shared" si="170"/>
        <v>280000</v>
      </c>
      <c r="Q455" s="983"/>
      <c r="R455" s="653"/>
      <c r="S455" s="984">
        <f t="shared" ref="S455:S518" si="195">1331818</f>
        <v>1331818</v>
      </c>
      <c r="T455" s="984">
        <f t="shared" ref="T455:T518" si="196">1931818</f>
        <v>1931818</v>
      </c>
      <c r="U455" s="984">
        <f t="shared" ref="U455:U518" si="197">2231818</f>
        <v>2231818</v>
      </c>
      <c r="V455" s="984">
        <f t="shared" ref="V455:V518" si="198">431818</f>
        <v>431818</v>
      </c>
      <c r="W455" s="1027">
        <v>43570</v>
      </c>
      <c r="X455" s="981">
        <v>11722726</v>
      </c>
      <c r="Y455" s="985"/>
      <c r="Z455" s="981"/>
      <c r="AA455" s="981"/>
      <c r="AB455" s="986"/>
      <c r="AC455" s="986"/>
      <c r="AD455" s="987"/>
      <c r="AE455" s="988">
        <f t="shared" si="192"/>
        <v>11722726</v>
      </c>
      <c r="AF455" s="1083">
        <f t="shared" ref="AF455:AF518" si="199">O455-AE455</f>
        <v>0</v>
      </c>
      <c r="AG455" s="1089"/>
      <c r="AH455" s="444"/>
    </row>
    <row r="456" spans="1:34" ht="15" hidden="1" customHeight="1" x14ac:dyDescent="0.25">
      <c r="A456" s="989">
        <f t="shared" si="194"/>
        <v>7</v>
      </c>
      <c r="B456" s="970">
        <v>43567</v>
      </c>
      <c r="C456" s="994">
        <f t="shared" si="193"/>
        <v>449</v>
      </c>
      <c r="D456" s="972" t="s">
        <v>49</v>
      </c>
      <c r="E456" s="973" t="s">
        <v>43</v>
      </c>
      <c r="F456" s="991">
        <v>2</v>
      </c>
      <c r="G456" s="975">
        <f t="shared" si="184"/>
        <v>2663636</v>
      </c>
      <c r="H456" s="976"/>
      <c r="I456" s="977">
        <f t="shared" si="191"/>
        <v>0</v>
      </c>
      <c r="J456" s="978">
        <v>2</v>
      </c>
      <c r="K456" s="977">
        <f t="shared" si="185"/>
        <v>4463636</v>
      </c>
      <c r="L456" s="979">
        <v>1</v>
      </c>
      <c r="M456" s="977">
        <f t="shared" si="186"/>
        <v>431818</v>
      </c>
      <c r="N456" s="992">
        <f t="shared" si="190"/>
        <v>5</v>
      </c>
      <c r="O456" s="844">
        <f t="shared" si="190"/>
        <v>7559090</v>
      </c>
      <c r="P456" s="981">
        <f t="shared" si="170"/>
        <v>200000</v>
      </c>
      <c r="Q456" s="983"/>
      <c r="R456" s="653"/>
      <c r="S456" s="984">
        <f t="shared" si="195"/>
        <v>1331818</v>
      </c>
      <c r="T456" s="984">
        <f t="shared" si="196"/>
        <v>1931818</v>
      </c>
      <c r="U456" s="984">
        <f t="shared" si="197"/>
        <v>2231818</v>
      </c>
      <c r="V456" s="984">
        <f t="shared" si="198"/>
        <v>431818</v>
      </c>
      <c r="W456" s="1027">
        <v>43570</v>
      </c>
      <c r="X456" s="981">
        <v>7559090</v>
      </c>
      <c r="Y456" s="981"/>
      <c r="Z456" s="981"/>
      <c r="AA456" s="981"/>
      <c r="AB456" s="986"/>
      <c r="AC456" s="986"/>
      <c r="AD456" s="987"/>
      <c r="AE456" s="988">
        <f t="shared" si="192"/>
        <v>7559090</v>
      </c>
      <c r="AF456" s="1083">
        <f t="shared" si="199"/>
        <v>0</v>
      </c>
      <c r="AG456" s="1089"/>
      <c r="AH456" s="444"/>
    </row>
    <row r="457" spans="1:34" ht="15" hidden="1" customHeight="1" x14ac:dyDescent="0.25">
      <c r="A457" s="989">
        <f t="shared" si="194"/>
        <v>8</v>
      </c>
      <c r="B457" s="970">
        <v>43567</v>
      </c>
      <c r="C457" s="994">
        <f t="shared" si="193"/>
        <v>450</v>
      </c>
      <c r="D457" s="972" t="s">
        <v>87</v>
      </c>
      <c r="E457" s="973" t="s">
        <v>88</v>
      </c>
      <c r="F457" s="991">
        <v>5</v>
      </c>
      <c r="G457" s="975">
        <f t="shared" si="184"/>
        <v>6659090</v>
      </c>
      <c r="H457" s="976"/>
      <c r="I457" s="977">
        <f t="shared" si="191"/>
        <v>0</v>
      </c>
      <c r="J457" s="978">
        <v>4</v>
      </c>
      <c r="K457" s="977">
        <f t="shared" si="185"/>
        <v>8927272</v>
      </c>
      <c r="L457" s="979">
        <v>1</v>
      </c>
      <c r="M457" s="977">
        <f t="shared" si="186"/>
        <v>431818</v>
      </c>
      <c r="N457" s="992">
        <f t="shared" si="190"/>
        <v>10</v>
      </c>
      <c r="O457" s="844">
        <f t="shared" si="190"/>
        <v>16018180</v>
      </c>
      <c r="P457" s="981">
        <f t="shared" si="170"/>
        <v>400000</v>
      </c>
      <c r="Q457" s="983"/>
      <c r="R457" s="653"/>
      <c r="S457" s="984">
        <f t="shared" si="195"/>
        <v>1331818</v>
      </c>
      <c r="T457" s="984">
        <f t="shared" si="196"/>
        <v>1931818</v>
      </c>
      <c r="U457" s="984">
        <f t="shared" si="197"/>
        <v>2231818</v>
      </c>
      <c r="V457" s="984">
        <f t="shared" si="198"/>
        <v>431818</v>
      </c>
      <c r="W457" s="1027">
        <v>43571</v>
      </c>
      <c r="X457" s="981">
        <v>16018180</v>
      </c>
      <c r="Y457" s="981"/>
      <c r="Z457" s="981"/>
      <c r="AA457" s="981"/>
      <c r="AB457" s="986"/>
      <c r="AC457" s="986"/>
      <c r="AD457" s="987"/>
      <c r="AE457" s="988">
        <f t="shared" si="192"/>
        <v>16018180</v>
      </c>
      <c r="AF457" s="1083">
        <f t="shared" si="199"/>
        <v>0</v>
      </c>
      <c r="AG457" s="1089"/>
      <c r="AH457" s="444"/>
    </row>
    <row r="458" spans="1:34" ht="15" hidden="1" customHeight="1" x14ac:dyDescent="0.25">
      <c r="A458" s="989">
        <f t="shared" si="194"/>
        <v>9</v>
      </c>
      <c r="B458" s="970">
        <v>43567</v>
      </c>
      <c r="C458" s="994">
        <f>+C457+1</f>
        <v>451</v>
      </c>
      <c r="D458" s="972" t="s">
        <v>91</v>
      </c>
      <c r="E458" s="973" t="s">
        <v>88</v>
      </c>
      <c r="F458" s="991">
        <v>5</v>
      </c>
      <c r="G458" s="975">
        <f t="shared" si="184"/>
        <v>6659090</v>
      </c>
      <c r="H458" s="976"/>
      <c r="I458" s="977">
        <f t="shared" si="191"/>
        <v>0</v>
      </c>
      <c r="J458" s="978">
        <v>4</v>
      </c>
      <c r="K458" s="977">
        <f t="shared" si="185"/>
        <v>8927272</v>
      </c>
      <c r="L458" s="979">
        <v>1</v>
      </c>
      <c r="M458" s="977">
        <f t="shared" si="186"/>
        <v>431818</v>
      </c>
      <c r="N458" s="992">
        <f t="shared" si="190"/>
        <v>10</v>
      </c>
      <c r="O458" s="844">
        <f t="shared" si="190"/>
        <v>16018180</v>
      </c>
      <c r="P458" s="981">
        <f t="shared" si="170"/>
        <v>400000</v>
      </c>
      <c r="Q458" s="983"/>
      <c r="R458" s="653"/>
      <c r="S458" s="984">
        <f t="shared" si="195"/>
        <v>1331818</v>
      </c>
      <c r="T458" s="984">
        <f t="shared" si="196"/>
        <v>1931818</v>
      </c>
      <c r="U458" s="984">
        <f t="shared" si="197"/>
        <v>2231818</v>
      </c>
      <c r="V458" s="984">
        <f t="shared" si="198"/>
        <v>431818</v>
      </c>
      <c r="W458" s="1027">
        <v>43570</v>
      </c>
      <c r="X458" s="981">
        <v>16018180</v>
      </c>
      <c r="Y458" s="981"/>
      <c r="Z458" s="981"/>
      <c r="AA458" s="981"/>
      <c r="AB458" s="986"/>
      <c r="AC458" s="986"/>
      <c r="AD458" s="987"/>
      <c r="AE458" s="988">
        <f t="shared" si="192"/>
        <v>16018180</v>
      </c>
      <c r="AF458" s="1083">
        <f t="shared" si="199"/>
        <v>0</v>
      </c>
      <c r="AG458" s="1089"/>
      <c r="AH458" s="444"/>
    </row>
    <row r="459" spans="1:34" ht="15" hidden="1" customHeight="1" x14ac:dyDescent="0.25">
      <c r="A459" s="989">
        <f t="shared" si="194"/>
        <v>10</v>
      </c>
      <c r="B459" s="970">
        <v>43567</v>
      </c>
      <c r="C459" s="994">
        <f>+C458+1</f>
        <v>452</v>
      </c>
      <c r="D459" s="972" t="s">
        <v>76</v>
      </c>
      <c r="E459" s="973" t="s">
        <v>57</v>
      </c>
      <c r="F459" s="991">
        <v>3</v>
      </c>
      <c r="G459" s="975">
        <f t="shared" si="184"/>
        <v>3995454</v>
      </c>
      <c r="H459" s="976"/>
      <c r="I459" s="977">
        <f t="shared" si="191"/>
        <v>0</v>
      </c>
      <c r="J459" s="978">
        <v>1</v>
      </c>
      <c r="K459" s="977">
        <f t="shared" si="185"/>
        <v>2231818</v>
      </c>
      <c r="L459" s="979"/>
      <c r="M459" s="977">
        <f t="shared" si="186"/>
        <v>0</v>
      </c>
      <c r="N459" s="992">
        <f t="shared" ref="N459:O474" si="200">+L459+J459+H459+F459</f>
        <v>4</v>
      </c>
      <c r="O459" s="844">
        <f t="shared" si="200"/>
        <v>6227272</v>
      </c>
      <c r="P459" s="981">
        <f t="shared" si="170"/>
        <v>160000</v>
      </c>
      <c r="Q459" s="983"/>
      <c r="R459" s="653"/>
      <c r="S459" s="984">
        <f t="shared" si="195"/>
        <v>1331818</v>
      </c>
      <c r="T459" s="984">
        <f t="shared" si="196"/>
        <v>1931818</v>
      </c>
      <c r="U459" s="984">
        <f t="shared" si="197"/>
        <v>2231818</v>
      </c>
      <c r="V459" s="984">
        <f t="shared" si="198"/>
        <v>431818</v>
      </c>
      <c r="W459" s="1027">
        <v>43571</v>
      </c>
      <c r="X459" s="981">
        <v>6227272</v>
      </c>
      <c r="Y459" s="981"/>
      <c r="Z459" s="981"/>
      <c r="AA459" s="981"/>
      <c r="AB459" s="986"/>
      <c r="AC459" s="986"/>
      <c r="AD459" s="987"/>
      <c r="AE459" s="988">
        <f t="shared" si="192"/>
        <v>6227272</v>
      </c>
      <c r="AF459" s="1083">
        <f t="shared" si="199"/>
        <v>0</v>
      </c>
      <c r="AG459" s="1089"/>
      <c r="AH459" s="444"/>
    </row>
    <row r="460" spans="1:34" ht="15" hidden="1" customHeight="1" thickBot="1" x14ac:dyDescent="0.3">
      <c r="A460" s="989">
        <f t="shared" si="194"/>
        <v>11</v>
      </c>
      <c r="B460" s="970">
        <v>43567</v>
      </c>
      <c r="C460" s="994">
        <f>+C459+1</f>
        <v>453</v>
      </c>
      <c r="D460" s="972" t="s">
        <v>39</v>
      </c>
      <c r="E460" s="973" t="s">
        <v>57</v>
      </c>
      <c r="F460" s="991">
        <v>2</v>
      </c>
      <c r="G460" s="975">
        <f t="shared" si="184"/>
        <v>2663636</v>
      </c>
      <c r="H460" s="976">
        <v>2</v>
      </c>
      <c r="I460" s="977">
        <f t="shared" si="191"/>
        <v>3863636</v>
      </c>
      <c r="J460" s="978">
        <v>2</v>
      </c>
      <c r="K460" s="977">
        <f t="shared" si="185"/>
        <v>4463636</v>
      </c>
      <c r="L460" s="979">
        <v>1</v>
      </c>
      <c r="M460" s="977">
        <f t="shared" si="186"/>
        <v>431818</v>
      </c>
      <c r="N460" s="992">
        <f t="shared" si="200"/>
        <v>7</v>
      </c>
      <c r="O460" s="844">
        <f t="shared" si="200"/>
        <v>11422726</v>
      </c>
      <c r="P460" s="981">
        <f t="shared" si="170"/>
        <v>280000</v>
      </c>
      <c r="Q460" s="983"/>
      <c r="R460" s="653"/>
      <c r="S460" s="984">
        <f t="shared" si="195"/>
        <v>1331818</v>
      </c>
      <c r="T460" s="984">
        <f t="shared" si="196"/>
        <v>1931818</v>
      </c>
      <c r="U460" s="984">
        <f t="shared" si="197"/>
        <v>2231818</v>
      </c>
      <c r="V460" s="984">
        <f t="shared" si="198"/>
        <v>431818</v>
      </c>
      <c r="W460" s="1027">
        <v>43571</v>
      </c>
      <c r="X460" s="981">
        <v>11422726</v>
      </c>
      <c r="Y460" s="981"/>
      <c r="Z460" s="981"/>
      <c r="AA460" s="981"/>
      <c r="AB460" s="986"/>
      <c r="AC460" s="986"/>
      <c r="AD460" s="987"/>
      <c r="AE460" s="988">
        <f t="shared" si="192"/>
        <v>11422726</v>
      </c>
      <c r="AF460" s="1083">
        <f t="shared" si="199"/>
        <v>0</v>
      </c>
      <c r="AG460" s="1089"/>
      <c r="AH460" s="444"/>
    </row>
    <row r="461" spans="1:34" ht="15" hidden="1" customHeight="1" x14ac:dyDescent="0.25">
      <c r="A461" s="969">
        <v>1</v>
      </c>
      <c r="B461" s="970">
        <v>43578</v>
      </c>
      <c r="C461" s="994">
        <v>454</v>
      </c>
      <c r="D461" s="972" t="s">
        <v>39</v>
      </c>
      <c r="E461" s="973" t="s">
        <v>31</v>
      </c>
      <c r="F461" s="974">
        <v>4</v>
      </c>
      <c r="G461" s="975">
        <f t="shared" ref="G461:G475" si="201">F461*S461</f>
        <v>5327272</v>
      </c>
      <c r="H461" s="976">
        <v>1</v>
      </c>
      <c r="I461" s="977">
        <f t="shared" ref="I461:I475" si="202">H461*T461</f>
        <v>1931818</v>
      </c>
      <c r="J461" s="978">
        <v>4</v>
      </c>
      <c r="K461" s="977">
        <f t="shared" ref="K461:K475" si="203">J461*U461</f>
        <v>8927272</v>
      </c>
      <c r="L461" s="979">
        <v>1</v>
      </c>
      <c r="M461" s="977">
        <f t="shared" ref="M461:M475" si="204">L461*V461</f>
        <v>431818</v>
      </c>
      <c r="N461" s="980">
        <f t="shared" si="200"/>
        <v>10</v>
      </c>
      <c r="O461" s="844">
        <f t="shared" si="200"/>
        <v>16618180</v>
      </c>
      <c r="P461" s="981">
        <f t="shared" si="170"/>
        <v>400000</v>
      </c>
      <c r="Q461" s="983"/>
      <c r="R461" s="653"/>
      <c r="S461" s="984">
        <f t="shared" si="195"/>
        <v>1331818</v>
      </c>
      <c r="T461" s="984">
        <f t="shared" si="196"/>
        <v>1931818</v>
      </c>
      <c r="U461" s="984">
        <f t="shared" si="197"/>
        <v>2231818</v>
      </c>
      <c r="V461" s="984">
        <f t="shared" si="198"/>
        <v>431818</v>
      </c>
      <c r="W461" s="1027">
        <v>43580</v>
      </c>
      <c r="X461" s="981">
        <v>16618180</v>
      </c>
      <c r="Y461" s="985"/>
      <c r="Z461" s="981"/>
      <c r="AA461" s="981"/>
      <c r="AB461" s="986"/>
      <c r="AC461" s="986"/>
      <c r="AD461" s="987"/>
      <c r="AE461" s="988">
        <f>X461+Z461+AB461+AD461</f>
        <v>16618180</v>
      </c>
      <c r="AF461" s="1083">
        <f t="shared" si="199"/>
        <v>0</v>
      </c>
      <c r="AG461" s="1089"/>
      <c r="AH461" s="444"/>
    </row>
    <row r="462" spans="1:34" ht="15" hidden="1" customHeight="1" x14ac:dyDescent="0.25">
      <c r="A462" s="989">
        <f>+A461+1</f>
        <v>2</v>
      </c>
      <c r="B462" s="970">
        <v>43578</v>
      </c>
      <c r="C462" s="994">
        <f>+C461+1</f>
        <v>455</v>
      </c>
      <c r="D462" s="996" t="s">
        <v>34</v>
      </c>
      <c r="E462" s="1044" t="s">
        <v>31</v>
      </c>
      <c r="F462" s="974">
        <v>5</v>
      </c>
      <c r="G462" s="975">
        <f t="shared" si="201"/>
        <v>6659090</v>
      </c>
      <c r="H462" s="976"/>
      <c r="I462" s="977">
        <f t="shared" si="202"/>
        <v>0</v>
      </c>
      <c r="J462" s="978">
        <v>4</v>
      </c>
      <c r="K462" s="977">
        <f t="shared" si="203"/>
        <v>8927272</v>
      </c>
      <c r="L462" s="979">
        <v>1</v>
      </c>
      <c r="M462" s="977">
        <f t="shared" si="204"/>
        <v>431818</v>
      </c>
      <c r="N462" s="992">
        <f t="shared" si="200"/>
        <v>10</v>
      </c>
      <c r="O462" s="844">
        <f t="shared" si="200"/>
        <v>16018180</v>
      </c>
      <c r="P462" s="981">
        <f t="shared" si="170"/>
        <v>400000</v>
      </c>
      <c r="Q462" s="983"/>
      <c r="R462" s="653"/>
      <c r="S462" s="984">
        <f t="shared" si="195"/>
        <v>1331818</v>
      </c>
      <c r="T462" s="984">
        <f t="shared" si="196"/>
        <v>1931818</v>
      </c>
      <c r="U462" s="984">
        <f t="shared" si="197"/>
        <v>2231818</v>
      </c>
      <c r="V462" s="984">
        <f t="shared" si="198"/>
        <v>431818</v>
      </c>
      <c r="W462" s="1027">
        <v>43581</v>
      </c>
      <c r="X462" s="981">
        <v>16018180</v>
      </c>
      <c r="Y462" s="985"/>
      <c r="Z462" s="981"/>
      <c r="AA462" s="981"/>
      <c r="AB462" s="986"/>
      <c r="AC462" s="986"/>
      <c r="AD462" s="987"/>
      <c r="AE462" s="988">
        <f t="shared" ref="AE462:AE475" si="205">X462+Z462+AB462+AD462</f>
        <v>16018180</v>
      </c>
      <c r="AF462" s="1083">
        <f t="shared" si="199"/>
        <v>0</v>
      </c>
      <c r="AG462" s="1089"/>
      <c r="AH462" s="444"/>
    </row>
    <row r="463" spans="1:34" ht="15" customHeight="1" x14ac:dyDescent="0.25">
      <c r="A463" s="989">
        <f>+A462+1</f>
        <v>3</v>
      </c>
      <c r="B463" s="970">
        <v>43578</v>
      </c>
      <c r="C463" s="1056">
        <f t="shared" ref="C463:C468" si="206">+C462+1</f>
        <v>456</v>
      </c>
      <c r="D463" s="972" t="s">
        <v>82</v>
      </c>
      <c r="E463" s="1057" t="s">
        <v>31</v>
      </c>
      <c r="F463" s="991">
        <v>4</v>
      </c>
      <c r="G463" s="975">
        <f t="shared" si="201"/>
        <v>5327272</v>
      </c>
      <c r="H463" s="976">
        <v>1</v>
      </c>
      <c r="I463" s="977">
        <f t="shared" si="202"/>
        <v>1931818</v>
      </c>
      <c r="J463" s="978">
        <v>4</v>
      </c>
      <c r="K463" s="977">
        <f t="shared" si="203"/>
        <v>8927272</v>
      </c>
      <c r="L463" s="979">
        <v>1</v>
      </c>
      <c r="M463" s="977">
        <f t="shared" si="204"/>
        <v>431818</v>
      </c>
      <c r="N463" s="992">
        <f t="shared" si="200"/>
        <v>10</v>
      </c>
      <c r="O463" s="844">
        <f t="shared" si="200"/>
        <v>16618180</v>
      </c>
      <c r="P463" s="981">
        <f t="shared" si="170"/>
        <v>400000</v>
      </c>
      <c r="Q463" s="983"/>
      <c r="R463" s="653"/>
      <c r="S463" s="984">
        <f t="shared" si="195"/>
        <v>1331818</v>
      </c>
      <c r="T463" s="984">
        <f t="shared" si="196"/>
        <v>1931818</v>
      </c>
      <c r="U463" s="984">
        <f t="shared" si="197"/>
        <v>2231818</v>
      </c>
      <c r="V463" s="984">
        <f t="shared" si="198"/>
        <v>431818</v>
      </c>
      <c r="W463" s="1027"/>
      <c r="X463" s="981"/>
      <c r="Y463" s="993"/>
      <c r="Z463" s="981"/>
      <c r="AA463" s="981"/>
      <c r="AB463" s="986"/>
      <c r="AC463" s="986"/>
      <c r="AD463" s="987"/>
      <c r="AE463" s="988">
        <f t="shared" si="205"/>
        <v>0</v>
      </c>
      <c r="AF463" s="1083">
        <f t="shared" si="199"/>
        <v>16618180</v>
      </c>
      <c r="AG463" s="1090" t="s">
        <v>232</v>
      </c>
      <c r="AH463" s="444"/>
    </row>
    <row r="464" spans="1:34" ht="15" hidden="1" customHeight="1" x14ac:dyDescent="0.25">
      <c r="A464" s="1045">
        <f t="shared" ref="A464:A475" si="207">+A463+1</f>
        <v>4</v>
      </c>
      <c r="B464" s="970">
        <v>43578</v>
      </c>
      <c r="C464" s="994">
        <f t="shared" si="206"/>
        <v>457</v>
      </c>
      <c r="D464" s="1046" t="s">
        <v>36</v>
      </c>
      <c r="E464" s="1044" t="s">
        <v>31</v>
      </c>
      <c r="F464" s="1047">
        <v>6</v>
      </c>
      <c r="G464" s="975">
        <f t="shared" si="201"/>
        <v>7990908</v>
      </c>
      <c r="H464" s="1048"/>
      <c r="I464" s="977">
        <f t="shared" si="202"/>
        <v>0</v>
      </c>
      <c r="J464" s="1050">
        <v>3</v>
      </c>
      <c r="K464" s="977">
        <f t="shared" si="203"/>
        <v>6695454</v>
      </c>
      <c r="L464" s="1051">
        <v>1</v>
      </c>
      <c r="M464" s="977">
        <f t="shared" si="204"/>
        <v>431818</v>
      </c>
      <c r="N464" s="1052">
        <f t="shared" si="200"/>
        <v>10</v>
      </c>
      <c r="O464" s="844">
        <f t="shared" si="200"/>
        <v>15118180</v>
      </c>
      <c r="P464" s="1053">
        <f t="shared" si="170"/>
        <v>400000</v>
      </c>
      <c r="Q464" s="1054"/>
      <c r="R464" s="653"/>
      <c r="S464" s="1055">
        <f t="shared" si="195"/>
        <v>1331818</v>
      </c>
      <c r="T464" s="1055">
        <f t="shared" si="196"/>
        <v>1931818</v>
      </c>
      <c r="U464" s="1055">
        <f t="shared" si="197"/>
        <v>2231818</v>
      </c>
      <c r="V464" s="1055">
        <f t="shared" si="198"/>
        <v>431818</v>
      </c>
      <c r="W464" s="1027">
        <v>43579</v>
      </c>
      <c r="X464" s="981">
        <v>15118180</v>
      </c>
      <c r="Y464" s="993"/>
      <c r="Z464" s="981"/>
      <c r="AA464" s="981"/>
      <c r="AB464" s="986"/>
      <c r="AC464" s="986"/>
      <c r="AD464" s="987"/>
      <c r="AE464" s="988">
        <f t="shared" si="205"/>
        <v>15118180</v>
      </c>
      <c r="AF464" s="1083">
        <f t="shared" si="199"/>
        <v>0</v>
      </c>
      <c r="AG464" s="1089"/>
      <c r="AH464" s="444"/>
    </row>
    <row r="465" spans="1:34" ht="15" hidden="1" customHeight="1" x14ac:dyDescent="0.25">
      <c r="A465" s="989">
        <f t="shared" si="207"/>
        <v>5</v>
      </c>
      <c r="B465" s="970">
        <v>43578</v>
      </c>
      <c r="C465" s="994">
        <f t="shared" si="206"/>
        <v>458</v>
      </c>
      <c r="D465" s="972" t="s">
        <v>51</v>
      </c>
      <c r="E465" s="1044" t="s">
        <v>43</v>
      </c>
      <c r="F465" s="991">
        <v>4</v>
      </c>
      <c r="G465" s="975">
        <f t="shared" si="201"/>
        <v>5327272</v>
      </c>
      <c r="H465" s="976">
        <v>1</v>
      </c>
      <c r="I465" s="977">
        <f t="shared" si="202"/>
        <v>1931818</v>
      </c>
      <c r="J465" s="978">
        <v>4</v>
      </c>
      <c r="K465" s="977">
        <f t="shared" si="203"/>
        <v>8927272</v>
      </c>
      <c r="L465" s="979">
        <v>1</v>
      </c>
      <c r="M465" s="977">
        <f t="shared" si="204"/>
        <v>431818</v>
      </c>
      <c r="N465" s="992">
        <f t="shared" si="200"/>
        <v>10</v>
      </c>
      <c r="O465" s="844">
        <f t="shared" si="200"/>
        <v>16618180</v>
      </c>
      <c r="P465" s="981">
        <f t="shared" si="170"/>
        <v>400000</v>
      </c>
      <c r="Q465" s="983"/>
      <c r="R465" s="653"/>
      <c r="S465" s="984">
        <f t="shared" si="195"/>
        <v>1331818</v>
      </c>
      <c r="T465" s="984">
        <f t="shared" si="196"/>
        <v>1931818</v>
      </c>
      <c r="U465" s="984">
        <f t="shared" si="197"/>
        <v>2231818</v>
      </c>
      <c r="V465" s="984">
        <f t="shared" si="198"/>
        <v>431818</v>
      </c>
      <c r="W465" s="985">
        <v>43584</v>
      </c>
      <c r="X465" s="981">
        <v>16618180</v>
      </c>
      <c r="Y465" s="981"/>
      <c r="Z465" s="981"/>
      <c r="AA465" s="981"/>
      <c r="AB465" s="986"/>
      <c r="AC465" s="986"/>
      <c r="AD465" s="987"/>
      <c r="AE465" s="988">
        <f t="shared" si="205"/>
        <v>16618180</v>
      </c>
      <c r="AF465" s="1083">
        <f t="shared" si="199"/>
        <v>0</v>
      </c>
      <c r="AG465" s="1089"/>
      <c r="AH465" s="444"/>
    </row>
    <row r="466" spans="1:34" ht="15" hidden="1" customHeight="1" x14ac:dyDescent="0.25">
      <c r="A466" s="989">
        <f t="shared" si="207"/>
        <v>6</v>
      </c>
      <c r="B466" s="970">
        <v>43578</v>
      </c>
      <c r="C466" s="994">
        <f t="shared" si="206"/>
        <v>459</v>
      </c>
      <c r="D466" s="972" t="s">
        <v>55</v>
      </c>
      <c r="E466" s="1044" t="s">
        <v>43</v>
      </c>
      <c r="F466" s="991">
        <v>4</v>
      </c>
      <c r="G466" s="975">
        <f t="shared" si="201"/>
        <v>5327272</v>
      </c>
      <c r="H466" s="976">
        <v>1</v>
      </c>
      <c r="I466" s="977">
        <f t="shared" si="202"/>
        <v>1931818</v>
      </c>
      <c r="J466" s="978">
        <v>4</v>
      </c>
      <c r="K466" s="977">
        <f t="shared" si="203"/>
        <v>8927272</v>
      </c>
      <c r="L466" s="979">
        <v>1</v>
      </c>
      <c r="M466" s="977">
        <f t="shared" si="204"/>
        <v>431818</v>
      </c>
      <c r="N466" s="992">
        <f t="shared" si="200"/>
        <v>10</v>
      </c>
      <c r="O466" s="844">
        <f t="shared" si="200"/>
        <v>16618180</v>
      </c>
      <c r="P466" s="981">
        <f t="shared" si="170"/>
        <v>400000</v>
      </c>
      <c r="Q466" s="983"/>
      <c r="R466" s="653"/>
      <c r="S466" s="984">
        <f t="shared" si="195"/>
        <v>1331818</v>
      </c>
      <c r="T466" s="984">
        <f t="shared" si="196"/>
        <v>1931818</v>
      </c>
      <c r="U466" s="984">
        <f t="shared" si="197"/>
        <v>2231818</v>
      </c>
      <c r="V466" s="984">
        <f t="shared" si="198"/>
        <v>431818</v>
      </c>
      <c r="W466" s="1027">
        <v>43580</v>
      </c>
      <c r="X466" s="981">
        <v>16618180</v>
      </c>
      <c r="Y466" s="985"/>
      <c r="Z466" s="981"/>
      <c r="AA466" s="981"/>
      <c r="AB466" s="986"/>
      <c r="AC466" s="986"/>
      <c r="AD466" s="987"/>
      <c r="AE466" s="988">
        <f t="shared" si="205"/>
        <v>16618180</v>
      </c>
      <c r="AF466" s="1083">
        <f t="shared" si="199"/>
        <v>0</v>
      </c>
      <c r="AG466" s="1089"/>
      <c r="AH466" s="444"/>
    </row>
    <row r="467" spans="1:34" ht="15" hidden="1" customHeight="1" x14ac:dyDescent="0.25">
      <c r="A467" s="989">
        <f t="shared" si="207"/>
        <v>7</v>
      </c>
      <c r="B467" s="970">
        <v>43578</v>
      </c>
      <c r="C467" s="994">
        <f t="shared" si="206"/>
        <v>460</v>
      </c>
      <c r="D467" s="972" t="s">
        <v>54</v>
      </c>
      <c r="E467" s="973" t="s">
        <v>43</v>
      </c>
      <c r="F467" s="991">
        <v>4</v>
      </c>
      <c r="G467" s="975">
        <f t="shared" si="201"/>
        <v>5327272</v>
      </c>
      <c r="H467" s="976">
        <v>1</v>
      </c>
      <c r="I467" s="977">
        <f t="shared" si="202"/>
        <v>1931818</v>
      </c>
      <c r="J467" s="978">
        <v>4</v>
      </c>
      <c r="K467" s="977">
        <f t="shared" si="203"/>
        <v>8927272</v>
      </c>
      <c r="L467" s="979">
        <v>1</v>
      </c>
      <c r="M467" s="977">
        <f t="shared" si="204"/>
        <v>431818</v>
      </c>
      <c r="N467" s="992">
        <f t="shared" si="200"/>
        <v>10</v>
      </c>
      <c r="O467" s="844">
        <f t="shared" si="200"/>
        <v>16618180</v>
      </c>
      <c r="P467" s="981">
        <f t="shared" si="170"/>
        <v>400000</v>
      </c>
      <c r="Q467" s="983"/>
      <c r="R467" s="653"/>
      <c r="S467" s="984">
        <f t="shared" si="195"/>
        <v>1331818</v>
      </c>
      <c r="T467" s="984">
        <f t="shared" si="196"/>
        <v>1931818</v>
      </c>
      <c r="U467" s="984">
        <f t="shared" si="197"/>
        <v>2231818</v>
      </c>
      <c r="V467" s="984">
        <f t="shared" si="198"/>
        <v>431818</v>
      </c>
      <c r="W467" s="1027">
        <v>43591</v>
      </c>
      <c r="X467" s="981">
        <v>16618180</v>
      </c>
      <c r="Y467" s="981"/>
      <c r="Z467" s="981"/>
      <c r="AA467" s="981"/>
      <c r="AB467" s="986"/>
      <c r="AC467" s="986"/>
      <c r="AD467" s="987"/>
      <c r="AE467" s="988">
        <f t="shared" si="205"/>
        <v>16618180</v>
      </c>
      <c r="AF467" s="1083">
        <f t="shared" si="199"/>
        <v>0</v>
      </c>
      <c r="AG467" s="1089"/>
      <c r="AH467" s="444"/>
    </row>
    <row r="468" spans="1:34" ht="15" hidden="1" customHeight="1" x14ac:dyDescent="0.25">
      <c r="A468" s="989">
        <f t="shared" si="207"/>
        <v>8</v>
      </c>
      <c r="B468" s="970">
        <v>43578</v>
      </c>
      <c r="C468" s="994">
        <f t="shared" si="206"/>
        <v>461</v>
      </c>
      <c r="D468" s="972" t="s">
        <v>42</v>
      </c>
      <c r="E468" s="973" t="s">
        <v>43</v>
      </c>
      <c r="F468" s="991">
        <v>5</v>
      </c>
      <c r="G468" s="975">
        <f t="shared" si="201"/>
        <v>6659090</v>
      </c>
      <c r="H468" s="976"/>
      <c r="I468" s="977">
        <f t="shared" si="202"/>
        <v>0</v>
      </c>
      <c r="J468" s="978">
        <v>4</v>
      </c>
      <c r="K468" s="977">
        <f t="shared" si="203"/>
        <v>8927272</v>
      </c>
      <c r="L468" s="979">
        <v>1</v>
      </c>
      <c r="M468" s="977">
        <f t="shared" si="204"/>
        <v>431818</v>
      </c>
      <c r="N468" s="992">
        <f t="shared" si="200"/>
        <v>10</v>
      </c>
      <c r="O468" s="844">
        <f t="shared" si="200"/>
        <v>16018180</v>
      </c>
      <c r="P468" s="981">
        <f t="shared" si="170"/>
        <v>400000</v>
      </c>
      <c r="Q468" s="983"/>
      <c r="R468" s="653"/>
      <c r="S468" s="984">
        <f t="shared" si="195"/>
        <v>1331818</v>
      </c>
      <c r="T468" s="984">
        <f t="shared" si="196"/>
        <v>1931818</v>
      </c>
      <c r="U468" s="984">
        <f t="shared" si="197"/>
        <v>2231818</v>
      </c>
      <c r="V468" s="984">
        <f t="shared" si="198"/>
        <v>431818</v>
      </c>
      <c r="W468" s="1027">
        <v>43593</v>
      </c>
      <c r="X468" s="981">
        <v>16018180</v>
      </c>
      <c r="Y468" s="981"/>
      <c r="Z468" s="981"/>
      <c r="AA468" s="981"/>
      <c r="AB468" s="986"/>
      <c r="AC468" s="986"/>
      <c r="AD468" s="987"/>
      <c r="AE468" s="988">
        <f t="shared" si="205"/>
        <v>16018180</v>
      </c>
      <c r="AF468" s="1083">
        <f t="shared" si="199"/>
        <v>0</v>
      </c>
      <c r="AG468" s="1089"/>
      <c r="AH468" s="444"/>
    </row>
    <row r="469" spans="1:34" ht="15" hidden="1" customHeight="1" x14ac:dyDescent="0.25">
      <c r="A469" s="989">
        <f t="shared" si="207"/>
        <v>9</v>
      </c>
      <c r="B469" s="970">
        <v>43578</v>
      </c>
      <c r="C469" s="994">
        <f t="shared" ref="C469:C475" si="208">+C468+1</f>
        <v>462</v>
      </c>
      <c r="D469" s="972" t="s">
        <v>35</v>
      </c>
      <c r="E469" s="973" t="s">
        <v>57</v>
      </c>
      <c r="F469" s="991">
        <v>5</v>
      </c>
      <c r="G469" s="975">
        <f t="shared" si="201"/>
        <v>6659090</v>
      </c>
      <c r="H469" s="976"/>
      <c r="I469" s="977">
        <f t="shared" si="202"/>
        <v>0</v>
      </c>
      <c r="J469" s="978">
        <v>4</v>
      </c>
      <c r="K469" s="977">
        <f t="shared" si="203"/>
        <v>8927272</v>
      </c>
      <c r="L469" s="979">
        <v>1</v>
      </c>
      <c r="M469" s="977">
        <f t="shared" si="204"/>
        <v>431818</v>
      </c>
      <c r="N469" s="992">
        <f t="shared" si="200"/>
        <v>10</v>
      </c>
      <c r="O469" s="844">
        <f t="shared" si="200"/>
        <v>16018180</v>
      </c>
      <c r="P469" s="981">
        <f t="shared" si="170"/>
        <v>400000</v>
      </c>
      <c r="Q469" s="983"/>
      <c r="R469" s="653"/>
      <c r="S469" s="984">
        <f t="shared" si="195"/>
        <v>1331818</v>
      </c>
      <c r="T469" s="984">
        <f t="shared" si="196"/>
        <v>1931818</v>
      </c>
      <c r="U469" s="984">
        <f t="shared" si="197"/>
        <v>2231818</v>
      </c>
      <c r="V469" s="984">
        <f t="shared" si="198"/>
        <v>431818</v>
      </c>
      <c r="W469" s="1027">
        <v>43579</v>
      </c>
      <c r="X469" s="981">
        <v>16018180</v>
      </c>
      <c r="Y469" s="981"/>
      <c r="Z469" s="981"/>
      <c r="AA469" s="981"/>
      <c r="AB469" s="986"/>
      <c r="AC469" s="986"/>
      <c r="AD469" s="987"/>
      <c r="AE469" s="988">
        <f t="shared" si="205"/>
        <v>16018180</v>
      </c>
      <c r="AF469" s="1083">
        <f t="shared" si="199"/>
        <v>0</v>
      </c>
      <c r="AG469" s="1089"/>
      <c r="AH469" s="444"/>
    </row>
    <row r="470" spans="1:34" ht="15" hidden="1" customHeight="1" x14ac:dyDescent="0.25">
      <c r="A470" s="989">
        <f t="shared" si="207"/>
        <v>10</v>
      </c>
      <c r="B470" s="970">
        <v>43578</v>
      </c>
      <c r="C470" s="994">
        <f t="shared" si="208"/>
        <v>463</v>
      </c>
      <c r="D470" s="972" t="s">
        <v>59</v>
      </c>
      <c r="E470" s="973" t="s">
        <v>57</v>
      </c>
      <c r="F470" s="991">
        <v>2</v>
      </c>
      <c r="G470" s="975">
        <f t="shared" si="201"/>
        <v>2663636</v>
      </c>
      <c r="H470" s="976">
        <v>1</v>
      </c>
      <c r="I470" s="977">
        <f t="shared" si="202"/>
        <v>1931818</v>
      </c>
      <c r="J470" s="978">
        <v>1</v>
      </c>
      <c r="K470" s="977">
        <f t="shared" si="203"/>
        <v>2231818</v>
      </c>
      <c r="L470" s="979">
        <v>1</v>
      </c>
      <c r="M470" s="977">
        <f t="shared" si="204"/>
        <v>431818</v>
      </c>
      <c r="N470" s="992">
        <f t="shared" si="200"/>
        <v>5</v>
      </c>
      <c r="O470" s="844">
        <f t="shared" si="200"/>
        <v>7259090</v>
      </c>
      <c r="P470" s="981">
        <f t="shared" si="170"/>
        <v>200000</v>
      </c>
      <c r="Q470" s="983"/>
      <c r="R470" s="653"/>
      <c r="S470" s="984">
        <f t="shared" si="195"/>
        <v>1331818</v>
      </c>
      <c r="T470" s="984">
        <f t="shared" si="196"/>
        <v>1931818</v>
      </c>
      <c r="U470" s="984">
        <f t="shared" si="197"/>
        <v>2231818</v>
      </c>
      <c r="V470" s="984">
        <f t="shared" si="198"/>
        <v>431818</v>
      </c>
      <c r="W470" s="1027">
        <v>43580</v>
      </c>
      <c r="X470" s="981">
        <v>7259090</v>
      </c>
      <c r="Y470" s="981"/>
      <c r="Z470" s="981"/>
      <c r="AA470" s="981"/>
      <c r="AB470" s="986"/>
      <c r="AC470" s="986"/>
      <c r="AD470" s="987"/>
      <c r="AE470" s="988">
        <f t="shared" si="205"/>
        <v>7259090</v>
      </c>
      <c r="AF470" s="1083">
        <f t="shared" si="199"/>
        <v>0</v>
      </c>
      <c r="AG470" s="1089"/>
      <c r="AH470" s="444"/>
    </row>
    <row r="471" spans="1:34" ht="15" hidden="1" customHeight="1" x14ac:dyDescent="0.25">
      <c r="A471" s="989">
        <f t="shared" si="207"/>
        <v>11</v>
      </c>
      <c r="B471" s="970">
        <v>43578</v>
      </c>
      <c r="C471" s="994">
        <f t="shared" si="208"/>
        <v>464</v>
      </c>
      <c r="D471" s="972" t="s">
        <v>58</v>
      </c>
      <c r="E471" s="973" t="s">
        <v>57</v>
      </c>
      <c r="F471" s="991">
        <v>2</v>
      </c>
      <c r="G471" s="975">
        <f t="shared" si="201"/>
        <v>2663636</v>
      </c>
      <c r="H471" s="976"/>
      <c r="I471" s="977">
        <f t="shared" si="202"/>
        <v>0</v>
      </c>
      <c r="J471" s="978">
        <v>2</v>
      </c>
      <c r="K471" s="977">
        <f t="shared" si="203"/>
        <v>4463636</v>
      </c>
      <c r="L471" s="979">
        <v>2</v>
      </c>
      <c r="M471" s="977">
        <f t="shared" si="204"/>
        <v>863636</v>
      </c>
      <c r="N471" s="992">
        <f t="shared" si="200"/>
        <v>6</v>
      </c>
      <c r="O471" s="844">
        <f t="shared" si="200"/>
        <v>7990908</v>
      </c>
      <c r="P471" s="981">
        <f t="shared" si="170"/>
        <v>240000</v>
      </c>
      <c r="Q471" s="983"/>
      <c r="R471" s="653"/>
      <c r="S471" s="984">
        <f t="shared" si="195"/>
        <v>1331818</v>
      </c>
      <c r="T471" s="984">
        <f t="shared" si="196"/>
        <v>1931818</v>
      </c>
      <c r="U471" s="984">
        <f t="shared" si="197"/>
        <v>2231818</v>
      </c>
      <c r="V471" s="984">
        <f t="shared" si="198"/>
        <v>431818</v>
      </c>
      <c r="W471" s="1027">
        <v>43580</v>
      </c>
      <c r="X471" s="981">
        <v>7990908</v>
      </c>
      <c r="Y471" s="981"/>
      <c r="Z471" s="981"/>
      <c r="AA471" s="981"/>
      <c r="AB471" s="986"/>
      <c r="AC471" s="986"/>
      <c r="AD471" s="987"/>
      <c r="AE471" s="988">
        <f t="shared" si="205"/>
        <v>7990908</v>
      </c>
      <c r="AF471" s="1083">
        <f t="shared" si="199"/>
        <v>0</v>
      </c>
      <c r="AG471" s="1089"/>
      <c r="AH471" s="444"/>
    </row>
    <row r="472" spans="1:34" ht="15" hidden="1" customHeight="1" x14ac:dyDescent="0.25">
      <c r="A472" s="989">
        <f t="shared" si="207"/>
        <v>12</v>
      </c>
      <c r="B472" s="970">
        <v>43578</v>
      </c>
      <c r="C472" s="994">
        <f t="shared" si="208"/>
        <v>465</v>
      </c>
      <c r="D472" s="972" t="s">
        <v>68</v>
      </c>
      <c r="E472" s="973" t="s">
        <v>57</v>
      </c>
      <c r="F472" s="991">
        <v>3</v>
      </c>
      <c r="G472" s="975">
        <f t="shared" si="201"/>
        <v>3995454</v>
      </c>
      <c r="H472" s="976">
        <v>1</v>
      </c>
      <c r="I472" s="977">
        <f t="shared" si="202"/>
        <v>1931818</v>
      </c>
      <c r="J472" s="978">
        <v>1</v>
      </c>
      <c r="K472" s="977">
        <f t="shared" si="203"/>
        <v>2231818</v>
      </c>
      <c r="L472" s="979"/>
      <c r="M472" s="977">
        <f t="shared" si="204"/>
        <v>0</v>
      </c>
      <c r="N472" s="992">
        <f t="shared" si="200"/>
        <v>5</v>
      </c>
      <c r="O472" s="844">
        <f t="shared" si="200"/>
        <v>8159090</v>
      </c>
      <c r="P472" s="981">
        <f t="shared" si="170"/>
        <v>200000</v>
      </c>
      <c r="Q472" s="983"/>
      <c r="R472" s="653"/>
      <c r="S472" s="984">
        <f t="shared" si="195"/>
        <v>1331818</v>
      </c>
      <c r="T472" s="984">
        <f t="shared" si="196"/>
        <v>1931818</v>
      </c>
      <c r="U472" s="984">
        <f t="shared" si="197"/>
        <v>2231818</v>
      </c>
      <c r="V472" s="984">
        <f t="shared" si="198"/>
        <v>431818</v>
      </c>
      <c r="W472" s="1027">
        <v>43580</v>
      </c>
      <c r="X472" s="981">
        <v>8159090</v>
      </c>
      <c r="Y472" s="981"/>
      <c r="Z472" s="981"/>
      <c r="AA472" s="981"/>
      <c r="AB472" s="986"/>
      <c r="AC472" s="986"/>
      <c r="AD472" s="987"/>
      <c r="AE472" s="988">
        <f t="shared" si="205"/>
        <v>8159090</v>
      </c>
      <c r="AF472" s="1083">
        <f t="shared" si="199"/>
        <v>0</v>
      </c>
      <c r="AG472" s="1089"/>
      <c r="AH472" s="444"/>
    </row>
    <row r="473" spans="1:34" ht="15" hidden="1" customHeight="1" x14ac:dyDescent="0.25">
      <c r="A473" s="989">
        <f t="shared" si="207"/>
        <v>13</v>
      </c>
      <c r="B473" s="970">
        <v>43578</v>
      </c>
      <c r="C473" s="994">
        <f t="shared" si="208"/>
        <v>466</v>
      </c>
      <c r="D473" s="972" t="s">
        <v>73</v>
      </c>
      <c r="E473" s="973" t="s">
        <v>57</v>
      </c>
      <c r="F473" s="991">
        <v>4</v>
      </c>
      <c r="G473" s="975">
        <f t="shared" si="201"/>
        <v>5327272</v>
      </c>
      <c r="H473" s="976"/>
      <c r="I473" s="977">
        <f t="shared" si="202"/>
        <v>0</v>
      </c>
      <c r="J473" s="978">
        <v>3</v>
      </c>
      <c r="K473" s="977">
        <f t="shared" si="203"/>
        <v>6695454</v>
      </c>
      <c r="L473" s="979"/>
      <c r="M473" s="977">
        <f t="shared" si="204"/>
        <v>0</v>
      </c>
      <c r="N473" s="992">
        <f t="shared" si="200"/>
        <v>7</v>
      </c>
      <c r="O473" s="844">
        <f t="shared" si="200"/>
        <v>12022726</v>
      </c>
      <c r="P473" s="981">
        <f t="shared" si="170"/>
        <v>280000</v>
      </c>
      <c r="Q473" s="983"/>
      <c r="R473" s="653"/>
      <c r="S473" s="984">
        <f t="shared" si="195"/>
        <v>1331818</v>
      </c>
      <c r="T473" s="984">
        <f t="shared" si="196"/>
        <v>1931818</v>
      </c>
      <c r="U473" s="984">
        <f t="shared" si="197"/>
        <v>2231818</v>
      </c>
      <c r="V473" s="984">
        <f t="shared" si="198"/>
        <v>431818</v>
      </c>
      <c r="W473" s="1027">
        <v>43580</v>
      </c>
      <c r="X473" s="981">
        <v>6750000</v>
      </c>
      <c r="Y473" s="1027">
        <v>43587</v>
      </c>
      <c r="Z473" s="981">
        <v>5272726</v>
      </c>
      <c r="AA473" s="981"/>
      <c r="AB473" s="986"/>
      <c r="AC473" s="986"/>
      <c r="AD473" s="987"/>
      <c r="AE473" s="988">
        <f t="shared" si="205"/>
        <v>12022726</v>
      </c>
      <c r="AF473" s="1083">
        <f t="shared" si="199"/>
        <v>0</v>
      </c>
      <c r="AG473" s="1089"/>
      <c r="AH473" s="444"/>
    </row>
    <row r="474" spans="1:34" ht="15" hidden="1" customHeight="1" x14ac:dyDescent="0.25">
      <c r="A474" s="989">
        <f t="shared" si="207"/>
        <v>14</v>
      </c>
      <c r="B474" s="970">
        <v>43578</v>
      </c>
      <c r="C474" s="994">
        <f t="shared" si="208"/>
        <v>467</v>
      </c>
      <c r="D474" s="972" t="s">
        <v>71</v>
      </c>
      <c r="E474" s="973" t="s">
        <v>57</v>
      </c>
      <c r="F474" s="991">
        <v>3</v>
      </c>
      <c r="G474" s="975">
        <f t="shared" si="201"/>
        <v>3995454</v>
      </c>
      <c r="H474" s="976"/>
      <c r="I474" s="977">
        <f t="shared" si="202"/>
        <v>0</v>
      </c>
      <c r="J474" s="978">
        <v>2</v>
      </c>
      <c r="K474" s="977">
        <f t="shared" si="203"/>
        <v>4463636</v>
      </c>
      <c r="L474" s="979">
        <v>1</v>
      </c>
      <c r="M474" s="977">
        <f t="shared" si="204"/>
        <v>431818</v>
      </c>
      <c r="N474" s="992">
        <f t="shared" si="200"/>
        <v>6</v>
      </c>
      <c r="O474" s="844">
        <f t="shared" si="200"/>
        <v>8890908</v>
      </c>
      <c r="P474" s="981">
        <f t="shared" si="170"/>
        <v>240000</v>
      </c>
      <c r="Q474" s="983"/>
      <c r="R474" s="653"/>
      <c r="S474" s="984">
        <f t="shared" si="195"/>
        <v>1331818</v>
      </c>
      <c r="T474" s="984">
        <f t="shared" si="196"/>
        <v>1931818</v>
      </c>
      <c r="U474" s="984">
        <f t="shared" si="197"/>
        <v>2231818</v>
      </c>
      <c r="V474" s="984">
        <f t="shared" si="198"/>
        <v>431818</v>
      </c>
      <c r="W474" s="1027">
        <v>43580</v>
      </c>
      <c r="X474" s="981">
        <v>8890908</v>
      </c>
      <c r="Y474" s="981"/>
      <c r="Z474" s="981"/>
      <c r="AA474" s="981"/>
      <c r="AB474" s="986"/>
      <c r="AC474" s="986"/>
      <c r="AD474" s="987"/>
      <c r="AE474" s="988">
        <f t="shared" si="205"/>
        <v>8890908</v>
      </c>
      <c r="AF474" s="1083">
        <f t="shared" si="199"/>
        <v>0</v>
      </c>
      <c r="AG474" s="1089"/>
      <c r="AH474" s="444"/>
    </row>
    <row r="475" spans="1:34" ht="15" hidden="1" customHeight="1" thickBot="1" x14ac:dyDescent="0.3">
      <c r="A475" s="989">
        <f t="shared" si="207"/>
        <v>15</v>
      </c>
      <c r="B475" s="970">
        <v>43578</v>
      </c>
      <c r="C475" s="994">
        <f t="shared" si="208"/>
        <v>468</v>
      </c>
      <c r="D475" s="972" t="s">
        <v>75</v>
      </c>
      <c r="E475" s="973" t="s">
        <v>57</v>
      </c>
      <c r="F475" s="991">
        <v>3</v>
      </c>
      <c r="G475" s="975">
        <f t="shared" si="201"/>
        <v>3995454</v>
      </c>
      <c r="H475" s="976"/>
      <c r="I475" s="977">
        <f t="shared" si="202"/>
        <v>0</v>
      </c>
      <c r="J475" s="978">
        <v>2</v>
      </c>
      <c r="K475" s="977">
        <f t="shared" si="203"/>
        <v>4463636</v>
      </c>
      <c r="L475" s="979">
        <v>1</v>
      </c>
      <c r="M475" s="977">
        <f t="shared" si="204"/>
        <v>431818</v>
      </c>
      <c r="N475" s="992">
        <f t="shared" ref="N475:O490" si="209">+L475+J475+H475+F475</f>
        <v>6</v>
      </c>
      <c r="O475" s="844">
        <f t="shared" si="209"/>
        <v>8890908</v>
      </c>
      <c r="P475" s="981">
        <f t="shared" si="170"/>
        <v>240000</v>
      </c>
      <c r="Q475" s="983"/>
      <c r="R475" s="653"/>
      <c r="S475" s="984">
        <f t="shared" si="195"/>
        <v>1331818</v>
      </c>
      <c r="T475" s="984">
        <f t="shared" si="196"/>
        <v>1931818</v>
      </c>
      <c r="U475" s="984">
        <f t="shared" si="197"/>
        <v>2231818</v>
      </c>
      <c r="V475" s="984">
        <f t="shared" si="198"/>
        <v>431818</v>
      </c>
      <c r="W475" s="1027">
        <v>43579</v>
      </c>
      <c r="X475" s="981">
        <v>5000000</v>
      </c>
      <c r="Y475" s="1027">
        <v>43588</v>
      </c>
      <c r="Z475" s="981">
        <v>3890908</v>
      </c>
      <c r="AA475" s="981"/>
      <c r="AB475" s="986"/>
      <c r="AC475" s="986"/>
      <c r="AD475" s="987"/>
      <c r="AE475" s="988">
        <f t="shared" si="205"/>
        <v>8890908</v>
      </c>
      <c r="AF475" s="1083">
        <f t="shared" si="199"/>
        <v>0</v>
      </c>
      <c r="AG475" s="1089"/>
      <c r="AH475" s="444"/>
    </row>
    <row r="476" spans="1:34" ht="15" hidden="1" customHeight="1" x14ac:dyDescent="0.25">
      <c r="A476" s="832">
        <v>1</v>
      </c>
      <c r="B476" s="833">
        <v>43587</v>
      </c>
      <c r="C476" s="1058">
        <v>469</v>
      </c>
      <c r="D476" s="835" t="s">
        <v>80</v>
      </c>
      <c r="E476" s="836" t="s">
        <v>31</v>
      </c>
      <c r="F476" s="837">
        <v>5</v>
      </c>
      <c r="G476" s="838">
        <f t="shared" ref="G476:G539" si="210">+F476*S476</f>
        <v>6659090</v>
      </c>
      <c r="H476" s="839"/>
      <c r="I476" s="840">
        <f t="shared" ref="I476:I539" si="211">+H476*T476</f>
        <v>0</v>
      </c>
      <c r="J476" s="841">
        <v>4</v>
      </c>
      <c r="K476" s="840">
        <f t="shared" ref="K476:K539" si="212">+J476*U476</f>
        <v>8927272</v>
      </c>
      <c r="L476" s="842">
        <v>1</v>
      </c>
      <c r="M476" s="840">
        <f t="shared" ref="M476:M539" si="213">+L476*V476</f>
        <v>431818</v>
      </c>
      <c r="N476" s="843">
        <f t="shared" si="209"/>
        <v>10</v>
      </c>
      <c r="O476" s="844">
        <f t="shared" si="209"/>
        <v>16018180</v>
      </c>
      <c r="P476" s="845">
        <f t="shared" si="170"/>
        <v>400000</v>
      </c>
      <c r="Q476" s="846"/>
      <c r="R476" s="19"/>
      <c r="S476" s="847">
        <f t="shared" si="195"/>
        <v>1331818</v>
      </c>
      <c r="T476" s="847">
        <f t="shared" si="196"/>
        <v>1931818</v>
      </c>
      <c r="U476" s="847">
        <f t="shared" si="197"/>
        <v>2231818</v>
      </c>
      <c r="V476" s="847">
        <f t="shared" si="198"/>
        <v>431818</v>
      </c>
      <c r="W476" s="856">
        <v>43587</v>
      </c>
      <c r="X476" s="844">
        <v>16018180</v>
      </c>
      <c r="Y476" s="856"/>
      <c r="Z476" s="844"/>
      <c r="AA476" s="844"/>
      <c r="AB476" s="857"/>
      <c r="AC476" s="857"/>
      <c r="AD476" s="444"/>
      <c r="AE476" s="1059">
        <f>X476+Z476+AB476+AD476</f>
        <v>16018180</v>
      </c>
      <c r="AF476" s="1085">
        <f t="shared" si="199"/>
        <v>0</v>
      </c>
      <c r="AG476" s="444"/>
      <c r="AH476" s="444"/>
    </row>
    <row r="477" spans="1:34" ht="15" hidden="1" customHeight="1" x14ac:dyDescent="0.25">
      <c r="A477" s="848">
        <f>+A476+1</f>
        <v>2</v>
      </c>
      <c r="B477" s="833">
        <f>+B476</f>
        <v>43587</v>
      </c>
      <c r="C477" s="849">
        <f>+C476+1</f>
        <v>470</v>
      </c>
      <c r="D477" s="835" t="s">
        <v>69</v>
      </c>
      <c r="E477" s="836" t="s">
        <v>57</v>
      </c>
      <c r="F477" s="850">
        <v>5</v>
      </c>
      <c r="G477" s="838">
        <f t="shared" si="210"/>
        <v>6659090</v>
      </c>
      <c r="H477" s="839">
        <v>2</v>
      </c>
      <c r="I477" s="840">
        <f t="shared" si="211"/>
        <v>3863636</v>
      </c>
      <c r="J477" s="841">
        <v>2</v>
      </c>
      <c r="K477" s="840">
        <f t="shared" si="212"/>
        <v>4463636</v>
      </c>
      <c r="L477" s="842">
        <v>1</v>
      </c>
      <c r="M477" s="840">
        <f t="shared" si="213"/>
        <v>431818</v>
      </c>
      <c r="N477" s="851">
        <f t="shared" si="209"/>
        <v>10</v>
      </c>
      <c r="O477" s="844">
        <f t="shared" si="209"/>
        <v>15418180</v>
      </c>
      <c r="P477" s="845">
        <f t="shared" si="170"/>
        <v>400000</v>
      </c>
      <c r="Q477" s="846"/>
      <c r="R477" s="19"/>
      <c r="S477" s="847">
        <f t="shared" si="195"/>
        <v>1331818</v>
      </c>
      <c r="T477" s="847">
        <f t="shared" si="196"/>
        <v>1931818</v>
      </c>
      <c r="U477" s="847">
        <f t="shared" si="197"/>
        <v>2231818</v>
      </c>
      <c r="V477" s="847">
        <f t="shared" si="198"/>
        <v>431818</v>
      </c>
      <c r="W477" s="856">
        <v>43580</v>
      </c>
      <c r="X477" s="844">
        <v>15418180</v>
      </c>
      <c r="Y477" s="856"/>
      <c r="Z477" s="844"/>
      <c r="AA477" s="844"/>
      <c r="AB477" s="857"/>
      <c r="AC477" s="857"/>
      <c r="AD477" s="444"/>
      <c r="AE477" s="1059">
        <f t="shared" ref="AE477:AE490" si="214">X477+Z477+AB477+AD477</f>
        <v>15418180</v>
      </c>
      <c r="AF477" s="1085">
        <f t="shared" si="199"/>
        <v>0</v>
      </c>
      <c r="AG477" s="444"/>
      <c r="AH477" s="444"/>
    </row>
    <row r="478" spans="1:34" ht="15" hidden="1" customHeight="1" x14ac:dyDescent="0.25">
      <c r="A478" s="848">
        <f t="shared" ref="A478:A490" si="215">+A477+1</f>
        <v>3</v>
      </c>
      <c r="B478" s="833">
        <f t="shared" ref="B478:B490" si="216">+B477</f>
        <v>43587</v>
      </c>
      <c r="C478" s="849">
        <f t="shared" ref="C478:C490" si="217">+C477+1</f>
        <v>471</v>
      </c>
      <c r="D478" s="835" t="s">
        <v>77</v>
      </c>
      <c r="E478" s="836" t="s">
        <v>57</v>
      </c>
      <c r="F478" s="850">
        <v>4</v>
      </c>
      <c r="G478" s="838">
        <f t="shared" si="210"/>
        <v>5327272</v>
      </c>
      <c r="H478" s="839"/>
      <c r="I478" s="840">
        <f t="shared" si="211"/>
        <v>0</v>
      </c>
      <c r="J478" s="841">
        <v>3</v>
      </c>
      <c r="K478" s="840">
        <f t="shared" si="212"/>
        <v>6695454</v>
      </c>
      <c r="L478" s="842">
        <v>1</v>
      </c>
      <c r="M478" s="840">
        <f t="shared" si="213"/>
        <v>431818</v>
      </c>
      <c r="N478" s="851">
        <f t="shared" si="209"/>
        <v>8</v>
      </c>
      <c r="O478" s="844">
        <f t="shared" si="209"/>
        <v>12454544</v>
      </c>
      <c r="P478" s="845">
        <f t="shared" si="170"/>
        <v>320000</v>
      </c>
      <c r="Q478" s="846"/>
      <c r="R478" s="19"/>
      <c r="S478" s="847">
        <f t="shared" si="195"/>
        <v>1331818</v>
      </c>
      <c r="T478" s="847">
        <f t="shared" si="196"/>
        <v>1931818</v>
      </c>
      <c r="U478" s="847">
        <f t="shared" si="197"/>
        <v>2231818</v>
      </c>
      <c r="V478" s="847">
        <f t="shared" si="198"/>
        <v>431818</v>
      </c>
      <c r="W478" s="856">
        <v>43580</v>
      </c>
      <c r="X478" s="844">
        <v>12454544</v>
      </c>
      <c r="Y478" s="856"/>
      <c r="Z478" s="844"/>
      <c r="AA478" s="856"/>
      <c r="AB478" s="857"/>
      <c r="AC478" s="857"/>
      <c r="AD478" s="444"/>
      <c r="AE478" s="1059">
        <f t="shared" si="214"/>
        <v>12454544</v>
      </c>
      <c r="AF478" s="1085">
        <f t="shared" si="199"/>
        <v>0</v>
      </c>
      <c r="AG478" s="444"/>
      <c r="AH478" s="444"/>
    </row>
    <row r="479" spans="1:34" ht="15" hidden="1" customHeight="1" x14ac:dyDescent="0.25">
      <c r="A479" s="848">
        <f t="shared" si="215"/>
        <v>4</v>
      </c>
      <c r="B479" s="833">
        <f t="shared" si="216"/>
        <v>43587</v>
      </c>
      <c r="C479" s="849">
        <f t="shared" si="217"/>
        <v>472</v>
      </c>
      <c r="D479" s="835" t="s">
        <v>89</v>
      </c>
      <c r="E479" s="836" t="s">
        <v>88</v>
      </c>
      <c r="F479" s="850">
        <v>5</v>
      </c>
      <c r="G479" s="838">
        <f t="shared" si="210"/>
        <v>6659090</v>
      </c>
      <c r="H479" s="839"/>
      <c r="I479" s="840">
        <f t="shared" si="211"/>
        <v>0</v>
      </c>
      <c r="J479" s="841">
        <v>4</v>
      </c>
      <c r="K479" s="840">
        <f t="shared" si="212"/>
        <v>8927272</v>
      </c>
      <c r="L479" s="842">
        <v>1</v>
      </c>
      <c r="M479" s="840">
        <f t="shared" si="213"/>
        <v>431818</v>
      </c>
      <c r="N479" s="851">
        <f t="shared" si="209"/>
        <v>10</v>
      </c>
      <c r="O479" s="844">
        <f t="shared" si="209"/>
        <v>16018180</v>
      </c>
      <c r="P479" s="845">
        <f t="shared" si="170"/>
        <v>400000</v>
      </c>
      <c r="Q479" s="846"/>
      <c r="R479" s="19"/>
      <c r="S479" s="847">
        <f t="shared" si="195"/>
        <v>1331818</v>
      </c>
      <c r="T479" s="847">
        <f t="shared" si="196"/>
        <v>1931818</v>
      </c>
      <c r="U479" s="847">
        <f t="shared" si="197"/>
        <v>2231818</v>
      </c>
      <c r="V479" s="847">
        <f t="shared" si="198"/>
        <v>431818</v>
      </c>
      <c r="W479" s="856">
        <v>37382</v>
      </c>
      <c r="X479" s="844">
        <v>11000000</v>
      </c>
      <c r="Y479" s="856">
        <v>43580</v>
      </c>
      <c r="Z479" s="1060">
        <v>5018180</v>
      </c>
      <c r="AA479" s="844"/>
      <c r="AB479" s="857"/>
      <c r="AC479" s="857"/>
      <c r="AD479" s="444"/>
      <c r="AE479" s="1059">
        <f t="shared" si="214"/>
        <v>16018180</v>
      </c>
      <c r="AF479" s="1085">
        <f t="shared" si="199"/>
        <v>0</v>
      </c>
      <c r="AG479" s="444"/>
      <c r="AH479" s="444"/>
    </row>
    <row r="480" spans="1:34" ht="15" hidden="1" customHeight="1" x14ac:dyDescent="0.25">
      <c r="A480" s="848">
        <f t="shared" si="215"/>
        <v>5</v>
      </c>
      <c r="B480" s="833">
        <f t="shared" si="216"/>
        <v>43587</v>
      </c>
      <c r="C480" s="849">
        <f t="shared" si="217"/>
        <v>473</v>
      </c>
      <c r="D480" s="835" t="s">
        <v>90</v>
      </c>
      <c r="E480" s="836" t="s">
        <v>88</v>
      </c>
      <c r="F480" s="850">
        <v>10</v>
      </c>
      <c r="G480" s="838">
        <f t="shared" si="210"/>
        <v>13318180</v>
      </c>
      <c r="H480" s="839"/>
      <c r="I480" s="840">
        <f t="shared" si="211"/>
        <v>0</v>
      </c>
      <c r="J480" s="841"/>
      <c r="K480" s="840">
        <f t="shared" si="212"/>
        <v>0</v>
      </c>
      <c r="L480" s="842"/>
      <c r="M480" s="840">
        <f t="shared" si="213"/>
        <v>0</v>
      </c>
      <c r="N480" s="851">
        <f t="shared" si="209"/>
        <v>10</v>
      </c>
      <c r="O480" s="844">
        <f t="shared" si="209"/>
        <v>13318180</v>
      </c>
      <c r="P480" s="845">
        <f t="shared" si="170"/>
        <v>400000</v>
      </c>
      <c r="Q480" s="846"/>
      <c r="R480" s="19"/>
      <c r="S480" s="847">
        <f t="shared" si="195"/>
        <v>1331818</v>
      </c>
      <c r="T480" s="847">
        <f t="shared" si="196"/>
        <v>1931818</v>
      </c>
      <c r="U480" s="847">
        <f t="shared" si="197"/>
        <v>2231818</v>
      </c>
      <c r="V480" s="847">
        <f t="shared" si="198"/>
        <v>431818</v>
      </c>
      <c r="W480" s="856">
        <v>43582</v>
      </c>
      <c r="X480" s="844">
        <v>8000000</v>
      </c>
      <c r="Y480" s="856">
        <v>43587</v>
      </c>
      <c r="Z480" s="844">
        <v>5318180</v>
      </c>
      <c r="AA480" s="844"/>
      <c r="AB480" s="857"/>
      <c r="AC480" s="857"/>
      <c r="AD480" s="444"/>
      <c r="AE480" s="1059">
        <f t="shared" si="214"/>
        <v>13318180</v>
      </c>
      <c r="AF480" s="1085">
        <f t="shared" si="199"/>
        <v>0</v>
      </c>
      <c r="AG480" s="444"/>
      <c r="AH480" s="444"/>
    </row>
    <row r="481" spans="1:34" ht="15" hidden="1" customHeight="1" x14ac:dyDescent="0.25">
      <c r="A481" s="848">
        <f t="shared" si="215"/>
        <v>6</v>
      </c>
      <c r="B481" s="833">
        <f t="shared" si="216"/>
        <v>43587</v>
      </c>
      <c r="C481" s="849">
        <f t="shared" si="217"/>
        <v>474</v>
      </c>
      <c r="D481" s="835" t="s">
        <v>212</v>
      </c>
      <c r="E481" s="836" t="s">
        <v>88</v>
      </c>
      <c r="F481" s="850">
        <v>10</v>
      </c>
      <c r="G481" s="838">
        <f t="shared" si="210"/>
        <v>13318180</v>
      </c>
      <c r="H481" s="839"/>
      <c r="I481" s="840">
        <f t="shared" si="211"/>
        <v>0</v>
      </c>
      <c r="J481" s="841"/>
      <c r="K481" s="840">
        <f t="shared" si="212"/>
        <v>0</v>
      </c>
      <c r="L481" s="842"/>
      <c r="M481" s="840">
        <f t="shared" si="213"/>
        <v>0</v>
      </c>
      <c r="N481" s="851">
        <f t="shared" si="209"/>
        <v>10</v>
      </c>
      <c r="O481" s="844">
        <f t="shared" si="209"/>
        <v>13318180</v>
      </c>
      <c r="P481" s="845">
        <f t="shared" si="170"/>
        <v>400000</v>
      </c>
      <c r="Q481" s="846"/>
      <c r="R481" s="19"/>
      <c r="S481" s="847">
        <f t="shared" si="195"/>
        <v>1331818</v>
      </c>
      <c r="T481" s="847">
        <f t="shared" si="196"/>
        <v>1931818</v>
      </c>
      <c r="U481" s="847">
        <f t="shared" si="197"/>
        <v>2231818</v>
      </c>
      <c r="V481" s="847">
        <f t="shared" si="198"/>
        <v>431818</v>
      </c>
      <c r="W481" s="856">
        <v>43580</v>
      </c>
      <c r="X481" s="844">
        <v>13318180</v>
      </c>
      <c r="Y481" s="834"/>
      <c r="Z481" s="844"/>
      <c r="AA481" s="844"/>
      <c r="AB481" s="857"/>
      <c r="AC481" s="857"/>
      <c r="AD481" s="444"/>
      <c r="AE481" s="1059">
        <f t="shared" si="214"/>
        <v>13318180</v>
      </c>
      <c r="AF481" s="1085">
        <f t="shared" si="199"/>
        <v>0</v>
      </c>
      <c r="AG481" s="444"/>
      <c r="AH481" s="444"/>
    </row>
    <row r="482" spans="1:34" ht="15" hidden="1" customHeight="1" x14ac:dyDescent="0.25">
      <c r="A482" s="848">
        <f t="shared" si="215"/>
        <v>7</v>
      </c>
      <c r="B482" s="833">
        <f t="shared" si="216"/>
        <v>43587</v>
      </c>
      <c r="C482" s="849">
        <f t="shared" si="217"/>
        <v>475</v>
      </c>
      <c r="D482" s="835" t="s">
        <v>41</v>
      </c>
      <c r="E482" s="836" t="s">
        <v>31</v>
      </c>
      <c r="F482" s="850">
        <v>4</v>
      </c>
      <c r="G482" s="838">
        <f t="shared" si="210"/>
        <v>5327272</v>
      </c>
      <c r="H482" s="839">
        <v>1</v>
      </c>
      <c r="I482" s="840">
        <f t="shared" si="211"/>
        <v>1931818</v>
      </c>
      <c r="J482" s="841">
        <v>4</v>
      </c>
      <c r="K482" s="840">
        <f t="shared" si="212"/>
        <v>8927272</v>
      </c>
      <c r="L482" s="842">
        <v>1</v>
      </c>
      <c r="M482" s="840">
        <f t="shared" si="213"/>
        <v>431818</v>
      </c>
      <c r="N482" s="851">
        <f t="shared" si="209"/>
        <v>10</v>
      </c>
      <c r="O482" s="844">
        <f t="shared" si="209"/>
        <v>16618180</v>
      </c>
      <c r="P482" s="845">
        <f t="shared" si="170"/>
        <v>400000</v>
      </c>
      <c r="Q482" s="846"/>
      <c r="R482" s="19"/>
      <c r="S482" s="847">
        <f t="shared" si="195"/>
        <v>1331818</v>
      </c>
      <c r="T482" s="847">
        <f t="shared" si="196"/>
        <v>1931818</v>
      </c>
      <c r="U482" s="847">
        <f t="shared" si="197"/>
        <v>2231818</v>
      </c>
      <c r="V482" s="847">
        <f t="shared" si="198"/>
        <v>431818</v>
      </c>
      <c r="W482" s="856">
        <v>43580</v>
      </c>
      <c r="X482" s="844">
        <v>16618180</v>
      </c>
      <c r="Y482" s="834"/>
      <c r="Z482" s="844"/>
      <c r="AA482" s="844"/>
      <c r="AB482" s="857"/>
      <c r="AC482" s="857"/>
      <c r="AD482" s="444"/>
      <c r="AE482" s="1059">
        <f t="shared" si="214"/>
        <v>16618180</v>
      </c>
      <c r="AF482" s="1085">
        <f t="shared" si="199"/>
        <v>0</v>
      </c>
      <c r="AG482" s="444"/>
      <c r="AH482" s="444"/>
    </row>
    <row r="483" spans="1:34" ht="15" hidden="1" customHeight="1" x14ac:dyDescent="0.25">
      <c r="A483" s="848">
        <f t="shared" si="215"/>
        <v>8</v>
      </c>
      <c r="B483" s="833">
        <f t="shared" si="216"/>
        <v>43587</v>
      </c>
      <c r="C483" s="849">
        <f t="shared" si="217"/>
        <v>476</v>
      </c>
      <c r="D483" s="835" t="s">
        <v>37</v>
      </c>
      <c r="E483" s="836" t="s">
        <v>31</v>
      </c>
      <c r="F483" s="850">
        <v>5</v>
      </c>
      <c r="G483" s="838">
        <f t="shared" si="210"/>
        <v>6659090</v>
      </c>
      <c r="H483" s="839">
        <v>1</v>
      </c>
      <c r="I483" s="840">
        <f t="shared" si="211"/>
        <v>1931818</v>
      </c>
      <c r="J483" s="841">
        <v>4</v>
      </c>
      <c r="K483" s="840">
        <f t="shared" si="212"/>
        <v>8927272</v>
      </c>
      <c r="L483" s="842"/>
      <c r="M483" s="840">
        <f t="shared" si="213"/>
        <v>0</v>
      </c>
      <c r="N483" s="851">
        <f t="shared" si="209"/>
        <v>10</v>
      </c>
      <c r="O483" s="844">
        <f t="shared" si="209"/>
        <v>17518180</v>
      </c>
      <c r="P483" s="845">
        <f t="shared" ref="P483:P546" si="218">+N483*40000</f>
        <v>400000</v>
      </c>
      <c r="Q483" s="846"/>
      <c r="R483" s="19"/>
      <c r="S483" s="847">
        <f t="shared" si="195"/>
        <v>1331818</v>
      </c>
      <c r="T483" s="847">
        <f t="shared" si="196"/>
        <v>1931818</v>
      </c>
      <c r="U483" s="847">
        <f t="shared" si="197"/>
        <v>2231818</v>
      </c>
      <c r="V483" s="847">
        <f t="shared" si="198"/>
        <v>431818</v>
      </c>
      <c r="W483" s="856">
        <v>43587</v>
      </c>
      <c r="X483" s="844">
        <v>17518180</v>
      </c>
      <c r="Y483" s="834"/>
      <c r="Z483" s="844"/>
      <c r="AA483" s="844"/>
      <c r="AB483" s="857"/>
      <c r="AC483" s="857"/>
      <c r="AD483" s="444"/>
      <c r="AE483" s="1059">
        <f t="shared" si="214"/>
        <v>17518180</v>
      </c>
      <c r="AF483" s="1085">
        <f t="shared" si="199"/>
        <v>0</v>
      </c>
      <c r="AG483" s="444"/>
      <c r="AH483" s="444"/>
    </row>
    <row r="484" spans="1:34" ht="15" hidden="1" customHeight="1" x14ac:dyDescent="0.25">
      <c r="A484" s="848">
        <f t="shared" si="215"/>
        <v>9</v>
      </c>
      <c r="B484" s="833">
        <f t="shared" si="216"/>
        <v>43587</v>
      </c>
      <c r="C484" s="849">
        <f t="shared" si="217"/>
        <v>477</v>
      </c>
      <c r="D484" s="835" t="s">
        <v>44</v>
      </c>
      <c r="E484" s="836" t="s">
        <v>43</v>
      </c>
      <c r="F484" s="850">
        <v>5</v>
      </c>
      <c r="G484" s="838">
        <f t="shared" si="210"/>
        <v>6659090</v>
      </c>
      <c r="H484" s="839"/>
      <c r="I484" s="840">
        <f t="shared" si="211"/>
        <v>0</v>
      </c>
      <c r="J484" s="841">
        <v>5</v>
      </c>
      <c r="K484" s="840">
        <f t="shared" si="212"/>
        <v>11159090</v>
      </c>
      <c r="L484" s="842"/>
      <c r="M484" s="840">
        <f t="shared" si="213"/>
        <v>0</v>
      </c>
      <c r="N484" s="851">
        <f t="shared" si="209"/>
        <v>10</v>
      </c>
      <c r="O484" s="844">
        <f t="shared" si="209"/>
        <v>17818180</v>
      </c>
      <c r="P484" s="845">
        <f t="shared" si="218"/>
        <v>400000</v>
      </c>
      <c r="Q484" s="846"/>
      <c r="R484" s="19"/>
      <c r="S484" s="847">
        <f t="shared" si="195"/>
        <v>1331818</v>
      </c>
      <c r="T484" s="847">
        <f t="shared" si="196"/>
        <v>1931818</v>
      </c>
      <c r="U484" s="847">
        <f t="shared" si="197"/>
        <v>2231818</v>
      </c>
      <c r="V484" s="847">
        <f t="shared" si="198"/>
        <v>431818</v>
      </c>
      <c r="W484" s="856">
        <v>43584</v>
      </c>
      <c r="X484" s="844">
        <v>17818180</v>
      </c>
      <c r="Y484" s="834"/>
      <c r="Z484" s="844"/>
      <c r="AA484" s="844"/>
      <c r="AB484" s="857"/>
      <c r="AC484" s="857"/>
      <c r="AD484" s="444"/>
      <c r="AE484" s="1059">
        <f t="shared" si="214"/>
        <v>17818180</v>
      </c>
      <c r="AF484" s="1085">
        <f t="shared" si="199"/>
        <v>0</v>
      </c>
      <c r="AG484" s="444"/>
      <c r="AH484" s="444"/>
    </row>
    <row r="485" spans="1:34" ht="15" hidden="1" customHeight="1" x14ac:dyDescent="0.25">
      <c r="A485" s="848">
        <f t="shared" si="215"/>
        <v>10</v>
      </c>
      <c r="B485" s="833">
        <f t="shared" si="216"/>
        <v>43587</v>
      </c>
      <c r="C485" s="849">
        <f t="shared" si="217"/>
        <v>478</v>
      </c>
      <c r="D485" s="835" t="s">
        <v>83</v>
      </c>
      <c r="E485" s="836" t="s">
        <v>43</v>
      </c>
      <c r="F485" s="850">
        <v>5</v>
      </c>
      <c r="G485" s="838">
        <f t="shared" si="210"/>
        <v>6659090</v>
      </c>
      <c r="H485" s="839">
        <v>1</v>
      </c>
      <c r="I485" s="840">
        <f t="shared" si="211"/>
        <v>1931818</v>
      </c>
      <c r="J485" s="841">
        <v>3</v>
      </c>
      <c r="K485" s="840">
        <f t="shared" si="212"/>
        <v>6695454</v>
      </c>
      <c r="L485" s="842">
        <v>1</v>
      </c>
      <c r="M485" s="840">
        <f t="shared" si="213"/>
        <v>431818</v>
      </c>
      <c r="N485" s="851">
        <f t="shared" si="209"/>
        <v>10</v>
      </c>
      <c r="O485" s="844">
        <f t="shared" si="209"/>
        <v>15718180</v>
      </c>
      <c r="P485" s="845">
        <f t="shared" si="218"/>
        <v>400000</v>
      </c>
      <c r="Q485" s="846"/>
      <c r="R485" s="19"/>
      <c r="S485" s="847">
        <f t="shared" si="195"/>
        <v>1331818</v>
      </c>
      <c r="T485" s="847">
        <f t="shared" si="196"/>
        <v>1931818</v>
      </c>
      <c r="U485" s="847">
        <f t="shared" si="197"/>
        <v>2231818</v>
      </c>
      <c r="V485" s="847">
        <f t="shared" si="198"/>
        <v>431818</v>
      </c>
      <c r="W485" s="856">
        <v>43598</v>
      </c>
      <c r="X485" s="844">
        <v>10000000</v>
      </c>
      <c r="Y485" s="856">
        <v>43626</v>
      </c>
      <c r="Z485" s="844">
        <v>5718180</v>
      </c>
      <c r="AA485" s="844"/>
      <c r="AB485" s="857"/>
      <c r="AC485" s="857"/>
      <c r="AD485" s="444"/>
      <c r="AE485" s="1059">
        <f t="shared" si="214"/>
        <v>15718180</v>
      </c>
      <c r="AF485" s="1085">
        <f t="shared" si="199"/>
        <v>0</v>
      </c>
      <c r="AG485" s="444"/>
      <c r="AH485" s="444"/>
    </row>
    <row r="486" spans="1:34" ht="15" hidden="1" customHeight="1" x14ac:dyDescent="0.25">
      <c r="A486" s="848">
        <f t="shared" si="215"/>
        <v>11</v>
      </c>
      <c r="B486" s="833">
        <f t="shared" si="216"/>
        <v>43587</v>
      </c>
      <c r="C486" s="849">
        <f t="shared" si="217"/>
        <v>479</v>
      </c>
      <c r="D486" s="835" t="s">
        <v>199</v>
      </c>
      <c r="E486" s="836" t="s">
        <v>88</v>
      </c>
      <c r="F486" s="850">
        <v>5</v>
      </c>
      <c r="G486" s="838">
        <f t="shared" si="210"/>
        <v>6659090</v>
      </c>
      <c r="H486" s="839"/>
      <c r="I486" s="840">
        <f t="shared" si="211"/>
        <v>0</v>
      </c>
      <c r="J486" s="841">
        <v>4</v>
      </c>
      <c r="K486" s="840">
        <f t="shared" si="212"/>
        <v>8927272</v>
      </c>
      <c r="L486" s="842">
        <v>1</v>
      </c>
      <c r="M486" s="840">
        <f t="shared" si="213"/>
        <v>431818</v>
      </c>
      <c r="N486" s="851">
        <f t="shared" si="209"/>
        <v>10</v>
      </c>
      <c r="O486" s="844">
        <f t="shared" si="209"/>
        <v>16018180</v>
      </c>
      <c r="P486" s="845">
        <f t="shared" si="218"/>
        <v>400000</v>
      </c>
      <c r="Q486" s="846"/>
      <c r="R486" s="19"/>
      <c r="S486" s="847">
        <f t="shared" si="195"/>
        <v>1331818</v>
      </c>
      <c r="T486" s="847">
        <f t="shared" si="196"/>
        <v>1931818</v>
      </c>
      <c r="U486" s="847">
        <f t="shared" si="197"/>
        <v>2231818</v>
      </c>
      <c r="V486" s="847">
        <f t="shared" si="198"/>
        <v>431818</v>
      </c>
      <c r="W486" s="856">
        <v>43584</v>
      </c>
      <c r="X486" s="844">
        <v>6018180</v>
      </c>
      <c r="Y486" s="856">
        <v>43581</v>
      </c>
      <c r="Z486" s="844">
        <v>10000000</v>
      </c>
      <c r="AA486" s="844"/>
      <c r="AB486" s="857"/>
      <c r="AC486" s="857"/>
      <c r="AD486" s="444"/>
      <c r="AE486" s="1059">
        <f t="shared" si="214"/>
        <v>16018180</v>
      </c>
      <c r="AF486" s="1085">
        <f t="shared" si="199"/>
        <v>0</v>
      </c>
      <c r="AG486" s="444"/>
      <c r="AH486" s="444"/>
    </row>
    <row r="487" spans="1:34" ht="15" hidden="1" customHeight="1" x14ac:dyDescent="0.25">
      <c r="A487" s="848">
        <f t="shared" si="215"/>
        <v>12</v>
      </c>
      <c r="B487" s="833">
        <f t="shared" si="216"/>
        <v>43587</v>
      </c>
      <c r="C487" s="849">
        <f t="shared" si="217"/>
        <v>480</v>
      </c>
      <c r="D487" s="835" t="s">
        <v>101</v>
      </c>
      <c r="E487" s="836" t="s">
        <v>88</v>
      </c>
      <c r="F487" s="850">
        <v>5</v>
      </c>
      <c r="G487" s="838">
        <f t="shared" si="210"/>
        <v>6659090</v>
      </c>
      <c r="H487" s="839"/>
      <c r="I487" s="840">
        <f t="shared" si="211"/>
        <v>0</v>
      </c>
      <c r="J487" s="841">
        <v>4</v>
      </c>
      <c r="K487" s="840">
        <f t="shared" si="212"/>
        <v>8927272</v>
      </c>
      <c r="L487" s="842">
        <v>1</v>
      </c>
      <c r="M487" s="840">
        <f t="shared" si="213"/>
        <v>431818</v>
      </c>
      <c r="N487" s="851">
        <f t="shared" si="209"/>
        <v>10</v>
      </c>
      <c r="O487" s="844">
        <f t="shared" si="209"/>
        <v>16018180</v>
      </c>
      <c r="P487" s="845">
        <f t="shared" si="218"/>
        <v>400000</v>
      </c>
      <c r="Q487" s="846"/>
      <c r="R487" s="19"/>
      <c r="S487" s="847">
        <f t="shared" si="195"/>
        <v>1331818</v>
      </c>
      <c r="T487" s="847">
        <f t="shared" si="196"/>
        <v>1931818</v>
      </c>
      <c r="U487" s="847">
        <f t="shared" si="197"/>
        <v>2231818</v>
      </c>
      <c r="V487" s="847">
        <f t="shared" si="198"/>
        <v>431818</v>
      </c>
      <c r="W487" s="856">
        <v>43588</v>
      </c>
      <c r="X487" s="844">
        <v>16018180</v>
      </c>
      <c r="Y487" s="834"/>
      <c r="Z487" s="844"/>
      <c r="AA487" s="844"/>
      <c r="AB487" s="857"/>
      <c r="AC487" s="857"/>
      <c r="AD487" s="444"/>
      <c r="AE487" s="1059">
        <f t="shared" si="214"/>
        <v>16018180</v>
      </c>
      <c r="AF487" s="1085">
        <f t="shared" si="199"/>
        <v>0</v>
      </c>
      <c r="AG487" s="444"/>
      <c r="AH487" s="444"/>
    </row>
    <row r="488" spans="1:34" ht="15" hidden="1" customHeight="1" x14ac:dyDescent="0.25">
      <c r="A488" s="848">
        <f t="shared" si="215"/>
        <v>13</v>
      </c>
      <c r="B488" s="833">
        <f t="shared" si="216"/>
        <v>43587</v>
      </c>
      <c r="C488" s="849">
        <f t="shared" si="217"/>
        <v>481</v>
      </c>
      <c r="D488" s="835" t="s">
        <v>102</v>
      </c>
      <c r="E488" s="836" t="s">
        <v>88</v>
      </c>
      <c r="F488" s="850">
        <v>5</v>
      </c>
      <c r="G488" s="838">
        <f t="shared" si="210"/>
        <v>6659090</v>
      </c>
      <c r="H488" s="839"/>
      <c r="I488" s="840">
        <f t="shared" si="211"/>
        <v>0</v>
      </c>
      <c r="J488" s="841">
        <v>4</v>
      </c>
      <c r="K488" s="840">
        <f t="shared" si="212"/>
        <v>8927272</v>
      </c>
      <c r="L488" s="842">
        <v>1</v>
      </c>
      <c r="M488" s="840">
        <f t="shared" si="213"/>
        <v>431818</v>
      </c>
      <c r="N488" s="851">
        <f t="shared" si="209"/>
        <v>10</v>
      </c>
      <c r="O488" s="844">
        <f t="shared" si="209"/>
        <v>16018180</v>
      </c>
      <c r="P488" s="845">
        <f t="shared" si="218"/>
        <v>400000</v>
      </c>
      <c r="Q488" s="846"/>
      <c r="R488" s="19"/>
      <c r="S488" s="847">
        <f t="shared" si="195"/>
        <v>1331818</v>
      </c>
      <c r="T488" s="847">
        <f t="shared" si="196"/>
        <v>1931818</v>
      </c>
      <c r="U488" s="847">
        <f t="shared" si="197"/>
        <v>2231818</v>
      </c>
      <c r="V488" s="847">
        <f t="shared" si="198"/>
        <v>431818</v>
      </c>
      <c r="W488" s="856">
        <v>43581</v>
      </c>
      <c r="X488" s="844">
        <v>16018180</v>
      </c>
      <c r="Y488" s="834"/>
      <c r="Z488" s="844"/>
      <c r="AA488" s="844"/>
      <c r="AB488" s="857"/>
      <c r="AC488" s="857"/>
      <c r="AD488" s="444"/>
      <c r="AE488" s="1059">
        <f t="shared" si="214"/>
        <v>16018180</v>
      </c>
      <c r="AF488" s="1085">
        <f t="shared" si="199"/>
        <v>0</v>
      </c>
      <c r="AG488" s="444"/>
      <c r="AH488" s="444"/>
    </row>
    <row r="489" spans="1:34" ht="15" hidden="1" customHeight="1" x14ac:dyDescent="0.25">
      <c r="A489" s="848">
        <f t="shared" si="215"/>
        <v>14</v>
      </c>
      <c r="B489" s="833">
        <f t="shared" si="216"/>
        <v>43587</v>
      </c>
      <c r="C489" s="849">
        <f t="shared" si="217"/>
        <v>482</v>
      </c>
      <c r="D489" s="835" t="s">
        <v>76</v>
      </c>
      <c r="E489" s="836" t="s">
        <v>57</v>
      </c>
      <c r="F489" s="850">
        <v>4</v>
      </c>
      <c r="G489" s="838">
        <f t="shared" si="210"/>
        <v>5327272</v>
      </c>
      <c r="H489" s="839"/>
      <c r="I489" s="840">
        <f t="shared" si="211"/>
        <v>0</v>
      </c>
      <c r="J489" s="841">
        <v>4</v>
      </c>
      <c r="K489" s="840">
        <f t="shared" si="212"/>
        <v>8927272</v>
      </c>
      <c r="L489" s="842">
        <v>1</v>
      </c>
      <c r="M489" s="840">
        <f t="shared" si="213"/>
        <v>431818</v>
      </c>
      <c r="N489" s="851">
        <f t="shared" si="209"/>
        <v>9</v>
      </c>
      <c r="O489" s="844">
        <f t="shared" si="209"/>
        <v>14686362</v>
      </c>
      <c r="P489" s="845">
        <f t="shared" si="218"/>
        <v>360000</v>
      </c>
      <c r="Q489" s="846"/>
      <c r="R489" s="19"/>
      <c r="S489" s="847">
        <f t="shared" si="195"/>
        <v>1331818</v>
      </c>
      <c r="T489" s="847">
        <f t="shared" si="196"/>
        <v>1931818</v>
      </c>
      <c r="U489" s="847">
        <f t="shared" si="197"/>
        <v>2231818</v>
      </c>
      <c r="V489" s="847">
        <f t="shared" si="198"/>
        <v>431818</v>
      </c>
      <c r="W489" s="856">
        <v>43581</v>
      </c>
      <c r="X489" s="844">
        <v>14686362</v>
      </c>
      <c r="Y489" s="834"/>
      <c r="Z489" s="844"/>
      <c r="AA489" s="844"/>
      <c r="AB489" s="857"/>
      <c r="AC489" s="857"/>
      <c r="AD489" s="444"/>
      <c r="AE489" s="1059">
        <f t="shared" si="214"/>
        <v>14686362</v>
      </c>
      <c r="AF489" s="1085">
        <f t="shared" si="199"/>
        <v>0</v>
      </c>
      <c r="AG489" s="444"/>
      <c r="AH489" s="444"/>
    </row>
    <row r="490" spans="1:34" ht="15" hidden="1" customHeight="1" thickBot="1" x14ac:dyDescent="0.3">
      <c r="A490" s="848">
        <f t="shared" si="215"/>
        <v>15</v>
      </c>
      <c r="B490" s="833">
        <f t="shared" si="216"/>
        <v>43587</v>
      </c>
      <c r="C490" s="849">
        <f t="shared" si="217"/>
        <v>483</v>
      </c>
      <c r="D490" s="835" t="s">
        <v>39</v>
      </c>
      <c r="E490" s="836" t="s">
        <v>57</v>
      </c>
      <c r="F490" s="850">
        <v>4</v>
      </c>
      <c r="G490" s="838">
        <f t="shared" si="210"/>
        <v>5327272</v>
      </c>
      <c r="H490" s="839">
        <v>1</v>
      </c>
      <c r="I490" s="840">
        <f t="shared" si="211"/>
        <v>1931818</v>
      </c>
      <c r="J490" s="841">
        <v>3</v>
      </c>
      <c r="K490" s="840">
        <f t="shared" si="212"/>
        <v>6695454</v>
      </c>
      <c r="L490" s="842">
        <v>1</v>
      </c>
      <c r="M490" s="840">
        <f t="shared" si="213"/>
        <v>431818</v>
      </c>
      <c r="N490" s="851">
        <f t="shared" si="209"/>
        <v>9</v>
      </c>
      <c r="O490" s="844">
        <f t="shared" si="209"/>
        <v>14386362</v>
      </c>
      <c r="P490" s="845">
        <f t="shared" si="218"/>
        <v>360000</v>
      </c>
      <c r="Q490" s="846"/>
      <c r="R490" s="854"/>
      <c r="S490" s="847">
        <f t="shared" si="195"/>
        <v>1331818</v>
      </c>
      <c r="T490" s="847">
        <f t="shared" si="196"/>
        <v>1931818</v>
      </c>
      <c r="U490" s="847">
        <f t="shared" si="197"/>
        <v>2231818</v>
      </c>
      <c r="V490" s="847">
        <f t="shared" si="198"/>
        <v>431818</v>
      </c>
      <c r="W490" s="856">
        <v>43584</v>
      </c>
      <c r="X490" s="844">
        <v>14386362</v>
      </c>
      <c r="Y490" s="834"/>
      <c r="Z490" s="844"/>
      <c r="AA490" s="844"/>
      <c r="AB490" s="857"/>
      <c r="AC490" s="857"/>
      <c r="AD490" s="444"/>
      <c r="AE490" s="1059">
        <f t="shared" si="214"/>
        <v>14386362</v>
      </c>
      <c r="AF490" s="1085">
        <f t="shared" si="199"/>
        <v>0</v>
      </c>
      <c r="AG490" s="444"/>
      <c r="AH490" s="444"/>
    </row>
    <row r="491" spans="1:34" ht="15" hidden="1" customHeight="1" x14ac:dyDescent="0.25">
      <c r="A491" s="832">
        <v>1</v>
      </c>
      <c r="B491" s="833">
        <v>43588</v>
      </c>
      <c r="C491" s="862">
        <v>484</v>
      </c>
      <c r="D491" s="863" t="s">
        <v>33</v>
      </c>
      <c r="E491" s="836" t="s">
        <v>31</v>
      </c>
      <c r="F491" s="837">
        <v>7</v>
      </c>
      <c r="G491" s="838">
        <f t="shared" si="210"/>
        <v>9322726</v>
      </c>
      <c r="H491" s="839"/>
      <c r="I491" s="840">
        <f t="shared" si="211"/>
        <v>0</v>
      </c>
      <c r="J491" s="841">
        <v>3</v>
      </c>
      <c r="K491" s="840">
        <f t="shared" si="212"/>
        <v>6695454</v>
      </c>
      <c r="L491" s="842">
        <v>1</v>
      </c>
      <c r="M491" s="840">
        <f t="shared" si="213"/>
        <v>431818</v>
      </c>
      <c r="N491" s="843">
        <f t="shared" ref="N491:O506" si="219">+L491+J491+H491+F491</f>
        <v>11</v>
      </c>
      <c r="O491" s="844">
        <f t="shared" si="219"/>
        <v>16449998</v>
      </c>
      <c r="P491" s="845">
        <f t="shared" si="218"/>
        <v>440000</v>
      </c>
      <c r="Q491" s="846"/>
      <c r="R491" s="19"/>
      <c r="S491" s="847">
        <f t="shared" si="195"/>
        <v>1331818</v>
      </c>
      <c r="T491" s="847">
        <f t="shared" si="196"/>
        <v>1931818</v>
      </c>
      <c r="U491" s="847">
        <f t="shared" si="197"/>
        <v>2231818</v>
      </c>
      <c r="V491" s="847">
        <f t="shared" si="198"/>
        <v>431818</v>
      </c>
      <c r="W491" s="856">
        <v>43584</v>
      </c>
      <c r="X491" s="844">
        <v>16449998</v>
      </c>
      <c r="Y491" s="856"/>
      <c r="Z491" s="844"/>
      <c r="AA491" s="844"/>
      <c r="AB491" s="857"/>
      <c r="AC491" s="857"/>
      <c r="AD491" s="444"/>
      <c r="AE491" s="1059">
        <f>X491+Z491+AB491+AD491</f>
        <v>16449998</v>
      </c>
      <c r="AF491" s="1085">
        <f t="shared" si="199"/>
        <v>0</v>
      </c>
      <c r="AG491" s="444"/>
      <c r="AH491" s="444"/>
    </row>
    <row r="492" spans="1:34" ht="15" hidden="1" customHeight="1" x14ac:dyDescent="0.25">
      <c r="A492" s="848">
        <f>+A491+1</f>
        <v>2</v>
      </c>
      <c r="B492" s="833">
        <v>43588</v>
      </c>
      <c r="C492" s="849">
        <f>+C491+1</f>
        <v>485</v>
      </c>
      <c r="D492" s="864" t="s">
        <v>81</v>
      </c>
      <c r="E492" s="836" t="s">
        <v>31</v>
      </c>
      <c r="F492" s="850">
        <v>6</v>
      </c>
      <c r="G492" s="838">
        <f t="shared" si="210"/>
        <v>7990908</v>
      </c>
      <c r="H492" s="839"/>
      <c r="I492" s="840">
        <f t="shared" si="211"/>
        <v>0</v>
      </c>
      <c r="J492" s="841">
        <v>4</v>
      </c>
      <c r="K492" s="840">
        <f t="shared" si="212"/>
        <v>8927272</v>
      </c>
      <c r="L492" s="842">
        <v>1</v>
      </c>
      <c r="M492" s="840">
        <f t="shared" si="213"/>
        <v>431818</v>
      </c>
      <c r="N492" s="851">
        <f t="shared" si="219"/>
        <v>11</v>
      </c>
      <c r="O492" s="844">
        <f t="shared" si="219"/>
        <v>17349998</v>
      </c>
      <c r="P492" s="845">
        <f t="shared" si="218"/>
        <v>440000</v>
      </c>
      <c r="Q492" s="846"/>
      <c r="R492" s="854"/>
      <c r="S492" s="847">
        <f t="shared" si="195"/>
        <v>1331818</v>
      </c>
      <c r="T492" s="847">
        <f t="shared" si="196"/>
        <v>1931818</v>
      </c>
      <c r="U492" s="847">
        <f t="shared" si="197"/>
        <v>2231818</v>
      </c>
      <c r="V492" s="847">
        <f t="shared" si="198"/>
        <v>431818</v>
      </c>
      <c r="W492" s="856">
        <v>43585</v>
      </c>
      <c r="X492" s="844">
        <v>17349998</v>
      </c>
      <c r="Y492" s="856"/>
      <c r="Z492" s="844"/>
      <c r="AA492" s="844"/>
      <c r="AB492" s="857"/>
      <c r="AC492" s="857"/>
      <c r="AD492" s="444"/>
      <c r="AE492" s="1059">
        <f t="shared" ref="AE492:AE507" si="220">X492+Z492+AB492+AD492</f>
        <v>17349998</v>
      </c>
      <c r="AF492" s="1085">
        <f t="shared" si="199"/>
        <v>0</v>
      </c>
      <c r="AG492" s="444"/>
      <c r="AH492" s="444"/>
    </row>
    <row r="493" spans="1:34" ht="15" hidden="1" customHeight="1" x14ac:dyDescent="0.25">
      <c r="A493" s="848">
        <f t="shared" ref="A493:A507" si="221">+A492+1</f>
        <v>3</v>
      </c>
      <c r="B493" s="833">
        <v>43588</v>
      </c>
      <c r="C493" s="849">
        <f>+C492+1</f>
        <v>486</v>
      </c>
      <c r="D493" s="865" t="s">
        <v>45</v>
      </c>
      <c r="E493" s="836" t="s">
        <v>43</v>
      </c>
      <c r="F493" s="850">
        <v>5</v>
      </c>
      <c r="G493" s="838">
        <f t="shared" si="210"/>
        <v>6659090</v>
      </c>
      <c r="H493" s="839"/>
      <c r="I493" s="840">
        <f t="shared" si="211"/>
        <v>0</v>
      </c>
      <c r="J493" s="841">
        <v>4</v>
      </c>
      <c r="K493" s="840">
        <f t="shared" si="212"/>
        <v>8927272</v>
      </c>
      <c r="L493" s="842">
        <v>1</v>
      </c>
      <c r="M493" s="840">
        <f t="shared" si="213"/>
        <v>431818</v>
      </c>
      <c r="N493" s="851">
        <f t="shared" si="219"/>
        <v>10</v>
      </c>
      <c r="O493" s="844">
        <f t="shared" si="219"/>
        <v>16018180</v>
      </c>
      <c r="P493" s="845">
        <f t="shared" si="218"/>
        <v>400000</v>
      </c>
      <c r="Q493" s="846"/>
      <c r="R493" s="854"/>
      <c r="S493" s="847">
        <f t="shared" si="195"/>
        <v>1331818</v>
      </c>
      <c r="T493" s="847">
        <f t="shared" si="196"/>
        <v>1931818</v>
      </c>
      <c r="U493" s="847">
        <f t="shared" si="197"/>
        <v>2231818</v>
      </c>
      <c r="V493" s="847">
        <f t="shared" si="198"/>
        <v>431818</v>
      </c>
      <c r="W493" s="856">
        <v>43584</v>
      </c>
      <c r="X493" s="844">
        <v>16018180</v>
      </c>
      <c r="Y493" s="856"/>
      <c r="Z493" s="844"/>
      <c r="AA493" s="856"/>
      <c r="AB493" s="857"/>
      <c r="AC493" s="857"/>
      <c r="AD493" s="444"/>
      <c r="AE493" s="1059">
        <f t="shared" si="220"/>
        <v>16018180</v>
      </c>
      <c r="AF493" s="1085">
        <f t="shared" si="199"/>
        <v>0</v>
      </c>
      <c r="AG493" s="444"/>
      <c r="AH493" s="444"/>
    </row>
    <row r="494" spans="1:34" ht="15" hidden="1" customHeight="1" x14ac:dyDescent="0.25">
      <c r="A494" s="848">
        <f t="shared" si="221"/>
        <v>4</v>
      </c>
      <c r="B494" s="833">
        <v>43588</v>
      </c>
      <c r="C494" s="849">
        <f>+C493+1</f>
        <v>487</v>
      </c>
      <c r="D494" s="864" t="s">
        <v>53</v>
      </c>
      <c r="E494" s="836" t="s">
        <v>43</v>
      </c>
      <c r="F494" s="850">
        <v>5</v>
      </c>
      <c r="G494" s="838">
        <f t="shared" si="210"/>
        <v>6659090</v>
      </c>
      <c r="H494" s="839"/>
      <c r="I494" s="840">
        <f t="shared" si="211"/>
        <v>0</v>
      </c>
      <c r="J494" s="841">
        <v>4</v>
      </c>
      <c r="K494" s="840">
        <f t="shared" si="212"/>
        <v>8927272</v>
      </c>
      <c r="L494" s="842">
        <v>1</v>
      </c>
      <c r="M494" s="840">
        <f t="shared" si="213"/>
        <v>431818</v>
      </c>
      <c r="N494" s="851">
        <f t="shared" si="219"/>
        <v>10</v>
      </c>
      <c r="O494" s="844">
        <f t="shared" si="219"/>
        <v>16018180</v>
      </c>
      <c r="P494" s="845">
        <f t="shared" si="218"/>
        <v>400000</v>
      </c>
      <c r="Q494" s="846"/>
      <c r="R494" s="18"/>
      <c r="S494" s="847">
        <f t="shared" si="195"/>
        <v>1331818</v>
      </c>
      <c r="T494" s="847">
        <f t="shared" si="196"/>
        <v>1931818</v>
      </c>
      <c r="U494" s="847">
        <f t="shared" si="197"/>
        <v>2231818</v>
      </c>
      <c r="V494" s="847">
        <f t="shared" si="198"/>
        <v>431818</v>
      </c>
      <c r="W494" s="856">
        <v>43584</v>
      </c>
      <c r="X494" s="844">
        <v>16018180</v>
      </c>
      <c r="Y494" s="856"/>
      <c r="Z494" s="844"/>
      <c r="AA494" s="844"/>
      <c r="AB494" s="857"/>
      <c r="AC494" s="857"/>
      <c r="AD494" s="444"/>
      <c r="AE494" s="1059">
        <f t="shared" si="220"/>
        <v>16018180</v>
      </c>
      <c r="AF494" s="1085">
        <f t="shared" si="199"/>
        <v>0</v>
      </c>
      <c r="AG494" s="444"/>
      <c r="AH494" s="444"/>
    </row>
    <row r="495" spans="1:34" ht="15" hidden="1" customHeight="1" x14ac:dyDescent="0.25">
      <c r="A495" s="848">
        <f t="shared" si="221"/>
        <v>5</v>
      </c>
      <c r="B495" s="833">
        <v>43588</v>
      </c>
      <c r="C495" s="849">
        <f t="shared" ref="C495:C507" si="222">+C494+1</f>
        <v>488</v>
      </c>
      <c r="D495" s="865" t="s">
        <v>52</v>
      </c>
      <c r="E495" s="836" t="s">
        <v>43</v>
      </c>
      <c r="F495" s="850">
        <v>5</v>
      </c>
      <c r="G495" s="838">
        <f t="shared" si="210"/>
        <v>6659090</v>
      </c>
      <c r="H495" s="839"/>
      <c r="I495" s="840">
        <f t="shared" si="211"/>
        <v>0</v>
      </c>
      <c r="J495" s="841">
        <v>4</v>
      </c>
      <c r="K495" s="840">
        <f t="shared" si="212"/>
        <v>8927272</v>
      </c>
      <c r="L495" s="842">
        <v>1</v>
      </c>
      <c r="M495" s="840">
        <f t="shared" si="213"/>
        <v>431818</v>
      </c>
      <c r="N495" s="851">
        <f t="shared" si="219"/>
        <v>10</v>
      </c>
      <c r="O495" s="844">
        <f t="shared" si="219"/>
        <v>16018180</v>
      </c>
      <c r="P495" s="845">
        <f t="shared" si="218"/>
        <v>400000</v>
      </c>
      <c r="Q495" s="846"/>
      <c r="R495" s="855"/>
      <c r="S495" s="847">
        <f t="shared" si="195"/>
        <v>1331818</v>
      </c>
      <c r="T495" s="847">
        <f t="shared" si="196"/>
        <v>1931818</v>
      </c>
      <c r="U495" s="847">
        <f t="shared" si="197"/>
        <v>2231818</v>
      </c>
      <c r="V495" s="847">
        <f t="shared" si="198"/>
        <v>431818</v>
      </c>
      <c r="W495" s="856">
        <v>43584</v>
      </c>
      <c r="X495" s="844">
        <v>16018180</v>
      </c>
      <c r="Y495" s="856"/>
      <c r="Z495" s="844"/>
      <c r="AA495" s="844"/>
      <c r="AB495" s="857"/>
      <c r="AC495" s="857"/>
      <c r="AD495" s="444"/>
      <c r="AE495" s="1059">
        <f t="shared" si="220"/>
        <v>16018180</v>
      </c>
      <c r="AF495" s="1085">
        <f t="shared" si="199"/>
        <v>0</v>
      </c>
      <c r="AG495" s="444"/>
      <c r="AH495" s="444"/>
    </row>
    <row r="496" spans="1:34" ht="15" hidden="1" customHeight="1" x14ac:dyDescent="0.25">
      <c r="A496" s="848">
        <f t="shared" si="221"/>
        <v>6</v>
      </c>
      <c r="B496" s="833">
        <v>43588</v>
      </c>
      <c r="C496" s="849">
        <f t="shared" si="222"/>
        <v>489</v>
      </c>
      <c r="D496" s="864" t="s">
        <v>92</v>
      </c>
      <c r="E496" s="836" t="s">
        <v>88</v>
      </c>
      <c r="F496" s="850">
        <v>5</v>
      </c>
      <c r="G496" s="838">
        <f t="shared" si="210"/>
        <v>6659090</v>
      </c>
      <c r="H496" s="839"/>
      <c r="I496" s="840">
        <f t="shared" si="211"/>
        <v>0</v>
      </c>
      <c r="J496" s="841">
        <v>4</v>
      </c>
      <c r="K496" s="840">
        <f t="shared" si="212"/>
        <v>8927272</v>
      </c>
      <c r="L496" s="842">
        <v>1</v>
      </c>
      <c r="M496" s="840">
        <f t="shared" si="213"/>
        <v>431818</v>
      </c>
      <c r="N496" s="851">
        <f t="shared" si="219"/>
        <v>10</v>
      </c>
      <c r="O496" s="844">
        <f t="shared" si="219"/>
        <v>16018180</v>
      </c>
      <c r="P496" s="845">
        <f t="shared" si="218"/>
        <v>400000</v>
      </c>
      <c r="Q496" s="846"/>
      <c r="R496" s="11"/>
      <c r="S496" s="847">
        <f t="shared" si="195"/>
        <v>1331818</v>
      </c>
      <c r="T496" s="847">
        <f t="shared" si="196"/>
        <v>1931818</v>
      </c>
      <c r="U496" s="847">
        <f t="shared" si="197"/>
        <v>2231818</v>
      </c>
      <c r="V496" s="847">
        <f t="shared" si="198"/>
        <v>431818</v>
      </c>
      <c r="W496" s="856">
        <v>43587</v>
      </c>
      <c r="X496" s="844">
        <v>16018180</v>
      </c>
      <c r="Y496" s="834"/>
      <c r="Z496" s="844"/>
      <c r="AA496" s="844"/>
      <c r="AB496" s="857"/>
      <c r="AC496" s="857"/>
      <c r="AD496" s="444"/>
      <c r="AE496" s="1059">
        <f t="shared" si="220"/>
        <v>16018180</v>
      </c>
      <c r="AF496" s="1085">
        <f t="shared" si="199"/>
        <v>0</v>
      </c>
      <c r="AG496" s="444"/>
      <c r="AH496" s="444"/>
    </row>
    <row r="497" spans="1:34" ht="15" hidden="1" customHeight="1" x14ac:dyDescent="0.25">
      <c r="A497" s="848">
        <f t="shared" si="221"/>
        <v>7</v>
      </c>
      <c r="B497" s="833">
        <v>43588</v>
      </c>
      <c r="C497" s="849">
        <f t="shared" si="222"/>
        <v>490</v>
      </c>
      <c r="D497" s="835" t="s">
        <v>91</v>
      </c>
      <c r="E497" s="836" t="s">
        <v>88</v>
      </c>
      <c r="F497" s="850">
        <v>5</v>
      </c>
      <c r="G497" s="838">
        <f t="shared" si="210"/>
        <v>6659090</v>
      </c>
      <c r="H497" s="839"/>
      <c r="I497" s="840">
        <f t="shared" si="211"/>
        <v>0</v>
      </c>
      <c r="J497" s="841">
        <v>5</v>
      </c>
      <c r="K497" s="840">
        <f t="shared" si="212"/>
        <v>11159090</v>
      </c>
      <c r="L497" s="842"/>
      <c r="M497" s="840">
        <f t="shared" si="213"/>
        <v>0</v>
      </c>
      <c r="N497" s="851">
        <f t="shared" si="219"/>
        <v>10</v>
      </c>
      <c r="O497" s="844">
        <f t="shared" si="219"/>
        <v>17818180</v>
      </c>
      <c r="P497" s="845">
        <f t="shared" si="218"/>
        <v>400000</v>
      </c>
      <c r="Q497" s="846"/>
      <c r="R497" s="11"/>
      <c r="S497" s="847">
        <f t="shared" si="195"/>
        <v>1331818</v>
      </c>
      <c r="T497" s="847">
        <f t="shared" si="196"/>
        <v>1931818</v>
      </c>
      <c r="U497" s="847">
        <f t="shared" si="197"/>
        <v>2231818</v>
      </c>
      <c r="V497" s="847">
        <f t="shared" si="198"/>
        <v>431818</v>
      </c>
      <c r="W497" s="856">
        <v>43595</v>
      </c>
      <c r="X497" s="844">
        <v>7818180</v>
      </c>
      <c r="Y497" s="856">
        <v>43584</v>
      </c>
      <c r="Z497" s="844">
        <v>10000000</v>
      </c>
      <c r="AA497" s="844"/>
      <c r="AB497" s="857"/>
      <c r="AC497" s="857"/>
      <c r="AD497" s="444"/>
      <c r="AE497" s="1059">
        <f t="shared" si="220"/>
        <v>17818180</v>
      </c>
      <c r="AF497" s="1085">
        <f t="shared" si="199"/>
        <v>0</v>
      </c>
      <c r="AG497" s="444"/>
      <c r="AH497" s="444"/>
    </row>
    <row r="498" spans="1:34" ht="15" hidden="1" customHeight="1" x14ac:dyDescent="0.25">
      <c r="A498" s="848">
        <f t="shared" si="221"/>
        <v>8</v>
      </c>
      <c r="B498" s="833">
        <v>43588</v>
      </c>
      <c r="C498" s="849">
        <f t="shared" si="222"/>
        <v>491</v>
      </c>
      <c r="D498" s="835" t="s">
        <v>72</v>
      </c>
      <c r="E498" s="836" t="s">
        <v>57</v>
      </c>
      <c r="F498" s="850">
        <v>5</v>
      </c>
      <c r="G498" s="838">
        <f t="shared" si="210"/>
        <v>6659090</v>
      </c>
      <c r="H498" s="839"/>
      <c r="I498" s="840">
        <f t="shared" si="211"/>
        <v>0</v>
      </c>
      <c r="J498" s="841">
        <v>3</v>
      </c>
      <c r="K498" s="840">
        <f t="shared" si="212"/>
        <v>6695454</v>
      </c>
      <c r="L498" s="842">
        <v>1</v>
      </c>
      <c r="M498" s="840">
        <f t="shared" si="213"/>
        <v>431818</v>
      </c>
      <c r="N498" s="851">
        <f t="shared" si="219"/>
        <v>9</v>
      </c>
      <c r="O498" s="844">
        <f t="shared" si="219"/>
        <v>13786362</v>
      </c>
      <c r="P498" s="845">
        <f t="shared" si="218"/>
        <v>360000</v>
      </c>
      <c r="Q498" s="846"/>
      <c r="R498" s="11"/>
      <c r="S498" s="847">
        <f t="shared" si="195"/>
        <v>1331818</v>
      </c>
      <c r="T498" s="847">
        <f t="shared" si="196"/>
        <v>1931818</v>
      </c>
      <c r="U498" s="847">
        <f t="shared" si="197"/>
        <v>2231818</v>
      </c>
      <c r="V498" s="847">
        <f t="shared" si="198"/>
        <v>431818</v>
      </c>
      <c r="W498" s="856">
        <v>43593</v>
      </c>
      <c r="X498" s="844">
        <v>8786362</v>
      </c>
      <c r="Y498" s="856">
        <v>43584</v>
      </c>
      <c r="Z498" s="844">
        <v>5000000</v>
      </c>
      <c r="AA498" s="844"/>
      <c r="AB498" s="857"/>
      <c r="AC498" s="857"/>
      <c r="AD498" s="444"/>
      <c r="AE498" s="1059">
        <f t="shared" si="220"/>
        <v>13786362</v>
      </c>
      <c r="AF498" s="1085">
        <f t="shared" si="199"/>
        <v>0</v>
      </c>
      <c r="AG498" s="444"/>
      <c r="AH498" s="444"/>
    </row>
    <row r="499" spans="1:34" ht="15" hidden="1" customHeight="1" x14ac:dyDescent="0.25">
      <c r="A499" s="848">
        <f t="shared" si="221"/>
        <v>9</v>
      </c>
      <c r="B499" s="833">
        <v>43588</v>
      </c>
      <c r="C499" s="849">
        <f t="shared" si="222"/>
        <v>492</v>
      </c>
      <c r="D499" s="835" t="s">
        <v>223</v>
      </c>
      <c r="E499" s="836" t="s">
        <v>57</v>
      </c>
      <c r="F499" s="850">
        <v>5</v>
      </c>
      <c r="G499" s="838">
        <f t="shared" si="210"/>
        <v>6659090</v>
      </c>
      <c r="H499" s="839"/>
      <c r="I499" s="840">
        <f t="shared" si="211"/>
        <v>0</v>
      </c>
      <c r="J499" s="841">
        <v>4</v>
      </c>
      <c r="K499" s="840">
        <f t="shared" si="212"/>
        <v>8927272</v>
      </c>
      <c r="L499" s="842">
        <v>1</v>
      </c>
      <c r="M499" s="840">
        <f t="shared" si="213"/>
        <v>431818</v>
      </c>
      <c r="N499" s="851">
        <f t="shared" si="219"/>
        <v>10</v>
      </c>
      <c r="O499" s="844">
        <f t="shared" si="219"/>
        <v>16018180</v>
      </c>
      <c r="P499" s="845">
        <f t="shared" si="218"/>
        <v>400000</v>
      </c>
      <c r="Q499" s="846"/>
      <c r="R499" s="11"/>
      <c r="S499" s="847">
        <f t="shared" si="195"/>
        <v>1331818</v>
      </c>
      <c r="T499" s="847">
        <f t="shared" si="196"/>
        <v>1931818</v>
      </c>
      <c r="U499" s="847">
        <f t="shared" si="197"/>
        <v>2231818</v>
      </c>
      <c r="V499" s="847">
        <f t="shared" si="198"/>
        <v>431818</v>
      </c>
      <c r="W499" s="856">
        <v>43584</v>
      </c>
      <c r="X499" s="844">
        <v>16018180</v>
      </c>
      <c r="Y499" s="834"/>
      <c r="Z499" s="844"/>
      <c r="AA499" s="844"/>
      <c r="AB499" s="857"/>
      <c r="AC499" s="857"/>
      <c r="AD499" s="444"/>
      <c r="AE499" s="1059">
        <f t="shared" si="220"/>
        <v>16018180</v>
      </c>
      <c r="AF499" s="1085">
        <f t="shared" si="199"/>
        <v>0</v>
      </c>
      <c r="AG499" s="444"/>
      <c r="AH499" s="444"/>
    </row>
    <row r="500" spans="1:34" ht="15" hidden="1" customHeight="1" x14ac:dyDescent="0.25">
      <c r="A500" s="848">
        <f t="shared" si="221"/>
        <v>10</v>
      </c>
      <c r="B500" s="833">
        <v>43588</v>
      </c>
      <c r="C500" s="849">
        <f t="shared" si="222"/>
        <v>493</v>
      </c>
      <c r="D500" s="835" t="s">
        <v>30</v>
      </c>
      <c r="E500" s="836" t="s">
        <v>31</v>
      </c>
      <c r="F500" s="850">
        <v>4</v>
      </c>
      <c r="G500" s="838">
        <f t="shared" si="210"/>
        <v>5327272</v>
      </c>
      <c r="H500" s="839">
        <v>2</v>
      </c>
      <c r="I500" s="840">
        <f t="shared" si="211"/>
        <v>3863636</v>
      </c>
      <c r="J500" s="841">
        <v>3</v>
      </c>
      <c r="K500" s="840">
        <f t="shared" si="212"/>
        <v>6695454</v>
      </c>
      <c r="L500" s="842">
        <v>1</v>
      </c>
      <c r="M500" s="840">
        <f t="shared" si="213"/>
        <v>431818</v>
      </c>
      <c r="N500" s="851">
        <f t="shared" si="219"/>
        <v>10</v>
      </c>
      <c r="O500" s="844">
        <f t="shared" si="219"/>
        <v>16318180</v>
      </c>
      <c r="P500" s="845">
        <f t="shared" si="218"/>
        <v>400000</v>
      </c>
      <c r="Q500" s="846"/>
      <c r="R500" s="11"/>
      <c r="S500" s="847">
        <f t="shared" si="195"/>
        <v>1331818</v>
      </c>
      <c r="T500" s="847">
        <f t="shared" si="196"/>
        <v>1931818</v>
      </c>
      <c r="U500" s="847">
        <f t="shared" si="197"/>
        <v>2231818</v>
      </c>
      <c r="V500" s="847">
        <f t="shared" si="198"/>
        <v>431818</v>
      </c>
      <c r="W500" s="856">
        <v>43646</v>
      </c>
      <c r="X500" s="844">
        <v>16318180</v>
      </c>
      <c r="Y500" s="834"/>
      <c r="Z500" s="844"/>
      <c r="AA500" s="844"/>
      <c r="AB500" s="857"/>
      <c r="AC500" s="857"/>
      <c r="AD500" s="444"/>
      <c r="AE500" s="1059">
        <f t="shared" si="220"/>
        <v>16318180</v>
      </c>
      <c r="AF500" s="1085">
        <f t="shared" si="199"/>
        <v>0</v>
      </c>
      <c r="AG500" s="444"/>
      <c r="AH500" s="444"/>
    </row>
    <row r="501" spans="1:34" ht="15" hidden="1" customHeight="1" x14ac:dyDescent="0.25">
      <c r="A501" s="848">
        <f t="shared" si="221"/>
        <v>11</v>
      </c>
      <c r="B501" s="833">
        <v>43588</v>
      </c>
      <c r="C501" s="849">
        <f t="shared" si="222"/>
        <v>494</v>
      </c>
      <c r="D501" s="835" t="s">
        <v>40</v>
      </c>
      <c r="E501" s="836" t="s">
        <v>31</v>
      </c>
      <c r="F501" s="850">
        <v>4</v>
      </c>
      <c r="G501" s="838">
        <f t="shared" si="210"/>
        <v>5327272</v>
      </c>
      <c r="H501" s="839">
        <v>2</v>
      </c>
      <c r="I501" s="840">
        <f t="shared" si="211"/>
        <v>3863636</v>
      </c>
      <c r="J501" s="841">
        <v>3</v>
      </c>
      <c r="K501" s="840">
        <f t="shared" si="212"/>
        <v>6695454</v>
      </c>
      <c r="L501" s="842">
        <v>1</v>
      </c>
      <c r="M501" s="840">
        <f t="shared" si="213"/>
        <v>431818</v>
      </c>
      <c r="N501" s="851">
        <f t="shared" si="219"/>
        <v>10</v>
      </c>
      <c r="O501" s="844">
        <f t="shared" si="219"/>
        <v>16318180</v>
      </c>
      <c r="P501" s="845">
        <f t="shared" si="218"/>
        <v>400000</v>
      </c>
      <c r="Q501" s="846"/>
      <c r="R501" s="11"/>
      <c r="S501" s="847">
        <f t="shared" si="195"/>
        <v>1331818</v>
      </c>
      <c r="T501" s="847">
        <f t="shared" si="196"/>
        <v>1931818</v>
      </c>
      <c r="U501" s="847">
        <f t="shared" si="197"/>
        <v>2231818</v>
      </c>
      <c r="V501" s="847">
        <f t="shared" si="198"/>
        <v>431818</v>
      </c>
      <c r="W501" s="856">
        <v>43584</v>
      </c>
      <c r="X501" s="844">
        <v>16318180</v>
      </c>
      <c r="Y501" s="856"/>
      <c r="Z501" s="844"/>
      <c r="AA501" s="844"/>
      <c r="AB501" s="857"/>
      <c r="AC501" s="857"/>
      <c r="AD501" s="444"/>
      <c r="AE501" s="1059">
        <f t="shared" si="220"/>
        <v>16318180</v>
      </c>
      <c r="AF501" s="1085">
        <f t="shared" si="199"/>
        <v>0</v>
      </c>
      <c r="AG501" s="444"/>
      <c r="AH501" s="444"/>
    </row>
    <row r="502" spans="1:34" ht="15" hidden="1" customHeight="1" x14ac:dyDescent="0.25">
      <c r="A502" s="848">
        <f t="shared" si="221"/>
        <v>12</v>
      </c>
      <c r="B502" s="833">
        <v>43588</v>
      </c>
      <c r="C502" s="849">
        <f t="shared" si="222"/>
        <v>495</v>
      </c>
      <c r="D502" s="835" t="s">
        <v>50</v>
      </c>
      <c r="E502" s="836" t="s">
        <v>43</v>
      </c>
      <c r="F502" s="850">
        <v>5</v>
      </c>
      <c r="G502" s="838">
        <f t="shared" si="210"/>
        <v>6659090</v>
      </c>
      <c r="H502" s="839"/>
      <c r="I502" s="840">
        <f t="shared" si="211"/>
        <v>0</v>
      </c>
      <c r="J502" s="841">
        <v>4</v>
      </c>
      <c r="K502" s="840">
        <f t="shared" si="212"/>
        <v>8927272</v>
      </c>
      <c r="L502" s="842">
        <v>1</v>
      </c>
      <c r="M502" s="840">
        <f t="shared" si="213"/>
        <v>431818</v>
      </c>
      <c r="N502" s="851">
        <f t="shared" si="219"/>
        <v>10</v>
      </c>
      <c r="O502" s="844">
        <f t="shared" si="219"/>
        <v>16018180</v>
      </c>
      <c r="P502" s="845">
        <f t="shared" si="218"/>
        <v>400000</v>
      </c>
      <c r="Q502" s="846"/>
      <c r="R502" s="11"/>
      <c r="S502" s="847">
        <f t="shared" si="195"/>
        <v>1331818</v>
      </c>
      <c r="T502" s="847">
        <f t="shared" si="196"/>
        <v>1931818</v>
      </c>
      <c r="U502" s="847">
        <f t="shared" si="197"/>
        <v>2231818</v>
      </c>
      <c r="V502" s="847">
        <f t="shared" si="198"/>
        <v>431818</v>
      </c>
      <c r="W502" s="856">
        <v>43585</v>
      </c>
      <c r="X502" s="844">
        <v>16018180</v>
      </c>
      <c r="Y502" s="834"/>
      <c r="Z502" s="844"/>
      <c r="AA502" s="844"/>
      <c r="AB502" s="857"/>
      <c r="AC502" s="857"/>
      <c r="AD502" s="444"/>
      <c r="AE502" s="1059">
        <f t="shared" si="220"/>
        <v>16018180</v>
      </c>
      <c r="AF502" s="1085">
        <f t="shared" si="199"/>
        <v>0</v>
      </c>
      <c r="AG502" s="444"/>
      <c r="AH502" s="444"/>
    </row>
    <row r="503" spans="1:34" ht="15" hidden="1" customHeight="1" x14ac:dyDescent="0.25">
      <c r="A503" s="848">
        <f t="shared" si="221"/>
        <v>13</v>
      </c>
      <c r="B503" s="833">
        <v>43588</v>
      </c>
      <c r="C503" s="849">
        <f t="shared" si="222"/>
        <v>496</v>
      </c>
      <c r="D503" s="835" t="s">
        <v>39</v>
      </c>
      <c r="E503" s="836" t="s">
        <v>43</v>
      </c>
      <c r="F503" s="850">
        <v>5</v>
      </c>
      <c r="G503" s="838">
        <f t="shared" si="210"/>
        <v>6659090</v>
      </c>
      <c r="H503" s="839"/>
      <c r="I503" s="840">
        <f t="shared" si="211"/>
        <v>0</v>
      </c>
      <c r="J503" s="841">
        <v>4</v>
      </c>
      <c r="K503" s="840">
        <f t="shared" si="212"/>
        <v>8927272</v>
      </c>
      <c r="L503" s="842">
        <v>1</v>
      </c>
      <c r="M503" s="840">
        <f t="shared" si="213"/>
        <v>431818</v>
      </c>
      <c r="N503" s="851">
        <f t="shared" si="219"/>
        <v>10</v>
      </c>
      <c r="O503" s="844">
        <f t="shared" si="219"/>
        <v>16018180</v>
      </c>
      <c r="P503" s="845">
        <f t="shared" si="218"/>
        <v>400000</v>
      </c>
      <c r="Q503" s="846"/>
      <c r="R503" s="11"/>
      <c r="S503" s="847">
        <f t="shared" si="195"/>
        <v>1331818</v>
      </c>
      <c r="T503" s="847">
        <f t="shared" si="196"/>
        <v>1931818</v>
      </c>
      <c r="U503" s="847">
        <f t="shared" si="197"/>
        <v>2231818</v>
      </c>
      <c r="V503" s="847">
        <f t="shared" si="198"/>
        <v>431818</v>
      </c>
      <c r="W503" s="856">
        <v>43584</v>
      </c>
      <c r="X503" s="844">
        <v>11136360</v>
      </c>
      <c r="Y503" s="856">
        <v>43565</v>
      </c>
      <c r="Z503" s="844">
        <v>4881820</v>
      </c>
      <c r="AA503" s="844"/>
      <c r="AB503" s="857"/>
      <c r="AC503" s="857"/>
      <c r="AD503" s="444"/>
      <c r="AE503" s="1059">
        <f t="shared" si="220"/>
        <v>16018180</v>
      </c>
      <c r="AF503" s="1085">
        <f t="shared" si="199"/>
        <v>0</v>
      </c>
      <c r="AG503" s="787"/>
      <c r="AH503" s="444"/>
    </row>
    <row r="504" spans="1:34" ht="15" hidden="1" customHeight="1" x14ac:dyDescent="0.25">
      <c r="A504" s="848">
        <f t="shared" si="221"/>
        <v>14</v>
      </c>
      <c r="B504" s="833">
        <v>43588</v>
      </c>
      <c r="C504" s="849">
        <f t="shared" si="222"/>
        <v>497</v>
      </c>
      <c r="D504" s="835" t="s">
        <v>37</v>
      </c>
      <c r="E504" s="836" t="s">
        <v>88</v>
      </c>
      <c r="F504" s="850">
        <v>5</v>
      </c>
      <c r="G504" s="838">
        <f t="shared" si="210"/>
        <v>6659090</v>
      </c>
      <c r="H504" s="839"/>
      <c r="I504" s="840">
        <f t="shared" si="211"/>
        <v>0</v>
      </c>
      <c r="J504" s="841">
        <v>4</v>
      </c>
      <c r="K504" s="840">
        <f t="shared" si="212"/>
        <v>8927272</v>
      </c>
      <c r="L504" s="842">
        <v>1</v>
      </c>
      <c r="M504" s="840">
        <f t="shared" si="213"/>
        <v>431818</v>
      </c>
      <c r="N504" s="851">
        <f t="shared" si="219"/>
        <v>10</v>
      </c>
      <c r="O504" s="844">
        <f t="shared" si="219"/>
        <v>16018180</v>
      </c>
      <c r="P504" s="845">
        <f t="shared" si="218"/>
        <v>400000</v>
      </c>
      <c r="Q504" s="846"/>
      <c r="R504" s="854"/>
      <c r="S504" s="847">
        <f t="shared" si="195"/>
        <v>1331818</v>
      </c>
      <c r="T504" s="847">
        <f t="shared" si="196"/>
        <v>1931818</v>
      </c>
      <c r="U504" s="847">
        <f t="shared" si="197"/>
        <v>2231818</v>
      </c>
      <c r="V504" s="847">
        <f t="shared" si="198"/>
        <v>431818</v>
      </c>
      <c r="W504" s="856">
        <v>43584</v>
      </c>
      <c r="X504" s="844">
        <v>16018180</v>
      </c>
      <c r="Y504" s="834"/>
      <c r="Z504" s="844"/>
      <c r="AA504" s="844"/>
      <c r="AB504" s="857"/>
      <c r="AC504" s="857"/>
      <c r="AD504" s="444"/>
      <c r="AE504" s="1059">
        <f t="shared" si="220"/>
        <v>16018180</v>
      </c>
      <c r="AF504" s="1085">
        <f t="shared" si="199"/>
        <v>0</v>
      </c>
      <c r="AG504" s="444"/>
      <c r="AH504" s="444"/>
    </row>
    <row r="505" spans="1:34" ht="15" hidden="1" customHeight="1" x14ac:dyDescent="0.25">
      <c r="A505" s="848">
        <f t="shared" si="221"/>
        <v>15</v>
      </c>
      <c r="B505" s="833">
        <v>43588</v>
      </c>
      <c r="C505" s="849">
        <f t="shared" si="222"/>
        <v>498</v>
      </c>
      <c r="D505" s="835" t="s">
        <v>96</v>
      </c>
      <c r="E505" s="836" t="s">
        <v>88</v>
      </c>
      <c r="F505" s="850">
        <v>5</v>
      </c>
      <c r="G505" s="838">
        <f t="shared" si="210"/>
        <v>6659090</v>
      </c>
      <c r="H505" s="839"/>
      <c r="I505" s="840">
        <f t="shared" si="211"/>
        <v>0</v>
      </c>
      <c r="J505" s="841">
        <v>4</v>
      </c>
      <c r="K505" s="840">
        <f t="shared" si="212"/>
        <v>8927272</v>
      </c>
      <c r="L505" s="842">
        <v>1</v>
      </c>
      <c r="M505" s="840">
        <f t="shared" si="213"/>
        <v>431818</v>
      </c>
      <c r="N505" s="851">
        <f t="shared" si="219"/>
        <v>10</v>
      </c>
      <c r="O505" s="844">
        <f t="shared" si="219"/>
        <v>16018180</v>
      </c>
      <c r="P505" s="845">
        <f t="shared" si="218"/>
        <v>400000</v>
      </c>
      <c r="Q505" s="846"/>
      <c r="R505" s="854"/>
      <c r="S505" s="847">
        <f t="shared" si="195"/>
        <v>1331818</v>
      </c>
      <c r="T505" s="847">
        <f t="shared" si="196"/>
        <v>1931818</v>
      </c>
      <c r="U505" s="847">
        <f t="shared" si="197"/>
        <v>2231818</v>
      </c>
      <c r="V505" s="847">
        <f t="shared" si="198"/>
        <v>431818</v>
      </c>
      <c r="W505" s="856">
        <v>43588</v>
      </c>
      <c r="X505" s="844">
        <v>16018180</v>
      </c>
      <c r="Y505" s="834"/>
      <c r="Z505" s="844"/>
      <c r="AA505" s="844"/>
      <c r="AB505" s="857"/>
      <c r="AC505" s="857"/>
      <c r="AD505" s="444"/>
      <c r="AE505" s="1059">
        <f t="shared" si="220"/>
        <v>16018180</v>
      </c>
      <c r="AF505" s="1085">
        <f t="shared" si="199"/>
        <v>0</v>
      </c>
      <c r="AG505" s="444"/>
      <c r="AH505" s="444"/>
    </row>
    <row r="506" spans="1:34" ht="15" customHeight="1" x14ac:dyDescent="0.25">
      <c r="A506" s="848">
        <f t="shared" si="221"/>
        <v>16</v>
      </c>
      <c r="B506" s="833">
        <v>43588</v>
      </c>
      <c r="C506" s="849">
        <f t="shared" si="222"/>
        <v>499</v>
      </c>
      <c r="D506" s="835" t="s">
        <v>104</v>
      </c>
      <c r="E506" s="836" t="s">
        <v>57</v>
      </c>
      <c r="F506" s="850">
        <v>5</v>
      </c>
      <c r="G506" s="838">
        <f t="shared" si="210"/>
        <v>6659090</v>
      </c>
      <c r="H506" s="839"/>
      <c r="I506" s="840">
        <f t="shared" si="211"/>
        <v>0</v>
      </c>
      <c r="J506" s="841">
        <v>3</v>
      </c>
      <c r="K506" s="840">
        <f t="shared" si="212"/>
        <v>6695454</v>
      </c>
      <c r="L506" s="842">
        <v>2</v>
      </c>
      <c r="M506" s="840">
        <f t="shared" si="213"/>
        <v>863636</v>
      </c>
      <c r="N506" s="851">
        <f t="shared" si="219"/>
        <v>10</v>
      </c>
      <c r="O506" s="844">
        <f t="shared" si="219"/>
        <v>14218180</v>
      </c>
      <c r="P506" s="845">
        <f t="shared" si="218"/>
        <v>400000</v>
      </c>
      <c r="Q506" s="846"/>
      <c r="R506" s="18"/>
      <c r="S506" s="847">
        <f t="shared" si="195"/>
        <v>1331818</v>
      </c>
      <c r="T506" s="847">
        <f t="shared" si="196"/>
        <v>1931818</v>
      </c>
      <c r="U506" s="847">
        <f t="shared" si="197"/>
        <v>2231818</v>
      </c>
      <c r="V506" s="847">
        <f t="shared" si="198"/>
        <v>431818</v>
      </c>
      <c r="W506" s="856">
        <v>43584</v>
      </c>
      <c r="X506" s="844">
        <v>9000000</v>
      </c>
      <c r="Y506" s="856"/>
      <c r="Z506" s="844"/>
      <c r="AA506" s="844"/>
      <c r="AB506" s="857"/>
      <c r="AC506" s="857"/>
      <c r="AD506" s="444"/>
      <c r="AE506" s="1059">
        <f t="shared" si="220"/>
        <v>9000000</v>
      </c>
      <c r="AF506" s="1085">
        <f t="shared" si="199"/>
        <v>5218180</v>
      </c>
      <c r="AG506" s="445" t="s">
        <v>185</v>
      </c>
      <c r="AH506" s="444"/>
    </row>
    <row r="507" spans="1:34" ht="15" hidden="1" customHeight="1" thickBot="1" x14ac:dyDescent="0.3">
      <c r="A507" s="848">
        <f t="shared" si="221"/>
        <v>17</v>
      </c>
      <c r="B507" s="833">
        <v>43588</v>
      </c>
      <c r="C507" s="849">
        <f t="shared" si="222"/>
        <v>500</v>
      </c>
      <c r="D507" s="835" t="s">
        <v>56</v>
      </c>
      <c r="E507" s="836" t="s">
        <v>57</v>
      </c>
      <c r="F507" s="850">
        <v>5</v>
      </c>
      <c r="G507" s="838">
        <f t="shared" si="210"/>
        <v>6659090</v>
      </c>
      <c r="H507" s="839"/>
      <c r="I507" s="840">
        <f t="shared" si="211"/>
        <v>0</v>
      </c>
      <c r="J507" s="841">
        <v>4</v>
      </c>
      <c r="K507" s="840">
        <f t="shared" si="212"/>
        <v>8927272</v>
      </c>
      <c r="L507" s="842">
        <v>1</v>
      </c>
      <c r="M507" s="840">
        <f t="shared" si="213"/>
        <v>431818</v>
      </c>
      <c r="N507" s="851">
        <f t="shared" ref="N507:O522" si="223">+L507+J507+H507+F507</f>
        <v>10</v>
      </c>
      <c r="O507" s="844">
        <f t="shared" si="223"/>
        <v>16018180</v>
      </c>
      <c r="P507" s="845">
        <f t="shared" si="218"/>
        <v>400000</v>
      </c>
      <c r="Q507" s="846"/>
      <c r="R507" s="11"/>
      <c r="S507" s="847">
        <f t="shared" si="195"/>
        <v>1331818</v>
      </c>
      <c r="T507" s="847">
        <f t="shared" si="196"/>
        <v>1931818</v>
      </c>
      <c r="U507" s="847">
        <f t="shared" si="197"/>
        <v>2231818</v>
      </c>
      <c r="V507" s="847">
        <f t="shared" si="198"/>
        <v>431818</v>
      </c>
      <c r="W507" s="856">
        <v>43584</v>
      </c>
      <c r="X507" s="857">
        <v>16018180</v>
      </c>
      <c r="Y507" s="857"/>
      <c r="Z507" s="444"/>
      <c r="AA507" s="858"/>
      <c r="AB507" s="859"/>
      <c r="AC507" s="444"/>
      <c r="AD507" s="444"/>
      <c r="AE507" s="1059">
        <f t="shared" si="220"/>
        <v>16018180</v>
      </c>
      <c r="AF507" s="1085">
        <f t="shared" si="199"/>
        <v>0</v>
      </c>
      <c r="AG507" s="444"/>
      <c r="AH507" s="444"/>
    </row>
    <row r="508" spans="1:34" ht="15" hidden="1" customHeight="1" x14ac:dyDescent="0.25">
      <c r="A508" s="832">
        <v>1</v>
      </c>
      <c r="B508" s="833">
        <v>43589</v>
      </c>
      <c r="C508" s="867">
        <v>501</v>
      </c>
      <c r="D508" s="868" t="s">
        <v>79</v>
      </c>
      <c r="E508" s="869" t="s">
        <v>31</v>
      </c>
      <c r="F508" s="870">
        <v>5</v>
      </c>
      <c r="G508" s="871">
        <f t="shared" si="210"/>
        <v>6659090</v>
      </c>
      <c r="H508" s="872"/>
      <c r="I508" s="873">
        <f t="shared" si="211"/>
        <v>0</v>
      </c>
      <c r="J508" s="874">
        <v>4</v>
      </c>
      <c r="K508" s="873">
        <f t="shared" si="212"/>
        <v>8927272</v>
      </c>
      <c r="L508" s="875">
        <v>1</v>
      </c>
      <c r="M508" s="873">
        <f t="shared" si="213"/>
        <v>431818</v>
      </c>
      <c r="N508" s="876">
        <f t="shared" si="223"/>
        <v>10</v>
      </c>
      <c r="O508" s="844">
        <f t="shared" si="223"/>
        <v>16018180</v>
      </c>
      <c r="P508" s="878">
        <f t="shared" si="218"/>
        <v>400000</v>
      </c>
      <c r="Q508" s="879"/>
      <c r="R508" s="11"/>
      <c r="S508" s="847">
        <f t="shared" si="195"/>
        <v>1331818</v>
      </c>
      <c r="T508" s="847">
        <f t="shared" si="196"/>
        <v>1931818</v>
      </c>
      <c r="U508" s="847">
        <f t="shared" si="197"/>
        <v>2231818</v>
      </c>
      <c r="V508" s="847">
        <f t="shared" si="198"/>
        <v>431818</v>
      </c>
      <c r="W508" s="856">
        <v>43585</v>
      </c>
      <c r="X508" s="844">
        <v>16018180</v>
      </c>
      <c r="Y508" s="856"/>
      <c r="Z508" s="844"/>
      <c r="AA508" s="844"/>
      <c r="AB508" s="857"/>
      <c r="AC508" s="857"/>
      <c r="AD508" s="444"/>
      <c r="AE508" s="858">
        <f>X508+Z508+AB508+AD508</f>
        <v>16018180</v>
      </c>
      <c r="AF508" s="1081">
        <f t="shared" si="199"/>
        <v>0</v>
      </c>
      <c r="AG508" s="444"/>
      <c r="AH508" s="444"/>
    </row>
    <row r="509" spans="1:34" ht="15" hidden="1" customHeight="1" x14ac:dyDescent="0.25">
      <c r="A509" s="880">
        <f>+A508+1</f>
        <v>2</v>
      </c>
      <c r="B509" s="881">
        <f>+B508</f>
        <v>43589</v>
      </c>
      <c r="C509" s="882">
        <f>+C508+1</f>
        <v>502</v>
      </c>
      <c r="D509" s="883" t="s">
        <v>172</v>
      </c>
      <c r="E509" s="884" t="s">
        <v>31</v>
      </c>
      <c r="F509" s="885">
        <v>2</v>
      </c>
      <c r="G509" s="871">
        <f t="shared" si="210"/>
        <v>2663636</v>
      </c>
      <c r="H509" s="887">
        <v>1</v>
      </c>
      <c r="I509" s="873">
        <f t="shared" si="211"/>
        <v>1931818</v>
      </c>
      <c r="J509" s="889">
        <v>2</v>
      </c>
      <c r="K509" s="873">
        <f t="shared" si="212"/>
        <v>4463636</v>
      </c>
      <c r="L509" s="890">
        <v>1</v>
      </c>
      <c r="M509" s="873">
        <f t="shared" si="213"/>
        <v>431818</v>
      </c>
      <c r="N509" s="891">
        <f t="shared" si="223"/>
        <v>6</v>
      </c>
      <c r="O509" s="844">
        <f t="shared" si="223"/>
        <v>9490908</v>
      </c>
      <c r="P509" s="892">
        <f t="shared" si="218"/>
        <v>240000</v>
      </c>
      <c r="Q509" s="893"/>
      <c r="R509" s="11"/>
      <c r="S509" s="847">
        <f t="shared" si="195"/>
        <v>1331818</v>
      </c>
      <c r="T509" s="847">
        <f t="shared" si="196"/>
        <v>1931818</v>
      </c>
      <c r="U509" s="847">
        <f t="shared" si="197"/>
        <v>2231818</v>
      </c>
      <c r="V509" s="847">
        <f t="shared" si="198"/>
        <v>431818</v>
      </c>
      <c r="W509" s="856">
        <v>43585</v>
      </c>
      <c r="X509" s="844">
        <v>5000000</v>
      </c>
      <c r="Y509" s="856">
        <v>43591</v>
      </c>
      <c r="Z509" s="844">
        <v>4490908</v>
      </c>
      <c r="AA509" s="844"/>
      <c r="AB509" s="857"/>
      <c r="AC509" s="857"/>
      <c r="AD509" s="444"/>
      <c r="AE509" s="858">
        <f t="shared" ref="AE509:AE517" si="224">X509+Z509+AB509+AD509</f>
        <v>9490908</v>
      </c>
      <c r="AF509" s="1081">
        <f t="shared" si="199"/>
        <v>0</v>
      </c>
      <c r="AG509" s="444"/>
      <c r="AH509" s="444"/>
    </row>
    <row r="510" spans="1:34" ht="15" hidden="1" customHeight="1" x14ac:dyDescent="0.25">
      <c r="A510" s="880">
        <v>3</v>
      </c>
      <c r="B510" s="881">
        <f t="shared" ref="B510:B517" si="225">+B509</f>
        <v>43589</v>
      </c>
      <c r="C510" s="882">
        <f t="shared" ref="C510:C517" si="226">+C509+1</f>
        <v>503</v>
      </c>
      <c r="D510" s="883" t="s">
        <v>35</v>
      </c>
      <c r="E510" s="884" t="s">
        <v>31</v>
      </c>
      <c r="F510" s="885">
        <v>2</v>
      </c>
      <c r="G510" s="871">
        <f t="shared" si="210"/>
        <v>2663636</v>
      </c>
      <c r="H510" s="887"/>
      <c r="I510" s="873">
        <f t="shared" si="211"/>
        <v>0</v>
      </c>
      <c r="J510" s="889">
        <v>2</v>
      </c>
      <c r="K510" s="873">
        <f t="shared" si="212"/>
        <v>4463636</v>
      </c>
      <c r="L510" s="890">
        <v>1</v>
      </c>
      <c r="M510" s="873">
        <f t="shared" si="213"/>
        <v>431818</v>
      </c>
      <c r="N510" s="891">
        <f t="shared" si="223"/>
        <v>5</v>
      </c>
      <c r="O510" s="844">
        <f t="shared" si="223"/>
        <v>7559090</v>
      </c>
      <c r="P510" s="892">
        <f t="shared" si="218"/>
        <v>200000</v>
      </c>
      <c r="Q510" s="893"/>
      <c r="R510" s="11"/>
      <c r="S510" s="847">
        <f t="shared" si="195"/>
        <v>1331818</v>
      </c>
      <c r="T510" s="847">
        <f t="shared" si="196"/>
        <v>1931818</v>
      </c>
      <c r="U510" s="847">
        <f t="shared" si="197"/>
        <v>2231818</v>
      </c>
      <c r="V510" s="847">
        <f t="shared" si="198"/>
        <v>431818</v>
      </c>
      <c r="W510" s="856">
        <v>43585</v>
      </c>
      <c r="X510" s="844">
        <v>7559090</v>
      </c>
      <c r="Y510" s="856"/>
      <c r="Z510" s="844">
        <v>0</v>
      </c>
      <c r="AA510" s="856"/>
      <c r="AB510" s="857">
        <v>0</v>
      </c>
      <c r="AC510" s="857"/>
      <c r="AD510" s="444"/>
      <c r="AE510" s="858">
        <f t="shared" si="224"/>
        <v>7559090</v>
      </c>
      <c r="AF510" s="1081">
        <f t="shared" si="199"/>
        <v>0</v>
      </c>
      <c r="AG510" s="444"/>
      <c r="AH510" s="444"/>
    </row>
    <row r="511" spans="1:34" ht="15" hidden="1" customHeight="1" x14ac:dyDescent="0.25">
      <c r="A511" s="880">
        <f>+A510+1</f>
        <v>4</v>
      </c>
      <c r="B511" s="881">
        <f t="shared" si="225"/>
        <v>43589</v>
      </c>
      <c r="C511" s="882">
        <f t="shared" si="226"/>
        <v>504</v>
      </c>
      <c r="D511" s="883" t="s">
        <v>48</v>
      </c>
      <c r="E511" s="884" t="s">
        <v>43</v>
      </c>
      <c r="F511" s="885">
        <v>2</v>
      </c>
      <c r="G511" s="871">
        <f t="shared" si="210"/>
        <v>2663636</v>
      </c>
      <c r="H511" s="887"/>
      <c r="I511" s="873">
        <f t="shared" si="211"/>
        <v>0</v>
      </c>
      <c r="J511" s="889">
        <v>3</v>
      </c>
      <c r="K511" s="873">
        <f t="shared" si="212"/>
        <v>6695454</v>
      </c>
      <c r="L511" s="890"/>
      <c r="M511" s="873">
        <f t="shared" si="213"/>
        <v>0</v>
      </c>
      <c r="N511" s="891">
        <f t="shared" si="223"/>
        <v>5</v>
      </c>
      <c r="O511" s="844">
        <f t="shared" si="223"/>
        <v>9359090</v>
      </c>
      <c r="P511" s="892">
        <f t="shared" si="218"/>
        <v>200000</v>
      </c>
      <c r="Q511" s="893"/>
      <c r="R511" s="11"/>
      <c r="S511" s="847">
        <f t="shared" si="195"/>
        <v>1331818</v>
      </c>
      <c r="T511" s="847">
        <f t="shared" si="196"/>
        <v>1931818</v>
      </c>
      <c r="U511" s="847">
        <f t="shared" si="197"/>
        <v>2231818</v>
      </c>
      <c r="V511" s="847">
        <f t="shared" si="198"/>
        <v>431818</v>
      </c>
      <c r="W511" s="856">
        <v>43585</v>
      </c>
      <c r="X511" s="844">
        <v>9359090</v>
      </c>
      <c r="Y511" s="834"/>
      <c r="Z511" s="844"/>
      <c r="AA511" s="844"/>
      <c r="AB511" s="857"/>
      <c r="AC511" s="857"/>
      <c r="AD511" s="444"/>
      <c r="AE511" s="858">
        <f t="shared" si="224"/>
        <v>9359090</v>
      </c>
      <c r="AF511" s="1081">
        <f t="shared" si="199"/>
        <v>0</v>
      </c>
      <c r="AG511" s="444"/>
      <c r="AH511" s="444"/>
    </row>
    <row r="512" spans="1:34" ht="15" hidden="1" customHeight="1" x14ac:dyDescent="0.25">
      <c r="A512" s="880">
        <v>5</v>
      </c>
      <c r="B512" s="881">
        <f t="shared" si="225"/>
        <v>43589</v>
      </c>
      <c r="C512" s="882">
        <f t="shared" si="226"/>
        <v>505</v>
      </c>
      <c r="D512" s="883" t="s">
        <v>49</v>
      </c>
      <c r="E512" s="884" t="s">
        <v>43</v>
      </c>
      <c r="F512" s="885">
        <v>3</v>
      </c>
      <c r="G512" s="871">
        <f t="shared" si="210"/>
        <v>3995454</v>
      </c>
      <c r="H512" s="887"/>
      <c r="I512" s="873">
        <f t="shared" si="211"/>
        <v>0</v>
      </c>
      <c r="J512" s="889">
        <v>2</v>
      </c>
      <c r="K512" s="873">
        <f t="shared" si="212"/>
        <v>4463636</v>
      </c>
      <c r="L512" s="890"/>
      <c r="M512" s="873">
        <f t="shared" si="213"/>
        <v>0</v>
      </c>
      <c r="N512" s="891">
        <f t="shared" si="223"/>
        <v>5</v>
      </c>
      <c r="O512" s="844">
        <f t="shared" si="223"/>
        <v>8459090</v>
      </c>
      <c r="P512" s="892">
        <f t="shared" si="218"/>
        <v>200000</v>
      </c>
      <c r="Q512" s="893"/>
      <c r="R512" s="11"/>
      <c r="S512" s="847">
        <f t="shared" si="195"/>
        <v>1331818</v>
      </c>
      <c r="T512" s="847">
        <f t="shared" si="196"/>
        <v>1931818</v>
      </c>
      <c r="U512" s="847">
        <f t="shared" si="197"/>
        <v>2231818</v>
      </c>
      <c r="V512" s="847">
        <f t="shared" si="198"/>
        <v>431818</v>
      </c>
      <c r="W512" s="856">
        <v>43595</v>
      </c>
      <c r="X512" s="844">
        <v>4459090</v>
      </c>
      <c r="Y512" s="856">
        <v>43627</v>
      </c>
      <c r="Z512" s="844">
        <v>4000000</v>
      </c>
      <c r="AA512" s="844"/>
      <c r="AB512" s="857"/>
      <c r="AC512" s="857"/>
      <c r="AD512" s="444"/>
      <c r="AE512" s="858">
        <f t="shared" si="224"/>
        <v>8459090</v>
      </c>
      <c r="AF512" s="1081">
        <f t="shared" si="199"/>
        <v>0</v>
      </c>
      <c r="AG512" s="444"/>
      <c r="AH512" s="444"/>
    </row>
    <row r="513" spans="1:34" ht="15" hidden="1" customHeight="1" x14ac:dyDescent="0.25">
      <c r="A513" s="880">
        <f>+A512+1</f>
        <v>6</v>
      </c>
      <c r="B513" s="881">
        <f t="shared" si="225"/>
        <v>43589</v>
      </c>
      <c r="C513" s="882">
        <f t="shared" si="226"/>
        <v>506</v>
      </c>
      <c r="D513" s="883" t="s">
        <v>46</v>
      </c>
      <c r="E513" s="884" t="s">
        <v>43</v>
      </c>
      <c r="F513" s="885">
        <v>5</v>
      </c>
      <c r="G513" s="871">
        <f t="shared" si="210"/>
        <v>6659090</v>
      </c>
      <c r="H513" s="887"/>
      <c r="I513" s="873">
        <f t="shared" si="211"/>
        <v>0</v>
      </c>
      <c r="J513" s="889">
        <v>4</v>
      </c>
      <c r="K513" s="873">
        <f t="shared" si="212"/>
        <v>8927272</v>
      </c>
      <c r="L513" s="890">
        <v>1</v>
      </c>
      <c r="M513" s="873">
        <f t="shared" si="213"/>
        <v>431818</v>
      </c>
      <c r="N513" s="891">
        <f t="shared" si="223"/>
        <v>10</v>
      </c>
      <c r="O513" s="844">
        <f t="shared" si="223"/>
        <v>16018180</v>
      </c>
      <c r="P513" s="892">
        <f t="shared" si="218"/>
        <v>400000</v>
      </c>
      <c r="Q513" s="893"/>
      <c r="R513" s="11"/>
      <c r="S513" s="847">
        <f t="shared" si="195"/>
        <v>1331818</v>
      </c>
      <c r="T513" s="847">
        <f t="shared" si="196"/>
        <v>1931818</v>
      </c>
      <c r="U513" s="847">
        <f t="shared" si="197"/>
        <v>2231818</v>
      </c>
      <c r="V513" s="847">
        <f t="shared" si="198"/>
        <v>431818</v>
      </c>
      <c r="W513" s="856">
        <v>43601</v>
      </c>
      <c r="X513" s="844">
        <v>16018180</v>
      </c>
      <c r="Y513" s="834"/>
      <c r="Z513" s="844"/>
      <c r="AA513" s="844"/>
      <c r="AB513" s="857"/>
      <c r="AC513" s="857"/>
      <c r="AD513" s="444"/>
      <c r="AE513" s="858">
        <f t="shared" si="224"/>
        <v>16018180</v>
      </c>
      <c r="AF513" s="1081">
        <f t="shared" si="199"/>
        <v>0</v>
      </c>
      <c r="AG513" s="444"/>
      <c r="AH513" s="444"/>
    </row>
    <row r="514" spans="1:34" ht="15" hidden="1" customHeight="1" x14ac:dyDescent="0.25">
      <c r="A514" s="880">
        <v>7</v>
      </c>
      <c r="B514" s="881">
        <f t="shared" si="225"/>
        <v>43589</v>
      </c>
      <c r="C514" s="882">
        <f t="shared" si="226"/>
        <v>507</v>
      </c>
      <c r="D514" s="883" t="s">
        <v>87</v>
      </c>
      <c r="E514" s="884" t="s">
        <v>88</v>
      </c>
      <c r="F514" s="885">
        <v>5</v>
      </c>
      <c r="G514" s="871">
        <f t="shared" si="210"/>
        <v>6659090</v>
      </c>
      <c r="H514" s="887"/>
      <c r="I514" s="873">
        <f t="shared" si="211"/>
        <v>0</v>
      </c>
      <c r="J514" s="889">
        <v>4</v>
      </c>
      <c r="K514" s="873">
        <f t="shared" si="212"/>
        <v>8927272</v>
      </c>
      <c r="L514" s="890">
        <v>1</v>
      </c>
      <c r="M514" s="873">
        <f t="shared" si="213"/>
        <v>431818</v>
      </c>
      <c r="N514" s="891">
        <f t="shared" si="223"/>
        <v>10</v>
      </c>
      <c r="O514" s="844">
        <f t="shared" si="223"/>
        <v>16018180</v>
      </c>
      <c r="P514" s="892">
        <f t="shared" si="218"/>
        <v>400000</v>
      </c>
      <c r="Q514" s="893"/>
      <c r="R514" s="11"/>
      <c r="S514" s="847">
        <f t="shared" si="195"/>
        <v>1331818</v>
      </c>
      <c r="T514" s="847">
        <f t="shared" si="196"/>
        <v>1931818</v>
      </c>
      <c r="U514" s="847">
        <f t="shared" si="197"/>
        <v>2231818</v>
      </c>
      <c r="V514" s="847">
        <f t="shared" si="198"/>
        <v>431818</v>
      </c>
      <c r="W514" s="856">
        <v>43585</v>
      </c>
      <c r="X514" s="844">
        <v>16018180</v>
      </c>
      <c r="Y514" s="834"/>
      <c r="Z514" s="844"/>
      <c r="AA514" s="844"/>
      <c r="AB514" s="857"/>
      <c r="AC514" s="857"/>
      <c r="AD514" s="444"/>
      <c r="AE514" s="858">
        <f t="shared" si="224"/>
        <v>16018180</v>
      </c>
      <c r="AF514" s="1081">
        <f t="shared" si="199"/>
        <v>0</v>
      </c>
      <c r="AG514" s="444"/>
      <c r="AH514" s="444"/>
    </row>
    <row r="515" spans="1:34" ht="15" hidden="1" customHeight="1" x14ac:dyDescent="0.25">
      <c r="A515" s="880">
        <f>+A514+1</f>
        <v>8</v>
      </c>
      <c r="B515" s="881">
        <f t="shared" si="225"/>
        <v>43589</v>
      </c>
      <c r="C515" s="882">
        <f t="shared" si="226"/>
        <v>508</v>
      </c>
      <c r="D515" s="883" t="s">
        <v>70</v>
      </c>
      <c r="E515" s="884" t="s">
        <v>57</v>
      </c>
      <c r="F515" s="885">
        <v>4</v>
      </c>
      <c r="G515" s="871">
        <f t="shared" si="210"/>
        <v>5327272</v>
      </c>
      <c r="H515" s="887"/>
      <c r="I515" s="873">
        <f t="shared" si="211"/>
        <v>0</v>
      </c>
      <c r="J515" s="889">
        <v>3</v>
      </c>
      <c r="K515" s="873">
        <f t="shared" si="212"/>
        <v>6695454</v>
      </c>
      <c r="L515" s="890">
        <v>1</v>
      </c>
      <c r="M515" s="873">
        <f t="shared" si="213"/>
        <v>431818</v>
      </c>
      <c r="N515" s="891">
        <f t="shared" si="223"/>
        <v>8</v>
      </c>
      <c r="O515" s="844">
        <f t="shared" si="223"/>
        <v>12454544</v>
      </c>
      <c r="P515" s="892">
        <f t="shared" si="218"/>
        <v>320000</v>
      </c>
      <c r="Q515" s="893"/>
      <c r="R515" s="11"/>
      <c r="S515" s="847">
        <f t="shared" si="195"/>
        <v>1331818</v>
      </c>
      <c r="T515" s="847">
        <f t="shared" si="196"/>
        <v>1931818</v>
      </c>
      <c r="U515" s="847">
        <f t="shared" si="197"/>
        <v>2231818</v>
      </c>
      <c r="V515" s="847">
        <f t="shared" si="198"/>
        <v>431818</v>
      </c>
      <c r="W515" s="856">
        <v>43585</v>
      </c>
      <c r="X515" s="844">
        <v>12454544</v>
      </c>
      <c r="Y515" s="834"/>
      <c r="Z515" s="844"/>
      <c r="AA515" s="844"/>
      <c r="AB515" s="857"/>
      <c r="AC515" s="857"/>
      <c r="AD515" s="444"/>
      <c r="AE515" s="858">
        <f t="shared" si="224"/>
        <v>12454544</v>
      </c>
      <c r="AF515" s="1081">
        <f t="shared" si="199"/>
        <v>0</v>
      </c>
      <c r="AG515" s="444"/>
      <c r="AH515" s="444"/>
    </row>
    <row r="516" spans="1:34" ht="15" hidden="1" customHeight="1" x14ac:dyDescent="0.25">
      <c r="A516" s="880">
        <v>9</v>
      </c>
      <c r="B516" s="881">
        <f t="shared" si="225"/>
        <v>43589</v>
      </c>
      <c r="C516" s="882">
        <f t="shared" si="226"/>
        <v>509</v>
      </c>
      <c r="D516" s="883" t="s">
        <v>84</v>
      </c>
      <c r="E516" s="884" t="s">
        <v>57</v>
      </c>
      <c r="F516" s="885">
        <v>5</v>
      </c>
      <c r="G516" s="871">
        <f t="shared" si="210"/>
        <v>6659090</v>
      </c>
      <c r="H516" s="887">
        <v>1</v>
      </c>
      <c r="I516" s="873">
        <f t="shared" si="211"/>
        <v>1931818</v>
      </c>
      <c r="J516" s="889">
        <v>3</v>
      </c>
      <c r="K516" s="873">
        <f t="shared" si="212"/>
        <v>6695454</v>
      </c>
      <c r="L516" s="890">
        <v>1</v>
      </c>
      <c r="M516" s="873">
        <f t="shared" si="213"/>
        <v>431818</v>
      </c>
      <c r="N516" s="891">
        <f t="shared" si="223"/>
        <v>10</v>
      </c>
      <c r="O516" s="844">
        <f t="shared" si="223"/>
        <v>15718180</v>
      </c>
      <c r="P516" s="892">
        <f t="shared" si="218"/>
        <v>400000</v>
      </c>
      <c r="Q516" s="893"/>
      <c r="R516" s="11"/>
      <c r="S516" s="847">
        <f t="shared" si="195"/>
        <v>1331818</v>
      </c>
      <c r="T516" s="847">
        <f t="shared" si="196"/>
        <v>1931818</v>
      </c>
      <c r="U516" s="847">
        <f t="shared" si="197"/>
        <v>2231818</v>
      </c>
      <c r="V516" s="847">
        <f t="shared" si="198"/>
        <v>431818</v>
      </c>
      <c r="W516" s="856">
        <v>43585</v>
      </c>
      <c r="X516" s="844">
        <v>15718180</v>
      </c>
      <c r="Y516" s="834"/>
      <c r="Z516" s="844"/>
      <c r="AA516" s="844"/>
      <c r="AB516" s="857"/>
      <c r="AC516" s="857"/>
      <c r="AD516" s="444"/>
      <c r="AE516" s="858">
        <f t="shared" si="224"/>
        <v>15718180</v>
      </c>
      <c r="AF516" s="1081">
        <f t="shared" si="199"/>
        <v>0</v>
      </c>
      <c r="AG516" s="444"/>
      <c r="AH516" s="444"/>
    </row>
    <row r="517" spans="1:34" ht="15" hidden="1" customHeight="1" thickBot="1" x14ac:dyDescent="0.3">
      <c r="A517" s="880">
        <f>+A516+1</f>
        <v>10</v>
      </c>
      <c r="B517" s="881">
        <f t="shared" si="225"/>
        <v>43589</v>
      </c>
      <c r="C517" s="882">
        <f t="shared" si="226"/>
        <v>510</v>
      </c>
      <c r="D517" s="907" t="s">
        <v>106</v>
      </c>
      <c r="E517" s="884" t="s">
        <v>88</v>
      </c>
      <c r="F517" s="885">
        <v>5</v>
      </c>
      <c r="G517" s="871">
        <f t="shared" si="210"/>
        <v>6659090</v>
      </c>
      <c r="H517" s="887"/>
      <c r="I517" s="873">
        <f t="shared" si="211"/>
        <v>0</v>
      </c>
      <c r="J517" s="889">
        <v>4</v>
      </c>
      <c r="K517" s="873">
        <f t="shared" si="212"/>
        <v>8927272</v>
      </c>
      <c r="L517" s="890">
        <v>1</v>
      </c>
      <c r="M517" s="873">
        <f t="shared" si="213"/>
        <v>431818</v>
      </c>
      <c r="N517" s="891">
        <f t="shared" si="223"/>
        <v>10</v>
      </c>
      <c r="O517" s="844">
        <f t="shared" si="223"/>
        <v>16018180</v>
      </c>
      <c r="P517" s="892">
        <f t="shared" si="218"/>
        <v>400000</v>
      </c>
      <c r="Q517" s="893"/>
      <c r="R517" s="854"/>
      <c r="S517" s="847">
        <f t="shared" si="195"/>
        <v>1331818</v>
      </c>
      <c r="T517" s="847">
        <f t="shared" si="196"/>
        <v>1931818</v>
      </c>
      <c r="U517" s="847">
        <f t="shared" si="197"/>
        <v>2231818</v>
      </c>
      <c r="V517" s="847">
        <f t="shared" si="198"/>
        <v>431818</v>
      </c>
      <c r="W517" s="856">
        <v>43595</v>
      </c>
      <c r="X517" s="844">
        <v>11000000</v>
      </c>
      <c r="Y517" s="856">
        <v>43595</v>
      </c>
      <c r="Z517" s="844">
        <v>5000000</v>
      </c>
      <c r="AA517" s="856">
        <v>43601</v>
      </c>
      <c r="AB517" s="857">
        <v>18180</v>
      </c>
      <c r="AC517" s="857"/>
      <c r="AD517" s="444"/>
      <c r="AE517" s="858">
        <f t="shared" si="224"/>
        <v>16018180</v>
      </c>
      <c r="AF517" s="1081">
        <f t="shared" si="199"/>
        <v>0</v>
      </c>
      <c r="AG517" s="444"/>
      <c r="AH517" s="444"/>
    </row>
    <row r="518" spans="1:34" ht="15" hidden="1" customHeight="1" x14ac:dyDescent="0.25">
      <c r="A518" s="832">
        <v>1</v>
      </c>
      <c r="B518" s="833">
        <v>43591</v>
      </c>
      <c r="C518" s="862">
        <v>511</v>
      </c>
      <c r="D518" s="835" t="s">
        <v>93</v>
      </c>
      <c r="E518" s="836" t="s">
        <v>31</v>
      </c>
      <c r="F518" s="837">
        <v>5</v>
      </c>
      <c r="G518" s="838">
        <f t="shared" si="210"/>
        <v>6659090</v>
      </c>
      <c r="H518" s="839"/>
      <c r="I518" s="840">
        <f t="shared" si="211"/>
        <v>0</v>
      </c>
      <c r="J518" s="841">
        <v>4</v>
      </c>
      <c r="K518" s="840">
        <f t="shared" si="212"/>
        <v>8927272</v>
      </c>
      <c r="L518" s="842">
        <v>1</v>
      </c>
      <c r="M518" s="840">
        <f t="shared" si="213"/>
        <v>431818</v>
      </c>
      <c r="N518" s="843">
        <f t="shared" si="223"/>
        <v>10</v>
      </c>
      <c r="O518" s="844">
        <f t="shared" si="223"/>
        <v>16018180</v>
      </c>
      <c r="P518" s="878">
        <f t="shared" si="218"/>
        <v>400000</v>
      </c>
      <c r="Q518" s="879"/>
      <c r="R518" s="11"/>
      <c r="S518" s="847">
        <f t="shared" si="195"/>
        <v>1331818</v>
      </c>
      <c r="T518" s="847">
        <f t="shared" si="196"/>
        <v>1931818</v>
      </c>
      <c r="U518" s="847">
        <f t="shared" si="197"/>
        <v>2231818</v>
      </c>
      <c r="V518" s="847">
        <f t="shared" si="198"/>
        <v>431818</v>
      </c>
      <c r="W518" s="856">
        <v>43591</v>
      </c>
      <c r="X518" s="844">
        <v>16018180</v>
      </c>
      <c r="Y518" s="856"/>
      <c r="Z518" s="844"/>
      <c r="AA518" s="844"/>
      <c r="AB518" s="857"/>
      <c r="AC518" s="857"/>
      <c r="AD518" s="444"/>
      <c r="AE518" s="858">
        <f>X518+Z518+AB518+AD518</f>
        <v>16018180</v>
      </c>
      <c r="AF518" s="1086">
        <f t="shared" si="199"/>
        <v>0</v>
      </c>
      <c r="AG518" s="444"/>
      <c r="AH518" s="444"/>
    </row>
    <row r="519" spans="1:34" ht="15" hidden="1" customHeight="1" x14ac:dyDescent="0.25">
      <c r="A519" s="848">
        <f>+A518+1</f>
        <v>2</v>
      </c>
      <c r="B519" s="833">
        <f>+B518</f>
        <v>43591</v>
      </c>
      <c r="C519" s="849">
        <f>+C518+1</f>
        <v>512</v>
      </c>
      <c r="D519" s="835" t="s">
        <v>217</v>
      </c>
      <c r="E519" s="836" t="s">
        <v>31</v>
      </c>
      <c r="F519" s="850">
        <v>2</v>
      </c>
      <c r="G519" s="838">
        <f t="shared" si="210"/>
        <v>2663636</v>
      </c>
      <c r="H519" s="839"/>
      <c r="I519" s="840">
        <f t="shared" si="211"/>
        <v>0</v>
      </c>
      <c r="J519" s="841">
        <v>2</v>
      </c>
      <c r="K519" s="840">
        <f t="shared" si="212"/>
        <v>4463636</v>
      </c>
      <c r="L519" s="842">
        <v>1</v>
      </c>
      <c r="M519" s="840">
        <f t="shared" si="213"/>
        <v>431818</v>
      </c>
      <c r="N519" s="851">
        <f t="shared" si="223"/>
        <v>5</v>
      </c>
      <c r="O519" s="844">
        <f t="shared" si="223"/>
        <v>7559090</v>
      </c>
      <c r="P519" s="844">
        <f t="shared" si="218"/>
        <v>200000</v>
      </c>
      <c r="Q519" s="846"/>
      <c r="R519" s="11"/>
      <c r="S519" s="847">
        <f t="shared" ref="S519:S582" si="227">1331818</f>
        <v>1331818</v>
      </c>
      <c r="T519" s="847">
        <f t="shared" ref="T519:T582" si="228">1931818</f>
        <v>1931818</v>
      </c>
      <c r="U519" s="847">
        <f t="shared" ref="U519:U582" si="229">2231818</f>
        <v>2231818</v>
      </c>
      <c r="V519" s="847">
        <f t="shared" ref="V519:V582" si="230">431818</f>
        <v>431818</v>
      </c>
      <c r="W519" s="856">
        <v>43587</v>
      </c>
      <c r="X519" s="844">
        <v>7559090</v>
      </c>
      <c r="Y519" s="856"/>
      <c r="Z519" s="844"/>
      <c r="AA519" s="844"/>
      <c r="AB519" s="857"/>
      <c r="AC519" s="857"/>
      <c r="AD519" s="444"/>
      <c r="AE519" s="858">
        <f t="shared" ref="AE519:AE529" si="231">X519+Z519+AB519+AD519</f>
        <v>7559090</v>
      </c>
      <c r="AF519" s="1086">
        <f t="shared" ref="AF519:AF582" si="232">O519-AE519</f>
        <v>0</v>
      </c>
      <c r="AG519" s="444"/>
      <c r="AH519" s="444"/>
    </row>
    <row r="520" spans="1:34" ht="15" hidden="1" customHeight="1" x14ac:dyDescent="0.25">
      <c r="A520" s="848">
        <f t="shared" ref="A520:A529" si="233">+A519+1</f>
        <v>3</v>
      </c>
      <c r="B520" s="833">
        <f t="shared" ref="B520:B529" si="234">+B519</f>
        <v>43591</v>
      </c>
      <c r="C520" s="849">
        <f t="shared" ref="C520:C529" si="235">+C519+1</f>
        <v>513</v>
      </c>
      <c r="D520" s="835" t="s">
        <v>94</v>
      </c>
      <c r="E520" s="836" t="s">
        <v>31</v>
      </c>
      <c r="F520" s="850">
        <v>2</v>
      </c>
      <c r="G520" s="838">
        <f t="shared" si="210"/>
        <v>2663636</v>
      </c>
      <c r="H520" s="839"/>
      <c r="I520" s="840">
        <f t="shared" si="211"/>
        <v>0</v>
      </c>
      <c r="J520" s="841">
        <v>2</v>
      </c>
      <c r="K520" s="840">
        <f t="shared" si="212"/>
        <v>4463636</v>
      </c>
      <c r="L520" s="842">
        <v>1</v>
      </c>
      <c r="M520" s="840">
        <f t="shared" si="213"/>
        <v>431818</v>
      </c>
      <c r="N520" s="851">
        <f t="shared" si="223"/>
        <v>5</v>
      </c>
      <c r="O520" s="844">
        <f t="shared" si="223"/>
        <v>7559090</v>
      </c>
      <c r="P520" s="844">
        <f t="shared" si="218"/>
        <v>200000</v>
      </c>
      <c r="Q520" s="846"/>
      <c r="R520" s="11"/>
      <c r="S520" s="847">
        <f t="shared" si="227"/>
        <v>1331818</v>
      </c>
      <c r="T520" s="847">
        <f t="shared" si="228"/>
        <v>1931818</v>
      </c>
      <c r="U520" s="847">
        <f t="shared" si="229"/>
        <v>2231818</v>
      </c>
      <c r="V520" s="847">
        <f t="shared" si="230"/>
        <v>431818</v>
      </c>
      <c r="W520" s="856">
        <v>43587</v>
      </c>
      <c r="X520" s="844">
        <v>4559090</v>
      </c>
      <c r="Y520" s="805">
        <v>43634</v>
      </c>
      <c r="Z520" s="804">
        <v>3000000</v>
      </c>
      <c r="AA520" s="856"/>
      <c r="AB520" s="857"/>
      <c r="AC520" s="857"/>
      <c r="AD520" s="444"/>
      <c r="AE520" s="858">
        <f t="shared" si="231"/>
        <v>7559090</v>
      </c>
      <c r="AF520" s="1086">
        <f t="shared" si="232"/>
        <v>0</v>
      </c>
      <c r="AG520" s="445"/>
      <c r="AH520" s="444"/>
    </row>
    <row r="521" spans="1:34" ht="15" hidden="1" customHeight="1" x14ac:dyDescent="0.25">
      <c r="A521" s="848">
        <f t="shared" si="233"/>
        <v>4</v>
      </c>
      <c r="B521" s="833">
        <f t="shared" si="234"/>
        <v>43591</v>
      </c>
      <c r="C521" s="849">
        <f t="shared" si="235"/>
        <v>514</v>
      </c>
      <c r="D521" s="835" t="s">
        <v>38</v>
      </c>
      <c r="E521" s="836" t="s">
        <v>31</v>
      </c>
      <c r="F521" s="850">
        <v>3</v>
      </c>
      <c r="G521" s="838">
        <f t="shared" si="210"/>
        <v>3995454</v>
      </c>
      <c r="H521" s="839"/>
      <c r="I521" s="840">
        <f t="shared" si="211"/>
        <v>0</v>
      </c>
      <c r="J521" s="841">
        <v>5</v>
      </c>
      <c r="K521" s="840">
        <f t="shared" si="212"/>
        <v>11159090</v>
      </c>
      <c r="L521" s="842">
        <v>1</v>
      </c>
      <c r="M521" s="840">
        <f t="shared" si="213"/>
        <v>431818</v>
      </c>
      <c r="N521" s="851">
        <f t="shared" si="223"/>
        <v>9</v>
      </c>
      <c r="O521" s="844">
        <f t="shared" si="223"/>
        <v>15586362</v>
      </c>
      <c r="P521" s="844">
        <f t="shared" si="218"/>
        <v>360000</v>
      </c>
      <c r="Q521" s="846"/>
      <c r="R521" s="854"/>
      <c r="S521" s="847">
        <f t="shared" si="227"/>
        <v>1331818</v>
      </c>
      <c r="T521" s="847">
        <f t="shared" si="228"/>
        <v>1931818</v>
      </c>
      <c r="U521" s="847">
        <f t="shared" si="229"/>
        <v>2231818</v>
      </c>
      <c r="V521" s="847">
        <f t="shared" si="230"/>
        <v>431818</v>
      </c>
      <c r="W521" s="856">
        <v>43587</v>
      </c>
      <c r="X521" s="844">
        <v>15586362</v>
      </c>
      <c r="Y521" s="856"/>
      <c r="Z521" s="844"/>
      <c r="AA521" s="844"/>
      <c r="AB521" s="857"/>
      <c r="AC521" s="857"/>
      <c r="AD521" s="444"/>
      <c r="AE521" s="858">
        <f t="shared" si="231"/>
        <v>15586362</v>
      </c>
      <c r="AF521" s="1086">
        <f t="shared" si="232"/>
        <v>0</v>
      </c>
      <c r="AG521" s="444"/>
      <c r="AH521" s="444"/>
    </row>
    <row r="522" spans="1:34" ht="15" hidden="1" customHeight="1" x14ac:dyDescent="0.25">
      <c r="A522" s="848">
        <f t="shared" si="233"/>
        <v>5</v>
      </c>
      <c r="B522" s="833">
        <f t="shared" si="234"/>
        <v>43591</v>
      </c>
      <c r="C522" s="849">
        <f t="shared" si="235"/>
        <v>515</v>
      </c>
      <c r="D522" s="835" t="s">
        <v>45</v>
      </c>
      <c r="E522" s="836" t="s">
        <v>43</v>
      </c>
      <c r="F522" s="850">
        <v>4</v>
      </c>
      <c r="G522" s="838">
        <f t="shared" si="210"/>
        <v>5327272</v>
      </c>
      <c r="H522" s="839">
        <v>1</v>
      </c>
      <c r="I522" s="840">
        <f t="shared" si="211"/>
        <v>1931818</v>
      </c>
      <c r="J522" s="841">
        <v>4</v>
      </c>
      <c r="K522" s="840">
        <f t="shared" si="212"/>
        <v>8927272</v>
      </c>
      <c r="L522" s="842">
        <v>1</v>
      </c>
      <c r="M522" s="840">
        <f t="shared" si="213"/>
        <v>431818</v>
      </c>
      <c r="N522" s="851">
        <f t="shared" si="223"/>
        <v>10</v>
      </c>
      <c r="O522" s="844">
        <f t="shared" si="223"/>
        <v>16618180</v>
      </c>
      <c r="P522" s="844">
        <f t="shared" si="218"/>
        <v>400000</v>
      </c>
      <c r="Q522" s="846"/>
      <c r="R522" s="854"/>
      <c r="S522" s="847">
        <f t="shared" si="227"/>
        <v>1331818</v>
      </c>
      <c r="T522" s="847">
        <f t="shared" si="228"/>
        <v>1931818</v>
      </c>
      <c r="U522" s="847">
        <f t="shared" si="229"/>
        <v>2231818</v>
      </c>
      <c r="V522" s="847">
        <f t="shared" si="230"/>
        <v>431818</v>
      </c>
      <c r="W522" s="856">
        <v>43587</v>
      </c>
      <c r="X522" s="844">
        <v>16618180</v>
      </c>
      <c r="Y522" s="856"/>
      <c r="Z522" s="844"/>
      <c r="AA522" s="844"/>
      <c r="AB522" s="857"/>
      <c r="AC522" s="857"/>
      <c r="AD522" s="444"/>
      <c r="AE522" s="858">
        <f t="shared" si="231"/>
        <v>16618180</v>
      </c>
      <c r="AF522" s="1086">
        <f t="shared" si="232"/>
        <v>0</v>
      </c>
      <c r="AG522" s="445"/>
      <c r="AH522" s="444"/>
    </row>
    <row r="523" spans="1:34" ht="15" hidden="1" customHeight="1" x14ac:dyDescent="0.25">
      <c r="A523" s="848">
        <f t="shared" si="233"/>
        <v>6</v>
      </c>
      <c r="B523" s="833">
        <f t="shared" si="234"/>
        <v>43591</v>
      </c>
      <c r="C523" s="849">
        <f t="shared" si="235"/>
        <v>516</v>
      </c>
      <c r="D523" s="835" t="s">
        <v>226</v>
      </c>
      <c r="E523" s="836" t="s">
        <v>43</v>
      </c>
      <c r="F523" s="850">
        <v>5</v>
      </c>
      <c r="G523" s="838">
        <f t="shared" si="210"/>
        <v>6659090</v>
      </c>
      <c r="H523" s="839">
        <v>1</v>
      </c>
      <c r="I523" s="840">
        <f t="shared" si="211"/>
        <v>1931818</v>
      </c>
      <c r="J523" s="841">
        <v>5</v>
      </c>
      <c r="K523" s="840">
        <f t="shared" si="212"/>
        <v>11159090</v>
      </c>
      <c r="L523" s="842"/>
      <c r="M523" s="840">
        <f t="shared" si="213"/>
        <v>0</v>
      </c>
      <c r="N523" s="851">
        <f t="shared" ref="N523:O538" si="236">+L523+J523+H523+F523</f>
        <v>11</v>
      </c>
      <c r="O523" s="844">
        <f t="shared" si="236"/>
        <v>19749998</v>
      </c>
      <c r="P523" s="844">
        <f t="shared" si="218"/>
        <v>440000</v>
      </c>
      <c r="Q523" s="846"/>
      <c r="R523" s="18"/>
      <c r="S523" s="847">
        <f t="shared" si="227"/>
        <v>1331818</v>
      </c>
      <c r="T523" s="847">
        <f t="shared" si="228"/>
        <v>1931818</v>
      </c>
      <c r="U523" s="847">
        <f t="shared" si="229"/>
        <v>2231818</v>
      </c>
      <c r="V523" s="847">
        <f t="shared" si="230"/>
        <v>431818</v>
      </c>
      <c r="W523" s="856">
        <v>43593</v>
      </c>
      <c r="X523" s="844">
        <v>19749998</v>
      </c>
      <c r="Y523" s="834"/>
      <c r="Z523" s="844"/>
      <c r="AA523" s="844"/>
      <c r="AB523" s="857"/>
      <c r="AC523" s="857"/>
      <c r="AD523" s="444"/>
      <c r="AE523" s="858">
        <f t="shared" si="231"/>
        <v>19749998</v>
      </c>
      <c r="AF523" s="1086">
        <f t="shared" si="232"/>
        <v>0</v>
      </c>
      <c r="AG523" s="444"/>
      <c r="AH523" s="444"/>
    </row>
    <row r="524" spans="1:34" ht="15" hidden="1" customHeight="1" x14ac:dyDescent="0.25">
      <c r="A524" s="848">
        <f t="shared" si="233"/>
        <v>7</v>
      </c>
      <c r="B524" s="833">
        <f t="shared" si="234"/>
        <v>43591</v>
      </c>
      <c r="C524" s="849">
        <f t="shared" si="235"/>
        <v>517</v>
      </c>
      <c r="D524" s="835" t="s">
        <v>52</v>
      </c>
      <c r="E524" s="836" t="s">
        <v>43</v>
      </c>
      <c r="F524" s="850">
        <v>5</v>
      </c>
      <c r="G524" s="838">
        <f t="shared" si="210"/>
        <v>6659090</v>
      </c>
      <c r="H524" s="839"/>
      <c r="I524" s="840">
        <f t="shared" si="211"/>
        <v>0</v>
      </c>
      <c r="J524" s="841">
        <v>4</v>
      </c>
      <c r="K524" s="840">
        <f t="shared" si="212"/>
        <v>8927272</v>
      </c>
      <c r="L524" s="842">
        <v>1</v>
      </c>
      <c r="M524" s="840">
        <f t="shared" si="213"/>
        <v>431818</v>
      </c>
      <c r="N524" s="851">
        <f t="shared" si="236"/>
        <v>10</v>
      </c>
      <c r="O524" s="844">
        <f t="shared" si="236"/>
        <v>16018180</v>
      </c>
      <c r="P524" s="844">
        <f t="shared" si="218"/>
        <v>400000</v>
      </c>
      <c r="Q524" s="846"/>
      <c r="R524" s="855"/>
      <c r="S524" s="847">
        <f t="shared" si="227"/>
        <v>1331818</v>
      </c>
      <c r="T524" s="847">
        <f t="shared" si="228"/>
        <v>1931818</v>
      </c>
      <c r="U524" s="847">
        <f t="shared" si="229"/>
        <v>2231818</v>
      </c>
      <c r="V524" s="847">
        <f t="shared" si="230"/>
        <v>431818</v>
      </c>
      <c r="W524" s="856">
        <v>43587</v>
      </c>
      <c r="X524" s="844">
        <v>16018180</v>
      </c>
      <c r="Y524" s="834"/>
      <c r="Z524" s="844"/>
      <c r="AA524" s="844"/>
      <c r="AB524" s="857"/>
      <c r="AC524" s="857"/>
      <c r="AD524" s="444"/>
      <c r="AE524" s="858">
        <f t="shared" si="231"/>
        <v>16018180</v>
      </c>
      <c r="AF524" s="1086">
        <f t="shared" si="232"/>
        <v>0</v>
      </c>
      <c r="AG524" s="444"/>
      <c r="AH524" s="444"/>
    </row>
    <row r="525" spans="1:34" ht="15" hidden="1" customHeight="1" x14ac:dyDescent="0.25">
      <c r="A525" s="848">
        <f t="shared" si="233"/>
        <v>8</v>
      </c>
      <c r="B525" s="833">
        <f t="shared" si="234"/>
        <v>43591</v>
      </c>
      <c r="C525" s="849">
        <f t="shared" si="235"/>
        <v>518</v>
      </c>
      <c r="D525" s="835" t="s">
        <v>39</v>
      </c>
      <c r="E525" s="836" t="s">
        <v>43</v>
      </c>
      <c r="F525" s="850">
        <v>4</v>
      </c>
      <c r="G525" s="838">
        <f t="shared" si="210"/>
        <v>5327272</v>
      </c>
      <c r="H525" s="839"/>
      <c r="I525" s="840">
        <f t="shared" si="211"/>
        <v>0</v>
      </c>
      <c r="J525" s="841">
        <v>5</v>
      </c>
      <c r="K525" s="840">
        <f t="shared" si="212"/>
        <v>11159090</v>
      </c>
      <c r="L525" s="842">
        <v>1</v>
      </c>
      <c r="M525" s="840">
        <f t="shared" si="213"/>
        <v>431818</v>
      </c>
      <c r="N525" s="851">
        <f t="shared" si="236"/>
        <v>10</v>
      </c>
      <c r="O525" s="844">
        <f t="shared" si="236"/>
        <v>16918180</v>
      </c>
      <c r="P525" s="844">
        <f t="shared" si="218"/>
        <v>400000</v>
      </c>
      <c r="Q525" s="846"/>
      <c r="R525" s="855"/>
      <c r="S525" s="847">
        <f t="shared" si="227"/>
        <v>1331818</v>
      </c>
      <c r="T525" s="847">
        <f t="shared" si="228"/>
        <v>1931818</v>
      </c>
      <c r="U525" s="847">
        <f t="shared" si="229"/>
        <v>2231818</v>
      </c>
      <c r="V525" s="847">
        <f t="shared" si="230"/>
        <v>431818</v>
      </c>
      <c r="W525" s="856">
        <v>43584</v>
      </c>
      <c r="X525" s="844">
        <v>16918180</v>
      </c>
      <c r="Y525" s="834"/>
      <c r="Z525" s="844"/>
      <c r="AA525" s="844"/>
      <c r="AB525" s="857"/>
      <c r="AC525" s="857"/>
      <c r="AD525" s="444"/>
      <c r="AE525" s="858">
        <f t="shared" si="231"/>
        <v>16918180</v>
      </c>
      <c r="AF525" s="1086">
        <f t="shared" si="232"/>
        <v>0</v>
      </c>
      <c r="AG525" s="444"/>
      <c r="AH525" s="444"/>
    </row>
    <row r="526" spans="1:34" ht="15" hidden="1" customHeight="1" x14ac:dyDescent="0.25">
      <c r="A526" s="848">
        <f t="shared" si="233"/>
        <v>9</v>
      </c>
      <c r="B526" s="833">
        <f t="shared" si="234"/>
        <v>43591</v>
      </c>
      <c r="C526" s="849">
        <f t="shared" si="235"/>
        <v>519</v>
      </c>
      <c r="D526" s="835" t="s">
        <v>92</v>
      </c>
      <c r="E526" s="836" t="s">
        <v>88</v>
      </c>
      <c r="F526" s="850">
        <v>3</v>
      </c>
      <c r="G526" s="838">
        <f t="shared" si="210"/>
        <v>3995454</v>
      </c>
      <c r="H526" s="839"/>
      <c r="I526" s="840">
        <f t="shared" si="211"/>
        <v>0</v>
      </c>
      <c r="J526" s="841">
        <v>2</v>
      </c>
      <c r="K526" s="840">
        <f t="shared" si="212"/>
        <v>4463636</v>
      </c>
      <c r="L526" s="842"/>
      <c r="M526" s="840">
        <f t="shared" si="213"/>
        <v>0</v>
      </c>
      <c r="N526" s="851">
        <f t="shared" si="236"/>
        <v>5</v>
      </c>
      <c r="O526" s="844">
        <f t="shared" si="236"/>
        <v>8459090</v>
      </c>
      <c r="P526" s="844">
        <f t="shared" si="218"/>
        <v>200000</v>
      </c>
      <c r="Q526" s="846"/>
      <c r="R526" s="11"/>
      <c r="S526" s="847">
        <f t="shared" si="227"/>
        <v>1331818</v>
      </c>
      <c r="T526" s="847">
        <f t="shared" si="228"/>
        <v>1931818</v>
      </c>
      <c r="U526" s="847">
        <f t="shared" si="229"/>
        <v>2231818</v>
      </c>
      <c r="V526" s="847">
        <f t="shared" si="230"/>
        <v>431818</v>
      </c>
      <c r="W526" s="856">
        <v>43587</v>
      </c>
      <c r="X526" s="844">
        <v>8459090</v>
      </c>
      <c r="Y526" s="834"/>
      <c r="Z526" s="844"/>
      <c r="AA526" s="844"/>
      <c r="AB526" s="857"/>
      <c r="AC526" s="857"/>
      <c r="AD526" s="444"/>
      <c r="AE526" s="858">
        <f t="shared" si="231"/>
        <v>8459090</v>
      </c>
      <c r="AF526" s="1086">
        <f t="shared" si="232"/>
        <v>0</v>
      </c>
      <c r="AG526" s="444"/>
      <c r="AH526" s="444"/>
    </row>
    <row r="527" spans="1:34" ht="15" customHeight="1" x14ac:dyDescent="0.25">
      <c r="A527" s="848">
        <f t="shared" si="233"/>
        <v>10</v>
      </c>
      <c r="B527" s="833">
        <f t="shared" si="234"/>
        <v>43591</v>
      </c>
      <c r="C527" s="849">
        <f t="shared" si="235"/>
        <v>520</v>
      </c>
      <c r="D527" s="835" t="s">
        <v>177</v>
      </c>
      <c r="E527" s="836" t="s">
        <v>88</v>
      </c>
      <c r="F527" s="850">
        <v>3</v>
      </c>
      <c r="G527" s="838">
        <f t="shared" si="210"/>
        <v>3995454</v>
      </c>
      <c r="H527" s="839"/>
      <c r="I527" s="840">
        <f t="shared" si="211"/>
        <v>0</v>
      </c>
      <c r="J527" s="841">
        <v>2</v>
      </c>
      <c r="K527" s="840">
        <f t="shared" si="212"/>
        <v>4463636</v>
      </c>
      <c r="L527" s="842"/>
      <c r="M527" s="840">
        <f t="shared" si="213"/>
        <v>0</v>
      </c>
      <c r="N527" s="851">
        <f t="shared" si="236"/>
        <v>5</v>
      </c>
      <c r="O527" s="844">
        <f t="shared" si="236"/>
        <v>8459090</v>
      </c>
      <c r="P527" s="844">
        <f t="shared" si="218"/>
        <v>200000</v>
      </c>
      <c r="Q527" s="846"/>
      <c r="R527" s="11"/>
      <c r="S527" s="847">
        <f t="shared" si="227"/>
        <v>1331818</v>
      </c>
      <c r="T527" s="847">
        <f t="shared" si="228"/>
        <v>1931818</v>
      </c>
      <c r="U527" s="847">
        <f t="shared" si="229"/>
        <v>2231818</v>
      </c>
      <c r="V527" s="847">
        <f t="shared" si="230"/>
        <v>431818</v>
      </c>
      <c r="W527" s="856">
        <v>43587</v>
      </c>
      <c r="X527" s="844">
        <v>3000000</v>
      </c>
      <c r="Y527" s="856">
        <v>43599</v>
      </c>
      <c r="Z527" s="844">
        <v>5000000</v>
      </c>
      <c r="AA527" s="856">
        <v>43602</v>
      </c>
      <c r="AB527" s="857">
        <v>459000</v>
      </c>
      <c r="AC527" s="857"/>
      <c r="AD527" s="444"/>
      <c r="AE527" s="858">
        <f t="shared" si="231"/>
        <v>8459000</v>
      </c>
      <c r="AF527" s="1086">
        <f t="shared" si="232"/>
        <v>90</v>
      </c>
      <c r="AG527" s="444"/>
      <c r="AH527" s="444"/>
    </row>
    <row r="528" spans="1:34" ht="15" hidden="1" customHeight="1" x14ac:dyDescent="0.25">
      <c r="A528" s="848">
        <f t="shared" si="233"/>
        <v>11</v>
      </c>
      <c r="B528" s="833">
        <f t="shared" si="234"/>
        <v>43591</v>
      </c>
      <c r="C528" s="849">
        <f t="shared" si="235"/>
        <v>521</v>
      </c>
      <c r="D528" s="835" t="s">
        <v>58</v>
      </c>
      <c r="E528" s="836" t="s">
        <v>57</v>
      </c>
      <c r="F528" s="850">
        <v>3</v>
      </c>
      <c r="G528" s="838">
        <f t="shared" si="210"/>
        <v>3995454</v>
      </c>
      <c r="H528" s="839">
        <v>1</v>
      </c>
      <c r="I528" s="840">
        <f t="shared" si="211"/>
        <v>1931818</v>
      </c>
      <c r="J528" s="841">
        <v>3</v>
      </c>
      <c r="K528" s="840">
        <f t="shared" si="212"/>
        <v>6695454</v>
      </c>
      <c r="L528" s="842">
        <v>1</v>
      </c>
      <c r="M528" s="840">
        <f t="shared" si="213"/>
        <v>431818</v>
      </c>
      <c r="N528" s="851">
        <f t="shared" si="236"/>
        <v>8</v>
      </c>
      <c r="O528" s="844">
        <f t="shared" si="236"/>
        <v>13054544</v>
      </c>
      <c r="P528" s="844">
        <f t="shared" si="218"/>
        <v>320000</v>
      </c>
      <c r="Q528" s="846"/>
      <c r="R528" s="11"/>
      <c r="S528" s="847">
        <f t="shared" si="227"/>
        <v>1331818</v>
      </c>
      <c r="T528" s="847">
        <f t="shared" si="228"/>
        <v>1931818</v>
      </c>
      <c r="U528" s="847">
        <f t="shared" si="229"/>
        <v>2231818</v>
      </c>
      <c r="V528" s="847">
        <f t="shared" si="230"/>
        <v>431818</v>
      </c>
      <c r="W528" s="856">
        <v>43587</v>
      </c>
      <c r="X528" s="844">
        <v>13054544</v>
      </c>
      <c r="Y528" s="856"/>
      <c r="Z528" s="844"/>
      <c r="AA528" s="844"/>
      <c r="AB528" s="857"/>
      <c r="AC528" s="857"/>
      <c r="AD528" s="444"/>
      <c r="AE528" s="858">
        <f t="shared" si="231"/>
        <v>13054544</v>
      </c>
      <c r="AF528" s="1086">
        <f t="shared" si="232"/>
        <v>0</v>
      </c>
      <c r="AG528" s="444"/>
      <c r="AH528" s="444"/>
    </row>
    <row r="529" spans="1:34" ht="15" hidden="1" customHeight="1" thickBot="1" x14ac:dyDescent="0.3">
      <c r="A529" s="848">
        <f t="shared" si="233"/>
        <v>12</v>
      </c>
      <c r="B529" s="833">
        <f t="shared" si="234"/>
        <v>43591</v>
      </c>
      <c r="C529" s="849">
        <f t="shared" si="235"/>
        <v>522</v>
      </c>
      <c r="D529" s="835" t="s">
        <v>90</v>
      </c>
      <c r="E529" s="836" t="s">
        <v>88</v>
      </c>
      <c r="F529" s="850">
        <v>10</v>
      </c>
      <c r="G529" s="838">
        <f t="shared" si="210"/>
        <v>13318180</v>
      </c>
      <c r="H529" s="839"/>
      <c r="I529" s="840">
        <f t="shared" si="211"/>
        <v>0</v>
      </c>
      <c r="J529" s="841"/>
      <c r="K529" s="840">
        <f t="shared" si="212"/>
        <v>0</v>
      </c>
      <c r="L529" s="842"/>
      <c r="M529" s="840">
        <f t="shared" si="213"/>
        <v>0</v>
      </c>
      <c r="N529" s="851">
        <f t="shared" si="236"/>
        <v>10</v>
      </c>
      <c r="O529" s="844">
        <f t="shared" si="236"/>
        <v>13318180</v>
      </c>
      <c r="P529" s="844">
        <f t="shared" si="218"/>
        <v>400000</v>
      </c>
      <c r="Q529" s="846"/>
      <c r="R529" s="11"/>
      <c r="S529" s="847">
        <f t="shared" si="227"/>
        <v>1331818</v>
      </c>
      <c r="T529" s="847">
        <f t="shared" si="228"/>
        <v>1931818</v>
      </c>
      <c r="U529" s="847">
        <f t="shared" si="229"/>
        <v>2231818</v>
      </c>
      <c r="V529" s="847">
        <f t="shared" si="230"/>
        <v>431818</v>
      </c>
      <c r="W529" s="856">
        <v>43591</v>
      </c>
      <c r="X529" s="844">
        <v>13318180</v>
      </c>
      <c r="Y529" s="834"/>
      <c r="Z529" s="844"/>
      <c r="AA529" s="844"/>
      <c r="AB529" s="857"/>
      <c r="AC529" s="857"/>
      <c r="AD529" s="444"/>
      <c r="AE529" s="858">
        <f t="shared" si="231"/>
        <v>13318180</v>
      </c>
      <c r="AF529" s="1086">
        <f t="shared" si="232"/>
        <v>0</v>
      </c>
      <c r="AG529" s="444"/>
      <c r="AH529" s="444"/>
    </row>
    <row r="530" spans="1:34" ht="15" hidden="1" customHeight="1" x14ac:dyDescent="0.25">
      <c r="A530" s="832">
        <v>1</v>
      </c>
      <c r="B530" s="833">
        <v>43592</v>
      </c>
      <c r="C530" s="862">
        <v>523</v>
      </c>
      <c r="D530" s="835" t="s">
        <v>33</v>
      </c>
      <c r="E530" s="836" t="s">
        <v>31</v>
      </c>
      <c r="F530" s="850">
        <v>5</v>
      </c>
      <c r="G530" s="838">
        <f t="shared" si="210"/>
        <v>6659090</v>
      </c>
      <c r="H530" s="839"/>
      <c r="I530" s="840">
        <f t="shared" si="211"/>
        <v>0</v>
      </c>
      <c r="J530" s="841">
        <v>6</v>
      </c>
      <c r="K530" s="840">
        <f t="shared" si="212"/>
        <v>13390908</v>
      </c>
      <c r="L530" s="842"/>
      <c r="M530" s="840">
        <f t="shared" si="213"/>
        <v>0</v>
      </c>
      <c r="N530" s="843">
        <f t="shared" si="236"/>
        <v>11</v>
      </c>
      <c r="O530" s="844">
        <f t="shared" si="236"/>
        <v>20049998</v>
      </c>
      <c r="P530" s="844">
        <f t="shared" si="218"/>
        <v>440000</v>
      </c>
      <c r="Q530" s="846"/>
      <c r="R530" s="11"/>
      <c r="S530" s="847">
        <f t="shared" si="227"/>
        <v>1331818</v>
      </c>
      <c r="T530" s="847">
        <f t="shared" si="228"/>
        <v>1931818</v>
      </c>
      <c r="U530" s="847">
        <f t="shared" si="229"/>
        <v>2231818</v>
      </c>
      <c r="V530" s="847">
        <f t="shared" si="230"/>
        <v>431818</v>
      </c>
      <c r="W530" s="856">
        <v>43588</v>
      </c>
      <c r="X530" s="844">
        <v>20049998</v>
      </c>
      <c r="Y530" s="856"/>
      <c r="Z530" s="844"/>
      <c r="AA530" s="844"/>
      <c r="AB530" s="857"/>
      <c r="AC530" s="857"/>
      <c r="AD530" s="444"/>
      <c r="AE530" s="858">
        <f>X530+Z530+AB530+AD530</f>
        <v>20049998</v>
      </c>
      <c r="AF530" s="1081">
        <f t="shared" si="232"/>
        <v>0</v>
      </c>
      <c r="AG530" s="444"/>
      <c r="AH530" s="444"/>
    </row>
    <row r="531" spans="1:34" ht="15" hidden="1" customHeight="1" x14ac:dyDescent="0.25">
      <c r="A531" s="848">
        <f>+A530+1</f>
        <v>2</v>
      </c>
      <c r="B531" s="833">
        <f>+B530</f>
        <v>43592</v>
      </c>
      <c r="C531" s="849">
        <f>+C530+1</f>
        <v>524</v>
      </c>
      <c r="D531" s="835" t="s">
        <v>34</v>
      </c>
      <c r="E531" s="836" t="s">
        <v>31</v>
      </c>
      <c r="F531" s="850">
        <v>5</v>
      </c>
      <c r="G531" s="838">
        <f t="shared" si="210"/>
        <v>6659090</v>
      </c>
      <c r="H531" s="839"/>
      <c r="I531" s="840">
        <f t="shared" si="211"/>
        <v>0</v>
      </c>
      <c r="J531" s="841">
        <v>4</v>
      </c>
      <c r="K531" s="840">
        <f t="shared" si="212"/>
        <v>8927272</v>
      </c>
      <c r="L531" s="842">
        <v>1</v>
      </c>
      <c r="M531" s="840">
        <f t="shared" si="213"/>
        <v>431818</v>
      </c>
      <c r="N531" s="851">
        <f t="shared" si="236"/>
        <v>10</v>
      </c>
      <c r="O531" s="844">
        <f t="shared" si="236"/>
        <v>16018180</v>
      </c>
      <c r="P531" s="844">
        <f t="shared" si="218"/>
        <v>400000</v>
      </c>
      <c r="Q531" s="846"/>
      <c r="R531" s="11"/>
      <c r="S531" s="847">
        <f t="shared" si="227"/>
        <v>1331818</v>
      </c>
      <c r="T531" s="847">
        <f t="shared" si="228"/>
        <v>1931818</v>
      </c>
      <c r="U531" s="847">
        <f t="shared" si="229"/>
        <v>2231818</v>
      </c>
      <c r="V531" s="847">
        <f t="shared" si="230"/>
        <v>431818</v>
      </c>
      <c r="W531" s="856">
        <v>43588</v>
      </c>
      <c r="X531" s="844">
        <v>16018180</v>
      </c>
      <c r="Y531" s="856"/>
      <c r="Z531" s="844"/>
      <c r="AA531" s="844"/>
      <c r="AB531" s="857"/>
      <c r="AC531" s="857"/>
      <c r="AD531" s="444"/>
      <c r="AE531" s="858">
        <f t="shared" ref="AE531:AE538" si="237">X531+Z531+AB531+AD531</f>
        <v>16018180</v>
      </c>
      <c r="AF531" s="1081">
        <f t="shared" si="232"/>
        <v>0</v>
      </c>
      <c r="AG531" s="444"/>
      <c r="AH531" s="444"/>
    </row>
    <row r="532" spans="1:34" ht="15" hidden="1" customHeight="1" x14ac:dyDescent="0.25">
      <c r="A532" s="848">
        <f t="shared" ref="A532:A538" si="238">+A531+1</f>
        <v>3</v>
      </c>
      <c r="B532" s="833">
        <f t="shared" ref="B532:B538" si="239">+B531</f>
        <v>43592</v>
      </c>
      <c r="C532" s="849">
        <f t="shared" ref="C532:C538" si="240">+C531+1</f>
        <v>525</v>
      </c>
      <c r="D532" s="835" t="s">
        <v>39</v>
      </c>
      <c r="E532" s="836" t="s">
        <v>31</v>
      </c>
      <c r="F532" s="850">
        <v>3</v>
      </c>
      <c r="G532" s="838">
        <f t="shared" si="210"/>
        <v>3995454</v>
      </c>
      <c r="H532" s="839">
        <v>1</v>
      </c>
      <c r="I532" s="840">
        <f t="shared" si="211"/>
        <v>1931818</v>
      </c>
      <c r="J532" s="841">
        <v>3</v>
      </c>
      <c r="K532" s="840">
        <f t="shared" si="212"/>
        <v>6695454</v>
      </c>
      <c r="L532" s="842"/>
      <c r="M532" s="840">
        <f t="shared" si="213"/>
        <v>0</v>
      </c>
      <c r="N532" s="851">
        <f t="shared" si="236"/>
        <v>7</v>
      </c>
      <c r="O532" s="844">
        <f t="shared" si="236"/>
        <v>12622726</v>
      </c>
      <c r="P532" s="844">
        <f t="shared" si="218"/>
        <v>280000</v>
      </c>
      <c r="Q532" s="846"/>
      <c r="R532" s="11"/>
      <c r="S532" s="847">
        <f t="shared" si="227"/>
        <v>1331818</v>
      </c>
      <c r="T532" s="847">
        <f t="shared" si="228"/>
        <v>1931818</v>
      </c>
      <c r="U532" s="847">
        <f t="shared" si="229"/>
        <v>2231818</v>
      </c>
      <c r="V532" s="847">
        <f t="shared" si="230"/>
        <v>431818</v>
      </c>
      <c r="W532" s="856">
        <v>43588</v>
      </c>
      <c r="X532" s="844">
        <v>12622726</v>
      </c>
      <c r="Y532" s="856"/>
      <c r="Z532" s="844"/>
      <c r="AA532" s="856"/>
      <c r="AB532" s="857">
        <v>0</v>
      </c>
      <c r="AC532" s="857"/>
      <c r="AD532" s="444"/>
      <c r="AE532" s="858">
        <f t="shared" si="237"/>
        <v>12622726</v>
      </c>
      <c r="AF532" s="1081">
        <f t="shared" si="232"/>
        <v>0</v>
      </c>
      <c r="AG532" s="444"/>
      <c r="AH532" s="444"/>
    </row>
    <row r="533" spans="1:34" ht="15" hidden="1" customHeight="1" x14ac:dyDescent="0.25">
      <c r="A533" s="848">
        <f t="shared" si="238"/>
        <v>4</v>
      </c>
      <c r="B533" s="833">
        <f t="shared" si="239"/>
        <v>43592</v>
      </c>
      <c r="C533" s="849">
        <f t="shared" si="240"/>
        <v>526</v>
      </c>
      <c r="D533" s="835" t="s">
        <v>81</v>
      </c>
      <c r="E533" s="836" t="s">
        <v>31</v>
      </c>
      <c r="F533" s="850">
        <v>5</v>
      </c>
      <c r="G533" s="838">
        <f t="shared" si="210"/>
        <v>6659090</v>
      </c>
      <c r="H533" s="839"/>
      <c r="I533" s="840">
        <f t="shared" si="211"/>
        <v>0</v>
      </c>
      <c r="J533" s="841">
        <v>4</v>
      </c>
      <c r="K533" s="840">
        <f t="shared" si="212"/>
        <v>8927272</v>
      </c>
      <c r="L533" s="842">
        <v>1</v>
      </c>
      <c r="M533" s="840">
        <f t="shared" si="213"/>
        <v>431818</v>
      </c>
      <c r="N533" s="851">
        <f t="shared" si="236"/>
        <v>10</v>
      </c>
      <c r="O533" s="844">
        <f t="shared" si="236"/>
        <v>16018180</v>
      </c>
      <c r="P533" s="844">
        <f t="shared" si="218"/>
        <v>400000</v>
      </c>
      <c r="Q533" s="846"/>
      <c r="R533" s="854"/>
      <c r="S533" s="847">
        <f t="shared" si="227"/>
        <v>1331818</v>
      </c>
      <c r="T533" s="847">
        <f t="shared" si="228"/>
        <v>1931818</v>
      </c>
      <c r="U533" s="847">
        <f t="shared" si="229"/>
        <v>2231818</v>
      </c>
      <c r="V533" s="847">
        <f t="shared" si="230"/>
        <v>431818</v>
      </c>
      <c r="W533" s="856">
        <v>43588</v>
      </c>
      <c r="X533" s="844">
        <v>63000</v>
      </c>
      <c r="Y533" s="856">
        <v>43591</v>
      </c>
      <c r="Z533" s="844">
        <v>15955180</v>
      </c>
      <c r="AA533" s="844"/>
      <c r="AB533" s="857"/>
      <c r="AC533" s="857"/>
      <c r="AD533" s="444"/>
      <c r="AE533" s="858">
        <f t="shared" si="237"/>
        <v>16018180</v>
      </c>
      <c r="AF533" s="1081">
        <f t="shared" si="232"/>
        <v>0</v>
      </c>
      <c r="AG533" s="444"/>
      <c r="AH533" s="444"/>
    </row>
    <row r="534" spans="1:34" ht="15" hidden="1" customHeight="1" x14ac:dyDescent="0.25">
      <c r="A534" s="848">
        <f t="shared" si="238"/>
        <v>5</v>
      </c>
      <c r="B534" s="833">
        <f t="shared" si="239"/>
        <v>43592</v>
      </c>
      <c r="C534" s="849">
        <f t="shared" si="240"/>
        <v>527</v>
      </c>
      <c r="D534" s="835" t="s">
        <v>48</v>
      </c>
      <c r="E534" s="836" t="s">
        <v>43</v>
      </c>
      <c r="F534" s="850">
        <v>5</v>
      </c>
      <c r="G534" s="838">
        <f t="shared" si="210"/>
        <v>6659090</v>
      </c>
      <c r="H534" s="839"/>
      <c r="I534" s="840">
        <f t="shared" si="211"/>
        <v>0</v>
      </c>
      <c r="J534" s="841">
        <v>4</v>
      </c>
      <c r="K534" s="840">
        <f t="shared" si="212"/>
        <v>8927272</v>
      </c>
      <c r="L534" s="842">
        <v>1</v>
      </c>
      <c r="M534" s="840">
        <f t="shared" si="213"/>
        <v>431818</v>
      </c>
      <c r="N534" s="851">
        <f t="shared" si="236"/>
        <v>10</v>
      </c>
      <c r="O534" s="844">
        <f t="shared" si="236"/>
        <v>16018180</v>
      </c>
      <c r="P534" s="844">
        <f t="shared" si="218"/>
        <v>400000</v>
      </c>
      <c r="Q534" s="846"/>
      <c r="R534" s="854"/>
      <c r="S534" s="847">
        <f t="shared" si="227"/>
        <v>1331818</v>
      </c>
      <c r="T534" s="847">
        <f t="shared" si="228"/>
        <v>1931818</v>
      </c>
      <c r="U534" s="847">
        <f t="shared" si="229"/>
        <v>2231818</v>
      </c>
      <c r="V534" s="847">
        <f t="shared" si="230"/>
        <v>431818</v>
      </c>
      <c r="W534" s="856">
        <v>43588</v>
      </c>
      <c r="X534" s="844">
        <v>16018180</v>
      </c>
      <c r="Y534" s="834"/>
      <c r="Z534" s="844"/>
      <c r="AA534" s="844"/>
      <c r="AB534" s="857"/>
      <c r="AC534" s="857"/>
      <c r="AD534" s="444"/>
      <c r="AE534" s="858">
        <f t="shared" si="237"/>
        <v>16018180</v>
      </c>
      <c r="AF534" s="1081">
        <f t="shared" si="232"/>
        <v>0</v>
      </c>
      <c r="AG534" s="444"/>
      <c r="AH534" s="444"/>
    </row>
    <row r="535" spans="1:34" ht="15" hidden="1" customHeight="1" x14ac:dyDescent="0.25">
      <c r="A535" s="848">
        <f t="shared" si="238"/>
        <v>6</v>
      </c>
      <c r="B535" s="833">
        <f t="shared" si="239"/>
        <v>43592</v>
      </c>
      <c r="C535" s="849">
        <f t="shared" si="240"/>
        <v>528</v>
      </c>
      <c r="D535" s="835" t="s">
        <v>51</v>
      </c>
      <c r="E535" s="836" t="s">
        <v>43</v>
      </c>
      <c r="F535" s="850">
        <v>5</v>
      </c>
      <c r="G535" s="838">
        <f t="shared" si="210"/>
        <v>6659090</v>
      </c>
      <c r="H535" s="839"/>
      <c r="I535" s="840">
        <f t="shared" si="211"/>
        <v>0</v>
      </c>
      <c r="J535" s="841">
        <v>4</v>
      </c>
      <c r="K535" s="840">
        <f t="shared" si="212"/>
        <v>8927272</v>
      </c>
      <c r="L535" s="842">
        <v>1</v>
      </c>
      <c r="M535" s="840">
        <f t="shared" si="213"/>
        <v>431818</v>
      </c>
      <c r="N535" s="851">
        <f t="shared" si="236"/>
        <v>10</v>
      </c>
      <c r="O535" s="844">
        <f t="shared" si="236"/>
        <v>16018180</v>
      </c>
      <c r="P535" s="844">
        <f t="shared" si="218"/>
        <v>400000</v>
      </c>
      <c r="Q535" s="846"/>
      <c r="R535" s="18"/>
      <c r="S535" s="847">
        <f t="shared" si="227"/>
        <v>1331818</v>
      </c>
      <c r="T535" s="847">
        <f t="shared" si="228"/>
        <v>1931818</v>
      </c>
      <c r="U535" s="847">
        <f t="shared" si="229"/>
        <v>2231818</v>
      </c>
      <c r="V535" s="847">
        <f t="shared" si="230"/>
        <v>431818</v>
      </c>
      <c r="W535" s="856">
        <v>43591</v>
      </c>
      <c r="X535" s="844">
        <v>16018180</v>
      </c>
      <c r="Y535" s="834"/>
      <c r="Z535" s="844"/>
      <c r="AA535" s="844"/>
      <c r="AB535" s="857"/>
      <c r="AC535" s="857"/>
      <c r="AD535" s="444"/>
      <c r="AE535" s="858">
        <f t="shared" si="237"/>
        <v>16018180</v>
      </c>
      <c r="AF535" s="1081">
        <f t="shared" si="232"/>
        <v>0</v>
      </c>
      <c r="AG535" s="444"/>
      <c r="AH535" s="444"/>
    </row>
    <row r="536" spans="1:34" ht="15" hidden="1" customHeight="1" x14ac:dyDescent="0.25">
      <c r="A536" s="848">
        <f t="shared" si="238"/>
        <v>7</v>
      </c>
      <c r="B536" s="833">
        <f t="shared" si="239"/>
        <v>43592</v>
      </c>
      <c r="C536" s="849">
        <f t="shared" si="240"/>
        <v>529</v>
      </c>
      <c r="D536" s="835" t="s">
        <v>53</v>
      </c>
      <c r="E536" s="836" t="s">
        <v>43</v>
      </c>
      <c r="F536" s="850">
        <v>5</v>
      </c>
      <c r="G536" s="838">
        <f t="shared" si="210"/>
        <v>6659090</v>
      </c>
      <c r="H536" s="839">
        <v>1</v>
      </c>
      <c r="I536" s="840">
        <f t="shared" si="211"/>
        <v>1931818</v>
      </c>
      <c r="J536" s="841">
        <v>4</v>
      </c>
      <c r="K536" s="840">
        <f t="shared" si="212"/>
        <v>8927272</v>
      </c>
      <c r="L536" s="842"/>
      <c r="M536" s="840">
        <f t="shared" si="213"/>
        <v>0</v>
      </c>
      <c r="N536" s="851">
        <f t="shared" si="236"/>
        <v>10</v>
      </c>
      <c r="O536" s="844">
        <f t="shared" si="236"/>
        <v>17518180</v>
      </c>
      <c r="P536" s="844">
        <f t="shared" si="218"/>
        <v>400000</v>
      </c>
      <c r="Q536" s="846"/>
      <c r="R536" s="11"/>
      <c r="S536" s="847">
        <f t="shared" si="227"/>
        <v>1331818</v>
      </c>
      <c r="T536" s="847">
        <f t="shared" si="228"/>
        <v>1931818</v>
      </c>
      <c r="U536" s="847">
        <f t="shared" si="229"/>
        <v>2231818</v>
      </c>
      <c r="V536" s="847">
        <f t="shared" si="230"/>
        <v>431818</v>
      </c>
      <c r="W536" s="856">
        <v>43588</v>
      </c>
      <c r="X536" s="844">
        <v>17518180</v>
      </c>
      <c r="Y536" s="834"/>
      <c r="Z536" s="844"/>
      <c r="AA536" s="844"/>
      <c r="AB536" s="857"/>
      <c r="AC536" s="857"/>
      <c r="AD536" s="444"/>
      <c r="AE536" s="858">
        <f t="shared" si="237"/>
        <v>17518180</v>
      </c>
      <c r="AF536" s="1081">
        <f t="shared" si="232"/>
        <v>0</v>
      </c>
      <c r="AG536" s="445"/>
      <c r="AH536" s="444"/>
    </row>
    <row r="537" spans="1:34" ht="15" hidden="1" customHeight="1" x14ac:dyDescent="0.25">
      <c r="A537" s="848">
        <f t="shared" si="238"/>
        <v>8</v>
      </c>
      <c r="B537" s="833">
        <f t="shared" si="239"/>
        <v>43592</v>
      </c>
      <c r="C537" s="849">
        <f t="shared" si="240"/>
        <v>530</v>
      </c>
      <c r="D537" s="835" t="s">
        <v>95</v>
      </c>
      <c r="E537" s="836" t="s">
        <v>57</v>
      </c>
      <c r="F537" s="850">
        <v>4</v>
      </c>
      <c r="G537" s="838">
        <f t="shared" si="210"/>
        <v>5327272</v>
      </c>
      <c r="H537" s="839"/>
      <c r="I537" s="840">
        <f t="shared" si="211"/>
        <v>0</v>
      </c>
      <c r="J537" s="841">
        <v>3</v>
      </c>
      <c r="K537" s="840">
        <f t="shared" si="212"/>
        <v>6695454</v>
      </c>
      <c r="L537" s="842">
        <v>1</v>
      </c>
      <c r="M537" s="840">
        <f t="shared" si="213"/>
        <v>431818</v>
      </c>
      <c r="N537" s="851">
        <f t="shared" si="236"/>
        <v>8</v>
      </c>
      <c r="O537" s="844">
        <f t="shared" si="236"/>
        <v>12454544</v>
      </c>
      <c r="P537" s="844">
        <f t="shared" si="218"/>
        <v>320000</v>
      </c>
      <c r="Q537" s="846"/>
      <c r="R537" s="11"/>
      <c r="S537" s="847">
        <f t="shared" si="227"/>
        <v>1331818</v>
      </c>
      <c r="T537" s="847">
        <f t="shared" si="228"/>
        <v>1931818</v>
      </c>
      <c r="U537" s="847">
        <f t="shared" si="229"/>
        <v>2231818</v>
      </c>
      <c r="V537" s="847">
        <f t="shared" si="230"/>
        <v>431818</v>
      </c>
      <c r="W537" s="856">
        <v>43588</v>
      </c>
      <c r="X537" s="844">
        <v>12454544</v>
      </c>
      <c r="Y537" s="834"/>
      <c r="Z537" s="844"/>
      <c r="AA537" s="844"/>
      <c r="AB537" s="857"/>
      <c r="AC537" s="857"/>
      <c r="AD537" s="444"/>
      <c r="AE537" s="858">
        <f t="shared" si="237"/>
        <v>12454544</v>
      </c>
      <c r="AF537" s="1081">
        <f t="shared" si="232"/>
        <v>0</v>
      </c>
      <c r="AG537" s="444"/>
      <c r="AH537" s="444"/>
    </row>
    <row r="538" spans="1:34" ht="15" hidden="1" customHeight="1" thickBot="1" x14ac:dyDescent="0.3">
      <c r="A538" s="848">
        <f t="shared" si="238"/>
        <v>9</v>
      </c>
      <c r="B538" s="833">
        <f t="shared" si="239"/>
        <v>43592</v>
      </c>
      <c r="C538" s="849">
        <f t="shared" si="240"/>
        <v>531</v>
      </c>
      <c r="D538" s="835" t="s">
        <v>35</v>
      </c>
      <c r="E538" s="836" t="s">
        <v>57</v>
      </c>
      <c r="F538" s="850">
        <v>5</v>
      </c>
      <c r="G538" s="838">
        <f t="shared" si="210"/>
        <v>6659090</v>
      </c>
      <c r="H538" s="839"/>
      <c r="I538" s="840">
        <f t="shared" si="211"/>
        <v>0</v>
      </c>
      <c r="J538" s="841">
        <v>4</v>
      </c>
      <c r="K538" s="840">
        <f t="shared" si="212"/>
        <v>8927272</v>
      </c>
      <c r="L538" s="842">
        <v>1</v>
      </c>
      <c r="M538" s="840">
        <f t="shared" si="213"/>
        <v>431818</v>
      </c>
      <c r="N538" s="851">
        <f t="shared" si="236"/>
        <v>10</v>
      </c>
      <c r="O538" s="844">
        <f t="shared" si="236"/>
        <v>16018180</v>
      </c>
      <c r="P538" s="844">
        <f t="shared" si="218"/>
        <v>400000</v>
      </c>
      <c r="Q538" s="846"/>
      <c r="R538" s="11"/>
      <c r="S538" s="847">
        <f t="shared" si="227"/>
        <v>1331818</v>
      </c>
      <c r="T538" s="847">
        <f t="shared" si="228"/>
        <v>1931818</v>
      </c>
      <c r="U538" s="847">
        <f t="shared" si="229"/>
        <v>2231818</v>
      </c>
      <c r="V538" s="847">
        <f t="shared" si="230"/>
        <v>431818</v>
      </c>
      <c r="W538" s="856">
        <v>43591</v>
      </c>
      <c r="X538" s="844">
        <v>16018180</v>
      </c>
      <c r="Y538" s="834"/>
      <c r="Z538" s="844"/>
      <c r="AA538" s="844"/>
      <c r="AB538" s="857"/>
      <c r="AC538" s="857"/>
      <c r="AD538" s="444"/>
      <c r="AE538" s="858">
        <f t="shared" si="237"/>
        <v>16018180</v>
      </c>
      <c r="AF538" s="1081">
        <f t="shared" si="232"/>
        <v>0</v>
      </c>
      <c r="AG538" s="444"/>
      <c r="AH538" s="444"/>
    </row>
    <row r="539" spans="1:34" ht="15" hidden="1" customHeight="1" x14ac:dyDescent="0.25">
      <c r="A539" s="832">
        <v>1</v>
      </c>
      <c r="B539" s="833">
        <v>43593</v>
      </c>
      <c r="C539" s="862">
        <v>532</v>
      </c>
      <c r="D539" s="835" t="s">
        <v>32</v>
      </c>
      <c r="E539" s="836" t="s">
        <v>31</v>
      </c>
      <c r="F539" s="837">
        <v>4</v>
      </c>
      <c r="G539" s="838">
        <f t="shared" si="210"/>
        <v>5327272</v>
      </c>
      <c r="H539" s="839">
        <v>1</v>
      </c>
      <c r="I539" s="840">
        <f t="shared" si="211"/>
        <v>1931818</v>
      </c>
      <c r="J539" s="841">
        <v>2</v>
      </c>
      <c r="K539" s="840">
        <f t="shared" si="212"/>
        <v>4463636</v>
      </c>
      <c r="L539" s="842">
        <v>1</v>
      </c>
      <c r="M539" s="840">
        <f t="shared" si="213"/>
        <v>431818</v>
      </c>
      <c r="N539" s="843">
        <f t="shared" ref="N539:O554" si="241">+L539+J539+H539+F539</f>
        <v>8</v>
      </c>
      <c r="O539" s="844">
        <f t="shared" si="241"/>
        <v>12154544</v>
      </c>
      <c r="P539" s="844">
        <f t="shared" si="218"/>
        <v>320000</v>
      </c>
      <c r="Q539" s="846"/>
      <c r="R539" s="11"/>
      <c r="S539" s="847">
        <f t="shared" si="227"/>
        <v>1331818</v>
      </c>
      <c r="T539" s="847">
        <f t="shared" si="228"/>
        <v>1931818</v>
      </c>
      <c r="U539" s="847">
        <f t="shared" si="229"/>
        <v>2231818</v>
      </c>
      <c r="V539" s="847">
        <f t="shared" si="230"/>
        <v>431818</v>
      </c>
      <c r="W539" s="856">
        <v>43591</v>
      </c>
      <c r="X539" s="844">
        <v>10000000</v>
      </c>
      <c r="Y539" s="856">
        <v>43598</v>
      </c>
      <c r="Z539" s="844">
        <v>2154544</v>
      </c>
      <c r="AA539" s="844"/>
      <c r="AB539" s="857"/>
      <c r="AC539" s="857"/>
      <c r="AD539" s="444"/>
      <c r="AE539" s="858">
        <f>X539+Z539+AB539+AD539</f>
        <v>12154544</v>
      </c>
      <c r="AF539" s="1081">
        <f t="shared" si="232"/>
        <v>0</v>
      </c>
      <c r="AG539" s="728"/>
      <c r="AH539" s="444"/>
    </row>
    <row r="540" spans="1:34" ht="15" hidden="1" customHeight="1" x14ac:dyDescent="0.25">
      <c r="A540" s="848">
        <f>+A539+1</f>
        <v>2</v>
      </c>
      <c r="B540" s="833">
        <v>43593</v>
      </c>
      <c r="C540" s="862">
        <f>+C539+1</f>
        <v>533</v>
      </c>
      <c r="D540" s="864" t="s">
        <v>47</v>
      </c>
      <c r="E540" s="932" t="s">
        <v>43</v>
      </c>
      <c r="F540" s="837">
        <v>6</v>
      </c>
      <c r="G540" s="838">
        <f t="shared" ref="G540:G573" si="242">+F540*S540</f>
        <v>7990908</v>
      </c>
      <c r="H540" s="839"/>
      <c r="I540" s="840">
        <f t="shared" ref="I540:I573" si="243">+H540*T540</f>
        <v>0</v>
      </c>
      <c r="J540" s="841">
        <v>3</v>
      </c>
      <c r="K540" s="840">
        <f t="shared" ref="K540:K573" si="244">+J540*U540</f>
        <v>6695454</v>
      </c>
      <c r="L540" s="842">
        <v>1</v>
      </c>
      <c r="M540" s="840">
        <f t="shared" ref="M540:M573" si="245">+L540*V540</f>
        <v>431818</v>
      </c>
      <c r="N540" s="851">
        <f t="shared" si="241"/>
        <v>10</v>
      </c>
      <c r="O540" s="844">
        <f t="shared" si="241"/>
        <v>15118180</v>
      </c>
      <c r="P540" s="844">
        <f t="shared" si="218"/>
        <v>400000</v>
      </c>
      <c r="Q540" s="846"/>
      <c r="R540" s="11"/>
      <c r="S540" s="847">
        <f t="shared" si="227"/>
        <v>1331818</v>
      </c>
      <c r="T540" s="847">
        <f t="shared" si="228"/>
        <v>1931818</v>
      </c>
      <c r="U540" s="847">
        <f t="shared" si="229"/>
        <v>2231818</v>
      </c>
      <c r="V540" s="847">
        <f t="shared" si="230"/>
        <v>431818</v>
      </c>
      <c r="W540" s="856">
        <v>43591</v>
      </c>
      <c r="X540" s="844">
        <v>10118180</v>
      </c>
      <c r="Y540" s="856">
        <v>43595</v>
      </c>
      <c r="Z540" s="844">
        <v>5000000</v>
      </c>
      <c r="AA540" s="844"/>
      <c r="AB540" s="857"/>
      <c r="AC540" s="857"/>
      <c r="AD540" s="444"/>
      <c r="AE540" s="858">
        <f t="shared" ref="AE540:AE548" si="246">X540+Z540+AB540+AD540</f>
        <v>15118180</v>
      </c>
      <c r="AF540" s="1081">
        <f t="shared" si="232"/>
        <v>0</v>
      </c>
      <c r="AG540" s="728"/>
      <c r="AH540" s="444"/>
    </row>
    <row r="541" spans="1:34" ht="15" hidden="1" customHeight="1" x14ac:dyDescent="0.25">
      <c r="A541" s="848">
        <f>+A540+1</f>
        <v>3</v>
      </c>
      <c r="B541" s="833">
        <v>43593</v>
      </c>
      <c r="C541" s="862">
        <f t="shared" ref="C541:C546" si="247">+C540+1</f>
        <v>534</v>
      </c>
      <c r="D541" s="835" t="s">
        <v>39</v>
      </c>
      <c r="E541" s="932" t="s">
        <v>43</v>
      </c>
      <c r="F541" s="850">
        <v>5</v>
      </c>
      <c r="G541" s="838">
        <f t="shared" si="242"/>
        <v>6659090</v>
      </c>
      <c r="H541" s="839"/>
      <c r="I541" s="840">
        <f t="shared" si="243"/>
        <v>0</v>
      </c>
      <c r="J541" s="841">
        <v>4</v>
      </c>
      <c r="K541" s="840">
        <f t="shared" si="244"/>
        <v>8927272</v>
      </c>
      <c r="L541" s="842">
        <v>1</v>
      </c>
      <c r="M541" s="840">
        <f t="shared" si="245"/>
        <v>431818</v>
      </c>
      <c r="N541" s="851">
        <f t="shared" si="241"/>
        <v>10</v>
      </c>
      <c r="O541" s="844">
        <f t="shared" si="241"/>
        <v>16018180</v>
      </c>
      <c r="P541" s="844">
        <f t="shared" si="218"/>
        <v>400000</v>
      </c>
      <c r="Q541" s="846"/>
      <c r="R541" s="11"/>
      <c r="S541" s="847">
        <f t="shared" si="227"/>
        <v>1331818</v>
      </c>
      <c r="T541" s="847">
        <f t="shared" si="228"/>
        <v>1931818</v>
      </c>
      <c r="U541" s="847">
        <f t="shared" si="229"/>
        <v>2231818</v>
      </c>
      <c r="V541" s="847">
        <f t="shared" si="230"/>
        <v>431818</v>
      </c>
      <c r="W541" s="856">
        <v>43588</v>
      </c>
      <c r="X541" s="844">
        <v>12936360</v>
      </c>
      <c r="Y541" s="856">
        <v>43584</v>
      </c>
      <c r="Z541" s="844">
        <v>3081820</v>
      </c>
      <c r="AA541" s="856"/>
      <c r="AB541" s="857">
        <v>0</v>
      </c>
      <c r="AC541" s="857"/>
      <c r="AD541" s="444"/>
      <c r="AE541" s="858">
        <f t="shared" si="246"/>
        <v>16018180</v>
      </c>
      <c r="AF541" s="1081">
        <f t="shared" si="232"/>
        <v>0</v>
      </c>
      <c r="AG541" s="728"/>
      <c r="AH541" s="444"/>
    </row>
    <row r="542" spans="1:34" ht="15" hidden="1" customHeight="1" x14ac:dyDescent="0.25">
      <c r="A542" s="930">
        <f t="shared" ref="A542:A548" si="248">+A541+1</f>
        <v>4</v>
      </c>
      <c r="B542" s="833">
        <v>43593</v>
      </c>
      <c r="C542" s="862">
        <f t="shared" si="247"/>
        <v>535</v>
      </c>
      <c r="D542" s="961" t="s">
        <v>69</v>
      </c>
      <c r="E542" s="932" t="s">
        <v>57</v>
      </c>
      <c r="F542" s="934">
        <v>5</v>
      </c>
      <c r="G542" s="838">
        <f t="shared" si="242"/>
        <v>6659090</v>
      </c>
      <c r="H542" s="936"/>
      <c r="I542" s="840">
        <f t="shared" si="243"/>
        <v>0</v>
      </c>
      <c r="J542" s="938">
        <v>2</v>
      </c>
      <c r="K542" s="840">
        <f t="shared" si="244"/>
        <v>4463636</v>
      </c>
      <c r="L542" s="939">
        <v>1</v>
      </c>
      <c r="M542" s="840">
        <f t="shared" si="245"/>
        <v>431818</v>
      </c>
      <c r="N542" s="940">
        <f t="shared" si="241"/>
        <v>8</v>
      </c>
      <c r="O542" s="844">
        <f t="shared" si="241"/>
        <v>11554544</v>
      </c>
      <c r="P542" s="941">
        <f t="shared" si="218"/>
        <v>320000</v>
      </c>
      <c r="Q542" s="942"/>
      <c r="R542" s="11"/>
      <c r="S542" s="847">
        <f t="shared" si="227"/>
        <v>1331818</v>
      </c>
      <c r="T542" s="847">
        <f t="shared" si="228"/>
        <v>1931818</v>
      </c>
      <c r="U542" s="847">
        <f t="shared" si="229"/>
        <v>2231818</v>
      </c>
      <c r="V542" s="847">
        <f t="shared" si="230"/>
        <v>431818</v>
      </c>
      <c r="W542" s="856">
        <v>43591</v>
      </c>
      <c r="X542" s="844">
        <v>11554544</v>
      </c>
      <c r="Y542" s="834"/>
      <c r="Z542" s="844"/>
      <c r="AA542" s="844"/>
      <c r="AB542" s="857"/>
      <c r="AC542" s="857"/>
      <c r="AD542" s="444"/>
      <c r="AE542" s="858">
        <f t="shared" si="246"/>
        <v>11554544</v>
      </c>
      <c r="AF542" s="1081">
        <f t="shared" si="232"/>
        <v>0</v>
      </c>
      <c r="AG542" s="728"/>
      <c r="AH542" s="444"/>
    </row>
    <row r="543" spans="1:34" ht="15" hidden="1" customHeight="1" x14ac:dyDescent="0.25">
      <c r="A543" s="848">
        <f t="shared" si="248"/>
        <v>5</v>
      </c>
      <c r="B543" s="833">
        <v>43593</v>
      </c>
      <c r="C543" s="862">
        <f t="shared" si="247"/>
        <v>536</v>
      </c>
      <c r="D543" s="835" t="s">
        <v>39</v>
      </c>
      <c r="E543" s="932" t="s">
        <v>57</v>
      </c>
      <c r="F543" s="850">
        <v>4</v>
      </c>
      <c r="G543" s="838">
        <f t="shared" si="242"/>
        <v>5327272</v>
      </c>
      <c r="H543" s="839"/>
      <c r="I543" s="840">
        <f t="shared" si="243"/>
        <v>0</v>
      </c>
      <c r="J543" s="841">
        <v>4</v>
      </c>
      <c r="K543" s="840">
        <f t="shared" si="244"/>
        <v>8927272</v>
      </c>
      <c r="L543" s="842">
        <v>1</v>
      </c>
      <c r="M543" s="840">
        <f t="shared" si="245"/>
        <v>431818</v>
      </c>
      <c r="N543" s="851">
        <f t="shared" si="241"/>
        <v>9</v>
      </c>
      <c r="O543" s="844">
        <f t="shared" si="241"/>
        <v>14686362</v>
      </c>
      <c r="P543" s="844">
        <f t="shared" si="218"/>
        <v>360000</v>
      </c>
      <c r="Q543" s="846"/>
      <c r="R543" s="854"/>
      <c r="S543" s="847">
        <f t="shared" si="227"/>
        <v>1331818</v>
      </c>
      <c r="T543" s="847">
        <f t="shared" si="228"/>
        <v>1931818</v>
      </c>
      <c r="U543" s="847">
        <f t="shared" si="229"/>
        <v>2231818</v>
      </c>
      <c r="V543" s="847">
        <f t="shared" si="230"/>
        <v>431818</v>
      </c>
      <c r="W543" s="856">
        <v>43591</v>
      </c>
      <c r="X543" s="844">
        <v>14686362</v>
      </c>
      <c r="Y543" s="834"/>
      <c r="Z543" s="844"/>
      <c r="AA543" s="844"/>
      <c r="AB543" s="857"/>
      <c r="AC543" s="857"/>
      <c r="AD543" s="444"/>
      <c r="AE543" s="858">
        <f t="shared" si="246"/>
        <v>14686362</v>
      </c>
      <c r="AF543" s="1081">
        <f t="shared" si="232"/>
        <v>0</v>
      </c>
      <c r="AG543" s="728"/>
      <c r="AH543" s="444"/>
    </row>
    <row r="544" spans="1:34" ht="15" hidden="1" customHeight="1" x14ac:dyDescent="0.25">
      <c r="A544" s="848">
        <f t="shared" si="248"/>
        <v>6</v>
      </c>
      <c r="B544" s="833">
        <v>43593</v>
      </c>
      <c r="C544" s="862">
        <f t="shared" si="247"/>
        <v>537</v>
      </c>
      <c r="D544" s="835" t="s">
        <v>56</v>
      </c>
      <c r="E544" s="836" t="s">
        <v>57</v>
      </c>
      <c r="F544" s="850">
        <v>6</v>
      </c>
      <c r="G544" s="838">
        <f t="shared" si="242"/>
        <v>7990908</v>
      </c>
      <c r="H544" s="839"/>
      <c r="I544" s="840">
        <f t="shared" si="243"/>
        <v>0</v>
      </c>
      <c r="J544" s="841">
        <v>6</v>
      </c>
      <c r="K544" s="840">
        <f t="shared" si="244"/>
        <v>13390908</v>
      </c>
      <c r="L544" s="842"/>
      <c r="M544" s="840">
        <f t="shared" si="245"/>
        <v>0</v>
      </c>
      <c r="N544" s="851">
        <f t="shared" si="241"/>
        <v>12</v>
      </c>
      <c r="O544" s="844">
        <f t="shared" si="241"/>
        <v>21381816</v>
      </c>
      <c r="P544" s="844">
        <f t="shared" si="218"/>
        <v>480000</v>
      </c>
      <c r="Q544" s="846"/>
      <c r="R544" s="854"/>
      <c r="S544" s="847">
        <f t="shared" si="227"/>
        <v>1331818</v>
      </c>
      <c r="T544" s="847">
        <f t="shared" si="228"/>
        <v>1931818</v>
      </c>
      <c r="U544" s="847">
        <f t="shared" si="229"/>
        <v>2231818</v>
      </c>
      <c r="V544" s="847">
        <f t="shared" si="230"/>
        <v>431818</v>
      </c>
      <c r="W544" s="856">
        <v>43591</v>
      </c>
      <c r="X544" s="844">
        <v>21381816</v>
      </c>
      <c r="Y544" s="834"/>
      <c r="Z544" s="844"/>
      <c r="AA544" s="844"/>
      <c r="AB544" s="857"/>
      <c r="AC544" s="857"/>
      <c r="AD544" s="444"/>
      <c r="AE544" s="858">
        <f t="shared" si="246"/>
        <v>21381816</v>
      </c>
      <c r="AF544" s="1081">
        <f t="shared" si="232"/>
        <v>0</v>
      </c>
      <c r="AG544" s="728"/>
      <c r="AH544" s="444"/>
    </row>
    <row r="545" spans="1:34" ht="15" hidden="1" customHeight="1" x14ac:dyDescent="0.25">
      <c r="A545" s="848">
        <f t="shared" si="248"/>
        <v>7</v>
      </c>
      <c r="B545" s="833">
        <v>43593</v>
      </c>
      <c r="C545" s="862">
        <f t="shared" si="247"/>
        <v>538</v>
      </c>
      <c r="D545" s="835" t="s">
        <v>55</v>
      </c>
      <c r="E545" s="836" t="s">
        <v>88</v>
      </c>
      <c r="F545" s="850">
        <v>6</v>
      </c>
      <c r="G545" s="838">
        <f t="shared" si="242"/>
        <v>7990908</v>
      </c>
      <c r="H545" s="839"/>
      <c r="I545" s="840">
        <f t="shared" si="243"/>
        <v>0</v>
      </c>
      <c r="J545" s="841">
        <v>2</v>
      </c>
      <c r="K545" s="840">
        <f t="shared" si="244"/>
        <v>4463636</v>
      </c>
      <c r="L545" s="842">
        <v>1</v>
      </c>
      <c r="M545" s="840">
        <f t="shared" si="245"/>
        <v>431818</v>
      </c>
      <c r="N545" s="851">
        <f t="shared" si="241"/>
        <v>9</v>
      </c>
      <c r="O545" s="844">
        <f t="shared" si="241"/>
        <v>12886362</v>
      </c>
      <c r="P545" s="844">
        <f t="shared" si="218"/>
        <v>360000</v>
      </c>
      <c r="Q545" s="846"/>
      <c r="R545" s="18"/>
      <c r="S545" s="847">
        <f t="shared" si="227"/>
        <v>1331818</v>
      </c>
      <c r="T545" s="847">
        <f t="shared" si="228"/>
        <v>1931818</v>
      </c>
      <c r="U545" s="847">
        <f t="shared" si="229"/>
        <v>2231818</v>
      </c>
      <c r="V545" s="847">
        <f t="shared" si="230"/>
        <v>431818</v>
      </c>
      <c r="W545" s="856">
        <v>43591</v>
      </c>
      <c r="X545" s="844">
        <v>12886362</v>
      </c>
      <c r="Y545" s="834"/>
      <c r="Z545" s="844"/>
      <c r="AA545" s="844"/>
      <c r="AB545" s="857"/>
      <c r="AC545" s="857"/>
      <c r="AD545" s="444"/>
      <c r="AE545" s="858">
        <f t="shared" si="246"/>
        <v>12886362</v>
      </c>
      <c r="AF545" s="1081">
        <f t="shared" si="232"/>
        <v>0</v>
      </c>
      <c r="AG545" s="728"/>
      <c r="AH545" s="444"/>
    </row>
    <row r="546" spans="1:34" ht="15" customHeight="1" x14ac:dyDescent="0.25">
      <c r="A546" s="848">
        <f t="shared" si="248"/>
        <v>8</v>
      </c>
      <c r="B546" s="833">
        <v>43593</v>
      </c>
      <c r="C546" s="862">
        <f t="shared" si="247"/>
        <v>539</v>
      </c>
      <c r="D546" s="835" t="s">
        <v>90</v>
      </c>
      <c r="E546" s="836" t="s">
        <v>88</v>
      </c>
      <c r="F546" s="850">
        <v>6</v>
      </c>
      <c r="G546" s="838">
        <f t="shared" si="242"/>
        <v>7990908</v>
      </c>
      <c r="H546" s="839"/>
      <c r="I546" s="840">
        <f t="shared" si="243"/>
        <v>0</v>
      </c>
      <c r="J546" s="841">
        <v>4</v>
      </c>
      <c r="K546" s="840">
        <f t="shared" si="244"/>
        <v>8927272</v>
      </c>
      <c r="L546" s="842"/>
      <c r="M546" s="840">
        <f t="shared" si="245"/>
        <v>0</v>
      </c>
      <c r="N546" s="851">
        <f t="shared" si="241"/>
        <v>10</v>
      </c>
      <c r="O546" s="844">
        <f t="shared" si="241"/>
        <v>16918180</v>
      </c>
      <c r="P546" s="844">
        <f t="shared" si="218"/>
        <v>400000</v>
      </c>
      <c r="Q546" s="846"/>
      <c r="R546" s="11"/>
      <c r="S546" s="847">
        <f t="shared" si="227"/>
        <v>1331818</v>
      </c>
      <c r="T546" s="847">
        <f t="shared" si="228"/>
        <v>1931818</v>
      </c>
      <c r="U546" s="847">
        <f t="shared" si="229"/>
        <v>2231818</v>
      </c>
      <c r="V546" s="847">
        <f t="shared" si="230"/>
        <v>431818</v>
      </c>
      <c r="W546" s="856">
        <v>43594</v>
      </c>
      <c r="X546" s="844">
        <v>10000000</v>
      </c>
      <c r="Y546" s="834"/>
      <c r="Z546" s="844"/>
      <c r="AA546" s="844"/>
      <c r="AB546" s="857"/>
      <c r="AC546" s="857"/>
      <c r="AD546" s="444"/>
      <c r="AE546" s="858">
        <f t="shared" si="246"/>
        <v>10000000</v>
      </c>
      <c r="AF546" s="1081">
        <f t="shared" si="232"/>
        <v>6918180</v>
      </c>
      <c r="AG546" s="445" t="s">
        <v>185</v>
      </c>
      <c r="AH546" s="444"/>
    </row>
    <row r="547" spans="1:34" ht="15" hidden="1" customHeight="1" x14ac:dyDescent="0.25">
      <c r="A547" s="848">
        <f t="shared" si="248"/>
        <v>9</v>
      </c>
      <c r="B547" s="833">
        <v>43593</v>
      </c>
      <c r="C547" s="862">
        <f>+C546+1</f>
        <v>540</v>
      </c>
      <c r="D547" s="835" t="s">
        <v>229</v>
      </c>
      <c r="E547" s="836" t="s">
        <v>88</v>
      </c>
      <c r="F547" s="850">
        <v>2</v>
      </c>
      <c r="G547" s="838">
        <f t="shared" si="242"/>
        <v>2663636</v>
      </c>
      <c r="H547" s="839"/>
      <c r="I547" s="840">
        <f t="shared" si="243"/>
        <v>0</v>
      </c>
      <c r="J547" s="841">
        <v>2</v>
      </c>
      <c r="K547" s="840">
        <f t="shared" si="244"/>
        <v>4463636</v>
      </c>
      <c r="L547" s="842"/>
      <c r="M547" s="840">
        <f t="shared" si="245"/>
        <v>0</v>
      </c>
      <c r="N547" s="851">
        <f t="shared" si="241"/>
        <v>4</v>
      </c>
      <c r="O547" s="844">
        <f t="shared" si="241"/>
        <v>7127272</v>
      </c>
      <c r="P547" s="844">
        <f t="shared" ref="P547:P610" si="249">+N547*40000</f>
        <v>160000</v>
      </c>
      <c r="Q547" s="846"/>
      <c r="R547" s="11"/>
      <c r="S547" s="847">
        <f t="shared" si="227"/>
        <v>1331818</v>
      </c>
      <c r="T547" s="847">
        <f t="shared" si="228"/>
        <v>1931818</v>
      </c>
      <c r="U547" s="847">
        <f t="shared" si="229"/>
        <v>2231818</v>
      </c>
      <c r="V547" s="847">
        <f t="shared" si="230"/>
        <v>431818</v>
      </c>
      <c r="W547" s="856">
        <v>43595</v>
      </c>
      <c r="X547" s="844">
        <v>7127272</v>
      </c>
      <c r="Y547" s="834"/>
      <c r="Z547" s="844"/>
      <c r="AA547" s="844"/>
      <c r="AB547" s="857"/>
      <c r="AC547" s="857"/>
      <c r="AD547" s="444"/>
      <c r="AE547" s="858">
        <f t="shared" si="246"/>
        <v>7127272</v>
      </c>
      <c r="AF547" s="1081">
        <f t="shared" si="232"/>
        <v>0</v>
      </c>
      <c r="AG547" s="728"/>
      <c r="AH547" s="444"/>
    </row>
    <row r="548" spans="1:34" ht="15" hidden="1" customHeight="1" thickBot="1" x14ac:dyDescent="0.3">
      <c r="A548" s="848">
        <f t="shared" si="248"/>
        <v>10</v>
      </c>
      <c r="B548" s="833">
        <v>43593</v>
      </c>
      <c r="C548" s="862">
        <f>+C547+1</f>
        <v>541</v>
      </c>
      <c r="D548" s="835" t="s">
        <v>101</v>
      </c>
      <c r="E548" s="836" t="s">
        <v>88</v>
      </c>
      <c r="F548" s="850">
        <v>3</v>
      </c>
      <c r="G548" s="838">
        <f t="shared" si="242"/>
        <v>3995454</v>
      </c>
      <c r="H548" s="839"/>
      <c r="I548" s="840">
        <f t="shared" si="243"/>
        <v>0</v>
      </c>
      <c r="J548" s="841">
        <v>2</v>
      </c>
      <c r="K548" s="840">
        <f t="shared" si="244"/>
        <v>4463636</v>
      </c>
      <c r="L548" s="842">
        <v>1</v>
      </c>
      <c r="M548" s="840">
        <f t="shared" si="245"/>
        <v>431818</v>
      </c>
      <c r="N548" s="851">
        <f t="shared" si="241"/>
        <v>6</v>
      </c>
      <c r="O548" s="844">
        <f t="shared" si="241"/>
        <v>8890908</v>
      </c>
      <c r="P548" s="844">
        <f t="shared" si="249"/>
        <v>240000</v>
      </c>
      <c r="Q548" s="846"/>
      <c r="R548" s="11"/>
      <c r="S548" s="847">
        <f t="shared" si="227"/>
        <v>1331818</v>
      </c>
      <c r="T548" s="847">
        <f t="shared" si="228"/>
        <v>1931818</v>
      </c>
      <c r="U548" s="847">
        <f t="shared" si="229"/>
        <v>2231818</v>
      </c>
      <c r="V548" s="847">
        <f t="shared" si="230"/>
        <v>431818</v>
      </c>
      <c r="W548" s="856">
        <v>43598</v>
      </c>
      <c r="X548" s="844">
        <v>8890908</v>
      </c>
      <c r="Y548" s="834"/>
      <c r="Z548" s="844"/>
      <c r="AA548" s="844"/>
      <c r="AB548" s="857"/>
      <c r="AC548" s="857"/>
      <c r="AD548" s="444"/>
      <c r="AE548" s="858">
        <f t="shared" si="246"/>
        <v>8890908</v>
      </c>
      <c r="AF548" s="1081">
        <f t="shared" si="232"/>
        <v>0</v>
      </c>
      <c r="AG548" s="728"/>
      <c r="AH548" s="444"/>
    </row>
    <row r="549" spans="1:34" ht="15" hidden="1" customHeight="1" x14ac:dyDescent="0.25">
      <c r="A549" s="832">
        <v>1</v>
      </c>
      <c r="B549" s="833">
        <v>43594</v>
      </c>
      <c r="C549" s="862">
        <v>542</v>
      </c>
      <c r="D549" s="835" t="s">
        <v>40</v>
      </c>
      <c r="E549" s="836" t="s">
        <v>31</v>
      </c>
      <c r="F549" s="837">
        <v>4</v>
      </c>
      <c r="G549" s="838">
        <f t="shared" si="242"/>
        <v>5327272</v>
      </c>
      <c r="H549" s="839"/>
      <c r="I549" s="840">
        <f t="shared" si="243"/>
        <v>0</v>
      </c>
      <c r="J549" s="841">
        <v>2</v>
      </c>
      <c r="K549" s="840">
        <f t="shared" si="244"/>
        <v>4463636</v>
      </c>
      <c r="L549" s="842">
        <v>1</v>
      </c>
      <c r="M549" s="840">
        <f t="shared" si="245"/>
        <v>431818</v>
      </c>
      <c r="N549" s="843">
        <f t="shared" si="241"/>
        <v>7</v>
      </c>
      <c r="O549" s="844">
        <f t="shared" si="241"/>
        <v>10222726</v>
      </c>
      <c r="P549" s="844">
        <f t="shared" si="249"/>
        <v>280000</v>
      </c>
      <c r="Q549" s="846"/>
      <c r="R549" s="11"/>
      <c r="S549" s="847">
        <f t="shared" si="227"/>
        <v>1331818</v>
      </c>
      <c r="T549" s="847">
        <f t="shared" si="228"/>
        <v>1931818</v>
      </c>
      <c r="U549" s="847">
        <f t="shared" si="229"/>
        <v>2231818</v>
      </c>
      <c r="V549" s="847">
        <f t="shared" si="230"/>
        <v>431818</v>
      </c>
      <c r="W549" s="856">
        <v>43591</v>
      </c>
      <c r="X549" s="844">
        <v>10222726</v>
      </c>
      <c r="Y549" s="856"/>
      <c r="Z549" s="844"/>
      <c r="AA549" s="844"/>
      <c r="AB549" s="857"/>
      <c r="AC549" s="857"/>
      <c r="AD549" s="444"/>
      <c r="AE549" s="858">
        <f>X549+Z549+AB549+AD549</f>
        <v>10222726</v>
      </c>
      <c r="AF549" s="1081">
        <f t="shared" si="232"/>
        <v>0</v>
      </c>
      <c r="AG549" s="444"/>
      <c r="AH549" s="444"/>
    </row>
    <row r="550" spans="1:34" ht="15" customHeight="1" x14ac:dyDescent="0.25">
      <c r="A550" s="848">
        <f>+A549+1</f>
        <v>2</v>
      </c>
      <c r="B550" s="833">
        <v>43594</v>
      </c>
      <c r="C550" s="862">
        <f>+C549+1</f>
        <v>543</v>
      </c>
      <c r="D550" s="864" t="s">
        <v>80</v>
      </c>
      <c r="E550" s="932" t="s">
        <v>31</v>
      </c>
      <c r="F550" s="837">
        <v>3</v>
      </c>
      <c r="G550" s="838">
        <f t="shared" si="242"/>
        <v>3995454</v>
      </c>
      <c r="H550" s="839"/>
      <c r="I550" s="840">
        <f t="shared" si="243"/>
        <v>0</v>
      </c>
      <c r="J550" s="841">
        <v>1</v>
      </c>
      <c r="K550" s="840">
        <f t="shared" si="244"/>
        <v>2231818</v>
      </c>
      <c r="L550" s="842"/>
      <c r="M550" s="840">
        <f t="shared" si="245"/>
        <v>0</v>
      </c>
      <c r="N550" s="851">
        <f t="shared" si="241"/>
        <v>4</v>
      </c>
      <c r="O550" s="844">
        <f t="shared" si="241"/>
        <v>6227272</v>
      </c>
      <c r="P550" s="844">
        <f t="shared" si="249"/>
        <v>160000</v>
      </c>
      <c r="Q550" s="846"/>
      <c r="R550" s="11"/>
      <c r="S550" s="847">
        <f t="shared" si="227"/>
        <v>1331818</v>
      </c>
      <c r="T550" s="847">
        <f t="shared" si="228"/>
        <v>1931818</v>
      </c>
      <c r="U550" s="847">
        <f t="shared" si="229"/>
        <v>2231818</v>
      </c>
      <c r="V550" s="847">
        <f t="shared" si="230"/>
        <v>431818</v>
      </c>
      <c r="W550" s="856">
        <v>43591</v>
      </c>
      <c r="X550" s="844">
        <v>6230000</v>
      </c>
      <c r="Y550" s="856"/>
      <c r="Z550" s="844"/>
      <c r="AA550" s="844"/>
      <c r="AB550" s="857"/>
      <c r="AC550" s="857"/>
      <c r="AD550" s="444"/>
      <c r="AE550" s="858">
        <f t="shared" ref="AE550:AE573" si="250">X550+Z550+AB550+AD550</f>
        <v>6230000</v>
      </c>
      <c r="AF550" s="1081">
        <f t="shared" si="232"/>
        <v>-2728</v>
      </c>
      <c r="AG550" s="444"/>
      <c r="AH550" s="444"/>
    </row>
    <row r="551" spans="1:34" ht="15" hidden="1" customHeight="1" x14ac:dyDescent="0.25">
      <c r="A551" s="848">
        <f>+A550+1</f>
        <v>3</v>
      </c>
      <c r="B551" s="833">
        <v>43594</v>
      </c>
      <c r="C551" s="862">
        <f t="shared" ref="C551:C556" si="251">+C550+1</f>
        <v>544</v>
      </c>
      <c r="D551" s="864" t="s">
        <v>35</v>
      </c>
      <c r="E551" s="932" t="s">
        <v>31</v>
      </c>
      <c r="F551" s="850">
        <v>3</v>
      </c>
      <c r="G551" s="838">
        <f t="shared" si="242"/>
        <v>3995454</v>
      </c>
      <c r="H551" s="839"/>
      <c r="I551" s="840">
        <f t="shared" si="243"/>
        <v>0</v>
      </c>
      <c r="J551" s="841">
        <v>1</v>
      </c>
      <c r="K551" s="840">
        <f t="shared" si="244"/>
        <v>2231818</v>
      </c>
      <c r="L551" s="842">
        <v>1</v>
      </c>
      <c r="M551" s="840">
        <f t="shared" si="245"/>
        <v>431818</v>
      </c>
      <c r="N551" s="851">
        <f t="shared" si="241"/>
        <v>5</v>
      </c>
      <c r="O551" s="844">
        <f t="shared" si="241"/>
        <v>6659090</v>
      </c>
      <c r="P551" s="844">
        <f t="shared" si="249"/>
        <v>200000</v>
      </c>
      <c r="Q551" s="846"/>
      <c r="R551" s="11"/>
      <c r="S551" s="847">
        <f t="shared" si="227"/>
        <v>1331818</v>
      </c>
      <c r="T551" s="847">
        <f t="shared" si="228"/>
        <v>1931818</v>
      </c>
      <c r="U551" s="847">
        <f t="shared" si="229"/>
        <v>2231818</v>
      </c>
      <c r="V551" s="847">
        <f t="shared" si="230"/>
        <v>431818</v>
      </c>
      <c r="W551" s="856">
        <v>43591</v>
      </c>
      <c r="X551" s="844">
        <v>6659090</v>
      </c>
      <c r="Y551" s="856"/>
      <c r="Z551" s="844"/>
      <c r="AA551" s="856"/>
      <c r="AB551" s="857">
        <v>0</v>
      </c>
      <c r="AC551" s="857"/>
      <c r="AD551" s="444"/>
      <c r="AE551" s="858">
        <f t="shared" si="250"/>
        <v>6659090</v>
      </c>
      <c r="AF551" s="1081">
        <f t="shared" si="232"/>
        <v>0</v>
      </c>
      <c r="AG551" s="444"/>
      <c r="AH551" s="444"/>
    </row>
    <row r="552" spans="1:34" ht="15" hidden="1" customHeight="1" x14ac:dyDescent="0.25">
      <c r="A552" s="930">
        <f t="shared" ref="A552:A573" si="252">+A551+1</f>
        <v>4</v>
      </c>
      <c r="B552" s="833">
        <v>43594</v>
      </c>
      <c r="C552" s="862">
        <f t="shared" si="251"/>
        <v>545</v>
      </c>
      <c r="D552" s="961" t="s">
        <v>36</v>
      </c>
      <c r="E552" s="932" t="s">
        <v>31</v>
      </c>
      <c r="F552" s="934">
        <v>4</v>
      </c>
      <c r="G552" s="838">
        <f t="shared" si="242"/>
        <v>5327272</v>
      </c>
      <c r="H552" s="936"/>
      <c r="I552" s="840">
        <f t="shared" si="243"/>
        <v>0</v>
      </c>
      <c r="J552" s="938"/>
      <c r="K552" s="840">
        <f t="shared" si="244"/>
        <v>0</v>
      </c>
      <c r="L552" s="939"/>
      <c r="M552" s="840">
        <f t="shared" si="245"/>
        <v>0</v>
      </c>
      <c r="N552" s="940">
        <f t="shared" si="241"/>
        <v>4</v>
      </c>
      <c r="O552" s="844">
        <f t="shared" si="241"/>
        <v>5327272</v>
      </c>
      <c r="P552" s="941">
        <f t="shared" si="249"/>
        <v>160000</v>
      </c>
      <c r="Q552" s="942"/>
      <c r="R552" s="11"/>
      <c r="S552" s="847">
        <f t="shared" si="227"/>
        <v>1331818</v>
      </c>
      <c r="T552" s="847">
        <f t="shared" si="228"/>
        <v>1931818</v>
      </c>
      <c r="U552" s="847">
        <f t="shared" si="229"/>
        <v>2231818</v>
      </c>
      <c r="V552" s="847">
        <f t="shared" si="230"/>
        <v>431818</v>
      </c>
      <c r="W552" s="856">
        <v>43591</v>
      </c>
      <c r="X552" s="844">
        <v>5327272</v>
      </c>
      <c r="Y552" s="834"/>
      <c r="Z552" s="844"/>
      <c r="AA552" s="844"/>
      <c r="AB552" s="857"/>
      <c r="AC552" s="857"/>
      <c r="AD552" s="444"/>
      <c r="AE552" s="858">
        <f t="shared" si="250"/>
        <v>5327272</v>
      </c>
      <c r="AF552" s="1081">
        <f t="shared" si="232"/>
        <v>0</v>
      </c>
      <c r="AG552" s="444"/>
      <c r="AH552" s="444"/>
    </row>
    <row r="553" spans="1:34" ht="15" hidden="1" customHeight="1" x14ac:dyDescent="0.25">
      <c r="A553" s="848">
        <f t="shared" si="252"/>
        <v>5</v>
      </c>
      <c r="B553" s="833">
        <v>43594</v>
      </c>
      <c r="C553" s="862">
        <f t="shared" si="251"/>
        <v>546</v>
      </c>
      <c r="D553" s="835" t="s">
        <v>41</v>
      </c>
      <c r="E553" s="932" t="s">
        <v>31</v>
      </c>
      <c r="F553" s="850">
        <v>7</v>
      </c>
      <c r="G553" s="838">
        <f t="shared" si="242"/>
        <v>9322726</v>
      </c>
      <c r="H553" s="839"/>
      <c r="I553" s="840">
        <f t="shared" si="243"/>
        <v>0</v>
      </c>
      <c r="J553" s="841"/>
      <c r="K553" s="840">
        <f t="shared" si="244"/>
        <v>0</v>
      </c>
      <c r="L553" s="842"/>
      <c r="M553" s="840">
        <f t="shared" si="245"/>
        <v>0</v>
      </c>
      <c r="N553" s="851">
        <f t="shared" si="241"/>
        <v>7</v>
      </c>
      <c r="O553" s="844">
        <f t="shared" si="241"/>
        <v>9322726</v>
      </c>
      <c r="P553" s="844">
        <f t="shared" si="249"/>
        <v>280000</v>
      </c>
      <c r="Q553" s="846"/>
      <c r="R553" s="11"/>
      <c r="S553" s="847">
        <f t="shared" si="227"/>
        <v>1331818</v>
      </c>
      <c r="T553" s="847">
        <f t="shared" si="228"/>
        <v>1931818</v>
      </c>
      <c r="U553" s="847">
        <f t="shared" si="229"/>
        <v>2231818</v>
      </c>
      <c r="V553" s="847">
        <f t="shared" si="230"/>
        <v>431818</v>
      </c>
      <c r="W553" s="856">
        <v>43591</v>
      </c>
      <c r="X553" s="844">
        <v>9322726</v>
      </c>
      <c r="Y553" s="834"/>
      <c r="Z553" s="844"/>
      <c r="AA553" s="844"/>
      <c r="AB553" s="857"/>
      <c r="AC553" s="857"/>
      <c r="AD553" s="444"/>
      <c r="AE553" s="858">
        <f t="shared" si="250"/>
        <v>9322726</v>
      </c>
      <c r="AF553" s="1081">
        <f t="shared" si="232"/>
        <v>0</v>
      </c>
      <c r="AG553" s="444"/>
      <c r="AH553" s="444"/>
    </row>
    <row r="554" spans="1:34" ht="15" hidden="1" customHeight="1" x14ac:dyDescent="0.25">
      <c r="A554" s="848">
        <f t="shared" si="252"/>
        <v>6</v>
      </c>
      <c r="B554" s="833">
        <v>43594</v>
      </c>
      <c r="C554" s="862">
        <f t="shared" si="251"/>
        <v>547</v>
      </c>
      <c r="D554" s="835" t="s">
        <v>33</v>
      </c>
      <c r="E554" s="932" t="s">
        <v>31</v>
      </c>
      <c r="F554" s="850">
        <v>10</v>
      </c>
      <c r="G554" s="838">
        <f t="shared" si="242"/>
        <v>13318180</v>
      </c>
      <c r="H554" s="839"/>
      <c r="I554" s="840">
        <f t="shared" si="243"/>
        <v>0</v>
      </c>
      <c r="J554" s="841"/>
      <c r="K554" s="840">
        <f t="shared" si="244"/>
        <v>0</v>
      </c>
      <c r="L554" s="842"/>
      <c r="M554" s="840">
        <f t="shared" si="245"/>
        <v>0</v>
      </c>
      <c r="N554" s="851">
        <f t="shared" si="241"/>
        <v>10</v>
      </c>
      <c r="O554" s="844">
        <f t="shared" si="241"/>
        <v>13318180</v>
      </c>
      <c r="P554" s="844">
        <f t="shared" si="249"/>
        <v>400000</v>
      </c>
      <c r="Q554" s="846"/>
      <c r="R554" s="11"/>
      <c r="S554" s="847">
        <f t="shared" si="227"/>
        <v>1331818</v>
      </c>
      <c r="T554" s="847">
        <f t="shared" si="228"/>
        <v>1931818</v>
      </c>
      <c r="U554" s="847">
        <f t="shared" si="229"/>
        <v>2231818</v>
      </c>
      <c r="V554" s="847">
        <f t="shared" si="230"/>
        <v>431818</v>
      </c>
      <c r="W554" s="856">
        <v>43591</v>
      </c>
      <c r="X554" s="844">
        <v>13318180</v>
      </c>
      <c r="Y554" s="834"/>
      <c r="Z554" s="844"/>
      <c r="AA554" s="844"/>
      <c r="AB554" s="857"/>
      <c r="AC554" s="857"/>
      <c r="AD554" s="444"/>
      <c r="AE554" s="858">
        <f t="shared" si="250"/>
        <v>13318180</v>
      </c>
      <c r="AF554" s="1081">
        <f t="shared" si="232"/>
        <v>0</v>
      </c>
      <c r="AG554" s="444"/>
      <c r="AH554" s="444"/>
    </row>
    <row r="555" spans="1:34" ht="15" hidden="1" customHeight="1" x14ac:dyDescent="0.25">
      <c r="A555" s="848">
        <f t="shared" si="252"/>
        <v>7</v>
      </c>
      <c r="B555" s="833">
        <v>43594</v>
      </c>
      <c r="C555" s="862">
        <f t="shared" si="251"/>
        <v>548</v>
      </c>
      <c r="D555" s="835" t="s">
        <v>59</v>
      </c>
      <c r="E555" s="836" t="s">
        <v>57</v>
      </c>
      <c r="F555" s="850">
        <v>4</v>
      </c>
      <c r="G555" s="838">
        <f t="shared" si="242"/>
        <v>5327272</v>
      </c>
      <c r="H555" s="839"/>
      <c r="I555" s="840">
        <f t="shared" si="243"/>
        <v>0</v>
      </c>
      <c r="J555" s="841">
        <v>1</v>
      </c>
      <c r="K555" s="840">
        <f t="shared" si="244"/>
        <v>2231818</v>
      </c>
      <c r="L555" s="842"/>
      <c r="M555" s="840">
        <f t="shared" si="245"/>
        <v>0</v>
      </c>
      <c r="N555" s="851">
        <f t="shared" ref="N555:O570" si="253">+L555+J555+H555+F555</f>
        <v>5</v>
      </c>
      <c r="O555" s="844">
        <f t="shared" si="253"/>
        <v>7559090</v>
      </c>
      <c r="P555" s="844">
        <f t="shared" si="249"/>
        <v>200000</v>
      </c>
      <c r="Q555" s="846"/>
      <c r="R555" s="11"/>
      <c r="S555" s="847">
        <f t="shared" si="227"/>
        <v>1331818</v>
      </c>
      <c r="T555" s="847">
        <f t="shared" si="228"/>
        <v>1931818</v>
      </c>
      <c r="U555" s="847">
        <f t="shared" si="229"/>
        <v>2231818</v>
      </c>
      <c r="V555" s="847">
        <f t="shared" si="230"/>
        <v>431818</v>
      </c>
      <c r="W555" s="856">
        <v>43593</v>
      </c>
      <c r="X555" s="844">
        <v>7559090</v>
      </c>
      <c r="Y555" s="834"/>
      <c r="Z555" s="844"/>
      <c r="AA555" s="844"/>
      <c r="AB555" s="857"/>
      <c r="AC555" s="857"/>
      <c r="AD555" s="444"/>
      <c r="AE555" s="858">
        <f t="shared" si="250"/>
        <v>7559090</v>
      </c>
      <c r="AF555" s="1081">
        <f t="shared" si="232"/>
        <v>0</v>
      </c>
      <c r="AG555" s="444"/>
      <c r="AH555" s="444"/>
    </row>
    <row r="556" spans="1:34" ht="15" hidden="1" customHeight="1" x14ac:dyDescent="0.25">
      <c r="A556" s="848">
        <f t="shared" si="252"/>
        <v>8</v>
      </c>
      <c r="B556" s="833">
        <v>43594</v>
      </c>
      <c r="C556" s="862">
        <f t="shared" si="251"/>
        <v>549</v>
      </c>
      <c r="D556" s="835" t="s">
        <v>58</v>
      </c>
      <c r="E556" s="836" t="s">
        <v>57</v>
      </c>
      <c r="F556" s="850">
        <v>3</v>
      </c>
      <c r="G556" s="838">
        <f t="shared" si="242"/>
        <v>3995454</v>
      </c>
      <c r="H556" s="839"/>
      <c r="I556" s="840">
        <f t="shared" si="243"/>
        <v>0</v>
      </c>
      <c r="J556" s="841">
        <v>1</v>
      </c>
      <c r="K556" s="840">
        <f t="shared" si="244"/>
        <v>2231818</v>
      </c>
      <c r="L556" s="842">
        <v>1</v>
      </c>
      <c r="M556" s="840">
        <f t="shared" si="245"/>
        <v>431818</v>
      </c>
      <c r="N556" s="851">
        <f t="shared" si="253"/>
        <v>5</v>
      </c>
      <c r="O556" s="844">
        <f t="shared" si="253"/>
        <v>6659090</v>
      </c>
      <c r="P556" s="844">
        <f t="shared" si="249"/>
        <v>200000</v>
      </c>
      <c r="Q556" s="846"/>
      <c r="R556" s="11"/>
      <c r="S556" s="847">
        <f t="shared" si="227"/>
        <v>1331818</v>
      </c>
      <c r="T556" s="847">
        <f t="shared" si="228"/>
        <v>1931818</v>
      </c>
      <c r="U556" s="847">
        <f t="shared" si="229"/>
        <v>2231818</v>
      </c>
      <c r="V556" s="847">
        <f t="shared" si="230"/>
        <v>431818</v>
      </c>
      <c r="W556" s="856">
        <v>43593</v>
      </c>
      <c r="X556" s="844">
        <v>6659090</v>
      </c>
      <c r="Y556" s="834"/>
      <c r="Z556" s="844"/>
      <c r="AA556" s="844"/>
      <c r="AB556" s="857"/>
      <c r="AC556" s="857"/>
      <c r="AD556" s="444"/>
      <c r="AE556" s="858">
        <f t="shared" si="250"/>
        <v>6659090</v>
      </c>
      <c r="AF556" s="1081">
        <f t="shared" si="232"/>
        <v>0</v>
      </c>
      <c r="AG556" s="444"/>
      <c r="AH556" s="444"/>
    </row>
    <row r="557" spans="1:34" ht="15" hidden="1" customHeight="1" x14ac:dyDescent="0.25">
      <c r="A557" s="848">
        <f t="shared" si="252"/>
        <v>9</v>
      </c>
      <c r="B557" s="833">
        <v>43594</v>
      </c>
      <c r="C557" s="862">
        <f>+C556+1</f>
        <v>550</v>
      </c>
      <c r="D557" s="835" t="s">
        <v>73</v>
      </c>
      <c r="E557" s="836" t="s">
        <v>57</v>
      </c>
      <c r="F557" s="850">
        <v>4</v>
      </c>
      <c r="G557" s="838">
        <f t="shared" si="242"/>
        <v>5327272</v>
      </c>
      <c r="H557" s="839"/>
      <c r="I557" s="840">
        <f t="shared" si="243"/>
        <v>0</v>
      </c>
      <c r="J557" s="841"/>
      <c r="K557" s="840">
        <f t="shared" si="244"/>
        <v>0</v>
      </c>
      <c r="L557" s="842">
        <v>1</v>
      </c>
      <c r="M557" s="840">
        <f t="shared" si="245"/>
        <v>431818</v>
      </c>
      <c r="N557" s="851">
        <f t="shared" si="253"/>
        <v>5</v>
      </c>
      <c r="O557" s="844">
        <f t="shared" si="253"/>
        <v>5759090</v>
      </c>
      <c r="P557" s="844">
        <f t="shared" si="249"/>
        <v>200000</v>
      </c>
      <c r="Q557" s="846"/>
      <c r="R557" s="11"/>
      <c r="S557" s="847">
        <f t="shared" si="227"/>
        <v>1331818</v>
      </c>
      <c r="T557" s="847">
        <f t="shared" si="228"/>
        <v>1931818</v>
      </c>
      <c r="U557" s="847">
        <f t="shared" si="229"/>
        <v>2231818</v>
      </c>
      <c r="V557" s="847">
        <f t="shared" si="230"/>
        <v>431818</v>
      </c>
      <c r="W557" s="856">
        <v>43593</v>
      </c>
      <c r="X557" s="844">
        <v>5759090</v>
      </c>
      <c r="Y557" s="834"/>
      <c r="Z557" s="844"/>
      <c r="AA557" s="844"/>
      <c r="AB557" s="857"/>
      <c r="AC557" s="857"/>
      <c r="AD557" s="444"/>
      <c r="AE557" s="858">
        <f t="shared" si="250"/>
        <v>5759090</v>
      </c>
      <c r="AF557" s="1081">
        <f t="shared" si="232"/>
        <v>0</v>
      </c>
      <c r="AG557" s="444"/>
      <c r="AH557" s="444"/>
    </row>
    <row r="558" spans="1:34" ht="15" hidden="1" customHeight="1" x14ac:dyDescent="0.25">
      <c r="A558" s="848">
        <f t="shared" si="252"/>
        <v>10</v>
      </c>
      <c r="B558" s="833">
        <v>43594</v>
      </c>
      <c r="C558" s="862">
        <f>+C557+1</f>
        <v>551</v>
      </c>
      <c r="D558" s="835" t="s">
        <v>77</v>
      </c>
      <c r="E558" s="836" t="s">
        <v>57</v>
      </c>
      <c r="F558" s="850">
        <v>4</v>
      </c>
      <c r="G558" s="838">
        <f t="shared" si="242"/>
        <v>5327272</v>
      </c>
      <c r="H558" s="839"/>
      <c r="I558" s="840">
        <f t="shared" si="243"/>
        <v>0</v>
      </c>
      <c r="J558" s="841"/>
      <c r="K558" s="840">
        <f t="shared" si="244"/>
        <v>0</v>
      </c>
      <c r="L558" s="842"/>
      <c r="M558" s="840">
        <f t="shared" si="245"/>
        <v>0</v>
      </c>
      <c r="N558" s="851">
        <f t="shared" si="253"/>
        <v>4</v>
      </c>
      <c r="O558" s="844">
        <f t="shared" si="253"/>
        <v>5327272</v>
      </c>
      <c r="P558" s="844">
        <f t="shared" si="249"/>
        <v>160000</v>
      </c>
      <c r="Q558" s="846"/>
      <c r="R558" s="11"/>
      <c r="S558" s="847">
        <f t="shared" si="227"/>
        <v>1331818</v>
      </c>
      <c r="T558" s="847">
        <f t="shared" si="228"/>
        <v>1931818</v>
      </c>
      <c r="U558" s="847">
        <f t="shared" si="229"/>
        <v>2231818</v>
      </c>
      <c r="V558" s="847">
        <f t="shared" si="230"/>
        <v>431818</v>
      </c>
      <c r="W558" s="856">
        <v>43593</v>
      </c>
      <c r="X558" s="844">
        <v>5327272</v>
      </c>
      <c r="Y558" s="834"/>
      <c r="Z558" s="844"/>
      <c r="AA558" s="844"/>
      <c r="AB558" s="857"/>
      <c r="AC558" s="857"/>
      <c r="AD558" s="444"/>
      <c r="AE558" s="858">
        <f t="shared" si="250"/>
        <v>5327272</v>
      </c>
      <c r="AF558" s="1081">
        <f t="shared" si="232"/>
        <v>0</v>
      </c>
      <c r="AG558" s="444"/>
      <c r="AH558" s="444"/>
    </row>
    <row r="559" spans="1:34" ht="15" hidden="1" customHeight="1" x14ac:dyDescent="0.25">
      <c r="A559" s="848">
        <f t="shared" si="252"/>
        <v>11</v>
      </c>
      <c r="B559" s="833">
        <v>43594</v>
      </c>
      <c r="C559" s="862">
        <f t="shared" ref="C559:C573" si="254">+C558+1</f>
        <v>552</v>
      </c>
      <c r="D559" s="835" t="s">
        <v>71</v>
      </c>
      <c r="E559" s="836" t="s">
        <v>57</v>
      </c>
      <c r="F559" s="850">
        <v>3</v>
      </c>
      <c r="G559" s="838">
        <f t="shared" si="242"/>
        <v>3995454</v>
      </c>
      <c r="H559" s="839"/>
      <c r="I559" s="840">
        <f t="shared" si="243"/>
        <v>0</v>
      </c>
      <c r="J559" s="841"/>
      <c r="K559" s="840">
        <f t="shared" si="244"/>
        <v>0</v>
      </c>
      <c r="L559" s="842"/>
      <c r="M559" s="840">
        <f t="shared" si="245"/>
        <v>0</v>
      </c>
      <c r="N559" s="851">
        <f t="shared" si="253"/>
        <v>3</v>
      </c>
      <c r="O559" s="844">
        <f t="shared" si="253"/>
        <v>3995454</v>
      </c>
      <c r="P559" s="844">
        <f t="shared" si="249"/>
        <v>120000</v>
      </c>
      <c r="Q559" s="846"/>
      <c r="R559" s="11"/>
      <c r="S559" s="847">
        <f t="shared" si="227"/>
        <v>1331818</v>
      </c>
      <c r="T559" s="847">
        <f t="shared" si="228"/>
        <v>1931818</v>
      </c>
      <c r="U559" s="847">
        <f t="shared" si="229"/>
        <v>2231818</v>
      </c>
      <c r="V559" s="847">
        <f t="shared" si="230"/>
        <v>431818</v>
      </c>
      <c r="W559" s="856">
        <v>43593</v>
      </c>
      <c r="X559" s="844">
        <v>3995454</v>
      </c>
      <c r="Y559" s="834"/>
      <c r="Z559" s="844"/>
      <c r="AA559" s="844"/>
      <c r="AB559" s="857"/>
      <c r="AC559" s="857"/>
      <c r="AD559" s="444"/>
      <c r="AE559" s="858">
        <f t="shared" si="250"/>
        <v>3995454</v>
      </c>
      <c r="AF559" s="1081">
        <f t="shared" si="232"/>
        <v>0</v>
      </c>
      <c r="AG559" s="444"/>
      <c r="AH559" s="444"/>
    </row>
    <row r="560" spans="1:34" ht="15" hidden="1" customHeight="1" x14ac:dyDescent="0.25">
      <c r="A560" s="848">
        <f t="shared" si="252"/>
        <v>12</v>
      </c>
      <c r="B560" s="833">
        <v>43594</v>
      </c>
      <c r="C560" s="862">
        <f t="shared" si="254"/>
        <v>553</v>
      </c>
      <c r="D560" s="835" t="s">
        <v>42</v>
      </c>
      <c r="E560" s="836" t="s">
        <v>43</v>
      </c>
      <c r="F560" s="850">
        <v>4</v>
      </c>
      <c r="G560" s="838">
        <f t="shared" si="242"/>
        <v>5327272</v>
      </c>
      <c r="H560" s="839"/>
      <c r="I560" s="840">
        <f t="shared" si="243"/>
        <v>0</v>
      </c>
      <c r="J560" s="841"/>
      <c r="K560" s="840">
        <f t="shared" si="244"/>
        <v>0</v>
      </c>
      <c r="L560" s="842"/>
      <c r="M560" s="840">
        <f t="shared" si="245"/>
        <v>0</v>
      </c>
      <c r="N560" s="851">
        <f t="shared" si="253"/>
        <v>4</v>
      </c>
      <c r="O560" s="844">
        <f t="shared" si="253"/>
        <v>5327272</v>
      </c>
      <c r="P560" s="844">
        <f t="shared" si="249"/>
        <v>160000</v>
      </c>
      <c r="Q560" s="846"/>
      <c r="R560" s="11"/>
      <c r="S560" s="847">
        <f t="shared" si="227"/>
        <v>1331818</v>
      </c>
      <c r="T560" s="847">
        <f t="shared" si="228"/>
        <v>1931818</v>
      </c>
      <c r="U560" s="847">
        <f t="shared" si="229"/>
        <v>2231818</v>
      </c>
      <c r="V560" s="847">
        <f t="shared" si="230"/>
        <v>431818</v>
      </c>
      <c r="W560" s="856">
        <v>43593</v>
      </c>
      <c r="X560" s="844">
        <v>5327272</v>
      </c>
      <c r="Y560" s="834"/>
      <c r="Z560" s="844"/>
      <c r="AA560" s="844"/>
      <c r="AB560" s="857"/>
      <c r="AC560" s="857"/>
      <c r="AD560" s="444"/>
      <c r="AE560" s="858">
        <f t="shared" si="250"/>
        <v>5327272</v>
      </c>
      <c r="AF560" s="1081">
        <f t="shared" si="232"/>
        <v>0</v>
      </c>
      <c r="AG560" s="444"/>
      <c r="AH560" s="444"/>
    </row>
    <row r="561" spans="1:34" ht="15" customHeight="1" x14ac:dyDescent="0.25">
      <c r="A561" s="848">
        <f t="shared" si="252"/>
        <v>13</v>
      </c>
      <c r="B561" s="833">
        <v>43594</v>
      </c>
      <c r="C561" s="862">
        <f t="shared" si="254"/>
        <v>554</v>
      </c>
      <c r="D561" s="835" t="s">
        <v>96</v>
      </c>
      <c r="E561" s="836" t="s">
        <v>88</v>
      </c>
      <c r="F561" s="850">
        <v>10</v>
      </c>
      <c r="G561" s="838">
        <f t="shared" si="242"/>
        <v>13318180</v>
      </c>
      <c r="H561" s="839"/>
      <c r="I561" s="840">
        <f t="shared" si="243"/>
        <v>0</v>
      </c>
      <c r="J561" s="841"/>
      <c r="K561" s="840">
        <f t="shared" si="244"/>
        <v>0</v>
      </c>
      <c r="L561" s="842"/>
      <c r="M561" s="840">
        <f t="shared" si="245"/>
        <v>0</v>
      </c>
      <c r="N561" s="851">
        <f t="shared" si="253"/>
        <v>10</v>
      </c>
      <c r="O561" s="844">
        <f t="shared" si="253"/>
        <v>13318180</v>
      </c>
      <c r="P561" s="844">
        <f t="shared" si="249"/>
        <v>400000</v>
      </c>
      <c r="Q561" s="846"/>
      <c r="R561" s="11"/>
      <c r="S561" s="847">
        <f t="shared" si="227"/>
        <v>1331818</v>
      </c>
      <c r="T561" s="847">
        <f t="shared" si="228"/>
        <v>1931818</v>
      </c>
      <c r="U561" s="847">
        <f t="shared" si="229"/>
        <v>2231818</v>
      </c>
      <c r="V561" s="847">
        <f t="shared" si="230"/>
        <v>431818</v>
      </c>
      <c r="W561" s="856"/>
      <c r="X561" s="844"/>
      <c r="Y561" s="834"/>
      <c r="Z561" s="844"/>
      <c r="AA561" s="844"/>
      <c r="AB561" s="857"/>
      <c r="AC561" s="857"/>
      <c r="AD561" s="444"/>
      <c r="AE561" s="858">
        <f t="shared" si="250"/>
        <v>0</v>
      </c>
      <c r="AF561" s="1081">
        <f t="shared" si="232"/>
        <v>13318180</v>
      </c>
      <c r="AG561" s="445" t="s">
        <v>259</v>
      </c>
      <c r="AH561" s="444"/>
    </row>
    <row r="562" spans="1:34" ht="15" customHeight="1" x14ac:dyDescent="0.25">
      <c r="A562" s="848">
        <f t="shared" si="252"/>
        <v>14</v>
      </c>
      <c r="B562" s="833">
        <v>43594</v>
      </c>
      <c r="C562" s="862">
        <f t="shared" si="254"/>
        <v>555</v>
      </c>
      <c r="D562" s="835" t="s">
        <v>38</v>
      </c>
      <c r="E562" s="836" t="s">
        <v>31</v>
      </c>
      <c r="F562" s="850">
        <v>4</v>
      </c>
      <c r="G562" s="838">
        <f t="shared" si="242"/>
        <v>5327272</v>
      </c>
      <c r="H562" s="839"/>
      <c r="I562" s="840">
        <f t="shared" si="243"/>
        <v>0</v>
      </c>
      <c r="J562" s="841"/>
      <c r="K562" s="840">
        <f t="shared" si="244"/>
        <v>0</v>
      </c>
      <c r="L562" s="842">
        <v>5</v>
      </c>
      <c r="M562" s="840">
        <f t="shared" si="245"/>
        <v>2159090</v>
      </c>
      <c r="N562" s="851">
        <f t="shared" si="253"/>
        <v>9</v>
      </c>
      <c r="O562" s="844">
        <f t="shared" si="253"/>
        <v>7486362</v>
      </c>
      <c r="P562" s="844">
        <f t="shared" si="249"/>
        <v>360000</v>
      </c>
      <c r="Q562" s="846"/>
      <c r="R562" s="11"/>
      <c r="S562" s="847">
        <f t="shared" si="227"/>
        <v>1331818</v>
      </c>
      <c r="T562" s="847">
        <f t="shared" si="228"/>
        <v>1931818</v>
      </c>
      <c r="U562" s="847">
        <f t="shared" si="229"/>
        <v>2231818</v>
      </c>
      <c r="V562" s="847">
        <f t="shared" si="230"/>
        <v>431818</v>
      </c>
      <c r="W562" s="856">
        <v>43593</v>
      </c>
      <c r="X562" s="844">
        <v>7486500</v>
      </c>
      <c r="Y562" s="834"/>
      <c r="Z562" s="844"/>
      <c r="AA562" s="844"/>
      <c r="AB562" s="857"/>
      <c r="AC562" s="857"/>
      <c r="AD562" s="444"/>
      <c r="AE562" s="858">
        <f t="shared" si="250"/>
        <v>7486500</v>
      </c>
      <c r="AF562" s="1081">
        <f t="shared" si="232"/>
        <v>-138</v>
      </c>
      <c r="AG562" s="444"/>
      <c r="AH562" s="444"/>
    </row>
    <row r="563" spans="1:34" ht="15" hidden="1" customHeight="1" x14ac:dyDescent="0.25">
      <c r="A563" s="848">
        <f t="shared" si="252"/>
        <v>15</v>
      </c>
      <c r="B563" s="833">
        <v>43594</v>
      </c>
      <c r="C563" s="862">
        <f t="shared" si="254"/>
        <v>556</v>
      </c>
      <c r="D563" s="835" t="s">
        <v>67</v>
      </c>
      <c r="E563" s="836" t="s">
        <v>31</v>
      </c>
      <c r="F563" s="850">
        <v>2</v>
      </c>
      <c r="G563" s="838">
        <f t="shared" si="242"/>
        <v>2663636</v>
      </c>
      <c r="H563" s="839"/>
      <c r="I563" s="840">
        <f t="shared" si="243"/>
        <v>0</v>
      </c>
      <c r="J563" s="841"/>
      <c r="K563" s="840">
        <f t="shared" si="244"/>
        <v>0</v>
      </c>
      <c r="L563" s="842"/>
      <c r="M563" s="840">
        <f t="shared" si="245"/>
        <v>0</v>
      </c>
      <c r="N563" s="851">
        <f t="shared" si="253"/>
        <v>2</v>
      </c>
      <c r="O563" s="844">
        <f t="shared" si="253"/>
        <v>2663636</v>
      </c>
      <c r="P563" s="844">
        <f t="shared" si="249"/>
        <v>80000</v>
      </c>
      <c r="Q563" s="846"/>
      <c r="R563" s="11"/>
      <c r="S563" s="847">
        <f t="shared" si="227"/>
        <v>1331818</v>
      </c>
      <c r="T563" s="847">
        <f t="shared" si="228"/>
        <v>1931818</v>
      </c>
      <c r="U563" s="847">
        <f t="shared" si="229"/>
        <v>2231818</v>
      </c>
      <c r="V563" s="847">
        <f t="shared" si="230"/>
        <v>431818</v>
      </c>
      <c r="W563" s="856">
        <v>43595</v>
      </c>
      <c r="X563" s="844">
        <v>2663636</v>
      </c>
      <c r="Y563" s="834"/>
      <c r="Z563" s="844"/>
      <c r="AA563" s="844"/>
      <c r="AB563" s="857"/>
      <c r="AC563" s="857"/>
      <c r="AD563" s="444"/>
      <c r="AE563" s="858">
        <f t="shared" si="250"/>
        <v>2663636</v>
      </c>
      <c r="AF563" s="1081">
        <f t="shared" si="232"/>
        <v>0</v>
      </c>
      <c r="AG563" s="444"/>
      <c r="AH563" s="444"/>
    </row>
    <row r="564" spans="1:34" ht="15" hidden="1" customHeight="1" x14ac:dyDescent="0.25">
      <c r="A564" s="848">
        <f t="shared" si="252"/>
        <v>16</v>
      </c>
      <c r="B564" s="833">
        <v>43594</v>
      </c>
      <c r="C564" s="862">
        <f t="shared" si="254"/>
        <v>557</v>
      </c>
      <c r="D564" s="835" t="s">
        <v>45</v>
      </c>
      <c r="E564" s="836" t="s">
        <v>43</v>
      </c>
      <c r="F564" s="850">
        <v>3</v>
      </c>
      <c r="G564" s="838">
        <f t="shared" si="242"/>
        <v>3995454</v>
      </c>
      <c r="H564" s="839"/>
      <c r="I564" s="840">
        <f t="shared" si="243"/>
        <v>0</v>
      </c>
      <c r="J564" s="841"/>
      <c r="K564" s="840">
        <f t="shared" si="244"/>
        <v>0</v>
      </c>
      <c r="L564" s="842"/>
      <c r="M564" s="840">
        <f t="shared" si="245"/>
        <v>0</v>
      </c>
      <c r="N564" s="851">
        <f t="shared" si="253"/>
        <v>3</v>
      </c>
      <c r="O564" s="844">
        <f t="shared" si="253"/>
        <v>3995454</v>
      </c>
      <c r="P564" s="844">
        <f t="shared" si="249"/>
        <v>120000</v>
      </c>
      <c r="Q564" s="846"/>
      <c r="R564" s="11"/>
      <c r="S564" s="847">
        <f t="shared" si="227"/>
        <v>1331818</v>
      </c>
      <c r="T564" s="847">
        <f t="shared" si="228"/>
        <v>1931818</v>
      </c>
      <c r="U564" s="847">
        <f t="shared" si="229"/>
        <v>2231818</v>
      </c>
      <c r="V564" s="847">
        <f t="shared" si="230"/>
        <v>431818</v>
      </c>
      <c r="W564" s="856">
        <v>43593</v>
      </c>
      <c r="X564" s="844">
        <v>3995454</v>
      </c>
      <c r="Y564" s="834"/>
      <c r="Z564" s="844"/>
      <c r="AA564" s="844"/>
      <c r="AB564" s="857"/>
      <c r="AC564" s="857"/>
      <c r="AD564" s="444"/>
      <c r="AE564" s="858">
        <f t="shared" si="250"/>
        <v>3995454</v>
      </c>
      <c r="AF564" s="1081">
        <f t="shared" si="232"/>
        <v>0</v>
      </c>
      <c r="AG564" s="444"/>
      <c r="AH564" s="444"/>
    </row>
    <row r="565" spans="1:34" ht="15" hidden="1" customHeight="1" x14ac:dyDescent="0.25">
      <c r="A565" s="848">
        <f t="shared" si="252"/>
        <v>17</v>
      </c>
      <c r="B565" s="833">
        <v>43594</v>
      </c>
      <c r="C565" s="862">
        <f t="shared" si="254"/>
        <v>558</v>
      </c>
      <c r="D565" s="835" t="s">
        <v>44</v>
      </c>
      <c r="E565" s="836" t="s">
        <v>43</v>
      </c>
      <c r="F565" s="850">
        <v>3</v>
      </c>
      <c r="G565" s="838">
        <f t="shared" si="242"/>
        <v>3995454</v>
      </c>
      <c r="H565" s="839"/>
      <c r="I565" s="840">
        <f t="shared" si="243"/>
        <v>0</v>
      </c>
      <c r="J565" s="841"/>
      <c r="K565" s="840">
        <f t="shared" si="244"/>
        <v>0</v>
      </c>
      <c r="L565" s="842"/>
      <c r="M565" s="840">
        <f t="shared" si="245"/>
        <v>0</v>
      </c>
      <c r="N565" s="851">
        <f t="shared" si="253"/>
        <v>3</v>
      </c>
      <c r="O565" s="844">
        <f t="shared" si="253"/>
        <v>3995454</v>
      </c>
      <c r="P565" s="844">
        <f t="shared" si="249"/>
        <v>120000</v>
      </c>
      <c r="Q565" s="846"/>
      <c r="R565" s="11"/>
      <c r="S565" s="847">
        <f t="shared" si="227"/>
        <v>1331818</v>
      </c>
      <c r="T565" s="847">
        <f t="shared" si="228"/>
        <v>1931818</v>
      </c>
      <c r="U565" s="847">
        <f t="shared" si="229"/>
        <v>2231818</v>
      </c>
      <c r="V565" s="847">
        <f t="shared" si="230"/>
        <v>431818</v>
      </c>
      <c r="W565" s="856">
        <v>43593</v>
      </c>
      <c r="X565" s="844">
        <v>3995454</v>
      </c>
      <c r="Y565" s="834"/>
      <c r="Z565" s="844"/>
      <c r="AA565" s="844"/>
      <c r="AB565" s="857"/>
      <c r="AC565" s="857"/>
      <c r="AD565" s="444"/>
      <c r="AE565" s="858">
        <f t="shared" si="250"/>
        <v>3995454</v>
      </c>
      <c r="AF565" s="1081">
        <f t="shared" si="232"/>
        <v>0</v>
      </c>
      <c r="AG565" s="444"/>
      <c r="AH565" s="444"/>
    </row>
    <row r="566" spans="1:34" ht="15" hidden="1" customHeight="1" x14ac:dyDescent="0.25">
      <c r="A566" s="848">
        <f t="shared" si="252"/>
        <v>18</v>
      </c>
      <c r="B566" s="833">
        <v>43594</v>
      </c>
      <c r="C566" s="862">
        <f t="shared" si="254"/>
        <v>559</v>
      </c>
      <c r="D566" s="835" t="s">
        <v>67</v>
      </c>
      <c r="E566" s="836" t="s">
        <v>43</v>
      </c>
      <c r="F566" s="850">
        <v>4</v>
      </c>
      <c r="G566" s="838">
        <f t="shared" si="242"/>
        <v>5327272</v>
      </c>
      <c r="H566" s="839"/>
      <c r="I566" s="840">
        <f t="shared" si="243"/>
        <v>0</v>
      </c>
      <c r="J566" s="841"/>
      <c r="K566" s="840">
        <f t="shared" si="244"/>
        <v>0</v>
      </c>
      <c r="L566" s="842"/>
      <c r="M566" s="840">
        <f t="shared" si="245"/>
        <v>0</v>
      </c>
      <c r="N566" s="851">
        <f t="shared" si="253"/>
        <v>4</v>
      </c>
      <c r="O566" s="844">
        <f t="shared" si="253"/>
        <v>5327272</v>
      </c>
      <c r="P566" s="844">
        <f t="shared" si="249"/>
        <v>160000</v>
      </c>
      <c r="Q566" s="846"/>
      <c r="R566" s="11"/>
      <c r="S566" s="847">
        <f t="shared" si="227"/>
        <v>1331818</v>
      </c>
      <c r="T566" s="847">
        <f t="shared" si="228"/>
        <v>1931818</v>
      </c>
      <c r="U566" s="847">
        <f t="shared" si="229"/>
        <v>2231818</v>
      </c>
      <c r="V566" s="847">
        <f t="shared" si="230"/>
        <v>431818</v>
      </c>
      <c r="W566" s="856">
        <v>43592</v>
      </c>
      <c r="X566" s="844">
        <v>5327272</v>
      </c>
      <c r="Y566" s="834"/>
      <c r="Z566" s="844"/>
      <c r="AA566" s="844"/>
      <c r="AB566" s="857"/>
      <c r="AC566" s="857"/>
      <c r="AD566" s="444"/>
      <c r="AE566" s="858">
        <f t="shared" si="250"/>
        <v>5327272</v>
      </c>
      <c r="AF566" s="1081">
        <f t="shared" si="232"/>
        <v>0</v>
      </c>
      <c r="AG566" s="444"/>
      <c r="AH566" s="444"/>
    </row>
    <row r="567" spans="1:34" ht="15" hidden="1" customHeight="1" x14ac:dyDescent="0.25">
      <c r="A567" s="848">
        <f t="shared" si="252"/>
        <v>19</v>
      </c>
      <c r="B567" s="833">
        <v>43594</v>
      </c>
      <c r="C567" s="862">
        <f t="shared" si="254"/>
        <v>560</v>
      </c>
      <c r="D567" s="835" t="s">
        <v>236</v>
      </c>
      <c r="E567" s="836" t="s">
        <v>88</v>
      </c>
      <c r="F567" s="850">
        <v>10</v>
      </c>
      <c r="G567" s="838">
        <f t="shared" si="242"/>
        <v>13318180</v>
      </c>
      <c r="H567" s="839"/>
      <c r="I567" s="840">
        <f t="shared" si="243"/>
        <v>0</v>
      </c>
      <c r="J567" s="841"/>
      <c r="K567" s="840">
        <f t="shared" si="244"/>
        <v>0</v>
      </c>
      <c r="L567" s="842"/>
      <c r="M567" s="840">
        <f t="shared" si="245"/>
        <v>0</v>
      </c>
      <c r="N567" s="851">
        <f t="shared" si="253"/>
        <v>10</v>
      </c>
      <c r="O567" s="844">
        <f t="shared" si="253"/>
        <v>13318180</v>
      </c>
      <c r="P567" s="844">
        <f t="shared" si="249"/>
        <v>400000</v>
      </c>
      <c r="Q567" s="846"/>
      <c r="R567" s="11"/>
      <c r="S567" s="847">
        <f t="shared" si="227"/>
        <v>1331818</v>
      </c>
      <c r="T567" s="847">
        <f t="shared" si="228"/>
        <v>1931818</v>
      </c>
      <c r="U567" s="847">
        <f t="shared" si="229"/>
        <v>2231818</v>
      </c>
      <c r="V567" s="847">
        <f t="shared" si="230"/>
        <v>431818</v>
      </c>
      <c r="W567" s="856">
        <v>43593</v>
      </c>
      <c r="X567" s="844">
        <v>13318180</v>
      </c>
      <c r="Y567" s="834"/>
      <c r="Z567" s="844"/>
      <c r="AA567" s="844"/>
      <c r="AB567" s="857"/>
      <c r="AC567" s="857"/>
      <c r="AD567" s="444"/>
      <c r="AE567" s="858">
        <f t="shared" si="250"/>
        <v>13318180</v>
      </c>
      <c r="AF567" s="1081">
        <f t="shared" si="232"/>
        <v>0</v>
      </c>
      <c r="AG567" s="444"/>
      <c r="AH567" s="444"/>
    </row>
    <row r="568" spans="1:34" ht="15" hidden="1" customHeight="1" x14ac:dyDescent="0.25">
      <c r="A568" s="848">
        <f t="shared" si="252"/>
        <v>20</v>
      </c>
      <c r="B568" s="833">
        <v>43594</v>
      </c>
      <c r="C568" s="862">
        <f t="shared" si="254"/>
        <v>561</v>
      </c>
      <c r="D568" s="835" t="s">
        <v>52</v>
      </c>
      <c r="E568" s="836" t="s">
        <v>43</v>
      </c>
      <c r="F568" s="850">
        <v>10</v>
      </c>
      <c r="G568" s="838">
        <f t="shared" si="242"/>
        <v>13318180</v>
      </c>
      <c r="H568" s="839"/>
      <c r="I568" s="840">
        <f t="shared" si="243"/>
        <v>0</v>
      </c>
      <c r="J568" s="841"/>
      <c r="K568" s="840">
        <f t="shared" si="244"/>
        <v>0</v>
      </c>
      <c r="L568" s="842"/>
      <c r="M568" s="840">
        <f t="shared" si="245"/>
        <v>0</v>
      </c>
      <c r="N568" s="851">
        <f t="shared" si="253"/>
        <v>10</v>
      </c>
      <c r="O568" s="844">
        <f t="shared" si="253"/>
        <v>13318180</v>
      </c>
      <c r="P568" s="844">
        <f t="shared" si="249"/>
        <v>400000</v>
      </c>
      <c r="Q568" s="846"/>
      <c r="R568" s="11"/>
      <c r="S568" s="847">
        <f t="shared" si="227"/>
        <v>1331818</v>
      </c>
      <c r="T568" s="847">
        <f t="shared" si="228"/>
        <v>1931818</v>
      </c>
      <c r="U568" s="847">
        <f t="shared" si="229"/>
        <v>2231818</v>
      </c>
      <c r="V568" s="847">
        <f t="shared" si="230"/>
        <v>431818</v>
      </c>
      <c r="W568" s="856">
        <v>43593</v>
      </c>
      <c r="X568" s="844">
        <v>13318180</v>
      </c>
      <c r="Y568" s="834"/>
      <c r="Z568" s="844"/>
      <c r="AA568" s="844"/>
      <c r="AB568" s="857"/>
      <c r="AC568" s="857"/>
      <c r="AD568" s="444"/>
      <c r="AE568" s="858">
        <f t="shared" si="250"/>
        <v>13318180</v>
      </c>
      <c r="AF568" s="1081">
        <f t="shared" si="232"/>
        <v>0</v>
      </c>
      <c r="AG568" s="444"/>
      <c r="AH568" s="444"/>
    </row>
    <row r="569" spans="1:34" ht="15" hidden="1" customHeight="1" x14ac:dyDescent="0.25">
      <c r="A569" s="848">
        <f t="shared" si="252"/>
        <v>21</v>
      </c>
      <c r="B569" s="833">
        <v>43594</v>
      </c>
      <c r="C569" s="862">
        <f t="shared" si="254"/>
        <v>562</v>
      </c>
      <c r="D569" s="835" t="s">
        <v>36</v>
      </c>
      <c r="E569" s="836" t="s">
        <v>31</v>
      </c>
      <c r="F569" s="850"/>
      <c r="G569" s="838">
        <f t="shared" si="242"/>
        <v>0</v>
      </c>
      <c r="H569" s="839"/>
      <c r="I569" s="840">
        <f t="shared" si="243"/>
        <v>0</v>
      </c>
      <c r="J569" s="841"/>
      <c r="K569" s="840">
        <f t="shared" si="244"/>
        <v>0</v>
      </c>
      <c r="L569" s="842">
        <v>5</v>
      </c>
      <c r="M569" s="840">
        <f t="shared" si="245"/>
        <v>2159090</v>
      </c>
      <c r="N569" s="851">
        <f t="shared" si="253"/>
        <v>5</v>
      </c>
      <c r="O569" s="844">
        <f t="shared" si="253"/>
        <v>2159090</v>
      </c>
      <c r="P569" s="844">
        <f t="shared" si="249"/>
        <v>200000</v>
      </c>
      <c r="Q569" s="846"/>
      <c r="R569" s="11"/>
      <c r="S569" s="847">
        <f t="shared" si="227"/>
        <v>1331818</v>
      </c>
      <c r="T569" s="847">
        <f t="shared" si="228"/>
        <v>1931818</v>
      </c>
      <c r="U569" s="847">
        <f t="shared" si="229"/>
        <v>2231818</v>
      </c>
      <c r="V569" s="847">
        <f t="shared" si="230"/>
        <v>431818</v>
      </c>
      <c r="W569" s="856">
        <v>43595</v>
      </c>
      <c r="X569" s="844">
        <v>2159090</v>
      </c>
      <c r="Y569" s="834"/>
      <c r="Z569" s="844"/>
      <c r="AA569" s="844"/>
      <c r="AB569" s="857"/>
      <c r="AC569" s="857"/>
      <c r="AD569" s="444"/>
      <c r="AE569" s="858">
        <f t="shared" si="250"/>
        <v>2159090</v>
      </c>
      <c r="AF569" s="1081">
        <f t="shared" si="232"/>
        <v>0</v>
      </c>
      <c r="AG569" s="444"/>
      <c r="AH569" s="444"/>
    </row>
    <row r="570" spans="1:34" ht="15" hidden="1" customHeight="1" x14ac:dyDescent="0.25">
      <c r="A570" s="1061">
        <f t="shared" si="252"/>
        <v>22</v>
      </c>
      <c r="B570" s="1062">
        <v>43594</v>
      </c>
      <c r="C570" s="1063">
        <f t="shared" si="254"/>
        <v>563</v>
      </c>
      <c r="D570" s="1064" t="s">
        <v>80</v>
      </c>
      <c r="E570" s="1065" t="s">
        <v>31</v>
      </c>
      <c r="F570" s="1066"/>
      <c r="G570" s="1067">
        <f t="shared" si="242"/>
        <v>0</v>
      </c>
      <c r="H570" s="909"/>
      <c r="I570" s="1068">
        <f t="shared" si="243"/>
        <v>0</v>
      </c>
      <c r="J570" s="1069"/>
      <c r="K570" s="1068">
        <f t="shared" si="244"/>
        <v>0</v>
      </c>
      <c r="L570" s="925">
        <v>6</v>
      </c>
      <c r="M570" s="1068">
        <f t="shared" si="245"/>
        <v>2590908</v>
      </c>
      <c r="N570" s="1070">
        <f t="shared" si="253"/>
        <v>6</v>
      </c>
      <c r="O570" s="844">
        <f t="shared" si="253"/>
        <v>2590908</v>
      </c>
      <c r="P570" s="1071">
        <f t="shared" si="249"/>
        <v>240000</v>
      </c>
      <c r="Q570" s="1072"/>
      <c r="R570" s="766"/>
      <c r="S570" s="1073">
        <f t="shared" si="227"/>
        <v>1331818</v>
      </c>
      <c r="T570" s="1073">
        <f t="shared" si="228"/>
        <v>1931818</v>
      </c>
      <c r="U570" s="1073">
        <f t="shared" si="229"/>
        <v>2231818</v>
      </c>
      <c r="V570" s="1073">
        <f t="shared" si="230"/>
        <v>431818</v>
      </c>
      <c r="W570" s="1074">
        <v>43591</v>
      </c>
      <c r="X570" s="1071">
        <v>1000000</v>
      </c>
      <c r="Y570" s="1074">
        <v>43595</v>
      </c>
      <c r="Z570" s="1071">
        <v>1590908</v>
      </c>
      <c r="AA570" s="1071"/>
      <c r="AB570" s="1075"/>
      <c r="AC570" s="1075"/>
      <c r="AD570" s="786"/>
      <c r="AE570" s="1076">
        <f t="shared" si="250"/>
        <v>2590908</v>
      </c>
      <c r="AF570" s="1081">
        <f t="shared" si="232"/>
        <v>0</v>
      </c>
      <c r="AG570" s="786"/>
      <c r="AH570" s="444"/>
    </row>
    <row r="571" spans="1:34" ht="15" hidden="1" customHeight="1" x14ac:dyDescent="0.25">
      <c r="A571" s="848">
        <f t="shared" si="252"/>
        <v>23</v>
      </c>
      <c r="B571" s="833">
        <v>43594</v>
      </c>
      <c r="C571" s="862">
        <f t="shared" si="254"/>
        <v>564</v>
      </c>
      <c r="D571" s="835" t="s">
        <v>33</v>
      </c>
      <c r="E571" s="836" t="s">
        <v>31</v>
      </c>
      <c r="F571" s="850"/>
      <c r="G571" s="838">
        <f t="shared" si="242"/>
        <v>0</v>
      </c>
      <c r="H571" s="839"/>
      <c r="I571" s="840">
        <f t="shared" si="243"/>
        <v>0</v>
      </c>
      <c r="J571" s="841"/>
      <c r="K571" s="840">
        <f t="shared" si="244"/>
        <v>0</v>
      </c>
      <c r="L571" s="842">
        <v>10</v>
      </c>
      <c r="M571" s="840">
        <f t="shared" si="245"/>
        <v>4318180</v>
      </c>
      <c r="N571" s="851">
        <f t="shared" ref="N571:O587" si="255">+L571+J571+H571+F571</f>
        <v>10</v>
      </c>
      <c r="O571" s="844">
        <f t="shared" si="255"/>
        <v>4318180</v>
      </c>
      <c r="P571" s="844">
        <f t="shared" si="249"/>
        <v>400000</v>
      </c>
      <c r="Q571" s="846"/>
      <c r="R571" s="11"/>
      <c r="S571" s="847">
        <f t="shared" si="227"/>
        <v>1331818</v>
      </c>
      <c r="T571" s="847">
        <f t="shared" si="228"/>
        <v>1931818</v>
      </c>
      <c r="U571" s="847">
        <f t="shared" si="229"/>
        <v>2231818</v>
      </c>
      <c r="V571" s="847">
        <f t="shared" si="230"/>
        <v>431818</v>
      </c>
      <c r="W571" s="856">
        <v>43595</v>
      </c>
      <c r="X571" s="844">
        <v>4318180</v>
      </c>
      <c r="Y571" s="834"/>
      <c r="Z571" s="844"/>
      <c r="AA571" s="844"/>
      <c r="AB571" s="857"/>
      <c r="AC571" s="857"/>
      <c r="AD571" s="444"/>
      <c r="AE571" s="858">
        <f t="shared" si="250"/>
        <v>4318180</v>
      </c>
      <c r="AF571" s="1081">
        <f t="shared" si="232"/>
        <v>0</v>
      </c>
      <c r="AG571" s="444"/>
      <c r="AH571" s="444"/>
    </row>
    <row r="572" spans="1:34" ht="12.75" customHeight="1" x14ac:dyDescent="0.25">
      <c r="A572" s="848">
        <f t="shared" si="252"/>
        <v>24</v>
      </c>
      <c r="B572" s="833">
        <v>43594</v>
      </c>
      <c r="C572" s="862">
        <f t="shared" si="254"/>
        <v>565</v>
      </c>
      <c r="D572" s="835" t="s">
        <v>41</v>
      </c>
      <c r="E572" s="836" t="s">
        <v>31</v>
      </c>
      <c r="F572" s="850"/>
      <c r="G572" s="838">
        <f t="shared" si="242"/>
        <v>0</v>
      </c>
      <c r="H572" s="839"/>
      <c r="I572" s="840">
        <f t="shared" si="243"/>
        <v>0</v>
      </c>
      <c r="J572" s="841"/>
      <c r="K572" s="840">
        <f t="shared" si="244"/>
        <v>0</v>
      </c>
      <c r="L572" s="842">
        <v>10</v>
      </c>
      <c r="M572" s="840">
        <f t="shared" si="245"/>
        <v>4318180</v>
      </c>
      <c r="N572" s="851">
        <f t="shared" si="255"/>
        <v>10</v>
      </c>
      <c r="O572" s="844">
        <f t="shared" si="255"/>
        <v>4318180</v>
      </c>
      <c r="P572" s="844">
        <f t="shared" si="249"/>
        <v>400000</v>
      </c>
      <c r="Q572" s="846"/>
      <c r="R572" s="432"/>
      <c r="S572" s="847">
        <f t="shared" si="227"/>
        <v>1331818</v>
      </c>
      <c r="T572" s="847">
        <f t="shared" si="228"/>
        <v>1931818</v>
      </c>
      <c r="U572" s="847">
        <f t="shared" si="229"/>
        <v>2231818</v>
      </c>
      <c r="V572" s="847">
        <f t="shared" si="230"/>
        <v>431818</v>
      </c>
      <c r="W572" s="856">
        <v>43595</v>
      </c>
      <c r="X572" s="844">
        <v>4318180</v>
      </c>
      <c r="Y572" s="834"/>
      <c r="Z572" s="844"/>
      <c r="AA572" s="844"/>
      <c r="AB572" s="857"/>
      <c r="AC572" s="857"/>
      <c r="AD572" s="444"/>
      <c r="AE572" s="858">
        <f t="shared" si="250"/>
        <v>4318180</v>
      </c>
      <c r="AF572" s="1081">
        <f t="shared" si="232"/>
        <v>0</v>
      </c>
      <c r="AG572" s="3049"/>
      <c r="AH572" s="3050"/>
    </row>
    <row r="573" spans="1:34" ht="15" customHeight="1" x14ac:dyDescent="0.25">
      <c r="A573" s="848">
        <f t="shared" si="252"/>
        <v>25</v>
      </c>
      <c r="B573" s="833">
        <v>43594</v>
      </c>
      <c r="C573" s="862">
        <f t="shared" si="254"/>
        <v>566</v>
      </c>
      <c r="D573" s="835" t="s">
        <v>96</v>
      </c>
      <c r="E573" s="836" t="s">
        <v>88</v>
      </c>
      <c r="F573" s="850"/>
      <c r="G573" s="838">
        <f t="shared" si="242"/>
        <v>0</v>
      </c>
      <c r="H573" s="839"/>
      <c r="I573" s="840">
        <f t="shared" si="243"/>
        <v>0</v>
      </c>
      <c r="J573" s="841"/>
      <c r="K573" s="840">
        <f t="shared" si="244"/>
        <v>0</v>
      </c>
      <c r="L573" s="842">
        <v>10</v>
      </c>
      <c r="M573" s="840">
        <f t="shared" si="245"/>
        <v>4318180</v>
      </c>
      <c r="N573" s="851">
        <f t="shared" si="255"/>
        <v>10</v>
      </c>
      <c r="O573" s="844">
        <f t="shared" si="255"/>
        <v>4318180</v>
      </c>
      <c r="P573" s="844">
        <f t="shared" si="249"/>
        <v>400000</v>
      </c>
      <c r="Q573" s="846"/>
      <c r="R573" s="11"/>
      <c r="S573" s="847">
        <f t="shared" si="227"/>
        <v>1331818</v>
      </c>
      <c r="T573" s="847">
        <f t="shared" si="228"/>
        <v>1931818</v>
      </c>
      <c r="U573" s="847">
        <f t="shared" si="229"/>
        <v>2231818</v>
      </c>
      <c r="V573" s="847">
        <f t="shared" si="230"/>
        <v>431818</v>
      </c>
      <c r="W573" s="856"/>
      <c r="X573" s="844"/>
      <c r="Y573" s="834"/>
      <c r="Z573" s="844"/>
      <c r="AA573" s="844"/>
      <c r="AB573" s="857"/>
      <c r="AC573" s="857"/>
      <c r="AD573" s="444"/>
      <c r="AE573" s="858">
        <f t="shared" si="250"/>
        <v>0</v>
      </c>
      <c r="AF573" s="1081">
        <f t="shared" si="232"/>
        <v>4318180</v>
      </c>
      <c r="AG573" s="445" t="s">
        <v>259</v>
      </c>
      <c r="AH573" s="444"/>
    </row>
    <row r="574" spans="1:34" ht="15" hidden="1" customHeight="1" x14ac:dyDescent="0.25">
      <c r="A574" s="832">
        <v>1</v>
      </c>
      <c r="B574" s="833">
        <v>43606</v>
      </c>
      <c r="C574" s="862">
        <v>567</v>
      </c>
      <c r="D574" s="864" t="s">
        <v>33</v>
      </c>
      <c r="E574" s="836" t="s">
        <v>31</v>
      </c>
      <c r="F574" s="837"/>
      <c r="G574" s="838">
        <f t="shared" ref="G574:G637" si="256">F574*S574</f>
        <v>0</v>
      </c>
      <c r="H574" s="839"/>
      <c r="I574" s="840">
        <f t="shared" ref="I574:I637" si="257">H574*T574</f>
        <v>0</v>
      </c>
      <c r="J574" s="841">
        <v>10</v>
      </c>
      <c r="K574" s="840">
        <f t="shared" ref="K574:K637" si="258">J574*U574</f>
        <v>22318180</v>
      </c>
      <c r="L574" s="842"/>
      <c r="M574" s="840">
        <f t="shared" ref="M574:M637" si="259">L574*V574</f>
        <v>0</v>
      </c>
      <c r="N574" s="843">
        <f t="shared" si="255"/>
        <v>10</v>
      </c>
      <c r="O574" s="844">
        <f t="shared" si="255"/>
        <v>22318180</v>
      </c>
      <c r="P574" s="844">
        <f t="shared" si="249"/>
        <v>400000</v>
      </c>
      <c r="Q574" s="846"/>
      <c r="R574" s="19"/>
      <c r="S574" s="847">
        <f t="shared" si="227"/>
        <v>1331818</v>
      </c>
      <c r="T574" s="847">
        <f t="shared" si="228"/>
        <v>1931818</v>
      </c>
      <c r="U574" s="847">
        <f t="shared" si="229"/>
        <v>2231818</v>
      </c>
      <c r="V574" s="847">
        <f t="shared" si="230"/>
        <v>431818</v>
      </c>
      <c r="W574" s="856">
        <v>43598</v>
      </c>
      <c r="X574" s="844">
        <v>22318180</v>
      </c>
      <c r="Y574" s="856"/>
      <c r="Z574" s="844"/>
      <c r="AA574" s="844"/>
      <c r="AB574" s="857"/>
      <c r="AC574" s="857"/>
      <c r="AD574" s="444"/>
      <c r="AE574" s="858">
        <f>X574+Z574+AB574+AD574</f>
        <v>22318180</v>
      </c>
      <c r="AF574" s="1081">
        <f t="shared" si="232"/>
        <v>0</v>
      </c>
      <c r="AG574" s="444"/>
      <c r="AH574" s="444"/>
    </row>
    <row r="575" spans="1:34" ht="15" hidden="1" customHeight="1" x14ac:dyDescent="0.25">
      <c r="A575" s="848">
        <f t="shared" ref="A575:A580" si="260">+A574+1</f>
        <v>2</v>
      </c>
      <c r="B575" s="833">
        <v>43606</v>
      </c>
      <c r="C575" s="862">
        <f t="shared" ref="C575:C580" si="261">+C574+1</f>
        <v>568</v>
      </c>
      <c r="D575" s="961" t="s">
        <v>36</v>
      </c>
      <c r="E575" s="932" t="s">
        <v>31</v>
      </c>
      <c r="F575" s="837"/>
      <c r="G575" s="838">
        <f t="shared" si="256"/>
        <v>0</v>
      </c>
      <c r="H575" s="839"/>
      <c r="I575" s="840">
        <f t="shared" si="257"/>
        <v>0</v>
      </c>
      <c r="J575" s="841">
        <v>10</v>
      </c>
      <c r="K575" s="840">
        <f t="shared" si="258"/>
        <v>22318180</v>
      </c>
      <c r="L575" s="842"/>
      <c r="M575" s="840">
        <f t="shared" si="259"/>
        <v>0</v>
      </c>
      <c r="N575" s="851">
        <f t="shared" si="255"/>
        <v>10</v>
      </c>
      <c r="O575" s="844">
        <f t="shared" si="255"/>
        <v>22318180</v>
      </c>
      <c r="P575" s="844">
        <f t="shared" si="249"/>
        <v>400000</v>
      </c>
      <c r="Q575" s="846"/>
      <c r="R575" s="19"/>
      <c r="S575" s="847">
        <f t="shared" si="227"/>
        <v>1331818</v>
      </c>
      <c r="T575" s="847">
        <f t="shared" si="228"/>
        <v>1931818</v>
      </c>
      <c r="U575" s="847">
        <f t="shared" si="229"/>
        <v>2231818</v>
      </c>
      <c r="V575" s="847">
        <f t="shared" si="230"/>
        <v>431818</v>
      </c>
      <c r="W575" s="856">
        <v>43598</v>
      </c>
      <c r="X575" s="844">
        <v>20000000</v>
      </c>
      <c r="Y575" s="856">
        <v>43601</v>
      </c>
      <c r="Z575" s="844">
        <v>2318180</v>
      </c>
      <c r="AA575" s="844"/>
      <c r="AB575" s="857"/>
      <c r="AC575" s="857"/>
      <c r="AD575" s="444"/>
      <c r="AE575" s="858">
        <f t="shared" ref="AE575:AE580" si="262">X575+Z575+AB575+AD575</f>
        <v>22318180</v>
      </c>
      <c r="AF575" s="1081">
        <f t="shared" si="232"/>
        <v>0</v>
      </c>
      <c r="AG575" s="444"/>
      <c r="AH575" s="444"/>
    </row>
    <row r="576" spans="1:34" ht="15" hidden="1" customHeight="1" x14ac:dyDescent="0.25">
      <c r="A576" s="848">
        <f t="shared" si="260"/>
        <v>3</v>
      </c>
      <c r="B576" s="833">
        <v>43606</v>
      </c>
      <c r="C576" s="862">
        <f t="shared" si="261"/>
        <v>569</v>
      </c>
      <c r="D576" s="864" t="s">
        <v>37</v>
      </c>
      <c r="E576" s="932" t="s">
        <v>31</v>
      </c>
      <c r="F576" s="850"/>
      <c r="G576" s="838">
        <f t="shared" si="256"/>
        <v>0</v>
      </c>
      <c r="H576" s="839"/>
      <c r="I576" s="840">
        <f t="shared" si="257"/>
        <v>0</v>
      </c>
      <c r="J576" s="841">
        <v>10</v>
      </c>
      <c r="K576" s="840">
        <f t="shared" si="258"/>
        <v>22318180</v>
      </c>
      <c r="L576" s="842"/>
      <c r="M576" s="840">
        <f t="shared" si="259"/>
        <v>0</v>
      </c>
      <c r="N576" s="851">
        <f t="shared" si="255"/>
        <v>10</v>
      </c>
      <c r="O576" s="844">
        <f t="shared" si="255"/>
        <v>22318180</v>
      </c>
      <c r="P576" s="844">
        <f t="shared" si="249"/>
        <v>400000</v>
      </c>
      <c r="Q576" s="846"/>
      <c r="R576" s="19"/>
      <c r="S576" s="847">
        <f t="shared" si="227"/>
        <v>1331818</v>
      </c>
      <c r="T576" s="847">
        <f t="shared" si="228"/>
        <v>1931818</v>
      </c>
      <c r="U576" s="847">
        <f t="shared" si="229"/>
        <v>2231818</v>
      </c>
      <c r="V576" s="847">
        <f t="shared" si="230"/>
        <v>431818</v>
      </c>
      <c r="W576" s="856">
        <v>43601</v>
      </c>
      <c r="X576" s="844">
        <v>17905000</v>
      </c>
      <c r="Y576" s="856">
        <v>43602</v>
      </c>
      <c r="Z576" s="844">
        <v>4413180</v>
      </c>
      <c r="AA576" s="856"/>
      <c r="AB576" s="857">
        <v>0</v>
      </c>
      <c r="AC576" s="857"/>
      <c r="AD576" s="444"/>
      <c r="AE576" s="858">
        <f t="shared" si="262"/>
        <v>22318180</v>
      </c>
      <c r="AF576" s="1081">
        <f t="shared" si="232"/>
        <v>0</v>
      </c>
      <c r="AG576" s="444"/>
      <c r="AH576" s="444"/>
    </row>
    <row r="577" spans="1:34" ht="15" hidden="1" customHeight="1" x14ac:dyDescent="0.25">
      <c r="A577" s="930">
        <f t="shared" si="260"/>
        <v>4</v>
      </c>
      <c r="B577" s="833">
        <v>43606</v>
      </c>
      <c r="C577" s="862">
        <f t="shared" si="261"/>
        <v>570</v>
      </c>
      <c r="D577" s="961" t="s">
        <v>82</v>
      </c>
      <c r="E577" s="932" t="s">
        <v>31</v>
      </c>
      <c r="F577" s="934"/>
      <c r="G577" s="935">
        <f t="shared" si="256"/>
        <v>0</v>
      </c>
      <c r="H577" s="936"/>
      <c r="I577" s="937">
        <f t="shared" si="257"/>
        <v>0</v>
      </c>
      <c r="J577" s="938">
        <v>10</v>
      </c>
      <c r="K577" s="937">
        <f t="shared" si="258"/>
        <v>22318180</v>
      </c>
      <c r="L577" s="939"/>
      <c r="M577" s="937">
        <f t="shared" si="259"/>
        <v>0</v>
      </c>
      <c r="N577" s="940">
        <f t="shared" si="255"/>
        <v>10</v>
      </c>
      <c r="O577" s="844">
        <f t="shared" si="255"/>
        <v>22318180</v>
      </c>
      <c r="P577" s="941">
        <f t="shared" si="249"/>
        <v>400000</v>
      </c>
      <c r="Q577" s="942"/>
      <c r="R577" s="19"/>
      <c r="S577" s="943">
        <f t="shared" si="227"/>
        <v>1331818</v>
      </c>
      <c r="T577" s="943">
        <f t="shared" si="228"/>
        <v>1931818</v>
      </c>
      <c r="U577" s="943">
        <f t="shared" si="229"/>
        <v>2231818</v>
      </c>
      <c r="V577" s="943">
        <f t="shared" si="230"/>
        <v>431818</v>
      </c>
      <c r="W577" s="856">
        <v>43601</v>
      </c>
      <c r="X577" s="844">
        <v>22318180</v>
      </c>
      <c r="Y577" s="834"/>
      <c r="Z577" s="844"/>
      <c r="AA577" s="844"/>
      <c r="AB577" s="857"/>
      <c r="AC577" s="857"/>
      <c r="AD577" s="444"/>
      <c r="AE577" s="858">
        <f t="shared" si="262"/>
        <v>22318180</v>
      </c>
      <c r="AF577" s="1081">
        <f t="shared" si="232"/>
        <v>0</v>
      </c>
      <c r="AG577" s="444"/>
      <c r="AH577" s="444"/>
    </row>
    <row r="578" spans="1:34" ht="15" customHeight="1" x14ac:dyDescent="0.25">
      <c r="A578" s="848">
        <f t="shared" si="260"/>
        <v>5</v>
      </c>
      <c r="B578" s="833">
        <v>43606</v>
      </c>
      <c r="C578" s="862">
        <f t="shared" si="261"/>
        <v>571</v>
      </c>
      <c r="D578" s="835" t="s">
        <v>80</v>
      </c>
      <c r="E578" s="932" t="s">
        <v>31</v>
      </c>
      <c r="F578" s="850"/>
      <c r="G578" s="838">
        <f t="shared" si="256"/>
        <v>0</v>
      </c>
      <c r="H578" s="839"/>
      <c r="I578" s="840">
        <f t="shared" si="257"/>
        <v>0</v>
      </c>
      <c r="J578" s="841">
        <v>10</v>
      </c>
      <c r="K578" s="840">
        <f t="shared" si="258"/>
        <v>22318180</v>
      </c>
      <c r="L578" s="842"/>
      <c r="M578" s="840">
        <f t="shared" si="259"/>
        <v>0</v>
      </c>
      <c r="N578" s="851">
        <f t="shared" si="255"/>
        <v>10</v>
      </c>
      <c r="O578" s="844">
        <f t="shared" si="255"/>
        <v>22318180</v>
      </c>
      <c r="P578" s="844">
        <f t="shared" si="249"/>
        <v>400000</v>
      </c>
      <c r="Q578" s="846"/>
      <c r="R578" s="19"/>
      <c r="S578" s="847">
        <f t="shared" si="227"/>
        <v>1331818</v>
      </c>
      <c r="T578" s="847">
        <f t="shared" si="228"/>
        <v>1931818</v>
      </c>
      <c r="U578" s="847">
        <f t="shared" si="229"/>
        <v>2231818</v>
      </c>
      <c r="V578" s="847">
        <f t="shared" si="230"/>
        <v>431818</v>
      </c>
      <c r="W578" s="856">
        <v>43600</v>
      </c>
      <c r="X578" s="844">
        <v>15000000</v>
      </c>
      <c r="Y578" s="856">
        <v>43601</v>
      </c>
      <c r="Z578" s="844">
        <v>7320000</v>
      </c>
      <c r="AA578" s="844"/>
      <c r="AB578" s="857"/>
      <c r="AC578" s="857"/>
      <c r="AD578" s="444"/>
      <c r="AE578" s="858">
        <f t="shared" si="262"/>
        <v>22320000</v>
      </c>
      <c r="AF578" s="1081">
        <f t="shared" si="232"/>
        <v>-1820</v>
      </c>
      <c r="AG578" s="444"/>
      <c r="AH578" s="444"/>
    </row>
    <row r="579" spans="1:34" ht="15" customHeight="1" x14ac:dyDescent="0.25">
      <c r="A579" s="848">
        <f t="shared" si="260"/>
        <v>6</v>
      </c>
      <c r="B579" s="833">
        <v>43606</v>
      </c>
      <c r="C579" s="862">
        <f t="shared" si="261"/>
        <v>572</v>
      </c>
      <c r="D579" s="835" t="s">
        <v>44</v>
      </c>
      <c r="E579" s="836" t="s">
        <v>43</v>
      </c>
      <c r="F579" s="850"/>
      <c r="G579" s="838">
        <f t="shared" si="256"/>
        <v>0</v>
      </c>
      <c r="H579" s="839"/>
      <c r="I579" s="840">
        <f t="shared" si="257"/>
        <v>0</v>
      </c>
      <c r="J579" s="841">
        <v>10</v>
      </c>
      <c r="K579" s="840">
        <f t="shared" si="258"/>
        <v>22318180</v>
      </c>
      <c r="L579" s="842"/>
      <c r="M579" s="840">
        <f t="shared" si="259"/>
        <v>0</v>
      </c>
      <c r="N579" s="851">
        <f t="shared" si="255"/>
        <v>10</v>
      </c>
      <c r="O579" s="844">
        <f t="shared" si="255"/>
        <v>22318180</v>
      </c>
      <c r="P579" s="844">
        <f t="shared" si="249"/>
        <v>400000</v>
      </c>
      <c r="Q579" s="846"/>
      <c r="R579" s="19"/>
      <c r="S579" s="847">
        <f t="shared" si="227"/>
        <v>1331818</v>
      </c>
      <c r="T579" s="847">
        <f t="shared" si="228"/>
        <v>1931818</v>
      </c>
      <c r="U579" s="847">
        <f t="shared" si="229"/>
        <v>2231818</v>
      </c>
      <c r="V579" s="847">
        <f t="shared" si="230"/>
        <v>431818</v>
      </c>
      <c r="W579" s="856">
        <v>43601</v>
      </c>
      <c r="X579" s="844">
        <v>22218180</v>
      </c>
      <c r="Y579" s="834"/>
      <c r="Z579" s="844"/>
      <c r="AA579" s="844"/>
      <c r="AB579" s="857"/>
      <c r="AC579" s="857"/>
      <c r="AD579" s="444"/>
      <c r="AE579" s="858">
        <f t="shared" si="262"/>
        <v>22218180</v>
      </c>
      <c r="AF579" s="1081">
        <f t="shared" si="232"/>
        <v>100000</v>
      </c>
      <c r="AG579" s="445" t="s">
        <v>185</v>
      </c>
      <c r="AH579" s="444"/>
    </row>
    <row r="580" spans="1:34" ht="15" hidden="1" customHeight="1" thickBot="1" x14ac:dyDescent="0.3">
      <c r="A580" s="848">
        <f t="shared" si="260"/>
        <v>7</v>
      </c>
      <c r="B580" s="833">
        <v>43606</v>
      </c>
      <c r="C580" s="862">
        <f t="shared" si="261"/>
        <v>573</v>
      </c>
      <c r="D580" s="835" t="s">
        <v>42</v>
      </c>
      <c r="E580" s="836" t="s">
        <v>43</v>
      </c>
      <c r="F580" s="850"/>
      <c r="G580" s="838">
        <f t="shared" si="256"/>
        <v>0</v>
      </c>
      <c r="H580" s="839"/>
      <c r="I580" s="840">
        <f t="shared" si="257"/>
        <v>0</v>
      </c>
      <c r="J580" s="841">
        <v>10</v>
      </c>
      <c r="K580" s="840">
        <f t="shared" si="258"/>
        <v>22318180</v>
      </c>
      <c r="L580" s="842"/>
      <c r="M580" s="840">
        <f t="shared" si="259"/>
        <v>0</v>
      </c>
      <c r="N580" s="851">
        <f t="shared" si="255"/>
        <v>10</v>
      </c>
      <c r="O580" s="844">
        <f t="shared" si="255"/>
        <v>22318180</v>
      </c>
      <c r="P580" s="844">
        <f t="shared" si="249"/>
        <v>400000</v>
      </c>
      <c r="Q580" s="846"/>
      <c r="R580" s="19"/>
      <c r="S580" s="847">
        <f t="shared" si="227"/>
        <v>1331818</v>
      </c>
      <c r="T580" s="847">
        <f t="shared" si="228"/>
        <v>1931818</v>
      </c>
      <c r="U580" s="847">
        <f t="shared" si="229"/>
        <v>2231818</v>
      </c>
      <c r="V580" s="847">
        <f t="shared" si="230"/>
        <v>431818</v>
      </c>
      <c r="W580" s="856">
        <v>43605</v>
      </c>
      <c r="X580" s="844">
        <v>22318180</v>
      </c>
      <c r="Y580" s="834"/>
      <c r="Z580" s="844"/>
      <c r="AA580" s="844"/>
      <c r="AB580" s="857"/>
      <c r="AC580" s="857"/>
      <c r="AD580" s="444"/>
      <c r="AE580" s="858">
        <f t="shared" si="262"/>
        <v>22318180</v>
      </c>
      <c r="AF580" s="1081">
        <f t="shared" si="232"/>
        <v>0</v>
      </c>
      <c r="AG580" s="444"/>
      <c r="AH580" s="444"/>
    </row>
    <row r="581" spans="1:34" ht="15" hidden="1" customHeight="1" x14ac:dyDescent="0.25">
      <c r="A581" s="832">
        <v>1</v>
      </c>
      <c r="B581" s="833">
        <v>43612</v>
      </c>
      <c r="C581" s="862">
        <v>574</v>
      </c>
      <c r="D581" s="835" t="s">
        <v>39</v>
      </c>
      <c r="E581" s="836" t="s">
        <v>43</v>
      </c>
      <c r="F581" s="837"/>
      <c r="G581" s="838">
        <f t="shared" si="256"/>
        <v>0</v>
      </c>
      <c r="H581" s="839"/>
      <c r="I581" s="840">
        <f t="shared" si="257"/>
        <v>0</v>
      </c>
      <c r="J581" s="841">
        <v>5</v>
      </c>
      <c r="K581" s="840">
        <f t="shared" si="258"/>
        <v>11159090</v>
      </c>
      <c r="L581" s="842"/>
      <c r="M581" s="840">
        <f t="shared" si="259"/>
        <v>0</v>
      </c>
      <c r="N581" s="843">
        <f t="shared" si="255"/>
        <v>5</v>
      </c>
      <c r="O581" s="844">
        <f t="shared" si="255"/>
        <v>11159090</v>
      </c>
      <c r="P581" s="844">
        <f t="shared" si="249"/>
        <v>200000</v>
      </c>
      <c r="Q581" s="846"/>
      <c r="R581" s="19"/>
      <c r="S581" s="847">
        <f t="shared" si="227"/>
        <v>1331818</v>
      </c>
      <c r="T581" s="847">
        <f t="shared" si="228"/>
        <v>1931818</v>
      </c>
      <c r="U581" s="847">
        <f t="shared" si="229"/>
        <v>2231818</v>
      </c>
      <c r="V581" s="847">
        <f t="shared" si="230"/>
        <v>431818</v>
      </c>
      <c r="W581" s="856">
        <v>43598</v>
      </c>
      <c r="X581" s="844">
        <v>11159090</v>
      </c>
      <c r="Y581" s="856"/>
      <c r="Z581" s="844"/>
      <c r="AA581" s="844"/>
      <c r="AB581" s="857"/>
      <c r="AC581" s="857"/>
      <c r="AD581" s="444"/>
      <c r="AE581" s="858">
        <f>X581+Z581+AB581+AD581</f>
        <v>11159090</v>
      </c>
      <c r="AF581" s="1081">
        <f t="shared" si="232"/>
        <v>0</v>
      </c>
      <c r="AG581" s="444"/>
      <c r="AH581" s="444"/>
    </row>
    <row r="582" spans="1:34" ht="15" hidden="1" customHeight="1" x14ac:dyDescent="0.25">
      <c r="A582" s="848">
        <f>+A581+1</f>
        <v>2</v>
      </c>
      <c r="B582" s="833">
        <v>43612</v>
      </c>
      <c r="C582" s="862">
        <f>+C581+1</f>
        <v>575</v>
      </c>
      <c r="D582" s="835" t="s">
        <v>45</v>
      </c>
      <c r="E582" s="836" t="s">
        <v>43</v>
      </c>
      <c r="F582" s="837"/>
      <c r="G582" s="838">
        <f t="shared" si="256"/>
        <v>0</v>
      </c>
      <c r="H582" s="839"/>
      <c r="I582" s="840">
        <f t="shared" si="257"/>
        <v>0</v>
      </c>
      <c r="J582" s="841">
        <v>5</v>
      </c>
      <c r="K582" s="840">
        <f t="shared" si="258"/>
        <v>11159090</v>
      </c>
      <c r="L582" s="842"/>
      <c r="M582" s="840">
        <f t="shared" si="259"/>
        <v>0</v>
      </c>
      <c r="N582" s="851">
        <f t="shared" si="255"/>
        <v>5</v>
      </c>
      <c r="O582" s="844">
        <f t="shared" si="255"/>
        <v>11159090</v>
      </c>
      <c r="P582" s="844">
        <f t="shared" si="249"/>
        <v>200000</v>
      </c>
      <c r="Q582" s="846"/>
      <c r="R582" s="19"/>
      <c r="S582" s="847">
        <f t="shared" si="227"/>
        <v>1331818</v>
      </c>
      <c r="T582" s="847">
        <f t="shared" si="228"/>
        <v>1931818</v>
      </c>
      <c r="U582" s="847">
        <f t="shared" si="229"/>
        <v>2231818</v>
      </c>
      <c r="V582" s="847">
        <f t="shared" si="230"/>
        <v>431818</v>
      </c>
      <c r="W582" s="856">
        <v>43601</v>
      </c>
      <c r="X582" s="844">
        <v>11159090</v>
      </c>
      <c r="Y582" s="856"/>
      <c r="Z582" s="844"/>
      <c r="AA582" s="844"/>
      <c r="AB582" s="857"/>
      <c r="AC582" s="857"/>
      <c r="AD582" s="444"/>
      <c r="AE582" s="858">
        <f t="shared" ref="AE582:AE607" si="263">X582+Z582+AB582+AD582</f>
        <v>11159090</v>
      </c>
      <c r="AF582" s="1081">
        <f t="shared" si="232"/>
        <v>0</v>
      </c>
      <c r="AG582" s="444"/>
      <c r="AH582" s="444"/>
    </row>
    <row r="583" spans="1:34" ht="15" hidden="1" customHeight="1" x14ac:dyDescent="0.25">
      <c r="A583" s="848">
        <f>+A582+1</f>
        <v>3</v>
      </c>
      <c r="B583" s="833">
        <v>43612</v>
      </c>
      <c r="C583" s="862">
        <f t="shared" ref="C583:C588" si="264">+C582+1</f>
        <v>576</v>
      </c>
      <c r="D583" s="864" t="s">
        <v>59</v>
      </c>
      <c r="E583" s="836" t="s">
        <v>57</v>
      </c>
      <c r="F583" s="850"/>
      <c r="G583" s="838">
        <f t="shared" si="256"/>
        <v>0</v>
      </c>
      <c r="H583" s="839"/>
      <c r="I583" s="840">
        <f t="shared" si="257"/>
        <v>0</v>
      </c>
      <c r="J583" s="841">
        <v>5</v>
      </c>
      <c r="K583" s="840">
        <f t="shared" si="258"/>
        <v>11159090</v>
      </c>
      <c r="L583" s="842"/>
      <c r="M583" s="840">
        <f t="shared" si="259"/>
        <v>0</v>
      </c>
      <c r="N583" s="851">
        <f t="shared" si="255"/>
        <v>5</v>
      </c>
      <c r="O583" s="844">
        <f t="shared" si="255"/>
        <v>11159090</v>
      </c>
      <c r="P583" s="844">
        <f t="shared" si="249"/>
        <v>200000</v>
      </c>
      <c r="Q583" s="846"/>
      <c r="R583" s="19"/>
      <c r="S583" s="847">
        <f t="shared" ref="S583:S646" si="265">1331818</f>
        <v>1331818</v>
      </c>
      <c r="T583" s="847">
        <f t="shared" ref="T583:T646" si="266">1931818</f>
        <v>1931818</v>
      </c>
      <c r="U583" s="847">
        <f t="shared" ref="U583:U646" si="267">2231818</f>
        <v>2231818</v>
      </c>
      <c r="V583" s="847">
        <f t="shared" ref="V583:V646" si="268">431818</f>
        <v>431818</v>
      </c>
      <c r="W583" s="856">
        <v>43601</v>
      </c>
      <c r="X583" s="844">
        <v>11159090</v>
      </c>
      <c r="Y583" s="856"/>
      <c r="Z583" s="844"/>
      <c r="AA583" s="856"/>
      <c r="AB583" s="857">
        <v>0</v>
      </c>
      <c r="AC583" s="857"/>
      <c r="AD583" s="444"/>
      <c r="AE583" s="858">
        <f t="shared" si="263"/>
        <v>11159090</v>
      </c>
      <c r="AF583" s="1081">
        <f t="shared" ref="AF583:AF646" si="269">O583-AE583</f>
        <v>0</v>
      </c>
      <c r="AG583" s="444"/>
      <c r="AH583" s="444"/>
    </row>
    <row r="584" spans="1:34" ht="15" hidden="1" customHeight="1" x14ac:dyDescent="0.25">
      <c r="A584" s="930">
        <f t="shared" ref="A584:A592" si="270">+A583+1</f>
        <v>4</v>
      </c>
      <c r="B584" s="833">
        <v>43612</v>
      </c>
      <c r="C584" s="862">
        <f t="shared" si="264"/>
        <v>577</v>
      </c>
      <c r="D584" s="835" t="s">
        <v>58</v>
      </c>
      <c r="E584" s="836" t="s">
        <v>57</v>
      </c>
      <c r="F584" s="934"/>
      <c r="G584" s="935">
        <f t="shared" si="256"/>
        <v>0</v>
      </c>
      <c r="H584" s="936"/>
      <c r="I584" s="937">
        <f t="shared" si="257"/>
        <v>0</v>
      </c>
      <c r="J584" s="938">
        <v>5</v>
      </c>
      <c r="K584" s="937">
        <f t="shared" si="258"/>
        <v>11159090</v>
      </c>
      <c r="L584" s="939"/>
      <c r="M584" s="937">
        <f t="shared" si="259"/>
        <v>0</v>
      </c>
      <c r="N584" s="940">
        <f t="shared" si="255"/>
        <v>5</v>
      </c>
      <c r="O584" s="844">
        <f t="shared" si="255"/>
        <v>11159090</v>
      </c>
      <c r="P584" s="941">
        <f t="shared" si="249"/>
        <v>200000</v>
      </c>
      <c r="Q584" s="942"/>
      <c r="R584" s="19"/>
      <c r="S584" s="943">
        <f t="shared" si="265"/>
        <v>1331818</v>
      </c>
      <c r="T584" s="943">
        <f t="shared" si="266"/>
        <v>1931818</v>
      </c>
      <c r="U584" s="943">
        <f t="shared" si="267"/>
        <v>2231818</v>
      </c>
      <c r="V584" s="943">
        <f t="shared" si="268"/>
        <v>431818</v>
      </c>
      <c r="W584" s="856">
        <v>43601</v>
      </c>
      <c r="X584" s="844">
        <v>11159090</v>
      </c>
      <c r="Y584" s="834"/>
      <c r="Z584" s="844"/>
      <c r="AA584" s="844"/>
      <c r="AB584" s="857"/>
      <c r="AC584" s="857"/>
      <c r="AD584" s="444"/>
      <c r="AE584" s="858">
        <f t="shared" si="263"/>
        <v>11159090</v>
      </c>
      <c r="AF584" s="1081">
        <f t="shared" si="269"/>
        <v>0</v>
      </c>
      <c r="AG584" s="444"/>
      <c r="AH584" s="444"/>
    </row>
    <row r="585" spans="1:34" ht="15" hidden="1" customHeight="1" x14ac:dyDescent="0.25">
      <c r="A585" s="848">
        <f t="shared" si="270"/>
        <v>5</v>
      </c>
      <c r="B585" s="833">
        <v>43612</v>
      </c>
      <c r="C585" s="862">
        <f t="shared" si="264"/>
        <v>578</v>
      </c>
      <c r="D585" s="835" t="s">
        <v>56</v>
      </c>
      <c r="E585" s="836" t="s">
        <v>57</v>
      </c>
      <c r="F585" s="850"/>
      <c r="G585" s="838">
        <f t="shared" si="256"/>
        <v>0</v>
      </c>
      <c r="H585" s="839"/>
      <c r="I585" s="840">
        <f t="shared" si="257"/>
        <v>0</v>
      </c>
      <c r="J585" s="841">
        <v>10</v>
      </c>
      <c r="K585" s="840">
        <f t="shared" si="258"/>
        <v>22318180</v>
      </c>
      <c r="L585" s="842"/>
      <c r="M585" s="840">
        <f t="shared" si="259"/>
        <v>0</v>
      </c>
      <c r="N585" s="851">
        <f t="shared" si="255"/>
        <v>10</v>
      </c>
      <c r="O585" s="844">
        <f t="shared" si="255"/>
        <v>22318180</v>
      </c>
      <c r="P585" s="844">
        <f t="shared" si="249"/>
        <v>400000</v>
      </c>
      <c r="Q585" s="846"/>
      <c r="R585" s="19"/>
      <c r="S585" s="847">
        <f t="shared" si="265"/>
        <v>1331818</v>
      </c>
      <c r="T585" s="847">
        <f t="shared" si="266"/>
        <v>1931818</v>
      </c>
      <c r="U585" s="847">
        <f t="shared" si="267"/>
        <v>2231818</v>
      </c>
      <c r="V585" s="847">
        <f t="shared" si="268"/>
        <v>431818</v>
      </c>
      <c r="W585" s="856">
        <v>43601</v>
      </c>
      <c r="X585" s="844">
        <v>22287000</v>
      </c>
      <c r="Y585" s="856">
        <v>43602</v>
      </c>
      <c r="Z585" s="844">
        <v>31180</v>
      </c>
      <c r="AA585" s="844"/>
      <c r="AB585" s="857"/>
      <c r="AC585" s="857"/>
      <c r="AD585" s="444"/>
      <c r="AE585" s="858">
        <f t="shared" si="263"/>
        <v>22318180</v>
      </c>
      <c r="AF585" s="1081">
        <f t="shared" si="269"/>
        <v>0</v>
      </c>
      <c r="AG585" s="444"/>
      <c r="AH585" s="444"/>
    </row>
    <row r="586" spans="1:34" ht="15" hidden="1" customHeight="1" x14ac:dyDescent="0.25">
      <c r="A586" s="848">
        <f t="shared" si="270"/>
        <v>6</v>
      </c>
      <c r="B586" s="833">
        <v>43612</v>
      </c>
      <c r="C586" s="862">
        <f t="shared" si="264"/>
        <v>579</v>
      </c>
      <c r="D586" s="835" t="s">
        <v>38</v>
      </c>
      <c r="E586" s="836" t="s">
        <v>31</v>
      </c>
      <c r="F586" s="850"/>
      <c r="G586" s="838">
        <f t="shared" si="256"/>
        <v>0</v>
      </c>
      <c r="H586" s="839"/>
      <c r="I586" s="840">
        <f t="shared" si="257"/>
        <v>0</v>
      </c>
      <c r="J586" s="841">
        <v>5</v>
      </c>
      <c r="K586" s="840">
        <f t="shared" si="258"/>
        <v>11159090</v>
      </c>
      <c r="L586" s="842"/>
      <c r="M586" s="840">
        <f t="shared" si="259"/>
        <v>0</v>
      </c>
      <c r="N586" s="851">
        <f t="shared" si="255"/>
        <v>5</v>
      </c>
      <c r="O586" s="844">
        <f t="shared" si="255"/>
        <v>11159090</v>
      </c>
      <c r="P586" s="844">
        <f t="shared" si="249"/>
        <v>200000</v>
      </c>
      <c r="Q586" s="846"/>
      <c r="R586" s="19"/>
      <c r="S586" s="847">
        <f t="shared" si="265"/>
        <v>1331818</v>
      </c>
      <c r="T586" s="847">
        <f t="shared" si="266"/>
        <v>1931818</v>
      </c>
      <c r="U586" s="847">
        <f t="shared" si="267"/>
        <v>2231818</v>
      </c>
      <c r="V586" s="847">
        <f t="shared" si="268"/>
        <v>431818</v>
      </c>
      <c r="W586" s="856">
        <v>43605</v>
      </c>
      <c r="X586" s="844">
        <v>11159090</v>
      </c>
      <c r="Y586" s="834"/>
      <c r="Z586" s="844"/>
      <c r="AA586" s="844"/>
      <c r="AB586" s="857"/>
      <c r="AC586" s="857"/>
      <c r="AD586" s="444"/>
      <c r="AE586" s="858">
        <f t="shared" si="263"/>
        <v>11159090</v>
      </c>
      <c r="AF586" s="1081">
        <f t="shared" si="269"/>
        <v>0</v>
      </c>
      <c r="AG586" s="444"/>
      <c r="AH586" s="444"/>
    </row>
    <row r="587" spans="1:34" ht="15" hidden="1" customHeight="1" x14ac:dyDescent="0.25">
      <c r="A587" s="848">
        <f t="shared" si="270"/>
        <v>7</v>
      </c>
      <c r="B587" s="833">
        <v>43612</v>
      </c>
      <c r="C587" s="862">
        <f t="shared" si="264"/>
        <v>580</v>
      </c>
      <c r="D587" s="835" t="s">
        <v>39</v>
      </c>
      <c r="E587" s="836" t="s">
        <v>31</v>
      </c>
      <c r="F587" s="850"/>
      <c r="G587" s="838">
        <f t="shared" si="256"/>
        <v>0</v>
      </c>
      <c r="H587" s="839"/>
      <c r="I587" s="840">
        <f t="shared" si="257"/>
        <v>0</v>
      </c>
      <c r="J587" s="841">
        <v>5</v>
      </c>
      <c r="K587" s="840">
        <f t="shared" si="258"/>
        <v>11159090</v>
      </c>
      <c r="L587" s="842"/>
      <c r="M587" s="840">
        <f t="shared" si="259"/>
        <v>0</v>
      </c>
      <c r="N587" s="851">
        <f t="shared" si="255"/>
        <v>5</v>
      </c>
      <c r="O587" s="844">
        <f t="shared" si="255"/>
        <v>11159090</v>
      </c>
      <c r="P587" s="844">
        <f t="shared" si="249"/>
        <v>200000</v>
      </c>
      <c r="Q587" s="846"/>
      <c r="R587" s="19"/>
      <c r="S587" s="847">
        <f t="shared" si="265"/>
        <v>1331818</v>
      </c>
      <c r="T587" s="847">
        <f t="shared" si="266"/>
        <v>1931818</v>
      </c>
      <c r="U587" s="847">
        <f t="shared" si="267"/>
        <v>2231818</v>
      </c>
      <c r="V587" s="847">
        <f t="shared" si="268"/>
        <v>431818</v>
      </c>
      <c r="W587" s="856">
        <v>43602</v>
      </c>
      <c r="X587" s="844">
        <v>11159090</v>
      </c>
      <c r="Y587" s="834"/>
      <c r="Z587" s="844"/>
      <c r="AA587" s="844"/>
      <c r="AB587" s="857"/>
      <c r="AC587" s="857"/>
      <c r="AD587" s="444"/>
      <c r="AE587" s="858">
        <f t="shared" si="263"/>
        <v>11159090</v>
      </c>
      <c r="AF587" s="1081">
        <f t="shared" si="269"/>
        <v>0</v>
      </c>
      <c r="AG587" s="444"/>
      <c r="AH587" s="444"/>
    </row>
    <row r="588" spans="1:34" ht="15" hidden="1" customHeight="1" x14ac:dyDescent="0.25">
      <c r="A588" s="848">
        <f t="shared" si="270"/>
        <v>8</v>
      </c>
      <c r="B588" s="833">
        <v>43612</v>
      </c>
      <c r="C588" s="862">
        <f t="shared" si="264"/>
        <v>581</v>
      </c>
      <c r="D588" s="835" t="s">
        <v>40</v>
      </c>
      <c r="E588" s="836" t="s">
        <v>31</v>
      </c>
      <c r="F588" s="850"/>
      <c r="G588" s="838">
        <f t="shared" si="256"/>
        <v>0</v>
      </c>
      <c r="H588" s="839"/>
      <c r="I588" s="840">
        <f t="shared" si="257"/>
        <v>0</v>
      </c>
      <c r="J588" s="841">
        <v>5</v>
      </c>
      <c r="K588" s="840">
        <f t="shared" si="258"/>
        <v>11159090</v>
      </c>
      <c r="L588" s="842"/>
      <c r="M588" s="840">
        <f t="shared" si="259"/>
        <v>0</v>
      </c>
      <c r="N588" s="851">
        <f t="shared" ref="N588:O603" si="271">+L588+J588+H588+F588</f>
        <v>5</v>
      </c>
      <c r="O588" s="844">
        <f t="shared" si="271"/>
        <v>11159090</v>
      </c>
      <c r="P588" s="844">
        <f t="shared" si="249"/>
        <v>200000</v>
      </c>
      <c r="Q588" s="846"/>
      <c r="R588" s="19"/>
      <c r="S588" s="847">
        <f t="shared" si="265"/>
        <v>1331818</v>
      </c>
      <c r="T588" s="847">
        <f t="shared" si="266"/>
        <v>1931818</v>
      </c>
      <c r="U588" s="847">
        <f t="shared" si="267"/>
        <v>2231818</v>
      </c>
      <c r="V588" s="847">
        <f t="shared" si="268"/>
        <v>431818</v>
      </c>
      <c r="W588" s="856">
        <v>43602</v>
      </c>
      <c r="X588" s="844">
        <v>10000000</v>
      </c>
      <c r="Y588" s="856">
        <v>43630</v>
      </c>
      <c r="Z588" s="844">
        <v>1159090</v>
      </c>
      <c r="AA588" s="844"/>
      <c r="AB588" s="857"/>
      <c r="AC588" s="857"/>
      <c r="AD588" s="444"/>
      <c r="AE588" s="858">
        <f t="shared" si="263"/>
        <v>11159090</v>
      </c>
      <c r="AF588" s="1081">
        <f t="shared" si="269"/>
        <v>0</v>
      </c>
      <c r="AG588" s="445"/>
      <c r="AH588" s="444"/>
    </row>
    <row r="589" spans="1:34" ht="15" hidden="1" customHeight="1" x14ac:dyDescent="0.25">
      <c r="A589" s="848">
        <f t="shared" si="270"/>
        <v>9</v>
      </c>
      <c r="B589" s="833">
        <v>43612</v>
      </c>
      <c r="C589" s="862">
        <f>+C588+1</f>
        <v>582</v>
      </c>
      <c r="D589" s="835" t="s">
        <v>217</v>
      </c>
      <c r="E589" s="836" t="s">
        <v>31</v>
      </c>
      <c r="F589" s="850"/>
      <c r="G589" s="838">
        <f t="shared" si="256"/>
        <v>0</v>
      </c>
      <c r="H589" s="839"/>
      <c r="I589" s="840">
        <f t="shared" si="257"/>
        <v>0</v>
      </c>
      <c r="J589" s="841">
        <v>5</v>
      </c>
      <c r="K589" s="840">
        <f t="shared" si="258"/>
        <v>11159090</v>
      </c>
      <c r="L589" s="842"/>
      <c r="M589" s="840">
        <f t="shared" si="259"/>
        <v>0</v>
      </c>
      <c r="N589" s="851">
        <f t="shared" si="271"/>
        <v>5</v>
      </c>
      <c r="O589" s="844">
        <f t="shared" si="271"/>
        <v>11159090</v>
      </c>
      <c r="P589" s="844">
        <f t="shared" si="249"/>
        <v>200000</v>
      </c>
      <c r="Q589" s="846"/>
      <c r="R589" s="19"/>
      <c r="S589" s="847">
        <f t="shared" si="265"/>
        <v>1331818</v>
      </c>
      <c r="T589" s="847">
        <f t="shared" si="266"/>
        <v>1931818</v>
      </c>
      <c r="U589" s="847">
        <f t="shared" si="267"/>
        <v>2231818</v>
      </c>
      <c r="V589" s="847">
        <f t="shared" si="268"/>
        <v>431818</v>
      </c>
      <c r="W589" s="856">
        <v>43616</v>
      </c>
      <c r="X589" s="844">
        <v>11159090</v>
      </c>
      <c r="Y589" s="834"/>
      <c r="Z589" s="844"/>
      <c r="AA589" s="844"/>
      <c r="AB589" s="857"/>
      <c r="AC589" s="857"/>
      <c r="AD589" s="444"/>
      <c r="AE589" s="858">
        <f t="shared" si="263"/>
        <v>11159090</v>
      </c>
      <c r="AF589" s="1081">
        <f t="shared" si="269"/>
        <v>0</v>
      </c>
      <c r="AG589" s="444"/>
      <c r="AH589" s="444"/>
    </row>
    <row r="590" spans="1:34" ht="15" hidden="1" customHeight="1" x14ac:dyDescent="0.25">
      <c r="A590" s="848">
        <f t="shared" si="270"/>
        <v>10</v>
      </c>
      <c r="B590" s="833">
        <v>43612</v>
      </c>
      <c r="C590" s="862">
        <f>+C589+1</f>
        <v>583</v>
      </c>
      <c r="D590" s="835" t="s">
        <v>172</v>
      </c>
      <c r="E590" s="836" t="s">
        <v>31</v>
      </c>
      <c r="F590" s="850"/>
      <c r="G590" s="838">
        <f t="shared" si="256"/>
        <v>0</v>
      </c>
      <c r="H590" s="839"/>
      <c r="I590" s="840">
        <f t="shared" si="257"/>
        <v>0</v>
      </c>
      <c r="J590" s="841">
        <v>5</v>
      </c>
      <c r="K590" s="840">
        <f t="shared" si="258"/>
        <v>11159090</v>
      </c>
      <c r="L590" s="842"/>
      <c r="M590" s="840">
        <f t="shared" si="259"/>
        <v>0</v>
      </c>
      <c r="N590" s="851">
        <f t="shared" si="271"/>
        <v>5</v>
      </c>
      <c r="O590" s="844">
        <f t="shared" si="271"/>
        <v>11159090</v>
      </c>
      <c r="P590" s="844">
        <f t="shared" si="249"/>
        <v>200000</v>
      </c>
      <c r="Q590" s="846"/>
      <c r="R590" s="19"/>
      <c r="S590" s="847">
        <f t="shared" si="265"/>
        <v>1331818</v>
      </c>
      <c r="T590" s="847">
        <f t="shared" si="266"/>
        <v>1931818</v>
      </c>
      <c r="U590" s="847">
        <f t="shared" si="267"/>
        <v>2231818</v>
      </c>
      <c r="V590" s="847">
        <f t="shared" si="268"/>
        <v>431818</v>
      </c>
      <c r="W590" s="856">
        <v>43629</v>
      </c>
      <c r="X590" s="844">
        <v>11159090</v>
      </c>
      <c r="Y590" s="834"/>
      <c r="Z590" s="844"/>
      <c r="AA590" s="844"/>
      <c r="AB590" s="857"/>
      <c r="AC590" s="857"/>
      <c r="AD590" s="444"/>
      <c r="AE590" s="858">
        <f t="shared" si="263"/>
        <v>11159090</v>
      </c>
      <c r="AF590" s="1081">
        <f t="shared" si="269"/>
        <v>0</v>
      </c>
      <c r="AG590" s="445"/>
      <c r="AH590" s="444"/>
    </row>
    <row r="591" spans="1:34" ht="15" hidden="1" customHeight="1" x14ac:dyDescent="0.25">
      <c r="A591" s="848">
        <f t="shared" si="270"/>
        <v>11</v>
      </c>
      <c r="B591" s="833">
        <v>43612</v>
      </c>
      <c r="C591" s="862">
        <f>+C590+1</f>
        <v>584</v>
      </c>
      <c r="D591" s="835" t="s">
        <v>35</v>
      </c>
      <c r="E591" s="836" t="s">
        <v>31</v>
      </c>
      <c r="F591" s="850"/>
      <c r="G591" s="838">
        <f t="shared" si="256"/>
        <v>0</v>
      </c>
      <c r="H591" s="839"/>
      <c r="I591" s="840">
        <f t="shared" si="257"/>
        <v>0</v>
      </c>
      <c r="J591" s="841">
        <v>5</v>
      </c>
      <c r="K591" s="840">
        <f t="shared" si="258"/>
        <v>11159090</v>
      </c>
      <c r="L591" s="842"/>
      <c r="M591" s="840">
        <f t="shared" si="259"/>
        <v>0</v>
      </c>
      <c r="N591" s="851">
        <f t="shared" si="271"/>
        <v>5</v>
      </c>
      <c r="O591" s="844">
        <f t="shared" si="271"/>
        <v>11159090</v>
      </c>
      <c r="P591" s="844">
        <f t="shared" si="249"/>
        <v>200000</v>
      </c>
      <c r="Q591" s="846"/>
      <c r="R591" s="19"/>
      <c r="S591" s="847">
        <f t="shared" si="265"/>
        <v>1331818</v>
      </c>
      <c r="T591" s="847">
        <f t="shared" si="266"/>
        <v>1931818</v>
      </c>
      <c r="U591" s="847">
        <f t="shared" si="267"/>
        <v>2231818</v>
      </c>
      <c r="V591" s="847">
        <f t="shared" si="268"/>
        <v>431818</v>
      </c>
      <c r="W591" s="856">
        <v>43605</v>
      </c>
      <c r="X591" s="844">
        <v>11159090</v>
      </c>
      <c r="Y591" s="834"/>
      <c r="Z591" s="844"/>
      <c r="AA591" s="844"/>
      <c r="AB591" s="857"/>
      <c r="AC591" s="857"/>
      <c r="AD591" s="444"/>
      <c r="AE591" s="858">
        <f t="shared" si="263"/>
        <v>11159090</v>
      </c>
      <c r="AF591" s="1081">
        <f t="shared" si="269"/>
        <v>0</v>
      </c>
      <c r="AG591" s="444"/>
      <c r="AH591" s="444"/>
    </row>
    <row r="592" spans="1:34" ht="15" hidden="1" customHeight="1" x14ac:dyDescent="0.25">
      <c r="A592" s="848">
        <f t="shared" si="270"/>
        <v>12</v>
      </c>
      <c r="B592" s="833">
        <v>43612</v>
      </c>
      <c r="C592" s="862">
        <f>+C591+1</f>
        <v>585</v>
      </c>
      <c r="D592" s="835" t="s">
        <v>79</v>
      </c>
      <c r="E592" s="836" t="s">
        <v>31</v>
      </c>
      <c r="F592" s="850"/>
      <c r="G592" s="838">
        <f t="shared" si="256"/>
        <v>0</v>
      </c>
      <c r="H592" s="839"/>
      <c r="I592" s="840">
        <f t="shared" si="257"/>
        <v>0</v>
      </c>
      <c r="J592" s="841">
        <v>10</v>
      </c>
      <c r="K592" s="840">
        <f t="shared" si="258"/>
        <v>22318180</v>
      </c>
      <c r="L592" s="842"/>
      <c r="M592" s="840">
        <f t="shared" si="259"/>
        <v>0</v>
      </c>
      <c r="N592" s="851">
        <f t="shared" si="271"/>
        <v>10</v>
      </c>
      <c r="O592" s="844">
        <f t="shared" si="271"/>
        <v>22318180</v>
      </c>
      <c r="P592" s="844">
        <f t="shared" si="249"/>
        <v>400000</v>
      </c>
      <c r="Q592" s="846"/>
      <c r="R592" s="19"/>
      <c r="S592" s="847">
        <f t="shared" si="265"/>
        <v>1331818</v>
      </c>
      <c r="T592" s="847">
        <f t="shared" si="266"/>
        <v>1931818</v>
      </c>
      <c r="U592" s="847">
        <f t="shared" si="267"/>
        <v>2231818</v>
      </c>
      <c r="V592" s="847">
        <f t="shared" si="268"/>
        <v>431818</v>
      </c>
      <c r="W592" s="856">
        <v>43602</v>
      </c>
      <c r="X592" s="844">
        <v>22318180</v>
      </c>
      <c r="Y592" s="834"/>
      <c r="Z592" s="844"/>
      <c r="AA592" s="844"/>
      <c r="AB592" s="857"/>
      <c r="AC592" s="857"/>
      <c r="AD592" s="444"/>
      <c r="AE592" s="858">
        <f t="shared" si="263"/>
        <v>22318180</v>
      </c>
      <c r="AF592" s="1081">
        <f t="shared" si="269"/>
        <v>0</v>
      </c>
      <c r="AG592" s="444"/>
      <c r="AH592" s="444"/>
    </row>
    <row r="593" spans="1:34" ht="15" hidden="1" customHeight="1" x14ac:dyDescent="0.25">
      <c r="A593" s="848">
        <f>+A592+1</f>
        <v>13</v>
      </c>
      <c r="B593" s="833">
        <v>43612</v>
      </c>
      <c r="C593" s="862">
        <f>+C592+1</f>
        <v>586</v>
      </c>
      <c r="D593" s="835" t="s">
        <v>93</v>
      </c>
      <c r="E593" s="836" t="s">
        <v>31</v>
      </c>
      <c r="F593" s="850"/>
      <c r="G593" s="838">
        <f t="shared" si="256"/>
        <v>0</v>
      </c>
      <c r="H593" s="839"/>
      <c r="I593" s="840">
        <f t="shared" si="257"/>
        <v>0</v>
      </c>
      <c r="J593" s="841">
        <v>10</v>
      </c>
      <c r="K593" s="840">
        <f t="shared" si="258"/>
        <v>22318180</v>
      </c>
      <c r="L593" s="842"/>
      <c r="M593" s="840">
        <f t="shared" si="259"/>
        <v>0</v>
      </c>
      <c r="N593" s="851">
        <f t="shared" si="271"/>
        <v>10</v>
      </c>
      <c r="O593" s="844">
        <f t="shared" si="271"/>
        <v>22318180</v>
      </c>
      <c r="P593" s="844">
        <f t="shared" si="249"/>
        <v>400000</v>
      </c>
      <c r="Q593" s="846"/>
      <c r="R593" s="19"/>
      <c r="S593" s="847">
        <f t="shared" si="265"/>
        <v>1331818</v>
      </c>
      <c r="T593" s="847">
        <f t="shared" si="266"/>
        <v>1931818</v>
      </c>
      <c r="U593" s="847">
        <f t="shared" si="267"/>
        <v>2231818</v>
      </c>
      <c r="V593" s="847">
        <f t="shared" si="268"/>
        <v>431818</v>
      </c>
      <c r="W593" s="856">
        <v>43605</v>
      </c>
      <c r="X593" s="844">
        <v>22318180</v>
      </c>
      <c r="Y593" s="834"/>
      <c r="Z593" s="844"/>
      <c r="AA593" s="844"/>
      <c r="AB593" s="857"/>
      <c r="AC593" s="857"/>
      <c r="AD593" s="444"/>
      <c r="AE593" s="858">
        <f t="shared" si="263"/>
        <v>22318180</v>
      </c>
      <c r="AF593" s="1081">
        <f t="shared" si="269"/>
        <v>0</v>
      </c>
      <c r="AG593" s="444"/>
      <c r="AH593" s="444"/>
    </row>
    <row r="594" spans="1:34" ht="15" customHeight="1" x14ac:dyDescent="0.25">
      <c r="A594" s="848">
        <f t="shared" ref="A594:A607" si="272">+A593+1</f>
        <v>14</v>
      </c>
      <c r="B594" s="833">
        <v>43612</v>
      </c>
      <c r="C594" s="862">
        <f t="shared" ref="C594:C607" si="273">+C593+1</f>
        <v>587</v>
      </c>
      <c r="D594" s="835" t="s">
        <v>51</v>
      </c>
      <c r="E594" s="836" t="s">
        <v>43</v>
      </c>
      <c r="F594" s="850"/>
      <c r="G594" s="838">
        <f t="shared" si="256"/>
        <v>0</v>
      </c>
      <c r="H594" s="839"/>
      <c r="I594" s="840">
        <f t="shared" si="257"/>
        <v>0</v>
      </c>
      <c r="J594" s="841">
        <v>10</v>
      </c>
      <c r="K594" s="840">
        <f t="shared" si="258"/>
        <v>22318180</v>
      </c>
      <c r="L594" s="842"/>
      <c r="M594" s="840">
        <f t="shared" si="259"/>
        <v>0</v>
      </c>
      <c r="N594" s="851">
        <f t="shared" si="271"/>
        <v>10</v>
      </c>
      <c r="O594" s="844">
        <f t="shared" si="271"/>
        <v>22318180</v>
      </c>
      <c r="P594" s="844">
        <f t="shared" si="249"/>
        <v>400000</v>
      </c>
      <c r="Q594" s="846"/>
      <c r="R594" s="19"/>
      <c r="S594" s="847">
        <f t="shared" si="265"/>
        <v>1331818</v>
      </c>
      <c r="T594" s="847">
        <f t="shared" si="266"/>
        <v>1931818</v>
      </c>
      <c r="U594" s="847">
        <f t="shared" si="267"/>
        <v>2231818</v>
      </c>
      <c r="V594" s="847">
        <f t="shared" si="268"/>
        <v>431818</v>
      </c>
      <c r="W594" s="1077" t="s">
        <v>257</v>
      </c>
      <c r="X594" s="844">
        <v>13000000</v>
      </c>
      <c r="Y594" s="834"/>
      <c r="Z594" s="844"/>
      <c r="AA594" s="844"/>
      <c r="AB594" s="857"/>
      <c r="AC594" s="857"/>
      <c r="AD594" s="444"/>
      <c r="AE594" s="858">
        <f t="shared" si="263"/>
        <v>13000000</v>
      </c>
      <c r="AF594" s="1081">
        <f t="shared" si="269"/>
        <v>9318180</v>
      </c>
      <c r="AG594" s="445" t="s">
        <v>185</v>
      </c>
      <c r="AH594" s="444"/>
    </row>
    <row r="595" spans="1:34" ht="15" hidden="1" customHeight="1" x14ac:dyDescent="0.25">
      <c r="A595" s="848">
        <f t="shared" si="272"/>
        <v>15</v>
      </c>
      <c r="B595" s="833">
        <v>43612</v>
      </c>
      <c r="C595" s="862">
        <f t="shared" si="273"/>
        <v>588</v>
      </c>
      <c r="D595" s="835" t="s">
        <v>76</v>
      </c>
      <c r="E595" s="836" t="s">
        <v>57</v>
      </c>
      <c r="F595" s="850"/>
      <c r="G595" s="838">
        <f t="shared" si="256"/>
        <v>0</v>
      </c>
      <c r="H595" s="839"/>
      <c r="I595" s="840">
        <f t="shared" si="257"/>
        <v>0</v>
      </c>
      <c r="J595" s="841">
        <v>5</v>
      </c>
      <c r="K595" s="840">
        <f t="shared" si="258"/>
        <v>11159090</v>
      </c>
      <c r="L595" s="842"/>
      <c r="M595" s="840">
        <f t="shared" si="259"/>
        <v>0</v>
      </c>
      <c r="N595" s="851">
        <f t="shared" si="271"/>
        <v>5</v>
      </c>
      <c r="O595" s="844">
        <f t="shared" si="271"/>
        <v>11159090</v>
      </c>
      <c r="P595" s="844">
        <f t="shared" si="249"/>
        <v>200000</v>
      </c>
      <c r="Q595" s="846"/>
      <c r="R595" s="19"/>
      <c r="S595" s="847">
        <f t="shared" si="265"/>
        <v>1331818</v>
      </c>
      <c r="T595" s="847">
        <f t="shared" si="266"/>
        <v>1931818</v>
      </c>
      <c r="U595" s="847">
        <f t="shared" si="267"/>
        <v>2231818</v>
      </c>
      <c r="V595" s="847">
        <f t="shared" si="268"/>
        <v>431818</v>
      </c>
      <c r="W595" s="856">
        <v>43602</v>
      </c>
      <c r="X595" s="844">
        <v>11159090</v>
      </c>
      <c r="Y595" s="834"/>
      <c r="Z595" s="844"/>
      <c r="AA595" s="844"/>
      <c r="AB595" s="857"/>
      <c r="AC595" s="857"/>
      <c r="AD595" s="444"/>
      <c r="AE595" s="858">
        <f t="shared" si="263"/>
        <v>11159090</v>
      </c>
      <c r="AF595" s="1081">
        <f t="shared" si="269"/>
        <v>0</v>
      </c>
      <c r="AG595" s="444"/>
      <c r="AH595" s="444"/>
    </row>
    <row r="596" spans="1:34" ht="15" hidden="1" customHeight="1" x14ac:dyDescent="0.25">
      <c r="A596" s="848">
        <f t="shared" si="272"/>
        <v>16</v>
      </c>
      <c r="B596" s="833">
        <v>43612</v>
      </c>
      <c r="C596" s="862">
        <f t="shared" si="273"/>
        <v>589</v>
      </c>
      <c r="D596" s="835" t="s">
        <v>77</v>
      </c>
      <c r="E596" s="836" t="s">
        <v>57</v>
      </c>
      <c r="F596" s="850"/>
      <c r="G596" s="838">
        <f t="shared" si="256"/>
        <v>0</v>
      </c>
      <c r="H596" s="839"/>
      <c r="I596" s="840">
        <f t="shared" si="257"/>
        <v>0</v>
      </c>
      <c r="J596" s="841">
        <v>5</v>
      </c>
      <c r="K596" s="840">
        <f t="shared" si="258"/>
        <v>11159090</v>
      </c>
      <c r="L596" s="842"/>
      <c r="M596" s="840">
        <f t="shared" si="259"/>
        <v>0</v>
      </c>
      <c r="N596" s="851">
        <f t="shared" si="271"/>
        <v>5</v>
      </c>
      <c r="O596" s="844">
        <f t="shared" si="271"/>
        <v>11159090</v>
      </c>
      <c r="P596" s="844">
        <f t="shared" si="249"/>
        <v>200000</v>
      </c>
      <c r="Q596" s="846"/>
      <c r="R596" s="19"/>
      <c r="S596" s="847">
        <f t="shared" si="265"/>
        <v>1331818</v>
      </c>
      <c r="T596" s="847">
        <f t="shared" si="266"/>
        <v>1931818</v>
      </c>
      <c r="U596" s="847">
        <f t="shared" si="267"/>
        <v>2231818</v>
      </c>
      <c r="V596" s="847">
        <f t="shared" si="268"/>
        <v>431818</v>
      </c>
      <c r="W596" s="856">
        <v>43601</v>
      </c>
      <c r="X596" s="844">
        <v>11159090</v>
      </c>
      <c r="Y596" s="834"/>
      <c r="Z596" s="844"/>
      <c r="AA596" s="844"/>
      <c r="AB596" s="857"/>
      <c r="AC596" s="857"/>
      <c r="AD596" s="444"/>
      <c r="AE596" s="858">
        <f t="shared" si="263"/>
        <v>11159090</v>
      </c>
      <c r="AF596" s="1081">
        <f t="shared" si="269"/>
        <v>0</v>
      </c>
      <c r="AG596" s="444"/>
      <c r="AH596" s="444"/>
    </row>
    <row r="597" spans="1:34" ht="15" customHeight="1" x14ac:dyDescent="0.25">
      <c r="A597" s="848">
        <f t="shared" si="272"/>
        <v>17</v>
      </c>
      <c r="B597" s="833">
        <v>43612</v>
      </c>
      <c r="C597" s="862">
        <f t="shared" si="273"/>
        <v>590</v>
      </c>
      <c r="D597" s="835" t="s">
        <v>70</v>
      </c>
      <c r="E597" s="836" t="s">
        <v>57</v>
      </c>
      <c r="F597" s="850"/>
      <c r="G597" s="838">
        <f t="shared" si="256"/>
        <v>0</v>
      </c>
      <c r="H597" s="839"/>
      <c r="I597" s="840">
        <f t="shared" si="257"/>
        <v>0</v>
      </c>
      <c r="J597" s="841">
        <v>5</v>
      </c>
      <c r="K597" s="840">
        <f t="shared" si="258"/>
        <v>11159090</v>
      </c>
      <c r="L597" s="842"/>
      <c r="M597" s="840">
        <f t="shared" si="259"/>
        <v>0</v>
      </c>
      <c r="N597" s="851">
        <f t="shared" si="271"/>
        <v>5</v>
      </c>
      <c r="O597" s="844">
        <f t="shared" si="271"/>
        <v>11159090</v>
      </c>
      <c r="P597" s="844">
        <f t="shared" si="249"/>
        <v>200000</v>
      </c>
      <c r="Q597" s="846"/>
      <c r="R597" s="19"/>
      <c r="S597" s="847">
        <f t="shared" si="265"/>
        <v>1331818</v>
      </c>
      <c r="T597" s="847">
        <f t="shared" si="266"/>
        <v>1931818</v>
      </c>
      <c r="U597" s="847">
        <f t="shared" si="267"/>
        <v>2231818</v>
      </c>
      <c r="V597" s="847">
        <f t="shared" si="268"/>
        <v>431818</v>
      </c>
      <c r="W597" s="856">
        <v>43602</v>
      </c>
      <c r="X597" s="844">
        <v>4160000</v>
      </c>
      <c r="Y597" s="856">
        <v>43613</v>
      </c>
      <c r="Z597" s="844">
        <v>7000000</v>
      </c>
      <c r="AA597" s="844"/>
      <c r="AB597" s="857"/>
      <c r="AC597" s="857"/>
      <c r="AD597" s="444"/>
      <c r="AE597" s="858">
        <f t="shared" si="263"/>
        <v>11160000</v>
      </c>
      <c r="AF597" s="1081">
        <f t="shared" si="269"/>
        <v>-910</v>
      </c>
      <c r="AG597" s="444"/>
      <c r="AH597" s="444"/>
    </row>
    <row r="598" spans="1:34" ht="15" hidden="1" customHeight="1" x14ac:dyDescent="0.25">
      <c r="A598" s="848">
        <f t="shared" si="272"/>
        <v>18</v>
      </c>
      <c r="B598" s="833">
        <v>43612</v>
      </c>
      <c r="C598" s="862">
        <f t="shared" si="273"/>
        <v>591</v>
      </c>
      <c r="D598" s="835" t="s">
        <v>71</v>
      </c>
      <c r="E598" s="836" t="s">
        <v>57</v>
      </c>
      <c r="F598" s="850"/>
      <c r="G598" s="838">
        <f t="shared" si="256"/>
        <v>0</v>
      </c>
      <c r="H598" s="839"/>
      <c r="I598" s="840">
        <f t="shared" si="257"/>
        <v>0</v>
      </c>
      <c r="J598" s="841">
        <v>5</v>
      </c>
      <c r="K598" s="840">
        <f t="shared" si="258"/>
        <v>11159090</v>
      </c>
      <c r="L598" s="842"/>
      <c r="M598" s="840">
        <f t="shared" si="259"/>
        <v>0</v>
      </c>
      <c r="N598" s="851">
        <f t="shared" si="271"/>
        <v>5</v>
      </c>
      <c r="O598" s="844">
        <f t="shared" si="271"/>
        <v>11159090</v>
      </c>
      <c r="P598" s="844">
        <f t="shared" si="249"/>
        <v>200000</v>
      </c>
      <c r="Q598" s="846"/>
      <c r="R598" s="19"/>
      <c r="S598" s="847">
        <f t="shared" si="265"/>
        <v>1331818</v>
      </c>
      <c r="T598" s="847">
        <f t="shared" si="266"/>
        <v>1931818</v>
      </c>
      <c r="U598" s="847">
        <f t="shared" si="267"/>
        <v>2231818</v>
      </c>
      <c r="V598" s="847">
        <f t="shared" si="268"/>
        <v>431818</v>
      </c>
      <c r="W598" s="856">
        <v>43602</v>
      </c>
      <c r="X598" s="844">
        <v>11159090</v>
      </c>
      <c r="Y598" s="834"/>
      <c r="Z598" s="844"/>
      <c r="AA598" s="844"/>
      <c r="AB598" s="857"/>
      <c r="AC598" s="857"/>
      <c r="AD598" s="444"/>
      <c r="AE598" s="858">
        <f t="shared" si="263"/>
        <v>11159090</v>
      </c>
      <c r="AF598" s="1081">
        <f t="shared" si="269"/>
        <v>0</v>
      </c>
      <c r="AG598" s="444"/>
      <c r="AH598" s="444"/>
    </row>
    <row r="599" spans="1:34" ht="15" hidden="1" customHeight="1" x14ac:dyDescent="0.25">
      <c r="A599" s="848">
        <f t="shared" si="272"/>
        <v>19</v>
      </c>
      <c r="B599" s="833">
        <v>43612</v>
      </c>
      <c r="C599" s="862">
        <f t="shared" si="273"/>
        <v>592</v>
      </c>
      <c r="D599" s="835" t="s">
        <v>68</v>
      </c>
      <c r="E599" s="836" t="s">
        <v>57</v>
      </c>
      <c r="F599" s="850"/>
      <c r="G599" s="838">
        <f t="shared" si="256"/>
        <v>0</v>
      </c>
      <c r="H599" s="839"/>
      <c r="I599" s="840">
        <f t="shared" si="257"/>
        <v>0</v>
      </c>
      <c r="J599" s="841">
        <v>4</v>
      </c>
      <c r="K599" s="840">
        <f t="shared" si="258"/>
        <v>8927272</v>
      </c>
      <c r="L599" s="842"/>
      <c r="M599" s="840">
        <f t="shared" si="259"/>
        <v>0</v>
      </c>
      <c r="N599" s="851">
        <f t="shared" si="271"/>
        <v>4</v>
      </c>
      <c r="O599" s="844">
        <f t="shared" si="271"/>
        <v>8927272</v>
      </c>
      <c r="P599" s="844">
        <f t="shared" si="249"/>
        <v>160000</v>
      </c>
      <c r="Q599" s="846"/>
      <c r="R599" s="19"/>
      <c r="S599" s="847">
        <f t="shared" si="265"/>
        <v>1331818</v>
      </c>
      <c r="T599" s="847">
        <f t="shared" si="266"/>
        <v>1931818</v>
      </c>
      <c r="U599" s="847">
        <f t="shared" si="267"/>
        <v>2231818</v>
      </c>
      <c r="V599" s="847">
        <f t="shared" si="268"/>
        <v>431818</v>
      </c>
      <c r="W599" s="856">
        <v>43605</v>
      </c>
      <c r="X599" s="844">
        <v>8927272</v>
      </c>
      <c r="Y599" s="834"/>
      <c r="Z599" s="844"/>
      <c r="AA599" s="844"/>
      <c r="AB599" s="857"/>
      <c r="AC599" s="857"/>
      <c r="AD599" s="444"/>
      <c r="AE599" s="858">
        <f t="shared" si="263"/>
        <v>8927272</v>
      </c>
      <c r="AF599" s="1081">
        <f t="shared" si="269"/>
        <v>0</v>
      </c>
      <c r="AG599" s="444"/>
      <c r="AH599" s="444"/>
    </row>
    <row r="600" spans="1:34" ht="15" hidden="1" customHeight="1" x14ac:dyDescent="0.25">
      <c r="A600" s="848">
        <f t="shared" si="272"/>
        <v>20</v>
      </c>
      <c r="B600" s="833">
        <v>43612</v>
      </c>
      <c r="C600" s="862">
        <f t="shared" si="273"/>
        <v>593</v>
      </c>
      <c r="D600" s="835" t="s">
        <v>39</v>
      </c>
      <c r="E600" s="836" t="s">
        <v>57</v>
      </c>
      <c r="F600" s="850"/>
      <c r="G600" s="838">
        <f t="shared" si="256"/>
        <v>0</v>
      </c>
      <c r="H600" s="839"/>
      <c r="I600" s="840">
        <f t="shared" si="257"/>
        <v>0</v>
      </c>
      <c r="J600" s="841">
        <v>6</v>
      </c>
      <c r="K600" s="840">
        <f t="shared" si="258"/>
        <v>13390908</v>
      </c>
      <c r="L600" s="842"/>
      <c r="M600" s="840">
        <f t="shared" si="259"/>
        <v>0</v>
      </c>
      <c r="N600" s="851">
        <f t="shared" si="271"/>
        <v>6</v>
      </c>
      <c r="O600" s="844">
        <f t="shared" si="271"/>
        <v>13390908</v>
      </c>
      <c r="P600" s="844">
        <f t="shared" si="249"/>
        <v>240000</v>
      </c>
      <c r="Q600" s="846"/>
      <c r="R600" s="19"/>
      <c r="S600" s="847">
        <f t="shared" si="265"/>
        <v>1331818</v>
      </c>
      <c r="T600" s="847">
        <f t="shared" si="266"/>
        <v>1931818</v>
      </c>
      <c r="U600" s="847">
        <f t="shared" si="267"/>
        <v>2231818</v>
      </c>
      <c r="V600" s="847">
        <f t="shared" si="268"/>
        <v>431818</v>
      </c>
      <c r="W600" s="856">
        <v>43605</v>
      </c>
      <c r="X600" s="844">
        <v>13390908</v>
      </c>
      <c r="Y600" s="834"/>
      <c r="Z600" s="844"/>
      <c r="AA600" s="844"/>
      <c r="AB600" s="857"/>
      <c r="AC600" s="857"/>
      <c r="AD600" s="444"/>
      <c r="AE600" s="858">
        <f t="shared" si="263"/>
        <v>13390908</v>
      </c>
      <c r="AF600" s="1081">
        <f t="shared" si="269"/>
        <v>0</v>
      </c>
      <c r="AG600" s="444"/>
      <c r="AH600" s="444"/>
    </row>
    <row r="601" spans="1:34" ht="15" hidden="1" customHeight="1" x14ac:dyDescent="0.25">
      <c r="A601" s="848">
        <f t="shared" si="272"/>
        <v>21</v>
      </c>
      <c r="B601" s="833">
        <v>43612</v>
      </c>
      <c r="C601" s="862">
        <f t="shared" si="273"/>
        <v>594</v>
      </c>
      <c r="D601" s="835" t="s">
        <v>72</v>
      </c>
      <c r="E601" s="836" t="s">
        <v>57</v>
      </c>
      <c r="F601" s="850"/>
      <c r="G601" s="838">
        <f t="shared" si="256"/>
        <v>0</v>
      </c>
      <c r="H601" s="839"/>
      <c r="I601" s="840">
        <f t="shared" si="257"/>
        <v>0</v>
      </c>
      <c r="J601" s="841">
        <v>5</v>
      </c>
      <c r="K601" s="840">
        <f t="shared" si="258"/>
        <v>11159090</v>
      </c>
      <c r="L601" s="842"/>
      <c r="M601" s="840">
        <f t="shared" si="259"/>
        <v>0</v>
      </c>
      <c r="N601" s="851">
        <f t="shared" si="271"/>
        <v>5</v>
      </c>
      <c r="O601" s="844">
        <f t="shared" si="271"/>
        <v>11159090</v>
      </c>
      <c r="P601" s="844">
        <f t="shared" si="249"/>
        <v>200000</v>
      </c>
      <c r="Q601" s="846"/>
      <c r="R601" s="19"/>
      <c r="S601" s="847">
        <f t="shared" si="265"/>
        <v>1331818</v>
      </c>
      <c r="T601" s="847">
        <f t="shared" si="266"/>
        <v>1931818</v>
      </c>
      <c r="U601" s="847">
        <f t="shared" si="267"/>
        <v>2231818</v>
      </c>
      <c r="V601" s="847">
        <f t="shared" si="268"/>
        <v>431818</v>
      </c>
      <c r="W601" s="856">
        <v>43601</v>
      </c>
      <c r="X601" s="844">
        <v>6000000</v>
      </c>
      <c r="Y601" s="856">
        <v>43607</v>
      </c>
      <c r="Z601" s="844">
        <v>5159090</v>
      </c>
      <c r="AA601" s="844"/>
      <c r="AB601" s="857"/>
      <c r="AC601" s="857"/>
      <c r="AD601" s="444"/>
      <c r="AE601" s="858">
        <f t="shared" si="263"/>
        <v>11159090</v>
      </c>
      <c r="AF601" s="1081">
        <f t="shared" si="269"/>
        <v>0</v>
      </c>
      <c r="AG601" s="444"/>
      <c r="AH601" s="444"/>
    </row>
    <row r="602" spans="1:34" ht="15" hidden="1" customHeight="1" x14ac:dyDescent="0.25">
      <c r="A602" s="848">
        <f t="shared" si="272"/>
        <v>22</v>
      </c>
      <c r="B602" s="833">
        <v>43612</v>
      </c>
      <c r="C602" s="862">
        <f t="shared" si="273"/>
        <v>595</v>
      </c>
      <c r="D602" s="835" t="s">
        <v>95</v>
      </c>
      <c r="E602" s="836" t="s">
        <v>57</v>
      </c>
      <c r="F602" s="850"/>
      <c r="G602" s="838">
        <f t="shared" si="256"/>
        <v>0</v>
      </c>
      <c r="H602" s="839"/>
      <c r="I602" s="840">
        <f t="shared" si="257"/>
        <v>0</v>
      </c>
      <c r="J602" s="841">
        <v>5</v>
      </c>
      <c r="K602" s="840">
        <f t="shared" si="258"/>
        <v>11159090</v>
      </c>
      <c r="L602" s="842"/>
      <c r="M602" s="840">
        <f t="shared" si="259"/>
        <v>0</v>
      </c>
      <c r="N602" s="851">
        <f t="shared" si="271"/>
        <v>5</v>
      </c>
      <c r="O602" s="844">
        <f t="shared" si="271"/>
        <v>11159090</v>
      </c>
      <c r="P602" s="844">
        <f t="shared" si="249"/>
        <v>200000</v>
      </c>
      <c r="Q602" s="846"/>
      <c r="R602" s="19"/>
      <c r="S602" s="847">
        <f t="shared" si="265"/>
        <v>1331818</v>
      </c>
      <c r="T602" s="847">
        <f t="shared" si="266"/>
        <v>1931818</v>
      </c>
      <c r="U602" s="847">
        <f t="shared" si="267"/>
        <v>2231818</v>
      </c>
      <c r="V602" s="847">
        <f t="shared" si="268"/>
        <v>431818</v>
      </c>
      <c r="W602" s="856">
        <v>43602</v>
      </c>
      <c r="X602" s="844">
        <v>11159090</v>
      </c>
      <c r="Y602" s="834"/>
      <c r="Z602" s="844"/>
      <c r="AA602" s="844"/>
      <c r="AB602" s="857"/>
      <c r="AC602" s="857"/>
      <c r="AD602" s="444"/>
      <c r="AE602" s="858">
        <f t="shared" si="263"/>
        <v>11159090</v>
      </c>
      <c r="AF602" s="1081">
        <f t="shared" si="269"/>
        <v>0</v>
      </c>
      <c r="AG602" s="444"/>
      <c r="AH602" s="444"/>
    </row>
    <row r="603" spans="1:34" ht="15" hidden="1" customHeight="1" x14ac:dyDescent="0.25">
      <c r="A603" s="848">
        <f t="shared" si="272"/>
        <v>23</v>
      </c>
      <c r="B603" s="833">
        <v>43612</v>
      </c>
      <c r="C603" s="862">
        <f t="shared" si="273"/>
        <v>596</v>
      </c>
      <c r="D603" s="835" t="s">
        <v>73</v>
      </c>
      <c r="E603" s="836" t="s">
        <v>57</v>
      </c>
      <c r="F603" s="850"/>
      <c r="G603" s="838">
        <f t="shared" si="256"/>
        <v>0</v>
      </c>
      <c r="H603" s="839"/>
      <c r="I603" s="840">
        <f t="shared" si="257"/>
        <v>0</v>
      </c>
      <c r="J603" s="841">
        <v>5</v>
      </c>
      <c r="K603" s="840">
        <f t="shared" si="258"/>
        <v>11159090</v>
      </c>
      <c r="L603" s="842"/>
      <c r="M603" s="840">
        <f t="shared" si="259"/>
        <v>0</v>
      </c>
      <c r="N603" s="851">
        <f t="shared" si="271"/>
        <v>5</v>
      </c>
      <c r="O603" s="844">
        <f t="shared" si="271"/>
        <v>11159090</v>
      </c>
      <c r="P603" s="844">
        <f t="shared" si="249"/>
        <v>200000</v>
      </c>
      <c r="Q603" s="846"/>
      <c r="R603" s="19"/>
      <c r="S603" s="847">
        <f t="shared" si="265"/>
        <v>1331818</v>
      </c>
      <c r="T603" s="847">
        <f t="shared" si="266"/>
        <v>1931818</v>
      </c>
      <c r="U603" s="847">
        <f t="shared" si="267"/>
        <v>2231818</v>
      </c>
      <c r="V603" s="847">
        <f t="shared" si="268"/>
        <v>431818</v>
      </c>
      <c r="W603" s="856">
        <v>43605</v>
      </c>
      <c r="X603" s="844">
        <v>11159090</v>
      </c>
      <c r="Y603" s="834"/>
      <c r="Z603" s="844"/>
      <c r="AA603" s="844"/>
      <c r="AB603" s="857"/>
      <c r="AC603" s="857"/>
      <c r="AD603" s="444"/>
      <c r="AE603" s="858">
        <f t="shared" si="263"/>
        <v>11159090</v>
      </c>
      <c r="AF603" s="1081">
        <f t="shared" si="269"/>
        <v>0</v>
      </c>
      <c r="AG603" s="444"/>
      <c r="AH603" s="444"/>
    </row>
    <row r="604" spans="1:34" ht="15" hidden="1" customHeight="1" x14ac:dyDescent="0.25">
      <c r="A604" s="848">
        <f t="shared" si="272"/>
        <v>24</v>
      </c>
      <c r="B604" s="833">
        <v>43612</v>
      </c>
      <c r="C604" s="862">
        <f t="shared" si="273"/>
        <v>597</v>
      </c>
      <c r="D604" s="835" t="s">
        <v>69</v>
      </c>
      <c r="E604" s="836" t="s">
        <v>57</v>
      </c>
      <c r="F604" s="850"/>
      <c r="G604" s="838">
        <f t="shared" si="256"/>
        <v>0</v>
      </c>
      <c r="H604" s="839"/>
      <c r="I604" s="840">
        <f t="shared" si="257"/>
        <v>0</v>
      </c>
      <c r="J604" s="841">
        <v>5</v>
      </c>
      <c r="K604" s="840">
        <f t="shared" si="258"/>
        <v>11159090</v>
      </c>
      <c r="L604" s="842"/>
      <c r="M604" s="840">
        <f t="shared" si="259"/>
        <v>0</v>
      </c>
      <c r="N604" s="851">
        <f t="shared" ref="N604:O619" si="274">+L604+J604+H604+F604</f>
        <v>5</v>
      </c>
      <c r="O604" s="844">
        <f t="shared" si="274"/>
        <v>11159090</v>
      </c>
      <c r="P604" s="844">
        <f t="shared" si="249"/>
        <v>200000</v>
      </c>
      <c r="Q604" s="846"/>
      <c r="R604" s="19"/>
      <c r="S604" s="847">
        <f t="shared" si="265"/>
        <v>1331818</v>
      </c>
      <c r="T604" s="847">
        <f t="shared" si="266"/>
        <v>1931818</v>
      </c>
      <c r="U604" s="847">
        <f t="shared" si="267"/>
        <v>2231818</v>
      </c>
      <c r="V604" s="847">
        <f t="shared" si="268"/>
        <v>431818</v>
      </c>
      <c r="W604" s="856">
        <v>43605</v>
      </c>
      <c r="X604" s="844">
        <v>11159090</v>
      </c>
      <c r="Y604" s="834"/>
      <c r="Z604" s="844"/>
      <c r="AA604" s="844"/>
      <c r="AB604" s="857"/>
      <c r="AC604" s="857"/>
      <c r="AD604" s="444"/>
      <c r="AE604" s="858">
        <f t="shared" si="263"/>
        <v>11159090</v>
      </c>
      <c r="AF604" s="1081">
        <f t="shared" si="269"/>
        <v>0</v>
      </c>
      <c r="AG604" s="444"/>
      <c r="AH604" s="444"/>
    </row>
    <row r="605" spans="1:34" ht="15" customHeight="1" x14ac:dyDescent="0.25">
      <c r="A605" s="848">
        <f t="shared" si="272"/>
        <v>25</v>
      </c>
      <c r="B605" s="833">
        <v>43612</v>
      </c>
      <c r="C605" s="862">
        <f t="shared" si="273"/>
        <v>598</v>
      </c>
      <c r="D605" s="835" t="s">
        <v>100</v>
      </c>
      <c r="E605" s="836" t="s">
        <v>88</v>
      </c>
      <c r="F605" s="850"/>
      <c r="G605" s="838">
        <f t="shared" si="256"/>
        <v>0</v>
      </c>
      <c r="H605" s="839"/>
      <c r="I605" s="840">
        <f t="shared" si="257"/>
        <v>0</v>
      </c>
      <c r="J605" s="841">
        <v>5</v>
      </c>
      <c r="K605" s="840">
        <f t="shared" si="258"/>
        <v>11159090</v>
      </c>
      <c r="L605" s="842"/>
      <c r="M605" s="840">
        <f t="shared" si="259"/>
        <v>0</v>
      </c>
      <c r="N605" s="851">
        <f t="shared" si="274"/>
        <v>5</v>
      </c>
      <c r="O605" s="844">
        <f t="shared" si="274"/>
        <v>11159090</v>
      </c>
      <c r="P605" s="844">
        <f t="shared" si="249"/>
        <v>200000</v>
      </c>
      <c r="Q605" s="846"/>
      <c r="R605" s="19"/>
      <c r="S605" s="847">
        <f t="shared" si="265"/>
        <v>1331818</v>
      </c>
      <c r="T605" s="847">
        <f t="shared" si="266"/>
        <v>1931818</v>
      </c>
      <c r="U605" s="847">
        <f t="shared" si="267"/>
        <v>2231818</v>
      </c>
      <c r="V605" s="847">
        <f t="shared" si="268"/>
        <v>431818</v>
      </c>
      <c r="W605" s="856">
        <v>43602</v>
      </c>
      <c r="X605" s="844">
        <v>11019090</v>
      </c>
      <c r="Y605" s="834"/>
      <c r="Z605" s="844"/>
      <c r="AA605" s="844"/>
      <c r="AB605" s="857"/>
      <c r="AC605" s="857"/>
      <c r="AD605" s="444"/>
      <c r="AE605" s="858">
        <f t="shared" si="263"/>
        <v>11019090</v>
      </c>
      <c r="AF605" s="1081">
        <f t="shared" si="269"/>
        <v>140000</v>
      </c>
      <c r="AG605" s="445" t="s">
        <v>185</v>
      </c>
      <c r="AH605" s="444"/>
    </row>
    <row r="606" spans="1:34" ht="15" hidden="1" customHeight="1" x14ac:dyDescent="0.25">
      <c r="A606" s="848">
        <f t="shared" si="272"/>
        <v>26</v>
      </c>
      <c r="B606" s="833">
        <v>43612</v>
      </c>
      <c r="C606" s="862">
        <f t="shared" si="273"/>
        <v>599</v>
      </c>
      <c r="D606" s="835" t="s">
        <v>102</v>
      </c>
      <c r="E606" s="836" t="s">
        <v>88</v>
      </c>
      <c r="F606" s="850"/>
      <c r="G606" s="838">
        <f t="shared" si="256"/>
        <v>0</v>
      </c>
      <c r="H606" s="839"/>
      <c r="I606" s="840">
        <f t="shared" si="257"/>
        <v>0</v>
      </c>
      <c r="J606" s="841">
        <v>5</v>
      </c>
      <c r="K606" s="840">
        <f t="shared" si="258"/>
        <v>11159090</v>
      </c>
      <c r="L606" s="842"/>
      <c r="M606" s="840">
        <f t="shared" si="259"/>
        <v>0</v>
      </c>
      <c r="N606" s="851">
        <f t="shared" si="274"/>
        <v>5</v>
      </c>
      <c r="O606" s="844">
        <f t="shared" si="274"/>
        <v>11159090</v>
      </c>
      <c r="P606" s="844">
        <f t="shared" si="249"/>
        <v>200000</v>
      </c>
      <c r="Q606" s="846"/>
      <c r="R606" s="19"/>
      <c r="S606" s="847">
        <f t="shared" si="265"/>
        <v>1331818</v>
      </c>
      <c r="T606" s="847">
        <f t="shared" si="266"/>
        <v>1931818</v>
      </c>
      <c r="U606" s="847">
        <f t="shared" si="267"/>
        <v>2231818</v>
      </c>
      <c r="V606" s="847">
        <f t="shared" si="268"/>
        <v>431818</v>
      </c>
      <c r="W606" s="856">
        <v>43602</v>
      </c>
      <c r="X606" s="844">
        <v>11159090</v>
      </c>
      <c r="Y606" s="834"/>
      <c r="Z606" s="844"/>
      <c r="AA606" s="844"/>
      <c r="AB606" s="857"/>
      <c r="AC606" s="857"/>
      <c r="AD606" s="444"/>
      <c r="AE606" s="858">
        <f t="shared" si="263"/>
        <v>11159090</v>
      </c>
      <c r="AF606" s="1081">
        <f t="shared" si="269"/>
        <v>0</v>
      </c>
      <c r="AG606" s="444"/>
      <c r="AH606" s="444"/>
    </row>
    <row r="607" spans="1:34" ht="15" hidden="1" customHeight="1" thickBot="1" x14ac:dyDescent="0.3">
      <c r="A607" s="848">
        <f t="shared" si="272"/>
        <v>27</v>
      </c>
      <c r="B607" s="833">
        <v>43612</v>
      </c>
      <c r="C607" s="862">
        <f t="shared" si="273"/>
        <v>600</v>
      </c>
      <c r="D607" s="835" t="s">
        <v>87</v>
      </c>
      <c r="E607" s="836" t="s">
        <v>88</v>
      </c>
      <c r="F607" s="850"/>
      <c r="G607" s="838">
        <f t="shared" si="256"/>
        <v>0</v>
      </c>
      <c r="H607" s="839"/>
      <c r="I607" s="840">
        <f t="shared" si="257"/>
        <v>0</v>
      </c>
      <c r="J607" s="841">
        <v>10</v>
      </c>
      <c r="K607" s="840">
        <f t="shared" si="258"/>
        <v>22318180</v>
      </c>
      <c r="L607" s="842"/>
      <c r="M607" s="840">
        <f t="shared" si="259"/>
        <v>0</v>
      </c>
      <c r="N607" s="851">
        <f t="shared" si="274"/>
        <v>10</v>
      </c>
      <c r="O607" s="844">
        <f t="shared" si="274"/>
        <v>22318180</v>
      </c>
      <c r="P607" s="844">
        <f t="shared" si="249"/>
        <v>400000</v>
      </c>
      <c r="Q607" s="846"/>
      <c r="R607" s="19"/>
      <c r="S607" s="847">
        <f t="shared" si="265"/>
        <v>1331818</v>
      </c>
      <c r="T607" s="847">
        <f t="shared" si="266"/>
        <v>1931818</v>
      </c>
      <c r="U607" s="847">
        <f t="shared" si="267"/>
        <v>2231818</v>
      </c>
      <c r="V607" s="847">
        <f t="shared" si="268"/>
        <v>431818</v>
      </c>
      <c r="W607" s="856">
        <v>43602</v>
      </c>
      <c r="X607" s="844">
        <v>22318180</v>
      </c>
      <c r="Y607" s="834"/>
      <c r="Z607" s="844"/>
      <c r="AA607" s="844"/>
      <c r="AB607" s="857"/>
      <c r="AC607" s="857"/>
      <c r="AD607" s="444"/>
      <c r="AE607" s="858">
        <f t="shared" si="263"/>
        <v>22318180</v>
      </c>
      <c r="AF607" s="1081">
        <f t="shared" si="269"/>
        <v>0</v>
      </c>
      <c r="AG607" s="444"/>
      <c r="AH607" s="444"/>
    </row>
    <row r="608" spans="1:34" ht="15" hidden="1" customHeight="1" x14ac:dyDescent="0.25">
      <c r="A608" s="832">
        <v>1</v>
      </c>
      <c r="B608" s="833">
        <v>43613</v>
      </c>
      <c r="C608" s="862">
        <v>601</v>
      </c>
      <c r="D608" s="835" t="s">
        <v>81</v>
      </c>
      <c r="E608" s="836" t="s">
        <v>31</v>
      </c>
      <c r="F608" s="837"/>
      <c r="G608" s="838">
        <f t="shared" si="256"/>
        <v>0</v>
      </c>
      <c r="H608" s="839">
        <v>1</v>
      </c>
      <c r="I608" s="840">
        <f t="shared" si="257"/>
        <v>1931818</v>
      </c>
      <c r="J608" s="841">
        <v>4</v>
      </c>
      <c r="K608" s="840">
        <f t="shared" si="258"/>
        <v>8927272</v>
      </c>
      <c r="L608" s="842"/>
      <c r="M608" s="840">
        <f t="shared" si="259"/>
        <v>0</v>
      </c>
      <c r="N608" s="843">
        <f t="shared" si="274"/>
        <v>5</v>
      </c>
      <c r="O608" s="844">
        <f t="shared" si="274"/>
        <v>10859090</v>
      </c>
      <c r="P608" s="844">
        <f t="shared" si="249"/>
        <v>200000</v>
      </c>
      <c r="Q608" s="846"/>
      <c r="R608" s="19"/>
      <c r="S608" s="847">
        <f t="shared" si="265"/>
        <v>1331818</v>
      </c>
      <c r="T608" s="847">
        <f t="shared" si="266"/>
        <v>1931818</v>
      </c>
      <c r="U608" s="847">
        <f t="shared" si="267"/>
        <v>2231818</v>
      </c>
      <c r="V608" s="847">
        <f t="shared" si="268"/>
        <v>431818</v>
      </c>
      <c r="W608" s="856">
        <v>43605</v>
      </c>
      <c r="X608" s="844">
        <v>10859090</v>
      </c>
      <c r="Y608" s="856"/>
      <c r="Z608" s="844"/>
      <c r="AA608" s="844"/>
      <c r="AB608" s="857"/>
      <c r="AC608" s="857"/>
      <c r="AD608" s="444"/>
      <c r="AE608" s="858">
        <f>X608+Z608+AB608+AD608</f>
        <v>10859090</v>
      </c>
      <c r="AF608" s="1081">
        <f t="shared" si="269"/>
        <v>0</v>
      </c>
      <c r="AG608" s="444"/>
      <c r="AH608" s="444"/>
    </row>
    <row r="609" spans="1:34" ht="15" hidden="1" customHeight="1" x14ac:dyDescent="0.25">
      <c r="A609" s="848">
        <f>+A608+1</f>
        <v>2</v>
      </c>
      <c r="B609" s="833">
        <v>43613</v>
      </c>
      <c r="C609" s="862">
        <f>+C608+1</f>
        <v>602</v>
      </c>
      <c r="D609" s="835" t="s">
        <v>34</v>
      </c>
      <c r="E609" s="836" t="s">
        <v>31</v>
      </c>
      <c r="F609" s="837"/>
      <c r="G609" s="838">
        <f t="shared" si="256"/>
        <v>0</v>
      </c>
      <c r="H609" s="839">
        <v>1</v>
      </c>
      <c r="I609" s="840">
        <f t="shared" si="257"/>
        <v>1931818</v>
      </c>
      <c r="J609" s="841">
        <v>4</v>
      </c>
      <c r="K609" s="840">
        <f t="shared" si="258"/>
        <v>8927272</v>
      </c>
      <c r="L609" s="842"/>
      <c r="M609" s="840">
        <f t="shared" si="259"/>
        <v>0</v>
      </c>
      <c r="N609" s="851">
        <f t="shared" si="274"/>
        <v>5</v>
      </c>
      <c r="O609" s="844">
        <f t="shared" si="274"/>
        <v>10859090</v>
      </c>
      <c r="P609" s="844">
        <f t="shared" si="249"/>
        <v>200000</v>
      </c>
      <c r="Q609" s="846"/>
      <c r="R609" s="19"/>
      <c r="S609" s="847">
        <f t="shared" si="265"/>
        <v>1331818</v>
      </c>
      <c r="T609" s="847">
        <f t="shared" si="266"/>
        <v>1931818</v>
      </c>
      <c r="U609" s="847">
        <f t="shared" si="267"/>
        <v>2231818</v>
      </c>
      <c r="V609" s="847">
        <f t="shared" si="268"/>
        <v>431818</v>
      </c>
      <c r="W609" s="856">
        <v>43605</v>
      </c>
      <c r="X609" s="844">
        <v>10859090</v>
      </c>
      <c r="Y609" s="856"/>
      <c r="Z609" s="844"/>
      <c r="AA609" s="844"/>
      <c r="AB609" s="857"/>
      <c r="AC609" s="857"/>
      <c r="AD609" s="444"/>
      <c r="AE609" s="858">
        <f t="shared" ref="AE609:AE626" si="275">X609+Z609+AB609+AD609</f>
        <v>10859090</v>
      </c>
      <c r="AF609" s="1081">
        <f t="shared" si="269"/>
        <v>0</v>
      </c>
      <c r="AG609" s="444"/>
      <c r="AH609" s="444"/>
    </row>
    <row r="610" spans="1:34" ht="15" hidden="1" customHeight="1" x14ac:dyDescent="0.25">
      <c r="A610" s="848">
        <f>+A609+1</f>
        <v>3</v>
      </c>
      <c r="B610" s="833">
        <v>43613</v>
      </c>
      <c r="C610" s="862">
        <f t="shared" ref="C610:C615" si="276">+C609+1</f>
        <v>603</v>
      </c>
      <c r="D610" s="864" t="s">
        <v>30</v>
      </c>
      <c r="E610" s="836" t="s">
        <v>31</v>
      </c>
      <c r="F610" s="850"/>
      <c r="G610" s="838">
        <f t="shared" si="256"/>
        <v>0</v>
      </c>
      <c r="H610" s="839">
        <v>2</v>
      </c>
      <c r="I610" s="840">
        <f t="shared" si="257"/>
        <v>3863636</v>
      </c>
      <c r="J610" s="841">
        <v>3</v>
      </c>
      <c r="K610" s="840">
        <f t="shared" si="258"/>
        <v>6695454</v>
      </c>
      <c r="L610" s="842"/>
      <c r="M610" s="840">
        <f t="shared" si="259"/>
        <v>0</v>
      </c>
      <c r="N610" s="851">
        <f t="shared" si="274"/>
        <v>5</v>
      </c>
      <c r="O610" s="844">
        <f t="shared" si="274"/>
        <v>10559090</v>
      </c>
      <c r="P610" s="844">
        <f t="shared" si="249"/>
        <v>200000</v>
      </c>
      <c r="Q610" s="846"/>
      <c r="R610" s="19"/>
      <c r="S610" s="847">
        <f t="shared" si="265"/>
        <v>1331818</v>
      </c>
      <c r="T610" s="847">
        <f t="shared" si="266"/>
        <v>1931818</v>
      </c>
      <c r="U610" s="847">
        <f t="shared" si="267"/>
        <v>2231818</v>
      </c>
      <c r="V610" s="847">
        <f t="shared" si="268"/>
        <v>431818</v>
      </c>
      <c r="W610" s="856">
        <v>43605</v>
      </c>
      <c r="X610" s="844">
        <v>10559090</v>
      </c>
      <c r="Y610" s="856"/>
      <c r="Z610" s="844"/>
      <c r="AA610" s="856"/>
      <c r="AB610" s="857">
        <v>0</v>
      </c>
      <c r="AC610" s="857"/>
      <c r="AD610" s="444"/>
      <c r="AE610" s="858">
        <f t="shared" si="275"/>
        <v>10559090</v>
      </c>
      <c r="AF610" s="1081">
        <f t="shared" si="269"/>
        <v>0</v>
      </c>
      <c r="AG610" s="444"/>
      <c r="AH610" s="444"/>
    </row>
    <row r="611" spans="1:34" ht="15" hidden="1" customHeight="1" x14ac:dyDescent="0.25">
      <c r="A611" s="930">
        <f t="shared" ref="A611:A619" si="277">+A610+1</f>
        <v>4</v>
      </c>
      <c r="B611" s="833">
        <v>43613</v>
      </c>
      <c r="C611" s="862">
        <f t="shared" si="276"/>
        <v>604</v>
      </c>
      <c r="D611" s="835" t="s">
        <v>37</v>
      </c>
      <c r="E611" s="836" t="s">
        <v>31</v>
      </c>
      <c r="F611" s="934"/>
      <c r="G611" s="935">
        <f t="shared" si="256"/>
        <v>0</v>
      </c>
      <c r="H611" s="936">
        <v>4</v>
      </c>
      <c r="I611" s="840">
        <f t="shared" si="257"/>
        <v>7727272</v>
      </c>
      <c r="J611" s="938">
        <v>1</v>
      </c>
      <c r="K611" s="840">
        <f t="shared" si="258"/>
        <v>2231818</v>
      </c>
      <c r="L611" s="939"/>
      <c r="M611" s="937">
        <f t="shared" si="259"/>
        <v>0</v>
      </c>
      <c r="N611" s="940">
        <f t="shared" si="274"/>
        <v>5</v>
      </c>
      <c r="O611" s="844">
        <f t="shared" si="274"/>
        <v>9959090</v>
      </c>
      <c r="P611" s="941">
        <f t="shared" ref="P611:P641" si="278">+N611*40000</f>
        <v>200000</v>
      </c>
      <c r="Q611" s="942"/>
      <c r="R611" s="19"/>
      <c r="S611" s="943">
        <f t="shared" si="265"/>
        <v>1331818</v>
      </c>
      <c r="T611" s="943">
        <f t="shared" si="266"/>
        <v>1931818</v>
      </c>
      <c r="U611" s="943">
        <f t="shared" si="267"/>
        <v>2231818</v>
      </c>
      <c r="V611" s="943">
        <f t="shared" si="268"/>
        <v>431818</v>
      </c>
      <c r="W611" s="856">
        <v>43605</v>
      </c>
      <c r="X611" s="844">
        <v>9959090</v>
      </c>
      <c r="Y611" s="834"/>
      <c r="Z611" s="844"/>
      <c r="AA611" s="844"/>
      <c r="AB611" s="857"/>
      <c r="AC611" s="857"/>
      <c r="AD611" s="444"/>
      <c r="AE611" s="858">
        <f t="shared" si="275"/>
        <v>9959090</v>
      </c>
      <c r="AF611" s="1081">
        <f t="shared" si="269"/>
        <v>0</v>
      </c>
      <c r="AG611" s="444"/>
      <c r="AH611" s="444"/>
    </row>
    <row r="612" spans="1:34" ht="15" hidden="1" customHeight="1" x14ac:dyDescent="0.25">
      <c r="A612" s="848">
        <f t="shared" si="277"/>
        <v>5</v>
      </c>
      <c r="B612" s="833">
        <v>43613</v>
      </c>
      <c r="C612" s="862">
        <f t="shared" si="276"/>
        <v>605</v>
      </c>
      <c r="D612" s="835" t="s">
        <v>50</v>
      </c>
      <c r="E612" s="836" t="s">
        <v>43</v>
      </c>
      <c r="F612" s="850"/>
      <c r="G612" s="838">
        <f t="shared" si="256"/>
        <v>0</v>
      </c>
      <c r="H612" s="839"/>
      <c r="I612" s="840">
        <f t="shared" si="257"/>
        <v>0</v>
      </c>
      <c r="J612" s="841">
        <v>4</v>
      </c>
      <c r="K612" s="840">
        <f t="shared" si="258"/>
        <v>8927272</v>
      </c>
      <c r="L612" s="842">
        <v>1</v>
      </c>
      <c r="M612" s="840">
        <f t="shared" si="259"/>
        <v>431818</v>
      </c>
      <c r="N612" s="851">
        <f t="shared" si="274"/>
        <v>5</v>
      </c>
      <c r="O612" s="844">
        <f t="shared" si="274"/>
        <v>9359090</v>
      </c>
      <c r="P612" s="844">
        <f t="shared" si="278"/>
        <v>200000</v>
      </c>
      <c r="Q612" s="846"/>
      <c r="R612" s="19"/>
      <c r="S612" s="847">
        <f t="shared" si="265"/>
        <v>1331818</v>
      </c>
      <c r="T612" s="847">
        <f t="shared" si="266"/>
        <v>1931818</v>
      </c>
      <c r="U612" s="847">
        <f t="shared" si="267"/>
        <v>2231818</v>
      </c>
      <c r="V612" s="847">
        <f t="shared" si="268"/>
        <v>431818</v>
      </c>
      <c r="W612" s="856">
        <v>43606</v>
      </c>
      <c r="X612" s="844">
        <v>9359090</v>
      </c>
      <c r="Y612" s="834"/>
      <c r="Z612" s="844"/>
      <c r="AA612" s="844"/>
      <c r="AB612" s="857"/>
      <c r="AC612" s="857"/>
      <c r="AD612" s="444"/>
      <c r="AE612" s="858">
        <f t="shared" si="275"/>
        <v>9359090</v>
      </c>
      <c r="AF612" s="1081">
        <f t="shared" si="269"/>
        <v>0</v>
      </c>
      <c r="AG612" s="444"/>
      <c r="AH612" s="444"/>
    </row>
    <row r="613" spans="1:34" ht="15" hidden="1" customHeight="1" x14ac:dyDescent="0.25">
      <c r="A613" s="848">
        <f t="shared" si="277"/>
        <v>6</v>
      </c>
      <c r="B613" s="833">
        <v>43613</v>
      </c>
      <c r="C613" s="862">
        <f t="shared" si="276"/>
        <v>606</v>
      </c>
      <c r="D613" s="835" t="s">
        <v>42</v>
      </c>
      <c r="E613" s="836" t="s">
        <v>43</v>
      </c>
      <c r="F613" s="850"/>
      <c r="G613" s="838">
        <f t="shared" si="256"/>
        <v>0</v>
      </c>
      <c r="H613" s="839">
        <v>2</v>
      </c>
      <c r="I613" s="840">
        <f t="shared" si="257"/>
        <v>3863636</v>
      </c>
      <c r="J613" s="841">
        <v>3</v>
      </c>
      <c r="K613" s="840">
        <f t="shared" si="258"/>
        <v>6695454</v>
      </c>
      <c r="L613" s="842">
        <v>1</v>
      </c>
      <c r="M613" s="840">
        <f t="shared" si="259"/>
        <v>431818</v>
      </c>
      <c r="N613" s="851">
        <f t="shared" si="274"/>
        <v>6</v>
      </c>
      <c r="O613" s="844">
        <f t="shared" si="274"/>
        <v>10990908</v>
      </c>
      <c r="P613" s="844">
        <f t="shared" si="278"/>
        <v>240000</v>
      </c>
      <c r="Q613" s="846"/>
      <c r="R613" s="19"/>
      <c r="S613" s="847">
        <f t="shared" si="265"/>
        <v>1331818</v>
      </c>
      <c r="T613" s="847">
        <f t="shared" si="266"/>
        <v>1931818</v>
      </c>
      <c r="U613" s="847">
        <f t="shared" si="267"/>
        <v>2231818</v>
      </c>
      <c r="V613" s="847">
        <f t="shared" si="268"/>
        <v>431818</v>
      </c>
      <c r="W613" s="856">
        <v>43606</v>
      </c>
      <c r="X613" s="844">
        <v>10990908</v>
      </c>
      <c r="Y613" s="834"/>
      <c r="Z613" s="844"/>
      <c r="AA613" s="844"/>
      <c r="AB613" s="857"/>
      <c r="AC613" s="857"/>
      <c r="AD613" s="444"/>
      <c r="AE613" s="858">
        <f t="shared" si="275"/>
        <v>10990908</v>
      </c>
      <c r="AF613" s="1081">
        <f t="shared" si="269"/>
        <v>0</v>
      </c>
      <c r="AG613" s="444"/>
      <c r="AH613" s="444"/>
    </row>
    <row r="614" spans="1:34" ht="15" hidden="1" customHeight="1" x14ac:dyDescent="0.25">
      <c r="A614" s="848">
        <f t="shared" si="277"/>
        <v>7</v>
      </c>
      <c r="B614" s="833">
        <v>43613</v>
      </c>
      <c r="C614" s="862">
        <f t="shared" si="276"/>
        <v>607</v>
      </c>
      <c r="D614" s="835" t="s">
        <v>52</v>
      </c>
      <c r="E614" s="836" t="s">
        <v>43</v>
      </c>
      <c r="F614" s="850"/>
      <c r="G614" s="838">
        <f t="shared" si="256"/>
        <v>0</v>
      </c>
      <c r="H614" s="839"/>
      <c r="I614" s="840">
        <f t="shared" si="257"/>
        <v>0</v>
      </c>
      <c r="J614" s="841">
        <v>9</v>
      </c>
      <c r="K614" s="840">
        <f t="shared" si="258"/>
        <v>20086362</v>
      </c>
      <c r="L614" s="842">
        <v>1</v>
      </c>
      <c r="M614" s="840">
        <f t="shared" si="259"/>
        <v>431818</v>
      </c>
      <c r="N614" s="851">
        <f t="shared" si="274"/>
        <v>10</v>
      </c>
      <c r="O614" s="844">
        <f t="shared" si="274"/>
        <v>20518180</v>
      </c>
      <c r="P614" s="844">
        <f t="shared" si="278"/>
        <v>400000</v>
      </c>
      <c r="Q614" s="846"/>
      <c r="R614" s="19"/>
      <c r="S614" s="847">
        <f t="shared" si="265"/>
        <v>1331818</v>
      </c>
      <c r="T614" s="847">
        <f t="shared" si="266"/>
        <v>1931818</v>
      </c>
      <c r="U614" s="847">
        <f t="shared" si="267"/>
        <v>2231818</v>
      </c>
      <c r="V614" s="847">
        <f t="shared" si="268"/>
        <v>431818</v>
      </c>
      <c r="W614" s="856">
        <v>43607</v>
      </c>
      <c r="X614" s="844">
        <v>20518180</v>
      </c>
      <c r="Y614" s="834"/>
      <c r="Z614" s="844"/>
      <c r="AA614" s="844"/>
      <c r="AB614" s="857"/>
      <c r="AC614" s="857"/>
      <c r="AD614" s="444"/>
      <c r="AE614" s="858">
        <f t="shared" si="275"/>
        <v>20518180</v>
      </c>
      <c r="AF614" s="1081">
        <f t="shared" si="269"/>
        <v>0</v>
      </c>
      <c r="AG614" s="444"/>
      <c r="AH614" s="444"/>
    </row>
    <row r="615" spans="1:34" ht="15" hidden="1" customHeight="1" x14ac:dyDescent="0.25">
      <c r="A615" s="848">
        <f t="shared" si="277"/>
        <v>8</v>
      </c>
      <c r="B615" s="833">
        <v>43613</v>
      </c>
      <c r="C615" s="862">
        <f t="shared" si="276"/>
        <v>608</v>
      </c>
      <c r="D615" s="835" t="s">
        <v>39</v>
      </c>
      <c r="E615" s="836" t="s">
        <v>43</v>
      </c>
      <c r="F615" s="850"/>
      <c r="G615" s="838">
        <f t="shared" si="256"/>
        <v>0</v>
      </c>
      <c r="H615" s="839">
        <v>1</v>
      </c>
      <c r="I615" s="840">
        <f t="shared" si="257"/>
        <v>1931818</v>
      </c>
      <c r="J615" s="841">
        <v>8</v>
      </c>
      <c r="K615" s="840">
        <f t="shared" si="258"/>
        <v>17854544</v>
      </c>
      <c r="L615" s="842">
        <v>1</v>
      </c>
      <c r="M615" s="840">
        <f t="shared" si="259"/>
        <v>431818</v>
      </c>
      <c r="N615" s="851">
        <f t="shared" si="274"/>
        <v>10</v>
      </c>
      <c r="O615" s="844">
        <f t="shared" si="274"/>
        <v>20218180</v>
      </c>
      <c r="P615" s="844">
        <f t="shared" si="278"/>
        <v>400000</v>
      </c>
      <c r="Q615" s="846"/>
      <c r="R615" s="19"/>
      <c r="S615" s="847">
        <f t="shared" si="265"/>
        <v>1331818</v>
      </c>
      <c r="T615" s="847">
        <f t="shared" si="266"/>
        <v>1931818</v>
      </c>
      <c r="U615" s="847">
        <f t="shared" si="267"/>
        <v>2231818</v>
      </c>
      <c r="V615" s="847">
        <f t="shared" si="268"/>
        <v>431818</v>
      </c>
      <c r="W615" s="856">
        <v>43598</v>
      </c>
      <c r="X615" s="844">
        <v>20218180</v>
      </c>
      <c r="Y615" s="834"/>
      <c r="Z615" s="844"/>
      <c r="AA615" s="844"/>
      <c r="AB615" s="857"/>
      <c r="AC615" s="857"/>
      <c r="AD615" s="444"/>
      <c r="AE615" s="858">
        <f t="shared" si="275"/>
        <v>20218180</v>
      </c>
      <c r="AF615" s="1081">
        <f t="shared" si="269"/>
        <v>0</v>
      </c>
      <c r="AG615" s="444"/>
      <c r="AH615" s="444"/>
    </row>
    <row r="616" spans="1:34" ht="15" hidden="1" customHeight="1" x14ac:dyDescent="0.25">
      <c r="A616" s="848">
        <f t="shared" si="277"/>
        <v>9</v>
      </c>
      <c r="B616" s="833">
        <v>43613</v>
      </c>
      <c r="C616" s="862">
        <f>+C615+1</f>
        <v>609</v>
      </c>
      <c r="D616" s="835" t="s">
        <v>48</v>
      </c>
      <c r="E616" s="836" t="s">
        <v>43</v>
      </c>
      <c r="F616" s="850"/>
      <c r="G616" s="838">
        <f t="shared" si="256"/>
        <v>0</v>
      </c>
      <c r="H616" s="839"/>
      <c r="I616" s="840">
        <f t="shared" si="257"/>
        <v>0</v>
      </c>
      <c r="J616" s="841">
        <v>4</v>
      </c>
      <c r="K616" s="840">
        <f t="shared" si="258"/>
        <v>8927272</v>
      </c>
      <c r="L616" s="842">
        <v>1</v>
      </c>
      <c r="M616" s="840">
        <f t="shared" si="259"/>
        <v>431818</v>
      </c>
      <c r="N616" s="851">
        <f t="shared" si="274"/>
        <v>5</v>
      </c>
      <c r="O616" s="844">
        <f t="shared" si="274"/>
        <v>9359090</v>
      </c>
      <c r="P616" s="844">
        <f t="shared" si="278"/>
        <v>200000</v>
      </c>
      <c r="Q616" s="846"/>
      <c r="R616" s="19"/>
      <c r="S616" s="847">
        <f t="shared" si="265"/>
        <v>1331818</v>
      </c>
      <c r="T616" s="847">
        <f t="shared" si="266"/>
        <v>1931818</v>
      </c>
      <c r="U616" s="847">
        <f t="shared" si="267"/>
        <v>2231818</v>
      </c>
      <c r="V616" s="847">
        <f t="shared" si="268"/>
        <v>431818</v>
      </c>
      <c r="W616" s="856">
        <v>43606</v>
      </c>
      <c r="X616" s="844">
        <v>9359090</v>
      </c>
      <c r="Y616" s="834"/>
      <c r="Z616" s="844"/>
      <c r="AA616" s="844"/>
      <c r="AB616" s="857"/>
      <c r="AC616" s="857"/>
      <c r="AD616" s="444"/>
      <c r="AE616" s="858">
        <f t="shared" si="275"/>
        <v>9359090</v>
      </c>
      <c r="AF616" s="1081">
        <f t="shared" si="269"/>
        <v>0</v>
      </c>
      <c r="AG616" s="444"/>
      <c r="AH616" s="444"/>
    </row>
    <row r="617" spans="1:34" ht="15" hidden="1" customHeight="1" x14ac:dyDescent="0.25">
      <c r="A617" s="848">
        <f t="shared" si="277"/>
        <v>10</v>
      </c>
      <c r="B617" s="833">
        <v>43613</v>
      </c>
      <c r="C617" s="862">
        <f>+C616+1</f>
        <v>610</v>
      </c>
      <c r="D617" s="835" t="s">
        <v>45</v>
      </c>
      <c r="E617" s="836" t="s">
        <v>31</v>
      </c>
      <c r="F617" s="850"/>
      <c r="G617" s="838">
        <f t="shared" si="256"/>
        <v>0</v>
      </c>
      <c r="H617" s="839"/>
      <c r="I617" s="840">
        <f t="shared" si="257"/>
        <v>0</v>
      </c>
      <c r="J617" s="841">
        <v>4</v>
      </c>
      <c r="K617" s="840">
        <f t="shared" si="258"/>
        <v>8927272</v>
      </c>
      <c r="L617" s="842">
        <v>1</v>
      </c>
      <c r="M617" s="840">
        <f t="shared" si="259"/>
        <v>431818</v>
      </c>
      <c r="N617" s="851">
        <f t="shared" si="274"/>
        <v>5</v>
      </c>
      <c r="O617" s="844">
        <f t="shared" si="274"/>
        <v>9359090</v>
      </c>
      <c r="P617" s="844">
        <f t="shared" si="278"/>
        <v>200000</v>
      </c>
      <c r="Q617" s="846"/>
      <c r="R617" s="19"/>
      <c r="S617" s="847">
        <f t="shared" si="265"/>
        <v>1331818</v>
      </c>
      <c r="T617" s="847">
        <f t="shared" si="266"/>
        <v>1931818</v>
      </c>
      <c r="U617" s="847">
        <f t="shared" si="267"/>
        <v>2231818</v>
      </c>
      <c r="V617" s="847">
        <f t="shared" si="268"/>
        <v>431818</v>
      </c>
      <c r="W617" s="856">
        <v>43612</v>
      </c>
      <c r="X617" s="844">
        <v>9359090</v>
      </c>
      <c r="Y617" s="834"/>
      <c r="Z617" s="844"/>
      <c r="AA617" s="844"/>
      <c r="AB617" s="857"/>
      <c r="AC617" s="857"/>
      <c r="AD617" s="444"/>
      <c r="AE617" s="858">
        <f t="shared" si="275"/>
        <v>9359090</v>
      </c>
      <c r="AF617" s="1081">
        <f t="shared" si="269"/>
        <v>0</v>
      </c>
      <c r="AG617" s="444"/>
      <c r="AH617" s="444"/>
    </row>
    <row r="618" spans="1:34" ht="15" hidden="1" customHeight="1" x14ac:dyDescent="0.25">
      <c r="A618" s="848">
        <f t="shared" si="277"/>
        <v>11</v>
      </c>
      <c r="B618" s="833">
        <v>43613</v>
      </c>
      <c r="C618" s="862">
        <f>+C617+1</f>
        <v>611</v>
      </c>
      <c r="D618" s="835" t="s">
        <v>35</v>
      </c>
      <c r="E618" s="836" t="s">
        <v>57</v>
      </c>
      <c r="F618" s="850"/>
      <c r="G618" s="838">
        <f t="shared" si="256"/>
        <v>0</v>
      </c>
      <c r="H618" s="839">
        <v>1</v>
      </c>
      <c r="I618" s="840">
        <f t="shared" si="257"/>
        <v>1931818</v>
      </c>
      <c r="J618" s="841">
        <v>4</v>
      </c>
      <c r="K618" s="840">
        <f t="shared" si="258"/>
        <v>8927272</v>
      </c>
      <c r="L618" s="842">
        <v>1</v>
      </c>
      <c r="M618" s="840">
        <f t="shared" si="259"/>
        <v>431818</v>
      </c>
      <c r="N618" s="851">
        <f t="shared" si="274"/>
        <v>6</v>
      </c>
      <c r="O618" s="844">
        <f t="shared" si="274"/>
        <v>11290908</v>
      </c>
      <c r="P618" s="844">
        <f t="shared" si="278"/>
        <v>240000</v>
      </c>
      <c r="Q618" s="846"/>
      <c r="R618" s="19"/>
      <c r="S618" s="847">
        <f t="shared" si="265"/>
        <v>1331818</v>
      </c>
      <c r="T618" s="847">
        <f t="shared" si="266"/>
        <v>1931818</v>
      </c>
      <c r="U618" s="847">
        <f t="shared" si="267"/>
        <v>2231818</v>
      </c>
      <c r="V618" s="847">
        <f t="shared" si="268"/>
        <v>431818</v>
      </c>
      <c r="W618" s="856">
        <v>43605</v>
      </c>
      <c r="X618" s="844">
        <v>11290908</v>
      </c>
      <c r="Y618" s="834"/>
      <c r="Z618" s="844"/>
      <c r="AA618" s="844"/>
      <c r="AB618" s="857"/>
      <c r="AC618" s="857"/>
      <c r="AD618" s="444"/>
      <c r="AE618" s="858">
        <f t="shared" si="275"/>
        <v>11290908</v>
      </c>
      <c r="AF618" s="1081">
        <f t="shared" si="269"/>
        <v>0</v>
      </c>
      <c r="AG618" s="444"/>
      <c r="AH618" s="444"/>
    </row>
    <row r="619" spans="1:34" ht="15" hidden="1" customHeight="1" x14ac:dyDescent="0.25">
      <c r="A619" s="848">
        <f t="shared" si="277"/>
        <v>12</v>
      </c>
      <c r="B619" s="833">
        <v>43613</v>
      </c>
      <c r="C619" s="862">
        <f>+C618+1</f>
        <v>612</v>
      </c>
      <c r="D619" s="835" t="s">
        <v>174</v>
      </c>
      <c r="E619" s="836" t="s">
        <v>57</v>
      </c>
      <c r="F619" s="850"/>
      <c r="G619" s="838">
        <f t="shared" si="256"/>
        <v>0</v>
      </c>
      <c r="H619" s="839">
        <v>1</v>
      </c>
      <c r="I619" s="840">
        <f t="shared" si="257"/>
        <v>1931818</v>
      </c>
      <c r="J619" s="841">
        <v>3</v>
      </c>
      <c r="K619" s="840">
        <f t="shared" si="258"/>
        <v>6695454</v>
      </c>
      <c r="L619" s="842"/>
      <c r="M619" s="840">
        <f t="shared" si="259"/>
        <v>0</v>
      </c>
      <c r="N619" s="851">
        <f t="shared" si="274"/>
        <v>4</v>
      </c>
      <c r="O619" s="844">
        <f t="shared" si="274"/>
        <v>8627272</v>
      </c>
      <c r="P619" s="844">
        <f t="shared" si="278"/>
        <v>160000</v>
      </c>
      <c r="Q619" s="846"/>
      <c r="R619" s="19"/>
      <c r="S619" s="847">
        <f t="shared" si="265"/>
        <v>1331818</v>
      </c>
      <c r="T619" s="847">
        <f t="shared" si="266"/>
        <v>1931818</v>
      </c>
      <c r="U619" s="847">
        <f t="shared" si="267"/>
        <v>2231818</v>
      </c>
      <c r="V619" s="847">
        <f t="shared" si="268"/>
        <v>431818</v>
      </c>
      <c r="W619" s="856">
        <v>43605</v>
      </c>
      <c r="X619" s="844">
        <v>8627272</v>
      </c>
      <c r="Y619" s="834"/>
      <c r="Z619" s="844"/>
      <c r="AA619" s="844"/>
      <c r="AB619" s="857"/>
      <c r="AC619" s="857"/>
      <c r="AD619" s="444"/>
      <c r="AE619" s="858">
        <f t="shared" si="275"/>
        <v>8627272</v>
      </c>
      <c r="AF619" s="1081">
        <f t="shared" si="269"/>
        <v>0</v>
      </c>
      <c r="AG619" s="444"/>
      <c r="AH619" s="444"/>
    </row>
    <row r="620" spans="1:34" ht="15" hidden="1" customHeight="1" x14ac:dyDescent="0.25">
      <c r="A620" s="848">
        <f>+A619+1</f>
        <v>13</v>
      </c>
      <c r="B620" s="833">
        <v>43613</v>
      </c>
      <c r="C620" s="862">
        <f>+C619+1</f>
        <v>613</v>
      </c>
      <c r="D620" s="835" t="s">
        <v>75</v>
      </c>
      <c r="E620" s="836" t="s">
        <v>57</v>
      </c>
      <c r="F620" s="850"/>
      <c r="G620" s="838">
        <f t="shared" si="256"/>
        <v>0</v>
      </c>
      <c r="H620" s="839">
        <v>1</v>
      </c>
      <c r="I620" s="840">
        <f t="shared" si="257"/>
        <v>1931818</v>
      </c>
      <c r="J620" s="841">
        <v>3</v>
      </c>
      <c r="K620" s="840">
        <f t="shared" si="258"/>
        <v>6695454</v>
      </c>
      <c r="L620" s="842"/>
      <c r="M620" s="840">
        <f t="shared" si="259"/>
        <v>0</v>
      </c>
      <c r="N620" s="851">
        <f t="shared" ref="N620:O635" si="279">+L620+J620+H620+F620</f>
        <v>4</v>
      </c>
      <c r="O620" s="844">
        <f t="shared" si="279"/>
        <v>8627272</v>
      </c>
      <c r="P620" s="844">
        <f t="shared" si="278"/>
        <v>160000</v>
      </c>
      <c r="Q620" s="846"/>
      <c r="R620" s="19"/>
      <c r="S620" s="847">
        <f t="shared" si="265"/>
        <v>1331818</v>
      </c>
      <c r="T620" s="847">
        <f t="shared" si="266"/>
        <v>1931818</v>
      </c>
      <c r="U620" s="847">
        <f t="shared" si="267"/>
        <v>2231818</v>
      </c>
      <c r="V620" s="847">
        <f t="shared" si="268"/>
        <v>431818</v>
      </c>
      <c r="W620" s="856">
        <v>43605</v>
      </c>
      <c r="X620" s="844">
        <v>4000000</v>
      </c>
      <c r="Y620" s="856">
        <v>43609</v>
      </c>
      <c r="Z620" s="844">
        <v>4627272</v>
      </c>
      <c r="AA620" s="844"/>
      <c r="AB620" s="857"/>
      <c r="AC620" s="857"/>
      <c r="AD620" s="444"/>
      <c r="AE620" s="858">
        <f t="shared" si="275"/>
        <v>8627272</v>
      </c>
      <c r="AF620" s="1081">
        <f t="shared" si="269"/>
        <v>0</v>
      </c>
      <c r="AG620" s="444"/>
      <c r="AH620" s="444"/>
    </row>
    <row r="621" spans="1:34" ht="15" hidden="1" customHeight="1" x14ac:dyDescent="0.25">
      <c r="A621" s="848">
        <f t="shared" ref="A621:A626" si="280">+A620+1</f>
        <v>14</v>
      </c>
      <c r="B621" s="833">
        <v>43613</v>
      </c>
      <c r="C621" s="862">
        <f t="shared" ref="C621:C626" si="281">+C620+1</f>
        <v>614</v>
      </c>
      <c r="D621" s="835" t="s">
        <v>74</v>
      </c>
      <c r="E621" s="836" t="s">
        <v>57</v>
      </c>
      <c r="F621" s="850"/>
      <c r="G621" s="838">
        <f t="shared" si="256"/>
        <v>0</v>
      </c>
      <c r="H621" s="839">
        <v>1</v>
      </c>
      <c r="I621" s="840">
        <f t="shared" si="257"/>
        <v>1931818</v>
      </c>
      <c r="J621" s="841">
        <v>3</v>
      </c>
      <c r="K621" s="840">
        <f t="shared" si="258"/>
        <v>6695454</v>
      </c>
      <c r="L621" s="842">
        <v>1</v>
      </c>
      <c r="M621" s="840">
        <f t="shared" si="259"/>
        <v>431818</v>
      </c>
      <c r="N621" s="851">
        <f t="shared" si="279"/>
        <v>5</v>
      </c>
      <c r="O621" s="844">
        <f t="shared" si="279"/>
        <v>9059090</v>
      </c>
      <c r="P621" s="844">
        <f t="shared" si="278"/>
        <v>200000</v>
      </c>
      <c r="Q621" s="846"/>
      <c r="R621" s="19"/>
      <c r="S621" s="847">
        <f t="shared" si="265"/>
        <v>1331818</v>
      </c>
      <c r="T621" s="847">
        <f t="shared" si="266"/>
        <v>1931818</v>
      </c>
      <c r="U621" s="847">
        <f t="shared" si="267"/>
        <v>2231818</v>
      </c>
      <c r="V621" s="847">
        <f t="shared" si="268"/>
        <v>431818</v>
      </c>
      <c r="W621" s="856">
        <v>43605</v>
      </c>
      <c r="X621" s="844">
        <v>4000000</v>
      </c>
      <c r="Y621" s="856">
        <v>43628</v>
      </c>
      <c r="Z621" s="844">
        <v>5059090</v>
      </c>
      <c r="AA621" s="844"/>
      <c r="AB621" s="857"/>
      <c r="AC621" s="857"/>
      <c r="AD621" s="444"/>
      <c r="AE621" s="858">
        <f t="shared" si="275"/>
        <v>9059090</v>
      </c>
      <c r="AF621" s="1081">
        <f t="shared" si="269"/>
        <v>0</v>
      </c>
      <c r="AG621" s="445"/>
      <c r="AH621" s="444"/>
    </row>
    <row r="622" spans="1:34" ht="15" hidden="1" customHeight="1" x14ac:dyDescent="0.25">
      <c r="A622" s="848">
        <f t="shared" si="280"/>
        <v>15</v>
      </c>
      <c r="B622" s="833">
        <v>43613</v>
      </c>
      <c r="C622" s="862">
        <f t="shared" si="281"/>
        <v>615</v>
      </c>
      <c r="D622" s="835" t="s">
        <v>103</v>
      </c>
      <c r="E622" s="836" t="s">
        <v>57</v>
      </c>
      <c r="F622" s="850"/>
      <c r="G622" s="838">
        <f t="shared" si="256"/>
        <v>0</v>
      </c>
      <c r="H622" s="839">
        <v>1</v>
      </c>
      <c r="I622" s="840">
        <f t="shared" si="257"/>
        <v>1931818</v>
      </c>
      <c r="J622" s="841">
        <v>4</v>
      </c>
      <c r="K622" s="840">
        <f t="shared" si="258"/>
        <v>8927272</v>
      </c>
      <c r="L622" s="842"/>
      <c r="M622" s="840">
        <f t="shared" si="259"/>
        <v>0</v>
      </c>
      <c r="N622" s="851">
        <f t="shared" si="279"/>
        <v>5</v>
      </c>
      <c r="O622" s="844">
        <f t="shared" si="279"/>
        <v>10859090</v>
      </c>
      <c r="P622" s="844">
        <f t="shared" si="278"/>
        <v>200000</v>
      </c>
      <c r="Q622" s="846"/>
      <c r="R622" s="19"/>
      <c r="S622" s="847">
        <f t="shared" si="265"/>
        <v>1331818</v>
      </c>
      <c r="T622" s="847">
        <f t="shared" si="266"/>
        <v>1931818</v>
      </c>
      <c r="U622" s="847">
        <f t="shared" si="267"/>
        <v>2231818</v>
      </c>
      <c r="V622" s="847">
        <f t="shared" si="268"/>
        <v>431818</v>
      </c>
      <c r="W622" s="856">
        <v>43612</v>
      </c>
      <c r="X622" s="844">
        <v>9000000</v>
      </c>
      <c r="Y622" s="856">
        <v>43613</v>
      </c>
      <c r="Z622" s="844">
        <v>1859090</v>
      </c>
      <c r="AA622" s="844"/>
      <c r="AB622" s="857"/>
      <c r="AC622" s="857"/>
      <c r="AD622" s="444"/>
      <c r="AE622" s="858">
        <f t="shared" si="275"/>
        <v>10859090</v>
      </c>
      <c r="AF622" s="1081">
        <f t="shared" si="269"/>
        <v>0</v>
      </c>
      <c r="AG622" s="444"/>
      <c r="AH622" s="444"/>
    </row>
    <row r="623" spans="1:34" ht="15" hidden="1" customHeight="1" x14ac:dyDescent="0.25">
      <c r="A623" s="848">
        <f t="shared" si="280"/>
        <v>16</v>
      </c>
      <c r="B623" s="833">
        <v>43613</v>
      </c>
      <c r="C623" s="862">
        <f t="shared" si="281"/>
        <v>616</v>
      </c>
      <c r="D623" s="835" t="s">
        <v>58</v>
      </c>
      <c r="E623" s="836" t="s">
        <v>57</v>
      </c>
      <c r="F623" s="850"/>
      <c r="G623" s="838">
        <f t="shared" si="256"/>
        <v>0</v>
      </c>
      <c r="H623" s="839">
        <v>2</v>
      </c>
      <c r="I623" s="840">
        <f t="shared" si="257"/>
        <v>3863636</v>
      </c>
      <c r="J623" s="841"/>
      <c r="K623" s="840">
        <f t="shared" si="258"/>
        <v>0</v>
      </c>
      <c r="L623" s="842"/>
      <c r="M623" s="840">
        <f t="shared" si="259"/>
        <v>0</v>
      </c>
      <c r="N623" s="851">
        <f t="shared" si="279"/>
        <v>2</v>
      </c>
      <c r="O623" s="844">
        <f t="shared" si="279"/>
        <v>3863636</v>
      </c>
      <c r="P623" s="844">
        <f t="shared" si="278"/>
        <v>80000</v>
      </c>
      <c r="Q623" s="846"/>
      <c r="R623" s="19"/>
      <c r="S623" s="847">
        <f t="shared" si="265"/>
        <v>1331818</v>
      </c>
      <c r="T623" s="847">
        <f t="shared" si="266"/>
        <v>1931818</v>
      </c>
      <c r="U623" s="847">
        <f t="shared" si="267"/>
        <v>2231818</v>
      </c>
      <c r="V623" s="847">
        <f t="shared" si="268"/>
        <v>431818</v>
      </c>
      <c r="W623" s="856">
        <v>43605</v>
      </c>
      <c r="X623" s="844">
        <v>3863636</v>
      </c>
      <c r="Y623" s="834"/>
      <c r="Z623" s="844"/>
      <c r="AA623" s="844"/>
      <c r="AB623" s="857"/>
      <c r="AC623" s="857"/>
      <c r="AD623" s="444"/>
      <c r="AE623" s="858">
        <f t="shared" si="275"/>
        <v>3863636</v>
      </c>
      <c r="AF623" s="1081">
        <f t="shared" si="269"/>
        <v>0</v>
      </c>
      <c r="AG623" s="444"/>
      <c r="AH623" s="444"/>
    </row>
    <row r="624" spans="1:34" ht="15" hidden="1" customHeight="1" x14ac:dyDescent="0.25">
      <c r="A624" s="848">
        <f t="shared" si="280"/>
        <v>17</v>
      </c>
      <c r="B624" s="833">
        <v>43613</v>
      </c>
      <c r="C624" s="862">
        <f t="shared" si="281"/>
        <v>617</v>
      </c>
      <c r="D624" s="835" t="s">
        <v>59</v>
      </c>
      <c r="E624" s="836" t="s">
        <v>57</v>
      </c>
      <c r="F624" s="850"/>
      <c r="G624" s="838">
        <f t="shared" si="256"/>
        <v>0</v>
      </c>
      <c r="H624" s="839">
        <v>2</v>
      </c>
      <c r="I624" s="840">
        <f t="shared" si="257"/>
        <v>3863636</v>
      </c>
      <c r="J624" s="841"/>
      <c r="K624" s="840">
        <f t="shared" si="258"/>
        <v>0</v>
      </c>
      <c r="L624" s="842"/>
      <c r="M624" s="840">
        <f t="shared" si="259"/>
        <v>0</v>
      </c>
      <c r="N624" s="851">
        <f t="shared" si="279"/>
        <v>2</v>
      </c>
      <c r="O624" s="844">
        <f t="shared" si="279"/>
        <v>3863636</v>
      </c>
      <c r="P624" s="844">
        <f t="shared" si="278"/>
        <v>80000</v>
      </c>
      <c r="Q624" s="846"/>
      <c r="R624" s="19"/>
      <c r="S624" s="847">
        <f t="shared" si="265"/>
        <v>1331818</v>
      </c>
      <c r="T624" s="847">
        <f t="shared" si="266"/>
        <v>1931818</v>
      </c>
      <c r="U624" s="847">
        <f t="shared" si="267"/>
        <v>2231818</v>
      </c>
      <c r="V624" s="847">
        <f t="shared" si="268"/>
        <v>431818</v>
      </c>
      <c r="W624" s="856">
        <v>43605</v>
      </c>
      <c r="X624" s="844">
        <v>3863636</v>
      </c>
      <c r="Y624" s="834"/>
      <c r="Z624" s="844"/>
      <c r="AA624" s="844"/>
      <c r="AB624" s="857"/>
      <c r="AC624" s="857"/>
      <c r="AD624" s="444"/>
      <c r="AE624" s="858">
        <f t="shared" si="275"/>
        <v>3863636</v>
      </c>
      <c r="AF624" s="1081">
        <f t="shared" si="269"/>
        <v>0</v>
      </c>
      <c r="AG624" s="444"/>
      <c r="AH624" s="444"/>
    </row>
    <row r="625" spans="1:34" ht="15" hidden="1" customHeight="1" x14ac:dyDescent="0.25">
      <c r="A625" s="848">
        <f t="shared" si="280"/>
        <v>18</v>
      </c>
      <c r="B625" s="833">
        <v>43613</v>
      </c>
      <c r="C625" s="862">
        <f t="shared" si="281"/>
        <v>618</v>
      </c>
      <c r="D625" s="835" t="s">
        <v>55</v>
      </c>
      <c r="E625" s="836" t="s">
        <v>88</v>
      </c>
      <c r="F625" s="850"/>
      <c r="G625" s="838">
        <f t="shared" si="256"/>
        <v>0</v>
      </c>
      <c r="H625" s="839">
        <v>2</v>
      </c>
      <c r="I625" s="840">
        <f t="shared" si="257"/>
        <v>3863636</v>
      </c>
      <c r="J625" s="841">
        <v>3</v>
      </c>
      <c r="K625" s="840">
        <f t="shared" si="258"/>
        <v>6695454</v>
      </c>
      <c r="L625" s="842">
        <v>1</v>
      </c>
      <c r="M625" s="840">
        <f t="shared" si="259"/>
        <v>431818</v>
      </c>
      <c r="N625" s="851">
        <f t="shared" si="279"/>
        <v>6</v>
      </c>
      <c r="O625" s="844">
        <f t="shared" si="279"/>
        <v>10990908</v>
      </c>
      <c r="P625" s="844">
        <f t="shared" si="278"/>
        <v>240000</v>
      </c>
      <c r="Q625" s="846"/>
      <c r="R625" s="19"/>
      <c r="S625" s="847">
        <f t="shared" si="265"/>
        <v>1331818</v>
      </c>
      <c r="T625" s="847">
        <f t="shared" si="266"/>
        <v>1931818</v>
      </c>
      <c r="U625" s="847">
        <f t="shared" si="267"/>
        <v>2231818</v>
      </c>
      <c r="V625" s="847">
        <f t="shared" si="268"/>
        <v>431818</v>
      </c>
      <c r="W625" s="856">
        <v>43605</v>
      </c>
      <c r="X625" s="844">
        <v>10990908</v>
      </c>
      <c r="Y625" s="834"/>
      <c r="Z625" s="844"/>
      <c r="AA625" s="844"/>
      <c r="AB625" s="857"/>
      <c r="AC625" s="857"/>
      <c r="AD625" s="444"/>
      <c r="AE625" s="858">
        <f t="shared" si="275"/>
        <v>10990908</v>
      </c>
      <c r="AF625" s="1081">
        <f t="shared" si="269"/>
        <v>0</v>
      </c>
      <c r="AG625" s="444"/>
      <c r="AH625" s="444"/>
    </row>
    <row r="626" spans="1:34" ht="15" hidden="1" customHeight="1" x14ac:dyDescent="0.25">
      <c r="A626" s="848">
        <f t="shared" si="280"/>
        <v>19</v>
      </c>
      <c r="B626" s="833">
        <v>43613</v>
      </c>
      <c r="C626" s="862">
        <f t="shared" si="281"/>
        <v>619</v>
      </c>
      <c r="D626" s="835" t="s">
        <v>106</v>
      </c>
      <c r="E626" s="836" t="s">
        <v>88</v>
      </c>
      <c r="F626" s="850"/>
      <c r="G626" s="838">
        <f t="shared" si="256"/>
        <v>0</v>
      </c>
      <c r="H626" s="839"/>
      <c r="I626" s="840">
        <f t="shared" si="257"/>
        <v>0</v>
      </c>
      <c r="J626" s="841">
        <v>3</v>
      </c>
      <c r="K626" s="840">
        <f t="shared" si="258"/>
        <v>6695454</v>
      </c>
      <c r="L626" s="842">
        <v>1</v>
      </c>
      <c r="M626" s="840">
        <f t="shared" si="259"/>
        <v>431818</v>
      </c>
      <c r="N626" s="851">
        <f t="shared" si="279"/>
        <v>4</v>
      </c>
      <c r="O626" s="844">
        <f t="shared" si="279"/>
        <v>7127272</v>
      </c>
      <c r="P626" s="844">
        <f t="shared" si="278"/>
        <v>160000</v>
      </c>
      <c r="Q626" s="846"/>
      <c r="R626" s="19"/>
      <c r="S626" s="847">
        <f t="shared" si="265"/>
        <v>1331818</v>
      </c>
      <c r="T626" s="847">
        <f t="shared" si="266"/>
        <v>1931818</v>
      </c>
      <c r="U626" s="847">
        <f t="shared" si="267"/>
        <v>2231818</v>
      </c>
      <c r="V626" s="847">
        <f t="shared" si="268"/>
        <v>431818</v>
      </c>
      <c r="W626" s="856">
        <v>43607</v>
      </c>
      <c r="X626" s="844">
        <v>2127272</v>
      </c>
      <c r="Y626" s="856">
        <v>43606</v>
      </c>
      <c r="Z626" s="844">
        <v>5000000</v>
      </c>
      <c r="AA626" s="844"/>
      <c r="AB626" s="857"/>
      <c r="AC626" s="857"/>
      <c r="AD626" s="444"/>
      <c r="AE626" s="858">
        <f t="shared" si="275"/>
        <v>7127272</v>
      </c>
      <c r="AF626" s="1081">
        <f t="shared" si="269"/>
        <v>0</v>
      </c>
      <c r="AG626" s="444"/>
      <c r="AH626" s="444"/>
    </row>
    <row r="627" spans="1:34" ht="15" hidden="1" customHeight="1" x14ac:dyDescent="0.25">
      <c r="A627" s="848">
        <v>1</v>
      </c>
      <c r="B627" s="833">
        <v>43603</v>
      </c>
      <c r="C627" s="862">
        <v>620</v>
      </c>
      <c r="D627" s="1078" t="s">
        <v>91</v>
      </c>
      <c r="E627" s="836" t="s">
        <v>88</v>
      </c>
      <c r="F627" s="850">
        <v>10</v>
      </c>
      <c r="G627" s="838">
        <f t="shared" si="256"/>
        <v>13318180</v>
      </c>
      <c r="H627" s="839"/>
      <c r="I627" s="840">
        <f t="shared" si="257"/>
        <v>0</v>
      </c>
      <c r="J627" s="841"/>
      <c r="K627" s="840">
        <f t="shared" si="258"/>
        <v>0</v>
      </c>
      <c r="L627" s="842"/>
      <c r="M627" s="840">
        <f t="shared" si="259"/>
        <v>0</v>
      </c>
      <c r="N627" s="843">
        <f>F627+H627+J627+L627</f>
        <v>10</v>
      </c>
      <c r="O627" s="844">
        <f t="shared" si="279"/>
        <v>13318180</v>
      </c>
      <c r="P627" s="844">
        <f t="shared" si="278"/>
        <v>400000</v>
      </c>
      <c r="Q627" s="846"/>
      <c r="R627" s="19"/>
      <c r="S627" s="847">
        <f t="shared" si="265"/>
        <v>1331818</v>
      </c>
      <c r="T627" s="847">
        <f t="shared" si="266"/>
        <v>1931818</v>
      </c>
      <c r="U627" s="847">
        <f t="shared" si="267"/>
        <v>2231818</v>
      </c>
      <c r="V627" s="847">
        <f t="shared" si="268"/>
        <v>431818</v>
      </c>
      <c r="W627" s="856">
        <v>43605</v>
      </c>
      <c r="X627" s="844">
        <v>13318180</v>
      </c>
      <c r="Y627" s="856"/>
      <c r="Z627" s="844"/>
      <c r="AA627" s="844"/>
      <c r="AB627" s="857"/>
      <c r="AC627" s="857"/>
      <c r="AD627" s="444"/>
      <c r="AE627" s="858">
        <f>X627+Z627+AB627+AD627</f>
        <v>13318180</v>
      </c>
      <c r="AF627" s="1081">
        <f t="shared" si="269"/>
        <v>0</v>
      </c>
      <c r="AG627" s="444"/>
      <c r="AH627" s="444"/>
    </row>
    <row r="628" spans="1:34" ht="15" hidden="1" customHeight="1" x14ac:dyDescent="0.25">
      <c r="A628" s="848">
        <f t="shared" ref="A628:A641" si="282">+A627+1</f>
        <v>2</v>
      </c>
      <c r="B628" s="833">
        <v>43603</v>
      </c>
      <c r="C628" s="862">
        <f>+C627+1</f>
        <v>621</v>
      </c>
      <c r="D628" s="1078" t="s">
        <v>102</v>
      </c>
      <c r="E628" s="836" t="s">
        <v>88</v>
      </c>
      <c r="F628" s="850">
        <v>10</v>
      </c>
      <c r="G628" s="838">
        <f t="shared" si="256"/>
        <v>13318180</v>
      </c>
      <c r="H628" s="839"/>
      <c r="I628" s="840">
        <f t="shared" si="257"/>
        <v>0</v>
      </c>
      <c r="J628" s="841"/>
      <c r="K628" s="840">
        <f t="shared" si="258"/>
        <v>0</v>
      </c>
      <c r="L628" s="842"/>
      <c r="M628" s="840">
        <f t="shared" si="259"/>
        <v>0</v>
      </c>
      <c r="N628" s="843">
        <f t="shared" ref="N628:N641" si="283">F628+H628+J628+L628</f>
        <v>10</v>
      </c>
      <c r="O628" s="844">
        <f t="shared" si="279"/>
        <v>13318180</v>
      </c>
      <c r="P628" s="844">
        <f t="shared" si="278"/>
        <v>400000</v>
      </c>
      <c r="Q628" s="846"/>
      <c r="R628" s="19"/>
      <c r="S628" s="847">
        <f t="shared" si="265"/>
        <v>1331818</v>
      </c>
      <c r="T628" s="847">
        <f t="shared" si="266"/>
        <v>1931818</v>
      </c>
      <c r="U628" s="847">
        <f t="shared" si="267"/>
        <v>2231818</v>
      </c>
      <c r="V628" s="847">
        <f t="shared" si="268"/>
        <v>431818</v>
      </c>
      <c r="W628" s="856">
        <v>43606</v>
      </c>
      <c r="X628" s="844">
        <v>13318180</v>
      </c>
      <c r="Y628" s="856"/>
      <c r="Z628" s="844"/>
      <c r="AA628" s="844"/>
      <c r="AB628" s="857"/>
      <c r="AC628" s="857"/>
      <c r="AD628" s="444"/>
      <c r="AE628" s="858">
        <f t="shared" ref="AE628:AE641" si="284">X628+Z628+AB628+AD628</f>
        <v>13318180</v>
      </c>
      <c r="AF628" s="1081">
        <f t="shared" si="269"/>
        <v>0</v>
      </c>
      <c r="AG628" s="444"/>
      <c r="AH628" s="444"/>
    </row>
    <row r="629" spans="1:34" ht="15" hidden="1" customHeight="1" x14ac:dyDescent="0.25">
      <c r="A629" s="848">
        <f t="shared" si="282"/>
        <v>3</v>
      </c>
      <c r="B629" s="833">
        <v>43603</v>
      </c>
      <c r="C629" s="862">
        <v>622</v>
      </c>
      <c r="D629" s="1078" t="s">
        <v>237</v>
      </c>
      <c r="E629" s="836" t="s">
        <v>88</v>
      </c>
      <c r="F629" s="850">
        <v>5</v>
      </c>
      <c r="G629" s="838">
        <f t="shared" si="256"/>
        <v>6659090</v>
      </c>
      <c r="H629" s="839"/>
      <c r="I629" s="840">
        <f t="shared" si="257"/>
        <v>0</v>
      </c>
      <c r="J629" s="841"/>
      <c r="K629" s="840">
        <f t="shared" si="258"/>
        <v>0</v>
      </c>
      <c r="L629" s="842"/>
      <c r="M629" s="840">
        <f t="shared" si="259"/>
        <v>0</v>
      </c>
      <c r="N629" s="843">
        <f t="shared" si="283"/>
        <v>5</v>
      </c>
      <c r="O629" s="844">
        <f t="shared" si="279"/>
        <v>6659090</v>
      </c>
      <c r="P629" s="844">
        <f t="shared" si="278"/>
        <v>200000</v>
      </c>
      <c r="Q629" s="846"/>
      <c r="R629" s="19"/>
      <c r="S629" s="847">
        <f t="shared" si="265"/>
        <v>1331818</v>
      </c>
      <c r="T629" s="847">
        <f t="shared" si="266"/>
        <v>1931818</v>
      </c>
      <c r="U629" s="847">
        <f t="shared" si="267"/>
        <v>2231818</v>
      </c>
      <c r="V629" s="847">
        <f t="shared" si="268"/>
        <v>431818</v>
      </c>
      <c r="W629" s="856">
        <v>43605</v>
      </c>
      <c r="X629" s="844">
        <v>6659090</v>
      </c>
      <c r="Y629" s="856"/>
      <c r="Z629" s="844"/>
      <c r="AA629" s="856"/>
      <c r="AB629" s="857">
        <v>0</v>
      </c>
      <c r="AC629" s="857"/>
      <c r="AD629" s="444"/>
      <c r="AE629" s="858">
        <f t="shared" si="284"/>
        <v>6659090</v>
      </c>
      <c r="AF629" s="1081">
        <f t="shared" si="269"/>
        <v>0</v>
      </c>
      <c r="AG629" s="444"/>
      <c r="AH629" s="444"/>
    </row>
    <row r="630" spans="1:34" ht="15" hidden="1" customHeight="1" x14ac:dyDescent="0.25">
      <c r="A630" s="848">
        <f t="shared" si="282"/>
        <v>4</v>
      </c>
      <c r="B630" s="833">
        <v>43603</v>
      </c>
      <c r="C630" s="862">
        <v>623</v>
      </c>
      <c r="D630" s="1078" t="s">
        <v>199</v>
      </c>
      <c r="E630" s="836" t="s">
        <v>88</v>
      </c>
      <c r="F630" s="850">
        <v>4</v>
      </c>
      <c r="G630" s="838">
        <f t="shared" si="256"/>
        <v>5327272</v>
      </c>
      <c r="H630" s="839"/>
      <c r="I630" s="840">
        <f t="shared" si="257"/>
        <v>0</v>
      </c>
      <c r="J630" s="841">
        <v>1</v>
      </c>
      <c r="K630" s="840">
        <f t="shared" si="258"/>
        <v>2231818</v>
      </c>
      <c r="L630" s="842"/>
      <c r="M630" s="840">
        <f t="shared" si="259"/>
        <v>0</v>
      </c>
      <c r="N630" s="843">
        <f t="shared" si="283"/>
        <v>5</v>
      </c>
      <c r="O630" s="844">
        <f t="shared" si="279"/>
        <v>7559090</v>
      </c>
      <c r="P630" s="844">
        <f t="shared" si="278"/>
        <v>200000</v>
      </c>
      <c r="Q630" s="846"/>
      <c r="R630" s="19"/>
      <c r="S630" s="847">
        <f t="shared" si="265"/>
        <v>1331818</v>
      </c>
      <c r="T630" s="847">
        <f t="shared" si="266"/>
        <v>1931818</v>
      </c>
      <c r="U630" s="847">
        <f t="shared" si="267"/>
        <v>2231818</v>
      </c>
      <c r="V630" s="847">
        <f t="shared" si="268"/>
        <v>431818</v>
      </c>
      <c r="W630" s="856">
        <v>43605</v>
      </c>
      <c r="X630" s="844">
        <v>7559090</v>
      </c>
      <c r="Y630" s="834"/>
      <c r="Z630" s="844"/>
      <c r="AA630" s="844"/>
      <c r="AB630" s="857"/>
      <c r="AC630" s="857"/>
      <c r="AD630" s="444"/>
      <c r="AE630" s="858">
        <f t="shared" si="284"/>
        <v>7559090</v>
      </c>
      <c r="AF630" s="1081">
        <f t="shared" si="269"/>
        <v>0</v>
      </c>
      <c r="AG630" s="444"/>
      <c r="AH630" s="444"/>
    </row>
    <row r="631" spans="1:34" ht="15" hidden="1" customHeight="1" x14ac:dyDescent="0.25">
      <c r="A631" s="848">
        <f t="shared" si="282"/>
        <v>5</v>
      </c>
      <c r="B631" s="833">
        <v>43603</v>
      </c>
      <c r="C631" s="862">
        <v>624</v>
      </c>
      <c r="D631" s="1078" t="s">
        <v>238</v>
      </c>
      <c r="E631" s="836" t="s">
        <v>43</v>
      </c>
      <c r="F631" s="850">
        <v>5</v>
      </c>
      <c r="G631" s="838">
        <f t="shared" si="256"/>
        <v>6659090</v>
      </c>
      <c r="H631" s="839"/>
      <c r="I631" s="840">
        <f t="shared" si="257"/>
        <v>0</v>
      </c>
      <c r="J631" s="841"/>
      <c r="K631" s="840">
        <f t="shared" si="258"/>
        <v>0</v>
      </c>
      <c r="L631" s="842"/>
      <c r="M631" s="840">
        <f t="shared" si="259"/>
        <v>0</v>
      </c>
      <c r="N631" s="843">
        <f t="shared" si="283"/>
        <v>5</v>
      </c>
      <c r="O631" s="844">
        <f t="shared" si="279"/>
        <v>6659090</v>
      </c>
      <c r="P631" s="844">
        <f t="shared" si="278"/>
        <v>200000</v>
      </c>
      <c r="Q631" s="846"/>
      <c r="R631" s="19"/>
      <c r="S631" s="847">
        <f t="shared" si="265"/>
        <v>1331818</v>
      </c>
      <c r="T631" s="847">
        <f t="shared" si="266"/>
        <v>1931818</v>
      </c>
      <c r="U631" s="847">
        <f t="shared" si="267"/>
        <v>2231818</v>
      </c>
      <c r="V631" s="847">
        <f t="shared" si="268"/>
        <v>431818</v>
      </c>
      <c r="W631" s="1077">
        <v>43635</v>
      </c>
      <c r="X631" s="844">
        <v>6659090</v>
      </c>
      <c r="Y631" s="834"/>
      <c r="Z631" s="844"/>
      <c r="AA631" s="844"/>
      <c r="AB631" s="857"/>
      <c r="AC631" s="857"/>
      <c r="AD631" s="444"/>
      <c r="AE631" s="858">
        <f t="shared" si="284"/>
        <v>6659090</v>
      </c>
      <c r="AF631" s="1081">
        <f t="shared" si="269"/>
        <v>0</v>
      </c>
      <c r="AG631" s="445"/>
      <c r="AH631" s="444"/>
    </row>
    <row r="632" spans="1:34" ht="15" hidden="1" customHeight="1" x14ac:dyDescent="0.25">
      <c r="A632" s="848">
        <f t="shared" si="282"/>
        <v>6</v>
      </c>
      <c r="B632" s="833">
        <v>43603</v>
      </c>
      <c r="C632" s="862">
        <v>625</v>
      </c>
      <c r="D632" s="1078" t="s">
        <v>45</v>
      </c>
      <c r="E632" s="836" t="s">
        <v>43</v>
      </c>
      <c r="F632" s="850">
        <v>5</v>
      </c>
      <c r="G632" s="838">
        <f t="shared" si="256"/>
        <v>6659090</v>
      </c>
      <c r="H632" s="839"/>
      <c r="I632" s="840">
        <f t="shared" si="257"/>
        <v>0</v>
      </c>
      <c r="J632" s="841"/>
      <c r="K632" s="840">
        <f t="shared" si="258"/>
        <v>0</v>
      </c>
      <c r="L632" s="842"/>
      <c r="M632" s="840">
        <f t="shared" si="259"/>
        <v>0</v>
      </c>
      <c r="N632" s="843">
        <f t="shared" si="283"/>
        <v>5</v>
      </c>
      <c r="O632" s="844">
        <f t="shared" si="279"/>
        <v>6659090</v>
      </c>
      <c r="P632" s="844">
        <f t="shared" si="278"/>
        <v>200000</v>
      </c>
      <c r="Q632" s="846"/>
      <c r="R632" s="19"/>
      <c r="S632" s="847">
        <f t="shared" si="265"/>
        <v>1331818</v>
      </c>
      <c r="T632" s="847">
        <f t="shared" si="266"/>
        <v>1931818</v>
      </c>
      <c r="U632" s="847">
        <f t="shared" si="267"/>
        <v>2231818</v>
      </c>
      <c r="V632" s="847">
        <f t="shared" si="268"/>
        <v>431818</v>
      </c>
      <c r="W632" s="856">
        <v>43612</v>
      </c>
      <c r="X632" s="844">
        <v>6659090</v>
      </c>
      <c r="Y632" s="834"/>
      <c r="Z632" s="844"/>
      <c r="AA632" s="844"/>
      <c r="AB632" s="857"/>
      <c r="AC632" s="857"/>
      <c r="AD632" s="444"/>
      <c r="AE632" s="858">
        <f t="shared" si="284"/>
        <v>6659090</v>
      </c>
      <c r="AF632" s="1081">
        <f t="shared" si="269"/>
        <v>0</v>
      </c>
      <c r="AG632" s="444"/>
      <c r="AH632" s="444"/>
    </row>
    <row r="633" spans="1:34" ht="15" hidden="1" customHeight="1" x14ac:dyDescent="0.25">
      <c r="A633" s="848">
        <f t="shared" si="282"/>
        <v>7</v>
      </c>
      <c r="B633" s="833">
        <v>43603</v>
      </c>
      <c r="C633" s="862">
        <v>626</v>
      </c>
      <c r="D633" s="1078" t="s">
        <v>42</v>
      </c>
      <c r="E633" s="836" t="s">
        <v>43</v>
      </c>
      <c r="F633" s="850">
        <v>5</v>
      </c>
      <c r="G633" s="838">
        <f t="shared" si="256"/>
        <v>6659090</v>
      </c>
      <c r="H633" s="839"/>
      <c r="I633" s="840">
        <f t="shared" si="257"/>
        <v>0</v>
      </c>
      <c r="J633" s="841"/>
      <c r="K633" s="840">
        <f t="shared" si="258"/>
        <v>0</v>
      </c>
      <c r="L633" s="842"/>
      <c r="M633" s="840">
        <f t="shared" si="259"/>
        <v>0</v>
      </c>
      <c r="N633" s="843">
        <f t="shared" si="283"/>
        <v>5</v>
      </c>
      <c r="O633" s="844">
        <f t="shared" si="279"/>
        <v>6659090</v>
      </c>
      <c r="P633" s="844">
        <f t="shared" si="278"/>
        <v>200000</v>
      </c>
      <c r="Q633" s="846"/>
      <c r="R633" s="19"/>
      <c r="S633" s="847">
        <f t="shared" si="265"/>
        <v>1331818</v>
      </c>
      <c r="T633" s="847">
        <f t="shared" si="266"/>
        <v>1931818</v>
      </c>
      <c r="U633" s="847">
        <f t="shared" si="267"/>
        <v>2231818</v>
      </c>
      <c r="V633" s="847">
        <f t="shared" si="268"/>
        <v>431818</v>
      </c>
      <c r="W633" s="856">
        <v>43606</v>
      </c>
      <c r="X633" s="844">
        <v>6659090</v>
      </c>
      <c r="Y633" s="834"/>
      <c r="Z633" s="844"/>
      <c r="AA633" s="844"/>
      <c r="AB633" s="857"/>
      <c r="AC633" s="857"/>
      <c r="AD633" s="444"/>
      <c r="AE633" s="858">
        <f t="shared" si="284"/>
        <v>6659090</v>
      </c>
      <c r="AF633" s="1081">
        <f t="shared" si="269"/>
        <v>0</v>
      </c>
      <c r="AG633" s="444"/>
      <c r="AH633" s="444"/>
    </row>
    <row r="634" spans="1:34" ht="15" hidden="1" customHeight="1" x14ac:dyDescent="0.25">
      <c r="A634" s="848">
        <f t="shared" si="282"/>
        <v>8</v>
      </c>
      <c r="B634" s="833">
        <v>43603</v>
      </c>
      <c r="C634" s="862">
        <v>627</v>
      </c>
      <c r="D634" s="1078" t="s">
        <v>50</v>
      </c>
      <c r="E634" s="836" t="s">
        <v>43</v>
      </c>
      <c r="F634" s="850">
        <v>5</v>
      </c>
      <c r="G634" s="838">
        <f t="shared" si="256"/>
        <v>6659090</v>
      </c>
      <c r="H634" s="839"/>
      <c r="I634" s="840">
        <f t="shared" si="257"/>
        <v>0</v>
      </c>
      <c r="J634" s="841"/>
      <c r="K634" s="840">
        <f t="shared" si="258"/>
        <v>0</v>
      </c>
      <c r="L634" s="842"/>
      <c r="M634" s="840">
        <f t="shared" si="259"/>
        <v>0</v>
      </c>
      <c r="N634" s="843">
        <f t="shared" si="283"/>
        <v>5</v>
      </c>
      <c r="O634" s="844">
        <f t="shared" si="279"/>
        <v>6659090</v>
      </c>
      <c r="P634" s="844">
        <f t="shared" si="278"/>
        <v>200000</v>
      </c>
      <c r="Q634" s="846"/>
      <c r="R634" s="19"/>
      <c r="S634" s="847">
        <f t="shared" si="265"/>
        <v>1331818</v>
      </c>
      <c r="T634" s="847">
        <f t="shared" si="266"/>
        <v>1931818</v>
      </c>
      <c r="U634" s="847">
        <f t="shared" si="267"/>
        <v>2231818</v>
      </c>
      <c r="V634" s="847">
        <f t="shared" si="268"/>
        <v>431818</v>
      </c>
      <c r="W634" s="856">
        <v>43606</v>
      </c>
      <c r="X634" s="844">
        <v>6659090</v>
      </c>
      <c r="Y634" s="834"/>
      <c r="Z634" s="844"/>
      <c r="AA634" s="844"/>
      <c r="AB634" s="857"/>
      <c r="AC634" s="857"/>
      <c r="AD634" s="444"/>
      <c r="AE634" s="858">
        <f t="shared" si="284"/>
        <v>6659090</v>
      </c>
      <c r="AF634" s="1081">
        <f t="shared" si="269"/>
        <v>0</v>
      </c>
      <c r="AG634" s="444"/>
      <c r="AH634" s="444"/>
    </row>
    <row r="635" spans="1:34" ht="15" hidden="1" customHeight="1" x14ac:dyDescent="0.25">
      <c r="A635" s="848">
        <f t="shared" si="282"/>
        <v>9</v>
      </c>
      <c r="B635" s="833">
        <v>43603</v>
      </c>
      <c r="C635" s="862">
        <v>628</v>
      </c>
      <c r="D635" s="1078" t="s">
        <v>68</v>
      </c>
      <c r="E635" s="836" t="s">
        <v>57</v>
      </c>
      <c r="F635" s="850">
        <v>5</v>
      </c>
      <c r="G635" s="838">
        <f t="shared" si="256"/>
        <v>6659090</v>
      </c>
      <c r="H635" s="839"/>
      <c r="I635" s="840">
        <f t="shared" si="257"/>
        <v>0</v>
      </c>
      <c r="J635" s="841"/>
      <c r="K635" s="840">
        <f t="shared" si="258"/>
        <v>0</v>
      </c>
      <c r="L635" s="842"/>
      <c r="M635" s="840">
        <f t="shared" si="259"/>
        <v>0</v>
      </c>
      <c r="N635" s="843">
        <f t="shared" si="283"/>
        <v>5</v>
      </c>
      <c r="O635" s="844">
        <f t="shared" si="279"/>
        <v>6659090</v>
      </c>
      <c r="P635" s="844">
        <f t="shared" si="278"/>
        <v>200000</v>
      </c>
      <c r="Q635" s="846"/>
      <c r="R635" s="19"/>
      <c r="S635" s="847">
        <f t="shared" si="265"/>
        <v>1331818</v>
      </c>
      <c r="T635" s="847">
        <f t="shared" si="266"/>
        <v>1931818</v>
      </c>
      <c r="U635" s="847">
        <f t="shared" si="267"/>
        <v>2231818</v>
      </c>
      <c r="V635" s="847">
        <f t="shared" si="268"/>
        <v>431818</v>
      </c>
      <c r="W635" s="856">
        <v>43605</v>
      </c>
      <c r="X635" s="844">
        <v>6659090</v>
      </c>
      <c r="Y635" s="834"/>
      <c r="Z635" s="844"/>
      <c r="AA635" s="844"/>
      <c r="AB635" s="857"/>
      <c r="AC635" s="857"/>
      <c r="AD635" s="444"/>
      <c r="AE635" s="858">
        <f t="shared" si="284"/>
        <v>6659090</v>
      </c>
      <c r="AF635" s="1081">
        <f t="shared" si="269"/>
        <v>0</v>
      </c>
      <c r="AG635" s="444"/>
      <c r="AH635" s="444"/>
    </row>
    <row r="636" spans="1:34" ht="15" hidden="1" customHeight="1" x14ac:dyDescent="0.25">
      <c r="A636" s="848">
        <f t="shared" si="282"/>
        <v>10</v>
      </c>
      <c r="B636" s="833">
        <v>43603</v>
      </c>
      <c r="C636" s="862">
        <v>629</v>
      </c>
      <c r="D636" s="1078" t="s">
        <v>59</v>
      </c>
      <c r="E636" s="836" t="s">
        <v>57</v>
      </c>
      <c r="F636" s="850">
        <v>4</v>
      </c>
      <c r="G636" s="838">
        <f t="shared" si="256"/>
        <v>5327272</v>
      </c>
      <c r="H636" s="839"/>
      <c r="I636" s="840">
        <f t="shared" si="257"/>
        <v>0</v>
      </c>
      <c r="J636" s="841"/>
      <c r="K636" s="840">
        <f t="shared" si="258"/>
        <v>0</v>
      </c>
      <c r="L636" s="842"/>
      <c r="M636" s="840">
        <f t="shared" si="259"/>
        <v>0</v>
      </c>
      <c r="N636" s="843">
        <f t="shared" si="283"/>
        <v>4</v>
      </c>
      <c r="O636" s="844">
        <f t="shared" ref="O636:O699" si="285">+M636+K636+I636+G636</f>
        <v>5327272</v>
      </c>
      <c r="P636" s="844">
        <f t="shared" si="278"/>
        <v>160000</v>
      </c>
      <c r="Q636" s="846"/>
      <c r="R636" s="19"/>
      <c r="S636" s="847">
        <f t="shared" si="265"/>
        <v>1331818</v>
      </c>
      <c r="T636" s="847">
        <f t="shared" si="266"/>
        <v>1931818</v>
      </c>
      <c r="U636" s="847">
        <f t="shared" si="267"/>
        <v>2231818</v>
      </c>
      <c r="V636" s="847">
        <f t="shared" si="268"/>
        <v>431818</v>
      </c>
      <c r="W636" s="856">
        <v>43605</v>
      </c>
      <c r="X636" s="844">
        <v>5327272</v>
      </c>
      <c r="Y636" s="834"/>
      <c r="Z636" s="844"/>
      <c r="AA636" s="844"/>
      <c r="AB636" s="857"/>
      <c r="AC636" s="857"/>
      <c r="AD636" s="444"/>
      <c r="AE636" s="858">
        <f t="shared" si="284"/>
        <v>5327272</v>
      </c>
      <c r="AF636" s="1081">
        <f t="shared" si="269"/>
        <v>0</v>
      </c>
      <c r="AG636" s="444"/>
      <c r="AH636" s="444"/>
    </row>
    <row r="637" spans="1:34" ht="15" hidden="1" customHeight="1" x14ac:dyDescent="0.25">
      <c r="A637" s="848">
        <f t="shared" si="282"/>
        <v>11</v>
      </c>
      <c r="B637" s="833">
        <v>43603</v>
      </c>
      <c r="C637" s="862">
        <v>630</v>
      </c>
      <c r="D637" s="1078" t="s">
        <v>103</v>
      </c>
      <c r="E637" s="836" t="s">
        <v>57</v>
      </c>
      <c r="F637" s="850">
        <v>5</v>
      </c>
      <c r="G637" s="838">
        <f t="shared" si="256"/>
        <v>6659090</v>
      </c>
      <c r="H637" s="839"/>
      <c r="I637" s="840">
        <f t="shared" si="257"/>
        <v>0</v>
      </c>
      <c r="J637" s="841"/>
      <c r="K637" s="840">
        <f t="shared" si="258"/>
        <v>0</v>
      </c>
      <c r="L637" s="842"/>
      <c r="M637" s="840">
        <f t="shared" si="259"/>
        <v>0</v>
      </c>
      <c r="N637" s="843">
        <f t="shared" si="283"/>
        <v>5</v>
      </c>
      <c r="O637" s="844">
        <f t="shared" si="285"/>
        <v>6659090</v>
      </c>
      <c r="P637" s="844">
        <f t="shared" si="278"/>
        <v>200000</v>
      </c>
      <c r="Q637" s="846"/>
      <c r="R637" s="19"/>
      <c r="S637" s="847">
        <f t="shared" si="265"/>
        <v>1331818</v>
      </c>
      <c r="T637" s="847">
        <f t="shared" si="266"/>
        <v>1931818</v>
      </c>
      <c r="U637" s="847">
        <f t="shared" si="267"/>
        <v>2231818</v>
      </c>
      <c r="V637" s="847">
        <f t="shared" si="268"/>
        <v>431818</v>
      </c>
      <c r="W637" s="856">
        <v>43605</v>
      </c>
      <c r="X637" s="844">
        <v>6659090</v>
      </c>
      <c r="Y637" s="834"/>
      <c r="Z637" s="844"/>
      <c r="AA637" s="844"/>
      <c r="AB637" s="857"/>
      <c r="AC637" s="857"/>
      <c r="AD637" s="444"/>
      <c r="AE637" s="858">
        <f t="shared" si="284"/>
        <v>6659090</v>
      </c>
      <c r="AF637" s="1081">
        <f t="shared" si="269"/>
        <v>0</v>
      </c>
      <c r="AG637" s="444"/>
      <c r="AH637" s="444"/>
    </row>
    <row r="638" spans="1:34" ht="15" hidden="1" customHeight="1" x14ac:dyDescent="0.25">
      <c r="A638" s="848">
        <f t="shared" si="282"/>
        <v>12</v>
      </c>
      <c r="B638" s="833">
        <v>43603</v>
      </c>
      <c r="C638" s="862">
        <v>631</v>
      </c>
      <c r="D638" s="1078" t="s">
        <v>239</v>
      </c>
      <c r="E638" s="836" t="s">
        <v>57</v>
      </c>
      <c r="F638" s="850">
        <v>4</v>
      </c>
      <c r="G638" s="838">
        <f t="shared" ref="G638:G701" si="286">F638*S638</f>
        <v>5327272</v>
      </c>
      <c r="H638" s="839"/>
      <c r="I638" s="840">
        <f t="shared" ref="I638:I701" si="287">H638*T638</f>
        <v>0</v>
      </c>
      <c r="J638" s="841"/>
      <c r="K638" s="840">
        <f t="shared" ref="K638:K701" si="288">J638*U638</f>
        <v>0</v>
      </c>
      <c r="L638" s="842"/>
      <c r="M638" s="840">
        <f t="shared" ref="M638:M701" si="289">L638*V638</f>
        <v>0</v>
      </c>
      <c r="N638" s="843">
        <f t="shared" si="283"/>
        <v>4</v>
      </c>
      <c r="O638" s="844">
        <f t="shared" si="285"/>
        <v>5327272</v>
      </c>
      <c r="P638" s="844">
        <f t="shared" si="278"/>
        <v>160000</v>
      </c>
      <c r="Q638" s="846"/>
      <c r="R638" s="19"/>
      <c r="S638" s="847">
        <f t="shared" si="265"/>
        <v>1331818</v>
      </c>
      <c r="T638" s="847">
        <f t="shared" si="266"/>
        <v>1931818</v>
      </c>
      <c r="U638" s="847">
        <f t="shared" si="267"/>
        <v>2231818</v>
      </c>
      <c r="V638" s="847">
        <f t="shared" si="268"/>
        <v>431818</v>
      </c>
      <c r="W638" s="856">
        <v>43605</v>
      </c>
      <c r="X638" s="844">
        <v>5327272</v>
      </c>
      <c r="Y638" s="834"/>
      <c r="Z638" s="844"/>
      <c r="AA638" s="844"/>
      <c r="AB638" s="857"/>
      <c r="AC638" s="857"/>
      <c r="AD638" s="444"/>
      <c r="AE638" s="858">
        <f t="shared" si="284"/>
        <v>5327272</v>
      </c>
      <c r="AF638" s="1081">
        <f t="shared" si="269"/>
        <v>0</v>
      </c>
      <c r="AG638" s="444"/>
      <c r="AH638" s="444"/>
    </row>
    <row r="639" spans="1:34" ht="15" hidden="1" customHeight="1" x14ac:dyDescent="0.25">
      <c r="A639" s="848">
        <f t="shared" si="282"/>
        <v>13</v>
      </c>
      <c r="B639" s="833">
        <v>43603</v>
      </c>
      <c r="C639" s="862">
        <v>632</v>
      </c>
      <c r="D639" s="1078" t="s">
        <v>39</v>
      </c>
      <c r="E639" s="836" t="s">
        <v>57</v>
      </c>
      <c r="F639" s="850">
        <v>6</v>
      </c>
      <c r="G639" s="838">
        <f t="shared" si="286"/>
        <v>7990908</v>
      </c>
      <c r="H639" s="839"/>
      <c r="I639" s="840">
        <f t="shared" si="287"/>
        <v>0</v>
      </c>
      <c r="J639" s="841"/>
      <c r="K639" s="840">
        <f t="shared" si="288"/>
        <v>0</v>
      </c>
      <c r="L639" s="842"/>
      <c r="M639" s="840">
        <f t="shared" si="289"/>
        <v>0</v>
      </c>
      <c r="N639" s="843">
        <f t="shared" si="283"/>
        <v>6</v>
      </c>
      <c r="O639" s="844">
        <f t="shared" si="285"/>
        <v>7990908</v>
      </c>
      <c r="P639" s="844">
        <f t="shared" si="278"/>
        <v>240000</v>
      </c>
      <c r="Q639" s="846"/>
      <c r="R639" s="19"/>
      <c r="S639" s="847">
        <f t="shared" si="265"/>
        <v>1331818</v>
      </c>
      <c r="T639" s="847">
        <f t="shared" si="266"/>
        <v>1931818</v>
      </c>
      <c r="U639" s="847">
        <f t="shared" si="267"/>
        <v>2231818</v>
      </c>
      <c r="V639" s="847">
        <f t="shared" si="268"/>
        <v>431818</v>
      </c>
      <c r="W639" s="856">
        <v>43605</v>
      </c>
      <c r="X639" s="844">
        <v>7990908</v>
      </c>
      <c r="Y639" s="856"/>
      <c r="Z639" s="844"/>
      <c r="AA639" s="844"/>
      <c r="AB639" s="857"/>
      <c r="AC639" s="857"/>
      <c r="AD639" s="444"/>
      <c r="AE639" s="858">
        <f t="shared" si="284"/>
        <v>7990908</v>
      </c>
      <c r="AF639" s="1081">
        <f t="shared" si="269"/>
        <v>0</v>
      </c>
      <c r="AG639" s="444"/>
      <c r="AH639" s="444"/>
    </row>
    <row r="640" spans="1:34" ht="15" hidden="1" customHeight="1" x14ac:dyDescent="0.25">
      <c r="A640" s="848">
        <f t="shared" si="282"/>
        <v>14</v>
      </c>
      <c r="B640" s="833">
        <v>43603</v>
      </c>
      <c r="C640" s="862">
        <v>633</v>
      </c>
      <c r="D640" s="1078" t="s">
        <v>35</v>
      </c>
      <c r="E640" s="836" t="s">
        <v>57</v>
      </c>
      <c r="F640" s="850">
        <v>5</v>
      </c>
      <c r="G640" s="838">
        <f t="shared" si="286"/>
        <v>6659090</v>
      </c>
      <c r="H640" s="839"/>
      <c r="I640" s="840">
        <f t="shared" si="287"/>
        <v>0</v>
      </c>
      <c r="J640" s="841"/>
      <c r="K640" s="840">
        <f t="shared" si="288"/>
        <v>0</v>
      </c>
      <c r="L640" s="842"/>
      <c r="M640" s="840">
        <f t="shared" si="289"/>
        <v>0</v>
      </c>
      <c r="N640" s="843">
        <f t="shared" si="283"/>
        <v>5</v>
      </c>
      <c r="O640" s="844">
        <f t="shared" si="285"/>
        <v>6659090</v>
      </c>
      <c r="P640" s="844">
        <f t="shared" si="278"/>
        <v>200000</v>
      </c>
      <c r="Q640" s="846"/>
      <c r="R640" s="19"/>
      <c r="S640" s="847">
        <f t="shared" si="265"/>
        <v>1331818</v>
      </c>
      <c r="T640" s="847">
        <f t="shared" si="266"/>
        <v>1931818</v>
      </c>
      <c r="U640" s="847">
        <f t="shared" si="267"/>
        <v>2231818</v>
      </c>
      <c r="V640" s="847">
        <f t="shared" si="268"/>
        <v>431818</v>
      </c>
      <c r="W640" s="856">
        <v>43605</v>
      </c>
      <c r="X640" s="844">
        <v>6659090</v>
      </c>
      <c r="Y640" s="834"/>
      <c r="Z640" s="844"/>
      <c r="AA640" s="844"/>
      <c r="AB640" s="857"/>
      <c r="AC640" s="857"/>
      <c r="AD640" s="444"/>
      <c r="AE640" s="858">
        <f t="shared" si="284"/>
        <v>6659090</v>
      </c>
      <c r="AF640" s="1081">
        <f t="shared" si="269"/>
        <v>0</v>
      </c>
      <c r="AG640" s="444"/>
      <c r="AH640" s="444"/>
    </row>
    <row r="641" spans="1:34" ht="15" hidden="1" customHeight="1" x14ac:dyDescent="0.25">
      <c r="A641" s="848">
        <f t="shared" si="282"/>
        <v>15</v>
      </c>
      <c r="B641" s="833">
        <v>43603</v>
      </c>
      <c r="C641" s="862">
        <v>634</v>
      </c>
      <c r="D641" s="1078" t="s">
        <v>174</v>
      </c>
      <c r="E641" s="836" t="s">
        <v>57</v>
      </c>
      <c r="F641" s="850">
        <v>5</v>
      </c>
      <c r="G641" s="838">
        <f t="shared" si="286"/>
        <v>6659090</v>
      </c>
      <c r="H641" s="839"/>
      <c r="I641" s="840">
        <f t="shared" si="287"/>
        <v>0</v>
      </c>
      <c r="J641" s="841"/>
      <c r="K641" s="840">
        <f t="shared" si="288"/>
        <v>0</v>
      </c>
      <c r="L641" s="842"/>
      <c r="M641" s="840">
        <f t="shared" si="289"/>
        <v>0</v>
      </c>
      <c r="N641" s="843">
        <f t="shared" si="283"/>
        <v>5</v>
      </c>
      <c r="O641" s="844">
        <f t="shared" si="285"/>
        <v>6659090</v>
      </c>
      <c r="P641" s="844">
        <f t="shared" si="278"/>
        <v>200000</v>
      </c>
      <c r="Q641" s="846"/>
      <c r="R641" s="19"/>
      <c r="S641" s="847">
        <f t="shared" si="265"/>
        <v>1331818</v>
      </c>
      <c r="T641" s="847">
        <f t="shared" si="266"/>
        <v>1931818</v>
      </c>
      <c r="U641" s="847">
        <f t="shared" si="267"/>
        <v>2231818</v>
      </c>
      <c r="V641" s="847">
        <f t="shared" si="268"/>
        <v>431818</v>
      </c>
      <c r="W641" s="856">
        <v>43605</v>
      </c>
      <c r="X641" s="844">
        <v>3000000</v>
      </c>
      <c r="Y641" s="856">
        <v>43608</v>
      </c>
      <c r="Z641" s="844">
        <v>3659090</v>
      </c>
      <c r="AA641" s="844"/>
      <c r="AB641" s="857"/>
      <c r="AC641" s="857"/>
      <c r="AD641" s="444"/>
      <c r="AE641" s="858">
        <f t="shared" si="284"/>
        <v>6659090</v>
      </c>
      <c r="AF641" s="1081">
        <f t="shared" si="269"/>
        <v>0</v>
      </c>
      <c r="AG641" s="444"/>
      <c r="AH641" s="444"/>
    </row>
    <row r="642" spans="1:34" ht="15" hidden="1" customHeight="1" x14ac:dyDescent="0.25">
      <c r="A642" s="848">
        <v>1</v>
      </c>
      <c r="B642" s="833">
        <v>43605</v>
      </c>
      <c r="C642" s="862">
        <v>635</v>
      </c>
      <c r="D642" s="1078" t="s">
        <v>36</v>
      </c>
      <c r="E642" s="836" t="s">
        <v>31</v>
      </c>
      <c r="F642" s="850">
        <v>8</v>
      </c>
      <c r="G642" s="838">
        <f t="shared" si="286"/>
        <v>10654544</v>
      </c>
      <c r="H642" s="839">
        <v>2</v>
      </c>
      <c r="I642" s="840">
        <f t="shared" si="287"/>
        <v>3863636</v>
      </c>
      <c r="J642" s="841"/>
      <c r="K642" s="840">
        <f t="shared" si="288"/>
        <v>0</v>
      </c>
      <c r="L642" s="842"/>
      <c r="M642" s="840">
        <f t="shared" si="289"/>
        <v>0</v>
      </c>
      <c r="N642" s="843">
        <f>F642+H642+J642+L642</f>
        <v>10</v>
      </c>
      <c r="O642" s="844">
        <f t="shared" si="285"/>
        <v>14518180</v>
      </c>
      <c r="P642" s="844">
        <f>+N642*40000</f>
        <v>400000</v>
      </c>
      <c r="Q642" s="846"/>
      <c r="R642" s="19"/>
      <c r="S642" s="847">
        <f t="shared" si="265"/>
        <v>1331818</v>
      </c>
      <c r="T642" s="847">
        <f t="shared" si="266"/>
        <v>1931818</v>
      </c>
      <c r="U642" s="847">
        <f t="shared" si="267"/>
        <v>2231818</v>
      </c>
      <c r="V642" s="847">
        <f t="shared" si="268"/>
        <v>431818</v>
      </c>
      <c r="W642" s="856">
        <v>43606</v>
      </c>
      <c r="X642" s="844">
        <v>14518180</v>
      </c>
      <c r="Y642" s="856"/>
      <c r="Z642" s="844"/>
      <c r="AA642" s="844"/>
      <c r="AB642" s="857"/>
      <c r="AC642" s="857"/>
      <c r="AD642" s="444"/>
      <c r="AE642" s="858">
        <f>X642+Z642+AB642+AD642</f>
        <v>14518180</v>
      </c>
      <c r="AF642" s="1081">
        <f t="shared" si="269"/>
        <v>0</v>
      </c>
      <c r="AG642" s="444"/>
      <c r="AH642" s="444"/>
    </row>
    <row r="643" spans="1:34" ht="15" hidden="1" customHeight="1" x14ac:dyDescent="0.25">
      <c r="A643" s="848">
        <f t="shared" ref="A643:A652" si="290">+A642+1</f>
        <v>2</v>
      </c>
      <c r="B643" s="833">
        <v>43605</v>
      </c>
      <c r="C643" s="862">
        <v>636</v>
      </c>
      <c r="D643" s="1078" t="s">
        <v>33</v>
      </c>
      <c r="E643" s="836" t="s">
        <v>31</v>
      </c>
      <c r="F643" s="850"/>
      <c r="G643" s="838">
        <f t="shared" si="286"/>
        <v>0</v>
      </c>
      <c r="H643" s="839">
        <v>4</v>
      </c>
      <c r="I643" s="840">
        <f t="shared" si="287"/>
        <v>7727272</v>
      </c>
      <c r="J643" s="841">
        <v>6</v>
      </c>
      <c r="K643" s="840">
        <f t="shared" si="288"/>
        <v>13390908</v>
      </c>
      <c r="L643" s="842"/>
      <c r="M643" s="840">
        <f t="shared" si="289"/>
        <v>0</v>
      </c>
      <c r="N643" s="843">
        <f t="shared" ref="N643:N652" si="291">F643+H643+J643+L643</f>
        <v>10</v>
      </c>
      <c r="O643" s="844">
        <f t="shared" si="285"/>
        <v>21118180</v>
      </c>
      <c r="P643" s="844">
        <f t="shared" ref="P643:P652" si="292">+N643*40000</f>
        <v>400000</v>
      </c>
      <c r="Q643" s="846"/>
      <c r="R643" s="19"/>
      <c r="S643" s="847">
        <f t="shared" si="265"/>
        <v>1331818</v>
      </c>
      <c r="T643" s="847">
        <f t="shared" si="266"/>
        <v>1931818</v>
      </c>
      <c r="U643" s="847">
        <f t="shared" si="267"/>
        <v>2231818</v>
      </c>
      <c r="V643" s="847">
        <f t="shared" si="268"/>
        <v>431818</v>
      </c>
      <c r="W643" s="856">
        <v>43598</v>
      </c>
      <c r="X643" s="844">
        <v>7681820</v>
      </c>
      <c r="Y643" s="856">
        <v>43608</v>
      </c>
      <c r="Z643" s="844">
        <v>13436360</v>
      </c>
      <c r="AA643" s="844"/>
      <c r="AB643" s="857"/>
      <c r="AC643" s="857"/>
      <c r="AD643" s="444"/>
      <c r="AE643" s="858">
        <f t="shared" ref="AE643:AE652" si="293">X643+Z643+AB643+AD643</f>
        <v>21118180</v>
      </c>
      <c r="AF643" s="1081">
        <f t="shared" si="269"/>
        <v>0</v>
      </c>
      <c r="AG643" s="444"/>
      <c r="AH643" s="444"/>
    </row>
    <row r="644" spans="1:34" ht="15" hidden="1" customHeight="1" x14ac:dyDescent="0.25">
      <c r="A644" s="848">
        <f t="shared" si="290"/>
        <v>3</v>
      </c>
      <c r="B644" s="833">
        <v>43605</v>
      </c>
      <c r="C644" s="862">
        <v>637</v>
      </c>
      <c r="D644" s="1078" t="s">
        <v>79</v>
      </c>
      <c r="E644" s="836" t="s">
        <v>31</v>
      </c>
      <c r="F644" s="850">
        <v>8</v>
      </c>
      <c r="G644" s="838">
        <f t="shared" si="286"/>
        <v>10654544</v>
      </c>
      <c r="H644" s="839">
        <v>2</v>
      </c>
      <c r="I644" s="840">
        <f t="shared" si="287"/>
        <v>3863636</v>
      </c>
      <c r="J644" s="841"/>
      <c r="K644" s="840">
        <f t="shared" si="288"/>
        <v>0</v>
      </c>
      <c r="L644" s="842"/>
      <c r="M644" s="840">
        <f t="shared" si="289"/>
        <v>0</v>
      </c>
      <c r="N644" s="843">
        <f t="shared" si="291"/>
        <v>10</v>
      </c>
      <c r="O644" s="844">
        <f t="shared" si="285"/>
        <v>14518180</v>
      </c>
      <c r="P644" s="844">
        <f t="shared" si="292"/>
        <v>400000</v>
      </c>
      <c r="Q644" s="846"/>
      <c r="R644" s="19"/>
      <c r="S644" s="847">
        <f t="shared" si="265"/>
        <v>1331818</v>
      </c>
      <c r="T644" s="847">
        <f t="shared" si="266"/>
        <v>1931818</v>
      </c>
      <c r="U644" s="847">
        <f t="shared" si="267"/>
        <v>2231818</v>
      </c>
      <c r="V644" s="847">
        <f t="shared" si="268"/>
        <v>431818</v>
      </c>
      <c r="W644" s="856">
        <v>43607</v>
      </c>
      <c r="X644" s="844">
        <v>14518180</v>
      </c>
      <c r="Y644" s="856"/>
      <c r="Z644" s="844"/>
      <c r="AA644" s="856"/>
      <c r="AB644" s="857">
        <v>0</v>
      </c>
      <c r="AC644" s="857"/>
      <c r="AD644" s="444"/>
      <c r="AE644" s="858">
        <f t="shared" si="293"/>
        <v>14518180</v>
      </c>
      <c r="AF644" s="1081">
        <f t="shared" si="269"/>
        <v>0</v>
      </c>
      <c r="AG644" s="444"/>
      <c r="AH644" s="444"/>
    </row>
    <row r="645" spans="1:34" ht="15" hidden="1" customHeight="1" x14ac:dyDescent="0.25">
      <c r="A645" s="848">
        <f t="shared" si="290"/>
        <v>4</v>
      </c>
      <c r="B645" s="833">
        <v>43605</v>
      </c>
      <c r="C645" s="862">
        <v>638</v>
      </c>
      <c r="D645" s="1078" t="s">
        <v>37</v>
      </c>
      <c r="E645" s="836" t="s">
        <v>31</v>
      </c>
      <c r="F645" s="850">
        <v>10</v>
      </c>
      <c r="G645" s="838">
        <f t="shared" si="286"/>
        <v>13318180</v>
      </c>
      <c r="H645" s="839"/>
      <c r="I645" s="840">
        <f t="shared" si="287"/>
        <v>0</v>
      </c>
      <c r="J645" s="841"/>
      <c r="K645" s="840">
        <f t="shared" si="288"/>
        <v>0</v>
      </c>
      <c r="L645" s="842"/>
      <c r="M645" s="840">
        <f t="shared" si="289"/>
        <v>0</v>
      </c>
      <c r="N645" s="843">
        <f t="shared" si="291"/>
        <v>10</v>
      </c>
      <c r="O645" s="844">
        <f t="shared" si="285"/>
        <v>13318180</v>
      </c>
      <c r="P645" s="844">
        <f t="shared" si="292"/>
        <v>400000</v>
      </c>
      <c r="Q645" s="846"/>
      <c r="R645" s="19"/>
      <c r="S645" s="847">
        <f t="shared" si="265"/>
        <v>1331818</v>
      </c>
      <c r="T645" s="847">
        <f t="shared" si="266"/>
        <v>1931818</v>
      </c>
      <c r="U645" s="847">
        <f t="shared" si="267"/>
        <v>2231818</v>
      </c>
      <c r="V645" s="847">
        <f t="shared" si="268"/>
        <v>431818</v>
      </c>
      <c r="W645" s="856">
        <v>43606</v>
      </c>
      <c r="X645" s="844">
        <v>13318180</v>
      </c>
      <c r="Y645" s="834"/>
      <c r="Z645" s="844"/>
      <c r="AA645" s="844"/>
      <c r="AB645" s="857"/>
      <c r="AC645" s="857"/>
      <c r="AD645" s="444"/>
      <c r="AE645" s="858">
        <f t="shared" si="293"/>
        <v>13318180</v>
      </c>
      <c r="AF645" s="1081">
        <f t="shared" si="269"/>
        <v>0</v>
      </c>
      <c r="AG645" s="444"/>
      <c r="AH645" s="444"/>
    </row>
    <row r="646" spans="1:34" ht="15" customHeight="1" x14ac:dyDescent="0.25">
      <c r="A646" s="848">
        <f t="shared" si="290"/>
        <v>5</v>
      </c>
      <c r="B646" s="833">
        <v>43605</v>
      </c>
      <c r="C646" s="862">
        <v>639</v>
      </c>
      <c r="D646" s="1078" t="s">
        <v>80</v>
      </c>
      <c r="E646" s="836" t="s">
        <v>31</v>
      </c>
      <c r="F646" s="850">
        <v>10</v>
      </c>
      <c r="G646" s="838">
        <f t="shared" si="286"/>
        <v>13318180</v>
      </c>
      <c r="H646" s="839">
        <v>2</v>
      </c>
      <c r="I646" s="840">
        <f t="shared" si="287"/>
        <v>3863636</v>
      </c>
      <c r="J646" s="841"/>
      <c r="K646" s="840">
        <f t="shared" si="288"/>
        <v>0</v>
      </c>
      <c r="L646" s="842"/>
      <c r="M646" s="840">
        <f t="shared" si="289"/>
        <v>0</v>
      </c>
      <c r="N646" s="843">
        <f t="shared" si="291"/>
        <v>12</v>
      </c>
      <c r="O646" s="844">
        <f t="shared" si="285"/>
        <v>17181816</v>
      </c>
      <c r="P646" s="844">
        <f t="shared" si="292"/>
        <v>480000</v>
      </c>
      <c r="Q646" s="846"/>
      <c r="R646" s="19"/>
      <c r="S646" s="847">
        <f t="shared" si="265"/>
        <v>1331818</v>
      </c>
      <c r="T646" s="847">
        <f t="shared" si="266"/>
        <v>1931818</v>
      </c>
      <c r="U646" s="847">
        <f t="shared" si="267"/>
        <v>2231818</v>
      </c>
      <c r="V646" s="847">
        <f t="shared" si="268"/>
        <v>431818</v>
      </c>
      <c r="W646" s="856">
        <v>43607</v>
      </c>
      <c r="X646" s="844">
        <v>12182000</v>
      </c>
      <c r="Y646" s="856">
        <v>43613</v>
      </c>
      <c r="Z646" s="844">
        <v>5000000</v>
      </c>
      <c r="AA646" s="844"/>
      <c r="AB646" s="857"/>
      <c r="AC646" s="857"/>
      <c r="AD646" s="444"/>
      <c r="AE646" s="858">
        <f t="shared" si="293"/>
        <v>17182000</v>
      </c>
      <c r="AF646" s="1081">
        <f t="shared" si="269"/>
        <v>-184</v>
      </c>
      <c r="AG646" s="444"/>
      <c r="AH646" s="444"/>
    </row>
    <row r="647" spans="1:34" ht="15" hidden="1" customHeight="1" x14ac:dyDescent="0.25">
      <c r="A647" s="848">
        <f t="shared" si="290"/>
        <v>6</v>
      </c>
      <c r="B647" s="833">
        <v>43605</v>
      </c>
      <c r="C647" s="862">
        <v>640</v>
      </c>
      <c r="D647" s="1078" t="s">
        <v>44</v>
      </c>
      <c r="E647" s="836" t="s">
        <v>43</v>
      </c>
      <c r="F647" s="850">
        <v>9</v>
      </c>
      <c r="G647" s="838">
        <f t="shared" si="286"/>
        <v>11986362</v>
      </c>
      <c r="H647" s="839"/>
      <c r="I647" s="840">
        <f t="shared" si="287"/>
        <v>0</v>
      </c>
      <c r="J647" s="841"/>
      <c r="K647" s="840">
        <f t="shared" si="288"/>
        <v>0</v>
      </c>
      <c r="L647" s="842">
        <v>1</v>
      </c>
      <c r="M647" s="840">
        <f t="shared" si="289"/>
        <v>431818</v>
      </c>
      <c r="N647" s="843">
        <f t="shared" si="291"/>
        <v>10</v>
      </c>
      <c r="O647" s="844">
        <f t="shared" si="285"/>
        <v>12418180</v>
      </c>
      <c r="P647" s="844">
        <f t="shared" si="292"/>
        <v>400000</v>
      </c>
      <c r="Q647" s="846"/>
      <c r="R647" s="19"/>
      <c r="S647" s="847">
        <f t="shared" ref="S647:S710" si="294">1331818</f>
        <v>1331818</v>
      </c>
      <c r="T647" s="847">
        <f t="shared" ref="T647:T710" si="295">1931818</f>
        <v>1931818</v>
      </c>
      <c r="U647" s="847">
        <f t="shared" ref="U647:U710" si="296">2231818</f>
        <v>2231818</v>
      </c>
      <c r="V647" s="847">
        <f t="shared" ref="V647:V710" si="297">431818</f>
        <v>431818</v>
      </c>
      <c r="W647" s="856">
        <v>43607</v>
      </c>
      <c r="X647" s="844">
        <v>12370000</v>
      </c>
      <c r="Y647" s="856">
        <v>43609</v>
      </c>
      <c r="Z647" s="844">
        <v>48180</v>
      </c>
      <c r="AA647" s="844"/>
      <c r="AB647" s="857"/>
      <c r="AC647" s="857"/>
      <c r="AD647" s="444"/>
      <c r="AE647" s="858">
        <f>X647+Z647</f>
        <v>12418180</v>
      </c>
      <c r="AF647" s="1081">
        <f t="shared" ref="AF647:AF710" si="298">O647-AE647</f>
        <v>0</v>
      </c>
      <c r="AG647" s="444"/>
      <c r="AH647" s="444"/>
    </row>
    <row r="648" spans="1:34" ht="15" customHeight="1" x14ac:dyDescent="0.25">
      <c r="A648" s="848">
        <f t="shared" si="290"/>
        <v>7</v>
      </c>
      <c r="B648" s="833">
        <v>43605</v>
      </c>
      <c r="C648" s="862">
        <v>641</v>
      </c>
      <c r="D648" s="1078" t="s">
        <v>54</v>
      </c>
      <c r="E648" s="836" t="s">
        <v>43</v>
      </c>
      <c r="F648" s="850">
        <v>6</v>
      </c>
      <c r="G648" s="838">
        <f t="shared" si="286"/>
        <v>7990908</v>
      </c>
      <c r="H648" s="839"/>
      <c r="I648" s="840">
        <f t="shared" si="287"/>
        <v>0</v>
      </c>
      <c r="J648" s="841">
        <v>3</v>
      </c>
      <c r="K648" s="840">
        <f t="shared" si="288"/>
        <v>6695454</v>
      </c>
      <c r="L648" s="842">
        <v>1</v>
      </c>
      <c r="M648" s="840">
        <f t="shared" si="289"/>
        <v>431818</v>
      </c>
      <c r="N648" s="843">
        <f t="shared" si="291"/>
        <v>10</v>
      </c>
      <c r="O648" s="844">
        <f t="shared" si="285"/>
        <v>15118180</v>
      </c>
      <c r="P648" s="844">
        <f t="shared" si="292"/>
        <v>400000</v>
      </c>
      <c r="Q648" s="846"/>
      <c r="R648" s="19"/>
      <c r="S648" s="847">
        <f t="shared" si="294"/>
        <v>1331818</v>
      </c>
      <c r="T648" s="847">
        <f t="shared" si="295"/>
        <v>1931818</v>
      </c>
      <c r="U648" s="847">
        <f t="shared" si="296"/>
        <v>2231818</v>
      </c>
      <c r="V648" s="847">
        <f t="shared" si="297"/>
        <v>431818</v>
      </c>
      <c r="W648" s="805">
        <v>43635</v>
      </c>
      <c r="X648" s="804">
        <v>5120000</v>
      </c>
      <c r="Y648" s="834"/>
      <c r="Z648" s="844"/>
      <c r="AA648" s="844"/>
      <c r="AB648" s="857"/>
      <c r="AC648" s="857"/>
      <c r="AD648" s="444"/>
      <c r="AE648" s="858">
        <f t="shared" si="293"/>
        <v>5120000</v>
      </c>
      <c r="AF648" s="1081">
        <f t="shared" si="298"/>
        <v>9998180</v>
      </c>
      <c r="AG648" s="445" t="s">
        <v>185</v>
      </c>
      <c r="AH648" s="444"/>
    </row>
    <row r="649" spans="1:34" ht="15" hidden="1" customHeight="1" x14ac:dyDescent="0.25">
      <c r="A649" s="848">
        <f t="shared" si="290"/>
        <v>8</v>
      </c>
      <c r="B649" s="833">
        <v>43605</v>
      </c>
      <c r="C649" s="862">
        <v>642</v>
      </c>
      <c r="D649" s="1078" t="s">
        <v>73</v>
      </c>
      <c r="E649" s="836" t="s">
        <v>57</v>
      </c>
      <c r="F649" s="850">
        <v>7</v>
      </c>
      <c r="G649" s="838">
        <f t="shared" si="286"/>
        <v>9322726</v>
      </c>
      <c r="H649" s="839">
        <v>1</v>
      </c>
      <c r="I649" s="840">
        <f t="shared" si="287"/>
        <v>1931818</v>
      </c>
      <c r="J649" s="841"/>
      <c r="K649" s="840">
        <f t="shared" si="288"/>
        <v>0</v>
      </c>
      <c r="L649" s="842"/>
      <c r="M649" s="840">
        <f t="shared" si="289"/>
        <v>0</v>
      </c>
      <c r="N649" s="843">
        <f t="shared" si="291"/>
        <v>8</v>
      </c>
      <c r="O649" s="844">
        <f t="shared" si="285"/>
        <v>11254544</v>
      </c>
      <c r="P649" s="844">
        <f t="shared" si="292"/>
        <v>320000</v>
      </c>
      <c r="Q649" s="846"/>
      <c r="R649" s="19"/>
      <c r="S649" s="847">
        <f t="shared" si="294"/>
        <v>1331818</v>
      </c>
      <c r="T649" s="847">
        <f t="shared" si="295"/>
        <v>1931818</v>
      </c>
      <c r="U649" s="847">
        <f t="shared" si="296"/>
        <v>2231818</v>
      </c>
      <c r="V649" s="847">
        <f t="shared" si="297"/>
        <v>431818</v>
      </c>
      <c r="W649" s="856">
        <v>43606</v>
      </c>
      <c r="X649" s="844">
        <v>3000000</v>
      </c>
      <c r="Y649" s="856">
        <v>43612</v>
      </c>
      <c r="Z649" s="844">
        <v>8254544</v>
      </c>
      <c r="AA649" s="844"/>
      <c r="AB649" s="857"/>
      <c r="AC649" s="857"/>
      <c r="AD649" s="444"/>
      <c r="AE649" s="858">
        <f t="shared" si="293"/>
        <v>11254544</v>
      </c>
      <c r="AF649" s="1081">
        <f t="shared" si="298"/>
        <v>0</v>
      </c>
      <c r="AG649" s="445"/>
      <c r="AH649" s="444"/>
    </row>
    <row r="650" spans="1:34" ht="15" hidden="1" customHeight="1" x14ac:dyDescent="0.25">
      <c r="A650" s="848">
        <f t="shared" si="290"/>
        <v>9</v>
      </c>
      <c r="B650" s="833">
        <v>43605</v>
      </c>
      <c r="C650" s="862">
        <v>643</v>
      </c>
      <c r="D650" s="1078" t="s">
        <v>56</v>
      </c>
      <c r="E650" s="836" t="s">
        <v>57</v>
      </c>
      <c r="F650" s="850">
        <v>8</v>
      </c>
      <c r="G650" s="838">
        <f t="shared" si="286"/>
        <v>10654544</v>
      </c>
      <c r="H650" s="839">
        <v>3</v>
      </c>
      <c r="I650" s="840">
        <f t="shared" si="287"/>
        <v>5795454</v>
      </c>
      <c r="J650" s="841"/>
      <c r="K650" s="840">
        <f t="shared" si="288"/>
        <v>0</v>
      </c>
      <c r="L650" s="842"/>
      <c r="M650" s="840">
        <f t="shared" si="289"/>
        <v>0</v>
      </c>
      <c r="N650" s="843">
        <f t="shared" si="291"/>
        <v>11</v>
      </c>
      <c r="O650" s="844">
        <f t="shared" si="285"/>
        <v>16449998</v>
      </c>
      <c r="P650" s="844">
        <f t="shared" si="292"/>
        <v>440000</v>
      </c>
      <c r="Q650" s="846"/>
      <c r="R650" s="19"/>
      <c r="S650" s="847">
        <f t="shared" si="294"/>
        <v>1331818</v>
      </c>
      <c r="T650" s="847">
        <f t="shared" si="295"/>
        <v>1931818</v>
      </c>
      <c r="U650" s="847">
        <f t="shared" si="296"/>
        <v>2231818</v>
      </c>
      <c r="V650" s="847">
        <f t="shared" si="297"/>
        <v>431818</v>
      </c>
      <c r="W650" s="856">
        <v>43606</v>
      </c>
      <c r="X650" s="844">
        <v>16449998</v>
      </c>
      <c r="Y650" s="834"/>
      <c r="Z650" s="844"/>
      <c r="AA650" s="844"/>
      <c r="AB650" s="857"/>
      <c r="AC650" s="857"/>
      <c r="AD650" s="444"/>
      <c r="AE650" s="858">
        <f t="shared" si="293"/>
        <v>16449998</v>
      </c>
      <c r="AF650" s="1081">
        <f t="shared" si="298"/>
        <v>0</v>
      </c>
      <c r="AG650" s="444"/>
      <c r="AH650" s="444"/>
    </row>
    <row r="651" spans="1:34" ht="15" hidden="1" customHeight="1" x14ac:dyDescent="0.25">
      <c r="A651" s="848">
        <f t="shared" si="290"/>
        <v>10</v>
      </c>
      <c r="B651" s="833">
        <v>43605</v>
      </c>
      <c r="C651" s="862">
        <v>644</v>
      </c>
      <c r="D651" s="1078" t="s">
        <v>77</v>
      </c>
      <c r="E651" s="836" t="s">
        <v>57</v>
      </c>
      <c r="F651" s="850">
        <v>7</v>
      </c>
      <c r="G651" s="838">
        <f t="shared" si="286"/>
        <v>9322726</v>
      </c>
      <c r="H651" s="839">
        <v>1</v>
      </c>
      <c r="I651" s="840">
        <f t="shared" si="287"/>
        <v>1931818</v>
      </c>
      <c r="J651" s="841"/>
      <c r="K651" s="840">
        <f t="shared" si="288"/>
        <v>0</v>
      </c>
      <c r="L651" s="842">
        <v>2</v>
      </c>
      <c r="M651" s="840">
        <f t="shared" si="289"/>
        <v>863636</v>
      </c>
      <c r="N651" s="843">
        <f t="shared" si="291"/>
        <v>10</v>
      </c>
      <c r="O651" s="844">
        <f t="shared" si="285"/>
        <v>12118180</v>
      </c>
      <c r="P651" s="844">
        <f t="shared" si="292"/>
        <v>400000</v>
      </c>
      <c r="Q651" s="846"/>
      <c r="R651" s="19"/>
      <c r="S651" s="847">
        <f t="shared" si="294"/>
        <v>1331818</v>
      </c>
      <c r="T651" s="847">
        <f t="shared" si="295"/>
        <v>1931818</v>
      </c>
      <c r="U651" s="847">
        <f t="shared" si="296"/>
        <v>2231818</v>
      </c>
      <c r="V651" s="847">
        <f t="shared" si="297"/>
        <v>431818</v>
      </c>
      <c r="W651" s="856">
        <v>43607</v>
      </c>
      <c r="X651" s="844">
        <v>12118180</v>
      </c>
      <c r="Y651" s="834"/>
      <c r="Z651" s="844"/>
      <c r="AA651" s="844"/>
      <c r="AB651" s="857"/>
      <c r="AC651" s="857"/>
      <c r="AD651" s="444"/>
      <c r="AE651" s="858">
        <f t="shared" si="293"/>
        <v>12118180</v>
      </c>
      <c r="AF651" s="1081">
        <f t="shared" si="298"/>
        <v>0</v>
      </c>
      <c r="AG651" s="444"/>
      <c r="AH651" s="444"/>
    </row>
    <row r="652" spans="1:34" ht="15" customHeight="1" x14ac:dyDescent="0.25">
      <c r="A652" s="848">
        <f t="shared" si="290"/>
        <v>11</v>
      </c>
      <c r="B652" s="833">
        <v>43605</v>
      </c>
      <c r="C652" s="862">
        <v>645</v>
      </c>
      <c r="D652" s="1078" t="s">
        <v>92</v>
      </c>
      <c r="E652" s="836" t="s">
        <v>88</v>
      </c>
      <c r="F652" s="850">
        <v>6</v>
      </c>
      <c r="G652" s="838">
        <f t="shared" si="286"/>
        <v>7990908</v>
      </c>
      <c r="H652" s="839"/>
      <c r="I652" s="840">
        <f t="shared" si="287"/>
        <v>0</v>
      </c>
      <c r="J652" s="841">
        <v>3</v>
      </c>
      <c r="K652" s="840">
        <f t="shared" si="288"/>
        <v>6695454</v>
      </c>
      <c r="L652" s="842">
        <v>1</v>
      </c>
      <c r="M652" s="840">
        <f t="shared" si="289"/>
        <v>431818</v>
      </c>
      <c r="N652" s="843">
        <f t="shared" si="291"/>
        <v>10</v>
      </c>
      <c r="O652" s="844">
        <f t="shared" si="285"/>
        <v>15118180</v>
      </c>
      <c r="P652" s="844">
        <f t="shared" si="292"/>
        <v>400000</v>
      </c>
      <c r="Q652" s="846"/>
      <c r="R652" s="19"/>
      <c r="S652" s="847">
        <f t="shared" si="294"/>
        <v>1331818</v>
      </c>
      <c r="T652" s="847">
        <f t="shared" si="295"/>
        <v>1931818</v>
      </c>
      <c r="U652" s="847">
        <f t="shared" si="296"/>
        <v>2231818</v>
      </c>
      <c r="V652" s="847">
        <f t="shared" si="297"/>
        <v>431818</v>
      </c>
      <c r="W652" s="856"/>
      <c r="X652" s="844"/>
      <c r="Y652" s="834"/>
      <c r="Z652" s="844"/>
      <c r="AA652" s="844"/>
      <c r="AB652" s="857"/>
      <c r="AC652" s="857"/>
      <c r="AD652" s="444"/>
      <c r="AE652" s="858">
        <f t="shared" si="293"/>
        <v>0</v>
      </c>
      <c r="AF652" s="1081">
        <f t="shared" si="298"/>
        <v>15118180</v>
      </c>
      <c r="AG652" s="445" t="s">
        <v>160</v>
      </c>
      <c r="AH652" s="444"/>
    </row>
    <row r="653" spans="1:34" ht="15" hidden="1" customHeight="1" x14ac:dyDescent="0.25">
      <c r="A653" s="848">
        <v>1</v>
      </c>
      <c r="B653" s="833">
        <v>43606</v>
      </c>
      <c r="C653" s="862">
        <v>646</v>
      </c>
      <c r="D653" s="1078" t="s">
        <v>41</v>
      </c>
      <c r="E653" s="836" t="s">
        <v>31</v>
      </c>
      <c r="F653" s="850">
        <v>1</v>
      </c>
      <c r="G653" s="838">
        <f t="shared" si="286"/>
        <v>1331818</v>
      </c>
      <c r="H653" s="839">
        <v>2</v>
      </c>
      <c r="I653" s="840">
        <f t="shared" si="287"/>
        <v>3863636</v>
      </c>
      <c r="J653" s="841">
        <v>7</v>
      </c>
      <c r="K653" s="840">
        <f t="shared" si="288"/>
        <v>15622726</v>
      </c>
      <c r="L653" s="842"/>
      <c r="M653" s="840">
        <f t="shared" si="289"/>
        <v>0</v>
      </c>
      <c r="N653" s="843">
        <f>F653+H653+J653+L653</f>
        <v>10</v>
      </c>
      <c r="O653" s="844">
        <f t="shared" si="285"/>
        <v>20818180</v>
      </c>
      <c r="P653" s="844">
        <f>+N653*40000</f>
        <v>400000</v>
      </c>
      <c r="Q653" s="846"/>
      <c r="R653" s="19"/>
      <c r="S653" s="847">
        <f t="shared" si="294"/>
        <v>1331818</v>
      </c>
      <c r="T653" s="847">
        <f t="shared" si="295"/>
        <v>1931818</v>
      </c>
      <c r="U653" s="847">
        <f t="shared" si="296"/>
        <v>2231818</v>
      </c>
      <c r="V653" s="847">
        <f t="shared" si="297"/>
        <v>431818</v>
      </c>
      <c r="W653" s="856">
        <v>43628</v>
      </c>
      <c r="X653" s="844">
        <v>20000000</v>
      </c>
      <c r="Y653" s="856">
        <v>43629</v>
      </c>
      <c r="Z653" s="844">
        <v>818180</v>
      </c>
      <c r="AA653" s="844"/>
      <c r="AB653" s="857"/>
      <c r="AC653" s="857"/>
      <c r="AD653" s="444"/>
      <c r="AE653" s="858">
        <f>X653+Z653+AB653+AD653</f>
        <v>20818180</v>
      </c>
      <c r="AF653" s="1081">
        <f t="shared" si="298"/>
        <v>0</v>
      </c>
      <c r="AG653" s="444"/>
      <c r="AH653" s="444"/>
    </row>
    <row r="654" spans="1:34" ht="15" hidden="1" customHeight="1" x14ac:dyDescent="0.25">
      <c r="A654" s="848">
        <f t="shared" ref="A654:A668" si="299">+A653+1</f>
        <v>2</v>
      </c>
      <c r="B654" s="833">
        <v>43606</v>
      </c>
      <c r="C654" s="862">
        <v>647</v>
      </c>
      <c r="D654" s="1078" t="s">
        <v>34</v>
      </c>
      <c r="E654" s="836" t="s">
        <v>31</v>
      </c>
      <c r="F654" s="850">
        <v>5</v>
      </c>
      <c r="G654" s="838">
        <f t="shared" si="286"/>
        <v>6659090</v>
      </c>
      <c r="H654" s="839">
        <v>1</v>
      </c>
      <c r="I654" s="840">
        <f t="shared" si="287"/>
        <v>1931818</v>
      </c>
      <c r="J654" s="841">
        <v>4</v>
      </c>
      <c r="K654" s="840">
        <f t="shared" si="288"/>
        <v>8927272</v>
      </c>
      <c r="L654" s="842"/>
      <c r="M654" s="840">
        <f t="shared" si="289"/>
        <v>0</v>
      </c>
      <c r="N654" s="843">
        <f t="shared" ref="N654:N668" si="300">F654+H654+J654+L654</f>
        <v>10</v>
      </c>
      <c r="O654" s="844">
        <f t="shared" si="285"/>
        <v>17518180</v>
      </c>
      <c r="P654" s="844">
        <f t="shared" ref="P654:P668" si="301">+N654*40000</f>
        <v>400000</v>
      </c>
      <c r="Q654" s="846"/>
      <c r="R654" s="19"/>
      <c r="S654" s="847">
        <f t="shared" si="294"/>
        <v>1331818</v>
      </c>
      <c r="T654" s="847">
        <f t="shared" si="295"/>
        <v>1931818</v>
      </c>
      <c r="U654" s="847">
        <f t="shared" si="296"/>
        <v>2231818</v>
      </c>
      <c r="V654" s="847">
        <f t="shared" si="297"/>
        <v>431818</v>
      </c>
      <c r="W654" s="856">
        <v>43609</v>
      </c>
      <c r="X654" s="844">
        <v>17518180</v>
      </c>
      <c r="Y654" s="856"/>
      <c r="Z654" s="844"/>
      <c r="AA654" s="844"/>
      <c r="AB654" s="857"/>
      <c r="AC654" s="857"/>
      <c r="AD654" s="444"/>
      <c r="AE654" s="858">
        <f t="shared" ref="AE654:AE668" si="302">X654+Z654+AB654+AD654</f>
        <v>17518180</v>
      </c>
      <c r="AF654" s="1081">
        <f t="shared" si="298"/>
        <v>0</v>
      </c>
      <c r="AG654" s="445"/>
      <c r="AH654" s="444"/>
    </row>
    <row r="655" spans="1:34" ht="15" hidden="1" customHeight="1" x14ac:dyDescent="0.25">
      <c r="A655" s="848">
        <f t="shared" si="299"/>
        <v>3</v>
      </c>
      <c r="B655" s="833">
        <v>43606</v>
      </c>
      <c r="C655" s="862">
        <v>648</v>
      </c>
      <c r="D655" s="1078" t="s">
        <v>81</v>
      </c>
      <c r="E655" s="836" t="s">
        <v>31</v>
      </c>
      <c r="F655" s="850">
        <v>7</v>
      </c>
      <c r="G655" s="838">
        <f t="shared" si="286"/>
        <v>9322726</v>
      </c>
      <c r="H655" s="839">
        <v>1</v>
      </c>
      <c r="I655" s="840">
        <f t="shared" si="287"/>
        <v>1931818</v>
      </c>
      <c r="J655" s="841"/>
      <c r="K655" s="840">
        <f t="shared" si="288"/>
        <v>0</v>
      </c>
      <c r="L655" s="842">
        <v>2</v>
      </c>
      <c r="M655" s="840">
        <f t="shared" si="289"/>
        <v>863636</v>
      </c>
      <c r="N655" s="843">
        <f t="shared" si="300"/>
        <v>10</v>
      </c>
      <c r="O655" s="844">
        <f t="shared" si="285"/>
        <v>12118180</v>
      </c>
      <c r="P655" s="844">
        <f t="shared" si="301"/>
        <v>400000</v>
      </c>
      <c r="Q655" s="846"/>
      <c r="R655" s="19"/>
      <c r="S655" s="847">
        <f t="shared" si="294"/>
        <v>1331818</v>
      </c>
      <c r="T655" s="847">
        <f t="shared" si="295"/>
        <v>1931818</v>
      </c>
      <c r="U655" s="847">
        <f t="shared" si="296"/>
        <v>2231818</v>
      </c>
      <c r="V655" s="847">
        <f t="shared" si="297"/>
        <v>431818</v>
      </c>
      <c r="W655" s="856">
        <v>43608</v>
      </c>
      <c r="X655" s="844">
        <v>12118180</v>
      </c>
      <c r="Y655" s="856"/>
      <c r="Z655" s="844"/>
      <c r="AA655" s="856"/>
      <c r="AB655" s="857">
        <v>0</v>
      </c>
      <c r="AC655" s="857"/>
      <c r="AD655" s="444"/>
      <c r="AE655" s="858">
        <f t="shared" si="302"/>
        <v>12118180</v>
      </c>
      <c r="AF655" s="1081">
        <f t="shared" si="298"/>
        <v>0</v>
      </c>
      <c r="AG655" s="444"/>
      <c r="AH655" s="444"/>
    </row>
    <row r="656" spans="1:34" ht="15" hidden="1" customHeight="1" x14ac:dyDescent="0.25">
      <c r="A656" s="848">
        <f t="shared" si="299"/>
        <v>4</v>
      </c>
      <c r="B656" s="833">
        <v>43606</v>
      </c>
      <c r="C656" s="862">
        <v>649</v>
      </c>
      <c r="D656" s="1078" t="s">
        <v>32</v>
      </c>
      <c r="E656" s="836" t="s">
        <v>31</v>
      </c>
      <c r="F656" s="850">
        <v>5</v>
      </c>
      <c r="G656" s="838">
        <f t="shared" si="286"/>
        <v>6659090</v>
      </c>
      <c r="H656" s="839"/>
      <c r="I656" s="840">
        <f t="shared" si="287"/>
        <v>0</v>
      </c>
      <c r="J656" s="841">
        <v>4</v>
      </c>
      <c r="K656" s="840">
        <f t="shared" si="288"/>
        <v>8927272</v>
      </c>
      <c r="L656" s="842"/>
      <c r="M656" s="840">
        <f t="shared" si="289"/>
        <v>0</v>
      </c>
      <c r="N656" s="843">
        <f t="shared" si="300"/>
        <v>9</v>
      </c>
      <c r="O656" s="844">
        <f t="shared" si="285"/>
        <v>15586362</v>
      </c>
      <c r="P656" s="844">
        <f t="shared" si="301"/>
        <v>360000</v>
      </c>
      <c r="Q656" s="846"/>
      <c r="R656" s="19"/>
      <c r="S656" s="847">
        <f t="shared" si="294"/>
        <v>1331818</v>
      </c>
      <c r="T656" s="847">
        <f t="shared" si="295"/>
        <v>1931818</v>
      </c>
      <c r="U656" s="847">
        <f t="shared" si="296"/>
        <v>2231818</v>
      </c>
      <c r="V656" s="847">
        <f t="shared" si="297"/>
        <v>431818</v>
      </c>
      <c r="W656" s="856">
        <v>43609</v>
      </c>
      <c r="X656" s="844">
        <v>10586362</v>
      </c>
      <c r="Y656" s="856">
        <v>43618</v>
      </c>
      <c r="Z656" s="844">
        <v>5000000</v>
      </c>
      <c r="AA656" s="844"/>
      <c r="AB656" s="857"/>
      <c r="AC656" s="857"/>
      <c r="AD656" s="444"/>
      <c r="AE656" s="858">
        <f t="shared" si="302"/>
        <v>15586362</v>
      </c>
      <c r="AF656" s="1081">
        <f t="shared" si="298"/>
        <v>0</v>
      </c>
      <c r="AG656" s="444"/>
      <c r="AH656" s="444"/>
    </row>
    <row r="657" spans="1:34" ht="15" hidden="1" customHeight="1" x14ac:dyDescent="0.25">
      <c r="A657" s="848">
        <f t="shared" si="299"/>
        <v>5</v>
      </c>
      <c r="B657" s="833">
        <v>43606</v>
      </c>
      <c r="C657" s="862">
        <v>650</v>
      </c>
      <c r="D657" s="1078" t="s">
        <v>82</v>
      </c>
      <c r="E657" s="836" t="s">
        <v>31</v>
      </c>
      <c r="F657" s="850">
        <v>8</v>
      </c>
      <c r="G657" s="838">
        <f t="shared" si="286"/>
        <v>10654544</v>
      </c>
      <c r="H657" s="839">
        <v>1</v>
      </c>
      <c r="I657" s="840">
        <f t="shared" si="287"/>
        <v>1931818</v>
      </c>
      <c r="J657" s="841"/>
      <c r="K657" s="840">
        <f t="shared" si="288"/>
        <v>0</v>
      </c>
      <c r="L657" s="842">
        <v>1</v>
      </c>
      <c r="M657" s="840">
        <f t="shared" si="289"/>
        <v>431818</v>
      </c>
      <c r="N657" s="843">
        <f t="shared" si="300"/>
        <v>10</v>
      </c>
      <c r="O657" s="844">
        <f t="shared" si="285"/>
        <v>13018180</v>
      </c>
      <c r="P657" s="844">
        <f t="shared" si="301"/>
        <v>400000</v>
      </c>
      <c r="Q657" s="846"/>
      <c r="R657" s="19"/>
      <c r="S657" s="847">
        <f t="shared" si="294"/>
        <v>1331818</v>
      </c>
      <c r="T657" s="847">
        <f t="shared" si="295"/>
        <v>1931818</v>
      </c>
      <c r="U657" s="847">
        <f t="shared" si="296"/>
        <v>2231818</v>
      </c>
      <c r="V657" s="847">
        <f t="shared" si="297"/>
        <v>431818</v>
      </c>
      <c r="W657" s="856">
        <v>43607</v>
      </c>
      <c r="X657" s="844">
        <v>12968180</v>
      </c>
      <c r="Y657" s="856">
        <v>43609</v>
      </c>
      <c r="Z657" s="844">
        <v>50000</v>
      </c>
      <c r="AA657" s="844"/>
      <c r="AB657" s="857"/>
      <c r="AC657" s="857"/>
      <c r="AD657" s="444"/>
      <c r="AE657" s="858">
        <f t="shared" si="302"/>
        <v>13018180</v>
      </c>
      <c r="AF657" s="1081">
        <f t="shared" si="298"/>
        <v>0</v>
      </c>
      <c r="AG657" s="444"/>
      <c r="AH657" s="444"/>
    </row>
    <row r="658" spans="1:34" ht="15" hidden="1" customHeight="1" x14ac:dyDescent="0.25">
      <c r="A658" s="848">
        <f t="shared" si="299"/>
        <v>6</v>
      </c>
      <c r="B658" s="833">
        <v>43606</v>
      </c>
      <c r="C658" s="862">
        <v>651</v>
      </c>
      <c r="D658" s="1078" t="s">
        <v>30</v>
      </c>
      <c r="E658" s="836" t="s">
        <v>31</v>
      </c>
      <c r="F658" s="850">
        <v>5</v>
      </c>
      <c r="G658" s="838">
        <f t="shared" si="286"/>
        <v>6659090</v>
      </c>
      <c r="H658" s="839"/>
      <c r="I658" s="840">
        <f t="shared" si="287"/>
        <v>0</v>
      </c>
      <c r="J658" s="841">
        <v>4</v>
      </c>
      <c r="K658" s="840">
        <f t="shared" si="288"/>
        <v>8927272</v>
      </c>
      <c r="L658" s="842">
        <v>2</v>
      </c>
      <c r="M658" s="840">
        <f t="shared" si="289"/>
        <v>863636</v>
      </c>
      <c r="N658" s="843">
        <f t="shared" si="300"/>
        <v>11</v>
      </c>
      <c r="O658" s="844">
        <f t="shared" si="285"/>
        <v>16449998</v>
      </c>
      <c r="P658" s="844">
        <f t="shared" si="301"/>
        <v>440000</v>
      </c>
      <c r="Q658" s="846"/>
      <c r="R658" s="19"/>
      <c r="S658" s="847">
        <f t="shared" si="294"/>
        <v>1331818</v>
      </c>
      <c r="T658" s="847">
        <f t="shared" si="295"/>
        <v>1931818</v>
      </c>
      <c r="U658" s="847">
        <f t="shared" si="296"/>
        <v>2231818</v>
      </c>
      <c r="V658" s="847">
        <f t="shared" si="297"/>
        <v>431818</v>
      </c>
      <c r="W658" s="1077">
        <v>43608</v>
      </c>
      <c r="X658" s="844">
        <v>16449998</v>
      </c>
      <c r="Y658" s="834"/>
      <c r="Z658" s="844"/>
      <c r="AA658" s="844"/>
      <c r="AB658" s="857"/>
      <c r="AC658" s="857"/>
      <c r="AD658" s="444"/>
      <c r="AE658" s="858">
        <f t="shared" si="302"/>
        <v>16449998</v>
      </c>
      <c r="AF658" s="1081">
        <f t="shared" si="298"/>
        <v>0</v>
      </c>
      <c r="AG658" s="444"/>
      <c r="AH658" s="444"/>
    </row>
    <row r="659" spans="1:34" ht="15" hidden="1" customHeight="1" x14ac:dyDescent="0.25">
      <c r="A659" s="848">
        <f t="shared" si="299"/>
        <v>7</v>
      </c>
      <c r="B659" s="833">
        <v>43606</v>
      </c>
      <c r="C659" s="862">
        <v>652</v>
      </c>
      <c r="D659" s="1078" t="s">
        <v>39</v>
      </c>
      <c r="E659" s="836" t="s">
        <v>31</v>
      </c>
      <c r="F659" s="850">
        <v>6</v>
      </c>
      <c r="G659" s="838">
        <f t="shared" si="286"/>
        <v>7990908</v>
      </c>
      <c r="H659" s="839">
        <v>1</v>
      </c>
      <c r="I659" s="840">
        <f t="shared" si="287"/>
        <v>1931818</v>
      </c>
      <c r="J659" s="841">
        <v>3</v>
      </c>
      <c r="K659" s="840">
        <f t="shared" si="288"/>
        <v>6695454</v>
      </c>
      <c r="L659" s="842">
        <v>1</v>
      </c>
      <c r="M659" s="840">
        <f t="shared" si="289"/>
        <v>431818</v>
      </c>
      <c r="N659" s="843">
        <f t="shared" si="300"/>
        <v>11</v>
      </c>
      <c r="O659" s="844">
        <f t="shared" si="285"/>
        <v>17049998</v>
      </c>
      <c r="P659" s="844">
        <f t="shared" si="301"/>
        <v>440000</v>
      </c>
      <c r="Q659" s="846"/>
      <c r="R659" s="19"/>
      <c r="S659" s="847">
        <f t="shared" si="294"/>
        <v>1331818</v>
      </c>
      <c r="T659" s="847">
        <f t="shared" si="295"/>
        <v>1931818</v>
      </c>
      <c r="U659" s="847">
        <f t="shared" si="296"/>
        <v>2231818</v>
      </c>
      <c r="V659" s="847">
        <f t="shared" si="297"/>
        <v>431818</v>
      </c>
      <c r="W659" s="856">
        <v>43609</v>
      </c>
      <c r="X659" s="844">
        <v>17049998</v>
      </c>
      <c r="Y659" s="834"/>
      <c r="Z659" s="844"/>
      <c r="AA659" s="844"/>
      <c r="AB659" s="857"/>
      <c r="AC659" s="857"/>
      <c r="AD659" s="444"/>
      <c r="AE659" s="858">
        <f t="shared" si="302"/>
        <v>17049998</v>
      </c>
      <c r="AF659" s="1081">
        <f t="shared" si="298"/>
        <v>0</v>
      </c>
      <c r="AG659" s="444"/>
      <c r="AH659" s="444"/>
    </row>
    <row r="660" spans="1:34" ht="15" customHeight="1" x14ac:dyDescent="0.25">
      <c r="A660" s="848">
        <f t="shared" si="299"/>
        <v>8</v>
      </c>
      <c r="B660" s="833">
        <v>43606</v>
      </c>
      <c r="C660" s="862">
        <v>653</v>
      </c>
      <c r="D660" s="1078" t="s">
        <v>55</v>
      </c>
      <c r="E660" s="836" t="s">
        <v>43</v>
      </c>
      <c r="F660" s="850">
        <v>8</v>
      </c>
      <c r="G660" s="838">
        <f t="shared" si="286"/>
        <v>10654544</v>
      </c>
      <c r="H660" s="839"/>
      <c r="I660" s="840">
        <f t="shared" si="287"/>
        <v>0</v>
      </c>
      <c r="J660" s="841"/>
      <c r="K660" s="840">
        <f t="shared" si="288"/>
        <v>0</v>
      </c>
      <c r="L660" s="842">
        <v>2</v>
      </c>
      <c r="M660" s="840">
        <f t="shared" si="289"/>
        <v>863636</v>
      </c>
      <c r="N660" s="843">
        <f t="shared" si="300"/>
        <v>10</v>
      </c>
      <c r="O660" s="844">
        <f t="shared" si="285"/>
        <v>11518180</v>
      </c>
      <c r="P660" s="844">
        <f t="shared" si="301"/>
        <v>400000</v>
      </c>
      <c r="Q660" s="846"/>
      <c r="R660" s="19"/>
      <c r="S660" s="847">
        <f t="shared" si="294"/>
        <v>1331818</v>
      </c>
      <c r="T660" s="847">
        <f t="shared" si="295"/>
        <v>1931818</v>
      </c>
      <c r="U660" s="847">
        <f t="shared" si="296"/>
        <v>2231818</v>
      </c>
      <c r="V660" s="847">
        <f t="shared" si="297"/>
        <v>431818</v>
      </c>
      <c r="W660" s="856">
        <v>43616</v>
      </c>
      <c r="X660" s="844">
        <v>11520000</v>
      </c>
      <c r="Y660" s="834"/>
      <c r="Z660" s="844"/>
      <c r="AA660" s="844"/>
      <c r="AB660" s="857"/>
      <c r="AC660" s="857"/>
      <c r="AD660" s="444"/>
      <c r="AE660" s="858">
        <f t="shared" si="302"/>
        <v>11520000</v>
      </c>
      <c r="AF660" s="1081">
        <f t="shared" si="298"/>
        <v>-1820</v>
      </c>
      <c r="AG660" s="444"/>
      <c r="AH660" s="444"/>
    </row>
    <row r="661" spans="1:34" ht="15" hidden="1" customHeight="1" x14ac:dyDescent="0.25">
      <c r="A661" s="848">
        <f t="shared" si="299"/>
        <v>9</v>
      </c>
      <c r="B661" s="833">
        <v>43606</v>
      </c>
      <c r="C661" s="862">
        <v>654</v>
      </c>
      <c r="D661" s="1078" t="s">
        <v>240</v>
      </c>
      <c r="E661" s="836" t="s">
        <v>57</v>
      </c>
      <c r="F661" s="850">
        <v>7</v>
      </c>
      <c r="G661" s="838">
        <f t="shared" si="286"/>
        <v>9322726</v>
      </c>
      <c r="H661" s="839">
        <v>1</v>
      </c>
      <c r="I661" s="840">
        <f t="shared" si="287"/>
        <v>1931818</v>
      </c>
      <c r="J661" s="841"/>
      <c r="K661" s="840">
        <f t="shared" si="288"/>
        <v>0</v>
      </c>
      <c r="L661" s="842">
        <v>2</v>
      </c>
      <c r="M661" s="840">
        <f t="shared" si="289"/>
        <v>863636</v>
      </c>
      <c r="N661" s="843">
        <f t="shared" si="300"/>
        <v>10</v>
      </c>
      <c r="O661" s="844">
        <f t="shared" si="285"/>
        <v>12118180</v>
      </c>
      <c r="P661" s="844">
        <f t="shared" si="301"/>
        <v>400000</v>
      </c>
      <c r="Q661" s="846"/>
      <c r="R661" s="19"/>
      <c r="S661" s="847">
        <f t="shared" si="294"/>
        <v>1331818</v>
      </c>
      <c r="T661" s="847">
        <f t="shared" si="295"/>
        <v>1931818</v>
      </c>
      <c r="U661" s="847">
        <f t="shared" si="296"/>
        <v>2231818</v>
      </c>
      <c r="V661" s="847">
        <f t="shared" si="297"/>
        <v>431818</v>
      </c>
      <c r="W661" s="856">
        <v>43609</v>
      </c>
      <c r="X661" s="844">
        <v>12118180</v>
      </c>
      <c r="Y661" s="834"/>
      <c r="Z661" s="844"/>
      <c r="AA661" s="844"/>
      <c r="AB661" s="857"/>
      <c r="AC661" s="857"/>
      <c r="AD661" s="444"/>
      <c r="AE661" s="858">
        <f t="shared" si="302"/>
        <v>12118180</v>
      </c>
      <c r="AF661" s="1081">
        <f t="shared" si="298"/>
        <v>0</v>
      </c>
      <c r="AG661" s="444"/>
      <c r="AH661" s="444"/>
    </row>
    <row r="662" spans="1:34" ht="15" hidden="1" customHeight="1" x14ac:dyDescent="0.25">
      <c r="A662" s="848">
        <f t="shared" si="299"/>
        <v>10</v>
      </c>
      <c r="B662" s="833">
        <v>43606</v>
      </c>
      <c r="C662" s="862">
        <v>655</v>
      </c>
      <c r="D662" s="1078" t="s">
        <v>95</v>
      </c>
      <c r="E662" s="836" t="s">
        <v>57</v>
      </c>
      <c r="F662" s="850">
        <v>7</v>
      </c>
      <c r="G662" s="838">
        <f t="shared" si="286"/>
        <v>9322726</v>
      </c>
      <c r="H662" s="839">
        <v>1</v>
      </c>
      <c r="I662" s="840">
        <f t="shared" si="287"/>
        <v>1931818</v>
      </c>
      <c r="J662" s="841"/>
      <c r="K662" s="840">
        <f t="shared" si="288"/>
        <v>0</v>
      </c>
      <c r="L662" s="842"/>
      <c r="M662" s="840">
        <f t="shared" si="289"/>
        <v>0</v>
      </c>
      <c r="N662" s="843">
        <f t="shared" si="300"/>
        <v>8</v>
      </c>
      <c r="O662" s="844">
        <f t="shared" si="285"/>
        <v>11254544</v>
      </c>
      <c r="P662" s="844">
        <f t="shared" si="301"/>
        <v>320000</v>
      </c>
      <c r="Q662" s="846"/>
      <c r="R662" s="19"/>
      <c r="S662" s="847">
        <f t="shared" si="294"/>
        <v>1331818</v>
      </c>
      <c r="T662" s="847">
        <f t="shared" si="295"/>
        <v>1931818</v>
      </c>
      <c r="U662" s="847">
        <f t="shared" si="296"/>
        <v>2231818</v>
      </c>
      <c r="V662" s="847">
        <f t="shared" si="297"/>
        <v>431818</v>
      </c>
      <c r="W662" s="856">
        <v>43612</v>
      </c>
      <c r="X662" s="844">
        <v>11254544</v>
      </c>
      <c r="Y662" s="834"/>
      <c r="Z662" s="844"/>
      <c r="AA662" s="844"/>
      <c r="AB662" s="857"/>
      <c r="AC662" s="857"/>
      <c r="AD662" s="444"/>
      <c r="AE662" s="858">
        <f t="shared" si="302"/>
        <v>11254544</v>
      </c>
      <c r="AF662" s="1081">
        <f t="shared" si="298"/>
        <v>0</v>
      </c>
      <c r="AG662" s="444"/>
      <c r="AH662" s="444"/>
    </row>
    <row r="663" spans="1:34" ht="15" hidden="1" customHeight="1" x14ac:dyDescent="0.25">
      <c r="A663" s="848">
        <f t="shared" si="299"/>
        <v>11</v>
      </c>
      <c r="B663" s="833">
        <v>43606</v>
      </c>
      <c r="C663" s="862">
        <v>656</v>
      </c>
      <c r="D663" s="1078" t="s">
        <v>71</v>
      </c>
      <c r="E663" s="836" t="s">
        <v>57</v>
      </c>
      <c r="F663" s="850">
        <v>6</v>
      </c>
      <c r="G663" s="838">
        <f t="shared" si="286"/>
        <v>7990908</v>
      </c>
      <c r="H663" s="839">
        <v>1</v>
      </c>
      <c r="I663" s="840">
        <f t="shared" si="287"/>
        <v>1931818</v>
      </c>
      <c r="J663" s="841"/>
      <c r="K663" s="840">
        <f t="shared" si="288"/>
        <v>0</v>
      </c>
      <c r="L663" s="842">
        <v>2</v>
      </c>
      <c r="M663" s="840">
        <f t="shared" si="289"/>
        <v>863636</v>
      </c>
      <c r="N663" s="843">
        <f t="shared" si="300"/>
        <v>9</v>
      </c>
      <c r="O663" s="844">
        <f t="shared" si="285"/>
        <v>10786362</v>
      </c>
      <c r="P663" s="844">
        <f t="shared" si="301"/>
        <v>360000</v>
      </c>
      <c r="Q663" s="846"/>
      <c r="R663" s="19"/>
      <c r="S663" s="847">
        <f t="shared" si="294"/>
        <v>1331818</v>
      </c>
      <c r="T663" s="847">
        <f t="shared" si="295"/>
        <v>1931818</v>
      </c>
      <c r="U663" s="847">
        <f t="shared" si="296"/>
        <v>2231818</v>
      </c>
      <c r="V663" s="847">
        <f t="shared" si="297"/>
        <v>431818</v>
      </c>
      <c r="W663" s="856">
        <v>43608</v>
      </c>
      <c r="X663" s="844">
        <v>3000000</v>
      </c>
      <c r="Y663" s="856">
        <v>43630</v>
      </c>
      <c r="Z663" s="844">
        <v>7786362</v>
      </c>
      <c r="AA663" s="844"/>
      <c r="AB663" s="857"/>
      <c r="AC663" s="857"/>
      <c r="AD663" s="444"/>
      <c r="AE663" s="858">
        <f t="shared" si="302"/>
        <v>10786362</v>
      </c>
      <c r="AF663" s="1081">
        <f t="shared" si="298"/>
        <v>0</v>
      </c>
      <c r="AG663" s="444"/>
      <c r="AH663" s="444"/>
    </row>
    <row r="664" spans="1:34" ht="15" customHeight="1" x14ac:dyDescent="0.25">
      <c r="A664" s="848">
        <f t="shared" si="299"/>
        <v>12</v>
      </c>
      <c r="B664" s="833">
        <v>43606</v>
      </c>
      <c r="C664" s="862">
        <v>657</v>
      </c>
      <c r="D664" s="1078" t="s">
        <v>104</v>
      </c>
      <c r="E664" s="836" t="s">
        <v>57</v>
      </c>
      <c r="F664" s="850">
        <v>6</v>
      </c>
      <c r="G664" s="838">
        <f t="shared" si="286"/>
        <v>7990908</v>
      </c>
      <c r="H664" s="839"/>
      <c r="I664" s="840">
        <f t="shared" si="287"/>
        <v>0</v>
      </c>
      <c r="J664" s="841">
        <v>2</v>
      </c>
      <c r="K664" s="840">
        <f t="shared" si="288"/>
        <v>4463636</v>
      </c>
      <c r="L664" s="842">
        <v>1</v>
      </c>
      <c r="M664" s="840">
        <f t="shared" si="289"/>
        <v>431818</v>
      </c>
      <c r="N664" s="843">
        <f t="shared" si="300"/>
        <v>9</v>
      </c>
      <c r="O664" s="844">
        <f t="shared" si="285"/>
        <v>12886362</v>
      </c>
      <c r="P664" s="844">
        <f t="shared" si="301"/>
        <v>360000</v>
      </c>
      <c r="Q664" s="846"/>
      <c r="R664" s="19"/>
      <c r="S664" s="847">
        <f t="shared" si="294"/>
        <v>1331818</v>
      </c>
      <c r="T664" s="847">
        <f t="shared" si="295"/>
        <v>1931818</v>
      </c>
      <c r="U664" s="847">
        <f t="shared" si="296"/>
        <v>2231818</v>
      </c>
      <c r="V664" s="847">
        <f t="shared" si="297"/>
        <v>431818</v>
      </c>
      <c r="W664" s="856">
        <v>43609</v>
      </c>
      <c r="X664" s="844">
        <v>9000000</v>
      </c>
      <c r="Y664" s="834"/>
      <c r="Z664" s="844"/>
      <c r="AA664" s="844"/>
      <c r="AB664" s="857"/>
      <c r="AC664" s="857"/>
      <c r="AD664" s="444"/>
      <c r="AE664" s="858">
        <f t="shared" si="302"/>
        <v>9000000</v>
      </c>
      <c r="AF664" s="1081">
        <f t="shared" si="298"/>
        <v>3886362</v>
      </c>
      <c r="AG664" s="445" t="s">
        <v>185</v>
      </c>
      <c r="AH664" s="444"/>
    </row>
    <row r="665" spans="1:34" ht="15" customHeight="1" x14ac:dyDescent="0.25">
      <c r="A665" s="848">
        <f t="shared" si="299"/>
        <v>13</v>
      </c>
      <c r="B665" s="833">
        <v>43606</v>
      </c>
      <c r="C665" s="862">
        <v>658</v>
      </c>
      <c r="D665" s="1078" t="s">
        <v>75</v>
      </c>
      <c r="E665" s="836" t="s">
        <v>57</v>
      </c>
      <c r="F665" s="850">
        <v>7</v>
      </c>
      <c r="G665" s="838">
        <f t="shared" si="286"/>
        <v>9322726</v>
      </c>
      <c r="H665" s="839"/>
      <c r="I665" s="840">
        <f t="shared" si="287"/>
        <v>0</v>
      </c>
      <c r="J665" s="841"/>
      <c r="K665" s="840">
        <f t="shared" si="288"/>
        <v>0</v>
      </c>
      <c r="L665" s="842">
        <v>1</v>
      </c>
      <c r="M665" s="840">
        <f t="shared" si="289"/>
        <v>431818</v>
      </c>
      <c r="N665" s="843">
        <f t="shared" si="300"/>
        <v>8</v>
      </c>
      <c r="O665" s="844">
        <f t="shared" si="285"/>
        <v>9754544</v>
      </c>
      <c r="P665" s="844">
        <f t="shared" si="301"/>
        <v>320000</v>
      </c>
      <c r="Q665" s="846"/>
      <c r="R665" s="19"/>
      <c r="S665" s="847">
        <f t="shared" si="294"/>
        <v>1331818</v>
      </c>
      <c r="T665" s="847">
        <f t="shared" si="295"/>
        <v>1931818</v>
      </c>
      <c r="U665" s="847">
        <f t="shared" si="296"/>
        <v>2231818</v>
      </c>
      <c r="V665" s="847">
        <f t="shared" si="297"/>
        <v>431818</v>
      </c>
      <c r="W665" s="856"/>
      <c r="X665" s="844"/>
      <c r="Y665" s="834"/>
      <c r="Z665" s="844"/>
      <c r="AA665" s="844"/>
      <c r="AB665" s="857"/>
      <c r="AC665" s="857"/>
      <c r="AD665" s="444"/>
      <c r="AE665" s="858">
        <f t="shared" si="302"/>
        <v>0</v>
      </c>
      <c r="AF665" s="1081">
        <f t="shared" si="298"/>
        <v>9754544</v>
      </c>
      <c r="AG665" s="445" t="s">
        <v>185</v>
      </c>
      <c r="AH665" s="444"/>
    </row>
    <row r="666" spans="1:34" ht="15" customHeight="1" x14ac:dyDescent="0.25">
      <c r="A666" s="848">
        <f t="shared" si="299"/>
        <v>14</v>
      </c>
      <c r="B666" s="833">
        <v>43606</v>
      </c>
      <c r="C666" s="862">
        <v>659</v>
      </c>
      <c r="D666" s="1078" t="s">
        <v>58</v>
      </c>
      <c r="E666" s="836" t="s">
        <v>57</v>
      </c>
      <c r="F666" s="850">
        <v>2</v>
      </c>
      <c r="G666" s="838">
        <f t="shared" si="286"/>
        <v>2663636</v>
      </c>
      <c r="H666" s="839"/>
      <c r="I666" s="840">
        <f t="shared" si="287"/>
        <v>0</v>
      </c>
      <c r="J666" s="841">
        <v>3</v>
      </c>
      <c r="K666" s="840">
        <f t="shared" si="288"/>
        <v>6695454</v>
      </c>
      <c r="L666" s="842"/>
      <c r="M666" s="840">
        <f t="shared" si="289"/>
        <v>0</v>
      </c>
      <c r="N666" s="843">
        <f t="shared" si="300"/>
        <v>5</v>
      </c>
      <c r="O666" s="844">
        <f t="shared" si="285"/>
        <v>9359090</v>
      </c>
      <c r="P666" s="844">
        <f t="shared" si="301"/>
        <v>200000</v>
      </c>
      <c r="Q666" s="846"/>
      <c r="R666" s="19"/>
      <c r="S666" s="847">
        <f t="shared" si="294"/>
        <v>1331818</v>
      </c>
      <c r="T666" s="847">
        <f t="shared" si="295"/>
        <v>1931818</v>
      </c>
      <c r="U666" s="847">
        <f t="shared" si="296"/>
        <v>2231818</v>
      </c>
      <c r="V666" s="847">
        <f t="shared" si="297"/>
        <v>431818</v>
      </c>
      <c r="W666" s="856">
        <v>43608</v>
      </c>
      <c r="X666" s="844">
        <v>9359090</v>
      </c>
      <c r="Y666" s="834"/>
      <c r="Z666" s="844"/>
      <c r="AA666" s="844"/>
      <c r="AB666" s="857"/>
      <c r="AC666" s="857"/>
      <c r="AD666" s="444"/>
      <c r="AE666" s="858">
        <f t="shared" si="302"/>
        <v>9359090</v>
      </c>
      <c r="AF666" s="1081">
        <f t="shared" si="298"/>
        <v>0</v>
      </c>
      <c r="AG666" s="444"/>
      <c r="AH666" s="444"/>
    </row>
    <row r="667" spans="1:34" ht="15" customHeight="1" x14ac:dyDescent="0.25">
      <c r="A667" s="848">
        <f t="shared" si="299"/>
        <v>15</v>
      </c>
      <c r="B667" s="833">
        <v>43606</v>
      </c>
      <c r="C667" s="862">
        <v>660</v>
      </c>
      <c r="D667" s="1078" t="s">
        <v>59</v>
      </c>
      <c r="E667" s="836" t="s">
        <v>57</v>
      </c>
      <c r="F667" s="850">
        <v>3</v>
      </c>
      <c r="G667" s="838">
        <f t="shared" si="286"/>
        <v>3995454</v>
      </c>
      <c r="H667" s="839"/>
      <c r="I667" s="840">
        <f t="shared" si="287"/>
        <v>0</v>
      </c>
      <c r="J667" s="841">
        <v>2</v>
      </c>
      <c r="K667" s="840">
        <f t="shared" si="288"/>
        <v>4463636</v>
      </c>
      <c r="L667" s="842"/>
      <c r="M667" s="840">
        <f t="shared" si="289"/>
        <v>0</v>
      </c>
      <c r="N667" s="843">
        <f t="shared" si="300"/>
        <v>5</v>
      </c>
      <c r="O667" s="844">
        <f t="shared" si="285"/>
        <v>8459090</v>
      </c>
      <c r="P667" s="844">
        <f t="shared" si="301"/>
        <v>200000</v>
      </c>
      <c r="Q667" s="846"/>
      <c r="R667" s="19"/>
      <c r="S667" s="847">
        <f t="shared" si="294"/>
        <v>1331818</v>
      </c>
      <c r="T667" s="847">
        <f t="shared" si="295"/>
        <v>1931818</v>
      </c>
      <c r="U667" s="847">
        <f t="shared" si="296"/>
        <v>2231818</v>
      </c>
      <c r="V667" s="847">
        <f t="shared" si="297"/>
        <v>431818</v>
      </c>
      <c r="W667" s="856">
        <v>43608</v>
      </c>
      <c r="X667" s="844">
        <v>8469090</v>
      </c>
      <c r="Y667" s="834"/>
      <c r="Z667" s="844"/>
      <c r="AA667" s="844"/>
      <c r="AB667" s="857"/>
      <c r="AC667" s="857"/>
      <c r="AD667" s="444"/>
      <c r="AE667" s="858">
        <f t="shared" si="302"/>
        <v>8469090</v>
      </c>
      <c r="AF667" s="1081">
        <f t="shared" si="298"/>
        <v>-10000</v>
      </c>
      <c r="AG667" s="444"/>
      <c r="AH667" s="444"/>
    </row>
    <row r="668" spans="1:34" ht="15" hidden="1" customHeight="1" x14ac:dyDescent="0.25">
      <c r="A668" s="848">
        <f t="shared" si="299"/>
        <v>16</v>
      </c>
      <c r="B668" s="833">
        <v>43606</v>
      </c>
      <c r="C668" s="862">
        <v>661</v>
      </c>
      <c r="D668" s="1078" t="s">
        <v>87</v>
      </c>
      <c r="E668" s="836" t="s">
        <v>88</v>
      </c>
      <c r="F668" s="850">
        <v>10</v>
      </c>
      <c r="G668" s="838">
        <f t="shared" si="286"/>
        <v>13318180</v>
      </c>
      <c r="H668" s="839"/>
      <c r="I668" s="840">
        <f t="shared" si="287"/>
        <v>0</v>
      </c>
      <c r="J668" s="841"/>
      <c r="K668" s="840">
        <f t="shared" si="288"/>
        <v>0</v>
      </c>
      <c r="L668" s="842"/>
      <c r="M668" s="840">
        <f t="shared" si="289"/>
        <v>0</v>
      </c>
      <c r="N668" s="843">
        <f t="shared" si="300"/>
        <v>10</v>
      </c>
      <c r="O668" s="844">
        <f t="shared" si="285"/>
        <v>13318180</v>
      </c>
      <c r="P668" s="844">
        <f t="shared" si="301"/>
        <v>400000</v>
      </c>
      <c r="Q668" s="846"/>
      <c r="R668" s="19"/>
      <c r="S668" s="847">
        <f t="shared" si="294"/>
        <v>1331818</v>
      </c>
      <c r="T668" s="847">
        <f t="shared" si="295"/>
        <v>1931818</v>
      </c>
      <c r="U668" s="847">
        <f t="shared" si="296"/>
        <v>2231818</v>
      </c>
      <c r="V668" s="847">
        <f t="shared" si="297"/>
        <v>431818</v>
      </c>
      <c r="W668" s="856">
        <v>43608</v>
      </c>
      <c r="X668" s="844">
        <v>13318180</v>
      </c>
      <c r="Y668" s="834"/>
      <c r="Z668" s="844"/>
      <c r="AA668" s="844"/>
      <c r="AB668" s="857"/>
      <c r="AC668" s="857"/>
      <c r="AD668" s="444"/>
      <c r="AE668" s="858">
        <f t="shared" si="302"/>
        <v>13318180</v>
      </c>
      <c r="AF668" s="1081">
        <f t="shared" si="298"/>
        <v>0</v>
      </c>
      <c r="AG668" s="444"/>
      <c r="AH668" s="444"/>
    </row>
    <row r="669" spans="1:34" ht="15" hidden="1" customHeight="1" x14ac:dyDescent="0.25">
      <c r="A669" s="848">
        <v>1</v>
      </c>
      <c r="B669" s="833">
        <v>43607</v>
      </c>
      <c r="C669" s="862">
        <v>662</v>
      </c>
      <c r="D669" s="1078" t="s">
        <v>67</v>
      </c>
      <c r="E669" s="836" t="s">
        <v>43</v>
      </c>
      <c r="F669" s="850">
        <v>10</v>
      </c>
      <c r="G669" s="838">
        <f t="shared" si="286"/>
        <v>13318180</v>
      </c>
      <c r="H669" s="839"/>
      <c r="I669" s="840">
        <f t="shared" si="287"/>
        <v>0</v>
      </c>
      <c r="J669" s="841"/>
      <c r="K669" s="840">
        <f t="shared" si="288"/>
        <v>0</v>
      </c>
      <c r="L669" s="842"/>
      <c r="M669" s="840">
        <f t="shared" si="289"/>
        <v>0</v>
      </c>
      <c r="N669" s="843">
        <f>F669+H669+J669+L669</f>
        <v>10</v>
      </c>
      <c r="O669" s="844">
        <f t="shared" si="285"/>
        <v>13318180</v>
      </c>
      <c r="P669" s="844">
        <f>+N669*40000</f>
        <v>400000</v>
      </c>
      <c r="Q669" s="846"/>
      <c r="R669" s="19"/>
      <c r="S669" s="847">
        <f t="shared" si="294"/>
        <v>1331818</v>
      </c>
      <c r="T669" s="847">
        <f t="shared" si="295"/>
        <v>1931818</v>
      </c>
      <c r="U669" s="847">
        <f t="shared" si="296"/>
        <v>2231818</v>
      </c>
      <c r="V669" s="847">
        <f t="shared" si="297"/>
        <v>431818</v>
      </c>
      <c r="W669" s="856">
        <v>43598</v>
      </c>
      <c r="X669" s="844">
        <v>8622730</v>
      </c>
      <c r="Y669" s="856">
        <v>43607</v>
      </c>
      <c r="Z669" s="844">
        <v>4695450</v>
      </c>
      <c r="AA669" s="844"/>
      <c r="AB669" s="857"/>
      <c r="AC669" s="857"/>
      <c r="AD669" s="444"/>
      <c r="AE669" s="858">
        <f>X669+Z669+AB669+AD669</f>
        <v>13318180</v>
      </c>
      <c r="AF669" s="1081">
        <f t="shared" si="298"/>
        <v>0</v>
      </c>
      <c r="AG669" s="444"/>
      <c r="AH669" s="444"/>
    </row>
    <row r="670" spans="1:34" ht="15" hidden="1" customHeight="1" x14ac:dyDescent="0.25">
      <c r="A670" s="848">
        <f t="shared" ref="A670:A684" si="303">+A669+1</f>
        <v>2</v>
      </c>
      <c r="B670" s="833">
        <v>43607</v>
      </c>
      <c r="C670" s="862">
        <v>663</v>
      </c>
      <c r="D670" s="1078" t="s">
        <v>47</v>
      </c>
      <c r="E670" s="836" t="s">
        <v>43</v>
      </c>
      <c r="F670" s="850">
        <v>6</v>
      </c>
      <c r="G670" s="838">
        <f t="shared" si="286"/>
        <v>7990908</v>
      </c>
      <c r="H670" s="839"/>
      <c r="I670" s="840">
        <f t="shared" si="287"/>
        <v>0</v>
      </c>
      <c r="J670" s="841"/>
      <c r="K670" s="840">
        <f t="shared" si="288"/>
        <v>0</v>
      </c>
      <c r="L670" s="842"/>
      <c r="M670" s="840">
        <f t="shared" si="289"/>
        <v>0</v>
      </c>
      <c r="N670" s="843">
        <f t="shared" ref="N670:N684" si="304">F670+H670+J670+L670</f>
        <v>6</v>
      </c>
      <c r="O670" s="844">
        <f t="shared" si="285"/>
        <v>7990908</v>
      </c>
      <c r="P670" s="844">
        <f t="shared" ref="P670:P684" si="305">+N670*40000</f>
        <v>240000</v>
      </c>
      <c r="Q670" s="846"/>
      <c r="R670" s="19"/>
      <c r="S670" s="847">
        <f t="shared" si="294"/>
        <v>1331818</v>
      </c>
      <c r="T670" s="847">
        <f t="shared" si="295"/>
        <v>1931818</v>
      </c>
      <c r="U670" s="847">
        <f t="shared" si="296"/>
        <v>2231818</v>
      </c>
      <c r="V670" s="847">
        <f t="shared" si="297"/>
        <v>431818</v>
      </c>
      <c r="W670" s="856">
        <v>43608</v>
      </c>
      <c r="X670" s="844">
        <v>7990908</v>
      </c>
      <c r="Y670" s="856"/>
      <c r="Z670" s="844"/>
      <c r="AA670" s="844"/>
      <c r="AB670" s="857"/>
      <c r="AC670" s="857"/>
      <c r="AD670" s="444"/>
      <c r="AE670" s="858">
        <f t="shared" ref="AE670:AE684" si="306">X670+Z670+AB670+AD670</f>
        <v>7990908</v>
      </c>
      <c r="AF670" s="1081">
        <f t="shared" si="298"/>
        <v>0</v>
      </c>
      <c r="AG670" s="444"/>
      <c r="AH670" s="444"/>
    </row>
    <row r="671" spans="1:34" ht="15" hidden="1" customHeight="1" x14ac:dyDescent="0.25">
      <c r="A671" s="848">
        <f t="shared" si="303"/>
        <v>3</v>
      </c>
      <c r="B671" s="833">
        <v>43607</v>
      </c>
      <c r="C671" s="862">
        <v>664</v>
      </c>
      <c r="D671" s="1078" t="s">
        <v>46</v>
      </c>
      <c r="E671" s="836" t="s">
        <v>43</v>
      </c>
      <c r="F671" s="850">
        <v>5</v>
      </c>
      <c r="G671" s="838">
        <f t="shared" si="286"/>
        <v>6659090</v>
      </c>
      <c r="H671" s="839"/>
      <c r="I671" s="840">
        <f t="shared" si="287"/>
        <v>0</v>
      </c>
      <c r="J671" s="841"/>
      <c r="K671" s="840">
        <f t="shared" si="288"/>
        <v>0</v>
      </c>
      <c r="L671" s="842">
        <v>1</v>
      </c>
      <c r="M671" s="840">
        <f t="shared" si="289"/>
        <v>431818</v>
      </c>
      <c r="N671" s="843">
        <f t="shared" si="304"/>
        <v>6</v>
      </c>
      <c r="O671" s="844">
        <f t="shared" si="285"/>
        <v>7090908</v>
      </c>
      <c r="P671" s="844">
        <f t="shared" si="305"/>
        <v>240000</v>
      </c>
      <c r="Q671" s="846"/>
      <c r="R671" s="19"/>
      <c r="S671" s="847">
        <f t="shared" si="294"/>
        <v>1331818</v>
      </c>
      <c r="T671" s="847">
        <f t="shared" si="295"/>
        <v>1931818</v>
      </c>
      <c r="U671" s="847">
        <f t="shared" si="296"/>
        <v>2231818</v>
      </c>
      <c r="V671" s="847">
        <f t="shared" si="297"/>
        <v>431818</v>
      </c>
      <c r="W671" s="856">
        <v>43613</v>
      </c>
      <c r="X671" s="844">
        <v>7090908</v>
      </c>
      <c r="Y671" s="856"/>
      <c r="Z671" s="844"/>
      <c r="AA671" s="856"/>
      <c r="AB671" s="857">
        <v>0</v>
      </c>
      <c r="AC671" s="857"/>
      <c r="AD671" s="444"/>
      <c r="AE671" s="858">
        <f t="shared" si="306"/>
        <v>7090908</v>
      </c>
      <c r="AF671" s="1081">
        <f t="shared" si="298"/>
        <v>0</v>
      </c>
      <c r="AG671" s="444"/>
      <c r="AH671" s="444"/>
    </row>
    <row r="672" spans="1:34" ht="15" hidden="1" customHeight="1" x14ac:dyDescent="0.25">
      <c r="A672" s="848">
        <f t="shared" si="303"/>
        <v>4</v>
      </c>
      <c r="B672" s="833">
        <v>43607</v>
      </c>
      <c r="C672" s="862">
        <v>665</v>
      </c>
      <c r="D672" s="1078" t="s">
        <v>82</v>
      </c>
      <c r="E672" s="836" t="s">
        <v>241</v>
      </c>
      <c r="F672" s="850">
        <v>6</v>
      </c>
      <c r="G672" s="838">
        <f t="shared" si="286"/>
        <v>7990908</v>
      </c>
      <c r="H672" s="839"/>
      <c r="I672" s="840">
        <f t="shared" si="287"/>
        <v>0</v>
      </c>
      <c r="J672" s="841">
        <v>4</v>
      </c>
      <c r="K672" s="840">
        <f t="shared" si="288"/>
        <v>8927272</v>
      </c>
      <c r="L672" s="842">
        <v>1</v>
      </c>
      <c r="M672" s="840">
        <f t="shared" si="289"/>
        <v>431818</v>
      </c>
      <c r="N672" s="843">
        <f t="shared" si="304"/>
        <v>11</v>
      </c>
      <c r="O672" s="844">
        <f t="shared" si="285"/>
        <v>17349998</v>
      </c>
      <c r="P672" s="844">
        <f t="shared" si="305"/>
        <v>440000</v>
      </c>
      <c r="Q672" s="846"/>
      <c r="R672" s="19"/>
      <c r="S672" s="847">
        <f t="shared" si="294"/>
        <v>1331818</v>
      </c>
      <c r="T672" s="847">
        <f t="shared" si="295"/>
        <v>1931818</v>
      </c>
      <c r="U672" s="847">
        <f t="shared" si="296"/>
        <v>2231818</v>
      </c>
      <c r="V672" s="847">
        <f t="shared" si="297"/>
        <v>431818</v>
      </c>
      <c r="W672" s="856">
        <v>43612</v>
      </c>
      <c r="X672" s="844">
        <v>17349998</v>
      </c>
      <c r="Y672" s="834"/>
      <c r="Z672" s="844"/>
      <c r="AA672" s="844"/>
      <c r="AB672" s="857"/>
      <c r="AC672" s="857"/>
      <c r="AD672" s="444"/>
      <c r="AE672" s="858">
        <f t="shared" si="306"/>
        <v>17349998</v>
      </c>
      <c r="AF672" s="1081">
        <f t="shared" si="298"/>
        <v>0</v>
      </c>
      <c r="AG672" s="444"/>
      <c r="AH672" s="444"/>
    </row>
    <row r="673" spans="1:34" ht="15" hidden="1" customHeight="1" x14ac:dyDescent="0.25">
      <c r="A673" s="848">
        <f t="shared" si="303"/>
        <v>5</v>
      </c>
      <c r="B673" s="833">
        <v>43607</v>
      </c>
      <c r="C673" s="862">
        <v>666</v>
      </c>
      <c r="D673" s="1078" t="s">
        <v>242</v>
      </c>
      <c r="E673" s="836" t="s">
        <v>241</v>
      </c>
      <c r="F673" s="850">
        <v>5</v>
      </c>
      <c r="G673" s="838">
        <f t="shared" si="286"/>
        <v>6659090</v>
      </c>
      <c r="H673" s="839">
        <v>1</v>
      </c>
      <c r="I673" s="840">
        <f t="shared" si="287"/>
        <v>1931818</v>
      </c>
      <c r="J673" s="841">
        <v>4</v>
      </c>
      <c r="K673" s="840">
        <f t="shared" si="288"/>
        <v>8927272</v>
      </c>
      <c r="L673" s="842"/>
      <c r="M673" s="840">
        <f t="shared" si="289"/>
        <v>0</v>
      </c>
      <c r="N673" s="843">
        <f t="shared" si="304"/>
        <v>10</v>
      </c>
      <c r="O673" s="844">
        <f t="shared" si="285"/>
        <v>17518180</v>
      </c>
      <c r="P673" s="844">
        <f t="shared" si="305"/>
        <v>400000</v>
      </c>
      <c r="Q673" s="846"/>
      <c r="R673" s="19"/>
      <c r="S673" s="847">
        <f t="shared" si="294"/>
        <v>1331818</v>
      </c>
      <c r="T673" s="847">
        <f t="shared" si="295"/>
        <v>1931818</v>
      </c>
      <c r="U673" s="847">
        <f t="shared" si="296"/>
        <v>2231818</v>
      </c>
      <c r="V673" s="847">
        <f t="shared" si="297"/>
        <v>431818</v>
      </c>
      <c r="W673" s="856">
        <v>43609</v>
      </c>
      <c r="X673" s="844">
        <v>17518180</v>
      </c>
      <c r="Y673" s="834"/>
      <c r="Z673" s="844"/>
      <c r="AA673" s="844"/>
      <c r="AB673" s="857"/>
      <c r="AC673" s="857"/>
      <c r="AD673" s="444"/>
      <c r="AE673" s="858">
        <f t="shared" si="306"/>
        <v>17518180</v>
      </c>
      <c r="AF673" s="1081">
        <f t="shared" si="298"/>
        <v>0</v>
      </c>
      <c r="AG673" s="444"/>
      <c r="AH673" s="444"/>
    </row>
    <row r="674" spans="1:34" ht="15" hidden="1" customHeight="1" x14ac:dyDescent="0.25">
      <c r="A674" s="848">
        <f t="shared" si="303"/>
        <v>6</v>
      </c>
      <c r="B674" s="833">
        <v>43607</v>
      </c>
      <c r="C674" s="862">
        <v>667</v>
      </c>
      <c r="D674" s="1078" t="s">
        <v>93</v>
      </c>
      <c r="E674" s="836" t="s">
        <v>241</v>
      </c>
      <c r="F674" s="850">
        <v>10</v>
      </c>
      <c r="G674" s="838">
        <f t="shared" si="286"/>
        <v>13318180</v>
      </c>
      <c r="H674" s="839"/>
      <c r="I674" s="840">
        <f t="shared" si="287"/>
        <v>0</v>
      </c>
      <c r="J674" s="841"/>
      <c r="K674" s="840">
        <f t="shared" si="288"/>
        <v>0</v>
      </c>
      <c r="L674" s="842"/>
      <c r="M674" s="840">
        <f t="shared" si="289"/>
        <v>0</v>
      </c>
      <c r="N674" s="843">
        <f t="shared" si="304"/>
        <v>10</v>
      </c>
      <c r="O674" s="844">
        <f t="shared" si="285"/>
        <v>13318180</v>
      </c>
      <c r="P674" s="844">
        <f t="shared" si="305"/>
        <v>400000</v>
      </c>
      <c r="Q674" s="846"/>
      <c r="R674" s="19"/>
      <c r="S674" s="847">
        <f t="shared" si="294"/>
        <v>1331818</v>
      </c>
      <c r="T674" s="847">
        <f t="shared" si="295"/>
        <v>1931818</v>
      </c>
      <c r="U674" s="847">
        <f t="shared" si="296"/>
        <v>2231818</v>
      </c>
      <c r="V674" s="847">
        <f t="shared" si="297"/>
        <v>431818</v>
      </c>
      <c r="W674" s="856">
        <v>43627</v>
      </c>
      <c r="X674" s="844">
        <v>13318180</v>
      </c>
      <c r="Y674" s="834"/>
      <c r="Z674" s="844"/>
      <c r="AA674" s="844"/>
      <c r="AB674" s="857"/>
      <c r="AC674" s="857"/>
      <c r="AD674" s="444"/>
      <c r="AE674" s="858">
        <f t="shared" si="306"/>
        <v>13318180</v>
      </c>
      <c r="AF674" s="1081">
        <f t="shared" si="298"/>
        <v>0</v>
      </c>
      <c r="AG674" s="444"/>
      <c r="AH674" s="444"/>
    </row>
    <row r="675" spans="1:34" ht="15" hidden="1" customHeight="1" x14ac:dyDescent="0.25">
      <c r="A675" s="848">
        <f t="shared" si="303"/>
        <v>7</v>
      </c>
      <c r="B675" s="833">
        <v>43607</v>
      </c>
      <c r="C675" s="862">
        <v>668</v>
      </c>
      <c r="D675" s="1078" t="s">
        <v>33</v>
      </c>
      <c r="E675" s="836" t="s">
        <v>241</v>
      </c>
      <c r="F675" s="850">
        <v>10</v>
      </c>
      <c r="G675" s="838">
        <f t="shared" si="286"/>
        <v>13318180</v>
      </c>
      <c r="H675" s="839"/>
      <c r="I675" s="840">
        <f t="shared" si="287"/>
        <v>0</v>
      </c>
      <c r="J675" s="841"/>
      <c r="K675" s="840">
        <f t="shared" si="288"/>
        <v>0</v>
      </c>
      <c r="L675" s="842"/>
      <c r="M675" s="840">
        <f t="shared" si="289"/>
        <v>0</v>
      </c>
      <c r="N675" s="843">
        <f t="shared" si="304"/>
        <v>10</v>
      </c>
      <c r="O675" s="844">
        <f t="shared" si="285"/>
        <v>13318180</v>
      </c>
      <c r="P675" s="844">
        <f t="shared" si="305"/>
        <v>400000</v>
      </c>
      <c r="Q675" s="846"/>
      <c r="R675" s="19"/>
      <c r="S675" s="847">
        <f t="shared" si="294"/>
        <v>1331818</v>
      </c>
      <c r="T675" s="847">
        <f t="shared" si="295"/>
        <v>1931818</v>
      </c>
      <c r="U675" s="847">
        <f t="shared" si="296"/>
        <v>2231818</v>
      </c>
      <c r="V675" s="847">
        <f t="shared" si="297"/>
        <v>431818</v>
      </c>
      <c r="W675" s="856">
        <v>43608</v>
      </c>
      <c r="X675" s="844">
        <v>13318180</v>
      </c>
      <c r="Y675" s="834"/>
      <c r="Z675" s="844"/>
      <c r="AA675" s="844"/>
      <c r="AB675" s="857"/>
      <c r="AC675" s="857"/>
      <c r="AD675" s="444"/>
      <c r="AE675" s="858">
        <f t="shared" si="306"/>
        <v>13318180</v>
      </c>
      <c r="AF675" s="1081">
        <f t="shared" si="298"/>
        <v>0</v>
      </c>
      <c r="AG675" s="444"/>
      <c r="AH675" s="444"/>
    </row>
    <row r="676" spans="1:34" ht="15" hidden="1" customHeight="1" x14ac:dyDescent="0.25">
      <c r="A676" s="848">
        <f t="shared" si="303"/>
        <v>8</v>
      </c>
      <c r="B676" s="833">
        <v>43607</v>
      </c>
      <c r="C676" s="862">
        <v>669</v>
      </c>
      <c r="D676" s="1078" t="s">
        <v>81</v>
      </c>
      <c r="E676" s="836" t="s">
        <v>241</v>
      </c>
      <c r="F676" s="850">
        <v>8</v>
      </c>
      <c r="G676" s="838">
        <f t="shared" si="286"/>
        <v>10654544</v>
      </c>
      <c r="H676" s="839"/>
      <c r="I676" s="840">
        <f t="shared" si="287"/>
        <v>0</v>
      </c>
      <c r="J676" s="841">
        <v>1</v>
      </c>
      <c r="K676" s="840">
        <f t="shared" si="288"/>
        <v>2231818</v>
      </c>
      <c r="L676" s="842">
        <v>2</v>
      </c>
      <c r="M676" s="840">
        <f t="shared" si="289"/>
        <v>863636</v>
      </c>
      <c r="N676" s="843">
        <f t="shared" si="304"/>
        <v>11</v>
      </c>
      <c r="O676" s="844">
        <f t="shared" si="285"/>
        <v>13749998</v>
      </c>
      <c r="P676" s="844">
        <f t="shared" si="305"/>
        <v>440000</v>
      </c>
      <c r="Q676" s="846"/>
      <c r="R676" s="19"/>
      <c r="S676" s="847">
        <f t="shared" si="294"/>
        <v>1331818</v>
      </c>
      <c r="T676" s="847">
        <f t="shared" si="295"/>
        <v>1931818</v>
      </c>
      <c r="U676" s="847">
        <f t="shared" si="296"/>
        <v>2231818</v>
      </c>
      <c r="V676" s="847">
        <f t="shared" si="297"/>
        <v>431818</v>
      </c>
      <c r="W676" s="856">
        <v>43609</v>
      </c>
      <c r="X676" s="844">
        <v>13749998</v>
      </c>
      <c r="Y676" s="834"/>
      <c r="Z676" s="844"/>
      <c r="AA676" s="844"/>
      <c r="AB676" s="857"/>
      <c r="AC676" s="857"/>
      <c r="AD676" s="444"/>
      <c r="AE676" s="858">
        <f t="shared" si="306"/>
        <v>13749998</v>
      </c>
      <c r="AF676" s="1081">
        <f t="shared" si="298"/>
        <v>0</v>
      </c>
      <c r="AG676" s="444"/>
      <c r="AH676" s="444"/>
    </row>
    <row r="677" spans="1:34" ht="15" hidden="1" customHeight="1" x14ac:dyDescent="0.25">
      <c r="A677" s="848">
        <f t="shared" si="303"/>
        <v>9</v>
      </c>
      <c r="B677" s="833">
        <v>43607</v>
      </c>
      <c r="C677" s="862">
        <v>670</v>
      </c>
      <c r="D677" s="1078" t="s">
        <v>68</v>
      </c>
      <c r="E677" s="836" t="s">
        <v>243</v>
      </c>
      <c r="F677" s="850">
        <v>8</v>
      </c>
      <c r="G677" s="838">
        <f t="shared" si="286"/>
        <v>10654544</v>
      </c>
      <c r="H677" s="839">
        <v>1</v>
      </c>
      <c r="I677" s="840">
        <f t="shared" si="287"/>
        <v>1931818</v>
      </c>
      <c r="J677" s="841"/>
      <c r="K677" s="840">
        <f t="shared" si="288"/>
        <v>0</v>
      </c>
      <c r="L677" s="842"/>
      <c r="M677" s="840">
        <f t="shared" si="289"/>
        <v>0</v>
      </c>
      <c r="N677" s="843">
        <f t="shared" si="304"/>
        <v>9</v>
      </c>
      <c r="O677" s="844">
        <f t="shared" si="285"/>
        <v>12586362</v>
      </c>
      <c r="P677" s="844">
        <f t="shared" si="305"/>
        <v>360000</v>
      </c>
      <c r="Q677" s="846"/>
      <c r="R677" s="19"/>
      <c r="S677" s="847">
        <f t="shared" si="294"/>
        <v>1331818</v>
      </c>
      <c r="T677" s="847">
        <f t="shared" si="295"/>
        <v>1931818</v>
      </c>
      <c r="U677" s="847">
        <f t="shared" si="296"/>
        <v>2231818</v>
      </c>
      <c r="V677" s="847">
        <f t="shared" si="297"/>
        <v>431818</v>
      </c>
      <c r="W677" s="856">
        <v>43608</v>
      </c>
      <c r="X677" s="844">
        <v>5500000</v>
      </c>
      <c r="Y677" s="856">
        <v>43613</v>
      </c>
      <c r="Z677" s="844">
        <v>7086362</v>
      </c>
      <c r="AA677" s="844"/>
      <c r="AB677" s="857"/>
      <c r="AC677" s="857"/>
      <c r="AD677" s="444"/>
      <c r="AE677" s="858">
        <f t="shared" si="306"/>
        <v>12586362</v>
      </c>
      <c r="AF677" s="1081">
        <f t="shared" si="298"/>
        <v>0</v>
      </c>
      <c r="AG677" s="444"/>
      <c r="AH677" s="444"/>
    </row>
    <row r="678" spans="1:34" ht="15" hidden="1" customHeight="1" x14ac:dyDescent="0.25">
      <c r="A678" s="848">
        <f t="shared" si="303"/>
        <v>10</v>
      </c>
      <c r="B678" s="833">
        <v>43607</v>
      </c>
      <c r="C678" s="862">
        <v>671</v>
      </c>
      <c r="D678" s="1078" t="s">
        <v>76</v>
      </c>
      <c r="E678" s="836" t="s">
        <v>243</v>
      </c>
      <c r="F678" s="850">
        <v>8</v>
      </c>
      <c r="G678" s="838">
        <f t="shared" si="286"/>
        <v>10654544</v>
      </c>
      <c r="H678" s="839"/>
      <c r="I678" s="840">
        <f t="shared" si="287"/>
        <v>0</v>
      </c>
      <c r="J678" s="841"/>
      <c r="K678" s="840">
        <f t="shared" si="288"/>
        <v>0</v>
      </c>
      <c r="L678" s="842"/>
      <c r="M678" s="840">
        <f t="shared" si="289"/>
        <v>0</v>
      </c>
      <c r="N678" s="843">
        <f t="shared" si="304"/>
        <v>8</v>
      </c>
      <c r="O678" s="844">
        <f t="shared" si="285"/>
        <v>10654544</v>
      </c>
      <c r="P678" s="844">
        <f t="shared" si="305"/>
        <v>320000</v>
      </c>
      <c r="Q678" s="846"/>
      <c r="R678" s="19"/>
      <c r="S678" s="847">
        <f t="shared" si="294"/>
        <v>1331818</v>
      </c>
      <c r="T678" s="847">
        <f t="shared" si="295"/>
        <v>1931818</v>
      </c>
      <c r="U678" s="847">
        <f t="shared" si="296"/>
        <v>2231818</v>
      </c>
      <c r="V678" s="847">
        <f t="shared" si="297"/>
        <v>431818</v>
      </c>
      <c r="W678" s="856">
        <v>43609</v>
      </c>
      <c r="X678" s="844">
        <v>10654544</v>
      </c>
      <c r="Y678" s="834"/>
      <c r="Z678" s="844"/>
      <c r="AA678" s="844"/>
      <c r="AB678" s="857"/>
      <c r="AC678" s="857"/>
      <c r="AD678" s="444"/>
      <c r="AE678" s="858">
        <f t="shared" si="306"/>
        <v>10654544</v>
      </c>
      <c r="AF678" s="1081">
        <f t="shared" si="298"/>
        <v>0</v>
      </c>
      <c r="AG678" s="444"/>
      <c r="AH678" s="444"/>
    </row>
    <row r="679" spans="1:34" ht="15" hidden="1" customHeight="1" x14ac:dyDescent="0.25">
      <c r="A679" s="848">
        <f t="shared" si="303"/>
        <v>11</v>
      </c>
      <c r="B679" s="833">
        <v>43607</v>
      </c>
      <c r="C679" s="862">
        <v>672</v>
      </c>
      <c r="D679" s="1078" t="s">
        <v>56</v>
      </c>
      <c r="E679" s="836" t="s">
        <v>243</v>
      </c>
      <c r="F679" s="850">
        <v>7</v>
      </c>
      <c r="G679" s="838">
        <f t="shared" si="286"/>
        <v>9322726</v>
      </c>
      <c r="H679" s="839"/>
      <c r="I679" s="840">
        <f t="shared" si="287"/>
        <v>0</v>
      </c>
      <c r="J679" s="841">
        <v>2</v>
      </c>
      <c r="K679" s="840">
        <f t="shared" si="288"/>
        <v>4463636</v>
      </c>
      <c r="L679" s="842">
        <v>1</v>
      </c>
      <c r="M679" s="840">
        <f t="shared" si="289"/>
        <v>431818</v>
      </c>
      <c r="N679" s="843">
        <f t="shared" si="304"/>
        <v>10</v>
      </c>
      <c r="O679" s="844">
        <f t="shared" si="285"/>
        <v>14218180</v>
      </c>
      <c r="P679" s="844">
        <f t="shared" si="305"/>
        <v>400000</v>
      </c>
      <c r="Q679" s="846"/>
      <c r="R679" s="19"/>
      <c r="S679" s="847">
        <f t="shared" si="294"/>
        <v>1331818</v>
      </c>
      <c r="T679" s="847">
        <f t="shared" si="295"/>
        <v>1931818</v>
      </c>
      <c r="U679" s="847">
        <f t="shared" si="296"/>
        <v>2231818</v>
      </c>
      <c r="V679" s="847">
        <f t="shared" si="297"/>
        <v>431818</v>
      </c>
      <c r="W679" s="856">
        <v>43612</v>
      </c>
      <c r="X679" s="844">
        <v>14218180</v>
      </c>
      <c r="Y679" s="834"/>
      <c r="Z679" s="844"/>
      <c r="AA679" s="844"/>
      <c r="AB679" s="857"/>
      <c r="AC679" s="857"/>
      <c r="AD679" s="444"/>
      <c r="AE679" s="858">
        <f t="shared" si="306"/>
        <v>14218180</v>
      </c>
      <c r="AF679" s="1081">
        <f t="shared" si="298"/>
        <v>0</v>
      </c>
      <c r="AG679" s="444"/>
      <c r="AH679" s="444"/>
    </row>
    <row r="680" spans="1:34" ht="15" customHeight="1" x14ac:dyDescent="0.25">
      <c r="A680" s="848">
        <f t="shared" si="303"/>
        <v>12</v>
      </c>
      <c r="B680" s="833">
        <v>43607</v>
      </c>
      <c r="C680" s="862">
        <v>673</v>
      </c>
      <c r="D680" s="1078" t="s">
        <v>244</v>
      </c>
      <c r="E680" s="836" t="s">
        <v>88</v>
      </c>
      <c r="F680" s="850">
        <v>8</v>
      </c>
      <c r="G680" s="838">
        <f t="shared" si="286"/>
        <v>10654544</v>
      </c>
      <c r="H680" s="839"/>
      <c r="I680" s="840">
        <f t="shared" si="287"/>
        <v>0</v>
      </c>
      <c r="J680" s="841"/>
      <c r="K680" s="840">
        <f t="shared" si="288"/>
        <v>0</v>
      </c>
      <c r="L680" s="842">
        <v>2</v>
      </c>
      <c r="M680" s="840">
        <f t="shared" si="289"/>
        <v>863636</v>
      </c>
      <c r="N680" s="843">
        <f t="shared" si="304"/>
        <v>10</v>
      </c>
      <c r="O680" s="844">
        <f t="shared" si="285"/>
        <v>11518180</v>
      </c>
      <c r="P680" s="844">
        <f t="shared" si="305"/>
        <v>400000</v>
      </c>
      <c r="Q680" s="846"/>
      <c r="R680" s="19"/>
      <c r="S680" s="847">
        <f t="shared" si="294"/>
        <v>1331818</v>
      </c>
      <c r="T680" s="847">
        <f t="shared" si="295"/>
        <v>1931818</v>
      </c>
      <c r="U680" s="847">
        <f t="shared" si="296"/>
        <v>2231818</v>
      </c>
      <c r="V680" s="847">
        <f t="shared" si="297"/>
        <v>431818</v>
      </c>
      <c r="W680" s="856">
        <v>43629</v>
      </c>
      <c r="X680" s="844">
        <v>5000000</v>
      </c>
      <c r="Y680" s="856">
        <v>43636</v>
      </c>
      <c r="Z680" s="844">
        <v>1518180</v>
      </c>
      <c r="AA680" s="844"/>
      <c r="AB680" s="857"/>
      <c r="AC680" s="857"/>
      <c r="AD680" s="444"/>
      <c r="AE680" s="858">
        <f t="shared" si="306"/>
        <v>6518180</v>
      </c>
      <c r="AF680" s="1081">
        <f t="shared" si="298"/>
        <v>5000000</v>
      </c>
      <c r="AG680" s="444" t="s">
        <v>185</v>
      </c>
      <c r="AH680" s="444"/>
    </row>
    <row r="681" spans="1:34" ht="15" customHeight="1" x14ac:dyDescent="0.25">
      <c r="A681" s="848">
        <f t="shared" si="303"/>
        <v>13</v>
      </c>
      <c r="B681" s="833">
        <v>43607</v>
      </c>
      <c r="C681" s="862">
        <v>674</v>
      </c>
      <c r="D681" s="1078" t="s">
        <v>162</v>
      </c>
      <c r="E681" s="836" t="s">
        <v>88</v>
      </c>
      <c r="F681" s="850">
        <v>10</v>
      </c>
      <c r="G681" s="838">
        <f t="shared" si="286"/>
        <v>13318180</v>
      </c>
      <c r="H681" s="839"/>
      <c r="I681" s="840">
        <f t="shared" si="287"/>
        <v>0</v>
      </c>
      <c r="J681" s="841"/>
      <c r="K681" s="840">
        <f t="shared" si="288"/>
        <v>0</v>
      </c>
      <c r="L681" s="842"/>
      <c r="M681" s="840">
        <f t="shared" si="289"/>
        <v>0</v>
      </c>
      <c r="N681" s="843">
        <f t="shared" si="304"/>
        <v>10</v>
      </c>
      <c r="O681" s="844">
        <f t="shared" si="285"/>
        <v>13318180</v>
      </c>
      <c r="P681" s="844">
        <f t="shared" si="305"/>
        <v>400000</v>
      </c>
      <c r="Q681" s="846"/>
      <c r="R681" s="19"/>
      <c r="S681" s="847">
        <f t="shared" si="294"/>
        <v>1331818</v>
      </c>
      <c r="T681" s="847">
        <f t="shared" si="295"/>
        <v>1931818</v>
      </c>
      <c r="U681" s="847">
        <f t="shared" si="296"/>
        <v>2231818</v>
      </c>
      <c r="V681" s="847">
        <f t="shared" si="297"/>
        <v>431818</v>
      </c>
      <c r="W681" s="856">
        <v>43608</v>
      </c>
      <c r="X681" s="844">
        <v>13318180</v>
      </c>
      <c r="Y681" s="834"/>
      <c r="Z681" s="844"/>
      <c r="AA681" s="844"/>
      <c r="AB681" s="857"/>
      <c r="AC681" s="857"/>
      <c r="AD681" s="444"/>
      <c r="AE681" s="858">
        <f t="shared" si="306"/>
        <v>13318180</v>
      </c>
      <c r="AF681" s="1081">
        <f t="shared" si="298"/>
        <v>0</v>
      </c>
      <c r="AG681" s="444"/>
      <c r="AH681" s="444"/>
    </row>
    <row r="682" spans="1:34" ht="15" hidden="1" customHeight="1" x14ac:dyDescent="0.25">
      <c r="A682" s="848">
        <f t="shared" si="303"/>
        <v>14</v>
      </c>
      <c r="B682" s="833">
        <v>43607</v>
      </c>
      <c r="C682" s="862">
        <v>675</v>
      </c>
      <c r="D682" s="1078" t="s">
        <v>37</v>
      </c>
      <c r="E682" s="836" t="s">
        <v>88</v>
      </c>
      <c r="F682" s="850">
        <v>10</v>
      </c>
      <c r="G682" s="838">
        <f t="shared" si="286"/>
        <v>13318180</v>
      </c>
      <c r="H682" s="839"/>
      <c r="I682" s="840">
        <f t="shared" si="287"/>
        <v>0</v>
      </c>
      <c r="J682" s="841"/>
      <c r="K682" s="840">
        <f t="shared" si="288"/>
        <v>0</v>
      </c>
      <c r="L682" s="842"/>
      <c r="M682" s="840">
        <f t="shared" si="289"/>
        <v>0</v>
      </c>
      <c r="N682" s="843">
        <f t="shared" si="304"/>
        <v>10</v>
      </c>
      <c r="O682" s="844">
        <f t="shared" si="285"/>
        <v>13318180</v>
      </c>
      <c r="P682" s="844">
        <f t="shared" si="305"/>
        <v>400000</v>
      </c>
      <c r="Q682" s="846"/>
      <c r="R682" s="19"/>
      <c r="S682" s="847">
        <f t="shared" si="294"/>
        <v>1331818</v>
      </c>
      <c r="T682" s="847">
        <f t="shared" si="295"/>
        <v>1931818</v>
      </c>
      <c r="U682" s="847">
        <f t="shared" si="296"/>
        <v>2231818</v>
      </c>
      <c r="V682" s="847">
        <f t="shared" si="297"/>
        <v>431818</v>
      </c>
      <c r="W682" s="856">
        <v>43609</v>
      </c>
      <c r="X682" s="844">
        <v>13318180</v>
      </c>
      <c r="Y682" s="834"/>
      <c r="Z682" s="844"/>
      <c r="AA682" s="844"/>
      <c r="AB682" s="857"/>
      <c r="AC682" s="857"/>
      <c r="AD682" s="444"/>
      <c r="AE682" s="858">
        <f t="shared" si="306"/>
        <v>13318180</v>
      </c>
      <c r="AF682" s="1081">
        <f t="shared" si="298"/>
        <v>0</v>
      </c>
      <c r="AG682" s="444"/>
      <c r="AH682" s="444"/>
    </row>
    <row r="683" spans="1:34" ht="15" hidden="1" customHeight="1" x14ac:dyDescent="0.25">
      <c r="A683" s="848">
        <f t="shared" si="303"/>
        <v>15</v>
      </c>
      <c r="B683" s="833">
        <v>43607</v>
      </c>
      <c r="C683" s="862">
        <v>676</v>
      </c>
      <c r="D683" s="1078" t="s">
        <v>245</v>
      </c>
      <c r="E683" s="836" t="s">
        <v>88</v>
      </c>
      <c r="F683" s="850">
        <v>5</v>
      </c>
      <c r="G683" s="838">
        <f t="shared" si="286"/>
        <v>6659090</v>
      </c>
      <c r="H683" s="839"/>
      <c r="I683" s="840">
        <f t="shared" si="287"/>
        <v>0</v>
      </c>
      <c r="J683" s="841"/>
      <c r="K683" s="840">
        <f t="shared" si="288"/>
        <v>0</v>
      </c>
      <c r="L683" s="842"/>
      <c r="M683" s="840">
        <f t="shared" si="289"/>
        <v>0</v>
      </c>
      <c r="N683" s="843">
        <f t="shared" si="304"/>
        <v>5</v>
      </c>
      <c r="O683" s="844">
        <f t="shared" si="285"/>
        <v>6659090</v>
      </c>
      <c r="P683" s="844">
        <f t="shared" si="305"/>
        <v>200000</v>
      </c>
      <c r="Q683" s="846"/>
      <c r="R683" s="19"/>
      <c r="S683" s="847">
        <f t="shared" si="294"/>
        <v>1331818</v>
      </c>
      <c r="T683" s="847">
        <f t="shared" si="295"/>
        <v>1931818</v>
      </c>
      <c r="U683" s="847">
        <f t="shared" si="296"/>
        <v>2231818</v>
      </c>
      <c r="V683" s="847">
        <f t="shared" si="297"/>
        <v>431818</v>
      </c>
      <c r="W683" s="856">
        <v>43608</v>
      </c>
      <c r="X683" s="844">
        <v>6659090</v>
      </c>
      <c r="Y683" s="834"/>
      <c r="Z683" s="844"/>
      <c r="AA683" s="844"/>
      <c r="AB683" s="857"/>
      <c r="AC683" s="857"/>
      <c r="AD683" s="444"/>
      <c r="AE683" s="858">
        <f t="shared" si="306"/>
        <v>6659090</v>
      </c>
      <c r="AF683" s="1081">
        <f t="shared" si="298"/>
        <v>0</v>
      </c>
      <c r="AG683" s="444"/>
      <c r="AH683" s="444"/>
    </row>
    <row r="684" spans="1:34" ht="15" customHeight="1" x14ac:dyDescent="0.25">
      <c r="A684" s="848">
        <f t="shared" si="303"/>
        <v>16</v>
      </c>
      <c r="B684" s="833">
        <v>43607</v>
      </c>
      <c r="C684" s="862">
        <v>677</v>
      </c>
      <c r="D684" s="1078" t="s">
        <v>246</v>
      </c>
      <c r="E684" s="836" t="s">
        <v>88</v>
      </c>
      <c r="F684" s="850">
        <v>5</v>
      </c>
      <c r="G684" s="838">
        <f t="shared" si="286"/>
        <v>6659090</v>
      </c>
      <c r="H684" s="839"/>
      <c r="I684" s="840">
        <f t="shared" si="287"/>
        <v>0</v>
      </c>
      <c r="J684" s="841"/>
      <c r="K684" s="840">
        <f t="shared" si="288"/>
        <v>0</v>
      </c>
      <c r="L684" s="842"/>
      <c r="M684" s="840">
        <f t="shared" si="289"/>
        <v>0</v>
      </c>
      <c r="N684" s="843">
        <f t="shared" si="304"/>
        <v>5</v>
      </c>
      <c r="O684" s="844">
        <f t="shared" si="285"/>
        <v>6659090</v>
      </c>
      <c r="P684" s="844">
        <f t="shared" si="305"/>
        <v>200000</v>
      </c>
      <c r="Q684" s="846"/>
      <c r="R684" s="19"/>
      <c r="S684" s="847">
        <f t="shared" si="294"/>
        <v>1331818</v>
      </c>
      <c r="T684" s="847">
        <f t="shared" si="295"/>
        <v>1931818</v>
      </c>
      <c r="U684" s="847">
        <f t="shared" si="296"/>
        <v>2231818</v>
      </c>
      <c r="V684" s="847">
        <f t="shared" si="297"/>
        <v>431818</v>
      </c>
      <c r="W684" s="856"/>
      <c r="X684" s="844"/>
      <c r="Y684" s="834"/>
      <c r="Z684" s="844"/>
      <c r="AA684" s="844"/>
      <c r="AB684" s="857"/>
      <c r="AC684" s="857"/>
      <c r="AD684" s="444"/>
      <c r="AE684" s="858">
        <f t="shared" si="306"/>
        <v>0</v>
      </c>
      <c r="AF684" s="1081">
        <f t="shared" si="298"/>
        <v>6659090</v>
      </c>
      <c r="AG684" s="444"/>
      <c r="AH684" s="444"/>
    </row>
    <row r="685" spans="1:34" ht="15" customHeight="1" x14ac:dyDescent="0.25">
      <c r="A685" s="848">
        <v>1</v>
      </c>
      <c r="B685" s="833">
        <v>43608</v>
      </c>
      <c r="C685" s="862">
        <v>678</v>
      </c>
      <c r="D685" s="1078" t="s">
        <v>247</v>
      </c>
      <c r="E685" s="836" t="s">
        <v>241</v>
      </c>
      <c r="F685" s="850">
        <v>9</v>
      </c>
      <c r="G685" s="838">
        <f t="shared" si="286"/>
        <v>11986362</v>
      </c>
      <c r="H685" s="839"/>
      <c r="I685" s="840">
        <f t="shared" si="287"/>
        <v>0</v>
      </c>
      <c r="J685" s="841"/>
      <c r="K685" s="840">
        <f t="shared" si="288"/>
        <v>0</v>
      </c>
      <c r="L685" s="842">
        <v>1</v>
      </c>
      <c r="M685" s="840">
        <f t="shared" si="289"/>
        <v>431818</v>
      </c>
      <c r="N685" s="843">
        <f>F685+H685+J685+L685</f>
        <v>10</v>
      </c>
      <c r="O685" s="844">
        <f t="shared" si="285"/>
        <v>12418180</v>
      </c>
      <c r="P685" s="844">
        <f>+N685*40000</f>
        <v>400000</v>
      </c>
      <c r="Q685" s="846"/>
      <c r="R685" s="19"/>
      <c r="S685" s="847">
        <f t="shared" si="294"/>
        <v>1331818</v>
      </c>
      <c r="T685" s="847">
        <f t="shared" si="295"/>
        <v>1931818</v>
      </c>
      <c r="U685" s="847">
        <f t="shared" si="296"/>
        <v>2231818</v>
      </c>
      <c r="V685" s="847">
        <f t="shared" si="297"/>
        <v>431818</v>
      </c>
      <c r="W685" s="856">
        <v>43609</v>
      </c>
      <c r="X685" s="844">
        <v>8000000</v>
      </c>
      <c r="Y685" s="856"/>
      <c r="Z685" s="844"/>
      <c r="AA685" s="844"/>
      <c r="AB685" s="857"/>
      <c r="AC685" s="857"/>
      <c r="AD685" s="444"/>
      <c r="AE685" s="858">
        <f>X685+Z685+AB685+AD685</f>
        <v>8000000</v>
      </c>
      <c r="AF685" s="1081">
        <f t="shared" si="298"/>
        <v>4418180</v>
      </c>
      <c r="AG685" s="444"/>
      <c r="AH685" s="444"/>
    </row>
    <row r="686" spans="1:34" ht="15" customHeight="1" x14ac:dyDescent="0.25">
      <c r="A686" s="848">
        <f t="shared" ref="A686:A698" si="307">+A685+1</f>
        <v>2</v>
      </c>
      <c r="B686" s="833">
        <v>43608</v>
      </c>
      <c r="C686" s="862">
        <v>679</v>
      </c>
      <c r="D686" s="1078" t="s">
        <v>247</v>
      </c>
      <c r="E686" s="836" t="s">
        <v>241</v>
      </c>
      <c r="F686" s="850">
        <v>10</v>
      </c>
      <c r="G686" s="838">
        <f t="shared" si="286"/>
        <v>13318180</v>
      </c>
      <c r="H686" s="839"/>
      <c r="I686" s="840">
        <f t="shared" si="287"/>
        <v>0</v>
      </c>
      <c r="J686" s="841"/>
      <c r="K686" s="840">
        <f t="shared" si="288"/>
        <v>0</v>
      </c>
      <c r="L686" s="842">
        <v>2</v>
      </c>
      <c r="M686" s="840">
        <f t="shared" si="289"/>
        <v>863636</v>
      </c>
      <c r="N686" s="843">
        <f t="shared" ref="N686:N698" si="308">F686+H686+J686+L686</f>
        <v>12</v>
      </c>
      <c r="O686" s="844">
        <f t="shared" si="285"/>
        <v>14181816</v>
      </c>
      <c r="P686" s="844">
        <f t="shared" ref="P686:P698" si="309">+N686*40000</f>
        <v>480000</v>
      </c>
      <c r="Q686" s="846"/>
      <c r="R686" s="19"/>
      <c r="S686" s="847">
        <f t="shared" si="294"/>
        <v>1331818</v>
      </c>
      <c r="T686" s="847">
        <f t="shared" si="295"/>
        <v>1931818</v>
      </c>
      <c r="U686" s="847">
        <f t="shared" si="296"/>
        <v>2231818</v>
      </c>
      <c r="V686" s="847">
        <f t="shared" si="297"/>
        <v>431818</v>
      </c>
      <c r="W686" s="856">
        <v>43609</v>
      </c>
      <c r="X686" s="844">
        <v>14181186</v>
      </c>
      <c r="Y686" s="856"/>
      <c r="Z686" s="844"/>
      <c r="AA686" s="844"/>
      <c r="AB686" s="857"/>
      <c r="AC686" s="857"/>
      <c r="AD686" s="444"/>
      <c r="AE686" s="858">
        <f t="shared" ref="AE686:AE698" si="310">X686+Z686+AB686+AD686</f>
        <v>14181186</v>
      </c>
      <c r="AF686" s="1081">
        <f t="shared" si="298"/>
        <v>630</v>
      </c>
      <c r="AG686" s="444"/>
      <c r="AH686" s="444"/>
    </row>
    <row r="687" spans="1:34" ht="15" hidden="1" customHeight="1" x14ac:dyDescent="0.25">
      <c r="A687" s="848">
        <f t="shared" si="307"/>
        <v>3</v>
      </c>
      <c r="B687" s="833">
        <v>43608</v>
      </c>
      <c r="C687" s="862">
        <v>680</v>
      </c>
      <c r="D687" s="1078" t="s">
        <v>101</v>
      </c>
      <c r="E687" s="836" t="s">
        <v>88</v>
      </c>
      <c r="F687" s="850">
        <v>8</v>
      </c>
      <c r="G687" s="838">
        <f t="shared" si="286"/>
        <v>10654544</v>
      </c>
      <c r="H687" s="839"/>
      <c r="I687" s="840">
        <f t="shared" si="287"/>
        <v>0</v>
      </c>
      <c r="J687" s="841"/>
      <c r="K687" s="840">
        <f t="shared" si="288"/>
        <v>0</v>
      </c>
      <c r="L687" s="842">
        <v>2</v>
      </c>
      <c r="M687" s="840">
        <f t="shared" si="289"/>
        <v>863636</v>
      </c>
      <c r="N687" s="843">
        <f t="shared" si="308"/>
        <v>10</v>
      </c>
      <c r="O687" s="844">
        <f t="shared" si="285"/>
        <v>11518180</v>
      </c>
      <c r="P687" s="844">
        <f t="shared" si="309"/>
        <v>400000</v>
      </c>
      <c r="Q687" s="846"/>
      <c r="R687" s="19"/>
      <c r="S687" s="847">
        <f t="shared" si="294"/>
        <v>1331818</v>
      </c>
      <c r="T687" s="847">
        <f t="shared" si="295"/>
        <v>1931818</v>
      </c>
      <c r="U687" s="847">
        <f t="shared" si="296"/>
        <v>2231818</v>
      </c>
      <c r="V687" s="847">
        <f t="shared" si="297"/>
        <v>431818</v>
      </c>
      <c r="W687" s="856">
        <v>43629</v>
      </c>
      <c r="X687" s="844">
        <v>11518180</v>
      </c>
      <c r="Y687" s="856"/>
      <c r="Z687" s="844"/>
      <c r="AA687" s="856"/>
      <c r="AB687" s="857">
        <v>0</v>
      </c>
      <c r="AC687" s="857"/>
      <c r="AD687" s="444"/>
      <c r="AE687" s="858">
        <f t="shared" si="310"/>
        <v>11518180</v>
      </c>
      <c r="AF687" s="1081">
        <f t="shared" si="298"/>
        <v>0</v>
      </c>
      <c r="AG687" s="444"/>
      <c r="AH687" s="444"/>
    </row>
    <row r="688" spans="1:34" ht="15" hidden="1" customHeight="1" x14ac:dyDescent="0.25">
      <c r="A688" s="848">
        <f t="shared" si="307"/>
        <v>4</v>
      </c>
      <c r="B688" s="833">
        <v>43609</v>
      </c>
      <c r="C688" s="862">
        <v>681</v>
      </c>
      <c r="D688" s="1078" t="s">
        <v>248</v>
      </c>
      <c r="E688" s="836" t="s">
        <v>241</v>
      </c>
      <c r="F688" s="850">
        <v>6</v>
      </c>
      <c r="G688" s="838">
        <f t="shared" si="286"/>
        <v>7990908</v>
      </c>
      <c r="H688" s="839">
        <v>1</v>
      </c>
      <c r="I688" s="840">
        <f t="shared" si="287"/>
        <v>1931818</v>
      </c>
      <c r="J688" s="841"/>
      <c r="K688" s="840">
        <f t="shared" si="288"/>
        <v>0</v>
      </c>
      <c r="L688" s="842">
        <v>1</v>
      </c>
      <c r="M688" s="840">
        <f t="shared" si="289"/>
        <v>431818</v>
      </c>
      <c r="N688" s="843">
        <f t="shared" si="308"/>
        <v>8</v>
      </c>
      <c r="O688" s="844">
        <f t="shared" si="285"/>
        <v>10354544</v>
      </c>
      <c r="P688" s="844">
        <f t="shared" si="309"/>
        <v>320000</v>
      </c>
      <c r="Q688" s="846"/>
      <c r="R688" s="19"/>
      <c r="S688" s="847">
        <f t="shared" si="294"/>
        <v>1331818</v>
      </c>
      <c r="T688" s="847">
        <f t="shared" si="295"/>
        <v>1931818</v>
      </c>
      <c r="U688" s="847">
        <f t="shared" si="296"/>
        <v>2231818</v>
      </c>
      <c r="V688" s="847">
        <f t="shared" si="297"/>
        <v>431818</v>
      </c>
      <c r="W688" s="856">
        <v>43612</v>
      </c>
      <c r="X688" s="844">
        <v>10354544</v>
      </c>
      <c r="Y688" s="834"/>
      <c r="Z688" s="844"/>
      <c r="AA688" s="844"/>
      <c r="AB688" s="857"/>
      <c r="AC688" s="857"/>
      <c r="AD688" s="444"/>
      <c r="AE688" s="858">
        <f t="shared" si="310"/>
        <v>10354544</v>
      </c>
      <c r="AF688" s="1081">
        <f t="shared" si="298"/>
        <v>0</v>
      </c>
      <c r="AG688" s="444"/>
      <c r="AH688" s="444"/>
    </row>
    <row r="689" spans="1:34" ht="15" hidden="1" customHeight="1" x14ac:dyDescent="0.25">
      <c r="A689" s="848">
        <f t="shared" si="307"/>
        <v>5</v>
      </c>
      <c r="B689" s="833">
        <v>43609</v>
      </c>
      <c r="C689" s="862">
        <v>682</v>
      </c>
      <c r="D689" s="1078" t="s">
        <v>39</v>
      </c>
      <c r="E689" s="836" t="s">
        <v>43</v>
      </c>
      <c r="F689" s="850">
        <v>9</v>
      </c>
      <c r="G689" s="838">
        <f t="shared" si="286"/>
        <v>11986362</v>
      </c>
      <c r="H689" s="839"/>
      <c r="I689" s="840">
        <f t="shared" si="287"/>
        <v>0</v>
      </c>
      <c r="J689" s="841"/>
      <c r="K689" s="840">
        <f t="shared" si="288"/>
        <v>0</v>
      </c>
      <c r="L689" s="842">
        <v>1</v>
      </c>
      <c r="M689" s="840">
        <f t="shared" si="289"/>
        <v>431818</v>
      </c>
      <c r="N689" s="843">
        <f t="shared" si="308"/>
        <v>10</v>
      </c>
      <c r="O689" s="844">
        <f t="shared" si="285"/>
        <v>12418180</v>
      </c>
      <c r="P689" s="844">
        <f t="shared" si="309"/>
        <v>400000</v>
      </c>
      <c r="Q689" s="846"/>
      <c r="R689" s="19"/>
      <c r="S689" s="847">
        <f t="shared" si="294"/>
        <v>1331818</v>
      </c>
      <c r="T689" s="847">
        <f t="shared" si="295"/>
        <v>1931818</v>
      </c>
      <c r="U689" s="847">
        <f t="shared" si="296"/>
        <v>2231818</v>
      </c>
      <c r="V689" s="847">
        <f t="shared" si="297"/>
        <v>431818</v>
      </c>
      <c r="W689" s="856">
        <v>43609</v>
      </c>
      <c r="X689" s="844">
        <v>9418180</v>
      </c>
      <c r="Y689" s="856">
        <v>43612</v>
      </c>
      <c r="Z689" s="844">
        <v>3000000</v>
      </c>
      <c r="AA689" s="844"/>
      <c r="AB689" s="857"/>
      <c r="AC689" s="857"/>
      <c r="AD689" s="444"/>
      <c r="AE689" s="858">
        <f t="shared" si="310"/>
        <v>12418180</v>
      </c>
      <c r="AF689" s="1081">
        <f t="shared" si="298"/>
        <v>0</v>
      </c>
      <c r="AG689" s="444"/>
      <c r="AH689" s="444"/>
    </row>
    <row r="690" spans="1:34" ht="15" customHeight="1" x14ac:dyDescent="0.25">
      <c r="A690" s="848">
        <f t="shared" si="307"/>
        <v>6</v>
      </c>
      <c r="B690" s="833">
        <v>43609</v>
      </c>
      <c r="C690" s="862">
        <v>683</v>
      </c>
      <c r="D690" s="1078" t="s">
        <v>226</v>
      </c>
      <c r="E690" s="836" t="s">
        <v>43</v>
      </c>
      <c r="F690" s="850">
        <v>9</v>
      </c>
      <c r="G690" s="838">
        <f t="shared" si="286"/>
        <v>11986362</v>
      </c>
      <c r="H690" s="839"/>
      <c r="I690" s="840">
        <f t="shared" si="287"/>
        <v>0</v>
      </c>
      <c r="J690" s="841"/>
      <c r="K690" s="840">
        <f t="shared" si="288"/>
        <v>0</v>
      </c>
      <c r="L690" s="842">
        <v>2</v>
      </c>
      <c r="M690" s="840">
        <f t="shared" si="289"/>
        <v>863636</v>
      </c>
      <c r="N690" s="843">
        <f t="shared" si="308"/>
        <v>11</v>
      </c>
      <c r="O690" s="844">
        <f t="shared" si="285"/>
        <v>12849998</v>
      </c>
      <c r="P690" s="844">
        <f t="shared" si="309"/>
        <v>440000</v>
      </c>
      <c r="Q690" s="846"/>
      <c r="R690" s="19"/>
      <c r="S690" s="847">
        <f t="shared" si="294"/>
        <v>1331818</v>
      </c>
      <c r="T690" s="847">
        <f t="shared" si="295"/>
        <v>1931818</v>
      </c>
      <c r="U690" s="847">
        <f t="shared" si="296"/>
        <v>2231818</v>
      </c>
      <c r="V690" s="847">
        <f t="shared" si="297"/>
        <v>431818</v>
      </c>
      <c r="W690" s="856">
        <v>43627</v>
      </c>
      <c r="X690" s="844">
        <v>12850000</v>
      </c>
      <c r="Y690" s="856"/>
      <c r="Z690" s="844"/>
      <c r="AA690" s="844"/>
      <c r="AB690" s="857"/>
      <c r="AC690" s="857"/>
      <c r="AD690" s="444"/>
      <c r="AE690" s="858">
        <f t="shared" si="310"/>
        <v>12850000</v>
      </c>
      <c r="AF690" s="1081">
        <f t="shared" si="298"/>
        <v>-2</v>
      </c>
      <c r="AG690" s="444"/>
      <c r="AH690" s="444"/>
    </row>
    <row r="691" spans="1:34" ht="15" hidden="1" customHeight="1" x14ac:dyDescent="0.25">
      <c r="A691" s="848">
        <f t="shared" si="307"/>
        <v>7</v>
      </c>
      <c r="B691" s="833">
        <v>43609</v>
      </c>
      <c r="C691" s="862">
        <v>684</v>
      </c>
      <c r="D691" s="1078" t="s">
        <v>199</v>
      </c>
      <c r="E691" s="836" t="s">
        <v>88</v>
      </c>
      <c r="F691" s="850">
        <v>8</v>
      </c>
      <c r="G691" s="838">
        <f t="shared" si="286"/>
        <v>10654544</v>
      </c>
      <c r="H691" s="839"/>
      <c r="I691" s="840">
        <f t="shared" si="287"/>
        <v>0</v>
      </c>
      <c r="J691" s="841"/>
      <c r="K691" s="840">
        <f t="shared" si="288"/>
        <v>0</v>
      </c>
      <c r="L691" s="842">
        <v>2</v>
      </c>
      <c r="M691" s="840">
        <f t="shared" si="289"/>
        <v>863636</v>
      </c>
      <c r="N691" s="843">
        <f t="shared" si="308"/>
        <v>10</v>
      </c>
      <c r="O691" s="844">
        <f t="shared" si="285"/>
        <v>11518180</v>
      </c>
      <c r="P691" s="844">
        <f t="shared" si="309"/>
        <v>400000</v>
      </c>
      <c r="Q691" s="846"/>
      <c r="R691" s="19"/>
      <c r="S691" s="847">
        <f t="shared" si="294"/>
        <v>1331818</v>
      </c>
      <c r="T691" s="847">
        <f t="shared" si="295"/>
        <v>1931818</v>
      </c>
      <c r="U691" s="847">
        <f t="shared" si="296"/>
        <v>2231818</v>
      </c>
      <c r="V691" s="847">
        <f t="shared" si="297"/>
        <v>431818</v>
      </c>
      <c r="W691" s="856">
        <v>43612</v>
      </c>
      <c r="X691" s="844">
        <v>8000000</v>
      </c>
      <c r="Y691" s="856">
        <v>43612</v>
      </c>
      <c r="Z691" s="844">
        <v>3518180</v>
      </c>
      <c r="AA691" s="844"/>
      <c r="AB691" s="857"/>
      <c r="AC691" s="857"/>
      <c r="AD691" s="444"/>
      <c r="AE691" s="858">
        <f t="shared" si="310"/>
        <v>11518180</v>
      </c>
      <c r="AF691" s="1081">
        <f t="shared" si="298"/>
        <v>0</v>
      </c>
      <c r="AG691" s="444"/>
      <c r="AH691" s="444"/>
    </row>
    <row r="692" spans="1:34" ht="15" hidden="1" customHeight="1" x14ac:dyDescent="0.25">
      <c r="A692" s="848">
        <f t="shared" si="307"/>
        <v>8</v>
      </c>
      <c r="B692" s="833">
        <v>43609</v>
      </c>
      <c r="C692" s="862">
        <v>685</v>
      </c>
      <c r="D692" s="1078" t="s">
        <v>249</v>
      </c>
      <c r="E692" s="836" t="s">
        <v>88</v>
      </c>
      <c r="F692" s="850">
        <v>10</v>
      </c>
      <c r="G692" s="838">
        <f t="shared" si="286"/>
        <v>13318180</v>
      </c>
      <c r="H692" s="839"/>
      <c r="I692" s="840">
        <f t="shared" si="287"/>
        <v>0</v>
      </c>
      <c r="J692" s="841"/>
      <c r="K692" s="840">
        <f t="shared" si="288"/>
        <v>0</v>
      </c>
      <c r="L692" s="842"/>
      <c r="M692" s="840">
        <f t="shared" si="289"/>
        <v>0</v>
      </c>
      <c r="N692" s="843">
        <f t="shared" si="308"/>
        <v>10</v>
      </c>
      <c r="O692" s="844">
        <f t="shared" si="285"/>
        <v>13318180</v>
      </c>
      <c r="P692" s="844">
        <f t="shared" si="309"/>
        <v>400000</v>
      </c>
      <c r="Q692" s="846"/>
      <c r="R692" s="19"/>
      <c r="S692" s="847">
        <f t="shared" si="294"/>
        <v>1331818</v>
      </c>
      <c r="T692" s="847">
        <f t="shared" si="295"/>
        <v>1931818</v>
      </c>
      <c r="U692" s="847">
        <f t="shared" si="296"/>
        <v>2231818</v>
      </c>
      <c r="V692" s="847">
        <f t="shared" si="297"/>
        <v>431818</v>
      </c>
      <c r="W692" s="856">
        <v>43612</v>
      </c>
      <c r="X692" s="844">
        <v>13318180</v>
      </c>
      <c r="Y692" s="834"/>
      <c r="Z692" s="844"/>
      <c r="AA692" s="844"/>
      <c r="AB692" s="857"/>
      <c r="AC692" s="857"/>
      <c r="AD692" s="444"/>
      <c r="AE692" s="858">
        <f t="shared" si="310"/>
        <v>13318180</v>
      </c>
      <c r="AF692" s="1081">
        <f t="shared" si="298"/>
        <v>0</v>
      </c>
      <c r="AG692" s="444"/>
      <c r="AH692" s="444"/>
    </row>
    <row r="693" spans="1:34" ht="15" hidden="1" customHeight="1" x14ac:dyDescent="0.25">
      <c r="A693" s="848">
        <f t="shared" si="307"/>
        <v>9</v>
      </c>
      <c r="B693" s="833">
        <v>43610</v>
      </c>
      <c r="C693" s="862">
        <v>686</v>
      </c>
      <c r="D693" s="1078" t="s">
        <v>36</v>
      </c>
      <c r="E693" s="836" t="s">
        <v>241</v>
      </c>
      <c r="F693" s="850">
        <v>5</v>
      </c>
      <c r="G693" s="838">
        <f t="shared" si="286"/>
        <v>6659090</v>
      </c>
      <c r="H693" s="839"/>
      <c r="I693" s="840">
        <f t="shared" si="287"/>
        <v>0</v>
      </c>
      <c r="J693" s="841">
        <v>6</v>
      </c>
      <c r="K693" s="840">
        <f t="shared" si="288"/>
        <v>13390908</v>
      </c>
      <c r="L693" s="842"/>
      <c r="M693" s="840">
        <f t="shared" si="289"/>
        <v>0</v>
      </c>
      <c r="N693" s="843">
        <f t="shared" si="308"/>
        <v>11</v>
      </c>
      <c r="O693" s="844">
        <f t="shared" si="285"/>
        <v>20049998</v>
      </c>
      <c r="P693" s="844">
        <f t="shared" si="309"/>
        <v>440000</v>
      </c>
      <c r="Q693" s="846"/>
      <c r="R693" s="19"/>
      <c r="S693" s="847">
        <f t="shared" si="294"/>
        <v>1331818</v>
      </c>
      <c r="T693" s="847">
        <f t="shared" si="295"/>
        <v>1931818</v>
      </c>
      <c r="U693" s="847">
        <f t="shared" si="296"/>
        <v>2231818</v>
      </c>
      <c r="V693" s="847">
        <f t="shared" si="297"/>
        <v>431818</v>
      </c>
      <c r="W693" s="856">
        <v>43612</v>
      </c>
      <c r="X693" s="844">
        <v>20049998</v>
      </c>
      <c r="Y693" s="834"/>
      <c r="Z693" s="844"/>
      <c r="AA693" s="844"/>
      <c r="AB693" s="857"/>
      <c r="AC693" s="857"/>
      <c r="AD693" s="444"/>
      <c r="AE693" s="858">
        <f t="shared" si="310"/>
        <v>20049998</v>
      </c>
      <c r="AF693" s="1081">
        <f t="shared" si="298"/>
        <v>0</v>
      </c>
      <c r="AG693" s="444"/>
      <c r="AH693" s="444"/>
    </row>
    <row r="694" spans="1:34" ht="15" hidden="1" customHeight="1" x14ac:dyDescent="0.25">
      <c r="A694" s="848">
        <f t="shared" si="307"/>
        <v>10</v>
      </c>
      <c r="B694" s="833">
        <v>43610</v>
      </c>
      <c r="C694" s="862">
        <v>687</v>
      </c>
      <c r="D694" s="1078" t="s">
        <v>33</v>
      </c>
      <c r="E694" s="836" t="s">
        <v>241</v>
      </c>
      <c r="F694" s="850"/>
      <c r="G694" s="838">
        <f t="shared" si="286"/>
        <v>0</v>
      </c>
      <c r="H694" s="839"/>
      <c r="I694" s="840">
        <f t="shared" si="287"/>
        <v>0</v>
      </c>
      <c r="J694" s="841">
        <v>10</v>
      </c>
      <c r="K694" s="840">
        <f t="shared" si="288"/>
        <v>22318180</v>
      </c>
      <c r="L694" s="842"/>
      <c r="M694" s="840">
        <f t="shared" si="289"/>
        <v>0</v>
      </c>
      <c r="N694" s="843">
        <f t="shared" si="308"/>
        <v>10</v>
      </c>
      <c r="O694" s="844">
        <f t="shared" si="285"/>
        <v>22318180</v>
      </c>
      <c r="P694" s="844">
        <f t="shared" si="309"/>
        <v>400000</v>
      </c>
      <c r="Q694" s="846"/>
      <c r="R694" s="19"/>
      <c r="S694" s="847">
        <f t="shared" si="294"/>
        <v>1331818</v>
      </c>
      <c r="T694" s="847">
        <f t="shared" si="295"/>
        <v>1931818</v>
      </c>
      <c r="U694" s="847">
        <f t="shared" si="296"/>
        <v>2231818</v>
      </c>
      <c r="V694" s="847">
        <f t="shared" si="297"/>
        <v>431818</v>
      </c>
      <c r="W694" s="856">
        <v>43612</v>
      </c>
      <c r="X694" s="844">
        <v>22318180</v>
      </c>
      <c r="Y694" s="834"/>
      <c r="Z694" s="844"/>
      <c r="AA694" s="844"/>
      <c r="AB694" s="857"/>
      <c r="AC694" s="857"/>
      <c r="AD694" s="444"/>
      <c r="AE694" s="858">
        <f t="shared" si="310"/>
        <v>22318180</v>
      </c>
      <c r="AF694" s="1081">
        <f t="shared" si="298"/>
        <v>0</v>
      </c>
      <c r="AG694" s="444"/>
      <c r="AH694" s="444"/>
    </row>
    <row r="695" spans="1:34" ht="15" hidden="1" customHeight="1" x14ac:dyDescent="0.25">
      <c r="A695" s="848">
        <f t="shared" si="307"/>
        <v>11</v>
      </c>
      <c r="B695" s="833">
        <v>43610</v>
      </c>
      <c r="C695" s="862">
        <v>688</v>
      </c>
      <c r="D695" s="1078" t="s">
        <v>79</v>
      </c>
      <c r="E695" s="836" t="s">
        <v>241</v>
      </c>
      <c r="F695" s="850"/>
      <c r="G695" s="838">
        <f t="shared" si="286"/>
        <v>0</v>
      </c>
      <c r="H695" s="839"/>
      <c r="I695" s="840">
        <f t="shared" si="287"/>
        <v>0</v>
      </c>
      <c r="J695" s="841">
        <v>10</v>
      </c>
      <c r="K695" s="840">
        <f t="shared" si="288"/>
        <v>22318180</v>
      </c>
      <c r="L695" s="842"/>
      <c r="M695" s="840">
        <f t="shared" si="289"/>
        <v>0</v>
      </c>
      <c r="N695" s="843">
        <f t="shared" si="308"/>
        <v>10</v>
      </c>
      <c r="O695" s="844">
        <f t="shared" si="285"/>
        <v>22318180</v>
      </c>
      <c r="P695" s="844">
        <f t="shared" si="309"/>
        <v>400000</v>
      </c>
      <c r="Q695" s="846"/>
      <c r="R695" s="19"/>
      <c r="S695" s="847">
        <f t="shared" si="294"/>
        <v>1331818</v>
      </c>
      <c r="T695" s="847">
        <f t="shared" si="295"/>
        <v>1931818</v>
      </c>
      <c r="U695" s="847">
        <f t="shared" si="296"/>
        <v>2231818</v>
      </c>
      <c r="V695" s="847">
        <f t="shared" si="297"/>
        <v>431818</v>
      </c>
      <c r="W695" s="856">
        <v>43612</v>
      </c>
      <c r="X695" s="844">
        <v>22318180</v>
      </c>
      <c r="Y695" s="834"/>
      <c r="Z695" s="844"/>
      <c r="AA695" s="844"/>
      <c r="AB695" s="857"/>
      <c r="AC695" s="857"/>
      <c r="AD695" s="444"/>
      <c r="AE695" s="858">
        <f t="shared" si="310"/>
        <v>22318180</v>
      </c>
      <c r="AF695" s="1081">
        <f t="shared" si="298"/>
        <v>0</v>
      </c>
      <c r="AG695" s="444"/>
      <c r="AH695" s="444"/>
    </row>
    <row r="696" spans="1:34" ht="15" hidden="1" customHeight="1" x14ac:dyDescent="0.25">
      <c r="A696" s="848">
        <f t="shared" si="307"/>
        <v>12</v>
      </c>
      <c r="B696" s="833">
        <v>43610</v>
      </c>
      <c r="C696" s="862">
        <v>689</v>
      </c>
      <c r="D696" s="1078" t="s">
        <v>250</v>
      </c>
      <c r="E696" s="836" t="s">
        <v>241</v>
      </c>
      <c r="F696" s="850">
        <v>5</v>
      </c>
      <c r="G696" s="838">
        <f t="shared" si="286"/>
        <v>6659090</v>
      </c>
      <c r="H696" s="839">
        <v>1</v>
      </c>
      <c r="I696" s="840">
        <f t="shared" si="287"/>
        <v>1931818</v>
      </c>
      <c r="J696" s="841">
        <v>5</v>
      </c>
      <c r="K696" s="840">
        <f t="shared" si="288"/>
        <v>11159090</v>
      </c>
      <c r="L696" s="842"/>
      <c r="M696" s="840">
        <f t="shared" si="289"/>
        <v>0</v>
      </c>
      <c r="N696" s="843">
        <f t="shared" si="308"/>
        <v>11</v>
      </c>
      <c r="O696" s="844">
        <f t="shared" si="285"/>
        <v>19749998</v>
      </c>
      <c r="P696" s="844">
        <f t="shared" si="309"/>
        <v>440000</v>
      </c>
      <c r="Q696" s="846"/>
      <c r="R696" s="19"/>
      <c r="S696" s="847">
        <f t="shared" si="294"/>
        <v>1331818</v>
      </c>
      <c r="T696" s="847">
        <f t="shared" si="295"/>
        <v>1931818</v>
      </c>
      <c r="U696" s="847">
        <f t="shared" si="296"/>
        <v>2231818</v>
      </c>
      <c r="V696" s="847">
        <f t="shared" si="297"/>
        <v>431818</v>
      </c>
      <c r="W696" s="856">
        <v>43612</v>
      </c>
      <c r="X696" s="844">
        <v>19749998</v>
      </c>
      <c r="Y696" s="834"/>
      <c r="Z696" s="844"/>
      <c r="AA696" s="844"/>
      <c r="AB696" s="857"/>
      <c r="AC696" s="857"/>
      <c r="AD696" s="444"/>
      <c r="AE696" s="858">
        <f t="shared" si="310"/>
        <v>19749998</v>
      </c>
      <c r="AF696" s="1081">
        <f t="shared" si="298"/>
        <v>0</v>
      </c>
      <c r="AG696" s="444"/>
      <c r="AH696" s="444"/>
    </row>
    <row r="697" spans="1:34" ht="15" hidden="1" customHeight="1" x14ac:dyDescent="0.25">
      <c r="A697" s="848">
        <f t="shared" si="307"/>
        <v>13</v>
      </c>
      <c r="B697" s="833">
        <v>43610</v>
      </c>
      <c r="C697" s="862">
        <v>690</v>
      </c>
      <c r="D697" s="1078" t="s">
        <v>249</v>
      </c>
      <c r="E697" s="836" t="s">
        <v>241</v>
      </c>
      <c r="F697" s="850"/>
      <c r="G697" s="838">
        <f t="shared" si="286"/>
        <v>0</v>
      </c>
      <c r="H697" s="839"/>
      <c r="I697" s="840">
        <f t="shared" si="287"/>
        <v>0</v>
      </c>
      <c r="J697" s="841">
        <v>10</v>
      </c>
      <c r="K697" s="840">
        <f t="shared" si="288"/>
        <v>22318180</v>
      </c>
      <c r="L697" s="842"/>
      <c r="M697" s="840">
        <f t="shared" si="289"/>
        <v>0</v>
      </c>
      <c r="N697" s="843">
        <f t="shared" si="308"/>
        <v>10</v>
      </c>
      <c r="O697" s="844">
        <f t="shared" si="285"/>
        <v>22318180</v>
      </c>
      <c r="P697" s="844">
        <f t="shared" si="309"/>
        <v>400000</v>
      </c>
      <c r="Q697" s="846"/>
      <c r="R697" s="19"/>
      <c r="S697" s="847">
        <f t="shared" si="294"/>
        <v>1331818</v>
      </c>
      <c r="T697" s="847">
        <f t="shared" si="295"/>
        <v>1931818</v>
      </c>
      <c r="U697" s="847">
        <f t="shared" si="296"/>
        <v>2231818</v>
      </c>
      <c r="V697" s="847">
        <f t="shared" si="297"/>
        <v>431818</v>
      </c>
      <c r="W697" s="856">
        <v>43613</v>
      </c>
      <c r="X697" s="844">
        <v>22318180</v>
      </c>
      <c r="Y697" s="834"/>
      <c r="Z697" s="844"/>
      <c r="AA697" s="844"/>
      <c r="AB697" s="857"/>
      <c r="AC697" s="857"/>
      <c r="AD697" s="444"/>
      <c r="AE697" s="858">
        <f t="shared" si="310"/>
        <v>22318180</v>
      </c>
      <c r="AF697" s="1081">
        <f t="shared" si="298"/>
        <v>0</v>
      </c>
      <c r="AG697" s="444"/>
      <c r="AH697" s="444"/>
    </row>
    <row r="698" spans="1:34" ht="15" hidden="1" customHeight="1" x14ac:dyDescent="0.25">
      <c r="A698" s="848">
        <f t="shared" si="307"/>
        <v>14</v>
      </c>
      <c r="B698" s="833">
        <v>43610</v>
      </c>
      <c r="C698" s="862">
        <v>691</v>
      </c>
      <c r="D698" s="1078" t="s">
        <v>56</v>
      </c>
      <c r="E698" s="836" t="s">
        <v>57</v>
      </c>
      <c r="F698" s="850">
        <v>4</v>
      </c>
      <c r="G698" s="838">
        <f t="shared" si="286"/>
        <v>5327272</v>
      </c>
      <c r="H698" s="839"/>
      <c r="I698" s="840">
        <f t="shared" si="287"/>
        <v>0</v>
      </c>
      <c r="J698" s="841">
        <v>6</v>
      </c>
      <c r="K698" s="840">
        <f t="shared" si="288"/>
        <v>13390908</v>
      </c>
      <c r="L698" s="842"/>
      <c r="M698" s="840">
        <f t="shared" si="289"/>
        <v>0</v>
      </c>
      <c r="N698" s="843">
        <f t="shared" si="308"/>
        <v>10</v>
      </c>
      <c r="O698" s="844">
        <f t="shared" si="285"/>
        <v>18718180</v>
      </c>
      <c r="P698" s="844">
        <f t="shared" si="309"/>
        <v>400000</v>
      </c>
      <c r="Q698" s="846"/>
      <c r="R698" s="19"/>
      <c r="S698" s="847">
        <f t="shared" si="294"/>
        <v>1331818</v>
      </c>
      <c r="T698" s="847">
        <f t="shared" si="295"/>
        <v>1931818</v>
      </c>
      <c r="U698" s="847">
        <f t="shared" si="296"/>
        <v>2231818</v>
      </c>
      <c r="V698" s="847">
        <f t="shared" si="297"/>
        <v>431818</v>
      </c>
      <c r="W698" s="856">
        <v>43634</v>
      </c>
      <c r="X698" s="844">
        <v>18718180</v>
      </c>
      <c r="Y698" s="834"/>
      <c r="Z698" s="844"/>
      <c r="AA698" s="844"/>
      <c r="AB698" s="857"/>
      <c r="AC698" s="857"/>
      <c r="AD698" s="444"/>
      <c r="AE698" s="858">
        <f t="shared" si="310"/>
        <v>18718180</v>
      </c>
      <c r="AF698" s="1081">
        <f t="shared" si="298"/>
        <v>0</v>
      </c>
      <c r="AG698" s="444"/>
      <c r="AH698" s="444"/>
    </row>
    <row r="699" spans="1:34" ht="15" hidden="1" customHeight="1" x14ac:dyDescent="0.25">
      <c r="A699" s="848">
        <v>1</v>
      </c>
      <c r="B699" s="833">
        <v>43612</v>
      </c>
      <c r="C699" s="862">
        <v>692</v>
      </c>
      <c r="D699" s="1078" t="s">
        <v>251</v>
      </c>
      <c r="E699" s="836" t="s">
        <v>31</v>
      </c>
      <c r="F699" s="850">
        <v>5</v>
      </c>
      <c r="G699" s="838">
        <f t="shared" si="286"/>
        <v>6659090</v>
      </c>
      <c r="H699" s="839"/>
      <c r="I699" s="840">
        <f t="shared" si="287"/>
        <v>0</v>
      </c>
      <c r="J699" s="841">
        <v>5</v>
      </c>
      <c r="K699" s="840">
        <f t="shared" si="288"/>
        <v>11159090</v>
      </c>
      <c r="L699" s="842"/>
      <c r="M699" s="840">
        <f t="shared" si="289"/>
        <v>0</v>
      </c>
      <c r="N699" s="843">
        <f>F699+H699+J699+L699</f>
        <v>10</v>
      </c>
      <c r="O699" s="844">
        <f t="shared" si="285"/>
        <v>17818180</v>
      </c>
      <c r="P699" s="844">
        <f>+N699*40000</f>
        <v>400000</v>
      </c>
      <c r="Q699" s="846"/>
      <c r="R699" s="19"/>
      <c r="S699" s="847">
        <f t="shared" si="294"/>
        <v>1331818</v>
      </c>
      <c r="T699" s="847">
        <f t="shared" si="295"/>
        <v>1931818</v>
      </c>
      <c r="U699" s="847">
        <f t="shared" si="296"/>
        <v>2231818</v>
      </c>
      <c r="V699" s="847">
        <f t="shared" si="297"/>
        <v>431818</v>
      </c>
      <c r="W699" s="856">
        <v>43630</v>
      </c>
      <c r="X699" s="844">
        <v>17818180</v>
      </c>
      <c r="Y699" s="856"/>
      <c r="Z699" s="844"/>
      <c r="AA699" s="844"/>
      <c r="AB699" s="857"/>
      <c r="AC699" s="857"/>
      <c r="AD699" s="444"/>
      <c r="AE699" s="858">
        <f>X699+Z699+AB699+AD699</f>
        <v>17818180</v>
      </c>
      <c r="AF699" s="1081">
        <f t="shared" si="298"/>
        <v>0</v>
      </c>
      <c r="AG699" s="444"/>
      <c r="AH699" s="444"/>
    </row>
    <row r="700" spans="1:34" ht="15" customHeight="1" x14ac:dyDescent="0.25">
      <c r="A700" s="848">
        <f t="shared" ref="A700:A710" si="311">+A699+1</f>
        <v>2</v>
      </c>
      <c r="B700" s="833">
        <v>43612</v>
      </c>
      <c r="C700" s="862">
        <v>693</v>
      </c>
      <c r="D700" s="1078" t="s">
        <v>82</v>
      </c>
      <c r="E700" s="836" t="s">
        <v>31</v>
      </c>
      <c r="F700" s="850">
        <v>4</v>
      </c>
      <c r="G700" s="838">
        <f t="shared" si="286"/>
        <v>5327272</v>
      </c>
      <c r="H700" s="839"/>
      <c r="I700" s="840">
        <f t="shared" si="287"/>
        <v>0</v>
      </c>
      <c r="J700" s="841">
        <v>6</v>
      </c>
      <c r="K700" s="840">
        <f t="shared" si="288"/>
        <v>13390908</v>
      </c>
      <c r="L700" s="842"/>
      <c r="M700" s="840">
        <f t="shared" si="289"/>
        <v>0</v>
      </c>
      <c r="N700" s="843">
        <f t="shared" ref="N700:N710" si="312">F700+H700+J700+L700</f>
        <v>10</v>
      </c>
      <c r="O700" s="844">
        <f t="shared" ref="O700:O763" si="313">+M700+K700+I700+G700</f>
        <v>18718180</v>
      </c>
      <c r="P700" s="844">
        <f t="shared" ref="P700:P710" si="314">+N700*40000</f>
        <v>400000</v>
      </c>
      <c r="Q700" s="846"/>
      <c r="R700" s="19"/>
      <c r="S700" s="847">
        <f t="shared" si="294"/>
        <v>1331818</v>
      </c>
      <c r="T700" s="847">
        <f t="shared" si="295"/>
        <v>1931818</v>
      </c>
      <c r="U700" s="847">
        <f t="shared" si="296"/>
        <v>2231818</v>
      </c>
      <c r="V700" s="847">
        <f t="shared" si="297"/>
        <v>431818</v>
      </c>
      <c r="W700" s="856"/>
      <c r="X700" s="844"/>
      <c r="Y700" s="856"/>
      <c r="Z700" s="844"/>
      <c r="AA700" s="844"/>
      <c r="AB700" s="857"/>
      <c r="AC700" s="857"/>
      <c r="AD700" s="444"/>
      <c r="AE700" s="858">
        <f t="shared" ref="AE700:AE710" si="315">X700+Z700+AB700+AD700</f>
        <v>0</v>
      </c>
      <c r="AF700" s="1081">
        <f t="shared" si="298"/>
        <v>18718180</v>
      </c>
      <c r="AG700" s="444" t="s">
        <v>185</v>
      </c>
      <c r="AH700" s="444"/>
    </row>
    <row r="701" spans="1:34" ht="15" customHeight="1" x14ac:dyDescent="0.25">
      <c r="A701" s="848">
        <f t="shared" si="311"/>
        <v>3</v>
      </c>
      <c r="B701" s="833">
        <v>43612</v>
      </c>
      <c r="C701" s="862">
        <v>694</v>
      </c>
      <c r="D701" s="1078" t="s">
        <v>252</v>
      </c>
      <c r="E701" s="836" t="s">
        <v>43</v>
      </c>
      <c r="F701" s="850"/>
      <c r="G701" s="838">
        <f t="shared" si="286"/>
        <v>0</v>
      </c>
      <c r="H701" s="839"/>
      <c r="I701" s="840">
        <f t="shared" si="287"/>
        <v>0</v>
      </c>
      <c r="J701" s="841">
        <v>10</v>
      </c>
      <c r="K701" s="840">
        <f t="shared" si="288"/>
        <v>22318180</v>
      </c>
      <c r="L701" s="842"/>
      <c r="M701" s="840">
        <f t="shared" si="289"/>
        <v>0</v>
      </c>
      <c r="N701" s="843">
        <f t="shared" si="312"/>
        <v>10</v>
      </c>
      <c r="O701" s="844">
        <f t="shared" si="313"/>
        <v>22318180</v>
      </c>
      <c r="P701" s="844">
        <f t="shared" si="314"/>
        <v>400000</v>
      </c>
      <c r="Q701" s="846"/>
      <c r="R701" s="19"/>
      <c r="S701" s="847">
        <f t="shared" si="294"/>
        <v>1331818</v>
      </c>
      <c r="T701" s="847">
        <f t="shared" si="295"/>
        <v>1931818</v>
      </c>
      <c r="U701" s="847">
        <f t="shared" si="296"/>
        <v>2231818</v>
      </c>
      <c r="V701" s="847">
        <f t="shared" si="297"/>
        <v>431818</v>
      </c>
      <c r="W701" s="856">
        <v>43616</v>
      </c>
      <c r="X701" s="844">
        <v>20000000</v>
      </c>
      <c r="Y701" s="856"/>
      <c r="Z701" s="844"/>
      <c r="AA701" s="856"/>
      <c r="AB701" s="857">
        <v>0</v>
      </c>
      <c r="AC701" s="857"/>
      <c r="AD701" s="444"/>
      <c r="AE701" s="858">
        <f t="shared" si="315"/>
        <v>20000000</v>
      </c>
      <c r="AF701" s="1081">
        <f t="shared" si="298"/>
        <v>2318180</v>
      </c>
      <c r="AG701" s="444" t="s">
        <v>185</v>
      </c>
      <c r="AH701" s="444"/>
    </row>
    <row r="702" spans="1:34" ht="15" customHeight="1" x14ac:dyDescent="0.25">
      <c r="A702" s="848">
        <f t="shared" si="311"/>
        <v>4</v>
      </c>
      <c r="B702" s="833">
        <v>43612</v>
      </c>
      <c r="C702" s="862">
        <v>695</v>
      </c>
      <c r="D702" s="1078" t="s">
        <v>253</v>
      </c>
      <c r="E702" s="836" t="s">
        <v>57</v>
      </c>
      <c r="F702" s="850">
        <v>6</v>
      </c>
      <c r="G702" s="838">
        <f t="shared" ref="G702:G765" si="316">F702*S702</f>
        <v>7990908</v>
      </c>
      <c r="H702" s="839"/>
      <c r="I702" s="840">
        <f t="shared" ref="I702:I743" si="317">H702*T702</f>
        <v>0</v>
      </c>
      <c r="J702" s="841">
        <v>3</v>
      </c>
      <c r="K702" s="840">
        <f t="shared" ref="K702:K765" si="318">J702*U702</f>
        <v>6695454</v>
      </c>
      <c r="L702" s="842"/>
      <c r="M702" s="840">
        <f t="shared" ref="M702:M765" si="319">L702*V702</f>
        <v>0</v>
      </c>
      <c r="N702" s="843">
        <f t="shared" si="312"/>
        <v>9</v>
      </c>
      <c r="O702" s="844">
        <f t="shared" si="313"/>
        <v>14686362</v>
      </c>
      <c r="P702" s="844">
        <f t="shared" si="314"/>
        <v>360000</v>
      </c>
      <c r="Q702" s="846"/>
      <c r="R702" s="19"/>
      <c r="S702" s="847">
        <f t="shared" si="294"/>
        <v>1331818</v>
      </c>
      <c r="T702" s="847">
        <f t="shared" si="295"/>
        <v>1931818</v>
      </c>
      <c r="U702" s="847">
        <f t="shared" si="296"/>
        <v>2231818</v>
      </c>
      <c r="V702" s="847">
        <f t="shared" si="297"/>
        <v>431818</v>
      </c>
      <c r="W702" s="856">
        <v>43613</v>
      </c>
      <c r="X702" s="844">
        <v>14686362</v>
      </c>
      <c r="Y702" s="834"/>
      <c r="Z702" s="844"/>
      <c r="AA702" s="844"/>
      <c r="AB702" s="857"/>
      <c r="AC702" s="857"/>
      <c r="AD702" s="444"/>
      <c r="AE702" s="858">
        <f t="shared" si="315"/>
        <v>14686362</v>
      </c>
      <c r="AF702" s="1081">
        <f t="shared" si="298"/>
        <v>0</v>
      </c>
      <c r="AG702" s="444"/>
      <c r="AH702" s="444"/>
    </row>
    <row r="703" spans="1:34" ht="15" hidden="1" customHeight="1" x14ac:dyDescent="0.25">
      <c r="A703" s="848">
        <f t="shared" si="311"/>
        <v>5</v>
      </c>
      <c r="B703" s="833">
        <v>43612</v>
      </c>
      <c r="C703" s="862">
        <v>696</v>
      </c>
      <c r="D703" s="1078" t="s">
        <v>69</v>
      </c>
      <c r="E703" s="836" t="s">
        <v>57</v>
      </c>
      <c r="F703" s="850">
        <v>7</v>
      </c>
      <c r="G703" s="838">
        <f t="shared" si="316"/>
        <v>9322726</v>
      </c>
      <c r="H703" s="839"/>
      <c r="I703" s="840">
        <f t="shared" si="317"/>
        <v>0</v>
      </c>
      <c r="J703" s="841">
        <v>2</v>
      </c>
      <c r="K703" s="840">
        <f t="shared" si="318"/>
        <v>4463636</v>
      </c>
      <c r="L703" s="842">
        <v>1</v>
      </c>
      <c r="M703" s="840">
        <f t="shared" si="319"/>
        <v>431818</v>
      </c>
      <c r="N703" s="843">
        <f t="shared" si="312"/>
        <v>10</v>
      </c>
      <c r="O703" s="844">
        <f t="shared" si="313"/>
        <v>14218180</v>
      </c>
      <c r="P703" s="844">
        <f t="shared" si="314"/>
        <v>400000</v>
      </c>
      <c r="Q703" s="846"/>
      <c r="R703" s="19"/>
      <c r="S703" s="847">
        <f t="shared" si="294"/>
        <v>1331818</v>
      </c>
      <c r="T703" s="847">
        <f t="shared" si="295"/>
        <v>1931818</v>
      </c>
      <c r="U703" s="847">
        <f t="shared" si="296"/>
        <v>2231818</v>
      </c>
      <c r="V703" s="847">
        <f t="shared" si="297"/>
        <v>431818</v>
      </c>
      <c r="W703" s="856">
        <v>43613</v>
      </c>
      <c r="X703" s="844">
        <v>14218180</v>
      </c>
      <c r="Y703" s="834"/>
      <c r="Z703" s="844"/>
      <c r="AA703" s="844"/>
      <c r="AB703" s="857"/>
      <c r="AC703" s="857"/>
      <c r="AD703" s="444"/>
      <c r="AE703" s="858">
        <f t="shared" si="315"/>
        <v>14218180</v>
      </c>
      <c r="AF703" s="1081">
        <f t="shared" si="298"/>
        <v>0</v>
      </c>
      <c r="AG703" s="444"/>
      <c r="AH703" s="444"/>
    </row>
    <row r="704" spans="1:34" ht="15" hidden="1" customHeight="1" x14ac:dyDescent="0.25">
      <c r="A704" s="848">
        <f t="shared" si="311"/>
        <v>6</v>
      </c>
      <c r="B704" s="833">
        <v>43612</v>
      </c>
      <c r="C704" s="862">
        <v>697</v>
      </c>
      <c r="D704" s="1078" t="s">
        <v>254</v>
      </c>
      <c r="E704" s="836" t="s">
        <v>57</v>
      </c>
      <c r="F704" s="850">
        <v>4</v>
      </c>
      <c r="G704" s="838">
        <f t="shared" si="316"/>
        <v>5327272</v>
      </c>
      <c r="H704" s="839"/>
      <c r="I704" s="840">
        <f t="shared" si="317"/>
        <v>0</v>
      </c>
      <c r="J704" s="841">
        <v>6</v>
      </c>
      <c r="K704" s="840">
        <f t="shared" si="318"/>
        <v>13390908</v>
      </c>
      <c r="L704" s="842"/>
      <c r="M704" s="840">
        <f t="shared" si="319"/>
        <v>0</v>
      </c>
      <c r="N704" s="843">
        <f t="shared" si="312"/>
        <v>10</v>
      </c>
      <c r="O704" s="844">
        <f t="shared" si="313"/>
        <v>18718180</v>
      </c>
      <c r="P704" s="844">
        <f t="shared" si="314"/>
        <v>400000</v>
      </c>
      <c r="Q704" s="846"/>
      <c r="R704" s="19"/>
      <c r="S704" s="847">
        <f t="shared" si="294"/>
        <v>1331818</v>
      </c>
      <c r="T704" s="847">
        <f t="shared" si="295"/>
        <v>1931818</v>
      </c>
      <c r="U704" s="847">
        <f t="shared" si="296"/>
        <v>2231818</v>
      </c>
      <c r="V704" s="847">
        <f t="shared" si="297"/>
        <v>431818</v>
      </c>
      <c r="W704" s="856">
        <v>43613</v>
      </c>
      <c r="X704" s="844">
        <v>18718180</v>
      </c>
      <c r="Y704" s="834"/>
      <c r="Z704" s="844"/>
      <c r="AA704" s="844"/>
      <c r="AB704" s="857"/>
      <c r="AC704" s="857"/>
      <c r="AD704" s="444"/>
      <c r="AE704" s="858">
        <f t="shared" si="315"/>
        <v>18718180</v>
      </c>
      <c r="AF704" s="1081">
        <f t="shared" si="298"/>
        <v>0</v>
      </c>
      <c r="AG704" s="444"/>
      <c r="AH704" s="444"/>
    </row>
    <row r="705" spans="1:34" ht="15" hidden="1" customHeight="1" x14ac:dyDescent="0.25">
      <c r="A705" s="848">
        <f t="shared" si="311"/>
        <v>7</v>
      </c>
      <c r="B705" s="833">
        <v>43612</v>
      </c>
      <c r="C705" s="862">
        <v>698</v>
      </c>
      <c r="D705" s="1078" t="s">
        <v>39</v>
      </c>
      <c r="E705" s="836" t="s">
        <v>57</v>
      </c>
      <c r="F705" s="850">
        <v>5</v>
      </c>
      <c r="G705" s="838">
        <f t="shared" si="316"/>
        <v>6659090</v>
      </c>
      <c r="H705" s="839"/>
      <c r="I705" s="840">
        <f t="shared" si="317"/>
        <v>0</v>
      </c>
      <c r="J705" s="841">
        <v>4</v>
      </c>
      <c r="K705" s="840">
        <f t="shared" si="318"/>
        <v>8927272</v>
      </c>
      <c r="L705" s="842">
        <v>1</v>
      </c>
      <c r="M705" s="840">
        <f t="shared" si="319"/>
        <v>431818</v>
      </c>
      <c r="N705" s="843">
        <f t="shared" si="312"/>
        <v>10</v>
      </c>
      <c r="O705" s="844">
        <f t="shared" si="313"/>
        <v>16018180</v>
      </c>
      <c r="P705" s="844">
        <f t="shared" si="314"/>
        <v>400000</v>
      </c>
      <c r="Q705" s="846"/>
      <c r="R705" s="19"/>
      <c r="S705" s="847">
        <f t="shared" si="294"/>
        <v>1331818</v>
      </c>
      <c r="T705" s="847">
        <f t="shared" si="295"/>
        <v>1931818</v>
      </c>
      <c r="U705" s="847">
        <f t="shared" si="296"/>
        <v>2231818</v>
      </c>
      <c r="V705" s="847">
        <f t="shared" si="297"/>
        <v>431818</v>
      </c>
      <c r="W705" s="856">
        <v>43613</v>
      </c>
      <c r="X705" s="844">
        <v>16018180</v>
      </c>
      <c r="Y705" s="834"/>
      <c r="Z705" s="844"/>
      <c r="AA705" s="844"/>
      <c r="AB705" s="857"/>
      <c r="AC705" s="857"/>
      <c r="AD705" s="444"/>
      <c r="AE705" s="858">
        <f t="shared" si="315"/>
        <v>16018180</v>
      </c>
      <c r="AF705" s="1081">
        <f t="shared" si="298"/>
        <v>0</v>
      </c>
      <c r="AG705" s="444"/>
      <c r="AH705" s="444"/>
    </row>
    <row r="706" spans="1:34" ht="15" hidden="1" customHeight="1" x14ac:dyDescent="0.25">
      <c r="A706" s="848">
        <f t="shared" si="311"/>
        <v>8</v>
      </c>
      <c r="B706" s="833">
        <v>43612</v>
      </c>
      <c r="C706" s="862">
        <v>699</v>
      </c>
      <c r="D706" s="1078" t="s">
        <v>58</v>
      </c>
      <c r="E706" s="836" t="s">
        <v>57</v>
      </c>
      <c r="F706" s="850">
        <v>3</v>
      </c>
      <c r="G706" s="838">
        <f t="shared" si="316"/>
        <v>3995454</v>
      </c>
      <c r="H706" s="839"/>
      <c r="I706" s="840">
        <f t="shared" si="317"/>
        <v>0</v>
      </c>
      <c r="J706" s="841">
        <v>2</v>
      </c>
      <c r="K706" s="840">
        <f t="shared" si="318"/>
        <v>4463636</v>
      </c>
      <c r="L706" s="842"/>
      <c r="M706" s="840">
        <f t="shared" si="319"/>
        <v>0</v>
      </c>
      <c r="N706" s="843">
        <f t="shared" si="312"/>
        <v>5</v>
      </c>
      <c r="O706" s="844">
        <f t="shared" si="313"/>
        <v>8459090</v>
      </c>
      <c r="P706" s="844">
        <f t="shared" si="314"/>
        <v>200000</v>
      </c>
      <c r="Q706" s="846"/>
      <c r="R706" s="19"/>
      <c r="S706" s="847">
        <f t="shared" si="294"/>
        <v>1331818</v>
      </c>
      <c r="T706" s="847">
        <f t="shared" si="295"/>
        <v>1931818</v>
      </c>
      <c r="U706" s="847">
        <f t="shared" si="296"/>
        <v>2231818</v>
      </c>
      <c r="V706" s="847">
        <f t="shared" si="297"/>
        <v>431818</v>
      </c>
      <c r="W706" s="856">
        <v>43613</v>
      </c>
      <c r="X706" s="844">
        <v>8459090</v>
      </c>
      <c r="Y706" s="834"/>
      <c r="Z706" s="844"/>
      <c r="AA706" s="844"/>
      <c r="AB706" s="857"/>
      <c r="AC706" s="857"/>
      <c r="AD706" s="444"/>
      <c r="AE706" s="858">
        <f t="shared" si="315"/>
        <v>8459090</v>
      </c>
      <c r="AF706" s="1081">
        <f t="shared" si="298"/>
        <v>0</v>
      </c>
      <c r="AG706" s="444"/>
      <c r="AH706" s="444"/>
    </row>
    <row r="707" spans="1:34" ht="15" hidden="1" customHeight="1" x14ac:dyDescent="0.25">
      <c r="A707" s="848">
        <f t="shared" si="311"/>
        <v>9</v>
      </c>
      <c r="B707" s="833">
        <v>43612</v>
      </c>
      <c r="C707" s="862">
        <v>700</v>
      </c>
      <c r="D707" s="1078" t="s">
        <v>59</v>
      </c>
      <c r="E707" s="836" t="s">
        <v>57</v>
      </c>
      <c r="F707" s="850">
        <v>2</v>
      </c>
      <c r="G707" s="838">
        <f t="shared" si="316"/>
        <v>2663636</v>
      </c>
      <c r="H707" s="839"/>
      <c r="I707" s="840">
        <f t="shared" si="317"/>
        <v>0</v>
      </c>
      <c r="J707" s="841">
        <v>3</v>
      </c>
      <c r="K707" s="840">
        <f t="shared" si="318"/>
        <v>6695454</v>
      </c>
      <c r="L707" s="842"/>
      <c r="M707" s="840">
        <f t="shared" si="319"/>
        <v>0</v>
      </c>
      <c r="N707" s="843">
        <f t="shared" si="312"/>
        <v>5</v>
      </c>
      <c r="O707" s="844">
        <f t="shared" si="313"/>
        <v>9359090</v>
      </c>
      <c r="P707" s="844">
        <f t="shared" si="314"/>
        <v>200000</v>
      </c>
      <c r="Q707" s="846"/>
      <c r="R707" s="19"/>
      <c r="S707" s="847">
        <f t="shared" si="294"/>
        <v>1331818</v>
      </c>
      <c r="T707" s="847">
        <f t="shared" si="295"/>
        <v>1931818</v>
      </c>
      <c r="U707" s="847">
        <f t="shared" si="296"/>
        <v>2231818</v>
      </c>
      <c r="V707" s="847">
        <f t="shared" si="297"/>
        <v>431818</v>
      </c>
      <c r="W707" s="856">
        <v>43613</v>
      </c>
      <c r="X707" s="844">
        <v>9359090</v>
      </c>
      <c r="Y707" s="834"/>
      <c r="Z707" s="844"/>
      <c r="AA707" s="844"/>
      <c r="AB707" s="857"/>
      <c r="AC707" s="857"/>
      <c r="AD707" s="444"/>
      <c r="AE707" s="858">
        <f t="shared" si="315"/>
        <v>9359090</v>
      </c>
      <c r="AF707" s="1081">
        <f t="shared" si="298"/>
        <v>0</v>
      </c>
      <c r="AG707" s="444"/>
      <c r="AH707" s="444"/>
    </row>
    <row r="708" spans="1:34" ht="15" hidden="1" customHeight="1" x14ac:dyDescent="0.25">
      <c r="A708" s="848">
        <f t="shared" si="311"/>
        <v>10</v>
      </c>
      <c r="B708" s="833">
        <v>43612</v>
      </c>
      <c r="C708" s="862">
        <v>701</v>
      </c>
      <c r="D708" s="1078" t="s">
        <v>70</v>
      </c>
      <c r="E708" s="836" t="s">
        <v>57</v>
      </c>
      <c r="F708" s="850">
        <v>5</v>
      </c>
      <c r="G708" s="838">
        <f t="shared" si="316"/>
        <v>6659090</v>
      </c>
      <c r="H708" s="839"/>
      <c r="I708" s="840">
        <f t="shared" si="317"/>
        <v>0</v>
      </c>
      <c r="J708" s="841"/>
      <c r="K708" s="840">
        <f t="shared" si="318"/>
        <v>0</v>
      </c>
      <c r="L708" s="842"/>
      <c r="M708" s="840">
        <f t="shared" si="319"/>
        <v>0</v>
      </c>
      <c r="N708" s="843">
        <f t="shared" si="312"/>
        <v>5</v>
      </c>
      <c r="O708" s="844">
        <f t="shared" si="313"/>
        <v>6659090</v>
      </c>
      <c r="P708" s="844">
        <f t="shared" si="314"/>
        <v>200000</v>
      </c>
      <c r="Q708" s="846"/>
      <c r="R708" s="19"/>
      <c r="S708" s="847">
        <f t="shared" si="294"/>
        <v>1331818</v>
      </c>
      <c r="T708" s="847">
        <f t="shared" si="295"/>
        <v>1931818</v>
      </c>
      <c r="U708" s="847">
        <f t="shared" si="296"/>
        <v>2231818</v>
      </c>
      <c r="V708" s="847">
        <f t="shared" si="297"/>
        <v>431818</v>
      </c>
      <c r="W708" s="856">
        <v>43613</v>
      </c>
      <c r="X708" s="844">
        <v>659090</v>
      </c>
      <c r="Y708" s="856">
        <v>43629</v>
      </c>
      <c r="Z708" s="844">
        <v>6000000</v>
      </c>
      <c r="AA708" s="844"/>
      <c r="AB708" s="857"/>
      <c r="AC708" s="857"/>
      <c r="AD708" s="444"/>
      <c r="AE708" s="858">
        <f t="shared" si="315"/>
        <v>6659090</v>
      </c>
      <c r="AF708" s="1081">
        <f t="shared" si="298"/>
        <v>0</v>
      </c>
      <c r="AG708" s="444"/>
      <c r="AH708" s="444"/>
    </row>
    <row r="709" spans="1:34" ht="15" hidden="1" customHeight="1" x14ac:dyDescent="0.25">
      <c r="A709" s="848">
        <f t="shared" si="311"/>
        <v>11</v>
      </c>
      <c r="B709" s="833">
        <v>43612</v>
      </c>
      <c r="C709" s="862">
        <v>702</v>
      </c>
      <c r="D709" s="1078" t="s">
        <v>75</v>
      </c>
      <c r="E709" s="836" t="s">
        <v>57</v>
      </c>
      <c r="F709" s="850"/>
      <c r="G709" s="838">
        <f t="shared" si="316"/>
        <v>0</v>
      </c>
      <c r="H709" s="839"/>
      <c r="I709" s="840">
        <f t="shared" si="317"/>
        <v>0</v>
      </c>
      <c r="J709" s="841">
        <v>3</v>
      </c>
      <c r="K709" s="840">
        <f t="shared" si="318"/>
        <v>6695454</v>
      </c>
      <c r="L709" s="842"/>
      <c r="M709" s="840">
        <f t="shared" si="319"/>
        <v>0</v>
      </c>
      <c r="N709" s="843">
        <f t="shared" si="312"/>
        <v>3</v>
      </c>
      <c r="O709" s="844">
        <f t="shared" si="313"/>
        <v>6695454</v>
      </c>
      <c r="P709" s="844">
        <f t="shared" si="314"/>
        <v>120000</v>
      </c>
      <c r="Q709" s="846"/>
      <c r="R709" s="19"/>
      <c r="S709" s="847">
        <f t="shared" si="294"/>
        <v>1331818</v>
      </c>
      <c r="T709" s="847">
        <f t="shared" si="295"/>
        <v>1931818</v>
      </c>
      <c r="U709" s="847">
        <f t="shared" si="296"/>
        <v>2231818</v>
      </c>
      <c r="V709" s="847">
        <f t="shared" si="297"/>
        <v>431818</v>
      </c>
      <c r="W709" s="856">
        <v>43613</v>
      </c>
      <c r="X709" s="844">
        <v>3000000</v>
      </c>
      <c r="Y709" s="805">
        <v>43635</v>
      </c>
      <c r="Z709" s="804">
        <v>3695454</v>
      </c>
      <c r="AA709" s="844"/>
      <c r="AB709" s="857"/>
      <c r="AC709" s="857"/>
      <c r="AD709" s="444"/>
      <c r="AE709" s="858">
        <f t="shared" si="315"/>
        <v>6695454</v>
      </c>
      <c r="AF709" s="1081">
        <f t="shared" si="298"/>
        <v>0</v>
      </c>
      <c r="AG709" s="444"/>
      <c r="AH709" s="444"/>
    </row>
    <row r="710" spans="1:34" ht="15" hidden="1" customHeight="1" x14ac:dyDescent="0.25">
      <c r="A710" s="848">
        <f t="shared" si="311"/>
        <v>12</v>
      </c>
      <c r="B710" s="833">
        <v>43612</v>
      </c>
      <c r="C710" s="862">
        <v>703</v>
      </c>
      <c r="D710" s="1078" t="s">
        <v>35</v>
      </c>
      <c r="E710" s="836" t="s">
        <v>57</v>
      </c>
      <c r="F710" s="850"/>
      <c r="G710" s="838">
        <f t="shared" si="316"/>
        <v>0</v>
      </c>
      <c r="H710" s="839"/>
      <c r="I710" s="840">
        <f t="shared" si="317"/>
        <v>0</v>
      </c>
      <c r="J710" s="841">
        <v>10</v>
      </c>
      <c r="K710" s="840">
        <f t="shared" si="318"/>
        <v>22318180</v>
      </c>
      <c r="L710" s="842"/>
      <c r="M710" s="840">
        <f t="shared" si="319"/>
        <v>0</v>
      </c>
      <c r="N710" s="843">
        <f t="shared" si="312"/>
        <v>10</v>
      </c>
      <c r="O710" s="844">
        <f t="shared" si="313"/>
        <v>22318180</v>
      </c>
      <c r="P710" s="844">
        <f t="shared" si="314"/>
        <v>400000</v>
      </c>
      <c r="Q710" s="846"/>
      <c r="R710" s="19"/>
      <c r="S710" s="847">
        <f t="shared" si="294"/>
        <v>1331818</v>
      </c>
      <c r="T710" s="847">
        <f t="shared" si="295"/>
        <v>1931818</v>
      </c>
      <c r="U710" s="847">
        <f t="shared" si="296"/>
        <v>2231818</v>
      </c>
      <c r="V710" s="847">
        <f t="shared" si="297"/>
        <v>431818</v>
      </c>
      <c r="W710" s="856">
        <v>43613</v>
      </c>
      <c r="X710" s="844">
        <v>22318180</v>
      </c>
      <c r="Y710" s="834"/>
      <c r="Z710" s="844"/>
      <c r="AA710" s="844"/>
      <c r="AB710" s="857"/>
      <c r="AC710" s="857"/>
      <c r="AD710" s="444"/>
      <c r="AE710" s="858">
        <f t="shared" si="315"/>
        <v>22318180</v>
      </c>
      <c r="AF710" s="1081">
        <f t="shared" si="298"/>
        <v>0</v>
      </c>
      <c r="AG710" s="444"/>
      <c r="AH710" s="444"/>
    </row>
    <row r="711" spans="1:34" ht="15" hidden="1" customHeight="1" x14ac:dyDescent="0.25">
      <c r="A711" s="848">
        <v>1</v>
      </c>
      <c r="B711" s="833">
        <v>43613</v>
      </c>
      <c r="C711" s="862">
        <v>704</v>
      </c>
      <c r="D711" s="1078" t="s">
        <v>33</v>
      </c>
      <c r="E711" s="836" t="s">
        <v>241</v>
      </c>
      <c r="F711" s="850"/>
      <c r="G711" s="838">
        <f t="shared" si="316"/>
        <v>0</v>
      </c>
      <c r="H711" s="839"/>
      <c r="I711" s="840">
        <f t="shared" si="317"/>
        <v>0</v>
      </c>
      <c r="J711" s="841">
        <v>10</v>
      </c>
      <c r="K711" s="840">
        <f t="shared" si="318"/>
        <v>22318180</v>
      </c>
      <c r="L711" s="842"/>
      <c r="M711" s="840">
        <f t="shared" si="319"/>
        <v>0</v>
      </c>
      <c r="N711" s="843">
        <f>F711+H711+J711+L711</f>
        <v>10</v>
      </c>
      <c r="O711" s="844">
        <f t="shared" si="313"/>
        <v>22318180</v>
      </c>
      <c r="P711" s="844">
        <f>+N711*40000</f>
        <v>400000</v>
      </c>
      <c r="Q711" s="846"/>
      <c r="R711" s="19"/>
      <c r="S711" s="847">
        <f t="shared" ref="S711:S774" si="320">1331818</f>
        <v>1331818</v>
      </c>
      <c r="T711" s="847">
        <f t="shared" ref="T711:T774" si="321">1931818</f>
        <v>1931818</v>
      </c>
      <c r="U711" s="847">
        <f t="shared" ref="U711:U774" si="322">2231818</f>
        <v>2231818</v>
      </c>
      <c r="V711" s="847">
        <f t="shared" ref="V711:V774" si="323">431818</f>
        <v>431818</v>
      </c>
      <c r="W711" s="856">
        <v>43613</v>
      </c>
      <c r="X711" s="844">
        <v>22318180</v>
      </c>
      <c r="Y711" s="856"/>
      <c r="Z711" s="844"/>
      <c r="AA711" s="844"/>
      <c r="AB711" s="857"/>
      <c r="AC711" s="857"/>
      <c r="AD711" s="444"/>
      <c r="AE711" s="858">
        <f>X711+Z711+AB711+AD711</f>
        <v>22318180</v>
      </c>
      <c r="AF711" s="1081">
        <f t="shared" ref="AF711:AF774" si="324">O711-AE711</f>
        <v>0</v>
      </c>
      <c r="AG711" s="444"/>
      <c r="AH711" s="444"/>
    </row>
    <row r="712" spans="1:34" ht="15" hidden="1" customHeight="1" x14ac:dyDescent="0.25">
      <c r="A712" s="848">
        <f t="shared" ref="A712:A717" si="325">+A711+1</f>
        <v>2</v>
      </c>
      <c r="B712" s="833">
        <v>43613</v>
      </c>
      <c r="C712" s="862">
        <v>705</v>
      </c>
      <c r="D712" s="1078" t="s">
        <v>80</v>
      </c>
      <c r="E712" s="836" t="s">
        <v>241</v>
      </c>
      <c r="F712" s="850"/>
      <c r="G712" s="838">
        <f t="shared" si="316"/>
        <v>0</v>
      </c>
      <c r="H712" s="839"/>
      <c r="I712" s="840">
        <f t="shared" si="317"/>
        <v>0</v>
      </c>
      <c r="J712" s="841">
        <v>10</v>
      </c>
      <c r="K712" s="840">
        <f t="shared" si="318"/>
        <v>22318180</v>
      </c>
      <c r="L712" s="842"/>
      <c r="M712" s="840">
        <f t="shared" si="319"/>
        <v>0</v>
      </c>
      <c r="N712" s="843">
        <f t="shared" ref="N712:N717" si="326">F712+H712+J712+L712</f>
        <v>10</v>
      </c>
      <c r="O712" s="844">
        <f t="shared" si="313"/>
        <v>22318180</v>
      </c>
      <c r="P712" s="844">
        <f t="shared" ref="P712:P717" si="327">+N712*40000</f>
        <v>400000</v>
      </c>
      <c r="Q712" s="846"/>
      <c r="R712" s="19"/>
      <c r="S712" s="847">
        <f t="shared" si="320"/>
        <v>1331818</v>
      </c>
      <c r="T712" s="847">
        <f t="shared" si="321"/>
        <v>1931818</v>
      </c>
      <c r="U712" s="847">
        <f t="shared" si="322"/>
        <v>2231818</v>
      </c>
      <c r="V712" s="847">
        <f t="shared" si="323"/>
        <v>431818</v>
      </c>
      <c r="W712" s="856">
        <v>43626</v>
      </c>
      <c r="X712" s="844">
        <v>15000000</v>
      </c>
      <c r="Y712" s="856">
        <v>43634</v>
      </c>
      <c r="Z712" s="844">
        <v>7318180</v>
      </c>
      <c r="AA712" s="844"/>
      <c r="AB712" s="857"/>
      <c r="AC712" s="857"/>
      <c r="AD712" s="444"/>
      <c r="AE712" s="858">
        <f t="shared" ref="AE712:AE717" si="328">X712+Z712+AB712+AD712</f>
        <v>22318180</v>
      </c>
      <c r="AF712" s="1081">
        <f t="shared" si="324"/>
        <v>0</v>
      </c>
      <c r="AG712" s="444"/>
      <c r="AH712" s="444"/>
    </row>
    <row r="713" spans="1:34" ht="15" customHeight="1" x14ac:dyDescent="0.25">
      <c r="A713" s="848">
        <f t="shared" si="325"/>
        <v>3</v>
      </c>
      <c r="B713" s="833">
        <v>43613</v>
      </c>
      <c r="C713" s="862">
        <v>706</v>
      </c>
      <c r="D713" s="1078" t="s">
        <v>42</v>
      </c>
      <c r="E713" s="836" t="s">
        <v>43</v>
      </c>
      <c r="F713" s="850"/>
      <c r="G713" s="838">
        <f t="shared" si="316"/>
        <v>0</v>
      </c>
      <c r="H713" s="839"/>
      <c r="I713" s="840">
        <f t="shared" si="317"/>
        <v>0</v>
      </c>
      <c r="J713" s="841">
        <v>10</v>
      </c>
      <c r="K713" s="840">
        <f t="shared" si="318"/>
        <v>22318180</v>
      </c>
      <c r="L713" s="842">
        <v>1</v>
      </c>
      <c r="M713" s="840">
        <f t="shared" si="319"/>
        <v>431818</v>
      </c>
      <c r="N713" s="843">
        <f t="shared" si="326"/>
        <v>11</v>
      </c>
      <c r="O713" s="844">
        <f t="shared" si="313"/>
        <v>22749998</v>
      </c>
      <c r="P713" s="844">
        <f t="shared" si="327"/>
        <v>440000</v>
      </c>
      <c r="Q713" s="846"/>
      <c r="R713" s="19"/>
      <c r="S713" s="847">
        <f t="shared" si="320"/>
        <v>1331818</v>
      </c>
      <c r="T713" s="847">
        <f t="shared" si="321"/>
        <v>1931818</v>
      </c>
      <c r="U713" s="847">
        <f t="shared" si="322"/>
        <v>2231818</v>
      </c>
      <c r="V713" s="847">
        <f t="shared" si="323"/>
        <v>431818</v>
      </c>
      <c r="W713" s="856">
        <v>43634</v>
      </c>
      <c r="X713" s="844">
        <v>21500000</v>
      </c>
      <c r="Y713" s="856">
        <v>43635</v>
      </c>
      <c r="Z713" s="844">
        <v>1250000</v>
      </c>
      <c r="AA713" s="856"/>
      <c r="AB713" s="857">
        <v>0</v>
      </c>
      <c r="AC713" s="857"/>
      <c r="AD713" s="444"/>
      <c r="AE713" s="858">
        <f t="shared" si="328"/>
        <v>22750000</v>
      </c>
      <c r="AF713" s="1081">
        <f t="shared" si="324"/>
        <v>-2</v>
      </c>
      <c r="AG713" s="444"/>
      <c r="AH713" s="444"/>
    </row>
    <row r="714" spans="1:34" ht="15" hidden="1" customHeight="1" x14ac:dyDescent="0.25">
      <c r="A714" s="848">
        <f t="shared" si="325"/>
        <v>4</v>
      </c>
      <c r="B714" s="833">
        <v>43613</v>
      </c>
      <c r="C714" s="862">
        <v>707</v>
      </c>
      <c r="D714" s="1078" t="s">
        <v>67</v>
      </c>
      <c r="E714" s="836" t="s">
        <v>43</v>
      </c>
      <c r="F714" s="850"/>
      <c r="G714" s="838">
        <f t="shared" si="316"/>
        <v>0</v>
      </c>
      <c r="H714" s="839"/>
      <c r="I714" s="840">
        <f t="shared" si="317"/>
        <v>0</v>
      </c>
      <c r="J714" s="841">
        <v>10</v>
      </c>
      <c r="K714" s="840">
        <f t="shared" si="318"/>
        <v>22318180</v>
      </c>
      <c r="L714" s="842">
        <v>1</v>
      </c>
      <c r="M714" s="840">
        <f t="shared" si="319"/>
        <v>431818</v>
      </c>
      <c r="N714" s="843">
        <f t="shared" si="326"/>
        <v>11</v>
      </c>
      <c r="O714" s="844">
        <f t="shared" si="313"/>
        <v>22749998</v>
      </c>
      <c r="P714" s="844">
        <f t="shared" si="327"/>
        <v>440000</v>
      </c>
      <c r="Q714" s="846"/>
      <c r="R714" s="19"/>
      <c r="S714" s="847">
        <f t="shared" si="320"/>
        <v>1331818</v>
      </c>
      <c r="T714" s="847">
        <f t="shared" si="321"/>
        <v>1931818</v>
      </c>
      <c r="U714" s="847">
        <f t="shared" si="322"/>
        <v>2231818</v>
      </c>
      <c r="V714" s="847">
        <f t="shared" si="323"/>
        <v>431818</v>
      </c>
      <c r="W714" s="805">
        <v>43636</v>
      </c>
      <c r="X714" s="804">
        <v>22749998</v>
      </c>
      <c r="Y714" s="834"/>
      <c r="Z714" s="844"/>
      <c r="AA714" s="844"/>
      <c r="AB714" s="857"/>
      <c r="AC714" s="857"/>
      <c r="AD714" s="444"/>
      <c r="AE714" s="858">
        <f t="shared" si="328"/>
        <v>22749998</v>
      </c>
      <c r="AF714" s="1081">
        <f t="shared" si="324"/>
        <v>0</v>
      </c>
      <c r="AG714" s="444"/>
      <c r="AH714" s="444"/>
    </row>
    <row r="715" spans="1:34" ht="15" hidden="1" customHeight="1" x14ac:dyDescent="0.25">
      <c r="A715" s="848">
        <f t="shared" si="325"/>
        <v>5</v>
      </c>
      <c r="B715" s="833">
        <v>43613</v>
      </c>
      <c r="C715" s="862">
        <v>708</v>
      </c>
      <c r="D715" s="1078" t="s">
        <v>47</v>
      </c>
      <c r="E715" s="836" t="s">
        <v>43</v>
      </c>
      <c r="F715" s="850"/>
      <c r="G715" s="838">
        <f t="shared" si="316"/>
        <v>0</v>
      </c>
      <c r="H715" s="839"/>
      <c r="I715" s="840">
        <f t="shared" si="317"/>
        <v>0</v>
      </c>
      <c r="J715" s="841">
        <v>5</v>
      </c>
      <c r="K715" s="840">
        <f t="shared" si="318"/>
        <v>11159090</v>
      </c>
      <c r="L715" s="842"/>
      <c r="M715" s="840">
        <f t="shared" si="319"/>
        <v>0</v>
      </c>
      <c r="N715" s="843">
        <f t="shared" si="326"/>
        <v>5</v>
      </c>
      <c r="O715" s="844">
        <f t="shared" si="313"/>
        <v>11159090</v>
      </c>
      <c r="P715" s="844">
        <f t="shared" si="327"/>
        <v>200000</v>
      </c>
      <c r="Q715" s="846"/>
      <c r="R715" s="19"/>
      <c r="S715" s="847">
        <f t="shared" si="320"/>
        <v>1331818</v>
      </c>
      <c r="T715" s="847">
        <f t="shared" si="321"/>
        <v>1931818</v>
      </c>
      <c r="U715" s="847">
        <f t="shared" si="322"/>
        <v>2231818</v>
      </c>
      <c r="V715" s="847">
        <f t="shared" si="323"/>
        <v>431818</v>
      </c>
      <c r="W715" s="856">
        <v>43613</v>
      </c>
      <c r="X715" s="844">
        <v>6159090</v>
      </c>
      <c r="Y715" s="856">
        <v>43628</v>
      </c>
      <c r="Z715" s="844">
        <v>5000000</v>
      </c>
      <c r="AA715" s="844"/>
      <c r="AB715" s="857"/>
      <c r="AC715" s="857"/>
      <c r="AD715" s="444"/>
      <c r="AE715" s="858">
        <f t="shared" si="328"/>
        <v>11159090</v>
      </c>
      <c r="AF715" s="1081">
        <f t="shared" si="324"/>
        <v>0</v>
      </c>
      <c r="AG715" s="444"/>
      <c r="AH715" s="444"/>
    </row>
    <row r="716" spans="1:34" ht="15" customHeight="1" x14ac:dyDescent="0.25">
      <c r="A716" s="848">
        <f t="shared" si="325"/>
        <v>6</v>
      </c>
      <c r="B716" s="833">
        <v>43613</v>
      </c>
      <c r="C716" s="862">
        <v>709</v>
      </c>
      <c r="D716" s="1078" t="s">
        <v>46</v>
      </c>
      <c r="E716" s="836" t="s">
        <v>43</v>
      </c>
      <c r="F716" s="850"/>
      <c r="G716" s="838">
        <f t="shared" si="316"/>
        <v>0</v>
      </c>
      <c r="H716" s="839"/>
      <c r="I716" s="840">
        <f t="shared" si="317"/>
        <v>0</v>
      </c>
      <c r="J716" s="841">
        <v>5</v>
      </c>
      <c r="K716" s="840">
        <f t="shared" si="318"/>
        <v>11159090</v>
      </c>
      <c r="L716" s="842"/>
      <c r="M716" s="840">
        <f t="shared" si="319"/>
        <v>0</v>
      </c>
      <c r="N716" s="843">
        <f t="shared" si="326"/>
        <v>5</v>
      </c>
      <c r="O716" s="844">
        <f t="shared" si="313"/>
        <v>11159090</v>
      </c>
      <c r="P716" s="844">
        <f t="shared" si="327"/>
        <v>200000</v>
      </c>
      <c r="Q716" s="846"/>
      <c r="R716" s="19"/>
      <c r="S716" s="847">
        <f t="shared" si="320"/>
        <v>1331818</v>
      </c>
      <c r="T716" s="847">
        <f t="shared" si="321"/>
        <v>1931818</v>
      </c>
      <c r="U716" s="847">
        <f t="shared" si="322"/>
        <v>2231818</v>
      </c>
      <c r="V716" s="847">
        <f t="shared" si="323"/>
        <v>431818</v>
      </c>
      <c r="W716" s="856"/>
      <c r="X716" s="844"/>
      <c r="Y716" s="834"/>
      <c r="Z716" s="844"/>
      <c r="AA716" s="844"/>
      <c r="AB716" s="857"/>
      <c r="AC716" s="857"/>
      <c r="AD716" s="444"/>
      <c r="AE716" s="858">
        <f t="shared" si="328"/>
        <v>0</v>
      </c>
      <c r="AF716" s="1081">
        <f t="shared" si="324"/>
        <v>11159090</v>
      </c>
      <c r="AG716" s="444" t="s">
        <v>185</v>
      </c>
      <c r="AH716" s="444"/>
    </row>
    <row r="717" spans="1:34" ht="15" hidden="1" customHeight="1" x14ac:dyDescent="0.25">
      <c r="A717" s="848">
        <f t="shared" si="325"/>
        <v>7</v>
      </c>
      <c r="B717" s="833">
        <v>43613</v>
      </c>
      <c r="C717" s="862">
        <v>710</v>
      </c>
      <c r="D717" s="1078" t="s">
        <v>56</v>
      </c>
      <c r="E717" s="836" t="s">
        <v>57</v>
      </c>
      <c r="F717" s="850"/>
      <c r="G717" s="838">
        <f t="shared" si="316"/>
        <v>0</v>
      </c>
      <c r="H717" s="839"/>
      <c r="I717" s="840">
        <f t="shared" si="317"/>
        <v>0</v>
      </c>
      <c r="J717" s="841">
        <v>10</v>
      </c>
      <c r="K717" s="840">
        <f t="shared" si="318"/>
        <v>22318180</v>
      </c>
      <c r="L717" s="842">
        <v>1</v>
      </c>
      <c r="M717" s="840">
        <f t="shared" si="319"/>
        <v>431818</v>
      </c>
      <c r="N717" s="843">
        <f t="shared" si="326"/>
        <v>11</v>
      </c>
      <c r="O717" s="844">
        <f t="shared" si="313"/>
        <v>22749998</v>
      </c>
      <c r="P717" s="844">
        <f t="shared" si="327"/>
        <v>440000</v>
      </c>
      <c r="Q717" s="846"/>
      <c r="R717" s="19"/>
      <c r="S717" s="847">
        <f t="shared" si="320"/>
        <v>1331818</v>
      </c>
      <c r="T717" s="847">
        <f t="shared" si="321"/>
        <v>1931818</v>
      </c>
      <c r="U717" s="847">
        <f t="shared" si="322"/>
        <v>2231818</v>
      </c>
      <c r="V717" s="847">
        <f t="shared" si="323"/>
        <v>431818</v>
      </c>
      <c r="W717" s="856">
        <v>43616</v>
      </c>
      <c r="X717" s="844">
        <v>749998</v>
      </c>
      <c r="Y717" s="856">
        <v>43628</v>
      </c>
      <c r="Z717" s="844">
        <v>22000000</v>
      </c>
      <c r="AA717" s="844"/>
      <c r="AB717" s="857"/>
      <c r="AC717" s="857"/>
      <c r="AD717" s="444"/>
      <c r="AE717" s="858">
        <f t="shared" si="328"/>
        <v>22749998</v>
      </c>
      <c r="AF717" s="1081">
        <f t="shared" si="324"/>
        <v>0</v>
      </c>
      <c r="AG717" s="444"/>
      <c r="AH717" s="444"/>
    </row>
    <row r="718" spans="1:34" ht="15" hidden="1" customHeight="1" x14ac:dyDescent="0.25">
      <c r="A718" s="848">
        <v>1</v>
      </c>
      <c r="B718" s="833">
        <v>43614</v>
      </c>
      <c r="C718" s="862">
        <v>711</v>
      </c>
      <c r="D718" s="1078" t="s">
        <v>242</v>
      </c>
      <c r="E718" s="836" t="s">
        <v>31</v>
      </c>
      <c r="F718" s="850"/>
      <c r="G718" s="838">
        <f t="shared" si="316"/>
        <v>0</v>
      </c>
      <c r="H718" s="839"/>
      <c r="I718" s="840">
        <f t="shared" si="317"/>
        <v>0</v>
      </c>
      <c r="J718" s="841">
        <v>5</v>
      </c>
      <c r="K718" s="840">
        <f t="shared" si="318"/>
        <v>11159090</v>
      </c>
      <c r="L718" s="842"/>
      <c r="M718" s="840">
        <f t="shared" si="319"/>
        <v>0</v>
      </c>
      <c r="N718" s="843">
        <f>F718+H718+J718+L718</f>
        <v>5</v>
      </c>
      <c r="O718" s="844">
        <f t="shared" si="313"/>
        <v>11159090</v>
      </c>
      <c r="P718" s="844">
        <f>+N718*40000</f>
        <v>200000</v>
      </c>
      <c r="Q718" s="846"/>
      <c r="R718" s="19"/>
      <c r="S718" s="847">
        <f t="shared" si="320"/>
        <v>1331818</v>
      </c>
      <c r="T718" s="847">
        <f t="shared" si="321"/>
        <v>1931818</v>
      </c>
      <c r="U718" s="847">
        <f t="shared" si="322"/>
        <v>2231818</v>
      </c>
      <c r="V718" s="847">
        <f t="shared" si="323"/>
        <v>431818</v>
      </c>
      <c r="W718" s="856">
        <v>43630</v>
      </c>
      <c r="X718" s="844">
        <v>11159090</v>
      </c>
      <c r="Y718" s="856"/>
      <c r="Z718" s="844"/>
      <c r="AA718" s="844"/>
      <c r="AB718" s="857"/>
      <c r="AC718" s="857"/>
      <c r="AD718" s="444"/>
      <c r="AE718" s="858">
        <f>X718+Z718+AB718+AD718</f>
        <v>11159090</v>
      </c>
      <c r="AF718" s="1081">
        <f t="shared" si="324"/>
        <v>0</v>
      </c>
      <c r="AG718" s="444"/>
      <c r="AH718" s="444"/>
    </row>
    <row r="719" spans="1:34" ht="15" hidden="1" customHeight="1" x14ac:dyDescent="0.25">
      <c r="A719" s="848">
        <f t="shared" ref="A719:A730" si="329">+A718+1</f>
        <v>2</v>
      </c>
      <c r="B719" s="833">
        <v>43614</v>
      </c>
      <c r="C719" s="862">
        <v>712</v>
      </c>
      <c r="D719" s="1078" t="s">
        <v>37</v>
      </c>
      <c r="E719" s="836" t="s">
        <v>31</v>
      </c>
      <c r="F719" s="850"/>
      <c r="G719" s="838">
        <f t="shared" si="316"/>
        <v>0</v>
      </c>
      <c r="H719" s="839"/>
      <c r="I719" s="840">
        <f t="shared" si="317"/>
        <v>0</v>
      </c>
      <c r="J719" s="841">
        <v>6</v>
      </c>
      <c r="K719" s="840">
        <f t="shared" si="318"/>
        <v>13390908</v>
      </c>
      <c r="L719" s="842"/>
      <c r="M719" s="840">
        <f t="shared" si="319"/>
        <v>0</v>
      </c>
      <c r="N719" s="843">
        <f t="shared" ref="N719:N730" si="330">F719+H719+J719+L719</f>
        <v>6</v>
      </c>
      <c r="O719" s="844">
        <f t="shared" si="313"/>
        <v>13390908</v>
      </c>
      <c r="P719" s="844">
        <f t="shared" ref="P719:P730" si="331">+N719*40000</f>
        <v>240000</v>
      </c>
      <c r="Q719" s="846"/>
      <c r="R719" s="19"/>
      <c r="S719" s="847">
        <f t="shared" si="320"/>
        <v>1331818</v>
      </c>
      <c r="T719" s="847">
        <f t="shared" si="321"/>
        <v>1931818</v>
      </c>
      <c r="U719" s="847">
        <f t="shared" si="322"/>
        <v>2231818</v>
      </c>
      <c r="V719" s="847">
        <f t="shared" si="323"/>
        <v>431818</v>
      </c>
      <c r="W719" s="856">
        <v>43634</v>
      </c>
      <c r="X719" s="844">
        <v>13390908</v>
      </c>
      <c r="Y719" s="856"/>
      <c r="Z719" s="844"/>
      <c r="AA719" s="844"/>
      <c r="AB719" s="857"/>
      <c r="AC719" s="857"/>
      <c r="AD719" s="444"/>
      <c r="AE719" s="858">
        <f t="shared" ref="AE719:AE730" si="332">X719+Z719+AB719+AD719</f>
        <v>13390908</v>
      </c>
      <c r="AF719" s="1081">
        <f t="shared" si="324"/>
        <v>0</v>
      </c>
      <c r="AG719" s="444"/>
      <c r="AH719" s="444"/>
    </row>
    <row r="720" spans="1:34" ht="15" hidden="1" customHeight="1" x14ac:dyDescent="0.25">
      <c r="A720" s="848">
        <f t="shared" si="329"/>
        <v>3</v>
      </c>
      <c r="B720" s="833">
        <v>43614</v>
      </c>
      <c r="C720" s="862">
        <v>713</v>
      </c>
      <c r="D720" s="1078" t="s">
        <v>33</v>
      </c>
      <c r="E720" s="836" t="s">
        <v>31</v>
      </c>
      <c r="F720" s="850"/>
      <c r="G720" s="838">
        <f t="shared" si="316"/>
        <v>0</v>
      </c>
      <c r="H720" s="839"/>
      <c r="I720" s="840">
        <f t="shared" si="317"/>
        <v>0</v>
      </c>
      <c r="J720" s="841">
        <v>10</v>
      </c>
      <c r="K720" s="840">
        <f t="shared" si="318"/>
        <v>22318180</v>
      </c>
      <c r="L720" s="842"/>
      <c r="M720" s="840">
        <f t="shared" si="319"/>
        <v>0</v>
      </c>
      <c r="N720" s="843">
        <f t="shared" si="330"/>
        <v>10</v>
      </c>
      <c r="O720" s="844">
        <f t="shared" si="313"/>
        <v>22318180</v>
      </c>
      <c r="P720" s="844">
        <f t="shared" si="331"/>
        <v>400000</v>
      </c>
      <c r="Q720" s="846"/>
      <c r="R720" s="19"/>
      <c r="S720" s="847">
        <f t="shared" si="320"/>
        <v>1331818</v>
      </c>
      <c r="T720" s="847">
        <f t="shared" si="321"/>
        <v>1931818</v>
      </c>
      <c r="U720" s="847">
        <f t="shared" si="322"/>
        <v>2231818</v>
      </c>
      <c r="V720" s="847">
        <f t="shared" si="323"/>
        <v>431818</v>
      </c>
      <c r="W720" s="856">
        <v>43630</v>
      </c>
      <c r="X720" s="844">
        <v>22318180</v>
      </c>
      <c r="Y720" s="856"/>
      <c r="Z720" s="844"/>
      <c r="AA720" s="856"/>
      <c r="AB720" s="857">
        <v>0</v>
      </c>
      <c r="AC720" s="857"/>
      <c r="AD720" s="444"/>
      <c r="AE720" s="858">
        <f t="shared" si="332"/>
        <v>22318180</v>
      </c>
      <c r="AF720" s="1081">
        <f t="shared" si="324"/>
        <v>0</v>
      </c>
      <c r="AG720" s="444"/>
      <c r="AH720" s="444"/>
    </row>
    <row r="721" spans="1:34" ht="15" customHeight="1" x14ac:dyDescent="0.25">
      <c r="A721" s="848">
        <f t="shared" si="329"/>
        <v>4</v>
      </c>
      <c r="B721" s="833">
        <v>43614</v>
      </c>
      <c r="C721" s="862">
        <v>714</v>
      </c>
      <c r="D721" s="1078" t="s">
        <v>38</v>
      </c>
      <c r="E721" s="836" t="s">
        <v>31</v>
      </c>
      <c r="F721" s="850"/>
      <c r="G721" s="838">
        <f t="shared" si="316"/>
        <v>0</v>
      </c>
      <c r="H721" s="839"/>
      <c r="I721" s="840">
        <f t="shared" si="317"/>
        <v>0</v>
      </c>
      <c r="J721" s="841">
        <v>10</v>
      </c>
      <c r="K721" s="840">
        <f t="shared" si="318"/>
        <v>22318180</v>
      </c>
      <c r="L721" s="842"/>
      <c r="M721" s="840">
        <f t="shared" si="319"/>
        <v>0</v>
      </c>
      <c r="N721" s="843">
        <f t="shared" si="330"/>
        <v>10</v>
      </c>
      <c r="O721" s="844">
        <f t="shared" si="313"/>
        <v>22318180</v>
      </c>
      <c r="P721" s="844">
        <f t="shared" si="331"/>
        <v>400000</v>
      </c>
      <c r="Q721" s="846"/>
      <c r="R721" s="19"/>
      <c r="S721" s="847">
        <f t="shared" si="320"/>
        <v>1331818</v>
      </c>
      <c r="T721" s="847">
        <f t="shared" si="321"/>
        <v>1931818</v>
      </c>
      <c r="U721" s="847">
        <f t="shared" si="322"/>
        <v>2231818</v>
      </c>
      <c r="V721" s="847">
        <f t="shared" si="323"/>
        <v>431818</v>
      </c>
      <c r="W721" s="856"/>
      <c r="X721" s="844"/>
      <c r="Y721" s="834"/>
      <c r="Z721" s="844"/>
      <c r="AA721" s="844"/>
      <c r="AB721" s="857"/>
      <c r="AC721" s="857"/>
      <c r="AD721" s="444"/>
      <c r="AE721" s="858">
        <f t="shared" si="332"/>
        <v>0</v>
      </c>
      <c r="AF721" s="1081">
        <f t="shared" si="324"/>
        <v>22318180</v>
      </c>
      <c r="AG721" s="444" t="s">
        <v>185</v>
      </c>
      <c r="AH721" s="444"/>
    </row>
    <row r="722" spans="1:34" ht="15" hidden="1" customHeight="1" x14ac:dyDescent="0.25">
      <c r="A722" s="848">
        <f t="shared" si="329"/>
        <v>5</v>
      </c>
      <c r="B722" s="833">
        <v>43614</v>
      </c>
      <c r="C722" s="862">
        <v>715</v>
      </c>
      <c r="D722" s="1078" t="s">
        <v>30</v>
      </c>
      <c r="E722" s="836" t="s">
        <v>31</v>
      </c>
      <c r="F722" s="850"/>
      <c r="G722" s="838">
        <f t="shared" si="316"/>
        <v>0</v>
      </c>
      <c r="H722" s="839"/>
      <c r="I722" s="840">
        <f t="shared" si="317"/>
        <v>0</v>
      </c>
      <c r="J722" s="841">
        <v>9</v>
      </c>
      <c r="K722" s="840">
        <f t="shared" si="318"/>
        <v>20086362</v>
      </c>
      <c r="L722" s="842">
        <v>1</v>
      </c>
      <c r="M722" s="840">
        <f t="shared" si="319"/>
        <v>431818</v>
      </c>
      <c r="N722" s="843">
        <f t="shared" si="330"/>
        <v>10</v>
      </c>
      <c r="O722" s="844">
        <f t="shared" si="313"/>
        <v>20518180</v>
      </c>
      <c r="P722" s="844">
        <f t="shared" si="331"/>
        <v>400000</v>
      </c>
      <c r="Q722" s="846"/>
      <c r="R722" s="19"/>
      <c r="S722" s="847">
        <f t="shared" si="320"/>
        <v>1331818</v>
      </c>
      <c r="T722" s="847">
        <f t="shared" si="321"/>
        <v>1931818</v>
      </c>
      <c r="U722" s="847">
        <f t="shared" si="322"/>
        <v>2231818</v>
      </c>
      <c r="V722" s="847">
        <f t="shared" si="323"/>
        <v>431818</v>
      </c>
      <c r="W722" s="856">
        <v>43616</v>
      </c>
      <c r="X722" s="844">
        <v>20518180</v>
      </c>
      <c r="Y722" s="834"/>
      <c r="Z722" s="844"/>
      <c r="AA722" s="844"/>
      <c r="AB722" s="857"/>
      <c r="AC722" s="857"/>
      <c r="AD722" s="444"/>
      <c r="AE722" s="858">
        <f t="shared" si="332"/>
        <v>20518180</v>
      </c>
      <c r="AF722" s="1081">
        <f t="shared" si="324"/>
        <v>0</v>
      </c>
      <c r="AG722" s="444"/>
      <c r="AH722" s="444"/>
    </row>
    <row r="723" spans="1:34" ht="15" hidden="1" customHeight="1" x14ac:dyDescent="0.25">
      <c r="A723" s="848">
        <f t="shared" si="329"/>
        <v>6</v>
      </c>
      <c r="B723" s="833">
        <v>43614</v>
      </c>
      <c r="C723" s="862">
        <v>716</v>
      </c>
      <c r="D723" s="1078" t="s">
        <v>45</v>
      </c>
      <c r="E723" s="836" t="s">
        <v>43</v>
      </c>
      <c r="F723" s="850"/>
      <c r="G723" s="838">
        <f t="shared" si="316"/>
        <v>0</v>
      </c>
      <c r="H723" s="839"/>
      <c r="I723" s="840">
        <f t="shared" si="317"/>
        <v>0</v>
      </c>
      <c r="J723" s="841">
        <v>10</v>
      </c>
      <c r="K723" s="840">
        <f t="shared" si="318"/>
        <v>22318180</v>
      </c>
      <c r="L723" s="842"/>
      <c r="M723" s="840">
        <f t="shared" si="319"/>
        <v>0</v>
      </c>
      <c r="N723" s="843">
        <f t="shared" si="330"/>
        <v>10</v>
      </c>
      <c r="O723" s="844">
        <f t="shared" si="313"/>
        <v>22318180</v>
      </c>
      <c r="P723" s="844">
        <f t="shared" si="331"/>
        <v>400000</v>
      </c>
      <c r="Q723" s="846"/>
      <c r="R723" s="19"/>
      <c r="S723" s="847">
        <f t="shared" si="320"/>
        <v>1331818</v>
      </c>
      <c r="T723" s="847">
        <f t="shared" si="321"/>
        <v>1931818</v>
      </c>
      <c r="U723" s="847">
        <f t="shared" si="322"/>
        <v>2231818</v>
      </c>
      <c r="V723" s="847">
        <f t="shared" si="323"/>
        <v>431818</v>
      </c>
      <c r="W723" s="805">
        <v>43636</v>
      </c>
      <c r="X723" s="804">
        <v>22318180</v>
      </c>
      <c r="Y723" s="862" t="s">
        <v>271</v>
      </c>
      <c r="Z723" s="844"/>
      <c r="AA723" s="844"/>
      <c r="AB723" s="857"/>
      <c r="AC723" s="857"/>
      <c r="AD723" s="444"/>
      <c r="AE723" s="858">
        <f t="shared" si="332"/>
        <v>22318180</v>
      </c>
      <c r="AF723" s="1081">
        <f t="shared" si="324"/>
        <v>0</v>
      </c>
      <c r="AG723" s="444"/>
      <c r="AH723" s="444"/>
    </row>
    <row r="724" spans="1:34" ht="15" customHeight="1" x14ac:dyDescent="0.25">
      <c r="A724" s="848">
        <f t="shared" si="329"/>
        <v>7</v>
      </c>
      <c r="B724" s="833">
        <v>43614</v>
      </c>
      <c r="C724" s="862">
        <v>717</v>
      </c>
      <c r="D724" s="1078" t="s">
        <v>39</v>
      </c>
      <c r="E724" s="836" t="s">
        <v>43</v>
      </c>
      <c r="F724" s="850"/>
      <c r="G724" s="838">
        <f t="shared" si="316"/>
        <v>0</v>
      </c>
      <c r="H724" s="839"/>
      <c r="I724" s="840">
        <f t="shared" si="317"/>
        <v>0</v>
      </c>
      <c r="J724" s="841">
        <v>10</v>
      </c>
      <c r="K724" s="840">
        <f t="shared" si="318"/>
        <v>22318180</v>
      </c>
      <c r="L724" s="842"/>
      <c r="M724" s="840">
        <f t="shared" si="319"/>
        <v>0</v>
      </c>
      <c r="N724" s="843">
        <f t="shared" si="330"/>
        <v>10</v>
      </c>
      <c r="O724" s="844">
        <f t="shared" si="313"/>
        <v>22318180</v>
      </c>
      <c r="P724" s="844">
        <f t="shared" si="331"/>
        <v>400000</v>
      </c>
      <c r="Q724" s="846"/>
      <c r="R724" s="19"/>
      <c r="S724" s="847">
        <f t="shared" si="320"/>
        <v>1331818</v>
      </c>
      <c r="T724" s="847">
        <f t="shared" si="321"/>
        <v>1931818</v>
      </c>
      <c r="U724" s="847">
        <f t="shared" si="322"/>
        <v>2231818</v>
      </c>
      <c r="V724" s="847">
        <f t="shared" si="323"/>
        <v>431818</v>
      </c>
      <c r="W724" s="856"/>
      <c r="X724" s="844"/>
      <c r="Y724" s="834"/>
      <c r="Z724" s="844"/>
      <c r="AA724" s="844"/>
      <c r="AB724" s="857"/>
      <c r="AC724" s="857"/>
      <c r="AD724" s="444"/>
      <c r="AE724" s="858">
        <f t="shared" si="332"/>
        <v>0</v>
      </c>
      <c r="AF724" s="1081">
        <f t="shared" si="324"/>
        <v>22318180</v>
      </c>
      <c r="AG724" s="444" t="s">
        <v>185</v>
      </c>
      <c r="AH724" s="444"/>
    </row>
    <row r="725" spans="1:34" ht="15" hidden="1" customHeight="1" x14ac:dyDescent="0.25">
      <c r="A725" s="848">
        <f t="shared" si="329"/>
        <v>8</v>
      </c>
      <c r="B725" s="833">
        <v>43614</v>
      </c>
      <c r="C725" s="862">
        <v>718</v>
      </c>
      <c r="D725" s="1078" t="s">
        <v>59</v>
      </c>
      <c r="E725" s="836" t="s">
        <v>57</v>
      </c>
      <c r="F725" s="850"/>
      <c r="G725" s="838">
        <f t="shared" si="316"/>
        <v>0</v>
      </c>
      <c r="H725" s="839"/>
      <c r="I725" s="840">
        <f t="shared" si="317"/>
        <v>0</v>
      </c>
      <c r="J725" s="841">
        <v>4</v>
      </c>
      <c r="K725" s="840">
        <f t="shared" si="318"/>
        <v>8927272</v>
      </c>
      <c r="L725" s="842"/>
      <c r="M725" s="840">
        <f t="shared" si="319"/>
        <v>0</v>
      </c>
      <c r="N725" s="843">
        <f t="shared" si="330"/>
        <v>4</v>
      </c>
      <c r="O725" s="844">
        <f t="shared" si="313"/>
        <v>8927272</v>
      </c>
      <c r="P725" s="844">
        <f t="shared" si="331"/>
        <v>160000</v>
      </c>
      <c r="Q725" s="846"/>
      <c r="R725" s="19"/>
      <c r="S725" s="847">
        <f t="shared" si="320"/>
        <v>1331818</v>
      </c>
      <c r="T725" s="847">
        <f t="shared" si="321"/>
        <v>1931818</v>
      </c>
      <c r="U725" s="847">
        <f t="shared" si="322"/>
        <v>2231818</v>
      </c>
      <c r="V725" s="847">
        <f t="shared" si="323"/>
        <v>431818</v>
      </c>
      <c r="W725" s="856">
        <v>43628</v>
      </c>
      <c r="X725" s="844">
        <v>8927272</v>
      </c>
      <c r="Y725" s="834"/>
      <c r="Z725" s="844"/>
      <c r="AA725" s="844"/>
      <c r="AB725" s="857"/>
      <c r="AC725" s="857"/>
      <c r="AD725" s="444"/>
      <c r="AE725" s="858">
        <f t="shared" si="332"/>
        <v>8927272</v>
      </c>
      <c r="AF725" s="1081">
        <f t="shared" si="324"/>
        <v>0</v>
      </c>
      <c r="AG725" s="444" t="s">
        <v>269</v>
      </c>
      <c r="AH725" s="444"/>
    </row>
    <row r="726" spans="1:34" ht="15" hidden="1" customHeight="1" x14ac:dyDescent="0.25">
      <c r="A726" s="848">
        <f t="shared" si="329"/>
        <v>9</v>
      </c>
      <c r="B726" s="833">
        <v>43614</v>
      </c>
      <c r="C726" s="862">
        <v>719</v>
      </c>
      <c r="D726" s="1078" t="s">
        <v>58</v>
      </c>
      <c r="E726" s="836" t="s">
        <v>57</v>
      </c>
      <c r="F726" s="850"/>
      <c r="G726" s="838">
        <f t="shared" si="316"/>
        <v>0</v>
      </c>
      <c r="H726" s="839"/>
      <c r="I726" s="840">
        <f t="shared" si="317"/>
        <v>0</v>
      </c>
      <c r="J726" s="841">
        <v>4</v>
      </c>
      <c r="K726" s="840">
        <f t="shared" si="318"/>
        <v>8927272</v>
      </c>
      <c r="L726" s="842"/>
      <c r="M726" s="840">
        <f t="shared" si="319"/>
        <v>0</v>
      </c>
      <c r="N726" s="843">
        <f t="shared" si="330"/>
        <v>4</v>
      </c>
      <c r="O726" s="844">
        <f t="shared" si="313"/>
        <v>8927272</v>
      </c>
      <c r="P726" s="844">
        <f t="shared" si="331"/>
        <v>160000</v>
      </c>
      <c r="Q726" s="846"/>
      <c r="R726" s="19"/>
      <c r="S726" s="847">
        <f t="shared" si="320"/>
        <v>1331818</v>
      </c>
      <c r="T726" s="847">
        <f t="shared" si="321"/>
        <v>1931818</v>
      </c>
      <c r="U726" s="847">
        <f t="shared" si="322"/>
        <v>2231818</v>
      </c>
      <c r="V726" s="847">
        <f t="shared" si="323"/>
        <v>431818</v>
      </c>
      <c r="W726" s="1077" t="s">
        <v>257</v>
      </c>
      <c r="X726" s="844">
        <v>4500000</v>
      </c>
      <c r="Y726" s="856">
        <v>43626</v>
      </c>
      <c r="Z726" s="844">
        <v>3927272</v>
      </c>
      <c r="AA726" s="844">
        <v>43628</v>
      </c>
      <c r="AB726" s="857">
        <v>500000</v>
      </c>
      <c r="AC726" s="857"/>
      <c r="AD726" s="444"/>
      <c r="AE726" s="858">
        <f t="shared" si="332"/>
        <v>8927272</v>
      </c>
      <c r="AF726" s="1081">
        <f t="shared" si="324"/>
        <v>0</v>
      </c>
      <c r="AG726" s="444"/>
      <c r="AH726" s="444"/>
    </row>
    <row r="727" spans="1:34" ht="15" hidden="1" customHeight="1" x14ac:dyDescent="0.25">
      <c r="A727" s="848">
        <f t="shared" si="329"/>
        <v>10</v>
      </c>
      <c r="B727" s="833">
        <v>43614</v>
      </c>
      <c r="C727" s="862">
        <v>720</v>
      </c>
      <c r="D727" s="1078" t="s">
        <v>69</v>
      </c>
      <c r="E727" s="836" t="s">
        <v>57</v>
      </c>
      <c r="F727" s="850"/>
      <c r="G727" s="838">
        <f t="shared" si="316"/>
        <v>0</v>
      </c>
      <c r="H727" s="839"/>
      <c r="I727" s="840">
        <f t="shared" si="317"/>
        <v>0</v>
      </c>
      <c r="J727" s="841">
        <v>4</v>
      </c>
      <c r="K727" s="840">
        <f t="shared" si="318"/>
        <v>8927272</v>
      </c>
      <c r="L727" s="842"/>
      <c r="M727" s="840">
        <f t="shared" si="319"/>
        <v>0</v>
      </c>
      <c r="N727" s="843">
        <f t="shared" si="330"/>
        <v>4</v>
      </c>
      <c r="O727" s="844">
        <f t="shared" si="313"/>
        <v>8927272</v>
      </c>
      <c r="P727" s="844">
        <f t="shared" si="331"/>
        <v>160000</v>
      </c>
      <c r="Q727" s="846"/>
      <c r="R727" s="19"/>
      <c r="S727" s="847">
        <f t="shared" si="320"/>
        <v>1331818</v>
      </c>
      <c r="T727" s="847">
        <f t="shared" si="321"/>
        <v>1931818</v>
      </c>
      <c r="U727" s="847">
        <f t="shared" si="322"/>
        <v>2231818</v>
      </c>
      <c r="V727" s="847">
        <f t="shared" si="323"/>
        <v>431818</v>
      </c>
      <c r="W727" s="856">
        <v>43626</v>
      </c>
      <c r="X727" s="844">
        <v>8927272</v>
      </c>
      <c r="Y727" s="834"/>
      <c r="Z727" s="844"/>
      <c r="AA727" s="844"/>
      <c r="AB727" s="857"/>
      <c r="AC727" s="857"/>
      <c r="AD727" s="444"/>
      <c r="AE727" s="858">
        <f t="shared" si="332"/>
        <v>8927272</v>
      </c>
      <c r="AF727" s="1081">
        <f t="shared" si="324"/>
        <v>0</v>
      </c>
      <c r="AG727" s="444"/>
      <c r="AH727" s="444"/>
    </row>
    <row r="728" spans="1:34" ht="15" hidden="1" customHeight="1" x14ac:dyDescent="0.25">
      <c r="A728" s="848">
        <f t="shared" si="329"/>
        <v>11</v>
      </c>
      <c r="B728" s="833">
        <v>43614</v>
      </c>
      <c r="C728" s="862">
        <v>721</v>
      </c>
      <c r="D728" s="1078" t="s">
        <v>39</v>
      </c>
      <c r="E728" s="836" t="s">
        <v>57</v>
      </c>
      <c r="F728" s="850"/>
      <c r="G728" s="838">
        <f t="shared" si="316"/>
        <v>0</v>
      </c>
      <c r="H728" s="839"/>
      <c r="I728" s="840">
        <f t="shared" si="317"/>
        <v>0</v>
      </c>
      <c r="J728" s="841">
        <v>5</v>
      </c>
      <c r="K728" s="840">
        <f t="shared" si="318"/>
        <v>11159090</v>
      </c>
      <c r="L728" s="842"/>
      <c r="M728" s="840">
        <f t="shared" si="319"/>
        <v>0</v>
      </c>
      <c r="N728" s="843">
        <f t="shared" si="330"/>
        <v>5</v>
      </c>
      <c r="O728" s="844">
        <f t="shared" si="313"/>
        <v>11159090</v>
      </c>
      <c r="P728" s="844">
        <f t="shared" si="331"/>
        <v>200000</v>
      </c>
      <c r="Q728" s="846"/>
      <c r="R728" s="19"/>
      <c r="S728" s="847">
        <f t="shared" si="320"/>
        <v>1331818</v>
      </c>
      <c r="T728" s="847">
        <f t="shared" si="321"/>
        <v>1931818</v>
      </c>
      <c r="U728" s="847">
        <f t="shared" si="322"/>
        <v>2231818</v>
      </c>
      <c r="V728" s="847">
        <f t="shared" si="323"/>
        <v>431818</v>
      </c>
      <c r="W728" s="856">
        <v>43627</v>
      </c>
      <c r="X728" s="844">
        <v>11159090</v>
      </c>
      <c r="Y728" s="834"/>
      <c r="Z728" s="844"/>
      <c r="AA728" s="844"/>
      <c r="AB728" s="857"/>
      <c r="AC728" s="857"/>
      <c r="AD728" s="444"/>
      <c r="AE728" s="858">
        <f t="shared" si="332"/>
        <v>11159090</v>
      </c>
      <c r="AF728" s="1081">
        <f t="shared" si="324"/>
        <v>0</v>
      </c>
      <c r="AG728" s="444"/>
      <c r="AH728" s="444"/>
    </row>
    <row r="729" spans="1:34" ht="15" customHeight="1" x14ac:dyDescent="0.25">
      <c r="A729" s="848">
        <f t="shared" si="329"/>
        <v>12</v>
      </c>
      <c r="B729" s="833">
        <v>43614</v>
      </c>
      <c r="C729" s="862">
        <v>722</v>
      </c>
      <c r="D729" s="1078" t="s">
        <v>73</v>
      </c>
      <c r="E729" s="836" t="s">
        <v>57</v>
      </c>
      <c r="F729" s="850"/>
      <c r="G729" s="838">
        <f t="shared" si="316"/>
        <v>0</v>
      </c>
      <c r="H729" s="839"/>
      <c r="I729" s="840">
        <f t="shared" si="317"/>
        <v>0</v>
      </c>
      <c r="J729" s="841">
        <v>5</v>
      </c>
      <c r="K729" s="840">
        <f t="shared" si="318"/>
        <v>11159090</v>
      </c>
      <c r="L729" s="842"/>
      <c r="M729" s="840">
        <f t="shared" si="319"/>
        <v>0</v>
      </c>
      <c r="N729" s="843">
        <f t="shared" si="330"/>
        <v>5</v>
      </c>
      <c r="O729" s="844">
        <f t="shared" si="313"/>
        <v>11159090</v>
      </c>
      <c r="P729" s="844">
        <f t="shared" si="331"/>
        <v>200000</v>
      </c>
      <c r="Q729" s="846"/>
      <c r="R729" s="19"/>
      <c r="S729" s="847">
        <f t="shared" si="320"/>
        <v>1331818</v>
      </c>
      <c r="T729" s="847">
        <f t="shared" si="321"/>
        <v>1931818</v>
      </c>
      <c r="U729" s="847">
        <f t="shared" si="322"/>
        <v>2231818</v>
      </c>
      <c r="V729" s="847">
        <f t="shared" si="323"/>
        <v>431818</v>
      </c>
      <c r="W729" s="856">
        <v>43634</v>
      </c>
      <c r="X729" s="844">
        <v>8500000</v>
      </c>
      <c r="Y729" s="834"/>
      <c r="Z729" s="844"/>
      <c r="AA729" s="844"/>
      <c r="AB729" s="857"/>
      <c r="AC729" s="857"/>
      <c r="AD729" s="444"/>
      <c r="AE729" s="858">
        <f t="shared" si="332"/>
        <v>8500000</v>
      </c>
      <c r="AF729" s="1081">
        <f t="shared" si="324"/>
        <v>2659090</v>
      </c>
      <c r="AG729" s="444" t="s">
        <v>185</v>
      </c>
      <c r="AH729" s="444"/>
    </row>
    <row r="730" spans="1:34" ht="15" customHeight="1" thickBot="1" x14ac:dyDescent="0.3">
      <c r="A730" s="848">
        <f t="shared" si="329"/>
        <v>13</v>
      </c>
      <c r="B730" s="833">
        <v>43614</v>
      </c>
      <c r="C730" s="862">
        <v>723</v>
      </c>
      <c r="D730" s="1079" t="s">
        <v>103</v>
      </c>
      <c r="E730" s="836" t="s">
        <v>57</v>
      </c>
      <c r="F730" s="850"/>
      <c r="G730" s="838">
        <f t="shared" si="316"/>
        <v>0</v>
      </c>
      <c r="H730" s="850"/>
      <c r="I730" s="840">
        <f t="shared" si="317"/>
        <v>0</v>
      </c>
      <c r="J730" s="850">
        <v>5</v>
      </c>
      <c r="K730" s="840">
        <f t="shared" si="318"/>
        <v>11159090</v>
      </c>
      <c r="L730" s="850"/>
      <c r="M730" s="840">
        <f t="shared" si="319"/>
        <v>0</v>
      </c>
      <c r="N730" s="843">
        <f t="shared" si="330"/>
        <v>5</v>
      </c>
      <c r="O730" s="844">
        <f t="shared" si="313"/>
        <v>11159090</v>
      </c>
      <c r="P730" s="844">
        <f t="shared" si="331"/>
        <v>200000</v>
      </c>
      <c r="Q730" s="846"/>
      <c r="R730" s="19"/>
      <c r="S730" s="847">
        <f t="shared" si="320"/>
        <v>1331818</v>
      </c>
      <c r="T730" s="847">
        <f t="shared" si="321"/>
        <v>1931818</v>
      </c>
      <c r="U730" s="847">
        <f t="shared" si="322"/>
        <v>2231818</v>
      </c>
      <c r="V730" s="847">
        <f t="shared" si="323"/>
        <v>431818</v>
      </c>
      <c r="W730" s="856">
        <v>43630</v>
      </c>
      <c r="X730" s="844">
        <v>11159090</v>
      </c>
      <c r="Y730" s="834"/>
      <c r="Z730" s="844"/>
      <c r="AA730" s="844"/>
      <c r="AB730" s="857"/>
      <c r="AC730" s="857"/>
      <c r="AD730" s="444"/>
      <c r="AE730" s="858">
        <f t="shared" si="332"/>
        <v>11159090</v>
      </c>
      <c r="AF730" s="1081">
        <f t="shared" si="324"/>
        <v>0</v>
      </c>
      <c r="AG730" s="444"/>
      <c r="AH730" s="444"/>
    </row>
    <row r="731" spans="1:34" ht="15" hidden="1" customHeight="1" x14ac:dyDescent="0.25">
      <c r="A731" s="848">
        <v>1</v>
      </c>
      <c r="B731" s="833">
        <v>43616</v>
      </c>
      <c r="C731" s="862">
        <v>724</v>
      </c>
      <c r="D731" s="1078" t="s">
        <v>91</v>
      </c>
      <c r="E731" s="836" t="s">
        <v>88</v>
      </c>
      <c r="F731" s="850">
        <v>10</v>
      </c>
      <c r="G731" s="838">
        <f t="shared" si="316"/>
        <v>13318180</v>
      </c>
      <c r="H731" s="839"/>
      <c r="I731" s="840">
        <f t="shared" si="317"/>
        <v>0</v>
      </c>
      <c r="J731" s="841"/>
      <c r="K731" s="840">
        <f t="shared" si="318"/>
        <v>0</v>
      </c>
      <c r="L731" s="842"/>
      <c r="M731" s="840">
        <f t="shared" si="319"/>
        <v>0</v>
      </c>
      <c r="N731" s="843">
        <f>F731+H731+J731+L731</f>
        <v>10</v>
      </c>
      <c r="O731" s="844">
        <f t="shared" si="313"/>
        <v>13318180</v>
      </c>
      <c r="P731" s="844">
        <f>+N731*40000</f>
        <v>400000</v>
      </c>
      <c r="Q731" s="846"/>
      <c r="R731" s="19"/>
      <c r="S731" s="847">
        <f t="shared" si="320"/>
        <v>1331818</v>
      </c>
      <c r="T731" s="847">
        <f t="shared" si="321"/>
        <v>1931818</v>
      </c>
      <c r="U731" s="847">
        <f t="shared" si="322"/>
        <v>2231818</v>
      </c>
      <c r="V731" s="847">
        <f t="shared" si="323"/>
        <v>431818</v>
      </c>
      <c r="W731" s="1077">
        <v>43616</v>
      </c>
      <c r="X731" s="844">
        <v>13318180</v>
      </c>
      <c r="Y731" s="856"/>
      <c r="Z731" s="844"/>
      <c r="AA731" s="844"/>
      <c r="AB731" s="857"/>
      <c r="AC731" s="857"/>
      <c r="AD731" s="444"/>
      <c r="AE731" s="858">
        <f>X731+Z731+AB731+AD731</f>
        <v>13318180</v>
      </c>
      <c r="AF731" s="1081">
        <f t="shared" si="324"/>
        <v>0</v>
      </c>
      <c r="AG731" s="444"/>
      <c r="AH731" s="444"/>
    </row>
    <row r="732" spans="1:34" ht="15" customHeight="1" x14ac:dyDescent="0.25">
      <c r="A732" s="848">
        <f t="shared" ref="A732:A749" si="333">+A731+1</f>
        <v>2</v>
      </c>
      <c r="B732" s="833">
        <v>43616</v>
      </c>
      <c r="C732" s="862">
        <v>725</v>
      </c>
      <c r="D732" s="1078" t="s">
        <v>90</v>
      </c>
      <c r="E732" s="836" t="s">
        <v>88</v>
      </c>
      <c r="F732" s="850">
        <v>10</v>
      </c>
      <c r="G732" s="838">
        <f t="shared" si="316"/>
        <v>13318180</v>
      </c>
      <c r="H732" s="839"/>
      <c r="I732" s="840">
        <f t="shared" si="317"/>
        <v>0</v>
      </c>
      <c r="J732" s="841"/>
      <c r="K732" s="840">
        <f t="shared" si="318"/>
        <v>0</v>
      </c>
      <c r="L732" s="842"/>
      <c r="M732" s="840">
        <f t="shared" si="319"/>
        <v>0</v>
      </c>
      <c r="N732" s="843">
        <f t="shared" ref="N732:N749" si="334">F732+H732+J732+L732</f>
        <v>10</v>
      </c>
      <c r="O732" s="844">
        <f t="shared" si="313"/>
        <v>13318180</v>
      </c>
      <c r="P732" s="844">
        <f t="shared" ref="P732:P749" si="335">+N732*40000</f>
        <v>400000</v>
      </c>
      <c r="Q732" s="846"/>
      <c r="R732" s="19"/>
      <c r="S732" s="847">
        <f t="shared" si="320"/>
        <v>1331818</v>
      </c>
      <c r="T732" s="847">
        <f t="shared" si="321"/>
        <v>1931818</v>
      </c>
      <c r="U732" s="847">
        <f t="shared" si="322"/>
        <v>2231818</v>
      </c>
      <c r="V732" s="847">
        <f t="shared" si="323"/>
        <v>431818</v>
      </c>
      <c r="W732" s="856"/>
      <c r="X732" s="844"/>
      <c r="Y732" s="856"/>
      <c r="Z732" s="844"/>
      <c r="AA732" s="844"/>
      <c r="AB732" s="857"/>
      <c r="AC732" s="857"/>
      <c r="AD732" s="444"/>
      <c r="AE732" s="858">
        <f t="shared" ref="AE732:AE749" si="336">X732+Z732+AB732+AD732</f>
        <v>0</v>
      </c>
      <c r="AF732" s="1081">
        <f t="shared" si="324"/>
        <v>13318180</v>
      </c>
      <c r="AG732" s="444" t="s">
        <v>185</v>
      </c>
      <c r="AH732" s="444"/>
    </row>
    <row r="733" spans="1:34" ht="15" customHeight="1" x14ac:dyDescent="0.25">
      <c r="A733" s="848">
        <f t="shared" si="333"/>
        <v>3</v>
      </c>
      <c r="B733" s="833">
        <v>43616</v>
      </c>
      <c r="C733" s="862">
        <v>726</v>
      </c>
      <c r="D733" s="1078" t="s">
        <v>36</v>
      </c>
      <c r="E733" s="836" t="s">
        <v>31</v>
      </c>
      <c r="F733" s="850">
        <v>10</v>
      </c>
      <c r="G733" s="838">
        <f t="shared" si="316"/>
        <v>13318180</v>
      </c>
      <c r="H733" s="839"/>
      <c r="I733" s="840">
        <f t="shared" si="317"/>
        <v>0</v>
      </c>
      <c r="J733" s="841"/>
      <c r="K733" s="840">
        <f t="shared" si="318"/>
        <v>0</v>
      </c>
      <c r="L733" s="842"/>
      <c r="M733" s="840">
        <f t="shared" si="319"/>
        <v>0</v>
      </c>
      <c r="N733" s="843">
        <f t="shared" si="334"/>
        <v>10</v>
      </c>
      <c r="O733" s="844">
        <f t="shared" si="313"/>
        <v>13318180</v>
      </c>
      <c r="P733" s="844">
        <f t="shared" si="335"/>
        <v>400000</v>
      </c>
      <c r="Q733" s="846"/>
      <c r="R733" s="19"/>
      <c r="S733" s="847">
        <f t="shared" si="320"/>
        <v>1331818</v>
      </c>
      <c r="T733" s="847">
        <f t="shared" si="321"/>
        <v>1931818</v>
      </c>
      <c r="U733" s="847">
        <f t="shared" si="322"/>
        <v>2231818</v>
      </c>
      <c r="V733" s="847">
        <f t="shared" si="323"/>
        <v>431818</v>
      </c>
      <c r="W733" s="856">
        <v>43628</v>
      </c>
      <c r="X733" s="844">
        <v>13318180</v>
      </c>
      <c r="Y733" s="856"/>
      <c r="Z733" s="844"/>
      <c r="AA733" s="856"/>
      <c r="AB733" s="857">
        <v>0</v>
      </c>
      <c r="AC733" s="857"/>
      <c r="AD733" s="444"/>
      <c r="AE733" s="858">
        <f t="shared" si="336"/>
        <v>13318180</v>
      </c>
      <c r="AF733" s="1081">
        <f t="shared" si="324"/>
        <v>0</v>
      </c>
      <c r="AG733" s="444"/>
      <c r="AH733" s="444"/>
    </row>
    <row r="734" spans="1:34" ht="15" hidden="1" customHeight="1" x14ac:dyDescent="0.25">
      <c r="A734" s="848">
        <f t="shared" si="333"/>
        <v>4</v>
      </c>
      <c r="B734" s="833">
        <v>43616</v>
      </c>
      <c r="C734" s="862">
        <v>727</v>
      </c>
      <c r="D734" s="1078" t="s">
        <v>87</v>
      </c>
      <c r="E734" s="836" t="s">
        <v>88</v>
      </c>
      <c r="F734" s="850">
        <v>10</v>
      </c>
      <c r="G734" s="838">
        <f t="shared" si="316"/>
        <v>13318180</v>
      </c>
      <c r="H734" s="839"/>
      <c r="I734" s="840">
        <f t="shared" si="317"/>
        <v>0</v>
      </c>
      <c r="J734" s="841"/>
      <c r="K734" s="840">
        <f t="shared" si="318"/>
        <v>0</v>
      </c>
      <c r="L734" s="842"/>
      <c r="M734" s="840">
        <f t="shared" si="319"/>
        <v>0</v>
      </c>
      <c r="N734" s="843">
        <f t="shared" si="334"/>
        <v>10</v>
      </c>
      <c r="O734" s="844">
        <f t="shared" si="313"/>
        <v>13318180</v>
      </c>
      <c r="P734" s="844">
        <f t="shared" si="335"/>
        <v>400000</v>
      </c>
      <c r="Q734" s="846"/>
      <c r="R734" s="19"/>
      <c r="S734" s="847">
        <f t="shared" si="320"/>
        <v>1331818</v>
      </c>
      <c r="T734" s="847">
        <f t="shared" si="321"/>
        <v>1931818</v>
      </c>
      <c r="U734" s="847">
        <f t="shared" si="322"/>
        <v>2231818</v>
      </c>
      <c r="V734" s="847">
        <f t="shared" si="323"/>
        <v>431818</v>
      </c>
      <c r="W734" s="856">
        <v>43626</v>
      </c>
      <c r="X734" s="844">
        <v>4000000</v>
      </c>
      <c r="Y734" s="856">
        <v>43634</v>
      </c>
      <c r="Z734" s="844">
        <v>9318180</v>
      </c>
      <c r="AA734" s="844"/>
      <c r="AB734" s="857"/>
      <c r="AC734" s="857"/>
      <c r="AD734" s="444"/>
      <c r="AE734" s="858">
        <f t="shared" si="336"/>
        <v>13318180</v>
      </c>
      <c r="AF734" s="1081">
        <f t="shared" si="324"/>
        <v>0</v>
      </c>
      <c r="AG734" s="444"/>
      <c r="AH734" s="444"/>
    </row>
    <row r="735" spans="1:34" ht="15" customHeight="1" x14ac:dyDescent="0.25">
      <c r="A735" s="848">
        <f t="shared" si="333"/>
        <v>5</v>
      </c>
      <c r="B735" s="833">
        <v>43616</v>
      </c>
      <c r="C735" s="862">
        <v>728</v>
      </c>
      <c r="D735" s="1078" t="s">
        <v>263</v>
      </c>
      <c r="E735" s="836" t="s">
        <v>88</v>
      </c>
      <c r="F735" s="850">
        <v>10</v>
      </c>
      <c r="G735" s="838">
        <f t="shared" si="316"/>
        <v>13318180</v>
      </c>
      <c r="H735" s="839"/>
      <c r="I735" s="840">
        <f t="shared" si="317"/>
        <v>0</v>
      </c>
      <c r="J735" s="841"/>
      <c r="K735" s="840">
        <f t="shared" si="318"/>
        <v>0</v>
      </c>
      <c r="L735" s="842"/>
      <c r="M735" s="840">
        <f t="shared" si="319"/>
        <v>0</v>
      </c>
      <c r="N735" s="843">
        <f t="shared" si="334"/>
        <v>10</v>
      </c>
      <c r="O735" s="844">
        <f t="shared" si="313"/>
        <v>13318180</v>
      </c>
      <c r="P735" s="844">
        <f t="shared" si="335"/>
        <v>400000</v>
      </c>
      <c r="Q735" s="846"/>
      <c r="R735" s="19"/>
      <c r="S735" s="847">
        <f t="shared" si="320"/>
        <v>1331818</v>
      </c>
      <c r="T735" s="847">
        <f t="shared" si="321"/>
        <v>1931818</v>
      </c>
      <c r="U735" s="847">
        <f t="shared" si="322"/>
        <v>2231818</v>
      </c>
      <c r="V735" s="847">
        <f t="shared" si="323"/>
        <v>431818</v>
      </c>
      <c r="W735" s="856">
        <v>43633</v>
      </c>
      <c r="X735" s="844">
        <v>11000000</v>
      </c>
      <c r="Y735" s="834"/>
      <c r="Z735" s="844"/>
      <c r="AA735" s="844"/>
      <c r="AB735" s="857"/>
      <c r="AC735" s="857"/>
      <c r="AD735" s="444"/>
      <c r="AE735" s="858">
        <f t="shared" si="336"/>
        <v>11000000</v>
      </c>
      <c r="AF735" s="1081">
        <f t="shared" si="324"/>
        <v>2318180</v>
      </c>
      <c r="AG735" s="444" t="s">
        <v>185</v>
      </c>
      <c r="AH735" s="444"/>
    </row>
    <row r="736" spans="1:34" ht="15" customHeight="1" x14ac:dyDescent="0.25">
      <c r="A736" s="848">
        <f t="shared" si="333"/>
        <v>6</v>
      </c>
      <c r="B736" s="833">
        <v>43616</v>
      </c>
      <c r="C736" s="862">
        <v>729</v>
      </c>
      <c r="D736" s="1078" t="s">
        <v>245</v>
      </c>
      <c r="E736" s="836" t="s">
        <v>88</v>
      </c>
      <c r="F736" s="850">
        <v>10</v>
      </c>
      <c r="G736" s="838">
        <f t="shared" si="316"/>
        <v>13318180</v>
      </c>
      <c r="H736" s="839"/>
      <c r="I736" s="840">
        <f t="shared" si="317"/>
        <v>0</v>
      </c>
      <c r="J736" s="841"/>
      <c r="K736" s="840">
        <f t="shared" si="318"/>
        <v>0</v>
      </c>
      <c r="L736" s="842"/>
      <c r="M736" s="840">
        <f t="shared" si="319"/>
        <v>0</v>
      </c>
      <c r="N736" s="843">
        <f t="shared" si="334"/>
        <v>10</v>
      </c>
      <c r="O736" s="844">
        <f t="shared" si="313"/>
        <v>13318180</v>
      </c>
      <c r="P736" s="844">
        <f t="shared" si="335"/>
        <v>400000</v>
      </c>
      <c r="Q736" s="846"/>
      <c r="R736" s="19"/>
      <c r="S736" s="847">
        <f t="shared" si="320"/>
        <v>1331818</v>
      </c>
      <c r="T736" s="847">
        <f t="shared" si="321"/>
        <v>1931818</v>
      </c>
      <c r="U736" s="847">
        <f t="shared" si="322"/>
        <v>2231818</v>
      </c>
      <c r="V736" s="847">
        <f t="shared" si="323"/>
        <v>431818</v>
      </c>
      <c r="W736" s="856">
        <v>43627</v>
      </c>
      <c r="X736" s="844">
        <v>13318180</v>
      </c>
      <c r="Y736" s="834"/>
      <c r="Z736" s="844"/>
      <c r="AA736" s="844"/>
      <c r="AB736" s="857"/>
      <c r="AC736" s="857"/>
      <c r="AD736" s="444"/>
      <c r="AE736" s="858">
        <f t="shared" si="336"/>
        <v>13318180</v>
      </c>
      <c r="AF736" s="1081">
        <f t="shared" si="324"/>
        <v>0</v>
      </c>
      <c r="AG736" s="444"/>
      <c r="AH736" s="444"/>
    </row>
    <row r="737" spans="1:34" ht="15" customHeight="1" x14ac:dyDescent="0.25">
      <c r="A737" s="848">
        <f t="shared" si="333"/>
        <v>7</v>
      </c>
      <c r="B737" s="833">
        <v>43616</v>
      </c>
      <c r="C737" s="862">
        <v>730</v>
      </c>
      <c r="D737" s="1078" t="s">
        <v>90</v>
      </c>
      <c r="E737" s="836" t="s">
        <v>88</v>
      </c>
      <c r="F737" s="850">
        <v>10</v>
      </c>
      <c r="G737" s="838">
        <f t="shared" si="316"/>
        <v>13318180</v>
      </c>
      <c r="H737" s="839"/>
      <c r="I737" s="840">
        <f t="shared" si="317"/>
        <v>0</v>
      </c>
      <c r="J737" s="841"/>
      <c r="K737" s="840">
        <f t="shared" si="318"/>
        <v>0</v>
      </c>
      <c r="L737" s="842"/>
      <c r="M737" s="840">
        <f t="shared" si="319"/>
        <v>0</v>
      </c>
      <c r="N737" s="843">
        <f t="shared" si="334"/>
        <v>10</v>
      </c>
      <c r="O737" s="844">
        <f t="shared" si="313"/>
        <v>13318180</v>
      </c>
      <c r="P737" s="844">
        <f t="shared" si="335"/>
        <v>400000</v>
      </c>
      <c r="Q737" s="846"/>
      <c r="R737" s="19"/>
      <c r="S737" s="847">
        <f t="shared" si="320"/>
        <v>1331818</v>
      </c>
      <c r="T737" s="847">
        <f t="shared" si="321"/>
        <v>1931818</v>
      </c>
      <c r="U737" s="847">
        <f t="shared" si="322"/>
        <v>2231818</v>
      </c>
      <c r="V737" s="847">
        <f t="shared" si="323"/>
        <v>431818</v>
      </c>
      <c r="W737" s="856"/>
      <c r="X737" s="844"/>
      <c r="Y737" s="834"/>
      <c r="Z737" s="844"/>
      <c r="AA737" s="844"/>
      <c r="AB737" s="857"/>
      <c r="AC737" s="857"/>
      <c r="AD737" s="444"/>
      <c r="AE737" s="858">
        <f t="shared" si="336"/>
        <v>0</v>
      </c>
      <c r="AF737" s="1081">
        <f t="shared" si="324"/>
        <v>13318180</v>
      </c>
      <c r="AG737" s="444" t="s">
        <v>185</v>
      </c>
      <c r="AH737" s="444"/>
    </row>
    <row r="738" spans="1:34" ht="15" customHeight="1" x14ac:dyDescent="0.25">
      <c r="A738" s="848">
        <f t="shared" si="333"/>
        <v>8</v>
      </c>
      <c r="B738" s="833">
        <v>43616</v>
      </c>
      <c r="C738" s="862">
        <v>731</v>
      </c>
      <c r="D738" s="1078" t="s">
        <v>54</v>
      </c>
      <c r="E738" s="836" t="s">
        <v>43</v>
      </c>
      <c r="F738" s="850">
        <v>10</v>
      </c>
      <c r="G738" s="838">
        <f t="shared" si="316"/>
        <v>13318180</v>
      </c>
      <c r="H738" s="839"/>
      <c r="I738" s="840">
        <f t="shared" si="317"/>
        <v>0</v>
      </c>
      <c r="J738" s="841"/>
      <c r="K738" s="840">
        <f t="shared" si="318"/>
        <v>0</v>
      </c>
      <c r="L738" s="842"/>
      <c r="M738" s="840">
        <f t="shared" si="319"/>
        <v>0</v>
      </c>
      <c r="N738" s="843">
        <f t="shared" si="334"/>
        <v>10</v>
      </c>
      <c r="O738" s="844">
        <f t="shared" si="313"/>
        <v>13318180</v>
      </c>
      <c r="P738" s="844">
        <f t="shared" si="335"/>
        <v>400000</v>
      </c>
      <c r="Q738" s="846"/>
      <c r="R738" s="19"/>
      <c r="S738" s="847">
        <f t="shared" si="320"/>
        <v>1331818</v>
      </c>
      <c r="T738" s="847">
        <f t="shared" si="321"/>
        <v>1931818</v>
      </c>
      <c r="U738" s="847">
        <f t="shared" si="322"/>
        <v>2231818</v>
      </c>
      <c r="V738" s="847">
        <f t="shared" si="323"/>
        <v>431818</v>
      </c>
      <c r="W738" s="856"/>
      <c r="X738" s="844"/>
      <c r="Y738" s="834"/>
      <c r="Z738" s="844"/>
      <c r="AA738" s="844"/>
      <c r="AB738" s="857"/>
      <c r="AC738" s="857"/>
      <c r="AD738" s="444"/>
      <c r="AE738" s="858">
        <f t="shared" si="336"/>
        <v>0</v>
      </c>
      <c r="AF738" s="1081">
        <f t="shared" si="324"/>
        <v>13318180</v>
      </c>
      <c r="AG738" s="444" t="s">
        <v>185</v>
      </c>
      <c r="AH738" s="444"/>
    </row>
    <row r="739" spans="1:34" ht="15" customHeight="1" x14ac:dyDescent="0.25">
      <c r="A739" s="848">
        <f t="shared" si="333"/>
        <v>9</v>
      </c>
      <c r="B739" s="833">
        <v>43616</v>
      </c>
      <c r="C739" s="862">
        <v>732</v>
      </c>
      <c r="D739" s="1078" t="s">
        <v>67</v>
      </c>
      <c r="E739" s="836" t="s">
        <v>43</v>
      </c>
      <c r="F739" s="850">
        <v>10</v>
      </c>
      <c r="G739" s="838">
        <f t="shared" si="316"/>
        <v>13318180</v>
      </c>
      <c r="H739" s="839"/>
      <c r="I739" s="840">
        <f t="shared" si="317"/>
        <v>0</v>
      </c>
      <c r="J739" s="841"/>
      <c r="K739" s="840">
        <f t="shared" si="318"/>
        <v>0</v>
      </c>
      <c r="L739" s="842"/>
      <c r="M739" s="840">
        <f t="shared" si="319"/>
        <v>0</v>
      </c>
      <c r="N739" s="843">
        <f t="shared" si="334"/>
        <v>10</v>
      </c>
      <c r="O739" s="844">
        <f t="shared" si="313"/>
        <v>13318180</v>
      </c>
      <c r="P739" s="844">
        <f t="shared" si="335"/>
        <v>400000</v>
      </c>
      <c r="Q739" s="846"/>
      <c r="R739" s="19"/>
      <c r="S739" s="847">
        <f t="shared" si="320"/>
        <v>1331818</v>
      </c>
      <c r="T739" s="847">
        <f t="shared" si="321"/>
        <v>1931818</v>
      </c>
      <c r="U739" s="847">
        <f t="shared" si="322"/>
        <v>2231818</v>
      </c>
      <c r="V739" s="847">
        <f t="shared" si="323"/>
        <v>431818</v>
      </c>
      <c r="W739" s="856"/>
      <c r="X739" s="844"/>
      <c r="Y739" s="834"/>
      <c r="Z739" s="844"/>
      <c r="AA739" s="844"/>
      <c r="AB739" s="857"/>
      <c r="AC739" s="857"/>
      <c r="AD739" s="444"/>
      <c r="AE739" s="858">
        <f t="shared" si="336"/>
        <v>0</v>
      </c>
      <c r="AF739" s="1081">
        <f t="shared" si="324"/>
        <v>13318180</v>
      </c>
      <c r="AG739" s="444" t="s">
        <v>185</v>
      </c>
      <c r="AH739" s="444"/>
    </row>
    <row r="740" spans="1:34" ht="15" hidden="1" customHeight="1" x14ac:dyDescent="0.25">
      <c r="A740" s="848">
        <f t="shared" si="333"/>
        <v>10</v>
      </c>
      <c r="B740" s="833">
        <v>43616</v>
      </c>
      <c r="C740" s="862">
        <v>733</v>
      </c>
      <c r="D740" s="1078" t="s">
        <v>255</v>
      </c>
      <c r="E740" s="836" t="s">
        <v>43</v>
      </c>
      <c r="F740" s="850">
        <v>10</v>
      </c>
      <c r="G740" s="838">
        <f t="shared" si="316"/>
        <v>13318180</v>
      </c>
      <c r="H740" s="839"/>
      <c r="I740" s="840">
        <f t="shared" si="317"/>
        <v>0</v>
      </c>
      <c r="J740" s="841"/>
      <c r="K740" s="840">
        <f t="shared" si="318"/>
        <v>0</v>
      </c>
      <c r="L740" s="842"/>
      <c r="M740" s="840">
        <f t="shared" si="319"/>
        <v>0</v>
      </c>
      <c r="N740" s="843">
        <f t="shared" si="334"/>
        <v>10</v>
      </c>
      <c r="O740" s="844">
        <f t="shared" si="313"/>
        <v>13318180</v>
      </c>
      <c r="P740" s="844">
        <f t="shared" si="335"/>
        <v>400000</v>
      </c>
      <c r="Q740" s="846"/>
      <c r="R740" s="19"/>
      <c r="S740" s="847">
        <f t="shared" si="320"/>
        <v>1331818</v>
      </c>
      <c r="T740" s="847">
        <f t="shared" si="321"/>
        <v>1931818</v>
      </c>
      <c r="U740" s="847">
        <f t="shared" si="322"/>
        <v>2231818</v>
      </c>
      <c r="V740" s="847">
        <f t="shared" si="323"/>
        <v>431818</v>
      </c>
      <c r="W740" s="856">
        <v>43626</v>
      </c>
      <c r="X740" s="844">
        <v>13318180</v>
      </c>
      <c r="Y740" s="834"/>
      <c r="Z740" s="844"/>
      <c r="AA740" s="844"/>
      <c r="AB740" s="857"/>
      <c r="AC740" s="857"/>
      <c r="AD740" s="444"/>
      <c r="AE740" s="858">
        <f t="shared" si="336"/>
        <v>13318180</v>
      </c>
      <c r="AF740" s="1081">
        <f t="shared" si="324"/>
        <v>0</v>
      </c>
      <c r="AG740" s="444"/>
      <c r="AH740" s="444"/>
    </row>
    <row r="741" spans="1:34" ht="15" hidden="1" customHeight="1" x14ac:dyDescent="0.25">
      <c r="A741" s="848">
        <f t="shared" si="333"/>
        <v>11</v>
      </c>
      <c r="B741" s="833">
        <v>43616</v>
      </c>
      <c r="C741" s="862">
        <v>734</v>
      </c>
      <c r="D741" s="1078" t="s">
        <v>53</v>
      </c>
      <c r="E741" s="836" t="s">
        <v>43</v>
      </c>
      <c r="F741" s="850">
        <v>10</v>
      </c>
      <c r="G741" s="838">
        <f t="shared" si="316"/>
        <v>13318180</v>
      </c>
      <c r="H741" s="839"/>
      <c r="I741" s="840">
        <f t="shared" si="317"/>
        <v>0</v>
      </c>
      <c r="J741" s="841"/>
      <c r="K741" s="840">
        <f t="shared" si="318"/>
        <v>0</v>
      </c>
      <c r="L741" s="842">
        <v>1</v>
      </c>
      <c r="M741" s="840">
        <f t="shared" si="319"/>
        <v>431818</v>
      </c>
      <c r="N741" s="843">
        <f t="shared" si="334"/>
        <v>11</v>
      </c>
      <c r="O741" s="844">
        <f t="shared" si="313"/>
        <v>13749998</v>
      </c>
      <c r="P741" s="844">
        <f t="shared" si="335"/>
        <v>440000</v>
      </c>
      <c r="Q741" s="846"/>
      <c r="R741" s="19"/>
      <c r="S741" s="847">
        <f t="shared" si="320"/>
        <v>1331818</v>
      </c>
      <c r="T741" s="847">
        <f t="shared" si="321"/>
        <v>1931818</v>
      </c>
      <c r="U741" s="847">
        <f t="shared" si="322"/>
        <v>2231818</v>
      </c>
      <c r="V741" s="847">
        <f t="shared" si="323"/>
        <v>431818</v>
      </c>
      <c r="W741" s="856">
        <v>43634</v>
      </c>
      <c r="X741" s="844">
        <v>13749998</v>
      </c>
      <c r="Y741" s="834"/>
      <c r="Z741" s="844"/>
      <c r="AA741" s="844"/>
      <c r="AB741" s="857"/>
      <c r="AC741" s="857"/>
      <c r="AD741" s="444"/>
      <c r="AE741" s="858">
        <f t="shared" si="336"/>
        <v>13749998</v>
      </c>
      <c r="AF741" s="1081">
        <f t="shared" si="324"/>
        <v>0</v>
      </c>
      <c r="AG741" s="444"/>
      <c r="AH741" s="444"/>
    </row>
    <row r="742" spans="1:34" ht="15" hidden="1" customHeight="1" x14ac:dyDescent="0.25">
      <c r="A742" s="848">
        <f t="shared" si="333"/>
        <v>12</v>
      </c>
      <c r="B742" s="833">
        <v>43616</v>
      </c>
      <c r="C742" s="862">
        <v>735</v>
      </c>
      <c r="D742" s="1078" t="s">
        <v>55</v>
      </c>
      <c r="E742" s="836" t="s">
        <v>43</v>
      </c>
      <c r="F742" s="850">
        <v>7</v>
      </c>
      <c r="G742" s="838">
        <f t="shared" si="316"/>
        <v>9322726</v>
      </c>
      <c r="H742" s="839"/>
      <c r="I742" s="840">
        <f t="shared" si="317"/>
        <v>0</v>
      </c>
      <c r="J742" s="841">
        <v>3</v>
      </c>
      <c r="K742" s="840">
        <f t="shared" si="318"/>
        <v>6695454</v>
      </c>
      <c r="L742" s="842">
        <v>1</v>
      </c>
      <c r="M742" s="840">
        <f t="shared" si="319"/>
        <v>431818</v>
      </c>
      <c r="N742" s="843">
        <f t="shared" si="334"/>
        <v>11</v>
      </c>
      <c r="O742" s="844">
        <f t="shared" si="313"/>
        <v>16449998</v>
      </c>
      <c r="P742" s="844">
        <f t="shared" si="335"/>
        <v>440000</v>
      </c>
      <c r="Q742" s="846"/>
      <c r="R742" s="19"/>
      <c r="S742" s="847">
        <f t="shared" si="320"/>
        <v>1331818</v>
      </c>
      <c r="T742" s="847">
        <f t="shared" si="321"/>
        <v>1931818</v>
      </c>
      <c r="U742" s="847">
        <f t="shared" si="322"/>
        <v>2231818</v>
      </c>
      <c r="V742" s="847">
        <f t="shared" si="323"/>
        <v>431818</v>
      </c>
      <c r="W742" s="856">
        <v>43633</v>
      </c>
      <c r="X742" s="844">
        <v>10000000</v>
      </c>
      <c r="Y742" s="856">
        <v>43635</v>
      </c>
      <c r="Z742" s="844">
        <v>6449998</v>
      </c>
      <c r="AA742" s="844"/>
      <c r="AB742" s="857"/>
      <c r="AC742" s="857"/>
      <c r="AD742" s="444"/>
      <c r="AE742" s="858">
        <f t="shared" si="336"/>
        <v>16449998</v>
      </c>
      <c r="AF742" s="1081">
        <f t="shared" si="324"/>
        <v>0</v>
      </c>
      <c r="AG742" s="444"/>
      <c r="AH742" s="444"/>
    </row>
    <row r="743" spans="1:34" ht="15" hidden="1" customHeight="1" x14ac:dyDescent="0.25">
      <c r="A743" s="1080">
        <f t="shared" si="333"/>
        <v>13</v>
      </c>
      <c r="B743" s="833">
        <v>43616</v>
      </c>
      <c r="C743" s="862">
        <v>736</v>
      </c>
      <c r="D743" s="835" t="s">
        <v>256</v>
      </c>
      <c r="E743" s="1093" t="s">
        <v>31</v>
      </c>
      <c r="F743" s="850">
        <v>10</v>
      </c>
      <c r="G743" s="838">
        <f t="shared" si="316"/>
        <v>13318180</v>
      </c>
      <c r="H743" s="850"/>
      <c r="I743" s="840">
        <f t="shared" si="317"/>
        <v>0</v>
      </c>
      <c r="J743" s="850"/>
      <c r="K743" s="840">
        <f t="shared" si="318"/>
        <v>0</v>
      </c>
      <c r="L743" s="850"/>
      <c r="M743" s="840">
        <f t="shared" si="319"/>
        <v>0</v>
      </c>
      <c r="N743" s="851">
        <f t="shared" si="334"/>
        <v>10</v>
      </c>
      <c r="O743" s="844">
        <f t="shared" si="313"/>
        <v>13318180</v>
      </c>
      <c r="P743" s="844">
        <f t="shared" si="335"/>
        <v>400000</v>
      </c>
      <c r="Q743" s="844"/>
      <c r="R743" s="19"/>
      <c r="S743" s="847">
        <f t="shared" si="320"/>
        <v>1331818</v>
      </c>
      <c r="T743" s="847">
        <f t="shared" si="321"/>
        <v>1931818</v>
      </c>
      <c r="U743" s="847">
        <f t="shared" si="322"/>
        <v>2231818</v>
      </c>
      <c r="V743" s="847">
        <f t="shared" si="323"/>
        <v>431818</v>
      </c>
      <c r="W743" s="856">
        <v>43627</v>
      </c>
      <c r="X743" s="844">
        <v>13318180</v>
      </c>
      <c r="Y743" s="834"/>
      <c r="Z743" s="844"/>
      <c r="AA743" s="844"/>
      <c r="AB743" s="857"/>
      <c r="AC743" s="857"/>
      <c r="AD743" s="444"/>
      <c r="AE743" s="858">
        <f t="shared" si="336"/>
        <v>13318180</v>
      </c>
      <c r="AF743" s="1081">
        <f t="shared" si="324"/>
        <v>0</v>
      </c>
      <c r="AG743" s="444"/>
      <c r="AH743" s="444"/>
    </row>
    <row r="744" spans="1:34" ht="15" hidden="1" customHeight="1" x14ac:dyDescent="0.25">
      <c r="A744" s="848">
        <f t="shared" si="333"/>
        <v>14</v>
      </c>
      <c r="B744" s="833">
        <v>43616</v>
      </c>
      <c r="C744" s="862">
        <v>737</v>
      </c>
      <c r="D744" s="835" t="s">
        <v>30</v>
      </c>
      <c r="E744" s="1093" t="s">
        <v>31</v>
      </c>
      <c r="F744" s="850">
        <v>10</v>
      </c>
      <c r="G744" s="838">
        <f t="shared" si="316"/>
        <v>13318180</v>
      </c>
      <c r="H744" s="850"/>
      <c r="I744" s="840"/>
      <c r="J744" s="850"/>
      <c r="K744" s="840">
        <f t="shared" si="318"/>
        <v>0</v>
      </c>
      <c r="L744" s="850"/>
      <c r="M744" s="840">
        <f t="shared" si="319"/>
        <v>0</v>
      </c>
      <c r="N744" s="851">
        <f t="shared" si="334"/>
        <v>10</v>
      </c>
      <c r="O744" s="844">
        <f t="shared" si="313"/>
        <v>13318180</v>
      </c>
      <c r="P744" s="844">
        <f t="shared" si="335"/>
        <v>400000</v>
      </c>
      <c r="Q744" s="844"/>
      <c r="R744" s="19"/>
      <c r="S744" s="847">
        <f t="shared" si="320"/>
        <v>1331818</v>
      </c>
      <c r="T744" s="847">
        <f t="shared" si="321"/>
        <v>1931818</v>
      </c>
      <c r="U744" s="847">
        <f t="shared" si="322"/>
        <v>2231818</v>
      </c>
      <c r="V744" s="847">
        <f t="shared" si="323"/>
        <v>431818</v>
      </c>
      <c r="W744" s="856">
        <v>43626</v>
      </c>
      <c r="X744" s="844">
        <v>12868180</v>
      </c>
      <c r="Y744" s="856">
        <v>43628</v>
      </c>
      <c r="Z744" s="844">
        <v>450000</v>
      </c>
      <c r="AA744" s="844"/>
      <c r="AB744" s="857"/>
      <c r="AC744" s="857"/>
      <c r="AD744" s="444"/>
      <c r="AE744" s="858">
        <f t="shared" si="336"/>
        <v>13318180</v>
      </c>
      <c r="AF744" s="1081">
        <f t="shared" si="324"/>
        <v>0</v>
      </c>
      <c r="AG744" s="444"/>
      <c r="AH744" s="444"/>
    </row>
    <row r="745" spans="1:34" ht="15" hidden="1" customHeight="1" x14ac:dyDescent="0.25">
      <c r="A745" s="1080">
        <f t="shared" si="333"/>
        <v>15</v>
      </c>
      <c r="B745" s="833">
        <v>43616</v>
      </c>
      <c r="C745" s="862">
        <v>738</v>
      </c>
      <c r="D745" s="835" t="s">
        <v>79</v>
      </c>
      <c r="E745" s="1093" t="s">
        <v>31</v>
      </c>
      <c r="F745" s="850">
        <v>10</v>
      </c>
      <c r="G745" s="838">
        <f t="shared" si="316"/>
        <v>13318180</v>
      </c>
      <c r="H745" s="850"/>
      <c r="I745" s="840"/>
      <c r="J745" s="850"/>
      <c r="K745" s="840">
        <f t="shared" si="318"/>
        <v>0</v>
      </c>
      <c r="L745" s="850"/>
      <c r="M745" s="840">
        <f t="shared" si="319"/>
        <v>0</v>
      </c>
      <c r="N745" s="851">
        <f t="shared" si="334"/>
        <v>10</v>
      </c>
      <c r="O745" s="844">
        <f t="shared" si="313"/>
        <v>13318180</v>
      </c>
      <c r="P745" s="844">
        <f t="shared" si="335"/>
        <v>400000</v>
      </c>
      <c r="Q745" s="844"/>
      <c r="R745" s="19"/>
      <c r="S745" s="847">
        <f t="shared" si="320"/>
        <v>1331818</v>
      </c>
      <c r="T745" s="847">
        <f t="shared" si="321"/>
        <v>1931818</v>
      </c>
      <c r="U745" s="847">
        <f t="shared" si="322"/>
        <v>2231818</v>
      </c>
      <c r="V745" s="847">
        <f t="shared" si="323"/>
        <v>431818</v>
      </c>
      <c r="W745" s="856">
        <v>43626</v>
      </c>
      <c r="X745" s="844">
        <v>13318180</v>
      </c>
      <c r="Y745" s="834"/>
      <c r="Z745" s="844"/>
      <c r="AA745" s="844"/>
      <c r="AB745" s="857"/>
      <c r="AC745" s="857"/>
      <c r="AD745" s="444"/>
      <c r="AE745" s="858">
        <f t="shared" si="336"/>
        <v>13318180</v>
      </c>
      <c r="AF745" s="1081">
        <f t="shared" si="324"/>
        <v>0</v>
      </c>
      <c r="AG745" s="444"/>
      <c r="AH745" s="444"/>
    </row>
    <row r="746" spans="1:34" ht="15" hidden="1" customHeight="1" x14ac:dyDescent="0.25">
      <c r="A746" s="848">
        <f t="shared" si="333"/>
        <v>16</v>
      </c>
      <c r="B746" s="833">
        <v>43616</v>
      </c>
      <c r="C746" s="862">
        <v>739</v>
      </c>
      <c r="D746" s="835" t="s">
        <v>37</v>
      </c>
      <c r="E746" s="1093" t="s">
        <v>31</v>
      </c>
      <c r="F746" s="850">
        <v>10</v>
      </c>
      <c r="G746" s="838">
        <f t="shared" si="316"/>
        <v>13318180</v>
      </c>
      <c r="H746" s="850"/>
      <c r="I746" s="840"/>
      <c r="J746" s="850"/>
      <c r="K746" s="840">
        <f t="shared" si="318"/>
        <v>0</v>
      </c>
      <c r="L746" s="850">
        <v>1</v>
      </c>
      <c r="M746" s="840">
        <f t="shared" si="319"/>
        <v>431818</v>
      </c>
      <c r="N746" s="851">
        <f t="shared" si="334"/>
        <v>11</v>
      </c>
      <c r="O746" s="844">
        <f t="shared" si="313"/>
        <v>13749998</v>
      </c>
      <c r="P746" s="844">
        <f t="shared" si="335"/>
        <v>440000</v>
      </c>
      <c r="Q746" s="844"/>
      <c r="R746" s="19"/>
      <c r="S746" s="847">
        <f t="shared" si="320"/>
        <v>1331818</v>
      </c>
      <c r="T746" s="847">
        <f t="shared" si="321"/>
        <v>1931818</v>
      </c>
      <c r="U746" s="847">
        <f t="shared" si="322"/>
        <v>2231818</v>
      </c>
      <c r="V746" s="847">
        <f t="shared" si="323"/>
        <v>431818</v>
      </c>
      <c r="W746" s="856">
        <v>43628</v>
      </c>
      <c r="X746" s="844">
        <v>13749998</v>
      </c>
      <c r="Y746" s="834"/>
      <c r="Z746" s="844"/>
      <c r="AA746" s="844"/>
      <c r="AB746" s="857"/>
      <c r="AC746" s="857"/>
      <c r="AD746" s="444"/>
      <c r="AE746" s="858">
        <f t="shared" si="336"/>
        <v>13749998</v>
      </c>
      <c r="AF746" s="1081">
        <f t="shared" si="324"/>
        <v>0</v>
      </c>
      <c r="AG746" s="444"/>
      <c r="AH746" s="444"/>
    </row>
    <row r="747" spans="1:34" ht="15" hidden="1" customHeight="1" x14ac:dyDescent="0.25">
      <c r="A747" s="1080">
        <f t="shared" si="333"/>
        <v>17</v>
      </c>
      <c r="B747" s="833">
        <v>43616</v>
      </c>
      <c r="C747" s="862">
        <v>740</v>
      </c>
      <c r="D747" s="835" t="s">
        <v>81</v>
      </c>
      <c r="E747" s="1093" t="s">
        <v>31</v>
      </c>
      <c r="F747" s="850">
        <v>5</v>
      </c>
      <c r="G747" s="838">
        <f t="shared" si="316"/>
        <v>6659090</v>
      </c>
      <c r="H747" s="850"/>
      <c r="I747" s="840"/>
      <c r="J747" s="850">
        <v>5</v>
      </c>
      <c r="K747" s="840">
        <f t="shared" si="318"/>
        <v>11159090</v>
      </c>
      <c r="L747" s="850"/>
      <c r="M747" s="840">
        <f t="shared" si="319"/>
        <v>0</v>
      </c>
      <c r="N747" s="851">
        <f t="shared" si="334"/>
        <v>10</v>
      </c>
      <c r="O747" s="844">
        <f t="shared" si="313"/>
        <v>17818180</v>
      </c>
      <c r="P747" s="844">
        <f t="shared" si="335"/>
        <v>400000</v>
      </c>
      <c r="Q747" s="844"/>
      <c r="R747" s="19"/>
      <c r="S747" s="847">
        <f t="shared" si="320"/>
        <v>1331818</v>
      </c>
      <c r="T747" s="847">
        <f t="shared" si="321"/>
        <v>1931818</v>
      </c>
      <c r="U747" s="847">
        <f t="shared" si="322"/>
        <v>2231818</v>
      </c>
      <c r="V747" s="847">
        <f t="shared" si="323"/>
        <v>431818</v>
      </c>
      <c r="W747" s="856">
        <v>43626</v>
      </c>
      <c r="X747" s="844">
        <v>17818180</v>
      </c>
      <c r="Y747" s="834"/>
      <c r="Z747" s="844"/>
      <c r="AA747" s="844"/>
      <c r="AB747" s="857"/>
      <c r="AC747" s="857"/>
      <c r="AD747" s="444"/>
      <c r="AE747" s="858">
        <f t="shared" si="336"/>
        <v>17818180</v>
      </c>
      <c r="AF747" s="1081">
        <f t="shared" si="324"/>
        <v>0</v>
      </c>
      <c r="AG747" s="444"/>
      <c r="AH747" s="444"/>
    </row>
    <row r="748" spans="1:34" ht="15" customHeight="1" x14ac:dyDescent="0.25">
      <c r="A748" s="848">
        <f t="shared" si="333"/>
        <v>18</v>
      </c>
      <c r="B748" s="833">
        <v>43616</v>
      </c>
      <c r="C748" s="862">
        <v>741</v>
      </c>
      <c r="D748" s="835" t="s">
        <v>80</v>
      </c>
      <c r="E748" s="1093" t="s">
        <v>31</v>
      </c>
      <c r="F748" s="850">
        <v>10</v>
      </c>
      <c r="G748" s="838">
        <f t="shared" si="316"/>
        <v>13318180</v>
      </c>
      <c r="H748" s="850"/>
      <c r="I748" s="840"/>
      <c r="J748" s="850"/>
      <c r="K748" s="840">
        <f t="shared" si="318"/>
        <v>0</v>
      </c>
      <c r="L748" s="850"/>
      <c r="M748" s="840">
        <f t="shared" si="319"/>
        <v>0</v>
      </c>
      <c r="N748" s="851">
        <f t="shared" si="334"/>
        <v>10</v>
      </c>
      <c r="O748" s="844">
        <f t="shared" si="313"/>
        <v>13318180</v>
      </c>
      <c r="P748" s="844">
        <f t="shared" si="335"/>
        <v>400000</v>
      </c>
      <c r="Q748" s="844"/>
      <c r="R748" s="19"/>
      <c r="S748" s="847">
        <f t="shared" si="320"/>
        <v>1331818</v>
      </c>
      <c r="T748" s="847">
        <f t="shared" si="321"/>
        <v>1931818</v>
      </c>
      <c r="U748" s="847">
        <f t="shared" si="322"/>
        <v>2231818</v>
      </c>
      <c r="V748" s="847">
        <f t="shared" si="323"/>
        <v>431818</v>
      </c>
      <c r="W748" s="856"/>
      <c r="X748" s="844"/>
      <c r="Y748" s="834"/>
      <c r="Z748" s="844"/>
      <c r="AA748" s="844"/>
      <c r="AB748" s="857"/>
      <c r="AC748" s="857"/>
      <c r="AD748" s="444"/>
      <c r="AE748" s="858">
        <f t="shared" si="336"/>
        <v>0</v>
      </c>
      <c r="AF748" s="1081">
        <f t="shared" si="324"/>
        <v>13318180</v>
      </c>
      <c r="AG748" s="444" t="s">
        <v>185</v>
      </c>
      <c r="AH748" s="444"/>
    </row>
    <row r="749" spans="1:34" ht="15" hidden="1" customHeight="1" x14ac:dyDescent="0.25">
      <c r="A749" s="1080">
        <f t="shared" si="333"/>
        <v>19</v>
      </c>
      <c r="B749" s="833">
        <v>43616</v>
      </c>
      <c r="C749" s="862">
        <v>742</v>
      </c>
      <c r="D749" s="835" t="s">
        <v>68</v>
      </c>
      <c r="E749" s="1093" t="s">
        <v>57</v>
      </c>
      <c r="F749" s="850">
        <v>7</v>
      </c>
      <c r="G749" s="838">
        <f t="shared" si="316"/>
        <v>9322726</v>
      </c>
      <c r="H749" s="850"/>
      <c r="I749" s="840"/>
      <c r="J749" s="850">
        <v>2</v>
      </c>
      <c r="K749" s="840">
        <f t="shared" si="318"/>
        <v>4463636</v>
      </c>
      <c r="L749" s="850">
        <v>1</v>
      </c>
      <c r="M749" s="840">
        <f t="shared" si="319"/>
        <v>431818</v>
      </c>
      <c r="N749" s="851">
        <f t="shared" si="334"/>
        <v>10</v>
      </c>
      <c r="O749" s="844">
        <f t="shared" si="313"/>
        <v>14218180</v>
      </c>
      <c r="P749" s="844">
        <f t="shared" si="335"/>
        <v>400000</v>
      </c>
      <c r="Q749" s="844"/>
      <c r="R749" s="19"/>
      <c r="S749" s="847">
        <f t="shared" si="320"/>
        <v>1331818</v>
      </c>
      <c r="T749" s="847">
        <f t="shared" si="321"/>
        <v>1931818</v>
      </c>
      <c r="U749" s="847">
        <f t="shared" si="322"/>
        <v>2231818</v>
      </c>
      <c r="V749" s="847">
        <f t="shared" si="323"/>
        <v>431818</v>
      </c>
      <c r="W749" s="856">
        <v>43626</v>
      </c>
      <c r="X749" s="844">
        <v>5018180</v>
      </c>
      <c r="Y749" s="856">
        <v>43628</v>
      </c>
      <c r="Z749" s="844">
        <v>200000</v>
      </c>
      <c r="AA749" s="856">
        <v>43633</v>
      </c>
      <c r="AB749" s="857">
        <v>9000000</v>
      </c>
      <c r="AC749" s="857"/>
      <c r="AD749" s="444"/>
      <c r="AE749" s="858">
        <f t="shared" si="336"/>
        <v>14218180</v>
      </c>
      <c r="AF749" s="1081">
        <f t="shared" si="324"/>
        <v>0</v>
      </c>
      <c r="AG749" s="444"/>
      <c r="AH749" s="444"/>
    </row>
    <row r="750" spans="1:34" ht="15" customHeight="1" x14ac:dyDescent="0.25">
      <c r="A750" s="848">
        <v>1</v>
      </c>
      <c r="B750" s="833">
        <v>43617</v>
      </c>
      <c r="C750" s="862">
        <v>743</v>
      </c>
      <c r="D750" s="1078" t="s">
        <v>93</v>
      </c>
      <c r="E750" s="836" t="s">
        <v>31</v>
      </c>
      <c r="F750" s="850"/>
      <c r="G750" s="838">
        <f t="shared" si="316"/>
        <v>0</v>
      </c>
      <c r="H750" s="839"/>
      <c r="I750" s="840">
        <f t="shared" ref="I750:I799" si="337">H750*T750</f>
        <v>0</v>
      </c>
      <c r="J750" s="841">
        <v>10</v>
      </c>
      <c r="K750" s="840">
        <f t="shared" si="318"/>
        <v>22318180</v>
      </c>
      <c r="L750" s="842"/>
      <c r="M750" s="840">
        <f t="shared" si="319"/>
        <v>0</v>
      </c>
      <c r="N750" s="843">
        <f>F750+H750+J750+L750</f>
        <v>10</v>
      </c>
      <c r="O750" s="844">
        <f t="shared" si="313"/>
        <v>22318180</v>
      </c>
      <c r="P750" s="844">
        <f>+N750*40000</f>
        <v>400000</v>
      </c>
      <c r="Q750" s="846"/>
      <c r="R750" s="19"/>
      <c r="S750" s="847">
        <f t="shared" si="320"/>
        <v>1331818</v>
      </c>
      <c r="T750" s="847">
        <f t="shared" si="321"/>
        <v>1931818</v>
      </c>
      <c r="U750" s="847">
        <f t="shared" si="322"/>
        <v>2231818</v>
      </c>
      <c r="V750" s="847">
        <f t="shared" si="323"/>
        <v>431818</v>
      </c>
      <c r="W750" s="856"/>
      <c r="X750" s="844"/>
      <c r="Y750" s="856"/>
      <c r="Z750" s="844"/>
      <c r="AA750" s="844"/>
      <c r="AB750" s="857"/>
      <c r="AC750" s="857"/>
      <c r="AD750" s="444"/>
      <c r="AE750" s="858">
        <f>X750+Z750+AB750+AD750</f>
        <v>0</v>
      </c>
      <c r="AF750" s="1081">
        <f t="shared" si="324"/>
        <v>22318180</v>
      </c>
      <c r="AG750" s="444" t="s">
        <v>185</v>
      </c>
      <c r="AH750" s="444"/>
    </row>
    <row r="751" spans="1:34" ht="15" customHeight="1" x14ac:dyDescent="0.25">
      <c r="A751" s="848">
        <f>+A750+1</f>
        <v>2</v>
      </c>
      <c r="B751" s="833">
        <v>43617</v>
      </c>
      <c r="C751" s="862">
        <v>744</v>
      </c>
      <c r="D751" s="1078" t="s">
        <v>80</v>
      </c>
      <c r="E751" s="836" t="s">
        <v>31</v>
      </c>
      <c r="F751" s="850"/>
      <c r="G751" s="838">
        <f t="shared" si="316"/>
        <v>0</v>
      </c>
      <c r="H751" s="839"/>
      <c r="I751" s="840">
        <f t="shared" si="337"/>
        <v>0</v>
      </c>
      <c r="J751" s="841">
        <v>10</v>
      </c>
      <c r="K751" s="840">
        <f t="shared" si="318"/>
        <v>22318180</v>
      </c>
      <c r="L751" s="842"/>
      <c r="M751" s="840">
        <f t="shared" si="319"/>
        <v>0</v>
      </c>
      <c r="N751" s="843">
        <f>F751+H751+J751+L751</f>
        <v>10</v>
      </c>
      <c r="O751" s="844">
        <f t="shared" si="313"/>
        <v>22318180</v>
      </c>
      <c r="P751" s="844">
        <f>+N751*40000</f>
        <v>400000</v>
      </c>
      <c r="Q751" s="846"/>
      <c r="R751" s="19"/>
      <c r="S751" s="847">
        <f t="shared" si="320"/>
        <v>1331818</v>
      </c>
      <c r="T751" s="847">
        <f t="shared" si="321"/>
        <v>1931818</v>
      </c>
      <c r="U751" s="847">
        <f t="shared" si="322"/>
        <v>2231818</v>
      </c>
      <c r="V751" s="847">
        <f t="shared" si="323"/>
        <v>431818</v>
      </c>
      <c r="W751" s="856">
        <v>43634</v>
      </c>
      <c r="X751" s="844">
        <v>681820</v>
      </c>
      <c r="Y751" s="856"/>
      <c r="Z751" s="844"/>
      <c r="AA751" s="844"/>
      <c r="AB751" s="857"/>
      <c r="AC751" s="857"/>
      <c r="AD751" s="444"/>
      <c r="AE751" s="858">
        <f>X751+Z751+AB751+AD751</f>
        <v>681820</v>
      </c>
      <c r="AF751" s="1081">
        <f t="shared" si="324"/>
        <v>21636360</v>
      </c>
      <c r="AG751" s="444" t="s">
        <v>185</v>
      </c>
      <c r="AH751" s="444"/>
    </row>
    <row r="752" spans="1:34" ht="15" hidden="1" customHeight="1" x14ac:dyDescent="0.25">
      <c r="A752" s="848">
        <f>+A751+1</f>
        <v>3</v>
      </c>
      <c r="B752" s="833">
        <v>43617</v>
      </c>
      <c r="C752" s="862">
        <v>745</v>
      </c>
      <c r="D752" s="1078" t="s">
        <v>59</v>
      </c>
      <c r="E752" s="836" t="s">
        <v>57</v>
      </c>
      <c r="F752" s="850">
        <v>3</v>
      </c>
      <c r="G752" s="838">
        <f t="shared" si="316"/>
        <v>3995454</v>
      </c>
      <c r="H752" s="839"/>
      <c r="I752" s="840">
        <f t="shared" si="337"/>
        <v>0</v>
      </c>
      <c r="J752" s="841"/>
      <c r="K752" s="840">
        <f t="shared" si="318"/>
        <v>0</v>
      </c>
      <c r="L752" s="842"/>
      <c r="M752" s="840">
        <f t="shared" si="319"/>
        <v>0</v>
      </c>
      <c r="N752" s="843">
        <f>F752+H752+J752+L752</f>
        <v>3</v>
      </c>
      <c r="O752" s="844">
        <f t="shared" si="313"/>
        <v>3995454</v>
      </c>
      <c r="P752" s="844">
        <f>+N752*40000</f>
        <v>120000</v>
      </c>
      <c r="Q752" s="846"/>
      <c r="R752" s="19"/>
      <c r="S752" s="847">
        <f t="shared" si="320"/>
        <v>1331818</v>
      </c>
      <c r="T752" s="847">
        <f t="shared" si="321"/>
        <v>1931818</v>
      </c>
      <c r="U752" s="847">
        <f t="shared" si="322"/>
        <v>2231818</v>
      </c>
      <c r="V752" s="847">
        <f t="shared" si="323"/>
        <v>431818</v>
      </c>
      <c r="W752" s="856">
        <v>43626</v>
      </c>
      <c r="X752" s="844">
        <v>3995454</v>
      </c>
      <c r="Y752" s="856"/>
      <c r="Z752" s="844"/>
      <c r="AA752" s="856"/>
      <c r="AB752" s="857">
        <v>0</v>
      </c>
      <c r="AC752" s="857"/>
      <c r="AD752" s="444"/>
      <c r="AE752" s="858">
        <f>X752+Z752+AB752+AD752</f>
        <v>3995454</v>
      </c>
      <c r="AF752" s="1081">
        <f t="shared" si="324"/>
        <v>0</v>
      </c>
      <c r="AG752" s="444"/>
      <c r="AH752" s="444"/>
    </row>
    <row r="753" spans="1:34" ht="15" hidden="1" customHeight="1" x14ac:dyDescent="0.25">
      <c r="A753" s="848">
        <f>+A752+1</f>
        <v>4</v>
      </c>
      <c r="B753" s="833">
        <v>43617</v>
      </c>
      <c r="C753" s="862">
        <v>746</v>
      </c>
      <c r="D753" s="1078" t="s">
        <v>58</v>
      </c>
      <c r="E753" s="836" t="s">
        <v>57</v>
      </c>
      <c r="F753" s="850">
        <v>5</v>
      </c>
      <c r="G753" s="838">
        <f t="shared" si="316"/>
        <v>6659090</v>
      </c>
      <c r="H753" s="839"/>
      <c r="I753" s="840">
        <f t="shared" si="337"/>
        <v>0</v>
      </c>
      <c r="J753" s="841">
        <v>2</v>
      </c>
      <c r="K753" s="840">
        <f t="shared" si="318"/>
        <v>4463636</v>
      </c>
      <c r="L753" s="842"/>
      <c r="M753" s="840">
        <f t="shared" si="319"/>
        <v>0</v>
      </c>
      <c r="N753" s="843">
        <f>F753+H753+J753+L753</f>
        <v>7</v>
      </c>
      <c r="O753" s="844">
        <f t="shared" si="313"/>
        <v>11122726</v>
      </c>
      <c r="P753" s="844">
        <f>+N753*40000</f>
        <v>280000</v>
      </c>
      <c r="Q753" s="846"/>
      <c r="R753" s="19"/>
      <c r="S753" s="847">
        <f t="shared" si="320"/>
        <v>1331818</v>
      </c>
      <c r="T753" s="847">
        <f t="shared" si="321"/>
        <v>1931818</v>
      </c>
      <c r="U753" s="847">
        <f t="shared" si="322"/>
        <v>2231818</v>
      </c>
      <c r="V753" s="847">
        <f t="shared" si="323"/>
        <v>431818</v>
      </c>
      <c r="W753" s="856">
        <v>43626</v>
      </c>
      <c r="X753" s="844">
        <v>9500000</v>
      </c>
      <c r="Y753" s="856">
        <v>43628</v>
      </c>
      <c r="Z753" s="844">
        <v>1622726</v>
      </c>
      <c r="AA753" s="844"/>
      <c r="AB753" s="857"/>
      <c r="AC753" s="857"/>
      <c r="AD753" s="444"/>
      <c r="AE753" s="858">
        <f>X753+Z753+AB753+AD753</f>
        <v>11122726</v>
      </c>
      <c r="AF753" s="1081">
        <f t="shared" si="324"/>
        <v>0</v>
      </c>
      <c r="AG753" s="444"/>
      <c r="AH753" s="444"/>
    </row>
    <row r="754" spans="1:34" ht="15" customHeight="1" x14ac:dyDescent="0.25">
      <c r="A754" s="848">
        <v>1</v>
      </c>
      <c r="B754" s="833">
        <v>43627</v>
      </c>
      <c r="C754" s="862">
        <v>747</v>
      </c>
      <c r="D754" s="1078" t="s">
        <v>261</v>
      </c>
      <c r="E754" s="836" t="s">
        <v>43</v>
      </c>
      <c r="F754" s="850">
        <v>7</v>
      </c>
      <c r="G754" s="838">
        <f t="shared" si="316"/>
        <v>9322726</v>
      </c>
      <c r="H754" s="839"/>
      <c r="I754" s="840">
        <f t="shared" si="337"/>
        <v>0</v>
      </c>
      <c r="J754" s="841">
        <v>3</v>
      </c>
      <c r="K754" s="840">
        <f t="shared" si="318"/>
        <v>6695454</v>
      </c>
      <c r="L754" s="842">
        <v>1</v>
      </c>
      <c r="M754" s="840">
        <f t="shared" si="319"/>
        <v>431818</v>
      </c>
      <c r="N754" s="843">
        <f>F754+H754+J754+L754</f>
        <v>11</v>
      </c>
      <c r="O754" s="844">
        <f t="shared" si="313"/>
        <v>16449998</v>
      </c>
      <c r="P754" s="844">
        <f>+N754*40000</f>
        <v>440000</v>
      </c>
      <c r="Q754" s="844"/>
      <c r="R754" s="19"/>
      <c r="S754" s="847">
        <f t="shared" si="320"/>
        <v>1331818</v>
      </c>
      <c r="T754" s="847">
        <f t="shared" si="321"/>
        <v>1931818</v>
      </c>
      <c r="U754" s="847">
        <f t="shared" si="322"/>
        <v>2231818</v>
      </c>
      <c r="V754" s="847">
        <f t="shared" si="323"/>
        <v>431818</v>
      </c>
      <c r="W754" s="856"/>
      <c r="X754" s="844"/>
      <c r="Y754" s="856"/>
      <c r="Z754" s="844"/>
      <c r="AA754" s="844"/>
      <c r="AB754" s="857"/>
      <c r="AC754" s="857"/>
      <c r="AD754" s="444"/>
      <c r="AE754" s="858">
        <f>X754+Z754+AB754+AD754</f>
        <v>0</v>
      </c>
      <c r="AF754" s="859">
        <f t="shared" si="324"/>
        <v>16449998</v>
      </c>
      <c r="AG754" s="12" t="s">
        <v>185</v>
      </c>
      <c r="AH754" s="444"/>
    </row>
    <row r="755" spans="1:34" ht="15" customHeight="1" x14ac:dyDescent="0.25">
      <c r="A755" s="848">
        <f t="shared" ref="A755:A769" si="338">+A754+1</f>
        <v>2</v>
      </c>
      <c r="B755" s="833">
        <v>43627</v>
      </c>
      <c r="C755" s="862">
        <v>748</v>
      </c>
      <c r="D755" s="1078" t="s">
        <v>69</v>
      </c>
      <c r="E755" s="836" t="s">
        <v>57</v>
      </c>
      <c r="F755" s="850">
        <v>7</v>
      </c>
      <c r="G755" s="838">
        <f t="shared" si="316"/>
        <v>9322726</v>
      </c>
      <c r="H755" s="839"/>
      <c r="I755" s="840">
        <f t="shared" si="337"/>
        <v>0</v>
      </c>
      <c r="J755" s="841">
        <v>3</v>
      </c>
      <c r="K755" s="840">
        <f t="shared" si="318"/>
        <v>6695454</v>
      </c>
      <c r="L755" s="842">
        <v>1</v>
      </c>
      <c r="M755" s="840">
        <f t="shared" si="319"/>
        <v>431818</v>
      </c>
      <c r="N755" s="843">
        <f t="shared" ref="N755:N769" si="339">F755+H755+J755+L755</f>
        <v>11</v>
      </c>
      <c r="O755" s="844">
        <f t="shared" si="313"/>
        <v>16449998</v>
      </c>
      <c r="P755" s="844">
        <f t="shared" ref="P755:P769" si="340">+N755*40000</f>
        <v>440000</v>
      </c>
      <c r="Q755" s="844"/>
      <c r="R755" s="19"/>
      <c r="S755" s="847">
        <f t="shared" si="320"/>
        <v>1331818</v>
      </c>
      <c r="T755" s="847">
        <f t="shared" si="321"/>
        <v>1931818</v>
      </c>
      <c r="U755" s="847">
        <f t="shared" si="322"/>
        <v>2231818</v>
      </c>
      <c r="V755" s="847">
        <f t="shared" si="323"/>
        <v>431818</v>
      </c>
      <c r="W755" s="856">
        <v>43628</v>
      </c>
      <c r="X755" s="844">
        <v>10450000</v>
      </c>
      <c r="Y755" s="856">
        <v>43635</v>
      </c>
      <c r="Z755" s="844">
        <v>6000000</v>
      </c>
      <c r="AA755" s="844"/>
      <c r="AB755" s="857"/>
      <c r="AC755" s="857"/>
      <c r="AD755" s="444"/>
      <c r="AE755" s="858">
        <f t="shared" ref="AE755:AE769" si="341">X755+Z755+AB755+AD755</f>
        <v>16450000</v>
      </c>
      <c r="AF755" s="859">
        <f t="shared" si="324"/>
        <v>-2</v>
      </c>
      <c r="AG755" s="12"/>
      <c r="AH755" s="444"/>
    </row>
    <row r="756" spans="1:34" ht="15" hidden="1" customHeight="1" x14ac:dyDescent="0.25">
      <c r="A756" s="848">
        <f t="shared" si="338"/>
        <v>3</v>
      </c>
      <c r="B756" s="833">
        <v>43628</v>
      </c>
      <c r="C756" s="862">
        <v>749</v>
      </c>
      <c r="D756" s="1078" t="s">
        <v>39</v>
      </c>
      <c r="E756" s="836" t="s">
        <v>31</v>
      </c>
      <c r="F756" s="850">
        <v>7</v>
      </c>
      <c r="G756" s="838">
        <f t="shared" si="316"/>
        <v>9322726</v>
      </c>
      <c r="H756" s="839"/>
      <c r="I756" s="840">
        <f t="shared" si="337"/>
        <v>0</v>
      </c>
      <c r="J756" s="841">
        <v>3</v>
      </c>
      <c r="K756" s="840">
        <f t="shared" si="318"/>
        <v>6695454</v>
      </c>
      <c r="L756" s="842"/>
      <c r="M756" s="840">
        <f t="shared" si="319"/>
        <v>0</v>
      </c>
      <c r="N756" s="843">
        <f t="shared" si="339"/>
        <v>10</v>
      </c>
      <c r="O756" s="844">
        <f t="shared" si="313"/>
        <v>16018180</v>
      </c>
      <c r="P756" s="844">
        <f t="shared" si="340"/>
        <v>400000</v>
      </c>
      <c r="Q756" s="844"/>
      <c r="R756" s="19"/>
      <c r="S756" s="847">
        <f t="shared" si="320"/>
        <v>1331818</v>
      </c>
      <c r="T756" s="847">
        <f t="shared" si="321"/>
        <v>1931818</v>
      </c>
      <c r="U756" s="847">
        <f t="shared" si="322"/>
        <v>2231818</v>
      </c>
      <c r="V756" s="847">
        <f t="shared" si="323"/>
        <v>431818</v>
      </c>
      <c r="W756" s="856">
        <v>43629</v>
      </c>
      <c r="X756" s="844">
        <v>16018180</v>
      </c>
      <c r="Y756" s="856"/>
      <c r="Z756" s="844"/>
      <c r="AA756" s="856"/>
      <c r="AB756" s="857">
        <v>0</v>
      </c>
      <c r="AC756" s="857"/>
      <c r="AD756" s="444"/>
      <c r="AE756" s="858">
        <f t="shared" si="341"/>
        <v>16018180</v>
      </c>
      <c r="AF756" s="859">
        <f t="shared" si="324"/>
        <v>0</v>
      </c>
      <c r="AG756" s="12" t="s">
        <v>269</v>
      </c>
      <c r="AH756" s="444"/>
    </row>
    <row r="757" spans="1:34" ht="15" hidden="1" customHeight="1" x14ac:dyDescent="0.25">
      <c r="A757" s="1080">
        <f t="shared" si="338"/>
        <v>4</v>
      </c>
      <c r="B757" s="833">
        <v>43628</v>
      </c>
      <c r="C757" s="862">
        <v>750</v>
      </c>
      <c r="D757" s="835" t="s">
        <v>34</v>
      </c>
      <c r="E757" s="1093" t="s">
        <v>31</v>
      </c>
      <c r="F757" s="850">
        <v>3</v>
      </c>
      <c r="G757" s="838">
        <f t="shared" si="316"/>
        <v>3995454</v>
      </c>
      <c r="H757" s="839"/>
      <c r="I757" s="840">
        <f t="shared" si="337"/>
        <v>0</v>
      </c>
      <c r="J757" s="841">
        <v>2</v>
      </c>
      <c r="K757" s="840">
        <f t="shared" si="318"/>
        <v>4463636</v>
      </c>
      <c r="L757" s="842"/>
      <c r="M757" s="840">
        <f t="shared" si="319"/>
        <v>0</v>
      </c>
      <c r="N757" s="851">
        <f t="shared" si="339"/>
        <v>5</v>
      </c>
      <c r="O757" s="844">
        <f t="shared" si="313"/>
        <v>8459090</v>
      </c>
      <c r="P757" s="844">
        <f t="shared" si="340"/>
        <v>200000</v>
      </c>
      <c r="Q757" s="844"/>
      <c r="R757" s="19"/>
      <c r="S757" s="847">
        <f t="shared" si="320"/>
        <v>1331818</v>
      </c>
      <c r="T757" s="847">
        <f t="shared" si="321"/>
        <v>1931818</v>
      </c>
      <c r="U757" s="847">
        <f t="shared" si="322"/>
        <v>2231818</v>
      </c>
      <c r="V757" s="847">
        <f t="shared" si="323"/>
        <v>431818</v>
      </c>
      <c r="W757" s="856">
        <v>43635</v>
      </c>
      <c r="X757" s="844">
        <v>8459090</v>
      </c>
      <c r="Y757" s="856"/>
      <c r="Z757" s="844"/>
      <c r="AA757" s="844"/>
      <c r="AB757" s="857"/>
      <c r="AC757" s="857"/>
      <c r="AD757" s="444"/>
      <c r="AE757" s="858">
        <f t="shared" si="341"/>
        <v>8459090</v>
      </c>
      <c r="AF757" s="859">
        <f t="shared" si="324"/>
        <v>0</v>
      </c>
      <c r="AG757" s="12"/>
      <c r="AH757" s="444"/>
    </row>
    <row r="758" spans="1:34" ht="15" customHeight="1" x14ac:dyDescent="0.25">
      <c r="A758" s="1080">
        <f t="shared" si="338"/>
        <v>5</v>
      </c>
      <c r="B758" s="833">
        <v>43628</v>
      </c>
      <c r="C758" s="862">
        <v>751</v>
      </c>
      <c r="D758" s="835" t="s">
        <v>172</v>
      </c>
      <c r="E758" s="1093" t="s">
        <v>31</v>
      </c>
      <c r="F758" s="850">
        <v>5</v>
      </c>
      <c r="G758" s="838">
        <f t="shared" si="316"/>
        <v>6659090</v>
      </c>
      <c r="H758" s="839"/>
      <c r="I758" s="840">
        <f t="shared" si="337"/>
        <v>0</v>
      </c>
      <c r="J758" s="841"/>
      <c r="K758" s="840">
        <f t="shared" si="318"/>
        <v>0</v>
      </c>
      <c r="L758" s="842"/>
      <c r="M758" s="840">
        <f t="shared" si="319"/>
        <v>0</v>
      </c>
      <c r="N758" s="851">
        <f t="shared" si="339"/>
        <v>5</v>
      </c>
      <c r="O758" s="844">
        <f t="shared" si="313"/>
        <v>6659090</v>
      </c>
      <c r="P758" s="844">
        <f t="shared" si="340"/>
        <v>200000</v>
      </c>
      <c r="Q758" s="844"/>
      <c r="R758" s="19"/>
      <c r="S758" s="847">
        <f t="shared" si="320"/>
        <v>1331818</v>
      </c>
      <c r="T758" s="847">
        <f t="shared" si="321"/>
        <v>1931818</v>
      </c>
      <c r="U758" s="847">
        <f t="shared" si="322"/>
        <v>2231818</v>
      </c>
      <c r="V758" s="847">
        <f t="shared" si="323"/>
        <v>431818</v>
      </c>
      <c r="W758" s="856"/>
      <c r="X758" s="844"/>
      <c r="Y758" s="856"/>
      <c r="Z758" s="844"/>
      <c r="AA758" s="844"/>
      <c r="AB758" s="857"/>
      <c r="AC758" s="857"/>
      <c r="AD758" s="444"/>
      <c r="AE758" s="858">
        <f t="shared" si="341"/>
        <v>0</v>
      </c>
      <c r="AF758" s="859">
        <f t="shared" si="324"/>
        <v>6659090</v>
      </c>
      <c r="AG758" s="12" t="s">
        <v>185</v>
      </c>
      <c r="AH758" s="444"/>
    </row>
    <row r="759" spans="1:34" ht="15" customHeight="1" x14ac:dyDescent="0.25">
      <c r="A759" s="1080">
        <f t="shared" si="338"/>
        <v>6</v>
      </c>
      <c r="B759" s="833">
        <v>43628</v>
      </c>
      <c r="C759" s="862">
        <v>752</v>
      </c>
      <c r="D759" s="835" t="s">
        <v>41</v>
      </c>
      <c r="E759" s="1093" t="s">
        <v>31</v>
      </c>
      <c r="F759" s="850">
        <v>7</v>
      </c>
      <c r="G759" s="838">
        <f t="shared" si="316"/>
        <v>9322726</v>
      </c>
      <c r="H759" s="839"/>
      <c r="I759" s="840">
        <f t="shared" si="337"/>
        <v>0</v>
      </c>
      <c r="J759" s="841">
        <v>3</v>
      </c>
      <c r="K759" s="840">
        <f t="shared" si="318"/>
        <v>6695454</v>
      </c>
      <c r="L759" s="842"/>
      <c r="M759" s="840">
        <f t="shared" si="319"/>
        <v>0</v>
      </c>
      <c r="N759" s="851">
        <f t="shared" si="339"/>
        <v>10</v>
      </c>
      <c r="O759" s="844">
        <f t="shared" si="313"/>
        <v>16018180</v>
      </c>
      <c r="P759" s="844">
        <f t="shared" si="340"/>
        <v>400000</v>
      </c>
      <c r="Q759" s="844"/>
      <c r="R759" s="19"/>
      <c r="S759" s="847">
        <f t="shared" si="320"/>
        <v>1331818</v>
      </c>
      <c r="T759" s="847">
        <f t="shared" si="321"/>
        <v>1931818</v>
      </c>
      <c r="U759" s="847">
        <f t="shared" si="322"/>
        <v>2231818</v>
      </c>
      <c r="V759" s="847">
        <f t="shared" si="323"/>
        <v>431818</v>
      </c>
      <c r="W759" s="856"/>
      <c r="X759" s="844"/>
      <c r="Y759" s="856"/>
      <c r="Z759" s="844"/>
      <c r="AA759" s="844"/>
      <c r="AB759" s="857"/>
      <c r="AC759" s="857"/>
      <c r="AD759" s="444"/>
      <c r="AE759" s="858">
        <f t="shared" si="341"/>
        <v>0</v>
      </c>
      <c r="AF759" s="859">
        <f t="shared" si="324"/>
        <v>16018180</v>
      </c>
      <c r="AG759" s="12" t="s">
        <v>185</v>
      </c>
      <c r="AH759" s="444"/>
    </row>
    <row r="760" spans="1:34" ht="15" hidden="1" customHeight="1" x14ac:dyDescent="0.25">
      <c r="A760" s="1080">
        <f t="shared" si="338"/>
        <v>7</v>
      </c>
      <c r="B760" s="833">
        <v>43628</v>
      </c>
      <c r="C760" s="862">
        <v>753</v>
      </c>
      <c r="D760" s="835" t="s">
        <v>49</v>
      </c>
      <c r="E760" s="1093" t="s">
        <v>43</v>
      </c>
      <c r="F760" s="850">
        <v>3</v>
      </c>
      <c r="G760" s="838">
        <f t="shared" si="316"/>
        <v>3995454</v>
      </c>
      <c r="H760" s="839"/>
      <c r="I760" s="840">
        <f t="shared" si="337"/>
        <v>0</v>
      </c>
      <c r="J760" s="841">
        <v>2</v>
      </c>
      <c r="K760" s="840">
        <f t="shared" si="318"/>
        <v>4463636</v>
      </c>
      <c r="L760" s="842"/>
      <c r="M760" s="840">
        <f t="shared" si="319"/>
        <v>0</v>
      </c>
      <c r="N760" s="851">
        <f t="shared" si="339"/>
        <v>5</v>
      </c>
      <c r="O760" s="844">
        <f t="shared" si="313"/>
        <v>8459090</v>
      </c>
      <c r="P760" s="844">
        <f t="shared" si="340"/>
        <v>200000</v>
      </c>
      <c r="Q760" s="844"/>
      <c r="R760" s="19"/>
      <c r="S760" s="847">
        <f t="shared" si="320"/>
        <v>1331818</v>
      </c>
      <c r="T760" s="847">
        <f t="shared" si="321"/>
        <v>1931818</v>
      </c>
      <c r="U760" s="847">
        <f t="shared" si="322"/>
        <v>2231818</v>
      </c>
      <c r="V760" s="847">
        <f t="shared" si="323"/>
        <v>431818</v>
      </c>
      <c r="W760" s="856">
        <v>43633</v>
      </c>
      <c r="X760" s="844">
        <v>8459090</v>
      </c>
      <c r="Y760" s="856"/>
      <c r="Z760" s="844"/>
      <c r="AA760" s="844"/>
      <c r="AB760" s="857"/>
      <c r="AC760" s="857"/>
      <c r="AD760" s="444"/>
      <c r="AE760" s="858">
        <f t="shared" si="341"/>
        <v>8459090</v>
      </c>
      <c r="AF760" s="859">
        <f t="shared" si="324"/>
        <v>0</v>
      </c>
      <c r="AG760" s="12"/>
      <c r="AH760" s="444"/>
    </row>
    <row r="761" spans="1:34" ht="15" customHeight="1" x14ac:dyDescent="0.25">
      <c r="A761" s="1080">
        <f t="shared" si="338"/>
        <v>8</v>
      </c>
      <c r="B761" s="833">
        <v>43628</v>
      </c>
      <c r="C761" s="862">
        <v>754</v>
      </c>
      <c r="D761" s="835" t="s">
        <v>46</v>
      </c>
      <c r="E761" s="1093" t="s">
        <v>43</v>
      </c>
      <c r="F761" s="850">
        <v>3</v>
      </c>
      <c r="G761" s="838">
        <f t="shared" si="316"/>
        <v>3995454</v>
      </c>
      <c r="H761" s="839"/>
      <c r="I761" s="840">
        <f t="shared" si="337"/>
        <v>0</v>
      </c>
      <c r="J761" s="841">
        <v>2</v>
      </c>
      <c r="K761" s="840">
        <f t="shared" si="318"/>
        <v>4463636</v>
      </c>
      <c r="L761" s="842"/>
      <c r="M761" s="840">
        <f t="shared" si="319"/>
        <v>0</v>
      </c>
      <c r="N761" s="851">
        <f t="shared" si="339"/>
        <v>5</v>
      </c>
      <c r="O761" s="844">
        <f t="shared" si="313"/>
        <v>8459090</v>
      </c>
      <c r="P761" s="844">
        <f t="shared" si="340"/>
        <v>200000</v>
      </c>
      <c r="Q761" s="844"/>
      <c r="R761" s="19"/>
      <c r="S761" s="847">
        <f t="shared" si="320"/>
        <v>1331818</v>
      </c>
      <c r="T761" s="847">
        <f t="shared" si="321"/>
        <v>1931818</v>
      </c>
      <c r="U761" s="847">
        <f t="shared" si="322"/>
        <v>2231818</v>
      </c>
      <c r="V761" s="847">
        <f t="shared" si="323"/>
        <v>431818</v>
      </c>
      <c r="W761" s="856"/>
      <c r="X761" s="844"/>
      <c r="Y761" s="856"/>
      <c r="Z761" s="844"/>
      <c r="AA761" s="844"/>
      <c r="AB761" s="857"/>
      <c r="AC761" s="857"/>
      <c r="AD761" s="444"/>
      <c r="AE761" s="858">
        <f t="shared" si="341"/>
        <v>0</v>
      </c>
      <c r="AF761" s="859">
        <f t="shared" si="324"/>
        <v>8459090</v>
      </c>
      <c r="AG761" s="12" t="s">
        <v>185</v>
      </c>
      <c r="AH761" s="444"/>
    </row>
    <row r="762" spans="1:34" ht="15" customHeight="1" x14ac:dyDescent="0.25">
      <c r="A762" s="1080">
        <f t="shared" si="338"/>
        <v>9</v>
      </c>
      <c r="B762" s="833">
        <v>43628</v>
      </c>
      <c r="C762" s="862">
        <v>755</v>
      </c>
      <c r="D762" s="835" t="s">
        <v>50</v>
      </c>
      <c r="E762" s="1093" t="s">
        <v>43</v>
      </c>
      <c r="F762" s="850">
        <v>6</v>
      </c>
      <c r="G762" s="838">
        <f t="shared" si="316"/>
        <v>7990908</v>
      </c>
      <c r="H762" s="839"/>
      <c r="I762" s="840">
        <f t="shared" si="337"/>
        <v>0</v>
      </c>
      <c r="J762" s="841">
        <v>4</v>
      </c>
      <c r="K762" s="840">
        <f t="shared" si="318"/>
        <v>8927272</v>
      </c>
      <c r="L762" s="842">
        <v>1</v>
      </c>
      <c r="M762" s="840">
        <f t="shared" si="319"/>
        <v>431818</v>
      </c>
      <c r="N762" s="851">
        <f t="shared" si="339"/>
        <v>11</v>
      </c>
      <c r="O762" s="844">
        <f t="shared" si="313"/>
        <v>17349998</v>
      </c>
      <c r="P762" s="844">
        <f t="shared" si="340"/>
        <v>440000</v>
      </c>
      <c r="Q762" s="844"/>
      <c r="R762" s="19"/>
      <c r="S762" s="847">
        <f t="shared" si="320"/>
        <v>1331818</v>
      </c>
      <c r="T762" s="847">
        <f t="shared" si="321"/>
        <v>1931818</v>
      </c>
      <c r="U762" s="847">
        <f t="shared" si="322"/>
        <v>2231818</v>
      </c>
      <c r="V762" s="847">
        <f t="shared" si="323"/>
        <v>431818</v>
      </c>
      <c r="W762" s="856">
        <v>43630</v>
      </c>
      <c r="X762" s="844">
        <v>15000000</v>
      </c>
      <c r="Y762" s="856"/>
      <c r="Z762" s="844"/>
      <c r="AA762" s="844"/>
      <c r="AB762" s="857"/>
      <c r="AC762" s="857"/>
      <c r="AD762" s="444"/>
      <c r="AE762" s="858">
        <f t="shared" si="341"/>
        <v>15000000</v>
      </c>
      <c r="AF762" s="859">
        <f t="shared" si="324"/>
        <v>2349998</v>
      </c>
      <c r="AG762" s="12" t="s">
        <v>185</v>
      </c>
      <c r="AH762" s="444"/>
    </row>
    <row r="763" spans="1:34" ht="15" hidden="1" customHeight="1" x14ac:dyDescent="0.25">
      <c r="A763" s="1080">
        <f t="shared" si="338"/>
        <v>10</v>
      </c>
      <c r="B763" s="833">
        <v>43628</v>
      </c>
      <c r="C763" s="862">
        <v>756</v>
      </c>
      <c r="D763" s="835" t="s">
        <v>59</v>
      </c>
      <c r="E763" s="1093" t="s">
        <v>57</v>
      </c>
      <c r="F763" s="850">
        <v>3</v>
      </c>
      <c r="G763" s="838">
        <f t="shared" si="316"/>
        <v>3995454</v>
      </c>
      <c r="H763" s="839"/>
      <c r="I763" s="840">
        <f t="shared" si="337"/>
        <v>0</v>
      </c>
      <c r="J763" s="841"/>
      <c r="K763" s="840">
        <f t="shared" si="318"/>
        <v>0</v>
      </c>
      <c r="L763" s="842"/>
      <c r="M763" s="840">
        <f t="shared" si="319"/>
        <v>0</v>
      </c>
      <c r="N763" s="851">
        <f t="shared" si="339"/>
        <v>3</v>
      </c>
      <c r="O763" s="844">
        <f t="shared" si="313"/>
        <v>3995454</v>
      </c>
      <c r="P763" s="844">
        <f t="shared" si="340"/>
        <v>120000</v>
      </c>
      <c r="Q763" s="844"/>
      <c r="R763" s="19"/>
      <c r="S763" s="847">
        <f t="shared" si="320"/>
        <v>1331818</v>
      </c>
      <c r="T763" s="847">
        <f t="shared" si="321"/>
        <v>1931818</v>
      </c>
      <c r="U763" s="847">
        <f t="shared" si="322"/>
        <v>2231818</v>
      </c>
      <c r="V763" s="847">
        <f t="shared" si="323"/>
        <v>431818</v>
      </c>
      <c r="W763" s="856">
        <v>43629</v>
      </c>
      <c r="X763" s="844">
        <v>3995454</v>
      </c>
      <c r="Y763" s="856"/>
      <c r="Z763" s="844"/>
      <c r="AA763" s="844"/>
      <c r="AB763" s="857"/>
      <c r="AC763" s="857"/>
      <c r="AD763" s="444"/>
      <c r="AE763" s="858">
        <f t="shared" si="341"/>
        <v>3995454</v>
      </c>
      <c r="AF763" s="859">
        <f t="shared" si="324"/>
        <v>0</v>
      </c>
      <c r="AG763" s="12"/>
      <c r="AH763" s="444"/>
    </row>
    <row r="764" spans="1:34" ht="15" hidden="1" customHeight="1" x14ac:dyDescent="0.25">
      <c r="A764" s="1080">
        <f t="shared" si="338"/>
        <v>11</v>
      </c>
      <c r="B764" s="833">
        <v>43628</v>
      </c>
      <c r="C764" s="862">
        <v>757</v>
      </c>
      <c r="D764" s="835" t="s">
        <v>58</v>
      </c>
      <c r="E764" s="1093" t="s">
        <v>57</v>
      </c>
      <c r="F764" s="850">
        <v>3</v>
      </c>
      <c r="G764" s="838">
        <f t="shared" si="316"/>
        <v>3995454</v>
      </c>
      <c r="H764" s="839"/>
      <c r="I764" s="840">
        <f t="shared" si="337"/>
        <v>0</v>
      </c>
      <c r="J764" s="841">
        <v>2</v>
      </c>
      <c r="K764" s="840">
        <f t="shared" si="318"/>
        <v>4463636</v>
      </c>
      <c r="L764" s="842"/>
      <c r="M764" s="840">
        <f t="shared" si="319"/>
        <v>0</v>
      </c>
      <c r="N764" s="851">
        <f t="shared" si="339"/>
        <v>5</v>
      </c>
      <c r="O764" s="844">
        <f t="shared" ref="O764:O819" si="342">+M764+K764+I764+G764</f>
        <v>8459090</v>
      </c>
      <c r="P764" s="844">
        <f t="shared" si="340"/>
        <v>200000</v>
      </c>
      <c r="Q764" s="844"/>
      <c r="R764" s="19"/>
      <c r="S764" s="847">
        <f t="shared" si="320"/>
        <v>1331818</v>
      </c>
      <c r="T764" s="847">
        <f t="shared" si="321"/>
        <v>1931818</v>
      </c>
      <c r="U764" s="847">
        <f t="shared" si="322"/>
        <v>2231818</v>
      </c>
      <c r="V764" s="847">
        <f t="shared" si="323"/>
        <v>431818</v>
      </c>
      <c r="W764" s="856">
        <v>43629</v>
      </c>
      <c r="X764" s="844">
        <v>8459090</v>
      </c>
      <c r="Y764" s="856"/>
      <c r="Z764" s="844"/>
      <c r="AA764" s="844"/>
      <c r="AB764" s="857"/>
      <c r="AC764" s="857"/>
      <c r="AD764" s="444"/>
      <c r="AE764" s="858">
        <f t="shared" si="341"/>
        <v>8459090</v>
      </c>
      <c r="AF764" s="859">
        <f t="shared" si="324"/>
        <v>0</v>
      </c>
      <c r="AG764" s="12"/>
      <c r="AH764" s="444"/>
    </row>
    <row r="765" spans="1:34" ht="15" hidden="1" customHeight="1" x14ac:dyDescent="0.25">
      <c r="A765" s="1080">
        <f t="shared" si="338"/>
        <v>12</v>
      </c>
      <c r="B765" s="833">
        <v>43628</v>
      </c>
      <c r="C765" s="862">
        <v>758</v>
      </c>
      <c r="D765" s="835" t="s">
        <v>174</v>
      </c>
      <c r="E765" s="1093" t="s">
        <v>57</v>
      </c>
      <c r="F765" s="850">
        <v>5</v>
      </c>
      <c r="G765" s="838">
        <f t="shared" si="316"/>
        <v>6659090</v>
      </c>
      <c r="H765" s="839"/>
      <c r="I765" s="840">
        <f t="shared" si="337"/>
        <v>0</v>
      </c>
      <c r="J765" s="841">
        <v>3</v>
      </c>
      <c r="K765" s="840">
        <f t="shared" si="318"/>
        <v>6695454</v>
      </c>
      <c r="L765" s="842"/>
      <c r="M765" s="840">
        <f t="shared" si="319"/>
        <v>0</v>
      </c>
      <c r="N765" s="851">
        <f t="shared" si="339"/>
        <v>8</v>
      </c>
      <c r="O765" s="844">
        <f t="shared" si="342"/>
        <v>13354544</v>
      </c>
      <c r="P765" s="844">
        <f t="shared" si="340"/>
        <v>320000</v>
      </c>
      <c r="Q765" s="844"/>
      <c r="R765" s="19"/>
      <c r="S765" s="847">
        <f t="shared" si="320"/>
        <v>1331818</v>
      </c>
      <c r="T765" s="847">
        <f t="shared" si="321"/>
        <v>1931818</v>
      </c>
      <c r="U765" s="847">
        <f t="shared" si="322"/>
        <v>2231818</v>
      </c>
      <c r="V765" s="847">
        <f t="shared" si="323"/>
        <v>431818</v>
      </c>
      <c r="W765" s="856">
        <v>43629</v>
      </c>
      <c r="X765" s="844">
        <v>10000000</v>
      </c>
      <c r="Y765" s="856">
        <v>43633</v>
      </c>
      <c r="Z765" s="844">
        <v>3354544</v>
      </c>
      <c r="AA765" s="844"/>
      <c r="AB765" s="857"/>
      <c r="AC765" s="857"/>
      <c r="AD765" s="444"/>
      <c r="AE765" s="858">
        <f t="shared" si="341"/>
        <v>13354544</v>
      </c>
      <c r="AF765" s="859">
        <f t="shared" si="324"/>
        <v>0</v>
      </c>
      <c r="AG765" s="12"/>
      <c r="AH765" s="444"/>
    </row>
    <row r="766" spans="1:34" ht="15" hidden="1" customHeight="1" x14ac:dyDescent="0.25">
      <c r="A766" s="1080">
        <f t="shared" si="338"/>
        <v>13</v>
      </c>
      <c r="B766" s="833">
        <v>43628</v>
      </c>
      <c r="C766" s="862">
        <v>759</v>
      </c>
      <c r="D766" s="835" t="s">
        <v>39</v>
      </c>
      <c r="E766" s="1093" t="s">
        <v>57</v>
      </c>
      <c r="F766" s="850">
        <v>8</v>
      </c>
      <c r="G766" s="838">
        <f t="shared" ref="G766:G799" si="343">F766*S766</f>
        <v>10654544</v>
      </c>
      <c r="H766" s="839"/>
      <c r="I766" s="840">
        <f t="shared" si="337"/>
        <v>0</v>
      </c>
      <c r="J766" s="841"/>
      <c r="K766" s="840">
        <f t="shared" ref="K766:K799" si="344">J766*U766</f>
        <v>0</v>
      </c>
      <c r="L766" s="842">
        <v>2</v>
      </c>
      <c r="M766" s="840">
        <f t="shared" ref="M766:M799" si="345">L766*V766</f>
        <v>863636</v>
      </c>
      <c r="N766" s="851">
        <f t="shared" si="339"/>
        <v>10</v>
      </c>
      <c r="O766" s="844">
        <f t="shared" si="342"/>
        <v>11518180</v>
      </c>
      <c r="P766" s="844">
        <f t="shared" si="340"/>
        <v>400000</v>
      </c>
      <c r="Q766" s="844"/>
      <c r="R766" s="19"/>
      <c r="S766" s="847">
        <f t="shared" si="320"/>
        <v>1331818</v>
      </c>
      <c r="T766" s="847">
        <f t="shared" si="321"/>
        <v>1931818</v>
      </c>
      <c r="U766" s="847">
        <f t="shared" si="322"/>
        <v>2231818</v>
      </c>
      <c r="V766" s="847">
        <f t="shared" si="323"/>
        <v>431818</v>
      </c>
      <c r="W766" s="856">
        <v>43630</v>
      </c>
      <c r="X766" s="844">
        <v>11518180</v>
      </c>
      <c r="Y766" s="856"/>
      <c r="Z766" s="844"/>
      <c r="AA766" s="844"/>
      <c r="AB766" s="857"/>
      <c r="AC766" s="857"/>
      <c r="AD766" s="444"/>
      <c r="AE766" s="858">
        <f t="shared" si="341"/>
        <v>11518180</v>
      </c>
      <c r="AF766" s="859">
        <f t="shared" si="324"/>
        <v>0</v>
      </c>
      <c r="AG766" s="12"/>
      <c r="AH766" s="444"/>
    </row>
    <row r="767" spans="1:34" ht="15" hidden="1" customHeight="1" x14ac:dyDescent="0.25">
      <c r="A767" s="1080">
        <f t="shared" si="338"/>
        <v>14</v>
      </c>
      <c r="B767" s="833">
        <v>43628</v>
      </c>
      <c r="C767" s="862">
        <v>760</v>
      </c>
      <c r="D767" s="835" t="s">
        <v>73</v>
      </c>
      <c r="E767" s="1093" t="s">
        <v>57</v>
      </c>
      <c r="F767" s="850">
        <v>8</v>
      </c>
      <c r="G767" s="838">
        <f t="shared" si="343"/>
        <v>10654544</v>
      </c>
      <c r="H767" s="839"/>
      <c r="I767" s="840">
        <f t="shared" si="337"/>
        <v>0</v>
      </c>
      <c r="J767" s="841"/>
      <c r="K767" s="840">
        <f t="shared" si="344"/>
        <v>0</v>
      </c>
      <c r="L767" s="842"/>
      <c r="M767" s="840">
        <f t="shared" si="345"/>
        <v>0</v>
      </c>
      <c r="N767" s="851">
        <f t="shared" si="339"/>
        <v>8</v>
      </c>
      <c r="O767" s="844">
        <f t="shared" si="342"/>
        <v>10654544</v>
      </c>
      <c r="P767" s="844">
        <f t="shared" si="340"/>
        <v>320000</v>
      </c>
      <c r="Q767" s="844"/>
      <c r="R767" s="19"/>
      <c r="S767" s="847">
        <f t="shared" si="320"/>
        <v>1331818</v>
      </c>
      <c r="T767" s="847">
        <f t="shared" si="321"/>
        <v>1931818</v>
      </c>
      <c r="U767" s="847">
        <f t="shared" si="322"/>
        <v>2231818</v>
      </c>
      <c r="V767" s="847">
        <f t="shared" si="323"/>
        <v>431818</v>
      </c>
      <c r="W767" s="856">
        <v>43629</v>
      </c>
      <c r="X767" s="844">
        <v>10654544</v>
      </c>
      <c r="Y767" s="856"/>
      <c r="Z767" s="844"/>
      <c r="AA767" s="844"/>
      <c r="AB767" s="857"/>
      <c r="AC767" s="857"/>
      <c r="AD767" s="444"/>
      <c r="AE767" s="858">
        <f t="shared" si="341"/>
        <v>10654544</v>
      </c>
      <c r="AF767" s="859">
        <f t="shared" si="324"/>
        <v>0</v>
      </c>
      <c r="AG767" s="12"/>
      <c r="AH767" s="444"/>
    </row>
    <row r="768" spans="1:34" ht="15" customHeight="1" x14ac:dyDescent="0.25">
      <c r="A768" s="1080">
        <f t="shared" si="338"/>
        <v>15</v>
      </c>
      <c r="B768" s="833">
        <v>43628</v>
      </c>
      <c r="C768" s="862">
        <v>761</v>
      </c>
      <c r="D768" s="835" t="s">
        <v>101</v>
      </c>
      <c r="E768" s="1093" t="s">
        <v>88</v>
      </c>
      <c r="F768" s="850">
        <v>7</v>
      </c>
      <c r="G768" s="838">
        <f t="shared" si="343"/>
        <v>9322726</v>
      </c>
      <c r="H768" s="850"/>
      <c r="I768" s="840">
        <f t="shared" si="337"/>
        <v>0</v>
      </c>
      <c r="J768" s="850">
        <v>2</v>
      </c>
      <c r="K768" s="840">
        <f t="shared" si="344"/>
        <v>4463636</v>
      </c>
      <c r="L768" s="850">
        <v>1</v>
      </c>
      <c r="M768" s="840">
        <f t="shared" si="345"/>
        <v>431818</v>
      </c>
      <c r="N768" s="851">
        <f t="shared" si="339"/>
        <v>10</v>
      </c>
      <c r="O768" s="844">
        <f t="shared" si="342"/>
        <v>14218180</v>
      </c>
      <c r="P768" s="844">
        <f t="shared" si="340"/>
        <v>400000</v>
      </c>
      <c r="Q768" s="844"/>
      <c r="R768" s="19"/>
      <c r="S768" s="847">
        <f t="shared" si="320"/>
        <v>1331818</v>
      </c>
      <c r="T768" s="847">
        <f t="shared" si="321"/>
        <v>1931818</v>
      </c>
      <c r="U768" s="847">
        <f t="shared" si="322"/>
        <v>2231818</v>
      </c>
      <c r="V768" s="847">
        <f t="shared" si="323"/>
        <v>431818</v>
      </c>
      <c r="W768" s="856"/>
      <c r="X768" s="844"/>
      <c r="Y768" s="834"/>
      <c r="Z768" s="844"/>
      <c r="AA768" s="844"/>
      <c r="AB768" s="857"/>
      <c r="AC768" s="857"/>
      <c r="AD768" s="444"/>
      <c r="AE768" s="858">
        <f t="shared" si="341"/>
        <v>0</v>
      </c>
      <c r="AF768" s="859">
        <f t="shared" si="324"/>
        <v>14218180</v>
      </c>
      <c r="AG768" s="12" t="s">
        <v>185</v>
      </c>
      <c r="AH768" s="444"/>
    </row>
    <row r="769" spans="1:34" ht="15" customHeight="1" x14ac:dyDescent="0.25">
      <c r="A769" s="1080">
        <f t="shared" si="338"/>
        <v>16</v>
      </c>
      <c r="B769" s="833">
        <v>43628</v>
      </c>
      <c r="C769" s="862">
        <v>762</v>
      </c>
      <c r="D769" s="835" t="s">
        <v>106</v>
      </c>
      <c r="E769" s="1093" t="s">
        <v>88</v>
      </c>
      <c r="F769" s="850">
        <v>5</v>
      </c>
      <c r="G769" s="838">
        <f t="shared" si="343"/>
        <v>6659090</v>
      </c>
      <c r="H769" s="850"/>
      <c r="I769" s="840">
        <f t="shared" si="337"/>
        <v>0</v>
      </c>
      <c r="J769" s="850">
        <v>5</v>
      </c>
      <c r="K769" s="840">
        <f t="shared" si="344"/>
        <v>11159090</v>
      </c>
      <c r="L769" s="850"/>
      <c r="M769" s="840">
        <f t="shared" si="345"/>
        <v>0</v>
      </c>
      <c r="N769" s="851">
        <f t="shared" si="339"/>
        <v>10</v>
      </c>
      <c r="O769" s="844">
        <f t="shared" si="342"/>
        <v>17818180</v>
      </c>
      <c r="P769" s="844">
        <f t="shared" si="340"/>
        <v>400000</v>
      </c>
      <c r="Q769" s="844"/>
      <c r="R769" s="19"/>
      <c r="S769" s="847">
        <f t="shared" si="320"/>
        <v>1331818</v>
      </c>
      <c r="T769" s="847">
        <f t="shared" si="321"/>
        <v>1931818</v>
      </c>
      <c r="U769" s="847">
        <f t="shared" si="322"/>
        <v>2231818</v>
      </c>
      <c r="V769" s="847">
        <f t="shared" si="323"/>
        <v>431818</v>
      </c>
      <c r="W769" s="856"/>
      <c r="X769" s="844"/>
      <c r="Y769" s="834"/>
      <c r="Z769" s="844"/>
      <c r="AA769" s="844"/>
      <c r="AB769" s="857"/>
      <c r="AC769" s="857"/>
      <c r="AD769" s="444"/>
      <c r="AE769" s="858">
        <f t="shared" si="341"/>
        <v>0</v>
      </c>
      <c r="AF769" s="859">
        <f t="shared" si="324"/>
        <v>17818180</v>
      </c>
      <c r="AG769" s="12" t="s">
        <v>185</v>
      </c>
      <c r="AH769" s="444"/>
    </row>
    <row r="770" spans="1:34" ht="15" customHeight="1" x14ac:dyDescent="0.25">
      <c r="A770" s="848">
        <v>1</v>
      </c>
      <c r="B770" s="833">
        <v>43629</v>
      </c>
      <c r="C770" s="862">
        <v>763</v>
      </c>
      <c r="D770" s="1078" t="s">
        <v>32</v>
      </c>
      <c r="E770" s="836" t="s">
        <v>31</v>
      </c>
      <c r="F770" s="850">
        <v>5</v>
      </c>
      <c r="G770" s="838">
        <f t="shared" si="343"/>
        <v>6659090</v>
      </c>
      <c r="H770" s="839"/>
      <c r="I770" s="840">
        <f t="shared" si="337"/>
        <v>0</v>
      </c>
      <c r="J770" s="841">
        <v>3</v>
      </c>
      <c r="K770" s="840">
        <f t="shared" si="344"/>
        <v>6695454</v>
      </c>
      <c r="L770" s="842">
        <v>1</v>
      </c>
      <c r="M770" s="840">
        <f t="shared" si="345"/>
        <v>431818</v>
      </c>
      <c r="N770" s="843">
        <f>F770+H770+J770+L770</f>
        <v>9</v>
      </c>
      <c r="O770" s="844">
        <f t="shared" si="342"/>
        <v>13786362</v>
      </c>
      <c r="P770" s="844">
        <f>+N770*40000</f>
        <v>360000</v>
      </c>
      <c r="Q770" s="844"/>
      <c r="R770" s="19"/>
      <c r="S770" s="847">
        <f t="shared" si="320"/>
        <v>1331818</v>
      </c>
      <c r="T770" s="847">
        <f t="shared" si="321"/>
        <v>1931818</v>
      </c>
      <c r="U770" s="847">
        <f t="shared" si="322"/>
        <v>2231818</v>
      </c>
      <c r="V770" s="847">
        <f t="shared" si="323"/>
        <v>431818</v>
      </c>
      <c r="W770" s="856">
        <v>43633</v>
      </c>
      <c r="X770" s="844">
        <v>3786362</v>
      </c>
      <c r="Y770" s="856"/>
      <c r="Z770" s="844"/>
      <c r="AA770" s="844"/>
      <c r="AB770" s="857"/>
      <c r="AC770" s="857"/>
      <c r="AD770" s="444"/>
      <c r="AE770" s="858">
        <f>X770+Z770+AB770+AD770</f>
        <v>3786362</v>
      </c>
      <c r="AF770" s="1081">
        <f t="shared" si="324"/>
        <v>10000000</v>
      </c>
      <c r="AG770" s="444" t="s">
        <v>185</v>
      </c>
      <c r="AH770" s="444" t="s">
        <v>272</v>
      </c>
    </row>
    <row r="771" spans="1:34" ht="15" customHeight="1" x14ac:dyDescent="0.25">
      <c r="A771" s="848">
        <f t="shared" ref="A771:A777" si="346">+A770+1</f>
        <v>2</v>
      </c>
      <c r="B771" s="833">
        <v>43629</v>
      </c>
      <c r="C771" s="862">
        <v>764</v>
      </c>
      <c r="D771" s="1078" t="s">
        <v>248</v>
      </c>
      <c r="E771" s="836" t="s">
        <v>31</v>
      </c>
      <c r="F771" s="850">
        <v>8</v>
      </c>
      <c r="G771" s="838">
        <f t="shared" si="343"/>
        <v>10654544</v>
      </c>
      <c r="H771" s="839"/>
      <c r="I771" s="840">
        <f t="shared" si="337"/>
        <v>0</v>
      </c>
      <c r="J771" s="841">
        <v>1</v>
      </c>
      <c r="K771" s="840">
        <f t="shared" si="344"/>
        <v>2231818</v>
      </c>
      <c r="L771" s="842"/>
      <c r="M771" s="840">
        <f t="shared" si="345"/>
        <v>0</v>
      </c>
      <c r="N771" s="843">
        <f t="shared" ref="N771:N777" si="347">F771+H771+J771+L771</f>
        <v>9</v>
      </c>
      <c r="O771" s="844">
        <f t="shared" si="342"/>
        <v>12886362</v>
      </c>
      <c r="P771" s="844">
        <f t="shared" ref="P771:P777" si="348">+N771*40000</f>
        <v>360000</v>
      </c>
      <c r="Q771" s="844"/>
      <c r="R771" s="19"/>
      <c r="S771" s="847">
        <f t="shared" si="320"/>
        <v>1331818</v>
      </c>
      <c r="T771" s="847">
        <f t="shared" si="321"/>
        <v>1931818</v>
      </c>
      <c r="U771" s="847">
        <f t="shared" si="322"/>
        <v>2231818</v>
      </c>
      <c r="V771" s="847">
        <f t="shared" si="323"/>
        <v>431818</v>
      </c>
      <c r="W771" s="856">
        <v>43633</v>
      </c>
      <c r="X771" s="844">
        <v>2886500</v>
      </c>
      <c r="Y771" s="856"/>
      <c r="Z771" s="844"/>
      <c r="AA771" s="844"/>
      <c r="AB771" s="857"/>
      <c r="AC771" s="857"/>
      <c r="AD771" s="444"/>
      <c r="AE771" s="858">
        <f t="shared" ref="AE771:AE777" si="349">X771+Z771+AB771+AD771</f>
        <v>2886500</v>
      </c>
      <c r="AF771" s="1081">
        <f t="shared" si="324"/>
        <v>9999862</v>
      </c>
      <c r="AG771" s="444" t="s">
        <v>185</v>
      </c>
      <c r="AH771" s="444"/>
    </row>
    <row r="772" spans="1:34" ht="15" customHeight="1" x14ac:dyDescent="0.25">
      <c r="A772" s="848">
        <f t="shared" si="346"/>
        <v>3</v>
      </c>
      <c r="B772" s="833">
        <v>43629</v>
      </c>
      <c r="C772" s="862">
        <v>765</v>
      </c>
      <c r="D772" s="1078" t="s">
        <v>217</v>
      </c>
      <c r="E772" s="836" t="s">
        <v>31</v>
      </c>
      <c r="F772" s="850">
        <v>5</v>
      </c>
      <c r="G772" s="838">
        <f t="shared" si="343"/>
        <v>6659090</v>
      </c>
      <c r="H772" s="839"/>
      <c r="I772" s="840">
        <f t="shared" si="337"/>
        <v>0</v>
      </c>
      <c r="J772" s="841"/>
      <c r="K772" s="840">
        <f t="shared" si="344"/>
        <v>0</v>
      </c>
      <c r="L772" s="842"/>
      <c r="M772" s="840">
        <f t="shared" si="345"/>
        <v>0</v>
      </c>
      <c r="N772" s="843">
        <f t="shared" si="347"/>
        <v>5</v>
      </c>
      <c r="O772" s="844">
        <f t="shared" si="342"/>
        <v>6659090</v>
      </c>
      <c r="P772" s="844">
        <f t="shared" si="348"/>
        <v>200000</v>
      </c>
      <c r="Q772" s="844"/>
      <c r="R772" s="19"/>
      <c r="S772" s="847">
        <f t="shared" si="320"/>
        <v>1331818</v>
      </c>
      <c r="T772" s="847">
        <f t="shared" si="321"/>
        <v>1931818</v>
      </c>
      <c r="U772" s="847">
        <f t="shared" si="322"/>
        <v>2231818</v>
      </c>
      <c r="V772" s="847">
        <f t="shared" si="323"/>
        <v>431818</v>
      </c>
      <c r="W772" s="856"/>
      <c r="X772" s="844"/>
      <c r="Y772" s="856"/>
      <c r="Z772" s="844"/>
      <c r="AA772" s="856"/>
      <c r="AB772" s="857">
        <v>0</v>
      </c>
      <c r="AC772" s="857"/>
      <c r="AD772" s="444"/>
      <c r="AE772" s="858">
        <f t="shared" si="349"/>
        <v>0</v>
      </c>
      <c r="AF772" s="1081">
        <f t="shared" si="324"/>
        <v>6659090</v>
      </c>
      <c r="AG772" s="444" t="s">
        <v>185</v>
      </c>
      <c r="AH772" s="444"/>
    </row>
    <row r="773" spans="1:34" ht="15" customHeight="1" x14ac:dyDescent="0.25">
      <c r="A773" s="1080">
        <f t="shared" si="346"/>
        <v>4</v>
      </c>
      <c r="B773" s="833">
        <v>43629</v>
      </c>
      <c r="C773" s="862">
        <v>766</v>
      </c>
      <c r="D773" s="835" t="s">
        <v>94</v>
      </c>
      <c r="E773" s="1093" t="s">
        <v>31</v>
      </c>
      <c r="F773" s="850">
        <v>3</v>
      </c>
      <c r="G773" s="838">
        <f t="shared" si="343"/>
        <v>3995454</v>
      </c>
      <c r="H773" s="839"/>
      <c r="I773" s="840">
        <f t="shared" si="337"/>
        <v>0</v>
      </c>
      <c r="J773" s="841">
        <v>2</v>
      </c>
      <c r="K773" s="840">
        <f t="shared" si="344"/>
        <v>4463636</v>
      </c>
      <c r="L773" s="842"/>
      <c r="M773" s="840">
        <f t="shared" si="345"/>
        <v>0</v>
      </c>
      <c r="N773" s="851">
        <f t="shared" si="347"/>
        <v>5</v>
      </c>
      <c r="O773" s="844">
        <f t="shared" si="342"/>
        <v>8459090</v>
      </c>
      <c r="P773" s="844">
        <f t="shared" si="348"/>
        <v>200000</v>
      </c>
      <c r="Q773" s="844"/>
      <c r="R773" s="19"/>
      <c r="S773" s="847">
        <f t="shared" si="320"/>
        <v>1331818</v>
      </c>
      <c r="T773" s="847">
        <f t="shared" si="321"/>
        <v>1931818</v>
      </c>
      <c r="U773" s="847">
        <f t="shared" si="322"/>
        <v>2231818</v>
      </c>
      <c r="V773" s="847">
        <f t="shared" si="323"/>
        <v>431818</v>
      </c>
      <c r="W773" s="856">
        <v>43634</v>
      </c>
      <c r="X773" s="844">
        <v>3460000</v>
      </c>
      <c r="Y773" s="856"/>
      <c r="Z773" s="844"/>
      <c r="AA773" s="844"/>
      <c r="AB773" s="857"/>
      <c r="AC773" s="857"/>
      <c r="AD773" s="444"/>
      <c r="AE773" s="858">
        <f t="shared" si="349"/>
        <v>3460000</v>
      </c>
      <c r="AF773" s="1081">
        <f t="shared" si="324"/>
        <v>4999090</v>
      </c>
      <c r="AG773" s="444" t="s">
        <v>185</v>
      </c>
      <c r="AH773" s="444"/>
    </row>
    <row r="774" spans="1:34" ht="15" customHeight="1" x14ac:dyDescent="0.25">
      <c r="A774" s="1080">
        <f t="shared" si="346"/>
        <v>5</v>
      </c>
      <c r="B774" s="833">
        <v>43629</v>
      </c>
      <c r="C774" s="862">
        <v>767</v>
      </c>
      <c r="D774" s="835" t="s">
        <v>254</v>
      </c>
      <c r="E774" s="1093" t="s">
        <v>57</v>
      </c>
      <c r="F774" s="850">
        <v>5</v>
      </c>
      <c r="G774" s="838">
        <f t="shared" si="343"/>
        <v>6659090</v>
      </c>
      <c r="H774" s="839"/>
      <c r="I774" s="840">
        <f t="shared" si="337"/>
        <v>0</v>
      </c>
      <c r="J774" s="841">
        <v>5</v>
      </c>
      <c r="K774" s="840">
        <f t="shared" si="344"/>
        <v>11159090</v>
      </c>
      <c r="L774" s="842"/>
      <c r="M774" s="840">
        <f t="shared" si="345"/>
        <v>0</v>
      </c>
      <c r="N774" s="851">
        <f t="shared" si="347"/>
        <v>10</v>
      </c>
      <c r="O774" s="844">
        <f t="shared" si="342"/>
        <v>17818180</v>
      </c>
      <c r="P774" s="844">
        <f t="shared" si="348"/>
        <v>400000</v>
      </c>
      <c r="Q774" s="844"/>
      <c r="R774" s="19"/>
      <c r="S774" s="847">
        <f t="shared" si="320"/>
        <v>1331818</v>
      </c>
      <c r="T774" s="847">
        <f t="shared" si="321"/>
        <v>1931818</v>
      </c>
      <c r="U774" s="847">
        <f t="shared" si="322"/>
        <v>2231818</v>
      </c>
      <c r="V774" s="847">
        <f t="shared" si="323"/>
        <v>431818</v>
      </c>
      <c r="W774" s="856">
        <v>43630</v>
      </c>
      <c r="X774" s="844">
        <v>17818180</v>
      </c>
      <c r="Y774" s="856"/>
      <c r="Z774" s="844"/>
      <c r="AA774" s="844"/>
      <c r="AB774" s="857"/>
      <c r="AC774" s="857"/>
      <c r="AD774" s="444"/>
      <c r="AE774" s="858">
        <f t="shared" si="349"/>
        <v>17818180</v>
      </c>
      <c r="AF774" s="1081">
        <f t="shared" si="324"/>
        <v>0</v>
      </c>
      <c r="AG774" s="444"/>
      <c r="AH774" s="444"/>
    </row>
    <row r="775" spans="1:34" ht="15" customHeight="1" x14ac:dyDescent="0.25">
      <c r="A775" s="1080">
        <f t="shared" si="346"/>
        <v>6</v>
      </c>
      <c r="B775" s="833">
        <v>43629</v>
      </c>
      <c r="C775" s="862">
        <v>768</v>
      </c>
      <c r="D775" s="835" t="s">
        <v>70</v>
      </c>
      <c r="E775" s="1093" t="s">
        <v>57</v>
      </c>
      <c r="F775" s="850">
        <v>6</v>
      </c>
      <c r="G775" s="838">
        <f t="shared" si="343"/>
        <v>7990908</v>
      </c>
      <c r="H775" s="839"/>
      <c r="I775" s="840">
        <f t="shared" si="337"/>
        <v>0</v>
      </c>
      <c r="J775" s="841">
        <v>4</v>
      </c>
      <c r="K775" s="840">
        <f>J775*U775</f>
        <v>8927272</v>
      </c>
      <c r="L775" s="842"/>
      <c r="M775" s="840">
        <f t="shared" si="345"/>
        <v>0</v>
      </c>
      <c r="N775" s="851">
        <f t="shared" si="347"/>
        <v>10</v>
      </c>
      <c r="O775" s="844">
        <f t="shared" si="342"/>
        <v>16918180</v>
      </c>
      <c r="P775" s="844">
        <f t="shared" si="348"/>
        <v>400000</v>
      </c>
      <c r="Q775" s="844"/>
      <c r="R775" s="19"/>
      <c r="S775" s="847">
        <f t="shared" ref="S775:S819" si="350">1331818</f>
        <v>1331818</v>
      </c>
      <c r="T775" s="847">
        <f t="shared" ref="T775:T819" si="351">1931818</f>
        <v>1931818</v>
      </c>
      <c r="U775" s="847">
        <f t="shared" ref="U775:U819" si="352">2231818</f>
        <v>2231818</v>
      </c>
      <c r="V775" s="847">
        <f t="shared" ref="V775:V819" si="353">431818</f>
        <v>431818</v>
      </c>
      <c r="W775" s="856">
        <v>43630</v>
      </c>
      <c r="X775" s="844">
        <v>4918180</v>
      </c>
      <c r="Y775" s="856"/>
      <c r="Z775" s="844"/>
      <c r="AA775" s="844"/>
      <c r="AB775" s="857"/>
      <c r="AC775" s="857"/>
      <c r="AD775" s="444"/>
      <c r="AE775" s="858">
        <f t="shared" si="349"/>
        <v>4918180</v>
      </c>
      <c r="AF775" s="1081">
        <f t="shared" ref="AF775:AF787" si="354">O775-AE775</f>
        <v>12000000</v>
      </c>
      <c r="AG775" s="444" t="s">
        <v>185</v>
      </c>
      <c r="AH775" s="444"/>
    </row>
    <row r="776" spans="1:34" ht="15" customHeight="1" x14ac:dyDescent="0.25">
      <c r="A776" s="1080">
        <f t="shared" si="346"/>
        <v>7</v>
      </c>
      <c r="B776" s="833">
        <v>43629</v>
      </c>
      <c r="C776" s="862">
        <v>769</v>
      </c>
      <c r="D776" s="835" t="s">
        <v>103</v>
      </c>
      <c r="E776" s="1093" t="s">
        <v>57</v>
      </c>
      <c r="F776" s="850">
        <v>7</v>
      </c>
      <c r="G776" s="838">
        <f>F776*S776</f>
        <v>9322726</v>
      </c>
      <c r="H776" s="839"/>
      <c r="I776" s="840">
        <f t="shared" si="337"/>
        <v>0</v>
      </c>
      <c r="J776" s="841">
        <v>3</v>
      </c>
      <c r="K776" s="840">
        <f>J776*U776</f>
        <v>6695454</v>
      </c>
      <c r="L776" s="842">
        <v>1</v>
      </c>
      <c r="M776" s="840">
        <f t="shared" si="345"/>
        <v>431818</v>
      </c>
      <c r="N776" s="851">
        <f t="shared" si="347"/>
        <v>11</v>
      </c>
      <c r="O776" s="844">
        <f t="shared" si="342"/>
        <v>16449998</v>
      </c>
      <c r="P776" s="844">
        <f t="shared" si="348"/>
        <v>440000</v>
      </c>
      <c r="Q776" s="844"/>
      <c r="R776" s="19"/>
      <c r="S776" s="847">
        <f t="shared" si="350"/>
        <v>1331818</v>
      </c>
      <c r="T776" s="847">
        <f t="shared" si="351"/>
        <v>1931818</v>
      </c>
      <c r="U776" s="847">
        <f t="shared" si="352"/>
        <v>2231818</v>
      </c>
      <c r="V776" s="847">
        <f t="shared" si="353"/>
        <v>431818</v>
      </c>
      <c r="W776" s="856">
        <v>43634</v>
      </c>
      <c r="X776" s="844">
        <v>11450000</v>
      </c>
      <c r="Y776" s="856"/>
      <c r="Z776" s="844"/>
      <c r="AA776" s="844"/>
      <c r="AB776" s="857"/>
      <c r="AC776" s="857"/>
      <c r="AD776" s="444"/>
      <c r="AE776" s="858">
        <f t="shared" si="349"/>
        <v>11450000</v>
      </c>
      <c r="AF776" s="1081">
        <f t="shared" si="354"/>
        <v>4999998</v>
      </c>
      <c r="AG776" s="444" t="s">
        <v>185</v>
      </c>
      <c r="AH776" s="444"/>
    </row>
    <row r="777" spans="1:34" ht="15" customHeight="1" x14ac:dyDescent="0.25">
      <c r="A777" s="1080">
        <f t="shared" si="346"/>
        <v>8</v>
      </c>
      <c r="B777" s="833">
        <v>43629</v>
      </c>
      <c r="C777" s="862">
        <v>770</v>
      </c>
      <c r="D777" s="835" t="s">
        <v>262</v>
      </c>
      <c r="E777" s="1093" t="s">
        <v>31</v>
      </c>
      <c r="F777" s="850">
        <v>10</v>
      </c>
      <c r="G777" s="838">
        <f t="shared" si="343"/>
        <v>13318180</v>
      </c>
      <c r="H777" s="839"/>
      <c r="I777" s="840">
        <f t="shared" si="337"/>
        <v>0</v>
      </c>
      <c r="J777" s="841">
        <v>1</v>
      </c>
      <c r="K777" s="840">
        <f t="shared" si="344"/>
        <v>2231818</v>
      </c>
      <c r="L777" s="842"/>
      <c r="M777" s="840">
        <f t="shared" si="345"/>
        <v>0</v>
      </c>
      <c r="N777" s="851">
        <f t="shared" si="347"/>
        <v>11</v>
      </c>
      <c r="O777" s="844">
        <f t="shared" si="342"/>
        <v>15549998</v>
      </c>
      <c r="P777" s="844">
        <f t="shared" si="348"/>
        <v>440000</v>
      </c>
      <c r="Q777" s="844"/>
      <c r="R777" s="19"/>
      <c r="S777" s="847">
        <f t="shared" si="350"/>
        <v>1331818</v>
      </c>
      <c r="T777" s="847">
        <f t="shared" si="351"/>
        <v>1931818</v>
      </c>
      <c r="U777" s="847">
        <f t="shared" si="352"/>
        <v>2231818</v>
      </c>
      <c r="V777" s="847">
        <f t="shared" si="353"/>
        <v>431818</v>
      </c>
      <c r="W777" s="856">
        <v>43633</v>
      </c>
      <c r="X777" s="844">
        <v>15550000</v>
      </c>
      <c r="Y777" s="856"/>
      <c r="Z777" s="844"/>
      <c r="AA777" s="844"/>
      <c r="AB777" s="857"/>
      <c r="AC777" s="857"/>
      <c r="AD777" s="444"/>
      <c r="AE777" s="858">
        <f t="shared" si="349"/>
        <v>15550000</v>
      </c>
      <c r="AF777" s="1081">
        <f t="shared" si="354"/>
        <v>-2</v>
      </c>
      <c r="AG777" s="444"/>
      <c r="AH777" s="444"/>
    </row>
    <row r="778" spans="1:34" ht="15" hidden="1" customHeight="1" x14ac:dyDescent="0.25">
      <c r="A778" s="848">
        <v>1</v>
      </c>
      <c r="B778" s="833">
        <v>43630</v>
      </c>
      <c r="C778" s="862">
        <v>771</v>
      </c>
      <c r="D778" s="1078" t="s">
        <v>38</v>
      </c>
      <c r="E778" s="836" t="s">
        <v>31</v>
      </c>
      <c r="F778" s="850">
        <v>10</v>
      </c>
      <c r="G778" s="838">
        <f t="shared" si="343"/>
        <v>13318180</v>
      </c>
      <c r="H778" s="839"/>
      <c r="I778" s="840">
        <f t="shared" si="337"/>
        <v>0</v>
      </c>
      <c r="J778" s="841"/>
      <c r="K778" s="840">
        <f t="shared" si="344"/>
        <v>0</v>
      </c>
      <c r="L778" s="842"/>
      <c r="M778" s="840">
        <f t="shared" si="345"/>
        <v>0</v>
      </c>
      <c r="N778" s="843">
        <f>F778+H778+J778+L778</f>
        <v>10</v>
      </c>
      <c r="O778" s="844">
        <f t="shared" si="342"/>
        <v>13318180</v>
      </c>
      <c r="P778" s="844">
        <f>+N778*40000</f>
        <v>400000</v>
      </c>
      <c r="Q778" s="844"/>
      <c r="R778" s="19"/>
      <c r="S778" s="847">
        <f t="shared" si="350"/>
        <v>1331818</v>
      </c>
      <c r="T778" s="847">
        <f t="shared" si="351"/>
        <v>1931818</v>
      </c>
      <c r="U778" s="847">
        <f t="shared" si="352"/>
        <v>2231818</v>
      </c>
      <c r="V778" s="847">
        <f t="shared" si="353"/>
        <v>431818</v>
      </c>
      <c r="W778" s="856">
        <v>43633</v>
      </c>
      <c r="X778" s="844">
        <v>13318180</v>
      </c>
      <c r="Y778" s="856"/>
      <c r="Z778" s="844"/>
      <c r="AA778" s="844"/>
      <c r="AB778" s="857"/>
      <c r="AC778" s="857"/>
      <c r="AD778" s="444"/>
      <c r="AE778" s="858">
        <f>X778+Z778+AB778+AD778</f>
        <v>13318180</v>
      </c>
      <c r="AF778" s="1081">
        <f t="shared" si="354"/>
        <v>0</v>
      </c>
      <c r="AG778" s="444"/>
      <c r="AH778" s="444"/>
    </row>
    <row r="779" spans="1:34" ht="15" customHeight="1" x14ac:dyDescent="0.25">
      <c r="A779" s="848">
        <f t="shared" ref="A779:A787" si="355">+A778+1</f>
        <v>2</v>
      </c>
      <c r="B779" s="833">
        <v>43630</v>
      </c>
      <c r="C779" s="862">
        <v>772</v>
      </c>
      <c r="D779" s="1078" t="s">
        <v>45</v>
      </c>
      <c r="E779" s="836" t="s">
        <v>43</v>
      </c>
      <c r="F779" s="850">
        <v>8</v>
      </c>
      <c r="G779" s="838">
        <f t="shared" si="343"/>
        <v>10654544</v>
      </c>
      <c r="H779" s="839"/>
      <c r="I779" s="840">
        <f t="shared" si="337"/>
        <v>0</v>
      </c>
      <c r="J779" s="841">
        <v>2</v>
      </c>
      <c r="K779" s="840">
        <f t="shared" si="344"/>
        <v>4463636</v>
      </c>
      <c r="L779" s="842"/>
      <c r="M779" s="840">
        <f t="shared" si="345"/>
        <v>0</v>
      </c>
      <c r="N779" s="843">
        <f t="shared" ref="N779:N787" si="356">F779+H779+J779+L779</f>
        <v>10</v>
      </c>
      <c r="O779" s="844">
        <f t="shared" si="342"/>
        <v>15118180</v>
      </c>
      <c r="P779" s="844">
        <f t="shared" ref="P779:P787" si="357">+N779*40000</f>
        <v>400000</v>
      </c>
      <c r="Q779" s="844"/>
      <c r="R779" s="19"/>
      <c r="S779" s="847">
        <f t="shared" si="350"/>
        <v>1331818</v>
      </c>
      <c r="T779" s="847">
        <f t="shared" si="351"/>
        <v>1931818</v>
      </c>
      <c r="U779" s="847">
        <f t="shared" si="352"/>
        <v>2231818</v>
      </c>
      <c r="V779" s="847">
        <f t="shared" si="353"/>
        <v>431818</v>
      </c>
      <c r="W779" s="856"/>
      <c r="X779" s="844"/>
      <c r="Y779" s="856"/>
      <c r="Z779" s="844"/>
      <c r="AA779" s="844"/>
      <c r="AB779" s="857"/>
      <c r="AC779" s="857"/>
      <c r="AD779" s="444"/>
      <c r="AE779" s="858">
        <f t="shared" ref="AE779:AE787" si="358">X779+Z779+AB779+AD779</f>
        <v>0</v>
      </c>
      <c r="AF779" s="1081">
        <f t="shared" si="354"/>
        <v>15118180</v>
      </c>
      <c r="AG779" s="444" t="s">
        <v>270</v>
      </c>
      <c r="AH779" s="444"/>
    </row>
    <row r="780" spans="1:34" ht="15" customHeight="1" x14ac:dyDescent="0.25">
      <c r="A780" s="848">
        <f t="shared" si="355"/>
        <v>3</v>
      </c>
      <c r="B780" s="833">
        <v>43630</v>
      </c>
      <c r="C780" s="862">
        <v>773</v>
      </c>
      <c r="D780" s="1078" t="s">
        <v>55</v>
      </c>
      <c r="E780" s="836" t="s">
        <v>43</v>
      </c>
      <c r="F780" s="850">
        <v>7</v>
      </c>
      <c r="G780" s="838">
        <f t="shared" si="343"/>
        <v>9322726</v>
      </c>
      <c r="H780" s="839"/>
      <c r="I780" s="840">
        <f t="shared" si="337"/>
        <v>0</v>
      </c>
      <c r="J780" s="841">
        <v>3</v>
      </c>
      <c r="K780" s="840">
        <f t="shared" si="344"/>
        <v>6695454</v>
      </c>
      <c r="L780" s="842">
        <v>1</v>
      </c>
      <c r="M780" s="840">
        <f t="shared" si="345"/>
        <v>431818</v>
      </c>
      <c r="N780" s="843">
        <f t="shared" si="356"/>
        <v>11</v>
      </c>
      <c r="O780" s="844">
        <f t="shared" si="342"/>
        <v>16449998</v>
      </c>
      <c r="P780" s="844">
        <f t="shared" si="357"/>
        <v>440000</v>
      </c>
      <c r="Q780" s="844"/>
      <c r="R780" s="19"/>
      <c r="S780" s="847">
        <f t="shared" si="350"/>
        <v>1331818</v>
      </c>
      <c r="T780" s="847">
        <f t="shared" si="351"/>
        <v>1931818</v>
      </c>
      <c r="U780" s="847">
        <f t="shared" si="352"/>
        <v>2231818</v>
      </c>
      <c r="V780" s="847">
        <f t="shared" si="353"/>
        <v>431818</v>
      </c>
      <c r="W780" s="856"/>
      <c r="X780" s="844"/>
      <c r="Y780" s="856"/>
      <c r="Z780" s="844"/>
      <c r="AA780" s="856"/>
      <c r="AB780" s="857">
        <v>0</v>
      </c>
      <c r="AC780" s="857"/>
      <c r="AD780" s="444"/>
      <c r="AE780" s="858">
        <f t="shared" si="358"/>
        <v>0</v>
      </c>
      <c r="AF780" s="1081">
        <f t="shared" si="354"/>
        <v>16449998</v>
      </c>
      <c r="AG780" s="444" t="s">
        <v>270</v>
      </c>
      <c r="AH780" s="444"/>
    </row>
    <row r="781" spans="1:34" ht="15" hidden="1" customHeight="1" x14ac:dyDescent="0.25">
      <c r="A781" s="1080">
        <f t="shared" si="355"/>
        <v>4</v>
      </c>
      <c r="B781" s="833">
        <v>43630</v>
      </c>
      <c r="C781" s="862">
        <v>774</v>
      </c>
      <c r="D781" s="835" t="s">
        <v>102</v>
      </c>
      <c r="E781" s="1093" t="s">
        <v>88</v>
      </c>
      <c r="F781" s="850">
        <v>8</v>
      </c>
      <c r="G781" s="838">
        <f t="shared" si="343"/>
        <v>10654544</v>
      </c>
      <c r="H781" s="839"/>
      <c r="I781" s="840">
        <f t="shared" si="337"/>
        <v>0</v>
      </c>
      <c r="J781" s="841">
        <v>2</v>
      </c>
      <c r="K781" s="840">
        <f t="shared" si="344"/>
        <v>4463636</v>
      </c>
      <c r="L781" s="842"/>
      <c r="M781" s="840">
        <f t="shared" si="345"/>
        <v>0</v>
      </c>
      <c r="N781" s="851">
        <f t="shared" si="356"/>
        <v>10</v>
      </c>
      <c r="O781" s="844">
        <f t="shared" si="342"/>
        <v>15118180</v>
      </c>
      <c r="P781" s="844">
        <f t="shared" si="357"/>
        <v>400000</v>
      </c>
      <c r="Q781" s="844"/>
      <c r="R781" s="19"/>
      <c r="S781" s="847">
        <f t="shared" si="350"/>
        <v>1331818</v>
      </c>
      <c r="T781" s="847">
        <f t="shared" si="351"/>
        <v>1931818</v>
      </c>
      <c r="U781" s="847">
        <f t="shared" si="352"/>
        <v>2231818</v>
      </c>
      <c r="V781" s="847">
        <f t="shared" si="353"/>
        <v>431818</v>
      </c>
      <c r="W781" s="856">
        <v>43633</v>
      </c>
      <c r="X781" s="844">
        <v>10118180</v>
      </c>
      <c r="Y781" s="856">
        <v>43634</v>
      </c>
      <c r="Z781" s="844">
        <v>5000000</v>
      </c>
      <c r="AA781" s="844"/>
      <c r="AB781" s="857"/>
      <c r="AC781" s="857"/>
      <c r="AD781" s="444"/>
      <c r="AE781" s="858">
        <f t="shared" si="358"/>
        <v>15118180</v>
      </c>
      <c r="AF781" s="1081">
        <f t="shared" si="354"/>
        <v>0</v>
      </c>
      <c r="AG781" s="444"/>
      <c r="AH781" s="444"/>
    </row>
    <row r="782" spans="1:34" ht="15" customHeight="1" x14ac:dyDescent="0.25">
      <c r="A782" s="1080">
        <f t="shared" si="355"/>
        <v>5</v>
      </c>
      <c r="B782" s="833">
        <v>43630</v>
      </c>
      <c r="C782" s="862">
        <v>775</v>
      </c>
      <c r="D782" s="835" t="s">
        <v>37</v>
      </c>
      <c r="E782" s="1093" t="s">
        <v>88</v>
      </c>
      <c r="F782" s="850">
        <v>10</v>
      </c>
      <c r="G782" s="838">
        <f t="shared" si="343"/>
        <v>13318180</v>
      </c>
      <c r="H782" s="839"/>
      <c r="I782" s="840">
        <f t="shared" si="337"/>
        <v>0</v>
      </c>
      <c r="J782" s="841"/>
      <c r="K782" s="840">
        <f t="shared" si="344"/>
        <v>0</v>
      </c>
      <c r="L782" s="842"/>
      <c r="M782" s="840">
        <f t="shared" si="345"/>
        <v>0</v>
      </c>
      <c r="N782" s="851">
        <f t="shared" si="356"/>
        <v>10</v>
      </c>
      <c r="O782" s="844">
        <f t="shared" si="342"/>
        <v>13318180</v>
      </c>
      <c r="P782" s="844">
        <f t="shared" si="357"/>
        <v>400000</v>
      </c>
      <c r="Q782" s="844"/>
      <c r="R782" s="19"/>
      <c r="S782" s="847">
        <f t="shared" si="350"/>
        <v>1331818</v>
      </c>
      <c r="T782" s="847">
        <f t="shared" si="351"/>
        <v>1931818</v>
      </c>
      <c r="U782" s="847">
        <f t="shared" si="352"/>
        <v>2231818</v>
      </c>
      <c r="V782" s="847">
        <f t="shared" si="353"/>
        <v>431818</v>
      </c>
      <c r="W782" s="856">
        <v>43633</v>
      </c>
      <c r="X782" s="844">
        <v>318180</v>
      </c>
      <c r="Y782" s="856"/>
      <c r="Z782" s="844"/>
      <c r="AA782" s="844"/>
      <c r="AB782" s="857"/>
      <c r="AC782" s="857"/>
      <c r="AD782" s="444"/>
      <c r="AE782" s="858">
        <f t="shared" si="358"/>
        <v>318180</v>
      </c>
      <c r="AF782" s="1081">
        <f t="shared" si="354"/>
        <v>13000000</v>
      </c>
      <c r="AG782" s="444" t="s">
        <v>160</v>
      </c>
      <c r="AH782" s="444"/>
    </row>
    <row r="783" spans="1:34" ht="15" customHeight="1" x14ac:dyDescent="0.25">
      <c r="A783" s="1080">
        <f t="shared" si="355"/>
        <v>6</v>
      </c>
      <c r="B783" s="833">
        <v>43630</v>
      </c>
      <c r="C783" s="862">
        <v>776</v>
      </c>
      <c r="D783" s="835" t="s">
        <v>72</v>
      </c>
      <c r="E783" s="1093" t="s">
        <v>57</v>
      </c>
      <c r="F783" s="850">
        <v>6</v>
      </c>
      <c r="G783" s="838">
        <f t="shared" si="343"/>
        <v>7990908</v>
      </c>
      <c r="H783" s="839"/>
      <c r="I783" s="840">
        <f t="shared" si="337"/>
        <v>0</v>
      </c>
      <c r="J783" s="841">
        <v>3</v>
      </c>
      <c r="K783" s="840">
        <f t="shared" si="344"/>
        <v>6695454</v>
      </c>
      <c r="L783" s="842"/>
      <c r="M783" s="840">
        <f t="shared" si="345"/>
        <v>0</v>
      </c>
      <c r="N783" s="851">
        <f t="shared" si="356"/>
        <v>9</v>
      </c>
      <c r="O783" s="844">
        <f t="shared" si="342"/>
        <v>14686362</v>
      </c>
      <c r="P783" s="844">
        <f t="shared" si="357"/>
        <v>360000</v>
      </c>
      <c r="Q783" s="844"/>
      <c r="R783" s="19"/>
      <c r="S783" s="847">
        <f t="shared" si="350"/>
        <v>1331818</v>
      </c>
      <c r="T783" s="847">
        <f t="shared" si="351"/>
        <v>1931818</v>
      </c>
      <c r="U783" s="847">
        <f t="shared" si="352"/>
        <v>2231818</v>
      </c>
      <c r="V783" s="847">
        <f t="shared" si="353"/>
        <v>431818</v>
      </c>
      <c r="W783" s="856">
        <v>43633</v>
      </c>
      <c r="X783" s="844">
        <v>8000000</v>
      </c>
      <c r="Y783" s="856"/>
      <c r="Z783" s="844"/>
      <c r="AA783" s="844"/>
      <c r="AB783" s="857"/>
      <c r="AC783" s="857"/>
      <c r="AD783" s="444"/>
      <c r="AE783" s="858">
        <f t="shared" si="358"/>
        <v>8000000</v>
      </c>
      <c r="AF783" s="1081">
        <f t="shared" si="354"/>
        <v>6686362</v>
      </c>
      <c r="AG783" s="444" t="s">
        <v>270</v>
      </c>
      <c r="AH783" s="444"/>
    </row>
    <row r="784" spans="1:34" ht="15" customHeight="1" x14ac:dyDescent="0.25">
      <c r="A784" s="1080">
        <f t="shared" si="355"/>
        <v>7</v>
      </c>
      <c r="B784" s="833">
        <v>43630</v>
      </c>
      <c r="C784" s="862">
        <v>777</v>
      </c>
      <c r="D784" s="835" t="s">
        <v>74</v>
      </c>
      <c r="E784" s="1093" t="s">
        <v>57</v>
      </c>
      <c r="F784" s="850">
        <v>4</v>
      </c>
      <c r="G784" s="838">
        <f t="shared" si="343"/>
        <v>5327272</v>
      </c>
      <c r="H784" s="839"/>
      <c r="I784" s="840">
        <f t="shared" si="337"/>
        <v>0</v>
      </c>
      <c r="J784" s="841"/>
      <c r="K784" s="840">
        <f t="shared" si="344"/>
        <v>0</v>
      </c>
      <c r="L784" s="842"/>
      <c r="M784" s="840">
        <f t="shared" si="345"/>
        <v>0</v>
      </c>
      <c r="N784" s="851">
        <f t="shared" si="356"/>
        <v>4</v>
      </c>
      <c r="O784" s="844">
        <f t="shared" si="342"/>
        <v>5327272</v>
      </c>
      <c r="P784" s="844">
        <f t="shared" si="357"/>
        <v>160000</v>
      </c>
      <c r="Q784" s="844"/>
      <c r="R784" s="19"/>
      <c r="S784" s="847">
        <f t="shared" si="350"/>
        <v>1331818</v>
      </c>
      <c r="T784" s="847">
        <f t="shared" si="351"/>
        <v>1931818</v>
      </c>
      <c r="U784" s="847">
        <f t="shared" si="352"/>
        <v>2231818</v>
      </c>
      <c r="V784" s="847">
        <f t="shared" si="353"/>
        <v>431818</v>
      </c>
      <c r="W784" s="856"/>
      <c r="X784" s="844"/>
      <c r="Y784" s="856"/>
      <c r="Z784" s="844"/>
      <c r="AA784" s="844"/>
      <c r="AB784" s="857"/>
      <c r="AC784" s="857"/>
      <c r="AD784" s="444"/>
      <c r="AE784" s="858">
        <f t="shared" si="358"/>
        <v>0</v>
      </c>
      <c r="AF784" s="1081">
        <f t="shared" si="354"/>
        <v>5327272</v>
      </c>
      <c r="AG784" s="444" t="s">
        <v>270</v>
      </c>
      <c r="AH784" s="444"/>
    </row>
    <row r="785" spans="1:34" ht="15" customHeight="1" x14ac:dyDescent="0.25">
      <c r="A785" s="1080">
        <f t="shared" si="355"/>
        <v>8</v>
      </c>
      <c r="B785" s="833">
        <v>43630</v>
      </c>
      <c r="C785" s="862">
        <v>778</v>
      </c>
      <c r="D785" s="835" t="s">
        <v>71</v>
      </c>
      <c r="E785" s="1093" t="s">
        <v>57</v>
      </c>
      <c r="F785" s="850">
        <v>3</v>
      </c>
      <c r="G785" s="838">
        <f t="shared" si="343"/>
        <v>3995454</v>
      </c>
      <c r="H785" s="839"/>
      <c r="I785" s="840">
        <f t="shared" si="337"/>
        <v>0</v>
      </c>
      <c r="J785" s="841">
        <v>3</v>
      </c>
      <c r="K785" s="840">
        <f t="shared" si="344"/>
        <v>6695454</v>
      </c>
      <c r="L785" s="842"/>
      <c r="M785" s="840">
        <f t="shared" si="345"/>
        <v>0</v>
      </c>
      <c r="N785" s="851">
        <f t="shared" si="356"/>
        <v>6</v>
      </c>
      <c r="O785" s="844">
        <f t="shared" si="342"/>
        <v>10690908</v>
      </c>
      <c r="P785" s="844">
        <f t="shared" si="357"/>
        <v>240000</v>
      </c>
      <c r="Q785" s="844"/>
      <c r="R785" s="19"/>
      <c r="S785" s="847">
        <f t="shared" si="350"/>
        <v>1331818</v>
      </c>
      <c r="T785" s="847">
        <f t="shared" si="351"/>
        <v>1931818</v>
      </c>
      <c r="U785" s="847">
        <f t="shared" si="352"/>
        <v>2231818</v>
      </c>
      <c r="V785" s="847">
        <f t="shared" si="353"/>
        <v>431818</v>
      </c>
      <c r="W785" s="856">
        <v>43633</v>
      </c>
      <c r="X785" s="844">
        <v>2000000</v>
      </c>
      <c r="Y785" s="856"/>
      <c r="Z785" s="844"/>
      <c r="AA785" s="844"/>
      <c r="AB785" s="857"/>
      <c r="AC785" s="857"/>
      <c r="AD785" s="444"/>
      <c r="AE785" s="858">
        <f t="shared" si="358"/>
        <v>2000000</v>
      </c>
      <c r="AF785" s="1081">
        <f t="shared" si="354"/>
        <v>8690908</v>
      </c>
      <c r="AG785" s="444" t="s">
        <v>270</v>
      </c>
      <c r="AH785" s="444"/>
    </row>
    <row r="786" spans="1:34" ht="15" hidden="1" customHeight="1" x14ac:dyDescent="0.25">
      <c r="A786" s="1080">
        <f t="shared" si="355"/>
        <v>9</v>
      </c>
      <c r="B786" s="833">
        <v>43630</v>
      </c>
      <c r="C786" s="862">
        <v>779</v>
      </c>
      <c r="D786" s="835" t="s">
        <v>59</v>
      </c>
      <c r="E786" s="1093" t="s">
        <v>57</v>
      </c>
      <c r="F786" s="850">
        <v>2</v>
      </c>
      <c r="G786" s="838">
        <f t="shared" si="343"/>
        <v>2663636</v>
      </c>
      <c r="H786" s="839"/>
      <c r="I786" s="840">
        <f t="shared" si="337"/>
        <v>0</v>
      </c>
      <c r="J786" s="841">
        <v>2</v>
      </c>
      <c r="K786" s="840">
        <f t="shared" si="344"/>
        <v>4463636</v>
      </c>
      <c r="L786" s="842"/>
      <c r="M786" s="840">
        <f t="shared" si="345"/>
        <v>0</v>
      </c>
      <c r="N786" s="851">
        <f t="shared" si="356"/>
        <v>4</v>
      </c>
      <c r="O786" s="844">
        <f t="shared" si="342"/>
        <v>7127272</v>
      </c>
      <c r="P786" s="844">
        <f t="shared" si="357"/>
        <v>160000</v>
      </c>
      <c r="Q786" s="844"/>
      <c r="R786" s="19"/>
      <c r="S786" s="847">
        <f t="shared" si="350"/>
        <v>1331818</v>
      </c>
      <c r="T786" s="847">
        <f t="shared" si="351"/>
        <v>1931818</v>
      </c>
      <c r="U786" s="847">
        <f t="shared" si="352"/>
        <v>2231818</v>
      </c>
      <c r="V786" s="847">
        <f t="shared" si="353"/>
        <v>431818</v>
      </c>
      <c r="W786" s="856">
        <v>43633</v>
      </c>
      <c r="X786" s="844">
        <v>7127272</v>
      </c>
      <c r="Y786" s="856"/>
      <c r="Z786" s="844"/>
      <c r="AA786" s="844"/>
      <c r="AB786" s="857"/>
      <c r="AC786" s="857"/>
      <c r="AD786" s="444"/>
      <c r="AE786" s="858">
        <f t="shared" si="358"/>
        <v>7127272</v>
      </c>
      <c r="AF786" s="1081">
        <f t="shared" si="354"/>
        <v>0</v>
      </c>
      <c r="AG786" s="444"/>
      <c r="AH786" s="444"/>
    </row>
    <row r="787" spans="1:34" ht="15" hidden="1" customHeight="1" x14ac:dyDescent="0.25">
      <c r="A787" s="1080">
        <f t="shared" si="355"/>
        <v>10</v>
      </c>
      <c r="B787" s="833">
        <v>43630</v>
      </c>
      <c r="C787" s="862">
        <v>780</v>
      </c>
      <c r="D787" s="835" t="s">
        <v>58</v>
      </c>
      <c r="E787" s="1093" t="s">
        <v>57</v>
      </c>
      <c r="F787" s="850">
        <v>1</v>
      </c>
      <c r="G787" s="838">
        <f t="shared" si="343"/>
        <v>1331818</v>
      </c>
      <c r="H787" s="839"/>
      <c r="I787" s="840">
        <f t="shared" si="337"/>
        <v>0</v>
      </c>
      <c r="J787" s="841">
        <v>3</v>
      </c>
      <c r="K787" s="840">
        <f t="shared" si="344"/>
        <v>6695454</v>
      </c>
      <c r="L787" s="842"/>
      <c r="M787" s="840">
        <f t="shared" si="345"/>
        <v>0</v>
      </c>
      <c r="N787" s="851">
        <f t="shared" si="356"/>
        <v>4</v>
      </c>
      <c r="O787" s="844">
        <f t="shared" si="342"/>
        <v>8027272</v>
      </c>
      <c r="P787" s="844">
        <f t="shared" si="357"/>
        <v>160000</v>
      </c>
      <c r="Q787" s="844"/>
      <c r="R787" s="19"/>
      <c r="S787" s="847">
        <f t="shared" si="350"/>
        <v>1331818</v>
      </c>
      <c r="T787" s="847">
        <f t="shared" si="351"/>
        <v>1931818</v>
      </c>
      <c r="U787" s="847">
        <f t="shared" si="352"/>
        <v>2231818</v>
      </c>
      <c r="V787" s="847">
        <f t="shared" si="353"/>
        <v>431818</v>
      </c>
      <c r="W787" s="856">
        <v>43633</v>
      </c>
      <c r="X787" s="844">
        <v>8027272</v>
      </c>
      <c r="Y787" s="856"/>
      <c r="Z787" s="844"/>
      <c r="AA787" s="844"/>
      <c r="AB787" s="857"/>
      <c r="AC787" s="857"/>
      <c r="AD787" s="444"/>
      <c r="AE787" s="858">
        <f t="shared" si="358"/>
        <v>8027272</v>
      </c>
      <c r="AF787" s="1081">
        <f t="shared" si="354"/>
        <v>0</v>
      </c>
      <c r="AG787" s="444"/>
      <c r="AH787" s="444"/>
    </row>
    <row r="788" spans="1:34" ht="15" customHeight="1" x14ac:dyDescent="0.25">
      <c r="A788" s="848">
        <v>1</v>
      </c>
      <c r="B788" s="833">
        <v>43631</v>
      </c>
      <c r="C788" s="862">
        <v>781</v>
      </c>
      <c r="D788" s="1078" t="s">
        <v>49</v>
      </c>
      <c r="E788" s="836" t="s">
        <v>43</v>
      </c>
      <c r="F788" s="850">
        <v>6</v>
      </c>
      <c r="G788" s="838">
        <f t="shared" si="343"/>
        <v>7990908</v>
      </c>
      <c r="H788" s="839"/>
      <c r="I788" s="840">
        <f t="shared" si="337"/>
        <v>0</v>
      </c>
      <c r="J788" s="841">
        <v>2</v>
      </c>
      <c r="K788" s="840">
        <f t="shared" si="344"/>
        <v>4463636</v>
      </c>
      <c r="L788" s="842">
        <v>2</v>
      </c>
      <c r="M788" s="840">
        <f t="shared" si="345"/>
        <v>863636</v>
      </c>
      <c r="N788" s="843">
        <f>F788+H788+J788+L788</f>
        <v>10</v>
      </c>
      <c r="O788" s="844">
        <f t="shared" si="342"/>
        <v>13318180</v>
      </c>
      <c r="P788" s="844">
        <f>+N788*40000</f>
        <v>400000</v>
      </c>
      <c r="Q788" s="844"/>
      <c r="R788" s="19"/>
      <c r="S788" s="847">
        <f t="shared" si="350"/>
        <v>1331818</v>
      </c>
      <c r="T788" s="847">
        <f t="shared" si="351"/>
        <v>1931818</v>
      </c>
      <c r="U788" s="847">
        <f t="shared" si="352"/>
        <v>2231818</v>
      </c>
      <c r="V788" s="847">
        <f t="shared" si="353"/>
        <v>431818</v>
      </c>
      <c r="W788" s="856"/>
      <c r="X788" s="844"/>
      <c r="Y788" s="856"/>
      <c r="Z788" s="844"/>
      <c r="AA788" s="844"/>
      <c r="AB788" s="857"/>
      <c r="AC788" s="857"/>
      <c r="AD788" s="444"/>
      <c r="AE788" s="858">
        <f>X788+Z788+AB788+AD788</f>
        <v>0</v>
      </c>
      <c r="AF788" s="1081">
        <f>O788-AE788</f>
        <v>13318180</v>
      </c>
      <c r="AG788" s="444" t="s">
        <v>185</v>
      </c>
      <c r="AH788" s="444"/>
    </row>
    <row r="789" spans="1:34" ht="15" hidden="1" customHeight="1" x14ac:dyDescent="0.25">
      <c r="A789" s="848">
        <f>+A788+1</f>
        <v>2</v>
      </c>
      <c r="B789" s="833">
        <v>43631</v>
      </c>
      <c r="C789" s="862">
        <v>782</v>
      </c>
      <c r="D789" s="1078" t="s">
        <v>55</v>
      </c>
      <c r="E789" s="836" t="s">
        <v>88</v>
      </c>
      <c r="F789" s="850"/>
      <c r="G789" s="838">
        <f t="shared" si="343"/>
        <v>0</v>
      </c>
      <c r="H789" s="839"/>
      <c r="I789" s="840">
        <f t="shared" si="337"/>
        <v>0</v>
      </c>
      <c r="J789" s="841">
        <v>10</v>
      </c>
      <c r="K789" s="840">
        <f t="shared" si="344"/>
        <v>22318180</v>
      </c>
      <c r="L789" s="842"/>
      <c r="M789" s="840">
        <f t="shared" si="345"/>
        <v>0</v>
      </c>
      <c r="N789" s="843">
        <f>F789+H789+J789+L789</f>
        <v>10</v>
      </c>
      <c r="O789" s="844">
        <f t="shared" si="342"/>
        <v>22318180</v>
      </c>
      <c r="P789" s="844">
        <f>+N789*40000</f>
        <v>400000</v>
      </c>
      <c r="Q789" s="844"/>
      <c r="R789" s="19"/>
      <c r="S789" s="847">
        <f t="shared" si="350"/>
        <v>1331818</v>
      </c>
      <c r="T789" s="847">
        <f t="shared" si="351"/>
        <v>1931818</v>
      </c>
      <c r="U789" s="847">
        <f t="shared" si="352"/>
        <v>2231818</v>
      </c>
      <c r="V789" s="847">
        <f t="shared" si="353"/>
        <v>431818</v>
      </c>
      <c r="W789" s="856">
        <v>43633</v>
      </c>
      <c r="X789" s="844">
        <v>22318180</v>
      </c>
      <c r="Y789" s="856"/>
      <c r="Z789" s="844"/>
      <c r="AA789" s="844"/>
      <c r="AB789" s="857"/>
      <c r="AC789" s="857"/>
      <c r="AD789" s="444"/>
      <c r="AE789" s="858">
        <f>X789+Z789+AB789+AD789</f>
        <v>22318180</v>
      </c>
      <c r="AF789" s="1081">
        <f>O789-AE789</f>
        <v>0</v>
      </c>
      <c r="AG789" s="444"/>
      <c r="AH789" s="444"/>
    </row>
    <row r="790" spans="1:34" ht="15" hidden="1" customHeight="1" x14ac:dyDescent="0.25">
      <c r="A790" s="848">
        <v>1</v>
      </c>
      <c r="B790" s="833">
        <v>43633</v>
      </c>
      <c r="C790" s="862">
        <v>783</v>
      </c>
      <c r="D790" s="1078" t="s">
        <v>264</v>
      </c>
      <c r="E790" s="836" t="s">
        <v>241</v>
      </c>
      <c r="F790" s="850">
        <v>5</v>
      </c>
      <c r="G790" s="838">
        <f t="shared" si="343"/>
        <v>6659090</v>
      </c>
      <c r="H790" s="839"/>
      <c r="I790" s="840">
        <f t="shared" si="337"/>
        <v>0</v>
      </c>
      <c r="J790" s="841">
        <v>5</v>
      </c>
      <c r="K790" s="840">
        <f t="shared" si="344"/>
        <v>11159090</v>
      </c>
      <c r="L790" s="842"/>
      <c r="M790" s="840">
        <f t="shared" si="345"/>
        <v>0</v>
      </c>
      <c r="N790" s="843">
        <f>F790+H790+J790+L790</f>
        <v>10</v>
      </c>
      <c r="O790" s="844">
        <f t="shared" si="342"/>
        <v>17818180</v>
      </c>
      <c r="P790" s="844">
        <f>+N790*40000</f>
        <v>400000</v>
      </c>
      <c r="Q790" s="844"/>
      <c r="R790" s="19"/>
      <c r="S790" s="847">
        <f t="shared" si="350"/>
        <v>1331818</v>
      </c>
      <c r="T790" s="847">
        <f t="shared" si="351"/>
        <v>1931818</v>
      </c>
      <c r="U790" s="847">
        <f t="shared" si="352"/>
        <v>2231818</v>
      </c>
      <c r="V790" s="847">
        <f t="shared" si="353"/>
        <v>431818</v>
      </c>
      <c r="W790" s="856">
        <v>43635</v>
      </c>
      <c r="X790" s="844">
        <v>17818180</v>
      </c>
      <c r="Y790" s="856"/>
      <c r="Z790" s="844"/>
      <c r="AA790" s="844"/>
      <c r="AB790" s="857"/>
      <c r="AC790" s="857"/>
      <c r="AD790" s="444"/>
      <c r="AE790" s="858">
        <f>X790+Z790+AB790+AD790</f>
        <v>17818180</v>
      </c>
      <c r="AF790" s="1081">
        <f t="shared" ref="AF790:AF799" si="359">O790-AE790</f>
        <v>0</v>
      </c>
      <c r="AG790" s="444"/>
      <c r="AH790" s="444"/>
    </row>
    <row r="791" spans="1:34" ht="15" customHeight="1" x14ac:dyDescent="0.25">
      <c r="A791" s="848">
        <f t="shared" ref="A791:A799" si="360">+A790+1</f>
        <v>2</v>
      </c>
      <c r="B791" s="833">
        <v>43633</v>
      </c>
      <c r="C791" s="862">
        <v>784</v>
      </c>
      <c r="D791" s="1078" t="s">
        <v>56</v>
      </c>
      <c r="E791" s="836" t="s">
        <v>57</v>
      </c>
      <c r="F791" s="850">
        <v>8</v>
      </c>
      <c r="G791" s="838">
        <f t="shared" si="343"/>
        <v>10654544</v>
      </c>
      <c r="H791" s="839"/>
      <c r="I791" s="840">
        <f t="shared" si="337"/>
        <v>0</v>
      </c>
      <c r="J791" s="841">
        <v>2</v>
      </c>
      <c r="K791" s="840">
        <f t="shared" si="344"/>
        <v>4463636</v>
      </c>
      <c r="L791" s="842"/>
      <c r="M791" s="840">
        <f t="shared" si="345"/>
        <v>0</v>
      </c>
      <c r="N791" s="843">
        <f t="shared" ref="N791:N799" si="361">F791+H791+J791+L791</f>
        <v>10</v>
      </c>
      <c r="O791" s="844">
        <f t="shared" si="342"/>
        <v>15118180</v>
      </c>
      <c r="P791" s="844">
        <f t="shared" ref="P791:P799" si="362">+N791*40000</f>
        <v>400000</v>
      </c>
      <c r="Q791" s="844"/>
      <c r="R791" s="19"/>
      <c r="S791" s="847">
        <f t="shared" si="350"/>
        <v>1331818</v>
      </c>
      <c r="T791" s="847">
        <f t="shared" si="351"/>
        <v>1931818</v>
      </c>
      <c r="U791" s="847">
        <f t="shared" si="352"/>
        <v>2231818</v>
      </c>
      <c r="V791" s="847">
        <f t="shared" si="353"/>
        <v>431818</v>
      </c>
      <c r="W791" s="856"/>
      <c r="X791" s="844"/>
      <c r="Y791" s="856"/>
      <c r="Z791" s="844"/>
      <c r="AA791" s="844"/>
      <c r="AB791" s="857"/>
      <c r="AC791" s="857"/>
      <c r="AD791" s="444"/>
      <c r="AE791" s="858">
        <f t="shared" ref="AE791:AE799" si="363">X791+Z791+AB791+AD791</f>
        <v>0</v>
      </c>
      <c r="AF791" s="1081">
        <f t="shared" si="359"/>
        <v>15118180</v>
      </c>
      <c r="AG791" s="444" t="s">
        <v>185</v>
      </c>
      <c r="AH791" s="444"/>
    </row>
    <row r="792" spans="1:34" ht="15" hidden="1" customHeight="1" x14ac:dyDescent="0.25">
      <c r="A792" s="848">
        <f t="shared" si="360"/>
        <v>3</v>
      </c>
      <c r="B792" s="833">
        <v>43633</v>
      </c>
      <c r="C792" s="862">
        <v>785</v>
      </c>
      <c r="D792" s="1078" t="s">
        <v>247</v>
      </c>
      <c r="E792" s="836" t="s">
        <v>57</v>
      </c>
      <c r="F792" s="850">
        <v>10</v>
      </c>
      <c r="G792" s="838">
        <f t="shared" si="343"/>
        <v>13318180</v>
      </c>
      <c r="H792" s="839"/>
      <c r="I792" s="840">
        <f t="shared" si="337"/>
        <v>0</v>
      </c>
      <c r="J792" s="841"/>
      <c r="K792" s="840">
        <f t="shared" si="344"/>
        <v>0</v>
      </c>
      <c r="L792" s="842"/>
      <c r="M792" s="840">
        <f t="shared" si="345"/>
        <v>0</v>
      </c>
      <c r="N792" s="843">
        <f t="shared" si="361"/>
        <v>10</v>
      </c>
      <c r="O792" s="844">
        <f t="shared" si="342"/>
        <v>13318180</v>
      </c>
      <c r="P792" s="844">
        <f t="shared" si="362"/>
        <v>400000</v>
      </c>
      <c r="Q792" s="844"/>
      <c r="R792" s="19"/>
      <c r="S792" s="847">
        <f t="shared" si="350"/>
        <v>1331818</v>
      </c>
      <c r="T792" s="847">
        <f t="shared" si="351"/>
        <v>1931818</v>
      </c>
      <c r="U792" s="847">
        <f t="shared" si="352"/>
        <v>2231818</v>
      </c>
      <c r="V792" s="847">
        <f t="shared" si="353"/>
        <v>431818</v>
      </c>
      <c r="W792" s="856">
        <v>43634</v>
      </c>
      <c r="X792" s="844">
        <v>13318180</v>
      </c>
      <c r="Y792" s="856"/>
      <c r="Z792" s="844"/>
      <c r="AA792" s="856"/>
      <c r="AB792" s="857">
        <v>0</v>
      </c>
      <c r="AC792" s="857"/>
      <c r="AD792" s="444"/>
      <c r="AE792" s="858">
        <f t="shared" si="363"/>
        <v>13318180</v>
      </c>
      <c r="AF792" s="1081">
        <f t="shared" si="359"/>
        <v>0</v>
      </c>
      <c r="AG792" s="444"/>
      <c r="AH792" s="444"/>
    </row>
    <row r="793" spans="1:34" ht="15" customHeight="1" x14ac:dyDescent="0.25">
      <c r="A793" s="1080">
        <f t="shared" si="360"/>
        <v>4</v>
      </c>
      <c r="B793" s="833">
        <v>43633</v>
      </c>
      <c r="C793" s="862">
        <v>786</v>
      </c>
      <c r="D793" s="835" t="s">
        <v>67</v>
      </c>
      <c r="E793" s="1093" t="s">
        <v>57</v>
      </c>
      <c r="F793" s="850">
        <v>8</v>
      </c>
      <c r="G793" s="838">
        <f t="shared" si="343"/>
        <v>10654544</v>
      </c>
      <c r="H793" s="839"/>
      <c r="I793" s="840">
        <f t="shared" si="337"/>
        <v>0</v>
      </c>
      <c r="J793" s="841"/>
      <c r="K793" s="840">
        <f t="shared" si="344"/>
        <v>0</v>
      </c>
      <c r="L793" s="842">
        <v>2</v>
      </c>
      <c r="M793" s="840">
        <f t="shared" si="345"/>
        <v>863636</v>
      </c>
      <c r="N793" s="851">
        <f t="shared" si="361"/>
        <v>10</v>
      </c>
      <c r="O793" s="844">
        <f t="shared" si="342"/>
        <v>11518180</v>
      </c>
      <c r="P793" s="844">
        <f t="shared" si="362"/>
        <v>400000</v>
      </c>
      <c r="Q793" s="844"/>
      <c r="R793" s="19"/>
      <c r="S793" s="847">
        <f t="shared" si="350"/>
        <v>1331818</v>
      </c>
      <c r="T793" s="847">
        <f t="shared" si="351"/>
        <v>1931818</v>
      </c>
      <c r="U793" s="847">
        <f t="shared" si="352"/>
        <v>2231818</v>
      </c>
      <c r="V793" s="847">
        <f t="shared" si="353"/>
        <v>431818</v>
      </c>
      <c r="W793" s="856"/>
      <c r="X793" s="844"/>
      <c r="Y793" s="856"/>
      <c r="Z793" s="844"/>
      <c r="AA793" s="844"/>
      <c r="AB793" s="857"/>
      <c r="AC793" s="857"/>
      <c r="AD793" s="444"/>
      <c r="AE793" s="858">
        <f t="shared" si="363"/>
        <v>0</v>
      </c>
      <c r="AF793" s="1081">
        <f t="shared" si="359"/>
        <v>11518180</v>
      </c>
      <c r="AG793" s="444"/>
      <c r="AH793" s="444"/>
    </row>
    <row r="794" spans="1:34" ht="15" customHeight="1" x14ac:dyDescent="0.25">
      <c r="A794" s="1080">
        <f t="shared" si="360"/>
        <v>5</v>
      </c>
      <c r="B794" s="833">
        <v>43633</v>
      </c>
      <c r="C794" s="862">
        <v>787</v>
      </c>
      <c r="D794" s="835" t="s">
        <v>37</v>
      </c>
      <c r="E794" s="1093" t="s">
        <v>241</v>
      </c>
      <c r="F794" s="850">
        <v>10</v>
      </c>
      <c r="G794" s="838">
        <f t="shared" si="343"/>
        <v>13318180</v>
      </c>
      <c r="H794" s="839"/>
      <c r="I794" s="840">
        <f t="shared" si="337"/>
        <v>0</v>
      </c>
      <c r="J794" s="841"/>
      <c r="K794" s="840">
        <f t="shared" si="344"/>
        <v>0</v>
      </c>
      <c r="L794" s="842"/>
      <c r="M794" s="840">
        <f t="shared" si="345"/>
        <v>0</v>
      </c>
      <c r="N794" s="851">
        <f t="shared" si="361"/>
        <v>10</v>
      </c>
      <c r="O794" s="844">
        <f t="shared" si="342"/>
        <v>13318180</v>
      </c>
      <c r="P794" s="844">
        <f t="shared" si="362"/>
        <v>400000</v>
      </c>
      <c r="Q794" s="844"/>
      <c r="R794" s="19"/>
      <c r="S794" s="847">
        <f t="shared" si="350"/>
        <v>1331818</v>
      </c>
      <c r="T794" s="847">
        <f t="shared" si="351"/>
        <v>1931818</v>
      </c>
      <c r="U794" s="847">
        <f t="shared" si="352"/>
        <v>2231818</v>
      </c>
      <c r="V794" s="847">
        <f t="shared" si="353"/>
        <v>431818</v>
      </c>
      <c r="W794" s="856"/>
      <c r="X794" s="844"/>
      <c r="Y794" s="856"/>
      <c r="Z794" s="844"/>
      <c r="AA794" s="844"/>
      <c r="AB794" s="857"/>
      <c r="AC794" s="857"/>
      <c r="AD794" s="444"/>
      <c r="AE794" s="858">
        <f t="shared" si="363"/>
        <v>0</v>
      </c>
      <c r="AF794" s="1081">
        <f t="shared" si="359"/>
        <v>13318180</v>
      </c>
      <c r="AG794" s="444" t="s">
        <v>185</v>
      </c>
      <c r="AH794" s="444"/>
    </row>
    <row r="795" spans="1:34" ht="15" hidden="1" customHeight="1" x14ac:dyDescent="0.25">
      <c r="A795" s="1080">
        <f t="shared" si="360"/>
        <v>6</v>
      </c>
      <c r="B795" s="833">
        <v>43633</v>
      </c>
      <c r="C795" s="862">
        <v>788</v>
      </c>
      <c r="D795" s="835" t="s">
        <v>242</v>
      </c>
      <c r="E795" s="1093" t="s">
        <v>241</v>
      </c>
      <c r="F795" s="850">
        <v>6</v>
      </c>
      <c r="G795" s="838">
        <f t="shared" si="343"/>
        <v>7990908</v>
      </c>
      <c r="H795" s="839"/>
      <c r="I795" s="840">
        <f t="shared" si="337"/>
        <v>0</v>
      </c>
      <c r="J795" s="841">
        <v>4</v>
      </c>
      <c r="K795" s="840">
        <f t="shared" si="344"/>
        <v>8927272</v>
      </c>
      <c r="L795" s="842"/>
      <c r="M795" s="840">
        <f t="shared" si="345"/>
        <v>0</v>
      </c>
      <c r="N795" s="851">
        <f t="shared" si="361"/>
        <v>10</v>
      </c>
      <c r="O795" s="844">
        <f t="shared" si="342"/>
        <v>16918180</v>
      </c>
      <c r="P795" s="844">
        <f t="shared" si="362"/>
        <v>400000</v>
      </c>
      <c r="Q795" s="844"/>
      <c r="R795" s="19"/>
      <c r="S795" s="847">
        <f t="shared" si="350"/>
        <v>1331818</v>
      </c>
      <c r="T795" s="847">
        <f t="shared" si="351"/>
        <v>1931818</v>
      </c>
      <c r="U795" s="847">
        <f t="shared" si="352"/>
        <v>2231818</v>
      </c>
      <c r="V795" s="847">
        <f t="shared" si="353"/>
        <v>431818</v>
      </c>
      <c r="W795" s="856">
        <v>43635</v>
      </c>
      <c r="X795" s="844">
        <v>16918180</v>
      </c>
      <c r="Y795" s="856"/>
      <c r="Z795" s="844"/>
      <c r="AA795" s="844"/>
      <c r="AB795" s="857"/>
      <c r="AC795" s="857"/>
      <c r="AD795" s="444"/>
      <c r="AE795" s="858">
        <f t="shared" si="363"/>
        <v>16918180</v>
      </c>
      <c r="AF795" s="1081">
        <f t="shared" si="359"/>
        <v>0</v>
      </c>
      <c r="AG795" s="444"/>
      <c r="AH795" s="444"/>
    </row>
    <row r="796" spans="1:34" ht="15" hidden="1" customHeight="1" x14ac:dyDescent="0.25">
      <c r="A796" s="1080">
        <f t="shared" si="360"/>
        <v>7</v>
      </c>
      <c r="B796" s="833">
        <v>43633</v>
      </c>
      <c r="C796" s="862">
        <v>789</v>
      </c>
      <c r="D796" s="835" t="s">
        <v>256</v>
      </c>
      <c r="E796" s="1093" t="s">
        <v>241</v>
      </c>
      <c r="F796" s="850">
        <v>10</v>
      </c>
      <c r="G796" s="838">
        <f t="shared" si="343"/>
        <v>13318180</v>
      </c>
      <c r="H796" s="839"/>
      <c r="I796" s="840">
        <f t="shared" si="337"/>
        <v>0</v>
      </c>
      <c r="J796" s="841"/>
      <c r="K796" s="840">
        <f t="shared" si="344"/>
        <v>0</v>
      </c>
      <c r="L796" s="842"/>
      <c r="M796" s="840">
        <f t="shared" si="345"/>
        <v>0</v>
      </c>
      <c r="N796" s="851">
        <f t="shared" si="361"/>
        <v>10</v>
      </c>
      <c r="O796" s="844">
        <f t="shared" si="342"/>
        <v>13318180</v>
      </c>
      <c r="P796" s="844">
        <f t="shared" si="362"/>
        <v>400000</v>
      </c>
      <c r="Q796" s="844"/>
      <c r="R796" s="19"/>
      <c r="S796" s="847">
        <f t="shared" si="350"/>
        <v>1331818</v>
      </c>
      <c r="T796" s="847">
        <f t="shared" si="351"/>
        <v>1931818</v>
      </c>
      <c r="U796" s="847">
        <f t="shared" si="352"/>
        <v>2231818</v>
      </c>
      <c r="V796" s="847">
        <f t="shared" si="353"/>
        <v>431818</v>
      </c>
      <c r="W796" s="856">
        <v>43634</v>
      </c>
      <c r="X796" s="844">
        <v>13318180</v>
      </c>
      <c r="Y796" s="856"/>
      <c r="Z796" s="844"/>
      <c r="AA796" s="844"/>
      <c r="AB796" s="857"/>
      <c r="AC796" s="857"/>
      <c r="AD796" s="444"/>
      <c r="AE796" s="858">
        <f t="shared" si="363"/>
        <v>13318180</v>
      </c>
      <c r="AF796" s="1081">
        <f t="shared" si="359"/>
        <v>0</v>
      </c>
      <c r="AG796" s="444"/>
      <c r="AH796" s="444"/>
    </row>
    <row r="797" spans="1:34" ht="15" hidden="1" customHeight="1" x14ac:dyDescent="0.25">
      <c r="A797" s="1080">
        <f t="shared" si="360"/>
        <v>8</v>
      </c>
      <c r="B797" s="833">
        <v>43633</v>
      </c>
      <c r="C797" s="862">
        <v>790</v>
      </c>
      <c r="D797" s="835" t="s">
        <v>265</v>
      </c>
      <c r="E797" s="1093" t="s">
        <v>241</v>
      </c>
      <c r="F797" s="850">
        <v>6</v>
      </c>
      <c r="G797" s="838">
        <f t="shared" si="343"/>
        <v>7990908</v>
      </c>
      <c r="H797" s="839"/>
      <c r="I797" s="840">
        <f t="shared" si="337"/>
        <v>0</v>
      </c>
      <c r="J797" s="841">
        <v>3</v>
      </c>
      <c r="K797" s="840">
        <f t="shared" si="344"/>
        <v>6695454</v>
      </c>
      <c r="L797" s="842">
        <v>1</v>
      </c>
      <c r="M797" s="840">
        <f t="shared" si="345"/>
        <v>431818</v>
      </c>
      <c r="N797" s="851">
        <f t="shared" si="361"/>
        <v>10</v>
      </c>
      <c r="O797" s="844">
        <f t="shared" si="342"/>
        <v>15118180</v>
      </c>
      <c r="P797" s="844">
        <f t="shared" si="362"/>
        <v>400000</v>
      </c>
      <c r="Q797" s="844"/>
      <c r="R797" s="19"/>
      <c r="S797" s="847">
        <f t="shared" si="350"/>
        <v>1331818</v>
      </c>
      <c r="T797" s="847">
        <f t="shared" si="351"/>
        <v>1931818</v>
      </c>
      <c r="U797" s="847">
        <f t="shared" si="352"/>
        <v>2231818</v>
      </c>
      <c r="V797" s="847">
        <f t="shared" si="353"/>
        <v>431818</v>
      </c>
      <c r="W797" s="856">
        <v>43634</v>
      </c>
      <c r="X797" s="844">
        <v>15118180</v>
      </c>
      <c r="Y797" s="856"/>
      <c r="Z797" s="844"/>
      <c r="AA797" s="844"/>
      <c r="AB797" s="857"/>
      <c r="AC797" s="857"/>
      <c r="AD797" s="444"/>
      <c r="AE797" s="858">
        <f t="shared" si="363"/>
        <v>15118180</v>
      </c>
      <c r="AF797" s="1081">
        <f t="shared" si="359"/>
        <v>0</v>
      </c>
      <c r="AG797" s="444"/>
      <c r="AH797" s="444"/>
    </row>
    <row r="798" spans="1:34" ht="15" hidden="1" customHeight="1" x14ac:dyDescent="0.25">
      <c r="A798" s="1080">
        <f t="shared" si="360"/>
        <v>9</v>
      </c>
      <c r="B798" s="833">
        <v>43633</v>
      </c>
      <c r="C798" s="862">
        <v>791</v>
      </c>
      <c r="D798" s="835" t="s">
        <v>47</v>
      </c>
      <c r="E798" s="1093" t="s">
        <v>266</v>
      </c>
      <c r="F798" s="850">
        <v>8</v>
      </c>
      <c r="G798" s="838">
        <f t="shared" si="343"/>
        <v>10654544</v>
      </c>
      <c r="H798" s="839"/>
      <c r="I798" s="840">
        <f t="shared" si="337"/>
        <v>0</v>
      </c>
      <c r="J798" s="841"/>
      <c r="K798" s="840">
        <f t="shared" si="344"/>
        <v>0</v>
      </c>
      <c r="L798" s="842">
        <v>2</v>
      </c>
      <c r="M798" s="840">
        <f t="shared" si="345"/>
        <v>863636</v>
      </c>
      <c r="N798" s="851">
        <f t="shared" si="361"/>
        <v>10</v>
      </c>
      <c r="O798" s="844">
        <f t="shared" si="342"/>
        <v>11518180</v>
      </c>
      <c r="P798" s="844">
        <f t="shared" si="362"/>
        <v>400000</v>
      </c>
      <c r="Q798" s="844"/>
      <c r="R798" s="19"/>
      <c r="S798" s="847">
        <f t="shared" si="350"/>
        <v>1331818</v>
      </c>
      <c r="T798" s="847">
        <f t="shared" si="351"/>
        <v>1931818</v>
      </c>
      <c r="U798" s="847">
        <f t="shared" si="352"/>
        <v>2231818</v>
      </c>
      <c r="V798" s="847">
        <f t="shared" si="353"/>
        <v>431818</v>
      </c>
      <c r="W798" s="856">
        <v>43634</v>
      </c>
      <c r="X798" s="844">
        <v>11518180</v>
      </c>
      <c r="Y798" s="856"/>
      <c r="Z798" s="844"/>
      <c r="AA798" s="844"/>
      <c r="AB798" s="857"/>
      <c r="AC798" s="857"/>
      <c r="AD798" s="444"/>
      <c r="AE798" s="858">
        <f t="shared" si="363"/>
        <v>11518180</v>
      </c>
      <c r="AF798" s="1081">
        <f t="shared" si="359"/>
        <v>0</v>
      </c>
      <c r="AG798" s="444"/>
      <c r="AH798" s="444"/>
    </row>
    <row r="799" spans="1:34" ht="15" customHeight="1" x14ac:dyDescent="0.25">
      <c r="A799" s="1080">
        <f t="shared" si="360"/>
        <v>10</v>
      </c>
      <c r="B799" s="833">
        <v>43633</v>
      </c>
      <c r="C799" s="862">
        <v>792</v>
      </c>
      <c r="D799" s="835" t="s">
        <v>267</v>
      </c>
      <c r="E799" s="1093" t="s">
        <v>268</v>
      </c>
      <c r="F799" s="850">
        <v>5</v>
      </c>
      <c r="G799" s="838">
        <f t="shared" si="343"/>
        <v>6659090</v>
      </c>
      <c r="H799" s="839"/>
      <c r="I799" s="840">
        <f t="shared" si="337"/>
        <v>0</v>
      </c>
      <c r="J799" s="841">
        <v>4</v>
      </c>
      <c r="K799" s="840">
        <f t="shared" si="344"/>
        <v>8927272</v>
      </c>
      <c r="L799" s="842">
        <v>1</v>
      </c>
      <c r="M799" s="840">
        <f t="shared" si="345"/>
        <v>431818</v>
      </c>
      <c r="N799" s="851">
        <f t="shared" si="361"/>
        <v>10</v>
      </c>
      <c r="O799" s="844">
        <f t="shared" si="342"/>
        <v>16018180</v>
      </c>
      <c r="P799" s="844">
        <f t="shared" si="362"/>
        <v>400000</v>
      </c>
      <c r="Q799" s="844"/>
      <c r="R799" s="19"/>
      <c r="S799" s="847">
        <f t="shared" si="350"/>
        <v>1331818</v>
      </c>
      <c r="T799" s="847">
        <f t="shared" si="351"/>
        <v>1931818</v>
      </c>
      <c r="U799" s="847">
        <f t="shared" si="352"/>
        <v>2231818</v>
      </c>
      <c r="V799" s="847">
        <f t="shared" si="353"/>
        <v>431818</v>
      </c>
      <c r="W799" s="856">
        <v>43634</v>
      </c>
      <c r="X799" s="844">
        <v>11020000</v>
      </c>
      <c r="Y799" s="856"/>
      <c r="Z799" s="844"/>
      <c r="AA799" s="844"/>
      <c r="AB799" s="857"/>
      <c r="AC799" s="857"/>
      <c r="AD799" s="444"/>
      <c r="AE799" s="858">
        <f t="shared" si="363"/>
        <v>11020000</v>
      </c>
      <c r="AF799" s="1081">
        <f t="shared" si="359"/>
        <v>4998180</v>
      </c>
      <c r="AG799" s="444" t="s">
        <v>185</v>
      </c>
      <c r="AH799" s="444"/>
    </row>
    <row r="800" spans="1:34" s="12" customFormat="1" ht="15" hidden="1" customHeight="1" x14ac:dyDescent="0.2">
      <c r="A800" s="848">
        <v>1</v>
      </c>
      <c r="B800" s="833">
        <v>43634</v>
      </c>
      <c r="C800" s="862">
        <v>793</v>
      </c>
      <c r="D800" s="1078" t="s">
        <v>58</v>
      </c>
      <c r="E800" s="836" t="s">
        <v>57</v>
      </c>
      <c r="F800" s="850">
        <v>5</v>
      </c>
      <c r="G800" s="838">
        <f t="shared" ref="G800:G805" si="364">F800*S800</f>
        <v>6659090</v>
      </c>
      <c r="H800" s="839"/>
      <c r="I800" s="840">
        <f t="shared" ref="I800:I805" si="365">H800*T800</f>
        <v>0</v>
      </c>
      <c r="J800" s="841">
        <v>2</v>
      </c>
      <c r="K800" s="840">
        <f t="shared" ref="K800:K805" si="366">J800*U800</f>
        <v>4463636</v>
      </c>
      <c r="L800" s="842">
        <v>1</v>
      </c>
      <c r="M800" s="840">
        <f t="shared" ref="M800:M805" si="367">L800*V800</f>
        <v>431818</v>
      </c>
      <c r="N800" s="843">
        <f t="shared" ref="N800:N809" si="368">F800+H800+J800+L800</f>
        <v>8</v>
      </c>
      <c r="O800" s="844">
        <f t="shared" si="342"/>
        <v>11554544</v>
      </c>
      <c r="P800" s="844">
        <f t="shared" ref="P800:P809" si="369">+N800*40000</f>
        <v>320000</v>
      </c>
      <c r="Q800" s="844"/>
      <c r="R800" s="19"/>
      <c r="S800" s="847">
        <f t="shared" si="350"/>
        <v>1331818</v>
      </c>
      <c r="T800" s="847">
        <f t="shared" si="351"/>
        <v>1931818</v>
      </c>
      <c r="U800" s="847">
        <f t="shared" si="352"/>
        <v>2231818</v>
      </c>
      <c r="V800" s="847">
        <f t="shared" si="353"/>
        <v>431818</v>
      </c>
      <c r="W800" s="856">
        <v>43635</v>
      </c>
      <c r="X800" s="844">
        <v>11554544</v>
      </c>
      <c r="Y800" s="856"/>
      <c r="Z800" s="844"/>
      <c r="AA800" s="844"/>
      <c r="AB800" s="857"/>
      <c r="AC800" s="857"/>
      <c r="AD800" s="444"/>
      <c r="AE800" s="858">
        <f t="shared" ref="AE800:AE809" si="370">X800+Z800+AB800+AD800</f>
        <v>11554544</v>
      </c>
      <c r="AF800" s="859">
        <f t="shared" ref="AF800:AF805" si="371">O800-AE800</f>
        <v>0</v>
      </c>
      <c r="AG800" s="444" t="s">
        <v>185</v>
      </c>
      <c r="AH800" s="444"/>
    </row>
    <row r="801" spans="1:34" ht="15" hidden="1" customHeight="1" x14ac:dyDescent="0.25">
      <c r="A801" s="848">
        <f>+A800+1</f>
        <v>2</v>
      </c>
      <c r="B801" s="833">
        <v>43635</v>
      </c>
      <c r="C801" s="862">
        <v>794</v>
      </c>
      <c r="D801" s="1078" t="s">
        <v>82</v>
      </c>
      <c r="E801" s="836" t="s">
        <v>31</v>
      </c>
      <c r="F801" s="850">
        <v>7</v>
      </c>
      <c r="G801" s="838">
        <f t="shared" si="364"/>
        <v>9322726</v>
      </c>
      <c r="H801" s="839"/>
      <c r="I801" s="840">
        <f t="shared" si="365"/>
        <v>0</v>
      </c>
      <c r="J801" s="841">
        <v>3</v>
      </c>
      <c r="K801" s="840">
        <f t="shared" si="366"/>
        <v>6695454</v>
      </c>
      <c r="L801" s="842"/>
      <c r="M801" s="840">
        <f t="shared" si="367"/>
        <v>0</v>
      </c>
      <c r="N801" s="843">
        <f t="shared" si="368"/>
        <v>10</v>
      </c>
      <c r="O801" s="844">
        <f t="shared" si="342"/>
        <v>16018180</v>
      </c>
      <c r="P801" s="844">
        <f t="shared" si="369"/>
        <v>400000</v>
      </c>
      <c r="Q801" s="844"/>
      <c r="R801" s="19"/>
      <c r="S801" s="847">
        <f t="shared" si="350"/>
        <v>1331818</v>
      </c>
      <c r="T801" s="847">
        <f t="shared" si="351"/>
        <v>1931818</v>
      </c>
      <c r="U801" s="847">
        <f t="shared" si="352"/>
        <v>2231818</v>
      </c>
      <c r="V801" s="847">
        <f t="shared" si="353"/>
        <v>431818</v>
      </c>
      <c r="W801" s="856">
        <v>43636</v>
      </c>
      <c r="X801" s="844">
        <v>16018180</v>
      </c>
      <c r="Y801" s="856"/>
      <c r="Z801" s="844"/>
      <c r="AA801" s="844"/>
      <c r="AB801" s="857"/>
      <c r="AC801" s="857"/>
      <c r="AD801" s="444"/>
      <c r="AE801" s="858">
        <f t="shared" si="370"/>
        <v>16018180</v>
      </c>
      <c r="AF801" s="859">
        <f t="shared" si="371"/>
        <v>0</v>
      </c>
      <c r="AG801" s="444"/>
      <c r="AH801" s="1091"/>
    </row>
    <row r="802" spans="1:34" ht="15" hidden="1" customHeight="1" x14ac:dyDescent="0.25">
      <c r="A802" s="848">
        <f>+A801+1</f>
        <v>3</v>
      </c>
      <c r="B802" s="833">
        <v>795</v>
      </c>
      <c r="C802" s="862">
        <v>795</v>
      </c>
      <c r="D802" s="1078" t="s">
        <v>56</v>
      </c>
      <c r="E802" s="836" t="s">
        <v>57</v>
      </c>
      <c r="F802" s="850">
        <v>3</v>
      </c>
      <c r="G802" s="838">
        <f t="shared" si="364"/>
        <v>3995454</v>
      </c>
      <c r="H802" s="839"/>
      <c r="I802" s="840">
        <f t="shared" si="365"/>
        <v>0</v>
      </c>
      <c r="J802" s="841">
        <v>7</v>
      </c>
      <c r="K802" s="840">
        <f t="shared" si="366"/>
        <v>15622726</v>
      </c>
      <c r="L802" s="842"/>
      <c r="M802" s="840">
        <f t="shared" si="367"/>
        <v>0</v>
      </c>
      <c r="N802" s="843">
        <f t="shared" si="368"/>
        <v>10</v>
      </c>
      <c r="O802" s="844">
        <f t="shared" si="342"/>
        <v>19618180</v>
      </c>
      <c r="P802" s="844">
        <f t="shared" si="369"/>
        <v>400000</v>
      </c>
      <c r="Q802" s="844"/>
      <c r="R802" s="19"/>
      <c r="S802" s="847">
        <f t="shared" si="350"/>
        <v>1331818</v>
      </c>
      <c r="T802" s="847">
        <f t="shared" si="351"/>
        <v>1931818</v>
      </c>
      <c r="U802" s="847">
        <f t="shared" si="352"/>
        <v>2231818</v>
      </c>
      <c r="V802" s="847">
        <f t="shared" si="353"/>
        <v>431818</v>
      </c>
      <c r="W802" s="856">
        <v>43636</v>
      </c>
      <c r="X802" s="844">
        <v>19618180</v>
      </c>
      <c r="Y802" s="856"/>
      <c r="Z802" s="844"/>
      <c r="AA802" s="856"/>
      <c r="AB802" s="857">
        <v>0</v>
      </c>
      <c r="AC802" s="857"/>
      <c r="AD802" s="444"/>
      <c r="AE802" s="858">
        <f t="shared" si="370"/>
        <v>19618180</v>
      </c>
      <c r="AF802" s="859">
        <f t="shared" si="371"/>
        <v>0</v>
      </c>
      <c r="AG802" s="444"/>
      <c r="AH802" s="1091"/>
    </row>
    <row r="803" spans="1:34" ht="15" customHeight="1" x14ac:dyDescent="0.25">
      <c r="A803" s="1099">
        <v>1</v>
      </c>
      <c r="B803" s="1100">
        <v>43636</v>
      </c>
      <c r="C803" s="800">
        <v>796</v>
      </c>
      <c r="D803" s="818" t="s">
        <v>69</v>
      </c>
      <c r="E803" s="1101" t="s">
        <v>57</v>
      </c>
      <c r="F803" s="790">
        <v>8</v>
      </c>
      <c r="G803" s="1102">
        <f t="shared" si="364"/>
        <v>10654544</v>
      </c>
      <c r="H803" s="1103"/>
      <c r="I803" s="816">
        <f t="shared" si="365"/>
        <v>0</v>
      </c>
      <c r="J803" s="802">
        <v>2</v>
      </c>
      <c r="K803" s="816">
        <f t="shared" si="366"/>
        <v>4463636</v>
      </c>
      <c r="L803" s="803">
        <v>1</v>
      </c>
      <c r="M803" s="816">
        <f t="shared" si="367"/>
        <v>431818</v>
      </c>
      <c r="N803" s="1104">
        <f t="shared" si="368"/>
        <v>11</v>
      </c>
      <c r="O803" s="1094">
        <f t="shared" si="342"/>
        <v>15549998</v>
      </c>
      <c r="P803" s="1094">
        <f t="shared" si="369"/>
        <v>440000</v>
      </c>
      <c r="Q803" s="1094"/>
      <c r="R803" s="1105"/>
      <c r="S803" s="1106">
        <f t="shared" si="350"/>
        <v>1331818</v>
      </c>
      <c r="T803" s="1106">
        <f t="shared" si="351"/>
        <v>1931818</v>
      </c>
      <c r="U803" s="1106">
        <f t="shared" si="352"/>
        <v>2231818</v>
      </c>
      <c r="V803" s="1106">
        <f t="shared" si="353"/>
        <v>431818</v>
      </c>
      <c r="W803" s="805"/>
      <c r="X803" s="1094"/>
      <c r="Y803" s="805"/>
      <c r="Z803" s="1094"/>
      <c r="AA803" s="1094"/>
      <c r="AB803" s="1095"/>
      <c r="AC803" s="1095"/>
      <c r="AD803" s="1096"/>
      <c r="AE803" s="1097">
        <f t="shared" si="370"/>
        <v>0</v>
      </c>
      <c r="AF803" s="1098">
        <f t="shared" si="371"/>
        <v>15549998</v>
      </c>
      <c r="AG803" s="444"/>
      <c r="AH803" s="1091"/>
    </row>
    <row r="804" spans="1:34" ht="15" customHeight="1" x14ac:dyDescent="0.25">
      <c r="A804" s="1099">
        <v>2</v>
      </c>
      <c r="B804" s="1100">
        <v>43636</v>
      </c>
      <c r="C804" s="800">
        <v>797</v>
      </c>
      <c r="D804" s="818" t="s">
        <v>81</v>
      </c>
      <c r="E804" s="1101" t="s">
        <v>273</v>
      </c>
      <c r="F804" s="790">
        <v>10</v>
      </c>
      <c r="G804" s="1102">
        <f t="shared" si="364"/>
        <v>13318180</v>
      </c>
      <c r="H804" s="1103"/>
      <c r="I804" s="816">
        <f t="shared" si="365"/>
        <v>0</v>
      </c>
      <c r="J804" s="802"/>
      <c r="K804" s="816">
        <f t="shared" si="366"/>
        <v>0</v>
      </c>
      <c r="L804" s="803"/>
      <c r="M804" s="816">
        <f t="shared" si="367"/>
        <v>0</v>
      </c>
      <c r="N804" s="1104">
        <f t="shared" si="368"/>
        <v>10</v>
      </c>
      <c r="O804" s="1094">
        <f t="shared" si="342"/>
        <v>13318180</v>
      </c>
      <c r="P804" s="1094">
        <f t="shared" si="369"/>
        <v>400000</v>
      </c>
      <c r="Q804" s="1094"/>
      <c r="R804" s="1105"/>
      <c r="S804" s="1106">
        <f t="shared" si="350"/>
        <v>1331818</v>
      </c>
      <c r="T804" s="1106">
        <f t="shared" si="351"/>
        <v>1931818</v>
      </c>
      <c r="U804" s="1106">
        <f t="shared" si="352"/>
        <v>2231818</v>
      </c>
      <c r="V804" s="1106">
        <f t="shared" si="353"/>
        <v>431818</v>
      </c>
      <c r="W804" s="805"/>
      <c r="X804" s="1094"/>
      <c r="Y804" s="805"/>
      <c r="Z804" s="1094"/>
      <c r="AA804" s="1094"/>
      <c r="AB804" s="1095"/>
      <c r="AC804" s="1095"/>
      <c r="AD804" s="1096"/>
      <c r="AE804" s="1097">
        <f t="shared" si="370"/>
        <v>0</v>
      </c>
      <c r="AF804" s="1098">
        <f t="shared" si="371"/>
        <v>13318180</v>
      </c>
      <c r="AG804" s="444"/>
      <c r="AH804" s="1091"/>
    </row>
    <row r="805" spans="1:34" ht="15" customHeight="1" x14ac:dyDescent="0.25">
      <c r="A805" s="1099">
        <v>3</v>
      </c>
      <c r="B805" s="1100">
        <v>43636</v>
      </c>
      <c r="C805" s="800">
        <v>798</v>
      </c>
      <c r="D805" s="818" t="s">
        <v>39</v>
      </c>
      <c r="E805" s="1101" t="s">
        <v>273</v>
      </c>
      <c r="F805" s="790">
        <v>9</v>
      </c>
      <c r="G805" s="1102">
        <f t="shared" si="364"/>
        <v>11986362</v>
      </c>
      <c r="H805" s="1103"/>
      <c r="I805" s="816">
        <f t="shared" si="365"/>
        <v>0</v>
      </c>
      <c r="J805" s="802"/>
      <c r="K805" s="816">
        <f t="shared" si="366"/>
        <v>0</v>
      </c>
      <c r="L805" s="803">
        <v>2</v>
      </c>
      <c r="M805" s="816">
        <f t="shared" si="367"/>
        <v>863636</v>
      </c>
      <c r="N805" s="1104">
        <f t="shared" si="368"/>
        <v>11</v>
      </c>
      <c r="O805" s="1094">
        <f t="shared" si="342"/>
        <v>12849998</v>
      </c>
      <c r="P805" s="1094">
        <f t="shared" si="369"/>
        <v>440000</v>
      </c>
      <c r="Q805" s="1094"/>
      <c r="R805" s="1105"/>
      <c r="S805" s="1106">
        <f t="shared" si="350"/>
        <v>1331818</v>
      </c>
      <c r="T805" s="1106">
        <f t="shared" si="351"/>
        <v>1931818</v>
      </c>
      <c r="U805" s="1106">
        <f t="shared" si="352"/>
        <v>2231818</v>
      </c>
      <c r="V805" s="1106">
        <f t="shared" si="353"/>
        <v>431818</v>
      </c>
      <c r="W805" s="805"/>
      <c r="X805" s="1094"/>
      <c r="Y805" s="805"/>
      <c r="Z805" s="1094"/>
      <c r="AA805" s="805"/>
      <c r="AB805" s="1095">
        <v>0</v>
      </c>
      <c r="AC805" s="1095"/>
      <c r="AD805" s="1096"/>
      <c r="AE805" s="1097">
        <f t="shared" si="370"/>
        <v>0</v>
      </c>
      <c r="AF805" s="1098">
        <f t="shared" si="371"/>
        <v>12849998</v>
      </c>
      <c r="AG805" s="444"/>
      <c r="AH805" s="1091"/>
    </row>
    <row r="806" spans="1:34" ht="15" customHeight="1" x14ac:dyDescent="0.25">
      <c r="A806" s="1111">
        <v>4</v>
      </c>
      <c r="B806" s="1100">
        <v>43636</v>
      </c>
      <c r="C806" s="800">
        <v>799</v>
      </c>
      <c r="D806" s="818" t="s">
        <v>100</v>
      </c>
      <c r="E806" s="1101" t="s">
        <v>88</v>
      </c>
      <c r="F806" s="790">
        <v>8</v>
      </c>
      <c r="G806" s="1102">
        <f t="shared" ref="G806:G819" si="372">F806*S806</f>
        <v>10654544</v>
      </c>
      <c r="H806" s="1103"/>
      <c r="I806" s="816">
        <f t="shared" ref="I806:I819" si="373">H806*T806</f>
        <v>0</v>
      </c>
      <c r="J806" s="802">
        <v>2</v>
      </c>
      <c r="K806" s="816">
        <f t="shared" ref="K806:K819" si="374">J806*U806</f>
        <v>4463636</v>
      </c>
      <c r="L806" s="803"/>
      <c r="M806" s="816">
        <f t="shared" ref="M806:M819" si="375">L806*V806</f>
        <v>0</v>
      </c>
      <c r="N806" s="1104">
        <f t="shared" si="368"/>
        <v>10</v>
      </c>
      <c r="O806" s="1094">
        <f t="shared" si="342"/>
        <v>15118180</v>
      </c>
      <c r="P806" s="1094">
        <f t="shared" si="369"/>
        <v>400000</v>
      </c>
      <c r="Q806" s="1094"/>
      <c r="R806" s="1105"/>
      <c r="S806" s="1106">
        <f t="shared" si="350"/>
        <v>1331818</v>
      </c>
      <c r="T806" s="1106">
        <f t="shared" si="351"/>
        <v>1931818</v>
      </c>
      <c r="U806" s="1106">
        <f t="shared" si="352"/>
        <v>2231818</v>
      </c>
      <c r="V806" s="1106">
        <f t="shared" si="353"/>
        <v>431818</v>
      </c>
      <c r="W806" s="805"/>
      <c r="X806" s="1094"/>
      <c r="Y806" s="805"/>
      <c r="Z806" s="1094"/>
      <c r="AA806" s="805"/>
      <c r="AB806" s="1095"/>
      <c r="AC806" s="1095"/>
      <c r="AD806" s="1096"/>
      <c r="AE806" s="1097">
        <f t="shared" si="370"/>
        <v>0</v>
      </c>
      <c r="AF806" s="1098">
        <f t="shared" ref="AF806:AF819" si="376">O806-AE806</f>
        <v>15118180</v>
      </c>
      <c r="AG806" s="444"/>
      <c r="AH806" s="1091"/>
    </row>
    <row r="807" spans="1:34" ht="15" customHeight="1" x14ac:dyDescent="0.25">
      <c r="A807" s="1111">
        <v>5</v>
      </c>
      <c r="B807" s="1100">
        <v>43636</v>
      </c>
      <c r="C807" s="800">
        <v>800</v>
      </c>
      <c r="D807" s="818" t="s">
        <v>92</v>
      </c>
      <c r="E807" s="1101" t="s">
        <v>88</v>
      </c>
      <c r="F807" s="790">
        <v>8</v>
      </c>
      <c r="G807" s="1102">
        <f t="shared" si="372"/>
        <v>10654544</v>
      </c>
      <c r="H807" s="1103"/>
      <c r="I807" s="816">
        <f t="shared" si="373"/>
        <v>0</v>
      </c>
      <c r="J807" s="802"/>
      <c r="K807" s="816">
        <f t="shared" si="374"/>
        <v>0</v>
      </c>
      <c r="L807" s="803">
        <v>2</v>
      </c>
      <c r="M807" s="816">
        <f t="shared" si="375"/>
        <v>863636</v>
      </c>
      <c r="N807" s="1104">
        <f t="shared" si="368"/>
        <v>10</v>
      </c>
      <c r="O807" s="1094">
        <f t="shared" si="342"/>
        <v>11518180</v>
      </c>
      <c r="P807" s="1094">
        <f t="shared" si="369"/>
        <v>400000</v>
      </c>
      <c r="Q807" s="1094"/>
      <c r="R807" s="1105"/>
      <c r="S807" s="1106">
        <f t="shared" si="350"/>
        <v>1331818</v>
      </c>
      <c r="T807" s="1106">
        <f t="shared" si="351"/>
        <v>1931818</v>
      </c>
      <c r="U807" s="1106">
        <f t="shared" si="352"/>
        <v>2231818</v>
      </c>
      <c r="V807" s="1106">
        <f t="shared" si="353"/>
        <v>431818</v>
      </c>
      <c r="W807" s="805"/>
      <c r="X807" s="1094"/>
      <c r="Y807" s="805"/>
      <c r="Z807" s="1094"/>
      <c r="AA807" s="805"/>
      <c r="AB807" s="1095"/>
      <c r="AC807" s="1095"/>
      <c r="AD807" s="1096"/>
      <c r="AE807" s="1097">
        <f t="shared" si="370"/>
        <v>0</v>
      </c>
      <c r="AF807" s="1098">
        <f t="shared" si="376"/>
        <v>11518180</v>
      </c>
      <c r="AG807" s="444"/>
      <c r="AH807" s="1091"/>
    </row>
    <row r="808" spans="1:34" ht="15" customHeight="1" x14ac:dyDescent="0.25">
      <c r="A808" s="1107">
        <v>6</v>
      </c>
      <c r="B808" s="1112">
        <v>43636</v>
      </c>
      <c r="C808" s="800">
        <v>801</v>
      </c>
      <c r="D808" s="801" t="s">
        <v>89</v>
      </c>
      <c r="E808" s="1108" t="s">
        <v>88</v>
      </c>
      <c r="F808" s="790">
        <v>8</v>
      </c>
      <c r="G808" s="1102">
        <f t="shared" si="372"/>
        <v>10654544</v>
      </c>
      <c r="H808" s="1103"/>
      <c r="I808" s="816">
        <f t="shared" si="373"/>
        <v>0</v>
      </c>
      <c r="J808" s="802">
        <v>2</v>
      </c>
      <c r="K808" s="816">
        <f t="shared" si="374"/>
        <v>4463636</v>
      </c>
      <c r="L808" s="803"/>
      <c r="M808" s="816">
        <f t="shared" si="375"/>
        <v>0</v>
      </c>
      <c r="N808" s="1104">
        <f t="shared" si="368"/>
        <v>10</v>
      </c>
      <c r="O808" s="1094">
        <f t="shared" si="342"/>
        <v>15118180</v>
      </c>
      <c r="P808" s="1094">
        <f t="shared" si="369"/>
        <v>400000</v>
      </c>
      <c r="Q808" s="1094"/>
      <c r="R808" s="1105"/>
      <c r="S808" s="1106">
        <f t="shared" si="350"/>
        <v>1331818</v>
      </c>
      <c r="T808" s="1106">
        <f t="shared" si="351"/>
        <v>1931818</v>
      </c>
      <c r="U808" s="1106">
        <f t="shared" si="352"/>
        <v>2231818</v>
      </c>
      <c r="V808" s="1106">
        <f t="shared" si="353"/>
        <v>431818</v>
      </c>
      <c r="W808" s="805"/>
      <c r="X808" s="1094"/>
      <c r="Y808" s="805"/>
      <c r="Z808" s="1094"/>
      <c r="AA808" s="805"/>
      <c r="AB808" s="1095"/>
      <c r="AC808" s="1095"/>
      <c r="AD808" s="1096"/>
      <c r="AE808" s="1097">
        <f t="shared" si="370"/>
        <v>0</v>
      </c>
      <c r="AF808" s="1098">
        <f t="shared" si="376"/>
        <v>15118180</v>
      </c>
      <c r="AG808" s="444"/>
      <c r="AH808" s="1091"/>
    </row>
    <row r="809" spans="1:34" ht="15" customHeight="1" x14ac:dyDescent="0.25">
      <c r="A809" s="1099">
        <v>1</v>
      </c>
      <c r="B809" s="1100">
        <v>43637</v>
      </c>
      <c r="C809" s="800">
        <v>802</v>
      </c>
      <c r="D809" s="818" t="s">
        <v>274</v>
      </c>
      <c r="E809" s="1101" t="s">
        <v>88</v>
      </c>
      <c r="F809" s="790">
        <v>8</v>
      </c>
      <c r="G809" s="1102">
        <f t="shared" si="372"/>
        <v>10654544</v>
      </c>
      <c r="H809" s="1103"/>
      <c r="I809" s="816">
        <f t="shared" si="373"/>
        <v>0</v>
      </c>
      <c r="J809" s="802"/>
      <c r="K809" s="816">
        <f t="shared" si="374"/>
        <v>0</v>
      </c>
      <c r="L809" s="803">
        <v>2</v>
      </c>
      <c r="M809" s="816">
        <f t="shared" si="375"/>
        <v>863636</v>
      </c>
      <c r="N809" s="1104">
        <f t="shared" si="368"/>
        <v>10</v>
      </c>
      <c r="O809" s="1094">
        <f t="shared" si="342"/>
        <v>11518180</v>
      </c>
      <c r="P809" s="1094">
        <f t="shared" si="369"/>
        <v>400000</v>
      </c>
      <c r="Q809" s="1094"/>
      <c r="R809" s="1105"/>
      <c r="S809" s="1106">
        <f t="shared" si="350"/>
        <v>1331818</v>
      </c>
      <c r="T809" s="1106">
        <f t="shared" si="351"/>
        <v>1931818</v>
      </c>
      <c r="U809" s="1106">
        <f t="shared" si="352"/>
        <v>2231818</v>
      </c>
      <c r="V809" s="1106">
        <f t="shared" si="353"/>
        <v>431818</v>
      </c>
      <c r="W809" s="805">
        <v>43639</v>
      </c>
      <c r="X809" s="1094">
        <v>10000000</v>
      </c>
      <c r="Y809" s="805">
        <v>43641</v>
      </c>
      <c r="Z809" s="1094">
        <v>1518180</v>
      </c>
      <c r="AA809" s="1094"/>
      <c r="AB809" s="1095"/>
      <c r="AC809" s="1095"/>
      <c r="AD809" s="1096"/>
      <c r="AE809" s="1097">
        <f t="shared" si="370"/>
        <v>11518180</v>
      </c>
      <c r="AF809" s="1098">
        <f t="shared" si="376"/>
        <v>0</v>
      </c>
      <c r="AG809" s="444"/>
      <c r="AH809" s="1091"/>
    </row>
    <row r="810" spans="1:34" ht="15" customHeight="1" x14ac:dyDescent="0.25">
      <c r="A810" s="1099">
        <v>2</v>
      </c>
      <c r="B810" s="1100">
        <v>43637</v>
      </c>
      <c r="C810" s="800">
        <v>803</v>
      </c>
      <c r="D810" s="818" t="s">
        <v>72</v>
      </c>
      <c r="E810" s="1101" t="s">
        <v>57</v>
      </c>
      <c r="F810" s="790">
        <v>5</v>
      </c>
      <c r="G810" s="1102">
        <f t="shared" si="372"/>
        <v>6659090</v>
      </c>
      <c r="H810" s="1103"/>
      <c r="I810" s="816">
        <f t="shared" si="373"/>
        <v>0</v>
      </c>
      <c r="J810" s="802"/>
      <c r="K810" s="816">
        <f t="shared" si="374"/>
        <v>0</v>
      </c>
      <c r="L810" s="803"/>
      <c r="M810" s="816">
        <f t="shared" si="375"/>
        <v>0</v>
      </c>
      <c r="N810" s="1104">
        <f t="shared" ref="N810:N815" si="377">F810+H810+J810+L810</f>
        <v>5</v>
      </c>
      <c r="O810" s="1094">
        <f t="shared" si="342"/>
        <v>6659090</v>
      </c>
      <c r="P810" s="1094">
        <f t="shared" ref="P810:P815" si="378">+N810*40000</f>
        <v>200000</v>
      </c>
      <c r="Q810" s="1094"/>
      <c r="R810" s="1105"/>
      <c r="S810" s="1106">
        <f t="shared" si="350"/>
        <v>1331818</v>
      </c>
      <c r="T810" s="1106">
        <f t="shared" si="351"/>
        <v>1931818</v>
      </c>
      <c r="U810" s="1106">
        <f t="shared" si="352"/>
        <v>2231818</v>
      </c>
      <c r="V810" s="1106">
        <f t="shared" si="353"/>
        <v>431818</v>
      </c>
      <c r="W810" s="805"/>
      <c r="X810" s="1094"/>
      <c r="Y810" s="805"/>
      <c r="Z810" s="1094"/>
      <c r="AA810" s="1094"/>
      <c r="AB810" s="1095"/>
      <c r="AC810" s="1095"/>
      <c r="AD810" s="1096"/>
      <c r="AE810" s="1097">
        <f t="shared" ref="AE810:AE815" si="379">X810+Z810+AB810+AD810</f>
        <v>0</v>
      </c>
      <c r="AF810" s="1098">
        <f t="shared" si="376"/>
        <v>6659090</v>
      </c>
      <c r="AG810" s="444"/>
      <c r="AH810" s="1091"/>
    </row>
    <row r="811" spans="1:34" ht="15" customHeight="1" x14ac:dyDescent="0.25">
      <c r="A811" s="1099">
        <v>3</v>
      </c>
      <c r="B811" s="1100">
        <v>43637</v>
      </c>
      <c r="C811" s="800">
        <v>804</v>
      </c>
      <c r="D811" s="818" t="s">
        <v>69</v>
      </c>
      <c r="E811" s="1101" t="s">
        <v>57</v>
      </c>
      <c r="F811" s="790">
        <v>5</v>
      </c>
      <c r="G811" s="1102">
        <f t="shared" si="372"/>
        <v>6659090</v>
      </c>
      <c r="H811" s="1103"/>
      <c r="I811" s="816">
        <f t="shared" si="373"/>
        <v>0</v>
      </c>
      <c r="J811" s="802"/>
      <c r="K811" s="816">
        <f t="shared" si="374"/>
        <v>0</v>
      </c>
      <c r="L811" s="803"/>
      <c r="M811" s="816">
        <f t="shared" si="375"/>
        <v>0</v>
      </c>
      <c r="N811" s="1104">
        <f t="shared" si="377"/>
        <v>5</v>
      </c>
      <c r="O811" s="1094">
        <f t="shared" si="342"/>
        <v>6659090</v>
      </c>
      <c r="P811" s="1094">
        <f t="shared" si="378"/>
        <v>200000</v>
      </c>
      <c r="Q811" s="1094"/>
      <c r="R811" s="1105"/>
      <c r="S811" s="1106">
        <f t="shared" si="350"/>
        <v>1331818</v>
      </c>
      <c r="T811" s="1106">
        <f t="shared" si="351"/>
        <v>1931818</v>
      </c>
      <c r="U811" s="1106">
        <f t="shared" si="352"/>
        <v>2231818</v>
      </c>
      <c r="V811" s="1106">
        <f t="shared" si="353"/>
        <v>431818</v>
      </c>
      <c r="W811" s="805"/>
      <c r="X811" s="1094"/>
      <c r="Y811" s="805"/>
      <c r="Z811" s="1094"/>
      <c r="AA811" s="805"/>
      <c r="AB811" s="1095">
        <v>0</v>
      </c>
      <c r="AC811" s="1095"/>
      <c r="AD811" s="1096"/>
      <c r="AE811" s="1097">
        <f t="shared" si="379"/>
        <v>0</v>
      </c>
      <c r="AF811" s="1098">
        <f t="shared" si="376"/>
        <v>6659090</v>
      </c>
      <c r="AG811" s="1096"/>
      <c r="AH811" s="1091"/>
    </row>
    <row r="812" spans="1:34" x14ac:dyDescent="0.25">
      <c r="A812" s="1111">
        <v>4</v>
      </c>
      <c r="B812" s="1100">
        <v>43637</v>
      </c>
      <c r="C812" s="800">
        <v>805</v>
      </c>
      <c r="D812" s="818" t="s">
        <v>103</v>
      </c>
      <c r="E812" s="1101" t="s">
        <v>57</v>
      </c>
      <c r="F812" s="790">
        <v>7</v>
      </c>
      <c r="G812" s="1102">
        <f t="shared" si="372"/>
        <v>9322726</v>
      </c>
      <c r="H812" s="1103"/>
      <c r="I812" s="816">
        <f t="shared" si="373"/>
        <v>0</v>
      </c>
      <c r="J812" s="802">
        <v>1</v>
      </c>
      <c r="K812" s="816">
        <f t="shared" si="374"/>
        <v>2231818</v>
      </c>
      <c r="L812" s="803"/>
      <c r="M812" s="816">
        <f t="shared" si="375"/>
        <v>0</v>
      </c>
      <c r="N812" s="1104">
        <f t="shared" si="377"/>
        <v>8</v>
      </c>
      <c r="O812" s="1094">
        <f t="shared" si="342"/>
        <v>11554544</v>
      </c>
      <c r="P812" s="1094">
        <f t="shared" si="378"/>
        <v>320000</v>
      </c>
      <c r="Q812" s="1094"/>
      <c r="R812" s="1105"/>
      <c r="S812" s="1106">
        <f t="shared" si="350"/>
        <v>1331818</v>
      </c>
      <c r="T812" s="1106">
        <f t="shared" si="351"/>
        <v>1931818</v>
      </c>
      <c r="U812" s="1106">
        <f t="shared" si="352"/>
        <v>2231818</v>
      </c>
      <c r="V812" s="1106">
        <f t="shared" si="353"/>
        <v>431818</v>
      </c>
      <c r="W812" s="805"/>
      <c r="X812" s="1094"/>
      <c r="Y812" s="805"/>
      <c r="Z812" s="1094"/>
      <c r="AA812" s="805"/>
      <c r="AB812" s="1095"/>
      <c r="AC812" s="1095"/>
      <c r="AD812" s="1096"/>
      <c r="AE812" s="1097">
        <f t="shared" si="379"/>
        <v>0</v>
      </c>
      <c r="AF812" s="1098">
        <f t="shared" si="376"/>
        <v>11554544</v>
      </c>
      <c r="AG812" s="1096"/>
      <c r="AH812" s="1091"/>
    </row>
    <row r="813" spans="1:34" ht="15" customHeight="1" x14ac:dyDescent="0.25">
      <c r="A813" s="1111">
        <v>5</v>
      </c>
      <c r="B813" s="1100">
        <v>43637</v>
      </c>
      <c r="C813" s="800">
        <v>806</v>
      </c>
      <c r="D813" s="818" t="s">
        <v>193</v>
      </c>
      <c r="E813" s="1101" t="s">
        <v>57</v>
      </c>
      <c r="F813" s="790">
        <v>1</v>
      </c>
      <c r="G813" s="1102">
        <f t="shared" si="372"/>
        <v>1331818</v>
      </c>
      <c r="H813" s="1103"/>
      <c r="I813" s="816">
        <f t="shared" si="373"/>
        <v>0</v>
      </c>
      <c r="J813" s="802"/>
      <c r="K813" s="816">
        <f t="shared" si="374"/>
        <v>0</v>
      </c>
      <c r="L813" s="803"/>
      <c r="M813" s="816">
        <f t="shared" si="375"/>
        <v>0</v>
      </c>
      <c r="N813" s="1104">
        <f t="shared" si="377"/>
        <v>1</v>
      </c>
      <c r="O813" s="1094">
        <f t="shared" si="342"/>
        <v>1331818</v>
      </c>
      <c r="P813" s="1094">
        <f t="shared" si="378"/>
        <v>40000</v>
      </c>
      <c r="Q813" s="1094"/>
      <c r="R813" s="1105"/>
      <c r="S813" s="1106">
        <f t="shared" si="350"/>
        <v>1331818</v>
      </c>
      <c r="T813" s="1106">
        <f t="shared" si="351"/>
        <v>1931818</v>
      </c>
      <c r="U813" s="1106">
        <f t="shared" si="352"/>
        <v>2231818</v>
      </c>
      <c r="V813" s="1106">
        <f t="shared" si="353"/>
        <v>431818</v>
      </c>
      <c r="W813" s="805">
        <v>43639</v>
      </c>
      <c r="X813" s="1094">
        <v>1331818</v>
      </c>
      <c r="Y813" s="805"/>
      <c r="Z813" s="1094"/>
      <c r="AA813" s="805"/>
      <c r="AB813" s="1095"/>
      <c r="AC813" s="1095"/>
      <c r="AD813" s="1096"/>
      <c r="AE813" s="1097">
        <f t="shared" si="379"/>
        <v>1331818</v>
      </c>
      <c r="AF813" s="1098">
        <f t="shared" si="376"/>
        <v>0</v>
      </c>
      <c r="AG813" s="1096"/>
      <c r="AH813" s="1091"/>
    </row>
    <row r="814" spans="1:34" x14ac:dyDescent="0.25">
      <c r="A814" s="1111">
        <v>6</v>
      </c>
      <c r="B814" s="1100">
        <v>43637</v>
      </c>
      <c r="C814" s="800">
        <v>807</v>
      </c>
      <c r="D814" s="818" t="s">
        <v>58</v>
      </c>
      <c r="E814" s="1101" t="s">
        <v>57</v>
      </c>
      <c r="F814" s="790">
        <v>2</v>
      </c>
      <c r="G814" s="1102">
        <f t="shared" si="372"/>
        <v>2663636</v>
      </c>
      <c r="H814" s="1103"/>
      <c r="I814" s="816">
        <f t="shared" si="373"/>
        <v>0</v>
      </c>
      <c r="J814" s="802"/>
      <c r="K814" s="816">
        <f t="shared" si="374"/>
        <v>0</v>
      </c>
      <c r="L814" s="803"/>
      <c r="M814" s="816">
        <f t="shared" si="375"/>
        <v>0</v>
      </c>
      <c r="N814" s="1104">
        <f t="shared" si="377"/>
        <v>2</v>
      </c>
      <c r="O814" s="1094">
        <f t="shared" si="342"/>
        <v>2663636</v>
      </c>
      <c r="P814" s="1094">
        <f t="shared" si="378"/>
        <v>80000</v>
      </c>
      <c r="Q814" s="1094"/>
      <c r="R814" s="1105"/>
      <c r="S814" s="1106">
        <f t="shared" si="350"/>
        <v>1331818</v>
      </c>
      <c r="T814" s="1106">
        <f t="shared" si="351"/>
        <v>1931818</v>
      </c>
      <c r="U814" s="1106">
        <f t="shared" si="352"/>
        <v>2231818</v>
      </c>
      <c r="V814" s="1106">
        <f t="shared" si="353"/>
        <v>431818</v>
      </c>
      <c r="W814" s="805">
        <v>43639</v>
      </c>
      <c r="X814" s="1094">
        <v>2663636</v>
      </c>
      <c r="Y814" s="805"/>
      <c r="Z814" s="1094"/>
      <c r="AA814" s="805"/>
      <c r="AB814" s="1095"/>
      <c r="AC814" s="1095"/>
      <c r="AD814" s="1096"/>
      <c r="AE814" s="1097">
        <f t="shared" si="379"/>
        <v>2663636</v>
      </c>
      <c r="AF814" s="1098">
        <f t="shared" si="376"/>
        <v>0</v>
      </c>
      <c r="AG814" s="1096"/>
      <c r="AH814" s="1091"/>
    </row>
    <row r="815" spans="1:34" x14ac:dyDescent="0.25">
      <c r="A815" s="1107">
        <v>7</v>
      </c>
      <c r="B815" s="1100">
        <v>43637</v>
      </c>
      <c r="C815" s="800">
        <v>808</v>
      </c>
      <c r="D815" s="801" t="s">
        <v>275</v>
      </c>
      <c r="E815" s="1108" t="s">
        <v>241</v>
      </c>
      <c r="F815" s="790">
        <v>10</v>
      </c>
      <c r="G815" s="1102">
        <f t="shared" si="372"/>
        <v>13318180</v>
      </c>
      <c r="H815" s="790"/>
      <c r="I815" s="816">
        <f t="shared" si="373"/>
        <v>0</v>
      </c>
      <c r="J815" s="790"/>
      <c r="K815" s="816">
        <f t="shared" si="374"/>
        <v>0</v>
      </c>
      <c r="L815" s="790"/>
      <c r="M815" s="816">
        <f t="shared" si="375"/>
        <v>0</v>
      </c>
      <c r="N815" s="1109">
        <f t="shared" si="377"/>
        <v>10</v>
      </c>
      <c r="O815" s="1094">
        <f t="shared" si="342"/>
        <v>13318180</v>
      </c>
      <c r="P815" s="1094">
        <f t="shared" si="378"/>
        <v>400000</v>
      </c>
      <c r="Q815" s="1094"/>
      <c r="R815" s="1105"/>
      <c r="S815" s="1106">
        <f t="shared" si="350"/>
        <v>1331818</v>
      </c>
      <c r="T815" s="1106">
        <f t="shared" si="351"/>
        <v>1931818</v>
      </c>
      <c r="U815" s="1106">
        <f t="shared" si="352"/>
        <v>2231818</v>
      </c>
      <c r="V815" s="1106">
        <f t="shared" si="353"/>
        <v>431818</v>
      </c>
      <c r="W815" s="805">
        <v>43639</v>
      </c>
      <c r="X815" s="1094">
        <v>11318180</v>
      </c>
      <c r="Y815" s="805">
        <v>43641</v>
      </c>
      <c r="Z815" s="1094">
        <v>2000000</v>
      </c>
      <c r="AA815" s="1094"/>
      <c r="AB815" s="1095"/>
      <c r="AC815" s="1095"/>
      <c r="AD815" s="1096"/>
      <c r="AE815" s="1097">
        <f t="shared" si="379"/>
        <v>13318180</v>
      </c>
      <c r="AF815" s="1098">
        <f t="shared" si="376"/>
        <v>0</v>
      </c>
      <c r="AG815" s="1096" t="s">
        <v>277</v>
      </c>
      <c r="AH815" s="1091"/>
    </row>
    <row r="816" spans="1:34" x14ac:dyDescent="0.25">
      <c r="A816" s="1099">
        <v>1</v>
      </c>
      <c r="B816" s="1100">
        <v>43641</v>
      </c>
      <c r="C816" s="800">
        <v>809</v>
      </c>
      <c r="D816" s="818" t="s">
        <v>33</v>
      </c>
      <c r="E816" s="1101" t="s">
        <v>31</v>
      </c>
      <c r="F816" s="790">
        <v>10</v>
      </c>
      <c r="G816" s="1102">
        <f t="shared" si="372"/>
        <v>13318180</v>
      </c>
      <c r="H816" s="1103"/>
      <c r="I816" s="816">
        <f t="shared" si="373"/>
        <v>0</v>
      </c>
      <c r="J816" s="802"/>
      <c r="K816" s="816">
        <f t="shared" si="374"/>
        <v>0</v>
      </c>
      <c r="L816" s="803">
        <v>1</v>
      </c>
      <c r="M816" s="816">
        <f t="shared" si="375"/>
        <v>431818</v>
      </c>
      <c r="N816" s="1104">
        <f>F816+H816+J816+L816</f>
        <v>11</v>
      </c>
      <c r="O816" s="1094">
        <f t="shared" si="342"/>
        <v>13749998</v>
      </c>
      <c r="P816" s="1094">
        <f>+N816*40000</f>
        <v>440000</v>
      </c>
      <c r="Q816" s="1094"/>
      <c r="R816" s="1105"/>
      <c r="S816" s="1106">
        <f t="shared" si="350"/>
        <v>1331818</v>
      </c>
      <c r="T816" s="1106">
        <f t="shared" si="351"/>
        <v>1931818</v>
      </c>
      <c r="U816" s="1106">
        <f t="shared" si="352"/>
        <v>2231818</v>
      </c>
      <c r="V816" s="1106">
        <f t="shared" si="353"/>
        <v>431818</v>
      </c>
      <c r="W816" s="805"/>
      <c r="X816" s="1094"/>
      <c r="Y816" s="805"/>
      <c r="Z816" s="1094"/>
      <c r="AA816" s="1094"/>
      <c r="AB816" s="1095"/>
      <c r="AC816" s="1095"/>
      <c r="AD816" s="1096"/>
      <c r="AE816" s="1097">
        <f>X816+Z816+AB816+AD816</f>
        <v>0</v>
      </c>
      <c r="AF816" s="1098">
        <f t="shared" si="376"/>
        <v>13749998</v>
      </c>
      <c r="AG816" s="1096"/>
      <c r="AH816" s="1091"/>
    </row>
    <row r="817" spans="1:34" x14ac:dyDescent="0.25">
      <c r="A817" s="1099">
        <v>2</v>
      </c>
      <c r="B817" s="1100">
        <v>43641</v>
      </c>
      <c r="C817" s="800">
        <v>810</v>
      </c>
      <c r="D817" s="818" t="s">
        <v>36</v>
      </c>
      <c r="E817" s="1101" t="s">
        <v>31</v>
      </c>
      <c r="F817" s="790">
        <v>10</v>
      </c>
      <c r="G817" s="1102">
        <f t="shared" si="372"/>
        <v>13318180</v>
      </c>
      <c r="H817" s="1103"/>
      <c r="I817" s="816">
        <f t="shared" si="373"/>
        <v>0</v>
      </c>
      <c r="J817" s="802"/>
      <c r="K817" s="816">
        <f t="shared" si="374"/>
        <v>0</v>
      </c>
      <c r="L817" s="803"/>
      <c r="M817" s="816">
        <f t="shared" si="375"/>
        <v>0</v>
      </c>
      <c r="N817" s="1104">
        <f>F817+H817+J817+L817</f>
        <v>10</v>
      </c>
      <c r="O817" s="1094">
        <f t="shared" si="342"/>
        <v>13318180</v>
      </c>
      <c r="P817" s="1094">
        <f>+N817*40000</f>
        <v>400000</v>
      </c>
      <c r="Q817" s="1094"/>
      <c r="R817" s="1105"/>
      <c r="S817" s="1106">
        <f t="shared" si="350"/>
        <v>1331818</v>
      </c>
      <c r="T817" s="1106">
        <f t="shared" si="351"/>
        <v>1931818</v>
      </c>
      <c r="U817" s="1106">
        <f t="shared" si="352"/>
        <v>2231818</v>
      </c>
      <c r="V817" s="1106">
        <f t="shared" si="353"/>
        <v>431818</v>
      </c>
      <c r="W817" s="805"/>
      <c r="X817" s="1094"/>
      <c r="Y817" s="805"/>
      <c r="Z817" s="1094"/>
      <c r="AA817" s="1094"/>
      <c r="AB817" s="1095"/>
      <c r="AC817" s="1095"/>
      <c r="AD817" s="1096"/>
      <c r="AE817" s="1097">
        <f>X817+Z817+AB817+AD817</f>
        <v>0</v>
      </c>
      <c r="AF817" s="1098">
        <f t="shared" si="376"/>
        <v>13318180</v>
      </c>
      <c r="AG817" s="1096"/>
      <c r="AH817" s="1091"/>
    </row>
    <row r="818" spans="1:34" x14ac:dyDescent="0.25">
      <c r="A818" s="1099">
        <v>3</v>
      </c>
      <c r="B818" s="1100">
        <v>43641</v>
      </c>
      <c r="C818" s="800">
        <v>811</v>
      </c>
      <c r="D818" s="818" t="s">
        <v>34</v>
      </c>
      <c r="E818" s="1101" t="s">
        <v>31</v>
      </c>
      <c r="F818" s="790">
        <v>5</v>
      </c>
      <c r="G818" s="1102">
        <f t="shared" si="372"/>
        <v>6659090</v>
      </c>
      <c r="H818" s="1103"/>
      <c r="I818" s="816">
        <f t="shared" si="373"/>
        <v>0</v>
      </c>
      <c r="J818" s="802"/>
      <c r="K818" s="816">
        <f t="shared" si="374"/>
        <v>0</v>
      </c>
      <c r="L818" s="803"/>
      <c r="M818" s="816">
        <f t="shared" si="375"/>
        <v>0</v>
      </c>
      <c r="N818" s="1104">
        <f>F818+H818+J818+L818</f>
        <v>5</v>
      </c>
      <c r="O818" s="1094">
        <f t="shared" si="342"/>
        <v>6659090</v>
      </c>
      <c r="P818" s="1094">
        <f>+N818*40000</f>
        <v>200000</v>
      </c>
      <c r="Q818" s="1094"/>
      <c r="R818" s="1105"/>
      <c r="S818" s="1106">
        <f t="shared" si="350"/>
        <v>1331818</v>
      </c>
      <c r="T818" s="1106">
        <f t="shared" si="351"/>
        <v>1931818</v>
      </c>
      <c r="U818" s="1106">
        <f t="shared" si="352"/>
        <v>2231818</v>
      </c>
      <c r="V818" s="1106">
        <f t="shared" si="353"/>
        <v>431818</v>
      </c>
      <c r="W818" s="805"/>
      <c r="X818" s="1094"/>
      <c r="Y818" s="805"/>
      <c r="Z818" s="1094"/>
      <c r="AA818" s="805"/>
      <c r="AB818" s="1095"/>
      <c r="AC818" s="1095"/>
      <c r="AD818" s="1096"/>
      <c r="AE818" s="1097">
        <f>X818+Z818+AB818+AD818</f>
        <v>0</v>
      </c>
      <c r="AF818" s="1098">
        <f t="shared" si="376"/>
        <v>6659090</v>
      </c>
      <c r="AG818" s="1096"/>
      <c r="AH818" s="1091"/>
    </row>
    <row r="819" spans="1:34" x14ac:dyDescent="0.25">
      <c r="A819" s="1111">
        <v>4</v>
      </c>
      <c r="B819" s="1100">
        <v>43641</v>
      </c>
      <c r="C819" s="800">
        <v>812</v>
      </c>
      <c r="D819" s="818" t="s">
        <v>80</v>
      </c>
      <c r="E819" s="1101" t="s">
        <v>31</v>
      </c>
      <c r="F819" s="790">
        <v>5</v>
      </c>
      <c r="G819" s="1102">
        <f t="shared" si="372"/>
        <v>6659090</v>
      </c>
      <c r="H819" s="1103"/>
      <c r="I819" s="816">
        <f t="shared" si="373"/>
        <v>0</v>
      </c>
      <c r="J819" s="802"/>
      <c r="K819" s="816">
        <f t="shared" si="374"/>
        <v>0</v>
      </c>
      <c r="L819" s="803"/>
      <c r="M819" s="816">
        <f t="shared" si="375"/>
        <v>0</v>
      </c>
      <c r="N819" s="1104">
        <f>F819+H819+J819+L819</f>
        <v>5</v>
      </c>
      <c r="O819" s="1094">
        <f t="shared" si="342"/>
        <v>6659090</v>
      </c>
      <c r="P819" s="1094">
        <f>+N819*40000</f>
        <v>200000</v>
      </c>
      <c r="Q819" s="1094"/>
      <c r="R819" s="1105"/>
      <c r="S819" s="1106">
        <f t="shared" si="350"/>
        <v>1331818</v>
      </c>
      <c r="T819" s="1106">
        <f t="shared" si="351"/>
        <v>1931818</v>
      </c>
      <c r="U819" s="1106">
        <f t="shared" si="352"/>
        <v>2231818</v>
      </c>
      <c r="V819" s="1106">
        <f t="shared" si="353"/>
        <v>431818</v>
      </c>
      <c r="W819" s="805"/>
      <c r="X819" s="1094"/>
      <c r="Y819" s="805"/>
      <c r="Z819" s="1094"/>
      <c r="AA819" s="805"/>
      <c r="AB819" s="1095"/>
      <c r="AC819" s="1095"/>
      <c r="AD819" s="1096"/>
      <c r="AE819" s="1097">
        <f>X819+Z819+AB819+AD819</f>
        <v>0</v>
      </c>
      <c r="AF819" s="1098">
        <f t="shared" si="376"/>
        <v>6659090</v>
      </c>
      <c r="AG819" s="1096"/>
      <c r="AH819" s="1091"/>
    </row>
  </sheetData>
  <mergeCells count="30">
    <mergeCell ref="AF5:AF6"/>
    <mergeCell ref="AG5:AG6"/>
    <mergeCell ref="AG572:AH572"/>
    <mergeCell ref="Y5:Y6"/>
    <mergeCell ref="Z5:Z6"/>
    <mergeCell ref="AA5:AA6"/>
    <mergeCell ref="AB5:AB6"/>
    <mergeCell ref="AC5:AC6"/>
    <mergeCell ref="AD5:AD6"/>
    <mergeCell ref="L5:M5"/>
    <mergeCell ref="Q5:Q6"/>
    <mergeCell ref="W5:W6"/>
    <mergeCell ref="X5:X6"/>
    <mergeCell ref="AE5:AE6"/>
    <mergeCell ref="D1:D2"/>
    <mergeCell ref="O1:O2"/>
    <mergeCell ref="AE1:AF2"/>
    <mergeCell ref="A4:A6"/>
    <mergeCell ref="B4:B6"/>
    <mergeCell ref="C4:C6"/>
    <mergeCell ref="D4:D6"/>
    <mergeCell ref="E4:E6"/>
    <mergeCell ref="F4:M4"/>
    <mergeCell ref="N4:N6"/>
    <mergeCell ref="O4:O6"/>
    <mergeCell ref="P4:P6"/>
    <mergeCell ref="W4:AF4"/>
    <mergeCell ref="F5:G5"/>
    <mergeCell ref="H5:I5"/>
    <mergeCell ref="J5:K5"/>
  </mergeCells>
  <pageMargins left="0.7" right="0.7" top="0.75" bottom="0.75" header="0.3" footer="0.3"/>
  <pageSetup paperSize="9" scale="90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7</vt:i4>
      </vt:variant>
    </vt:vector>
  </HeadingPairs>
  <TitlesOfParts>
    <vt:vector size="18" baseType="lpstr">
      <vt:lpstr>Jan'19 (2)</vt:lpstr>
      <vt:lpstr>Feb'19</vt:lpstr>
      <vt:lpstr>Maret'19 (2)</vt:lpstr>
      <vt:lpstr>April'19 (4)</vt:lpstr>
      <vt:lpstr>Mei'19 (4)</vt:lpstr>
      <vt:lpstr>Juni'19 (4)</vt:lpstr>
      <vt:lpstr>Juli'19</vt:lpstr>
      <vt:lpstr>Agustus</vt:lpstr>
      <vt:lpstr>Pembayaran ke SBY</vt:lpstr>
      <vt:lpstr>KWITANSI TERBUKA</vt:lpstr>
      <vt:lpstr>Sheet1</vt:lpstr>
      <vt:lpstr>'April''19 (4)'!Print_Area</vt:lpstr>
      <vt:lpstr>'Feb''19'!Print_Area</vt:lpstr>
      <vt:lpstr>'Jan''19 (2)'!Print_Area</vt:lpstr>
      <vt:lpstr>'KWITANSI TERBUKA'!Print_Area</vt:lpstr>
      <vt:lpstr>'Maret''19 (2)'!Print_Area</vt:lpstr>
      <vt:lpstr>'Mei''19 (4)'!Print_Area</vt:lpstr>
      <vt:lpstr>'Pembayaran ke SBY'!Print_Area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Widda</cp:lastModifiedBy>
  <cp:lastPrinted>2019-12-06T07:17:31Z</cp:lastPrinted>
  <dcterms:created xsi:type="dcterms:W3CDTF">2019-01-26T01:17:45Z</dcterms:created>
  <dcterms:modified xsi:type="dcterms:W3CDTF">2020-01-28T04:51:03Z</dcterms:modified>
</cp:coreProperties>
</file>